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5BA23B7D-4BD4-9441-BCFC-14A8BB2917ED}" xr6:coauthVersionLast="47" xr6:coauthVersionMax="47" xr10:uidLastSave="{00000000-0000-0000-0000-000000000000}"/>
  <bookViews>
    <workbookView xWindow="0" yWindow="500" windowWidth="38400" windowHeight="2110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Dashboard!$B$41</definedName>
    <definedName name="_xlchart.v5.1" hidden="1">Dashboard!$B$42:$B$231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30" i="19" l="1" a="1"/>
  <c r="P130" i="19" s="1"/>
  <c r="T2" i="16"/>
  <c r="U2" i="16"/>
  <c r="V2" i="16"/>
  <c r="W2" i="16"/>
  <c r="X2" i="16"/>
  <c r="Y2" i="16"/>
  <c r="Z2" i="16"/>
  <c r="AB2" i="16"/>
  <c r="AC2" i="16"/>
  <c r="S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G10" i="17" l="1"/>
  <c r="G25" i="17"/>
  <c r="G44" i="17"/>
  <c r="G49" i="17"/>
  <c r="G71" i="17"/>
  <c r="G95" i="17"/>
  <c r="G97" i="17"/>
  <c r="G128" i="17"/>
  <c r="G133" i="17"/>
  <c r="G146" i="17"/>
  <c r="G160" i="17"/>
  <c r="G175" i="17"/>
  <c r="G198" i="17"/>
  <c r="G207" i="17"/>
  <c r="G218" i="17"/>
  <c r="G223" i="17"/>
  <c r="M5" i="17" l="1"/>
  <c r="B108" i="28"/>
  <c r="C108" i="28"/>
  <c r="D108" i="28"/>
  <c r="E108" i="28"/>
  <c r="B84" i="28"/>
  <c r="C84" i="28"/>
  <c r="D84" i="28"/>
  <c r="E84" i="28"/>
  <c r="B81" i="28"/>
  <c r="C81" i="28"/>
  <c r="D81" i="28"/>
  <c r="E81" i="28"/>
  <c r="B105" i="28"/>
  <c r="C105" i="28"/>
  <c r="D105" i="28"/>
  <c r="E105" i="28"/>
  <c r="B67" i="28"/>
  <c r="C67" i="28"/>
  <c r="D67" i="28"/>
  <c r="E67" i="28"/>
  <c r="B192" i="28"/>
  <c r="C192" i="28"/>
  <c r="D192" i="28"/>
  <c r="E192" i="28"/>
  <c r="B111" i="28"/>
  <c r="C111" i="28"/>
  <c r="D111" i="28"/>
  <c r="E111" i="28"/>
  <c r="B159" i="28"/>
  <c r="C159" i="28"/>
  <c r="D159" i="28"/>
  <c r="E159" i="28"/>
  <c r="B163" i="28"/>
  <c r="C163" i="28"/>
  <c r="D163" i="28"/>
  <c r="E163" i="28"/>
  <c r="B258" i="28"/>
  <c r="C258" i="28"/>
  <c r="D258" i="28"/>
  <c r="E258" i="28"/>
  <c r="B259" i="28"/>
  <c r="C259" i="28"/>
  <c r="D259" i="28"/>
  <c r="E259" i="28"/>
  <c r="B118" i="28"/>
  <c r="C118" i="28"/>
  <c r="D118" i="28"/>
  <c r="E118" i="28"/>
  <c r="B154" i="28"/>
  <c r="C154" i="28"/>
  <c r="D154" i="28"/>
  <c r="E154" i="28"/>
  <c r="B156" i="28"/>
  <c r="C156" i="28"/>
  <c r="D156" i="28"/>
  <c r="E156" i="28"/>
  <c r="B133" i="28"/>
  <c r="C133" i="28"/>
  <c r="D133" i="28"/>
  <c r="E133" i="28"/>
  <c r="B73" i="28"/>
  <c r="C73" i="28"/>
  <c r="D73" i="28"/>
  <c r="E73" i="28"/>
  <c r="B53" i="28"/>
  <c r="C53" i="28"/>
  <c r="D53" i="28"/>
  <c r="E53" i="28"/>
  <c r="B60" i="28"/>
  <c r="C60" i="28"/>
  <c r="D60" i="28"/>
  <c r="E60" i="28"/>
  <c r="B145" i="28"/>
  <c r="C145" i="28"/>
  <c r="D145" i="28"/>
  <c r="E145" i="28"/>
  <c r="B127" i="28"/>
  <c r="C127" i="28"/>
  <c r="D127" i="28"/>
  <c r="E127" i="28"/>
  <c r="B102" i="28"/>
  <c r="C102" i="28"/>
  <c r="D102" i="28"/>
  <c r="E102" i="28"/>
  <c r="B149" i="28"/>
  <c r="C149" i="28"/>
  <c r="D149" i="28"/>
  <c r="E149" i="28"/>
  <c r="B177" i="28"/>
  <c r="C177" i="28"/>
  <c r="D177" i="28"/>
  <c r="E177" i="28"/>
  <c r="B162" i="28"/>
  <c r="C162" i="28"/>
  <c r="D162" i="28"/>
  <c r="E162" i="28"/>
  <c r="B188" i="28"/>
  <c r="C188" i="28"/>
  <c r="D188" i="28"/>
  <c r="E188" i="28"/>
  <c r="B62" i="28"/>
  <c r="C62" i="28"/>
  <c r="D62" i="28"/>
  <c r="E62" i="28"/>
  <c r="B72" i="28"/>
  <c r="C72" i="28"/>
  <c r="D72" i="28"/>
  <c r="E72" i="28"/>
  <c r="B137" i="28"/>
  <c r="C137" i="28"/>
  <c r="D137" i="28"/>
  <c r="E137"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R6" i="16"/>
  <c r="Q6" i="16"/>
  <c r="P6" i="16"/>
  <c r="O6" i="16"/>
  <c r="N6" i="16"/>
  <c r="M6" i="16"/>
  <c r="AA5" i="16"/>
  <c r="R5" i="16"/>
  <c r="Q5" i="16"/>
  <c r="P5" i="16"/>
  <c r="O5" i="16"/>
  <c r="N5" i="16"/>
  <c r="M5" i="16"/>
  <c r="AA4" i="16"/>
  <c r="R4" i="16"/>
  <c r="Q4" i="16"/>
  <c r="P4" i="16"/>
  <c r="O4" i="16"/>
  <c r="N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50" i="28"/>
  <c r="C150" i="28"/>
  <c r="D150" i="28"/>
  <c r="E150" i="28"/>
  <c r="B122" i="28"/>
  <c r="C122" i="28"/>
  <c r="D122" i="28"/>
  <c r="E122" i="28"/>
  <c r="B78" i="28"/>
  <c r="C78" i="28"/>
  <c r="D78" i="28"/>
  <c r="E78" i="28"/>
  <c r="B249" i="28"/>
  <c r="C249" i="28"/>
  <c r="D249" i="28"/>
  <c r="E249" i="28"/>
  <c r="B250" i="28"/>
  <c r="C250" i="28"/>
  <c r="D250" i="28"/>
  <c r="E250" i="28"/>
  <c r="B185" i="28"/>
  <c r="C185" i="28"/>
  <c r="D185" i="28"/>
  <c r="E185" i="28"/>
  <c r="B101" i="28"/>
  <c r="C101" i="28"/>
  <c r="D101" i="28"/>
  <c r="E101" i="28"/>
  <c r="B86" i="28"/>
  <c r="C86" i="28"/>
  <c r="D86" i="28"/>
  <c r="E86" i="28"/>
  <c r="B132" i="28"/>
  <c r="C132" i="28"/>
  <c r="D132" i="28"/>
  <c r="E132" i="28"/>
  <c r="B44" i="28"/>
  <c r="C44" i="28"/>
  <c r="D44" i="28"/>
  <c r="E44" i="28"/>
  <c r="B251" i="28"/>
  <c r="C251" i="28"/>
  <c r="D251" i="28"/>
  <c r="E251" i="28"/>
  <c r="B252" i="28"/>
  <c r="C252" i="28"/>
  <c r="D252" i="28"/>
  <c r="E252" i="28"/>
  <c r="B165" i="28"/>
  <c r="C165" i="28"/>
  <c r="D165" i="28"/>
  <c r="E165" i="28"/>
  <c r="B98" i="28"/>
  <c r="C98" i="28"/>
  <c r="D98" i="28"/>
  <c r="E98" i="28"/>
  <c r="B153" i="28"/>
  <c r="C153" i="28"/>
  <c r="D153" i="28"/>
  <c r="E153" i="28"/>
  <c r="B253" i="28"/>
  <c r="C253" i="28"/>
  <c r="D253" i="28"/>
  <c r="E253" i="28"/>
  <c r="B47" i="28"/>
  <c r="C47" i="28"/>
  <c r="D47" i="28"/>
  <c r="E47" i="28"/>
  <c r="B141" i="28"/>
  <c r="C141" i="28"/>
  <c r="D141" i="28"/>
  <c r="E141" i="28"/>
  <c r="B54" i="28"/>
  <c r="C54" i="28"/>
  <c r="D54" i="28"/>
  <c r="E54" i="28"/>
  <c r="B254" i="28"/>
  <c r="C254" i="28"/>
  <c r="D254" i="28"/>
  <c r="E254" i="28"/>
  <c r="B164" i="28"/>
  <c r="C164" i="28"/>
  <c r="D164" i="28"/>
  <c r="E164" i="28"/>
  <c r="B186" i="28"/>
  <c r="C186" i="28"/>
  <c r="D186" i="28"/>
  <c r="E186" i="28"/>
  <c r="B187" i="28"/>
  <c r="C187" i="28"/>
  <c r="D187" i="28"/>
  <c r="E187" i="28"/>
  <c r="B255" i="28"/>
  <c r="C255" i="28"/>
  <c r="D255" i="28"/>
  <c r="E255" i="28"/>
  <c r="B129" i="28"/>
  <c r="C129" i="28"/>
  <c r="D129" i="28"/>
  <c r="E129" i="28"/>
  <c r="B256" i="28"/>
  <c r="C256" i="28"/>
  <c r="D256" i="28"/>
  <c r="E256" i="28"/>
  <c r="B147" i="28"/>
  <c r="C147" i="28"/>
  <c r="D147" i="28"/>
  <c r="E147" i="28"/>
  <c r="B58" i="28"/>
  <c r="C58" i="28"/>
  <c r="D58" i="28"/>
  <c r="E58" i="28"/>
  <c r="B257" i="28"/>
  <c r="C257" i="28"/>
  <c r="D257" i="28"/>
  <c r="E257" i="28"/>
  <c r="B71" i="28"/>
  <c r="C71" i="28"/>
  <c r="D71" i="28"/>
  <c r="E71" i="28"/>
  <c r="B91" i="28"/>
  <c r="C91" i="28"/>
  <c r="D91" i="28"/>
  <c r="E91" i="28"/>
  <c r="B152" i="28"/>
  <c r="C152" i="28"/>
  <c r="D152" i="28"/>
  <c r="E152" i="28"/>
  <c r="B46" i="28"/>
  <c r="C46" i="28"/>
  <c r="D46" i="28"/>
  <c r="E46" i="28"/>
  <c r="B160" i="28"/>
  <c r="C160" i="28"/>
  <c r="D160" i="28"/>
  <c r="E160" i="28"/>
  <c r="B121" i="28"/>
  <c r="C121" i="28"/>
  <c r="D121" i="28"/>
  <c r="E121" i="28"/>
  <c r="B158" i="28"/>
  <c r="C158" i="28"/>
  <c r="D158" i="28"/>
  <c r="E158" i="28"/>
  <c r="B170" i="28"/>
  <c r="C170" i="28"/>
  <c r="D170" i="28"/>
  <c r="E170" i="28"/>
  <c r="B95" i="28"/>
  <c r="C95" i="28"/>
  <c r="D95" i="28"/>
  <c r="E95" i="28"/>
  <c r="B184" i="28"/>
  <c r="C184" i="28"/>
  <c r="D184" i="28"/>
  <c r="E184" i="28"/>
  <c r="B140" i="28"/>
  <c r="C140" i="28"/>
  <c r="D140" i="28"/>
  <c r="E140" i="28"/>
  <c r="B134" i="28"/>
  <c r="C134" i="28"/>
  <c r="D134" i="28"/>
  <c r="E134" i="28"/>
  <c r="B198" i="28"/>
  <c r="C198" i="28"/>
  <c r="D198" i="28"/>
  <c r="E198" i="28"/>
  <c r="B190" i="28"/>
  <c r="C190" i="28"/>
  <c r="D190" i="28"/>
  <c r="E190" i="28"/>
  <c r="B199" i="28"/>
  <c r="C199" i="28"/>
  <c r="D199" i="28"/>
  <c r="E199" i="28"/>
  <c r="B148" i="28"/>
  <c r="C148" i="28"/>
  <c r="D148" i="28"/>
  <c r="E148" i="28"/>
  <c r="B48" i="28"/>
  <c r="C48" i="28"/>
  <c r="D48" i="28"/>
  <c r="E48" i="28"/>
  <c r="B200" i="28"/>
  <c r="C200" i="28"/>
  <c r="D200" i="28"/>
  <c r="E200" i="28"/>
  <c r="B175" i="28"/>
  <c r="C175" i="28"/>
  <c r="D175" i="28"/>
  <c r="E175" i="28"/>
  <c r="B69" i="28"/>
  <c r="C69" i="28"/>
  <c r="D69" i="28"/>
  <c r="E69" i="28"/>
  <c r="B77" i="28"/>
  <c r="C77" i="28"/>
  <c r="D77" i="28"/>
  <c r="E77" i="28"/>
  <c r="B201" i="28"/>
  <c r="C201" i="28"/>
  <c r="D201" i="28"/>
  <c r="E201" i="28"/>
  <c r="B202" i="28"/>
  <c r="C202" i="28"/>
  <c r="D202" i="28"/>
  <c r="E202" i="28"/>
  <c r="B203" i="28"/>
  <c r="C203" i="28"/>
  <c r="D203" i="28"/>
  <c r="E203" i="28"/>
  <c r="B136" i="28"/>
  <c r="C136" i="28"/>
  <c r="D136" i="28"/>
  <c r="E136" i="28"/>
  <c r="B135" i="28"/>
  <c r="C135" i="28"/>
  <c r="D135" i="28"/>
  <c r="E135" i="28"/>
  <c r="B113" i="28"/>
  <c r="C113" i="28"/>
  <c r="D113" i="28"/>
  <c r="E113" i="28"/>
  <c r="B204" i="28"/>
  <c r="C204" i="28"/>
  <c r="D204" i="28"/>
  <c r="E204" i="28"/>
  <c r="B57" i="28"/>
  <c r="C57" i="28"/>
  <c r="D57" i="28"/>
  <c r="E57" i="28"/>
  <c r="B63" i="28"/>
  <c r="C63" i="28"/>
  <c r="D63" i="28"/>
  <c r="E63" i="28"/>
  <c r="B205" i="28"/>
  <c r="C205" i="28"/>
  <c r="D205" i="28"/>
  <c r="E205" i="28"/>
  <c r="B174" i="28"/>
  <c r="C174" i="28"/>
  <c r="D174" i="28"/>
  <c r="E174" i="28"/>
  <c r="B120" i="28"/>
  <c r="C120" i="28"/>
  <c r="D120" i="28"/>
  <c r="E120" i="28"/>
  <c r="B171" i="28"/>
  <c r="C171" i="28"/>
  <c r="D171" i="28"/>
  <c r="E171" i="28"/>
  <c r="B104" i="28"/>
  <c r="C104" i="28"/>
  <c r="D104" i="28"/>
  <c r="E104" i="28"/>
  <c r="B206" i="28"/>
  <c r="C206" i="28"/>
  <c r="D206" i="28"/>
  <c r="E206" i="28"/>
  <c r="B207" i="28"/>
  <c r="C207" i="28"/>
  <c r="D207" i="28"/>
  <c r="E207" i="28"/>
  <c r="B208" i="28"/>
  <c r="C208" i="28"/>
  <c r="D208" i="28"/>
  <c r="E208" i="28"/>
  <c r="B117" i="28"/>
  <c r="C117" i="28"/>
  <c r="D117" i="28"/>
  <c r="E117" i="28"/>
  <c r="B131" i="28"/>
  <c r="C131" i="28"/>
  <c r="D131" i="28"/>
  <c r="E131" i="28"/>
  <c r="B115" i="28"/>
  <c r="C115" i="28"/>
  <c r="D115" i="28"/>
  <c r="E115" i="28"/>
  <c r="B70" i="28"/>
  <c r="C70" i="28"/>
  <c r="D70" i="28"/>
  <c r="E70" i="28"/>
  <c r="B43" i="28"/>
  <c r="C43" i="28"/>
  <c r="D43" i="28"/>
  <c r="E43" i="28"/>
  <c r="B85" i="28"/>
  <c r="C85" i="28"/>
  <c r="D85" i="28"/>
  <c r="E85" i="28"/>
  <c r="B79" i="28"/>
  <c r="C79" i="28"/>
  <c r="D79" i="28"/>
  <c r="E79" i="28"/>
  <c r="B97" i="28"/>
  <c r="C97" i="28"/>
  <c r="D97" i="28"/>
  <c r="E97" i="28"/>
  <c r="B209" i="28"/>
  <c r="C209" i="28"/>
  <c r="D209" i="28"/>
  <c r="E209" i="28"/>
  <c r="B128" i="28"/>
  <c r="C128" i="28"/>
  <c r="D128" i="28"/>
  <c r="E128" i="28"/>
  <c r="B144" i="28"/>
  <c r="C144" i="28"/>
  <c r="D144" i="28"/>
  <c r="E144" i="28"/>
  <c r="B210" i="28"/>
  <c r="C210" i="28"/>
  <c r="D210" i="28"/>
  <c r="E210" i="28"/>
  <c r="B211" i="28"/>
  <c r="C211" i="28"/>
  <c r="D211" i="28"/>
  <c r="E211" i="28"/>
  <c r="B191" i="28"/>
  <c r="C191" i="28"/>
  <c r="D191" i="28"/>
  <c r="E191" i="28"/>
  <c r="B212" i="28"/>
  <c r="C212" i="28"/>
  <c r="D212" i="28"/>
  <c r="E212" i="28"/>
  <c r="B213" i="28"/>
  <c r="C213" i="28"/>
  <c r="D213" i="28"/>
  <c r="E213" i="28"/>
  <c r="B214" i="28"/>
  <c r="C214" i="28"/>
  <c r="D214" i="28"/>
  <c r="E214" i="28"/>
  <c r="B215" i="28"/>
  <c r="C215" i="28"/>
  <c r="D215" i="28"/>
  <c r="E215" i="28"/>
  <c r="B216" i="28"/>
  <c r="C216" i="28"/>
  <c r="D216" i="28"/>
  <c r="E216" i="28"/>
  <c r="B87" i="28"/>
  <c r="C87" i="28"/>
  <c r="D87" i="28"/>
  <c r="E87" i="28"/>
  <c r="B110" i="28"/>
  <c r="C110" i="28"/>
  <c r="D110" i="28"/>
  <c r="E110" i="28"/>
  <c r="B112" i="28"/>
  <c r="C112" i="28"/>
  <c r="D112" i="28"/>
  <c r="E112" i="28"/>
  <c r="B61" i="28"/>
  <c r="C61" i="28"/>
  <c r="D61" i="28"/>
  <c r="E61" i="28"/>
  <c r="B138" i="28"/>
  <c r="C138" i="28"/>
  <c r="D138" i="28"/>
  <c r="E138" i="28"/>
  <c r="B119" i="28"/>
  <c r="C119" i="28"/>
  <c r="D119" i="28"/>
  <c r="E119" i="28"/>
  <c r="B217" i="28"/>
  <c r="C217" i="28"/>
  <c r="D217" i="28"/>
  <c r="E217" i="28"/>
  <c r="B45" i="28"/>
  <c r="C45" i="28"/>
  <c r="D45" i="28"/>
  <c r="E45" i="28"/>
  <c r="B218" i="28"/>
  <c r="C218" i="28"/>
  <c r="D218" i="28"/>
  <c r="E218" i="28"/>
  <c r="B88" i="28"/>
  <c r="C88" i="28"/>
  <c r="D88" i="28"/>
  <c r="E88" i="28"/>
  <c r="B219" i="28"/>
  <c r="C219" i="28"/>
  <c r="D219" i="28"/>
  <c r="E219" i="28"/>
  <c r="B220" i="28"/>
  <c r="C220" i="28"/>
  <c r="D220" i="28"/>
  <c r="E220" i="28"/>
  <c r="B221" i="28"/>
  <c r="C221" i="28"/>
  <c r="D221" i="28"/>
  <c r="E221" i="28"/>
  <c r="B114" i="28"/>
  <c r="C114" i="28"/>
  <c r="D114" i="28"/>
  <c r="E114" i="28"/>
  <c r="B222" i="28"/>
  <c r="C222" i="28"/>
  <c r="D222" i="28"/>
  <c r="E222" i="28"/>
  <c r="B124" i="28"/>
  <c r="C124" i="28"/>
  <c r="D124" i="28"/>
  <c r="E124" i="28"/>
  <c r="B100" i="28"/>
  <c r="C100" i="28"/>
  <c r="D100" i="28"/>
  <c r="E100" i="28"/>
  <c r="B223" i="28"/>
  <c r="C223" i="28"/>
  <c r="D223" i="28"/>
  <c r="E223" i="28"/>
  <c r="B107" i="28"/>
  <c r="C107" i="28"/>
  <c r="D107" i="28"/>
  <c r="E107" i="28"/>
  <c r="B89" i="28"/>
  <c r="C89" i="28"/>
  <c r="D89" i="28"/>
  <c r="E89" i="28"/>
  <c r="B146" i="28"/>
  <c r="C146" i="28"/>
  <c r="D146" i="28"/>
  <c r="E146" i="28"/>
  <c r="B109" i="28"/>
  <c r="C109" i="28"/>
  <c r="D109" i="28"/>
  <c r="E109" i="28"/>
  <c r="B176" i="28"/>
  <c r="C176" i="28"/>
  <c r="D176" i="28"/>
  <c r="E176" i="28"/>
  <c r="B224" i="28"/>
  <c r="C224" i="28"/>
  <c r="D224" i="28"/>
  <c r="E224" i="28"/>
  <c r="B178" i="28"/>
  <c r="C178" i="28"/>
  <c r="D178" i="28"/>
  <c r="E178" i="28"/>
  <c r="B106" i="28"/>
  <c r="C106" i="28"/>
  <c r="D106" i="28"/>
  <c r="E106" i="28"/>
  <c r="B225" i="28"/>
  <c r="C225" i="28"/>
  <c r="D225" i="28"/>
  <c r="E225" i="28"/>
  <c r="B172" i="28"/>
  <c r="C172" i="28"/>
  <c r="D172" i="28"/>
  <c r="E172" i="28"/>
  <c r="B226" i="28"/>
  <c r="C226" i="28"/>
  <c r="D226" i="28"/>
  <c r="E226" i="28"/>
  <c r="B80" i="28"/>
  <c r="C80" i="28"/>
  <c r="D80" i="28"/>
  <c r="E80" i="28"/>
  <c r="B227" i="28"/>
  <c r="C227" i="28"/>
  <c r="D227" i="28"/>
  <c r="E227" i="28"/>
  <c r="B42" i="28"/>
  <c r="C42" i="28"/>
  <c r="D42" i="28"/>
  <c r="E42" i="28"/>
  <c r="B139" i="28"/>
  <c r="C139" i="28"/>
  <c r="D139" i="28"/>
  <c r="E139" i="28"/>
  <c r="B130" i="28"/>
  <c r="C130" i="28"/>
  <c r="D130" i="28"/>
  <c r="E130" i="28"/>
  <c r="B228" i="28"/>
  <c r="C228" i="28"/>
  <c r="D228" i="28"/>
  <c r="E228" i="28"/>
  <c r="B94" i="28"/>
  <c r="C94" i="28"/>
  <c r="D94" i="28"/>
  <c r="E94" i="28"/>
  <c r="B229" i="28"/>
  <c r="C229" i="28"/>
  <c r="D229" i="28"/>
  <c r="E229" i="28"/>
  <c r="B123" i="28"/>
  <c r="C123" i="28"/>
  <c r="D123" i="28"/>
  <c r="E123" i="28"/>
  <c r="B151" i="28"/>
  <c r="C151" i="28"/>
  <c r="D151" i="28"/>
  <c r="E151" i="28"/>
  <c r="B179" i="28"/>
  <c r="C179" i="28"/>
  <c r="D179" i="28"/>
  <c r="E179" i="28"/>
  <c r="B189" i="28"/>
  <c r="C189" i="28"/>
  <c r="D189" i="28"/>
  <c r="E189" i="28"/>
  <c r="B230" i="28"/>
  <c r="C230" i="28"/>
  <c r="D230" i="28"/>
  <c r="E230" i="28"/>
  <c r="B180" i="28"/>
  <c r="C180" i="28"/>
  <c r="D180" i="28"/>
  <c r="E180" i="28"/>
  <c r="B103" i="28"/>
  <c r="C103" i="28"/>
  <c r="D103" i="28"/>
  <c r="E103" i="28"/>
  <c r="B231" i="28"/>
  <c r="C231" i="28"/>
  <c r="D231" i="28"/>
  <c r="E231" i="28"/>
  <c r="B93" i="28"/>
  <c r="C93" i="28"/>
  <c r="D93" i="28"/>
  <c r="E93" i="28"/>
  <c r="B51" i="28"/>
  <c r="C51" i="28"/>
  <c r="D51" i="28"/>
  <c r="E51" i="28"/>
  <c r="B232" i="28"/>
  <c r="C232" i="28"/>
  <c r="D232" i="28"/>
  <c r="E232" i="28"/>
  <c r="B96" i="28"/>
  <c r="C96" i="28"/>
  <c r="D96" i="28"/>
  <c r="E96" i="28"/>
  <c r="B167" i="28"/>
  <c r="C167" i="28"/>
  <c r="D167" i="28"/>
  <c r="E167" i="28"/>
  <c r="B233" i="28"/>
  <c r="C233" i="28"/>
  <c r="D233" i="28"/>
  <c r="E233" i="28"/>
  <c r="B161" i="28"/>
  <c r="C161" i="28"/>
  <c r="D161" i="28"/>
  <c r="E161" i="28"/>
  <c r="B234" i="28"/>
  <c r="C234" i="28"/>
  <c r="D234" i="28"/>
  <c r="E234" i="28"/>
  <c r="B90" i="28"/>
  <c r="C90" i="28"/>
  <c r="D90" i="28"/>
  <c r="E90" i="28"/>
  <c r="B50" i="28"/>
  <c r="C50" i="28"/>
  <c r="D50" i="28"/>
  <c r="E50" i="28"/>
  <c r="B74" i="28"/>
  <c r="C74" i="28"/>
  <c r="D74" i="28"/>
  <c r="E74" i="28"/>
  <c r="B142" i="28"/>
  <c r="C142" i="28"/>
  <c r="D142" i="28"/>
  <c r="E142" i="28"/>
  <c r="B157" i="28"/>
  <c r="C157" i="28"/>
  <c r="D157" i="28"/>
  <c r="E157" i="28"/>
  <c r="B235" i="28"/>
  <c r="C235" i="28"/>
  <c r="D235" i="28"/>
  <c r="E235" i="28"/>
  <c r="B68" i="28"/>
  <c r="C68" i="28"/>
  <c r="D68" i="28"/>
  <c r="E68" i="28"/>
  <c r="B173" i="28"/>
  <c r="C173" i="28"/>
  <c r="D173" i="28"/>
  <c r="E173" i="28"/>
  <c r="B236" i="28"/>
  <c r="C236" i="28"/>
  <c r="D236" i="28"/>
  <c r="E236" i="28"/>
  <c r="B237" i="28"/>
  <c r="C237" i="28"/>
  <c r="D237" i="28"/>
  <c r="E237" i="28"/>
  <c r="B238" i="28"/>
  <c r="C238" i="28"/>
  <c r="D238" i="28"/>
  <c r="E238" i="28"/>
  <c r="B239" i="28"/>
  <c r="C239" i="28"/>
  <c r="D239" i="28"/>
  <c r="E239" i="28"/>
  <c r="B240" i="28"/>
  <c r="C240" i="28"/>
  <c r="D240" i="28"/>
  <c r="E240" i="28"/>
  <c r="B64" i="28"/>
  <c r="C64" i="28"/>
  <c r="D64" i="28"/>
  <c r="E64" i="28"/>
  <c r="B241" i="28"/>
  <c r="C241" i="28"/>
  <c r="D241" i="28"/>
  <c r="E241" i="28"/>
  <c r="B116" i="28"/>
  <c r="C116" i="28"/>
  <c r="D116" i="28"/>
  <c r="E116" i="28"/>
  <c r="B82" i="28"/>
  <c r="C82" i="28"/>
  <c r="D82" i="28"/>
  <c r="E82" i="28"/>
  <c r="B193" i="28"/>
  <c r="C193" i="28"/>
  <c r="D193" i="28"/>
  <c r="E193" i="28"/>
  <c r="B125" i="28"/>
  <c r="C125" i="28"/>
  <c r="D125" i="28"/>
  <c r="E125" i="28"/>
  <c r="B242" i="28"/>
  <c r="C242" i="28"/>
  <c r="D242" i="28"/>
  <c r="E242" i="28"/>
  <c r="B181" i="28"/>
  <c r="C181" i="28"/>
  <c r="D181" i="28"/>
  <c r="E181" i="28"/>
  <c r="B59" i="28"/>
  <c r="C59" i="28"/>
  <c r="D59" i="28"/>
  <c r="E59" i="28"/>
  <c r="B243" i="28"/>
  <c r="C243" i="28"/>
  <c r="D243" i="28"/>
  <c r="E243" i="28"/>
  <c r="B52" i="28"/>
  <c r="C52" i="28"/>
  <c r="D52" i="28"/>
  <c r="E52" i="28"/>
  <c r="B244" i="28"/>
  <c r="C244" i="28"/>
  <c r="D244" i="28"/>
  <c r="E244" i="28"/>
  <c r="B92" i="28"/>
  <c r="C92" i="28"/>
  <c r="D92" i="28"/>
  <c r="E92" i="28"/>
  <c r="B245" i="28"/>
  <c r="C245" i="28"/>
  <c r="D245" i="28"/>
  <c r="E245" i="28"/>
  <c r="B55" i="28"/>
  <c r="C55" i="28"/>
  <c r="D55" i="28"/>
  <c r="E55" i="28"/>
  <c r="B99" i="28"/>
  <c r="C99" i="28"/>
  <c r="D99" i="28"/>
  <c r="E99" i="28"/>
  <c r="B168" i="28"/>
  <c r="C168" i="28"/>
  <c r="D168" i="28"/>
  <c r="E168" i="28"/>
  <c r="B56" i="28"/>
  <c r="C56" i="28"/>
  <c r="D56" i="28"/>
  <c r="E56" i="28"/>
  <c r="B126" i="28"/>
  <c r="C126" i="28"/>
  <c r="D126" i="28"/>
  <c r="E126" i="28"/>
  <c r="B246" i="28"/>
  <c r="C246" i="28"/>
  <c r="D246" i="28"/>
  <c r="E246" i="28"/>
  <c r="B247" i="28"/>
  <c r="C247" i="28"/>
  <c r="D247" i="28"/>
  <c r="E247" i="28"/>
  <c r="B65" i="28"/>
  <c r="C65" i="28"/>
  <c r="D65" i="28"/>
  <c r="E65" i="28"/>
  <c r="B49" i="28"/>
  <c r="C49" i="28"/>
  <c r="D49" i="28"/>
  <c r="E49" i="28"/>
  <c r="B75" i="28"/>
  <c r="C75" i="28"/>
  <c r="D75" i="28"/>
  <c r="E75" i="28"/>
  <c r="B248" i="28"/>
  <c r="C248" i="28"/>
  <c r="D248" i="28"/>
  <c r="E248" i="28"/>
  <c r="B182" i="28"/>
  <c r="C182" i="28"/>
  <c r="D182" i="28"/>
  <c r="E182" i="28"/>
  <c r="B143" i="28"/>
  <c r="C143" i="28"/>
  <c r="D143" i="28"/>
  <c r="E143" i="28"/>
  <c r="B169" i="28"/>
  <c r="C169" i="28"/>
  <c r="D169" i="28"/>
  <c r="E169" i="28"/>
  <c r="B183" i="28"/>
  <c r="C183" i="28"/>
  <c r="D183" i="28"/>
  <c r="E183"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2" i="16" l="1"/>
  <c r="Q2" i="16"/>
  <c r="R2" i="16"/>
  <c r="P2" i="16"/>
  <c r="O2" i="16"/>
  <c r="AA2" i="16"/>
  <c r="T8" i="1"/>
  <c r="T42" i="1"/>
  <c r="T23" i="1"/>
  <c r="T47" i="1"/>
  <c r="T69" i="1"/>
  <c r="T93" i="1"/>
  <c r="T95" i="1"/>
  <c r="T126" i="1"/>
  <c r="T144" i="1"/>
  <c r="T205" i="1"/>
  <c r="T221" i="1"/>
  <c r="T131" i="1"/>
  <c r="T158" i="1"/>
  <c r="T173" i="1"/>
  <c r="T216" i="1"/>
  <c r="T196" i="1"/>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AC205" i="1" s="1"/>
  <c r="H217" i="18" a="1"/>
  <c r="H217" i="18" s="1"/>
  <c r="AC215" i="1" s="1"/>
  <c r="H221" i="18" a="1"/>
  <c r="H221" i="18" s="1"/>
  <c r="AC219" i="1" s="1"/>
  <c r="H216" i="18" a="1"/>
  <c r="H216" i="18" s="1"/>
  <c r="AC214" i="1" s="1"/>
  <c r="H216" i="16" a="1"/>
  <c r="H216" i="16" s="1"/>
  <c r="AD214" i="1" s="1"/>
  <c r="H207" i="16" a="1"/>
  <c r="H207" i="16" s="1"/>
  <c r="AD205" i="1" s="1"/>
  <c r="H217" i="16" a="1"/>
  <c r="H217" i="16" s="1"/>
  <c r="AD215" i="1" s="1"/>
  <c r="H217" i="2" a="1"/>
  <c r="H217" i="2" s="1"/>
  <c r="Y215" i="1" s="1"/>
  <c r="H221" i="2" a="1"/>
  <c r="H221" i="2" s="1"/>
  <c r="Y219" i="1" s="1"/>
  <c r="H207" i="2" a="1"/>
  <c r="H207" i="2" s="1"/>
  <c r="Y205" i="1" s="1"/>
  <c r="H216" i="2" a="1"/>
  <c r="H216" i="2" s="1"/>
  <c r="Y214" i="1" s="1"/>
  <c r="H206" i="17" a="1"/>
  <c r="H206" i="17" s="1"/>
  <c r="AA204" i="1" s="1"/>
  <c r="H202" i="17" a="1"/>
  <c r="H202" i="17" s="1"/>
  <c r="AA200" i="1" s="1"/>
  <c r="H216" i="17" a="1"/>
  <c r="H216" i="17" s="1"/>
  <c r="AA214" i="1" s="1"/>
  <c r="H220" i="17" a="1"/>
  <c r="H220" i="17" s="1"/>
  <c r="AA218" i="1" s="1"/>
  <c r="H195" i="17" a="1"/>
  <c r="H195" i="17" s="1"/>
  <c r="H214" i="17" a="1"/>
  <c r="H214" i="17" s="1"/>
  <c r="AA212" i="1" s="1"/>
  <c r="H217" i="17" a="1"/>
  <c r="H217" i="17" s="1"/>
  <c r="AA215" i="1" s="1"/>
  <c r="H219" i="17" a="1"/>
  <c r="H219" i="17" s="1"/>
  <c r="AA217" i="1" s="1"/>
  <c r="H207" i="19" a="1"/>
  <c r="H207" i="19" s="1"/>
  <c r="AB205" i="1" s="1"/>
  <c r="H217" i="19" a="1"/>
  <c r="H217" i="19" s="1"/>
  <c r="AB215" i="1" s="1"/>
  <c r="H221" i="19" a="1"/>
  <c r="H221" i="19" s="1"/>
  <c r="AB219" i="1" s="1"/>
  <c r="H216" i="19" a="1"/>
  <c r="H216" i="19" s="1"/>
  <c r="AB214" i="1"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Z205" i="1" s="1"/>
  <c r="H217" i="14" a="1"/>
  <c r="H217" i="14" s="1"/>
  <c r="Z215" i="1" s="1"/>
  <c r="H221" i="14" a="1"/>
  <c r="H221" i="14" s="1"/>
  <c r="Z219" i="1" s="1"/>
  <c r="H206" i="14" a="1"/>
  <c r="H206" i="14" s="1"/>
  <c r="Z204" i="1" s="1"/>
  <c r="H216" i="14" a="1"/>
  <c r="H216" i="14" s="1"/>
  <c r="Z214" i="1"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AG222" i="1" l="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6" i="28"/>
  <c r="C66" i="28"/>
  <c r="D66" i="28"/>
  <c r="E66" i="28"/>
  <c r="B83" i="28"/>
  <c r="C83" i="28"/>
  <c r="D83" i="28"/>
  <c r="E83" i="28"/>
  <c r="B166" i="28"/>
  <c r="C166" i="28"/>
  <c r="D166" i="28"/>
  <c r="E166" i="28"/>
  <c r="B195" i="28"/>
  <c r="C195" i="28"/>
  <c r="D195" i="28"/>
  <c r="E195" i="28"/>
  <c r="B196" i="28"/>
  <c r="C196" i="28"/>
  <c r="D196" i="28"/>
  <c r="E196" i="28"/>
  <c r="B76" i="28"/>
  <c r="C76" i="28"/>
  <c r="D76" i="28"/>
  <c r="E76" i="28"/>
  <c r="B155" i="28"/>
  <c r="C155" i="28"/>
  <c r="D155" i="28"/>
  <c r="E155" i="28"/>
  <c r="B197" i="28"/>
  <c r="C197" i="28"/>
  <c r="D197" i="28"/>
  <c r="E197" i="28"/>
  <c r="E194" i="28"/>
  <c r="D194" i="28"/>
  <c r="C194" i="28"/>
  <c r="B194" i="28"/>
  <c r="AM1" i="1"/>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M3" i="17"/>
  <c r="H192" i="17" a="1"/>
  <c r="H192" i="17" s="1"/>
  <c r="AA190" i="1" s="1"/>
  <c r="H182" i="17" a="1"/>
  <c r="H182" i="17" s="1"/>
  <c r="AA180" i="1"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AG10" i="1" s="1"/>
  <c r="I156" i="14" a="1"/>
  <c r="I156" i="14" s="1"/>
  <c r="I135" i="14" a="1"/>
  <c r="I135" i="14" s="1"/>
  <c r="M3" i="14"/>
  <c r="S3" i="18"/>
  <c r="T2" i="17"/>
  <c r="N3" i="16"/>
  <c r="P3" i="14"/>
  <c r="N2" i="17"/>
  <c r="R3" i="16"/>
  <c r="O3" i="14"/>
  <c r="S3" i="14"/>
  <c r="Q3" i="14"/>
  <c r="O3" i="17"/>
  <c r="U3" i="17"/>
  <c r="O3" i="16"/>
  <c r="N3" i="14"/>
  <c r="R3" i="14"/>
  <c r="P3" i="17"/>
  <c r="P3" i="16"/>
  <c r="AA3" i="16"/>
  <c r="N3" i="17"/>
  <c r="O3" i="18"/>
  <c r="S3" i="17"/>
  <c r="Q3" i="16"/>
  <c r="T3" i="17"/>
  <c r="S2" i="14"/>
  <c r="P2" i="14"/>
  <c r="O2" i="17"/>
  <c r="U2" i="17"/>
  <c r="O2" i="14"/>
  <c r="M2" i="14"/>
  <c r="Q2" i="14"/>
  <c r="M2" i="16"/>
  <c r="M3" i="16"/>
  <c r="P2" i="17"/>
  <c r="Q3" i="18"/>
  <c r="N2" i="14"/>
  <c r="R2" i="14"/>
  <c r="M2" i="17"/>
  <c r="S2" i="17"/>
  <c r="N3" i="18"/>
  <c r="R3" i="18"/>
  <c r="I6" i="1"/>
  <c r="P3" i="18"/>
  <c r="AG24" i="1" l="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56" i="28" s="1"/>
  <c r="F12" i="1"/>
  <c r="F16" i="1"/>
  <c r="F163" i="28" s="1"/>
  <c r="F9" i="1"/>
  <c r="F105" i="28" s="1"/>
  <c r="F13" i="1"/>
  <c r="F259" i="28" s="1"/>
  <c r="F17" i="1"/>
  <c r="F20" i="1"/>
  <c r="F24" i="1"/>
  <c r="F10" i="1"/>
  <c r="F108" i="28" s="1"/>
  <c r="F14" i="1"/>
  <c r="F21" i="1"/>
  <c r="F25" i="1"/>
  <c r="F145" i="28" s="1"/>
  <c r="F29" i="1"/>
  <c r="F137" i="28" s="1"/>
  <c r="F33" i="1"/>
  <c r="F127" i="28" s="1"/>
  <c r="F37" i="1"/>
  <c r="F26" i="1"/>
  <c r="F18" i="1"/>
  <c r="F111" i="28" s="1"/>
  <c r="F19" i="1"/>
  <c r="F22" i="1"/>
  <c r="F27" i="1"/>
  <c r="F28" i="1"/>
  <c r="F30" i="1"/>
  <c r="F62" i="28" s="1"/>
  <c r="F36" i="1"/>
  <c r="F39" i="1"/>
  <c r="F41" i="1"/>
  <c r="F45" i="1"/>
  <c r="F49" i="1"/>
  <c r="F34" i="1"/>
  <c r="F23" i="1"/>
  <c r="F60" i="28" s="1"/>
  <c r="F31" i="1"/>
  <c r="F38" i="1"/>
  <c r="F32" i="1"/>
  <c r="F102" i="28" s="1"/>
  <c r="F35" i="1"/>
  <c r="F188"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16" i="28" s="1"/>
  <c r="F132" i="1"/>
  <c r="F242"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57" i="28" s="1"/>
  <c r="F120" i="1"/>
  <c r="F151" i="1"/>
  <c r="F157" i="1"/>
  <c r="F167" i="1"/>
  <c r="F78" i="28" s="1"/>
  <c r="F179" i="1"/>
  <c r="F183" i="1"/>
  <c r="F187" i="1"/>
  <c r="F191" i="1"/>
  <c r="F195" i="1"/>
  <c r="F182" i="1"/>
  <c r="F186" i="1"/>
  <c r="F186" i="28" s="1"/>
  <c r="F190" i="1"/>
  <c r="F175" i="1"/>
  <c r="F176" i="1"/>
  <c r="F180" i="1"/>
  <c r="F184" i="1"/>
  <c r="F188" i="1"/>
  <c r="F192" i="1"/>
  <c r="F194" i="1"/>
  <c r="F181" i="1"/>
  <c r="F185" i="1"/>
  <c r="F189" i="1"/>
  <c r="F193" i="1"/>
  <c r="F160" i="1"/>
  <c r="F173" i="1"/>
  <c r="F132" i="28" s="1"/>
  <c r="B8" i="19" a="1"/>
  <c r="B8" i="19" s="1"/>
  <c r="B8" i="14" a="1"/>
  <c r="B8" i="14" s="1"/>
  <c r="F6" i="1"/>
  <c r="F258" i="28" s="1"/>
  <c r="B8" i="2" a="1"/>
  <c r="B8" i="2" s="1"/>
  <c r="F181" i="28" l="1"/>
  <c r="F42" i="28"/>
  <c r="F177" i="28"/>
  <c r="F192" i="28"/>
  <c r="F154" i="28"/>
  <c r="F252" i="28"/>
  <c r="F250" i="28"/>
  <c r="F81" i="28"/>
  <c r="F149" i="28"/>
  <c r="F72" i="28"/>
  <c r="F133" i="28"/>
  <c r="F162" i="28"/>
  <c r="F118" i="28"/>
  <c r="F67" i="28"/>
  <c r="F109" i="28"/>
  <c r="F73" i="28"/>
  <c r="F101" i="28"/>
  <c r="F65" i="28"/>
  <c r="F53" i="28"/>
  <c r="F84" i="28"/>
  <c r="F159" i="28"/>
  <c r="F50" i="28"/>
  <c r="F222" i="28"/>
  <c r="F141" i="28"/>
  <c r="F139" i="28"/>
  <c r="F226" i="28"/>
  <c r="F251" i="28"/>
  <c r="F185" i="28"/>
  <c r="F253" i="28"/>
  <c r="F150" i="28"/>
  <c r="F180" i="28"/>
  <c r="F165" i="28"/>
  <c r="F68" i="28"/>
  <c r="F233" i="28"/>
  <c r="F61" i="28"/>
  <c r="F255" i="28"/>
  <c r="F99" i="28"/>
  <c r="F134" i="28"/>
  <c r="F44" i="28"/>
  <c r="F170" i="28"/>
  <c r="F47" i="28"/>
  <c r="F254" i="28"/>
  <c r="F46" i="28"/>
  <c r="F95" i="28"/>
  <c r="F183" i="28"/>
  <c r="F229" i="28"/>
  <c r="F217" i="28"/>
  <c r="F112" i="28"/>
  <c r="F100" i="28"/>
  <c r="F87" i="28"/>
  <c r="F120" i="28"/>
  <c r="F164" i="28"/>
  <c r="F153" i="28"/>
  <c r="F161" i="28"/>
  <c r="F231" i="28"/>
  <c r="F212" i="28"/>
  <c r="F45" i="28"/>
  <c r="F114" i="28"/>
  <c r="F208" i="28"/>
  <c r="F138" i="28"/>
  <c r="F115" i="28"/>
  <c r="F48" i="28"/>
  <c r="F76" i="28"/>
  <c r="F71" i="28"/>
  <c r="F152" i="28"/>
  <c r="F245" i="28"/>
  <c r="F158" i="28"/>
  <c r="F243" i="28"/>
  <c r="F234" i="28"/>
  <c r="F184" i="28"/>
  <c r="F140" i="28"/>
  <c r="F143" i="28"/>
  <c r="F52" i="28"/>
  <c r="F142" i="28"/>
  <c r="F125" i="28"/>
  <c r="F167" i="28"/>
  <c r="F121" i="28"/>
  <c r="F168" i="28"/>
  <c r="F256" i="28"/>
  <c r="F135" i="28"/>
  <c r="F246" i="28"/>
  <c r="F193" i="28"/>
  <c r="F237" i="28"/>
  <c r="F210" i="28"/>
  <c r="F91" i="28"/>
  <c r="F239" i="28"/>
  <c r="F189" i="28"/>
  <c r="F235" i="28"/>
  <c r="F119" i="28"/>
  <c r="F214" i="28"/>
  <c r="F204" i="28"/>
  <c r="F205" i="28"/>
  <c r="F199" i="28"/>
  <c r="F173" i="28"/>
  <c r="F147" i="28"/>
  <c r="F249" i="28"/>
  <c r="F241" i="28"/>
  <c r="F90" i="28"/>
  <c r="F56" i="28"/>
  <c r="F240" i="28"/>
  <c r="F93" i="28"/>
  <c r="F92" i="28"/>
  <c r="F236" i="28"/>
  <c r="F151" i="28"/>
  <c r="F85" i="28"/>
  <c r="F228" i="28"/>
  <c r="F216" i="28"/>
  <c r="F219" i="28"/>
  <c r="F107" i="28"/>
  <c r="F123" i="28"/>
  <c r="F97" i="28"/>
  <c r="F211" i="28"/>
  <c r="F77" i="28"/>
  <c r="F117" i="28"/>
  <c r="F148" i="28"/>
  <c r="F113" i="28"/>
  <c r="F195" i="28"/>
  <c r="F155" i="28"/>
  <c r="F257" i="28"/>
  <c r="F187" i="28"/>
  <c r="F160" i="28"/>
  <c r="F86" i="28"/>
  <c r="F169" i="28"/>
  <c r="F126" i="28"/>
  <c r="F94" i="28"/>
  <c r="F122" i="28"/>
  <c r="F248" i="28"/>
  <c r="F59" i="28"/>
  <c r="F74" i="28"/>
  <c r="F232" i="28"/>
  <c r="F64" i="28"/>
  <c r="F224" i="28"/>
  <c r="F124" i="28"/>
  <c r="F130" i="28"/>
  <c r="F215" i="28"/>
  <c r="F131" i="28"/>
  <c r="F79" i="28"/>
  <c r="F221" i="28"/>
  <c r="F63" i="28"/>
  <c r="F174" i="28"/>
  <c r="F207" i="28"/>
  <c r="F136" i="28"/>
  <c r="F203" i="28"/>
  <c r="F202" i="28"/>
  <c r="F201" i="28"/>
  <c r="F198" i="28"/>
  <c r="F129" i="28"/>
  <c r="F54" i="28"/>
  <c r="F182" i="28"/>
  <c r="F82" i="28"/>
  <c r="F75" i="28"/>
  <c r="F55" i="28"/>
  <c r="F238" i="28"/>
  <c r="F247" i="28"/>
  <c r="F96" i="28"/>
  <c r="F223" i="28"/>
  <c r="F51" i="28"/>
  <c r="F89" i="28"/>
  <c r="F88" i="28"/>
  <c r="F80" i="28"/>
  <c r="F220" i="28"/>
  <c r="F110" i="28"/>
  <c r="F70" i="28"/>
  <c r="F218" i="28"/>
  <c r="F206" i="28"/>
  <c r="F209" i="28"/>
  <c r="F171" i="28"/>
  <c r="F104" i="28"/>
  <c r="F175" i="28"/>
  <c r="F200" i="28"/>
  <c r="F190" i="28"/>
  <c r="F196" i="28"/>
  <c r="F225" i="28"/>
  <c r="F146" i="28"/>
  <c r="F176" i="28"/>
  <c r="F106" i="28"/>
  <c r="F144" i="28"/>
  <c r="F57" i="28"/>
  <c r="F43" i="28"/>
  <c r="F197" i="28"/>
  <c r="F58" i="28"/>
  <c r="F178" i="28"/>
  <c r="F128" i="28"/>
  <c r="F179" i="28"/>
  <c r="F98" i="28"/>
  <c r="F244" i="28"/>
  <c r="F49" i="28"/>
  <c r="F172" i="28"/>
  <c r="F227" i="28"/>
  <c r="F213" i="28"/>
  <c r="F103" i="28"/>
  <c r="F191" i="28"/>
  <c r="F69" i="28"/>
  <c r="F230" i="28"/>
  <c r="F83" i="28"/>
  <c r="F66" i="28"/>
  <c r="F166" i="28"/>
  <c r="F194" i="28"/>
  <c r="D6" i="27" l="1"/>
  <c r="C6" i="27"/>
  <c r="B6" i="27"/>
  <c r="G40" i="28"/>
  <c r="B15" i="28"/>
  <c r="N2" i="18" l="1"/>
  <c r="M2" i="18"/>
  <c r="R2" i="18"/>
  <c r="P2" i="18"/>
  <c r="S2" i="18"/>
  <c r="O2" i="18"/>
  <c r="Q2" i="18"/>
  <c r="D22" i="8"/>
  <c r="D23" i="8"/>
  <c r="D24" i="8"/>
  <c r="D25" i="8"/>
  <c r="D26" i="8"/>
  <c r="D27" i="8"/>
  <c r="D21" i="8"/>
  <c r="D16" i="8"/>
  <c r="D17" i="8"/>
  <c r="D15" i="8"/>
  <c r="G182" i="17" l="1"/>
  <c r="T180" i="1" s="1"/>
  <c r="G202" i="17"/>
  <c r="T200" i="1" s="1"/>
  <c r="G206" i="17"/>
  <c r="T204" i="1" s="1"/>
  <c r="G214" i="17"/>
  <c r="T212" i="1" s="1"/>
  <c r="G216" i="17"/>
  <c r="T214" i="1" s="1"/>
  <c r="G220" i="17"/>
  <c r="T218" i="1" s="1"/>
  <c r="G192" i="17"/>
  <c r="T190" i="1" s="1"/>
  <c r="G217" i="17"/>
  <c r="T215" i="1" s="1"/>
  <c r="G195" i="17"/>
  <c r="T193" i="1" s="1"/>
  <c r="G219" i="17"/>
  <c r="T217" i="1" s="1"/>
  <c r="I209" i="14" a="1"/>
  <c r="I209" i="14" s="1"/>
  <c r="AG207" i="1" s="1"/>
  <c r="H221" i="16" a="1"/>
  <c r="H221" i="16" s="1"/>
  <c r="AD219" i="1" s="1"/>
  <c r="G217" i="2"/>
  <c r="R215" i="1" s="1"/>
  <c r="G221" i="2"/>
  <c r="R219" i="1" s="1"/>
  <c r="G216" i="14"/>
  <c r="S214" i="1" s="1"/>
  <c r="G217" i="14"/>
  <c r="S215" i="1" s="1"/>
  <c r="G217" i="16"/>
  <c r="W215" i="1" s="1"/>
  <c r="G207" i="2"/>
  <c r="R205" i="1" s="1"/>
  <c r="G221" i="18"/>
  <c r="V219" i="1" s="1"/>
  <c r="G221" i="14"/>
  <c r="S219" i="1" s="1"/>
  <c r="G207" i="14"/>
  <c r="S205" i="1" s="1"/>
  <c r="G216" i="19"/>
  <c r="U214" i="1" s="1"/>
  <c r="G206" i="14"/>
  <c r="S204" i="1" s="1"/>
  <c r="G221" i="19"/>
  <c r="U219" i="1" s="1"/>
  <c r="G207" i="16"/>
  <c r="W205" i="1" s="1"/>
  <c r="G207" i="18"/>
  <c r="V205" i="1" s="1"/>
  <c r="G216" i="16"/>
  <c r="W214" i="1" s="1"/>
  <c r="G216" i="2"/>
  <c r="R214" i="1" s="1"/>
  <c r="G217" i="18"/>
  <c r="V215" i="1" s="1"/>
  <c r="G217" i="19"/>
  <c r="U215" i="1" s="1"/>
  <c r="G216" i="18"/>
  <c r="V214" i="1" s="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AC203" i="1" s="1"/>
  <c r="H213" i="18" a="1"/>
  <c r="H213" i="18" s="1"/>
  <c r="AC211" i="1" s="1"/>
  <c r="H210" i="18" a="1"/>
  <c r="H210" i="18" s="1"/>
  <c r="AC208" i="1" s="1"/>
  <c r="H212" i="18" a="1"/>
  <c r="H212" i="18" s="1"/>
  <c r="AC210" i="1" s="1"/>
  <c r="H214" i="18" a="1"/>
  <c r="H214" i="18" s="1"/>
  <c r="AC212" i="1" s="1"/>
  <c r="H200" i="16" a="1"/>
  <c r="H200" i="16" s="1"/>
  <c r="AD198" i="1" s="1"/>
  <c r="H208" i="16" a="1"/>
  <c r="H208" i="16" s="1"/>
  <c r="AD206" i="1" s="1"/>
  <c r="H224" i="16" a="1"/>
  <c r="H224" i="16" s="1"/>
  <c r="AD222" i="1" s="1"/>
  <c r="H223" i="16" a="1"/>
  <c r="H223" i="16" s="1"/>
  <c r="AD221" i="1" s="1"/>
  <c r="H225" i="16" a="1"/>
  <c r="H225" i="16" s="1"/>
  <c r="AD223" i="1" s="1"/>
  <c r="H205" i="16" a="1"/>
  <c r="H205" i="16" s="1"/>
  <c r="AD203" i="1" s="1"/>
  <c r="H220" i="2" a="1"/>
  <c r="H220" i="2" s="1"/>
  <c r="Y218" i="1" s="1"/>
  <c r="H206" i="2" a="1"/>
  <c r="H206" i="2" s="1"/>
  <c r="Y204" i="1" s="1"/>
  <c r="H222" i="2" a="1"/>
  <c r="H222" i="2" s="1"/>
  <c r="H210" i="2" a="1"/>
  <c r="H210" i="2" s="1"/>
  <c r="Y208" i="1" s="1"/>
  <c r="H225" i="2" a="1"/>
  <c r="H225" i="2" s="1"/>
  <c r="H212" i="2" a="1"/>
  <c r="H212" i="2" s="1"/>
  <c r="H211" i="2" a="1"/>
  <c r="H211" i="2" s="1"/>
  <c r="Y209" i="1" s="1"/>
  <c r="H201" i="17" a="1"/>
  <c r="H201" i="17" s="1"/>
  <c r="AA199" i="1" s="1"/>
  <c r="H211" i="17" a="1"/>
  <c r="H211" i="17" s="1"/>
  <c r="AA209" i="1" s="1"/>
  <c r="H199" i="17" a="1"/>
  <c r="H199" i="17" s="1"/>
  <c r="AA197" i="1" s="1"/>
  <c r="H198" i="17" a="1"/>
  <c r="H198" i="17" s="1"/>
  <c r="AA196" i="1" s="1"/>
  <c r="H222" i="17" a="1"/>
  <c r="H222" i="17" s="1"/>
  <c r="H224" i="17" a="1"/>
  <c r="H224" i="17" s="1"/>
  <c r="AA222" i="1" s="1"/>
  <c r="H201" i="19" a="1"/>
  <c r="H201" i="19" s="1"/>
  <c r="AB199" i="1" s="1"/>
  <c r="H209" i="19" a="1"/>
  <c r="H209" i="19" s="1"/>
  <c r="AB207" i="1" s="1"/>
  <c r="H225" i="19" a="1"/>
  <c r="H225" i="19" s="1"/>
  <c r="AB223" i="1" s="1"/>
  <c r="H198" i="19" a="1"/>
  <c r="H198" i="19" s="1"/>
  <c r="H200" i="19" a="1"/>
  <c r="H200" i="19" s="1"/>
  <c r="H202" i="19" a="1"/>
  <c r="H202" i="19" s="1"/>
  <c r="AB200" i="1" s="1"/>
  <c r="I204" i="2" a="1"/>
  <c r="I204" i="2" s="1"/>
  <c r="I217" i="2" a="1"/>
  <c r="I217" i="2" s="1"/>
  <c r="AF215" i="1" s="1"/>
  <c r="I222" i="2" a="1"/>
  <c r="I222" i="2" s="1"/>
  <c r="I206" i="2" a="1"/>
  <c r="I206" i="2" s="1"/>
  <c r="I221" i="2" a="1"/>
  <c r="I221" i="2" s="1"/>
  <c r="AF219" i="1" s="1"/>
  <c r="I224" i="2" a="1"/>
  <c r="I224" i="2" s="1"/>
  <c r="I214" i="2" a="1"/>
  <c r="I214" i="2" s="1"/>
  <c r="I200" i="18" a="1"/>
  <c r="I200" i="18" s="1"/>
  <c r="I208" i="18" a="1"/>
  <c r="I208" i="18" s="1"/>
  <c r="I216" i="18" a="1"/>
  <c r="I216" i="18" s="1"/>
  <c r="AJ214" i="1"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AK214" i="1"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AC197" i="1" s="1"/>
  <c r="H215" i="18" a="1"/>
  <c r="H215" i="18" s="1"/>
  <c r="AC213" i="1" s="1"/>
  <c r="H223" i="18" a="1"/>
  <c r="H223" i="18" s="1"/>
  <c r="AC221" i="1" s="1"/>
  <c r="H218" i="18" a="1"/>
  <c r="H218" i="18" s="1"/>
  <c r="AC216" i="1" s="1"/>
  <c r="H220" i="18" a="1"/>
  <c r="H220" i="18" s="1"/>
  <c r="AC218" i="1" s="1"/>
  <c r="H222" i="18" a="1"/>
  <c r="H222" i="18" s="1"/>
  <c r="AC220" i="1" s="1"/>
  <c r="H224" i="18" a="1"/>
  <c r="H224" i="18" s="1"/>
  <c r="AC222" i="1" s="1"/>
  <c r="H202" i="16" a="1"/>
  <c r="H202" i="16" s="1"/>
  <c r="AD200" i="1" s="1"/>
  <c r="H210" i="16" a="1"/>
  <c r="H210" i="16" s="1"/>
  <c r="AD208" i="1" s="1"/>
  <c r="H218" i="16" a="1"/>
  <c r="H218" i="16" s="1"/>
  <c r="AD216" i="1" s="1"/>
  <c r="H199" i="16" a="1"/>
  <c r="H199" i="16" s="1"/>
  <c r="AD197" i="1" s="1"/>
  <c r="H201" i="16" a="1"/>
  <c r="H201" i="16" s="1"/>
  <c r="AD199" i="1" s="1"/>
  <c r="H203" i="16" a="1"/>
  <c r="H203" i="16" s="1"/>
  <c r="AD201" i="1" s="1"/>
  <c r="H213" i="16" a="1"/>
  <c r="H213" i="16" s="1"/>
  <c r="AD211" i="1" s="1"/>
  <c r="H199" i="2" a="1"/>
  <c r="H199" i="2" s="1"/>
  <c r="Y197" i="1" s="1"/>
  <c r="H215" i="2" a="1"/>
  <c r="H215" i="2" s="1"/>
  <c r="Y213" i="1" s="1"/>
  <c r="H203" i="2" a="1"/>
  <c r="H203" i="2" s="1"/>
  <c r="Y201" i="1" s="1"/>
  <c r="H198" i="2" a="1"/>
  <c r="H198" i="2" s="1"/>
  <c r="Y196" i="1" s="1"/>
  <c r="H214" i="2" a="1"/>
  <c r="H214" i="2" s="1"/>
  <c r="Y212" i="1" s="1"/>
  <c r="H213" i="2" a="1"/>
  <c r="H213" i="2" s="1"/>
  <c r="H196" i="17" a="1"/>
  <c r="H196" i="17" s="1"/>
  <c r="H208" i="17" a="1"/>
  <c r="H208" i="17" s="1"/>
  <c r="AA206" i="1" s="1"/>
  <c r="H218" i="17" a="1"/>
  <c r="H218" i="17" s="1"/>
  <c r="H203" i="17" a="1"/>
  <c r="H203" i="17" s="1"/>
  <c r="AA201" i="1" s="1"/>
  <c r="H225" i="17" a="1"/>
  <c r="H225" i="17" s="1"/>
  <c r="AA223" i="1" s="1"/>
  <c r="H203" i="19" a="1"/>
  <c r="H203" i="19" s="1"/>
  <c r="AB201" i="1" s="1"/>
  <c r="H211" i="19" a="1"/>
  <c r="H211" i="19" s="1"/>
  <c r="AB209" i="1" s="1"/>
  <c r="H219" i="19" a="1"/>
  <c r="H219" i="19" s="1"/>
  <c r="AB217" i="1" s="1"/>
  <c r="H204" i="19" a="1"/>
  <c r="H204" i="19" s="1"/>
  <c r="AB202" i="1" s="1"/>
  <c r="H206" i="19" a="1"/>
  <c r="H206" i="19" s="1"/>
  <c r="AB204" i="1" s="1"/>
  <c r="H208" i="19" a="1"/>
  <c r="H208" i="19" s="1"/>
  <c r="AB206" i="1" s="1"/>
  <c r="H210" i="19" a="1"/>
  <c r="H210" i="19" s="1"/>
  <c r="AB208" i="1"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AJ219" i="1" s="1"/>
  <c r="I199" i="16" a="1"/>
  <c r="I199" i="16" s="1"/>
  <c r="I207" i="16" a="1"/>
  <c r="I207" i="16" s="1"/>
  <c r="AK205" i="1"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AI205" i="1" s="1"/>
  <c r="I223" i="19" a="1"/>
  <c r="I223" i="19" s="1"/>
  <c r="H201" i="18" a="1"/>
  <c r="H201" i="18" s="1"/>
  <c r="AC199" i="1" s="1"/>
  <c r="H209" i="18" a="1"/>
  <c r="H209" i="18" s="1"/>
  <c r="AC207" i="1" s="1"/>
  <c r="H225" i="18" a="1"/>
  <c r="H225" i="18" s="1"/>
  <c r="AC223" i="1" s="1"/>
  <c r="H196" i="18" a="1"/>
  <c r="H196" i="18" s="1"/>
  <c r="H198" i="18" a="1"/>
  <c r="H198" i="18" s="1"/>
  <c r="AC196" i="1" s="1"/>
  <c r="H200" i="18" a="1"/>
  <c r="H200" i="18" s="1"/>
  <c r="AC198" i="1" s="1"/>
  <c r="H197" i="16" a="1"/>
  <c r="H197" i="16" s="1"/>
  <c r="H204" i="16" a="1"/>
  <c r="H204" i="16" s="1"/>
  <c r="AD202" i="1" s="1"/>
  <c r="H212" i="16" a="1"/>
  <c r="H212" i="16" s="1"/>
  <c r="AD210" i="1" s="1"/>
  <c r="H220" i="16" a="1"/>
  <c r="H220" i="16" s="1"/>
  <c r="AD218" i="1" s="1"/>
  <c r="H209" i="16" a="1"/>
  <c r="H209" i="16" s="1"/>
  <c r="AD207" i="1" s="1"/>
  <c r="H211" i="16" a="1"/>
  <c r="H211" i="16" s="1"/>
  <c r="AD209" i="1" s="1"/>
  <c r="H201" i="2" a="1"/>
  <c r="H201" i="2" s="1"/>
  <c r="H218" i="2" a="1"/>
  <c r="H218" i="2" s="1"/>
  <c r="H205" i="2" a="1"/>
  <c r="H205" i="2" s="1"/>
  <c r="H224" i="2" a="1"/>
  <c r="H224" i="2" s="1"/>
  <c r="Y222" i="1" s="1"/>
  <c r="H200" i="2" a="1"/>
  <c r="H200" i="2" s="1"/>
  <c r="H207" i="17" a="1"/>
  <c r="H207" i="17" s="1"/>
  <c r="AA205" i="1" s="1"/>
  <c r="H200" i="17" a="1"/>
  <c r="H200" i="17" s="1"/>
  <c r="H209" i="17" a="1"/>
  <c r="H209" i="17" s="1"/>
  <c r="H221" i="17" a="1"/>
  <c r="H221" i="17" s="1"/>
  <c r="AA219" i="1" s="1"/>
  <c r="H213" i="17" a="1"/>
  <c r="H213" i="17" s="1"/>
  <c r="H212" i="17" a="1"/>
  <c r="H212" i="17" s="1"/>
  <c r="AA210" i="1" s="1"/>
  <c r="H205" i="17" a="1"/>
  <c r="H205" i="17" s="1"/>
  <c r="H197" i="19" a="1"/>
  <c r="H197" i="19" s="1"/>
  <c r="H205" i="19" a="1"/>
  <c r="H205" i="19" s="1"/>
  <c r="AB203" i="1" s="1"/>
  <c r="H213" i="19" a="1"/>
  <c r="H213" i="19" s="1"/>
  <c r="AB211" i="1" s="1"/>
  <c r="H212" i="19" a="1"/>
  <c r="H212" i="19" s="1"/>
  <c r="AB210" i="1" s="1"/>
  <c r="H214" i="19" a="1"/>
  <c r="H214" i="19" s="1"/>
  <c r="AB212" i="1" s="1"/>
  <c r="H218" i="19" a="1"/>
  <c r="H218" i="19" s="1"/>
  <c r="AB216" i="1"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AJ205" i="1" s="1"/>
  <c r="I215" i="18" a="1"/>
  <c r="I215" i="18" s="1"/>
  <c r="I223" i="18" a="1"/>
  <c r="I223" i="18" s="1"/>
  <c r="I201" i="16" a="1"/>
  <c r="I201" i="16" s="1"/>
  <c r="I209" i="16" a="1"/>
  <c r="I209" i="16" s="1"/>
  <c r="I217" i="16" a="1"/>
  <c r="I217" i="16" s="1"/>
  <c r="AK215" i="1"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AC201" i="1" s="1"/>
  <c r="H211" i="18" a="1"/>
  <c r="H211" i="18" s="1"/>
  <c r="AC209" i="1" s="1"/>
  <c r="H219" i="18" a="1"/>
  <c r="H219" i="18" s="1"/>
  <c r="AC217" i="1" s="1"/>
  <c r="H202" i="18" a="1"/>
  <c r="H202" i="18" s="1"/>
  <c r="AC200" i="1" s="1"/>
  <c r="H204" i="18" a="1"/>
  <c r="H204" i="18" s="1"/>
  <c r="AC202" i="1" s="1"/>
  <c r="H206" i="18" a="1"/>
  <c r="H206" i="18" s="1"/>
  <c r="AC204" i="1" s="1"/>
  <c r="H208" i="18" a="1"/>
  <c r="H208" i="18" s="1"/>
  <c r="AC206" i="1" s="1"/>
  <c r="H198" i="16" a="1"/>
  <c r="H198" i="16" s="1"/>
  <c r="AD196" i="1" s="1"/>
  <c r="H206" i="16" a="1"/>
  <c r="H206" i="16" s="1"/>
  <c r="AD204" i="1" s="1"/>
  <c r="H214" i="16" a="1"/>
  <c r="H214" i="16" s="1"/>
  <c r="AD212" i="1" s="1"/>
  <c r="H222" i="16" a="1"/>
  <c r="H222" i="16" s="1"/>
  <c r="AD220" i="1" s="1"/>
  <c r="H215" i="16" a="1"/>
  <c r="H215" i="16" s="1"/>
  <c r="AD213" i="1" s="1"/>
  <c r="H219" i="16" a="1"/>
  <c r="H219" i="16" s="1"/>
  <c r="AD217" i="1" s="1"/>
  <c r="H219" i="2" a="1"/>
  <c r="H219" i="2" s="1"/>
  <c r="Y217" i="1" s="1"/>
  <c r="H204" i="2" a="1"/>
  <c r="H204" i="2" s="1"/>
  <c r="H223" i="2" a="1"/>
  <c r="H223" i="2" s="1"/>
  <c r="Y221" i="1" s="1"/>
  <c r="H208" i="2" a="1"/>
  <c r="H208" i="2" s="1"/>
  <c r="H209" i="2" a="1"/>
  <c r="H209" i="2" s="1"/>
  <c r="H202" i="2" a="1"/>
  <c r="H202" i="2" s="1"/>
  <c r="Y200" i="1" s="1"/>
  <c r="H197" i="17" a="1"/>
  <c r="H197" i="17" s="1"/>
  <c r="H210" i="17" a="1"/>
  <c r="H210" i="17" s="1"/>
  <c r="H204" i="17" a="1"/>
  <c r="H204" i="17" s="1"/>
  <c r="AA202" i="1" s="1"/>
  <c r="H223" i="17" a="1"/>
  <c r="H223" i="17" s="1"/>
  <c r="H215" i="17" a="1"/>
  <c r="H215" i="17" s="1"/>
  <c r="G215" i="17" s="1"/>
  <c r="T213" i="1" s="1"/>
  <c r="H199" i="19" a="1"/>
  <c r="H199" i="19" s="1"/>
  <c r="AB197" i="1" s="1"/>
  <c r="H215" i="19" a="1"/>
  <c r="H215" i="19" s="1"/>
  <c r="AB213" i="1" s="1"/>
  <c r="H223" i="19" a="1"/>
  <c r="H223" i="19" s="1"/>
  <c r="AB221" i="1" s="1"/>
  <c r="H220" i="19" a="1"/>
  <c r="H220" i="19" s="1"/>
  <c r="AB218" i="1" s="1"/>
  <c r="H222" i="19" a="1"/>
  <c r="H222" i="19" s="1"/>
  <c r="AB220" i="1" s="1"/>
  <c r="H224" i="19" a="1"/>
  <c r="H224" i="19" s="1"/>
  <c r="AB222" i="1" s="1"/>
  <c r="I200" i="2" a="1"/>
  <c r="I200" i="2" s="1"/>
  <c r="I216" i="2" a="1"/>
  <c r="I216" i="2" s="1"/>
  <c r="AF214" i="1" s="1"/>
  <c r="I211" i="2" a="1"/>
  <c r="I211" i="2" s="1"/>
  <c r="I199" i="2" a="1"/>
  <c r="I199" i="2" s="1"/>
  <c r="I218" i="2" a="1"/>
  <c r="I218" i="2" s="1"/>
  <c r="I210" i="2" a="1"/>
  <c r="I210" i="2" s="1"/>
  <c r="I207" i="2" a="1"/>
  <c r="I207" i="2" s="1"/>
  <c r="AF205" i="1" s="1"/>
  <c r="I198" i="18" a="1"/>
  <c r="I198" i="18" s="1"/>
  <c r="I206" i="18" a="1"/>
  <c r="I206" i="18" s="1"/>
  <c r="I214" i="18" a="1"/>
  <c r="I214" i="18" s="1"/>
  <c r="I222" i="18" a="1"/>
  <c r="I222" i="18" s="1"/>
  <c r="I201" i="18" a="1"/>
  <c r="I201" i="18" s="1"/>
  <c r="I209" i="18" a="1"/>
  <c r="I209" i="18" s="1"/>
  <c r="I217" i="18" a="1"/>
  <c r="I217" i="18" s="1"/>
  <c r="AJ215" i="1" s="1"/>
  <c r="I225" i="18" a="1"/>
  <c r="I225" i="18" s="1"/>
  <c r="I203" i="16" a="1"/>
  <c r="I203" i="16" s="1"/>
  <c r="I211" i="16" a="1"/>
  <c r="I211" i="16" s="1"/>
  <c r="I219" i="16" a="1"/>
  <c r="I219" i="16" s="1"/>
  <c r="I198" i="16" a="1"/>
  <c r="I198" i="16" s="1"/>
  <c r="I206" i="16" a="1"/>
  <c r="I206" i="16" s="1"/>
  <c r="I214" i="16" a="1"/>
  <c r="I214" i="16" s="1"/>
  <c r="I222" i="16" a="1"/>
  <c r="I222" i="16" s="1"/>
  <c r="H199" i="14" a="1"/>
  <c r="H199" i="14" s="1"/>
  <c r="Z197" i="1" s="1"/>
  <c r="H215" i="14" a="1"/>
  <c r="H215" i="14" s="1"/>
  <c r="Z213" i="1" s="1"/>
  <c r="H223" i="14" a="1"/>
  <c r="H223" i="14" s="1"/>
  <c r="Z221" i="1" s="1"/>
  <c r="H202" i="14" a="1"/>
  <c r="H202" i="14" s="1"/>
  <c r="H210" i="14" a="1"/>
  <c r="H210" i="14" s="1"/>
  <c r="H218" i="14" a="1"/>
  <c r="H218" i="14" s="1"/>
  <c r="Z216" i="1" s="1"/>
  <c r="I225" i="14" a="1"/>
  <c r="I225" i="14" s="1"/>
  <c r="H201" i="14" a="1"/>
  <c r="H201" i="14" s="1"/>
  <c r="Z199" i="1" s="1"/>
  <c r="H209" i="14" a="1"/>
  <c r="H209" i="14" s="1"/>
  <c r="Z207" i="1" s="1"/>
  <c r="H225" i="14" a="1"/>
  <c r="H225" i="14" s="1"/>
  <c r="Z223" i="1" s="1"/>
  <c r="H204" i="14" a="1"/>
  <c r="H204" i="14" s="1"/>
  <c r="Z202" i="1" s="1"/>
  <c r="H212" i="14" a="1"/>
  <c r="H212" i="14" s="1"/>
  <c r="Z210" i="1" s="1"/>
  <c r="H220" i="14" a="1"/>
  <c r="H220" i="14" s="1"/>
  <c r="Z218" i="1" s="1"/>
  <c r="I222" i="14" a="1"/>
  <c r="I222" i="14" s="1"/>
  <c r="H203" i="14" a="1"/>
  <c r="H203" i="14" s="1"/>
  <c r="Z201" i="1" s="1"/>
  <c r="H211" i="14" a="1"/>
  <c r="H211" i="14" s="1"/>
  <c r="Z209" i="1" s="1"/>
  <c r="H219" i="14" a="1"/>
  <c r="H219" i="14" s="1"/>
  <c r="Z217" i="1" s="1"/>
  <c r="H198" i="14" a="1"/>
  <c r="H198" i="14" s="1"/>
  <c r="H214" i="14" a="1"/>
  <c r="H214" i="14" s="1"/>
  <c r="H222" i="14" a="1"/>
  <c r="H222" i="14" s="1"/>
  <c r="Z220" i="1" s="1"/>
  <c r="H197" i="14" a="1"/>
  <c r="H197" i="14" s="1"/>
  <c r="H205" i="14" a="1"/>
  <c r="H205" i="14" s="1"/>
  <c r="Z203" i="1" s="1"/>
  <c r="H213" i="14" a="1"/>
  <c r="H213" i="14" s="1"/>
  <c r="Z211" i="1" s="1"/>
  <c r="H200" i="14" a="1"/>
  <c r="H200" i="14" s="1"/>
  <c r="H208" i="14" a="1"/>
  <c r="H208" i="14" s="1"/>
  <c r="H224" i="14" a="1"/>
  <c r="H224" i="14" s="1"/>
  <c r="Z222" i="1"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G137" i="14" s="1"/>
  <c r="S135" i="1" s="1"/>
  <c r="H14" i="14" a="1"/>
  <c r="H14" i="14"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G73" i="17" s="1"/>
  <c r="T71" i="1"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G53" i="19" s="1"/>
  <c r="U51" i="1"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G195" i="19" s="1"/>
  <c r="U193" i="1" s="1"/>
  <c r="H187" i="19" a="1"/>
  <c r="H187" i="19" s="1"/>
  <c r="H179" i="19" a="1"/>
  <c r="H179" i="19" s="1"/>
  <c r="H171" i="19" a="1"/>
  <c r="H171" i="19" s="1"/>
  <c r="H164" i="19" a="1"/>
  <c r="H164" i="19" s="1"/>
  <c r="I155" i="19" a="1"/>
  <c r="I155" i="19" s="1"/>
  <c r="I181" i="19" a="1"/>
  <c r="I181" i="19" s="1"/>
  <c r="H23" i="19" a="1"/>
  <c r="H23" i="19" s="1"/>
  <c r="H40" i="19" a="1"/>
  <c r="H40" i="19" s="1"/>
  <c r="H51" i="19" a="1"/>
  <c r="H51" i="19" s="1"/>
  <c r="H71" i="19" a="1"/>
  <c r="H71" i="19" s="1"/>
  <c r="H132" i="19" a="1"/>
  <c r="H132" i="19" s="1"/>
  <c r="H148" i="19" a="1"/>
  <c r="H148" i="19" s="1"/>
  <c r="H30" i="19" a="1"/>
  <c r="H30" i="19" s="1"/>
  <c r="H42" i="19" a="1"/>
  <c r="H42" i="19" s="1"/>
  <c r="G42" i="19" s="1"/>
  <c r="U40" i="1"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G54" i="19" s="1"/>
  <c r="U52" i="1" s="1"/>
  <c r="H74" i="19" a="1"/>
  <c r="H74" i="19" s="1"/>
  <c r="G74" i="19" s="1"/>
  <c r="U72" i="1"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H138" i="19" a="1"/>
  <c r="H138" i="19" s="1"/>
  <c r="H19" i="19" a="1"/>
  <c r="H19" i="19" s="1"/>
  <c r="H29" i="19" a="1"/>
  <c r="H29" i="19" s="1"/>
  <c r="AB24" i="1"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G97" i="19" s="1"/>
  <c r="U95" i="1"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AB162" i="1" s="1"/>
  <c r="H178" i="19" a="1"/>
  <c r="H178" i="19" s="1"/>
  <c r="H170" i="19" a="1"/>
  <c r="H170" i="19" s="1"/>
  <c r="G170" i="19" s="1"/>
  <c r="U168" i="1" s="1"/>
  <c r="H178" i="16" a="1"/>
  <c r="H178" i="16" s="1"/>
  <c r="I15" i="16" a="1"/>
  <c r="I15" i="16" s="1"/>
  <c r="H167" i="16" a="1"/>
  <c r="H167" i="16" s="1"/>
  <c r="I27" i="17" a="1"/>
  <c r="I27" i="17" s="1"/>
  <c r="I164" i="19" a="1"/>
  <c r="I164" i="19" s="1"/>
  <c r="I9" i="19" a="1"/>
  <c r="I9" i="19" s="1"/>
  <c r="H191" i="19" a="1"/>
  <c r="H191" i="19" s="1"/>
  <c r="AB167" i="1"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G86" i="19" s="1"/>
  <c r="U84" i="1" s="1"/>
  <c r="H94" i="19" a="1"/>
  <c r="H94" i="19" s="1"/>
  <c r="H102" i="19" a="1"/>
  <c r="H102" i="19" s="1"/>
  <c r="H110" i="19" a="1"/>
  <c r="H110" i="19" s="1"/>
  <c r="H121" i="19" a="1"/>
  <c r="H121" i="19" s="1"/>
  <c r="H131" i="19" a="1"/>
  <c r="H131" i="19" s="1"/>
  <c r="H141" i="19" a="1"/>
  <c r="H141" i="19" s="1"/>
  <c r="H22" i="19" a="1"/>
  <c r="H22" i="19" s="1"/>
  <c r="H34" i="19" a="1"/>
  <c r="H34" i="19" s="1"/>
  <c r="AB28" i="1" s="1"/>
  <c r="H55" i="19" a="1"/>
  <c r="H55" i="19" s="1"/>
  <c r="G55" i="19" s="1"/>
  <c r="U53" i="1" s="1"/>
  <c r="H67" i="19" a="1"/>
  <c r="H67" i="19" s="1"/>
  <c r="H120" i="19" a="1"/>
  <c r="H120" i="19" s="1"/>
  <c r="H146" i="19" a="1"/>
  <c r="H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AB100" i="1" s="1"/>
  <c r="H27" i="19" a="1"/>
  <c r="H27" i="19" s="1"/>
  <c r="H140" i="19" a="1"/>
  <c r="H140" i="19" s="1"/>
  <c r="H69" i="19" a="1"/>
  <c r="H69" i="19" s="1"/>
  <c r="H103" i="19" a="1"/>
  <c r="H103" i="19" s="1"/>
  <c r="H16" i="19" a="1"/>
  <c r="H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AB35" i="1"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AB153" i="1" s="1"/>
  <c r="H166" i="19" a="1"/>
  <c r="H166" i="19" s="1"/>
  <c r="H156" i="19" a="1"/>
  <c r="H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AC126" i="1"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AB75" i="1"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AB91" i="1"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G192" i="19" s="1"/>
  <c r="U190" i="1" s="1"/>
  <c r="H182" i="19" a="1"/>
  <c r="H182" i="19" s="1"/>
  <c r="G182" i="19" s="1"/>
  <c r="U180" i="1"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AC122" i="1"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AC28" i="1" s="1"/>
  <c r="H168" i="19" a="1"/>
  <c r="H168" i="19" s="1"/>
  <c r="I143" i="19" a="1"/>
  <c r="I143" i="19" s="1"/>
  <c r="H165" i="18" a="1"/>
  <c r="H165" i="18" s="1"/>
  <c r="I23" i="18" a="1"/>
  <c r="I23" i="18" s="1"/>
  <c r="AJ18" i="1" s="1"/>
  <c r="I177" i="18" a="1"/>
  <c r="I177" i="18" s="1"/>
  <c r="AJ154" i="1" s="1"/>
  <c r="I175" i="18" a="1"/>
  <c r="I175" i="18" s="1"/>
  <c r="I181" i="18" a="1"/>
  <c r="I181" i="18" s="1"/>
  <c r="AJ158" i="1" s="1"/>
  <c r="I187" i="18" a="1"/>
  <c r="I187" i="18" s="1"/>
  <c r="H158" i="18" a="1"/>
  <c r="H158" i="18" s="1"/>
  <c r="AC138" i="1"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H69" i="18" a="1"/>
  <c r="H69" i="18" s="1"/>
  <c r="H81" i="18" a="1"/>
  <c r="H81" i="18" s="1"/>
  <c r="H93" i="18" a="1"/>
  <c r="H93" i="18" s="1"/>
  <c r="I14" i="18" a="1"/>
  <c r="I14" i="18" s="1"/>
  <c r="H9" i="18" a="1"/>
  <c r="H9" i="18" s="1"/>
  <c r="H190" i="18" a="1"/>
  <c r="H190" i="18" s="1"/>
  <c r="H182" i="18" a="1"/>
  <c r="H182" i="18" s="1"/>
  <c r="H174" i="18" a="1"/>
  <c r="H174" i="18" s="1"/>
  <c r="H166" i="18" a="1"/>
  <c r="H166" i="18" s="1"/>
  <c r="H157" i="18" a="1"/>
  <c r="H157" i="18" s="1"/>
  <c r="I144" i="18" a="1"/>
  <c r="I144" i="18" s="1"/>
  <c r="H134" i="18" a="1"/>
  <c r="H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AJ137" i="1"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AC91" i="1" s="1"/>
  <c r="H115" i="18" a="1"/>
  <c r="H115" i="18" s="1"/>
  <c r="H123" i="18" a="1"/>
  <c r="H123" i="18" s="1"/>
  <c r="H31" i="18" a="1"/>
  <c r="H31" i="18" s="1"/>
  <c r="H48" i="18" a="1"/>
  <c r="H48" i="18" s="1"/>
  <c r="AC41" i="1" s="1"/>
  <c r="H61" i="18" a="1"/>
  <c r="H61" i="18" s="1"/>
  <c r="H76" i="18" a="1"/>
  <c r="H76" i="18" s="1"/>
  <c r="H88" i="18" a="1"/>
  <c r="H88" i="18" s="1"/>
  <c r="H153" i="18" a="1"/>
  <c r="H153" i="18" s="1"/>
  <c r="AC133" i="1"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AC158" i="1"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AC114" i="1"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AC169" i="1" s="1"/>
  <c r="H186" i="18" a="1"/>
  <c r="H186" i="18" s="1"/>
  <c r="H178" i="18" a="1"/>
  <c r="H178" i="18" s="1"/>
  <c r="H170" i="18" a="1"/>
  <c r="H170" i="18" s="1"/>
  <c r="H162" i="18" a="1"/>
  <c r="H162" i="18" s="1"/>
  <c r="H150" i="18" a="1"/>
  <c r="H150" i="18" s="1"/>
  <c r="AC130" i="1"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AJ89" i="1" s="1"/>
  <c r="I121" i="18" a="1"/>
  <c r="I121" i="18" s="1"/>
  <c r="I70" i="18" a="1"/>
  <c r="I70" i="18" s="1"/>
  <c r="H29" i="18" a="1"/>
  <c r="H29" i="18" s="1"/>
  <c r="AC24" i="1"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G12" i="17" s="1"/>
  <c r="T10" i="1"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G42" i="17" s="1"/>
  <c r="T40" i="1" s="1"/>
  <c r="H55" i="17" a="1"/>
  <c r="H55" i="17" s="1"/>
  <c r="H71" i="17" a="1"/>
  <c r="H71" i="17" s="1"/>
  <c r="H89" i="17" a="1"/>
  <c r="H89" i="17" s="1"/>
  <c r="H103" i="17" a="1"/>
  <c r="H103" i="17" s="1"/>
  <c r="H27" i="17" a="1"/>
  <c r="H27" i="17" s="1"/>
  <c r="H74" i="17" a="1"/>
  <c r="H74" i="17" s="1"/>
  <c r="G74" i="17" s="1"/>
  <c r="T72" i="1" s="1"/>
  <c r="H20" i="17" a="1"/>
  <c r="H20" i="17" s="1"/>
  <c r="H33" i="17" a="1"/>
  <c r="H33" i="17" s="1"/>
  <c r="H47" i="17" a="1"/>
  <c r="H47" i="17" s="1"/>
  <c r="H59" i="17" a="1"/>
  <c r="H59" i="17" s="1"/>
  <c r="H70" i="17" a="1"/>
  <c r="H70" i="17" s="1"/>
  <c r="H17" i="17" a="1"/>
  <c r="H17" i="17" s="1"/>
  <c r="G17" i="17" s="1"/>
  <c r="T15" i="1" s="1"/>
  <c r="H194" i="17" a="1"/>
  <c r="H194" i="17" s="1"/>
  <c r="H186" i="17" a="1"/>
  <c r="H186" i="17" s="1"/>
  <c r="H170" i="17" a="1"/>
  <c r="H170" i="17" s="1"/>
  <c r="G170" i="17" s="1"/>
  <c r="T168" i="1" s="1"/>
  <c r="H142" i="17" a="1"/>
  <c r="H142" i="17" s="1"/>
  <c r="H123" i="17" a="1"/>
  <c r="H123" i="17" s="1"/>
  <c r="H186" i="14" a="1"/>
  <c r="H186" i="14" s="1"/>
  <c r="H134" i="14" a="1"/>
  <c r="H134" i="14" s="1"/>
  <c r="Z116" i="1"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T189" i="1" s="1"/>
  <c r="I15" i="17" a="1"/>
  <c r="I15" i="17" s="1"/>
  <c r="I185" i="17" a="1"/>
  <c r="I185" i="17" s="1"/>
  <c r="I157" i="17" a="1"/>
  <c r="I157" i="17" s="1"/>
  <c r="I136" i="17" a="1"/>
  <c r="I136" i="17" s="1"/>
  <c r="H91" i="17" a="1"/>
  <c r="H91" i="17" s="1"/>
  <c r="G91" i="17" s="1"/>
  <c r="T89" i="1"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G112" i="17" s="1"/>
  <c r="T110" i="1"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AA43" i="1" s="1"/>
  <c r="H62" i="17" a="1"/>
  <c r="H62" i="17" s="1"/>
  <c r="H25" i="17" a="1"/>
  <c r="H25" i="17" s="1"/>
  <c r="H184" i="17" a="1"/>
  <c r="H184" i="17" s="1"/>
  <c r="H176" i="17" a="1"/>
  <c r="H176" i="17" s="1"/>
  <c r="H168" i="17" a="1"/>
  <c r="H168" i="17" s="1"/>
  <c r="H154" i="17" a="1"/>
  <c r="H154" i="17" s="1"/>
  <c r="H138" i="17" a="1"/>
  <c r="H138" i="17" s="1"/>
  <c r="H119" i="17" a="1"/>
  <c r="H119" i="17" s="1"/>
  <c r="AA104" i="1" s="1"/>
  <c r="H97" i="17" a="1"/>
  <c r="H97" i="17" s="1"/>
  <c r="H29" i="17" a="1"/>
  <c r="H29" i="17" s="1"/>
  <c r="G29" i="17" s="1"/>
  <c r="T27" i="1" s="1"/>
  <c r="I73" i="18" a="1"/>
  <c r="I73" i="18" s="1"/>
  <c r="I154" i="18" a="1"/>
  <c r="I154" i="18" s="1"/>
  <c r="I172" i="18" a="1"/>
  <c r="I172" i="18" s="1"/>
  <c r="H80" i="18" a="1"/>
  <c r="H80" i="18" s="1"/>
  <c r="AC69" i="1" s="1"/>
  <c r="H21" i="18" a="1"/>
  <c r="H21" i="18" s="1"/>
  <c r="H82" i="18" a="1"/>
  <c r="H82" i="18" s="1"/>
  <c r="H55" i="18" a="1"/>
  <c r="H55" i="18" s="1"/>
  <c r="I15" i="18" a="1"/>
  <c r="I15" i="18" s="1"/>
  <c r="H176" i="18" a="1"/>
  <c r="H176" i="18" s="1"/>
  <c r="I136" i="18" a="1"/>
  <c r="I136" i="18" s="1"/>
  <c r="H65" i="18" a="1"/>
  <c r="H65" i="18" s="1"/>
  <c r="I37" i="17" a="1"/>
  <c r="I37" i="17" s="1"/>
  <c r="I86" i="17" a="1"/>
  <c r="I86" i="17" s="1"/>
  <c r="I41" i="17" a="1"/>
  <c r="I41" i="17" s="1"/>
  <c r="I20" i="17" a="1"/>
  <c r="I20" i="17" s="1"/>
  <c r="AH15" i="1"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G155" i="17" s="1"/>
  <c r="T153" i="1"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G16" i="17" s="1"/>
  <c r="T14" i="1" s="1"/>
  <c r="H157" i="17" a="1"/>
  <c r="H157" i="17" s="1"/>
  <c r="H185" i="17" a="1"/>
  <c r="H185" i="17" s="1"/>
  <c r="H13" i="17" a="1"/>
  <c r="H13" i="17" s="1"/>
  <c r="I177" i="17" a="1"/>
  <c r="I177" i="17" s="1"/>
  <c r="I152" i="17" a="1"/>
  <c r="I152" i="17" s="1"/>
  <c r="H131" i="17" a="1"/>
  <c r="H131" i="17" s="1"/>
  <c r="H79" i="17" a="1"/>
  <c r="H79" i="17" s="1"/>
  <c r="G79" i="17" s="1"/>
  <c r="T77" i="1" s="1"/>
  <c r="H181" i="17" a="1"/>
  <c r="H181" i="17" s="1"/>
  <c r="H173" i="17" a="1"/>
  <c r="H173" i="17" s="1"/>
  <c r="H164" i="17" a="1"/>
  <c r="H164" i="17" s="1"/>
  <c r="H148" i="17" a="1"/>
  <c r="H148" i="17" s="1"/>
  <c r="G148" i="17" s="1"/>
  <c r="T146" i="1" s="1"/>
  <c r="H132" i="17" a="1"/>
  <c r="H132" i="17" s="1"/>
  <c r="G132" i="17" s="1"/>
  <c r="T130" i="1" s="1"/>
  <c r="H115" i="17" a="1"/>
  <c r="H115" i="17" s="1"/>
  <c r="H43" i="17" a="1"/>
  <c r="H43" i="17" s="1"/>
  <c r="H141" i="17" a="1"/>
  <c r="H141" i="17" s="1"/>
  <c r="G141" i="17" s="1"/>
  <c r="T139" i="1" s="1"/>
  <c r="H122" i="17" a="1"/>
  <c r="H122" i="17" s="1"/>
  <c r="H108" i="17" a="1"/>
  <c r="H108" i="17" s="1"/>
  <c r="H92" i="17" a="1"/>
  <c r="H92" i="17" s="1"/>
  <c r="H31" i="17" a="1"/>
  <c r="H31" i="17" s="1"/>
  <c r="G31" i="17" s="1"/>
  <c r="T29" i="1" s="1"/>
  <c r="H48" i="17" a="1"/>
  <c r="H48" i="17" s="1"/>
  <c r="H63" i="17" a="1"/>
  <c r="H63" i="17" s="1"/>
  <c r="H78" i="17" a="1"/>
  <c r="H78" i="17" s="1"/>
  <c r="AA68" i="1" s="1"/>
  <c r="H96" i="17" a="1"/>
  <c r="H96" i="17" s="1"/>
  <c r="G96" i="17" s="1"/>
  <c r="T94" i="1" s="1"/>
  <c r="H21" i="17" a="1"/>
  <c r="H21" i="17" s="1"/>
  <c r="H38" i="17" a="1"/>
  <c r="H38" i="17" s="1"/>
  <c r="H60" i="17" a="1"/>
  <c r="H60" i="17" s="1"/>
  <c r="AA51" i="1" s="1"/>
  <c r="H85" i="17" a="1"/>
  <c r="H85" i="17" s="1"/>
  <c r="H26" i="17" a="1"/>
  <c r="H26" i="17" s="1"/>
  <c r="H40" i="17" a="1"/>
  <c r="H40" i="17" s="1"/>
  <c r="H54" i="17" a="1"/>
  <c r="H54" i="17" s="1"/>
  <c r="G54" i="17" s="1"/>
  <c r="T52" i="1" s="1"/>
  <c r="H65" i="17" a="1"/>
  <c r="H65" i="17" s="1"/>
  <c r="H77" i="17" a="1"/>
  <c r="H77" i="17" s="1"/>
  <c r="H11" i="17" a="1"/>
  <c r="H11" i="17" s="1"/>
  <c r="H190" i="17" a="1"/>
  <c r="H190" i="17" s="1"/>
  <c r="AA166" i="1" s="1"/>
  <c r="H174" i="17" a="1"/>
  <c r="H174" i="17" s="1"/>
  <c r="H166" i="17" a="1"/>
  <c r="H166" i="17" s="1"/>
  <c r="H150" i="17" a="1"/>
  <c r="H150" i="17" s="1"/>
  <c r="H134" i="17" a="1"/>
  <c r="H134" i="17" s="1"/>
  <c r="H113" i="17" a="1"/>
  <c r="H113" i="17" s="1"/>
  <c r="H87" i="17" a="1"/>
  <c r="H87" i="17" s="1"/>
  <c r="H13" i="14" a="1"/>
  <c r="H13" i="14" s="1"/>
  <c r="H170" i="14" a="1"/>
  <c r="H170" i="14" s="1"/>
  <c r="I18" i="14" a="1"/>
  <c r="I18" i="14" s="1"/>
  <c r="AG13" i="1" s="1"/>
  <c r="I42" i="14" a="1"/>
  <c r="I42" i="14" s="1"/>
  <c r="I98" i="18" a="1"/>
  <c r="I98" i="18" s="1"/>
  <c r="I33" i="18" a="1"/>
  <c r="I33" i="18" s="1"/>
  <c r="H100" i="18" a="1"/>
  <c r="H100" i="18" s="1"/>
  <c r="H36" i="18" a="1"/>
  <c r="H36" i="18" s="1"/>
  <c r="H102" i="18" a="1"/>
  <c r="H102" i="18" s="1"/>
  <c r="AC87" i="1" s="1"/>
  <c r="H66" i="18" a="1"/>
  <c r="H66" i="18" s="1"/>
  <c r="AC57" i="1"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AH150" i="1" s="1"/>
  <c r="I149" i="17" a="1"/>
  <c r="I149" i="17" s="1"/>
  <c r="H130" i="17" a="1"/>
  <c r="H130" i="17" s="1"/>
  <c r="I167" i="17" a="1"/>
  <c r="I167" i="17" s="1"/>
  <c r="H161" i="17" a="1"/>
  <c r="H161" i="17" s="1"/>
  <c r="H56" i="17" a="1"/>
  <c r="H56" i="17" s="1"/>
  <c r="H52" i="17" a="1"/>
  <c r="H52" i="17" s="1"/>
  <c r="H24" i="17" a="1"/>
  <c r="H24" i="17" s="1"/>
  <c r="H88" i="17" a="1"/>
  <c r="H88" i="17" s="1"/>
  <c r="G88" i="17" s="1"/>
  <c r="T86" i="1" s="1"/>
  <c r="H69" i="17" a="1"/>
  <c r="H69" i="17" s="1"/>
  <c r="AA60" i="1"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H160" i="14" a="1"/>
  <c r="H160" i="14" s="1"/>
  <c r="H126" i="14" a="1"/>
  <c r="H126" i="14" s="1"/>
  <c r="H174" i="14" a="1"/>
  <c r="H174" i="14" s="1"/>
  <c r="H172" i="14" a="1"/>
  <c r="H172" i="14" s="1"/>
  <c r="H58" i="14" a="1"/>
  <c r="H58" i="14" s="1"/>
  <c r="H26" i="14" a="1"/>
  <c r="H26" i="14" s="1"/>
  <c r="H69" i="14" a="1"/>
  <c r="H69" i="14" s="1"/>
  <c r="H77" i="14" a="1"/>
  <c r="H77" i="14" s="1"/>
  <c r="H85" i="14" a="1"/>
  <c r="H85" i="14" s="1"/>
  <c r="H93" i="14" a="1"/>
  <c r="H93" i="14" s="1"/>
  <c r="H101" i="14" a="1"/>
  <c r="H101" i="14" s="1"/>
  <c r="H109" i="14" a="1"/>
  <c r="H109" i="14" s="1"/>
  <c r="H117" i="14" a="1"/>
  <c r="H117" i="14" s="1"/>
  <c r="H143" i="14" a="1"/>
  <c r="H143" i="14" s="1"/>
  <c r="H19" i="14" a="1"/>
  <c r="H19" i="14" s="1"/>
  <c r="H27" i="14" a="1"/>
  <c r="H27" i="14" s="1"/>
  <c r="H35" i="14" a="1"/>
  <c r="H35" i="14" s="1"/>
  <c r="H43" i="14" a="1"/>
  <c r="H43" i="14" s="1"/>
  <c r="H51" i="14" a="1"/>
  <c r="H51" i="14" s="1"/>
  <c r="H59" i="14" a="1"/>
  <c r="H59" i="14" s="1"/>
  <c r="H17" i="14" a="1"/>
  <c r="H17" i="14" s="1"/>
  <c r="H68" i="14" a="1"/>
  <c r="H68" i="14" s="1"/>
  <c r="H80" i="14" a="1"/>
  <c r="H80" i="14" s="1"/>
  <c r="H88" i="14" a="1"/>
  <c r="H88" i="14" s="1"/>
  <c r="H96" i="14" a="1"/>
  <c r="H96" i="14" s="1"/>
  <c r="H156" i="14" a="1"/>
  <c r="H156" i="14" s="1"/>
  <c r="H135" i="14" a="1"/>
  <c r="H135" i="14" s="1"/>
  <c r="H114" i="14" a="1"/>
  <c r="H114" i="14" s="1"/>
  <c r="H40" i="14" a="1"/>
  <c r="H40" i="14" s="1"/>
  <c r="H189" i="14" a="1"/>
  <c r="H189" i="14" s="1"/>
  <c r="H181" i="14" a="1"/>
  <c r="H181" i="14" s="1"/>
  <c r="H173" i="14" a="1"/>
  <c r="H173" i="14" s="1"/>
  <c r="H165" i="14" a="1"/>
  <c r="H165" i="14" s="1"/>
  <c r="H157" i="14" a="1"/>
  <c r="H157" i="14" s="1"/>
  <c r="H138" i="14" a="1"/>
  <c r="H138" i="14" s="1"/>
  <c r="H124" i="14" a="1"/>
  <c r="H124" i="14" s="1"/>
  <c r="H102" i="14" a="1"/>
  <c r="H102" i="14" s="1"/>
  <c r="H38" i="14" a="1"/>
  <c r="H38" i="14" s="1"/>
  <c r="H150" i="14" a="1"/>
  <c r="H150" i="14" s="1"/>
  <c r="H129" i="14" a="1"/>
  <c r="H129" i="14" s="1"/>
  <c r="H52" i="14" a="1"/>
  <c r="H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AK28" i="1"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G129" i="17" s="1"/>
  <c r="T127" i="1" s="1"/>
  <c r="H128" i="17" a="1"/>
  <c r="H128" i="17" s="1"/>
  <c r="I125" i="17" a="1"/>
  <c r="I125" i="17" s="1"/>
  <c r="H187" i="17" a="1"/>
  <c r="H187" i="17" s="1"/>
  <c r="H147" i="17" a="1"/>
  <c r="H147" i="17" s="1"/>
  <c r="H179" i="17" a="1"/>
  <c r="H179" i="17" s="1"/>
  <c r="AA156" i="1" s="1"/>
  <c r="H125" i="17" a="1"/>
  <c r="H125" i="17" s="1"/>
  <c r="H72" i="17" a="1"/>
  <c r="H72" i="17" s="1"/>
  <c r="H105" i="17" a="1"/>
  <c r="H105" i="17" s="1"/>
  <c r="H67" i="17" a="1"/>
  <c r="H67" i="17" s="1"/>
  <c r="H41" i="17" a="1"/>
  <c r="H41" i="17" s="1"/>
  <c r="H30" i="17" a="1"/>
  <c r="H30" i="17" s="1"/>
  <c r="H188" i="17" a="1"/>
  <c r="H188" i="17" s="1"/>
  <c r="H172" i="17" a="1"/>
  <c r="H172" i="17" s="1"/>
  <c r="H127" i="17" a="1"/>
  <c r="H127" i="17" s="1"/>
  <c r="G127" i="17" s="1"/>
  <c r="T125" i="1"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H184" i="14" a="1"/>
  <c r="H184" i="14" s="1"/>
  <c r="Z160" i="1" s="1"/>
  <c r="H153" i="14" a="1"/>
  <c r="H153" i="14" s="1"/>
  <c r="H120" i="14" a="1"/>
  <c r="H120" i="14" s="1"/>
  <c r="H9" i="14" a="1"/>
  <c r="H9" i="14" s="1"/>
  <c r="H166" i="14" a="1"/>
  <c r="H166" i="14" s="1"/>
  <c r="H196" i="14" a="1"/>
  <c r="H196" i="14" s="1"/>
  <c r="H164" i="14" a="1"/>
  <c r="H164" i="14" s="1"/>
  <c r="H108" i="14" a="1"/>
  <c r="H108" i="14" s="1"/>
  <c r="H50" i="14" a="1"/>
  <c r="H50" i="14" s="1"/>
  <c r="H72" i="14" a="1"/>
  <c r="H72" i="14" s="1"/>
  <c r="H79" i="14" a="1"/>
  <c r="H79" i="14" s="1"/>
  <c r="H87" i="14" a="1"/>
  <c r="H87" i="14" s="1"/>
  <c r="Z75" i="1" s="1"/>
  <c r="H95" i="14" a="1"/>
  <c r="H95" i="14" s="1"/>
  <c r="H103" i="14" a="1"/>
  <c r="H103" i="14" s="1"/>
  <c r="H111" i="14" a="1"/>
  <c r="H111" i="14" s="1"/>
  <c r="H119" i="14" a="1"/>
  <c r="H119" i="14" s="1"/>
  <c r="H147" i="14" a="1"/>
  <c r="H147" i="14" s="1"/>
  <c r="H21" i="14" a="1"/>
  <c r="H21" i="14" s="1"/>
  <c r="H29" i="14" a="1"/>
  <c r="H29" i="14" s="1"/>
  <c r="H37" i="14" a="1"/>
  <c r="H37" i="14" s="1"/>
  <c r="H45" i="14" a="1"/>
  <c r="H45" i="14" s="1"/>
  <c r="H53" i="14" a="1"/>
  <c r="H53" i="14" s="1"/>
  <c r="H61" i="14" a="1"/>
  <c r="H61" i="14" s="1"/>
  <c r="H18" i="14" a="1"/>
  <c r="H18" i="14" s="1"/>
  <c r="H71" i="14" a="1"/>
  <c r="H71" i="14" s="1"/>
  <c r="H82" i="14" a="1"/>
  <c r="H82" i="14" s="1"/>
  <c r="H90" i="14" a="1"/>
  <c r="H90" i="14" s="1"/>
  <c r="H98" i="14" a="1"/>
  <c r="H98" i="14" s="1"/>
  <c r="H149" i="14" a="1"/>
  <c r="H149" i="14" s="1"/>
  <c r="H131" i="14" a="1"/>
  <c r="H131" i="14" s="1"/>
  <c r="H70" i="14" a="1"/>
  <c r="H70" i="14" s="1"/>
  <c r="H32" i="14" a="1"/>
  <c r="H32" i="14" s="1"/>
  <c r="H195" i="14" a="1"/>
  <c r="H195" i="14" s="1"/>
  <c r="H187" i="14" a="1"/>
  <c r="H187" i="14" s="1"/>
  <c r="H179" i="14" a="1"/>
  <c r="H179" i="14" s="1"/>
  <c r="H171" i="14" a="1"/>
  <c r="H171" i="14" s="1"/>
  <c r="H163" i="14" a="1"/>
  <c r="H163" i="14" s="1"/>
  <c r="H154" i="14" a="1"/>
  <c r="H154" i="14" s="1"/>
  <c r="H136" i="14" a="1"/>
  <c r="H136" i="14" s="1"/>
  <c r="H116" i="14" a="1"/>
  <c r="H116" i="14" s="1"/>
  <c r="H62" i="14" a="1"/>
  <c r="H62" i="14" s="1"/>
  <c r="H30" i="14" a="1"/>
  <c r="H30" i="14" s="1"/>
  <c r="H148" i="14" a="1"/>
  <c r="H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H55" i="16" a="1"/>
  <c r="H55" i="16" s="1"/>
  <c r="H71" i="16" a="1"/>
  <c r="H71" i="16" s="1"/>
  <c r="H81" i="16" a="1"/>
  <c r="H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G32" i="17" s="1"/>
  <c r="T30" i="1" s="1"/>
  <c r="H90" i="17" a="1"/>
  <c r="H90" i="17" s="1"/>
  <c r="H19" i="17" a="1"/>
  <c r="H19" i="17" s="1"/>
  <c r="H82" i="17" a="1"/>
  <c r="H82" i="17" s="1"/>
  <c r="G82" i="17" s="1"/>
  <c r="T80" i="1" s="1"/>
  <c r="H44" i="17" a="1"/>
  <c r="H44" i="17" s="1"/>
  <c r="H80" i="17" a="1"/>
  <c r="H80" i="17" s="1"/>
  <c r="H162" i="17" a="1"/>
  <c r="H162" i="17" s="1"/>
  <c r="AA142" i="1"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H176" i="14" a="1"/>
  <c r="H176" i="14" s="1"/>
  <c r="H130" i="14" a="1"/>
  <c r="H130" i="14" s="1"/>
  <c r="H122" i="14" a="1"/>
  <c r="H122" i="14" s="1"/>
  <c r="H190" i="14" a="1"/>
  <c r="H190" i="14" s="1"/>
  <c r="H158" i="14" a="1"/>
  <c r="H158" i="14" s="1"/>
  <c r="H188" i="14" a="1"/>
  <c r="H188" i="14" s="1"/>
  <c r="Z164" i="1" s="1"/>
  <c r="H104" i="14" a="1"/>
  <c r="H104" i="14" s="1"/>
  <c r="H42" i="14" a="1"/>
  <c r="H42" i="14" s="1"/>
  <c r="H64" i="14" a="1"/>
  <c r="H64" i="14" s="1"/>
  <c r="H75" i="14" a="1"/>
  <c r="H75" i="14" s="1"/>
  <c r="H81" i="14" a="1"/>
  <c r="H81" i="14" s="1"/>
  <c r="Z70" i="1" s="1"/>
  <c r="H89" i="14" a="1"/>
  <c r="H89" i="14" s="1"/>
  <c r="H97" i="14" a="1"/>
  <c r="H97" i="14" s="1"/>
  <c r="H105" i="14" a="1"/>
  <c r="H105" i="14" s="1"/>
  <c r="H113" i="14" a="1"/>
  <c r="H113" i="14" s="1"/>
  <c r="H121" i="14" a="1"/>
  <c r="H121" i="14" s="1"/>
  <c r="H151" i="14" a="1"/>
  <c r="H151" i="14" s="1"/>
  <c r="H23" i="14" a="1"/>
  <c r="H23" i="14" s="1"/>
  <c r="H31" i="14" a="1"/>
  <c r="H31" i="14" s="1"/>
  <c r="H39" i="14" a="1"/>
  <c r="H39" i="14" s="1"/>
  <c r="H47" i="14" a="1"/>
  <c r="H47" i="14" s="1"/>
  <c r="H55" i="14" a="1"/>
  <c r="H55" i="14" s="1"/>
  <c r="H63" i="14" a="1"/>
  <c r="H63" i="14" s="1"/>
  <c r="H73" i="14" a="1"/>
  <c r="H73" i="14" s="1"/>
  <c r="H84" i="14" a="1"/>
  <c r="H84" i="14" s="1"/>
  <c r="H92" i="14" a="1"/>
  <c r="H92" i="14" s="1"/>
  <c r="H142" i="14" a="1"/>
  <c r="H142" i="14" s="1"/>
  <c r="H127" i="14" a="1"/>
  <c r="H127" i="14" s="1"/>
  <c r="H56" i="14" a="1"/>
  <c r="H56" i="14" s="1"/>
  <c r="H24" i="14" a="1"/>
  <c r="H24" i="14" s="1"/>
  <c r="H193" i="14" a="1"/>
  <c r="H193" i="14" s="1"/>
  <c r="H185" i="14" a="1"/>
  <c r="H185" i="14" s="1"/>
  <c r="H177" i="14" a="1"/>
  <c r="H177" i="14" s="1"/>
  <c r="H169" i="14" a="1"/>
  <c r="H169" i="14" s="1"/>
  <c r="H161" i="14" a="1"/>
  <c r="H161" i="14" s="1"/>
  <c r="Z141" i="1" s="1"/>
  <c r="H152" i="14" a="1"/>
  <c r="H152" i="14" s="1"/>
  <c r="H132" i="14" a="1"/>
  <c r="H132" i="14" s="1"/>
  <c r="H110" i="14" a="1"/>
  <c r="H110" i="14" s="1"/>
  <c r="H54" i="14" a="1"/>
  <c r="H54" i="14" s="1"/>
  <c r="H22" i="14" a="1"/>
  <c r="H22" i="14" s="1"/>
  <c r="H141" i="14" a="1"/>
  <c r="H141" i="14" s="1"/>
  <c r="H36" i="14" a="1"/>
  <c r="H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39" i="16" a="1"/>
  <c r="I39" i="16" s="1"/>
  <c r="I55" i="16" a="1"/>
  <c r="I55" i="16" s="1"/>
  <c r="I71" i="16" a="1"/>
  <c r="I71" i="16" s="1"/>
  <c r="I86" i="16" a="1"/>
  <c r="I86" i="16" s="1"/>
  <c r="I107" i="16" a="1"/>
  <c r="I107" i="16" s="1"/>
  <c r="I118" i="16" a="1"/>
  <c r="I118"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AD66" i="1" s="1"/>
  <c r="H88" i="16" a="1"/>
  <c r="H88" i="16" s="1"/>
  <c r="H100" i="16" a="1"/>
  <c r="H100" i="16" s="1"/>
  <c r="H120" i="16" a="1"/>
  <c r="H120" i="16" s="1"/>
  <c r="H132" i="16" a="1"/>
  <c r="H132" i="16" s="1"/>
  <c r="H21" i="16" a="1"/>
  <c r="H21" i="16" s="1"/>
  <c r="H37" i="16" a="1"/>
  <c r="H37" i="16" s="1"/>
  <c r="H53" i="16" a="1"/>
  <c r="H53" i="16" s="1"/>
  <c r="H69" i="16" a="1"/>
  <c r="H69" i="16" s="1"/>
  <c r="H93" i="16" a="1"/>
  <c r="H93" i="16" s="1"/>
  <c r="H26" i="16" a="1"/>
  <c r="H26" i="16" s="1"/>
  <c r="H42" i="16" a="1"/>
  <c r="H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H110" i="16" a="1"/>
  <c r="H110" i="16" s="1"/>
  <c r="H102" i="16" a="1"/>
  <c r="H102" i="16" s="1"/>
  <c r="I79" i="16" a="1"/>
  <c r="I79" i="16" s="1"/>
  <c r="I37" i="16" a="1"/>
  <c r="I37" i="16" s="1"/>
  <c r="H15" i="17" a="1"/>
  <c r="H15" i="17" s="1"/>
  <c r="I148" i="17" a="1"/>
  <c r="I148" i="17" s="1"/>
  <c r="I194" i="17" a="1"/>
  <c r="I194" i="17" s="1"/>
  <c r="I169" i="17" a="1"/>
  <c r="I169" i="17" s="1"/>
  <c r="H160" i="17" a="1"/>
  <c r="H160" i="17" s="1"/>
  <c r="H111" i="17" a="1"/>
  <c r="H111" i="17" s="1"/>
  <c r="G111" i="17" s="1"/>
  <c r="T109" i="1" s="1"/>
  <c r="H35" i="17" a="1"/>
  <c r="H35" i="17" s="1"/>
  <c r="H100" i="17" a="1"/>
  <c r="H100" i="17" s="1"/>
  <c r="H57" i="17" a="1"/>
  <c r="H57" i="17" s="1"/>
  <c r="H180" i="17" a="1"/>
  <c r="H180" i="17" s="1"/>
  <c r="H178" i="14" a="1"/>
  <c r="H178" i="14" s="1"/>
  <c r="I77" i="14" a="1"/>
  <c r="I77" i="14" s="1"/>
  <c r="AG67" i="1" s="1"/>
  <c r="I115" i="14" a="1"/>
  <c r="I115" i="14" s="1"/>
  <c r="I155" i="14" a="1"/>
  <c r="I155" i="14" s="1"/>
  <c r="AG135" i="1" s="1"/>
  <c r="I102" i="14" a="1"/>
  <c r="I102" i="14" s="1"/>
  <c r="AG87" i="1" s="1"/>
  <c r="H112" i="14" a="1"/>
  <c r="H112" i="14" s="1"/>
  <c r="H91" i="14" a="1"/>
  <c r="H91" i="14" s="1"/>
  <c r="H139" i="14" a="1"/>
  <c r="H139" i="14" s="1"/>
  <c r="H41" i="14" a="1"/>
  <c r="H41" i="14" s="1"/>
  <c r="H74" i="14" a="1"/>
  <c r="H74" i="14" s="1"/>
  <c r="Z64" i="1" s="1"/>
  <c r="H94" i="14" a="1"/>
  <c r="H94" i="14" s="1"/>
  <c r="Z80" i="1" s="1"/>
  <c r="H123" i="14" a="1"/>
  <c r="H123" i="14" s="1"/>
  <c r="H183" i="14" a="1"/>
  <c r="H183" i="14" s="1"/>
  <c r="H145" i="14" a="1"/>
  <c r="H145" i="14" s="1"/>
  <c r="H11" i="14" a="1"/>
  <c r="H11" i="14" s="1"/>
  <c r="H28" i="14" a="1"/>
  <c r="H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AD53" i="1" s="1"/>
  <c r="I171" i="16" a="1"/>
  <c r="I171" i="16" s="1"/>
  <c r="I138" i="16" a="1"/>
  <c r="I138" i="16" s="1"/>
  <c r="I105" i="16" a="1"/>
  <c r="I105" i="16" s="1"/>
  <c r="I26" i="16" a="1"/>
  <c r="I26" i="16" s="1"/>
  <c r="H67" i="14" a="1"/>
  <c r="H67" i="14" s="1"/>
  <c r="H99" i="14" a="1"/>
  <c r="H99" i="14" s="1"/>
  <c r="H155" i="14" a="1"/>
  <c r="H155" i="14" s="1"/>
  <c r="Z135" i="1" s="1"/>
  <c r="H49" i="14" a="1"/>
  <c r="H49" i="14" s="1"/>
  <c r="H65" i="14" a="1"/>
  <c r="H65" i="14" s="1"/>
  <c r="H48" i="14" a="1"/>
  <c r="H48" i="14" s="1"/>
  <c r="H175" i="14" a="1"/>
  <c r="H175" i="14" s="1"/>
  <c r="H128" i="14" a="1"/>
  <c r="H128" i="14" s="1"/>
  <c r="H133" i="14" a="1"/>
  <c r="H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AD63" i="1" s="1"/>
  <c r="H194" i="16" a="1"/>
  <c r="H194" i="16" s="1"/>
  <c r="H157" i="16" a="1"/>
  <c r="H157" i="16" s="1"/>
  <c r="H122" i="16" a="1"/>
  <c r="H122" i="16" s="1"/>
  <c r="H73" i="16" a="1"/>
  <c r="H73" i="16" s="1"/>
  <c r="I8" i="17" a="1"/>
  <c r="I8" i="17" s="1"/>
  <c r="H180" i="14" a="1"/>
  <c r="H180" i="14" s="1"/>
  <c r="H100" i="14" a="1"/>
  <c r="H100" i="14" s="1"/>
  <c r="H25" i="14" a="1"/>
  <c r="H25" i="14" s="1"/>
  <c r="H57" i="14" a="1"/>
  <c r="H57" i="14" s="1"/>
  <c r="H78" i="14" a="1"/>
  <c r="H78" i="14" s="1"/>
  <c r="H10" i="14" a="1"/>
  <c r="H10" i="14" s="1"/>
  <c r="H15" i="14" a="1"/>
  <c r="H15" i="14" s="1"/>
  <c r="H167" i="14" a="1"/>
  <c r="H167" i="14" s="1"/>
  <c r="I13" i="16" a="1"/>
  <c r="I13" i="16" s="1"/>
  <c r="I36" i="16" a="1"/>
  <c r="I36" i="16" s="1"/>
  <c r="H174" i="16" a="1"/>
  <c r="H174" i="16" s="1"/>
  <c r="I184" i="16" a="1"/>
  <c r="I184" i="16" s="1"/>
  <c r="H159" i="16" a="1"/>
  <c r="H159" i="16" s="1"/>
  <c r="AD139" i="1"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AD77" i="1" s="1"/>
  <c r="H24" i="16" a="1"/>
  <c r="H24" i="16" s="1"/>
  <c r="H96" i="16" a="1"/>
  <c r="H96" i="16" s="1"/>
  <c r="H77" i="16" a="1"/>
  <c r="H77" i="16" s="1"/>
  <c r="H187" i="16" a="1"/>
  <c r="H187" i="16" s="1"/>
  <c r="AD163" i="1" s="1"/>
  <c r="H166" i="16" a="1"/>
  <c r="H166" i="16" s="1"/>
  <c r="I149" i="16" a="1"/>
  <c r="I149" i="16" s="1"/>
  <c r="I132" i="16" a="1"/>
  <c r="I132" i="16" s="1"/>
  <c r="H116" i="16" a="1"/>
  <c r="H116" i="16" s="1"/>
  <c r="I99" i="16" a="1"/>
  <c r="I99" i="16" s="1"/>
  <c r="H67" i="16" a="1"/>
  <c r="H67" i="16" s="1"/>
  <c r="H20" i="16" a="1"/>
  <c r="H20" i="16" s="1"/>
  <c r="I8" i="14" a="1"/>
  <c r="I8" i="14" s="1"/>
  <c r="I147" i="16" a="1"/>
  <c r="I147" i="16" s="1"/>
  <c r="H130" i="16" a="1"/>
  <c r="H130" i="16" s="1"/>
  <c r="H114" i="16" a="1"/>
  <c r="H114" i="16" s="1"/>
  <c r="H92" i="16" a="1"/>
  <c r="H92" i="16" s="1"/>
  <c r="H61" i="16" a="1"/>
  <c r="H61" i="16" s="1"/>
  <c r="H8" i="17" a="1"/>
  <c r="H8" i="17" s="1"/>
  <c r="H168" i="14" a="1"/>
  <c r="H168" i="14" s="1"/>
  <c r="H34" i="14" a="1"/>
  <c r="H34" i="14" s="1"/>
  <c r="H83" i="14" a="1"/>
  <c r="H83" i="14" s="1"/>
  <c r="H115" i="14" a="1"/>
  <c r="H115" i="14" s="1"/>
  <c r="H33" i="14" a="1"/>
  <c r="H33" i="14" s="1"/>
  <c r="H86" i="14" a="1"/>
  <c r="H86" i="14" s="1"/>
  <c r="H140" i="14" a="1"/>
  <c r="H140" i="14" s="1"/>
  <c r="Z122" i="1" s="1"/>
  <c r="H191" i="14" a="1"/>
  <c r="H191" i="14" s="1"/>
  <c r="Z167" i="1" s="1"/>
  <c r="H159" i="14" a="1"/>
  <c r="H159" i="14" s="1"/>
  <c r="H46" i="14" a="1"/>
  <c r="H46" i="14" s="1"/>
  <c r="H60" i="14" a="1"/>
  <c r="H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AK78" i="1" s="1"/>
  <c r="I29" i="16" a="1"/>
  <c r="I29" i="16" s="1"/>
  <c r="I88" i="16" a="1"/>
  <c r="I88" i="16" s="1"/>
  <c r="I65" i="16" a="1"/>
  <c r="I65" i="16" s="1"/>
  <c r="H47" i="16" a="1"/>
  <c r="H47" i="16" s="1"/>
  <c r="H103" i="16" a="1"/>
  <c r="H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AF11" i="1"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H90" i="2" a="1"/>
  <c r="H90" i="2" s="1"/>
  <c r="H10" i="2" a="1"/>
  <c r="H10" i="2" s="1"/>
  <c r="H18" i="2" a="1"/>
  <c r="H18" i="2" s="1"/>
  <c r="H32" i="2" a="1"/>
  <c r="H32" i="2" s="1"/>
  <c r="H48" i="2" a="1"/>
  <c r="H48" i="2" s="1"/>
  <c r="H64" i="2" a="1"/>
  <c r="H64" i="2" s="1"/>
  <c r="H30" i="2" a="1"/>
  <c r="H30" i="2" s="1"/>
  <c r="H46" i="2" a="1"/>
  <c r="H46" i="2" s="1"/>
  <c r="H62" i="2" a="1"/>
  <c r="H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Y27" i="1" s="1"/>
  <c r="H49" i="2" a="1"/>
  <c r="H49" i="2" s="1"/>
  <c r="H65" i="2" a="1"/>
  <c r="H65" i="2" s="1"/>
  <c r="H31" i="2" a="1"/>
  <c r="H31" i="2" s="1"/>
  <c r="H47" i="2" a="1"/>
  <c r="H47" i="2" s="1"/>
  <c r="H63" i="2" a="1"/>
  <c r="H63" i="2" s="1"/>
  <c r="H79" i="2" a="1"/>
  <c r="H79" i="2" s="1"/>
  <c r="H95" i="2" a="1"/>
  <c r="H95" i="2" s="1"/>
  <c r="Y81" i="1" s="1"/>
  <c r="H21" i="2" a="1"/>
  <c r="H21" i="2" s="1"/>
  <c r="Y16" i="1" s="1"/>
  <c r="H80" i="2" a="1"/>
  <c r="H80" i="2" s="1"/>
  <c r="H109" i="2" a="1"/>
  <c r="H109" i="2" s="1"/>
  <c r="H128" i="2" a="1"/>
  <c r="H128" i="2" s="1"/>
  <c r="H144" i="2" a="1"/>
  <c r="H144" i="2" s="1"/>
  <c r="H159" i="2" a="1"/>
  <c r="H159" i="2" s="1"/>
  <c r="Y139" i="1"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Y71" i="1" s="1"/>
  <c r="H98" i="2" a="1"/>
  <c r="H98" i="2" s="1"/>
  <c r="H14" i="2" a="1"/>
  <c r="H14" i="2" s="1"/>
  <c r="H24" i="2" a="1"/>
  <c r="H24" i="2" s="1"/>
  <c r="H40" i="2" a="1"/>
  <c r="H40" i="2" s="1"/>
  <c r="H56" i="2" a="1"/>
  <c r="H56" i="2" s="1"/>
  <c r="H22" i="2" a="1"/>
  <c r="H22" i="2" s="1"/>
  <c r="H38" i="2" a="1"/>
  <c r="H38" i="2" s="1"/>
  <c r="H54" i="2" a="1"/>
  <c r="H54" i="2" s="1"/>
  <c r="H70" i="2" a="1"/>
  <c r="H70" i="2" s="1"/>
  <c r="H86" i="2" a="1"/>
  <c r="H86" i="2" s="1"/>
  <c r="H102" i="2" a="1"/>
  <c r="H102" i="2" s="1"/>
  <c r="H44" i="2" a="1"/>
  <c r="H44" i="2" s="1"/>
  <c r="Y37" i="1" s="1"/>
  <c r="H89" i="2" a="1"/>
  <c r="H89" i="2" s="1"/>
  <c r="Y76" i="1" s="1"/>
  <c r="H115" i="2" a="1"/>
  <c r="H115" i="2" s="1"/>
  <c r="H133" i="2" a="1"/>
  <c r="H133" i="2" s="1"/>
  <c r="H149" i="2" a="1"/>
  <c r="H149" i="2" s="1"/>
  <c r="Y129" i="1"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H170" i="2" a="1"/>
  <c r="H170" i="2" s="1"/>
  <c r="H188" i="2" a="1"/>
  <c r="H188" i="2" s="1"/>
  <c r="H151" i="2" a="1"/>
  <c r="H151" i="2" s="1"/>
  <c r="H194" i="2" a="1"/>
  <c r="H194" i="2" s="1"/>
  <c r="H84" i="2" a="1"/>
  <c r="H84" i="2" s="1"/>
  <c r="H193" i="2" a="1"/>
  <c r="H193" i="2" s="1"/>
  <c r="H132" i="2" a="1"/>
  <c r="H132" i="2" s="1"/>
  <c r="H153" i="2" a="1"/>
  <c r="H153" i="2" s="1"/>
  <c r="H9" i="2" a="1"/>
  <c r="H9" i="2" s="1"/>
  <c r="H185" i="2" a="1"/>
  <c r="H185" i="2" s="1"/>
  <c r="H111" i="2" a="1"/>
  <c r="H111" i="2" s="1"/>
  <c r="H145" i="2" a="1"/>
  <c r="H145" i="2" s="1"/>
  <c r="H174" i="2" a="1"/>
  <c r="H174" i="2" s="1"/>
  <c r="H139" i="2" a="1"/>
  <c r="H139" i="2" s="1"/>
  <c r="G14" i="14"/>
  <c r="S12" i="1" s="1"/>
  <c r="G106" i="14"/>
  <c r="S104" i="1" s="1"/>
  <c r="G66" i="19"/>
  <c r="U64" i="1" s="1"/>
  <c r="G189" i="19"/>
  <c r="U187" i="1" s="1"/>
  <c r="G118" i="14"/>
  <c r="S116" i="1" s="1"/>
  <c r="I8" i="16" a="1"/>
  <c r="I8" i="16" s="1"/>
  <c r="H8" i="16" a="1"/>
  <c r="H8" i="16" s="1"/>
  <c r="H8" i="19" a="1"/>
  <c r="H8" i="19" s="1"/>
  <c r="I8" i="18" a="1"/>
  <c r="I8" i="18" s="1"/>
  <c r="I8" i="2" a="1"/>
  <c r="I8" i="2" s="1"/>
  <c r="H8" i="2" a="1"/>
  <c r="H8" i="2" s="1"/>
  <c r="H8" i="18" a="1"/>
  <c r="H8" i="18" s="1"/>
  <c r="D32" i="8"/>
  <c r="D31" i="8"/>
  <c r="G56" i="19" l="1"/>
  <c r="U54" i="1" s="1"/>
  <c r="AK40" i="1"/>
  <c r="AD27" i="1"/>
  <c r="G201" i="17"/>
  <c r="T199" i="1" s="1"/>
  <c r="AF28" i="1"/>
  <c r="AG141" i="1"/>
  <c r="G81" i="17"/>
  <c r="T79" i="1" s="1"/>
  <c r="AD138" i="1"/>
  <c r="AH156" i="1"/>
  <c r="AH114" i="1"/>
  <c r="Y59" i="1"/>
  <c r="G30" i="19"/>
  <c r="U28" i="1" s="1"/>
  <c r="AH61" i="1"/>
  <c r="AF90" i="1"/>
  <c r="G200" i="17"/>
  <c r="T198" i="1" s="1"/>
  <c r="AI102" i="1"/>
  <c r="AI93" i="1"/>
  <c r="AD44" i="1"/>
  <c r="AK37" i="1"/>
  <c r="AH74" i="1"/>
  <c r="AA116" i="1"/>
  <c r="G77" i="17"/>
  <c r="T75" i="1" s="1"/>
  <c r="G116" i="19"/>
  <c r="U114" i="1" s="1"/>
  <c r="AF145" i="1"/>
  <c r="AG114" i="1"/>
  <c r="Y92" i="1"/>
  <c r="Y10" i="1"/>
  <c r="AF19" i="1"/>
  <c r="AD67" i="1"/>
  <c r="G80" i="17"/>
  <c r="T78" i="1" s="1"/>
  <c r="G30" i="17"/>
  <c r="T28" i="1" s="1"/>
  <c r="G164" i="17"/>
  <c r="T162" i="1" s="1"/>
  <c r="AA147" i="1"/>
  <c r="Z35" i="1"/>
  <c r="AD21" i="1"/>
  <c r="AK18" i="1"/>
  <c r="AK70" i="1"/>
  <c r="AC30" i="1"/>
  <c r="G21" i="17"/>
  <c r="T19" i="1" s="1"/>
  <c r="AC66" i="1"/>
  <c r="G14" i="18"/>
  <c r="V12" i="1" s="1"/>
  <c r="G63" i="17"/>
  <c r="T61" i="1" s="1"/>
  <c r="G70" i="17"/>
  <c r="T68" i="1" s="1"/>
  <c r="G57" i="17"/>
  <c r="T55" i="1" s="1"/>
  <c r="G36" i="17"/>
  <c r="T34" i="1" s="1"/>
  <c r="AK98" i="1"/>
  <c r="G143" i="19"/>
  <c r="U141" i="1" s="1"/>
  <c r="AF63" i="1"/>
  <c r="G38" i="17"/>
  <c r="T36" i="1" s="1"/>
  <c r="G186" i="17"/>
  <c r="T184" i="1" s="1"/>
  <c r="G101" i="17"/>
  <c r="T99" i="1" s="1"/>
  <c r="AF170" i="1"/>
  <c r="G67" i="17"/>
  <c r="T65" i="1" s="1"/>
  <c r="G87" i="17"/>
  <c r="T85" i="1" s="1"/>
  <c r="G181" i="17"/>
  <c r="T179" i="1" s="1"/>
  <c r="AG140" i="1"/>
  <c r="AA134" i="1"/>
  <c r="AH62" i="1"/>
  <c r="AH64" i="1"/>
  <c r="G210" i="17"/>
  <c r="T208" i="1" s="1"/>
  <c r="G47" i="17"/>
  <c r="T45" i="1" s="1"/>
  <c r="G197" i="17"/>
  <c r="T195" i="1" s="1"/>
  <c r="G25" i="19"/>
  <c r="U23" i="1" s="1"/>
  <c r="G84" i="19"/>
  <c r="U82" i="1" s="1"/>
  <c r="AB169" i="1"/>
  <c r="G83" i="19"/>
  <c r="U81" i="1" s="1"/>
  <c r="G194" i="19"/>
  <c r="U192" i="1" s="1"/>
  <c r="AB111" i="1"/>
  <c r="AI7" i="1"/>
  <c r="AB146" i="1"/>
  <c r="AI103" i="1"/>
  <c r="AB166" i="1"/>
  <c r="G207" i="19"/>
  <c r="U205" i="1" s="1"/>
  <c r="G98" i="19"/>
  <c r="U96" i="1" s="1"/>
  <c r="AH8" i="1"/>
  <c r="G113" i="19"/>
  <c r="U111" i="1" s="1"/>
  <c r="G20" i="19"/>
  <c r="U18" i="1" s="1"/>
  <c r="AI29" i="1"/>
  <c r="G156" i="17"/>
  <c r="T154" i="1" s="1"/>
  <c r="AA81" i="1"/>
  <c r="G100" i="17"/>
  <c r="T98" i="1" s="1"/>
  <c r="G187" i="17"/>
  <c r="T185" i="1" s="1"/>
  <c r="G92" i="17"/>
  <c r="T90" i="1" s="1"/>
  <c r="G22" i="17"/>
  <c r="T20" i="1" s="1"/>
  <c r="Y116" i="1"/>
  <c r="Z146" i="1"/>
  <c r="Z17" i="1"/>
  <c r="AD119" i="1"/>
  <c r="Z118" i="1"/>
  <c r="AI63" i="1"/>
  <c r="AF130" i="1"/>
  <c r="G43" i="17"/>
  <c r="T41" i="1" s="1"/>
  <c r="G145" i="17"/>
  <c r="T143" i="1" s="1"/>
  <c r="G114" i="17"/>
  <c r="T112" i="1" s="1"/>
  <c r="G104" i="17"/>
  <c r="T102" i="1" s="1"/>
  <c r="AF13" i="1"/>
  <c r="AF110" i="1"/>
  <c r="Y126" i="1"/>
  <c r="AD127" i="1"/>
  <c r="G105" i="19"/>
  <c r="U103" i="1" s="1"/>
  <c r="G118" i="19"/>
  <c r="U116" i="1" s="1"/>
  <c r="AJ81" i="1"/>
  <c r="AJ125" i="1"/>
  <c r="AH116" i="1"/>
  <c r="G56" i="17"/>
  <c r="T54" i="1" s="1"/>
  <c r="AA161" i="1"/>
  <c r="G28" i="17"/>
  <c r="T26" i="1" s="1"/>
  <c r="G140" i="17"/>
  <c r="T138" i="1" s="1"/>
  <c r="G137" i="17"/>
  <c r="T135" i="1" s="1"/>
  <c r="Y156" i="1"/>
  <c r="G8" i="17"/>
  <c r="T6" i="1" s="1"/>
  <c r="AD58" i="1"/>
  <c r="AD103" i="1"/>
  <c r="AK33" i="1"/>
  <c r="AD152" i="1"/>
  <c r="G41" i="17"/>
  <c r="T39" i="1" s="1"/>
  <c r="G161" i="17"/>
  <c r="T159" i="1" s="1"/>
  <c r="AA8" i="1"/>
  <c r="AA137" i="1"/>
  <c r="G51" i="17"/>
  <c r="T49" i="1" s="1"/>
  <c r="AI167" i="1"/>
  <c r="AJ99" i="1"/>
  <c r="AJ54" i="1"/>
  <c r="AC40" i="1"/>
  <c r="G151" i="18"/>
  <c r="V149" i="1" s="1"/>
  <c r="G161" i="19"/>
  <c r="U159" i="1" s="1"/>
  <c r="G173" i="19"/>
  <c r="U171" i="1" s="1"/>
  <c r="AG80" i="1"/>
  <c r="G90" i="17"/>
  <c r="T88" i="1" s="1"/>
  <c r="G89" i="17"/>
  <c r="T87" i="1" s="1"/>
  <c r="G150" i="17"/>
  <c r="T148" i="1" s="1"/>
  <c r="G59" i="17"/>
  <c r="T57" i="1" s="1"/>
  <c r="G109" i="17"/>
  <c r="T107" i="1" s="1"/>
  <c r="G171" i="17"/>
  <c r="T169" i="1" s="1"/>
  <c r="AA149" i="1"/>
  <c r="G83" i="17"/>
  <c r="T81" i="1" s="1"/>
  <c r="G138" i="17"/>
  <c r="T136" i="1" s="1"/>
  <c r="G102" i="17"/>
  <c r="T100" i="1" s="1"/>
  <c r="AB68" i="1"/>
  <c r="AF120" i="1"/>
  <c r="Y85" i="1"/>
  <c r="AA128" i="1"/>
  <c r="AH107" i="1"/>
  <c r="AH75" i="1"/>
  <c r="G142" i="17"/>
  <c r="T140" i="1" s="1"/>
  <c r="AJ59" i="1"/>
  <c r="AC14" i="1"/>
  <c r="AJ76" i="1"/>
  <c r="AC150" i="1"/>
  <c r="AB30" i="1"/>
  <c r="AB83" i="1"/>
  <c r="Z111" i="1"/>
  <c r="Z124" i="1"/>
  <c r="AD16" i="1"/>
  <c r="AD88" i="1"/>
  <c r="AD159" i="1"/>
  <c r="G53" i="17"/>
  <c r="T51" i="1" s="1"/>
  <c r="G213" i="17"/>
  <c r="T211" i="1" s="1"/>
  <c r="Y73" i="1"/>
  <c r="Y136" i="1"/>
  <c r="G15" i="17"/>
  <c r="T13" i="1" s="1"/>
  <c r="Z168" i="1"/>
  <c r="G72" i="17"/>
  <c r="T70" i="1" s="1"/>
  <c r="AH149" i="1"/>
  <c r="AI21" i="1"/>
  <c r="AI37" i="1"/>
  <c r="AI154" i="1"/>
  <c r="AG97" i="1"/>
  <c r="AG98" i="1"/>
  <c r="Y45" i="1"/>
  <c r="Z100" i="1"/>
  <c r="AK92" i="1"/>
  <c r="AD134" i="1"/>
  <c r="Z38" i="1"/>
  <c r="G125" i="17"/>
  <c r="T123" i="1" s="1"/>
  <c r="G115" i="17"/>
  <c r="T113" i="1" s="1"/>
  <c r="AC144" i="1"/>
  <c r="AI17" i="1"/>
  <c r="AI43" i="1"/>
  <c r="AB155" i="1"/>
  <c r="Y51" i="1"/>
  <c r="AF42" i="1"/>
  <c r="AF114" i="1"/>
  <c r="AF91" i="1"/>
  <c r="AD31" i="1"/>
  <c r="Z114" i="1"/>
  <c r="AA19" i="1"/>
  <c r="G58" i="17"/>
  <c r="T56" i="1" s="1"/>
  <c r="AH124" i="1"/>
  <c r="AJ51" i="1"/>
  <c r="AI113" i="1"/>
  <c r="AB38" i="1"/>
  <c r="AF132" i="1"/>
  <c r="AJ26" i="1"/>
  <c r="G116" i="17"/>
  <c r="T114" i="1" s="1"/>
  <c r="AJ83" i="1"/>
  <c r="G176" i="17"/>
  <c r="T174" i="1" s="1"/>
  <c r="G75" i="17"/>
  <c r="T73" i="1" s="1"/>
  <c r="G139" i="17"/>
  <c r="T137" i="1" s="1"/>
  <c r="G40" i="17"/>
  <c r="T38" i="1" s="1"/>
  <c r="G151" i="17"/>
  <c r="T149" i="1" s="1"/>
  <c r="G34" i="17"/>
  <c r="T32" i="1" s="1"/>
  <c r="G123" i="17"/>
  <c r="T121" i="1" s="1"/>
  <c r="G27" i="17"/>
  <c r="T25" i="1" s="1"/>
  <c r="G117" i="17"/>
  <c r="T115" i="1" s="1"/>
  <c r="G108" i="17"/>
  <c r="T106" i="1" s="1"/>
  <c r="G94" i="17"/>
  <c r="T92" i="1" s="1"/>
  <c r="G35" i="17"/>
  <c r="T33" i="1" s="1"/>
  <c r="G84" i="17"/>
  <c r="T82" i="1" s="1"/>
  <c r="G166" i="17"/>
  <c r="T164" i="1" s="1"/>
  <c r="G48" i="17"/>
  <c r="T46" i="1" s="1"/>
  <c r="G55" i="17"/>
  <c r="T53" i="1" s="1"/>
  <c r="G180" i="17"/>
  <c r="T178" i="1" s="1"/>
  <c r="G19" i="17"/>
  <c r="T17" i="1" s="1"/>
  <c r="G52" i="17"/>
  <c r="T50" i="1" s="1"/>
  <c r="G130" i="17"/>
  <c r="T128" i="1" s="1"/>
  <c r="G113" i="17"/>
  <c r="T111" i="1" s="1"/>
  <c r="G174" i="17"/>
  <c r="T172" i="1" s="1"/>
  <c r="G65" i="17"/>
  <c r="T63" i="1" s="1"/>
  <c r="AA74" i="1"/>
  <c r="AH43" i="1"/>
  <c r="G46" i="17"/>
  <c r="T44" i="1" s="1"/>
  <c r="G126" i="17"/>
  <c r="T124" i="1" s="1"/>
  <c r="G183" i="17"/>
  <c r="T181" i="1" s="1"/>
  <c r="G68" i="17"/>
  <c r="T66" i="1" s="1"/>
  <c r="G103" i="17"/>
  <c r="T101" i="1" s="1"/>
  <c r="G205" i="17"/>
  <c r="T203" i="1" s="1"/>
  <c r="G209" i="17"/>
  <c r="T207" i="1" s="1"/>
  <c r="G131" i="17"/>
  <c r="T129" i="1" s="1"/>
  <c r="G64" i="17"/>
  <c r="T62" i="1" s="1"/>
  <c r="G106" i="17"/>
  <c r="T104" i="1" s="1"/>
  <c r="G66" i="17"/>
  <c r="T64" i="1" s="1"/>
  <c r="G14" i="17"/>
  <c r="T12" i="1" s="1"/>
  <c r="G188" i="17"/>
  <c r="T186" i="1" s="1"/>
  <c r="G105" i="17"/>
  <c r="T103" i="1" s="1"/>
  <c r="G13" i="17"/>
  <c r="T11" i="1" s="1"/>
  <c r="G135" i="17"/>
  <c r="T133" i="1" s="1"/>
  <c r="G62" i="17"/>
  <c r="T60" i="1" s="1"/>
  <c r="G93" i="17"/>
  <c r="T91" i="1" s="1"/>
  <c r="G152" i="17"/>
  <c r="T150" i="1" s="1"/>
  <c r="G159" i="17"/>
  <c r="T157" i="1" s="1"/>
  <c r="G20" i="17"/>
  <c r="T18" i="1" s="1"/>
  <c r="G149" i="17"/>
  <c r="T147" i="1" s="1"/>
  <c r="G110" i="17"/>
  <c r="T108" i="1" s="1"/>
  <c r="G143" i="17"/>
  <c r="T141" i="1" s="1"/>
  <c r="G120" i="17"/>
  <c r="T118" i="1" s="1"/>
  <c r="G9" i="17"/>
  <c r="T7" i="1" s="1"/>
  <c r="G173" i="17"/>
  <c r="T171" i="1" s="1"/>
  <c r="G167" i="17"/>
  <c r="T165" i="1" s="1"/>
  <c r="G61" i="17"/>
  <c r="T59" i="1" s="1"/>
  <c r="G98" i="17"/>
  <c r="T96" i="1" s="1"/>
  <c r="G158" i="17"/>
  <c r="T156" i="1" s="1"/>
  <c r="G45" i="17"/>
  <c r="T43" i="1" s="1"/>
  <c r="G99" i="17"/>
  <c r="T97" i="1" s="1"/>
  <c r="G178" i="17"/>
  <c r="T176" i="1" s="1"/>
  <c r="G193" i="17"/>
  <c r="T191" i="1" s="1"/>
  <c r="G26" i="17"/>
  <c r="T24" i="1" s="1"/>
  <c r="G122" i="17"/>
  <c r="T120" i="1" s="1"/>
  <c r="G184" i="17"/>
  <c r="T182" i="1" s="1"/>
  <c r="G37" i="17"/>
  <c r="T35" i="1" s="1"/>
  <c r="G153" i="17"/>
  <c r="T151" i="1" s="1"/>
  <c r="G194" i="17"/>
  <c r="T192" i="1" s="1"/>
  <c r="G107" i="17"/>
  <c r="T105" i="1" s="1"/>
  <c r="G169" i="17"/>
  <c r="T167" i="1" s="1"/>
  <c r="G165" i="17"/>
  <c r="T163" i="1" s="1"/>
  <c r="G86" i="17"/>
  <c r="T84" i="1" s="1"/>
  <c r="G163" i="17"/>
  <c r="T161" i="1" s="1"/>
  <c r="G76" i="17"/>
  <c r="T74" i="1" s="1"/>
  <c r="G118" i="17"/>
  <c r="T116" i="1" s="1"/>
  <c r="G196" i="17"/>
  <c r="T194" i="1" s="1"/>
  <c r="G23" i="17"/>
  <c r="T21" i="1" s="1"/>
  <c r="G18" i="17"/>
  <c r="T16" i="1" s="1"/>
  <c r="G136" i="17"/>
  <c r="T134" i="1" s="1"/>
  <c r="G33" i="17"/>
  <c r="T31" i="1" s="1"/>
  <c r="G121" i="17"/>
  <c r="T119" i="1" s="1"/>
  <c r="G177" i="17"/>
  <c r="T175" i="1" s="1"/>
  <c r="G124" i="17"/>
  <c r="T122" i="1" s="1"/>
  <c r="G39" i="17"/>
  <c r="T37" i="1" s="1"/>
  <c r="G144" i="17"/>
  <c r="T142" i="1" s="1"/>
  <c r="G189" i="17"/>
  <c r="T187" i="1" s="1"/>
  <c r="G222" i="17"/>
  <c r="T220" i="1" s="1"/>
  <c r="G225" i="17"/>
  <c r="T223" i="1" s="1"/>
  <c r="G60" i="17"/>
  <c r="T58" i="1" s="1"/>
  <c r="G212" i="17"/>
  <c r="T210" i="1" s="1"/>
  <c r="G172" i="17"/>
  <c r="T170" i="1" s="1"/>
  <c r="G185" i="17"/>
  <c r="T183" i="1" s="1"/>
  <c r="G24" i="17"/>
  <c r="T22" i="1" s="1"/>
  <c r="G147" i="17"/>
  <c r="T145" i="1" s="1"/>
  <c r="G11" i="17"/>
  <c r="T9" i="1" s="1"/>
  <c r="G190" i="17"/>
  <c r="T188" i="1" s="1"/>
  <c r="G168" i="17"/>
  <c r="T166" i="1" s="1"/>
  <c r="G203" i="17"/>
  <c r="T201" i="1" s="1"/>
  <c r="G85" i="17"/>
  <c r="T83" i="1" s="1"/>
  <c r="G154" i="17"/>
  <c r="T152" i="1" s="1"/>
  <c r="G134" i="17"/>
  <c r="T132" i="1" s="1"/>
  <c r="G224" i="17"/>
  <c r="T222" i="1" s="1"/>
  <c r="G204" i="17"/>
  <c r="T202" i="1" s="1"/>
  <c r="G69" i="17"/>
  <c r="T67" i="1" s="1"/>
  <c r="G208" i="17"/>
  <c r="T206" i="1" s="1"/>
  <c r="G221" i="17"/>
  <c r="T219" i="1" s="1"/>
  <c r="G50" i="17"/>
  <c r="T48" i="1" s="1"/>
  <c r="G199" i="17"/>
  <c r="T197" i="1" s="1"/>
  <c r="G179" i="17"/>
  <c r="T177" i="1" s="1"/>
  <c r="G157" i="17"/>
  <c r="T155" i="1" s="1"/>
  <c r="G211" i="17"/>
  <c r="T209" i="1" s="1"/>
  <c r="G119" i="17"/>
  <c r="T117" i="1" s="1"/>
  <c r="G162" i="17"/>
  <c r="T160" i="1" s="1"/>
  <c r="G78" i="17"/>
  <c r="T76" i="1" s="1"/>
  <c r="G23" i="19"/>
  <c r="U21" i="1" s="1"/>
  <c r="G29" i="19"/>
  <c r="U27" i="1" s="1"/>
  <c r="G66" i="14"/>
  <c r="S64" i="1" s="1"/>
  <c r="AG63" i="1"/>
  <c r="Z144" i="1"/>
  <c r="AG143" i="1"/>
  <c r="AG36" i="1"/>
  <c r="G144" i="19"/>
  <c r="U142" i="1" s="1"/>
  <c r="AG149" i="1"/>
  <c r="Z78" i="1"/>
  <c r="G114" i="19"/>
  <c r="U112" i="1" s="1"/>
  <c r="G145" i="19"/>
  <c r="U143" i="1" s="1"/>
  <c r="G92" i="19"/>
  <c r="U90" i="1" s="1"/>
  <c r="G68" i="19"/>
  <c r="U66" i="1" s="1"/>
  <c r="G67" i="19"/>
  <c r="U65" i="1" s="1"/>
  <c r="G93" i="19"/>
  <c r="U91" i="1" s="1"/>
  <c r="G104" i="19"/>
  <c r="U102" i="1" s="1"/>
  <c r="G178" i="19"/>
  <c r="U176" i="1" s="1"/>
  <c r="G48" i="19"/>
  <c r="U46" i="1" s="1"/>
  <c r="AI137" i="1"/>
  <c r="AA140" i="1"/>
  <c r="AA37" i="1"/>
  <c r="AA71" i="1"/>
  <c r="AA114" i="1"/>
  <c r="AH71" i="1"/>
  <c r="AA97" i="1"/>
  <c r="G221" i="16"/>
  <c r="W219" i="1" s="1"/>
  <c r="AA75" i="1"/>
  <c r="AA12" i="1"/>
  <c r="AD132" i="1"/>
  <c r="AG111" i="1"/>
  <c r="Z12" i="1"/>
  <c r="Z74" i="1"/>
  <c r="AG88" i="1"/>
  <c r="Z142" i="1"/>
  <c r="AG110" i="1"/>
  <c r="AF71" i="1"/>
  <c r="AH104" i="1"/>
  <c r="AH110" i="1"/>
  <c r="AD137" i="1"/>
  <c r="Z41" i="1"/>
  <c r="Z132" i="1"/>
  <c r="AA7" i="1"/>
  <c r="AA62" i="1"/>
  <c r="AH142" i="1"/>
  <c r="AH96" i="1"/>
  <c r="AA157" i="1"/>
  <c r="AA141" i="1"/>
  <c r="G31" i="19"/>
  <c r="U29" i="1" s="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M219" i="1" a="1"/>
  <c r="M219" i="1" s="1"/>
  <c r="N219" i="1" s="1"/>
  <c r="J204" i="1" a="1"/>
  <c r="J204" i="1" s="1"/>
  <c r="K204" i="1" s="1"/>
  <c r="J197" i="1" a="1"/>
  <c r="J197" i="1" s="1"/>
  <c r="K197" i="1" s="1"/>
  <c r="J217" i="1" a="1"/>
  <c r="J217" i="1" s="1"/>
  <c r="K217" i="1" s="1"/>
  <c r="J219" i="1" a="1"/>
  <c r="J219" i="1" s="1"/>
  <c r="K219" i="1" s="1"/>
  <c r="J205" i="1" a="1"/>
  <c r="J205" i="1" s="1"/>
  <c r="K205" i="1" s="1"/>
  <c r="M215" i="1" a="1"/>
  <c r="M215" i="1" s="1"/>
  <c r="N215" i="1" s="1"/>
  <c r="J214" i="1" a="1"/>
  <c r="J214" i="1" s="1"/>
  <c r="K214" i="1" s="1"/>
  <c r="J218" i="1" a="1"/>
  <c r="J218" i="1" s="1"/>
  <c r="K218" i="1" s="1"/>
  <c r="J201" i="1" a="1"/>
  <c r="J201" i="1" s="1"/>
  <c r="K201" i="1" s="1"/>
  <c r="J215" i="1" a="1"/>
  <c r="J215" i="1" s="1"/>
  <c r="K215" i="1" s="1"/>
  <c r="M205" i="1" a="1"/>
  <c r="M205" i="1" s="1"/>
  <c r="N205" i="1" s="1"/>
  <c r="J209" i="1" a="1"/>
  <c r="J209" i="1" s="1"/>
  <c r="K209" i="1" s="1"/>
  <c r="J222" i="1" a="1"/>
  <c r="J222" i="1" s="1"/>
  <c r="K222" i="1" s="1"/>
  <c r="M214" i="1" a="1"/>
  <c r="M214" i="1" s="1"/>
  <c r="N214"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G182" i="14"/>
  <c r="S180" i="1" s="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J221" i="1" s="1" a="1"/>
  <c r="J221" i="1" s="1"/>
  <c r="K221" i="1" s="1"/>
  <c r="Y178" i="1"/>
  <c r="Y202" i="1"/>
  <c r="J202" i="1" s="1" a="1"/>
  <c r="J202" i="1" s="1"/>
  <c r="K202" i="1" s="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G193" i="19"/>
  <c r="U191" i="1" s="1"/>
  <c r="AB168" i="1"/>
  <c r="G179" i="19"/>
  <c r="U177" i="1" s="1"/>
  <c r="AB156" i="1"/>
  <c r="AA84" i="1"/>
  <c r="G213" i="14"/>
  <c r="S211" i="1" s="1"/>
  <c r="Z186" i="1"/>
  <c r="G203" i="14"/>
  <c r="S201" i="1" s="1"/>
  <c r="Z177" i="1"/>
  <c r="G204" i="14"/>
  <c r="S202" i="1" s="1"/>
  <c r="Z178" i="1"/>
  <c r="G223" i="14"/>
  <c r="S221" i="1" s="1"/>
  <c r="Z193" i="1"/>
  <c r="G223" i="19"/>
  <c r="U221" i="1" s="1"/>
  <c r="AB193" i="1"/>
  <c r="G202" i="2"/>
  <c r="R200" i="1" s="1"/>
  <c r="Y176" i="1"/>
  <c r="G222" i="16"/>
  <c r="W220" i="1" s="1"/>
  <c r="AD192" i="1"/>
  <c r="G208" i="18"/>
  <c r="V206" i="1" s="1"/>
  <c r="AC181" i="1"/>
  <c r="G219" i="18"/>
  <c r="V217" i="1" s="1"/>
  <c r="AC190" i="1"/>
  <c r="G205" i="2"/>
  <c r="R203" i="1" s="1"/>
  <c r="AF179" i="1"/>
  <c r="G209" i="2"/>
  <c r="R207" i="1" s="1"/>
  <c r="AF182" i="1"/>
  <c r="G212" i="19"/>
  <c r="U210" i="1" s="1"/>
  <c r="AB185" i="1"/>
  <c r="G224" i="2"/>
  <c r="R222" i="1" s="1"/>
  <c r="Y194" i="1"/>
  <c r="G211" i="16"/>
  <c r="W209" i="1" s="1"/>
  <c r="AD184" i="1"/>
  <c r="G204" i="16"/>
  <c r="W202" i="1" s="1"/>
  <c r="AD178" i="1"/>
  <c r="AH183" i="1"/>
  <c r="G213" i="2"/>
  <c r="R211" i="1" s="1"/>
  <c r="AF186" i="1"/>
  <c r="G210" i="19"/>
  <c r="U208" i="1" s="1"/>
  <c r="AB183" i="1"/>
  <c r="G219" i="19"/>
  <c r="U217" i="1" s="1"/>
  <c r="AB190" i="1"/>
  <c r="AA177" i="1"/>
  <c r="G215" i="2"/>
  <c r="R213" i="1" s="1"/>
  <c r="Y188" i="1"/>
  <c r="G201" i="16"/>
  <c r="W199" i="1" s="1"/>
  <c r="AD175" i="1"/>
  <c r="G202" i="16"/>
  <c r="W200" i="1" s="1"/>
  <c r="AD176" i="1"/>
  <c r="G218" i="18"/>
  <c r="V216" i="1" s="1"/>
  <c r="AC189" i="1"/>
  <c r="G225" i="19"/>
  <c r="U223" i="1" s="1"/>
  <c r="AB195" i="1"/>
  <c r="AA175" i="1"/>
  <c r="G210" i="2"/>
  <c r="R208" i="1" s="1"/>
  <c r="Y183" i="1"/>
  <c r="G205" i="16"/>
  <c r="W203" i="1" s="1"/>
  <c r="AD179" i="1"/>
  <c r="G208" i="16"/>
  <c r="W206" i="1" s="1"/>
  <c r="AD181" i="1"/>
  <c r="G210" i="18"/>
  <c r="V208" i="1" s="1"/>
  <c r="AC183" i="1"/>
  <c r="AH189" i="1"/>
  <c r="G202" i="14"/>
  <c r="S200" i="1" s="1"/>
  <c r="G210" i="14"/>
  <c r="S208" i="1" s="1"/>
  <c r="G222" i="2"/>
  <c r="R220" i="1" s="1"/>
  <c r="G212" i="2"/>
  <c r="R210" i="1" s="1"/>
  <c r="AK144" i="1"/>
  <c r="AK99" i="1"/>
  <c r="AK131" i="1"/>
  <c r="AK139" i="1"/>
  <c r="AK129" i="1"/>
  <c r="AK42" i="1"/>
  <c r="AK30" i="1"/>
  <c r="AK75" i="1"/>
  <c r="AK110" i="1"/>
  <c r="AK77" i="1"/>
  <c r="AK35" i="1"/>
  <c r="AK13" i="1"/>
  <c r="AK91" i="1"/>
  <c r="AK169" i="1"/>
  <c r="AK104" i="1"/>
  <c r="AK100" i="1"/>
  <c r="AK153" i="1"/>
  <c r="AK154" i="1"/>
  <c r="AA64" i="1"/>
  <c r="G224" i="14"/>
  <c r="S222" i="1" s="1"/>
  <c r="Z194" i="1"/>
  <c r="G205" i="14"/>
  <c r="S203" i="1" s="1"/>
  <c r="Z179" i="1"/>
  <c r="G225" i="14"/>
  <c r="S223" i="1" s="1"/>
  <c r="Z195" i="1"/>
  <c r="G218" i="14"/>
  <c r="S216" i="1" s="1"/>
  <c r="Z189" i="1"/>
  <c r="G215" i="14"/>
  <c r="S213" i="1" s="1"/>
  <c r="Z188" i="1"/>
  <c r="G224" i="19"/>
  <c r="U222" i="1" s="1"/>
  <c r="AB194" i="1"/>
  <c r="G215" i="19"/>
  <c r="U213" i="1" s="1"/>
  <c r="AB188" i="1"/>
  <c r="AA178" i="1"/>
  <c r="G219" i="2"/>
  <c r="R217" i="1" s="1"/>
  <c r="Y190" i="1"/>
  <c r="G214" i="16"/>
  <c r="W212" i="1" s="1"/>
  <c r="AD187" i="1"/>
  <c r="G206" i="18"/>
  <c r="V204" i="1" s="1"/>
  <c r="AC180" i="1"/>
  <c r="G211" i="18"/>
  <c r="V209" i="1" s="1"/>
  <c r="AC184" i="1"/>
  <c r="G213" i="19"/>
  <c r="U211" i="1" s="1"/>
  <c r="AB186" i="1"/>
  <c r="AA185" i="1"/>
  <c r="G209" i="16"/>
  <c r="W207" i="1" s="1"/>
  <c r="AD182" i="1"/>
  <c r="G197" i="16"/>
  <c r="W195" i="1" s="1"/>
  <c r="AD171" i="1"/>
  <c r="G225" i="18"/>
  <c r="V223" i="1" s="1"/>
  <c r="AC195" i="1"/>
  <c r="G208" i="19"/>
  <c r="U206" i="1" s="1"/>
  <c r="AB181" i="1"/>
  <c r="G211" i="19"/>
  <c r="U209" i="1" s="1"/>
  <c r="AB184" i="1"/>
  <c r="G214" i="2"/>
  <c r="R212" i="1" s="1"/>
  <c r="Y187" i="1"/>
  <c r="G199" i="2"/>
  <c r="R197" i="1" s="1"/>
  <c r="Y173" i="1"/>
  <c r="G199" i="16"/>
  <c r="W197" i="1" s="1"/>
  <c r="AD173" i="1"/>
  <c r="G224" i="18"/>
  <c r="V222" i="1" s="1"/>
  <c r="AC194" i="1"/>
  <c r="G223" i="18"/>
  <c r="V221" i="1" s="1"/>
  <c r="AC193" i="1"/>
  <c r="AH192" i="1"/>
  <c r="G202" i="19"/>
  <c r="U200" i="1" s="1"/>
  <c r="AB176" i="1"/>
  <c r="G209" i="19"/>
  <c r="U207" i="1" s="1"/>
  <c r="AB182" i="1"/>
  <c r="AA172" i="1"/>
  <c r="G211" i="2"/>
  <c r="R209" i="1" s="1"/>
  <c r="Y184" i="1"/>
  <c r="G225" i="16"/>
  <c r="W223" i="1" s="1"/>
  <c r="AD195" i="1"/>
  <c r="G200" i="16"/>
  <c r="W198" i="1" s="1"/>
  <c r="AD174" i="1"/>
  <c r="G213" i="18"/>
  <c r="V211" i="1" s="1"/>
  <c r="AC186" i="1"/>
  <c r="G208" i="14"/>
  <c r="S206" i="1" s="1"/>
  <c r="AK24" i="1"/>
  <c r="AK137" i="1"/>
  <c r="AK84" i="1"/>
  <c r="AK68" i="1"/>
  <c r="AK9" i="1"/>
  <c r="AK27" i="1"/>
  <c r="AK120" i="1"/>
  <c r="AK165" i="1"/>
  <c r="AK14" i="1"/>
  <c r="AK124" i="1"/>
  <c r="AK159" i="1"/>
  <c r="AK74" i="1"/>
  <c r="AK140" i="1"/>
  <c r="AK157" i="1"/>
  <c r="AK50" i="1"/>
  <c r="AK72" i="1"/>
  <c r="AK158" i="1"/>
  <c r="AK136" i="1"/>
  <c r="AK170" i="1"/>
  <c r="G27" i="14"/>
  <c r="S25" i="1" s="1"/>
  <c r="Z22" i="1"/>
  <c r="AA16" i="1"/>
  <c r="G197" i="14"/>
  <c r="S195" i="1" s="1"/>
  <c r="Z171" i="1"/>
  <c r="G219" i="14"/>
  <c r="S217" i="1" s="1"/>
  <c r="Z190" i="1"/>
  <c r="G220" i="14"/>
  <c r="S218" i="1" s="1"/>
  <c r="Z191" i="1"/>
  <c r="G209" i="14"/>
  <c r="S207" i="1" s="1"/>
  <c r="Z182" i="1"/>
  <c r="G199" i="14"/>
  <c r="S197" i="1" s="1"/>
  <c r="Z173" i="1"/>
  <c r="G222" i="19"/>
  <c r="U220" i="1" s="1"/>
  <c r="AB192" i="1"/>
  <c r="G199" i="19"/>
  <c r="U197" i="1" s="1"/>
  <c r="AB173" i="1"/>
  <c r="G219" i="16"/>
  <c r="W217" i="1" s="1"/>
  <c r="AD190" i="1"/>
  <c r="G206" i="16"/>
  <c r="W204" i="1" s="1"/>
  <c r="AD180" i="1"/>
  <c r="G204" i="18"/>
  <c r="V202" i="1" s="1"/>
  <c r="AC178" i="1"/>
  <c r="G203" i="18"/>
  <c r="V201" i="1" s="1"/>
  <c r="AC177" i="1"/>
  <c r="G218" i="19"/>
  <c r="U216" i="1" s="1"/>
  <c r="AB189" i="1"/>
  <c r="G205" i="19"/>
  <c r="U203" i="1" s="1"/>
  <c r="AB179" i="1"/>
  <c r="G220" i="16"/>
  <c r="W218" i="1" s="1"/>
  <c r="AD191" i="1"/>
  <c r="G200" i="18"/>
  <c r="V198" i="1" s="1"/>
  <c r="AC174" i="1"/>
  <c r="G209" i="18"/>
  <c r="V207" i="1" s="1"/>
  <c r="AC182" i="1"/>
  <c r="G206" i="19"/>
  <c r="U204" i="1" s="1"/>
  <c r="AB180" i="1"/>
  <c r="G203" i="19"/>
  <c r="U201" i="1" s="1"/>
  <c r="AB177" i="1"/>
  <c r="AA181" i="1"/>
  <c r="G198" i="2"/>
  <c r="R196" i="1" s="1"/>
  <c r="Y172" i="1"/>
  <c r="G213" i="16"/>
  <c r="W211" i="1" s="1"/>
  <c r="AD186" i="1"/>
  <c r="G218" i="16"/>
  <c r="W216" i="1" s="1"/>
  <c r="AD189" i="1"/>
  <c r="G222" i="18"/>
  <c r="V220" i="1" s="1"/>
  <c r="AC192" i="1"/>
  <c r="G215" i="18"/>
  <c r="V213" i="1" s="1"/>
  <c r="AC188" i="1"/>
  <c r="G201" i="19"/>
  <c r="U199" i="1" s="1"/>
  <c r="AB175" i="1"/>
  <c r="AA173" i="1"/>
  <c r="G206" i="2"/>
  <c r="R204" i="1" s="1"/>
  <c r="Y180" i="1"/>
  <c r="G223" i="16"/>
  <c r="W221" i="1" s="1"/>
  <c r="AD193" i="1"/>
  <c r="G214" i="18"/>
  <c r="V212" i="1" s="1"/>
  <c r="AC187" i="1"/>
  <c r="G205" i="18"/>
  <c r="V203" i="1" s="1"/>
  <c r="AC179" i="1"/>
  <c r="G198" i="19"/>
  <c r="U196" i="1" s="1"/>
  <c r="G200" i="19"/>
  <c r="U198" i="1" s="1"/>
  <c r="G197" i="18"/>
  <c r="V195" i="1" s="1"/>
  <c r="AK145" i="1"/>
  <c r="AK160" i="1"/>
  <c r="AK164" i="1"/>
  <c r="AK148" i="1"/>
  <c r="AK52" i="1"/>
  <c r="AK150" i="1"/>
  <c r="AK116" i="1"/>
  <c r="AK39" i="1"/>
  <c r="AK102" i="1"/>
  <c r="AK161" i="1"/>
  <c r="AK168" i="1"/>
  <c r="AK36" i="1"/>
  <c r="AK58" i="1"/>
  <c r="AK45" i="1"/>
  <c r="AK162" i="1"/>
  <c r="AK163" i="1"/>
  <c r="G150" i="14"/>
  <c r="S148" i="1" s="1"/>
  <c r="Z130" i="1"/>
  <c r="G185" i="19"/>
  <c r="U183" i="1" s="1"/>
  <c r="AB161" i="1"/>
  <c r="G171" i="19"/>
  <c r="U169" i="1" s="1"/>
  <c r="AB148" i="1"/>
  <c r="G76" i="14"/>
  <c r="S74" i="1" s="1"/>
  <c r="Z66" i="1"/>
  <c r="AA66" i="1"/>
  <c r="G222" i="14"/>
  <c r="S220" i="1" s="1"/>
  <c r="Z192" i="1"/>
  <c r="G211" i="14"/>
  <c r="S209" i="1" s="1"/>
  <c r="Z184" i="1"/>
  <c r="G212" i="14"/>
  <c r="S210" i="1" s="1"/>
  <c r="Z185" i="1"/>
  <c r="G201" i="14"/>
  <c r="S199" i="1" s="1"/>
  <c r="Z175" i="1"/>
  <c r="G220" i="19"/>
  <c r="U218" i="1" s="1"/>
  <c r="AB191" i="1"/>
  <c r="AA171" i="1"/>
  <c r="G223" i="2"/>
  <c r="R221" i="1" s="1"/>
  <c r="Y193" i="1"/>
  <c r="G215" i="16"/>
  <c r="W213" i="1" s="1"/>
  <c r="AD188" i="1"/>
  <c r="G198" i="16"/>
  <c r="W196" i="1" s="1"/>
  <c r="AD172" i="1"/>
  <c r="G202" i="18"/>
  <c r="V200" i="1" s="1"/>
  <c r="AC176" i="1"/>
  <c r="G225" i="2"/>
  <c r="R223" i="1" s="1"/>
  <c r="AF195" i="1"/>
  <c r="G214" i="19"/>
  <c r="U212" i="1" s="1"/>
  <c r="AB187" i="1"/>
  <c r="G197" i="19"/>
  <c r="U195" i="1" s="1"/>
  <c r="AB171" i="1"/>
  <c r="G212" i="16"/>
  <c r="W210" i="1" s="1"/>
  <c r="AD185" i="1"/>
  <c r="G198" i="18"/>
  <c r="V196" i="1" s="1"/>
  <c r="AC172" i="1"/>
  <c r="G201" i="18"/>
  <c r="V199" i="1" s="1"/>
  <c r="AC175" i="1"/>
  <c r="G201" i="2"/>
  <c r="R199" i="1" s="1"/>
  <c r="AF175" i="1"/>
  <c r="G204" i="19"/>
  <c r="U202" i="1" s="1"/>
  <c r="AB178" i="1"/>
  <c r="AA195" i="1"/>
  <c r="G203" i="2"/>
  <c r="R201" i="1" s="1"/>
  <c r="Y177" i="1"/>
  <c r="G203" i="16"/>
  <c r="W201" i="1" s="1"/>
  <c r="AD177" i="1"/>
  <c r="G210" i="16"/>
  <c r="W208" i="1" s="1"/>
  <c r="AD183" i="1"/>
  <c r="G220" i="18"/>
  <c r="V218" i="1" s="1"/>
  <c r="AC191" i="1"/>
  <c r="G199" i="18"/>
  <c r="V197" i="1" s="1"/>
  <c r="AC173" i="1"/>
  <c r="AA194" i="1"/>
  <c r="AA184" i="1"/>
  <c r="G220" i="2"/>
  <c r="R218" i="1" s="1"/>
  <c r="Y191" i="1"/>
  <c r="G224" i="16"/>
  <c r="W222" i="1" s="1"/>
  <c r="AD194" i="1"/>
  <c r="G212" i="18"/>
  <c r="V210" i="1" s="1"/>
  <c r="AC185" i="1"/>
  <c r="G198" i="14"/>
  <c r="S196" i="1" s="1"/>
  <c r="G214" i="14"/>
  <c r="S212" i="1" s="1"/>
  <c r="G200" i="14"/>
  <c r="S198" i="1" s="1"/>
  <c r="G218" i="2"/>
  <c r="R216" i="1" s="1"/>
  <c r="G200" i="2"/>
  <c r="R198" i="1" s="1"/>
  <c r="G204" i="2"/>
  <c r="R202" i="1" s="1"/>
  <c r="G208" i="2"/>
  <c r="R206" i="1" s="1"/>
  <c r="G107" i="14"/>
  <c r="S105" i="1" s="1"/>
  <c r="G150" i="19"/>
  <c r="U148" i="1" s="1"/>
  <c r="G101" i="19"/>
  <c r="U99" i="1" s="1"/>
  <c r="G107" i="19"/>
  <c r="U105" i="1" s="1"/>
  <c r="G123" i="19"/>
  <c r="U121" i="1" s="1"/>
  <c r="G132" i="19"/>
  <c r="U130" i="1" s="1"/>
  <c r="G181" i="19"/>
  <c r="U179" i="1" s="1"/>
  <c r="G18" i="19"/>
  <c r="U16" i="1" s="1"/>
  <c r="G111" i="19"/>
  <c r="U109" i="1" s="1"/>
  <c r="G75" i="19"/>
  <c r="U73" i="1" s="1"/>
  <c r="G85" i="19"/>
  <c r="U83" i="1" s="1"/>
  <c r="G76" i="19"/>
  <c r="U74" i="1" s="1"/>
  <c r="G39" i="19"/>
  <c r="U37" i="1" s="1"/>
  <c r="G43" i="19"/>
  <c r="U41" i="1" s="1"/>
  <c r="G88" i="19"/>
  <c r="U86" i="1" s="1"/>
  <c r="G174" i="19"/>
  <c r="U172" i="1" s="1"/>
  <c r="G158" i="19"/>
  <c r="U156" i="1" s="1"/>
  <c r="G15" i="19"/>
  <c r="U13" i="1" s="1"/>
  <c r="G21" i="19"/>
  <c r="U19" i="1" s="1"/>
  <c r="G10" i="19"/>
  <c r="U8" i="1" s="1"/>
  <c r="G147" i="19"/>
  <c r="U145" i="1" s="1"/>
  <c r="G12" i="19"/>
  <c r="U10" i="1" s="1"/>
  <c r="G80" i="19"/>
  <c r="U78" i="1" s="1"/>
  <c r="G157" i="19"/>
  <c r="U155" i="1" s="1"/>
  <c r="G170" i="16"/>
  <c r="W168" i="1" s="1"/>
  <c r="G12" i="18"/>
  <c r="V10" i="1" s="1"/>
  <c r="G144" i="14"/>
  <c r="S142" i="1" s="1"/>
  <c r="G134" i="19"/>
  <c r="U132" i="1" s="1"/>
  <c r="G119" i="19"/>
  <c r="U117" i="1" s="1"/>
  <c r="G153" i="19"/>
  <c r="U151" i="1" s="1"/>
  <c r="G17" i="14"/>
  <c r="S15" i="1" s="1"/>
  <c r="G156" i="18"/>
  <c r="V154" i="1" s="1"/>
  <c r="G174" i="18"/>
  <c r="V172" i="1" s="1"/>
  <c r="G112" i="19"/>
  <c r="U110" i="1" s="1"/>
  <c r="G124" i="19"/>
  <c r="U122" i="1" s="1"/>
  <c r="G131" i="19"/>
  <c r="U129" i="1" s="1"/>
  <c r="G69" i="19"/>
  <c r="U67" i="1" s="1"/>
  <c r="G52" i="19"/>
  <c r="U50" i="1" s="1"/>
  <c r="G152" i="19"/>
  <c r="U150" i="1" s="1"/>
  <c r="G184" i="19"/>
  <c r="U182" i="1" s="1"/>
  <c r="G152" i="18"/>
  <c r="V150" i="1" s="1"/>
  <c r="G52" i="18"/>
  <c r="V50" i="1" s="1"/>
  <c r="G83" i="18"/>
  <c r="V81" i="1" s="1"/>
  <c r="G108" i="19"/>
  <c r="U106" i="1" s="1"/>
  <c r="G180" i="19"/>
  <c r="U178" i="1" s="1"/>
  <c r="G36" i="19"/>
  <c r="U34" i="1" s="1"/>
  <c r="G95" i="19"/>
  <c r="U93" i="1" s="1"/>
  <c r="G121" i="19"/>
  <c r="U119" i="1" s="1"/>
  <c r="G148" i="19"/>
  <c r="U146" i="1" s="1"/>
  <c r="G37" i="19"/>
  <c r="U35" i="1" s="1"/>
  <c r="G19" i="19"/>
  <c r="U17" i="1" s="1"/>
  <c r="G35" i="19"/>
  <c r="U33" i="1" s="1"/>
  <c r="G13" i="14"/>
  <c r="S11" i="1" s="1"/>
  <c r="G169" i="18"/>
  <c r="V167" i="1" s="1"/>
  <c r="G175" i="18"/>
  <c r="V173" i="1" s="1"/>
  <c r="G130" i="18"/>
  <c r="V128" i="1" s="1"/>
  <c r="G129" i="18"/>
  <c r="V127" i="1" s="1"/>
  <c r="G58" i="18"/>
  <c r="V56" i="1" s="1"/>
  <c r="G133" i="18"/>
  <c r="V131" i="1" s="1"/>
  <c r="G115" i="19"/>
  <c r="U113" i="1" s="1"/>
  <c r="G57" i="19"/>
  <c r="U55" i="1" s="1"/>
  <c r="G78" i="19"/>
  <c r="U76" i="1" s="1"/>
  <c r="G120" i="19"/>
  <c r="U118" i="1" s="1"/>
  <c r="G166" i="19"/>
  <c r="U164" i="1" s="1"/>
  <c r="G167" i="19"/>
  <c r="U165" i="1" s="1"/>
  <c r="G45" i="19"/>
  <c r="U43" i="1" s="1"/>
  <c r="G186" i="19"/>
  <c r="U184" i="1" s="1"/>
  <c r="G176" i="19"/>
  <c r="U174" i="1" s="1"/>
  <c r="G42" i="18"/>
  <c r="V40" i="1" s="1"/>
  <c r="G155" i="18"/>
  <c r="V153" i="1" s="1"/>
  <c r="G108" i="18"/>
  <c r="V106" i="1" s="1"/>
  <c r="G183" i="18"/>
  <c r="V181" i="1" s="1"/>
  <c r="G186" i="14"/>
  <c r="S184" i="1" s="1"/>
  <c r="G118" i="18"/>
  <c r="V116" i="1" s="1"/>
  <c r="G192" i="14"/>
  <c r="S190" i="1" s="1"/>
  <c r="G113" i="14"/>
  <c r="S111" i="1" s="1"/>
  <c r="G10" i="18"/>
  <c r="V8" i="1" s="1"/>
  <c r="G136" i="14"/>
  <c r="S134" i="1" s="1"/>
  <c r="G191" i="18"/>
  <c r="V189" i="1" s="1"/>
  <c r="G149" i="18"/>
  <c r="V147" i="1" s="1"/>
  <c r="G13" i="18"/>
  <c r="V11" i="1" s="1"/>
  <c r="G185" i="18"/>
  <c r="V183" i="1" s="1"/>
  <c r="G179" i="18"/>
  <c r="V177" i="1" s="1"/>
  <c r="G182" i="18"/>
  <c r="V180" i="1" s="1"/>
  <c r="G40" i="18"/>
  <c r="V38" i="1" s="1"/>
  <c r="G189" i="18"/>
  <c r="V187" i="1" s="1"/>
  <c r="G15" i="18"/>
  <c r="V13" i="1" s="1"/>
  <c r="G11" i="18"/>
  <c r="V9" i="1" s="1"/>
  <c r="G186" i="16"/>
  <c r="W184" i="1" s="1"/>
  <c r="G17" i="16"/>
  <c r="W15" i="1" s="1"/>
  <c r="G35" i="16"/>
  <c r="W33" i="1" s="1"/>
  <c r="G67" i="18"/>
  <c r="V65" i="1" s="1"/>
  <c r="G146" i="14"/>
  <c r="S144" i="1" s="1"/>
  <c r="G164" i="19"/>
  <c r="U162" i="1" s="1"/>
  <c r="G36" i="18"/>
  <c r="V34" i="1" s="1"/>
  <c r="G70" i="19"/>
  <c r="U68" i="1" s="1"/>
  <c r="G38" i="19"/>
  <c r="U36" i="1" s="1"/>
  <c r="G15" i="16"/>
  <c r="W13" i="1" s="1"/>
  <c r="G43" i="16"/>
  <c r="W41" i="1" s="1"/>
  <c r="G32" i="14"/>
  <c r="S30" i="1" s="1"/>
  <c r="G49" i="18"/>
  <c r="V47" i="1" s="1"/>
  <c r="G45" i="18"/>
  <c r="V43" i="1" s="1"/>
  <c r="G80" i="18"/>
  <c r="V78" i="1" s="1"/>
  <c r="G35" i="18"/>
  <c r="V33" i="1" s="1"/>
  <c r="G93" i="14"/>
  <c r="S91" i="1" s="1"/>
  <c r="G81" i="18"/>
  <c r="V79" i="1" s="1"/>
  <c r="G119" i="18"/>
  <c r="V117" i="1" s="1"/>
  <c r="G76" i="18"/>
  <c r="V74" i="1" s="1"/>
  <c r="G153" i="14"/>
  <c r="S151" i="1" s="1"/>
  <c r="G80" i="16"/>
  <c r="W78" i="1" s="1"/>
  <c r="G24" i="14"/>
  <c r="S22" i="1" s="1"/>
  <c r="G158" i="14"/>
  <c r="S156" i="1" s="1"/>
  <c r="G42" i="16"/>
  <c r="W40" i="1" s="1"/>
  <c r="G189" i="16"/>
  <c r="W187" i="1" s="1"/>
  <c r="G21" i="18"/>
  <c r="V19" i="1" s="1"/>
  <c r="G117" i="19"/>
  <c r="U115" i="1" s="1"/>
  <c r="G69" i="16"/>
  <c r="W67" i="1" s="1"/>
  <c r="G111" i="16"/>
  <c r="W109" i="1" s="1"/>
  <c r="G172" i="16"/>
  <c r="W170" i="1" s="1"/>
  <c r="G153" i="18"/>
  <c r="V151" i="1" s="1"/>
  <c r="G119" i="2"/>
  <c r="R117" i="1" s="1"/>
  <c r="G58" i="16"/>
  <c r="W56" i="1" s="1"/>
  <c r="G41" i="19"/>
  <c r="U39" i="1" s="1"/>
  <c r="G103" i="19"/>
  <c r="U101" i="1" s="1"/>
  <c r="G91" i="19"/>
  <c r="U89" i="1" s="1"/>
  <c r="G133" i="19"/>
  <c r="U131" i="1" s="1"/>
  <c r="G188" i="19"/>
  <c r="U186" i="1" s="1"/>
  <c r="G73" i="19"/>
  <c r="U71" i="1" s="1"/>
  <c r="G163" i="19"/>
  <c r="U161" i="1" s="1"/>
  <c r="G13" i="19"/>
  <c r="U11" i="1" s="1"/>
  <c r="G127" i="19"/>
  <c r="U125" i="1" s="1"/>
  <c r="G128" i="19"/>
  <c r="U126" i="1" s="1"/>
  <c r="G44" i="19"/>
  <c r="U42" i="1" s="1"/>
  <c r="G65" i="19"/>
  <c r="U63" i="1" s="1"/>
  <c r="G87" i="19"/>
  <c r="U85" i="1" s="1"/>
  <c r="G177" i="18"/>
  <c r="V175" i="1" s="1"/>
  <c r="G140" i="18"/>
  <c r="V138" i="1" s="1"/>
  <c r="G115" i="18"/>
  <c r="V113" i="1" s="1"/>
  <c r="G158" i="18"/>
  <c r="V156" i="1" s="1"/>
  <c r="G164" i="18"/>
  <c r="V162" i="1" s="1"/>
  <c r="G195" i="18"/>
  <c r="V193" i="1" s="1"/>
  <c r="G90" i="18"/>
  <c r="V88" i="1" s="1"/>
  <c r="G190" i="18"/>
  <c r="V188" i="1" s="1"/>
  <c r="G112" i="2"/>
  <c r="R110" i="1" s="1"/>
  <c r="G92" i="2"/>
  <c r="R90" i="1" s="1"/>
  <c r="G125" i="2"/>
  <c r="R123" i="1" s="1"/>
  <c r="G60" i="2"/>
  <c r="R58" i="1" s="1"/>
  <c r="G91" i="2"/>
  <c r="R89" i="1" s="1"/>
  <c r="G127" i="14"/>
  <c r="S125" i="1" s="1"/>
  <c r="G18" i="14"/>
  <c r="S16" i="1" s="1"/>
  <c r="G55" i="14"/>
  <c r="S53" i="1" s="1"/>
  <c r="G108" i="14"/>
  <c r="S106" i="1" s="1"/>
  <c r="G36" i="14"/>
  <c r="S34" i="1" s="1"/>
  <c r="G131" i="14"/>
  <c r="S129" i="1" s="1"/>
  <c r="G156" i="14"/>
  <c r="S154" i="1" s="1"/>
  <c r="G119" i="14"/>
  <c r="S117" i="1" s="1"/>
  <c r="G127" i="16"/>
  <c r="W125" i="1" s="1"/>
  <c r="G40" i="16"/>
  <c r="W38" i="1" s="1"/>
  <c r="G169" i="16"/>
  <c r="W167" i="1" s="1"/>
  <c r="G9" i="16"/>
  <c r="W7" i="1" s="1"/>
  <c r="G148" i="16"/>
  <c r="W146" i="1" s="1"/>
  <c r="G52" i="16"/>
  <c r="W50" i="1" s="1"/>
  <c r="G183" i="16"/>
  <c r="W181" i="1" s="1"/>
  <c r="G112" i="16"/>
  <c r="W110" i="1" s="1"/>
  <c r="G101" i="16"/>
  <c r="W99" i="1" s="1"/>
  <c r="G56" i="2"/>
  <c r="R54" i="1" s="1"/>
  <c r="G78" i="14"/>
  <c r="S76" i="1" s="1"/>
  <c r="G125" i="18"/>
  <c r="V123" i="1" s="1"/>
  <c r="G37" i="18"/>
  <c r="V35" i="1" s="1"/>
  <c r="G85" i="18"/>
  <c r="V83" i="1" s="1"/>
  <c r="G132" i="18"/>
  <c r="V130" i="1" s="1"/>
  <c r="G134" i="18"/>
  <c r="V132" i="1" s="1"/>
  <c r="G20" i="18"/>
  <c r="V18" i="1" s="1"/>
  <c r="G102" i="18"/>
  <c r="V100" i="1" s="1"/>
  <c r="G105" i="18"/>
  <c r="V103" i="1" s="1"/>
  <c r="G111" i="18"/>
  <c r="V109" i="1" s="1"/>
  <c r="G187" i="18"/>
  <c r="V185" i="1" s="1"/>
  <c r="G72" i="18"/>
  <c r="V70" i="1" s="1"/>
  <c r="G23" i="18"/>
  <c r="V21" i="1" s="1"/>
  <c r="G193" i="18"/>
  <c r="V191" i="1" s="1"/>
  <c r="G157" i="18"/>
  <c r="V155" i="1" s="1"/>
  <c r="G192" i="18"/>
  <c r="V190" i="1" s="1"/>
  <c r="G26" i="18"/>
  <c r="V24" i="1" s="1"/>
  <c r="G138" i="18"/>
  <c r="V136" i="1" s="1"/>
  <c r="G124" i="18"/>
  <c r="V122" i="1" s="1"/>
  <c r="G136" i="18"/>
  <c r="V134" i="1" s="1"/>
  <c r="G51" i="14"/>
  <c r="S49" i="1" s="1"/>
  <c r="G84" i="14"/>
  <c r="S82" i="1" s="1"/>
  <c r="G71" i="14"/>
  <c r="S69" i="1" s="1"/>
  <c r="G101" i="14"/>
  <c r="S99" i="1" s="1"/>
  <c r="G174" i="14"/>
  <c r="S172" i="1" s="1"/>
  <c r="G62" i="14"/>
  <c r="S60" i="1" s="1"/>
  <c r="G132" i="14"/>
  <c r="S130" i="1" s="1"/>
  <c r="G177" i="14"/>
  <c r="S175" i="1" s="1"/>
  <c r="G19" i="14"/>
  <c r="S17" i="1" s="1"/>
  <c r="G35" i="14"/>
  <c r="S33" i="1" s="1"/>
  <c r="G157" i="14"/>
  <c r="S155" i="1" s="1"/>
  <c r="G86" i="14"/>
  <c r="S84" i="1" s="1"/>
  <c r="G56" i="14"/>
  <c r="S54" i="1" s="1"/>
  <c r="G38" i="14"/>
  <c r="S36" i="1" s="1"/>
  <c r="G189" i="14"/>
  <c r="S187" i="1" s="1"/>
  <c r="G80" i="14"/>
  <c r="S78" i="1" s="1"/>
  <c r="G166" i="14"/>
  <c r="S164" i="1" s="1"/>
  <c r="G45" i="14"/>
  <c r="S43" i="1" s="1"/>
  <c r="G123" i="14"/>
  <c r="S121" i="1" s="1"/>
  <c r="G10" i="16"/>
  <c r="W8" i="1" s="1"/>
  <c r="G85" i="16"/>
  <c r="W83" i="1" s="1"/>
  <c r="G96" i="16"/>
  <c r="W94" i="1" s="1"/>
  <c r="G158" i="16"/>
  <c r="W156" i="1" s="1"/>
  <c r="G94" i="16"/>
  <c r="W92" i="1" s="1"/>
  <c r="G11" i="16"/>
  <c r="W9" i="1" s="1"/>
  <c r="G176" i="16"/>
  <c r="W174" i="1" s="1"/>
  <c r="G187" i="16"/>
  <c r="W185" i="1" s="1"/>
  <c r="G39" i="16"/>
  <c r="W37" i="1" s="1"/>
  <c r="G49" i="16"/>
  <c r="W47" i="1" s="1"/>
  <c r="G155" i="16"/>
  <c r="W153" i="1" s="1"/>
  <c r="G117" i="16"/>
  <c r="W115" i="1" s="1"/>
  <c r="G113" i="16"/>
  <c r="W111" i="1" s="1"/>
  <c r="G147" i="16"/>
  <c r="W145" i="1" s="1"/>
  <c r="G75" i="16"/>
  <c r="W73" i="1" s="1"/>
  <c r="G82" i="16"/>
  <c r="W80" i="1" s="1"/>
  <c r="G86" i="16"/>
  <c r="W84" i="1" s="1"/>
  <c r="G181" i="16"/>
  <c r="W179" i="1" s="1"/>
  <c r="G90" i="16"/>
  <c r="W88" i="1" s="1"/>
  <c r="G55" i="16"/>
  <c r="W53" i="1" s="1"/>
  <c r="G99" i="16"/>
  <c r="W97" i="1" s="1"/>
  <c r="G27" i="16"/>
  <c r="W25" i="1" s="1"/>
  <c r="G56" i="16"/>
  <c r="W54" i="1" s="1"/>
  <c r="G19" i="16"/>
  <c r="W17" i="1" s="1"/>
  <c r="G26" i="16"/>
  <c r="W24" i="1" s="1"/>
  <c r="G119" i="16"/>
  <c r="W117" i="1" s="1"/>
  <c r="G100" i="16"/>
  <c r="W98" i="1" s="1"/>
  <c r="G145" i="16"/>
  <c r="W143" i="1" s="1"/>
  <c r="G143" i="16"/>
  <c r="W141" i="1" s="1"/>
  <c r="G110" i="16"/>
  <c r="W108" i="1" s="1"/>
  <c r="G190" i="16"/>
  <c r="W188" i="1" s="1"/>
  <c r="G138" i="16"/>
  <c r="W136" i="1" s="1"/>
  <c r="G104" i="16"/>
  <c r="W102" i="1" s="1"/>
  <c r="G18" i="16"/>
  <c r="W16" i="1" s="1"/>
  <c r="G103" i="16"/>
  <c r="W101" i="1" s="1"/>
  <c r="G129" i="16"/>
  <c r="W127" i="1" s="1"/>
  <c r="G77" i="16"/>
  <c r="W75" i="1" s="1"/>
  <c r="G108" i="2"/>
  <c r="R106" i="1" s="1"/>
  <c r="G80" i="2"/>
  <c r="R78" i="1" s="1"/>
  <c r="G95" i="2"/>
  <c r="R93" i="1" s="1"/>
  <c r="G118" i="2"/>
  <c r="R116" i="1" s="1"/>
  <c r="G141" i="18"/>
  <c r="V139" i="1" s="1"/>
  <c r="G121" i="18"/>
  <c r="V119" i="1" s="1"/>
  <c r="G97" i="18"/>
  <c r="V95" i="1" s="1"/>
  <c r="G65" i="18"/>
  <c r="V63" i="1" s="1"/>
  <c r="G126" i="18"/>
  <c r="V124" i="1" s="1"/>
  <c r="G135" i="18"/>
  <c r="V133" i="1" s="1"/>
  <c r="G196" i="18"/>
  <c r="V194" i="1" s="1"/>
  <c r="G168" i="18"/>
  <c r="V166" i="1" s="1"/>
  <c r="G167" i="18"/>
  <c r="V165" i="1" s="1"/>
  <c r="G147" i="18"/>
  <c r="V145" i="1" s="1"/>
  <c r="G78" i="18"/>
  <c r="V76" i="1" s="1"/>
  <c r="G148" i="18"/>
  <c r="V146" i="1" s="1"/>
  <c r="G30" i="18"/>
  <c r="V28" i="1" s="1"/>
  <c r="G176" i="18"/>
  <c r="V174" i="1" s="1"/>
  <c r="G60" i="18"/>
  <c r="V58" i="1" s="1"/>
  <c r="G87" i="2"/>
  <c r="R85" i="1" s="1"/>
  <c r="G96" i="2"/>
  <c r="R94" i="1" s="1"/>
  <c r="G16" i="2"/>
  <c r="R14" i="1" s="1"/>
  <c r="G184" i="2"/>
  <c r="R182" i="1" s="1"/>
  <c r="G165" i="2"/>
  <c r="R163" i="1" s="1"/>
  <c r="G130" i="14"/>
  <c r="S128" i="1" s="1"/>
  <c r="G30" i="14"/>
  <c r="S28" i="1" s="1"/>
  <c r="G105" i="14"/>
  <c r="S103" i="1" s="1"/>
  <c r="G41" i="14"/>
  <c r="S39" i="1" s="1"/>
  <c r="G178" i="14"/>
  <c r="S176" i="1" s="1"/>
  <c r="G82" i="14"/>
  <c r="S80" i="1" s="1"/>
  <c r="G75" i="14"/>
  <c r="S73" i="1" s="1"/>
  <c r="G109" i="14"/>
  <c r="S107" i="1" s="1"/>
  <c r="G176" i="14"/>
  <c r="S174" i="1" s="1"/>
  <c r="G95" i="14"/>
  <c r="S93" i="1" s="1"/>
  <c r="G23" i="14"/>
  <c r="S21" i="1" s="1"/>
  <c r="G141" i="14"/>
  <c r="S139" i="1" s="1"/>
  <c r="G67" i="14"/>
  <c r="S65" i="1" s="1"/>
  <c r="G34" i="14"/>
  <c r="S32" i="1" s="1"/>
  <c r="G114" i="14"/>
  <c r="S112" i="1" s="1"/>
  <c r="G88" i="14"/>
  <c r="S86" i="1" s="1"/>
  <c r="G99" i="14"/>
  <c r="S97" i="1" s="1"/>
  <c r="G183" i="14"/>
  <c r="S181" i="1" s="1"/>
  <c r="G64" i="14"/>
  <c r="S62" i="1" s="1"/>
  <c r="G138" i="14"/>
  <c r="S136" i="1" s="1"/>
  <c r="G110" i="14"/>
  <c r="S108" i="1" s="1"/>
  <c r="G60" i="14"/>
  <c r="S58" i="1" s="1"/>
  <c r="G181" i="14"/>
  <c r="S179" i="1" s="1"/>
  <c r="G83" i="14"/>
  <c r="S81" i="1" s="1"/>
  <c r="G53" i="14"/>
  <c r="S51" i="1" s="1"/>
  <c r="G97" i="14"/>
  <c r="S95" i="1" s="1"/>
  <c r="G133" i="14"/>
  <c r="S131" i="1" s="1"/>
  <c r="G139" i="14"/>
  <c r="S137" i="1" s="1"/>
  <c r="G169" i="14"/>
  <c r="S167" i="1" s="1"/>
  <c r="G28" i="14"/>
  <c r="S26" i="1" s="1"/>
  <c r="G57" i="14"/>
  <c r="S55" i="1" s="1"/>
  <c r="G172" i="14"/>
  <c r="S170" i="1" s="1"/>
  <c r="G47" i="14"/>
  <c r="S45" i="1" s="1"/>
  <c r="G140" i="14"/>
  <c r="S138" i="1" s="1"/>
  <c r="G177" i="16"/>
  <c r="W175" i="1" s="1"/>
  <c r="G123" i="16"/>
  <c r="W121" i="1" s="1"/>
  <c r="G141" i="16"/>
  <c r="W139" i="1" s="1"/>
  <c r="G92" i="16"/>
  <c r="W90" i="1" s="1"/>
  <c r="G33" i="16"/>
  <c r="W31" i="1" s="1"/>
  <c r="G173" i="16"/>
  <c r="W171" i="1" s="1"/>
  <c r="G182" i="16"/>
  <c r="W180" i="1" s="1"/>
  <c r="G16" i="16"/>
  <c r="W14" i="1" s="1"/>
  <c r="G23" i="16"/>
  <c r="W21" i="1" s="1"/>
  <c r="G37" i="16"/>
  <c r="W35" i="1" s="1"/>
  <c r="G171" i="16"/>
  <c r="W169" i="1" s="1"/>
  <c r="G160" i="16"/>
  <c r="W158" i="1" s="1"/>
  <c r="G184" i="16"/>
  <c r="W182" i="1" s="1"/>
  <c r="G188" i="16"/>
  <c r="W186" i="1" s="1"/>
  <c r="G89" i="14"/>
  <c r="S87" i="1" s="1"/>
  <c r="G79" i="14"/>
  <c r="S77" i="1" s="1"/>
  <c r="G87" i="14"/>
  <c r="S85" i="1" s="1"/>
  <c r="G126" i="14"/>
  <c r="S124" i="1" s="1"/>
  <c r="G52" i="14"/>
  <c r="S50" i="1" s="1"/>
  <c r="G190" i="14"/>
  <c r="S188" i="1" s="1"/>
  <c r="G68" i="14"/>
  <c r="S66" i="1" s="1"/>
  <c r="G117" i="14"/>
  <c r="S115" i="1" s="1"/>
  <c r="G165" i="14"/>
  <c r="S163" i="1" s="1"/>
  <c r="G128" i="14"/>
  <c r="S126" i="1" s="1"/>
  <c r="G39" i="14"/>
  <c r="S37" i="1" s="1"/>
  <c r="G125" i="14"/>
  <c r="S123" i="1" s="1"/>
  <c r="G21" i="14"/>
  <c r="S19" i="1" s="1"/>
  <c r="G121" i="14"/>
  <c r="S119" i="1" s="1"/>
  <c r="G116" i="14"/>
  <c r="S114" i="1" s="1"/>
  <c r="G98" i="14"/>
  <c r="S96" i="1" s="1"/>
  <c r="G91" i="14"/>
  <c r="S89" i="1" s="1"/>
  <c r="G43" i="14"/>
  <c r="S41" i="1" s="1"/>
  <c r="G37" i="14"/>
  <c r="S35" i="1" s="1"/>
  <c r="G185" i="14"/>
  <c r="S183" i="1" s="1"/>
  <c r="G103" i="14"/>
  <c r="S101" i="1" s="1"/>
  <c r="G134" i="14"/>
  <c r="S132" i="1" s="1"/>
  <c r="G72" i="14"/>
  <c r="S70" i="1" s="1"/>
  <c r="G184" i="14"/>
  <c r="S182" i="1" s="1"/>
  <c r="G9" i="14"/>
  <c r="S7" i="1" s="1"/>
  <c r="G16" i="14"/>
  <c r="S14" i="1" s="1"/>
  <c r="G81" i="14"/>
  <c r="S79" i="1" s="1"/>
  <c r="G194" i="14"/>
  <c r="S192" i="1" s="1"/>
  <c r="G46" i="14"/>
  <c r="S44" i="1" s="1"/>
  <c r="G180" i="14"/>
  <c r="S178" i="1" s="1"/>
  <c r="G72" i="19"/>
  <c r="U70" i="1" s="1"/>
  <c r="G136" i="19"/>
  <c r="U134" i="1" s="1"/>
  <c r="G99" i="19"/>
  <c r="U97" i="1" s="1"/>
  <c r="G9" i="19"/>
  <c r="U7" i="1" s="1"/>
  <c r="G59" i="19"/>
  <c r="U57" i="1" s="1"/>
  <c r="G17" i="19"/>
  <c r="U15" i="1" s="1"/>
  <c r="G47" i="19"/>
  <c r="U45" i="1" s="1"/>
  <c r="G34" i="19"/>
  <c r="U32" i="1" s="1"/>
  <c r="G61" i="19"/>
  <c r="U59" i="1" s="1"/>
  <c r="G81" i="19"/>
  <c r="U79" i="1" s="1"/>
  <c r="G137" i="19"/>
  <c r="U135" i="1" s="1"/>
  <c r="G26" i="19"/>
  <c r="U24" i="1" s="1"/>
  <c r="G33" i="19"/>
  <c r="U31" i="1" s="1"/>
  <c r="G142" i="19"/>
  <c r="U140" i="1" s="1"/>
  <c r="G27" i="19"/>
  <c r="U25" i="1" s="1"/>
  <c r="G22" i="19"/>
  <c r="U20" i="1" s="1"/>
  <c r="G77" i="19"/>
  <c r="U75" i="1" s="1"/>
  <c r="G96" i="19"/>
  <c r="U94" i="1" s="1"/>
  <c r="G82" i="19"/>
  <c r="U80" i="1" s="1"/>
  <c r="G196" i="19"/>
  <c r="U194" i="1" s="1"/>
  <c r="G51" i="19"/>
  <c r="U49" i="1" s="1"/>
  <c r="G62" i="19"/>
  <c r="U60" i="1" s="1"/>
  <c r="G169" i="19"/>
  <c r="U167" i="1" s="1"/>
  <c r="G11" i="19"/>
  <c r="U9" i="1" s="1"/>
  <c r="G138" i="19"/>
  <c r="U136" i="1" s="1"/>
  <c r="G63" i="19"/>
  <c r="U61" i="1" s="1"/>
  <c r="G139" i="19"/>
  <c r="U137" i="1" s="1"/>
  <c r="G71" i="19"/>
  <c r="U69" i="1" s="1"/>
  <c r="G175" i="19"/>
  <c r="U173" i="1" s="1"/>
  <c r="G187" i="19"/>
  <c r="U185" i="1" s="1"/>
  <c r="G129" i="19"/>
  <c r="U127" i="1" s="1"/>
  <c r="G125" i="19"/>
  <c r="U123" i="1" s="1"/>
  <c r="G89" i="19"/>
  <c r="U87" i="1" s="1"/>
  <c r="G141" i="19"/>
  <c r="U139" i="1" s="1"/>
  <c r="G46" i="19"/>
  <c r="U44" i="1" s="1"/>
  <c r="G14" i="19"/>
  <c r="U12" i="1" s="1"/>
  <c r="G140" i="19"/>
  <c r="U138" i="1" s="1"/>
  <c r="G146" i="19"/>
  <c r="U144" i="1" s="1"/>
  <c r="G109" i="19"/>
  <c r="U107" i="1" s="1"/>
  <c r="G60" i="19"/>
  <c r="U58" i="1" s="1"/>
  <c r="G135" i="19"/>
  <c r="U133" i="1" s="1"/>
  <c r="G28" i="19"/>
  <c r="U26" i="1" s="1"/>
  <c r="G102" i="19"/>
  <c r="U100" i="1" s="1"/>
  <c r="G172" i="19"/>
  <c r="U170" i="1" s="1"/>
  <c r="G100" i="19"/>
  <c r="U98" i="1" s="1"/>
  <c r="G160" i="19"/>
  <c r="U158" i="1" s="1"/>
  <c r="G190" i="19"/>
  <c r="U188" i="1" s="1"/>
  <c r="G90" i="19"/>
  <c r="U88" i="1" s="1"/>
  <c r="G168" i="19"/>
  <c r="U166" i="1" s="1"/>
  <c r="G191" i="19"/>
  <c r="U189" i="1" s="1"/>
  <c r="G106" i="19"/>
  <c r="U104" i="1" s="1"/>
  <c r="G49" i="19"/>
  <c r="U47" i="1" s="1"/>
  <c r="G122" i="19"/>
  <c r="U120" i="1" s="1"/>
  <c r="G64" i="19"/>
  <c r="U62" i="1" s="1"/>
  <c r="G79" i="19"/>
  <c r="U77" i="1" s="1"/>
  <c r="G113" i="18"/>
  <c r="V111" i="1" s="1"/>
  <c r="G38" i="18"/>
  <c r="V36" i="1" s="1"/>
  <c r="G103" i="18"/>
  <c r="V101" i="1" s="1"/>
  <c r="G28" i="18"/>
  <c r="V26" i="1" s="1"/>
  <c r="G173" i="18"/>
  <c r="V171" i="1" s="1"/>
  <c r="G122" i="18"/>
  <c r="V120" i="1" s="1"/>
  <c r="G9" i="18"/>
  <c r="V7" i="1" s="1"/>
  <c r="G25" i="18"/>
  <c r="V23" i="1" s="1"/>
  <c r="G137" i="18"/>
  <c r="V135" i="1" s="1"/>
  <c r="G172" i="18"/>
  <c r="V170" i="1" s="1"/>
  <c r="G92" i="18"/>
  <c r="V90" i="1" s="1"/>
  <c r="G44" i="18"/>
  <c r="V42" i="1" s="1"/>
  <c r="G165" i="18"/>
  <c r="V163" i="1" s="1"/>
  <c r="G55" i="18"/>
  <c r="V53" i="1" s="1"/>
  <c r="G69" i="18"/>
  <c r="V67" i="1" s="1"/>
  <c r="G159" i="18"/>
  <c r="V157" i="1" s="1"/>
  <c r="G104" i="18"/>
  <c r="V102" i="1" s="1"/>
  <c r="G89" i="18"/>
  <c r="V87" i="1" s="1"/>
  <c r="G82" i="18"/>
  <c r="V80" i="1" s="1"/>
  <c r="G18" i="18"/>
  <c r="V16" i="1" s="1"/>
  <c r="G86" i="18"/>
  <c r="V84" i="1" s="1"/>
  <c r="G166" i="18"/>
  <c r="V164" i="1" s="1"/>
  <c r="G145" i="18"/>
  <c r="V143" i="1" s="1"/>
  <c r="G16" i="18"/>
  <c r="V14" i="1" s="1"/>
  <c r="G73" i="18"/>
  <c r="V71" i="1" s="1"/>
  <c r="G154" i="18"/>
  <c r="V152" i="1" s="1"/>
  <c r="G116" i="18"/>
  <c r="V114" i="1" s="1"/>
  <c r="G110" i="18"/>
  <c r="V108" i="1" s="1"/>
  <c r="G46" i="18"/>
  <c r="V44" i="1" s="1"/>
  <c r="G143" i="18"/>
  <c r="V141" i="1" s="1"/>
  <c r="G184" i="18"/>
  <c r="V182" i="1" s="1"/>
  <c r="G188" i="18"/>
  <c r="V186" i="1" s="1"/>
  <c r="G53" i="18"/>
  <c r="V51" i="1" s="1"/>
  <c r="G127" i="18"/>
  <c r="V125" i="1" s="1"/>
  <c r="G180" i="18"/>
  <c r="V178" i="1" s="1"/>
  <c r="G48" i="2"/>
  <c r="R46" i="1" s="1"/>
  <c r="G167" i="2"/>
  <c r="R165" i="1" s="1"/>
  <c r="G190" i="2"/>
  <c r="R188" i="1" s="1"/>
  <c r="G43" i="2"/>
  <c r="R41" i="1" s="1"/>
  <c r="G44" i="2"/>
  <c r="R42" i="1" s="1"/>
  <c r="G187" i="2"/>
  <c r="R185" i="1" s="1"/>
  <c r="G116" i="2"/>
  <c r="R114" i="1" s="1"/>
  <c r="G182" i="2"/>
  <c r="R180" i="1" s="1"/>
  <c r="G67" i="2"/>
  <c r="R65" i="1" s="1"/>
  <c r="G88" i="2"/>
  <c r="R86" i="1" s="1"/>
  <c r="G128" i="2"/>
  <c r="R126" i="1" s="1"/>
  <c r="G150" i="2"/>
  <c r="R148" i="1" s="1"/>
  <c r="G52" i="2"/>
  <c r="R50" i="1" s="1"/>
  <c r="G105" i="2"/>
  <c r="R103" i="1" s="1"/>
  <c r="G158" i="2"/>
  <c r="R156" i="1" s="1"/>
  <c r="G31" i="14"/>
  <c r="S29" i="1" s="1"/>
  <c r="G124" i="14"/>
  <c r="S122" i="1" s="1"/>
  <c r="G40" i="14"/>
  <c r="S38" i="1" s="1"/>
  <c r="G160" i="14"/>
  <c r="S158" i="1" s="1"/>
  <c r="G29" i="14"/>
  <c r="S27" i="1" s="1"/>
  <c r="G112" i="14"/>
  <c r="S110" i="1" s="1"/>
  <c r="G61" i="14"/>
  <c r="S59" i="1" s="1"/>
  <c r="G63" i="14"/>
  <c r="S61" i="1" s="1"/>
  <c r="G162" i="14"/>
  <c r="S160" i="1" s="1"/>
  <c r="G74" i="14"/>
  <c r="S72" i="1" s="1"/>
  <c r="G90" i="14"/>
  <c r="S88" i="1" s="1"/>
  <c r="G120" i="14"/>
  <c r="S118" i="1" s="1"/>
  <c r="G122" i="14"/>
  <c r="S120" i="1" s="1"/>
  <c r="G96" i="14"/>
  <c r="S94" i="1" s="1"/>
  <c r="G164" i="14"/>
  <c r="S162" i="1" s="1"/>
  <c r="G193" i="14"/>
  <c r="S191" i="1" s="1"/>
  <c r="G111" i="14"/>
  <c r="S109" i="1" s="1"/>
  <c r="G73" i="14"/>
  <c r="S71" i="1" s="1"/>
  <c r="G173" i="14"/>
  <c r="S171" i="1" s="1"/>
  <c r="G85" i="14"/>
  <c r="S83" i="1" s="1"/>
  <c r="G142" i="14"/>
  <c r="S140" i="1" s="1"/>
  <c r="G104" i="14"/>
  <c r="S102" i="1" s="1"/>
  <c r="G170" i="14"/>
  <c r="S168" i="1" s="1"/>
  <c r="G161" i="14"/>
  <c r="S159" i="1" s="1"/>
  <c r="G145" i="14"/>
  <c r="S143" i="1" s="1"/>
  <c r="G174" i="16"/>
  <c r="W172" i="1" s="1"/>
  <c r="G78" i="16"/>
  <c r="W76" i="1" s="1"/>
  <c r="G93" i="16"/>
  <c r="W91" i="1" s="1"/>
  <c r="G159" i="16"/>
  <c r="W157" i="1" s="1"/>
  <c r="G122" i="16"/>
  <c r="W120" i="1" s="1"/>
  <c r="G134" i="16"/>
  <c r="W132" i="1" s="1"/>
  <c r="G13" i="16"/>
  <c r="W11" i="1" s="1"/>
  <c r="G109" i="16"/>
  <c r="W107" i="1" s="1"/>
  <c r="G83" i="16"/>
  <c r="W81" i="1" s="1"/>
  <c r="G61" i="16"/>
  <c r="W59" i="1" s="1"/>
  <c r="G142" i="16"/>
  <c r="W140" i="1" s="1"/>
  <c r="G185" i="16"/>
  <c r="W183" i="1" s="1"/>
  <c r="G29" i="16"/>
  <c r="W27" i="1" s="1"/>
  <c r="G24" i="16"/>
  <c r="W22" i="1" s="1"/>
  <c r="G95" i="16"/>
  <c r="W93" i="1" s="1"/>
  <c r="G156" i="16"/>
  <c r="W154" i="1" s="1"/>
  <c r="G22" i="16"/>
  <c r="W20" i="1" s="1"/>
  <c r="G151" i="16"/>
  <c r="W149" i="1" s="1"/>
  <c r="G67" i="16"/>
  <c r="W65" i="1" s="1"/>
  <c r="G51" i="16"/>
  <c r="W49" i="1" s="1"/>
  <c r="G135" i="16"/>
  <c r="W133" i="1" s="1"/>
  <c r="G149" i="16"/>
  <c r="W147" i="1" s="1"/>
  <c r="G164" i="16"/>
  <c r="W162" i="1" s="1"/>
  <c r="G48" i="16"/>
  <c r="W46" i="1" s="1"/>
  <c r="G9" i="2"/>
  <c r="R7" i="1" s="1"/>
  <c r="G107" i="2"/>
  <c r="R105" i="1" s="1"/>
  <c r="G115" i="2"/>
  <c r="R113" i="1" s="1"/>
  <c r="G32" i="2"/>
  <c r="R30" i="1" s="1"/>
  <c r="G195" i="2"/>
  <c r="R193" i="1" s="1"/>
  <c r="G100" i="2"/>
  <c r="R98" i="1" s="1"/>
  <c r="G129" i="2"/>
  <c r="R127" i="1" s="1"/>
  <c r="G186" i="2"/>
  <c r="R184" i="1" s="1"/>
  <c r="G63" i="2"/>
  <c r="R61" i="1" s="1"/>
  <c r="G195" i="16"/>
  <c r="W193" i="1" s="1"/>
  <c r="G65" i="16"/>
  <c r="W63" i="1" s="1"/>
  <c r="G72" i="16"/>
  <c r="W70" i="1" s="1"/>
  <c r="G25" i="14"/>
  <c r="S23" i="1" s="1"/>
  <c r="G111" i="2"/>
  <c r="R109" i="1" s="1"/>
  <c r="G151" i="2"/>
  <c r="R149" i="1" s="1"/>
  <c r="G37" i="2"/>
  <c r="R35" i="1" s="1"/>
  <c r="G149" i="2"/>
  <c r="R147" i="1" s="1"/>
  <c r="G54" i="2"/>
  <c r="R52" i="1" s="1"/>
  <c r="G82" i="2"/>
  <c r="R80" i="1" s="1"/>
  <c r="G72" i="2"/>
  <c r="R70" i="1" s="1"/>
  <c r="G104" i="2"/>
  <c r="R102" i="1" s="1"/>
  <c r="G76" i="2"/>
  <c r="R74" i="1" s="1"/>
  <c r="G110" i="2"/>
  <c r="R108" i="1" s="1"/>
  <c r="G28" i="2"/>
  <c r="R26" i="1" s="1"/>
  <c r="G40" i="2"/>
  <c r="R38" i="1" s="1"/>
  <c r="G12" i="2"/>
  <c r="R10" i="1" s="1"/>
  <c r="G140" i="2"/>
  <c r="R138" i="1" s="1"/>
  <c r="G64" i="2"/>
  <c r="R62" i="1" s="1"/>
  <c r="G25" i="2"/>
  <c r="R23" i="1" s="1"/>
  <c r="G58" i="2"/>
  <c r="R56" i="1" s="1"/>
  <c r="G20" i="2"/>
  <c r="R18" i="1" s="1"/>
  <c r="G30" i="16"/>
  <c r="W28" i="1" s="1"/>
  <c r="G193" i="16"/>
  <c r="W191" i="1" s="1"/>
  <c r="G49" i="14"/>
  <c r="S47" i="1" s="1"/>
  <c r="G133" i="16"/>
  <c r="W131" i="1" s="1"/>
  <c r="G42" i="14"/>
  <c r="S40" i="1" s="1"/>
  <c r="G71" i="16"/>
  <c r="W69" i="1" s="1"/>
  <c r="G168" i="14"/>
  <c r="S166" i="1" s="1"/>
  <c r="G59" i="16"/>
  <c r="W57" i="1" s="1"/>
  <c r="G25" i="16"/>
  <c r="W23" i="1" s="1"/>
  <c r="G121" i="16"/>
  <c r="W119" i="1" s="1"/>
  <c r="G53" i="16"/>
  <c r="W51" i="1" s="1"/>
  <c r="G139" i="2"/>
  <c r="R137" i="1" s="1"/>
  <c r="G185" i="2"/>
  <c r="R183" i="1" s="1"/>
  <c r="G193" i="2"/>
  <c r="R191" i="1" s="1"/>
  <c r="G188" i="2"/>
  <c r="R186" i="1" s="1"/>
  <c r="G120" i="2"/>
  <c r="R118" i="1" s="1"/>
  <c r="G130" i="2"/>
  <c r="R128" i="1" s="1"/>
  <c r="G181" i="2"/>
  <c r="R179" i="1" s="1"/>
  <c r="G133" i="2"/>
  <c r="R131" i="1" s="1"/>
  <c r="G102" i="2"/>
  <c r="R100" i="1" s="1"/>
  <c r="G38" i="2"/>
  <c r="R36" i="1" s="1"/>
  <c r="G66" i="2"/>
  <c r="R64" i="1" s="1"/>
  <c r="G143" i="2"/>
  <c r="R141" i="1" s="1"/>
  <c r="G142" i="2"/>
  <c r="R140" i="1" s="1"/>
  <c r="G134" i="2"/>
  <c r="R132" i="1" s="1"/>
  <c r="G81" i="2"/>
  <c r="R79" i="1" s="1"/>
  <c r="G69" i="2"/>
  <c r="R67" i="1" s="1"/>
  <c r="G159" i="2"/>
  <c r="R157" i="1" s="1"/>
  <c r="G49" i="2"/>
  <c r="R47" i="1" s="1"/>
  <c r="G27" i="2"/>
  <c r="R25" i="1" s="1"/>
  <c r="G192" i="2"/>
  <c r="R190" i="1" s="1"/>
  <c r="G124" i="2"/>
  <c r="R122" i="1" s="1"/>
  <c r="G13" i="2"/>
  <c r="R11" i="1" s="1"/>
  <c r="G189" i="2"/>
  <c r="R187" i="1" s="1"/>
  <c r="G141" i="2"/>
  <c r="R139" i="1" s="1"/>
  <c r="G46" i="2"/>
  <c r="R44" i="1" s="1"/>
  <c r="G74" i="2"/>
  <c r="R72" i="1" s="1"/>
  <c r="G176" i="2"/>
  <c r="R174" i="1" s="1"/>
  <c r="G93" i="2"/>
  <c r="R91" i="1" s="1"/>
  <c r="G175" i="2"/>
  <c r="R173" i="1" s="1"/>
  <c r="G171" i="2"/>
  <c r="R169" i="1" s="1"/>
  <c r="G23" i="2"/>
  <c r="R21" i="1" s="1"/>
  <c r="G15" i="2"/>
  <c r="R13" i="1" s="1"/>
  <c r="G51" i="2"/>
  <c r="R49" i="1" s="1"/>
  <c r="G87" i="16"/>
  <c r="W85" i="1" s="1"/>
  <c r="G47" i="16"/>
  <c r="W45" i="1" s="1"/>
  <c r="G116" i="16"/>
  <c r="W114" i="1" s="1"/>
  <c r="G91" i="16"/>
  <c r="W89" i="1" s="1"/>
  <c r="G167" i="14"/>
  <c r="S165" i="1" s="1"/>
  <c r="G194" i="16"/>
  <c r="W192" i="1" s="1"/>
  <c r="G180" i="16"/>
  <c r="W178" i="1" s="1"/>
  <c r="G65" i="14"/>
  <c r="S63" i="1" s="1"/>
  <c r="G108" i="16"/>
  <c r="W106" i="1" s="1"/>
  <c r="G45" i="16"/>
  <c r="W43" i="1" s="1"/>
  <c r="G84" i="16"/>
  <c r="W82" i="1" s="1"/>
  <c r="G44" i="16"/>
  <c r="W42" i="1" s="1"/>
  <c r="G151" i="14"/>
  <c r="S149" i="1" s="1"/>
  <c r="G120" i="16"/>
  <c r="W118" i="1" s="1"/>
  <c r="G153" i="16"/>
  <c r="W151" i="1" s="1"/>
  <c r="G179" i="16"/>
  <c r="W177" i="1" s="1"/>
  <c r="G14" i="16"/>
  <c r="W12" i="1" s="1"/>
  <c r="G54" i="16"/>
  <c r="W52" i="1" s="1"/>
  <c r="G98" i="16"/>
  <c r="W96" i="1" s="1"/>
  <c r="G154" i="16"/>
  <c r="W152" i="1" s="1"/>
  <c r="G44" i="14"/>
  <c r="S42" i="1" s="1"/>
  <c r="G163" i="14"/>
  <c r="S161" i="1" s="1"/>
  <c r="G195" i="14"/>
  <c r="S193" i="1" s="1"/>
  <c r="G149" i="14"/>
  <c r="S147" i="1" s="1"/>
  <c r="G147" i="14"/>
  <c r="S145" i="1" s="1"/>
  <c r="G50" i="14"/>
  <c r="S48" i="1" s="1"/>
  <c r="G175" i="16"/>
  <c r="W173" i="1" s="1"/>
  <c r="G12" i="16"/>
  <c r="W10" i="1" s="1"/>
  <c r="G126" i="16"/>
  <c r="W124" i="1" s="1"/>
  <c r="G66" i="16"/>
  <c r="W64" i="1" s="1"/>
  <c r="G191" i="16"/>
  <c r="W189" i="1" s="1"/>
  <c r="G20" i="14"/>
  <c r="S18" i="1" s="1"/>
  <c r="G135" i="14"/>
  <c r="S133" i="1" s="1"/>
  <c r="G69" i="14"/>
  <c r="S67" i="1" s="1"/>
  <c r="G29" i="18"/>
  <c r="V27" i="1" s="1"/>
  <c r="G68" i="18"/>
  <c r="V66" i="1" s="1"/>
  <c r="G120" i="18"/>
  <c r="V118" i="1" s="1"/>
  <c r="G32" i="18"/>
  <c r="V30" i="1" s="1"/>
  <c r="G128" i="18"/>
  <c r="V126" i="1" s="1"/>
  <c r="G170" i="18"/>
  <c r="V168" i="1" s="1"/>
  <c r="G63" i="18"/>
  <c r="V61" i="1" s="1"/>
  <c r="G91" i="18"/>
  <c r="V89" i="1" s="1"/>
  <c r="G33" i="18"/>
  <c r="V31" i="1" s="1"/>
  <c r="G131" i="18"/>
  <c r="V129" i="1" s="1"/>
  <c r="G88" i="18"/>
  <c r="V86" i="1" s="1"/>
  <c r="G31" i="18"/>
  <c r="V29" i="1" s="1"/>
  <c r="G94" i="18"/>
  <c r="V92" i="1" s="1"/>
  <c r="G47" i="18"/>
  <c r="V45" i="1" s="1"/>
  <c r="G161" i="18"/>
  <c r="V159" i="1" s="1"/>
  <c r="G159" i="19"/>
  <c r="U157" i="1" s="1"/>
  <c r="G144" i="18"/>
  <c r="V142" i="1" s="1"/>
  <c r="G93" i="18"/>
  <c r="V91" i="1" s="1"/>
  <c r="G43" i="18"/>
  <c r="V41" i="1" s="1"/>
  <c r="G62" i="18"/>
  <c r="V60" i="1" s="1"/>
  <c r="G22" i="18"/>
  <c r="V20" i="1" s="1"/>
  <c r="G160" i="18"/>
  <c r="V158" i="1" s="1"/>
  <c r="G59" i="18"/>
  <c r="V57" i="1" s="1"/>
  <c r="G154" i="19"/>
  <c r="U152" i="1" s="1"/>
  <c r="G58" i="19"/>
  <c r="U56" i="1" s="1"/>
  <c r="G40" i="19"/>
  <c r="U38" i="1" s="1"/>
  <c r="G32" i="19"/>
  <c r="U30" i="1" s="1"/>
  <c r="G177" i="19"/>
  <c r="U175" i="1" s="1"/>
  <c r="G130" i="19"/>
  <c r="U128" i="1" s="1"/>
  <c r="G174" i="2"/>
  <c r="R172" i="1" s="1"/>
  <c r="G170" i="2"/>
  <c r="R168" i="1" s="1"/>
  <c r="G169" i="2"/>
  <c r="R167" i="1" s="1"/>
  <c r="G86" i="2"/>
  <c r="R84" i="1" s="1"/>
  <c r="G14" i="2"/>
  <c r="R12" i="1" s="1"/>
  <c r="G21" i="2"/>
  <c r="R19" i="1" s="1"/>
  <c r="G33" i="2"/>
  <c r="R31" i="1" s="1"/>
  <c r="G75" i="2"/>
  <c r="R73" i="1" s="1"/>
  <c r="G177" i="2"/>
  <c r="R175" i="1" s="1"/>
  <c r="G122" i="2"/>
  <c r="R120" i="1" s="1"/>
  <c r="G94" i="2"/>
  <c r="R92" i="1" s="1"/>
  <c r="G155" i="2"/>
  <c r="R153" i="1" s="1"/>
  <c r="G148" i="2"/>
  <c r="R146" i="1" s="1"/>
  <c r="G97" i="2"/>
  <c r="R95" i="1" s="1"/>
  <c r="G163" i="2"/>
  <c r="R161" i="1" s="1"/>
  <c r="G71" i="2"/>
  <c r="R69" i="1" s="1"/>
  <c r="G99" i="2"/>
  <c r="R97" i="1" s="1"/>
  <c r="G114" i="16"/>
  <c r="W112" i="1" s="1"/>
  <c r="G20" i="16"/>
  <c r="W18" i="1" s="1"/>
  <c r="G31" i="16"/>
  <c r="W29" i="1" s="1"/>
  <c r="G15" i="14"/>
  <c r="S13" i="1" s="1"/>
  <c r="G73" i="16"/>
  <c r="W71" i="1" s="1"/>
  <c r="G62" i="16"/>
  <c r="W60" i="1" s="1"/>
  <c r="G124" i="16"/>
  <c r="W122" i="1" s="1"/>
  <c r="G63" i="16"/>
  <c r="W61" i="1" s="1"/>
  <c r="G11" i="14"/>
  <c r="S9" i="1" s="1"/>
  <c r="G167" i="16"/>
  <c r="W165" i="1" s="1"/>
  <c r="G28" i="16"/>
  <c r="W26" i="1" s="1"/>
  <c r="G22" i="14"/>
  <c r="S20" i="1" s="1"/>
  <c r="G152" i="14"/>
  <c r="S150" i="1" s="1"/>
  <c r="G128" i="16"/>
  <c r="W126" i="1" s="1"/>
  <c r="G163" i="16"/>
  <c r="W161" i="1" s="1"/>
  <c r="G81" i="16"/>
  <c r="W79" i="1" s="1"/>
  <c r="G97" i="16"/>
  <c r="W95" i="1" s="1"/>
  <c r="G38" i="16"/>
  <c r="W36" i="1" s="1"/>
  <c r="G161" i="16"/>
  <c r="W159" i="1" s="1"/>
  <c r="G171" i="14"/>
  <c r="S169" i="1" s="1"/>
  <c r="G12" i="14"/>
  <c r="S10" i="1" s="1"/>
  <c r="G36" i="16"/>
  <c r="W34" i="1" s="1"/>
  <c r="G106" i="16"/>
  <c r="W104" i="1" s="1"/>
  <c r="G50" i="16"/>
  <c r="W48" i="1" s="1"/>
  <c r="G89" i="16"/>
  <c r="W87" i="1" s="1"/>
  <c r="G32" i="16"/>
  <c r="W30" i="1" s="1"/>
  <c r="G150" i="16"/>
  <c r="W148" i="1" s="1"/>
  <c r="G102" i="14"/>
  <c r="S100" i="1" s="1"/>
  <c r="G143" i="14"/>
  <c r="S141" i="1" s="1"/>
  <c r="G26" i="14"/>
  <c r="S24" i="1" s="1"/>
  <c r="G100" i="18"/>
  <c r="V98" i="1" s="1"/>
  <c r="G70" i="18"/>
  <c r="V68" i="1" s="1"/>
  <c r="G71" i="18"/>
  <c r="V69" i="1" s="1"/>
  <c r="G139" i="18"/>
  <c r="V137" i="1" s="1"/>
  <c r="G178" i="18"/>
  <c r="V176" i="1" s="1"/>
  <c r="G99" i="18"/>
  <c r="V97" i="1" s="1"/>
  <c r="G50" i="18"/>
  <c r="V48" i="1" s="1"/>
  <c r="G79" i="18"/>
  <c r="V77" i="1" s="1"/>
  <c r="G19" i="18"/>
  <c r="V17" i="1" s="1"/>
  <c r="G77" i="18"/>
  <c r="V75" i="1" s="1"/>
  <c r="G142" i="18"/>
  <c r="V140" i="1" s="1"/>
  <c r="G96" i="18"/>
  <c r="V94" i="1" s="1"/>
  <c r="G123" i="18"/>
  <c r="V121" i="1" s="1"/>
  <c r="G112" i="18"/>
  <c r="V110" i="1" s="1"/>
  <c r="G171" i="18"/>
  <c r="V169" i="1" s="1"/>
  <c r="G107" i="18"/>
  <c r="V105" i="1" s="1"/>
  <c r="G39" i="18"/>
  <c r="V37" i="1" s="1"/>
  <c r="G146" i="18"/>
  <c r="V144" i="1" s="1"/>
  <c r="G50" i="19"/>
  <c r="U48" i="1" s="1"/>
  <c r="G41" i="18"/>
  <c r="V39" i="1" s="1"/>
  <c r="G156" i="19"/>
  <c r="U154" i="1" s="1"/>
  <c r="G183" i="19"/>
  <c r="U181" i="1" s="1"/>
  <c r="G114" i="2"/>
  <c r="R112" i="1" s="1"/>
  <c r="G22" i="2"/>
  <c r="R20" i="1" s="1"/>
  <c r="G50" i="2"/>
  <c r="R48" i="1" s="1"/>
  <c r="G106" i="2"/>
  <c r="R104" i="1" s="1"/>
  <c r="G144" i="2"/>
  <c r="R142" i="1" s="1"/>
  <c r="G47" i="2"/>
  <c r="R45" i="1" s="1"/>
  <c r="G137" i="2"/>
  <c r="R135" i="1" s="1"/>
  <c r="G113" i="2"/>
  <c r="R111" i="1" s="1"/>
  <c r="G173" i="2"/>
  <c r="R171" i="1" s="1"/>
  <c r="G30" i="2"/>
  <c r="R28" i="1" s="1"/>
  <c r="G147" i="2"/>
  <c r="R145" i="1" s="1"/>
  <c r="G197" i="2"/>
  <c r="R195" i="1" s="1"/>
  <c r="G57" i="2"/>
  <c r="R55" i="1" s="1"/>
  <c r="G35" i="2"/>
  <c r="R33" i="1" s="1"/>
  <c r="G107" i="16"/>
  <c r="W105" i="1" s="1"/>
  <c r="G159" i="14"/>
  <c r="S157" i="1" s="1"/>
  <c r="G154" i="2"/>
  <c r="R152" i="1" s="1"/>
  <c r="G90" i="2"/>
  <c r="R88" i="1" s="1"/>
  <c r="G68" i="2"/>
  <c r="R66" i="1" s="1"/>
  <c r="G29" i="2"/>
  <c r="R27" i="1" s="1"/>
  <c r="G26" i="2"/>
  <c r="R24" i="1" s="1"/>
  <c r="G166" i="2"/>
  <c r="R164" i="1" s="1"/>
  <c r="G36" i="2"/>
  <c r="R34" i="1" s="1"/>
  <c r="G168" i="2"/>
  <c r="R166" i="1" s="1"/>
  <c r="G24" i="2"/>
  <c r="R22" i="1" s="1"/>
  <c r="G41" i="16"/>
  <c r="W39" i="1" s="1"/>
  <c r="G33" i="14"/>
  <c r="S31" i="1" s="1"/>
  <c r="G94" i="14"/>
  <c r="S92" i="1" s="1"/>
  <c r="G102" i="16"/>
  <c r="W100" i="1" s="1"/>
  <c r="G57" i="16"/>
  <c r="W55" i="1" s="1"/>
  <c r="G145" i="2"/>
  <c r="R143" i="1" s="1"/>
  <c r="G153" i="2"/>
  <c r="R151" i="1" s="1"/>
  <c r="G194" i="2"/>
  <c r="R192" i="1" s="1"/>
  <c r="G146" i="2"/>
  <c r="R144" i="1" s="1"/>
  <c r="G161" i="2"/>
  <c r="R159" i="1" s="1"/>
  <c r="G89" i="2"/>
  <c r="R87" i="1" s="1"/>
  <c r="G70" i="2"/>
  <c r="R68" i="1" s="1"/>
  <c r="G98" i="2"/>
  <c r="R96" i="1" s="1"/>
  <c r="G34" i="2"/>
  <c r="R32" i="1" s="1"/>
  <c r="G123" i="2"/>
  <c r="R121" i="1" s="1"/>
  <c r="G156" i="2"/>
  <c r="R154" i="1" s="1"/>
  <c r="G183" i="2"/>
  <c r="R181" i="1" s="1"/>
  <c r="G179" i="2"/>
  <c r="R177" i="1" s="1"/>
  <c r="G117" i="2"/>
  <c r="R115" i="1" s="1"/>
  <c r="G127" i="2"/>
  <c r="R125" i="1" s="1"/>
  <c r="G178" i="2"/>
  <c r="R176" i="1" s="1"/>
  <c r="G31" i="2"/>
  <c r="R29" i="1" s="1"/>
  <c r="G19" i="2"/>
  <c r="R17" i="1" s="1"/>
  <c r="G59" i="2"/>
  <c r="R57" i="1" s="1"/>
  <c r="G191" i="2"/>
  <c r="R189" i="1" s="1"/>
  <c r="G101" i="2"/>
  <c r="R99" i="1" s="1"/>
  <c r="G78" i="2"/>
  <c r="R76" i="1" s="1"/>
  <c r="G10" i="2"/>
  <c r="R8" i="1" s="1"/>
  <c r="G42" i="2"/>
  <c r="R40" i="1" s="1"/>
  <c r="G138" i="2"/>
  <c r="R136" i="1" s="1"/>
  <c r="G160" i="2"/>
  <c r="R158" i="1" s="1"/>
  <c r="G77" i="2"/>
  <c r="R75" i="1" s="1"/>
  <c r="G152" i="2"/>
  <c r="R150" i="1" s="1"/>
  <c r="G53" i="2"/>
  <c r="R51" i="1" s="1"/>
  <c r="G55" i="2"/>
  <c r="R53" i="1" s="1"/>
  <c r="G41" i="2"/>
  <c r="R39" i="1" s="1"/>
  <c r="G83" i="2"/>
  <c r="R81" i="1" s="1"/>
  <c r="G88" i="16"/>
  <c r="W86" i="1" s="1"/>
  <c r="G191" i="14"/>
  <c r="S189" i="1" s="1"/>
  <c r="G115" i="14"/>
  <c r="S113" i="1" s="1"/>
  <c r="G130" i="16"/>
  <c r="W128" i="1" s="1"/>
  <c r="G115" i="16"/>
  <c r="W113" i="1" s="1"/>
  <c r="G10" i="14"/>
  <c r="S8" i="1" s="1"/>
  <c r="G100" i="14"/>
  <c r="S98" i="1" s="1"/>
  <c r="G175" i="14"/>
  <c r="S173" i="1" s="1"/>
  <c r="G155" i="14"/>
  <c r="S153" i="1" s="1"/>
  <c r="G105" i="16"/>
  <c r="W103" i="1" s="1"/>
  <c r="G140" i="16"/>
  <c r="W138" i="1" s="1"/>
  <c r="G46" i="16"/>
  <c r="W44" i="1" s="1"/>
  <c r="G76" i="16"/>
  <c r="W74" i="1" s="1"/>
  <c r="G54" i="14"/>
  <c r="S52" i="1" s="1"/>
  <c r="G196" i="14"/>
  <c r="S194" i="1" s="1"/>
  <c r="G136" i="16"/>
  <c r="W134" i="1" s="1"/>
  <c r="G137" i="16"/>
  <c r="W135" i="1" s="1"/>
  <c r="G192" i="16"/>
  <c r="W190" i="1" s="1"/>
  <c r="G148" i="14"/>
  <c r="S146" i="1" s="1"/>
  <c r="G179" i="14"/>
  <c r="S177" i="1" s="1"/>
  <c r="G70" i="14"/>
  <c r="S68" i="1" s="1"/>
  <c r="G79" i="16"/>
  <c r="W77" i="1" s="1"/>
  <c r="G34" i="16"/>
  <c r="W32" i="1" s="1"/>
  <c r="G144" i="16"/>
  <c r="W142" i="1" s="1"/>
  <c r="G74" i="16"/>
  <c r="W72" i="1" s="1"/>
  <c r="G125" i="16"/>
  <c r="W123" i="1" s="1"/>
  <c r="G165" i="16"/>
  <c r="W163" i="1" s="1"/>
  <c r="G162" i="16"/>
  <c r="W160" i="1" s="1"/>
  <c r="G129" i="14"/>
  <c r="S127" i="1" s="1"/>
  <c r="G58" i="14"/>
  <c r="S56" i="1" s="1"/>
  <c r="G66" i="18"/>
  <c r="V64" i="1" s="1"/>
  <c r="G56" i="18"/>
  <c r="V54" i="1" s="1"/>
  <c r="G163" i="18"/>
  <c r="V161" i="1" s="1"/>
  <c r="G95" i="18"/>
  <c r="V93" i="1" s="1"/>
  <c r="G150" i="18"/>
  <c r="V148" i="1" s="1"/>
  <c r="G186" i="18"/>
  <c r="V184" i="1" s="1"/>
  <c r="G87" i="18"/>
  <c r="V85" i="1" s="1"/>
  <c r="G64" i="18"/>
  <c r="V62" i="1" s="1"/>
  <c r="G117" i="18"/>
  <c r="V115" i="1" s="1"/>
  <c r="G54" i="18"/>
  <c r="V52" i="1" s="1"/>
  <c r="G181" i="18"/>
  <c r="V179" i="1" s="1"/>
  <c r="G101" i="18"/>
  <c r="V99" i="1" s="1"/>
  <c r="G84" i="18"/>
  <c r="V82" i="1" s="1"/>
  <c r="G61" i="18"/>
  <c r="V59" i="1" s="1"/>
  <c r="G110" i="19"/>
  <c r="U108" i="1" s="1"/>
  <c r="G151" i="19"/>
  <c r="U149" i="1" s="1"/>
  <c r="G27" i="18"/>
  <c r="V25" i="1" s="1"/>
  <c r="G172" i="2"/>
  <c r="R170" i="1" s="1"/>
  <c r="G18" i="2"/>
  <c r="R16" i="1" s="1"/>
  <c r="G85" i="2"/>
  <c r="R83" i="1" s="1"/>
  <c r="G84" i="2"/>
  <c r="R82" i="1" s="1"/>
  <c r="G132" i="16"/>
  <c r="W130" i="1" s="1"/>
  <c r="G132" i="2"/>
  <c r="R130" i="1" s="1"/>
  <c r="G17" i="2"/>
  <c r="R15" i="1" s="1"/>
  <c r="G180" i="2"/>
  <c r="R178" i="1" s="1"/>
  <c r="G196" i="2"/>
  <c r="R194" i="1" s="1"/>
  <c r="G162" i="2"/>
  <c r="R160" i="1" s="1"/>
  <c r="G109" i="2"/>
  <c r="R107" i="1" s="1"/>
  <c r="G79" i="2"/>
  <c r="R77" i="1" s="1"/>
  <c r="G65" i="2"/>
  <c r="R63" i="1" s="1"/>
  <c r="G11" i="2"/>
  <c r="R9" i="1" s="1"/>
  <c r="G126" i="2"/>
  <c r="R124" i="1" s="1"/>
  <c r="G131" i="2"/>
  <c r="R129" i="1" s="1"/>
  <c r="G45" i="2"/>
  <c r="R43" i="1" s="1"/>
  <c r="G157" i="2"/>
  <c r="R155" i="1" s="1"/>
  <c r="G73" i="2"/>
  <c r="R71" i="1" s="1"/>
  <c r="G62" i="2"/>
  <c r="R60" i="1" s="1"/>
  <c r="G164" i="2"/>
  <c r="R162" i="1" s="1"/>
  <c r="G61" i="2"/>
  <c r="R59" i="1" s="1"/>
  <c r="G121" i="2"/>
  <c r="R119" i="1" s="1"/>
  <c r="G135" i="2"/>
  <c r="R133" i="1" s="1"/>
  <c r="G136" i="2"/>
  <c r="R134" i="1" s="1"/>
  <c r="G103" i="2"/>
  <c r="R101" i="1" s="1"/>
  <c r="G39" i="2"/>
  <c r="R37" i="1" s="1"/>
  <c r="G166" i="16"/>
  <c r="W164" i="1" s="1"/>
  <c r="G131" i="16"/>
  <c r="W129" i="1" s="1"/>
  <c r="G157" i="16"/>
  <c r="W155" i="1" s="1"/>
  <c r="G168" i="16"/>
  <c r="W166" i="1" s="1"/>
  <c r="G48" i="14"/>
  <c r="S46" i="1" s="1"/>
  <c r="G196" i="16"/>
  <c r="W194" i="1" s="1"/>
  <c r="G118" i="16"/>
  <c r="W116" i="1" s="1"/>
  <c r="G152" i="16"/>
  <c r="W150" i="1" s="1"/>
  <c r="G178" i="16"/>
  <c r="W176" i="1" s="1"/>
  <c r="G60" i="16"/>
  <c r="W58" i="1" s="1"/>
  <c r="G92" i="14"/>
  <c r="S90" i="1" s="1"/>
  <c r="G188" i="14"/>
  <c r="S186" i="1" s="1"/>
  <c r="G146" i="16"/>
  <c r="W144" i="1" s="1"/>
  <c r="G70" i="16"/>
  <c r="W68" i="1" s="1"/>
  <c r="G154" i="14"/>
  <c r="S152" i="1" s="1"/>
  <c r="G187" i="14"/>
  <c r="S185" i="1" s="1"/>
  <c r="G68" i="16"/>
  <c r="W66" i="1" s="1"/>
  <c r="G64" i="16"/>
  <c r="W62" i="1" s="1"/>
  <c r="G139" i="16"/>
  <c r="W137" i="1" s="1"/>
  <c r="G21" i="16"/>
  <c r="W19" i="1" s="1"/>
  <c r="G59" i="14"/>
  <c r="S57" i="1" s="1"/>
  <c r="G77" i="14"/>
  <c r="S75" i="1" s="1"/>
  <c r="G98" i="18"/>
  <c r="V96" i="1" s="1"/>
  <c r="G106" i="18"/>
  <c r="V104" i="1" s="1"/>
  <c r="G74" i="18"/>
  <c r="V72" i="1" s="1"/>
  <c r="G114" i="18"/>
  <c r="V112" i="1" s="1"/>
  <c r="G162" i="18"/>
  <c r="V160" i="1" s="1"/>
  <c r="G194" i="18"/>
  <c r="V192" i="1" s="1"/>
  <c r="G75" i="18"/>
  <c r="V73" i="1" s="1"/>
  <c r="G51" i="18"/>
  <c r="V49" i="1" s="1"/>
  <c r="G109" i="18"/>
  <c r="V107" i="1" s="1"/>
  <c r="G24" i="18"/>
  <c r="V22" i="1" s="1"/>
  <c r="G48" i="18"/>
  <c r="V46" i="1" s="1"/>
  <c r="G17" i="18"/>
  <c r="V15" i="1" s="1"/>
  <c r="G57" i="18"/>
  <c r="V55" i="1" s="1"/>
  <c r="G34" i="18"/>
  <c r="V32" i="1" s="1"/>
  <c r="G162" i="19"/>
  <c r="U160" i="1" s="1"/>
  <c r="G94" i="19"/>
  <c r="U92" i="1" s="1"/>
  <c r="G149" i="19"/>
  <c r="U147" i="1" s="1"/>
  <c r="G126" i="19"/>
  <c r="U124" i="1" s="1"/>
  <c r="G16" i="19"/>
  <c r="U14" i="1" s="1"/>
  <c r="G165" i="19"/>
  <c r="U163" i="1" s="1"/>
  <c r="G155" i="19"/>
  <c r="U153" i="1" s="1"/>
  <c r="G24" i="19"/>
  <c r="U22" i="1" s="1"/>
  <c r="D22" i="29"/>
  <c r="D18" i="29"/>
  <c r="D62" i="29"/>
  <c r="D58" i="29"/>
  <c r="D21" i="29"/>
  <c r="D17" i="29"/>
  <c r="D61" i="29"/>
  <c r="D20" i="29"/>
  <c r="D16" i="29"/>
  <c r="D64" i="29"/>
  <c r="D60" i="29"/>
  <c r="D19" i="29"/>
  <c r="D63" i="29"/>
  <c r="D59" i="29"/>
  <c r="D42" i="29"/>
  <c r="D40" i="29"/>
  <c r="D38" i="29"/>
  <c r="D39" i="29"/>
  <c r="D37" i="29"/>
  <c r="D43" i="29"/>
  <c r="D41" i="29"/>
  <c r="I32" i="29" l="1"/>
  <c r="M159" i="28"/>
  <c r="K72" i="28"/>
  <c r="K60" i="28"/>
  <c r="M73" i="28"/>
  <c r="M60" i="28"/>
  <c r="G215" i="1" a="1"/>
  <c r="G215" i="1" s="1"/>
  <c r="H215" i="1" s="1"/>
  <c r="K62" i="28"/>
  <c r="G214" i="1" a="1"/>
  <c r="G214" i="1" s="1"/>
  <c r="N178" i="28"/>
  <c r="O44" i="28"/>
  <c r="N99" i="28"/>
  <c r="N157" i="28"/>
  <c r="N96" i="28"/>
  <c r="N55" i="28"/>
  <c r="N139" i="28"/>
  <c r="N210" i="28"/>
  <c r="N174" i="28"/>
  <c r="N231" i="28"/>
  <c r="N257" i="28"/>
  <c r="O101" i="28"/>
  <c r="N111" i="28"/>
  <c r="O127" i="28"/>
  <c r="O102" i="28"/>
  <c r="N84" i="28"/>
  <c r="N212" i="28"/>
  <c r="N62" i="28"/>
  <c r="N125" i="28"/>
  <c r="N227" i="28"/>
  <c r="N138" i="28"/>
  <c r="N142" i="28"/>
  <c r="N140" i="28"/>
  <c r="N209" i="28"/>
  <c r="O180" i="28"/>
  <c r="N108" i="28"/>
  <c r="N77" i="28"/>
  <c r="N112" i="28"/>
  <c r="N120" i="28"/>
  <c r="N103" i="28"/>
  <c r="N85" i="28"/>
  <c r="O69" i="28"/>
  <c r="O231" i="28"/>
  <c r="O77" i="28"/>
  <c r="O250" i="28"/>
  <c r="N63" i="28"/>
  <c r="N170" i="28"/>
  <c r="O249" i="28"/>
  <c r="O179" i="28"/>
  <c r="O115" i="28"/>
  <c r="O162" i="28"/>
  <c r="N53" i="28"/>
  <c r="M108" i="28"/>
  <c r="O73" i="28"/>
  <c r="N247" i="28"/>
  <c r="N57" i="28"/>
  <c r="N191" i="28"/>
  <c r="N229" i="28"/>
  <c r="N65" i="28"/>
  <c r="O52" i="28"/>
  <c r="O201" i="28"/>
  <c r="O238" i="28"/>
  <c r="O210" i="28"/>
  <c r="N49" i="28"/>
  <c r="O88" i="28"/>
  <c r="O80" i="28"/>
  <c r="O203" i="28"/>
  <c r="O202" i="28"/>
  <c r="N122" i="28"/>
  <c r="N259" i="28"/>
  <c r="O97" i="28"/>
  <c r="O126" i="28"/>
  <c r="N46" i="28"/>
  <c r="N79" i="28"/>
  <c r="O191" i="28"/>
  <c r="N59" i="28"/>
  <c r="N184" i="28"/>
  <c r="O182" i="28"/>
  <c r="O94" i="28"/>
  <c r="O108" i="28"/>
  <c r="N127" i="28"/>
  <c r="N188" i="28"/>
  <c r="O61" i="28"/>
  <c r="N242" i="28"/>
  <c r="N161" i="28"/>
  <c r="N211" i="28"/>
  <c r="O100" i="28"/>
  <c r="O171" i="28"/>
  <c r="O95" i="28"/>
  <c r="N243" i="28"/>
  <c r="O79" i="28"/>
  <c r="O125" i="28"/>
  <c r="O189" i="28"/>
  <c r="O43" i="28"/>
  <c r="O248" i="28"/>
  <c r="N222" i="28"/>
  <c r="N160" i="28"/>
  <c r="N158" i="28"/>
  <c r="N48" i="28"/>
  <c r="N119" i="28"/>
  <c r="N106" i="28"/>
  <c r="O211" i="28"/>
  <c r="O222" i="28"/>
  <c r="O134" i="28"/>
  <c r="O160" i="28"/>
  <c r="O161" i="28"/>
  <c r="O178" i="28"/>
  <c r="O109" i="28"/>
  <c r="N110" i="28"/>
  <c r="O234" i="28"/>
  <c r="N51" i="28"/>
  <c r="O120" i="28"/>
  <c r="O150" i="28"/>
  <c r="O74" i="28"/>
  <c r="O60" i="28"/>
  <c r="O226" i="28"/>
  <c r="N163" i="28"/>
  <c r="O45" i="28"/>
  <c r="N105" i="28"/>
  <c r="M203" i="28"/>
  <c r="L156" i="28"/>
  <c r="F53" i="29"/>
  <c r="L127" i="28"/>
  <c r="J122" i="28"/>
  <c r="M48" i="28"/>
  <c r="K53" i="29"/>
  <c r="J56" i="28"/>
  <c r="J148" i="28"/>
  <c r="M156" i="28"/>
  <c r="J199" i="28"/>
  <c r="M102" i="28"/>
  <c r="G219" i="1" a="1"/>
  <c r="G219" i="1" s="1"/>
  <c r="M81" i="28"/>
  <c r="O241" i="28"/>
  <c r="L108" i="28"/>
  <c r="F32" i="29"/>
  <c r="J164" i="28"/>
  <c r="M78" i="1" a="1"/>
  <c r="M78" i="1" s="1"/>
  <c r="N78" i="1" s="1"/>
  <c r="M204" i="1" a="1"/>
  <c r="M204" i="1" s="1"/>
  <c r="N204" i="1" s="1"/>
  <c r="G205" i="1" a="1"/>
  <c r="G205" i="1" s="1"/>
  <c r="O57" i="28"/>
  <c r="M218" i="1" a="1"/>
  <c r="M218" i="1" s="1"/>
  <c r="N218" i="1" s="1"/>
  <c r="J91"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27"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21" i="28"/>
  <c r="M11" i="1" a="1"/>
  <c r="M11" i="1" s="1"/>
  <c r="N11" i="1" s="1"/>
  <c r="N208" i="28"/>
  <c r="J236" i="28"/>
  <c r="J247" i="28"/>
  <c r="J175" i="28"/>
  <c r="J244" i="28"/>
  <c r="N50" i="28"/>
  <c r="J220" i="28"/>
  <c r="J101" i="28"/>
  <c r="J82" i="28"/>
  <c r="J210" i="28"/>
  <c r="J120" i="28"/>
  <c r="J93" i="28"/>
  <c r="N172" i="28"/>
  <c r="M59" i="1" a="1"/>
  <c r="M59" i="1" s="1"/>
  <c r="N59" i="1" s="1"/>
  <c r="M76" i="1" a="1"/>
  <c r="M76" i="1" s="1"/>
  <c r="N76" i="1" s="1"/>
  <c r="N92" i="28"/>
  <c r="M49" i="1" a="1"/>
  <c r="M49" i="1" s="1"/>
  <c r="N49" i="1" s="1"/>
  <c r="N114" i="28"/>
  <c r="J204" i="28"/>
  <c r="K102" i="28"/>
  <c r="N173" i="28"/>
  <c r="N175" i="28"/>
  <c r="N193" i="28"/>
  <c r="J144" i="28"/>
  <c r="J202" i="28"/>
  <c r="M147" i="1" a="1"/>
  <c r="M147" i="1" s="1"/>
  <c r="N147" i="1" s="1"/>
  <c r="M9" i="1" a="1"/>
  <c r="M9" i="1" s="1"/>
  <c r="N9" i="1" s="1"/>
  <c r="J181" i="28"/>
  <c r="J223" i="28"/>
  <c r="J248" i="28"/>
  <c r="J126" i="28"/>
  <c r="M54" i="1" a="1"/>
  <c r="M54" i="1" s="1"/>
  <c r="N54" i="1" s="1"/>
  <c r="L232" i="28"/>
  <c r="J79" i="28"/>
  <c r="J108" i="28"/>
  <c r="J217" i="28"/>
  <c r="M71" i="1" a="1"/>
  <c r="M71" i="1" s="1"/>
  <c r="N71" i="1" s="1"/>
  <c r="J241" i="28"/>
  <c r="F54" i="29"/>
  <c r="J50" i="28"/>
  <c r="J110" i="28"/>
  <c r="J109" i="28"/>
  <c r="J173" i="28"/>
  <c r="J114" i="28"/>
  <c r="J45" i="28"/>
  <c r="J208" i="28"/>
  <c r="J59" i="28"/>
  <c r="J90" i="28"/>
  <c r="F51" i="29"/>
  <c r="F52" i="29"/>
  <c r="J209" i="28"/>
  <c r="J138" i="28"/>
  <c r="J230" i="28"/>
  <c r="J99" i="28"/>
  <c r="J171" i="28"/>
  <c r="J205" i="28"/>
  <c r="J161" i="28"/>
  <c r="F50" i="29"/>
  <c r="J104" i="28"/>
  <c r="J55" i="28"/>
  <c r="J88" i="28"/>
  <c r="J250" i="28"/>
  <c r="J245" i="28"/>
  <c r="M89" i="1" a="1"/>
  <c r="M89" i="1" s="1"/>
  <c r="N89" i="1" s="1"/>
  <c r="N244" i="28"/>
  <c r="M29" i="1" a="1"/>
  <c r="M29" i="1" s="1"/>
  <c r="N29" i="1" s="1"/>
  <c r="M8" i="1" a="1"/>
  <c r="M8" i="1" s="1"/>
  <c r="N8" i="1" s="1"/>
  <c r="M33" i="1" a="1"/>
  <c r="M33" i="1" s="1"/>
  <c r="N33" i="1" s="1"/>
  <c r="M35" i="1" a="1"/>
  <c r="M35" i="1" s="1"/>
  <c r="N35" i="1" s="1"/>
  <c r="N126" i="28"/>
  <c r="M46" i="1" a="1"/>
  <c r="M46" i="1" s="1"/>
  <c r="N46" i="1" s="1"/>
  <c r="N64" i="28"/>
  <c r="N123" i="28"/>
  <c r="N42" i="28"/>
  <c r="M91" i="1" a="1"/>
  <c r="M91" i="1" s="1"/>
  <c r="N91" i="1" s="1"/>
  <c r="N250" i="28"/>
  <c r="N88" i="28"/>
  <c r="M50" i="1" a="1"/>
  <c r="M50" i="1" s="1"/>
  <c r="N50" i="1" s="1"/>
  <c r="M83" i="1" a="1"/>
  <c r="M83" i="1" s="1"/>
  <c r="N83" i="1" s="1"/>
  <c r="M24" i="1" a="1"/>
  <c r="M24" i="1" s="1"/>
  <c r="N24" i="1" s="1"/>
  <c r="M26" i="1" a="1"/>
  <c r="M26" i="1" s="1"/>
  <c r="N26" i="1" s="1"/>
  <c r="N223" i="28"/>
  <c r="N128" i="28"/>
  <c r="M161" i="1" a="1"/>
  <c r="M161" i="1" s="1"/>
  <c r="N161" i="1" s="1"/>
  <c r="M16" i="1" a="1"/>
  <c r="M16" i="1" s="1"/>
  <c r="N16" i="1" s="1"/>
  <c r="M105" i="1" a="1"/>
  <c r="M105" i="1" s="1"/>
  <c r="N105" i="1" s="1"/>
  <c r="M47" i="1" a="1"/>
  <c r="M47" i="1" s="1"/>
  <c r="N47" i="1" s="1"/>
  <c r="M55" i="1" a="1"/>
  <c r="M55" i="1" s="1"/>
  <c r="N55" i="1" s="1"/>
  <c r="M154" i="1" a="1"/>
  <c r="M154" i="1" s="1"/>
  <c r="N154" i="1" s="1"/>
  <c r="N207" i="28"/>
  <c r="N200" i="28"/>
  <c r="K111" i="28"/>
  <c r="J54" i="29"/>
  <c r="N94" i="28"/>
  <c r="M10" i="1" a="1"/>
  <c r="M10" i="1" s="1"/>
  <c r="N10" i="1" s="1"/>
  <c r="M85" i="1" a="1"/>
  <c r="M85" i="1" s="1"/>
  <c r="N85" i="1" s="1"/>
  <c r="M39" i="1" a="1"/>
  <c r="M39" i="1" s="1"/>
  <c r="N39" i="1" s="1"/>
  <c r="M157" i="1" a="1"/>
  <c r="M157" i="1" s="1"/>
  <c r="N157" i="1" s="1"/>
  <c r="M155" i="1" a="1"/>
  <c r="M155" i="1" s="1"/>
  <c r="N155" i="1" s="1"/>
  <c r="M75" i="1" a="1"/>
  <c r="M75" i="1" s="1"/>
  <c r="N75" i="1" s="1"/>
  <c r="N183" i="28"/>
  <c r="N237" i="28"/>
  <c r="M67" i="1" a="1"/>
  <c r="M67" i="1" s="1"/>
  <c r="N67" i="1" s="1"/>
  <c r="M259" i="28"/>
  <c r="N204" i="28"/>
  <c r="M88" i="1" a="1"/>
  <c r="M88" i="1" s="1"/>
  <c r="N88" i="1" s="1"/>
  <c r="K154" i="28"/>
  <c r="M15" i="1" a="1"/>
  <c r="M15" i="1" s="1"/>
  <c r="N15" i="1" s="1"/>
  <c r="M97" i="1" a="1"/>
  <c r="M97" i="1" s="1"/>
  <c r="N97" i="1" s="1"/>
  <c r="M144" i="1" a="1"/>
  <c r="M144" i="1" s="1"/>
  <c r="N144" i="1" s="1"/>
  <c r="M162" i="28"/>
  <c r="M18" i="1" a="1"/>
  <c r="M18" i="1" s="1"/>
  <c r="N18" i="1" s="1"/>
  <c r="N181" i="28"/>
  <c r="N203" i="28"/>
  <c r="N214" i="28"/>
  <c r="N117" i="28"/>
  <c r="I53" i="29"/>
  <c r="M57" i="1" a="1"/>
  <c r="M57" i="1" s="1"/>
  <c r="N57" i="1" s="1"/>
  <c r="N179" i="28"/>
  <c r="N80"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62" i="28"/>
  <c r="J53" i="29"/>
  <c r="M14" i="1" a="1"/>
  <c r="M14" i="1" s="1"/>
  <c r="N14" i="1" s="1"/>
  <c r="M21" i="1" a="1"/>
  <c r="M21" i="1" s="1"/>
  <c r="N21" i="1" s="1"/>
  <c r="M148" i="28"/>
  <c r="M82" i="1" a="1"/>
  <c r="M82" i="1" s="1"/>
  <c r="N82" i="1" s="1"/>
  <c r="N216" i="28"/>
  <c r="M61" i="1" a="1"/>
  <c r="M61" i="1" s="1"/>
  <c r="N61" i="1" s="1"/>
  <c r="M25" i="1" a="1"/>
  <c r="M25" i="1" s="1"/>
  <c r="N25" i="1" s="1"/>
  <c r="M106" i="1" a="1"/>
  <c r="M106" i="1" s="1"/>
  <c r="N106" i="1" s="1"/>
  <c r="G53" i="29"/>
  <c r="N217" i="28"/>
  <c r="M23" i="1" a="1"/>
  <c r="M23" i="1" s="1"/>
  <c r="N23" i="1" s="1"/>
  <c r="M13" i="1" a="1"/>
  <c r="M13" i="1" s="1"/>
  <c r="N13" i="1" s="1"/>
  <c r="M31" i="1" a="1"/>
  <c r="M31" i="1" s="1"/>
  <c r="N31" i="1" s="1"/>
  <c r="M118" i="28"/>
  <c r="N101" i="28"/>
  <c r="N148" i="28"/>
  <c r="M69" i="1" a="1"/>
  <c r="M69" i="1" s="1"/>
  <c r="N69" i="1" s="1"/>
  <c r="N185" i="28"/>
  <c r="M77" i="28"/>
  <c r="J61" i="28"/>
  <c r="J135" i="28"/>
  <c r="J185" i="28"/>
  <c r="N135" i="28"/>
  <c r="J52" i="28"/>
  <c r="N109" i="28"/>
  <c r="J136" i="28"/>
  <c r="M175" i="28"/>
  <c r="J124" i="28"/>
  <c r="J131" i="28"/>
  <c r="J190" i="28"/>
  <c r="O68" i="28"/>
  <c r="J142" i="28"/>
  <c r="J42" i="28"/>
  <c r="J228" i="28"/>
  <c r="K202" i="28"/>
  <c r="N248" i="28"/>
  <c r="K77" i="28"/>
  <c r="N224" i="28"/>
  <c r="N144" i="28"/>
  <c r="J46" i="28"/>
  <c r="N100" i="28"/>
  <c r="K203" i="28"/>
  <c r="N213" i="28"/>
  <c r="J106" i="28"/>
  <c r="J227" i="28"/>
  <c r="M191" i="1" a="1"/>
  <c r="M191" i="1" s="1"/>
  <c r="N191" i="1" s="1"/>
  <c r="K204" i="28"/>
  <c r="M185" i="1" a="1"/>
  <c r="M185" i="1" s="1"/>
  <c r="N185" i="1" s="1"/>
  <c r="K251" i="28"/>
  <c r="M179" i="1" a="1"/>
  <c r="M179" i="1" s="1"/>
  <c r="N179" i="1" s="1"/>
  <c r="M117" i="1" a="1"/>
  <c r="M117" i="1" s="1"/>
  <c r="N117" i="1" s="1"/>
  <c r="K238" i="28"/>
  <c r="M115" i="1" a="1"/>
  <c r="M115" i="1" s="1"/>
  <c r="N115" i="1" s="1"/>
  <c r="M58" i="1" a="1"/>
  <c r="M58" i="1" s="1"/>
  <c r="N58" i="1" s="1"/>
  <c r="M90" i="1" a="1"/>
  <c r="M90" i="1" s="1"/>
  <c r="N90" i="1" s="1"/>
  <c r="M239" i="28"/>
  <c r="K240" i="28"/>
  <c r="M146" i="1" a="1"/>
  <c r="M146" i="1" s="1"/>
  <c r="N146" i="1" s="1"/>
  <c r="K176" i="28"/>
  <c r="M121" i="1" a="1"/>
  <c r="M121" i="1" s="1"/>
  <c r="N121" i="1" s="1"/>
  <c r="M172" i="1" a="1"/>
  <c r="M172" i="1" s="1"/>
  <c r="N172" i="1" s="1"/>
  <c r="M107" i="1" a="1"/>
  <c r="M107" i="1" s="1"/>
  <c r="N107" i="1" s="1"/>
  <c r="M98" i="1" a="1"/>
  <c r="M98" i="1" s="1"/>
  <c r="N98" i="1" s="1"/>
  <c r="K132" i="28"/>
  <c r="K169" i="28"/>
  <c r="K146" i="28"/>
  <c r="M136" i="1" a="1"/>
  <c r="M136" i="1" s="1"/>
  <c r="N136" i="1" s="1"/>
  <c r="M122" i="1" a="1"/>
  <c r="M122" i="1" s="1"/>
  <c r="N122" i="1" s="1"/>
  <c r="M80" i="1" a="1"/>
  <c r="M80" i="1" s="1"/>
  <c r="N80" i="1" s="1"/>
  <c r="M190" i="1" a="1"/>
  <c r="M190" i="1" s="1"/>
  <c r="N190" i="1" s="1"/>
  <c r="K68" i="28"/>
  <c r="M137" i="1" a="1"/>
  <c r="M137" i="1" s="1"/>
  <c r="N137" i="1" s="1"/>
  <c r="M73" i="1" a="1"/>
  <c r="M73" i="1" s="1"/>
  <c r="N73" i="1" s="1"/>
  <c r="M81" i="1" a="1"/>
  <c r="M81" i="1" s="1"/>
  <c r="N81" i="1" s="1"/>
  <c r="M65" i="1" a="1"/>
  <c r="M65" i="1" s="1"/>
  <c r="N65" i="1" s="1"/>
  <c r="M185" i="28"/>
  <c r="M101" i="28"/>
  <c r="M59" i="28"/>
  <c r="J7" i="1" a="1"/>
  <c r="J7" i="1" s="1"/>
  <c r="K7" i="1" s="1"/>
  <c r="M95" i="1" a="1"/>
  <c r="M95" i="1" s="1"/>
  <c r="N95" i="1" s="1"/>
  <c r="M149" i="1" a="1"/>
  <c r="M149" i="1" s="1"/>
  <c r="N149" i="1" s="1"/>
  <c r="L247" i="28"/>
  <c r="M7" i="1" a="1"/>
  <c r="M7" i="1" s="1"/>
  <c r="N7" i="1" s="1"/>
  <c r="M153" i="1" a="1"/>
  <c r="M153" i="1" s="1"/>
  <c r="N153" i="1" s="1"/>
  <c r="M170" i="28"/>
  <c r="M109" i="1" a="1"/>
  <c r="M109" i="1" s="1"/>
  <c r="N109" i="1" s="1"/>
  <c r="M170" i="1" a="1"/>
  <c r="M170" i="1" s="1"/>
  <c r="N170" i="1" s="1"/>
  <c r="M93" i="1" a="1"/>
  <c r="M93" i="1" s="1"/>
  <c r="N93" i="1" s="1"/>
  <c r="M101" i="1" a="1"/>
  <c r="M101" i="1" s="1"/>
  <c r="N101" i="1" s="1"/>
  <c r="M252" i="28"/>
  <c r="M119" i="1" a="1"/>
  <c r="M119" i="1" s="1"/>
  <c r="N119" i="1" s="1"/>
  <c r="M45" i="1" a="1"/>
  <c r="M45" i="1" s="1"/>
  <c r="N45" i="1" s="1"/>
  <c r="M123" i="1" a="1"/>
  <c r="M123" i="1" s="1"/>
  <c r="N123" i="1" s="1"/>
  <c r="K210" i="28"/>
  <c r="L48" i="28"/>
  <c r="M152" i="1" a="1"/>
  <c r="M152" i="1" s="1"/>
  <c r="N152" i="1" s="1"/>
  <c r="M234" i="28"/>
  <c r="M110" i="1" a="1"/>
  <c r="M110" i="1" s="1"/>
  <c r="N110" i="1" s="1"/>
  <c r="M162" i="1" a="1"/>
  <c r="M162" i="1" s="1"/>
  <c r="N162" i="1" s="1"/>
  <c r="M184" i="28"/>
  <c r="K133" i="28"/>
  <c r="J83" i="1" a="1"/>
  <c r="J83" i="1" s="1"/>
  <c r="K83" i="1" s="1"/>
  <c r="L148" i="28"/>
  <c r="L235" i="28"/>
  <c r="M156" i="1" a="1"/>
  <c r="M156" i="1" s="1"/>
  <c r="N156" i="1" s="1"/>
  <c r="K149" i="28"/>
  <c r="M51" i="1" a="1"/>
  <c r="M51" i="1" s="1"/>
  <c r="N51" i="1" s="1"/>
  <c r="M183" i="1" a="1"/>
  <c r="M183" i="1" s="1"/>
  <c r="N183" i="1" s="1"/>
  <c r="L159" i="28"/>
  <c r="M163" i="1" a="1"/>
  <c r="M163" i="1" s="1"/>
  <c r="N163" i="1" s="1"/>
  <c r="M116" i="1" a="1"/>
  <c r="M116" i="1" s="1"/>
  <c r="N116" i="1" s="1"/>
  <c r="M135" i="1" a="1"/>
  <c r="M135" i="1" s="1"/>
  <c r="N135" i="1" s="1"/>
  <c r="M114" i="1" a="1"/>
  <c r="M114" i="1" s="1"/>
  <c r="N114" i="1" s="1"/>
  <c r="M143" i="1" a="1"/>
  <c r="M143" i="1" s="1"/>
  <c r="N143" i="1" s="1"/>
  <c r="M140" i="28"/>
  <c r="M139" i="1" a="1"/>
  <c r="M139" i="1" s="1"/>
  <c r="N139" i="1" s="1"/>
  <c r="L90" i="28"/>
  <c r="M63" i="1" a="1"/>
  <c r="M63" i="1" s="1"/>
  <c r="N63" i="1" s="1"/>
  <c r="L121" i="28"/>
  <c r="M184" i="1" a="1"/>
  <c r="M184" i="1" s="1"/>
  <c r="N184" i="1" s="1"/>
  <c r="M167" i="1" a="1"/>
  <c r="M167" i="1" s="1"/>
  <c r="N167" i="1" s="1"/>
  <c r="M181" i="28"/>
  <c r="M99" i="1" a="1"/>
  <c r="M99" i="1" s="1"/>
  <c r="N99" i="1" s="1"/>
  <c r="M250" i="28"/>
  <c r="L170" i="28"/>
  <c r="M131" i="1" a="1"/>
  <c r="M131" i="1" s="1"/>
  <c r="N131" i="1" s="1"/>
  <c r="M251" i="28"/>
  <c r="L62" i="28"/>
  <c r="G51" i="29"/>
  <c r="J180" i="1" a="1"/>
  <c r="J180" i="1" s="1"/>
  <c r="K180" i="1" s="1"/>
  <c r="M127" i="1" a="1"/>
  <c r="M127" i="1" s="1"/>
  <c r="N127" i="1" s="1"/>
  <c r="L70" i="28"/>
  <c r="M140" i="1" a="1"/>
  <c r="M140" i="1" s="1"/>
  <c r="N140" i="1" s="1"/>
  <c r="M84" i="1" a="1"/>
  <c r="M84" i="1" s="1"/>
  <c r="N84" i="1" s="1"/>
  <c r="M133" i="1" a="1"/>
  <c r="M133" i="1" s="1"/>
  <c r="N133" i="1" s="1"/>
  <c r="L60" i="28"/>
  <c r="K250" i="28"/>
  <c r="M113" i="1" a="1"/>
  <c r="M113" i="1" s="1"/>
  <c r="N113" i="1" s="1"/>
  <c r="M164" i="1" a="1"/>
  <c r="M164" i="1" s="1"/>
  <c r="N164" i="1" s="1"/>
  <c r="M78" i="28"/>
  <c r="K53" i="28"/>
  <c r="I51" i="29"/>
  <c r="K247" i="28"/>
  <c r="J138" i="1" a="1"/>
  <c r="J138" i="1" s="1"/>
  <c r="K138" i="1" s="1"/>
  <c r="M36" i="1" a="1"/>
  <c r="M36" i="1" s="1"/>
  <c r="N36" i="1" s="1"/>
  <c r="M125" i="1" a="1"/>
  <c r="M125" i="1" s="1"/>
  <c r="N125" i="1" s="1"/>
  <c r="M175" i="1" a="1"/>
  <c r="M175" i="1" s="1"/>
  <c r="N175" i="1" s="1"/>
  <c r="M168" i="1" a="1"/>
  <c r="M168" i="1" s="1"/>
  <c r="N168" i="1" s="1"/>
  <c r="M188" i="28"/>
  <c r="M145" i="1" a="1"/>
  <c r="M145" i="1" s="1"/>
  <c r="N145" i="1" s="1"/>
  <c r="M178" i="1" a="1"/>
  <c r="M178" i="1" s="1"/>
  <c r="N178" i="1" s="1"/>
  <c r="H52" i="29"/>
  <c r="L133" i="28"/>
  <c r="M182" i="1" a="1"/>
  <c r="M182" i="1" s="1"/>
  <c r="N182" i="1" s="1"/>
  <c r="M192" i="1" a="1"/>
  <c r="M192" i="1" s="1"/>
  <c r="N192" i="1" s="1"/>
  <c r="M32" i="1" a="1"/>
  <c r="M32" i="1" s="1"/>
  <c r="N32" i="1" s="1"/>
  <c r="M20" i="1" a="1"/>
  <c r="M20" i="1" s="1"/>
  <c r="N20" i="1" s="1"/>
  <c r="M186" i="1" a="1"/>
  <c r="M186" i="1" s="1"/>
  <c r="N186" i="1" s="1"/>
  <c r="I54" i="29"/>
  <c r="M74" i="28"/>
  <c r="G52" i="29"/>
  <c r="L112" i="28"/>
  <c r="J102" i="1" a="1"/>
  <c r="J102" i="1" s="1"/>
  <c r="K102" i="1" s="1"/>
  <c r="J182" i="1" a="1"/>
  <c r="J182" i="1" s="1"/>
  <c r="K182" i="1" s="1"/>
  <c r="M193" i="1" a="1"/>
  <c r="M193" i="1" s="1"/>
  <c r="N193" i="1" s="1"/>
  <c r="H53" i="29"/>
  <c r="M44" i="28"/>
  <c r="H51" i="29"/>
  <c r="M64" i="1" a="1"/>
  <c r="M64" i="1" s="1"/>
  <c r="N64" i="1" s="1"/>
  <c r="M17" i="1" a="1"/>
  <c r="M17" i="1" s="1"/>
  <c r="N17" i="1" s="1"/>
  <c r="M180" i="1" a="1"/>
  <c r="M180" i="1" s="1"/>
  <c r="N180" i="1" s="1"/>
  <c r="M94" i="1" a="1"/>
  <c r="M94" i="1" s="1"/>
  <c r="N94" i="1" s="1"/>
  <c r="L44" i="28"/>
  <c r="M42" i="1" a="1"/>
  <c r="M42" i="1" s="1"/>
  <c r="N42" i="1" s="1"/>
  <c r="M171" i="1" a="1"/>
  <c r="M171" i="1" s="1"/>
  <c r="N171" i="1" s="1"/>
  <c r="M40" i="1" a="1"/>
  <c r="M40" i="1" s="1"/>
  <c r="N40" i="1" s="1"/>
  <c r="M148" i="1" a="1"/>
  <c r="M148" i="1" s="1"/>
  <c r="N148" i="1" s="1"/>
  <c r="M34" i="1" a="1"/>
  <c r="M34" i="1" s="1"/>
  <c r="N34" i="1" s="1"/>
  <c r="M27" i="1" a="1"/>
  <c r="M27" i="1" s="1"/>
  <c r="N27" i="1" s="1"/>
  <c r="L131" i="28"/>
  <c r="M174" i="1" a="1"/>
  <c r="M174" i="1" s="1"/>
  <c r="N174" i="1" s="1"/>
  <c r="H54" i="29"/>
  <c r="M86" i="28"/>
  <c r="M100" i="1" a="1"/>
  <c r="M100" i="1" s="1"/>
  <c r="N100" i="1" s="1"/>
  <c r="L153" i="28"/>
  <c r="M187" i="1" a="1"/>
  <c r="M187" i="1" s="1"/>
  <c r="N187" i="1" s="1"/>
  <c r="M161" i="28"/>
  <c r="K141" i="28"/>
  <c r="M188" i="1" a="1"/>
  <c r="M188" i="1" s="1"/>
  <c r="N188" i="1" s="1"/>
  <c r="L231" i="28"/>
  <c r="L46" i="28"/>
  <c r="L139" i="28"/>
  <c r="M120" i="1" a="1"/>
  <c r="M120" i="1" s="1"/>
  <c r="N120" i="1" s="1"/>
  <c r="M160" i="28"/>
  <c r="L65" i="28"/>
  <c r="M249" i="28"/>
  <c r="M56" i="28"/>
  <c r="M60" i="1" a="1"/>
  <c r="M60" i="1" s="1"/>
  <c r="N60" i="1" s="1"/>
  <c r="M132" i="1" a="1"/>
  <c r="M132" i="1" s="1"/>
  <c r="N132" i="1" s="1"/>
  <c r="I33" i="29"/>
  <c r="L189" i="28"/>
  <c r="K192" i="28"/>
  <c r="G49" i="29"/>
  <c r="K89" i="28"/>
  <c r="K50" i="28"/>
  <c r="M141" i="1" a="1"/>
  <c r="M141" i="1" s="1"/>
  <c r="N141" i="1" s="1"/>
  <c r="M129" i="1" a="1"/>
  <c r="M129" i="1" s="1"/>
  <c r="N129" i="1" s="1"/>
  <c r="M187" i="28"/>
  <c r="M179" i="28"/>
  <c r="M168" i="28"/>
  <c r="M44" i="1" a="1"/>
  <c r="M44" i="1" s="1"/>
  <c r="N44" i="1" s="1"/>
  <c r="M130" i="1" a="1"/>
  <c r="M130" i="1" s="1"/>
  <c r="N130" i="1" s="1"/>
  <c r="L250" i="28"/>
  <c r="K234" i="28"/>
  <c r="L154" i="28"/>
  <c r="M79" i="1" a="1"/>
  <c r="M79" i="1" s="1"/>
  <c r="N79" i="1" s="1"/>
  <c r="L211" i="28"/>
  <c r="L221" i="28"/>
  <c r="M41" i="1" a="1"/>
  <c r="M41" i="1" s="1"/>
  <c r="N41" i="1" s="1"/>
  <c r="J108" i="1" a="1"/>
  <c r="J108" i="1" s="1"/>
  <c r="K108" i="1" s="1"/>
  <c r="J156" i="1" a="1"/>
  <c r="J156" i="1" s="1"/>
  <c r="K156" i="1" s="1"/>
  <c r="L55" i="28"/>
  <c r="L147" i="28"/>
  <c r="L58" i="28"/>
  <c r="G54" i="29"/>
  <c r="K223" i="28"/>
  <c r="K59" i="28"/>
  <c r="K242" i="28"/>
  <c r="K138" i="28"/>
  <c r="K98" i="28"/>
  <c r="K217" i="28"/>
  <c r="G50" i="29"/>
  <c r="O215" i="28"/>
  <c r="O90" i="28"/>
  <c r="O89" i="28"/>
  <c r="O237" i="28"/>
  <c r="O140" i="28"/>
  <c r="O63" i="28"/>
  <c r="O243" i="28"/>
  <c r="O70" i="28"/>
  <c r="J34" i="1" a="1"/>
  <c r="J34" i="1" s="1"/>
  <c r="K34" i="1" s="1"/>
  <c r="O148" i="28"/>
  <c r="O217" i="28"/>
  <c r="O223" i="28"/>
  <c r="O143" i="28"/>
  <c r="O59" i="28"/>
  <c r="O92" i="28"/>
  <c r="M86" i="1" a="1"/>
  <c r="M86" i="1" s="1"/>
  <c r="N86" i="1" s="1"/>
  <c r="O172" i="28"/>
  <c r="O103" i="28"/>
  <c r="M166" i="1" a="1"/>
  <c r="M166" i="1" s="1"/>
  <c r="N166" i="1" s="1"/>
  <c r="O158" i="28"/>
  <c r="O23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56"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259" i="28"/>
  <c r="F34" i="29"/>
  <c r="H28" i="29"/>
  <c r="L25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25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80" i="28" l="1"/>
  <c r="N104" i="28"/>
  <c r="O239" i="28"/>
  <c r="M134" i="28"/>
  <c r="J65" i="28"/>
  <c r="N72" i="28"/>
  <c r="O212" i="28"/>
  <c r="O214" i="28"/>
  <c r="O170" i="28"/>
  <c r="O204" i="28"/>
  <c r="O219" i="28"/>
  <c r="L236" i="28"/>
  <c r="M180" i="28"/>
  <c r="L92" i="28"/>
  <c r="K46" i="28"/>
  <c r="K186" i="28"/>
  <c r="L142" i="28"/>
  <c r="J234" i="28"/>
  <c r="J229" i="28"/>
  <c r="J71" i="28"/>
  <c r="M127" i="28"/>
  <c r="M154" i="28"/>
  <c r="O184" i="28"/>
  <c r="O67" i="28"/>
  <c r="O130" i="28"/>
  <c r="N245" i="28"/>
  <c r="O183" i="28"/>
  <c r="O216" i="28"/>
  <c r="O72" i="28"/>
  <c r="O254" i="28"/>
  <c r="N176" i="28"/>
  <c r="N165" i="28"/>
  <c r="O151" i="28"/>
  <c r="O205" i="28"/>
  <c r="K79" i="28"/>
  <c r="M50" i="28"/>
  <c r="M70" i="28"/>
  <c r="J257" i="28"/>
  <c r="J192" i="28"/>
  <c r="J165" i="28"/>
  <c r="J167" i="28"/>
  <c r="J235" i="28"/>
  <c r="J77" i="28"/>
  <c r="M145" i="28"/>
  <c r="O106" i="28"/>
  <c r="N149" i="28"/>
  <c r="O118" i="28"/>
  <c r="N236" i="28"/>
  <c r="N44" i="28"/>
  <c r="N234" i="28"/>
  <c r="N136" i="28"/>
  <c r="N205" i="28"/>
  <c r="M72" i="28"/>
  <c r="L249" i="28"/>
  <c r="L217" i="28"/>
  <c r="L162" i="28"/>
  <c r="K87" i="28"/>
  <c r="J80" i="28"/>
  <c r="M120" i="28"/>
  <c r="J70" i="28"/>
  <c r="J113" i="28"/>
  <c r="J94" i="28"/>
  <c r="O218" i="28"/>
  <c r="N152" i="28"/>
  <c r="O93" i="28"/>
  <c r="N182" i="28"/>
  <c r="O55" i="28"/>
  <c r="O119" i="28"/>
  <c r="N254" i="28"/>
  <c r="N150" i="28"/>
  <c r="O186" i="28"/>
  <c r="O110" i="28"/>
  <c r="N246" i="28"/>
  <c r="K145" i="28"/>
  <c r="K127" i="28"/>
  <c r="L164" i="28"/>
  <c r="K117" i="28"/>
  <c r="M157" i="28"/>
  <c r="L212" i="28"/>
  <c r="L73" i="28"/>
  <c r="M247" i="28"/>
  <c r="K81" i="28"/>
  <c r="K118" i="28"/>
  <c r="M105" i="28"/>
  <c r="M219" i="28"/>
  <c r="J87" i="28"/>
  <c r="J224" i="28"/>
  <c r="J170" i="28"/>
  <c r="M97" i="28"/>
  <c r="J177" i="28"/>
  <c r="J129" i="28"/>
  <c r="J141" i="28"/>
  <c r="J98" i="28"/>
  <c r="M229" i="28"/>
  <c r="J146" i="28"/>
  <c r="O175" i="28"/>
  <c r="N134" i="28"/>
  <c r="N154" i="28"/>
  <c r="O259" i="28"/>
  <c r="O53" i="28"/>
  <c r="O256" i="28"/>
  <c r="N151" i="28"/>
  <c r="N71" i="28"/>
  <c r="O47" i="28"/>
  <c r="L118" i="28"/>
  <c r="L105" i="28"/>
  <c r="M242" i="28"/>
  <c r="L175" i="28"/>
  <c r="L50" i="28"/>
  <c r="K168" i="28"/>
  <c r="K245" i="28"/>
  <c r="M132" i="28"/>
  <c r="K52" i="28"/>
  <c r="K193" i="28"/>
  <c r="K201" i="28"/>
  <c r="M84" i="28"/>
  <c r="J115" i="28"/>
  <c r="M136" i="28"/>
  <c r="M95" i="28"/>
  <c r="J211" i="28"/>
  <c r="O200" i="28"/>
  <c r="O142" i="28"/>
  <c r="N156" i="28"/>
  <c r="N95" i="28"/>
  <c r="N107" i="28"/>
  <c r="N115" i="28"/>
  <c r="O209" i="28"/>
  <c r="O228" i="28"/>
  <c r="O232" i="28"/>
  <c r="N137" i="28"/>
  <c r="O156" i="28"/>
  <c r="N73" i="28"/>
  <c r="O230" i="28"/>
  <c r="N238" i="28"/>
  <c r="O169" i="28"/>
  <c r="O255" i="28"/>
  <c r="N180" i="28"/>
  <c r="N141" i="28"/>
  <c r="N61" i="28"/>
  <c r="M87" i="28"/>
  <c r="M233" i="28"/>
  <c r="M182" i="28"/>
  <c r="M169" i="28"/>
  <c r="M49" i="28"/>
  <c r="K207" i="28"/>
  <c r="M193" i="28"/>
  <c r="K114" i="28"/>
  <c r="K140" i="28"/>
  <c r="L124" i="28"/>
  <c r="K188" i="28"/>
  <c r="J168" i="28"/>
  <c r="J242" i="28"/>
  <c r="J157" i="28"/>
  <c r="M53" i="28"/>
  <c r="J182" i="28"/>
  <c r="J163" i="28"/>
  <c r="J255" i="28"/>
  <c r="J222" i="28"/>
  <c r="J75" i="28"/>
  <c r="J125" i="28"/>
  <c r="J51" i="28"/>
  <c r="J183" i="28"/>
  <c r="O167" i="28"/>
  <c r="O198" i="28"/>
  <c r="O128" i="28"/>
  <c r="O138" i="28"/>
  <c r="O129" i="28"/>
  <c r="O246" i="28"/>
  <c r="O144" i="28"/>
  <c r="N192" i="28"/>
  <c r="O111" i="28"/>
  <c r="O225" i="28"/>
  <c r="O251" i="28"/>
  <c r="N90" i="28"/>
  <c r="N75" i="28"/>
  <c r="N255" i="28"/>
  <c r="N235" i="28"/>
  <c r="L84" i="28"/>
  <c r="L180" i="28"/>
  <c r="M152" i="28"/>
  <c r="K152" i="28"/>
  <c r="M165" i="28"/>
  <c r="K84" i="28"/>
  <c r="J193" i="28"/>
  <c r="J233" i="28"/>
  <c r="M82" i="28"/>
  <c r="J219" i="28"/>
  <c r="J251" i="28"/>
  <c r="J86" i="28"/>
  <c r="L252" i="28"/>
  <c r="J54" i="28"/>
  <c r="J218" i="28"/>
  <c r="J207" i="28"/>
  <c r="L203" i="28"/>
  <c r="J226" i="28"/>
  <c r="J232" i="28"/>
  <c r="O258" i="28"/>
  <c r="O81" i="28"/>
  <c r="O224" i="28"/>
  <c r="N82" i="28"/>
  <c r="N116" i="28"/>
  <c r="M122" i="28"/>
  <c r="O159" i="28"/>
  <c r="O124" i="28"/>
  <c r="O65" i="28"/>
  <c r="N233" i="28"/>
  <c r="O213" i="28"/>
  <c r="O168" i="28"/>
  <c r="O121" i="28"/>
  <c r="N159" i="28"/>
  <c r="O137" i="28"/>
  <c r="N97" i="28"/>
  <c r="O187" i="28"/>
  <c r="N169" i="28"/>
  <c r="O133" i="28"/>
  <c r="O139" i="28"/>
  <c r="K185" i="28"/>
  <c r="M232" i="28"/>
  <c r="L100" i="28"/>
  <c r="K218" i="28"/>
  <c r="K57" i="28"/>
  <c r="M254" i="28"/>
  <c r="J201" i="28"/>
  <c r="J150" i="28"/>
  <c r="O42" i="28"/>
  <c r="N177" i="28"/>
  <c r="N145" i="28"/>
  <c r="O49" i="28"/>
  <c r="N232" i="28"/>
  <c r="N54" i="28"/>
  <c r="N249" i="28"/>
  <c r="O107" i="28"/>
  <c r="O152" i="28"/>
  <c r="N133" i="28"/>
  <c r="K128" i="28"/>
  <c r="K105" i="28"/>
  <c r="L91" i="28"/>
  <c r="M46" i="28"/>
  <c r="M222" i="28"/>
  <c r="L96" i="28"/>
  <c r="K95" i="28"/>
  <c r="L254" i="28"/>
  <c r="L202" i="28"/>
  <c r="L145" i="28"/>
  <c r="L52" i="28"/>
  <c r="L119" i="28"/>
  <c r="L186" i="28"/>
  <c r="L157" i="28"/>
  <c r="L181" i="28"/>
  <c r="K130" i="28"/>
  <c r="J240" i="28"/>
  <c r="M183" i="28"/>
  <c r="M91" i="28"/>
  <c r="M135" i="28"/>
  <c r="L113" i="28"/>
  <c r="L137" i="28"/>
  <c r="M158" i="28"/>
  <c r="M218" i="28"/>
  <c r="K175" i="28"/>
  <c r="K108" i="28"/>
  <c r="K190" i="28"/>
  <c r="K163" i="28"/>
  <c r="L136" i="28"/>
  <c r="L177" i="28"/>
  <c r="L174" i="28"/>
  <c r="K199" i="28"/>
  <c r="K159" i="28"/>
  <c r="L94" i="28"/>
  <c r="L151" i="28"/>
  <c r="L69" i="28"/>
  <c r="L63" i="28"/>
  <c r="L102" i="28"/>
  <c r="M96" i="28"/>
  <c r="K61" i="28"/>
  <c r="K75" i="28"/>
  <c r="K109" i="28"/>
  <c r="M68" i="28"/>
  <c r="M115" i="28"/>
  <c r="K126" i="28"/>
  <c r="L130" i="28"/>
  <c r="L104" i="28"/>
  <c r="L89" i="28"/>
  <c r="M243" i="28"/>
  <c r="L226" i="28"/>
  <c r="M189" i="28"/>
  <c r="K221" i="28"/>
  <c r="K232" i="28"/>
  <c r="L109" i="28"/>
  <c r="M237" i="28"/>
  <c r="M100" i="28"/>
  <c r="M117" i="28"/>
  <c r="K249" i="28"/>
  <c r="M206" i="28"/>
  <c r="J180" i="28"/>
  <c r="J179" i="28"/>
  <c r="L120" i="28"/>
  <c r="J49" i="28"/>
  <c r="L116" i="28"/>
  <c r="M113" i="28"/>
  <c r="M137" i="28"/>
  <c r="J189" i="28"/>
  <c r="J84" i="28"/>
  <c r="J81" i="28"/>
  <c r="L163" i="28"/>
  <c r="M129" i="28"/>
  <c r="J47" i="28"/>
  <c r="M114" i="28"/>
  <c r="M190" i="28"/>
  <c r="M163" i="28"/>
  <c r="J256" i="28"/>
  <c r="J253" i="28"/>
  <c r="M146" i="28"/>
  <c r="J215" i="28"/>
  <c r="M45" i="28"/>
  <c r="J213" i="28"/>
  <c r="M176" i="28"/>
  <c r="K100" i="28"/>
  <c r="J119" i="28"/>
  <c r="M200" i="28"/>
  <c r="M133" i="28"/>
  <c r="J143" i="28"/>
  <c r="J160" i="28"/>
  <c r="M79" i="28"/>
  <c r="J57" i="28"/>
  <c r="J231" i="28"/>
  <c r="N220" i="28"/>
  <c r="N121" i="28"/>
  <c r="O236" i="28"/>
  <c r="O207" i="28"/>
  <c r="N81" i="28"/>
  <c r="O136" i="28"/>
  <c r="O245" i="28"/>
  <c r="O71" i="28"/>
  <c r="N89" i="28"/>
  <c r="O96" i="28"/>
  <c r="O193" i="28"/>
  <c r="O176" i="28"/>
  <c r="N239" i="28"/>
  <c r="O98" i="28"/>
  <c r="N43" i="28"/>
  <c r="O113" i="28"/>
  <c r="N52" i="28"/>
  <c r="O54" i="28"/>
  <c r="N86" i="28"/>
  <c r="O164" i="28"/>
  <c r="N164" i="28"/>
  <c r="O86" i="28"/>
  <c r="N153" i="28"/>
  <c r="N171" i="28"/>
  <c r="N113" i="28"/>
  <c r="N146" i="28"/>
  <c r="N167" i="28"/>
  <c r="L188" i="28"/>
  <c r="J216" i="28"/>
  <c r="M111" i="28"/>
  <c r="M192" i="28"/>
  <c r="K142" i="28"/>
  <c r="K143" i="28"/>
  <c r="K135" i="28"/>
  <c r="M104" i="28"/>
  <c r="M142" i="28"/>
  <c r="K174" i="28"/>
  <c r="K43" i="28"/>
  <c r="M94" i="28"/>
  <c r="K167" i="28"/>
  <c r="L160" i="28"/>
  <c r="J246" i="28"/>
  <c r="M61" i="28"/>
  <c r="J96" i="28"/>
  <c r="J153" i="28"/>
  <c r="J58" i="28"/>
  <c r="J149" i="28"/>
  <c r="J74" i="28"/>
  <c r="J212" i="28"/>
  <c r="J178" i="28"/>
  <c r="M226" i="28"/>
  <c r="J151" i="28"/>
  <c r="J117" i="28"/>
  <c r="J123" i="28"/>
  <c r="J69" i="28"/>
  <c r="J174" i="28"/>
  <c r="J103" i="28"/>
  <c r="M119" i="28"/>
  <c r="J169" i="28"/>
  <c r="J206" i="28"/>
  <c r="O173" i="28"/>
  <c r="O247" i="28"/>
  <c r="O117" i="28"/>
  <c r="O199" i="28"/>
  <c r="N219" i="28"/>
  <c r="O221" i="28"/>
  <c r="M248" i="28"/>
  <c r="O220" i="28"/>
  <c r="O185" i="28"/>
  <c r="N124" i="28"/>
  <c r="O188" i="28"/>
  <c r="O149" i="28"/>
  <c r="O257" i="28"/>
  <c r="O82" i="28"/>
  <c r="O154" i="28"/>
  <c r="N186" i="28"/>
  <c r="O177" i="28"/>
  <c r="O233" i="28"/>
  <c r="N228" i="28"/>
  <c r="N202" i="28"/>
  <c r="N199" i="28"/>
  <c r="N91" i="28"/>
  <c r="O112" i="28"/>
  <c r="O116" i="28"/>
  <c r="N129" i="28"/>
  <c r="N168" i="28"/>
  <c r="N58" i="28"/>
  <c r="N87" i="28"/>
  <c r="N256" i="28"/>
  <c r="N132" i="28"/>
  <c r="O165" i="28"/>
  <c r="N253" i="28"/>
  <c r="N78" i="28"/>
  <c r="N45" i="28"/>
  <c r="N221" i="28"/>
  <c r="J85" i="28"/>
  <c r="K136" i="28"/>
  <c r="K177" i="28"/>
  <c r="J237" i="28"/>
  <c r="M171" i="28"/>
  <c r="O242" i="28"/>
  <c r="N226" i="28"/>
  <c r="J111" i="28"/>
  <c r="K73" i="28"/>
  <c r="J100" i="28"/>
  <c r="M177" i="28"/>
  <c r="K182" i="28"/>
  <c r="K226" i="28"/>
  <c r="K116" i="28"/>
  <c r="M138" i="28"/>
  <c r="M224" i="28"/>
  <c r="M210" i="28"/>
  <c r="K104" i="28"/>
  <c r="K206" i="28"/>
  <c r="K222" i="28"/>
  <c r="K254" i="28"/>
  <c r="K65" i="28"/>
  <c r="K113" i="28"/>
  <c r="K137" i="28"/>
  <c r="K56" i="28"/>
  <c r="J200" i="28"/>
  <c r="J133" i="28"/>
  <c r="M139" i="28"/>
  <c r="M231" i="28"/>
  <c r="M256" i="28"/>
  <c r="L81" i="28"/>
  <c r="J105" i="28"/>
  <c r="J252" i="28"/>
  <c r="J254" i="28"/>
  <c r="M191" i="28"/>
  <c r="M217" i="28"/>
  <c r="J132" i="28"/>
  <c r="J147" i="28"/>
  <c r="J186" i="28"/>
  <c r="J95" i="28"/>
  <c r="J130" i="28"/>
  <c r="J187" i="28"/>
  <c r="J89" i="28"/>
  <c r="J97" i="28"/>
  <c r="K42" i="28"/>
  <c r="M109" i="28"/>
  <c r="L245" i="28"/>
  <c r="J152" i="28"/>
  <c r="J78" i="28"/>
  <c r="J238" i="28"/>
  <c r="O48" i="28"/>
  <c r="O75" i="28"/>
  <c r="O157" i="28"/>
  <c r="M112" i="28"/>
  <c r="N70" i="28"/>
  <c r="O85" i="28"/>
  <c r="N118" i="28"/>
  <c r="O145" i="28"/>
  <c r="O84" i="28"/>
  <c r="O62" i="28"/>
  <c r="N60" i="28"/>
  <c r="O240" i="28"/>
  <c r="N187" i="28"/>
  <c r="O64" i="28"/>
  <c r="O153" i="28"/>
  <c r="O252" i="28"/>
  <c r="N147" i="28"/>
  <c r="O91" i="28"/>
  <c r="O141" i="28"/>
  <c r="N215" i="28"/>
  <c r="N93" i="28"/>
  <c r="N190" i="28"/>
  <c r="O146" i="28"/>
  <c r="O181" i="28"/>
  <c r="O244" i="28"/>
  <c r="O46" i="28"/>
  <c r="O56" i="28"/>
  <c r="J239" i="28"/>
  <c r="O78" i="28"/>
  <c r="N69" i="28"/>
  <c r="J159" i="28"/>
  <c r="N201" i="28"/>
  <c r="O135" i="28"/>
  <c r="K162" i="28"/>
  <c r="O104" i="28"/>
  <c r="J53" i="28"/>
  <c r="L88" i="28"/>
  <c r="M131" i="28"/>
  <c r="K233" i="28"/>
  <c r="J184" i="28"/>
  <c r="J140" i="28"/>
  <c r="L242" i="28"/>
  <c r="L168" i="28"/>
  <c r="K139" i="28"/>
  <c r="J243" i="28"/>
  <c r="J68" i="28"/>
  <c r="M42" i="28"/>
  <c r="J64" i="28"/>
  <c r="L111" i="28"/>
  <c r="J44" i="28"/>
  <c r="M174" i="28"/>
  <c r="M89" i="28"/>
  <c r="J191" i="28"/>
  <c r="J116" i="28"/>
  <c r="L173" i="28"/>
  <c r="M212" i="28"/>
  <c r="J92" i="28"/>
  <c r="J249" i="28"/>
  <c r="J112" i="28"/>
  <c r="L224" i="28"/>
  <c r="M128" i="28"/>
  <c r="J214" i="28"/>
  <c r="J176" i="28"/>
  <c r="J63" i="28"/>
  <c r="J203" i="28"/>
  <c r="N189" i="28"/>
  <c r="N162" i="28"/>
  <c r="N230" i="28"/>
  <c r="N241" i="28"/>
  <c r="O229" i="28"/>
  <c r="O192" i="28"/>
  <c r="O147" i="28"/>
  <c r="O190" i="28"/>
  <c r="N68" i="28"/>
  <c r="O105" i="28"/>
  <c r="O163" i="28"/>
  <c r="N102" i="28"/>
  <c r="O132" i="28"/>
  <c r="N251" i="28"/>
  <c r="N218" i="28"/>
  <c r="O87" i="28"/>
  <c r="N130" i="28"/>
  <c r="O58" i="28"/>
  <c r="O123" i="28"/>
  <c r="N56" i="28"/>
  <c r="N47" i="28"/>
  <c r="J107" i="28"/>
  <c r="N143" i="28"/>
  <c r="N98" i="28"/>
  <c r="O253" i="28"/>
  <c r="N206" i="28"/>
  <c r="N252" i="28"/>
  <c r="O99" i="28"/>
  <c r="N74" i="28"/>
  <c r="O114" i="28"/>
  <c r="N131" i="28"/>
  <c r="J134" i="28"/>
  <c r="J221" i="28"/>
  <c r="O206" i="28"/>
  <c r="L192" i="28"/>
  <c r="M149" i="28"/>
  <c r="J72" i="28"/>
  <c r="O208" i="28"/>
  <c r="N240" i="28"/>
  <c r="K183" i="28"/>
  <c r="J139" i="28"/>
  <c r="J128" i="28"/>
  <c r="H214" i="1"/>
  <c r="L51" i="28"/>
  <c r="K13" i="29"/>
  <c r="L80" i="28"/>
  <c r="J121" i="28"/>
  <c r="G212" i="1" a="1"/>
  <c r="G212" i="1" s="1"/>
  <c r="H212" i="1" s="1"/>
  <c r="G199" i="1" a="1"/>
  <c r="G199" i="1" s="1"/>
  <c r="H199" i="1" s="1"/>
  <c r="K10" i="29"/>
  <c r="K7" i="29"/>
  <c r="G11" i="1" a="1"/>
  <c r="G11" i="1" s="1"/>
  <c r="H11" i="1" s="1"/>
  <c r="J158" i="28"/>
  <c r="L223" i="28"/>
  <c r="G54" i="1" a="1"/>
  <c r="G54" i="1" s="1"/>
  <c r="H54" i="1" s="1"/>
  <c r="M141" i="28"/>
  <c r="L71"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56" i="28"/>
  <c r="G217" i="1" a="1"/>
  <c r="G217" i="1" s="1"/>
  <c r="J154" i="28"/>
  <c r="G216" i="1" a="1"/>
  <c r="G216" i="1" s="1"/>
  <c r="J118" i="28"/>
  <c r="G206" i="1" a="1"/>
  <c r="G206" i="1" s="1"/>
  <c r="J73" i="28"/>
  <c r="G209" i="1" a="1"/>
  <c r="G209" i="1" s="1"/>
  <c r="J145" i="28"/>
  <c r="G207" i="1" a="1"/>
  <c r="G207" i="1" s="1"/>
  <c r="L53" i="28"/>
  <c r="G221" i="1" a="1"/>
  <c r="G221" i="1" s="1"/>
  <c r="G208" i="1" a="1"/>
  <c r="G208" i="1" s="1"/>
  <c r="J60" i="28"/>
  <c r="H205" i="1"/>
  <c r="G198" i="1" a="1"/>
  <c r="G198" i="1" s="1"/>
  <c r="L149" i="28"/>
  <c r="G196" i="1" a="1"/>
  <c r="G196" i="1" s="1"/>
  <c r="J127" i="28"/>
  <c r="G204" i="1" a="1"/>
  <c r="G204" i="1" s="1"/>
  <c r="J137" i="28"/>
  <c r="G197" i="1" a="1"/>
  <c r="G197" i="1" s="1"/>
  <c r="J102" i="28"/>
  <c r="G201" i="1" a="1"/>
  <c r="G201" i="1" s="1"/>
  <c r="J188" i="28"/>
  <c r="G200" i="1" a="1"/>
  <c r="G200" i="1" s="1"/>
  <c r="J162" i="28"/>
  <c r="G203" i="1" a="1"/>
  <c r="G203" i="1" s="1"/>
  <c r="L72" i="28"/>
  <c r="G202" i="1" a="1"/>
  <c r="G202" i="1" s="1"/>
  <c r="J62" i="28"/>
  <c r="G213" i="1" a="1"/>
  <c r="G213" i="1" s="1"/>
  <c r="G49" i="1" a="1"/>
  <c r="G49" i="1" s="1"/>
  <c r="H49" i="1" s="1"/>
  <c r="G51" i="1" a="1"/>
  <c r="G51" i="1" s="1"/>
  <c r="H51" i="1" s="1"/>
  <c r="G35" i="1" a="1"/>
  <c r="G35" i="1" s="1"/>
  <c r="H35" i="1" s="1"/>
  <c r="G56" i="1" a="1"/>
  <c r="G56" i="1" s="1"/>
  <c r="H56" i="1" s="1"/>
  <c r="L45" i="28"/>
  <c r="K112" i="28"/>
  <c r="K120" i="28"/>
  <c r="M107" i="28"/>
  <c r="G46" i="1" a="1"/>
  <c r="G46" i="1" s="1"/>
  <c r="H46" i="1" s="1"/>
  <c r="G78" i="1" a="1"/>
  <c r="G78" i="1" s="1"/>
  <c r="H78" i="1" s="1"/>
  <c r="G67" i="1" a="1"/>
  <c r="G67" i="1" s="1"/>
  <c r="H67" i="1" s="1"/>
  <c r="G122" i="1" a="1"/>
  <c r="G122" i="1" s="1"/>
  <c r="H122" i="1" s="1"/>
  <c r="G91" i="1" a="1"/>
  <c r="G91" i="1" s="1"/>
  <c r="H91" i="1" s="1"/>
  <c r="G45" i="1" a="1"/>
  <c r="G45" i="1" s="1"/>
  <c r="H45" i="1" s="1"/>
  <c r="J43" i="28"/>
  <c r="G14" i="1" a="1"/>
  <c r="G14" i="1" s="1"/>
  <c r="H14" i="1" s="1"/>
  <c r="G74" i="1" a="1"/>
  <c r="G74" i="1" s="1"/>
  <c r="H74" i="1" s="1"/>
  <c r="L117" i="28"/>
  <c r="G26" i="1" a="1"/>
  <c r="G26" i="1" s="1"/>
  <c r="G12" i="1" a="1"/>
  <c r="G12" i="1" s="1"/>
  <c r="H12" i="1" s="1"/>
  <c r="G60" i="1" a="1"/>
  <c r="G60" i="1" s="1"/>
  <c r="H60" i="1" s="1"/>
  <c r="K158" i="28"/>
  <c r="J13" i="29"/>
  <c r="G31" i="1" a="1"/>
  <c r="G31" i="1" s="1"/>
  <c r="H31" i="1" s="1"/>
  <c r="J10" i="29"/>
  <c r="J8" i="29"/>
  <c r="G57" i="1" a="1"/>
  <c r="G57" i="1" s="1"/>
  <c r="H57" i="1" s="1"/>
  <c r="K121" i="28"/>
  <c r="G83" i="1" a="1"/>
  <c r="G83" i="1" s="1"/>
  <c r="H83" i="1" s="1"/>
  <c r="J7" i="29"/>
  <c r="G69" i="1" a="1"/>
  <c r="G69" i="1" s="1"/>
  <c r="H69" i="1" s="1"/>
  <c r="M238" i="28"/>
  <c r="G96" i="1" a="1"/>
  <c r="G96" i="1" s="1"/>
  <c r="H96" i="1" s="1"/>
  <c r="K187" i="28"/>
  <c r="K243" i="28"/>
  <c r="K99" i="28"/>
  <c r="M236" i="28"/>
  <c r="L207" i="28"/>
  <c r="K71" i="28"/>
  <c r="L200" i="28"/>
  <c r="K253" i="28"/>
  <c r="M241" i="28"/>
  <c r="M55" i="28"/>
  <c r="L78" i="28"/>
  <c r="K124" i="28"/>
  <c r="K64" i="28"/>
  <c r="L204" i="28"/>
  <c r="K164" i="28"/>
  <c r="G11" i="29"/>
  <c r="K91" i="28"/>
  <c r="M54" i="28"/>
  <c r="L167" i="28"/>
  <c r="L172" i="28"/>
  <c r="L184" i="28"/>
  <c r="L206" i="28"/>
  <c r="K55" i="28"/>
  <c r="K180" i="28"/>
  <c r="M164" i="28"/>
  <c r="L255" i="28"/>
  <c r="K241" i="28"/>
  <c r="K171" i="28"/>
  <c r="L98" i="28"/>
  <c r="K200" i="28"/>
  <c r="K70" i="28"/>
  <c r="L182" i="28"/>
  <c r="K255" i="28"/>
  <c r="L138" i="28"/>
  <c r="L59" i="28"/>
  <c r="L228" i="28"/>
  <c r="K131" i="28"/>
  <c r="M240" i="28"/>
  <c r="K173" i="28"/>
  <c r="K150" i="28"/>
  <c r="K129" i="28"/>
  <c r="K115" i="28"/>
  <c r="L110" i="28"/>
  <c r="L82" i="28"/>
  <c r="L199" i="28"/>
  <c r="L234" i="28"/>
  <c r="L165" i="28"/>
  <c r="K208" i="28"/>
  <c r="M255" i="28"/>
  <c r="L132" i="28"/>
  <c r="K90" i="28"/>
  <c r="L99" i="28"/>
  <c r="L135" i="28"/>
  <c r="L253" i="28"/>
  <c r="K252" i="28"/>
  <c r="L257" i="28"/>
  <c r="K147" i="28"/>
  <c r="M51" i="28"/>
  <c r="M221" i="28"/>
  <c r="L208" i="28"/>
  <c r="L171" i="28"/>
  <c r="L115" i="28"/>
  <c r="L239" i="28"/>
  <c r="M172" i="28"/>
  <c r="M223" i="28"/>
  <c r="M47" i="28"/>
  <c r="L210" i="28"/>
  <c r="L141" i="28"/>
  <c r="L56" i="28"/>
  <c r="K220" i="28"/>
  <c r="M150" i="28"/>
  <c r="M214" i="28"/>
  <c r="M92" i="28"/>
  <c r="K160" i="28"/>
  <c r="K92" i="28"/>
  <c r="L97" i="28"/>
  <c r="K244" i="28"/>
  <c r="M90" i="28"/>
  <c r="L57" i="28"/>
  <c r="L150" i="28"/>
  <c r="K47" i="28"/>
  <c r="M209" i="28"/>
  <c r="M71" i="28"/>
  <c r="M208" i="28"/>
  <c r="K157" i="28"/>
  <c r="M167" i="28"/>
  <c r="M52" i="28"/>
  <c r="L251" i="28"/>
  <c r="K93" i="28"/>
  <c r="M246" i="28"/>
  <c r="L215" i="28"/>
  <c r="K231" i="28"/>
  <c r="K54" i="28"/>
  <c r="M215" i="28"/>
  <c r="K148" i="28"/>
  <c r="K63" i="28"/>
  <c r="L187" i="28"/>
  <c r="M228" i="28"/>
  <c r="L107" i="28"/>
  <c r="K106" i="28"/>
  <c r="L240" i="28"/>
  <c r="K48" i="28"/>
  <c r="M58" i="28"/>
  <c r="L246" i="28"/>
  <c r="L123" i="28"/>
  <c r="L243" i="28"/>
  <c r="M64" i="28"/>
  <c r="K205" i="28"/>
  <c r="M151" i="28"/>
  <c r="M110" i="28"/>
  <c r="M99" i="28"/>
  <c r="M144" i="28"/>
  <c r="L241" i="28"/>
  <c r="L220" i="28"/>
  <c r="L114" i="28"/>
  <c r="L54" i="28"/>
  <c r="L134" i="28"/>
  <c r="L129" i="28"/>
  <c r="M257" i="28"/>
  <c r="L158" i="28"/>
  <c r="M116" i="28"/>
  <c r="M211" i="28"/>
  <c r="K178" i="28"/>
  <c r="L126" i="28"/>
  <c r="K235" i="28"/>
  <c r="K134" i="28"/>
  <c r="K256" i="28"/>
  <c r="K80" i="28"/>
  <c r="K236" i="28"/>
  <c r="K153" i="28"/>
  <c r="K216" i="28"/>
  <c r="K110" i="28"/>
  <c r="K219" i="28"/>
  <c r="L144" i="28"/>
  <c r="K209" i="28"/>
  <c r="M201" i="28"/>
  <c r="L209" i="28"/>
  <c r="K94" i="28"/>
  <c r="M125" i="28"/>
  <c r="L218" i="28"/>
  <c r="L216" i="28"/>
  <c r="M88" i="28"/>
  <c r="M199" i="28"/>
  <c r="M147" i="28"/>
  <c r="K144" i="28"/>
  <c r="K86" i="28"/>
  <c r="K229" i="28"/>
  <c r="M216" i="28"/>
  <c r="K45" i="28"/>
  <c r="M93" i="28"/>
  <c r="K101" i="28"/>
  <c r="M245" i="28"/>
  <c r="L237" i="28"/>
  <c r="K85" i="28"/>
  <c r="L256" i="28"/>
  <c r="L122" i="28"/>
  <c r="L176" i="28"/>
  <c r="K189" i="28"/>
  <c r="L140" i="28"/>
  <c r="L193" i="28"/>
  <c r="L42" i="28"/>
  <c r="K246" i="28"/>
  <c r="L79" i="28"/>
  <c r="L219" i="28"/>
  <c r="L238" i="28"/>
  <c r="L201" i="28"/>
  <c r="L95" i="28"/>
  <c r="L75" i="28"/>
  <c r="K119" i="28"/>
  <c r="K151" i="28"/>
  <c r="K237" i="28"/>
  <c r="K96" i="28"/>
  <c r="K215" i="28"/>
  <c r="K181" i="28"/>
  <c r="L229" i="28"/>
  <c r="K122" i="28"/>
  <c r="M106" i="28"/>
  <c r="K125" i="28"/>
  <c r="L61" i="28"/>
  <c r="K228" i="28"/>
  <c r="L205" i="28"/>
  <c r="L43" i="28"/>
  <c r="M253" i="28"/>
  <c r="M130" i="28"/>
  <c r="M173" i="28"/>
  <c r="K51" i="28"/>
  <c r="M207" i="28"/>
  <c r="M57" i="28"/>
  <c r="L87" i="28"/>
  <c r="L101" i="28"/>
  <c r="L214" i="28"/>
  <c r="K88" i="28"/>
  <c r="K239" i="28"/>
  <c r="M205" i="28"/>
  <c r="L85" i="28"/>
  <c r="K212" i="28"/>
  <c r="M153" i="28"/>
  <c r="K211" i="28"/>
  <c r="M124" i="28"/>
  <c r="M204" i="28"/>
  <c r="K214" i="28"/>
  <c r="K58" i="28"/>
  <c r="L47" i="28"/>
  <c r="L77" i="28"/>
  <c r="M75" i="28"/>
  <c r="M85" i="28"/>
  <c r="L93" i="28"/>
  <c r="L128" i="28"/>
  <c r="L146" i="28"/>
  <c r="L233" i="28"/>
  <c r="L185" i="28"/>
  <c r="L248" i="28"/>
  <c r="M235" i="28"/>
  <c r="M65" i="28"/>
  <c r="K123" i="28"/>
  <c r="K74" i="28"/>
  <c r="M126" i="28"/>
  <c r="K78" i="28"/>
  <c r="K44" i="28"/>
  <c r="M123" i="28"/>
  <c r="L125" i="28"/>
  <c r="K170" i="28"/>
  <c r="M202" i="28"/>
  <c r="M63" i="28"/>
  <c r="K97" i="28"/>
  <c r="L190" i="28"/>
  <c r="L152" i="28"/>
  <c r="K224" i="28"/>
  <c r="M186" i="28"/>
  <c r="K82" i="28"/>
  <c r="K184" i="28"/>
  <c r="M220" i="28"/>
  <c r="K257" i="28"/>
  <c r="L169" i="28"/>
  <c r="L74" i="28"/>
  <c r="L222" i="28"/>
  <c r="K107" i="28"/>
  <c r="L64" i="28"/>
  <c r="M43" i="28"/>
  <c r="K248" i="28"/>
  <c r="J48" i="28"/>
  <c r="K165" i="28"/>
  <c r="L86" i="28"/>
  <c r="L183" i="28"/>
  <c r="J172" i="28"/>
  <c r="K213" i="28"/>
  <c r="L230" i="28"/>
  <c r="K161" i="28"/>
  <c r="M178" i="28"/>
  <c r="L178" i="28"/>
  <c r="K230" i="28"/>
  <c r="M213" i="28"/>
  <c r="L179" i="28"/>
  <c r="K179" i="28"/>
  <c r="M103" i="28"/>
  <c r="L227" i="28"/>
  <c r="K49" i="28"/>
  <c r="K69" i="28"/>
  <c r="M244" i="28"/>
  <c r="L244" i="28"/>
  <c r="M143" i="28"/>
  <c r="L103" i="28"/>
  <c r="L143" i="28"/>
  <c r="L68" i="28"/>
  <c r="K227" i="28"/>
  <c r="K103" i="28"/>
  <c r="K191" i="28"/>
  <c r="K172" i="28"/>
  <c r="L213" i="28"/>
  <c r="L191" i="28"/>
  <c r="L49" i="28"/>
  <c r="M98" i="28"/>
  <c r="M230" i="28"/>
  <c r="L161" i="28"/>
  <c r="M227" i="28"/>
  <c r="L106"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82" i="28" s="1"/>
  <c r="I182" i="28" s="1"/>
  <c r="G104" i="1" a="1"/>
  <c r="G104" i="1" s="1"/>
  <c r="G161" i="1" a="1"/>
  <c r="G161" i="1" s="1"/>
  <c r="H161" i="1" s="1"/>
  <c r="G23" i="1" a="1"/>
  <c r="G23" i="1" s="1"/>
  <c r="G77" i="28" s="1"/>
  <c r="I77"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170" i="28" s="1"/>
  <c r="I170" i="28" s="1"/>
  <c r="G194" i="1" a="1"/>
  <c r="G194" i="1" s="1"/>
  <c r="H194" i="1" s="1"/>
  <c r="G72" i="1" a="1"/>
  <c r="G72" i="1" s="1"/>
  <c r="H72" i="1" s="1"/>
  <c r="G117" i="1" a="1"/>
  <c r="G117" i="1" s="1"/>
  <c r="H117" i="1" s="1"/>
  <c r="G29" i="1" a="1"/>
  <c r="G29" i="1" s="1"/>
  <c r="G113" i="28" s="1"/>
  <c r="I113"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33" i="28" s="1"/>
  <c r="I133" i="28" s="1"/>
  <c r="G112" i="1" a="1"/>
  <c r="G112" i="1" s="1"/>
  <c r="H112" i="1" s="1"/>
  <c r="G66" i="1" a="1"/>
  <c r="G66" i="1" s="1"/>
  <c r="H66" i="1" s="1"/>
  <c r="G42" i="1" a="1"/>
  <c r="G42" i="1" s="1"/>
  <c r="H42" i="1" s="1"/>
  <c r="G141" i="1" a="1"/>
  <c r="G141" i="1" s="1"/>
  <c r="G191" i="1" a="1"/>
  <c r="G191" i="1" s="1"/>
  <c r="G168" i="1" a="1"/>
  <c r="G168" i="1" s="1"/>
  <c r="G249" i="28" s="1"/>
  <c r="I249"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68" i="28" s="1"/>
  <c r="I168" i="28" s="1"/>
  <c r="H13" i="29"/>
  <c r="G10" i="29"/>
  <c r="G79" i="1" a="1"/>
  <c r="G79" i="1" s="1"/>
  <c r="G108" i="1" a="1"/>
  <c r="G108" i="1" s="1"/>
  <c r="G96" i="28" s="1"/>
  <c r="I96" i="28" s="1"/>
  <c r="G178" i="1" a="1"/>
  <c r="G178" i="1" s="1"/>
  <c r="H178" i="1" s="1"/>
  <c r="G169" i="1" a="1"/>
  <c r="G169" i="1" s="1"/>
  <c r="G250" i="28" s="1"/>
  <c r="I250"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0" i="28"/>
  <c r="O51" i="28"/>
  <c r="O131" i="28"/>
  <c r="E59" i="29"/>
  <c r="E61" i="29"/>
  <c r="E52" i="29"/>
  <c r="E41" i="29"/>
  <c r="E58" i="29"/>
  <c r="G86" i="1" a="1"/>
  <c r="G86" i="1" s="1"/>
  <c r="E49" i="29"/>
  <c r="E43" i="29"/>
  <c r="O122" i="28"/>
  <c r="G166" i="1" a="1"/>
  <c r="G166" i="1" s="1"/>
  <c r="F7" i="29"/>
  <c r="G13" i="1" a="1"/>
  <c r="G13" i="1" s="1"/>
  <c r="G259" i="28" s="1"/>
  <c r="I259" i="28" s="1"/>
  <c r="K9" i="1"/>
  <c r="E40" i="29"/>
  <c r="E31" i="29"/>
  <c r="F10" i="29"/>
  <c r="G9" i="1" a="1"/>
  <c r="G9" i="1" s="1"/>
  <c r="F8" i="29"/>
  <c r="G8" i="1" a="1"/>
  <c r="G8" i="1" s="1"/>
  <c r="E37" i="29"/>
  <c r="O174" i="28"/>
  <c r="K11" i="29"/>
  <c r="E38" i="29"/>
  <c r="E29" i="29"/>
  <c r="K8" i="1"/>
  <c r="K8" i="29"/>
  <c r="E32" i="29"/>
  <c r="E55" i="29"/>
  <c r="M69" i="28"/>
  <c r="I10" i="29"/>
  <c r="E28" i="29"/>
  <c r="F13" i="29"/>
  <c r="G7" i="1" a="1"/>
  <c r="G7" i="1" s="1"/>
  <c r="E50" i="29"/>
  <c r="E34" i="29"/>
  <c r="G10" i="1" a="1"/>
  <c r="G10" i="1" s="1"/>
  <c r="G108" i="28" s="1"/>
  <c r="I108" i="28" s="1"/>
  <c r="E64" i="29"/>
  <c r="G34" i="1" a="1"/>
  <c r="G34" i="1" s="1"/>
  <c r="F62" i="29"/>
  <c r="J195" i="28"/>
  <c r="J196" i="28"/>
  <c r="J197" i="28"/>
  <c r="G8" i="2"/>
  <c r="R6" i="1" s="1"/>
  <c r="J76" i="28"/>
  <c r="G50" i="28" l="1"/>
  <c r="I50" i="28" s="1"/>
  <c r="G147" i="28"/>
  <c r="I147" i="28" s="1"/>
  <c r="H232" i="28"/>
  <c r="G228" i="28"/>
  <c r="I228" i="28" s="1"/>
  <c r="G254" i="28"/>
  <c r="I254" i="28" s="1"/>
  <c r="G203" i="28"/>
  <c r="I203" i="28" s="1"/>
  <c r="G252" i="28"/>
  <c r="I252" i="28" s="1"/>
  <c r="G116" i="28"/>
  <c r="I116" i="28" s="1"/>
  <c r="G105" i="28"/>
  <c r="I105" i="28" s="1"/>
  <c r="G111" i="28"/>
  <c r="I111" i="28" s="1"/>
  <c r="G119" i="28"/>
  <c r="I119" i="28" s="1"/>
  <c r="G104" i="28"/>
  <c r="I104" i="28" s="1"/>
  <c r="G100" i="28"/>
  <c r="I100" i="28" s="1"/>
  <c r="G109" i="28"/>
  <c r="I109" i="28" s="1"/>
  <c r="G81" i="28"/>
  <c r="I81" i="28" s="1"/>
  <c r="G84" i="28"/>
  <c r="I84" i="28" s="1"/>
  <c r="G192" i="28"/>
  <c r="I192" i="28" s="1"/>
  <c r="G177" i="28"/>
  <c r="I177" i="28" s="1"/>
  <c r="G159" i="28"/>
  <c r="I159" i="28" s="1"/>
  <c r="G191" i="28"/>
  <c r="I191" i="28" s="1"/>
  <c r="G112" i="28"/>
  <c r="I112" i="28" s="1"/>
  <c r="H211" i="1"/>
  <c r="H210" i="1"/>
  <c r="H223" i="1"/>
  <c r="H222" i="1"/>
  <c r="H221" i="1"/>
  <c r="H220" i="1"/>
  <c r="H216" i="1"/>
  <c r="G118" i="28"/>
  <c r="I118" i="28" s="1"/>
  <c r="H217" i="1"/>
  <c r="G154" i="28"/>
  <c r="I154" i="28" s="1"/>
  <c r="H213" i="1"/>
  <c r="G163" i="28"/>
  <c r="I163" i="28" s="1"/>
  <c r="H218" i="1"/>
  <c r="G156" i="28"/>
  <c r="I156" i="28" s="1"/>
  <c r="H208" i="1"/>
  <c r="G60" i="28"/>
  <c r="I60" i="28" s="1"/>
  <c r="H209" i="1"/>
  <c r="G145" i="28"/>
  <c r="I145" i="28" s="1"/>
  <c r="H207" i="1"/>
  <c r="G53" i="28"/>
  <c r="I53" i="28" s="1"/>
  <c r="H206" i="1"/>
  <c r="G73" i="28"/>
  <c r="I73" i="28" s="1"/>
  <c r="H202" i="1"/>
  <c r="H62" i="28" s="1"/>
  <c r="G62" i="28"/>
  <c r="I62" i="28" s="1"/>
  <c r="H200" i="1"/>
  <c r="G162" i="28"/>
  <c r="I162" i="28" s="1"/>
  <c r="H197" i="1"/>
  <c r="H102" i="28" s="1"/>
  <c r="G102" i="28"/>
  <c r="I102" i="28" s="1"/>
  <c r="H196" i="1"/>
  <c r="G127" i="28"/>
  <c r="I127" i="28" s="1"/>
  <c r="H203" i="1"/>
  <c r="G72" i="28"/>
  <c r="I72" i="28" s="1"/>
  <c r="H201" i="1"/>
  <c r="H188" i="28" s="1"/>
  <c r="G188" i="28"/>
  <c r="I188" i="28" s="1"/>
  <c r="H204" i="1"/>
  <c r="G137" i="28"/>
  <c r="I137" i="28" s="1"/>
  <c r="H198" i="1"/>
  <c r="H149" i="28" s="1"/>
  <c r="G149" i="28"/>
  <c r="I149" i="28" s="1"/>
  <c r="G213" i="28"/>
  <c r="I213" i="28" s="1"/>
  <c r="H26" i="1"/>
  <c r="G45" i="28"/>
  <c r="I45" i="28" s="1"/>
  <c r="G85" i="28"/>
  <c r="I85" i="28" s="1"/>
  <c r="G42" i="28"/>
  <c r="I42" i="28" s="1"/>
  <c r="G224" i="28"/>
  <c r="I224" i="28" s="1"/>
  <c r="G212" i="28"/>
  <c r="I212" i="28" s="1"/>
  <c r="G206" i="28"/>
  <c r="I206" i="28" s="1"/>
  <c r="G190" i="28"/>
  <c r="I190" i="28" s="1"/>
  <c r="H229" i="28"/>
  <c r="G193" i="28"/>
  <c r="I193" i="28" s="1"/>
  <c r="G87" i="28"/>
  <c r="I87" i="28" s="1"/>
  <c r="G117" i="28"/>
  <c r="I117" i="28" s="1"/>
  <c r="G43" i="28"/>
  <c r="I43" i="28" s="1"/>
  <c r="G229" i="28"/>
  <c r="I229" i="28" s="1"/>
  <c r="G138" i="28"/>
  <c r="I138" i="28" s="1"/>
  <c r="G200" i="28"/>
  <c r="I200" i="28" s="1"/>
  <c r="G214" i="28"/>
  <c r="I214" i="28" s="1"/>
  <c r="G211" i="28"/>
  <c r="I211" i="28" s="1"/>
  <c r="G141" i="28"/>
  <c r="I141" i="28" s="1"/>
  <c r="G56" i="28"/>
  <c r="I56" i="28" s="1"/>
  <c r="G209" i="28"/>
  <c r="I209" i="28" s="1"/>
  <c r="G125" i="28"/>
  <c r="I125" i="28" s="1"/>
  <c r="G59" i="28"/>
  <c r="I59" i="28" s="1"/>
  <c r="G89" i="28"/>
  <c r="I89" i="28" s="1"/>
  <c r="H204" i="28"/>
  <c r="G184" i="28"/>
  <c r="I184" i="28" s="1"/>
  <c r="G75" i="28"/>
  <c r="I75" i="28" s="1"/>
  <c r="G164" i="28"/>
  <c r="I164" i="28" s="1"/>
  <c r="G148" i="28"/>
  <c r="I148" i="28" s="1"/>
  <c r="G131" i="28"/>
  <c r="I131" i="28" s="1"/>
  <c r="G223" i="28"/>
  <c r="I223" i="28" s="1"/>
  <c r="G241" i="28"/>
  <c r="I241" i="28" s="1"/>
  <c r="G167" i="28"/>
  <c r="I167" i="28" s="1"/>
  <c r="G86" i="28"/>
  <c r="I86" i="28" s="1"/>
  <c r="G176" i="28"/>
  <c r="I176" i="28" s="1"/>
  <c r="G202" i="28"/>
  <c r="I202" i="28" s="1"/>
  <c r="G226" i="28"/>
  <c r="I226" i="28" s="1"/>
  <c r="G107" i="28"/>
  <c r="I107" i="28" s="1"/>
  <c r="G237" i="28"/>
  <c r="I237" i="28" s="1"/>
  <c r="G99" i="28"/>
  <c r="I99" i="28" s="1"/>
  <c r="G46" i="28"/>
  <c r="I46" i="28" s="1"/>
  <c r="G44" i="28"/>
  <c r="I44" i="28" s="1"/>
  <c r="H181" i="28"/>
  <c r="G222" i="28"/>
  <c r="I222" i="28" s="1"/>
  <c r="G183" i="28"/>
  <c r="I183" i="28" s="1"/>
  <c r="G70" i="28"/>
  <c r="I70" i="28" s="1"/>
  <c r="G55" i="28"/>
  <c r="I55" i="28" s="1"/>
  <c r="G187" i="28"/>
  <c r="I187" i="28" s="1"/>
  <c r="G78" i="28"/>
  <c r="I78" i="28" s="1"/>
  <c r="G236" i="28"/>
  <c r="I236" i="28" s="1"/>
  <c r="G257" i="28"/>
  <c r="I257" i="28" s="1"/>
  <c r="G219" i="28"/>
  <c r="I219" i="28" s="1"/>
  <c r="G126" i="28"/>
  <c r="I126" i="28" s="1"/>
  <c r="G61" i="28"/>
  <c r="I61" i="28" s="1"/>
  <c r="G216" i="28"/>
  <c r="I216" i="28" s="1"/>
  <c r="G120" i="28"/>
  <c r="I120" i="28" s="1"/>
  <c r="G123" i="28"/>
  <c r="I123" i="28" s="1"/>
  <c r="G175" i="28"/>
  <c r="I175" i="28" s="1"/>
  <c r="G186" i="28"/>
  <c r="I186" i="28" s="1"/>
  <c r="G239" i="28"/>
  <c r="I239" i="28" s="1"/>
  <c r="G110" i="28"/>
  <c r="I110" i="28" s="1"/>
  <c r="G134" i="28"/>
  <c r="I134" i="28" s="1"/>
  <c r="G132" i="28"/>
  <c r="I132" i="28" s="1"/>
  <c r="G129" i="28"/>
  <c r="I129" i="28" s="1"/>
  <c r="G101" i="28"/>
  <c r="I101" i="28" s="1"/>
  <c r="G88" i="28"/>
  <c r="I88" i="28" s="1"/>
  <c r="G160" i="28"/>
  <c r="I160" i="28" s="1"/>
  <c r="G244" i="28"/>
  <c r="I244" i="28" s="1"/>
  <c r="G199" i="28"/>
  <c r="I199" i="28" s="1"/>
  <c r="G205" i="28"/>
  <c r="I205" i="28" s="1"/>
  <c r="G152" i="28"/>
  <c r="I152" i="28" s="1"/>
  <c r="G97" i="28"/>
  <c r="I97" i="28" s="1"/>
  <c r="G65" i="28"/>
  <c r="I65" i="28" s="1"/>
  <c r="H237" i="28"/>
  <c r="G251" i="28"/>
  <c r="I251" i="28" s="1"/>
  <c r="G243" i="28"/>
  <c r="I243" i="28" s="1"/>
  <c r="G231" i="28"/>
  <c r="I231" i="28" s="1"/>
  <c r="G115" i="28"/>
  <c r="I115" i="28" s="1"/>
  <c r="G58" i="28"/>
  <c r="I58" i="28" s="1"/>
  <c r="G52" i="28"/>
  <c r="I52" i="28" s="1"/>
  <c r="G79" i="28"/>
  <c r="I79" i="28" s="1"/>
  <c r="G201" i="28"/>
  <c r="I201" i="28" s="1"/>
  <c r="G235" i="28"/>
  <c r="I235" i="28" s="1"/>
  <c r="G245" i="28"/>
  <c r="I245" i="28" s="1"/>
  <c r="H218" i="28"/>
  <c r="G144" i="28"/>
  <c r="I144" i="28" s="1"/>
  <c r="G57" i="28"/>
  <c r="I57" i="28" s="1"/>
  <c r="G178" i="28"/>
  <c r="I178" i="28" s="1"/>
  <c r="G230" i="28"/>
  <c r="I230" i="28" s="1"/>
  <c r="G106" i="28"/>
  <c r="I106" i="28" s="1"/>
  <c r="G179" i="28"/>
  <c r="I179" i="28" s="1"/>
  <c r="G172" i="28"/>
  <c r="I172" i="28" s="1"/>
  <c r="G128" i="28"/>
  <c r="I128" i="28" s="1"/>
  <c r="G103" i="28"/>
  <c r="I103" i="28" s="1"/>
  <c r="G227" i="28"/>
  <c r="I227" i="28" s="1"/>
  <c r="G69" i="28"/>
  <c r="I69" i="28" s="1"/>
  <c r="G142" i="28"/>
  <c r="I142" i="28" s="1"/>
  <c r="H76" i="1"/>
  <c r="H100" i="28" s="1"/>
  <c r="G146" i="28"/>
  <c r="I146" i="28" s="1"/>
  <c r="G215" i="28"/>
  <c r="I215" i="28" s="1"/>
  <c r="H118" i="1"/>
  <c r="H167" i="1"/>
  <c r="H81" i="1"/>
  <c r="G218" i="28"/>
  <c r="I218" i="28" s="1"/>
  <c r="H24" i="1"/>
  <c r="H95" i="28" s="1"/>
  <c r="G80" i="28"/>
  <c r="I80" i="28" s="1"/>
  <c r="H50" i="1"/>
  <c r="H233" i="28" s="1"/>
  <c r="H48" i="1"/>
  <c r="H147" i="1"/>
  <c r="H171" i="1"/>
  <c r="H112" i="28" s="1"/>
  <c r="G248" i="28"/>
  <c r="I248" i="28" s="1"/>
  <c r="H189" i="1"/>
  <c r="H144" i="1"/>
  <c r="G220" i="28"/>
  <c r="I220" i="28" s="1"/>
  <c r="H63" i="1"/>
  <c r="H139" i="1"/>
  <c r="H173" i="1"/>
  <c r="H214" i="28" s="1"/>
  <c r="G173" i="28"/>
  <c r="I173" i="28" s="1"/>
  <c r="G114" i="28"/>
  <c r="I114" i="28" s="1"/>
  <c r="H84" i="1"/>
  <c r="H247" i="28" s="1"/>
  <c r="G181" i="28"/>
  <c r="I181" i="28" s="1"/>
  <c r="G232" i="28"/>
  <c r="I232" i="28" s="1"/>
  <c r="H18" i="1"/>
  <c r="H148" i="28" s="1"/>
  <c r="G150" i="28"/>
  <c r="I150" i="28" s="1"/>
  <c r="H164" i="1"/>
  <c r="H134" i="28" s="1"/>
  <c r="H38" i="1"/>
  <c r="H128" i="1"/>
  <c r="G94" i="28"/>
  <c r="I94" i="28" s="1"/>
  <c r="G238" i="28"/>
  <c r="I238" i="28" s="1"/>
  <c r="G121" i="28"/>
  <c r="I121" i="28" s="1"/>
  <c r="G210" i="28"/>
  <c r="I210" i="28" s="1"/>
  <c r="H155" i="1"/>
  <c r="H22" i="1"/>
  <c r="G49" i="28"/>
  <c r="I49" i="28" s="1"/>
  <c r="H176" i="1"/>
  <c r="H252" i="28" s="1"/>
  <c r="G158" i="28"/>
  <c r="I158" i="28" s="1"/>
  <c r="G63" i="28"/>
  <c r="I63" i="28" s="1"/>
  <c r="H55" i="1"/>
  <c r="H61" i="1"/>
  <c r="G135" i="28"/>
  <c r="I135" i="28" s="1"/>
  <c r="G185" i="28"/>
  <c r="I185" i="28" s="1"/>
  <c r="H87" i="1"/>
  <c r="H37" i="1"/>
  <c r="H149" i="1"/>
  <c r="G74" i="28"/>
  <c r="I74" i="28" s="1"/>
  <c r="H90" i="1"/>
  <c r="H47" i="1"/>
  <c r="H70" i="1"/>
  <c r="H222" i="28" s="1"/>
  <c r="G208" i="28"/>
  <c r="I208" i="28" s="1"/>
  <c r="H88" i="1"/>
  <c r="G153" i="28"/>
  <c r="I153" i="28" s="1"/>
  <c r="H124" i="1"/>
  <c r="H51" i="28" s="1"/>
  <c r="H185" i="1"/>
  <c r="G246" i="28"/>
  <c r="I246" i="28" s="1"/>
  <c r="H193" i="1"/>
  <c r="H257" i="28" s="1"/>
  <c r="G93" i="28"/>
  <c r="I93" i="28" s="1"/>
  <c r="H15" i="1"/>
  <c r="H121" i="1"/>
  <c r="H162" i="1"/>
  <c r="H184" i="28" s="1"/>
  <c r="G82" i="28"/>
  <c r="I82" i="28" s="1"/>
  <c r="G130" i="28"/>
  <c r="I130" i="28" s="1"/>
  <c r="H136" i="1"/>
  <c r="H25" i="1"/>
  <c r="H82" i="1"/>
  <c r="G165" i="28"/>
  <c r="I165" i="28" s="1"/>
  <c r="H41" i="1"/>
  <c r="H117" i="28" s="1"/>
  <c r="G221" i="28"/>
  <c r="I221" i="28" s="1"/>
  <c r="H151" i="1"/>
  <c r="H182" i="28" s="1"/>
  <c r="G233" i="28"/>
  <c r="I233" i="28" s="1"/>
  <c r="G95" i="28"/>
  <c r="I95" i="28" s="1"/>
  <c r="G68" i="28"/>
  <c r="I68" i="28" s="1"/>
  <c r="G247" i="28"/>
  <c r="I247" i="28" s="1"/>
  <c r="G47" i="28"/>
  <c r="I47" i="28" s="1"/>
  <c r="H160" i="1"/>
  <c r="H57" i="28" s="1"/>
  <c r="H33" i="1"/>
  <c r="H205" i="28" s="1"/>
  <c r="H85" i="1"/>
  <c r="H99" i="1"/>
  <c r="H17" i="1"/>
  <c r="H199" i="28" s="1"/>
  <c r="G51" i="28"/>
  <c r="I51" i="28" s="1"/>
  <c r="G169" i="28"/>
  <c r="I169" i="28" s="1"/>
  <c r="G98" i="28"/>
  <c r="I98" i="28" s="1"/>
  <c r="H44" i="1"/>
  <c r="H143" i="1"/>
  <c r="G48" i="28"/>
  <c r="I48" i="28" s="1"/>
  <c r="G256" i="28"/>
  <c r="I256" i="28" s="1"/>
  <c r="H192" i="1"/>
  <c r="G139" i="28"/>
  <c r="I139" i="28" s="1"/>
  <c r="H43" i="1"/>
  <c r="G151" i="28"/>
  <c r="I151" i="28" s="1"/>
  <c r="G161" i="28"/>
  <c r="I161" i="28" s="1"/>
  <c r="G140" i="28"/>
  <c r="I140" i="28" s="1"/>
  <c r="H65" i="1"/>
  <c r="G64" i="28"/>
  <c r="I64" i="28" s="1"/>
  <c r="G71" i="28"/>
  <c r="I71" i="28" s="1"/>
  <c r="G189" i="28"/>
  <c r="I189" i="28" s="1"/>
  <c r="H186" i="1"/>
  <c r="H153" i="28" s="1"/>
  <c r="G124" i="28"/>
  <c r="I124" i="28" s="1"/>
  <c r="G54" i="28"/>
  <c r="I54" i="28" s="1"/>
  <c r="H154" i="1"/>
  <c r="H137" i="1"/>
  <c r="G157" i="28"/>
  <c r="I157" i="28" s="1"/>
  <c r="G207" i="28"/>
  <c r="I207" i="28" s="1"/>
  <c r="G92" i="28"/>
  <c r="I92" i="28" s="1"/>
  <c r="H104" i="1"/>
  <c r="G143" i="28"/>
  <c r="I143" i="28" s="1"/>
  <c r="H130" i="1"/>
  <c r="H101" i="1"/>
  <c r="H64" i="1"/>
  <c r="H23" i="1"/>
  <c r="H184" i="1"/>
  <c r="H254" i="28" s="1"/>
  <c r="H21" i="1"/>
  <c r="H97" i="1"/>
  <c r="H94" i="1"/>
  <c r="H228" i="28" s="1"/>
  <c r="H103" i="1"/>
  <c r="H93" i="28" s="1"/>
  <c r="H135" i="1"/>
  <c r="H175" i="1"/>
  <c r="H127" i="1"/>
  <c r="H130" i="28" s="1"/>
  <c r="G240" i="28"/>
  <c r="I240" i="28" s="1"/>
  <c r="H141" i="1"/>
  <c r="H125" i="28" s="1"/>
  <c r="H169" i="1"/>
  <c r="H250" i="28" s="1"/>
  <c r="G90" i="28"/>
  <c r="I90" i="28" s="1"/>
  <c r="H174" i="1"/>
  <c r="H157" i="1"/>
  <c r="H221" i="28" s="1"/>
  <c r="G204" i="28"/>
  <c r="I204" i="28" s="1"/>
  <c r="H182" i="1"/>
  <c r="H29" i="1"/>
  <c r="H113" i="28" s="1"/>
  <c r="H142" i="1"/>
  <c r="H168" i="28" s="1"/>
  <c r="H77" i="1"/>
  <c r="G217" i="28"/>
  <c r="I217" i="28" s="1"/>
  <c r="H79" i="1"/>
  <c r="H134" i="1"/>
  <c r="H59" i="28" s="1"/>
  <c r="H172" i="1"/>
  <c r="H86" i="28" s="1"/>
  <c r="G171" i="28"/>
  <c r="I171" i="28" s="1"/>
  <c r="G234" i="28"/>
  <c r="I234" i="28" s="1"/>
  <c r="H20" i="1"/>
  <c r="H168" i="1"/>
  <c r="H249" i="28" s="1"/>
  <c r="H108" i="1"/>
  <c r="H256" i="28" s="1"/>
  <c r="G91" i="28"/>
  <c r="I91" i="28" s="1"/>
  <c r="H109" i="1"/>
  <c r="H140" i="1"/>
  <c r="H114" i="1"/>
  <c r="H50" i="28" s="1"/>
  <c r="G180" i="28"/>
  <c r="I180" i="28" s="1"/>
  <c r="H191" i="1"/>
  <c r="H187" i="1"/>
  <c r="H209" i="28" s="1"/>
  <c r="G255" i="28"/>
  <c r="I255" i="28" s="1"/>
  <c r="G136" i="28"/>
  <c r="I136" i="28" s="1"/>
  <c r="G253" i="28"/>
  <c r="I253" i="28" s="1"/>
  <c r="G242" i="28"/>
  <c r="I242" i="28" s="1"/>
  <c r="H16" i="1"/>
  <c r="H190" i="28" s="1"/>
  <c r="H86" i="1"/>
  <c r="E8" i="29"/>
  <c r="H8" i="1"/>
  <c r="H121" i="28" s="1"/>
  <c r="E17" i="29"/>
  <c r="H7" i="1"/>
  <c r="H240" i="28" s="1"/>
  <c r="E22" i="29"/>
  <c r="E13" i="29"/>
  <c r="E16" i="29"/>
  <c r="E7" i="29"/>
  <c r="H13" i="1"/>
  <c r="E11" i="29"/>
  <c r="G174" i="28"/>
  <c r="I174" i="28" s="1"/>
  <c r="E20" i="29"/>
  <c r="H34" i="1"/>
  <c r="H10" i="1"/>
  <c r="H108" i="28" s="1"/>
  <c r="E19" i="29"/>
  <c r="H9" i="1"/>
  <c r="H48" i="28" s="1"/>
  <c r="E10" i="29"/>
  <c r="H166" i="1"/>
  <c r="G122" i="28"/>
  <c r="I122" i="28" s="1"/>
  <c r="J83" i="28"/>
  <c r="J66" i="28"/>
  <c r="J166" i="28"/>
  <c r="K62" i="29"/>
  <c r="F61" i="29"/>
  <c r="F64" i="29"/>
  <c r="F60" i="29"/>
  <c r="F58" i="29"/>
  <c r="F59" i="29"/>
  <c r="H62" i="29"/>
  <c r="H59" i="29"/>
  <c r="H63" i="29"/>
  <c r="H61" i="29"/>
  <c r="H58" i="29"/>
  <c r="H64" i="29"/>
  <c r="H60" i="29"/>
  <c r="M155" i="28"/>
  <c r="G8" i="16"/>
  <c r="W6" i="1" s="1"/>
  <c r="K9" i="29" s="1"/>
  <c r="G8" i="18"/>
  <c r="V6" i="1" s="1"/>
  <c r="L76" i="28"/>
  <c r="L155" i="28"/>
  <c r="M83" i="28"/>
  <c r="N155" i="28"/>
  <c r="G8" i="19"/>
  <c r="U6" i="1" s="1"/>
  <c r="M197" i="28"/>
  <c r="N76" i="28"/>
  <c r="J198" i="28" l="1"/>
  <c r="J67" i="28"/>
  <c r="H171" i="28"/>
  <c r="H43" i="28"/>
  <c r="H118" i="28"/>
  <c r="N198" i="28"/>
  <c r="N67" i="28"/>
  <c r="H248" i="28"/>
  <c r="H119" i="28"/>
  <c r="H115" i="28"/>
  <c r="H88" i="28"/>
  <c r="H74" i="28"/>
  <c r="H246" i="28"/>
  <c r="H87" i="28"/>
  <c r="H104" i="28"/>
  <c r="H127" i="28"/>
  <c r="H162" i="28"/>
  <c r="H180" i="28"/>
  <c r="H70" i="28"/>
  <c r="H255" i="28"/>
  <c r="H107" i="28"/>
  <c r="H131" i="28"/>
  <c r="H139" i="28"/>
  <c r="H242" i="28"/>
  <c r="H120" i="28"/>
  <c r="H84" i="28"/>
  <c r="H192" i="28"/>
  <c r="H78" i="28"/>
  <c r="H91" i="28"/>
  <c r="H133" i="28"/>
  <c r="H189" i="28"/>
  <c r="H106" i="28"/>
  <c r="H238" i="28"/>
  <c r="H169" i="28"/>
  <c r="H142" i="28"/>
  <c r="H73" i="28"/>
  <c r="H44" i="28"/>
  <c r="H116" i="28"/>
  <c r="H109" i="28"/>
  <c r="H207" i="28"/>
  <c r="H203" i="28"/>
  <c r="H177" i="28"/>
  <c r="F9" i="29"/>
  <c r="F18" i="29" s="1"/>
  <c r="J258" i="28"/>
  <c r="H110" i="28"/>
  <c r="H137" i="28"/>
  <c r="H72" i="28"/>
  <c r="H53" i="28"/>
  <c r="H60" i="28"/>
  <c r="H163" i="28"/>
  <c r="J9" i="29"/>
  <c r="N258" i="28"/>
  <c r="H236" i="28"/>
  <c r="H114" i="28"/>
  <c r="H212" i="28"/>
  <c r="H165" i="28"/>
  <c r="H159" i="28"/>
  <c r="H138" i="28"/>
  <c r="H126" i="28"/>
  <c r="H54" i="28"/>
  <c r="H71" i="28"/>
  <c r="H145" i="28"/>
  <c r="H156" i="28"/>
  <c r="H154" i="28"/>
  <c r="H81" i="28"/>
  <c r="H111" i="28"/>
  <c r="H158" i="28"/>
  <c r="H259" i="28"/>
  <c r="H230" i="28"/>
  <c r="H176" i="28"/>
  <c r="H152" i="28"/>
  <c r="H129" i="28"/>
  <c r="H124" i="28"/>
  <c r="H82" i="28"/>
  <c r="H105" i="28"/>
  <c r="H136" i="28"/>
  <c r="H89" i="28"/>
  <c r="H226" i="28"/>
  <c r="H241" i="28"/>
  <c r="H141" i="28"/>
  <c r="H122" i="28"/>
  <c r="H147" i="28"/>
  <c r="H243" i="28"/>
  <c r="H202" i="28"/>
  <c r="H77" i="28"/>
  <c r="H187" i="28"/>
  <c r="H164" i="28"/>
  <c r="H167" i="28"/>
  <c r="H200" i="28"/>
  <c r="H99" i="28"/>
  <c r="H183" i="28"/>
  <c r="H96" i="28"/>
  <c r="H206" i="28"/>
  <c r="H55" i="28"/>
  <c r="J12" i="29"/>
  <c r="N225" i="28"/>
  <c r="H174" i="28"/>
  <c r="H42" i="28"/>
  <c r="H160" i="28"/>
  <c r="H175" i="28"/>
  <c r="H239" i="28"/>
  <c r="H219" i="28"/>
  <c r="H75" i="28"/>
  <c r="H178" i="28"/>
  <c r="H45" i="28"/>
  <c r="H245" i="28"/>
  <c r="H97" i="28"/>
  <c r="H150" i="28"/>
  <c r="H157" i="28"/>
  <c r="H94" i="28"/>
  <c r="H215" i="28"/>
  <c r="H220" i="28"/>
  <c r="H234" i="28"/>
  <c r="H193" i="28"/>
  <c r="H56" i="28"/>
  <c r="H79" i="28"/>
  <c r="H61" i="28"/>
  <c r="H151" i="28"/>
  <c r="H216" i="28"/>
  <c r="H210" i="28"/>
  <c r="H208" i="28"/>
  <c r="H46" i="28"/>
  <c r="H58" i="28"/>
  <c r="H170" i="28"/>
  <c r="H52" i="28"/>
  <c r="H227" i="28"/>
  <c r="H101" i="28"/>
  <c r="H64" i="28"/>
  <c r="H85" i="28"/>
  <c r="H47" i="28"/>
  <c r="H211" i="28"/>
  <c r="H80" i="28"/>
  <c r="H90" i="28"/>
  <c r="H144" i="28"/>
  <c r="H63" i="28"/>
  <c r="F12" i="29"/>
  <c r="J225" i="28"/>
  <c r="H223" i="28"/>
  <c r="H224" i="28"/>
  <c r="H251" i="28"/>
  <c r="H123" i="28"/>
  <c r="H231" i="28"/>
  <c r="H244" i="28"/>
  <c r="H186" i="28"/>
  <c r="H132" i="28"/>
  <c r="H65" i="28"/>
  <c r="H201" i="28"/>
  <c r="H235" i="28"/>
  <c r="H140" i="28"/>
  <c r="H217" i="28"/>
  <c r="H146" i="28"/>
  <c r="H185" i="28"/>
  <c r="H98" i="28"/>
  <c r="H173" i="28"/>
  <c r="H135" i="28"/>
  <c r="H92" i="28"/>
  <c r="H253" i="28"/>
  <c r="H161" i="28"/>
  <c r="H172" i="28"/>
  <c r="H179" i="28"/>
  <c r="H69" i="28"/>
  <c r="H103" i="28"/>
  <c r="H128" i="28"/>
  <c r="H191" i="28"/>
  <c r="H143" i="28"/>
  <c r="H49" i="28"/>
  <c r="H68" i="28"/>
  <c r="H213" i="28"/>
  <c r="J194" i="28"/>
  <c r="M66" i="28"/>
  <c r="N66" i="28"/>
  <c r="J155" i="28"/>
  <c r="L66" i="28"/>
  <c r="M166" i="28"/>
  <c r="N194" i="28"/>
  <c r="M195" i="28"/>
  <c r="N166" i="28"/>
  <c r="O196" i="28"/>
  <c r="F20" i="29"/>
  <c r="F22" i="29"/>
  <c r="I62" i="29"/>
  <c r="M196" i="28"/>
  <c r="F16" i="29"/>
  <c r="F37" i="29"/>
  <c r="I63" i="29"/>
  <c r="I64" i="29"/>
  <c r="J60" i="29"/>
  <c r="J63" i="29"/>
  <c r="N83" i="28"/>
  <c r="F38" i="29"/>
  <c r="F43" i="29"/>
  <c r="J62" i="29"/>
  <c r="J61" i="29"/>
  <c r="K12" i="29"/>
  <c r="I60" i="29"/>
  <c r="I61" i="29"/>
  <c r="K63" i="29"/>
  <c r="J58" i="29"/>
  <c r="J64" i="29"/>
  <c r="K60" i="29"/>
  <c r="K64" i="29"/>
  <c r="O66" i="28"/>
  <c r="K61" i="29"/>
  <c r="K59" i="29"/>
  <c r="K58" i="29"/>
  <c r="J59" i="29"/>
  <c r="I59" i="29"/>
  <c r="I58" i="29"/>
  <c r="F17" i="29"/>
  <c r="F41" i="29"/>
  <c r="F19" i="29"/>
  <c r="H20" i="29"/>
  <c r="F39" i="29"/>
  <c r="F40" i="29"/>
  <c r="F42" i="29"/>
  <c r="L197" i="28"/>
  <c r="O197" i="28"/>
  <c r="L83" i="28"/>
  <c r="L166" i="28"/>
  <c r="L195" i="28"/>
  <c r="L196" i="28"/>
  <c r="L198" i="28" l="1"/>
  <c r="L67" i="28"/>
  <c r="M198" i="28"/>
  <c r="M67" i="28"/>
  <c r="H9" i="29"/>
  <c r="H18" i="29" s="1"/>
  <c r="L258" i="28"/>
  <c r="I9" i="29"/>
  <c r="I18" i="29" s="1"/>
  <c r="M258" i="28"/>
  <c r="I12" i="29"/>
  <c r="I21" i="29" s="1"/>
  <c r="M225" i="28"/>
  <c r="H12" i="29"/>
  <c r="H21" i="29" s="1"/>
  <c r="L225" i="28"/>
  <c r="L194" i="28"/>
  <c r="M194" i="28"/>
  <c r="N197" i="28"/>
  <c r="O76" i="28"/>
  <c r="O166" i="28"/>
  <c r="O195" i="28"/>
  <c r="N196" i="28"/>
  <c r="O83" i="28"/>
  <c r="N195" i="28"/>
  <c r="O155" i="28"/>
  <c r="M76" i="28"/>
  <c r="O194"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55" i="28"/>
  <c r="K197" i="28"/>
  <c r="G8" i="14"/>
  <c r="S6" i="1" s="1"/>
  <c r="K195" i="28"/>
  <c r="K66" i="28" l="1"/>
  <c r="K76" i="28"/>
  <c r="M6" i="1" a="1"/>
  <c r="M6" i="1" s="1"/>
  <c r="G58" i="29"/>
  <c r="G60" i="29"/>
  <c r="G63" i="29"/>
  <c r="G61" i="29"/>
  <c r="G59" i="29"/>
  <c r="K196" i="28"/>
  <c r="G64" i="29"/>
  <c r="G20" i="29"/>
  <c r="J6" i="1" a="1"/>
  <c r="J6" i="1" s="1"/>
  <c r="K198" i="28" l="1"/>
  <c r="K67" i="28"/>
  <c r="G9" i="29"/>
  <c r="G18" i="29" s="1"/>
  <c r="K258" i="28"/>
  <c r="E51" i="29"/>
  <c r="E60" i="29"/>
  <c r="E30" i="29"/>
  <c r="E39" i="29"/>
  <c r="G12" i="29"/>
  <c r="G21" i="29" s="1"/>
  <c r="K225" i="28"/>
  <c r="E54" i="29"/>
  <c r="E63" i="29"/>
  <c r="E42" i="29"/>
  <c r="E33" i="29"/>
  <c r="N6" i="1"/>
  <c r="K83" i="28"/>
  <c r="K166" i="28"/>
  <c r="K194" i="28"/>
  <c r="G17" i="29"/>
  <c r="G22" i="29"/>
  <c r="G19" i="29"/>
  <c r="G16" i="29"/>
  <c r="G76" i="28"/>
  <c r="I76" i="28" s="1"/>
  <c r="G197" i="28"/>
  <c r="I197" i="28" s="1"/>
  <c r="G196" i="28"/>
  <c r="I196" i="28" s="1"/>
  <c r="G6" i="1" a="1"/>
  <c r="G6" i="1" s="1"/>
  <c r="G67" i="28" s="1"/>
  <c r="I67" i="28" s="1"/>
  <c r="G195" i="28"/>
  <c r="I195" i="28" s="1"/>
  <c r="G155" i="28"/>
  <c r="I155" i="28" s="1"/>
  <c r="K6" i="1"/>
  <c r="G258" i="28" l="1"/>
  <c r="I258" i="28" s="1"/>
  <c r="G198" i="28"/>
  <c r="I198" i="28" s="1"/>
  <c r="G225" i="28"/>
  <c r="I225" i="28" s="1"/>
  <c r="E9" i="29"/>
  <c r="E18" i="29"/>
  <c r="E12" i="29"/>
  <c r="E21" i="29"/>
  <c r="G194" i="28"/>
  <c r="I194" i="28" s="1"/>
  <c r="G166" i="28"/>
  <c r="I166" i="28" s="1"/>
  <c r="G83" i="28"/>
  <c r="I83" i="28" s="1"/>
  <c r="G66" i="28"/>
  <c r="I66" i="28" s="1"/>
  <c r="G41" i="29"/>
  <c r="G42" i="29"/>
  <c r="G38" i="29"/>
  <c r="G43" i="29"/>
  <c r="G37" i="29"/>
  <c r="G40" i="29"/>
  <c r="G39" i="29"/>
  <c r="H76" i="28"/>
  <c r="H195" i="28"/>
  <c r="H6" i="1"/>
  <c r="H67" i="28" s="1"/>
  <c r="H197" i="28"/>
  <c r="H155" i="28"/>
  <c r="H196" i="28"/>
  <c r="H258" i="28" l="1"/>
  <c r="H198" i="28"/>
  <c r="H194" i="28"/>
  <c r="H225" i="28"/>
  <c r="H166" i="28"/>
  <c r="H66" i="28"/>
  <c r="H83" i="28"/>
  <c r="J42" i="29" l="1"/>
  <c r="J21" i="29" l="1"/>
  <c r="K42" i="29"/>
  <c r="K21" i="29"/>
  <c r="F63" i="29" l="1"/>
  <c r="F21" i="29" l="1"/>
  <c r="G272" i="28" l="1"/>
  <c r="G274" i="28"/>
  <c r="G273" i="28"/>
  <c r="G276" i="28"/>
  <c r="G275" i="28"/>
  <c r="G271" i="28"/>
  <c r="G270"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<sst xmlns="http://schemas.openxmlformats.org/spreadsheetml/2006/main" count="11483" uniqueCount="930">
  <si>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</si>
  <si>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</si>
  <si>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</si>
  <si>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</si>
  <si>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</si>
  <si>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</si>
  <si>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</si>
  <si>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</si>
  <si>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</si>
  <si>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</si>
  <si>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</si>
  <si>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</si>
  <si>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</si>
  <si>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</si>
  <si>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</si>
  <si>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</si>
  <si>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</si>
  <si>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</si>
  <si>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</si>
  <si>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</si>
  <si>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</si>
  <si>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</si>
  <si>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</si>
  <si>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</si>
  <si>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</si>
  <si>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</si>
  <si>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</si>
  <si>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</si>
  <si>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</si>
  <si>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</si>
  <si>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</si>
  <si>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</si>
  <si>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</si>
  <si>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</si>
  <si>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</si>
  <si>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</si>
  <si>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</si>
  <si>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</si>
  <si>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</si>
  <si>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</si>
  <si>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</si>
  <si>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</si>
  <si>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</si>
  <si>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</si>
  <si>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</si>
  <si>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</si>
  <si>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</si>
  <si>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</si>
  <si>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</si>
  <si>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</si>
  <si>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</si>
  <si>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</si>
  <si>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</si>
  <si>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</si>
  <si>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</si>
  <si>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</si>
  <si>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</si>
  <si>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</si>
  <si>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</si>
  <si>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</si>
  <si>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</si>
  <si>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</si>
  <si>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</si>
  <si>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</si>
  <si>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</si>
  <si>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</si>
  <si>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</si>
  <si>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</si>
  <si>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</si>
  <si>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</si>
  <si>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</si>
  <si>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</si>
  <si>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</si>
  <si>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</si>
  <si>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</si>
  <si>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</si>
  <si>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</si>
  <si>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</si>
  <si>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</si>
  <si>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</si>
  <si>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</si>
  <si>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</si>
  <si>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</si>
  <si>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</si>
  <si>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</si>
  <si>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</si>
  <si>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</si>
  <si>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</si>
  <si>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</si>
  <si>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</si>
  <si>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</si>
  <si>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</si>
  <si>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</si>
  <si>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</si>
  <si>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</si>
  <si>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</si>
  <si>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</si>
  <si>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</si>
  <si>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</si>
  <si>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</si>
  <si>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</si>
  <si>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</si>
  <si>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</si>
  <si>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</si>
  <si>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</si>
  <si>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</si>
  <si>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</si>
  <si>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</si>
  <si>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</si>
  <si>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</si>
  <si>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</si>
  <si>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</si>
  <si>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</si>
  <si>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</si>
  <si>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</si>
  <si>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</si>
  <si>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</si>
  <si>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</si>
  <si>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</si>
  <si>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</si>
  <si>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</si>
  <si>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</si>
  <si>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</si>
  <si>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</si>
  <si>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</si>
  <si>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</si>
  <si>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</si>
  <si>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</si>
  <si>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</si>
  <si>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</si>
  <si>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</si>
  <si>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</si>
  <si>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</si>
  <si>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</si>
  <si>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</si>
  <si>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</si>
  <si>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</si>
  <si>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</si>
  <si>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</si>
  <si>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</si>
  <si>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</si>
  <si>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</si>
  <si>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</si>
  <si>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</si>
  <si>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</si>
  <si>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</si>
  <si>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</si>
  <si>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</si>
  <si>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</si>
  <si>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</si>
  <si>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</si>
  <si>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</si>
  <si>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</si>
  <si>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</si>
  <si>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</si>
  <si>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</si>
  <si>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</si>
  <si>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</si>
  <si>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</si>
  <si>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</si>
  <si>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</si>
  <si>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</si>
  <si>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</si>
  <si>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</si>
  <si>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</si>
  <si>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</si>
  <si>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</si>
  <si>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</si>
  <si>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</si>
  <si>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</si>
  <si>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</si>
  <si>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</si>
  <si>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</si>
  <si>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</si>
  <si>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</si>
  <si>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</si>
  <si>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</si>
  <si>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</si>
  <si>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</si>
  <si>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</si>
  <si>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</si>
  <si>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</si>
  <si>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</si>
  <si>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</si>
  <si>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</si>
  <si>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</si>
  <si>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</si>
  <si>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</si>
  <si>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</si>
  <si>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</si>
  <si>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</si>
  <si>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</si>
  <si>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</si>
  <si>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</si>
  <si>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</si>
  <si>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</si>
  <si>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</si>
  <si>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</si>
  <si>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</si>
  <si>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</si>
  <si>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</si>
  <si>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</si>
  <si>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</si>
  <si>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</si>
  <si>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</si>
  <si>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</si>
  <si>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</si>
  <si>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</si>
  <si>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</si>
  <si>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</si>
  <si>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</si>
  <si>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</si>
  <si>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</si>
  <si>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</si>
  <si>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</si>
  <si>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</si>
  <si>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</si>
  <si>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</si>
  <si>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</si>
  <si>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</si>
  <si>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</si>
  <si>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</si>
  <si>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</si>
  <si>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</si>
  <si>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</si>
  <si>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</si>
  <si>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</si>
  <si>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</si>
  <si>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</si>
  <si>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</si>
  <si>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</si>
  <si>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</si>
  <si>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</si>
  <si>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</si>
  <si>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</si>
  <si>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</si>
  <si>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</si>
  <si>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</si>
  <si>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</si>
  <si>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</si>
  <si>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</si>
  <si>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</si>
  <si>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</si>
  <si>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</si>
  <si>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</si>
  <si>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</si>
  <si>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</si>
  <si>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</si>
  <si>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</si>
  <si>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</si>
  <si>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</si>
  <si>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</si>
  <si>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</si>
  <si>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</si>
  <si>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</si>
  <si>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</si>
  <si>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</si>
  <si>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</si>
  <si>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</si>
  <si>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</si>
  <si>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</si>
  <si>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</si>
  <si>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</si>
  <si>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</si>
  <si>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</si>
  <si>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</si>
  <si>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</si>
  <si>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</si>
  <si>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</si>
  <si>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</si>
  <si>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</si>
  <si>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</si>
  <si>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</si>
  <si>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</si>
  <si>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</si>
  <si>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</si>
  <si>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</si>
  <si>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</si>
  <si>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</si>
  <si>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</si>
  <si>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</si>
  <si>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</si>
  <si>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</si>
  <si>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</si>
  <si>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</si>
  <si>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</si>
  <si>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</si>
  <si>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</si>
  <si>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</si>
  <si>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</si>
  <si>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</si>
  <si>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</si>
  <si>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</si>
  <si>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</si>
  <si>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</si>
  <si>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</si>
  <si>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</si>
  <si>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</si>
  <si>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</si>
  <si>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</si>
  <si>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</si>
  <si>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</si>
  <si>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</si>
  <si>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</si>
  <si>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</si>
  <si>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</si>
  <si>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</si>
  <si>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</si>
  <si>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</si>
  <si>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</si>
  <si>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</si>
  <si>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</si>
  <si>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</si>
  <si>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</si>
  <si>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</si>
  <si>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</si>
  <si>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</si>
  <si>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</si>
  <si>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</si>
  <si>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</si>
  <si>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</si>
  <si>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</si>
  <si>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</si>
  <si>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</si>
  <si>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</si>
  <si>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</si>
  <si>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</si>
  <si>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</si>
  <si>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</si>
  <si>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</si>
  <si>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</si>
  <si>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</si>
  <si>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</si>
  <si>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</si>
  <si>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</si>
  <si>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</si>
  <si>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</si>
  <si>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</si>
  <si>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</si>
  <si>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</si>
  <si>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</si>
  <si>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</si>
  <si>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</si>
  <si>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</si>
  <si>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</si>
  <si>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</si>
  <si>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</si>
  <si>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</si>
  <si>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</si>
  <si>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</si>
  <si>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</si>
  <si>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</si>
  <si>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</si>
  <si>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</si>
  <si>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</si>
  <si>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</si>
  <si>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</si>
  <si>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</si>
  <si>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</si>
  <si>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</si>
  <si>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</si>
  <si>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</si>
  <si>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</si>
  <si>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</si>
  <si>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</si>
  <si>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</si>
  <si>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</si>
  <si>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</si>
  <si>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</si>
  <si>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</si>
  <si>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</si>
  <si>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</si>
  <si>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</si>
  <si>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</si>
  <si>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</si>
  <si>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</si>
  <si>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</si>
  <si>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</si>
  <si>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</si>
  <si>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</si>
  <si>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</si>
  <si>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</si>
  <si>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</si>
  <si>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</si>
  <si>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</si>
  <si>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</si>
  <si>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</si>
  <si>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</si>
  <si>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</si>
  <si>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</si>
  <si>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</si>
  <si>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</si>
  <si>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</si>
  <si>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</si>
  <si>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</si>
  <si>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</si>
  <si>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</si>
  <si>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</si>
  <si>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</si>
  <si>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</si>
  <si>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</si>
  <si>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</si>
  <si>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</si>
  <si>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</si>
  <si>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</si>
  <si>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</si>
  <si>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</si>
  <si>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</si>
  <si>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</si>
  <si>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</si>
  <si>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</si>
  <si>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</si>
  <si>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</si>
  <si>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</si>
  <si>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</si>
  <si>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</si>
  <si>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</si>
  <si>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</si>
  <si>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</si>
  <si>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</si>
  <si>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</si>
  <si>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</si>
  <si>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</si>
  <si>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</si>
  <si>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</si>
  <si>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</si>
  <si>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</si>
  <si>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</si>
  <si>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</si>
  <si>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</si>
  <si>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</si>
  <si>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</si>
  <si>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</si>
  <si>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</si>
  <si>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</si>
  <si>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</si>
  <si>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</si>
  <si>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</si>
  <si>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</si>
  <si>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</si>
  <si>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</si>
  <si>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</si>
  <si>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</si>
  <si>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</si>
  <si>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</si>
  <si>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</si>
  <si>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</si>
  <si>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</si>
  <si>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</si>
  <si>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</si>
  <si>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</si>
  <si>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</si>
  <si>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</si>
  <si>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</si>
  <si>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</si>
  <si>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</si>
  <si>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</si>
  <si>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</si>
  <si>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</si>
  <si>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</si>
  <si>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</si>
  <si>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</si>
  <si>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</si>
  <si>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</si>
  <si>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</si>
  <si>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</si>
  <si>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</si>
  <si>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</si>
  <si>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</si>
  <si>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</si>
  <si>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</si>
  <si>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</si>
  <si>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</si>
  <si>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</si>
  <si>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</si>
  <si>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</si>
  <si>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</si>
  <si>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</si>
  <si>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</si>
  <si>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</si>
  <si>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</si>
  <si>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</si>
  <si>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</si>
  <si>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</si>
  <si>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</si>
  <si>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</si>
  <si>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</si>
  <si>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</si>
  <si>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</si>
  <si>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</si>
  <si>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</si>
  <si>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</si>
  <si>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</si>
  <si>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</si>
  <si>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</si>
  <si>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</si>
  <si>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</si>
  <si>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</si>
  <si>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</si>
  <si>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</si>
  <si>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</si>
  <si>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</si>
  <si>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</si>
  <si>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</si>
  <si>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</si>
  <si>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</si>
  <si>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</si>
  <si>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</si>
  <si>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</si>
  <si>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</si>
  <si>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</si>
  <si>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</si>
  <si>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</si>
  <si>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</si>
  <si>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</si>
  <si>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</si>
  <si>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</si>
  <si>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</si>
  <si>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</si>
  <si>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</si>
  <si>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</si>
  <si>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</si>
  <si>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</si>
  <si>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</si>
  <si>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</si>
  <si>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</si>
  <si>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</si>
  <si>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</si>
  <si>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</si>
  <si>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</si>
  <si>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</si>
  <si>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</si>
  <si>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</si>
  <si>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</si>
  <si>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</si>
  <si>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</si>
  <si>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</si>
  <si>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</si>
  <si>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</si>
  <si>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</si>
  <si>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</si>
  <si>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</si>
  <si>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</si>
  <si>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</si>
  <si>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</si>
  <si>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</si>
  <si>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</si>
  <si>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</si>
  <si>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</si>
  <si>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</si>
  <si>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</si>
  <si>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</si>
  <si>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</si>
  <si>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</si>
  <si>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</si>
  <si>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</si>
  <si>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</si>
  <si>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</si>
  <si>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</si>
  <si>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</si>
  <si>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</si>
  <si>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</si>
  <si>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</si>
  <si>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</si>
  <si>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</si>
  <si>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</si>
  <si>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</si>
  <si>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</si>
  <si>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</si>
  <si>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</si>
  <si>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eiu_joint</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</si>
  <si>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</si>
  <si>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</si>
  <si>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</si>
  <si>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</si>
  <si>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</si>
  <si>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</si>
  <si>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</si>
  <si>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</si>
  <si>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</si>
  <si>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</si>
  <si>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</si>
  <si>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</si>
  <si>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</si>
  <si>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</si>
  <si>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</si>
  <si>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</si>
  <si>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</si>
  <si>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</si>
  <si>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</si>
  <si>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</si>
  <si>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fews_dataset</t>
  </si>
  <si>
    <t>F_Inflation</t>
  </si>
  <si>
    <t>fpi</t>
  </si>
  <si>
    <t>Daily</t>
  </si>
  <si>
    <t>WHO Disease Outbreak News</t>
  </si>
  <si>
    <t>WHO</t>
  </si>
  <si>
    <t>H_who_dons_text</t>
  </si>
  <si>
    <t>who_dons</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</si>
  <si>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</si>
  <si>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</si>
  <si>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</si>
  <si>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</si>
  <si>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</si>
  <si>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</si>
  <si>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</si>
  <si>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</si>
  <si>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</si>
  <si>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</si>
  <si>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</si>
  <si>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</si>
  <si>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</si>
  <si>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</si>
  <si>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</si>
  <si>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</si>
  <si>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</si>
  <si>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</si>
  <si>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</si>
  <si>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</si>
  <si>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</si>
  <si>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</si>
  <si>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</si>
  <si>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</si>
  <si>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t>
  </si>
  <si>
    <t>Macro-Financial Review Household Level Risk</t>
  </si>
  <si>
    <t>M_MFR_raw_raw</t>
  </si>
  <si>
    <t>conflict</t>
  </si>
  <si>
    <t>institutional and social fragility</t>
  </si>
  <si>
    <t>Food Price Inflation</t>
  </si>
  <si>
    <t>Fr_FSI_norm</t>
  </si>
  <si>
    <t>Fr_acaps_risk_level</t>
  </si>
  <si>
    <t>Fr_eiu_security_change_12_1_norm</t>
  </si>
  <si>
    <t>Fr_acled_events_increase_norm</t>
  </si>
  <si>
    <t>Fr_FSI_raw</t>
  </si>
  <si>
    <t>Fr_eiu_security_change_12_1_raw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</si>
  <si>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</si>
  <si>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</si>
  <si>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</si>
  <si>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</si>
  <si>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</si>
  <si>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</si>
  <si>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</si>
  <si>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</si>
  <si>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</si>
  <si>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</si>
  <si>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</si>
  <si>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</si>
  <si>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</si>
  <si>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</si>
  <si>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</si>
  <si>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</si>
  <si>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</si>
  <si>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</si>
  <si>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</si>
  <si>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</si>
  <si>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</si>
  <si>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</si>
  <si>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</si>
  <si>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</si>
  <si>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</si>
  <si>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</si>
  <si>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</si>
  <si>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</si>
  <si>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</si>
  <si>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inform_risk</t>
  </si>
  <si>
    <t>https://drmkc.jrc.ec.europa.eu/inform-index</t>
  </si>
  <si>
    <t>inform_risk, inform_socio</t>
  </si>
  <si>
    <t>https://acleddata.com</t>
  </si>
  <si>
    <t>gic, ifes, psuedo_reign</t>
  </si>
  <si>
    <t>gic, ifes</t>
  </si>
  <si>
    <t>https://www.arresteddictatorship.com/global-instances-of-coups.html, https://www.electionguide.org</t>
  </si>
  <si>
    <t>ACAPS Risk List (Conflict)</t>
  </si>
  <si>
    <t>ACAPS</t>
  </si>
  <si>
    <t>acaps_risk_list</t>
  </si>
  <si>
    <t>acaps_risklist</t>
  </si>
  <si>
    <t>https://crisisinsight.acaps.org/risklist</t>
  </si>
  <si>
    <t>EIU Security</t>
  </si>
  <si>
    <t>Fr_eiu_security_change_12_1</t>
  </si>
  <si>
    <t>eiu, eiu_security</t>
  </si>
  <si>
    <t>ACLED Events</t>
  </si>
  <si>
    <t>Fr_acled_events_increase_pct</t>
  </si>
  <si>
    <t>acled_events</t>
  </si>
  <si>
    <t>https://www.wfp.org/publications/hunger-hotspots-fao-wfp-early-warnings-acute-food-insecurity-october-2022-january-2023</t>
  </si>
  <si>
    <t>fews</t>
  </si>
  <si>
    <t>https://fews.net/</t>
  </si>
  <si>
    <t>wb_fpi</t>
  </si>
  <si>
    <t>https://microdatalib.worldbank.org/index.php/catalog/12421/get-microdata</t>
  </si>
  <si>
    <t>dons</t>
  </si>
  <si>
    <t>https://www.who.int/emergencies/disease-outbreak-news</t>
  </si>
  <si>
    <t>IFRC Epidemics</t>
  </si>
  <si>
    <t>IFRC</t>
  </si>
  <si>
    <t>H_ifrc_epidemics_text</t>
  </si>
  <si>
    <t>ifrc</t>
  </si>
  <si>
    <t>ifrc_epidemics</t>
  </si>
  <si>
    <t>https://go.ifrc.org/emergencies</t>
  </si>
  <si>
    <t>mfr</t>
  </si>
  <si>
    <t>https://worldbankgroup.sharepoint.com/sites/wbfinance/sitepages/publishingpages/macrofinancial-reviews-10252018-103458.aspx</t>
  </si>
  <si>
    <t>gdacs</t>
  </si>
  <si>
    <t>https://www.gdacs.org</t>
  </si>
  <si>
    <t>locust</t>
  </si>
  <si>
    <t>fao_locust</t>
  </si>
  <si>
    <t>https://www.fao.org/ag/locusts/en/info/info/index.html</t>
  </si>
  <si>
    <t>acaps</t>
  </si>
  <si>
    <t>iri</t>
  </si>
  <si>
    <t>https://iri.columbia.edu/our-expertise/climate/forecasts/seasonal-climate-forecasts/</t>
  </si>
  <si>
    <t>ACAPS Risk List (Natural Hazard)</t>
  </si>
  <si>
    <t>NH_acaps_risk_text</t>
  </si>
  <si>
    <t>imf</t>
  </si>
  <si>
    <t>imf_unemployment</t>
  </si>
  <si>
    <t>https://www.imf.org/en/Publications/SPROLLs/world-economic-outlook-databases#sort=%40imfdate%20descending</t>
  </si>
  <si>
    <t>mpo</t>
  </si>
  <si>
    <t>mpo-alt</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</si>
  <si>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</si>
  <si>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</si>
  <si>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</si>
  <si>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</si>
  <si>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</si>
  <si>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</si>
  <si>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</si>
  <si>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</si>
  <si>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</si>
  <si>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</si>
  <si>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</si>
  <si>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</si>
  <si>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</si>
  <si>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</si>
  <si>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</si>
  <si>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</si>
  <si>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</si>
  <si>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</si>
  <si>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</si>
  <si>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</si>
  <si>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</si>
  <si>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</si>
  <si>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</si>
  <si>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</si>
  <si>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</si>
  <si>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</si>
  <si>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</si>
  <si>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</si>
  <si>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</si>
  <si>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</si>
  <si>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</si>
  <si>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</si>
  <si>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</si>
  <si>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</si>
  <si>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</si>
  <si>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</si>
  <si>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</si>
  <si>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</si>
  <si>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</si>
  <si>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</si>
  <si>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</si>
  <si>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</si>
  <si>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</si>
  <si>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</si>
  <si>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</si>
  <si>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</si>
  <si>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</si>
  <si>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</si>
  <si>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</si>
  <si>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</si>
  <si>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</si>
  <si>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</si>
  <si>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</si>
  <si>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</si>
  <si>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</si>
  <si>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</si>
  <si>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</si>
  <si>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</si>
  <si>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</si>
  <si>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</si>
  <si>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</si>
  <si>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</si>
  <si>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</si>
  <si>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</si>
  <si>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</si>
  <si>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</si>
  <si>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</si>
  <si>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</si>
  <si>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</si>
  <si>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</si>
  <si>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</si>
  <si>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</si>
  <si>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</si>
  <si>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</si>
  <si>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</si>
  <si>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</si>
  <si>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</si>
  <si>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</si>
  <si>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</si>
  <si>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</si>
  <si>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</si>
  <si>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</si>
  <si>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Not high risk and max IPC of 2 in Jun 2022</t>
  </si>
  <si>
    <t>Not high risk and max IPC of 3 in Jun 2022</t>
  </si>
  <si>
    <t>Not high risk and max IPC of 4 in Jun 2022</t>
  </si>
  <si>
    <t>Global Food Security Index</t>
  </si>
  <si>
    <t>F_GFSI</t>
  </si>
  <si>
    <t>gfsi</t>
  </si>
  <si>
    <t>https://impact.economist.com/sustainability/project/food-security-index/resource-library</t>
  </si>
  <si>
    <t>MFR Macro-fiscal Risk</t>
  </si>
  <si>
    <t>2022-11-22 - volcano - green - NA</t>
  </si>
  <si>
    <t xml:space="preserve">coup: 2022-11-25 failed; </t>
  </si>
  <si>
    <t>CMR: Epidemic- 2022-10 - Epidemies (Monkeypox and cholÃ©ra) and floods</t>
  </si>
  <si>
    <t>mfr_watchlist, macrofin</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</si>
  <si>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</si>
  <si>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</si>
  <si>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</si>
  <si>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</si>
  <si>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</si>
  <si>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</si>
  <si>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</si>
  <si>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</si>
  <si>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</si>
  <si>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</si>
  <si>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</si>
  <si>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</si>
  <si>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</si>
  <si>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</si>
  <si>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 xml:space="preserve">coup: 2022-09-30 successful; </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</si>
  <si>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</si>
  <si>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</si>
  <si>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</si>
  <si>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</si>
  <si>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</si>
  <si>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NGA: Epidemic - 2023-01 - NIGERIA: Diptheria Outbreak</t>
  </si>
  <si>
    <t>Drought in South-West (3.1)</t>
  </si>
  <si>
    <t>GNQ: Ã‰pidÃ©mie - 2023-02 - FiÃ¨vre hemorragique virale</t>
  </si>
  <si>
    <t>GTM: Epidemia - 2023-02 - Alerta por Gripe Aviar H5N1 en Guatemala</t>
  </si>
  <si>
    <t>NH_inform_severity</t>
  </si>
  <si>
    <t>NH_inform_severity_text_raw</t>
  </si>
  <si>
    <t>NH_inform_severity_text</t>
  </si>
  <si>
    <t>Monsoon floods 2022 (3.6)</t>
  </si>
  <si>
    <t>Eastern Africa Regional Drought Crisis (4.4)</t>
  </si>
  <si>
    <t>FJI: Epidemic - 2023-03 - Dengue Outbreak</t>
  </si>
  <si>
    <t>2023-03-14 â€“ Measles - Nepal</t>
  </si>
  <si>
    <t>Drought (3.7); Eastern Africa Regional Drought Crisis (4.4)</t>
  </si>
  <si>
    <t>SDN: Epidemic - 2023-07 - Dengue fever outbreak</t>
  </si>
  <si>
    <t>2023-03-24 â€“ Marburg virus disease - United Republic of Tanzania</t>
  </si>
  <si>
    <t>2023-03-21 â€“ Measles - South Africa</t>
  </si>
  <si>
    <t>2022-09-19 - volcano - green - NA</t>
  </si>
  <si>
    <t>Drought (3.8); Eastern Africa Regional Drought Crisis (4.4)</t>
  </si>
  <si>
    <t>CuraÃ§ao</t>
  </si>
  <si>
    <t>SÃ£o TomÃ© and PrÃ­ncipe</t>
  </si>
  <si>
    <t>TÃ¼rkiye</t>
  </si>
  <si>
    <t>TÃ¼rkiye / Syria earthquake (3.4); Turkiye / Syria earthquake (regional crisis) (3.7)</t>
  </si>
  <si>
    <t>2023-04-11 â€“ Avian Influenza A(H3N8) - China</t>
  </si>
  <si>
    <t>GAB: Epidemic - 2023-02 - Marburg risk</t>
  </si>
  <si>
    <t>2023-04-11 â€“ Pneumococcal meningitis - Togo</t>
  </si>
  <si>
    <t>2023-04-13 - cyclone - green - (241 km/h); 2022-12-22 - cyclone - green - (74 km/h)</t>
  </si>
  <si>
    <t>2023-03-12 - cyclone - red - (250 km/h)</t>
  </si>
  <si>
    <t>2023-01-19 - cyclone - green - (93 km/h); 2023-03-05 - cyclone - red - (250 km/h); 2023-03-03 - cyclone - red - (204 km/h)</t>
  </si>
  <si>
    <t>2023-04-20 â€“ Circulating vaccine-derived poliovirus type 2 (cVDPV2) - Burundi</t>
  </si>
  <si>
    <t>2023-04-06 â€“ Human infection caused by Avian Influenza A (H5) - Chile; 2023-04-21 â€“ Human Infection caused by Avian Influenza A (H5N1) - Chile</t>
  </si>
  <si>
    <t>2023-04-24 - volcano - green - NA; 2022-12-21 - volcano - green - NA; 2022-11-30 - volcano - green - NA</t>
  </si>
  <si>
    <t>Increased violence against civilians, es // Rationale: New increases in violence on the basis of gender, sex // Vulnerability: NA</t>
  </si>
  <si>
    <t>Escalation of conflict between Armenian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</si>
  <si>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The expansion of armed groups from centr // Rationale: nd January 2023, more than 73 violent incidents involving mostly n//on-state armed groups have been reported in//These incidents included attacks on civilians and security fo//cording the highest number of attacks by armed groups, followed by//CÃ´te dâ€™Ivoire and Ghana, the attacks are on a smaller scale given//a still-low presence of armed groups, but these are becomin//The violence has started to trigger inte // Vulnerability: The violence would mainly affect rural p</t>
  </si>
  <si>
    <t>The resurgence of the 23 March Movement  // Rationale: had been displaced since the clashes intensified in March 2022//equires the withdrawal of M23 fighters from areas under their con//loyed a regional force to end armed group violence in eastern DRC//do not perceive this force as offensive enough//rture of this force or a more offensive attitude towards the M23//ed by some as support for the armed group, have reinforced doubts // Vulnerability: Kivu province where dozens of armed groups are active, the increa//se of M23 attacks will considerably worsen the | 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 // Vulnerability: The violence would mainly affect Rwandan</t>
  </si>
  <si>
    <t>New administrative divisions in Papua an // Rationale: has long been suffering from armed activity, ethnic tensions, an//so touted not to mitigate the conflict situation in Papua and West P//This could increase the conflict with separatists in the Papua//ist activities and engaged in clashes with the Indonesian securit // Vulnerability: a provinces are vulnerable to conflict due to the creation of new pr//rable as further tensions and conflict would prevent their return to</t>
  </si>
  <si>
    <t xml:space="preserve">Involuntary returns of Syrian refugees a // Rationale: ed disappearances, and sexual violence according to HRW // Vulnerability: </t>
  </si>
  <si>
    <t xml:space="preserve">Flare up of tensions in Moldova contribu // Rationale: It is likely that attacks led by pro-Russian, includin//ria, will lead to flare up of clashes and increase humanitarian n//The armed conflict in 1992 had led to the deaths//eased tensions in Moldova and armed conflict will likely negative//und info on Transnistria: The conflict in Transnistria is a long-sta//a in 1990, leading to a brief armed conflict between the two side // Vulnerability: </t>
  </si>
  <si>
    <t>Escalation in conflict in Rakhine State  // Rationale: The military juntaâ€™s forces clashed with AA in Maungdaw Townshi//the most intense and extended clash, with the longest sustained a//ctive fighting between these two main gro//An escalation in conflict would exacerbate Rakhine popu//d thin by engagement in other conflicts, especially the anti-coup fo//Intense fighting between the AA and the Mya//As at 28 November 2022, the conflict resulted in around 20,000 new//itarian operations due to the conflict // Vulnerability:  | IDP camps' closures across Myanmar resul // Rationale: d by insecurity caused by the conflict between the Myanmar military//junta, along with armed groups supporting them, and a//nce; increased insecurity and armed conflict, and mine contaminat // Vulnerability:  | Increased airstrikes in Myanmar by the m // Rationale: hich are under the control of armed groups who are against the ju//he hardest hit by the renewed violence//to carry out more retaliatory attacks (including the increase use//roads, an intensification of clashes and airstrikes is likely to//rate in areas affected by the conflict // Vulnerability: - People living close to armed groups' bases | Poor socioeconomic conditions, access re // Rationale: ially sexual and gender based violence // Vulnerability: le to sexual and gender based violence during journeys and also at</t>
  </si>
  <si>
    <t>The expansion of the areas under the con // Rationale: ach other of supporting rival armed groups in North Kivu province//Congolese army, demand a more offensive attitude from the East Africa//emonstrations often turn into attacks against people and their pro//Since January 2022, riots or attacks by armed groups targeting pe//These attacks have intensified since June//curb the advances of the M23, violence against Rwandophone communi//beaten by Congolese troops or armed groups and militias fighting//upposed to have taken effect, clashes between the Congolese army//ccuse each other of launching attacks on their positions//se an increase in retaliatory attacks against Rwandophone communit//Incidents involving armed groups and militias fighting//, particularly in areas where armed groups fighting the M23 are a // Vulnerability: The violence would mainly affect Rwandan</t>
  </si>
  <si>
    <t>Human trafficking and protection concern // Rationale: seek safety from the ongoing conflict//and 1 in 500 suffered sexual violence//ce of sexual and gender-based violence creates a vulnerability to//h the risk of exploitation in armed conflict (UNODC) // Vulnerability: well as survivors of domestic violence | Extreme winter conditions and power supp // Rationale: The risk of active conflict and extreme constraints in ac//Ukraineâ€™s counteroffensive advancements in Kharkiv oblas//their savings because of the conflict, affecting their ability to a//Russian-controlled or active conflict areas lack financial resource//st recently, Ukraineâ€™s counteroffensive advancements in Kharkiv oblas//In October, Russia escalated attacks against the energy infrastru//Active ground conflict elsewhere has continued to re//cially materialised in active fighting hot spots, including front // Vulnerability:  | Russian territorial advancements in Done // Rationale: Russian forces are conducting offensive military operations on the fr//Group is leading the Russian offensive in Donetsk oblast, relying on//ave been widely implicated in violence against civilians in Ukrain//ther abuses, including sexual violence//hifts as Russia continues its offensive in Donetsk, new areas will co//Although Russian armed group Wagner and Russian arme // Vulnerability:  | Disruption in food availability and incr // Rationale: beginning of Russia military offensive on Ukraine, on 24 February, t//ficult and unclear because of conflict//ven by more than ten years of violence, hostilities and protracted//ad at bakeries are increasing violence against Syrian refugees//on of dry weather conditions, conflict damages to the irrigation sys // Vulnerability: Years of conflict, political tensions, and disp</t>
  </si>
  <si>
    <t>2023-05-04 â€“ Measles - Ethiopia</t>
  </si>
  <si>
    <t>2023-04-17 â€“ Circulating vaccine-derived poliovirus type 2 (cVDPV2) - Indonesia; 2023-04-28 â€“ Measles - Indonesia</t>
  </si>
  <si>
    <t>2023-04-27 â€“ Meningitis - Nigeria; 2023-04-27 â€“ Diphtheria - Nigeria; 2023-05-01 â€“ Lassa fever - Nigeria</t>
  </si>
  <si>
    <t>2023-05-10 - flood - orange - NA; 2023-03-14 - volcano - green - NA</t>
  </si>
  <si>
    <t>2023-05-11 - flood - green - NA</t>
  </si>
  <si>
    <t xml:space="preserve">Disruption in food availability and incr // Rationale: , because of a combination of dry weather conditions, conflict // Vulnerability: </t>
  </si>
  <si>
    <t>Turkiye / Syria earthquake (3.3); Turkiye / Syria earthquake (regional crisis) (3.7)</t>
  </si>
  <si>
    <t xml:space="preserve">Extreme winter conditions and power supp // Rationale: Freezing temperatures can reach âˆ’ 20Â° C//ating will be an issue as the weather gets colder//ating will be an issue as the weather gets colder // Vulnerability: </t>
  </si>
  <si>
    <t>A drastic decrease in purchasing power r // Rationale: with no increases in domestic prices since September//further increase in domestic prices // Vulnerability: tunities decrease and heating costs and health issues increase,</t>
  </si>
  <si>
    <t>Escalation of conflict between Armenian  // Rationale:  // Vulnerability: main priorities was restoring livelihood support so that people could</t>
  </si>
  <si>
    <t>Disruption in food availability and incr // Rationale: its toll on the economies and prices, resulting in higher costs o//Higher costs of fuel will likely push the//cost of basic goods even higher//Lebanon is experiencing a socioeconomic crisis in addition to the h//d to live in multidimensional poverty in 2021//Food prices are higher than a year ago://the cost of a WFP food basket is 86% h//In addition, higher costs of basic goods will reduce h//With increased prices and disruption of the supply//Bread prices have increased more than fou//pound, and in trun, increased prices of fuel and agricultural inp//eat and stabilise global food prices, there remains a risk that R // Vulnerability: years of war in Syria and the socioeconomic crisis in Lebanon since 201</t>
  </si>
  <si>
    <t>Flare up of tensions in Moldova contribu // Rationale: Energy costs are affecting poor household//The inflation rate in December 2022 reached//esses) and increase needs for livelihoods opportunities // Vulnerability: Owners of small business and unemployed youth will likely be affect</t>
  </si>
  <si>
    <t>IDP camps' closures across Myanmar resul // Rationale: k of shelter, food and water, livelihood opportunities, basic services//due to insecurity and lack of livelihood opportunities, although being // Vulnerability:  | Poor socioeconomic conditions, access re // Rationale: some cases, fleeing severely socioeconomic conditions, insecurity, and//Indonesia in search of better livelihood and living conditions // Vulnerability: The poorest, the ones without livelihood, and the ones who are unemplo</t>
  </si>
  <si>
    <t>The dzud natural phenomenon set to signi // Rationale: at high risk of losing their livelihoods in the coming winter season//act early and protect herder livelihoods // Vulnerability: e of reserve food and fodder, livelihood diversification, informal mut</t>
  </si>
  <si>
    <t>New proposed legislation and evictions p // Rationale: livelihood-related structures // Vulnerability: ing will significantly affect livelihoods and humanitar-</t>
  </si>
  <si>
    <t>People Below $2.05 Poverty Line, % Change</t>
  </si>
  <si>
    <t>2023-05-31 â€“ Enterovirus Infection - France</t>
  </si>
  <si>
    <t>2023-05-17 â€“ Myocarditis - United Kingdom of Great Britain and Northern Ireland; 2023-05-30 â€“ Avian Influenza A(H5N1) - United Kingdom of Great Britain and Northern Ireland</t>
  </si>
  <si>
    <t>2023-03-22 â€“ Marburg virus disease - Equatorial Guinea; 2023-04-15 â€“ Marburg virus disease - Equatorial Guinea</t>
  </si>
  <si>
    <t>LKA: Epidemic-2023-05-Slow onset Dengue fever outbreak : Sri Lanka</t>
  </si>
  <si>
    <t>2023-05-05 â€“ Acute hepatitis E â€“ South Sudan</t>
  </si>
  <si>
    <t>2023-05-25 - flood - green - NA</t>
  </si>
  <si>
    <t>2019-12-18 - drought - orange - NA; 2020-10-21 - drought - green - NA</t>
  </si>
  <si>
    <t>2022-02-23 - drought - green - NA</t>
  </si>
  <si>
    <t>2023-05-15 - flood - red - NA</t>
  </si>
  <si>
    <t>2019-12-18 - drought - orange - NA</t>
  </si>
  <si>
    <t>2019-12-18 - drought - orange - NA; 2022-01-19 - drought - green - NA</t>
  </si>
  <si>
    <t>2023-03-22 - drought - green - NA</t>
  </si>
  <si>
    <t>2019-12-18 - drought - orange - NA; 2023-05-30 - earthquake - green - (M 5.5); 2022-12-12 - volcano - green - NA; 2020-10-21 - drought - green - NA; 2022-05-18 - drought - green - NA</t>
  </si>
  <si>
    <t>2023-05-25 - earthquake - green - (M 6.5); 2023-05-23 - flood - green - NA; 2023-04-05 - volcano - green - NA</t>
  </si>
  <si>
    <t>2022-01-19 - drought - green - NA</t>
  </si>
  <si>
    <t>2022-09-21 - drought - orange - NA; 2023-05-26 - flood - green - NA; 2023-05-15 - flood - green - NA</t>
  </si>
  <si>
    <t>2022-09-21 - drought - orange - NA</t>
  </si>
  <si>
    <t>2022-04-20 - drought - orange - NA</t>
  </si>
  <si>
    <t>2023-05-17 - flood - green - NA</t>
  </si>
  <si>
    <t>2023-05-15 - flood - green - NA; 2023-05-05 - volcano - green - NA; 2022-12-13 - volcano - green - NA</t>
  </si>
  <si>
    <t>2023-05-31 - cyclone - red - (296 km/h)</t>
  </si>
  <si>
    <t>2022-11-09 - drought - green - NA</t>
  </si>
  <si>
    <t>2023-05-24 - earthquake - green - (M 6.2); 2023-05-17 - flood - green - NA; 2023-04-19 - volcano - green - NA; 2023-03-31 - volcano - green - NA; 2023-03-12 - volcano - green - NA; 2022-12-07 - volcano - orange - NA</t>
  </si>
  <si>
    <t>2023-05-23 - flood - green - NA; 2023-05-15 - flood - red - NA</t>
  </si>
  <si>
    <t>2023-05-29 - flood - green - NA</t>
  </si>
  <si>
    <t>2023-05-21 - flood - green - NA</t>
  </si>
  <si>
    <t>2023-05-26 - flood - green - NA; 2023-05-21 - volcano - green - NA; 2022-12-04 - volcano - green - NA</t>
  </si>
  <si>
    <t>2023-05-31 - flood - green - NA</t>
  </si>
  <si>
    <t>2023-05-30 - earthquake - green - (M 5.8); 2023-05-26 - earthquake - green - (M 6.1); 2023-05-21 - earthquake - green - (M 5.5); 2023-05-09 - flood - green - NA</t>
  </si>
  <si>
    <t>2021-09-22 - drought - orange - NA</t>
  </si>
  <si>
    <t>2022-03-23 - drought - orange - NA</t>
  </si>
  <si>
    <t>2023-02-22 - drought - green - NA</t>
  </si>
  <si>
    <t>2023-01-29 - cyclone - green - (169 km/h); 2023-03-12 - cyclone - red - (250 km/h); 2020-10-21 - drought - green - NA</t>
  </si>
  <si>
    <t>2023-05-23 - volcano - green - NA; 2023-02-22 - drought - green - NA</t>
  </si>
  <si>
    <t>2023-05-31 - earthquake - orange - (M 5.8); 2023-05-14 - cyclone - red - (259 km/h); 2023-05-15 - flood - red - NA</t>
  </si>
  <si>
    <t>The dzud natural phenomenon set to signi // Rationale: The â€œdzudâ€ is a multiple natural disaster comprising summer dr//winds, and lower-than-normal temperatures//tality, especially in steppe (dry and grassy plain), vast grass // Vulnerability: r</t>
  </si>
  <si>
    <t>2023-05-25 - earthquake - green - (M 5.5); 2023-02-10 - cyclone - green - (167 km/h); 2023-01-19 - cyclone - green - (93 km/h)</t>
  </si>
  <si>
    <t>2022-04-20 - drought - green - NA</t>
  </si>
  <si>
    <t>2022-05-18 - drought - green - NA</t>
  </si>
  <si>
    <t>2023-05-31 - earthquake - green - (M 5.5); 2023-04-12 - volcano - green - NA</t>
  </si>
  <si>
    <t>2023-05-28 - earthquake - green - (M 5.6); 2023-05-21 - earthquake - green - (M 6.1)</t>
  </si>
  <si>
    <t>2022-10-19 - drought - green - NA</t>
  </si>
  <si>
    <t>2023-05-15 - flood - green - NA</t>
  </si>
  <si>
    <t>2023-05-27 - earthquake - green - (M 6.0)</t>
  </si>
  <si>
    <t>2022-09-21 - drought - orange - NA; 2023-05-15 - flood - green - NA</t>
  </si>
  <si>
    <t>2022-03-23 - drought - orange - NA; 2023-05-29 - flood - green - NA</t>
  </si>
  <si>
    <t>2023-05-21 - earthquake - green - (M 5.5); 2023-01-06 - volcano - green - NA; 2022-12-04 - volcano - green - NA; 2022-06-22 - drought - green - NA</t>
  </si>
  <si>
    <t>2023-05-16 - flood - green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</si>
</sst>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8">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7">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color theme="1" tint="0.499984740745262"/>
      </font>
    </dxf>
    <dxf>
      <border>
        <left/>
        <vertical/>
        <horizontal/>
      </border>
    </dxf>
    <dxf>
      <border>
        <left style="thin">
          <color theme="0"/>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font>
        <color theme="0"/>
      </font>
      <border>
        <vertical/>
        <horizontal/>
      </border>
    </dxf>
    <dxf>
      <border>
        <left style="thin">
          <color theme="0"/>
        </left>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F2CAC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theme="1"/>
        <name val="Arial (Body)"/>
      </font>
      <fill>
        <patternFill patternType="solid">
          <bgColor rgb="FFF2CAC4"/>
        </patternFill>
      </fill>
    </dxf>
    <dxf>
      <fill>
        <patternFill>
          <bgColor theme="4" tint="0.79998168889431442"/>
        </patternFill>
      </fill>
    </dxf>
    <dxf>
      <border>
        <top style="dotted">
          <color auto="1"/>
        </top>
      </border>
    </dxf>
    <dxf>
      <border>
        <top style="dotted">
          <color auto="1"/>
        </top>
      </border>
    </dxf>
    <dxf>
      <font>
        <strike/>
        <color theme="0" tint="-0.24994659260841701"/>
      </font>
    </dxf>
    <dxf>
      <border>
        <top style="thin">
          <color auto="1"/>
        </top>
      </border>
    </dxf>
    <dxf>
      <border>
        <top style="thin">
          <color auto="1"/>
        </top>
      </border>
    </dxf>
    <dxf>
      <border>
        <top style="thin">
          <color auto="1"/>
        </top>
      </border>
    </dxf>
    <dxf>
      <border>
        <top style="thin">
          <color auto="1"/>
        </top>
      </border>
    </dxf>
    <dxf>
      <font>
        <color theme="0"/>
      </font>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109</c:v>
                </c:pt>
                <c:pt idx="1">
                  <c:v>45</c:v>
                </c:pt>
                <c:pt idx="2">
                  <c:v>20</c:v>
                </c:pt>
                <c:pt idx="3">
                  <c:v>8</c:v>
                </c:pt>
                <c:pt idx="4">
                  <c:v>7</c:v>
                </c:pt>
                <c:pt idx="5">
                  <c:v>1</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7H1JcuNI1uZVaLHpTYKJeSirLDOBlKg5FKIiMiM3NEhCkuAAkCDBadXX6BP0BXr57+om/0n6c4AA
gUeXCLWQTSwq/jZll7tcfPyeD29+/3xZ/+Nl7DphYz0Z+/N/vKx/+zJYLKb/+PXX+cvAnTjz5sR7
CYN58Nei+RJMfg3++st7cX99DZ2V5/d/lUVJ/fVl4IQLd/3lX//EX+u7wW3w4iy8wP8WueHm0Z1H
48X8nTnuVOMliPwFW97HX/rty9PAbXScybPnfGm4/sJbbJ42U/e3L4Vf+9L4lf6xgw9ujEHbInrF
WklpqqopSZakK5qkSKb6pTEO/P5uWpC0pirj/0zd0hRD0RQt/ex7Z4L15WiKKXJeX0N3Pm/s/ltc
W/gOxSlvHrQSIFoBI7lzF3/HX4tA/+ufZADfmozkeEEhOjZFWdHdhFVyQdGaomzqkijLlmrJkmkW
uKCYTfBGFmVdN2RFV2RMJxsgYcJRavj475YR6HejFPXuz9OjfusE8/SbV7D1zaZqqaooWYpk6DI2
eAF0SVSahm4pQNvUDFWWrPSjE9CPEcPHPFlFIE8GKeK3Z6dHvDsOls6oyq2umk1DNFTD0AC4KYpG
catLVlM1VVO0TENTTVM2pSLqZQjiI79fSdDfT1AOdG9Oz4Hf3fmiYTv+KMXh8xtfkZqWqkiSJiuF
HY9bSNZ0w5Q1RYz/yelnJju+FCl88HNLCfq5GTxc5MY+GPh7L3XH8xeNH57/gsu14fivjQV7cUPX
d149363y6lGAtKRqqqJayb8CIwRdakqmJYmaZXE50f0EpXwGHf+LhG/HF9DT9KN1+tOUUH0bvVR5
pUGGMi1TV3FuLMswRdkg3BSblm6ooqJKkqnj1EHGKjzfMTePEvUe43aLuTzazVF23NaAHXYY+a6X
ovH5m03Fi65LsmWZli6rYox0TpqVJLWpy+xpkUwFp0sFo/KMOE4OnwfpOgJ/OkyRt+9PfxDOZ5Gz
CCDEjhudCJdblSpFU9N10wLOeGEsWdHICy82VV1XFEMWFctg4m6RCR+ijM8Pzp8grOH8BuVS59vp
ufQQhIuo74xThD5/QhSrqZuyjNMhi7qmyha5qwxcVabCxC9LETFrEn2vDEV8puxXEl7sJygLHp5O
z4JWFDovTlAdByS5KVmqrEtaUd8QdLNpGbKhK6KePPoE+hKU8JHPFhLgs3GKe+v30+N+7UwdvzrU
Fb3JtrtoSYqOtwHCVeGNlhRsfEPXoe/FcrFKnuij1PCR3y0juO9GKerXD6dHnW2Jf//v/2x32Nv+
/+oeV6E7hsZR3YbXlKZkGKYOoxFuE7a3CxteMJsS9GtNh91PlFULslL62YmyV4Ig/p7PFpJdn43T
fX91XoN9HwYwiVYoBKka8IU5z5QN4KwqRvGyl3SYVU0J6p9kylJyHeUl0dZxevjoZwsJ+tk4Rf/y
8fTodyJnku6+z4s4sUkbWrUq7pRnctWrKux6mgRTqhq/s5jOQ3+MGD7uySoCejJIEe98Pz3iZ1s3
fHa8YZVPrCo2Fc0wsaVlSbTojlcNPMCaJcKEDeB10SIvbDmK+ODn1xIW5KcoI87+PD0jrhbOeJNu
wM/vfVVparKmaaKp4u7RJK146zPZE88BTNsKzHyWRkzaR4nhw79bRpDfjVLQr2og05/BedaPnNjE
Zzvhc/Ra4c0vGU0RW5xtdabjGiIe1pwNgtn2DNgnRFWFiU/VFInovx8kjs8S7h8hDOL+DmXXWef0
Z6TjPYfOeOGE1Z0TqANQBCRVNnambsIkramopiHCgpGoYiJhUimS+KzJLSUMyc1QNnSuasCG2E4k
2N587kTVsQJ3Es6CCFebZOHm0nU8DPnzApudJTMZCQ+HopsSmy++18x8VYKsN9hR/FaUJcXZA7bU
QFG+8PxqNQddhbfZMhVm0DZMSS5KrrLehFCL+0vB78CKRN2iJcjhMyJbSFiQjVPwL2pwJlrBOKg2
IENp4uEwcBpEDe4fE06i4nEwlKZoKtDcJEs2DQha5DiUoYjPgP1KwoH9BGVB6+vpr6V2MPF876XK
FxwxL4oKTwKMoBpYoRAbKV5wRRMl+KcNHW+ExWJm8jdSGYr4LNivJCzYT1AWtOsQDbPyFlAoqr2G
VL1pirh9RDXmAdS1wkEwmzJcODCX4iJCGIekEjWuW44mPh8KiwkrCnOUG63L0x8IJtE6r5VGyjBb
kqTiPCiqoUK9A9b5J1qzmni44dA24ABlpiRyIMpQxGfEfiXhwn6CssC2T8+COxYviIgBz/mlceG+
NhvdxbyZXhJvaXkk9uFYSFoSVBjDRuMNabRaazMNo/mxzy/G070XNMjC1XABwqNtiqZ2oOoriG6A
1VEzoWBa0PQVEq52nBz+ZkjXka2QDtON0Pp5+o1w7Uycat8mdu/F/iFECyJikyj4gmE0ESAIB7gq
KTFvCPYlCOKDny0k6GfjFP7rGjxMra37Mmg8utPoeey9VHcAVKuJq05WcCFaIhRJ8jYhaFZBKK0o
ws4FFVKFcpmXD2Kq3jc283mQLSQ8yMYpD1o1sHCloov/N/BBMlnkjYooAvgxdAt6YvFhMhBrABla
NBBLhaPCVJk8Iz5GGp8nvL9B2MP7Fcqpdg0k6UvEfTdu2I/u2eMvjdbA849K1X/fo/VnxZHuAgwJ
iPuBdVop7hLZgPSCbYQo3+L2OE4Bf0uk68g2SIcp6/+swUXZXTQbRwPQPpxZgEhSEc6vnQ2NCI06
ouIMTVR0XUpCIAn6JUP1+CwoLCZ8KMxRZtQiKs4ZhAgJTDfjW/JieXkNNhtRw1MEl5gkq5okFRVa
TWwiNEKSYIbbRT+kH524gu3j9PC5kC0kHMjGKfp2DdSnG2frjAbzRaWuMXjbESCKNwp+ATgf9eIN
pDOhzTJETYZvBnk21CVQjiQ+D/JrCRvyU5QTNzWQHM4mbgjh2W90nUlw9CUqfxzYS4DQNjwEJApI
kCAwGMiCwo0FDuVFhfK08NlA1xNW0GnKjrPu6XWZM/81CMMK+aDKuHcQIoodn3hZii+E1NSQAyIb
InyYBVYcp+MNHqQLKfjp+AHq7RqgHkbPFWIObws0dwURcDvHVhFzQbcQAIosQC2JjcB9RMA/Rs4b
0CfLKPDJ6AHsv58e9jtn/Ootq8z5EMQmVHZkPkFNwf/DU8yu+ZwZjVn2mZ4CR5duxJ6XIvRlSOKj
v19JGLCfoDy4+3F6Hnz3vYX7CtuZs6iSEQiBhtipwVyJJABOCLRlNcEEFv0sGchEU3USJVGaLD4z
yHLCETJL2fK9Bu/AUwh/y6vzGodPPAXPTr/K6Gho7LIEu5aqqwhRMSTi/oLvBSmymJMRwMU8NESl
/yBxfBZx/whhFPd3KLuenk5/ilh6o+u/b276mGYHzwwSxlU4xnBMDs2/kK6QYQDjF6Zl5IyLhEVl
COLzZb+SMGM/QTnQrYGT+CGo1jOmIYoLGfmAXoeHjD0VhXcEKbSxGwa5aHCNsQij4jtynBw++uk6
gn06TJF/uD393r9158FiUOH1JMh4PExEz4myaCKlj2aYyTDPI7tJVKBoIwYPolQR+xIE8cHPFhL0
s3EK/20NXoq7jeNPqgzbkpEXi8xxOH11DeF1yCIv7HxLh4VPR+iKqMjwQMVqdl5zKEEPH/1sIUE/
G6fo39XApteJAL+T7r/PW5EQNm0hslFCzj5KgcDBVLx2BI3lLxmId0RMispCg4gKfZwePvjpOoJ9
Okyh79TA7WcHi/mqUvAFGZc+4n2w+TXRUBJ0c8qDjBxkeOjhpkddBQ74ZSjiw79fSRiwn6AssGug
wF14Q6+6vQ/LUBMRcXsLKfNp5+DHrQS9GbmsTOyJo3rTz05MqMeo4UOfrCKwJ4MU8ovr07+2904U
Run3/vx9A4VZQww7kgaQTIzkPRYvXQRd15uWooomMonjMMX8XX+UGD7ku2UE890oBf3+8fSgd1kE
YuA3ruZMyJxXCD8yhWW4uE0TadqxtlV8bJFI0JQ0ZrtDvIEONw8J+vkAYXxWHPwBwpSDecqern16
9vxwfXcbIbfvl8YjyEl26Ftn4+9zpt4EoctIcKcnDENiTsYf/6muwq0sQ/f20QIvdLPXobqKjX1e
aaAZklg1FfW5oEgZogrbaDGdCdqWiNhPFERDog0MEqzwSv4NKEEP/+rJFhK2ZOMUfbsGQudZNF9U
WpUOKXsakmCAPLQt0zjImVdZiiviJlgRI8Spa0TXLUEPH/1sIUE/G6fon9XBzFa1j1LB8yuaIkrP
FYQeSKIySjYiEhcJALz81aPOUj7ou2UE8t0oBfz3GhgXzsJJxWZNkZmWkRWGMkHwkUGyKQCPtGFE
ssJvDKO0wXIrqVvyOD185LMvQrDPxin6ZzUwLvxwfBQQqlLaR9CkjNhyTTEh9asqJM8C/IidaJoG
woqRSw/XmUHzjkoQxIc/W0jgz8Yp/D++n16sRGb5ApVpxxWad4A/KjLCwqNZMjLtVIK/YMXp3WKc
oScehFKWIojPgNxSwoLcDGVCpwZX/vkYkSnjJXItwlTueEuyLx+cguoFMO+wSjQ68xMrROQRTIS8
It6YFe7Ak4vymeTVLUkUnxWFxYQZhTnKjm4d3MXbZ3fkVRy4JcFpj82OhEdUSD4IMNYVFuiNsDkU
WtFZ1QOiA38vRRKfF/m1hBX5KcqJ7zUI3Po6qTJ4DkZ/JufE9ZFTgSdnetOQb48oUtgpyEk4RgUf
9mQVATwZpFB/rcE73IK+g+T4xtlfSahc9bkO8KmwWhFI9UHQBKKClKIRTobD3oQGBkUMIaZw22M6
r4P9vxDI58zbf4lw6+1fpBxsXZz+KT+fL4JK3fPww6CEH+4jJEWmL0TuvMgaLNmGgfhH2KvjO63I
sBL08PmTLSTsyMYp+ufnp0f/3l01/nQhSFVZe0tAGRbL1JAmD0e8jv+SGiAszJTVuDZQ7p0dKBrh
WJIoPhsKiwkrCnOUHfc1eDnuEe8bOv2oSrlWbkKdUDTYiJKYoeL9JZhIZkQtA+TTiyiHeRhRVIqk
N1ix/zaUEfuZAzZcnf5UPDke3JcnTwF6isIRU/KrlekQ/8cKcBrMm8oxKiKZWcLtCIEuqcxGD2dZ
ovhboria7IriJN0YTzUQN568SRAKCDpZuOmr8XmVB7UIURFJliFd4MaMnXlF1R9PlqXCCYiYGphn
DtpflCTqDYbkvxHlR37ugB01iG/quht0qBmPqwyPFVAjG1EeOtyuGotXjiu85OQHDdUxdBwdmH1h
cT8MsilHE58Z+bWEF/kpyopu6/RX5n0QrpxNdYdCR7wHcrjjziNxlGuOBfDMwhWiKKIBlzin9sVx
Wvjwp+sI9Okwhf2+BjmrthtOKi3fpsjMCowSefBtJ/8Kd5GA6kjs5dDxfsTKKBPt8vpOCYL44GcL
CfrZOIXfrsN7gGzhCmU1IQ7wQ11+eJXgbmK7vIg+4p/weKPsiyFyS0s8HaOHj/1uGUF+N0pxf6rB
tv8eRhCSK7xuBOx7XDMaooWLbg9BQ/IoWpwhzmPXqwR2+fyGL0EKH/RsIYE9G6fAf/9Zg2venVZZ
jp/FC6NCCtQPbGhWsVMu7HcTeiRLkAbyLNQ4rqmax/7+GDV85HfLCO67UYr6fQ3KkndRrbbSDAYk
gLIy+5A5kzu+6GuCTQvtD/Cy7goI0yS44+TwcU/XEeDTYYr8Y/f0+/0B/QsXQePRe6kwih5lO2TJ
UEwY1pM3FJbbnHgjwNWHDEUZibj7xND8ti9JFJ8JhcWEE4U5yo6Hx9Ozo/JeLTBEIbwPebZwOMX1
aIuckFCkAcYTJFzJqKGCdLji3X+cHD4P0nUE/nSYIt+5Pz3y56G3QAxd+v0/r/WyIkEon4VqAGgL
paDgo1aAHj0foRJLMFyBNwdpbiWo4SOfLSTQZ+MU+/Ma7Hp7EFVajgEVX1CLAdUddXTswjtASs7C
040tbyBbF2E2rNsmrqf89XOcHD726ToCfTpMkbdr4OK+8l+rfHeRxICaZai1g5g+Tuaggcw1ZKaj
CImkwVoL20IR+KPU8HHfLSOw70Yp6lc1uGueoqUzjtLv/vmrRsB+R8gAJBqkCyqKElcszT24MObA
5oMYejy6rGA5rT9ynB4+8Ok6gnw6TKF/qkEQQQtZO1VWg4cZB1sZ1zv6PSbgFm55gaWswZq2e3wP
0xiO08OHPl1HoE+HKfSts9O/sHYwhx80jo6+dMOt2w+WJQqQlY+sQQAfLn20R0gbzxalTmT4sHY5
IotnZQWWdRpM/GHy+Jx562sSTr31a5Rzdg04d4fEH2/hVVliVIAOhpcAAYF4KVj8t2gVDg6iPjRY
P1EnABFrnKeiFEl8BuWWEp7kZigb7r6f/gBdOGHgVp8IxCzREIdYq+bM4pl7PPC4oBQsu952yhot
nVSaLD47yHLCEjJL2XJRB1tdUsbkLHSeG+cTL6y2mgkSP1EqHpoZqpAi85bVMMwxR1MRoIZnH1V6
4c6B7EUkql25kdK08VnE/yuEU/xfogw7Oz/9OTpH7u4CNU4qFMBQgQ8FsuFWQ8lysAttRwpsQkdu
lWnhOEMo6iAhmyL97CR9tAxFfNbsVxJ27CcoC7o1iAN5SKJAqjRw46AgIspkJXlVbZcslDspLH0d
yiA07Z2cRoXgMiTxebBfSXiwn6A8eKiBqRtN5/tj59WdD9LN+HlNhN1WUL2RUcSeDNZdpHAOoHkj
zBMBU0jqQikBeJjTj04rUZYhic+F/NchfMhPUU7Y7dNfSN/7CE9zUig+zwXUUIKoCyUcmXWIjUIo
YIELcAUhJg2VY3Y+iYNH4yg5fA6kX4Ognw5T5L93To/8g1tpRjtSWBBEjgINaXU97O/8HQTvJtpd
QEdB9EX8j+z/Y+TwcU9WEdSTQYr5Qw2e3+600uK3rC0h7B4wpQLTXTeCPOZIMUWFdqANNRzONgQ5
pwctuXOOksMHfbeMoL4bpbCf18DT8xjN0a/CZ/0qXMio6ICb4vD5CwdV29D3UYQ6tws5Jtc+Ku6h
4zjUCPj1OTktCWnvkcPnQbqOMCEdplx4rIEO98NzF37V3VBl1JSEmxnVHGDXKCoIkghfHARTxCKz
xi4HGSwl6OFjny0k4GfjFP0fNTC8tl1Wr2r03k77WKk8FjyBNxYefmQ2ot+yXHQ0w96NaBYUhkYr
laSdWvrRyd1Tgh4++tlCgn42TtFv35z+se04z1VeOqx+DGqBxSnqCOZCUC/LTcld/RI6cSI2n43r
6E0bK2V5P89RevjY75YR5HejFPdODcx3Z+Nnp9IMFBVl2lj4BIOfGVJZrm4Od5j2WP02AwHWsCjB
wFfc9CXI4QOfLSTQZ+MU/LMahPCiy8bYTQH4/EsroDeThBLz/NKcggHRX0papaCaGJF0jpLCh323
jIC+G6WQt2oA+dU8dNxxdZgrCBdC/RH4iRGijqgW0g1IQT1UVsYKUn3mfMtfM8fJ4eOeriPAp8MU
+asaIH8TzINlhYFErII8OsIiEBrhoPE/etEgjBTijcqPIzpODh/5dB1BPh3+9V//JJWcDgbQXY38
SoXt3p6CKisym00NYiPC/WXWwIK1USpgzLq4IPVZFlH3FMIlntP0YCUizDFi+Agnqwi+ySDd1081
MBMgQn4xaNw5L+5rtbmceEnhksTdgWovuFziKzv/kkKCQag6KmWj1i/HZ/kBuvh8OPgDhCUH85Q7
dzWQK1v//j8Lt/H63//zf10tAy+s8LU1UKOHiTG4/aG8sjKFhbMhaLAtoHYAKxaMSko66igVD8dH
KOMz6PAvEA4d/gJlUevq9KI/K+DtjP6GDnEqcstY0wXUTU2cl0XLA2plwwJqIhSYOMYSgt6PfeJz
ZL+ScGI/QTnQrcEhufFC7xlmn3SDfl4UlZB3y6xqqAvAuizgdSgeDsR4IRpMxclgAUkHse1lCOJz
YL+ScGA/QTlwU4MzgOJy3rbCywkBLbApILcA2OPtRonOIv6oJIPu1UxVQBg8jM60eMlxevjwp+sI
+Okwhd6ugbvxxvU3FfpXYHjAdcNCJuDHMhE3wcrA555tBcWEVbgA4hwD2H5YO7C8RnCUHD7wu2UE
990ohf3m/PS3/tlf/QEsDxWnd6MSNmIeVMQy4uFNfIg57JFbICIUEoJsnNt6oASXpInPgcJiwofC
HOXG2cXpuXEXhMFLlWkeiGrAvc4yKSEc7SoE5zgh6HBDssfBTON9yRtcgiA+G7KFhAXZOIX/rgZW
uF2J3rY7aTYe3GA6dv/H/MQFe6+D8NWp0A2EDSGjXitqmmFTsONXFMYUnUVgovkPzCUWqymEByt/
LR4nh78d0nVkN6TDdDNc1yBm7N7ru2H67SsQxVjCg4pGyGhKjWyH+MHJnUQIwXFTB8uAe47VDCLA
H6WGj/tuGYF9N0pRv6/Be/QYoHDZ+zL/x9w/Kqu1BPuIoSa1sYgILKOkKIKREBgGHxEn0aQEPXzk
s4UE+2ycov9Ygz3fctDvM6jSA8QqWkIMYGEuKKaI4q1FCRi9EA1EhOnoNoZELAlmlvTEJaarMgTx
8d+vJAzYT1AOtGqQzf+A5IdJhXIwTIfwRaBVFWJa4IGOO4Hlrh3BhCOItd1GSd3E7U/k4OP08OFP
1xHw02EK/UMNXv8HuIG86dTzqyzlghRDBDqqKFeMmq7MTF70w8Hfz5rt6YauJ3VGMJ1/b0vS9AYP
8l+IMiI/d8CNy9OLwk/O0Ku6lCgSOpF7wpIZEOJ1WMsenjnIRAprMoOmGiwJq8iMciTxeZFfS1iR
n6KceLo+PSfOFwMvmFb5JiPVDZIlsj8RkYRoYL34JqA4GKYR+gh7etocNH8mytDDZ8J+JWHBfoIy
4Pzp9AzoQEOv8EmI2yQh3AjJCAi9gPu/CL8ADQH7X0WhL9biU4HgVDwGR8nhg79bRpDfjVLYO3W4
gQZuw3YGeI7nKQCfVwMgb+oQd1C/CN3zcNmQaiMC0kDxDosaKksjDJ41ok8/e+fLK0cUnwVP+cWE
EYU5yg67BsGRF6Hjv7gpGp/nBFqoQh6CtguXkYx8RIZ0TjJChwcWMABljVWhYm08049OGHGcHD4P
0nUE/nSYIn/xePr7J8m5q1YtY7mFOtJwcNOjzwM6ChTAF1D0QpFRgUpHMwiYEVGVsIh+OZL4HMiv
JVzIT1FO3NWAE13PDUOncesGfoUnAVKRziLFLNh90HojNvrkToIQB+nhLkJtJFazGLlRRWaUpYrP
juJqwpDiJGVJtwbxNC08zr47Lpvz+feFnLSi5wqFBOglsM+jSKtiotEHi6gqHlC8U7BTQUZWkDfP
rFlESDhGDX8vJKvIHkgGKe9b309/MT4NHK/astVQF1FyCUIx0iFEPE3s1ckdRVgPoaKgdjjMJXGR
VoJ6GYL4yO9XEvT3E5QDTzWQ0brIeofBpMLLEBUKUBOIFYzAs4SoNuYYzHFAQO1VRJLDOA4hWYsN
ueQyLEERnwX770JYsJ+gLOjW4E06f4mqbb8CBQTNi+GaQAtpEfVvIQQUWYC7B9U84DjnxSyUIIcP
f7aQoJ+NU/DPW6e/gXb6yS8NiO/pPvy8aAwlBco3QkZYPEJ+8zPtBP80ZBEloTw00jCvYCQ6O48a
PgMKGghhQmGOMqIO2skdqp4G4yqNJNBPkDkB5QTWKBmRndRyKCoI4Ue5UMTxp4kVeStJGYL4fNiv
JEzYT1AO3NUgcajlbOA6KiuHla9Zg/g0RPLLyNGFF+MwwFkwmUcVwYeagTBR9o8oiuXp4rODridM
odOUNTc/T39LdVEeukIfthSXw2Vl6tFsHUfAKBqwZKtpMW8SnmhEv8HCTtWVY9Tw+bD7EgT+3ShF
vds+Peq7ah83nt9/DSbVvQ7oCGshVBCSEYKnVNhNiISEhACITqgaxFKLIEMpmM/fTOXp4jOCricc
odOUNR379Kz56aKnxql7QZ+xF6tClVGAMxfqIFyJKGMaN4gsbgwEQ8KmzxrZwtmOQjkqER6O08Pf
D+k6sg/SYcr/sxr42R/Q7ShKTwVPQvpYjANCS1hqgo48ytg8o+LGy4ltKB3FSt8gHTDuNYXYnvSj
E1PmUWr4uO+WEdh3oxT1h99Pf+paW/dlUKmIZqFRJItqwE9RwtYnGx7lZSE6QCJAwRt4smDjzN+D
JcjhA58tJNBn4xT8Vg3ie69CZ5Z+/8/veAXCLyRfKOHwIBpJznxux6P5F4KqWcIHmkpBgKblU44R
w8c9WUVATwYp4lffTr/dUV0VZmIUlKgOduRzIwkKqrcIK5QOIxWM9MWrRlKhIcJfAkMy3FwomJ9+
eHLVlKLpDfT3X4eyYD9zwIcayGEdZ4LK+RWr6OhRy4LbEVq10zqKV74AQyIrnY/QkwMTodtIKEo5
wzuNfBYwLTxdS3iQn6JM6NQgruoRzdSqrN8EIxV0Qdzr6B2IzGJa9I/pIDJstBpM6DgqcCSmaCfn
4Dg5fA6k6wj66TBF/rEGr+5dsGUHYBZVaKASIEsinwahOghkFg87oiIDP64oZCCxiRXNpIXkytHE
Z0F+LWFDfoqy4q4ebzC0jqv52Jl4LycObL9Djee+M0evyfRk8O6hj8nBArPVIBEXaW1wWLEgdzw/
ebEALn9W1o7F4SG+/SDfrRxNb2yL3Peh2yI3dbAtOqcXFO7cdaW9RViFQWCPx58fc4oCnE1WeySz
H5DL8Tg9b7Bg9z0o/LvhA+j/OD30t96zG1YpoenMd4IKamgWheQrA36qwgkQmDETXhU4GCEbIyuI
tZLOKyUlCOKDny0k6GfjFP7bx9PD/zu6aCLGyx81IB1AtNlWKCsj04bl2UgQggsswNuE+ueoeoR2
XvE/KI15DmQ0pcO8e5HPg9xSwoXczKlLY+D5cRvBXyjVUKFJGEWWZXQXRvGLoj6CTpqwe6AyM8qT
cNEuSQ0f78Jignhhju79qxpIxJcR+gaGm/d22cdeXxXJzlD5mOkPuxuKSbESA8vzhzHehNPcTM3G
+X1fgh4+F7KFhAPZOEX/8vvpb56zsM++fJVxvUndKaR4IJUDto+D3D5BR3AJqv6imxTcIxypuBRN
fB7klhIu5GYoH85q8AI8Of622shGllOLuBDUcjTQF8FAzl9RCGW1qBD4qxhIA4QtXKHRdGUo4jNh
v5LwYD9BWfBUB63kxa02iAr9YVH1Dv3D5Rj9WMzPaQECet9BQUBJftSaRfqzbBFHxNVxgvgMyBYS
/LNxCv9V9/Q30dO//ysceZsKtXOk2aDoBdBFkkH8D/jm8IcAxAyH6ISwe5OJXbwMQXz89ysJA/YT
lANPNbiD0mK4yWvIE/c+9hD/p9RvNF7EO6TvBrfBS1xJOS7u1iD7AsG7r9UJQKydIHoJIocMdikD
MetFwR/XDkQfU0Zu066MWF78OUYKf8cnq7jf6mCn18AUjgI0fS+qMhZBbKIkHosySJoIshpSuasG
yTZIshHxFJga4mqR2ZdyOzHDlqCHj3u2kECfjVP07fPT3/TdDUwNfiPuNPPoTqPnsfeS4vH5Wwdy
DcoawOuDHFferY8C44gnlBCxk0wTw0NM3HvU8BmxW0bYsBulTOj+PD0TWixQ8JdGXGMETGi+95XZ
tf/3JQzcIQhhU6l7UEHOAEvc3DEY/ymcRgnOQdRkgl+KqYb5y68MKXz+71eSLbCfoLvgrga7oBtE
qFZZcVwcfCIs8gY1zuFvQvoADEu5uxAlcmESRFgvXiaUQo8rAeR5UJIkPhsKiwknCnOUGd0aSMDn
/c108Ut2L572SHrpyfj8jQwnmaJLcJEhTk9HEQhikBHQdoMV6EJbMlagwzwIyMIRepca/lZIVpE9
kAxS5t/VIH8rroVTpQXeQj1kNI9h7UxYkjvwLxxDRNDDBcUafpvIrT6o1VuCHD7s2UKCfDZOwb+v
geepE7rV9npFCCJeGfSsR8YuQq5wHRbAF5hqBNMAgobjwNSDEg8lCOLDny0k8GfjFP5OHcTxCJq/
7zQunHmFFcHBA2SKwriFUE/gLBtF9R+RE6iHIiF2Ao29UTD5oPSiXZIqPiOKqwk3ipOUJfbF6cVD
OxrDKl/lfYQC7QiDgMtb1dCACdUAi0dChjtKQUhu7sDkpYIy9LzFiPSbHDAhnThgQB2uJDcI+xXj
z0q+GXgNJBlmMZJQiFBFVgkCqinMArtkhjwDOsfp4eOfLSTwZ+MU/U4NVNRbJ2g8tGGTSyCoQAYy
EQeHQq+QgaB5sjoPhQcBhnhEiqK/scyKYMEuA40ljz7omacjPGL40CerCO7JIAX99uz0dw5TlVbv
Snofsz8KCE5E4Rj4PxD/wbKZaXNDdMSFoQDFT8y4NQ2NRz9ODx/2dB0BPh2m0N/9fnrou6HXuEX8
QYVxB6wgPnqsqiiKr8EJBWtLYcej4JuBNmQQQqEQaAd5+6UI4sOfW0o4kJuhTLitQd319tB7hj5e
4QlgFTOQuwnxBulRzOpVdAGynil4D1CWD1XvEYyjkVunDEF8HuxXEhbsJygH2jUoMWaHztarsB0Q
qx9jQLmFWRjKABN8ite+gBw2pGTgDkKivwZlgRqkjhPExz9dR9BPhyn2dg28Ty1n6jZ+uOGr+95D
97EXAJ4Q+EBQ7RaGdxQ2RN+9wh0kIEIQ4g4KfyJGGooCkpfSz07s8uVo4rMgv5awIT9FWdH6cfrX
AMqi61frCzdgcmW5Xwi3TOKfCCfQ3QauEwhIqAod/4N2kBeASpHEZ0RuKeFDboayoVMDk5CNRP5l
lSqAgIxlhCJo8AjiMuI0PkfEAnRl+KrQgwNVr9DGrMiFEhTxeZAtJBzIxin+dg2yI7+PQrQfrvA6
UuF7ghsQu9xCTE4ScpO3jLMzgDLFCNa0WFIZ9RKWoIePfraQoJ+NU/S/10Ab+NObPDvPqwrhZ2H5
uHxQTI8vDiFZBoGb6NKR1EXHU52/gcrQw4d/v5Lgv5+gDPizBjrBzkN4WufgpeNVKhAjJAi5gogO
RWGGXeZF7gQKhtxkaRlZGWSqEh4lh78DdssI+3ejlPeXT6eXAB6cqmse43DBFQFwkRAFQYAUWtRN
BCOqaPwNUQzFNDip4cfp4UO//yYE/f0EZcBDDXRBJppUWWUUxYxZ+W8F0f6o6gaTSNEYLrPumfDK
wl10WEPvOC186NN1BPh0mMLeqYEScjZGs40qRS7ZbCILDDmCaEuaWDoKGgiuGzjJWbVLJg/gYiIa
eAl6+NhnCwn42ThFv12DCNyOG6J00iZ9d3mGzo/pfxrKFDLvJwpSoOM9K/ZdQJ9Vd0VjKBSIsRAu
gvpW5MkvQQ8f/WwhQT8bP0D//PR3/lOE/ltV7n1EYiHAA2HNMC2hpQYabxTQh4M67lQKxz8y+RE9
R5TvEvTw0c8WEvSzcYr+0/3p0W+h4/1/zB9f6mD+sMPId71G2wmj+Rw+iQrjRFV4gXSUpEJcelxN
mtWlyMmfLDIN6ajIl4Qjjh0ZvNJ5HSShLB3j3Y/8E5GuIwciHabnwa7BeeiiAVOldQzh30SdFjR4
VWAIVBCYhti/HPToz2ShDQR6kxrkFShBCR/1bCGBPRunuHdrYPS4DPzXKKyy1QD2NERLBT6enZ+h
+AwIpt6E1z+2hxzKnmXI4aO/X0ng309Q/C/rsO+d6NWLYwCrfIpRSVVCewGYlCDnsIL2xWAwFemp
SE6FqKSiUBH0LyKGdksSxedEcTXhRnGScqRbA0PUrfvs+FX2IkPRKBaNpCSNjnN3EDKSUJGOBS2h
lPmujlf++i9BCZ8D2UICfjZOcb+1ayARDSpNS0VLSVz6KFmONOw484XqAojAQE8meEshi8ITRKTR
1jFq+MjvlhHcd6MU9VYN7h/b9T3/PQnjYxoYeihpCPg1YXKDC5QlXBdeXVapUYPTx9L3ZqH8jj9K
DR/13TKC+m6Uom7XwPH84Ewjp3HvrhqdCC6HCsMwkAaMZAj43hDpC1czu/sLHJBw96MnHHIgWaUO
FoqRMj9xgX6EMj4zDv8C4cvhL1AWPXROfx0hZjPyX70UHZ7w/bGjgbh3VqWUmaFFRKBqSEgpcIa5
IyAVaawzMmsSRzlTgiA+Q7KFhA/ZOIXfvjo9/KjfsqnwWMgG0sBYG1ALKfLoxEfq0yBHkjUMN+Al
SKyiUsr35FQcpYaP/G4ZwX03SlG//Xl61FsBOrI3Hr2XCqFHSTpI+6g3gFKxqNAoFi3RgglRlQmh
MFbHkZDUBVOOJD7++bWECfkpyolWDSzTd8H4NVhWyAaUSZERgAdhX0QhJlaGo3j7IGAVOcTgE8rJ
ImuV3j4l6OHzIFtIGJCNU/Tv2nU4B5MgfD8E94OXP0LzdJiAIJAi9otpXZA3c6oAwrHxIiBp540e
oK3gKEF8+LOFBP5snMJ/U4MaQeiV/By8VqkQs4bPqInF8oBRhAzpZ0W5VBJRuwNTqO1ooTclGrwU
7/8yBL2Bf/ZVKAOyiQMOXJ7+AHTjRNGzv8JKnwIB7jFY/9HgU2UZocgOKdpDkRQiwieMNDVUMI0b
7RTZUJYqPiuKqwk7ipOUJX+enZ4lZ9F8EVZrIxUAOG57ZCPoqCDBelEWbyVWwR1p03DPo6Afc6fh
zcira6VI4jMjt5RwIjdD2XD2vQo2vJ3aPo9pRfWOtrNwzlEna7GJ63c8unOU9nh/9o2lO7y46kMC
5dXrb1/wMMTfLGkPwz69gPMP13e3EcoVpfBna1xnvvjti6BBdxBZ3RvofunjvnLjKQMvC2qSZhHH
7GH3g3Ax+O0LwmUReoGQcLhE4bbDJvjSmLOD/9sX1LdA1oqM8Clk1ScVpb6k3/AhGG/6gZ/Bsfvf
DT+aPASev5jj++BDpsmvMVJZxzImXMPtx3provsmm39xHtEjBL8t/SJ6o2ilbmbbdj+ambeqcRPI
4eR+sgjuJ+Pe6GsUbcdfJ8Ppoy8+L6A93fXGQc8ejHq+rQy11YM2633rj4bmbbgRbXGhen94G/1C
H/XGT3LPG9s9aalcev3Bq2WNg6/KUls/GtHdajZo5WDnfA/IqoWvAfUB7ns8EviPjGRaHJf81+jN
+r3ZwOxv28ow2naWQm9zPgp0zQ6wf+zhwBjYy+18Y7//oTIuxcKnok8pgjhZZi+akiGzkc3nwDOl
xVxHRP+mvV2p3v26p08vN9vB1u7p8swOpxP562jjnXu6N7nteVZ0vjKVP8JpFH2bDzfX1nDaa4nD
gTsLvV5rDBC/D2RhZJsrQWub6+W3QN2Y5/J62d6CjNZwvvIf14GSaOjJfuUAhzv88Esg7AEuLlgl
IOSw0vj5LzHrz/1QHcxWbV1vz7eDO1jthvfxj9lsFV7q2tK3N54qX6uBINmWHkb38si/DXRrcidY
28nd1twOb/vTF12eBPf9iTWQ7KUUuv3e1mptJsvJtRR4k8vVxhu1t/7Mv9BWZu8m/jGcCYOWH1mz
66WxXN9bw36vFQab4HmwdlfCZPgq+D3DlpfK9sJahfq5Pw1Ht/GPxUS5XYnqxPYGY8v2V57wQxgO
LLu/kWd3m8XodWvK24vtxt90lhtj+tM35fONLZgz77s4U1ePxlixpe1jtA2WL8uRP24Nsd2/+kY0
uMHe+doPI8WR1lNnLOpqSw1l4clbqn/NBtL2q7iWp+depIn2arHq3c9GwsKeD8b9C10Pfy57vvGH
ubC8tjRdCXZ/Oepde6Pe6Hzrbcz7vmia9z3fl+x+L4paprkJLvtLbWCL8rTfjiJfuTGD+dAWle3m
ZjS21t1oaT76E/VmEWmjW206Uy8W53NpEt76G3/0+2owvURl/vZgO7hZLoXN1DaUxfwm/jEO1gt7
slku7P5kOr+Jf2jTzfxGGI7wi4MR+6nNlPvRbD6xjfW4vZkaoxsl6vVaBjJyb+If3lLc/f/i/ykI
yqNmeptOTxhObv21Pr6dzoPwcts37/yJt7rqb/Wr5USXsHnH8jdpERi2slgHV6rub7szdXqDSGt3
Ed164nz0NI7Akok8x2bY2sP5cNqSF/rqx2w8mNhmJC6u1N54/nW+6QW3A9m6nIzGve5oPFvcDb3+
79osbAlLY3Xbl+bDe9nQ+/fLS3U9N372VsOWGqzD30eDYHzdXwb2evZ9PAuEx7EibOyhpvmu3zJW
5sjdJBFob54m1iOa3gjwKzNNDfF1aOkNG1/+MG0C3HyCGEbtxVSIWkMh6qx6vvJzvhzbijruXS+C
8c+R5fWvtbFxocjj+cVovZlcGIPh+XgR9C63i1HvUh70l/Z26g1aa9lYdFajnnU7RoJdq4fLvyWt
epO2HPoL3x7MV9ezjde3J9Fq+00YREZrYKqTx56p9u1gGH4NBiPparLx1kdujcObj1VRghMLFhsT
1gP2duW/Zyga6mgmTGdt2V9a5+p2o1/HP2bR5sLqhauWMlr0HyYja2wv8Zo/Tvxo8bgetULzp7g2
1W+4x4M7w1sY9mA9V1qKv/a+jxczwR4pPcU252bYHsjKZWiMt53NeLppeaGqHHkzJPpooG8n60sB
kx5cboiFJI/GXOgPZgPVGrXXy3Bwtd16C9vStpPL9dYf2svV2FUGQ6kdheM/wtlAtzVlfT5YCsbt
yp8L1/15L7joL/vrC2E4ndjCWJ3fSvP17Pz9N+bgiQGNqOLCCoWhtdbB+6yHa2PUk/RRu697Qmtl
TAfnSxO35vufwrZlXgpgSKAEuoki0EhLQKpgkZ3z4WINxQCfshpqf8yMyDsXB+OWh0tJxZeWe5PO
1gogBKE+0ZtnhcVQ5D8UEhHOicjaFEGKRVQSO0u511MPotXUlzfT9tL0xtd+f9D/Ooxa2sIQ73vr
r56KPRUtwlFrNR4I5ytNeZbVjdKSjO3qR39m47Ef/7Dmy+gxXKodU5msfkhDIby2BjjwYbDs3cxD
f9BZh5ZpR4OgI64HyqO6Vr2vi6nV8T1rdLmaLcWOb6j9O7xQfwz7M8XeKNt5xxzMxUtP7G9vlfkm
ut6Oxn/hHF2vVH9+r4mD7iSyoqv4f+mGYM+j1eSrIPXU+2WwaS96VvhtuQ2e3geL9agjYCFqVJVh
KMXBQ0aIWAQLO7gvbMPZpL1QJnLbH3jq3WrrtRb6ULX9oRa2t7Bst9aD4epiYgjLq1CTcH9a0RGR
h0cH5CycFqRzIVuRuZHyTPONreTh0Zy0V6Y4u46CVji1wq991Rz+EHB+lmtR+wY30++LrfpV3RrT
r8FqsGofAYNtx9x2RaUIEb3iUc5ThTYKCQsyep6I5WK49tVgOmmLxmzdktfS9Ho19ryWbPnb+8HW
n9/OzYnYVqahas9X4eMKr905ah5A2JAn/qWwHUwvlsHoSVsuww4aoC8Txf/NrQ3Bk0ehgegWhDWy
xkSEXZYRrmdrZTRp+8Pweswep400Goq2B7LtkfRkLpXB1xF6GV/gadiez3xzdRf/UPzJ+s7Y6rId
jcxpZ9PzFnerH6v/S9iXNTfIM1n/IqrYl1vw7qzOat+obJOAWMQOEr9+TpP3eWrmm6pvLhIngEFq
9XL6dAPKtrdTydPtZGf9eizyOSwDpR20Ypx3U2lphzwxXoa0nzdl3qlDVegyKp2pirqBXRzmiBd4
XPvNxfR9t+HfZqm2w6A3G28qik0re3srmiZd91NTb+ohULsq6/Vo1Gv/I+gMP0QBJX1O8JalTeu3
3cb3quak2byLSu4NB8WKJiw7Q3vxnOpJVXO/lVObRXAb89YUIsobCUOfJm9XjnkQJZMoHtMu1cIi
dNxEPeFeHPxKDWvDrSaqK2sOgSyaA4ijZq26wNxVtvnD6lmPzDHVos61XhKbizpiud+Gqp2Mg2zz
w9Rq1Smp2IX7fvYjmBlV2fw0Nf20G9gYckuY0aKtSemNm4QBs0yFnYWpfuaF5x2XX7brbsoiCw5u
AVw/iVytHZ4M0Wyr92Tgw5abVrvNc/PF11UofD10YZ4vbdJ166CY4JzaMdnMnlZGSjbjZnEKc2la
W9NhbmhpW91rISb6Vea+u0/q/smq+PAYtNzY6Wp6G4U5PArROgc3GU6KV0OIfGC4Kw1APS+3UjmP
GG/+xL3E+PATFbWeH0ut7l68wjAPud0aYV7wl6axnW0qsuDZ0fNLwgIbrmL4kmVR/x9mSa94/3/N
EuVlF+8bQJ8pOrwolv03h953/WCLoC9WCWzqWijnfVTBJnGhj2Kw5EqfxbQK1OTv/WBKtgHzptD1
3fzZyVp9l7fab2Z8pLa191oxfyRwaxvVT1ESDO0qG8fmM+lyAOBG3BLZd3tPiriE2f9fLu5/T8PA
XfIwXBMvajPwLI7/OY2ms/KBjylcnLPJW8neg1HU66w206hVItjVxtwe59Kw40RpYp+p3FzlyVwd
kVis/KnbBMJxjliw/7/Xw42w/8ur4PFREB2e2IY7+amN6H+OrBz0VG8sc4zsrro5rLgxy9m4Kthn
c/mjuHMtpjrsm+GtlsF7Nr3RIZNR3YKmejDdbl1zM9aH7MY9Pey64DXxqpuWln8/gfqt/H5Tlr/Q
mKhs59gZzavVlDd3rn/acf7VtCkajOKpqM3Yn+sVXrP2SF93u+lXs/vL6J5K1/kuWXWjH1tzNjxw
9zNvkjBgISvz25ymce+bsdlWa6sT+7pxb0MzXz1pxkpZoRmkp1nNv71d3urEuvrmlltzbAxmTKf0
6vm3SNm7CPZWX+4Koe1pgDkGS/PEgw6u7jDHWpke53Sd1EE0e+MHHRIUZkyfFdeveV+/aHmxaqzs
lhUPY55/G9jFtRKoGfu78q2r5q8BCWgqsF0kodHUb0lS8lB2SWw5xQ2J3tGdk43vY28n81vF2B2Y
5JQxGWa8SMJMqavd6HGg0rc2oRxR/rZOnoTc886Zy8Kg1J7tgMeU8LIiu8Fx7Gs+brRUXmk2pRnc
bNNZq9l6oKEnXYhwc65zJBMld2Lf1A5zra39sr4FdhLTMs1+Em9qr/+d9e5n1viXMvZ5a30O7Q/v
85V64rr25Gpz7FtZPLkySvT6hQROC+PX8/vop7hXVI8RgWLTnn49cZlM74MOYW19S1Xx5gxJZGOX
MZsxrRsaHp7RTRXS4tQKctLebGgEacmiYMyOWNM8k2RJ+XT4ADQc9Qm+DQXLvOLmWvMDV2LFhR6n
VRrbjoo9BlE1kJ/VpnHjOQfpdVsvF7fWGH7HStwGM795ZqR74kwSXVavHLO4tcy4ma1Q6vMrSYG0
U593c9B+acp/KNJi5eT8Y1LPIjDioAo+/Gxn8ywepupGFmIU5U0YSTwa9qll4ej8knTterpUYvpt
sFoj3rBrGd1mbIddDWVwp/lKJimbOnIK/7nL+GkcxU8LU9T8R9dQX3QtTwUhs9wTSYb0cdLcBxvp
Nv0/QtH09t7U1pnN2g+tN+nkNKcnpXWRsCWIGSdibnWjw2mc3AjumfJPufjN6vaWCnlNHfdGMmoS
b9XM9hN381sRpDF9clP+As/d0um1sa3HdP52Gqip7MWNfoQ//JbW9MiEG6WTjIdS/rLEvtkj3+Cp
IntrlrFmuzfSWEs2R8m19T++o+jMK/1dlqvB6Q5+0a/IDGmQtJkMaRGqZADemISnVuAj0tWi1e5/
rM4czI+ygrk051QX+yKYt66EZcAS8Na1jeGm+8aqbqKQVxLmQH6tqEIhvNdCn+LOG3d6Wm7pglWW
xWM771kzbTTX/yFJag2kZkfAY+e0h2rlUJV+Lm8WxefEeaS/bb17HItp5XRQocB59pM+muB+6LsC
LsibkzgJQIb6WUjb0qBcOY3z0EAvaAHp2rQUsnT2lt3u7FdAh2+Sjlnbt6JN4q5KgdLckP5OGRYL
FmAMU2xCbGX/UFRjRDbiQh3F1F8CvU5CzWieOjAkiycntcHMTdCaTqLe6IqS61HLx1fa7mTQGZKM
X8DVtdtGzqFxH4ssMlu+C3JnW/dNHpJbI3XniXnQrH69+KUc1ldPw6/ViHAu/VfEx5iV2t2eUlxb
7cHwJtaHKYsfNY33qnBvKnCeDJCuDhzKlMiYwU5MzTlLeG1viisYkQM96M1sW+rDLnODez9mZ8c9
DjOUVc2x9OdYh+sJunxlZP1Tq7xzwMRt7oxjPqf71tQ3VjpfXVHcOk2PhYl9ZbPWx+BYpG001tUL
ae8yAQp3mpU890kZkWDElMSPEuMiD5lM068Fj+WULHJ77Yls+j8O0qAAJYV4dGa5CbDGi75A0nSS
wMESIGcOwcxEXFprikMcM9FoKdoszp3qNjjsREsy8nBW0z3IveXiZAQkar+w7xk0Wr4145VGRUs0
D+xMgYspESZF8PqPtRha+tl4K1uFk4Uw1/Ft0s9fhvGyXJhiFA09bdtPrz+QLyArIndijEbIa+eV
t/VPFeAlfLPaOQ3fkqUYrHnNZy2kGdG+0W3hY+RVzv2b2d3I0IZAfpjDleybhtbmI0hX/UBqQt/y
5zmmq4kmeRxsc0WutnE3tpi+8+YvUE5Wfu3NFY2FnK49TJe86nfCzXYBxYZCrRM+HQqyJFgYTWOw
/LPBttyYfmmRXIFoyvT2EpAg599pwv9p1h4rlWwK4UTmZLz0ojkjagBG89Pge19F8Szb4hZARZre
O+uB+8n1g2XAyNsWK8sa/Sr0aV8IfVcG5gdLvnPPXkImOQGrflbKuOiDfk1aXE4Z+nUqdx1QiTMU
NzEWN+QSYO3EreiNmIZl+Scuiy+dwxljE+PpwR/SbQPlpbhq0yxMcwjtunhNaMU8OTyNyl77Kv02
6yfCKb3jP8xSW2U5wmRS38iHDMI/I6Xaa4Pc0uowqF2ttNcinX9NxB8Fi9bqeV/W08Y3ygP5GlJ6
wPHY7vlG9MMut6uwqEyEYCAw5p2lY2Cdhn1fpxvymxQrKWZZQnsebQA6wBKCjIsF9frvKNmLydI/
UDMq68VpyqgTIBnx0uMfb0LI9IPIZu2Rgg1FPjqjwy6TMD+k6C908myskOJmIcXungL5ZLB7kw9b
pXd7AkVNUP0oB3at+Vv0h21rzCIv55hAguaxl6KfQl+pnQTDTZpHRkaGYyC5ykHF+dYzGZfZ85VX
VQ+OFTmld0vgUZYzQANJZqS3XpiLbVG1H5wCDdkCHTECfVi+exyHYEXjoCOnMohSLXkmjS/a4ZB5
84YMtYS9kIRpnl2GckDVPHcpQhorzrofUWQj59+5w4939wv9ukCRrHQ+ePlFoIwMl5azVeqSFhta
MRLSpP9dV4huVdnemicSTFUWkyzok8akzTJsXPuFro0H+8a+ZPeKHc3Ou7Tjf2TbMvMNHS1h682/
nUhPYGdCkFfxog1mjhxmXrBNi/OqgcFco6b3V9waH2nqps1jWjdmtKtWqEdanrzT46Ebrv1G6FiY
uloGW3jjSZl2SHOhwS1+s3K6R9BWSCrn30azYpH0l6xyQq2fnxfzrYs0Nkrj3a7TsEcWQYGWXAB5
jUK3wTQ+9vzqO1VoGo8UbYe0vmVVzUM8Teus1fwwwoEMCRQDIdfm87vnAqMmCAZlHcrce+5t7V5w
drZEOOrNi+83IVnvPBW3EiaKjueoL9IH+ptyDanNn7w8DpkeZzaMmRyFao5VoX2TcRP61Vl2yC0t
pCuR65Id4DeFK9u84jFSu7wa99MM9MQSWNgM1KqLTWAmD6WNO9qy7j4B/blltzPGbt8qdhc6XMKQ
aq+6X4R9kt0at70Lnt3GcQh7mbw2bLpqCSCXMx2p5iRTfsralIcceFhlc+ja3TuKQDDDrImGyn8u
Av/QzdUmN2SME7lV9iW8MQ35FHmjHvfISUZgOHdM3qpmCmvgZLqAg+X1nCEcZHeCR4w7OufcjXst
r3b/HBTY6iOTeUgjpJEuB7nep7DrT3eC3pE/SDHvAAf5PH+njTYQYl+gTjxs+kDFTeucBw5AkHbP
46SF9D834aeR6pQsBSXgoCA6XY3cvtHsE9mCSrFfaQxNUf5w4FlH7XRWftFXqhzoSW/u1uCgfJ98
VqVz7mv/qIZ6XcGaip4fkyZbM7cNp1l8sMYPzSo4tZivbcu47eXvVG38IP+mgZN4yi7noS2G9WyY
R5IZM2VMMuOlgD7rD0k+P0gU74pG/tJ+Mag9yuMbOkEl8WVDG6/11Pww/7Mg0hMnpeP8cfhtxCkD
J9Zq2UOVQFNml91H+Nq6uRXMf+35HCcciR5SCY2/4owPtY6aJIqB3tDAT40nO00eWz1ZZfCLlpJ7
VWkr1FF+AyQ+ACBh1TRvfW9cu4+JpfcKyKiy+Y232pb5+tZFMDJKIKsmv0h3vcQk251jittStp+V
fdZKPwSD9lpMABDQ8hSYTRZlzK1DY7HvufduGqGkSf/grF5gh8dDX7YXsl/KyQlUTV75PFdZNBRO
nJXZKyoZIe1Tgfc5+3ctyEKWNaeBYitFy8pgl3ythuTShUFexOQfhr7Y9Ya5T6NqcJYQS3G0CVOz
jRUgoquyOMt9MBIhmSxZ95gbsal3n0Xy0AMY8jzbdnOzXazSNo+uyz5oO0XY0fwmgEDgAA/FurTW
WiK7NeCwtB4JjXIi1N8eSYBmrmLLKo8yzzZs8u8Wc7/nI97gUoQeB7gEGqZPOjR71nJrFdTlkxr5
LUeS9c8eV8hPQz8VXncpPFi0fB9G49RVCnBRnroOBs+6S9XN1xoYusn8NzvPULJARHDEreuR++Ia
tiq2STui6hkahrh0CY8NLb8leF5wSNeXO72rrjSiYnxRifrycUSBI2gODUfs9ZpTUTa3rB/jNA0F
drk4ZE7d2/QB9vZ1+nFBniUaUmmP33w3+G4OWQW0ADnRVhqJyo+oTn3Oqbby2fhAFy6bvwEGzbxN
u3I1l9O1m624rPpntBpHTabiNtPuFtKHzJh2ss63MtXuHdhVM/VXyaT/0jhJIN1oHLphWNM0dCVu
vj/AOh9o/nPPX8mTDwQBKW54JkK2ka78OSr89oHICcLzxEAUfh9ZdvZCamcgm5Bw4/DoDM9WWxAg
eX5b09b5JPdsGi/k4pksfo0HUj418NiVTtzkoBl59kRKQRgThai7szMH70xxrR6n61AC4I3DOjOj
SdQHVAdjQp1piYDejadW52EmpysdTmrqimQfgA8kLoWCkem1F7vfEP/ljCoNKQJZzkfK5s8Rp5ih
o3rtnXNNRTZQKcgeZA5YMczGE/rWA9lI1kszJrrG1soD17QtxUzavnBYCFIBAFH+5IzaihDTCCxE
8ISScKIJyzZ7cIE0ERMfVBHWlnld8uF/gWuil6GdB2/mrF/p0rVwz255SHKAmBoIAq/37sb6AbWz
lZensY5MjSFj4y40RhLzfcEDFs9zf8x6h6O+r91HBXUfEQztbk86jIduxZ5AFMu7F12T8eSkIHIV
4nkQ2n7yVIGKqCoZoa7ynDjqKm3YN+l9Bhpj1sOxM65ymCJDlGhFUXGBzZIsDcHYKuu1qboH0lKW
oUCmi2fSTrJmsoZW/iBwvpNrICXsM2elcnfROFcZH3l9pSOdvFnsCHfxAKeEChlmDjqv1AwEDMt6
yQMZuizYMM/c50T21WD/yPtXbvY6mVYkRvnr1+Km5uGXttdKhYmbvlEU0NTJ6OszfYUz9u4hSqA/
50b/pwNScHzqebIKevvJJYYG9xJ95dWD31vLTCstWDmTfCD7QbNNzBvr1ppsXYj+2BjqinJEjFYu
n9XfZII1TLGScG3jozeIb2St33W1d30VeXr/RG6Fz+JmVWMs6mKjnPSY8vTLzG5ar8eTnoJM1e7k
NIxGu+OO+VOqfpmLwCbdV9JO3bMWf6XxZuMGfE8uok6NmIyC7Li0vU09sx2CGgncU3/rlIGNonVl
mnkvt1VyqKf8TJebUhXjjcUxydyyn6GWX6QjdKyu7aYq+KYlzzN55jl6e7pLhpUnWZj52ja6Tzqx
g+uKJHkbfhx+NkbtLvujnd9FNbyMTnCmmaCP7ccEsZDwX5EG7xQfRq6WExnpsJu6fBPU6sVoRERe
U1rdZdGZRntQKMDSzJiyYvL9Rl++1F0f8VGce3frwSMQzFzciNFD6nmEB3Pc0765LZdRzadqwDqD
EMRZ6KwAsy9tl0a5ncIzQCipFeJWmTcfVN48sVD329cOtCfhDsIxrPG+hmxL/6JVJEZZIEbH0J6P
zbYuykczcVfkgUsse9rB80I6ieVvZWluyRXSyKB14MC6F21oz3Yw/VKaa8xiW3XdfnG5ykNSb4sv
z1siMNEaTQ1wnrcXB2aK7JLyFyCsO3OLxyGbV0vWuCR3gFzoduO1FmcsRd9gGlcASSh04ordGx7O
ilgsf5NijH293fpGFQnuAbVBcTHsAhia2PQiVwcd+4nfWahKYjFniX4Q/Uu1Bh5gs22Yg3iEmULn
Z7hOr9r0GooYtptuUaaqD/nKsbp7jlCMh7zHxF117nwcpRP1iG6Vk6+q3H/woMfItc+lQJFNB7OM
gUFPBiwRKMbHJrWi0fOXKxEJVcMjSH7prPrMrOu/LKoH1McrvrLt+WGRRTYGP7nSjoPhRB0Q8ZiZ
V0r+3JpvrNrZkQAz3VjqCZnF4YsRQ4CELb8PPVBAbS03rdA/nWZPCZpy/xK1LG0PDHEkaNiSyWcA
1Z01rL3eOrp1sKzLkoSj1FwH5itl/azJbvSJmtq+s7z14DcXYgZwarrCPIj93NhrWfs/RMBL4HJd
X8u8u9GCEg/sjtrWq+SmpEwGXTD3ALl9NkWB0tfoPlpnSEMYXIYAg+itqNhhdQbAPsbYm9usYlti
GhaWIdPVm9DckJhqn7k/wMc/uvBOTKCQC6IgJY8qGitGf9ebVZYhisdAvXJJSzWevww5rFL/6Ln9
XTrsPsE3ILe6++PnoPxPC2jfn5LlG4nFUWtuTpNofnKoz+iwA9PZGq/MjSVvI7uTT7T66DqMxyA4
BckbwB6Vq4CKoAIT/IJ00PXhfSWwpEKOT8wAVQnPUZnBGXgttbsPD7qEmxeWo6Ffa1dOx1QCJiEY
ygYIzsoQCSt7VRaODBkLzoUo120+PciBPYFsiZD03IhRJfUaM7yhtuboHlOPOfAYjaEgs53Wk919
WyV2A+i7QwO+7Nsas89SdWgXcF9YVfzIhP3gHsabBnkhrduirfhQqeGjgu4hSaNSleVW6KIstsvS
DsEb6aatjZEwDJSTQQ9RquWZ760B5OXbUV7Mj1SkahvzSmQCEY6l2W4s1z1QgiBs6yhne90pG8rX
34kmnBU7z+2euBZCIXPHtq6pbSXSnQFq367ohMSqENtCpQtNq3aVVLsatDfVV4gOlal4tEYYgc9C
x5ufiRlRICPQu8FD1EfRDGQ8kqtw63RfW3yfI8LMiBZssLfoN913iDbkNegYckEoya80Pz9W9VpZ
OVJMHTo2fZhdilbN+Up6nlnusR6tlWb563xIDkSA+MZ8nfrg5iBFbQ32QkwMjdlKvZtELWQe7DVZ
XGL+cWulA+tMzL3DtDsJlM7B040TgJNGkkxEuzN4m8By9rjZ9WNxFlRvMdtjndvfpM//Oj1ZM7zS
J4m83t9qnrZDp8Ofy3ERPAKEoHKakQTtia0vqZO0uxgIkOQR6dO1x6+k3lERqAnyW94feWaC50AC
YQ+/Boxs0vIf/ylQ3qYv3R3Zk4sQ9Mf42fLo5vOmdm5FBc4T46apmDq6qawvjryUOCVyY37PVp6n
bWYrDYmvI0xKqSRlnLJ39nnvbyiRy2vnjx5VXBwapuCpwYDPfOeCcSEI6g7+Ruvkkf4mfLxwTK6J
Dob2r8RndtVZSHDypSxO0s9Dcn80sp6IDDeo0O8qH2bkyTQNijN5uQ9ke6Za4lLegFNpqTEIllAC
pjnwQnoDPsO1dn2GFiazeF7CT8ry5SCTDc/QztUiErvJl2ra4vXTwNmWNlKEcU1a57nqinagGK3W
cd3xW6pVD1OSbfzJfZ5LGVGAqxDgaH8xVVe1owhjask1f6bVXBwRXMlS8JDJcZyGdQIYRfvQ5xB3
PsjMwH0eWL1vvGm7bMfC0jqTvpDeCH+tjfm7Zn9l2XiBV/35V5PIOAJUYtRwNkv3GCRsReUd+pYv
jCvNYKw2RmoBy+c33GlA4uRrPFLgsMyWPfVBfWF288MnlITo6szsn/wUXUNIjLQeftPVT2OhvdM+
NRnXVIZ60dyaGeJ1SDqG4PgisGeXv9BFmTBWVd0/kkgcROi6t5YvegxNK51Y+dYHjTFIQBdjLuiR
XGbJO3eDGygWpffrtZc5F81W1wKgnypEBAnGZC8D72hYSbTYAUZENkGjImcvPLAL3fRqNcbR5/Z6
xMWQyx1dG0M1p+AseH3QMrX9B61I5qHOJZ48oHre4iCCNSTbWUtDtEyeCmKTplCN+d9iYLGDVWPW
d1p2p/nTR93gkRy6E+nmEubGrv4OjC/ix8l7kH9Ey8KJgcMlL0gM/qLtxLeqafjK9CeqKMlhC6r3
Qq6VvC0lePTJBmsj0RRRZPygg/olbnfh3wMho97Ud8b8TeHxH+pZbnD70V2NXuQZObq7qhv1RIgS
FEvixHmi9u3It8uZEerRqvb0b5kd9e0Xqo9SXbQdQCAhEKAfC8Jz2o0t/UMgpg+gdTJwSiPNSmzG
DtkFFV9pw9L2UX4wln8uPHEHwiobAtDuYkM42cqac4HwN9jWbs6CTe8A8q1sRL8FWRfpWqOjhQsv
iMgMiKfb6tFjLWrQqIBDDTxaS4EwXRgo0FhqXVrtI7orUcYDF0O8Qp2N2z4r9pkVeib6SAYLKMXd
EkXRwQ6qonwLnAvhZ4GUhigASnc2sxEcFTBkbsJYByCEGmC6QjbdzOqjC/IP4f15OUrLeyuPROm9
BD3qBBocFxHJSx7f7TlzvoO2+xnt9GE0xZpSe8CATYuSl7LFmZKEwMhDkCHv+jQ+tbmzEt7j9FN1
8pNLeWINZmGhzoo+Fj81vnUogFNqO4HoKVBjTnQ71gbQ6GW3aqr5kSr4RdOcW8O9me1p9sovikYE
09ref+iLbJWlJ5k4n4TwqSJjFajxsiqqGegXBC9GHLK1GnsQ3RQPsCmVgIASijnJpVsjlXxfDFlU
dP6CFBdXQu0aOdwtmvM77r6OSPMILhZw1DazQ7PID6TNVBUgARGW8MtVmpR3Kgwqe/hi9nlRpHRv
V+Ynn4xjXcJwNfucNkhecC1IK3HmL9KayUy+yumvoEgn6Af/UTrtmoo5STpdHDme7XJLMYy6Bqh7
gCI4/SjWhH3dv3XetHbS6kARXC/Aq6Bm1Fn9ya8+CYrToWSVtL5JGbwY3FmIIkvnn1IZYZtUJ7t0
rqYKSY6E1ilbmocELMAHFWv8FPpJcR89mghj7asCO7D0DpF7cAIRzWX+UjXZ0VTIkYFhErgSnumP
uDXMCMlxz7q+7Jh99mmwH/oe2beeg2iu+82QGaus93HvgYwJ/S0uR0owGXpIeIjOSafRPHxHsFcD
16wy421ovigLM2ucBnheTzduIb4XT2IVcPPU2zQb2UrP5BOF2H+u6zHc2ePgxpZkTZuWudCkDFN7
Md1hAfLLRlIbxcunKqhXHnwjSYHSI5c5YcC1Z5I5aSAJec4uuB/ygwrT1BNBpbEkrz869jZ4q5R7
N1b657/qHjguKhrVvgtuvugi7+42ztHzi0Wnloo9Gmio1Fol7XZqm92CGkj9CQQ7z40KuWF+UoWL
GpQIhBZ1/z1+U/KEDOCCtGxZ9LYA5ZxH0mpfTAc2SJKsSTS4GQ890eMTyY+y2UVedpbf020vnE3G
g90SPijNUrZ+Lcs9TZ5saUS1pLK6gyqNtaqz24Q+/LEfnigIUDDoqk9T70+2QFcMZWSu/cr0aukn
I9MxyfsS4EYb2qFsjK0D0N0CPhNcJUFSI4pbTJcJPauojhJf2EwJiONXTcApA2WfidBfXLzy1bvH
T8bmn/DyT6ihT6rwy9wPtXYvO/WggPmb3r7RdQa82yh7aFDyov9oGbsu/wABR7g+MTgoK3D3EC0X
djj76cqynkxUmUhDqVosVXocVL9LTEyGUBxv6i/L3VGbWEElFwq5pHItL46scNeU60yBDeaVCLq8
/7Ta9T/WurS5kE4Ap9tWFfZp8UbJJpkCATWtyK7IfAkJEq6laigViC04njFA0w00jcrKtb+H/7nO
XnOmmXtdt8pZihunAFfz8YoeMary/hsASz2LOevWpls+LFUPoqOp0hHgFjG++Agq1DhcvI/FMwUv
E9kdOS7LkQdzRm96Q3UWeC2qysya8TDP2bqvx2ga0pepM7baxJZGJ8cqYsrIAqd5bYoupD6OTvrH
Jh1XjUS9u6EOgKJb2V51JOmTitGiyESENukSbIymLmR+AVFHRkse+a8ZoB9WWe08LtkW+SvJuudC
MyKj+wMzRWEB0NvbVjNWpF/kV6n1SghXhmaZfJmpeVxIIwjVbbtHI5lWdu1eqk+iQf57FpUV/l4k
3oZI/rmvVmosjkSZUz0izUB4zulhluJQIfcgGpGYTSI+ie0zev2rskPnlqXhXDUfnf1GjCFaaM/K
nSB5b2kImwhSldprUPuRXnaPi34CcgWJFQaaeMGdoh/T0IUUmQjbCT04JH21JHYksj6D9pWwncya
FvxGmI0EFujHETQX/Uk/ixfIezPUU/O1BYrIC/s9E9riIhwNTCYYItyvkdYrNOT4yFAXadNXRZbc
/QvhQBrc0iQ0W8+q3QxtH1but83T9x7V0a7/WDr9qFXOmf+LqOvajlTXtl/EGCQRXgmVk7PdL4zu
3t0CCRASQUJffyfe59zzQleV3Xa5UFhrJh3attl/t5h4lw1u8gYa01C8dRz7y7bjy2740t1x+xXd
tlht+9GEwu9za763O1ejh4Jt7yWtf1jv3z622XpZ2Lea2s+4O56+gSnMI+ig0WpFGXRydz8xRzfs
D5vAYZNjbEXjt1qjGvOB2ydfQDEbTpelSt83XdX2fdvmHrQ/OjN/fOMIeKnFaObtcN7omzEYcxkt
t26sIACYIT5I5T2gbpFaLFE++Zf+QI5B1rTpi5ns300fbFP/Z8XYSzNPmYfqdU7d40C73faGNgEY
m/ufgQ/qCapV/JL/n6pSDGdmIIwJxV21br69uSgFg4HGfbsNJCrRsX53uNtM2WZMMnfZBoRsG0Lt
kq8gvVdh8BEMHdZ1ediWmo1q2TaJ7WNuFudk7FBussVN8JcMCXwK9W67uW5AT11QQfDb/fKDEILe
9Pf2L1+DY6V4Kbj9Z1uTANJZsOADkAcdLNk2d7bNafsRm47QT8VN1jr/r9pMJ3AaOz4Unv+qoRfw
y2GUwCY0/kkn87NLw3+0vS+y/9j+3m2Fi5J8rdzPbVfY1GPBlOSsn+FIgSwLgpaR+G8+BBpb1Uo8
/crN23ep/9/7+b1jVPhGvkKooHk59G653fBNsbFtINsHvvAan3GXf3/z94YDpqn0SXPeFtJtLPRT
6YT613aHNi3x9tMbvMFQNlkNFrnh8rIJxbYieaPXQEA1afi5UZXbIhoq/cSbvwD0J6leN15ug9aZ
7/2EKfWdydPGZ24MawisLVybX7MgpefHx9Y0QN+nvBPLDyycfzcGA2b6nR4gZQWCt/GDW3EX6Cmv
En7dSOygGr62nzc5TRGr6ExN/CGq9434oBUaUXQlnjWlbtYzsua/qFz+hqb9ZBKUQooWEP3N9r6p
jyUMnIo3KcAm7q7V9RFij29iOEK/DAHer2HZbQQXTMqQXCR+DtvAYxMZbDzR9q+Ik8NaRwfaB99C
B9ahx6YKmtB4vgdR8OpFEFK6Y58Z0alDJ8b2EYTwngtQDJ9r7z6NstF/60jlU+BDvDhJCzXkkrwE
9cp2JND9xcD0dU772OwguahfwkTGWZ9Wyy8EGpTf/32063WGYuDLzI7N045Xj6kJon3YT86x9wN6
g2WWljBcdu8c6GwWp1b+tYdpXpe/jRv+YT5d3vvFTYoqmfubv/DoyHvr7FekpT5s1wbwEIXmC8v6
TW5vOAENQ6QggKPQPyxeK1/iBTWvTDg5e6yuL8Rz+l2HLuPF1T60kWPU/Y4w1L//Oxjwh+yn7mv0
eJzPxhkfHeu6A2yQ65EarW9R6wSFMK+SIPIg0gBfIFogWd2xop37Z+LBz+rVwuaNTEr4BncAcuei
BYQ8DREpeav7rNd+hTIpcN6VTXeSt4dYTuvFh8RxdhaWedPk7hVkxJC2/FWz4UU8RroIWhiXYB/L
rc91Ea8N0IX+GMkUJa169YBlGKd7a+gYZ8LOczYOuezTX71ysa3b9HfdNU0BilcxXYjRD4oeh9Fm
xBvfKq99Wxx9HqECZlP91bnrezU4f0LS26yh02kx68OMIshUNxcQ+O5mgr/cQawC3lAPt6NLylSQ
IVvBcWasb/ZRPZBMuelYsOQn5WQ+NsOKcpLpZw99UGVRJ8t07rM2kJBTbSTs2D1M0t+59D6nxe/K
OhRF7MP3hWMC9h1M0Jlj3QWaCH4fPfbW1xOYagwN3icH7WNrbfs68yTUAPE4PyQmNDwNc/YnEmmX
V5Wvc9nRpwmHQB0j/TT7Q5CnQmYWQU8Z1Wly9FZgpWZOxmwN43kzksOXIeupWBL77uN0QhvGmVep
PtMzhCiu9jJ44k7IbbijpUbfo93NtPwy1cnFSHVQSXizHmBjCAQ5rAdZuDjOoautLWyy67vuQev+
UNHlDF5UH/3mCgJO566WbeZOHfxxgJcYvFDg/Uyfj+iuNWIQ82QxdxC671WzUpjpDjApvweAJvap
QDJCFXvvXtRCYNgF2MP+Sq/HKE/42wzFcEujr2BBHZpItcdHv6Me9Yq1Wr28lQfZ4QfCzMr2A+5q
N9tfdQA1PQSxR+PQXxMofXzPAjSgYqhVOiQ/GLHVPojX8PtHYD67cO+HQGEm2/My8ut9UsGYrlfd
Q1OKUkjql8g2Z0C1vynV48nzb4w60WGJox2adlJiJ8Ugl8g7gFncL8PUPKS0aWkq8A52vqq2rfMp
9evCgx8AGNNhRI5UiVCBu784f/w+hZVO+aUlz7J3oX5tIlqoxvkb1tOvRCKLYoC1/vtCWnYY+b61
WJtUGo+Fm3skYDlX28/DFOukiyk0wHXuCgpFgBkw5OkPHUwn39cnd+ImV5N1irAnkHyydce9FJ+j
Q/O1rr28Dn8XM8fqoI2Ncj3WIjdkKsEkTvgTxrigsQssGG7xLrSvgxt32I79FZCaLw/zoq8iXTex
xHpqgvmdEu/hhc4Hr/xnlzR5Su3nmFiox2uerXCMOI0YMy5Enze+GiHfk1EWEdoWUAsGRc37BXST
HbLZ7ZJiEbbHU5r7YiFYBCZWxksL4qVnpbGEFo0bk/vAfARpyFbkFMVm7C7vmog6I3YMDzKCk1NJ
vh8kcPC2v09dckiCec1n29gSATbnsFdjqcJG7ARcLXCC0kIi7eWOYb3YvkyHMd0p6Ix2hg8vq65v
zA9+tHwBLszFrncUjGtw1MT+UB0dFue9nPFuHCdf59Dieyo3Y3Ozd5Mu73r7CtdjdBmd+hOCHVs0
HjmnSaUzE0U2i6WUIPYSqEFHneFYUKhCwzEPk/bHNHjLwSQdyxB3c1/qn70/YQaIPiyMn+4QZgBm
390lri5dAgUOg5HgbqOQ770lo1u1KMf0YSC+QdgF3LHCvySDd25bnbWAqUkjiiEG2MRbllmugdtl
dHKRelGz3WSxTA6Ld6y7SGcjPs4srKFX6tlxkVVRY2plwXIzNPkBZ6PJ1yDAnY2mLIxXtifrtmNX
YFdYgPakPzSpD39fDZowHnNGsNA0IdZoKHgz4VbvNkxEkazRLY6NBCyf3AkGLF+WaBeT4Rdw+E89
vy52wcJb+d6h89wv+B417A1IOfCSlxi5R8AuhkPTES9PY3ycvNPPU9eRAzrNLq7dfLKMZWuHYJ90
yR24siHUEhJmlCnKuR5l7oZJXteYMZpuwkbfxDuvj5w8ZagskBByjfu0KcaB71qYgXM/GsJCLQ+H
Nbow1fYb6+QQCPUqI95mIxzRcEL1+cDCtEwr3GvHtBjDXZPbxkGRTXS4Jx7GCmoNbN2CnazeFvoA
98Vhz1FM69zxsKoHAn93uorCxUaIzaI7TeP4t565zUOpo/0UofmdnDQuhjG8jAAjcuhxjkA92wx/
QY/Bapes6skd2TO6GOMa+rb6d9g5mVXur3Ec3TxV0z5iS04jbE3ppqCMPJYUbedeA9RuBMJSbkSd
e8ZCTxa4u3FqXlxb8UKhn8cfqbeNBlUZZFa5Ny95MlQli/SrQzjPpMbEB+qCRqixv1vNSjYHj00o
CTVc6XnsuqzzDyQ+Ia7Jg7qCt33uNm2btQRFeto2f7s4PfZkmDI2uFnFOwiTK83zbt0qnVCWjWza
HSp5J58gnB1H7JMhTA12of/ETvVk2pXnyDrh2ZZ74HPYShuscQCh2059APM1B4ZgiWx4KNsuB9sF
KVzUz3gvD0kXmQcrapQEu7zwpzvqZ4QFxQkslNOzBJvZnkYIBAJ1kfM85WJI+12Q/poWCcbBG4ai
94tROX+ESTuUQOJrCeIKyiVoXWdOwC/UZZvGXQ6c4DTMnzjULMjjAb0SIhSy1cqSkHG4pPIQO4Nf
On2POWLII+nC7ihgkWdzdxuX5K8c1d8KTQAIK3bVEKxlosclrZqfaJBAGo+6YDNqa1jkAKk6owKG
OpX0QHr45qDiRdVdc7MzvvueDASIbj19WoHVexxkmsXeZXVckM8JO0WNulcwr+R8Xl782f3Tovtc
V8myucEFGPdpMN6YDSTELICTMRh6lDUJnzNvHDLKJq/E/RmyVo0f1VBlcJU8jQtqKdKRpfDG5J/1
WTP3pQPjgPyfZaeiQRQ+9c92R+ZR7cmU0rLScJqLRcOmYHAHYv8wTJhCtb+SexyZNofTGRoGHVuY
ebDukVV/DGtwarv0ks6Y830gUG+iKciWYUiyIZSPTkMyw+euyynOndurxLuJ2D2OSddd6ZymZeKf
pgVF+DzeuzAsiAearKYWyuFF5bMez90yPAavSa+jw3dQtObUZ0e2zBQAyr7yejQm1KJL7JP9HAVT
3v4DJzUCcyaK9po4u8qKcM98cZ870DSGB3NOaXzA+wLy7jnXBS+XjVDm6kmza70tCWAJmz1LFABW
L8BsXiwr+pQfYbvEMjs3JxbEw0HA9dUOAFsZQEPpuaokPkgq3z91NTY7Km+dbf6sdYu9dkLIQjxh
LmMq/FhSFhR6dtxLpGa9r7fa2NRkLGoEinzFBlEGk1P/4ZV4nVrZfrBRKQjdlbl02+X76RgnHEWC
eK07AmKXdcEpcXq07tYFyLMue9cZELrFAncfpjJ6SlXk5j3iDva18aOn79fcPvyD6AFQtxEPIams
eyi9o3g4J6PFQxmu2L5YXqkITMjY+GGpu/jeexHNJwOBZuUO0T1wq4IpduwdbV6G7SLaBT9Ggidb
+UXAsAS+mf7ngmwmfo4gbfYC56OF/bJS/qcXYhAQ6tSIUMHTWvImx9gR2cjECEJsDt56fGLzsFaf
cBo0O6dhfV45lcw1h9EbKsvlbGJ/OX8/iqWTDFk106FMF22Lda2SI597SOhTfUR/41+8dfKhosQj
Pltnl6B8KzyIKaygZBeQdT4C0DyNVWDf0zWqD87iTnsIOIMPaoJdl0ivSKDVRYNDzMOfA7ZTg92F
blcVFjvz+8yhwnYrbf40kJg58ZqtcS/ulQLpGHR7yUz0bFIJ5bw3eweydPdmTliJz4odB4dMVzaE
fKdnWmWDIl+pAtmuPDc9WqSQjVJOhUOtd7OI18ZuILsDYLpc+Q1HQYaR1ogpuMSsw86VrAR+3cYt
axOLj7EzTyjLYqoOiZwXbKc4kyRfTHdOEoPIusV9MY65aZFUT6rpHxoBbS8DQ26Kk7iv4Tz8VH2o
nlyPjXCm9dk9EiPxMqSk/WUGMwXJYlWXpXHL9rgJa4GGeS6GdklO/oKwslCZ9rqOWD1D8YwYinDH
ifUOyH5L36ZEXmgc6ANElO5+bLqgCGkaHpxoFB/wvUSrcO/+gK4sNeljTO/t1JIXJf5Jxjo5jm7v
wiZe2X8vlQqvitCvJkRmD0OQmmVKXOn2rOtacUxqC87QA7nl+YSUmBHuFZ1el0VUee9NAqOotPWj
pa16r+bnhOv1g3U/NAVywHw5XMKAQnJF5iuAiSe3pfo6gipGv+X1r42l3iYmnH756LEAJ2zUkKN3
Yzt+RUGbng0+7Ltgq7knpD25o6fgdifriSjZwH4xefuu9scnhqQLlFZucwA7shR2Hu01HG1SYnIS
9LK+vcpFh+exQVuON/VcN/Ao1JT/lAkw57hWwQ1yXXaolHSOq+xBNDc6ykJmnZvCsDmT1fXLuImS
j4gNJ5GUQkTdn4pFF8GC6Z/Fj+7Qsbm/uehelKkTeEKSdxXBw4Q990eshfqJRecPMGH7IxJJk6U2
SL6M/tPGEyABIGolmjzZ5KHxkcbSsJ8VkDG/ioe3QQWgMQbvi6EW1nkNK+yVrmx+8i36exOOwQ8k
E/K8nlR9qznRDyM5upqp8n8w5DtmGtmWKBiRruCEpr5My4SQi05Pu9VUYYmzkJbT4Fr3yR3qKVMR
AHmWMoRCWfJwesbfQ0gJ9tBMVqCSHWC1RzJ79aGnTCVZO+rkgo5lvy5r8yDqHHjKP/eQrWnCzQtD
dfmc9KgmWr1+Iqtj2oEiV3vbrxp/ZTIeTIj6Eu1AfAuAf53auB33sLW5zxULYCceRvpiwvSFMY49
SBLvtKZWvJFUxCiel/Tw/XTUpkJnCWdLgDSlcvRjWiAbxh2gKRymM9kuvuOMZ5/XCaaFu0+70L1G
ovGuLYXxRwFIHu2kriQOZpPVi9QHuw6vkMZl3JLlSwBELGrj+Fv0p5+DKAcwEM9BnviaHpt0Se50
rBc06U+r30TvlTL0kUj2BlDmfa0beZNxWD3xtitNX9VvNEXIYqUPzZxeo5A1vzfhrYdAyLlRm3tN
xUAw5rEI8DP2dIjgomkECcu+hvveGpvseQXbHZag8Wlp6+gYV+gAdRqTD2I1yWkwu6cYENtHr9DS
c9AWWH5QVPIC9uGv1hj7lyMvTQr6t0GgJVCkib/DHVPqNfkxGQhhdMUv+Lz4zRsVv8nWPRMpHSTw
uaWY+u7SjkFfECQjnYFMhrDIeM456AfYBpvgVXjOW8V6NHc4xyzzLfoV13WXa2/Yzsy9fnCZLA9t
6MkZV3tpB4LqsSHDbopHLE/UexZNHd1DrOl3MNLkTngty5lO1xq8gBAQJKg+eAvsw4Po/ZmMdkF9
FEelb4a5hLfdwn+GXEU37byz7Nq4xF1JysGZ42cCX0KT2PpJIAqpsb6PrCvPllVj7GtLCSo7Otxo
ktqrh73j0tpKQUir22cOskOtdXcONJi3VTbNsRJV4Yg2zKoV2lA3RNTGYPvz/y6DSvqzz1RVIMwB
A1pJcU2lgTez13w/ClegrJowQTwIgGP08WHmYNDFVqGFEu0bN45bOLK+j1vdR2AkRSKHKvXYonfu
+wdBWGJGXTrsCE13cY9ib0JPfBPczVCnR/eVju7TsrITBF3itC6WXFJTLtsvjhsxgLjEI7etxNWH
gOg4ttWehhM9w4nknDzIBf999P2aoCspOHdQTG9fsNvFRa4BRJHDlx8H/U64EuLAuWfXxnHJfPLH
yMuNxho3Dwbd1vYV64SZxmEiJxHHo3fskT8FGZdtSvCS7FI5kQc1uwImqiy7pQCWkkYhxkre0pGq
T1ex9sAT4pZugOxa3Jj1kC4BEEA6mMJfNeDooVnvFXDJKHMI8sxCfzrz0HmZjYHDKWqnvT9As+14
AqiGmC6An8cLjwweIV44X2jtFksUJ+fvC47GgnLR523uE5k8IZAWJbOsnB1pnfjJ3V6b3OUlAhDR
Yls9yjBN7ipqG/DK7XIMREweniMyCejwnrp5DD3lJVXpPeCNtzMryjLKXf7U1bK5RHX/UKHgT5Ns
ihZd+n1h3b5nySlStr8wUuvS1N2KQQIzJIyzZicnBy1An6JGXhZ07gFry94V6tr5lcRmi6UI1K2D
fq/zh7xN5c92DeiX7AHKx5RG54YE8Ttoz6xF64shCbeqFVF8qpC2e/LD8U8nHOiU6kqCHgjS6mrW
3PRE3ojjo1/AkejZPLo1LGG4h70/HLXLyT9kAC7AUjE9QkRUOR5SU8aoXo6Me8gF6eGZR7ppc25i
+zTDRQxTMx3Q5SIBIwTkfKaJT6+6qRFOBHC1XLRKTytJ7L51kZ1FxmTN5gB8FHF1igyjJEBGgFch
GoyUc00gBvKW9WANEIYmmA4jwPS9R3sFfXXLLzg/Ym9FUN+qYBgOfGyAIXvx0SokAszh+pwE4Ayi
Eelk0J69OyS+RxWHqDhckDPL9XPgepc5bSPUNIA1F0SV7qMp+Dv75ohk53bvYV5nEJq095bEnxoj
oD/A42pOMWq/LFjr4CAr9Gsogs7Bd3zr9KBVjeRTntgzrwOvsP6yq0MEezVzs352LbaazizJEWMi
gwiQvEVufKgSfy1GS+ROudXso4etnIJuiWH+1FXnlNP+LiPZ37GNr7uWQzfExuc0GZ2LglQcCEc/
vaWMj4i1G8z5fxdUcRA1Jw4tVQ9Uv2HhfMERD8vl+1GoYayoI8RopXiHCDJurLo58K1oFeGuIH83
BrJ/F0EEjVKzHOpOjQiIBBOyBIjj0xVRNx3WOYWe8gN1zktVh1AjO9j5hKz8nVfZFksMSLE8Qj1Q
eKJ2bt8XTPlzEoYV0pLx0gLA62Qa/3luTPfAcnOpeJ2e3THoiqrxpn0TmZ9p3OgDcl2GrAdLt4+p
aC911ewdJ1V7IAcuoqd58o5c04+FIXzQHVpdDilhz4SCd0hnpoDJxfBFRrCEyA5c4eyuSBmd6/XF
ztOFmOGPH2jvHtVFpNehDAHGPFTcFn7bkksXd9XNQctQM4qdECZMqb0a47txs+9pOnkhMEDEBuxE
NyHKgjHn4Bj2Z3bdAThJ8qA0iRDM8Fs5Q3om7bAAj6vPFQDXuyscDKVm/aPo/D7W8fxmUvylFPfv
vQdbly1RC/jI47c2dfhNo0dGPbssVxkfXY/+QaIiQoWRr56FmDDYdnSirujLBqjT6nnfIy/jPFWB
lyU1zBk8QrxQh+oD7Touo4AkoV7LaJJ+pnkdfQJoFHASh9WeQNE9D70+1DjiLk+Cps2FDxXG4Fd/
4yQ4hQFYABTKH9sD6jpiN7fdis5S8BVuc8Q7divCKT0zYvvoUGbW9NasNTj81hf/PvI2TYII+irD
YoA4bUbJUhLj2VxuAw8rJTCJVN2+n31fxmaM91ABr4CUWvr43xcGVDaZtzTTQSZTU/JqgPUBh6C8
1MoUkQnSx/ezQExT4Q4T338/TU08XIbV/Qf5rdWT2wSbTR65VogY5FUzfLYR9TETTLVrtqdDDdOS
o+XDGyNxhTPipjv2zlJP/1Z6/iJzUL2Ogpi9w2RwAJBSv2BbhxxHDnS/UsAWoBWGcLXokfj8qK32
fywx+pso9UucpelflmERt9oTGGIO7y6p7cMdYh/ZGqNNHEh866CszWkz0hszrnM0HEt3iBiwQrSQ
mCOuBFbSDsWWirCvrAvq2cWDKSYCZQkslGR+UJsz7evdPIXuxQHmDqRzxM5IVvHOowmKsNpQREd5
h+qwOs66hzr/T8uFBUBeJ/l3f4+0b/5KIT8S6XzymhXVKva27mA1nD7aVg8CKgPgEwIitfXOtV7T
EhlhNZY9lF7GhO053Oqv70ffr9llOFUUGjsW8GhXS5BLEUO8tUcF1nR7bkDi+FmFW54uqIGcVdF7
jb0BQyYxe7BurFWrPrQ2SG8VF8ELgZrIdrV6gAbzXzTyvQtN+xhR6Y55UNn4NGcT8jrbTtjLGhlk
4MZxU3abN7deYtSM2xfCIEx3i+d/VW68nFI4mU7Odvl++v2oFRqCejR+ubIkuBmsMBfc6RwF8jHu
bHRCBAnE9Ftk/PcjugJyG+YQNDBeaigQbtCp7o6s/XABdhwcO3R5Qp+95MYtHe8QeYz370drvbiH
ZQ7BaMm8Wll07kPmXbuUQ3pLkP8KPK/lIICr5VkMyAllgLoyJFUvz4Z1t6hKorskDIk3INAEzLGg
TeKyZcLeZbpOZy1dpIib+gr6dLGyO+Oud/ulhj/Ch3jsLfEApdqZPdMGEjMcszuWgTc0j7oLWJY4
LgyWzWqKlMu+WJT2s6kFB7ggPRQ7AEqW0Dd5Mo/LdeKNf0tCGLFcWCf8Tr6w7YLaEUlj0DOgH+MI
3HbTwpNwwJtghXdh9u8MqWIXCakeEhCwMEaTKkjizz8UzhuA8k8hoKwxoP/ZUl9hZXL2SHfwiyWU
yRvu7bT3RNuWSCdNoA5QMcT3ji2/v8o9BMT2QHWLaJV76vnqkwHIwakOTnOLJ299qxaEDjtCfSKK
vj3pGNI9OAw50rAfsfLUU4r6GKUPQJ8WtWA0N7twduGdDkV8TcTSA6V6W93EFFrZ4QJtPr9zbwOR
exV+CSpKIHoAlFrstv0knzkL6vMQqr+q5b8BM6pnAOYmF8YM98ELgly4M6zJ2PHvrIPOBigGQ1hQ
mu4HvUJfPS+ZjhgMVStNyxlemndskIgfpyODKkvG7616Sbz2GKyq++0zOPeGmQM8WvlvmNRh/jKK
vKRdQI/z2ou8w53Ml6BSJQ5CcKZMAol1wcQZjuRXyw36gMqcRk7/U4C0WykySrEi4QmnZDjPFBEg
MHiv061yl/UHBCRgvNcLX0Kg5FsmcIvlvyA4xDZH7vJ6szpYb4NPHm0DVhzqt2sTkHq/WHyD287R
XsCak0XDsH7iDFALwWujiiiMSb742n1n1Nuprk2fiUF6Hw9wRAKDOuM1QGvlT9LsO38BcU07ucCp
S1NgGyIqkL8Ki7+S1SH22C/ah0g1tgn/shUs5Uievw+67lGtJurV6euPLvZWlP2LPFCdrDs0u8Ht
30fhgsKw8m94fxjxI3E+VNuYwg5UH3GuhPORDjB0REn1vFKoUaBG6k+ThXgyDpHSGcn6WcoheiTe
J9d+/fz9Sp/8gHLWu6gBlr2qGx44EkDAnx+Lx5KkILMbJ9h9f6GeQmQkVVN7jCyjT9WpXihHpL6L
ETJ2EuC9OreVgwyiKTRPzBKVEch4jzHIyid4ATCxFlsBKUvnfILc6ffqn3UzpBDq1s1xcmc0/RHF
UQ2xhQ8kQUanq8I78uzV06KaHwA1+ix2AHtLg4ZkVCY8urSXb51zJM28noeoOYw9PGgAn6s5uk1j
Ks8KCrGS4ya9G/0G1dVTk/T2jwbbx61AosII6a2tR/8quO9fqzD0MzFHzY5FyPCocC6Lk5L9Egxg
+pRICxux9T1sqleh3fg++r55FxFibZknXhHuAFW8Ex7l3PwVpOY/vK7fhhU48KUD2+0DievgYjl0
kVtjTfsC3X2NRkmeIABC4UT9P7Tl02Gu2nVXu0hoc6HCAUGDIgt6xDgbPemGWQeYPFg/h/cgyhnS
w7FVDclFt/wzrQh98iHDHGdvfJkEssxl7cRHP7avJvKCG2JnpsxlsLjj+AG/gMI/RJhzBAxcYXsi
daB2VYCn3699X2YkFe0cG49w3S754Ns0LXqyzHsTq3aXGhS2kO7052+MuPUS6AAYk7uNxwGpY5/A
h/DTbA8LI5/zCsZuhsTh/4g6r+Y4tXDb/iKqgEV8JXRutbIsvVC2tkWGRVzAr7+jfc6t87BV27ZK
oRsWXxhzTogdvzgsi8MQpj3q0kreutwTTwVWGL00X5PNVM+llf70nolK0iOSonXi+3+dZbhX3ISy
F26SfOdZkxb9+2O/mEU01SrdUWcZtwYqq2hZYEwJLqb/Pngvi+iJsygywjFK23phBTPGna0TsrPZ
MDTrhsxoY+GvM/+RJTsTDBIDu2J0UVmURC2T9EDkKtBn1GEeZ/huAyF5UCnOP6IAj1wQmSrt6hPa
gsnZhguJV4vzWmgv4xYm1tDc/J6CraSh2G3cCviasFUtMWEykyWJIfp5fVytfcmHyY0Hn1JzxjT2
BZ8hj6G1X77MttU++NP4MZh/dN1RxGCM/kVnX3Wkh2oDp64go/3MPmj46IbcWNYVU6szBqADrcr/
LxZcaqkrQFvV0Hpr1d+5HVKme9l4nEsB30ez9rWu1rM13veBwgbL7UnWmSyPeTAD0VtbDvEEAvbo
4D2OSbFLQMvK9l3L9IuujzAATfds3j94BfZACJ2rPQ+Zu7Z1tC7NVCQHhKpaqC00nyrLXIRXiTgM
3mEqFhhCP1dPVFoeDYjhPq+r+eh3vn+SjHCwGGjrhAn/tGCVI8fw37/8+zul+iC3MUav1yx5+Pch
t1iGc2BgwMSsaLIf/u+DKgoOiYUSteujyjHao61W5H2bGeVJPb6hczaunOr0zve/Lzr2VXUhjf/5
tK4cQsfqsnfLbKurNAvvfz9tTMfIsM38VGn2ckh1r4vgDpigCFcdJ2ia52kmqWHqEPTf/7Qko/lc
4isXddL04+HfZ9w/tBlOcSlGvBtKqLjT9eW0ej//U/7+z8e6QIsHnJsymfksZWXxOzufENH6tbFb
42oXzHF1kAUkqNme88l7r52Zbl3nF6uaFqdITBTBAOy9wGUjGK1blzjer6bJk6OQwxa19z/Obkm1
T+/7oGWd+aJt9dm1UCYaupz3no4+tLaSQwqHu5eaZz9mvF9hJtnC1qu8AbqsP5uXR3rnVd+LJ942
u7lpo5rOuCyJt2WDKRxkM9FNzuKt9hiD6KvNH2sTr8nO/t9/NQyDcn1p/yZ6Y15Sv20uUsT//rB0
i3nRVGNNASQfj9LKzHZC6fcNl4UFYE6EQN4mx2rL+pjinucIiVZH8qz+b26TMDUtc592zpRt3E+c
ZM00Gbdt898lz6VTKm3j5uI2efv3f9tw0pshefj3N13CkhBD7YuJI9VV2l63WzkrA3ucnetiuNWR
Wv+R1J3yyl1dXrt/HyzPP2fGz7+/7hPshlo1mVfVxLDh5Bo50osRw3rnZDBtdpw4liEIRJ05l9ut
co3p4KB/iwfHOlMgZaGau2kvOd1ftCrvuC7M575Z8K0TJRSip8VpcpOz38M1NIDEbvvQo6yNExr2
QFQTsqhRj3RRojpDjg/Iljy29w8fvf0L22qq7UFoYTHLbqejMLqs5nJodQS/y4uvehFWIz4MVMzr
bUk3dZ6H+uKSyXFuc1ong7ZU6E1UJTRYlnFvqeoNSpW5R2aU+dNWLNOpZ10mi2G6KUqktTQ5d4kv
0WxDi/xJs+OqZr6qVb2/Vy4tvO9lxm4a7o3V6FAzSvOyzkZ9gzIxLvpo4+DcaTh9AOF4L849icC+
CtLwHrlmX2waiyM7ZfQY1U+BT56mqgeTpJ5rnvYP68DyJM2wNlj9PzqJC7t7YsgOUj1/3KYq1FZW
zLrdf7i0XcexRxA2A6fMrBLffW+s4kznJyq0fqd6rPos4mPCLWl72LtuOrWzaz+z+DzmFriDctle
tfWz67rqza9fpsa4V4M5jLHx2EuvQoWcZJTD07OOkSrOWRZuUqn6JPRQxKrXV54tRrWbavzi9dpv
d7ggJzgJuPYTbDuNMw1vWaWIMpeaJY6d97G3GnlkFvcBF8VOZapHtuoftbk9lhs9v1wYeoDnBs2a
j7DPugjxcCnC3LLyUElyLZaGInbls9KCDtiyhi7ARHCMuqLGvdDC6Vi+dlvVX+rFiDpfUycfg6Og
onffycK/Q2Z49A3AED40jjtYqHAK7aGb3DGUrk4bmqpX29L2fT0+DWN59pR1wfhC7VaMv/RxHsBW
01+NywWyNjSrpYTz2hpKnPneOhS3ZnmeGS4B3kgDYsnZAEPSN6tSbyzm8yMGyV/0VanTVrt64A3u
U2bYJNfkaKUaFZY5CCEhYZhYbziM/C66Wn1aIKn+nBusT3jX+hWmLxPMoHQyqqJeq3E2gzSyprYM
pWMFrkD+n1jQdYYmn4dacB45fVzZ5W8mPuw4xheJW0KoqCajNUtl5NeOxKDNuCLF9sIBy6PATRRC
7f4FPyYzanUwI2h4ToIFxYNVif1mppDo2X205205y7oC4AY/74aTKay414F4vNDLxyYqcYETTfdh
+4bNkBNqF7v7HQvy60i2B9UKKBo5E7tu9Ufw9OLVsLmLEB8djVKUTFo2pji9fZbqN/M+vpeVLzeb
ILcCOIITv96b0BYhKYUm9Jn5W8Hixm7qMW/srPuL9GqyoyAIhLmwEktgeGy1t4Qt1jgZX8TlqJAF
3FFA1oaadN0dy8F4bMZDrv1OsvkCsFycbOs0ZYyHut3CVwpcX8lDMWUEu4i/7pZUQGRtxs456CcK
9tEVIiIzxA3nvi4A1SSN+0zZBaH0MGvj27o0TjywaghWObZhYeXIMRM01glWeyzA36VZDUfTt1/c
Sr7Bij6RE0QTmE3R5GF65MuDdf8WDl1vu4IMVwRt8H4PBUjf52A66lywxqFp55P62dznSeDWIIoM
C+lcw9w1PgbFTdsgxVlBBiNX0D0aiflGrNOw1zzXo3L7pNwx9vLBzTtrPzhUW0W2g5MAftHkGJOF
OUZEnB2aWvWhsfEQbCq4frL9WJtwNqd5GtZlfXfh9nm5sRdWDAgjToo5+EmNydz5VV+RWiH3tsr/
dEl3ZOt1WqV2mPoB7WPSPcgBqYOrc8whSwRyHi5QxzuxpOZ+WbtbgWAy0C07u1TFeBKtDySYjyzU
AIihJe41QPpUmJa1h/kxnEHuLSN3gqEei6MruOznwtq3omdhhRYbrHqUyXruoLsCQ3dhW3W1S6wF
OfkormUuwF09/c3qf411h3VZabMGmbsHgDM2iguLyGJLI91Nb4KNOQmd4tRwYcxiXpFJlDzJ3Nll
EQbC2iPNakBNdn0f6vcft2l9nyMIsl4lOUEM8poKf7dsuRFOXfmrnAe0dxYcXN7Nx5SrcIJmJtqi
wv1/q5/7VfuSlnPVy9W5egP0X8vyKVC2ekXvMO6z+Q8dyHAY6q0NsqrJnyp2nXiCMwTlidNZmDQO
SbfzjflMHs+xoVgEhOAHF6alw0VwktKXsWJh0Wf91zdsj/0ZDfCKbGQzHV5es+wOs5QPGrRqCOee
RsC/vw1rjY2tfDbd9i0lPfHUec6lH/ore76rxWbraCzGp9MLohmopceG5cBaN5eB075IUtx22KPO
IzhuNTq4P6SLvZshliO/UGlEvgtJe797/zntEi+iHyBkqXa03eprr4ktYQ79AzlfJfdiOhyrHN/x
WuHZSimduBuzDTF9zAq202UVLEXVnC0H5rVSedjxiNK2km372O5dXLaqdbhRx+5HswXbuMvZ144f
ARwrUC22KY7XM0HYaGtAMfVxQBwwDn87627G3p8afzmDVrHDwtdB0v25m/+are5LVzoD9iXlcUbO
p9XbSzZ5Ntmn/XFKi0hy8m5OkPfbo7ugd9qetW0z0Sf5181xfgozgVkyEcWMmt2HPZywu2c6AYNR
rCy/s8rCh0mfKZO69NCWfhsZDSMyENqz/XfdmFxKt2MsZtgHoTvP5Pn9Va7bnoC5HhFI1fGUkFDI
J+faufBV9sIbX24Tpinj9LlYArAM05XUbwJbFG9Gv7CN5iQE6JdxIlgqFfbrumD057tzhCUPwwDu
kcLj8bxYWR6NpGZ66oJiaQ9dvcEEUhv6o/+a1vN/ijVM4I3/aYNYTxoxJ6lZ5ofWwaqp2AhGwj2/
qj5zfziZBTM0c3o3ITGDZS3ehgFCepLWe4mvdpj+eGYWr/jOUNdcMuaHczNfS3M8CL/3oslEN1KX
zDw6OgP8LP9ofb8blbxN1XbP5Dpsgx6Vi/cLUHsJFqprFunhgE8qA6fGulZUxG3mm9iMME/WEZwc
pM8515Td+NDaB79P8lt/Sjvtc6ajDY3WnYJ8I3dETl+llrmswKT2YGdVf1Qy+eiW1A3Hua/iyuxp
GUXKumTRKHP6DMZrOuRCiHPzP3G/4xYVxSgjK9MaVDG+CJJFu2x624bzNlQ7Qn3J0yx8dz/qyQiy
nV70+s4Ir0soF/1GtoTV8dh6WyfjRyRMHNzy2bb9r9zG8W2o6oeKgEyOKbILdPfEtrw91qPen/0C
Y4RCG/dWrvz9iu3XA1c7kW6CQTHs/KwYC5OoxaZ1TcgQ2eBDWy+z3mcedH6pnny/QsRFBkjTnpbG
IHG2NZ/6Pv01ewvhB73MI1BsNL564cT5hLFjaqiDXPo/k3V3MDZTLsOsCpxy+bP1cPneSJJwQf9m
oO1by/6FdlTs0twlXQ0ZitYZa5yxlR4ZSsZy8h/1e4CaVtKMe8xTy8EOphWhMq/Alex1Gysaruit
ZSxdLld43y7AHHneL5byd7x1KEW0QJlYKyF+k4GVNvteB9WuC9QkjYb3A/9kgcheer4OgAsr2+LX
7DjPLomGnSB1UyaMHHIHaGXczprb8VNI9QgE+TFbJ93jchbb9ssTHni8nZ8aHPB6r31WXnmyGwtH
DsHkzramnb2QX5WU7KphVnk+e9aRC/XZxwicPAbyR7NqTwSSc9IJ4Jutzdh5dD6cqN1Z02nTR70L
FhuB0HgCwHEikqUKxjnlA+fDxFFmaeFc5yDfOAV4un2QVb/PWQuycgv0eqsBUpxvG3qVxArjqDfz
O/b6O39JfnUUjo2PH1rLOeIZb07CpSgWN4Q4Rvae6fHatr/WyrvCSce17WEzkZrZKbVotlIvXFz9
oNziRvLn62jXC5pC+0PI+bB2xkMmxo+c1oVnqn5Yi3FXVftaq94NwxrhIjcjMJExSiBX1YgtNGRq
0RJ6bVB4kg4B+orBZL8jxenv7NWnNWNoqy1rvOKCWfc/0k+PTj6XseiL2+KPn3qtV3DFf1iKI2Og
4IvhZdDc6yj6MY0ovDvD3VS3ycSUughkpvWHItFiRHyMs1Iyrio/edNF5h8xM0/D1lhisVpkhJoj
teXgh7on1J3Wv7dBxaevJ78Jxbktg+/tmyV7TR102i3ivnGrIsv8rvqOBeCKqwgvRxMD6gU8jBb0
uVWlz7FKUnUoTs2y6udGNBNv6QwyRLHio8YdPO3X6iJXAxfcj4mVx8bizuGCFBI3luajMa23IU3w
PmcolHmodyzjdXNxTXZ7okH6Er+V+kVLUsrXujmmSXox9I351sLu0JI77tmGWfWGcxcZvpzMWYwW
oxunDxqgD0+ZS5RK6+i4xtNiiMextL27imjva6gy2uYV8MZDQ9We9bll1bHu06pjQrrS/LmN97xu
/h7S9pBnJA31vHapNz56lXbR3OyW47DrpMkH3QRK8fHO6WPd6EgOrBLldG52bIIqeZlE1sZgVn3Y
otZU611n4A0QjumD0RG5J2QvY/rg0F8M+AWH8dModxWTpMOY3HVCgnOIKOTAM4vsNU9xENmmm1uh
Xh2ScTwaDDLjAb/0CNLJP5l6jRtTU9/c7K9hayLODX04mPayHMnndiIMME4ds8GXxPfe4aNP5tqp
K+ZH1h2QUsByxrmYceZJZcKoQqyht+jHmkOf2QSKn/9cZXkBHcV3041HsxUXYqzlVmVB3esjKMqB
0Sh8c8mw1VAIdIk+D/OhKc9c6wym30a+y2nZ0qtuYGfiUc3W6y/BiA+nGh4UJr5afLP5ixvuLk/z
b41WvfB4+WXK9Zn+JRYYkGHr8phycY2NePIRulBy1DRI7NcMwwTeEPp3ldhXfAQfdPtaeYeczCxy
X2ps8DMeRcOPMawYqJQfPHo5h8bykkMADJO2y2YL53fsDYyxi/iKnzL9jcL+VebylYTIV8008TLy
CnCnibghimue6abBNlSn8V38o5/jPw+yJZMFkZXXjEHzVmeZvzc9j2NEkJKt6UFJMwvLYXBsGa+e
L1iLjBhoog6jGOwDpAegD3ax0Al9VfldNtNiRut2inzLhHJ51ZCtiIKEkNRc+cbluDMHIaka1F7T
5wElkjfA7tLVcnFR0Gfyr8c8MNRab2/CTnHek4xRuR3H2MC6tUEAZ5iO9aC372lVfI669y2hC4Fv
19jcQOxhZR6bUnkoGsaUg1R/rNfY76JltKcoSbwCSQy2Z7a/HXHB3xiHIPZe128539micfs1VSih
cvuUsjQ445Mg52IGGjFVMC1f5gyHJiczj7uebSqB49EoiizyTaxMqVgRnAerbzoX9kt12DEFC2on
FdGol2EhZs60kdzURYcHq/sFvVj1bPS9e8AbPICHzeJOlB9w2q985Sa4S+ygTTZm5PW4Q9v80k3+
R9ahYLMnfaYnQF5Y6la6K9Xf3GXtAzRC/0QBOiorLlqkff+4DaTirVviO4DiasaOM2IKvd57jbLK
PuTW22FRWGlYijcqLzPwM/fJzuos9G0G/QMALqFF6wHOFGrJxFzJpUJSq9ghrTeipUrevYrWDTlR
7aZPwIy/SM9k/ucyt3E5pjLTcoIy+UKDdllRxwezm6+o4fUrid9vrl3EKnMP9wRSuGjrlPr9HJls
4Hu3ycNSB/Xa7pOrDYK27xmXaMKhV59fmpz1Js5KXXDYKSHRtKluJ3I08NlGStXKkrpy7KOGKGdX
dAnKnHzs46z3Zjop+aUrc45rVT9biYiz1lye/M18sChAg+QhLVkZIv7iVtI+E3dwd/lgvptM32IX
ZD3RqF7pqokxFm6PIsqJBh7v1ryt0ZhpZ19f2LSyYB7yZdynjU2VCMkKjqbCqsXpRLZ57CTmyRoN
zF9g2FE+Id8W7fZiDvMrxQ5nDanszHUYAS1OqFkVfXLfDyQHo9MuHKJ+xuKn2wBM/FUeZCK/DHN0
o6oE2zO97kNvi3PJSxLqU3qUo3tmtXVrJvRbHsOrCv+yf6fDtDjMWd0WMtx/rofqfflsxx+3qhzg
6OYdV5WeF5lgL8epJWASP2XC65ICirCeNJbQwc3CV0w1/buud1AzMolHTAvwxPC7r8qWeyiIi0Uu
0miU/knLeLaruqGNIvSEB9pOowrcDQ3ivTz/mNh8RfcGwWkR24DAPLTaPbsk+UhbEeNIhLOvJzF5
2MSHrlVrsHXgDNbzhE49mOB3QhbeV6/PmC3ZO69WCtPsXgf5HgL8QI7JsjLnMgQ/VV4zvlTXHM7q
Wlq0tr2Basm7J9qb9lNn9UWstwdDij+pX9wkUdwPg7md0w2B09hvEC8+QqKR06XUFpbBWf7EZUb+
DGZNnBZriRmHYgrxlNU1GX4QZFfOxgZ2FnuxmW6/3h4sOL2XzVu+PaaBv42EyGUnf8A5EeeYKTN3
yk/pwpR/ACy8zuXcRPqq10+dQnftp9hJ8FQ/JYNQUT8Mza7zt+1oTll+VgsXlj5Zrw1EeiS4BC9Z
Tp+3oYlBSB+iy2ANqrWvkFxUELX2nnWkHGrmOkUZ1gkXYWtxT//zgSXOvtTsJB7L2Jw9c+d59nfR
WvYt++oEgsohpw5yZysSLs/koim4ATPIY893dluT/J1sX3sQBEVQcxvDs64REIQr3cVscuPNQsIf
0SR+GbIQu94uKOj69L2vzLBJnIE4d1U/lAxuIpYv1aWUOKVV6JQiTUefhQN1oN9bepWa/WXLvcet
qVQo2to9OnpBuciUIIHViYThmO9Zv54AkPI/mjS6sCrhbEa3f7CrLt6Q7wuQkKA1GjswgMebVr2m
uXxDiFEf2aydWn2rj5qocQRb40XMb5UnDcpmmIGm/cSmATd4N6flVc1PC99dZdZzspZPC/ZdiYgS
DVuFgldppE+ipsX8C+/cnT84P3bPjGIp6xiEkupYe1/Q6j7Afpy31D+MqloOvL1hWtgviZm2oaXf
TU2sL7OH8OZuwKCkmUMgq/SgkVC0t125T1R3W7v6a8lHg8glhvJuPiG+y3+7ucwPqYuPxcJENV7y
7REJak2XXNzP9QEfEI33fMqbJLRNhsFqxHMoz86GwmIgR3DpDKUJ2unp5Ghzx/GuAks1GRGcGNfq
CfGvaZUjf0/xaJ9elM8v7o3yOhYwVMtz3jrXVBk7bns6JeW+FBmegeOdCaoSYqH0ItkJbSIMhDnh
VrU+ldNx1WWxnzbcskTT7PVseZzLKTKoqJRcHTYWiMB7hL1yefWx5roDHCQbFs47OBi3JFNdILdm
72qIaJN1zSPhLNz+Uj8b3w6rjdDtiWWDXqIXJdkm1hOx0xe0K6nFa80m4xF1QeQqSEDD4DNl8qP1
mTwS2Po44Ikz+XTJRasB6uIRquO0aRZLpG3iy1H+N8i6xt7OeZZJ81N29klVtgqtXnKbr2iArXZ9
9Wwx70SN5qnBlQa6n6VIcurdPHlrhmU/+yuii5FcCmu72dQg50IxPuNxDoe3mGE150dzNYYQ7y8j
MNyOJ9aoLgQt31cP/Qm++qHJG3M3tNNnbuClOXuWHiNuYc9p9Xog7yCiXPAGQVEfkSl3AMzuXevm
cGv/01Xepz2Epj+u8CWBM2E+IomZ2GF6dlGGsV6oKGpcls6dorTXxqjQnCeM6f8bvPmLZ2iOMXWa
Mc/g5BEGVViRMZRuWw2gm5JocMf5iAb42uLOhxKFdTYPzVBPUZrhwo1VitYy3muw9Cl8ljFUVoHX
8gr6CwCRw2wNVjjMOkTKAJcYs+t2zRC8mm5l+VEDoF6nxDhtCZGDEGxp3BQ6DHQX116rfZn2el6c
bwKiDaye0WJvWMbG9cyy2+9p/JTcYl8l7BiHg3/nT51G+60n2J+4hmaGmKH7YebdzE4R9iQXFdSa
+ZOp7JvxxXSw9fpbuB04QIXXEUzufeDRcWmNj92AI8hImGPo+kCKjEN5jCEk75E/Rk0uKN8VkvKF
zW3kAmwvDWlFfst9hr7oIBJRHrCbzaJ0tr9Zvowwg+7O8o2D609Mccxk3nkx1R3i85UXmofoFllF
/aFpyxxZbbvuVpginJFKjaPJdvwwr2tORBcZ/WQ/G5ZKD2ij530tT9aQHrBdwnrCrfeMET98s0Lx
4bqoEjCMqlb54CiD49G2d7aTfbH8wQ0vu4J0Men+gN/j927otYp5/JBN+tXa2m9kLwIrWpgiW8dL
BTcrDMP6R63Dt2bUehXjPDRhLJW3XbrvzLoMp7EEZzT6qHO1J87jS4GqGG7sq94SbPezCS/XaT/2
E3eGlsiTuLsRFOKxrmc/lMoqHtz9tBTPLnsT7nhz2yteAQcL1MFgKDBu6qJpXL4tXqzmqltXayxe
64Y5eNn174Jx6rFrqhflNEdAP5bnH4zejRPwGIYHU29GC1ImDoQc9by1QoOZOOkYFvr7YNnWzzwp
0luDqrQwRE17lLOjQgg/OuOeNBw2nJjgBJgqMcS4z8oX/ylBOhqmnT2E8Wi1eiw9iQ/qfKxrfCzy
tvxay7sT1OYdtcTPIlURXl0zoDBks7KmG2KHPKdpMHX0m5L+dOHnvOszkJfi+G4fRmiSEWNS1zhq
VofkSEPU3s89pAADGWugFifevcHXAM+gurjVTlnGmuc5GHC/boN2EijBAoFTYIgEYYhJhdlbjOoO
LqcPlZC/E6w7e1CFx94CrptV9boylz16M5xSP5YiaHq2jrUk6Ylg306p5UkxbRuGzjyOWUH/lrsc
PSNGtrV28nX3VRogPzyLthPY08eG5VdeO1WYgOcgxcDq0Rk583L6c/pawWmF8tIbfH63+q8hq4/B
pwwtodUiKqiPzbKfC601d7XRcDAWfn4wuuFpLhYfA7p1xY6IOnVM/nJkiyOcPQVBz5cu6OkIk1WQ
gG6kJ/gAGNJiLD5MF4qU6gY1C0pudhGGBci2GZ6uNhdhb3V73zDQOOQnf2UiXZbNc7riV4XH3gc4
a8JdmbxPSX8RXOgUG2S/I6Dj8QboYRlThFjaDIrZBvSeTqIcNKxilBmCCBX7fmv/+lP+4gpmvUnl
M3SZ00vbZlHpav21YV/iaM2XsSLe64okRLVmXjDhoHiAJmvlTB54kdLI4Iq1m7FSDAxln8SmO+GM
fjOq5tHHcaJ4YUhqH6jmSrrQnZVXWbQtueQcnKmtTDsQHK1MnBmlOGo8MUj68se2O+Y9QtVy9Twa
rBNKUZz2PZT4tlWFzjI9OpIx4eDlVzlTKNU5M612IbTG8x+LUolj2dHDSGTQ1uTiaeLcrS4w5jGL
7lMX3oO1rNPOhFcwqvUw6ySUuNlTrt6LbfrVuohyk5HrXw6ABoOBdOceZztf2wl8sDUo/blkzzY7
qDZrnpMl16NtmI7MsP2EbnMcyaM31HQzcXQisH4VFi5S6+xgdePgOT8UItz0FQfkHgmvRUs70HhG
PnAkdUtQaXwNHAgRa3kEO6XGxU3nlyLxkiOTcZOqeOhxB1NPmUam1DJ7IeRekMvkKa3kvvcRFi4t
QT1i0fE+4Hzve/zEXfwX1rUqI+yZGDtm/QPJznElxN0kgTKz9L5q1yZPk3Szlaszd3oiz/MMisll
r9l057liopGBtraVfcV78D62AAzPuivHJRwXRumdc4AAfvKKJrktDkG6chpfW1ps3VwuMH72YUhT
QqqJPtjyOYIO41DfoHcGhyrcZTNhWeJHpi6TWs367m6+ryGKSHadjpnSKLj3NFZxBBtNe8JpceSS
NeuGHIvrbD63wyiCxVj+MPFRZONwiLhDdllKczuWKYcPgonqvkJ8m7TkC6xrnxnonD1HS3YLOn3y
QN58Jzurwnr3xeIcHOmcMlPro+Hu2NQ0Ou08qzKT7IHd4CfVznFcVCNgqvRwcZeMp20yHQgBnpcY
TGEN5ttY8ZXLc1g1tCo0Qazqtwffs7UrEhoCwBvWh969ykeXTeBQru/zUpwyFtLHvhseiQ571Hg1
o8LBb6UXRaT599KQX2MZZcjR9toviojv/Ftnukz7PSChmcrvWSPs3rc63iNLHhqRaoHlD18snhV4
L61LZcJmMelS3oA3HjIZzWWsuWyiuM2KqAWrseOhm/WdGmO23ACH2zhRu7sBzroUZHbzWiw82CeZ
+5HDBV3UDPRrwtx8tjUNNXI8zsWL0yZ00jXVtfu+4XYzIQc5dunyd1PjyJvPY/atdFGhufjJp61P
xDRtSbAhcKKog9ahA20OGzMQ9+DYzY8geo71Y40HkKOAz+pYs/1vCoOnudOwAso4/2BR/jL2YmCV
NuaTXW7MxTxHXFqeATzAk6CsQeFrgjZ6Ik4sB9TapBAIHLd/7nPCodi5bWcnqf4jXe6MTAHcG2fU
D1Lnv5EIzcfRdMReyDXwGvu99ionxPHg6GIX7ObaQ9HI42oyrixJr1/B71Q9On9YNv1YqXgky6fF
jqB+N5y2jvTWmx4rqYa9AbUd2CZPdXywam4rdjkjK3Au05sLgstozyHyw1FBodFXpRi4RR4/8OY6
11LRkLi6DfcPl5X3htwXpImvAO5Ym37kmnFysvEzWyFembRXsdc6GkVWwgCTY9NMd7oSAzd3iXAN
ovReW8+mCYnYPK545UAo5M+lTQAmIbjhoLAPYVXaGAXTzITOQI7qVSCRGtZjJYofoLzQVdrZNLmX
vex77QmW5XA1rOVPtk/miVmY5/wFuMoPeqv9Z5NeEosRGSoCniGdPpwy+yLSnQYFvUZA2hGRRTUa
CHXemubZr4f/wJ6ZgqHFAMlsasadJmt0fUPCbxELwPKPSzpoXAMvws45arwpBUr/LfEAGJsvu9G/
9OV9bmQRZg1dtTnrdwew7ZB23f/j7LyWW8mubPsrFee5U53edLT0AG8IEKAnXzLoTnrv8+vv2Cx1
XxZEkB2KkOIUHYB026w155hb32RP3IjKGZkcEcqjpOtpXsrt2idHp5VtXDg0WwFCMD5CXfRCzNV9
y4qZbe5kJIw8+61p0UUE8A9rbBTSoZ6bhNJaTgvlg3KFKdKPFRlPBgs8MryQBGkEnhYVVG+XhkUA
CSMJCvarUC/9hDeLsIOPCbDWNC+uTTljXTi6gBQkd45p/ZKFQ7tQwj38nY1Tka1TmKwpzGRgMVBx
sTBIQGhD+VEl0drr8MFKmjwvB+UqRpfJuRriRVlRkAppxgcpxXW2okSI+SGOCEBFgYGHsk1FvYMI
HASX2ySlUWLjYmH9q0+a1GL73BfLYAhMuHEQUf3Iu4EJRw+01OuZY5P82VQSjekIiB9AqC4wyCQt
kHAYCouABgydYeYxghFkHpTt0YmM+mOuWpvE7UJS11Rm1xwLlGuizsJjIhyoV+hp8bhQ4NdT/Q49
nw1f5IC+HmWynxGBEDlrQwyvpikzZ/oGaNOsPqLcdFBVJYz9Oo08uGmdj0pIK9EdByFlZ2r8e3cc
lwxUcCKL2JjKQDRILB4XRP+htUAnDXL2ldWtPrOlsYRj8xQ06nsI32MmVepjyLoWSzia2NEDdORm
k1wZ2guvW7B5wx07cqI9tRWJLrY5D/3u0ATOY5BtRi3eaNWAkFaAHalOUnFFPZEyXvM0XARdAskn
o04fULqI2wa0bWEaS12aFdymtlKxtYzrjYLcGBF+vLRiBvkGx+UkwHE3sTGmGazY6QtY6B785i7R
TJpi4tQ1oYeTWksvQdJ5l1KvvTVxvc3RkS6tUItXifXUy/RP9c7Q1kae7S3IlGveSeR8Pw5tk18j
4Hai2l8WgQZpDyYqobT1Dg4rC8IoCuaVJt+HjW2hwq1e/ZJ+AuMMmjmjugt7Ng9JYjhMuzxYbno5
Sg715jw5eoQbBvEw7VhwbogQx66lDxbtURSmnYXfQS1eJJQxKB1wHQeQH4LgJck0kLOOW80GCSMh
FzmFPQkXijAaxJX1vEtJZ5QT6yFiqkZY2aGMG5ayLkVXIe6gAWX0UjGh/rRRNq0YoxeU+h+DOrep
aFj7CJZgaXTMxBBdNLYAtWX060IOFSDCqCTchv9SkCGMlp9zwckbdiG6msbVCP1o3fg8VmriL0bV
oljuG/uEGWk5VMx5OtuLOIpxy8WXWp4V2zD2jtUAoFH1STXME1Y/TfpmDcWyYmHlNyrdV7fXt0jR
L900t6Z9SQ+YUgEmIqNyJpJF/zUvm+4Q0IiQWV8qXe4fSY1tyfYES1pW0rzALsHVZJApmr2sBDD5
e3xg275K7IUjA5oELoPqxfSzdernGyDt1jzT43yq54q09jTlvZel7sZXgauR2qTBhthQoskXUseY
NkyVoDvEWk9qVOqRVYAKwy2liZQABSs7FB2S+NB+h88skpMliqNwZtpmiLUDPpxJAWK0IO8zUrb0
VmlAibps529aOtzzXuonBIy0MwB0zt4P5bWhoJv1jfRA+eYdBb4+HTJGa7r0zSLSkPQprnRwPUxY
7jBuy1SLNmL/TUW9vVFYAVzImgbbQkJaFQ1RPjdVFrxS9FKQ0NGQ+OM5NzJNmFlIsqlti+gBo3kz
AuTKIoVvbJ99SA4T1soPsLoUE3Fb/0yLCmB/9kDfh5idZBxoOWEQtP8M6NCpnUtAKgLLetRISRC5
BCNXj9N+MOXhviaZhZH8CnjJJGlI3hWhLCI0JHRIPywUjk2amSgSxNcip+wjnEz8gvi/bPYHx6P2
JT6WVkIAy+q9p5Isiuwkqa7irN94ZCoJtH+hCTFe8mLkOzWK7ixZfRZ5MSLwYmx9rmdHw0x9y/Wp
o/bPAnIvvvSz7lJx3Q+WPpvwFxHsghRkorr15Ue2Zk8iaNaEl3YACpJUGKsjR8Xrn4BTi+SmVBl+
97FyjwJL96pdQuCo0haP3GcfH6bvr/XYw18lLRsH2DK3mPiRiCSI5PBFBCJous9GxlggbJnpjvM6
GhYnAph8Ur3biQxDRxiM/wwUM4ENx1G6E5+88eTnLtdXVResRA5KShKMnndPDDmQODsTMBbvRO13
GanDSmQHwA+7lvpr8Yvig8TEC4hfAyo3ka36yle1yxjxpNS6j+JEiuyQKsjf2zbc62hZVbIQRP5B
q6LMoSoPBA5KtUk3QDtKxCn9T0Ba69Y7xSHxhAwaM+A081oih6Ee1GWmVx+FRk/9+HZDxIL4kbhY
XevOeGBoE9WvVbUQn1Kk57SgquD9QWpqZuLmEskadpy92MHR73AtEFJTQgeapKjC4jZciQhEEWYp
cjRKxdlYTT4fFTKARaAjjt5JjBUHN7bIQRIxpG5My8/rJiINQkQ5iPtFhEPhCELgo12L31OJNxG3
Y1Yb15rH5C0iPWpCSfwk2+YoTMQvuBCHWeRGY3wXEIPiFxpotuFZRViDJf5KBOE1cNuuxX9ASPp4
QYqAVDMfxJcie1Dc/yLL1J+7tbSQQrgiBK5UhJ+L+NLMXHeUJgdyWFxbedYDfRsPyjzLifwSOQyc
FNbnEynorkFBzWSw/S5BD7hmX/OCshPOUrOyXn2JPaZuG482iRClk9/T2i5UKNm+fwkO7Rnr/Iup
dW8lCSIu99Wok/tHwVDh38JWXlTizeKoeQPk9KLlnNAxoROpxHsrdV+TFhLTgJieFBBCmI8mGnG1
Vl9aEe8WjzJpDvpFQc6vODDZRaZAqjOeo49w32Hltji7bePFJi6Cfe+LiJFtTYmKtrM2jZgtS3YQ
YZnid0TE08cYVkOQbHuJ5iwf5tcf//mP//7P1/6/vPcMwxHc27T6x3/z9WuWD+QE+vXJl//YBa9o
vLPf9cef/e+v/fWP/nGTJfzv9FfEG/3vX/DC/3zj2XP9/Jcv5mkd1MOxeS+Hq3eSbeqPV+cjit/8
v/7wj/ePV7kZ8ve//3rNmhSj0NW7F2Tpr3/+aP3291+W83EK/jwD4uX/+bP9c8KfLZ6Zo5/Ttz/A
b/FPdfqX789V/fdfNHX+ZinQ+WVdVkxF0VT71x/d+8ePTOVvumFatqXIDp6gX3+QOVH74m/kvzmO
qZuWwbyrqbKm/PqDjsyfP1P/5ii6qlmOBU0IwY7z63/OwF8u0v+/aH8Q3HXI6K9Xf/+lqr/+yP+8
luIIJVUhcMZGkqjx/dfnK/hH/JbyH6bBzrQDyYZWML6J/F0bwhHWFjn1Yf5BuTsrrQhHTUEXKH6V
7Z0SVMfCPFrawgK82VGqCITHpt7adAq0hZ9cfTqZ//yknz+ZZp75ZOITf/pkWdl4nkb5CYHr3qB4
JkKNg35he8pSH8Kp+KB8OZjpkofHpX6K4COBzzEi/jTxVmexvwj7hUkKTwVIN9JDFjwsDvdYxjW+
mQ87C0lnRnHLcN5ZbbGU2/TKW49uRDaWI6ybHw9GP3eauZCfDwbBvtGT+xwL9f2todA3V4et5isY
OuVFozIt00VRMdL0AeDsxiGKmC6NbzTTsrL9KTK8V9r5BziCKzoVy5z8bd1lpcKGTJDgsTJnKiKt
Ls72oZ4bczdqpsR5vugJik9/CEHh9A6FfaDTbm4iWPPZzOhlR+IJ1JkGYwUH2zxDgHosyX1NQqWb
2H0EjgVMy/cXlIfnyztN/uspIOlMCTSAy6swSg819JUh0q5lPG2ZpWqTqOl2aTDiY3B237/fmfvH
EJ/j0/3j2izaHVSmqG26JWjPqTi9xqjNeZgW37+FpX99TAbP9Of3KNMiaK1WjVaerZNoh6pB1stF
ZORw7/GUQcCXHpUgT6Z4/mjfk+uWeU9GQaEg7/UdBXQ0L8zNeYC4Vj0g97sUd66DD45k4WVgO0+S
jGIMD/RFqlqXxIU+IoW+LfmhUnvP1AUX4lXV0aGp1KxRFTyD0zkgdF0oXXLtFaV2KTf3JB8R7NqW
q8yxV6m4s6u83KrATJC7BRvPD2/tKn+NQAMNsbVz1OHOxx+i5P3aDj16xyOm3WwR0cKrcutGH6l7
j4k9Lyrz0nfYZnB6DwFFe5qk/r2hpvuWvbRa2OAX9YXisUAKsr1EArxS6Ieiz99+OP9nTr91cvor
g31yWkQrjOJLQ8cTlSSXqShkFekxrsPb79+GkfirO9cQd9inOwklb1ZVeh6tGgOIKTQe21FRVSU/
PBjamSfDEO/76fVxBjf4i8JohXGEflmxzjvppQnCS7qpyMDS4YhhAh4ximelg3GgpNYWwtSuGJIV
FisIMJY4w1gMiPdZj2P0KAX6VMN/YfVJMY/Ncp9n0Q7d1lwIivH+xlivcXbWNrUFpVj5NkFNOPuE
biGCzIsv8iJW7UuJolajeHdShJfUoC3//fk8d7ziafp0vG2mu05MbOVKcrUrhmiZEiD/SGwXkizc
+9UVA/v3b6WcGwVO5jecgeGoGDyhjm6aDwYpggtzFDUCYm9idp7FgHUtDEd48g6awjQbiiuq8eUS
sIbIbsnCSaQYBdk9aoW03dOn338w7cyMYJxMbzTJG1P3uHfzAopIpfhU+Y2NJTUXPbb/sDQg2nZr
shlYGYbasfaHXW1W2Gq8dUZQREybCc/ABUP3rErRcjoVclCEoJJP+bS36XoVGPjHG6RW+7y3LwfL
3GSGt7AHf0V6MPUAH0VPZ6r/5kU9meHsqkxyCmfRytVdfGY5TKAOV5dTXatFgSE+uVRTSn5FH15+
fwbPXdmT+SRGzmjhCwpXFHFRySvgE+Kmeo2NdJ/kSvjDdVLEWPLFAkk/mUZs3EKF26nhik0keaFN
ukyK+IqQaRIFErTRVEzDOHgSz6LZZE9BndymrfTANM7E3PWzYQhnNZ3zMjKuvj9wMbl89YlOJh3d
6yNYRlq4aiwbtl+brQNfnvgWDsUkRhQjLdXK/OHwzx39yQirGHamhFLHVbWyu6BRbh2rWGEFWBZl
Mw284ofH9My11MX3P40I6K4HchI4JDEUGEV56EFkTPH2Qk+jYvT9eTPEM//ViTsZZ6VUdfrc7MIV
ZYetVQBzGaT7YCC9osmjF8WLk/vKR7yvkZA+q7vRg0tCEiHkVjQR6jDODaHoo+9Sr22nI6Eap7SO
l9eV7usMdrTdYizT+0v0ERujN+adTQlbOEZSnKZ99AYbZKMlFqWnZtsVtQv3z6nWoakeh7Q4ggFb
ehaYt0hh5aAU47odk33oJPcmau9B6/WF3otUlapcZFIFhkywYElB0njOZL9a2l38bFLEHWzth8ui
nrv8JyN1HBrdQG00XcmkfouuKgNzWdAHXBjUp9w7CxGP2ZWzXgQIYlzK/Xsr2RfYanqqoi3oNTxw
GWDpPX/YWeVmNOVF6wqgE1C15Aae9c33F1dsib68uOKif7qFrI70TCUzaSKSDmWY/S4nKYEO98Kj
OUtc7n1C3xPq4kRDqhKNh6G9KePrqrgAvjjNB5VOjHkdS3ACn6OohIX5bqjKdBAx2FK80fMjLJeJ
RaMmwDUyYgAkcJhR2PrhVJ9ZY3xsHD59fNdAUVzT+lmFRroIVf9IzZR6uf/4/ek59/Ino3Nfwvpt
3Syj6I6MqLGObhE+kV6y/P7lFf3cG5yOxlYfmqbUZlgxSVTyYvUJs19Je+a+7HkK8lI9wIW4qDMY
nCGkF6nhRg9RyaY16vYiAEPfCRcPIjeWP+2dV+Kk1kv1JqnsTapQ9kVHZcyxV86deHyw5H6hapE7
9UMdeIrXvbRQlPBQ7AqaY5O+MzcgpRDCW7vUdMiqYT3qWzHpbj6eE4AHGvlPeGRid4qmb6PQU6lD
b1vG5gEQzLPZ2/FMc4Zjh2J6WptEwY8Fn04ismrI25u2p1HHMH9f5ANskfxeMeI7fWA1rqPs0CLl
t19WJGeVhFX1tvFsjfSPHJnc1dDZ2LgpDQs4N+vwQXLXFkzepIBua8V0hN1umMZxQ1EMnX/dzamB
36Zo6EJii2MN2y1+KSuKFzKdF3KH1lZL+zGQ3VVLM6nIEJkEqjnzmXkSJYRSTNKVNPpkv9GAnCCo
eEJyRnKH+ihDvA579DpS26DXly5aCRxlFB9ctqSDk6+d0IO356yhe6ycSpknpbN1Sg6EjhRpxiKq
2HsKonSfS9K1bDqA/7FJZAmrGTQoVq0LgCDOWdJzrfgCSvK8tr1dk0rrQh0OgQFfVkR3RNEBIe07
iXsL3ScOsaMsjCpAq5x5wY1KbBZiT1BFBBlrqD9wQh6/v2nPLEM/RpJPjxyCipwIvTFbNZlUTEO1
AYCSPOVxv0c7+YKwf4ap8QJN+Ob79zu3ztdOnpGmpJcNwjpbUZqcFjlaygxgU6XcsY2ZSei34ZPi
vZfV6Dfav3zfZ8GmFZ2PgxZZh8bK3mlfXmnlSCfbaC8qTXgmctSfVum0jMPWktycjejm9ioTVZ5J
76YxXFBtnTmu9NuO5Lt2sBEWhXNXGdZ5261kjjL3cSQlZXAE5w4MTV5/f7hn5o6Ps/Dp9A79YGkO
eLYVHI+QG5+2Vl81N2T3LnPyFvMGjen373RujaadrIhkUtU1j144AhLvMc79rcXbqiZF5iR49/Pi
pcmVnZ7oW5/7n9QSHD0NvYd+aXQKYBbmsBorbWSuvv88Z1Yz2smiydNJv4vynCMH9UALZ9gQU7JK
GcjyHFn6929y7vSeLJnYLITD2HCcRW0vczV59yn2OujcgF8rMsbUn27bMyO7Jr7/6TqSkKkyTRfZ
SlJHdoIYAC1ad7r0b94mJ0sMP6xJUWuYOFRb2haxjyutqjd2I281vbl23eH2+/OFtOvrFYJ2skJo
Ytmn6cvjp+oEQyAHO2gig0wncIGs3nlNi9V15SPYMmgXuUk1LU0OcaPvHDaRCM7yZevJCxWjmBM0
i8K23/zR0Gfk+lIWwfqI0y7cOXoyRzrAZSdbAUVJPwkZbxvH3iUipTdoe25I6dbRgi3aQ8gVjvna
uN0FIAXskWY7Dxm5kWhsC7h8kUZ9nzMAt3YXSWRzSqR9cGlbwjgRZ9N4P1JrviTsh65nb/0emYXG
UoN2QuSEF8ArKzr5wmr8ld3YGpOwvEk8c0rN9LHW22Zq6PTOGeQeUDwGk9j1TXQ06lEaYDrV0XgH
hi6ge+1v7dohOze71gwdyQg5H9DOPA2dsU3iSSzVm152dzqkP6qqzA5+0+78QHukln1wAmXb9f6s
jdLZkGubRuIEEUdpDunGzoxyaWfBZWbxp5UzklnaEhdZJkgi9Bt0rQ/gVedQdGm7VtKOMKyWPgzo
Q7uUqzWyvI2S6TD94ovcbi5TP7ktYlHnZDqXLXgxtrGnh7FxdGM7Ngu/wtrdjYFxW2f5VYd8KY48
OCb1LFFJKrbN+MWpi3kbsNpoagBHEmCjLNiDb1phflgjWkV5rW2twFwHTQTcrZw5Ka6fxrkWUxfT
xw3KOTDo5qF2M8JG82qeidKNHjb51MnHmiK6fSS45GOK9+TXMLdntlIzKCP2BuRUTKEA4YlWt7KL
tAku6syuXTRPOfp380gVyplhB21+2EOfebblkxnJqZUCX16VrWwf6EMmXbPIubDa+oeBUBGv8687
Llqxfx07XPZKlPBVBmbKSFOo8eu2QiNYNGTOFRB/E7XGohduMs1Z6ghkvn/Uz0606l/fFqZ6T7RP
n630kNAaqqyNEVy7fflbhLB2I7YWrbCWURCtUbE85Hb5HhZk0tgQIbA4Zb67UJJ8aanFw9jQjk/m
tsODoGCmwjnypinJFdbVJyDatxqrGzt17moF39VQGRd9Vl2ISVVlMVjY0koL7E0svOKwdsvuRR+8
l0rW7r4/UFUMkv96fg315Px2hWbWA1qdVaBqS0Iq9rC6V/jcEUfigeRham85IjKKM4+AR1deRZVf
TKs0vsC6KSF5T6ZidVD7LbtVk/BV0Dj9PA97hRaltY8N+173E2pjMcUFs3r//mOf64aIVtjnKUUb
arouNO9XHsCqgcQZ3ZLw4wP3HuFzydWdgaluhBvtxEjrwG3IJEp32r7prU0p2b9RUixNFzS6c6DE
tRjCJ6MZ50kfXQ0Z0eMJm2QYRfVtKNHn92+aYRtEB19W4WTSaXCbqUJ6XB47KysmIk9yjmYX7Pri
oQFz7bvOzDelH5YmZw/1ZC0Qu6Gae4odr1JCc/qKNF8YFKq/q6NqqTo3PelsbUMgENpTROeVBeKG
dlqFa15ylyh/ptGAkFefm8HvgXyazN/YUUR8rUVuAwIlrLqwt1ajkZMN1214lhhJGL2AA2WwUkp0
d9Vwj5oyNN4i5WqoDmGG3Z57lTaDv/3+epridvvqNjxZixil7zlSQ5Uo7bTLBtfG1LC1d5fC2YwQ
dIZcF4+CNRl71J1wEimtrKPAw3ym0UOgZuWjr4RRY00V9oy4tphQ82jY9Xm6bELSo6NScieKjwys
II8g1C5GUVnJqoTmUd2iXyhWPaKqMmups7i4/P9MmnXC8iaUBXNf1yaNzGSLZTZQ7jw5IavBmCae
Dn28XPXCcWp2lNv7dRigps+U9oU13LxKc9aq1cpOmh0k6QdhzZxaprGwcveqbUnNldptG7TXiYYB
KXeJ2PJBmHVkzvJHTjytS28uSlroERbfn2tFjGFfnGv5ZL0UZrmS9ANiaSA3e79N7mBG3xmKMstM
8miKVpuILZlo+dlM1EGPTj1pfn//5uemi5MVlFOw4CylJF2ZmXmFPHGtjvrOUrufHpYzh3YybJMA
JEuZNqQ0SX22zPZB6YYfXlrciV+dtZP6Rxx2Loj5koFygN8VYGIixuRCC8tZGTL1f396zpXLVHHe
Pi2VG8DxmtI40aowGpjHFvi9HC8jRLShGTy0ex3UrVS9yY38tvTKG5X6TiTiZIeEKDvNeogj+Ug4
zgyszBSz6zTLkwu3dRigw9sEc2fWG+RY2hham0Xr2MRkduUPk+aZa/sxxXz67C1KD+YsPrvh3xYy
GZ/FunB+3KGdOf/qyZ1DVo0NBqMKIeo/aVUmzbvKzCeygxI9s5xZXI3r2EcFZLoUPtQFCe/LpMou
iIF/cwC8wBxZuqyjvr9O5w715D7Lei2gdlpGK4RHO8VqrkJduYxJb/nh9ZUztUj15G6D/8dWIKFh
GNpqtnRrBU9ls6yGbGmO0u+QTo1V4w+sI/cSuc1T6w1v3x+ZIkaBf73PdedkutGpzVhjxn0OFJVV
rmRPoKov45yGQKj4iwjSEHj2OZJ+4Q+Lbs2uvTHDAOqgf00NMv/hDHx9uXVHfP/TzdTIsHUynYx3
marmNDOydak16zzWbpAp/bB2PbMBVk/WrlEb9CQwMBkSPIim3L8dvdacyw1ex0KWngGutD8czbnG
AVKbvxzOYNQNIL0eKQolNVsfrhKBExc7AQm/mGUTOW0ucJFtGl0qZobdvBBBviRmfJPQrmv71sAB
gg+qjn6TgwqTscXVgVEV25kcakTpMGWjii3QERai/oPVyDOymQlrQMx6yNP3RZCgAHcZCYBa0MA0
IekFFbI0RxrXrOVStnpsqGKE5/a9zS84QRRMVI9YFCXfRHQLC4qIWsC6QarvyaWd4E+bww2nwJas
4+angfZD+vCvd6ChnKzt6hGntf8BBeuIocZHK1vdBQazHG+1HM8qrX6pFLaFqnnE0ndnuw07IAQP
rWGh+bVve0tSJ0OPqKBJ0emXJoBqDXSW01NAGsg1zmG+Y+2pLmDuz+oeOo+PeiXt4O4JBXtBiJ+f
XwWDy/rCpkFS3XJzHHIoQhhjV5ru3qlx8OyB/Ct76078/qC7vyM7vG4N+AW50wsE/rIr/blcJQhS
0kUdZtsxUDeFwfV3yL/0C4TjzOuSHO8dq9sGqb/+/gn+GBG/On+nT7BLIHvW1dHKrAgOF84yV4ru
YwWthpFVN61iLlyrn0dgAbyh2TYOAh/SgfCv4iwO7PayzLybEAsK0h1468MhlKltmOXR7p1tO5gA
D9p/a8rQHTG+fnrK5bJo0lQsB+DCrNgZLQ0SZVLX+EHA8/VYZny09D+9/OA3NQQ3zkSdP+TGLh9+
mqfPjBzKyecG89lL2O2jVVXcWXYJ5VkYQXdesXLU++8v47m3EMf06bO7eunQwWuiFdZyNz62/pPX
XGbJZdcls+/f4dzZOZlRo8jWFTkT72Do+1LQHNVy//1Lfz16o0b764dXsSporsv50ft4qrGlsJ11
3j/YTfnDgPoxcH51k59MkAYGBtkMvIzweXOmQFMmpMGib1L/LjJ3bmBCiSmMGGGwk3L1yZKcQ2rF
TzX7CKI1nyNMhFDeUGUEpjJC2mxWEPf6nz7c10UL46OY8ena5fjM46pghY2FzceypF8Nrr7tu25L
m3BrxiBNG6m4teMaI0uHUO77s36uii2fzDJ6hA601qRUdK2WRhW/pVl4TLXkluTPg01dsXXwvWhB
ean2w2XgSVvRP4H39xRI0XWcD4t27PVJQS3lh0905kzIJ2O566RdScc8XQFzPUAROWCS3qaI1Zdq
E9N8jsgyUNPycrSrF5i/P/RJzjw7svj+p/MfN3mie1YAbYk04So0lyDUX0cdiF3bL0dw3T8t188s
0+STVQpgADWk4JCuCk78JKHYKmXpFmffo5yyU5dSaa53IOUdepWJROwI90RcKOs2rMqZ2ydHPYkO
gYKVkJ4U6J7daNP7xDZ701fZT0upM3tr+WSw8qC1oRsmo9TRmiUosQXBGAfiOC+MAd95FAcbc5AI
aNR+f3/RdfvrkYVA3L+ef61u64zgpAyBg7utKMbn0DcKCPAhnoppoZD3Tm0z8mNUZDlDpygpS2N8
dENpGSKzWkqxJ69wDpu0oIiYKdPxmgQvoDSldxBrl0iG2SZFPk3STF+NZkDoQjvvMSDWyD6Q1Thv
GZrHKUj831Fl+RPwEcDtlA5BVuThFK2I/YzCsp3A7N3ZoaTOa5cAiqwAVJoHcFFs/VEt42VQt4+M
EzeqqIm3ocJMOQA6VEFNBYZHfQzSae3C3DZ1wpLyfFrEhTupYeXVrsMM35XroIXvM5Q59BsVNA5O
Bjm3ZhEppwHrJ7GWto12pefyulSUR1/DGVdxhnqDco94RDEb76RwmKkej2ZJMuqqknDmwn3bKEq/
EcMcCC7Im4MHYsMo3rogOUiRTFBuqi1cClG9mVzRpkTfHEd3ZeXtNHOE+hHP8IdT9CkgoweYyDUb
5L6xG3wLmIBJ4uUoQ3clUU8yvKWUUX33E2/tJsMFV/zCdlksVtgsuwEYEpbGZjoaDdb0zL2yTf/o
w65zJLDc4GQ2kRmvOt+YCeCElXYObD35Cizbg1DT9ig5jDKm4D5U6zGvHvM6v3NU7T5v0xRBCLkE
HpQVuGqXjV/dG6VEEHtBlp6olLqj89SU/YKgrLucJ508s4VUZXelYLs7Q3lThAPuPk9/lY0eN1si
g2tsfdzK6j4ydeiBtGiiRJ1rBjUtwqNFJINSYdxMkHaIaHtMaIj9qBaZGXXGigb02LtXZBU7C4UO
c9XGAGfMcekq5HxDI9voiXMYaSogSSJjwV1CmSFfuS/AbIC8HQLkSKkFUL6o0nnmyjd9or2mHugt
Df7IZFSsfZNESztuCMXVafhH7tyP5HFWoOfW+vah1ZxXiy6Drqprj6wPZATmtLbaYinUpSBT5oWI
Yg9RpdBHX+UJ6Utj+A7CapIDRsAw2M3DEUoLZxL5A7SniSnD6ixh50YMP0RAriq12qEUleBJjS+2
pE3TrD04gsfpKTlpdeAvE4LKYtvThOiAk2Yp3oy6P6bPRiKI0dsa1ZCDCahWSUdpGHWTWNvZAN6r
Vl+lBiQWZEhN22LHaxrcLoO9TW35fgD/zfVqBXILPx145LhewPqZQrKfma4nT2Pdew5VhRCXe620
bjSHIGHxbGVe/NutMLX1dTLTO+e5M9A32UlwPWpNN7NAWQcxNe2mBujpqFzMURtuU1eL2URhktMt
f2ZUJETRq7yPBnWdw4pgdkqqqbDG4qye+RHYvKQn9MEkkd4hwFEM2lrS4B3tOwh4cnhX55QKEacr
7JIaR8W4DgKyTvObSG2ekZK+6W78SMz1la2kF5mua3MbpgXsgBmo599sup4zgqzLKGimWlAtcANv
TTMULqRHmmfL2oPpgOzsCczqIlPTa/yZBfpt94AKZJoVaB6UQp2rnYO8sDfe83boP2QCjhChOlhi
WyvRQJU5v+Whv0mdcA0vhcpmYi6tJL4X0xR7rY0UWjuJ1hS9rOeCV+2xh/lNXEwDCdN8TcAaoElw
iA3jgnhnbyyOvtpdBEUzV8qATBz5QBLJWmqDQ19qt4Zh3PiiSF9GfkiZFsqGahTvam88Bq29F0Zm
DXWN6KcbVX1NE4sAt2gnpgbDqnj8yY1t3OhSUXN5VnF+s9wLVoldskctKJSqefAAQXru9d7aVsFA
QOaJFEZ9IiIYLBnqzVo+Mg++gFPr8UolFhxlw50QZ35hZ3ykhB5jgnYDHy1psjqUojjjFtSTq6bB
G++p9lMVKDrYBcI9JDc6ip6QlkQ7Ffr1lM7rpOF4c98Hc5I7F2wBFwTqBozO5URmhVq3yZyiSjMF
UPNe6O0lAZ9LUw92CZ3HWu4QeVpbCnzrgOYEIhLcrdrw8ZpBL1EYMPewzrdDMs7FL3iC4iHb5lYb
6byK+78ljrARdwcMQdaVdGXEY1Q0wPfMVN83CiNyaN8XhXyXK8J107raBDwoBbM+vy7oKTnesK8/
xnkwaI1GyFH/hHL1GhX3PndwmSfjHSXyqVJp1+IluwFq+eAkU14O2CPaoIkn5UvHo4Y8iBGwuddd
Gr4+ljzRMsq9epnG2jXt7fu6cq4sw7yh4PnskrhHqNNPQuKvdx+6c7J16jzKHEWYUuBuw0XAtBYZ
3ePg9xuHZs33a5xzb3Gyd0IPpXP62nTFNi2fGIO5Riz2aBXNGl3DD/uzM0VA3TnZRQWYqMuwYRk7
1tklRrq31Bsutdg8JnKxdiN3Cflq6qoVFJj4wvGkxffHdm71drK1smOMx52D+KSLIYoJRZMZ/XhM
507cSc0t9JMcUhGiE9YwxB0VlG9LEj5wl903VgiohjWRjsJV8NqMhikZC988Qo5NYxGeFhk9M+pc
m4xgte+P1v56eax/fP/TZkHMBjpNg3TVJC2gje4myIDZq4W776rwoW6j2wR9fYs6kPvfOWp+dycW
mswCj1as3soj+KFE34xCy2DHe3m0r3HkPWl5dyOX5doK4pte8y5c9G9S1b0NcbLsWhsHZzr+P87O
Y7dxbYmiX0SAOUwVKcmSnNOEsLtt5pz59W/RI18+0wJ6coHbjZbEcOrUqaq9tkWJfpwnZcf00ehi
mXke5GTnW2m3VNlQEc01dqP1QLXcbCc2yICamhPTkAr3VlZt1KS5jvPqCG/zEDjaKQnBhXRaeONq
oLYL5Y+bOOznEgFIUuNdN2a9+McsIgIOUJlDqhcaLdwasIcX43w5UA0sRG0Z6oRA2Sy2IUhBLKgB
eLAZd9AUF9QGO+Yi8M64CrE0cnX3Sklcdglvj9gQZHsmQQoD+eFCAqLidlPW2YckN6evvw3JdnPB
oK2YVHct5mKLQFZff3+Q0rj2/r8koJqTU0de+ZEuVHJk+wTDrOjsvhFwpvPWlYUBGIcGvCjjurYb
ppAj9w5PGoYUqwtHzrlBBXNy5mTbKUsz5dtjzNBKxvUV8inTdJYqZGuenmA8xd1pLPv9frk/n3EZ
bfjvGSuLqEF6EdYJnfghM9dq6dJm3AUM0V3DUrgUg2bWqzk5PHYNVskh3sN23zobOvmrtiVPkAMY
msSfaEu2msPQH3ujXwlkdyLoGxbTkMqhpvDz+8XOhcKvk+a3RYpDcS5lgBVs1SoOnvjH0fytC5cp
7U6E+o2cawujeDCETx0J0O/f+TWe9tP7NInxlemkUDmGyNac/DGz/Kd4wA8yTORs2Q+yuuA8Zuti
eYok1dYMcW+2LagWR1xqCeY9crutBe5D1tYPSex0HHGYoW0xAoVbWjGmVAT3ddkcEVnF/EkJ2HEQ
llT/j15JZaRoM7KS+sH1eiTxUbhxdWtD+eo5HdI7GCwXot9cu8ec7DHkJU3lynVsJ+JnkN+j7ETn
CqiDqTPDAyC8sXq0j4MG9eup56BWMlQtXxq5n/32yVYDgsOIURvHduZGe95m3tzbWPzMEcc7DkOu
G42sb2AZowvGYg5j0IUPC/73BzxTKFfN6V6khl1pajkGSDGyKA2QYZNg8Sb4wTtH0fcqtxLMBd2X
1FKezTTaBz3wRM7mlPSk8F0Whw2apccEMU8zwGNUAgMVGm0bzbNyejf5ti3rD+hU/oVV8NWY+uGN
HFXl3+tajuelDd0415ZBlBoSyE4n20t0e8HgP4aqZA8xaoO0hVDH0Xzh8LpWtXlXaNU2TUH/tUPJ
Ud2QD5nVc/iPRqJ+fPoiuf5+S2dSB2MSguOSnT3sQoyxYusoxqYtSPGf3z96Jt4Zk/jaak2H9aUG
RlgMzy0EKOatRyidb4NRga18SYig/lyyVI1JYMUx1MuYpHZtDLkwW00CQKXlqXRDZhWUdd0yU2Th
OtAr7QPmkaA4lQDhofoYUWsMwQHjv0IunljvyMezJZSDu8jQNliVt1DLpHvq1esMoQZcq24bmOUW
98qr2PPv9VGvo8UnA4/sSCnQ4wnKNeyp56BkmNHI9lqVPOI39BBZ3r6SDWrIRXchDChzD24S5g1H
9dLBY6A8VY5uifj2QQWxY8rZvcika2hsWvlUm+kGe3IOHXhnIOaN9Fv+VBCUQ9GvCu+kDzthSAEY
WtuMXq2kX/PXeWOuI2aSTMQoRaGsxVHKLJ9KcaPp+K+EjyIWhr+/IeNL9tPqGK/t2x6BfsBhpfLy
8XMb+TQYfzjtnkZr3MjY4IFyoak0txcZk31BHRJJaq0wsNH9fOQBU52adgQyiIGsl1bAUPvuoA2M
yTcKAb9LmitPVYQL3y5/7bw/XeYkYic+bXErV32798Js1eQ+iLc8fpBz7F7MxvrjSpRGaD26pBpx
CuyyBWw6YOeIY+JNSLU1l7uH0B2hXkoB0M7dB1JwgxE4TtHys9gA7mM4ym6L8hSiCvRJ2TB1wHCq
iugkysAY09bNtnitcSiFkxZXJWi7qnxEI/pZ2EazjdRh47jZ3r0qBx1QG8PkSRAei4FHYYUDLoqt
NpotR3f805WhcoJyDXObKs8gBx+iRsxXUphuGkW6xuuMMrpPGQFwLVzzvF+oVfkeatV7JyAK6Cs8
WpvOucdqbU2dE4lYY+NSe0r17q8iArMdXe4kX65sq7EOtF/3UWiAbpCDVwbI9kPoHg1FfWSfOeOz
dBuAPlubccjyHCge0cTCEc1oqPE6S0EwX+KS4QBoehu3rB4Hq9rpEJAwNes/FdoAK6Urbg38LeMe
kpXlBBjVNYwCSxrGfGXF5LWTME7l9n21JT7CkD00vEMZ0NullpmbwLTe9ERy7waJYlOWicegg86Q
92PrXi3ltR+V4gmzaVJ4vNY5/1U1TiGYbFnmThKGbSrpGFY11eisguVN+aclLwv9aIcw/13ojUfI
qBh1RREmE7L3pw3rDTM7uE4U6kfRMAoI02kDD8uWiGwjmK+N/F2mtgHl4u4e5W1yp0o0zzHT8pYM
TdenxgullZJbu0Tu/gxMY66EGne3rqqfS0Va1VV8b3Xlo27ktpMKrAfdfSvVXNhGuv/WqwG00c6/
C3z5qHiA3sK3ETBh5uxTkssmKkvvJiWeja8LSz/AFdRv4tVgiWP1IruVcmFXhO6fiqcPTzG8oaR6
D/8W3zUjqJelyWuLNSeFFg6SVo37n9sZ28LMYY9STM1c78kEr7amB2i3Iue5hJzdI4OrTOm2zZ7V
fpxuL4tjl7BUfI5bMHfdDz031pwYEYkNw4Hy0TaC0xtXLqi26gGPb0Y0SwqhYxWkiZt3eg/ZMqbE
2RT5MW+tW16qa9SGZMwYUGKuc/SC9k2TQQ5myQ4F7iZ2sBb2StjUYdMymaAEV7GUr0hH954lQlu1
gPM21+M/cVp0OgyDrI2+LxetYGjLtCk2mNwC5YzyXSuAUgxGUnTPUgxUSrVD7HX42kknkzkpDGX8
5ThgGGZMK9K1tSH3YnOpWscoyRFk9bcofbIVqLFrRZV28DDOiciqSFKt3ZSF9FGzhssuOoA4DPHz
Dp/dvP3oLTIleqs2HexFKeRb5GAb6HzcFPbDCEPNJjpzPFzrA//Kt+odpn/27/vAzIHemCSV5sAv
a5uBxCAWbuiV3EKuvMJVYB8m3rrmGShwTvA+vvB1c1vnJIt04tIIrCzxbeyQGZ/UXsBH3/x+JTMf
/TUt+21Hc+BLd52AqBkO7Y3ILC+vn3Lhs2cOdvokVVN0B5OTsfsf43wORerGxxLdyVdJUV3Kr+e+
YpKyoeZgfLxjSg7bU1zO4lWou0tfkq9a3WgwJuUU6SNaECrlVkzLbFlDWx0C/9rR62tcmY4syXfD
D4aFKKUxTUJn74ToOAJZXokAw7fInKnhSgNL20/ZWf4APXQu3J6Zl+hLAvTt1kuouHvM0hhIrjJ9
oSrDuzhuPo3Y3mnNUC5LFS1/zjTlworU6kKCP3fDJlmYm3teIcpCYGNn9pjL7q3Y1QfSLapgUv34
b+/UNEsS1Zo9EuhBl5RnF1hGLF4iUow/84fMZEqCcnQ3dmmx+nbJM0EPQQxPqnsnCS/UWOZuzyTz
sdSyV1Up8m0vN09uJj1oUWOPGwKDiRdGAucuYRI7HApooFRhsuoNBhUY+9Lzuy/AV/5+879qUT/d
okmwUDyUFWpVeJTNNfy0/IiyWinDMg7OYUrVXvYBw4hdGi19z1UXJAY3OBkdVJXJO0wXOVxBN+gB
Wjo6zgaKG249X7rpA/c6yJKj0liPffXaWIiFsyxg7ANvMVw2zK7c4epi+0Z9BVSZrLFMvU02biU0
JZA1D2c1rXbaIOx1mW7I4Ny1NScspFC3EubmKiSXDmYpe+m1o2lPOsKHrO7H3TDFi82sd1pq3DeR
c9Or+uP4q8wwItfUB3i0xauLmwFo+WAR99ajyG9lR3zVBTejK2odE1kC9RGjV4rhAqjKUYszWh+D
vJZQMm+AJVoIULVX9FlIk00om4KVrkWcug9qgLK3BGIVlgH0UelgDUZ6FioLSHje3VmW80iv906Q
U2BG9c7Cy+T35zjzmkzJUAJ2GqaJjtgGcnkFX3dn0Nvk1Lj7t4+fxGZalpWSF6LHFHi2rwYfUXsk
PJW5EP1boNEmkdnXxKDB8dmzLbG+6U1xleAEW1bCSoir7e/XMHdMmjKPEOW4chW23CNVfou6Yu3k
5iZOZOwdpOEYDMqDKNac3KEvSyWTYpZ3oRA893DGP/8Wuh05yQMho6wjmfKNzBpOCv25CrILUWhm
9Awm1X8/H55eJMQQt+yqoyDeGalD6xnJoNF/GjXbg9OlKy/3PhRJ3JH+4FvMUAFwpWMiDqci03Ab
TGCnWzIReOGa9UNUVXSL2wsvz/gMfwgxXyPI3y5fsDKnD3JCjBFqj02H1bYbrurYW2sNxpeV9I9f
MwnGNYMuUo1FNIVha6cK4AYoySaUnnrKPoBoL0TMmX1YmwRky1NqplkTD0K39xGq9fv4VUYv7bJE
00fa+x6h3tY14wvfN1fH1yYRui9UPWkyy7UbCaicmuO4gLyD2eIVjqxbSRHuTdjpQqaoK1fh4f6+
WmYyvSkjqO4w9oCk6dly0UPeLbNbTTCv/+2zJ9EENoHTovUmmpTqH63GFoGRuEu3ayx6/PC2qZNI
4kIHByTG8ykRfrRCecJoB4fuQXvuRLD3IdC2kfnaJvdpCnAgTW+pr3H8aP1LLcXxMn76BWO28O19
t4bI0nWdF5HT5yEMs7MD9B5KMLUGLAwHv28XYhBeGqabWV1f9JJv31Y3WHMVRuShqk6GRdrEr0xR
6AvZGvVyGKo06Lb+7bFNwkwg8c6VTebZXqU1MBdjdVUz1vr7h8+VktVJEQvyPqB99jCaZA6eHMgH
Qse4cRlRILwtswaJJPqTMT/X7ayUb43OQrAdMrbUeT3S9HYjmsMHiPrHPhvwMzLOIfVPxXAubB9z
C2ISXhSjLy0pUF07FsQtCdGZ2ZMLkWuuwqtOYoqgtBKWDTjS+SWWDlYIedpLjG3sFdumqT9z8iLL
UZ9CXboPHd/fZoJ4TrLuVQe/jTv8wlXNXR3Ez5DAceXRryAlLJwMc5CkSQ+y46yHyLG1unrTen9X
V+VJHqQHrJEwiwVGbwjlm2lEqywdbsvEOFko45Mi3UW6i3uTvreo2heivs4xabsQXcad76clMolp
adfLtWISXdIoS9e5lj5KvRLsdTG7UJWcWRX/R+ooJR3UJG+TrF+LIxxa0dFpgWD28Swx7n5/Z+ca
vFNIR0xPzWTAxbXdWD86cl4unbQkCU6OXwlww701GGdmTwgr+WkoGnkpFMaaxf9vp4MplsMpAkP1
ZB0NiBXu2wDnPIb/mAjVk397UF8k22/RpWqU0OstLbTFhN4pWt67lFNvhwL291s4c4KakjhaB5cD
S6/p5nblvquGh9gv3jVm8pglvJAezX3FJGwpLj4wypCENi4P6zJor+KcogK62qzzL206M8FhyuEw
NNMHyMDhvJHrU5Sow8qpYw3/F+UdZfTaCPVXJx/VT+VI+ccwuLxNzPqzzpnb6LogunA35976SYxC
Bi5ptVoEjPlTpesY8mYqBDt15j6V9LZilvb3pzaXSk85Q6PuVC0YZrMDvdxUnrLtTLhXEKR6JkPB
OaTVlUMbptfFez1kjkP3ggsHnZnNdQockuPOCupRh1j3+EKo6loxTmM6GzhPjrJLa/nCfjQjSlb/
j0PQ9Bb1rS6w6W+vRRptOI+IxUkoV4SUTsUKq4p3rnc2lYcCg7Lfb+zM1U0pAqUiq7jZ8wCh+q0r
7+R2JdpxCczJJvXjZRX3F/Ttc180vkHf1rVSuz2eIpzEs8w7p1GCzP2UDTVwS3c/tjAVhjZ+v6SZ
pSFPsqHWkCQc5mTXrpX6TS6Se6G/JK6eyxmm4mTJBQwVSJJrD2HlvmZwZtdmUgDrz+R95nsbOuir
IvM+GE8MGRJQj5kaQX+pBvB+nviBCXy8jkzNWyuK9lEYPY7SUohUXsV70LhUwZmbKZjKkLNKt/Qc
Xr4deCX4UMFcV27zR4ytq0ZkvilvDk6QAVc2Pxju2AYF0C7spXG5fBl33t+fgjRX6JnKlTE20NIM
r2ugn+ItJh+bMa3SuhR0XC7ZSY2lmMM6woYHsxAlXBlmssa0aymG4UPr4nndGIICNaN6Un1wxEMf
5ddxBQ/AlHeqiXmETBNk2RvqNZe5yvysWycJ49+CkHuYKNGSC0x9qyvmsMK8lk6giVOxQH0RQ1Kg
XobRrhxTAWxe6rt8qPplaspHhqeuJD+9d6v8oCHVYCgYTqNorsswWLHFq3iHpfdGq1OnUe+dWPPX
QtPtk0BaJNaboIOPM9td3icPggKPoc/zA47ZthrHn76MPYnnPZh+/5wN6ZNLfZDJDlJNHggvD46x
XUOvKqs3ZmXYXmbemLgU4MQSABjJN63o3Md9twGXh3rV3XaySkEBn0otWZpJi0ZVX8Ev1oENMWyf
8SSjeniHN2Bj6QiuM940VLQWrSuuWlmgn8gonCGazDfiS0gbsV83QX/b1nTa+iy5Hdzs0XerQ+xb
W5HHYuimnRY4PxniwdWNNU4KKzY2tpOYFFJr1I0uemvJNTCD16/KGmhh3h3HOhl+4luxiA8j+CjB
Xwyq+Dnz4k9X9x7Fql63jYZjlw6GVWIifcxyHbCQiplvUoY0xroJ4oUNBPJDjQ9yJpt/x9fUSpyX
gVtcBcnzOO8xYCXTBPLXGShisrkJsAV0tM8cn0CzGdZCWO1brT/UtfA3YAq2NpwWx+xyJ+a1tQjh
4IJ/lQ+D1sK1wHQpeaiZYxJvS6fbj9ePTy8z0aPlg8EWIB7Gu6w24YtuHNIQZTDsNzPUdtqDb/qb
0GIMOvLxbKcTHwTli56rr0KmQ8ar3n5fYDNlga/F/y2gOkXYMhnlUtpkNMkKqo2ZNNxiDBZF5bpM
xFPp9DeF6HsXFvRXivdDCv2Vk377Qr9OxbBLcjLcpMXRQMM1XR12QTOiloTa1nBJS9viE5b5kv71
6J9dlFeG6Y6OgILtCYhQYrcQGBPXVhIzEIaZ7lnL/qpx3WVhEAWcrPoz/g+WJmiTInWjOInC+Hau
PWuMZz7JKgyplKpTDdtEDp+tOMlsudL/Gk5zqDv0BF19Qb45l3B8eT18u1qnr3xTbDh9mX6LV5xm
YDBd0e8s6scyL9djmUfDbInGY3qdIeZzBJQyvz/ZuQ1scjhrEGcHrtZwOGOZJZxD21a48NLMffTk
GMTza7s8wJg21NTrllEbyEUXUsGZj57q+51aEIOMU4iNeypcmbHKifzqwp6u/Xx8mwrih0GEx4DY
1TYddxsJ4TZW8j///vGT5CTX9dwPnYjkBHGIKqjbETCQ6s6F7HUm95mKsANkBzrWp1Qa6AQt3My9
TrUBFpN/AzHkmGr6OmVG6veXRx/fkp+W6XgLv724StV2otUyA2SkxQNF7WcRhiP7+32ZuA9Dbdyl
HO7jyNxL1XAfMqkU4P4rKfWLZzR3QpFuc1f7gPV7rcIyWxsifoyle2thfL5Cd/jQ808WpqC9ozu5
Yj4L9GUVbZQyfqmg9/UBo365Wr+GtQMULoAKUt4PVvuHZrOP15a2H2T23yY79jID/U76gBYj3TYS
nIVB4RBZi2r3pBBXKnyRNUyLAVir57GwWuFg1zod+vzIenKV6lpkg+rxV1zg537ypJzxBJ16KHZO
IHH/qXCoTNX5rZImBjuCbyc9zc4gR7Ipxf6FFTOXTU414qLoh1bkshrrWsQgD02NX6krVTT2vTT8
yTtGhMTGE1BHijvm054CScF2HKcWhU15UcdmvhxvuofpryiG+zJIVo6ExDBpLpxk59b0JBLFZVMU
fsOL2+XFo1m3f9M+uXCsmlvRk0iEw4+sCwYwiTpEpJ54ewy0VviEvv++DL6K1T8sA3HcNr8tg8AP
ehIzTgGh09jswPiUGdXSb+VDIzOk2jvRc62IO+zq7F7vH1IqX9iHQIDI47WHrexiHBBNi2HRmf6V
r6l/x7R0XC5ZUL8kZvzGJrhEuiovUPyNDRYyEsu5wmZon6pUyQEjq1g2M5JnQO8QH8aNX2/Cq7EV
kRXGET7jNrGqdpFadImBFf/FlC3FDxmrGSHZho7GX6H5oM3CpAmwc8qPb4Ll3P9+f2YO7lNVetlh
JNKI1HEYpfKwa2Y77qRnqH372NIeW029NLE7102YKtFNow/VMFU4BhQ5Bo7qy3jlqtddm9hILgoX
R8yxbqqSY4sXByG/MBQ/Pf7JIbBTzJgOVefaCb72S0ZubpQSbUuf3hl1vRQz4TPxkS+Ksq3W7jJi
9trHetUT/Y0WDXiXVf9WLxMn0dgTh8QEbuLaYoyHeaZvYTh9pY+/P8YZ3oE6JZk1QiqkLfPrdt4y
TApk/wrKzhm/igdXwWo00e8kjnkFtNQyEltOMT2tiXzkJjXqoePs1JPvUg2GJaVuf/9NXwftn+69
8t+lx6nJcxI3YbOOs7dBLM9MwATrIU331PY2/uDcW3L0WPfti+5iLl2le4v83NGKTeYHLzmbg9Gm
20AsrF3fNNjFB8wXlrldwmhUhV5c1FYVMJGLVNgtSmerSd2fCz99NmzI//3tKp4JndgXwhaXAhTS
5U7p3U/FwmavzLsr+LF7nGpfSiVfmfhIpznvi2E2a5MDi+/pdmTUFbUTA8+nxGdmBiFm4q7wDrUr
q3qth/zKxfF5VctsW8lg4pVs5phfareS9ZlWVLvzOL6pcmw7g2Incccq3TlUnosyPKFr5dfl0Q+c
jxp/jha31qgcFeilPd47lbQayMF7rfqw4K30zSitk8Y0kOWmfwOQKVKSnP1MvJZGh/BKvw8VOVgR
3WzFrXau051lsG5o64AbmddpGsNhV08xR4xVwWEOH3mGJyjdMDo64KGSBAEupL1aoPSt+kWray+J
nJ4isRweysp6zCu2iqHBGIwNbjd0QOq7+GrM+90K1KTb4wyM/o2x7vZU6+bJQYm+tDQZu4PIL68G
oc0Xquz0BMDkY3yJxLrpl0EYvYRad/Y4n6Pjku9SRzqibHqH3o2GpOmeUtPf5UnxGY3ZulsZV4kq
k0SQqQ+D+xZjA7qMfPljjAINj4MO/UYekz2ul6mU9zA3uhUIea65PaaV/6QQxMH10UXTUTNI6XMB
dmCpqCoSbRKoRhYQfJUPkRqLm47jaB0nW308XrbPuesd88S7oofFAb47lUoNxIaBv9HHlGP5WPJy
/PSpjKAUi+pd4wevVDE+PNnS6apALjLAJRvDU+L4p7zI2aDqY8t5owc0vmgY9TUdeVMJISOoUALM
/BWQsrwcXsPMu4qC7EHt8CHCnJoaB4WRxfh9Icy0dT42XFxfOSfYhoaVeI5U/4/HZIvXZhudjo2V
m++6wFSRJq9Tqz2OGoYxQGeCmy8MFQV5oMv5WyEbG7KQp8CruO+Nu66QWVAPNhd4I75UfqOsnUzz
YbSpOz1AvyhnTxUqAs+LhoWSSmfZbPEPCUHzSuuAvdUPcITJW3mHasxFZ0WWk6Os5lqTEDeMFuNc
wVqKClU0XAaYw0fZCxGTq3R9wVl1+MzvMIjjTayvyqTAhRpApaUinI8OY4yJZONJNztIRRn/ybLk
JVbaO5PusAfCObySaoAPcpzsIWzdiKZ4kkgyl/5g7QzI+ogPy/04h+RrsrujdDBcSARn0qwpQTiw
6KvHDFpv6UiGICPMdVNi6fl7TJupBmLp+9+Q5pW1JVgRcTIpYuwPqPZpDQJ9z3QORdMsU4VZfdPw
V3nufDZa+qDySjpB8oSRhgAr5BK+8OeLVKZElMKy+qzIkMzFQfao8TYYXnIhTZ0pnSOZ+u8lFoGQ
kNXFwrZJnG3v6rtAwLpB6Z5YXluywDPWODdaUdnQ0x5CqSPzcs0LD2/2/k5SjTJP6ziGrrp1Q1Tu
hbqrJPWYC9ZOi1uDcfJiIw84XfiR+hxkxoNYItYD25wN+jYWmwsd3bl6hThJ1RO19WUms+nKh/Lt
GGbDKkpXkYbA3RTUeuHJ5nUYKfxfkp6NxtwUoXChXjGThChTtbnjE1qTShhnqapizavm4XXs0Xqs
vGLfZ26BnXRtx50q7kqsWRZGG5hLv/DybZwX+8ZtryKvXXZKgZCQwirB4PdX/2se6f8zEcWaZCJV
nJdiIRqe3RlQuNTAyNdC1mFbHN5Ggnif9pAHRjVxHAQbGv7HojHfWjm+d0RgJ6bU36N12rY1F0BM
fnEj2oR5rWG5LnQPY+FL6LK9lWZrycJeE7V9FXuHVjMMuIAaYFRB2jaxpNmhhNA7NpoXxpweBc/5
Q4pxCKrw1IJ3GGucbg1AxvGDA41JPFGKPFrJFoQKtV9V7XMXlq+x2mwtk5+aZ026bkTrJtYTapve
Y05vbIlVoHnpaY4356ebNkmBfHi8scmJzG6Edql3mrGUG19jL+D+VO3fzNHeo1x4zhrhldPpCyuP
yYmixk+jiZ8uPLiZnzB5mdkIMVtElwDXyDjLUnJ0w2grS+WFxTIXiiZnT/g8Uld2zJU0RXLN6Odd
pxoX2lzjov/h5k2l9Ekc+zUW7MwZCKgjSlU915lw3Ubm0cDp6ve7MxdxpjJvhI2lPIg17I8ANkhb
e7eFLNzALF3WBa7wwFU0s3qSSKaWIYQWLO37J50kJI5KxFlDd6FjOXetk6jbe0IxVGM9tgjUWxmS
cRbmZw1gCl2VS8F1fCQ/3c9JcOUQAxqlHaUFWJmbZAFZyQCO2Wv7REH81I7MvpxBgWaQcecctKvf
b/EMFF6Zir79NEo9uC0+9opSvWwTgd5B9adXY4xuK4iwlavkm1LXNwEu1K6acOCnzdSzZi3pOoqM
ndZZG1/qX3uXCFyLw1aronszDtYuxhAr2c93uoM6Bgvut99/8s8FFWWqD4deasZO0viANyugOi3i
bGaoo5KJrN+/YO5xT4Jp5wR500gVWmHf6hj8r65wgGGSji1X78SH379kpiamTNXYoZ61pqTyLXEc
UG6P23VVOSGcmtpOUxSfJSldHlQrFwY7Kf6Do8crJTHfx1usF8a5LZIT2qV7rS+vSrHBVzpcBm16
+/vPm9tRzElkoludRwF0efBomE+JsKLkjhaab0nCiukpf8kRjels7SQo0kEorU83lHcBkgkD9WfT
MhGU1927EQqvfaJfmW551mvh0KfKvatn8SlqoFNpgrRO8Cn1W/XNc5VVKMTXmicDxuGBUqzColSB
jJGWn1kev7ZJ9mya/QMMnHXqF8FCdyIJTlBxHls0VibsI/aOLkW17uW6sXDd6Ajy/KN01TsPotIo
PEuz9uy35V2VNTtT8m+iNr0QyedSs6nC3JdLKQMH69v04+QV+SWXY2gLSMDWUvcBxwZD+Bh4arrk
6IPGuFjHrXdwReXCWzszMsVoMpHlWyEw6lWqZgDw7cFr8G7oSqavHfGgK+K9lSDk0019I1Qada/6
j5sDnPOM93ZE6bOYf39pZn/C2Bf49hMUKYrCYfRRQNmGFZ7XBgCQoqu0Fh8bwX0SON6ZsGyAlAer
TPAffdHfZ0L52faX1M0zwWEqHdcaRezTgNdWy7X7MTuMxKFlK7jU/Jn7/EmY7mqB2VaL4FOG4eM4
P+IiZkqK/vHCHRxzjx+2gdHf/fsdNFKKhmZGNVeonn306FjFcbhfsW1TLd+kFcSIU6l/jjVkT48u
HStm8gRj/PNvzy3vW3moWWocmNoxn162kUv75t3wXjzvTGcXytYujh3oyWfk3CFn1j66xCCafWsm
8TZE/SAHsSaAbPMRexiQ3pVlJ+Go7p3p4i340gAP6zIQkOOD1BA36SUA9Vdf7af7PT6Hb1ee9Zlh
weoWtmgTl3yfEcvb8SZwm9UwWqY9uhlxVMQP7GGy/ljStU2cHAkvknkY37GxkbKLv2a84p9+zSTo
4jqPt2/PxHEmPcXl50BeU8HsFKKbIDY3/BAVJPNYYuKX5tJTZX78/trN4DHo6v/3NpiqV/Yo16mu
us++wC03sA1oU/ZwZD3KO0/AaylNfnr+Nh0JQ+wEWrLKlGPhWwet2Q2FBEBIXRbIlYoMd89zG15C
3c5AwpWpNNLjFOPqlYR5WX9UcHsCBuh3Z/6bhp8jlKOKdm6CMrlQ13C89VRBTbTRgzuXmRUfF3Kn
de5zacM/KPvhnAj3YCoXrVauChO+IzbSwd8SOVK4T4A/FQRQjeNIUaurkQoO1sA8tkqJvPcEWhcB
Oqp1YavIx1p7HzE4TJ9vJfXGEj77zFtmiBT8ei+r4sgx4WeG5ZNi3QJXUbtbMHYXMtKZZoMylXQO
lYqux8Jrtbb8u1oqdlVNlVixpF1Is9upqDGKg3/vKek9t+BS/Wb2ayeZsE9ZI1BFMGVZbJ1MQ9yi
CBAwlSkpSXWP2ViFgknJ+Y1Bk854/f3tnDnyK1OBphhHQ2OIHj4FcfWch+1eMVFjxIF+SpFawze2
taHZKw4FK1NHGU0WcuGbZ8KxPgnHGfrywjdUDrwe24mK1RyYKxN0rUabfqkM1Z6U69hm/g3uSCOM
Fvx1YRQX9tPxrv4QDvRJWG4DfE2rxoyp5qQwWnO7SYyPTLeOjUl9zsBy+PfLnPueMRx9C4Iu4AVJ
9aTE7ov8HImFsxqhYkqVn+IYLqxwCdulmnNZrz6Jt16nOGHVc0NlpbzpEhHGZcRk1WAwPMXMleN3
t64MOJYJOtxorgNdAVgqbqxKPcCzWGNBdx032YsOloOmT7jySzaIcEB0WGfHwnU2QqvahqM9inl8
lBLjUI3Mfs9ztqaC4bLbauce/pwiaS+gqgfWq7Bl3PRdEmTaLaLOUk5ItdtVDrFUEAoVjBN9dsCL
iyAxrlEzv1QgRrq2+ICDa8L80K86Sa4WbSa8OWK8zt10XfTee4HHHQwhfRGMiLkKYOhAOrTCl28P
UP5cwwzxuFAy3VNLQSUj56VXKx4xP1gyDrhMnfJkDNi4+5z35BLoApNPZdDAleDkjZIhuFd7BpAC
caV3o6lr0oKlHe4cSdlkRbhNzZjpr/imbvXmylK9neUqB6sUH71M3LZ69ozD8U3Xpwh4LXMpQbL7
H1Hnsdw60izhJ0IEfANbgEb0FGUoaYOQhfceT/9/feZG3MUcjUQSBNpUl8nKzJx508IIqQgTmynK
59wZEPMKjNdcgZop0oIjgMtd487fapD8QrhLv1Q1xlAZuPUqb0yK+Vg9Yf+V+fhmkiFYlWV9mtLx
ZbCSS6xW27jSzx198xsEVXxhTOh1KSbKI/kaUppdKWXqNUWQMstRdLCK7rNA99NXZuRyE8AjWW8d
EWWka1Y0V3tmtEO9gfDZ1data/5IvjBRpck6GoW6IQVQegHAC3R2PiAuPgjhXIq5DilRoLGjuDTB
Q9G8zgoBX6gB/UkP7ekAh5/f1yplQsqKpg2fNIKnuzgx9rlZdMAYo2QF5vCOLsCzxcHSdXpAj0xO
GraRNA+60/pKAZtPrW7iNO9WVYgj3iTQEJfju6lnvx1JOdWmFo507p3l8hMN7hp+VbgCC+uqZfVL
F/Vbm8o7bTd/6n89r/Glb5Vfc0gQQraS30SZAUd34/fUa8eq7HeqKlaWzdBYtoqSQ+1+Ur7fVfQq
qunyANNt4pmu8Z2J4qRl4d3QY0DQ4QmM4KerENzLqXZVY1WEtNj2+sdojWvXCkJ/mUe8nbz+nWfz
jaavwUva4lrN5g5hjt84aK6xWpeQMwkQimX1MLG7GqVuUBfV3qIg+dBKq13n3JDSan8iT78tpDvV
cVib2fQwwcNqRsBSnXDeLLO6i8N4HYWoeExleCsbmMLU+Ml2XIZQx1rUWbBxRkF0aFVbrVNuetJO
O7mZDAVQiM4JCxIhXDxnce5iUesNJWDCSEIiqDQYhKDJZy8OphvfCr3tXPi5qR2yrLnW7XRwrQTK
lqW+TuQyEHMECYu/Iat3geiOI2B7v3F7MCgu+kx0HLTDuHEscx/qyWMLDNCPKjZFkYdPZp03fgYv
awPKVBFZ49v6xA5x0WzK+2GdKuljS6a6d/tbpONnTNmjWU1AXMyDMsJJ07d43WZ/TBJnXdTtCKSQ
nHbcaq8RjC6mqx7kUyea4s10yUjKkd5MHsGaXKuuQX0dRptk0NHzKuKjQbCCOweNCyEfndGRJxnB
3QhJlNqRstUhWdvOCj2CtEtTt1d6rJGvV7cWeqG9WcGcberfqDIe+9xdo/H6mA0LjmEW36MpeVqc
4jWQfJLKNPhJOK/mGSmE0LnrIn4wkaRJLFbJkL7KIVPr6lmj5qPbNXy35kq47qZSqqeSKuuCXJ+H
adhrBWzpenAdQsggooDEwmi9ZpXlmYO60qIcg1qBFgFknK06rLCIsu9Enx6Mij623smf0iA40dof
+IlWNvA1UzOF6jR7pNzmbPNG/+c0TiU45TzZ9RYoWpiJHtrI+Qoi41GzoI/MMoLG6kY19tYRI2wQ
kskOmh32q6kcP5IOg0KLPtWOfj0UvNWhJ9FTYxogM7RHa2MDHzaMm1W2NbsM9IEbHpMemvi0gABI
0mNrcEzMmeEAKWZYZooYSWlcEf9GvC45N3nwDG8qYmBFlXtCix4zrX51sgYGnvJod6MPZ+FP3Zk7
+MQnTzc0KKOztTXDQaQUc+oPGhVo9FVkIp293nx3S7ZxsuHitPbKnIi4w8Xaczqu7MHdMpe7FrbD
Npr0dRL/SR5wSdIkyJe46WeOLCz6PNA/u1DL1OHH6NAjGC3OwVzweSAU1KPqA/yz4nWQWOeTvqkM
padXZzwESgRXHuDmEXRIXS/70k4QRjfoajEH5FENcv2TXm1wsBOTrrtp3KXkW6FG6PDnFlJFHfV1
rhzp6qEIxfcUVY9mKmAl1yDUtkbTC/oGjTan2471/JZy0JgKFWc0bb0WUIVnMjCofNKGUcK+HpUn
GMznnTxyFDtBC8mKb3VaTasGKOeoOps0E34Kj9CLXMywuh11FnFqqZ/W4q5SCmqmqmzVLDzUQHGV
0F2nQwJdvF09B+FwacsBkgNTP2dtCTnWEFCQdm3f4LS22LZ1le5SaHvU9id2nG5tF90KEc4NdN4P
qi7WWss57+SXIJrfs9x4i224xc3m3AUjldyu8BOUuButLZHAtV+idNrOmEqj4vyiMC2K/q0PINka
lNlH6G8d67o/9Sp04IV7HkV66yxnMxYZKpDdsTUzIpqedQHbLS4Ih12w/CWF8uUM+U5PiZZU/Sku
0bpvokeagUZvimM8LwiiJ0P9c2GPmFg5Q84oFwXIxKGC7mpxn6iS7WtXWWnm9OIo9joilqqS9CsO
m4tK7QCdIsM30TmFPqqEN4yLpFV9jc1xl7UyeIr1T63Idq68cuviIAF79uDurnxbOJvZmk7oPD0Y
FsKe6uygzthuJNePPujk3AjS4dDO/b4rNb/WZuAnBq2aJDHkGo4rhI+D7Aidnc+7PHcsn+dIEptG
n3rGIU4jCWK6EPpRzXBj8w4qYEVRDyS9ADwhKk5ZZ3qxx/TgBuEBlP+hL5O1mtqnUql+UuAkkLho
aJRObbVu7ATW+8gDU958IPE8m5ChZ5CKh4fKwRbEFgQBhlpvi3x+jUW+tWEfbhgTczR2rjlJXOi1
RxAsEPEa1ju/VIcHxuERuTtONsi7KuQzNd25yWapsI1uAnZzqRC2TrN8DzhmU5TqpRzs3gcqCMF9
zmmUho1L5m86OIF5jZwCuQUzuxhRbL8ZKIqhp+oe6dtWV5VLL0mdt6ulUKn6CuVXll9gENR/ljK8
tHVVbzk1E5p/wjjb2PWPNbgleZFqWJX9fGvRHfLUaPxSsGqbOG5+wsJGVeMEw6qySpblOpD6bs3u
oQQO0TchMiEQndezjXCBOEzhkPiF6Mk1oAeGkuZWJp6UaNgOjfWAw6SdDGrcEKdRWT3IbFk1GWB2
DJ8K7YYTFZ58PGMTPrAg+lOHbpuhDKgTBkTp8BDR13BtzeiG3HfrF1APrcApvSi2ftFN87FDGc4a
5u+0HOtNWCOqVS7ud4mt0tMZNvl+fh5b+4KStb6yq86XLdJlZVwVyJ1FNyGJ6GzD3gk2bs48tmBG
MrM/FdX8QuYmrpCcq/Lalt0Yl2YsEIdJPw2GM7etB8tCpK2ijR5ZoQdHgxPBgn1EDG/glo41HpuG
JKzQMVh5fUM1+VmZzG2BdgayCwms7VN5c3t0pEgvB8AsjzAWb+sy2xp2c8xD9XOB8dUFTBVlydWs
l3sfNfiTqU8rAPstoLJbT/0l1VClLIezbiFjVDtNC22YBdnn+BXkpYmwQj0fRmGWnJpaht+D8BoN
K4tZ75Fbe7Vy5y0eBgr1GFnsva87Lv3O9qelBL9BZbyWOeesLE0OTjF7DvbeVNpTkmRP0ZIcIqXd
lIP5M6bDLsuHcmNCHNO77XvvaH8x6NW+0G/oumSwtS17O+3eQco9WoZ50lFgkMV1WhUuQ+sE60J1
TlVnqN7iKsjegQoEH3ZL4uiaVgRzybJD0zf796pWsMYSlAd2VV2hURJp8D91DxEg2+/UGGpChWrx
7Sg8zk6keGqgQeqdim9tmZ54paI1RKie2yjpobOX2zCKn5qHyByDssSc+UtDXNDa90gyErYOs+D2
vyXtnGsEr0+iiZ5BoSvXKSOXFBhXGITKPUTHUq3NMLdJQRtRrxsKXDh2twLQ80sb1b2vq7toaGWn
NUwHWCsTh4PZ3ENCuqQoaz8A/rtdzC5aKdg3UBpwBpls3q496WYfHY06ANahDSrWtfCF1m6B727h
krillP1mvQLOacIltHS2V8szKFGPYGrWcQihewLyg2roTg3DkzlGYjcHE7Ymt1VIIWzFW7oeYeXg
VS3pF+JwDl19XSGM5UO2vLUqq/c0pXg3xx7k0T+zGYwH2fmi02I1k3alB2ylFMQ2bh2gvwYsXZTh
Fj3MrWNVX8sc7fWCmUKZHdry/czvKph7uSiQPHsOohg1OHWdtC4sevWjPS9gghBU9WwylQhL7JZh
uZb0L3rU5BBUFNOPZNNVl/mXMtYxqjH3pF1hlVlLgFugzC9q7ezSKdjFc/lS9C1OSPWltwKDP+xT
0qcCtj0W1PuEPq1Xx+61pvohzDDy6fwK/AIdw3WfAvdX6ludRODK4nVegP3Ps5ET0QVSksczhxgP
u2ps8TNQgI1E+DTm40QHGx9HbOsF7oHD0I2rURIuzUwYxWFPV+eNu9hXCXJsCAeisdzTSSs6l5OS
1HE2W9sWWoBpKIs97o/fdMsunKyGPGj1mrvMN2fufiHf5M0kxS1RPZtaqe0y3YJThmZkh1GIS9rZ
zGatmAxF1kDtrw9IyKD8QR0zOht9SiG+fTBjAAJFtQ8qcTbKepPBqxIqiuUZkXLRk9GXy0zedRks
RwuKhLVm2m9yuNUkWsVx+6GK6q6ZgHkzW6a+scE9eNAZXHMUq4SnZbMt7frLki2oKkdZ8N2CGe3o
hUNwkM6fbGWNtykbOOn771FnBfJcXTg9L2P10BTltWnFpzNXf01VvilJ0Kz6FtUR+M1W8h11UL72
2XBwaIobwKwRDV3dvDwSRW0rpsCqdCgykIr27Eit/FTXmIHW+clUek8VhcydcS2b4t4G+lNnWz7Y
LdLnHFOl1W8zF69V2L9DC7EoDDs0RubiYkx/vd48BIV7i+vK8ewpvehujvOXM8xySfY9wlFR4e7b
xl05i41Qu2l4uUr/X2P+wfT3ZlO7YDg3Rpmf7CZ5NZeekkb6MvfiySjdS12k62piPnXqkVq4nNQ6
vaoLxE2G86km+knV53M0TSuXBk3IzlskDIqLAum57MPQO/LdrJzUdNfBFD1YqrKS+NIpt5DIVh9C
w/bQ/rhpufZU99l6sJ2DIPElXxva7x6ob6OFu0LT/8bYWC8T3NsJcNtCrjtFW9Escg2H4DLFNrBL
zuPyyyqUtwTQppLPJxEZuzyMQ5Sh3F0EclMOg5nTVTErX50zqn6FvJ1eBi+g1caNHO1uETjs4mOe
9aMrp0BeS2LzetCQntlOw0oaZ3TEbhkPBfTnb6hEiu8lPgqofulvbUn16zrVnyJ5b23WykDq0Oj6
Db2Z2arOi7trxgzBvC8nGFOV2R4gBse5tyrDvpkfek3cF+rPrCxJBTVEHDcIruO0H6WxKyl5a5W1
zrrkxRT42GaPzHNedheElbfaYq0FuE5Z+6GF604AspII5rFCv2ou17LwwAMBwy7K2UU0ok7WDupf
Aklo8NvgTadD0bmsmiT9TMvmVaED0V66p1neOyqnEv81R9Vxhr0nkd0aC0yieOEGVjfqHpRifFBc
9K8ROvX1svjB5l8midQuLGjIlTp1GdL8T9VC4hCTlHVvtx92l2hrvPgP+Yl/1wLLezCajq1DGsZy
LL/ArRasMdnYilV6sQz3PtWjhtWEDq2vIW11Bs80SQXT+4w+FuIa0wWJXfDS3RhAUN3Ofl2Mb4oN
+ld6OGlFQOki/S57PSqo5YsgI80K6x6yTRV0ReO41ZfqXDC0MLwcaEb5ntvojMdebsZaJX1ROzkE
ruKxAYS/hcRb8eq5/paw7kI1ACboHttkF8XWOYf8YZmSx6m37/GcXYVrPgRRMGzURB28Il4wJBrC
Rtm+NJpr0lXPBc2i6yLSdp1iqL6CD7JpWmQDc9ddtpqi5OAT6g52EyiVir4jOahT7tBfSVo+wYW4
V4l+qLlgfVsXQsEh+7OW9tg70yGY2hjAUKl4bUciW6etOMy6PW0I9z5V9hK/A8352qRM1rnOteKo
vdRzsJ47bkHpf2aw53ELqTkgIUCynKuEm3rhZdNUeEOI0y7yHhqgAowlgYFVBLt2Ko4qtcoilclS
VYoJKMnVsuZj37ikRZ2crqE+v8oN2inE9FHeP7eEB5Qyo6A56Gl87KzYd4zy6hqWP3QfSXQpeuM9
jxNf1jt7cn4wldLaUdufSvfa050m1H5nAqyG/rAylVcxfWNUauOukBOI+VwzvpHW+fvHcRdt/zX/
ByvpNnQKITiAx6Sj8yk4zNmylXY9k0iWaNsYd67IUHkquAVrhK5A9r6ywwe+1IzOQpD2+A2rrQF9
lyfJxmeBMTsK629USfRDgchlLAudTV0Z4Di10fwsDTKEc+Y1Msta0oAdJsvJ4rEopRIJbdmENw7M
mXLp4PzyR/LSCKp88/C9QsOD8SIdChnR1rq1oTzLu/gWu/3FHV4xWigy+ylPTZVe3jMnvsCuJWQP
NToR8yX1JXdRZCdH6hZ9TOLSUs6y36vA55b3jLcGOVF+jB2qHhEFdlpQvaR5ye2KSOAZdWYoGzaZ
Kq64Ebp8rXOOmdWt5Z1yKwByL9yXxsnnwppc6EjD8BwMpxxUqhe8KHvbZUw7wCWfB/POpOmEGeMh
tcXY2vNdtL/F/BKaFz4pG6wVVyNVRt6o62jiP0cz0CMMgFrvoXvvYKfnh1PWzxKsQEQhp7BxIl9L
wdDr51IGjLH+xSv8VnPuRoLqIanBdj304Tkfk11bSq7FPL7EnUo8qk4QOyavcqoHA2QKK1wHAQ9F
z96t61s1/1oC8wRkPhoVsolUsTxkAD8g8dlDuvAoUfeSmIC64C7VhycZmA8Gqysa54sjTN/o2zNl
cmDJsO7bnsqklC7Nehw/dIGW2l1h6Ov2GSCbrxC8MFs13XD1QI9NtFUhJJLIhxYLx39Q2zQPYIh9
7qfUNPpzPpP2zPvkQoyhNknDG9X5wL3JjSJbzQ3oOWh+sLpNQkw405zKkKMAgDQwOXv9AMN/67YS
62Es5RkwbjPeEat7kF+W4AKzNUK0tgPkoURJHrB0V3324ujqc80Uy29m2Gn2lQwCSX2b4D/UywPf
YcVv/fQYpiRulXkFR6en4fPhOnWcvJ1Ki6eCT92t0Ero80thnKaMlk8qSfK6afPiEJBgnsWSPLGx
9WQifuEU1GihGwcKhPaK7cPupN5SRvqqGIbTyKcH7Q9OGWafJwoK7L44VHCKB7BcFNay6tgI6pjv
zfhNEppx/0PUvo5wZrjujXEetOxrRm1DAiGapHpqp7D3GtdZTzBGsEad6i63lbw5vkCOzL8J189c
UO4Erd7L7VEN6aUQDl7RtEtUeg25tHyuZcIZh/JGQ6xbbJT0rR3fGCvJkRJF6SvvCiAJqYOB415j
U1lQ4ZKbaw68khrhJcwfjab/xf7UrbHnUF8Z9lVOpalF7op0uuS8SGkIkfaSmZE9LvyoYM53IEA3
MYL/t+LSplyZCKFEclltJfeDhL4AN0qHk/T1ZBszoyh6a8cP1gX/Opp9MgnKBjukIoEo0FtXhECz
XyRXFsMhgUv8MW6qNynLyLUluUjvfgFb4QFQTdxUJsIZ2R17yjNwZ5L9tMSF+f9PY+FGmcPkVhlv
adN4TS7vnPKOtGND3q35039TLOcT5N96HhYYrie6rhsAgJYHHbVXYMiwRrX9FyTPNusoZVjN3uIo
HH3C8QzrqYs3hwNImlVLP1Em/LbVE3cnJzlNlAd2kqh/ehdKkmX5ExR3g6iiJB2v5Aok6yXXXqBl
Gxnesxp0fZuEUJ9rSEWg3oTGzxuEXAA1N5DhYIdUHXHEGebff+iq9A3gsox6SNXIIagsqiNcSQ/c
DcVsOYJB+K3CQmgFgx+6xTrJjgP7xGLzRFb4utCoJkep/ZUHGuM5x7d/s6O+ZTz92DxW3SkONP9f
svWfJoc86FgoKcUSREfAMTGQ2APMCBeSh3HXfstRR+3DicIbtyAHPRRfGaLb0vtPoMdL7VunvPO1
9TSiQHpmo8qdIU8OTvjoorm9Z6nUL7piw1fIj7HseX+on5uuJCv/DVCRdvdHaf2M+B/4SM6dXAtS
P4TlxZUk15tciHxDzTneg07jfmLMkr6gsUv+V7IRcmWwF54TxH7d32hv9SpcBx6LwZi0GkdZfPPV
PJfcryOdo3qz5kRpyQ40ynsFqg17I7l0MHba0mzDeKsT1lQAE6rKepLrLyolDIus379VFeFTYSe5
IqfywKm0tAi+Gieo8VfSEAbdqyEOVqdtUPcjK/A10RTND4eQGGKkfRuRbCFMG8tpzU1aePRUmS6S
lIFAGvkLNNrqkHA13bXFR5z0KxkqOGa9kjeBu1CJA4YupPLInPO3BBStEIkv7WrjyONSnpy8Jsj1
sdhUMnE5rWSSRFVSWFId87h73sDDzTwcN/9PZ6cHac9uNAJggNY2G74rIABNSAWzao70VHum9srw
SMeDrw143v/uqGYcUSmWbgd/kBaIJcHlWRWMxJL98VdmhD9KzyDOT2izbpGPace71Q9b1JS8njbG
PkCab/LoflxJI1TqDkWp8ShvN9KhsuPyid5d7dK6SW9QE9doQm1W3RS1oBlhvC3Bpk6pOwt3VaM6
MAVkOn8BeiErwsi8NaGyipzfhYpUAtTFAVdtivMIcipIr068d/LzNP+kSgWe41GZm60rulUamw99
aW5ReRvUDv1ASWZl/7bpn5bwrBPdKfpZWtCU1M1IdM2CjKaBY6O9VCQkBoSanZm+1DLexkxZxCSw
4ORDycHTz9DLrBYcEaTDN/IR5RbNq7M8SOQxHATmkYGTqwRbK4IP255XRjRHqwypFw1hhxCGAeLt
MduW6q1S/9qIZiBx5um1ACGUJH418RtSEjMufBW0Xr4r6a9lqqsJ1nA+JWp4abJtJskm0jo6UsM/
NEjJWGF7oDzn4NlmCYECHopJW2lOYjhBsXnaFLItKPZd29p0c3vLaDKNlk8KrV5JNTpZqqOm0Q5u
UDr/5d8JzsjCRHewA8PE74ILozlXEQ6oAQlk4Hb8lTvv8w/usIe+JblzQSgUPJ0nMdMXpjNUv6W0
hIYkkdUZ9xE0eallD9QnNvOE22kjNzydzfkwVfQqI+vLopgqg5rvWcrHMCodIo78ZrPJ1aj4ypGI
ZXKVbjzxokDHhN9SwqQ528oP8ls2JRd+ACZ65C11zBoqip+x+4P9eeOIz17so/KPHr1tG1fbySL0
+pPSeeqvcKInMALbKXUfO316jMinOpDgVeb7XObPUUpgnUZrkUzrFAkhC6mUigI9Dwme7TrDdQhe
hrCDe7RRtVcDnfiMN0wFLXaFc+ncZceg8cR9WB/CJaXZp9xqcD5taI6T47l0pEio7HfkpLj5lvZo
IiJbvlRl5n4s4G5TrW2Q5iQ3I+RLOlCxzsO/meguzI8+KN5kT4eEfcGjNSp0fYpyTbJg280GpC86
Xnd8sSGJFmcKfjPqizG2wh0oVLXVtsKWmdCRyeWey4w/PnODiQYuSghQLeHNiUzPce+scnkSzvNR
spEFEbiPCYqqfofJMdguCV5/kLTHGj1frmWCxmqq9GtyjPlBsyzXY5nfyhKiomw+4VXKCmSjQ4aR
fmboJsrxY5zC0l0v84VV0TvxZ9uioFK0ezRFNm5Fu2hX7Zrw0ajuU/WWZLTlBnJwOy1H9sk+1AiO
RJYDCjuAtcvdN+nfzKxn0b2ezuwMqcZjj2chUaPFY8VY1oHz7wLW4KvjfVF/ZyR7NT0/clWpn8MP
hlq3pqdQaaDYdeUKlbfb8Am59fi1AyXBm2IwD2C7mtBeoxS279qeZKWxL0akESloEmqfov6QABTj
UUiQRJ1zzRSTSg9nPlqYemQ+BuQ7K62/KfSfkThRu12uJn8jPMGUOChWAIsyCCzDvaXWnyrVgjgq
QcGycayA/ExU9UIqNru+tLMNNQHNVQnLUvUb8Z5wZUdSKjyFbPTRKhuKP11T7KkSPEROT3SVh5dB
m/4Go3wAcbQvwBlaqEt5lom1dqrlDPThwxqH5yZVT66qHMywGFEDoke6UTXaoVAOp1z3nCFZpc4R
QcU0fLp0i5EUXHaqXZFQRf2UGiNIn2x+MM3mXXeLndMau74AqVzTNtPQVQYCjb7sREWYKg9Uz3QW
P5+dFvAMIs/QYeX+DI1dC35P3oVbtoVv53UAVV7VAAh3rX9QJBdbITKXTS/rCm2T+EE2rQTn0xkC
c3cV6Gp+yoHf7aEC2iVTcWl17Ue3usBv9fq85NpvENCyAjk4tNI9hV7bpt3KGPDtQwHpaPqdaTqC
fmF2MbvhhUJo63cj+TelG77IypFUJoSvhPoTLiAZiwVqcauu9sWsb+nS+oc4ER1KllFq7eHdAnuT
fdbmvOuCfCVGzWeALiOTmynRm05YMrfpaxOWn6Qxn8nJEjv2HwUdNNJylggqFVC90jGwiiJ13cfY
ojEhaxI70d7R8nfc5sd8IB1DpWlAK0cxYf/DWFVDpXl5k3xQhchX4TRjaXS61ctnuwtwJfObvkxw
7Wq4pKUenROjoJRd4xIhUwbbrx8MFZkmRDL9uW1IlVvrAJIlmB3aQxcuvh4rF8r5d3N0/hwXI2FW
jxU7VtGyA0U0r9Fgu6MIQfw8fwBCA+1lT+9Tk9x7aBr1NH3XRXaXMN66UqH9IzXWNuHaLSxw5Rql
eQw2OKgC5oTeplCjoJBp6yc3cTT0voJ5FVnaOTZyHfsI14sWUrYf7U08tEArZuPaqdYJPpDEC1WY
PTR7vDWz/QeHP8yG4fDqGkmxjqf8y4natRDxTmiNcRhTA8kqHU7W4GXsrbNGcMAWZHmkNTYUT7yf
EZTHYdbrfQxVJymdcj+auCcN+LVbLxaEGSjSNTIbLmCyyGpyH8oIuoURrDdx4x5Kqq3FqO76xbl1
amJ4SijytTKXeBZO/WRI/alc/a6jBm1U2y9c5H5njiOWQei2rZcaBJ79DB97GTqNby39OumSzrek
rtY0k+7twvzdnqnzm+6vA+tr3YCYRvZjB0RlNWX2qk7IjJdmEpLbJEIXQbjDl/TRl8q9sFye4Rom
ad7bwHg5+ft0NcUUsO3lcbTj4BC4zsGyoUIkUrWUaG8rCg6hnqMIpw1AOpadHgzvhlk/aupH0FEI
1hr7wZrE2XEcWa5s9k6/rMJa/YEzY22y/a16olSohMNTVffDaoTX1etZzSH4HAgoxmNACW0ZnK2b
d5+dMUHAqn0kKUdOozzZ47IeHeWUduNNELkZJhR/bVF/jQLGFM2ypxPNWvGrZikPCil3zy5x1TMA
fU6mT35v1OgrmAZMkqLbOqb2MzXGTVHTzlca526LnmQeCkmpsSwkPbJDq1vXvLG1NXivZ73L75k7
hNs6hMAJIakyncmYCwsLiDebgegZ9W7TzMmqIB5Y2a7ymi60H2pGuZO5HTEMMzkW+5xBpmopYqJa
Gq8bGZQM477v8j9FAfUpbOAX5N4iER0gPlj10Vu3lPtK9G9xXUM3tKZkvmnzEZZr++SEyanOnzn3
QMW+Z021TsR4ErT4gRF7EAi7VYrN4gXn3K2hS8GLwNcirUyGZHyUSsOaxI3+c9TzilyMdc9JpHDa
8reMMcjYeDq1Ka6IgugKz7xoEmLWYY+X1+SXGZLIjG7azEpBP9g7eeQCGpoNKi3TeazeQCh68iwu
iGESwlOH+HexwYfy/wkgqlEg5J23+XUSztrom0cDHFHYOLsgWbZKGEBslhbb0glPmjUdx77bBUhl
SqTmDEhHOkdpmJ6QRvhurP6jzaI3A6K8ySUoMfovgui72ejU9vv3EaZnfyqjY5Pr72ZakEIahO/i
sXpZru3k40vQlNJCLVxG4RNKBTCLOeDf1X03hu7aDMdzjvM9kF1EHuSox2BjsyL5bAPz1kBhA8S4
UrY9tCir1ugqGGurZ6ikXFgs46dYTe51tqSnxCwfXWMgHbBEgdcFM93HobGDOBU0d3eZkvKnS4fn
hHN4ca1pEwdi77rZJ7S0WA537MjbquC0GTyhVQFA2mpADGmmpC9tMvHemIi1bdqHuW/jhwyIZLyg
Plk3DjFBYi6nzAIE5E2FVdKyqZF4AvK9pMDF88FCVZVqUhEap8zOU74PJHxfO0fiSGOF9l6xdTLj
QZAPbBJtK9Dwg2UMS7No9XtdgXXnHtxoAgMWO3sE2D6MKKVXeVok4+sq4NRKtfTSRfZmLqHZgdZ4
FRW4CF2UUJRIm3ilCJv2XEgXqjz5XUCb3JaZq/S9Ryx+UlvtEMMzk05AL5KxPmrJkvg4lGGbvQ9z
/jeaw8VI++fESv5yzuqmCS/xrG5L8t52S7Vb9OFfqfUQ3bbF6AUTtaHQDfaY1rWtxBxklNgs5Nvl
iu1iyvBOksE7YW9o3zgiA9r6vdXepYq35di/dWxGJEeC/UKPqlpox5jNgxDZxg6D98pVdqZan8Ky
3dnYAMdVHR4remlGzC3wSFB/6Tg9G+hlaXFy6qr2TVmcK2J4zw0xii7xQUP+ktLVqcTqGbjMLR3i
14noZ+rh6ACNssTqh7QvpuUe9Ax4Ee3kJ+lftKL3MyfbqnW8N/JmJ+DwGVhkQtdgUsXR0FvU4YoM
3CYGTLpqetxu5Emto7g+z/VRfmIpgChyAJ2jqpigXQ4eXJInqyqbKU05Nsld9RBx3KDKSTg4CYjO
yfWk/+PsTHYjR7Jt+y9v/AiQNLaDN/G+kctdcvUTQlJIxr7vv/4uy9F9QkYEkIOqQiILLiedNLNz
zt5ru/oV1DqmziChP8K6ZIaEYxquZJ21P/LJqZeMNXQl6EP4WA97pgOVia3KCZTwZD5PdvIcF/bJ
aaZXLB7swBGnjpmbVGbug+isZKHLyGWGMzxmgXHN8yBfBJWF8UInpb719uYY3Ef28BoM2oVp64oQ
4fuQxLxm+CBL6GLxr+dIDSKzwzAPb0k/vuEUtWgP0ynkd0cYu0Spzabsb7HL3at/7pvmMKjds+k9
vryhPZhA+owyL5cDTe2NHtXnerTv/aws4W6BPGKOyayPLjGtzKMSGY+N/ZC1ZDtaDJP8SL+ou5yW
nrXri9TnF7ODVVENmNiHW5M9Na68L4BZ1VI5eJDrPIHofAw6cRL2d+ANL7J14o3ouDk9Dgu+fWiv
zMxjtmjLhPJmvoun7oaSaTewbnnZeGyC4qoiTvWq2lZ5fOhy49AkFrOUol8OVfeN6+ya6tZHyyOo
2jRmWbxmPrIsfvpTZdubglhQN66vFaU1KO1LmOXU2gZTaBIRDENfk8C8N8KJtmuSbavE2aTzeOxz
cee0KNXhPTXrrnWIITLPQ0Ld2tlGvORENC6kKQ69oDUm/YhsSzIwfNfjro2g0kxhirWGlnCf2Qjx
s7HwVk3daJu6omlJL2owkKKElhj2WLlG+sHtTY3+b+HPE5HdhgWFOtm2ZI3EFIFBOq1Z61W8bs32
CVx+pWvVr7ZpJvpntP1GNlhb+ptgpEfmVGJZFd7WqOdpX0fVh++Uj67IdzOyazKzbvwS21reXmUs
WFWtR9k37ziyb5Q+Vs8xAJkTM79ouI96/70eume1t/hJ90piKFrMlOOpb22CubnDXn9rDGZH+iqg
x9H+6ouI11nIk1e6jxw7Hmz07eo0FnX05UNxI53muwgQ2URY0hda73Gy9aDI8xeRhs8vKI44ilvf
QYeAu0twhlQ0qmPDxb80PUjP05aeY73mQfPMyrHu5HQ2Su9tVIk1rux3Q085Qnrk0ZhCuVSnZWbM
d10n8sUwOVx2fW6mfMc6sCz8HOOAudIK2C56EbZoxZl3/iNqVyJ2djPMFNmcLeE3w3em34BJiZ52
orOeca/GnipXVTg2cbxMkmcKsSbbBmP/0tdIjieF7LDQxerOu+BQzxUfOS3eh4G7N634RRsQh5UO
yBK/flMhFjrELfW/0pgJMi2ufWffqepJuFAUyPpThgKNB7uM4I2lqU0Uxjxdk1l+jowIV+5kbeax
/NIR0uZGtSsL/87XAaeHun9u7ebOMztWTZps0pJvLWI0y6ah1hcsktJGLErvcqWU9+RM35S8biSX
8eK76V7TGN2xT689MR9N3IccZrNdKquDNUP9AWBNAHM8I8ZhO2Wm9uFxXuvxi3QVbDwPlm055iCR
uuzOjLKrppmYRuqjg9DcqPtfJgcnePnW0oqMo7LL2dG8LOKMpyYlN50TaY7IM5hulNK9HouPIuyP
NldbNP173vCehsxGFm5dUiOlm6oeHiq3PtDp34V1+VyYw4M9Zgczk88WDEM369dSxzOGDUi0POpT
S18Hp6Fkt/ZY4ww3u4iu7ZY1B6iF3VH26lJDTZgxOrDbVydqb8bZfkAWvEY8vlVPk8cLJgX6DHpC
0PGfJn7Lnr5h6dRPgTOi4jIGdEZ0AlpvG4OzM7viq4+yC4m/uyzicGoFhE+XtryrgDO1cJJ0sqBJ
Q27wJNLxKOdp55gdPmfKJfyEW25z16AFGfDb1ka7LjgWVr385cLGWNaBdvTwd5CN8MDQfZf4YweP
At4iPrIlQvdDnDRwX3vzCZoX4xHfSEG84JcaqQ0Q1rxK3X9P2uxkESenQnvVuTx3LIKP+marbl2b
oZA3qFTU+52VNtP3xiKNSz1x0kfSFM7pU1HTDy9bXnE20hdXnx+7gcJjJgRJHffUOQyf8tYtXGRn
cj+xrKVsOZNbHocI+GQ+de9ONq2IgL1o5bzJ9Fln/tNwyOd7uvSzMuYgVl285ba/L6YZmVM7njJS
jjNlZbGard8Y783s0iEnKpPHr1rmc7iXgPypDKWL3ZGbH+o5e5670WcyCDLXvWZ5xaSdk5LliGbH
0XDp40RexsH8PCKWKOv0RAL0TrJNRw59ZcX8AHAL5SpczSnq18k86350mivt1io1rOfzqY/tO3iX
zKSSlywyL+nQP8YxOOcyu7p5u0mTiZYJtyCWyVdk6re6R6OBf8ZeeFD1jeO032oxmOh/iqyID6PR
HNiqzRUH7cVY2ac875i9m4/Kt+Yl2aUaicxFj3dVdxsB8d5DUxzZ4LV0w7oBINzz1c1dTzWNyvls
Ty3mds6lajLSxtY1GOpDMEd3eo6exYbbOOmYG0qvOKJtuDca9YrT+kndu6yEMetYHVUFEys6S/Ys
7xjcXEl+RM4SHHLbwy4WY+qiSxrXww3RkU+uJOqPNzwfjavI3FvNZdGkcbjHb7LU++ISBJQz/DC5
lSJxBkI8UXNbFXM+bhD0zHx81VKEVwMWETp+j3Uwd+QQyaNDF6LG3bAYdOMe/+CMqMC+x2mzZsL6
yOTxwYgwQnnp/Iq4ki0sGx9a1Mk1n00PmZXPIXNABzO5qBErc8AOaKVpBq0Co/1oh+SEEO3NNrQL
/cinpLU/QGty0EJqG48pugXV8p3RxjWYQHdB3F6moDtXY7Nhpds7nZ9yx2EpZON4py5SvdYd7ia1
i7XR8Gma95ZuIzSJm3dhCdW4QcHiEqq9SgogfHJGQxZYxa0dgKJ3LYsVGjMX5q5TF0yvObZGJ53x
mQxIClTS+7xBrBiuTAlh0koJSm+Dl7aMOdI0OWPnflCVwfxLvfNVZT+GY/0gU+OQ9+G8JJoK01li
3Fq9VJm1NG/ifBvykDg9P4U3Ke8B0oqkIyqzjMZ1x4xw6Jp6qUXWkyoeStybtEyfaJutp2J8F9OI
53Astl2obZsptpkulBe1oMW+cSjH9tDyrWm6wXuYlg3HlSjWH4JC8AtHZwJHkWQkM7J3NJP13DAK
lGt7HnWENSj95BR8UsEsjHYcFkyeN15F/ybA6bCMcO8lnCl7HlN81YBczActLtqV5pnPCS9dWMlm
WXTxfaTsfbL5bqV5n1GTRbyBeqD6quEhmDAQEo9DqLqL48ZskmJB3MDSLFmOC1ZG8G7nuZyeB/Ib
FuSAfhpdz+sw7/yJVcKiPUzH120XMfCvpbK6K09WlXFwNkN044gQPC2+yzle9606PsxPQTJz8I02
CMlW3TA/TfhUfdG+Qo3ax7F9RXbIuHcqdsr94qstQyPIZ5GF+AabWtxxCdDpm/46UIflcCzsKThi
JWGiJtdNKpYNESao0zdlWV3KJPilz/FN3XLfJCuqCDMmkdb0bXH2UxZZMZTfei6uE5bEQjLiKHXa
4+wpsxbvq7FG6GIFWJi7BxMI1IwPxSzmj9y1p+XIzH9I9GfL6spN76P976LkueRa4zQXOMCL97jA
LM1QKpq7g2xyB08eSfXgCZAugyVkMTNoeNb4DUObDuRUT8vUDmkPD9ZNFpAJhsgszKx96FJu0PrB
7YmXP0/GL9Nl0uYP8guh/0vmMDqus47DcoSSp9yaVXCbdc3RQiVveNE/T6epMfzomummbPDG1MMA
WIhFL+cIGBY2R7oI3Vhj3/d1naw5L3+znt+o2lYvyS0ebJahHDFDuhkri5DKCl2tiiBQnIU5bxB6
jNqS6nIbEWhCrCr97VB2eFnD0cHS7T4lJf6iHCdBkzD+jp0PHb/B3hCIIkwgJLLBuVAFQtvnQ9Yp
u+46YtInnIRgtiA94Z2VK3W3mtG8HXz36oDtFGbyCpzylDjdHS60JVuPuRyKgLFk+mAW8dZ3xmcb
i1/qtutm0h6cyXjlTHoL5msHWevJsu11xoSogxrAA4NSxrSpyyf9iyXZx6Mr0PXbJ8uJJlTLMwIe
gZ9AWNdcoMjKdFCKvY9IpMATag4nJ9POgUmnvCmrL33uXh3gBzSCeASCrLUW6s/SMLyLi4w9OMzo
hsUXik/eRn32j9E4EzsfOydtiF6qTkKRjo296Vo9/uDhrKXIZGXNxCKLN+oKOdS8uLiMF4a63RrF
qdqQShZwz+08ambkJRrJjIzzza1hx6/xVCI2kf07tH3wOHxErY0cWkPKJY5UJYrKBiIEy1dlD9gp
ZLKUnobaF8H6sqJGT4V5jCxxDqnnfDoystbHQ+no19HDlyGrb9KSYe2zcRXZxC8dX3CA7YyJJrYw
y3uaByc2Mmg08maAXKCHzXbUGRJgKaX+EO+zbB78cXiDsPuQVGjayV24l0jsVx2HTL2dLgHnIFhP
53assV4Mt4VTb5MxukXiBJafrEB61DiV1CdcG8d8GBCZLhl5VtQ/GsojqAQL0zUPRlnxmEIPwIRl
rMdex704PjFpO4xO/AFw+zg7iLdCg0ZJMOZ36gLrGaNjQjcVedBDxqEU35a9m6MmAjKgX5qQnzhp
jRsUWhvbK5h/jOdQeFv6bQsfz4JWNpCnoofMpBvWMxMda0KZQmgIc+Glh7qvDqY/HRpiNDIdIR9d
/XVqdE95lgQLArXpXsYcHOuyfMxoTlC/0keMukMn5KGdyvMM+1AhRXRtpsEgd0MHiQNTBTLP6pFI
1sOQhLsYVgN1DJ38NHoaSvGd1vgJDfzAXuJjpxhO/pyfRo8tJxiqeEFQVs22iBDPbsBqDekyy+ZH
kdc1uE8MvdOMUmHueHhkmT+M/PuWM4PRlqs5YvRSMWkr21ZbOqJGlYT5xgTOEIl4XfetiUxSQ9zl
2U99VCEGD2mJs6OlZrvUp35D4XIMc505Pcm8GgeykC6YQnjAxiYMBT9eLNmzrfgysDKXybR2JHJU
3o9FxN3Ztn093cD23ibuuCs428edo29F7I6beAJXYujlQzzXdBz8w8Bu4NglSteGCX4Pz9osWAYm
CnzPytbN6B2N3jhnDQ8ebmGazDWHUia+d6zJqKNj7dMu4iPnw2enSvdt1MGlJfiqb619GrSICOdk
E9H4nNRJssanz9nD61gmVVerCykZ3YNULaTQ2kfp9Jnn8w4t/J01ZExmq5cit3HTktVKv4zoi6tu
zXfSSFcRPc5KVO56HDLs4ghmJoZHWAuU3BZBYObsmkx+5rV777vzbT5o94BPjqYrL3aTX+nJIcrG
2OkMw0JDgHMefFqt5Fk4YmIxhVXSgQrXo4vtBK+OE+8NbWTOMaJLLKWOJt2NTzqhn7LiUCU0+te4
v5jtlvjRCwHhXnPt3SiafeY4dAd684OZ9O2oJAFWc+FRpJdXWPvCppEWuvGdUZrpfpIjtrxGG9dh
2D05ELEICidYhgW5T7R7l9FNCIBnHY4p5JhI/wr08i5sMXkqyILg2roEcggDdE3mlzFu8Kz5dslB
xX9lDT2k+vimfoh4gPFvIC1n19s6GWVQj1I30E4NJ/cUS6HFc8hMvd5aon+fbGxYveUcKBX2wsPR
NJu2udQBVS1q5o5rV6dBMIzvTZydZKYjj8Tn50rZI8GjYZMEVbkoOzA+5mD4iwgTr4WAyzKHS8XD
i4ti65JrXzouc8lhPqeTe2lGfIl595yX8bjSwehMBg2s0LNp9+jmUQ8xRDuZ3KV+8azPAy7X3Pgu
qMsEITPUl+T3zU4J6gIJds+m3RriGY7zNXLtbtl1iiBQY5NATe2FH2piq1U0Eko/PHptttZzvEf4
fSHC+Dft0JabUkuP4ejxA8uz3781wvrGtfQdVtZLJvlSRcY5oUTEvLAH/QxbLNx1qfdamqgY9dRb
uZ6910JMEUl1ceryvm1bd+l52SbuGXRJ8dlrM70LBLhaJ67VULP5jca7NfVPeurcJrhSegHUDQQc
HvwYPWaRaFcFHLKt6CSr4AaDCiPILnnK0nZrNraAJOFfo64Fs0mEgqBnWbj+WxiULCr1xzDMZBJO
5KHaSJdAcPfhEsj6PsVhtPKpynzm2lSQz42Hx6pFiERBXNikx7G0x1kS0jkxvEXgE0uNjvEtybzv
RBEUysH7ELF1P/Cop659dCKYMnm+nWzzKNxhH+D5TALilPyRE1Xh+b8YcHzw8xHLR9ghjtaTXQws
aeKsmc5rAlvI9e0bBzjkQma5zqAwRE/ZGp80QICGsdqnTc0Pq9/24/hEwOVD5RFF4BN9aTNrWgjp
vCrCEkwSjklzemtzziTLYu/75mKE0L+kofcszPxOPfCmEdc0U6xnQ2eK06BvZlQLnKyZRARZQXvv
dB4ne0b1N7NS1BP6V+KAqdWmO/R/LDr2asJQvGjr4i6cvMdJw2KEvUHT3ftJfeM6pdSImoOOemSF
eHhvSI2eq3+v5Bkm8K6EjlnPcU6wTisZniiSj7azX2RuLxOP8weU372q4xL6asjluosmomNYY2Ys
QNTUznCs0u6k+Bth770l9XTJG+ND1ObzOHCs6dyHsDTRY5vbcHJe1Y9FFB8ZhMyBZsavRumeU9O4
asl0W7XGQ+GK9eSMq5BnSYzaERPcK6Uy+3IG5TicHlz1EERWZzOryt4NzyCtlV2VGV8B8Co8az11
khHYzipte9LMs89KQWJLWhkLvDpqRABJe9TINOowdFZ5tzJT3DYiOSWhx+wpPtUFTIoJTgr9Kqex
fmGl33lTemz98VSBL19Ohn3WGwsvxWwvjAGreMn4YDYEGnKjvJkjgatXPvQwu9TNyWgo4oGcbhJ8
QkUKFd2tvwcwHiqsUmIgqMJ2P9OdnLJwVYd9t2w6NgprOHcUj3ZvfmkmW7zQmF1jQ1HzJKuFuDTB
q9CHgJCINFgmFDOKC1a001frIlaICue2nZx3z6e4axz/Voz+naRVnXjawQRZpNpRXpp9UXGfChj8
2cCo1AxKRDWwhUif+mUE+tKdyx1Rn5soLRAwo26O4FVYBtoQALqYMAa8FpEvjlov7yM2PgwGyBQG
70EgjtC98omS82wZHHMifd6HVu2oAf5Oa2DjzNMJUkoEksn6dA1nM7ChODxzdYPbvEDDB+ynXfyZ
X/cbKKvzA5tpY8Y1U6TNu1aLHvzJ24ed/ZW13V8Y2b+hozo/4JjSDxP4GyT5Bmm6Yx88NK71t/TF
32C/7R/Q3qDNrVxqQcbDtGLaTciHMZxCk/5cTfPOyZ8TUBZOglGVTvqf75apbsu/YAX/4Wx+vt9H
uWz+3/8x/q9Oa7uKB67Hj+ILcyigHw8tcz4iElEiZ29qzDC69WWc8gcKkDvOK16DEjnVznUqHsDY
HTs7Xic5CnPFwCMwaGuIOfnLryl+d09+QCZbpNyE6/jZTg3B27F6dWq5sQm7DhAt9LwcWJ9PVuZ+
JxTpgWg3ircWzDieaWYwS0V1SEaKeg3K2KIngI1mGfrjUz2WPLbpr8hKrrM0afxzIu1hrg1V9ShH
QIJgyD4MQk7/ciX/Hoco7B+wYCdsk2Sk0Nv5Rn3xAsFApakRQzVryqAejU1C9iDThT//rsbv7tsP
WCW6CI/OWpbsXK17En17VfE+Wh3eo7BANtqx+kLmaHLvMev95//4R38wKsu0glg1kc+uCflRmtHB
sqmSBz/81FvkwtIO6ZsMFuKY8tTEyV9eyd+88fYPYmXjaLqTEUayEwjom8r1FlGN22sW7V+QmL/7
A+b/j8Skp+NO+ezGO6MXEF1H7JrlV8dE4s+3Tb3e//YK/lix6qbFNaxS7XUvvSeXd6Pczeok1bX8
J0pO/4B/hvEvBNXfXc2PFazFtqLTU4x3NIyfcUtzEqKBZuerP1+NUHflXy7H+rGK1TPURZH18Q7n
7CF0sYWZE9OhpnDeYp2ehJatyddgM7MtqjJfDQaj8aOUTKDq6Ry7+gX4EWFuIQJqGR11rAeGL26T
CMUbEAV90J+U+7OtDDymkPP8oT7lHW4OXf9E74rWhixpN+kOk1v/5Zp+c8usHyjzsks6JJwTD0Au
PxMA0Zgh19po/+UBMH6zCFs/FjnG6aMTMGbYCaQCThRDDeDiSAT7ajNl4FHdfUd/IlSGo7xnrn3y
Rf/8a/0m3sD6sSox7qKgDUS8c9Jhq8fBKpTlpYfDQI/tv709lrqp/2uHqSUUkUboMYAN7ez6/btO
aESdJ5s/X8Fvb96PRUdgfigQycW7xCmeJJPX0hFrRQ1XUyKELJ/KJjU0wyGhA27WwV+oy7/h5Fo/
Vp0szojnnYN4N03aW9mGxHfT2A+M+i71wnBJU8342xW6v3s+fixAFs37LJR1gvKGWSl6eXYnpwCB
Ip1n5XQupPWlUD9QiEDCCmZcopcl5Wv10enmIR0z6pGmwvEnlF4+pbxQ1CynL06hj/vbrTAQVzRi
+na6kROGZRMfV0GnXNKzc2LtraszJuE5RxI1ZTCTCTGSPp2Q3t2HYXmyum7Vo4LQWjx+QzCAmCqX
8AvyhZ7NODM8JCzUulqCfBSRRu4+Wlp3NWPv1REm/oE8QZ/hLfvAgmDZPOZF/1zF7t6f0/fRxw7s
uytfwD3yZlTrAyN5mJ7JfnCjrUKgNLa5LzTzhSHWzgtRoKaJe4zL/FCb1koD7DSRGsQb9iktuEw2
GqjKd78HO//SEpJ7J9EduwxiMD0JyGwxrIKakVsdjlxtAwVwrh/JXUO3YBufrTl/QLLdauHwj6hc
JPFNkshrp3UPrjt9h4X7TmrthbKeii7Ltq49HrOhPQkMTQA+OBnRvR/hW9Dc6j1VMVHx1o37WHf6
m63UB719yxTiRhr1eabhsUArdLHIoTMssiPhzEXNtMt6BsMOkbl2ew1QbvXjsLJpqYOLLKjl7Hzt
KoNTZTG9SrAejV8qABmg476P3HPtQFHMiOVMPEB+CGJD6JhpyF5dDs6jsIuD4RUPNuy5roMcjKbN
H9O9GVenIpBXbF4g+XvKUywnjlW3/D2HbrL/PYbTsDAz8TWOiEmJ6MADtoCj89hH+TmUvq0UsSeP
QNi4KDDUSLJ7+Mn/vBD8bpH+sY06XorzDo/1zhXhu0LJ4MbncZv+8r7/JuBTWD/2TZMtU/gd+1pl
IQt1iI4EyXvTeFW+iCd3JQKIG4ORvQiWGLp2F5UOIHMq6lAPt7hLb5lG7lAIweUxdmOegA6Cy2IR
6dgXTKxmo+N1I36OgWVcLjAFb/u0/G9HJPFjTx6jOEzmsGbPt+WDVbYXOYfvRR3+ZQP7za0XP/ZH
5ojAttqCLZ/qOWctNDKXwW7xH7/9j+1RyHKOrV4nBwPgatAgeoTFKN3ob3XXb5ZX8WMT1P08GOnO
8Plxgkscwk+k5ycrTu/rUDxonfkktenNBwoLgf05yJLX//TEih87YyEnVugYobOFvsrGh+YYwXUo
i7+cWn6zQ4kfG+NktnpThXz8WGXklDX97Yx8xO/J9pwN3trCai//7UJ+7IViatre9qqI9mR4CX3t
ftD9h0RWd3/+ePUY/cuJ8p+T5v86QaBenbUGez0OzLhcCeE9oq4fVg6QO7WOVKLbGeXfcjd+98d+
LCNNg2GA4wTBD+gl2RsiwfZov+SBuzHNeYV5b6NN5V8Wld+9OD/WFD2o5robk3hHV/Kq3kmLpwCj
yl+yXNQD/C83zvzx2rdwELu5jeNdM6T3njuulXs9D6DUa+H6z7+Na/4TM/Fvf+XH25+WXZjKkYJC
bzQDSDbdxcQoP2ysjg3teCsN1rYIv21ZAS4ATO/THzYBqDDTIb0qRHCiQCuo6B8G176vwulMbPjG
yZje+3xn4YfoGivrjpBP1Oy5/yqS6VjDcKoiqIJ+GX32jDEXVmYdG4/Bp2PtE218jWR76AYKwTq9
F2JezlRWshp3JnusMPJ2KVOVrIU2fFGo4ZKvjZhSmVjVoGgRgbnASP3oxu/GXRoYd9AuKjdolDHw
Bo8nX7qJbpJ+Ojqp667GOAY3J7EeesWjpJXWDv7B6YJ3zyrm5dSNzy4bxtyh3xkl3UCt4P/T9caz
SIKXQAdU7MvTbPUHKxwoz6GjOlUMAjCk0ycaeBMYVeI2V5zRsiAPwIHQ0538qr4dHPyZyqrrpIpj
hYbFxUOo53epBlk8mp/ahmNYm5Nag51yQ1+e4X5U4aPMHkiJXftjqS0Kx2NQ5mwLGzsbbVlsD1HL
XLOu91qmvdSucx6ccW/yfRZ6wTlhKtXImqpxmXXJh1cG7044FQfyQJ5KJtJ2xzQ2cQ0SnrpDpNnf
EkeZIUFrE2R3VFzASq/ZKaxlAEwscOWO2PJhAYhx7TTAvKcRwnRhHMLI3TUaDKHBjk9yTH/5AWya
xMaGEdXfkz4/o9xptllhr9X5MbGjoypc4GWt0eGeOWQqCAhB9dbwqHBAlRzPUptRUXIIFDMEUmF1
H2OcHsQgb00IsZzgi1szgo9b9BhwXX1tef3Fw3Y1agEzshYf4HxDyEQG14mBWWe6F0WjCMr0Mze1
Q+T4v7Rp/jWrG+To3psMIJO0/oNOdw9TOzr51nCOAcNn5AAXJNETUvrs1TaYwShRsLSRRPiMBgFe
OI7x0HvJucbzyTy5QfrTIw2BJKZuneZJLAtdAmG00DhW2tWrPjeHmQ2kaeKQtrF3NUeBxzJ2bxJb
vzNdqFZTd1/5iJrERpaev6gscDsIyM9VWHRwvOqGGI1qaxnZlRTRSqHQX6YGoZmRJp8KhKTN+q0i
ClYOUlAa8rMXnAzKACKg07UMgZl3JqZrfUieEBIAsbJvSyLsloIPkrptrdrG/aUT+cswk3ldVd6O
JpnCmY7vo5vCc1Rpd95Qgl4h99ArGJVF8hZlFFL1uNxlJjaX2mN67hQ3admezDK+sQPovh7eRc5g
eLrM4Ja0gpAgEXNYo2O9RYC/8d084K2DumljWHTSay3zu3yyHtVdshiGNKE8V+yIGod4nA/oCmX6
5mfmI1KAkz5BQA/jQ25W8Uo9BLAvGd1RmWTzlw9VOWkQmY1ufI37eVP3moY7R547Qbg5EOFDJIJT
GDGV0zW4Pz1CAzfnvrjVjVNE8JXDg8H2XGPVwSeBNRUm94sf+o+IhlaR3x05rGOZQoY1Tf6u8qWx
cHwTnUo6uqugld8qSHsc+00DOThL0o9urG4DFi53qhKyxOsbzXSPlYkXM5tQUiNScnRLx84WXPVc
P80TUQdYLLujIgt3tJ5i19ggRHhtUKutYlMjbczCX8yIZcvgdQsvbxXZHVJBVu4afUTLE4Le/1Ky
2+DIzL7wUSG+Cue7jFmujW1iWVfNRx6RG+tYIW1l0ln8FKmAdUe7/iVUNgh9lNXGT+0H0xyQ0mgN
6RM2QjLbRw8cFzzhzhMD6pM5YxxmsYxYS/U98eQ3pmWoceaHheqaV1quRubhKp1BxZbriC5XjujX
ne38mhmQlDrOCJvslaZjkueWb5qOENjSb9LRvutnGIMlOBS3sYFYIdY26lvfEuliCuN7ippi0Ycs
9LP7qeDcs9dsLKo1f+qe7RCRW9vjUnaKAIc3fQfs8c+lLVBpUXO7WJggnXxnmXXx/eyusQKl0T8I
Ml/VgtBl8YfO4QJm/0xDWK49nPGJ54YrWbr3AXaWKsUWKgd4Tv5g7qomPbXQCmwtupO1wTiw7oj6
zb+bMiSio8cVFxz8JgE6CtG1TVG7uuaTMZUvZMYfZ928hb1RrI2mWRPv+KQF7lqwpqE2wYxbNPLG
MRC4Z54Ov6UnD8xtxDluqGi60d/Oo7ftyQRp3G2jDb8Mp9vnabHU7HAdCYGifcBkXW7qGPl7nYOx
64mGNTWsvr54tSb/FcQ7YT8Tquo26nddbe6ZNp8mEW8VHLxq2xujCbEkmNbZLAWEfutNc4iEJ9Pb
llm2gHAI6M6gqVPAq6n6AjTMjNA5RFseDd1GM+wVH1/QgzRQug4XMTj3AS+VcGJeChIilGjdZS8a
yHCaNXgpIS9vm8XHkidu8D3oV+G0QE+GhyFBSzkCcsUT4kC4y99qK7hq+oiEkLeynXCjy3hbOtUx
iqNNO6Hi0CN7H1blJQfvjkIamWzN9Df1iguYCtT/AMAh4iREQ5PawX953q2ZMbebBgzANmB1QkQO
hNGcM8LYFtzYVRH4i9nLyqVE3LSwSNoCj/go0cT2g3czBnxU67XHwOrfBrdrl6bQnoj7oDtQMtNF
R7sc3enGKGH7C0M8ulr4BonzbFd4ytSuXicJA9IJwwzcAagOuUaHNVsFufvc1+NL35hXZNcUpgjP
mmTY+6y5uZZ+BrALO2Naz237SxsgqoYYHJrUaZZ+4hxikwm+XrYzSqIex+Jg3Q2sgMWgIdajVwcr
c6lepWku06XaXhRmOouS46ClUnXxADDk/lYMwX3CHdgn7Pa+UbwVzbhXH1Qa7pvK5/M6yMd4cN9B
jiKxlX2+CZr0akTFrwR3rFqeDInHNDPzW6dzL2PR3/eoHqDlSF57PPW9kW96oSPoGUHuChQw/F9b
zT4Y9DPUkQGG8mMvasgv0dUFuFNjKyAvRixd3O4cYS0F4KyXiAi3KMyXfdUWkJRHrJRtfO1KywD1
yzdlMAqphpQAXdwRcbGrEvnBPAGopP2sNfqjHfImOU7CYRH8C9JAbCR6fsBlvZ3NcN/hTOs69Clo
YLdtiiYz1l1EUfpt4Jkv7mye/4el89pOHem28BNpDKWSSrcgogFjbONwo+G0lXPW0/9f9TlX3e3d
24CosNZcM2Cd8jWGyWvpAJV5euCnkfvd5fUpn7SzMbknPbO7NZyRRwh2V7SXb1rdvjtj9OP27g7y
yWHKAZOEEWDcz+7SO4/hR+mrryoCiHfr9p/GRGtla/JQg+OHDhYIar2qCn9Ka38yGDJn4sBs6ymu
qnJTmCjvZ2HtWriMsMIwfWqinxzL3nUTxt8VEN2gqc4uQv1CQtUUnwT9VqtpmxlrUGyxyNNi78sK
o9zErm9J7nzPnP+FjYnM2GmXeJLfzmJcTIme8r/PwBdMfuPeIapYGUiSg5ptoyaCHYSBacEK4xzJ
VoJ71c2mzxwXPKlNz+OYUlFHGBq14kM6hGtAovsOF/cMiQ5dcTgcAbu2Ums2YeltcXTmaGfSqDsx
pxT0Bi8mzUKUK1qZdzcyH+CfUl4gaUrGAvpS1FnbPIux7oEMpxZwELDlPG4QOHz6vu5wS10w2x5K
VK8MabYWX5jTyWcoGoVvyPmk/pSc0XUVK0jbsjGaD7Kb8LqT6vBT4i9UdW8HOnQ51MspLh+S0axN
REFmsfexFJNsuNo6O1LAWBzxOLKLB9fNtup5izqa1lVfv1aSx1sh5V8woHUZ3KDU2M+wm6tl2uAA
cVcf2RTDfRTN1YRLY/ONLY5xKPXxNcbVigDffQdZo+ccDYjYHdofAnzH3Dyo97CI+c3IWgT92Vks
80U9C08Aro1hfHSyBofx6DsK9O2C/4kxzU8dlUaZ2RtzSM4iX461wXHr1lsd4LbBNFBbEK0F8+cS
6n6SLltV/wf8jLIZc8LYTIm5Sd/RCmA3TrTVECyDj3/Ir+XBu6gjrtU5K97xej5o9C15Le/5YpDf
ogO8Nqm7L/QAXNneFnix1UP2JVKIfjKb/lm9/ryY+RNhIZsBKfRqGRVVAwZouigLL7EXGh/L7PyB
JzWk9SbI8heuzz1AxqWu4mvBxgRTfuxyr0NRTphhcPMc5NshaWB+pqxmDNO7pDZhFazgSOIlzRWh
DiBO+DOO1K8K4QFAxhtJI0RG3tWZGGvhg1o+qpB0nHKrud6RrK+9zUVc0uvZnvuKaIEWiJw/3koc
T7hs9+ekau/RKD8xrujwJYoOaKB0+AA4CzromZSN2uLg6GTm5tVL5yO6rU3vDX/OEEXbSVkH2tGZ
Q3YXYQ9l9vN+CNELSQE/puBmhIUCYtCy8rr9hEhn6LHPHmAcEIDzIA1CQ039DVbgPsvyZ2eKKVdR
4YHx9NRUqmTG2WQblzMNz/QdsTMDvX4XNSh2AVida/G06jSI6C6LRL1gi8p9QoUeyXC/eKjgil0W
N/BxrBdXBvfGsa5Whh034jgYL+THuzvhQnjRTOJRCFD7NGztXNX1g2RFaaJ78Kxit2D8SzzKre3C
TRd7Pla5u7GnYkJRs89tJSjlFLfss3oXPVT7xXwq7ECsDR0mkWFnJzewfKuaGp/N/A5R7ZgmEZU2
NMk2de+6G3YcAgZ2Bx77fmwyTMGak1n1z4q1FY24L2XeJagn6sIEjwzrYJvegyr8lD/+kEN5nqj/
LZs7TkY6ooCyeRQues+czkPLo5fFxLQ9NHzZpPe6JjxpZDIgjPnPnMhxC6ruaOnNuVWh5DIdn0mU
/sSD/fRf3PdSHO3Z/m3K+MuTLhy/8ji4AwaH7rqX7tnhqlAlmG5WT01nYgPM+51tuVoGsk4C5kLQ
uPQePMXZzGhHKJyTV9L74JSL8Kvwyh2xJ35hVI/FpD8lg3WxBFfDoprM4acLxTanh50081pUDWFf
ZbWucSWxi3mbJ2HnZ42j4A8eV3TzjApD+SrZGJDhCYnCZGj6cqN0a4faJSuxIsq8YGMvwzGOEUJR
B3ygBvxbRDJTg6cEYeAtR6aU+emBOUa5eBESP7ESGBIK+fLRlOljiCtJ3CIMGVGhVQUq4MnAiWKK
N1buHMepxDkpPi9j+VW7NPGmE5CuVtxNtRY0EewQotXHORgwlB7uWmKIFY7w+SoIM8h6xDCi5Klv
USZXjmXs8iL9b/Esgb01WpuWmPWnFnk7mGc3cXclZ74WWGd1aTdjuSU+I9tQPj/FDgkYvC4oxl5X
B0NjfoRTfCuc4Ub7da5D+vCgwK9jGeiQSGKGwVkdzcT5zJRYZdLXod5Twsz9vM2qEAOcIbm6irTO
xPMas8G0VH+2wvLPbbAatMxthr2+iYlxqcpumWG80HqXabAPjTltJYY8MOszP5ujOzSdf0s57PIu
vrokn/iys5HQNTmUAKovpyoe075/M2Tzs6C2IfFu3GBhdIQIu3bjkgY1nPwxLh+MKsyYKkYvJTFI
OQZxQt3PvPc4X96rrjplpjyofzJS/y2nBWrwtG0tc2OwfBonf2wrAioxvZws+RnP4jjn8T6WGW4t
MAuH+ssw0xenMX+LTF6HBOesvP83edG26syHgtdMjO5d2hIHaGXdyNUUWogkdKHkdDX21eVCRmSy
/M0SsnkHlRnO1LoZ5XNDuGRGv51xflj58uhCaFMr4QdVE8Lqof9Hzs9LmJLnOHuvYT48E9ZMO2jU
dPED9GZV0AzDc98iF8RE1vFy/FOs7ieTiBLj+jXNBf4TKCrhB8qD0Tk/Wc/16QmI19jp/1AE4vBG
FEaADJnGJ6/3sRL1oqJFOHot7c2AiYE9n0VUfFo6Dgh5/VUBXYewFGwLvbfU9V9Ltch9X7DwtaNl
jo951iv567bFDombZjkTwwP9KbSemwmSd2v8m4hG1izqVSxDiHaQj6jsH81FuX/Iu1GQbkTyGozE
6F6NEM1QIe7zBkhsGl5SWNQrs5LXKCz9saENilzIi2byhsrmkbn/XrfCO8lXr3aiEp/yDuIqD9wV
jYcR5LATpbMn+QW5g3wTFB5mMyulJ1iC5u6QczI5AS8U/QlfjCtztK3RTLhT1pscu1jLw6HO7R90
sheLytiZVfYaRSpBrj2qM8qkMKC1ZR1G7wVt9KLN90xrPxPu8aW7S1cejR7bsom9lhbtS6xZf0nm
eji3JMeunFRodXRVb8vlhPJUNjULJPWMVdwJgr0Uh4ubpg7jg+7K95ZIPChuBFnOzp1a4YJaJ1mR
LbnN6pJDDvi4LCULA3dXyjkbze+KYPF8PfbOXXPjN/aDMl6C6RzBpW1d8zsoESx1BGFDOrig//fN
iQjGDAu6dsSdHYIzkj3NRa2ObMLgW86J8+y85ISz/qqv5L5p/plj8MhluJ/DkFAr73POh22RxJ9k
21xqKpgib5+Q6KKoTV56rfEjR+y4k1HlZGf19AUB6+rnWLz5WV4w1PpnpsUJ/elzBAd/NC+JKza9
/Fsc/Ldjx/eoxfoEu2VVJ6lrVP0zKN4Yur/ghvBlUESH0ePcFt8Uwnmr0ufweeHALLhk2u5LPSqv
QvKLYmvGSM1kxYyUyhFHUWpx+jUmFHjFbGpJc7De1AfHa3eqcP9ITEIj0eNgI7HxaK1G7quqHi8J
0wZUJjh6Vhc96b7NSGyb3muwxlS5ITF5tNgiVPg4OXL4s03cuGLp15wouuj9esIx3y1eVZ0bUQLI
gF2sHMerjS4nP3O8cwwCKmJnLTP9SirJTr1BE49g9Wl15ZlXvBltfOZ9Rki64kySPUkGBulV5RS8
TIAA/FFAdcM3aqMfn1P9PkoGVFPmL0PyGFo6ux/nSN4C8KuY00d86jCx/pP2S099WM/Nv7o7axa2
IWT6CLYq/h74OJWHPsebmcJT/V6l/cJ/Xt1ZfAKIHw+A5LjEoagQ0W4xNI4Pu9prUfXhYVMSucAQ
izxGZuODvLkIm2et2sbuvcLYVDUzYzSckROsjCHyo2y5qX9f8P4KQX/U39Yz7YSrxUEY72k5+WpJ
qRqtY64gvY1Dnp4EPOedB8heVy5YCZ6FqxQbUyRqe2cufN5u4ZAsWMXvoMlb6RCuwRaPbGut3kDP
EuuqSV91hM5hQHZqSIkpMbBrkA+j6VzHBrgLLu63WKtO6hGrt8gKnMBQVTEyNsGBVd0K11e/K/G0
awjWI3krSX2rTO+vIMLX46VSo/arQNsbgfcZop2TVMTqr1BCY0VnvxjOAPYc0Pl1d2Fnh3Rh4mTO
R6umhLS+M1PHn8vyVk4XrUOlc0Sp7aTvEgwSXy6+l4FMLlJX++7TG3pgvn6rrGe0Sj6yOvg/laGl
PTiHoBMGkcvaTz9+tVzIWC/ZG2dBq4q1fe8BIDK7AWYDoNW2uq4LusDsMbQREjCpglXpq+UsRHJS
ByVBeAomq1OCQzlsdEeceLnUNt/V9nU8+zB1+Y3Nmo7Oh4cvUmdecooSqwj2uvuDtv+Z/18tKdo2
eomu1VGL1CdOrK25eDcM057TOrvX1B3w0enPLQSF9n7hty7O8qMmV+px9gU5RNiYLDYWiXPNUC+J
b6p6sUT3pFKrDHZ1a3wK61vBC5MZ3+wJE37OB/VWeA//fSK87wPteyKiMF3qnZGIdyJXaAxwVXA/
hxRfKpamIad7HkWXiSBGvj9CCVC7q40Tm7nPb4rVs+IgqQPs1Mjty8LsHMdg6ygyT/rM4AMXRUZ+
J60ON3wz1hDv9XoGAnWojllZXqM+EWa7UpufLUApAveuLjCJDtKqzNPVu0i7AcDzW23qggG35crr
Uscb7ocHfc4xHcbiCLfjk+Qb46uFzeJ70NF5L1Gbbzvnn3pUGDFhFyS/+c9+DL7UaePMYs2kGiDs
0bOLXU3UDQEXlyTKSY5oeKB4ygOGLkV0nBhbuZzxHoFibAqFtrEeeAKLoKwKcaBK+pWSe1TzcugA
gqrUflCJcBV3XzwHx8ZyjuqUa4BfTGldeRvE/5xoqd5KxO2DFkFQv9QuhCl+yzg/zCHQB4brbjE/
komwUVUkNmgH9vncNSdV7iYahlrGm/p0JGVwXBaHBRH9Su19u6drx3sq4csNEb7qeU0IDEVE3qIk
1C4pV4CWia1COgruQwHBJLa9fRLGLbB/t6ejwsdbqlir8NnO6nXr1H/FaO1UCzXZ2p73iis2AJ79
os49F0Piain2tvUdMGCgpt3mtXXh+VUsjoEKpGmYAf13lCTGQ1V3G/VV4LpqYyVQdsFjbQC2UCIP
RnnTveRH7ZYmf+EXYaKz9bz0vZDFtegxNZojnFgqfppa7ikskdY7vKH+NvMoKnf+i7LpR92wUrcb
X28AjtqXJZB7c/qnVoc6Ky37Dot5NYninCf91bbQu8SAxJy80NhwVChWaeS9EwVgNen3QBdtu5/B
gPiY3e5RPPP21KrWexLRmOUlJGqD2syTdYY2dRQUC3hl+XOUw2K0nlQLNP8XLpbsmIEemoCBAA9m
5vXwboTtRoerJLNE4JJGH0F87lLwz34thbiZrNZKmnu0rPe+7C5zaJD7gQhHAe2G+YO2i8HmRZ06
anGohV03ykGF+zrvu02Y0Zpxe8yZuKhXVG8cEQ4NRbyckckaeJxRRPUlDnAc+5YdPOi9V/pTCy1w
0IDB0cPvKqM/NpNLSGWl3zBCwAHGIva22zfGcHKcvwQwDCTe18ge00HRkGxeWlf81gh5W3I3YRwK
Q1WuxzJLgTKcaNUR4cInbC/Z0vwREQ0pctoaaCkbDePiuIxREnGjlLZAb9jsILtjKpFtbQZobZUi
+lPZSNppAdvOwn6feB6CovjspdNPWhhPOjtYeNi6Fg7Y6DAHd4q7M/7vuIjhzYgOAp3vvCpjSKle
utzsATk4BdVg5xpAb14fyxDd34zwemVOwBOBaNfqf4p4eBq4Qk6llTPRUEbwG5sDohHYgAC7qLZH
VTZe5EJmDOcHD2euhKJmdo0nK8f9no9Qxd1DOjYnD3Vtib3lc2/ht9Vy94gRYo/D9VTxaMNBOyJI
SD+wtKVnH5Ntrzum3w0EghjZd6JzfhKNrOwBzEPKxKeezd/eguKbhszDZqWqMl2/BQkPaNPCSDxw
nOpcBjBOvqp4ePEwomCkbD0PXdNwEIY09MrJJkX16zXvJdYHWo9JTp8l7cFUgKYV1XzAgHOwl85X
NGP35YE0lxat25jg3aqkb1VxM7plXhdtPvi5nog1DGe4LsRCoAdEYkop68WYFSFj3GYOHhqLaPac
hWBjYZM9NguSL9ligpyDsPSts+3ocDVZXwT0vQhdBa4MwZVQx5voOz/Qlp/WHI4ZRnPxAJmFov/b
DBB+OZ2+MrLpAVyAmzeuXtwgvmoQLDQxEikNPuPPo9wPjERWUz0enTA79XoG/hN6MExhck1MEZbw
wBD8uMz9HjfAjz6JNwUIptEyS2ZNGA6UXE5stWLbRbs5eJzDdt4gyZqfC8wCSREft6USaLoeXHaM
zEqVBaOLW5xICEc8MrdP96Sgnqf2J3dKvHwSb+uoDinrTGqNwCBCJP5MuX1tLigdmeIAMLpqHMNf
DFfp/AgMc6x7VphvIZDWyLkVTyg1EBy96Xbkd6zPUA+xX2LbhLkaDYPe1cM/pqAMtAHrp8o95n2G
kkr30MYvObxJ61O3lk1Yaa8tkxkz8R66Bn2sgk0K55jlKTtMIEussttCGnwjsEFtNO1A6B9S+ArP
R/40SsovJD3fvRwuMidr2rWYXsyQJiDszF9pQvwBTPz10tsO3Gbrk4DbhnQf2g6rzX2HkEFZNtC3
uKhxeM43DDz2TtR/hx02AoakJhcaYn9pTm9t7O2inqGEQwIEZubveTb42uS9kSKwU0+9yj3fonnz
wFF7OPp+mRAHuhj3Vs+fphbPciIbo21njifSe/jVXv0qevuZafofhiPv6jnGqWAeYl+Kwny1S7TI
i2Wu/wty7ILsU9b906S1NCEVvNABUwPWhEt9kVojtmTwQeqI9IfZV8eEoM+UXUNmDPaLFASrCY3X
UEwTK2jye63rV1gS12ttsjhFli83GfZcKbteWL99YrxVJJ4O7A+19uocS2N9YspF5RhbJhZWGh7c
0aRaZOtVMPjV84raGvPxSunJDSZlaqfLvxTPnTpjQmBOKgUaS6K6wKDOKBm2gTV3wNdWAghICW6q
iVWbPQRN/biQvaD+hmV/4bi60nKDiJqW5Ewu9Bp7Asu5j6Q4JwCCEFXs19oscNwI9d3kmjtY+W+B
3e2w31wp2GyxWdxBQR6HAumRYZtW4jtLfqqFdoHx7WNI6oPsH/IBF3OJ1y6mGveiGB6bsGr8Wdbg
ZfFlpERWC3bstbU+pXh6zNcek1PiI4gEJmY4Dg8RvpwaA6RQyT+Z2lR1Va8Tqd8c9qeDcIMQ1f7Q
FfjHT+gNXVxIumrnyWHYMfm6DFp1kKGzHwpcfMwBJ4J6o7oG0/6it9sa08D4tT/aactV1jdrW7Of
4sDZA8+cU4meMbxmxvISzuNHUBIabMfKz4L4VaNr4IebfkYHSUgw9jAaVoIurlNFNxHJycbOJOPl
UsUY8s3FWDyrkx1hG5g+xw4ekc+2QSekOcUG9fY6QMaFGysYfELqfSiQVTO3JwCogMVPiAb2Tz0l
qGMQBigD98dq0AQvwxZOSxWJl26cUMC3j5bxk8wWAzWiOHD5ER5moCZqitUAYGqPHYsHwgirIyYy
xKUzNrThE9Bej29RFd8apQ3gsFZFVkzwilpuDRuoponSAB7Vn3ujtR1JILQJUrJicRc15L9egppg
arKSxi0DmGJVYnbwUFMm9WFwmqEy6MalI5RFfXrAmVeYky32FxzuJQGG/ECtA+HWJttDvNeTjcl2
hYU6FhtEK+HgumeM8CiAdAIQeD6ngjo0h0TY5LyEEbe966wGleSWMe2ljRGMg9XhUQwhc03gdnbg
yJ8L+8ulVVsnmADYY/EvlEcSIkOft6znzXOZTZuMO8WluGocX3iKs0nq9YhDvWbb3JCZfNLb7BRz
pXYEZ2f1FxjIe6nbAAm2wj+Um0YMHAEG+qQju7dUNkl3xl4X3RlIWeva6tVmu9+oEkEt3dBmH6kz
wujSc8tloQXiU+u6D3575eW/E8HzFnquciJuhRC3WJR7W3pnLMF8e56UIfL4yKUoubaDdycgZ9Xl
W0X5tq6ztt6ql1NnFI6X9xQmEhXk1//tjPJfmOLAO9k3i9i5de64G1N9s4ncSaPYxzoQhdX6XvM7
1+NL0fxZYvo1vcD770B37XiHycq65Whz5uGvInrXBhZoEIORW2viE8ds2gqQd48kA+lrZAThU198
Oz2UVE2rnrgSnvM59gUSpa3uOq+RCRzFNu+C9BTxFDmi11VFSjHr/xKE89PCAWLhlRDANcLqnIc3
Gps8HfDhCfPRx5YPn6oKjYyjk4PL2TAL6DSg2e98aM90lAtT9eZ2IwnEhkm64wQREgeQ8xya0QOA
Hhkxs5durQTYTObzBnR22UQBVCejO8oRGqwutI6xE75UoCuYil8bA1LJVOzdmmDM//hLBElJ+zBO
bvue9OKeSIemFE857j6QvsAf7ar+rrF+6Ni+I/YCDasiSJyrDO3gnEjzK4c6BayG72yy4EqBH1HN
fF+K5MiBP65wsMEiwCqetAZLc/qoDXJZjPbNaLsMHRhjjHF4TX1dNsnrwMOs8lECzIyEo+nyFDvL
X1bEL9Q+gSpeJJdzezBI8uK06q7IFLv1IrJtb4dYMOaHiepFxoiaJFZz0iV32zOtc1Pod7O7L2m5
SVErjU44fIgMNiFnlmkHV9mOaPUXffc9eGPlN1OLyGs8xx5ta1ucM8O4GnZyiGt0npae76Z8Hc40
9R8N2bS9tA5th5UQpSOBDX8gqcBj4bIHN8NXou13s00QXh7CHTdrPBkG3B4cQtKKZUKoMMw/lqFK
awnT0BsznFDrtl/bjV7/1z1q6L/fu378TnJj3uUiDr/yhKUsdWcDR5LcxyF+YkJ+G2yiI1PjySYk
pmTWuUY9xuTI7DZjTpZyYz7jGwIhlx22cozlyll7cuviao4UFiWjILN1t0aHeTlqANStg0/b+6Zh
z9waw3lpAOjI3UybgowT+vRFfxyYoAQzLAT8cQt9/O3j7k9209NcO+TKDLEvpXlDlPPY97BhbFwG
+2U6yQTZpzGQnxi2w0EMi89WvNACMOdvwSbwVMCMZV+02rIaCXUpx/JsBOxDmEUPmClgrxTvPAvy
kS0xhRoZP4SngKSnyi3/apr+IfTSVU3Z2HblbTS6E0kuxyLWII2kGUL+ELh8SEBsscFYuyVydFlM
P13r/WiCsOehrn4sy904Bq1syMhq09U4cCZxt69awApDHxC/EZck3KvJAlwBYoGJeAPSs8k4GgkO
o5jFr7XQfAr0/tSQjCkxiOHLhdNjVIfIGoBFcF8R0DL8uMCnh8kPoJsT4zpIIrBmVqQHzxhgta19
Nef8cwxZINxyam8yFyDHPfJoIEyuimgj+b0ObqWtV+zsOH0pwgqn0XBTY1vWLNWDqdnrKCLilK1r
9N/anD1OdN0KK2p0+eUpyy1YqTB7I2z7vauFBQ/20D5fe/M4ECVb4II3SRIOk/iEcgRowdmxUGYO
Su4gdXa28OKclnsahqUdRFf1MxM+h19Z9UZV3A4noRNRRyPLqZhQzuZF3TU9fMZ0yDeznJmYClxP
avIW9kQWbBk571oCuzRNxT10Jz0puXjD1yHSvs3KfjDK/t7OFiB9b7xju7NATRIAw/CVlmDdqa/b
DArS14N6hSUOTJ5iCybylxmNtW0wRCdhDiZ8PxoTdGRiYMrujPvtb88HVp+M2IoDqE2tDQ8cyFOE
IYnp3scSTcUEiIgNjDLHg1j95TkdE432UY0IIxwnvV91kWM0uhrw7nV4JqBl0TWX2lvvoAsPzB2B
tSeBFVHDhFSYyVNuLCSROmeTeqkFx0tJNZFp9UHVkPHXohHHzcLa8+2BrvLNDauwBS/SzOJMUUo0
fXms+PaD1rxPnLUFwmPJQQ93Siu3lgE4HiTlbhRPjRtuSqt9U01nv8C5rjUw7Vuvi38VngXCdW+N
Pp3tWfuwcvNdcOmrtWdwbsuy+8HO+KGp6z/qubDNaeqJZZPlUZV5GSiiem4RObiNFRz++0qgZr+o
v1vDF1pTvsNlOpbk4vXjyOSkJr070s493gx9pv/MLZQlWb2qlrQ09GMjLWySwaJ/J/g2+hgeRzP9
9iJoH8ZkXDIcsZqK0SBEQc3VvquiYYzfCfhpabUXZqCtM7t/Jyqq3MEGelErV0waZVPRYGoIMYav
NuPCx4yYcEXO8wV1gjchHTESvGtkJJs3s60+Cqe+pjo5CVJPgGlA+MnbdREzKL2ZfKkdTjpoXzaf
VZjEttWMVIIGu6202zNZ+EwpTmrOrdYgwx3l21Vn/4S9/lQ1EC6AKkoGNAyvxiR9WZLodYYl5UXh
qzl0QHmt9VBb2Y8Zak+W0bpPScRDDp0l2tYJ9mW5hVkgeiHyXChPhrn/IQEeR3ARHhlw/2ZG+Vwm
mJSX8/hUsDmwWXh2y/QChchaL8l0hV1fb7qQvInJbB70kHIUZTI2rVm1tcKUbZ81y2YAg8XrFFPE
kmlpp53Khcj0qspxepqJqgdGzvXhve312Yczmu8Muq2AIpe4Lmsv5fBvms1PI1N6G4HmRB37Mk2v
oJ4bp4QeDR34MMza1+gNGD0t9iFoCjK7+ONoqWwMBfsL7qzQkyU8Y032r/lS+WrtFVF2NS1uExuL
PnSN+T4Kpgsj6z99BH0p3TUx3OtpkpuSqHZeJ3zJpuAxr7oPGeG43MOjHMzyb9L0K3Y9TyOtNO3z
xSmGfT1YzJSS8pZwKje6A+wMDNVY2CRLY17XNE+2wIrZah+Tzhs3GNlxDHFQZUt9wqHtXJjQ2jPJ
nKrcWOZ0ReLJ5GjBPWto9knSbqGHbiGNbiyBQ5MVPNMxxOa47eLvurfPkNVPvUd4BxUfhN7bmLd0
wOWHN2rRLS3gwHPddZnENXg6Z5330Ovc9lRpbW2eWCjrdp63gTNsFz17C7X+onZG242+bgl/Medb
Z2uv6perDdvT7GlNcayG4X0J4bFb2tAwGjJRVBsNya7RXlTtxS3kFgUaL9F91fA+JFtKHf9NkP06
tfFTotOHdYFuwe70e5KyKEBmRBq/pJAiJk5E+te1avvwvGcCPfrqEKxLxqRpdR49sqVoh1oz6FZ5
gS0EqbQ62cKUv09a9rQU9jrrw4M6YZtF/DV9djE5GVHy+dqA+1dy7hLh9+NbDB8xp2AhCWSdVBCV
5vRPvZL6hUZ8Gxd3N/PL1AvncXlCCfbfsa/+XaEpLH1YTiI9qdlbR+qaB9EoBCCKUljCFt5YrCqL
pjktS2y6FDWsXi2gLZwfvsWuqVv7ce5tCmD+m09b4wOGB4rf8hVxgVQOM0P7S8edCzDqQFKNAb+E
3PkK3nEfAeYr2V7CJcwwAU9ozw2PjvKhbGGhB9P3LJGqcIWqD8+HLqTB7B6QbU7d355vvy0QKU0u
ac0zblVgNLFVnBUOGmXOmYZrp54WTSZd35pfEwuCoSodpbf5FEO6cAL4z0EPJsLUvhInL/Y+/v9d
qwcS4CgE31CD/dee/2uNCYF3CrGy28SGSKbfOkzkAr5DL4PinFXfYzPtJmxvm155Lzv3SZNfpbeA
l1WbgIQEq+2/TGf+zE20OYXCqiT9e+S3CoIQ9QYuCSh4lfqp1vyNLi2Tnhwpo/Fnz63d0Gm/JeZp
jYmpcwCHOSKBe8nfYce8Z5yL6jKXcPmseDo0Gm6resopPH0PAJUmhwhO3wp+2ZYoE0oifGP66rgV
H0EOKiqj6U/UXrbOqMBgI+xGciKls3CL9PXPsHAPDyrfBGwcI8ZXKOPrDGR15OiBrv7I2Aw+drAm
WwGJS4ovw9D5tg0ZjAc5Be22LpeHqcx3LTnZk9O8a3r9L+cA6SgW4pythx3Fz6RnL11XYC2UguFo
WfHRVczriuFtcAKEPh75BnW4sz3UOTiBvkfFhOOlcf5v3WCNjQgX6CeTt97RjoXhXUuVGGuHPd5e
5lGtHLQNtLo8WM6vAPgp7pazG8pzM3p+1U4RoMy00V3xGsYdbnrTh2Jzhe3F9rTNyHuYROZzxTtl
c5qMni8PUlDdMUHCaGJl1/kBz41jOgY4/syb2gByVjMeXtClfrUZ8g4t57NytONan0Abl/mrbvOf
oc1PYNfYg2fRN/MwpBQ4HsZyU3jxozoLkt64DaN+KtzpwWQ550ySbXK6ZRFusRWm7fS+48k6EJF1
oThLOIaCOINvLQDrat+p6F0HBm/0FSvdUPOcMr2Xi72pencTNeNn3ZNVioyBKamS1WHUKvLmwQuK
8xAarzVGGNyfr6rTapWjKpEtABmtQfyWqgxbT/tvN6c1obSqCv3vJwkwtRdgsREGh0Sz9uobyI1p
38b5NpjbrV7lf3Jon5HDbpbeOnD7IFHrNxZFU2eKbRCm14b35YbTv05Otx5APR6Mb7bW0CT/Bhqn
0EuugQG7loCOIDbZbvnTUkOuCOwX6FmngBMtcxjRWcNLj3GIQnlqJyVfEkqQcVMlrs3e0mRy1SHE
SI5lY8xBaQXm4eByVfBaEpbwHw4UBTxT8wu4YBOYg4udIqcTydT50qC6YfbVsyT00SsViZPMGZMh
jzA4Q7Jql5qW2FHajkYPxZuF1peMpSyt+zWnuVkz+qalE7d+ybZl7WorkRiPPZ1B4sXHpGx/xdJ8
1NS1ORJzFiotbty+ewn0APURGmtkrJtik88ZHiXnpB/PMp72EdsyB1xjBUNH3+C6dmyq5IGwvEMu
y/dA1Pohpjoci+AQq5ursQ+DwFAgl9v/sXReS5ErSxT9IkXIm1faG6AbDy8KYEDelby+/q7k3IcT
xJkZ2kilqsyd2xRWMt9I/bn02mfZs76dkjS1uQX9mn5D+lP8ha+ZqTFYYpFPNJug4vXYrPukRqaC
u0wCVTUphmOTqkPZVftcxU92jUcyiJZOUY6u7p59HcpRlbgvevRi4XccmCFE1fkDm7iVqfX3JKUC
zqX4TPXMuioTIACCkKHPx8wJLh7fMuu1e2nb+yE8xDRdpTa98UBC6skIf2eAncqqHEnz5iyQxlpp
LZQr44FRysEafXx4Muxm4IX3xrs8WIiMV0abw1NcYPBE5mMWIMNj1qnb5cHzrbehDu/SaDk15IYj
iyTmQxxLWXJW7eyqPLyfMMtMCTfJUgWQ4jPpwF6ogh3KQzMyWwhjqHcekiIe55n/J0PvYfJNiUcl
Z5rE9w6ZYszAntCgHThmNEyvUV3deX7+K/JjSvVD3XZrAHhSu1nLY07NAUCKUQRMz+lJFR4XLdlI
r+gW7YMHFYpVkDNPUQtmr1kNvSUeNlAEd9LF2TWu48B7TWOsaz/ZSxWhg0bTzwZ29lOxSwSiOKH/
K5zyTuD7zIyuMoQoE2cl94+QK2rC6IWAkp3c8aFEz2GlfG5SA9gKGVVeUCogw8ze5PiNU+0qjDBB
izOeeh5HdsAVk5x1MagDvndbWVRZQ3MwFy/tlB1dv7vlW1SCoaT5VuYWE8QXeWoHnUEmTPG4XiRh
XRxWQ3zJMU9S7FcQ51fSG8H9AClfXp0hPBrFt6J0DMgw8EvzM5m0vV2jLU1giyZW/greO2W4d4K0
42eAbAblcsIZx5/HfvViudKhSnSCW+1D090407dvQw4EVcPfcNlKA68r/xER5VnwgNqyt22ojpiL
guGO39Kwm6QUTyZ8W20xvkI2W0EDpJ4voV9LxykvDHXt0fDyL4TdO5kToTjGeqjas+XL6+rReFvm
NEfCDKfM6YL5qzaCXWkgugwZl/sAOaq1PhHkbuVc63gNuTnGAg2yQKMk43zfTXAELTc+PMnaME8y
N225hMJWRQi71+z0UegE1gzhkmuP8/bOpyVXqt7KvF5KZNgR5GJhx8plRWW+kdLUUPoPesUb3Lv3
UUlOLKwvYb61Uf/QRfOdawGdF0TYtz98drlPg6f2tLgoflFjSyQd7wQouunn6RfGxi9g8sqtpweB
W1LLBl6F9id7gSq0Sz0lPaRooJlxWBhHYuKPhgFCVpkfcwqknAenR73z34ITMiwHtVwUgd714tuZ
iCOtovcJBGZiV2xD7RyCHZqMGXxJv514bqJpXzsMj6fppCXFXVJCpJWdcqIcCOL8ENvVl7/EL4q6
di6qbY4psjstmELFSDFMojooZLg2ZvFdeum5TcKtbSYbnRjsOo2hjIR7fMPBDMajHLZG5T9bFZEF
YWf/5JGzl63e6MilRsN7Y7AEqrz5Z2VoVcbhxc1Q5prud1b1hDhNz4F+L2BDZ8S4szLekp1Bbpix
RPj3MkukwpEKpeWAUKl543LsV+l0Khf7U+uLW1gIZ3eCMFEO61LH+ZmhU5nDTcvce6RUf2iLAgAu
xKW/40qQn/zi8FwEFQ9g4T76DVCCRPi8s5HVtfUcc7nnCEUsDsRU+gtozxLXzC69DZu1XBhodX8/
5AHo+1VMtJwYm49NBpAxYH1g30y8JCRpcFR2Lxm0Omb12Gn22pRdIeymndSovso3khHQDM46yLo7
Ry8eZFUzNsdSuKGmmfYsSPaUyQtWSlt2izfASx1fzXn8jd3lDvraF4qdxw6OkG35B46QZsDpkE04
5EpIjzbYALcOzwXHwnnmgDQhlMl4zCJ7oLV/GkRK4I4bfehOcTre8YS4rHPpfkqWZkZN7czLp2UL
V48AdBA9346P8nfwkORHAsdSDcNJLlUEYC9DxcpIjmi8V4uX4SXbOMdwbP/KQummvCZ/4BgZsRie
OkBCpFB/CEGGwJLdRc56PoUJngeh1sQ8xAtcDJvZWCjeYJWVB71l4WViBkDy14yAkXG4ILMA6DGB
5fbOYjTFEys70B+vt8IFnkpzAIC1Kg4Rt7lmM6YJ9DcGPuWtah7lhNBacSEhn4Ii2Qx+UwOwHOaW
DbAagapNUCJkJeGyevxbAjHCPE6GkOyT1CcwBk0xHs3wkGvrVV5jbBiBc53j0TvI9qsP1l7uMN6V
+yjyzmM+fI4K0IvjU67dNcL41hzGFXKDR90biS9hfhJMd7JTQkOVH7xLUvLksL2FPClLnh2lphnp
guSz+X67lq2N9etH2l6aIwjI/OeckT7Ib8tC5YcsEn7odMhO3v3txQac9szQD1ZIoIB8fqB0JBAG
nRE9cxzM8w1KApMNFpKY5bVX2892TC8/Qt27j3lJijuMMzLOIaY2JNTEH3LsO+2PrAmVV3udvY9/
qJWvjt6wdds4xSDogoDak0KfGk/xUjy4Rv0phftgmUeXzJcmzbbOlJL1wi2Txk5upUn9nAfdKwhx
J1nXQUecmnRAzG6In7vD6fvAD4NqPeepnMzqFtuKnew2baCe5BLZo8ZEGrArK5nra5+qDlBmRmTu
2DBy9A0pVaeIPlTKFCELariPu/WraXWkHXirakDgyMgWmstNQMPAt6A/fNE6+6I1I4xpbPpB1sCB
1XlkzBkw9pcKiIeWvC5wEZiDARuI3EXurfCbpmDaDNJTIKmRK9DW+Na5BiYqY7GSQbpX1Vu7glXD
XafaCagXZfbeuvnaCb2vkgajiv7usmKSRx4EvWL/qgLvIbWsW22B6MY7x4yPcOOHx8jTOtEaMJ72
LQsG3sDTF/If0AcmIfUwbTyZ0tqiQ3b2FLtnKZsb82BHw10+xtw+dm9KQrLp/JIvx7LD9PvCttUA
z/w1mwBKFsONmhneLEEKsnyYOY/4FPJXWZpupUeSz8ELlarfK+Bxehi8r6+mUT4pf9rpPONoCkpA
foWio0KvZ0FZhSZxny5IH2V/Y3jiJbiN2PSJpQohx2pbp3v27Wkvk5EuJ555jG8ZWl1kJw/7I4b0
0OLlTWuwP9yqUXs64R4W/WWBRRbLRqSqbWO9Wh2WIRQRrDb50DLTn8p4PfU64+5faWiF51OW8aVk
3mKU+dagIq+r/k7+HADds54L8ESLvsGlmNH1+ijdCMa0+6lVdA/VsacH0L3uNFfprbBVaaTB2zCf
OpLSgOQWfQHQHAuG8d1ty0WR7R3LMgwmso0wKMopvOhB9mrCWeGfT2HzMvDctUygZDHxKdyJIGxg
soJtSt567oyjAGA8zii5spuKj6Qc+1JzlCKg/BcbxkGDrGCO4EhpCnM0iS9u9kIT31cjLpD1gcQy
edxCvUOXOd2Jsq1rEec36lEeeGjNCg/7lluKk9VnCgn5BlHAbuZdF3h2/GrPrtqD88mBVCBc4nOW
zWdKnkQT6/uRo2/km8hB5Jf6WhiGjUbI0pBuoCib7HmU2a+lyfnUvaRJc29STclvB9az6xhPhZ9d
THBvKIBYJ7pWfaY0zZzmrWr8oylInzZo8hV8q7uHQXjOaLLk6HU69U8vNOgzmPtzzo0AQO0Si6gF
sIeUeXIQQjCA7lYuqdBG5PO1JmWmLJeKQR7vZCfmgzyiKbCmTrnZ0Dm0HDFAiydp59iCRWMlq1f2
HQr9B1ml5Vze1SBzPfdZzl5hltao4Nyo+izH4D4Ph7uUMI21y6wQnmSyKkFBzBHwBIrHWp5eFg+r
gPTvf1pgfQtspgq42jawWU9wL/skzmfza1qyTxlM+nO0CmzBsJ6Xx7H91iaMjdupgJRD2cQqbsf+
U4/F2CKhlWNWPpF8Agvs3HKD5dFlVCQniOmXzwpvEF16GN5xRr1fJOVXRcKyshG6caKqmjooRdJS
LtgeogaX4zTilLRJcUlMBgAQgxzAGF6avYSsHuaI3UdLmKnBLsN0iOykcJezM3fs6lzE2RkmPFTh
IbKDq3IGnPrXL+5OtqH//5OgY0BHVy/vwZVpKZo8r/odDfibrOJOD98wvhVhRYI1ft8+ofYSWJC1
URLxM0bqIvUlxxlYCS2BNOkp+QY6TkV+erTc5D7W5j9yb2mNz1Da9xPF4DJ13+443ekxti+0Xzk9
o6yAgfqHsetTg0A0iwlm0ui7cyJoZN/R00gaNfXq9vkniPmdEwf//hZBPIDjaTB0425Z1YqwqHRs
9mbkPiYm0JaFJRWe7HgKMrIzgl95ohaF+E4WmhGcBHz10vJzdsncUCC1rNEQu6GN2WEwIus+5QTg
8gt2KQtUrr0y1RWekGctV5fSETXxVpZ47GNh0WBAKiekVIzSzIWxfye/DvaVLcW9C/SJNdIzNdTW
BrUvQeEFn5HNq6SJkiNL8C5SnHY95ZnA0YKySMssYLLIsaGTrAIKyFyD5yknJmcV40Kks+S6KLz7
mGd4kN0SceztvQt5nRAoQBOiXL+tNTJrp/p10PLHJlNYACbGlzO7X5mHO1jn6v/kmstmWTrpqR1q
PKS6Yk2beHKK5EIDS+ztsvXps5LYuEVK+43bJdiX+VC43XNZL/vRTo+G7T1iB34X5GGxjTr80AZ8
v9ZDWZMZxSyyMoF/tTE+dk35swyQD1CAdUIVO0+Nbm60JElEMA9CpQKgb1QFKsBNA+zX5BLAcWHl
29/YCm8a8A5u4Yr6e8KjSwiDUj+zKKX+mUVg43Be31UIjAS5T9Qc0PAYJ/BiPDa2+NZgLtlux4bQ
01r3v4s+xCHEp8lTOVZn+W5Jl2syZvMqCo1bG/aAxmMjZ4jKUf5nFfZH8Lm0eWMa/roexufIgBtM
ybGZSuckOLYU91Cy75D7XfTERzrs1muR0NfcL/kCzVJgEZHspCLiicPdZO+P3W0wzLDyfMwVGHuy
iVeOucXkZUXFIN+qXmyQRukPmjXpevwXrmRiJY0YIxZZ4xSggme7xktYmEef5LMO6EdmMGZjbr36
VZiFMnyij5NJA57MayN3/3Quwb/azV/8TxRwv41vXuTFhMlrt+1e+gL5uvC2D3+q/3SGrMwRhq3K
vSx+x+KmJxwWE6VM1gxoSIP1sIx/S12GUDWeRpw3VMDUV/LWLd9Ezga5e2EQr/RxWJXev7kKd0jj
t3JzOV30yb2gxPdRxHc/cofpYiDokc2I6s91ia9GhTAwVKu8fC+joGbmOZBdLe9sKv3kGA12AnKB
S7U2XmsGG1IecVoGCYNLpq7saAmfN8FHLYL4YsfTfYr6OK9nBigigOPmDO6CsBvPuIyReFxtSwKG
ddWfptbt/i4nr9ezt8j3sdvuUb5jVzs/oVURb0rIVtQk5wj3tBt/LJ/xpr7Ucfgz+VwvQmLggKuh
3YNYxYgMsoY0HusU+/V3lJt0PmlxnHxNJ4u2guJjP0iH6jXRuU5MchqTeR2ViJn7+VQD5bn28FmE
AN0VbiHZgkmISh9wNv/JY41QnwHnpDYg9qQt9PHGqbLTDEGOnOrbZAHr9KDK4E4Y+PEGofl1dJdH
K/mXRDg0DifTfXE4b0UEic8pXC2YhUh02GZtpK1+uOxV013l0mt6u4byQIIyF73/8Mfi5GDSIGMu
wTQ4UqKwxOBp/JvRFc7w5OCb4jcOaKz2JEtd1h2lUK0GTEqpn9XkXzpahsInCUeU2GkdPcsFkbcN
gSkDzhhe1x7RyDk142KmSIuNTzw3MO+umjM9TM1yK0fY3+zT+6CMYw8pgvIs53sHgi93TfYfBgCH
gSiqwcRaELyQyQc9EmtO1iQog4Iyybksu9BkJg84lh3AlqBZBqJtNcj2U8j05jE6WHSzhqGOCWyV
sME1XAaa5TydLWsi7YyXY8N5bHKNyHnUuPy2CchRUZ1TBLIwOwOLd8xNByeVRzRNQrxSkWRBPlI0
YFW8HAhcuuHDwE2W1RuZPk47SBEKciCH8xBFkBKwtmJmeG/BPDeST8vLb1Xlfna6fSH2m8LLe89S
7hZXgsN32+r0+VQERtfepTPjiHI4GpwBMo2oJgUpGpwrk9l4N5/6VEvXpBgXm37q0EIMqFFwobyi
YNhVY/8x+/n96NCEUVPHSf+voawJwtRau4w/xW5q6WOa/DF/lnpY7lAYejAgs1dRejIHBbzH/LTB
vorA4xGDiXy8ApPfY1ZJ/ZTZz3EDMKal74RP/dqDgP3zsiOc7X4ix5iOn+yLpMg/+rqkvV6eEujL
LB7ncRj8O3cMX11INRPDMjucroNi1+fOsIFEkMtbZgYggnPCXTJaIOvxxeiTN8gY3RI1XBzr0+nb
d0+KUHbspab4mkGJ4wlXNi9C5OlHxrhqUkw2ZuvZUvFH0XsQST1UvXb93OcsTl+oTvXF1aKLb7EQ
dZFfsdInzpDI0/5pkEKCxEDHp+V3+KudsFdiP4iCm1SxrWZatLUQVezlOgQZ9OoqNQk1GznVMYIK
cT1tOeiwO9/GGcAcpicBxLAErRVISCAoOpKmtzSrvyi4wGLCeg9D5DhjVmQxhPGCeUXkKNlVbJBA
fGG6qZf6szRSpNButZvK4tzSJtqtlsDyTB6rcHhgWk7N3uyxrPoVz++0MJed6K2gRk434juj69Wz
clgxC6V0kYdXVZIbqfsGKQNxkVEFx69Tie17XIjlyFB+R4P5naQ8Qk6mLB7X7uLWM6RbJEdDCgKA
jRxPNhJwfCX/uZB7MWjF+ofJXLlRPk0tDIrphvicXcaxLvamZZq+e7MP4fBXH5ioBQr7JFcvE+5Y
sZaHk4zaYzLij5xoxStEUDSr8ybHm5bvsV64Qi27hQh450ntWx7INsre8DTftou6Nzz7ooMtRpZ/
djhCEQ2xuPzuq5idnRwkgeX81H2BNZnqOSBwQkI2WqXuZmzzY8JdZtK4miGH1QxYGxdwTzN6Tvyk
e+6F2wXI3gcG1JTiTAT467QguAkV8nRLQBI9hTqG708YwkJ25+BkLj6kg+Shb4fHIiPfeykbrn2h
v47d8jRkPS08O/LYYjTIVCdfKZdWx6fGgGD6BHChSJqeQzxyKehssaUEp44EkjozUTgGKeT7zEIf
VRydPEvWUTU+yHXyo+ZktcM7VO/HTDVXvc4wNQIN6yGetDn2VXhKDMv8E+beG0PDA54yFweqna2q
t74nQ5HrFdTtBYvL12kk2tmq4p2lo84l+H2tOrZUo2ZuC5lwP+s8Xx6FGw4nZAoHGNlryXxvDyV4
GSTYFpTL9Zp9Y7zaJTwq7u4hbIJ3n4M+HKJ4kwPB4X9zykeQQMy9OsjQkBcOM3dSbBAiJ9lOpn6r
dOfi4zmVI1fu/ezkIyCNG7KyHALGiELv79qQeU6Gm7nfYguNht8BA52a5slDLCoWgAbWl3Qr86or
O3j62oMqUZJN3ahh7jRzPLTFHa78kNXKM+3lvoA7pnfBfkECSMT3m+vQj85RC1Su/dpJdVeXPjCe
QvgWV1cbyQC8r+xs1s175vhIgXjPKjavFVW1mxPlGmKtWaf6R6OYFMt95GivkHsUP1FfOmv56wqH
w5uwSbL/VqlysCAVd7gkSGMoJtToGU8oM/Hh00my18CzMU/CpDh3OvjXXgGNtHuPMkoLZT2OsIYz
emMVjAEXtd4BuT/hLf2l2bDdjNrASLU49ggiYn8+adF8nPp2hwr6syYHpQaFHcxJY6rpYRSEG2PA
2NDHLGqykB3ojX/we/telebKGYwEkAWxs9Fhy1R+GEH4OIVojSwHtxyIfVlPBaydZduemSVlCwdr
4V/anrT0Kt/5VBSEf7+pQEcB4p3iGq7g0AQPUx/9uLQCmInCxYABEFdMtZDUYbxTeExoIp68DC+a
Uoa2MTz++cdRWHrkiOlVhsSIQxinF3qvYuxvNJIgHwjT43AxMh74qvq0/eiMz95HSnvIkkWhwQyV
ymN+rfDXGYLkkLbgoXSzR138RpwaSjdS9BIssmeApGa1Nqrp2WTzkFKtQjUkh2aCDkrOVEb62ug8
phSlhXrohvi7HKCHLZg5hGn3NqOjiZr8WNvdPrHmw6SVpylQxzhPNgMjUrw8fE4oojwZaTXoiAao
yv1hBJ5AyC5eGk4Oy51Rf/MZYp0Sm87J06zXYUrvyf7ezHn491FjDQIC0Ie4rBUKRn31Jc++Hkdf
Ivynogn4bfEh8PNor4UQDYkgEFcBB+uLbtbWqk+3yUxKCLKmIXO5CFieLcVGPHxVMz4ZenXxc39n
zsu+R0DqUEIYHTEh4OJIQCr0sJmNMio37mW/99VDFtSHhX8xjVA5WyxCEhRQDiWugM8Nx7mqxjNg
dWAY1Fz8jkxLUV5f3KBDUdieC5kji57ftsVfwQHrieN7q+pxr81OZZK8+V1PNsmDYeSbolErLtLg
xkeZPEbj8M1Hk8gNfljixsufUhHGzEVnRimoMcW4YiXLyge085blDqvBR80HpetaulD9j0BmUv4V
CnwCi6ducLYB7gexrUNCln3lp3LwguvSHyNw0I785GO/7t1fARhc9qU/23980epR/61GGqC8ecRC
DS4zepC58B5kmTHfoTatuQD8mIny8O3ilGJvEXO9xCrC9k5iPyiOIlidvWE+47IVIPv/N5ZQ6HlX
3XmybaxrmenceAk2kVONSYW7KRkfwR38GJF9NXR4CUorWHN7zsqVG4nZSfQjHhiMug4mBB5ZYgu6
3a7Ds4aDACRjMwAv/116mAv0LDE2TdAUrxp95qyFJMtDiMcTQdP1rVgOcYnlVWQxTh4RoUwfcA6D
5rVwrMyMk2gIzDsDEHhZuueUNonLZrUMC+lGoZ2uuYma61+qUT0HHkPTbNkE2EhUw/i0GMbJw2Md
U4chcH8Q8p+5PVsZmkR8ujaFxNJY441kPOMjoXf6aiqMH8dtbsVvX2yW5DEQs96E/WBy5hOn75e8
TsEOYzCnkW+Klc9poZBaJue3DdDihunBZtIpG2+axE+e6gEt7lC9UMr2mA9U+u0ERS2rpydx2zOK
+WoiR5b3shiJy+DzzgveS+Ba4AlUQXDi/De9Hw6VMe7F/SLKH8qyXMuz2hnTUVyAUvwiXfwkud3i
/FJDKwptdW3jbsMFBMFsKf2CS4rDSoMDh5fNj22LiFmexmxKrg5hqKWdbsXf4+9h5dvhw34FDb6S
oLZLvPnAozHHVEJj3MKDGAnFSr5TplhyDDcV2xXGRhAYId6VewwM1iYca1FW2PW1ibNXUMy/pTGi
3fFN8yCxVACI+NkYm5HzAmcNDVOlNJ/vxK2jtm4dpO9Ip3kD4jBpDHrKGzChSwPGjBPwRi6RzYEg
LiuyvTaT8UUtBT5EFHoHXws5hfyOjnQKKo97i4bxI8FCTazcjLrZueN4gjstiDqQRUy7hQ0zW5YT
xS+oiDYtYgqvj1ayulOOK+GIihWlOKvIZS5Ld/N373BXwmyQGOv4dmG7kMueodYX+1h5yLWpv2sA
fcWrJOvIbXT1TzP7sFG/x2VxJ97oUpiIP5F4Auu4VjYspd7M7goebTz1t2xkN57Pfm1Et0njgdoI
F16jO20fQYtTbVq7YXhnct/kJJJPK9efxlWulmLSk+BBuVTtptFfcon3G1CyBcgmsp6xESQeVzdf
a+B5C2WcWKvaSLJzIo7L2cM2zd0xUCmAUEvbpcULkfyFZ42AZZebJPuaQdKnHSC/SgDe6iJ/WSL7
VhY4+qxDwsfLR7Wtonavk8Cq+dyVKLr1Mvc2cto1AXevo0/SwIAsziT++s1tx6c20256s/0EY2AH
vYsLJROxhIPDhxEviIEsv7HIHj3X3ynS5elNcEYLWYSOTRxjkj7zsc5B6P3mWbyV24lR9UGshzyz
f47HAoB2lOCxbUgtKE9MapNjbGPf0mRopMX3CtMWQlqvgG7genBardep17gaDgGG5n3A5MXMamFd
DQzTWNoce7FXnKHRP9ftL6zETxWa6b5o06Ncks5gETnKf+lhEagR2nM4wJsBlo3pOMdYMavtRnCg
BIfSPojwBjPqbTZ0fNs238/IDgOTcCCtZLfuh3vTaP+K5SRtQrC96VqO9WEIaI275F4qtHQg9Dgh
fzy0czJW4iPpx5ueASxTeZhr+DTboOoTVkqEdkGlk3wD+K40aSlrc7Gyn44IPmZbWC5YO9eNrj6e
Z5YX/Bsnfa913pV7M6UQgq1sY4XmrTXCqu0YwHBOZ2fD1D7GiiBm28Bnnpw1OOvkyShnbw32A95y
930f4aBUJl9mSUTYFNhnnes01trFGcySTRPJv3U7mNlh8uePMjOOBG5vXUw2U8yj5N9afn9sRJou
2CTpIeZU3VeVGTMFTw/jjDt/n/AIdzQgTdnuLW/YO1hdyWHV22RH2akZcwRr0OwRTnUlJIKxlajs
FQEC7ETemYkwZCs806Y+3VRJ3N6ws7HhXpYqwQnIx2al/ZXTzdJa8fg/VEiy04iTtdH0jcpwOGB/
UGl+0VJobVicOmV8WIyx2ix9jyqzgcjPoQ66+iy+9+7QPBeqezMxV5qhVcNoeGKv/iJR6+gqVExJ
BJfCJnsgyfAzoJ6q8G72WiJYUL+KN638pgwPFUaZ+IMzrSf1JlzcfbPYqKFa+CzEL9yEbAV1Fp3N
uLmWVPk6fnpT5+Fz4qM51gmaKYf8HDfxxzRme6lCI6yZO8yWLI1xdDruc3ZhnavACOY2iQRJUsQx
ahOUibTrXuIoeF9UebcM8dlxx/1oZVvJclx8lKKFxVuKBDby/JsostboVgHspc8gE2NBf5nZ2ApM
z8T+Id/X0DvzTi12gaXr7JOCpg4r7DaC4c2zzNTkVozVUnatjpDPlXjRN4h8zTG8g9OxAbu7JC3B
FnFGe2Wp6LZylpbI8Wht61S1ltmAgs5QA2FP0dOv9YW5aY2Qhtqvr42Nw+EeIvRpSHONrSncdbVR
XxIvStZY/yLCT4ytj60vjdCDn4xPjT+ib7PWJOBBesZbOc+r15i7M1OccNpglUKAR4rlhrVEtyF2
wsh5MVXCoPnJz9O9Qx4KoAs0NHjgJRbyBW7/jN6ppMh2mPWczxpUG0kABZW6yk96l+C/m6931wV/
qppFl5khnjxJtIXIcltl6CILlSPYy5G1I23ba42/zd3oZDfDlzhaR9QJuNxzAIY7aAdYS8ZXlxR4
jzcpCekmRAi7qDDQCVTJ1zHhRy0bigT3OLXP6IdkMW2cfpkUvrVOt3OM6KpoapZI/INzONATPu6V
lf6Ygf+VLcQgcEuQCvkLETIomG/0ZGF/7ednw/Fo1fh4uj2+ASWU6A+Gl9mN0Y0ZWE7UgPOZm364
dnXR4/oGSeumhscwY5USZNa32+aP2GXzPKR6DHRCFWbAICRzoN7p+Mms9FaQJ63JtkbzM0GpD0zh
OnFESFZZUADNuOyikaOOyLRvnaDHRnVY3s3AeNSNFEdc7VTVy4vJAUMEyG1QBgQ/wRMOsWGoiSA0
3eFqeTilZ6xhBuIxnVX642OBwFzF8W7q0tlL0WD4jr4ydeOItdYnTGlGBFYP9DbsAdSOWL3sXTWd
HWJTFOt/arVrmnOyhvH7SEYoTyWABHgLU0a8dTLt6HF2adUXFniA26PLzsp4PQrMTTSiY1FQs4Jk
Ispidh5cvf2cMQgLuM5MZ891TbiRXTTsF/P9lBHjlPFxhnrYc23wFIC0mSbmbT5357GhlUbW95HU
ysTtsLqgkz3brYWB43DJ3Wq6CWoLkcu46gqjB8aaUH/H1tHwGOH2xI3eGD7zX9/tUEdHNNtcoJAw
6DiOTiVN4SwOoxRGM60XPJmdoXuIscRIKjporYEwwVDRWouikxV1h5IMJQ+d0MaybDiETtsz+TB/
bTzWd4Ve3lZtineZRzFpB9mhE56DuFRpHtSIEoqQhZXRMryN4/yjmT12WJTfBQt+DBl9aV7zCOWZ
hNkCOWK3IG5z55gAWbc80/3+qHrGXKv8zef+bWIQnrEzDiGBU6be3XiUVxHrxpJ8A84CFztz2WxN
Axa+YIR6b7xN0atc+9LXPzQFmY8AnLbCEm6khpPnzqgxx5EY48YKTwue9xbxAjVe+GWM+4cEA7tN
8OmjQ1n5Y3SRhYbnycxGDE9WzTwBpd/QCvBSLRz7hvAa1u2DqePfqOKjj5ZVh1pvBfqbrfSXymYg
lhu4CUZ5eZO7zS6wAZn4Tr/+GIawen+lboXEeFE5PFUV2EDj1vgQmvbKgbh/gyXmrsnSY2v4K/Et
nBsQGNz2uTolGhHDVW/ocQlF6tceWALexjcFU5mkiI9EKe2xLn2UVTbgs2RL9kCWXTOlR2ulBV/G
zP4Z+LcVlbusXklFG83g0YmtN5USpFv15rPESQ96t3M58HiOdu1AnLDd/W2V/WTdEb557CftynGx
abXoXn5iiYEsKTSfjAo/hNy0X8PEv8UwIcO2D48SRgLb3OvuC197HDxt19raOi2Ne9dHUeP2O01l
p9zqt9UAUAbU9FvhmOoN9HOa+e5O+nM0eZep8RfgfCZ84Ll0mWrrjVQheTM8JEP0DS2HBp6U4Zb1
aeIj5ZEqW7X5Tp/HeqXE+a7ukp8Up2SHr4C7GNyzoYH9O/Vb02k/cdYbaaR97UYpfQZqYcRC9I8E
WgVesCnQOFMbROcc/pZpNGzY6PeoYsJP4n6Zq7VPWGUxjInrF/lM9ZDwgM35ja9cMNYKtLSoSdVy
ebjLLryGLp6DA/gMoa9oDf/BoGd0tkzzPtKHM1bD0cqs8GCxJh9CT2k+Lc746ESsMWi2dvLWNvpz
SBpaP9X3DWOyQxFFiEmBvHSsmBDZkYYGHazARcMqgK8wOrFymCcjRF1appmX5ln9JkGc9CLa8R6g
wlXMTgbDfWk7pEiDEUHHR74yS7JVQ1AJaVOnPht2cOCwQLBoqsTQbbaqU+NgrsVlnaMY0kkyvMZR
d5wH91FeKZUwYhx9nxLON7Rq9R7WxyUKGFgiuduju38hUye6MWb3Hel6j1o1uDdqWsOh+M7IeAFX
CPWVhciuyaSBMdKHqrR/hmzEJBxq0BCAMU71PxUz+QrqCbuRgD145MbrpnqCsRDdBFEEGw17P4uF
zZZ1DDzvMZ7nX9yRvvMJtxIvV4ea2mUc6neSt06JwrSgShaEUv1xJrUYPDSibGtsnBzn8RhFxUey
lKeO97I6fxVrqFrtEHoHR/hBnsKaOoskNUjWDk63FrEVqeV+2I7/EXrWsQ2zFkZmU+CF/HddqN1n
BtJhZiP79GGqLHr0ECb052l8Dmz1HtZIjaGJIUhmcuIpbQOFP6ANBogaJ8SP4nRu2BaxJUH/MHUm
E3IqyNSFDWBX/fNcwT5zCut99gHuyMOWAqrTUCbLKq9VJ3Tw8hxU7Vc4dP/0AZQY9ap+owbvcciY
HEfjTlnsQ5YZv4VTeVCBO9Ii9Mfe8fxVgnTkxgnMb1MDiTfduN0shX+AzPomOezEwB1Vkj2REvnU
hOYpn2CsCnxldd42ZpbDNDamUat3A46psZua24KAnpQOAiPDBDkZYW6hMPLQxUbUUMsYvWPiyGNO
6NOgbs3BecrM+mAMFjS/sPmC3f8/6s5rOXIky7a/UlbPgxooh7g23Q+hGdSazBcYM4sJrTW+/i7P
qppmohkR023zcK9ZpVlRBQCH+3Fxzl47lh7K1PMAQfQrTppohjxO38I0vDOL3Fu7Ajsp6tzPsPKh
fgHbIKMiasjTVLsM0LvRmD36AF+vX3IC30IZgqfc7x7VdLqtVGWtp97Nf8Rq0VRjb3lbs0PLJALO
ZHWg3WCVsFiaXsKpvgux7hzTDKhDvzMQQHbsBn3DYtNXrGW+oDTGC2IfNJlTPsaq9HX9zIl1ZpSs
t3QWTZjxTrHTy9QYra1uGogZnSuvoC6WFYJdDPuM1Wei4y2hGD2qFrC8HElAOC9WMjixm3tVQi1a
Vi0VZ5g6LkKKxoD8xasOJeaitzsgJY7/hQ1oQu8b9m6WGSTk3kQiXqTbODInukXZE6vCELsonKG0
AU23k1sUQ4rOXSqCkqppILBxHBPheoCeLCK9OL1kGkp8w9tPJfbiUQREPXBeQScn52WmA7XIYl5A
dBcAijMcbDSjcNfnHZnUdGd5xbM6iu9JIXebVJ8RzbIzjSOmLHY5HGr8F7cpnsssu+26muP2nSWm
typHgirt0g0dmjCrZr5wSEzkK+xLL8MO5/rK+WYGfFMOGs8Pr8yqvkhyDiGtceeUnLxParvqhHgx
eiC+pt58sYXyhc0zfOORfGQWRveV6K/ZPdFDEv9ROommCQlmUbUPrgrOVxTn1GNRVhK6v8d5tyZX
sfFZ/43am6JkJ6x6D5gNq7PeERf2YJJEU7aC41cUy+MqgIME5tJ4/PWX//z7f30b/o//nt/80dF+
4azhhsLQpv7br4cuMPPR9nVy4E7BBay8YwPrKQjIpvBrbiXWKUtr6V39WQ+fXYI9QzipyhDvtLCR
52rNq41Lx1RZS1NKno3kq1pRwGDHxbI1w3uK1i4a4eRndOivasxeSskug06NgWAp34U5UdMQKvgY
MPxdkX2bqKsCQvq1zV12TG4FbMVhcVXvM1E9B1p+HYiEU3mtfFJbppA4aa4zlZNGtlnFIm3EY5iO
mCtPzJbpUmk5RmlsZxUl5arpu8fJr599EdwYKemPTLhUB4r81q4NRJkg4E0HL2FMHmwoCg3Hx4ic
xl58MQfnzUnIelXFU8CJrR33+073H/Ici1/73pui6wq3jaVjGQ9Bap0VCbUdCmJN2efYRZCpCkbU
4/h8Hn/N5iFbafn+v71Rhe/TGbT/6BEuCTxMwx2ZE3WdesazZ/RfJrO5jBgJasJxc5LmWJTZqFUi
cqSLqMwFc59D9QJHMg0G0KUxcPRehldKbiDWBCnrNBdV0r8brYUOFuVYafe8XLh+ft361Mzn8E6o
T13YdvNkVu6jHYr71k5vlbb9puPrM8GP03pUmJblfkcn86SnRsPCsb6IOVCA0vlOQgd3nfou05zf
K/aWeIgw+o83ygHbcHXWJuwKcV/oU4UUXrTI1DSi9qJkGw1cHcbyVYap7tLp3O3xqx14A+rM2r1K
RVXlVOpvLTvBQaNa9YKjrGBsz92mXP9715ibug9W5lY2TyRdHToqR2WWB14wUgP/xHDWDkQMffYc
poXmMuLIatdo3WNoOfc1oGXbfZaHgOP4QiWEXl1jGhdnAUczcKbIj2vVNcjz48+oS6P1z+LJ7CEz
w1N7oarxzivqS9JqS8cYfx9cSrtUT4fDzMjPm2VktHB68wTYvCcXDAwuiz103rF17HGFNYf0IU4m
ytw9Cqkp6l4Njn3Cw1070LN0/efRJkjYpiPFzduCDK7ULiSi2EYhei2pGCIFlgMqQIJDhaHXtPsp
LvZ2BQWZMtaG81VZsw8/ZSEB88cbTZON81mjaT/fUZx6g6nBv9iOfn9lSlcuigLl0mbU2kvHIM9D
ZQMiIMrwyYnxhRQKHb+2fqjHyBf5IfZM3dD2sdLb2xDonAu0A1szMr1UIdu++SALfLFi4jSB4nap
DKNR8CuQTUMtdo7mQcoZZENWSM25M9u9qwXnvkhppAIO78/j93norWlyifbhPrG1B17uNvbWq+50
pDdm96qjeRzGc426S+6YRRUH1z/KknODVQknIbkUV3hIlA2CW3IiMB16Wz/u8MOdlHXjY4OKxa0B
F34hE2BhFqNZTzjigdnDAY7MNheZf9ORoEjN4ix097nSXBxviQNrUm226si1ss8NLVS2FNutelcB
QESCGeds3g7TZwjxlG3x8WsdfNbZ8iAqXPxlqCbeqpRK8NVedKxH66va+h6l3qbqrAt6JLtGUoKJ
vZEi2eNXPhCQfwS4D41cxJT5WGGMjzDmALJ2NECkqeJEVmHTcfwSssE+GXXaLFYqGNLWaUg8rlQ8
PTGIVdPmuoM+Ih30GJAnZvcDA+xH0354Eg1zFq0qCwUvgnqD1LyvxV0fmyc+/dBDzIJZMUxqb5UN
7YTnARkN9o3FxF5U5dCkGq0rR3gn5pZD/W4WpMKsEBX14gr52ejSxjumb+K9r3ff02DcmbVHEaDl
7nty8sdfz6HrzQIT1a8ZrCM5JVMqFDrjJgYNGnHyM+qkJqWDzNgHzy3Jn3+vy/3YBH54UQEuPYHv
cMGSLtb6ELJkbmdgvxMj0TlxkQO9QZWT0oeLGLqChddEbyARw/ZwiDYptIxUInqPN9uBgaPOOkRm
eZXly/AAtZVSt3LbQvUrxLjNteTt+CXkAPlk4KiznmArGDdMFkGh4SyBvKYUDbrixGR46MNnrz1O
+gh0gOdtpemGRW67SYmo/86N6+5sDmmDSSvr0kZzUqnnToWXbpsK5UR//fzNkkf6+c2SZFN0C4/F
reNTv4UbEWidnY5RzPF7//y96q4MAB86jlIYbVyNtEsGggLfF0sm3cYrMZFa0BR048cv83k80V15
+Q+XseveYXaZvO1Ywe1orBcv7884Wb8cyLchbjm15tE/X4XprmzGDxfyshHnkJA0YZ/2e62nnhsb
DNO3S4peuhfdT55ULdnakfYlD9Vb6a0mq1UGy3N+yMpDaRMyTbB+NXBeGl6zyeBvsjCHh4zMiRxi
v+xFg/AaNGnulg+QR74VjXvR1d2J3nTohc/mD8rEA92PNG9bW2gBYxVcTTDeWqK9Pv4qdDme/nmc
6e58LT1QJ9yaI+9CoUo11R6lbLbvy2CVTIaHRYLxLs0THIxF+oDC9TxHZkdJ6HfAXsuhsPcqhOpI
q6i1cO1FNKHHkn6CxsCmyuBw5PhtHuoxs4CTFIkylgqpaZEiOqJShxOevtg0WfneO/ADUtc+MQN9
HhrId/7cZUrVcMwg6bxtqJEUNILoaxea/+bonYUdKniqyQDQiZAluugK604PFIqboxPL1wO93ZlF
HocCYOTbmGxBLoP0oLJaK5K1hzUGE85jzBQwqsbT8RdyoF86s0DkWYlQ65YXUubQh6t6WffhbSr6
EysO/fOJWXdmkSjUApIaveVuwUMh09ZRoLajjVx56pfSZapFsWiHKUfM2C+wj39ykuGuksiBQlcu
G2DfqdQI1lUKyyxp6mWWihcplc7hvju6fWkobroR1P0Psg6ujw34AlLtJl28+u5KceoTI+xAh3Jm
wS5Q1S4HaeZuJ9ffeFi45RgL/XsvYRbeshbjVTEq7tYCWu7n7ZktD19jLJxOzJMHhp0jn+lD/LRa
qyK95hM/SZxSVTNSEELSFlOOcJlwlg9H9PvxRzmw9cLq7edLjdEYBsXACzed7NWMx+ssrlGbBRcg
J/ulrSXPYVgbG/uHBy7CBUjhIZn5+kY6aUWU5aSRDfwuCNYCp4CmMe6P39ihJphFnsYHHxSUtPE4
kBqmWlzSXC38S6XuUJrMHr/MoV4yCzu+3QiRpLa7JSR80QztxsWQ5/hHy472SYR3ZlFnKE0lx7iL
xc5U39phdFWq9kvUBb8jsD3x9g5EA3sWeWJFTXvIEngLOelTH2ukZwET1QNld8efwTwQD+xZvNFC
LS/CgVGkBwAfDfusx/PP1CR/CxarhKiRM3YoaJoGZx1ViPGdUn2elPLaVsmHj81OrZTvGWSSqIhz
PGPGamFzHqtU1m3ht9cApxERs2KDTsXuBmkxx0m43qEURYkb9sgCkgz5x6Sfi5qMmBWnuLfEbzki
9zTGFhgjuTjU11Ptb7skCglQQupbFVYL+AEUrBrI7+ONKmmA0v3qeLscapZZmOxHs/La0CACELeM
crjPEM+DPCqu9dS+HZmalU6j1t37cvx6h170LJh5Q+S3rPndrTRUUXXzmpL158ZW/BMB50BftWcR
DSVeocHhBMdPXXWBZrQU7nuhNY9+2ZwYaQeOG3R7FtRsIA+6rwc2LrvNWZHZ11Laq6Ony7EFkbJu
qT4nB8GZT/Igl3cjWlXFrE+ssQ814SzQqX49IAnRbJSGqGRgJEa5cTYl2omTx0MfP4tX7eBXeKWM
9jZykm8NjBHJgZOQ/eMd4GDrzQJV47pgZwsdvX+gX8GMczGHZcRIQYs04RqoIEFXKuE9DLlIAw1X
JOdugEMEae8T9yCf5ZOIZs8iWlg5dgFDB8FbBGUn4xSfCnP1VXL06gFyQY87TR0U4CA6DSW8c613
qSwS0s+O38CBhZY1C3cJVWGDUpKolVZWtYWIWDfdXUYtoKWLgQnYxMfJHk4tSQ8McmsW+6hXqqom
GqxtzaZDImA5PpbeF/Z0FqCxqu4GrXg5/mQHpiFrFk/iVg/MFicWyspeAKuQGjdXxz/5wKG9bs1C
h15kVOAWzGpBFO8oM9tLxikmRhlqRQp8NWJKnGTXA9UPCRnfcMSTqirsZwkATWnaBD6+btf2GRts
bZG1LS8dA3igW/qJvn1g6Fiz4NPagW7WZii2GNKjhFC/R9ir+O50Yk17qG1ncQfn9TpRck1AT+S1
lYN3r7ho848376Fxac3CCrVmTOdIy7YVoOcx0PbyIajt3FGNBgYVW6GA2sxoMM5caqvHHtcBcsgr
E2zDiWF5YKVkzSLPFOi5CjpGbK22StAsmKuCV1fg1TYhII+M4cQ259BrmkWgLBZK2hS62IYdZrd5
1tIZELPXdnPiQQ69qFl40amjiji3BaYGScplkSANNI+/pgP3LmaRI6t0s9GgQ22hMV1KKzsjwhEu
itPhRD848BLELFaEeUS1bK3Y26n1vyJ7gxuBnQbuij5vPxiUm+PPoR2YqMUsUBSTMkUxWvmtqVnx
TlSUTZBDujJTQMgUnZJhowDSwCrN83DCCQTYB3Wov3R+D3eQU3bJINLK8dKdAJUfv6cDr03MAozT
F5Hji4ZbUuNntyBdnXbTiT536LNnoQHYXudhLu5sVXzeADG/FSitj9/2oZaUl/ywx3IbqnjD3MO9
gRVj2VRUOej5Q2e4d4Gb3B+/xqFuNwsOiZL6rZuRjcyQpqUJEEe5fzZy68Sa6lDzzIZ+asf2qFqs
aRzOS3QHFxjqpk681h8p009mezEb7wUG6j4MZWT9FHNRWyhtCwGojAiZoS/FlgW8V3T0qvE7pkAD
FdnIEgoIBCNbgcQRz7FdnvUJekhbPQ8G98qdtLvOsvaO9BVU8Jo/8SYPtcIsbgikrn2TMLgbNlgd
gHLVrZ6Pv8ADneTHtuhDJ6ky25nSiI9mP/4oWV+jbAN0qCaCluOXOJDWh9v4c0cM/DiDbM81plhF
bp/vUs6x10EUfp+qclj2WfM6aFW3RP4KEgUPUACLBiWOOuRe6B3dioKQcnX8Zg50WHMWXrwOFQbZ
EcYy22FixSoJ7CsBbvH4x2vylXzSp34UyXxoz8EpGhDtA5+fURsp92eYkDNVDguthMxuC/VmghWb
qV28jM3xxNL/0FucRZGSMux+6mpn65fG2ncMtNwUzPXmNkuy348/mXmgE/74/ocnC1VFz0t9dLcC
fAGZuy0yfcqMooZ0HaBmIb2o8L0wQ7QPRZ2ts6naGwoKFumgZbjJjeeCtW+rF6xl32A9Uyql4FEW
fyulC6KC4gKmF3VPo4NBcBbsoxa3yri8SQ39e1Brd8wLPcQw53VIQOBDwKDUaNjorf6CnP4q61Ck
sPtFtf5uF2qJDBDLa6247SPIrl26Pd4Ksst+9npn8c5OjALJBfiUaCBXCQABMWF24ZQUcJcxXkXZ
q0Hp4vFrHZoKzVnws9rWwUcDKA0NjBxPVDdtW1/pqJ/bqV6RHbt2VSA101CTyCffBAqjW+Kn8Mzx
QCYlzlmW7KwwP7V8OdTLZvHSiKwg1WzX3yF331h9+KrR2G4yrAAPvR1/5kOXmEW6vFXc1tcCxDuu
i+OXEl7iDbHxc0meitbHr3GgIxuzpdKYpqKgMtbf4Wtc499T3hRFszv+2Qf6hzELdSX4YiYsTJ6x
QagWOvWDGkclWoQFXYxK3jI6FDR6fGIGO9BaxiyYDWIaqV+P/J1XaevSU3gxAOQo0zwPDXy9jz/S
oYvI738Y967r8GF2DcJLw8Ay7Z4SV/IywDjFuXliipA3/MmwMmbxK6M2semTmGbTqJB1DRiKnu0v
VdDNi9FDxoWE9vjT/Ki4+exSsld8eBzcNwdq30ki6bb/UHTBxoep44dgB5Ve33mwZTvI/uSF7tCA
XJEjw5IogkqlaOOqCwtUZFgqo9MIcjAkbErgVGri7MTNWXIofXZ3s/hSQ3bOyzQOdp43XBdj/6QW
BNwccXdqrEc7epK2A7h/Z+hKGSCky24leCbKy21R+t90u10Kwz8b9XGfwy7HlG81Dv1VggRNSaHf
mAqnkeWkP3qFdzbY9osqsDQtpR+V/InOalof/Ive4juYXD9XBB0qnh+BVXxVx/ZdS9pdPIibQo2h
vCvpy2DCEex1tspd6V/6g56g9kTY61F8TuTP2xUgXaiSnE0tRB8+jK7zrBlI3kagVVLAHo3KTU2W
f6Gr3X0AzL1WcpBWo34LnQLXSfRddY4LjBI+lbZ4N/WRslc8lBztuxYI6LfataO3V20oLvwoufaN
4jIfjX0PnBc/LqYM6AgloN/2XejmXumi30WW7yR4Lkjss9w2XysnftGoKmwV8ZpEOehTX7sZ1eHe
xcXC6ae9k3vPzE+7gkC7FHl3bglljW2fSfE+0njsq2XNjZkE39yx2MmAZeBbgZ9Ds+i0/DxDsV6D
2IP6NCDLLdPNgJIqCqenboRcxitrZVYJiRoLdQP1Znem9h7wLrhW3vgaqUg6pV4IJcGXDtsm9AU+
vqx5vI18fDxad+9TOVWgQBcFa+8ElXWV3LWOd2mG3pbEqbkWotwpGlXF4ClJ+NZbz+suEdg2CweZ
mGXrXyXvn+oLKH8JWiUtc/BgU5Rz6RngopVqXdxCdTPHLUFNFoogK+uJCxP4x/Gej+Dg857/o8Lv
w7iMwk7VPQcBLXq1a92vbwOBbkB24Bw3i6kPvulhsSkC7ZHNpyvK57TD47goMSXA/8ZAEQLxpDMv
HRsdnTY2uEIH07PeGhR8jWdpruwMU5ynvvmmDeNFLpcs0hoFcBx69mabV/ic2mP2MiBnyWsPEgJL
lySc0CWC3IyRjDfQGAa6WVt6eGKI5Ee2YOq068m0kSw74DPtlUald574135dPQUhLh1WC/YlDXde
7IQLLCgvIj6uLjmokZZEcPiuDdZTtQbkKDcR9naQsqakzfe2Sq02vkDbhl1HDmS8lDlpEhLortcw
VD2jvcwxAaHnVJzctSjdyULKxJHV474F7vMdGeuljesOiFsTnpe4CsLpIhceFuhg1ZZKpYitGRds
nBvnrvXVM1tvaAXQKuA+qYhqICNyAhIS8CfP32E29gVB0saaiosKOwoDOkGW6Bc5rIfITnuOSowz
TaoZsnqtZ9513PtvLUYsEUSSLAi9pVZpS+w13mIDjLquXqtwWuMJX/lx1FfUoDzJd9PIfL8Ire91
Nd73tKvGS6yq+EqmUYXECgFrNqmtgcr26GjtNqrwlbK15sqDy7vUJ32Twz+BAwRYkIeWfSAN629R
4kYbA71xTdXyUBnpRmeTwW/ukiZe+8l4W7uss8RkPWD5xui/DxXOWxMbZWtL0n4FMeO+qdp3eYyv
O87V5IubkLfZ4s1USlpbpty28K0C6cyCAqCEy9SP3VkUGBvV1n6X9rIW6ru4zS5QZKOnZXKxAaCm
rc8Bh3oncBBA+7dE+gKVIChg/qXYb8R4DlAnI/r6se10AYYW0b0X2PtAU8ZFaYkHeI0veoscx/Qg
v04IGlA5YfbhfG2kOSgFe4AhyubRSgEIu8OTXpqXAbVEi1qBB4wSjaJU71rFAKVSEEUyDu7bLLzL
TOc9Ffl53zRfgz7ZumWIRlXBirgqnfOi1d7THkVyXTev1O/DVkvH54yZM2FhbrkR++gsupLI7rhF
dl+JbqeJ8lpEJkYwnfJq9gq5skG/4QBza9fDt84b1orjn4gph9Zis+VzavQNKkMqXMbIYHPhBFtb
M87iYLAWvTs9lx5GCal5Yuo+dLHZ2rhMhJ9ip0pZrS+2w2BzdNBcKoM1LoJz8D/eibXrocXYbH3c
jGnXimCkeC0Mn3zb3neUOid++82bTlUuGoci8Wx97DeVq2V+QikYCMplWARXYWTdebA0mLzKy35M
763Yx4Kjt9pFE1UciVUomRBpD0l6qUfGJV4NX9vSvLWpp6DoZZ+51s6waAsz4vxQ4JQX+DvbBWFA
WfTVpNa7sBLvlmiuarT7qFzOIlV9iY3ivrapkTo+xci15CdLqx+lXB8mGGcIOk3TqMn14+i+NftX
TXPO/UE5sXM59PGztXiTORmZ5J4Kt1Z51k3tawUD36TbH7/7A5sWfbYKd9q6JisakGvP7V3oZh1Q
drM9tSg+dPOzRTGeCAMu6q50KIiuJh3cE/567DODvrisA7k0blZ94J2zt/SM6wos+GSHe8O4o2b+
+PPJzvXZ25ktfNth1HKR2gFg7HgxqTgOUYUBTu37wILHYZ0YduElYKrd8csdKgOayyiSJjMs/FmD
XaB04JC/ev610uOSp19BhLOSYAEajC8SJd7m+Y1sCyl29nwUzOE2Yg2EUGXRsuTtreAtSoyLwCPn
L8EbFXpVjntyVO5U7rshC+y6r/44f/jPn0R19Q+R3be8GCsKApvZl39/yFP++y/5N//9Oz//xd+3
7/nVW/pez3/pp7/hc/+87uqtefvpi3XWhM14275X49173SbNX7I/+Zv/0x/+8v7jUx7G4v1vv35j
wYAW9u7dD/Ps1z9/dPb73341VFcmBf9bWCiv8OeP5SP87dd71IW/XL69Vc37Z3/4/lY3f/tVsYzf
VE1VVfB1gpzor7/07399XzOFjaybzKKra7KuLMurJkCi5vzGqlWzJIzBEbqQBwJ13v71I1Vormsa
umEbKseFf7XAzR+99o+X8rkQkj/5qXcL4VgUm5pCWKrjGqY5l4V5AWQEc+wMVv1fQzNlfY+S3osX
L8J5dEAa69qrGrQb6sXXdQXO3ob7BzUAZPcC39FlnaPe62507z6lLslL3lOfxSW1ojm1IkIsyvB7
rnOOmj1OdrxQQTUF0EG73lxXJvzWGuW6iFZVPWy19LFiWxGlrB9G1mVCrBL8yktIyCGf/lbZ06ZT
38fhzG37Rb5AQZ/cxv51268yzAkSH+E/LEO9YM1NShwmjJ6RjSmiZdiES2TFu1pxMT4QC8m8HUuK
ZhAYI3WJA2vFB4chv92s1G5cUOOxqGxtkdpYdlbPvfqcBO86AgCXCjvnh58Wxq6diwksQMbxrvbu
HGAJY6hiHYY6sBrEV/xcn+oEC4Xa9fLFN22qux3Wn902Mk1OAl1Y/JIt7GkDAHmthXvBcjtQX1XV
qPGHwpOYl8/o1m9dhr+p4vxVvJfpo9XeiJAMABhxMbYYLuK5VMb7ydJghIiloT0BfZ+8tUXSI7e+
Mj0voflQ5YohrPXggvkUyKMB5Bb+c23d9XA+5Ddt9R101kLnVyd4iWrAg4b4Ak3WwqZwc0TuFkbv
RYeDU7p1FQ93nmlTNu8jcggXrrMB0EkLdpGRAIQ/c5p9NYARqOkcSbhU+q/w6xBwl3j7psvOes6S
58K5AYuHiQCOvgaOMAoCtvQ9w3UoFulSuPF+bBhIwaLOoVVOLjao2rKLq2Uq9nWfrvWO/4XBrPTo
Cj1pN4c7RNOty+QWEM9KBR8Yapd1W+4mNcDoINm4+eM4fQ1pibJYJRxdotULhxsj4K1h32wm/a6q
n9Vwb2bEVAVMSFYvhwhPMDB9WR6SyLQ2Y1BvGiBaej+dt8P7BOkhqszl+izDWpi6ZR98gm/cZflz
VGKNYF4gRaX16+cwe2/89x/h5n875l6G3yp4Ht+bedD9KU4f/K3/B0OzLquljgTmNxmZ123dvDVh
W38M6j/+8q/IrP/mchxm26pNRBWGxnr8H8FZhdJouzpMRovkGLP/X8HZ/k3olmmomkFUJ0Dzo7+C
s/2baRFMXSEAaBi2pv0rwdn5+chNxmYk3KrJBKBZwrDmh6ka9KRUBzSGpQ/p5h4Tad+4DVqqj3zn
LBzXZnunK+iJu/a59VLghO39BFsxmTDPipSF7uOGmbDhqxmKt53uLgEdhFay1vzyTK/GdVOIVeuZ
4BUsie97KPT2DkNk6Qe1StRpObTDhd1lX8YBwbadPGj+eTsRY+ICWW+3nGIFnDMoF/7fTbq7Cesx
twhX7tgvPaoSB6qOJVYhn1JKppP1WLYrE0pG3Cn3mZdAvApxeZaUdGJUwSxg5NvWAAOlFC9T013i
07sPW2XjmdpGxfDWiabHbIq+Rzmi19569C0Trky7ssLpOkZsaoQI2bu9wmGSCc8z0/s/ypr/peF2
cJT8/zuWBN3+8Fh6vP/lCQPMMPsFnvxb9vvPo0n+7V+jyfyNkUKvZ0zg1kFG+R+jSfymOsJkrUMv
hrIoV0F/jSbnN1MzXO2zpY79m0WNs+oKpjhdLp7+ldH08zaFwcRwUiEdww11DO5mthsCI6X3PhBt
bBu6DUqf7eic2gL/01pqdgm5E/+wn2Pxp7lGzyWGgFO/PNhY/ioslHWHC0MY9CcSuj/v6/96ILJO
Kk3j6j9ULh+u1ihd7Deq6q2QJS6z7Do304s8x5s7oD4+elCokf/w3v9cPH6kZszq1f+4IotSzbRg
tJksWn9+PlfkValOnBA7eLaKRa4m57lDORJZmBJiI3gtKAbdeT765LLjPaiJq2Y0d6Nv7GRjjx0T
LUd7qmLdH7+zz5pCsy3O5lRBrJwLe/Aa1RK4PR6ecspdYSS7oPfXsdae+/JdkyzwSZwcv6ScGz5s
C/9sjA/XnG1QTd0fLZVTcdq7W08CRG/yZvvk0cdVkU1b2F5LDm6XWRstlYijssE9kVn/rEN/fGjG
1Mfe1jixJShW8DCHijAAD/YBXJ0TD8lU9k8PabngYC08hw1r3sciG9tNx8eryPHym0nNvmQYVytc
K46uKBs+Y8N62Vnted1gSNrkNz5F6Xa2PXEX8kn+sQP/o6ltNj2QLHVLNeZDtzIFIGWsYYGqfml6
Tishw0wYrY3gdOPMvSjK4Iwl++jjrSZcOgBU9vGpTJ3HoG5OSFuMf5qUGeS2aVHPZWu41dmyX3wY
dq43OqTbU9IkPXkUc5kM6c4FXBxzOK9Y3Rp6PvJNNISqIx3eVnnoY3nYY4lugvjKFk05rCZ/uHL0
cO9QIN9q3jorqeTFpYjk1BkG8Bdt0ZzHLodb3bQxQUQXPSYRWAi04+pE037WiRjKji4sh4Nqc35I
CK3UMoPcW2HuuCJ6Y9khT4qp/tfJYpTdtggADcUZsByc7E1xqTO6Rvc1qE/pU38+ZvnjJTusqSyB
MM+0rNk5YurZDOA+81Z2uVKHcYMOYetW6U0BbciQYF093AQn+vePeoV5z3JUh20x519MQ7NJwfAd
zaPemEGsPkQktITDWO7DfcnWsZz6TToZ6zh40cpoCfFrTzZnj2nhRo2VCxnRIom2HJULalAu2jBd
hXBg5OCfYJ8qsFQH27+1Yoy63Ot8uqracDka1r0xjkAAB2zm/Q1c/Z1blNeFP60s6Pg93VovxaJj
gwicfs19jScV4Ibz2YhybFV1TBa/ujof11PgODHgZ6xMPEhFZrqCRDAl6c4xvuhUHiVpc9ZNN1bt
rRLPWrUCm5XGAzKnrJGZbsKhPevybjNq6UUTv7Xs4gFz7TGtXyh5+DoM/SKBbIyXPBS465KOPWCz
WIzdxvTEcirdC1vrNl7Ur+0q3WV2t0kqg5iNd/kU3Y0VmOIKSG6srLFFXCbSVhGIq45H3aB364Hd
vo/0BJUbvNluLRtcDaNlHbUU/wtcq4Aegr4LOHCo1WiPBHdN0mVXsfU3803uKLvAhc4VKFcW8pFF
Xl5TqnmlOsPOevUfqqA4H0mYWrZ6JjeRbqCsTU48BlK4wiX4RPqlBfk+7iLMO9IL6prXHqMBqdsm
McYt7lJreWvWEC3b3t/2LuN59CHaXTCJ7+F34061aqzktRybc6PCb0uv8VbBO4xTELkUHwNIe4O+
B6iw8Bws8sYb1dB3suUbvDVyA6dGv9/o7J4HnMsTgWeB0bEbJ5nMRxGUqOStVl18KbD7dfxxi03G
1mm6ReM6K4mg7FP/YazyNyYwOLQ6MzLuPhT6X+k9D2Y6T1CK7+y4ubZrgH9Xfm4+lEW9SS1omFOw
r4tuM0UBtlMJLgmYJtYBQkV/rWAB1PpY4TrKmUW8ssBglfaNg2aB6Xmb++E6KTr6tLED1Lhy9Udh
mDvLcp4iOUMKaYbtri3WT8gggeyJrTAuyfWTs/bWMl7mFnVXPuoGEwh9tCyTazZmKyNbm+UXTiIe
kgCXSFdZhBisyS4SxMF+8E1O+rm5qkXWTDyeoMYtUgvSccgIVh/UkKFIIKbIA1MAFg2KNBUIFYwl
lQt5OU5jtv5UX7t8mh140uqSY3RckbFk8qWxc3YjL2bDBJiSbp2Q/+DwdI2gb18zGcReuHQcExuL
DHCJ7MYX5BXwhkHS0F1qVXuG8G6p5OpKiXDqdYctILkLvHXJ7uNkbg+kW1lDhCreW+IcA1onCbY6
T1RGpItgsJltcJdQ4lZlmIAp/nbq2dZ9T+t+0yvxbRCt9ahZexoLsVTZRE7HBmybKffyO6LjffNK
hro9M1xv4zg0i7Ae6yRYDw2FL51in6d9snGSnrM0ZR1RsaHb+ULeUtHCerUpNdDqs7q0liqzYUbn
HCaOfBo6aDft6nhpCW413Wsc0Mm/MvIOIOUIhQtHUV5i0lHXMY6A/7BxMDHT7DF7Mnj+aDn6w9oz
5YWSlWxRhz6Wg5AwxmTFOcsq61lr+R3EfqZLJIop/wqLKGNhepBzSBb3y4pEV0/lkaaDc8W1UVG4
Of4h/d7LPhvwYCFiz4ipOxHTVumas97EUqCMd6rPeU6kbIaOBa0/bDpstBc1ekxNp2+p20G195X/
nd3QPh4n9tlcCr6P7MyNFe4FwahP0xs0WBsOh0ruJMEGDinevYV20wTDoJr0f5T4cJVzLdoLrSfr
G2zlGiL2Y5LT4SsV5guTTHZIHYsJR4mg0KXprv+/7J3ZbuRIlqZfpV+ACS7G7XLc6btLLpcUi3RD
hEIh7qtxf/r+qKhESp5RockeDDCNHiBRlciQgnS60eyc//wL7I0mGTc6f7OimMvafPh9afCrI8K1
dNAPFeQB18n3dQ48WLiPje6i4KtPttMsg3zYtKb+wRFsvKel/jz3XcfAi5tGxgHoeH+dOdSgrBzX
9SqAvSwONyGfEMuNRZAWOEmNXqFz+HbmMhqzbTd7RdXEqPmJV7EqCtLnKT19Xr9JTht38Fd4521V
0/9idMljoN1DhVr4ZX3ChNdymi/2kB59jNViSsjfP68L+tafH8RyqZRRDZmvw8s3hWFjxESB+A4x
klH84PcnswpXkiBEbXDvqSOuyEvCBU1sY93YD/y/kgQEOD1oVvuEbu1KmLz4sdg6WnOgf1t+cHe/
KvRc18aMmiIaiuZF2aqbaY/5oOUih2G3UJqdxDZM5NPT0ExYgmTe5LYrQzeXtoOAvK++RTaSPVts
c6Gsfn8vv1xZb25lbjrePKihy5RM2tyKaQzXZLHGi7Aov8XSvv/9dfRfdC9MUYSBVJk5OqXO+wt1
kP8VvTFcb+rTB4LpryxbWRW12Ppa7vVOwrOmQet8HA3JamFvyqCrJHp3GOuTcOFMscm6fr1T1G5d
u+4xIJQC22Hsu3Z92H7Qzl9w0V/XD7WYplu2xaugv6qd3jwWKxjr1K7nwCTMjJWxI1F18iQhNtkn
vrnFyLyESGPmoKzxFJJXy1qZkvO8KcIfXfz+2c2P5qIwRiysmTanLkjmpSmWEttGWA2qS4LT4yBD
wila/M3xo6biTfOPkIVf9O+26hiaZmqCcvwS6FRKYRdJWpFXTWJqizNBrJMB4XilPm6MkrKm+UDT
a7za9vztA7KtUAWzt5n2xSJMseLPmohLloKKhEOx5VV16mAdJStQ4WWckmDiU4FWCtGF3WoGNaIp
WLck/QWlufcJ05iXjCTbgVCjytyP2HWPguUx6YxmoDlb6bHHPzhOZm+NZpfkFIcqgyOyskqyltuM
YUXfrXpiYibUpPx6hsaSkmtTB8GVY2XHDo+A6SmoOOYy5W5IwlVcyZM2xsvOcY8RgZFOaO4bINso
MPcJec0yo1qt43M2M9M7c4tObaX6yY7R2qFtCWprMIs39mpa4WWJj0uLkmHlsLyagXoeWltTGtuG
s9EpMIh2mEtx0Rm/mA/0+Z2YK/CW/5bL9jDvcJh57ro8uFIMiMslSeLNCYeVFQ7bpLmKvaZOG4dO
bn7zWpdjWNYnhZpKKdGVuwm4sdjONS/nniyWc82sTiDDTKoVvJDzJt4HYfLS8a4awDiiHW4VMgbr
U0WZ1PEAzWjaJDEjr5KmIZI7xEsoAslUr8CgkY523Rx/ghJdWYWqckvq/JxlsWn6YK/AaGxsfY8f
7sHyt2YZH+bjZqzF3tcfo8q/TQUBpAs6pYPEXyNVedwYnMuGI6RzjkYc7NLhasAaOiUesIkhKbbB
xqe4SIGEShAxVdITyntYslvgtOXIKTZXiv7ULOcaOuy+KcmdlXbrgB6lol2yidGSmOqMtlik+Pn3
RE3N30TXVCc1C27dkVTedF2WdAv8BdHUrvPsMONMBrb5LRDBYFz18tEw061J45nZwcbNaCWS2fxD
7MPuKcZLJnPu646TNTJxpaWrYKQZUffoJJ6lttxn1ncrf+SfmELLnIJNm5MaiNCxbgiNTVNPa9OV
Yu8kNZVoDlo1biL2K1fVvtdtSAFvXEnyoog++uTTHfsE/CGTu55v0+XsFeR62jHLiO8vcLuFO1GA
1mQ0W8O1mZ2kdW+0xTGuafHko0WCe9VnNzOO6vgUvma/0UrYtFm3K8dwT4g2tmKTF0bJeUJPS3Aq
WYEU7WZyzoFhZrTXbPY0lld5RzC3am6Vmq+Bv6qtJryjFZ9osTF5oO4Xw1oqozeDhfO6tYZxE7AH
d323nt+5uQDJXEmaaXIcqTaEmm0rqwcWaXYWJ0jj8/o4eNzT00UONUZPxB2RMVYGPhuQ6ieThV3w
mBW+rogvaHYJrim0+/sxhHPU3Px+D7/Qx3KiWKppAcUbtuPiPHWpHXc1NW55PnRagXI3dy2ZGDxd
tIeJRmBeanO9ESXBnW1zx2LcSB8qn+He/v4+3jPDft4GmD8MA9NAanXpBVuolVqrxuB6MmV10+v4
gVj4rNAxaz4ocwz9bwfXjFRamGGrjmM57O7vz3xmZkqeMx/zhBnvlcmF7TY2DK9leAuzIAUqb3Vy
I0HUpEjOihmuUBCRvTheh4R30Xi2ZnOqqvB2LJz7pGPnMvS96t4PLRtM2K+h1eG43j9ZyBowtd+F
FgRNzekPw0ReFJfL2k9GET+OXUdYjKUc4yTa96PcmWZNbGazbRyoOnMnZgMclCUvV2RuYQfvBoKB
HL3f9BaMedBiOPXdonfGjU0md9/DUCwybGB9LHRpOArbIAcISAIoQtrRLT3KreT1zOr+2rWmjZ6D
tBf94IXYyelSfXQTJoHJnRIqW9jAOapUixx7m0zTMPgSO7jzWdZ0nWvjdT/Te6OsO5TWcUiSa9V0
7/QJ8CVnb5+yo6itq6RP76VJcFZ0VpLihrAwXEiovs1G+24Z5hJr9GWkJGsiaRvJkifwddT924Hc
l7mDG8pHNSEltldWHDwYrytML70Z3UjpTCPNuWu64lHPQnbscG/F09ZiQycuaStE86TUITwQy1gk
DrDReNco7t4hW7djA1GA6DCNgwYmv2WUciXJ2Ern35HkutQM/M2DSjlmSfAF3ySCeAESkm08Zwn3
lf/sV92K3Wnff+5Luuco3sP/vmlMwmJMTvgZTtDzOSCHNFjuYwbuZBDcVpgUcAYZCWVC4xwV3b3D
F2EPZn3W/GY9n2h4be3Jb16PSDkd0KJUcYkiYBc3lJWRC1QmdMCstBHQy0Bl7ES6NwQPrcnBUoZ7
VAPrpA5u5xPELu1P+LvhINsy3iV23kUHmmiMUBXirriUG8MirXdRLvYpkCO+8tx9up3PEjfMvMQk
2siBrCCJ0mhp0OciYFTOMwZi2e5nH5UyflRrgrSPdv+shtgeEsS3iDkvlek2650nhZc3zbunNlA+
E9iErqGHXFIo6THHVTtwXvy+IK6y37i+2MqStSV8sBM8rcboU4OVuZ/Ce3ZGb26Ra/M+dcRdrB61
JjhFdXttpOn5FTtys30oiQai7uF4mhs+s65PZBM8kWpwCPv2E3x/j9H1Vyui7gnnTBOXLAUSIiy9
3JQjoW+N/bkyEgw7oq3UnVthBg99E6+i3n8Ydd3gMdr3cw6caAgjtfo1yfYzvjRjAz2L2JfOM8Q/
mOnARxznaFGWipVwvAcrK0UogW942/crmKkelP5VXnIuWmRFa8bebR+tyF3N3dVYnGqleUL+cRaJ
vzcyHbdqymp+iokh+dCA/XVylJLMu9Cqr4Lvc5kSVfU3B+Jj3SqfHTFQuuB1kN0YTgwsgCm8rm+U
UevIz8y8IM+/wZNcx5lBAKFJ9TrTXGne4qn/oIH7xR7rqDYNlUtjoP5tDtgAYGejVG3PcXsKY5N0
kwRmIRuRyI8znPT78+NCuTofIDojRzpCMp80ZlEXc0fyJsPBgIPvdTHvr56s5oIz5AtSrbmwgiHA
e2sV21HRPzhPLoSO86WhX7iOoxH0y5jkVRX1pikbHf6bJXrbKx0SYsdqmQL0gD5sZxQnmVTM7ptl
pCWPhvotNOMjXeUxCrNtRPL5jBQFrN3Xp/F/gYTwv8HG/Ldshv8HOT8w/t6sm7+RMa8Koh5+1PW3
5i3d5/WX/iQo6H9oQkDF1CiHoDs6YCR/0n30PxgA4VzDROQn1+AvgoL1xzwfYv6oIypk+bH6/qT7
WDNBgfUI6cEwDSbP/4SgoL36lrzrSRkpuoY+w202NAr3AqORkHzLKSfZkJRGyM5AXENFFl4EOT1C
FtTMRwGMGqCySfX89nOjKUvFERsiSBZIs/LylFMkpNpaH8etTbVbjl+E627rXp6yor8W9HEyLQ99
JQ9lAI46WZgJPU2EEHa23BVxcdXlhoel0fU8gFFSZ2eLmhORk9LpmWxjN7Z28vE5Ncm8iQ02xOHL
KM19WjMQaFj11gNRo0SPSiJaa9xriFWjXpkHxnJCGNJCEWzJ/qHpS8yKpCvmiVl/Ewb6iqQIqp8D
BxMp2cEdE9SX0r4KFUR6+hh8LZUliTtezE+hAdNNMJrAWs5gbQNUaAZANkutQAFAk2OV0/V8Vhjx
aRT9YgCWDfUJLL7Y0ZqrfX2AnmHl0kNbuDTTcK8q4U7rjXVaHfqYo14nnlorVkhYFlRxh2R6zgiX
AVle1CV50cxa5r1bUzPGA/31IO1PSaZ8iXr1kKNfG3JOL9e6cwflvtfdT6ETbEpEW5GwTxGPUyYl
2B94YNd/r+Pm3NTCExjY2L17FPaLk/UrK+BTVPE5SpNHE+NHX7fqhaF/NUTFM0wXA9XBPJ5RBve2
VuIzftVrJ6u/6Xl2HouBAyzaW7JBfYcUBqs6q6NArAkDK7PoAbTYw7b3M7zOe1FVw4JEEN3p7/75
NvV/sgG9o1P9NyKNzwa//55Mta5/5N8xcm6/Pf9Ii7b88Xavmn/1z61K+wNuITsL7gs/eeN/bVXa
Hxy+Mzdx3rE0jt+3WxUVADuU6VqmCYzIwf3nVmX+4cyEcUbr/IQJa/GfbFWvnhFvdypX02Gz2zaH
I8RJR7Azv4Vwk6nvLOxhpFcDbgNOXPllQSAg/slDnt+oKsTxLAvDpaJ6+Nw9IesMvUTPiEbTjZMu
JmVrGilN4PA4xgQNunW8sLQwXdFHlGQS0SqZheEBpbzEdUbKV7tOEmLv5sakEkWzIuilXCYuIdh6
mezL6nM4kakEfH3qSrtB9SWvhqxoF2WUE3CZnkSlHizbfq7TsiQfbuYDY1tclOauDc0PmEHiIt0K
+qdGt625FnWLo0IquMAWJwM3PRIYG09pidFSCvrPwd+nc4ZgQLiU33bxAorYGUD0CYHiKjUUpJaZ
Q/iUrgJZlNGXRLpzWEdz60zKIhvMc1Gb5zaCSp99s3TfIDXDPIVh3R9knG2Irh02WR+RYU3JGjjl
FycP6qWbi1OhZTuk7F9139oR7jnATdk0SuQu0/5rntJhmnp+rA1AK4Ne0IisO8LKzmHJNxIZpNES
D7s0WoekZuXrQEpP2OnnjlS/hW90TFFTBFNjcSwluGf2PejHq0gNT114Mg1AmLh2QIUi1cuYwAnZ
FgTnZeiJLUsu9MYkBkTZKjHznUDBvN0N4aLbgKEIF9OeBJMB4/3QiF4GIa4Twzz7CApiVTxgXvji
lyQoYTf7INN603UubZBNG+reK2W7Yr5PenZxTEL51ZV4u2lu/CIdcTYHc2O0FYdneDufTjEZjUlU
3cmuP7cmJqwThbgz8P1oBVhAYrtfIpeblezPoJ1orW1wzmnsmaN0Ny5BRlHcfclUtPp+6ZIlZpfG
grSOoi44jud/lx3+jmJcwM/Wl1E+O7zg7zbiuq12wUtL0GKIQ1GB2py0wcTLLENDAml9yhok/hOi
iHmhwAQ4Nhqi6TBbFyMpL4Xa6UsNdwArTj4pmI+kJDSTIKzzNwjVWFaYrmg2uXAS4n5rvQbqXccj
N2SONA45iTaw46Pvr9fEff65KP0jPgLJyuzFC/r5RLEKNBi4G/kQCTEUUO7G0X/ySXj1HCsGFxA5
NB2kcJMI16Zefm0tJrJ+E62txjwDFneDrW7tnFUyVAYo6tSO62LSPluczHnWdrsxLfKFMkmO8YGJ
B6liEWnRQ7e1EICW9iN8HbaJHIjeYaa/s1EkLbqg3maNqh1UXADCSoDFVKXq2RY7y5Ap14HrbHW9
kCD6uQahWAxUD7W/zklOh9E1URXl5yBME+B2CUZUXxMdjZUub9Myr/IVMEa5tvSKqTUBcEXDUD6S
CekcSYTP7rRV3PjUDTFqGUs/qLgt5oT5LdKsO3WOei6skAw756FIIe5UCu94+GIl1a1SJ3slU76G
PfPj3NY/4YB7hpQtnNqZgct0FzN8qNOOfBcKBd9q3eWU4zTJhxAoUcaDGfBeFGjOiIntrgKpn03z
usxgS9VJCQM6PaVZNuznCC0IA1/IStcWoiPACr8VUOmafHJXwckmDF78wPgmqvBkDQOYdgexfJoQ
C6ONacX3tLHCpe+go6my8Edsxp+N+MWoXPL1oPl5E/pETVWwlA1eFKfXV6qpRl4uhpNwBDGZqT+7
U9KguUW2ky6zjTC5NvPmgOIWxY7Zfo1gofRGOC5rBOglqWhT192GClnyBG16FS/vhucBKWA6lGH1
adRCwniXTouwHsoUIcI5TCBf4Bxm68oAp8hUljL75iQATPDPfxDMS64jyqVOPZi+drbGmhQvhLfL
sig8GEnBIqzt0pvAjjelfxhwUltkESqlklcyNOS+tKLKi9tsV0nJkWYZGBhIUllxZFpeh1XMICGs
3Vf8Pk3N56prXKb7ziZ1armIHVaMZseeE0Ka9MuKopI+HkoNHJDJevanqF7aEMsMPciXnfSHhciz
pTU+u4m1czP7YQiBAUMlegq5mYW1NVt0/j7w+IKh7iLWSNWEeCp5EOxUzDcRDU2sKtNml8sDDg1j
IhIwrdm6tegOW/sftSnOda2dh6H6GrpH0DyxRNjOaDGv103rnJVUwwsKP0waWXJzWYEDtp9QOAgm
Y3WuqjElzxvd4TJ3c+yOLSTXWDDiVN019xL6KItFZ1ck5SsCwRFMK5emGn4wH/0bV28+VSmHUMMB
AVB1zKjEm1a8KYeuMEXaeEnxrFvFddpVM01urZfjacyMe81ot1GIS3qAHDWdTk2WbyY1XitsWxw6
VdVtGz+/q8pPWDR4ErAecygvjnkScb+cQk8hirYarAelFrQv2kJlfwpNQfbdjZpr9wU6U2n+UOP8
KhLqfcDBZKpVR9WhnjJVfRZz8pajf39TH978rKl+S7p+/diWwexeczRTvMpF33xsbWirJAr52NQy
ZMN3BLXfM/HyetVf2kwWbGNcxzFJONL2qtJe2S0K59kGC1iwhI2Q4JCe1DUoY+79/tZe65iLKtC1
HWEhhNEFk4aLb4RpXY3PR8ytQVTqUVQ7bb82+69thUPLszOlsElzD/iUzEp4lG7PTc8eFdHaxha1
qp+qZDgBhV1nBsaWMOKyuvNiPD3jeDjwj56WV7TCKz9Wt9Uu7Zptp8qVoP9KQ/U0UCXWVbHXVUo6
gY4vLpC6f3Z0uZEkl6KIvamjchfGxr5zLIhE0qM6WmshTjWEjNNWV9gxjCCRNnHAohQrvVdvKy0k
+Po64YhRhnVzkLwbdstoBAcH61xD8syn9BYi0KaCAUSM4aqngsOcZOGUmidG5bmV3UcP+pJz7PKE
meU40O5tEI0Zgni79IlocGWQFdKrYosMD6Jja+xbtrUytIsiNw9p1Uaw8/yOzrp7kKq5Sog2ReeD
/amvhV+bFopnnD0KdYxWFQdJ/t0u28bzs6mA6QTJOJANyVpfiOhteEIptjxmt7RyjuQJbxy8zc6Q
ITIGnfihmTTWhUyuKp/yMe/Y2ujrnwqS3OOO4LkyqNzl4Fo7mfj3asWkpUAbHpSUUK0x26XjtmHI
zyLTHpRYZXRtZtDeFlPvf7WL8kevdlinGONXcmXQ/DSUB7551fehsu6sCK1fDeVPL9ujyoXT1F9j
wVwS5zjTo/SaakeU13lfx17OskEEUH6wD12Y+v6s7oljAkJyBcOmS8p0DFA8ZhoBYUpnHplzQjMz
dgMzvw7GdtU5CwzDFpl5nTOkqaN9GGabxhReHlD3DfV11gqvy3AfQGhb6STPkPP6+/fyb0wklguA
qcAkhxYQPsnFe6mnY6eZsPI8wKZzlnEolEb+MgeqQA1Y6Dox6EPqf6lUnNoSf8GX/ikcZyGHPzs6
T8Nz2o+LcQjXKYmV4agfjbL49nqP/x/FHD8Qlc+0n3+PD/yvPGijdM6N+qlQn2Xo82/8CQsgWMSf
iCMV6QE2bfM3/yeCafzB2cDR6Gq04zN35y9YwPljViSCOWkc7vOf/QULOH9oJm6lLv/jGKaLO9w/
UZPPbf/bA2FueNERgC7YSMmNy6QUtZxUEYrK8ggyZeOo1oWtLic/2bj6rXplBt8CxdjMIcNQqGjk
7xQag96tIJckK8mAX8AutftHl+F4H02Lelmj96UegGqbnbrIXr55tr84W+f34P3tEsE8C89gOM0k
xwu8FVpXVdk6YsfBeu6ch0DrF5p/XTjTYgqSf0qosuZr2S4ER0idtriYSyuF2wxB6wgvinYMR726
wOlpUNiuVqa6+/3nmo+Dy88FpVJTdcPQXSic74+LoXF7g5mw8EhgXaFuWGbMKtxdZKC3jL/kI1ik
/c9C3uZBCTQ7PhawOosQkuH7a6qpnWOIGwiP7YMBFAHHiyanef2A0/D3r4yLvM6CLB2s6HKFhQTL
4nCmCC8WR7eiZKNlGq/s7pjhMPT7p/j69b9/jPO1cNOHAsvJe1lwjlObZhWEDs8ANOJ6iXkTF4+u
Vni9Xh6t6NpIPjW1uUjEvd4fs/YAGdrLYfHI+smuvzjBbLmxkc1T09+HoScyDLMqarInyQasmiOE
7UM23eCTyiSPEaGDHbLmWTECXm/4VvlPVbBPsxfTQn/fZUsaihj+XxucG9tetmRsKPIFiM5rOPUa
Umocwu/CHoe3/glSkNJ9Qphgf2qCfpOFB6JgF1Vzr5f1oqsDb1S+az/6uPCUfG1b+q5rVXjL+daU
TxF+Bb9/kr8gokCx05iV8DDZI+yZIfKmhq3apLdNqQmPEIO7pvK3MjfXJavfsAMETgGHIbrM4Vvg
jifR9dsCrlHefmTl+OpIc/mFcgfU0RqeF7yI729DCd0yybHq8sziXrXkMsqmTY1MU4vMtdqVt05Y
fAcbOCQOkBd0S0qNr77EDUsTL0JKzCmc4XPb8SeOstbgiOC6+Ni7uNtp2oqeeK067T5ynjpc6f4r
T/DNrc8V4psnWMbK1Eh3El5Y5ESXoXTE8sDulIVcB6YEgDGuAvuWJm6XY0WWNf22aT6oQv++q/Al
vrkF/f0tGJXigL1yC/VQrlzm7gyn1RLfM9I+g6jdlTg5yDj/x3s0V4XDpJvUvnxxF0sn7cSk1rKj
ZqKkWQgBVTHLvlSKoOiPSMTIsg8Efn8/w7igheRRQEbHO3Z+DG+e9KgGamVi3ACyEuDr9llluKZk
3QeRJb/ax/66iqNeLMWwJ5XYj5j8mB1y3R8i+l74p8w4WvEHH+dXF4IDxrUMWMUQwd5/HIvMiLFP
+Tix8ynTWjyTMNBqXdqCJ+Ca9e+XKaOHi4OHqQOTS5VShDi5S8v/xkUq0naF8Pr6e48b0RR9/v0F
EGr//hKXMkGogJk0Ej5PYmG0URZLMbYLrQnXfqssGqgrMkNCwJzUacUyDsd1nVhebWHbjb2irkD7
GhdBX2PhCEnVt9a5NWxLA6aM1u6BBLdxPN716rge7eho6zbMyQJbG68tXYyly12rbUSb3tsNW3xR
PBIEAVYa36fJCw5ju8Qb4uwASwG3axtUKNvoQYIDtgapEzYzGh2Fqr8MzdVE1KB/J0rs9jCS7SE/
Bd8ssnmsKlqamXOFz87OlsW6teR15msHiU1e1ctVSPZMqUM99uVZh0CjzQhSAxVEPAYiwKHaXqsu
Aog4xrQQaxIIE1DyFkmer9XYWZcSkc2I42HSb5U+P6T6QCuAveTorKOM266GbZKF+ylr4aRIrGXl
qUFvV8MZqrSzi/BkAmcIoCXpabaxFIIW1M+Fuhf4OIQG1nykSRbF0u2drYpPozlWqHT56CFfFKPG
trGvBqPDOXtYZ+Ojb8fLooXnW8hTPGE2oeW7uk53kRofM3QBE2hkmKnrrNwEyPJKVQfjcjas4+WQ
1Thrxyund06Ta2+J0kWGZ8HRTlaOq4KodphjJNtckYsC+k6rr65aIzshNdkqYHpWXXtcbj0r3zDN
x/MRLg9sqXioZ5MJFHT3ZnOrRXAAT3Z4GuFR99kZv/R0OMnxbqQJzWDaOXw8yhDbS+zvKqBrnU9L
s9a2uR543Xjlo9KJUCKp4afOfvCtbSevC3HXmO1ilBqg7HMiJGB7e8yHeIOJWcc4zB4eywyKdJes
1CTdO9pdRalTxiaaBU9ZlLNISjml8HardOlHN/N17dmLqSJZNEuvSqXeuY5kvDTs1Cp6MIisMnuM
ON36x4hppm61x8je5ipvQatvQiV5aQrrFpr/jdk9kjSyrFz1Hptc0SzJ9NrSacL8xd3JAImNNkyL
pXnMJ3dXmeGyzTRMiEeMva2t7PS1g8m0b2lLtORrA6SnYipOuvZBFsMWLenWhbCOtutBWE98VUcI
UTdhwWIlVVMLnxUUWo1BflGWwVRIV7MffW/kt51TEUo3POFxvu+L9tpRybwvnL0VgpCK+muaYF6q
IecsXJKmgxXD8L1e1XvpuMu6ADcKR7kw6MBzR13DEVlyppyQNdjTCPnLv4HhWE2YjuioQccl6iET
QL4IYVxUzr5gUjnhjqracu1UsLDMdWLE6xQ9YvscJ8pHZ/2891+WKbMSivbO1Gek4f2WDfPK8odq
hgmq/DaftGPNiCNAJeDOz1ZptxUHcDOW95Vz+/vtdT5Mf3PlywKpM2IV3ZskFqwUoEQNtcVtEChe
Fn4UevarU/bNZzQv6hlbL4JmSrlSkVYrAtFBtrplbYX/lQPpr0c5u5W8O8yVSDC2awSP75uP05bz
wXn0qwfG12EJahRBUTmfVm+KBSVoLVHiHuqZNrTEtaLipb5nfvDB1/KrQxzoG5sUDlZ61YtqYWjL
oq8ghcDvHNcWPq70BIiNQwrT5hGO6DKG6W5bAyKmwRun3JNYX1YU/iPTDReOcxBpsOct5nGtNzYE
cSvfuwq591Sve3el+NoeBN9Tibs1jGklAc70ylnqhe6lebiOOn/Zmg9jVx+7LlvELRPEesJvjLFe
mtNCQLcU14M/rlz3PojOqktbHw2HzsZYrG/WgzBJtleQLh2V8oukmwqSpzxGesHoxJl9HIbroG+P
rkV0D+4IjgsaoC46GMplp64rRvyvD/QfoU//E8kpusoC/vfo092rbdZNBIvux39g9fMfV1HVwlN5
Z274+nf8C48yLXx9qLlnaolLrzwzIf6FR/FHAkxptuvQcO7h/f+X4Y+wZxaeChplw4BDE8Dv/Iuk
Iqw/WOW2sC0ElBY/848Mf3AIer+dGTovC8CWSuELWAbp7/3bKZTWCCNUH5jR5+VKhwFn99EXrruu
ZHa0owY/OoMQ7NpkelUwOirD9iobIxTHHW6Adq12i3iortRSApFb6cHSxvtJgdaplMwxMY+3Fq1a
rUROMo0eZYcp0q8nTWIzX6SPWaqqiyLormY/hME0vIASEadB5mXRED+3sb7rXfGZppMZkrAXzDhb
rPBQo9TFyQ2nz65G0Qlb/g5ueByYJPzGMBDEEDw1ZblxQ9VdmdNzqkqClSGALDosHLn6jyxxlVVA
wKMfk9Ut4dn7pq54ehIBN6HyxAXkzKO5NkT+mAz4TevPdWiTBW4XV7HvB540o7mawzVwdL4zKL9L
8wmkoDdwC1ABjKdxmnDQTq7qgV4YOkoA3tPcRHr5OWufC4duup2uiPIDyDerr2mZPbrDTklrsnP8
fdMy2Oxjfz92Nme+MqyyJnkKrfSZgIWz6Qc/Mt+AfI22HrAMVh/1BD80tcOLbew684fjqwyI8xKP
yeCTq5yG0rhhhg0t2Cke+9G67u1hGQbKi2xgV/jOfWW01sZq7b0Dx3tS+ci5BVaPJ+Jm7PMVJqMg
jALNGYpRylQGwYpQUrKRHWgqduuVmnkccFT3SVghEPipznBW0xt74M4wVEeNuUOP/wT8cXa6vaQD
WUQJhqtjFj71k72b6ByWFaQdNYElHmmoNfvoRfrWtZyyVa3rKwN7jWWGnQKWrl+mXpJFj6v/wi4r
jO8XZtueO2zVp4qBhlpJEgr49MQJ0P5CQOzaiQdSZj8Yw7FgqqbYFZ3pNY7SrJUcZzT8OL06uKqS
MEcL747cByZRdTgt7V7hEGGPXxhF9ISACVl6ODLLYqZCj3Im/LJZDSgMVrWsHsOiqhZypmixKhdi
+mHaxbpWCVOINMXYsxI/QdN+btJ5Uuko9bVvdTsRG806HwBxE2/UrW6f+uNVI5PCsyX9L+6bw2qc
ENGQgAGTIr7T8EIfJ8nP59xqG9U36IRxs6tnZWyneVnVDgx3EBGMPOO8MuTqGCQQmOoxvbXc7Cwt
gSf4IRdwrjhodD1dBYMgi7G+LoZyzcw4XMRpeRfSLEWKe3bDAI1+CYcWemXaKyYjdWVfDuwK5HLc
ND+M2N1prAOh5Y9T2c0gn8UE39+HubttRnWRxvWNrUJPqJL+8zDaaxgkHyhWLyqNGdjHjYPjf6bc
WTPV+F2lYUHZEUGLnM9BLo+MzMRDnNoXDSiLNf3AWgqfwneF4M+rAVgzb+aqUNneX61rNU1R8A/e
2A5ZPap7Ywr33uCxAu4TbPEd/t+VVJNTbBfnKJFf35w6Nz8Lzncz73ljflOH/ry8a6OiZ+TNaPli
484zzSjQOgebIqFQqG1nGTRHfzCXG4Xtefnzu8jk0sVF0MkzcrPt9e9v4aLier0DmOKmOp8bGARd
VFzCMEVWzRKMpOuuxKz5Da1dhbfniMEi/P8PHvgrPH7xiW0db0pVw1PK5DO/f+C5ocq6Y//bGNPs
Q2tnmzo5NSU7SY1aZaHmzEHCaScSZquh2X+2pXbO8bmq9HDfOo+jFBuzyQ/Ff7J3JtuxG1cW/SJo
AQi00+x7Mkkmu0ksJt9joO/7r68NyS6Xa61qPLcnkqxHKgkGIm7ce84+ry0NBJjCn7SjKalfvdzb
AM/aiaK8aJpFtgLD0hI1gTsWa2NiqyNZ/Yqy22MA6+5LK7rXRkhe6Wc+qbvt0l4wdECwNlpLaMyf
Q4KMqBDGaSzzCkckjrEivbUwbqTHFSkI+q9SwDtQjGPrKmwg7sTxOmyxQ5JpvkxN+Ui32i2r96hm
4mhNot5C7b+mo73i5n+2GLcnfhVuE0Xpmo/TK4Xoi/LM13j0Xthp/MZ+GUs0MiTjXkzbG5dGjONG
ElvMEZa0FabmDK4GGpR/14z/Hwq2OVso/+eacbZd/M5+qyr/rzPLP7/oryLR1P8QCBcowRxuSIwm
/14iArnmzaYLj5qZCm2OXfl7iSj+gDqA1wx/0Z9lIIXd30tE1M/0vizUMGJGOjj/muWCkdE/bTUu
2G1MRT593nkewLD8v122ZdP1SWggCGxh8Gs1UtYhPupZtyr0t26wOf+ds6G5O0eSYGa1Oy8orn5C
lmK6CU1WcOcU51JQLznIgIpZWxWVer7ETbtk4H7Ti3KLciZbqCjfKS/QFnF7w1Fur8MuyhaJFr55
mMVbS2sWUD9uTUtAV98EiJnH7EKm+8whs55bA56qX9L3Mn2dfqfWH/O0uJWJ2KdOucgD11wEafTe
pIW3bDsd0Ej86GQDZUP6G5b4hJYYOQ6H/ymeconiLd+GTv6VKDyASWYtPC89uEOL9sUvaFl5+UdW
fwxh/BQlNMPMurRQd8uDpyDRlLH3ga3jy6pqKFik53XZMyS+KEw/VDC+5CZspKHvymMiI9SiadR9
BAqxzgjHQBEMeIociPo1zgswS+mbajL5qpeym3mJw4MRDPamTJv63EiXDPkiex6NAppY/YIY7VOr
shvtKdg31Yfy8YC0ms7J3PMwHUvbTuWLNc51LhL52ViO4SUyrtZo3sahMJA6yGjR1XX0kKh+BS50
L1vmz5OBGixIUdPYxDHh6RO4TpgIj41fbFpfPhnFhFZCvArn7jrRsHIRua1Ku1gOOdHbfmnFCMjo
c4LN0vhTBiqQkPph08aIZ8NJx/IicgZ+ycYYgEmno3yyJ/crbOKVbtfngCiIhbLiTeb5Esr4MGxC
O1tR4Di4ypNvYoMQ3enApR/DuIDi0BsFPVwmrb081s0UU8/Y29qxW8imocVPaPh7kT9ElaOvEuv3
pBkpdlP5NtTNOQuwuadosXEYIaaa3n0HRRSqFrRQb2mEgrCXVJCQpfaB9WMbMebaOM92k+ksg4ag
Hx3Zc+v6X66TnkcHNa+Sr0PNpF53ml+FIR7Q6UeLXh+AC8hf3WyQjgqVUHU2t3KACzx3RDuwbqtS
ZO9UegRfDS+cE0ssgJd4KN+qOtt5uOuDcTrD9PkSibiM5XSj2XL2I6M8iCjHkGrpuwg3e5shTaxH
cz824lhYFbRwIoySjkQax/juCK4ZjOxDc1yquwKmXtH3ABfUGSDcsSiTd8higKzy9MtyzqWP5CWt
rWalatcCjIYKgQ/TJdNzAVaCmx4eI3iTZL5zyRidTz0wH6uYpxlaMzmD6S6en2bdtOZb1Hh8cbIu
/P5oxJt+lL8Gw9+E1kDLOcTKkOXDb8/Sl25wm0rvJMvSwKHrHoO8PWIvN6rpaiLs8nl3htR8E3HT
otH5qEztR83fJCxrNMbJtqv7W0Twaw4M1o76ZkVIpcEdx3k0HMwSk8nC5hr4Kx6/cWgy/2nqZ0Za
F2/snmOIEqM5fRkdj4qMIasBfk4UwcFKJDjXNx5ekzIwKCudFKlubwzu3deZUWM3TTOHY7cyv+pA
JSu/ANDeV9XS7N2XIgDhDwxrEfuscUIaD3aS89PVyKfdNyc/6n5+Tmn5kImpm9rB1oeN1ymy3rOD
a0PkISHN6PMdbret56uLFV/ykUQ50e+SxFrPEEZrqlaeG21HLouaQEbRoY8DJ6Fxa+NetWgAjsXQ
mMxx1xePJoyvmvti2It1EXanmrgCS5NLVMT7Tmb7zg2W5qv05CYdmhOv9S4Q+mGY7NX8lQaBBR5Y
epAqWJADYJ7Rtp9CGgLXaMqWVhcSIvVgxDdHfFjWCJW02rotiZj+ysrgdhfvg54dxkB/RLILRx5s
FyEENBAuLV29IJtWWegfcumhcDQfdG5N0AhlNB76LD9GnbPRk2yHwXs7EZvVgF+Zn0lb4IYlvMCl
1uLqd2n7Gm+JXFZGtZ2/HWagNQGcBeOx7DCJkF3Cemjr6thq9imZyFnIppkldvY70oSPpROtVPxY
4FglCu+J1xy9Qb9rzXw/5vkaysQ+mY0MbGZudwjsjDWg7yoojgRvo35UmwkH+fy0pDfs09LYzn/t
tOCrpfMCUrSp3zt8OApLn67UTY+tZer1a0YM28GRz0NRb+mngsV867PoFJcAZ3iuUc2/bsbl/JxH
/MZDi32ttleeRf1P+oEeVGszeMgHdyc7d1fkxYPTENcVG+ax1ImTG4vvAOLBwoVTQJ/0EmRECQt/
W0Xl2tB+TcO2d+S5tHuS8LTkrOJ30HS7oKrOJTuRyQHpzT66PG9voBffRd/fRNJ8zv9cxfl74oyP
mi4epCPeilx75rfCBEismJicmwFf+RA/xrp6ampIcDgMfeId4PvlHs3ONniZR1y1n+30Yry5mX8p
oPP4yKLGAvlqp8NiSRkmZo/D0N0gz77EbKKJGCCfNYRfyQ8z5M9N3U1zzUdjCk5qRtQ5+XlS0TyZ
TPdA+qrQeNMNeTaHe0X0b9cgXA3rz2ZM7r5sVoM5rJShrgDuzOgdesa1CBfQKZ5ax5i9m0BLhyfB
95g5CoI7UB1rF/s7HBVNmXpLQNqSnPdDVNeQj72FwKjSWteMfL7IymbQHsSXce8XiHhn5bvyT07S
n0eoSV60Nev2qRMholRe6UqsdSvZwlfbZkV4jWYqaQRYXllsourVV9naaQCuqGgjDR1jan6Ed7EG
/LskNjPnV69P2W/9wyvipyTCyI8Z3ynHL8vqn5LmEhYNwJ3gDW3IR4UNky6M/pjq70GxauLmWGrZ
2S0B3dmr/KyK8cBR/USS39voRdf5nXGQVDq59Vuy7FKVHwPdeCzFsJuq6Tg7RsRzQ0u8dow58u+e
lMNPP9DSi6ZTUUyvbhW8xX5ySK32M7GMR8It4bLM460zmYYk8aGRlmF98rlxGyzuAGySW4+7qoDG
W2qritlhNOnvAG5C/8tsts10luACYlWDUoJ/3+7zEowQD6UZtaexGM+VPoGmwpugckyy+CUQER9L
Nzu3LsvaDdXDYLWvLt0gGmrDT5zIzzK5ewisK2PpGccBo4ZOsuNotc81PlOlT+/FJPe9yXCfAmav
wWQlsajCo9FW4k5vEhqT+dIEGj8T75zsfCrjqKe1KnYTeQVhAFqr9MRiUNq0VJZY0u2k/5kGzUJz
4zvq/D6ZcF+RHej0D2zjk0Nv1abscM11KON3Ffg73H8P6NCYEtQnwles9Ev0tbEKzPYGMvEpbOPH
sXJ2JACyQfL0An+v18ZxigVY5eqiGd5lnGI4Hs5ea545xk5pONyC0rtAWXgbtUVW288cgLek1m65
092sgZcia9hdfupAe+4NYzUm2o626cmP3BsbyHOiqLbdYe+Aq6Ul+hxN3nPgj2+mFz22ZrKxuL5L
k5ItSh8HyBXVZC3jUV2SPo6WWZ1VwGC+uazo+7A0v/qQEtJuClwtZULJEW+N+sVkXo7ghXYrVu1l
pYJT4sypN961ssb5Ju+e0igm8+Tak4maB78CEtIANLjOUjiFB4nMQsXOMVyX9qYZzMUABvHYCLk3
avdc9QNPatrbiXOWerXLlH3VJX8qz52E9uW0wWP5hOqesJbAxIVjoB8mhWqM8GtRc+ssgQwQbDjt
SPgDZeJT64DdODgu6SzKBZ1QttQ6KANV3YYrrfI0rvMDiWvlaeiAmPtOpTEqr9xNNcpFZ5cnCuv+
lMEgw143TAjxBGEYLKUK1HxXzO5y+2RA3l3lfWctJxuOcgk0BRROOuJ1ixpJ3/A2jKQVcQX1F6ES
a1f5En8KKBm7v9VOdk7hT25RS1yy3As4ZxxvYwfRLo9i/NLVuspraKWarE5Nxy1LhJdhSouNZyXp
xjKqY2agyeDite7Q1DNZ424ThDbZqkb3JZ1yExKjWusOdU5TggVHTtYEXrssYmedm9DZsvobTORW
dNZ2klF2aWJe1qBrP6oJxw9ID7iW/Joj3RuJIvPIoNbLL79PKCv85Dy0tG6AagXIYtYDh3pSZsFO
pzE7uJ2H1KckqIO3LbmbIjTX06gbm64teBmXnVm+RlL8GF3wW5d6tHId2qye37Lx9VyHbJdgeFAq
uTYlG82nCRY3Cs8kZqJ1P/cFo2kChjEU3bJpfkILNUIVlNND76M05yfBwNq5xrYoUJK7rmJ+DSzL
cvt6Hw2obqoBGSSXknDXl6ncmMSbUp/T0/Yk99y0tJxNbUPKEuyhSM5MuHIJljE7Xbtz2ImAPOvg
kltZeeevoyEKj6UwX5LOiZeMq0IUtuUaf05/Co0npyjjG2ZI6mcHh6E91dY6j9AckA8Zb0aNTppb
wrgZ8ebShx/1Jbt2s0z9u1awFIVwfsu6PSZeXR+8mmB4LRUeSz0quHWyFjXySNY25QDZnBFrSI3X
3E3kSgmi6hIVDiu9h8PUx3t+CXKj9/DeQl4bw42TUxHKfi3y+Jfq4ajY+E49Y4IXOHrlro29fWnG
JOzO6ht9WNleGK8Uc9Y8xhtIBMRt6ugmCMaraZ8K+gM+l0cTCLJHOx/eWrPVHYUmFfLEY4QlO8Dr
u8OQUO8hW8bmxK2KDSj1H+JBpWy4eF894AhEqEDYhgXappG5qPvsC2HXwZ3ifoH2u+d3D4Oy7Ioz
deWP7ywNaRQLvCDdG1l8r04hfnddFHxZwSrxpL8noQlK0dCi85FcUEuD094dcvvUx0RxJH74mz11
fOC3kXH18Tdlu4cA7R3ItoCxW9V/+7vC81oYfxkVoAdfetITwpiy7nlERdO0vbnMolyeOo1ugB9p
4zEds0chAsEiIY9KzH0VqYLu1cb65geFySJRxiao4+45Sh6d1DP3rGNCWkV+L5LUfnb9i43RqvSh
MDhO/K3lXv6q6gEMTfUQsDYP3WCxoY26/YTrklSxVOkPsT9h7vAFZhjfjp7oaE07b3TgHIvqVKN3
WY2t/o111IH5TPGRm5Dl8qxapEHkH8cpaJaxZW2YSYqzY8T9Ezeuw1ilcq+ZuHX8rHwffCvdRaq8
aWFbXD3z9+RO2pVvLbj8mNWuGXBQ93CF9jgYlzzWpyB4Q7fsbBM3+M78xP8gSuNVNMPwuzSnZd1N
r46I9iPwZsdB7/HnmMTu5SGbScjCPIYBk8uRGUCd158Oh0MealTpuKiSz4DpE7XOQo/TzzpNXouZ
TZ7FmxxMXm429TL2jWtvWduGQQvKHuAX3XkMcKOIykaVAGezwJcMdtJB+eTX/gsgPtLaUrVJ3YL6
YG70aj0BYmZuz/Lgc6xHdLwPihvDwpFjtrUL7Vu62iF0iic/qn8bUwKS2sr5b+M4LlJC4walmIXC
+18sOlnjCJ5CillKznbdAcGwfd6aiS0FJJq36Sd/53yWvbdJ8vBH8/NPbxBv9XSG618m3S8/CX9V
RfXOwcEA2N4ri/Z5lTwnw44Q7c9R4gk3aCYZKX0HbVR8V1O9yGl4mN3cAaAuFbUFUuT+RaO9sBwa
uHAJw6TOGM/pkN5T24R2OIFcxQ7PPZeRU3imGbWWmTwwuXgr622iRT+VJ0iIrJaiNw5a1v5qreiM
SXHvagZkOqme2E1w2SefKmJCBc+KxUtPxK+CH5DAyKIKcQ1d+TL/VUgE5o16AsBlMRB0BOUbdc+5
kjH0+NLQ//J7xaFzkXDMa7umWiI/dSFIbEi5eyJiIVruXhSYs9ysek/DlWdUt17HwN66LzRinn3N
3fSGta0a/+zZD2nPW+NHDNtSWNrS49YcRd95D9bGISgYd/KrPTKgzUJWD2P1BDmXyezHCGyaqdHY
rFUV3M3J3oc1F2ElwT7j58s982JMfIqc1PNlgDalCtJ9qmOi8/VbUtLYmTJmGhPPBGlosayy7kXT
PWYtZgEVLESx34HGVwOmeDFhogzLcluhvJe6QVVsJc9T6+87PXwOQvc2IuMtq5aihl/GrAvoo+Qu
EoDg/KSunz3GYfVcpdV7n1Q7Tfm/cN5/EGSMbTHTDq1rcWOn0Wl6L0OlHToeVVvydni5A6iR1l7e
3RmVH7sUfrTRXbtsM5msOR8CAIBap6cjVaeg+XgJ/JwfaSwYPff2OjHHH5c/0fU8m3lsCQhxnxvx
n3/vTQM38GjpPoyD2pTjIaucq+6lbDwOPbmGsXBo2zsrzbjJeV8rr+7PIBmaEEhFU1ApttFTH6Rr
wvrWtdOe51GStJ1Lk1WHGBtqpaxFqGMJHPisKCIv4HtC2sfXmdtnNA6pES+C9xnqPD6YfOnxQeep
bSf4L/eARBqbTy3pdxB+2O20RL1EzLXz/lx6rgYxg1TecCDVGqxQkM2J2/SD/RTnYcZKTdglBeQu
PX5rmvRZWgnt7uEBsPm70lllmZY+57m4xjljX9nMvX7Pf24VD0cajP8b3X2pMNwikAXB7pfObjTI
gs5gdwx8vmJw9rHDHSwvDpo33N2Q+qHRDD4qXxMWRrLsrG/luJti4rHbeAMR2WoQ0gQ+IyIEy2Vj
8KwQ0mshwiuW6W4MTLpCg32piuZ9rOMfR+vUWojsddCTB/pp20hCSTr0RvwzCxN6rTuXPPg6SH6Y
vIObAA6ly2jfVHzkkciJ2VoPfhPnhf9bYD1b9mX26HrBvb6nuc5kQ+PC6B9mw7kavEsokrXVTK+G
iUarxSlifpA9tyEB4bXxtYMCtEiMwWdILKXwEJnQqStt1inointds7sKIg2OecMm0IcoAqJqWRgg
6LL5F2qPT7QblvO4uusYI2PGrkzrynn47BNo17btJvEC/LXsaXr+5aGdrVjTUECQEzTlu9TbcKu3
8f0n1zjLoQpKS4OYiMeRhZ3oeOHtGfuvahMqNtoAo8AFP7UfrvdavkEG3aeEfyz6tM/RTYNRauLw
V9ICEgYiMHj2PpHqWI3FO8S8V6tyLww7F1j008XgofWIRE5WpL93wv7VpaFQEuYwP4yGRuigAcdN
UedgiS6o5ex11UzPU509W63YhbnLIcIrnkGuz5HeNazeERK9AGrZwhUo3fDcROkh7LCT2mF4p8ub
Ek9LBmj/2gXfTlvFG7dmMxa98yLT/iiNet8JjjRHzm4UdBm24Fyzje6kvYyjdcn7/BkBHUonbZ2E
zvZLQdgNZtoyrQgvnl7zPFkLoDDzks1NdR8nEkR9jsvB7pYeEX5F6V4K4ewL5b3gVNjOx3com7MF
r7TPzCt7PPWAx46pdfsUiKSt8kcjpXGr861ClT2OgSBlrTk7PXNsq2KfH9T4RjnMOwnCoG/r96EU
vzIdpGIKv0CUDTBH9yk0p8dOGxOakx4yHLxCWYOYXCHAYQVkZLnYGh/U9uaN2grDdUwfcWHR36GT
xQXLWLP0HzSlx6uui09V5Lw4keoX7SRJKMyCjgokW6oJMLc11OmujuKtncv6set2oYJDHRdFv9Qm
5FptLFa1T1en491cR0kfYP7KzDVV2e9/z5f/P/NlgwTj/2W+fCJENb3nbaX+63z5zy/6a77skMbJ
20xap+16f2L4/j5gtv+AUYkwhf9BvkIH+A8Roq3/wSyaWEFUiPAdAUv8Y8Ls/2ExC0b28afJe45l
/hcssWC3/nnArCN2tC1bOEhKYNyjKflnZcdY2IESdPkZopImNMROtzKbioaBYhJWlkdMTPkuyvt1
FzvgSw2w57n/Nszc2qiS9TotwmlpMSO2KlBQk7Qy1Of+N/2It8BIIcHHaMhqCXGrrZGvpb68yL7a
DKRcrNhsEhA7kbn0zeTeuvW1j5vVxAx1ORl9v7Ip/9jgmCgVWzg6v1RR4rkN5IVkInQnm6AU7saz
wx+8Aken5RITNwADAmae9D1PneXd2UiXwDLMvezltUislRP0JVtBD3EirG+1azJwRT+sadmAsL5Y
W+24wnn06LbpRdL1QdRlPjjW+OG74SVM/L3bZttI2Ls0QzqZOTPEOXtopMNpA23DzIgvpqr9gFzL
NYqsYpmth4wEYahiDYPtLF+HWU0/WXvyW9KE/bxfeRqo+UzpKTuKyQAw46olGbQzcigWRe7+Mgbm
rp4iyNCd6HnKxror6RGMJHV/F2v5ve3LauGJWFA3M2ZRdv6kYhvZ3E8SzsEy1Ys/6vdAWD11bc+9
Or4iWmMG1nLiGilDZIeGC57cpRbkYjHVPf7YWs3HT71uA2YPej+QIVgp0GTjzar7UxJdylj1M8WL
IYOPWzEAy1iSPa/QAloB3k/9rpQPLUZ7gNd4AmT14trJtMmM/qUenFeI8WALJ2kuNZc6QjGDjUx+
0L5mbte3zSk2pl+VzMAS1vRwcRERO0Vs7BqPFw8wtdF1O94X7R75y2eIA/SGVrkLL3cQvzTKzGWr
9+WGpLs3wIZfo6/xeNzisVWFBbQJLY6tseZTc+rPWcUNmimn9QQgvFlUbWNtUjywwDXbk2zMepFg
Y1JzU0T17i3TE7DQDgHigweIybMijFx9Nk9WFoUJTWwqOE7KEjn65BprBzONyzPXtU8jfjfTivp4
LmM8EFKBSdNQymAD1oUOCzr48EDgUI/MtXhqB4Mgy4H+ZAMeKKOz007d1vQ7jlq9304zSEl1zF0r
i9k1zCa7qF7FaLosauTp0XdWjFfX7HehX94EvPyZm7BIahUs9dYGdoXTtJPeMhXyUAJ49AYmEzQg
TJFjXbKo/aqXvjh5Qcg049umi73sOotR2kDbyhILU1I+I9IDzFm/eR3nXVq++mazSoKRQ1YbCUdX
REBJrs2B0b1xMJLerVnk90E1M0rQK3V3biz89kE8u4zKQ2zUd9hkjHjaibQ6sbHnjx15yZdRdY8U
WTRK/PKjlmI7iBMo9EuiVzNi10NlEH+LdHLWbRnVC8NrSNiJDjye1WSHX7HJhQzh8FCQSY7PQEfw
kh5aQNsweUYqXB/PYQfFy0vNJQAx8sKym815u5CyX6kOi08bfeUxAcfJYH9nCV1b4BVU8mZYreli
895N/gO64vdqPoPrmISzvDOPBi3FZgpBYHcYu5rxXfVQ69QQn3Ko6U5tWcthSL4iA6YAuWVvQT2g
MvOieu1X7UeMfS1EgwDkqIjS7lFZ08bWoAV1VEZOR+B9q2nsI+N0Gi3zEEwo7IQfqnWo2cXC6q2z
ZqngwYDyxcSBZkXJ+lsMTGH81lkRcIEsbrB5j5OE5Y7udtj3k2Pwf6bvjEl4HSDOGQbubATIQf/T
9Fwd/N4yFphsn5uJpCILe3Qiwj2joIOS2jltXHhkBK3TrXscoEMvK29g8tQ75qVKm50xgcKpSEmu
8itDvL1Fk4gWee6tmuJnbIadX2YuQCo0gJIxDLOGT6AxH7FSd86dk3TDaz5QThK2+VKDd+Zhjhw1
tSzoYQlrE0+WuxZ6SrtbFuSBxtoyrmYNDHKSRV67R23GQdolprQoZpYLPXvDf8upOm8ftA03Nkd/
znwuK11YMLTO9TejEltNU5fGRfqUGhSVsU9aCFhaL+toRumPTkRD3itluwh0+dQEbMjG9DVGw4th
tCa3UoMQlZYCLYuS99AmfEEGMPBJ5tqwA5FtJrstNLZxPe9cCP+LTW57EwY6gjo0g1x6L8RZxqYM
da4MT1bMHZEWyl4G0apAfbJqJqjpmoitbdwGlOlIM0qahIsCnYfpKuylQ3YAyUi2YOp6BwHZaJHq
3s5LvZT7BXpJvPEkESCwiDDKPsDdslcT1cmK1ufRNoCnMf1f6iJicNeCu/fKQyvo/ZpFkK0UmvPu
Kr3wMfT7CKxM8aH7zlsUOOGqzEgVKVWyNwv/h6PgQpvDwyDHVYFGZJgFVNGJ0SwNC2yg6X+prH5w
wiB+EG0VveaJRBLQPtpS/poi79rE5tqfALGF/hzoEr2rEsyCqWSzCNvpRl8bLVdBStqwTihaFsrj
JHVpdNuF+A5ry0B/kq2V1ujc+dqnSXfSjWymY+bhJDOGB39wtyW7Fpry7CdPaJp7ScUoKOR+o1Uh
4ghXfkcumNoy7vKlO37lM/TWAKABqv/HVuq9GBAndM4rPBHE6qI7Sz9do7s55SM3KILHSR336w9f
tiOwQ7ddRw4T4Nb8S7b7bx/R/wWxmfEl/7Mm9PTVdOHXP9frfMHf9KAeqO0/lc7OzA5zsMz9ZRlC
KEo1DtjWdg0c/+aMqfmbINT28BmZXHjRSPv67IP7z3Ldtv/gexDnDavDAj/Dv/oXynW0n3M9/g8l
NtJSy7R97Hwg3x3BR/lv0nc9jprRwL206qxpG2Rtcay0JFrQWxyQGTXqqNuxOiKLwN5RHCb/OhJ5
GLCRJN7WqObacV+1ezkWT42UdJvttZ3F5Sar0f053Zx1QVcxqhFK1BkKDR8uh5paZ2200OtbSF5L
w9ecgx68pEX6mCSJ8Zo6DL/USM0eI5fLzJXVCbWJ2x5Ga3silDVgZov0R6+PYyveEgSHy0QFJC+o
mUFL48n2twi2HoOAG3sikDpE4uzG2rMxOG+JOQHSq7xxYca2cR71/tTFcNsQ7x0drVy1enDOgHd5
dKqMIbc2fiXeGRVCnRhNa+no7bqpvGUtMgIQ/HsW5l9T+jVF4heiwo3FdVpUnJN4gYksvzlVsbd6
RPxmIIhHJCJEV8k1tMTFcbJVIZPfcMGGRODBQr65SAJ7OebMpOpEfs0ecKe4B+DEWk1eaGlecw2I
CEPrhhSmunhz3WBj6mwjysSR7W1KS2yzaqAHTZBLMyzFpJ1zK8cPSU+JcdkJvFu6qJSNBV1jSKR2
RioZt9600h0AH3o4n7lmpBjLIxvQuOzutdokHBa9U21obeYLAJBbX09fy6x5jU5epP8OXYILechV
wG3IH++NT9MyGA+tLCjNsUVSu3AqMfwLOE6ce6cHu5LuX9Qf3c6iv6KteldRsKGUIydkbwt924SM
FYRYNpZJlpe4dhEg9GASyKAklbq71Vh1TItRkMlQpTQCJ5P2G0z1FraSlzU0G7tTOTJRdif7KX7z
kdEa8WqaC8PoMXEV2OD0qEJ71Zl8o8TR9uziICnTRUDwY269q8iipdZP47ojRSdijK+F2VfiThs3
AA8Qjf6Lk1TmsSDKNjVdDxhkxzZcGcfOsm5dFx4muYiLSxozY6ibb4xw3CUAjVVfsQ47Yeh+VTeE
KsemHl4KxtF56TH1In9aK8BOdlgkNs4UPdh6+wOUlno5oAcMrAYY5IC4zORWkYRbEXhXCbV4YSli
rQK6PKssmNNa9fg9GIYYeZz1WWNaXGudz+Ru0k/dUAZbrvE6LDrAl6nnFpsmz451AW+g3yI0oAmV
rfL0oLcFEsdu1TGuaLsvYX+CYO3kPaz7bZ4m0Z6I0JDAnBQekSHw99GOhHU7XsHYVns9a4p13ZZU
JgkzUSNLN/pgnsmFosZ1AgKSjLa6uEl4063UwkTRWM9tTknUNkc/6K6NJhc6AssuTJDX0ll98tcJ
FNeg5OvjT5ziKL+O+PmPQ0sfMYhf2lYgJQi+u/wp0Gkxlsts5A7jw7ixnJ3lLnVPgppFKGkMNwXm
lC9agL5YjM1PiZ9CZyaF3nkRtOMaGYyNtcKOEJMbzH40Zia9eWn43TsGV1o6auZ7b/jr0TwY7roh
dzh19eeuGwiRpj9pf6Eq2bQJFUj8nWX53uMuW1C56WYOnZGMeY+5us7mCKljcuRjV5+dAnUhpEYP
ZhidkwXDEQbSzyALtwMz6s6tCCyL1jR8h+zd6QtWwKfIdyalhzuBee5eqDuKWC4TFkykX6TSH6fs
Wl9rWW510P82tZtl3DSbrgyVTHURNvoIxoKMALYuhMfU0I5hj6sEWTPccE0A4q8/guE/ODqP5caV
LIh+ESLgCmZLA3qK8lJvKtQtCUDB+wK+/h2+jWKmZ1otkUTVNZknLZ61+ZG3CTUtQQ38fGhL+l2J
zAnHYlo/JmZwq1h2LtY6AZgqFuKnkrjoOArK97JB8OyZa+HriIilqO2JXYjbiGH5WtCLOMasNj3u
0FnlkVkGR61Y36hNykZJxvNbYe3He46899u549EgdmrpunUDoET3hOXQ3nTlR9Vm27l9T71LwPyV
4OmtjkqDRpoee07za8AKne56N83xWzylt0yHh5xphHNMs39NsO19BH5K7ApYCMVdFMVYlwHouoMe
PrbdmntxnQbNykdMkTI4iEuWJtUh74+ZJCCnitnfvk9B+tzDDfdsrJd2/FkMX0WTY1awD95918ty
cgV7aeO45zj8aOJqNxKkXRT+1rT+xMlvw5hmmbFyqn8NtGlin3ZT+pha7GZKjkOa7TG0H9sRbT/w
uNG2wOvyYaOo5DzpJhKdfXc1cJq4xe9CPrCziJ1REuRiETRkd2jv1bAJTAXut3pUk7HR8Hhmj48V
62UUKdTnv0rkn///WbisMSrM0aCamzdakXttFzjRymTyZM7ybvK0meGha1w3TmNHWZWjhta8Usnb
uDjHNmz3pHxyBmUBxsEecV32LHKJrS27ThPBDt4faX1K60Hjs7DLv33fbFLu4GUB8eWwIRv+dulb
2Qfrhe0IqGWMDmRmeZTnQ323k9i0kSSG+3hjn0fM/mEmzq39VHjThrW8pz54gpiWwBxhc2XWRLkf
8D4wF7mHc1R/s6TewWuO7uN8yrfVmL7JvjhXqd5OOF31VDLQR2AhPv2C3SGtK/7MlTmMm4CcxZAH
iGESM4DFYjmDQt0gZxt/abaf/eLYaudY2wT7MrAgQedu/aIXhFvaP5hAufxZbwPv1BnfIadrghCz
Fz8lRx4xhWBFnEi3PaXE/FH0BASzKHNLJEU809YUBZjF4gL9WgzTxGz2XO87kNMwQ+p93nlIQzNK
NgI+q/pAKtjFkrxtZpv9ZcgxNuOn6EP2Tvehl+728Rg+Vdo63wXRVcHFuLCh4fZUlVj1RYj2fiaG
7VmVyaYS5sYr7KcL7GAgpq733MnwK5mnF69Uf6fh/6lMg9JlRndjhxes2bvJN3AZl895wAe1qKDE
LWWRrYvC/EMdc+9IFdMjnBocA+PAyiklVox2Optc5HMGKnSkske/GVni0q9B6ySrKhKjeG1i9yZB
xWg+AYE574slxR0qyWcZ9XkoPbUqrfEpZp5sdbtkZvsRx2cyZ++x7MGHUaMYJlRv3xICHut4k074
aIBIDwF7eJw93/nYxaSF3au5QKzC8NVWzQPV4z4u5yffTM5uHj4zyliT/rluQyLLUnUaOB2X8Yrw
u3fs39gJvvvynnLK5qudj+1kfLcxp2SdsXDqOD9YH5HtVdUaC03w4TKlJlJxCY79chW1t/UAoKHe
qHad+icAsYdlHvkzsbhB8+5l38Po7B2yyHup1zbG+DkQVMt8g0Fv0QViYTi5KP/Z/6IYBkjLKjYp
HvT810gBiiWP+VzvZFmfBpaU9agZ/aA0dSnUuoKrXELph5/HkB9bk/iU4W8V4hhjpY+MadubaIX6
A9FYG4RWm8pndFi2J2N5SxP7NPFHi8eRVdd7DmmeAhQPQU1A5bLyJamdALULfoEANv19HK+CTVM9
g/zcV4Z+86kPpS+jtGSuBsgdEaee1CVxMEC9NUnAhOQ7zaudmqbVHQ28NOYxNv/AC966dPG+8WIH
2V43+UFacPj7eZ/zNt4HE/M4chPnLx7nxsxnLhVfVek+J4TluJyulvTIbZSrkthP0LAwDp/zau8H
L0vGhvluyLTLdYL4UswuKgMmUWn1kroksALXyivv0ePxvxPbo8mf1zVQrppgjMatPyZhbGT8j8cU
2QoU9wXj1WTuDcr4xOkfQ6DLhXQPpVWLQ1PUD7Y5KObX2U82OdDM9NM96Cwm3WOVFnWHRZaJ06xJ
/QF3ZBgjaIbOz8jMmInrgd+/qhaOSyVconVy42Os3c/AR7zABX9rZudZeTVTYsBMhgU4u8lfA0xM
d5XQ8q8nPaBYHuIMnwWJCEzZIrdP13e5UNL7m1S+OQOlKLU1mltSK4AIYdTL/oW64cQ21/fXjqMT
Hf2jQOYQo1MjbLKEHukj9SYJd2lUtGTJwQwOGKzXGbeXLUArmPFX3/v3pQ93EvPAYm83T5k+9iNC
+cBdS3jfIJIuwj2rweLCOIVVcPWaW2NmB2OeKbrqdbpUTxOzJcOX66yndMkOegpXmTlc+LRvK/Yy
tOtr3GPIiu1NyOpXLie7Z6NCROKgJYNv4p2gd2eKoSEtrm3Fa9IzHnxCzlIALUvaX4pL0D9wWXKx
cA8h6kR1eNLme+/di9/9tPRfGWPmTg6HdNZPsbDOov4FxM3w9zhSbVRcaj2HxVj+5l8Lz2bKL7io
Fw2xyhEw3RSTtqrYtGVw7Wp5iUGbG7Sc9rhntLW3cP0USpxI6lhbnoFcKCTO++hPDpCzt9RL95n/
btEs5fIvOzLcc+PeqsSribKOpmZjV79Mtwl2yjGIxFu/fLKCr44EqADwEnOttvRXTM7wjpDdsStW
aU7dHy3s4l7Ay95UYa0GdTDTjH7zNoxvNTWYEOjjMpzK/VaKjxFjzcIAcGCMufS8qrJYDy6pNmzQ
4bgH98FV/zJSNpsM12OOis54Jkh6PU30wbUdWTOiZ0QOeReC439fmoxLGc8hOvtYE+uEVGZ8mHl/
cLlEeA53rgyju4S8Qm3qkjbfJuOuNrGWB5fCDP+OC6VL7m/mctlm5V5RXtnzpQZ76FkvYu7WrnMZ
yr9e1nKfA3X17jSJtdPt0wV3ExzbuZyixc/R/8SX1p7WQU8kZ/WUTihlkcNWw3ERIXqVHiZRv+PB
WHvLF5kvaztHg67hx1Fg+SU+v1RTSWJp7Ol6uu7sARAKOHZm3P1PIjX2GYIShPUrN7y1LZx727la
4CCFkV/DJPwcTDQaMuNKDlY5ZccMIsnT9pXsjwj+PTiW4bAgL3HyN9v9bfMF94m7crJ2V6MNTd2K
Yis9j8Mk19OAY66v1MEO2wdVJWXUNnLjjMZfodLH3Kh3WnJKTkwnpXB7BhGG3KZFgHZLbWyin3Qz
vgOYROPKK5j7HBmKZFjyRB9bH8+prZj3TpjF5mGMTLP5V/ivaekb5MKGxEEWj1ksTwg6qA/NV5nP
G5Kedhbdix6KI2LtllUhhWnU+cOjCvtbS8EZQvZb0DAY7byfNFrCrnrQHgBAj4uzj2oOPzfodjF2
fDGFXC0GucXDfWzwOHP7tGjt+oz6ey4fmZetcAn2h4W5i0N31fWbguwOw73bYq1/AYrsAiidg98A
BMsh5hVahfpz4my142BT0SOE4mRhGl6Wf04ebBeB0YcAVel8aT4bbKWx9J562vo766lGJd46ztU0
MAIL+HnzwU6Cn6rqdvftmAClDsYgsjC9LiOi+a44JTHbFbJPjTrb9jaSbrLd5jy5yvnDG7GFjnj2
yvLD7FlqsWqooS6OrA9jX2xjB35PwQ7CIdUOqmMgiB4d0OfZq2n6DN2fOf+eEZbKOdujyX/sBkjp
REiIu1zMXo8xpC2bifTU3HymQXGZbawquKTG8IXSYGsz5EIo0m+ZNZv+w8BGgHzMEBX+9DXRvbYW
Wky/ORq92GdAoFe9WUTTFOaEk4y4YUq2MdNvWfnxJu+haJemN64FYMrZtczThUwt9TuidzTMw4vX
YPn8Nudmi1TSQ0jFq2J4covL0tgRd1ccktDaezGpe5WTnZOg+XHcH0dZsIays0+rrXsdVc68TWNM
EgN9v0fyBynBNzJT1hgs+demP2llvAkVcDOQ0MPjrbkdWtOh498N06HKu6NumGY1pOZMh3q8UmFs
TV1TFLNUGczjYjCj9MZfDKLU2+5hsIHiQ7NzqMEYht6DveGAN07Gi/e8lNXe8kDqiR2qYBzcOyOQ
GwYz22D89FDpGSjVw/Ax79Inj+dAu1zyNea12B2RoFXXAcylRxsF0PlF2nWU301weQgfo4k3IapZ
1h+uXx17tXzTrq80qDRzCl/wczUdPlx7AxrRaN5rrn1p/CKDPxfywzYS7A/z/zclSU/vRqd2Kes5
NHnkExFs4VJBiL92itosnyN/+oHvRMXoUyXeUQDAowb3V48Xz2C5ZU3sRxwLv8dw1e19IEuL5i8f
ku55pMy3QEGXXXWgHWKV9mTnM9KR7cg34tNw64m9osrQX2HWvMbGSL5Ryr8VGP4rrPQ3R3Vf7Ml/
mhaSW0tnhumfCbZTBlBF/9jLdjJ2jAc3IJvWhVtHqFdWXI0Nz4rEp5caxRY5yRGpHlGGiC0oPBjD
rmvRvpd1eHHn+sRfP5kqe5toGU17b2tk0gTWq/7sz4yoe4LXxG62bApaFlPkYOklfXTlcyHSk6AG
Tvp38oHwPrMo9QGFA6xskdtN5IN9N22HxOGlgDoi6GkL7GE9qWSZdp+L6QIieOMk8mSn6ECysqnx
WY3rWQqSzupkb8djsg/w4HYQEuJC3ICFn+yMdzwvUvSuf8M5PBk5aehN9TLq/Ltm4mPYFYtIMCXs
c7tLo/4NU7yzmJ7hw46sijESE4DykHTmdhz9HTYAcr0AEdnzyRUQ8rgbuzuA1qaA9Rx62Rrm6qOb
vXUmXhBEwXhsoDPsZdm8aEQ+pv5XiD+dXV3r/JOX49QDOyrfhPuaIYaoIAnm/hcauu2M6HVQEC0T
kEsmPD6ElTEi0gmSFl2ynIZnCFkbZIUBWFACmyFF5HYYqSW8BtLn5PyjvMdiMVdB+08x9MCwwRHe
73yr+RFAO938OEu9n2yx8row6trgLCxM57xFdvjUtQP77enVGXdoZzZmTjo3xUkmiPfwtvldv5jW
m1n9ibO3hZ4jEX9CweEXWI/SGNed+ilZKACPiHJRRkPMRiRInvGAfqdTevD6oT0MYau3pSVaUL7B
ei6yVdv5uw7eVTBkb0muj3Nt46RMbp1N3lMe+yQOSR57p/aOXcndO9kLGMTcQMzj8FJZHdGnZYY+
drbZaFjOBQjVtUG+mCxsIRKLnDSrcB/anFoNr2c1dgPDvMA/D0ZcH5QXvluqr64pHgqdlh+Fn771
w4I0AS0jcAY9pwmDjPlrStIVeWtHLs35sdMc8IFK3/0e4+viK8pRuBJF7jvcZnrn2FTN2Butbc8/
EDT/l5MNY6GcssS6GRUn8gBjcT5MSUeSKsHZ4G/KFMkJAxGzrbalx12j43HH3moXB/PRrXwWy/Gx
YOJkkHPW+Q4NqP/OtLXDNHbHf0d6kKhpbpmvPmbbOLi9Xa+MMmdc0S7vdYHgNTESDJ58YZoqQViZ
ZyXDx9QxqRbss2iRM8TOuAm9dGdQjMY+8Aq5XGyJtxC3beP8m7jxWdMk6HTr3ZAoETm410OvfsGT
kbbH2gdQUJXBX68FH1JrJJ+SNME5/lUjT352IsHso02Nf1k/b+uY2ocJrs1INDZYYRQJW9xa6Vet
AyApQ7W2R0rA2UYJWtebMmTo1Hd70EKRue0QwOvyIJqBipSL1Uk2nT62A9dcq07syB/dWiNgmM68
8Oc5a7Zp+lGyccN5sIZrtnaQd6ZDuW0YPtt8Whpz2GWcQwhIN0R/axKHNsIQND95RbE680Aw4rm0
fqoORoDJ2m42bk2z7GRZvEcEdBJeGWPgGB+txviWhuoZdnN/gdWSZ19WW8zp4Vm6Zn4a/OmhN9pl
L60e2HwGg9CyXub7U6w94BNpLja1uORu0L5kqM8SJ2MqbI0s3pCwCiNeDtNoMKPWISMujz39lE/e
Ho/ak0JeE9nEzVQzA0PsfGqdJmYSxWctpN4KcoJ24CUKNXvYrIeogWPsWCzHyED0r9kBWD+mHAwr
s46ElcxnFu9F08iHapGfumu7qGm5zRsCCabWPf3/xax43JEk7ydIIU9maoYnbyle3ew1rv382cQn
Uy04X7AQOYmrdhYJf3imnQn5bRKMv73tYTIQw6GwoKx0gy8uQeOu6mmAam/w/jQhEyNPYEDjQ9Ae
ly60I0wJaK9YbIxNdpxw4GzhS20tc5HHrMKh6PsFzm6iy49QNDZjMHHa20m8KyW3AMQJYCUuL2HG
p1379atI4GmEY3POnFiebcfm6cWkYehGkOYzvA09QGlTiW0NHHOlfOscGqBl+EDzWOd0tdiSREAB
PnlLsI2zttm088LsIJ1ZsPwvWxszBcRnOOS+zqPQ+Q0qbW+HqkvxunpMHXX15bPdVEQSbkbgXFHg
TA+i6IOjBBt0gGTzLwz5QCL7LDbVqPm+fOxPQe1+FCE2g/A+hMop+PrJpbwi4owh5iX2qJUyqs0K
bOBtqYzqkDA8B9VAdNhkvuWVE25aKGUb/KNgTtCRoUqy95Wf8M7Z4Q7MRw3VNa8P3v0pbbeT5w7H
WpUCxo1PjGdG4HA/pBfiFlaqXJbTzVlkclWELaj7uiuNMRbp0EFS5nyPNjr/LnzLAn1fStvrgBz7
s4swEq/BMy7aqS8ov4s2KmX+MTr2xRfcAFn9FozgzMJEfaajRdb64JHn7PIDZWrseTn5QZvUuaUt
56yr3GyfIXdimgFsIrsQyeQR4cTD77+lBdZJoz+NPnsuD3TPLuzyN9SOlESmgebxrs3rsvakVbXs
XWltsjL5rrrimUqfoKuYGiz25S0Oky/DYiUZamgRgcFgruFT2LhyppFOHvKSxVkILSYsFnhqGnGA
rsCCOzhOvUFc2LTIWx/anPtqyPfOQAGQIH1lUFiQ4uyXN4ntPQrD5iv1g+FPR+BnLWq21H5c73vb
+HB8FGSVoKT07Oys1fBe+llkD0CQsi7hqVu85ywQN1LG1Xoql0jH9nBQJe58jDPlBgODBIHqYegZ
fOZgyIvY+8y/0oJ+yif/AD1nY86cLMng/LqsyKlEp1vsGBVg+Zqzs+ppZxhH/P/FgSnKC94ww3Vv
k6VdBHF0m0Na/jPi7hd3cOI8z//DMhOJx5P4UPtA75DsnUTTusvjwL3NdALzlzf2SPeI+Nx0OHYm
g1mVJKSM795fRm8zYBXdBoFbr7uivKkA22oKmvBcsH21JECtHChOMczrwuhjdFGxcTCyttv2yNik
h/vQRK6c8/tkdxuxUxjHSpNSQgbqDwYxn6Fc2TwFg8H8sTGOixnzWUukEZkeArMk69+cVjbMjLJj
S8Dd0gzNyWDXmgU+TRkmr413J2IR1In9eiAvk0Q8yFewHDFwrsYBuV+ZYubx1A6v9WslxgenkiH3
SYOCzDBPY3sifrGMONsAo+p5y8SrwCXWIBGvPlF6TzBX4r9slqg5Fj4MRbGNZ9eP0Il8YW+XkQya
m0QvvjWHhIXa0tZ3DTPlEo207TBDz7NgoAN0jg4inY3GGxFxh/Q72XXt+k4VUwVqxqEOKmRbE6E3
uSg2Tpx+GH29KTKQ820bvGtGTavMDqr9wE1WQKPBtcRYiTHEJuv953jqnmK3YDRXT4e4KNaL75T0
DxmSjMnzorByTDYhdhvlraJb1JApWlbpe9+OeJ3TKwL0gwnW4ARNUCAoxM9j9I714jly28rJPrjo
SHFZ+c8Izn9A6A9PlS9mlksZL0lF0Hw8+2FUBEb5bKfSehI0MOumZz0w2YO3byp7F5biDoYKD7yC
xm6WBdqZcLwmQfdqqACGfFvMEw2Fs88xxe81py1ynYI448Uztt1dbVeUfvio0Fw3ghk6IwfrBauT
TR+YPTS2ifS1W8QHxhbsyvrTDjvk7g5KnbGu/skRdftCWp9RfftjlVzmpZlfcqCNOFl5B7NUvPVj
6784M2e2HBOENff/Ws8EveXzQOK0mz6nKI7hvEHy7tKu3o+WgBKsWc/VXfLB09TucDoFkTK98iVt
5I6imBWa1dVHLyMras4QqFtm09xqTchGRq5YFDtWc6NC3qQ+92xlu+kl0am6iELC/DGSiRzTsmH2
wkAjNBLr+P8X//6fUq8wDkFyFaLyj2ZbMiO2RsaC5AlHVmH+LWyszlj+2Ll0rADmYCCWVitc0PLI
pZLefGXvNXPnY1xwErRstrZpY4mTSuLxhEIHft8E1wSFZnOx7l+Kbh7X8OxTMEqIxAc1G1evS/uX
KZFR4obzy+QirxHel2Oo5EW6LottafjY8pFmF2WLe8LClgdByzqiSFArdxagggSsl7JqbqNl+FfB
2kT3kcxt+1i3jAXmltYxXfLs0UrsXQMM1wib9pJl6ljHtJpo1De9Z6hz2qsEyUy+b4dxvLp0dzun
yT4Xxmtytosb6X3ItUzAP0utf4u77j7Obe7ptCzflpgsW6wBPo8F+aQxOIltYUfOuDDp84Hl2LVu
X8rG/ZycisatFOWh5xp5Ex5wAk/11sGDt2KaRfXUGkqdwp7pEK7/pyAbyyeWsqSDh2rdumBAlND+
C2xtpqeQ5relXzJ8lFN+qFJvU7c2mliVNMiTFfa9tHWIpC6DqKrrbut4nnVsnPx3cVVyUsSzmm75
0GFh3xQjRmo9Q7MP3eZIufZYgGOOdMftU5uIqCWBVdfg/sUbnT/4EuZtwlqqaw35sNQNsK37F/DV
Yg0I4VXRGtw1tvrWJaa+2cpj9sQmyXXC6fb/nwf+TPM6CuwR82CAE8x8wN8+My9AVHhY7mny4yiK
C6q1E++FfvS8UT+KIJ5OtuG+LZ0iO8XkEsnqEBdcqYdLbdlooooi3am7OD1Ejk8cI9OQuiJoFwEx
K4ABYWogOmetBrKLRgrtqF2Ecw09CCVUCHYE25e9fT/bb60joYC1xZ7wZ//mzMaPz8KUWyu3H4SG
aDjitaycsfozM4JuhpbeUM3nRKN8tZqSfoCpJ0u2otqb2ZJvPbMbrlbK/zDm8Tsbhi6a7Nn47Olm
1dJda5dSdppQ4DN5YXOPPgBhLgYZ3yiOGlzay9AKRESzYL235BcTJDOcWIhA+SzUBmzGKgs6+wAe
UR69oYbiYTof/2MeqoA5V1xkHhVSCcNFsNOonbhINgggfZJ5muUKl3s/uKDPUxJ4H7o6tdfo3lJU
yXKTwQPYJEuxfCVklHJwy/clNtHjZGgOeX7/xklPmTZVD5n0pjd/4RrhBtorJ0Rvf2eXzGHv30LJ
oDpWOHEadVfro9R7iR0tnknehKDRYfV1lxPO/+ClVO4+s+/aZaIKu56qDIHY2utGet8hp5gAes1A
T+PkN4ImQIs2ZlGiPIBGdt/c5nFqDoYc0TQlFsshBkBHZ2rrj/belIV3oydCyqVI55ufMcXgW047
HczOBfbQrsM9e0xJctm1TvsnkY5zMdjQbTO/ZcAdquJVpn77SElOwIJRn4DbmVEtCSq3yjbfaTRk
K8TOCC2kfEgnStKcmYluyhQzjyowbOrnzJaPcdDCTRjw1KRu5n6kqb3DnKsJ6MXo4tY5ox5btixE
x2+/yf2POJwugMofAg9/dAIfDGVASnivJkQIA1Qa5Y2icdx69jJfAmK6Mm2OUdIHP23uPhWiV1ED
iAE94rgpuNLx2ojbBOS8qGldvdivtxP+mI1jFC3OCPY2PQqKVc+9GAHA+jD1lL7yF1dtBV41Td0H
1/LfbVl9ldL8TIf5jRcISFwsTcbxznkOEIbEFauxKp+upVmHr17Rb5Jwcv/Mo3W/crg0dcm0PC6G
8JGAVzjn5PcMVW2s3K7m97fqgx0sZ+qRJIJowmp7HD/taliOrXRtJGbiJfHHDs/qRM6N5V0UP6Oh
lnoFYF3AZIhZvFpnUtQppBoTLRnGDPoihhcFp4E5SFgKE+1HXbrLum9NdG22WZyEyPNdeVd+ZUlC
rzC4U9Q5Fa7+Mex3NfWsywpNxgb7FZFs6N1xV2dOsdFZPe3IbThgh7t2wYh3NwuyQybfQ3DJj0n8
hZT2rfNnua+H4Dyb1fgcDg16B27ONjZRt5h4J6ZTS5D0UWVodAZNdKO2n6u4KvbuhPDA7/0LEqRp
NS9Vf6jBunLQpDCHHOAeDBEd6nG0eKu2ZVQeQ2bdZv0ZGgqaEvnu056uTT9zotm241PHPn6bE+i+
KsbROWc1zeMYlBMVWgvCRjLzFVgjnUotm9pAqVPKQ4DE7IJo+ClpOotpJs36UObTViU+ZoPAvUtB
iCxQCSuDIHlpW1ldNHIB9keF2NrmhKIsGTB+xGg4a9/JViLn4zxbKdSZWD0MwZU8pXznMhpeARmU
FOR1iI1gKQ8p+0qRM64R7nytlyCAtOSf2FNEgh8Yp9bXXDnlNauNr8H0uqiffZwik48HcsH0nyfp
X5335rHo50Me6l2dMwDuy7M/wasESsLkwozrXWWWxSGMx6MzPo66mFlwu97GAuyp66/FQwUa6D9Y
ZZlhNNaPrWyB7ogZplJoIPu0t/k/PhAZVZ8MyRYhcHJiCtiJnf0G11+uiMsyiCA+hro9m2P4AAHg
pzcNTEAzi/yegaWew2vuouUDNo7vpIOz2KasmBJmHx6DHBD5A9OiJHhVAeeg9JBbjYxEsr4vWf9q
ZxukFi+aNRvPjJ4wlM8+pnw3RyMAxiQzs+7E/KxHB8w0dzIsIjEtym8mI66fsllbCIguykGREEk9
Ss9+7bqlYdtzz5QNrWihjd4b2sHY7nWvrZ5/m2HQ5zBx9dm4fwltI6prT+6beKEVobyPagWpMHGd
DKSdRzQ8+TyF57yMTnWmXG537kw/MxU11+fQ3AM87OXSZR8ulpLUlSrSZvbEzgBO6jjPD/himRMo
gOsVxvCtcnwHxsgemrN9iUmblrHs9mD1AACprt3U7vzr5ob/uIgmeMSdJyI4Duh1DH0dujQ+TKBG
yDUU7tbKzWDHIONQZJN18GsTO1Mgjs4L2D3zLPJhW7nDpz0yeCoDzPr1Dwd5GTUBJtZC6C8VsFpX
tfMtvFciG1hGBcPysAQH1X8k0+CxrSBsJ+0oSCBCbvMZh5c3ggUdzFBR3ZXIEmmPNSCFDShKJuJc
4U3dXTnOV0h/9WFmh5551CeL/BfkVXWo8a15loXzq7BMQK5Nx1iffruWyZvjvpsC0YQ9skkbvMju
sRu4jPBSD/n40FwJLKcBzDQ9a4sgymDM0QrQUuVkqINyoKwwg2S+gQsaKYeIdIXeMFUcgUZTnCaX
4LXGtWAYl0oy36TBsfKGwW6XE3JuVy5SAQWMBW9hWrDulsY5DBrraBXes11qkG810URmHkThlODN
cOri3BTdM+tPuZ1dZaxETPvnpNW5D+RL7ZkNUnh+kQANlkcdaSQJVuRUqFv/b3AjRun2BRroI0Pb
deD7Gj/bog+NV70FjJR2wJdKEAcQDxF/82rcL2kK93JBSVlJYBJ9LvS5tIvXsXefbJX2D+40nhwd
Xzj7/9jd8jc1l/Qgqet0riDY4k6wOoa52X3HnVWGxQOz5lWNVBykkVt+c8zC94hxW4BFg/mWwR1l
qHAcKViQPbN0s52FcdIGz0CLfHtEkIgiGi2OOiHWLvYz86WutVAfmNm4meHamEH53SLvW8J240Ab
ZHPG9W6Nkw+AazfUJH6IHIDQ1HJ5WXh+q65LgccOWGHYKAJ5Y4MPfTxeAHskRLqMn+Vg0Rmror+E
8U9ckfrutzOVXmJC8LYBJ+eYEFIGIOuQ+vPeZM68Zej6fVYIcyiaTRc8JkWeUkknr+0g6W1rHtf7
X+OINOFVncO7US135E9qF2LjTRG3O/7ZVkX15IVbcwGp2svue4oxnda2VQCWgGiIvNfYdcUhVcMu
6AGgjxbUYSs1iJfv4UxMPrvGhL0TuRDLTNHXXFpqqpMS6B96dyvxMqxd9dKkTbkOIQ+uHHrnTefx
5pMTArzRAK8ydeMLuWvoz/052Yml/tP2OB5QoggY5fopYGe2meo2w9MyVBu1xD8jToecgcjRNa2t
7bmIEcK6vXTt8xTwgWeoncBjEg/kLOXbyUQbBEyJwtlDfxH0r1ISzk3xRTLhWO2ypmTONHFtBN+j
48PhcpOU0+5fnRndVjUIL9h00HunoXU2F0gamowIRKXvTTEE/x8CYHFMOoB7P8uwOFHbmlyjyDxW
E5qalJS9tFpCZqmMlBFfTHjCET1l6OK7ul83HMUr7TDsK7BnOtbyLkeP95gpAf3bp5E49a6Pfzov
JkDMsBA+5/+xdya7kSRZd36Vhtbygg/mEyBpETMZwSnIYlZy48gkmT7Pswt6d32XWd2dZFdndQFa
aPEDVQmSMbi5mfm1O5x7Doo2Sh8uzHj42hlOJVUe/TCfzdJcNr1DD3TUke71MqqLNgF4SO3JHSGw
60dIEbO2xCWM9CfdzLutV1q0oAZ3dVfbOGJhTyKC5faHQKOuJywFXndCa6c9eHb9RTdb2ooqzV+b
/cKTP5cPSsNWkDZggobWuEaROVT2MziEx9jPms8ltF0qd+1XN9AufOveT8r2dmoD94HE3dcRQ3UK
6RqYxuzO1UJ1yML80kxpc53iMb2P6vG2pwtg4/aRs59aaI7JiiEuCTo8S82Hfornu87GByp+9ZoU
OcOAqoNP7XbdJPbZjSEGKHoY8pep/KqKYu3SMZzACGaHrH4rFXSvG4E+EgrSv2tTGOa5ZElI2/k5
zRCWo0EDMDnGwWyyxzSovKPhaPYeiQYYs5sF5CVkfN/lV/6rsfLPGitFn+LfN1Zevjbt6/yusVI+
8L2xUjN/0Q3XspBzUJ4FKNmF7+R7ayUvkQiCB8VzHd00LctD5uLvYhv+L6ZjgDvyLdOgf1Ik4v4u
tuH/YjimaXsGWsi+ZSHV9hd6Kz8o9ypX+Z7ueb7CxCFj5H5orOz7qLPpXB6pCL8a2U1srxdSzi1t
IgEMt1B9r36YmtvvLZs/qgj90fWgSPAZuatg6PwgqZNOrZHUE7FWlJwW82XUbwiCZvNlQqGXpomf
X8x4T/Niv92d4Xqm6xuGKV2k72leXKepNUN3wSHR3p0tj+EB5HhCS0pAnWZwXusWrKB50ZLCIi1b
lJdZYewc/Wzp4d4lxPn5cGxDdEv+2cbKeGzUi0TE2jYNF0mhD7omwMEKzhZqfaGz3Df6KcTZmzk9
oybaVRQDg+KZpNSmDkBxtyfDp4RIT0agj7ecPY+5G1yl+Bsa5ajK8WhVAwkz0xiU2JdFGt/VtnMt
+erGd26yxvk6wwuLR0AFCNL1yb+LaNkHjpQO88EYHtr+Gw0Xq3qpt1C04i3364IWOwsUif5qteg+
ELTDcGdZ9Er18YrUJH5lFqNb2T72tHYE3c0MVY0Avg2kGZKArP8wQFpO0/7AdHsXZo94cQisd6Qx
IF7Z0nxEBDP2C0gjEFOdS6JEX1G0IdTq4SRdJQ7BokEmq2yoUhGkQ7QeA4ENMObKenGSHNjTgotA
wXuGzQIbmpA/iEq6Wt4oWrUt5ByAHVHknV7o4mjKgjOhW7kuAfNmKMFpRtDt3zjJQrqMEwL2ED++
8dCKcKHXbul+m41HG2QrS7WK6Z8PbRpc8HGFBZbonN8anaaxgm4d0P3w0daQ7YDztuvHBSiQzF9Y
3nTdUwzWBudunXMpa8kOnRNuewgQehcMTkyTKMx1NjPupY/xYq3QwAU3SRbrqfKQ8uTJ68pH7jmA
ErtexUMO6qoAzvmqpgsU0GEPXxncujbGHAQdIg7kNVvR5iSlB69HHKpVw+wBlMKTP8VEUxmUEXnA
GUlwCZ5qfDEHcozV02y/VF4GOSOMrLOOlAjiegxBUTEdYxSKabCoRjKyJty7A5UyGouMpcD5A+Sq
dlVobawWdV+lHaDVvpPbXdgvSxACwus3MURHOSDXaJgB6L5kywmm0jHG+Tun9R3Ra+Ny0lODnAT1
S1wb1DcVxGJOizx48TIspPtncyNVd+Gc88cbS7s2yydbmt9YpzmgYbZ91JYnIwPrVLATDTQEwleD
ZafE1yX37cg2YV3aKCeiYDmJZzXkRcCerTNamhJLvb02Nohz8z5Zh7gj+1HT7dOfScLCDgqh6Zkt
EeCPwPeJT6Ign4N7EAC5kyOXu3Aqs01cgweFWNq16dOjV6+AJSXwqMxM+6VeDn4VHGwAW9MIUW8O
HzATrftnuUMjeY1Y5RaBZ2q+62CgAgqDRAWgUXUCWll3mbZTJegenln0RlYtAh92hgdH6/NMkFhR
BoqSV6Ejytu9NmpUJmy2zqtR7u36ZWJhdUhkYzZfwLZhKmuAwnkGryyebaFTv9WYiQWyK7eC8hqp
66DZJHTd1Lb3iEXbOtXya6VNz/Tprco+v+qa6VerVNQa1VUXqj0YcNxcc2/H+SYhDvP1jUmIYwP0
ZLzyqm5U24oHv3E/jxXZS7ZnZVvQXr+mVODTTGgM1w34UcvCda8fDWn86Ck9li8lmR+fGe0uPcPY
ytk0TXeuujdYrjLQdxHkiOX4anYdYOCcEuWwjsGqgOvcRi1JznqfAJoO52bfEjNNtETZ7EsfCg/G
1zspOTnvQif1IXZxyHVMm5wSwBSZoYL+6xqKLcONVxUd5k79mjYsszoH5lOSfqE/AcBwvctAVhWN
urQhU1x6zBAGD/cMMvknFHqm6DeoUoGPYAH5cnlQeQ50y1/rOp3SDElOJ6PE2qFqjtjWxjYwYE56
aNjDWvIIFW0LHdFCbs/mWczqF3eC13t6rKfHhocoxpaa+evMA+i6FwmDVYiMtzCYiB2nILqZBizY
hILVdBFNQJPRACnBYwLxWCdIhLd07LgCoR87Gg8WuD8gh6xv6j7c+TRPjuTLSTVBEq7DweNBVES6
ZNdk03PTarBQm+Yuc7LLEYU5CETa33xH2/RhuHZB0Ewui0IpJJ5pmSG5qDPWOH/Vh2Y/knSQQBYe
o1XunksaDHvz3ADPYpOWzgxhDGirGgaecCs2iNTWeuwoqofOBdgxUXbHvNFkZ5MB5wAqIsq2rFyK
DXMuwe+wydjwtPCUfkjffnMxqemga2RKNdBrjf+5spFa7tSpB7+3Uqls7XD/dv7/l//8J/6zSPz+
e/d53782xQcHWj7xD//ZsD2QQZ6F6JKvTOsf1CT4z6C74O8DD40hcVx56Z/+M0431CS66yjDQebu
R/8Zb9z3Xdcw8LB5+a/4zybu+3uXDpde4V3qBh48HCkfXDpq/KWf+ynd+Hg3Cd2crvlc0YcU+7cL
/OeFUePEPCKY0Fu3IU1FfnBr2l8HMO+QD6ws9FSoo6iZBnj0E0j9gVdr9Md4fu6Aqfwwr/+R7/1u
qM4H0sOw1boIrVsSpQNApVO7PA02tojDT+tFsOFPLkdI8kdzozwfzihl+6ZQPf4oxJ6B0qhoAoGl
lXnpxgZuA6Bz/JzRwLuYp+KEnNjQHGKqYqp4bqq7qSNdNpA5PrXZp668m2nFAc0TA/iGTI5B50Dn
NI2CUb16RDZ65IzzzRMKLfiEtN6aj0LjyNxrNY310+NMV+8cfXLjUz4+p7zDsJ/H5tkJ72qyRQGs
4T71ey4Hee9qGVDh4j199WjS/kfiMfsEfTzdgli7/ICNm/K7RDvOZGfRWIju627XxPSPPsNVgbv8
bPaPHse+Yz4Xzu04PZbSHhidFto4aizmFIwQ4z8zunR6DoNbBgL/3jqiPkPuTdMoXz9n1mPen+gN
WWzI7ujsHVD/rYZng8yxzvdkwKli/HCGUS1I85aPjvdoxndepm3ziSJVDI7r1PM3ur7Gk0sn9je7
eyydW22Bi/CZyuDKGyEGqR6jnuwaoPWZikD87OkiCPfoojZhx1s9P8HUvGZfkkdZzeOj5GroSy5Y
DFg9hXaGmtepq08N3aYDGUdDe4R8ps939YgvDG3hCA1ll+zlnTDxbjP8uALxwWMyP4/VSZ4NmcfB
PsKJwxVdCGL85rHJPsknVPAYRAeNmbF02tE604D6a+vCyDUhRIDC8+Ns3AZQs1UnqqOlS8oKR4q7
oUYPnPzA/cqMWYyjovtoHKEWCBLo1+C4y9FroBve5f9aJwsMQNQ7Nt2zHd3JEyjj152vhX+MeaI1
/5b2QblgbTx2E4EKwFwjuePy9LPwxUwXfYjqVh7/ireUd6x909NlRbs8jQepos+RHm/GxbtGjkKt
Zs1gwKO3rTpxD+xMNk5XnXTnGSNBWWuVUfpA1oQ/p8GxGO+gEqmwFnx50j7Qp8q88CywavzFJCfU
HguaymFiWv/cYrwp3L4LWLFunkEOgiSG6ZCKeP8Eo0rhZW5LbcVwKFLk5nr+FZksPB6461aqYwg0
0CIwFienjgY8RKtxJQkq86ea/Ws2wQFCug0rgatMyQk92idcvD9PK/xLYM04fVTlEQ01HRQiP4wz
MtGz7AZMmxz6xBf8N3VnMW24mpg7Fdl/Yt0c448svw9+URI7nkka5f3cwAIRjyO7icjt0vAAppLi
0yFyIdoNcBRtCvw+rCEGgUQOWY2EsjbSW5p37uyzuJH5/DYTbYDfjTsuPptF7Nt3T267pyy/Keez
fIrfYip04cHtCA/k3RK74K/hOmoElB0C6iByNyhUrKzZ2sh3S2ZjRjTbBQRf4gznvr1KCF1wQ2Or
Ww00PreQ5TvE6eappHHdrZ7ECeNQmAAZa+sIh6uA0a97MgiR+RhvQInKdAkU57NGAb3zdESNuUHa
Km3U33M81shXqzm0V5IAoK4FzOSL3JLMR2idu5AB4viFhGTLk2ucm+yLuOCDpx1k0LTm2nj1ieJL
ccMdXpr1p6GCQ7I7obsB6x9VDRzlZDqzwjK71AJkvZnKhNvymCAdYQks39gR/Q3yQpTQT9Y/yR9k
WMy/wW3n9cl2z7zcaNw40Zd+jpsn1o7FkQnzEFuGP0bGo3f6ToaNK7ILmvBiIEy0oxfP2CLDwggR
ssCPtxiXqB5L7BsTAFbzmW8blrelLtSZVXTavcwGtLHIbMpDkBIJyqQwPCa15l54lw92oawp9pP6
eHviSngdbDZwljUocvDtRIkhKLiE3EZEqCJ3FRHf9/SQyYxyFECTDUr4SeZd/P6GlIO5t6h/yNgZ
zNsGJd7LdAOSyO5tgXIgvS3xnwxI/i6/T5D/d1m/L+YnuB8eyCDZ2he/pDtpeQ6qyybaF+Tw6i3r
LKsmAQxzX6MnJh6PpsOAwYbmTlhvuY5swZFelo38IO9e2CwROSrZp7IF2lyor0AwjZImANUhPzGJ
rJrkgUom2ivWxpKu5AU0FSUTwNyI+5Jypug8bUkhkpeE8tOZRYC9xYEBeXGA0D3J5shJInUMKSW6
CkDMpMC2LDnMD811kDxx9A1oWlZ7i0AtH3iPgkLlamKPyBe/mTgW9ZNqn2TAQyuLQ71JhwfXPbsk
UrBwiyKtZBBzkhybeDQxRjJCBtsxw0NaSKRrMlb+IsMO/XNhmhuJ/wvyjrI8urfWuU0XIUvuT3Za
xjMs3zL1FP8JZ7QwgPaZDJV1Lgiv2F32kG3E8Mq7KvrrZC/2ALhkVr0q28gTJTunafMNg83AdTCx
jcVTg177yAdYjhmAgqQlrDrcjbm+47EgKRUScTYYFbkrsLbfs0VsfiwF66JB6Zp5N4wkDWayhpI2
kQHId0oCQ75PxU8BjMIxK2+jytB4waHH/4wapj8l8CSZMTFtBQ/fYCt5O5PDkyE3kcmDMu7luEkN
hEh5CuReeraqvJxnbGGWks8YDRAx6fDA9xa7Z7L3mHLNwA7O55LIdiIXLPYqCL8SkafEvDKZMlqG
Ly80+pVnfqM89/aCnGtsI8ntsKGW/J5RRcDie4qHJNbkuBMLxeZqNQJXnAoWgH0kU6mZTz5lSM6g
nrfYGnAYnp1+OVPh3niDtGngfHFKFa6OMjVSrMxu4Fdbz803MveyNFgiExMcVmibMKOsF0+Fz7kg
V5CTNn/bQrLmjY9lYl4Yl+SEXBOxrZ2TInfIxKenUVTe3lBBPEKcITYy2K48I5VSMAK0e8//kmi3
MY3YKLZsZFDywX7cZzwjcnXJWxJkrCL1YGuAsw05GXxuROZaDjCF3MRiE9uTeJGbXDgQ6zmnG+mc
edD/MdtyXsgek/PDxDPkJbGKi3ML3VihsUthr3PCHK7/q7D9rUbb0ivh+2Ufy96VKWIJZDQzFxIj
6GMAZebjoGWPnmV3eMxzyalL5xis3Mw5kgHMzF6OTy74thxMlJhOTolGfbfDcnR9PzR63FU5lO2J
ReGcebOv/E2OymnijOXZldMoap547uS8xpjxUUCh69Fm0g05OgM65AFHAQDQMX6k9MUGohq7lq/m
hXB64l/2JQ1rbw+F/F0yFXztzFMOeRnE4tZmRNBZxzddxnT9yPaxuVCJJiWPpPYkV37Lk2OdZJvL
ES03InYt7RUEihxMsoGmJ1kdFsxkusVw/NxZ/KNwj5YwUjxwa+jKeguVn7+c4yJs/+d/M/47GMxl
hPVoWhUBvbtQIsmRII4I9yjprZZiOs+zTKe4abKnOGzlR+aPOxZE4RzeL+okx5c8z2/P9pzJ4czz
9f049Q2+ifWSjwOufpIHV2xHDaDOPuZauuEx9cZqa3OzmDXZhWLua1QD5by1aVORkzbDZjTYxbF4
snFkp7PMivyx5vFiF4UdW5VJapZs8/OJsiBG/Zgz8EAyeEKqqlswsb/3HE2Snkqnc5ZEWriT++eA
Y+/Iodsl8X5oPvcUz50nezlhfDkH5RQVOwRQ4G3/y8863t6bbWKCsbZ+DFoATgA5QuSBFKMnLgbz
6i7mhk3z85swhBP2D+6C4qWLMIPvqQ/RvTlMdEk5QINkY7HaDDU2Phfe3nXf/DZWPer3MqM4HHKX
knK33SepxYnbgmsnpz5vw1OpXjT33Ic4KLwRz1DOOynIiP0Wh4bYgcuYc78i+JAnROpkYlyW8L5o
I2D27R4fQ94+Ok+yzmPOOjM38r9YTPH/uJA5CakZbjhPGh6EnLTyipyQ7C8xqSOjED8D06jYK/In
OWfebDDGM0sf4Laf9K/yDQU1k9IVLR1jLU5g3+r0xGHfnLP4om93zdvEmcSbYdfxE+4NAQJlOX6V
40bORjlD32bq+8MpbooJ5EMD7YKtEwfHcq5NAF/YLDkwZePKIdnl+UY8CjlH5ACQc4OUFCI6Lw1s
b7X9hCGSsIFDImbOxV/vuD95BqX5Vf733W1S5itHWDoQMiOokG/GvohjEugnsfBYGjHbLrrojMeQ
ICAlUXsrz4l1ljNQ7G/F8cPLODv0zK8gchUrzsfbhFKGfuZUknu0mX3+qMX3chLLWo6wYMldycnJ
5TGcsvxiK/nIz7ftH21a3aRbyrFN6s/+h3p3irjaEPSkpDA52CL+kxNOTgyuKp7vzy/3RwG0p1uO
rTzlkiP8GJiqmprCEH+/nuyzkPwLO56tJktAWCM+ZAeA38rQKmuhcDmUDbabqffKGxwpXBoJ9Zhl
VnLm+P/G3P18kH80J67u2A4JTB2rZL43R1HQwz4SWGD81Fn89C7cifMjHgTLz7y8Xe6/0uB/kgYn
geLrlhhLA6tPwsIFrvDv8+L/+7y9354ft5v/87dPr21Hkvxv93PznsH7D7/ye+Lcsn/xOVqAdeim
J7zdHELfcSe8gryO5bDQkjv37X9SelvWL8qE4pf0uG5aYEKw6b/DTizzF1cpy/B9wyZ1zn7+S2lz
XaAX/8ws/eHAf8wNN11vNVmOhQ9zXLIGRbvQcCLpo9PvRs/6VPkBZG7gLrH+d0AmHgPpdAyNi9aG
x063yIU2aNJkjX3dQ7oIdHzT++11WrfZk+dNAVheBZptduDRMUNzP0CqHZox6WW6oMiDGMG0S+Ll
2zxBD1THQ4MwmD6stCzgOYAZUs/y81i5gHjTKLjrO2i+6PtTF6nRXE9Td205KMORfp3HYjP6Pk26
jR+jQDCUTX1uTHENJwPJuZ4+khl1M2D4VDKNItmV9Do0RX/V5p7a+UPxKU2i6lbF1ox4Fge71g/A
OwHgYhKva3RPDfRBdZobVraOoGSNHDKfuC4t93opYyTgqCFoxsnS9auIzpGGpqBtnrY9uRQPWmLb
gqwxqQDvU9beNK6/D/AWNxEYnxXo2m8o0wXIVidET5N5ynsENRYkbS3FlfMBMNCo669o2X2BKx1W
AY/su6WAfXpTY0MJy6GCsUVdpbL7reHOkiO2p60xQK7ZpsfRqBHJacZ7rXK+9ma47POunEBU1d9m
QBNeE9AuMbMN6rA4TuN89ir3OYUFB0YkfzsG7k0RZ9/6uVnwGcCJN9RHnIIaaWSMwXGq44OzlDta
gSQ8E940K9IJRdqwa0FsS3TlIIhtxxBHFA0GrZyi5LafPBRQW8O9H42vjhMGD0uQqZnMAuQWlpt2
Wz2bIMuitMkM9hA4VZYNB1fXjONtW9owEvm5sQ+NokSnmrtws+fODN1dmOaQz8F3/rmpp+JoLeNy
aahC2L3pWrHtCHXxjk4E665MSOma2cF38xvPbs6tF+4KxJPhqIAlDlaLmB6tvKHzJFK4ev4ZVO9R
b9G0ML9po0XQWGw8KpTdslxnpnORDO1V5QO2tQCFRu2xh7ZAob80mvU1bSE3k0cXS58dAZwilAEh
G/BMSLXY+haoljSd73s6OkkGzruATDyk68e/bvWv4uembMtv3f+Qw+K5ZGFjOsL+1/tf2++/h6/l
5kv35d0v1Pbjbr6jYjifX9s+46N80e/v/E9f/Nvrf6KAhh2UWt6/t8/7MvtS/O3wKnfQ/oj++/2T
/zDDnu8oXQek6VCHtHE4/mGGbQ8j7OEfEAb4P1QvMcPg+kD3mVhcHAfnn9VLzLADhtAEPCaW2yDI
+vsc/F4BZPq+z8nvv/+IxvvoxL+ZYcSnbd9DW81RrsFZ8KMZ9kFQjU7s62ttSCij2zH0fxYhfGMD
JaqmK9Ja2xjOGwr3/aXXZ+REevPK6mkGzEBSNToEVbYNw4Fr/urly2MwYTGkrQPfNXyJjeiunB28
vNE8WYO7DYd8j6hTsUa37Drqg31YUH8vLKpaRVKpbeq49x3zfQIjgHsUzI/UeKH0KfaGKm8oQl1r
ZNs1vTvOQ3ZVsuFTvYKLqQG5bITFHcWeK90PfvNMsAr+GBP1lt1dNw0nhKx2bq3TOAYtlb1rWnu5
1BqnOKZWFX8uHfjAsky6uZbQRcjKCzoKbAiXEJAEtPGIITDejIJr192WlghYF0PbDj9VXVrfp6UB
lU/cT9kdMureDk8S+6PGhl6TwgbnMCpKYxiuVxfagtWUONE6iEr/Ms08NMdiQEkazI9ryo0PDeDj
9YRm9EUzC8d52MHIVHfqMjGxNZWquiNEHdNNMiaogcdEHXSgv2SQyjp+dZcUQN1mffY3ZebCjgel
NAknzzsoPVF7mlu6fayKBxqG48McBtTz9AnOQEjJxvY1i8fDWNWYxfK3YOp8IBzGQzsAZJv80Nhk
mtYh/KDd5wmaXHW2hLRjVzdFaX1uSNxgKttK3y8zlKJReClaNigNOHRTBV2B/GOZ7h2n/QIZQEoW
r/najDrNs8tw1Hwv27Wmmd6MYwOrFgJf+7HXPMA6/XSI2hB6woSqIPvgEj4GEIjFBBkv0nEIKBjV
JuqTZDfrQXVEfxsiecft7yuasB6MZNhMQbWp4nTr1CMVEnyIjOwr3KbBrq/icV3q8H6UVnmtunm5
bRzqplAhKHhCtK//Dy3gO3v4UOb8994q/n9pJMEo/8xEfn7NX4sfTePb+78bRlv9YluOpXum6MQo
U7Cy3w2jMn8xLARl4OP0QDe/OaG/wzoM/xcdx5SPYLk83RH48O/+qcGnkKGBbQsHlTrgX4N1GB8E
Z8CO6L4NosHENoM7+RgngkiZrcKhf8aZNWxZ2fQc4k5Ild6Ir8K4WUc07c9ThcJpQCN2ZdMA9sNU
/aFtfu8hvw3BMfHcccjR3tE/mGb6U38fgtfGCAtoNB2GUb+tBzclYdrsY0sgkfnSXcZZAcNWXF2D
sIo3VtCVe7OAQCUJvAtfh3kHZv7Dz0f3PmYUbA1EMz8M7gOyuoZtYRqSwV1B9T0AzgizS99FDxeT
jGAMxVjUDe3+DoLim59f+O1E+iFw4MrsIssWXDy4G1//ALih53wKlZ/4UgZLycoEMapZA6YlRrBD
dSOkcHT0lNMM5bJfI+X2Qh00/lTkQYrG4hKsfz6eDwAgmQnTsaAJAccPit9QH8YT1HAR5cNIjSil
O5Y6/3kO6duyizxaK82Ed9RL5+MShse0XpqrGh6Vy9StN3Otf0PYpP4kkIxWxwzpE55lxCKv+6Hf
L6aK0BCydQCyLtR1LplNem+hRGFMtypTf5IZMd5nJb/fCJlbQPk8frBAyJL/kL413MobshnUP9d8
GOkd2sJRO1w0S53vzHkID75BR9vQOtATeZ23mchK5CSFfj6fb5CCj+vrOcSrZJKxAeIw/TgMiEnC
wYt8oJ4cwZ1eWrcmSTIa0dxDZtnXHQJFLsIbF0FKO12LiFkDmKgIkc356wPBytiYIRIj0ibxfiCZ
04w5hFT+qqtQEPCr9GqBtQTkTNTuoF8MrobEOPXZ/GmBRIIu9WTej9Jeaxqlf//zsZj/ao6UbRtg
2XxSSWRbP0xKj2xbi4qLtxI5R3DEaCJ4VHPhs65vChd9Un8cPgE1tpC00vrduCTkIRvjNbUgf2+X
flyNkzEDdAzz/egYsELBrLFyoRD8ulQFp+ufPBX2e3CEbCblOKbSkQzDVECI/37yaDkskrHzoIxL
3IWik6kflWXfjAs4GFWP06muh98qq6tg7DSr43Dro6n4sNTahe1X2h1KBwMVnym/rWLH39tmB0lA
LiIDajjbkdnezBHexVg2qK90M8DeyF3RGRtv3CXzbusQytIEHyFVKSSGvlddTQtxftX0Cu7f2j1O
XUfLfQeXddYC0B1zA1TyUOxwg157rXFPbW6cwIaCtFJ9Bnevt0lGc7isbfNWIX5zoNni6NXj6zIF
xSWTmdxk9HXirWVwEOBTr6Opzv5kVt9S6u+eDUMOA+nZAXbCSfdxG2SGF3u07UIuzZIbqXVSFRzk
RUoxzBjVAOa5om19ANIV0uF7gnrgpDemexpoPqWLNfq18M1LXeVodxC1r7xW1zaRCDuaAbQq83xd
9z5ktMniXkTC7N3rR4Jt7VtnPQTGAEUwOZZdNGtkHShSDJqNoUiOdOx9yrWIpu4w3AXwGF2adt5e
LAaYoRe78cpf7alZhEBygQUgCy/VWJ+qpH38+VNifMgpgWQgICKMgbrF8cAtfUhkalFnjnkE56oa
7Zto6NrrtmMqetQKqIl41gNphGe/BYXuwJOz8rso2xoWzDKqdu/KCs4TM3Wsi5+PSuK4HzNdMipT
AR+yDIfcmuN8OCAqs3ebYaRyMKgmunEHn1LV0m+Rhglo8THM7ZTH6W6pPqdxpn9pho6Ia7J2aAuE
V05TIogwF7S4sqHtlPBn9qgU051c8+M6pn9yC1GNDjEcXLGuSuAH1vXj2E5Hr5rdG3McPoc2ZZMs
8KxrcmrwbRZQKufh5G21OJJa0XJXj82vOQCtEPYg326+h/7/NsoUp/DHGVAckTY9bg7pQ0enKeuD
JU3apBxrHx4ITvX+pJvZ3kpVckjIQbSgR1ZFp78MWu/Dp5bt286KD+M4ford6Bipi2GZnaOVjBrA
l56UUZJY4UHVarotZzO6ClL0Om3Xuuqg3NuWTqQO9O4vG8PqTMgxq+soD26CwteBYdJGKZ+bVfFk
oAd0mbT6k1PEtxTdjKM5Gq+5uRhEHmYEch5B+kVvH+2eHgbDLPyTL6plrQ+pTtOBgCys9jgMMLwk
IWTIPVkeuH/q45KE5zpH/yljKxCtzdNtnfW01NVVf8znAgKCQj9U4UKqkI7ZHUSHv/18w/3rQc6G
Q6HZALqnDM/5mM/X26Kp+wnkCQw1L0nsl5dBnUOmGnsNCAqyaHnsK3iFCnM/zlW778YuPeTQOhz+
ZCD/+jxyBGCrcIpwjdy34sgPHkXMdqTviNrbEB31SaVHiH8QgfWRRxw8GlMyL7uIiwk27LoywRyl
Byeyvi32bD/YVqNfuOCIfj6kj96abEXf9EySMaS3Df/jVkRUt1eaUcL810TU50rzS84Bgt5sM90O
tLuvs17pe6VgyFCaB/Kgi6mEtLg7jWGrY+z7100JFbBBhv1iwIFZOWORrLsKxn9FGYmum0JRnoM0
mTbHOxo9ws2c3pFsRa31T+4FKc33DxamxcXW0d9IAykz/LEEG9jZoDd17sCx6hR39B3S8dzOF1YM
+/5kwfkwO8sEJsyFyrnKUKN14QSOezrY59bK91M3sgHd4Tc7aqyr0k2dnTUeM/fkwhO0rrTePRM+
7AZ02qDCXdw7pTqNVjKY5PvqyvSz/jpbqgPYy2pXRdqdEw103Pn9nQv/gsT71Tm24VKHOe7Y9gh6
LxrkmgtKB3PtF6fCcswNMizdxlDaLg6qFytAiQVyaSAEfUlPvJcg8ET/9rVnc8ZTLEWqeXR+W0Z1
nlWffEMZpYq+zK3ynqGRi7EvjXbp2tpVT2PTw2y2W7sv4JrV0iuFGblkm1HARclpm+tlc+V7kB7i
AF5ovmZ+v98e4VplXShYMw4RRHerGLLNdTaUzrpurPaqcX8zmyHchTVE7mmQXY9JM1zUPiSczuzn
tyXqTSsbkZQW2tGbupZeOqhzN7bVJsfRukGb+LWPcmiJl1wI+/VHTCPZkuncef7wW9RT7VbxdQjj
5rp00uyirebHaixRAgvL9KJOjfvARyIbuVEEra8iVYQUcxU0TVUAzSpEEpfwigM1SYoHh5LudjQe
jEAlt65bNofCAeMQ9oZzcls6v6BrrFeWj8bPNMxUA1r7xQNHvRG7smoG72sVQBAalBtSd8O6m/Po
NjEgH8jybLpwaNfvGDtEX8wdekKbcjqUQ/FcehNwGKfYqgxoMqps5a6ci/gu82dw6glAkESI9ZAR
OnhWVZLhg3ISxkX7kiTpBZyn+S2nJYjySUfMAE07hNZMY4eACYTc+qjDLRq+dkmjHfxuYutDMX/O
46o/J23vg2vJun0ZIekcaSgflKq5TvB8oEV8+4dMPLyDnv9S+om2pgGwvAiC1tnGXXaLBmX4WhfB
FYUwZ52V0vdnm4fRNdvPuXIfkQqlTIuwUFoY8Ski8l7rdBJ2SIZ+zrT817gskgfITH22D5wCo9oT
W/SXow5Tsxt31o4qAvnG3Pvs5ST8gFxHX3sj3IzdSfNtCGHHIV6ng3o2p6g8uppqTt7cbhdk4U9Q
p8yIEaZA9psLK+nURaLTdKKPJmIejg/ZPuRHdx5WKAg8uDOd1l77i64ug0V7mJNohB+xAQqto/Ow
NIW6dM3lTiPiPEbNdElhydm1nW3AauPYRz3UvFPdwM05VJB6LvmwGzvo1VWJ7MVA0CD8tA8dZMjX
YTMSeisYJLAS7TYfgak7/hLv5smokOmJNO5frSZvDE+VNTlbktrAD2Rk8GUTy6QNRY+uNi8bZzy3
bh1t4Fb1Nya9Mtdqyqj4wK3umzOQsipzNm/kO5X/YnY8pZlFgxol7fQ6XuRCEawxQ+gfTZLasJYi
yIk6+NOo0KohNHCvS5dWQHeCLsyVAagJsj8zhK5qEr4gfbQVot3eeOVDxFrUKBrOMV1oUX23xGh6
d9p8YofE967sGqM5NLWHUIPdVA9jgLIs4MQrkqa/6lG1PJMl/uxAuPVruqxHIyhvR4xz22nTGRdd
gML5RO47tK78quYfQlg9Au2pe2G2m9Hkpogza1cZxb7LOs1uld55+76HQrfLlmXXpBGaxsZgorPH
P7pVwtSTgJkwIijQhrbKFrzbhZ2+LO7Bt6Bgmqr+ujKIE5oYGxkrPbpP3fLaahLCKxdRpzLyoOZN
LunZja9t67WCHPAyJbGxzdsl/wztBdxhlvcV2sViDbNd9X/ZO5Pltpl0277LmaMCSPSDM2HfUxIl
S/IEYcs2+i4BJJqnPwvUH2XXfyuqXuB6wDBECCRFIJH5fXuvfUpcSV5iQNxEJ+sj1zl5sUnT73vx
GAPGONUB+krlDv4TuQkhflGTekahvht9t/P8mydr9SuhMJ1pAhyrCra1x02pNXhdR0YPoLH8mxN1
ztGevFOVUjDu4AyHxraauDQGIh/WlCVmXV11zvyMGZ74iTkw2EPLngGQ4fikavldRITd9zo3vS7U
v8W5YX2BKRqshBmQ5hTVatUyEcFwA8aVYv10TIbOX5KU8EBpP4YcItN9KOGPgdQujrGw+7XZYzgi
hqw8B9bYEHLh/MhyfzoOglg1QmH9zTj64OscPXsSPiF0Pf4AI7PIOa685AwO8NyrdDgbJC3bNZdB
wSkHPFlrN5q01iz97KM34QDJuRz3iWGiDYvKm95Qi1SxByJeQKuyApDsE1bHo605m8IncKipjIeq
Kac1UYnVohhTF+Nq8zF64dcpUzCd+mPjUnuemdTerapSA5Um40hPbqYXljdvSJH919rO6wgFmOJv
Th1Pe1FowxKA6KNnJuOaZCr9lk7Xjp7XDg5tsnE80P2dTju7LYjWgtKdPAOU2XkRTXnddvc2ZzrM
ZSLnB5Atm1zQAyF+oj6GfTIsC1VMRE1EjI3D7PY1p45uQNw8ecAfq2wjHbP4kdnJV7JvloKT4Kkx
uwQmoPeaEHt6NCzjgyHrZ1hbcOLBL269enrtWpiybhF7G8hUixoWDevyLHhuNZ0sk5u0E/fW0fo6
tX5JWt0Qs3hoUH3Hato6dTpuSFUqV6WlA/mZxJ6bWrjiQpiZ0dG4qIomIDhrKBiU7fxX1zX+VhlA
3TxV7uwWEg1n3IDsuBLP0iFCyMZaGubPsWT1rqIUi7XFrJt7DHESVTAtGsKFriniRth6wLHLTlMr
IrbrVzfyv0pcbQgRMWXbOnlOeYD1SFOhC2kAfFU89tYaNj4B0xOpuhOIzWWvigNJxfbOMhV2LpOu
bz7MAcoGwqzqJ6e4jQt6jLDkJXIjaNWvshQsVWSOb1LO9uioAJtkN9h5hXzKdZ840jZ/tPLe3aYG
l4/vDKsygkaapFjSkwn5cJpCu5raPNmFjiseQlL4lBs+h8pl8pDFKPh3VhVWyJqwPxYpJrvcGbBN
UQ18T2oIk31b78C9Rbv7+EQHh9Ze0M+lxoLJTRPoT/cHVxXgkzwCJZmyLg3SNwWKKTtauhrpJUbh
Zme3zK2VASG2zzgxRAM6aeoYtiUQCZURQgXx71Zq/XDzImLsJhk+JAnIvCn2mFQ13tmV/aJO64XL
StIlNyfN900Quls510UMu/cOmsjP0WSZB32QTINERTZk1px1xq9HL/UfaZRC43K5NwsX+aU/0DNt
s0qu2mpIzrbZ5YupJIslp4pFmsNIaFxbHDUl8quT1sQEDXH9nhFvnOg9aHMmDxtL6+IXCUJkWVaG
WEAhI8q2Fd7jeKAVYe4DYFbwKF0W+ij2YQndumh01xEgZ5wo9rvm8y20gXrqptB8M6LpMXZg+NpT
oWAzCe1WZzTdxnwUe5KbXjRk/Qc0AqnNOLSoDELbgLNDGSqxqMwYtYz0n7MxKDiEnfXD0Ez3bM4P
PU2BbaW7b2myC8xQP2p2eLT8TBxgmCsLLSGc8MauSLCcwGMr6bnc3mvtqjcRsU6xjtdzRlpXkbqm
/3zIW5DWhl/CRSIeMJLJ9Y+HLOi2yBjJL9IBpg2tHmzACDbnojUaEjmXIylMjzgDXjKjA5bUok3B
RPp1bDLxMP/HG33SZqu0W/hmET1rRVDtQWWzRpxIlOw80+FmU43AHiNGSNciiYezdVVLMtoQ7QA4
Nh+dsdJXRZpCoqxt/5Gq0heLOyh5zbQcS5APfNyIfFwZUUoLXKjKOoILUroVt+o0dr7WQbdkUuMu
jC55U8CHT3Ui7H0QG9vcg0hY1glDUvzDT0D5Baux3bh5sUjrsTupzKE6Kr34JSR1hzlXc+lMQq/V
HPdRjwsKZ/ETf3yPUFbd23ISoTnC4cONOr3ctwYdDIKr+pCvDLBUXLKgaJ1o5cC7b9SKMUTtvHCn
e+a3pBoqZIxhstWCGvePGJAgQ2RL28zG2iUYbTyAjk7gjWSTMjnRQ/48thHenCBIT+1Q/PJsezjE
zTg+6uBXEQJbFxDXE2F+BIqG5MJQLvTXhT855ZL5OuDfFiF84alrC4vrqjU26/LO6/eRc++C21cJ
I3EhTR2ra69RwC3yQ+v6xTXgDO4cuztrdqIQyYwCdH9H572MN0nYFju64+oka+NMFHbEukcaZ8LS
pNlvYFrqiIu4i7otCaK+34WERJBd4xdpsLVb+0vulIveTch/C0kWLAOgF4ycCWBZavEk83YUBOJv
VaeXF2lZMCLb+oFJ3gFiuX1lolw+9lZA18wn2zvSX1hQrRLHDvZwFpKjl3m4fgEYgaUjP8+ZLJYU
0iaDQANuOdCsWeZGFa2YPoYnQ9lgcGsLIG7M9C8HY7puJ4UAPiTwL5gSODDcnDamkPWtmNB3aJ1d
fteY3AujczdmWZrHMg7WrApMHKmU160wCF/H8mepQN3lrhuegk4rH5iqmYvYT6IDJVO5UhZJBYY+
ZsRjgTUCiK5dI6vajmjLlKcearN3HgXptvs2jhBkpZnzmBF9ikBPR5fUip1XUzeoQUY86jOMdfII
1p4GZgGqld78sftbStqtC979Wg/2GmKlc7kveCJKzwdSgneDYyJLDtu9GZHmXirWflZtbtwZtZs5
tnmsjOTN0/Ryl5fUe6ZOssiXkkldW0xnL4Bxh4EqX/swPriNdPqqjvP8SdZl8KANP/Wyc57H+cFv
j2Fo+Lf7RihConQM92IYkfPcUARdiMoZD/dNtxU+ucAjWTrzs50xzveXAMzEfByk/N0xKRvYVPNm
5Tre1fMz9MCO83z/BRBVkrbg54Zog0s3lPQ97u/EpTExpU14/HwbZFatGKS77X3z/j8bRR9OUA72
ud/8G2Hdl4cpE2D6hHRODEjR3pHi1OM9WxLTMzsHUOKMNG6W0qJ4rAvk+jY8YupDJtgbz8SNdCIB
SHs2q1F7buN6kwLDe7z/aAi0bxUpNuf7FnWUaGlUWXG4b7oaeUmQ9OT2vhl4TbSVYqQSMx8tBtTA
6GHioZuP24kiPXMx/bo/qXs5pqQx3d2fu//Ih0IprOn5vjHkzoF2Sf3wuXdFTZZAsPHzfboRbRGE
sHJ/fzZXmA1JQzE294PVJE1tm6iEgz2/jSoJuEVVPTFB89togiG7EJr4ev+wRqelT5ndriBWMx5Z
REUGTi1v998MCv0hoQBwvW85rH+YuZDYez8O2aR0hsxi2N2fTelYbuK4xdUwv0pfmjwhSMG9Pyua
QT+Gpd59vgcWQcXVrLvPD2fnqrlFY/T53Of+Y7/qay95uh8MONirTqTL5f5cpGOF46w0Dp+fJyOe
q1a59fkduFI3NhqJhJ/vA3Bzs+f7U5/vI7PUBBUCa//9d8Ngkg/UyD+/zbwO9GeXpZdAX5g4pTkz
ZMT594OWs7YNkLgza21Pf/v5fXMwE8hAWfAGOQeu+rz/33ZrtAkuTQD9cKgdHKx/2yfQilPdKWd/
//n9KL8PMAyxcQgasf39I29eaf/ebMCjrT2W5oiB5qP/PsD9eFJQyKtkPX4e4Y99CFWQZ+St90P9
fk9p3806qc6LtpPl5Yvfr/R7H8dv670+UZ/Um3LXO8PFR+J80op+9gx2bX7y7g+IuXBCzE9FSEpP
WuxYy4Q29PL3Pvf/3R/uu9x3/r15/x/83osT2RQy54Pcf/T3l3Pur2SaxLrIzl7f9/njLfw+9B9v
ESUWUKWZGvX5w3/30r/f+/2Q1hh9E3Gsbf7tse+7/H5phZ/sOPkP95/823fwx6foa0KNg5yFwh+H
/uN5wxs6kr4Sa2k05Q8ma/050J38BaEapNmYelwUtPlLPliY50odWcH8LGo+bxUFRBHfN1utl5uQ
VMf1fed0YoVSz5NyXxbFi5Oawb4ooxK3BL9r9nYCshiW/f1Z0RrqUrb6l/uvJv2YPGpxu7s/N5ZZ
cFPq5f579weyT3EHl+p23+rT7BD1ynj4PNKk3i3VJpf7kVoiv7D1Jdbx81Am9y3TV/pfH6AhXkfk
lCBRUfGeoNKtZdYliHvZ5BYMybdzjM8PUBujIiSBMe3+rIp99CpzuT5X9Xlw0NEFJWKWZtLGx2gg
GkhMjbcrGkd/MAdJqtPIPGJgba5Rt/wJl+1nVrnNS98bzOWFJLXUzORZrxUM+Ek5r0FlPt53tRp5
SHpzeneoPaz6YjQuXJTtwZgyf6OC3L6pcJALLxnKn3F3KDs7/+Fo5Cz2aQv9m4n81qGvsM/tPn3w
rYhMVOK9vhmjs7of31DBtyrMwi9uqKx1JqrwFDaJd3LMiOp0J/PXWPOf74enGLkrJr/86pMBsIpo
xV4zNSFiJDl9S7xJfoMp3wMZ5BMGH8k8V5uq9tGsCnOX5nYKYitPy2UzNldmKda5qTCmxaTc7gIv
iJaUNJJyORX2Q5la1H0qLbyp2Ij3KbUgcLvsTEchuhHq91QYI0k5KuifMCK7Gl8zZOmCXERNp0SB
9AD1Tv5Wa93jaDGVkphAHoEQPd5/7FhNuDP8Xqzvm31I67eWfXQJPaGRa2ZR7+e3hdm5h2oMiSF3
Cpu5cG8GzzjaJ7+y9u7YBI8+d7kFIS7FR0uyhetk/esQkCbj+YW378hceNQiJi+EORQfWAUOfuiL
1wF2y6Zw8vCQhcP0GKaYQe/HEDGcLqPwX/WK5FFuMukhi+32MdaR3WfzMTK6G02o19vBr7x12the
tQIcEGzSoPnlGpkIb41OuVdUmUH3xi7pXGluSQRe8WAnaGJ/P3BjaY+wDamA3X+osZz5679UDst9
yQxaTHl2qCZ8qmgGToHCu7EYqnp+dJr+FNGRgTjRDruulUhD2ef+wGL7r//ddxM5neGVq5tf8imZ
tvffuj/xeajf2/dfTgqr3ETOQOz2H6/3+5BtU1Q7M1c/In2iqe+ON73A9V0RCpeyNHlVnh6fgzmj
13eT6NXGJbgrMj9at3UVviZxM6zgxXq7RrjH1ABkDS1QI1NQn6rHIKKmZ7b9uZ63hj5J93qB7Le1
dMdd0CAIj5rwH+7hYGhEftmgr+OtX7qX2KRJENYCCtNcIbg/FKChCWKpntpWUeXP0GFLC4T56JLW
sJARDozU6xVeD9gJyqXaOFIsJluOAPPIoWGW1J29zKLGP0qVLbgV9+AHLBReU0x1JXP090SaWE+G
AsFVxkw4G2uytBz3EIs+WBlcVEuB5s7KgU6q4JWk3X7lJyr4ggDnlHut8713kl2ZF5cIV/h3yhw7
RS/zgKegX1aqRrQ4sEZd1cn4qjtqM4advq907uokwCzbptsKOTxXHRSBARBjpUMEN4KjpUI8FqMF
dsAOAPSorKNVGcMvxI+Pbp2Ghn4jfUajmWZBBrejOTfkS9Fm5TEjOI/KB/VpNXDhuaX21ivWi35u
hntGMIR3rM/nQhZ0SHDerFHsvVt44VJ0VITI7U6HysNsoreEbIAEGg1sm56id69Z9XNvp/quSHVQ
j+jilJGftYDD4UkKd6SKfXhj9xZagSTeUydVVfN/tkwk17kd5Q/uhOOplY62FQlOmRr8ZagxXunl
vPR/zwIxrswxGlYp8TN7UeFWA9ZZVJ3aD+VBuVm6zYeaKNOa3rBdkE2G8hcOl2zlGgnnht6jj6Cx
/dFH5NCQl0SETYBV2fjaxV1/M4fq51gqIoWt8CnUs/WUQ54KpvgFkOtP08/bTU4GRs7n3EkahEsT
W8vqRY8HbWl4LDOo/b2Ydr7J0FEuHC9/6ciHM4eSoZV6dsRf1Bvbg68X/t41VxQv4jfTFmthnf1I
C9ZRa1In76GV9AxHdZlek5SxKRlvFl97OlNWrfKZCgFsiMEsV1SrkB8RzOHo28Sqb4Y9+7Xz/qDb
yK8ck1iVIifVIcj0HZWaS98l+GdFchCEEG2suDsT2OatK8HKIqRIqBPZsTW8CzVue2mBwYyod65E
kwwM5TXqkpLTLJIh51uOGyho10S2cTn5OIcBilK30mzENU4QrtIJeL7j/rIMmpWwzLwKifLEJbez
tK+ZZT2ODUttY6R5nYyrvFXNqXLbdyF3hMtFl9Fk3uLyOU2ryLdeGbyKsH5POdPWyShi+AL1+1Q1
xaKFnqwsg+r5Px/oH75EFWT7JCSEEdEC6szkrenyb1ObkcKGLQx/EQybgvgtArn9LZ14YqsbGP0J
SOAgZsRJK1xITRPcYEhHC0LUsDDpMy2rljsK+gLSyBxpY6Zb9HVYzyxHY8mo47JQ4UH2lKtCtHg4
M7J8EfZfjOugWYQz2GDiGChHz9haLGM5XLyscKgsUK2AN3ZBRsrBog9j2Mmy1pMBpIPuLuFAwxSp
1kZ+MePRhwLvrUXKlC+WF1XQbM11/Yddh0+DB/UztcwtcXglmH3nJMlbAxAFJoPw7V4Uy30SOzpd
AeuZCTQmFxpX9kTYX6rb+1LE28a39EuJKmuKIpJWkC8uuo5lQEdUE8UZd6cb3s4mEHWJOT3A1/ZY
c7cF9FoTFWOJddrLi927wbbIcAg6dunvm7F6q3Xrp5+/KVtu9dwhR2ZkIWXWyMCi4J3zEnRY1hzs
fDq2JvMjro1NPM3ujiBEF0r9CX3clizm8NTI/p04v6OQottVrvUWFJU65Hr7K8OLM1DAwJSnr6Is
T7ZCcz6kyUmJ3iZfe+JHrApSocvwhxOzm6v5Z9sqL0Nee2srIGitFpz2whwr5mVbObjYv6uu3E3S
81aN2xMfU+g/8WW+cCX2e83VSQ0PC3ffEmlB6ZRrl7xEa2UHk73l4iBHIUhmFln/S4mD22XmBeMc
ep3w3GTTPglJje0m903pDGz64GyqsbkMKv2GaP0jD8V7nCWwfs3iZ16Mydkl93XdecNP4e3iOv4W
atpTPBWHjI40k9N03Rjt8Jz7GHja3N929MRtbUj2DOjPjQTUkM1pfIWduQs3n8xTZ4ofjmmTYUfu
2ouUTMucxPlOlpq30OrqmBZEFYmC7D23pOcYfDfNI0o5cU7GEd993gjaxdCpWjNKnjU6HUGax5dg
yC9GiRnQ1+Y+YWeP3BR+uc3GzC4oROOjKElJm8yQ+WePBVah4HZyQXxnRGPSbgLuGCI4myR3TbFF
DbuazlVuU5OZkn6dMrWdevMUMo24uClRbbZwzlVLdHqbkVrtdUO9ChtXrbvIhHKSem8SWPGt9K1f
XoBdhxzUdQwZ/ehFFmNyW15Hn9sr4utzHZbN3gxBGWsQk452fquZkL6uzYSFqV6XK0ca8jH1waWU
yONtzLI7LdGRrZIfeKQtequMYEWSur2sLUqGk3Bfe7+n49u2lzLN2pvqinIhnPGqLNHCQhxZi2RM
0w0bwkNLPmzZZHMOC3K9nibJhQalFZXZFyLffXxV6bu0UOJHwrCXiSrjbZ0bWk5LkxEzMU9Nn/2c
jMTcMBpXy7ablg3/Wblx7G4RLH2FH5GxRNTxNultubIIHHyw5QBsMPasg5eAJfdbqBA1/GHyCh/b
sBQQhWJrb5lqSe83PsbwL6uUZZwVRMXKcnNCbLmBHBrsVd1k9A+Oh4St6KOfCaESKz2smdsW+rWL
ESrLyNlodhq+EKj+C2Dgsy0EdmJieBaDVV3dFNbA1DaUL+JB3krdUxs6E2tZquCoY8JY17VREweX
6Hst64jwAH7HvC7ZWrpWb7W8+NBfTaZAlxI/xkyYMlBD+NkipN69j2J61aKOx7P0sGQnoFnywsOR
HZIvdNdbIFHOztJaZeG4cYU/XiGLBDTOm2DrZfkvV3lXarvVa5qzvJgaKBOQwFEojW6KkIncZHNi
ECUig7Y1Y4nfofed3Jzc0lauhkFoyxZZAOm0+nuV/hygFa9V+tHow/RhWfnRF2qjqcJ499r0MKbG
qSeR6Ln36/6cKiTT5tGq/egmJdTwLA2PpQUVrDFD7vLQt3fmJJ40EpueUO+QVx+mwSa0h+KKR2mk
Pd9HxxrdTdGt3JZeuuk9lx0QKoKVDpPl/phA8Z3CBCCcPYeWk+/4kXXKu/Tl9GAZ1jrxAJQyHtSr
XhFO1bbBSbo0HRo19kujM8PX1GJeSfrlxG4TkxPYY5CQTH3b2UO3k5Y89mTQU5j8kDJPj4bqLf7K
iupBoOdbox4J4oUHsJ+KOFmRW08QFzHOmNZ7Wi2jvo9H7dRbWnMJ3bPVNNVTSTRaKiu8lfgfN5QR
8IMA3Iwq4NQjHYx9GuJ8zzMDJIuRhsvej31eJ203hmubh9EKd9XoXcxkyJ/Teflh5fG1Rzi9ztp4
YEqewoNTLozwsu03FOOTI119hGtaZ0LaV2Ij+0Q9KEE126wRHdnNTTJzgf2Fv8+zCTxsPPU8gU7d
t7J89Lt+vGCKYlBCw7eLjAQMfuJc1dBePaNrbiOJjWmtqrM5U0zz0jxMwzDQ1kK8GE9Cnoq+vZYk
HxWhTxQoyY9QmYr4FBh9vx+EP6zhFJsHi/s2kDoA9KmgDYRBfq21dN8JMRvXyOk+6oHk21B1c2Fe
knjTJ/Fac4JD700HwnXsXWPaH1Mthl3r680TMkL8NvB8rJ4+UuPsJ5lqt1YP/bXt22dETsYaBA7d
DCczTq0+fYRMu+mM0nzJXVDfMm66W15x7obEFBdWd7s/OE7lLtNNZfjJOsmBjhCit9QcTZyMproA
ORC7ytwGiLcWTdebmB+ihxYN9yJ10ivKI4LoXHTkhITWD/cHzLOsJHsTAQLPLLtxXlibnXAOOViG
vDPAt49SrccKmHmvldUaITd/L9N8TBKaQotRg5JG4BaBPDvWHS1t+E2cDkAbNHmEuiqPY5qbJEF4
4VrmNrFAznUQabwiM1VDxGx0L4FdF0D4oeXaaBaT2gxfLN0aFqzn9BcgzU9tkq/HeDK+KO6EtUya
dexMETlSQrzcN0MkgcxD0gGAnBW+MxNa5rJ+YdFhk7GoOQ9Fki11jZVZkNF5KVJVPmtalmPs9wNq
FV+KXmJ5XqVJ3m/qMgmOpGy94cVYqtZvdkov8e1GLCOl8dCSCH9NCOm1aaXHlEcv/dhEC8PtAQEn
5heltR/N1MfblqZRTI3zYMff2z7gzzcgxekzpBMjZdIWPYCLaobFpeOeh8HpVlTFIDQIZa6Lchx2
zdBhkG1o+WCu2eoaN/7GjcV2QtQC0ddHK9CN7mVorgEezfn2WW44Qb4nWWSSmDdoW61gHcVYFqLV
DYy9P2F/mqzg6NvMkCio3JzEc5dKEaSCATk/FRKxkx/GYtdkANdNFtsPfkwcfW0U2tIdmMG0lUSr
NGj7ISXnLM5Sa9GZXUXedeYfw6n8b6pvzJ9/dyA4LisO4eozrxVUEc//oUQvwtosWvQQy7vIMS3a
L7mN0i6z/PAscuh3Kfd/qJl8LG/MjqM5lUfkOsZFWG/1XM3PhzbY+FNXHYXfocGsSwDxPMT5unan
+GzQbTyN8bAIchFcWw+Gz/2liKD3d+hwne2k0IYx6XXPRk5VYIwoKxid3z4pHEPNxIBbjcN3hRKX
+3aIzGs0t0VfOSTz2PojaqVNX9nfei0c3ljFDNjGgyZKrlhBCkQKhKaAHB/7hxAiNRiar/4kgr3f
MTeMY0PfZKHolhUn92IcfJj4TqX2d/VTNl/PVkIUcmHn6SrAfYFqcvLpsMMhtgLz3BBDfM1/TaBa
euutDKEZ+2YXb20zfaXc4H5q4fsWrB3DWnnp6uFZEtW3V8qKNyKj4Odm7fAQVsw5wlT/WpbK+lbS
cze8ShBxmjTirQpm1TEhIy3UJ+FZ1XtD9OsgrfiJAoLc9CP5fWi/3INWx6uymdOdbYTqCLz2HfWH
RaczI+jspP2KxRvHJYsNguPMyVtOeX6sHW5LbQv1dgSQC6eHjEjfmdZ96ws0jO33ys6TQ9GU246K
2CmzDLgAgCF7kewEcvqFB4yDeVZmb9IQI0uE/QPlwVeVM5bPVoDMpGPM5XEoSjieCS1pEkAkuA4L
TXMTTg+F5X/nA1Yra6wjOu7KXteeFMy/8gBjo/mFSd5PikryUAmi9OqmctZVrX8Aj8pXVpPqG7Jz
EdIgE2Vyl71xEQ9PcWlulZ4/j67dvzVS7hmi4IHWUTBftUsR8p403mi1FkU2Hn2KibJlqVmqi5uD
LQiVH2H9t+zmIeuo5MsUoOr8jnN0+ycvIW2cc2kuSQSPuq1ISNfsm6+l6EZNu1xGqs63TjT8uM+b
66wtVq2GNkO9DBxtczdKREybTb/ToURMpO5NxnupDx1OVtwAJZSpmAQ3P6xPNFCY7eqUK2X0KjM1
flUJ50swjHs5ONah00X8JmptlnERKiq7hyYOjHMktDVNkGfkVNHNHQZEcxZixV7DMNjLbMMioXrM
tpmJ3yQqXPOF8fhDPyZTzwv03N/N2bSRyqZ6J3/COhajH18GZPhxYT55Gvmxmkesb5DBoCNENTsO
LDDTYAqOItO+Bb6mPl0d/5+O9TxWP//3fz5Yr7YzvSWkGf4nGsDw/yMN6xEUjPx/9v8LJWD8w2FI
ICwN1x9G1E+MgK2DuTI8W6dXZ5ANIfDl/YUREM4/EDnZNqQA0FgzSOWfGAFh/cMC5m2CNQSH4luY
p/7GU/mPfJXZ2/enYROrJq/CP8uF84KV9V/vO6Kqk87x0XwESBoWWOMLh7KW9L+lOuzdoQ0PBv4v
64EmABS6biIvO6W43BPDhMaS1PhQLINSrbOh+MJYDBSu6B7+s43o7or8l/do69glqZTpuOrJsvib
VTedLAMvARYSDzHCOO4oKvyCL+UPto2giaDaybrECAsXuQHOTzFcL/L/4rX+u0XS5S2485eEo3++
Tc9u4j9uz1baqiEudLmqjYYplvOcGB7ckS5biCh4loihMPSD4f/Pn/xvcD4XsgRnBRQ0pCIOJm/3
b99OlViJN1X4W8ZMrnJ0WBjmNl3hrOSA+YiiE1HP8FtJDGVZ4rmk6lbDvkq+zIAWC/4DA9h6IDLP
kenrGNbrwouZMmlfyRQ4xy4J52Be/tu3Zd25D//6fXm2MRusMVJ6uKvnP+Yff6ypAD9mtUGxsr1a
PntVe0onP/zamrW+xNbgPFgTrHgm99zsCnLccOAMlylQBgG5Y/HKBfFOZLz9kztQme0IR4cP7kyX
VPmwLsWBzv4erfh6yvqj2eRnjOZg/vuLNrbbZCxWnT1htykftLHcAm+8OGjtRWx/rfRqXzr+xmqG
fcGsmOXPRsBRy6uNQZRm4DM9dF5aNW4m6gEmAT9TuSbJYEOqkyKpd6i0XYsJxmu6vbBLXC0DDiI0
vWV5Mvpm6UQFumz0pGCBmwHns9WxIEKfSttjhtWPv5p4ovkYXimLXIzhUILHmYisTat0PbJUCopo
a3T1pkZ8rN3CJnoaMKEFgXU0w2Dj1PYqi7ONn/WP8RTg4brWvtpFWOcbry8W2IqXRl0+T8a09yt9
XmrQ+Csgh1GbNJlOSOrzQxxOC8Msiea66XKgWQZnu3L2bht87Yxm3zBH6pgUaR2IMcvYerm3csVw
zHV3z2ruVk3pshXRwc3qy1h7l5BYXKYSzxXeTEhw31H870qRs25oekROqOhWDYJ7LTxgrPOWWojF
XcklXp1z0BMsq1GMpwPYAtyZkmFf6xkoEH/jMvUt7Pes8ZdKBpcG/R5Bb+vGF1tSdp5s7sJodRcl
syQktzs8nCuFAMA3rmIAMNdgrtm6oCESpqhGPGIdVpRt49e6pgAeqZeors5tT908cR/MoGxXLGCp
FnAqQGKLL2poXqhDV1Tv2o9QkBEiJYW9Lt2MREytBuWuSBJ+7HOzYfIKCK0tY3lwNNLfsqC9hdki
t8nkrrSLJ4INJbxNmoWA0vON5AM6mZyTN4wXZFCXrBpfGo4VyewDzc3abcKrBZw1zYZH6aHknv/K
vZ6/ulPDCpkku5gOy2THZzrem9hyEI1+1WOuFCjCOIfOaBRe9PS9z/2VyawuC1jEhd7kr9qJqk4t
f2aks/dlsWmaL14yHm2kAU7b75z2l6bTtAi9rS3JyZ5rEG63xpO7q2yTEiPGIi4DzWMOa2U4ostT
4LjPyne/hbaoF9rk2bQjqnUxevjpUlQRkPpC1umO3x26Jth4xrDv7P5RaygPpOE2xLfc05PrDFLK
4x3Zw/uYuT2Wk4f/Y+9MliNHsiz7RUjBrMDW5plmnN02ELrTCcUMxQx8fR0wqiszIqszpPe9MaGT
7nQzADq9d++59eyvVQQPUjAjJbapISSr4aB0sXNpD3DeX7fW2C+cmfpNNlmRYfeL2zWRFqtZUzxP
jVM/0F9g6KUttAbnsR3GQ4CJTsdqphp7q8fTjrewJCZ56WlXTKV1g3U2OpnQ60rN3Nk+LUcnXcnG
ZmLq937dHSfpb5QPon9ycaG0N+gaFByHI/y+3Xx/s1CB+ij2UfQGmnnJc3YQ6CrKSVxitNlV0x1c
0IHlWLyFKUbDwRUPsKcI/0twGbw23qdduKs64q0DzsXgscYFvJnv0WigNIAOmRaYRSbcFlaZXept
106bxk0AKA63YBj2dJ9ODfnjQqyNAiF8365LMS0732LyuAYFwToJkYgM22Z87cslGQKkYNq73g8e
mXQfVZ5+pRTBlyBXP3uvuBk0YWnFEZsptHFjZTx9oeO9BXb1ZIEJ1FEPLY2i9lZ9mPye9Jb76PPE
oeTEjNJqSxpWq8CP8KnSL1nqBf9VjhHKGw6okPdxFu1E6bzLTK4SjyZn67s1sCLtowuDpyCvr5wH
uhWdiG5Frvq3X/hC7RLBBeF/KkOXVz54lf0Ll8BmwLJvRPJhnNCCAhJRi0bPnwwXoKW9TcL0yUCw
bWTGIYZOEFn1JrfDm5GnWyHiA4Hk5OlpyVukmy84Yve6qNed3i7DOH+tNSxQWpNeyqyl54ei2qhv
VjIc6WkhX8nrVW6171JPmPjDnRf3d0XVoGU+UOZ80onZu8Cq2dNPOPST10AQq01Y9fDrAb4h3pbW
HTT+QmFWgddMTIxnvOtZdtA7SpYELweLnqvXpLWgUN3sEpcTE31EemTYKL+HnmbpbxDOuIn0XGvN
pAIqc86JpyYznjsRfQVZeqcySGOz2A+Nwi1cvFKbvluTj3U1f8qz5F1Bznc7pH50GOdFD7t54PKr
wqSkWynNH2FI8EdBBro/c3iQ58Bo4Xc4cQ98Uivu45TdgfTcq+RjDOUhzXR2SBmfIe7oFGJX5jzj
RA+aX99EzpQrU+ppenaFK/PsFfFXoOJ1MWLjGPEqVkHj8nb66xgdOiW/hFJwaNN9mgiPIMjoqzUb
epDlyNzm4O51oXxm9o+qSI6RkRYrsyeJiRtDCG2Z3zlbDeCoFyorLnWxTNPiK8GlU9REIHGlcqth
vOJzCoeGayt4rNMMMzKuskXsI5XInPTLQvq+/L4sXcXnH6xg3ZnDVivGdVsAGu2oW5XI0NduHK4p
E81nbz4lCIEXthgPdJJB0EXaq6mmDmJQ8Mbo+UnyLdrKhm2ak5OjylYNwxA95nZ8dLv4l2hszGd+
vIydLtnALUG6kv/Ku1Qiuo++XMmvajRuuiOYnOGvsAV2uIIVT2VQIB2PzWTVR9xP1xioUXcwkmhn
TJvYInqMIYDRbSPrvKNAml8FzmGYXUvXYC8fGsz0mlvcaTES+OiTPmZ6n+TYn8KEH7dYMxdxG33N
168oOSDgF3jJvfwHsHIw5QYlG/pLgaDI56JMNsWnH9kJte3sngcZ3Ra/X+AKu0oxvLdSrpzBRDs2
vOchWSa17X7aZYdbMN7n9PAmWz7rNjeQfclGuJQeQf7REPxSg5VSOM/uWeajaBuIT0BkkWTZ3R+5
It4AGmHQbpVrf5WtgbNKKO6CerHMYMfAW0Y22Ay9Sk9IidkE+Yt2zC9V5+FdyNOT3ZEwmjLZuVQv
ulRsAfj1K8HjNWKTX/dsq1dp527iAQaK5pKkG7PWS9CKi2nsfzqQkFB72USMTRPrY8HDmJhrHB2X
NMSmX0L7hrMRHWxWF8eKPiiogQ0Kqg1VPY5XpgEzrHwUff9h2C9JkXx9j0+ERM+TOS70vjjSXulQ
NqIip7q+y+AVMunO25n5MkQtL99Pc9dL0o7yRznlqMe4MGbAdVOGtS+H5km3cQAbyVdRFVeb1oso
+uPgwEmco2R5lAigGWiZuDCk5qNP038K189xFyl2dRU6SHEb4kriEDOCw8zz0WE49fExI2NgydFq
x6hkRjHgt5S43FRU1Fiy1JEMF5RkSLqVxvbezYdnw7kjahFrF9XdwqxiReUW51pIE5t6DZKLhmgO
w7Me/dqGvyh1PrwZfjUBS1BDSkiHoqsqsiudYjYkZewuORQcKA4W+N1ob1ZoMrtxBRVkPhelXzXK
iCL1mMF5NqZ5+KDK7phvP8CJTUuXDbryR+w980Cz+mIGxqMJKMKr0aUvY8n/MlXIVaAhXaNpSNi4
CvxYqYEm0X9CuRptA/jzW1Ru/H4usz9PxBkBwnUA8yT3nkXHTxq8YTinSLCdh3E/t6HG6qfqBR/C
cDoe4xhDdc9i23vPgY3vK6uTu56TKKLHbrr09PwaeNlXyAkVQSrnlGZNYZtoVnxIfjrTdsf54Y8C
Nvv6JRXo4vxOLAqJvs2q5wpcGV+LSDCWNN6suCLnBO3GwhtL7VeBKLTrvEOvHWykakYQ/NbL6Kvw
5Fdo9OHC5QA05DRTPLfjETdwI48KZBFqncYYn6ex7IFomOwr/Ic25bv56D6bsXsd2GUlbnbVDZaQ
JOQfR3DwuOJ3TYtOKaO4GTAEA9rKM6g28+lBN4ePrrR3/rw0VVhAmRLsl7pqL73/MNLVW4weC02j
pVctY12xyqse/yS4Ewhx8JyWfNsHX58ESN3x1qfCfdYlC5U95ncbugPm931fIcJBk/CFaxrFlOg+
q3xgEmKaiQ2GRTbKDW4XvuBEsM7S6Kuu/OcOeJjejEskbWezcHY6yxVnAXXCW8IEzaMS1PGdga8T
psDVpfaM1bdZ1yp6/X4+0prfPTKtU0falaa8Q/gCGeHGX/PgZPt2Vyp4mAcrFjgKMtVLGdaXMvae
zSg9IWCiwcm/tvzoicDw2iUtirvU+OlJsCrbHUeVquauGufI/4l0YGPIPy4wQe/3tCZAi9khGa3n
JGRLz8wfxnAjC+LPlF7Wi+FnVNDNxuXO5YMOvSiIw44ll0tqhL9wcWZ9sZ/J2/cVRn/BitRl+1xX
u2zuH2XJB/6jZGXqEXEP4Ub10y4I0pfv6fb734jSf3Bi/49nPRD5Ccv6NeH6WjmXZh4/NvfQY26o
Wnw4AQuy0RXXVC+uFECQa8wTWM3zlBR3tHDshbgvWuxhddYoCygMB+5PKVisOOveVZvfaWfxz9Q9
p05gxcGhRTO9aNrygQ82p6+kr0GuHXMqDVEOVCZoPzLkHxXKQwp1qMKq+MRF5VitHKSm3Ydvhe4q
bQiyIC5Ixv5bmUxv0pwj2vgE3x8lRWzYq13uxAcBo4UYy/xeurwN37c/40umeCw6HmE1vTum8zOa
WCjm6eN7ptDC/N46VLss+4Colyv1qafjHTns3jaa92KyrlU47n3w6ZnFvieau97zgKCa/Pw9Mos8
+1nLNZNMRwEtOTkN7wGe5c7L4RBzZM+rE1r6XTVZaOU2EghN7TVL5ls+l32QQ0aedUdeVJGtY13f
pxpRLsJd9qI5Tm7eYoTRaM1O5bmPrC9DZU+dZq59t/2dj9OzJd1107qgN421QdGiqU9TxGirCjaS
pbrGfvjF+nA12BYROw4EjLgpx9zMSzSpT3ekc6d5r2h6aE2c2oJwka0pEXzvcOlK0QjqDk52nMf/
98YomlfNSPL+1GvRhc8owjap47+NjUE/p6xvw8AGuw6HdekOkrQ3qDp9Ne1yq2MOYG8jmSuzmak1
L319gc9fi78cF0Vjom60le5OFn5RRlkSg3TS4+Qr1LqHaD8/rLFpr8LJ586l9zqdJ+Bqvh2CMTBS
F16kl7bFOGCaHwFbuxX4aUjW9S/i5tUK0R/aFPq19fCemcYaicsHCJB6kbagFVij0bpPH95U39La
3kizX3f4KuNkbXb1fZ5TcXTdsfZ+gaq6Bg5Pyjxn6Cp41nTtd8klnsfGPGqTrEIXgvBsMVDX4QkI
aLeKdHj0qjdkdvcqy05t5D/PwyX3wYRl0W2eXPLJ2rkDW5Tv3xzF+XWe9XAt3ruIRS5xdhRvbO3d
FPk90c56gg9S6+gNaq/fz7cf0GAJK7qXRQV5od3FUVmuURiRjcSEPN/Bqc1P35vRIh9/pSPdRgb4
fP0ljwmNOiTUzn1AKsCyPD44CG3geCCkLKufDu44ygnMQZc4dn9rFltE8oy+xzuaEZNpvaDdy0k1
V/I+360kJ5lKmRIXSomnta73BtwOUpa6lZtxnkwbF8fZeJwn4Pl6DHXy5VTiwtK0gqIDUUq+9FJ+
kSh3b+daCXz9p6BtsR+yIaOlw1LSu5jnupf5An0/IPNqMoRvQYo6TZmwnNxBfXb9HBfhcQ2GhuE0
i+qinDXfd3C9TlPAglL0q6YzcqaMmigHnadKp30mDeNGiFaCqmhKNvPPiGmTH5y3kz0zCtQYd9ql
MB0wvNN1mgRH1IIsiMLTEVelOZSoDDYR2pBjYclx20l3T8xajhfXfa2IW1ihNMxmaSqR9bxHh7bq
1kj8bZacOo1DEy5rn81uNq411gLUMNNrYrEKNkSyPwj6zgvNNzg0evV2rDSYb6z2aW43zKG9XM2z
dpMU43akFIh02I92ltbQjyfeoUw0zrrQN5euIkMZZjrbudZdRoGvDnGr35RD3H2MmMquCFcOGopz
UBtcdWgavMUo+mc0Rl8tzDZBYIEGcwnBiSdedC+jUi8OVp5fMhY/IipiQT6865UumZ1M4xlFlwb4
6GpqXXJTRZpuPPYH54wy8M7CenTUo1lZ3+e/29axzpnI3K3M609riO1zP39rcE9mlYbn7+8oD01g
7xirTpQatTRIfZv/3Dn4S/brd+eA5gHSxFlTIHT3L0TDQPNEBHqkWM2VWeSvmxJcme0GG11iuUrB
g3SIuqhG6fGm8uGQ2D9aiVKuN8+Op//B2fv/LcO/axka8PD+7wEN++rjzx3G+a//0TF0rX+AziOT
3NBd23aghv6frqFt/4PGiglPD6EIe9Z/6Rpa/j+EQA4+ByX8kY/zz66h8w/d9VE4AyB3CZWyvf+X
rqH5b11DXQeb6MC21ud38Neu4TQ4zO0usNR8im5FA7MuGUJzVU2SlGG3+d1yikeD0p4dGbInGmK1
miyTYHBPVOuy6891XZOhJ/PlVKqCEznhKdR6SnqlHCm1k+3W0TKfQvJJDe2n3lXPemkwv2BfB0np
r0SfEIJTpdHfDJt/Q6HSDjVtz/AYMiQguf5fWo2pXvlJkiESx6yXLRGj1g/NqGFgSqkC4OJrd2hn
s4VptTin2SufQzje5JRY4auNc2IIIaVogmKuROW0BAFsHHUnfWoqUBUap8yliNJu2bNT3dpBSu9F
+tPGtBSmCwNTg043Ne2DYO91Vbav2EZaQ4Z5Yqiu9VE2k9svJ7QJVBatGUrSb2wTTsoi8Pr4b66E
8e8dT6KqLbD3FohMlznkz028BjZf0XLVV32q1CZyi/ZsFS7lNjn2h8ZK+k1ileWSunP1QG95n7vH
rOXOwEY4o+O31m1pJUsSr7tNBFNpzTlk3upZ4m86s+ZflFP0SCGB0xW2Xce2QZ3PP/+XbmPilIUm
Q1usKltqG1FFwaVwm8e05wlJB+PZErC57NZDiAwxtfJysDk45mPT7/YYPYZtqUxrHSJDXiPvptpE
+yDCceC76XNEeWYpB5Rl/zLO/xd0/l/lXrxph0YnTkaHkcpz9pfGbqdGqEl5gL/VP9dJ8csIcrjP
bt3tXL2hCehS8+eRETTMti12pq1xZK8Jy7HQVyas801Evh6SxWFFZ4U1twdVMrgH6TbyCOURSRBO
oqa1CZkyyoeoc37Uqf6C8pRgja6/DPma/DtXK6tPv0PVKkCDpZ3WLyyUgw9SELIi/XavGQGmgNhC
5+SF2tL10st/vg7/y82DGu7qKBAE1EpG359vXoRS2OXJN1dm018kwKhne4hPQlPHTlPtwaxflUcp
sa3cchOGE9dhCuuVBEG50ywJcEKummJM98rDHBk+V14/nn3Auus8f8QR9/s/v93/ZVUFD4wSxxUO
55l/C11wGiNrsHIYK1fiisobOvN6AAkJDi9OvYRYA5BtJRmsAEa8UG7NzoDHUhUthVaZXWLfeQf2
ph2JTLX+TkJoznPTn9vuLr14RBJo/GeJyF+eqRIcHYdO11kNkBnXQ5m9dmXRrPOEiGxfj69U0k95
LLOd8ujO5XEX72kYviS8tXPUmw0BvrTlh8731rVW4qdiUnHNuVqOua6MpvbNm1K15BSpjjUe0Zzk
YNDVfb3FTzfzQt2TnaBLM+O0xxtSn7mS/noqDW9r+12/pYKXHOFY0EM92ZqOidmhEkhV5R0qz2Pa
Ams0RuAjzM/glOGsOlMb3UAWfxmda76Ab957nruzQ8s+Fo2CHYilUWNCpx4etgcLBXmbDLeQJ37f
l/A5y5rc4ri4Fn3yIyXVi45NLFip6L5WpffYZCYMq8T46KFfrCrluJtRFzkpO3Ndi9ZBhH1x1SUS
GnLR57ugi1ZhXqcHPNbj0ifW7N0tExTxPtOOFQ1nDIzmVpbilg2U06Teq803XYlfZgFjcOmKld1T
3VnVIsahTOdNIo7euog1AAgNtNqgMOHLb/eOB2tswJy4ZCE2qc6TkzxZsxsk5kgFCfH4/VVrk8fY
tuLaZvUx9TqaW1G9V4M0V14QM6LH7aScFpXItC+AYD3qYi2Y8q7d4C/pb6XI5YLmTRmGWqeAyy4t
WMCWLqY+mND2FIE2XkoTMajyLc801uPCtE8FjncDgP2xb+e+VKtFh77ztUM6wS3HXxjSEBZbURPF
2SRZu5apkUwLxzD1nQX2k9uiN28O6tssF1hwBnup+6H1QkiTc5y06m7GAxx3/s8V7ebs4KXJQyY9
NVdMaJpUYbl5kgHpnw72Uc6K5rExrH4Xuc3KVLE+Ezc+R7N+Mu3W+hGi3vXMFtVjGvEevCo9GIWG
EtLlrWeuDpt2yr0nN9Igg2o9jb0GoCU4cvvSJCHLa9juvUTbB1RJ34MIIFyfU2TqukSsuiDvnko/
n7al2WhzPhyoIQ+WXp3E+oNwHffsShpVTnuDpShPueeZN/izznlCISpjc4FBQH9NrSY/p2Sb9tJ8
0pzC5jRn3HRlOg8Nes+LSn6awaeL9fvczwPbdDDiyAapd2pY41YBDiVcwSx2xKK5B6sPkW3B2z8H
wd+yqf86w3xzsnXyZsjgdOfwrz/P1hRvdEhfbrACyTMGOvGzGWezILH3eKumQ+GtC+JqiBiwhpsi
jsIT3S2V4bxp0fHYYviBr3y1xRg/C8oORDox1cC7OtXAxv1uetJpdp3jHKvbf564/0rVtuZ3TrHR
FOxZhSAc58/vvKwCGc5rMQk1oDPbKgTJEJvrQJqPbAuGh9a2QGJxEFojai/mYU7oq8SypTB4jNEM
2x5rfRnKutxMngiPmE1fBmts11MyI0Gj8TUaOs5PUpc7zRwULDa72+aZWv/nT0LM0L/dBc50hosy
zEBaZfCA//mzYEqogKOGxbqXGUQUv1+ZRWW/SUclzz6ZGyqeumcn6Mg9nrRXvMX+zlH1c0537WkI
45UhEU7LwCkPfWDuJ1UDW1SLoknTfeI5IbAlp1iJIKQ8ncHucjG0bNBLgRbuLXqlcwas3oYrqpmn
2KDoroclpEYAuYURXdpSBA8VFOBuUKT/Th30q7B/atzuHGPQXsGbH1edZAgZWOGtIFsZXv5YF3Fx
GPp8mzcUiX3cVZiruvrqEaxi0DoA0hMlRL1JVh1quKeAWIFFpX6EXqZvU2yW53b6iAMH6FuvTFwH
iRccakxUgY4JLjcjm54ULRU8e8uur8l3CHp5+ufLzNneh8S/f3/LaLMWAJWYN+XxodZZBYYaJq5X
WtbajnCB1vho5qoxZqT1pEXEBbSmWKZq6A9TVP8kF4kSZybcQ9Jq27RoqRS2rQSsM+yNWppH0dkv
JcvhrpbNCbde8VAne0YLNGQIJ4jkhmbp+ixWGgmeawwgS4c4yZMpb8iSvWMEkT7O3Pzcln1+1uos
P5cT4mkpz6MqhiOm6RUUg8+cE+E2lZF9Vj6RA3jNa/sMcTrC8OrXvN85CcTrQPxm+kNtldNWeKzp
UyJ+xiPV21KnMmJr8WPidAcw+OGydifUGIUxnKE3ODtjRKRcSedRs3+1ZCzb/qTdxl5PX8LeO2KH
DBZB7pbbojM7kOC4QmOYgYemQvUemxaRn0yJwUA7P++VS1BBYaxTTeWUmDXciZKnNah/GZX10fT9
jwRrVJR1ey6qfMS4VBwr5T/2Bacyy3ZOeqZ91kqvdmoonW0VpPADCiAOSiNqXZo/3Xp01nY8XXRS
n+8Gf4t87XSrGiPfYQhaqCGU+05YR359jfr+rNIStbaEj0hG6IUyJx71EtfhVG2pZxtLH6LFhigp
NIMoOMh6dezKXNI0f8qjPlzZxq3qpLPt23Bf2kO7wMpHLSopaGmomoOktDYwZt9inyqfb7cLHXKN
W1oxttPKWqH9vDMNNVxBqKwg0YFduE8IUcFDpJVYt13R3hgahEyE+6ZT+KJi91iMNfXFbpwXxWrX
xgQ7TLn+QmcwXyeSJJHeASrsdIjyRmRpqKp2FCzfoO/N6Ym4GyugrbnhRhuesSKgep23NLUHmi0L
nP63YNqJSmDNdKLkpNOFgys6dVuTgOw0DcNdOKhnOcTJJsQCTvBUfrShAyZtEGd8yGiAcVDMLXfA
u1UhsGAQeTHWt85IoOr0SLnivrxXTYvO3fyVt6GzA+yiriKdOlY+S1/W1TSemcJiWjQ0ECTMY449
vOTS/koa51fHwWrpusYdfDIitMbROdRFH4mn1fg/KkYHx17+L3MDUq89gb98L4fW3qYiZsrsJRqJ
toB5CVVuOUJCwiKnk/juqc+C8ugF8+p0McK03aWJGSzDNFhTVvX9jdUUcmd0VECqoLNeUD3EeAfs
hI+dC6wwhYmMo07VQcccwl+q9WjVqv5LACFbOgCfiVIF6qRBfFvhQ8NtY2e7KMNtSOoPhzssTpaz
M7WpumoN5MAJofMqiYJNqgr/0mdc8nhIb6bJzBiG2SuTkHmjz7WftPTNLrLsoWXvshpzBGZREyIs
nUle7pikq6pWqP0ihyUZj+xmEoBOm36lSrt8RtuC2jluH7TeKA/sCg6JPvQn2qTDuXbM5oSWDsNW
/RhEk9pXDZUJP3IyzqS53NQtOQ9NBiCzHfu9qhw6JBrA8ie9U0/QxcoDgccUkfPuxfHG7LEs6w8d
jOYr7/e9GiOEm3Z/KMUs4cnZzaf0Cjdp7Eer1K5dyKd2dhjzMUC9hfpGFaX+2CWG/phS3Yz7/AP6
DQXaoRxvsX8wlRkeS8BGx++vzLJCdYBX74+cIq9qrdN3YhGd8S2/ytuzPfvAbabBZ25rJDpmEp/G
cfiRVSVJWg7eT/QJUbmUyxQGzdoKy+ohjFNkiD2ChiRtdbjptn5WJNdiyYvW+H69FXsFD766Tia0
ywc7mGao7aSaxJLOSViXe2q6T06rnDO7E4Jk+vbn2AjjHB5r3Zp65CNVemZhTkG8BeleDgx6WMzH
aUKyESaev686sAMQkvoaXmod4oovqqXCcL2Ffhqc2rr775cBut3p+3tJ45GaQG0YuJfmrOMkoT+q
d0w+mIWpP6krlgSiPsetp2nxq1S0MwLUcVv2xeWyzdA3junPNGxvUQ8fvDAHg9A/kj+DJFdXjjrW
uu4NOuskPWwRPolTWHgp0Zf0f4YKHb8YvHaZINrb67Lqzq5Zgj6Y2qXhVMHaH0YbQcaobSmHtZe6
Hs8idsZz6+CZrvv6FI8kQXQGXPWpW+hpHDMVa8BAtRTvXwJkG7VRmBNNp/PMLTud2d52u24dRvZw
quWLF03Tg2FUsEBZcfCvXqUTuLS4axDT5BeGYwqS0OdcYom64XSJNdHrDxbkz0vt2Hc60PFZtoax
nxyM8YUsWcdAs25dGxK0cjSPkFD6txiNiwt9y10utepXElLF1FvnMU56wNOZ96sKNQTKo/VI8Q1J
bqeRAGGRdit0Qh0bW/3280r7EF33HERYOdHi2RQ87MhV702bMa4DZW5B04hF5AzuMmxCOA9hDE9C
LhDOjo8wfuWSA5HiciYTJik10Oayacs5IU2gujY/cZW5SUDiLNLRJlXZfgggy2bSeovZEz0R6fLQ
19XetOvoTQjuvhjT8dke7d+GHJmRevNrajv7iAicowSPiS2ReDLvEo0hdsPwaboIUjFTIGVRer1t
bcpclrfzkcO6hYh2/iiCxWTQLMkfyqr+0sShAgVjeuhwIZsCSrbyR2WH8W4c+mxVlxVnHYiT5Fqk
uxoEwbIv4QgQUh7UDi2wYXwyKpv12E4Bp3eFxywV0m5myXvIzfYChyNcKNQMeyMPoKkMFUiE6HEO
El8wvWOrDWp7K9nqqbgKNl3c2Wfqmu9626PVGOLxl+0UG86xUi5InVyya5C/B6HefIYoqJP3jnQc
AswZkZCoV0laqRXJ6+2tHnzOrJmRA+ZA5jQR90BXqzAODbvwaLSPtDvDzxYARFFI40tU7s2G5fIj
ZpO9tAnWOtjG9J6bUJH6ofT3I/ig80iWzBqGs/7CmRxlj1cnvysLKknN6STuZhh4/UL7vSGkBjRN
OSCegCkTs1fIxB5imX8mjS+FIsPu022cdW/1+onFqNr3nP73BkHdyP84H3UWW4RJ1NXD6FDvqEBF
PEaeNJao053XRKubhZ9W8Qddp8eqhE3Xmgpg0VjijqReBvznBCYsRxTiuPso7Ppf+J1+aXDi913p
2ysYDGLh5EX5EuInpHkVOzfcqZhd/GK60EG3ZueEfcQq+phqMtnYgVnuZ+UxYSSCnK4kqh7aQKsY
gE73yLmO8vsEDq30qN/ARkaHHeY+85yfvtsehkg9bIy7Yzs/YrstfrmhdZ4AF3+lnFv8cWP6lBwX
hvVaBOT5UkzYu8lURXRNcQtiHPryrOhY0OpeFX4IqqR1nkWROh9yNo040TBwXKEyNpIE89b5LPo2
muRTlIwILQtqQEYbDE8qJ+4B5ZW4Nb6gBmcV+VUPsX2U4WhctDpCMUkJnrNIVJxdyAM7pcXaMSbv
Yk+LhdAS6eaHJAr1fS/Y7hkjXEGIw2spU32FvKjeDKJBE97AEoLWvsCq3a1ELUb6LY2+wjgDREt6
5dKAc7+JS3KvJqdJqaKMr+wN2RBb5PUE+a5rw4nsvgAJSQ8NJyDH6BQB9xomgtp0lLk6aroWxFoc
/2Z2yVfwewkqytG261Hxu08hlXghlIEJMM7Scog0rjEMs4vJHjrPaLaCDIAVShamNTQNwyitbdNa
w6r2/ebihARZUuYgjSCIU6SE+S+fjwNVR1nLsir1ZZALn5QJMaAPwvJrOjfYEubkfuscxTKMwmSB
dizleyJfI58+5WOn4GIrtTdN+14Bwd95AOU6oghO/3zhtDlu8PcAsPmfH9SiZ8Mo6m6tmsE+cXL7
7xcxf9XZdsRZWjc3JZHQJ/3ah4F1gt1nn76/+n4RZs6/EaD9kDa5ArOWWVdw0j3FgMl0zNvfL8qj
KKcR8ebG6inivRL+YL4VTgjPVxWWear/58UNNHpItnOYxobvexnCkBAkHTynbavjuu0QDFDF9dS+
NS3r8v0iU/817qeNTj7mRomSmJ35BV1KtOmALS6MPKmOulEc3cQUu4b0jZMZVBM4KZAaETdvnWHQ
Og74GoKYSX8K+4ZCxPzaT+ThlqVPWmtTknnUONmhtjmDAo08QH8vDxxeSeauPaZtPLynXG/2Xio9
4NySipjWXacI5Duf9uH7T9h7wcrgPl9SQ1Wb7+8FooL8EHPvtVHzL0xt5aWQ+zLAwrwgBiS4oAr2
L9z+doHhnU2xyFZjiJFG2bF71vuqwH2e22If03Ikxenk6IV8yDmlvfiiP4zNCPnNKUGyWsWHHA1x
/v5ZLFglDQNc1fcPMd7iKOZgvU/ZQR5UWiC39EL9ISVuIbOd6eySgUYwMC8pULpzWdFLAP3PYj//
NbdvJmqy/nNSix9VpbcPfay1D99ftWaGeydFfZtQ/GEn2JMc0lGbCQ3X3DY2OSjAjcQtwGNk4aY/
+oxzU2vKi6G1aBvgi+yHvswPoiAhCvMyG7p8DrvqKH3BbFxyAtef6kEZmGnAL6UcbvelU1a7qczS
K0JZWk5sV96NRruJzum/dIE0RTf1XxrdmAUS2/C5TiO56XK3OpkZiiFKojX2fNg9Sjg/NP8BIYvD
+OPgZSkb4rVpDEQqFM5GjeCxQeHCKZIzzzHsGmeZo4QnJnVuMrKlCSxTX2mmgO09jp8a5SQM/MXw
gD3uN4sG6u4+1NfBOMjjHy9KkHfqD648lg6Cvcw5AERqN4phLlpSbNwpr9eVA7QqGWMwW58Yh6oz
PVBzZw7+2sN8v7aKCpSNCObwPKs4tYMdvrlpCVKyKB6lHZvPZhrhp+FvDdiEto3bvgj03kshpv8i
6zyWG1e2KPtFGQGbAKb0nhTlNUFIJQneJTy+vhd0X0cPesIQWfeWWCSQefKcvdc+AMEUW31krpak
4Z52Nyk82N31vj8zy4V+hZqwapV2LcQ4/9Ool2VFo2YZ9ahRmnhytx2f+0NG3/whcQ0cNsiKDn+v
/fcHVXoMoHjwpvM3qQRKGKvfT5qp+JVzaNc1xuC7ri31CGHyFCcMGGoveRUQUXc5domNnUVI/Zrh
kDX4n/rJ/CI/7EVm4JIi+oE1Arxc24c1vapZ0GZUJgVFDi8UUzGdm7pYdbqGOFjuddoX+35Z9f49
s6IaQ5R3L/P+uWFdZoRQoI0ZOGmXBtzdifwl1EphkWOycuIfwDlvNQnGizJWh0qngnGzCx3di2UV
/oouYAIJI/4Clp+jJpDNuuJSsFQL8qWMXuwhwruoNGDxOVMWy8YRQrzHsJU2CRCBklsrjZPj5GcX
H4JnG37XdswgIKKy7ph1AtYyES9T+ec62M74HfDUwuUuxgai9rWtvw0t4s48GM2lsjvMjHQ5N8D+
mBI49Vnk7a9eNpxwOmvTunpIkBxZSGVWv+cy3BEKvXB87+Ln5jvYobNdjd0ltq9M/PfeMIhvs3Yv
VZWv0Kc7X5KM7ljHFeFYfrOXdv4Vho7Y0/cNIo2RVDltTGek4vAAKVBAAtChAFpN5B1drZoLIPCG
1z6Ms6e+i37qvnr06BB+xn82wBnQRI4W3zobwoS178owj3Qpq0Xp1tuIADm7jRr7zKA59HpdWa9q
wJ+z/lMHN1zERzHa+taeLTKz0eWYErWzpcU3rBtSWzJdgv6p1CWvsvqg0QISo8OQDSXx0i1eGgCL
jE8xrSCQ26Ls+9IDUBO6RiBBNm09BbrK8LEGyGFctXMiQTb3uNx9Mghz6eUDPkjiy7HPMUWpQ5uZ
p15cSU0OQj/ANlaJRdaeTMdMLp5qt/lEu2jyr1A7s6tR3ggs2zkeSO7Ucj45635omblta+eV9tBr
D4qxdsxvQiMeErPdD1K8S7QeC7/wAJ8G7HSFtTIYXYWZA3s4yRfOEJ6isD47nX4C//muuk6cRWiy
u41rkuhtZOvRNk26fxEuRHR6bA16AsnVPGmMy+y+9uk34zuOo1kgHM/oMpICFUcxF7pS0siXJkso
IhmmwddGMBb9hrr6FoNW8k7YaVIr+EfDrXUYS3e6vkIUeQ3GGHuOwTtJpr0/ZptGl4SJxmw6OcuP
6bd7QF87FQ/mWiv4yJq8OZpmc+hzbienH95kBguAjs45DR0FDBK7O77PaEn/4xFkxgsQ6qUagX7r
HpVAsK2M9IkL5CUi26UWZCt6gfpyC1usGUY9dI6+4QoqBhksI8H2S+pntOy14G70xr3g8ImEA/lr
4DfPIduqQLWWeP62qIzHNEx/NTPauqzyoQ15MmRzCpxY7nuzOAuIj1jDGeu1xSc3A52/TYwm2Xc8
aFbuwSISqBdAq0Ya0igFw2U5Qi6sW38h8vFiWpq/oD0nMA2pD0QbdxphUWFdSpcCOm2JmUYdpxl3
TlXGElL0SzkN/dov4P/SB15w9GspnMkfZCp7suGpObkzbTWPtY9883qXl86/2HMe7IqJZSqDHSMD
fT0ENoqo6LW1uw805+9k8FzxO+zAvlnLYayfSt9i07KYxJKAN6ZELGXTdzdpOK86Hy0jFLMHJLJ4
lIry4qeP0EA66IwaHrdS05etpv+2IxlMREfLgLDdGW5HR3VaQ6XGgVC3ISmCtjoFesHi6HPp+KkM
oTKVjzNAIK6RK2cyMBZYOzFy1tELCTb+wrQ+tVrX15pGwMQwktgXJt0l4RJZ5hYmHl++Rckkt/TH
YLTB6I4G7ZRl6pcO8qLLEBl3PgDCoq4GuDH9NollcLTd7G6T/Ur/mAqwbGiJ2uFPiQlqkWb2RLCQ
9+hsijI6+hrRlGh4Dx3bKUoj2NCRwti+MWK6DU5iPTE6SgDETLMBelh4vveaVmuAOPIAAvhYBRhH
ffXPhQ+waEFWMYbsyaVDr9VmUG1DXkMB301r34ESltnjJgrdi50/Z6F+o1knzhMUbuFj8U1bd5Fl
pVq6coh2fljtbMLGFrGPWBuchtGX5SKQqHXBba86+yeBk7aiK7PuGyJkXaEHcOQIFm7XRh6dZTaV
y8Fv4eJ02qbkBiJSvv/FcoHCZPZSJeO50dv3apkBQGQDat6EYINI+mLZYzwOh0DbWbg0wwDBOvs6
vaV0KS0xrGD+0cOmAY+4PHdWAOJevQmdbx38AK37oB1fnm0Z4atS3cIagq3Gp7CMmgm8qii2Wkh4
jpH6zxVjmKImsiXyXpI6gVk6koDWdS+G46OY0mD2JfFT7+MXNwxoax3CkMSOnysLfcnIIUZZZMfN
PdHUuVRD9apwC8C9pXN7ymGC6lC8s4F/nJ8Cr6V5seHtH6QM9pHHuYgNW5VICDqqz0UC9dDEQtqW
oOkRqBOSwumEpD6JoG5jDD4K+8E/VuCZF8Cs1q3AIo/B9KsnMBDlxaqqjLufIwIRKPvrJN0UdH2R
NuS3Po7fc9oFRYU4W1nFTs+JjEwI9qmmVQlz8jz5Ov3KikKlqdpbb1j/tCnek4x7S3Q6bzZKiQVS
a1hHJYFF1sDAQePoxdxiY1v9k3T5RX7+waSz4dSkvZlT/ZjHaB2ZGhSmvFR9pJODp2FZkkjCaXeh
8cZkImPV4pgpNqzR9TK0ExyG4tvKQrWZpqbadJmzMSjkwSlw8CfpbWUTxSpynZhFrv2mPmuGALdp
PAaFTSDzoKEE/+2zckAOxlnZS+SXoqtm6iZlFdOL2K+1XRoeEZT9+Ipi1JiMeiXklyaNs6FXxgYF
UMGW5LVoV6rXooOypxJJUAWuQMtGoRYGr4wwX5KePlsYhJ/poL2CjT6VKc1lDinmEnLC3arqhm5n
k+AZHEGFmeHVnmh3TBKb+t/3GmjNdWpHjvYRCkvLwoXC2vKORerkj/53otP602NxBlgB/YK2mRb3
ArkJUDcroaU/kYUdzoJ4POl4c3R8VbiGo/CNvJtr7/SnKALyNdq3Rh9uXgifWjZFTLcqqEhVGyvO
HhM39P97ji+kIlLTALDRl6Bs1WdP0bXRbFAnlF+tfizenDpxDroWBCsDfO/SykdSlWKi1rva+d9P
jkTYzieG82Pmmfoz5C3QeKDtMsxkaAQFznLIMsAS1NZMTcsBpLgSyN5Nozp0s+q0xy63GDQzpdtV
6QAXXP3w99PfQ+4MHAKs+FfgEM3wQdaRQwKkCtW2acx7mJ2NgGwjHYrtpSqkuxrNYIlpqNphOc2A
7liH1GGO13XhW9QysAjyLzFBTqmVHt6z/qx1Ne5gDE1Pk0iSVZyX+FZ6vd4EtdQ3BRDRoy5pg1YV
5pqmy5pz9ZPAtFih/y0+qq5hYCi0U+cn6VobIy41vG0EMg/bwq4ehWb+ksk5wZVImbmBuI91WpZx
XYynipbvjsg5H2zqbXRlyQyLaFOa3HLbUsCW4XRWIwBbs2mfByWvviDhg7yJwHpjiM9JwxpfuXZO
hv4T6Ok7GZEPqnUpOerzEBOxBvZTOuI11NSvC3add9+tDHD5QcJW1boOdBkp4NSO7aZ0IoRkDah2
+Rn13aWzzHMSF5+dcJ6tmGKxCU4t82Sp6mYNO0Zt0Oswr1PFDobfPxYoUCLDb1mUf+FKQAvjpcwg
KBSDKfAPDjcx4KvFW+zr8YPM1LEBITpkPyK0D3l7n1AN58WwjnMOt0SoRLV5ELn7moXOa7nr1PDb
BsgWphQIG/KXLsEQRegcSI8bVDIEs5A1FpzqSTxImp/8y+05N7PN/5qhTw/YXjSl+eyVxrPfxOfK
EZsw8m6Mqf7lgnTYIORvKq+T6R6xLp7Dwn1Nffvbcard2Je72gl/8xgHvNdn98Y31yJn+pCWCCaz
fPjHkG1XF/6zxH5NmdkmC+4Lkh0Vkd7DQzppF77EmO5QcxQiO3bJu99YNyDnF3QMr41mPuDCuhS0
mqdbVQQHvgMUddZlsHrMD4i6CE9ZsMN/FRT03TC9+/pRttUjJSdGO43GEp8YSABAB67/UgUgV9P5
46jb+kW4773rUi4jVDCDOaJ348bVyZb5Ew507UmKiJGdtyEeeG4QwXGQlF/1dyHETfXUm0lGcsGQ
GMvMPRUiMrGLw+0pOJkzyLJZ6JtX3CdnotqmhSLUlzNzugYgfxji8KUegbsO70XXrhOIGDUEm0XX
t8+NFl/RlWwyr+Ej9Lny7VQ9uWGxNXDPLCt098hEABLDgqlSmCDMfoiGDzAi9gtLI5ZrCCogtnKL
f/at9jgzssZMrJgBepRvnVB2ZC2XJjNvqAbubj59xdJDYyQhADM6hR7IQnaoOUREoZ7tWqsiH3oA
68xRMDCdTU4SdAGob50bBiRmrmk50HSqHhLCyKQxc9/Fl15YT9AS30vDX6fthEFMf7Mah8DSonnV
RHt0rOrgeHAap0vh13cnb85E2EaR+y+GyL1IEonwpNdRQqffUTZWHH4CtYgabxPozUdaeg+GCH5K
2izYCfsTdLyw+XWijIAOPyfgt/3Ig4GQyrz5TILi4tSIr/XgJSyHE7ax+6Clr+34FrviwhAMgQhG
qXy0sBUzurCa+NnA8a4gEplV/sHMk9jDJwr+rXTUQ9rnB1I8LpU9fBHrro36C8LVX0j6pL3K9NNH
729qSDZl8gYHhCpcoFCqUgyTjYm/dPRwXbbTWwgUkdbBsZzt57WJHt02cCSF4XtP9wsRAjfs/Kpj
goBmvVVCFdTvMx9t1HC1arFOCAqdcJtBatm7v4SnHib4xjB+IvC8zuyoJdw7BsOiTypYNn1LU4YS
EIZJjmu3Z28JQjQp5ssklbn2ybjwSojulj8iHWMJAcCyrDztiCb9a8jsxx5wCLU3g92ILn4ogelO
YoW8qeIWFstOggPgI7Twr9nfbAjHmBLEu+O75WBYsTCYEA+1ET8qJmuiw/dO6Ow8X1s5SfGsG7Bw
jNs0dighp1PF7lobFMINYd05bkQikXD7HVxJB7ePdj2f8DRsNY6tkFNOega4K+pIHO8/Zs+iTBAC
eOQLN3LvF+615DZcuyvPT37GgQ57LOqTXYpDx/EKoSBE0wjCWv2a8Cul3u+HkQTdkLcivX3bWmd3
6u89h1XZqHI12UjVqOw2TUPSh21gdkRfdkTxlq/nkJy6eE4Cpp4lDVw6cmQqNQOnVxOYXI54o3Uk
FH3bXGSmfY50blGZA/43LMyxguZeXUGjIXFoITn6Kme8Zsq+T4598wHEAwXfNAbiAy+sP1BcPtX6
T5mbJ7vgfAC9IqSLF/zDh3t1q6eA5IBc3VzWNDtRb0kdkPRlCPK99IcQ1VXbDaBanIsd9WcHz7OD
Cgic4UdJKIHlQomIZcnFR587cOWXYyCg1jwIDblp3ayq2Xcjs7JmjB4b130vnJe8tL/cOo/poTnM
Bqq9GOuD04lnj2oM1C/GUXQ3HHQ3Y6qt4+LbTeqrFOrajQ2y3WIFrZfAWdKmczM65yFbWmt490DK
l3YMntBx++kLBIeXYr6EjXgxdoO+NJHdLE2XbyH8HQf0v70RZCxYwPe9Z0B8MY2q4MGuo2M98d50
YaxylRDP7THeGAlpLtiQPBoHXuRedIJ2FqP0fpykeyomcnAy6yeLrJGjFlU7raAbI3o6hluT9aUE
WVj0Lw7cMs95UUoPFjkxHRXI264onqrOYq4gX3pBc1gTXOveNsS0S3LQrWu7p9yRiKXNe+dlv9zH
p1H9DtI947/8mHxMVHnr7yK7Az3hGV/CKI9haIEw1ZudgadhUdGzW5JL/dZ23Xbkwki07J1qSSKB
b/SFHdJzKJoXhZxxbdtsLrYDEMXb9WQwpJa9af3uxTbLQyz0A2rJk6iGAbdl8EiYsCW8lVKv4+Dc
UOKC6Kjql0j2d1azRTD6N2fsocvEtAvGKdnLMmY2wzdg5ME9brQvLdKOSbD2XH41bZd2iVyD8Ibh
hKSbEWe2sF0AYHoHMbXbmYGDSH5eqCyDMckU7oL4kuv44GFwvVoiDVeGzpDUZIVqC+6SYhTvvvOi
+e6nMEviEIyvtGENx8Y1k57hBXAAZ9aIFLK640l7EKKYKUh0SAK+opA0BXqH6ZsT1iQ/Ed8dNOkV
8tR3PrBUjQkaDt8YnkKESu44mNQLROTMjllN9Rj6OwGW1/8Vk/1NNBuHwkk8jl6766PiU0MJQSeL
rylKv4ZUwm4lXaqIw3JB44QGQepu+4BLMzLov8mo+TW78akpQaARiA0bKU/ufYZMwSAkdeG038H8
39Wh6BmYQIoyMN8VwBrgI5WX0qt2xDeTysNvjjTE2Hr77bbUbPqErq5D3NKkzGVwjTIPUT9ORf3s
hHveH0tN4vxmLfdjqW3DrPk3NUmITpRY8aGBwp4KuQr78h9zvaXKoSQPXgqFJFF7FJaMeZhD4NLP
t7pZfkHfBkCR4/1DKmD2/DN0JYYl/cZ1jb9mkXWzobg9FTYlme5Bwwmz/A0JH99FyJZhXevKpREZ
ZL8526g9sRq4/Dsnf+4HUxDEaQPBGgZkjrJVWnd60RS1KUVexofCsAkDvUefoW28LTaDTe9PX+it
nkOvOZiROjI2XYZedY7xQQEjYUqdortVWbFomvGiQSoIbffc+c53PNHXG7LXCe2ArxJMzhHyP7rz
DMETqOoCAZNWlb8awCy0i1+oU1eBbD6bMsPuXz8bzGtFAmCyY79rEOBxxp/WiQ0tehjSamXUlbOA
RUYngWmNPf40UlHZZMYL5l625UY7sbyvBq97InQMJFxCZSuqPfPyJQ7+G4aqq3Rmbofw6yVmgy1J
WK8yOiaKOYemBeQQecOxcsKjdLz7GHpXWi4fREJPxoNXiX9077+rLPpnaOnWNazj2LHbaA5B3hn7
U6XIZ9NrOkZOI97yNDkww70aXkViiU/7NTNQVxYfcmD8GJJgHuce8y2ci82sk/Bv4cCK0AByUWH3
2QoJRaarP9kyMld7l6RLIQxKaR/EDx4qW64i8dONGG764UhQFAK1ctiF4XSw2cc7rXkxMvuFI9RT
6ID3aaZz29hP3MwPhfc8psZ3X7FjpWnzTiNm0NtPDw0BWVW0d5U//fisW3yPnHrZtbi9FIsysVwV
YSRkjY2HAXo1iT74tqyAQMEQ85R9paP1jygdZDWoe1tXLRTFjNCNp/6mmYT3pEyd/LJ7nwB4WFr3
AEuhXCC2oIkKoFPHhuXH+vOoWR8pYw8ZJkB3pn+NSp+rSX9qLWxGvvZYzcuE5pkz14iizyufvcl7
BEHt0jXon11GU3E94B6lybpU4CjiaouQJwDDMXzUZnhE1DYa4yPR3gcgR0tVdV8hp37TYm3Ss+46
ms5xjIwnh6hSGTJS5zcIkGd2Uz92+Hv41PJ9pSfwU5jHhUevYSn0ivAjHJzftEIz06lHt7YvHRMK
s8muN1U5T2MVv9E9uEwm9LvownD31c/KKxarW+1Vzzb2Vi1Ijn7hfCJ/+o059tVj8IikZil7Rg3S
DL7wizwPFBmo/VBC1hTVDRvDClXWCZDEh0GUE0P37gDweqkDN6+Jb0sjUdOxp4DQunccrudU6w8/
UW8+pimiy2TdRtNnPV/JlkUFAWKqWSLtTjz3czTKcbYfAOMRO2neYg3wSprefbKBFiT4BMzKkNQY
53kdnupkLWhzQKX/hEuCld4ArgG2AOoRXxXMq7GF/gqunwnqUaRbfFshDWoMDjJ8SgyvJwgmZlka
b53tMKGPGqLNbHtcDJa2wO9q0RezCalLsq9Eac9aHfyLEj9Yh3ZmLIyp/85N4F1+8EBu6nvf4FAI
PDiFqa3tZ/6aVnMHRQWepREiXmfV63ECyq+M+pI8ofV9y5RDgz/siXfVjl26C4oWSYF78lwMleOE
pUpeJ2WhWuvXE2bvzntrtdeiblep8A9ZhYTYPpS2eRtt7RSRODFEDW4HsY2It4y4ZNppNUB16jFh
NbqDiViBYQw3kTvuCU8HMFstSRR6A+956US2KTOC4sf3Fn0//H8MnK5zDZL211MVhwYDCWj/6DQZ
wlKutCQOcBcXO8Hc1YglY/1UV4sCf6DT/Rur/FepBCW7z3E5/daSCsGmyuqlN5EQ5FKV1fXs44av
22R07R0SIFDgewPTPCLkKAahtbHGghaNKpZKk0kXIuvevU5Wv40DTrppqX1XuYN6g+FmZuV8WbMe
E4ChktVHL2pSMDPnBS/BEX5IzBGVzHYB6LTJq52HzA1KF4p10gv1BKCsGKKCK6dBblnsGYq9EwiA
56D6sHE1i7B7NUb9O2m756Qy0fq+Myp8ciihR8PGLwy/0p62OrOajHm5AHfo6OI7E/az6yfHmjwr
m9ETuvRHcyB9ck5CNNwNeq6t12vcms7aC6NbaclniVRhNtnnCEblOibMA+PQvc/dH3Lpfux7E+if
MDM3fluqVdHHr3YQPZm4fOdBu7scakSEtnhvbHYcSxHzDUnEstuPAg1sr3XB0lPs5MqsnmIG5Z6v
32Or+e7G6bNS+hc+mlWuD7jgJWY8u8u2vWXsiQQEuxn3X22lHWDPbOk6vurkraEeh0znJzdMNdT7
zKx16bw3gJdDDlFGQDMVjPBoeb82QzbnWUrsRf4EFk3U1V37Nu2upeeRgo2r3FMyyLWHRXppVwRE
toNajFZkLUeDCj2p2ktZy6306l9XU0/E4j5OEmmarQ6D2f3SDJsbSPFdFOi6k/iutwANhM/hS89H
eobFFmHifnSsZ9ecp8T9bw7Rq2cUpKnXQcOBFbr92TY8zBnFI5r+x0I0++a/v4JDHSw803tBrNmC
P18wT5mZTrcmiB8tAdAYZ3GuhXcN58aCJWGZxrigMPxmOotwn/20+UStRgbBAhU7Qpy0YLRsk843
UUh0HaOaAHXRIKijeGEQ0XeLum4xdeVnM7/XgCHK36sxw1zHuJH6XKw8juaaSKsFS+gqMdUrKQZy
yWqEulaby0m0kBal+qJTestkiGzU8UMStopsmG83QKnljPKkGXPrVEa0fIDhrElCSTe1SSB9D+O1
IRJv5xTjCw4aH6DuxEDhXQ+6+lD+YkINHmCvztjObjDyx7aK7Y1J7W3bU7hPYte9hRVJfXX2M/aV
juWX+Iiio/NN2Y+Q0CV9q4OH5rXhm6PVFqeYQDtUWRmvRCguQU8DK3YydGdadR0txCfCG/LVlGrm
3ip6GrZwwa05y5OLpFtjTupWk2u9Dio5mL5j8m+2GIA5/XtufBpZiiRb69wFQ8SrHojLQOoeCZHW
M5EwGbMJUKIEwr5mjrumEfeP2zhgpOzvg8re24kABqzqrzZ5syroxBYt18QS+Q6DztkZaAEB8f6s
vOHkKQ7V+XgFN7VXo30Ph/rotVg9kElQYe/9xE2QdLhsOR2qA0mzuukelGOBEyyW1uAxbnRgP+sl
g1WQGBOvTfyyyIAvrL4nIOJL4B5PJvEWfay/eFVE8CYy2WenZE5FUJW9tjPxNnC9bY1+3pIKfdfa
+Z14qCdBvxN8J/Ztkb43pnokMOQ3CouaWN45EzXYkzWDRdA4ZKN1VqHz3A7mhx1YOwZB66Dz3/tE
fTl58d7601ULxGteLZVG7KSkO6ICNocUcNkiRJa6xKi7Hg2LOXsMDrxrifGg8xuCVsRW1RaMEaZ1
Kb3X2GJbFmLIAHC3GK2CqzKcdztJTnXVPCrh/8uk3MjSBr2Ln330QzRSTL7LgaPH3EFeVtxWXZa8
pFRmpo6WxSbSWSkmcXGpuE3wip6D6N6Sjf4wkY2+jFL3zX1UY/zTkplNHwJ7Hak+a046yaobZYtz
zfnt9YaLXgeMFbz+/ScSuwTdX9Znt0JT4gO2rHsuhbgOuP5s8JlsbR4dIgIXl2an6BwhJQknqNh2
5f2jfVEsANWBcBrVPAGa4gMxffPb3Vle9mr6ktOZZDpa+DTCmq0BO++DjG/Ky+Lq5fkVNdiwHLuR
Jn/msEZqVSt2Nc17c9SKkxup/z3o89NCtxmbT/hEfJ1bb6ZQZ/Qk7PKkWkSxYB3rTccx55TbCHuC
VoshQZjJ+e+Boi9Y0kwDlse48Eov5mKkCp9I7S6QP9PN78J+h7EGpQbdxm0yueEiUSh5E73SMYkW
IFxZcVd/r1XhKS4b+8SJ8kW5AGVLGXYHg9C8o83Nfpws2UFKGv979vfS34M2/xf/7z/7e82jR7ew
FSAIN/bBOcwPdhFNaxUnM33z/75G/zeYjUgBUTX//2tYTMivyfQat61tH+ugRewEMx//GU4+vaMd
NzMj7ePfH1d6bx+hnUYrYQoX6lVdX9jO1NqDdL8UY1STgMAD8/FBX9Q5qFBFtNW6xya8bVI6fh0H
Cbq1iUH9auT20TL75TggEEa+T1KBhUZ+ftCsDFqPhlxqfiZq4e+TLsK7PT812YnbjrcH9zfsOf2F
cHGwCNOzmYKzQyf23CfV/35q55/+nvqZa628CVl5iPwy2LZMVnBPWWa+JhOPntXf86DrLGDKaO6y
UKxjo3APrT3eKtOZdTOisdaEClnL/56XakOlFi8JjurW+qQl2tY2+AVBMIMQxBTo9KEaalDpzqMn
l4qNY/8xnh8yZoB7UzlLOmOt2uDcEziVMgYiVqQHq8jSyQ5wyYXNIaDAWSnJE9XaU8T7uxsTg7LK
0Z39f0+VKi+eWZLYhtc0142Lkr5zk8Pk0Pda9ToTG/KGByx+ZrIJjb6+wsRptr5vkqM141b+HgY/
mA6Wlp+L0lOnHrnHtsydDyjEmLBCa1Kn/370pLmxnCA4jiU5QM3UP1KwpDiSePb3UhxN//vJc5tT
odxrowy1jePKvOLZN69/P9VVhT7JwFJc0SLT09QBmV05m7BN+02oOcYrMDVgPz3VdTw/HTtSDFX0
2kSaulAMwVObX84HMgO8LM03TZeLi+yHf0VIgKgUHbkWiZM9WV3S7NnukbHNT0UqS7xDCCMSd9hZ
rcyfo1ZYj0b0jzYPhz1oCM+O+84M23n8+2OE0buesGd8wirf9Gatb6iZtVKMn8pgGKppFeGEec/u
75V8YM30iXLQonjUjavLKREOSYxvtHOnzzzEc9I0oGqjKbl0Jfx11yPWScYTYzbVswL7XnCc0pyB
KP2OLmahdEsAp45o7EeaZtrexB216M3QfhznB4mqXgz542SE6H5p5iRWkexwqATLQYTyFAPyX2cu
h/e/p4ah5qMrfwDnKkDYkUQbu1SzCDT41cMi2/89M+OW0TmB2awFCIZTzImM7sJiPaTT3bXcYh86
bnY0Q4W0ECL44E/eDrbBU1AbzcWkmLvodR5tWqUD7h7Jeawzk6x2NGpOYEZoRXwWE6h3jF7LdC3N
lAxVYomdAy4XefD1wTmYHdFqmd7u9Tk0rcY+e7n9/RiNIaiW+UX8zu15MK/ofIjMnBt/On9ftc70
YtMmojprzaBuDpaB1ZjgkaWptTCzpn9HtZvtulQlyI55ysn37PL/P470vg5daG3s1AZWSHTxZwLy
CPWx/KbjhtqmLvUnqhFzE+XutOA2ZHGzUFkn0BU/SHv7hD6Z3ye3t09/r+ccKQnWsotDIIP6IQK4
Uua5zwhDVw/J6DJ0MokPgVti8k3r4ZeWEtmRGecewMUhYp55A36Fr6oJVnFGoRolBn3JYsRwLhyM
IXYKnlTaPRpoW4N4Xxc7FoBNTcjsUbMovf4eGhS0R+km3LLwGCSV1VkO58CaxtPfEy+vFcsnkcm2
yuLNOP/Vf3+/HUzG0TO/ctvK8DbOr/d0HqgsfY60iX7wzKG/lg20KM3C1GwwIRmdkR5e6f527J2g
vgEygjtINTfhTNu9pz6kW4s2JRlBRrD0gwoamcUsROHbNdkLsiHIdibysMCKBy597xOH9WdloTxE
mEnTW/vBYZEt0mEg6aUo//3zsEYsjJGGYmoRyU0pCzi7uPcDeIYxOoOX/g0yqNpgyt8ZSwJ6xpZc
/cje/zCGh2Tgq8zo7yzwGvKHbPSgKV7bjLlXmuT7KUkpiWLrZaCcQuHzNWY0WzGnXw0x10DsakoT
LFd1csPHeMsdGltTLuF7FA9Zg1p+NFnNtCD/To3s7plUuT3D67F7ciMQmrjnn3VffpfVIVP+T0bN
7GT5BxvEx4iItbD/5dL7FEjbFqPn3Pxub3o01LXhlE/+3q5RmmfDM1qS17513iPNP6fkANsddoLo
rMfefaqjhy6tNmzQDH0IzfMCxG36jVVVJqylCtbdwjXUTWr+Y+WdO2ZmJQM3FOzZysldOOde8ogB
ZIV2fNckHE/tkK62E5PiQ1djSDobGXb8lo7+pmqCL5nR2Up7ii0TRgGcfVRlOINWDRjZUDM+Sjvc
5l55tBJIaDk5z1bs34Pm/3B0HsuxIm0QfSIi8Gbb3nerZVrShpB0JbwtigKefg6z+k3MyLSg6jOZ
J7t7kGorCYw1r9ovoCoH5VabTle7qKseWjN9zOzMRSKGF0cPthUoPo6Fa2vzZraeeqaXufZO8RIQ
TIlMEx/XtK6sYsPS5kqErNW1u6Ao6Y0FUt3wnLAJcEpt7bXlbWr6m22AWpjSI8OpC872lUEAoofx
v41eK+t9hFfaWKtobI9GHT5FZo3sIH1TZnwc+csq9ttdDK+t8DmTkJhUhvEWx9F1yo3nEJ0NMr/8
tXLjayJJYgx19BeKxXWCqJWop+B3oNzKRu2mj+Vvw/CPY+IUdWBb5+lWSUaLnARpu+MXocpi0UUd
8FNMF3X2EqUpSZb9P28KGDbo6xapgaZ1NyiHZAfia/HYJAQWI/PMirOlp6tzlabtvrCjC4xOLE29
+Vlx+y+q3vEXPTrtSm+e8yuzVHYv+Cwm81NXPCjEoNGDGtm/DlNDNnWbBv8pbOKSbGWP3AHFxi+q
Fr3O9KmTIRp+EWwJN9oMZf1ZNcnAzeU/olDcUPpea3d42OP0QqeS1/4VoOI/MzDuIKO+Cac2Q3wP
bkrhWDvjXxSGS47jqxa1lxxOvHwjMHefyPqSqPFV9qQDTeOjKIzPzhmhEPOU5PRGuqOe7ELRR6p+
w6Ow5577jdyaACft0/TA2hn0hykOCmLuIYB0/avlSIvdNnr3lGBDbJrweFL6nRpttMFYnSkxozIj
cpDVXlwHVV/UlPREg/6SyoBYbFRCsDxw9cR4V/qeWZ9Zo/KV5mupMwv0iHDyAibpxMucuV4vXtga
BxP3xLYGdrJUYX0ydLYo9yqiAVcNezU7PwvLuGfU133AWHFg8+VqPFNzxjtgc7gzJcdbTl0jo+gJ
K++fV7v//BSTIQvSpEUqlmr1P6a75jnC2eG3xoh/eZH0JXR4Xz23+OuwXiZOVy690rFWLG/ApIXe
zjOahzaWzLa4f1gxdRL5GYNbrVzaDqew7Cpj0ccZr0b7Wk/5c5ZbzFPoFzDbxGpVmRSsOssJfN7y
ufc3rHeTbeOLkX21WDeYN6bR3ooq2udd9tMUXrgcBpsRrfMc4049DDR4YaipVSKaTytPH66zKUv/
PdFztD7pIR/i35wgg0VgMmyeJyAtJUsCVyLUfib6fy5O5vTKZt9SGNm6cIuTzkSnyPxw072DxfoQ
ovk1lWuvJcIxb0qB6bCwXaSTya9tt7s2Kb7VYNxqs/3wBu73KM7OdtR9eG3XrkPyEVJCuZetN2ws
BwF8oqZyG7fDpiFY5VLlYMgSSX4J21CQddbziG86mpNI2Qr7iNlYY45qmangVCJLxyy3i2FBL9OA
RfH/swGdfIPUJ3hVAbiIQ+iJbMvXOKGQS46z+HLVBRgIgoAjrZocH+Em09OCwou1KbrfwuEmoz0N
6xHjh4aZLcxJQrFAFUDE4U3gXFDkKJEcs5Kez5+41Kx11qFNK0Ek8mIcPfBKVpB/IYOLURha9zS1
rWU8eWc9J/I2E93LCDQNeyTfq3Ee+LwIDyXrxAnQGKal8eVrAbvG7KPwOPfIdeJfHvf//482iRHq
c6ugjULIx9yn0LlBCj/7VGF+EGl+tBOOA0Zy3aImKRj2BpKkKveWrMp2SSM+kErGFetP6WoNAC0C
YP1x2Vf5r6vznoj8ewyQhkEeuTdeGS2z+etPMj6wdGZiaWzD2bM0wNZaxlhSFoacPqT2l/T2L8GK
p4Ig2cyRx0Fj3Ti1msu0SG3zYDqBJEJlVqCU1GxEh6E23MNa7elO3T3fHrYO+s7WHl59jGYoAW9x
qoJDn3bDDsDpLmuz7CCZB9VJo90UdyicZvviu9k21x3E0Un7nTPLDl0E47kZPjADclx6CqSGhitK
srp59q2RTJIE/N/8ebN3qtY8cvkGf9Z4yofup5ERL0Cv22sjQdidGEV7ynLeFia/qAXs9F1zDHbv
tb8ZdHY+E+YGkB1Tvwt9MVxD49cAOcvDxFpCC7S3DBrHUYT9NUv08mR35J2V2oi5PAtZOSOxjQPf
WGZzYLIpQveqOZsuvKR6O+LIlbsxdqcVwgFw1CFwKBcTLmmMUKbGwEUR4ea7ysv/lZnzxK5peiVc
Nl/VInwXsYcXy6vVFm61vzJbwb6l3WVyQALtVPMKEwNY+oeZiS+rpdnCF6G9dSf8HnHgQumzA3Y7
kKaXY6ozPZ88bEkjrqDR6j+SGqM8Q4r8DTLQgkTDECqYk1tvdS3zbaIwOw2wWBlogT0avGIuVGOM
HV62Q6ytE8ije6uib0i+YVlfxyViFapHdBpfhTnqd8OrF1P60MyKjwgupEj1z3yaGo4GWnermsgJ
EgfUlCR6OexoaP2xhJdHD/qVMcpp3zQFA/IREHxdVXOiHleG9LI9G4hHojJJOyeimzOudYxDI9uO
HXyvaBvgk4OQXmHmvxoUySy98nHV6ON72+AhssR3okvnyZ1FVPVA9KGyqGVyT6+XI9YHdsUjow7l
HEJMhiuwotS3r0pYHA2wlJHMwFbo6WnQcFinHoLhHbcfmrtz5pjyE9zQtci1HRtg7SNoVbDWHUrC
KcdhXzbWwTK5nfESPWoj+LHJNVxC/di4LeDhpOt+uUKWkRmdY8NB9NTGA3HVczKsnZPkoyjLGx/c
rNk/JSZDISf6jCYZroArD9h3wxNn/S2KNevo0oKscvBKq3Acf9WUfeamlMcwMM6mDQq9G2EjVKHb
PkctEXMj7NrY5hkzQFVOUf8v0aPnAYBXoFy19hHjY1sjLlElamOM6AqGZhOkwDmT1tkNVQNqElGG
GGYy/ewU1F5Dq4rXTROl28xL30uhv/eCzKA6UpwuqXOPLGBTDMdeOoc6r5d+vGTqKJex3/92uTts
sKXwqToJPhtv7wWNOhR99C1Foi/VPs0RbhTet2OJY9PLXaKTVybUAZRCuEKEycw7B//cpu3aDbne
nMDLn2xdpbAti6Up9Y9GTvodWuo2QD7SBz9Wy5WvygwRuvvU2W78jMoKVi6Ov068OiI4xrb4TAQE
f9y9Qs2pvBw8HLn4aATxlbOIcI4zwDeTYjc66Sz/+IfNJLVvLSBXt/D0PXLUfCnKLFiFWfVox8lG
TGR9EZuE+4B+Hp/OY0IpuAOe/OJ0hLx3Y33U25pWshFghLPnmLr60iCgIoL6n6nFz7ajbWVaPzit
7nHSmas+Km5J1198azat1s5PNTF6t8hbzMt/RdOcibBENsgAYGGZplo5QWIdNT4cnkuP1HsM7qu0
5SruWYJh8PFKNA7oHwi0iOL1JCiSkfK+oow7EjL2i869X5c2sWleGzJBieJ2aVc2EQsSr67/VujQ
YrJB8fVMkDFVjQ2rauJ+GTx8bjnuX3zwg1ZS+sGjmIgHH5vkoLokOsYSAVRG/RaamrZja6nd84xL
D8fXNnVck8iUgfeXYiHSpmEzYU2lH3Gra4zxZOlasbe2sD0tkpF+tClZOXelCTImwZTVIUfYW3bz
SYU3kedUD/u4zDH5FIpa3ipxWvvhfRgLGic7pcyAivTuVwytDBbrEkDH1ioaKo7gOMGZkSlwyKx+
yUoiwKvm4phYmEj7E58iHo9K1OmtGtK/1Gi+G9vfymEoGE8iaVM9izalGcQYCdsGz3HtWCi8gAfx
D3VN2Ec0vdeGhHAVwmOfBkHj/dVM4F4YQpyRRL6HLmb6llV2VpwtmoZFoJiZlaBMCH796nSWnCz5
gT7psEYiUnrxRXArkO9uzNVA3KGYt7Rj4bbxFojV3cK9um7D4U/UAQxOFlL6RBpu5reXrtMAqWj1
nRKTBYgWH4dM/0GbgEgr6maiC0wd3LiiohX97PPow1QF/TrEuAWWNE8a15Ahk5P4/2owM/QMbAmj
Jl/1o9lsiLrt16NRy52plMNuSHy6jLV2rbOnSxm3dh4a733qbcdoV0ZN80Gb5S21Og+viaeFuwbv
AFklkJUqr7lpo1luOTd49RwM9JH7l9R+uvYYYCx6n/mFIl9tMWpVsJWBAJNDBqudSrqZ3H3hLNr1
FX1ORH7dMhYJwChnD2uZJQ5F/3qilmN2xM7LCjLnovtyW0mEz1xLnNuavpnMmkPQTZ7oThVKq5Yx
X3V1+2Bc4zO7Gm3+SLj59y5nwAbI85zvJ2EzZam5Lwqr3rCheURVBxUq6q0XZ2B/KOOOzomgEPJo
nBfhDOMBzvHPMFZqr0R3rsQ2LKOPRKZPUS1eHJy4Kaz1dEgPjuV/xFP0jmcYg6yT8u1U++I7vZo9
jgvloovwGyxzAh1iH1H3tLm04TdCVU4MlIM49ojtnU3rI5A+nLc0TyNpFhjHzqBbtrFlaCszSr7z
QLt0MERK4E1mGHsrGMew7fxugzccqqfwt53l1jdRihP7G4zxTk/j0CI+mFf04QQajQEfaaJzaeko
8sfCBEz/NG5qw7o0FvZBL35xRv/NHwjaHWzBzaP727Doz62+rQNFXFLGAxtNY7Ym6Jp9pZEDjAkC
jG4+giHD/Ymq8K10szO56ymPCywDp/M2kuC0hbZyU++WMnbEGo4pzSFamzUnkXO0LH2HcjUJ5cnB
oEIInlwJQgrBa3NtF0O1tmN0+JOdXQaB2yoLjN00uwE5xcG0/kCLcsAZoIscteKt4+8amsAGbNxa
kUWmMGRIlDkryxSkWHbwDZm+wAfUDmY6oJ1Nmm475s0bajW2hkZQ4DeAK2v4Eqeq6+8TTlWapBKz
ATk+1Pz3ohhhjLhFuhpK3V+n8/XleHG9y0P6Wb3rKI7adamrmdA2Il8qj6HdlbfcNw/6bHPIWq5/
J0CTs48Q+OEwPjq6z5ygaUdmjeZ8j8gTuOclJm195YuaZtONn/wCDrFlTIRt6QCPkLmfyoAEMxbV
Jf2v9yGbeNUGM6c0Ju5qNJJjXzxziHAURPBw0G7hSprtOYHPyC+PNvMt4oOo0lIgtJ1FZ1lb8ljF
NA7Mw/GlRjfEUTur+MFUXUc5aeOZvmnH7lYKo8GSmO270sddXDorw3MTlofceDJpH2m9SQuC7pKA
9koLgP2wWV76ihF11pBbxJyTocYEnHOwzHbTs+NaxB67AMupd0agVZuRwS3VVIi6pc+mo1TZPi5s
Rh5+QMAxqIRYhSsrTmZtI8tjJY1z26TPvRfzg7tT94H7KQBbuI1EEq8meeWaCQ6RZu9sUiAW7sPP
ylc9FQ+FTwBK1lscGWsMeq95Tn6vF4I2KnvvUGRVvdMYtfo2bxqVYcQqF/dDUW7IU9KvPv9yPZHL
aoSwoQjgIYp2zAzGw5YBlGgE0eOO8obDKN2PVQGa1nEgrOJZzyr3owz0v7op2VsnPa3RfIf498BJ
QAh4xPJ6dfKTTk+Cig0q02eV2zSbtnpzrDRZ+Q0ilXDwgXDX8c9gm4+CKO5l3xWbcObWlKsYT9jC
tqLPrBrxVxu1sxnNpOHhhV2qixmO0zV7O3kk035kmdlK7xlytrvWUzhabZV6IAJdyi1m+n0ZRNvU
r9EBhAwIUgz13D6lsWGex0ME/ybxW0aFnJdWrul3U1f/tDQwgb5EFqAMlrF2mEH7TPb2qF5G0pq2
KDtMtlfFK08IXOWeFKgcHguVjGLbEi/03tDOAXbBSzUQZhXrztEt2ztGPsz1Os3HaJ1aI/1OXS7V
UmjkbELr5ExR5apN5N0LaNBjIwFD7onXrEbOR+Dk6FC8YhI7lfZnHd6MpPpgtFoejML99bwCxAar
QIpfnsemX7N1Ji3Da1YuH5c+ef7SN+g4cn+geFDo95CLWAWDtRwFzixwZ/3VaBcUtvYCA8He10N0
FgAuVrkkp1eGlb0uSGdlvI5OqHP/6ZFzwRRhnJLaIPoc33caNaTuWWeSBVmGIBzY6DwYrZrn4daz
0LG4CFB+wTiJwxQcutpSe0Oqb6UK8yBwQKRRvSrDfkSebBB2OkgDVaEx4FiCEeSK1ECQ6YgVl+Cj
cos30y0johKMJ2UOJ6fF+xGq+U8cjrCnRspA9GDCoh9ze+8zd2q8HSwKSy9b+0b+RLLXufcCeCmP
JuoRvoZNhvfeQ3YxHzvPJvlZGDAxvVhmsstFQ6pd7O9ZFKIJRKHn+1uOgTdAh2utRZDXy5b3Pja2
RsPAzwb+dPB5/uukD9eRO9xiLfvERorvSzXfoegoQzgbdnWWvmVRKvnZOeUSwnsmqCXraBC4Fgec
YMDNz0PU71vPcVcfbapne6dySpw06LB1lJ9G8IQW74VMdDCvGdrvemVQEa2QgxYbaneUPRy4g9sy
feSdD3WCli2ImLhV55zhsd9NUXMysVMsHMHNLmLXWTdec0aTs9Q8nJM5mfHYCUq2HQECJGah34WW
Bye0Pj+TlZyGxvmqE9rbwAmKlSlByMhk6LAJ5a91OA97EEcyswXokh0Jmc8gcE0fHB0SRKVGcd7U
255xm9EhuenSbLYwTm8IvybCAv29aoZTFElrWwWwu2CR7SghLq12x1D50uO7eLXqDoZzwNPnhMZb
HmvjsuZhYtTEsh9lTuVZ546tRmDExd4WHsMR+Cd+70W0XM6LjaoLXR/6PU5PHLyzyz7IuyMvL3PK
JP6F58hKRGqQLK10Q3151eN4M7Ks5l2Bk6IkahiPj8XyzA0ccJ8gPv9paocPfJjPE3sbelpU89B9
NL8eLpVt0Hj2ahUohvdR5vx1fnYPkl8/bb8mkfbPYb1TCLxWdm2wdfDEnTndB16l45gxbCfFb1/a
Fw6sfqux/qAaY9eBEG4DjXdY/98HYLuqguZLg7ewgaByTGovvmpsgsnQQIdU2G915PyiNqWTNP3H
aKSbKQJb08Ll2Avl2E+suioGZz+IwyC6h+h9W/uiwwMd++qPIcZ4iK0SDH9YpdQFABRV9zy4dr1u
yGfYOYNGol0CqSm08DDYpQE922j7ddzaBYf6vcurat1JzVqNDk4CGy6Gx5gg8ptDPE23NG61fWec
AgkrWfnFc+WhY2oxPzZ+dFVJiDfH9eASY9QsUoS90klPQaWHJ9I1rgzWGKRaML6cQK3xpTwGTVn7
gVioc8IXWNbV8JaFTnDCTCxqhkJjGVbIm3wWN83gIeqS/0avxQuDwiyU6T2I/Zca7s1iUBQmIYVp
0Y5Lw8NIMQ3WTxWZZPoxxK5ac6tK+9oWHIkFTeQwFQnVMEyiidCQIM3/3JzL2PEuFNnVSrnyrWYi
Ap1gZUcCyXgMKa4TFdhkKMGLVgRnzdXX7mR6rJsmrkg9/A3tpLnn8PJAWL+7dmasgY/itSE4lheh
BgVVeoDU0+CqxRIvu1gTDFaszRRpbFrRhhlhymCE/eIysDu2JEW5CjXNWJl6syZBuT/1UG94Sox1
AmgJLSxGsbq7dKFGld0BtJcaRVvRlytDpG891f4yKHzMlJHT4U2enitl0T6FDdkfjbxHpTxalUcS
B5t92HQrP2O5xQe2iFXB/Vc2D5r1eawQfERmvlMY7ullvqxiSNewPgt4c8zq4+LLtxiD5yxdkTj3
FHcJsMQQDmqPNp6FHGfcUlTUxLoP4BhxSbfRQuY6tP0CIIvzwwbPFeZ0dMm/teo62OZuqZaVDQ2r
jFiOAR5/T5pAbrOfJABSj1nvpfNQB+IkPpk91dXE/EG3dmC1DMrmGoeq7XzGBez3aTrF2QRWHtyJ
ULhyJ284hVG1B9ke70ZrQmOnw0JX5BtSjpJTK6OTpgH9UCMLpgJn41Ki0knYVyxN6E2L1MNIFg8F
bzcRNXDgkYhXbL5o1xEp4itMR2qlNJM4IEu19fL2Z4Cvh/2X/AZyAmCzyWcvAxSuVxEa6/i1M5uf
GOLFqnSTA2vfFEkjhAP2u8Qo+vk6UwrHchcEZFs8qgh7tuNTKY2upa9EFPy1Q3QXRfxoCJJc91N5
bqvg3Q1FtIwYzIpa4CNTPHOGWeXb2sEnBg2VRM1WX+djfh6ZpC5R3HPjByxVEZAqSLXbtiHh1gvU
WyXrDyIvmmNmynEdpLcs0c5FDo5mLOts3/SFv0TXQwVZ8d9Cs85eg0w82eiLkf5w8w4zMx4z2C1B
mLqZaMuZNY0oCopo1fZJs2cqHpbapjDGcO54GKjCnlv2RvPD7nw+NAzad0HE7ohwSE+yQ+SnB1I/
JP/PzeanWlZtclE9TIOM9aDndLtJpvFZSe8vsk1C2T37j70AGKE4BEkcrPFS0VO1WrCOyQJaQVvm
qKT/aUluthrzNOn4UKz8ux/nnId132srKDbXel53oEh+xi5HUG567mNzDxtj6QXFzS5aal7Uq0Zj
fmlDulHSn2uBl67EB6ZvbE47QQpRMqgdCUxXTbjQu3OSKMEDL9mQ7sopY+VGaxzJh0piWLfOQe/4
VTNtI/MXnORrLba3JTiIAqEDnNIDUcRHplWH1BU7whb2pR91a+iSbvYy9Mmp9auXKfJvnvIexOq8
QRWkr5GHPF2nYw39hGUhmRDUzvbB98NLbjZP4OmP+ljv+0F8ZzSFHdo0aswfqIT2ttLbZzdnLmti
MSpP8z83/4RdEZ+EB8kfT02mJ/88lHCxlyOw1xE3B9mndPlGYnxvausFMCoaDigR0hpfBlxPgjm7
zChRyunNCYyXII2bxVg2v2R77EpjfEZh+KQH0SupBJd+es+s5uQb5VVoH60VnFy3uOt5+WeZBuFL
Pa9xvtQxeoWMl9kdpyq+ad54dGsccba+SlFXo8N7GqbwHdRKh5M2kdn/n2I+I88cQXiPe2wxuevZ
Jovho5rtiznALGyTHZ/KOcQ/X2Ke0MoHeogVR8oVWjUoxjtUuF3ZqoONgz6sMC6RAGQG/XfmNfv5
50DZdA6wQAzkgyBTO/lt9S46h1FZs4vz6mewWOb7FcKoDqwErr2R9e5UnYui2pPVBO47vvoVAzAX
K2ip/BdgrU+Db617I4FGjrtYh3Wnop88prO2zaVnO8cocAFGcO07/LAiczIwC6gRNL2+BwUhcvyF
nKC7Wi4i5Mwrn4rJPCGXi930OY+0k7Jdk2i+nDF2eisaltcQWS5Bkt8G04SghC/dGPEPxIcmYazN
nyju+PV6aQDcVc+5iau1Tu2XGQmhrOGo/XIqHGPXvyleKYwgZN5S3MHA5P6xfHxPvlr1pbpw0Xx6
g3Yo6vI8MdtKphhFTPcxFdal9m98Lscsdi9GGdyEqX56mqVy6o8K1EKHs8ifrd3y7rYMep2IkW+/
dJFBlTZPSTSgSlo1dFC1Lkl+q1/NfrrZHilkTrIRmD3irt5XL7mVv6hI7CbbeJP23irqv2wuK0Zr
lzI0ZeUZBKyWMmcfo1kQ/pWo3HNsjSAI7EtoFPq8cVxSmrPwrCE2znN0FuK4fam0iV0GrFAPy4Y5
9sIqw5IVZMcwABVpZsKn1vdNiopz2tdTiDMhj5eNYANQEFBuNh9TzuysDDJ336meU5JXaz/0o3GY
ixCrSj66+kvKHn2Yj9AZyAu1tP5DFMenk6BPYQWaZTZheNSesafv5OxtLMLm7lR3GM2XKh02dPu3
VstPhVPcIxSkXbqyrJTNatTfgc06rbWtJRBh0zmPlsE63Xsktnno/f42OOUTXIvPEAkaapQFcRxb
etIdDPN0YTIuJaFvoduYZtiDpTQjqEtcIl8iypP52/le/YFRvgysfTsZW2+sbqPWvNiBdZ5lrXgb
gn3tBwtwOKMPElAXP9J2niNNnS1/7fELtZZ4bUvmkna/HKS49W3NGqdAO2SSUmoYj9xodh2KYime
WJ2tcAd9mh33cliGf/U8XxsKoPjVRGVKe1laTwz6F6otL11u3BKt3Gu8GGPfnW0tOYW8eNDV6BEQ
XOTmvYiRROWwm+1kk7TGOTNQXkNTKTlPvCJg51/9xCwgGfWH0DxpfONjrTlvtbJA4bY7KElnemak
WUu/4+MIFaYTMjUCJrTzh5D21i4HVD6ybKH1XSJ65CY3IHuhheAzyBSCOn403zqqAANpm0wY1T1m
RO6nRrIXlu42/UAEj4wRPzvyQrYEfM5szebh82vE76enw1al3pVj99l0jL0Pqcsw3RX4PNSIK2e0
OGuxY2TWmZS4fdGDL9WTc1veK93/86Wg8x8yEsN1iijqVjeXW3JaxtS8+e146khf2TN8I1Y1bp8I
E8JA3WblNkteU1aC6zjozaWw842VzQ4Ps622jmtRdrGW6oPWW0hWSMspaN79qMbOQ4rZyjGqh5uy
rK5TRE5MSdVbXbj3atCuEPGyjLYiA0u4aMcBZOk7A49zHyiijPhCQv6aJryJpuD9Z2AjPKA1mrwT
RKstIVlysxueWkLlDL39NF4z1enrWmtx+Ujz0U3mVTdATlC81JuwkM3CUHQLlYTcLoR8jo3pa6xJ
7dJ7TAVFSP08FJf5P1PAXKpCn6cXGyxGXA2adJCrCH9pMonWfetPeHQB/HIa+APeU8cKnHWfaO9x
BvfMseOjyYYhb08ESiIiyZ+k67g8vxOU40lXewRL/B3MhLwYOeHitckTb7Mvo8HgguwV8ELi2Vh9
wv5umuKuD5ZcEu7pQeHeWKL/ZWx9JxFLm0brbMpnxROyqi2NiX2HtNtiDB6PyQLjXnQYK8ZUkfet
QK4ukgY+vNnAH/eEg5sczGyVDEdZuemDKdq2t7vX1muPAL7V0rboQEQyGSw+CfuoUv8rxsu0cOQ0
S2mrCMBae8sL7M2E7QJfBZJvlmzdIdcv9IdXO5+dZ3zQt4KGzdLm4MtbTpbswq2b25DF9aYW1ZMV
zHxUH3JrYQQfvtX/m2mrT7qz14lqow5kskr6wK+Ja+wcdsUF5tArarR72Uy03274NwKJT6cafFxN
Lzmk/0j1wjtIZij6fmpX9T6FHeAdWrYGRtXc723DOii3IFiRDnbeKbFvQzd7IyX0qjryN5ZBF9i0
EFUhCBCwYLTLIU2qU5H0hzBBLKBY1ixaLFS4tFpCw/jTrslJYqkZg2BIo4fXQNY1XdjV0KPgnq7C
AGEuJXxlFH+Okfx2bhhtfbsEgyT7u3Cy8UCqwp/iKy3TjpRnYafnaOIYsHWm4C75JdwL0WdRcYsx
2L6zbymXIhX/oipHP6y5P2aqVcjZxIVQYmejGm7eVtQknmS3hD5l19FsLNsustcaJqQN7uuCB8o9
CMPL4LBnd2wPJ0ETwXbTurBriw54QaEZJ3+OZrsL/9PXTLGfa3X8jmCOG2/dU7ceGjz4iyFF6lcy
u77pCWT+HOkVG4q7/F84J/WtIeC5WYdwoj2NwCzuLBT6JzM3XhSuMuYyeFS7hqPElxoJCIW9dkZ9
o/ehWseCD66gfhROuUakKYkAiOgd+3ZPogT9c/WPud4ScsyX6Nxo1SV5RRHJJgwrc74Z2WjEhQVW
py0++cMPa9AP13oKUsJTQ0znWAQjpCjoBRGKWxDm8LkRI8b5TSl0a0S49eCigsl/JQ/Z2CbF0smN
J2XAU+xqtYFdAHsH1dGaW5y7vpj8haNx5iVuduv089DEM6vShBC4dOzqJXDbkng4T2whhWVQdAb8
xxzINKeluzQNDhvbyDZW3pdPQn5lNC1LGbft2mtwZlcuayJLaW+I+w+WNTg720QbX2Y/JC7EXyjr
jhxAcwke6Zi/iTWIJMsZprrsWZHHoSYCxe0YLipoflWYWMUVkAyInZIxfeiyUnPdZFyncliiW1yh
Z2tOcc0BRPj4p5O7r35fngimrt9MR75hI+NZVX561suCUES28XK0zRXDtHIhPSgjie1eLfaCW7tD
eS0bcsbH65iS151mdgRnXTHzQzuEqz8YBWxxxHuM9k+WFNamjL64eq1VzxjhXc+Ld1uvyCNQxc6O
SY4aTTdfF5n52TQdvu9gjfmtP8VbK+7YMsTmu9uJR2GzIY7G4lxrgK1kX5kscXDJJ2ZqbnXDiFda
nW2qkdfhf0seAcR6+o/8R3OpsqBfe3V40ksiXcbO0N4Gj8WMIevulO1rVtHLovZusrVfChiO4z3u
ubKE5rMOVnWzx761ltLNdoNmbyNDBxNks7FF1ew4OeyNwbny9Z4iDA10vK8gXb6bOYOL4HpGCp2P
6sodnxGjw2KIQq7dEUxW7nPHZS9x7z8xAO+K7t4INjn2NLyn+oiin9ra64gAo12/cki/QBZ4CvOg
Xpc5D884PmU1lnAxFDcgRY+kIK4IjqjAXbeICo9r3YRjFKJRcHvUfZN9pSc+DXa1qX3tIwqCdGlm
OdSTboD249K4uvW5LmqyruB9d7OevbGzDxwFv3O3gc5q6yG8TKR/KdGfLIYhIT+jPeem/+0bw1+u
v3uFYPeh/mPsvHZjx9Is/SqFvB5205tBV13QhPcKSSHdEJKODr33fPr5qMyu6m4MBoOTGVD4CJKx
uff/r/WtlW5RQ+yPQ55zSuzBF3Rgk6hX7boB9eKIZyMYEduki9S/7lFTEcGY+ScNgnakTOD9wwsy
FeqL70akPNcsFKiDCE/5Ep0eZc8o0C5U/A+pVp3r/tAmlIyGON2C1lKrjTk0KxLeTkv1oqKTOHU3
qdKOWcPY7ZMchtZzLorj8oKVP7qhIRAuWl8pcx6qXMfrixmia8X93AceiqmX2pJ+R/oN+9UjEhjE
S4iIzBrlp140XxGe0fspIxgBPuy2Hn0hoic43el8NfQ99rG7JFqfXQbbUVGPwBuOsTJjPnm3Jpwj
RBBahvghhvFHpcgrNfef/RABbAFhlynkNdbKT0KcUB+V7TeqpyehNt0GvcRU1ZeSIKyKChq6Gxqs
RfeuztlxnPRTvfBzEhF8D76k6Bv6/eJGWIpVcf7Zds0ts8wrRpDAdlG0fVFN40jM0m+w/JkbR18m
H0luliCeEWX8YNHLH38lOLo4t1a3bE43sCBsuc4PSFW2qN9gvcluZ+EbtroFV8Lx2YpJ7BIvBeoh
L7fkbNwIQyMNfiiEK01ZwBb6awB0y4pnF9TqEwyIZ/xWB9r7NN+mezl1lCwEpxGQYuriqyhhnhCT
+V2ov9H4OVPUbVQpfZkoh/nvUkCRMddY8wRyTBEQpJ2u15wV1PqtDmGTtRHjTrful3nmqB+MOj3L
IcUpg1OY1JAB+T6J5iWPs28z0b66AqtrjIQ9j/d92NdrGEtfQ0clLQ21mxYGpAFoz0FWvhoRbb/S
ot+fqbei0b6zJHlGcfHIq63ZJq8Fzh/ar+JHXpVO2vt3tHMmwZjzd1E2p7REzj8VwW9YupveUuGn
AKWozflZaXXSI+4pZwyb5UaBBpPiKcV+k8O5qiU6Gv11RPqptckNd2DnTlH4POQmHs0ZrcD03UDL
ynIZnLIQbQJZPjf9gvNBpB2yGumZtdtII9d6Gj4XCVPqMvOfw0T9VmAtS6a/NkH5dSJaaLXHOpRE
3cWSgRawscfC6gjKkHCC1NbDCvI3UF9RXHoTwWCIml7DEKXF8lohlGKLeXRhMoDEqj46w0jrMrL8
oxb8smS6TNoPzE4fNxOcEQ+AAXlD8kLPsCS7egUt/9RpCPYkEP8ZVekWeRAugIofHO0aH5FgKbLe
yzNGkIBlacQKYVF1sfAoXkF1H8aUZbwRoV4XOE9iOSVOvVCe1CB8zlCppBG/tqw1O6e2GpprPDNI
7iw/JMxbiB66mEmRqiIYlargwQ/kNnbJUdFSlUOBLZDq1k1Ahh6J+K7CutgbRbISIO32Kr9BEHGn
KG29rFmUlhrAuDBmuzN7FluqE8Bcb/XSTJFUY9UbyTtkY8cMeUfFh2Myz5PXa5D1uphWalB/5ARy
OmQH/u4May3F8tuUyA+1qJ6rJHR7vqCjDJiZ0ngN5eKARFlC0hS9hZTb+GwD20yQt3JAXzAWrQOr
ytsYdkgjhBwak/Y8Bjstjt5yI/82xPCrTaed1JTnwBie3KpZ1GPMaHGSsW1yH31/1yDGaZFeAJ+y
BwN/YKMAXbP8CO1VuOFkjidMKK8Z2HdCoDRbKtWQ5gTnSkCkk46B1VA4Awwt5Qr9hXHlhdLTJQho
yFoWCv6Yg60fmk2WV8/W2DiRAZJUrhbHksW8xBKgzCjKKQ42YWG8Clb2FvWZQWWUrzqwdWnLSxUC
w04SHmLCjL0FYqjm31a9YCs4w3OSe86rCYMiWmCj3uiCJ0kCCPD8OESdQe5CRLEAtE4ojq9zLr8a
Y3WNKS1WpCuIsU6xpSolW9CWvGvF4azxKBPCbPUJ3UuKxktWpN8IbVgswVdT6RXaZiTve2ScfUzp
cyoeETkwKO8veqDhH6uDG6wLDA10gqzB2E0lspJoYGlq91FzKQLhM5xEWizSxdDmi6Ule0H31CI7
x2V8HJvk3A8i2Ix8VcKKmpTp1kqgQVrzc44RwIVRsEuG+lxrrLHrdD6oAWSGbiieAhE4nuwFhf5r
DroBlBs2ydBgDdbAtoJmgN7kBgvs2Gf6b0uVT0muvshB/2IOwgFhpYf8yhPK8q7RLJfV4d6rELwo
8aZle2GxhYBt6D4GY6sO2XUSh5soBBu605wyOWorTkdkyHYye2zigI9UWmP7ZKbHa6FwplWaCBn1
u/nexNVWLGo0T/1GLnYM9DerZ8JfNzQTuvpQxuW5WjBaUQTFv4EBXRDHgT8rfZYt83cba+91JNyt
4jMJkfyq6S0o+ksY+Rt/VK7U+VfZOLsoeTxN6dywWTi5DbM6cgzSb6mOvsEjBJAmtXc6r2tVnj1K
3feSQG11b5bZRcYlZA+QkbQeM2RdTC5pg2iH++9QsBanlv4oTWPvG/nKRJaICHOXasV6YN0UotAf
m/Ial9O5ygqIC0PIacTxaadXQkC7g6N5PiYU/HUrfoREtNtZI3ozDjmOnxaMJW2XG7/4ytZkUJya
usuK6aroxn5IqOq1xCA0s3lXJ/WUSvo91sW1GarPRLN8xoqKiah/odHERE2FCNgL2oZp9Vpuq1vH
lx9Lhk7VFE86qzi5XSzP1rGGkgJvKSPlT0geHQCVVkGky08rK7Oj0RE7YRiswWcaM9YFlS9at7Zi
hBKep169V0X47Mc0WI1SARvBjhr7LeUo1MHGVSTI6RlFD6aJWgXzi54RcgzlD7+loZdWT0bYrsMc
WRdDW+lqUfc9l5OxEcbmJSwU2Sl7BD1aBQevi4W1Hkf3uYYe2M0m2Uz6vG4G/ywbQb0lU25T5SnV
ez/NVnRUb/GEiWqkc0U0Tqzsa0QWcjlIn2ohmbZahltfbH2XFqLKxxaqddWvFUGN3SitwrsaduEZ
lfbx55oJ+uApu1BtPijarB2V8vfQj8Fdb4wWTBHZFz9XWx+ndQOGiOErDe5Gi4sjNwhZBGYvRhZZ
xqrwhGBTZAWhtbt4aLhaNdO6DoELt/ObHnTVTv3nhcWY5k0ZZEDBevgZ8p1/3ffzUKyvqMX6JS8a
psRfTw2miBv/df3n7i4EbzPCrI9xGFAbrsudpplc0Pgj8tt48eucs5pQgnxGKVeCe1ngz8vjWr9l
oZAi3ajksdj9XJgEjm1HknWXmglF1BBizI5ctnqHw/6viz9vA26MjmTY/Nz+c9Ofz/i5zmwgdUEe
s0FGE3v+f73r53WVCC3dXADXZzYyqsziBrqjT2kMXqkm9UWSlF8U0VdGkZOlMMnmRgSEAK/Tohl7
7voaqXmFZ69nWeb01tiDTsIGo7f1AYoMUqyUBrP51bDw2tdyXO5TtP0OTGNQ5U/GxC+avmXMmW+p
BjP3iCFqUV1St1SaY7fNhWtmBpPrhxbiP/IDXKNDcx83RbPqqLbeiMX4EspppwxDguiEKpVFcNo+
IlblkIUWrWZB8FDKxvuBzNJ9G5dI5nhyRB4f9UYyXmZ9xe+7xhHGuFpNr+QY9u60FJom2orrCEPa
OuwaLJ8z42RAMaaBBFfOLIhkem5oYIkvkvZyT3FBXJyGItFxKfrRdTnQny0NvfICY5GAdkoEIQrN
oRFA+0m0fDWVMhK8hbuKxmHapt04uJRoUF5YmDfGKHuKGtw5bUkJSmqM1K0YdA7MqFWOmFqu5BNo
WAxRUvVIDKk8GKQwHMyJSEKBNUVAstAFsZ50GumzGtpkPJqKapn2OoL3vTCHEtYWmjpWxIV5zHOd
BX8Dw3QJfCZDTW1WyUhj21Sk4DS24S/4hXQh1XHDcUmuX0SzJ21b8QLuy/JKXMyYqUSgMhQzXF2O
87vwaHIpCjE9om6C28UeiYhJYhN4jRqajrbQPOqJbNRBM/Zi2+trgXjZXalK/t4KDHNVDVq6oxmy
AekR7WNFzlyzJuvbGsyA5AM6WFOMEAxJP9PbVDc/YsQaU3tghx1KSypfyBtihRIW8bYhWEKQMg6V
hfaiZ7Q+UFL4pZYeYA6iRxomCWMb1hgtmfONyTTiocsfGf3mnriwWy3U+r3xS3dqivDWNYJ2Nww0
gC0RVJkonpmVtc+BL9hi6YkJdZMxogtdqGGA6QYbQE0Vh3lhU6OdAc3qS3qxCSUtuwhl8az8gqkv
HKVCsWa7TRT+jNSHzqpyoqSvKTTlCMUpe1spdf0wWgivZSsx1uKQgpBTSxO96Sg4kZzkyBLodPhF
k6yymqazNgdM2EQzvunKT5JJ/DszVFKdTbAHrNeJNJFG7ckvZs5HSiYhHODqjGF7HYZLbhDJ5E+d
msqX2ei9nzvjNnrl2AoOcGzfonzWPgw68xzWekxnlpJoKhEw59NSvVK5/qS8wi+LCObjEMTBMykH
uaM3pbH9uUqDWsBQperexDmZpUdB7pqZTPvKHE7mXBBKy9hl4zOa3kMm6owZ062X41dk+uwac5we
Qwn2UScYSw4IuDU1xC/4Oeq0vPp9Ie4HRTxSL+j3iRD3+5+/6IIzkiGPLqNYeW7IxXmO9deMOVIy
ywpzLCJGmbr+SnuazBG6jVNiaAWROJVGsJ5ibOuBZVztT44qp/nTz6vEcPR+rgklsWACyyFPGIDw
CPiunn7+ypsi/fMvQRBU1zAQ0U9aoa8mHYWoYtI1A++acirOhxeDdboVDlchyOJfi2hxIgfjFU82
pgtF3PRSIR/7pR08FXPGcCIQwq7NBeIHBDO4Mu4qTGPAUpL0Joys/gBoaqRkyBaFHOtFr6X62qnh
a13o1V7QYLKEC5hljpM/byrlWnMHpvDgHFAbu6oxSfufC02Z8r3ar81gYB4QoLG38q46o40bNkJA
nPAgyKVDJJbynMsTfwVidKEC3dFcAqJCJRsTkPQchgal8NRIV1JMi0gbY9EbQpxDIXVprxdQOWhp
C+F8DqvFc0BvPD8MVhvffbMP912NRale9p5hsHhuO5ZvCrIbZ0xVuG/YSL8wD/gOK/Zqb/XpcgK+
+mGaHEVt4KfRGjFmulrdKM2CHm50r8uQTgxCjuBO74+Z0YjXdIkiX+zHvajfCxLObKGnZpWQdqoJ
EURblguBNTdnGafOptDYFxEFpCyIrqIq6+uaoI6t0usnVRXGix5vo2i8GPUsP7qMGWLQNr3TVQBS
U9UKwLOQcK2i6ViJPv35QOvTTVRq4ouo4NuiizLvq1EV1w0ZGgTraOKKhFKRNqQoCHx3QWLCgE3J
BHx7jas69TQzIaWJmSIMys7fN1kHl9ySKWQFVlitcB9iqLb8ch0yx3+1hnaVGEr3JJlEhpYjdt6f
m5FWE1usUCRUq/S1HqZ4PedZsKrimZ9dTFwQ/YerMKTjV96Yf/4R/Ndbcl0+Zb3fX7t2iXbwcYDg
ofvs+1FH04tgxc6Wyc9C/vLqPB83KC/nTdWPwiVoOe/XWTl9Ipx1ihllDjr0320j1Cc1U3ZalKvH
0aQ32JPG5FTYI9yhqGDBEUq2xoY9urUIgDyif47DFOWyCi6mqWn3iYquQINJzZ2fCpWnUqD+KJg+
DFb5KQA7Zjm51J10KrUmNdq73o4qKUaUgeOFoFWUNeXO/AOLyiojHGtnKOqMeAPCnENTmRDFPhPx
f7XtJugIVF2u9WFMeGpdUBJY7K5jWg8r3+iR85RVfZAiPKeaeejw3MLmVeCH0/We+4hc12xQ3Fki
SLcXVthJZCwb5uxA+0Dws+TFzT1NALSIrllk3S8rmn5NnZA9CpOaTS4Eyo1ZusKQmAjHpeZMSddf
5aYqeLkvUCFhAaXXQf/ZacN6WlRYQ4+rq1KGPR0U8ZhJIhdaIR1/rk6GgvNIChBTzvGh9Wlz9EX9
pDU4Wieq9D/XxBm9VpYITIo1nxIdYhGRTgLRtlmyK9swdkpFv/t6hdgTCwF+NxjOP1fhWIQenTHg
bHSRGpJ+cMwLJcDeekkcZDRQE2M7yr6/hlufLsE0A1lk4h2a6oIuSGpwmEKzKi0cFXJZhZ4fA3kb
QTcd8J5mK+ZRpTJugUURRc1OcPxeMmnZMoVgbm1bmo8uj+Qud+i1fCvPZe5qemW+IxaHaNPod0Ou
Wkw1Il4hS4s3Pa+K+mETjXH37csKiD9TlQ+4rl7Hoer3cq4h0JwV4RXN/5LtjiSL4mPwGIHyyiLH
kRLo5RWZ/xOghOCh+lm1kUaTOekSXddwagcSGIpshnBDXGR1C+nD3XLiXFaN6ofuz20/FxhcaLeI
arqLl4cECAm2qmRS86c4Vy3uZVbs4ZOMCAJ9EG5q5tzVPmjohrB8ZQlMFxQVStA+65D2j7GK3Wqo
rH0VAHL384whUaZckM/Z7KZqo1y6XJuoWmJr4VdicrKTApXF6fiqgLT3DGqjFxlYxCUxKOVhGbXV
QTV/MStrX3uxkFn8R/pR70ZX1IAIjHGpvDKUUojkS5z8Qehe0DZOwbIaHYKPsDVps8pMSuuoEbaa
gtNrDMBkTEhKvFho08NEzdsdDHJzSovixUCvZtWSa7yCymlcAuyQfFradUwuKi3PQBCY0t4YZqJz
s64mwRwINL0AVLg9CugaHfIqlvEo+9MsQnhgu1m5Ea1aFMWfkRwGx3aafku5kR7VmtUsaqCVZqLe
iYt4evIb1MTClF2VjkDrKTO2OPgYg2ujFxlxKPyGA8q+WKFgNsBY0SNFWPXBWJxoPMxbqkFPgIna
CzAEBYAMvYW5Ux8WU8E3X5jOoZ+A3mmxNzVD126t1oCs0E+Ty/qM4OTOyDfSrJRr1s93Qjg7oMZ5
Rg9Zgj4Duag4/bwVTDQY2UaorH4mnrLVfcYd/gmmuOm+rVj1tE0VPWQ123dKX14Nn8Jyg+92UyFn
EqtJuVgNZxMjU/b0aiiw6IAx23D4Eo3J36Bz+FDybDziBiBxOJNXQUrAaKmIL0I7BJvE94/JSH+T
jNVT+SuDvOTTy74pTI7ISRcuoeZB+k2+O9BHXYyppBlgYU5G3ZwVK9y2oeubhAHakRivhdYkRY6w
mqDA6qR2TJS0tjZfgo4MUdqezVqbYZFPg36gpZR5Aimg60HSPFaHz4ZqFE/lOBQeHtd8O6ZLZYRW
/MTkQVZSXOUxsJYhyLSNWY097AtB9bCSsB4dfOXIypasKzh3TmoRow1mfiNEJazETpqOQ62v57qa
Lp20A6KLzpoijtwRJ5pWaLmKdMLFsyxMoMRQoarH+xgOiJxCNVzVdbua1Z7oN5EZsi4mi8u5mE5L
lyUXlWd5kXaWPa3CEEg+pJBLqUYUG1HW4FgXmn1dI3Nt0tx052mQNkxPKOCb0bkOa4YocbHyJvhc
jNqKQAAjhjSo1R7GmiieXCExLWoaT7KkyAWRTikC1ItbTYnhjXk4HpUiARtBxgznEs24Wol1zAqm
yXJZEpo9oxDNx3FNEzw+KP7QIHpYpPrgT14VuGhyKadHo21SdGP0oyojNXaNZmIQmJWdFam3FjjH
8efCMKxkDypc3Y8sTbuOBYSKmtHRLfjzIrIbVyzw07SZyU+R8KLMKA+lHtVPNcdcv+h+ilpA5gC/
yeWsGnspdpAPzmx9VqyGvGfZ1mKUafN4QNORrvAdSd5w/0XYvHLyu5cmoUTkFWoTvsGMfJMAODig
liJvqML8rswgVeRYnteTTqJdaVb7SWo/ex//W9FwwsyWC5WhQ+gTdo5AAkcghlhqE71Z05IFUWBl
4ktktMaRlq951I00c9qst1z4hPWBRUh9EJTM9EKdsDGyjvLbaNE6ETmLaMuoWvS4Pn5e8+dCLeV3
esAloSMMvUCuCcJI92k8CwjWWZoOY6TvycFZzUgLvEBoBrfuGn50vTjuMa9CJSnXwqAnx1xeEVv0
UivZC7Oe6C4WhmkbBYbsAWVcZylU1+cuulpDKK+1SB72U1bsMHNDN68kAx9gOqOtU5hZS+a8jePR
P0IRfQt6ZYSw1DZbSiDGayhPRwI0FhHojERUyg8VHghmTvP156JUO53adXhqBzW6Fvix6S5doqnL
LormZoGubJUueO8nJTv+XCBywpJAphgecNTxxO6MqzxmFY3FMtvorf/CVkwOzJJAwjJFsQtkuMNc
5ackLcZ1COnImaUyvESqOG/1mqOu168SR/dLjCzYgXRDDw2fzirJsTRUI2BlNWtBvpsZb4d7aY0e
RT1hWURbTNZjMKn7KECPKhcj7UVkxufqs6AQeKwb4tV1BQBSoinBujSkdtuNpFmwSamkJ61nteJT
h5NtpfjjsFZIvFyVef3IjCzECVqjkQzjk9ZWzCsT21eT4BQM6otICpEnjQLlq1GqTmiDkl04rRNJ
kbdqTkUW7US9zqNe9go9+eIYy3YqdWJqyM++QDBsN+LqFfuZ0VFNduqMOroJFd0hBw6JhlHFaxyu
2k4W5dgD8ZG5ANxkmpfW9FDq+BniY78dR2HhRgzYPHEudIBfjlo6P0Y1KZnTTI3rGxkxmCYAA7Tv
FXbZbk/dTrrOhmbthrq8BT0Rr/I06msrMI+4aIaDMArNlqAeTHOKL0DMZvAszT7YoCdJnArPtlAI
wzVrqmc5gtCVYq1fGQqngElGDI23BJulBJIij5Xd1CclhDdxfGl7y+45Xbstkxpv5Jx6EdSycsrQ
orFr1N84soabr08oGaKonM/N2K26mRlTnqqsDHFVtMRrebJpvOnIY88Yykg76rwuhmZC/WcHXtSw
jbqvVxFW6KAMmx3CitmKtgNkUlsUjhDe99nAbEweCoiG6kPwMY0i8loimWJ4xUhZHLQA4rWysiUP
0W/OUZ1S3k0KSDkD4Sd9Yd5IRyF0iN43bA0ZEZpuWAdC2enk0YtAGKeEhxk1bj2d8jyWrgotTwgM
6UEi5UepBOmgVcUDuGi0DrpijQSMINVeOlZiwyYCR3rFy3fWmnMXAMZvWhj2U9OfA/2c6Qhgx1jF
peFDPUEV2XrCEqcLlkbYS1STiuzwM6hZbbcfqhmc7zJDqPIle4H12gbsyVObTdnBsH6BeYz3P1fG
riSBSlRX4gjVlTXgPuJ43kZaY2zTTPnqfdxilSl5nY4eOqb94AymEK6Zs1ZHNL+WnWao9pco3LCW
WiRcABAkCizbPEOSMWTxbEejEj0ElWmSEHOE48/Ib30euEylhS9VdPI5t3YpWOU/a3WClVtbfe6P
MoguhM2QdVEhsZ9KOloL9maWW/2zhlomd8phXOBPSqJcq3541ysqC0WoBh6lYNQuCkWHeFt0pA6U
y8yNDHWHpuHsmn2VuxkCaKwJrh8LsJTCMVwJA0dwRmB9N+QOzcMBG7qFaLPZGvEUeTnO2zg+ZFTu
rqw9QgAnRuEhUeDMRjeGyPvJOgxFSZpiuwj1knY3inO2Fy2Udz/nZ6Ky14OhKFQsak6uUTKu276E
zDgNw9YwaQg0vlGiMtPzB2eOg0I/m+5fuheXk7pCN9vRDTKVI7lX9qiKaBElqACEVEM1U8valsLc
RYrr7qS0As6stAxYqpFBif258Sy9Jcc0g6odyj12IsFNKL/tiqwAe/ZszMEafFd1abs2oiSb3UaW
VRD+CC+uEqrofp6spqzEDhu2E/qtCkZq7BeB0/XJazsmVANr4HERgMq0oHWT4iajRou7bchQ51Ex
2gY187uINShGebqSAIPOltBf6T8X28gM70GAGrvxfcp+lbrt/Qgs1kS9QkizAptS2AKbqvaohyVo
6NLFlEtz16F0XPWpqbhVnMdeS4L7DjEJtoq+VYFikqXQaehJxnA+USSMLwPd01FmLTUGwPaA6ZyL
fOy2/XL+aMd+Z5Y1BXYfgHJliiSFLLvQjGd9Q7zSak6Ddi9lHz9TmMG4zwMwaXnM1mT6bDp9MlbG
kCtrmvDIv/3sV1wC651E6wlAByQ7o9iWTO4kY8KaMOPQp4XSMB6Tv+jnCxB/M0YmcVK48VdgxUNP
rSy02Ah2XF0qrHPAzPegRsGq7uXwMEAuwTA5aSwQLIC0S8HbsFgNDVLqH4V+q4sstzs8vi5KhWk/
HcawtC7i9M3vY8KDUR5NI9T3lBdxoGmEmrZAJTxafpiuKEAHAFi6bVzT+v+pIwYljZom794UtMK6
P+bHUCaO488LyRjdsUUvNGvTKautbqtbpnQMLPEjG3BnqLTGIVG1Bnum8LdSDSJMpjlxLlmJc76l
aCtheQdgQ8j1z3SLGVi7jXUELWZAJHMU0MahMdJuBbo6thARWgd3G72ZwQJ5OU0rxmtXldNB1ser
LJDmija+doyqVE80XtVTp8AFJ+GVygd8lnUzE+6jp0N1yReK0Zzd0L2Nh5+xDVOdphiR/cff/v0f
//HvX+P/Dr4LiA/0dfLmH//B9a+CnIkoCNv/cfUf94JSVvbznH8+5r8/4x/H6IuSVfG7/X8+av1d
nD6y7+Z/Pmj5NP98Zd79r0/nfrQf/+2Kl4NUna7ddz3dvhukvT+fgu+xPPL/986/ff+8yn0qv//+
x1fR5azXb99EZeR//HXX9tff/5BEHTuFJf1srT831vImfz1i+RZ//+Pe5Z9/2zbpR/6r+b8/9xsB
9t//0LR/U2SdY0cRYaYBEND/+Nvw/dc9kmLKvJGsizK2Cd4PQ3gb/v0PWf832ZQVneYb1jdD1bmr
Kbr/vEtRdVEklJKn64b8x39uiP+2Q/+1g/+WM/8tImbRfDPN5P3LP/f88lUNxdB0jcmeqGqM5KJu
Kdz/9XGL8mB5/P/C5NLnsd+p7l5yY9eyV/fHyj665/f3xr6BqbdHd1pX3i/F5jhfDc7VcKULYOAV
LSxnsuG78A+fuYeB4AW8bhrZ+vsmXys26Ykrzf0dO50zOS+DN3h3ff140FXw9HW4FTbFRnMNF7KI
C5pl9cIU3o7vpQv12gncX3CKbJDMru6Mq27je70ruQQB8rLB6uVR2ffZxZJif1JvsAEw2YF7fbka
fP7VubNNL7EV+xo7T897Oq/2e2K//B693cmW7ZfTabIfhi06tI9cXmlegQFyjmfZKfgu76078laS
bfGynXfseGfdE1ZIpjapw6u9aPYVbau9t9zHtGHxv3Yb+/364M/E3T+OTI548PtRsmXnfj5/S/bX
G5/WHu31bbvdVvanudMeykO/zl9IdctHtpe2gePEdm1TcLY3iKrtx/G+fTfs65N7fRzdyXZO9lNm
P17w8PBJQ+fxsGz3DM7afrCB3PNedCTuWrV88PfzZftu2Wd2H3AH/r1/rkQHkSGvmmyACfJAiz0G
V9u+iJ5gf/IasnNkycIXXj0EW7DvEOdsnv74rNgmlb0K7Jtl86rjKrPPn8fH6nzen+/oCPm3Oa+2
93d2yXthH8+Wrdn5tlifG56J7x3gEFnaVKcXqS2XimJbd2kr7MODeOXzfolr/b1+aJuGcRwjkz2d
yw0nT2R8RPGS6/NWtna/afc+Lxp5maeyt6xVYfP1t+/zFiGys3/sKz516NwD+/s22/dP0RM9FMGz
M3j9qtprd+/kmfZr6vAmDp/Lgw2LlkX3ZrdzZGix+CCZFMPFbDeEW3786pyXkPRidn/k1m/qVvzV
Wkj9bYQK86ZwcHasm5X4y9wClnTCc8yOXbaNZd/XX72nrOnjeuVqXtNB5cGJ430jtHNnl0482/ny
haPHGW22YMOeuqCYtk8X9A927uxOr/fK2eIddMrTsFK3kH3XyVrfmhdc4y6URKe3zQO5jW+A6vIV
GeOrwENZuWJlay+vGh3Rc3iWY3n35Yb7eps52bo4wrHdhjz+u3BgZrt34kztW8zhy0GxzrbUBz1o
sI58Fl6AtF2io/7mxzZSy+b5TsrStrHvurMNbBvIkd0429I2bQcpjN0yVjiZc7u19jdMMV7vm7mc
y0Nnmx1k2MdHZN+253VvM3DwQ38p7Nhx3z/v5+WHQeK6vXxEPivzbjt0vxv3tbe3qsNbsptjNnHk
fFF25FA8Lofc8cwByY9qLTivh8h+XzYJvTjvpjtfsHPtr/WF7X2/NQ5iCLZ/tT7vjxzWtxt5NPaR
wU2wl79U95bwod5ar3cu37jIlze/fXPlwudhK5nu11fiBN6Fppl9Q9VmX3L7FUSzBwra8dkbsYuJ
zb0sW//Prz7at95ef6C3c3Kndg6vX7fleMl/nnnjKXbmvAbOM8JT+4KAk989+lD7BPLZPjQuAlxv
nTiQPddvOEGdD2Zb28rtndwmWrp148+MPnxO24EjKObbsRnOD1SkNttktM/8N7geyVq87onJvY00
fc+BQuv7aXyVPbbn58DPgMESUrb9/jiz9QK7dwZXty/Jc3GcN+k52kSMXzIDhWYzIoDcZ+suu4dd
o9oCuzpz/DVDVMO34fBN7W9j/arydioHu7QzPPhx9jOTS/ub/19rex0594vOA4Cf2q8nNrHJcRSx
Zd4E9/+wd2ZbiiPJun6VfgFqg2bdSnLNEjME3LCIIEAMQkIMAp5+f55VXZ21u+qsUzdn7bVOd3Zl
EgFocJmbm7n9/2/bbfryVXcxnyNSLb2lHEL5DDAOt+fePcvZuaVPg2EfaLRXu61rejHsXXch0m+8
E2mm44y3ycZllq+c+Zkr+kSQ3Zm/3fTGGTveiVUCnQbn5o4N3vhqPRq0MfCq+7VIg29ubSDklYrG
PbgzNxm7jts6+Txw1js3HMznMa2NheasObyzODsmN/h2VVGIcM/BN1exSRrfWyabmjPdnQ2NSP3C
2SYVbpAEArfbdVmJKpYmkK8uCuaREmjB7DV7CS0mBk6KQPdY7Nzt7DSlTV0bjmtnkU9fzib/gi7s
3b11vN0m0itDCMaTbDatMw6HrTdHRMSld5d3EV4nkre6Z6Q25AbOYjzsOuhuBV0HbjeXO62n54CW
TxAol6pQxR5rt5wpkbh35ulQHfF0ly+/MUJu9uY+BUsbJVPHTZ08T2KROt9ChO48v7lrVkRwidzT
uPXVOFZjkmUGcLt2H2ID05ArCKm++h2v9eetl4ct715DRMic6T0BM+7Ki5wNwUUxQo23pVO3B36G
ibHFU5hOkm3P7nCbzIZJlvgfy+Uwjh3hDsPa3fSPTrZh7Icr7vjjY7ZiAd0qzjaOT2LPdbwwm7sh
rLCedibNF0rTmqeg6PMNwQDSwWF4jh/MZFQYE9RfsqpPj6Y1hIpMD+EsUIh6B8/gYiM44igpGj79
9+Iqyq2SHZbP77Z/XLw+Xouq4+hL7eOZ7fvKDnq52MzuXM4GZU6CpJq4KXyFdIGg7S3tH+tlMzS/
n0GTPQPIcGjgcrd57UyhzTrf2o8HIO0cmqVLKcd9u4CUHZcuRdLy1gRhjPWGJ1t7BAb5kYdXC5JU
ZxrOzsGdX4fe2Z23TrK9OxkUweDltU48T1Pxdr4eThoP3WAk4nFaOEnoLVwhAmZI6g7iPPQSrhv3
vBmWGCzVDqcb2hFGRkzFY6s9Oe8uovaWsDnwwwy9DAbRQXEqwayR15bwtMLNT9H1b5Hrz5Gq2u11
/yRSNU0Ah4ZlEPxqBMU/R6orMKLFXd8RP3aznuIdRz3ab3XgwcyqAgouoclhdPZt/z25CzrOYUs9
7+ypqbKk/HoALOIhw5VAMWqd8yvc417BazP9pQs44tj8VfDEWglWMHV2jryFXLgLr8p6YcNsTx6b
p0+sGtP6WlRx/fXs1z7ryIzX4cqvBewF/+Hi6/fiOi1PwkzMd2pfRMH6rLAOdcVR0KsjrCf9py9X
jf1IQ1szlDHBXXzKoEa6WNoFJPfRYaB+KPEreKQoDnuaSz3KY/SDVsA390E5e93t01tWQk+W9H7j
QTsfExB4xFsy1GYxwI2yln3vHSKyTC7x/e/+p99fRoYLpsmZTGQIVeJFCBv7/f7S95PMz7KsH/Wz
yvHlXxmrLZ5GvDlh4rN+8sjLuOuy++j1+5/9pcFXCWGIE4kwr07gOP3Mvzi8t3P8qC+DGwip7uTT
/6BbE5/7fIn+st+ffExYj/1J0Oc8nNQf8RcLYxSNPj9ZxirHY126ZlF/+Q4ny4mPK+8kV9pdh68R
0kXpan3GJl2L0ZDpCdurYqkQF1LnFWWw8mk8NgRtO9vr7qPr0qLGiVjA+PM9H/Q55YiTRFlGvhAR
y0b+JHK+HEH8kTp9P+Xu/Q/P70eRXIxG/CsiQnkCH/lBYswfgUofUKZzS2cf2ccH5k9oAiKLoIKe
zwEclfuwt1yF74iY0MdIvKDwiGYUgbrEqOfxUK6svrPnYOyV1MEIxD6zzyUyRmupC0zUgpoD7RDQ
PBErdzzeXvznoB36rN4vjAExAibjwb2EnbSzWcH+dU9ZMdz3K8s5xNa89B9B4axfznTBChIjyDVD
MgQFlXB2d4YkZdsGtyKmuYjFKI8rPDhNnkaXSHd1txDnYAuYnNxMJwM7R9Ay3NeyVp0zK+bCmjWL
Y/KemL4yNVxEH0Ocsn9121xnnAus6+RFfZ8ovA0Ycf/kR/s42osLk+zg90fPkGCS8KHAWompDv6T
eIIFGclEAqqAWsHng0DEvfooFDAdvmX4rKH/ESiR/C1xd2fdWd+cL9M1hS6+CsrQ7ALLj0bfowlF
OreP8X70+/5nRBhIatLh+VD05L/lEv1SrP/q+EsGc0R+NpGJL5EQk4AkMvFZXfsQqxxsMvr0sz4R
dM/JmAMzkrfl5yiYXFwOm00+k9LZkKr5pFoRc4qJRhbFqSeMhphhtNwfUWUwcr5JkUj+4tcU8Ks7
4SIeHhe5ZPZkVyYtVrh3ZPAQfiwzFjWmisy5RvKeRn3O7fs+S2EijZKYmoyzP+KoMvAZFe4ns/yT
NPfD//jwmezRZOTEoRhEvj/5XPZnnkzMJv3Jcsakz5iB/J40gT+4CZ+g/lP1yJxtJviyL+17RNQT
5NyVz+BdXJ5M0J8ULghkhhLS8o/weam5KsmDH0Xfme97pNEklFzShduWE/8ZcpqCKePLXPjqfI5I
NkZRwDOKPpd8Db/DFFuMMBLq947qTfhZYZkionYnEWND+i8fG8tiyp3iMp3lmbxffjqaFAv687iF
P7AWtng4pjsHWv7jPdJblwz5Uyr8MEnlARGe4aJI7DG+wv9G4IVQFPnIjEKbSNiWls+cPMjtJZV0
4nT98r4CZCS9wj98NHDoLAeeODiCz5L8r8o6e+DJokVigyx4idQPff7QS12iMK/CmSN+pz0cW3zI
63mlnu/4yAGcI4Ri/OjBleqcU8Ly1cbYtIPOGlfBgrR3n6M6NMbUlEhLbZBhrj68f1z956hJ9FGH
sf2IPiefPDb59OTdBimtLAjdFkGERUyk6x2w0/C1iwfz4Ows1oHMM78E63/txMIZBYx8xGeCQZDW
TspMGI1G8/n8axGkacBrAnqZkY2i70Fw8ORno8EoILkapF+8IE/xiRcIGzqklg7H+BpgIDK5GnE5
crYyf4OxyN8EGoHDwUYTHjDO3XQjhvabh2m6GNg8yN0x+W5Aujv5jmQiyDfTPOV/ZGU9Qp7A5RIX
ThQEURDJNEkEe8yTX4xGqQiCRU78H6Sxu04XcTrhAgZpEHyngnER8+l4LNL5QsTpyFmkvMwX8WCh
uprDcPCbjhswKA4LPyGuGHEOErZCEJGyD+OuiXdH2Ekq8jDxcl5s3TTPCZjSdHR24q3IST8W0xNr
x9kRhKSeN1zwAXc+F+FiIdaxm64tJ3B4mU+Fm/MZ/PFABMLh/J1gP8ip7g3n85SELU/JeYLcycVi
7c4DkQ7u3kOIt1ikscgXjpO7YY/h6LnTt5inwUB0GGgnzd+ydYF7HLDBwfhYHHqd509BisL/+Wtx
4Nr5jTsgp5bfmZO5IMrtGF9nZvmAtI3m0k5Ac2pekGZyTPk1aVd0N3H4dL762g+afP4UBjcqFnID
gGBpRN40QF6WlaRx4gVH9HlrEaMU4Yg5/pnnT25icM0Dfp9yvkXAjzxWwzuHpktu/cDUSL4CGf2m
Z8fh6yINZKTKGvCF6ZYuU5Y5L4L865tbYJvE+XqyO2KQ86EITITckhlhMN9sPrBPwDzi9Ok0Prtb
AtRkGA5zeUdr0g8uo+aWcuLlwQJ7rtkTItNc83AHX9+cLZIx2IQtHWb+10jj0eU6Gai4CZ4km/vO
OiaJZRju/sV7uvNB68tbGyELQuTYjeh27ZC3fnVwTGgOOk8WC0jeeKHCnw8GA13gpcQ4Hk4FN8KI
Lzi+6vIT0y7meokjbcKQlFR0MZVOai7I5MfjMBaDueOQKS+w/cFAelv6zblHcQnmKRa692MxXrlD
IMAOg5nKjSnGtPC/hDvFVgOmoAw7hXyTTLfnRPmBAEHEgyjqT6IRZiN4AuJrxBKwc/oMxchnconB
CDNZ9DB2rnjRMAQ8AgYRa5sytkG8mOZHL8Y2x/OFnyoOfmcuP0jnNyYUSGeXb/PwGX9S//kpGTHZ
o/l6wTgGczEv3e9vOvK56RdFM7cjdpkg8PFcwRxeTNOYGGaxUPwV51s58bTyeqRGGDqxu99Gte3C
4lHQxidHfftIFu8WeETGFnO7E9Jw5bWzXtwcwb/5Gia+h6TQbMTj4+FjsSuHkUalyeXC2adhTQ2C
gDUvmO64qXVsk6LJh4eBVC47LnIjZMQyzIiimRRKEz66uEiOEQTzOH8l4Xjv79y17sZd5xXCaSbH
jVV2CxBapoGlajj6jJqzxVpa0tQkBAuN5nBn28vQaXrmOjsjIDldk64ek9vIIht8CwXTbRxu4blW
3TX+TLZnOjtQWRxxB1zggDoZrLgZOTYqIzS9Ds44lnvf8mEiT0iH0862CG/r4+Q8Oyd1ck5QZfc0
75wwD5lHtM52ph2vQxaIAjXZH9k0k0gJX3Jf8sAY8qfDlH55XEbNPUFx5D/U9LxQXp4ZWDwqNgyZ
gSl2zn0PX068c+P1Qh5jR2pKiZVXZO0z6gKm421YSPu96WNJ8fXVxOY+RvxsmDpfsD6cddBgrEGA
q5G7NXdvPPQSj0M+8JLxdqhlbK9UZKJs9g8LnPYWnWznA7lXNzmx/3ZwAT04RFofvv9JLENqxDlB
3LvEt0MqEKrzQZcWMleXyHgLkMCtOaW7wA/KbY1ztBp2Ywoc8YOdy49K0AXGX759NjBbmfs2HkUR
y93M6AKxG6O3DTaUXbAp2pkJlGiBdpK7pby8BEvlCX6c5YMcx3TzvI73CpPqzPA9pk1w7R/igvkf
dCHr2X4zbQx5Jd/Im9ZBl02S+NIExt5vdpGUt6WvU4yF+duCfQ65g8CDa/lkWPVRqB93nZOohyDH
OeP2JA6B/Gwhdn5vgCVmYTfklCAAs4ov773ruFl2mXAgCqSvkc+9wfBTQkCfzSc1qsIPVJW5Zbo3
MCqwoPhPppkIqLqNv2KkQzPahFuK8c6YVoPOZrYNpziEIWgiHjpjgVvi3JSDPu4OWUvaSQ4kcOcA
ujyGNGZbPOcM/FGja9hS0NmO994h6Tq3QAlv2SvcFY4d2R5CCkgv25G0IsIjj064ZH5y7/URHjOA
ESNrwGZnXzb6RFNtqLER0K6vouMVEU2O+o+Pm4dMEI1HojEbAXJgOFlLgSu8ufGLfY/KO4W3UZPf
crn1MruL7qyeHFSsTCfpxG7o2UcKNoNfwy1Re+kTmm8+EpPvxkx4Avi3/2TjW6ZouHTTIfthe4rA
vOMsidP7HQwR098mmFbWjb3uyJx4YyoegeV+tM5wc6dAIfePZBEMvoSzeXizGWd3ruGWzUb0DuLa
u4Tsv8bG9OCCMegiYet2UopVFtOM0ePKG8y7ombFcMqDjTfJZrPlYMgQOlvKW84mof6G9WYzhCSD
4db2mJfywztOwhOWe3toQ3MRv14MD1zsEi17L1qYMUgPLyxhemb/HN1SSn9F1Ns8aZ48ucJ//tzN
kdQGsYfDc88fSCTOL4ULFbmkbSZqOv51Da1Zn5QzLUPIwg67I3vy+HhU5JyrTIGBQQ8rCNlO5wbV
QUDhaHZeSRGGCsEhKa+JHVa+4Tc+U4sS4T3Ze2yLpXSWSU5BSCHRW2Ed2KLb8RgsDFMdgM7yGZCw
CG4+zTapRCrBLr/jI80z7M+og4BpJ/qxd/W36uj/d0XyP6+2/68skSs/7d/9W3U8WL/X/xjfYGL+
sTbOl34ti6vaLzq1axNMBf9SBrf+WRbnHaVnmVZX75m6afUU/feyuNr7BTatbtnIRLH/Z2na72Vx
3lKUnqJZhmKYXcu2tL9VFu+Zf9xrVAy7Zxo0wbAo3quaanKmn/caofgZ6PAg86w2CkU8eo34Vkkb
+O5NazLDbvfi+GrgXFurE0o+NRCzm9obK+DvUQsT1zsLca+gydzzbj/nz0O5GnTeHVq5nufU9l1Q
AchgyubR7FIaFLXbQ6Q+n+GBhO9kqMkFwLBbNGdauU3RBjW8J51i0UyBSXJFtENng+j8OAweryew
GRLTmo5eDZvT19cMGuCOjigvmu0YKbJxiH5rqlfSodN9lHsIebTlXl1pxHaBuXPZnUM6F+OUm0sp
zJudW/VtcT8dS4ktCrRafSFHtK/iBxocbfdhi2tPu6Lkc7W9Y8UGFZTCJqtNHZyKjTtFGfr4ek0f
nbffsUPT7rZB0TWpIV1M1tnTDwUM7dkl/kZULruiaU1vs3ud3ncou1RvJDoU3yz88zMqD0I2YUF9
i3YX3q3bA7d7hRlvuAfwsKcyL3d2dngi1AcVgsuE86tEtEacwlZl1/dlrKgmlZYa74ElIURyP2TG
+YRnut5alFORtU7Vih5SNkNxvDXTY9UUHbHX6IO5ut1eQBeM97Be7XrwG3bV3v+PQ2C/Hvwo8wiE
0V9gZsbr8+6P/uCf3/nVKZj2L1pX17WuZiAgb+k2s+5XrIxp/WLqPaNL215FYYbId37DyjDzmfXg
YQDtdFUdd/KzUwDHZtDs1+5SNTB79t9yCjo+6SeoTEdBYAiUjN3DI/3sDFpEIkoDnkewa45o0uxu
l+DWIHh73BWAKg4XHZR8QXOA1qJG2zxv4KBh/3MTd5d+U6f08ECEef/uzG6WTgMDo1ie1fOyVkwU
0m89aAkPRXH3ts6+fGdV+j39fRPPrgZ+1KKx61NDz/9AixXaGBSvCtSj2finnYKeyYNmATQRX8U9
/alu1W4FJP252vv15agA22iM9vPV3rrx/XzoQim0ugJ1mCJo7qjbtopixxeTLkY/dLNP2sW7WSd7
ZJUardC6FQIQht7tOXXbsMdnllX6NCtjdtkrUh7x1YRP82mHlm7YEO3K0kWc8hnZHYn/U98l4Fn7
NgbcSgtc5fKa0cuGBX9fvL5N1b7T8Y3+wi+LXgu0AgdLfn+qLgipMoR/1gk7jwt5HA+CzgVdNJsO
r2pbmY8ALQtajnbZWUeO1qdHvCmq1x1MA5xCOLu98xPv+165PRMSLizX0UnTCcBVdIrgPiGxcemV
4X3XnsKO0jwB9713m9OtLpenw84cWefVKzCq9p2dVbvrPW2dTjn7awsntur4lvW4xi97H0Jm/QAO
ih44dF1X19B3qm+4NHuFXPBL06r41GmeCsrbrwLwvPnRa5+TApi89QTcX1aoDEMKTssb4qd6Q3s4
Q9OM8KGeMh7nM6pfJEHn7jFb9WpC/Sq7a6u3r91LdlxpSg64mJ669/eJgEXtGS7Kiq9xuW9R27id
j0Ojuelu53pFX4oOjsurelNdJNMpyT5pva69Kw3UQLeePcy2Hj8e5cOjlYGZXFDcYfdfva2c3vsC
RKZFh+Lw3DezO/45MN/tVdCbpwztUjnN/+MLf/WFOKK/9oWDdee073zRZ5PHcf8Tr8i3f/eKBDVA
t/FfioyUqHv+5hXtXziThbQuf6vEPD95RfUXVdU1HDIsZr4io6jfEISq8otO+MRbPav7I8b6e17x
j6HSv7wiF/yzV7Sh9h/qc+cQolig5DSNgKFonJX4aCPEYx5KC50iSMWZ2UXuBFi7QlMzmgqhqnZo
h+ajqeKm+9zNdK3S49379IFYz/J5v1zzujU7CUTFidE8wH4Ayz61LWWpgpxBWdXISFnsigOvPsdF
cTJHhfqEqVlWT2OsgdS/uW+1d45pYoOS7gM2qINuzHezeq88xbhOkDBCGf4O+uCtSu2reuUXVkXp
sGTVPyA7RfePF0GBbj7cYneA+wRnrXe9HjIgnlV2XhWvsKKRlVt3adhzPLbd71exv4b6tdN+QUdf
jR/QxYdFCT/faV+Gsdx1DSXeHd+mqOmk5ZUda9O7d45vxypLkw0G9UT+3XYes07LJpBmlce8gmiS
1K/z+avsojFxesO7fxu7iV2qiPPaVRU2Wl0J+oE8047d68EH3EMqqF6quBoKnbJOx3tcwEqV2G2V
qmmXl8fVDjYI1gQq/2yPDRQU4fpC8HQIK5GqRoIAUUxTEZ19UwzVtr5/QVlDeuNAoA7tz+pS4OzS
YuJC7ylw+F1D6PZVDZDzQJ3/sHqUca3bT4Daxnlgg4H3a/Peuzin4w0YjHG8B2pTnTPthrBbjRXk
htU85vf9o3arzsocGYfC7r+ep056hRM6tRvDiJoKClZRXKhwl+Wp/66rY24/LyqqBlqVInW3dw9N
3btB+i+K7F7bwIkODxJ1owNyVBKFn7pyQpELKl+XHmIdcend9hF9TOtvWsuCULRglV5t6zU7Yc2I
DKvouxVNnT2rHfKgHBZ2hHJ2H6vnbrhvrnSpgl3hrm7qLqQXXE0b7eu3Xq6OOWIaZ1hRShv+x0H+
6iBxV3/tIJM1Ekn74594Rr72m2ckKrRMU+8qGvowzCKc3O/xoqYbhEjoJfS6umbY/4oXlV+IIFUy
T50IR4Og+S/P2PtFhot0aOWLGnmm9bc8o/JXnlH+/idI9co80Ln6+iJePLUZZFkEEDsIfRSP0yf8
2WCHMMhDo8mcbMSxN6N9D8CVUcY9Nh4KC9JZ8bjBC1OqXmielL13to5sGOu9c/A+gR9oSyV5nvBY
vBDq9fxhqPdxU1ipbIl2vHQmTwVRLjj/kiPaR8/kJYq2oM3OizaBI0UvNk8DdWXdBD2h0VHycP66
lGq0s3vsoBWHKmXgcqN3TW9w6p3Sai4IrR92ToNiyE41k8Mdkcu3rdDOBr0f2kmijWnTBgLuMRzF
C3oFu+s3XRBH9qkNVjdKUvXxQhSyT9r2NqebYn/1MsJLsTGZrJ1zV2FimuM3auK3w8eq2N6vJfoi
1kdb0FjTfO7n+x7tLfRaaPfHWl/d2Oiqpo2mbPRD+yRqVIa97lu8bkhdVtfDBJKQkjX6sRs/9Vf/
BYdHoEooNWpqDV3Y27K3fwAWuFU9VFjbWVnr+dtU29gw9PrDfL2oK5UHaJFl0ywfh737UJ40brg1
jSnMfXWVfX9RKKW3iHZAa0IRhxXdsRXzoqHd/77SGwb2SH43iGAZw0l5bK+xdtD8Pf2mkzuSyt+v
1b6elh1lPzWqN6tnhURzezK9WwvJ7v9712Gb9GXTmc5/7Tm86rip/vFf/5isj9/XYl+uf/Yhv3//
VxfSI320TLVn25qhkCYaeINfXciPdwykghCAUP9HcGXiQiBOkAkSSbE9RKL4z+CKt1QukcjqB6ej
a/w9F/KHjNO0VE3XLAVXxC6JSv9kCYn7yZMoXftddfRTNdyV24M2fXaRjjhC1DelzNFZVM3OrYoa
1cfGKdgcP68a56eR+xPYXU/SP36ih/zbFfwP0F2xQhMCJdhqeCGBODHXr3AhKwthjewV6c2RDr7D
/X1JfiwzMNRmN/9vTfhndtFfM5X+F+6w2gRVGNdPj+vfdlnH3+fj+nj/Jw3pv7z9mnz3tt7/Y3g/
b9bVH+3+t8P9ZveK3IBV2DH5dSdVmvBvdq+ov/zgAhn0Uvjj/qui/2LTLo59O5134CZxdf+kJem/
kJ7I7RmmChunxt/af9U0JvRPZvd7UiFX9J8NXn+3KCQ8DjQZivbJJb7mnX4nlAwhighWpsTyRy23
coNOBdBsaF4Xor88blSn118N9/nDX4lz9poDtxWwMcSh3wb7WAFVfI0P6XF9is4glWm3S/kq0oJ7
chDIlPug2ChhUUWjeGLEjwicZogiMq/RJwhqsKarWKHM/kxoyQnmjgYCsFBQKUsAIMFkerlvrxfu
wyZ6iZvfDbT4AmGDfkPwhqrQiOvxLgYs6B3zK034nHvW8+qIpjC+7pf5Lqfi0fNV7xZqXidD2xx9
FSs9ZmZ4yZXY7BvBJX9lhWdEqIrEp3wfPcLaL8NrcPLRmAvvsRVXQ7aY89P4GNs5TdvCS3wLaWcN
KQhdeegLnUwPoCtEFmUuqjlZ0T+hswLQkOLMdDW4a63z/CzjW6QBUj1wWNW/gjwTcPN90Be2iwi6
txeKWG0Nl3H1ASn9uAxN9EKO4F0CFKpClF6jqy+6g1X6jPdBFRzBqNClObwHtPL2W/8SveHGNMnd
6wVISS+aBFQiwH/DU+NjaorWN4Nj1AvaAQQHvtWOymEBi8Ye3mF/RJZfDFvPdI9BGQO2groBXPEM
wPkBP2QF8rGIQT/66rYXHwfHDY0Dlrew4jrQ46IADoi69STC4CH0+JrSg6FfRRqwgoc4BnXY9Uuv
CO+pOaSJaPrygHP4XY+GIg59o/uHUTctN+/ZRXFo6LR7uIqM4dwmp8240HM1t7NrdByDrReX6Lnt
+jdXj0yPxjP+foByF0XMQ6BHkH4FHVr9Q6ZluncKVmpU3D2Ck/3YHCAsyNlsdx/QY95/HwfnmFYB
HuVbrzvXQgR2k3beiUrq7woXa4nbFwVX/nRDbVQmanQP0Zl49Vwr10a9AZYYrAS9l8SFedLld5t7
cpoimvHJ/JGKFEMzoi/k1TFijSLavn8c03shVeJTamRVYo0OmckMaNJDVMTnWEuuyU8e608WGNX8
iyhZIaz/earTikGpDFR6MkDmgs5DNJgB4EwyRpnZdGquASrA9kbh2mRWnqI6ensapK4XpfPOBKkP
ByD+uhhIKgvdX6jrtXAQu+DuZ3uK8LJWDX9F2BYIa4ScImaYfwyJqRGA+toLwjnYDRKCSgd53/Rp
BM7zVrHyW6Lt4hIGjoQYodnvWl4Z0Lh6qCe9sANBahfsgn2w/y7Jbc1Yv7rX7/dnOZUUtWNwnEIa
oENHIFlssLDotuY+klEHcEtnpnk0JhW3cLUofCM6JRp4VlA6U2uxy6hf5Ls9fRmFnhl9DDLaRcrk
PdJHprj6j9jMSjOk9h/v0lPyzlf+1df6eqBWA4tPS6DNwelBKZBoF/hBcj6ARkfBV/IoaHoHYASc
2hmv0DIXXo7uXUU3vlEg3mwPfF9CqORnV6AZZF27hANCmSrS4zZF4wxFzXNm5fSt85+e7j8i2HOU
1cWdD+99xPrpMYE9dpLdHIvzandtSFAumBKJrtm5G3x4qgU8FGgu5/TtA7oQqGOJe2IPTrKKL475
27/5lrBG7H2fAgq9mB6CMpBEJcThJE7i7EpuYaf/iuV56SD7uesbYJXO1Ktrl6IRGAemQHQJK0ET
mhAFD+9IgRuhMagqkqVjiAYOA5CA5Ci6lNH3/tGXmIPGfwV3lhpgAj+K3dsdK8LDw+vDgD1HuocM
j4QfHPjUhUr1JUQ8fGIudl6D+e0/kBJgoqoR+nwADVZcXUUd3vRWIzO6gyRRgg4ladsr4nq6A2/y
f55GpLtyvvwrUvvXkikjuJ9ixNZEu0lVrW52EUYG+AlS2DXoUEK/0BKAeWFxw28f8oPLHTCU4BfS
gidxZq16MhToInhjkKr+HSx9h5lDzR9tdP8lwDafwXXcwXsUcL0ejKTpoSYWv6i1UwVgyj0gRKDK
xdngIlgBia3P0gxYTzISr6yKV0GxonWk2chFkjd+8BevLK4Pvm0EPb+JkGDEUTW+hStfwd2AKbWk
U2wkD3gNUeZkWpf50wfn7xY4zYu48ucummdiBXeBip8rf4UFraU9sxnnVfwMmSg6jjQOdBFVCFhA
SLbVIWolo1jIg19EL4K4GdKq6MeNHAgUHlj3EZqlBWYPbqg4SI5WZknCmXMBCoJQPeZjcDOYVs6g
sYirPt6LO2du+NX6MOH4jCuYHHclDNEFa/BmPNmkFHv+SMKuEksiTUfaVGdwmq6EJS5c0mvLY/kB
7H99ggPajVdA1qfX5ILtaAGyCu4VDHbHNWBLwjMBlt8S55x5nNBfPNsvmLOQReiqG7AnRqwisS9d
GMyUKkDJSGavfE+OGR1CeJg7f8facRJyYZScLwRwcZw6pmxGMLAhba0wZCAYTHZELRyESAR0BT1F
SMtbeStg/QYnuXPr90SCaSRtm/2xgAHiE7SRxvQqKF8m8/b9YWUtnJabf+WqLZ498USwCuq0iKju
SkP1kICGHXMBVAJqDh9gYsAISAQnWHkwoBXu4YXBAUqjETmAe4BqeAWJkpFjoYMvOsIfh2LOIAMj
IagDp8I6gMC9X9N+j+fM5YRKcguM0AgltAjdSWGH7Dl796QzaMNr+MKO5bnobMVhAHZ54Kh+GGaP
pQKVUjAlYLMMVzLtMA3iIpOZJ03inOKbIIpjyXiXLiZW4DxWogkkpYi4A8gSzQPE++P9UUSVMF5e
EeCuwitbLCx1h0Dyq7TgBosCy4NJ4l8+7UiPGl9hzipBESCzyyyWlrrPrUABmNYJGx/WYJvYIKcK
IEQXceMjEmqn4oEf4kUYAvoL/0NL6hDRvC8NNwyNBl9Fe12GVMGk5a3eYVeeGVFITpxC0v8VxvIF
pYi5KLpDa9oOtRyfxrMuvV6G4BPjTS87zO4YEv5KOBaUtpYnorKYECNBTCQ3DSRoiTIkn3lx/xUe
wYLNhOhv3uPb0vFLgFUNGv8iVvgiSXF5sFAwLwij6cKQ6V8G07c7fAUWSwySgV4NGBF0KdNdcoCq
GRZA1K9wJ2iT4YMtTLr5QbWE2gAJqyWQIH4F69iEK9hhtS9Z/jvOjX6WsL3KI5hzTwzyzWdgvW5M
pwaeaveHhT/9Hh5Lrjxytr7cnnRDSAKBYNsB4aWBGbdeOk16RWWddYTiHmDRh7MC/KuInn8rGEbC
HbnqcSl0byO2kLyXnnMcFZsql0N9iXUu9MQw4D15vxY2IbkVoHtMiF33S9DNF7DJKv7pEryTt5Gd
+7QL+X6GMlC4EdnsCVeaUJJdLGYXMiSBndtgOhKyEnFiHh+zXQyr++D3Qn6Mz34Z09o8rmgvnHb4
Xv+ZXLJrdv0uiJZfvh0YwFsJglAvmZ58UqqQa/Hh1IAap9Uet1hATYPwAfOcrAhs+J0oqQpqH3Yb
ERTBLXHOgZSC/q1uQ1Qkwy4AF/wLgQOkNHukG3ohkjPYbg0XG9Aj/HEU8rN7/kyBffiWdwMCawc3
ArVnWFvOlcOzA0pWsqJnmWvndQjrXlwI2Y9uN6oTPV9NdBjbvOiOzenFmL7oy51KfHHho/1eBhap
hB4YFEkjLpFhoSuyMCYPnEn0Q29gyvhiKHBG+3eykHOiDFra09TOfqpFNGBP1KW2oVnIYB8wPHz2
MIb3HhmL/bedN4kxKKFNnHw6EwJGhKO/c3fDDtT8JiwDlkjCTBmH9tDkFDuITyDF/ZJIccevYZ7w
+r/ZO7PluJFkTT8RxrADcQtkIvfkKorSDUxiSdjXwBpPPx/YfexUV/dUv8DcyLSRmUQCHu6//wtO
Xoif4+ADVwI6KefAX6BRkYgqwuEH9sOQ5dZ9cc2uCTL7cIysw4wUkTYPO4UfdkcmeJCdxHeHoBq+
7N18ibGE5z7hN5iCwuQ1wu3j1bahjzasp1+0Qp9r2Jy2OUx8fm6Cbyij/IeNMeB32lNuQE1e46OE
Z5y8smAyT1l/UofNW6De5d/guu9g6DNhfsyofpf9j40kXHzKLX2eRN7jJt1i6YRgAEPyHeZr0N5d
iMtbG0pUB8z+rWuEJcBLpCqscEZj5mK81HfiYEZkrvC3qzYEw288JfdDF64wclHEvJof1Sk79fv0
rpxo+b1G/T7m5bbuNoaszfi1iekJ9kIUnvAeP99FIA6Jf9SeTAiFXbS9jYE+OcdS4I/yubyvycGO
sET8bOtogihrMfd0e2QQvXmQr6GJU0byPYmSPA8jM5/B/2mpDZw5fHDcu+GPAfp3EvLmw+2haXl1
Iuk+m+4s2prt7eZWZwVZPz9s/eymTt1GENb+vB3Syzii21D/qlGjULBDwscSiiN76zUpKJBoW34m
DKopSJtMZHsLDAWcO3xnzkWP+g9Xm0566+o2+i2HGsNoTbGDsbsdo8Q5f150xlAU4gNvFqo8b6SF
W9pC44VZQBMNLXfvR90rC1BItCUS6Z63r/YazOnteKPDenD4AeyjOHMfvXYnrheH0ryXbyratPF9
6HP25vsJCXTLtMFBetjwF8JqtjIM+dXjYBIUZdqCKwnyzW9Jx6hFLS+UQ8LGPXO36dkH3jCNVJSe
9HN2z09bj+3Dt43MgAnERqHBqEyP0P5i1OaE2cZFja7i7/tv29za7P/UfgMg/7n99jVSOtamNW40
qXSasDpqgCXO9f0f9Cl7F8CIM6S2QgYAPgCPzmpmrmDo5Pn2qVSb94zgqIPbS6OidsmxfNz6reXE
RgGEI6XAgU+BJdGZBmxPvsS3+NZfxUOPVG46zQcDhGMzBpGo8Qya6vnsgBnJt/IV+t5xOMX0e3Po
UrF1qj9AzbE6y1sZTZf+SDrr0d1RhPbZDZeI01YRx8h/wVaVYwtPi6/wF4NHj0OoOsgvKqhR5eYv
8td2DBiv2/kG92dX7J2jEUBOCuWTd1kQ7/Bwb+YNW6naLCTQxG51ntNus4hId85RYVjOP+OiSAmG
EAyBOw2HbajczhV/1180qqGx88/ub4PGF/xo1xJDR91E1c0rctActyNFMVjOtKi8fghyEq5RyUts
riY0rdF2KC08b/OOMsH/2Xq0+GmJtu5mIzbTNQfm2ybBpq1jJEKfG0kK2XYhOEsP2sGNcAn7/HFS
mk8z7ChTfCKSY8TmdG5O6kxCO3t3nrkGKIsUVZ7ZmU6aSk6wLJp8ACIZQU/4LAN4Au5Z9j8pHjTk
IHtIioz6Dqf2Rl9PDiv10trzcDBnZRFWCRz+C/1PH219pNjVdIhbj820wM8Abyd0hgfx2N70r/lT
hdRZp9XLbzOP91ZEcL7AXKiiCWvDDENDbsF+t92TM7/vGbUu6yWJviBJCccTewTK9BqUTwvCy/Om
Ec6P22jLcM0zS8YaIyAFZj8/bC3iSP+ztXjWvtMjiEvkdO1RHoRbY7hw4cYTRyvFisAW3joVgbYM
JIemrrWu21Di8TxiKEiVoo5d44/ynjzOu4WatEEO5GxSqUr62b9/Wg3n//W0/mWdURWtU5Sp793i
X8aDfYYfsGk/6Pe+6M/qxS02BXekdlsj61Mat9YS6umj9jCDMg/fnFP24jw2F1A1zJvKK3//u7h7
kXXkjN/jIU9Lkj7E4Mdb9xA/Juf6ZUJmYxyss/rdgG8m9DwIeUA51yg7uTSGw5UBmjaG0fg00RIz
xEX9cX0o6TXcx/7ifVFn8L2dPHFo7otzwy2SXaurZMS8obgD8Ah3+r2g4Kn9pus7mY/mN/zpr5xC
NLQmZxk2roCcHdCEe5Qn8eQnu/ljWoPu1EX2hXyMh/JEfaeKA5+DvFkP5l1evBOjN1YPgBkH8f9Z
DTDG/3Qb/tu25v5rSH/1/24Yt33VP/kMcNg9YQl8Dj3jcxv5P0sZ2FywGxxdx0bX8HzhsBf5J//V
sf6Ps/0LX8jaRreM/+UzODqsWYuVDTx2w7c2Pu3/cHP/icz+w+3vP3vFOf8K1Ho6hFXb9SFO4FfH
t9O3nc2fgCacm+WyFr0gjdBiEtJrsMVSf8ajPd93orzVxiiO9Wr7gSJAKXCbfMBTWKWnWc+dMKl+
TdWI0dAkfeJEyDzpMng8rj4dklrSfZHiGjVJG+9XD/v4ro/yAjfZsmWAyaf+NPcdjaI9AFv25aPR
AZcaGMdPY3PBhRyTCmdC5NaQdGAY2oFYkl+uJrNHWzeWG/v/KMY0MSzibD3niz9ce6sTgdsTYFzG
zcFLsmKnBpIYCYUgSkggSHLAdpd8sWkqnfTYJHYgWn0Kc0cEqiRA9E/3wn/AwY3/cHUdPiMHcYML
ycj8y6pXt1e/s/zeD9akfSwrg2iOxll3Cwj5M4nkC3loRPgw1/saWl2oEiSS0xFKOJt6SdajzK0f
wihvZjMT40Xw+9+/P3fbvP1vf/P56UOM0XEwdEzsAj/hxz99+qvdNVU/r34wi69O16dnEu8f4t6w
LyORqAPBS4EvMu3o5Jv8jVRTtFctkJWbvIx+exUETu9kMsVnj/C2i/MOyeyptRPzWvpErSWjfi1E
975mCXl1sANPRIuKQ9sW391WAm8X7sPnHVBN6qo6VUcj5qcHZbbf9FQ/LV47QgHpqrMaiUZF0tWW
6rjMKUIEr1vJHDKOg1WsAUlP093MLVRR1RQlk1u+OG6KuI5w6tZZhydlK3jWbfbbngbtTt4e2ivW
kTG8uIdqZv8OBcdJxHQ0YhOhIcmLxMQVZIbNQ3z+vEFIWJj+y3nlbU3kXy6+KzZLSOIoLRtCwL8+
enXi6STfdowcOT5MTvzSFj5ABqayzVotl4nVbGBJVxyhwkRenGpR0q2vVe69WU5lR4IQjL3MYWlP
BDweHBtpiVEt3snK66/CU+5ONpkRreqUNmq5z77I3cDykymqPQ+DKEkv02v4Yk1Y9+uaQbybGv5I
PEMdmlEZYePPGz0580LlMRANcZhuzvaQs05utvYnkdXNfbDFSvjPmATrCPlxLRF4ZHZFtzGPEw81
Nv99YgJV9OOvdMnyW2Pa2a1QyTd77EAFm+EjETVDf6wIL9t+Ia8qD+wOf+qytma+2kDbrRIcs02y
GiQBNbKqjD3Rkl9SV4mjKxbzEDukDoxGgolBrWf/5YP6/CD+/EHB+oD+YW3aJN+AU/KXp7h1k2zh
sU3CtCuzi9P74SQsdW69tELqIsSpHsTrqLrqMhQN0NQKs7rwxE2rveI0tmREmB3BdnFmnG2bsJW6
lZcUzESk03UdspCf+0Blwrx4S3oy4taMlqnwielJvkPGXO45VW9H9TZuVl55oZkQX+cmtnMeyolg
vS5hUK/MZ6+Cq0X0VmPr85ZKi/3dVl+HpTsKrhdkz+syDr/IAxqjvy8kXI9/u5kxcBLGRrSDYfAp
2PjzOTJb9lQaQw1O36RzlKR26Mkmj5whfxxTC4aLsB7tafoqkuaur4ZHtBWCAi/3b74pvP1apSoY
JWb8+ryukT38NEV3aBu3vcfLgjrJnPp9ozZwNm/BPDVruPAksBWVBHNCoatOLQWcKGutP02WiXUx
jv4HSYrWe6l3lzlfrAuRBgRiO3F78rMcvKsQ4yUutFcYczW/QXM599i6d/1AynLZHzNj2OejWkJL
4TtNpIa5Lwg1IY7pNdNNMtg9trzxXrbJelHOvK+roj+aK4fXmO9dQ9QHlAH3xiveC8zvdzg590fl
DMfB9n9r7YiwNzGMk5EtJBaSFB01tfGx6sTc2970syGLDK9x2Ly634Czx3dZtfmube0Pyxkxnetn
1uS5TLCnTp7ixvSvuO5fKo+lX+ksZNL73IXS6Uk2Xgibn0ZjbzjDTDjNKvZZAshSuSWxXHIAjtQk
G31Tiv005mBV5bA8quJGHcDttSeuWJvsZzVYz01j/UxS7bVI+ZfE1b7ic+uRy7IABa1VeSwk8Tys
ubq9wAn7NBESTUpF8S0jH/vitOBC0i72hZZ1Yd8gdcgSXrM2e3l2YvNbQfxT2GXLr66XLAmw3Iai
u3edHNB0e5ui06BQVN+UGc+Iw/xfelvAJ+i9w9jG3dnslB14U4lg33g3PHRepGni6wyMaTldMDh4
jK1p752t0QmVhqHYMr+4UntIrew4Tn79krhJBEBR4y/dkwOAgb0WlGWuB1ZVXuBOJ9RU0R6q3A31
gXzCQQyC2LMhuXS69toMjnVoZreMysm1dgmcxPtKiQ+TWD/NnnHuDGfFTrvAoq5Mmdl8G5V7Fv9R
juUVeihoOIFTxWBd3QHoq02LdzRQd1LogzjDgFYnYyyfTvSF5svodCMUZy8NHb/+kRPXg5NaH0gT
q7FVA5t3zfFSx0eTfKuHdno1xpQFTRq/K3f6IMwBQTtx8PXkHpbFYaJk9TsY7LqIaewQzZLyiDR4
tgheVMUlFsTerPHwOIraDRIbL35tBYxtO6wGfhO23p4mId5szwFu9IvjUpcfoy2+Fmu8TwScSsc6
1+uPPPPwghL+qyb7e2mt6X/jtf0rwcjb6Hku3sqIylzoevpnkfpTO1P7E0yFhhyVOKWcwFsNrHYA
/DR4kNMhgbqBSmo35uaC6CWYU3s6mlWjooR7NZLZNV/Gn4Pp/FAZqL3mx2FmO8BKlXn7+3JpbBPp
X04U3qblO5zhLhK4v9AkFszL6TLMNNSf4t7r9oVZa68GuTxB2ZANj7RrvtoiDaRWSxIMCC+CnPL3
72GbLv7yHuhKiVGkWaZSIbT91/ZDN9zE1EaA77QnuWzzzm9jMC6xyktlOOndg31UFF/qqa8Pl390
Dx1Pz85pk+KhJr+XW1fDWjbGM16DnQ3Tt3Z2U29v2gyOnRXxGPnuyUO9SRSSCml5UTTi0NSCnUqa
aud6++Xzd5y7hDjFxDhWjn5et1+mYdbP7aIYKSYdosxkdew2locJzd3ZJGmusz35YNFRBqbfDfs1
IaRE0D+03gNBTzkUjmyvwWsL9CUj8iCZHtwOksOWlKYGQqBWzT/8/SVFavNvF9Wg26fddx1onLDq
/qKf6WcSFDIyZckVdn9WwwSpmjx7hfSKaJ362aprNjZMIwORYMM4YVngVv2OfNCv3Zgv3Lcens6A
z/NZKUznu4qzUVuKq1G0PmKz9GmJy+OST2+eLXA8btMfHXlNAdHmMbYiRia+2KlDjE+1GoRP+2Bv
3rPyBSDwOuOlO5fs0nbkZeJuoRG11Be4XSpYzu7o/HB7k6ZrSvxgyMwPwmrGEImvgBcFaDWjAbTK
pI84d8JY4lo/uMDAWlayQswX1BlJUexc2SlifF1Ca2VxHHSb+JuKojlOeUTI35tNjshSZeepst4t
QieIlNibpBJ1dv6jLWr74o2kw8dQl8hG8YJE6z/SaUSNUuA1rfVGCG23D1wTV5Rc4NPKJ7B3PWpj
IyhKljRfwHgPa4L4qJiJg5k5A3xb55qTiHGuQLI9nRhJIX9Ld8TZdyRWzpXyWonOIf2MaOnewM4r
Lmc+HsdBwmNLtqjdlB5GPX0ncZURAneWdgH89Eegal2DLS8IH3QLZru+oQJb014Jic1qPMFmqNnX
OlDuq7a6NxXKSTeGW+eofj8W74Py/ygN+QE7Gkiz8+xzM8yXJX5zc/j4rT2ZSEEfTRumhLmSPFqK
6TCyWKqa5htvkj2XbWoP4kM69dEl4/rRo5dIi4RwNcHHF2cLMHPH4eZ5pA7dKkkqt5COs/ccYu6l
96S5TrlLkRmVYmS1UObibKXaySyk+5i9aav1nQRB+6jZyw1F1vfZkQYHxXCnl33mY/hJb1yGthB7
Fds5kSIKXVNZVzgZu9DpM0hTU4c0KUYZIaqmfUKG+rPRa4w1F66jqmI2JbH4EXv1gX72kLg4ekoh
T7XiA2nsqr2JdbiVms42qmo1emudeBhDHacqeVAjVDxZSsbnprwuyn3R/fa1Ke3+KwkrJMahKnMc
5OSrn7x2uTw1ZT3us2rqQl3ry6AwFXQjksW0UWD50ZMUT8fhQ88+N+NzlZduVJBZEIqlwv3t2qUk
XFXlvdP2s3B+TcJLOIszsbcn//sA/hCotgOjxl7Wqsj9XjymonKQu6R9cxgEg6HMvw5kIe8dhyez
5vEIVa+RTCjsyxYRTWqFvCVaGjFn4LI02nyz2bAu9Tz1yNweW6XDoopd4F8EXXOt+c+Jb96RvBGN
kv1hdXF5qWVNMjmRyZBECXjBI5mIwyBd3WlXJ+XBSnzWe1MH9JzNVxJqdq6hsXcxjEczd/s5EAUU
UmMC+R1nbwrbzHuY5wZeiJ2/1q2FR0GNi7sOeFLwFKJzNZ2gNXaEhWDemmvxvorL/Vy1v3UNtEAo
hfGfGNont/T2ZeG0p052aSTM6bXl/C8r731Z59el0cVF+iZ7B5O5tDPPqtO6yCHFZ2f72Rmt6kua
0+aV7UWbVRtZYv5Zt0RTjjZlslc/J/SDgU5zFoxFiVDve7ouh7HvcapSlRWiBQ7MpXR3LQLCkFIc
5In8QSBccmiZtatkfje0tYOo1xKlNRLq1BmBXlgOajGmF5sjKCS4mLXVrKMgkxZsr6bDoahrl4tZ
YeBt1AjKdM9ZIq2Y7V3SN3ekaPA9Fg3LZ6af1BzfLIQxlT4TzkY4yjg4t3gly2VuDYB6RyRhURH2
FrsZRktoFSD1Ak30eQ07eok4uNgqwYQhtTDUzC4/rr1qqNw88nKKikqKLXU+Ywb0HzRvigM6Si61
v7Y70qpZpXDfg1M+UZKKnVzUD1s4ZDsafBk6u93c1zCFaJ9D3SCZ2Kn6bK8nsFnKRJ0nAZEkY2ao
NSGJ5CtUqPW0xa7NCluKi6+3N0eM34mL5qeVCBHVUiFfEG/Gmm5GL/31lZFjvXNSeTJ9mDiDAnM0
WZA0DggIOjw1zFzjhW7dc5KjWLSbq1pYW6Z+dUCFEq7f3mh6YI3cp8H2tfMisZnJ8o+kXCjzzmpF
CM33vkeeYj741slfEPbJBI5cmeBc0+qYK6nitzt76tZprO+TqakO83kWXfLsG/Z6JCCLthefD+ZF
86CqCXH3UBkH5Ev4OfXNyUe4ahFvlUj9ncN+t8XjhpqxvBid+zIZhod0qmU40JKD44wQVvoZ3ouf
0u6mAyNq+1KYE2Y7gnM1d5PqWLjNm87CjLxmZRpfCbLE47xjjOynHwPLYNiJPcBPTcOTdcibAL3u
elIQqUTwmcn0kxGQG43alrI0TOQwtPqHVpsiqkb31SC/JGAy9O8aHIK4boikdNhbFYBmc73mocq6
b0ZF8RWz+WQt4guEINxgK+rhKU3Xq9fy3DQ9XL856Sb6ugbix2Kyhjugh7vE9ZqFPeHWJzWVZy/V
HlzNkwASSp6n3vWPHTza1Sf2Z0CVSWwUOaPp8oeR8TLdTGrBghZY1LbCAGTdj5Llf5223xGhwsWz
JKyMEmamb37rwQmSorzHLYI3Eo7wdk5W1KuK+Eqr92+T78L3a1IvWPX4XXwsk/+LAoBn0YQ5gf/b
VCam3AKgdxCsv/wCQ+nMXQKzIAo8VeJixtWHV3IIl1mEXo71ykqC3jL1/b60KiMcevdnPC3QhqcK
zorrw2RQVn3Me5Kkkrj4UWUjSWXdcMPWIphU/yjchrVZt9kXVND/JFOdR8sQ9s6ByfdXE0+EdLhD
ddTSYdoJh9VdniXcBKu9p+JeRJWBXpLafZ5iQgyNvn9IG9KZhjJYaZeYIA3ticTfK+nh+0mbPhEh
jOvj/M3X3xYiCm96T62z+hJfQw27atVhggoiTWzAwrVbrmtWRH1NlrUll6YMGmlzWfT5ZQHe48gg
aqptMlB5CnQ9AJn6iYwaT2ddDIquG05LDlkNQVbWZUjOHzwpT5+/aJKot25d4XhOaxx460vXI2Fi
GjspmvNodEFbfebiMDWXmyEJWGPCfUqt7uuIwcRDDT9qlI9KVT+NVB5NJeWeXOCUob66gDk+EqHk
h4QKNzyJZ9+Y2bS7aAH7Tn9L14jOVCQ6xrSd54VznZIBktq71DSgOTpulBk95LeE3YLvDTSspXJx
7ll3TVUawE7JmwX2EXi1S2QFDhW5mfdn2zpQ13W+Qn1FuhW0rmI72voPnZeCsTS+GVRLA9ChAHFK
/0HMlrqMHU+OkWq7RspNz5w8pvPcnqfMPebl6uzMzphCzRdvTk/AWqbiK+WmuCwdBNvtTzoi5uui
YSZULCX91dJMF2kv8Pi01gwJk+/9fbNUXNOVPYyzzM8cJT8NtzeCJlFQkss2Q9OO2Y9s++/L7OWX
ZpzUaZaSPTGrEZr39ppLyTXREv3sVFgadrjaIrA1XoUlkaBUvQIG3hV6AmPIzRNgFs++Zcu+9Tzt
4DviPR1K51bgYu1UsKjXMhq05Tu5YNOrmyRPxfKUeNaLQaozaAprbw3CT9pJ59H2isii3ShGB92G
Vi0HEx+VgGXVN7dYT55twTLLZBkahv2qF/UfukpZsLOJs9yU8PVtpQIgm+UcKU2ShaNnLc9jvWTR
VDTOU72K0MnoyOY5rg8sGxhslk4L0UANp3nPF5gvBoNXloLQLvW9a4mwM9iRnETRLvvUS/ZTjU/R
6IBkZXLKT8QOEm6CbcBDswDhcY7+svM7AXbuLdHpoIZykbcqWSM1OF91kZtnIlyf2gTVvO+NrNNL
1ujbW3BW522oU2Q/YDDsZGAko4I15vShqLllCCpsLsNqHwcBDk6mIlzf8S0Z4VcODWrb1Y4Ww/it
ieaLqB24D7VFDzDkydUpZJEEeHn8rLy0uBaygiQW227ktDgfGb28cS4TbOJY6PqHxX3QUhDSNds2
O/LZbl3zXs/xs2tP1dFM1XT8xzcUakmCRXqQwzeMoMZMaRw7cQRDggo36eahI+h68M3+1Lj9a6Em
+IRJ512Smrrp8SNjF8XeYB1vbVmW97wl6zlNp1NSri2+N5p1WnPi5kodGpQ+fmR6+sMpf3Vy/Y6n
FbR/URyLPk7OcS3066BReBPO9tVIHuQWQId1DOz4xoexWWnu5fOXwiSxcctVJuGBMGNn0L6UrUtk
bV2+dumq3Wqv1m4V03Vg5HoRdX693tNyw9kkQOGytEnoJEb9nI7t13it6ouxsNvkx9YOpbb+dJq5
JtA4R4uDwRTnkbWL245BUbjjYzxgHT3EWAnFtd3fR31CIJGuMLFyao1Hq3UAjGM7ZukFdL4i3dnL
cKKN617NATm3AYdBMHLrJZ9uX1tflraNyBsHV7WbYZ+hoA4MrTIuaUN3mWgOlhNszEz3uS7S1y1i
fV9nHFK9A5iNIs4Zxd6aV4BMpckDlfK3rtbrYBrjbjSH5WH26EBHFhkmp7x06S1VNh9k0VyHwh1f
e6y6lCuzi9a140WCWSVNn+2MLIUvmtv9pU9cPPiGlkjoRCsOXWUbb03M9KmsZjkXeZ4FRSbHu1n2
b8Kay8dSdvJtUUc1WdXX7YeoTW15nAx9N0w9cYaTyk5ruzx3G/hdOm0WWo7iWPYc8m5d37z26XDt
JsCTnDknUCxegipPoa0kFK1Er37p1tucestmoV3b647VDCZnG4BsygHsu5lFgBISI8SUP6qh2i1q
uOd23oRFloJRDympK5oXH9RaM7+UI2wdskMtIy4P3qS8nTLiY1sgr/NtNOwjnkUenmW7bHTJp0KW
MhP14DAsuU2qlUGytrB9B4b/ucYhDURwV6iOB9+69Za/nBvFDdPq7rVv5jPDXn1jnG0zm7IqzGLf
DvXyukp4CHhoXe1SwnWtfB4gCyPMthbzafS6m+do4rG2dRlikgCtkw5lEKt+y/1S50T0x2jwuvGW
CpN5epxoc4eBLnHWvna2yE95XLKcAzVdh7x6sGy7fEAOj32uE0fMQfa5agCGJnuaI9msEqZjlVpT
mIzZPcnV7xnTltAdRn83o/ZPzRT3o9i8G6WghCcxWZneMIZO3TGkYQCzmyobfpc1JzuejJPKWuuL
NQxXa+26qFN8/wZrrHfBfJA7xsj8lTXPwms4mS0TGM00qkhLvaNtY+DV9lXysuYUv9LB0tW21x9D
bTADJtzVrl7drRQsqBjS+o1VGLzb3H/v2cOc2rQbT4ZwxaHMO33X2XZ/1FUetYNavpY93P1hdrOd
trbVsW7L4lFMkhFpgmdGUvt32fq3rFiXV2tiFnFGe991uX9qY1NepYnD4ES0cm9qr3pnMbat+jd9
tcnl6YuzXrNemlqdyTuZn+BMvLGeIZecy0sx935qGYYsbpMdcLJxwsqj+Wj7ARr1NHwjoHQOW4sn
vNUrvovXcRaKGTUZRT7s04Zd9lqT7JwPJwzWAB4TVk262Q97li3XuJmai9K/tEgvE2eGhNQYX6tE
fy74AURqWICCCXoBBw+LvNHCZREi9Lyy2WHXQWJ43Z6qpYeNUDV7VbAW69mCZiBjZH+yVec87sVy
qJfUDYe0O+vDeP684wcRl2wlVtizprMh3tNXO66na9FVcuN5AJlqPnEiHuvDvvLyqF/AucgBD+K1
ZrybZsK5gAAGZ8oOM3yQaCYZPhqa1gY076b7UHYPc+fPl87uPnwjkGkhTqbiFNSJuj1+PoTL6s4B
n0l60BRva8GEi6VgQOz9OwGocB71Wof5p6v+Wbr8mdI2PRpe83NcxZekZaM3p5vzTG9eU5w9AGA3
8LObj7qVBZhyWI9MjEqP/Ws673T8SACQLCyTxuZj8piixjpLL0YZzMWMjnbDbfzcIV1cu7aFotN3
DHwkK0VY2Dg8mc1M+V65bJpTIymoBkzM2Q25k2JfLvyrXxZQNK1kvCdDnP1jl7b47CCT3jyAfjUX
a8HqJq2XNYqr5VybmLlWrWyPtgSVBaIuD1W1XbF4vpgWdIJ46vmvsd9hvcOn7WvJ0QAoAngcCRxy
f9eYv52c2qiC2Ez7q+3x6bT1ezvqxoMU6dPU2Gm0uvKkNb06JYvm78YRrKRbSOutnJtmtN4Nk4Zv
IHExRzuEjrBrMX9rxjS5zXMhA7ZsXejiV5Zvd5/y3mvX6h8GL+n2Vv2lNjN4t018d1eeoKGR+xrQ
6TIfLaOC3+0wKa3bcnCev2vbjd5r9T2r6j5SlruEnSceE8tcdovFYZDha/RMb1lEtRGv1yq5cSIz
3yqTJUdt4lepq1uuloklcDkd9W6CLe7CNuntJ80qrqyy+6NvjdlhXAwkY/6qDrbORm4E+ejFc67z
BjJLhbrboFzuCniq/ZRgPpIhZx6h5s62efBS6w8gBu+EReV57ZmDVVYDyeCgx07TBwgCXLC0G8AT
OpbGaWhate/dtrBd7PotS+MxMLqe5mmJi2hst6jywol3StaECG4Lv0EX53HuBbdXCnYvmJBw3fpj
bCBiVX0SFLapdgzwkMdjikdcDvCBWvFhD6O6WO1t8Fvz1E7ax1C7rMiHL2uTuM+uHn+BotTdRa7D
a9aRNq25zXDUQ5wxOydKGbLCtcwBXZy8fhrIAQ9yH7ZOT8El+zya0sWEi4ISLmvxFp/Y+4+r8W4X
CMP9rjjFheVf2maB6C26L7QbbrLFDAPF7J3lmyVXog95HVlAsi509OC6/1i19Fgz7obUQHuOLK0o
bp+/JLpOWrecDRbEOTdO7l5Yf79LFnG3/gTkdsnj4sEQaox6E97QvMaY/BVj6Pq+BHZzPhTwRdDM
pJeOJk0EK7tgZdN+FJpGmMpEf8gin2bGNxkyze/2iChulOqmpdZLFmOPhWsZ7Fx+Um8+1MyrWAVa
FpHYWoPIjHc8e9wrPBhQb8xmJQ7du3FCvhTUCe6Z0T8Zs7XeHb37Yct83anR8MEqjEsVL/BtG3nE
V1HundYcUI+kBG5PHsLhwbx7icsrqMwOy3SAfKv0KqQKhE7cq/e4MJ/62Lu1ddVf9MEdHr24/2X3
Mv3W67AHLKsXR5hBH05ioYNa8p+m3pxyyAD7VGEuW8ABKC0fmKr7VmjlGzMpCpFCIB/0QmFU9bn1
xSUr3H4nZpwjFwxjj0Qoy2iuUtTZnLPv1v8l78x2I0eyNP0qg7luFmhcjQ3MjbtLvmnfQhE3RKzc
951PPx+VUVVyyiXvyMYADcxdVUZmmBvN7Nixc/5FJ7YbuvIpMceHIcZEBe3L4UK0FERSRgNFJx7u
u9wDttpXW730wmXYK+kqRVSTRLTdlVRPLxNMSpom3iRZK5dla1Xr3v3llmHyOGrjjzgLDKrdlCmk
pMfqob5fdVhBagZid8BmCSU1+BDQmvrZ0PntLk2Ldtc2Q8+aOoDwnR+DI0ExkAmt6rwPLz1Dyzco
Az0UY02GaFjsHbP7JLLEPk+MfhuPKGG3QVKtFMW9H4AiXuqConrWl+a9YSrduQ8qcVUUhKvIuh/9
4Ln2dMibMo0XAd99teeTpSveI825Rqbrym00+NFGRtyBZV9tSl3td71fPZapizVUJmE26felRb6A
DluzLobc23cZ/B2QbeepRtN2apedFYEOsH1ynC5qOfDW7D81pnYdt8OTVwHUlqS+fv3UaMFVPZqU
B+3+zO6iuyBQxkVpxOlypBy3kJvQNqCXOIhmtt3XNCdVKAT3iNUBy6zTu5xK1qrtHLD7gZMsjd6h
DB+lX+pA0GWreLQZOuUYu3fPMlmgiwcnIjWv3Zxsxrb3g2t+S9kcy+nHhCR3Dm7aC0NP+JVwxVD4
uU90976s4SpQstL7MFvIRu8viyb9lMT2dT8aKB7XZr9sfCffaM2YLLXABSOdqY+DEZT3mt4gubqG
VESWW102WYPNo5UDXA/saOMqkXdmEB3BDYEKCpviF5bywML9Xjkv3Wbb9P4Fbzj3yitriAmU8LvO
i3aiHr/nScfOqSkwVj5qIAHlHl8VN6VXfck6CoW5tVcj+2sdmM8pEvZdJNd+D/6rLtrhsrAAf5cN
jQvNHrfV8N2z6DaESfZooF+1KNL21uk8bxvL9go/7JVGznEepDoYGd9fjvmwqrXpedI+lXyTxiTl
60CclL19n5Tus1Vpkp/l0Ffvgu9K7d3bFIcWSIam53WAIJA93mQqyqxao8cLPdPJsSgb9VUIL0Hl
XqaC7J9XVZatyHuhi3XExcxN7Vvqt8tS6jdKwV1ANmmTYXC2Rpkjm5vJJT1achAevYNGJYYJupLq
jSIfKrkobLTTMm+P6NjiP/gfWccrBoZzkn4GJHhjVD6KABYtzAwpEbPfthxdp7qqkuCyultLvQPI
M9ykab9DNwlhox1G6grilBpP6rEdvmqR+BRkxpMR+6tcNhd1om3V8ZfhV+tICR/0EU6Tp3bL/1AN
KqRFYvG09vCO6KkZ57l17+jZrovDh5BGoRabV407pn9hDf9IVf7h/0N3dvScbUSCX+Et3kDt7/0g
ymA//lZGeq2D9K//+rcOkmGhaQScXWjAWyYRwX9C7gV/YkoTNWr7RWt+Ukj6Dbk39H9I6RiqBA2E
qpJm8R/91kHij2zCvoOEoGWA7zDsP4Hcg+A/RN6gdm8YBn8fkF8dQcM5TMnS3BgdymB8HPLi2tF+
GoO2K/30NizF91BRP9Gf+k75YC+kdw5DYG/x7RbSHT5Vcca/PNxrob/OaAY1unkpEoXycqVdtMpl
MPp37ggEGnxLl3ZrMw6eomyqcKuUcYVPj8ANN2Yb9mdt1jjLKvO2tHruhzIinKRPakidPgIsuLCL
4Yuk3ZBK92EIQuxoLGWgnQu/TVafGmmt0Cv92UYejdQw570CAlYPxX2iUC+1lA0okmqRFRSj6/az
IrVPopPXDT2QXrO3UtgPmc27WDrXbgLtXwabgnu7kVDe++RzkoTf0gzQSh5/T+mgoTbN8yaJkNnr
/GhhIslcXxVOCa98qjj2GEOmqBqagV0sVBcRhpamfVHe1ba4z9IAzAUIxKQLz/Kwv+0Dfzu4Pgzw
pFu0iXXj0b0zbP7TUpggKit91bVtuLA65TFZyE6FANXIa4N/DuoFIpVW35F8b0IxZTD2UxaM36LQ
2FRGftt4nY8gdbFWfO3cMHjh5Py9oFpJ7ozuvqjKtRY2T8qo7ZzB/aV12V0s+ISk7vdJ115aMQ2T
EZRn3w4oMmi8hGSmnkdG+MWgSaiWLwD8in/qBvGSBjS84TC51ewau4ECZt5AISF2eUVLJLQsm1Ey
/bxT8l1NtDVr/gSVzKtQbzeaBtUIfIizlBV+ep0CBNlHk7Gwlg4tYN/HgYDuQjN+s2JyhdbH3kO3
qxvpoRnuabTu0TFfjFXxFHrjp06H4aHS/ovVfRy6SIsoYtPQ41Q69buZTTpfvYFnniZQeqnKO0Fz
UnWaK8V8QKv7Mhuh8YF2y+VN4AWfUxGJJXrXP72CGTowQBxKf65MfvKax8LEGL+WRjtlMvjJZ/vK
yeKpvs7V1NXrrjbg2oXDJyfUifDGLlI0Linvho8Lwjhcx7YCd1FXfjXEfeB29wBPgO0MVb6KK9rn
hfya0hAylBSYWhHLlenC4Y6RecjS80IoG9Gqn9q4eIqEuTXt7ClW61t3bC4HKlMi4zrrsuQJuLUj
+luN1jPZ33jv0zhGiv3Gy1DUCmrkuIeQ5lh+n7U5tEy/RbXbCHdJDFFagk0BCbvB0ODM9I0Lh3I8
lekUaxgFbqBoryLBDiq1veJHt62DzsgA3lr3Ny47qynKny0gzEgKRKL8QbsQAYtnu/I2gIaZT4sB
mNqukImQLdoaZb2miLR+rNPuwq9BFTeNe62ToS85+Z+VELUmmo4Ib/7SQOm1mrJRw3ij0oUKqvCz
m6tfuiY/k5120XTxrUDslyQopvHMOzgtyouiM77nrb6rAu+8dsxtTtNz+qFeli6Hzt6ilPgr8o2d
HQNIi5uLJPeejU5MAMhvg2rSxRb7tDW+tcHw6PrxmUFKElM7d/T8ror6e7WYCCrJZpBsMcXwvymd
3BVoBKhaT6olf7UplL5C32FDsDd0cBfjQ5hZ28jE/dRDOX9Idn2u7U2Jd5Pw1zbC868uqpu/gJ3/
K22SmyxI6+r//G9xKONDjJ4iPhwbaaD+h0b3hJ5/BUzVDTUwva4fHxtJFci09Gu3yJ9DEedLmYZA
E7zvXZ9ehDY8cze9cDsfPPQk0dquwBOfAOvPWUkvv8Z0gBhMbixgEiZiyqtfA9itA+Reqo8qIvwo
o7L/TFSTPJfXe2RuiharNi2+qNBdqtxrGjZfElyZqUTtslK/TdzmplNpiQPzevlMf5T8/Ncsdd79
t/4Haj7qwprwv+9Lm97n5dc6Hv6p+Pg6sfn93/5Oa4T1DwNbHRX3GJxsqEv/K60R4h/wAW2DfzZJ
i2qs6O+0hj9BBBWRUXWi9yGbTDLyO62x/oFOJPYeMFtgAaJCr/9JWjPDNP8lVQWceEq2Xu+miAe2
1CO9wCeCjrf+kKB8rA/IEBnOavSQp9KXoGrORag/0kc+QdE/RHz/e9ApxXq1hUO1qavGzLNtZ/Fs
0hFhEqDTB/FIM2MlRhQCwuhbVwY3rxbm2EGeqD7/Bm7/e7wZYJvHMej6yFC2VIT3XWKtswADn1Ff
U9HeayChXENfGJVYmaZ7AlX83hT1wykmfkNTX3HQBRzavTea+7BD29KCLg5dSKb2XnUg68cnQcyH
2PR/T3EWFSrT80xFlqgSRS4cLnWlmflK755ptwKfAIwDaEHmz4W9Bt309De/6wyEXuiJUnIDYvum
hd9kZK0Sq9wVoAyZs9T9My1A9Sv7FADp+njE977qjMsVF3rQwLF0tnmsfXUxIKsMcx+oJvVyAO2J
SsV42AvXPLGIgofFkY2jO9PveLVRnUBwMXD+tn0DT9YNNlX6JLEcwTEBDr9pIyi9wUgGfN4qbGCW
S+O29547t/7S6OGN1wI0KUETusaJg/POcUXY9fAHxXEryg4U0LYCK0nfQ+YIv7hPlWaf++m4J09f
Wamy6vPopsiMU5/h8CL85+biCjwcVWvHgWohm6sYriljrkKZPKq+s49jOPINuOxf1QTqEYBnp0w7
5XShx7wyQ/3Eur8771mYSqmS1Lo+UkELxTrRjBWcmaWIEHhTlFVh2qu6FmstRvfLTc8jftbH+01M
f//byKE7s0iVIQxPfjBVwQtrJZ0SUFd128iWB127H+pr4KErySnOPSTwKucxcYHSa/0CNt1NMTgE
GHHiE7y3FWcxrC1S4eixZm4t1niKYWNzNRBPws5dYc6w1oqTy308XOrOLHZRw7Zw46F2Al3xuszd
vV4Qt5roxg2zmyzzz6YYRkfvZszCU6Fk+ruPfehZ/KKjLgK8J+C/dugwAEem4bDPcudrYjR7v9Be
Yoo+oNzEl3XCeF/ypRXqSycW+r3xZ6FMDdQa7J+jb0OreLSAAJtufJ6bPzS2uSkBqqJRxzYz/PJG
MYe97Y97k6338ejHwxpWRofnq4wUmGL9YG5FhpaIqq+kvJnOlo06Xsz6dj4KHubVx4OJd6YqZ0HN
zhEtqLvY2hausXcH/1n31lMcqSFoGKuW3koKko5C+j7r95auwMJvTgXw9w6ynAUwa1R6cJ8dosax
WLfqTc1yTxzFgN68GVHWrm7oUu4LahSnz84731fO4pcEjpyp9lhvgSMv8s5ZUXhfQ4pcY/AFfge9
QyCBARf03/zCs2ilegDCYtUbtlFz15HO4MZCdxOVWg9kWv8NRPGiDbR9qcMaCMpljVECxIATm+md
kCVnISvJ0jbWKhqgIxupaFHmalTwkmPwFAz5t785w1k0CoZO5R3S9y8Z3Dg4i4CYqLsaRPzgJgYO
KwkRF0m7b9IHU0dPOinPPh76nThI2ntwJQ9K2kRVboW7lsZUYWgrNQBa6WAkSy6X8/8bztDHQ717
UmZBiVZFW+lmGe5S/KydXVyVj0rtb/qguQkzDyLsJZjGG1OwZy1tP3o7Z3ti5HdCsJyFo1HvtaT3
FGTrjOwmjaiy0TGZQoIPUMkJ870x7luQktndiQHfCwqzEGSUsg9A27jbIl0TdUwX3j5QtWlJF1l2
508ttuDOL7CMC70Nbgd/8xvbs2gUGjptIZwMtmRXYfHsON43qeD1xjeewh+40drK7waY5iMGyK65
4CifGPudsGDPYhGgBbU1wZBvhVt8m54hqUS6UG9vOhd5Y8/eZ2R5damfCAvv7NwX1e1XyaRCBbeu
xszdpq3+8r4SPAGG8tpz4Huzaf3oZJr4zvZ5Q2T0O70djIbbtATpmH53NXJzzX1M0egjZV/iVLVz
uuvm5ItukrY5dn/bs6gDEVIMgREpW6zE1hkSErGrLIGRLICIc4/d0I7C3itY1BGKXX1ykSabEzv3
+MuHZ/RhQGhNlQZzLYFuPef3wU+0MvGgiZFK+1ReUjIdw8XfHGgWeXRHCRwgcMBjJJbQ2Rqv3a3Z
ioWHgAA40ZsO2KzNI6hUiqXbnxz2vS87/fNX20YMDkQArWlIvrfI/Wxk0a7wM6RzTobN+3n8lYTu
snYVnpfjDvHiE9N9b9xZCOrHCviq7oht69Z7JaCG2d1JB9VaHyktIfYBqa072NcuX8NEnCQa7OHU
2O/t31k0ytQulnUcaNtsUG98V91J88FgjMarHqWVcuuQiNe4pFFQPDHdd4acyjOvP3NkFF5hwuDf
Dv2Zc91cxdf1J5qx6RMp76lvqr1zN1uziDP67Ri1rRdtdZqhGrIV8S7WHlL1Mx91YbJVZY8Ktqnw
okTpfripHHPpwHJVLZCXw23Tb9V02XegkS1sjetghT3hBYHxKimss1uooycio5iO7ZF03JplTIpO
jTHqVW3bTDkZYdAWsGu5EFzti49kZ9bSGC+/BII9MD0G6vwmCbQ1LX9AvqeePO8li1NT7/WaiC5x
PBDb2ha69AIv5FVnBJgFuMXCwmvZnrpiLk7KPLMl/ztQf++//wclzeNd3/+B9UyDb/h+MXPpB/HP
1yXM6V//q36pWFQcsbqkeokWmiVY8H8WMBWhYhNsGhLrNoOi50sV8XcFUxH2P0zVQFqG7ivNWX2y
Ff9dwlRM+rnoXeAFZyNiNZnF/YEYmnZ4jU8CaNRJTYNC6QT71F+8gl8FyibL+waGMeQdRNb7SaRy
NyIc6MOlhUc0SUOi2Ur/C+1VzDjwF0GY7xztV+RRqTpu9e2rL3fz1yF53TaYjsi/j87bnzMLKP2Q
wB/qxbgffgkNKChtRGRDFmGxleHy46EOT+k/h2JR+Mi2ATD18JyoqDMALezHfZD1A8BbFUrO+FlR
wes+ulZr//p4OHEYI3+Px0COo+uYsBmzK8nUAN+lnjbufWhHChjY2IeMRZvMhiBkfo7QM+i+jv3n
E8Me+6KWxqhCsM/w8zqcZui3dDnUHD7iufgu0eSWO7wgbqm7bZKt+IVugzjzdwoSiScGPjbf1wPP
bn5gn1DKPAYOb/wfKG3hp+NMUry3/onUcFZotMApoOYhLAj82Gartj4bKdR9vVTzWO6M3l5aFh3f
4TLvta3tYBeibnxyYI2eth7vNCM717KHdLDhmUwY+wkS+8UcXCib4tQ1cJhbYc2I2a0maEKoNCom
sMfhl29cMPstqM+zJl3rcpup1/paA/0TLz+rgBZHmPenrv5ppq+OzyRqInUdl1zCDbWG+ZfocyuT
GSQwVAid/iyGpRzGpb7Ej3USKkueimy8AfW8Vtt6ncABDRTgx5U27GypZLuPN8Bs401wD50fJHXN
ROvxjcxiDO0WP9vWXfeDV2BYX7kT170vESXQ/aa/TYbJ1VrrIyTvPh55drIndUf2A3gWpCbhMuiz
k2ZZWd9bZmdvssF1b0UNzbGKVH2XePWpasWxoaSkC2UzR2L4LOdCCREandnbm7ET4IijeJ+rUHgU
J3/+szn9tbIS+rLDVlLnCXtZwHku0F5aGx2GO7aZLBPRfY9s+fTxOG9WzcSvDXFO7iqLXqk+m1Bg
a21v5QUiWU5gXzkReBy0DLvPmZCAGVW7/q7peXwiSL0I78z37QRSApYm6NHOH5UKupW9D91jDR7o
UksKsnPAjd30hvXjpy4EuYvgSr6GKbZXoB51sbIOYH2NJcD2oKSQDdenQClftUAXhRe5UQG2hLGk
JcaJ3/rSKn79W5EN0lVTRd0U0JQKGu/wWMP/H3uUu5JNGEV7YQRXBnjhhSqGh0IvMGcfkIE0Eg+o
D+IdjtleO5mNpmQfXHqDg+VWFX2Vo4EuuBEDnyx1BAayehuW+aaW4yOEJ8JTcd85lrKzC02uejDm
V2gqjVsrj2B6KyW+KEXbnQFrv9QiJGXcLr8tMVW/K6oRGosi+3Nbr58Kx+KaTuOrro8vSuF8xk4a
EHGZVXdYKn9CghE3ooELwM+7L4A1ViTNl6U23ueZ3sCw837UGYRTpWj36kTp76i6YVSLnUWsfEJ/
YJ/gn7hNNS1ZDjpU0VRkt2qaNBso89xwegNJxs5xAxmHnTLmYJ26je8bBJwS9Al3g3/i3E839puV
QYKI0IsKzpuAW8jKhX3GI7lF/t/0ntv6y8eHY5bZo+zB2hNXSBkkEreIHh2uPRIx8CZjM9nkgXaj
oDq5G2EhZyJ8jPzyCaRdjIJG8g0BUXD66V1iBnAp1QDWkPxuaFG2qnvxhweW1yST1U2d3BJg3Tzk
O6JSRafazQbUV/Ac2W6GsG0NgARoborKptUraMlFTZefum3Iag8+N19DSjlljvi6a6Yxy9W6AApS
5QFii83afOi0IvBgctVGdql2KjQzRUhklj5egTdjmvTbTRtSNG0lCmbTn79KV9GxsPyycYdNKdwM
ji9PXhzhElh/awzWIdEhl2n/6UU2+UDCIBSk8RbSZbP351A0bW50JdIOhoY4Rpmd8a/+6nofaoOS
PPCAvPl4ksculdcDzj5sniCLm5uF3HhJLX6gooTCb130Z0D4+vuPh5r+qtdH5uWqVIWDtbSOVfR8
DYvAbfzESuQmrRCUHTVfXxqjBPsoenOd5XF1XhVNjkEwka0JEhGcWM83141O0kY2LDlQ/Ahjlp0m
vauNuacgyVfZ3ibUxwAoYgfjX4/8G6UcsG73Y+/640m/+b4mZrckJ46pWZIfMPu+3AloG0IJ2VgR
nd/iWYDTdxv3RDSatsXBp51GQWd6UpwjI5uLzWmFa3dxrKlsm2Elygii7dPYD2tPhTFQowehnJjW
kbOh87xQpYXGLuKtszQY3gEYQJNpFZBdWmdiKD04KpJfSn/+8Qd8s2rT1F6NNHs6lUkCijJkpDb+
TKur6LZ58KlFvVU51UU4slSGxct5EliViEPOlkqQeWWBag8bs4aLaxUOFfzKgQeqt/H240nNbw/C
iuGQytngqG1BbDoMLXpgNUOQVwyFtP5GbeLrNnL8E1/uyBqR51i2VE2mQ7J+OIhZlF2gZUq36Ruc
PtN05abhOkSLE4DCCUfKI4vEGKgycK5tVbyU016FytSsKjWWWrcxHcvw1sNYND+kHw43rlNBqk/r
3PXOrE6LVx9/xxnyzwLcwc34ovKOaI2JzvbhHP3RNFBGqztISSkuEx50QbQBPRTrEO+PMNkpCu+2
axIPT8scl9iub/IbAMwCeWA4k1ZtJOd50Ocn1nfaKrPziHL8BD3gAW4b8yaqXdtqVBX5uLFDc127
Or6r5gKhi3WXteeB88XrMUR0lBMN4yMbmM3EC1CoFIIsdXZ5QCdqDR8mL/wvLTtXi9iBsx0O+Mua
Xv144ssfmSIYf7y8wfpbFhbHh1++8hw/6HUDX7WErpeW22ClcwgrQz3isZJDszOCOLg0s8T8njQp
Pyoovb3Qn5PW45KBj48IY0n5cJUMEJMNByU3M43K88j1Kbeqzklw2ZtfDKTFMbEYn7gLvGpme0Xt
KpogRaptfAD4wN4Hv9uFxXCb6t5jq3TPWqsuq5z+flTdDlV6Pjb6Rg4ETyQsqNwvfN9DKB87wvHJ
dn98/DnfnFWLLykRKyck6JzY2dKZLQoguVUMXBPhReGkP0o7/oLS37WKHv/HQ73ZJQxFacZBM186
4k1Y0HLR1mEUjhtUdF283tIC2xLyS+WTb3fBt78xGM9j7glBrjwPdGGuta4ED7WRvrYgZyVri8N6
qUepciLaHZ3WC7WEC96gPnO4H9EGCLOmJ1srkM4tYgzYBF5TGHd9PKFjCyUpXjIV2C+kw4fD1Kob
6kOi4JWN+k4a4RoGW2PhN97daCcnNsWbqDqt1KuxZlMKPHqRgwKB0NPjBytxrk07/+H74osMmosc
zNPHU5tXDallHI5nHM7NrLNRJAmf0BoEUmMOPthIUvGmeOgrb6/JcZOP9kWWJLcGeK8T2dmsh0Ao
n0Y3LIvskG4B4fxw9MQ1kglJy1ZJPBxzKh3z0Soiy/Zr5HoSGCgoxKkPbd/0S2FE6joxdQ3uKtjY
Uz9lGuogfE8/hQeOo2ok/6Y+bYJX11mcQB7InRHm5tCgjKVWw/C5smWJU1D+RZhNt/dJbzEOzf1b
X2lwMR/ghQ+ewAtamaQMfWW4cCyr/OM9Lik6cpIMqBw2V/vh7woiaboG+hobU4b9NhDuT99183Pb
HrrVx3vh7Rc4HGkWj9oKUqmaRHKDL4L0V+PYtcU5PMdSnJjS2/M0DUQ6jlUKyr7abEo8/zMKt4q9
iRSwe2jVbalw3Vm2/iXPeAF9PKujgwmHB4BK0Y7FPfx+ndWpnYwbuYG01cKLHAYHPoSIG/p5xoiM
soP8jL/5eNC3gYkZUg13HMqlVAhn1w48Eie1Kd1tvALcoVmWPQQRxC+ayktPrNrRoahKw4DgGUnp
/3B+QaQ7Q6yb9qZIegOSkWosNE/EuyBDBOTPZ0U1nCIYMyOBnS7bV0fEHytrBA4mNwh5O88VAiN3
tpLC6HSL5MSsjq2aRU4JfJI7hBzzcKgkz5ymaYSEju0jyux7j4rZfh1qdHRV7+vfmNbUDiNPIKeZ
38O5IfNSbaZpebBfXSNDXtYuEKLM9FPwr7fRnTWaRMqpsrKf5/3sAclXin8Mha76Ge17/EAdHR2l
4Sp0xJPnBucfT206sodBjfFo8ZnTemkGxkaHK6Zr8dBHFdaB2An9bG0d0zy1gxDXZAlmC4rc5ahF
nLlj1C8/Hnn6m9+OTKJO/gVXYp6km3piKEOVyY2aBjhLBmJcUbvLT2yTY6M4hGwdjSpK8XMzIF52
QRBaAWoKlS8WgUqR08E758RpPjoKbjL21OZSURw7/Iqh03pIXYXOxqPPea56br6i/dafGOXY3uD9
8K9RZlFR64fRaAbf2ZSJcVcU4mYwomDRuM6VNlRfpZufgtUeHVCS0POAk1Q1Z0FKM0MXryrOmBn1
m0LUn3OS9bFCj7RQO1RK4vUfbwkN/y3uMJ1UFNbW4WeMJMKelhi5XxCFvEalx0SHywxPbPkji6W9
RAzIN5yyFyzUqyCF4lTka0NPImEWuIEaKaZ1FO3uP57Lkah7MMpsLi72Eh35iEPUhTK9oOeFwpBE
JvsKgU6vOxF4j0RDGn0vF4kF1Wze6RNlljdGnzgbN1awD+a2W+d+6V9FadLfB6Gun/iGR8IGnRKS
XUFWxpNhVjVrkzJJ09GQm6SKtOc4H8Nx6ae+tJBaNYNnB1rLg6Jr43Woh5H6dyYr7KkHZdE2t+eD
u56vKZ1DOTTFjCYatTtqpt86zXnM+1PMnGPLCFvvX2Nph1uy9ZXA12uXeFy3SOcH6EqrwvrRWfop
e4ojhw0mLnvGpm1JPX0WQ3rEb1FPouYa+MKMN2VkRd9KkrtsAX4t0s5bOLbFEilod2OgWr+MNalE
l3YYJOO6i9KmWXp+VFyhKNVd5EWDZmPUTc2PwfPL55qSkvHnAVzjziDgcVNR45n2yKtz5CatGIee
q6MLXWR1U1U984zkNz/xe/+f75jl8bfMrgmNB7BJxwvepGnNFtv1RqNrh2DKbrmcJsM4pDgy5AzF
oh3iNDqxt46tAhcFeSDkUV4Ws0lppdZCaobJnUtuzQ1yJW239IYgfqI8h6WAKkvc4RSn1k6cqCPv
LDo6sAZpZ1CNNudhCXkCM6hMlYQmrqqfZTuEu6LtP9ExbpcuBIaFF1Mui5IuWZWord37MO9OXJbH
NjuXF6UGpq8RgQ9XFK1zL9U1NnveoGqnJO7OshABKKLyRE3qWAhGzhCHEZtOGcWww4F8S4+rPujl
Rui0IDuLC3kQ/SmDrKOjmAYuj6CfGG22dZwxnZq6A4I5g99emYmfrYVbWSd2zLGPBmpJo4ugA5N6
4SC9OgZ+5/Uj9UO5GUvji6l5T26sXZh++v3j++TYxtSJY5NzDfW8+dpoaq0EHmIum1p433BgupGV
tfGJAJpel4vC6U7sx7d1MepOr8ab3V9RkGudClaPex/R9iHJrkeRXRhD/kwecqGO+HDYTnWXxuLx
44keXTVLmkgMsXZvMjYv7XFhBBiIyBO644GWVEsB4/7jQY4tGuVJLIvo/eg0EQ83YAX1P0VFydqg
ch+dt2HVotRqIWU1dOLsz4eiKa2RQU09YWe2C9Gj68qQMt4Ga7+1U/cZam3NHQYQnz8e59iC4QHH
fEhpdHU+JcPve703GaeCML7IpDLJOmzx/7gIDMoQbnoZ1h7mn8OpLuyxnUnrV+VVIi2Kv7MJWukw
aG2VID5Kin0b+nJSkHXq4Nq10JkLjQzDawVEyYlzd2SfoNTMZLmeMXt5cQV6de5cJZC9T/V/k7tZ
dyarMl9p9kko7XTrzq8fhK8BKOIIyxSnjfRqlKaTXVCEjbWpTT+60jzVWmSqUl7nRojoa4+S2Mer
OCOtTAUvSV+fHgFK3rQG56BAxS2RcesVJO4oSgRUmRgehYDAw7jPDYdvpBDIY+Mfma0nRdkQGw02
3qopTLi0sqs0nDykq34ts6w9cTKPXlGTYhBtMA6OPl/pinaKVGvN3MSIOFWjszTkuZXXm7iweBGM
F7JAFd2pELBF1enj73Is4STGqpI0FxjhnP2GDQMPuHGwN6buOgtVLVA+9ADQua12FjjN99KsNgpq
0x+PemT1AcZOqzGhZDFuOFx9D9ecqAfTsRmKAOssSo2L0neT51bEYmNX3Sl21JGwBLqDeib3L+Ce
eXNO60PfhVZHqWbM1ZUS+9lDPSKdiB73KdzYkQ96MNR0vF5t7K7TfWH5DIU4F71N/VfURMse266F
8N1VGhoLdPBPhKij0+PNReR96T3Oom5QIcZfjIG9wdQlWGGjiG2USOszvE9OtTmPBCWd1JTDxBvB
pMdzOL2yxNolLhRvW5DAo5sDpw6/kQiAayZQ8k1PtTSOjTc19UidkHegHnU4Xp1jnZmGg7cVZVJg
BumJRWGFl31cXwchvj3Bqa1ydMCpDj0dB6COs8Ak+7BWU1N4W3CFZ73rVsukQFmxVG3Ip37wWAr/
x8eH4fiIoAkg1BKj5vziRDqJrqQdd0iBTyGykzQvrbQ8o21eXeiNiLaxXlWbjwc9dgKBoZtoaNhM
dV4Ps2I0q8PM8BC3VT5FTf/dsrqHFluLcPxvDmXPKoql0LE0pRm1TWuB7m0ovtGvrS+RrU3OOmw4
P57YsbPwamLzR2yO1UoVpTbrl+VPvu5+Q/znJs4QOv54nGOrxv01lfa4wSaw/sE554lEF6/UGGd0
eox1oJY1vmH9ZKP48SqrkUgGOtj/+njUI32bCc9v0mxxbJ1nzSy89G5q4fPkINzkC2PnJEmyU5Ve
XYmIQKokqb5tMSwHK13+CPpSWbiqg66U5obrj3/IsekDsiEE8NIgm5yypldhztRKiKejoaAqaVjf
67wd7mpKB9HGCo3Ev7SLXgMHr6iucqJvdiy+mpAkdKrhL6XVw4G7uHIHgQXUNjeTp8YNfnI/3+k2
5Z9UgmQsVombnZI8OnZYJiATUY/LSsw5xDXCd4MuKnawQLx/HRmjddEXyBDj2JaF6F4XYXoK8jjT
WHhJWHjDkbdo8EFU3ieziaqm19d+7m8Vu4i6habFvnqGOVfkX+BSFNqXA2ap9T60zXwSSK3PDCu8
xeqpQomrRnV+C86uQZZj9DO8e/O+DjaqgtT4CmBjlv553j8dBhwop2I3t+zhj+25czXArjgWaL55
BX0/Y0GKWiDW1pZDf/Hx5pv+tlnyyKfh/SktUtQ3fQPHN8nI+eRbtUzbbS2dHF040Hsfj3IsksCh
4WzzaJ/aSYdzQrQ3aquw8rf2QBWsGn64bvCI+s+Jy/vIhjZI8QUCgZMOkjmdtFcnaSjtLjRc1jlw
k/vEU847TaEekjvnlJz2Vlef1apyApVw5E3zApMD+kAW9gbcTmc3jlrF97cpltzJozko+OiOvEov
cgsDmyUwz6qBQBE39vkoYqrhEaLs3okPfCSGTBVwnjcg6Sh4zmZu+2UwYByDhGGVQunWLAyBo53X
Ya8V6OGl7qknpn18QGlT6p/u2nndXe0bQDRVzbQtK1qFSJhVQ77Q+uK89hJrBaTnFIDh2IjCoPIE
F4tKxrwgE7apaaNvrGz0rnagWfXt+H9JO6/duJUsXD8RAeZwS3ZSK1iSJdvbN4TDdjHn/PTno+YA
R2ITTXifGWAuxoarq1i1atVaf8DFapALze3MlI5hN8gc7t4gyTn89fad2088KGA9wmBYxI+pDiQH
2XLpJMmMg818+GhrKOWHfOK/j8m0T2jzzkQkSq2LyyDR82Ck0ouWXlE8VEn3E2OK0EfGAXP4M7CC
0OvSraxiEQMALqjkLdy+eP6iILbEF+EX6rd1qGGlg06jhimIFMueauRtvnHRL4L/20CknmCiyT+B
JS5CW5/iXSIrTXpuxkn5U+CCXlG26WbD18lwup1cQNr3rn+7tcmBgYakMdvvAqb+GBOaSRPkbXV6
9ocxa70u5GHm1hg+fLk+zmJ7vs3tLQboRDmq5IsQNxZFgfBylp4rBcfUMDNtdwoM6SZOLXw5Q2jF
oRU0X68Punzu/m9UlT4U/C5sqJY3G55CoTU5SYoNix17oxlKbp1rHdKfSLsHjo+Jet1qL06nTQcz
n3DoTIMtzvHKV4XmgcwcPRabU7JI32Ci9MVUhum5jTo0HmOeHtgVCQ1XSLaz8afzZX1rzGXyNk8c
nAs22QjyzuXGxXKjR8jjUBTJuaeZsJNM3d+FSf4cR9pXih/+z1Erp6MkJzAQ2lq/04bxH0BW099v
LnDZMqUGYNJkUYtfkbOzhnSasAZ1EKIWUe7c5YBaN0ZZ3J5vcwXRDzACmhwJ0nILNypeW12PbnXf
V8iN9vXZwozwFBtIuV/fUGvfkl3MZAB/EtwXQ/FOkgoJw+2zjpPY96yUjV86RjCR64Nwl7AkIxm+
PuLK+TRnMLZG0kMatayRIRU8FnWGNnqFxw8q5wOil24Ul9+uD7NIDd7W8P0w88TfpQZVqGaYXfko
qUpFqnqjnOsNmsWGWbtBHoRfRdFTdcycOM/dDoGz8nB9/LVpUgfkoNC8ANO8WNjO8lOVikx0rtQ2
VWDop9ajM2Cdurs+zkoY4mWvYd0OGBwm67wO7+ZJIp3T1lfiswWCGmoRerhlEWGXZCHpSf74PQav
ubE/1zbNHFttCBK0Bpdn0fSbviiyGvsiCwUxiANwkrGK3HWQr7BuElsAlLVvSXUGWA1lcS7keQ3e
zTEvQbSlNoa8Oh2HO1MrZ4dlWBchPLjPFRb0KDGlk4fu7hYOa5HszbuIKi571bYZGtXMjyOn3ajG
ok7jc2njIONO5pTBGcVcKPMczUbf2IxzCU2isnZekkRxfqBPb2x0YVeiAR+Y9QYrwpt5udp+LcKg
Am17jnAAeazYwU9lNgY7f8Jy9vpmWtm0JJOzXjolTUTQ5z9/t9BIqGtt1CRQgget+lXFtolDwmDK
xUZesDIlxqEqzAXChJbLShNF8ksrxCoWO7NPmKxbh45m7q2aDVv4jYVAxozSnEMbKOL5McKDe3EQ
I1MPnHTS4nPm+GHhClC+cKHDAkNNtlr3GLRW8yr3UfA9gmR656SR86Pw4+5nLxf6vVPgte7mBUIz
O2OiOO4ZRicUb7by4pbFOELvewPforzX0Ktu2/jY0x76ty91TBUaBy6Uqxnk5qhoauaj6FMsNK9/
tJXTQeEbVQT6UiqcmsXpGNQxqOJCys5KZ4S+Z9aN8VkObPUpExXKnYVc1e0NEBc61QZe5a/XR1/b
MvNLEirPXGZc5q/qMDSNn6v52ShpeZhS8a1yJmN/fZCVIEfKw5t1xpwDkdE+7sscbdlBqmqCKTbz
rdtpXeumWfdDY4q3heakn6VU+319zLdy7LuX8rxxOMM4uvAmp8q3nJk8BF0OuJWWN5aOf1S9dp7Q
DB0etDaZ6tmE1r4b/KL4J+qN6Qlj+/zUZgKnUsKA6FwJY9vRq5uwnFzsqfzZ5VroBAzeAr8Qlq9T
V4CngDrXjcqxnNTkPqj6PtvhcCv+oeAeFzB7BGJZsqjqWz0q5ny5VseUjGOYJdKaMaq82neazsUE
3AlcBZeVH35EfuimtpS81nJU3mokxLGrBbH2rdACE3dTsoEviZkYd4bCvZ8bRWcfE8Xym0OVTNiO
xxxFNG0jOSALaCQ8OEoj1Mbj9eVdNpXelpdNi1AwKFCTV97Hb4pPF5L8nRaerbYqsXbVbES7tbb7
3GX1uEcnWUt3kWJWn1KnAqxk+LX/meJF8cMelOzLUKlY+lrRkPUbx+lyr5GXcNGQa5Jh4wKx+F25
IWGM3gTnppDwf+LDFv8i/o/p+JjUoBDrLMblL9Oy/xAU2WvEnFmt4VIZITEDf+RpFp0nM9Xu6tjq
vTAlB8OLTP12ffFXLvA30g/3Gn3Zi7qJAE/i15jNnzPNkNC6qEqccPGjD5960Ig/JN5pG+WDlSA1
Q6dBg8/YSp67H1fV8o04VAYlPMudjdlc37X7zC91V1BmPhhwv7yywEgrr/t/r0915aoBiItjB8gw
MqRlLh37kBpTEUTnvBBopdFIwLsdv6FAHroNbtnaUGQLXFRkt0jRzH/+7vb0HWyThDyFZyq65SEL
kU+hdy+7WFnEG1WDtaEAj4LJ4j9z3eDjUE6myQAE2vjsxFb4Cj4IJ8DAMr5TwpT2f7+ANmhVAy0R
YvBSst6OJh4jYxmfwzbrHtRUDT1o9zwsh1x5+Q9D8b7SEJ+BX7T8VlrZKb5TMCtNzqHOp+powYs3
Bu2bLY+BsXHQl5S8twiEzBDq99SlIQMuLk4Hl26Mxfk2E/wirPqMxsx2aiaMwu2kZKpcCcOfn/ge
5L9i1fJ/dFOReYFiP/aDGqGeEkuYug9W1NuuxedQNn7f5Tfm+QcWXwWLTKFxea8X8tj2g2wH5wT3
+SME5A4xZnv8RlIffL++8GsxD+QJ9VpybPli4bvIpoDqtOE5FvGua9OnIjThPokoOYYG5phBEm/J
kVyGoLnmTfxHVWNGhyzqXkMaCj53HSIeWP87RkGwK2llFq4U68FLWA3DRsp5OR6jaWADZ4QNMXaR
QjgYRtB2QIBTDawRU1AtlAes9xpy2wz7iucK6vNWw/fyCzImrwdFnuVDaEV8PKWKFI94OA7RWcfc
9EGWo9RzaCkc9ZK+9vUvuDoUlRGaoDJ36jJDqspWrnNFJllpZeWuxVZ3B/RV30P9HDc6CGuhfO4e
gAbBDueiOJpWaYptoojOVtrrP1NfTY6+WdWuPBbjyzh0v0MUy48TfpWH63NcKX7NBRFCLDzuufy1
uERapYzQkisxzdSL4mejB6jFYjRqRg/t5NSD66Ak3rhVVU17jCCzz6joxF8zeZK6jc10udr8EACg
/HcunCyNMyRBB4AeBx+2caR92mKpq4d4dgTtZO+vT/pytRkKHQDyULigpL8f91DjYEwq1+xbiCs/
eymtD+DdMLMhYOzV1LEwTw7HfW8EzenvBwYPiUgTDF0LsaaPA8epLNqhcoIz3vbGAwCRSMULD2X8
gxLr9s/UkaY7PFPL+6QyKIBeH/zytJKEzXEZmDNtvCVpJ9VtgUiURBIWyyHSwyJ6xbn8l1NbGB1n
03S8Ptza94TorhnzM4ga0CIYmUMj+TXdwbMWN2g2dll0M06Z5jUk1hvLujazWaODRIMb7uJ7ThaL
Tc4jzrDnJK+PHNxop7a41Soj9BSrzDYOzWUFQ+NfomtIRZy300Xcm+3LtUwPz61GQUiXhDiVsSy7
eRSW5yAp1V3HW3YP5DDba3XpfPn7laUIzx4mz+RSn1f+XU6kYHabO1rJ8IPwfRem3PA5SKr+RRrK
+ub6WJdPUe4uKPb09//XcPg4Voy2Dq5Uani28dv8VJSV8qXVinzjA67tFQTFgPHMGN6Li6sJ/RIt
/4ggRNXw3uGx1O0c28FAqahbvA6vz2nt+AO9AyuAaMZcv1jMqRmwG9LG8JxSBDpR+/4T+0ngCSXW
ANjiv1mkfoctbbHVt18M/D+S61y5NOeHvb28uyatkMtBgufdWYF8KCs1uQVK5MTzA3Z8QTV1OtMW
iXfW4Gy1pxYr/L+hKX8jlEbZi7f3xzmnFOL0aGjGU1zX95P/hJra10zaEllZHMT/O8p8MdPKoLs4
//m7nVnIft7qwhxPEuDQG7NWm99DhieWBY/Ua5TA3CjjXcgkzbRhziHrOaP2nOVRQAFrNIJuGE9R
JeMALSU4caOAHXBT61H0EFFBODhS5O8rqfgzhvWnEnuQHRgRTM36RP6c5Vr8IADz4gGI+d8WX2xl
1TUKcihTqJRZlCUrrSLUDWnXT3QZ7BAR+bFGxHoW6XZQSLi+qRcHdV568DdACSFPUDpa5vl4ajaK
AS2TSOSATBvbts+9IorFVnF8ZU5zvXiWHOQI6strBButKoqr2DplZV3QKpf+mXJVHLS+CzZiz8pI
VIuAx5LN2nN68nE3lWEWOqMZySepUtNPSqWMledADf+a8Gr4L2MZsyUU25bn9CIlANE9EoAy+eSP
/d3Uq1QfS+vbxPa5/pnmf+ddAezthDjvxplDxLsT0tuTPRZaKp+GylchnCjpfWQl0ytSFP4umMr8
VhW1vBFeVwblsmBfgMnEBFlbHn6tVoYEQdBTC6VqcnNTG07QhcWz4UyYygk8h9yw0QdnI9CuhAMA
6jxJeGsBil9C1TW7HvrBCeWT5VTYrqu+NP6oO193XB09yN+2KNPP15d3JcKSxQIiBEqo0yVazFQE
ZSXrAtEEI1Sq58gesu9JHfyRy7Y8T/BEDqpaV9QZ9X4jEq0NbFLP5OkFvAKJjY/fVbQKz0peCyeR
K5gMCUTuKv7ar5qyt/Bqc3hUMgqTRtOOGzvqjTC02FIaGQ6X9Hx10pT+OHRTIwgRm75yUsLcH/aG
leDw2NSShetRmZbo6qVGVu1gikkKD9G+Ul1VjynXjFKchV5dpyUV7SHNtsAmb4/9xS/jLTRrksK0
mmU6P/6yCBBENUYIU6mVJVWuomd9/U8xhLHiQmqiGpGEduEqsYoV/BiHQbtDXmLAqT4xy85rikn1
D1oud5On4eUd3QxVoD61VZH8bCMg8kEeS1vdmpUtC9uRqpYBbIzSzBxm353PaSpoaFBOPuVWTkuc
d63XZf0BIhlt1dx5+uvtyrOSleHdPmuYLhZomgTq2EGhnKSomMyd1it+d9DNXNeRU4yMwa31dPy3
rpLqBTEQhHOuD782WZ5BoG2RxgHAuEiEmqzzi9gk6NXybHBQK9hw61GJqbURj6mnjZbZ/f019SZ/
hdg0ud4Fzjex44QeMhFOQrM3ctsiDKw56+vVvz6Q9KdmUAHKmTMIcBHQ7VCD61tr4N6NTPnp60P1
2ABhFIjLlfD6a23qXiUpb1IXe3hrC9OwEg50ogFMEnosCJss4hCd8covTCKfb8XON433pu1Gfoju
kG9F9X1p6P2/foK3eEaZ5t/rX3Xl2iQKkdgiFuIAeJh/27stnNk5oONZB6JOhEtNnUxHYNG+9SW3
hpkfSe+GaUWjVnHIMFKc3Exa8xirDnIC/uv12azkNRbphg2Ka0ZzLaMbXR6pSzQTiRAzvK1b+3cQ
xVvY6ZVz8GGMxV6p0ioWEE+sk6XAPA1RopK8KPwjF8frc1ldMlIAZ9aXQaprMU5RWFNM08Y6DfYN
dRQ31Hsvafv9fxiFf4WBZoLC8ioyk0DYrdFAofFjLBXj70owMaVmQwRw9cOw0Wz0Arjkl8wLxy4z
PUlr69R0aXDspTHa+WWW/139f86XLKqLKmk0s7nAl4usDMPOgQ+UFe258p0jecytqLZYFmtfhgoC
ZRnIMioFzY+bWauUiSayY51SYsYMUCcse3YluDdTNVO3MHyXw5EjvOP/LIbr+6bEN9cxT1UkfhvQ
t88z1Otga0P1fH0zrG3t9xNbhPjYLDHvVHwLLTNzlyB0LyPZ2zWuYm1JE6zthxkIP1PFMWVd1nvk
Kc11mqjWSemHH5LAREtTx7+nbXMz/79BltyNFjmYKS4s6+SbxbTLK+k2Hfp/Om7NbHBSN8Xn9/r6
XX6peUCdsiyJDH5jiyPbIjNl1AMKRabyIofDTZ29pJsaN/M/ssiTPgyyiNhKGogI23P4Um34VVUk
vL/N4Y8hMGFPpvRT1pr/n7NaxO66RGKgx6HmRKK6Syjf7WQpeE0SO9+47jeWb/m9ok5xEuht9qkL
AYhovds0ON2Hv65/pNVNDopphvJwVSzjatDROgKvyNYLa8sL6RoNMBaVOnLgDU7/4UTNTgBvlZRZ
bv9jqKibpNMauiEn0b2OxTO8NupFX8xpa6uvTer/jXOBiXeCMQ30hvu1L+S70qqeyry57coK387u
dH391r7S+6EW2UprVUj/Bip3LDUxjAOq4MYR1sZWWNvkFE15H0GQIPotIxEEIl8AvCfm6ZY7xf1r
gyw/NufVrx5/ijLJ9tdntbqAFC3R6SPHvdBKKRV/hBLEra6qwUM12R4GoY9E86/b6kprC0gthBTF
gZd70fsHt6q3lUjJhfryHi2JG2dsjkomHa/PaN5ayzjxfphFnBApq5aqDKPW8b6zf0rmfdi+ZK3l
ZvLrOH3ps/+wMThOb+qUIHaW3VwgCwOZKrUe1ecxNPanLAmOhiltDfNWflzMDNAarS8Q9GRAS/m/
VqozqaoS8xTn9fSIFxsyGKkQN5aVYqrXVaWXxLJNwlT0XJX0Exo1IB1sEmsvYQPoaWDAzmMhjTdB
2aXf1agdz1liqS+57ueHITf9+9wZjQN6QMOrmhUF+EJTZ+3iOPgFIEh6EkCW7jszbn+MWaN+CoXe
ffWjQhwiWw5+tUOtvOat0+8i/r+XUAyQSynR7wFQkciNoZzgGBVV4yk1ZXHI09z09EQTt2M7VadM
0gG9ZDliLoGp3w+iyn5PZkRDL+3a44x1Qt7QDrp/FEokB5EXypPdaCja5ghUy30DSSIXQeKKOMxv
/bIsnodWqc4TMNzRTVm8nR9lZMWtiuctSj36fRGEyqM14HfvNqOW3WKC6Dy3o6Ud28kaVS9L4uQZ
hdb6Dz5S4V2TQykNZ7XDNmmyB9l3SgwFzPJGqxL9uVN90HmNb0hPupT/rPxKPwpLiJ0YosSrJef3
3JH4jB7+cHCsob0XCCf/HIMxdDHOkty5Wohdod88IF2QfqbWPQn+uSr4BIetOA2WFR46ybS9MjXy
vdqO+TEbE3tPxQJ4Xd+Mt7U0YbsQTNI9mVl6Fxpd8C3RSNncvi4CjBkM84cOTm46yGpb/U5aM/jc
FDXEHerD4W0fdcUJBZLwNCWW/yylfftiOKO2xwWcp5E2djsUtOU/vRFK+k4tpyZ2kWQujnmH6E4e
GOkdrfz0udepYjlR1j72GobGsdWVv9t4ZG0oAid4EZpf6DoU+zDt8l3gl+IIMrueEUeUOihe3+NI
UTz5/OVX1G16b6jD5ohPtnVL/cz2cJGLbxCrcvCyLZz9MDnyXkeJzsvDooTLotUUQdHDwW4MWrxq
NcnOsP3qRsT59Am0rK+7QN6QSoJ9F6AlkBvsQUsGuBbIXzkClRvOCLgG0aBdp+OnirSl7FFbNz2O
Jsg0nhOg+2UrCXa1EpTHSqh4MDh94XhB1MeHPunC+w5Y2T6pqvGxFzqQDezLBSrKUUrNLTCeg7qK
XxJbnhWJ8Aa4yzobXRErjMI9kl/VnVzCjmvlfH7QcUgFb/gvoV/Vj46UNqcQIHK66wKIM+5o9ONX
rSo6r0qS0TVbvT2CPCrufa00n6IJ1bB0ytqbWk3DnaQlyk2p6OOhpjp8QpGLdLoQAiO6oQhJqEJp
uDfUPtqZHSCFou0lqnLVcGMrovUSSbV+TG0/fktQhn6o6Lp5hh0XR6no9EPRNcpdHg7yt0itzOSk
6aUjjjKrfGQ2Ake4vvQsPy5dK0u/1Frg74u0HffmIPhiyMW+sKWGnUjD8R4nwuh7bEf97TSrhrYO
AjwI/jyLuOmAhEzFvg2nFERsycFzKFZ2VGTMyMN3aHgUfjR8UqiW3PdRwecYSqNxbbVkU2IthZZ+
O2V36oSAoOy3tuWG/mDuSy2eTmmXyUehSxBYBqtEjFod1adZAwmrW0dSnogp/l4C9X5u+qnZSXVi
PxWBHHuK2WXPUTNI38yGqo1KA/nnVFOds6NAyyDcd8MXo7Wz85gN2m+VBveDX0fNi9UqgBzbSChH
Gh7q2cxVfdY5HB/avASZZrRJcdNCNXdLKR2PFFXDPYqS/S859P17TAm+REE4HZwpMj0jzOR738i7
XZpLyu0g5gqVXdmtBwa53zWa3Z7C1rHdwVCUAzHJ8sTA/+d0+F/pWJG8aFqg7rFCKY8xHbhblCTF
0TCMjLss674MQeYfQluk94FmSaA77f4wirD4avQzndknn9TZbl6gmtHXpEmNfd2M5ZMcx/5DnZVW
itV7moCxnJIbbVKVx2xszW9VUdkHtXG6c2OO/k1c2Mauz5zk0czb0ZXAtZGd2uFIvxouBXA96bva
jOD4xqb+0fZh820YQ+VgmZJ2FyiJdEjTkYdbxm3oxWVt7dUpxf3RDqY/o4nZl+p0sUuDffjWSk10
HBEKuVH4IPshsbrvVuubXw1AkH90o7JQ6uyM6kHUTe6FY10d7LrvPBH54sHpIzjkaRW81kgq7AOE
sA4S5Z19WyStN+SB/S0dEz8kPMXlntqo74ZDE+39qm8ep0rHk3HSqxdNCtuviCP7e0xsuq/W4JtH
adasa3W7euwd/JHk2Nc8eJzRQcq0sL4DexuNXp5lwUstKRxpg4awmGzzRadmvdfyZtx3AmMbAO7q
Ma41FAqC1j9FKlU9/kZ7ksYh+eRrjrjxIV1DJ+COGED8tuppLKx2Bx+n3APHEjsJoZVdVZvpbgSJ
fCrVoL3VIqHFXlPquZdGpnHSOACeP2ndMWu0EHMpWbsRo9V5SaQm3uhEjZvH0IJBcDTpjseTiRWM
NB6sQrH2etnX+7ACaGEVKf9Cao27Ug50L60q5TkQrX2bZjh3RvArbrSmjXctbAm3S5xgL4tGPvpx
mt3XlWlAjfB1b8pNOXcJqI2XaFUauiZ6dftxaINPzliY/+Z9Yd87IqrPQWRq322SE+yBCzxQ5dCW
Hqa0ZHfMbgpcDKUUvJToFf1sglLfaTnxo+mk6Ka3B80Lpdzf+XYs3wBAEvBvW6IpBPfvPtfvtzbi
t5hOU9zX3Ji7Ef62V+T9uNPQTN5Pdu3wMY3hS+s00h9FKNURZTvzsyzQ3K/DoSQNED62xQq2P6Dv
dmXYRjupnNK/f+DCwUSlA5IHbipLBo+camLsuko/JZNBuPP9W9R2voz+lprfSuJPxk+zaVb3vVTK
UQxf2HLX6ic1R7o6b/dWUx3zKd1I/FfeToCYuVFo4QFzWXbvBVsvijSGGRTte5xy79Q5GJcMj2DJ
/mNV6sbyrTw0HCiYSKkDUKU5sOhL2L00ldkQMl4t4vvGzwx1H1R+abjOVJF1VdQdo13cZ9MXkChK
ukOIOt6Y80o9ibbRTOCdCcPINn98ZzcRuqCWX3B0M198batWOtZ1tSU7uPJIxJRiduMAeAZgdTFK
ECcBMdlWTw0oYzegFPdogjo7GVlvPM4w1f+wsnMzG66pgQ3BEmQ8977aYUpVqmRj+KlF2LwmI8ug
9R80hMYHj6675buqFMi1q8GCMe4KqZe3pj2/FD++t4BKIT8MVBcMEbj8j4trBTrCYaSWp9SJD9Kg
fs8d8wGjjvuUDMTMyhtzoGh8/fV6eVY+jrkoeuqk89UAjfVEgqOFXuwLoe/sXiY7c5RR62+uD3f5
Zdm+KG/DkTagXi1FMtKor2rU9PyT41P27Hp91xblPieFdSsRbhTDL+fGYG+IPjL1S7BvooxD4TiR
dOor56fe9zwGilC7zWun3pBUXGn3AoUHeQaTRtGtC6J5HmpZriJVevLLMKY8HRMxvGCcxnFfhLH/
Zchi09yBM1Kf5FDq0z2osIEMvKT/jTJIWSR7O8rDLQeGJfeE6fO7EIyYFTUZcumsVxVGmOdCd06D
2g+W29iWL+1wiQx5yNmN9FLFVUpDU2vphxO1krsUvEUBEz+WlcNY91ri6kEuEuYyVH9JI/jfj4Pq
aNBunftIi/1e6L7fWLPiZU4o+DQMqXkm4R68eJj+2jiM4w2pGg1x4P3A5uZ9+a4vpsUikssajWj+
1q2RSrVHDRH8kfnc+WKL33J5Mcwxi01AnkGbUV4Eat65fQPQycEfKYUfpcvP0lAdEVNFm6oNj2oV
vvz1qQIrDCkNmcMZ27mMl1RffSVHEHjompuurb5SePUaqRtcn9789bFWJ/dGMERDn3M8H7p3KymA
i6hWhlKuX6eqmwrVPJFHDWQYYnxU2zrY9d2wpXNzGRkhxSLOy6KCY1sp704AIkTvIE4zFY+d6KkN
2OPs+9IbhwzEoOtH89O4Ml+vz3YlhKD3CVtAIyTDPF58ytgorLqyc+fUjqrhKZKce5OW9q7mbLZu
L6935vhuqMVp0ILEVjoUXU69LL1qef/VNvL7RE1f5cp/taNGd8sxpEcUmhsxeX2O7FhIWRDjl+p+
Vo+4aW8kzol3FnZMgNLdYBhflbjN3P+wmgjl2LNdoUze9HHv+D0SOrlWO6eU8p3Lm0N1xSRuhbbl
GbC2lqRmZEsomVK4XHw2tj8XWU841kX63c/CT44Edt827iWR/FGK6pAWxqcYTsb1+a2dDQAb4Fdn
x4cLPCeimEkiZ7V/aqIydvUWlfPWfKEHho1e95iM8eP18daOBQ1Lmso6YGAUmj+uZ4Y7QZjpsn/q
igYkj9aexgBIoyjL+9JqbtRUubcS/dv1Qde2CyLNsBJmvOEFikI109ERDqjMEKkTKk0StqZeRRH4
ESNmbaOJNEeujynRvJhoFc9qnMABFh9ywopWI4j6JzPE2BNhRqzS6jg+XJ/SSlYCVouzN4tT8WRY
JkH6YPYjxgsnA9/ZHZLd8j2vEmfn6+VANUVSN9KF1SXEwBJQHCCJCwylg/Ytavulj/uC3WWUQycz
2ydB7f8LVs6YNk7dG5FzuYi6AdcTHQOwJ8ukqxoTJ7MzzHvanBI8HitB81Puirqmdj2V36JAOIbL
34BlC2og+FEZk1G5gUji7wIt+b8GD5DXIzgEE+3N0Wex2COfeURLALsG6sz7FCmXnSq64jaKsmQj
uV07H7QvgHaDhiC2zn/+7q7Ke3scJ/A4p9a0h9E1tKT43GMzYp81X2q6fa3OHlh5b6m/M+Rr4/3f
bysQa3OjC/Oki/5JEwTmwFsCeW0xZJ6eazCXDQpwVlLsSmXYuJjXNjFoQ5riBFgAuotWnoZuTDUi
HgbYscFDLO3vokL/3LTGD6ktNh5Ma8eSBjw34hthchl4/KKPtWiI/dOQi/yU5ba4kypRbny+tWPC
MxAQJQPN9qCLz+crIjdNUg0jm9DdyWfonY06pFUpW/5Sa4v3fqj5p7zbKQEeTnaroyOeRMnnoTFe
g5KSfVc6j4Pyl6I3c9pLR5UaCGk5p2Cpzlg1WdPInUzPFSj1Uw3R/1goonHbOOcZdH0Lrt1I9AqR
s+UhjWrCYl5i4Cmdk1SdlEjdwyrbK0P4bCTUvUd6I52RbyHe144cSG3qtCCQLCD2HxeSFHWSEHun
ET8O2q2ZWuZnTG7UT33b2D+NUlOe86x3Xh2npeR0fa5r3xC63nxRABoyl2n3NASG6htidqaYnEMZ
R+qJol/slU4K1zOUtI3jvbY9KcNQziKYzSilj1NNJX7KMPfOU6XLz22Wm69l3pYHexy2sBRr+Qyk
TlBQ3IbgBOepv9+eNP5biNjWKWrrtrwpx3YYDsJKq1+2P40B7zrIe7vaCaLflLlhfSbAtjaWd2W6
2JYiYKADpEYNa7GVJB8GkJ2U4GGG9iEYpDujN3WvBVC3MdDKd4R8DfR1VsGhxLS487tkQM430GzQ
PcVr5ncPVlUcYA7dZkH+9fqWWZsTsGKkSUm9kc9czCmtaXomIy9QHhPkouCB3KjKaGGFwZaZ3srB
4CMwG84G/7PkNzUIMITzXXVKQl1qXTWv85cR13bOvZYnPyNAWolnhTVNRKQ4go08am1NATeiITlb
Pl3gwBR1ip1G5mxUQZzdF10R7oreFF4EVdpNC56L1xd2bbZsU0IOiErUwxYbNjOQ2k/7Hl+GMfmt
xv23fOT2G335mNjhwenar6pTbGRVa3NEawsgpzx3ZpcfE82pPkaxxD6hk/ziVJPqmR2WLNZ48HEZ
3Zjg2s7hUsIMkuXE+meReuOI3aR1wiZNLS2+tdvBdlPDL490atTT9bVcHYr0lH0DmOqiGlqVVmn0
Ca97K3XCZw0hGmoybX+2hL2lsLOWKqK1jvrRzMLl3lgkEaMW90PdsU/CoM8QdYhdW+i/7QoBVWSE
NJ07w1EOrcjG3YRI200qSf7h+nTXPuNcriPtp4QCd/RjrBNZ4eRVoUhUT/JyJypV8qw20m4TZSrO
Q6qLjS/5xlhapMcUySiqkyDyOZd1/FyjL1uktXRKRgzL9l2lDv5+9vD55qMaQh9RKc34kCDL+Wuc
alSVM3zZ1ddED7hXVH/ID5kypC4RE0p25sdepfZP9iByGk5TKOqdOpZK7JatY/ZHLQt8m/KB4x+B
fEBM9bWu2FfOMP1uJxpwlBfUSd/bSm3knoE2jXZQtdj+zr9ZBAfUUPNb3Sn4gdcXfSVPICVBZHXW
eqVUOp/ndxdM3AIBBFPJC0hNQq9Jqn+UwboTuvZJq9PbWC8+/9V4vMhnkWReWxS8cVRZpgkSQryj
WoT2DfaZw7MKOrV1GzT4HidRpJPrtJn/5Bg+eIXr4y421/8dF0L/3Lzgcy/mmYBDwnFPtW60qIlz
Vwgpqb1IxczIVZUwfipGzKyuD7nIlf83JDVH9pbFBb6k5nV+FhgV9JYbYXfKY5Rb7b0a2urGLl4d
hWj7Jh2J54T68QPWeWiNmaxZN/RJpk/jaDhPlVOMG6Wi1eVDWwZ9MBKKC0nDEkRJ56SNdeMAGnPV
Vtch4gQ5gKrg01BGzcYz43I4+KO0T0H4zgZTywdAV6aWMSng8rPG728lCj4PhjL9yEwnPLVpJjZm
d7mG83DYFSH0N0voLNawKjC1iNPOvnFQOb5X4lF3NYQWDtf3w+JqZD/wO6mdog9Ex+mCOxFLbRAN
gq0vFRROGl3oYOSi3jP1MKXfbP4fzq6jOW6c2/4iVjGBYcvQQa0sWcEblmRJIAECIEASIPnr3+lZ
zXhU4/rearwZt5ku7j33BG+3sSAtQ83/lCj43fWdkRTUd6QW/Mvjb1GkIciVyI4d+vAiSWhwSj3M
Ov99fb8dV39dH4xtcH7gZp6Ht3++iW2Y0VyvcXrUm4782vf6WFSw9teySGmf/I+s/b9+Di0N7Kuw
U8aR8dtxQdBIuSjvcgQjhFMlIch7Aj/XpQVy0/5kAffNo4NcOII4Hd0+RBDn9/VvVTJbo3TMRk2O
HplJv4NlNTgk+ULnB9TzcanW1Fld9JpPyQ4Ix/wnadg3txYKbhC+0IFjC/u7UVssoxY2K3l8hMO8
/w4czmKZA2LJDZj9y5/CScNvrhadFDpxAGJ/DZD/vFoaaA/LyjE+DlT2+SsF412DjoSky5qsc6AK
z/OlehpWZbFOadcZDEaPSLAKkV+Rgv+3Lrstadxax5x1P7DfQ2+24f2LD3DQzW51SJP7zQ2NfgOc
QcabHnv6sYAscm7LOQ4oiksHtWKp/DURRywMtxeF4K0LzLok3DWkHaO3/353v7nkKETBATsBdxmv
8D8v2cNfSeC1nRxD4vk3MSP2OPuJTQvfKW+PNZZtipga/Wv04IP8h7MJMyP++r91Iud3GbkNGeoD
SiuIEr91XxEEh4lDGPKxcel4Pzdt0xUTNBy3o+fAqdp03hWbWKI9mvh2OY0bnEvgy6S9at44TF+7
+NK0fVMNvZgvW+zO4WtHPBg/Jp9u8k3VsmmYCrBtYySzNFsBDWNcEEHOVkjTjwZqjYpTRM9vY6Sf
VB808MRcgpe0NzNQqy6aqsQOac3GTBYGoNeNG/qhWOJhLmBzzYupC2E6m3C3mxsdFk3Qi4O/NeAJ
qyY4h3Zbg4apnwomt7ZAN9vWYdvKgszY5YBfPFXYf0Mc2MFLPsdquuodLJCxsgQ5EfNSBTXGWA+x
7IpMJ1uRrbmGyx/yXsFqpXhGCCfqEpBmG8gqizDUt+A22kphmizoJPQVxSPZoQPAOjTB5bNVxbfL
sNwLnkQX05KtlUu9/NImdqlt6y81hC3phSBwx0tm6wFJ6NJb3rRB1YK4+gMJCsjQyeHKOsLJ4A6y
2rcVm5Rd1wtTTc0MP2qP6/ToRdtWdc7zS+YNfj200RPlY16vqt0OFhNbQSGLOCa5zH+EZ9vHtJ9S
CPjJxxoZWgJI+dltUVQ2jpLaY9BrI4aJvHdtmx9ZEio0lWB4DdmUoQuFwvgV75m+MPl8LeFq/BW1
8PeD5iIdS5rFA2jJ4/ZuwXf4GalwLueEaIT/jtlRIR3jAvogWYwockVi4R+6+bIvEWnF7toWHgnd
MPjXcxOw18j1po5kLvb+7NmDoCkH7y1nu5zG7YMOx+AStlf6lIG3QksuldkD5W5KMomonBs/rCEg
vMXX9QA2OV4GOYe28GXYPPSityeQTD62pf+Y89XbL8Ps700yZ2jOu7MzB1ryXYYdTuGlw1iv67Tc
z848xq1dL5B0gZlaCh/fjk7HapEbeZVqGCom9PMKJV5NM/HGGvOag6m1JxMFwSqQaf3fteSb05bA
NwUOi8D5z/Ecv9USnKxDHK75EXTUVpVsHugPbGOmP/l9/da6n4sGjBTPkAy2d+jLzkXlb4cSUqQM
9XIw7SFU1usui1c4uAY+N8/9ymi+8xmZRaVaFv1pz/3NcQQwI8FC8IxN/QtUSJhzsNhYsyOYjmRv
JCjL22gWVG2W/gHc/uZmgiaAaz0P2wH++8+LJCYybdd76XFCHkLNhra5h3+e+t/2d3/V37//ym/l
H0hQiEUrGqS2DZqdnDgaF0hCERGfyuWdbf5cZWAu/6Huf3MbQac62xOcRdHYNf/z2hr4A9hp5NnR
RmSuwg4kYjHG/UM2kD9lMHz3UyCpwD0NW1FIKn/7KU0ZvBbR2B8t92HRZsSIT0iFyXPeCHX/3+//
N2cpjCh9bF+QKY1gh9+66SReVZhTkhz1ohYk+CZxRda2LTdKL+cOFQl24dUIMecflqLfDA0xsEN4
WMNUA/S/35o0ngbD4jAFHcmspzLNIOcoRg9GV/kArMsCK//DQuubH8QtTSChQs8AX5nzu/u3D1DT
Cfa1CwIR1CAHVTnm2q9EkxSHTquIqTzET/9BR//Nc8RPYoMISgRyT3/vsa3QEQE44R3nyW4nJMnB
CgoqkIJh7f6HwfKbx3geU3z4LsBP4V9rJdMS1rXgpR15QNglDlByPaOmVwjSDipvzmW1xp47wKyJ
Vf/9An1zkfgaogRrprODzu/fBWW2WaI1yI7bNk83cSJ+9Qvtb8BSSF/+H78ELOKvgeVMgfjnE1yk
FTLM8d33JlUXsNtr7oleEDFJ2j997N+8LGcMGC0mmszwX36mdgryxnd5egy2lSLadZzZXLaZGd9d
mDewBvCh2f5DgfmmeCIgAB/22RXy35o76dt2VQALj/OWtbuwzbLXPBnYH6w1v3tcKVA7kEPhP/Qv
/7U1Rc7YMvLmSK2irOix2IKzZuPUQ7q1oKr/9yP77poAqICtCYka3o7fWuV5tNnWQmd/BKPegzlZ
Zy9gc7Ue/vtXvntaf/+V3z7tCQYjFvmaOBAaAi1pyGivCgUp9AyXFB08TTbo/hRC+s19RPQHuCtw
j8nhUPpb/Wq6GKHb1KBtTPj2YiR0LYVtQDHPLVve/vv6YL7xTfsAh2QYYWHJ+o3JZed3CXBMlMtk
knFJxhzRqixyDnQjOiZpCW7oMu7HVV37sgtOs9TwQpMubEp4ii3lFPXwEILeaucHw0djkvshJfug
7ZrCpXNXug4hSm7gbbkw+iISeoGAiHs+TEtleCAQYeW2O7DvrxQR8sb6kayNY1+NbWUFj8u3UPAP
woU4OGI/g5HrBnIKIRlo85G9XA3GXjjEsZ0BUgtfTPDax3LprEqKHP+YoEwg+pmwNm7yEpKRbpcq
a37Ea0t/pnxVWdlMzO77YegRczDne4pgPlMBg5X7CCSGaqFA6ozOwtswMtFJhxqGgnP+tJo+hF9S
F5SjwuYtT2dI9dZY1d2y3mc+OLQeFwMvDHEQk0CYOP00sHw/+Kb1j04O03OA1RP0h1zlcTV1cr62
47xdNL7n71ZObKnPUoqJhuamE5RUZlrN3u86XZhMZi+zP2Q/8KkLTGQzksA4aR7GWVmIe1i3b6b1
LQymTwW4Za9bW2dJ/8JW2e1HZL7deiaRb6HjfCz+ImLE/Cw0HFHrmilM3vpIRBBNQUNZGmhCLlo7
8j3nku3Z4sStwHhToO/1l71V87TLnVuPGyXsjQXTtp/h2FUPDGo1OK3kx2mNV5DFZzj6rSfQX5Fq
gW+3THoImlYo9EAz9k1XR61bavRAXd0HtncFMtVEXq1ZR08p9BNXk1PiNaKhPsxLSA+rGeEeZyjE
pwGmADzI11FKpJlr4fLLeGjHBzDjxdHPoE/ymzT+mcGlpILXCxD7DAs+1wvvCmMRKSZMOfXg500t
RqVeGtMNh0Sp5YlOTX9coKXYdUont3bRAKa3MVhvWDMGpXSp/5R63ngvlU0fFr3eec2s9gvpdZWN
8NAHbu9jXSKf13CcLqPW804Z3+j1hF6pNKQVpcdtW7BskqW/pjP0Hl0C+xsSf4xJZBGKzUP53nMV
72MoRwfo14QliC7Et1HrLGKuNhLT8zb1vF644AyXujWfTQvFWBQ16hEu/uD0OA8EpjMn+wPTNL/F
/ydPesugtkXWBgjtvbXuyfNpaguO5cBFpkJTBuOSVH4624rx0MY1RoD0YWsH4KJNzI8dDIaBRYA2
XEmxwbgsWpOfHeCTq83463Uc2rPSb5xvllFNKF8p/4np684b0vRiCVx+ItvC7nDiNV+JL9M3qU3n
kB8H74gOg86Oxr78QnmMH4atW3fCtrYaE/u6NC67JJOar0zE4UYFKV4ZII31cYMIqIqZxKQDwQ0E
wRBRQmp6E4azLZZRmmuJ4/hybiUUNw2Wyb3c1DGc0qQKxlYi5Fdl78pSrsuELssjw1CL0dF0V1i2
TxWBRP01cA0/eJ1AfkBk9S5hGQASfI7X0IndIniRvPHWiStLJr8gxgfq4C2I8s3RxdQpmphykTF8
M5sWAqTZI9MvL8NZj/GqOQ6h7nepnuQRa57+E7HDQhXxmopXuQnUBh+qPzsiGK7coKAhRezbBs1z
kyBVFLq5EteWVnrlU1RsbH6namX7RMuoQKBBsucUT6rYYKIFNxOB5gb2Z0/Che3dOm7jPvOGqVwW
RvbQHnaXixgNjOvpGeTxVn7RQLsHG96wr8YoWu+Dtkf5HYNsuRsgg0MSdOddU9pD2pXGIxgsoVqg
votCb53rbg3oJ41GSoANJg0c+PuOb0WjchQl0HsulO0Znkh+Xpv1zDw44/f7cA58XMeERAnmK30W
KHVIDT1Le6GXJOYAFv74CK535Fd0HvCmIuUyO61Bjwv05xa1P/yCSXPwgXkLn1gAVMsUqWDkM+49
dQNxHb8Q/mzLVWl5YVpwtQNG+meLNJMPBxzsoqGxLfk4AAyJ9DT6CItwgCXjZWvfHczvrzDLTX2B
RU781ZPZlf4W5ge5+Ppe4R9TiVaFVys3YbuXfGbJTndsqwlKwvnoci4sUdfkXnqr/OElgt70+IJh
e2Xj/BQuufuFBTMyfccWoddk6mqzrekNlGKKnEMqwl1Cmy0p1yFsqgBM3Svam65yoL9wBDkk2Vjg
0MKeMU3tYZ4d+PSYyYE/GU3ejG3Yr8WmCcaFEBmxzr7kvlBXg/D6J046yCTCdH7yGEHScKA7fc0k
cS8y9+WFbaAfzzvz09hk2Y9RslWgnk/wZUxshYgbb+cr4MBTLI5rtH7kcTcXXZfMRStb6H2JuYPe
da6CDAd00MAyQJnWOwxwIUXSooMW2mRbsSzDNfrZvZtTDWAo/yHF/FPQ9WOOcMwie/4IFgAi/JzK
33w3XC+el5TSQupLrH+cc/4aKv9LhL7Y8xVkP5KotVwgFq83Fv1cVpjIFqqx6iT03FwNHZ60CkN1
HfueaYtl2Ka48qezyE+sh8GSXyPYE6Vsov4Kg3xbCjvBR5gN86GNdHCRtct7wrYXHbO6B152t0KL
eNbiv66hcNj+5v5ehatCjjFqPm+gsq1H0dqToSQolAJQFWgkPa04SH75C+zeln4LdnE/MFa4BYQ3
CMRrqbnZJROLgCQm5sAD2VZ2hHYRxDkPpjtYlULpZ+soTL8iij6BWHFBPeWXZrYLChgI6yn6rqpB
nhsi7e+mpBmLENjvEI/JI86a9ZBPDa+hnjvmvRopNIRsr6boQkRpmxeMhp8CHcdjtsbucpQtLxNs
4y8ZFJQSoLI6Bn4PZwS0hzQjbbWqZChbKLereUFofbOu98SL3CVvFb5yOxSjHn+mPlSVvo/Ok7ah
gSBjGMqNbKZKHAjvsEZ6j6AALVdChzIffQDx0Xyt40UWGGAeXTY/4FtWe2/ur1xg2H7IpSoTLzQP
iZjWQ5tkW48r9tsKI2z7MhNznwI6L0cXwpYgnnHrYTFWYN3CLw31aQVrZYpjMGuOoWtMxeX4bBCc
0EHafSDIJERGjN/fN15vbr10Tu+RC4i2adQUgPFod2u0iBcztW+9Sc70s2bCbj8JS4yEYYG3HMeJ
Rks1KdAmpKdrqD7vgJ9j4222MlyMfqbA3XeW0l/rmPvFjJYPvn/ubZhDUvBMmWLcQgT9NiTeA1cU
x5S6Vw9uEjvt4CgHjbgtN4jnykUEslbITTziq2RHJT1V+ggXqhD4OZYOUoaKt/JSzeZabB1QXMQl
7zo6nbjpFbrKVF/yPvQAKI+ubESgLpMEOR+dDmFZFTh9Czxu2LVLuOx0qNYCOu78pRnG7BTrKNrl
jRxrutCtHInUiGsLR1lgW3BpxrY5BXryrpBhmBRJPmcHrGO62l/iW8DgCEbA0yhpBAdvrBbmr5Bs
17m0wQ3WH7fERetjDlpEEcwqqINmhg1llt94g8cLrGRqiYPzBTOhxj4fMlh0eMlum9fp1C/ZCM8G
xR/WLu2rOYq8AjhZUMVN7gofWbLAhrz3KHGIk6IvgfH2rYHlRKvHH5Y7b9cvDIwiFuz4uAZBsWSK
P8oJBaTHduuJJ2hHqLT+peMtLTwYrBZzC8dqQ2Kco3CYOyGpMoTdZpwgTBYOAqnxQ6TJLfFF3E0W
a68NKg9kXRbp0MNogcVrTbGKr1jYdAc7GnKzilHWnj9tX3rIHe4FxQmAji6l7WcmXFTl4blrpKbf
zRPDWMabOwPU6lIY+CF5gYl3KKvLAzwOsrKFhX+l4u2CmeYDLkYUo5C2pxZw8yX1Qv2cAPAvaLIt
N1uC7iHzIlgfgFzFt6Oa/LEWffeGvN/sapiSu8YgtK6xzIfxDd55b2phMTDxXegjdRCa9XOXKd5R
0LtTmtPnVpInb82eEHSZ7frOfSKeVR6mKDXl0jZ9OaTTTZj0045vY1c4nOKl7vHAUilD6A4Mh7i/
6YtkQb1nLD11Ws6nGDuz0EC90nuDrVWTreUwpfdxJyn2RewdHiv6hFBjrClTLh8GNeVH603usUtG
+NnAzaVACMRw8nMK0wjLyWHjVr20w1BP2P7g1UqviOHjY0LGy0VFDZqZ9cEzYqiRkSBMwYfWPbgp
5EeQwacqX8Sp5+aakeQzbr0fQ7zeK1AyULV5BboNZmLE/cmvqI/mikm9HBTv7hMR7nv4ZoAIxNNr
3bgAcv/5J9ahaGvCXqPw9byC3ncuVS+GMs7NAv7ndAemOUhGEtYVMZJyqE780oN6QhexcffMBpeY
3+kuBzm1RFs6lOmWZRcz/CFxgpxFI6n9IQx4/1gl3iQ8fNGed5GE8jZhwy7JjV8HlHXlEnoIX8xt
X6t0+aTZ2FfRIs/z1N0GBGBHZB9fxxNqapthTFAhDC+69KvPhuS1b+MI8nd6y4E5lAJWMKfUNh5s
saEGihJMr/G2Thy73yjALYUgSTXiOoUpCqAXwTN9FikgA8yhlKgm/+Fl2QsxGUMILUpl1tMDDPt+
bOHkSkycN6nPngNvYBh1Da3ggwJNgx+sDw5z6WFzvbto6bTtzObSnVptdCM9fAVIUB9P2wyPwZGw
8H3o1HgYVpuUWWJ8iCIy9YOvc3rZd+1F5kj8YDU8BlassUtvFmo3gOxziiP1cxMxQnS4Rlpu1J9U
OyaYNRuEEFjc497/NUghdjBHeICOP6q3DfnLOpsI3gx1YKm2425dk/TWW+PxEITDfjDNtTL6K1r7
G0n8BJxV8iRTqj63IDJAt4F/kAGeTUUbwMUi6ENT5S4rDQ7jYprb29mE8fOCYR+hklvSn87mTpWJ
7bAbpVcZE6dVCC8SEWgH+h/MhmDw8z4bS+sBzWsFf1heetDTFgPElAUHa78EKO4qfPYzqIJ438IY
vQzmwYdMC3qC/dAC+kf22Nnop5DZ+dSafqWU3CcsvkLm4H5Wgk8Fh03H1M7TxdAMu2jY6F6LyNx5
LuE/MMa+rTTDJrjp08Jm+jFlKL551Mv9MHesgBnQss+bud9BjoVSk0SYm8YOXTFWOHt/WOzVTLGa
Rn1mhZm6iyVB9fCousQyov/rDyA1P3VooT34mHZLepW5/hXbpodVBXNJuzkuFt3fT0uQ1BuZg5tM
mwaUzwSttskjAb+fxJlSLGxD8SVjeEU6mL0MrBXYjw7dUyupv4Ni0r9e0viktiW5d5yUwvk4XSJi
8BGO+BMA2sctS91OxBiftoaQXdKufc2yTFRYSj3NSDnc0zBFBungXwSCsBcYpO772V5AjnU7oDW9
d35zR1FQ8Q15Ny3A7KZNov0SIbdkExJyOMf3vonu8tGsFaD955Wsfj1FyUUMwkND2WVo59dMbXfC
9eTYUgmnFzX4VdxvdxbisjL03UeUcV2ttL+jjJJL3C8C041NVzjW4hLL6KX0h1VXHFYpP1aCDmEJ
wfuZwctFhjoGoFz2UQEDlvUy1xqWMHolwHEN8gFEm90H4ADAOggRltnCg750ywrQgjbwqPPuJQsD
XBh/WZnvdlpiyAaEinyRKX9IbZoVOWuXR+B3XSk79QOGPWMxgEAOnxih6h5GJ22hYJ1VxS2bWaE3
/qVi5u3ggnOdq0FBqWc+odqD7UC2/KJY213BmWqqad6d5dpdjBwebHZQNMQhpd277Jv26LAY2ivt
VN3Y5EaDibTT03AbKjYWYhQEkDg230M49sgOwlyRy/AW6YXyko0+4rgQ/1LkGj2thOC2ZGvyzCYW
FCCj6mJpCOyK0ZMiv+6Ysf4I3lqOitnORT5FJzYlvPANu0TegoFvU5bXwFmyio5nY6lcNeWWZ5+w
ZnptQYDHWtzWuk/Q2QQRAkJ7dTEC9NR+hvqYgPi5Re0lxNhA731oapdwu/G0N8NNrH0w3XbMZuaX
JOAfQz5iKmk9ORVdmPUVzZO8SukY7WVHaKEI0hzHAPhmP+ofpHGv8IB87vFo4AMJ+zDRMv+e0M1h
3RHHkLQGCliJmO5zeFVtcDOq0OZDwuEF7xmj/AMm5HnlOgtjqFH3daez1z5EYhrexYcZcoeSBw65
em76hKFOAx81Rq+xY/kVAhwAXtapgs9Yqq7prVhgMoSY1OdA9u9BjzxTRBvjd/GoqmSgQb22Ph7B
hmMHIwB8pXL4dmlbwzRi+SRB9+k1wQNG7/OJFMNZrdmCj8jD+5+4TV8oOjzOZxN3Y9IETTPrCwYf
rIsNft4lbke/C8Ie3cEwfsKK53Wlih2SeMS/iMXebbDaD5VJxA7R7caiEwHvQgQ3aJFGwJzsA4Zj
Z+Zwul3DcP5tW2d9nU7Bc4DmRSNRs1QE7BvsIV0dGbfAKit66fkKOaOaqtgG4y5bJq9YNvcplvxg
FAxx2nHAQgPErtOyaQzFQXfoxw5h1Uns7CV8+e4wabd5uaWcpkWwLPQWoNNWN4yRijbLr97GY4Xm
mVYixW20iGhom5lfRfl0PTDxvmIoQcvoHeCsBlsf9BwfSbo+Z2N864fqSnsr5GrJ45grvGWYPIqx
b7JrIAqgfXlCPBEhyCWLUABEENxw0QSnwMwP8KTr73qZp8D6W2+f6qzD94chnWBVWVA4/dUDUsEw
pHt3kmGE4i5/7w2g5RKY9VKKnjysPvTxbPJfWr5gzs68oNDhcAdvWYDhbdQVKW5ohVt5mEH0P0og
V8BP2K7TOE5UKOI7pa0o08QAgk2XvQdXlnpE5CJsOvkIY7xzWLSa0lKZuK8DGAuV0wR6YN4vwXFA
4N5hW/zrKLBYQgThy0rSX9g+3jYIRKi0GTLgkr1/Szw9w5FqCAquwYVKOqs/IeGGAb6x7AAzUnNp
ARyUsQnie29GHH2kMriGQe+J/pBH7wSuIntg2X4t1PYOesZyBk7WppgRSFX60qM3uKIIevqeXW9B
SKFbnvqjY6GC6R7HULEmFDg251mNr2QZgIQN2W7CvuDn1MWfGcxgeNdl9+tk5UUmYMqFkC4hHgjg
0fc5zT4GUHwrRV1wMeY6RZNDYZARj3BdT4afEs3hHMBawpunFjF1wxPOqfnFwUStkpsMKsrCe37+
WZNmCjPUSlFDzqW/IbeBa98yDrN21BGfXMaN0/WIhhwQFYNZWgkXMwI4siGwOYJuAM9RV7k3jAjC
cwy4HnJZdyDkLa9SrBt4i54NCr+dOHYOABE1g9XWLDr9jKCcK9795QI2HQT2t3ULk5jCYDlYbH04
7cED+ppy8YCpF6/+6F+gKewKJCX2ZReCUAdmB6pVMxxcFH62EUdurc7uO385bFFjD3hpl6OOeqg7
fPs1xhlWQoQsPw2xOCwiciX4CqKS2DzAw0xeg0drdhtucNWkIG9Boxti7LMJjDw2PMlpeYlmue1g
OhfC30ptJU4jUO0bl5dZ3D4xRBngnd0iWwDvfAlHte2YPU9aWOOEO2UAOxYz5EGV6ab55FHfFMko
f47SOsAffnRP8WQuzzqjOwVHHkDMDqu3Bbj4yt2lRMLt0QV++MxN1qFjyGGq2cF99oAdil8GHoTc
yveKMJIZDncFkBrDb3lWJpTRILKXJAX2k8RoLcAHjcqcw4Eng0X/FdZHeaEd738RMsEQCxq/nW7h
froZUN+YmQy6f9GDeAgnFbLZN921Sx0OeI08P07qOQV4K2D7Cbj9fonXG4APsMvTRO2cpeqdThIM
nyYY7zoinqOMvcItUB1dNJsSD+1uyJsXyrA7B4avTc174HK5N6073nYSa8JRXsQb1ihdpnShz+Jx
6wPyy/Pxo8fBtBcJw5TbEdwOyCt+ISD2zCl0ILSN7g5E6U8u2rkOINi+TdbMlRs6l50n5MkgNuur
Q9YEDoAe4z0Rwa9EdUGl03nYBZOP5QHTbzbmKxCVRBaY94ajOjPvVr8Zd3qQvFp5gg1WlM8/3Yyu
wdi5q4VQsJkWWQwYX57WlX2OPnkfMrGUbYLEYuYwFKj8sZXpduQbkCHE1LV7uAWjZLaRrbskg6GO
9+WY/wHvOP3YL9jhzIQAfIPCB8HG+Xow04QjPe7nfZ5Zvh/CiJUiTVWpxNQ9ZBw9ALr9aEc9+SOH
BWFs2Jfs/XTPpy28txquqwtMB49wnz1vHvR9T8CE7Rp43lofgdMrgO9rvhnshiGjupMRBvjG+I99
uAD9BecCi82VHIKBwkpukqQKYtT+VEO1HOcVqKCwB2s0Bmqk2NXOx0Z29XElGxakIuj0HhSAqcbB
2x0Rzny95udRosc/hWfwUF399KdrN1Ovs0nrNMZnQKUbSjXNQLb7RN5Nst3qNU/gpYPB8CYK1HY9
U7QWrUI34nn4XHjcPeZeHmG612Q/ArC6sJhWbvkIODWc8/Dkz1JuBRnFh8fGFzCvHF743ABAlzdj
J341wN49sOyrPmaPlAwfLbwTizVl3iugjHWXKH+6SlqV3LQTbXZAjd8zkVx3nr7OYhvvrQ6mqouD
5qttG3GKWhRoAWXipZpge2p1PF6PHjhcKmSP3cbucNrOIO4CaGuRixat5GLg0u6aLKfAZRBysal+
ugqE8E+y3+iBES+rPNPD2zShHzjWkT1rF68ApH/go2+LBnN5AUPNd9xMBT88/UDxmuHsA3K6Lc0t
FMv16qx/JnM9egqcYBB+VTW5KAWwqV5cJz+kC2zpIv7eDtPLwN3VAioFZGt2uwiZwL4RuycGtg1Q
dyaqMJ8yUF3XesmEKBPtP8NFHqmI0/I6eOoOtsafqmuxctump4EsE9jQKIxxLATALyDcEyC6pQOv
2rfdaUFWBRBzhAbDoU8NxZmvCUpAGjy20IHAd7Ux7LnjZ0CEpcjt3Bz03mUwWFq0HPRW4Om7eYuD
nYtZj0lKPgVmyWEeAiZuxMfrzUw/tpY24JdB/Y6tCT+Az3A7iN7BXTU+8imeYaM4DZWXqOGJOphd
S43hHoUrr/MtuF3g4Qh7edgxD1MmdxRpGNUaANMFJfv9/zg7jx25lazrPhEBMoJ2mj6zsryRmRBS
SZdk0DPon/5bvIMfrayCEvcfdKMbbVhJE3HinL3X7kqQrpNXeLvKLsOt6Vbdtk3iaDM74XtlwhZ1
mzDZdZaFaCAXwQZZnTwmbTVgRpxo5id8h5UCBFmUBX9fUz52gfkc5P28qiz30HeTsUnielgDqsRT
F6lfFoOGJi+/hFOZ7xTszXUoQn1A98znXjYDmvLwLcS0eiqMfjqrIthbBvk/bqTLbT068PZy+s5U
SiVvLF8qA4Qk0I9Wtxylqvh9EE2xC9z+nkX4VMXdF3JhOlrWvj4j2i2BVBMJbtTa3ZtKpxulnXAD
kQuwp4E7r0XE7VlUhTZ5029FqR47k0BCCUh1q3PlrXuCqHcgoGsazFKcDXd6mz27e6xor1FY0mbp
CGAJ4gJoq/JWLi6KY8y0e83KRi6UHupT0E0MzDlUiqT+mVVltzKJGlybku48Om+1afQ0nuBlkklj
UmxMzKruPbL0AEGPxaZ1Z3Pb0Spfl1VVZyvk+D4CCpOjaSC+kuqIsjyh+BRDr25mwZ4hrd+sZS4b
Fi1Zutfx2kg4kBt58gr+LfoVFzgZOW5F0GTCa8F7n6ipkCziCyIxBHzhpSI6smfldMXkHZWcqYvr
MJA2g8FCyVVQpgQ7JoExZlf0i5/JqXCrC1zBBIN+CPG17ZKUwhptn6jG6L1wQ8fblFZY/BgKfFL/
+WLYR3lE9pJ9CIXgQruVkFrktpMOj3aqs5PQNUV4lMQPSMHllUuJRfL8p1lkMVFy1EP/hvzbuhAt
or1OmrmpQlR9VFObyJyMm0ZmU7Oa5tBLaKgqx9o4jBnUGtqsH8IopbW9qpia/0zBe9IlKYPfswEW
KZ0i9VAGauzWNFjqdBunVhzv8sUNTC5cx/8Sibxn/74iP1s0wJe/gVu1iISXRLLLzN86TttpziQg
Xig7cqvCQP/jKtn+M+TKvAnZ8d4Kv6IpWkkUEatIzxltdv4oJAR+GtBT4k27Jqj/+MYw4zBRaS5x
vPAHLgT1aRDpDK1reMRwwBzNzKNNNbkzB0Kq97e/34GP6juuhSMPXAVKXmjjfypPk0iKqYlr40g6
nU/HJ8AMI9W0yeso3qpR4nigfb79+0U//sAFvoPJCNEygvrLUJg8gybhk/R1TCqZHSiv9K5vTbmJ
MmX8Z0slGmWxeCkBYXDBi3tJsyGnDmAlCdO+ZQAuoJDYgb4icLU+qEGljx0OkDRxtTbiyQtde8vZ
NWGKEZ8Yk9WPdu96BfbDJvVXVT8m7oNsZ398GTPX5PwdZ3a6LioZMMuVZvnQ5Eb8TU2pddsarVHe
NmXkXuMvfLjlyx+IRZHQGqgBH1506Cs45kwzPrnoDpi4x0hbBhqL+wYR3Mt/fLxcS+KSAM/nMfu0
LxahKMti0SFOAXLErrWywOVlG49tXa3grYtp8/fLLevMH9/wcjkP8SgKbYI9LvPqEpEx0eCTOWUV
JW3fZP4uNYzxhezjDLj4aO9Em8/fhajKKy/Xv0l8l5eGd4ibyyJBF6PUn1+P0fR56ZlxdqqNSLGn
cbxxy/xrFGt9iKciOptj1N/kKdoqbTg/tcno+e8//sOWxo8nKRA6kUlyHjaYP/8Ct884RhN5eNI2
NY7okhMVe7AXdqSPdmSMVxb9z+412mruNqc4TI4XNpjEGlpZdCo9IZYZv+UzHcMxrcuVnK1+xUuG
wDQw3R1H52tcn89eYAcuBMZEySb+r1n0f0wOQ99QnMatOunKmDd4OJDXGUrwqN169/d7+umlcMMQ
Y0vzBevpn/d0MFi6ROepUxdOtOLgmi4/iPajhZvp75f6sPzy+LAo/b9LXXhUDNvqKjP2Ff2a+Kds
O5rufj1vs7SeN27TQtrpq2uhpJ+tVWitA+IKfF7ZS39KKXu3TmeDWO2+6LYVWIYtIvn4vyrXl19m
Lz4fCWfhA9lGBUPYZuakCGbpTeh5LpslG2vAUSluTlPPmeTKIvzZvWQ/cZxFlG+aYvnP/+cNacmD
QNEX824aqtwy3Wm22FBRgGfMkEBmDKt5Mv+zpZ2fCbeDD28pgj6gVhNHE9vr8P1lblse2rqozqNz
NfP4s68c5CkNKF58jNcX6wzTOviKNY/Maqvp1gbVsyqDOb5LnEBvw9q/5vP+9Hp83jRICFnm9fzz
VjqIAcpAFygq0r640YGIb4WdPJHXiyV6Zgbz96/gs1UFcw+yY8LU2D+XD/J/npyVar91WzYMet/J
ijFvQBICIlpzztBuk5GyIu0PtQOy5yvf32ffAosZphHuLTXCxfKZypLknj7JTm1cYQIlVxAgPoj/
Rm///hM/ezk5cRAhjTDdJybsz58YglZGvJpmp6ivy3VTVt+NvuGzb6322DqDtx5KccUPszyky80J
qyLWdQp0rBUXlyTVoMmmoMlO2jXSR9wi9VrEOQL3vs12Zd/PexkZEqFbl+zIMbly9c/ubADvkWoK
aNAHUkcZcgSYIis9YVmICOiu1LbL0mvl3SdLNdU7rhIB7c2lXP7ztsrIFrkTcyNdO2Skv/QXgywY
vouCfvXfn+AntxNnPimQzK244qUbLIkLy0eHoU5TMtUHdNY4zZ1MbLRp2ptsJoOJt/WmGnryihtj
vnL1f0GjF08Th6v07OUL8T68qWNXa8J+Ey4fJ7FFfP08fKPvjuos1SNNakFX9xQkkRUf4kxN01EY
uvyH+WPWaWIpRgYpcdfX/cbIPWGthsgYYoQauX7OkL6/VWhcfqGwjOU+BGGF0dovAGbYeSUJqja0
l942qAe9jeOK6U2RDf6T8a38lpv19D64WoSrCsmyAXuoKq8YKj9ZHjhj4qj00G+Y8rLGCeyma6gz
k5NiO/tm5S5jHpu3CrWU2+LTF2pN+RUf7RJB9N8f+icLIcAcqDb4FgPxIQs5RORVhHafnMq455SS
YZN9JsWNbDXhhFI+BKId7c3fr/nJlyNY6yGJLMsv6vs/3+ms7J0elnZycjq3c3ehoeb0LCTKrf+P
H4cdjyML/nCQGBeLHxTWwEzErE70yGhkt+O0NkWTH7Vd0ciyxv+YDYyPkghV9pOF8gRkwrq4Hp0+
4ixlrU5ZPdYvzdAP5LIR/oLuz/7v1Qc1Oe7N5TYuJcif93AaZ7s3oo4Nk6pgIzO736CUpx63DdhW
xMRdud5n6xALLcxHoDPAbS7WITNq3DRwnOQkzNl+84dE/2rVQIsL37W+AiX67NSx1G00efgHcuqL
HzegBjdMM0np3iVRvDHa2TuGgdd9iwJvsc2p0H0kqMzEPzD3U4XaLh1+ok8RV9zqn516aZssHsGF
aY9J98+7DJ0NukRrpieAIma3ViXcYrY24yYqRP3NDIr2Ritr8LamMyUvMFzGxyYbUvRMfK731gCv
CeEcslgVxN6V7IVPvlwOZURts2gvptOLv63qimQU9hydMOaIlY6Ete2YeROZRVJS0jbxla/2kw0e
2ylHa7TCHBkuGw1tZUgpF3uhqXwGalEn2uYGOVKB9o0cobeQblG0jfiO3Svv3mdXXrIYJR0IPuLL
K8dI72vSy6JTKhIiHVxEW8GxbErPWvttTHsdVoi7b4iTHa9sSp8szNI1If76/DNf28U9tgGAem3l
RScErMW5Lu3xBdVbuyHjfNo5QT3gqLOYk0kxXrnbn3xvEhAox1DQhz6Nzj/fPDLKolEzHjgZval2
URM4W19b9q72EuPKpbBF8392sfXStwW3hOyT88wltMCIYYsUOolOBhml49aLzPELQzpnvXCDn5gY
ofhPhuqQttW4des4Oc+ACm8jiV2V01XLvqXyHdM5eU6AlW9pGvxDjkBXr8iim9CNWshP45aKpa61
/xAF9nRySeLaV35jHdjVgpWMeWFn7RnYOuCPr70BtAHS+GJcNTXJcpnnVRJtV8m0o1UFchewdoee
dL8W/4eUB4s1412Xcf21THs9ERiGt8aN6+BoBNN8ssZ4/EopxzTR7dtDCo8YiI3FlpPRH7rzRYX/
Qfs+PhbHqQVYn861j2ZOog1BV8NEdGs2yXmNNgfjRxBYNwkXP9juFG86FyfnwUboA0BGdkhOp3wj
MUEyXYdzU1jwEbIkV1v6Xgyj/GHuzhpZ6JMYjWe7mJyNy1d0H00zQhe2Y/1GT41uKHKu+dHEC7Tq
E1myvvOElsPlvLL7TmzphX9BWp6eZs9DWVDVRHax5bFz81/a0TUYUdMHkpzexXNv9naE556GPCDm
4NU1mndQW91xNiq0n9iPdrkfVgzCZvUQmznmNlTUFF21XMFo9NZT40EBsgk1LL3UXafD4i8aF4VL
nup6V3InuOcqujEKwkHXdZpV27FZ+FlJ58jtMA/Ftejtf9/Li/d2kUAsQClYYx8WhipNSSzDBXhy
BqN+RnVpMStumOeig0tvR5fUPHhe9vPQZeJJ9liOkZDgJpmLLN8XUSqXtMxmz2yJyrIU0QnLFo5S
6fXZvrDEhGDKrHdiLBHjoiLbVrDmtsEwT7cqUHJbtikJiGlrVIL+9YT62aTSPNpkCeJAbvzfY5vJ
XZESLimNPDx0w1BFaCpK2ATVBIanV+VD0EKp5+dJxtRqOOepI7CAV95diRfhNjVaBr1pbXgnnkn1
CO8HW3dhi3NZ0MRG8vVFFOiHma/G/SpG+4cYs5r1yY8ckrKY7J5cp+sl5XzcbEMUmeumEMJH8hFb
655YgH1QzvYdno50V5teej+MSfFjAlax1VC6Hz07q+/ntOlf9WCiKc/ChR02VEysufuYDmyBp1qj
ULR0MT+g0g932lTddhagm1ANWGr99+rxk92ABhm0CtyHgMQui7rY6ZJAGCI5tXWGHqGPqng/DC7S
6UKbz4mNHaIwPO+/n6Np9ixBEPT1nQ/HW4tIPaeNnfhEgj1uB4NURcIgY2u81m/5eAqjWA0IOFpi
1wlZu9hyfBQ9+Jd4IVtdORh6hP0iwwTCPZh50505iZGHvKsqHe4H20l+/ceby4+jnYVUiLrS+pCy
tDQRXNGHwdEbEnGupDJPDvmIB6sV9QZJnXk/+VP/X8t0LkovTTJecDjsXu6ySSHn0B7AkORl3Dxo
EhIeZsq/da4kXiDLDa9UTh9u8XI9zuyce2xGJuay9/5vN2bODPxtUXAkpDVJ16hnvYehptJcE5+X
cd60MIb6OklmlE0ouMeWEOAr79NnfwMP2AKJ4kHGvez2OmOnA2foqGPclLzcxB5WHpnN29xLLVwT
VX1HEzOHhCGLzUAdcgVv8+Ej8kxKec5gTGz/bV/8eQvixA8an/neURn5+IxgeWbLRR+/zx23f5Gc
j44ExF2bIn0oWbkqIuh/o/XoZ1zWGVbM0DpY0CzR0CQvfdeN9x2up2eZiupeNhDr/v42fyiilutR
HMNmgTjKlOzPX2n7hZBVCT4L9sFzgYfj+zAzRRAgYI5/v5J9WUEtV6J5uawPwHQuS9QsrhpiH3mF
yX2U+xShGi18YdfG9u/X+ViqcSFyvIjdATTC77r4SS6uo6nPwD4UfkffAyk5QrM8bVCbt/NANKZN
1BgRxJVdr6RG/ph3BpZKM0rUd0O2bN+FJ5NX5JDVvM+IJ5hOSe3BnUMXmWK292qFPavKfv/9717+
rD92as9cQvd87CrcIvCefz6JJEicvply/8jpCcBCvSjuxtxEaVK2V/aHTy/F/sARnHGlfbmatGVd
ORWvPuK8yH7NzA7Judb9eQjtL3//Uf/iai9+FUuIxRmcqI6PwH6zSAdRWZl/bDkx4XBc7IbdFG0t
YyKL1yLnmR1WkotrVqcGe82h9N3qIJYnRMrrtfTKT344eyJ9eg5oHm/IsuT8z7JGfKHMRwakR5JY
p5upNuYDKnpnPRKqfGX1+vQ1XCj7TKrEkn1x8TxrO7Moa0c4mk6BCaG0p+b30kT7IQiPPEdl2X9F
DzhNyDj1/A5QExcutrHspc46I18RmaEfpZ2MEYDoRYxWhAmGly5JghOynuF5ys1rtLRPPlGPWa1J
yUubC5zYn7fHJICkNpjnHhsZmvAxy/hptoprV/k3ne3DO+H4QMqI1mSMtjyl/3kKOQ+cOEIHjl5T
BXcY6EW80hOc5ZtIEZG9GijGz26DQmuKwmkDOL86McLlT4KU0H6fizK9LycsaquQn9ODN2muZpZ8
3HwIloZORwomPStkNH/+jbPpktTczS6LCDnLqzY1NdqUHP1daKQxqsvYd+9bz0++JVoOWDU5Hb1f
+3a8Zcp4cac8Zuj0kqD8k2Zy8VdkfUXkZzFIVK95dSO8WU7PPfqzZougWjX4JYs2WmWDoCdrBOl6
YAqw5HYngE7pvVfHGWr/T86Z+VfPU7l31qMig8UwFn/GnIav5Sgsql6n9Sue1UrCs/LuBtk02BaK
cnoTY4o8EtddvXU8NMbeMMlfY+E2LpGS/jzts6YocvRv08ABoEkHYEegVeY1uBmr2LmdFwK2yQwf
v2aj8/DGtZt8OHjA4p40J58buumYOphXtyc7ohuEaB4Mag911t0gt8FlPkGEeyPdeGDlcJPxJS2G
NFw3VjI8j2ogp1lOtfUTm1xD+UWJX+zmAAjHKW3aaFo3HI1gzPq4lr4GnNzeDCFiYMKThXU9myZM
sFVkhjcGh6d7Whzy3Le1E21LcwzKTQ0bZZHQ27pb1Toga55gFP0+5mOMzVV0DrLqIX+XnV4iNCAu
vZnkIN96+CdeYzk3t7MKe70ypqj6bcyt8WyoNNLrtqBnBdCiHBiYgwjZNCGmkIJTSr5qRyCrWI2i
Q+jmcbJica36VbGw+jMzmn4Odu1uJ4wluzEH2nhMato8fCi2A9BBwjvAdKn6el25IRK7oKmTX7gh
OmSVUwESB+9+0+b2W9nbA4xX38Q5OOVxsW492qUrvzPnY5zU4bfQ0yWXMAP3YAJHesn9Ot2VQ9j/
NOuxu+ky1/BXQ1HjRy+suYHtYaUNx3SWqWAjYrcQa61n+3ci8rY69CpukzMw5iZb231ppreqG8uD
xl//A8S+99XBPmlvrN5sviqLhwuRxilf6rHxhpWmmVXtE3RJWOA6o2F0ocfAbc+G1dNo6cDSJtt2
tjEtVV7wXmDQnjEnK4SVMF+0fPYcXv2m8PTvmejIcR02YZus0IebR2+a9auuC3UAWGTcYpCMntK4
rrNDaHlYlswEM2Rs2XqHkVBvXeFZXwFHK2+DeEm/mFLlxcqwyrZ9MFJtrKdsms8jRht0m6bQ4pAl
bVbu3DSVdwiPg02C20fchVM4gfZDWCqfCoT65Wq2EKLtUhfrcd5y0uyUPw+7wk5ptHgz8WH9VMMT
x1NzFg1JDk6I6eNbnKoI01EMTMn1hlNjq/RBmMgtVzweZ+93UbrTKWJhZJmtkZ48EMw/FYZ/vZ7R
oD/VYRtj6G3dZJUjgftGZUUMGz4J+yeWJd9Y6b4NfhJoYj2p2LN3Zl2ZsBH61EI3DpcZ4gKip42s
wkluzGlMv8AArxa9j1E/mMlsbGjeBCREp+3vzE48TF2z1gC03ErctYnbbOfA1LeOEdl6bdVpsen9
acZ7ZZYvcQIPhiNRv5KJWd/No13ggW+wnhbjMOUYGEEGbcMs608sY/4j8O/hLmSpuTXTYbpnENWc
zaoz10Md2P+0GvwuMXNJH2/zaQrOgxjqkedV+Pci7sXR90ju5KMu3fe0Iw84s61k39huc9uOREGv
6P34Ky8dC4362mAyU1WRSz9Buq/uOEKkQWdW4qAd2p0CwfO8ZJMhqw4TDYRaW81XZyZc775ALWQc
Q3sUC3EFBzHdc0+uq3GMv4qkzKB9FcYugvjCxE6MTwbiHtTRQehsBDLk7dSa3WvvUZuusO+FPoCF
wf8nShv7iAocxs6Qpe1inWvOSRJXb1notVjDTVeTpl5orGcjQr9Q2i3Vd6vxs9Cnb/ZOyKIE+X/u
HuWUZPcMVPJ9nE/qxkuIoLdVLDZxP3hQlPM02SUojnYZy+xZ8/WhGPadZB2WUfMLl957xR4FaB9V
5S4ky3datwlO8FVbky+6znIhx7UHjvgxn6X3kwZSsKah6VSrLhfMpyFA39u+ocmPq+f+0HaFdaq5
bRgozLhDaxyEwymIKZK22My8fR4GccUccMzhmCVm+Gwm4YxbcajxyHKt0oYr5SzaJGmruyxmD9cE
njjrqjKcL3XEr7cFAT2mZbynUZxRDo74G8NIO7+7HldCpLWN5STlIKzCKTgNo1C3nYRMYQ7dnB3a
FIBNZDriJY4Mf9eLdj5jglUvpp4Ekcq0hliOW7UJB1O+kTBLArDfYOvOVFVsxThkv8eUrGvGB3Z1
oIi2j+EENQ8WgBd6G/zC43i0GUrHm7TBZ4vnop/PXs5MdK1tfvamUwMWxXZw3VcxeN77JFLjmz1F
9bLmRPiYw5ynx1B3NdJFvscC1SNvjwP7ax5V+oisn+0Hn2m5TtxEbQmnnp7bsGeZ0VFuzgfGlP1T
a3Ie8hqpbhxAXPdTpxdgipL5RsWafyVjF5j3HG2pQpS1QdOqcWk4s/st8RJCqFdzIpkD2VOPZFaF
1k88VY65phQI70Q8hCtYZnhS8ecbq6BPy2Opav9kdl65F2oU+ZOzgL1A+6A8N9kkso0vu5AroKe3
ksacVzm/+LtkPvJgdSSg8lbmJpFIVEo95JRWZfskiOWrQ5xQvcK8Me6txgcbjpLxxjUINt7Du9D5
3qYp3YOxMFk7cs1b5Cszx0XXsa3du0AqTmZmiHHlRxkMxbFL3z2YkOo8lZPxrbWLHPKBLqY9mV/z
FjUJgPZU2U8QsYxDTgr3kshKvhdxnwchQnsbQxnZDr73S7WZ/Yi5ye+2CExDupMJr31pW+ltOKSK
lYtZ19rjTJetIXAZv61Gd/auTw2W+VYD3+UsN53wcZvJP2Uae92K+Ek4Tkbce7/5ROZ27Sgz3cWK
lcY2e+8Raz4yULbJ9D3kSeA7Tqty1bs00jb9nOjfGLh8F3RAP7E70uQhnYABYw6oaxUKbfff2ZAj
3Ipoo281zBANji6Uh8qxybY04EfKYW6fmH95FU4/aeNHc3qfZp0Z7hiQWeSNleoUdnzmGG8N61bx
tY57XmN0jGYtbhzXqIrdENtDsjcYV2y7JM7kGiN/dDfJYGoA9U3i1SuVd6dzw2ufRTbk0dqdC95S
5io2Rog2f2M05pgbXSgMNwXJGP1Do/v0hZmo2mIH0iFUIom2Ak7ncYxL9Yp3GhCf7sReMe+40Wbb
fZPTnGbA09r6CRKkdaBOTXZ8ZDVQviYM3VMjRauOUpX6Ns+z4jyz++5lzEu6DmAzIj3mRuxx1aav
LqiVG81I/CZzTDvaKZE2e5AjDqtvWd9YTElnCCWjzSPHGXZvEsqUrzCWOyzoaUlfNSiHMlxNpELR
eSzzgy4789Yf7eo1NH0snyOypnpd04jdmlYk35VPOWvzF5yg108QBelD4EgzG8gHDmbSQRZNsxpT
iHqUW4shWSUPsQpjIAeZfWiocCmE+zJ+HQsLD10eQPBubb5WrJ/lcBAwd37MTd1/CyL6J+sZssSD
7bf2ezXPU7HuCt/deP3c35K81PwgSEPvymz0inVpgQwtSTTTW8NjL/EZSJwj5BX1qrOy7qEriyA5
V5bf7iFkMpkyU1PeC8zSR7tDzLIRqZc8ZENp3dpm7P4Ia6wcJXE2rApuN/2M3ak9tLPj7scg7vlY
BqrZKEZrGQ5iC8UIGqZIgI4VybzmXF4crVK2J5HiY+K35SXpB/Z4DoTfIIXp/PdkbJxDW4XGaw9e
7HuSDj2VbUWKgTvpcyhJx6q6IP8+BHO68Vh8dp7hTRzTwmlnhd74hjuJvDbDTs09+FoT5sXkr+xw
AgfG8cDBz8xYJrAGi9lxlj1qb0bZnGOh59+X9om+XfNgNbLbehkRiHURW0fLj9u9MdfzfoxwfQzm
6B27PszX1WS77+HMmMydyTIMcArexNbgb9AJJxtiREhTCUPAOo4kRDIE2hIRj/eTXVesHU/JG8NS
EzngSv32PEp4gjYgYFI1b1yv6jfw+uKNo5r5axZ33W4uNGYi8oteLYZ9qNqMehPDttjafFrTFslh
S55GihhT9V10V3d9tweZyzHID8uf7Hxueir8pn1CtU+rtxUwktDwQ6Oz5HRS8GijLaEhKZ4nqC5E
WtPfi+G//2BzLPMVBvRqh8HbO4N/hHma1tV58PL8tfMkZJkOiOyqxd/Xr1xzau71HKoHNchar4sx
QpdgOvF2tlsMboxeMaCnfV+Bno0hF6YwKBBi2ndpUOFyBcDGibW1VPtsUslvi6y3vlJ+v9XwICij
Y0qPWVvld4zksPVMAKPs3aPa47MINq2XTZvBnB/9YYoPjsl9lbWTMaakBbueLQNvgCCWHCCyWoaI
irzgddjzxudRGTJzi+NN5ZfW3jW08yVvIrbnIHTTswu6F/biKPqTzRHknvpVfs2DCCzHlBebLtf6
yFSmOg6Qp4p1WglrVwVZvkPuU99UUOI2ARMHUubrMgMSUTK56ufxq9co9dQ4ChuebNI3W+P4jkyR
HcA11scwn2idNkaHZsgrpDWf5rE0vtfI4t/SAJ/dBropvYIap52xtc3ReGqtjtfDGJMfmlWYChq0
x5GHlt77fS4e2bOMXZBDj4W5rils/emZJFToIcLLvxsZrMs8Az3MhjN6T5XtWpz0ksV2V3v7ygPD
WmAsWqGkim/DCAh+2MLeqTrqKC+V/T28/GRrQE46MEgav7VtJfEK9JifhdHfhbQ+Tt5omptyCoaf
vg6Kc6Y98aMe8Y8CcYxe2yaS8doBVL2dIgmGtilSgxkbcW4RjY4D0NJM7USQJb/8tu9Z1Rim7Pyy
M7YpP30ltHZuTCkCmi1Ddhd3XnRuXC8agXzL7LEeeIk8nYtdYLLhsYXom9ZFqSlZJDbzhJlupUoJ
g9mInCN1kP0UhJn1gnFv2M04PV77pjT1RrE1xniwdbFO5mIAeBIIaDJjzq003D6/6y2v3xTdnK9p
ng73ve8zv+M0Ve6QbSBxaEq+Z39wN7nl1HeZX1dP5VBZm0bUWNd5tPKAlcteeUY3h2tPxyYHKxhf
59IU4Y2J07TCP2z1bOKhd0w9Du30TkZiOIfujmJz8ZOWOapiZ7jLnTo+xrBzgKpOBjjeAnCjS3BQ
ceOVsbNVTlNtdBLUL9Pgxk9FM4AYU7SvOfMY8q4drO6h7liMcxJ8IF7E3g27OpDvZFLq2cAZvkuo
nA5lk7i7CMnU/UAbZs/71pwpQZoO6pELA1/N43QOlZ28WnVgQhOz5l/CMSBTxxX4BzbC8tBFdnQY
JoN7ZPWSRbNIAX9nXbs1vdL+wUG/u3UNj+a3BR+JIMBoR3wWGbL4nk6868a7oeIG5ZPwdo6bB4zZ
pbwFOuhvw6ofNolFhE6CV/If1O6cPosFvVZjLb51lvM2lBJI+g0FJEyCcB1OfL3CiM2bQVfIRWiu
HK3EK0FeDUX5u7C6bAOhYiaBCDYzQBB9hC7SvLKz6FsPbNy9psd6ZLZJypPg76oG5W9b0alXaErd
bSoz/R05irq1/QgZQSOTXesb2V2gc4mHwCTODYbKOsyAydDWkzvaNj0YSUxztW2PGwwicHN4ge9g
8Spclx0QurWJUYrtAKM9tp3yVvTJ/DRjg32hWgpXkuCc4zgH6mHiBH+ztEo3WYkaYdVNZPccOb0Z
r0ai068s6f4X0Y/6VpQ0JhuMK+OqjivnVanUvnUrh9KGecf8Kxx0980GK7K3okyeynBOH+bcina4
MHS06noz6zaN0mGI8bgTtxFqjbOdLeLLfJiNLXQd4WxizwLgVMr3wpiNU4SvZ+16lC/gtY21nej+
BQGyzDZoPfpXDzzj7zEKWo5tgbhlFm9hhJIWapWoYC0DgL/L21A9mZWcHyZlh4fUyFnaEsOw9oOz
DKjS1Aq+5x2EOWS9/a3V+nO0MekMb8NZidumkfmTboTtsDxjwEzyuri1jSL/4WRmzMAtQO0zTUDK
Yhq1LB9BUgIicJ0n3FPWP2lbJlt4auHbnMAIyidtrqvCZdPOqHuIxaSrQCZF+4wDZ/ZXbtvNNzKd
+sW865f0AAt1U9XmeKcaFBwO3o73PJ3tvYMy5g73kjq2shVPwIPHO78gVDV3R/emRvWBOI4a+w6u
C2mj2vLtm6YMnJPRQUxedXVU7nPC6vubwszTPRU0jyhhjUlAy2Tlvvds94c1TcNt4kLXmI2k2bdV
5f72u5Z9DerWwuOs612USyLpW3cwfraNCIigSEG3oavtqWRGczeqFHiFG1SwOQ2Ox3bY9mvDp46a
M4cm25DH04Z4q/re9eP+l2VwbGh0kC84KRDQsmOX0RXsXrJDvTvl9y3vKFZYha/agj9UNmJvaROe
K0FZ8oSOkFxgZ8I37Y4dtTJnCu/RtkFmNSDpwD5q7qrdEK4WOb3xTAcbgjFAX7dZZS6YHBbtqsAQ
D/E0Sgf7qyKSAEiiVCGMb00Dn4bqyFGliOKz4uOBl8/x+623lI7pStLMGH24xX0k2oMRms1eNmq+
7+IouKera+wbcjY2kPO6O+f/ODuvHbmNbQ0/EQFmFm87c6JmpJFGuiFkBeac+fTn4xjYe5rN08Rs
w4YN2PDqKlZYtdYfej3+U5J0/kSPrd/GelO9lkNRfAK4TJEmUvCn5eVoPAGbaO7QMxg5u93yoNNo
fTZTrPp6ykf3edbKu3FqmSM2Qc4dc0EbSlM9hFEVPllD7f0wZYlNho5xG26HwBb3qd1Jv7xwaG8F
sqnp3mw9hEw5mG68pPbu/EyRqJLAvrUHXyvvdSqj2X5IzYmnq3ZIlI9ac6/XI3pnZk0zBHe4fHgd
2hp5EMBkDldZRdEaWe1DEgYglexKe/XKrH5q9YYllrQ8OLehh/9XaDdmcNtCh0YTQDbMPeKLkXEo
lMB3hJ+3zVauch3IU9wAkfdoCb6EVTfsosLHgrAUA9Z3dJf3GKQizGKXUrZTQrvOHhKkhF9iG6ye
gj/1T6TrVG0bBSr5pIvnhoMgaYDknKBmIQQaL7dJX9YPhUp5m40fH6AFaV8pRhafpFArntxMJJ/C
oQvuXT/JbtK4QpStoiau3Aydj2BZgvjwpk1IJmWqiI8I2fY/URsvqxXQ5EI3kVqVQv8Mvt8lW6GM
MVFUcctzhqEQ+4xn2LPEi3YNCT31UWc9Mm5Oev4TyRcQ+6ybGI9hgFAdfXM3iBHXHtlV4FYUgOV9
KO/qseVF6Y02z1QldcCkh8doxMbCSnVeVjqJ8vWu3WXj8M1rnGHjWgk/ctayy6k39rU5Oac0LW4t
5IoSGt5mYL9qtjT8UUur+hFZnfmDR3nzO4T516zM+wVU1Zo63ICTqAVBF5vj0AsLQct+bAyefuMD
aj3Ii8SVPFVfOR44GX5mrtnsKJ9IKzzUaWizLwHRAmdSyyQfuYAVlHUT6zme0Y6ErsxNJFX2Xd7F
wwF/A+8wBOX3Ruq7FSjDJRCe0dKjBXwONhdEw4yoqUE0BqkVmgh/h2V3MEoOvJ0FjDe6xdU2vmtw
prsrW6rZVWT1yB5TUL8dvNEfVn7JAnIHvy9g5jrQAhuKF7PzrqvNcZmbLWhYR1Dh26A2XO/TDvVV
VzKSLfWftZEvYBkgp1oQAYHkglSaYRkQ1ugkGHIQ6F3jtbKRyuuSErVhqVjjFy9GgmIMPGXiN4hZ
pCi2oK/TH3bGVmNoKdIfnyUqS06LsWexsn+WggFyAyyCsQYc9dn3hHRbIKnC9+z08T7P3dZpUi3H
4Rk99us7deF8ApqhYowIqwfOxuzgEH5HtgO+z5FbGz3mOCh5v+oV7f399UBL+4LcQ1cM7L0Ubb4y
3MygAkKDw/GbCLUbHgwPaZcUW9QT00PTa9TtOq7n60GX5tECxgHwhFIxFJPz5chDuKh0yGFO0wj9
F8UeesK8mBJalHpUpitzqSwde/DSYKZBQ1cv+FkFrWiQl67uZGNu3JVlict8gNBYgpvKY5eT4myk
sEk+N4bI5a0W9PHRykWQb/MiQ8ZdBcNILkMZPFbN7gUxetJNBDXTp7gZK6cOAfoKrzZX9uziJFmY
OnIbswzmeCDJ82xJVRChQJaowSHYAD8f5d0BEFGwEmr5eFAgBsFggzw4uxfgz3ZqUnM8SLF7oxe4
1VYd8tmFZMuHttXMtQ8yV2YB3kRmzXHEsCzDmNOFCwPMeWjag9PEvEiwHyjcH2MwssQ7ne7LplQy
0pBOsjppX/Y0/GuvSbPj4CYo0n5sKU4/hSzcAH4uDLw6Z1s6c1OjaVxtcNzQPiLfu3P9CTNiqX8/
HAfgHLBcvEXgaMwvPigOMmdT0jmK4cone+rKhWnUP7m5KQ7XQ83vWIbEUmdjAXSejpDZkUhaFiZo
LPZOyyv0rpdRWs/RxdrieypjGAzNNi1GpKna6PV/CEwTHlwqbjoXY8zHVIrRC+idqP6pxD967afi
vlYjjgwmonH1ypebL9q3Yf43mjGTelBxAhh7Le0dW/wU/h8FRVdegFm18uHmB+Q8zGyB1GFEzXnI
esdCFrFof2SkK2mG1k31Q2nklTHNgrE4pmcJAkmAUA2wXer5wWjnKPlVQ4ewPq9/miOQslF6c0ue
KUMErX7vIXboHz1BBXjlDFgKDcQWzDq6KOC4p+l+lyL4FXp1VlPpqKZ3wW+Kk8CwuHtQnK1d0Aob
VI3RLE5sE/bI9WUzT5OmUcPDYQfqQgYSOxeFkl2ugoDT/0SNTS5ONuVu69HDXN3HE6n/apYDEpab
DgXKZhOCcK4PMvgiatZIiDcfTNn5MZgF83ME4H0uxTkJtBuUytMRSXFQiNDdR7c0KpRQcW2nr1gU
iFVmEriLjQHQNpjK7hij5fuRPn+0t3Hy/mJ4ahnfYeaBkt71eZot+LdfBsKepJikCjGA2YJ3S91K
PZ7NzqiDOElKvE2b57CvbrLBWuMVX64G0lC4zGCU0a4x5wmcpXV0+YG8OSkFUmlXIKOF+pxoRixH
cOHE0C+Iy3pfFHitOdeHOUt93oYJNhXaJtLJoHNnx5c+8ATQ6zCkrZLqqCYX7sFMavl0Pcrsdp2i
gN6n+WbyMNN4pJ0v967VotrT/Yi8p0j/uGXk3w1mHz2mTZutgPUXQ4FcRWzAkif493moKCozDV+5
yKHq2e97LRsOaOYbdzkaAN+uj2rhs1n0YHnaCfQpeeqch+qsqgbuYIhT7mlPVj7smxxd+RJDqADX
PjSqV5jvS/EQNGIqkefiYTX7VqZU84CnN3hiOqtDn2flLss0/T4fs3CvAz3c5VbXraQPC/sA2oMG
OndKxNGJOR9kCx6xJXWzT5wFDrvzBMGYxqPu/qxHd42DsBZsmoF3x2JhYd4n2so+Ae/90sj6D99v
Hg3N+ozywPfrH29hnViWUBBKAi+DVsRsf/vugF4lldOTH0jyLQYm9tcJSoiCa+G+XA+19N0EibdJ
RYhUYX7Ym33XlYWSiZOldN/SyTAC+5B7P6k/dcjGbfA5e7oecFp4757f03aj4IB1N00a6sdzA2G/
xE0AhwpxAvkKmZ4qd1g7RTn22KCECt4dXY21jdZND+SuaEp7fz3+wtwiKgazY2JA8XqbrRm8IrRB
MwcX3w7K1Q+ym7TYiFpKSj+wLdacfheOMKj9UK1A2CMvIs++ZJmWLU6PsnsqkOqgA2QYr7pVaCs8
qIUxCY2Enf1OTd++yPPGCPn+tHZPPTxnaWsMuNge7EBt/4GQjIT49RlcGhNlGwQV8fC2LkDnyItg
5Cg6l55SIv6GAyv5i2mP+Opcj7OwNOHFkISwF3SuutkR5mpBERcWysClrAZ7G752tqE7UiM0Pw57
Bfj4ka5/vyIVsBx1YjbxLjUMMc31u22uKhbXQDFIp6Hlnr1HYAc+cY3dlH/wY4/eWB6N3S9kMrWv
14e79BHJfv4TeLYwZVHHtiDbOhmgPx3A3Nperaz24FNAWcmzlkJBnbOEoVObAVt+PsYm9wwVsXj3
lOpG+x3Z8zj/auLc9Ukacs1a+YyXwWDVKOg1agoqJyhqnAeTAiwPULVwT76U6Mm+gbIH9XiwsK+L
8ujXxyfRmt7JJOuyAHV+Hkygq4dZjAyr3FP0G6S40UQ3U/xRwAeWD9djLe0DCscaNzkXnzznJ4Fs
9BNfjaWTmXbmgaRWxbFQtCvTt3DtwOO3J4mVSTxwngT11LVyHSDYyZaScjxktCCdDE74Fju9n9YA
PHilPnr5vSzyE0TzYFZCvtJmUyjXA/6YGagFF7TtIU1CbDTjRrmHPLCWWy7cBfBrKLqbyF7A8pot
+YbzHtrxwP2N5xN05/ZOy6WDj1sg1pLd376tD4HwXq5/NmUawOwGmirx1CQVhAjR2D1fI6YbFDJV
YC7y+p+xtDcjoOGmw1+7AJUBzvOTm4h7Xe1QtCtuPHVN8GVxfgWUH1Q4BayZWaaUF3krAJlDxRWh
+0tYwNxG9k+CY1IYrBVYlmZ4EgWiIorCA5fu+VhLrgzTHGw8W5OENiJWw0hPii1b8rMeAGXqgJV7
a4JaSyPk8WijokOxjYPmPOgot/SrhsI+eRDPt10NYtWAJ3osOhpP1z/m4vjYezwT3qSuZoeLXAVo
3sk5lPy0Ed8NcLP4bwC3efaFTwYI+B4RbKx6H42xWJPkXRzm9E6lhIUk3JzB6VMxlXIgUieNNvK+
a/x85yZaR7UKM4zrw1wIxVekiIPsMDxjYzqK3l1KMvWFAGK8exoDG0u7XKtS7HyxV8AZpFbHtars
wpljT+9vE80c9qY1ux/csOuwkgMAjhdfd5RC8dzaUfy1lTrkACy4NNdH96Z3ONuRKM7JcEoRYSOX
n8XDjq1OCpwWTzEwcfDEYevfc55CZMK9rBdHa7Dczw3oc+U27wEBb9rGRCUBNJxiowiZdikJo0Al
vxQySMyw0n7ogOehJ+qde0iCBOpei9MpQPu+QCochLGV3wltxAqpktUMa4rSHLF5U/MEZhKWGM+i
l/yXGPe+6Hh9sEufkuyJZxJ6wnShZts/jNs+CtEUP1UqvUytKtQbNxjBdcY0zq+HWrigYKSzO+g3
iqmof75qzAHEmddq7kmFYnGXF9RI0IJW8Ei7HmdOIp1yelTmKEXw8UBKzOsR+CryCNM4URXEBu5J
3LxvKFwaNdRZlRKy13jw/7LUEs8Nre9n4Rsg+Wt4ZOkp7At8dNzBVx5VIDaY62lWox1jVLYB3beh
qRzDenhAyKxbqe8sfQg45ZBseYQoF3q0nayUkupqAnsnT9v4ZCebMWr0vR5q6sqHWNpPqkwVBWY5
lW57tr51bK2LcToQDavxn422iU9lhP+QzKI9JXa4JgS0NDS0P1CAmL4Mz5zzD4+OIaRePbNPNRrs
IAv920Ap1S0Z08piXkiWYXxSvUeajUnUZ+eSYvetooeWOKWF909raS/4Cn0LtPYuUpQ7G/2Sw8pK
0/jl85MC/Tc0xTgFeR/PRtZ18DIqHw9ymAzWU14OvYMlcvycI/QrRK9sy15Xb0hgBsyYWvcgmx7W
zpRaT7EWFiczhzdx/Sct3ED8GOpTb43Hi056AWesqcweyz1MI7G96hH5jaQ2vGtDC3FQI4oh043x
H79B+ed66KX9banTIW1aOqr9s/0N2k1XasnlmFYB90Ig0zmtYjvizPtoIA4P4iBPRyWUxvH5emrj
ym06OmonuY+qpxzTrpcgweDkepTLVYvaKMcI6gIaJ+SbruS7S67Ns6iXy9KChjkEwOyUAZISsPdo
NNc0Ki/X7Xmo2YCoKtoSqjjWSXXlJ5FrDhnuQxjW90D3P5eqtaYnuBzP0EzeJBB75kWH2EqCTI8U
65SY4nNUYG5YxuVnpbMfQdI9ohS08oi9XBmMz6KcqbJLeELPLplCygiCptMJOQvVmQSkDombf7C3
z7FPFLxZeNZN2buYfsW7DyanoRlkvFxO0JSHk6Jk4T3up96BpKJcSREW1wYlPgArKjWHOeffF7qn
JZhWnrpO1raiiYy93AGO8KNCWzmsl0LB11TRv51OtnnxzYO1COKJZQgEtNr6Q+Ydofb/JOdK9h9f
8Ij0WOAVqNrQeD+fvzSsZDuSM76Sj2GJVlbdTgmCV7cDF3k90sINzemsckqBeOG0mPcyRDDApm80
41R6w0PvRo85xAFLbXZAsTSwqIl0zJrooYN2amqAr7i7ZVyjLbxBmx5EV/AFpPoubz9cEEf1i3og
sw3i4MLTgbojljsD1Uc/Vt0tQq7D3iKd24LIylfOsIs7mJcsfyB8TaFYoPRxPtmwYSIrDwYEtADc
jvDVqMVtdftUtH+vz/VaoNlXtcN8glMSKBSOGf4l5aVqZW97nH+uB7rsls2GNP2Sd/vPkmS/NUHv
4hHXfbYbtkMxjDu8hI66NhibePLpQ5wVHTDMN9eEYC6OmFnw6ch7F3yse7OSq04D5mviLRkX3HMQ
c3bXx3ixGd+iGFQIQPXQM5kdZKkchGZXowoImftr3QeAalHj62y8tK4HWv5q/wk0LwrkfdTGkiFD
EcDBcCO7lB7QsFLQjRKk6nT9Vvoly/HIPsnMQWHNlTuUNjfNGpmKU1yLeyso70JJHDs8qIvOfLo+
tOUv9d9Qs5xppBIWBx5Dq1x8g1AFAWi4cjxfJEHTZ6Lbj7s8aeCFXZGJoxrJu64BpEFfEXssBcRi
XT4biQsL8a5EWeb6mKbvfpYHEpB3Bl07yusosczWhY3wcwl+Tz8pdXFbNlWOf+j4oozGrSe5+8hW
kdfQnzBC/yDWgCyPwPDngBVTQ1Ks2e7uY8WD7i3rp2IwnxWIFa7i4lec1V+4nn5eH+TSrL6PNd/f
tGSNnLL/KQzNdtdn6hEA+VdPsQ+QLu8hlT1Ker3W5lracQiIKILp5S9rtloGISeNJwXGSWrrFvM3
dAFqUX6mn7jStLjIiSZtuknZiaqmQnY5m8k4l6kyIrsDpyz45lsi3MgtRInu0VX1B2+wV5bowoZD
LAiOCqgCeQL7np9XutXaOpR48+Rq9XfYs+0mr+PwsR3HFC0jbfVwnlLI2QqlC4pXwBQPsOnsfLRz
iccKuhwn/IpLb6t3eouxWe3L3U5MUONNVpmtBHR7QIOX6lQsbSJ9l7s2REWg+2sK2gufVUxIX8xu
UNmkS3s+/BLtCMuXE3i0mih3JG6oGSRZirMYgiTXl+3cbmvaI1PtGC8NdVK8NWcFVsWr7MgsfAhr
jcHj5/fQlrsI7z27NXaS0E+wsvYqGgvDUG8LpChVHFJS81tpD7R2zF2MsCyaOMlY7S0EV71hzX5j
Lvf19gNBbVJSQx2fVT77NjDPkN3AyvkUd9/cBMlVFQpC130JkZxM4GQH8Q+5eO11/ZfRPU/uldcn
aK5GfRF/thZ7LYpyP63MU4SbqNfd5xLCMUkJ0v3G8x5C40dU3xRK/zPx77TglvbKQW3XijZvdfz5
An03CXO8G1KBfaCmtXnK8k9i+G4bvyYXci3ztpLr/VNX3rY06g1WRnt8i7dGbh5MtA0DxOzt4rOf
w7OhQqM16JCSRnZGiJG9eZsq9olMa2Ork5MCfJMCz3UBQcaO8DD+44c/xvjX9dlcOEcELxFQbnjg
6RQizld20YFok0u833EeCzYlaOQTasP+qanK/ABWKXDgpyBwej3q0hrCUY4dNUlfkVeq52H1cQhw
AE2NU9pEjzxnd2aR73K72dlJdUitelvDc8lkY1cZ/V4LkFpt1yz0Zhc7z3F6CKDKeYAR/6KzhnkM
cl42Rve+7mVfzMz9mk28wusDXQxicnlTzqfgMq8FJygdK3XaxkgohyhiGBibaGbiHq9HmR1P/w7l
XRTtfDajUi4i/BtBNJnjd8Prfqaq8tQgBbPy2Wa3wFscDsCJrarRap13nJDN0fRR6mKngPC2NTsD
1eM4D/RNFXl5j5xTs9Ytn2Uq/0ak9U+iR8vpApbuy3JlAqOOndJqmi91YHinWC/CGiSZNdqb3i9g
zIRySgpDESb5FLuZ9ef65M7X6r+/ARwokrdkZ9x+57NbxHEB53UaNYKxL1Vp9ffZaHPOCaPcJDV2
glj0KHAVUfZKah3FNr951dshANjW6d9Wfs30Ld8dPNOvoWeKYCkQAnTH52UrqcuyKGyrzLFC41h7
t7Hc3TfcQlb/rDXidoiaY598JeXeBVqw6zxt2+Qry23eA/z3N7Bj1Al5zA+aDpV3rxdqXG0VCmzW
eIFWexovw4uM2sK2tXtMbFXugTFBUgHAp/mcxi67GolXDr+hWDtIZkne2y+hejLp5QA+plx//kt0
UcgJqtCQfuruLoNgqbf8jsI2juAdfqkN20EtV14E0/9z/gUMHt7ULWGlXIg+lnkb22lpE1P4KJCo
xrPo4kcMbx0YWTt8Adeyj8WAWDJOzlBwn+ZNbMkWlZmZcepkmbh1Q+lhNDKMhNzyRWnrTemZ/u76
IlsMyHoHGzbZhcxbkHIPdrbwm9Qx4/FbmJTKA2ocz4D0sQBvoz9W3dpfrkecv8bfPiQJD2K4lNxo
J8zuoaZCuD6rWFIt7awdmK3qsQlzf4+XiHyPJiCqW1gZbfpWdPdaS3MqbK3y+fqPWDhGpxoPWTMX
IWOfktJ3y9rWKzuAf5o5Ui30Y9ON6k2btIgnoDrzv4SacttpB0Pan4UaujJOA61PncrW2aUFzy4A
QyR5JVX466NaOLQn409eCdzwtJSnUb8blRK6yJNobeoYInz13Oo3chQ7RW1vR1H9vh5qYd3ARgAe
QPHPnrzSzkOhrKFJY1kiOlG3xT4CR3aAeG7dVB63O4Dj9kADsVkBkiwcAbyF3vhwE/1gzlxyg9xA
b6nNHFPuPtnaPxjoNBh8NXdDMuyGrPuqojm5chEurJT3Me1Zju4NqNWHbp05vkgA5wcNdN3eqfz4
+/UJXfh2uG3QHwJOtWCG2KRm36b4LjpaiWtZ1TbFBqt09IfCYxlYa6+uxVFN9DpKKjw/5i15BEc8
M4qnUXF17F20OzdKB3w+zrjo/4eB8byjac2Bxhv2fKVIbmZWlhtkTqP1X/UI+SY9QbAA1j32LRWc
5+vhFhbmZOgxVcAn0N28fKlnSSrngZk6QSob7gmfNNcAS1WV5rZFgwfzJUwmkn3vdX397XrohQxm
onGArwDjxK0x2+ljUURqmzNSmMRfYY1QqoYfsImyYCslCml3iGpl/mhEwccPcQJzTVH44895haCR
B081ejNzanSJNC19DmPzt4eU42Yo8ElU5P31gS6tHjAyExUJtNoFbiWi9EFRIs2d2GCtImyTbCw3
xEHEsFemVGdxzC5gFNsFZc0J80Cf4Xzx6IFR1Ji0kQKhP7uVm3qSym3FyppZ/HA8EQAa0XRmU5xH
say6EK3KuZKIIKRVYrygcPdPaPfbvs5YMNXRtGvkZ8rm7/WJfPs/z8fHXTixVyb4+bw8xzcz7SAZ
SDDyiBYCELy43CalzpLRcnBziAVQdzhFY5E8JV1VGNuyGu+rIcYudUCYtdKDraE3eHB0KH7VB09u
JHuvaE0e7XoZl+uV03DplIJApNOCmLB88z5264o0qhUus15yg13bVJ+hPL9qef2ptT+qMM/5LsA/
s5UwZgC5Pjt50w714liQC8l5WhrbNnYpQIQmargry3lpkU3MIXYt9sYAV88/P/7ODUJlFYPyY5Rm
mzDdhFW0spKX7q73QWZZTyshWV/gtulIKLVtMS2jGVidolbbqZ24TzTpKUDB7fryWhwYOBPAc2ST
F+5sDVLXZYKqhiPCVPknioXkdHJpHv+HKFRCuSZJIZFKOJ++EKEqqi4kyS0a6Vu/kgDlGmgHX4+y
tEdBkAFAgdxrXaT/jQAIG6uk/6AafKRWFWCQY7ypsgBWk/Xbi+p95VpHuZR/Xw+8NIkWqT8K5zCL
qYqcD0/uYjJiu0sdtYblFQyTqnUYiTXL64UzdUKswd4BSs1bY7YIcTEvB7Z65sClOlmS8pMU/M8Y
ihXQ6rykNmXfAF0sthMLXjCX58PB09ZDQDMuHRvM1q/BzOxPlStJSNWBrTJH8EaByT8hpR0chZFP
Fas43KJroGyzqvV3KI8Yj33Wes71aV4aP9yxKUmm7Q/i+vx3ZVLmVZ2rFU5b5WiFyzHy31EiY4ky
rBG410JdLFi1wb5KFE43mPlRQcvz1VBj/6YEFXm4PqqF85J8jicrL0ge0XPo81RXDXT01R1L8v6E
g+igJvJmNsvsAFFlzShoaWCUaqAcgLae+gXnc5gihsC53JWOVhvB52FSwTXyuthpeWOtbMeF4wxW
HSPD+EsDQDVbrkEh8hwdltLpbPW7q4YvumEdzda96dNx71rGzoPZt3L5XBYj2CEwddkj8Oyo6c3W
bqfZBZqVMop5IcU11FOAbMkvtvnVUkukXeV913n/oHL3vQXAJbSVHvz/E56lCYJvamtNR9S751Ui
kmRiwOWO1Ju/ZGPYZVq6QUn2VUa3GchlVjUPowj/qO1rXZYr++Pi/JuK8BQ/IOPb4LrmFt9d0uDf
3sDxkzp9n4fmJ7AXw9GrdW3T9yLYiLrIN74cPfeKu6aFoU5p1lmaQnDaylzGPGMRL52NPOttowxC
K3AGLUnMW8V0xr5qv7q5VbU3ad9PeN49wqEIS2H+EdopupxaqAu8DDwS/lqTO/1BxFI63gTRMCYn
oTVIs6Egjrp2FyNsZkl6gs48oFMOINgsO8r6UrLSSbtYtOAnaNSRunDAcFHNFm0mD5U66G6AnAw1
jqQtkbgzXmVfdUJ/vEtj1YlCe2WjXFwfU0ySSr4ZJTReQeeLxg7aFHYyMQWaF0cEVqVTx1G3sjUu
dj5ReHKAjqFZQz45i+IaHZcf6vFO1SOYHtfhk4fW621cd2svx7dDZL4WJiYh1CgVJLI8O2SSoIWK
mQehk6Bin8WIFhZa/wT/bmdVxQ0FflwHjO9BadzLdr3tE+1kqcF3KAqr3aHpc138Eh4HQKvokHJx
nk9tU6I5phRV6JhIYCLu1ro9OgQixx6hKgYcaPzOK62N20PPaBQpbnelPgTuxqALie9fEHQPCCjl
2CTQIfduzci20RZ2hfFSDBRYthpwBvv79Qth4TdDcaNmgtTLBHOd7aQyHT36G03ohIm/ryo520hJ
8R0FvnwDcvSLO2T56XrEiyuIBcHjcMKe8tYn9vksqXrcoOHWImKcVkdZ4bWvGtbGwtfAq5Mv12Mt
HFKoYQCPVbGqw9FtluRKSuKhktjzRbQ6QwhOKtRfmR73G8lPxVQfFrvOjkCeU8J6CtHucq7HX5hd
biPyJxN7E5x0Z/GRr8bOEElopG3MvYTWO3ru90oOMAtY14G9n3z0fudgZHKRAYEVPdkun0+uaC21
Rmk8cspKU9BsHD0E5LCYQphYkm2l3oxNFq9M8sIHBUBsgiME5jOdxucxe4WEA0e8yEEctNrJdfFX
CYtbLOzinRllH0T50QefuKfYDqJJSwdvXk/BVab1RrmBiq0lf+LKvh0p8yBqMOgfP8KAzML+hNpA
233+7RK3CBQ3UyJnaDv3pkI08VOLI/qtrObWCqJ94UwmFEx9HkbytAvPZ7DIUAlM+iFybLlpdoVp
AUfmgb6Sai+cyZNRFltuaj7a84OSu7qhzVmGjpuhjdylLtdMDLKoFkG/v77ulwZkwgyBqUVycgER
kXFQ9BFfDZ3MJqPNVMvb+SZ9oY9HsSYD7ql9PMFlz6cNDVvoJYU5nfw56pqRn+5LU7QrUZamjU49
ZxVyBvRrZ+eV3VpRFcdV4NiZGqFwKYx9Sjq28UfT+vi0kQ/QtKLFpiMaNVsHcRa4vS+mnCqW42OB
BuSNmgBL/9i00V1QOVJR8Z/svS/2K4KpgSyK0HAsNcn3CKvXNwLX+Z/Xo8yPvikKuB1qJcC8gBrP
qiWdb+p5EheGo2hl+5TpdfboV1QdjUoKvwxgLW/sselWEqr5t3oLSv2PrBwgy+WezfHrzSPZwFSx
bnceLnAnSbX++l33QXYnvZqpCjRBqHmEy4C9zteeVNDDR9eod/q+/So3kJoG07jrpXBr1Th3XJ/L
+Qn7FgwWylTOQNRkvtBVz5fLIUaVp4oLCnF4EX1TTJ4cmSXqbamU7uePx4P/B+oKfQ3gA7OUqvbQ
cg4Dr3EgByHh6er+p6xORX0i2dKarWrhU7Kyy+bYo2lC6TOC6qGhglbWPC0wXD+2tDIdHDuEMvc3
qE3JfNBjT/afcktHyQav31B1ahXd3H1UpMoTHrfhXyPprEOdesawaSLezxsPwUzsBQbcIAGoSZZ8
E+Zh/ZoNsvurtavormokU30y7U5ZKxAufCY8IUHtk9GTh87ZVF2ia6PfSoNjee14BHuRnPq+im+1
JFJ/UTLsXq9/poXVToWCoiQ49On2mJ1Mmq9qLd+KeDgdo40QbX2R3beK+PXhOKYMiMSgGoRZ63w5
0DfLhScnvdMVMepatVEdKxECuhBxtsJ/uChAswzMqZymks/DJJmXncifEzUeNZb6KGeSU9CzxQhi
MNv0mAxFDtWLRgc6vLU9ogFZot79uaWjaANcQrV2C3bPGF564PkRaDwU2W5KE9q6o3glGq1d2uhi
a3RabxyvT9HCp+dng6maGvMcPrNPUeadMIZW6p1BSe2fXdhDbPTU9FQ1g/bsyYibXI938faf5olS
Byzsqbd68cCq2zqXpNHqHCzOXOVQAlX5jQf3T7ktTRvcuu6lx5hKj703hrr8gWRCru/VIJeeMP0x
spXDfspj3798+DXwsrnveYDwT/OXD7eVJaVuXjt2X1a3XhvppxyVHLwl3Vy+z2R9KDinRpQ6rDZa
ybEXph6pJ640Uo0JITlLeRPMhIq6sSpHtaO/nhrvaiXHccZu5Y06uGv4hKWRYmkqk91wQ4NQOD/3
q97EyWLoKhxNqsLc+Xki/wZ0E/3Me7yA+rgq7rTUzksQkGG9JvC1NFT2Ojncv52B2VDLuus1bIZq
ilwT6ke4r2XV7vze7ze4XK00t+c53PRN2YDc4vQvKS/NsiuB0UeF33jlVKofPipDWm6tsl9TdVma
z4lMS4sZLVmKcufzCXJsxMklQYMx1/stlQvlWOaqsa+SaDjqgybta6g2B1uS8+frW2hxfDwloLHA
WrtwMc9d8l7qyZWTaoVydAO/cZLU8vbXoyykQQCJaTQbFoRVkGTn4wvjLFJTQJdOkyjtHr889ggc
2S3mA8mOJfIap7Bkr8e8gI1Nnw5yEkV1cDsmEKXzoEghBBqyjDUiwaVkbwvfoD2RVan4rlFbx2Ev
zIS85eZP9J3miq4+qgOfe9e6kXJnAXcL0Rf0Cn/lcJ/Czk8JHgV8QwgAk5TW+c9KM6GD1/b5WbaK
tx/60V7njFgfY3nX6rBurk/D0gcmGKWuqY16cSiFmvBlKtA1nzXwkSs3le1oVPnKZC/tSZv6HboQ
ExZsDk/3MjnGDyAlShZ9tWMJJG5hP9rqD9WXvJVTfyXWnOtiwU4dkF+uKWf4z6RL2DK5wcFNMamx
yzWH4cWvxSuBzU8iyJN79rXSvjVHjYo6JvC+jA1HAf5cEWM7biNa+Gs4iYWxgcdFa4bOIPfZHDNQ
DREti2mjhMYwvrCnjIOsddFtT+n9kxyr/fb66rgcHlsD/VKeWdzYQF3Oh1fWRidqStYOjmZ5+MUO
rdG7L3Q1/dX1ffPjerDLwbHiqQFNlaAJajbbkCFZLOmrPzpGjLew4XfAR1Gx95rHPtZXssKF1IBG
mgKCn73GmpynUOUYdqEZkRbybjBimN1IjKQbe6QVsx2UGmYN/nnWM5Lxw297qCN7F5aZ/0sSNUJz
VsjfVnL7hanmGqFROsEzLjuWfa4Wo52ooxPoItnz37k7X4gR3ZRk7bF+eZ1gqQxAGJQqdFP0d86/
quqrQ4/SoOwYXdRiBlJj0Wtl6c6w8VOyMVjeyUmn7XBjKY7XP/EbTPD8dFPpdU1vahjuUzfzPLSH
Brg+FrbpaF5Yu2BD5O5zWvoj/ihUpRM81vQ83vp9pP/xfb/b45OmiX3Qh1V8iHW3/R4YmKjeNxYK
othbIVh3OySJLB2RYPGTXSBj4LsbwrbfaH2PHXAGX3xHhihHn3QXwPsuLZQy2BlF0yQ/RnX0Afc1
qq9tZYA+8lHofVbfRVDt+xsiS/rWGw093Fa+rZ4COwjUTZngQYAkpxvd4PprNDhLePKL0lBb+/BN
AIIY5QkoHCT5F5we3LPapuFx7RRSke0xVQKxU0llFm6Gtg9P17/MlBVdfBgOsulk0VDNmq0Jg03C
7TYg+W3IyaHK3fFei7KB4YbyXTrmxSGQoWmZWa08ewFux9fDL6x+0if0glmTwL+s2UGjBhDeUjUw
nUk92IkxPty0Rl1+bgtrjR+zMFI6kpTU4dfxdp/35MaQHgl+KpaDd1Xx4vqy/KXv4FBsEpYufRFK
1I8GcLR8U+VJdfLsQHy9PtilX8DbjVrZWy1zXsm0m7ZNQ5xyHDNXBn/H1Bd/dLkGKNNJnnqjdD2q
OzxG5I0FojDZgAkLlJW+6MUZMHUy0MBhviecuDH9+3dtUdFpcTTJGDo+SvKbss9dOLxlS5cbDxhn
kEd35+acgpnHI/H68C9SDnoMvP+16dTVtQt9VzSa6yTGGNoReBN9TockfBHlsEbfXxggiHNaKDz9
UVCaC1FhHikyHRqqM2ABd1RpIzjCSNWdklj4MLilvLNDRT+ZvYdt8PUBXlxk0wCBaQKfRBDlYjED
1Yj+j7LzWpIT6bbwExGBN7dAufZGtm+IbhlMQkJCYp/+fKVz86ukUMfcTMyoR01BJZl7r70MEFUV
nMg2a/YkIpB8ChqHPfUwkTJt6aZ55+39282CsAFUQrUB6bh4fWhy22pmvnyifPSOjvI+LVZ+M1hI
mho7ellGyztsWfteusgfdTsM0TOxH58tXFgpqH9fRLrzcmtUo3PqhoCxbAvApxz/KauK+QrPDh2f
rVXeOUL+2CnoENgRATAo3pmeXlxzC/N5DLCAJJLA0EmhM7LmLL9+1IX1nvHkH6R3xn1QNJlTsk38
Esb+fn+lb2T9QDT9aTQnGZMXHT1X2jhb/ngmAvQhvGuw2dxZS1ikvllGRwCH5r+eAnwG+O4QmaAX
4Wd48dUu4znrcOnNU1QMGBwZxXDV2SHhNFlk7P69bv/yYlLGMqACXseL67IuOPsHeEZhWSeponyN
7WkxonQVPtkZ/77Q3x4sHQflB35MSI4vOe/ZUjdGV+fuiSgU4nEzVcW1tfmpkAP0AwUJpeHFjhGX
vbVTrdPFLd47cf7ykrJq8RDBDp8Z/KVGBiWBDqeo9U52WRL8VFG9D51px+3ozAc6Yvfx3/f8l3V7
ZohDRQP8wlHk/PP/2XARwHfVXE4ejZYhmMVtsr6x1i34TF6Q8+Pf1/rLe0mbxbSRQouC8vKLlKH0
cBZo3VPe5zDCipbUc0p4e7zpnNxvdzjlWeiCspxgrX9f+c8lxNjMAScAaAXgu7xLaHK5JYTvnEhU
W64XP+qv0GnM+39f5c9nyVUYx5OvckbULu8PeoZRClG6p84MqpGS1XMx3ZQ47MSB8qqv/77anyuF
2QU9UMA4FSrN5RvobTY8xlWyywGSfuoIgE+6inTVkADvB2Vs9e7f1/tzM2cnh9NKN4Bs4g/0rLWp
uXL4KSDJbZGaRD3G/uq6e69x3yrOzp1pFLCI+yp/58v7c9lwYa4HYof4n5bx9yVqCBEptMLO2XC9
PNpbOe7LfFhjJyuXl8701TWhYf07d/uXFQOuBBGEkS4U5UtkUpWrp3pfmoxZy0GCuvRrR7JnT279
vx/rH1UX6ByFjk/Bg0EdMOjvd5epTDSzmswTwZ2JWZWJ1RG9ieuuD/Ds0YEszlVgFP/9mf6yEKPL
PHe1l3COT/ijtp3cOnlLnSfEw/nnMMnuHj62+E5iNcQiYVjvwC1/WUG/XfT88//Za0YxwddkCnOy
tiC7iryuCpMWVAfZbllsa1xQ2pOCi6grrnWdL6d/P+nLdXR2dQAvgLRlgTQjC/398tVoaU+GZXQ6
Z4eOxcmP8tgwZUquwzlO8t8Xu/xaLy92/jD/c68t+P7iYhZ5nm/HJO4kxrJd9daH85UG8yG3w7gq
3/N0/MsGdPb04W3BhorD8vyh/uei7tSqquuN7QQVV4y7yh69axg0wZa2Wa/f0Sj/5ds8y33O3cLZ
jPfysLRFSQCe2RJCt8zhbo2mQ1MZ/Vc3R05JnmpADOhqfdYLQ8d/P9q/bHyUPWfFXwi59w+CAvQq
l5dys06I7PKYtMxmZ1DXXpV9jSDcLv6j4T1vJhUd6+Us3YKKdMnLyfzZCudhIREwyLYUG8X1ONQB
jluB1aTTRirhf76/X3wjKmZkMe4lQVKQ9wtoRyZUVyn/ue3b4cWvHXfc1d0cvDDRG95rff6EnUBc
PGzvz4QZ5hOXVmlkkWGwso0u7rtueKV9c90Lu7VTmmNvpypSsYOoC25FP0I5WdY13Vy3i43Mfy+M
5C/fLXMEChIKPT7J5W5Yhlk51cHmngwvyDE9aCTRt6vZ5la8Mb7a9t3Qu/Lw7wf+3sZwsS/N27IE
Rc27mpfjBxv4JIY9T/SucRy7KtXRe/5Kl2fLeW/gFKUNo9oEULzYiOZ8I9g6bKNTsKI5rIfpiIvi
O3Xd5T2xaOE+wRNFTslA4fL8Kjo5tI1q3BMRzGac625IarvW93jUeURIe6+2mObjv5/jX7afsycv
dfMvftely2qjFo3hq+Gc2mBw+1g4svhh5kvbkvuMyDz999X+slS42rm1PM9K/th/MkVorZ65Gqbq
FbxloR4XkmrSTDX9SZrK/O+vJZFwsLCoIHlRLivzLWMnCyrtnKJtMO68su2I+LWde98viofOUeGP
f9/f377B82GFobOFJ/6ll40fEjKrcCg/5bCYjt3gZ1d6W5uP0WKNabHaM7bZZvvfyx6QNohsAFHM
pi/xZ3hlbmOO7K1ov8wpWQK2t2Sc3Pzbv2+OzfryhPzVZuHBB+IDHgET/ffDilj3UED7sM+vegdX
diFBap688sF0+zZZFhxgRhKYjnazOXADPPEcdFaZqkAx7KpnHTcjcKhrAQ5FZmbu1VaK1HcnlRqe
0Z9QEiEnDCBSBivBMnw+HA5m/3rVCFToE9RXv6d7a9mDEhQiS0JXOL86mXwShrc2MTLgDosIHj2y
MSumOwpPuNagNKdwSnnh8Hmz0Cg1o9E2pGiUT21TR8kabuP3wO7Gh8022jisDGQngZmf48Yegtp6
awkoB77qrcQKh4pEbKd8C5ZOPIdyeu3G1o5Jfu3S2e1epNmbiUcy5m1rr9zR0BNds6zBQ9VM24eQ
EPUoG1c4yeE+LPrptm07Am2BlaRdZYlvdm3iSqZbOHOR3GzhMePln7bGN3dh1pe3RAsbd1qWZ38y
4uOnsAyT0XJFlYTt+urD34nXiDjo0R3X714giL9imhSvMvPSNg8gxhbldtJZ5r5o19iu1sV6NoIt
47k0n6TRvVXEGCVt1Xq7ujJvK7Hlr1lNwP2YLepYtnytRDb13xsp56uqjoqP1hxM96LKfgRVK18G
Tba8Uk6QjIHBnDGwM3VnOfhDZmO9/kDQIxCmu6jSS/OL4pS+XgZSs9HfObdNWDXJFgm449NK1neJ
NTqyBlMl2QD03sE62pdG3u+jsay+VvX8Y+vsT20RmncW+9iOlfnJqeYGweuk9rPruDdG31WnXofB
ZyuU+Q2UnTdl1GFqWTNm/W1xt5VDmawC3YrETItEdEVxkrc7wzfKhzV0uz1SrLvRW5+Hoa9PesmP
ESnzcEbz+T7wBmKQa/WwrFOdtgEjiPgXtFLV9bdBth+zMCgP7YquuiqakOh0o9wHbqGuOIQf6fbq
n0zKrGOovebrMgpx1RqmJXbT1qyPsOvl97LInpw+lycQmu7otFLFCEY/6Sy37kSGfW0OunDTzKFf
xaJ2eI2gCB5t2R8M15qPfGf2lVOKL6ZUzU+zDB+0EXjfWzrbm9bqxXEmPsxIs3opkA5PZFuXeKQf
XaKZY+1HICkZChc70+qTM3f4MnBCJpHbfarH/DPrWN4Yvo9x0ZL1OHKYGLPkptjnDimfkNLfaiN6
VlnmXJVt9irCsn2oR2967uAp7iqn/9zmGhgqi16XwFMu/xY+N7xHsYMLUGyjkojr0CFAO5vr7+Tb
rrE0+YeIhNyVNi9wLnsnsYtIJECFiF+WpX9Us7EdzdG6NqygQzSqCvN16K3qKIsyT1o7/Ja1JkHk
sLaN67Lv28dSWMutuazqqqhU+KHIx3lXeY1DXp07Y62d0/F0AVPYwKrcdCiCo1HDMsfjJCtvycT8
aG+QiKdg+AR3tLuaciS5myYruOj96on0sadQKhJPe0LQo7DuPq5kBk2zKWM3mvC/cMuXpozO45Fi
ScnkqPeV7n6uvWPEvVSnKnBfLbt76a3RiwFRo4+rlMtemdXyMMCB2UG6kjvuybyacEidJ6NOjLqN
EpFjuh+jiVD3iyGju2jL++sOVsRt7c+ijiXrMq2yumC9hXbsCpi8lZTFjYIuux9z60eWM86blOui
mIjOpqZT+SQ8Hd2IwQHpdzEWPGJjm+37PPwRumPLt52LdA6n8oufhV+RwreJWXpb4q3mSNZ7ETTx
svqfZrNTH0zh9Wm/VuXd5rttumTWdMpWMcTz0lDCdXDfqhjrgBqiIRbKNCvVl7kaR9QtprgR2uy7
68irrkfbNvZzZjbgi22fiCXM40Lj8BEHs6vTeumCa6G3+nHGl+lt9Yzt6WzOnsegXSQFRsWa8+7K
sGZqYeifo2lnXSz8IWuTrHCG1Ms10d1utiSWO/nJsCjLj+tRUiyJ0E/P8atGHG7hWJ7lV32d9Ibf
7jts5u98A0+eXAnGkPXS7qa+Dh/XMrLjdeu6nVwaY2dojUwnF8MRWuiabJwAadis843jzOtVRX5B
YpMGHNsmh9JWZj87N9LPeirLuAE049jwVGIQdfphNOw66cp6iztfBd9HRYZM5pUuAb/llEh74VCb
8a6Nt4qZc6wbxBjC5rfqbmw+0hMZCSKs9atjDsUV5YOnYjUu4ZesaxoVG34uf8h1RHvrVgT5cb/j
9UZBOvJbF+um7X1mXbaC6a5K3/mwCbz8eifPbtuisr9iqzv99KRlp+3YuneNa2Bg6zTVVTChti6j
xjkYq798WbN8+9x7q7OXrWYDwBLK/kLdZD8HvWfdz1nz1a7UKa8NA46zDN4UrWS6CG2nFRYaJ5OQ
8KRsTeOhITmOr0L68Ta031B3Vw8N/OLPyybmvS2Nh8I3or0Kl+pHO4kx2aAOIsYxF/nqEcyBCE2e
ExRrfr02rHqX1V50Uqs9fa3zwt/BHC/PJnw34xYWCI2Wl7luythjOISszfyRwwU4jl6dgQtVzDHc
8KZbidI1usF4wvx9PJRGc91HFRHWubJ3TjdbDz0NVqpARFJj1AXKuC1HaM83ui3l29CHVuoNWZ2S
C30b1PkHT3n2vuycp1as444Sut+t5fBhXYI5dcqQeTJsnDRzhBUP9ib2SrNeiW+wH1E8kAfRsbj6
Aq5CJ/OrBgOBr67I2hih37TPDGJQHGywDo5sxrhsh2XvFx6YJaODcBDr3pxmnbRWRwiaG7x2Yql3
5oR5DzLp9dAXBW67zkKedDTr8G4681eb1ZCpaSiiA+xNHRpIRIe14eisLQ93PF9naUnOEkfcWjza
xjLs2w2hrKzb4BaOxWs0l0Gsa9Pei9F/slV+a5bFQ15M5CwOc5fqRX9wpn6ieFvq1BrmPrHXIE9Q
+DonMYZvK6kC6WJY6uAVy8xW72ypAeadQPNuYmoLMpWF0HFkcR9G2O49xSTBMOunUIgPc17dOrMu
d2NZO+zn2iZwy1f3+WhkJ1vYD/g22Hti4T8raR6btbaPrlB3c+E5CVbHhzDr1KPOOmfnGxO/AJgl
FudF63nj9YgvUDJmfpW0sziBKbJzafM570XL1zAMH8FNpoPqh2egFHzHQJeT1QuHq36WzkHrrnie
sIpIw8W2jqvdXCu379MIm/Fdry3r59QX4haLo+9kFjcxu5d5Mjug7hwBUOyz9ydKcU1OxDCWvf3W
NZkZ+5MVxZXrg7cBJ51E25wLaK12wdRjYjANhnksFJvHMFa7cea0sLV4C4JuYNV5XhYTOmruOiGW
dPLLj8NgkAo9YeSRnZUQ7SbPFmJaxKFf/OwWypl5Xh9UZq3wyYMunfhfY96QDrMYXwBQSed6rIXt
4Wvud3e0ERxCjcz2mYgoUAa5G7F5Tma3VEer64vdqDdIuqRozbm59+Zq/nJ2EHvq6n68nk1NmMUY
5E+GU8rb1SjDJlYmNl/4KfRx5JGWWql52XvrIGLfrbLnaLX5O7hXRXuM4iSRxG79yhluHwZbTZ9E
MOWpX2ZBnOMGG6+9rO609vbcmP2EugmlUT2cf9g/hf7af6ET/DxSMTGqRymr2CHcds4fTK2hK1rS
Jftr69Ky1owixvXNMRb7BplPf3KrDXS7GMdHJ+Ps7x3HeerKvtzNhXDjcsv9XafOddTc3w+WRiMW
yiAVkGUOXq9ebBMHA2MgO41mFfs4Ymq8ihudJ7SRzqqDHY9XXA3hfPCqIb/PNC2T1dsSLnhXH2uy
ZzgDvOW4VNRvXSjUDpSHZiyQt9U6fWV127Gwqu7oZesHMRbtDtpBRJhy9EZkbn+qhm08hFKuP0Vr
TM+eU+t9syhUg7aq7wAOgCG7UH02cOGYEhRo7Q/fzfkrFGX0IBA65BJ8rv0M7urWP5f0Smneuz6u
3s6a5qpdYh1UUFwFPpfw3K7wQMY0VzfUg7rQL6Q3Gg8B0dhxHXBqT1tRxKx7+2Mzc6zmgzm+Thuj
aCdr68TNhBErBA87tUzGrq15UoNUezMcu6fKbeartV+3GI8auuKcyq62zZGAFP8Uica/h5XZpu20
jPCRuuxEjSreRkPIm6CqvnHQi53q2+CtbtsIRUso0ghe2M06ruHd6rXZfVWq8VjmlIZi2zqLktCJ
dq2ifDHHdkpaMX22UPsnxWZsjw2nw6Fr2iCW6H9iaW8kV6ntS6+rZ0fkYwqsHMSh7epkDAnVyf16
wL6nqNJhjDj+tQFXzTdzVk57wtwuQ5OKS1PZFkHitxBGMYWgjIHvcQt5COu/SixX1O53zRRaBzsf
dSIGyq96KorrdnFyuP+YELUKkfAWODo22m66roZ2vMvKOrgeivUWhgqLaDVsIhhKM+021k2ngQpE
wd+a18pLBGGsvJ8PTaTypOiwDFWju+5MNfjxpGxj5zcLpyXtWjr22wsv8lc2RA9Br8UrbikzhYD1
w1nMGz1bN/PACvckexSO+s35A3PpZfnGkeWl2jQbRnImuGKkrv05L9/apfniWlEdu8r+KbagvELP
IuK6rey9tvVPY1Lf8KJck67ethvPY7tZvCGPNyU/5P16rRfE2F2uYiesRmoT/zuV6wxW0S+70a30
m1eY4d7OaZqm0h6TatThVctRjVVE9CmDAXrV67q4RofzsTPG/DA2821QFDbZ9pYRN6Kuk2ho1DE3
7OJhKfGgtczSuAEWvy2IC7rJxm1NHBG4ad5l3+0Zj30EReY99VadUuxuL1GT97ElWII25Np7NTle
IgN2iTWkfsra4rmsehljM0qkxEC/EunPvczvxaq91Pf6uotlbrnXHcLzBMNgmQwefeQUdN+0Dj6Q
d3tHACWMuansyCryfOafzU8qX5+yiz0OdTISXb4NN+6msjrMVrtyO8tbbYUPSxUehCW7BJO+z+Eo
5Q4fmk+dJe/JCZkOszvXyZTbnwyjqlLb0tObkdWPbXX2o4JgfTVkYZf4o3E9sYN+nC3/ZXPnR4Vx
gaeNARwKuqINreUDxp9GbNoqSHJ/dXbFdDbVxP0zNuTa7vuekWLfG88QCnOkxFBSFoaAz15Z2DQK
wbaD3X0Iw9G8ncfFPfagGMcKU8CbVmuRkNRF4oC5GOBCHLETaYG7kfl2kgv5ldktwkBddTe0kBnS
Giuk/x1I0aZPfIrUErLs+6MhDStZfdc/dKSAplpzFEi6U8EJkMhS5rtu0VsiB6u4r6CMMes1H6xx
uvEKKVK861TS9XqB/5c3SV4XMm3P1sQSFd9+WRdKOnpaIJbmhg3mpaic7LQZFGVt02FX4g1PmtUR
z7Z+Va5xLo6bYf2Yy2XXz05+9Bvvtc/nIpachnG+bOydU9fIeCrrOcmd9WWxmu+OXX2NFDUQG5Q+
2rOuDja+EhtG9fvZLII0EEUfz34/pRGOe3vMp99GuwagolTaVRFCOJCA4ks2rM6PrLZ5S8qxihsy
2Iyu9eNlWL4xu31U2fYQwv6Atu1j31qV+7mf61fLGsZdM0LTsA12yMA2OkZeMwY3pbHuuzka96rx
P4/2+GybvbOn21pPLuGVJG/pz2Ufusk4R821l7XljUFlGI/OGT2bOxOjHGvvIRSim8xPZZ1PR4e2
A1HF/MMo3WVPwKw+Smfg+Kz75m2e/XpvFiYzctcaEjXor+dG+HZocTb3c3O54VB+dbOVTYM9hmYs
fGzWEgRobPVD1PlB3JR0uS6ChiOB94RWZ4V7MO28P9hhz0szu1cZgA/G4NkPv7Tpao1gPmRBTf6F
223X3ajbOyW2zxhTtse1wTfB7Po1tiaabpo4O4V1u9BM0yHXIriXQl4bwsV/nXUW+x2c1gJaXlyh
odzNqLf3GHf6p0D2ex0UA4GGzZ05GyJddTTc9L7zAsM82NW2LPfoDWGNGO1RLBaZBIUeYiZY1wg6
dUyFW6ZmVL1IknISLTOdAM6CYg6NeV1uSxebzqDTyBVTSpCHIANWg2IV1hdtEYlmT2Zwl+nO4X+L
1EORReGuCDx5GEObdE5/cJ8XN3o1glycaUHc4BipmIXB2p8mcTWN5byT2t1uOykqSu3av+rd2f9K
Mon/MAFO7Oppbe6CmQqJTgN2tVc+1o784lv5GAfmcOPWzU3hQY8Jh/EegDJINd5gQNPTzymqMQcP
VZMWNZWT3w31rq+RsM6b9uPCJe6omoSVZuXZRVrVgAVN1T2KxnDuUHgB9UDETr3SmhO8DquUBPFP
lZyDYxcA2A2kQU/xUFOgRKUOEtofe9+NUfVY10zKEnTHJu/i/G1eW8CzqC7Hu7qdxthbJgfDWb9P
NfMNOijR8aZ7ZWpt0idzD395W4xTMvL4aauFdyTToY6ZKT6LsZXPpEiud84Ko9gwQUZ1Ve7s1eQo
ck11kE1BqTL6bcLyQTiKnCop+Hw72DB4PQWZhR+5xT4cgkAkbpVvB9irhDJvQ7bL3D6/9YfQ4GKy
PGbBQAxP689HYvGiT/Uato9TXbm3HqgWTy173vLhnj8objQnburW0+MAs/C6s5fvjTl8l8u67Q1v
pPJZyGww586+agYiW5lhir3Z9kbSNpjBWSTcf1/yhU1t6BhLqCBfEmecrdhycn3mQGYH9EDNs2rV
o1/QD5UjG1DnbPnBizLUf2v4UkaCAwRzQz6uKwApS7Fl4c6rp5NPS71bejvfB0xsrk3pcptB9JXV
2z2V2xbtamdrPzKQCzjgIlf2rDOy9/px0c9B4z3C6f9eyeHJCnj3MwYbD4Glgzv8UV/x8s+wXbHD
q7Fr5aEa1u2WMtl86oplBZEIIee71rV2BgC6yPs0ONn3TFb2fZNp51mYPRimGWzq5A5FsSdv7KY3
BwuiYBk8rk657KO5n+JymGW8zJu8EZXKwAMx3qgyhoaDhSxQRQ6ta75Y52yMjN0RMHVZXIx9m+rV
MO3xutWj+ZKX5hY33dLvpaHqfWt5w82sFrVTeW/GJpGUaAvaF46wKZVa9anTrA4zkmw8zj3RyB0C
nRNx0OsOTI4ij9GIsHqdSBr7ndlwCEPdK2OmZEXKYICvsLTumkysx0lBJInwCqJD9VVqlyt93jx1
e4UY8dGYhIjFPE6n1p6n49g68544LZHmw+h8iCqwtyXkXLJ78VIzltrPlvD21bZ4x8LqzA9yrV5z
o4FH2znV3t3Ak72qeAynbUi6gfteCMrWSx3dGgtRAmGf+bhqlOKQ+5QWYB7QT7qFE8XAlIwu3Uvn
Zg2SSHnWiwjXW3uV6tyq0oxDeI+nqZdJORfnEq7zd1PGmcZtPPAUkBCvAclDeXdvifVWzvx8Y6yV
8kI+r2qlqVDETqpA4xtWU7uNU5BGFcEicnbr2Arqn6VVvljT2icy6ruk7Zh4gSZ/3ygUY1gPza3F
QZ4AVrYJEyCTimTO42Yq1MEfmuzokO0eV+wOSdVIkBlniGLsrNzDTL7uwYz6z4Y5Poc1layLZI3x
uil3pkObMsAuBBoOvtWhfm2FLu8Wxx8TEEu2P6oLerxBH3A8uA2ijS51AORx9XNThm2qrSG748Fb
iTkDXMhxdq6dFrTHJtf7qifiZLe1Q8DbMUyHbRLURACEz2I1rkXZfJ3y8kekOLF988O6jTVNrPxS
oV1KUKSCy4/9D/gA/c4zdL7XbijiqmEMEy3Bl6whQJTZWfdYW716sEP5ZbZAFztbf8CpSB8IM2aF
DtZP1AJ8dxaNN7wC/yWQzVXLekm0pieFFTidacneW9F2+dfcL839GthLyvjSOZKLmaVhO2znGIrT
O6Nem0HubxoOJqcQAs70EnQj+Mz8PuilQvbKEtT+VAaI6w8wwOwgbrfczPHhjNo67dbGVISk4o64
RyYeeIml6hUTJtO074bRxw6inV33Hb+JP7M4MFQ5E0JxfXIhSVzKgdvcz1guBLIblsiGBIswnLsd
iR9/UjjmyAIdDWagjJCFE0+FCVoHUbE8ZF3O5M5x859C1gBgoptW3BUcHHkjPeaxldcbvHa7OlPr
Xb9/7lWpvjil396DI49VSmD54OzHIsdqLYOpIKnIZfuzjqLSYn9fTSceCsU3VyISICq7YtegXXDl
OwyDCwbFOUoQ2i8aU+YH0H8ueSgezr51i/b7SLZS/SPyVts+VlNO/eBoBEc7ej0OsP+2Gn5dFKMh
OEacCrwDzu+roReIfCx4PsdmMyuZDgR5fg4tzHLjOTJzm2hlsdGws0tcmducu7HV1MatMWMRczOY
QT9cUWYt3sd/f6wLSs6vT+VDw3SwxINUcpln4gM9Sw11FUdV3cOPyWvwiWp751W4NMr4dRlCPfAe
dckFJIfp95unQ7e3SfrGUa+RWK57IigAY85WpLvMafsvqEZmUglZRox/XVKmo30pIyMnyySqPsIL
q7vPVWXQCJl5nd2DdQuYClUzLNc+8T319SYW59AazG+uyzVUECLgBr2XdPuXdePBW0KWdabl4nL7
+12YQyQ5HIzi1LVDfgwbSKvBZrr3Ez4/u7GLnHf4WR6/7382kPNTg/4CrwjGFP34pYxkDS1pWSJi
rjx0wZNlMfKvGtf90qv8vaSxv6wD9gP8IC3ocB7i499vzeOdddSylSeAu1rEZ2P6PN3WYPv839db
eNa04URANOLleotWdPUNJoZHcC7zNrDKam8r/z1d418enIutPh6eTgDf9ZLlm5nLOPqBkR0HEq9A
c2m1OXUmYYNrB/o9gtQFYenX4oZthpcG8fbYE14sC1TMuM7CgT8WsjEeYRM3a7xtnvKPm/qpcQC5
qcdgei8N+VK08Wt1QAqPiF+ADwqr7vevrPd4cXPKliPoFj1BnsjGAqU3h71hqB/9QjVpaYkNvtGe
YOe/w7M7H16Xa5PNE/+bMwufo+v3q7ctlR9qoJJyxw5Tp2CW7YUj7gDuvZTRdeOKE3OjR5m/Z07w
t5WKkTUbKO8FRL+LfTQD3BKGs5YnU1m8D+EC994txDuUvktm6P8/XVLpzsJ/1EaXC7VCOMEUTGFz
6YuRcXAgo3oHG8CfT3bYLHYCU6bRzKSm+WffCO8RQLOmL3fxLx3k5pXv2K399QOxS7usapLPXfPC
myrAlFifU+VPNSZ5sb1t35m23AnDHGKBWi/Xct+QPG3jFVn5bmx73TtWbHBw//Kduw5bOHTAs8X3
xYqTrtUAe7nFCX9ZCZyxesFHJpPmDo7X92ip/XsoUs71Mk9QFDZfJUQPqTdtefWL4QO6mjTmtxu0
PxmLyt+OoL/Fk63L+j5cmegG3eZiCz3L5ZXBsznHxnjmEjXZea6oRbDLazXtp7GvrxhsR18wfq/b
hB10evQHrTBJ6nTKf23mHijLpf2N1DOfdGoTW8LImhqRL0eO2dK6R3BODmwVfLP7zEjsagiOJSS8
G0/JKO2xILwO2nmLe19s8SAHJiIDh0JiDrPgc2IHPJZe/3EylXEwtP0tnCwf0GmwTlh0LAf609st
q41PQwn20PmLAH31+HOJWk1Qf12xRzDZbHIiBvoWfdWa9Rjx0l4895sz/2SEjm66kV6U9FgQf/Kw
t4iRMUFf0ZAQmO4OwbUpVHDVtY44MJ6mJYwYVrpYy6YOgM7NSA7Ubu6sO5Pq6ltY9VMHPca3f/Ru
vT4U0h0/uLaV75s1nK/pT1RKBGkNhfX/SDuvHbmRLA0/EQF6c8v0poyqSvaGUMkEXdD7p9+P6otV
shKV0O50TwODHigygmGO+Y2Wb7sYUNbkdPmrETvhdqqr4qsBJ/cBeTcJTSrM8rXTGNMBVG2vrBpd
pQ44hML5UeZYRmyUSa1+6QoS0Tewr1cudu51G1SJyu3C0by8dcyxiaopU4O9VXX60VW6bFsaMn8J
KED4779UVw+cNWs6wfmGvGUtnkQ3CCzpcpAPg2mfWjQsVsx1Rx3D9aWIvhepwrrnR9eMntre3nH6
n2/8gmtXHUBm2HAg0IDjL646kzps3o48ysireco286h7bsza8NbqKB2d/pOeKxs3GfOPtWlFWy0F
+0yrIaNmNNuWUEoPa0TW7XSY64CQm1Y3fuF86SxfAVQGae8bcHhQK738HpFWTgkBfnQoXe+gyaqk
X9Z+DHX1MfO8h1xXnlwwe/EfyHD5z+ahhEd/D77cDKZw6sKj8N3WFWaeAX1f1xbNgQJteCNsufLE
MxSBnwMVwgCZvJhnQjFdoaBzoLNHnDwMIWVbDFGemx4VRyEjuXaN4dYTfy3epEIMow7ZLGgti9WN
rbaEHs3qRp33vepAZdJxobNGIcCsm1v0iytnC0W2/x1tsZxQQQqtHxjNrothDX3PAIxL8XmST+/v
mnmxlpsG8D9LBdMTHs3iGaFvVhRViWKkaZdKAuEiLMqVLSnh+EalJ6Ef9mPi7CYFrai6TTKxe3/8
ax+TuwOmO6ETYoiLvBzKbUNhKyfWHeRDWmqrJtHuikmuYzOj9Jzf8h2/9mwCi/Y88OU6kO/FwiYi
S5M8HKIDhaH7CpU3Pyv786QG34emvgd1vgWUesrHYPP+PK9GiIhyolHF2UTJd7F/qiDyJndSkc0e
tG+qzBL8RpsP0g339UR/257bBEZ9kmH/FKnxjXDh2ublldUg2mGnQw3k8shIZUJwhET+IJEci8vx
GYgcPoRV/OzK6eP7M712UUKSpIA303mhfVyOZdg4MkizjQ6B3eXYA9izmDuFa1ru7w905YxA5yf4
QuwPmuRSLVEFXOEgMiUOmV5bG6fXg5Or0J7MKDPdWL8rc7J5fAy2KWwINs7lnAIl0oChFuJgV33h
m00S3dFdd5/fn9CVr2TPjDnoJCQuxjJ3Caqx5tKLxKG2DZU6sH4CPbmVChgOx47//fW+GGyxJaoM
b46uTJjSqCebuneiU2xM9q40nelG/H71Q6HORnYCTY/Td7l6ugyKSkuFOIS2N5kb2TS0KQhjBMES
99Itgeery0jnC9FzrhRsBy+HU5LRrAe6QweEup8cFTRGMMZ7iJ9PhrillXR1an+NtTjVbkGh3ihY
xTSVUEBaqfqTUsNWS3+9vzeuDsStNQdcyN0s760+q50RFqSyd/pSrgLI41RYRu8hAtL9+v5QV65I
myGQ7eOb8dfifa0jy41mCNHBVZEVWiGEmnwEsTKYYKlE8422apBtjagvJ5CMeureAdv1xI0fcWW+
DgVxC4ESOGRvqgY6OjC4JIXenhak9RJjxfArl2ZzlIkcv/77fAlhMRqgAqkz9cv9QvGxKzPUxvdT
NjuZuYqim9BWk0pflQAivqSThkfo0MsKpzwU2bFsCgd98/6PuLZpsR/kdkFJ34NFuPgRQuI2CKR+
X6GM9rMbwLLvLGu0LMSaQPJuDNH1t3hWV8eExMpVjVs3VfHLMR0nqrQwRFCndJut2XZHUXiNH9T2
xh7aG3HGle+JzPb/jrWYHzLyUqFb5e1Bo2lrgDrTDtD9dKB59a8KGnO5gKIy+j3IbSM4u+SP4eMt
dKmXHrCreOtlA4iljL6KBAnSPaa1fFCj+IMy9ttQv5UT/TmHi3hqjoRn3x/EvKxlqWLShFq6s0gR
GFp1LfTeAMwZIKwbtuCAe/idw9iirxp7LSnMWGycJAOrrY3lDHLtbrQXrkUdLIY314Sgnb9xtUyI
7yp0RLy92UBj9VuVXkLdN+G6Bxe+TsSI2WyRi21awM10UTZ7sgfl1iW5eD0BAhB5GGQmyO1TM1ky
wrOOCL1roJpWltnOjbYZlN8NTuK/f4YWsex/41AQ4SBTvjftxTsDJ2SonWjwDrmBatmkIuruT1gu
HxUs9tZo1mm7AXeDGU1m35CMWoSx/w2NjDy+Wvz3jWwczZTezWXgHTrTDn9kZsJix4MEAOACjatM
xThVIIj/LQKaR9VhKHNdQJcGIbU4wKFTO1Jg5nnoKP49eFYUPILvBmzv9tH/c6jF+VW8QXcC/C4O
zRTJnT7k3V4NMC806Y8d3v+MeOFx8fx1iP7Miy3DhHSiLsqplxfT0BdJ1yRucLBbvdsY8UQLexwL
yk1l/0t16nGHOVC67ZGtOGPNw56Kk9lYOzYAq/GWePXOg8HwxdBKVKzSbEDTou92aZGO64HO5z2y
//muRUZ8fq6lSFdW046Ab4HdxX4e6tGG8hht/7ybiQlF/pplZv49DrzpUxNG4ycYYflrFECEhUHa
7hMrTuy1BQBbh1sxot/cVBZcn9aMMl8omvaTyoL6oVabbJ0lNL3DApWAAdjkzzLR9JNa5/HOhhAl
V/koqqM6jjmAO6UxkT5OodLFIYyDMApOpll10KIq5+jACQHikcZoVrioooJAxO4nTS00o70gzTZJ
NoDQzipXPE9BH67cyGz3QTdNr81gNXAkWq967FR1OEoPqiXFYm0nEqW6bwc7/qkXoBvKxkg+mWaQ
rYmz85PQ9Phkpkmxq3W12HmWtL+n7iDuh75U1fUogD5u7Qjll7Z15RO/Uo23WUP3YuuEQZStxxrv
DcC0inlfQCL52UApfeqlFTxWQunWnYRfV+tyfJCDsD4adKXhzcJ1xNe83kdaHJ9gYZtHWEh6scF5
Rv9pdq3zO6uFB9YgyvWXIoSXVWe9FDdKvlfusFn6hb8RyyaeWW7JCZfDyO3FMXPK8CWipYGJumNk
07+F5X+2Pi5knGh1lrlZClr0PTgZQ5vEMRGu9pAY0liRvGvYhba33C8Wz/+foegCanTDURbVlj62
Y5W7GKxN0dEuU4zy2rUi5KNmjYB4rX8V6uKi+nuoRUjZ1yauap4RHY0+/OhqJpKzzcnVuhsPwCJy
nWeExithBrJVFkJoi4+U5jIJhlgJj64xOiczDMu53Fbc4/YA6tRJjHuZD+m3IZq8bS2HW/5NVx6B
mSpPxsJyzt5Vl9cWD59EdM8Ux1hRbPCNadxUW8RL049NUlX3VUS5kJ5QcMv+749ozOK+nFuSqAfT
ZdPfPLBOncZlGqjhzHkK6Xs0hbevS0Nt9m3pkGtZHdxYHzRDfOy8xvgygUz+7UFh/F7QswIwG9Qx
jDxgF/16GHMENcIZhb3WPeXGF7ryRP/BXyCxQ2yERsPlEtElq2VhFtFxqM1sIxxj/NQrwIITpAwg
MpkAi0z9Sx1PzQ3Znyvnl6LZLB7tEIa8EU5wMqewtTwSR2GowZ05c2PYAP2H95+uRZT7ZwPaVCOw
LiN1QYXycnpAhG2IEin8b4nv5EDbYQcIq9hFahDcuJCuD0UhlOIZR2uZpY1Ck60OWfWIM2KwMXhW
XmBlJKsiHLUbd9K1taM2qCO/i+kb19/lrGzhthhlVsohL8Pqu0fFDhKoJ6Jbxtpvzw89PgwJHNXG
++VNS6sQmlenGK8eTKL3XVoFOn3UoFVWYLSMVV0l9koXdr15/5v9J6q5PD4Y7qgmBpDEyMuK1QQ8
tW1MWznIAq/FXeKa4a/eqwCxWQaE0RWtz5HjYUV9+0FLy2YLvzLLvxkRoLOdIz21Wk2jm742XhoG
fhl3sPqCOEFzKC4TOHdtqwGZKsCxxpYlYEDRSrt3YsN4bIWbtitolO5LGantRxM9t3sYwinsD17m
yldl7HwcML0N/LYJ+g96bWq/hVXV8TqMCu8OxukEQ9FLii9K38BOEE30UqJAAmQIderPyggpDu6X
AslR0xv5q44dcI9Va2WDL6Zi5qpGHTTwLp3ZyW4ri2A9IObyyStqrrAyp33Yky85IEUhzMx0Kr3y
I8NrAr8xi/JJaxva3ZBWyk+JrNzHriuB1VVTIz/NOFpt1VaV3a/IT+QcLRJE+n2tpdm6USO41TSu
G/B8SR5P/mDKtONYqsVZ6zVIajkuXoWfkrq3h7KtuvjsTdNYbqa4jQw4dAmYV5qPlbniVi4xSGsI
CzejLdo9kL9GPRKsA2ZP4YYp64b0vt8LekbxSg0b9wsPhew2War232rEOiK/jlP1iLFRl628eHBe
q2iesQV73wGKrnRY5Yyyr6DaG52+dT0ULrDrnRRUNtMBzBUCPsjR4xv9qBYGbicicXvH17Sg+2kV
02SvUrcw6BkTzT/UegKFqjGB9ftJ15lnq+7DxzgUqG1A8KtDP++a6feYq/0+tIq2WLUo2/x8f+tf
u41RutZIDVHXfgODyiaaVp3XiSPo4mETNJP7S4/q9ns16QBhE7UELT5okfnajaV+Y+wr0Qdijxa1
W7C7eJbNb/lfMmGpmUZZjcDKUYmC/EuVIky/bnWRfwBXWz9BXAtvWp5cnS7PsgegnCRtqWkV0OEN
OevhsUAKJNpJPTc+d27Qn8XkWGezd9ODmTjanQs6JXyQniG/5QhhfB0Np38MiDpPgxpaAEsNpwBV
KrUsopIRqh8xOHJfy1aBR//+B6JYwTJc3k2EDKTvGpkeicsSqVabZdEAunMR/Anyu6DMUD4ew45L
JHEROTRzU+t9V4bTdzzns7sImZ6NE5XOQekq8zhJ2YFznxznIwiJFvp8ZbxC3xmeZ0uZQyHFtAXH
WSarPON7+ICq6jv+tRPMedFAg1WMrS+tzkFhvATqUDW9TMCbivpI7mk9lIYeIh8TJptAaYdPbgXQ
BYZ7dSy1IX8ajXb8LLNco0Hn5doL4hX3hQU3pCs6d75EDN92hbeSNA/vhoQefxRC1vP6BAbKnNXB
p6Wjku2gD2MAp7TFc4LoWfYpdUU4Hgpb2NU54ACbv5q+RyshrVFHXJl2X3zN1Y6bz9KmJtxbodvi
YhhAQTiGUBTPoMzRmencpPgaUAb7VJhTXPtt56FqVJOx47xthN6KjwtxaRzD9rsxdO232nPyZ68z
gqOBpwgczXiovhcFdPIsR5Me/ROElDMXOmerVCcrz9XHuBjcrzCDoBOZkbYehshbo0jsnjtUrLeN
N/b3EcKz64EC2T7UW01sBsP4MVFPuIv1qXi0ak/PV73TDo8lWlN7UOfic+bis4mHVvK90ZVqI+zJ
WUFvHL55vJ8/7AFOFAm7sQvGUOg7KP/5oSVm5jkNNfkQlvr4S6bRH5YQmFk/hHxmQvKDW20Krhy/
IomNNlNiqafCio3NRIB41ltsIPlzHWev9oP2mCCpwN5qgWmLoH7Nx7LcaVYx3BWdNPfmOI732tCD
xh7S0PxRQF2DnAeA0jUykfk5ojfPwJuzc2/l0Y18420kASiH/InHfK4fLHFJJDaishqiPSCC30s7
REwBnfaNhwL0s2rn39zKiG9VLa6NiVocZScTL1lUXi8vNCckK0kTxixjMT4NCiD3tEdldmoI+psM
fR6XQP13K+DhQ8RGeuKBynOk4/9eFucE9B1YD5roia+FTvwr8srwLgXGK/xCWH1/42ax9DcXi4n2
N4DouSNIp2TR/ymqLujqQkmOgz6lCH1mleOsMXZSYZlnrnZOwP6Gqz6zHdSCjP5Mob4FBQQm+XnQ
DFkBT84N9Wy3qTOcutrRUaWXWfjSo0ryKc2c9AdmFg0c4MwQBtrM1DD8olE8QYbhxajNNJGKrk0X
YgOGB/2hw8yYSI/jCV7KcEssmINUipUk7zZQWrDN18KMs+A0iLrfY8eqRacg6WLFD4MgyAHoeMFj
Bp/0kx1xvjapbGpvnVq986norPonJAGKYoOn9eoWzUiv3OaR1Q47wFvJ176bDcNgp79yHZm/wOzw
K8oGANn21oX+dtnn5h6AD6Sr2Z6LZy/Dcr42vTg6FnUlq49FEHZ7sFbquJbCGn+UiZq+hIYVnnS9
T++zBOmkFZC4wUGIScSnEnV4Y0vhXFS+6TZVfiPUf7uJMYcCis3fvDlvdkWult4UEaTCAcehEhGG
3hcmxSI59bP3da36nVncglZcSWXQuEVpH/smCgVLyeK84E4b4UMfaXsWqxjp+XtH9r/jou9vZIHG
H9PVy/cUCoAGtAKhdMorSxhvOfRx1+VudEwab1g1fWXT8MErOSB9hq8OpxfpB893u7FbJ430npWs
6R6KlOq9opr5yuiy8hjZnYJiftdvkj5Bbg35k3Wu1pRqYtfh0gUAphXWueqTFwNWwws6Wc5GxjUM
lQDio+irYYdCB1SUIpSbvO+Nc1KYFkJTtg4LvCx8CU4/zjTpO1Wh+oE+PDmoDQOnnqD3w0dGgtIZ
4IZitzHV0vOVSCkOUSHS+6kRw3EQ9quTKMM3JdWp66ctOmKqiZyClp+KoPiCoar7U9Vzd22bg72r
0bZZZ4rI9sVEaKHk9WPZab+LzLB2bt4XW44VUQadjTlIVO+5u5BA14rozqjSkoJe69zrslGOcebA
nlCFs8WeBuJSOJXqyjBrlAzCDqZFbSUbKPbRA2QcHIEMpURwyiUesJ2HUVW0O0XPPil19jnRvK8g
Pvt7UwztBi9JODT80i8WghI7O7MQbIhY77oo0ZIA8fvAKzCsCC28veqNXzg7H8IpQXlIQSWoocd0
aMjbn520o6HpEciEKsp8BXTw+1JNUMDK4A2T8jmfp9qibdCHCOi3VZR9BO7VvhghZSvC8FVZheiH
8XsSn9S8WHmt+gVHI4xwScc3xTR88Fok0gAhYSVYuzMbP1YfU0c9IeKQoWoA9QCho8k27kFpdVul
hrE/hpO2burYBk80q7rw4ZrNqAca+WKdv6AGr8E7K/tj5ZiwnXQUlBI45KVhotBUeY9djoKnmrbN
OWq04VxNtbcxeiigZk+UlOPn4htT9iPodH2Nm/h/QFWAhNOwn2IUTGRTvEpp4N9iZNbXfnLtTZrl
nc+7kQHqTatjUMSAPfN2+uJ1mvWttaN+R/yrrMuw7M0VzkDhE1pJ1Xm+xEBrKv12KvVHaJIJgJ5K
2/c9n0x0+k+EigA3olkIEw/CQZUU0CDzXDvie0hpmDLkymG+RIjW4NvOoK67xrD2bge5G5pt5KeI
PSEriFqAY1Vf4i79VUMLRNehrw9OVUFSiWFUHlBHD9cGFO5dG2JkYxjkWXGhBuuCkvnvoYD3jLyH
dqymXvMtW8m2Lu2iu3LIFJ4fpEdGKeQmSiIU6mhgfBhl8ewMpGFRqUH0LSIsUJRK+xmbhYMaQka7
p8JBgy37oRntdKPhKn20RIc8Ylz/agA5+UklQSui1bHqtMnyIy3MYPZJ6GDS6DeaE+8SIgYAbb1L
cJxO36yJWaIMMaxsOpkrr4cdWnTeOa4j1jBJfmtOhpDEVGRHbh8CzjYyz4XI8vuxRpuiqvvvbp39
srLuW+GYzSFDP4K6Af83xKfEq2NQ7M/qpOXtHPl5wjLhAaM0OFZ1tWpiahkWwl27OLbSVT51YuOx
Sf0pHOsVRUKLrHc80MzjSCsOjVXZflKRLTrriqttB8NqtpOtfFX1It9EY3wqHKh9imsmK74lFUZV
j1ZhHcRr1pzgklY714A9fhWdRShBivFNr5P4DupJszdFEu4jGenrMUuNbR5K9Q56HBIKuQnzTsph
1WXhz8atEOwklU/W+DqDOoqCclOpmRQsPvBxJ2+i3wVWUkQfLTUsLf1BSfCbUTnTXaoa5XZCaZBa
Wjlyg0r1hwTd7HS9uQeqO7PXpnxnpnG4GVJLrmsTDc1IFeMq7Uxl67ljtE/c4iXJ0J0DvOCsaugH
qH7gYO65dbizxIT8IxIh6wBJJOybLE6c1T1GhDVA7hLIxGkD17luH2NR9E/vRx5v823iLZdcEr4T
NdClgHTUyFAPNYp4AH/sbYlQ0AYM+z2bBLt1FrW6EWAuIom5CQ+BBRAWrDsVHdc5/vwrv9easMst
Ae2jg8jkpyEIA0t9qYV5P8JCX6UJ0JJ/muF/I0JQ1riS//yPyxENmn+ZZ5sKUWVS7TJFVzfWlLj0
qdjwMobA/P54i7LoPISnAsbB8GImIi3NkjrwrdKudWU/VdDPISKfVCu+1Tm5sowYrc9VUQiCc/P8
clIO2vAIhzGpppIoQZP2eWNxxvzhZOJJWDbRdOO7XZ2V6aq2bc89e20RoA6lotR1Mih7FNXFOgmR
SsB+rPq3OPO/taNCDkKDTg1dm8tplQkKGGSEyj4qBqp3dWivU1IEwhRT21RmUh8U3biFdZ1/+l+x
33+Dgsmggs22fNNbM9C+Swy0ofcOFdmH3q3tdQTZIeUWaZIvo13pW5wvv8rG1dHjD8obc766sg5h
wZx0QfObT+hfJ4JHEwtn1VD2AwWTbY+Cyw7AhXErD10c9D+z5Nxh5aCzMUH2XA6TRa1X9KkqeBjo
UGypvEmu7wQXX7+eoE+s9KoRLsg7KO6rvoisbqeO/Gl+V5Yi3Na56HM0bRpNRe857GtfcyGXIwEM
y8UE491/ev8YaYvw/88PptuvWaCDMN5zFnvBq1XLpjfm7XXls0dNi5LTxsadCZ6l7xYwHtCIGHKU
3boeSVW0RlzPHzL0AcsKDsQtoMOymfbfz0H7XgVJD9lvacPXUOxzJyMO9rZT+FaVPpfUoGP45EkW
72jhwTaJtrr5AzUoKrzfe5izsui2ZJubXiKkm0+7/8MCWbMtNEiPuU67WCClhMzieGGwR3fY780P
iJOtdJl+s4T8EBgufLNfc+7b/khECBGetoVpfB+oREBKuXE7XCNi4LHOxccTotFImzf5X5u4TBOR
Q5wN9qaX7J3R26LAta3Dz53nPWc2OSJBjVF+tLz0VCHWdWMlFtXQP9/m79HnrfTX6KKW0EwrL9hH
TnrKxnFlB8UZF6+HnEqB3Vj3UZE92oayjQJxzob2xvhvdyrueJCGuTx4TPXlG1rWGjxw+O57DdXz
FcqRJQIxRbVSR2SZ3p/q26F4PbkeVUoFdEyX5XHXxX8zz7ggg97a9IF7shTAKjI0in9/Nf8e6A8W
568lhYxPRSoKxaE1omjlBcEPL3ZUvzCquzQYbszq2hUIUxDQLdT0GU5x+f0wlLPyycHTIHWoU6so
maHnK/Qbn+naPU91BYclbkE+2OLNVNHMmBuW4hBPWHVCexj8diiUs0hhvFsO5ILM7CcMMUlOA6u4
1cZcwpf+u4HB6oLjhGH9ptesebEE1w8ZFF4m8ueJWRQvRq7RJqQT1tCOG2qwgeose7yycoQAfXBK
/Tds2Hvvxt1xbRuBDIAQNCsaUPK4XHAkPyCDIgCxR0AYyzkwV4TWaHLgrnkLuTL/UcvXdW4RU7dm
PMDyl0PF+ELWGRb2e8QEEFBE2O2s5iWSphTV94ptth+Fa8ntvx8TAwo7DST+wXt3OWhVGXqOuDsb
Cv3yTzYiyndNlxRPk1e1z/8+FEVlE9cpbC0w2LocqrdFic5HqewL8v9t2QPbTEqrYhc7440zifP8
m8X8E1qyeWwMNODXXQ5GvlGVQ+h5+0ELYmtnoN35FcG81h86ITQ0RGPqLiq61OsuEhUlltZFfNDJ
FGgDifZTNkmJQoc34swLaDoudX3VBQjgtmbfrnqwAweZkLPWU1CepSUTv4mdYCUjoGoiJfxJ8fQ+
ME9UPwCORhAdkRGcPBQ9ojJ16Q0O0jr09IwPTdGLDbpvMy+CVogvEsYyFRgSJr3uI3mgtXURrtyS
mk+PwpHKg4Ep4Xc0oAM/Kzpk0Yxx2BkduEUvCqMTtjvlr9pAeWisCqRrgbkjs1NG54CI7SsoInog
mWvukaGeJSHjJNnb09Bv5JgVxwyM3xl36XGNlun4kIrY4xG3YuU1Jrg5pRY1DwUR6h2NCO/MvWpt
6MF8cSsZYdKIxO3WdKtkU4jYPsvEGdapjsVtlTafLInHDipdLsqedbbW+ihea1pKXphrWo36NO+u
bmUyXcdC2OcwCcOdMXj4SsZJnR4hJNunQHcqFDtz5zCZkUWg03RPMs5kjRKUV2Zz58x5skIzWM/K
zgPln0SuDSU26VV18FybyaDVNIbNoXCn6REjWr4cxa16r6PlcKCsUO/yAWn9FUwO5aRYDjd6Irsn
uoTZWVM0fPzMNFy3RRvfJ16sd+hZZu6pCMtwrTuxSavP/WpGcb2BpPts6iFdUqyHNuh1Nk+h5mWH
wUDdyDSc/KVA6GtfOrKysWJFhAvD+HiVCquWPuyg6hvq985GGYV9inkkQQjor5Muhh2czXENk/JM
3oNIvNXqa2Uo0NGtwnKTjq124JEDKsFoa8ME+JBadXXU6lh/BL+fIKlbVhsvG58cvYy2FQpb3Om2
+cG2zGqP5eX0IUDGM95qdOPpXA1ZYCNWNpbTOtDKtmTzBLuo7NKN0cQdgDRnuOv1vnnsc+Q5A03J
YUAr6kyhR6cQAbMwVE8CXYtDStVJ7lBkjaeTSPKpXyuKE39SI8N6pgLSfsXlTH9GSDg990Mz0v/A
NSEykWDbjWZUnfIgM1/GbCyVjQ63T/FNpUO9FMFgC8q4qdT3ohEePVarsWAnU2vSKBQ4KF6J7De6
tXR+0x6pbh8CaEfqp2WfMKXG6TJDf9b1MWdRJ16YyMjWnRYE8VcEyLO7xhAVOxhpK+dGLLhop+O3
yTVIKgPX2ua5XZbt9XYaPHyP2/2oSvmcGGN2b8MHX1OQlnfoi3jsMxl9rnpz2vzjVczI9pyjcu3D
yVpy6Uo1T5G2d9p9w4dFwVnRCNVpgisUz7LIs25M9M1lzHAOiD7kHTS6FMtSBnYoWAWrVrNPK7DP
nUYOEPdUi4IJbe/3Z/YmeWMovMy490lSucsW71lR0QVrrBihTctCo16zXkWgnE07X2tq8PH9sd48
2Hg8g7PCu5E5URlapBWF2dZ9WmQdzbQsezUmROL9npAlXIkoKaxDnDWo9LquW996394+b1B3obkR
ApL28TPmZfgr6AxJI7rSqPp9GwTdZ92qhmerlOLDcCwKBL3jnRy2qOGs6T35+G7JFfVb8x6PcWDM
JRU/CrnV0z+vBgoWs00VMhYzTfPyJzVZG5K76N2+b5L4YyPou4EDQ6G8nYqvworsr9yX4kbue2Vn
UbCakWcUWuhuLQYddK1vrA4sfS37bYT4vRf0Gx09sPfndmVXQfIhPJq3FA1q/XJuqC45kx2m3b4A
2tTb6BwTK+k2RMbixv79A82/iALnLwtIWqfxTtFgeVbUlK6V3oU9bJbJ/IR5jaFskiCmkeSEQzj6
qq11Z8Wy+s+FIsePIG3yz5pdtqCe8q74CiRJ8u65ZXrqnXKPTZwi0Ad1Bd4LepS7j+8vzJt8BFUw
aoXsfzgbHLvFcUvFVNth2XR7RZbOq1pZ3l0U1NH2/VGufmVKCdCNWVUwjpfL37tDHsmcg5ZTbvBx
GxLAA92dWnab9we6+p3/GmgRNWadVSkdLQL8SYtgFzcZNfoBmPMUWqi9DXR43h/v6vJxMarcjTZh
6mJfJa2lFngwc2awvd9blEg3kYEo5/ujXF2+v0YxLpevlm2pDh7L15vND0CRqJjGcKkG+fLv48zY
DaZCfZAi3eU40xQbXap2GOHVuBy3+kOXiE1ZDTeAu9cWjQdTxceNHJFS5OUwWWxQbpdjt/fqVt2q
qADvXVXekji7crmzoXlMNN5gl+ra5SgBeFTAfW5L58ymgTz3VXgEtnVvb/Wk3+WIXb+/etem9feA
i71gN42FjxoilmFWv9C+2ejyVrJ3bXsD6mdSaDtBalucI8AdkR55OvLxiSjKLZ23fivqOPrITkfO
XqSdKm/s8Csxjovhr82lyV1Dhnm5jEoeN4kHiG6vOHgO7RKVtvF6yhTgUrWIaEfaQhfpNjKGJFph
m52PN470m2WFzcB/wK8CWp+bAJc/wIpbnrqxN/ayLg7pNG5HI7txPd0aYnG+2s4OULQZDPZ9tA/t
/IRW9T/PQuUxIHemiKlj2LpYxqr17Ixy2rQ3q9Q8V7len6WLO/z7W/DNRUH873CPgyKBAEi0drlW
Ix3tUrrGtG8BKZ+80VY+cAKVXYYXyev7Q705XgzFbmdvzKpUlCQvhyJjBUCD4MreUkbEP6YurV/x
9/JIfargm+I6ZbySsKW/vD/slRnCPQK6As2F/oWxWMdAMWsZYqu9N2Q5IcIthy8ekHX01HrlRqnu
1lDzv/87RKtiMNEITu51u4i2ZWTJpwSzxIPjjGN045S9rZi5XIcca+Q+KJcwv8vBJj10C1rU0x5k
rn5CgVZU66CJhnBDiSXBf7A3k34Vz/VDerRe8tgWqJk+1mV+S9HsLYGXz2rwnM0AIYCXS/G9poQd
J8EH7kndd2MFMn6U+2n8IVRxH6j3Mh5XNO631lSBFFLggN167t7ccpz4meAP7Z2b21wmNxAZYY+q
LXqo6W9H+Z5HGqSdc+0G63/dS5fjLE4LalRIAExMVII/P6UhpQW0gZQXdnC0f3+ot6flcqjFDVPK
HGlzDEj2do03QoQ4d/Nr6rCIVDee9vz+WG/3LRcmATVawCrp2pKol6lWF+sVwmuVC1bK0PoPQ+79
ROzzw/vjXPtMf1/MiwfWzvKJIG409kWr0576MouuOtJc4VayeX+kefP/FVLbBoHVXHLkzMMKpKt+
eTgCwGMltK7kINFC19ZGLPWtVYciPaMXOngrxLw79yGqKxTl63jMkJN//wfoizWdf4FBpj2j9Sml
0JG4/AVwNbOhbKPkoJQW7FW3dqm8pY1i9T7O0GnklxBSUDzHFhO3UQEeiZobbUYEtatwB6Tz1Koq
ov6DEG6IFdKUfm4bZ6RRReM3fpkmLX4qMQxLd0ZqjO7aVYcGE60klHcj1JvR7yyjClcDXnfaCspL
Zt9Y4qsTJPxnbjNH/c+l8Ndlh4pT60BISA5ismfNWdov02zlp8xgs8D5/P56LrbOf8uJSi/aNbN4
2vKEQyuRwAarBBNMy9vFXZuYmw67vW5Vp0miHHXETVfvD3llD9HRJCkjlEEc7A8a+H84O68dt5Gu
XV8RAeZwSlGBcke722FOiJ5pD3POvPr/YQ+wd4siRPgDBj4YGyhVscIKb/g0QYT1EfqsEBbXurZy
0buj6aIOoZjcBzk552EaUK88zQbtHR6Em1TTtfXl2YeaSVCKkt18QXwaXqGmbIGxTd05sxvx7lOS
2QURN1Nbwm9k6z1Z3DcfC0zjFgkd9G3puC+utjKEjVQYfM6o6l1JLHHYNTu81QTsbvrWbhVrI49c
No3/G1FFwooMW6KesbjhKJWEcVL5sVuACXlOcgkZ+tIDhY//KPat8lvRJTGUEaBoFYoPjudn45Fe
mOWMpWbaKG7PEMkqPcStR6leao0NBaPVJSGtoatoggFS5i/06QtISJcHYjBFLmWCzPYSDFHlNDwb
Ka5HkeXTODU2gAhruxxZEVmS6c8QrCxG7Cj3m4IuRW5bkYeWogJWHPCkPki0zsc/1F+Yb6jPg80/
5tP0+kkZhcGTcdzyzCc/El18mQHhGvlDN3RHPe+3REYWQfPHBwdCMmPn4U8R1V4OWIQRxLs2i13V
76j2K1p57MF2b1GK1w4OSzjXyEyWUV4cHEBpjY7rbISinpyfIgP7zqw1wD8g5HG4fUWsD6UhD8b2
RWd/sYSp3uAhHCexO8RT5OioA+/FyVPs0gIienuoZZD13+rB/6VVqgCEX0oVElJSqiii2EXj77kW
LBor6r7RoxrNWvEkjYk7DdVxls8XO/muE6OjiePvxq9Y26DUf/7fj1h8wm4AfZ0X3BJKRBSUgPpE
pqBtn9V4yJ8QAu02FnjtDqbESNWa0vXM5rrcMh7Pltb4LDDh7q7r659m738jh9j7bX7qgISXoXG8
vdCLTvh/6wyvjziSuBoJ4Msh89j3/KHEJbsuih5VRA/eO2Z2L4U8e0Rp4YR7ZfDbo22R8VJvJc+r
CzwH0vSDgD0tAXKi5IlN3GmR62U1VmkxrO+wjR1VKe8NVvz2VNcHm8WxKJ6jnb1YXYQxQuRegxhT
xx4Ukz8llIjM3kGxtcAKKLA2rrcPINwiLFOAWFHUg0KJisJiwAH2n9XAwHabHDWC05ATjlJYbfTs
azTmo2LjYC8OuBMhj/UaGs3EhV/JXYe1xKg9kEZJCZac4UhP1JL8I3ld9xv3Yu+LiMwkSHENp7Fd
nwqz4BROV+nGg7By3Of3CvDirAMP1eNya7QwJCNtNCM3KKH41VoSnab6rc6Urernyh68GGj+cJ+u
ZsQdPVpuQuQaGEhgASc/aW2hUdSVHtBTecSngDbfeIhxTL29I+YPcPWBuJznmr5yTZ1UNAEeIMh1
V9WoaUg6wSo+TbJV/tOYeWCLgbKRMktrjwKdFOpFCMVLcLUvp0oLRR27GjFNuSkH5ewnhAA79GNo
o2MRHlFcliZzwIFIwpBJL8uYUjhydW++WgqiXUIjMXaVAp8J14lSUM9i3Qv/3l6UlZ84nxD2LamE
Tv/n8ifmldfocaDELhH1ay3INZ5yqbmx8mt7CwQI3UGKPUjZLvbWIMtjJ2ty7NaZAcp70OT+WzSG
SeXGXoqoze0prZx8um+ElQgFIb+xDKcLq5yLS4TToNAd7FDPs1nGLlbUr00xRP/L1Djz88M/23XM
6/tpN2NlWJN7sn4RPFRb7QKciqiZcdj/sE48393Q/Wf8kMUyolpxOVIepbMILCOpvvwXvsvPvoUR
ze2lW9sNFBvA4QLauVZmxF8tAsCekonIanVfR1nymuAYsTGKMm+qxUmc6360iHkN6BfPV8SnRYsb
8somGXn5IN/DbRAE770s5Ck9lJPVUi6bScAeKrT1runAFibSUFSOnkphddC8Fp6qOI2ithOyIlH3
5IZj8a2byKLsYCwNmt5mGNzBTsJ2Mu1yTpsSmb316NUVXYmJTOCk08UPYfw1CZSqTsV3FHn3/Hc5
+eGjDgLkfRKt4TedgSKxfc8otjqea5cgaGpuciC5KkJhlyswUhgOaGRELlxoPLiC1AnBcwKVeUNy
wam79Bxn8rMChef2B16JOYixyN7nGjanflEyD+ATNRJMcVcYYEakjTHsUjU/FqHyK0L4ASmG5CyF
2cZbvLatwGIBDwWFB6hsccn0sEtK9gGCn7X4kmj+dy0vho1NtToGXXKkT8hrqStfrihunmrfwS11
O8jouIVZ5k6ENbfxyq/dZNTdkdXBooTNO6/vp53b1mLVaOLouxbiJE/NmASCDadsuNeRTNiC3q8N
Row2H0bydKqQl4MVgUGkjOSWi5NjDUnM/AeEC80bqdl4qNZ241zdmx8pYpMloLgPee7TKU5cjsI+
4+acGu1voxlgwsBrKizStGYcvjWR+YeskI9LDRVibCoo+PJSLmLuFuGxPNIk8uRU/yHW0zkNQ2co
hfe6rUFZezih3T4Aa2sq03ZA4gLnRsoBl2vaqEkLWIk1TQfvnSsIU8k0OEPBbpzbAy1r2B9TA2mJ
OQynXELaYjGSJI3UNIXYbVr1oMPlS+v0ICK92CjCT4jcL3g3HprARBx2K59aewEBiCvQuWkwAye4
HJryXw2Sr2GXTtgNhn7tHfQMowYt6PQvBCXy8fZcVyIrIAMs5of8oGIuxtMwMxdGCTnkXCtiEBpY
QtNpTv3C5lN0Of7fXvOcql675SWzdugNypCoxfAfMd3lRGuf/631KCRjxZd/wTg922PcHe9vT29t
z/z/URAnuRyli/qaQJ1RtAHxRjMMfzHud4+I3f4fBqIaAy6Xx/FK3KOa2jacqgZGyGh9D0zway16
ZXfZ9Ov2OKvL9mmcxffCSVfNDbMWThQtzKM+RJ2b9vkW/2rtVjEAf4DLMhUqFovry29UY/AEsMaJ
BaFN7kf9m4RI8FFsNfQF0HCCdaYEu5Ja9yGkSPl+e5Jrh2AWmZbZmlS5lkopOu2+MIjAlhdiex5T
Pdwr0IiCujV22Pz+D9kTXBW086guQrJZzJXWPRwpGSqRFNWgy2MRQF6FJ7EqWM3GblybFwEDzXpK
aZRLlMvdKOIu3ggRT1CvpHeFV/7O4NPic3QqC+nt9hKunWu4bLD14P/PqL7LoUwUIb0BZOIprETD
Hpp0+AsmUXovS0L1MkcZB9kctkKjtc1pmgCTKKOhRLy8vEAyi7nUomwtV2ZpF9JgOHjDqBtP3uoq
WrOzGpE0mKvFwyPG6qTVYwVlZ6yhCCfdrwn7noym407uyo1y8No6UuchrqaUhhD5YjDPKoahkVLf
rZpsb041MIFKfrFS9a4cOAsIZ2Qbz9zq6/N5yMXrI9IVlnydIeHFzzS2AOvwgoGbuC0PVSKSBceh
Bny3+NE1UXaY0lLdEFdYuzapUZIcsczX6ot+pRf1pGmBqxSzXFmveJDG6rNnGVtmIx/1wUVCwUah
coJKBRHMsv0OYpZyis5QVJnlQ4Yj+vNQjoCQvQFh1560+XmMPVGz1UhvsGkHtJzYZjZaf2uj1f7E
0a9+auIYbPhsfWu6UMmtpx7h/9lpMTIDeEU1/VAkSpp3Wa/4d2EzVGeS+/C7OsB4L8xecxJJnl6i
pGrOHkyTvyLkvo6qbwovdWw9+72mv4a4gx9qHfUSW0pos7By4ddMMtsSaXGjeqilrP6rDFLzn6xN
AleUu+iLgHXQzMkHHW4nnjxBxS5xbXXgiw8yFI7QePek2P8+hbqE+1MjiPouErz8TlCC7rEWEIBA
oWC03jHjQzGqqrvKzv2w+0uFzI3JdETdc98oXfAWTrXyL76oeeKaRtOXD0Kp6n9V3dCiDlvE03MR
BFPu+L0agH2VuiY8iB4QAJKocSNjWDmeJAo6Nze1E0oDizi7E2tQLpMRuFVfGqQnmncP9a5Cobvv
DkQbW6ynlRNK4ItwHAPSFVkC/zq9xjgJYVpXoBVnWwkphA60P5qsYxB4f2uYHG689VsjLmaI7mhb
D3rHiHIfQ5Ez/+UJPWMeEOFDPfw7Jt3X25f5kqo3B6TMkQnSAoNCtpxjljQjEkkQQeEGyLumjV6w
jb4HWf1iNPLrCFOhRmSeZNVBvGKfBdrGw0Whl/fi8zGdfT1Bx8zXOiwoyrKX74naSRYyhxYWYUkv
OrzPkd1F3bGyWvJvevd3AsoPCNsFP5PEEpxYRIvZqazxex6i94WjO+j4XEX432wcuSr6na4M/nev
SDziC7U1Zm2IwJam4KwgK+8oPMkHz0cSxDTDEvxETi9Brh8VQYlsL02DhzDQpL2InBeHK3+Mo/Ed
h+G3vPfe2zikez4N9SEbBRXp5uYRNTDT8YUxdYRWw0JMgHstxM0O8HLPPzC+esI0OPLkcYukxo9Y
Re47NjGr15UW3n8hjnst90Z7CIvuWBsF0jKokz4ORQqBJ42sR/zycCc3vRq9EbXwX8yUBAUIdo73
aW1Gp9QwhddRgDJsC5kYOZ7RVfs+C9Q9LpsCsNmO1jhPmD/acavIpwolym8AcJNvFbfckzQp4kOp
BO1Jr/JfOe7Zv+Me+s+EqcHO6LPxr1BBk8tPtfI0NHIBl0L095BVqnsLdbh7xAv1x5y45ADGSDlQ
utP+7rMUUochjQDvUBYTarnYaQmCaRlyCK9CVLd8Rfyw7EBK2m+alZr7To7NH6UIodfI9BEHuah9
AFE67MCfZ46Yq9MhzZFyQJg1eTBN2BeWlFAdNfW7KRVHe6Q6/C6YgelwbeuBnVIr2015Rt6hND4/
gaLuiFQ0Qvb0GVNZhIYwS2N3kh/YXexZ/wR52r2Og9baMmyQvVIM088irgWkdFDHfE99UTrLaqnt
8a4az3IUC3dt3Lf3edkIgd2GenduLR+dKl+i5lc3UbpXoK3YrYwghCiWyVNi5nqCnAwG8lWOVwYN
XctwmgwVK6UygaFFpen20tT9qCyqbLZn5KMTz2JYUxJrx85UURvSZ6EELLzLZ2OqpDtkx6PTqPKH
T3rwq9Ws7Nh6qfRqxEBNUgsGKk47vrD3EBb6Fz8slDobo+4fBSTKXV2a2nueuPLRL1sOiTz2aHcY
Yaf/g+SMXjgINkuOZ8kobnao40Ipq2Rq1UbktL2XIN2R1D+8qEreGgFZcnR2stchSvv9JHuD04dd
41QaLw5CJcP06PlhcWwTJT71Qp+dxEIX6l0iIjVeAefOdck6j6al3g1wc922nZrQjkKQtV0QZWez
S7Hfjnmz+rlq2+7COrJ+Z5Hf3EvoTp21yX9t9RpAn1nYQzWbESfSeETBsLPp11m7Xgj857Exaft0
3o+wtJInK8mCmT0knwPde0VFsUatJBLYxMiKTsivphNoGahBkgNhKXTV2tPsQNDpeVahZMd567l+
1rA1YfsaUm3YSiD+VUMB3yVDYxz6LPKwJs7esjaCOlQjlkxl+qQ2VDFyxaJ+0kzaHlDVg4qtw10V
MZDQh2jjhVLvlj63PrbZ8SlCWcgO265D9U2bsmMFaunN77OHOMq5ASW/fDCT2npIGvlr7yMbYNXW
m6Kjwychdo3iGurzQd4mxxhNdFuw2me91TeygmVexy2OYBb99fkmx25gEVrqBQozYZshm2l53bPh
p8UhS+XCzixfR6LHMHdhnp11qz6JTYp94u1nbBlVfow+gx7nrA7U4+INyeYALY+QVG7UvELcqR/v
VGlKcJBHNv6Ph4L1TwUBfKVMPj4/4Z+KfX4gx1bS6ybV8Di/p0ArfaulXkGIC0H5jYB9GQ4wLRJV
uu2kCHRnrzjKY9WRF7DLRgSXHV4/3QmQgT0OmVjBqc/GzJ5vtn9vz/AjzVm8yIQ8EuUTPN+QN1h8
SwGOnF9BunFLpUWNxhA7fO0jqUw1h9oACr1lbOpvpTxEZyTDtbs6JzF1gHYH3QHprbKy20SEJz4q
rfSCnJiOv0Hoa4UD97jF0TdI/W+4fOCeDmIMsjGDaKcsKuLEjtUs6/54FSl26bQXQUbj3bNUczNw
kO/BxMWouamEFKHQ71Kux73aZh4emILl1lqwRQdbJqx8OhxG4LdQfyJ61BY7stcKqZalgguib5uH
QASd0HrGcLj9qVb2PYIP7ETSKarcy82oG3EvyGkrgNhCIgwRVHPPVpHcMlG37Gw/qq6LXcFYeA/N
TUtNXAp8h73WaTihC25PBqAijCslAsbzWivdWXGbPMNBrrtDFEXVETWfWrNRAdMfIMDXMbScUm53
RPXl9xF5hAcr80Ku/Vb5GUXjpDh+CJLf8YKMtlKRUN9GLhbRebuuk+ZBRQw+ssXJ7M5QqcWTUaXq
K9zV5kX2muTRCLQhtmF1dwcKB7Jnj5rO7Vy0LVRmlJt8wcEvQf/SJbAn8dqU8spOqfg+joqvJQ4a
BtL3IjS1GvFwrHL3MAbkf4JO7B4FSxh/tYi+acSUqqKeZgZgujNSZfyKELqk7Tre0wFptkKQ9zL6
XbkjRHp6h/5vZ9hpZZiPjRllnQ3hGBTbQOfoPdOM6nXsy+SfNi3lBxwbsDCc0Dt8m6pSd4ceAjMk
Aa90iyiJz5o3pDyVnvDLTILBFcVKx8PFC7d0j6+vGg4JaYA4z8G46sYaHkzvOIuTc1hZc2irJJKy
y02/IWLxe4T/czlXHzEL7gfn9h5eZnWcFHpOs+wUKjMQnxb1JMsKcaLBKt4tSxGOq5pSqN+NxB/o
PyW9Iu1kL5P8H7cHXXmuaAVTAKQ8QDF86TaEuOxIbsNmHiOr0uj2FU1sCyo4u6eMNP9u8LJe39Wt
Bt5S7bqhPNOX07Y8GVYuiYvUZ/77T29JoMIEp26RnEF01I6WJMoJraFqo+QifbCFFkeXujFtNtSo
FN6ueTU+jROD2A76Ep0yER3y34MxKYcQNcddpHjjs+DRboDbLpxUOdXvS3L8xNaMRKAKpkXPUT+W
BFtpNmv0yXt2fL+bBFN/UJu2f/SD0L9DiV5FBTop31QoxV8Q6McLBk3sk95E8S7DbGnnyWlxT/tB
OvlZCc+7iaQzknPWYWgtDaeFmcsdYEysF1NxsgqrQobNb/aFKScoKOdWQVFBH89RPkeFRoSyNlmd
/guMqkBaxA1ihQi6tGaIuExuaEcdJMW3qjVjp5tM8zjUOVZ4SqMAWYOpHXoiGh+D3pwUTJew5Q6z
pw5Vvbu+aqFwI8C07/PS3Gmgt3eGUhQuKUJ+p1uheQ9nHy57Zk3HshLLYF9V43gCXN3tiQp+i3iX
OFLTh/clOgFfzGYMHBQAtVNnRe9iQ4LLpVK9WF5r2lNEFYNLyTgKevfuK22IGDBpWjrL1Q2BKJxL
XQl3UaLGL5kx4suT0bgpzAqVUR/Mnd8E8p7rVvliUTA8oPw37ms4z7bkj9UBy0EPHjpK8cGEVbQq
FDAkhBq5PmVKdqgi+IcKQyQ7FnLPkbT+dxJwSbZ+QfzUDKHT60nnEtDX9VEbh+ARDQDrwZRGfS9Z
bblHTo9oxG96/dFDJfi3106/6BH3uZ0ahnAu9Amt/ExqMySaVCM8tBU0YZDeum8zPuUM3RgPXdWE
OywPTMeyctOu5dH6HcZG+m5miblrvKr/USGq52CdnB+7WH2vstCcHIyb07+rvkFvqhi8V7MU9Jdq
kjpHkDI6TSG44ccA+c0dOCv0KqqsOpZSTK4R66Ezmk2zAyhpbTzF12eZCxTSEnB/HmME9C7PWD6q
ZWt4Op1yBL4dkq7hhEmf9/32vTUXgC5PMqNQOOXusjA1XmKkSU+UwkDz+FzRdjpmVC6/0RH6LuqN
cgZT0O+w5dFsPx/UjeldX5gMPAsN6UDB8KxbhL1dqqOd2XFVAT9N7sA3odA4jO2rmBTCXioH+dSb
pYzSRjDuvJC24u15f2i9LSeOKQf9KTyCaNIuYlJgHj5NliY+t15YdU4mV/JXhDbCfpcHQmBQHku9
3A6SRqn/wTjX/zfWylqij+v3HdFnajxhrVvgdl32IKurVorYGZGVa/s8LBJlFwuoTp46USvOiBKl
SKsasV/aka+MB8oI5q+hlPPiqADBvRNgcr3SycxMFGLrwNGxGf8Bw3WWZW87vGZvz/2qbD9rBWmq
CuUAuph51WrkIFKpHSLmPlLaiCdjeva1CCOOROm+iH3wRcy1irRc0Q7yRGErKafq5+3fcBUe8BNm
+pVOEM38l00fpcgFpUAw9+xJvndo20o/9ZqMNnEWNXsNJPqp872NeV8FBvOYH3rPMMVBoS1CaD3o
e+QTU9Q1c8G7Q88x2YvYeMDziNodDfp+o/vzkSVe7LF5QAX3dlwh6TMtub1NJ6WxVjfJuVb98IRM
Y76PhiA4RIn1Qn8+taEMDXi3CR7ONqKwC4ymfPViFAnlpPpVmkbwp5nL/IPw1AGAya+BPH15pxRm
muaJkaVnuaoh0MRdYb77RmA+43BGwFCVRfkmeRbK7Le/9urKIz9IKwy4HCSzy3GV3ES7XSrSc6F6
+SmIysoF/mTdBZ4fPNAJ6I+3x7u6XJgnZQNplk0SyTgX86xGU+7ESuBLR16wk0zEUGLc6I1JTN8C
KXsTimE8mN6E6LuvWBvop9XBZwdgKKHcL8v0MEgoQKYD26wvJoSavKx12hy/BGSqld8GsqBOV5AL
I6g9Hguz+eN6wjx3MBJ8YXJ9crnLta6GKU4VlcCbQmVwhxht+5yK4UsTNVvIoau3Q53pbrxP9IfB
8i5L/TrRlzCRiZxbUtLTWEbTjvTb8ylemo2FYY1s7KhrdidtrP++/YGvqC9cYYzN2wNUcaU8lAsp
tdIUAbzU1Nt7yS+ALZu5P1rHUUg5N5pkTDlunDElI4TnqVc2GNvb9OT9L2I5FMGpKHUcdtpJhFU9
22qJ5xxOcogFSV/9uv1rVxdqxjzzzBooMSy2Y5pUlSgmVnxWKRN+qVUcBqcukCobZlt0h55B9kh5
H9kns1A3CPJXCf28TjSfMVsgFwKQf7kbMsyNsGXkG4ltqEGWI4D8G4XniaH1aeN2uSJYfHwUAKT0
RmcoxLJmJ2aBiWISWy+q6vwvC46yE4eW4vJmVvvKIt+uG0mzB1/sdw2ss73RIdu8a4oY8w8TzY7b
y75y6yBhCPlrFsFAOXJxEiY/b0whZe644QWF3dFz3YeS3jioN2mvSQ7p4/aAVyHbvNifBlx8Z5VH
1RizkgNBBeuJxqh3rvT4++1BVl5OyIIzwJE/aLMt4sJW0KtWVsL5FTPLe1Ee0ROUMfZA7thHbmoy
w56eTLOxhddiBlRzwNBx3IFwL6s1FhqNQQKl7oyYQ6SRa+A1m8zGvmVPa8jUw7vKkCqqH7qH4JtG
JWYUffN/+KIoJ0LtmC8d2CWXu1nKzUDq84QFnkTtNSyk4meX+ao9uyvY1IX+FMdHtQ1IEAVgCybJ
tTHFJAujgmxQes5qpO4Ah6mPWR6ofzdp2Tu3P+v1QaXRzwelFgaIlerU5dRohnqiUbXpefJ863dV
KP5z48udbaKg8j8MBTVaJhRiZleYwVGT817weR1rIeiPVtMIX7AKig8SRnIbKPm1WYHxhoEpfyzl
IuTyu07vxoJerCyl2jfLAiugIr5mi43/7+31u75j0coAjz/LPcz17cXW0AZpFLIgT86jpw5noHSC
YyJuJ4hxTgsPByGrHt0oFre4clcN73mPzEwj8EvkMlcNbzETSRJTOTmrCErlthbjO6EFknfoi6p5
zMuwt0NLAEauphVEwYBaCJ4ONAHDLXnr6+uHX2LNTpB0vTms8uUWwvE6FeMqSs+UMrwfpddmNNxi
6Ccbp3D1o1ocCXB3zHzZHNHjCdAlQPjzQACJjXD3u8u84K0SaDvf/qjXN/icA4MKQ3iNXGGp4CG1
XUtWTpKoDpblzOZttCoLPHBjIXGFvm8Ot8dbmxlpERBlmoNz9+dyBac488MGuTWQfD2mgvgB7Wv0
ZRyrT+INLN/axyLx1lFXBnYtLvn1YyvnrVqV6Rl57OJFCkTthFf4Fl79+rGYs2zeP14MVM+Xt3aA
VGMaZFpyLpuJVngz1PcRFryPDYoFuwyWAz6/2pa3pTyf6su8h1HxjQOHQfuMy+xyGS0ajT7GDsk5
UPq03JGTjXRC8Ur6HgZ69qMcopoSYNQGrzkeNxV8AL9EQxL1R8BKQpj0Dh0dvb3L4FSLrhxq+ZsZ
yr32SNNCJR3NMyaTTcNjOMVjbpO/e/9ScJ+RV70pE2BkcbkRcF7tDGIambbIHG9y3K3F2VIrIYrE
sdNdU8CARAQT/GgiIPbQBKXycnsTXt8oSKzMSPX5kVdnu8LL5etqKbIm1bdcAeREeJ+UlTnuI+4e
TOZ8HMJPQ2yWX6MA4jv1TcGCiuIF6B4NYZUYZ3/Qe2XjXKxEdnxRagYajA7KJcsjH8t6ofoSB6PJ
4APZTaVH2AUFpsliB2VF7WacXTrCog5esdhARtUyicnpDetID+s9XqKgSYqtSrS8dkHMdQRrPkO8
04v3hScfD2EjyM7GqBS1HcfaQEFyMPMfAciCp0EexKdYGgcE0MCMf/PTYWx28lArT6nVoVBZ4DKq
7TupsWobSbz8FFuleIaWY1ANaWT9p9KE1cvUgzfgOQFS54xDXjk9zhXmHojM8M0b+hyrjURTBbtA
ZCHeWPq1e4LAglYcwPdZ8fJyM2gtJ0/Qp/RsBGGW2EEkhz8zbO7+ur3pVhZS03SeaZQaZmLpfJF8
quirJuVdXZw9XYgtz4YOmKYUq8EesbX/Ykaqsr893tW0eKrZSUAPaQDCcllcEbzVbQk7SXMruUjd
ohrbnQZadmOU66gVLBpSk4BzEORGjHqxP0aPJxsKpO4itgrvqMR8IRAyUDNZZgVHKeWFBAtROeiJ
YJmrTuIpp3+4UQdamSvKzbiuAUij8LbUJAAzQ9iHlorrd3V3L2jjiIZrJO9ur+jVF+TWAHMHjgB5
Tc7pYqNMQaQkI0JVkK6izgEY9R7EJr5TQdUfm7qRN5b26mWBV6YQHRMBzKL81jzpTxtmNPzEqsvG
cgN5KL6ZOva7FsLCkZeCOIOIfPZNbcuY9CrGY0yotYiH0jhmuvMSfBqz9yy/4pNZrjxCZeW6C99G
wF53vRx9z9i8d72gCHcVTT739tpef0EGpogHO2pWLl1ONgwjdQDSZrmIMCsV/iTE1sfcStrft8eZ
v9HFw0kswEWmouaBiw3SN5cTlFM6sebYGy60fcuh+z48CZ3aHumVbwkvXE+J9Ak63Fx+nRO7xclQ
1KRLBjUHhSzgYCBGhf61mmLP24jgrrcJNX6FWupHPQD1sssZ0Y80h1of2Pt+kb6rudWfIiGODLvH
8PqlTpP+UcYFdYvxtbaQPNcA/InKacwuFjKNJ3kCt6C7RjvJBxlR7d1gttPBUOk83/5m1+cOJU+d
gXixV9AgMZQTa0pVNqWU//JiD0+7plMdXakUtzYwzbg93MrMsOShdM99RkV1OTNN7mSp1ibLxcoG
ZHaJhtlbFQjGc9IFsb8xt+WB+wDzirNWLImVQT3x8usFQTn4ZNqB2wTK5PoAhHYoLvonKjuqE8dp
6qgZGEg1UkXnz6b5MTLKxzx6bJ6ryB/R2zFORlofgjz6ewJxeLRGlx/0AUzE7aGWW/S/odgmc7Cl
0AO7nKRmoSNalK3vQgX5ZfrqSDc2TW0J9Okkq9jf0RW9PeLyG84jIsVBGUcBCo2U9OWIhjVWwhBH
mOWIuHkFIy40fimPttpW8kZJark7/xsKxjhyHFQWlgLD1ihEGma9PqpPUfjkK139pcZz6Kh3fe9k
1bTFlVtbTNxiqLfBHJrpZZdTU2uFh1WCN5RKijsM6vepbH9FNGSRAXHRLtwSXVqdH/1LOgvwoZjk
5Xi1oPqFnkLI1QEJH+D5gykFeLlrx2qE513+vv3lrlo6H+upzjZOMPF5gxbXJr4WKWJSsCZimsv4
x9WGU9TokuEU6yGsEZhfIULGdhX0+dHqI+2keir8DIqidxLQBqfW/S3nj3m3fH40Pn4Sp1ObQe/E
cIv923RVOWp5EMA6C3VgdcGrJ3ZbPhur6/xpkEX+E4CRRwN0HsRPSzsozcY21eaLn7dP1hRsQCJX
N5EOPBFBcvS0tMUmqtVCSXDSC9xiBHLVSf1TIqnHKlP2XYQnTap8u/1V1yYHV2E+INSuySEvN1FR
Z9LgDRas7tHU82Ou6QHugb7qA2lICQcxcAAlfHvMtTkqH67NsCVmDM3lmJLigUyJE+FUKea466L0
tYnaH30ovlB8fTKLLReh1TmaJJQfXVd6f5fjdWaOlYSPUQpqeFIMPqeoDz7Ka9+GMTpWokVV5fYE
1y45IqWZFMmYkKAvB4yUsFCHCpMUNQ0UZxrjCki59t23DO94e6R5OywPwCyVqxKZ0WNZTq1ogaG0
sSScdE9HHDAYQWWUUZ7jk6qZXxNZbM6GX0pOJTTDP6kfihuXwtorib0QxQHU7ihMLw6gMGKxMCmz
B00s4xHhW/4uHpIIcBTRaBk0IgSNanzC3zreiEuvSgXz2f8vb0PQCnDv/BE+RcRChT9zVTG01ffa
N3Xwu7sGXGW0R8uzfOjG1n+2RnH6Xcql2OHPIXlvUT4Ogl0WcbFlNbe2xUhyeGRmNUNRmdfp04/x
5ZEjmsJgtsz8pyCrR6lJv/ht8LffZhttrbVPPteXaG+SGpP8Xw4VTdDuEPSA9eub71lHUbWaktPY
KY46ZndW2Oz9HJM2yfA2ynZru3qu886xnnWtbVUqKgoiCaT3Jp1KoGiygcu4AD7fQKL19rZeW06a
aFQ16LfQv1p827HH/Ro1bd+tcxS1Q08w94VW/T0aVQZUrNQ2TtHahcTH4yqiSzjnV5dLOspDMgUp
5LShLmUbhvh90uR7WhU+nNxpR1XHuT2/tXeL4id1ZECEs/Xd5YB6PAYigHDIo8gXYg1UVP7s4ErI
shHFrgxEUZxC5qwIRvq2uPoaXaXQME1ctWkV3snQH50xbrcC85X1m1U0iJZnQBEo98vpUIeaamvq
hVPvj99FE53Z0PvZx+FeTItTm+IocHv5Vo7AxXiL05Y3U60GXgttug6+0uI9RoXsdn7qBlL6GMaD
G5fq97H945IKV87FuPPv+nTKEQgRk1yYrxz6jw6YY3+HhaMT1JpgBwrFNCV0IyF/UIP2LPp/WqGf
R/9oJZEcwyZYqiQoRVdZVoQD1NhS6YsluF14W4u2ntbGxvlb+6DK/DgDW5nzO+VyosZU1jB48Tou
1UiAv4wlExeZd47DKTxmtazttV4sNu6XtUF5x9BcYdxZVvxyULGvpixDU9ftdfVNCoUfU10fImhy
dSBSKB/a4+1ddFUhmxcUeUC2LDAKLDQWxz7Mc7UcPVI8WchqNxcVbKEGaElVoZk7X8wUJDYozqk4
mP5oozKEXpSZv2//iJWbDpw2rydnc5YJW8RColz5eh8KMNehcpRO0pWqAiXaS4pjqIhgMjrBbLYa
riuvto58iWhQwuIG+qCRftrHlSGWONE0gTuVvnhqYfy4emw9mWUF7ThJhD3tGPVrgQ/Zt9uzXbuO
SCDIHpByAKu++MR+pY8JMuNo4KVe+5RMaeEi3hRvfNi16eEtMqfPVAmUJbc5zaCyoSccca/WX/6P
tPNarhtJ1vUTIQLe3ALLgV4iKVK6QcgR3tvC0+8P3HPOkOAKIrr3TfeEOka1yiArK/M3te58FU55
lcnpCwo9f6Q6vcxqfWMbz03s7ZCryDDXZpO1g0CIrjFG1W2t3rgpkgau2ecLuBzJVb5nWQaK+2SW
/I91M0LX49gUjoh8u3AUD5fSKyUc5n25HWPPjkRABzwD+wL60vuvEbstNOJ1vkZ5qLsfWtqkL2Zg
/S3q8l8ovPG1k8kwyCtv+f1Ika0mmlUhDhE1A2c/lK8hGM1QXrINdNqZTWIyGAgs3UDa1quo1rRW
3SRDGvkCOtGVNham24BEPXy+RWfC2LtRVldu1VTF1CCl7RdhontIQM+wXKonNdPuChk1K2UyT5+P
eHZeVPsWbCPvxnX6YiWR2WqjnftSb1cn6nyyn7Wm9A/xDMQL4LLOIv9FjKb0/X6b1NySkwhQlT9S
S4KuE/TyV3nA+RxjDtZ846BTpfl41MERUvJGioXzvj7qlZHGaSmYlR7K4jo2pfE7XNVpj1k0GkEC
dHzbdndaJ+qdFZmNq6ROBJfbuYsgH0g6im+h3lQ7uFXRsY21e1jr8hX28T+0LuuP3ZT2uzpUklur
ru4B0UyH5f/Xp8VFlTQ8ovr6uTHgB6Pl9hNFkRsFjYiwn64bXb1I2uAeaJ75rbUM1KZBM44QnxG6
hnshDrM+zIfQqFSXlYS/lzaaR71e2tVRLF8Xeg+roIQ4pbRa8CccI98sMFfpeKEcKrrHXlmC1NDq
4CFsowGuanXBIU1dCNPDMdTCH0kwKQD6h9al7oX0hDV+L4fhJbKdOwzg8UmxG+Wy0NVdbTk3cou6
emlD78rxmG2gHHTZnO7GOvmFGHr2aMKU3YVDmnlOYVypZqK43EmOJ7okwmsF6rRco6DRF8dBC781
pX2C7Ru6oQqNsa+mv00wfCdrKXYIfGEcZUnPU0vU60fnSxGLKyNqnuy0uDRm+WspO/t4lPZaP8QX
g+R8Hzr5GzLDxV6t4e+HsxO6yMbczbN1NTnilxybV4nU7kCV/qwG57ocMNBMKx3nwtA2vxQGrhBY
bg8uipjdBbGSomKAbkA9Xcdj+lsMLBqyBrIb4dgImt6qvGweZMwr0Q0wlbC7jcZBAogcHJxs9vtR
e0BPKfbsSGbDoja45JAlrmnE39Jx2YkyvzTK8RfmLbcSAvw+0h93czD2Fwjz98c8lfuDUgLWMBMT
Ocw6T7yyxwJImyCYoG4cQ7awOwotA7CYsOq9yZl+hLg67swGuLuQE+docjKO1mzZl4kTiaumS+7k
TOM5qVfyZduX/fVs0AsXg9MdjWhqbg34/KfCClpXF9m412vkzxU1la+yKMkuUNIbPGU5JUoZ+4Yx
jwcMDR2MEMtrZ1Zvtcz81eBAbLW1foIQ+F3EQ+MRHWu3TYV8kCCajmYMTN8psstYjthnY3x0nLFw
xWiijT1QcJy0VD85dnZt5OWt0tk3zaD+dKC4yl6sQiGP4u5Zg05wxInTdpNU6Z+tGjUHS3UbvbBO
9GqOcTiFd6Ad8MztjAHFnhG4htr1mGXIg8vHiiRDHyh7VWh/GjREXATc7zQnqA52Y9YnC6eUk5jD
ZCfbKe1p2CtepKAug+fHszZpD2E06UeRJvOdXtULXlaxPLPM79rMupTS8ouatdbeHDAIFq/keEWf
3Tjv84Vc/t0WFsSHiL6XVJ6odk4ucDbmzqGocxll26kbb7uOP8+zcLoAClB6VlTNrsY73U1NufYG
KfxtlQjRIcY37INJrndma94PsBf3RRU/o6AEdXOSMPGW4FEM89ch1E8IahYuVh65y+vrFAbxXgTJ
Xxwzj6DKUcFQGv1gl5IKuJdlcZApyBT5SxQVJ21SIi/OM8vN9OnUysPEpzM8xbEI3M7O4yNgzcs4
M56dNP5Ougl7t168TQ0JpeBSC05SoN1UgLd3ApbWdZkF8pFXVe8FEB4RkWirg2kRybok/hHgWsMl
kB5g2fwtzP6hqIJdW8D0issdkPj6aFT2l35yLkpLb0iq6yu0OpCORZjHLXV8N7WBD9Eay9mtgey6
I88cV7SwNXszVXaWaK9VirBemkTqoYvVS1KGyz4d/uiRem8mdbrLDNT+IZCr9C2Mv1Vu3KVm28MI
i6wXS5ZeygLCJ4SFb5/fvGeyd5scmkIUuDOq0Kvyl20V/exYZeGz2RN2tMi+JXsUkkihsSjXCZGl
GikbCcaZ655Bl0oTFU0UMle5pmzUqUkLuvBFnExeYUcZWs5C37iAz06Nyjp55sImXct9Yvyqjzwg
8kVLvL2GlYtcS6fI4MPGuoFSOCXxFs/7TMr57sZfZU5ZL2Awmg5DNuVjMhhotUORcKpfn2/amQQN
shd3r0wOuPh8vU9k8i7Xxrg3csQbmz0a5l+1abjOzek678y9Gs8b2dnrIVjl7LRjaTcvThD0TVaH
pE5G8rIcKxBJCLQ6lKLryGn64FHJ9Qn0O1wrqW2UCzMasj9GHAYcIQzLsSsu0vhWK8PsYbJGuJAC
QInpyUlBrG57buFYGFHrDlyhqYdlWdAd04Tb3QMaZmxhLM5tDhQihJ8p2FOWWyXPRWxGLXrvmR91
xryzukQ9Iv8qMI3p/6kCxZJpwuNAawzKDO/T1QYh96nZfTdlPuY1iifFyGXhpNFTAhiT3edn4dys
ll4kmAMD4P4Ht7dxsgZpZFapRE5Qt78hZ/1oke7xPh/nzJOU7afQQBrCsbNWZ6CIE6A2WoXuV4ta
HD7B0UOPQBnsQjhvjsk/bIMgChow2nj0nJ0hlU0dXCzEZWdVahxTuU2zCOnZfuqtfTYDH5TiezGE
7b8IS9Q0KUwtbCc6vO8/qyZuilBt68zPJsXa1ZOsIQs02RvTObuQ4CtxgGM5Geb9KEEsTdIYMB2t
UMdjmpv3KPtobmd1EPZE3F+rQZkithFUGyixc1EX0BbFWnhVH4sKFXovYTg3md8ksNdmQ/kyFcq/
aCPYbwdZzQ5TpzlDtT3zA+zKvzhlwdcdSNGRDrm5d0az34hN50KhQxnGpJa9MFiWw/OmEBRUxPUq
KjI/Hk1f0YYnyykuC2NMlns4hKXebRUwzl0r7B2mN1jPoYC+ivG2NFtOCqbQF6Mx+lNhUZBGjXxn
1Nito3MrtgY8e/7fDLiaoiLadJ7RifJ5KRbEynmP2dutVnf9xoV5ZqCFcIdFN7UtVD1WM0syis+d
1RO1Ck2hy5QXiotZNwimoAYO+nk8WQ7C6k55N9jqMW51ZZniaELcGgUPmuYSyv5T5ogfJoxGJ1OO
dVf4JnnQRhw7O0mgrQtcEv/AtfrBIJUTJYAhozGDV4wzK9oVBlStS996Swn83BQV8hwCM9ELiNH7
s2nAVEugEaZUa3BP8TXsa2a/sXM4pXagZT+wcZe+Z0MzKF9TEY7q4+gMebb/fJ3XxxVM2oIepzbF
WxrZ2SUcvflARl3phIRfKaLn1X3u6D9L9NJU8mKPMsQ/vIuWsWjWUJ6SEdGAWPh+LMOiF+R09uwr
zVztgrHu4PUMvLXDLRbMOoguOFf6NUtBB+4799/7kRwIoRnCb/RJZDP4EhkARvaVE4qnRa1pPFLO
0C+0luYe7Kqx2+JQnFlT/E8o+FCgZWXXvkepCZIhw3WaLzK4DFP7vsgDX1KGS1RmtI3vZB21l5ku
SKpX+OmC13w/0ynAZWB2mOlYjySw0xgHJvLZlNo3Bjo7qcVvwVIMYL1rTKFRaC1tMHv0AdzF8FwK
TL/spLMu1aIdvtBo+PmPDybJHk93YJlAG9Yg4kqO2ymZiskvFI5IktePzdSjtBZaLSz+fgOVcnYZ
/zuatUoiUOgMa6gUbFk1/ranIDyU/bj1ra1jy7JXqDHQEMWyjubTaq/AKmjD7NC9G51GNFcqVMl7
/HLS7jDPrRZtfG2v3Z23IfR1OCQG6DDTsWcl3x8NrVahfzWV8LETSR913lT9jqwau+FaF3Z4lM3J
CHeB2o/FTjJj86cQbSbvYpSh8bvIa/O6qUzrC5V+6Utizv2jIgvHK0b7m1UiMKlJ6d+smj3EW1Bs
6cYbIrVVe46ZGYVnxCT0bluMzVOilNr3YS6me9i35UtWa21GRcsxIyRp1TL0cqVCBUyP6vLvZCRt
49ljWqrfPz9O5zaYlxCiTgShj+yfURsbEaJM62dW3D8mOW1Oj4eA3m/E01eQ2HrVAaygesDbC5TT
KqBC+DeL5ZHi60EgpztZdMbfctTjZh9IYwuv0pz6eoelTyoferPn+iwmUVqlO9gdz8401wc6nnNP
xVFBTafZD68pLYI2zoVWZIrfBw60mqCj+qbANP4qwnlAHFSb6wep1EM0aKCN2Huc16zfRdXL+clR
IuxJ8lJDXtPKjccQbU40o3u71A+w9sr2vtQrioFCC/4xyZIjDwqAoj3hkE1VV2dQRumvlCfhV0GK
t7YYlCrZsQBGTgU1j7c08M4FKVzB+L641QBbrxbf1rMyMOVg8ufBir9VoAdD6qJTEl4DaO2NoyRL
jbyx48tXu95wc0EooRdHVrSeYtuJxopbCIhxmMdun6dHjbIyqmGoHRci8iBIbYTic2cZqi6B+NUz
aB0aizjqaPoJZpm3s5sDkKIZz/H4/It57SKuJrYo0dMc48P52D1WLJ7ovd0hEFcAEelmNwiDveFM
1y3/HiRqacqDnJ1Qbh56UG78QbeocErZrpEpd94nxc00S8jJTsheP81WexFbL85ofbOrZ7OuXEnx
2/5Oif4xq0YGgYsNN0pdRD+Mbt+fOVjaxSIopfpJ1FiXvWqXp9Dp243w+lGKmGFAnSDdho4lsO3V
0ebK0ieq6QruhjaSdq6oah4T2aRSs+r5b7M32NP0SEedPwjQ5vg+1gptkDixMi+ey+ZGkcq5PkUc
SvUESw6lXoQt9K9Fl6LLognqU9ywBh2KmH657gG+TR6acWi/xarTzN6YNLLpRl1fa5DE5grdY3tW
rpReLi/V0AyezRY/GxRQzO5XbFbKi2V0+eMgUvWrhX6VfEHHXwl3I7opA1y3LhouIlyNUQWmKj66
zpiaiOrlOl3ETggx88VmRXrAPRKl4NFuStdqZqf0qkSG86+21fSsFKMTnVrJdgrf6fTuyBEeTazK
ECn1hDDHO0k24sCbEOYuPYR6i19NYzfGsWpoeu3LUXQEhkBPI9emZYLjSaXmP6ShiumBQXpuPQ1q
3DW49ewl6VQz2yl5lf52nEn6M+ZCN5C5aXoAVZqRP5sWDk0umnkpwroVVKDDQOMIDCFNqP0oguxn
QyeqOXz+2XxUr4Dl8b+S9ciDEBZW127RRcibTsbst2HjChm5XDWnYDW6I0LHmnatgPDKvqjBdd+1
p7Rpj50lrpN68kJk01pnyyzvg6sgaQDvCxg1VFJRi1iTz1MtlBxnDoQPje4yknrXcY4IYHlzHZ0g
cnl5mBwBvbm983NKg7013uahcVJqc1fhpVc8oGy0G23TTY0tjRHlTEJkcldih6TBefhAQchNUoE2
LGefo7JffD76RNmF9uI63f4RClDLUKNWvhj7Nn8iWlWSHB5kQElFhnay1vzDtx8rhVjU4mrFci1W
bO8DR90guehMue4HczN4GO8gLWjXd3DMnjfOiHXmorKoIHFSADlA/1sdklLPUy2mJ+Urs6wlmAzY
bQeicQhVDwzf2J0c5NFuck2Ln5MAYVB4xMOFkzjIIUzoHwdS2rqE7O7r3GcSbE2hyr3LK+ExsZDi
7gsNVTEdlwSzao3vY0fdwW2zGVWzEoXLfgiz55Qxf1cG1l2TbLX0uIuivF2KIrdJGbW7dtLp4BRq
3dyPqdYdufh+BZOeHcBTDT5GgMlXqGjBrQZn44psKEZxfLDGiK8rR/leHwEClFUY75B1yG81DUIv
upfqyZKFmR8EXby9DgZxF6ld6Zks/beitCBf0szeVU45dF42VBZ9PE3fR6HZ0moeJs/WRp4eXMR3
8ayh0lWMyFI4QTy2buMYwjdMpOZcq8/DkD9wxueujJrn2JiNa8yD271qlTpvCDwEL5w5zD0nKguP
42keZFGJL51NtlwMc3Ksa828cgJ9+UymyZvjvLsCcZR5ysRyd4FcuqGwxDe7tvVrpaHFm0GoR2Ud
aO4+aKPmrg5N3TUQq+UED/O0b6pG+VFgbU6MikXbugpOE7etE0g0Z3PaQUbqmF9VKaw8VG+yKxyN
A79B8fboRFF3DPXC2EdaOHhmqrWRq1dCPNcKorSqU/S3jYmcajga4nHq426XIfR+wNU89vSmIa4m
8DARJRQuZNSFXTwEh6bm9esUhXxIHHTA8zQCWGzk1U2uBPnB0ib71Dlqd8RGwbwIrEK6TKpEuSGF
HbwkkFQvCFrph7kYT6CmPP+KeIUc0FIt651kIKx2kB21/knsi5Dzq7pvpUidQ5hId0Vdl+NpwpLi
l4o6mY4sWJFiKKEwTimDcwQz/7dAo/40WHjJxdgxqR6a20l0RJFaeJW2ZI9KZsfpMS2yDBN7RNfx
nu4RaA2qAb1KHT3Cp9kUJXcmTAOtGTI3kVPnZQaNpuwnvYvpcE7htWyVPaC3sr9NTburN66CM+Ft
MYYxgJOA9OUx8D6eROgTRRMJt28O6ksU4EVTmgZ3rLmh2XkmAzVIQDXSbAhHJKLvx7GhkEPaqGff
HifFtbVUHS4DerSd66QWouE86qXHtk23TLs+uJMuV8sSt1+B2kiorDItWUJPMqi56ip72GW9QbZw
M6XOBYiTfVY/TZa+M4pFFP1KB0E9QoBCSwbhpq3axPk7980PWa2AxqAq/FB+yOL6XJ9mJ96X5XBR
Bqq/ZDRWjzqQSu80A7rW0HIJrF1kF98GSfOs5ocktpyZzy0NOM+lEIzKOIJ0y9l4U1erR6T2yjA0
fBWYgHQRRfmEA2+VBoqXcQinvWiDavwrR7p9ERqt8iQZbYp/byGN0RfEkoX2LYdfn5BMOR2sNbyB
/zGPErATSTKtwkUU+gMzRle5VdMgNn15GtN7a5SVu8qIqqc2E8U/hFYtNysQVBJluO6LON371VC1
2goDkel+mYTyRYGX0AFJgQLG+5Y+xbmLFeMnmEXQ6QFXrdYd6VlCmiTrPooO1R9dSTTfmVLjKW+a
7At1642ywrlPHA3Ahe/OZ/7BaqrKpqwqpNRA59oMXAtDkn2r9MoJgZb84fOk4exQkO+QnUP1CsjI
+zWcMnKEHi0VH93cUtqnkyXHF50yW6iiItK7xdNaPpnV64+y29I4pBdF+W1Z6DcHWNJH6g6DrvlW
nWrOIZZa61ZIndIdCyUOu+dcwQ9pZ82dNO4GM7H+fD7bD9hlnRIxQiO8rCDgWhzQ9+MHcjZFY6jI
GLrPgX7QEBAmb6hiZ9phQV5dlLrRX0XJ2NxX9ah13lwBbUNbtwXC8flPeaWIvVsK2IC8LkijQTIv
4ifvf4pWN/nQGo2C/jPyc66ZNJ3kZYhlXIpSjy90OX2KqEfvUs18qAszvcE6a36WjMTZWWMvXadh
9k2rUKILpIn3WBDMf+FpdH7mZNq3qByMXTnNDSii0dzXcIoECK1AL3eDQQ7sxmavBbu0S3gaFLaN
0rXVVXbhNvyMH2aXJVgmaDmiK12jzl9A9IVgqhtz/t2bc/Krz8vhTrJRTiffkpwUnJaG0g4Iteqi
mh3tUovt/EHLQrXclaOtVBu1ivX3yAaC5VDoC9POWVCp79cu1iaQI0Pt+M5BpEc7vyqyvT59/XyH
PkiYrEdZxX/BLW/2E+IB3H/VoT9KT/nevNKEJz8HT/Ot9E8P53q8pbXz5uPIY6MWQKUWsQJvvq0O
Rug66GkobneU/myOtnzZb8/farQPj4XFqjgNCocejbuDFy4/6hxFV7tmwOSnI7nBvr0Ei/P5oq6z
imVUPj4ERfn+6WSsdq4bwL9kauzgZJLugYz+1DusQ/L0ilO5E9lWuensHqLWDjFiqfZ/kKERqpDL
KU4cf3yZb7vBVR//M8HykP3cXtV1922Z3tvhVuHUAhKa9wi6+7rw1GvpKbJd/XfyE7gJ1k6fr+Q6
cq+HWt1Jfa6iazeykgj6HZBC9CuwHiHyxJ8Pc25GSD0biCovUi9rrnvZJkOdhxxK3HOEG/59XT6+
thCY68aMzp3It0OtgnNeaOoIhom9Ui9EfKlFG1P5wH18PXxv5rLendQWs4qOC3PhE+uP1Hz+8oVp
1/rvZT5bL/+t+ax2qM5sDWFo5tOAqJxQz03G0+ebc+4MvF2x1XWa1PjaGjUTMrqLVLuJZlDCG0nW
2Q/2zZqtgqCTVFBEMyZRG276szqEyq48dMfP53H2M4WftZh7cCnS5Xgf+nBKL+lLN6+hdnyRH6vD
677wj2Ww7e/03MK9HW+1cHbWpWOatg7Omtd6dKHXfh4c/o9zWoW6WMy9VI9cHy2uQJaK41Alz244
NSewKvui1D2tsH4omnTZKfrt3OaaV1tbcoofYHTLmX8709X+BVNVUUNg/xDn6fGqq/15chJsraYb
e4CvVciXVdBf9PBTJKX8Uto/yiC9b5x6Vwb5fVeMqGy3nsJb15RqVDud0i2dxWB1+KeQk/UvXV1/
c9/w7v3Pnsi4yABi3tqTjW1fE0ibMTO0ceKYRX20syiXCPVq2pIcPRtm3iz5Gt6qpiPnq2Tjtd+R
uuM6fb3K+ff8SJgpD5tX+VLXW1/lbwdcBc4irQod38//xDWunkAiqAHc166Dpy2iznJgPhts9amW
Rho6iP84fl//xgreHQqU6tUrLbwI5EPabbAbP8hn/O+pABeE9hBUp3WaItEo1vSO83vpnJY73MZp
77Yemdrrgkp/NlOU84fkvyOuEHk5clvJvITtLPramNeh9u1fxW369f9/Uur7cKcpvSbqfonb6SEx
MTL6g3/F5+FnaxarM6Gbjdy3giEaKCDFTkd+Y0y//N/GWN+nRRvGbZCzUnmyi2fZnfrkFqLF/3GY
1YlztLCHOsRU8nkJ1pH4kW9WVpZN/Xiq/7sjqwtBSPNsjxWbnv7kohvu++NraqD/nh/Lw787Ygbk
WW46nqRrqG5c4qWgdFw/UvToaKeoTl1d37i4zx6A/46xRrBKEPYJ8oyRiltTcMbw3ct/fn4AzmU4
aE7+v3mswasiUGB3VozRUUzVflTRPwXsQbXFNY1qgUWFB+rmqqNhQ4sBGpwPfqTFbtDeRFp6paf9
784ZXlqCT2qMT1E4338+rVf9jbengWHpn0DXw/KOfqy8urq1EARb3ZeTL6LIlL1cqqrvcg4i8WfA
K23chzW+VHsJulV5XyG5CZJvmkV3FEhA1PjjIHKrYIcWfC30AEc6ConznyyTreE5bWVK57gN9Mlv
0woMRDGbOgzvI7UU2YWEu8TfdLCd8tTMk3IyJQfsMS6prpgl7UcH4rrsLPOHXVkSLmDo6Fg7CW+q
fJehclt4pgy9CKPZ1hz3USD0mUtcskk+TZE/49cBZ8uopPC7ms5D6nVOM97wN6XZPhJ0E9yymKLg
qgys/MUOuvEy1wP7QWqF+kdVs8X9x6ZK7ktyNPpKWArMkfRuHu/kuXRaT0K4/a8xDUgWqdqQYYDa
07Q5OmidBMc5HMpptyiPpg+f79WH1JG9AutOlZqyHO/JNW4BnRKniB1l8Ju+NY8ITIV/oVcOtadj
Eei4TLo9tknWo7HctbXY5+agK3dJVw6tZwWjRQUFmkuwkZl/qDTxsyxE+Sg3YVaHL97q5MYYbLNO
VU+hMKmkyxQtmOASl9tA2xVpWP7VZ2R1KMbkCe8oUL1mDqodLzmcU80N8PcSu1aneSl48UPQJ0Yh
dnUVQLF2gqyJB9+osm6HswwUKEyafg82veMCxsdG5+DclgA9BRsG3nUR61iC7ZtCRhdCjLJwsWBL
Yrm5SeM6uUM5WKb12lIN2yUII96hA2d2l1aulvFFOZeZJyvhtak2muJaOFLlu8/Pyfody9N/aZcs
tT9Aosa6DWt0cm+0jTz7RjAnB6tyXtS6QxlYBNZBWLFb2gejb39pjWpsjLx+Qb2OrCy9Xxw2EBVd
5bUxQjpkzCqNlDJ0PIATLICaVV6s6fh8BOl1H3UbsX8dlxmSbVYImkhefOS7K0OZmVGhCbg6hXnV
UDS8rYY82H++pOsbZhmF7wlaBkh4LCZX21z2oY0bQyf7USb1Hj5m9kWej9o+C63Z/3yocxNCqJ1r
gHL/R6kZJ7ELgamb7GPmSz/DUIrqe9GHyZY43Jm9WnYKgC9ZJRriq70qJNORejy6fU2OO38O8W61
h3YigA4JAm4jDGIQbxsH5FWF9P0HuqiGIACz6BNA5l8lOFkBPFaPZ8i0wKb7fdgVOH0kjop3tJrV
KuL3tlNLLoWl9qUK9XLwBI6EAb5wqvZUYK7cu9jCDLhMogcaegOi7rbb9a32NegH4wBpuHsZ1D6u
doap9oFbN7g1ueAtbcWlnWTrvopwkb1QRWFjg1WXQP3gePkNWe4RgGWnvChTfut01KljnPYGt4J8
rsAdB3HdFrPyfRYZuBRau/L3uk3NK2HN6kMjK+WA97k5AukXQVqhUpBrd8GotKE3oQ9yZ88js4tk
e9hCMJ+JQQs7Cc8HausaaKrVTiK5AnGTlfBLJQHzUTjjvDgYUyT07LQNJa9tgyw+KLqVAYsAWevV
CiQANQ2hjZYVr3fXqrNy64Atw663Gp06uppLz4pH2/vQiMuS2TpFOoMYncz9rLXjDX3/wKbHP80v
hVOnWJtH89C5zTh3l3WSaRux4cOLavlsl6Fp1L2KSa6Sm16v9FSqxexHIsPLqhqr9M4KdOm+SdBA
pRGEVk5WNvV4haX2eET1Nfgbh5b2jc9T0Vy7lzrUXRDO3grR65clLCu4ZMvfQqSmQry6MsN+wFU4
GFJEXQIJ3f5aqu75kwLIkFqdMitMLkMr6y7atrI2ijXrK3IZGjlIOpe8yQwarO+3xSrpkk4mrAlt
MZbBhl3v1RuEEG6DTVD42aEAoNPCZ7c/qNzlaZJHSNymvgKA5iTUpPAkvinPHqACJ00ov3weOj+U
I17nBh8VhWGD6vSauJkJ8LFNa6V+2pi7IbIuNFPcxL0MMCW4C3Lxu8tDFeKEeYjn6XoQyteNH7C8
Zt+e+eUHQPYFIb2cO3Ki94s7VFNKlR8pOyPonPSmMLr0yZ70IQCOaLV/QzVQr4YhmQMvAt/yO2/M
QPWGUaJDrfd2BoAxVrWNWvD6Qnn9TZgjv1IcALKtwoNUTJomsJj1hSRZwnXUeeyO4wjBb+NkfejZ
LyNBblIduseLwOlq9lGqKFasiIwYC4jPq6FMpldZjHiSO2SVXpP80BL5SoLsPMjjHM97JUkqlNvs
cnjog2bRBi0aC6TmZPamS/dU+hfUaNIEh/QI5RCYWKsEERBTPEzBCJ9tiByPx47uiq7eArGv04XX
hXiFBCxPKsqS749BnCmFGjqQr9o4Sr+K2rQg8OrZ3rIjc//5kVtf48tQS1eVRI+OPb3C90OZqgQM
IjJw/OiAfmYg3F0JuHiUhfixzzWQ4i1B0HOTW2DB9isHCVTC+xHxrKoKeWBE6B7qvcLuGrsY5Lhw
+zqctt6n/GXrD+rtYKsjpTt9NweTCS1WVhGOo14hrAqBziR1QXU9fb6WH7w5lsXEDQwOEznl0nR9
PzUzmzsEA9g3FHOaZk8HP0s8+DPcqmGDMSvQ2qa8wz5VKd2xcYbfQ1QLzBuiutAOAajaxJ1nxb4V
rF7q5YNZ1i7c3ZoSLwPn17E8aJDxkDzB+9D8LmGF9ZNGUNUfujpUtasmCqwtQMfH7eKOWZ72+NAh
D7cWTUtCqUOAM0b6zpoglpi8Dw1c4dOodO2Ql6H7+RqeicF4svJCfdXWWgwx3q9h0pPjGZWT+KMi
dmj+3+sIg8zmfGVLztUs5r1sFrnr9L2f2M2F3cwbUWj5+9+fmPfjr8Jdh4ZO1jvSIrSV3cwU/ak3
qT8aleZEkf2LsZDZU3n+OXwNa23cuNY5LqqW+PVyJXkAGiHgBv0ExkDM5fjUg9UMN8rEHz94Uj0b
kSqEPTFUWuftkgnTKMP+3VdUrMbibsD73cz90iGRqvvuedwkQnFezqwpRgYojEC7okS12tPeTOBp
o1yBNE02e2UeDnuY182xD3X9Kq6i9EHO9f5gT0l5WVnDdFMgzuQ5Q1jdzEKydyEy9nR8qhrpImKg
mwcCMVLLpmzf69+cQtEu7VkrvEqR9JNRhdVXFClVhJfC+AIWVnGYK7M9yn3U78H2E25yyE9RaHRA
EbV+H+CCU+McNdZ3kwmYZG4a64r+dCpcZHA6t2tj0HNGke6ngso94iv6PhkL7W8MMO9enePyZk5t
6UZqs+GYO9a0m/S+PemdqRw6q+0eKHA3nkSO7SUYt+2asRh2ci+cI4mPhkyTbu7tIpD2PCCbl0GR
ol2fQCRi2OKLFVAdcRXOym7IHfuxK6T5WthG9WDH/XA3I/DpQWDST7xi20Op2+IhFD1PhURIC2pH
7NByNY6qNNyjK9Tsiqm+s0djgoBtjfuqNB+TtOW9oSSZhzZhfstwGFenan0vt3130I0uxBRn0j3Y
MIoPIlp7toNM9uVKar1cT+sdl7V9crIYPRbRZPu0NYydmlMcLgVCRzrtyoMpIQZk61Jx0NVaOkqG
ZKL4OCRt4zqUxrw6nKuNj0v5mCSDjUTAFio4Dle8ht9HkhxF4zQrlMyvAVM9VWHb/+UKjIQbNSBw
3XKY5PbUddjdXRVdULdeD98xdkUB9udoS+GY7LOKVPsox7NTeEXfjc4OgkVe0NyjcLCf6innzTgm
m1Xvcx/pK4Wd0It98roEE4BFVs1ZickD/4ez82iOFOnW8C8iAm+2UF6+pbYboi3eJCYT+PX3YTa3
VapQRX+L2UzMKIskOXnMa7wvcTw+UzT+Mux5N1cYbMvsSqFzIcYTcHXauD4+lm/sTdBDKrKpUPnR
q8sNluNppI+uuTHS5ZoE57rn59H175XO3kmOcrSNxFV+nF2hjnVgZTfwCpJ7GIgTAz8GFu9fJxef
jISNpwIdiC/z6zMwV8kypU5N5PEX5rSVX4ZL52R71D+Dw/tLXQhyEIE9iJM0RSz3HGNJQxvsY0vu
XisX13LsceqZTMPmDm8CINIHo2iVv0v7uvmJT649P4PXT5zH93/FpftzVeOFFoVc0Mp/fv3ETbtU
owzm8Wj0ffpQzwhKIYeAiVTgZfusX2SY+pmx9ZHqjvCoR/UqJcRldIuu9GoubP3KOeTjWwVJ3sBb
UQpXSu91qrc6n395cyX3lta7T1KZ15KGC6eK+QP+EjSSgUSfJ7EkL71Wd0gwuGrRnvigqi2j/mkr
Czf9APAnv1ISXYosQEBX/zAkVd+AXKXMssmuZm5Nt7kfAAlE4LSgQOBj2eK56sPuCgfbm67kRhd2
FAepVWcZRB/+y2eZs6+ldSq8VB5FXDdbxxyjumi6KMVA78oDXthQKJWMq0j8oAWd67fiEVTYgRTk
WBMNF5HK5zr2uZCC/luhXTNAu7CbUAVXoCsqIYB518f+qwdeNZ0hpy4ej95ibESmf/P6UY+MHoqi
bdc7R5bU/ZqVRe9/KZd20wN/TV8B6y8A0q+XdfCoNwyM4Fm23ZJP3saytaDz6desI98MOFaLHg/d
b6hGdIBpL7xeyTUQze88ZzxOgzNu/GGatmMyLfcyzr54ub3mHkY3iZCsetnYTkFGhl54eeX0vK3j
11+BCjBIaWS9zk9Pu8LQ6Rsxagi8eu/OqrzpHZgt7+/qpZNDW4rDSQEEDftsV5dAouA+8TIhQHyE
TRKNOmzpdjRv7DL4+v5aF58IrB3N21WA4bxMFkVdp8vAE4EKXraMLOpd52n+h/dXuXAX8xz/v8pZ
QbBYca8WY1n3LfhYa0H3mYODiLu35KdYyw3SxwrS0/uLXnw0Brar5BvQ53OT9d6aIOYJfTwurpp2
MrDhc5qYSby/yoWX5WF8x3kA0oTi1lk3I6g9yEolL6uw8XDujHC202PjaHe6kaor18GFr5xZAQJV
dHJxZDsfrS2T6mzUEOTRQLKpQAphjNOHmEFWapQfZsTm4mq6cvlf2ESmRVzIazm58ixef3eldIWB
SSZXIYB9FL68ZptMlX/lVV3YRIiEAK7ooFD7n68yYT+ewUfjxI/LvCtwjnp2ISM81ov7ZIz2NWDW
pYfCFh6CNa9tlUp7/VDpwKupgnw8alkek2t782ZMSOffPxkXDj0j2fVgYGJMVrj+ir9j8pL0gWjV
eCyNAnuC/gduMXroKP9Uy3JTUJ5cOR4XsicW5DVRk9JpOL8E1kEoI4eBx5JWhVhTho+fjqBjDHb9
0M4q2zBXqTZYSBU7JfE7ef95L75EB5l0Jr86BMazq7U2zHGq+2CANBxv9bjfM8XPTjJmctO69pXb
9eIrxHqCqKWDFT7/uF0x+n7tpuPRqUavRGSvHw2IB7Y1Xan1315x6OkYa3gkGL/tVuqjpWuabnCz
+sraCFODbuAUxgnEhbxym759JpZC5oRgtZqIn7+/TELq1pUcj+iw1h+qou7C3h3bp/df08UHIldA
yYKuiX2uGQmLPNNFBVTAN4T9B4yCLRE1KPx7ZzTi+QoY4MJiBqp9ZEBIiZBfnp0Jj3ZMkgxLf4QG
0566vkufPXJ6eqLpcE3e/e35I079tdbZV12ajYSLxVpywXQ3F+7nQNTRlBr6bgmC3fu7+Ib3TdRY
Dfo47GsygMrd6687SV1RSLdbeFnoy5giivuHcsTcAllqP93OhLEcy8lORUXWRnwZN0Wdb0qdvltB
nvv+r7mwzUAtmL6Tm3AFnatSeXrKdLV04Q4aSb3NsuGjkkm2o3K4FmMurIQqp77aPyAwrp9zYaZq
NBjctVCMx8neCOGQsicTLHybdPqfHwpMFGklkBaT1db3/Vf8jI0G16TKnI9drJwbQHklROYKx1DD
aq5c4m9DNTGEtjMGdOhuUB28XspXsTEkkzcfndzZF5n3dYzrNMI3freM8o/WmtfctS586pRZdE8Y
kq0Z5dlZ9bV4NGwB27uHlR3Jbq54a/4184wLXwREFPZvVSdg8HN2eS9mISsj6Kaj1AOMZZBq3usA
Dk4zOJhNbNTXvvYL2wgPF+EIcC98Evr61H+9MVGyoKt18zGZO+QeTev32MY04jxLbfPK9k5gqo7v
H5ILG8mSDHj01YKdZ329pIE6S6oFzXz0ZfPThFS2Dwbkgt5f5G3exVDnr0XO3lYpyqlt2K5jldg/
+yWYb/Kqh3NqWdOmFnV/2yqZHvSk+OfJC+tyRPgMMPZ+M0tNYCajom1Ox8rWPnmrBbno023azmU4
Ze7H9x/yjdYWh5HVgIQwOjV9KuTXW+mpJZjgn01H7MoGqO9x8Yiv8nCYMdN5cWXqpqHTlN3X2qnd
u6qQDoJEnfWcCks91Si1P1Vl1uzLKk7pFYuBjmpi3ZaN3jynRlHcWEPa9xFsbjOyhVfcFN6kQEal
/U3bT0gvDInwVGh3WbyL7UovQ7rO8R1ooC70QRQejUoap4oeyaMJpuNFm4bAiwTmsPk/dvKAKjCX
JI7CVKARop/tQ6vRXNFr0zoO2uxRdyXt/JxAWN2llbzGXz7/Qte1eL+0JKgcgeWcrZUMqhFoXNhH
PHymPhyWTCWb0nSKNBqzPPtRCC/Tr1xd55/MuiaXMY1dXjXdnrNg1xQzno+idI+T2Xr7tLVt5njK
CN8/TpeeDG8ijyVoKrHk69MkYxiTRdu6x9JRyEMUzRCNqdVEZmHSBy6m7spt8aZptz4WirPripxd
hjOvF9Q8c+bwOO7R7YLhoDWtGTYoYHwYLKSJ3ESA48o5uGWTYrPrY8au54aFFhS6pu8/+XkU5IeQ
mNrUnLDnQQOdAUumnp9iFZoL4mVof47T0OwNY6w/BXkV7yt9SKMh169JOa0v7e+m8H+Lol5MpxBq
NWoGr58+MDSpGgqro5cV8mB0WrrrS6e7L3OsC95/vgvnZ1V9ISMGYkBv8izk2qgUdNOSexg5GB0T
Z7MYv5f9gmb9++tceqPUM3SVaIRYAL/PDipYCb8aM+kddcFeh7b02p0+IoVQZJCEhPJgjVZIt/Sp
wgq3T9yt7F1/pyfSu5IzX3qlfKbrNQP48A1WqHTRPPSDzD1mvbKjxJbuQXitE+Xp8k1ZGmTlwZiu
XDqXthkg3IpH99cGxtnTl5qHNtakOUc5Td4XRTIUViLVr6BnL3ymwFG89bLGNYYe4utzkzLkyxGb
4zPtArRUXMzRgkSbN0VcZJHl5VepD+sfPD+oLhnJ2vmlgXaeqvbQ7sSI880R+w8ke2JwJtusmvM4
NHDZc24KwH7jrp8R3WJ679QwJemyItWSSYVoEFmSHdZ0ZK7Fq/Pief2AVpCUA4CDJPoct5ToRp2M
ysKR249XmaJJPtpx028T8HF7cNTfB3Rvbp1S76O89vorN/2ll81vXqUsGHzQTnr9GhRcPb8YfTQY
0O/51CrGl+DszS/vf1FrEDjfe6YZgCtItNZp1etVqrix09wjJrsjKcRSleU+aSa/AKJZzBtzwnez
Saw2Arp8TcT67QMaq2rligtYoRDnHJQlzf2mzD3w/GqRcoseE81oGAnyivHm2/NMDmihLIiaP9oL
5zoynVEM7jxo5rF1p9/AgxBdku7LrFl+iMrLNTOEC8JkqEgjnAfIkfyTnvDrHXWKWHb2VFhHkzxw
CfXenetHhODQvGwW9yv5migfmTIsv9RcZn/Atdha5GkLgGzh6toSLQxAh20uLExVyqAGC4L7zWSG
ytebMrRK23/qhZwRxwTYr1/pbfDBvTkRbBcS/ggac2XSc3j9+4O5zxsaRdZROohuB0N9Q72+bQvK
VFu10BWV595qbWk/OBoOwDPm0FUDUJinwWAZ6trTaONNZNWuvQcW9JSq4dmIx3pb4au6G/RCAvlX
Pyygu9s6SKpwcDDvkWNpPixuILeJXgHYMaTmbFoXgqifpacmq6wtLnf4tsRUymrS8/2MxCLKgpm+
KZtyDHtNIDAKcWVbKNnte9N9blxxqgL8ohgc3XTNOvjIAAs0s/uT1hwWHMglK6tu77FwMja6EGZo
aN5DYSkdAyPZ3TVjllBbdnedGL7mST/d5an/q9OrG0as5m6G04bqp17tsH/6baZNHDoyyMLUaQW2
M/M3SoDgborjb0ua/tD9AZUeq1dhLEH8KrlNs3TaAlY5iUm1uxbQZ9MtKvRi7KvQPPW3S4kKyVj3
WZSjhIJqoLaXuntC3skMl3xudkVrdo/Kn+Yd3nJ9mPZNscl5D5veBuFMKd5GQZx/XExfO9YLg9PJ
dX+kMtAPNkPVF9gCalvF9R63HxDKi3Or7FyPtBRujt+IAtObxdsMjngBbeU9rRswVNqdCtyfntPf
L31zFIOcw65bBUF7rHWC9EUs6ZYPepfrQxmlcb+AKS20g5+V32s8hspMxB9mYO5h4MCqSjJcUPzu
MdHcg1LjF+Bc95jyLdDVqz/lqKVbV1965OGM27JNN7wpf29nNXQ1kdlbVGefvHH4lPnJfTClkZFV
DRpiLo0sI957TZOEfYMGeaCcP3bdHePB++7VnQT41e4b3bmpGs+9a2axX3JtJ1v7Y1qVGFPVmQDI
kDoHkfkadCoXVcfK8XHpSb6NEt7OaEi5aYdWC8m85G3R5T8AtBqoRY2nuShuAap/96fFCunpPmcZ
MolpQu9HV7q16UzgVlnbviw26YqsigCZ27LfjriH7KbYO4xCLiuUPdh64whhI6cPnfJOQlPp3+Mh
sw7CRx7DiiW7E9vdQRk+LmUIo4TZlH/OVXCfj94v0lo3HD3jw+jMNwxYNuTJy65WHttgtqFEew9x
lUUdYj2TeE6nRpgWSaQ59scqsH56vYF2ykQ3RybicTam/qCJ5UY5GIcV/cc2FUFk6h0arb1+IxMj
vkva+sPQ91+MWf8khfpMVxHpfryDtgVmkaHR4cc7eSlUF5BoEcRatP3G8WtmyRvkzR5GNZ+gvs57
OZqHRGtOll2JbesCc6mslTaUqsgo6m/zWH+AvjLfL5X86SLAtjVrbF2XpQ5gm5lqdb/CEK7ZWp69
RGZSiu2Uu6es0fIwjdN0X3bdtPMQnw9bYZQbvMu+QIRHodFbnmnBPk2VdxzdERnoHrCNVlFTDnF7
VzhYgZUNMLmxie80O0OfJFEclCX5nMb6L26eX5qvfRonzzwGXvkxq2SOs50sd4NpfO8FQOsSsL9l
gwkrF3WsjOSef+Hslas9Wvg1hpRfgvynnPed2Vgfg9JVdxhCYQ22zEfR+Y+Oqs17atS7tcz2WrPG
xFZ+UkIbN7OWf4Xx9j0OliFEKA/rVWfe6059j6uMvrHyYNgSmP602OOdYLSOD9birA56fCM5GneL
cCPFnHNftNmtUWufe8efItF4SdQmsYcxFv5zsOMDTpq3mpXl3xxN3DhO8qOOgbQqvMb2gTvc9X57
0q3+MI+5HpaJ+uAE7c9SMInNbK6xrul+Jm7+fbbSbg/s/adlDmBUzODPGBj3SWz+4AKEJZdWnxLN
+1LV7snJTXPTwIeRorvLC/cbKICX3phHjHSDR2D5YNcWqT7q7pihSesiFZ+Tihfl8C1zp2eG/1tn
8F8cjDC3HfEnVLU93RUy/7QCww/EJ3PndO5466VOepuqdoJUEotbgvyIIRz928bm74kk9TdoUKJt
TdV1R3upjgpPe1a2uXdjTLzGynjxMvnZ1KZjz4keaj85BaN81hL9nt5EGMzdM1fPl9Ge7BAO5aZH
Pc9JDbQHNTSd3a5FaKsx7G3dZT/sHCsPBxjXQSj7SSzg0CcgGHNbfZoynOJ1b+/JYEtJhsUQWlaN
rCZkBPm0hcqq3WAn22yB3jkxj986vT1tsKVrI2QomUjmVtTrsAzq5KEX/cMs4gc3K+9nC2PwNO0f
69VfUOryuz74H8aAMDTATt5RGr90gIo2DN7vxobJrW7TFWXWEuKa+ZLR2Zm6/KPy2zKiq/8p9wQW
fmjWbbXU2qeL/rQw5CLOBHdjgBywnnNypB/cpxXSRstychrt3jXsI337n9hUPHT++CuezG/QXvdm
bf6oZoXEcq3tUyf+TOb8veqZZjWVEVrS+RDL+uCI6uQNuNYp269CwOqPTsKtQLr2dRhmxAOzBktD
8SdOiOqDa36HGfTNVASCNp52Rlft7REHwgU3jX1XU1rAlz0Ab7wRNINLLriGBlUohOeEjvCf3cK1
4GRxI4m6uFPe9M2uFodTaD5Vgs5Ypt0kGhR7ifPHBuH/QzBoN7F0l82i+eY+wGksbC3x4Mvgs2yD
Ry23EYYV7vMATzLUnExi6cdu5lXzmHppEsVd/ESrzcLg0XxKi2bXcY2H/tJ9n8oGeNKyw0Z1Qzp0
mOwMlzm8Covho2gglM9OEE3SPmmGSWN0+Fn7xnhQmnbyK42+klmHthf/NvUYb2xba/lWUPTJzC4L
WyYJN3AIHpJipUM03gl35oqVlL/RfFXtYdx5oVnNjym1e5j7zm/ems8goL+fk+IJ54qIe+muH3wj
JC9uI8/293hDy7DUkj++Bc/JzF15VwYYOZeJa0aqsG9rO2mLcOxB7rI32l07OGyAHQxPienDMzMn
RJfNIXuQVR/vaj3/HS9TfltgwrbJRQ00fSh3o8AhftTY2pnIGJeSq1kNzpa67dDhU72h2IWMpub0
Jqjd7IVJ6lenzfNoKpP5gxhlNLZ1tmvc/HfSAUGykx6byMnI9zbElrDDQng9wt8VCO7YndxbZgOr
JZSb32ojPqNysvOw04aTGoEVqbHS9yT6bZSj5HwoB44Dtma3lWeUP+e6UaHQYMqao6//cGpRPGm9
KXdZkt9DNX9uQaMecD+V4Ujme4NHxn0p4wA7v7LZqry3Nq6K0f0IgvFQQDI41qbtbIzYcPZjVn7C
LMAKM9/YaqL52sk63xYGKNVUDKjwK22mAJRJ5LmE6b4xmy2JPeq0Baqnevlhkf6PWFjdbspTrs7W
icM5keO2X8hUlkT/DeXuD9OSJ2mW+MxmptzmjLd3NMYDbAYXP1TJcogZVW/oWIlISb0/jXUFStd0
f5Rdfgv3LQ+bvObpjBaXdCe4oZWykPcYP+elDMIENdAYJc5uMu6NQa9DatpxD5z9WOQezpGztUv4
o8IVn8HTf2V2+8MRLbC12IdMVjnTxuna5TDLGvkb/dAAycwylFjwYf5aI3EdJoH5QXplEwaaJPzb
7I03t3uVWhLVtUZ/dmaIi6OXPSxKP3Tz8rvzp2HTCeMRj8wfWrlA1nfLZA8CLHnBGIOCDc2hcJaZ
ESZx24auCUganTXmgOWu0rqPdKq+tYn/0CJXuZmGyoiqzLpvwD1uWwOCMKYzL2PrfQnaQUWtKIwn
DkMWmW3wVGooireGyqFjGkChg1ocnSx4yv2WvMs1m72GM7jtZ4fGQ2MIgvy9VwYYUFqo7eCQ6cSR
HJYBUHYzhVxY+0T1/fdRaHf1Qo+w62fwcH2RMPKafrKFcdRNWhYpZfk7u0ehkZ64CN0pbjfl4gnS
4+5lNtxkS1dXw9axelotiULF67UFedPQiTTUCm9TO/2jrjdb+juoX1c1whrGHEEQOM7B0KDpGxun
aVglzDCW32auf0DXfImqAtC0vljYsqLIsR3c5hdURuNgOUMT1opTmVBx7WE2tidMBG4Dm7I6pFDS
QxSMN4U29PdWgTdi31W70hp/F4PdRpJiOnLKjPxY48iaWc+/ChA5z7SffpOnUVt1exFo947oCXtQ
qPVa/Zjq5cfMYeNiiX9rAN1IlbqDO/buDRay1qF0yNqtbmyPYEq3MAaH76pyNnofk4+3xyWdsEfV
hyfGDcyAM8fjv6uCkF7jBxNm407OzvfKI2kqqvR20ZmP502wz0fzMz0h48GY8V/gEj7oIzcsQwP0
GoZvVVrrB6+21S43mfpWhN+DVxV3taq+Ob1pHIa+5WyXENuUIf2XBivFUBP5cz5AOk1HN0GRyPUR
n5bDb61k4DmkpIamdUPP47s3MuyAMUsAGL4nPWgtUWrmTW0G9zXj0gO95nsYRzcDndtoqBNqzjGd
uN1Kfd9r0t+RnD+NI6j/SkxcU8n0DdrEEJJTfvbGSV1pFv8nRPy6twXrlt4szDeapUidvO5k1Em3
uFWjy2PORe3f2osByb9p3DS7n/2gTx4HrzDVhmiX56d0Khq5C3oBjBbp6OC5Lgu32/QAqJ178Iy6
T3HRzfYGJyL9rkNkr/9S2gxTqbW74dPYx7LZ6ENmayGyxYz2g1njQKbaZA1/SlVU30ZsBKih0hKx
UfRX/GBXTD21emsrlX3spybBHsAcCQsAttNrvqBv+MhgB9kDBi9Qfx18c876OtlkNG7p9+ZxXoo6
OEGt8OonrXUSL3S0RPNvaiV5b2WcGnbYycnT7vCB9Z5Msy+ymyoJyCmBRdlX2pxvm6ygrlYkjQlL
kWbg+UtCjVXoE7II46hbhIgiuFUWXA8D6G+kphSHq0Vr9tbcJ1vcbMWV5b0LXUggG8DMVqEID9WV
14ckSTxhjEmrw45suuxoZIPjbuwgQR5ddZn3Mv0XV3yrReO0L7rxRTp9Sz/UUDTEyiLTv09Cz4qw
Qoh62il452Kj1ylBsPfoA4ZeXuMjPrYkQJ1K185W64/ZLm5BEIaGsubvTad32KM3TT+H1dTDF3S7
zq228QAjM6JWtZ8skK73wJSLH65R6RMUMT35SuOhCjb4tFS4Fo/mgFGJgW4qKe/U6hBKq+k7ZXL8
BdaXo4dLP/rk/G5eLLtWWd1m6pP2I0j+FUPhz8UXaELqd+HblU1s7wuMhRNU3Gmyo2keqmWq7U0O
1YWrIY6DfSNN+WtC37XdwBIo960AqtA0k7yVEBEGTJeWAfHnrPxsF1Og7QM5Ko82jlU1mwzDyVPd
NTZyjhihjtHCXEPdAQnDXT3JAv/UNMTdTQtTucAOukuGzftd7wsvne4sGHo0fYARn6MgRmK8O0+V
dXTbuNkPdSrvMruwrvRS3w7gVnWKlecOOtlyzqn24NmlQ4KkjnkR0C7K8NsO9kYPdhrpylRdM6y9
0OeG0wJImKYz0sLniEmq5iZzi0YddQwKvE95nJu/OriLLrV6QFlgiTZOrmAt/qNOn8VY1JeYUMDN
QGjlvInv2INVGqq1j4tmV23kYj994xuyQEC2EVm9dXI1t3fMk8oV65hyWubRKw6yLZZT6ZYx16wt
urUfkfrbLgmkdxiW1DVOud6W3/RygTzW+0o9jGLws6hu53h57HuneIxj+jb/fCwQa/AA6GOFCmF8
3eG/wCpJjT12n/XWMUmN9FkvaC5FSDFBen5/nbdDF0Ie9AmP0ayPxfl6PP9apwsWOzZxyDhOeoLr
uqMNt5lRJs817SOPCMwIdCMxCVEhyN7qKk7yQsiF/oiJJ5o8KOCeywM6Q1uCQU2d42RjSfPguD1K
9o2JfkapN50TaoGI/UeoZEZ6a862+6mr8mHGcqjp1abCJB7uQjeMdaS32HQ7uZ9qu6zVzeRWdQ1m
HDUzgec8c2szwpwwMz5bnVMZW54TvlhmGR900YjfhkJ3OjInKL2UTQYCbgkCSu3eoS/0WZ9AVmyU
KII2hKhtPAxGiZ21Kkdb27R9b9zRKXTuFwcFqjApJv+zI+dkoCyr46dG05EDs+vFq6IZCKITOaPW
ZLthGZN56xqaiJ88y/V/YPuJFL2yxeyGU8//e2VG/B/6+uzrAMi1DjZtBpzeOZRe0svRVIJvNM2q
bex8BX1x6Jfig+ckW+6RE12HQ5s7uzrzQADQH9aHEwzOK8ftQmCwyQmhl6A2sGI8Xh83eCh477qg
cBNX0jOay3mT6q39ubU1BipWnmz/+Xgjhr+OTXnyt3BST+8Kp7dYD8xgezcmXfZzTjOLYY1AAspX
6VePKVDklqW6svKFuA64HzT8OoB7a4eHsogqkDQZsY3shg2AE303L8E1LvOlVRyCHVxqpJzekDG6
xiLm6TkYujTBpCb3deYJWnF4fxcvrUI8RUUA5i+v7SwYdUHpTImXTMgqt0VD1R6goJjBCb1m7fQm
HGDoC4eGMgRfP5SUzgbNsqFnKMchOS2ORavcTOz7aaq0DfW1/lTpWb517Jj24rIIgf8brfh/fND/
1mdduNpAq87pEvoqw9VXdnKizlPf5tg3o0YM/wpEtLFyN5njuygk6G8PpeomtD+MJj6OS1HsIRwm
t1WLzxyz/SBqS13sdCd2rgSAN4GeqTpzZwhYOoRZhqmvv7zRSjBdt8f0JCytO6D+vErxJfPTtPqJ
aQqlscVhDAGf4p/d4taVHSTOfSC5gJLP0lpRk8XnlkhPTlY3L7nWoPzrWH5d/2tsYR2SZmSbVoS6
fz7ttpwymeI8Tk95upb8ooz3Y70gYoDV79GK1TX5ojc5FeuhB8GHB04NvtXZYR0X3yzzecpOHsD4
Tw1TwFDZS/AgUmaG/3wuV3kGYI+sRRw728LAk804uYjDAVDU9z76bR/wjLh2+i88EEYbfHoEEnAY
56mo9LpBN7HYO9HG7w7k72PYTUV1O2AKv3v/gd6ip1a5JZhC7JuPQMI5TIsUatFVotcnrcSkeITv
uB8c70ud5N7ndtaXjbOY1r6gkNl2K32Vbo+3iaVXXNnZN9gpfgdoDGpy/kEkaw19f+U/VZ/0i9Z1
1UmnxR950sij1k3krhnSeYdI0rRpcIb+8P7TX1qUGLdCWbkdAPa8XrSpmPX2jCNOldKLSMORi86Q
LTdpalhR08p8SyJ/TVHKs/irrzIAHpXIxvNyjJAPPTuvbTE2vWYZK6et1fOdL7C3CIUcsy+yl+Ao
VOz8GtOMpk+lHI+Sx1keM7vNio1DXEl3KraMjCFzPr8wqm2eyzJzf/emnohtpq2DXke7mUbB1UCZ
1HyRSzEt29EoAxpoqrRHjFljHcXisTVc+kVxh6VDgd5NZAXT6ibkcZ9s0wqTDawJHedjMAvx0DhN
8bEIgIFEpjIxHfO6oPjpDqrUdrqngDAY1srM9WPTejKtDEe5nuObbKhASNLdKl68O2UMXvKnagz/
V7KY86/KyYqTM47qT2EM4svi1VPC0NZIPxSINmDPqBLsJqtmKhm6DuD6iKmdCLse8cAwB6nwq7bE
zBxYjd1v/FaX2xxPzM9Vi8z9pjFnpWOOptrkF2PEliGDDyj70TMKr3sqUOKpQ0onGe/nqoCVYc6j
duVQX4j1JD1w1SD2gvs5R4upQu9iXMDrk5+ZYWKBm6kEJEOX9vh+oUHQMgaKgunr+6f6TZZgrTQy
+vkA1UgTznN5M64KxkiSVY0xQJm49CGV2P6/5iLrKriCEjJ4PPs86rp0tVS/DPUpWQagMlgbO0Xo
c7EN0fuPcyEaEpmAHdmkV2BXzz7SwpllbpRGfdJrDavg2E4MFFU1gENFgc36lczjwmork95bRQws
ONJnvadAn4oUyENzKkYzx9K1L2g5Y89mgr+xJULz7z/chXe1Wg4B6zYh5L1hZHvKqCbZW9UJtL72
hQnnMG+GcQzM/2EdMKK0tbiVYTOukfCv8FraQxpgDVbhwJXaB7303cOSJcYVmOjbhiItM94RAyR8
v9/y7aQENVW2RXXKEn3amMUsP/lmG993VV8BPMnMpT+0Sx4sB9Ogqg5pXjQ/hO+kD9RaGD3mRMsr
x+dNpbN28ew14HKx0O88i7YVMCkLVdiSrKdvNjiNCdxrkizydYpbvRfD4/tv9A0HnayS3MfmLjPp
I9HAfL3VdAvtSlN2ebJSg2RucuSLLnpcP7Wy/4EEi4PnpyOa0EzmIRqgvTFfqK7RNC4d479/xNl1
qnlO5i+xW55gRzDchd56aAYgH7HZ51fIe5dSCFrq5GB01b23ZqJ+7IgBd0MigYN6TZS3TX/q6ZSf
4LuInykDeEafpslcaimc+CvayFJjkDc5QRrqcDqaf45MazJIzbc6oHtvlH4bhYuGUab5qRKxE82Z
l+KPpCdXKM9vY/u6yiq7gWbmKqX3+jVbfVMS8vzstHK0YKzMrfVJLq5UUewM49aqRftTNDhMhjHO
B++fsbdRg/QTYTfaRR5TlvOv2emqLs3FkJ1KX2Lzy+xSE7ux62S1/x8W4gohbEAwehMNGQHkfmIV
pNaitRnmm1OzXcbeueayc2kzLR0DQXhhKOme15u9Zakagm52IqnpgSpZqAD1XZ68rIOtjSWKLxpJ
S0T50oxX9vLtlwIAGC0ZCwL2Wlaf1WNm6uejVcb5SdoKyEiXdcGHKUGMPFR6i2Tt+xt6ITpADuDW
JDBQcgItfn1sPPigVr+0+YkCb182xqA2uUe9Fs1wX81dz5S0+z/SzmM5biTKol+ECHizBQplWfRG
5AYhihK8S3h8/RxoFiOWKlihnkUrortDBAEkMp+571zPZNJvq6ZW+JA5councl79s139QtCjCE2r
GWde+s2ffw+R9WJIpTnaW4MR7KV2rG/McZ7X6NfnCxvEuScMpg/uAfOFFDlPjlR0nZil0r7aR4Nt
fWfUWNzryBL8ieTf/w+Pl/ED5jQXFzbrNPbR+hKtaUeOGy6FzpWIU+PQZmX7UyfwilZtK0q/r6cx
9FrVRh1sBwlztxxJ44+vf5Nznyi3y3HIurL+2h5sSp2MTIlo30vT8FonYXcTpRRLvr7K34cb7GmS
erycl/V7erh1barGZBNsQhEHm1+a7S80BMKrBvGgJhqmxF9f78yrVMi2GVzidKNssvz/P8KIOdOM
MZhwY0zEmN8nslFvRNPLVzlb+oVz++9WLacngHj2HjqA8CxOPsylGx42MZucVVVoiVtitvs+aErH
tWqrrVGYDyL08qzLn00Rqcl6HLT+bpLGan7uCLc6N5hM+T2XwxiuBxS5bNtqYFjcxo5jDJHrRjHX
zN62H4oShoycDRU6o7oZhOnGM+cnRr0NPsgoYYYStppBY783+upqIoEo1rR8K/yLAmm+HyZbAATG
OX5RZ7WRdGEXXo6SzwkjcQSPAcQaS5oZ089PvclipYeGlu4ngZKv0+fABbf2A+vXAIcTgZDYUtTt
PDOYUfRldOFF/LVlLROffLa8AiApzD+fbBVyl4s5l81xh0jrpYj9PGXMoHS1KLmi8XTViJJZ+uCj
jqVLTZHT5bZcWWeboggCQpEj/fONG31t9CLIhh3ohXSXa0spQI9bvxfSJXTQ6Zf0+1KUbpnsxgWQ
Vs/nS5lmlbd1XgxMOGE4mAUyiiFLRwYrGBGolAvP9LTwcHq1kxuL+LxSbenLpUF2QLJ71ejm69Qa
KyetHlPV+PH1Z3vu5rCfZ3CILR/u3MlnS6Vd6hQx9zspk7YR45yz2d52gf6MHLb5D7e2WEETNQCt
t/6ax69x+SRJH3cClTZeIhQUSMP9SNDJrxciYW1oz/98e6wR7o7tFt+a012wAppeSrU+7HDZ5vvO
nDa5n4LaWdM7m6BLt5fYxH+vS/YkqJ4k2fLvqtXnxdJj/WSCq6h3YY7KuiJTdAu9/oXHyYWHuayD
P798jSo/idQyb2bQr/kN6f9jvw0Uae4TiQsx5Vt5kml2xyAckwvP7/zt/N9VTpJDumFp6+RdvTPz
SF/HKd5dACUb/amNM7pQX7+ssxejLkGtioojrc7Pz25OI7jOHao0u9Iea1t5dTKr9Don+fh/XecU
rFbPdguFAmu5SLQ7PUr9CG63V/UiWX19oXPvaEEfwZlfEG6nPXap7ttUmoTYoRYA8JFVhlmsBqmJ
L0WqfyVay2rA6tmiScvCM0+jZLCjyAirvt41PShj8ZrEOuprC6F7ep/2k9/PBSYqqD2CQndxC/O/
vtHf2+3JalTREpDikeETPp2sk9ToDLvIrJxWGlMPwyYYs90QTdvWqTdyYnlMQW2KInEt65BOwU1F
PQ33Bs8olQsL9u/9jAiPo4g6/BJL2ycRJeS/sayVsdiZNHWdJJZWuhTdEEc/xIZxKRA5czETShIJ
Lg/f5B2cLNhganglVrMT6RigdFbKsLVdFX3fIq1uCmerN5HU7r5+2Gc+EzR03CXLanFpOflMRiHh
6QEQbRcWanpQx87yk3gyjiZw3AuXOrOAqa0tSiu2NNSxJ69VT3QskJJA8DTj4MomyMBEQ5df/vmG
mB4GnsKg/5JPLo/5j61M7XtEz6khdkmpBw2BSuoUjKPoyjoBw5xc2GXO3BOlIplXxodCv/0keLSr
2Wr5r2KXFzKevkY++uzZ0vrrezoTGjFEil822zMP76+Jb7s1mQ4Je7HL1I+JkUzPUuMNhRbPSn/R
6N4wo3gbzNpPu/359ZXP3R94fDrq6A6Rqi3L54+nmet9gwsEwDUAcKGvNow44Zjwr0kii52iJL0h
JqWJwE7r103Z4OMaC9hk2vCjDhIfRbzj9jPV969vZ1liJzvLnxf6/Zz/uJ1CSrQGkVi3azrzfnb0
a2Xqd9Ng38+6vgI1eqnecObrIowmPZQXrCid9M+PL0rQ/WdY1OyGSSmpx5kzAKYuqm8lJZz9r+/t
3LWwuKDVw1Dz36XXSqdbpsfcm550LQZL1oOcN4XXMnTx9YXOPESUZZwRCL2YEFeXNfPHQ6QIV/Uq
qrJdPqJXBrJDwD5clRk03tIcIadcEnUse9DJWwMRQkl+ydMQ5J8swg7eZyJrKujEWrZhDGtol9ym
pq+0Kvs2+2nIMclJrcziilmT8RUW4XSh1ndaOGKFcn3CTUJb0tFTTkBtlEVnZlq7m8op9sJgwhEJ
34xjLdXSXsiLqixDaq9csm0+cyg40DCJchelG/ban5+1zHxWLqVju1PDIXzl0MRywCllsrNGqJ5Z
dekF2cDpBVk6bM74Hejc7NJL+nzBIBJhETkY5EyMnx5BmITHfu5JGJAXvxaqcqnTfe561E4pElHJ
/xvTp2oEaVmWyDsi/HSNZGwdzYNYa2p+M8b6hZs7/USWm0MJAa+Sh4ne5ORzzIKKJlkZ4nAFE/+K
JuFAeYY8r7bTS6XT0wXz+1KLtAVLMy55mkvHvao1Y5DKO5vZRQYxtFXTaBv6pKFrZ7RVrSl4iBrp
QrH4r9Dt92VZJmCvOGb/fn2BkzgVyuBdb44JIHZrMwkwW6F2b5rfVWe40wctYFgwPY4Fql2FSY+v
N4ezj5hgCYgH7DIaz5/XD5qCMJ5yNM21KjPj2+tvoSrwBWjzS5S5023of28VGBXl3GVrOAnOMhMY
EaP78i6rcQ9yjSkqV0zHqD8r0d1bgxyt40nLLwAdTrei5aLQ5pCbEBWSViyv/Y+9j+1H0s28V3bY
HnQDs2kSs7TUilYRdvSrtJ0qL88Le5MUzbiuCXYu0KBOz2Our8DLMKmRmxRrTk1HS4Xp2IkuJao+
RX0ssmg4yEK9NL5w9iqIQ5ei32IuebLDJyX07xptPLm1A/EcywpfndvxH2On3/fC61tov0sR9WRb
Z8yTb89iqSA61bZ2gUVb11bGP55Wy1V4ZGig6B/TQzl5YwlN/EIgzGAsmmGowZkB/RaF7o3yOHnw
INsV5qaX2qBnvgIuSieQ0iJ79+lxIWCSRiruLzu10daOJTZTmwwu8pdLTetzb0plrBFRLe47f20z
OchysrNI2ckwJmy3QjlxNbJCrNXXn/UZtAgiq0VgwKsnKftdRf1j4Y+WlVgjgmAuJFZB93OebtP5
KYtQ0MfMnpUuGfzKTj/S2vG1BT2MuBdaThsyFqdfzZHi1iZEseafRWB0tIkIYMRplGQ0c9kl/vi9
HKBoaSEZ6o5ov3e10MzczIof2hmL9lzNLizZvwJxVhNkEnp9DOMv5cKTTafrltFxnC/gxDPr1zS7
rNB9O1COcW6thdZ+xFA0UDG9Nbqy+/oVnDkpEYajtljwvYTbJztrikNKXOSOiqWDdBSm2nti0lyp
qpnXwtjv64udOb7+vNhpUdzQhN0ARFJ3eoBYylXjUh/cMoUBVwZzcKtZPaZLCBWKek/WilHLv1/e
MGVidahl1BJPohAZf/DWoBm1k9PM8se+Dh+B9HVeA34QC1nLgh3MUuKgu9TpOPPl0iBEo8WEBm0V
eXkLf6ynIu6C0VIqDAKV8SEYWMmhpd6a/fjt6zvUlpXyZ1DLSqKOQ6156XGQ76ufLzSqYmL+NJ53
TBsMwVUTW1bmiUx1Hi14mCze3moh2Vui7PcYOJoT8vekvcprWftgordm8lsCscyriY3WBXpgP9mZ
rH6n+2kSHk5x0GNLXVWANCqFWQfED5q+rTtJRKtULxFA4d0wWBsk+PptYalq6fKHfWWye5TupJXl
S1DaCPPqpHVaT5iT+NdsbHkEkPEYGTGX5svpLEJbWHMb5TUwRQP8SJdP0o5J1h48npmvooSx1RrG
0fbrB3/mM1qEUss3TLJErfPzc8+tkjFapZx3bar/ohbql1J41Fr7Za6dC1/smc2ZohF5M4tpsUI4
WcVJaDR5oQKLFJExHFL8CdygCv7Vcmp5itCsllod7Rf7NMccIDHVswNtFydVbSUlwQMUyge1cGQP
jszT10/vzL7w6WInT68CHm5mjT7vwMMO60xSxh0ivJwZ1R5cRTTomzJuWKqSVF1I3f/W/Py+T3b4
BQqK49XJTp/lRdWCKpx3I5ToYx9F4/Vsa/N+Dpalq2fJQ1HNiIHsrmLeMlJ3cT0MLq6GplvkUuL/
lwfxf7/N8qD+2CdwjKTzayrzrseH1k3VcicauA9IULoeYFzVfgvmf21T/X7TKIuWatPii3KyZcwK
H2KJU+dOxZx8Y2aldVTC7idP4lJodia25oPUKHzaYPiY6Pp8d+McxUbSkAWKLDhE43xgOts3MZRy
86F/bzLl+394mopFO4w+HHrnZVf+42kaRscwgtPNO6ZBk+wqL51qGYUtjV9JUWrP+dxED0plRwDr
ZUl/+fri57Z8EBysKBLtJXf6fHF2TSCxho1HdRPMxuNsB92r3QPw/jYQH18IR89tP8zBkISiIUWY
cXKnEKSdVh1I0Gq9L922M32pLZgU0X9ZQ/av5affC2aRh9FopKh8KmksQ2RyuHcw4Cq1ycqOWshK
UktHO73kLnBuq0NmDBkYP1HSopMFEwxjPs85u6pTVvRNFaGvLPS9F/aAs8sS1duicyCmP927Z5gT
RuBoHM461IYashrTpmUEPCENnF9zcMl5+1y4h5KE4g8f2+IMdBJzTXE9mlRffpO4MWCLKuYMKMR4
TqMaXqQDPTFUxro658aIhw/sky+VEc4tFzCQnJA2nXGEHp/XptmQismtPO20Lv8JuuFnPjrPQR5h
KxmV/55b0kulbr60Gf7Wi5MNSrkMuGkHdnO6HZMwuKnVqrhwKJ772jh9UW0uYi+CvM931NdqYmcV
9OrAlH6GdnHdMcThFrF6aVzj7IHx55VOYnUG9vog1YBxj6YEWgo7uxVpWenHfTyvHcksvvVSU636
PkjWWKTIB2VYgB9BrbpRaWT/4cNH34Dcl16Siabu831bHS5eM86lO0sfKm/qsBye4iYHVRGqPgrW
5D/EOWREKi0lTiDCg8/XE02S2n0PDUq3qqtw5ltUA/mxTUtMipwLetyz73Txj7YRmxHRnhzNiqSN
6hR3E8khBJixqCHc5Fm1pVZiXsgMLl3q5NxF0a4PEmnYzmRmfpelg/xYS4thUL5wKr4+GM5+fLiy
oD1nPgmp5+dHaMWVEIHDtTq5uuqB2dSoR7xJS64n07hEfD13Y7wovj+O279p9aFuSlmi2NMuVYYW
RN2c6N8M5hZAbdT5qF24tXNXo5FEq8Vk0I9y1udbS+ZQzQqhT7ukbyH62IyE66tRg7GDzWRZROuv
n+Ty406THRqo/ythXaSXny9Xg+CIGImVd90UrLFCfKNal/p0TLaVXNzpoXMfwdz8+prnjqQ/r3kS
LU1pk5YRoxE7ocfxitnPYh9FTJx8fZVzawRFHBIU/tSBW3y+s2xWAHUJznOy2Hchx/f6AGRsluRN
UeoXhvp/axb+eowgNJa5tyV7XH6ZP8KkIU3QZ3VUzJKhUfawkuNVV5nI8BLN8vSmFtF1FanFqwjK
7HFKTOWQMb9w3fey+B40U76P4mB2y1yk67ot0nWwjDuMcV3s9cpWH7pIKtfD2I8e+ZB0YDhzAOzQ
aIo3FHn1OIBPch2lMH7UFvMkogyalR474QaxqWm5Ec9ilVZS9lEFcr9Jo7DmVLTn97x2tFuUcojh
wW1AROrb3o3TMrjNZqneZ5hqPMSjoWyCEO6cq47CWkNgNr8ZgBFctvH4CVMubFPSsYcKGTcHabQz
byhn03McCYpMPzgJk00TZqZ9ND33elAD0szNY2Pks0sNM4MRaEzFk5hKaRWlqeTTU8pvCkvYsYu3
WQ99tQ2wCrK+iyRh0Ect2p1td/qPWs3i51mrlZ0xC5BvvdavmLfmbykpvgdhcanycnZB0TQkPkTq
8VddwHKmoOl7ytoazxxPMnk72MNByzJi3w6766+X77mICpEMAnPU3Wg+TuILOw8sgIAzaUyaKbcI
67dDSeFcUrM1dB/Vj51au1BCP3tJfAhJ/Vkwf2XFo4JvJ+xVeWcGg2MCVkmzg1Rn5Xhrxk1t7vR5
SFBd6uISb/rMhsAUOkX7ZYIAicVJ5NEl8FCikGAO4daICU697HO6Mgf25uuHiuR4CQw/f6nkMRTP
KbbgYsFY+OcvlcKWlMpaBIaomXN3csqjI0bTnSr1PurIzIu5PVaVumN67lUyhqNIk1ti9R64ofOs
N8KHPZp7/LEt1WLXDK3fJvadYUeeJOwrp5F8NQ+uJLk+5jYsE1pKP21z+tGp0kME4W5Upl9dJGIP
W4pDNkhMgSSSVyqy37bNaqoLMIxZ58Vlet3gju2mIZyo3MIdGdGtWylgYbP+sezQ/2Bb54koXJM+
bfrEgZviVM+Kk276KljQePrgOV29p/MMZqHIlE1Wp5mXFuPBNDqsvgcS4+aYm+Fz31Y/mUthpFDP
tVXB6Fwg7KMFS3DV1/qLEZR+q2c3SR9/ZIGq3MehcRMW+otcyc9joh27Kts4QLvRvuaHNJf7FUWv
7ZwHtzpm63IDzqhoAF+SShn4YzSlYFhhdnyMqN9oRrHxZTgiM9fLhhnKN2Ye+2m2zE3E9KZqNWCv
YeTcm9P+jjHRK37QMZhS07WnaFsno5tX6RZq4DfBfE8pS36ft7/aPLiTdOVng62CPKDfzcLuaBfT
R1nwpAJm79Iova4d68rp7J+jU9sYi7avA3RnFyTVbWBgdaGFlq/l3SYa286TEmenOFhU5+N6hjnX
jfIqGcUxTdp1rCjfrKD3TSMcV1OQIyZA/e3qE628RFPvqiHbTnX7KKb6Jbf760KJOipC1k8x2pbH
zBewz0R9ZaLy2xgPP0C8/zI6IJqBmn1XJ5ydRTNj7jpvcrtYTfb0kMnPZlP4eq+9h8nsKxJK6HIw
oYGm8btWB+9VVF6Hg7OhFH6YGJlzJRQOkG0PDOvkrkb10uUYOcZtcqMkmCVpBsA4DN8Qs7z3SLuG
JLhO0uJO4MziJRDgy7zZoty8LvUesv6QbHspSNfzxLxWDDMwFjpbuz5uqopjau5QXydWUJF2prZf
DOmu1cxt0ceLwEJm5FHY0Ex0XzbDvRqCmALus0b7fCeCyPIgfMhIsON3J2gPk0WhSOkBmmaBdoup
wvc5BiJDXviNybLIjU0G9Kqi2kR9sK61eq2LfgOFdgWo6t1oHIZb+QzKkmp5YCmPWMk8VZadQQEf
D9h6XOUJjjXzPIAWjgcA1OaK7x2EgxlvZnX+mIHNZQhaWYj5UbJMUHdMk/l9xGM0lBSXCU2MbhcC
VwV5gvb1UQ7H+pFJmUOZGLe21X4vzXxxFZEeqixknTP1Lxkpkulw8OywOjhy95DWzaGe0re8rG6d
ub6KOuNFKfrXuFUA55mv5EdPMlOSrjYalVvl+qOdawK2eeiBjqZUATdkZH5u1rMfxDdvFOTeeDfH
UkpfEsc6zk7C2miNx36QfEPIzHEPw77rnXUowt6tnO5OpOH11Ey3ia37FtvCCm8Fjy7kykw6Garb
bK7NUHuKgil2tcG4XsSIP7R8uknb+L7NBeDmotpZWnWkUP2j7DL4LNZ9EorbRhaQTbV6n6ThD3ky
j1I9AgzVaMyadXxXFuqLNMvvcVbu4yLyodCUrtRY6K6zcfBDmgwr8kXIck4MEbQc8oMhKTxROEIr
MRehF9n0uUJGWNClR/u04evOu+hbZVSGOwrzvoMDMIgiQqSrHgtdOxpKbq30mkVqRNMr+dhVEpYP
YaGwao3sOWUSyKumRoHUpRyQs5R+NfV7DFtAo+Px5Eeqdgyd+arSxEYvddljsPF9EP12AgHq6qP1
Msn6mv46xNuJTVcrfK2MnthYboKAD61TruqIX8Vub6IxXwWN9hYYzm7WlYJKtN66RmA+FXrm4al0
V4T6ez4GsDmtNz4Dn281WCjsgGzryHqy2zpxjcZwfHvoj7ksDZ5Jx63PEU1VTGXUxgCxMizvREnM
FWUTr7y5i8qagYHiqmVE3NOSeB8q40sRyetoKG7Q6kWe4Ok4JjtTr2Uxw9bVXSvx1TdoHx2enloU
NdtGW901Q/JdVqNik0/ac5vkrQ+tHuC94ew7NY9ANepQ6S3jY5Cqu6mKt6bSWK6tlJI7qvk9Q/e6
20vVu5k0D2VYOS4WouGu1aWjE6uyN5bjD5OYlty/2PdDBiSm0Y69HRkecCbV7YT0HsjqM2SmTYCI
2TWDki28hIoeqFifcj9xnXR+3eY3U1G/xWWm4zk/Wm41QP6NTNsf4/TZbhE909H1FVt4cVBv6zGD
6gmC0O+n6UZLBzCVhXOs5PjGafPHcixvhdPQ1dTDq9pWt0IY744ibgKmxrzOTtEcJ35XYIMepebV
IJteL4egviLcBpzkemiiHo/NWXZJ0rtVP9trw4GvWTVQ61u/UgAVp8Wcb/JUhocVbTQa/S6w25t+
+Z34pu6F3u86DGVMCEZBbR66KPAqlcFTW6S44U3toZv4KS3pneRkD0Wip4ByratoLr+FlU6HSZd8
pzdX6AhuJOyuCS4cLtbr30xOv1JPa1ft65e6pUPsVMHsR8pEq55+XxE6bxpnCxuOvhla454TvPcq
qdwV0vwYyfULoH1jaxT5lV41z6LId20Ufmur2Is7cY1eDO8KJgoPuhmzQLR9weOc0sH0LSU6RqI8
9lq1rXRxH4XhNpwyn2rw89R1u1gtNlOn+eTH14MWv0h6e2vwehuVBi9k26sidg70yg86DP7EbGpX
FyA6u3YTimo7ODFy6ZZcd6j2rYP9QBVeEUHtpxlWqr34krUe6VrnJ0N7K3L6c2xx0KYZyy4UBSJf
vqsNGOY9ZwnM4zl2mzamqycUr0xr8J1OBOBstkpmEabUy5Kxctts6jw5ZlPTgq0ypi+j0POrsU2k
awpdtzUk/JUm5ncW+VbpSC6ywPgBWPRNDfOPdszWpt5spr57pKz0PesWtnauu9IgyQ96MMb+lPYP
atDsK6NeYbNdeQVGFEkQWmwCBuMe2j08C9WTU+kw9UCVy1Q7gibEei1nvXcRZGJO0r0U/6ZMG4U/
oT056lp9SLPywPg9bUerf4/GYtvZ5dqieuVLgV1jaGFnVxqOH5WWY3hvp/444/oRtFKzVsbqe9xq
1bqV5Ns40W4GJZK8XMXxOGHa2xoxJrCbx1bT78JA2Uh591ja1lbJpcaVphGIYR98SGp7Iy3Qx7Bl
HlMZFAS19hZ2+SHRhw8V/GusOIdlaoqYzryuhbjSrFFdUTb+Po5LZJnqbwGAXE+SZQYt83QziPkH
gz43om2v9MBapSHBUQ5tvaQG6zVa8lMNZaCfsYAmJ28wCUPEbgKqRb21MZXhyuiK46SggMWp5TpN
O15XpwGl1a8ctVwNWvWRzfHNxBp2U9vYN3XJKRqgQUxT3W0lsYdNfaAYQOc3TH6MhJ7QPlvha0nh
uFGv5H47O+t+bq97hhdEILSdHuvjEja/Ivm9CXEQWAmzWgO2epQgMPmWXqtbVU831FK2RSF977r2
+5xoj42j/xJF/dSoSeSKxDlAWrtWezX20lCGkj1rjwMVCaLuaE1JdgsUsVjBkvRRb+5kVqurKgkf
uza5zNr9DAbrxyyjnIuZk7Wb8NoKlRWYs+uylCLYxQmDCU27s5LobmkzysLapWN6aE1i+Ukf3hjB
vXUkAux26l6xsNsIEPG6PUmuJanTKkuQhRCO/AgafPum0diXpsFwrOND3n5Ipu5nDsIblxV2VHoD
ftw1pWvW2UrgtOsOPb4svV1Y67A2n6ShRt5ifKg443rM474LqSzWUJxTPwsjv2z7Yl2qHaeHpePS
IvbhhEhHrwn3GTwGQ7IiK/8lkKt22vBG2npT6FiXENzuh0omJjFuklJd4daykSe1fyiFdf8bbtsT
TNZj9xb32oaB7IMR1LWvBNI9hh2qa/X1XZDpWw0Yiqe23cuoziRKGDzUXXpIgnjd2zbbrEqOiRa/
YgQ561b5GPWuabXHUmRvWV3vhahvsh7rk6ks98GkP0Wy8VzODSES/h/gMrPJbRRnJMgDGA5w0gvt
8qof5lerTzfWrN5SDDvEYb3HQrBeqfP8vQ6Z6AsBe3n2HBMPd6W+5ojrVrWKr7ZS6uHOUkAEoz0Z
vQlg1VXVZ7dmYoCsIlgKselybQYBpUzzu9mIVnlow4+2s/emjz60wgZhRKDotloMsbFsIhTymjeo
NtY89SbBlQK11Icil0f69TfCyieQ0mG5alXjzXHK5zSmFlRXRIa6HBreuDycQjG/U67ZgHgovDq1
1kHcFStcPu8tXNa9xu6AEZTDT70xiQiakqdsj+9Dws8WUPag2E8HuyivmSwjQGlodBhpdieJ+A2R
hkd9a1fF2atq5R96xMBo3cdPpUUmaHfRUzumT3kZvhOgBX43OocQx5NoUNZDxvggbJTbSExXlMwM
zxbsu6p5HCC3g0cMRldq7X4jcit4DkMJk59ukw694eozSsWu2UZS56dYsdJGD7oVDN/XYE6lFf+y
UUG8u8Cu1rMcXUM2IFmFGRykNlxEca3HmPvQGXsPmoZPLtZ/FJzXslAfVPDX3tBYH/VsuHJV35I9
3mC+vTP64me50IAitSKNnb9BLmaJWnc136YVcqbqqXIfsAvhQaIebTEOXieHtGMq6aAX9bFWmZEf
TMAsqL9Z+1LqNvIMRZqY2xypYgKB3eKAiitOa3H2aONDM8Wtxzn4PYO45sao4UHB50eT0udqzNJt
E9V3dizP+DFL/liy8ztZ+M3RpZewMDYOHrUIk90sHywvh4XnNAJykfTg1MNdkxRvoZS+oszYUM5q
vEYK1qYx7dtmKSU2vppgOhBYTPKWEpyBUWK0lJKMlb04coYbiIG02mBX1LZCGlPP6tJr0YnNXBcs
obRD3t5162nSbmq9+VlF8l0RSLUnBeVja0mHKJ02qa7k37OUg1LU2cMYjtRtUuOOhPBtVPCcNTtr
a/XYeKRWA+bNIHm2cJgSidhPg7IHn7+bQXF6zPrJWGAR0vf1oZz0e+bMfLvRX6FIPyeptUMz/dCW
wz6du6doLA+ZnUDJExVs19Tcxh1WFnZSPFjM2+PpE7+YsnlMp3FnJvamaQnR5dJwgyinQNAS/QRV
SX1KTHvG5H5VYZeuzdG0cTEIqEd11pMxB8+E1d3GcsY7W463ktUgQtKrb/ogeAmq34A/5O/cS1l3
NcTSFrDYBrrNTdpAsZ6ZwfGrpP3I9Gq/HDg0dyE5YZNiqIJMgOjMZYrzhU7c3gxTLBVSjU/CjhN3
cafxerILdpj4LU7DB00kL7NoijVcMK8LndsZGbw7W3x6HZxmDlTTjdrxZoqHn+ClyG8dHmGEI5je
+WzYHPuwqdy27z4oFz5nCUw6fa5CVw7LW5lOuZt0Qc48m/QNg1sfGY/MdpJFbjU7m6gt3o08+dDU
9nrOwtiVaVGWUrcckupDG5tPei5voqzRvNDQt7FQ3izqB1GsA/XMAr4BPblTnfAhGO0nY4ixycq6
DUHVoYKF7zWq7jHItyIqYkNjkzTQ+m+KLn5R1Hqtknd5UaykaxHZB1krnxB/vKGKIGHjvJ6jnI5b
364Hw6TbQQkEyoIpsITs25VZMi4QobAlocYM+d0xwl+U3Cs/qatNtvjk1CQzNNIrookgX1N9gQmP
+wuKD/U+cPIeFJdTbBUpoTHshBmftAPlf+QoNl7B6j+0lKbdSWZAPMLqg+vXuyJsvkHO7tZJXMYc
vu2Vg+8UX152xQse3Toh6zGj7KEeMkauI5S5eIb1OEo0ZbmaLcindi9vZ7ZYpOrrAlQSfz/gfEMv
nGrbRm2xC5it+6kR9k4rqU6hpdP8MA+fSc9e9elXQWvCtWa2XAPY0Dzqfksk4cqQIjy7tp6rvtqi
dFuNkoSdRNI+BUPuE43cRlG5NpnZGWxzky3o3SKiLSFK3CEcsDoHWjJHpYj3onTizahL6iZg0oTK
Qf44Z+OWOvY2lUJ805zwhomt0FNC6gbVsIpr8lQ83DI3LHLfitJVw3xQFQ+HsZruUI6tnEY+st8I
zzKMNUqRTWo6z5rVKYvr3rWU5L/IO97VTnmuFWeniXBrD8wmdviMlbG1Vqdgr8XDPg8UBf8wbDkG
iaBNt4ajjR6E2py47qT6fRYhNav2zYnCyAOtrbAhaN+TalJYLRLuTGyseL+ZP9MScK5JjLqqRfOt
F9VzmafjaiimyHUKY90q9sHKJERJyZiTyTpE6/iWMNRMa6hvC7dV2Y+0odyqsdjZknasIv6xOxx+
0mMSs/CF8j+UnceS20gWRb8IEfBmC9AUWUblpJK0QUglCd4mTAJfPweajYpkENExm55WdycBpHl5
3zUqXa0k+txQaxGGVd6kWnPHBO19My5/QKi+pwY+9nZzVzrxt1hXNzMz3a7cmz4bHgB6vhij/smw
hhsVa+s66vBLFw3412xsrImcjQ6ExB8pAJZs1iww3QpRQBhtAX/YDeX43DT4Zzj0xwfvS5I5vyPL
eUpqUijc6JCQs2lFRuJrWvd5npSKKln9ogHfq433Mw5JTgOB/YFT0k+itx6JhQtmL04AP/MqCKOp
31J+cgPQ2F1qqb4JPfyCEe1W04fP5TCTfeKU93U4ZNsmaj+BufF38ZfHk59QIa19E15y4xntltRM
7h7kBYwmXyqS90ptltvesJ7YmApf2KiqKa4JAwyfMU4j2KLKXqCOFoGoCyXAK7uHqUtbo2uYx3Me
WyBK46MYSrRLyp+mne89PXnQM/l7EXHIrH4TcfhcUVZRhuy6dH5gBaMCFPUnhzrRd0urC8x+8nbJ
SFKQXrd+JXA0dA1lrxnFL30Sv62w/tq3DiVco71ocQMs3pLP4RKYG2hW/ygHZekvtf7MWVBXzuec
G5k18ZAqm2zf9Bu805qDJ1OAhEIMAYo9kKWs2bEPEZwY5htQ/2NDcEsQwgNwemaN3ceHmbuDH9Xt
p4mkDNKwnADVxEsaDfmmSLpbMbMXVlaDU0GR3zo2iIbdmyVdrubVoOmqDhxSE3dw324dzqy+ec/G
eTPZ6TtOwvzRJH6NEU4ovSP9Mo1c36GPhYfQL4DFY+1g3B8O9VNdtZ8HHb8/FSS4nt3X5cqY4n9y
I5y/N4h9ZyLKMXUAOsCdcc5vZ9WjlSTKDZpaqJxxdj+XpFKO7G8si5H7QL6bxzzkxfDlQgJNfFnE
/DTNAxAtin3XsU40+kTx+FrpzW/RG6RkDfZzK8nemXANPkgjOrbK8F2zRr/3rKeOGDTZosFICulu
XTP+YSZtu4sconG85mvrOEdNmLdS7UrORg/fEUzlt6OwviDm+KVNLJRy/tapnU4gkvacVv28rfBv
wphxP5JuGYxzn/jAfz8MWH04XB7aOt6PQ/o1qcI/LgcPAJfzoM7mnZXYik9Q58ukExPogcMAl4OL
dsOPqNH3mcLh6GXbIpXmBmHTw+BZf6qQ5NCodw/VmP1sM1zLXYv0MKWhzLHKHfHJe6hodyqYmBd3
7MbChTypttEGX/kNbcGjN41fc02+Fj0XMDdltzCG8dUpSEerivA17IzPom8/aQbVlmmSjND/1Dj9
g1CluRGVxD/GzrfZWcinxQ2ODdvKFEfHCO8Nu3MOjWG/dtLrd4pUX3vLuwut+CWN842lmNu6sO5T
3fs2l/N34lYfTG/8WbTJXai29I6c6VdaNcMmmubHPDeYd+lencu9EpZPfdo+cRy96rA5/MKUh0Kf
o02r6m927nCvZwceiuUegjuNMTUbA0MprSpBsduEyHFta0RAUwQoju34JyXNmH+SWmZO3mprfJyr
/pMXi3dQeM3PR3kPQYArDdEwTp/YQRzlL30nqGXs+9QhcTISG0V40IzcLy4CaMiwL96CkDc60Gjp
2ps5zaVfOS+NXfxqDH2jt80x7icgiQHMqTO4kid0akS00dLxSXYq+GLTBpmdrBCxtIUCctoLRjAC
o87AH/DMZDpMkNgPGJMeusgzbhIQ4D9x0r90kgrETnUboXOi3U05d8kY27zHqh/AvamBVxrv5/1v
9mxdNdCpWxq0nxOqStsbsQXY4h6SCdnTdrTiImOrn+zV/vdCrTl9YjRb2kJ8RzF7qvQnu0o0oLbu
oVRpGe/YQ7KnQkcdx8SgOUeWlkGqNkLh6IcX6ZrGxcvT3qnVltKN/HE7SKgr/7tWykSUxX8O9q2N
J8jyfv5hz0wOeSNsFc4htiTxOL2c+zrQ4142K/3/C8kUJsxgMAEbIheS5RPaaD9xf1ZH4R2UIjbG
AAGvd88lQHxV81wOjxUBZY81ze83ffBIKkDkMHv+jN3tN9fIiKWyAS1I7mgrBM5J0is4QHvmlyru
68+aEhMBI12DVGMryrgUi7lM2HlUArs2udoCHFxnM5wTUpaHQZ6ro9BfyNkfX5tiGG2dZzVdacOc
dokdkd8SJcV7yJULUo1YWS4XZqmGKzufh8/kIY75ONzY9o3U1Tgkezz27qbYCClwdHK8Vh7rjJJm
4CzCVEB+gvyYoT6OY9Tx1AmVkMxWiTMZgfJIU9/mSi1SlDajMHyLcJ1fA0coB6oXZu/XX+s5Aw9r
9IUrieMBdJDTOVIjV2wijzniEBuANTAwX6el8RYmnr65PtQFMgpEIly9kA7AIT71U4HfEFVqzlB0
xcpXt6OVuO963SL4HEBk3GB323LxbKv6aZzJvfCrrmh+X/8N56wfHtdFtYDsmic+dTSvO5gKKIa5
OrVzvo07627u5QMpJFa9xwTNWJlFZx4yzFTGg92IL7KODvNk1mp8NXAYNjslKzyILlqzUQrs3byh
0DeOBMmtWm/X2rM/h+bPMBm+RtZEPfcZatmjNSjmmgPvpe+NdIXNEO6vhvro43zLp7K3EjXXD67s
a0gDUbkr+nIIyjbTVx7+whLCrA8BNqx/g7CI06GiOopMCFg4mVlKvZm13gEDTRl3ZaO7dLQxgAvt
H5nTYjL+8aHIR69crzPQ6el0/Dcidwjlk2VWiRv8jLOaiM1cS/S7pKkUXBIJNC6wHiNJOg5/u1Vf
rclUz/cqCMj8D88nbKPxS/34expZp3qH180Bd09vL9t8eoWGbtJ51rR7IkDk8/VZff5RGQ9eK46/
eKSeWWCD9plZWFE5Ry3NayUep1t4+eOmMSp7d32o8wXEUPACF8YuUtdTCi3wzqwo9uAcuCu0j5Kg
k92Qd/MPs6Mkz2ZaTJFilW/XB730Phdxsc7GwXOerlpi2XWtd4VzsNIm2xetLp9aaYBrE/e00UyC
O/77eBCwPJxu2P8Z8OP3GysPCBZqziHXzOc80po/RuWpb3RTCf6ZGqde2RkvvNRFpr2YkyL1hI74
cbyGVUn0pusebBGPn5tElOpeHzPls/Cc+E+chlq2jTQ73V9/zEvDMubizocSQvNOqMmWANXtK805
dDp5vlbT1yyX2tyo7ej45EzUh6j34u31Qc9PAWspyXBDcwleOqM/Eu1sxtzJ+JZqvFEdpAeSfuN2
0nXTd3LxgOUXDdCI+EDc+1bGvvjApqthbrXYip0e6gp+3WNZqg7WT+wDHghUkCt2fSCrh2DIBl5i
Kdu1Bz7fBmmewczGOs8je+G0CtVAc8acO/tNz1Gb+m6vZYHdEQWzwqG9OA5bO5kgvGFXXSqNf+rK
MIXFPMMfvDG1fIDY2M2hsaE/s/Y8fy0NP5TVBpsa+ioLOAuBwem+3hbarOYQfI5JA6PDD7WWKGGL
fPinSOnHV29KdIH0sqnyHSQzuDX2hHAbRDhMD2ZpVuFO1dGdBOYQVu9AqOlLEgsaVLTvc9q0mdTu
7W4q/5CLGH3vjGJEZaQp1Q/Hm0eL2pIgeGMayEe0p+xVWN347jVol7ZdqygGPC5uiL6rZjGYpxxC
+yakK6p+y/XYMbYtuwX5YvjpKwHVZPMzhK7Q+IabTXZAbpJLy8OcpYAb06kV5I8J91G1NNosKJRK
uU/aYYL1E6bAdQY0to1N1t/DHOJ1Dr+UfwiHJT50N3pwiCwiHey8dgPXlXuny7JoCY7NvmdKqEHe
mmtiXOMm9uBvTW6cBejk+nZLdMXUBmaRq9i9RrH5ubWH+Vkd+KC0kguMI+BUQtkTlOeej2pL+zpG
SXlvK3PVbcZwhpFYNA3QLbdTSFXXl++5Fs0w0X56sIkt11LxH/k4zYwoDQ0T4eehdKxu042Tsckx
oX012/RpUIUNJ4ed2cALARKlGxGbCmfgv/8G1cXNGTUmsYLwQD7+htIeDCV3i+joSQDEdKzHnSCj
ZVOq3byxRTrs2kRvth2A4EGZcu1LnUTdyo84O3NJNUSixu7JheN8FUhU6zSGAfL6uJwfakkPxiiz
9MVR6alff96zLXN55Sqe/si34fKcuj1YfRgTOo4sPbIRELu1bW4xQjCAZknaLCA43NallWzTSlX3
+TyGK0/61wz244I3tWXX1ODJO6pmnRxPCSgV3SJXOWSmAxU7NgQ590n7tY2io0LHqN446GdeRr0l
W7uuK6PmDlF4kMSNSnsr084kREtpImjdZQtpyElCxwdkptVS1gnVWTjh9uQj27ZphvSj/tV1hPEl
CzXZ+SUlm7py3l74dkweSlKs+XQiIpY//2erHHpCdzT2lEND4X7P3WP6KozB2telOq0cOWe7Mt+O
eoklw3G3fMCPQ+HzJBAHjuGB96fcjF3d3g41wQEr3+jSMES3/s3xQGV7Cqr0YQODLgLcoQJLv5pJ
1hs0p8M6XxnnwnUV1Tc3cRt92LmTXBknXTlRGx0oWKIb0k49H0MA5Ti4/XRnTjNG70nabtPeg5V6
fRWcHd6GiWLRwf0bYs6SvfDxTVpurVud1qVH3ZXTfRwCn2c2Rkch1qOfxqJKcW2Y1jCUC0sPiQYq
HMoSVIKnuiroQgCripcclTIMiw1mJOAidUMXLjCGuY5v9NGABzf3afJHhTjV+Q4uGb+uP/mlPRfd
FrAd7AdKzFOQoCrLUUcTGx9Vp2XpSEtpX+NBgiy6elHrAbgyVnS2kmh/bD0M8fYCYVYfvGoY/mtl
bBABgVmGhqUQa+dUqBP2osvHvoiPoQkJDkIwvWOIDAer9sRD0XTRihj4wkcHfAEwRDCD1Oy0eJoa
tQ89aphjWPfpTq+Lp1bBp3rqMeBzs7jYV6qVrMhIL46J1SRWb+AUZykQY6yQ5qF40bFKTc3PPEvu
6KRZeM2W0x1UvvS2wHFhZY+/NCjWp38vAVzLT480HZIxYRB0VxtTnX+1aRL/yayanuRoG9FPI5sn
gvr6OF+rGi9shRxgKLywvsKw8TRbQxWyh06MpT4Mak3ZWIWb5RsQtuS+hxi6tn2c39SZPxgsYDlA
IBgCtWUf+2fndYSJb+MQ85iK3h4I5lP2GZ2zrbt0y8KoG7a89PYmjd3XzBM/yxqfAHOgiXB9RV3Y
LskFxBgOkSsT+XRBtbiHG26jxMTAKfEvS0TmDu5weLg+ysV1CzePW90CgbA9f3zaUUwtMT8J+Xmx
CT+dNEnx5M1VvC3neYa9ZjR/rBhqRN6qA/LIuN4OZt2twDBnl2deuYGnBb4LHN5Izz7+iJByyAEV
iY/00eQOZJZgE1Q8aCJIUnsdPffz9af+azb7sVzgloOoF/E+QmJyaT4OaDSRahWhyI/wz+G9lrhK
PEVtF/0mkDHLaIg50x0XXcd5KG0t2mcdzPFJj5AY20QK/CT0BFafE6U22WtmH1kbrXLccZei0How
ZlwONnVYTmJHWiW9bVklxFtcf4TzxUhlS82zzAx3qXM/PoHauGNnjGQx4DeGpLUxMrpg5PUhUM66
B2uY4jthRLGzcsKdr0XktBbGl9wXPcDYU8Asq+ykVPL8iL67fikxkQtiu+0eQtVcSzw9XwD4hnHr
/4s24OpwMhREh7qYBpEey9mLbutmKrdxnKzhUpdG4ea1OOXwRGd1VqaKiJ3UTI7Ca6cb0koIoy2t
NaPuS6MsACvpkYg53dMzolNGwu24dR7DcjRuh5zCM8fO6eX6nDhfRtZffI290mHfOi0/JiWZmtFg
Tri5G986dIpvMtVCKKxN6kve6OPKHLw0GThnqbZZtHjcnszBLpV2ohdFcrT1qtmTg6vsQ4UEGbV0
xPb6o12a7qxVIifI4aS0OhnKrLOGmFYlOc42pNa9O0blUyjk+FXTI+UvezTrtgW5InJzfeALG+Sy
0KjrXHUp6U5vFji31bAGOH2q3OZanvc4qECrN1GKGrxwIgCeUtXTH4uiQ5+YZsXKS75wHnE/ZhXw
PUmnPXvLbgWPH1vI5FiLDFivka330Awivp1rR4EPPqk/Es6sAzLxCE9h3ErdDX4F3ndJN8PcX38d
58UmlkqLoQxWzch2T90QGgWXlUrS4gIrCLdmJp7qulW2U40ksG2SBJ2bWW8TzSrvpRrGK+fEXy/Y
k317yZ8Bs+ZjUGafTIPW6co47RX3EItQ7JJG18lra4gDLCeCogrItmhus6CJ5jSQspy3ZRbLwJVx
GdhaLzdOU5NiKqfpIeyiEV7r2Kx8rgsTlcbx4tdCoBQI4smuVXhOVxsDlAeLQuJ2SJvopk2H/KYi
TDVQsRqDDV+rK1/lwsJHCMWKB6Fl9FNr+iSSOjiXdA+1arR3k5WhNknHOAA6HgMylYuV2uTCQy4F
L+sCgA2I7eQhQ7Oy4Y7TeQwrL7rzrETbzIqe7dxYd3ajGysweHi916eesajOTz4+dzr4DxQL+nnY
Abk6iCh7LzxofVp9CuuxEBskj4D6jTXLO0sp7SnoclsfNvDto69565pQ10Ci6F1rM+XT3D8A53Zi
4VJAKIfwZNpBlGHz7I+iN9NdAWOo+WKKvP3t0H5DdArB3YJsnOqLTtfw/DGew5+qtNxvKrpsv6oE
PTrCHH13cuWiDrT7la1vmdMnj01yIRUa6TY4l56GNxMDOxSAftFRZOFwU/RGe5Rtg6E28cCP11/x
5aG4UlB1Lrj3SR1m00KgzlOUA1yLaO968/StKGR0O7miWPmaF6bQUrbQoiF0mw6G+7F+Ias2dgiv
Ug66TNPNWM/4OPJtPulCPJO2ATJICMPK2ry0TNi2AASXqF+cQT+OCZ8wixTO6EM9guDvO8Wwn5IR
whN95cTzXehp7sqQFw5+WCQLiYQbBT0M4+OQdWYkuAAC41R9BhfQ6KV+P5lhtmYQeeHLsRnjegXx
AJOa0zIe+mLXSYSXh6lz8bSkAhGQ7ArvTtXltHJnuHAGGEtwJx50zEquSB+fqRrTmnZ8qRwUzZUA
C6GT43GSq8LciLExXuw6zf8U6MneepxE0M0MiFtWFsWFT0lzfLka0aXH3PnkvZIUKrxem7kAm2Qh
JjaoCvaRsw8m7ULWbtbioc7HW/yJ/58Sj07WXf78n0uhN4tEFi2H8ICYYNOrpdh67iy2jiXLrUTk
swIqXByPI59zjmc8uxGZs2p0Sq1RdRSKTsOdvaW29PKBIm7aanATV+r68+XI85Ehw43ThgHhLn/+
7/PhyGA3NtmZYy/R02Ddtu/ncXr1vLZ7LjPaBEIY/9mlEWCaSFqoXqAKDp6bHwelSenALEzzo630
8i0uw8bvZtfcpbGCOP761nbphS7RfyCZdKDPXqjNSViLSDKW031JEte7x6UVSZrbJ/ue6NCV+amd
L0j6D6gaYTAs7ILTPp4We4pjFNwwiXDJv0zYuH3pqwyRidUq0YOtZ1T/duYNUPZDNS+2ajwX91WM
I+0WdXv8fejmughKJRaS/kBU3bkIGsaV4vbCS1lIXhQMMMXA709WMjlulaejFzpmJdTsLkvmDd6y
WKCo9LrCcWyf//NHoGpjwS4NQDbh5aX9M8tiu5lmJO3ZsaKYcXzNACDEdoCPL+tR+YGoY9U5dzlH
Pp6eHsUiGxVEKQfznpNHLCGdZa3Cd+gqp91wnDubjr9Bzq0IfyY0XgIriaKD57b67+sPe75NMvJC
bIMPBqr+t2Xx78PmdDtVPS9ARBX9iyjI89Qy6TzKuMB6G0Zyf5sY3XDfNmwnvkpFuxaKdn74MCr5
DeyRyyXt1Ft9Jt0EnVBaHF0lK/dGpmSPGVnI+//+nEuzjUvgArufXpD0sEXZatf50fOad1fj//nm
MInPAiThpyctCnC7j+xHr5azule8sluZxZcecwlL4n5NtwSexcdZlUsnQoYxEO88Ddq7ljt4WBlD
2q3dQS8saYh9CzsM4IN0sZPtCq//hogkQh+zwun2+uxVz0XTfjbmPvzPdRi2nRAIyS8gSxjazccn
SsO+LZAYkyZcq/otRiWgTdgkie1cRNnb9c+n6RdWCEmOADoLHAaA/3Ewow+jUZt6bvEzvPWGuhoR
bijKh4Qb9/OID+TNwI+8Z/vB9qgXLYKLKUsCL0IH4fZlulJeXPqcHrgnfD+TDs7pUZsCCVluCCIp
XZHuzSYVCBKc5On6Y1/6mBSfnOnLGj3DPSvI8uCRIwcsjVryJ9rybaRBddTyIlzrw17YZomJsyFY
QEji+nxyuHIryscCXI6zpybyVMvKXTsDbNXKUG+yCiHI9We78AbpGi7tb5WXdVYcybyw1IgOwTH2
9Pa5Sxrtlnzqtayh5Vef7KxgWUDTNA2ZOafrvpjVLhW08o51j2wjjemzEMDqbGCv5IFlzPVPNiB9
ZXJc+GyLfeBfJGQxRjtxJosG7kBe5KVHjP+nxZDPMgNLlNFvCz/4tWzdS08I5EIjiac7RyBTXca5
1I30KBIV3TVim29GBqEhSeZim3SEKkkZrpwal+YK342NG8tjNrSTB0RcG7cliTTHMTO+WYkS3s2i
Kh7iVs9vZG16/5XpTruSswkUfHG1o/r7uPin3Au1YgqXVPo2/RrBhkC3UzZFvrk+JUHKLkwXE6bh
0qEnH/CUZuqIxgFxpzcaz7aibbzC2BZJ+MUSuFihQgm4ybd14NZqfqfp1Jrb1CXEs+9R1m3akKyB
DSLfZuEydPNriFxq2k9x3jxkasUdI5Fp8julQsZZZ5KcrwOJMu9NZCg/Na4fMDt1iDtG4ohXaOzV
Ny3TrCFoCtUsNtnkpcoWK1acv7La9lA99paFNt0qTQSmUa28zADwNa6CjtH7jgfZAJOrnL/G7KEz
g7is8J7CtZa43TFN826jTMb8Og6l/I3aEN5AlVn4INS9lfV+aSHl99u2SpstiZLZU5514oYqiIub
O4beV9l3OZqr0NML1NmdEwW226PPr5vCmX3Ocu+ocOq+15g7Ls23WNoPJSG8WTDq8XTfuXrtBFWS
O6hrMcJUNnT0cDWRRefi64tJiYUmqp7m29pYwkQNUXiHMZwc7Iu8BhLKRJjqfTqbbqCm9SKxVDWx
M7oUabggaQIFXJc6P7U47d4rI1fcoCUX3UGwYA1PiTlOSsCZMb+1Sk6btzDt/hk2XQc4RDwgJgO9
+KyFJUpnxR3rV64VxreYYDkS+orIKgMyFfvvU6U2GBHDxVb8ShIjufFKFDx+ydXlm4WCLA3GKbHe
2Tute2eJayCMyL5NVRgoTpbnn60CB8BNltcJzibGrPhwxdVdN4hx3iaORmumnMbZOjShmxk+1tX9
Dngg1AOF6Jk3cmqaFk0qiTGIkwf3KzlCZooNRT98V/tBRUAKf/dhSPHf2rUjKHig5US2oirs+zww
TTG8VcUo/pi5KrWgAErjAJeWh8+HnYl7qWMyhZgyZsKkQs3lTq9CDXVyohUN7iXQtHx10kSy7xiT
xBh+5tugJN0nd1bGb5A4bOK4NLlp8hzJepLVKPBHqj089Er9EWun6ibEVOa3kXZOGfSNIm5ViSDS
1+zZxCvTljiaDfn8yGaL65HTjQi6+2KoAZVNmhOZbbePXjSo3/pRqwkTN5CBmI0oPsNR44tretpQ
jeh4Oe3smthDHwe0BbTRFO8H6efkY2YRD4GwuhxxlqKjGpR2X79jI1HOQdg50xeYv/EYFG6IRg4F
kpP7aZlUX5tea8bnOTPlhI7Mwi4W3X99Y+SOfGdaYWroRIXzexYkGW+csrWr22ruEHF7dTkIn8b/
+EvFSu45RYdb7vVERVg6m1GPw1VvJoe0I4YhSGPJjGudum/e2DC6X+bceC9J30+Onya5h2tpnQ+R
H9lRHN62xDn+kOQuvUJxGLPtEGqpSdCHJr6ZOhuEjzmNfFSkIcOnzoR1FgyyqO2tMfaYc3SVgtWd
aIppjcR96TTkrMBUF9R3yeU+2b3NqY6sTEuPitm6T2kDZzGY1bL+FrU2lpbXt/CzwZajAkYN5u5c
Z9jGPw7GT6jFEMriaMWKjgFiE1cKNkCm9gf0qVS310c7Oy4YzaZBy7HLaW+d+skj1cE9noTqo155
hd/WfRT5aWz0e2XIMKcC/wl6S+SbnOCVbVGQT3d9/LMaivE5q3BBhQqMovPkaVtWRARwzr2RkOGD
6Lr4c8FFa399lLPTfhmF5B4u4PTPzpiKjhIW8NLq4mjkQ7NH5TtsJHsfnkiyu6uiJF3TVhiXviJX
Qup9hl1Ivx+/IubZVNQVBseOJoa7BYH5hCu4/T6HaU9MUKl44rYcvFEEFrq01ncKz7ojiNMyt9Vs
FE/Cjk1sMThKFo/C4Rs2Z0q6l8yOL7Bak8dumMfCB/CJjSAcyZXzNRpWOKxM8fy5iYv4AQOeosN9
cOTh6PF/tw0l3tsSV45cT+HOzDTVC6+Tr6mL0nxrdyJ+t8UonqYi9+6uv/8LX5kwRb4btRYdttOv
bOnw1u2BOzopp6MKkKe4RmBWGFRfH+fCW3c1PLoWGGLpJZ5cUSP6URVa7vwYm4ncAQXITeUm5VtW
l/0KNei8X8icgoWGcT7XYRU0+OMXboVbkma0VDEWCeW5ott7NcYWN8cBcYu7W4GuV8OTQbGZccSB
bmdHRg8UtuPKy73w0OgEuJAvJNwlBv7jD2nQkuahZhXHoirbyG/VdkI4nDTGd4nPdLuyYM+KdR7b
g+tKZwhMi7f8cTRnNBV4SEl5BPzONmTCYB3cNRQ/SW4FloQvPRjlGix84RFdlbvqcs1C02KfPKLI
eoi9U14eOfxTDDgpl2IoiY3PTunsrs+hSx+W1utCINAXqu3p+yQokbhRry+OZdGj9o/wUHJnMNOI
bTsoM4jicsQxsUkdv8MslzCfgR5gq1GArfySC+8aUIumNM7bqJlO+41YDk+EYfFlQ0TTL+ncf8Nn
F6uIBnMXdUpB2Drk20grdhPxNPirzCPLSnIKxl5i3kAFzm8L3MNvCsQdJEpA4nK0SqzMiDPoj1wy
Zp0LXkNc8pm4ayxGROO5xvuqvfqIuSHutnnX33C9GLb6NFubxDC8YGibbOW2c+n9EKqN7zzdEdbA
su3/A/01mT5GtCOKY+NW8sHLuFi4XmgHUs3MnToVwxdh1CtbzIWjBIgTgErjdnXO4i04/BV1aAAZ
WsKAYtmoaTA3Q/3Zayr1dW419DMr02C5i35AAHjBoPe0DWAOA6kvr+GfxxxMsxOhauTH3pKBZzeY
AaY2eald172lDd6X4PAmvr3RuJkUJmrb4qZ9/Tf8zfK79htO+oh2aWYIkHQsNqM2fiS5DVmD7cTx
gVcR4cQYmsWeGFD1CWFU9YBXrPFJ08kj3mWzbWYAwm6Jj4Ialu8mYT/PfWWVhg8ZTea/9QyzvK0c
R9cMZsQ/P6p2NF1kp0X1LqvcuUkiz3wuhsxVua0N+qNQIkPztQRHuC2bRmvi/qIPTjAXXvO77Pqw
Cypd1rc6HhjJ0zyV6dErx8I8DviNF9+rWMDiwKKRoNSm8OhMcxG456KY23uoXO0nNwrxBAsN9nV/
yEpSgAV8gIPZhPn3Do9eMtxzRVSB3vfl98HCwApnisXqmE5Z5/keTieYtnZVHOMVkqnfTWuimZWN
ZvQsSCParnyaC7Nj8XQHV7RpfJ7ujQqrOjPNCLiUYs0nsKC8MRtz3DmWGF6vD3VppVtgCjR3CGIm
U/fjROyGbIDtoadHVTZzkML32KWF8DRfDTPtgA672ZeiuTPjplsJmrh0AHD3NxZwj4VwWoG7Mhwx
DQKPSlrdvnHyJJoCNTZcupFmtibEvrTEqcFtUi3ZWABrPz6mnhuZl6i0T/QQi4sowR6r9fJfYuyK
Xc/16+36W730bJQSnKWuocGRW/78n+XtaHOC4nHMjg767+cuzBVaGYO+aVs7XtkwLw7FtkUNrJIE
cNrOLTtJ3nzIky1RFTfEY+Sv/dBpgZmtOS5cGolnWtIkqZHOAC8pud0kbURXZnDHu8aRrh9Jx70Z
onZYOX/OkfUFX17sE7ifLbnLJ98L86rWncgRO1ThYmqDV2TYymyXd/YtaSDuA05W9U4B1HoNnUHc
V+loBXltebhv9t5K9fA38eTDRrn8mIW7TRObgvf0zI7dstd7cOEjNVT2KRoN+TOCbfNmlM5U7E3h
YhCazKUxAmi0drONKtPUoMh02MAVmYH/e567OFJQXSG9TJLafbBKz3zPTTcHYw5bzv+4xy57dnAS
xLgYhGBTCatT/Uyxi59ahprsrhX9jJUU3DCNulPJvijYCwC1pX38abYih43NnJ1wK8IMq8uyLsN7
YApcrPM0ijaFkBqeaAvAB1Cjl695nSYPWI9LY4NHkfZea1qnYtWIvSWZts1MPyMaZMvPdRQrUAqF
3xd5PfkSfWSGpC/mSl7sDOm6YZC12Cj4M+kDRcBuvzjE406ElCLSvTtYafjeXV9f58p74D1YyAuv
YKEUnLZfh7KVuN7A4p87jFOrXv+kT8q+0PogrZWNtOTvcLC+FwBwBKrhWovy6bZzKqzT0/7VEd7N
9d+jL/PxZIpYC6eDFoWNseIpGIwctmgFMo2jVZYP2QC7gWqJk2JPmOW9h0e8b4/5AzyBDU46RWB1
8TbElxsjV96Sbd91efJMRhiOXio+crXR3bUEF4h21hbBN2YmudpsTa+9GcwqxiG99F2neLHN6Mv1
BzmnCfJiIduQJ7p4Rpxd63DUSnPLyaOjO+tf8tK4jUywVLPWIHj1RLVAB4yt5ls6unAdpmp8bFrz
EFHo+gldE6fqKGQ0OzCKNU7zxU+O9sm1XTZyWJQnlzNEmE5t4+2MNp3SwG/MXhF/orzBVSGu+Vd8
lIu4IY15G1U7tx7LF62zvf4mRQP6gqXb5AZ4JhvwPrGIxFld5ZK3Mi3PThmIymST0Tpa9Cz66Z14
lAoOR0Dzh1S6TrI18zp7AA6fu503tDH+4M2w0u4859guexNCRbTzHN4oiD6eNDo2sQ6Ezug4JpQK
csknS1xrV3cxMUpq96SLOA2qlCsdIsOfFV2TlfPnnK7BjIGwiVqSuwKQzMlFjg7+2LhNimDYtH43
WvxkFNPDpNavRRvfz1nbB3rr3IyRtceW/WCYEltmTz/WGniGwRr13LVfdFbT8IvodHJ8sF+jAzl5
J5obdmY0I2PL0grNYjyo451dcFT5Jpb7EAi80DtabYwpHKboeKtZrfUwgzRpmID9j7Pz3JUU2brt
EyHhzV/S5/Z7l/+DyuJdEBDA099BfdJV78xUpup0q4+6pe5DAkGYteYc0yu+pWLKILNks3NnDr6n
lgptbR49d+bw2EqTNBQ5UWO98emdnQn42T5lDp4hdhJOP+9fJcowlZcgeIlhhOmZROshGNEJ2+sk
g3TVyKHYeEr/DSPT2hbp5ByuX//C4OUk7i28AGAM+qlOvMw1YcfSpAsgZbUfbas1Q3Juh09S44Nh
mWvKW4WHs0suIjQXrY9HkQt8ysk2qTezZsa27x4CR313NWs6OtEQkTWi5IthVbc6aedlAA+lDvMz
8xp1vLPOtScE4KrScA5zywIFHbq3P8VL7BjdI9P56SMq0rDblbkK24ka+CZmyf2kRtGLbY+T6qYo
+9I+B48Jn49FmYdy2sn2O7WmmUmUd94ojz0pK2jlrq2hyl7meRpECEFnKUyYHK72ZWrozzpH4i/J
mAagiUFbmJvYg4q2FoEj55VVpUAtkWJ6nxpfVC9lk7mc6ZQ1f4LDPIh1pTXjr97o82k9iNqr9jit
bcjyEpoWqyc9qVCvRb/rA7jMuxpN8XcMwDrZw5ry1SrS4hGjkwqYalqnJ2dI9kaXvaZ9PoOXmzGw
gwh04w9xPfbptgwqzcQWbMgPeG/zOz0eODc2ERqNcFSiexmS2uqPndCJmNKMFkqtymyIkFEzuXtT
DiMycDMt0y0aZKmv02B0xT2koax5Jh1WfYKrF3+fS8IwEvCramWNVfAH1WZrkWQBc30xeBPyLY2K
ECkEPcFu8hrk7qnTBzQhomn+IApX+1kZaqzXSSeyaT+S/rPPSnx6G1MzysdIcEhYNVFPqJtepgoM
9zADvIlyYVTrwRlhS6e5o37MvWBDRZg7sVdjIA+T3UVVSNDa6GwJGY4fqeXmX80iT6MwVj3jr6QT
Wm7mVsMFlZfu+LVCD2Ou8rltnZBdMZVHIEHZEXKBqrh7S1NrCLYBrpTG9DGjml7/Wa+XfAtd5UUZ
6hS1srAsKDGtzGkcm7UpUamFwRyY/H3Qdw++3tgzpFBiJpY8jOzD9UnEPtsHLTMYChyAHpTIrZOa
goO3oRikshc+oPF5srMAR7jVdv+sC+FczPfLWmujX2IFfD9XzhTR9dkkME/Q3l9BQSaYe5k6iHcf
EZqP9ev1+zo7+yzlUR2XE8orZmfn5Dul9EAnQtp4E+q++pDnDq/WyAJnEyeB3Pz7tbgYUxTkMAcI
x/t7MzO78WjPQ8Kto+lxpNl3b+tTFBBJ5gLl/PeLLbMhpgBK7GdwmqDREi1t4NUpTjEvI63wzzA3
Zg/MYsOB5vrFzhZmniItA6qfnOwQM56scKKJpHAb5aMZRP9ysE0bgwE6N3efz2n2zUIWFYUTswab
GFu0++tX/7uAvtukc3l26RwcXBK1cAC/f7DalAmPhrh/KAuwExul+RyokAwkX6xGmu3ajv0kWfvA
LXgGWuXtNL9E0jtpook3SGuizQjK8Q+BOhk8RT9yn4146sbQiGRSEJlSit/Xf/HZ18QPxhPPQLc9
lsdT6ItfsaUdVRwcctevH4lJ7r4GuV3deCuXxjar4dKdpGvIHuD9Y4nKsbKDwvUPUzA1eAkM0lto
sksOet6t+OdLIwB5Hq7vpRSDTOz9tYbK0OLEmXwSw3L9Nz7o6ENtC/uDdHpa7Ba7ZJD5E4S0JQ/g
nx2YHGiwK7IxxweHksZ8f3HRoi0pJkitMsMFsuqmOPdWPfVHYhec1LzZMLzw+nD5YCJlrrowGQ6t
EXsiUN5BQ4F4ZwpO1T8o4LvPVaZ0Og2tHoNG16N+rxsycteRTf0rbDtqowNSkpIKe0NGKtxbt3P1
mgRFUY3aytQcfS/cbiBNg3K5fm9TKz+AG4WPA4FVfkgBLyOaEBq1u1QGZJO4DnlL8DbkYw+p/iCc
2Uupgg1uwyrossONoBx/0NmKNKwqTvmxLbvSWFU6ltXN9TF9Yc/HNwgIi0r7su07OS7AnmxK5VbB
wfVnn/DmqdywBzHuZmu2VpzMq93/cD1eu4VR2lmEfe9fOmwVO3KguB6EB4ckrLxCxccmsFhc0d0J
N6zbnAL79YuevfmlpgmmyQekwVxzJmHP6P0GJd6V2fWq7xrCXsC4Rc7m7N+vg5mDqtQCMzsrO+R6
RcRZ58EfiVtjHUVD8VSZQ3rjZHA2QXA3tOkQe7JbXwpy7x+hiVinwoGrHaRqqAn7mrwjHdsNPZdU
8es3dH7K51rcDB8q+3QTlNj7azXpUMCSYXFIoth5TdE44BQjYF2F0gMEehAuNH/qqCMJQEzGfXbf
xFCfS6OLP/og5IetgaRikdOwl9N6rADN6vpPvPA06MqyZWelwPt/6hfqgyrKZQVtejZicazsKdnJ
2pf37agNN1asi5eiK8vI5YjECvP+YRgQazNVVvGR9MvykZInEQOJFu18oqduPPhl7Xu3NkJXdCjD
AxLwfKbIZeL+T8VaDAWRhWOPqQxLxXZ0BiD09mweBcW+DVvRcl2A9P7XFsDysi0Mc9R6Ab+c7qrm
CZZuFZjsBARJPaFGr2fiHPA8+Ky1//zWFrIVpRKkBItX5/39cbiVHK2XaSdKCSEvYu3e6oiL0yow
Y9cvdeHjp767fP0Yg3iWJ9uMksiDyChUcNCtAcTRVDRAriugBup/uCcayQ4sAWy9ZwYNoSK/q/ws
Oky5l9xZQR9xkiPAs0iG5IYg4WzdRrgEEo4JYKFD8tLeP75kcHSo7HlExk5u3SfKrO8DZI+bpsg0
KqxaQSJb2a+QHZJRdf1xnpe4GJpsF1BkoLFHBntyba8bk9zXPA2unzse+6BpNp1BSVvVZfs8GlpJ
CFdKGTtvmghBYuap/eBJ6/f1n3HxA/HxSqBpYnayT9TFptew60+YBEcUIpuaYBAw5+LX0At935uT
dSyHqf14/ZrLoDz7KP9zzZNCFme6kQAyAp71PG+/RJ0YNj4TW46oCyvB9WtdvD9eL1+JaZwLE0Rn
NwSikCFUVbPaGmmirwsyQ2AQzUiZCqFCy8qj3fWLXrpBKqZscRdbiHl61MlSLUgii5oT4F4CCEZ0
VPQP1BOCS/3GCD6vUzKM/g/EzOEjoOryfghbCmmP1UnqW4VyD4PG5K2VFmF2ygoGwmiHpe0vs9j6
ousSaSh6YvgmutLF3VRa5ZZy+TNhqm/okNRr6pfJjXF+8VlQM6bEvVCwT4e55tplkmkRa7lDhiD4
E1re3lx/sub432vpy7NY3OfUq9kYnZYaW23OY6cpkIQ70XxAvxXtRnpAPointYa6FehfpG/MXnzr
ReusEbz5j4IeZFgJQenIoRKIIqh7uT4aLg3Bv4ACoGIcRk4JCcFcDoGF7vxAuhFBnpr72rhptLUE
NpPEielOyfiW4ePCxEYVCNkCuzSq6KfVazR3Y6NNunaAgxBvKPYumUNxekeLgHY0NPQ/XUHqjZ0L
8c8+VRYjagkwuFl2AdK+H49e043lGDChdNrY7qfBmtG3mOmmmWO4f43Sb3zgZxtv3jm7YDSXi4ru
jAPSNl3lYTpOjqLLyi8F8qvXfCA8ZFUgj+5CrJPwqq+/0AsrIYd8WBdoJnUDV8b7WwTllo9U/uJj
lsho2gR2X0SbwOhvEX0vDBzMNKYByp2O4NmnU40+KZ3NSNOqlOZHz1taPcRyo79vxdGIiCQy+qa8
cXOX1qV3V13u/j9bJqeNy76HYnokPNx8IjBIrjw9KV/6KTaIwQK7HYwWCmr4sN6m1cRvYFD/w0GD
cgouzYUbd65rSDBIMYqM+JgXbjeFus7apLLU/XL9RV4YO/iNWRgoEHCoOZ0vht4rhS24jFAZUXM+
Su510zdkoArVrXvT8G9c8MLIQfsFsQZWybJBPP04NEebZgsOKQqz7qGbkviJiKdbLY+/bsCTBRae
IkIs/uSI7pwssIlExJybOj3FxBAJmlpl/LSINiacsE6w9IKpEh9djORVmGZZ/sszCvN+sBSOt9IE
b7sEaFAbT3oZqtjWduQtEKaqWDSildTjCfAYoZcJFF2nSQihmTsDviv2ibU7W+TLW5X2SfSZQRw1
2VRtQdpoJWgvEU1nfyl0u/ia5Dr+gXg5agQ6vthQUnS1maTdm7rx82dOH539MVgJmKdnhBiyMyKT
5MzkOCPX/mTmhtFv44He4o1d/98z3NlTx9QH8huWxNnnWhr5NESUfg79hIB7JyMF8JY5C0fz5FTt
hAazcdR973HY2dlOutAuiREi9cWIPLRwQzF+Hkyjxd2RCWu+sSc5n0x4AKgzUQHTmqJy8P6z7qKs
Hi0Nolrqu9E9aW7tjmCM9nUMPDfUCB9dBZlV3ujjXlj8qU7oNN2Rsp8nF4BbLyL0qVQpbM3Yq4Cw
vLAvhvyOXD3zw/WP+eK1WG8WIhO6r9MyKO3oSLMcHj876f6oosR4zNoh2wd4Im5UDs6HFAdX9sqU
zpmeQOy8f5YOR2Vl4Lg6kBw5baVb8BEEc3rjhpY3cjqeqF4vRI2liXY6O02Nq2ZcKdFBa9P6qYi7
dqXLtPksBg32TFI1axoy8ZJeP4WaLm/5Hc4HDBFw6NhYeCCnnrWbpZcPfjnAFyToQgut1P/RtiTA
z5a3TvMUrz5xpOvrr/C8b4gTEFj+UvPxXGr3y2/6z9pjNLoTTzoTl124894EG4A6EeqgVqI9KS2T
HE4wVhgUFSB0k5DKkaj6NPsYmVX+ev23nA8npo2/vHdkfKxDJ98LXToHHVaXHMfBfEP0pH1D5umE
uGtuiR3OHzS1NL5L+OTLendaOqyqYbDiIU6Pjlfr9MDoUhhlVa/h22M2a0mvizpUmddv73zpY4u8
YFkpfMG2PBtcsi2sJkdp1E/k5XWNkBt3lJ/MZhbrzAnGW8eUZcl5P5iXAxHoC4YyXeFTQUfszGnO
C0yPuW9qj47Zz3th5sGGvVqx6rI+25D308JLtLtHmA/aWnNJ4hMlIdr/fuOYW1mBEWkC4zj5dot0
UH1L+/WYQag91tVs7GIaVuAXWj+UREDf8NNeGke0IbBeQG1BFWq+H9JVjljY7ezkmMv2i23WxkuB
IGFFKGF7Y+d96UrLzo2tIn+e2bGEEbi9RYLnEU2IttG7tt+hWbKpH4pb6szzCZC7IRmAEjC7pjPp
oIjnZqgHEHiGPdS/ZYyuMkwIN70liLv0aWAKWOahBQp1epCWnHDKYsT5L+dE7e0Ky3PGxuOeUlBL
4iOJxpjO+7frI+TiRXlT7D656pnyxy9U0cjMSo4BVJjN7Mpm1Seevgq0uboDbSa32Zy6N5aUS98j
48PgE0Fl5ZySE+cRomAwBNCSR+U+5RgHy7DVJzoi1cy51fbyG+Pywis0FjsQPn30FGcM3bTyokyJ
Oj6WmqyOpEeLLVL5fxYo/20rYz5YusxsPpYx+58J3e9noTyqD7jzl0Rnr5RWtmceV5T1Qa9nlNac
vLvxLC98CPRieXtLpZKu3PKs/3PRqqinzkgQ+3ki+Y1ao/ye1os6ESH9P+9v6PfwdS8UhwsoSOFq
XTaxBz6aVeFuh9FXDzpdKth3nXPjXPa3o3MygzKHsEpgs3GsswQLSGVpPAcpSFyz6MgACSZSP0bN
Jb9yGIMBOZc3ZK8+dE/SO7v4LVW2+ENKMXgC1nH9x6Rq/3ddz9mHlGfXhtGYRKRXdwleY+EZb2yd
529avUh1cVNbv5qkwTlQ2h5B1zgjXLmrHaQjK+UahfbTiNLAW9us5j3ijUWlovc0WxH05+VPgSmi
L7oRgzxUajLPMKj02wr2oViJAVDgCn153ISEQSTOSg5NNYdjWmUBuMxYfRKJ3W4HfZBsnPV8vit9
g9zG6x/5hboZPAwwFSQdkZ3F2vR+kLDjzYZupGVb5Lm0NhX3MGEUwBe8HkH8Okt1DD5qEbW6DDE3
j8S1RmxP9rrfTNsmCxAOE4Dr/hlAYN77OB7wgHdlekuIeIFMvBRylhLHcnQ8K+UM3hjNfg4Tq4NZ
/hWGTrvTsiLX8aQ00y9DgTjglFaS/l6VWpStaIdYv+1Bavfa3Lp3MLWwf8VdYv2I9TwdQzDwpID6
c0lWrWdqP4bOK4wv5Bf3PgGeVnXrLH++jV30CdS4F4q2fVYQ6jPHmaciLY8CzOWz0wAgmdOgnMJI
09DCeXnqEKMQqZrozEi6FQ6VXtxqWl+oarDnMFDvYMqjJXN6OiiaOCv9RctLSFu6I16rQ1ItXaxy
bbqi62cecqvTV5bQ57UhiEztiH65MVucT7lLrQGhL3AcdlynpdpgrAoPcld+TKWqY1KHK9RKDL7x
+/WxffE6yzRhMqw5nZzOfwPSeFuHcBUDMDhOVm4/GYp65/WrnK9Y3I2/JJjp+MxZKN9/QPTw+rzP
oTwZcaRWgWyHXdMbMgysUm49gmBunK/PxehLJRNEJDxG6sh0ot5fkEq+KAuTCPJCy3qxjml8MWEs
3ai1ORI6Hs62J+4Ks82rQx7r1hdDBda4zlSmH/paLF1GU9eIf4lM1T3iJNZhY2vY/kOvKQ17Bfih
+V5qunY/OEHFh2KWFVHVVfozkvp8NCaV+aSezvKeKsX8NumyfJbx6M03Hux57ZZjOocf/ILoj8F1
vb9PD58SIeYJdt0gVQ/Szaxn1+/ML56buM+l8vLfGqs1Pf85+/eD7VIhWJpiBnUCHvb7S3fuoHlT
ouEnEnPzmDTIn+N+am9sPS7c4P/BpcwF83dWkSlIMoJLzousK3/6JFAOr7vA1HwsmEqTG0ZSFK1V
qwzeT9bdopOdb+/QHC3lW7YHi0j1ZEtSE5dSEk2QHXPH6K1DMsT0+iYAGc9VH0/1LiUKEjOJiG/1
AS58lktWJdxoHLvnGoAB3mcEggLkt+pYPKICQcuqSJHF3dgqXLrDBUfGngvHAxug92+RAu7sjiW7
cwE25HUo6j+ROfZ8MITeVCiuRgeC1vXJ4ILA4a/Xmvg5jlaAg06e6kQKxJwHgmu2ab4l6Eg/2COu
xMTJ9XXe+cWqUo4AwTzNm0HcaUm97kwzRPvwRzNV9LF0gBxc/03n20B+EoJDaq08jDOQu2fztJvR
AQZqxCYmNSJ5sm034OpEGj/Ht4CZF0Y1agYOuEvjGtnhybdTUjISqe2zgy+Kh5KG0MakzbkVfdmF
k9/ED5yxYaM49v76bV5YX7kuDjn2B/zv6XguY4uozoADJhttf0dqmL7Di6qvst7LIcfEwSom04qt
Db3letT/vb/HUwb6BZQDHdIZQrcGhKQVY0HYjAT9XwnNeOob509mdt6N93lhwaHgsxijsEDwFZ0M
a3dwRyvtp+xoSBXt0DtlmyYo9X02t/XGks2tvI2L18NDSuAxkAaqQe8/o6QAV+7agLfcNg0eyy7+
hsiaFgi8kWc7vskJvzQ9IEP4/5c7KRRI0QKe85mXrCGWn1t3CSmGXnW4PlrORykVJkQ+/PU3KPLk
pnLOfAHWb4CblkcOpa2VtgqJQNN7Rk1rvPRjofeh6KL4c9EHxHxfv/z5TXJ5Fm+mXnZjzBbvn6lP
nYtULjc/WvrQO4c88k0Y2cHg3poDz78KLrSU/Hlxi3vp5Gvsk4TUXLY+R3bUNMtGZiatJQ166Tas
io4KMhNwbtLlcKL7vBP5jcF6oRuw/AAqPiyjCCtOWz2NRy+6g29xLKuh2ZZuEq89UhR3xmSKtUXZ
P4z12g8Bj3Zbv+iJGGkydVjY5ITsSWcVMbH/+yTNJvhvXgI9RY79p19Qohl6MtQMsciZvFAMZOo+
aJEV+Lsqdrsj/j3/tdcc49Ea7jP2JhvNGuRzH+TO19adzY0cxSt5he6Nisv5TM3vspbUIgbHubPJ
H1QlzDnLjpOpZnc1mOP43eLI87syzOrl+gi89AHwPZNZik6AzevJB4DHzdPTJM+OjpJFvHH62HjJ
8z6WeywT2Z2afeFu9Gi2aIjYmf56/eqXxv+yQrIBYCOA/fb9+HfmQQ3E/HGnuWOLzYS11EZt5Mc3
ywX8H72vFmB3At1DK54t5FmFbhwx2ghI6kelEwdGTGUXfwhyCQ7q+g1dfJzs0ND1ewts/GTdr3o3
qmMpmJQz3T9kIK1EGETDgO2krWsAD5H8ZY02bZ867W9MJsvDOr3HvxhNqph8aKcPU8mmHpMOgOBc
kgzfQNoPB2+q1rhLktC3asBuTa/+l4uS6Yfm1qJscLoq6AmKgL4xk6NbwGdrIfoeA6PuX5KoeSJv
o77Ta/X9+jO+9HksMl8qMAsR6lTM0XrEDDWpywrvVwLMZAnGjwj2OyONblGqL12KktlSbsXsgqLo
/fi0uzp13Bw1BT6mmJjv2DoIYH77rkqGG+e5i0dyJIsAxHAzUhg/mY3gstt5RRzd0WwTtBRZJA9a
UPp7Y+4/BEmFO3v5JxqX7QPho0hnm7q7kQx3aZVABIz6jafKgnjyE3KprEyvqbpW3VDa+wGb85Pd
+KraYfROnLvGi2p1KDxhTWFb2WMbVm1ws9N24aEv7ByqsAvw4OxEEs+Ta4uc9wuEvH9oS+zJWgkp
sc0GY3N9KF2YfyhUMvmYINaR+y2f839Ko3rQx3U6Qyx2hHQ+jJJGgU8v9sZVLkwKtAZoMFHwZVo4
PamDZAWvxds92m7if4Qx4m+GsrJXeoyDC3UJon2zkHd9dzPE/ML9IV6ml4ZtGDvGqZyxzoHnFhPH
VnLoUrHuqDn1j0PsZdWN0XvhnXEhdjELz2SJOHz/IK26U30BVeYYaHb/R28xzbl27T/54/jt+iu7
dCXCPnhirNiAKk6WjL6NorTBInXMXaM6GFmk9iXEtK19O6rGXLZfpzMqOhiHCjOqYpqD7+9Kr2JJ
EBrfQ97ATVlnUT5UOjgM0edb4VbZZ1dXposWnWTHnWQqFHuRa/VRSTY1ae7eAUeEw2l/DgzN/zZO
UotXmb3wFvnJzW9bJR5ODI2Nz1qVuXOPY1Ovdi0OVu9Gw/HC2sCJiCoGIwHX2emX3WcF2dITA312
MkixQZEED6kfZf6KCrX1bDRx8gyIQ95iIJ+9raWlgvgGMwgMOT7r909Qev1gx4lLVqAVebtirNp9
lTTiKFV6S+ZzNta5FOUwFnc2moQTnlwKettoAdGhpVrX1h8gncoHojult1IeqY+eDovlSvBlltmJ
UAj7pKDYWFNtBYQ+H3HBFnc6AD5t1ZOp8C2BtpmzkY2cJ8pWiJURrAF4Auaq1jrP4RV1tzzEjV+8
lIoq8MqMMoiukDutg8mO82XKS+feTpPia5akRsTWt2tFiOFVPVRxHKztSPVP2IQxxYJ/pGYg+/oF
RhFsQBCP9kdgptPrWGdiL3FeHYw4VfAF6wbNQN0mU/VQSF3rESrZ9Sc2ZADT09K0v7deq/+Wss7u
ojgprVWeoMpadSS/HEwXAx3/QWfclU5cZciXYh1U2aLk110xbLvOEM16sEn823hRUJl7aCbSWgW9
mPU1U7bTr0czph5ZSzMNFixr6Yd5PuV3fSP0eJOY5HevxNRrX8SYYmmyS7w7viS7jNhMfyd7WTdr
fwo4I3hWZr8ZVTrBysi94l4jI1yFbuEHgnZErr21U4alLYlAMBizj/s2tgbAGlVce5/TpJ+/uLWK
XjVjdn85nuh/p2Y5geq0NY/vtJHzZpzjMt5oepYSLqHg161m5YlHMyvVU1SP9oOgUVISkTVbdK1Z
MZq911ZOuQ/wUeMzS1pprKc2kayN9NYttmDWOPC9l662n5FGZntXi7xH0uTNaSeaYfxpucqN8Vjn
xR9n9Mvvqqvj1z5N0jvQEvNLb6RWQnq66e2A1zoOkLShMFBsj3CTtU6rfk9YjIM1JFyM3ZMsnK/W
NM0PRZuhrqq6AjhnBc/LRrDW35FN2H50zMJ81pE/6XdRlCUOWKyZUlUy0jwrurqjXR7TN9j0Tpq3
KPDHug+zfJDmBnAxgizfaKY/aZkXb3pUiFt8+7NCA58Xe+el24yHn47p+znDnOhi5rqXACfxLXg3
ytLvxrnyXto6+NQjGllfX1HOZTbstqhqLLJHKr1n67ONRz7idQAbm/F5Ol6s38cRMlmkyvGL0bkm
/WCn2gczcOq/uqMsc36N9miGWRnfSuo+24MtP4ZFh5rhomM/LetYbRZB+AF+7yZlvYZnNm5lb8X3
WuFSP+zoYLZPaMZEttZToeaV543dvy4W/ARKEhhS+YO2yck2sOp7ItGIiT7KSkzbElAyYhgt3QUJ
6CWjkF/Mgrnr+ks47+txUV45N2zTPT5z8GGAtdyR4/9RqW8Aqv+oNspDWxNbo1rFkbVykqwDxdbj
5a/qlVXEr06aBrusf3FsckRxRSZRbe8ggqgNrp1hzy5Bf2ylHt3YJJ+XMvilqN1YSGHUsK6d7Aqw
arWQPbL8iIQ/39kizQ9MNdWml+N8ME3YLG0rftt1/M3Ii3xFrp23NS3VbbrJ1ncuoV6768/OONtg
8osA8NN9oiXOl3PywqjeN53bkTSQVEpP1xPlz4+DJeiRwAj+ScybjEM4DlX7UbRlMm9bYYrPNBSc
OMwtvyIeEMBDsLHZ8HwjWKn+Sq0MsLjXGrkWBkU6M3mPyZTcODteWLFNNsSwBNDlIuw+2cp5SUat
1ErJG1dx8WjFTfuhrmpvf/3pXHo4C62J0DYGNWP6/XSCH052mUwg0I0iXydFokK7MPONlfnpiipO
foeLAvx4aozax+uXvnSDlGaXlBLmMvZA7y+dFlpFAhj46Tk11QZjaryKMMMfrl+Fo8KFKXPxbTls
sFCxGae6kl5AsfVaLOSjTqLYpqnrzHlQ82hsZY1nEmiXZmyUMsCTqb5uQqW1jR+m1VQdCNuJH+Vk
t95+Sk3SO3UlinVVZMYut7xpWwVBvm1TqzqMzUikpKnsV6nMnFDBsi1+aI3Wf01zrfukz7X7GgGk
qL6XOYY1AoWiDJ595jZfNCdov5Wp8GPcLmP5lcjm6jFjKkZGzXQDHrKwu/LOTmKMJyTOSn/lO6Oj
ET+VGs+zDnM5ShrteYp6sgqx3kFg78hlCoOsNF47txg/9BINaNjPpnEk5re2IZhHJVwSP/O29Cuz
Mewic74XdB02yM7zb3ldeh+zXEbOvhqi+nVGEf7sSiN7aqVlH6m8Ja8uBopdY7YYYuneuN+brNaS
FcmR0WuekjPoOoH2YE/CPTiNWuBoXhTtcaXpKwNb5bjFAVP1YTNJS7wGZgluOEgs/dUlovVrkaWA
CShxdN2aE3mSUve08/rNlmbpPRXK8PJdN1PU2Jrc2sZKLfUk4kiv1vrU6FkIUkdrvpVxUE+rJskK
uG+ICUz6tAng29oIureeJLqtX2fd76EFZjz101zDMaial7TX8w9Nzdq6EmmJ1M/3qhatgTMO9ma0
qsl5G/y4USs7Jid6Y7E5UW+NW2k/6mwemg+aNUdlmOF5rleFHSBc4GmW/aboAdNvcsw8PyYDvMBq
bBJisQPlWyGAhYGX2ZvijZJgpx56GyjKPScoV/8VEDdVVVjeNK4XRv4YuNnBrInHq9gmG39pn24J
w4dIELrqVQ+B5TFHqasWuUIq9nU5xMZOekQNYC1ufzbwVL4FduS/tY5GZDUxeMlr6tQG9o3Wzzdz
4TfOqvX8mDSfIZiOdD8BrhmxqxWh2eE2CTWVDUeNvOCBo7o5OYz4yldhnVX5Q9MZQxSSVSYOBX6A
NLR7vf3WdH2UhMLsm6dKzqkeanXef2V2QfRuWJo8wrTuvqF6bD5Wk+7mKzPt3c0UxCD+6gFteMiH
M4+bKVPWU2kL58sslV+Q/NjnCakAUzqFJpFdhySIkl92TEjkCpM/HBqREPXwATe6eKsaYb3pZj7H
D9Ic8v2URPljWWvxJ9FJowuFctx6NZZu26wSAr8+eMPQ3jVdUL45w7rNZf618mW5p49Y5DsTwZ+2
tgKZfCXkwFzbUxx9DAbTOyamjtEhjyr7OLeVcdc2ca52EckeWyCDzb6Uvf2DqKZUPmN3yGBxRslo
rSY4jw9dVcgXTQcdE3Lh5lutitZlT6uZfyy9rKm1VfOXUk4JrcM6W8e2meyGaHY+WlHjbwuX/b4k
lgljL2sYZ/OWCJHJ6lc4Uxso5VWBsc9uN35ltNsCsNejvyjSDDDjoW62xVqUefwlHbpPQjRyIZIa
9SYJhrHiHFWCa4jkJ99P5QZZdRR2E2ebgWircGxksS1IVH1FGEaXzajNVStndaymKVoFOvHiQe/e
AVvJNv7YGNAnKlhsUR9kPxMnHTY11JVmO9i6/IAkH29IS8Ld2hSGsRC/1AF7Nh68vK22GEj0/QJv
yMhz8MaQGoOE+uO0DgTduVgWrNRL93WT4Iwd3QhozVjxBSl0RGSC1IF+aOyBf80kgpUIDABHe9Ev
jZbJcJW9Uf7oHhd1EGmCekDGihg+JhkkU6zMkRG6sPX6fTMru12pQfrPc2rNU2h7BDuvdR/5DGjq
4jkpJrSLfsmhKex7yods190GapWNMt9ibgXVV+XancTg8SXpu5LySV9X+2rKAjwes2v9ysZapivp
6MEvI9XlPX5t8x4TLpzagqJzqNca55/CkvF3Ns36gxWP/b6sa4MtjcOsl0yDS9a8QdWbHfvIQzL9
Mnp0RJMenKQqDo6BN6AHz4h6Hvn400SlDLpiLuu7tM31tlq3ppZGa9NxRrHqOH0iHkzi+RcJJXWw
qkxp32tpXog/XtH53RpjHSXJqsO+88xor4edqPLYXRFb1b/VXhLYQIOw2bxkGUiqn10kVfAQpN3o
he04lSRiW3E7rqiW5f1dkSv+/RpRKOsKq4AKhaESd1UbROLsc46BydZ2NNt7G4e0SUMPbnnDsAIc
eoB64RVbipv9sAlyffqTd56BXh3tnoH6zfDKA/9R6yIoJ5RkNyd5qYWzG7m/anJ43zDhpJINoKbl
oeEX7teoTkS7JVMmIpNDBc6AcRQn8q7VW615DPigYrhpkfjUCt+sjwmVJLWp3VIMO812iubg6kNX
fEzNKsOjwCpyjNqyxtZDd5hxqBN69xiUBNysh8HNK0TfY8knYU1dsCZFtwh4SxiE1vE0ZWZoV4s4
aYjov4JToTQbTq3TOTs0m/+Po/NYbhzXwvATsYo5bEkq2JbTOPeG1e12kyAYQIIRT38/3c3U1PTM
2JIo4Jw/7nMe9pvbjymBWtF4dPFmlJduj6uPktwwwA9T/xtLkoBTKQb1jd10/Q6HTc038UbRYLq6
Y2wfC+s6UxTo4NieJ4r47ppCg/ZpDwV8Zkozz5fJcsKN62aNx9SZooi2VhmgkVvUsP0sUTj+Diq7
O24eGtVbUQinu2t5o5ybJVDDdOv0m3nZiHFZwfnCtchCZ7B/Jbvl9c/CHROHlYaN4WSht1+zvazK
9uDMcfLTd37z01Qk5KZ2ty2cXV7s6dQJNmZ5Kwm3+Ii9R5L3RXL1pwkDi/oPhr0/GN3o9m5Xp6HM
BqDATm3Rb0eMIknmGzXIdG3LASXKEkT/We2OkJIamyCF249DFq6YhknPOODtyWJ54gDRVIpcdJ5L
B2VT/assLe9Ql1g/rYmgkwKIkyGd8WX+68Ygbg/eIgA/ll57D8R6A6BM9YrCksrx0kk1VPOvwG74
9+Sk4n/C76pb2JDVcA8wr2VIfmuMLHMl/yaD5jyNnK5BEKkFiW5THbbH65eyPyRJPTxKvjZ3e1LQ
zFS69QiaNSXdZbTn7kRhqvdt680+BPsIZOCW14qF0LfqnzIU/VtkrKnN5KrdJrVUPw+Zj9uhz4fI
cEaNfmH+dpGWzF1D6X5gohbnOCodEKdO+unSLEuZV3bR3hNaYl6XPnHuXVEpBvwtoGXHCtbFyang
cYeDQXetCIDrsLOgheoe+XHLjbf6/UnWrqXoIZ7lhBO640ImTH28nb1mfoNYKZ7HaXJf0H8t74T2
kOgGR3DTWtbOuaENLuJQUeglbXTXB7FWTfvTulFJCbcjC5k13dT814fKuqyMIb8AXpMxE5w+6Kyw
XsibdWxrWoWA2o/XZfeL0x41ADk2b93SsCHOpX03UjV4UTHRRXTPiso/LoliiLC9cU/Sjtog9IKV
VTrneejWixjqWOXAN8Wc+U2NWbVoehB6Iec9NSDOE1hiy6S5USEZECk8djuj4yCCg+tN24Msk+Zx
rofkjj6i9rMrhGflU9NaaHY7dHKZ65bzY1dMRZzqrmN8KKZ4PaN3Ct9D/ouHZkyIF4g6az1j1MK3
Gc5b9GckrvY2II750JCLcrPaxBdmcWjUbaAL81g1CdEzJXfZORHXTrMhmsJDvxDNmXpxxXRXDh3l
DLXy5NHlubDptxqsx1ZX+9Ps7Ib6lmDpnkH425dqWbhkw40dfN8nm26ewCpM7gln/wi0VT36LmWj
M9H5KjM6WI9xbcsb8rn6WwkwWR5h4kkyrF1C2ZHbDEtGmXzY5Q6g4r1Ga3UfW0vyJksj5oycSP88
kVXLsBy56lEtygXujAfvOUA3w0XcEfVPsMv6h4nfMSy8I2/olV1M1dCVT0tABxgVBLaF0HtqzFU3
H1r3dVgY+jHwHNM6YyRtt/BbDVD0tPF090XoX0TlAnwEUcV1Z0fzxU/W4Z0jKSHJchpYNMJEmeVM
KHt9Kjtpf6wO8dJnfpwhI9a1aHxSq+xSZNv7gQaC7RDEjfs7sJCNp73Gkx8kjboin834COfoT3Ro
9/2NhD9zM87VisgCiV23ths9HlcO0CrDKELAJiXizWPdQYGnepy9S78uSUhysPIfVBDLO9Y/BhMs
ffKyzCIkY7HQ7cWyVnQny2bGr9GZfRZcucW5Rk1zk+xxf6kSp3kaRUxgt2Bp2oHeqm3LKw/TTcr2
Iad0HOoaWHuQHIDu2vWpMW39FIs6INzH2/7WiseL6M5xuLDwirtgtqKSJoaeXhQVM/Kllhtw9Eal
V7WHguhGNxfXgNhgdf2B9xmFTyZaGytB4xiK5FoSIt8HLb1zRwH3fSSG6En0ifjtS+X8aoJrLZmR
lXcgRBwEfAuKx34ll3ck5+ccLDX8UzlxYB3mXduPVbB6fcpExOqKiQJvPawEKczE9E3PlZL2ZWuW
jSI0SwX/aYw7JxPaxUPbTJZJSabpmDPFXP9dets6TKMmPNph96hMvX9NRNXfVBu803gN9b0vyj38
0dRLv8/2Rgcb8Z02kxT9eq8rCSw/khHhy110+O7Vu+D9VEI8MaF1f3u6DL/8wavuRWHNvxAeMF0U
flLc8g1YZLpxAvdAWnX5VTsD/q+5W0ukf3tw7drw9Usxl8uh5l153fuaNyhorWpMW6Ow/tVjEdxM
e+C+B0KLz6itozIFdRAjg5n2zPV9t9djMLf97aYdc8H2JX80Wpkhc9aybNOki1mLBsviYdp5VC8k
0k2P6NLXm6lwrEe80uznxJma+mCUKPt0J4x0vxlm4ZYHNJJre8ca3Cz5VOkwznG2eu7L1qIKuHOb
aOdZ8yEPLSDqm2JSXXhaw8n94xCbUT9GfreUp6rlkEoNNorwZqOfLsmXyBLdv33EhUJqeygYcrql
73LTmqA5SJeXfrs2tuXSGNd06/9JLRJFp3j53UUj5WGw57Gdzc1gq9yx2/1304VLklu+5Lq0tdVT
yzf4M6IpBhKdN13lqAPZcPXH4GzIBL2xrKfT1I4SXXyrPZlBSG8/gbfY1nmpmu594Pjtc3/Z9osz
Wcrki/btLV8Rey+5xoTSH4Vl4uZYbcaJ8w2dbHecahQTh3Ak7fsKVcj+IDrVuoeKRiU/dztG3gdK
btRzbLyWRFYAaDufNQGmdxLPzXbnFNr3TozTOJcbVPFTjox/u6AJdj7t2VN0g2yznfV+uES8ThO5
GQNHfU+mK4eDB9PTHsJ2XpsDJvf+gxabUjxjGtJBNielDS7gbaO+hWQtyiPpA1t3Xhc7BjogC2dL
KyLNiiyKrdU9FTJiQFRC7z9JS5LFU+GP9vs0Cy93BZEhPoK9z8U2JoHlEdsGFWdqea79mZTqYSIu
7MgK2/spMF4U3/G7zU4mZ5tW9I77C2zBVWTT+Qkr7sHtyTfgmBWzdV5dZwuZTPWub7RaguGDLr54
8FM5RCI+7RGdq09kItjukXADf39fQAHxGkyoYu4F9oT6jpw8vOxl4Mg248GPraONY/hvADgVnSok
f7QGEtnV3sve6nlsoBgM2dueqnOVxMOvldg3dpFmHjhc5dxHN029BduhGWLm2MDe6CswO1BMRmJz
69G/PFENIRmvdYbS9lo4Gdoivq+2kQWCuF8ZHtuKQfpkdqLi0nKU413gjEVzv9re9OPPO/unY1gs
0p6U3CizsfzYedfHyXBLVmmEJnOcmu2uRfMyfLMYFOrcddvuX6aoGNesqn2B6qAoTPLURHb9ApKu
uoN2NcFBqInq8hAKj5mtn6tlO/LMem9WMXkB3aeN3wHf+aY+Dr60ytMKAamYkGNRHWcigQnfmaNm
PtZ9xfVeJdXGxYDaCYuSsmKi8hiAZFqt0baffePNyVtr1kFc793NPjF0d/69qcZWHwvEBFHeLyQH
33gUn0nu9NV3nwC4HEoHmBHK3J+d0WW/KKvpSV3bes4xL7Y5dOjXtxw8ChsJKFD0NRSinC87Fuoe
ImpnJgGI3cNXKqsgykLqxap7JXnsDz7ize5QhQsZG0MQUXHpzKYT2dj1pj1PnrX/8meCWN8g7cvo
GA6ukmcLxe9wx9PgN1myKmyYwWYrGlm9img1DiG3O+DEg1BPkLMWz3RotXQNE0u23Okm1s3R71e5
PARt6YanIRSUAYsNHWU6axosMjcpupAYs27nQh9l45w0d6Z/LLpm9Q78erFMSYeKr5CJ1E1axXDD
ab0SDXSQxHIvbyGyr2fhUGN7srhkPikvNcMDBPFs/+PDGINsF7T13SzbXIc3WFX9+bAH8SbyaDQT
X0/VsE7HhYtkzdQOgZSkHi/6DsxhLLMB5oWLjHhoGkGDejJ5axs9nyDqbOdYWwzizJJOR4BRYIFU
JSXny0HYVZScEpZVhO5dMTMfOEyUSAUqDx/fVu8yt1Y5FNlATeb2PLRFV6Su1dg0gOA0tA+NG7UI
EoVd2H8sWfQzj2K9t/Nb2dBTdmoGTD93JEMOyQoKFTjmd0nEEEEq/tLI7ZbwZ3x1zu7Fn5LyUjdV
ora8T/pEws8QdpkXs/nsbdRHWOpsR4WTZKM3dWu2NOiyDqvwCWg1atvKk5eIeHjdOFnMeUD2yr7O
3iNvAB3oQQu4ktVZBKKlC7daIYsKxkw7HgOP4X0u+meeC7Ueardoy8dxBpOPbpbWKrsh01TfMRsY
KyZsGukC3uLQzsgG7tswKxgGQBzmKG5Fxg0cWdlifPVbJXDhGVnyRZ/6oJtdFtYRwey9Xfpg4i29
VpUC3E0p/HWdg9OzB577Hpt4au/ztpy9YCrvegnedMRW6QCw1pOI7/BvdmMaDstefNv8TEDlKqlR
TaTW5CbaSln4aJhPSfybyqMHokotiNvNZBUPolQHYOhi/6I1t1U30kmYyHVdUL8Cm6EhOuK6FRYf
q1mWc0cf7nioS3ebTlHvwuTpYKbggKe4RnNNJnrJSihM8be+yiAze1n19BKuXeAcfAs89q3rLce6
9k9KKBtZt5hlqrJZRZjZzlBababdobYPpYwn70tJZytyWBGQJrXxDP/1KWHuz97gsgAu1CXPtyKY
zXbbrpVGUE1WMGvtNmjKfUmulfnUC5YsbmVRPMMPjOWtDXr67su5PQ7GH8JH7Bs0mRdojqyz3blh
S64vgoI25eFV9ckRBA5/rMUUjE+ACaG+l7MrNoR9XrfcoKXYr/Ve7hrvCwWAe+f/23cSuXIKsWyJ
OA6g//dctXAzfCkjl9zazejD5GxDlbm8d7yMhDj9UzLXvvVdlM0SYdJC1JXc9ptop0s5DPN2VzVq
j44rFvd/1u7wshvZeXuYkcYCi4IbQL6y11veTTjMdnJjyRG/LyDYLAmla3iQfgX0HPw4u7UMtz6R
MvpQ2kNfHG2mwl+WJdAfydUjRHunKLA5x0S4qdvZFBayoHJdxCFskqXM1oKQ8a9xVQWnZ+T38rkt
CbXPN7MMRPGiGeMG7Hw3tLgObT39yMYnmqysDSigLaZguIzSRnAipqj6HncFXTUpPp3TJjYpLvGC
DeXitP2i0ABX636KYlU9SL/exhMFsZAVIMDQBdgPVHwQSaKWo6/sMjyGZJbMMHRs8xAa0vmhN77S
BxiZwDt6VIY8xrOLNH1btmg+TSrpxq/CTkrrRCa8tklJNd4fVEWeoAiZTMxzLXszfKF0ijmdZssr
+rclFuue10M92A+xJFvkHGxML3eSOLjgsnplMt0XaFCmF9eUc/OKLnXZEECV1iPP5PK0uw2APSNt
0z6ruKplLkYVuunY66LPJuLW6kPtb3o6DtT+/qhrEzQnHklGLTga5ctLroI2bginATKiN4EnL02k
ifabtlLTlpO6am0HPSG/50DUm8iSwasNMJfRCVrDchG5hcwGNU5SaO+WKPI9enJ3NSeZY3z/m7JJ
h+3RLNREoCthXLKhvqpcm8lZzrsO+vEBVdBYHHjMiRjomiGy7qxCNM3dRr36enItv2t5hOEistFe
jMiXeNy6zNRuIOKUOvFyOrT1Bt/S8L24I6HcJeJnbP3l0g3G6SiqD5oil8ZU5QGVTNiC8BrSsarq
WqhArP6MYKkmBvIwOEMtweyiasoxNm7lYx179XYoY4rFgQFaKIwp4iPK96rzf9MNrxHK2ptVHhQX
r0MJd7tik7Z4YX/WZC1jao69nmmlluuQ24xfcM4Lg/uh0K5af/V0ada5bqJkPaBkIHKW/U3u9C/0
0H2BG3aouVy7e99igtHz615JWnTFLHfpeUoHVqTQeyyHsFnhumzKD5NwfUIC/Ua9Cg+xH7VNmMVY
prvMVmPi50O3R+KvMKVo/qG0dcSfPTRXCpIPpLOfperHjlrmcALXREYmw/tRDfZ6IvsQkZOjeldl
qvfRscUTgrcjDI+Rh2Jx+/XUx1YRUMJEtmLqztEdCs59/AOQDocedP0MJ4X1t8zdtnX1TYQbjqIZ
1YeM97IL5A26Swvgm18ZpLLW1adaKg+JF5UkbK6ELVCWI8K/EjykugepC5MsVlyPqMv2pqcrZIig
3j17So5hqyOVlwMs7sV2aiCiSbRz856AVfQ3veqmT7Rayf5F6lXpHHZWovAeu2GoTp6tecJ7Epzf
h+n/AZwRsgLQ+p3DxKpTyu1j/7TTmwU0M7j7fFCAWdatNGtbvGx8ecxJT2Vk3bMT+Nt56Mxe3TbC
VuSykW817YfIoRot67rSi14ZCp0yF5FdWl89ks0kk3EfNo/+gsb4PO9QinO2lhFtaEEkCirNMJqZ
GLFb6PVvpS5b68vdZPzBylu/MhRGr9OmaKTQBB/SxxHiGgM2M4G4R0eDXTjx4iI5NaS11GzFNlcW
we/7mVUPLsHyxX4/aBPGTJuB971NiTdRKE8dV9aJBDIgZPhwn1p4hJ+58RZW7SWoD0voeCqdQ8Qe
z+3C2fvFVUZSJi2jI+wxGJc4eoPXdkfbnn19Xkal11+C2kvcH75pW6x6XLp3wI+bevWGvi7uFjbv
6d6Phs0NU2LrlPkm5WuJz7IaBnEMJy7LI+Ot3/6zonmPtxQkN2gITO30GoCZCBbXPxvSI06dMakf
CphJ2hboBBizidzi4kBdaPgr1nZn5ZJjeXhYu0b0aWGMaM5MTK3KCbZfGGqY0oczvcD1ehwIKLiX
QTiqoyjRVKSL5Yfd7aj7YMrqkMJKltbiYyjUkI+bHpp/yh1ck7LHTj91sS/1pSeWsjhYQBjuIxeC
TQh01Bd/4UyhwqTY1/aIWIUHUxMkGd1Z7lL8wnb93zBMZfeE8Trqj1Hre9UL8g6t8rWIOL6U16vw
xOYFSTyxQU9XPWygb6YEaY0zlt10z9qR1Ac3UMySPQvWkiJ4ixggUV2Bv8qdfhdylsOdJoBlR4ak
qcuxrXhaDhLZDiy4PVUvc1DD7u5q3/rsirQSL6hRGHQn5YAYdQooL8Pq1P80qJrWrK0K81S2XTjl
tV+21UtgD6PONzHs+3GFNvlTkzFl+AiM7WZU4jQ69RzlfQ1UufZkGVIZmFrkXH56shPo063/JyW6
TelmQS3Wd3cyM6VqbRc9ao5gziDXIQozDJvuDWfZTGLJsPWUGy4cX1QI1hjqXEKykQAr5X8iL+rv
G4pinud+sI/8UAwt3POhzmwMpL8c6oxOJUCgABOL+3e0Bds5Fnr10yAsiDTwY+IEmdfj4kVNbeRc
KZr4t1AIxnhwFcU+FFwwicMZJ9NDSDP8o9wDTe2X4jhOJXPUw9hb7YtpV+8XRpvwte3XAC0rj0x3
37etN6Te3PhLPnpXwLRbhvV5dqdSnmLaFJ4ovWtxcnvWrFInbMoiW3s7erJ8kDMKIWPcFbNTA8M3
064vWo7WZzyI8YbgieU3chI+jR1c5DOoSx4XK+DpsAPddKm3czPmykacdQpkYL3GiR2DVu9r+DHg
Tfq9WcpmZuis6hBApnxF7WbfYWOHOWqowbZvRNcNFB0R4KVvFALRhyKu+4s7RS7qkE6K76Sw+Q7V
IB+f6JJKcGq/pFweKc60pNNWsFKH69pegNetvHESGi3NIsS3aGkgo6Bs5veJZiIN08oPjMy6mXyI
2qeeMo+KrWca8rfoRAvb8Cq4Of9xaHnvs8V5ki72yJ+7iqsFYGjsr9DpTlvctDh037CdJ/q2YuMy
mQCdfCDnzvkoiSDgfanQfOe0wFvf+y5Aa+yQlNDUN0w1m16SEa6OqSNbp9D/r7x+dYEhO+teBZ4J
zvv/G6vox3zgYgbXnaYmfkg228oSamH/41EU1+yeCb3+OA3tfa/t5sTAHfzXozjqbpmhggH9fYLn
d27LOg92Ozk4UiWPti287eEa+INawA+LfFsMJ3PgOt2ptub2eStR+nBguWfEU/xf/KlFxcHpjaDE
YiPQPHTrhrjMs1W6h5JHw3AgwDU1237TuVX1KCjO1dk4zPLSEKw/5IGu+tO+BMspMUhSShMUTyrS
+3Z2BjmeRMQ6mk2jQrvDr95lsfTHZ7IHlu/JS/QfJ9h1mFfAqtM93H1ImtYCLgsgo8PkeSl4hw/D
Lop314T8xna9NM/77jBZc0iBb1fTekmCeQUtSKzgdwcMeGkjPX81bp/c7thnwe2ULps03LueFSP2
nxgHm5/CI3IgDeugOIM7bEtqqsaCxNVq/0XuQxLdtF3S31JH5v2q/V5/o3gxYNfDtXtJUnxYUgW2
KDZcO+oEepnYVpkP0+enjXCq/4wZ7bc1oE0bmd1cGJjomrgcdsluy6AAQMPdNfJuZb0tj8MelL9m
5cU3yHc2+2yhrrOPwWhDQ6GomVymjVboM1J6XQOXopL3sM48jknR/kC318cd1qVEteXTuCZUFx2j
zvMMW7N7XdvGyTrPRrT/TVvf21motgklvS5h7AI7k1E9WbkAwu5TJdX+1Yezc7ctNt1iwxo4kCX6
NjIx/JzUxZBX5SZfm85QycbeycvxN5+WmIB/xNw3qF9ljOYz7VnSZ/6qi9/j2rsvsVMOtHdHBEyn
PeA5jOsiITGcKiouVWxKBvtoVueCru7n3YwjnOc2/7jYPYKjFf1zyRKv8hXc/WHdi+Kz25V3aGA6
P8fAL/7TQwhdR3zq3ar88DLsHW/3rmX0sVK8uWejrL8tPFUTajkjcW9rrocrT3X1Z3p1xoex3vKX
4ScmYREp1Ao1Z1khIrMxdPUfV4Qs2sx7bkpsO+yMVHby3XHEMx1F489K0+acbaYtbwTv51fHwKxz
dLGxPBmumhLtTu88lDDcIeBoVX0sNPLSOUcPNbcBCotLE/TrfyZU5j+MX9KcyF+Xb2vYBA+0Irkf
ib3o9nann+To7xE9bN02OadaI7Nhznfmp51nHBYj2V389CF9P1nlVD1NsDWkftaWzUCGAHzfXTSW
HMwxPV9kD8EzlxCq90symNex3caLXUx9joTB/p1UWIZLn8A5N4WzW7jHAPX9lO7VDk3YLBc4Nx2O
p8Xu29O8MHGMXbj+WUYdi5veR4dyimg3IrBdCWKAeE6mkOy8yauOVliZII9LRssj2f9kLOlIdH/s
JqxUtnRW/DqgiHJvLfiX8OCtrV8d97ANeZqEHUJkO+NHN4qkzDmjeusMxDe3p7jXsZVpgQbotuxx
kjSASZjUz3KZXTul1nzEH6/W4K3A2nPPtxQNiEsvkEgrsLE/c1EW7xuWuZdwQiuS7nOp4wsf1Hap
tE6gLvV0p22XpvBwGJMoizaalLKEm0UcnWZ236reb27d2niIpdaFsA26EJnTKt+dqhzZXgNmCuAf
HRCwzPvBKmIcO3MLZnmS5R6FD32D6fNvtAhbvPUzp9ejWNuwoYKvb3iKLC6eqNTuXTJxqpMyDlpM
4Yw/m7uKhl9KwYoX9sTysFBQs6ew0HBgcwTVKJTfn3GX26dBIfk2PuQ7dbpXxr3vyGWSIXhZw2eR
udoZb9d9BF8sSi3RCoBasB6PE1dkkvQBsL9jICwT59bfYwJjEjUfyKRQGURyeGRAQpNV8y68xNXC
vW7rgASDrQRVlU62ufF6VKjwPmqgzAcyBwOa0FAbUDPeHHGJc07s/dc6Kee2TRr3rxxb59R0TvkZ
kxVwnldNjBuXG3xbIOkrdSJT0RhmuR6PWGn94iknmHWdTHFGQj2cDJaUFF64+U9PifpvTPT13bbC
7ce1grmB2tkF2Gq81S9qWOsdb9o4z2/u5qHFdcWEFSl0I322ZD2mPLjjgWXa5DFsFz+wrj58q0oe
XQhMvhAlIX9EbkderntqJ3IHuDBd97b/8Xbo6gC4L3Ux/pNgpuY674kAIDtYUwy3AggvklQJ+pvM
qwXf/L5Aebw6ZkMJZtvRs1ZR/UBlGZge6qkhF7utfidl1z3vIw9D0/j9346VEPUMN/XtOAkIsUUj
Y9qkad97htg/0dqZx7ZGJkz24PC7iO09bYuCGBqq+KY6s5Nt+E0fJnyLtU3/bFf1BeCCaZ6ol4xO
LlqRrJpaEkF8Dz8UAuFN3o2itE+MTt+kmoGaDW78tZrY/vSNFT43zMR9hkbRZVTo93+N8Z0jYmxu
jas8OkphVZJDNSGsc5ls7pvRrimlbsLXiQPpCGJjjhsu9yMJ6H+xDoobu/BXKx2pMwPuLf3odomt
+cbZvLmEo9LBWfTDfLPNewvEYlryR11zKkcsh0dhj8XXRM/Enjn2PPweCRsbM+V4PjlHjfdlekpQ
q1pgK7lmf9Gnbre4DxJn/xcOqwTh99uvLYjC76mt60cHSDxty2q+d3rEpoFTlZ+lj2gmChCkcfYV
5Mj11U2fLHFqo8bB5OCN72zOrA2kh9x0LfDU2cXk8m/g8+EUNGvWD5G+32rpHJoxishFw8W5tZH1
bbawOk6whh8ld/UpqaP5tzNN3j3fsOIsdzCJUgzzYfCNfXEKY2NsrJefQiv1agJvwno6evkqi48y
br2XGKL4c629D1tDQwfYOr+QsVl/+EbGpL3D0d9z5cuzUpt0s4WLlsmw1S5i3CT8dONoh0irEgo/
q3n7IpvvOkkAkJxLGfqvXj3bmlOQz/M4JUOSb/1+q2pLMHOQFst07p5xGravUVzoYwgmelQgF89W
X84Z2jvn7HRbEp2GZarzUPduAyVdFs111TblKaJrwLtrncUHCF31ZYWIOelurYu0ncc4G6Sa/y//
HQZKqBt/zOaCgK1kLPRZoOk9tb5GacWoeRqpVfy1OzTIt/gn/oPQD17U1gSIxy2HP7Uwgazhp7Vo
9EhqItFWRol6gcxcbSjXkhIg30D+VyY8FUH1jQI1Hg6jZdb3uXerJ5BGhLjgojP/dqdNqk2lnnUU
TbfIDbr/CHfBv7gjGMjDpQs/CGSt/q3TZKKDJZwr6WckMzaBof0/8g2s+2BkiyMaJkK+RibjzjxT
FH8jq6sFAsnrkU/Mb/M9FInzTixFePALtP5N4fUyjUzBRVJM5fgw987wgi5M/yNlQoCF14SNhnU8
fuxFW1y2IXDfVtedBVh8D9FRUqlb9u4A+BLsZ6LSTH69uh/Ksvw2ITkBstrHx51UpDOQs51pD6sp
gjhnyaEgbQbsbgVzkJ50Q+7toMpiS0avw7a0J8GI/ITXM0aQ4G8hc6uLlE8AZ56EKGM6WcBtFBtQ
2d3OE0aDdKYU6sGux/XgV8mfGOoQBg0aGKqvGc8WuoJHHdBKZ8tllanb+NfYHN98JDuaKMl/iKmo
bM4JQWzMns3ydw/LJJ2RSw+2PaKgCsSLVRfq4iTb/ggqpjO/bd9L14nv6Kpvjku9IY4DAFA4cu97
BexT7yshaoUa7wdpqjuCuqkr7qIQBQX0Bo/JJlmaTPvMBVE99tfc1QYe79IKYR9U55bcQANytyhc
+0dksNvDWnjzmwHFunUUZgFftHp6hM0WQU7tA6qssPIB1KUXHq4olSSdtZ6eav5uSvXA27Qpa3w1
gLiXiLP92WzL/rBaUXhcZTXeaOM5rxuKXviGeLmzB3d5LL0y+NKkVAPmNGEB3DdUb//j6DyW5EaS
IPpFMINO4FpAad3VkhcY2U0mtBYJfP28msNedm1mye6qzAz35x5Zi9y+UCFn8jlyU9ZT84hJa7fZ
xwJOtOWyu4s2WzYmA5cZ5LDAHwbpAfy/0oERboUaazSe1P6IJ1MPRzKMjKezyHZeqr6Zle6LJ5vA
6rPTrABtBjy/FdzgciqIvZx9YBquhkILRGEaO4vi2yGQuRUU7qTY2uw0Oy+S6uChCcG9NcYLzM0h
M9LuVLpJH3pDW281Y2rPCcNtMHIbrMxW/6vbfcyTjFNpmfrm0DHl7G19GAKXV+y5r+SVmq0+KL3y
bDXDa0SL3dHJWv+sTcIN6bZr9wXL04MlYz1EhYB4mCdH5zEIjqDxT63rxsq2ZVMMp8jTuk2vqThI
WOm8ZoM0zYa9DrDaF/fGEirEG/sgUfngsOug9PgEU+jW3lszTlbj4A07b9DDZ+GkKTjbDOYgr3Af
SyO27Bf5LrkdAHZHljfN3qdkgTqgTfoiie7dBQfIhsc5x1npN3dkSGq1zCkOZeuqs8r6L5WW3H6x
EaR+b4cGce69LWoRmKCsM/BK564amvOw63RWZgz4BT815QZrW4oTgDm9Ojz96OLIeYp1g3/SwCpY
uK3nL7rTl4GlSfMytdo/w/Ak4RVgUpV0+rrN62rPF0adPA37IOsqe53L+kufcfrqlg+CHBvOgNp7
0cxKfXYjBX36QAEya6KSwFExTG8WQSqLoQ2eKQ0rrX64mQjcp1oTlMXwrSrLDsVo6AfPSl54dEL3
oiCAB0iGLwfKMneWPTUOF4GHfCLMNYbk/+etMtNyl6K4EyqrXok552uL0RFEo90Zg/PZUcaJaJyd
1FzL5ze5uI8sacYfKEZtC7/L8Re57go8M1q5mmmv9EKvby3pijCyIuugdFrLyZcN12iZvhpahBpK
BxxUKeXz6a/jLoThI5ZhcygwTDO0657/byqWN+ylb1G2w00iigax2w1rPE5CE638HNz41aiN9gVx
hxidVWkMAHYu862XZsW/okiuBX9L6DibHSbJGO3Y0+68sZpVQzAuxDCuUnfIX2pu/k2ULPN60gWV
Og7YyD5RfhoOyLqrZGYmd6cUwAgI/zTEkQhcfoLvsbTz9fDkBzlLfhexBqUTjyExOGoIiKscrZE4
0PI0+0Xr/+7qQe3SRpTnNMbuIPBjQYok/utkZ//Q84qdZfPXwnmKrq5VFLfG0nF2KOeajkxU+k4n
Qbaxy+QXSLxxhg24WdbkrMvccWm5xcIu0MGCgin0SC4EoiGDEw+dtsnj55D+oBqf5VBsn/vE9ELW
4dpYOKti+XSMx5d2tIeQ/p+fTnNOdN7+Mkf9Fk85/0ou8ivVeN9DZp/LtjR2eW/EEOjDsna04R/Z
SR9dQkw39lLzEzJIgw1OU23Hock3EdPKppj7X9TTkCBdCjIhhCCipY5eypnMY9KO87dfkkHSxB97
cniVOpbJyaJy88Vr+YekjlOOru2EvT0BNOFkBnRytOcuRSziYY24R6fy2oj030NjnMZYXCrDW44L
60k33MMdYS1H8lsk8VWPeK0oK2+1AyucZYa7FnnfKeQTn3PBKn5pHtCrnj1/b/00Iu3FdwJiAp0K
EZSrGV+2hhXXeG0BVZFQQGSfqyHAyvxsTT8PKOH7BaX1j42jr0kqWfnsOO0O5MQKlKb0vWnl3c7S
YiYjiwXdEJv1Lk/ifWElOWdbhC0K9hvUQ/7JnWmsW1OBRuGeO9tOOmIPycf20M5qb/RxxCGkUbRq
sBM5aKV17n1eyECbZQDU6BxgYMwQbiZZj3X+qhXqSj9IHFRxkYdeyZpo9iX0X4Nr42QP9d1VefYD
R3RKksrcwERf3MaGYKJWdStZPLJyx/HkGIBSiVslGKskA2Jz1ALNdeNHa7KEodAfvOX+UDTxCzP4
3TLdest6K2uV09oednAuOIJV8V14sn+xwDNfAZ26I2LXdQb8IpTA6K65Tr8HheLHPo/cVlNRk4KI
8rBz0mxNDXQcsC8kf8ja+FAlYKYHX9KuEv7fflDsxCaJALX6nLIb4Nps5eXPBOJs2qkklDXbTNij
3IvWc/edY8o31APzw7SU2NuRJl4KmuqPnj/2YUGQczN61rgas+yf8pfTVFrp2rHabrt0lFBUU8M+
XM8q033qLxT20i9LBwtJA8dssU/UNOxRENybU0VQ712FcdggqlvPMG+C+IZx/hGbyweABq+Phk+S
VmnZxnGn+BplirjYkH5YVbLXlsU7puDNn63wWnQPDKB00XbtbP3w6p2CpkxPZcfg2YzJzqhBzIum
iHkmwokCUx6iWH7bWb5m1BlOmkz+Mf6m1JaSkSr63D8mWpNT4g/xngZRa4ktYN7fHMivyFr9zlsV
TVBfQGtzd/xlNMjLRjHXmyiHeFrNy1huu1G/u/pMac4A2GBBiQdpxbFkssni7NWqO3CQE/XkCxea
rVHfTZz77TiN1SrtrBRTg7/YaFMn0bJO5zQWVkWVT012lOUhK/4YgO+VcY2j9sPIm5mAStOtF7uc
iqBR6XnOpy4DMUvNQ63Pr3BH73phOBtjaKb1VBcpSC2jCX1dYu23Y9PhN7OUyUUaCGvwiKComA7S
6cnzGOTUsM3kMc6sBvaHKakxHfIzhX+v2KxJrw+p/Dabn52V/FBtYK5t7ItmTQBcJ/7gf7MN/aee
xgU5bTpw3nDo1qzfMvL4FT/gq+pcBhzBMYSOg/cuzeSMZv1kB90cEZd1SsIlOf9MgKHEs6Cg0NsT
CRI+51L9nbDjL/0oFnQeow6Lxn+1M/de+vqdBXLvae9oa1l0ZGzN4Z0QprYCRtuQiEDsioZiJZLs
w8sL/e5k7ifOfRXE5EZwluG6iwGDhG7OHNnA/VUP0YslwDaJ6kUr/uOHyyD8AKgeBBw/DB/OqzfE
lxhcSzW8ZLN/T1pgFAFgG045mkvVeigNMw8poVsX3nhA4oZ68KZ7V2VyVk5/bcxop5AXVtHTCcmm
xWR6iWdmjSWBMjaPizDf46L71nsGUxmVP1MRu0fCKvOxFP8Tyn23QtVuOC/6alMn2l9aOdCz7OHU
zc1wm+Bz+Hhk2TolXfZQsBK8Z6f+iMRZHCKrcXDwjKcJoo/MtvSg6Jrxj7Ihj4hMHf+WmY7+i3m6
b9mRwt+1/y5zeeLPw7oDU/PXtIWQFk+fOdzU+FhSxwhrCofWBWMLZ3QKXAMiyPPHjHeqjT6NuPkx
RE2qMmIZKj87RYY9O7vsaPWj6LBU/rVsx1+kJqtApm29xy02w3HyzPcWuYyIgmxPi/SvgDeXCFo3
UMNgBlyfWlBb9lWySXBlApCsUBRdErV8Ka34bpWKt5IzEqZuXoymeSG2dvIa782w8jxwDLtfOWCF
fL17LYizZKIhvWcdXIkR2fFlGVazDWuCy9FnQYQocSqcWrxWTLJrgrlwuJpV7jI/InjQuwqeqUsD
n+gn356h6YI+4XDJY68Hsem73SQjbWXTQHWrHNVcy6FaNkK6aWD7LOTw7HEhqT/NgVOA8aW4cohV
ADsR6vTextA+cJkO+wrc7ocNp+1ukO7M/JGzdZbA0d+4iA6eRrJGt8pqw67ZE21fxRZM7p1SKoRE
TOKT1pNdTAFYD4NKPy1ZASwP3VXaUKP2JPRNahsRh2pprJzE7oLC0H96K+p3pZb5X1ORX+e4ad9p
TzDp1vauvE+YWLgA43BUGP0a5ZwYJAi//qjgYLm5X62xSQi72SPR7NSFPunNM5xmHmqy+Gb2lKu5
JORVCtnviRPXezg6sUZ8YidkBfVkm/mt6Fy5M0tnZmBOvIuhAZHFoCBr5Yk+gGh+RA1CV0dz3ork
2gB10VhhG4MaZTD2nnN2iuJFzs5EMbk4+YnGoRihGD8xu1VjJSVjZczGt7Y71ZVcNtwOb8agn4uc
sStOqo3JB3ENfpqEejLOb7mn8TBgpcXRjTDCtDFl44ox/TFVxYvb6f/f0FhgsFj0kNjkeaPxO+40
lsGk5YNKPo/JQ0FIp2SaeC6RzbWmk5hi88AVfssG9mN2I5K+F0uxc70FfD2Vihx6mcrfSEvVq/VE
8XzW+q7MKZUnt9HyPSeVeygLFQUAYVWoxOiFrcyTPZatcVx8MkzTGMUMnv4UKpvHZWVnXPPCr7Y6
AcJjg6PxCTbyL0sRTkAHiL0ILkTTGg3wcqASMByO87j7o6bZvLOo0lgJ06ZVOjNvYzdTt1E2ayGW
NzAC40hS7qnHT+YXpgs+bbS0u5ilCjsr77176ekvpbCSv670zE1e2kZgDCM/TuFE+3ROPzpNW94K
G3/VsucHQ8oCVlLRMBSnabNakAgxvOu9GMl8z4U6Y2D/jbT0wszIiEMHRODyqw51QePDYpnFzR7N
nv8h/g3Z1BxJKEUb3Jtpi500XBcb5Ch69jpQunTRIw/QZDKGgJUK3VpUgs1pcSLDjAYRHpyRWM0a
/zbDHPuHtGtqE1q/3Nre5JxzPpYPXz03AfTWzXeqX74+3Gg67Vajq7VBPExm2M1pfS9m4DcypR4H
sTDg3xdrFRXJPXGH/Qy4dHY0LnUILTZ+sb6TY6j969XFy4DvvfKTxWardvUN1j0jECeETnvrKuJM
2+rt+IgHm3drpjOla5icCZR0aFa2dtFE294Sfv2tSWyPRgSe9GW1NuIhJdDijMfcGODq6mXdSZ0h
tyEsiDQY9Ib5iSPmr3XWKO4nbeiJJqNqTs6IYkaCgi4H9+oUzfIFOXIljkQ+hQJU3jSFHRjPqULO
JdU9Xa3dB32aglLFtFIUUgVJ3ydANlT72VFLsJIhPhwbYo8rY1Z/0jrOEIO4mG36STqwm1m8afiK
2zQzrSD2qO6wRt6+s3kD8Pb3BO3Lr0poI9/uWnzLzHd2iMnTXZj5PRHsRI27rap5h85JPV+aSZwd
u7pw/CG8do4I8mLY6xZPqDTViNeySGk1luOHU82Mr5n52aGsB7ne5Ou5esYEhvzkRBHFivafRNhi
BYhs8dVIOBWNuLDvNu0Yb8NkNGeLdsx1lXtb1fIcUX70RunSH7Yov8+yO/tz/7dKUMfoQ8LQSYaP
qCaxKpkNvhr9WeHiLp+jlT2mXjRh2WMGF3OcbeanCtcwJ6+tp7D/pKoCapc2XouG6sn4Poy8UsTA
rCCA1DZz4ZXsG46+EuTCu9laxVZNZnEZJ5SDmGTuwW17BjJ0t407uNW1dbFCnR5Gw/emMxD6h9e7
d8Iq+9TIbnqcPgxbW1Mv5+ATwp769nxazPSf08Lczjo0LO0gy8qMcZxoTKDFpCxvfhXzocmakwll
tFsirgiy/QOUGrGkgL8DKaLJeUxJFAfDwp+uWzo2xWWs0rLqv7FZ9dtUr5e9Qa/wvWT0wuuff2uE
JC+N26tDQ0vkUWjxFzUUM/UAmMpgDROVjOmXM+hIFMJ44Z9LQ5+y3jd7JnDQxPULwUPKqKbBvpWW
h6QDaUmI/29SlLesbq9OwzOYpzDrm9CPo5OV+wa1D4Mmf8Mfups0E3T4kGve2PbYg3XJZWsPpr9l
K1d3gyMfNvmYpEVoIkTrwbSI5ZawVefB1NbuKacpAvuZFM1Tk2RbbxwZXw5jVv5ElpRXz/O+GzYd
ruORjg4AgOpkzPl5tguBstJWJ0L5v8dn3ghY9Y3Yp0sdiROxxLPmitaJHuMok4lxtPduNPc0/OTI
D/GblGhtZVQOIRVE1boHTl8ZeCUB9uBL35THuKuqsDIj9ldNZ8EfejUmdJzHs/+m8+4L3Hl6eMmT
kWC55l629IK2UePuEpcv1MgjkjCHpofFWFxcAnYUv+vih5bB4YWIQXYm2Uq5Xaxs0rOSLkBmu/ys
zNr+0uyJkBevhvpcmHFGzZaIP5ntlo1kiem27J/ur1I16Kjr+m9MhtaaeYGVFRAOQSnFzNTVeOLc
0Y9NI8GsKdIvWfslqNQI4YusVRJ1ZRDF0bDP/WbeVLKz9prI+e9ISW/mJfaDrrKqSxT1ycPrPFwU
qhD2busRlco83LwMK9kVC8iXxpVxAjYGD3fq+TuZy/rylFhv/SzKzeCIKQlqKWkdq+FnJqC5s04O
/JwupdqRUnFC0kPapizZixjyI46n7cLdp+mrfEozb63rXfN8Y/cPPCLqXeiZYLW0s2xY+5mvAEnB
HiHu1h5RAvSFfiK14k+nTkjSOw7DX1ejUMAElG2o92iEBqr9utZNc0MzerkFwExpQHW9lw42YAOr
Ft/yyOwwxYc4XFCxuewaLbDLRm2XfORdotkebU8GVaRNIqg7QV1y8cE2veuSpFAWa4/pVrZojJOR
EQ4FFMmw2ET3IwMV3eShocd8VZXS/J0PFUXJajqjK+T2pqQyNJhKc96LyR12SCDjKbZn9VqYNR0V
mZKnwXT1g0jqbzo9TTfILa0+EZwZ3tysL6+dn2tBCzK65+rPXx1CrveelkiCVXZhpsHzcuj2SdO1
14lFwzta9YadyaNhr7OzYWuxshH9il5jvnNEAtmyV+8G1xhfn5+uq1b2EVfLLMOl0bwHmVGbAEGq
+jcTFvNb6mSiTVz8H3skAMXWuXzrzDM/2iRh5CezBwJbR/OxsNP5XnYlvprET3ojnjbyfnH1Gy/9
bkvzRMfE0Qp0bsv67Acn+VimuXpVaIMXfa7snQ7UvwGRaN6ngXitdFj6pIFJd4G1SO+HGo8WZdkm
o7U0yy+yBuXZBP1YDd78afejfmRrwNNNb9oL+VdiCr5NMYPuCPYRd9kh7VFe6LqbfuRQInb3IEtq
VUtNxyMb4791TKKYYh4slYhtH3XYs4LuwjWZbyUbKQLVIslxybLDeSyBiyCBDmBVGhUBvX6phY6R
oQRqMC0de4ybIiS31ZzReqoLbbT1myiL6KlgTkRBRu/YucXyq2uX8dx5kfZBjqKlcaxuBiKdS1Gt
GQS8PWG/Ckaml/VVud2yk46dbVJc1+MQy+42at2EEt046yjz+7MBQ/3VguZc/GHgoqecVb43uLGg
HMs3pOOyAdM1d2S7yz1cMCfl3LgX2Tjzls1d02Yo9PFQz1a9wRmuNm1U0NBdp3X4tH8Ps6wmSE2p
vRMqBfdR0KwX156fVRgAEoQHCekQxL+60hjvXulau06Z/k50HjdthK4ZLl1HsFpXUfT6zGP8Xaox
fxXLYvBgsLPxtTexUU3yXJsYdiOx8GppV2wImMUL0hg7WZI+Sh54ewuCFeWMdF00nX8xTStel9KT
r2k6Es2uNPXAs18+hPRY8j3mxdrzBrKDI/sYbpiW/qUeu2wdG1AQoATdqdJH553Ec0H1RVV054hi
sP1I29pjEF1chI6dLJ9DnFgnxe3IqFcsn5mIxFblCwUxpRieia3kYNHLFtrUNq09wTjHo8QKn4df
QFzOui4kitCWOPTdqkS9dk1tUTwUtObTylvntJAh8WgbMkCPuVTSzxkX88AzKgt0VeSfQk+mq4cq
dka5Gf/oXYGER/x+euAr5++mjVgetqOWrxf2zlIHaNr0zcVso12lCp5vVcTMjCtDdNaqppQPJKgZ
AZxthBR69mVDBfXyBKFEotN+aTb2FhbUCMtl9NddWb20rkiotWv18qjr0/MKReKiKxPiEzAMhixx
7S/dSch0a7IP4atFta6SpslQCzzu59Jwv7C0OTv8JtfvulQjU741/bXd9JkYf+ZQ/aZ3wmqa0t+w
SvW6W3z+CPhA/r+CStJrHufQOXpu37VO4wLvnoemBmqIIGdkhMT1vl1TbRkFktKQP09D4tX1F9Sd
Ra9zBFHZVCzrJPAQloBOa9URaIBUGKI91WEUoVV5nW78eOh/z0uWn2rfwOCbRX0BkiTcjk6k9hSs
pAe20+HJpoPZncBZcaOo7VnpdkpF3ITpfZS1tK4tAae1Du5P4YUo9ylLLvAtVfQ9+XApk14WFwKa
yfVZoBXy6UGrZH3gUfcdA7kOvQRFHDCuHTqzWJW8UkPhzTO2pd+N6wH/hGRE3ByYJH78BndiHjyg
pMVPX11qKXg+AkTMllWfYj6zawMu6acqR94qvdY0dye3tU2rk9YntyZDCDv4IZOQ6HvkePNt8Iyl
2NRDl/PsdReIDsp/xcU0FjIXVrz4PxoNAmSC7Hk46r1c/piNG/M57u1vOyHJuzJpRDrVJlUEidtG
gaMP0W967+t3v5jHD7tQCtejgX9QgPXsSxPrhBYmpBF666jVqfZpC+Cv14bNVsX5j6al+racCH5Q
5xsFJjIM4k2srQWn+l/kY1RiKycf1Wv2k+CwAz448YX4DjV5tiH2Sd/eQIu7Lye2f4SbMSKZigMU
oufBmIZD7BgqnBdRHHAlPJRmBsN60FhaGzOUxE/+QiZDGcKXD6SAE4aFyVmGa1ZyuxaWxrVn8KkY
+Y4AiwA/ETrByfZzVd9KbYn5dZnfPGOsa5L6enuUiGohjpcGWP5/SKqemX3mJaoDk46JmHWZhL+s
NC/2bBXRjiCsJiiR0+Y76jdpAxCttu9po0bzn5P+UtnoZaPgEAjyvhycsDQjsZHUfWxjZMMddSCA
uIxMzVrr1LJ5xiTcbQbn+khoneVdhQvP9gV3ZVKay1nq0ze9qPohHNrL6PjOCzo3Cyv9k8ax+1mB
6O/aWpW/hNcDrRVayfsHJrwILcO0DizlnQ8joc5oFemdDQfs01yX5t0D5Ig6+HZBNF31bN4l9m/l
hE97lazzrPrgWRGHaSoTcmlQz/xapoYEH88pv9a9xwg4uHcnXuR0HvVTiJDXv6YUPO5jmyaPZmm6
I7klBLLGbvd+2avrstifSdKxPEXM+VannDKQzrzIICt9wIt+rHeN16MXmkVzmml+ZGyaIIFGerZG
TlRIN9g+DkfT32cU9lHYa2bGn0rzhl92Xfp8xExnoAyH3+Rf8gY1IAIeFFbbEgzVgKTNCcQ03rHL
q85/6rhMjmY8igdJphQ9TC9iqK++ppyyGT87VXBblBPPc16b03IhwTFeB0pD3uaiaHclP+MVSY0s
MKBQXrWxnU+6pop79JR3FsZPOF0xvPAUpEDOA3sx8jlDI0q8Xaw6vl6GeZsaNhSrPC/3XupHVAUg
FV0QQ5ELefEcWzfKL2KxvFMLOncw5+WZqc4S88MtGvUo824+jovwz2kh3TMHl32SuGKX2Y3Isbmq
NP4VPKHIjAIw09UDkDsNgwCAREwIke/KYzZGIgo9DYh6RaSp/E05mG4SIOuMkHZugwXZ+Cq1oErH
1kDbiaTk+QUKxS6DlNTsJxJhzoBCGUQME/JN+275G4lHe6RYfP80AxCHPB/317MRkIWxpG/oH/9M
zdK/lVzk65o+uhPUJvJFJcElPdamYHLPF95X1qYixQDto4R2siZ1dWvHWTdDTD6+ddgpYJdZ+QHa
bp88yOeYwPnSJQfdcRcKLJq0jDdUHkdUNDF0XzyyrGucJvkUm5vWCkrdltscsBKDqW2NW6k3jNF8
yBGFlDGuCkNDo1SGoJyD9OL4y6vyfK2Zi3NeaEemX9VvqC6IFjsgM+m91izZIs7De6rXK/VCdUML
lKVVG3/pC6ox7dy9uZipp04ziQRQpPwVtdJ8oxzA2GrA+Gvbeab1LOIiG/YCdysZSZ3Ok6nftIPq
PynDzqAwouWot//70XGy9mef7V2Lcja5NX+rRP7hV4SnIWJxaqg6CngjgsMVXf7pjo7zqHQHR9KS
6XZCTObmKtpriYoAIybTnQKAtFdzxbZgEo0026Ic7GEVSFklzqc2pzJkSWW3jqe4/elZWxC4UW++
U0JsB5rEpyTP1rsmZXap91IbafNSt0W7qeBtAi1Na2IcVEx1Jn3xvIHG+Y8Zk+DKLINlo5XJPrcu
j15NSRK9sQbjd2wZf3tTVi950Rs7W1ltMJvS2JMFyl6oJOBlnifNzbYkpcCUen82Rds9WTxTHjpM
oRUNG4iPOaFNwusUR+SeqvfDqDn8+Ft65STg2E7pvWo2VuNrW4Xx9syLLrchEcaFHupxD/47P+ZJ
epuBQtp4bUwLw8pc+CSLRqPkbH0W3L0OeF+3kTHrUxsS7Mphrqsd9QXepgf63JSwB2tfVsZ2oIuL
HgtWiehmjlfLosFgetKORPeMl/HZUIy2VP4paoKeRqm9FyAnm8oz06MhjOHAUUPOJYZenUZj+cDf
oJfRydscWsPGiSCHjfTJwymLwCC14t3AE/896q54l8ZCWfLIE9tVWXHMNa2l91S1kj3MtVgZk0ts
y66WlmrdFOzWdwCzCKs3fH8T58dbYv3vkvfxzTZGydwVudQNVMuessziyvfaXeWk3LdTOngnNoos
u4hilysHV7Xvy0TH380781NvcORWtoqNS4FPAEZoyg9tKsUWT53MBB86KkNNB2wy962veBBLvS9H
196y+Zm0aRHpO5fnpdpS4gqdr0BiaB7DcGzi8QssxKQwXtESiBU+Hvp6NP+yyS++zU3t7dyEZK1L
lvpAer2dIZ7puXZF9M+lIiZwJl37x3eHAT+fmioOGh9Lm3EbSEyiLx3y2mEHh9XzRXBbJc6q10Co
0tI09sJRPJh8R/0uuyzZUyRPSEWht5xsRetyx80Di8xZBhhojxtlDGO/p+YmLzZkIaXaUtaF7TjG
UR6vBX/MR2d035XbpCsP6vbQaFN/c2uj+oT/bMOoA/SwRleQbfCL1zGuFKKDj9hFmpwGYyT+VVmV
9TGvbPIEkki8os94ATCkAeboGsr/4lctd4wmz9b1/ClDtXcAM1bAs+S5vLECOD8XmWteuAEh9bMe
WG/Vu/70CptS7hzLL38Qn8Z3qRZcc4IYWYXp/azunBLyu7zrVXHDcKDbtVJZeaBvrRPcJE72y9fK
BFzI8klPYWOdKcbyPLSnKr3jFmnP+BXD5KTTB7Ry+qp9T72FwWWoi/xd6ahulKmO+Nii2vYjh7m9
OPIf1U/yzM7maOtykAatNWjnwiAruSZtxvcUx3U1YYpbpI7M37k2aHdb0lB01XI/YqFOVFhUwg/G
fbJ9NyzTYiYdPdv5UdjYfh0qwcGNqAkP4i5Kd0XeRNq6wW7Etp2tY8rDPow5gj/igoujbJXcNTKx
P2mKoO/GrFkbOojkHlP6eBox/06T3la4H+V88JaZbHtjd/thquK/PImyHeLCEFZlYl/QiJK7pbfG
xugyL6zpAd7oy5P0dpTsNzLp1F6hnoBdijki0JFOu27qFnz1VASs6SGEyPuVnx9DWO6tc3p7LohP
4pXlDcXbXPXtgvCkRyc4tmTX2VNDcDv2Vl6bJnVYu96fGU2WlYkIDq5rUwnns0httnnYrWj/4ocV
6zl+hWxZQ0qfbvpA+M8ANRPjsZS+epO+BRlEb96+wQVlqbZO9DxwkRvCitUrl84YMkqOHRnoaYeP
p+NE3LH404+61rV3OIyC1DbF42xbqu6L31bMY2DOV5dX+qvG4+qjS4l3NVIUu2ZSxkPz/WJFTJhg
X/xsTkWBky9J11k7TYM5tasSELfk7YqFybUi9GGPnsKVh+bCALEQtqTAPCjFRMVIpqI1H25z7RBh
CrkW6n+RawwfRE4NPDkPtps/zc5Mee+wUblDhqa4txKsJ6roQghpxCovwKrUVTwLAV1pH6tRVI/E
ciZv5SYdYJSLayJJ2mbWNjH8fjs0hDZJkrph1MJElFNVrVMDzKDthvwAMUCRyEDYmL1p5RaYt/SD
ZeZQg7bv2/My9MsumdlhMruq23u9I3aDFiuTEmtJYD6dVG6F+pynv02klH1Gm9Uq0amg9ljj9Yrw
wGwIwUwWoPbAUJ2eBnnC4q9mHVs3PjGKprEiQjaN0Wo4N88D7w76Wdz8m1Ig+WNTRHk0mzL7YgcE
p8fc8MVZ+cbIvhMvtsg1p1XYFpac13mFZ0/bnZVeHTEXZ8pTmlvC5PAZzV0LYTEuy7+2TOmX4wja
2rWbnXit1DcPsfhimSwb8qWgxLxVjGD11B/c2MlDFu9VodErGYwk38EE+/kuOL8DSF3tpPSlvxao
ZeeuaSVuWikp9JlpSKBi70YqOePjqXhD6L2NWJE46oUdqphJJsLd5T+OzmO5dR2Lol/EKpBgAKcS
lYNtOXvC8rWfmXMEv76XetaD28+2RAIn7L025kgMz3XZnogNwWxEws4mLAVcZBBhayeWVKMKk1kR
iBK4r5irGblkbnKxZZZ/rnL/irzDz9ZTjnUek+HERNPxRmfDjq/GU2bYxmdv5PFulk3z4c6i3mkQ
oMdCGMnbgE0Whgg0zefExvHe2xGpKobvnXDY8hp6XBo/TVJ+aif1vliGYC0hPaADzJ4wbGKlbPWb
0LBD4DnwCL18al8EGR375s7BB768fGVumB5bXJg7XlIQ3sLq8VDPEhUWT1Duvrp00WzpQpg3EGv6
PywfjNfwJJEvKMJ3LLR+ELkKCqUN9mIXzS3TnkSjimmHsHmm1OWCCA0J3gUqBidlnSzXdjK/ZCpH
gjZ6eSf8anO+1TT3YuX2bn90hGZNUSX5/FjZJldzHFqphwKkjHYV5t5VD43rajYtkkNILQ7ugqSh
pIFwRskWFcURIMy4oXnz8T40M5G+MHJSo5VPKIbZm9wP8lXoJ22/MruInT2HG3VLCdR9N6AL3LBI
bdY1NmqctImHRx9QYcEqr6/2cRdjR/TQPRNUXKSnZUhywrpx/qfOBKkc3ROPzGxfdTmzLonz8H2q
HIACfVvKLZw6Y4vXno8q1Sxq8p6Br1oAQ+R55l6tZQlxFTaVz0wxYoU++cUHX03JsxfLXU1YwX4y
IjbTJJSi4WIrivwo8WiKIsIUu9zItz7AuBMr8jpo8X1vTKoWVgJGC70hdYDA3HtOg/2C4yJ+Demx
A1gmVqCcvN/3U2ZufQPJQDObzQvHrlrPuXYQfpX1Q0tcyBZhZ3jGyJFwcDfh2cXDCPlslr+2OSTf
swNc225S87fzYmsjmvRBaPEGla05tq2BxmY0mi85kqTO+FqD44hsRmC9/Wf14y2lBQw6u7xfF+Ct
JrOPwQV40Ss5JnxVUwF6BBH8Hvrh8uTEWgUV9+q6wprIcslrD8sCzxu/9MinUnq0rDL9Scw8p3PM
q8AhgOMy12DYsD/lJ35/FQy5Ds+j5eqD1TKujmacG4sYzP/ILW3lZqgAoeamBS500kn9nzs79r4y
UU8l/WBfJAbfdb1M+QfXVvSXRVO365Yq/wWJLc+KsN6tnjzzUCVjfxrrRV/UYlERxaXhPLN/Ajc6
z8381boNIKkJ0bCja1FuQGKZhxIiArkijIfIJ6pmQMQLMj5rkiP7uYzW1bToT6nFYejprqlvSxTH
j13WAHur2/SR48Zlm52MWwDZuMjSyjV/VY3u3vMy69Az5Dx605zsBSfeSaOIWItMDYj/YM3WhhVt
LQsOB4MBu7+kKc8XtYfcjb057WYzTx5ZNbg7D53pq0SFyfSp6/VVzgDQYZfdh5e4iAfb/Ne2rj5W
jJ52XCG4VTXTc2MMnWsmodUAobKtbUbIGvXaMhyGtk1vxSj6g5sUyba1umpj21HVrL0MrEptS3tj
zJX96KINfuoZwLxPfir2hAXWDZ/UOB/s2U/OooS52uYzm4E+uftqgA3orfbCCa+57QZWZmBnAixo
4NrIxqcyZe5VL8Mc3KW825JFJT1y3m1gjnHNgBPApZb5894bC4tdWi0PloZqp4H63hSl8TNETRn4
WHWBbImIOd34Mllu9VpL8Ve0d8RVfzd7MEBL17PU5n5ynXLT55V4YQzbBfW0yK3nzS5ZiDYeF4xJ
fP9ehKwyJ6JzbDO853gHqcByp/5ievXOdkduY/wMQZgO1O0mQv19w6XHBKZHLsXldHGjxUQcYyXh
o52bzd6tO+cdjIKxr0NWZ+zT+6sB6HZvkcGzqRqVnhqkk/+yZklvic2qJUCBE+0Rn6pXZpfZL+M2
+5x2Ezs2Nd75aOgr3clq3ivWEDuUln/Y9hGFRxNe0NxhjASUvji0AF9Z2jMLYIPef5NOVu1Joh1W
cRaHiNgX78hKgrMMTOVKTYDBGiM02U/1DBAxOsc72TfGe98m8c4kRmbtTs2crWWHXHMWIcQGm3UW
kwnw9IWc1rNLWCbzTG0ZW0irIwV/vgSl7rwfoJDtv6rHMSqmhOwTWtjm16rtIqgLZ0JPWXqXkE5n
e8/2/DNmusauyItjUmgNdZr/7OD3+a40JIAaOfTdQXRZOO+mfgDk04c2BTt+Kha/I7Dryp5x9Tis
zg8Cat0e2Ou4yzx4GYHibn22p44k0yQla6SY+rtFlsy+ku876OlPH0MaOII/F6Yk5b9hLNzzbLoc
sw57udJXzkpiIT71jS5eQPsi7oRGfpKg9R95wR6p8wdIipOL+aoYOSfTFMxH7j0taZRdELe2T0Bn
GZfh4duwE5LX+8pgXfqMRjMMJ2tXcMTPpB984MOavlhsl4QCLZWg7+mh3SXC/o7dfpRrZbvJQcXY
g1hYaWcLoRXvQNu0PylQeCCvbSk2CD/nm+/ayDG9mW05BsiNhiTB/jVOmrWrPL6Uvqz3Win5OLOK
RrYF7jZIGfIG0InfSyBLazi1FlpweimsjMNGul4qqbAK/WfLHBtZeZeiqFjdtM/CSy4Ts8zEYZY6
Tc6ju3AOIFbSMKRYcZl/d5QXa7EKlia/r70Vto9kHETBXjiWoOpoKq7XeYgMpuDyD4hG84By565t
KzU6o2y+zmMMbtnDCAljQbnNlh5oeqT2RaemhT6wiZ2ec5M6UedafZLjMW9SVExPXrKMXCf2sAOi
mYvAzJf2MjpjFiyCpQ6VKN+mNPUeIxcgpja6c+RDTV+g0D632n4oFZE0E7X+Kplzd0f4bnsoIQrg
b9SsCrjy65cQ7WDgWX2xYU1poDShLMj6xbq1uZf9pXlJyFPr2h69cBajniXaYEV56O55GMJ16EID
UBZqAyBYfkvyDbl5vz1r7oiBNpFUKxdjOhY2l5XajLp55U3C3mEoC9/w5GWUemZtfTrTIMnwK/Rv
Fdvt1knqT9bqP8S+lICFyileuWquzn0WIabEYPhcunWzzmNoLEbTuhT7EXSGQYKOC0WDkp1ikD1U
fFIVCIB8wYtHk5++469w3oqcw7oQwmbuFbPqvmvjRuuxIWTghOO6eRBTKW71bFTUKUmx8xIkhZYr
eYFZ0PsbFN/2HgF+T3mXVai24RujrE9t8DR6iE6djvFH4rART3bYacalmDTAlfXIP3vUIARHEMxM
9OYmTofhLWONfjHypbwxocWdLU0FUkaYQS8A7QwMdx1u0Krep0kvnGAIWUXMYf8TMtU9A8kqH4c2
7OMNKyt0d+A7inhlcJNzxWfLplzq5YqgHuUQYt7oYI26P6X3SBvCEjWDPu39LIpya5XHCbBMF8/+
zp99g7cdngUxF/x7g5fgOZ27bu9oM9pxicFczEzzYVCZCBANIBxW7p9TD3JTMbWmkbVMH81IXL5z
B8U7Dx/sDzJ0/TACNTh0FfxwRkWwgdXi9SKYGgReq9oETADfCAMMe3GEqsgt8DvkXvOfDxrvufFk
eaozm8gl1/wcUjP+0UvhP8e6gdtPejAyv5KPDDQ9ulsLrgXrVn+PlSa9ocgofsc8irfs1oYvbYf+
OWk9ye6vsQy9hwiLJNqHvd+veqkA9fXDXV0l/Re63fTXwvn0lWWDfEUOgi8tJiX0Y3AG+UMv4xOm
HXN++11t0zGh4HrxUfLAUo7pZjc5pJxHY6m8JRBkOnyNnb/8a4SJ5FtqAW7YouQaN83E4auyynn3
M6d4ShkIXkEVLXcBqU1j6ob+IepB9tZTmxwGr7e+IOB7J58yJ1o1pdAfMg6dbWyM1d4MLeOVO1U3
6PzwNsoIvFUTWz4jPDXitSzSy3J36ZndPR3BSI01lT4JeCbeM3Psbn6ZkZqH6ODQT51+H5ImYSmi
7e6hbZtkJ4k1aOkIG3MjeUuGtdfraFtXHv8rUeIl72vyqvPU3TJLBx3hGd5/2hHZlxWWfyZjNxId
gIAu8JzWDE8+wcaAhaisnVMZ6MxyI/oAy3wes/y1HzUp4Oof29fvhbB7HNTjWad6frWEKI8ecQT/
GaPvHPWA7sPPZuCgIY+utsJnGbrW2qRWp0GdN62Cdj70Kco12nVv69jiHAvI1ZWYzwggX5TB78rI
0NqQPwv/CR84KWxFRo9i5bu4NjVS2Tvvyyrrs5+5X8xiN7qr9KpFvdlo85oIwE1cxStPdV+Yb7K9
V41v6HCGWxHyEiY5ZaonCJDpbeuFQutcy/BfM8/WU4/jcKtrC6j+7J3bOZHY5VBVmBz+qyEj285P
7R8uH4ITOnlPA4cPNmvWLqixsy2QGNwaIcscKw+ZgTQMF7Wt16Bdzp5n/kGezjYDCVpruBwF5FC+
T3z811y1zBqsApBK+IZT9KMdUvAlTf2gtfsue48FWUzKpMDS+lDQ1Mbm/9VVkKEQZW3LHHYSDNAI
FBFr4T5hpkteK8JCOhZGuMbFgNmquuFEsf1jeFTLBDO5CLoJjcyzDH5T1r2qRFS8AKF5ANHPPqyJ
cSovwlxhNqCqsR+cebKveJOKg/Y7uh0vGTjLCrla0IiuAEBNh4rNLBEBN/InECKF/QM6skPiD28i
BHhmNbi68szjqQVjcspruC1mgggzFrY8Ts3iXQan74PQcdHvKeDg9LIFivWBcAewpg/Y58xjjmgn
uBv/NxwI3oVXa3jg80KKqKfmEi8gCSav/9REWhH5gec6sxOohSBWHgkjQLO52P0mLe7WnyhG31fQ
v6YC0XQyOoSzkQxxGFTrrHJjwX8wuvoMKMDasEl6ayJOuUawzyv9lLmjZjXQ2B6U44IoeQRx3oqx
O64Ys95Rth7coQKknB1s8hYaW54nht0QbnxYVD2arshp/O1YOkfDBYakmnCnCsH2FLkJHmr87rOg
oXYZmClCoFb+lHY0EHxyHqjwg1JsjAwg3ExIIBJDVfiFoRVvqyL9r2Juj+SfKAiBFTaohpAIOoKc
Ni7q4UNuNaA1uKWoYaOXTNV3p46bUlBLTt6CWZUcvYvXucuRFX61mwheyUJ7IZwDyslwNxi34VZ3
d2Si7wUAC16mub4IE34uZAX8nP+/1nCNKOSxsyuIySuMm1eQQCLFYqwGBo6rDGvVk+U0r/A9ztxJ
6zFhbzCBdg0SOZFBuJCChdxiL8d7ak6qP2tpiLdkIFcsm5L796o/JyV+49H6JWExXadN3+4cHxz8
nHjfxAyGTOrdu8U1n45DxHAXp8kfgEiO6p4IEZwgBvEbZCqGDcNXb7gnrt0V7MnS9bj0cScYhuew
tpmsk4wzVqZ++w9+GumsZGhQeFcMmvGzsn3dx9QYl3wxHtPanoIlBhAeDbtkTt4wcBTopPxtRyvJ
K56123RRiOXvBuvi7m2t6ss0Mz4W9dCzLI2wYJh/nklio1smV4uGfwUGgjnV4G0Vd3Udc4YWKJjB
NEfd/IfL8NFGN7cfByKoSp08xIKGOy80cG1T2sco9vZKsCOTmt00I18H06XxG2b4r8vuwx0ygKKm
xKBQvYbe0J0IldWrubS7gGISErs77ZCD7+KhPjcT6vSM2+BJ3u/bRf2ZtQsGxMza9WRYKgBDSfNo
055DmPjqHGzrTT2bO8sFZGkaZsnWqPj0rTB+nF3m+nMWvRj9DOQgTHZNbuwNH5XykjJSym19yWsF
eaKF7x0lj3PF5N2TFy7EB2nTUNDvo6yCFCH/2lr7WzuXJc0Fyvd88U+VaQYkIZG106lrjNlzPSIy
2yRe+IxQ7aW+v+IFpyceLodE4mJ4ICv3vnVRYkcYwETCGc0JQm296X1sfc183xdV2saAhE14Smt+
fSs+F218FWOM1tgb6H99HqYGsZEqifxdqidh5z9Isq95LNSG9XK/Dj0IGqXFm4Fy0OT2CN/HwfnM
4ECVNjuMrATmUUqxhw2j+VVIxtGV4RD4Fp8GPw635FuQvhUxdVoSEIQpFaqGRTjMxcm6JxSkHJDb
ccrtY2cv58rIT4OQFyt2ZiR85tfohdkGqX0bZCbWKZGQQKu76Xp/n1OrOAADELR2MPdxID6Z4bxV
Qn+GMajRhp8fWAbqMMZLZyTSCzOf+KVsCxR75Mm2OM748e6DZDyOxIjLNJ5aKAGeVW1j2CS83tm8
DnOGbVOpXofaE3wjyV3Wjwe4GaNTpH1n15B2RQz5p+s4v4ufeeT75PG2i/U3WbXiWJqZOjJfYyZh
M4wuDSjzqfXgAwr5T2DP2eFEA5DsQjRroqy7Mt79cKPwF1pqufHM9gVcwT8g0/85pTjw5D0LVT6b
Ip3AZQziDslBEC9iOvhSOWujBZ1uGqzaVSMgPmHMVVtvoVNmsXsYWLjcqWTHfJrPg6fOSQYHqU28
f5y36Q5rJ2moaDDQXU/DigXFrctd9pnkGW1HpRno+0TaMLrhjWHm0klm2qucZ8GJ/RbLcfMAxQRj
sFk95TnfJqkCKyYbICKr6NWrWtQaLXB7P3KRkZB5tKOWL/amIgadSuGjK+Q5lhqFdYXgMPOijQPg
J0fCELASP1L5oB8nNHINkQ6/I/1j0MTVmxlP/z+PH6UxnTkWP03GtVhEWWTj2PcZK0094644ZE7m
mXT9wls7YzsEA+i3wCi8g+7MW4riIsdVLWe8jHbaIw2O2SAwnt0vgtlGTCKNWVjU7M0NSLa/zkkX
Vnmeb4cqpz8DZBVI37+yctTbKE4JRCGJe41L+aNte/TDDsvqpLUOyKu6K+oThq8Ddf+ANvpmNCOH
rWEXwGl1wFDhBS/XBRCyu6pr5zuc2ANX8dd9a41LlDl2jA5T2yrftTTmK7tWn20+UqF0gx2fmLmz
0YywgLmaQEi4RsaWmSWAS4UahIIht9doZOcb9kVrjV0Z4Fi0MCccGw6ReXgmErE+Fn0PEzLGDaDq
7tnWyReBS/DSEsJsstTbWD0MRfr4B8tSdwOM9TDNxsXKXDIWfD+75sNMM540/hcK6DtGIb6ZBUo/
AlPebYHbECJZulcTaxInk+WHwItMJoqdbBMCclZRN8hVrOL/Wtu/MZdi7F283gM0geEk2Iw9FkiI
Oz6s2iyCFDABugtc00jCxlXrJPpo83aCujDf5MxfPuYWgs0kf0ma/ILBHpyqxkiczeMBIc2hMpaf
xrPr9aDo2Pq0//SbeHo0VWmvSwIf17LBrVBL+1eQbblKiA9etySGEMrXAXxaludYdReTYSxaSZy+
ikk1M9Oz8pxhNSd5CVU3/FkGTF5qpBor82pZY3a+yrywTpONCS0L45ehREFFAMqpw/0dpMr8I2QJ
VNRcfPuq1HAJnfIscv2gZ94zIC+4wf3oK+3B9aWRYqpbO+TtCUwy1YAKYDHL+KGY/fYouTgO0qre
kLvJPRPDTRunu5zNQRCVk7kxqrQ5UoIPb6qSlwGM+MZtCJZOQrd/gk1Y78zQj3bw0KJtHOcFf30K
laf2/MAMjaMBtol2mZE9lNaLkLyy4t6nV173i4yIw8QUb4T+UklEZfeoZXcecu8LwXW4zorlvfJr
lm/Fa2xYqI3Kx7iNil3PTbimop8hU+cvAChQ5FYfeXbHw1YAZTEClFui3dITEYEFfzbmDxxjD2TI
vcwW7dmUOTcPx8pGYPJfme09UtAr/lMLDASs7q+AF4eg6MwHw6w4lnT2u8j6tVna8ODByefkyE7I
CYk5QLkfREgvjgDSThyv3aWrnfYfqDy5N3XtlTAhNFpmEU+bEePZvkNdxRrJeijMakeIH2Gsbll9
eEkrNgSqD8iajHDd++kJBgdoB7x02zwS3xV7EAyMxqOFcZiIWVDtNnoYWOrYrxRruAzpTOH4x840
YFXpb94a3j6Mlo5Hy5mP1ZYRB6G1lfvUWtO7DMs3d0iP/Lg9lo5P2PskqDkVFJXhXGXLU1Q5nzNw
yYWhvAPI1xDFzRrEzVns98GyrM0Ux+N+KK2ATjRe36+nBNYgwlm0KNkbZKsLBQ7U+hQuAKQyB08I
laSiAMS+ns+RDbLfTTBlpTys8bjxnOjB8umARr1FcnVnZDsK6aYLzTyOoQ1W3RzM2fhd2YJr3ZnV
putAoKoGfaabM4FT1W5A9L+Grlpsu9B8NqX7gY2dOdaERX9EskuSZbXGCPg+1+qqLPPHNyp3jYri
Zih9s6idssF5dSdU3OixCcdzvSAGoM93U7+VSfylvO7Wm2TTqJkGH7VNN81bbiBn22TztEJ/hmoe
7DviT3+Vmma0nuPmAyE+hKUi+7HuoJt0iUA+9t1mXLj17/6xSXX+GmIWcX7Kxr2k7eEoa+cQds7r
OOLMyKSTr5lhfxi0PI+uZ/82HjgMCxuQYzCHlXo+E2PT8wK031GV3hRejc3MDANpaYSkPzwDfoqv
NhyLuz/4CwErGvF8+q808oBDJ7nzeBHH5/F+med/xKcdVaToctIaR7SDYSDJvcOcdT+EhnyoaiY5
co7DCz2BxUxneHNL+e3XecAlv8nMOxjbZJOfoIy2POfJt3q5j9ja0FuitJ6KNA6023xqhHAb2ehj
YrPd9UdsNdquHYTT8loO7Wlheh/Yg3ODLPBbWDmUIs+V4BFZo6yxauTrvrfOuZD2qUhbNs2Urr09
vsmuu3kibgN+i+LUZIA7Uh06vF3DKZqdl5a2ECnhv6a6L+pVxTvd8RyaDRtBYNx4IgZqEZOk73Zx
vjoUw9gIsBOyxnpryONd80Zj68n6n9m3n7Xbnxoc7zztw5uHAXCyu9dERv8SExNWNsxX4foXCg/0
+1j7p7wEC12V1IAoounOQCovH5EP0kh7PPilw+Vjd5/Mhml4ItzLBBCsOs7BnWuj8Osrnl3vbnPs
/M+mYvthxiMbwB6jemNX78UEMDldWHeFg0HXmb3ZLmEkpHR/SiHeRpLOiB1vT3jR7oIFJIMS+dDA
MR0sCWK0wUyafe53/oZl5wN6tBenWY746M+9JPAxNbE7eFXNvdd0b3mqucSy+kqf9JxGPluzrDCf
mKYUAZSXEzo9eERl85lVEtB+emtQUubaGzao4t19P9cPMVm1qDIlWvuxPCWRvviJ84xBkv04fnHQ
Ku6jZXGcpSNvl9f198RDc2JeSGtGTuxHTFzuho7kOc/TVyGMB6uv75OhflfbmE3sDsRDJrjVux7o
pNN/4dJ8JGKJWJ5E/KS+3M08RcS/9GCM0yfCc94JV3rsUL+t6pBQcc9OHrRlXWeRbLsuzvaI7C9m
xqUcJ4oXauK6is3qZTKrICbnD1faeiGRicFpjEAADstggXXyjHAXQXFCY+JwAIBpg3J9ouC9SiLT
WfviopjretMrTYYob9NGKSclJIuTIK0/PVhMrdCPNPbXPulvwkzyM9CO76Gv2QGWiPbL0QAKwJ+q
dW7QhTFNIzVpRU7b0Wpj4sIcVkhKZxigHaJacwMNKFT5WxyzsO/Rz/TSW3lsWdYtuRJ4xRhLZGxt
SOHiMoKhNjL9CojZ+c1lm+4JXOZR0hBCC8/6LLLlxXfJoIsMCvxWzY9s4ot1VLVItMKMLY9on5tE
ATGiKEoUGW7WAn+l7tq31k2fDJdBSZzH2aXr2Ibltv0K3Q9/dOw8OV3y3bd0Sw3dOTXmYBzayIwv
bUTB7GAC2vZzj1mwe4y6hSYhnzT/v+RbRdO/LjEvhi/PI9lcOB3jh2WaHHScEuW4ng8Iqj5TyPZB
2rFl66MBVlbvMkqZ57NYNGJNXX3NCQJX3C24TtlybEk/bFHm1dkGkIe/iciIDfSU2QEZJE9dqs5O
3Z0Bdb/DvOC268uSk4iv19ATNwWT5jNgMZC4sSa7rkNMb4AsCgprglej2DdpuEu9hLrCSggCLFig
amEnMtnyn2PZPh7RURxEwr7OVVCnkaA+Fz0MPYiTI0qn0lwvtRh3kBm+7ksNadVbmgH7AUeLYmQ7
vgLob1aFIBsvuXs3EvQQLE+Yj1Vl/FN6yXOl499lGYdHc4i++oG3D4PLKau4vMmZAeA6I9QcsT4o
PyGEhA3UyjJHdx03jtoPBDD7KqWiyhDjTP6KJWi3Kxp5m3xAOO443oCXUFoloDRAuqyzSDj7qWJY
IVKAQs30Iu+2oaTzXx3ZvaIj/LtL0fe+Pba4KQGV9zXQK5i5xz7R7Khq8V8ioWuxLpg2bli8dd50
9w19SjTcAfLPdze3/gki+VZGh7Bmqph/lmzdnZb4slHwT/ijnBZCZJcjj+f4W4HSf7ZHeo7Sy51z
J9pfm4HFiRodtf/MMD1W6rlY9LdXxZe5SMm6EuHwz+LHEsZKe8t2m/ybRXxU5L68uCrDXIoDTXGs
rjF/3PX/TvsHDeiMSLhfkVP6xSNwK9v7/q6GfZdW3i0jGKoWbDRSqU+puwxvNHPXpGOfrZcHijuy
SxcCTzrEOeSOHIBEvNel7T0kwxieevYrz6lbFyds5zCoNBFsJDISgRa5bBByDzgGHjp5Hdio/MVZ
P/0DU9puMhz7yO0csh/w+q4XDAXMv30CDqdqeRDJrP4cOiU8qFmNNA4t6MTvYfeEvc7o3FeY5byP
UdfmZemxJnCNFeybGC9tJDkbASlPV5fR0qVD9PmkLA7aFPzDyrSoOWC3kOLHYB7j8Fdt+/fQmJbB
c+Gq3RKa1noG4rJxzI7QqQTbgkqi196jKqjMdDmz1A6DSLKurbhbHPokoh8cemRlrciYI1wHiSy4
GwuAcsQmGpa3vALI+mxi+78OWoaCJgg2Zqi3iGK/0A6662nmVDNn84pjM2hyxpjkgFzsmHgSqQSC
6ojBQ1+1TOw99ckIKDtBCUBXZLT23WGdiLMQxQamEOpFx9uNPpRz5hQvXU2EWrxYJES1+7qqXxCy
DKvM8e0zWxoSoMibyTdd1S+7AbjKf3U0wu8g4wAxSXYz3fRdjH3yBI//y7XG92ku/nVmV2LIrd29
aWY1m7Eav0I2boWrv8vKOS1NR7XvvulEERFW15x9jtgwvWl3eS5+cJs/9AyF1pZC3ICx+xff7h6f
4XwFHsYHFDvbrONTMi0KkIqkTbupX/XsmZshdF9bm/EC1Wx3GG0G/0lFQ+8TOXaXze8dlX01rvVo
Lcyi+fR+5k7MD/zDM0M+1j34MVdaySfS2fIjmO/mhZAzX24NKycno6nqOWjuG2kLRgwbfgdIoClr
kCojUYp6Ke98jWHrGB6QSaicZYZg3Sv0rRPmL2Yq/HhQgbnK8k9M8O6z5G1YW+gQGvxDq3ruo10v
3CPD/26w5nzPogn3KTUHLlEMxpO/JlgRZFODVKj78l0vbzgaDM5gHE5B4c/IRaVjjSRYFNV2Wpo/
6FAkf3gvfimfBIyQAOV4MLUE5LWktJVNy7AsCguu7LiFSolVjsOyW/XJTO5zca1Ai3e1la2BWRh+
u6yz1or+wFvZr5bfMsyKyfZ5rMm0dII8byGjNY47rqaaxqso+2cJMBpez9b19MkmM2BNotWvO8u3
sr5Lf2AWsNDnwYZkm6ymeWbsZAvpqI2KbaDYKUNvTaQo9boXy+JMiQzllcFdxIQ6VRs2x37AsGI5
NxD5D70jbMaUygM7YAFRdUCi9gIZc0d+O/mu4TMbt7Ovi+tCj70M5QNishsH4iFCOM/0r1A7maEl
wF0pHIJWa0vhAq+jnSAx9Ew4XxMgyJiDmOZlYxbRpx/5jAoTIjvG5eogJMXoEqKunRWPpseyzmgy
9FqoBsvUIM0la79YL18KD1FJgiJ7H4U89T0mrq1TmIei4fSM/T9iYoFntgR21/tOQPqtPAR2WeSp
rZs0zqG00XWkkstjjsJgQWdMX0p+bTXMNdIc67xkHHlxDYDMrVsOtR6iJOaIZp3Vi3EOW+u5yLvt
UKtfG+CkV3Vfgz9hBURlvB709KsdKomyBg5GalZBvqkY+uNQjQePdKK1n1n6rcm9v7DVWBit+B0D
4Fl6GAQMDm0iCyPEhriKkJ//LUP+Iwd25TmT3LsxD0sRJssVAgx/X/dm8+kKALdoTZA1bUqzZfvO
IpPsA2OwyUVh0IvEwm7L6bMgh9pDXXlXrNFqwjrobR9pf4JK7duu3LttrzezeQMZqifXyzfzG4GP
DjwXz1kuTdyMaWCm1fCu1d1SpMlgSth1Jml5G9Ji2tdLDedpmN30o3CwtR67JuKK7tM0rl477Y0b
ThIjJuzMRXTRQ7hKt4aYh2OYJt1lommGBT+8LvF8hoXxyh57i+qezjUz35Xkz+dC/PRnzuDFpesZ
rHKHOOMbYeoj9oo9I/MLmbvzJ7tNaoLQrSlB1UuO/Z4GAPWhDTHVL/Wpj+1w21cpj2tSfmeYgsCo
CIAQ4NHOCV3NR0pG2R4fcrzGujRCswPuzgenjmBF6qPN+Q56k5RSRH2RxqUWV9PPyMnIDbWwyVA5
Q8GKoTzaiqZWfkAkaPyyKLs95Q7p2+sqI7UTcbWxbHKwHK+TofInoIwsRwhbni8KaedzacGH2g/F
WLyQpQTOmqSkTyKF7QdLNdkbgjNG/1605PNWosf4jytXzNt4Mj3FHCPPHsOY1R23a0jEBTgiBpbT
jGWlB84j7IQIejWSfpqmjFSElLrdk6rUFm+K7iVcS2m025Jh/RwQK8wg0ZPY4fumpddrHKc2EQ42
hMtxdo7b/3F2JsuRI1mW/ZWUXCekoapQDCVdvbDZjPNM9w2E9AHzPOPr+yBqE25OoUtUROQmPJKg
wQBVfe/dey7ARwO2VmNDJGj7TVhS9cduXry4gW0cUsh838y4qC6sOoPZw9y/uCxJ2NtWJZ6kJbsu
eehmTwZrjJTD9wxhvotowW1PaD5Rh/Nw7ms4MVsX+9JJo3r7EhUB0fC+m9XDxpJzC0iLtzZ54Fg8
Olt/mCkyrEVwWRGLdlemZQTPMDdj0p493mfCcFrU2o3mUEFrenilT57eZA06DydQzrVlyO49RQp2
6490yYMmQ+CjlsxB/C75V2ikyQalNV+aC2vVwFv5BIQi2DORZx3xI1qGRZPsPWhYe4jV9qNphuGW
EVvxMDthtJ9R6Rxjkn9P8DOGgw4r60tgkdXFvHSmk8f8oUbB0LWJt8ZhH8GUBtX2RdKwfMDdwLJZ
Ycpa47vo7kbZ9xvYQTQULK+oJCG1Nptu0KqUYygYeHWqpkaP0IobvXUj7XSbOSNiFGBWGbwLBLgn
vrVa7WLAR/djhDtoZGxircveCpmxA1PhBKiy6crvw5Ann4PCN0dZs7fpTSc7kmNZ3iLF9XcetnzO
Q2N33Qba/prWHYGZhSUPfQVurTUKqJKt4RLd1lvRYr8iD07qyKFvAmeJ/mlwHCEFHhBOz7cqm4F1
tPHg3tSm7A/kbIZXIBfbt7Ttpjc8lt0TX0l0i/6PvlIRWYjGErvFBRfpgABNcsfsKyJZYbXRGXYJ
PYVIFG+IIohuiRpJD8AeADfgLDDHK6IRk3BbY9S6c7Ok/wopU6M5DPGsbejccEqnI9MnjHXj8VFP
iUjuVM0A8apSJHNiIqU1po1vcQXEzqjs24R2AK0j3sXS1Rc650xn+cgb2mzYMzd3j7KwfiCogjnP
rLIQ2P8rsSQLDqymcrwOgDwwauJgDTfgHtQGmiL3ONXJ96Qt9pkIgLcqvY6M4Lp2ORoFfpitjcp6
jKDWIJtWb9pzvxQaRr7niJOAEbI2oOnADEveDUxuq6YFY03XjCGSU83EWKCBIC7J2sAHNU4sXvT/
PPeqH7zpGBIwQ73FchLbGT+fiUK+Jr7rThX+RE2t4gEwdm3TBo7GEimUuJRB05AKB0QzMoz+5E4O
KLKOpwA6GmmqN6kq3zkhcDiChEVdZcKZ93dxMASY3np765nGbSEc6zlMg6cAokBYMW6rKv1YMMzZ
aG08Ad+5MwfbWAvJOQ0gGqqC2lmPvrKPoe0R/FnCodMqxwPXlqjPEWUyQIDm56jgsRnMasO+ORyU
G0KbXCJPewApzjhNK3Y4kmTS4L70SppxE1MDVj4FzpQTcxNpWGwQjpl1NaSlOsNFY8rx0JlBCC3M
lNsEQxOyGA40GftsYbDf9TK8s20CL1MoTKHj/lzs67htCPNtEot2EgMAKRt1YbsV2iyJQxJiz+St
aR1X+y43n7ULFwW7yGXXQB5C5HL/F6jE5VwTRfYX6Oo0XYjHRIyUkZjB8b80abjFnQX/npSnamGZ
YFB5YJb5DeeKZo4KAb8yCWipYyKuYOMip9EpaZN+dwpD/cRJ/2fKhOMU8NquAV+8tTl1w9gm3zts
7hy63TuH4CLeXU5vOh2sVbcg752+C3dMkqBH+fXTRHT72iqan702dh4c2pXMmbJ6HNq2ekAEFiTi
awfQkKIgKQ6AcIdtUC/eWwMxja+9n0kbXFG5kr/cVncyt/u1dlymf5FLdOCMNRHl26trs3KVhDNv
yyz/7oYmlUY55vyAGmq+486HDpJWQ2fQUuiUVW797MYEfAuo4Nlt770oePWc4BZiWce2SUJhIHFn
CWK91s4kp40q+4syDX7KQoSbqqqOy5nexn6Jz5QHuTT0U+LVT23sXThx9tqb40Wt690YTO8xEgV0
fxQYc44yODdiiq9sXlcNMkWX0Bl8YQFYVm0yMKTIiS08d2ncQppgCbB1dGf33CjaptBAQsIcHNJ7
YccP38wuuinM+i6vXELKovwyGaN93BvlLu6Hr2mzpK/qcAlrb56bxPjWiPgHXV5SnAysS9oZSbKa
XB/8e3ChwMY2XqxPFqNyauj5hu4p6ge2kzEAS1Db4lrH9Fj6qX9Om2HXkHExo5AmYqXZCQMimwmu
YV20AtJ24h2A4zIsLNMvaeO/+lH+vpzNOR09GTp8VYQCbOywfDJL8x0z4+tYyUuZsayGBvREIbK3
0Zses5F8Stt7Zp4RbLoQdgP5Xh7yhnpX9+pUoykka/5CEKZkzO0uLyEdAeG8klTIO0I/K4aHwRfu
1yEkHHxVWnW0dYUDKUx3F6k1YMypiqOF9wsKWLwaO3GIGVmWmXh3RhQy9eKNJ3ubwxz0q5Wq+sts
mZrYmb4YEcttIO/olaRcROq9q4vxCgEhTQBw4xvNsHjt9kBWyyYEHjvRuyT8kxMHKtJW77s0L7ea
94aVBzkbKT3GUdPaN7LWWEG2wZVER+GOefUbAYfxJmR2hvUC6EFtVttENbemRSpCXqcMSeonZXRP
LiYt7BQW+0OFsshKqK+IC+Jo6kprS0jZqezrnjbPUG/BmLI+ZNK68BF44s6rb+IusuC6UT9qhSKh
c6p6B4DsJy1xggg6ecEUR694wR6yMOqvsDTt26q/prn3FI/oQGXSPriJAd3J4L0OcKTBtvo5JUsz
xWwcZqccQWGW5j2oH9ch0CPCXqGoXvdeUP/gyBOvkip+dhexQ88N8IryWDPu3KmiOizuiiOVenSS
XUxwH9IClTZXNPoZxKroIQJXghMyo0kwMZf2jXWlh5cwYHHDjfjFrKXxQ8Xuicid/iHKqv4isHGw
eUX2PcFHzX+UOjT9yzvqhGcXK+DWknayyUn3XEH1iDaowxGnGBdu6TIDjMAd2N6uNQkZKthDobss
4kQG9mWSPZglwlw3Etd11BQrrxu/MeOmpp5HdHctOQjgFYqSmVrjYPOag5+WXV0v2ZL7ykBy45oz
2gdealF1D8DhGf4CHVAKvhX9iwtdmQ+Fyxml6xkV+CNI98pod1OePWSR+Dr67lFldFGmLn0mDm5+
Fr7brIWeXsJcEswXT4gdSd4KuvqnT8/Et2RDfA3Qr2Fm6e1NEnwBC6A9mMprU3vrkU4K+4vgWDIr
Gv3ggXeyiK8SO/xG+/0wlXm6dtPpNQkDaCrUBhF7a6aYLghE6LABbGib+oRLAdFyzl1IVbYDPQf1
1B2MXSeqlh+SXWjm6F+StNgFhYe3YtAXgAthdNKCjGM7OYGp39YK7bIY4hqbb+1sndD8yf/E2iHD
ncqFuxL1MeIMBqh+nT4RbX9rIOoaFhqV4l9qFxVlPdd3Rjw9iKi5wWtEEHI8Bdjcwgsvsi+JxP3S
ZybS4nbioYm+BY54KGMNlSKVt8je99Br86U/HGxotF9YToxu0fk+kiwI6xHxmTAFe3hFnAJBNIdS
o5AWc6Px8482ycTsfkhAMfiBHjImeYk0pdzigH6SFOCAGmNsASO8ZJaPTV+YGytirwBbxqpdOEt7
TP4kn5XjSOyjri79Vc3EcfF5Jy+J6LY6Mhd5UnHZY2iIEEkuvplD1sJZCICjQA7vkRAQiwLsgEcl
XZt2+eSaHiysuM83BPeRxDp47wMPW5ShS0OxqVGgZU6v11jnrjOL5AYny+NdwzSegqXepYN/UyqH
80qMJ6eOxCVGugc4d/wm9WRuOB0/D3L4ASx1XDUh0dFoz09EdpyMvA6PQdA/aMPeh5aHsq0srqk/
lyCGFLCKgyV4qEgRYN9nt93TpsdoYLbXfdgyhY31z9nxTiixWNiBlx3tAiQJUdL3GTZYwhpHAiVj
Y9j6Kf2kTFKv+iZ0rYARYQeFsUmSncGgiPK5gQ9lvuU9R1qdhTc4vL80RnE92t5LoxsSYrB/5pXc
C7u8QiGQbT022qnStITL9lSjB1kPhfU+tOObExV7WACYM03jEnPrTwxw9/0UPiOUvQHu9sUq6zcU
6bwCqV0zSctILJDywJBqy4iXd9/EX+/O81tYcayi9flmNgsGJUI0wCbxNWiGPTh0IpH85DrDVIEo
1HkjhuER5BRnFED2MiXSxeZGOWZqrstJdPQD4YJPTQjPa06PotHo0vSPLLWuSdgwaFDHGzV038uY
6Xq0rL9u9EhZeE2L/D1sJ6TvsZCbOPWWqZJ9WzMzgLMS38A7p/+a9v5GS6SavVc8duEIC4/YGbRx
0wkWPEbcsdZrXcsTemnGlp7u8bwuB9UmvCqcLAbGwb3ATL5XZQFo3AFh2MtNIbAKJ110kQfefVM6
ACPpvYyh+zrJSi9trOPk14shz1lHVnzlG96dnKd5MYo8aK9+DI3ohLgy35VllNBZFrFc1QAlaPpm
80XWJdg9MlpyRZy/I34DGxiSM6ObHJ0novM4FDc+8o5VRPAAhojmCXVuxtSH02IfJVcWyPy0ZL3I
qXeYrdd3ZFhiwi9xtcqQSkVHTwFAK8gvI4/7QukMHYqqQGFTB7pZ6+Zx5GZs6rii/9IW02Wa589x
Vt9GQLU3gytgjZso7GP3UHkQPjMfu+WcVD8wQ31nF0Z/k5tfw6KmuGMkBlTYepmIAtjUlu9jIufb
tGKefj0h/3DCWh2YH2EMMgXqFova0DVy79Dw/1ihU8MP62TDhkn0uHJt/WAyM3nufck0Et8lDdOC
H1R86zi9Ibw2aSfKwtm3dZpvrDFDGRDcKQq+tVmMJzW0ZEC73GHuGcKaMkUkJVAkDsUTLkJrmyvn
Oer77+MAHZUQtfeuBOraDN7Wmgm1SaVEigjXt9OkmeTGjdLencZuuk1Mi4Z7mv2YYlvSzqrb+SVA
v3ohC4oipiBtWzK2W3QZ9KKai2Z2nK/aMfNdnAsF9AbpPiPFgBEHECSsIV7mO5S5kYs3WdXZINZR
XDlXMXEpF9kI9YLmmolLBLykJPPSpupdT0WP4aEw+AGrLigT+ep6JKgwlWoTOmeTpM9np7bY9F3s
u/AuchLD4XoW39mC26ukNzhc064izGcMtFL0Osz0By0fqnxEw4uNzB2W2EVXHjIC1Wi7lY3hMLwa
IIqYMajTXdgq5e2CufTwjqDbh4dZxXStAu0Fp7nlbL2VhIJfEm46+NDJWqJuEbP54S7HagG4DTnj
VxAB+ZtdSAR/ZTkQbwRQjDw76HZPpYmEQMEdAWW4cD3WZRl4b47jexctj3ewzoCAXWn6G82aRC6K
6dAv0Ie7kFm+zgkRwCuDDsJTi1H6nquDWiBZ9MYVXvIj4DyJIs9rLlxM5IQIpHoxjwNRR9KUD0ZC
q97lCEuoix1fEtJd/yydAVNyTdWfnSpLW09gA4LrTBF6jGk2REouaLwhw3UChuL0yV67UvJi8Hx6
UJDNkFk5i9R8EbcOWZCY0ukbzZxaX+k0Y+aKJKu8OzpZ9CRaZcAISxTZvWkfQ7oZFeBywhvoWI5x
SR0MDUB97QMwAaSk02ld9OT3daYXYxlr0Q4vLnm4CNoZycX4h0Sbyueu6wJvNfOmXRAGLnaTUVXv
tctaxPiacloOjf06C8/75mGMvkWJ02FuEb0ev2grIzGzjl16yU0+qYNjiMg5tLbN1CTzVIkJwTBj
sirymDq/TKv2q5fR8W7oe65LjgbbzHSdG78OjXAfkSfyYGeje5u6oR5WMxkHlNVwKGc3p9homEKD
FWUUcF+5PSQsdK16aTIhqljBSSOuwkKMe8d3oqlpeGpPSIKY7+dOSfmJDzFsH+1AZx4SiaS1130X
VPGWcFdK9DYgQ7UYaTmF6CK3IKPig+HKPN1m45SE+06kbKh0fp1nN+rSH64zIqlqMifmz0yVIgLJ
4futjIhe/QWdBvFKaoMc38hv4ERPx09Ve2AyhG/TIXTiPQD+0GRZJyxsJcrWVGsfCkzDCui0ai1z
nbfERAonWnUEeL+5sWO8twaS0i09GazQxdiwhhphhQS/SnR3mRVoLTWIzr2flfTFHGsK/NNYh6wM
ve83e7+ckxeDg8tlMsBroyjGa4lYokSrExDRYDUU+CjRU7hC6UScKmmzGSEIMjfWyyBll/XDdJqh
jgQbt28BVf0VdtoqdKA4yZ1tVTfGNpSqOUSqd+WW2mkmFswiG9KHqggOsXphONzgIKErR4UZzI/S
wxMFIyjz1sRLj2hihI2alm4L2uwR7AjvTuFWjAodOlGIT9x8EzROJ47jDNYNFQSBmugLcSuD30Wt
Asa3kyXhCSooN6LuxPU0t+InBwn4C03mGtZpJtMLtzA8EbT4LprnjFDTWzjKUM/xDKf9tu9bqLxE
ghMAaGfdi4PZYFfCajr9ldnl0lt/igly8a+UOfUDAfAyuXQi5KubxnZZKGfFb14YU1kzrJ0J/UW6
0NwNSgdEgMQCZYRGj7uNMghN1y7kuWyFPS4DLdi1V+S3IxdCLfDVLMFQj0yRF+l44+/SjKEoJmW+
hHXX6WVtiBNGmXZJI0HEw9zts5D86AEtREapOnEYHoB2WFdG3XUz6lcv9W7/w5dH6KcMwpPNgXTJ
lvSa79lUD8YaNer4YrUox/5D3HwYM8QLTnWHT2PIUcFLnziKLJ+Awof2m9F3l3RCTKwvBvSamMfS
aCJrH6btMTboU9axI5+IMVyiHa3oAm2hvpQylgwyy9qw0IekzStWMWcXgl/YRVWPJh3o2nNdFUij
fKgGB4JNo/fICqn4es+ID1ZZoCPNjIIi16NNcluPkq89IvDu+j+ip/Uoe1Ec8cq0AdoG2JvkXszp
Q9vHbbeqmwqojuSdrOgcY5VxMlOJtd3bXf/873/9n//3f7+N/xX8KG6LFNh9/q+8y26LKG+b//63
8+9/lf/zb4/f//vf8OdsxV7PP54QyqWXw59/e7uP8oD/WPyn7voGr4ThHoHbMlsAA7Xp8j4Eb6LE
Qw6NajP2PPCfX1R/dFFJhU8+H+RDKX+9KI0ZP9Th6B3DKQpCZL0j5Z7yC9yeSNk7vf/8ctbvl/Ns
SyAgNBFLOmL58799xrSymIykkX2csWrDLC395otHiOUfPpX9wWU8j09jK5Ot2FO/XqYSY2/MCH9J
0dYgSSxx37HEvLjwf7ZxbcQXn38qYf52Pcvka7Mt07WUSen76/UGe3Q6g1BYov1a4iU0+UBjO4zH
Pm9SgFXCv+iWJECgVcVe6kUWXC/H1c9/C/eDX4LzvSUkCnNbq7PnR/spaTWtGZx8zOYhGtE0eW2T
Wb07WVdndHDSKt20omB7SUch880/v7yS2rYUt9H29Nk9L7wE9DK5Eyc7H6J7NutWUuaMFJyaEUfN
VrkgPvuTDSDj+Pmlf3+qLFOjcfnryg5fwq+3n8JoDjMj4/ZLp5hxfKmZLFwAjt728wuJ5Yv89R3l
SmgdBR0FxuXW2Rcdy6zGxi6N40hdg+TcSbBYZFhDXjwwe9dsSA7ToMat8NF3AcPKzprEtEWeatMf
mez8D7/QR9+5dlg6PE8AWzhfM4g7IqYoiYJTXxh3FRzLTYkz/YCP8X32ldw4dSnv857Mk89vxO/L
BveBlpPlcVEiCs6eNUUt6ZvI3Y6VZ5Y3GLznSztKgntGTvHDP7+UbUKlEQ44FnX+LtNb4Ns0eK5C
lbBpCb+9rT2JULbyxB/e44/upi0t7Sht8dFs79fnqJq8No5aHZwaQ5UW3SsBFx/pcUkc3DLHgNaS
OkwgMdojjsNj9Pkn/eAxVsI2FT4W9Hv6/A0aTIWoo+qCE8qqpdEPLi3eE7RpqPXnF/rwc9rL4ytN
gKXnF+oTv680GjJGB06DIyKPkETTYFFmgaHNKr9V5pStm1K5h88v/Pu6zCUtFmbTcS3HU8sv9rfl
vyumbioGwz/6aHhPAEHbF75U56IV9FYK3tjXz68n/noBzl5YYdF6dTwptGmKsysOWe3xp61/zKN4
kjvHomrcTD7eA6ZfbYK2klSO54hynSBeifV6jdGMYyhg+yWkhU4DLDpCsvpVgysRs4jCP7SBKEsm
iiYy73vR6ZuE0c5VomVbrlldUf6NCO9XsdLwcnraKuFqrAf3FjIJproqjp6NoRIhJ+oaOTSYIDJR
q0hQ92VRnQBX5r4ghzArsSnszL7RPnXKhv6b97psd08mhaa7nJw4ygWV3QOLIAt2vAzs1CSJCOfv
BNcI4wKI6XxrllmEASDNvZcUceStY5GJUMUjmqwZcoq9EsVAWsnERLxZh7rtDvQeKHtbvJBfUsib
D/jtsMq5tSHoMUaW+QXgkDaOXZVAFMG20NyBbkayH0oLtbgkUSt5delT+JvB4mZCRonme7fOKfpp
OZQoKLKZGSsVlCbVy2hgq1uS+cI669u227RIBu4GVLIHs07GbyQ6W1cO6qeAppQNkAi6Y487lp/k
HXSGx3hr5AWsvyrvKelyNuKZ5IcAur4cxq+mnKO72PBitGAFYQzrdtL9YxIaNYFTAU2iDDT4Q8oU
uj5GwLJB7spMP/qERR2ypHFvKJgQuMAuZcCccIb/7uNQxD5A35/gTApytBIk8Tw4NWMYtOWld490
Hwh3kQGof4QMBAXFjchIXA+MC9/px3PTP3/Ol+X2/Cl3LKAEyz4g0IOcvVc0Nph0JtFpLv14A44k
JHO7YRZaW/PWIYdoOzuRc/r8oh/sASwfPHC00EzJ2/zrRUPXLPrIciOQLYb213abjbRtLcd502FL
NOfnV/vgI3I1B7201jRX5dnaPJmmK8GdRTi+bUzZRtgMtFcmKpiiTxpcBW4DSE0l/R+WkI+uK2zO
4x5XZrZ79iknsnoRUSfxKSwpM7GJ4AOmji0PXp2U2OsNEh23NsmffzhOfbBU0q11NBWqqzR3+de7
O0RznUAcDU9OjBBrHDKdQq3HwrT2YuCJtA/m+Ofnt/ijY6xUktLD1hzgtLlsUH9bnjXAV7MjGPFU
6jhfh26OCibnmF5bE+zsNqGbjXRkE9SEgcUgFZn2tP3D57/ER0+VsjhHmmzB7u97sBHg00fDeALe
Uh90CaoSn3a0DMWMPzxSyyNz9tZIZSuBd4/9QThnhxiZhDxRVRWdyEfJrUNqcMa85Gl3LrWZZU9g
c5pXVwxMz/PZBe5fVF76h5PrR08XJzcPrJjkTHl+joosuy9i5Gmn1qp7GB3uYywxwGMYeJeI3Q4l
qTh/OGUsO975p/YEc1gLQd2yCf/6JTti4TMooiZEY4dHhRZlFRv9NxhOpEinC4ymIOZKWb75hwt/
8M2yPfFw2Y7LYiXPFqnIr9E6RdQnukGVD+N2eg1k3q/dwe3vPn+IPnh5FK5ei+3cdDlunC0Wqd/3
ZQD44kQRsvgvGBcWOWfyqLBfVEk/8vPLfXRw43gh/zoMW1Rgv95ShHOTHaecwhWOggm9fMxKWIUu
7prPL/TBE8vpkHdDU+V42jq7hbal3bkWlB9OQBeFTvGSYxrEl9nkvk+9rYiMdaJtPkKWqfMi+sP7
8tFdlQhmTU+RrYQS7dePSQgN91DBfEKM5BxL6WJtKJT7MsIF3FuZEWX//ONaWnA+FR7dCc9cfqG/
rUfMf5q5K2x9DOIaRTv2XURqMDohPTpT3/2EsNqGB5PMj+IUxJkLLzmt6/7q85v+wcfWmtwzF08N
68T5TdeF51S2qKj5nP4b7Vo4ZB0uaIOI+gtJUbf//HIfvCaav6iqTFOC2j17dnVvCrObS+NopIa6
GgazOCVhGT4ootJ2n1/qg6WAK7l8Z55jC+u8elzCmlXCCe8YoT99GRpUDIoQoIuGCniziLa+tAWO
NZOZ6x++2Q8/pCOpPVyaQGyuv36zzRQ5nZpn41iSFHzoh1hsyRA0NzmV8vZ/8SHRI7uKGoCm0Nk7
E+tME1A4GUdbY3XOem++qqu22dRtLI+V30AwKi3a9jFG/8+v/NGHdLRgI9NC8GWeXVmpKOplu0St
De5wggPRroFjE9DtdN3955f6q3H266oOqs6iTGZhd2nCnC1BI1I+kZs5hzHM07Odt9sSapdhzmyk
ibX1XeOKoPaH2k4uusg+LSlfGzPosQJiRwjVzR9+nWUTOf91liqPct21vd9OTWU5BTIlTvtkGOp+
dJlDeXLb4S9LGoJqHVQ/AOhIjMib/YSfFXeIhlIR1C9zET/9b34XvnzhsXIK2znb8JAhEOkWZkzR
Qbjtmyi7Bx2RriNTYMeFzWtTNxGNmCerZjRQCyKCnWv92qJly+PxD2uokL/fGSpgwV8mnTJPLu/k
39Y0sgj55OkYnpJKLPpv9GgI/zyQr4GhvGhPc6m/6ycSeB0UfCvo8vGTcihk0D1aXwqCzdI//UrL
s3H2ZXG0pS6DQkKv9LxxKL05kFpw5NJxOn+3xjp6tYIxAI4zYRbyxaKnmAYFWSwQhrpO+l5/JVsk
wYfmN8k/3bq1RQdGKwB9NNpozf56f9A0pK2fzN7RDBr8TH1QRzdBa19Cr/AP8WK7+vzx+G1L5Xo0
Bui6OIJZ0flLSsE5hRXc5iMJkW+dVSKFLgfEHLM93pLi6x2jOrjGKjE/9Wwxf7j4bwvwcnEBJ4I2
DMei83NKYPtoeilLjwmoeW8/Sa/90So9tTg9uqEhSK7UXwZtl18yP8W88vlH/21j++vqyiGsUZja
PN/P4VYn2OJbbjXheb00O/AlibXvQ/DiHMweP7/ab4ek5WqOpr8mlKcdefbF1imr7GxZ3rHUOkSi
ZizxvEhpP7/KB5/JUpoNZWn6LDO+Xx+fGmtrDWafzZpslXVXWdYaw+S6dStYCmkAZOnz6/22xnMy
cGi9ep5r20sh/Ov1bHrtAsK3cUT63F7VArfZqh9HeV31fdz84WK/Lx70Jem3mhoKGeTB8zmD9uu8
xFIJaxP79qFuWuemNWLAun5YHcoqQHSFBeemTmtmjHoQl7UI6ZRO6GVtWuR/aAB88I3i8wdup2mF
c2I5W1iLOlQkjvCN6nEsbqrRtNZpgdf68zv8wTviOEs3lCKNRfz8+DWjfs8IlnWOAuXFzgphzti+
4W81s8i7OBAQwRCn78qqig+fX/mD75ZoR8V9dm2Xp+nskOIAafcF/N9jXpf5Rdsj6JiX1KUlU+P1
n16KbvpfJ3ubb1VZZ4+tF3lxPUIGPKqKMvtr4+vJfSP8o71Mpljffn6x398RCghLKiXUgrN2zy4W
92AIKtGZRyba6Y3bYwJo2FhgvVQp/Bs7+sM3+HuRK1yP747uCXUDrYVf3xEn6zUJhrRuAh3HX2gM
DuvOBPcJMIHEXM8H5FCGfypWfvvybPZ7xmAM4xzqXHd5rP62z/Y8D12CCelkj5FBzEFDo9MMcMIl
dvyHE/tv9/OvS3G0REq2NLbPPl+dEEJBunHClj4RbZnA/2TyPO0k8b9rZfbdH9bt394IrkdhoDi6
u95Sdp59tBgJez5YBNQDkVnNTCR3+C3gpszqYdaNcZmYlGYARpznzx+c31745cKKEzuruMNA5uzB
SefRK4k5jk8qWIy+dK7vrHQq7v/5Vej88LdFZ4bB6q8fb4LCVbkE3Zxcw0PfkobqcpBz/ofP8tHz
wafgtGNJzxXnk2ijF6yN0uV47E3B0Z18epfw0B4Mg17/5x/of2ZUv56wGEJbiq3ClOwVztku4UEB
IYGd4AzZBUSB0Dub1l1Oto7hNwDlImWii3TRbUWHEPzgtBrcmK6iPZQ5lNIuglFtiMTYMizx6EI6
HAgmPynuJpwQh5naVG+nqVxeMBVcAL7BVOmI0n9EVhLdICumhQWRlANbHfXhpkbfAK6+y5oXI5jE
g5v2ADcABgOnwviWDqCB+KFIqAYBMRZLdQs5xLLGY1UZEt1wHdP6w1h4rcCtXI6DU0A46zLSeevI
fh6FGJ4R4HUzktg2JOzFspqfZl62aGBEuo1Ca4j2jTHYXzKrgm8Amzvez56d/GhtiSDcQyp1pLs+
vjpOBiEnHfqUMGcUivk6Iur7m4b1tGNah4stgD3EQjJFj5IfCAIJ/FLoEPOxMjGSHD3flS/DKJNu
Pcp43rRzyqESjFGHIrHw94X0zO8kfSoTt0nufE0wMb6aLYONFR7RbCPphe1RJMXHKrTHq1w68wl5
INwlss12euwLIhw6HJzkdY4HYlmtR5UqcwtRNvtqQ4PvdmJaUGkA5crTYAuw4dlcVvAYQFd+JyK+
vzRA5w8r1ccDpmKpgzekHjYzwAQo46SqmN+nKME/1P1W8MaszbTuuf++QpvKTGBPLiXLmhgVLlWs
lxw/ZvVI1Ll1IKgg30P7yo91Uvd34WSmM7+JOaebngg5cw+jGwlXaaRdupZVMzwPXef/JKMm0RdY
botHkwyTp4KZ8gVyseEqqmdjbxrJdOuLYHo2e999JAcBRV6pUfaNKZ7+llSG05TO0WUgbSQQTlgc
6DnHwBEVhu5VHqC1XbnkPyBdnOBypuuE7uotyHfqnSIoqwyLRAGIBbuynW6CpCdTaehlsZFNYpwK
ELbtJsGHhE8psW5bhnQPXWghXVKJDUIgK4zise2n7pVzm5NsEX143qYdlHfZwjl/YghEY46M8fay
FZyKj4yCIfrlQregi/OWaI4R22Ag/frOxJ19tPsBfo4URXjrpD2zlKYM34y46Ul7dsob2RGtglx+
OLIXwdtqxjF9zZoqurKYacPLJ8XzxROdcZN4oWi2Ag1Vti/aSt1VjeuPa8KpnX5FHprguyAE4doW
TNU2fpR2e7JIK3FbeZNyNiocTPK9DNImYa+GFzX+ows7CjuxJ7Wsaxf8zXwaB0Ps68rSr2gSgQP6
VhY6iHet+tIzVPaSoj7FERrAznAp8LYWImPctpNd1HcEpMKcICW8QL8Fhxm5HT2hwqvw4/aTHk99
19WY8lrdSPSVdfWtaIzkmNnknW6avK9oGJmFd6n9Jc4LjlDqbLKqbOx7i1L6VNWpUaxty59/lLkw
t7URZCwdbmnGK0Gc/bS2UA8efBtQy6QJe190//ZVGIImxoIYzmgClW+teybzBy8K7a+9mfV7A7nZ
3vTGeg32Mt0mM86+ZMprnqvYewqyCscgosx43zWR/S1jhPHWtbq6BixEZix5pAxNIRxQ7lYeMvY6
fLJVEV8zIq3oX8TzXW1Z6UOviux9LFvnzu0RtTndHL8PVj9eN8qDkdeOsjtGsCrerfn/c3ZmTY1z
Wbr+Kx11rzqah4iuvrAsGxsDNmPCjQJI0CxtaWvcv/48zqrursyPyDxxIqouPiAxtqa913rX8xSg
PZcRZKUVWwvA3hy5Ov0/v4oYBhbvNvHSDfNryxaEmv2R9Tjfjq5fOVD7TOXs1UjE5FyaGPbI7pp3
aCnWoU/luEM6Ye8mr1YPSWHBnGH4+QbBRbVPfVTzI3tncm25cZlWdiU2aZUaW2h/wWYgHrKRlg8q
hs28fJlyHWygZo9RnYuGa3bmHEahKdz96KTDI2udOIIJAVGh6EvnFtp1IlZI6+C8OsaZbkExy9/N
FrxuemPmTU2O9EKg/9rVnh1NAyzSR+lc51plMnDkBQ2dDN0bQ5xMqdi4LoQigH3FWVoxJ2mya/0c
ekxBkwvKfNePD5pp29eAQtwo1gFPxY6dXFQ53BK5uMEWsgEDBcpzjllS6Le0XuGldE1aXBfTlF6a
dtnSUWlhLNfNoIUovyBhM/hihLN99vwys12FVek2EAAZh3qsvbFBalXPka/Nw43j9O22kbK4CNoS
An3pMMVDcBzS1ZAfCgPEBReQrh5nVgvXae5w1TdJzNRB4co1k+7Fg4Jd0IUB4tsDWmksduQTG8ab
KzWtW8L/XGXOYr5xFwHZnHnIyICr7SxvBgw6LzbtU82t0j9sjv+6cDSpJ7vnbiYbfrYbP6+s0s6G
IlZ50CKCuNyaieuhX5JIdGdt8tdzO+iXblc8p4bN8/b3ayDzvBn8eQlksumgI8OBY+/h/bJoTfW4
VEJ0rMfdgliEa2IVKpEJtSsnVxjWmd2NrMZPbuKSMt75PqxZ35l6cG/HtjPWi5GZW9J86qZjrCIJ
mWqERMTAbnEpOqtneENaWbS4Qq77WbbnB4RCnOADLtmjGfKTze/fz3mp++vb8V2PEjbL1L+2Kd06
odPDBbHXjbl77K0yPonJul+kDy+pL5w/LCH/ulrl0ztvM0w2befHxs9HDi6kXfa6Uewdd04OC3n3
7QjZd6sJoDC/f2c/tu2/vjU29LjNzhvuv2wvsBDjQnOWcm/B7V/FUPqf8wl9Sm3zAODqxyWr6Bdy
j3rskb+vYGIEe8eBBQr/psUnOxz+8BedV/y//kXn8vb5A+CB/GuB0vPSwSfjV4IZrhHewbjyImdJ
viPxZbqMaYAjjgD45/1EsLQv0JsNFqOKASNav/9LzifpX/4QTl5K2pzHfylOxnqfpaacy73IwEaB
Ca02BcTAdS4YK2LkhYmCNBnIsUz2Wwtp6Q8v/9X16/qUfyzL/iKL0BrunLfs2fe1GK0bh77y1SiY
ZYfdsES2W79kE9E0l1bcH174q9OPIj55P5MNvPlrJcSEogLjgB1n1jJBV4ysRwXx8auKzNofMnhf
hBCot9i0vjjatvmXrgkjj8yTSwZmpU7qQjXVPAL7FAv41mGC9haoaKz75IJbGLykQulgKcb0D6Wt
rz5ptrq6zlOZi8D9ZQ/aKq1sm3wo95jnuhuGY2QUpy7szC5rHqzec8K8EHTJHcbRf3+KffVRA3FD
70eKlkTxL6+c+AOb684q9x0TR7ti8jtYiH1yo/rRu/j9S31xNhtsKGyTT5kI+K91GVBHIxlRo9zr
I80PVBQDi9yqC9Hv9puMuNk6g6HhZUyAGQF9wN+/+hcfMVElCsHsjO2/tmXIwxdTFSflvrDGbM3T
+sGSBQsSrD2rYQ6YCZa19kTHvn///Qt/8QkbNDwdj3QANbdfy97JxM6VsRJOMATSm8rnxmXUWn0a
eEr84WT+6hMmCU2/xzN4rV/jHcO8wMvzTB56Ovsh7IT6Wl+A+LdyfrSzut7btYKfUYplLeK4+/84
vtSlDUqLPKj0X08lbT6HXD1Z7AW8BkrgTX5KWBkiMDMEtgJvOIDoEywBib5J5Se733/OX13JbLCo
WAe8kMVJ9vNDy2DIjXsoeVazNjQ7rGAmsc3Sk+QzCPLZ3vpO3H9TnRgPlg1rD6B3xvhkjT82/UOF
7q+FKzrpJF7ou3HGEZz4+S8Bt75YSZ0m+wo11iHwyLrAjQ3aP1Xm6Bd9dcgtbho/crw6MZefX0p3
gCpVSV7u25G1H3Bla+fVVbmhz5JvmNRDqD6AiR6qyl3nWaeRI5thHrTu66IXT6Atoe+26jWo2GcM
pgxJHrBZ6AYzVBkuD/p/FVJnndIEohEmixszhGKkw2EH3mm0n3onYaZa2a0TMGrmdkz/2SrnX6Ob
ZSsMTH4ujUetDz7I9N1PJuAKHvbPraFNqybQzVUmyWaa8+Ce8bY7uGEiNIOhuFCiWV4olxRvLKz2
QwH3boRzzkw5i9XYn2bUTO6tPqdAh/N0jhKzApEvIeea0uZ9DEu3pnRwvRQLLBycEBAgntzWUhRh
LFrk82ORZ/Zq7Ft7V1YJOgffya6CxfDCqmCwPhD0aklbfibTfCG0gcKD00GLA3SEA1pFjt8/wUZm
XwBEIaJdcTHm5cMyIbMgT0bkVqKjpMu/IknKLkaW7DpmoFAUB66JBD2YBVMLcooBrCAbreJ4M5U9
nK0WJRy+TgZ/TLSHoLtCyuQdY6rWtSudvV87T8wFMwzInD4JrhK8kmjPs8fF09LNz4uV2q+lRq2D
ER4cq2Y77GLq73uraTY0JpFFEvli/z3nG68SznYO3HmjgsoKXQFx1e+prExQ2rE4A3fyl6W4xhu+
hJU2OKvW9XpEtw2g+ADoGlTc+yWx8+vRn68sRtqubWp3a3MQJ99GWKbn1gvVO+YI3WTZ6MGQrKd0
CNZWb70JFl/bdjAWRvgs5giqRYUdo9JRbw5TWBkeuRdIUGuv8N9Tw8yY/vQYderiM1ZFX+fsT/fA
yZkhp0ezknqH5zTmick0hFpnSVOttXIxI3vy7I9Js5jpZ5ySGVTb9fBLecFbB/QMHmh3o2ZuUtDS
tqxmblJpnRbOMbpYrrlGdoHQb/byqG7zt6FSL+YyZyvGto5lq/wLGBp39QwdgSLLsWBluKpde0tQ
GdOUYji39DBmJFjJws6uio1nqCw6h+0vl1Tf8j1MtwHdVx8x9wrAJEYVz36wYSqEhFwNPrb5lVnq
meGD9MQEbHqoWZfPZ8QJFAnC/ZB4F968ZNNJ/J5sfeNCPiqC68aAnZRmPbOXjKjpsNU6ttm9FVwn
BXJie7KpM/bWDKDE8KJmyfU3KlTsdnLjNSjNHUi3kyDgW1fi0zMZxwy8s/AOk9u6b+DIOjhPLwbf
/2SEQCAzS80wHvUXSivMvrlM3Mxab2yYuiyjoKzk2tKS94Uc4JoqI2eQJq6Yd8MxZ1rfAyBSa8E6
BNUVGoxOIMHREu1oC/nWxt7noPw38t4B8ez6u+G2V3PPCiE7G9ntDNkFTeA7qqyXMf7Zp8ya0XfS
xf8cx+pa6BkMrEzc15JXheNHSr52vhEIoF6bT9+Y6ETbZyXAhzVzfpNpYm9i9F6cjQF4UdJ7amp6
Mm/1Ek3Quera/lb7fZS4jPyzjLshNHnQQQndwC9pjkk73BTd/DJATA31vpyujbh7RON+cscq4dbF
Hhwf2YQBjVnwIGwDCEh9H9cXQV0azBqDqS3cinyGlX0CjxjKzWx71SFv0eYhN4iSrLePKTOz0dwV
EqeL/a1t4LTIpS+e6gSpYcrznlIy9LEqPWP7nMzAg261nwvwlJDSeb6mFNZe+a1hr/U6v57rsruw
TabDMh8OA34HsSIZp4dmRRyXaQNKMLHHvLTtLsNG9VC+dBS+WM/xh0u9gYFRc6fnYjo6Xs0+OLee
IBZ9K2otmFcIXalSJPqbrjEQXYGV2/cQjkMA18FKHw1n3doTd6Mu2Yw46dd0o8vLYrH985yvHbVE
dNBbjowQm6i9JFaQZq7v84Sh657B+XXGnRqqWnrSFucMztMX7oa1d52VM2OnOV0Ob9Tr62yc3vCY
jis2X5TK2MNqhcoBr+snHC3wBrvY3Yok4QFGRG072vpyZNEPa7umCq9EQashz9Y49XqKwHNBcsK4
gkv6Ha0cRRkzo6hYyBuv7ccThKMPTzBaPhERB09yfsa0pbHxFQiGEWQ0R6S5HWqn52KHywmR0g2r
xG4A5swXRouGQFUYcxhXAHnfn3lW4+gtVDRZrRozGm1TUpId0KesA4lVI0Z3KT0+Hr/qv6EUwSRD
l4srNNVuDYYLtsYYAOBo9RNjJLd1W7uHpgRQWViUnpVWIN4zrW64wU6GEU+J7l4UCZBVftOtkyJP
9DrUUIQgxkhMbb0h/t5vdOonZDCza078d1HlKjRigwcUUoZ8NIqIfkC/oiqLB6Qvh2OJlG6lMdHI
Ihu3NQTzZ/waH3gb0wjUH0BPH14WrVpm3JLxG9PB9YWT4Yx2KlCFuApP2g/wdW8zrwHyfMXsbwtC
vUxvBuCuYcFnM3cLGI2O9U+sMwAJVhp4hrDpTNkwhhSzw7mvhUSwOw6k+ohLCri6llwpp2m/N36j
4fuzp51FteEqVrB4aBNgW0N04lnlEMW2za2tQcrJEMCH3SJQEEM7XIJPvTH09kmk1kumucVWdiZF
Z1EP0TDWSchJTwut8rSLhh4K8IT2g0AyN+fAuQ+Csj8lEtLq5IkmdHoeeoY5k6ibM7XqA8wLjKx+
to4HGZ3Y9rqSgQ15hWIrifEWoSIgu4rRoNo1DoZFz3lJ7WLjoL1ds2AkaR17xcEk1L2t27TYln5S
nmJT+WGZNeUxrxaAKQrY7Nh5n3UTv5SFMvbKwXs5pMMr0y6vCizYdvHHIDKGmoEdG4nRTKAaqh5N
r7wF69JRdV71IIc2GSHdkKHLS+V35qkj97ZBLkwPJijeCpt6bElpMxKmsoGPg/OJPSD6Q4rOkibV
BVOHJ1m5MrSKEouhRtOkV/vShkJD3BF7VWV8pDDrQk9AI1NTsY4XQbtPVSeqKjeskR+0iUIvB0Dc
EuuH6BzE8Y1kWgISFpolW7erA8PHy0U6SrWZ0uqWDAtIp9KPndCLu/EB682tmkzj3h7TG2MI3tMp
Pwy4wOg8F/Vx9lneIAT3NoWTNJuR7jWA8+kI3wLTU+t9oD6DkuSCy0lksStNQ9vC6ILTG4wMCOmA
3hy3AY4D6e3ZjTncg1c+ByOLMXbnYpMlLvVYAeEqNZ38ChYinLBUX1NWTEK7h+hYO6D6oIUFwDfL
PDoXQWFMdybMLFhiNkMy4JxiWj31pC6YJVln6FoiZdgjCpb5O538a3McnrVejzc+M3mrlkZuOCaS
m2OmMwK+9CdpwiaP64c0Z+4RCk71mOs8Bos+y0MqMNbaTiri0YsjLulugJAdoMB0Nln+wvQHMgHV
tPLOPHnpQcAOenSK7oJuaBGcN/roTKE0u0vgbpdNEdwlgZWvB9jNnA6FvWvO7aIuKJ7O0KZSlRlW
b3FknKEG2IKyZSz9CLTM1QSzfQrVNNiHKU+SN76+8KxPlqesY+S46CHjxQWtmamS/tZospFurJxO
MU3NSPcEUHEdEiuO4fogrXnYxroWMZ1xpk3W1m07xt1hLpQbWdXUQwjLX2IeCdSvRy65ytnyyNzX
WnZiR7xPCMFqOW+4U5YMsbFXIU61fi+W9kkvK5Svy2hde6N7WTlWdevomv3mcCkhwlrUSz4b9byy
R6BGNSRUoEGZum41vILmovP47ZbFOLSWcz1CXqCf2gzsf1jpBi4a6MJE7IumbmCfwZCcJhFhz+Bb
ICemz44YHnSFKyQme4Aht6GOVEN6EZTxiMjG45EGEM60qqc55mQxnWpD7lr29pDnjdeSqL9Z+upW
A3+wCxgmCxSteQCxQTS2YwbGos6MS+5M1UM1pcau62dvI6i3gcUYGEAnpjIfZ2t+ByKUv9K0WUI/
y5sIWgcSIAj12x60RgTfEVCFxm6r2ELysC6aLuBMA+Sx8mi3SEXDkFXLtGHGL79cihjScp1PyU2h
eSmZLJsWyyzYxftsSq2ARVzgl/edHL95sXFpCuMuzdxmiwxkuAZNyGCt7p3aSuohXMNdr3qYkrb7
mhnKu6B0QGeqxStqO1g+R8EmwR3jdpNP7WHREcFrUywh8MH6mxxkUrmevkgfQxBTPxPf9GFI+bDE
kEf7dwNt5L0/LmeIOlFSjCUQgYJZhIlioTyZbHwKF4OxKUFoBGKke7m80PLMkCxCuHPlAX4d29pa
9XsSzsMKnuwZZ7cL8izYTGK4iluveayr4T5p5WecZIeJOXB6be0rKdZnHzXvIuJLZQXHePJhEMcT
KWxcOyyboD5BV0vO91mkkwM9TIv9tUWI+8UvE+uTH6he4ahx5REVkweBOnrc27iFinXAVSUiTZrj
G1Btx4D8T/fvtXBat9zZToYkxOoBTLOg6OZ33ZDmu+lNRUUCBWMkz1prrXf2u6kvr0wPHrUk91YB
1r31ZDlvHFoRlbXWHXx8oSDTxVNbWLTYTMUgz0BDbsCtcegdkw2u7n/3rPiCQvIFyhAcVJnhXHRx
znOpjj9nr7nzLMEDqX8bMvZK9PzeKY6tsf+x2fZlHikHjpORWJhB8pibUB5jVhIsmxUPcpw+CH27
Iqb3XhQXdR5z6hnGTUJ6A43WfMeINqeKrJ6XynzN66z6YJP3UcpcnphU9SI4YTKC9t8y9+qflh6E
o9eXJ7MqYCW3nNO0H3hEWHeEDBmRAihrtksbeXQ6LfDn4cjNiEHUYj7FiupBqXUdqCBItVNivNUF
6C9hTFWkQFrhZmpvaBe0K020CJoVX3JUZ10DQJOoMutpJZrqwtbRsJcpqyZjamNAHBh4zzNNUapb
PS7t/DSNxjVrxuoMeTkjWMfbLBXfkBkbG2+MXzDLcPXqaX1jmf3bbFaPmipOKnGvUVfNawfEzrqD
KBZ59fzgz3D0jbHa2RZsIOyEN2Jw4qvFWY614+/nOYWzjhF9ZYM8C/Ned3dMrh00h90h/AuqQvYU
7PWUsxYR5xB5VPFWQ7wUJ6GqPmTC+7nGdotmMbl1c7IcjZ7v4Jr769Gzj/UwP/ZLEmz8Lj/0cxGH
Uo7WpeoxEc5qei8TeR4s1sewG9JvA3t7WLceI+qIjlUdrDlMQGXcepfU9kHl8O1qMH7bKnfjkGxV
tm1ihqnHDMBo3RddBDFwR02giHrDYZ7YLF8K27xOxxZGrNU+uAblk2yesvfGZY6393XkNMYI304z
NWg7xGhTFxPGsJj3WoU2zzgXyTvlViF0yKOnmXwJUkLk1Nkzt8+SjUM2gYWY3M2g4BBn46veehgr
M+9yKJ1vuOa/UyPJgTq1t34sm4saXlhkuSBqYq/BZZExu+Vje/sAYL43pfdBmdw8oXXvHw0/7iJZ
K9w2gcU0qFItNOpMHua0ny/GVtyg5dv5gxiOWbscNRaDG/hnnDGB5A61BCeuPsQIGXxZC+2i0TcS
gBOArTVPHNYDvps6bCwN37loVZawM8rd8xDxEEPmGx4gmBNxabGFjrj8hDSfII5ouCDIDsjOOFqp
c29laIP93CkvPcA8u0zllyjprmtNZ0uu5cQmIJhqDn+G+lF8S4lRqWSAUj0rTIpVZ63Rw9WRX7ss
n6hjHAVBD1b204hafRzjfQ5sF9Vr/t0FCHpRLNlt7gafEGldcEUjDqjC3eqOSJHVMbra+6Z30RlT
D0xy4CFDBSLsET+wkQFoXluMvwjlLU+U8spVwlJ/Gwy1h/UqLzdGXPRUPnQXw1+sA6O3oegGnbXC
DHS3YPMLXeW8UwBqw9nzWfsE+VXaQmD0Ai7IGagW/jQxHWQG8NVXXhMNbreE+lzXGyMbHhUrAWiz
xY0ylQkyy4VgRE6AdZ/ZbAtz2Q3Zj/WZuoIM9uw08pI08pOXtNN16UzmuqdsDnXYt6JYmxn0L1hm
9b5/5Yi6A1kUBLeFZ7+p0nkerEBs5iyodo3uqyhtUcUTSQR4mcWfqmyOla5/wEC4Uvh2V0Q1rlB+
xauEYsdOE12DyFAmHJNh50uOqlumar14UkPUYt5mpEVDQdKPRIUXXE1+0G/xrN+ynnospnGORgqX
odeiZXedz6BqCD8t54JunmhbRcxo22lSXCMYQmc0je6qndWJZNlrU2m0+Mfy05pZS3gVVTsbygtP
S3V0gyFea+f0HMOO91PMCjcpphvp91BnNf/YxkEROQUnf6/E8NS2VDUgLKVbyp+fiT7fFQ47QBht
wbqAyBn6ygR+babr1ATxqzo1hIZob53eLNYUyl/0zKAvZc3Ji+UViK5JB5IYpPZcpPgYRzUyHe6I
alc2EqFbIR4UuLEQSD3bxmzs+FJghjgkxo3ho9tDp25HzKzxxGhuOne8SEq8wSYlvEW7TaqpXXFL
1NGx+fLyfPOR/Whes6Em8+uIswxiJMtZOgXw5CXbiJIUn1pKtipQu3aEx6f96BOqgqvXn9emly2T
89w1gNHj7K0Ols/MVZ/B+AOsdYYgapoeGQ7lcpdiSqAagJLzco9pot5UZWC/u5hrN4rZgqvYmD/F
lMgLEBI7xCdizRZnJ4jow5AcHxeA1CGapuIzDgwVtUNussvN2nVexHkk3ADTXeffW0vRR/A06zNp
Pzlx10xCHzZRNFfxvkqQrMxzd1yC8qkerfxd0rBDZJInG3NaaIe0JIJa56D145sukl1pFQXT2TXC
9+RRq51yn5AUCDPXiaN8ca5xb98lSLXXcZ7nawc2OMTXo/SWiqsAmHeTBE+ayD5GTWK0HOHqBmZ7
T5s3vbS1icVhIwB121UZqbZH8Ulu/aXDtHaovWC+B2vnUVapqnMrJS3oVo+wwenJoFw2Z57qpiaj
eZBtBOrts4QJtUW8dFXpHG4rQMC8CLXTuQvD3dJvEsN/HZnCkdJuNi3UwWwei0gxZkJKy7ifPCy+
jF4ll3lMcGuUHoP6qU6Vo9If1WCR6SR8cCkqEz05HQYwlmjISVpddTJ4SnQWNzxxj4zW8kxc4sdU
g84sqvFFztRAuDMe6VCcpFN76yTnDtck7kFriPK6NGHWTVZSSHNnad3ZMJVpq1GZcZ88tn57JY2w
QUAYutPYvUxFwcPMSW+TskBs6NWEBHXvzsYoBvp7opRYaHSaZYcZqjXqywI7jJcV7WmZTU5SNQZX
TpFyVk9lfcMKsEUQzEzRym71aNSQ6MApO0yCh4JtJkx367A3DBtEKH40L5ra9tGNkbMARQVHPqcn
cW6yIBqJ6Hm/FDHc12nsn4Wjdi4lcmjD9dFszunVCmx2IpxzJJIZGxLQbU4AeN5qaBA20o5vYgmd
Jc0CItXF7Hdh31kykpMaIVo35lqpkkjukrl3DYWFEtECK1dmMe3NLIrH0Tf7S41+WyxEsMthKF37
AwcvhaVfVOOx1sWjqq17OqrfpAZNpa2H+gLK/q5I8ufUzMNyppPsY3gNaRzuLJEGxyAgngZFedsl
3CcHith8HvFH1ugfCW2FyhOPSUIwVJtotzArE3lOA2AmxyjbTVRtNMv/cHkmJfEIgqZC5GXAAXXz
5NC2bhNqfX7kLguA14ifR9O4Q1zf3XgknlEl2v6l1s9H7u7lXksHbt6wp1Ys6DGlxmYATdX6Xmam
u05wWe0DiDcrvW1v+th97gNkEXBXv2EsooQwssewsvI295oDpM9rSGcAihBiQRET5mFy63e9Qmba
MW1FOU+zN1Y/ZrfZgp41tv1vQ5l86yTbO0t1d5XDKTJl1I/G4OM8opSAdtwWE1buytJ66o8sCHq1
HGRtvA5tfDsRZ8wS7Vqaw8YsLC9CIgqlGM5o5JYZtHj3oeySu9Zg3WR5xgv7yJzFXnpZZvLRZhPh
EjhlIh/cpqBV0XfVB4XnYhsH4lXXmq3ni2o7t/YfAgZ/Ha0hJwOqg3EQBzG5eY6p/duUC8j7bJDE
KXd2PgXvI5Dci1jjMqGeFe/wa3cHQ9Xy/veN/S8CFIzyATxAVW6z6jm3wP/tRYVpzZ6dF6BJSoRj
0BXu0x65e5745h9G7796JfYUHjcpy/V1/ZdXQpyoBKj9dN+WSUlQ3uCM6d0sWdfkm+9+/66+aNyf
g4kBOZjzFLV9zqv827vKSqObGuL3exRG5F415QsKZkXH2GvMlPwtt2vYOjn02HkjEx4yOxeonf6H
d/zVX8EoJiPcDIYGJBZ+/isMd7CbiXrDXlqgA81SqG0Jpxwxo9VuphyhvPfD44Z9NAdYpeV/iIh+
9YkTLwtISzC26FrWz68vKn/AJ5Jl+1IDkK0sEudqNAUF6VL7QzzliwglKbb/falfQhkpNR0fL1m2
D1pRHrxcBXsHlB2QnUE/tSDx//B6X701kM8OyyrGCNnE/PzW9LgzrKFN6KG2nr41vEBc1AyJnUnU
9PN/fzJ99VqENQn9kLAi+vLLYXSrRhmzqJM9HOD4lZPurmTq5hbZZfWHA/bFHeA8ggkD0LGIjem/
JENHaNkIKYCuFotIwtQAFt2puI4aeirIXpO3tmi7f0a3/s9PqFL5A1363oilg/zZ//Kf/7X9aK5f
qw/5n+d/9T8/9fO/+a/7puJ/v/7IT/+C3/uv112/9q8//UdUM4jDo+ujW24/zjC4/4apnn/y//Wb
//Hx47fcL+LjH397b4YaOv/tR5I19d/+9a0zfRUjl8up/j+41vMr/Ovb53f5j79dDvWrTLPuP3ay
fK2/f/FvP15lzy+y3b9DKiERzDSwzTEhvzd9/PM7zt+tAJCJSbiWuVKb871uYCD842+2/XcwJxYp
Lb5/zv1xqchm+PEt6++gPA0DthdQQptz6m///Skc/5lM/eeB+Roxy32Mk/x/E6xnAoYFWCSwKMOR
CUPl8fNF0Da+axLC7x6cMb+1uh2UmW+YpPxtCpeMPmD57jr5G61iuQaIRQ07S0m1s9pQeo3pYcIY
r6en0jft0M6DO5nyfLa1ZZtZQ72v435vLCPzPg7tSpudZlnTOlbTcgemUm2SfHx1yuCFl4FnF2Du
MoaQ6B0ldsVIVDDql0naHkyKNrZNhcNt1aNtzWYUd/QGNaPdDQEE+o7pLa2kSDgZy3tVJct2kf2D
gWuRBqxs1kbvbUpJbsk3scGxZLCSJTnU7nBi3iRUBOvDsi4C/mZWgh0TRtI+LX4OWc4oXs//F259
OdU8/3OLNoxojVUl6UOQo6AoB6595GcrRNbreXBEmOspY9dPlNSRjSPF2OiyOoB1Z4qPbNtqUixB
c8vhw21vKbbf18H31AC5qJr0UoEXXuviCRrMRi+C11q9B0n90kpyNIPfXWqp2+xHfovwFGpgv3wz
Fuvkq+dE5tt5TDdByn5JATz2qEv4NeG2WH8Efz/CB6w2fqOeW6XesoVMQtHeDQFPUR17qtPBUh8Q
rrkzAdpRa148xWpt6Mor0qb80bH9vWuIsZskr1cuXqCV9O2TVQGVk61NMaXqgYoUn6Yf74cZEZ3e
d+S+bDiJdfNdq1ATZ07xZlt0ooj5MWbR3CXeeIWXktnErMfgbmY3la1d1h38+UHmbzEtcyObXnmx
twwvx2oQQPxFcuF13i29GhJjBf0AeTKYQ4lMW9hbMh1hNzkoOb0ppnyajUiXUK8kxoYZWQMWNCKr
2rFQu5X5JyHxR8Sdqd8dXaZMQ91ujqM9PjaqeUvM3F4Panmir1VhVebsa0fGQxy3sjeYy7Yj6YmB
Ad8tW+SjaF/0ni8g33uZTf+FwsFV1ScruGHvhIhCo/uWcyP68X05oq+UyW5aurt6IRajehGZwGnp
SJjfk/F2eaSJYIbWqL0bmQEXe+5ux9LghOqvWKaSxpA+6bv0+2BoZDFWuTM9kk/AQJ6690Odfddc
BudkV75oJgUJojUs1ScEiYspr6fzzl7i+ll65lHyfvruuKXa1JoN9DLGn7ggvxXtrhnmPho7MilJ
7V970rooStotOIbcFTMh33VOO7ut3FU1MguakPJIBAh0raJV2RywZj2a863oxoDafP4Z2xrPI85I
R3PuNPcmCIp0zR0TRv/yrdKbYxFAYqjM59KsEWaUqcsBSi8m036bl9hZM6wqL8Zk23QcGWPfYm46
MBeSX4hH0M4Ntj9rPMfAbibNPKF4wcxkySvYP6QGvUSuWzEysCeoS3YmRzKxGqofxP62juSPMNF2
RN6i7zSmKnifITB/fK2ON1/KSbzkRZVvgRgvF3prXc5GMES2JEnW5HKdqeGbmGg2ZoO/VoF1kTjZ
rimWjYACQUwwANkh17MPSjspaEEj8mOYnwPfCAeS7IOV13eSDyhv5bdar46ZvVwrJ4nqGv/uOcTE
JNphaBiaBTX8ZqnqtkA5RHXlKTDH74yhpevMRsvIU2RXSl9fteasr4gpgTdTm4KCpw6wf8WW5c2r
k8sqxU/QibvKnZ61FGUcPUBj6R+SbDz1dfHdbJx7osunuGGYQj81TZmETtUUm8Jvj2DMIiE8yhJo
9/A+DVjdpp1dmXeNToKMtXIZDtZwIRtkP1qtlg3FrgGv8qEuF23lddDJSIuUq9zMmr1OkIvhv4KO
kQZq1uwcXCsaYu+kvuswOYTauW5s7lBTbpzFOC128ZxYKrLG4cYY+X12p6OBrT8d4XKUeSTxLset
bVY0yiV2YkfL3yyU97ZVM0fFdRJDJGNPjvM2qKYrkPk3PuUdxX5/DeS9ufDc/qZV9FJaCmdlY2zN
mZAJdcVvA7T4MG4KflDl21Tk3BC7NaAsGjP9BFD8TDv1OlI8+WLfUQTuN25QLhFZsePc5gcVcFP9
v8yd2W7c2JamX6UeoHnAebhsBsmYB4Vm3xCSbHGeZz59f4zMqmPrZKX7oNFAAQmlLNlSBLm591r/
+odRW9a/WQM74PBnBxn5D2noHyO1lQ4xmTBGnqyCtGb74UJW/ZCtX9kR4H3l+Z2Fa+iqJPHAzQy2
3ChOD3VBIkjSM4eltF35jU6SzkEKkvfGD77HViDZsghqQd9wJnLDy8PqxR/zS8KmNwTD06zpW0W9
C9iPS3FJd2jib6OFULxKTcTWKBqMukSMJRanTrn64o9JIyc7ZYGuYHF+EiG0tkj/NcLyIOEdlZfz
szLGWxcDr/g8Qx42qBsUZMbbRRIEHYeJaX4lxCkHyl6AgGtnpo0jB7z45QSSFwaQKMxPKZST1Jgs
RwV2FqFO2/JorLltol0QKOPkPlz5OlqHmoy1dxN+76Ph2PfDBVRglUhQRVudA7LnDqzSmJQpNZhc
7HRIla9IrZGzTCIRh3BGF7sL2AdxiyY61dDXlq+53j5xMoS2ItcvTKzexaT4ljyYYp9ioCrecaUI
ZU9ahNlZtKkJ2pZAApyQRAsG6MzIEuqDRIWDnekY1CHRcurMeC1EWWewPkE4TqynIjJJ5jGJQisn
rdqppf/cEqTk9CNhO6ZYS/aotnsF42ng0kctnUhsNy1SGHNefsJmTmQAqkKFmYmK18QK+XfmpIaG
F7agbMXoAV7kkuVUKXa6aSvjoOgEWU/0jsteDM1L5nnDOw6cN+4Dbue80xh0OsFkLINgQpE0LSfk
fKDBnkjuUROJo1T/1NTuj+b23+objtEHB3rx2X7tCn5pI/7bv/U/sXfQKKL/+87h+PbxVvzH/f++
/tIzLP/mz45BosQX0Rphbo7GDTOm/+oY+A4NsgH+IYqSdesl/uwYZPkfYC+igRgM8z6qbWQGf3YM
fAuPUlPFRgY+NiXpv9UxfFED3n4BwkMV8iz+hzKIz68NA+xks6wsIieNHhs565QUyuOILyHUV3u4
+JorD/5z13vDvoX7ZimvP12rPzuYn0MxlEUv8VPDsrxB7Q+DQkMF9TS+/H4xVBt8uYt+30/e3O1S
6V4cilMePEqhyQEtr85aW7/hjoWiRXcaY9xgBknN06lXghlT/gJsMgZ1P0TmIRBbXAv34EI/DymY
vWpu0CavzeS1S1Y0y3vothCs3v/+PdxMxr+8B4iydPm0mZaC0div11AmJ3weQrPbS2dx5+/0p3lb
rcNzctQP5lnbpSfxoG/kZ/OkPPw//ubl6v4EasVjTSeYWN0+P3RP1am+jPfFt/A+WGtufKpPsCTu
SaU8mqfiN8DkzQvm797zFyAJv4ssbBE174X79OLvqp20Cc/KSTsqu/w0nmgWj9Il+91vBV351/Wi
mzCaFlx0eWzosn9+x306dNIokZGrnCt8vyKb1LsGhuuzdYp241bfpQ9jwYjGzp6mnbStNrpL4bTR
PHVXexhX7CSvdpRts8sP1ofi9Yf60p4hAu7zS0QAJ0KeZsMp3lr2KOGG7kDPDhw6RHUAN8Y0wgVi
Jk0pIhEZk0NsYDOog07oQ3W25aNV2t07o6nhLiJIFD5xB9/P6Sj3XMnFkB0phLg6nArvzmjWY+J1
01ZrV9pLeZDXkOWr8QCjWYQnW3llu9b0DdHQwcka9n5zgJlncARU9gS53IGP1jxRBU2fpB7NHWYM
tv4Jmg/vN1tndxy1ia3hw/FWXauTtX9o1kpmhwvIv4IumxyxYyRONbW7F4KTpwsFmO9lgh1p9Gq7
YMsvOM+FDRXBhf9oOghX1NgRJLT2GOs7RrvpAs9EUJLtuuqH5TOfKz+tl6T5SMvXVnmSc6aw29rY
mPFm/JCPw154TciNih148PE6w6IyIJncrn+I7/FR2UafjWarqVN/BO/zKyOGPka1buPIcBHvnqKK
Gd1+TL713SrInFpBPb/hkw6WhA+guCELahGqtC4Lovk0oMt8RKfJjTbBpnpSqjtLdTt3JNKQsc+m
2U974vWGZ/0qXmGkb8MH5aVzEzvyQpYt8bcbSCA8UK3zHXWTo3uJE5ytC1dfGnYFTTkShYUY6aUy
uj7mxHa7hdfgJWtY1MfanW11NXvy3QBEsDJdxSYU+UTUMJqYQ++NnnUWP8PLPnDA8laRw42yIZXY
1Jzb9KVyrXP3RMQjd1hyYiTH7nBkOL81XN9DILTjLZZbCq7VREZk5Ig/qAHK5+ksnQKS8tatdUc/
ZE9PDc9B8IAqjqXJVIY8wPxd/GHtq2v5Wr+yCAhIrxJXjdc4BNQNDgUr1WV5ai4yGW0VfIpenrvR
Y7rXBcEz+y2T/PYBp4gVTN2KYvVRM8AiYerTTZHjaEtXccJsyFPuxAsGVWZ+1UxPudKH3dVv8Um7
q16o+8+QjVyC3FzlgNnvKllNDo5Jzmw/6KtgU1yFF8PTDsvFFFbhyt99a7cWfzv2qlXu5F7oJUdj
VdqvhDR53YPu4QfkTpvKex1XH/g7eNMh+Y4KLHpt36JLevLvuxc0aiNvCWLhJdkRILz8NNWGeL0z
Vr5DdhXZcW+JAjnSWXzR4XmPq2ZwpXeJdtsRqftRY+x7i+j6SXWJ6xArRHcrg7Tt6cq6G6driC0z
2YAsL9vy4OzvedrU7/BCihfRgpy7N3VYuOi4pBxJOx2c19yXR913+mmNAgHx1Lo48CTO6+yQhW5J
0ZwcNFc4BXeR8AR847WHHgId4vPMGT6HClrjdmLhy0ehXzeKR6puRB46ShfTxc0m+aa6wUbdKV7s
RCt9Kz1Lz8qGpG3IgjbS9mYred1p3nan6qTvYJTt58tw13/Imo0te4NLZuXwRDYTscqeTEo2di8f
celkd7JOgDZeIXSla6KzgnQbibC5SDp1Iutg4j9b2UPnNOOdpmzqBu7XRYaGL64qGRsluuTUkeeL
P53GyZ3Xo+QO4658zu+TfbBvD6hZi/JJll5L491KvunwYV6COXltRGMDqcuPGOZCuW4egukTxVUe
u/FjiqikfWjylJ4YOVuwQseABoCdctjER4a+0btFRIduYqJlp/R6qR1+F176h/5iPfdpmZGSXX0r
YFwalqcTqCag4uDNcOMTu/qR/TBfjat8ES/TOZtBiQqSPW3/o30LXttrfxe8VMMlHdr1Qm+WR8hC
pRMuBjedmw/3wQKnrGAABsFbfY+ZFZmuFexNVMFsv6f6miMuIZz8R/tdJf64p61aJf2hO8F25lQS
s536xBHjaW6Hyo7g151qy1uuqH9oXaTyLlHSB7UxbbiP86l1R/koPZlnHtrvGS/nSbSc+LsfrSG3
5VeZveC7Lu77fAPxq7w3sXh6T5rvk7QVXrKn9kW9Q3kq9AgPcQjCIkI3V9a73DmKYYNYDjz76JHw
UC17yAge8edRaeMsizeL5KUpgkvUe6zSnbgdk5fYfG26o9lthm6rylyW1RQ4WOuY3YMvbCciR3Av
YiT/DKPqqA3OPOGUtiIbjkOoita6dcUGLPfxrL5Uklcq505YU/nV+wRkLrH1g7pJztW97y1pWE/4
VnS1gxcoDL58wlnIQfi9QHGxO0HEjFcjQ+rAhZcPhAsJGo7C2D/OUDnX0Up85QDkTXIpHevO/wi+
hwuIyo8t88uUveqM6sPOS6eVMG17FQSDFEknCd0hWBPVqEo2vHFVsbMfzKVDcCjpOhMF2+6NBv97
0o/t+BMuQ3KRDy1YtC2Xm7B+U5R96h8y9R2RiU+Bq20bc0ftKtWPNNewCqC/D5ukhRRA7rSDWTES
LE3aK3CJQIpDCEAyJ7jOrdVXYfKUjY2toznwHzhZSSLeQW87T09sn3fwIBs2BmGvdCetOyV3qhtd
kzftXL4oxbf0pceq+Dm6L87Ko49kXWqfYqidW7Cuq/TtwrbltqvyERpv5cJ1tTUMlsORJ3GTJy5c
Iy1YQSCYGpr8jQl9H5YZMSq4ujx3cb4PJAnxWb8StxMH43p2k0vd2Om0md6D4k6+1yw365NViCfA
kD90cHxXOiLNZ+koPlQXmfNuXs2TWwDIhytiUMe74QMJDNATy6+KIKBt52hFBKLH0kw+ClfDlGel
PhsPptdcUkj48EaB3lZIP5P79pvpk4/sCfLaKveG+lCX+0iFbmEbUOOhi23iTeZU7yrsoUeDA3zf
3ed36Q/QofHIWg9MOK82nxTv0Sf2eK/Ep+aqrT+Gh+TZPxWkcCqgQysJDwsoBt+rZ1wcAd4m8idV
R5Y3lWETEVdxwvPgeOKV22yi/xNX/yuazCou/KTfM4seMKyabLFTNroZ3wkv+kp9DGG5BXbyg7we
CwabeIqbo6BDkCDgG+ZVA0rrwNctvUHoVyFBxALjB3FYk67IGOdVqt66NMW/KTum6uRi+25JLwPc
8bH4/PvORPkilL81lriqoodZnExEDD9+LdQN/I6gmoT9Pom2I0WK9p5G3yRiRMnvjfNXbfSqEp3C
pzGe+g9J34Tk1Q8XkdtrjSdrugxWDWh8El7ZvadLhsyymDezfJDkw7EVdlV2bySPCRtmnXmysoPa
MgSrHERt3BXfqs9EndDf2+G22DSb/AhMi/DeVj3S3r16PW0wmHVKB6q4Cx3QYUUfZhsRskulxYEp
rGIncfOzYL9DO7dxB+GxPqDOmFat6hb+s2ZhPCx7cvpgcuQejCflB88cv3O+Lwyn0/dK4Mqf09t0
FB81/xGS3KN/pbDeNMeQUzTZwzYaBYeCobwgDG/gA9ojL6J6s2oXVjX1xKKq9logaMBzAofxN90Y
8KLAjN6s2QE8H7d5t69Kr3tEeCrSdpKpGw+emTgluUs6P5XrZUtsEWr1fX5v2aqu9Tp7GLR2Y21E
cRssCaC+bVhr5dC9hM1HlV+VF/POmLDGdmr/ETJXBt8wsbvmvW82wylDfuP1OQJOPEMaJguk4dU7
tToM2Ultn6qcscBG0TZSudHDjaRuxv6CSNcMdlK1Fvut0n/XyTWWUSL3m6zwEv6bSlujgILbhQiF
LSDbIIcp30One2yUtZZcw/moHVM6ODtT3dRytGsz0A/YpcuR0j4J6lEHpmtJVKvPVu3xHynF+PAh
WIZaQSVoKQ9Csb/Cfe7frDv0uh+dYt+CgAHfTA4TuO8SpwNVMyyz60hVyEirxDr+o/DP5rsapq/5
ukGI3uhbYdwM99HLKKP1tqRnNOzkHp4anyHlA0YEqxn5RjJU5KyxF7HChGPUOVKxzyDDT9EbIlMp
WKF9gD1I8IM7Go6AElPn9HHCdKMY+zx3FEhijmJxdnmZM2nkfz11EDyV5KTru9Z6anqv8mSvd5ut
4qa79NHayDvNszzNE10Lv0xmX+vkPY9Ot6f6/wPAd3rrweqLryDg/0B4T4e78d+je0Cyb21RR2/p
f6y7KP/x9jPKt/zT/wT5/sH8HhMWUZdlTTM1vvMHLUD7hy6BqsH4kXFHW6g//0ULUP6BeAK2gMUu
ubh+g+T9J8gnSP/ASxaIwyIbih+MOdi/wwuQbp7PP8E1Cj+EUb+EtRTuTrxIXt/PsEllBB0pKtNq
Vs1D1kiJZxmIcxUlvzK/VA9I/lbqzjcLJC89RWqMrR1i3letxRNSbO+7jPq7D0K4kla5Mwok5X0I
jb/G+C5LMZgXB3A1A+NyizC1MoG4XnXUcE2bYLlgMkIjIR3bUYveBA1mrRbbKk8/Q6jjiz8Q0hx5
kiDRjoumKINDHWtXmfMZd7aLINd2Co/XM/H6wEMDMgNCFYfE3oFdVFojfkJpi5mo0+vG2cST8QrL
GOY9PDYUbLlEPwsXtS5my0ScrBfbUMixc8DlsNBFN0QrtRJKJV9H1BhBG2YugqPcnfCPWcvNopcu
tH1Zt9FazqzHWdHQ7AQBXrwZojOBMT+GDLJSRVvK0CbNfghDnjNmMq79qCOKoF1H5CdzvbpnQew4
6BVEPvifFlujDgaGzjLVI54NCDw72GBScTfPxlOJIHZdlnCvpzTCPlaaOMwbSgVVl/IDEwVKk+5Z
1ofENfg3eznGtBZXYSK1Uho/QzgOleq1fefvU5Fif54fbj9t4fd26bT2kfGidNG0fRtR4HPFAiyl
4XDG5shILwieWiwRn8d45N7I2j6GIrEur9zH5lxLjLOV5LMflJNqVe2jPix+k+Qw2rfrJOg+BgQL
YkYkoA7dewNvKWL3vtZM0l/U+m5OLESDzMVdNT2kvqmcAKEvsNCVfS83ZJ8nMR6ffXAss/kh15pH
ee5Grw/vszE372rLrS3g4brTvjFKIXivSuEYxJjvVnKpbkyTih9LPZMMeXlyLCa6+1yHOdKliIJj
CVcKhn9upvezF+cDEVVG9S1mUuli4vCjzaz5gnPqptRT3+ERblaIAwDfysyz/BGljfkk17X8G9f2
L9mzULu4cwrhd/ryf5I7vyCbs86q6xToAMvLhe8RrlvRfIr62LxrwHK2QmLuEAExMavG9lGpgL4h
3ES/sVLSjAW5/WWrIPDAICuEFwPBjQnDr1uFOXYMS42E/Hnc6bXi3UyMeKWO7XXw4yecckC7uiil
7VNoq0KZ/l2qke5YICcwd8txfOkTo7aFVPyY5ug91jBE0YjXTlQTra4RXcPY36XQa5tC3jHJPuPE
6erZiVE3yH4JIcZaPpB0nGEXk53VDInnGKo/kJPiLRpaKzlTfTcpjKdF5gBdNd117SivUpVWfgiK
eldLQ71rlw+p0CzNevKDgbKCxBW0JjV1cM9AsvguotTd7bMmSYe12WT7sZjeRKm/Dw0NPEpL4Bun
Zr6D7EIG1X/9keTHeDeeb1/NW4W+/Pbp7a8iFiEBvSm/lbdv3L6myCvTn2asnKKWqrbTd6IReUUG
OqrUQrXrlld9++yff5SV1gv9yFrTg5N7tRK1O9FM+EOYUNc248dYAQOkUiuspzTfMbmueXAbJUHA
oGogecm6ELsnpW0jT0q62UFgU9q+Obkt9KhVNpgPSUVN0wZ1uUlKnC3ikPFlr5Y7yejL3T//mI4n
NRHVjYHAEHl3Xu6m5cPtM0sD7RbGcJsGmriL8oEPmOLYFnlb9OFKgwda0O5un/3zQ6LC8CkzcTMk
8Q98hQfXNMGdbx8Ky7qLEzmlaTH28oBUW+8G/JAK/cXXssizyrzbdUYGVSwILcQAff+G2UrjpsXi
GKi3ZgI2P+e7qcK6UW1CmusamwViWCWnJ+rQjoeXIhDVLWbi867FmW3lk+tsT7mv7GQK0OXLWp3M
uxrT8BVb70GVaR2FKDCAwwyYbFBCyPOBtoVLFyFTJcB6LkfqTrOalyhjs9Dj5LOuU5j8vK1yuQxa
bQE83f7sBTntmR9JOCrk7MBNau6ZIelYtirS2pcy7mbR5zuCL8AcUTJ0n6mulVtjqtejFplYXoB8
Qyiyma0hhJNfy8A/dMt6N8xgAfWXT0n4qWHkV0y4JzpSvZlQ9IYwYW6fSQwHWFGLn+W2b7lrkyCD
1MrfsB7ATj5elvrtw9C0f36WatLoZCrSWnV5JP75jWDxSCoGAQ+W1PDdAPKRz7kfzpgdqxKWW/Fc
gEXPEL5WQ0d3rY74a+AxtOuX+4Qkmlt2+zMWpAj0BsOzRs6pQNXwK4bD4+v+WjHkZm+Uuj0Uke82
fvR4+xcCFMUEW84k2yBWc2N4R4EsCU+T8sPKfXT1WNGhjCpPI10enbc5188DKiV16j0zfMqGez21
HmXsaPdpe006+Q117LfZxCoC1emDiXmEr9E5DHEeehLPtiPmZIr1YK/oWBVnQpeM7QMbylgSyjC9
aYEcOGoEKBO376HqY7aWJLDNZiYzCeXAJhtHwJikcbW+XNyJqAakKOqYjWTSWgoybPlbvhZMJl5l
nHa4oWcmFJ3AHE9wVO79xZqnUM1tIDaOhN0vB2uJE67Ob6pAvhXso/3OxEFq/sitaJUQJLxCPHex
IpXEcFgzmFDJKDXzc4Ybgzvo83aAIuiW933NhmrqaXedYhM5HKoKwAzScLVEeO1GC+0YdE+lNCGx
0QVOwUhlpHeYUiN9pjLgoKTSSXFnvNP3ZsIuNGWKtgsl7OXQWp8MCBSBMTW7Dl2rfatHcFwu10IA
sib2nebmEA9B52gvE0liIG0jG434vr6SK7NG2EZitpFq+1DsmftE6klEA0HlN4UYBM2g84gOZZzU
M/VSf5ObBYAx5GlT10yIUASWrwMKzTFGoUs2wZ2kUtRwznwMMsNEhsmCE07quLfmLeynaD3OwqOA
77k318X328vlrUn7psKPJA9f8VaweCW6I81ysUXi/ZhTILj41TRocnO8kSxGUXWVt3szaJFJt7TE
CO3gyqJO6RCskRXMBqY2OfYlquUsgsjeKrW9QA0mRHXG+Dp+9bPcOAZZ8q0SfCzGQ1wW+0KjQcx6
/SWvmANtlAgHtKZjsOCHpr5OVJBrPc14O0hm1404gpekySHPrHs5shjCjYHi+AGTPOTu1o6HRSga
ML6iSRy5Rf2LFCN61l/KSV9n+B/sVZ9Csw3redXn6GeJrojWFX61TlzL+9u1un1JTLXRbfr2Uw3f
dEVmHQWtsYniQ9qM8R7mJygHjjVZoezBhjpnEKpuV6fhnRYOm9QairU25DK1m2RsrBG9YM/ZL7E+
62x8luDBjcoz/mPtJkDzOTYGHp/ihw/Sk5g95nGKth8Syrhmj0OIcud33UrJrXA3Ll80obbtcAJ0
fUS7TqLVrDuzfrjVfZGgwJQSZRIDSc6DEWk+m7ycY1h/A8bLw1HbaFaKHDmoPjT1nlcWXki/6+ZW
4rLXF+R9FShH9VhqTDmiWK+cUh7scdTvpVKKnHp8NsKhdcJgoinqHgkl7ylTK8tWC+VVDf14M020
AE2vH0WCOMZZPWr4028m+kfbwD3bIaChPczjonmvcfIJQKcHwRC8TRVkUGfhWTwY8b5oY6ysUh1U
dsjJ9NZaUDUlxBc9fO9iMfA6DpXtgMFWClHqEonZOqzGeC1IubVKS/2z0NQRYJJRqFYlTsMjtEIz
rNvCd4ttORmS4SS2psvDWu/0xMB5oTk0VctY7XdOuV8sxcniJLhFlQgn09jbFzr7r4VooozqXFbf
G01ojpr0qY3C6KnRMWyw1+v7S4SHnYv0+BT5i3zTKD7FomywN3rDeMMZqgy19EK8RWz2EkeKtlCs
NlVIjVDhds9qAaAWaD/+fYjkr2UR/3cEqF/+1n8nwvgfCKNAbfo7HOV+kTv8x76of0VQbv/qTwhF
Ef+xRErS5ojm4rrOz/tTWSGrMKho11RCwBdgGQbVnzwpxQRekQlalCFQierN7PdPnpSi/EMm9g8/
cU0h+tSij/k3lBXKF2GFicjHQLyh4ykMXqOJXyJ+tETSg5nG/zKqeLxqdQwp3TdmkPMGhohibYKi
Ocq5DBubQHa7HEtG7gHCU9SkUo+LzxCPmAlpLREGY8SUtmTa1Z6nwTThLk9n3lW0q1shXGNLF3nt
GHwKZdsdQwQaSj1eMxb5prAirN6w41pD++tLxTHLHov6/uJbBu1iIo0bwZqzY6j8Afyx2P5aWPIv
FCfePvQwECyCBHVDvNFyfiIaYS2mG1ZbBxdRTvJtJ9UT1YGIGLjzdW86Fn1tutIsqISnRxI+7gy+
czQm09TWr0pn7pRYRv+O/HnAAkss9WwtC3h+/LSk/oJM9i+kJAWgzZC5Q/zHcpG/3CSsDsNWxabj
gqUTbArMnzzVSmApSEOMLCx61IpSZhYzCY6PqaZoZTEG79PnLEIfDYf5TbeymskcR1Bf6fFvTMdv
UXY/ddasIRaObIHCsactV/PXDS2MxqYKILtdIJ1PeDz0hWuMwzt0PwmcuAgOpgAfNan9Q8HFOett
v7ewz9qVaDyB3OEboW87asSxnCa5iNZp5PVx0RxmsiseyrF1qiH/oTYTox/CYTn/R4clHVO7jtna
6s1dHVvVfsnWE9t3tW3Mo+izl+ZFUl5rjeFhhC5jBU+QMA3Y8nd1F4wrnMSA7tVeWElWUNnNAhnd
DlliRctNoJi/mRxJC77w5SpZIpipgcAKK+cFFf0Zqsx8pZm6Mk8veY0vjuGHb0bTF8x4yOvolYU9
K2PzF9VpBtaFd2jE1v9k6UVLPlCaQ4EIGHC1IPsGLkJDVDHLIfVpY+o4L4zx70IE5eXlfH25y+GE
lTu7E/y/X19uI9YxaRhNfrlBejw5FDX6oe1CqsaJ0z7zBa53WrrZ1CgMGu3O8h8YBnxKwHZYuj4O
pUDGdpvukTZgbIc56q2UutUsem89q4oUu3//oKi/qgoNEzoqCeM6Hum4WoI8fdFKzjHqSK0tIjhN
+bOQ5dLqD5xJUX/UehU8YBiB74tg7hmCQevp9PihLesHpU7zU69Yr5qAPuj2T0y+5OLNV24qH9tx
soTklZrXT+GczW8DiUvKZDykZUny7aQehGlwpEAL99lyb9GU0RUWxTHOAqqyxjhgyDiCSk6zo8W+
kysMheoyzh6aCPSzaw4iUex3lVGvuxH1ml5Hq6yZla05YojZEzzym+t029Z+ubk0Nzp5bxC60dzD
uv315qI50KKxa80zuFuxHWEenvDRdRsEAO4wBYYnSSBwWT4U2yyW+1NQ6s+FOGl7+gl59fc37S9e
zKIA5SQUVYWt5OuD0esl5qTWIJ1vCKHUqulFTmAFjmqT7juo6E7h54KdUuTT8ENQFIPohOymqiL9
d0TMfzkOIR8ThShprCLiF79uZVYnoSMWcvls6IJXS2PHjBeZA8FiWz+zjsaoBt4NWQ/UhLJZrmMH
TzjVnRqIKOLcWJs6gWA5zrm/JkeK0TseDFInpr97oV/QTFY6N082FVzyTeTOX8/tTM6EBqlDcw5K
/KGDAV58WcN7Ehtxi5VTpPn+7tbZTbEsbQcheIpIL6L/6TuPbNCP39zDv3g5y1JakgkoSyhmfl1Q
rSFlJHxpw3mSc3YuSzj6Qliz+6dwIaVoWuklSOYfAwOfJ4s0NabRGQITi8/Wt4L271+SvKzhX9f4
sppU1aSpWsqoLwpjv0LOJJTmeMZ75Vp2CESCCmacLadMIAS0huCiQmObHWGXdW8crKItX+mgzbuY
UNEWDPGazRa6Iy3YYzmXO02xWEAxe4ictDRUjF+AYFphFjdSmP0uOeevngpV0pm3L9Ue93pZqT9V
JhmPYcnBL7IS6UlVU3AJbUJFP6QbraFfjtMKu2Cy646YuimeYuLh2TLQj/qH31zIX0Xhy6ZKhA1s
B45205QI2Pn1lUBKDsxCbVU8qZl2aWSHMbWXGYVJfXxKSsSNOFbNNIYBHDA1X2PtmnlF6QvrUtcg
VqnDOelCp40HHG3mfiPEBRdvNJNtmBVuBCdwK8TzSRBgEMgR7DolilWicX4XmX1LG/qyIligi1wB
zZ4sfU0jqkSUNEMlq5iAEKZKeC3GOG3yfRbQEEYWht9k9tGvFvW9ojzgIVKfAj/bGnTUcLjy7DFX
wEOHQNOwTMIykxTOwfnNtabk/7pol8usYCbMC6Ux+PVai3qa6GRGqWdeBUwFRgVZa+H7WWmnPMng
evvvt1EfAm24b2GJk3CZH4MpPdfl/FrX6nQ3jgRKFYPi1tjrur2WW+tqLspDGFCRZ5Xp3h42NYJm
qKa5b8vMrtxgaH7zVpZV8eVi//JOvogHOsxL+2QI1TOJES8Bdgkglr8pqZS/vFqsT8p3iVLl68pk
M4trov/kswwGfSnCQMenX6ISjtUMoM2vvV7F/moOq/chD1BKxT9uX7WEitlmHqcg7fDB+qEDEyNp
YSMGNW03qZvN0FseQffrOBidIFNa8CusoqSBVIPSKN+WB3fTY/dSqXG2V+O69qg0N2NgvbSKcpHE
QjhUBkRCQG9suYXfKiT+6vLyLCIUQGaDZv/L9tDEymz1eqyQzKAQUCpa94hwkUTXEZqqGddnUWxF
r2Y8t8L8/D0ofePU6kR1FtYE09LAJm3Oa/X89+tX+Yu9QqPLleleF37A1wJMYLCOKr9Xz7lhHqqh
VB5JlWNYGjNqLfGtLHUZCrGfLy7xyaVCqwlBDE+yIVfWKtNqu+zQ4AadKl4RRN8KRiWZ33HsjS9+
U0MqL0389sjTcs1e+mMsO0SAs6Lkg57U1fBHJR8bKB/VWsn+GJoqeg4R0Aisp9ikomuz3ww5F1Dg
62qnwVcRyyyx6f9SUM2apQ1AZNJZxg6cECLQ0EIcDm0lRmtygrBtBATXmxkhp4rBtRGEC6tqccMu
tBMCTQtulYVvwaDhqig3Z9IQ0KZHMkz7PnQ7WZL3kjozIoxw+e8WYbqczn+cp3Gl22UwJAcpLz9u
V2zBLjNDyE96Fd/pmlB6aghL+O9vtfwXtxrAwFTBDOBz8N5/3aqwfpUMP+EtZ+VT3GPJi0lEt5mM
UDhh8YnkQtAgjPuF4mG0/g3h8ccMT+AACmATtaEco9j4iEgpR8kU7oN0wKhINd1+hr7PoBLlOtwL
zEckV5yqt0gC4itL8zdllLLsp192KRxIVOonzTC5g8sO89Mpm5bWrAqVJJ9v/R93S7WnSmBcines
GwToCm9FsFTjV7akZWxr8eovw3LtioP4dMEh2bTF2ofDFukkrjfQ2IW+aDxG4de+6zQ7wyPAbQnm
OLAlvuntgIllSDUby+1mYtBN4ibNWxrGzFuAQv7+Jt1kQ1/fn8m0zKKsVclQXG7iT+/PApQJhDHG
aFZ/Ccsu8rADKr1Jw2Fyrs27WynL/irtxW54nvPkqY47665rAHmLrLsL/w9h57Ekt5Jt2S+CGbSY
hkDoyEhBJsmJG5lMQguHdODrewH5Jq+6rasGtFtXZEYADoefc/ZeW/73g83/VQcv/r6l7UUgoMeV
/4+dy1GgRhDJcNyHRh/BX79AxKRlWZgfxsBwlfjCXVJPxdfD4xTeTu/yX9OM9gGQZnuuULZVYnif
Op++ee/Et3Uws3bJ/8vV+7+XOB02g2be8nED4sP/99Xz+qb34HjMT5aGEi+F13dgKAqwTB+YJ4EH
DA3yNxbCa7HPEpsiSi+M+9pFMDSCCBI5NyCaiYA0R2sI//+f7j+1T8t7bxE0UKFzorGh2v/HpxsN
Ul1LW38qQB7sgS9quwAQ289hYJ5LNDLs/hT6khP07lbI6qOjm7btRmrSwi+8c96KiyItOOz6rg4r
BgqYtrNwtEqG7KOydg5cwTAVNq2T7N3SkE2pSTfugFuTqlE33VJP0tKIKW3A1lrtOEIVGNywmnT2
2tavf65/FSmDN6xlJicrlQ02s8bjnPUR03oh6bWsLtSWR68w3NDOmpvhlgjxV3lQbD60sdJ2Gv9D
uIN7fmxoUdpZf5McWsPOOU+zeEvaN9Ebw1EntSPUOMxHBL3u1qcWt3D2SOL0ORgWhVVd1D/9OY9R
hVlvlTFa26Hu8n1T6sAObVxcRpS3MI/H9KgRLjFpyXyKBkcjDcf4zSjTQ4VjHSZdc8P1FvsxUuqU
xNe9IXAjJF69bbER/ZfbjMxuWWb/+yG2uck8wlhnXQtV3f++0TlCgizqx//ZpOZaxXeopLZH88GR
v1oHS1zv1czRS5dXQTeBTYb6ux2y+oevir2b5vWLWiJp08i7R5bzwxa8n1Z6x6pwyzF5ExGFNtZS
CoFp4Vn7qWSIq0bb3crJjffTObH1+NUPTGbEwJfnJPg0LQ9TF5MuRrPSw/y9hH30Bur6Wv7W7A7x
FoVUZd5qXsuPXnOeVoFcAYbyNJlquERdfowyee/SeXhGhbD3RlnTjsNrZQcDkGoiQA5CK8ZQC1rq
jSwKcCSm/S2bZA06Lk83a/+CdCTSFBOh7WCxenutcTuWQ4aGvQEt36CR14d64vwh/yQ04PBFYWWB
8PA3ztHae5FrbUHDm4cxY/ibelkBB098rm8EU5/GD8QEEf++o4cJgOJdGfxxgvKRa0Auc4TpCvkf
KYTuvaScbQjVvbF7QggqokLeLSDWDgKbg9YS5goV8QFUut1XvhXvvz58MfCAKY3/cvpXj9p89O3k
oyuH8aYc/1PzAaKIsvyGSf/cufzkNp0qqip0dnmeglp1sNe4cBBMtbhx1Hhzl3mwInuhAzb6sGX0
7ukDOAzPMx5rGU4uWrzp9WB4mHbfb8ZYfyuGe+er6QfsSMLUEdxkQ/8JETc5lMzoRg1g0ZyS0Tna
f3sPi09FM3k/cW1POPexaNpiOjDEr/dpq4FC1xsV+vp8qlV7iu25uRbZTB4BRzQ/S4270dIboBGU
guec+XsoxlHV85lI1Xs4xZcSbNQzSpxlax2WcaQfkF08FR9eRcZPNeyUXQ7csUXctrSp9DyZD21A
MItTZwcc0vrWcrkxucG5dxmXaQzR+MF5s9cidCzUAneZMxhVJdlY/lBeyqjGa8YuN3QKlw7JuFOj
1GGAK7fRmqmCYtFW2ygw4R0MYd6M3tHrF8xIFPkHO7tGM+fSun3u6TrqOXYgUtpvBX2JZyXhy3Q5
JCAYuvY+TiHk4vXF6kt/UQtjnVUYA5A1yZnj+aUX0evDTN+k+C6ded6itqhO1jzsIao1pBwQ3jnT
U7l7JKFhjOk3uYPS3hBgIqhn8WKkmo5fUo7b5URlzQiBnHwomk1nqHfr4QdFfNKNDpRuFv+xCjSp
qmtjsKh4KIrWCYveJuir1m+U0Ag8dXpeSJCyMM6IBuMKRftNFFvetljan4FOj3IZXTe8R6A3dYj8
cv3EKjW2gUxnIpL7DEiv/l6mdnNRnT/s11VY29MYCj3+MAUfJSOWCO8fvimaG/rL3IH5itXdotdx
QEIY7MRyQlpQn0eY8PIYp910r0e4UAnNyyF44lcNb8AH/qoW1Q3ijzcZePU+OA1z3u61gDW+fK24
7TSkYRCElVSMA+6OCPp38kbi7So9DJIUJl0HNL9Owki5P7wmnbbjXGNCNPMnEWm39aRh8+s27mzh
gp6DS5np+jGajdO61FIDfGnV6rhd5u6QwkfbJanuIHaV3ikqflX9j2AxsZKic1wP7Kbe6GHWYepY
JJBOnqGXWPvkiBkVkK7hny8lLHg3uRLvem5T8iLmZcSxdkxXxXKBnOHQ1iiZKmF+B0wEvaP/HvPc
a7ZOd2OJUnPMapez71H19hgc7OxAMDBThSo4rJvdWq0UenSANl6cUeXem6K8jY33LZOyvqkRiZRQ
HoJcQDwMLp4zmL5ImFkr09c9XR9F8gLuhZVoB0kmwTOp4fZz25fv6z8bfcKNx3YgjIzoup1bJJ/S
zOZb2kcXVet/lFM/63WVvA4B16DMMhhEBaasgSyqJytFZ7N+0rLXLCJXqTlmoCKCFJ7bupnqLRk0
XV6c139LZOVVlv5481AFE0vROxfbrN91K3Wesyz4K0dBayqtPmnFh7TbZpLVMH0OZpO8zLGzX29B
rkd/iiVrpw6K+h4oQeG29N/Wthyy4GYPNYknQNwaX59YOsYR1bQMyd76rKVT3vTKzLeOXRMW0/zP
4TBG1RNVWfYoe1RBCDj26+cN4rk+dA00n6Ywvq/LdazaR11AuKs6+cOZvfaWtB5tskWYU0zTN710
sYsU/c10+BB+YruvxCK458GiW0un/H2BhxXpRHLFYJob3da6g1Am5aapOScakBGWsQfwp4DsAMO4
+DJGyiJzQ22L0pzONjvSPOvTMe3UR1XhhrbSYoZSVvyhjcfTv4h6bQldus6JQ1uX4pz9NhZRUxnb
l2noXgjWms6Qm7HSkgQI56rZTrPP+HjWcJ/0iDB4UqeN26NeV6XOODDTXqEURcB3W9A7UJBmnKDP
mqYuHCuaI5eIlyd86bMzGHJbGTEBpDHrJeZSPpy0upWe868tHOO8HpLEOOBGmQp1MPOqfFLad3uR
Qy5bMw93BWmtbZ49fgTbhgefPnrOQHtdpsq2b0JwpipGglHNpOG6DmjpbUeGboWdUGkaNqws1/a1
k5HT1QbVbvnRaeXEYTNq5BgM0wKsVu9oMKMXqKwno/W3Ga2/U1HKlzyKrGMiWZbS3xa8PWjwNn9E
0wQ3u/SuCYSb7eDMnNiTPhzIETvMepuezH+sKVL6IiW2VVKfB3iBqhMoojIwRSOV2xFw16k25oqs
57L+ui9eWvVhVL1aQdHuO9pGvNFO0piiexPUYpu28861NFx2MhkfsP/Hj27yDo2lZ9fCGp+JtMY+
7aYTImcep94AZK/7R2g7RkDeRVyMaPmypNnQ8no0WMJlTmTX1+Zk9s9l3WRXVbmHtbhE8QA9Yg76
4pn0t9/ra16X9X0KlH33uw/2ApIgGYE+r8811c8pcnXA/0v3eX30XEZlD22+R/YUDgqPv8hpm3xt
Q7z0lv+Hsg8nl9RvjlO5tEMrTup6MsKZIumzGdXnWmisj97sxSQftXWzT9o8OZq6hYhr/OXGVDv+
+ocDssAgT6s0it2c6Mlx3S3B9Xkns9GfA9L3hCXdu1FnpwwQ082P2o0OPmUb9dV0Hjly865GGmFL
Y09V7B1nPzPukzT+5kFl7LTRjsOSm5n07sRSatjJLTI8CMF0SHNIdkP9e9J4u/pxhViqTr6Jksl6
H5Th+uKSgx0dFDbdvrZQQXdRupNYRNmLQtQVuF8YfqyTZ73rzonh4/rUcalLMRKFZFu4hJZhyPI4
5+ki2ZgRv/O5TtoQdYweaNjhQFivFbxyXiGkxV5A7MtjZxffOgb/G50t9OBGpDhWdVRcChJS8CrP
Pe8cA40ebZDIGNUtiX46lrYwBoJxx/Zko9ftf3Ke/LCJeEK9xzxIJOI4iQLWmga4PH7L/BZSGjqQ
R1bnDyNZ4MZ1rd2I4a6Lpj+aWfQ5Iyw7tXZR7BWUYvKQeChqH7B7VrTRTgTTxBQX2ue6oOaYXSif
cedGqezQcxw7XDj3qKsvTGjljobjccrj4WWMcAjNI5YAWXUvgX8kZM9GTvqepMaw82UN7MoemQ3b
9Qu6xeJW2iLB3d1wVpmzP1J7nw1Qb2gd2ftRR8tE8ylA/WPcg//Lgig+RyP2dMtN9nWLl1qPOECv
ByRa2VrYul44L/NZziLmvkLQt1v/oR71HVs2xbzlG3+dUsNQ2Usb5bYCbDCfQTeVz0P3Kgdd243F
+ClYQ2jisOdWDm/3oAj+VkwGYxQAJ33s26/SjYGXmzHM6Zh642GJcJs75isnqmwbVIELeZiEs7Xl
TBwcqS7GHIQwnjcDs4A9AnZx4MihH2u9AMAOy3czdo66OChscwh0+zSlv5lkevcye32Fa2smYLSv
1SLliA9Z0+IbxZL7lPrBt3XEYVh5t/PTYjyvvQeX3Nu2beyHno+EnUAcKCYTdqfsoQ3q5uucz7+K
LuEA7lTxtmrd63hbK445eUn6dIRJEUFj1KHSRFl0GtLpU5viz3wqglOmCmoJo+cO+MwwNVEdBqSs
k6ebp/Wz+Cle6oGidGliyF1VDOcou6weFq7yzyg1X9PIfpd8ontvq0/P9t4SxmDnjmNM2JYBpiLo
Taml6xdRuAg9C9TMPfOKwbJrLnRl7aU1PWoQbPu0j1EAVhlsCPGp2wSMW/rikXGq74bzownCOQOj
ozWRBh/DfPFENIQZCtBvWvItHg4EwCXvsdUiXRdl/toxKZoDR76sp0bsnNwYO7gay3EgyopyO5ta
sVu/pcP86Z5l/k7KKvuq2GMrfThdiSg5fk6CIb1oTOv3tQ1nlZb2FE5J7+y6PP6DOSI9lBmKnmYM
GExGBgHeMVZeWY8xmkZjBJjAuMIToAtNQmG3TmPCKYWauyUbLTqgPP8QWj6EqwutioiDyisoOhVP
QleaPzi3LkQOZrTK9/4600K5V/PLzNjGs43qkSy5yPYwU5NTGLpO9puUJKzuZG6d1uYD5rJuVyfk
r04VK6EoPHLo7LK8WvAn71y0baz7d61W2TPTlNjX9AcbOrjHRgs5b1kUdK29R4HCqSHO8p3h2/S5
YqJ0Rsk165J6OJtF/cfEFvFUOeIvYnF6g0vlS7LGa5UmQBSkHS05IBZ0vZ4ea33uFHl3eWm0x0L4
3kGkyWutRb8dx5nuCzYY30dbcgFoeK43sB+dXwYH1+foZUROH2pa150Segb39RZGrbPtpnK6esOD
wbXYBTg4Q6PPfg6+0+7piHXbkRjSS9Qn5t70lkZc7XF/ZtwXMxzkbq6udl8y2JLkWifZnRTBv3nq
Z69mj8VdD8TWnrqWoDP7JqfEQK0e/EbNt+l9A06Xkx9nN/pN+xwm4YiV3ZB7x006agFAn1zAu9a5
l6/35wxCojfIr2km4zVtFJP3PDh3ZWvSKDG+V3b7h4i16NmklYFwjPy0opj2tjOyF+XwXKLMSH5n
tji3BSZ2lQ31cxtle3fQ3T+jPXJGMnlziA4kBlHAO2MY52dfRYep05td4MTJjaQ57yTzLxU04UVl
8RqZndyTz9e9kmdfbkn4VOJJ5h5+gcG5uHP7NyH5oTXdv46Xk6wtd7ad5b90/Uc7D4caXfHfbnZ/
NyLwnytX2/uekEc91ZIQwDCpKHU80PjKf9D6DE4V6jh2lPwHisvFT6D6sB9YZIkZVrbKWDd5EXZp
1+8KrbD2mWHnYQBz9WJN9tfj1LYa+KU2ujgoScN4QkiPlqg4o+UPNpV6rjMn/lsZyiLWImyNODt1
6CaeUtSEm0IfgTE6kqqG+uZN18u/c+ocZ3bEaxeQ91pwRe2497aTJPFw9vElRHP3OZE6scf7pdOd
6n7LpR3V+e2JoaS8igQ5lBw7RAoYmc4ZFJ1xUPl9Nq1/YlL1Me8YbCNEz7GGR0/emBr7pO/zq4eG
H36Gi2CcDLW/ek12m/LcjTk0wXEcTUJivF3O4J5JAKL3riQEqn5MqfMtkc7OjrF/iaIT2xmJlsQw
RkgMxgJT+8OF4S1BS4PoRE7L0x+vIA5rCWaPquME6GHvJuKsCTFQN5ckJROW1472S8eo/qlL+5Cg
kx99lVsH5p4jIsruZ9mlJdlnhX7j9TQTsRk6VWJgCzWabZt1dCrTec9LONr3ogUbjXae4Or0NhnN
i91Gaj8Q2w2PJofga0IlCbaAjd0diVBPc2SabMbJN2kW35oClOnYZ0SNiYfsaEb1FtUK9E/mg3fc
cJwiCPGAgY3zzmr8M8Drfo8gFAHAuBvpJ4OlYOCEvWXbxzmtwyzATOPZ75OTg4w2YPM2jGgd1ERb
jVbwbsqpm2wNJElODG+ufrVkL/IirwcubEKol/UvqBh7uTtdQZ2yBeiEQZjYo4f6UE4YWxVQsUr7
bFpJRI0BkA0tf4j5ReCycKqdtqSxkofinwqdATYrLRicV0W3eKsp09jSeWftQhgq6LaSxGqcBzN4
z00sg0VkbRjh63iPKV2nVoZ+qhtUGTCFjUkHsEH5armfNu65/SSMnSL9EEcNOi0/ULgseWfVJgaM
hENZ6hvnZTCcU3QxEsc3CaEbDFD8joj0qDfMTTS2nqBv6i29E5BZ3ngixzE4IUH9J+MZ1u0gMGh0
kLumybvM0n7FcUgTz8MrnUPI3OlacRMAYRdRX3EYHHWK8X5G/qmJY1SKpFV2WbPrKh9JZzRDVgLp
ptJtYAl/51fjW+EH/+gS0rJqfxAQwf3IKndDmXdqlckscbTENi8wSEhs2oGBK0744p3bU4XzML05
SfZ79hS8i4B73GvDU8TBnmo1LFk620DDZCYDlW11TFe8L1/b1v6HzfV3HBmvETTquMPzEevJj3Si
oZAGD5N/E8ItxMDEMt4GFK2b1i2dXdEAkBudHy7A7v2kmxZy6MY/EvIJYkRL+OA2V/Al8mKPV05J
0lmSYMfD2Zrp5LeamthNPzhJDDCpCXRtVbl1RfYazYCXpnj60RNYt6tLTmXW7Gl7szM28T3hYLp3
fDFCbbe/VUovafOARxmb9jNP21OncETpbffPHWBDKUDuWiDwy6bVmfzbb3rhzru54Et5HZlJpp+F
HQxnv8iePCupT0pV27YsN2CNqYZMxOG+nZ1EAj9Rm+W0j8EsC5sPaNAgPlea+wG8aDizFH7bvbxh
ZclrIz14DIoO/VgeHKICttUAVbozw4wu+Cbq2x3Pvwk6JOkPW1TdEAACBQhL5PvIBJbcLTm9swsF
PfAj75Lyrer63mWmfRK8HY9MSnH42KGrwXKqifkmGJLwgsKJfyoeLXgd7kUrAZ4Xgkgmsg80NVL6
4M3cysbbIf3lrNDikEyeBp2CnYu57bwxuQ6x8+RGyCjycrq4RX+ZghP24D8yNj+C3GAwJ3RCudyP
yIg/S6Y1rkZXnjynN0lS9QbzVLAN3AgISJqAMpP+eTKGn5llZvcRmxcaqtQ4V9WISJLMcsPug0vv
YMmkQxH0ZnNI3E4ASepGTOu7kshHjNWJeezaXt1nTdxSLYsPeV6xYdWsYq7FGA7F4oqWRkTsmRVt
6yg3eHlbf2M1iJMMYk4IdXqlzmrPram9OmOnv1XmwuAB9nybh+jsWtI/asRH7BFV+VdoT3+UVhV3
Q/8phfvRaTK7tRM5iLl59gxYiaKAShPQzyKVD+FATeWfeeJ1rvT8NPV2fGgdB0S83eByqKAHWgwX
vIGIMy8ak11aON4j9uGq1Uqn0d38NCxC07Y8zvnimNARHfv+8/pHrapo18e2DuSiDL7+nlHan+6s
O+f1bzWi7HbJME+7yKyd6/qHR81+xQycIIAXXjgGUpKFHvxK2yq+0o4FKUZTZOeSv7otbXukYYTz
Oh6gzCQeOY7DNKW0vKFj143JYA4H3+hV8GhXO/8saHBTJzPZGHCF9sMb07ZgzMhPq7TLsEg9M2Ma
90oLXqJuekUoeFq8ApshcglBhZcxasW/yG1pIEXsaSCRnLkzv/mV+t00yKtqLE2WoiCbrBEauvlq
GHF5wCyRb9fO/yq4bvUuOFqULIuREEt4Th2VvDccqi3Cr6XlH8uExAuJ2zT22+6Pkci90VT1wW/g
RnSpp242b3N6zAbtU9DSTDyLoBy++xOybnveV6QgPPdp9fUbaDW+BoSr73xHQ0DnOvPGaVnGLUB9
aPvbuvKRfROrl5pj+2Q27Z/eaYbzgBEu78yFTmHd+3I8FTWtFdup3la6RC2CowsP5Ot3qFH7BGXS
7PUByF8m2D1i4b+tClqkTtZN1xO0rPQoLoGJR6ZxfxfaoNHVn85CNx+2UNOlG8t5s87Iyj6ubj7y
xS9JFaOULnbq1wkV+oaflHz1+6Jk4Z1k6lfJxGoX0Po5l3kXM9Sr5IZ8dbouuT9c3YAfm9HW3bZU
qDtM6erogOve+Fr7mmZzdeIvcnyUFiHF4zKWZ0DWz97F6RlW0fQDNdh0Vb5Fg4hu3iaSeQxGJvlk
80H93VvLZNut670sm/dAFvQDjOzRe0ucn0QS5fod62Yd/XXYx6PecK+OH9zHAPFbUsL9qu2Kc7rb
ZztEIiWWch30HmsCoSneZq2ynzlV5+E6ran97EeLkg3TueW8apXGO7y92L7g3NnZ+rksOcG7te8c
+ok5+RjjuSmmcBRu9UTT6Ox2kX/JgVjOyXKSKYOvnmeksG6KHIt0hM353sh+2piJK8Kxr/He98MJ
3wTzGHd8LfyBE1eL792elkblMrKIKOExhou0BmFt3Xzi1S0Dk7tRmeOOMjgOUXJUN3zvbz6PiGv1
8auhylAbPfvqWdMTVzTgCQ5I9YiJaVVW9mnHXRN2Edj39eJFnkkibU8GvYrt6Pnr6sWZ/1QW7UOf
KcXqJLW+OSo7jgsUB7/FPQ41Zg+8aBx5Jbq6/snsPb5o0j6NTl+DsqWb0dnjeCjs1j6KDgGAbc2h
VxZqnwiX+jn/6ujWEj2PLr7JfPw+an3ALI96eFk7BKs8WbX6nAZdXU2JxDoVv9bdZp5L/5JMEqG9
iLZSpCRN1h7mvN7AcCIGOrWEx5ABdGU2X9z0puZ0FXXPDkxeHQLOEwiYfZBK+htqV04gTeOCjPJq
+pZm3DaIlSA7JxwGa6sA7oF47gyx5+y7bHjRDPi4opV1n2wKWh49muBJNabbPrfVHg0OgkPdexaL
52pwaawQNJvr14l2TriOwiYPfzAhQu9qcTmtkJqWS0Qiakvoj14wj1z0pQke8njUh936rBK/41xm
p4GZgVhFtmY4+ol/iqnBhYfqTiE5e407hNblmN0QdkZbKwaLODsuCoIFf5MjSNu3nefzMM/WYe3I
00oojnS8NutQSkr9nZFFG64ytJGzwWauSmO3LhOaPf5O0Hg5aOzMzN9UeiBM7iPVqu9uYf1wYeDs
SfykfvLqs0mbVxm++pqELkQlNICyq0jYMDDw8uUjGLus1j1niPm3lZM1mSG7CVwJJ2IhQazfesXy
rL8+L8vx6EXil6ZhqVgWSG/YS/JSUF8pHIs9I4P6p5ej/ojm4NBzZHmdHESGU/9iUW0es3Qs4aw0
HpjU5E/HVbzU5sxtU3rr0qAehjeD2mwVkXmJ0ex6vXmqShHv1xkI69RF3AWWmwbIFjvHIhGqlqOu
+/CG5u/a0LLnggQaUSmyh6t5YxLAsMV4CPxg0WJIdPwn3Sosqq2HRx9rK6I5Ds0uYi6wbGNTai1t
1LeybZydCZ0j3vgS1f9M5Ku3QH9ii/hYh8yokEvJUJvlsdjWWkSwSl0ql8wnscTdEcPi7myDYa9B
L5puoaqO2gCfg69zcVrjyNB4ZJJAwnXn6Du2VJ8DnxHQyN3xfYSPHiuIRvNNK+qrcIbT+tEjwho5
tsbTARcU3vUiQSfQYHQyncTYefIb7y/j1YmYmMdOdHJolHKEAuw0aOO+XsRc0Yz/bzCNY2oGYqMZ
XyJd5AgfbqPYRmmsrkOdxDB/abQXdqUL04LHDgqvoSlg4yXHvMS/r7828NP3WZockGkbo9MqhzNm
s6uJUgGGFYx0bAYipKk9bUAuCHCCzhbDyaYv69cs8nMmtRbk8wDCk2izp5au0SVoYdZ4WvXoY109
ctt++NUmI/7iva/nf4bV0t8gjuZjKNVH1zvZlRERlGhMg3NToNnJ5Idyyb8NGEM8UjSnV6dmRGtA
0DFEyMaVnQI3+R1LdB9aTXQY7QXmHFlhbr8mXKS1XP3ohtZrY9UNTHUb8pX0+ulMBrT7lLSwidbF
Mpi2/twCeMDTKd+a/oHyzrjnZNHOEQyrUk/CZi+oj8wlml2/5rw2RSCIZpZFf2icHr50Br0L44B/
dLUWwpQ5cPt5Kx56dK8f3CMqM38WxzzS71omf7lZSyxJ2x5wMB4rZSUXv20YLc7e3RTA4qu4H2BS
2aEn3PxQ5SN8bK2dQxTT7UaMTD6laXx4hdnu+LkEHzP32yZZ6x2LmHacP/1Lo6B46A39V8d0GWMl
gDJr88/o5wm5aghLSilIG8ggqX1JWcCzvSBUg79SpQ4ik9GCohmM+t1Y/gAO5G4I8dVpxftZfBlT
XhhRFAz7fhGLKyHrn9PM+MBsZv9tprI1/D59Z4hh7XuFOMTgkd0jR5KvcUOGmx9Q9rU8vWn8wxxz
MNAuUULrTqVkk28nkQCP17hAXdEi7lnytkaU5pV0DlZNvGzOEfeEXn6PIrY6IRs5qo7fRUrOl8A4
bT+KscfH3zMlyRlZnLz8LNGMHZ0odXbKh2LhWehkoqqzSf2pC3JQ/GRXiAAYfmwT7TQzcXFIwFa1
F2yF4iyKEvDim8OrEePcs8wUwHft0/qcSavU7OauDe339VVkiiHfzuAVTkY6HctZ+beMuN1AMS/R
vyd2zZhDtKex7pjJL2dao3NuVQoFrRpI9gHGQT5AZf4mlwaCmtKrc98Awp6Hi11BwluXLcIwhpwW
sV/J4D+7ZT8TK6S1d5fEdOAYT0Pk+Axxk/cpttQDFeplsuwL1NgHXzRDESW2dd8ad5qL9sbjyMek
nVECxe4+pQyvPWbFHd9/O2cGRyVig0oNnQNoDvMLVNeyBu+BrJ1LI9ts60c0RCL8rX0FkCVxgAi6
ZQZ8BjRuo3nfWKzZgYEk4MCqXk5yHCGxXDElLlq102OZcRi1XjtL009mb+0qN70XpaYd3I4GyZAB
BkVw8zFLgXK9OkvijJljyO/rDDa2oGjWpNGGQYFZNC1b7aQSXoUS0eYZoBOxHk1PXbnKK0ABXIjm
LqSKX+0YcEY0H8q2Cqhh5zMExndLH/TL+gIbSijiTdWc3Mn/+lXrYTqo0iuiIXmoC7j5zaJSXu4s
M3uUNRr4lrlnSGKeSuHacPUQgyARunu/1gKuAiqRF4A3ddii65ZHPwGOLNyvSJvFeXBBZljs8vZg
fh8qjMkYHijGRBKDTpuKIwArtYFhvhQnz7IaxMWNtF9GIAYkUeXwzTFJgZK9LY5yNKg2aqD+fcHD
kjjghtYvUFSpulIAfWmDhe/qB3K1Ydug3jpqlWcdRseGFN4t+H8tD90iJw6DPixPJBVp7rT91jWq
4Im7t5uwu13WoXnqa8nJRYS+qKS0MNKH93apIddDsvRmHejrzcJzgVirMxFyWOQbBjZ09pyOHIcu
Ek4T8sJlu02j+lRZ0uJ4Mrw00ixPaT+iZxmYNwIdr8bvnRG5x9aPp73H9jdWXXcdeyq5XHYzxDlR
hPD+ohtLyF4y+UjpvAolTkzIRgApSJUGn82JDZoYX9KmOicgNybe5lqQnuvAxHrJqdImaG5TC4TS
ow69eU7s9DkB5c0G2B24vQeQB2cnIYg9TtO/WdqCibU79YREJcoYCVVu/BHVPuHylM3nGJikl1n6
OZUtTd66uUXKvGrDtFwG8VMYBp0RNeHUGcrfbqz+zuZAQEAwnvPJ4xET9Oid9i48nVBBXbaHSUY/
XW/Orq1L+ETgFWQdsrJ7tzraPGpf9ukImTX1Gf1qiXRQEmW/ZyaL0gMhqV4fCnxCdxqbqCLsR1lU
/staxwUwLXuXGa7tLBKbmPTwPPYuSk3VyfVHhmzGi8CoTWIhSXh6FxucMrBVQhErj4nJfAV1ynVV
QAhFqtu6axmIyY7BKIhRk87Ep0pdTsUoPC3I8F1p0cvJkgBcRP/KOweJMkZ5GhO5fczTU5pw0lXi
V2n1yS4xKVfMGhiv1YL9bkCswzFzZ0UIm5mnYWPWT9SuAd0OMKYNieh4Gy74eX8JGYv/Ys77f5h3
cF54pAr74BABf/yHpFx2nGymqjOeVsVhlkbiSTdSHIHnIUds2g0Ubr5OQ0IaVMBmFB1X1YHRZN7B
z2k8j6Iw0ESTxdI6F27oxvb+D3XntSNHkmXbXxnMuw9cmKuHucANHakFMyleHCwK19LMXH39XR5s
dJFBZia63m6jUehqVDEiXJgdO2fvtePmvTfZ73WfGA/KTC1sUBWNGCZmoOrD3HnDu/On34C71/Qd
dyFL+ufeFj12dHqafL417ZkQkcyvdl5aN9cxgQoz3Gn6zTBZE9SyUdPX1zLL9LbvkprDyigOThTb
u0k540cJ8PF4CCZGT74Rfdd+dhvB4fhsGB4IZxiA78mGhW+aZW9I+63FIvWrsB/2CkQY2wevhWl6
cVX/5M5JQecBMjWCH+6jygGDH3URZ1M4lWwKYcgJGZUnnoUZjQAIhqhTYpULEuRe95KcMYkWj68f
Bhb8XHPJ+iXn99dv0ktJOGwZG7en06FRie65YjA0OVW/aauqRcIxVWtzVM3KyKkCSgsSPP4K5Ej+
yNRiRHBqLVtojFS76z4VKd2x3BsXZZBa94ufCOZAsGp9cXBNVz6+/v2d3/3nfH9XmIuHyyK5evHn
/XQlOavT51Gzcds4zXZi/byNGoLlAhvC1angoLezSZAP04Vg8QwTw9ieTvkWXkbASf6F4bpf48bc
jpUU782OEob4o7AiwkPrbFf578Ou73bTEAHoB1+5DeUM5rBhlaoy2PjlwtYdUO4e4zqL0ZD6/abL
FKcWcklf/7G/ozmcwKTZghHCC7Bln7LHfvqxUeFW3uC34pYJEGc+VMY3QzZfzMtB+FTrnW5iBFWH
xoF1zNtAbsO0GXeohU5Ku4r58VYP89EhsvOyCjFd5ChHhyr55rlfT+cRUwX18fXv/VsmmsP3hibi
W05AgzYUZ4sOnUy7UCRg3XYY3rdtmm78Ggc4OtNHUgLNVQTrnA0x3Md2q3dZmcntYDAxK1KkY5P3
gxk78Y8eK5s5pStImBEYrY7x/nSY61wUPnLRlriRuf7hGTkdK6VVctdSm+mPFV1R8ACHWc6vrt8Z
W86cb9q4f4OnLL8U8gBs6gBR/jkOoRaM3pOSAYpkkYfUhZhqauavdtaCYOhnh5MRDsdsiLYBuFbT
gCkcWyPUOrcuV7bXJntzHGizsOihi/Xb9akIOolZ6fKS5ZEj2iqYU2pmIG/cpd8XJb67i9MfQ4vH
Lzjj1MAiIkfawBqM/fjKrFOajF1KfOMEBoWUBVo1eiiv8gUrrFJVb+PMX4dCclDnZBXHtd5kZpfu
kM4QVyGLdVBS10bM3VAmFpxdCudhLsXHpmm/I60iIqqDk1FhJ97hVydTaukXtAK/WI3zRg4hEQhM
EV7/kb/DeLhBrg3jwzUXNvG573OBVQyxkdrIvxXdlrnVH60iJ9DW8xRDXxFdip7Qz4tE2sFdvHjH
E39dM77b13ODvFLn0HgVaZyDmT7F2ZRvKuC9q0qDaHvjq/7pfnjusqjx8ji+efbWGGZvMQnB/ZUW
vMKQPN0VZrgebQV5H6zazQUYPbWy20mz3jEMB11LOPhg1m9sEtbvdsgAo7nrhpjtQVEFZ47fwW7t
2egLfGgW4rlkTL+rUDrXzq6RjrlxCyvAhzbD7k9pYjNauszZkNvyeFr+PRmQjoBj6A2L6x+2rsDE
nMnTapshUYtn1wdHFg6PilWl92n4lovMGKGyNabzAek98RLLq2YRa4NmX1B5Di10CsHb5TLznZLu
a62xOOLvyze1oaEItP4ektt4bXcoJmsz+I77GrsIdcgbFcyfLigcQJe7uhA2PPNs16LIq11zkN7t
ovdHtnvRm8jvwwaf2+ltCnpOBi3mYebO4beaabDVpOJHa7WQ+rFebN9Fbf7ndUnAMg2n8FSYgFH5
dTfFlmyIcszd29PLaPsNdhbf+j7OIlw7Ct+GWAgdDaTbH/iWU4/Pqjj8v/7s/2mnYz93TQpVM1y2
j1+/iNFZxI8yerkt5mzaOwY7buYcM4oyRu6QHTihkWHN+Hqcc6r8hTFTU82FTM7XKOX8bVDaBIHg
fL5O4Brvs8i18ZM316dOhdsObCK1fy0kWNw3vvofXha+OUdzz8K5b3ln99YBB0gt4nm3nmjtS78d
3hdVDWY2MjtMQNQYAJoYRSXll2o0k8sowJwjB5seAm42A03DfTUkFi4M/hYArICAB8ob0STpUPpD
adcCU1Y0bGVrPVYhh1cj0+bF4m1744f8YS9bFkvB82mzVp6XVo1wSiN2/OA2MUMDpJ/Rv9PSezhV
T1VSvh+C5DYZoKqAoN4zfoCmaTItqq/rAUPJ6SR9WsGruj9Ua9xg2Ey9fLwZLn3MLcOYRw+vf+Pf
cXkURSD9AP+A/lk0b78+NWqsBS107d6exJK9izZS5PSL5JTu0JQw2J490n7pQ7hNeXt6eM1YXJcu
fbHA0c46NKfsRqT5kRln/sbW4/zOKAOrZrGKCluERAid+d+1Jvd4zkR6d9Jq1hEDSdQDztYo+Phw
4rw1+khzPL9uN106PLZVcjitBpE/PTNBHK41BIHHxrPe22h9SEi6R146IPLUxpVsXOKr6ICbJEUY
CtoeH/Vj3CchsMncne6hq+Lud/cnA0weqi+UshXR5Lm9KG62Q+rvU0sTzLiI6t64NX94mDjnLHbm
gOPOb3ytwh2EMTYqo2nN/mAG8bsKpyUdA1sQT43mITH1U9DFyWUw29HxNPwochHekdb9xlc5bZy/
nr74Dp4H1Mjn+1Bg/PqYoIIdxCzt5O5UV8V0x49NCZairtc6r0Aq0WzuYMwm+ezfysqiTiibhEou
vR6bAGMSVpjes+DzmYsvMsNPoz5GvItoZ++bU0wITnTdms8AaIeth7Bwd/rL7CCUsxR5iJQXjMtU
+lAJmrl+389XltEHBOoQVHCq4usp0PRWkQ3njfPOWcTZkrTPdvYm+F5YdnTa05uPxlVi+gpXHR0H
k6HMyJJH3h9+S3Nju/NzmTifTmtJ5eWfi7SiIdFZ14WsrZuExFGn1cY6rIioiDWZE7m+9K36s+45
zWkmAKtTF8UUWKyy9kPoTXhwU1S0M4i0VZ6U3v04+M+0U5BPZrexGsuvlShuDZS4HJYkPVZCluFc
3cdVsDsp+TOF0zYT7cbF9MkMRVu0yOb4qvSDh7jvKeG5c4wxkCSXmJSPDX5STMJNeoHI7rtrwvaP
Iw6iYfIVOL/7g3b7Mhf0D88pCMnFNw1djZSvs9UbJ0eOD4/n9NSBtcrwBkA8xWtifw3MEXVTPtGk
sabpeJonn9YQkPjdsUcs8MaD+ocFI6RGtUEa2h4r8IIH+Om4FwNodhipp3djnJQrq5q87cm730C3
x0fUE3DASPtEJflm40/cc2BtyVC3jiEpIyPtXGJQ1S7K8ZzixJnfODD8zlB10B3aKN29han1Wxej
d6VTDZ0LzofuKx0gONjS/tgRYE/F33bP1hxtkxE5fQkR8uDMqMMT9ttGpCBuGFOum8D5K1FYOJIa
kr7OkqPfZ28WNScgza/ve7igakhYJizIdIKzhXfqo7Cvh7i4SzzjCllJfWUsf/Gt6U6aHno3dq3W
rfmyojMuE+QbWDnatS36et2Fk3+N0Q//qzVtzUIponCAN54KpNMDfTpoGpBvVm4P+sNE0elOEuxE
oe33/jyIaweL3r0LTDEPzU1tA3eOvYkAgyltV2GVPpdhGRCs2H0NK+ebxb6+N50O4PWd1z86SFG2
DRGG14Vnvxsdjr9Dw1lDEMjxDhoJpZDk4SAWBhtklxrYOjtQ+g6K6rWF3PrIC1+kujl6Wj2flPeN
wLFqtDHinB7xQJs9WTXDyByHNfLnrrnu3HrvO+FwhNBnreus6OkBKixZTRMR+2p+g/qQ7LtsrHfM
vJmqJF53nbTDDU57LsKo6oeaaGnAsRnEywb/cYsVwg1G53qQ9LcMQK13mqnPviCVZjezRG8WM+NY
qEPV3HWmN14E6Nw3WVtdDTVy4IJ4GxTmLYHowzTfCOLmOqX0oU96gm/5iFU2+tb7UxO56XNx3bh3
xHkZu9SX8mi506dCorIcF+pD2UhFxF5OOznFZGmNiXMRdOH9ZBKwkdF2nor2/jTsGAfno2lrBqFF
/G6a388mORgwHy5V1GM+pSQemb0f6WrtT2bjGnHOpmXUONj1sI3decJmLkxUS3HD1CW6CNLY+2qn
6OHmt0jBp1j782c8sIDMBhD4lrbo2Vox1ILZdVHfxYRBbYWTi0vTnjgniquROQdBGS05uZO4ZBhh
39ZxS3ZzHWLcEF68I+CEsXCX23vCSSjtjMdwjtZMxIgSRaawgbq18gemi28scL+XylCzTA6WNiAz
+AnLYvzTAuepop0LI2vv6OgqGu3NVQuc83KyJtSMFsxlF+nduq1S9Aiol0Vj4lxhl0KTCpSte7Jd
5TxNafL0+vdyfiMVMWIBVhRQQ4Y2lcLZgpGgCS1K5sL3EPuQqQVyZUek8HnSuGCWjaYr1HdGTmzu
Qvnq846JJwmAp1rtBFbyC+ICRfO+YB3ZmUuWGMdUi/FbLC9P/xRarvIAECxBILAghCJSRnTO+Lko
MQPGYoewImVeawPQSLsHrxcwEjxkSFHR7hS0HkQpU7dI160bb3apFyPakxbI0tXrl4J8JO7Bzw+W
YHzmw56mE0G59Fux5DPnb1w96dtT4+xU/DeTe+A8vx7dod8G7RTuDFV/0ArNCDGGXXAVN8y5Tmb5
qkR5If30Xner1rpXrLph6j0nSfGjETfTQr1Iwvj2VIqZ4kMtlDqcFldiUMhtbVkHokyKzVARCxr7
7nihqII3eHDK6/rzEBmXp3K2dxOGc36H1jowKFuIOMCIiwjcRXx1oaLyGhreXjMye6SUwwuZkZs2
qQKZhqr824JDmKgUWa+9d9OTgbip5vjLYE/j42T7zyfqymR+Gnp1hRYwXJeuZsZd1B9tR3xxXLx+
UPjqjZnPW7uONTmQEdMPX9EIcch4NXtqtVKTcYFwYRP6dLoSJ3jXxUgWHeSD6ymY0CoEzl5Wwzps
LizDXnMANJ9Oz0cZthVJAdlTxpg/70PrmKaiRf/GQ3IaFHjCONoMZK5Pld5EqEJv6O7Kp0uXNxPj
xsS/Z0hYHPgB6a7VKcOa9tr0UY7LbnK2dZF+M/x3seNcSIQkcJYcLPLLtLiWJbNFsa0U1FGv8vMN
MQrJzscRx8xfAqgkscheEuDspCGsanBupYzBe3mI5PI+3wUL3+X0p7R2oxgjd+3t6UdNEVVjXA0G
joQalgtPf6/s9jGFv7sc0Sx0adSjc4PpYfyMt6khzA41jd2VJEgI9PS4fI4nWYUI4kU5VQQm37dl
r6F4Q6OLmGWciivBCORgpsnj6CfWEbo1oBv7zra02PudetC6O5zOqYnrvbMhi7/r028oNsxdUHri
iEUUNw350iLWV4Ygz12M1W0F5hnASXFV4XW7rOy3GkRLf+PXtw6krgUt3PHgkP3WMXfDoZoyqzNv
Iz0kB+lD8Jxz1IzSTXLeOzzFTiJvOgvcHlvUcAgKKX6Ud/9RNua7uuS/56GXVNNf6mbq0jhR/+c6
5cQs6+/q1X/q/6PgB5rfP62Rm8/q8399q2hoTzefy2//+9//t1Kfuy8q/fL55+TM07/0r9yHpVn1
I+jBsJb//a9oB8Mz/4fGhMuGAiuZAc6SqfmvbAcjCP8n5D/kQVBI+zS3xH8S7vDrwQHBtWDFtijM
f91PB8667ZA5eo8eow4HpARPNUHN9A7x6L9xUvp1j/z7M84KjZEDS4CcVe+tcRdnX5z2HuQHbuzH
enoI9D4uPvx0de9+PPP/Venyrk4rJf/3v61fX4W/P+isOBCZrJp0EHq/IPJ9Mjx7wEuUVpvK3mn/
mCO+H5wHh9DK1z9wuUh/v3p/f95ZV6BrTFOPcLH2lfmYoeofyT9+/U9+6bYsv/CnMifDaNKmpqFx
MZJs3t+M+lvM9dNbJ//6+if8WlD9+7v7Z42vZOq9PlNxv7do4aTsESFzgeiN7vALF8Y/q4YGUDe+
2fCHT/iHeHLXVvZWv/elP3q5Yj9dGRNxXOrZXJmBnNXPYd6L97JFPfv6VVm+4B/uqH923fs2bvPJ
poMyRpWPLCzSNkCMxvEn5uiBn3Zmtsmg0JvvJkyaM11YL47yN0Iyzirzv+/J2endJVLOrgoum04+
JPalSQ5H9Tns950+RpxyEPf1S/fNvrFtktn+CrqDk+0D416qS8f72IlHZEvMzn+s6i82OF54Bv3l
yfnpSktvHjgf820kjDd4VGvtP5MZD+lQ6bdEJi99xnKXf/qMUIvZIbOr5Q1ii45TfMCj7IKHpPOM
D5LJwhEPVy/eeKteenbOFqLebGFBFEO79/vpg2MNSKlShAavPzovvVD2rz8F03UoIiravTnNA3ZX
fesKQ1/Sgav+4Vt1ttzg/e5don3bvWwlxGKSX6MZIdvrX395xv7w5J8TQjkgJ3p2ZbevASbem3TT
9hXHuXeW3VVg1v2hjt7QJrxwF86PSmnQOlUWYXowOl2pdTZKxXzC4MS+ef2nvPBQecv//9NDlVeK
8fLA6d3tk2ivfRPzk8QiFMc9GURoprZm1YxvXLeXPuz8ne1FKp226fZVipkXl5K+GZTCXVzmzjGP
l1NaOgX713/ZC8vTuYwpNlqO8Qzc9/Po/zWMpIlo2wOLjXJs6ygHUezYLkcPokX/2QeevZ8QqZJG
4lrcO2aLznOd+zC5HmJvUNEB0Ss61aIXaAetNgutJ6cNw4ki6N9Z43/YzF94StyzLWROYkr7vheH
tq6pwen3FriWYisY6n/2wnpnq0FYKZOTdCERCeIygDoAGKGbv8TzXL9xu174Dd7ZkuAEsm7Swpvw
VUC/bHEkX0z0kB9fv0IvPQxnywHsg8627c4+kIowPWeZEdnG0Z3pm2RHcgGk3sYQ9Nqn2cPxR4Ks
qsr28PpHv7RYnG2TKlEOM5l6Ojhx2I63eHgG62CVIiiei7ka4g8zd+qtdOgXruJSA//8Oqe4sVxl
Z96BQZUTAXoL9A20s+mtxsVLf/7ZcmEhTIlzuroH3zHNL+ng0A2j2ee8pYl46c8/WyGIBxhTaULg
yYDJHMjHci/Q18s3zn8vbDvu8v//tNh5mfAJeTUIRjOx/ISwGC5ROfQbSRT9X6/f7ReWOHf5YT99
hOvD5RGtLI6mdIH0WMrCAFAX7xOD6m5oMfMW05S88VZaL33a2Ws5S0AmKAFRwEuzqunLOCocdqqG
knIfe8SbkWWs9Tg74AWHgZhR1Add9onuSSTatRtMur7qA6VL8jBkEpQ3g0XyozxGns9kdw+sgFhX
nOMLenAYg+6f7WrnaQZYSbramfrpKIKGpALPlcDp+9kY2jcuzEs3+mwxIXkkbmQXy2Nu5BnNV2Jp
huKbUHpyQYl0Kur+6SedLSyWICLCTvR4ZMqttjVhvZs+zrAfw3ZZv/5IvfROnC0gYnALewrkeJRu
GK/m3uzXdVAWb/zpL1wqcbZizKoADlx3aP+cpaMuasAVYFc3TSLbf/gRZ9tTrXydeE08Hv2h+uSW
fbyuJ9Fu69iQb3zCC5folF/201uHAj50Jycdgf7oluj00N51Yd+8sYK/dInOFiU4YEEYp7M+lmnb
lCC4QTZGKysPCujcI5X3/T+60echWZz9XCcNnP4oEL/Hhzkl3ovaNcbwXW9f/4iXforz6/JEH7qr
8WhyoZioXXIrmr+SuS8eytp/Sy7y0r04e/fapKfuYUtANoQodWsw2WTgVIdAtV//DWcyr38f/U4D
yZ/u9lz18EFbPR/BBHVOe4gbP42/MUzt4xatwNgh/ehqN1d/zV40d58LModg57dJ48zv0WABoSGn
pU0/jS6ArvIaBTfwoKZSeXM7pqMx717/oi9cbOdsL3D8HC0hBt5jgFIKmF8tCZSAlpA5qFHBe2Oz
eP2DXigxTor+ny5ImBtBGYGSXnyRGC2wN84SEePkix6fIIfGsFtnJXYI9cYteOEDzxXH/pSqJGxC
cTTmqqn3hezJVFqFXRK3D3ZThU6F3rSI2zf2ixc+7jRQ+un3CWyNia1S+1iGUdFvmRDnSEjcPB4u
KjW25lNEvvE/LBJOya4/fZjPaCNPgIcdoQFEIIOimK6Fic8q82LexjQNok+v37YX3pRTa+OnTyqD
zCIQwWfpJbX+XsT58BDno/HGQ2H/8arR+Tx7ES3cxa2bS/dG57Eo8i8TT4WQl+gKmvDWYlFxDA5C
AbCVCyZdoT46DQJYRQYtGql+w+GljrEOjVXt3tamcrLuSvPWmPmBxsA4Z98hLvY9gdF5mhM4WtYk
lD9gv+oAWhVm3XU+5El3Hu89ejW6vkN+GY94nTXx7RodBX//PsfR3XofXFf6bvvGGvfS7z7bklFC
udSNdDeR78RURKh30a3pFfggG1y0aJswt9a8mkiO3zi8/PF4waU+26KlldYqcbSRrNLQquAuiVYN
EO7CcQyxPHUJkOy1pg73bvIKUsptMeIGLt+ods4UI/9aEPG/n+3hGi+/ScLEdB1JGLMfpKoYdn2c
TSNMukfDLnOxA4uoG/+eWC0mxekKwAgHVb+eJXmvoPwqMV6TV2BGyYU0Sewa1kKxtaUblkiKwX6F
fshrNaY4ZJb11Rw6bpff+di+sBO88TNOJqnf2ir8jLM6odcirJfrhlqw0+kwPKcS/UC0CfD1ph9L
YQKTXOlpbvlec+OXxXxDFAp+xyMYl66Kd7Ku5qo6NEMv0/nBycvQSq9ivwmBcMk0YEh16GDalH+l
KXpMfGqC0aJx05TwecjwVTKNx+pZyjl2+zceRhsVInvrn37W2ZlpqhkjVV2iyX2uTW3nVOwNDDig
rPaAAMVwG34W4S5t7m8gNaSpDcx0hlYk98KqRrI6wNThlAIOMpB66adu3xkbETY+qKeVxA4xIXZz
Omewjn0Pv3tYp26J2GbTm5gmrVWNcyapF+xzV2ybPEgHCMNOSZc2bQPS1TJi5snVkEzrIf3FjdDT
4shRo/6LOcjcEuoR1VHKGqgDF2KXivjHMW4VVKX+OvYlIVbHAt+kaa4HI5ka2ji5lvcWNgHfukg6
K+md1VC6yh2A67EnJitVqT7Y9yU5BB8FCq0YNWVoDfbHUSfow9cuE2DwjWzP4wRrizfo0JR5wCHK
m+ui492uI1WmB6fi2ShXEuMwg1ZGQNNYbkh+z8AOxMPMeAbNeRZ+HxM5mPPOGTuyeErQiN22NgIn
Ilum9By/3Do86ehYTU3EJ/H1YZJkcufC4R1v28TiDH1dBh1d0Ws1ygwgvecWYCRXqrbN9tJ2IDx8
6sfE9W/rwQUtsiqT0C2OUtixvivMLKguHGP0wbODnk9wD9mNoY370euVozZ8QGVZq8ny+2K6L4ZZ
NdZRD/kUfJnMiLWFvF1Dxc+CoA1ktJBce5ikchhhT0Y1KL/3dolaEKW9YxTNYwhXND46ro/V8SBx
B0MvG2fc6itDExf5OZqaGBqTU3v+aHJ1M+CXVLJWkFwbsT0l8SboPH+6M2y8qwLQTsxjhNq1iP2r
hO9NfGzIIeq5mlqYFYRgkHdwEImZ4TcOiCxxxUqNeDZWlUWCzVNBloa4qqXSjbeLdAflBR8jRTT2
mxlb3qBCK8b8YSSSP6cmHrBDKzVFTVleRUk+AEII84agorCgEb2d28LM8elL5sz9seMyzdsuSsgd
XNVWYwZgYYW2/yLlNioOsFPS+BNujiB8F7WZmXgkHaWGeTuAmOzvjNBBVEyOXh00tx49qPwBuFvZ
30YWd/YhcJvR/8yiQEbzYmpPoi+9G2Bb3c2qb+Byk1PaDJ6NzocNNV8h4g9cckmm1Jz27JG4hFfd
OHVVtpclYDCYAjazguCYmTr0BTKbxMg+awi41XgAC56XLeCuGh1bb3RZIVZG6hrhkVgX7MkxLecY
nkHqtjCEgqQlLKJI3A4saemTvoyDfmiY55d6kIC8x0aSzIMgzkgR1irYKRCgoHMB1S4tHy/4hhI6
aC91nvJCgcmNUORw/h+ongunN4Jq5/tSIRPqlVc4z+Go0MKRLMNrr3YuJsWkhu7SNmJfulNZaaIK
cviYEM05XxebPDQCItFsqopqPfhROuxYLkh3W2eGlgTzeHNeTbgZWbL8rRyyqiLZa5jD+Vrhvahv
JMHdPKVBGA3duxz9FfowT5ZFfIeJwqh3TRqAf9uYmRAp1MxpmoabBsetp1dlKTXeEi81xfRkyKgn
MC6KpZ72zRg7+aPqFFpxAipdcJ+5MenqSUwB9CnkJINeINGiI6GF2KtYrf3R6oN31iQLGjcARwz0
cIqXuNnZGqvHVz/B0pzwBRwfGY5q/N4t2nWJa8L5HitTt/06LlobNJiya0BdQJtdvZ8ajb1909gL
3W2fAdCK7Ata4BAdZ4ukx69q6pvmo+fGGggg0da6bUFzj8V8R0ex8b01JGJ25rXto2S4yCOxQF5L
gsfQUFotzqGDg2oxvg8TW7S3bkfMSrKllRBXX5vRjY196Kdpk65br9FZh39CTd0Db2jUkdeRTPAm
N8mgAvf9FCaFfzN4bdkcCTPISGNCDugC5XXh9d/bWWn40D+jSlSbuPKN7j5Miy5cm22tecgmEHE8
rvPU5l+KJjXbp0yDyI3wUyWj89XL0ipBMBRg7f+cEX2YtDvW14IUmKJxqkOBMNPamGlR+k9tF7nw
YM0YTVSnkroSKOtDfxDsKl2XhszD2FsObHSWuMkhV6TB3nDMKPg04xQqU04ohWl8hhBSIuf1hjrI
KrLdYGdiZsHYbQJJ0Gygu1AtYBU5B4QWrJA54eZnwSqIabHyGsJGNHWdc4AvJqv80lWJl1/nwJCd
9/2E3QPTNAnjzkIAEG3urkRvDWBy8BoCFfKMziEzi7Sh4j03VdffajOd2JeDqWyvnaYZUrw2aWo+
NyB3oolIqxE86lx7YYP9zFawF5AWduh+Td9gZ2vrMXY/pDRYhqsePaG4zwgCDh8pc52GYWQX2UnO
z0M2AS3VnzzA0WPf9jTbGgef46VRg43E08XL9FjbBCA9KSVzggEqX0Nw3ViDangPXU+BNgAvw+Nr
b1w76MRMgscUplsr4N2VPN+ZX4BA6fGNp0AGeucIBo1EGWSik3yK4zHzWApizus1xYwS8RN7qN3d
gI9l4Vlxc+Mhvoiq2SVXDmovyJo24+MuCH2vDaCv81Dcz43Jz6qKKkU3CCCHQiSq7fEZLAnfmoKA
Q7DJdjdVrrNVbmmkDYAf8EH5phdTl/i7WtsOOlOcyVjDKlVoHtYyL2aS6DrpW9XXlLgu9czOoiAy
WcufflnPFlNkI84KopQypyzbYlfl0A2gSeVNybtpgy7wQ0a+puM/zHnncCmGlNChhTMrk4sJH4kF
HLmiPF/LIrRpspUYHu2PFo81z7voZKcRkLadq3djwe689ckVcL5iuaPH1PQQpTzSEhG1Hy1AgmGw
8cqpIrAHUTaQT1ml4l3Rukb7bfKRdh5UZpehtyuVkYmn0JW63Q9j2BL4VeRTfKW5LVj7WaflR/At
bXzXzzo3UH9hvHTaVWV6REmtqLrr7hp/fyAvedu+D7Iz3LvIarKw3c3CzbO/KmlNV1CSpuHgDd1C
CVVNbF/LceT5tVwjqS5TUlKaFqCPU9ZA4vUk9a5sBKbYe2KGKh4IzT1ubnC8VsN8UJErwYc6ZuVY
S6wu8msLEFjjqAeHMFEHXXbdC/mxtMiZ+NDpwJJoJRNrwvQyibACgugkZWR9tfuRDMQtWUeAuehs
Tqpx1+YwwckkyMxocm/rmamDbHC0ZNh/gdfpE1yUswx5+yzLs3wCr5jPfbO2cwNC7bYUfZFauJqM
YoImSLAK4vEkcSk2GvYwAsaUSXZXu7cA0Y72obO63mhv8WdNIH+zGNAYZJpmNKbnfOrge4SDnfvB
Rk+IlwBAdBN8hG0pIxQnK43odMAfM7A8c7okIqfKmrUwa4xvu4C/Ot+IahKZhvQYiPlqnA3ffDcL
1WUenqvMlg9ZXwF7fcgs9uWEnj/kY3kwksiCUzNi0L0kcMHgYKDbfHAscEx5uHCcgxpP1BZUWEk/
bJg6Z/w6mPm0gGCgCBbqUXexFauDYN+FqBVbCDfnO8XZDFVfgPLTbR7CVnQt/zZgtL6jfncwYWkE
yQu1oChNKEwlaCVz14dq5HFNs4nuuXRSIsvm2KzgOwlouSJCvpg1zFAQ7DqfrBHCi7MSzDqtQ1LD
4BhWpC6JYdoCKe8s0M9z2o5PdVaVtnnhO0VVpjslvApfYO1x/kk2FaR4iLZDNrngbDWqidDbBp4H
AmWt/An+qL9qehWGOAECUqp57YLBDIyrYJgF0a2urBAuYlIuKzRHIE2lM+3KTBhkj8xRB4GOWASy
bVd+2QwlAPnMYYq1UZDyoHsODdvvphDZWDV7vIbNbEMidUtTXVKtFTK+6mpvoktQ50J3Hyci0SSi
W8orBJVkguTYhN1LuOLGcIggQXmfYieI1U1gly2eg9E2C1L9OP3GUfeBY6R2SXopZpvaEPi239+r
STfK29S1L1QBAg0UH4eswi6IDa7llPveNpz9JT4mC0GQ74zOn/QzlqdEXODmCId7zy/MEXFyTOW/
ImfCAh3txDPm8yWBmg7a3mXHiT7hppvxJIxR0lTmznJoipDsl+g4nB/DTjc9ZHbGGkV+qCVRzvaS
HpWw5/JaG/ZfLeF+8ReDCtr7nFesTeaaskSKi3a2uMmrTIx9clcGbuIexsYuwidOzTwpK/yoQ3vT
SrcV76hkynDPr2cJwlbAI8xaHSejW5NGHBuARo3YGjZapuiVVBMCI/qGSgrsyirNkwQb2ly39p0L
6RVYTmG33GZwxDYDpoduJB3DXhF1gJxuHcsesjzs0EiGG8+0AjS9pm5wuG0a4KxTfT2TLGt8b7Q5
TVuXiSCOX2+2wdh31TzM5n4Ae17fk4URAjMVjWfipNUxe4m3xuMvfLmmNyMKzpsai5fg2DTfOp3s
9fvW9XMuvpbSJYBVU43576mCcs2+4s2FcHeRQTzwBf6YVF/htVL62qvmPrnCiW/iS8A/qXzzUBms
ybxPhKP9P8LOY8dyHFvXT0RAImWn24ePDJcZORHSRInyEiVKlJ7+fLuBCzQObp8e1KCqO3OHkci1
fkuntlCUbB+WuOiHv0R0OvPQB84t3T4t8/UaGDrivfmqberyejfOxB8RtVqryH8AjzHrHx5RryQ/
PSMjhQE5a6lRmmZ60I4Uc7Uo0YCrOsKAey9szC1RJME80dlAldK+6OkpxO/eRC2VM31D1oB3oXkr
IcV5mYDu6F5f4/Ek222YH4EelpX9a8S3FbIIMR7tI8/4o7s3hKyuxZ67I2/Cp9JTSzu8LXgbQhLx
R7L+qifu+dyj4TbOuqg9WvzHsXfbdKYV9uRjViDEtkJovTaC0LJ1AzmqUz1TArGGM9LgvYsaS8xN
l04ByUUTzl2VHsVmbVZRCGfVwERtpGVktGYO+Ab4nsBr9iOFZuvf1KdBuHpve08QXbar6ixQ8olD
Kc/KB8hFF9BpWLL3EHBYB/iuC6Lum+TQTWtPds0mGxe/dl5JhFJB5ZX4u3k24SCzssPvMJeN2t46
ka0RIIAkNJBUZeuRN713CMEJiA1XkZHS3gzBcrfYOV4+8YdvH2EbAF2KnKuz48vPpD0XIx2NLyuq
cgsqMMKKEQvsp0R4y7oYKTBZo+veKXAO7qspUjhf83Xa2oF6RRJ3X3TlYRqepzgyHzIWW58+j0yM
0yeSx5le5Tprx42Am5gj6EghmNfUZxKkYN7AVnvivjcbpetG920kaPYxfdiVYt/5E2vswk7juUOl
o61Vt92SdJyUYyxL4pCLyMpLa2UWYJbq6oFqKOQgrGyG/o/qPK0kvta3ZLcP3fAc4cSOX4syaey7
2cizouTLUjTyGdrOBRSc4awn3D3k0BwJQWzcbA8J/fU4vrwhXH9j3+Iq3RMCNeWsrWVvA0pVezO4
w2g488DxSs8hhCSOmH6RmM5H8K5einX9SmKeOmQDZgkBjIEYqfAGi3IkMl623rc5AbKbrJbfmv09
WnkayRvwD8oXCQYeRn2fFjtY4qDNjjP5pF3LMsBLMwHItxnvrZxAi7zjGgVLBH0WT5JmKFyikniU
jaSn5kLmqdKkh9B62396uo85iXjbTPh7SWJGnh3dBsCF2FNNKikTl7IU+U/rp11bUsJZDTUlIWXm
b81H2kX1SFpE0edqJsskuhZ2RHEzqOkUB4tKsbnlXlIds8of833ForXIHdu4eMLTNtb+echDshSL
vFErSal1XcfYO1bKudEGLcv6GIhIhr+ExF3HbIT9967pi3b+kfCebGdHFSZMGy3otdz4c770jxXS
KDPSL9Ra95ri4xKf4LCk1VJ/ESTmrmyXerZHQcFa8BB1SUSivERSjtUla3OGRpaCARuoqMHyfijX
RERJqKUbuheaQbP6iw7LdfxMnEqrt7osZLEneLkc6YBDQ7y9afDntN3b3DX9h65EZ5tdvwzMJOTt
xhsjqgi1JvbE5I25mfBvVzSrkMQXjEfKiuKU0jo/mbaJKif+dv/c6a1t0G/MLg/8+n0gKJ/yRM5d
dDNnlwyl746EUNkueDNDmmzT0bg0HX+vYc+BfPI41uN3yZxLux3pXqq6G7ywTApCBYVf/EPEoMq/
ZYyStGeGipiakMKy5lte5zKY9m0R+/LX6jwz79KhyMtsl9i2yFjMq2pUSGvYlPnLZgRdhNvlq+6D
+UHNWdL8xBUFfMV+IBN13878//V5qCwhcnlgSdvcgcyVqT3HKUJ1qmuaNS2vGyxCu90c8EsAreX+
oTny+rildHeTFnobFP4EFtW1hdH9Uaa8Uu+WArg6Ozi2oWzbbZqlAIAPbcubc9YXD33HKNuQckii
NQWiVPaRSSnYt6gDC/2WX3pCfiQy6pxRJT4uoIJcgT5SnxxtMUoPBeKEWSG5nabM9qeSTc98D2HB
63uS3SdbH1VUA4UdJGodGb/yRLTZ7wU/dkuBqmdbMjcIRgenP61B0hE0wPxLnOIOVbHIyfbJA32w
NWuVBYSP6vQ8qIbGsJ1ubZGxO8mi1k9rqpLJo7Eh39L9Wg1X3iaq/Jl4SjJQkxtiptuNOqSRuJd9
o9t1fUhLIq802WPXVBLbouS+IVshpeqcXCuqKHcLPb7zJ1dmXPmYvXwTBscxMRuZfLh+0/Y2WEug
fGqvsbT89Qc9Uomx6ajwyY3dgLOmE+a5wVv2JEjXmdvDtIRNRDPWgvL9UmxsGPN+7Rs7NGf0fj5p
NvTHbM4QTbsYuqiVS2VOUlM1rkG2jygw2cobk8yDvz2H/LxpPzHT0Ab+52yK3u9C+I6ekBDCHex6
hQLWfpry6ldF3t2LHiipdWdibL2qx2NOM0Rzk9fBOIlnQt39uXopeOxMcJfPLrPJDY8/zX+HJowo
GbkjW3uNSWZVTBtKdjtkhQZzfahTuZQBgeNpnG5Ugug4pgqtGYQhPbZzyRWdFWuOxXC/zlJS8jI4
poXqFHi+30c/Ss5IvHO7qeq2zQClN3O63WYLvsfpTF83vXFnuUpase7nAeMGwY3FAie+W6j8AIAF
KiHX+j7Pki3WD+tI5yWhsLObouExk4s3ZT9Iv1/H4q1QSK70rveGTJUHG81DOBHksjFQHD0NxPtP
jXU8C6i0yv36L9szj/GuZfwgS9rMYyeWfTSLkr+jyvO8ePIz0UlLHmwdh7QsOpltd7NBCItLbTbR
+BCbhAjSu1U4I8ajLK7Ixu0aTpQFxptijNphAcuuAwWpxDk7fxx0eQQSnAsKiokkdbQ3bs7ndsDe
Vga1xAUcwzLTX7iuU3jj4ra29T5ummxYGBirgHcZDs/M832V+bJdiY3L2F74BH8GvsEXOF77TMg9
dcHOhk0q3kgADOWLSrOMqAcIl1xcxRQlLSoyaPIhedhKb86qOzLX0xGTddE4U+37tu2bP/AvNvo+
0T5FnDxWhy56mmCVOO/iaVnwQ48rcRbjaYjGaBkO1QYs4IDOATUw2fRt2N70az3GGEv8asBuWnFI
+OMjEbj8OhGjErj6HVmnolmDO2JjZcWfmEbuEHZ+Wr30ulZqAiQzc/i1Xbum3MGnPIKpPvCzOu9v
q5LY6DevwyKkzjqh7Iaw0aBjZ90sqtvdsqLFTi6zmgkZPm6FvxSvKeYq+6tDYlNnrMjtPObHYBZt
FN/Gkx6z9c9ECLCqfni2IafmdtS56v2HiW4Yk71Q7Zv7G0HhXFJe9dN4WW+6ZymiaV4eZE563/I8
pcyvFWU4sxoB0N1EPvAh0VClHb7APGtBQtnh5mA/6pJRjYMXZdp2X49QcdmzyZZ4tF/o+wztRklO
nHJ2ZBNtOnYm2iWeN5eX/QNxx1WY45mXJLMjEtIYPTkOfXvPxgBytreuxVrP6bmEgX71DMATxq5r
kUa3p0DSdtNx6WVr6SUe6LOgnbOFNqMKaM5ddjuUxky4pCREoBjeyYDrZHtnoH5SeuF0jqbinhiH
btEHhcNZPYK3sTQc4C/V5u6KSCfbj5E8dfLO4AqgGPIh2tL60nLnePp2mcZeBi+CnaQP7+YE5eQo
jk2YDe18V4sQCL2ng5YGiyHiW3ywMWGdr9swuKIBJB+VuiTlPDUBi0IeFc+KAJWy2+Fu66S6aFnV
3JKmXcFnjSsAlzzthz3xODQxyc/Izrb+HROUYosdUHth3pdFcbceu7QMinnek0dYOXQiE3OsnIlr
4QQIXmZSW+v2J0/h6oqvtkqDRnxsKRF3sHk1JAqF2AcLD+kIQakCOqq3m1iEIxH1xWi8NfsGhmx8
plOBw7gxRCJb2lLWC+Y4HS9vmbckZDuj4YhSOJDUr91SlNxW69KnRyry8kkcxrpsqxymtu8DCLG4
q1rPPE2ZvG6rvTWbuyGQVhMPNCZzi5ivbo1ql9NCDAiNXMiyeXu8I1NTXtSf6VKMS+vD8dmopOgl
D4ag52iByxom+oR4SWkT4Fe+gRmei22CldpfnQ1VspfEMdWSqraKzqavInSpXfsDxQaqHO47RzYp
hin+ZHfW3UoV0inlo0VwkEKVmV5YSVE/RM+kmLCivlDRQDXaBXJfRtl7T4/j8g3UNOjnZwoFl3o6
BdOsuvHieNt6dvJFBzGUCqNbQZ70bb5FDHp73QxWAuELBd5c+noM7Ms8A9DEDzGJOeVwUREdZu0L
Yb2RX+IYTpol+WM8brn1TQvAA/WomaBp12Jpd9dU9XiWoyhP9SQ86iR1U4ZsFg0BmNSgep7UxPRq
QrXjrxltzljs5qyJFaxLXGghESpxs0DFQNy7XxlUHl87ozwT2sKDk1bcqAiQbsZpHslFpaADVGFo
6iX2HmscptTFRUVRbOoSxg1irfeYq84osmw2YhYIzKcJ9gZ6O9IDT6ZQ27AfYUpZrIsIxLbdgyjG
4AB0UffeL4VURuibmR3JI6cajQOdhpKUpb661cvQBcOJVb7tcUH4k4VNbNzmF8+bVUxQu2Qk1pRw
GBvR9KN2U+T6ankNYxBcdCC89dsTLRtT9YEDakKB1fNuwOcSnhskiuB/v6LjYZjboVt+6mXVqv2U
Rm9hfjDh2lUOwJU9jSPm+m/L9r3I8Wv3pHrLbYqWfdj4hTdBQgZrkx2ZwJF5nVWuwzI/RiaMOvEz
J826d+/9uOSEB5V2vAZi7ugY0M16U3iNRnkzLT2Xy8HMeet9KCPhww7LfA2Af1rzcQg4E33b8vL9
8W0W4aO+JFKYVt4rYEZoh+N43WAs4PpMuxvZSynLppF/6xj6qHoPlCrQV1SgpPldG6Jd3yuENRoZ
FeWRSXj2szmFI+7UTNrG2+DbdBxuZ7mAJ+1MWJB9ua0zqiWoo5jL6wE7B6fai4lr/N+XEY/ZVTAk
PJvepq7pqvijVGtZ5fu4jlKuNb1pZp5d5SgHz8/QUBAmN2OUkFBBmTwL6RsUIW3tB5WPsju1LSqe
CvCnWtJ7Nqy1rvcgJm1WcCWWrWqPHsfuejtxPUH0Bqsf8YwRjMhNTDt8mHwPaR+inrLRfkq0EJKq
ojn4Gw1Wrx4bVl98lM4r0zuNcw2Cr1CwEQ/Q+J4IKa6MkO8dmSZTdxHSJn2OqGkk1gN4IZm1O80w
+POLnLs8TnYh7ZQMZCHvp0woq9mCzKPZDjEzes2Gg8XuyLhp5z9xwFhH/2ns6+HGMccRNFB7G4GS
3E/D2mzHMbNIaMcjXNvW9HuSj1zyjeo+FBY7DCfCNXcDXERtLkueVtJ7rGhByebXjLWZcWBPx4EW
8zelZI8dhSdjNnyeBOjuL8vWQbldNJgSpZh9KnzCpZsI8PlppqAo9PYJkSQGcCPoIv+NuA7Prw9U
BjVpd4seJIjrA/HrsHOg+Y2ak0eBkSh/5DRofEE++1Q05Fl0KURa+xNNRF1695nyyY/bRagCPSa8
LYMAkd8ooa2Se1CneH7aCsVp/hMy4yps0MpD3rE3LDVe/lnUqLST/QwSVb3WyHJoNGFOWIU9RBs5
yumOY15SfoR2aagP5PRsTqL/YLi/LcskGX9J0hjUb1ubYf07mNjUN5ELsqq+E5MwItgVzleklJB6
HHAqaVqAaSP1gZeKV4/JmWW4A3urP+JIxOM9PJwYb3gr8/GnLuaw+jBusFG88xkPp5JXRBTqYQH9
6M+dzDzm+bBYhgBUmutiPPZtV/aPmswxUe28TqXlj8DvcfrsclVTcNANNAoslDRENrsE1dSv9yPu
bXM7D6TL4OPzA6s+K57PQBxju3gupXGq6ANxXqiJpm+m5Otx+xaZ4dVzC/xAKt9EbPjXNexs+Cob
x4N5rsjzXiPUJllTn1BJCUosfWb5ku5tCNyV0seuj56G0B/Ymktcxh7Z8oUpmztfurK9RRiukx9+
n9bB67gkkL3nHDx0k8dqa5R6YY0uloTMrNkQPZURpBG+17TLqBdX1Jt/gQMOkidSIwRlRGU2xv0v
qm88ZnUiVK59m6FFTt7taSXCI9br2OXP6UxMNJyYqJflABskSorm+iYNrwj27OVHiAihEnxzzGjn
zW9l8WMrQJT+AC+DTu7TypD8vUN3ZoO7ClYsxYtWFtQM025MH3nHSrzeQ7dO6TdmiaDxYVp91A/s
AH3iH7XQgVfe9PAf+h8nwLcSlHxUIX9pUrMIWoWfa91esDUqqlnLeA1fOwfSdmNDooSphpUp5b1l
rSpP4vWZ9UiHTzyk4320DikTSSbTnNWUVbCe94Glej2m6pvX6hBU42TTo0SxR2BbU5Xtw9jMbnur
a0uEAcZS56YbNIbjegtcFXXtvoz7iXyydHZR+iOu1ZC/uG4jhuuWnN9hns8Vh6/PdZuP0yPSl7U4
CrgaJtXrsGOJIF3r6b6K5UbryupP/Dr6xky0+2T0MwZ/cg33HR/CJImq30u9Lf0z04vguVpq3VWY
dQUlDvvxOsTejbrqlvE4uiX1Cb/qg7r9wgixzD9ryVB9YBuLk+YUqBTgm1vQyAaoWw6aTwsh3q40
fkP4Fs5vPb1PGFDmk+DMnhp6tJznTqMoCA2DiE1RSu8wAOYk4oB+AX7sFHKz4Cn+V+3OoXCsleyE
1qMTZk7LcbqMBNTe+ltXBAtdEWUYMSlmpfCeUzFAcjaDJ0l4ScF+l/e0IkL2Hc0/fVR7ftEjOBFs
Lmr5nV9mdv02X9VNiLeoDRj6Ha9LblOqkHyg0ImjEvfVGiOSu+m0SIsSZhlox+4mf63qhY8S4fxE
se1wvUgSUyT5ofeZV25kBurqTrp0tEAcIZCpHSEmrebW3m0GmvzUTiHqXc4gtdRPmptsZAOZQxy5
XctljovGmfkZZHTw/hIvNPJjipIhYKDuoqVvJHHq3pKeBgj4kjZMptPqnT8xj9TYRIzBO0KlNcHD
GcVIR8XFViDUE80UhYc6EZQMHOfV+i1jZ9wE4jHQgGR6P4IXtg+p8DTDZ9UA2ccnSjEo6/AjAJ94
p6dBVdm+TesO+LuOEiqoEX909icoZ6IdqwKBQRcCvyEdZaT76aarEla1o/ASnClMQa7Th76qatKc
OhXK6U1KyKajEPU0JAy+o4heuPSK1d/ViCh8IiWEC7YHlwZ19pY1WTW8T2y1IzlKvPXTDu3ekF2m
61VPpruxCApPeUxmXn5okmxELpuSxzDddtcdzO4y3DEURMSD3373CPnXr3rQHR3nkiYwtV8BuJjP
QrsgTF4TRAD0cQBK7bXuEQqFeeSb11iXHtHqyqvbargZaGwOvue9jpJjOxZxjX8PNcYNuv+cEvek
6iovv3BQNiqCVRib+MEUnYBokXMpc3gW4tt/+zjAw4HYsViNx7INpT21q7Se3l2pzZ7ilaqqeDop
yoIb34H2wT7s3JUqY2sDBVsfUB0RAqVMvdZPcubHegfjNg7fw2Rc9WOy1s16CVHPisecrozqUTZj
JL93VBSoX9dpa3suqySe7oIMBfVDbadc/a77ePEuBH3M3hstHZ2+bsVh8H2hUTT67ShF5JuCL86i
U0tx2BrvsnJIIHq8aCwdPTuLm6N/pL+G4UlFdEw8W7Xp6qfISo4Nmk+pLMeGudQNCtY5bRZFoFii
51sQxDB9C3UUl8RTZ9VKX+w8rluJvABL9NuyrUX6bdlMWr6tsSp7cdxUXMYeqWe1Wb7cMtnqM6WI
0r5mzTCtl2Jg72oPg6KmjgYFC3Aw43fYFu96TQi17je6FbobWSg9/Ck2s9JxHUWFbEIEglWFpGrZ
miqMTqpzwjwj7UgTaqMDnMswHyioZxK+hZDusZ7JgGoONLi3I2ikMZX3Qeac9Z+mgUho1g/5PUT0
0L1HfcE6iC5LdqQtTUKGcEi9wriEDhMegFY9SLYfdPyuiv4rSgzrr25u2u1PpOMIfnJd4bdd2whi
NRghI5Lhe+N+9ZaW6q6Y7Nmb+um1RCIvfxixuunJLtGzt9SJuxUNTE27Kzj9v66rzXLalCH4NIIs
osmTrZVQssMiSyipMCM77Fz2QUfLOQmHIUKpFFfbLmxYO/4O3UZrGUlxSF1ZhiIW5gAicVuzGw75
rg2PLlGRvO0nRR1H6405lnZw7W28Zp6BKEMm0juXXkmcz3jxQbUPiChk3u0pI1Nu2lt+JO2zUdpf
aEBj3tvyHQpDVDdIIofme84h+9HbRP02mjrqhxkkcjGXfJ687XGsLSDtgWFPjBRtBGOp30yxFiY/
lLzTGSwITcyOGEgH9HryZpZpotSsASQ5TGEeNy9By9BmdzA82AMO01bgkdgvxJ8V9Fsv27b86UZI
0r3EO/KMErZgMKY6OElq8xeVJfKuJizZ3vdagclcRVc5hnHkQmGwneuqyJq/yaqF9z6Vo45+tIA3
DYr7uUG1CEtb+eiFa6r8bsDjbffJxFyP6wEIH3naSWnA2+fRz4WXfSQQ3It7GVHhYmRGn+ib/tR7
iO7GU1VQPNAfp9Z16mP2ChiZY6bWpfqKl4ItdKeLAkaFuQYcZaIr08+4dFpU0DlKRtlE/oUmKjaZ
W18mddR/C+oN8G3vo/WoH3xcPt4T32W6+XxGOHvPM2HCK6F0YUNC/lILLl5ioVyKHDmvMGcH+2wa
urF+Qh0byX9EoDSaARSbBfLYsa/iUj9UzMNUK0PHZjNtOREqe7PDopu2z6kp4ar3EvWNfsSsIKrj
FKBb6I9J5SEp3Tnwp7rfQefEZPD39JQ+erwu9Ja1SMnEh0yB7O5CMU7er6Ry5Vh85tEWZuuNjHjP
xAut2gjU4pw6hIfIoowe32e8EUn6MUtIAUwBNXQUHLKHxm8Pg874erBJldlv25Y1JR3BYIO0dher
mLLtBiXTUIx3mISm6itdqKN3p8Ev+unYrL7Ktgvl2YBWcFhsc+p5HcKFWvbAo275kIbWr/ifKrX1
H2zGk5h33kQU6m2yDYiwDoFY0+ZvD3U4HhrjnEfnYFWZ+EcRF+32GhNBmct9OFXLPPwquqyGlguT
UjQbZpZc9I8LOEP9qJRWJLgyb1FkhnOx+T5qosU+CYrOeupu+9R9sUpMxJxSiph3hxjVv75vBqST
f4qE2y3ezSHdqM8+lB6vQoTM2GT0z+d5Kw7G1Dmm+iCR2vu7Mjkrj3k6c63hefdCvo+rY4VbrErB
I+BU8kwqF5wxNFeIbPMijbbmNUNBwYxDzfiof9AQb9Jut4WELen7jaax5T1I+Njq4CUpZoGKsPGo
O0SYFqrhfgK2Kqc/LdofagVXW+YDEo216NQ/sjVolQ9p2YdK34uYZN6PcZ3Gad2DRZoSnWQLlVr8
ESCx9Fb3kyn+qqKnwGiHHyFwiEABqL4hj7Kku9q59KN1H45twlGrmmpcxjNj5FB/1v2sa7J7C7Q3
hJDKDVkn6hNUjz9Vx5I7PJZGqbE8L7pO0TiMyIvAraHn61W8O99V70mpa/1iiGZT38UysYExsJfL
vAS7QIPfD98IZgM8OaB3gXvHAw7xiRFADc2UsxAlhiMt6KMo/4eK8Qj7wcJWGeT3kFg1jZEeCmb1
ENS1GO0dJ+8s1Q36oxhYXHlu+wZwldn0JNNa/PbSISx+J0YP2b0L/TX5WRkADm8/B/xEPwkwKeTR
p8wD00ig2f7GndNSTmLnR1a4n2HY05rU+Ggwrg3A3fWVN5G/9ndTMm7dSiVo2s13jqgKWR0K8sHq
cL9h5YwkyKZt7PcyNatX8N15dNcjkmzgRwh/oCLxMuol3LjOERh0T7ggu/hh7bfaf/Op7hi+VSVS
F38P4cAOzWYEE4YjGakzVpnU6ryiZSYXUu2qqKSlPhyce6RYnsnAopUiD9kNYvI/myU000Nn8g6U
V8/SvXNOdOjdZA7N977Q5Sh2nUVRdXUEFa64Rbw2ZdVuFbwfT3wtHu1z3Ldb9NMFTAlEm9ZdM5X3
noRIJhMKbVOBtseAnlIPTwUTxv626tPiq4rankNV92uwAeKwcXc3M8HUbjwwKFTlJYg55fh5hFRL
rydcRQWaIR6BZDrPW1iExyF2bMEBvE04sGb3uMce7DTmBTNfFKQoyqcu4WUGzILOPa9ob4PpXNb4
V8p9Pa8028JaRqCry2H0s8xcxSHzyPca9XFZvgmyMvNbifuq9J6IA7EqvrU5NcNVtM9R60r9I+U1
29rThpE6QkDmQUZAqbeQsj0tduThg8IUQdFJ8nq9KLz6dtc6QX7D4JTo5VI04rr+Ee4hk4icF9tG
2RFD2oYcTWzh5n2BjJZVdV4jNJi/vYpkooYWX4D2D6/T8MocPZivGOQM8CRhA6uyryjM5/o4664Z
v3qJ3q/moHEyf/OI7sbug3cehgp6oYi1t/fKenPRzqvHcDuwkrnlstHbQVL27Dtmzh3XrYnQ6g+i
nG6SxeQxEd+B4h5I8jzJlxNsWsfkJw01jG9FFlsWn2CogzdiV0sNx8LPk05lOFlf7/Oo6+Hlly7y
3D6Uy8gboBuH6I6u1yam1QoncgFv22Z0iF/6lWzdag/mb5onDFzEH4dm46+/UlZFh/Kso3/Nltg/
Vlwmaej/rkaks6dIpGvxvQJ/Qu2tuhpdzivXltKXabBt9z1vIJz/aUiUD9ZXL65dCqsQ6AJmXOdl
DvDrdYi5mRFFWK+QN6bWmTgao2RziNtZxtlu1JCr9QsiJOCfv84fFqppWWgSj/u+RwXc7KYGjI3G
3NYP3XI2SVQLWDAo9fzvhDLP3fKDslv7vWio7trO1ZQC7rzwE80271imUwK07PqA1tkHPLWpvc1z
tDWSYZSSg+6bAGyRtzbwYu/XhAPUU/cAwK26J5xFbNuukCHQrclJfroEXVf35yzcOvlerdAR806G
RpifKcUTCmKwST20u1fIVfc7NIZjDHlBqq9HdZLtRu8G7xBVQTtPpJtiQCZs/IQJu5vOhV3lxmK1
JlL+yvqqSba7dMIGcoQxQyiVzNZAV4rK5Co5WbqamEKjoYoiR9vLHHXLbuUc5xftmtgBSHeYp6r6
D4VakkAcr451Wu2LWjjxaWDT6sd+8/ua5Sqn4czb+V3RDK8q7EZD5TG+0Ba8qiRFl39JXAgdmyRe
n863uGNpvz2lEPVbellaodFMR3gz2ztoARJ19uGGy+TUl4NFRR8wGPO+0digo4PGAGQsWuCpXD+N
TKfuR9Gkkh5Cf+VNjKH4ceh3TzoKkvge12asuJ/QGSIOqwaQKkjuQFmHoBE34wQStZYop5qQNPhx
jwjacqkX42C6+IyJdeKdweueZOe0Hlv6ScMCn+W59MpVpIiJIk3jfbZk9Tjdh8xyocWICdrOYFBN
vN4Am02e3tVAhYzvkUEdcKFxjArcvSaFzk1/usma1r1pE0szHrmExBogfJQtHgu78DMNHyeCjsrs
0HczvpzHbGNow2HdJ1m2X4AcVh8BOxTFvA81Cnma8qal2dyjRe8ml38C0JGme+jnBgnFcZj6Qoh1
hziMUf8UXbUz1+z1bJT3XrZ6gT2sy5zPuXhmIleGWvVKAOSrj6oXdbo8qLiOB3eHsTO08T4YWffS
A3Qwa+PdkoJ4F3sevE19c0pkfE3L2ldtfSt8z7j21ABMC5LIjbEK86QJh63ZdRx9Tc8Rl/QoRLkJ
Wd+f0UKuQ/CebzQvLZTyMImRa3jU2BDrJNlNNi+T/sWxVlNdukMfC0d4dfAC22POVZL+hhATpPBm
R2HMgvPgn3KBP0L1fMHF6BnK4AH2vLL4JKBppSIcAKcNfqYMk3mMSQlhQ0U57bICOeRO0F7ulz3x
cAc/XKAXS5EElThOypOCyOveJKaP9tQiD7qNj9C6UIgttsk2G9mWNwt7fK7QsTIT7BC0C0KLqcBW
w/oGaK1vM3TLi76VnBXZs1j9eGuxaJYQiV8mpR3xyw5tzYLz+n/nZfx/gx18/18NQP+Wl6EFR6bd
VHkzSJ/V8sA/TfLc5FkwjzQiJ6t6R/pa+evh//68/5Tfcv06/u3zoMVmGCLYGf7qayISLWvyMKde
MN01Ri3efwlT+U8fc/3v//YxajTjGESxvalmHUu0CB7JYfEC3HLMA5p1/0sSwf+qcRL/L774X12f
//Y5qHFW5C99emm8HiaAdPyy9HFsphjc7akf0ttJ1A95ALhrr8gzLbNmSi9bM7EomgM4zzcbyP+S
3/qfosv+dxdaYLVI4G6JDh+7v4rhxca0SIXi2Hv2W924i+uafyz+0v5/ODuz3rZ1do3+IgHULN16
SGInTdw26bBvhA6p5oma9evPcs9Nyi+yAF9toMC2QomkKPJ51yo8dhjIeRAQIrDB0Tenwlsr5Jhw
0r75cfvj8tN+F9NA71KwIaORULZimP5db4gXasepwZrwnl3+cX3pISuEEE7T7JZCz+yQ6fHQojSq
2U/Qdm0j0nFiXRVjtmCvxdCTR59RPD2LGMvUTWJafvKR6NTsE8jNA/ubEFJo3dGNYreWu7ph/vug
l+ANVwDU+hkP8z+4CqSvCkxkLHy2MBhUZB0wkbPw+hax2UiQv/w0RVAH3Jm9HOOGsPHPUC+fNJMt
e8Nr+5U7tfAYDAUCUmS2eT73yg+zkMNvUWkFeT9boCi4/CQWJhFDoXH0TkUEYKqzQ5RG811NIdJ9
FA3xne6c2ddd668Mt6V2qJNHR2I2g0lwSH2zJaLenS3QWaOvIJGWfv78728Gc6qbnGoYmX6oOJ6L
QT1VentbByKXK/dpocP+1UO+uYCFnarljZgfhigX+pbO5s033VBY7LQEtVbqHy4/j6XrKJQiW0si
w+yT+uCUzrmgOCOksq/iMYp3dnreULh8maX7pYy/3pEse7pZIiiI5ocgiNgq49OtK1bgNQu//1eM
+uZ2hSUHOaPQ5MGbiuJWd7yipiAq4IDqqr//L/rnze/HVdemss7koRO4kh/joNOdTyMHINrKhLzU
AGVcDGbdShZb8uDLgn36SMJ04vSOT8nrOtTf19KbFsCEQArC0D40Z2WHTnnMJosQ8tmp2Vx5k859
7M0lTLZKyBXowWFAQvJc21b2aw618Oa6R3C+c29+vY6SEGNy1B4IrNpfEr+qfjPviU+Xf/0vK+qd
eVdVDNm+0Z5rb7tDU0O5sWsnOeVwzpJNFQbTz0Jnhs2GMmVXos6jEGHWGclCdvXKe2f82zpgA+fk
UQtLybG7V5x6Ij1pdhg3V41zWIb//n6d1mw9cmp4LGLHs+5sysvSh1Ivmi30+/z75Zu41ImVd7gw
aipM7N49UIqCy1QQuvkBqmJNML/w7lAxX6lWe9Tmtz1nOAllBmlHnb6pZ0+VwwZlWa1Bds9v2nd6
gorzSuXYiLFjKAZNblFkE/C90eHHsyQQfQ+FKeUWhGD2gm02MCjlkJmPkFJ6lkSXb+PSH6C8g8H8
6NnQ5RQDOw6VFtTBxnmKiYndkXjTxRwQ5RsiEVr1xLmAN79MAJXF5zbM2zW3+cKDFMpsVNr2wK4S
u9l8fLvNoRh6UXya6rBdg0i+fwH0WP92R5M9O6qHnfLokR+UAHS6PCT6wxHH4fI9PP+l7z1E5f3f
5IQKhyEKDnoQyb3b6NHO9qlW7E0gMaVLdJG96TU89/ut0YUy8VUaCZeMk9AD8S1UYwBhCP4Zu8st
eRdup+uqs7HtYY9FQxMcrJygkR9LCl1K04Wn1zQPrU8hhhVabLj4a6qQhSWBMP99NnB82mqm/vBY
Z8no/YJYXBQ73ABJepoGMCUrNOilm6bMeAQ9OjLzVnSspHRxg1ZafSezYdRX7ttSM5TJqMi9ivR9
HR31ivoE/n7vlnxDsgPqJm8vP5qlJiirGk4GSUtZSXjkdCptDxnLGnkL7s4SKxd4vw14wP99FNGs
UVjF+eOBYgBOGvy2MT6O2H3TjaXV4us1rSCL8u9FEnTcWj/14yHwsvjY8dA/EYcor1opC/88QN+8
tjnMz2eO3OpDkCbh8ywt+9UYBvF8+W9fukHKMLeHgp3jvBoPmRGZBjvQbIJXoIzGbUXw4+fli7z/
3hH++eJvmmAEDYchQ4yj1adsOLRB7yGra73yZ635p8vXWGqIMuh8Pq5Flg75MbcLbGoghMbPrP58
HJq9nXy/fJH3+ytk7H8bwnZo22SU+h8yXKHVF4Pz1ewrJ281PrbLV1hqhjLouALMA93IjyUG6H4D
KFj+tCNr+m1mnrnSivdBlbpQrRwQHDHFwc48ckKnDRz+UACSfeOsHmrgg+P5Wf1BM8saS1pWZ4S+
2MRt0EImJDCqJ5dgmdgDYB/nzxJ6m37jSCqO/sg5tVscpSSd5CYkHeK8tqQ+s+jYpUweX3xKXqV+
y6mYHl215he+Mn0QUktq5ozkWKbglLboyBugF36SX/f7njJ7YORrDacS4VEmI/W3lV3Z2r3bkna5
aoplU/Xf/qS7Rs0hg0Onrfm8BkJHWW7qvgxkzDaX+9NCj/WU2YPKwiSEoJYf4cbIfpcb7jjsLai1
132zCE+ZQEZIbXUDEO1IcFA8DoXP3h8Auf3lP39h5vCUmSMj1UmAmD+/8GYqA2A/mTNIfzJWT8Iy
V57C372T/13rCFWMBj5SiGIYUdp68eyeusJOsuEmTKOp+BCU4nweT01UnX+mLM9unF0utLw/UFgM
U3nDgeIQUrDOLvsHkP1tdkgkkYpfJHijeUPRJV71mwHVePdJ18rY+cFJntCeGeeOdAhGYQnGFwjn
9yschdF6qpKAcwJOnak5e3A5y/loCM3VX3QHy8DKx8xSr1AmS0iVYQ0tticvS83SjZj62rxDiDKt
UfkXduGEp8yUBfH2tE8Yif5Q64G/dWOXE9+dVxuJ8WxwqmS+avPQe+aOMHzW/+k5q+hPc+O71F9T
7KpHh4TUfpcS2G0p5LvcnRZmV0+ZXadKFgSw++QIb4tqjQ4eZAkH4o7zkm6lxy7dWmVOqurYZ1d/
So5hMtylEWeQOoyJlbfDwo+rIjfN7roki+r0KAo5HJycMn6njOrrXqGqyY1CmkyIvkJAxj47NVW2
QUZn745lUFuQqtwW8Nfl57DQDlXHw6E35wNUpB9kbvk3gBT0m5pkxbfLv77wlF1lzpt1AxiVAcaL
YiEj+0QkaNC+OcQkktPIjhb4hcvXWWjFXzfum2UNenXHJ4qVHd3UtLZFB0I+AkC40pGWWnH+9ze/
7vJdbE8ws47gcMJnBr8X45+ljvaRY/D+y3VNODftzUX00W7MrAghqBMQ+kCy2P8PxVOerdyhpTYo
84xJDS0RlSg9gq6wa4STff9Hg6z2XwDlY22uWXoMylQDjyCxKuDBR5+ELrR0r0bgm1HP8nzdPVIm
DYrwJEHrsjqyasIgl5Wp/Wxw4LlyYLF0j5QJgzpXLBbOUBzHgP/cSnMsmp0cgLE8cOXR2l/VClWU
ZsyU5CbVVB3FHLXalkq7vD62Ga7hlXfKQjscdSGgnXEVc94cm8Zp+mNEBbvV7KCGuDEQRm5dLld6
1cIDV81oDeyuuHXK4IASIvnZAnL8NFlierp8o5baoQwJ6CI2canYpKAnLp4zy5XnjUs3Pem2OevX
TeSqLUxGASoC0p8HYczZD6ej2nc7zoU9X/n7Sp/1A0JA1O43R88R5V0VW2ccE6jT6+yKwlE6rVUO
gMAAVR5IL+nE7AiqRrd+TCjquu6qisA0I2EDMSr7I+UhmF5Gv6LOIhoSit0vP+aFTqQ650wTHaRP
Iv7Atkly79ZW9J/r6Nl1WwK28grqowTMnmM5rAWbcOSbBLoAuQQKvXbX/fnKaNNgi1PNqnF/pnpu
tmCvq69Cx0m18vsLo8A+//ubF0NAftwGTDIcY7fQf2aUEn+Z+CD8De7ffb3chKVLKAONUOXoFZmJ
A6WuStJzpfiiU0b4pFvtmjZv6SEr758E4MCYDNF0JFku6i3Vj2AOyS31Hy83Yen3lVdPMlqoJop5
PkqDeg+WAFN7BNpFyOXy7y/dImUYU0xfjVReuIcijRvrwQ0p/ip2Gqjm/o60NqbvlQstNUQZz6yK
k1knf0woLy6e8O5ALqD0I1hryMLvq5YuX7B72LbdeBxJZT26UBOetMhdNYgs/bzyHR1BqSgI74zH
ARRkvLXSGV+Kr4XR4fJzWPp9ZTibTQl9V8bWsU114yMEOiooIcuALbvu95XRHPtUbUIXMY++U4hq
a8ZRJDZeHlLqdPkC5z/0nS9cSxnOglLqHvRm/pEqr0I+yjSzIdBLZxqLaFvbfVp/FJIN/eE25aQL
DMh1lz3fzzezCEEP3aooMT0a1KXsnaIf9nrUGCTYmmmbJaZ8zkSW31y+2MJgsZTBTp0mLqUEuqre
sjcAQCCtXwOq/E6FVUXXLdYs498GsZqp4b0n9tGlDEi/cYm6kRlvknZ8AXSCzeJyU5b6mzLuYYFA
0rGi+dhoFOvvcjPW/FtNs4vr9MLsp//bDmFA68wCKY5RO6QaUbuaPAF1r1m2u6oFqvIqIKuQCNGa
x9TEfXIksgJ8NITOXt5ddwFlyJumcKvMTcSxnGGaUFyT6y/SRUayMmLOv/POiFHDen4bV25LSfnJ
BxZgg7wYiCIPNz60S1NunDPCM9jyPR5V5R2VqDH4Ok9LVtWYC53ZVGYESDVjW1LufGzMSnuNqN+N
Nx4cHCp+Wmp2Lt/DpYsos4KDQAEPqu4cMzssn0yXOOyG0pbqpiU2+Ou6ayhTQN6Omk39UfnkmZPr
fDZz9rg8SgXzqDxM1HohJbh8oYUx8z/xQD8bWsudnSNkkTzc+yE0bOpRsTVf9/vK0NddNzDKVjNP
8whn9SmaxqQ6VoAbypX5ayFBIdQEn5xyLzbnzD9CXOyk2GZun2tfS8uB77iROYSf/VQ55XhTjF48
Pniaj+uNY8yUQsEd31xWt7LvvdQvlNkBbmQGSM22jo1D+HbrRdSd3ppgYrwbaqDS9LohrCb10hJK
Q5IZ7hGdRYPUwamdT2RIiy9XPTA1iRdWVQJNNzOPw2xC8dCHvJTQTOry9fLvL9wlNYnHrEMSXudd
QKVks8dxSrYlz8zxdm6o37iuV/+V4715g3YVJpIO2fJxnu02O+JfSb71TZZGp8uNWBg1hjIFRGnn
1U4tWdk0Y/K59Fof0VyhA0q47veV4R/kfPjkZeAeyWBklBCXkMP2nLWHzu66Cyhv/WHsSBmBOz+F
GtzRXZN4YbaPusZdGfZLT1kZ9tU44OyRZONhBJTPhiUoHNINzUu2IiQUsXKbFtZnqkpx4IyuHgzd
P6UUQulEK6Z2O6feFOyCsABvNqDJgIsb/LzupikDnGpOE6aYT/hc1roJzytK9cNIddh1nlahxgmb
YQiDFlXgURtjPrHzTv/TtCa4rRbQmbNy087vwnde0WqmkIruTkMR7Z/gO/AkADs/1JPfsKaU4lbM
6bSys7UwRv5GwN+MQVlp/WxC5D71FBOBrihxZ9wKiqzilT688PTVaCFQhig23Sk6zX1pWy8JqCuQ
1zXe6uEbNQMhuCk/Jbtwpm3OISCfq3rB36z3m3ZxGlKxvoxSDBpnZHNK9uwRMh2w2ut+Xxn7Xkol
tKuVyX0xl1TxNO5s9/+x8uRI6/IFljqAMvZ7HdeG75jdN7KM1Q4F4nNKDdnvOUgofg3LYm10LswB
fw+53two02EvDWPgfCTF1VBlFEzjLQIHF7iqcI3n6xqjrPlRQE42RPn4fgj0EP8YzGRZP3pnWFe+
mXq79PYZnN525ShsqVMrUwAueTk3VWl/EuXs3gvKNptNlvflmg1z4Z6pIcAc24CjlVZwLF3q7bdg
3LwfUTvFybbDHLL2ZBZ6gKrcDAvpQ34d0nvXRD3QpYOVfBi8EbhXPGQjHPGeTPbl57Nww9RIH5BA
go0dHMmkYHBa+LrvNSOW36779XMD33QxK2fvV0wagN7Op8y488aMfQAnmdZexEt3SnnRe3VnV1nr
WJ+ot0QhBL/ZuaecjEAkJWnkIfuhKLrd5cYsXet8C9805hzrzhNCH6e8pPY0ADXv3pWOrbfPYKck
dB4omXm39qW2dDVlFjBSHxb6bNqf6sGMXsLBie9s02oPcRRHuyjv/Ou+/YXxb6tAHOQjZ0v270Fy
wPulTEz4pxstwDX5zepTq70yFSKUmSBmmzj1oN0c5UB4cZMaMSBE0NY5tFqrARxw+SmdUyzvvD6F
MgMMtdSxbk/ub47E/dt8roJ90haltRkHq331tZR6V2o/viMrMcE2Nu3KZtq7MwORvPPf86Z39L1u
agXMn0d4aH7/DO5okN9LoTn9/QzMeW2H/O9Ww/+0j+soOwQZelF2S8PkxYjJOuhnUortP2Fs8qcn
24SF94vcVhHfJb6WOTsZRbpnEFxKbeDx7OxSYtoAkdrXmAcBCqGEnHY+MwCcTV/aza0xnKt4b+1G
p9YTU+iAICiyK2/eQHDQp70lep2DSLioEfVSBg7M4VhKcBZbUlFOeRcjOxYHjFxtg9apF+2xSiCT
oazSxfTZyu2+fxy7Sus+g4rEgQUSIejjh9qd3DihBBLIygH8Z1zuuxz4RgfSLIm718t9493dDxKN
She0OwfoCQn3I3HD4QuQ2dcaPm6I3KVtfgaz+8vIpuYUTXVwZac4L43edAqRDmOFFbB5LBB2UVFG
1gf4Ig7GyomfQVGMxq/LLXt3tqBXnP/9zYVGt0/DvEfrkbsuKplYB732dEYqjs1tbs0Wvti5rUG3
r4yyd18bXE+Zd2GY4miwkuy+0gf9OaN/fGlhev253JqlX1dmWqwsfRlIG4kjO8fNzneDDu8hdb4r
GeOlu6XMrZRb5jjr0/gV3JsdHNBpptVNR1Ff82vE6zk+k3ty+6/XNUaZYOd4dByHsu57rJT5rwr/
rLud6qb6efnn399f4VEondoaonjKxVDeRxPsJ3fThZSh5RsAF3xt5TMFu7cuNG5tF/pBsgW+oRU/
isK09CfAN+M1cV7+CGXWDQuqpxNN1vfULIPDbeDQ4VcLNbn2Qbw0dJXp1fEAhM/SQ5ygIVDdZz3r
SbQJ3WQ1mwjeauvc+JrWmqfULdKyvcuE080rt3ihO6p5xjbhI9kqTO0g6yn0P4Ahnznooex47Zxq
qXHKNJFOMV6QmBpgE43x1pyCswMN3V5f2bg+WiyUqeOmz3L24+uel5pvNNoWBMhUu3dQDaOfxtBj
FQQn5LV3l3vl0i1T5gfe9dBMezs88oaxh11Rtyz5RD34V1XeMZUrU0Tk5XlhRG19Xwf96D3ZKDbG
p3guqmJl6l5qgTJHuJaHClu35X0HzwGwjMFh1qMXaInx4/Itej9MSBOUiUHLwV0aZ9kpJ0a4yDyA
EduCM0pY1101f9IiiNIQ7hobpKCJjsmvAeTrsgue/DIXuFdqrFmby3/MUmuV8dtgf62CJjDuwrBM
SH1BfS13kH/Gm6t+X434oZ3jAVlRc593jay+sO2MolcPmiHaXneB89B68wKE2gQzOp/ae9+YOTgp
e2e4MZG7GdfdIDV91yClL/sqGO+ydpJUx6WSrWxIedHKgFx4JampO5HHGgyFvr13LIouMLs59a1R
2dbnpJHjDbrMtTK2hSftKiOzT7u51Zu4vvezRDebbZ2k0PDheUeyO133LJSx2SYsESfmlPsMrfmu
Y823gzZzzbYVdSPquNRSi8BMNdzXYcDp0eDjYO/ZjltZGizdHmVQjhoaTPYj+nswj5jPIVoO0G7g
L630o/P76p3lu6u8reGc2yAEQuO1TtscQt8k/I8GORcQhh3D7Qekdx+haRuM+RMndLn1OPJlMXy7
/GTe3ZLj5inD3KpDcCx+PN4hK8+M5CawdO+LZ2QmBxWu7OgVFZ9lyEPjwLf8lSafe9Y7TVaL+mw4
8x7DJziKqi3k98Fkd07foCz3xZ02sSZ9vdy4pesoUwBSi2CupKnfW65vfiqTWbzAgWo/JfAxvly+
xELvUOOGcQYNNZ8h2/ocxlc/PezK+UMW6v6wu3yBpTacp4c301hpA/X3wny8x3PRUPtBCc5dlJi6
vrVQAK68nI1zZ37viZyv/uYq7MiVE3DF+T6YMKcjj8trlvGbujeT+XtTRMJ4idrKbj9gja3rrxjv
C3DXIFubtr7NbVE5936DtQWYaNPq4wszr57JDfrSoYYaReLaAgfIq98E3dvhM7jhTMxobWSCJWos
mLJ9jL0jT/XOPiACDHtvf/n+La2GHWXukUNaVWWctffgQec/YYR6bNzbejJ1x9i25bDRLbNAYeEG
ljyEMMFb/C9U2Ocw1HHOy5XnuNRRlFmKWBbkkNis7wGCR4g/utSvdznK27V9u6WOosxTHi6CDmfL
dK/nLdNgGdbdLzEiGoWgCP3pyqGrzFYWwrQZ09d8b0vZVxs7G/pvRWDjC0iZStbasnSzlFkpkwWK
2rqK7vsGWy2LxWBu2dcoq6sKDCjUUz8eKGXH0RzU9wGbkcGdk9T2/J9s4q5ZGVELT0ONXY6I7aK4
Fc19lWYOm49RmsXTh1kAttz3mW70K0fYC3dKDWBORSzSuqd3nyXSsKS0FERj19by9+Xhs/T7yvRj
uVoFBifVed7l9G2c7TwCBDs2171c1fhlKEI/885CbcBjYXvIy36o7vEsCWdlFbj0HM7tejOx4XgW
Z/+NeV+7uv/ssCkMSnjWuo+DNOOVd8D5XrwzedrK0KYkD+B020c/izPXfpcOdWs9wYOr7NukS5Ap
oLbJ176rlxqkDHPcOIhWxnm6R0TVJ5ta91jctuDKP7HznHYrw3zpsSvDvNHrypqbonwYvDDSb3kn
0xjf0tOX67qVMsAdCscCO+zFfeHXfNZKP3V+5bie12olFh6JmsMc4trJczfsn8ayi/TvGYbXbDfy
D96rF8dW/rkDx9Ou7OcsrOAsZZmRpdkYB7Fh3ALgLUzOsI3oJdV8+QDpEDyOTtnMpxk989MUeRbT
c+TcXL6LC33BUnYJvK5PJcC+8X6OXP3EToQ9b9K462/jHmXrSldYusj5Fr8ZQRIkIdziUHD0pIkv
4D7RvTiG3hxJuiGOvtyShf6m5jaDtokwDQvrfi5lFW8BK0p/17hgvVdasXQBZR4Y7IhyijnEzFfB
G6dsxpmSrYaZrL693IKFhbSaynRBdk51FPN8ocvvgSR3mNtKD+tKwEEQvOj2I04a4/flqy09FGUW
GByGTRMLnYKB1HwlFYywzekq91PQjd5w5T1TJoH8LBcKirx+0AdTfgbmKe2NNbuQGa9rhDIJJBrR
CZyezUOVe/hWmq7otlWlhT9cN2r3l69xHoPvzM1qPjMfWoGgcWwftM4eqocKvwp0dqfD6vLBm8po
fHRtpBHRdjLrTHybARSX4UqXeJ/kxxmSMjF4KAKbuXPFLcvML01Qua+I4aNNlxWgwAy9FD/jTOe4
uxych2SUlYeZIU2+jmOgO5sxi82DgFPPAk54+W1l5HO8c1ozN1emj4V5S41+RrmHxKggs+QGviw/
WmIOgPG0DiB1zD5m1dTZhqqIZvK3krLVrN5R6hFbUEjNBI/hSi9b6MpqAjSsWIvllefez31iFTi8
atIAts/3J4Rq6/PlbrB0kfO/v5nEcEylnE641hGngpVaG5cC0MTcUCyO+2iTiKL31l6dS7t4pjLV
WI6NTWm2vIfeaI0e2PWAldzdQS2ccHkFIxwlY6OH4WABfG342Hn0zbjgMymrWkM+zc40Zx52nhDk
zQ1BhSA2VwbD0l1QFipJO8QutcD9gxN2CHS3HIwK/3BGn5aIHTqsjStbMksXUqYne/Yjt2KOenAN
qw83dLLyJyUk8Q9M2+aVLyY1RopiqGuKqZYPrtN4vxqsTfFNZOr5d0xtgbEyhhfeG6YyR6UoVTu9
c+aH0iJHtDFHXoSpV6wG4hZ+X82GzpVbQTu259ekynJWikklcWL4rlesPPOlCyhzkJPHVj9ryfDQ
4VDwHkWICspAlIZw0N1dNbjUgChMpoD9K2d4iKszB21A0/3bDgJ7xPWF835lnlhqiLIOcflKRwDg
RX/MDlXWk4zjIv4pdRMQ+nXNOHfmN3OEQ+IMDEGchvhnas7LtG6a+zsh4vHQzmPjHK67zLl9by5D
ettIMugKlINJ4N94VpsQZ3ekw48DCQD7dQhXHszSC0iFQ0aldrbemumHgEWIyL5UOrKF+g59oebv
nA5fbr+vzSFCA5a3PUSRbZh6waszthN+IB/r4mOAe7L9E1iUZN1ksqc6e1M2qW7FW8/zXOTXeRiu
RjUW5o2/21Nv7g1wQ78RFRT+0EbVHW1bvtx0d5smlo0ayevG2rqqchTCjbK4mc0O/E86Og9eQgH6
tmtAJTz2kxOuPeel/qrMHLmPo8K2au2EqcK6k5XMI2gyaZ5f113V6KnXoMMiqxGQnqnD5NTjIohO
EvZX62+GkBs1XLdMU+OnIe5dssZSPjhFQERPH1v7BFMvdvGxRmsYtoW7pWZPByOsMkIMXMTFVk83
lKG3wwghV09UF1Y7avh0mOywCPxcfhyn2rPE1x5RU3kXzkkV5HtspnV/h9W3KH8UQ+LVt1RbY3ZD
SFrNSY+VAlF9tRcpruNNLqRj1LeemJAsPnBrpjjaVHwZaRHCeVmVXzUrFU6K7mAis/UwOThTPRZP
mhnGD3oW4wvbySnxcTu6qZYOTDWh1xW4gquZRUkgnRkgv5EZgOeKqvIcA95q3gfm1vNbkOMcM3Ho
sTcgsLnlxtN1ZBUbgwMC+2iOtZ18cNrK4Q/V4lQO/8U+uM2jEdS1uyc3HGkchgWkrKLtgDqqeEhb
+ywWG0JhEfrMz0ulY+LIUds2XsycyJofw8VzmEFM6m4ry8is7tbLylJ0twiCcnlnGY3QMPf62vQd
HkExPfhx05xKWPKcXruR0ca/u1FObb0VAa+e31Hf1+OjY5JAkVtRtsQXN2YD6A27PLSS7AVZceDR
wayiaB5KJ7ajOyRjRnTX47jhHCIOHE8ft0EgTOcoYfYWH4ypZ+WK0wJylTPDz5FB9Qvg09nbQe1q
N3GI5jQ2Es0tgaQ6/67lDsm5bWeVY4ISFngeRimepYbSE+Js/8tpiCs3m3jqm8g+iCbBufg55Xgi
WAtE/z+t+Z3vEzXY6ce+TeVDqT9kDhj5n2cUDFFVK/f4lMdqHvYaukE7d1EzRn1lsnthedqe9XEx
/UedlsfnhESDw3qkTBGY7DkxnAFc4qyKfWs70ofc/0wTNMEXAzag9bVFeeJtAngtJp2Kvg8mtWJl
EBPgosAAx2Ea9+OPWlaVCf16aHXjC2UB83jsKjvJfyA5och7N5l2VAW3cBvsMUag3BGt37VYYNle
qyrXxTU39gMooU1dzyFqzaQRvXlwqCPLv7Uxq+1m4we2KdO9RMnqTHszsNM2uMvzuYnNzag3jabv
vC6guHU7jTUGiS2iPliNVNeZxfCHUZyMn6XV5QL5fDA19XBnNDJGzoSLfYwes0YUEB3xdliW2E35
389LzcDH/VFOZm/9TrRqHPHDcALm5B+GLDBAdfRsdtj4VWuAJ9ZW49mzgzPgmO4o6/N1TJ1bxF78
D7sSSff0IzT9eS4PQ57F47QNEkHKgTtqlMNzErZOnW8B21WVv/Pw/GBibBqKHYLDiIpSw8AVSzBu
e9yFdLEbBLVx9NEKmWSKY47OJfnk1KPwH3KdrR73MauL0TK35iA5Rd0aNsIG3NMT8q8XjJNOOtyg
du3LhyASdfcCzUkyHEN9tu1taDQgy6nPx0aK6N1hRufAjdaE+o0eofcG8ta5SBQ2cow54twnXjrP
X/BVFvm4daLM1Ye95ISkG25aPs/DV4vCvUHsPDk01cMsZrc0MLxiv7gZjLkQrwFk2uKzUUW2e6p9
3Cx0jNQBnXCX1p1loR9FFmR8dSyhp6exGYvUpgtqlBhugVZGnthHDSojb2e0OhWoQRu1uNtDxE0W
3vEayUAT7HXNmC2OmeCf+jalcPboR3sqybN44I9hj9/8ds2izVPTbXzudmYhuv5UjM7ZQObgdNlk
id/8Hrt+WDnxf/8d6KnoXZ9jbLZwZ/0UZNUw7rpa9sxVaVvfXdMIX1cWuH4ODy2kxvPE9qjLo5Hi
xQhD7WEKp7Vg1MIumH5u2psFHPUDhvDn3jlhcnROGTPgzhF591LjYb0JPDv/7YvAWLlfC6tFlcQ8
T20xMRul91TsWfImLyNXI982efrP2KdrrGyTLF1G+Zg1xsFMBjsV1CyFxbPuyAave+ZaOr5fVInZ
r8tP5/xB9s6bQFcWpP1MhJKiFPej1aZd+1yZ+Dn2k5f0vPV49yZg7+fct7wbVCBZKvdVSGZDXrmY
VBarqHDCUsce8tG3BkyRj7OpGVO+iZ3+3L2T1hHRyt18v5P7ar3EaE5STMU8fWx9NzEOZgbeY8YR
k+pIgS7fyYUHplYw+By16UYz2CfSBQIHe5uJvVUazRdMx1ee7wnla3SwhjJ3m94+9YEfe/g0LYfo
NRvw+B7HlOzUWo3BUmPO//5mRE16F3ija2UfeZVr1k2cmkZGopNS0kMOx3nlGHFh3Krs4HSschwy
rsEhQhawV+q6v0mgWC9OVFs3M0tVbqMxpivooaUtMpUcXHDMzz5/JJ58z9WOngFviIlJUIE7298D
v0QhzSZkjsu7sat025Z6BZuyzJ9A3Fbfuobpd2UOWWq4Mrh70v8iLGu0lkWt/xejSb4htJDvARhm
p6lEvWVXvJovd8ylvq8M8Y5XdcbaYfoaZjiFNwYYz5TXeej8ufz7S31FGcWZX4+pZgbFx3Oh/rPG
hjMJ1RAv8rYzDFFfUx+Cq/L8gfWmRwZ4B/BzOd3JyflqwZ3Z6z8nreujfSyhPK0M4vNA+t/pEBDf
v1fhhd7boCf6k2NYFNIPU9EfIiy7L6N39l4nbnRVwTvtOXeNN+1xc2cM3dEYv4pRs/CxO4i/d+fN
gauo31xAmSt6TEwSjMJ8Kt3IjXYF+m/KKgy+TFbu1fv9yvPVfd3UxR/m9+aplrM77BJuXnvbGand
XLUF4Kk8YPYabM20C3GyyCJ9aRLG7qYJrO6FUlfjv8ud9/33n6em1t3cqDJkstMp8534D+vTnr0x
tyeARvzjIQJf+ZWIi//YmbWxsiBamIc8NaRuDVhnBUbfUxzbzvjDdNOpDTdmoQ12uCFCSKBp79uo
ew7m0LNBuwENnHQvkyuS5t7iBWxlW5yBgf2ZpZt8uXwjFp6mSuPtnWQk9FvqJ03y2a0TkTC3voFE
e6W3LIwsNbzuxIGJHHeaTgFosI9hX6c+1qAOIH1e99pTzunFWtBvqSnK0GIfBXnrlOQnXH2xudUs
tv/ZDpnstXTX+zMeqNl/x25TBDKe08Y62YntoukLY3YNCpF0xd7C0pfdXvdIlJcwCLIRnaAtTl3S
Nc+UUDnfKZO9boPNU5PrTuBXuV8wbaPJNrBxztJvoSv4ZjfghMWMaO8uN+PvWvKdSdVTJgrRps08
gcs7zQElTf6ecFxkAEY6r3FfqczOyfxlppXp2a4ya84D72DxjnFy00+hhqLDITnJjompc5i+0hv/
fn289zcZ/z5CpkRB9jBOHpGIjVH6UBUT++BjYqf9ru+pOXP3iNekO2ziGP4uNklOlqZ7lqtYyzdU
YFb9Uz0gvjT2cZ+y7N9YXdpF3ZZzuNTJtzEulnKtQy/1N+UNbiXC6+2xrL82Zmni2pNh9dXUHPvX
pIXVypJk6RrKW9xPnKrxnCb8UFWgV8JNpZvS/GFraJ6wl4y6sbIKWxicagJ/mN3cso05fhztyeJ7
2Z5C49buQkrkL3e3hYnm/6j7ku64cSzdv1In181scABAvtNVC0YwQoMlW5InecMjSzbnCQQH8Ne/
j67qLhkpBF/H7uXJjWWLIIGLC+DiG3SdXduHo6szDPE9aXAPegn6JaE8RFXT6sv9UM8S+D64yrvj
BpjM1J6WbZzBipsORcib0Sm6JodJ8EQnDiPIOp3KXUKFEt+ctAASYCN2DSOlq2T1OUqWsiLVdxUU
cElF5dbt1feiwTz60FP4H2+MlGFp1KkAXZyUY94s4qb007T8CTzjTOx9vrhMvPcpNsM0TP0CVSco
/2VOflP2QWdtXFeZokRLfc4MuG4DZ6N7Eoz+N4dk6om4jfX1dIgYepCvrb7ae6FGi0Jj0Cz3A3jg
V2VZcBlybjeXOKkNW0wQU1xoWS/r2tjrZUruK6/z7uK6aR5YqtootYf0oHrFPpz+GNMwaZkMSPBe
qXQhqEC6maqfYXvNywcfyAP6mPlSyVunGv0y2OGk7bFvntcqd+P89rbVAfF1FoEtLb8Cc2C8gTSY
XX61xsEt72DL6gLsVEN8f/qGcmwvaTikHaflLh79yodj35j7uIrEP4YgedjlgaLtDtzomh86Nyti
GQ5VabkHyM1k07CzS+z9sERUkuXf87pR/hJlSQZW+pegZKhHbGQOA2gbuti/x0WfCN4looWQypTR
JxjFzrjmGD5K8BEGT1wNnXUHUHmyZ914L2Lr4fQAGqJRV4uzXAiLdmzBFhAcSm/EZWya1+8nd5qg
7VK7/XI43Y5pTmkZvh6pYGzpgiQEc6horsDTzKyPvtfQciMeDCGvMyzgmThyeLoWX1pQLr93Q0nv
UDDtBXhcVuDvQDmxeHTWx+gmG2RVBx/l4t6ncvL7yyKN6U+aut6w0VmGQdEZFnBzE1Mp0/pBkSH+
5C958ZMJMT2k8OfY2oSY2li78VUaquCPq9Jk9u7bLENhF1Ch7r5JZufOLoAZOt1PpjbWn79qAwwX
2qBc2T6QoFvsPfyymzpsy9SboAs2jmf5ZsKmQsuoamiBpEwbF57l1XIJJ8L+C+xDggvbb+2onYb8
vHVBl7b3BKdLj0v0h9yzcCHXO3HahmPMyo3F3DX1l5ZNoQza163jVV8crObxNbhdDU6E8Ie30m5n
w+4o2WMrVrXFvlI+IdewUWYwNV9EbWd7lLM874hqjmfn8OmAEYy7k9bsp4/B1KcF240C25DHJe+h
eL4DjjYZPmbDahN4iEfL4i+Y9OVM9ykhg+PhbjFI5RAKDkFuEQ4jcBU0nOsxcH/ECvSKWw4xFnrb
OqOMl13uTbg63inhktHf1wQMq/RbO8eOaHdjBvaoDPFY2nWwsGcxrixPB9i6zXljI61DHZ2+7CqU
f7zvIA6T4hZWHOmS7gDik3G+j5dEdDLMqrn3830F+s6ydaowtMu0XA3mKfMHkbr3xJ7k49R1aq/K
NH6X+xN77xdNEsVVtVWoNKROXZB7ULDEzmC0cZ9m03zfBzPxd1XLki09bkPi1Ikh+SREKtMiuMdt
0zKHlk/sD07vYa+vGmc6pH1Qv5weLsOX6AwRxlRjB4EqHqfGzuR+6gBT/UkzQpYzG9C2w10fs6HL
l/jenaEcFHYELtXwLA/URsHGtEhTLWvGBQmgCT3RT0HWUO4fwdrAhiBseZW5sDAf+JBeBLZXlLjI
L2ZQ8O5gr47pcpyHbIjJzrE6Z7I2ajmGdKEzSUBOq0ksLOseCmbO15riQuPSdaG28Z4tc7OxEXdM
g7b+/FUSHxo7btOycz/XHusc8gF3UJX0Ilx5UeF+aKHw4sgrUNshaMoH2awEjTYRg7zmTi0fcaPj
t/PO6Tpc0+7VMitewrBI0bx9BxfnrG4feFmRVOyGePAsdYRqKVdXFPw/Ue8CxpfpljCAopIQlkps
+gLEhtPv4xFO70PI+2GyoKB5Ojzfhsv4OiIfMDjiUCSPrzXDO+zKUYyz2GU94A/3XgBHFvvSI1Wz
ePukl8p/QIr1FnEx+dg+3Z1+BVOAeVpvp1ZFaQFHiifg1eTzElBxrFPLK8EM8K1vxErrnwFyHLhn
ia2uwX1KaNjLYLNeYhhtHdMPrDUXRW8JdHdas+YrtVhaXPAhGM6Dl/o6dUjVbjPDfIvfl30KYTKO
5WMMl3HcUjg1pTNtEQ38hAMAGLBPIgaLi+xqWbTNleAlTEL3sMjCBRKwKsWWW7xhKaDaUjD4vTOX
gMveixSA7iatUaERwvXf1/BXuwETzupDV7XexnQ0jA/V9tEKAiP5PHJ673mwEz74NvU9gFqgur5R
9zY0oNOIbCshDZg09B5w5rLdzz4BDJFXov94OsJNz19Pkq/SCXA3Zc7VRO9FkXkvbgPZmZ2dTMO4
MYkNw68ThFxBoHavYvFYI2cAz8IcngCEtaJ2QDZogWtuD7YCZfn76e8xzlhtSRA1HOQa5SWPKGFb
fhHyJcjrTyhNePzzApV/dTWWbuvnd05STS04nf4EY6RWSsnfQbiN2+396Tcx9KxOvQAnkuVTDLRZ
aEPqpr5mhVMFn5VNXPF4ugVDrOvsCTrFSTDbTfs8zUXGvjij8PIrYIYt8Hr9okwAvyJp1rpXJS8A
Ij7vFKGzJUi1NA7AsNNzQJaguVFLtkw/CpVke9xD4EZiI/ANgfNrU/4qMBM2BfBkJuoZSoNjERUt
hunHANMnEoTEwup1DU04FBT2p/vS1Nw6iq+aw23LAoMVxZ4T2lX5ERyzxLJDUnkJf89QpObvSkCf
lufzWnN/bw3AsrS350U+o/BJuo/ZuBResrccFG1WVZcZqh7QIA9g5bQxDU2h4vzeYFqqCjREIV56
7npWukurrFqxZhN4g3kEPbDJUZA/qIriyYlty9ti1Zna1dJxALsIm2YqeK7duBi7Y11DQe1ewiDM
ny+qoh6SYDcm+PqVqT/Pbnzm92p5OZZqSZdFAEEJSYegP4i6cYGXBRPBptFoI4qgHVB0sniZCX52
PD2shq/VqRQzy6D2M4jkpQVjabb28MbI+K1nZTZMgSbXX4lY6PC+OoAFQ/MtYr9h46nLbzsAMzCS
Le5zXuLq7HKETGJSgIbZL+N+tnC7uCX8bmpo/e5Xk0R5LnZ4BERZCNShuu3B5cg7iAzYubAWVG0R
GQ1VTF2JG+Rr0EWWrHxZWO8AmyyrmuNC3AkAvg8OCXHBdX7XxVlR3rgO9wBLWolNyvp0ehQNqUAX
6i7lGE+oqYsfRWCx4AEGekPGQp/4lHzCtfaIZSuvgtzfCFXDOvFro/+qU3nvt5L7c/aSz4msQ4/P
QDrB+wAO4Ke/xzRqWrLx08ryXJQOn3mmRHKggevIsKepdA6F9K1s4ztM3aalmKKvytmGaMcz+CNZ
AySS7dHmMsGWgn0tKmAZjhmXEMLdaM7UbVpmweqeQPSjLn4sGUC0NwFNbZiC1Lz02i3VZlPHaUkk
yIVVO3lS/mAJ7uG/FJO1pGERpMNww9pOxtHp8TFkDZ1GUeR9N45tXr5UgVv7BKLHPlxXd4TAdGPa
q9ovv3lNSeBOIgB53aJemlrVNn6k9CoQePn4ko8CxgYhq7GqB9ejrazcOmSwb/Q6gOJ6mVgHeGDa
9tfTX2sYN51mISZb4DKElT+wSZumO9GwpgcHv622Ur9pB6jTLMZZAZLbd/GzH9QiLY9NHGcgNcKu
nhV76Kl4Pb1JWDJy0CNyIDa/dHwh8h3O7pTQvZdaMR83pp7pY9fIejW3E+XUQZz1xcu6E6w+eKSA
SFoY50wmH87rzrXlVy1YtrCUU3H5wluuhmM6EWfCWdktRUI2Zpqp5KCjXFFtyHkzwco25GlBrGWV
c+wYuZGpSoqvc+U4lN5kgRvk8y0oW1jy4P3J8yuPD2ywItEBdK8OMDXLpYCq6rrbiNIZh5o0HEuQ
rT6DK1B5MpxA/ODJHtXJAVzUlsnejoSfJPUQLi22KvMunZRdAsXRyCFn+wBMiO7YBMiY/ywo/efz
/H+SH82Hf9Yq+3/8F/783LQKTNZUan/8x032LJq++Sn/a/21//lnv//SPz42Ff7X/8lvv4EH/6vh
/ZN8+u0PUS3hMHQ3/BDq/kc/lPLX0/GK67/8f/3Lv/349ZSPqv3x9z+em6GW69OSrKn/+NdfXb78
/Q+6btT/8/Xz//WXt08Vfi/MxN8+Pk1Z+Zff+fHUy7//4Xp/Eo6UzV0XGBdur5id6cevv3H/xKmW
+ZwCz00d7B//+FvdCJn+/Q/H+ZPgP8dnNnEcqHNhTeib4ddf2X+CeQuwMGS2CGUM92v//W6/Dc+/
h+tvuC740GS17P/+x68Q/HfFmbs2wy0zwTLmAYDhUV0KLy9KKMoS5Ya4dWr974LSCr5k9rR4j33J
JGnDpUkf3aBTKtnNEHew291UkbnJwqGBybggXOR8B/FRjoBtMuXf/+rN/1VEvR0rvwXXF5hztD9e
sqf/DyLKXsFq5oj68IQdpnz6LQh//co/A4rzP32Xczg9gurmO788eP4ZUIz86XO4Zfoc1CnbdVZJ
5H8FlMsRhT6iEGED8AZdCQr/HVDun/j3DoPuLwy7GcFf/S8C6q0ln3NfZ87b+YKrmaVm0ZiN+S4Y
kl3SQQGkYVuS3G+tCGsD2maMsXKYixgN2Fb1ecDNK+qXG6hY06Mx2V4vBbJxvSKHBVwE7gl8YBMR
hEG+sOOrQfzX1Hs91Uw9o+23CggbTg1Y+pHP5vetF1xDSewWuOmNx7+1e1z7RdtrKYUMk44Ji6i4
mIP4g0OHfdypd+CJHM76AP1wBoHGvogHi0aCdNdz20awGXjqp61LYkPv64ewxLNAeJ0rFvElI7ti
iul+osBrnvfy6y7u1TLvAoU2eQ7CJm6hUJTw5rJzRmCx2NbR7q3tIPpfP3NBKYorCFzTqI7ZdVF0
X4oMrJYOnyPdd01hZxs7orfOdms72o6IObM9+QKjMHtsR0qwZerp67hIcFkTaIehClGP5caEMH3T
OlSvOo07YuigWulF0g7sq6aG3C/gfccBwvfgoNFLD84IamOA3gQ2rh+mTew+SdnoA2cT9SLHtqa7
KOcDKZyDbG7G5rZvbobcPxSQTbXOqdyvLWrzvZngsVq1aDEBMjiEeP4N0EUbd+tvbqLXh2vTvRRl
XS5OT6POKY/Ssy7hC3z0ILw/eMXFXNUPXSwvKBWXQsgfp2PcNIO0FBDnwxyLuMH32PVLXnbvsqo7
Y5eMr/nLEau0AtdeU6N05z0ETKOpjzdQAoa8qHPTF69FkYLkNILqNyrz46CONBbT5QJ9lY0mDB2j
H5lSN7VyW2U0QtnqMpVw+JjOwe2vHbOm41dTBNTFYJlICuYilzdtOX5pYR901nDqXL9xTDualAke
DSX4ywA2JTtokxYbecTUJ9rchnZWF5ckngGy9o554K9S+Rtpw/RobSYv00QJCOFelKvu4GO6FmS6
ON0nhlXuFwvgVXeD050ROJrRaJhsd++DWhcm3Op/ti24+s5UuhvqN6ZP0GYvQLUjaXO00+fqsaqD
d4xuudubPkGbpQ6rcJ0DDGbUJbAJp/6th2wA13lktlJuLNWG19cZemmhagr7D7SRB84xHgeAwUFV
2kjVpqevS9OrQaj9lnXJ2M9RE8/3du5FotryFnqTzoH5pBP/4LaydK6avYiD8kSsL/DkimL3zrW6
DzX9LHp/P3eHAv4RnFjXfpedN9d0LmDpFW4CRMMcZR299kp6OxZb8p6G/Ea0BbtacITHhlLhBqbZ
dW2Rh7HMb8speDk9JUyjsf781WgotwrGhkxeVOOQHvrjeKTu8HTes7WZ7BCQB1k2zxGBcv6O5gv8
kKpl4x7MsJPRTYp6MTVtI0cVTUt3AUGPnQOXuqAZLrpAPCJ677Al2J/+DsOc022KKg+EcmiKK9gh
VLeQg7ot4Jnjzey+67b00U3DrE1rO3e9NoDtVrQ4ikUZ7Kp3KASUX8q59M+a1Vxn7TGhLAdKyHOE
m5DnEjLykBXfWCHf3ulxnaonGtqpYoLfpcOUFY6zfcgRrdTz7vicHyZBPp4eiLeDFRYlvwfruNiZ
a49Qb46H6Wj3zn1fzxtj/BbaBcdinaJXxLNvDUGrIugR7Aq1hLMvQ4hNhTas53t3Rq1yPPCtDKsV
TiwHZ2koJnNdTqCM6dKJpJsjx7E+DgL35CAEBndgW4dukb5z7eUWZaaQFST06LsZnik1S85au7mu
MgA4bcxoK1TUZgXAPSUESbPovAHSZnziB0nprzFW1Fa5D7xulY7YrIS+PQ+5TkKM/dWPAnEcMeAN
w9wWOzm5uyGFB22ejxugNlMsa2u3WzuVD/IIZmJhRVndRDX9CpnQo5U44bxsWSC/nb24zjsEUmn0
LCAzot5WF83Ar/LMeWez7JsFLaIqlVYI3P5Zu2+u0wnzgtadBcv4CPKCXysH4m+eOMc0BnGsUwnL
bkmFB9mQaIG7Q0ji4HLJinxjThrG29emezo6Vg0hkzkaR/5eQLqVxYDqFixiZCNef1Uf/l3A/J95
qNMHEUNjnIoaTVS4+enTPQpiF7SWUApS7dOY3wdu+QgVRgQBgcaTQlKoU5giJuIKwlDHauogEu/u
KjJCgqa5bnD4XP9NN1HQVIEeTemVH6jQhSr0LO9XIFleio2sa8iGvrY16Fy38HxZqSiN648Uy9GS
bqknG86fXGckwuub9xymA1HmWJ84+UnpO3909wX97DTfiuJQIr8jMZ3OGobcq5MSPUiqyL4vkQz9
ZBeDsdc030cGmTkLmR6IjMUlAMZtLINvSuKtIaud21MIvwLSXcyRsr4ExLqUAvLTiwiVNf4aO6sT
4ZTf+NMVkWUEna/9nC5wcr7s6oMDn7vT32waPC3NJAVtLRtg7KjK0zbibNmVZVNtfKPp4dpuAttr
aBiB0RANgv/MZwnCjhzr8x7+F9agxM1d4mZz5DpQ9mRJ/dTV6u6sXtEJg6nTpRP42DPKU+NHh/Pj
xKz7049+k2aKcdfvKKBl6Japn/9z3Du+l/F3LLq1yn6N/DrGiDE4QO4k9eE1/3lG4bmSd5b9cPoF
DFGuc/jShvYcRmgwKvOCT+kAXqfr1gf4hNxRqzhMPofQ0RgxW23MKkP2/Iurj61aSXGWi/wa3L2Y
fBRBtstjcRks5Az45dqja/y9OjwIsJVb+ArOUcpEcCgSkcKCftpK/4Yo/outD5Ei92NMETD3AlTZ
cAxVsLE8b1XkWhrgRW65bd4tkeUt7SMEkchjBwG0jUqDabC16Z0zYDH8nsJnRKpdpSDbTGCtKb5C
RAHabd0OkbeZ0UwDrc120P0GYFcojTxLHqa035F2vifYWwjX2qqvGsZCp5P1ouyIWNBb7kzDzK1v
YEb/8fS8MD1aqwdYTo5cTzoV2Vl/T+T0vbKns+owXGeOtas7jQ1X12hK06NNk4Po5f68t14H41Xo
MxrjdsrCWydOW4dWO3yazqyAcaYt7KCdJbyFH0/E4YoaeQVoKCO1fpx+ccPOU6eHFUQoVjRiwQE2
3ufAdVH2eT1qrCe2gUJVKt9gsRvCUueHxbxMndFxsU5M5QtTyW3gd5eimI5LtyVEYwodbQ6nwIQB
brygwFA1oHItF2DrbUxg06O1CayWHLp7EEmIhlx+6PP6S7psnb9+1abf2HTqFKaSiKyrFyQ2ZtlX
ifu9iT0ICfBbld/0DfaN1Y073UzTkcmDmz9MLF7PgBxSxLJ5wQ5Mia166BpQb7yIznVyF7dU+YRZ
vWTqISGQDbX7PZFb2hyGPtQJTjwFownq1iqq2+rCq9lD77WH01Fs6kPd9sYD5ctHSoLkQxGHLvUO
DYQy57kLvXiKlr68EnLtQkgeY+vuNfkOZruRws/zIL2xgVFDl3rLOVrCWAd1ItQIekpMR2SDrnOu
Rje+T4Itl1NTJ2rJIIU1H1yYiYroMn7BceUK9J+NQoBhhtK1yVc5DKA2gJxJu0BJzn3qEVmAnn1P
JzvyvOIcvYy1Z7SKAMtQjuUZw0JoOXdLDNHrVao0S71PpwPB1D1aCoB6r1cU0NOPaDtfg55xBwTU
eauHzmVREPLNCEhYEU+w7cfWw4oUZ+3+vBfXVu0c9lxeO8O3VjXZjW87F1YiN7a6hmmtk1YYRMUb
UuHRdu18zbz5AYr/H8cqOC816m43WRp4hUMx9WYngxMMytFwJPpyuldMr64d+UfSu8xTCpcDmXou
2+WxKflXPvYvpx9viHhv/fmriIe+dNZDnA9bo3i4cwtahgwXAradPvpsy3DEEJE6b64ktlc7ceNE
Tufs4aVxVQHQefr1DbUpnQ7H/KJeWraoiOSl+z0bYzhg2xcc1i8cSYF6/tasMg2DNmsdoUqrb1Dx
tsbqswfTeGA6D0uzVbs3fYc2aWMJLfoFle6IoGLRSv9hWu6nqto75NJXwfF0Z5nGQVvBOenBrvTQ
WQAf3hdzDdhi8PW8R2tzN2HDCL06FItB33pXBvaHsu42Hm04OOgc7tzLFJyy8dbYJYRUlU/WagpB
e3Br3zFbXnjdctFWzeXpDzHMB50kJSTvQYbPoeGRt/M+L9V8OQw0Oyi7cy/plG95UJi+SpvWZQ/f
rZILpFK4jO9gNKKOrteLEJ43/U3r9xJaTVMAterpm112W7x009dps31WPrV5ghN3zexnf/TfLX62
k4579Eb2dF4HrhPoVULxKgoS23oMoI0XZn5wiFkfVXH3PDjx8+kmDHNRx8TNHgC2LMBVu5+MKXw5
8zSEE/iuRqXidAP+27tAHRPXSwui1ci3kS8PgIYdfFKFTXaMwRXoIG9X5n10uiHTl2jTHvayMUtr
dBaktt+pEWINgd/vJYL79PNNH6LN+KlkyzQEKfbs5cMAr0I5h7PV7heKy4LZ/tS1G+0YMosOlsOW
o4+5myxRXcB1LUm95RMp/fK8oooOlHO8qSZui+GQWdo3+yQt5/e0wzZn4+3XOffGpl9Hyqm2AZ3H
x/174OUfyqm6qmT+TjrsUg3jYVDZRiIzDLbuCSMJq8puwq2DQ+Qxt/3DuiWuMroRtKbHa3O7Timx
lwYr+SytBrpFZXrj56o/9LHtbhTQDMOsY+WGRsC3U+WorzcFdObl/Yiaang6VE3PXn/+Km/ARHW2
vbTGAhtX8XUwWexQ1e3GFZbp4drqPRCYtUCrEmtI2v9ooPSPTZqyz3xzbRJ7U9lbcYDDFElbcCmW
+tN6cDzdK6ZrBx32BlqiC4EIxKbHm1uhoOYiP0M5JIcdFgGHpDvQZXjaLJyZYkhbxmcrgYAVQz5y
i/mHsKcD4c3jBMOkjRg1zDQd9ubkTsl9iq/p/bEO4+JnX31JcCHul+IFlwmn+8ywyOkAODlAkiJR
2RJB++UzCZKrHGqeoiW7rq+888b8Lwg4K4C5aYGAcrpswvVksBxdCCKc+XRtKucTV9DRRjqlfndN
/OGucLc2mqbOWUf+1TRLW1dgI4vSft43V7FTf7aEdZsm9NiRcX+6/w1BpAve9z0KjCNDnpuIuvBB
KoWPyM7rt9Y00+O1uTxBXUtVHDHqkHbXBcMVD8aQuGpjsTF1kDabWTkCNjNiA7hYMt01RN3QTPS7
Jkn20psvTneRqRFtXZaFC94cEBaRGADKbdt9MlWfbWvZpbheP92EIeX9SiivBjoBm6msa4xCx/Lv
611OUHQbQCPDCOhoOMBLfbhm4O3rHiCjZryYMdClf468Igokuv+LXdSqafiEO5SBPGaudQGczplv
vualV53C2DjzvLax//WWQ1Dnh5bGMJgLDmf1uY56a2K4ZftQ8o+45dYhKj3XI9Rsznv2OhivXt0S
DRDDGcXy3kEJfkwfqjj5dPrRhqysK93HVW/DcgQh0siq2vHOvklxBgq9ecj3LeQbL6A8sBGVptDR
Jm+jLC5bWJ9EFbWODghOtj9edNaWVJXp8drk7dpmDkSK1D95c3vb0Wy8hCD1RTbCI+d0Xxlmro58
Sxc3tz0Aw6O8YFfotk/gjoZem9+h9vrldBOGmUu0RRhnG6tLuY+jIUaCiBq6ElueFm8/GtSk34No
TnHP3wkXBxt3lmEghktoTGwkTtOz1zPIqwD1c5fh8gQB2gLqIbP+OmBbYhG/ltW/7tDZ7zA35z+g
B9V7Qq41U/4+iyEZR2j0H0uxdGnt4EoxHuR9svSzF8ogjt2QdgucFofAsfIw9ZzpuhuSvgth7pcP
h0RYQ3nscAkmdhCXSW4FwqPauOJ5OwCZjiRrW9RYQG5X0ZhaHzwnvi7JBXwANp5u2A0yXdXeicdV
57EZo6T8KdiTl5bXmU2PagxChUsK3MxjR9j6y0YxxDSk2nRSaVtDnbwaoyX43nbsTi7Fx3NinOnK
9pONK3gcU9po6uS7afQOvN7aY5peWps+5SymobBnQEhqKGd3Lurg7PPptzaMro4bs8asZvGM+jdJ
rc++5b5g95eFBZ8eTj/f8Oo6dizlklhNv7RRzHvAqGK/DEFy2yLMmZ6uLX5ZOiWykOiYjlTVYYmT
PfGL87g/TEeLVg6EKUsIMkdzBnNmaDyWdAvwbXhvHRkK/Au0DQgSS+C24nlKIE0QNp6v5o2UbhhV
HbORcA+CWT64OGOlbgcHG74hO/DMP29QddBG57ldUfgLWEQWpL7aKq/DDoi5jZd/ez1iOlzPKWNi
xxUm0gz+yX3QjF+gqrwrHH6oYKJ31rkfzObfU3vP464BULqNlklmJKrdzHkocyhrHk/HvWEEdGxd
rIKs7p2ujWxS/yynRh0SxWZYB6kt21dDDOmAuibIe6+goo2KroBXkLJ2TXkeXIPp8Dm1KGpDj7WN
Rtc71AL3q3m3Ubcwja52TljGyc7mrkfHByW8sMmxyF/m9kcr+q0Mv2bFN1ZWX8uWlQWparhdjJGP
23RHOdDneQG0sfAf1jv4AGJ1OQ6HfmPtAP3EenuAWWUGJ3Syz93gCrXycG7qe4HTUcKHS1rdsERc
SnmTpfanAL8VFHJX2uIwUvdjMHj7lvZR3VzharWL7RcZtyF0l78RuP2isOHXNdCgyzWwYFEafDgd
XIah19F5ENGwGnQhWDU19/YT7j5w8+1sqZaYlmQdoNdlCZMVA12ExN0R1qUROFpBfwTZMvfZBfiV
ELYMXWtLhcwwVXTMHvY8ddmjyB4tRLwDRP8JDPTL0Wt+nu4sQ8DpkDwYYVC/9gsaMchihW6X3NIa
8P/Kbw7Q/t2IatOIaOkEoiOdkqKmUUqBaZXZciMgzHP6A0z9o21ZONTdBXSmKGC6RcR4sbfydL1K
OZz3eG1CNlm88HxQ4BCm44dxkDsuxmtn2KpEm3pGm412z/nsxeC0pwHcQNMk+BHzauvsZXi4jljL
QWW1fYF3J0NyyYL2grl0Y2NqCBtd8FzEdl+4BdjgvZt/75ZPM+TkUIKG0yeHXeXprjcQmpmOXfPK
Tg6wZGNRMhZ9uGSfIGZ2cOBmUdrjpyGeb23hfef4I4+hqBGfVbVnbP3kV8eaYnFmIHZyyAxQ+31R
Bxc0Sz9OdbBxrDf1nDYXxs7J26kFVBFedjdVkYYk6/cw6emsLWCQqYU1HF59QAbDQkg1IaZayR7K
LPvpNtneRbehtrWlfbWe8d5YRXRkm7dw5lQ96J0ot1KQHuhlkfvRkNW3Pvb1bt3eDFTmu9OBYIpj
bYpTcHYTFnM0lpDbPp6PeXbm9NZ1uyckc4rDI0KMZva1hIlYmCxxc4A+ffdy+u1Nw6FNcYw3GaHh
CL2BePxsLeSSxdbF4pS3Hdma6IYmdBBbOlLlUObQiPP4cVigatuIHW9VKJbg7vRXGNKsDmQDEa+d
FWAQ0eIX+7Z0jkR11yXctE8/3jDEOpZtgsdn3ucTiwZuJ9EoijtZOufd1zAdmpYUcwm5enQPS/sb
G159cB3cwtSb+kWbzimhYG0MeHGHJvu4mZddwdl7eKJt6W6Yemb9+avZzLMEukLZDHb/DDsnXt/S
qjlvo6QD0+RA4V6YjTSyJhgmL1ZU8Oz+9HiaukWbsqlVxNDVlTSKcwt61NDcCNWQvkuIqDYixpCB
dGiaTErIRXvol/6qhAWzPMQ5/eAs/b6p7h1RnRn22uRlLSzTPXeiqJTGZejcSGsHadQtU0RDL+ko
NT4QiEuO6CUfetBwoUvLg6My6AOnVXveaqYj1eKp92FcjTEWcwkyFik/Jol7HDv58ayB1tWVfduq
x7mABIjV+Te0LK6Khe8DxNJ5j18z3qvoJyDqNlUFL+5qaI6z4+0K5l+QpdhYjE1bDB2pZmVgwYMi
gNlVtJeBsEToQCr6CM72j0rZ3+AkeVtiUhSwmqI2C8Bsb9KNtt8uwjMdyZYk6SDzdYooTx5gZlWC
WJA/DjX77rL4ti7mc1TsoXalK7jPls37Bq6hIEd8hn0sDip2E0PF48u8PLrWZ1vWaXh6tEyfpM16
G2SSTJYClQ9Y0u+WHlsBkck2kklX7AQEyneQU9gq+xkWPd0eicKnZArWyBusafk4wZL1vYLrR9Qn
8xMhyXkgVVCff49ArKozoRZkaKrKui85jwqrOou9yHSgmz0DqoMJyqI5cN+DWLuLZXtxeiQMq4aO
aus70mBnPrDIwy5zdJIIwMj9eY/WqooEF6aZv2CQ4a3TXCw29XZtCWXG0083jKqu7d3MjnT6JYU6
GXxb1vNWOlf3TeYfC1Vu9I2piTUbv8opVPkqHkXGol+QAT4eR5QoMgksVieaamPPakjtOmTNXgnU
cY39EmxZPs3gIu58MCiEyuwzG3B//4qx4bMF+3rIZbG53EHw38J1R66eFdxNnk+PhekbtOmcNlAL
ST0oZTWyHfeLsqobT/bxDlYw5Mxg0o7XbWPPIMdjLOxc0UOM4uZ7SNLR76c/wDQLtLkbD6M3DTaC
6f9y9mU7kuJcty90kAzGgG+BmHKoyKHmG6u6qtqMxtiY6en/FX1u6qM7MqRU37RSKghsb+9p7bWq
MVYZaR9ayE+9b/23GDWxzMUMeb5oV3fiZxiv57ks7trpfeMU0RaipgOlulIiCw26aU4nUisQurDx
hglcWZgtMm0OvZiYAndnQcMSKoqzXnWGxqncv73wV07Olsut12GPn48xdY4BVi2rfAa/g9+GN8rH
137+xoKjqm7hZrD28DU+tC3lmE3Rsu7e9+Mvb/3jfgiCDshsjTPZg1EtU1Xo8t705tgt4hZ31LX1
2RivVnjD4Ee4QzvyUCTLuRfkrkWT+e0vuLY+G8OtWxkvhl3OPS36M7cN+TTUU/H6vqdvbLbCgCJv
ahzNlU4/u9o7JQ19n0f8R9nxj6WvvAYRkQIH42BclzVlMKdMd9UN33JlWbZgtHjWsQwploWB3AnO
tnbpFK3f3l4VjtPxHxWRLQjNdM04zB22lJZFlepluEM37+MSJacViQ+LlpdyIi+VUrdIu6+coS0i
zTMqiEsPhSQRzKeuau+S2B086vK3v+faYl285x9b0UylN9EG3wN6jhLOC6pwsRvd+07olpptmqWx
YNxGSh4BNB6uAeDJ8hb/9rWffvn7Hz89bFZRK3mp2UpoWvS1/M34LXnMa8/eWG41R8UazagliGW8
98GCKRZ1IyG4tqEbqy085v7/CXK83YMC/CWBxFJLxftS2X9SoD9WpZm59ASIsndmHB59D0o4xOt/
R0YE7zSvjbftJdUjazDdzYb1xMtiTv2bbYp/PNN/mNcWgsa8pW0BnUeeSedHs0yvXeilwpHDqPtn
JB0p75NnAaJrnKmL0ZX+uKZ+FyEBYRkyrMdpJL9r3aPGQU46aJ9giIfB4PLqQpirmEuIjxRxyppB
55DxeioneytTuXJmtvi2OehllAC3srOhYmkAfd87bgbzPl++JXxLOEQ/lAI+pnYCtFz9acbnv30H
XDmRW3hb0dcolK14NCK+gwD1ZlR2h6odb2Cdr63L5bV/nEg/Bu6yjLEuzJLHMWq+xELf8rDXnn35
+x/PJtBgUC5GW4guVf2AyFhkrFa3SJ6upBBkcwsUIBMqwACNplxSn2yigDzmRxz931X5LqkTpO1b
djclWcsw6IbV6WKXFyys85mjDwLEtryxv9cWaePJIaDNofGJDdBC/pL1ZHblBHG3tw/PtYdvroMp
LJKuHPDwIhnycqD3kMG8EYH897lkW1SbLp2U4OEO0UMpaZQGUdKUaUOaEWh5UaDf+/YXXHtN8r9n
aJlFLwKL14CzVwJB2gGC71dT5ltMLbz9iv+umLD/xbn5/6/rKtNXAY7p0JpfkTedwz7u0ipsmpRE
028ZsKe3X3TtWzbuHEpcZd9YXM5EjOplKX7GkC/QJgrf+fzLe/+wtybW6HIIfIjvmp3soxP0SU44
Xzeiq/8+TP+wrv/5+DAUXitH1GGnsZ4gnzd96Dv/x/uWZmPMRvpiGXyJWy6qH9cCguBuPBQ0eZff
ZVvKtoqyVs8Rfjrvgz2za5i6sihS1Etv4DCvnaGNFfcd4LWLQiXc81STQVX7zBZ7iscyH0bDcr/h
77qv2ZaxrfL7YZg67PGq6H0nvKeo4bckPq58xBZpR4Jw9ODSQ3ix6WHi8Sn0yX4k8h9f3/JbZG1X
zGALuFsbC6EVgk/QUFGvo/bOAcGSKAixvOssbfnaAl8mNgxRbvfG+XGu4teSx8/z4t6XwrAt+mv2
jAEvB5YJSvavIMPOUUL8++2ffm0HNhbMQk/3IABDmbg5RH0JXI7/4McfOt7fldOvt99xxYy3uC/f
D8HSM+FGjVVwwWyvew/krjeu62sP39gxDYWCpE4U7hj0FrMlSHYxioc3NvbawzfBuV/0cyIUDo4R
xTMrxWM8zl/eXpRrC7+xX9QCIHoPOcrdIqFOyaOTZcmYS15+8klxVHVxA7Nx7exvHHJdt8CYANSD
gnnwhau88od9a9Yb7v7KV2xRV5goKEZjQPJMOh/1yKJoTyDuX+9EBeZI6BHPYPS0tyLHay/beOah
76FPOGCrh2YOcyujOFPE2f2w8D7FDGyUMse6/O39ubL1WwSWFxFVk8u6tXX/Ymv56CW3yvTXvmPj
lT1lp74WsDmKavcqSb5g1iZtAKWApNHR3eYNvfYNG+PmEpF8OaFY4Ar9iCnqD2txC7J47Rsur/zD
83szAPc1x8ZHff3lwr/Vav3aN+PDqkI0zW5pW1/7go11q3BsjG8userk5QDz30M3+F1VJ7blQYsg
GE11jNhIQM4NhHcmSr3F3Zrtu7Y+G/NuKhETCN4B/8GO3uqdZP81lOReDL/jd4XxLN4adkTGtbrk
l6RrTxR0tulYleuNi++/Ux22BZGRhHqxjyrNDoPw+Wj7vFWfjTecV3EDa3zlWtpCyXBjkyiOabjT
PPqLLevBR9PVxbdI7q49/rItfxzP0W/CyYBbeocJTp4GGM3A7V1noy1vhKbXXrCx4SahjsouhKKD
jF/Q0ttTv92tjfz+9u1zbf03luvGMSo6G+Be5V6dt1rsHGFrikm/Y+Ki91nAlhGt4OM4R9AvAAwK
k5tqOCsX3fALV+x2ixQbgtLIYPHx+wmA2KtbznYeblTMrj1745RJUUBXm2LpW1UdeAkhyYXe7OBd
sdstNCxMXA3Vs8u9VvfmmQ7j+Bo5P/kQYKT5kIBkPxPG9u/zzVs+NG+sfUCjsUpVS7NCtkcFTGPL
b7U0Ln7x39UztgWImVG61geSBRFR1b0QzEnfzZESp6bQIl/GWWSCGXEOnL0ZqV6BVrAtYsxyD3SV
IQl3AEcbsqQNVZlS0IL4HMpfC8RLl/oHgptUB7e0Dq+YyhZEBjToWifUIEkcyGtQtB+SqXzo1/qM
u/2GofArC7kx9pVxM/cU+9Sy/mikvaO2+LGoYJe48qdqkUcQKP7k9XBT1PTKGWcb+x97yE2TGR/l
ovgD6Ijvq26+4TeunPAt+RlrRECMA5J9HOqRpFZhLnnoB8zNFYIdpsr5OZaz/+vti+zah2wcODog
kkUCiMF6ZL/BMD7nMeSPbnipaw/f3ARrBJh8WwDzCunSXU/lBzG9T4yFbYFmZpaeCnt08nU/BneR
EyTzw/ZWG/naD9/47sGL6mHSJtxZcBhALi1k4IbjQ1Hs3rXqW4hZAWL9mkgbgsFjStI+ntLRi7v3
ZVxbcBkplhWpMwAspOnDx84DCz1Gzt43XM220LIuWUAt5LA0agSNw4i+Gor8oIJ6e2GuXBZbHjTr
R1UJXVT0kEPzFwWva0rq5KS6+lip4n2dKLaFlxE0qVveIOxebJRPgF2lhV+aG2f+yl20BZCxUpqk
IJhz6Sw/8BWcjslqQWyPySFY195rTXmnvUL/FYby1vTZleO6xZK11o5tH/ThLgQUnwFFG8637OxK
HBVuTFiPvofiM9rKESjQTeF/lmXbpWJZb1zd1376Jg6v20b6bYDuLy1BRJyYzs8cUe8sPvwLJjaT
eZxiSDZFscwiCKSA0/ZGgHzlpP4LJtajkl7XUI1P+iEfuHxgts09XaY91KxunKVr79gk1G0/1bWc
APVpK2TQYckhw9V+ruvg0RvJrXnUKztMN6H4IqOez0mMw0OG89i6g1PsIFtxK9O6ssNb7Jhq6niR
Pol2MGD1IVTS7aBDb25cGNeevnHEfmAdZbOPpweDwdTG+KHrzcvbl9G1Z1/+/keSsqq50uCnh+hn
u8x3jaA6FUF4K7q/4ue37GY9K2hFoXqxi8xPsL7siXgIOc2RwRXv7IszurHefoY4S98DB58044/Y
MVRl5sLu316eawdnY7rIn9t+7Zpw5+MHHxe2xF8uSvIPXjTzT+97xcYPc+21tUHDbTcJiB9Q2j3G
U3BXlPp9qcoWLqYj6KIq0V8MLD5CPzZ3Nyexr8g5sC1WTOhENehIok81qocRdGYBafct1iv1+Pil
1XQvWr6P6yhtVPijIupTOEMGrPAO8VgdIpPsDISIb9wkV/ZqCy0bEM/UvkOELOg4p6JsyJ4iO86T
UU7vs8R/octGKwdh6nDnHC93VdRXAPO8E1fMtpxndT/Xhid4umptzkl4MGA2n7tuJ8Lh+V2H7R+Z
8z/MPRiKbsF/GEBf/eGfuKOR4qXkt0oqV66TrRJo17maR7BBTICR+2KhX7i+NW557dEbO4d06szZ
pfLqC/F0eXSc3OJIuvbojZVzyRUZeriHYeZ5oqtHGer3ZTpbXBlSz8hjU4IiULcebYMhkUl/BXPG
Yr5K3bsb5/LKPbvFl3W2df3aD6iiLMu9Eo9uPnFMIBeu3E3L57ePzpVF2sLMpLQ8As07EtAijr4z
5uQ30kTLrYmUa4/fuuhOEM+bK6CKCb1vHWnSUjU3fvqVeHWr9OmRqdV1W1zM1p35UvuZFRiV1pqm
q01O89T8hg5odwCUTuVvr9a1Hdn4bNX2jAK3EoLdfQq/Nb4kbTbrrl9S3gTxA6/aoUj7urVPb7/v
yuW3ZUIbWjFW/ShRxknkueEmTG3RfRwBJ3r7+VfqOP9oqf1xcZiIQtS0hCfHgDv5OA/FRHKjY3BQ
cwNOhV0/zcxLlVltl9VKee+T/2NbwiiCYI3Z0qO7qALGYqbuJ9idM9b6z1jM3dvfdu3obW6Wbmm5
LcGxsmORMqnDyYYyafI+Dnm2Rb+REiP0ELjClRhEXzoz1Jnvi1sTt9d++iZ4oM5A0EYKuuvNWKUK
pB1I9tQtns8rm76FvgFX4ZUg5YLJE/oAwu6zz9XJa5AlTRGGF2i/A0blFiToygneYtXAhT8LPlw+
ZTGnItTQ9VqyUvjHd23yFqw2zypU3kXxdGjAWVp34fyCdrC8AVC4csNs8WoRZwnXlU3AdiXhnYbL
Rqhy7RlgfQ0U6eOo8vq05J4/5KDGiZ5m1ybmRgn3yiHYypQS282iSVDfAusFg9xU6PEH4Sv7vlEJ
tsWcrdwOJBZNvKO6DT46xvR5Tur5fUPWbAs3Q1Isa6/ExsdRkVmZrKnVfnIjKLy2NhvXHughmKSE
bWMXqnwp6J2WxfjOh2+sL4o83iQLHu7zqt8Tr/0xrMutCs4VlY1wizVDzueZ0cPTDXyVGNZMrusZ
icczaclzbNHWLuVvT/R3fdM8DxjipyV6b9oDmYoZSMpQDjCQyKsL76dT+tvbZvTfV0K4VRvF+Gav
C8AFdp0z+38mj81wqkRP9lO7WLi48eRjZvGGWf337oFs+3+zUzuBzaSUDdthkn0BZD75fpkoe/tL
rj37UpD4w6PNnb80NeGYMeoE5O8k9GzK3A+1f2OlLs/5d+cj3HJJ2VoXNfGwUkSa76MQj0UU5FYn
Z1/5L+/7hMun/fEJxGIkbhlxP8+zKDNv7ktwbalbNdZrH0D/9+kRaXk3W9yYzqvypPKf/HV8nXU9
5CZoq3fuwsb3gi5ChoGHnKcaXykNDoGobxSvKK7aK1uwMX7Jk5XIEbV5L0zmOiuTUDepRyMfQDtC
7msDwpZhIib3CqlOC2CjYD4Kl1M193ofuH45QrcquWu8Zf1UhnF9lCuxYKiJ1ycMehd5KeNgJ6Mx
+tRp+20hqzlYO5TndZmHezlRzJ+X43g/0CQ6NwHvnusKZJeVTPw0hKz9mdkCcCcekuUurpPmkY26
/Rqatjr4SSHPnRvhP4YyyIaknQ/o03WPnmjWO6CVdR7NlX02c426tKog5YDm6f06ruDnQlG/mh4c
fjWYjjDNkjTtnHVRrb74dlUfJNQZ0tpyZOljjLG6VCIALrJEBhA+rUnxVXWXqUoatTVUOTGEnIYx
aFihBCl+iNJ19zWD8mscW+/chKUHltBhPE5igKh7xM0dq2ydloH52yfAkrql/ikUWotTNXv5bD2y
A5qpPujKZ5n2+p+Rt65fVzBx7bS2JuPFak6UmTXl/urxvOh1k/n9dB583Z48rvyHyveXvRkgldN7
dfnkB9zuOIAyeTBhztfQuEJ2y04QujjPAbR7MG1WZd04VeksuzvOlH9YkmjdE7SevoeTdgfaR106
NrrKBgVUr7ko/5I1IucZaAZU0Ml9hVHtPFi6OEfl9imovFc2h2DjHOVfRaz/MnXVPcysHrNAjesh
5ovaRXMij2hOLnm/iKBJp3aAkK1DhikIU7sgicWx7/0Rbd3a5oEdq10ydzJl46JV3q+m2TfV8re/
rPwpaJGcgidpRUWDB1DcpvoBJFD1uQWhIeyzZScT90FGGMHPR4UqHewCFCPHQBD1Gy8visQcgsjp
POy6Na0ZZryptmi5u6LI57X6vIZQxPzel2N3VmrWeTHRZ58tA/BsVQIJPahwZ7SZD3pd3ZyaYOjv
V6fEgkJLF6VFN0pQZdYuJ7Zs9nrpDNSbEb3v9ZjQnYrLGlNVYzckaeGVyIIAu6g/IxJa5cPKoiG5
rz1VyKd6qc2U045g2ZKljII0nuphvatixcc8Scpl+FSvzTBjMpGW3OZrSwh50Mwvsf8AYB9IEQQk
r/uhEVhj0OpntY4DmjdTrdp94w9oUEhZ9j8TK/t0dhQknsHUt19QAqjmfQPD/ij9oZr2Y9hUZlcv
k2rvpnpdv2MNk0e1uqQFE9kSyBRijsGjLZqwuh+NT/x0DJL+aaGN+KLBFHOGeTmThgVURVK7gB6C
yan6BOWrlechcTH0aoPI93eDbc03f+LVF4guqqOqjE+z0XcmSVftJtB7TEFwqpsC8uQjhMqXPQ99
R45S6ACXEu8qtHdAdcUgCeqHY7IbpZiKJ4xomTiVxiQ0W2ZvajHmWtBLtyYwB00DFWYiiCzfLahh
nSEOMj2h3+vbtHXRXEBwO7b6Q4nwsj64bmpMJpkY/dQDjKIFrTokaXJOe1q/zhWv6ryupq7eu9BJ
/diEmtN9KWyNZG3VjZ9Dn8N8CqohaPfRyvwpN7Ake0JiJJO0nbvEfq5Ms6x7OSnGP4QdF90Xttq4
3AEg0FigOEBMXKW1gfjf3Zz4izph1j743gmWTB/DiAZYayBstfjYtJGpH4uitvh8WtupS0HTbn8J
lEimj7Ja+/hBUg9o0IaPyScMuor4seeilFnY9ZAn1Q2b1JnWugyQ2dJRfrAowkO7eUVX694NU/RQ
JWMtHJSpaDc+Rkon+gu04eyQgn9kWZu0wtg499Ihcmr+soB6Wp34AuVCWGA/rbMG2svvhgfiomVE
raNPalEda4y86eMAD+A9cX/qoimN1riTZ0vg6FWK/9do+Q+9ot33fholTkhsIMuOq6heFpODI67x
PzaioEEuS6SyO29t/foi0kYYOPZoTHEeGxnnpejCL30c9B+iIqhBhof2xc9gsZQeV1Ew81zJcCA7
K6RZs7D3KniY2WFmbhoa/TjEic/zxS8bmVvQizepBfgRVUufkDONQ9xKRdzrKTVWOZMnZUSLvBlA
CnagdgbRDsARak5r57d25/vjoFISdBrs6mODh82t6GIQWFocOqAgp/iu06spH42e6NfJRAvDTrPA
pgsuDXFspS78w4XMuMorV8zmZ1Va7Y66WleVjiV+zkNUjB35MXdEm0yJoPDQMEbt+QnGWpcngwGF
4VlBVMtmZlhqlmMGJolTj0Xua1FHhnwYFESZD0kY8M+2IiSBBc/US+t5Zq9Fv4z0WE1BDM0Qt5D7
JYaKZD7TeDJoh6oF4QThRZyFXhAvGYuDQZ7WpnH0ZR2Gdk5l60qddk646RTJdQiOFJEclqaji30U
elaYYl5l1x0g6e6KVEa6idPaA1Xmfd/wxd9J3bX+C9HDDHiWrCzbQ4+xk1njzUnztIRK1zsd1VV8
YnMMJ973ywQ8QdVLfdJg+hMfBefE7UhNQ/cSawznpLjLOah/Otc3H/kaNSSbUfBLQBk3j10LJ3Bp
N6K45iZc1mHSwoYKdKeYKKA2WThfs9RBa6M5T5Ill9huHPQz9dn8V8fgX3LQrzuWE2fWlxBdeA/+
lOv6m+MD2u4EFR+al6qYHkUxFGHGk2FuUM8M6JJRMmmISo2YitzPivOlT4tagO+Dc+/vUID/A4wz
DIcuNQvs4gkUT6TDGYtbz36goDVun8Ew6eyxJ5Z/LSPiB1+qxAMpSlb31EzfE0c5h24EoKXiPlnX
ti130Jox7rGqNGv3Y2XRKuO4s4OjqaHBBjLGwp+e1UV480xZ1dGsllLOoCRb+mpfYzY0XnJ4E19P
+aVeANLDfiqB6Vh6YfocQrJxlTWTndgvuLle7OPKePIOUThvUwHGBR+ooq6tvrGwM4+TUBDnFlHb
Jn81fDL6EGGGoXsB7qlY92Ie+uC4JpEwaaQSYp4X32DGkE4YCd6hbIexxGSmxGXM0zbBoDxGIF4m
2cc+0hULkjNdhKLNjUwUsKOJC/tLlIhootTJ8rtF93+9p20MYAclBtQkrKjK8I6Wo69dZmazDDB9
gtvkPGP+O3rgdSOfozZoWK4xN+jSFST+Lcqw0aRzlxhaPnoVj13mBfgHjySGhMBxZQPmKsNB++Vr
1E3+J1MiQjrUUNfzD1zTvv3QKnC5pq0Jpcwgq+NbyByMbAKnnW1jyIr7i/MO1MwDtCppFSxpUk0i
ygZgpQC4JQlfAS29sP09Itax47e20dY+YNKhF6cq6GnxNe6SiAIqJoY2dyFkCUEx483NAde/9mSq
VpNoTCs46IUiqRjUbx0OS5Jxt6BE1q21p1PnDz65W0RB4IfGpe++hxK+Zt84aDPi9baZciumpMn7
XgYQD1m9qa9SwufQHgMBKZM9hF9KkgqcnfjTwgu0KCJPdeIrLeEIT6hsLRXkpadl/TGtmPHJJORt
omyEVQ4PSRSHNI1XWdr96EJvvEOogLjO1TpSJwGBv34fCOo1R7/Qi8km9EL4R4QZq/wrpLbC3cz8
AedftbrowQQ2JUXWtFMdI6qhY7UcYme98jROY1A8sskXF5onxLfPZTnI5SAQbU/HwOhIn0ELV9OH
5DLFeEQeItWRx4aAmZW1rv6l46YjX4IhMeWnClOw/HFVDl22DPPD7fg9NLqpjmuJjil48D26HLoa
4rM/h4o27b4cOte9jC0Y0PYlomGaeUtk7H0/a1XhOpCWInqNbZQMoLsEJn3PZewx4B2hw/loCVxj
5tOlrg5jAtr9UxtHbX8Pa67n16WoHckEQY8Fx0Kh2RyzvmWZz61xuUlAPbsvqaiAUebI+PbcX0Bl
Omk7kQu1X1WcOufHPJVjachOxsDuncVq1lCmDasRqeppnO1XxxItUoQJbfmy2pHzly5eHd/pWYY+
ckkzh5npQvspqoPE/Vr7pPSBIuoFAjHVOXekrExcDh4Ja++8SC7rE1PLaDPZ2dm9thLkaPcdKCZd
5o9qfiC2GMw+inn/JNdOeWkyEj596YKyiI7DyjRI3nVBh99QcXE+dAfgMh55jVJnFtg4eS5KNqjj
XABgm4u5YL/ChYtgyPzGBCh3AjwV1o8ed5138nyniwx3alfkbcikAqpwqKJHCtQWR3hf2mnHcTmO
T47hm08MU+PhnoENtvlLrBNux5wmKlxSqlbpZVR4pMzBLKYoMo56SHRq+26eP2toi7uTKNuA7TEs
WbUHFAEWdg8X5/wv4LgCM+kvPcS0pOjfThJxr59UAK53q9e231fPcr5vIbLUZba+cLeEFMV7vgtW
ArL7L64IWAgEPWbF5vuAmzo4TkBF2+pH7UbTOAy/jQHGt0FJTqLcjGqZkO+urs5IBJq4DCgj2e3i
cgyChyaxJOQpAiGll8ziyclOmnFc2xQSZ5oSbEezhF8RqckeYVtfl8WvFrM0Xj5xbef9CJEveVQq
sKexqosoTRZ4jm+Mz4Z/44UJ7IsrShW/qC5GFt2SAQkW1/6Yx6QihxhBR5NZxViXITlPjtiF+Gxc
L0bA3YL1ibdtN52QgBH/PoT4k3jk3tC/JIjhi0zHLRR8fbtQTNuPdOzPnqU+SJ3H1e2CAIDeLARH
CtTsun56jXzlgl1kFW/yzg5jGgeKxo+FKBqRh3E7KPy5D+JHX5VelMomqL/A0Jo6HZpCPS0M3nvH
ZtOArblX9mEpYoB3dOQVf4FqG5YYot4Ggt8ITYQMpIjjtyXw7Ff4eXi9BhfwOXYGMD4AaCaSTh2Y
uoalMt0+orOs8yjuvSLjUwukMLzOYj74jo72MEKgqk9bNcVBmzoyRS1IqGNp6Gs/gi0q9WpTyGyY
6YUoPgHvVfXTOBMgc5fw95mnhP9cJUIDtcOCv8vARjJ1wYRaVMD64MmEOp53bkanM9UjVGNBVdjX
DJ+vmAFcskHKURgLlwDFWuRTQQ8+3V0UlrRE9Ily03MLzkcoUcg4M0Ho5Yh9i4fCI8GZ1dGYQiUj
/OKVg6kgtRr2yCaXKYRbcGW1K2HdMiWQkUBdhDXsTMMqajNmFVgJvFYPiA30kiBrZ47c4V5YP7lQ
s2xFQtHky+TVRyTTjdz3SEIe4O/tgRdi/j3Y4QeqZuUxHLtq18dE7xIyfOI9Ow+2EfsKlHB3qoQa
V9VUPmJe6KikQpYGyxgtcUoKUL7nCIfjM1XDivIYUB3qhOTUgJe8oJE9r2OAFp2X1CC5L2paZXoS
qD7M/VekA0+zIsnpcgA/ynVeXv21eS2iZUCqHRZPUYFSWB3YVn6bceruUAdySWZNU+ZJWNoXWrL2
E3rFbbBD5dNZKHsw7y9ixjZzRf1BEOTebROTg2/1mrU9Zo+9tB+kny18CU4gepFNGqNy8DIvftel
BFQAeVf58Q8Q10w5pqHYC7bGfPA6MWMmt6OvTo3FL/QbdWoU1M8iQBFTpIT61XeqpFAuS75BrpGk
dTu2wK4FBfRm4ZL9YuxxQbQVCFELl+RQhEOexYvuQ0MFsprZfZZzq3NehyKrDTjX77phGb6UHeYt
8xIiGCK7JJrZtNZxPg8hyvk96l4cSjCRm3ZCNq8e/MVxbGuInUDDAVRfHYbR5/Fvmoge1dTxrkjY
89yhv6UKgmSpsx9b1d2Tpr0n0fpV0h4KswFU6Ctb3kWoNq1e8HuWrs9wMA8mlq8Dn19IXJyNmO9C
hmSpEmBx98futeqbR8R4n0KxnKUqvokB4AmKWKD8J+p0yD+aaXh1M/tx+cde1SXZovgLopnmGffd
XcyQBKzB9LVh4C+Fv+vyaDGgdmvMYQKfb9ZBD6S3yPS8ocpp217mEovoDnWh5b5MSHyaq5CDf4ax
bzRpUcw1bJhzT+hD3fn3IFH8TAv5WkLnOU2U97ki/NRZ9qtLtA8kwdjllq9LBnlsm6rRh5QBGuTz
IB9K2ki0uBBPJt10rAdYmnbxQ7msj0gPnxHpoJQiiiws6IlPIo8aD9ELdF6oKHeD7/+Kl/IzssOf
5VxC0MS6NNDFI+qhX0Xi3a0+thdziX8PHVqpBT16lGRR2XxHHfEeRdjPxKf33oKukbIfC4leLvwe
KPnL5//j7EyWG0e2IPtDDbPADGwBEpwpipq1gUmpTMyBefz6PqhVW/Wr98xqVWWZKQoEAhH3uvt1
BzriSLT2YSb+VHHl47of+k2j3EQ7xz4Q+jUS7n5qlydahgvgxHtoud990n3qonhJTfEC/IHbt/PW
JeC3SqfvM3MVL6W3cqie3XYafN3KYfFDuyHUQWX2wyi20gF3mOLET/JyN3bKJ5bLuuemlRpYhhbt
J2XwDD05GQXsV9pQRJFlicfG6rdqrWnmShA2RuEtqXgptRn/lZohrupQ4gvNwLt1W5xuW2ZGwP7/
XObuqS/ibVFClLqpcgCu5VxJ90Uc7qqeFBRwg55NVwm90ml8tF66NxmlGkw4Bclxadk9mo8i5o7k
Vn1Mx3gftvWTuRR7E4CXA8a1vGkuW7+12+NiRsHcl9tB7b4qbIuFPbJ9EDdBHJKYRtMbiLkxcuNJ
pbxmF7lExF9V4FthX72B93/aehlv9U58JcZ6AunqPpL1Kz2S5dVzH5R8loChUR0bG9RlV1T9Zr3v
2EaeJGyNMhpeVI3PhNidJnTTKexAuhBe5JDFNDr2rg2TdG/G+VPTZs8k3TY+sn3paXn+pRI02Fuo
063K2k1KfbW1hAnROTwmkfrYtv2H4+hvaGuO0kledBdqZY05UyZ7Z1Dvx2N4juok82KnOGVRsYns
YleOUTDGyS9MqraWrm4BQk+u26UwDAlbn175Zij3RTjdSYpwfOCyTVw6G62iyTNpn8dE/UxEXXuy
sOgBUFZ5JcWXh0NPCs4zlhtRtS+qTDO26zzeNIv5ziFwN/UhAFUtvAht2mGal4coMn+Ab3a47B/i
ybm6c//HTdWPJkmOU9JejWl6sMtl8eyYDqaQQUP+hCOGp8GU/Fm8V8bpmkbi3Nvlz9TGG4wcNhGH
FBjh8JYZEZbkRQD1/EA83pNiyV2Sy9dqsY5pumxylyDKxibUdFS8NOYgNhvrVZTdXrHcM74Qz2s4
b0pqMjOVJ5XcO6HjKiSk9adW032iKHstj/YAoudSiZ8LrT+6c7qxtPJp0a0gh/aFtNtOrf1ImO0v
2+1486C9Syh2bxL6TeVs9OY4DqJ8cHxClP+U7nKoq+UxjwfN51y7Z31xVaL6KuZmb6+e7v2SIe9X
DlpDT8tmdreMKQCTuSSWk3qjIT4ydbzRVb6HQ/RkLOGWTm2fpMV7WS8bW0modTkZpsp4Bla5UEZ1
XpoOvxvWuzMqfmJMT1Ncvck5OuZRGfR2dshTexs51VGj1sy07jA64lC7+qXX2D1izQ3BWYtA05KN
qZW7JSNoSBlviLBf06wFlBdnTa2QxUta9ZJ4ZQ4hAll7lUS4qnsclTABEwElRXZr+Dq77/rUUC0f
sEzf0qFd6gI4MjX7905Mj02kf41VVnnzNIJviaMgCWtK8p0KRl+YGdKV/I4VwHvJBjm53WFQmo3R
hLz/8mZ3LFRbznc7Hk5mxoSBWOKU3dfZ51N4YiJqAxS+l5H9NEf2zm7Dz7ofHxStGLy2qc9KPVyi
Jj8KQ31wJ/fKQNN1mZuvdcW2UvO1Zoi3csl3SgfIUmtHp9NfZNqBsijqIS/TJyRCl3mMc8+UGrG9
qiDNDM6vVrWDdOWrPukfnaOMXibMW1zGHL/Jq2tHr5T+V5dTaZr0TaoN11CLnmtUrxJUxazarTMM
+4xCbJ3jcjYJhQixQ/LBjLqfxOk+eSJPFDoYnXYBwU0/YwlAMRbDQyX6fajnj2Ph7pbe2C+4juH7
6c+lPJPP8muqHX+yDbxveDHc0jhpc9T6Y48InkzuZ3MMxSZyxMPQ2V+FHh2aOMy2KO32DEnt49D5
KC0evaMYng3mtC0hGGnzeFqy+Z61+GP92blgqn6YT5pt/MFNmrxDbiURA7dZU/dFWtxKW+5xM7m3
ICNxt7zWpXLpq9XmQRQH4gw9vDF1b26SamMK9D/9/KzZ6W/izPBAtM52BGimGdWr7VonHMktz1VI
g4sIjZgG5WK6w4tizS+tLf/grnStHeXDcOF3OCCKPP02pdw3znTNmuoULfXR0prAlNF9yMvfsz7e
27j4jsvp2S7wvTGTt78WepFUuyW0joNqXbvBfshGFptqRLfR0qwdpsWxrxXLK/w08EMZ7WqQrw1Y
OIcfT5XJ1lNLhC3rdee22bXWooNphqFXC+2TMYdgFKHlLdK9WM3QeCVYnOmC02dxtImz8o0N4KKY
2vco7VOnqN+yzQ/rDtZP6acbuqYHKPMgeue1kDgPhHDRFvfNJXyz7ZyzvpiezEvf7ON7HFNiu+se
32cZv6jbxpa7qTipLVvdJeSX2qrmiTkrPZb1qxtPs4eYaN/NwwsGMazCjOj5LNcAKaH8QQa8uiSN
IqthQVKleUwm+qaRwBy6szu2p6e5ri2/sKotN0OwLbqfSpuyc+TqVeVg6Xphb6C3b4q0j2k09x6i
r4gShF4Lr+ZTTEncWdavrDPPSmp2h4KukjHtI6zjtm1K4S2G5qDjUd2L0yzP8MR/ekOe1tslW3Mn
kuxLGTWXnLf61HajE0xq+DUSBuuro/jqwTwyT/ZG8RbXUfHdl8tLBDLCw6gpDG2KWOUL4FT/ohwn
YrwXYPh03gm0YJYkwVCq7bF0wmKXVag0AV2PxcBTU137OVPiea+PquX4ydDKbyWpCLwfRu5H55pQ
r1UZyM6IPdkWn5Fp2r6iVGeLmKWZexI6mos/XuHsZn35WDcgq5h/17bCiVGlH10xH/UUOL2rrCcZ
Wy8NEdm+NlFcQAG4nKfue4emYKjAoFKeeqzLy5xOF0OyY3FeJBUcvx2r+XbKjIM+JtnajBZeKmqf
kQMlmE17/LWgfHP8QXHFbzz0rEC3pAR9xH3XGGTo2TNvH9aYCrPair2numc5IDn2IDi1LWC48pDG
Q/85OmPoQz7AJiY5uEtlIa00UrpXT+v7+T2y7XQzSNsJOg1sTTXd4iJK0OZlLlXVQwY4bxQXEUeE
Pod0xsp5qvpsy/wuw1N1n5TnYZKp6zW8iJsBs+aXaZptfTMXibUxsTZdvNxNaLUVp3Bcb1zS6JqN
ZUlHI9KdIWflrU3KMeiokQ96biMoAMmiBTLsKMgw9cchxqm37sKMVjovBGPlevrpwNQ+U28Tg1Qb
ZglRFsProNg1ihHjnVqMfoLXjOmbk2iQVhhGXb4o6dwvcB2TI70k6pw72g28/EmFkBvSeJcj11Wh
Fylm3a+byTrPYa3DRZf6iGojs4Tp10akfeLgnFZePlnhZ86KO9NTtaewcMxDi4c09Ia1vEaWOhzz
FkLITVOYB627zKIRj/GQRdolHWWE3SL5LpFXmW3zEadGJM9pUbfKtui66JhAYm/NiIJhqAc2EEOG
VzVOmt4rBqcK1hhh5122k25tbFQuySZnvta5GtlQbNNUN27URXru5+FsHTKe84PhGs12bIVWY5lV
9vds1vVj39fWMzYs6WWCEr6EpqROGF3laNZZHLDys03tCmenE3/j2SlvRKoxfqJnpgVZXthbbYy1
I/hw7CfuPPiR5fABXZYFdY2axFv59wD0eA6I5VE+ykGzPrpWyEczV9MjQE0zB6HWlLQ70/CQ2r2z
qyOz671qAdWdcz16W3rFtj017N1d11XVvmiNHjQDndBYTA5IZtodOr1Ix00NwIRthw1eWdBU4Ub1
3Oft7BfAhfF5GWaT0KkpD9yZ1nXRJ8szeOM9q08dX8l4TxnyzI6J5lS+hV5l75TWBlAxBV6o96Lp
t2Y9HkZD+tMkAHIImKWUqstNlpmwIoX2SrNQ+1xU5GWOekp6ZW/Y7laf7EfDXVSWhfNGxMyLLbK3
ouwp0ACqGzgtfEFuFJdX/JYyL2/JlNN7gB3HwSWpqvmjxv6lVvbPbLSDD9pb+GPe3ZVsfG0LV/Wl
o6T+hF5GccQFVmpXFe65t5LUj5PpoR8h5EU6/dHt5VKYTeKJWux4vldFFdWlCZNzyh46ZeGlLakm
ZiXzyQnSNr3b24FWzQdL6h95quHmGe26SgSzpZ81fJzhb66WIb8TpTxMhRGEpXyQDSqnKLcflXg6
W11jeviSp/vQyH0nA3SwF3U36pHuxXneBEQAIInRIND6MrPpFioavVXJpZo9xUQrtyhesg3cPdVl
vZG6LD0742iQkf5ahsvv9VsPo9hVzfgtcPGqek5l1unGdUbWELFandwtbb9XWnU7avMuVo0jftrs
lV0BpYFsbqkhs4rlTy7Ec8oOvckF3gBLXUCHCI6n6deoOLU3t/1rxpJhLrK8dQjUyqLu/BabksmC
OVLXMJM+4oAeCUDv2EhnGZWeFimXYTCv1jwFtqLt8oxgJ9Vhi7Qfqm6m+DGf0TZ/itj6nHXyAUtb
gKgAMtZ6sF67q0w7WVs89kQ/5Jp+VWy6hDkGDJrKtPJxoj3rLLIWPZNjppeKu71THFsGmiOOTIkC
thbtfXCXhyWKzy3a2jClYy4N1fJGLXMuPObnBDuOBnc9rydsnqiQar8MIVF8nXsb+Ukzd5+WyHyO
dP1qO+IeyvRcx93GSKAV0aqhQJh2YH43hbuuR9JTFEbZW+eEp1HQifhLK5RbnIQk+k3H9RsNNp5c
hfueGf1DW6sfuqYEvXBf0NkBHcfIbvJhY8UqnbDw8z5LNzZoixE2O5ztPTlNb6BcEVQzWsLK2FHk
Pqx3VOuqm2Nl+yqsr0aS/eDlj8Bp2ahN+9hZi/B6VAOYj/9gsbtp3OQNemNXpsleGAjNhj4KpEiP
WTz59M/7PnycjOitXKUPQhG/bNW5G6OxEU3jyaR6XR8VZFi/QZOzMZxqoxa/9ES5apE8qZp2M+xQ
0CGpvwwoivUvJLjq5AK2OvAASrVHZQklVFFw2YvH4XBGfr3pwmkPA8bhbNezH6LYKQRnhN76VfjJ
JT4W2Dapyqtix4deIJ2YAJBJc9O/RyA4Xep+xA4gFJa5HB7X65BWc0E1s62c/IFO6VYL1h32UplL
hmRrQiDA9X/P+D10TrrRYHXx6PLTvj9FyBEyV/Gjtn1SbCekbGqX3SRxA9bEdGS5Q40Mgdr1Dxzm
fjPQ3LsAq0BvFOjKzi2/yYnm80ExvSLV/caV1yop/uiTdlfz3jfcaROn8muNGlRmybYLxhkPh1oL
f5UdrPBUH6X22SnpzWj6fSbEPlu+DHs8kHPPfWQaEqVwY74rxKTYnRoI1dmHFh2bU1dPrlPsMTMj
H4w87cjM/fUurOsjGafNEusF+lD1s5HLrhpXo7OQ86osfoY+f1Hq4qEP1xROtdzTsv7+6yvgxRbo
JCJaoqfbi47NmO2S2flg8zoxsvTtRD2Ng9Kz0PK097o09xwn+0FjU51MdUp3S2rtJ6N/R6zVn5NW
mX8ULY6GI6hMUXtVl6BwCQ09561ri6C31PkoprB/LyR3NE/YYlQXPQVkOVTHACXYFAoVGuSv0aXL
ieLHfRBDXbw6U2QdnGpOfodIIjdmO6g3bWAbEbbS8ZoP8Qiv1AfIN1x26Nm9GbqQYNjIPVXLignJ
VKc3EdEnZVH20OfdTD0I5ZmNMDRpjU3QTLvvxW4WLlglCG6KRilqWI11WSBPL6j9lkC2jn5om1j6
1aQ7ntq28PEwV7tRk8xfxLGJyig1jjVN38esWo2vLstwmPsw3bpO0h6cJK5H2qH+y4Tr3gvRJMu+
LMLoHofDs4SL3PRRZveeqSsgdmvUEJzxsI1bhMBzbhw7vbQO6ZK9laoWMka7lK8xqCqxcZzHafjm
NNWLKJlclEMWaMRIerOh3uK0zzwnT2uvdsfMh8w3UBOUqof3t/Cg3CPPTmqLTq6Q+5zfeCbr86Eb
Y7HtOr3eudOi+5qORjcytd816e6ePgB8sJGbB7noCstvym6uXATAKjZXUT8Vl046z6munnsT9aeD
CT2IQDBqjerpXKE3peWp1ZXfnbmMYImFsp9KpeSQzeTTULdx0A8U3khlW+vbovrbOHn3aOlN99H0
qesjGVz1oHDDedv+AUn+DIW89l2xQkmD64vZeLNt8elWAzSL1YNgV1Wzw8iDrkur30f4QATFzjPr
0z5NRZccjcS8TfO4V2XBXRgRYow7xx4OpiJeHTvqPYmg8tQaINd220sfWcmpTc2nyCry/dxTupau
VbFpDfkGNhID+5p/Kor6JxetzcG1dLtamuE9ss132Lt+M7b5Sucp+qHIymUXswV5lrV86eoAzovc
YWR9IUqkTU5OxcgZJzXGtScrOk4NmYRVr3J6LoA7Ndi0v0xC+lo+8aVp3qLZWLxh0kvmPmbxYlj5
A80zObQi+sIuN/d7GJltQ7arh/ILEj1rH9tpSoMumtC2taXLmKpDnzV398o2cw7wufBs2zgvs/YE
dVZ7+PZ8Rhoz46uTKb2OGSSmflTi5AOF76NWWN9xJyvU7apvYlcBdkTPucwLGD6xqbOsv5NY+9XY
/ZPMOwWKjZaEV8baGG6Fl9novMd6fc2SOfc7w+UBSORZsxzVM54Oii+InyaLA3DZhm6z6qL3HSCX
NWpybjhu0GxlZzukHo+z4V2lIbPXVQ85fh3C4Ubh+pxC9yJubN8LBtERKyw3nM2vbhN9YCucoZ50
3tV1JGmhdtDS+aiWywWJ7eAlWfOMdjMD7FoDWgVMdCSjmKnbyX5HhCKP6QwMUTgWeGR+zOfkJOQQ
zHF9YHDjntXLo6lIxk7HxkCNJa1z66q/sYxrvLDVXbyXkD7nAIQbe62XOj0E9Zz2TTxr28mARItD
l+fWA81iB8pjrcRUoCixk8XxxryoNG9slukOEh2/q84cX6oou45skqWeRZ7j9h3Na+mzf54yLb6W
UMPMMVkmQvHoYi7dm50vhzaHBK6K/JeppzvpcifTjG3EGsW7Mc8DcnEHfs1e3sJo6jelYZuBoL/0
VjP40Ul1D+j2oKnMcBjK0TJ0B/Sv2msdyqZpPrdNuq8M56zF2W4R6HuXNjrnZnSXqvWtDvUud3q8
+eypYXHZbOLKKzv6RTrOzqW6ad3i0LYKk67GY9yOU0Ck2cCqATQYGsSFdZjvOxuCL+oRjraxu9Ei
+8bczwu39FNL2PCratkURfUY1v22MhH8uCpSiVHnZq2MZD8cJ8Wy0Q314XZ1G47C+XWR0FwTAi+2
MK33ysS8R44t6GF15jQSCYQ0TL+R83yT8XldIB+LOErYf6m/W8BNRwOHkCmwRWRNP7bVHmcGBlKp
nnDxfULKHeD+6WdWtFvNgrvF3fe5/m2FAvXnSDk75hSl40c5lW9uWV6dXlAfiPw1q5ZPt4OygNNo
PRufmWrqbuaUs7yYOCuloAy2feI6QeXuTW3va3hLOX8NHOzsOBwgxjklLMDAR8adH4taoCk/Fy26
d560TIKp+N1lxrWzSa3i40tAlnHh2UxBUlGm9lQgs3umhIvI78b1yUewu1n/9WpsYVopoduhn2B3
jZWwgcaX/+TpAPZSRz7RpJt8AHsdEJmz2TRuE0RWeo6KMVB6tDnzuIlJtB/6dK+S4iYYqNE19VEY
IJHOczRfwyxlk+cyNWU6rRfPq7IJlWbbzu/Eb+faBNXLch7Me07gw6JJ4B+Msbk3iy6DBWPg3HzN
jPFAYB3Sguinbd74yg7Vv5rJYFyzovCCGrv2O5ryTVM41z5zWOuNz1UIGfrO6hGSNMcQOwHDNOiq
58epp92PP/k/zaB2V1sYDrgW3aZ4uVpEJbtltrXT5KKDpat59g05DQqkTk8ZRVjvo7h0HiT6iueq
tSyNtggOHorxo+vNe888RMqdaTrwdygh1Qq9QY33DKiwzxHqB9WSQBpr30n+B3Tpfc1izkawJ5dB
7Q4euQVVmTod7WgDS1lI+NQlaGSgyuxqLjOiXIrfpQiZvM4/J1H8mL12FpySfCBS123DWl2Hvlvz
vRCvSxNyzjV+WMXBOBYn4GVvfQsY0Lhzku+sFq4rFp3X9G7F7lF4ndn5zjI+DpEIsklBRNKCxld7
1oYwij1iy01pIiaGfcxl+tBm6WUwrLvgFwHLTLm6g/c9Myy2cW1x06Syj9Jhl2Z5sNgwuES4KXp2
M7T0bk8jmCQjy5z4nFPLpnR6wDzke0Go5NUmVZSNNPqbZeRvSMUPZtOcuRHopddQaSqqmukAeyab
idOj3WRi5/QMcc7vKrYgXoEYQ9CwgSchGLfmEw98tuQ9ysftOLqbRa1uZr7r3fZzXUSKmmwz8OJI
B6Nt3pM1AyjWvKkffq9+H0JiyLYIqL3umceYonAJxVlk6sbGu3Cym0dy5FbP26r4awAwAm5xoYQB
19ja28ekfRW6cxva5moNkrEH4yws7TSiDUYWXf716qmG8+2q3fO6AvIJ2yVrGpjpqD4rtiANv/vV
sirXlLtseeXme5eFOxvrDYONmdnsfVdhVz/U85eRDg+Z2e/z+S13KUBGzNlZaAnVIkSFnC8Fr1sx
cE6qbocJTbzH7NFSUPqXy4NBhaE13Sbj29PE+Dnw4lS2W6OOvQXLMlUzAifpUPyXKO3nw1QV+xJ7
yNpkFq/yY7rJIrzI8boghInXUTbawHUhMZV3z/TkwIceR6V4yDL7JWrnPVWHJ7rQaxlrRLRzLC1x
GibjwbaUyTec9nlF/zA459GnmnnL4nCjDL2Xze2+6CkRiB/GKAk46qsblnPB5QLwU9KGhxYXPSNe
trJdhVPzc7i21p1Qn/964VYHz8bM3m1e+cJ4FBOR9FEROGxSpK39dTQ5wLAKpMmAUrxATuSiG2eS
mM2rT6Y/iIIAndDHZS41e+RTLu9roLy5DtYfSrsMbax7Kmd9m03aha9QUXfx4Ppm3o08p5VaQspx
UzteOfcndAe6gxZV+3hYi40kBQlVgUDI5JgxijDnIcA/x2cS7T0cq6DWimOnZLt1QxfxZx0ZzAz8
rM+JnfGyPhOyS30baNyaEnphfcPKXbeP9RGb5bRPli8VZH39vbZFR7L+iEEKwWSG2zaeApczZaqD
dUfhDkuEZhkj0yXxZ7LIzkndbauZWDf5GrPNjvjlrdt2UiTXtItf+Lp2K2CEcWJtNH9KkoeoVwP2
iKJoPcEIpckBgRoPItR8d9wQfVdB31IihRn91nEPkWv7bm0HCzk52uQEaWNvED3RkekbZEAHvk2P
Lsxfj8t0SV/M0WbGoGALwCjas0r9kgOP003tJ9t6WvfXCsPJPq1/6kU9NTZyKqjI8C6QabOHpCws
9lDAil0zM5PZvmYyfMhSkoT7abPe+BIeyC3K7XoBmVFtWPJar/rsjCb/WZp3Sy53vUoOKYwqf7o+
bg5fxJyb9c1pUCau+9iCR9Ecj0AxusfYzIl/iYAduKb0cc6+lLZ2N2gSu3QA0JLnhTu3sMjj/BcK
QOiF3KNGyMsjs/QBl9DnzQYIkZYRsfTM+IVOqejeyGND7VHzyKwHFx2nX8nwOFbuRO2No2wBbegx
cqID+DYAQDL/SvLxi9iCF6d1/7D3MTymGJmfLt1Diq+pz8QXGZYWL7MRYuTUW5BPauiABpq7ckhj
LFRaMLt1/WT2V6+F75qwnuuOwY/1BsLcbPJwEHsJkZavHxjHtLi0Wc/N6seKiPjR0JerlgOvLHRx
ppF3/lLPvGSr+m7dgde/J07zRQzydxOO8pfIxc0uJxge45MJBvqE5mlQs81iD/dynB+wKLmVhvbL
GtSjpbSsCp3YFkX2p7wfGauZftZlAn/7JzOXL9xVubex8z1I8ThIA+zOBNu2yycMIstAXSS5NTod
U+oqj+tqhMh9ROp/Hgr5kaXLR2I0VAbVAzblW0CFgJt4iJRxaxYuwmD1w6q1K1Ma58ZNn4SZXWyr
e1agvg14EQRkynNWDswPV8mjGrrzqSIGL2D+89hV9XuU6q9jpn1Ghn43cwqBxHR3QsPKszDUeKMZ
I1uOWz+GQ30rRuO6WO3ZpjSgn8AUudb4JcNfPr6p3W2zgvEhp2ip8POZtlUrfmQffiKmO9OupB4D
DDaGY+aqGIWtzXIao/W970pr8vS8episYbfY7UMFMECij/aIOA8Bmvsb5IN8FgBtPEkKv2EyxWM8
6UsVSes15QyuU3VXxFi6FxnlJ1v7s4Zv/5bH8d7acw3HoL23mv5CAX+zTPM+OuV3VM4YzeQyKBZ7
y1feCkBZzbKf01h/sEonaJ1kOziUt6P2WQuTHYbdjBMULLfKfxo0yoh/Wn2jasRjjR0wEK76y5T/
GQRCjboN3RM2KusF5oxAWQzjyqRbmAuFqjFbZ9yqNA1Tl24Vu27P+SS/Km5G1nb3kumvbkT5h07z
tr7BtgVtMw61n9f620jFUGW0NetGtG7AkHZeWPDmjOZY+rqh/NKrdeoK2jGr868KQUEzdp+JOZV+
UrSfk5l8g+xITm4TAqLftK35S0pEKZ3DkFFjqLvWCl+YCnmF+Q9KA2ZbsKuak3wvxxovjFbx1Lk8
lo37yBbP0FLLfqu4925JLxRnr1YVfkWRw8SLshwdZ0CIbD6BrZymPH9vUQXJXO71zj7hKcGlcykh
uLmYk6MjPnp4q/g1i90gFNlLmaPnQiqa+hiHMLuXHxKxMBW1UGBUWnxXdTYp3LCeiPpCON6hPzBS
NrZlyLaMAr13nQZXmD7N+fLbSYbASpd5r8TDGDAuhVgHdWHtLU5VE83GCZ/GtLpK64SHDrds3q/e
ZnY/erBEKXYLM9FB1zKvFKpk+ppDlPjImAsI/v6Oc1x2A8hAFc0EFg4Dcty7IDx7ZmOTu50nSMHq
34w283Uwcnrjhy+1aUU/emMXxxb5AzT2sgRTjRTNqsSDhUHyOQtnhOOzjm4sMgdPG2Xv5Q5Nrpuq
GXPPTDWqZZbsRGr9nvQuGMz6u66cu5pMhzo172Hcm7sUUHeLiL1IPC1l940sC5vPKbcw/sYjzqkd
ERRdpPimOSR/GKN0EQeH8vJ/LKtn+jc0oPRcrfSjaverWkawIqvxolo5L0X8yGDwbsqzQ1XDBRZX
zWh+/ztnjb85u5j10rWVmWDekRTOEXaGNkVzx/9hevEPzhp/jxzKRVdYPHE+Hcfu1URFcHjqA8X6
KLLv//4N/rMBmfH3vKEoIWdoSNGGLggGVQu6XbOuFe/z6guzesL891/zDy4q/1/sUDjokGcTTt6T
6sOPXESR/w8Dj3/66L8ZtNhMETH+un4DkBtmlyMNd5PW3vy7CzfxDPl/vFM6oy3tMsc2N0dx4Tl4
eqpz+O9sa5y/+bKUi8CiJ2W8XOna51ZzHkrUj//Kc8hw/ubKUiywU3VfGFuHANxdNsWdZ3Xq//Ji
Ulfflf/gWuP8zY9lQaSXJgMvXVY0sEFuo1VUmIONV0I8m7XcMnUi3xSj0AZUrBr97tgtI6OR1ojZ
NFbHBcOKFQqFf/mY/mbhUg9GUrYz7hdICBDmVRWDnAgc/ocz8/qw/9O3/dtrrurlHId2Rhhs3RQd
6Fc4PyWjNp01BItp8N9X2j+87X/PJ+r6OgVFw7iycJ4k3QdgKqMB4llXXv/7L/gHm5v/y9mZNTdu
pVv2r1T4HdWYh47rirgkOA+SqCElvSCklBIzDuYD4Nf3Al3XrlJ3ujrscCASpERJJHCG79t7bWdm
Nf3LpTyOCWW7aIIwZ849nBf2L9QBwvJdjT7muz2j7PDnP2m+gP8f75fzhcdUFWx6iPyEMxkG76XM
X7Ta/U/ExJ+QpZwvt3tXONCHI16bTZwUl4nKsY0IGs4EVpPSb+g4/vkf8ZMP3fly58cASqwE+cUq
UopXEzeoVZW7Ouz/Q2zKz96j+fF/+TQMTx0Ncq5In8QlCO0R3Erf/TWcmel8ufshsTRDimVvdV3Y
ze9RJK3/lIT3s9/8y70/TpqG8Xh2gTjKO9LW1tfCzPxL/D3T+XIjI9cbcsMiCKQh/8OHOlt/a8rC
/kuQY9P5ciP3Y+do3TDPqKUWnTUoxMBKy/8wSvzkffkaRBSVRifpnnHBBPIwBxmwN73782vxJxf9
1wiibpjUILYh6WsEjkdmTffO9ik0SIyClYVhH4vPn/+kn6wH7C+3rtuKqlQ0+PlM0PkpqWNBA79H
WMqecUEHAjcl3brbP/9hPxny7K/3sqXZxAJEcNvgBJK9or3IStmZqhYv553cn/+Qn30sX+5jdBiq
Z6ultcoMp1o6SPA78qj+2iDxNZeoDzEpTSThwjz0nhQQYUU4nSLP2v213/3LfZwPMSZBhzRFEcul
Evc3Jk6LP3/pnwxv9pe7uLdhFzguv7mrxWsVVRz+vYuSNH9twWd/uY/rUiS2NcdhQx4dlkCFwl2U
Cd3/81/+Z5/pl/vYHTWCLAOStBPK2Ku5EKRVk73+8xf/yS3wNYuIcCIbgx8k9Ex2oqQwHljBvlaR
sCyMskCfj1UtRS9pa0P429/zv74P/zv8FLe/zY3NP/6L8++iRO0fRu2X0388iJz//2v+nt+/5t+/
4x+bT3F+yz+br1/0b9/D6/7z5/pv7du/nazIhWqJGv+sx8tng8jk+vr8hvNX/v8++bfP66s8jOXn
r798F13Rzq8WxqL45Z9P7T5+/QVezb+86/Pr//PJ+Q/49Zd70bXR3/77Rx1/f/u/vu3zrWl//cVw
/64iqTVA6aoaVVqdK1V+zs9o9t9Ny7JwrZEKb5gzEbOAjBv9+oui63/XdNtWPVfVySFQPa6cZv5Z
PGfaf/dcJAAOyC/H0OcX/J+//98+oT8+sb8VHQ6OuGibX39xDPffbyFXc3TTsIh7NfARaJZhfxlh
MARbroVVfxFrA568RG7g5AT3FMiw9Xl0UsO0vREhan8LnbYy0GqIigf67eIwJRnd6kofXzset2U1
bDUsPgtV6bTbCczWPkxtrDGcgVUJKK72La3FjIJ7mX52kR1sZJPre7b4UEzQ4eMawGpOpFy7K4Dm
37cuEg0IlsYCaAJPV6iM2SwDUNWcl14ojLR5MJ1h6krQgHwZ6lvjUcn0taJ0LjXV8iE21eieaGYA
cD1kIRwi8X2hasoNGh5IBMFzq8isP6dzsSrE3L1zXRE+pCDwMTxFyhKBiXLf6Wa6olanHkWT0Tro
0urNxVdh1TAPKsoTU2Rf1DCxbrBSxz4VkHwJtbK4nbkHt26WJ8csy4m+mcZ9TWaAkQ4Hux4lHRNH
HmJFr/YB1kdakelRhDI9FhbtCE9iRZho2aVQ+TJxsJCi0ai3Huqo/Va1SnSerNF6SOI6W/ah7uxq
pbYfMKv9QJaRnzzVzh+LCaGSogYXty6KR6lMR1ISrHNdPzcVFhUj0psbdbQCEASNAUuvy3yts+w1
qAp5ccZyBTjB2dRFZi4BOnion6mtZmPpuouMoO7bfLKfSQgo9h2NtG0f62/egAfUmQ/M72VJTx2f
RxQxVlNGu49U85R3Q3B/PdDDv9HLcjhjkzb25ixkjvvsVkHMcQk6IJOyST7K6SNCEr7gkov341TR
weRPXtWhGW+Dto82/WyD6rL73EPlnjmhSgmQwjC4JmTNehTLjaHAYeiEh7c2Iq8MFb0flEq81YcC
moZQH0HuXJp+1cmxv9SmHd0D7aL2F52E2pDmWaLHTO0meW7UeE3Xmz5lqFdPsTYS/DCAvUYZXT3l
1Pz4I20T2Ux80uoCB7vO24fpm0Pj5GiZAQ8o21KT8d2MEeddsDf8xuO3Lmzygx4aLQKx7k1msb6J
RFUcrocRsMdhzKPioNZ64IcTeol5bFh5VtbRqFYwxTnSmKEQfYkP7/fzZj43ZAqwUnb31O7q2+th
wAIROzI9u1Ve32b9Kmwy+1QrtrttNXkB5SgP6u+HyGrloUzD4XD91/WJPx7DJ9btFfezg0qzy7AK
4zYNDggAg0NZUfAbHSR/FmIc3c9s1MNJNiyTworXZpSbt7WiyYUMlPTUF/Eb3t/glEARXbimuBNx
pdzm8wFQSn5bB/vrI71JNkLSaAoQwmHX5IW6YhyH35Ok1bFpjEctMocNM2p5vD50PVTwfn475SrM
Ns5Uv1AxHxuKIh4UQMCk6LQHpA3Xe9Aq2TSvVSV6jccwZdwCq0yVGqZIY+bnIEEikKAn/+1fFtIg
du4aTCM2LQCM5qfd+dDZvHZRCpp182k2g7/rZMqWiWkgLEoswFjekBQreuaZTXGsN05mdS9Q3uDs
kHeW0UV8aiQpZF2JxHjUcrFsQxyWvz87/P4sojB3L3LxYZfjeE4LxTvp8U7G3l2muM8ePZUVhm5x
JuMSeVyZ6fzTUfolhisKHk7N6TA9TLGLow3QZ6Vl0bmCGYKgrWBcd+QmsWiymIAD+inSXkRJlBFR
8eED75a2Tlh47Dt1pJACjWVZaa/SsBkl1MnN1hHEvKWSDdXGFn2zbdt0XAVoodBxVB4G9sTNbyu4
h1GV2GfUnSGtoCDxo8CAY4XyLDlkwdSKBTJ6beZ4bTwP46/T9A9xbfUPpMLTsCnT2+tDJQXyWRAQ
7UMnjbe0/tCJTF586jqcVkpft0vVa3AyzKd/POGmlbYVAc7PwY4OCVTUg5Y74C3+5Z+5mJDgheQ2
mDC0cFIJfde5zjc3yDy6kJoBUqU926ItboE2dY+GlaJsAEfjm6PmHGyVrUjGslKZRPNS9J4v8yl4
B/qIrcBoSG1yKyIVTWw0VGbbN/oYYsT3HgNtjQHCHiNnvM0Tm1PZ6tqW1iSWBTBl/ogvihmnD/Yt
RlFwgIkZ7InVgz97/aemGBdH2s0WQZZ+Al+gnaIhjPfoX/eRwLoGrY3H7JiOtwhMpLKxxKt+fWw+
4GCj2wyBbp0gAhhQ45v0uDT0SRHQtlNqReI48+hMpu0bIxFrhvf20qsYUmJDVdct/RUffwTZ1b0S
/ZCyyA7XZ6kR9ctRC6QfRPUr5VD7QU366TKkyZL51Hq4PgRtm0s0TjdZBTLxOnNZ88xlVlgaDKOF
YzTPZm7XtczpGFQsp8HM1U3qvfSscWN7ab7DCpjfmQqCqaCZTmkK5klz4GggpaPul7Vidz29HvJh
dtfr1bi5nsZTvo+whtAyrJ/KIUOko6FCRArbba6nU1ickBmniFjVRaiE2Rks1IeuudlzCC9qjeJS
W9MUyZ6xctNz1aP2Ju4a+aCi0r8+ruVVCK4iLf3rd3k9vd+qMNtD1WBJTyEGnZua9lhSVk9jYCRc
ZQqSPKePn0EaIhPKumFDBm/83Gr9y6Q73a1RZMO9lipb1arHfVjmLm11o/JLIDxngDMZzdVIbIQ7
e96koi1ozvUfHc4tILp7GPWDX4CKOne6ukvHkrFHk8A+BAzlzXVZNbaxd5Y8izo2urcqmNMgBywf
7A5dY1OQcRKK/FZ1EVCDD3IR7+H0Dz0mUX7lbjeyAX2w4/aWPYn6ZqtqiX5tFGcQYO45ThGQAClT
39Kye/BCHAkRYe5ng2XQqulj+v124z3UYroFfftqEanymPGmrEAv4i7rbf0xT3tlJYu6WV/XhX+c
6vMy8frF12dphFgXxol1USliOdroVUyX9WrleJiUgjq8qCiPaQc2/YfJlZpjA+tHzd1gqC79EI/2
AbVHeOkMFrJOrJVv40w1wiELzSOojZ2ONSbtwwxALLAGJbBvoTWlPwajxu0bZ++NQb88dsP0UkcS
vebsYS2abZ3bNP9tPLZ2YMi9ngYkonbasAunvD3YrVC3Qx3Koy7prJL+Np0mtwjWaZlZZ91wsrXI
kZQ6yrwA0uObIMCTHheT9VbK5DIBimbjmbg7HAc5SFGJ3snqsvWgJvppkFjMx3TsAGFYwwFikr4R
rHgT1RV7I7L6Q19aOEZcKG6s4FOAlX5YQWRr89Z4UvH5a12VP2eQmAxwq3S7zfFZhQPso+xVd+hz
x2f6wigjXfNRgOiK8xbslWitF7d8svCevaEuKlZts6uLyrhrYe0stHo0vutTvnJyGb5WIlTwkw71
0cmT9ByPWugzaplku6EbFPYkD10A/neA3X1isZj6JQ1+EuHDb0U+NLu8m97LEnQWXgrxWI6IkB0l
VD4VoJa9Xr32kk638QFypb/nhfr70g3bJeGhIyYgTqFN6gcCKIFNzF8SZx42aD338UJM68jb2R0/
INVxChpW5pxSt7aObpb9SNEQLEiu6BHrsfRKDYF73eQiNTynhEFQNpvOyZxjkWb9toAhcCj0AEl4
QHe5rJ0bLam78/Uwzf9SU24nLkRA5/b4aqh9+dnjGIYmh6QolDGl5rj+YBj8xJ+qfAvbflzGXdJc
cPIjGAq1ESttk+5m1qNfJFYHNyUkR92dnAMGdcRwQeec9TGZVoOY8gtwXmQdseE9emGuIWTvw1fd
mGWLXvdhuOkGxQLKy8EfgKTHi84Y14hutY9YMb5ldlfuGoPRgdk68lNvVM8pdtYDtNIEcHNSPnma
+tSkKHqbIDoRtC6e01rmq9xJ+mPv0pKN+sDCcqTmLwWKq9qshg+kke/wj5rHXgU4FUEV3OuZ0TNK
VDRwJtyxCaCuVykZUZLC8E6i7uVdE8MxGiLxqtPnZ9MpxDHobXmv1cZdqnjiFVuqiq/L0pHi9+pj
EwIymh+vUncCDys/ZMRgRyM3eJR0mEVipG+WB7W+d2OPoU+rLmQiffz2eKMHi9i0rbOZmNFNJk0H
3zIEGl1VPkfpRBfUX9sIzPCxCJJXsy70p1bk8WEsES1CgtGe6qlVN62oq9X12QJtk28qDEXXZ6Fr
s2q2Ff1wPY3U2UIIvf56hhsEBZ0T3WVafewphmxZWBmHumxzLtPc2WcWs09kW8puokG/56rIdpWl
mwcnAs+pqpV+7IJY21S6pZ0Epqh17zGJNE/NhKgvU4v4IDtS3BAy1tXSygptBYhDXChkqDt8/Jhc
mqA9dhHa8FF32I8EnboGH1Y81mP4XaL5+zCCdGfhl38RHkI+URT5KYAvgt3ayVdprxbPRNucRg/j
fe242XEA14FWrmGPELb6IQxb03eMJOOmvsEpFbyaUAJWwRgWe65b7zKUxuf1edObmf32GF8wE7Jo
HXVkdjD+o0TtDlGR6AdFaM5adXrtjt7ciIjcCp4tdtOBK1Aj1UeykBnp6wkWBZJc3BW07fDw1neR
LiJ4Q1V3iPtGPwg+0CXNxW+1YtXnASn/xkbJesrTxti0aqsdTZCdW6evnINI1GinDECgPEQvIEvN
ah8LBuAI/dROMYviQDfU26Z9GR7NMRfbZhaU5wa4JpG22b1RR+YGNaP52+n1sWaWRU5mc5vkVnbv
OpFE7g8nInyDPx7cQ0ibzp0nb2ujLR7o6uTINpM1qcPubVdR5jEm8N6QXnVbC3DxBtVGYmE/DApZ
za3M0q0y4WPtGsbuWtXHe4o+oGewSLxoVv+S8k585rJbeo4AtFD2FabLwP4o8vwdxJP2HDdQNgl2
y+9NT+/hZTMyohx38Bf1ykYd2BMjiLP2sTuiWRn7+Dz1SbDCBmffBbIOfav0zvEMedGdqGwwdxMK
sRBDl60cD36jk+bGZioZ04rW9Rj2o/dsMEAgTJF8QEVLNZGHuzS09sFgrDFf6DSas/619NQXqzFr
asqGexwlC3e4EOlrcyljke/NxtvgHGuSDXFh/ZZ93h2mWo/GpN094HOcNrB8ogzfS1scrwdQibcS
YPueDzfaajXeL7VP+5vWsLob8Kv9ja0H0cY2cENfH/vjCcbTDH0rSatfnqhqr1pVLVH2Koxulu3h
rSHV/FKMtfBHfrH19fR6GMvxxgaZfhIiLC4whaZzZEGisQD2Xx9KNVZUsjzwiTM/NNVwyQp9uCRs
YTFsBcr++lihtN15Nlpdz7o4Hi+GziTWK1O5un7D9SCS/KBIMz1fzxQdMw4WRchgbnBsFoZSe+gj
CUi9HooqAepeZoayamWdHxBLbdMMPEo8Qd2wdECdttHukK1/ap2trTAXolaROJtmoJ/Pb9nu4Tl4
fjNindBSb8CsqygLxlJzWXhquzYVhRs5eCAJJ19zg5t+j9YPORTGlOtBp4KIZHA+19sWu62A19AT
v73vm7jYa2FoLifemUUL8H3f57kf9bq79Tzd2EFEXbQ6mdaWQC2PCw85kZ3mm7oxtb3XDjgkwqdI
9bSD4Le8o7Ffk/iVsZ2SCVgO+yMQsthKRH1RgEfGs0WEnjhlMaFawA6skcJb/MDs1Ky7pNzboUWR
iRQiTyrkvKgSveZMqBYrFW4Ebd6AQRhf2p7yHHE5kfCrocClz156yRCzsFLKbSqSLjEFTzUVj1O+
1CMIdsJ5c7kqW8UkYsNtbmQAnBnqmNGMa9N2Tmbf3bVtIXZJHSzqYSwOlWioFVh3loCfXaX9JvDy
Cc9CgAEXbNqxyUFUmOp50CkCa9As64qJXHG0nZlQucm7ngVqYROx4YLqp0i5GE7GNBmHwtEVAGX3
TVVF+wSfqM6G4pA15bsXtsnaURqfWxW6STNEQCjsm2rwkgP6eRZfcPmhqCENYD911lKKepM9ykUw
dHfWUN5drxbuJbJK3CL5JkgjX2dTRPnHjYljc3ohl70bWXun4c90KcMuCDK5Vaqm3v92UIl/KfrW
n9slvioGewEBku3NmO4QqC1bHb+KFc51k6YE9Uh9NKrXRpUi/cwg+0xK1+wJMUIAqg7ofDsbuqhn
PFtqN+5N13mnTg//yQ02LoLNLLWX7Abe0FZma20AcqMrP9QgDA/QojdUK7Kd7VIDHCfZ3xml2Box
4tGxO2kUx1ejKR9lQrUnqp2doof6omqnHhCKe0cZMtxG+XAkczmiM9RiEWhqaKp08oMUnj+XsYtF
8O56iLXJWiOH/U5pZ6VEa6p/48o00S2W1LMogUc24B1fUnTCHOVihk3OVqx7y2JQuKsd3HJ1e1O5
FZuoPjHu68YyVjA5XC6AlDdPsm3KXHULsrzxMfw81/Df7zSWiB3o7uWEpm6dtgIAEfjag6e3UEfG
aI3PvrwDu1QT9DD2N2UXsR7U1l5GTQmuF1kQI2jiaoqPJvKHpTAHfUVEkLdVun065fRT2bHafViw
+/DIUAnid9VOtW2x5irDVBxudQ1fI38dMUgZVfZpTH2r0sURysZi0sIKTMnY3qg0sDPR/PCs5j5N
SwBZlf5iummMjJHMkHAgMUGtsmcLuPF6TsnbKtBIEzVZTQMzXiGqYU1AFz46JrVlaxsbm1IwoqNe
83XPPSHyPAHsSak1dfcG7JG9UzT1qeCDTQxsUW7t+b0RbqsWqFshRu9QGLdFUwV7N4aXaWSs9Czo
61W/ZYQtmbk54CTZpglM7zZO2Wb06QEIHJ/4hLITibok6oDE40DiFAiPpSrl3nAjeQxBZrhx9ZA3
TkvDgckCf6y9rkuFivzwrYr4gwf2mGheeecaqg+WnWW+5U3rWex8o2ntj4KcEK0E5gDGI9oaScEH
27G4tcHdQD2c/Vuq9c0ZvEXnlhdNWvQx4bIdYNG/IIpOF53p6ve5C9NVOCOq0XxGqCxDaNRRAqYD
+cgtDkIsLcn0ELHgWVJb9lLkXUFXOY92M4tMLW2DodZYrqssdJ9i1lFYJKsfHjTKTZFnqm8ldg2W
suaiN55cQxl8VDXDMoBFlWixAR4EUa7lup+E9NTbvkYDjjA5WnTtY1GJ6pQlF9IXKt8k62JdpkoI
IzghPS7YUUHMqeOVp6lzbjWMfLkDr7WQM8uAiyPLjGezV52tMOwdwmLQbiAsP2ptWPTo29+Sukh9
xwmHFbK0ZOlBj+USYacjSNGSJculoXJ27LdqUPTZqiwgo3UGa6lEt2FNqhbpjM2hs8mBEOh44K4a
d5mwRh9dG2i7yv2GzQW/CTXoZQf6wqKSAJ8DHrzRnkoYyXUtP2oLfII0p3uvMfYAmaazIHBHz4f+
JUmZq/oEz0/iEkLfcJOE/UNlyo0SelvmxWBpCDZCpCP5o90qzP0UGzNNXNo+gK8C34Rd/arEFroT
AymvGtxHmny2i6ErP3WW9b2h3u+yVfabgsAhVytXleMgnWxgNTN0Af2V9osJStZMh+Yp9nJ7T6gD
DgQseyFGyWf0UZ+wCbY9F/tpLFIaYLEKjWXqfApB0C+Tg2WX3T0z2iKaX1Wg3adgbFMZFSsPb9cL
czSGY50ElCbQVgXVnX64rxoaUnQ832VK0BoZBtpdyYSgZg56ID2cNkYCKi6ecAl3nb5MHDslA4Nm
jxdU95he3qYyVBdKNwm/JRKjiNPilgrOSmtpfgmir0hrgfvqxB3DpolcbJDCWYtS1dlX4+fRJrO6
ydx2KZ30SfGS147/UOMNG3bsASRM5xhwm7Acxz2iVd1ehu7KJlxp1WNaXw8U5tMMX7QWWicVSz8O
/FrzhVbc45mZmcLWXu1cc5/Ew8md6RvUvfRDHH2TRkcJWKf2DAXKBk0CdRKfKta8SAJVcEttWVVm
jpknWln0gPy0lZQsquzFoNS5KQGKsOZhfwhArXpJPc9bpaaH1rvFu6DE9YvteTcOqoQ5P+Kxr4oJ
1LPC2iL4YQceW6BMfTbS6BjbfHpWj59Im1J2D7w5DA9bPbLnenK8j2YHqpx2hjLuuPr3WmWBX/We
XOpPmCVE4ZsY9ZZV5MQbctOe9AwQoIMrwZdnr4tquEfDygSmtqvrcptoHb0GE94mIRLHsnSe2bY2
W2tLYA71KgYZf+wG3Lj1RBKDu6VJ95mzg49zlTVZlqygGcjl0Hu1n9TqpukcdyNKms6Yquq26ReG
N62cWIZ8akXkh2UIIjQvL86Ag3IKtF3ASges2bBoIJcuEwV1lW4b93E/vlPoaNZOoK2tVLF3o4AA
pMcz2IBAd4yd0Dijcp1BBtsOYODysYcPl4zDorDMncmSBBs5vXwgc6vWCsM1trAbKr84nlQ4P2As
D04F3rOu250KDmLBHh7InRAPakWfmiJMgmHzPTWgcLpG2Put4flG6Eholp3Noio7aw4NoSTeeH1o
7Ux5k7hIjwgAwrAQkoDSiMeK3vc5iF3M/2rtLiunPih5ny5tZFd+iW7+WHpOhbTevBUGUXAUvZad
Ng5s/Ox90JY/ApmWd7HmHduS8LMYv1hW18kmiczTpKeACrBKV45Qn8sYE61jOxTRnOAmNrh8Oi06
try/p3QIH7qOtydDHheq+6QfC3qJmkeMt8k4hPj5AO//EptNsI7CR6g3ykKfLMdnL5lsYMEwp9ph
sBoCPV32fXAbtOOGwrUH5pVbFmvJ3n1RcuCfndoQNh0ypWvFy4BQZMcJ1UOA+MJyN6Ttlly+KM0E
TI9s3v2qWHEXkU03wejw3ln5fZanxaFrMMOBKnNuElJbQ92yLy1FgwXIYQyF7kAsFWFl/qCYoR+w
XXVSfR9nVX64Hprie6dwl+v4w+iwuXxxnJ9kbD9WyQQuhi1xoVv+1KGVVhIdDwhhemnmERCilM9C
czGlBJBZJJm3Z3rmziquw2e9ZlSPWmJvlbwBi9nZYDFlou8109lVnRgPWZGt3DaJzmXfHSuwPayW
CgTXBEAplfYCMr1bJwlN5U7QozIJQ1m1AbObDspuX517i1zICjdY49jVyjrWE3UpcCGWIJmOOb+O
1a3N0IPVQT3E44NOU4v8gRwGakOj7F7TTBXVJmbFSceCxgVSjgZKllmvOPHQ0mnsgxIQdNE4aUdn
wdh1lReSG4rZ27Td74PyjoGiWxVlf4nj0D21ltyqU/ERW6G2N3u3uxsAlnCfq69gh45oXOJD7+mv
nddXrH6x/YgeNzWxDeDrI+5zmAV3kBi0c2COzL+DdwiM+mRUebQuCxTDOeTjcrDZng+VuZfJ+J1F
4HBXe81wF9Ms2glY84sRuuadAIEOYjJcqyleoIydwCJwCogXN3UYrWkzuXcUft27BB7PgiCAGHEd
YYJdszbxWWww+NVLcppgtVskQcWxqA6GMT0p7yw5Eu5B2lQNmUDCN/hQIZE6vA9JlvpeE/e+IiU3
ZelsvcFgNcgCIQZxhzbn+jslrDOoGUPAbAnuy9eAV0Fyozrx7WCLHAoqdZpjWK5ilCmQvltP2dkO
04yz6ioL4mkPlElXpktMofT2ehAVffKcogKvMwdfVs5rx4bMB0DeAoS13xBcuDvN7uhh4zxq4cY4
VnsTSjw7ebGhIeMtorbDXktWEgbRUUu6Sx5oy2ig8pCRGLq3m3D2qd8N+GjAXQWLvBvfugTajJsn
F9tFrB5IhdAG3VKWTlXsB8mIacVYkML4tZLYboFTQ4Aqt44tbxFaebtpZBqjSGKy9WbZES2EEd+p
endHMFt7pOXyHiVVv4vtbI1aF6ugwytHqd/r5jZXC9JHdccBkVj4FNlGrGZ81Doha4uSQmxXucnO
fu5G6EV15pxnQISXhd5OYQILXQQbVnvnYdhfqLHAd+eSTqAK6UsJkDLvkzNVHns5OXLVJ8oHYYsV
VadLnAht2Wb1TZtXNXOZUYAMmbjlStgDYYSPWS+MBZAwuOszmBQdxVNbJTvcmfGqrgPi+6Q8ysyV
B3oT2yZR5D7VIpguZMogiSfzW9Y7A1BWpAesPwOPPFuTKjPBwCsQ+TfUSeJFmhhc4em0qDrFhDTC
ZKk3XKp9wx2LHLKAASE1IpSIvRiXYau6S9mDkcO1r7QTS35qmEu1eXFGsn3cirWIXeusjWm0+LU7
PpEJp+24RjU6cFOwrW0UcwDaIDMh34DbRloPV33ZI2dBCLjxZtyw1w+wfku25wXNTlo0a1KAAfWy
N1+gW20VZ4lPD4ZG2tx7+nQGZEVrnfI4EznNBlcLN6S8+eXUPFNxDPYOXP9OxIfClmtSOcNNWQV3
jmtpi04RjKKxehYj/GcZxJu0fxHp2PqxmmFFc+WbkXSA2br+SI7gOnHLs+JV7SHLGArQF5PomBR+
YEmM7yZ/WYDDE05P7GKDJIwn3QVEZS1Nfs6xFSNqO9T+BXFrSzHXQujOdJjuvP0oyhSaXZms1JLN
vjXoGRsO/HwINp5gAUaAwyjoJdn0qDpZAZJTtsvQ5I2+Hlw0eqiFaSvpZj5Xd29BnI1LNpZs3QKx
R5SGBhFyrSLTD7XHcW5VAEAIIhY9KiyopnuayJtUexId0gjXLimopapcxMEmtmxjGdE8NKeypXEu
5GJw4Wqg7xNkOAwfRRDDkeOXGqOE8D3HecyJnlti/nqlquYz/A2nIt3T/Y13Ch0BVrZgGgoD4Ill
qT5rFfb96Gnq8j5w1VOJSnChUjnwbOelVsJNmIBCpdZp+tk3d8LG6Cptva0wbqs/AgVrbEx025Qb
XBh1DEgI4nYdiFvDaW5FF4INAjdRu5s+RKlYSRXWX2ss+VTlwlEdQCm6tQH8z3rEImmpi5na5hw8
anDR2lBPcRKKb23v3WQITZcUTl4Ijtx4cfskMRUsWyvA9xu66/GePkdcwcKvR+tZDIyiMfLZLabO
IFDYDxUOZYPVSI3ARx/D+2t52ywNuEmz9DUiVZmaq4YN1PrMXHg3wUgNsHbVzcCOmX0gVJpeXei5
ZvuZ0t9T/GU16tb9ylaDg51iB0BptnMHq/EL2sBHQi+30gnuVKRNyz5iaJbjN+yw8SpQvHbRqLBn
uN7C21k7WMWPA2bQlWup1cG2xStoCyK2YKU6RbUs0TUtO2MA0FSE9Zq11Aaw1LdeGM7eSvWLruSw
Bwx1i+zqNY02eXfIPVn5o/koXRIRpJ0zc1HGLrHqmeSirGU1idsO5vLCYgB3K42CbZoMu0gByVON
lEX6uvGPrse6NM2oBZtq/tk74l2qhtxAY9v1BrrPoTSVdVnL1yiEcDMVLolkAoArcIkE5A/cgyXN
ynFmBjPSUmSkhK37jqRYhGE/Zqgvd1ZFEanWgJw4mQUhrziLycStKMCWNGFJPJrDohYGbLaVqg0V
jV3tKglf9DB5g23qrenuk9tAIhNh4XtDH71l6obVknW1x2Ku97Ws/GxKUC2URJaOSwuQCitDfeTb
/4et89ptHlm37RMRYA63IpXlnH1DODIWQ5HF9PRn0L03ep+FBTSMtn/bkiWGL8w5JpGa9zq3Yc8x
5lu7vunQHIWoPKjxXMAzwoFEm/byoR+LGfqR7LYFpvxQ60w4eT6EAViVWYh85OIPRDbQrWsguBmJ
mPGIOap/TTMNzq6cnwZccaJuhwuKE8gOOnFYBFDWG1kQUEOH2EQ9k6p7ZDTHgLChOieUN7XyAv86
kxmW2PedBPAf934NYQvdp24U10vfREtxspX54duIIoSG1kCU6lUZGyOv5oPeiC8xXveG9dlrXbov
dfXSJ6Y4tpmS24lqaKhp1h1m66d0mR8X4XrHWQLLk4VzGpIhuKvm+RGJ7VkYxoWiALKGVM8ooA8z
Hn9y2h4Jc/usTC8gX9LAra3J/YTrwCPVqsmHj5w7I6A82hPdXIMEHUItPPs4KNYeo9e/QvriOsh9
fRsPAM0sj1w14laAjcfdvl0pX9JE+IQt+YuX3t4lXY8/z5fkBLv29axAEVNam7pzcDIoUs5p4UMl
5BZ48CtJnB7vud3BGPX01t+iPvyCVEa4Ic2zmHHLr3e0cvkC13yVFeqdTQyQXJI6YQegBOmzi8l4
JXKs7CJ1xoxc3Z/82gM8ZOmvRmbWV0kHxdwc8hAZENU3N35/PiPW5ZasrvQObUVLnmiUFf2rvqqV
TYqwcSZuDYJ0A6xmOiDlbaDqF4xiSA3fAF16yaX/ME7627SA/Mv1kYYsyY5mQfqO7TE9n7j3WLjL
B5lRBio9g4XEEL4hgU9m0+vsqDvk+fQu8rubsueuBeFZv7oaARCNZR3KlttH19QnG1d+g+IO3QaW
JssO1mS/DBpqBycWdkCbN+9j5+ZbBUYsLDz9jULyaEuCg5Ao3PXGkV0mQDbLf5lIfgjbnlhaaOf0
3EgfGgeFeVCJY6+WHnQodzwS5l9IP25Pc6baUxGDICGReqsQXvHwCCqbFiSh82hNdXt0WOlvtDE7
EI/1ljjFvrWzD99l1zP5GhH0KfiVQXtJQeAfarv+crSbBRZZJysWUZr25efBTJM6oZ0Q/KaY760Q
COzgpUdN3qIjKT6SMd1q9eDtszy4Kg3zZtC7h1Ymd4M6kWkPlyjvv9Ww0MjPbRZZ7U63UehJL0j3
bJ5I4mBItm7jI1eCXzM5mwFjcJJ/D103HIyFXOhEW8L2mKPz2tmJ9TNyLaNbN8CS2P4DwWRPBNJ8
WQM/qjv9Q4cEi0OSjQlZCl5kdAmApd5m059+6GkMTMK3v2KYGml6Ic3kfXTbR3YzA6/d8B304kF5
yAsqTX1U/LWbVurPylHzOn7rN8JVr4YtiLsxH1Fuf5ByGTKyIWZK69+0wPkqBlAFTN6Zg+jffe28
Von69Pr5PjPpxkdbRe0AQFhAD2BgEWbJciM77YxMY/noHK6B5mimkNecG7s3aK37CP+xBh0M5mA3
Vj5pDTt2t6/NoCO8BjeT3JJb/S4s8xVpwc2USer0smFd3iJY9dRN1aYZFIfk1ocD7KWkIQ6pPmB0
ttTG7RCQusZHCWJmkw8myskUwTtphLdwLlalbjfsG62ZDoNOnWfZtred2wRGTfNodPEBL3UNSIhZ
UZ5mRysXL+tNa8UzBxn1b6dvWBI9+ol16JdZUYOlj4J4A6QErGFmd01BExc3f8pmJIKtJhgVVfEd
16qrHDcJ+wnrysmmTR2k5Ylm410K59vJjNtAuWSsQBy15vmNFgaVSFbB2HSfbfJQI0N1d7nGKTPL
Y2Xa3jU+i8Pgv/KQ55mgiNl91JXGega6XkP/ucsbBvoS0uumWED/wRmSxJ2k71jXuPMxefSBZ7NI
+oSznrEOw11o+BUjiCp5cQiXhUuVf2ruCGMpgFzsZG85gwNlgAcp+uK1XskqwXgBkA9g00oy0ONE
tyYJd+N1gGaWaRx2TedsYqvFsviLpBPxRSrK28SC9Ci9XaXZ7X4a9YfUR6mAtDpmBN9cF0Tgbpaa
acRKQmFzyQDJACSUJ9II8zSHhohncEFITEvL6nfx2BRLcwrCxciMDTMngk8C6z138FaLLn7E70Ch
EZBRDBOoAwLKLx34U0p9T559fpTKuhame9uKiSxlstbWa2tlG/mGpKp6g8VHRYjwgegVfE1rAnOL
zHHiMXkag8fl0/WnkKHTpgmGU5vjXSns4c5s3j2Yb9zNG5Ti/vyLJipM1yOXWHGgT8sDqB89ioMJ
tE9zA5yX6lPTt1acks9JjANBQyzCJ6VguSCkMtktBn31kNPsRnbzhp/nQGPVhrM5neekZ/NhH1y7
hkIvRKgpzhW9Q2DM5EULgY3Pm1xybbPxcXRG9qQQTLCDTXcsHp7KzjZ3XXfXJcmw92Ctx7P8aaXG
gN6AuWoVT4uL5oXjbm92XGvZcu2ghnGJ6IinSpbAOiTto0dI7EkbxvdZt/IDhwyxq0EbxRhlY3Dt
e71w5L0+9xj2hE4YuerOvbkXjql/US8ymMF97SBN5miAUsmHvt6WRbAvCErYM4EfXGDgZiGfPN96
mzIYg5IovZW1HMctvK5ZNWd0W1GXW+mlFS3Cm1VDRIKX1zvMFDm5stZbWBwvAkWULM6NMb+w8dv7
PYwUMkoU01qrhe2Z9USy1eK3mVC3VQdvjc9AukwXj25xckmXyTpPh4o5XWFpoAbnHhnaPUVo447b
PveuK6/+KfTiQoNNHEBaWCcZTAw3M3RDTJo2FNS08a0VaZbxW1XjnmSS8q4p2OKYgs2X4Yws2/KY
QX+1byDJs5DJIMi7KqoCEaZukwLI9unbLoSDEwVxyLUyP7EJ4G1PqmhutIB0uWE6zBM7cRJY275n
CqTMR5nXA7S+dQYnS/BKbQ3utWzCOJ6Rjtek0zAROWTcNzat1zxQvN4tHXLZfkbP0wpsdGlcr+hb
wLw6cl34RPMTDKk7o7QNMkb/7mnkwy5Nrt+Nw97RPaIbk+VumXz/lAQ16gHV/Yx93rLeRJwzkRJ9
XVLXWS0ay7Qtn6T/2jhevrPMBqw1cvNiGYyrPqW5LaqfRLjVlZUVNZdSPuBZYvpHegCGqumkmQRb
ssxRod47+8LNu5ue/jQZLbR19XDrDHF+0Inyjbq0eU2TotrPY+vu3AF4cpoITFDWFDopMdGEafpP
sWmaewLogn8+RcSQoTQyVrkVqwP0nnubHkXNCpQhOtgwZeZz7t0+fm4o2rUUF9SkRjiNernnxOvR
EmAky9BqvPbze6+ohdmyBHttiR0kMIqwE68+V4isc4tPZsvd9lqy9p0V4UrwroCQj9dFA1DQawUo
cuk2+ywlXY20hqPktEQfgsJhph0Oy9LtwYDJ+wzh+L6D/XCOa0kqyOhCKHMfczlhBnDOrh9jESyy
+3LAWRQ0t7RzySHrAaaSQnfqspncyjUWM4bYmrbeT+8i2LE6Xb94k3oWo1wNcreLldiRO9Mfo0fI
EMkfAs4qkPPgLThLhEqrSKM4lIaHGiIwb0vsgPPE3p1cRI6qiXA3rrzEI1U3dhqfyHT6SNTcQ81v
35pE9IyYxKtAMrddrPVQYKmoQ5UaEpLjIWUdvFX/OXkB4cSy3K4FRtrpH3Hl3cpuAr4tHDfU5GrH
6C1vx07unas4AadgiqoC0wAMFfC+nf/oyjKCmNIDUrpHs81PTcGn4o6CHCdlMQmRNtcqdzeZDlzd
Oru2ppHXFxUNHPMKqFRNLPhoEjoyzuxaCVuD15geTF61wEOhPjb9Qz71fLvijfOlPDTLp3AqQkW4
oxsVtrqMRXYG6GYcgl2Sihh0fSkPadBbESOmdvGNI1llkWWjGRiWO1MX9b3dmcXJMYN6E3+TKt1v
GyIx8N+E+VB8jyaOJ95npkoeHRXzDwaGERQg2skg7BZS2kjfgZLprskj1P5GD/sMCBvXBToQnjn5
q0PX3kPPxzFJmBrzcTtnZtFMNP66Bke2YZcT5TF78CA2biE8u++L8dn12WdavVY6coc2Dj79Ad6j
r4GAdPSLhehpIw0HXVL8OhBIHbc4Isc8uEYoSeCxN//Mzi3etX0RpFfJ5EdliuCYSvHbhCtfZ8UL
D3+vTeoeznbYAt6PnEW/pExcQ8cSjPHTnKB1HSJUVxxIs7xHt5ls6yQnLTj2j7ENPrleaY6J1jHm
z3ENpDadO6WC0Wp8Nh+LPqZkmjuEYhzQJghJTXEzqm9aRfCO7IOXblh8xtfqQkKkv2na5Iq706XV
xqd4TL1wnK1321nZZYwn0OEWIWJ4TCRi7csHmoEY82xXoBT0uiQIh/4iy/aGmhoh0r1G+vqMLSVs
Wkayi2i+/IGlqju85g7GNZHI60S1V6T/zIWTh27i98iy1pfXfdVK/KwUizIbabZrwZpgzjbCZDM5
ze/Sdm6TxPglD2PFDn4nVcOLZhgPvlne9IFLyApLBN/KoflK7wWPKQkBrRbWQXImffSzZpE04RfH
GTvWW4PZSE7/n3eA2YdKW/0SQl2Plv7LyxUyGcOSCfEyt9gdBnPgRZLOcyQGPBugppM0mIF6E4b3
QDEwhkZ18kbqlpQlrlE6SDSSeZMQ7WqswUsuDTic2n2S/CLypzwzTZRHkwYZtAcZaQP2LXBmZvI2
b61bRJHJdnlFAvnbKOOhyFTYGTWoC/S0ORK0EU06Wv5NqrM0r/uJ1848tzgW6Pi57jnozaxc+0xY
XbEwAbVq1kmUu9rnLOWAd5oNnl/dFaxIDrM7TdFcwgNuOwfY91Sd4p30OxwAZDZ1c/qV6221Ieh8
AJOsNlKIW1IIv1s/oT8HdW4i/pDmXWUxuMBTvRtjdgKOUd5OZGeUyYNXN7el33ZbRLthQ6hXL93v
ei0QY1aiUaXz6lJcf6AcpeR08TNWVya5OKAIvc+qIULRj7rJOM998Io3WLCrMjlSh/u01gPwosYe
7f1OLc4TXl0GYFUcWRpexaw6pmbyO6PGptZFa4FgAU1PSkfdeQQUPRQO3Pra2xbYs7D5IIQBG0lO
AgKuVPux0qzaQRCA3xOz0J264jT0IAux1ERD09ByTapGMt0YrJoeS2+9k1XlQmlJWcCg+Adp2VWv
psvime+QBqKcH6Tex284dMhxTDyg8SlIjQsqoezYEHwmmU9sEoGHPmmM4YDSnWEnFVhiMy3qKQWR
pSlcjXXYovvbo/9/nn1E/+uyw4ZrsYGV5kbMMJ10csgRwjA14Yne1MZAk+K9TUQhyQxxGf3BmwzS
R23EOOjgEZoxRu2D9bOU4Xtvqg9hB8/tmlJaavXZ7EhfatbTpIV4CDBg0jfTkOAbafxLPZTiNDLv
xiFD1ruG3IZcLvoW3/6OG/1theyF1CwtXOvmoGnWhY6P5six+qhqUZhM+GWbeqEBW8AV2ncAO611
TpWFSkAI9IzlIQWIS/rmTzHwAsxlwukHN5pF6TF2CVtp1rEhmZcgCJ9wET+ISX8UY/aSMUeAhRvr
afWMd5l9vv2ew0G+IVOLe4MYWUfGX4AJ7mv0AlFXSACJE39FD+ZRzHuUfXcI8roZxTbVfIOud6/l
Po5sAMTB0iKizNjTau28zdG6oBLOBAoHslFtv43W1g9CvdWjHdMf3EQZp9n/6hrtxXJtD1UUEUqZ
5TDfzxk8BWt7Tq4EGYEPSTPeA2fKGcXmTLNFfiM41piQdps808eIlC7c/c3AGLZix+k+W9BqdTlu
wUHVoOziT25eAfbdOUF66f+wEd43/iL3Ras3UUOKyJAiJwasTZA6XVfV9m8TrT2sQKQ33hTvXCvl
rW8GrF5EoGW19mLfCFf+0LqiDpcEGsXqNnWTO/Kt1C6bmX6pNCe3kznSmK/hSAHdjjF4FubjYufI
p6BJ3q1xy+0pI2qxfEIreW2CAoDYSKOWtsxZHJxY/ciasp726ZJ/K4OZHrqXYtspi7FNEImBIiop
JivsMb5EJsT4o105T4q2JsyBcNdcMQcnwFaddo8tZvQct7dOgDcnElqPeYpBRHJEIh0Rv156qGwu
MPaToSO67rJj0Y5fdtv1uwBFsmuj8JzLvuHEn+7TXqcXo5WOYptmtLcfNIflBsN6s02+oYvdU2AZ
JgIbW7msJ6CaZouxE4YgNYDb5cZESiTWqRhpZ4+lnb9NNtqgiUWzWWXz2cWYjOYIdqwai1PVK7Zl
9p6AACS2KTJz1uuhzSaGEZvp7VpLHFwOHPohi/N7JBwUBf5olT4M+uLV922UTPO5IoQhrGPtptER
GlHnvuqQQKgjiCmy7BE2vJXFiC+/phj4Jt63mIOcnQfixZFslIFgTp2bV60nZ7MtXvXOANafXwLE
AE3hqp2rM2kH50ExSLE0d5xrQ/+gSNvlzw1e/ciWnB+Wi7ckltvFlgtbpUdopvbJEP5jM1Ij2Y4R
WtgNG1xUJpHEV/NAHF7BC+VMw0tX2WBsLUAiAuHCUNybenJvkPNgWQgRq9mOrxzNjLDWvyltYaDc
f401dbPAbcjckiqlISSq7hhVS8k1WunaVaGIh6E/3xiOOIlyNE9xUtOcUjTFxWhs7RxQeTCSb2Hh
3VN5hbxFKJKYnTuGRJDUm/JYM28jAfNlnoixtlgOqhy9cs57WJtYQGqbFrgmTA8UhbezmxGvo6eq
3WASZpZKemNUNKhEEADkuMgyJ2LF5a7M5i2caa4k9YD83MW0pNGAzohz/YVrHN+jTlafHZhUkoFq
XCEj6RCRGXEUKG87sYmMxjnz0PrNoFGNw2RLK/JU0W9bKz2lHedgPjU71aRtiFKPMXfxUSTaQ2oH
d/g6+i0SXNHw5yPJLy85ZkYqvtJ12ElQAZzphln7mM5jlREUZnLM1FkHn6Rep9PWJbC1JTIZOu8r
CR3YN5Mr12Vj3cPQKBmipB0Ez/WhysWPCHOQW0fvEZeJjtuATz81SYK4k7h19/McUDtaSxwpqWUR
GAPiJMlgZdBHIA54JXSqWdQNDj2s+KlWj8XswVVibzVEecMTHgxrr3miOHqtnCKYJSRLBh6c+hah
V2nQdWgVOenEHX/MYo3ArRAlKEqBJMg6jkrw9n9ZovXDjOh0Y1oxU/OcU1ZBaSPyYtNpxK5IG41r
4m2bTvc3Zoa6vHOls+0qrlEpowTa+kshcpJBdQefiHHpdYYBzofX6jpa0IRz2nlM0+aZ85veSnKj
FSwYc/RUMpunhwl62ybXbgfWGlvubW2kvVcF3IHYmO9KkkY3WhDgOShRocZWRNf0DoeAbUkBLdh1
Fv+cMPbfILi9SbYl+adILontFanZn3Qoykg2ysh37l3cpOxlxY+R6Z/WjKKX4EnYFeLBixuiM7vP
ZfF/48UjaJEDeQu5zK+MEzaQIvQnM9gjS8A/NXx5SlcnJJgvQQ86XTgDWoSqXI9sK1rsCakfch0/
e2aPf5u2xm+aSlzXNeJ7hiCKzcfrnDWHWJFQVyAPUBNhlOmSXfnzq1dq3m1n/GaBaq99F4OGTTJw
aI1EcHcywwxUrWGqdvagxUl1k7qody1jYda1KqhL+cA7o6IeU5Bv3zqcyndjHMg7mRfqBJrrnuw9
9L056UDK44UfPhqnPFvzDeOgfTWrr8lE2G7hpTu3bHYYbucf+M4R3vgaafeDBq3eZFBZGPGzLphH
EYHmb9PKe59S84Az6T2n8NqJHAeMEbf6wXDml1aMFK8o2zkQ+t8heCA1ttgbfvLeSS2+CRiT6ujo
sBNRvA18bdPLS+2iTwW420emb3wHzXcmFhEyCc7PXc0NhdREGApCoF2UwXNZITfPtPZLkxgsyEca
k5pj0pxuLdrTFPwTu2xiFNwE1V+KKCkaxs7mfh6TA6DZR9PzTo0l9/dalrOdNas/K8+hmhM6YbP5
Mgp0LikhP1Cb9kEZj1sIxAivs9yPcKy4jgJFQ3uADzaNMFJGbTbmhM4s5U43X23Twrynszuak+TD
m4wrMyemYY7Hq9ySAms7Lsa+Nx6x3JGQ6fAOr/j7HSHXu4YeymCH5Xm0TlaFZ40oVBQBTBT70v1q
W3Xf92SNT/o3N81um1HVoHcb7FBbAsaIrsGQGi6r7eGPNo29rooaz4jvbXB27Tqsd+xfGOVmzm9q
L7+jbbqnicgxquXlLMycLViZ+lHuUZhVFoT3wCsuNjsxnLHSzBAxlOrTJ/IWldBghiyu2MANMOdZ
l6Od0MaYm/xyxQMZ6xL0Ptax32oNQfYlfU3YSCuks1yY/Jr7pGBSacCt2bD+ZiOtCQTxCPU3s+gv
mZPdgNFwo6n1r/RW/4lZQEmXiiCxnVAyT2OrWeyqoHmYGkeec/t5xiGmVcNw441+saMXNjf2ckJH
8DEH8BEIB1Px4oZpxf1/RkHbt1ekSnM01vgd0JiRDp6S0iAIoSnnHUsCwEi4hvJZ/Bp6jWfA4Dwa
Wi7iQIUQLdG4gfx81IbgOk5FZC7eMwv9ZV9rDOVZr+7mNdI6n8qjTvWgF9m31Q9IFsojK4GX3vQZ
PrvuFjX5lcqZZvQe+iW81P7WKrIx8rv0ykSRvydg+T2BJhU2kMZKnVtG62IfSom2qse1wxQGw+kY
knnQH02f8xVdTegKjxAQfzmC6/uZenGnO3pGbt6y01Z+WYZ2rB2YpYlmfql9nK4AsCPPrzBsDs2v
UG0XjTVKa2ccr8ohuYL14BHmkj2S7WZU5lOJk/Q+k3d2TNg5NxkwBIPzhVwL8ZZznY97x1kRbExg
R+PQNuzcNEeRG5dhxy6KrY+1LeTK0BBA9ySJVBMLmjASBJEBZgOFsNAtNoqZg1SguxUpPtlhTJ8q
pzwEWstuqEvsDd5iLCvJsmwtDrUZrTYYPMZ5RMEhDd4yoPTPC66AuNiS4ERpOcZ3VT9V1JfqUi/m
bVAK5OPj9E3A+a+jpZwmy7AOVmzCAzM6Est/YEkz7JQXDdzgSPgI3uvWe1Nm4W5MwzIfJGbmjO42
xFyfXVjFyV2v0ilq2BEZ2Vvv6S8Yws8+yzq8W2TvlCeEVTmc+smLClFPW9ln6wSlZ16ybgm4xMOU
3cfFfE/dfvCJocq6+tpin7AURYKSqX0c9JmJFEQ37oQxJi/e/dKPfwbiUpQzED1tJ9gU6esWGCsL
OUDE4BHZ0nUvtmrnTbCUh47GM8Iw/K1dS5IBNzOvXD0bpwYl2HGcruIivQZnbxzYILO/FIvczhVX
ldEPNs3c4iSPD2rBwqAhWRESubbdzEM0O2NHcHXFtHL2D13t3JYyfXOt4Xr0n2MjY9/B1ZdMHnyO
gWu+uzXBe9kP1Q7yVHNaZZ0AN4hkvMukzSjTcn4SI7Gg9J18jGzInzLmiBpYsYUIGDm9Zmt2jXEx
gSNiYp+eO4sm2U+ipAuiwlpuQDdeUTg96UKwY0f4mCzDdZUTYWgSxrK+JLliEFimW8tNKaA9th1S
aYgIkY4vuvXbpZJTntl8CqqpNBgLzJP5M46kmucM+EW5G4dOI7IHrXhBIEkpiwtqVyzuTERmYBtG
53MsOhHKWRflX3UxB5fsO67ukenSoSGZ40WpMFDZdrmzAgsmD9f9vHvKEdBHabVIFpfUaoz43f3U
04eZosUGqelEIHAUnPx6jvop+SC9WUWIN0YgRaQdcJ86l8Mw78ke3HI1DrYuOrYN088b1SIgJR9r
F9v1ad2gefXX+p81cW30g/fSY+bUIk43pmkVvAvy0gv9pbTVJ8pDMlDcHtQFFf0cA5TxMHZVxrIt
B51MnwLXf77iupIUtpQjbcQm5koPcZjwzjHRUbxj3agjXjCc+3Ls2uNEgzg1pwwh7e0sdWPLog3N
3HgoB0wKLgCyjcdRSPz076I4thQv3Bbg8r0p2E/rGdodUi0vS2M5W7IlMxYynAWFhk66Wk3Xo0Nf
NHXtxRaltuvtoj6JKX5OBUO0v39LQWtiO1m/7e9D8JP5Kj3hKOPCVproYfyZfHoG3utvTMod58JD
upq6KUPWXEn+799Pvba9N63lHo2wCv99Fn/f2g7nEhjEMa7d+rTkwU2XJ/NOrk/Jln19Kkq/Ov19
2sUl+Xq24HnVV2XHtGjz9xtqqAabGaFOxAQGB3lX/s+HBAaEZaxC34ZsOtzXLv+gm5iKTa48fz/7
92r8ffj3af3H1/75m//b9/z9lf9+93/7lr+vSZT/OFHXF/4/vufvOfzHI/+f7/7nof/j3/9+xb8P
/X++/b89wn/7GnsFno9r9O6+1Wwig///J4bHWBz+voiiAlndv/9u5j4eqb/P/56UzRZxzRL735//
+z8hxuB//lq8s3kHgvN/D7v/8/P//Oh//Gl/n+p/D/LP7x+nRRz+fv6fP5PcMEgjmzJxAWkM44G5
2o0+GqSD97TvIs+eEthXe2EiSCdVSG3NrBhA3d362qz2uBae2ZyX9Jn+QTW+BoTpXWGiCiWKIVbU
qCiM34IJKA08qqOFdJBTTm+12H4XpgwwUyPDVk7GAZUGY1XyUQiAxTOOyZYNy9nTHUKhgFFu6Ho3
M73iwdJrqpY6Cnrl7wu7tw91xeoBqTIygWlCQsdv6lZ/VFt8jFP2a8GCYbTv/aT9VFyzQ3ihoL42
ZEaJNaaEtYGpJgX7peioGkQ/fhemZly80T3WCeG9TZsbO2Ih597aMa3pIqvs/K2Jr3lvB/42qCzv
BfIU7b8uT9xlrKvZi3+nbuxPH8mKmimDGtaA8UWbqobxE/Ufg7m5vpGB3R3TgRjqAMMhFof6a2Af
bKk5PQCUZAUzDO21Y4w7BDDONuH8hTR2i6O6gQfKLqrwx2SHc4tahXRKV3LS9ph2Q8tSI0SW/ko2
AOd8eSQJQouGapVdDIlC/+4cjG5VRaQjnmCHKIfew8FoODjDePSNdF2S33L0tEPnTqtxHx+jR91V
SPTb4xK8MFWbAW2Yn0lRgjQF10xHP24Ck/G7O+VjmJRrHjHOHJPNBmsaJqPU1UTsTSIacji9QNAk
ONadX1o/02JHWe/VD4sqr8t0/GUfkD2VyFOISXQ7ij/jK7ZQ9ffjgNtBf5bzTRK4PeleWEFjYwwD
q7ltpxRDXsE4lvUo4WHZrYIqFua1R+DUpIfUOSkSGVbHmcc2WWH+HAw61eoyFHiGdT14x8P43dra
L5HJZgRkDrQ8ilDHm1gRWKMTWbGxt3Fo8UIMGjJ8c9ciD9dVwtKtpRzu4Q9FirgvZkAcWYapI3CZ
si+dneOpyYHfFgQAeqgtHYeB/FiwSUbQbiDDmDZZwhCP4+p60poBc6P9CTbuCI3+E+LtsG1sFNxp
9gkd3jzIXCMNO2v48UbR1zN1XRQj3MB/0FLfj0YUltuYqaTj0QpmJUDcdgHdiX/FD+e2WPWvrRm1
PS13nUvtAEuX/pL4kLNW8Fv7XHahs6ybF0WbqBUHfRTPNMAvPSisoxe/sM4EV4QyYxOPyXXXeGVU
xQBOdM26y1IKF3shb0wnMnfj4SQ7O2IvUhb99QT3ounz4KI14j4Y+3QHwQ33DoyJRL7jGZswjal9
rZRx47jZt905/QGLI7BcF6aJF8fYSWYWOikvLrSgr8Tl2uuN3mNi2MTztgtEUKve2KIKwskpMfhd
Fpfup2XKtBW1fPYmRl2Tbj7jCeKVl4RdrSiODJ2IdgAbgIYw9kXoyflA2qV2GgL7tFCrhOUcb+sG
Xb0Gh+zFPBaC5cMMoXiboQPrFUIA9krqwMaAqGhO2Smxfw2yAVElqA1mmurM28nroXm7uEMXUJJH
cWJfkXvGq7KXLvLo2iP6jas5UYQUx1g7SGpk2YnkzSSktgsYomjkv7KHfuH23WyMiasbQlh+NmPz
m30HDOdE0WKvtZaL7PQ+khgjw5lZj1P4GXZIgnQlJ+vQ2/VRIGUKDTpkXZ/OSf1m1vqTQhTXt6td
FmGzGVOCF5m2B4p8U6j0ewCCC71Wl9tCzZd5CHgFGKrrrvOEknzLeLpF1EUGjvTVTWvKl66DG1/N
gAh0Nt97mOF1mCNSEqa+t6bhSAM4XTnTzMV8yzUiDtMS3HAAuIYQYOao+0WJD60v6wsN6ZPrEoA7
NrQIDKE3yRYRTAlvgRPeSZA4+V3BLadw7ga3QVEzHSzC5aJRx//Bdig4I58kvdYVe8ex5ab50JP4
5DSM51dgqVUvMGi17FE2I7nSGlmrU50gHGIyVJJszOj+YQjKZzPu040L4m7fEsvrEiOP1dx7Ghhx
IOlCDTeq4YPI4+QwGfKpKsuLa6N8ddiJLtP4YXu3uWsuiEHZxyzgGF0hys2gOfisFLOjcp2PldLY
GsoidbLJg22qS6QB40FqrPE7nYl3hWbBEQS7SzGdWgQ2HOqotB1tW5Dxuh+q8ccz3BsU4skcoE/P
WGLzRjw3Brgl0uwJUNvGLvJtNrrdERujwFzadGf6j7s4sG85HiCj2dqD1NXBEbs56abrzG1rjNY9
cYmsd2aD9F6N/HVl0Cq3Pl75ri24bdraViOCKiyqZy3JXoA1jPvU6zdV5M32c2WODnMaWgOAJ8z9
tfxuch3nEEtnV6X2DCYOJxiDrKg1aLTvpalXZy3pz6LSftlhOYi4eBq1Z72/pQpPjysU+z2/WUJ/
sJdtgoXINIoj+uz2moXuLcvGjSObNyVL/+SplWNNxdKbq4Z7IteOGxiWdlgf1Suzim/+34v8iRup
QBxCzxgzpMcnwvLWOzZzckMe/aatTZYeJYSDstIQ4LCNMF0FBbGPElaprC+D0MdkPCTHGEr9Jm4R
hID6Qk0+pu4dCzLLsZ5GM2BdkC/OMevb/8fZme7GjWXZ+lUS/t2sJs/heNFVQMc8S6HQYOkPocmc
55lPfz8qs7pslWH3vchEwGHJoiKCPDx777W+Za/tnE6H6THFzTGl0PujDxurlnGVxghXVWWDRGug
GRzPLWGY25ygCmwBgl8hvoGR+GpK1nnTf+sZ6G/0LrlDGtnPwrFQUT9XtyQ5+Mt6Uw62vbfaDrCu
Ag5CdxHJ6Mm75ReHcjBvsCZqK38YSvaDhxKT61EfMBqrVRCtPInuAG7SrBrznEHJrOgNVHAj4RBI
bQwPPUsOVli21Yxzi62VFDsjxQHRqbQvXhOm2l46XJi2MFgIzBdiR1mLRrrAuiRfslCHcxTEh1i/
9U2kM7ayUkypzjtG5mXgMqmAsIpxxH5WsuaKE/ICG2G6yVDlmwF2Rlmvgx7LuNLX5CXH8bYxsphR
rPaAedEoA+ZDeqVh8WHEqijRrjG6K6QKcua4DIH7Elq+JBGYGMUg5btcVvfI+QY1qJrpmguhVJMe
Zxq3zzamV5e31J/gPGwmC4gy2Y5EKkSp1luGRlqsSO+Zc0IzXqryYEPcFPoQ5q2e0YiNI/yvQr9v
zfBe1Bdk2LTSuuza1yMAfgZD/UwzHt3SPwgPXbs30AEyerbqY7P0nBfohCSwO0G3Dx020h5an2Ao
Hn1nPCiNhJc9jD78NQR8SbYwXMRJRUDDsU9JCOiU+dhZT7UQj0XWPqojNiTTIKg1CJQN02/UVwU7
TE7wVVTQmNJzbLjqhMkSCyEH9pAGQhOw3QbaFvyYqfIwmWXNnruwGg+gsZ14BUCwXluiP9NsMqiq
YyDmcXQfj9gkWQ9pmzL4lg05hHkkiTLI06MZoykWFWnAEoh9EIzpzDm3GeSR2J6PrnBJesBt1b6k
HqKY0jO3STzoO9NsaVv1dkHWMx9E4Df6LeF0EtNNZewa3/GX6EHefa0ykS/Y5bJ1AoTyep/uhZtg
F/QYFHds8Vac+LuooN87d+kpcO7Wxq4kdX6VNgj0kA35LDyee25Kx963GQE0thNVz7FSrR3bV+4T
o1vntUGmct+1F/I+yyv2INtc2O0F42pwbcvgqHG7zdyATXbWdugz1Oo9h8nIdLZ49CYGWgJ1Zl2J
WF9okvbaxwMtEHUDrGSnmjo98BDlM0EU4k4P8ARZeq2wFITyjmjQv542vtbuQffRbMf+iuksVI+K
qbcPhc2JYtoPed97x9TsqfwiZvSeqo5bZMD52fYdRsqtpWAx5inNtvwMICnHgBIA/Zn+Lp8ekCoQ
dWyHkmKXpx8PNeq/Baolmub/83egLAfsatrAtO+f31cmRYUBQL3WuOBWLXzeCwnvKhqX9kWjo4F5
yyDzuyyGK12pjYs0A2shAv+51FpthmquQzandlcff3L69JGPSt1++vsmN3ckLCCYNUh3BqN3D3VB
Xw7MPVYuGOP7stH0RYp6cqNNX62Czp7nhkq/0bOKBW4PKmNL+qcMEcy+mRxu07M+s5hducqdoAfI
3ZxKEq+7dc7j4inXA/exQ4YOTFbaO3aW3n3a1fjnFRc8hlatvLKPNh/f1kfLLiiLRyIzoQx4hYlh
MHBWHMulzi6ig5vrgJnYxhHxhz1QK6yjR/tyqYD1uDS6yraLXIKnKRahpEtwDwz61rAwi5NuKleG
65BDMD0EJOMu5cgGvsHZ0XZWdTFS37u41Z9PCMatLzliL/wvUYJdclIVZZa+71w33ncewpcmytVr
qfjhIvWrs6EF+qawtOLOK/T7CrDcqZqeBRHetMK1tcPHFwERAzwoaZ5xD9I3deIFcIB6Buq9au/j
sm/XqWpHV0WrFEur1c2bMkaNHFRMAsEFUTkGTBOjQFxbjtnfpNjXqG4tEw9/blLy26hSivGtxGlT
9OO33rT2eY3TT1J5Qt8tnuj01whaZYG/ByftAHSOOyAbjrHInXMd0lTGwNjSqIwsxGMpWnNp1htW
wmQvzQKVg2YVW1fpo8MYUSsqBeWj23XWGauJdQaOsNAN7oJtyiVflFZ7nwUwY4LGegSHbq0sWwzr
j6cp+a/M3+NdgoEHDZSobpqIMQSpBuHu4ym6V2fdDO1b5pcPXhwBn5aS0UimUDvEvXYb+3FO1YHA
s3KZLkScL1qqsoIkV4K+/S0Rwza/cPUN36y7Hz19WA+WvAGb6+6DsmlgaGGzZrkqT9b0kJh+eRrt
Dta7hcvl4wtmx70RzQxfgUSx131mtV3br1sjHxYRmI2l68n+0LaSfBhimsGoHBJtZNvSpmcR29gw
86TQQfbwx6Dzr8ocVy4xCqeQoLOz77fvmQGVFEy5zdZSKnsQklMBZmfAfMVdI6fhcFGgAWf3daTH
ZWyzMryOoeotqe3zfUbO04kUM2/h4MtkT+ukjKMCd1lkerr0mgDjAvdJxHaQUGZxwP07IdrxJkva
hI/OyV+olJ9FoNXXQjqshPHAXbGAIGEnkby2nXNSZtHNx0MvQ2Pr2gxlqxD5pxPku48HJgj5jrCg
fGczDKDtsaLwNqfsIf9UDTKlMRy0R1eRFDdMxw4hCT5W5LnbAWTgoeIFAca1Zyaoz6OwcxcxTbIK
4HUNuORSijvaAwsFg+Wdy/ydMRj1hL9ssRxf9TEBFYVkUmnWryYi33stJlSI3RRjB7Y1KnDnteZ4
8s5oU42z09BQvuqUB309rpUshnEV9uKg9/nX6CPTw6nse7tHVp/hSCTR2zrHJpA5yCBIBIKB7T1Q
peOoOP6G1pTYd7qq0mIp3a0JT45wLjnNWXAlNdW41jzWwdRCnswHmb1okY4uPXffefGXNACPXTId
l+7oX308QKV75IqnyiTl/YycxZi1bmK+dQ/50Pc4KRFnFgBjzkOGG4GN/pxOs7XVHaM+4umjOip7
86JCG5zJPtIA0tXFPp8e+Of7uhcPdpF7d7ljOytDGRDE+Z1yi+3zZLE3nbXTouz4wSqXanxfOrm+
80ttXw7pa9Uq4QkndSAWWMR7NgtsW7yxPylq3p1ZIMUmKmqJ1dXrHpO4OPfQyxcM2ICCBUq1t2mI
jljsjxjR1RWM5W43tsI71U54UVPNu62qeM3UvbmCOpTO2C0Y90OQbSkx3b3wYVKIERMX82WKeNNC
O5AwpIVNreySzCwPrAXZCviJcsMuCJd8gPyiaqPHcMibSxIwvYnDMN7radARQ2PCgVVK5TZVNGOD
Pw+ymKortzkKlbjyLgSrwYbosBlbnKlK4k3dL8j8RrUrHROGzqgaeximlPAJF1WN8vYEIlEn30Dr
FtWlzPT+5Ic1es/pQe3kcMJif0lF2m+d/Cmh/E7QbMVJDjYU6u+G2FAHJhmXF1oWNKqcuje8nzQM
2gYvEdFKEkvIDMWhfSp1NTmjaXvrskCZ49j08AUnlGCetYvSCIvd9JAhGrJVNTwPXQIKgSZqpWic
ZoMXXNFPz/aZxOIy/dXHAwZrOPtJpCHV7szDx0M8svYFmjkuP576XumsEvTiKCcjdee5+d1HgBTN
8PT640H6SDS6zOk3JaTpvaEa4/LicpFfjSX9PToA4TpDd742vRpIRxhvvZJIdYmlhmgXsz5K8DLw
TsIeLwkGJJ2UnKVNmBNKEZIEPv5EV4cdr4cXurO9Y19wAZuOdFZgjSkpTZxFSxlH9lKT5nhjMY4c
FIpFMSbqTVLkzbbpgdl9fHGIUEmYfYspl4nOXoiRlvzHH8dpNcqasIZSr4Pa1lXz1Fl6tK36Qm7M
0sT0hcivAn/qwBz220Vkh/lSgxNwHY8xCkYPyJgh8442dmoDeziwe+TSjVxtD2TffdBahDeQH+6s
NnJpuQtiwryyvIRQAGbgJbpt4ObRfkBVP4sLKyFxizE5N4/+a18b+QIZLyBE+ZWFHDZk89CHQoHC
G9fzSC9O3pBuws6Vx6yNcKsXZKqAg9CP1Zj99RBVZI/qrhgoDsb0qNQJMAGsS9vUpRxQKCQCFDKb
EunRYsCjtWczRF3csMEf2+rOcezwXRmHZUPzH5k6k1ydAhDVbHboo8A693oRrgIZYBtvzStoHDlY
VQDJErD4dVfAfxG5roNDGTptbbWY9dqpacGelZZkma24HcF3Yz0akKJBL1AHinKpMx9Po62OpZK3
K3d2yGSVdYei7ORFYsM26aXzkgIWaUEX8z+Csh48gxwiWIb02TufzS2KGYMK0NtzHr8lUkNfNIYb
psfPXFXlDLa7WJS1S+8E4yZ307VFkPs2HDDKdxV5YuD/KPSxlTWyOY5qtZV2Uq46ZzBnaYs+lb2k
hmLyRHuXiUZqMsxo1rbGlZmN1aHsqU4l8niGY4uqZMnVPYPYOSdcYB8A7Sn7hA4XZ6g0h7tKjOGB
+vU1ZQi/0mN91w9ZtrXVwToMAo9ICv15PXF+K5MAK7apl15T+nmHxXJeZ+zqqow/MEySHhG2mpG/
cmI+JdnwECkjWPmkCg9ZszCjlygv3Ytu684+owlL2Vuu7G7qFUuh7nqak02Y34Z4H+PAoeuuo1ob
yb8JnG1q1PbM9+2DlyThkvkNaubUefUbNnjxYLw2aQPUgfiANiz0fSbaky/tuyrIWcL2VXccpaXs
uWDjZQvQU2IorN0QX4taE3vnFxcl8nexiqQFZBITcDKYmqjdRBYwfjSfK61w5Zpsl7eo2/iDvCli
HyUxIuB57ZngQyo6WuMYKYQFW/6xtoS96nv0UKEmH0YrQYDY1KCLTUAfvmD3W9pnkerr2oMwVCc2
U4g6fEvr7jlwDvhEASNHzLbSolwWhrkuBZpSbLDXWLYs3/pampqFss1hhdERhdHKPtiGR8PKogDK
dAr+yIMglGjRXM/zk47ue42D9Y3p0E1kIvVRQNllpbO1aj45kEMvgGc2XZffml61ZTsEBCKi7+7t
FbO5sw2bnmiVzJqkfg4Me8n7bUKWC3A0YKukTYW2aFT1bUHiF9bFq+4YeXDgkJSVc1qY7XUxr+DS
XtlFli0p+mo5YGE2aRn3ps3po/vDNkz7fpvy+x+6bDwUlcpNmE2rr9A2yXRsLuhFeoncwWLIOHPC
Zg8we8XeO722MzZGITrA2gIWndOeMbRkuNWtOD8KPX3xleJQd12zRwBBm02JboMu7uapia6rCqxs
VniAVDpnVNayUQ5OqOYrp0+6ZRDF4zHUkXbT5spJ76VZl4mj4ogdSIkMmo53JWPYHJ4KAcZKl5kP
1ilRnPeCWM4Z8G1MMqFBNpLQyNwCqmrZ2hqRmX7d+/FLi2h9bE2Iu+j/UFms0iHztqL1vjrqDa70
LmFz4dXlhVXmZKVoAWtB1yC6CrRqAHevPGZZ/YpvErV1oBPKBse/kNO/AVxkVtYd6oxsLhr1qPeh
CVGg2WXY7oHqjGq0bvvhW9uHx65MnmzEr1u7rB/RD/lMKYLX/isVN8MP0Y5rjzhYeoq8RxEaOzrZ
jNk05k6J+mIFEBMLI8JwXioPPdqZmVeBGEz8J6EPt5gnaO1qcKDhw4X2S67oIER0WlZZTXvX6sWl
US6DG1kzxym5X+co70MftfBYVbM479dollJNbDq2TB1pWkujHq71QAQrMjBwwYbenZaUFtMG3qWu
LWZFwfhJU8drSwVtrtcTdCfljgbZyVeLekVL8JHtm8c1z9o+DWasGtuAwzB/RZpeiD0Fq0zbwlGq
MLi3boSMCxexol63rnZKDP8pnLjTFUEAC2ZdC2aebEWGt7waRpbb8ZyS2pa23LYVVw+WvXMTW5m3
TNwMPXWuAjxX45MIcE6Z7Mo+ymBaH9ZzQkqbEx/0qHocEQeTntY/scnYNbhjyN1YCqiQQf6eNlWE
mx2oHTf0fTtB3xKve3K1RNuYLQCNAHWZSX7aCV2NmCfZi9oOb8iTX8NBY52142d/NYQ5wBKb6ygb
7H1ftva+85u3MMCuR9s6WBi1QYBGoJPBnX5zVDKmWDVeEdzd1yLWMEqzO2bqaUHl1NJoxi0NHU3U
VPO6LJdxiQWnYKakOjDDE5UKtlAeiJb8JlQcWVl9HXbUjfWUuKGl+ZOXZWc28Q+iwxEsQxARlXvw
1Pwgpu6jhve/KIx3H+8y5Pjm6LqnXg/RIOebsaOOIxp3MfhqtWQShviega5RMH4fotcuMZ6FTSdC
qdQ54WE4+ELU6YVSfK0D5Zq20dGyS+o0e+dbIekI57BxEHuX4ob9iLEp+2IFy22HcM5nK1jfVk54
sGnysI/XfO/oF8bt4Hq72ofgGzpYR0hD2CVlgiS0BmwMh53Xw7ylCs6BZXOegKu2Vgl3Ms7/EK/X
UHUzf0iQgrUnaiIoGzHRmdY3xWf5KJzUWdhrVqhtYKFYDnDAIt83TEzAaMnSiZdwJFXgRkPr2NhI
5S2DW5HfK8MyEN6zV3btJu9uI9goEPp1uEctzkV6JanU9yHZN0UIwipClIyK805vGdZmVjaJn7Gs
AqbcMK082VxmjEDxJKo3DgpdIma6nZU4T+iXirnpgiy2GV8zscM/1WUHCegMRDC0cZG9xbWISAF2
DymB3lPaCleiL+ONHhZnvXIe46a4FCEO6qRm5pJikmxT9LaAomejmm+qMX5uAsm6FyRo6jzzyivn
lTvdasuAcZ8F+8xyGuTEBOd5NsM/Kk6DCm5tlBqnM4gNFfxZ2ejfsG1rS4WbEhG2y1aLl56NrV7W
INOJFJynqHy2yLBzz2zRm2vstMgDK0cfgYgVvxFhPPctsRQuLLqy3hoSSSsz3nXpJ4+4dhFxlMU2
Dp6a3H2O804uB699zpQhnKdCQWIXGymhAQR3NMUWFwfIq8J5qzLyn9lLNvVwO5jxU25EzaLM0SmG
obvXtHslQrdi2Oz5VBVkU81VOgCr5h6j9xFxhh3KhVEt3/VBdReVIDIx0Fs82OGBJsBe9aDmKkx9
E/IQWUyVDCsYYUSZTLZCAqtEz6dy69p6I3nIHb0QbqsquN+SCR+hO9ky1+x3hJQ5AAYBhDpjm1IL
MmFscU/AI0hKbzTQVLZLK03kAZVfZBJWZPnlUhQMnqKXVurdKmLajC0OzUWfq1tFhg8VWnEXepaC
dmDSa1cKFo9Kya7HXOpkBtxmHX4xoXUXTBawukEM+gGGgaBQLmIQjBCG7KvqXJxMyREB2XPZN/hw
YFeuDI6bmOMlGAtAkLUNytOLl6ArGjgjBrPAnpanplEpqjoJOzTN/fi1zeFb+0Qzz8h88E5uUQCU
qyK8C3d2ohxzs9IYyME55XTwvPij+VhOmy3I/n5+ijl9la+FsGZZljqQvvdjqoGDdAzoOpXzXBYs
j76Jn9bJxWOJX2SR+QT6KeFrgIBmp9iKR4tsYPpepi8DW4QOpgDv6YvjU04b0Qs7hPYKRS+3524J
LACRNf1rpaY3mG0RFSeE2NbNuh2iY1KZ2QoJRTUTQt6oil8RGgJvdOzkW3w0C1I2DGJ85qmOTLWr
ghM3i5kZ8SHXbBoB8rRL24+DjaSzOwezlnzNiFAq8vZKa+yz1bbvKusZM81pf1djfkaupNfNvdmj
SnJDa60aVGM5yJvABnya+Ezk6gq/OZSFaysPS3aJtsI0Z9iUtK8WEgfGwmvaRUWY93UlnWsmVnC7
6S1y21DfkIOs2GKTL1CPi9q1+4Xn+1i4Azq/dticRab1B1sH/WB59gt+i0n1G20z7H74vJKNHINs
UUbaQ2f3ZyxHCHl6mktjDB3Csg79tHGvc71e445DNiWSeRWSe0AuC0CAqFfXUE7x1usAssgrXhi2
825Ss7HEFbtx1PdE2O3ZthwqT3l1w3qPLXJpkAnmZu0bmoZ8q5vBEwIedUfgBSdJ5M8x8Ppb0nNp
a7fFZlSxh9tdvDaYkCEVZqOJuOxI8NMDAh4kxWR45WM+C6llCCmgC13Diiodj0t25FMmKhgFBNSM
1Fj1xsWLknsT70OsXnIED+siTB6VgGqp0O0NYP9dDSR805NiU6UPXoJwXHNLghUk+MXGlzjMS5By
+pCvoTFXxGFgWS7JJ0jq15Q8MQoBBEVWK+7oppVzsjZJ0gBf2qQYASLos3E5EFNgwKOvrFOnFQSM
DLc4vC6a7FBosmOjRRx7ZA3e4w20/HpnxcLfKYr2FEfWNq4mpqGwkPTYLRmUTATmQT3eD7Q7k268
KQSdw2hEfmwAyUonYmdXTymmdjprzBGlu5gUDrEWLskxv9MKRsOaWr+N4GIZ7G/VoL4aytFcqJa3
AVs57HGiP7IcrirQtZEyjKxXjAzs0D46eoNFbMA7nUXZynQGBhEVqEqRtSs5ytssMh7NmhOpDXrq
TtdxFoXt7DwNtXvvAhftaTTM5aDOIYBqazEwWfHJ9EkhEsSEihB2p0BRK7lwleqUehAaTQsc3zhW
1G2a9+oU9AN81+VzhcVlCnYwJQCAMO8olEuGMMBYKL7VbxYZ1AjI3G3emt9kpKAxRiBgxzgGMrp7
ZK6c4CA+dG5JdAmhWWqgR7ytAy4QkyFo16Lc6Lj6oynPJRD1Ein/PiX9Z25Km4lxUGELAVwwuvK6
IK6Pn+pTJI5qDeq94Vcgn6pOMKmrQCt9ggogitiHzq33E628cjMV/qDjArHS6Dm/WlrmH5Ewc6Hf
96RFkmf6UueOA3MKsWTv6s96zg2fjjTimcnyxIeshaekNNxdg46hjZpyLwbAqKLGPhYAzcZd1ywA
mJkLozKWkRMjo1dDlQk6XX1sbX3GetCpTLmtxkX0CiFy6C5sLQXUHAYM7lKYLwYZtCsiUb152ZOt
hW4l2yCynOGH6xZhYSPAMLI7k9HmtlInLC/X9RYgxjKuZ37k5+uS4hS7FzWdwye+9MQiyNIHX6ub
TWnDt/H9GIi0zohweHANBZYlchXGogsJc7RNnLPjRskhAjeaaOZ1X9IaqijzjK6JzhHmWsZ8Wyb7
Ny3ROXlFDp50rwclm+BD5Yvvjd7OJPFZ5FZzqNqY7B8s0y0xXSvJSyRVKpMzzSCzNlWfmNOAaROE
aTYtQkItn/YIQlYLP8+pzKyAsfO4HXKXMUNb3iSkTcRwJmm3oMjVfCSd7G0LEvYE577qw+xoHBJ6
GV5gwTJXVerGGxyXF186NwQIy7mqcHSROjslCMg2gA46tx6ZIxDckaJPFPXWs2k9cTrTWapGHIo1
4CH0BhV3BAWKQtDNdMWSXCNquspTy6IGGIp5YejH3IM0jq3TxunVPGgOpLcy2rZhDx46n5oQGWOi
xgyvSqUlel6Kw8eBu4QNbWnq1KcIQBj05FvqFq5EXLg2ooccmByQBBZfWOI3Qx4qq1Rl0yKl/iwK
YikbdkUsCC7RhlvfCB9pC1+DwgDDKGoi4NWgnAWWgBAwQj1F4sW3h7TRvvzxn//4r9f+/3jv2fUU
Dpalf6RNcp0FaV39/YswvvyR//nX27e/f7E1W6qqLSijVR3vkrBMvv76DHXK47u1/0Ax0UUWeop5
5BfF3gHIcQoBkjoGrX9GvP3RB6joAuNa+q1xcBUab2LUaOpKYtVkSTPTAfgbdGgguxJ2NNJduSUN
78YaNn0TlldtZFvXtanzIssUj72cZBKte/Wb12H9+Dp0fn1NWppuSE01YPLbn16HPXRhnqSg3oG3
rNS8rTbYutuZ8JP2GnZtCIxWzxaCKfy5CKMHCBLIjJPq6AhLORW262x6mb8UUa+cfHtllJl3iM3g
Etr2sCPOIAUToRZLjG9YTzCA2lqnXCwzdU/akMJA9Gtr8euXZDj//pKE40ghBbWXJU39x5fUcT/A
CuIES8BmIW8sk/aECoMZTrD33Fh9UD193bF9JQ7IlwvYnyMVV3WGIRm/B12x1lqLpSGJTlQFstf0
q389kPpLWyAI7worvphx7Rw+HkYwFAfa9RUuvbjX2yuQhzSBUdrfTqXTvMhyAzI/sKa2JYGoS/CY
9VVfbbK8mpdVUl+X6uDNdHbw09UU3yFTpcyyrHHHKC++zy3OHxoQTKODfluLJqfVHAanRmPvFPtk
TX08tVIW/dGIEYLEyZWRSHubePrtx7PYaLztxzv9nz9cBdXHVfGa8eoDz68/Pf3HbZbw/39N/+Z/
vufHf/GPY/BaZlX2rf7ld63fs9Nz8l59/qYffjJH/+u3WzzXzz88gU7HzfPcvJfDzXvFNOSfV/P0
nf/bL/7x/vFTbof8/e9fXgGn19NP87hhfPnrS9PVzzX/3Sk5/fy/vji9gL9/QYzh/bGfHi7/ffNv
/+79uar5EZr+N103DYZIlqM7QuMkpvD8+Ir8m62rGunF0jIcLskvf6Tk7/ksQuJvhuGoumOq5nR6
6+LLHxU8+D+/pBnMjwheEqbFj9W+/PP1/7Wa/fnB/Xx1035c3aDuCF3TDInogj+plsWBvl/dWli4
FjMdde89AythGokh9am5K1+InZrCHGa5RSk2B3N8/O6d+sm6+tMDW6rA58kVbH78Yt8tq2kXGr6N
lGYfjXdmekcIaRnc/78fwtJVg4GHoWqW+mnFq9pmiJGLqXvpIfkPlm3qw5fZ/Pog0/L/r9vDn28g
iRGqUB3eQLTgP76BmBkKbumdus9w+sTWeBuM3kbPuDXBYvr1oabl7N8OZWpCVS1A9Y6m/ngoeuaR
HZHXvFcMJF+3OkPGXx/gx1vEX6/luwNoPx4gNmxTK2oOYPfEZpJspim04F5DCU6dVs6vD6bJ37yc
T6feGCL+s0aO1p2Te+WrfocIhCrUzWfmVQWNYE5JXjz8+qC/ewun3+m7s06LW/JhyKTY+/6TPj6o
6Z8L5Q/r5Pe7hZ//fN2UJhlViDY+/XwvVcoqrjjlXJDkfotZ6jfn9M8/on8dYPoFvnsB2AH6GrG+
um8aSZc+Q9b2kCk+kll17Yf7X79bP95f/zofLM1QbfYNvJxPJxxmTfSyJQdj77YEEJzghjKn9poH
R6j8ysQW5NlvT8KfXlGWjvIco6sBVOfTS6wzYWXxqO4N+W7L8VjD01VrbADRkRQUJN0QKKJBWVoN
7qhOQmiOp0Q+9s3NHZFbS4TNdE2rZYfBydfoDI7VtknzlWKNVxbUiJDNKDFiawQhy0BPgVt3EKWp
zwj93PRQ5FoRL5kRUZzNBfVZj4miBGciWzJUyvt+eLDJdK3jbpdFd1X1hOVnYbT+CWzFFbkss7Dv
aKVgUG/6U9dHeAWQHE2aS7dFSVQvrahcM6DB/rsH7Lqu+BAbDZeqttetq5GCTyF6ncQ3kDaksr0m
YTLJA0GrcnmIFyxq4YhaRZbnX3/YPz2zvnvbp4/luzOLfYuNZEFV970Rfh3wzdTcEBRAHTqQVsTT
/z/rJrRjWzVNwf3v07mVNWIUASvqviZqtoOn6RhnFxGskvS/uyZ/ehqzkddMrkt28p8uSi5JdDFK
zX3Adh+w5a98jAFK+OSqckauOvq1d8TL+6QxaF50pxZvGPyzrYfwctI+MGjEUeTN40Z9ULL0id5y
490R4zJnS7oeXdoVzfAoHCrnYJxnwp5jiXMkzDv9EZ7P3ATPyWQcPjPNkpj0ZcSNGiaANLj1UJKh
/FgLuoG1aaNfugBzdO1xEVZoVzQo4GTr/PpzFj+9vkBZGNx1VVVnA/HDBx3SE8EmwgdtAsUCFYPy
3P+mVYLh+rvRAp9DltIXzsxhih/o/rwRU8YZni+13uL9wsj3bEjQlpZ3qHP8J4a+SSOxb+DN2AnK
TDwLHpyyoWmXv/nNp3Pi8w3QsanEcGIzkjY/f5Ah8cJqnmt7s6GOH811Gzi7zso2BrntMI5ghPV0
q4kLHsUjEAPOKeZcYXVD4iCXsr4Nq+QS+il4bhQqXvHSd/lvTmsx3bW+/x0dVRpILNijsbcxqBh/
fHdjy5RlBRhvL8gpVlpGCK2/JA1qhhZgVmjAoACBsuAupfoghmZPmTVTPW+Zy2DRQfaqAdwaUDQz
jewhcsRi7AQhuZE6Bcyv386P/cKvftVPCy2pAEExeJM7Tk92pnXxfEYoRkPU3GvmkuboExDXPnmQ
1X594M8rzcdbxPZFCMdk0yQ/nYCmnqemKMd+jzydSiiBnYQTpryNtW8Iu39zsM8X/+eDfd5liKAw
BgAp+zbSZ5HGYBgHXJIfM9RLQ+nTkAFbQDf81y9xeuv+7a397iV+OlOx9OJOcIceGPZjEh4NuvdW
9/jrY0xn0udjsBGUtm1Szdvqp49PZiI3Va/hldXJkUYQbZbxN2+emH7Pz8ewVYtNumEKAV3kx7M5
UL2ang7gPMI4+8nmnWlr5m6zvisAujlrYj7ILkDR09MAzjCH1f5WNegCCFK9PNDEBkbYaCFFcKUD
litoL1Y0gGWag5O4+/X7Yaqf14fps7YJJ+U/yWk1lVrf38KojjWi0LRu75t0VJXXcXx183ffBI3r
ozBr5dKhsZ/aCTYiPhCXeSs5ZAP8FZKDdynZRwwSatIfBIi8ClRnSqYn2uG5IfpF75yVAlcqt+Ns
fNLkdYnvrxDZekzaeWsGtPxPdbkLO301DcWQWM6S9gYFJB1tkEJevkc5RdzYvOrX5CIh0zF3Cpo7
30E+D5c1YlLUAB8aIJ/pkz4Dip7Vo8M2NjExGXHSrkZ36zoovnzMMM2jlekbXXWX+XCHDXHRJs+Z
eHGZUXvk4bZHEd1o/UUHL+YX110nAKwIgBr2gr44eyYDBXR6NebGwSOOIAFIlQGd9VAxtCg6YNoy
pogWpUbzt4OVA7LQqcJTOnzNKpCn0t3GtjKndT0bcoMJt3nlJ+CgimHeRfIyhOfO/orxdNYwC1Ez
uQLF/k4AJ9L1+2zsl1m5t8xVWDy1fg4qDMNRry8s58mBTJOhcsUXR15bCWAZvlmU02js5JGRxYxZ
KXLDqzZ5GcCvVf0mKV777DCU9z4AlELIVfZ/OTvP5ciRpMs+EcygxV+oVFRJTf6BkSwWtNZ4+j1Z
u/tNVlYac3d62mbMptsqMoBAhIf79XPNm77fYdXrJdS1lFF6EQ+NWky+nYX7otSfAfO5pYjWTYx/
C92wKqv4kS+ULu72PuljTxSeFK29nzHUmxPUALTPjCZ+H/FdIt6MByNAYVkPSYjtwrBJhMlrsURr
AAuL1iYv76h7eoMZbafmOldvVPAh44gbnCSsSqwe9FmwpQabKZLFTbGCro6E1u+ildL1/Kp8KwWt
r+nvFRWmHi1QdGt2fi2Ka/xRPVpN172uOgvyZcWgbZfkdK3/xq7bz0k5TdbBq6ez0W3elym+LrRI
kuWVcQiHsO4PWkxd/V2TUtx9fgdB7guldZPJv+rqnobr3Ziiy4loO6G7KslyxzT6zQLLagEcK9X7
gZrg0L51WX7TiN/GfI8OFkSV4QoC8qPuupIAWkxerr7qUGnr4aM1b4se0y79Ji+GzUDprST7rGez
TdNghhHztEdTg7OZsTZqXkOKTr77EnG4T8ffQ1PveuhxRfqpF9ewd+H+keZO77ryS6ivx+q6PSjH
lhIXawCvQfYosuek0cu8xJ4soM+b23UePVrhh9hu9XATDxJ/2KOE+iEaynUztn6CZ6Se/gZr5+qo
/czyGZdKTaR72tTfFs4LkcPJCLCOb6l3+QWM4mTCZJtvONlmNXfVAMv1+7K8FftbfXiKRkTx2suC
3lQQ1pqgrkMsKvvmMcdzSkkMLzMhWqTKppe3SEtJFg5QHytw4pz7tM6YHez4gRDA18Q9N5ZQk4H4
fw+KyRFJmz8f48hlou4sR2yqQ1suQmj6wR/TbGUW30axRmiO/yPg5OwTVK4fllBk8dNc8DQo4sTl
rdrZsJPbK8MqDu0dYMAtGm/6RzLntyN0NVia1mhsQVXtQ816GIxdK13neLBW8Xakbl1NPsrpaxx/
bKMF0E66HjNJq1hjF+/J49STYYmvljD8TpAR6f0zgFHI7i8SusFZwz6lZTrfMwqnvOjuKgCipvwr
n+jEIxQAdJYUhTPm60F6mMIdBRlM07YWhDsxLtYd0FuQgHQqPwzqh1jDhkQmFX1aurquKlC7ub5W
EZjhS2cLBy0kOvbeuCNxLfN68n1D8K209FIjiQECtoslEA4yoeHQPQ0m2o3GwPUyjb4zSdk0NFOH
r3Sdr8Dn494oO1L3MhcIO5cQROXypancC2Tj25Qs8Gyd32GbMLbcm+RScGXY8gt4aZH4nobHMY/w
uWm+8kM/DQa64oR1VJ9En+HY05SIYNOVOCIzaBx6NzlYTIO0wxmkaLK7ZtA3mrVPVOAR0leiARRp
0x10eyXGp/WzEW/k+kWU3ow+uo+SHMpdARLyqzSx3bLqVRO+1fwCpX62oBDMQXFtcZdRUZSPw1Nf
PWoV1uiF4Y2LDoil8aOl2k0SKAGZtpZPediaOMAucG9MWgYgSfrhclNiGTz1T3H5qePFUXTZTbM8
NsJbUS6uwqk4ahMC819dcY0kwZ4IulTu7xn9krX1yJG7Fme0bTO7ug6FuT+wOvWB4xHauwFDTwZ3
I34jW6XNIMF/DFcXVAKtbj3WKYU4FettqfF09pO84hrVLFxGKprElt/WnPs0adl5T0G3Q4DHsJK6
VRGC5ZUPe+e11N7labqOq/paCaPHjKQdzidr0Rw+lQFhXLVHigkqFekhLLe2xHPkmjj/2ohh/tGD
KKmFawbda0MkPyXIyNK3xeTzDaRPo8Vou1lcAGnbYMIXd5g2QZpuJv1lLgVfwuy31CQfW3sILnhI
pJEvWMIO819Ux18/x0L/xp80Cpk0DSJKl4jcTmJDUQrDkWz0vEOViYYod/u53sWm//Mo8iGD+nd4
qHLXMSTDMmQdjPnJZWfscqlfargmz7vZIePiPD8THdnvuQeGxY98PNQ9QPo21DH37YlkspPtARhf
iFL/xHX//AwA3IfAj2T6nxvvUepiKClk9fRM70DZSlRA3xXsghbzAyKqQwDnLCs9f8vIyM0WRgI4
B6+g89qXYn7p7NMwJFmRNFUxRP3kqmElaTekdUBAzrjtSk48AbQTfnEgtul8Gvaqq9qzC895pyeN
V8ilL3d32oWrx5kbKC+FnLfBr7BETTn5GTHCXrys83lXe2DDt9Wm2QQrc1vdpWscWd36Sn81X60t
Z7sX2B+xmzg/r4qzj4EfQOVDkk3rNO0OAFaZo8OiEOPqRlLpkI0VR2txmkrbdUQtdAYG+POQ/94o
mbKFU6ChmLrxT422qKpGKhrkJgnpswkMqQ5BfhaRsEz3MEjjC8NJhxvq6YKzDtchaieSrJkn1yJ8
8kzoreW8A0W0oo/SMTxtFdg31cr0fp7ZabKGIhBFo/+MdHjYR0u7EfEjaUdeJocn947HIv+VSx36
FeXSnM49w+ORTi5PeJRUUSwWzMkho+VjIuFQ0nZBYTuj23gvV/jqrfoLGeZz+xRXWAoa4uG1nW4g
CAJ7oaAhEQLKyoALRAXaz+fgQmpT+veqzFNULOuQlOGBqifbIW0vsRaNE09xNfmTi/GsG/iVN3jb
j9QFdX/pWf57Ef17vJNc6hTQMSmVh/GcwuV2tTKcxm6c4uLy+JO7/GclHs3sZCUOc0WTScFIh7d2
i+DJTdnuuG4wXOJcnNi5b/v4QZ4sx04z8sYcxsNw8wpaqys65Cg9MHAuO4uLsMPmW3eQb17YVM5+
BxQEDjkjMoD6yTxNiGCIzPp5FxAkhqUIOvpxpsKmXxR8SGc/hKOhTubISVkWatTOO+LGFee1k/nD
WrvB12odXikr2QfMdpO+KI8/f+nK2UV6NO7JB8gNjPIRqK2dgRM0LXi6ukV+4Qbzo6k/0fOH3WHj
yg2mIFbnzJ1+fZBM1dBy4ghprZZulBycYZTuaiIrBYfnboq51+R7pP9u3nyhjrLL4nua1lpxg9xa
otK2IHYcgBOYWI8iG7/w0s5+3f+ZkXGS4xfyRJqzw2pBzHiQ4zvK4T5CO8rPT+7M2tBEdmFNVP5k
+E++bnxls1ylwXWXc8iMY+oPw7CTqk8x0///J6Sho1EpWYiWYv55hUe78ThFkmEE8rLTW+ApBeyO
1NjJ6tPP8zmzEA4lN91CM6Bh0nCy1knQQ5BWxHkncRWdug9hvFB7P3d+aSLgL5KHZGD106+JvSmb
OU0PIcLiCi/tnvyzt3jL0/JkuT9P5uJYJ5+TNahCq2faYazJFZ/kJ6oJnkh/tXRxrDPr7a9pnXxB
oyjEVaMyrSK6mzT5vdY/gqF9/XlC2rnXI5kHNZhEdCOd1idpCoLIBdt3N2oVFpeHq4yUfJhA+xvd
elZ7EhN79GCeWY5OiS1X0c6OTA7SNO8q5CC0eZYrEmRR8iiYVDDzayt6n+aPqXbzmg4/SgUa/aPV
bOGsDdC6kvStog5bDeARjqBgG6Q4Kh2sSWyrfLB0fU1Sdq0nwCHSha6F7nYAsRsY67CZDzcnrHTJ
E5B/3IQ5+wIuHfOirKJUxgZVeySsQrwcFIBHlEt79rmAWEM/RxDKHcTUtJNXHxWRImKABlsfThmy
s506GrFjVBFYfdy4zW8k5NAbOtKEDVach4xpmmF3geykoV+hw61nDoX3vkXwHJAk/PlFHlbDydGp
ySqmhzJv0pLFk0P6cD9acN7hjuTQ1Gd/v908XXwCZwKBv8Y4+ZTjXmvERWeM53fBvp3sK5Tm9u+f
53EuuvlrkJPHLPXtlCN8nHev75+Poff9crWN7IeQwObCQMqFJ3byfeGwJioREPHd8+t7bN+vVqur
p9+/fh5EvvBa/lStjvbYPKhbrMeYTeUOvryKNvy3ExFmwF9xRk+wqcIT5IDg2AJq3FB392kEtj9S
v1oJbnBhxz+7fR2tkj///OjnzEY1t4rBz+GCaz8ip/UwfnGexstB44WnK8l/h/oxURydpIy0oyRr
w5HiCZOssreFc+EZHxbEDyv/T1B5NCe1ray6HyIiDaxhZ+vWyF5rjONpmlWLX8uy+vmNnomnWJ5s
ltSp+NrUk+UJW1nBAY7beVG1K1z5gK9TEUq4D+r32fz682AnmlBOTFGltI1uTkTu+q9ct4Fol2WK
SUrCsEXaKFP7ObVfNRt7cJfY38823RVZAbflCbfO563Iivo07F+aK/jgmuzPR8AUDgBlG6c2G66U
gxDJK55pD3ILG6iL8lvbCissNOzfgvv0cOFjPvtq9IMkTtMpdP/ZUo9ejQHQVKLHYtpVxRuAFGfE
pIRNMH2Te/kzxq3Dxmr2wnetnDs3iQIUHbkN9yTz5A01yTTlVsV6qIoATAkRpvQcKcmNUtAH9j2V
gPtImapSRF8T5FB0AfBc7Cm7FUhQm6jKoxFoNdlFwPWK9KyaWP1IG2H8KpL7dBqA0dCuZum7QBo+
R9BX7QOZALhsZYzh9DLYSW9eUDufuxexr/9nSidblaKXI+1XbFWd+/p5+3h/92baTw8XviPl7Cdr
oM9ERoGa4s+DPXpbUiyDJcFpapeqJr2bySpmgQSkCJtpAaQx9Lc1JFotFa5on133ofmlUdxSjXRn
Bnuh8+mJT6NP1E5OCE9PPjAgkBdn8wEdhC55nG5CK6DDZvCl7h2cIYn28S5sZA+MtNuHpZ3l0v3P
H9DZ04TZENz+7w/2ZBuKLNyaw2Ged6WHV44L+9HNnS8abu2bzllfCg/lc7sDa05SZVNEoWOciAFq
XGTblo6onUK+esN1awuMnEiR1KoXbbIr7Ei91k5Xh/2+fe1+06Vj7c1bDMD81Ne9/2byR7/mZPJj
2ZRGs/BrngeXtN1qYRcO7TvUGw5gIue/+Ng1RPnoKrWDouVkkea9aVlqQHInhUmaJei/cGGpn8by
yRAbvza7CxHPP2rfw+Z4NKB5ciGjExR+4US6JbV3pGk/JSY3sdF9vWHw4oX+z0/z3I2W4QzJAg3M
De1051eJQtux4SYdBkjxqTgkmxIHilGGA9LqvtVP67ZvfNxnPX0e/aGiXQZ32Qp4fAphaS12K7gO
nq7XlMGooogA1zT1RRmre0sUbD3T92YRuZbwbTZoqnBy0w1symio6wOM4ZTYC7qLuaRzCxZh5/98
8/rfxzRkGgVLIGHa4VWEY2QC3njwJEpTPRWkLuzXUg92CtvW3Po2g+mhpsH4jz09XzVN/HYqJvZC
o/zPz/ofVdefc+/oZx1+9tFWZFC8VQV4gjteLAC+zbvs3FY+Fq7+92B/vUCltQuSz9ubyBY/LffX
xWaMMzEFnTKgV3g4Ch0mf4+fyhCUTKkAcZ486PW3FclUdy7s6urZMQyEHzL3b/N0u22DRJq6zhyR
5d0fqpxzd/EoPLy909CIdOT/DHHydiMyhUFQWQfAz7MioGIjSRKYECbMX4Mh+CqgapSiEq1PUNTo
6Nadbp48mRprb21xwYTi8pHIKtaTSesb+biVaEtSg2SdlNCkgxtNtey6WJyZOmQHgUNHP1spbOzB
gzUPNuXGjCY9vZNg4HcX1si52AJVDFkSvkj22tOtNk0GCMgBcyOvEHORLAnCquJOMPGSDBc7pQnl
wqo8d/85HvJkP40SNBZpiX5o3sbrequthzvlRb1Tbpa9tc/u67t5I6+FTblbbuX78kJy+exyOZrv
4fQ++iSIcgsZTNe4U5vnLAKNhVDg5/mdC5w4ulRDRrCpa+rJflosEhbvhj7udM5mWaPcjA4ogvzx
8zBnP+7jcU7eHKb0IFY0hXHSEM8M0RsSCUwEmlQFzh2kxuFgLpurK/ww7iQF6mOTrXoIEkVMWz03
577qMadQNvkiYe0jf7dluu4aYOd6i09FhvXUhyGLuPj1F46cs9/T0RM6WQBA3cqxODyhFKFpjmKj
DCIyIBF9jOKFoc6/7v+8jJPXbYTgW5UcK/qpvc6Hx7xtLryGs3fB49dw+AVHC0pUG8PCuXPciRTq
UdY4OjamSoNdJAISuGjoU21cJW2xQRolOj8vgktP8rAWjwZH1Q4cfuZJShlkNer3Q135sC2z6Pvn
gc6VU7H5RiGswPMgMDmZJi7BrYAwhxPOQ/eyipyJmxC3IEKFxCVR8gJC2kn9/4fL9mE1/LP7Ho18
MkeZUz7CznqikAvLhAjsMLLqvh1uW79+nuXZ1XI01MlGP+hFP2kxF63ZHNBSdVDFF6iuPw9yNuA6
fpQnp6I+tmUw9jzK52eNwvgtKaD7rxdCHBsp26XleenpnVzjRJQVOa0hIEJ9bHaJ2w8lmcL++H9J
VpyLghR6SQ9SS4XQ9XRiKpQLEHZMzCIxY1i+In6Nk2MFi10ebguNPTzRTuwU+MCkF7My5uFb/meh
HA1/MlW1GzUrtUZqzNCuZml2kwZ4QgiTNkXR850ZFC9FKAmEZx3bW1L0XhLe6YovQ4TTwoclw5Qy
fbcGWjcAAtLL62nwGBrMuov2bcLBDaTqdpEbjICvccBstfJekiYvnenXTwKceQzPbEt0/Ci4wD9Y
GJX3QeFI0k3a9ThYl34dDKQzZYd8MbA76HGDhQYNAgS/p49w/BjtWIcHszR2bnwsPa554p2QIwdM
C5tOYJqzJQxDsG6xCI0FuG7FTUd/8CS0V1k4b1CzbHqYFosAoPXJApKUW7/KEtMA8aqo0JcnL0Hw
OA80zCwtDjM3ALPIVH/+vMLPnYCHHju6+GRVlcWTdZBKeDjChKYiou3yeRNMd1Lx3wxBQUTlb83i
Yvr3xte1AlV9HFd3nSI5QZf7OeaZgnzhUz23H9CF8j+jnGx6aDqWBrzVsiP2dBI4R6Z8Kf5Sz6U2
j8c42d4aXfk/YwQsndp8E6Chx+FeGltedrgva1peMf5sbiwF5oeVeJH5PUJIgBvkBaZo493ghRIN
S49JhsCxuI7lx2raL9aTAeyukx5n+B8Ndwx643dTAlId9E1uFpsyWG6hlOtYmcnbLJrX8FSuhSbw
oSPYsUmPPSSHbtnOA2a47VNOfIjLltOK+0Z8/XnBSOfOMZNmSXKCIvKJ047TdDb7XE8DVsweUfVV
vTU+q9th/UWCbdPezQ/TdeEI/s+DnnvwJo22pqnQ4UQq8u8lRErZ1EZZYMzgLqFNs3rhosLUgWS3
wzZJ7n4e7vwJerQ9nVzsiar0HEvVaadwyVbWyhqDDed+sg0HNS3J6sah2WMX3F9Si5x9uEfb8ukF
P4Hyo08p3Q4EIfTBP5nKXhFvIifn9H6B+a5MdpG/oHm7lFI+9/kcD3wSoSraXNNly4wT/CBIAuJU
Ww+XHuvZA460FM2v4qEd8eSxqolQgvJRph11jsQtHfIy4FOd2b5Ytzm3rSn4w4lECBT6TjMX1YzN
SThL0w5Sro8nrF88Ro7gqZvGE33NQcHv/VeVhuMxT2Yn1yoNyy1jPiN3daCw2YOzOB8Po/3frE4y
MuSdRJmk78m7GqUBIL5cTzuz7570kD4jTOYlEWTTQlwiYUcC1xk0l52Z33VgoR3A/85808cUUkxt
3BHT35dJ4SRWeGMFvy/8uj8bwD9nu0UrNXo+BRXdyS65YAzeLxaqgUYih0AyJ2zu0/E9l26jzFFw
/MBh47No/D5cS8FdVr3vNTsQt/Bo5wKg401WPUvhu0IrQi8n/Eh74H8gqK5IKtg0LYTz72zs+Q4+
Dow9mlyxqn7DbkQsGgxYV229SsLCViyswqzSwcvUlXSAQE74uxywHADiShkV2zoBj+M2u57m70DA
WxfI+l7S0Gm5UkXDD7n0a3G5zrRdN393zbpSfUl401PYaXcwx2O/GV9rM95gfvhsSfUdBLfbUY08
jQhA1y0Svlf5sDaMdK9RiEBvPte+/Njob/N4myQvc+/RjAt2XTPf8YBvdNo6XsTHDFJL0jQOqV3f
nFE44fnSBxszUj2r+TC6+5iksUIaYrpeyDfKUC/8CHF064JGTyayGYrpUiOAus7lMnBaSvXhZ6UR
kdAyF3ePYwfSiVXgxdUdD3GururxfsGGoQ/vxOJhKa7qYCMKN2mxDvOrqr6d64cYeB9GYZEADwk5
MOzeZCOjiUq8BDdqa7xNZbw0mqdUpbHkV4GaJUuuluIB4qhbV2RP6M9tf0Wmly4OWWtHm4wbI5Fe
Z6l4j/SXCOvEVtgzf7X/9fNiPLcN0NQPNkUDnEKb/9/nRt2PzSRmSHLS4AE3AVvVKH3Q+PnzKOdi
adgLdMKRJ5X1Pynyo5tdhO2E1EkKIjg+sAx3SntGqgO0nvbLgxA8ujCrs7cSVTIOqWAORJoU/55W
iFs7NFPSwLKyPRCoM5BahvCEQYOzYHWSg9CuCTy1qnGTeIL5i0lWMABAf04D9+e5H4Y6/dgJGy3T
UNiPLOUkfhTmckqFgBRxYAZ8maIbK3scfGxSLt7YzHwKsMPItP086uG9/TOqcig38LwN41TCYZBN
qTGpAU82yy5oxjX6lAsvVT6Epf+MgewIPTJ7mXTKDZpTLdezmjEGV/OxpFkjhN4lbruK9+am28q3
wS2AQTe5rlun3Am+dXUp/3WIav79BYhiWbw046mHX3i0rsAQW7kgB/PONBKnNki7vQCdCnu+u6Ta
pA8/P9NLo518K7MJA7MXGE35mrWXvnQ0c1yFj1Kt+QYtrz8PdvaT0WBgSJIMQuQ0RcG5nST0v1He
8w+dGYWNS8XBcPvCMOe0gJp6NM7JWZRKga6mB0VRqYlOSMcUpuODW6NBEDwpWR+IsCKrFOwlCZKA
LAWn4qWFdHaxojEGRKWD27VOXmM4KjOdQdGyK77Md11D2UkBGz9f5/5FWdUqKWdfeE6KNd3sX5xb
jsyPCBxKi9XFyEE+t6J0Dc9CeCoqH87fKwo5nzxJvYBKSVqFPmGmUd5GD/GjvNzos/87t1Bg/Pyi
z5ZYwef83yFPI1rgwhoWkwz53FOPjLNt/Rw9wtXcd6/0ly4Pxde8stbPnSsREMarP72LTut/pVfT
7OHkPZaQb73oPrEfigtv5s+14Z8PDMsP/mNJCpvY34/DXKZC7cR02UWb6kp7na4kt3BxTEAwIPvt
hhwI0SLwCl7Iz0/l7Ll0NPDJe5CNZabZNVx2ifGOh9k6gXc4T/Sz/jzM2XuMhjKKeo5FyPDnIDna
QWTMiEoMAeadsBNXgPI31i2hMFNMV0poVzvVlv1xo21Ln3641c+Dn+tj0I4HP8nQhZoppb35f4RA
xRXGfbt2jUH0SvXaVflkefoGv9yttFeQybCN3166TdHgfGa9a3QxIPlU0a8oJ/l96GVt1/b0FejN
l9Jj4tHsF1n3JyO/73PYzLjHq+BaBxoka8GwQ7VBrFHp9PjHj6TOiA97pyLXY+yN7L3F/iFXcxrF
ul0jRitzjr1MKbDS+0orDgb81MiUe4cIp9DWbXuVmu/IXOhh+KWD28vHDS1ziPmAGLVXknglBy9G
eVXnv7EGdSrlZtI3df3SBDPd2KmNnS724sGmVzSnM746EZkiZscZKaepL9etFe6mPHfD8LekW8An
BGoGJohIyy4M0VWzDzl8n6C9K8R+4wRDGpNMjLBvOn3aZNpVK9+VMDLUyFcXcx3VN1G5KSb1bUiV
NUUmfGLpH+2RX96YhIm0as+2VLaPhToAhwU1box+ULxhtEy7mTy8INJzy06yjWpnzQFdvoYfExD2
V1MdATXGMy217HTeKMXWUuF01onT0UGaCI8lTnB5T6sL1jTR3BxQlpt5gZ6CDa2uuKpX0TiBN4CG
m8NIwoG+4N58n/TKqZvMMzvN5ibkZ+bsFkNszzg1Zi1o4rp+SKFNBrO2ziuawSsFNyKiXOWQ8P8Y
Utqrr/MF366nIMHt9VPJJZy8or1q/raiL1WO3GqEnyVXwHIWhJrEjYXCNaV2+hqIc+WamvGNocla
MidPTFR8R8RNJ9CZUChehtnBkkJHHSzHOIT/OkxT1ABDSB/BMPljGdwni8zRN9pFpmBTfOjMFZ6t
eoFdXa4t8bYO77Gwd2FrAg9/iIAai5SIsu4pVO+7OLabOXwC3F1UMz7c+FGCzcMqh6Rh4ed9AeIz
WU8ypwhez0mrP/aGSuKRFyO+CUG8xUwThUrpNRogyex3Ul630j5ofo0iXPpW3ieGeKH0ey66QBGF
RQqcDmSGJ5tBLyaRIkjdvBupeqTqa6rtZxzJqYHRu0eBfQo2P28/Z4NkTScuVQGwaTSo/L25d2o2
Fgd7R7QSmv2KD5VD9/3G8L5oxrUBvGwuVdD/BC2nx8nxiCf38ryJ+RUlyht6OVzLjhxI1KvJ/pqc
GYfS1G/XF6Z4LrI4HvCw/R1t7wMmDCm8BM7WQ9feZ+zF+8j9egsp7qDZuHCSnzuzCPEPujzSDhSX
/h5Mx/+xkQ66ojhdp6DbA/1Zqnvv5ymxFM5t2RbLRCa3IRviScRW4qeWVtGA3JzAMJIXSmWPjRI8
zGqyaoXajaWcllHBz4zbulqu2vrLSD9CuqDlTHeNcqA/+jGK0XiakmuAbgbC7mCFY/fKfVTuF4mI
YrkBC4B1yBs+L66ixQ6Oq5aQryyx8Hodz1hhr+i6reEm3Ek1zaiB29CSYQ741RsP1gDyqNkYESky
vK8t60MMZreth99ZMe7MdqNLL03yNnHOlMtGw7Z7Pty874aMrvya8yV+DuC3WmVxh+cg/9ezVg1b
RVxwAybXAY6gFpKN2RvXYGwNGOEqhquTSEf0TRC8yRgyTAai8gnUv0kD6hhwquWrfr5JjJfDTQsz
QbcRvagkz9K8Lxy6sLVKcXGsknuZHjwFYU7EDbg21VwMXWJxtnUz33RoB3FiwTedyACBumH+nqdf
mXKlU6sU5oew2WkpKA2hXCty6Oiz6Y64YcUT5Ctg3cBD9PI+6cgEZFDEs88who0e2AL2BsxarGnT
Cml8q4v1mL0k+rva34/Wt7Kg3ZaAE2vNKqFpmIUlVOxlDX9yilDEXAn4HsmKeBVnNxgiQGFC82CO
rgLdoRru50R2cUNXxOsu8MXyenQjsHpmyMkorwT8zu+N9hpYu60vuV+7mvGg8Fr1TLDrpLFVfHtn
9U4cn0pMgXFig9PVkqWarHdxgpgRf7KFuyqWQAj+TRkuyVd28Awbn0VxH4WfinrdjC9BnfpZhjkK
l30o8CHGJl1+XzYxjQA46RZrrnFuNNX4XXecwx1COQMie0aXwGCliAAbLE7JpAhJiFaKDNa4hUPp
m3pwqJN4MeSM9tqkt5vr92YQxKuORqFlsHayoPvdsHwUuPsM+F4Y1XPZvlv6vWA9SLm1bczK7xT1
JauKd1XNtrFGF+0zrqd7rFVZ11x+Dr5oLLsWa6i+fFQx94vhRoZRuQ3AMiuxvAuoQcRC+FAUOMpk
/R5M610sKrvCktxYHpxAuh/k0m6I3C0jcDr1CR8iR1z4t0XMYpUHoAptdt/Vhcc9bBY66nw5fo2C
K0jKdWq1q6Vy8+pZqR6q6CNDT1Mf8lBrVmqdXBfk3osHo/f7aC8IL3JxpY037fKAsZ2S3TbFQzht
pRbg+4uOKJNref0RtvTpmZZLV0UVXyUSkKzpvg9lUoH7QEDZI9z33bpub0MMhcOhvDfU8Kngih1n
AGPdrrvRMCViShWYEQXK63OQeh20kjxd8U/mah9bNd37ECqiVS59Bd0MXXmYAayQhrFuoC2q0aop
+KywFUJk0NQuhkwSePgcQwWd0lT7IqXtboTZZWHupFUJPu/tk4lDo9TryOb0fTv/JmTJohaLJPDZ
NT2jbYODjEZO2cAvwQy2cqk7kRm5utW7MvGoao02aAGHeB8Oh+rXoLcHY6aIepNivLYkw1rvrQ3+
9jddvB2SHvqeK6heOWVufoCrxxBWRHwdMXGJsWTFVRWC3AwXpaKaqep3aXcXIsqIgpvc8poxxkiB
HjU6tamUduwn5sZMt0O+oKIhCbXgpBPbQfTRFooz1rGTgL7oH3ocEYYxJayaXBOnAKPdhtltPOBi
iAQn3mAEL5nCRpZEd9HnV3Q79xWil4n1lPZkOqmwEu3MTiPPXlG8UJDDAUu384RaQhU9tQVvMDc3
YtLfJdlXs2ziHofVdislz3UhX5nm4IWxsp3CR6Ejz2rUfiC7eo6/IMYSIo9JbfbYYF8r5EA77QYE
qUc+25tHZBR65uEee7cwU1UMN5gKWQSJS7tPisSRqmA1am+CjjZLGtx4/Eqm7jFGAavQ2fcyGA+x
0BC3Fy9dp64zvKyiYLiSARldOELPHqAWUn3LMiTRPLlbWkvBhs9y3GnRCsEY/BDzwgjnr1XW/wxx
GlqJOtSxoKJpVZMbTyvAvtSPXdxvZpAX/XI/Vq/h1K2UIHwTu27dhPGqLWovmyxnZN8TRgB6TRLj
aQH2pEwcPN7tvvu9DJf4Boeg8jQgI17BvQYYJa7GJ0EnhAZo+z2PItREO6h20ULpLktdcqcXHsnZ
VAJNhWgnqUDTNn8S+9XdspCqS8WdfI1v3cZY5+8K+7Ot3We7ycFSxpbXOd4N9PRyC/75jZ/DOID3
+s/gJ3Egjvd4YsU5LEYckbK7/B7r3026w95jPe3Aw3khN+7Ej1zce3zZl6/G28gACWQXe7hEq0vV
2nNh6YEJSUJFUoC3nKzAQDB7ro9gR2UcjXRinS69kFs4F4vqCg/aIO1MfvQkcVONYRJbI5jWTsD+
8Jca3OoXKXeXxjiZhZ7BFZFaZtFNL6rwLfT3ABJ/fnHnsqBH09BPrigV53JSSQyRCuy7QmsPWoYm
jR2wRbg+7n8e7eyN6Hi4kzWaVvmQtjPDgULaDBsu+rfklO9rd/ESD3tof35pL8zw7FKgZq8dVoMi
ySdDqmqJV1qCWCALv2AzNUt+IZP2p4Tzzzeuqod+Gwoh5p9+oqM7EAXZplViRqjcpLRJCxCr0RJk
+LqT7oItOT0//jAeuEd3V9w8vXibO836TrVz8l5cwb1wkz3rX8YWE0pn8pRtfWXtjW39SGhFF/yl
bPDZVfWfn3v6ysOUjBx5/QXAMBKRGjprENgaSc6f3/WfIus/j4VPD5ClyF+nbRmllC1TLkjiDumr
g2TDUZIeb8FfQvJWQo2qKmcYH9T6HmPkMHnFwm7sQ88iQyD3nK0AxGLza0lpHenYsepxk8T7JMeY
cCFFKkO6+/nnnm33ATRqkRlQDKL5k1ufHutal/TUjGsybgK3HqVF9ZWLXtxyJxA8Iq0xeiqWfIUH
GUYXk2uF0aWu6nPHBU2uqqwfJM+6eXLDTYZQF2OTH4Gzr/P6jiDrGm7nhu/DeRBtw42uzQur99xq
OB7x8PkcLV5JwF6grBhxPCQaQf11B3/G8cL5cPbDPx7m5OnG7dg3tXR4ul79UW00v17l1+Ta16Ov
+upVsg+85MIOfXZr4xEalBk4Ev+UBY5mZsUJFoSFDKQ235pl7xXGdYp+rTS3ih5fUKn/L9LOa0du
ZFnXT0SA3tzSFMtXG7XTDSF1S/Te8+n3Vzo4a1o1tbuAtaHBAKOROpnJZGRkxG/Oavr/PucNBIIV
jnkdvcu/l7G2atMQh4lQLSMLpAp+EXQwUjK3oUaBWlQDqlFJvzflK+3ygbJanFmYGD/HKZcRDB6w
RnclNXP6gfJegPJPLXvZoO00PXCys9QrsllBISMdZtljYDhxqWzD7g7qE8Xfb2JS2G3+oxXpYeV7
fUEiQTC8mM8Jg50R4hWNjBufy9XV/TThi/Ov1Ed9Kem2UtfHwX21uNVq2aW80tipvHE1edwzVxQj
jl+Pe7UnCggLzw7lDJhXL8K5MBj4mAWGuEv2wcFaxdvkkcnncC0bzsjfWm6Ld+rjuNfXCMtl5t4Q
1jW1asRFyPJyLO++fp6rG/ssQQt48YwougQU4ZdWjXKOMnTltl56DNe6k7iCU7udZ/mSQyHMvUWK
urb0aENJBqhZ/d/qy30eJ5zbqC+nKIop3Os1XL2w7kEZcClv6bf+4QxfhnHioaIREim5XaZScZk1
/YxzFzgmbm2b/lDziodt9mDyem8d1lcLmJ9G0y7ykWgZ8g77TpCatEjP0lvW8eG8oxC2ZB2F/S26
3h90wBfT0y7204Sr7dRkDNizizF4WXEhPpXP9bOwbr1p1WzOFVTTVd3wDv9O3u3oT2u+v7164r99
dZ+vlA0G6X62rr8V3q0W1s0FOQeeT1Gs6lCKx6x44SvT7/GX3lqraR36MSnC4rWn7ulW2LxKUTAU
MKoc25hu/mlofxoxzQMLn20USqBbOj9/QuqBv1xTETsT/P6rivXn0S7iSJgvGLdWzE/2u/3wzVrl
HmVQR1x1x2iH6vnqvznwPg94kVTn9YjeUQUWOKGrgl+aJ59p5drq67hw7Vj9NMql70Gj9HlCfZaO
e7TLIOIKhdfWt7AFf3LXf23ef17VZW6bYMqCz5ZyBsLWz6rzM/Vqf1l3Ly/4pkNANx/Fleh2fsYv
4Zt+IxT/kVH4avSLrWlGRYlhOKMv1g/BQOG+XFYdLMop42Idvgqxr4pUIbq7r5f2+ifxadYXSZKM
irCQnGOEfK/74qH1td2wo7m0Tb8J5NDF0/T29Yi3XuZFjiTIVaX15xgRhif4eGF7qPKH/9sQF/lR
o4Y4a6aspYk1uAwta4jvy/RW0/8qGOXztrwoR2RhtAQZzd4dSoYBfYiH4Nna1U/mplhPv4sjpZH8
XTo0h+TQ3VjDm2/tIkPqhSrpa8yJCWTTaj4kjw2d6F26l7ZwYJ/MB0xaX75e02s3v8+TvQgtac0F
vWkJLXl4Pynf6/HX1z//ai7yeYCLUAKqL6aQxAC6rzu1X/rRKVsBk1wFm2Yn+ckR9xAvO+Djser8
dBUdYN95Xz/DVXzFp2e4xBegddY2dc0zTCtjNR50Z/aGVbMP/N6PfZxKN4qf3g0Py1O0vTn2+UP7
IgBcqvDnUZzyD68UuW6ANJtyS8bpGV77qr8OD9WTfCviXH2j/6GKSJdoGQCQY4jaEG80AHOvUXy2
aAzl656GhpRKnqU9WaFFQbezQ4R527jcYMrqx3H4X9ya/uGsSNbFm+9SOL66xR16zLaIe9tidYJQ
Y994t1fX9z/TBQP499kvTmOtZhAv0BzEVXhfPbZP4UF18726Ku6r2hb2Xw94fup/vc9P413kQnEf
lwAlWN7euuvL3wF17iqS1zOAzhFR5VJ86ZRbgLCrldx/lpIS4t+TVBapFhTc67kZNpviTtmf4HOs
EX6+0x5asmhja/mJ1/jYBCL8Wj31N66mX+8pWbw4TfDqrYtgMpedivRIQzMy+v71qt4a4Pz/P+VT
IW4AcVKyV3TxNEzPaXSr0nLrtV2cHVE8or7cMUBZZwBYEk9caIC0OGdqLR70rZPBFJ/wBfh6XlcL
PJ/f3MVhMivomZCtc2Z91yk550dt9RMWnwsIALVKUo+VCvsSFbF7LMzvumP4ar6Mu/xGfe88u39t
WoRuVOTuDERzLzbtNDRahCXssovzbUDPt39thI+vZ3qtKmPgngkOFiQXjnl/v0F1KYO2T5loOZ/0
+VuCGYBerTXUob8e5/oZ+WmgixMrmsQuKGq+BbhWD8NjjruDLb8Fa/Ox35jrAveXF/VGTL26Oz8N
eRHJFl2CaDQyt0jEiCfZTGhMfD2rq/osn5bvsuBIl3su9PM+Gck6YvVea5Gha9YJXXXBpD0ftT5s
tZ+ouNqDtHi59rswvknjSsKOJ6Yt2I0/zEHdYPwepwcYqmgldG5Kg7PWu00tGocIDXP1RvJw/WD9
Z2EupQ6mxagzsTm/dK9yO7c8ql7zaKzbQ+pnth+txb1EbMrd6hDfuDtQ6bu2pw34AmdXlrPz4MWG
G6TB5Ep+lqPU3SUcPUNL3bgS3SH7ngRYLNQfvRz6GFY7xpytZMTUowx0kbWf58We+3JTgmOzlJ8p
7czo7J5SNauyRD5R+tE2xzDtnanzZBAZuaF5CPfbIP96ATuKIvGjpnPoOTr18K0W76w087T6UdQH
FEk+FABuzSg+TLO0klA6D+mYppm0EnMDx3g+C+AAdSDTq4REGtd3StrYGQr2bfo2xjs57LGShl3y
kU4A17F01cZTFbwIGdCUDN905NatBNl13TaLN0mYnKrbF8W2zdB5B6UwDHv41l7YPWRZBZwGuJ4R
OpaMnnpMtSB7WrQ7o6RqYIbHc9+xyoEiRqdgNh2sTb1UpJlqPsfhEe4gfuyp17adp/QbtS1gumHd
YnZrEz2OSRe8hW59VSfgeVAgl56HyLyjCOQANLkRv+SrX+Cnl31xAI6K3GsY03LqopU0e+GufojX
IDTtd8ORN0D3HGTPAweBVhc8j4vYxU297Zsb7uIQbIR+UPnGaGF0ryM90/ouGJHch/+s1prdSAbr
8xz3v7+ODFdnDihYAZpN5fSy0hDPyM0aU0PtbHgdgUXg+3DjjDpH5n8dDp9GuAioeJcBqMUbaqch
226k3ybxTsOmWgHlKI83Tok/Uh3/GswC2I6MLLw47eJFYodcD0tb0fCwOze3PyBq8wuxFvunZKMd
Yv/C7JAKEoxtp7BfQCzwy3R1khwMrM/K9n7ktet2/ZE5mGLYt1KtaycljwVnBVE7RfpXy1Krwq7p
8EsdCL7C21B0ntksN9Kpq/zRz6NcHChpPIqFakGUBVTqKNBWlB0CWFucF12aC466wy5Z2Nx/vZOu
Nr8/UYIv+UhW1ik4pZEq194M9FF1zolIum6d0OtsOA4bzBP9ZFc5/0056dPAxkWOvkS6FNfn89Ns
94NxiLvXVr21pOeNc7mxPo9xcRzEelclcs4Yim2eb5pOdsJtwxXdxMPVyf9vlvIT0/niBRrWlIaB
xgssvfNiyg4lwNI3HsS3YLXf056zx3V0qH/eGPZaFvuJYH1ZMRvSSMlldIQQxO82rQOw/ZR66bb0
f6lIQXR++/gEDmYNp8z9euRrUejzwBerq4T4PlQhW0ckfe5E1Y7DG/eqqx/ePyv65wr06QZQG2I7
NCorKi13Bs0ZsVYcCxDf1/O4Wg38PJGLII4+HvjfjImMTrIJDsFBR3hFsgO32mnHZg1sa1tuQpTV
z8IriX/rS7iavX4e/7zQn6apRQAWl/On0Lj6/VnVvaDLh5a8kxzrDehR91ZAux5rPi3sxc1HqsVJ
Cypm3CDMiXGMi2TyJvVLR8d0QKZ7Hm3D061b8tUD+/M8L+49rdGn4xxx3wJw5tRbydXPEv1+6KUe
ju5u4mLjtZrPkAYbL5kdLGRffbnVUb2aVX9+iotLiVHWZaCfiwOJ9oFotY15tC2YjwNZ9Whobpl9
JP3vwnoXGzwshB9C/JIAkrPqwtXmZqN3d1jHA40BnTX4I04/XYO13VYLV2pw16QPeX6rXHTrO7s4
i0cVR1szZtkqLNDGe7F8/Xr/K+cf8K8w+Wk3XASuXC+XWD7f5JXpUbJAStfP6fKgdPeYoNs5ACTx
hBmGXVk/B2tbtnArlPUsQGuIj0lZopRd2ymKTANmHxIOYOJoebKZulbfuTpmTDONVLLIadnq2vdk
IkejwygMYGopcmfs9hpQNCRlpXG65unruV2tknx625dlPiVfQlrdhJDGHT2FPVYfsHXbqHc5fXTB
g+Thh47i5avsYD5Ev1RUsm6cQteDGNbecIxNgGwX2c0ilWk4VyC8jAGzwuEj6p6DfroRi/9E+Yt3
qJ+lYIDMYcYDgvDvGBLXSto3bbfsMD+DNIEJjv3zbAFEkrSLyZoajh/8opzR/rgZv67MEKieAtUV
tqBomBfRJJEzFAGrkeL4tvUAivr5NjtNL6mj+KByvM5X11pyI2hfa6/+NehFMAnHIIU9yqANVVtl
1Z2aU+zjCrnRV/0pv0GBufIJ/jXYxerWSwzpFStjMNDYsc2gUm9iP681xP8a4+IzL5Vcr4WSCdVe
tzdW537xsE5p6am25MhrnCrBIHpffx7XwDt/DXrx6YemHFdKw6DFnpLA9pz2IUJA2seNaSVsohs5
0rXg+3m8S/hpjQ10FEYsJKp5rpXuxzixC3Vxa9z+lB4GxPxthFNZP0qLfVCWvWC8Cdq7tJDvizjk
PYeY1Ipic4wKAHDG90wCEy/UjtCYdl36KiHk6wW6klzxvDqlBFXB5ehSHwD8m4muA9JEVfWtNPeT
6JmxEy+rSVqX6SYoN18Pdy1c/TXexSYYQmWsS5Hxov2E9nqL6lvARcdyfjU76wGlLA8dBhiXiMC5
phe/AJC+8QTXP+Z/ZnyxI4KsiZtROM/YFX1MZgia6bbbScfpocrt5ThsKX640Vn9xVePAn9MOTUr
07NuLMU1BdvPS3EZuUNIGP/vQQzhu46ABkw5rMob63tWbozyXj47x6L+ZbybwfMsA/MHq1wmw7bA
+3uK82MxtMdIQuzHiM7AeLDv/asq/Aha7AGz1kuCwLHM7FTmKy0AoF7wocnbKHlONDwROK++Xtcb
y3rZ8kHxLhTHdiZGmoibYOO7FC8DTgxfj3Kt+PbXol0cNlZZtobcgUHghLUVF/2jXc29J+arrtbt
qqAW8hi7MWQXUNU3pnitrv3X4Bd5NB6QVl5OZx0vP9pbp+iDznpNO32+W47aId3jgbMPkV+qPf2Q
7Xv7hwTY6SZr/UoN8K+nuMimO5Scg1kQz0gYmEIEtGDTUTD4OaEE1TogA/1unTswI7hUJ17F8xyj
teSdLaLQ1/m2KPYte6Gr794QMXz5UwUXL04PLShGYVEGkLTqs6RCRQ1OiabdevXnn/KvDODTKBeh
YxGaxqrl/syIR/TCt1BMouK6G7AxiOzfVA8PgWfexKHcmttFuJAGVVpCi7ml04+e/RynPcXoW6W+
q+/0n7n9KcN9uiHNQZvPosUxJa1G33iJ3rs7HHnds0WAuKLnf1Bf8hVK1pT4xvVN3O/5o/liZf8A
fz6NbgRCIEcjo7fe7C20Zhp6tc1uWNfOdwUBrJob/0j/WKVGFduDK62qje7je7Ce/d4JfJTcbXj7
B3ETrOJ9vLEO4woWnEOX+3i+WP4oz+1uPzoYd/LDjYBwfutfPftFQBBNE2/t896TTn8y4FW3kb3c
Q4DKlfzoGD1Mz2dJMiBiN4rx127VOsC+/7/r/6Qen1YtFvJ2QDD6fKueADlqa9UzVuV97Quecc66
39pvCuB1w61cYdPffGtXUzbwq7LME2BQdfHRFWEsJEtCppEurZPUpdMa8Y2Ad614xhT/GePik0Mz
aAEUzRSjjeoHPoQzljV3jGO/SjfqqnHGdbi6tzipb7zV69+6gfGWApAR18u/s/0WWbBZk8NzmEek
AFGIZW2ebzT++9tT5AkbLu93t8L71S/dRAcFRDA468umuhX2cVUoZ8UN7SFRnpLpSa/9r+d1/RaD
fSX4K5HC3WXvKA3kckgCC1b0n2Lk9uw/EHvJCuEEEKGLcyc4L6HT+dH2lhnCtSKMjgTlf4a++FCK
CZvZykTs5FwEWqAg5NvWjyhJ4GC/M+kf3KjhX6vB/DXgxWmJ1JqWJecB8dr1utXrCTV9hGMtQJut
exTt+1vKetfsfRgRHjiOUJL1L0SqUqh9IanxObWbqL3glnWItzX3jGnNaeH+Gta5r2Jf2Dn6SweY
ad5llH3RcQMGZ7m3EIz/y8v+z+NcQlaBfsvF0kfnemlOtjKeL+ZvoBeO3TbcJEfZFUky+52xSV+G
t1vd7+s3H0s669kjNmhcWqXOGEN0WJWcPyGKYO5i//r1jkXU0+OtCvv5Pf4rAn8a6OKETHJlLhSt
oboi3WnyY1K/yQGsV/iZ45wcmuiXgFk9erPN4PfKJr55Apx//hfjX56dZbjERjD+mejZRwm7a1or
CwcSH5aLM4GX2cfGiTyodjeOgOvfFFZ6BjJj4PsvmQTmoltDnOdARA6i3wNTqR3QHGzxdtW6gj/4
2Q0eCB63Vw/rT2NepH/qqBZ5VhbLzmKeqK/nPuWnPvWEvVTaiLNMb8hzdKtaO6qBUwx2RaaMMdxk
t6OtD17ZrkLzTklcGY+iaC1EDhUttXcz5UdZ+9k+XpfjoU63uukaNEgsv0e5BUWU0E/jlcXpr/Kb
KMXY6BhK71roBOU6Sbw+cgzdEaKPRtp1wQfGQsJPM9m1idsj5POUyHYko2Wyz61veNW3v2uEkQ0Q
th5XE5QGkPX4aNQnVD9GbzqN0mvVeiLdaUw6ftfZkfafBt1B2yjJKYlXKiW73LRbIbY7NJr749jt
M9MZBGZnQ+iHbwtFerhLNB/OvelJoEym/q4I7Ko/GovdVNtM93ql8Zey94VlVScyIG2lca37UBHX
6gSiXSr3w/P821CGlfG70Dz5tUMsWXjnEl/N+0x/0MNiU8sIyznaMm+k5t2wUIUu90hj8W/j9wCj
hciSbJO7Ef323GlNd9kYD8Ar6/pO099F/loue02HD6fTfKtDO4MfIDyYheIX2o/qTr7v/QSrGhjs
35JyfZZIQPenwDLdRoWmQnum/a6QeKEZhstD7UHSqfXHvv0whxPCEPy9BD1ITIttJBPzBx5sPAJG
i7heI/H+DWLfROe/8qx2VxQbCqFovuQoDOS/xtFyLeN1GhU7lfch4meL5ku/04rIFSDcU6+0D6kE
i+rIP9uVuFdTx0CZxUFPYA930yq8EVanfFgMJxzux/p7OgJz3s/R/dD6TbeGbQwhIZNdqs7x4jXC
eoRWbucP4WroXpfQy6CvQyV/C2m+o0MdQXV3xwe0MF5q85RIzvkJar/IPfV1+j5ETiN4453WHaFn
I18ZyzV7fZ2NrlFsJEK7erL4O5pXq672EkSFk9ZHlVw3XxmWXf6MgZ8sHgTzMF2PD1ZkyxLoYSwO
5WFjTqsugCCOMKUrHDO67VCF6QeVG31aT9Y6bJ8LdlC6bZn0AxZMbfMeYIoOFTxzrH0X2GX5kZZb
lDb6bbzDDHUunlMElBALF56D4DBNblkcTPVU1ZslCBF/uG/xTTQh5jtybiepX5T7CGawZA/mM+aP
2gtYiOhVh/hQ+3PuJu8tmz90BJwvF0+OnBFVCtRDcGcPTuF90ztR62JKP9foPbrIdVTag4UiQucj
gsl/CuGDtkI9M0J7I/Er6Obhqh88/Uf2msL7NDYj0hrBWv59JvXf5UOEvzyrYYcv1k9KhVTGDc3B
eTWwHvXFmwY+J17CXmu/taggFY5Mk/ujHDcB7xqHpdcFXkSNxs+hOT+wwwDR6yB9VO16mfzguYlX
wszyt9I2/5VtjNgXDYfiXfpx1rKeIbRjKvmLr0Xr/I4+i7Irw0dkqogXgfV75Aeg2bM2o19gaJwy
+phg97QQpTQbEYUhXsllj3yCA+sfzyA5WgniUW2/FxzGRHDtgDYHeCNQ62br17lTg0Wx0Bs81oMD
AooNNPanqnUE0C/8GYmmoBOsoMhZHqquvYBOAOC2dLMsm3awjcFFacxpk/0k34Mv0PAjye8VE3jo
qR13ZYLbxia9D98TE0mrQ0vjSCEE+NreGFY8RtVvk9BVmo1GpM82A3Xunak4ZoVMFcojdlGAorG1
eT0nRzX1E/0jqGYELncDhSDAMtyH65cG+ilRoH3NFLd/mnLCj4MKfT+DrVgrhlPKKxEgpWnrP0zN
JsqIv/TZkXaIkJz/3svw0T/n4E4WxEU8nss6iQcrO9SSh2ZIMT8bdEs4b38au9BHqW5YdQrquTYR
TyieRLiuv1XDbU594ajo0a9VwR7eR8OLYNrjEF9u0x/RqWRbp2srdKLJGTuvSLeq4eeJLxmPumJ3
5bqzVuiXowGyyO6yDmRnfqrRxR8fjeYhn7axYKfqLz3F5gYXL3O+q62nAbyKsksfhH33Un4Dw+rw
B1OeR1pROptIFubXQLlrVbeKHD3ZidG2VSdkMTztwbwfXqKPWd7V07r5WHqHjx0kpTumuiuE6DnM
mlN02KlWbHQ0xNQoBfcEBafpXW5UzqiV9kIA6CxK9mh5lKLmxefzAZEKSYHyFxYoj/BSedqsJxTq
EIXQoO1jgoY82bK8a5rUHtJfRh0fVch9sQUZV79f8DpRh8DBoIqD+Ec2+WqHrESP/c0knfLZbbEv
I9v1EvWx1lHTeI/T5yHZY0wQhI9ht4+D+wBNHlBNRuDN/RGZsSo9yqafowZAIxiqDanMUq8GEekS
z+m14yAc8rl3QkQRM+JEa+3VpXMX61hnIA85GHkzE8XTqfhtym+L9FMO3kzTH4K3OXiT+t8Z/8+Q
/LOqV1wO2zm7SwMvN9Cue1exvq62pUzxM/wgMYnE3g14NtmELW15eXgqYc9PMXAZPi/0xgMskrIy
dyXzCYXEVSjU65RT2Ah+tVVsT/C4e9SFzW9LcEAh7RDNgGpSSs1psVl6nJ1UnnT0l6n0LUhEZGiY
0Rd+V2VOqY4bVeUw+TmXqHCho7L01WPDB1IUpJXTz1FoN8hUeh3rzKkvINxRi2sROQk6YBvUPdA3
yp3R1PwJ8aU50zdN/ytg7vTnbCM+ZYq1k4axs6lgIrODqxdFSkHVHAVcWyN+U4LURqbNDgR9b8V3
mnoyxLscfrRRd44hmAAgcyeK1QPXuFPUCmuzM+xk/hYgIJwlHETdXmMfjJnkCtOmEbB4SJgIZO68
+mimlFwg85GUdMzFdDW0D2aMBDOO3TCAxQaItECKQhdGW0ImucmKldSfhpF+EF5S2CSsq/Q9k1RH
TfRt3eCaWpv2iM+PHOROqXyPwdUrWWkbPd4Uco/OEWetVjtKs0+Zs5X/UIvfRTm6Qy/7hsmOWRDq
if+IBBuZ7LX4ZchkJ3r/TWnjtdV/j7qTVewS5IDUXHKS6TFMzB91XoE3PKv5JW5mJp7cmKsqfU7l
0o37e1GtX2Jj+DFblGAs4TBVoYwKtAmCjDjHQRA0VGLEzIlD6U0uwAUI4XOoGAgeMf3+oADwi0Lk
TfNgheLesqR2GKarFGPRkhvMAn+JmWMk59RTtC35izJKLWod+XoTeEL4Uub1fki8ND0ulH+E70V0
PyIvGAODbPIc0SUOT2lbi82ptTaTbJ7wR/aArPIenys2cNY8ydFLxJyH8UlvDX8OqG2HravprxEf
qRwVngVKRB8EO1AqdykkpMRTP+KHByqnquiLaFa2R1mYnfn8G9KT8ecqJq1T03QqII+hhTVmWD7F
yveigQEd260IjlX4DXzWLut7STgZ0/e++ui0bdSt+7yhwHxfhe+VTrUgeSyNcKVLGxS8BOnXZBi7
6BwAh0OFQVU7FBhEPxvRTjIODcbRmvIsyBQPldFWmw8r2JrLA7jMBAVqVdhXxjYb7gWaGlXqlK1q
iwkqafP4vqjgU0aYGshjCbrkjvB5061Svc3JnSpzm5Cwkch/9j0xolZtYfo9LUc5eR6kuwHntlEY
3RiWYhZOm0ohPYwIXdbB0BI3TyAszu3TMGS2QswLho8sPDbAR7UZd3cM2MxDm1J3KoHkSdhqU+Uq
z2KoCR4sbfrYlapXa6Tc5zyQNzBP8b7rn6fkIccdPttLaDRNu2iK+eTP76InfgVoyQvPFSRs6cfS
kmnviwWtqzt1ekqFt7J5j4SfZexL4S5rXnTprdYlEoFDI0mrpn4boQmerbvnGnMYBFTkX2JDg6NX
f7VhtM6jcFOzanJHiUEjWSdl1hNh13Q/wgGVqEa12wwEvGitTVZFi6hF6MYGq6l9jnvXgvZVvdQn
ywQmgu7rZs6iTaeAldE2Vn6ylN4W2YJhPPHNcDyjiSWMmiMjshkTJlNCx0iivBgP9UwDDY2y5nsZ
baxk9nppWJ0j+5zxBY/NsURSopejdWlQRo9+p8Eu6nf1/H0WX5N4p83PGQqYArltGyZ+WP3Kk/tx
OkxcVBLUpSbFUbD0SIjnI+sBtqKftyM5kNylWDhWrkHkmoOPROXqiCJnpf6s0kMfAugsy22HXoSl
gl8eD2ibTuopxqyk3CQj3c78pPaSPUsyVKFTRm9Hn7cSknaz0h8wY1yXWPbJY+TOwJCNJHKlcgFn
MFOc72rsFjE7L9uHiqSqbzt8+ShWLunPbqrXU+8ZUk9ejDhFUO/zcbRl9d0qyV8kimAIXDbGW4S9
WxzHGO2gfaEInhz8mKffYoFZufwuSxtLIs1UD5BhjgoXFxVoBR7x264F7VCRrVSlY6r+aCWrsesw
CZqcJNuBkAekPHOU0L7UX2olWg01qlXBh04lICNdLVW+qOpZr7dF+dwb0XrhQiLWqtO05Wk8I7U7
tCGDYxVE/sA9Yuiwi5ctJ64or+vdo2lEtkUxIJJkp+ZKu3TjWs7qlZ51nkj2eGiRP20UyTMpOiQd
ltPkCkvkUyGyIs72OX6KhsUVrG3aH7SZjwZJ1Ck9dNOTNR6tfN218DcxVsowP5OkZ0izaCBw2U+U
Ffe9VBn28RK4agJotBX23KVDGyDxRpgo9temNyGlrxcmt05llQqzW6vqa8+NKqfWIaiIn8Uz7lHJ
GSmO2JNxJ8xIbSWroL1T63SjG92rOpZumSi7kAQ+GFvH6vfKDHosf58rn+SomjsYCIYTjadpQNmF
47DnomwUNZet4a4t851xloC1FE9IMIzQMWAFj79MD1Me+QjrMby0HVRjrdbLdpmbU6ndRY10p2qF
L9SKLXb9Ni1U7jxcdmnHkIXQ+wOaQZUpmtwaKbFJh/WVkxwtALLR2C3lxFWHrUC0Tc59WEWkkiC6
SrDOYsnphPauN8l8av0QYwCdm9HaWlinXnLMwXTafqKsY3LlhC9MMpJIhZvWGTzlYqtKhTd1wnaM
g+dpjF6NcXTbIXPUFL0/3r/GiS6VBkp98iYckNuaiUYKFpC6m2HP2sLlSKvhVCoYh5L+JOR3S0/8
QCNSUSbYM+KzJdSvI8nBYJQUZRa7ywlGr61CmhrntiSNnj63a+OMye+fo7LBOHNXpQIKdGjvCi8Z
v6MMHRv3TSZC1ZkfdM9dGW+zbHhTrO00bzLpRRAUTxO2FlKWMt6EukJkeWqDdGv1hjNG7wk1DUTa
PE4W1PutdTmvOuNkKFwPF7hnqunJqcIdtHCstLKXUFwPXKrzEPirhXpzDPV4rI8zoUYZ23WvDW4k
qzbNjPWi4LuFeGU9I07XOzV7Rct/mSFJ8WL45zCgiZTCyjTh/ppOLz16n2ELrxgWYfCo1ZJjZN0h
V6O7MWpcU38tat+szqEQlYG58PtW8cuyIbfR7jEYC1B5zlqyuFyWV9UyHJTwxMuzw4V4wuIg2WcP
SrgKuFNJ1bFpJ1cUv5cAxIRkKrkrn524P4wYAcYJQgumH6Ucr4ZioM6QbUdzZPYYo4nDuG9k0jzZ
XA8BIWROvYKXWC1PRUmq1i4rbXzMTNkLy/euWB5JzR5FKJktkmtTCqlDYFVXyZmVlhqiLQ7Sqpg2
AcKBQzY52rjJjdaWjP0QDEREy5Hlt9pKvd6CyG6MTiFFf2zLzem3EYEpoqIlDOF7Kyv7gfpaFC6g
F4dtJwvbGg3MpVkOXRevWiHy9EL/lpAsxKJ1CsbFkaxDku+lQNuJKIZq3a+ay1ggoI2sZ87Scb+Z
VDKA2JUMZWcIbyqA+UJ0unTYV2d6C8VHK7hvqLOmXFgzJXODVMGraHTGaV7HnWz3mnYyoufImm1N
Eg7tojpVdazLu07BevMYQnmmmGuRmsbPmnq/ZG8x/Zr5oax0m26KvE8qXB0kbTuO6uM8KKiuItdf
ZncQ/DA26ez0nOwv0vcmSP/cBbo0PCipvNH14VXDAlzu+xaRO5yZ2aBSRdpW3dUJnvQ5kpEcy2rD
F9xXq0QVVpo23A84LzAyJVQVtVfSXSM4lBEXusRDMHkvj40jSpmj1eJWlSkBlYP+XRSK1YS1jLof
dNPTMT6Mp9luFsOVRu7/aeDMk85RMJ60pkTsm0N13rbLSUxmFERBJ1gCbgu1I3bafUaFwcpIJou2
sqeq3IsIR9eltDWV+iiqOtoCi0DSZBwblmgMf1ncwqQ0dXrOmCq6D03IqstmonCikMhFRXZoA+qM
lCeEdGuoiMIUPbQg7hBBbSvF97F6KjgY5plrg6x5afkzKSJ7rHaitM8Ij0uGCunAfR0Wo+BpSuqq
RvQ/1J3JcuPYuedfxeE96uJgPLhx7QUJzqTmITM3CEmZwjzPeJ1e9aKfwi/WP2TVdSlZcspuR0d0
RzgqJYvkIYAzfMN/WKXBTRE8opO7jBq5VBGjwiBjtt7T84umo1prPdWiQokzXCjIusYmmq/OS5Ao
x3rY5bXitlLfWdgZohgNSfl1IBEjTgURVy2sWet7yjdtcUwAoBbKZ02Ll4WaL9u4W5rFRUvAJyiS
IrqzYTtc6inGN0q4noxvOCUvpXJMEqADJq0ADV2vArVdAy5YWrutmW/UnLr1teGFbMkksN1LDLG3
xWNoaE+BV2x8i3Sa+L4V8bqqoqUWJq8o9i6M4a6I9mHKUV7fiKJZAuO9pYyeVJelRUHf/yZtitLA
alEnQt012wbdN01QmAnSlZ28KtMmcsByFulOz8t9oNpb6GmXln1se6KcxIaB9t0+SXK4ZSgAA/ZU
cFai+piDvc3K9jKmHpcJKhgqNTrOmraLWYz6nU687BhPvQSumaKB5CiuWh49z78utICSyucoxcJR
PCSavdVj9gSdw72n8cEcr0iXsAKUlbewy3hR9iSzAYEC9cAGclzGQi3V1yC7wDlw9jdOp41KNVSP
8D/M6nUSdpeKMj5HVujOJQyrzojA2Wid5LKNxKqjssvzwWnPpsxHDeRSh19HjJ0JZVlDPMunfJ3r
ZB7ytgybjeez9IS/rpAn1gzApij3cw52lBKxbD2qPcd91nNGKBgUqYfAKPYZMtKy61clu2eYJruA
MDBxgAUhPdvMkv/d4KZCJ0gy+Rdrv1I9prhM5UhcJvVjOyUrZ/iSNu1B9S4L5Nzz7DLPMPAKbx1p
UbzC5JtaatlER9khPUZO6KvIbajdrjHiS4WUf6Bo4DTxshNMRS+qVvgg7eI4oyb11Zu8rSM3sgFq
PvAN7eQQF9VGH0PCx3Cfq5QfKHfIyTzUlrcvg3HfUBwNJah9IzlEJY0mbLPS2FwXQ0sxnhUS1Ks8
H9BmE1sT/U6d/HIAOmfgYNlHbNtIfzK5t0NqbFvr3qxTt5p8t1HYX4oG2X7jQi1p0xhPysReprQu
2kYbAu51rc59q/7YYwCTUd2r9XIR6Nq9Vie3lv8iKfV2TrjO43qrcH5XWLZIHxx9RlgpXyv7S1N/
ioI5S0o+Z1jGZ7l+xBZ3ETBOU9tg6SNXrXG5aPp9XMtTSkKhViqzUR5KrBfjrCdRi06FGlyM3rBp
HPuUhOAjKSMb+kFX6CH3+mys5NoDJFmyZPSOaV9QdU/97jRlIFP8YNM0zWcMVbWFFd8HqrPSHVIZ
AzMJs6m+NDZ+G0pbuIK6SBoND6wxUsk547S7cJsaEwksJNJUA8aqIjyooeIV3XWTf6yLzt/06Zde
yza9Vq9H85uI4pWvsKqEEuBDhvmAca0rIbO5pQgDQH341ipPVncyk22SsKoEqpI7jVnVNt5lLu9z
/8qweoKYrY/usfCOlAOxFMB0DW8G6kpVZ3N/9KMyqq7P/hYbhOH4WkmxtvS9sO9mFW4dfWJzk1VX
HO2hct9VmmvL2zR4RKq30Z6rYN1E96EakT5dymmPHOzatr4qoITwXRXXGfLNekIggeu2+rlQP4dh
sayMxI2bBBBuSRn4RRl3Ic0TiABLXOO9Ye+A6zW2tYawsIJtbVd8a5N+lSO+lbQvrXHjxIeOguWE
4dhdbDx0lPeF88noUOPvQHEG2VPuD7hmC8qqwXZM6L2pg3jU2mDVldVtqKp3A8xWLVSuzPpKsLtk
Foz6pnT94UIR/dFEKDyzrr3pKFK59mLta9Afk+6EU+yxLNuTo8p62SPN7BpmdeVLfaKze28jQt8H
02uaophei4di8L7GWcuq7rRlV42ux1HmUEPB1G1I84uCqrwTa/usHrkN5RoXEwiUCF8ltyma9RGF
b1OlOFM9+lZzkQcDOsq66jps3BHnV+/dBUpySIcri9Mi0OuV0vSkDxXdlIomX52wcOnLmBWlfKNf
+1W+1bTriW6oU6wlWUfnqOXCyJxg5Xc3ph8foy57kljbDXG7DhxtN/Lv/HvV9Wvdm3Yl/zZB+P13
VTFcowjmK7jSlfQ0WNZ+UvHvUBXiWWvaQFJeCvs5TTt0teEi07KICyrvSvg0FLZrqZTiMjgkTlNC
PD/K+GBnoF1Nq1trlnULs3jb6hwadEFJtfAEHm8GZKRFt8Phb26kOnKklzQcvaDFiqzKlm36BQM0
a3gN5Sd/fM7o4ta1WDdmsUknDKHIGQ3/KRfXJaxyp1uN3LOqP4E8WMOccXWEp6Wytnl5MX3T6Q86
0wiH3l6b7H9KlS8Q7lpk/DxWLZWq7aCeUtNe6mJyMwJkvHXpMqbZMW2+dslT2JZbHa3BBhcvGtaS
ymBHih/a13pykQVPPkcP0i4L5OYrcyRXaGmWpbfC91ylJ5gevPCus2klFpmyRWj7IrB3bbGj5p7T
c+ph8KXfIr+/rBRia1U+KiHiGv5uKraRZm9ajnjPbzje7ZVF61REL31KW364HZidA15+sfE4GtdG
0l5KrdsKx3STFA8DEL8ebjRZGD1onIyLOTi2o3Yl4khbKIWxmOhGC19ft9NOJVpRkn3XHzr039Wh
2qN1u2GrVVrstuLu1WIvzetiO4k7n1SL4zAy2arGsL0j1TGoJYQvMkaXLDJe9G7Ocg08C1LVOUyI
w2edZDuG2z5M17jrCtTKo9WA0CInwDFv4mvEbo99HR+lNW2DkPnaddumPygVGbUZnlJL34kW5SX2
3Gig9jCVm9YwNxOaD2qzM/SvCs03/T4eiTifa/Ec9U8+bROhH+P42IDj6Fsy5MvSvLCsa7O9KImJ
NX+4VOgrKfQt4+klqh+d8THxvhEhLLLxwui2bbBW/UvINxht76z4mOHii1FeJcjxxBV4B4HSelVe
SQW/GPRa1Z3S7If+Oq5OfnFhJCcRnEJxUscXHpOrVrd1G7q546O0HmFv8QXP0+PEjpt4I3nSGH3u
CxXhxReE1Es9WcRDd5Wb1HfKdJXQa6VWSd3SuikrtnvrNpS7ItirJQ1r8vN1L5ETCm6tClNLeqxl
fFMMymLubUyDsUhSSWx/11OAavU989ZzEKzxb4zopqDU7pT3hW1dt61244v00je2ar8teEnT6dxF
y/XS11yE5LnHVn0pFePJKh8D+4TvLsVhpgZiE8jTDzohfmhsgswkoq53SnFK5PxwD62tXyhYnwL8
aO/j+GuB5OfkU4499DFZaFXthK2wkAE5lGm3DwRQnMneT/71fOgi+D6bYGCTETlPbd5eDkZFVF9/
GaoXp/xU2OZaWNPad2j7lQ+WvM2cjMD0uQ7Sa6DKW6/tDwGypnovLlKzccn5toFxLzBBmP0nSn+g
VLCr5I4FR4RzIZ2LLho3sY2zUuev1BTi2tDeYcOwtDNz3Xvl1o8eHfTq/GhrFE92DQLT1PcxropK
nj4TVghcMuXSCHdhvFQ3ZbYAhECapXvP9FO9gB7KusVk9TMpqOt4rMHXsMDPAF+My1Qd3UB3x56W
wNZSaP7GLj4MvdiwAq90Z9dyxORY/4htax+Sox2/5OZJhYWFAbn16pWP3mOsU6/3kqOppkvtUi22
/gNgpE5bG+qzDoJDpSyh+wdLm45a4dEY4jB/5JyO7icHSBMnjx/dmP2iql9KG7HbZKs522R8Erar
vAbGOlUum3jbXEf03OWii5bTqwDLg7RovbQuOVEUaqMJUIxlVKzhCvMi7VJua3VBzj9A1ljiJDKf
Z/fjRjLN62U2LX37hJ8Eu2CC+0i/GyI3oqXzOnnUildKv41NfWNkERs73p2L1lhZz6WuYQ2z9G47
ykiF85BCHSoSxBeJ5qbiWOf8yNFLWfGoQFPMDzR6iZ+JdWMER/FLKB+VeD0lM7KAMm39pX7y4oOW
7LHeNOMjtcOWBqbmHcaH+L6+wOC5BfrVa/scgeHw0Pb3ibMHapaAvo+WhbhR1KuhJojEcPzaz/ct
D7WmGrwUMf6xBTJbj52ys+NnDnSGLt0aZbf9UHz1Ly26S9kEhIvpgR7tvYSWr34iHYlx3+uvTUoI
3Uq02zbnerX7gTyErEAlPnDWbMUxgIDiSOThAQaJl4G3CC+HL3m3me5lsTLsu8RchqTxrzViHf72
5yjed5GtQkXzx8K7VWjqGQRPWllm2MUsb4aeg/NJ4LqyBx8BxLRdl0d7L9f1ZbYP3Q+GfQ9o+XbY
GcD8BnA+GZ6flyYiQPlK2/86YnUIj60LBXFZLD8UAHoPWv92vDMGYpxQP/8u4+hTjIXVtsr7L5W5
CR24aCm2cNlzYVyFc94TX8LPRFWldHPvKkeOxqKVmQavnnoaif9UeuDNRPNofCnGiyFap0FP4hgs
ivq2KE5KfeGwYYykvqEGRAcXhDGZjlOV7lTMzmx5EQ/K0lC1TW88t+pzUGNzsUZS2ea80i+CECfk
cvHzm228hwbHoUJIDWIr2h1n0PfSqAzVmuXzDJvFNeC/aV9o5l1ACUc3bqjvY2y9iCXmI/0pT5ul
aYZuCgIGUzNJFEmern6q/QoHuMxtisAt+ubCTr74/UMeX3T2NnSMozDrVVEpm6Bdq8Exi6jlV9fF
hOUJXV7TfLZBV03DRaffNeJQ0wBxoouqu7fmtioNr59f8btg/7dXfIbjHbo+T/2AK8YOA4ZNd1te
F5IaxyJYz3wGZd/cpC9U3O/tnXn3wdjvYXjfjG2diWWkdWFZ/iyYiDKI226yS4pu+Zfh2UGkI96V
O9Ao99pz/1g+RqePiBzzaj3HD78d+5xrgO1KY/Y2gFprW7U4nLLXfHB580r52RBn2HuFImiBGA2U
rTU9y5Vwqa1d4tqLGlqCeyjjLset2P181A9msHWGvw/wFnT8WRykdwjPDo1zW2YfwJG/8zB+dmHz
vX2zJTmokU/QS2cOjLkOluYWucPbDL0FrA2vy5ONg0G3N1zrzrgcVqT4nHzlgoRgWbnhZXYK9nQS
Dh+xRz56oGf7pOnrA34+XHiY7UdylAA7zX/v1p7tjEFh9b5Otohy374JP8feqY8+YGS/yx54Oy3P
+D2iQ9BSJdA7jHvSJ7SdzRv9Jgeg+6nbc9y53L2TdQMqeA079eKjyfOd+PuzJ3u2/4X26Mf+LG0L
LsYlenFHCF+gHtZEJBcF1YFv3WO+8dwXf1mcouvkFF5Wm2qjXLXb/wMdFuvtnTjbmJpgqJSy5nlG
9BlTc1yW1LF//kDfZUu8GcM+24CC2lSEOXK5lTsLlJB5ufgruJi/LdSFvzavfj7ee/wmoUPd0nHB
kMI4e7hRYCIINZO30gCIAiFos6+K28Q5zIIbPx/qXd7927HOnmQVJlVjxh3KCaGCdgWpO2tQVx8q
8OET7byKtoZOfcsOjbUUXx0wAGmW77WuPeVi+mDlvLs231z42bOMpC+ayILEqcpPSv6Q1rc/v9p3
Nz30IdBYFZg3O2ebXqnqNh6E0JBDikpq9jQM9/lH8r4fjXG26VXpWBWdYIwGb8TorkmgAdz/e5dx
toXVRaxGmNAiLC0utal1pX1TUYP/+SD/YGZA3TEREzSkdTYz1DBUc3NkZvT78ELuuysQ4t1z8The
kWI8dddUkkt1Ib5+MOz7c+D3Yc/mgBH4ddX2DDvuu7v4QO5GdyU5WLfBjTyozzT1rAvnA6WlD8Y8
X99d3FsyzhlTTS8CY1PbH+kKvB8+6X+/qnO5UawJhUOZbxYJ0W/BQH9qV/XDrDkxPZNgqrviFcdw
+QkQwt75/MEdfX87+X3ss/gioi5LoXO+uuvi6B+ILq+L5+hZv6HQuqPxvY6uo3uf5voHGqHvxjVv
rvlstYV6JaE0IsrSdQBfUIvU5UXoRYuy+OhMf/84fDPU/IDfRBpJBxU18Nk4IkD5onFWBbgozbMP
GNUA1m3IYU+jdx20V51524OXRkmSujmAxjFcyALyRQTQzbgRzkoVjfvzB6C9O71MB8MiG7cnNGp+
/HZgGXKlZ9+BeYi21pVz2bjmItmBnVjky+qAiPq+xioi2xqLHr/ddD1uyV0++Bbv7ktvvsRZVFK1
KFemKV8CBIM9ffWkt7Wq4YOFZL87Ci5EM6cQx67vIglvHoQZN7XQzWA6mPg3DtoN5BTVuGvBYZUR
RVCDllh0NUWfwaxk2FBkz0HwDLKDZ0Dxf0YQtjSih0cPRKxRP0vrQuLvXjrkUcAPLJpnirVEtYVW
6W0s6AVYV4r9oiNHY3VuPnd883vTI4BswRE0zwbYwoA2fpJ/akKgnkdHfQ6j61CyOV8p0zUOezBE
Lqxp74htST9HDa7Cqtp70ZNunpTowgpuamksTVwlLe+LFOVBqU2Eocp9YctFHNKwTrZiDL4m+aNM
WrD121QHSTDufj6F3r+tlunomAThYnyWhWhWLH3qyeNBtT5NVMH1cQa13/x8kHfXq/X7IGf7hCL7
UhPxPIj22ZLU+bKriUK1YjgfBB3vrgdHRSXXcGaK/NkWX/pV1qs6A0UABFJYiGnxwf1691J+H+Fc
aKfLQQhJkJqH0qlXk7gpvZuCwoRIP8yL391c34x09mTM1MrSHjzbwZHxpmvIhEMHrDCVPd/aZxS5
bQNTLsuhodzCW5txGVBsPMxpLy3zkM+AkbL5YOM13xOMEI5BgcKA2mvrZwFkGchCtAb2kcjNbdtB
P9ZVvnKafgcubycxQetNDC+M23AMX8xAArG5NVvjwcnsjXSSA+jv1ILbo+Ow1QJVX8cwC0vtFe9C
qjm3QQDbZrKAHmQL2eMuGtJJr0AigsJRG7BRnrqu9GptJdQovsRmQWkIfsAYPxgachDOuPRhdwrV
B/l8Z/XJKqKHW0zDM85Nj7F5/6EQ97tqWejgO6ZOPG0a8uwkEiaedewc83QA8d05F6IHgQnq1Ijd
FpiYZ52GXDtwIBxDuwEWcPfzlfWuMM3bLzCviDfbIhUiw/ckX4BmSwTn78JZ0H0+oVvgNuz9tbYA
XmMuvQPaf+7HahDvLQcDRWjb1DRV6ufLQTP9Suk1jZaW3m6dkDlRXg4z6w1w0Pcr/Y+X4T/9b/nV
rzlg/df/4veXvBir0A+as1//egpfqrzOX5v/mt/295f9+Ka/Xjx1Yfaan7/mh7fwyb+N7D41Tz/8
ssqasBmv22/VePOtbpPm+8fzHedX/rN//NO3759yNxbf/vLnl7zNmvnT/DDP/vzbn3Zf//JnzeRx
/cfbz//tjxdPKe/jv+Fz+PSHd3x7qpv5zb9oyPxJFXk6W2AlSRjdf5v/IsQvyOAbJg6vmkClw2a/
zfKqCf7yZ0VYvzgcnyY5PM9NM23eVeft979pkr/xORKBCNvBREL7839/tx+ez+/P609Zm17lYdbU
f/nzjyeLFCZ+xKauS5VsyLFQ8/hxZmIlrHum1X6xTQWPxDtMrZZd8vXN/fhtzLdjzPv579WC72Nw
JTaMSpVyuMYX/mH2ezR2MiMNn2QGKzmW2J74cAYkElvGPosrSKm0bzOrWv982LOokHF1/Mdsx7BA
EOHhKedl8WbVGcCGtdoUrzS13EZ/tMJPoV27IagbWooNeE+vuI8gtZYWfQI4zWMOMEb5UoCdyU+m
se8poDfrpv1I2v7HM+P792JvNvBFE5YO9PVsN2ijIvQjhf3USI8yIgKNzDJYhEWw9lUbMJ2efeAz
+IeHjGaJ6oDCNASq8TyEH2/EECRGUXn6qyeLHLXP4VWqNL5rdfjIWuqPA+H3ZpvMS5NYRfueBr25
43aYxWFT+chImvEF8hKLqZy7y8b9z5+s/ocZha8cI1imkAQQQj17ss1UdD2+oNBxxKtIaNhZwOqH
x7BIV74PbcW3V9KWqwDLQ7+Ynkqk1BaWrgF7oRERdA+dik9iDYp10ug0JjCb24eif5qQWStUie3W
aySMQ5O1u0o/CX3cNIO3rMzPM0XIMvtNnExuC+cLUBqsplw59jB6QyAzg926P7/Wd26pIQXhEPuB
5ZCM//jsoC44FcbYmLiDnRmTfKP5CpTXjwKZPw5jq2h7IwEzuxIzV34cpo3svtEi1oQGX0eFDaJ5
J1v1fj0efjgd3u4E746CPCd+l9qs03k2Ea26aFJPQKEfywtkaNey/KyDRvz5HdPFHHT9sOFIUziY
OOPvga+ucX7PjGJSEyVA3N/r/GxCwr2fvOrCCw0ZbnRR6L1r9Kqn0fmve+tUE0kVByfonMxN4s5G
BtIJPGMnDLi869R2dBJlJdN80gdR9vjx5vnYqc2tKCfDECthd5Uz3mYlEDlVbq2kiiLbdazOK72X
2ipGr983xKPTU2OFebv2ptyKt140Wsj2paWE3g/HBAGl3BggAdglSqkKBZlxFQrpOctcjtI7toqe
eRvPGwe5zgJNfTS8ShR7mCkGDMui9r8OTasCHxahoOIq9e4Ws0d6n2qZavlt382sohJkJLm4waiL
KAi0dg/dRlYroSXKoYwLHXFBx7IwVFZKO97FlqgmOImjHfligaG1tUlVLwDAEimj4YZ+pgYI2Kp9
tq28ym8XgxjaacvFVN3ahxGr40EtPJjtqQosOoaXY231zOr52exjAZkriepybWBJB5Q04UNWZWCU
+oNOyRUcuumE9oM29Km30qbYrNd5b45JtsU2NZb0taswSu3hmw+BBGQH3xKM68IOmiE5lGYeb0bI
CvfDpHBfPNMz9LsWB96ceM+Psm2jChjOjRWL4b7J/QApE8Bbz57iZ94KSJjSrzF2ETNUs1TSFdpu
wlmi29PimFWYhX1UgiiZUVfSUq4ttZfEu2GIJxvw56xWnmp4H+Vd24bCfonisvw2VeDFlKSr6O8P
Uw3O3Us8zwCAIPMktWdnCbPzUWlXYq4RcJYv3DhUzADh3DA3rJUeh6K5qYxGoO0HrDp4UKeqUdb8
6JG1qlDJOQcKIA52nvBoLGcK0nZhtoMF0y5Ope+7IMz64E4MGdyb2tEK5aaEqNzvo1LE9F3iOE02
lWa2zrcs05X2gYjaR2LUDi2A65FXjzhkxESahY+CcdJod8bQK+au02sd9h0INyAJvdlo+UtZeOGQ
IDCSVvXTWKspJB977EfgYHUfXWfmZIa3OHiMEDqqTlbpNtRziwSiy/SuWhdGX1qfnL7x8LBpJit/
mli0+dIPE+F9HbKup5bUVBUc2OVo9Vr0qW6iGhtsz0ECZ5lFjRfeS7X3tZ1KlBF+UpOAqT4lvRkt
9daCkQOpo4xAo00DvMjLvEc66kYNsUI4wrAqnUdbKFpWLMpJHzTkBwpnY3o+truT00FD8PM+eqJE
iieChhUHDOgw309G1bNU1BgCqWdbaKawvmozdZuwzKhfdCQ5S5ZJNTfN1eYOlX4W/ZhLcd0UXoFS
Z6T0mX4oAIzl1/Sq7GHV9WlgLdWiyqw1dMtGnKTJWCXUUz3DLsLzrWKtUuryDNCVhRru29BonEUn
h0oCw+xVApwg7SEJDV1Awdg3lcTYO5mX4SIe27G/gTIWvXZDJPx9Y5ppcTmFUSbdwovDGOSjLbs7
qXkCl03UQ+U2cLLU3qiFUBBjyaR63YgeuOnYK0Z6yqqANkxnaBVZVhOowm0yqdMfL2dSz6SHjlsr
Rn4qi1A6eyPNzdzNBqdHiENYw02Vp0W9sLyur1eWBeXaJMf9MqbADQ7qOEGUUCfUK4SdR8jAdBHw
g1HNQ31VtSoaDOHMD+3s3hQrv6rC57TrYvU6SJGhfpxAk1J4rZK6PMAvVLNLTxtk5/Y6i9cBZjqQ
0oZ6oU7FMiJys/VNYHg6EUXtDLZ02yotn0oo9DNuKtS6oweCVd2btVYA2BJInK6BY4H4KP3CFBCS
LK8FcKo3L/04RiiQjAiQuQGC2AKFERMql9UhUMWy6hJEbBRZjVDmJuCNOk7mT4qmdfbODjq//2Kq
/tSthjYO67UgspTU8XKpvcrEbL0LswsbxCyqkNLmpJvTQ6io0AabNi4SMLxKz7O1UbhpMwCCZeSN
yTEN01F78EKzRaKn1HuEA1iizp2tOmOyzcuhE/c6JAvS9crEb4iowDILZSW6At7Z9xP7X8oa7/KU
/52ngz8kkJtv+Zxy1ecv+n8xZ5zVvv5xznj7t/+R/4nL/dv//NNT9vVPV9Xf/lf2Ehbffkgi54/4
NYm0fyH6m/MzC68yUrXZp+TXJNLiL4TZZG7G7FhO9Pb3JJL0UlVV3XGkRjhukw39nkOqv6gY59AG
I3vUeackA/xXskiaoT+EXGC0dYfCChb0YtYuRCfxx/iR/HaC4gJVxYYsZlbJXjfRTJnyqxIGpSSm
bLqw2xkD2j52N15ZmsnxlAV3YwStb/yO8RTqtW70+CEE1kYDDMbelyzY9IqVD6YKZmX3YuTI1ifg
X6qptHiBuUSrWN+3mbwpivoCqQqEmmb8sYCbSS5KLRnETe9cWyxSL9splU/ha0IrytkpndzGXf8l
DUXqpta+6frRzSbg3H5A0zOggLiM8gJhEg+q8TTCLyjFwvLtxyRLinVOpBFz0EE8Q8TbVyJgjzkX
p6n+WgbVfeKnCiiofHSLDiMAcUscmCx1Fdi47lykjnU1BEAZ42KkBh2VL2CKJDI88WsLplG3hnpR
ZWJVKFhkyjFyixhEIa5aaPTbjVuZ6EO0Q7fxK0ghbDm3sizvOzhXXl9Qq9bgKk/wpUBrOpq6yfsc
BygrfjJLoMgElcR0FZc3eRIYZzj2i7L2L70sQJiq3CVx60GLCRehootF1MOxUTXxQZAu5hLGmyCd
GYMcMDURbLuJZSlLnWUcY1xnhWV/ttL4YcyRbWrSLnFDBdf6NNHXlc3R6fnjaw4J0w1GaxlVCElJ
XLncIUahKU4htMsR4QRFRsjTWAs16fnbfFOrWMPKx4i7VSfB+JmBcpUY8tiUulgrWoksQtfcJxMq
WkMdYnqGZMSQhbMmQdusoCGWkKjGr06RPsZ2cTTNXlkTyulQPNttToNjOfKcMjVTlkkJDj2D6AkL
dwRUOOD5bdvNqgrEZ/wCTmNS4UM5AaHU5KfcQPOnH1y7Hyu3bGFQaI2/buoGRmCDwn1A+pmETNC0
0BdOZIPQpLtQQtnyenCMojlExnHMQqRT9OA4qqiItUR6bj8Ao9P7QoPc1Lne4H1Lu+IyFxCt8qxG
nk/VdiWB20YRTMF24NM7FpNnDi9tWhyyKcPGr9lZVfmlBSo/xkybpq6R/iznD4bhHCTyJL0Y+Kf0
lWWg+08FeLBlgUiIHo+vhR8NG7tdW5Om74OWNd6WNZpDRrFWUm10u6C94ZEUC9GOa2mhQKQXX4fa
cw4pDAGkscwnzzCcZTMbskm9BfQ7+qObhuGr0UOJ1Efxpau73C1QQwdzjqywxczVYJ3nBUpmQ9xf
8F1beOoVnB+te1FVlkHfJXJVhEHi6qH4JCyWdsjpulSxkPs+T9qyyl0bQabIMoJlE6KwZyfDjYHT
oCfrcqfU40FCs9z6So3yfpY+RsJKt/oA/Xmomm+a0fhuks3ruoXOZ1rAkNO22yAf+7VWC/pTQYVG
nlkgN1y3N6gkoMuYeEu/7+HPKx21HrDvjjYDgxUTrK6HNGKmDQ6iLtonq/+oDnSeGON0a+uOjXEa
pUVODXnWrdA72SW+/Dyk2cmP0HORiv2oW/ZJbVBLH2FkG4lyy0bBYd8Fr98Xz/+Vk/6fKyH/fxQP
WNQA/3E4sCLia96e/fPLfz36desXCsCgL9guOawhG//30a8Zv+BTYNjSIDSgBmZSbPmtfqyLXyyb
ZrPKm0xO5rk+9lv5WBO/OI5uOtLRbQdDFqbAv1A9/rEOR/xqCFj1FKkt25KzleqPp76ZeIVa5Roi
4KvkqsGxrXTj5fjYbN7cjXcKyGdHhUZdGsllS9Uc27Ftoowfhwk7U6Z+C7G5LsZnk8j8KOIAht6A
7lByXzmGc1On0Uewr49G5f6+LR+rGJwG/cSove/IYzgrpuRde11buyZWUQnMjK9KGir/UomMW3p2
rWe31Co9C/kERq2Q8FhQ0dBXHvuQ22qt/sFQ8237vUz221A2KGZToycGNuDHCxzCop5UlZMlnrKZ
wpx6/TrN5Ud95fk+nQ9D+OnMktYqsKuz+2hORkrprY+Xpp/az4GGc1QxZOl2StuWtsrfl80/OVFs
TeOCoCtqf2h0SbPXTTWD6d1PFRGUR71iOWhZ8Ji1bb8qvGE4EmMnpyIax3/Nr/n7c6Ofo5IVEohr
2tnWOoVxY2KDHcOQoAAwBNLe59XofFDJnx/J2b1k/ttCo1ZrOIZNTP92Tlq2byT835BMxlslvlOs
TxBKrkf9/uf38Z1HZgMgNanjmBTKjbOL8Zu+1ruOYbzgZIjDVD5o5e2/N8RZUyhVhP6/yTuT5biR
LMp+EcowuQPYRgRijuAskdzASErCPE8OfH0fqLrLMpkyyXLdm7SSShKICMD9+Xv3nhu2ocudCEaf
wNcsUGN20/xBa/CnO/n0gVV9Zce9x51MzZVO+ipn0Oqp6g9X+fwmOUyalhkeHW1b6sZnAVkyNTm7
Js78uWTfnrxtPf1Ju7i893/95pdL8JpKY6mVl6HW3795lU1gLtwpXdPs3Bl9SNcvU5wNCthuiVf+
4Tn7vLD/vBpzACZGHO3+MXUw07RPk0LnnRXheI6KYvRz0g5/jHlqnOd8NH2af/ZhmK0EXxEi1bvf
Px2/uj5dBYMRJ4j0f3ygdIBMferbdK3JfEN7541qpjugtHgjxri8y8Os3UsHAOnvL/t5yV9uezkq
s8vwdonPz31HR6trY+AEVZN5IDS7HpJcJjH5GV7JWMtOlDjUdrWOXLv8k4Xn86O6XJwFkrM6OynO
kuWH++vwLNPbYEiMdJ0NmV8bgCXiWt+Z9P5/f5O/epI8VkiWSJsRqfdpNzXAQXkp/sS16VRGsk4T
qyqPWtkOH61jNJjIkjT6Uzj1Lz5YWqAGCyQNc/ITPrUHulSTaUIXfe2WZuNswjSAR6yaqCt2RFzq
GNDqCJmXEjZa4zkNIQz//qY/L5x8uIK9h24JHy9VxKcPVzhW7jAFBcyEc3YCbh7FyEq7EPV/1Q3l
fdvnMYGleg1f5PdX/sXa4LokVRiWxc3/7N389WtN6CEbfc4KVE2hdhP2E1Ics2oP//4qnou8kNp+
eWk/3Z9MIkxntQmCpad4j9+i6MfvL/CLp5MDA9JpU7AECf3TN9jrbpzpvcV6nUlva8QllFKp4Bia
k/2HT+wXD+giF9BN+lIclZxPdYk2Gn2lK40uPTOkCxG9LeDtqG/f6B0rPAal2d7//uZ+fUUWVYQQ
nmt/LlHmtAysvIiohMraxHEaYr0pZ3kyB4vKNm/67e+v94tngreP4T8bLOPyz+ew1HSQXWjcYWJW
uyIrLTjmefuvH3mbvox0HJ46moCfh61GkLo2FLUEyDqKyGK7CAdN7z6AptGBrP+3d4SkgR3Q5eGz
KcA+PR6OVhiGqEoMoaF4YJJ9HwzyDx/aP7+k/6omcJlLrPuf1625GVsFXJV+hhsAkU19hdOj1ItT
gwX2397NopSVJjufh5pBfHoCa8PV6nQKk7Vuz4hCzMQoP4y0Du0/3NI/lkWqhZ+aNJMh9XIg//uS
r6uhdso4iZDehAkOa8N8T4O+9QMY4cxt6BQe7dHRPn5/d8YnfaCJN5VV0DKJ52HK9Y8dIE3Z0Cct
AApfgG68iwrrWBrplTirvRqCswkdxZWvmTn/YVf/1H+g+7BcWPBKC6pkKqZP8/8orPpJFVzYqV6i
9iYLFlREdQrCpzq8krm+Ttu7jERDb/q32XA/L+2aqOCp1AXakU+7Hvbubgg8F0PShoQbGAgQHX8E
x3gfr27U6vuS/NJDrVgdq7X3h7X5H3sPd70szbwei8rqs/h/CHRcZxaoLCVpWSprn5fZsULyYwou
BjP191/vPxaXT5cz//5QVXlE/3l2wnVfmafIpDnKhPT3lzDcnxrSv9Sj1n/nBrzyVCvLpvDp0R2z
yFaiggWkDAgiEqufsaljfSINwdYH50bpfOIrTU90b9upedb9rJJkchjmCOcfiTMbbdN2lkCGaQBB
3wyhJN9ASUn6rqi19762j3XWE1zhdOE3sFcSmr7T75sceLAMLGcz8JxBuCIEA+KCXHW2TE+W22PJ
aqxvuTbJVSmnt8KunnqlHtJSB1hivMjB3VULauoxF4BMp9Gf7OKSTdo6Bm+RV6AdKvMuHc+atmu8
d9mSgoG0wWrDk9JS3zYdBFspOQnNTohqU4sRhiwsVxq9M5xt66k2Cf3IUQML0jmc8tQO7b5otKfc
fjCGYj8yqrcjoDAG0klSTrDTJsXa0ItjYRl3UQP2Hb6e27krKfVLqkEgJa9BysgHUr8tUeWuUQqW
6ygaTzYQ9xJOZ+B86Yv5PInyPE7tuhrjq5zoa2YIL2BuM2EWItiUDOnXLDePQZdDIOQ3K2oFRL0t
/Guqil04w4Fph2vRwjiIjyJ47ORHDKppLJInTXMkODr14SnxIdj5bRXf5a7aaQJGrW3uxQwCnpnr
2YnSnRU7BA4kD+jBvhpSHMwAD7ps1ya0TZOBSRz7zoKZ8pZ2eL3VIGwHo0XndNh5mKWdJIX8FBwD
aHHKHs9W9SOBo4CfnIK4yLa2l9+NFjhPaa/1CIIw+JF6fgqi7lib4DNdkkON6UI/fx2TwJYdcAK0
WAtcvOYk2nTg958isZrj+7Fd5fhT64snj721t7iHBGQPg2CTShT+aL/ISK55sDbrtwhztTv60XTG
ox4TXYWHAxKmtjeSba/ZfmvXmyaHVYT5kcDaQQpY2l+L+JvKbrVkB4e1sgFEjgDzkscph4uIAl5n
eoCeZYftjx8ICMPw1QFpXtW0h8tw45Ku4HrnJliDWsrAKy0DqpVjH1R4nNvHpqlWiUTmo8h7OM/2
YwhAqcI+P7TPpX6nmEPzuRo22ReQCIBbQKa3eRbcTaYDLQxIzYmeckJMlLjM2q3twU64D6KIedGd
GMA1NbdOf5/NN31N/EOiQbEjqCuMpk08VEwzoKKLoym1g0WQj/oxy36VAPM1jPe5OhArv5kMuOTd
pgYlm49fKvGQDs/DtBXSd0iCUfFTMjhbG2qK+TQT8jMeWqUeRXSj5kMQb6WzsRx/nh4boooiUjyk
ecnDw8ip12u+tmgzgwGgRtAfjXC4MZyML1i2BzdMVklSHIZ8OyaIqjFWxS/B6Kz0+VAMBz05ut1t
TJR5EzzBCojcd8d8GK03wpBK/rybLidr+8Razfmz9b4i2+L6JtIN98bAydI3Z9lDb2WfEvxKP0eV
2DI2C0kMA/ebioPItwlZ0Am0zEejXonHzFxn0dtAtJEHyu2qTCCsa2vBCCrqsnyjxNluC6LBv+tj
T3JC4KBL9IIPMsmh9UzfmZatUUJ8SQzyPPVSbjN7nLdZP6xp1fjCbYfbiRaU37RVsQt0NQH47aYV
+GDf4oUme+I6Jd2utSRa/naTzem3wYVo5/Dmxsxm1DApiDNyR2Tsvk/Flx4AKbL1Iw4BPhEV3Hla
eZNn9Y2Z8caVOnETZrOtIwgxgQZiPAYvuvzAkvlt3TnHsZiO1myfmec+SaiLkR7s28lENakIp1Lh
Tu94Iktt2wzNmw1ZjOXqyIJyiDXMJ8ZrD2KT8xnZCd4+aa9loN9k/SFbiGzJ1uSbL+dj3N/Y7loD
XZQ+0iAIPYvn+7Ex7h136/bnMdo70IFtQCVW4+vDNvOeKsDrINmibZ5txRukwOZOqdhXpV9E+yK4
M+FVDZD9uw8D7GyXnqriUqRoW3zQuW7zhcQcrdunb2WynfInGCUGvVM6Fcj51o55nKHQRexVGbwX
tYdwU2NrD6/zeOJRc8s9kUuac2rKbQ9rXTGObaFgauEuyaddaHVblxS4OHsPw+5BjMM1HL53/BiV
Ya4G8g/Mtr4zpgVTTrKXN91YKEFJHiDuZjSR1SgBo86ZaE/Ez1XeQpzXHzp7gmTMNLeGIVzzbOog
5Z56iC7d5NvJsHcJTdDrSzk+W0QlpC+BcdfaF6m+VeUulTsP/lS8G5bF7naY/ZjFURuIfnhSEw95
vS7s1A/YE0f3KzM/qJxe9i2nXeRFay391oMPZdQYKTaaxyY6MtuKw1Mav8bGKSuw30MM0+KX0H22
zCW6qgfWl44Nj+ePaF5P7g+Z7mbbZ0cju4vgMqat4VdOAas0utfnrQ1LCUyICYONsZrYMsIK3HU2
/qDSQmAKXrO+9cKvldK3EalY7fwF7pFNMlpohie695s0cc9Fafjeor3U2uGxKBS8FMEjP8CmyYx+
247FhgSAlZlYNMFM7DycN+rawtYfI4f5EsJn7+P2RZKUxE8f9s7FcbOD0uId+lY7yXxjDDagvcxk
2jsgeHhuy5E4tfIGvWWaHEPPWJmE6rQdcQ3lg4CLqdOuZuzzFFTaF+wb11EZ99I46d6bbtxY9mXq
nE2nBIgzUBjVU+1SvRZEicrpxhtJqqmTJ6wPt4npnRIPUvZ013Ws4w8GTjYtffKc7tqUzq6ajAdb
d5jXGq8j5qi4Qz/RwO9q5EHNDistdrv6LTf3FmFGKrgW04NiUOtYN7XRwnTK/aE8eg4bAUe/jDiN
nvl8nn0bhELPBAyUqbleXNrwJdP3jrYSGSxdhp31Ju+pivIHWzNX+hhvnfq1na9G9TRaF1m8Bfmw
jiVqLlNuK8b6kPnOaVJeGyPeywEeP/wTffZHDdUWAQSUQl3+HPTvjRjOVL+7rD7P7jbRHsbgxWNw
M4Ht7VWzKdGkT1mCYsy+yWdgeoMK97NroNIq4WtNx8RQW82husrHDaP+1362dmN0SQPcCoNctVZ7
U2ZqT4fqaCC0TCJCEzxCntN0F9uln7jioW+DrTZj6+VMvNE71BVhE7w2kL83GhAcF0rzmBuHXpeb
calV+MRKSoTWPnbg3oyj3embdHyzQN67cXyaArGLsLWKigViQm5sA8Sd0gdrptqlT9aAcc1V8SJn
kLpOPpxNIe4j+4tbP2gz7MKe7CHIWnpP+K4T3jfuuBul/b2PnjOew+o0Z2Izad65y21obOZFC8Zd
H+mHsP8oY3kQwUVT46YrI8QS7WtS3oUjEpjo1M/1Q8bpu5+WTQBgVOP3KAwpJ1ajeLaiDDNnusbQ
aCEgrO5UC6zWiVlXFrT/ttTapwniHq6pt2L8PmcEzzBV73pfN99Maxs59X3khn5MOYqrFOdSfczI
4qoeM1RBQHwPqQqBB3lzD56QnAdIOoEnEibYw6vrdjOESuN+Gt+Gpj/09lkPfIvdDtmysSlEDJk6
nRU1DQcKdHcIoCtvWw0B+T1dJB/7hU4PTCnYNu1cbFO79PiaSWMKUVQ+0JUiuyJuiotI8U1LPakh
V2bezeDk5dFIg2mXd86pIB4AYaLpwxEbfeTL5BwhBBV1w9JEWeE15oM+6xc36YBuRgSTT7aPzBYs
lwMbsgm/VFMG6zfzzZxQOD4MJ9JvyMc4FE0L41ZDXZldLcPs/NKT7hc39gCD0Uww+3all9DPzbMy
eEAc7YbHcIkMMI+Oci9DZe4SkrwiTd3Wdrhu3OTcQP8Mi8ewR/YC/zixkUpsu/jL2B4LdUkUWhUA
THq16eZDzvZY2RcP9q1m0IYpmEEl5clWWGIr+2tgRI/u4sWlWmssshWD02zKdRc9zaXgG4CgSy7N
XDmc58p7Iyse0AcL8b2s9kE2nIkZ8fVi30Ly9ybQYka+6jmvD86T6jN0UNU6yCGrdeMGOC5uFpiD
LnINjB2JTsewWncTxw8g6jnP0+TtLSImODhuuOvnsEx2Co4q0sdHXtmvedZsIxJ/yGby7jyvIODD
pnYZyJsq4cASc1cWrF8EaQS7PiHBPSBOHM1r45Y3va7hWuQtl6+FGLdtcpkg3Q0LwZxmr5a6pJye
XfRltJtLmPmldms5zQa+3CURXxJW0WGARliKjQzYgDmZYNInyOuh1I9B1Z1ziaQYcmNey6NRnKeU
be9Gkbmnmlsr15hFpDccwFda1Ky15qPBreS1/SGGsjd2IbmQnF1If7HRo+cx6W8huuWAgQ4cUg1r
3rpK6q0zZGiF0+YNjfy74Rm3Wi0zxDtAPux6V/KvK2BrLOY+mFgmm+U2U/NtIPlOZD4/NsX0I4Ta
aD/B+SqBxbm3HnYmnT1SCJBVIcXPt4o61qQU44lwZXRjhAKFvnf0sIWyVKQpSm/nMoWcIeLdss1P
4UOR3Ze2vud7GBHzJT2MU5BPrJMEbZRyVWU3Mny2zed53MvwdgjvTFqbSQzgrQ8/AghwMeUfuCo/
Q7pLOylqLkpQK3MYJtvAqeDjFIcQxjhowSTbM0q+2BxRUBivVU9/EeuBGLGEEi8ZXtPmoNBd13ec
xWw06uQDk6nRLp2crxkpg3V0dr112qxJsaXMKtqzMA5m9kj4x+DB6ryxrXo9UeSJ/kBMgd8Z+ySY
d5mj3iCgEpOXaxWnxdZPNXOn5c+cGkptA/NlgEThgm7XCRQEzjQ53xRPFiLATdDcDRGWCJeP6UeF
ncBoAY/Jio/b9pEerxsSyDyF7jBCjnWbaH6iHQbJqYxja8HvZ7rckjsDMzFgDMJa546YpqAyPs2B
4UfRt9glgoJhBRkCGM6/GcONOa3caOdM2zG7Nrm3yss3hwW4JVEm/gYY2YmvFkdTbf6KhbDl/OlQ
2qpTWsQHLzq6za0eXLukX7Vgy+zhvuu/YnDYMow/6Vl+YhJ4n1SL+GldcGIt6PB0IIzrLyMQJQ1l
V2CXGy3+ruUPI82YzJuOaQeQ643gzAp1aQAD03xsdNZPoOLQJdvgdZLaHufXxkKfwvxnFeFPdnJB
HyAlFHGLzyvMonVVDpwY53UMHJCcm5kE6pSzPQFZjCguhdEcyTWJMRHN9WOLC2YeibpD2PVA9O2M
opLDe5iTAJfC8U42RdBuNZuzJyckj5O5bbDZLpGZYrxLptuR9wR6t5Jk/ii/w5oBh2bcTBG1uzgq
oHFwjNdNAsgpt65Ia07FQDVa3gOK1leq1SkK6QqknEqfRk/nqs3jrNebQEy+iFlcbYwh1mOFJr2E
VDS5K1F0vgMEm0hBMq8EjQ57m42gmuKzIptTGbvQVH7CU5307MYtBx1ieWgc2uVN4x1Dq7qYxgf4
DKtGjk+cUDRUqAdJOpVDf6iU7adF8FFp3Q/lGYdyhihCOhHnY8Hi+IJoHsd4fCJ622eqxMotNzSc
rhodfF3v1yn6Qvo0NDDIfCg46ntE/bmHQX9LyV4K2mvf5Meh/tqZd541IasPD1kJsCRGBntpm/aW
co1bnHw1i42Vhg8NoZmzrE95FtLeQqZLBkPQiHXrZo6vEoKPBFZoP14yVnqD+t/zSBSNI1lve1cm
5063BDdN3mset70Dthf/k5139MZGkmFXCrfse+9RexFPTOAMaVRhd5fJyXoRFXORdRvHs7sqjSF4
NFxIfklI/MkYuDUYdBppGr+5HYe30YyM967JEf8Xs7JZIOpQv4eKDGh0nsp+PbcDrNA5mBE8Fh3W
G2jarIfcc3E7hfHI7q0gNk38L+aY1qAfWitKT7GbzJKNXKs5BdV2Q2TRkpcj0Pc5qqTdIZHerJzG
yMp9G5t0ImWTvAovmU9uSlgbOjPVkXkSwnk2ZPakxUoWhxZb1UOuZHlLd7YsV2MRE1EXyH4/MGi+
15G3HfuxnYlVdoXll3U77rSwIeK4Nydc/+lEN8u0ntq8Nx9H1+g/IJEU33svMPqHeGQ5WQehMbkE
+xTpuxvG1bGJquieaV8QkMLXZG8GLIVsP0c9dU0tmnGr9xrJL2Vu7LqY75XICqrVzaAIj7FqvkV0
nS4T5cxr6hfpxC2xd/Qdx4kZdFt2xbMcBv3aCu4pLMphH2C4fmgGACWxoNXalKlLD6AR0HczEag1
IebdXSliCICa1qLztmL5ktBEPUfSpPnYxXlxFV5LKGYX1iB9poiti+mmHPEzJYSSMZ7mXFdow4aw
8PGjaCYOxWO/5DrmXUxnfMjG8ks82IPl69NYlwAdm/6ou0FMxZZZd9lU19d6Ao6eW2b56uJdaTco
Zlm/Ms/6ngvLo4najV5/GdpZJOT6jCjk2yJtgTmYbKPIeUgdy7WSysgEN54TmFUMV9xHLGxO1xn3
dWpYl95wKrjYNg5tU3Hkr5opvZPUTsdeahrsfiu90bXU4dUn9mhVjsB2hpaoAYn1jmOf2b6GnaE/
6OZYv7ltEJ2jJnHo85elR78g08cvbT03uygWZbgelKvvZnpYtFltluZ81PvHwFGZP+pN8+qMaKqS
MWPFGFNX3Vdt8XMTjJqrVqX2NyXQDHtlPV6sovAWwUhJek0FRMFSKwPPLNibVeIUWU7bFlcEJp6a
g0RdmHVMfrZN8VjHaMp2thlx0O87w+62elctsSJZZkSbIE76fDWIcAh87KGIrocmcqpDDe9nM+UO
wVoDzj6u6SRecqSYy6uX3BjK9kEMWl4c03xMOTlTsJsPTRrVFst1Dl25RIVRXVp60ojJCemrH8to
Esl5FE3bXlQ0u+oZPYJnreq+7wNfMpN0TwAz7PIRGbLV7KWeFpwqSrxF8qzGbna2fYbn8SW2TIIj
UtSRle+UIKTXHZIihZvJJoovL8zp7PRwr+nKFuxCeqyb3TFMqd7PKY5ZubWrzO32Ca2h7Gokc1Rv
Q1WwZgYmWwSk3kyWOzxKkp4KLnI7P5FQFrs3Hj6m0V+U/3TkxlT32KW7Zok41/AdUwHZDqE1+Fwi
MrgXDxsgYyInTl5m32M04Iu1Q/QhhDeW41j7LnUKIbuarZr9UIceSR00PZ5DEWekDsSxQ8Ayiiln
0wM5IUoXTUHDThdxDIzJ85R4ztKsPllV1DPfa4aJqHvRi/oYR9FMHwv4QXzF/uuVt/nkBDXOxsEO
6rekKpzC7wYkqbT0hinbJOaUiKvXRIF+mPJANDeG3VbBQYS6LNe8T1l2IZpL0fNSQ94950ofGa6Y
IkuDV5O/jDWPRWmmflRxTx9S6yr2/Qlr/nIMKGHjm5w1aGRahlaMVNOFbIcvUVdi56SxZTkm3XfR
VwyOjKZSpFSjJjK6Dyi8Sh6MMqiIkZ2NIoSJn8bsaaWZjiMBLrKJMT3OEXjmWBaXWQaK4DQXzgB9
FET0Ru9MuFLbSU2nRivqyMDPIAbHHwZrOrV9aD4kxVRNjHfSdklH42YfEln05ZMR1FoW0it2tLOt
efOzHUc558MQEUxzF5p6Hx5Ks4rVx9jXsro42GlgSY+eQ9HExpS/9dU4U3yalmL+57ktgjONN7Ob
11rOh4n+1Wrl8H1MVUMCD4EolLCpEs7dXKqs2JlisAThTfPsOOdqdntB5PHkta+VqfL0tq/5OSFo
T40O0ybvPULGMbaeFCfi/DnyekN+kd08ELuqOYSBrq24VaRB1lE7XMx6qrxjXXt9/OFM+EQ2WFsH
U20dGPX1U6kAVuwCN9P0fKsXlTvkDMEM+vh4NY1sO7MTR+fEc+mmDUHQ6MO67/JOfAR9TfdhDvq0
f8F/zFMHplrgp1yVkZ3QpmQx176S06M4TIWNLsh2GbA0jpnsjCP+ITvfZRrBMlck0Xa/6zqpEQKR
hBrITUQk1bbJRVicvDiYOCUyxo0qjo5k6/am64ezMmXNALEy9e7FLftQ5B8dk/6IMFCTKVuNCXHm
vCfjlHHtyshSbcmDwBhqJpq1M6kfrFzfGk4j/is5/P/ZBLgwFf8nX17ANH8DxzzEBT6Zsvn+V+U/
wt7/J/2Hrv0f3UMExXxdmshxEcT8X3SMbv0HAwcoOU9gtkPC/T/pv/EfHAH8YeAw0J9cbAP/k/4b
/zEkaDb+L/4rTRNe77+Q/kNRQUfwFwUAMmQE1lzcQ/eP6uwndekvesU8jQWPska4zzxfl3yNgTgR
r42mXTVofumkhJU3BGXLpqpXKrM5wLjVg1sCQXTJv4jZmi2xx/iyVvR6SqsHMJ+d2xBP3RBrmy6D
OErKLx43uZdl9oPVkX+iFhxB6KQqtCM2B/PESar1ILNz6dhkcmQYfkaOZKh2kprTB/7YHUJnDDrU
fYJLxZwAPY1CeqYtmt7XjPTH2TnkzUOaGvSv8ldXYXF3SHrBGUiikyb2HmGabfNOzOF10tx4XZH8
RILSpgg/EuJVGPeR7E2bY4rJmcNpvAVdQiAVvVbzzgooGQuxBxWwNaGDLD/q8sPUNRO8QPNn0V0G
m/BgDme1yH2E+gjlN4JsuyB2GTEVJOTZu4GkJOQGzzIriXTgOBqE/camxOzG4nb5t7ReELaWvQ6V
3Nf6m+vkPrFhfuoZd2EwXOT03hGeoZHwUah+U8QUq7AbnKcpPoTWfUeQocsxVu/uu2YD6xbZPDHA
ErREJPbKvrdEcCR4qDbmkxkFj3pqFbuaYwSzIDs7TCzVgsAuzKjM4W1kRHy7bn/bsXCVgb3PA3eT
5OFmbnqa3RPJWCzyz3EzMZWigk5wQk1j9dL276X+nvJJaUZ2xkOPFO9eJ3WAvXzNT7n85Eh017TA
ya4Ra1uz9yIpCXXmUDTdL7+1fDXLX5zonoQ084w2Y8YM9QYro7tYN+rwG4j0Oy9on5c/P2jhhSLw
mWWOs3F3ifCGaUkNl47vdKZr7ELK6TS3BayBTz/IfH5Iadr7aRw2KCXXsX6f9XAO73WeveWLmFTg
Lw+EXvIcONq6ePRisbMA1EvFQppGp+U9MUmaHQ1n6/QUWzwOY1vvHHsXO+KwPDE9g+iIsNokX3f9
uGIl2GKXX6vE9KXLrz3cet+WyzeF2AEpWBtohiUcsSjlHeR5h7G3Lugejmz+bJF5QxfZIXiKwn4e
7sMe0lEq9qXKbztDXotkuNR98WrP+ZlzHcw459GIo9NUd/gZT17S/3wmUMBB4OCZcNSX2k395fmY
8uxiCwa/cssG5/fIKxq6pZYbnsKMbz7ir1CCgjjQjrqW7XLCAQoht7LLGdHQubc6dWHh2sY2B5lA
+RlhonXhXLtU7ETDt8JdekHg96m7Xb615RuNu8DnQLkbiZUfWTzqlqOwOVyWN6bq4TDyPXgepJNM
50joDywag+scMoI4SyM/e5HmK3BLE+kucKMODC2XZBkGzjw/7iFwi4eBSV5feJtG7y8065m6aB85
5j0wTYJ4ZM3n3a9LXm0p18uzwy9pfqzT/t6iwT2XEZ01uY3C65QOhJTm52bJVLHrbWzoFgF2vc58
C+9mORFnlqaTt6bVQWeHGjRPnNegr/qdysU5afeszN9QhkdbFuSz9PJzmBN5kpdltumDaJN5mJcL
/o7XhCienIg0UA4sdL0oWWQEc8JotkYUzAQqkCdSEuVjmOU1GV3a2pFj0mUvC9RXFf8hs8Uo6nVQ
VTfozvEHdmJv1uM7Ov9DZeCx/flnAyPm6B3Gj+CebiM7jXY6lfHWHKdLi8C0yA1qOpcEQYbS+BWY
KZVGIzeshmvBIG7dBSFLPWGHowKBMDj2bcHatEK7vR/anHhoGBxYPTECVzA1HYWgpqayXC03+fPn
JHq+DvSc+zT5igkON8AwYvcsfsgC2U2mmZfMILMRdMol1IMXCxPnxooW3beQq0QItpu+P7qyqrbe
LEnXRoduQm7cxE30Ug/FLtHKeFuPGB6GGS+4ZWq7mMiqIWuhmMrxPWt10qJCJgNsRJukJb/Mm1iB
tX7+MOZOYjIPvxIzBWuDQEFwi6Yfu0XtW4KrKUZNBEVVkb2nE7HOlmo9zT7yxjjki4ekCJ6rLPTL
XJ312Nk4OUIQ/cTx5KCZ8x+Urv9gI/7cxRHsGkhRPUFZ8He1oBYjlQxJs94FmrOdapZcVhAHc6/D
ajIXJm0HGkbDe2hjLXYIn2FY/Zeq5xemLUP8qpKAHuRBDDNtzCaf7EZWLgcn69NyB9Ryl3vVsQpG
6uXK3UZgyH/ux+xfWfCWVt+WfRR24XZObHhYjXlJreTNFmSA5+adVpUWAxH1ZczuqpGmBt7taG3B
Jai98jvtdcmsRxjWTTsTjsgCzWvrJPUtwGdHpoBIZ+ca9/ZuuUiCmF7PHwed0QPVAigCtpZlUQxn
7TiwEcwTcSQs5csHZc+QMVobJEqBvsl9FPZ7XuE0/tpl7iFitVU897gTDoVDmkN4cAbSZFmVZMsD
TgaszUJXMeueO+dQGOGpGsJTMgZ+o+x1HMu9u8hJ+DWsFuDob7GBMZ81MAGXkhHcWJDSPOIXmZzD
kL2PBMM1/Xtosf0Rz1hCB5SJJDXpflyKLrYDh07z8m+gJAUplRFhaaxwdJPhmf4gD239s1QwtGNj
HUMFb7sdr8Bbttnsi7Q/h8Teq0YSUF971wKMTpNrfptmP0adWae17yZ7n0zUYGpHJXEASTddMBeu
eiFQGtjzhrne40hPN3OTH0CkOj/Grx8G3s6eEWhQSNWZ5KPBlZ+xGyMyCEXgL7fSUB30mR+wfi+f
lKD+c+wjPuWNI4v3Ns9J/SleSjH7tv1ezoJGs9gSc/GHJ/aToPdn5YsRi+wKYMaUvp/E7hwY24yo
gXI3BswfCs/EGEqkcCwzeu3HSIvf//CG/OoFgc8G8A4W3KKg/vtLqrfx0Icz4eyydK5oTU5RyhTN
tfejlr7qtnVnzyCh4DeFbBvL5lek2m5iO6NK/oOG+6eS/3PZj84MRfCCckT8+/efxWtDu3Bj+j9q
KNY/yw0q0SmtbsdOrKc+3NYxW6JLlSCPRHtmkXac07NudTSC83NiCjY0dy2yu5YWfekevPLbREga
I9SRuKqfT2X00ZBv9X+4O48dyZEt2/7KG/Yb8IJGo5y6k65DR4aaEBkiqaVRf30vRhW6btXtdwsN
vFGjgEBkhaI7SaOdc/Ze2x41NMPZHnxanTvXjU2ivTCvQ60l4PmZPt2hpfXRdHR7DFdeReRwc9tp
dNZsNlWKZ8NqTRlIFEaiuFfcJ8xuWtujv1Fyy0RnrhE5NQ+U+evmOSItauAlrLvt//HpwxjKArsS
yvHgm39ZY8fGCLW5JU95XQUmru91i1c4WoD0j+FQEaw7QKHuXfZZl6Wmzd6gThrtv+ECf9vX/nzq
/nwc8s+nriHnr2gEpy5baEEwRTddax8VlAXufTu9w0xC/fixrmmlzarCDWiwqriafVB32aCgEjHl
8szter76pCco963KLoWiZWTfJNMVgomTo94ncjg7gkns95IHoJtREtSKsTopTsq5DtsiqFhK1xc7
jOsOPHvrrf7p37/nf0FEriZZ0DeWASHVctg+ir+81lIYRjzoFdHYbKXzkOU0rg9jNCE5pltdP7OU
jPn7Qsb9uvgx3o9e9HjwTZriesgK2L6zuDpeEUx2+L2FnlKT2DdkRJFGUcDO2iBmit5vWuzVS2NO
Pn2mgK7t9ahGYsWIB+EPI9++NmSx1VxzP3eD/zcv8r9biHDCUNADPJSAVP58Qkcv0jOz5+HNhb9W
edNs7pnL+VW3Fpg8UsZyl9fTJqUc7ks64F5xNqx3N6MwjN83rlcyQev8MbzX2/yCWpyJHMsrN/T3
bVPfr7fJWrXmmQrc4gjD5jQh19WtK4NQw8lF2M1X44mtQ/13t803LP7Plyun0JZg69gaCIAGf351
staScrQmbps0f1cVm0fz6FrMeNu+QQONGt0MT9QQ8Kvf12cO93NvfclM3JgFtVjKY3TWAvrx/qqI
GWR+YR71/aCspnUxcM51U/yNo+d7Kf7Xg7bhk5o2ACaXds4/2/1k3ki7jRQHzbN2LasnJj6uTYxu
YR7WR8VcDn5WDD5+iRCha+1kFwnIRPeca+nw4MqvRzM5aqZDtffSE2059faVe8P9mfwIw4b1ic0P
1W1q8tBX9/DEg3XFXfsnYxZfhW38tN5eM9ovpnPbiXT3joXUpuhf5CEmEHO9K/XY2maJs+u4SAmm
8MvK2s2VellXwH9/kX473//lHXEkOkKsYRjE/rK7IyYI7CpIPjxF1nYtwdZSaF1YLESt64qN33aF
DVEEsxy0OFDTvNyuXYD1JerV65j+WFccl/mrOdjbnjr5bw5xXQz+9RBBWMDBYiu8Qjb++aRZdQ0Z
mpnovp7s7xKQJ/GWd3xdp9e6n6Ep27s8mKf8kqKd+d4bU+dL6zxNb6AyL98tGItHD7sktANrYcpC
H9hRHvz7Y/2+6v98rCzimCIhfADbtfS/vJ0L79wQLtwVMj4vHalPipEeZ9RpKW7ZYI3RfDB0MrKd
PTa2QHY0yMP+an2sZd01HAZfIp/9Pqj/373b/3VYF5ON2v+7wbutyqj6P//h32//7z+3eNcf+h3u
Iv6xOgwFvmACIyV+0P/q8Br/MNheAjyxwNvyFOMrv8NdrH/gI2NNXDnSNreMwZfU72xwIf8BVtqG
7OJJ1ky++D9p8XIUzro1+eNqc/nTBnetYfGfwZRJ/8vOMx7TqYsNuMBF16K8q030Z06Y4HKJFRao
hi3CtLBcdViHgGaeWPWSrcqreecl/ZZgY+HHrvHhMdnfCLvVT0DdwMSYc0miaVOeBH2heesqcxuG
1XSwe5JCrW62GLPDOfM87SZX/b5fZh2blrPKZTK6hqB6lR+ZURbYPcI5LncMJUn4w8pd69QX7eJD
UKXoy/T69P1hVnlz8uboph77geAORQq8Pt/hfdfJZCV9t2jtoDKWL2PmKW5FfXMa1x/BSwgcrW9p
KGp5CBax5tna1zunsn71y4YZcnliJc2R+554XjWnQhi/f0jKlq5z6ByGkmnlNCOBUcirQcSOzNJW
tSw+zI2YOmDk87iUp4oWiIqH05Cmk1/FJe65eiQWKCpSc2dq9rW5vjme5jPPdI/f/0gTrPvfn8XE
bKolEwhrRXVqCj32O+YGTPXFQHT1Q9cOEFeybsfsbUIFWrzqBVGyWTdi8rDlFnvdrRHZT6JaKHuj
n+mcz9veaJutQEuLoV5t45S+rcxguEtLC30vj55HhZJtwCyLxO5+Bj6Fmk0EWWYAwxbNrY46biq1
Yzgh4MX+jhCFZO6uAwQmzeoQkWt8kc50W/a/PIEdi3ap4e9xG942GZhVXopGM9Omyd16+SnpqLlL
3DmV1RunWXUvTN8JNXay23ShNHSuvWIPnvgoofJs2lHHYQLGgWLeGDg+ht2FeMWozEAA1So4VBbI
wcQFZHyFS45N2lZcNw+H1hnMJ0L8qq0NK82nqd4GI4P0elKfEowZOobR2g9F9FLWGb1n8kv7hBli
qKHjhPmMG21tDM20+s0ZUbzVnR2tQqjrofEQcbxvQx0lchMFvZM92DG009nrjGAVXaumQzVjSowJ
sel3ypsfs7bGlhjNn4RQMwAfkZwatkJ76Ny5M2KdKRY/wRGj5usPUY8yry+VpFQ/ijSaj1BrA12v
X9rB+qAx527KvHmFhThvlmg8jtV8GFgCUDAgdhrTotrN+AcLiUbdap7tCP+KsgnWnVV/rWntsbUt
VFtDjd0lp9+/hIpRBQp06HxnUOjLsrAP1pon7gK0NxlJ1NYEYB859VbJuQ6mbbdk84apb7w1U9uP
HeVtcSaRNm3QszYunUeYD5oKQNixhfpPycPYSaxSpBLPWVgFmlNu0tabD7ZK4EdLt4VADTG7tK0H
5JjXM6fDrSLtoA9ls8sQ3pq59Va3yV0a/YDQDbYaQoJCGXAo3QXKYk6kcW0RHBtqn13qMMVWomPG
ZF5CujAnx9NQLOQx9WgdvtVOgt68zrSryPRQf6UlHgXCT3a6GVfHfg6zIEqfvCT+YWRheS5noE2o
7W8YTW+NpHGvFa7EcljMzWxy3j13YusAzxijzeoIMr1b0LobgbBVSHTipZCzn9ftsz6zo1e66+Aa
4UrU43EVhnPVLyRrV0BmTefBcOt+J3NeXWN9OJWC5hwrND8VVhPAgcYI8LJ3SmicabrvNAYGc6j5
vYybgMU8DtzYu1LuEPuiNY+eVqR+klZfbUTE9jIP/lTX2ZEFGRFZZz1YHhgLrfUYsJWWX8iJ9i6F
xoy5thtIauYRhqRhOuVRg95V6y6pcLCDeI59nmeMSNWpdAwmYW1tBFJXv/TJ0jfFYCDjE1g6pzry
hVhLTIVsLO+Dofa6w2hxc48yCkAXkgwn3C0aJ70OREK7Qbk6EeBKv/GWaMBtlNq7EcIzswbmd8VV
0bsfbjYWflPSU+yH6JHpY80Bm1DVyc3W4zahWdC/ZZ38QBvcYT3Zspo/mxUi4lmWD7QvVwggM3ec
sJxOHj4VelvXGLorAKvbnNNb1UP8IuzkymP2hPLI2Y9ierJ1dVuC6D2Ooc59l83nRUvvi6h4LPMF
TnEFnAGssF9FyvJ1t1OHpJYIAlLzmWdKcwj1dpd6ZRQ0MHw1mU+YWwcEqj1rcTI0Jt473ovSp+Xv
bh2Bvz6qFrxLX331sQzum4waHTYicvml6459Pj4k7lIFZn2PGBPdpBeE5qo3S8KHln04imP54Uw9
Ge1QePDhmskpL9U9Vp1QTNF2rjLqij6jo+mKtzBvnh1vZLEYvsIwq/3REz1KedQ6g5ER9U6dtOas
mbv1CVhIbZ955AuMFh3YqBuOqVv5YsEHi+9F82v7hr/sYkwrV/8O3aQ1YsiDwLkiPqcxMbbCwwla
JShSRudjksPHKDBJIVyj57Pq68fnccqesG82R6Gu7EhWQbwSNRMnPQ5ea+2ddPY1WxhbPZeaPyGQ
X9zh1RmcT6Y++qEGfYme+1ZPWooNyy0JrO7nkzHez42hEMloAMcVdOyQB6iRg8YMT5AkdCoy8VE0
cg7YR1HQ2BR8Mh5wi9evSSbVhbPPOUa2W4s1IXtWaWDIOUORTRYR+rwPLy/e086BH70kXXAeIsOA
Q42+FwFWwMCF3Y/X3WvVguU3L+Nt0ouXgWENWyG0wCz56UTuUj1p/tIU7wOEh6Aa260ozED2/WXo
SV832NsEyqZpVljauPG8+loAvd26snpGw4n+Lm4OTp4h9W/iGzlM3S3RRZsF0SRi/dHbGZrJjWxq
KQaWpQk6dHZ+Wolro6ZQAizxOHeZy7TWxaU9ht221B5TECqbIqzQjdiMz3rAv74k3F2v4QTDnd/E
ruK5gQZpS3Hzixlp0GaDtqODeTeraF4JeAPsV675JqHJPrSCa901g++rbF3jcZHEQYhr0DBv6rBl
Slw1q4z1np1mdazqkq5W55L/sTyEs6ajvtY3VcVjOEm7VbxIBKBynV9FUq59L5Jk60J0gUDo30SV
OFQ6oDJuNpdFxdGWfueErsk+RD5mMzu3xrghZGE8Wy0uUhLQJ6aE+DwTTIY+OtNi2ybeV+7gH+qS
/jCW1VWqlY9c7+26Odkb4fLS59G4wwO67SoBy3VEOopTrUPntegZcoWe1zPMDjB2p3L8QnW3diLQ
tltYPueUvJrMIzxrROU+DRHjJfc4K1Fv6/zeM0gDF0PHqkrXAV2pOKeV+SYs68BSVBwK7xy6PG+Z
iKRpl5xcD6AxN3MgpXOE2ID69xRzxhBUGunZzt9Ru9L/5iINexTdo/cyrkDXnuGAInh8u4D69/MW
0oZpM/joRvXSrZD90BGRPwhw7UOKkB0+pQ+owz5nsFDbcWY+2OCxdUOrP4iJm4TEqkAbHbnLCEfY
xh+yjEMWigEDfRMXJ8S8tfuoMSAI6aoEYmoSX2h3qaXHXHczriZGaxIorbKZVpKesRD1R9rc/DIV
oxeQyEi01BFQfOrLVkO3bTR+yngSb1YfnmyklYGjW9Ym7NfpOdj2GoLAIthtYFnE173S5c9yHN6X
adktCxXSuMIg3TLFWc9uUOI+N3Pu7pGYCESuRbQtOzsNiH/44EomKsFtcDdlfc8U55Z4jJpqaep3
ghbVNNg/kZYFkYzJH0Jn6OvzDnM39rihf7H1jj2YZaJbKPrLTGs1thGQ6E2ps8msH2ODJMMkK81N
G+XtxsmmFJwEXnrHerPH/txpd1nzQ+A9PFWLhsbA6JndundDhwBmHLBogqjYJTLTz0k6XYoI9Urb
MC1yl1ZsvUzdqwX/T8jcHpXjx+LK4qaq+ve+M+qNghb6I9SvYN1W/jRkDI9Ex6R2MWABe9lqFW7l
vg5DAhcdq906rZacVFYfXSMlT94Jw6sc6efObhAey77DexNV3B0pOuvCl+7kHJMufsEaLW6Q0qCS
6EbDl4sqjgnlA5voHJNPkRIXOchij5mVbpmtdiGz6g+IhjAh6x+aSKf3zktfYk7ibvCUfahqbx0w
a8+xGKy7qCuOrXsIhRSHrvSoGKaQoDsCLe4juNN77nEqMGgAjYcn0XIIjjEGde9l8WuRMZbrW3Y1
g0neSnF2Sq0OlBYLtB9JQbhHjAJE8x5VMlZcWf1nZKCm74f8qrTdL80bG4w0+3Cxl5sqGb5iTXx4
WetdvNZBAmqDF3Ya0e35J/vSiFqKeFW86/qXadYGOJII1V6M+qNoCRQ12bhBJJ7vZtqKhZU+jOV7
vwycomoh2a8aTih96cVPKRhpr8hORfIFkmhBR+45gVXb9kUYNs7VCUElhScGvu//+f1Brl+eRw85
VuYmeCz3f3ztt59S82hfqjhzLsPSGNt5RGHtyQHJ+vf//P7yHz/TicgjNP3RKNL29++oXavxdvGK
3DNz0Fz/9MO//eHWFglclmr723d+/7JJGPw8UhoP3cBQ/PYy/jji789++0WNoEEQOiQ2ri9F//67
35/+fvhuuWw8p5fBH0f6x4H/dpjG3E7HKV2Ovx3P95d/+2k7xSoDzKzeff/KP96L73/aGiFBjcJ7
BdU9fui0V1ivYVAv6lk2Dl7mcb42+Tp4Oh7fwnCTk27NV7EYD6RUjBtDC91rj+F3kOpxsq/SdpvU
uf6IWgBgvglho9Hs9MB4td/ixb9Br3rX9zgpEJ3k+vJjmaRxE3t5ed1RBVUqr++KXn9TcddgcIop
W/TGu/v+QHjhNo0m78apDO9ODqF7JUxx/P6a1q9mOW1EZc0cBbmZid8Ibc9Dao/p/VjfW+aylWP7
c4UbHwer8h4ipb/hIHofXSYyckitH5Dn2eO40fjbP+eyPKQDT71W17p9jf/jccjS/hDOp4LKcavS
oXiKJCNOZeOD18glQQlDEQWFX5zLdkoxa8nlHqcaomB5x4CEzW2zGPsonuRdqjLMMtUcNLTkaYJT
T3tedcM24mx2yr2Vid36OEG8Q5Ip/clqXFAalTtcaKWClUG1szcr8yf47hWT3ms7BuwCcIKzANJ1
i5NOVksZhs8ry6bM7ZNRO96Nq+kqoKm3KtPlfp4WsB2EKRwdmBwsHmO/YdJa3U5Gv1zpWtHTbQlv
GZslT0R+bHs9Xn6NpX6nSvAGpmlqV46W36XTaPzywMIg746CAen4cbHtFwqrTVxX4mcyiShAKK2d
+nTUTjSEfqHUwbTnTM1H17Y3Xm2bvkc2yI632tuKmlxZNiCxb/V99tGteyQveS0qFYwmjqLZYaej
z2l7LMJU2y+TEPhCeLzZtTkibXBEQPjn9ZCkw5cddavo7c2lsjvUAtCkvhKUSa3aFFje70pl1odO
aSu3SRrseM3hmXcFVIVmvIkGK1/l8UvzhLi2qYGOo3vNHek7H/XiJXsE/KzkpUTMWF6wJAEm0eLi
aHQY4ERN3pXM8pAuHRiIykzex0J7rLskO8RpSrXYs1slpeYOaw0zJIdhiVGG/gJD8ly7dB0L5pEo
TSfjkmnmS4aGe1caiXkCVPBJ0jT9dhVj28nZSDAQXXeAWu7M/qhLWmVI3f1aM/BKILEiv5gPi+e0
l4Rz0RLb7hNHwLuce9VFKHsKlJjYVFh1ecYWigFV1bRb5vwFy0C0h2WM4BKkB0ZAPiMUgFYC+Im+
Ya3Hll7dxKWB9Yduhu7I+FroXXyt98NJsF8UC2+Obj00pp5eCW1rL7FHDhaMecLP9K02UNCpTle+
xbrBeHa66zwx3k22HsOimJ6mhasq1jAlzD079Vik7aWT8TPpd+YZThSq81hcd4jIeNwjV12gnGNc
UzuF+Zl4meqKnKzoQdiqPUpMAfiQ54/eSGsMkE18L1t4W8xO0n1WFeOlHZvblgCM25TEHnyk6iWj
XxUoYkA2o5lWh3kZ5K1B19tnDBsHOKgTf0kGF8OfLW9H0/G2rpuwnQNVUCGLvV6smXo7zXBmDYsb
SHTxRIUgoWxJD9hYXVhfKHu1nWZYz8ZiTqcEr3KBslfsq7moT5MmhgMDsmdEosBB5i5GmNR7D/k4
YPhdKo1tQRk+UIoePSe2gkxvDYTJ1Haa6rxda6j5qoqf+yRMzlpcpue2maAeRRSHeZS+9VGT7LRm
JgR+BlSREsM0lHxD1mYYUWSO+8qrtI1LA/ZcOm6xn4zl3ltq7aStH74/i8eVtdTIPujIRjiV+udg
xpSJOVqRhgbbVY+TxufhgEa6GPRNEmv2HjHeVqcPyvUH6Ra/522/6Ftb0oj3Zs84TeGrM5LLK2Iv
vWJ292GZE41MN59vnTpIQ9qQZZc292SFmSjTbLXRtNGCWYHHheXgoDqDS6Ocpmt9zhqIEMUPmKu/
3Orda5S4yolXsKYlDpqs+6S6G69Hgtf8sB9SP50gUfSg8C99jty4FMtdXJPPna4fCmnbNJ2I/Rro
5Bqt7exkMuTnPjXz8+yN0YnzR2zKYpyNBcxPGQ+vBYaFq/UTvRXmulHeg5RTFynfZ0uMV1yN60C1
uHbYWAVCi81tvVjWFZNXZbmn2lPDjpiJ116VB6+xP9yuPmoRqlyQDgizsJjhJo9vQ72a6Hb03iYm
+Q4uzE0reauyH8KCpOVg6g5jY6drIUuyugLh0AVdM/zQ8ow6xSoe9RSFbOfQuNGt5m1J9VNOfTM7
xsdicWGNAwPdms4j/SmU5HODwHW4qrXhGOc1sirvLtE3ZiWrTVLgHWJ+z9ACW3bhZj+KlWdFHPa5
pgQbxFse0gTa2MZcbyuru/Ho2lNWxDtZW8fRNSHRLFC/XAYkOLWPTtEelh7JuRGUnvnLwsVnp09u
PIBqHKbbPFtuJ/rIi+7LgdLWQT+5aWvXA0kN/8PGfJuNL+tfz0LQXdXcbFP0kET4bIlko0JOrrvZ
u8WjKn0to+3j9BYLyUxFgN+bCTvdHsc9ARG89aho6DzxeLbDkfwfM916Cr9q8mJLhCrNoK9uxvao
d1jGsN8eDYuYG2a6rBYk7KH/ZoRbR8cO7IdFfLydNm+UCQ9gQs4L/jHa/wznNfjOhjHiRE6bo+HO
nT+AHLC0dNOue0oKcqJxZvr8+VDeoTkLdDrL16HTn6v1qRuZAJYqy3yit9jCNH60e3GhG9xfQtTI
KpHYSx3zaywddLE5TCzdo1yJGFhAAWvoVlreI803hfbzoQgLskyE8StR42lqNRbn8qgv4PqTKX2y
zKjYPiJSgzrSlF4gmn1oT/P9bJVXMiUkLUQDPLt0n9BNXZbUOWizvMpzIF4yIC8FX6ihSYSAo4EM
t3r29MQOzBCaihMVd1lcjYfRTWnY1TqrMlE88XJmW42Aai6lz/2mRXK6DFUzX/rGxS7evdmFsx37
MaJbN7X3eUZsiosvoMysFOFledNZ3XHhV7VGhIkt0SjKRNiji8V0mzPOk6xGquH6lZIdHJZestU+
Gh7RBsvPpRqWC0e76XuXoxrZmPcwbRlI0mGqLPwKWrbXeChbcpkey2Hfczgnkn8DFPJPKWhCmrt0
GnLPuHMXzvP0bKZFfCA9lj55ZL43nfkwU8hpMdAx2z6OlGe+JQaxzVDRoKumqcl9hdgkBXal+vBj
nUUFxT1xogUiyvpSr7kpdBLHTcbQd0ONvpT1RVRO7hsI2/100F8XM3rQ3T4OnBqXSuPk5THk921J
p8Ofz96BxtmpTV3vOQWDoKa11tQSM1jAEz/HFlhAQ4gBSppLC1Bq5nGp48PE9/nZVOSbfCqgcJpR
jPtgio4gaz+0LOlvuXSMowrNL8Z63sYrtRyJgJveL7r8pSU8pRKdxhVUm3DA+l8Df2RgltB2YE95
7mSLwo7p08Fu6rNIRrENMyPaDc4wXkUNRX+e4lbJp3a8Zt1drhzbxBdRxSHMvCXZWyNZXVZLgFDO
dSQEeAjyOzdjXXQ7dgsTRZogb7YFQjF76MuUg4S3PKtC3Fdz/gbKIlte83D8NBMTuVjinNqofbVH
Oqptb2ibwmw7sDTxpYu0mtu+h9DFOdlYBG9ylxkG06um2Q2Q1R27Tg59PnTPwwCisDkCbA3v+kI+
mUUanUq7gSwYk2zpLTsvginghWAyIsksWc0MT12tJvpvbuiFOPlw6kyjZXrlcgUh/dv2eZfcRGML
bM6CK+46cXKo1xYnqzajyM3quvQ7bHQbt7kVlOFIioWxdxfZ7zN8TLtC06yA7UvIBN2PQ6Kr7Iab
KuUhtmnpvPvhkn52cXWfa65xkzXIG5fW+qXb6c/O7lB5KXGwB97Jpq4fTRf+ZVz8VJb3YmjFpUld
WoBVShMszHay6VFMDumuzct7p4F6YmaknlVJ8sBFwdDMyiA/pMlHFRtPWn6ztM11FrMxYVjlBljW
Vmbx5JGWCG6lTKwFH7B3FYoSsKp89WhCxLp8oaFtYKBmtNs6Y7XrmhX5yWTq1LErSa0JHVAx5peZ
C37b6EPts4vPNmavece8JxYrWWkPkpko1hGgj5bV7/OyfqiG7j6lt7hMbnkquvxn0UoYMTPgIGM4
T3p/O45uu+u9jk6vTpXg5XmQW0a8RatoH+JlaTb2EHvbvFYtD1Y22pnw7ipMTdvBKHdd2DFTMcvP
pWLG1q2Ba2MS+7aLlGxS2m2jZ/oWxe2d15pPWte8g0zsNxiRV0WWdoxd9P/WyoIZOWduZ34QiLmx
YtWgZspOBD9xMGys4ZGoKsvY8h+niTXbSEpIcnhGUVf0D7IUFe3EpLjIJQEIC/toTX8gzDcoZkYL
jsyoA2ZrR1EpfddLfkZS32f9vJdGfOydSGPFiXi/3eoV7kvrZ6go4BKEfjMSKjdVsCnpJLKXin+F
CYSJeTVpiG+aK8LAGQBA+4Pu4nQoGhg/XlUAx1qy7Hps7fS6XT9jVdN8U1n6Fu94bHAT8j/XPPu9
juJy8/2N3x++v2DkSm2dblwAxC3hGRQDMNUhxRuYeuwcU+8BKUx/KMsSH1rOzIbhO2GUP60sXWkb
I5m8KttNIbwybR7eJZwBNtoC1b665YyaZw3dqjdJv2tXf4oMn735PGSTw6IPKKgMdR/wVwOF9N1A
vb2dCh0rYEUjvzeJINWBIsBkx2wW9/l+mACNQ7Kka1vwhMV/ZJYYI2QU8UfH5oMKBNtJgh0bgg5g
KKuNz6VuPQELqG7SMor2lIi4cIatroo3jd3kJknmdttlRRbIxR6gurTzNe3KAaqCvGS1rl+7Tbsv
BUTUWJOHvKV80GbtRq7SrRRbwqFXqr2vhf4Nct0wpMc2aMr4JqUtXRSz+wVK46Vox+W+c82resHQ
oiv5Okbs2EfsYwguwMuF8sEsuHW9FLeymh/LKvKAZbKFVihz+krdsDbtGIKHsOe8i51672VFouCI
MaDP2+pW2J9Zs453ambVzKzPFlmkAWomNnRyZmvXx+e0Lj4KRmGUp7fKUE9j6+LoCEk/nGtYd2Hu
w6D6obrmZdLZtDdtHp86iSVRyVPWUMml+J+RK7+ZSgW1LXZm2NEbR0qhaPILGzv/pa2ql5ghVVxP
+7AGnIN5+dVIX5xQ3hip8auQdFjDAtOCzc1YZeaD9pAoG0J1rFJOjaE2I5SGMWFQQojbrnPlW5YW
WO54Qt514IWXZn5jBEFHxvrSqvJeCXzmNXBpJi5MBibbb4b0OJrxdWGLbOdOCSPRBq1pk/wAwMU+
e8BGRJCvPc5PsykPybh8qR5GFiCEMkg/Y9mTfq1fsIFbWBoTPIDIH7Fh8BxkW0D/BJDGk+3UVVBb
NpzRGMSbFt7nufxKuef83jI/bJhafmtuGaKEDN7BqMetcVso+5LiBAfVVlxnqfcTc8W76lhkm7qc
NkyBd1XVdQggJpx8Dni3sg0qUEiXcT/l8xd2LSafxHfj+UAcM+dg96xPKsXJj9paHfNlRMUJkGec
jF29/kpO3w2NnpcEm/zGWKkolm3m+5z6aitk43fur4ZqgQkL/QCbVzOXfU6bJFp822B7pfcopW2V
eQf8cHTlCvOSoBa/n9nF1hbIIfZ//V4Vix+aIC280H4GYKltsK4Rl107gjGzuMkLWvVj6vwg/RIK
GMuVcUp0aFxFX2tP4EtfK/wnXzOCYjI/eE4V2XyTqGRCddB4N2LEAZjIkq5EryeIaDDRo4ADXRnF
xkWH4AXjbbnVIEl+1p1zFw5L+UyO3hIYPBSDuMWB1CCXvngiDekbO/2j6aCaUwujMNE9ziB1dzOh
e0dgxf2tiHENolqoPwffmc3i05GEV6+kMvhly6YENhxoOcGBeIThHCfWz6Imi3c2FXL72jpbjhV+
qql9QFZVPaciVwF3b3fp5ti6eKhs2hHSXDsN09kO2YRGTHjteJafzrim/Fl5+hDlp9TN1k4LEpzO
dO9chxH1OB4HtHCfagg/zcW2HmOl0SrBY3hEh97fNiMnS9ai/qTqNPXpmYHEHZgl8qgzJZ7mcKEd
qhfUMcKMAjDv0W01x+bOMnsCYiuLHJ+pGnaxK2Mf5xeW6Pe80pkrsYJeT51GpDzursAaiuWF3MqU
qMS+v2H6YgeTq8jnaKbxpPRtQf3WaG19PUqgL8MSA+BifPDm9vC9CDF6KVTkHIgy97a45859Cy4e
S9FhSaOCnHRmfe2UT9sppgqZC44tqftT1KTq1DbJQejZndbNhzDsUTM22s9FpcdkuWZHd+7ATZ6M
DrW92Y17NEFaYA7tVdnQAqAdtGncVuGTKq5bdJEj1tS1ukw4KGr9MuIZZhH+KcJNB1OG3Mnm1qDf
dmU6eHAjpx0JvE24XhPjMcvK17lzkrOo3bMXAQrVMvSSA3AxPNuPnUihB5vqkhdJUM0jEZyr1cRu
py3M34Mu5Sm3I8Ri4eM0WxoGlMG7clUxUX0aH5UA5sfY+xHIYsIGk4DsVEbaZUrVuj9dkOGxi7x4
S7jizb23qlX5qozal0jhbhqFlVvhOtOt28FevsBEnJap/rksx0H8J1HnseS6sS3RL0IETAEFTEnQ
k23Ibh6eniBOO3hfsF//FnQHb6IrKa6kbhIokztzZf3R9eKYj9gJOkwzGTkRQCIEKOmQR3WOtrYR
8Vt74tZbOCBsdP1Nu2g5HUoqoOEGDBrny5UhSVRYo/VARPXwlalBJiecqLDUitDwYeAgZs7yNVKF
+/LfH1yVkwCqmZ53EE5FI+pXSgb8WWQbN+4HPKXM0mZh7rAZTnTmzqusztFBQ2+TxWP95FhvYHb0
fWMnT2XPMFnrAPRVYD7W0/wvM43o1Cw5b5mDSyxG+08bOubZE/h4vJgUcoxtMOm505qN8WoE1d8E
FRtwHaeMFF/M0Apg/R1kMorbBUNIX1R1hsU2+p7UXy+om43BeHJ9dRRJh5LHoAsN41JmL1SPagcn
tVtCTKvItMH6xcO7PmccctLC4K2I7U0Ty+k5cofmUjojAZVWnvAd+gZXTpIIxQi3yQooIaJtfICp
hL7hyi3eAdg5ph+XmBYiks/d7KC/YdcowlbbL2OXrnFXGQfSXTQa7ZEWBT3PXtDZ4xV/varLnhaB
ypj9QXuSlvyegnq6TQ5DMJ0pL+Ficn51DSEH29gbadkz52lG8oY9I+xYLT0M3PWraI6Bggc2q+W4
sYfhlpd9uXHZ9VONYlgjsJqD7ZKINPJ3LGB/pFHC/00azHIM0bp7OGTc+hwHk7DMGdDAVutEPe0T
0yj9udBY2vColFwDuonh9ziz1BqsdOSXinaLtkTZrXjrhnzbt5j3mhBiPA9AJazuaDnts1mE6phX
xJkW94h3romn7t56TCHrpoWUIrB8pO1bUFiPpKK7q2tAx5Rz5q3tPtwMA9ihZVZQwpRbxHfuGbjl
mB6rndlxjIPftUkNMsWmY838me9F5bfWBPY5k9opnwiy1GlvH/Ji3MeOizvLAp2bBxNyCcrRUZgY
NEzwZ0ZmZWtYvyGLyirr9EvROS/gNLdd04yA1HCAop2ujWAwj61Kf+hmSdfFWA2bgcNckRPrAYtH
epzh3uX//wBzLNjmAgml0VgbRjuYtyGB7mfH6NZVXjgnx5i/EkWypZmHarMgKvp5uKk8ItMxVhKq
8mbM5W+52ACzAitGXQHBb4hqkVTV1Xpo5XEKgK1SksVfFTgsxfA3QBNaDx5HNplCZcrz4IRnsdqY
oX0ImXVxfeWzTxj0WSP/2aIt3b2EdImfmeF8GV+TOP3WXKPZ9H0+4V5IXvUkZ2SoSzBhYfMsbTLc
QcIj1pG3NZNPKD4HYGPptYgjBVU88ptSrYVnXHI2dGbsvAcBZtWm7qNdXQ2aP6kaPEPcJMCqWiwK
KKuNOgW0coAdoTkCkP0tQZLb5t4E6rgiSY7krpfKOunBfXB1gwQd5SEAayu7vi5iQItwP826vbWz
knhjVD5qTjvrUcdvMuPkjZzurwhCx/fq3HenviCVzGM2g+QN9aJDSnok8wxWnzmbhJW8bhnyX8Yh
OMToGWCxmaZ0C6I6xQhI0Djd2wKD1QD4JJzrxXOFrUpT2EHmITsIuKpnTaafuMa+9Sjy4CFPAcb8
5oVjTL2xO6mtOvduLmHLHNd7HOGe04piKeKAOdm9Jr17IYTGoTAN7qQeulUz1XepF8VzHP2kjDoj
HUZk3Urvgp72Wdmxdcvb+CwWui8HXbkaQ/3shQjVVqRV4JJ+6jya1v3Q9HiSIU+OVokzDd9sU+Z/
ci8DROn9tWF9YworShaZ9GpXHdnHllU0Tg260NmEtBFQhslBc6FJqpwLaRjFHteXfC3shTqPTIYO
lR/qxHp3ouGR2ognNfYczW5WzWhrxypGpbH3RmDfcqneGSV9U5IT7y2kH0wj1Qb5HeGzLZmstK9V
nx44HND25xovWahOIMkWDjExe9hRx7B0QNpCj1xL7CuooTWWW21eWaPxiNOebmpEPt4eTsYm/PcG
vlgjTcrsaHvi7RifRyfDfxIykxnpjVvOfPux54ZriBKkCJgJLVGckLCGj1lMrU01GvgE3L2WJFuZ
NPbBSwUzDT4RUSsmLhaoCcK7zFdEs7MTjOshdvAxurIrWH6VGR8ebkBZu3e7iKFuJObr4EUNt17h
cx6+pvUIi9esDpUFsOGrmqpTqwfFfuTiir191wct+rntPNkN+wFGT4ZejoejJFY7VPd/7FQ4GZ36
dzTBdTQjjOU056EN4yvHuR3GrhvX3LuMLQgi8FtQhJiUF5cxdJARrAQYW0Ra0wWv3ZKlXL0LLJI4
JH44CJPvfCWLgPsJpZ9W824BvXOMApAea1TeAXjdUw9IPoOpMU5NEPami6mKYfYduuhdDnF/tXqQ
oosGNf7ynOrwA5iJYsShrkfY3KxKfdU76u4udK1IXxaAsMb/M7RPoZF/GiMaKD3unI6s+gQPftrn
Jj+RacWvdSN+DQbwEAYdjlsZm4JpPpcD56k4qjHV18VDDC6rhiirlUOCA5OaCfxgwnmb9RQUcVIt
V+TD8qrnFjevnUaF6ygGsABhVKKcWS+agE1b1IJzfv/ds6SsiBkpf5pJH5BmewqdGC6fK2920VIt
FWoQRfN528TjAq8uG7olcGzIJVs4Ydp3q+FFcyq2tri4J6JYzCvpJgGYTTBtPsQGWY028S4cXLBw
FzhWwqsWqAaLb9FyHKCARWUAieaWWglhgplYIDdaEq+pbO9hX660Mn9Bu0o2wTKUMZNNQ03busbt
ts74htYSMsEqmrDBswWsJSe9FcZsaK74qdNFeov5N4aRc5/qRm2imqqDoKBRLrZxQE8WBgOpnOdg
NJ/gu9PI7vSUTHiS/YX8oRnukyEMgPk3F5CoxzwkZodxmC0U3XhlueFHEAx4spv62ATWxunBZhid
65F4r7Jdmj21NWtsYXI/50Z4sDX9b5l6XzSijb4mDbjzDbQRXszA05H66/yPhMfnx7a+KTrTL1T/
qA3Zb8dk2HdvZoBmBrDiWE/T47/fLrZFj1k2xUEvs0dVtJeZfXZFSfE9VobvomkWM7+jpastmRL4
Uah/lDlYW0Obvgpnwdo3xxLt6ewNB+HtCu1mNUBkrJbV0IvVUdodCQHXK/fQbEqgxfGl5qx2UUMP
xHm+NAP0Od6elSoGxsECUyKK0zVs0iurJV809MU1RLz9kjvQajxnZs4YoSWXBP9BMqPJ569ASM5v
ffLBBYPCSTm+Vq2VbuvA8FYvoZGhU2nFWc3lfbRgn/e8MRjl99yGALLodghcxbxiAPin4z6bmfK1
k7gMCk9SZfdgJ18K05v9MiDHljgxFx5TO5X9SHgXorZOYuNZLGd+c/aRBpilV9scacfMEn+e+8fo
kace+U81rfmMm5kMgGZI5hjmftTEyTNQE2sxv0yM0jZCR2WqCmoIwEmvPEqxsdxaD/52jvslAICk
NweumF+RX6Dsb10snhvIYzypuFDWlhOjAOecoR2cYFp8763E24ZhhVBCTGhVGa9TQCvSYH3FBAgw
6IoVU/xz5liHoU8nP2VLxo1BuQVFO3FQ8+UwcZh1aM/AzyYKnKZO+Fo43oTZDvA+WY05K4hkvrXl
yMkfBXyOLG0f5ta3EDM9ZYz9VwWUwxI91ATmbrWF8KNIPOeeupP9e1EN7jCj7Fq/12om7dF4Wr5/
V9rJesQuJgpAQ2P3NHTToy6mp6RuO6ho0ITjOKOiAR5Rbb1lXEuwn725afBDVHeDI9OkNKjazVZN
nl9h/Mi2tfDkxfD4G3VnnOwcuWhkMLn29AYDe1qeGi7V+ybTn4fJ2CMYELLw3C+uopSFm09j5W44
o93nZLr3Bsvo5GFz10jXOdGJ3lgWB/iIYMWTE+kvY9uhk65I06A5ssoHrMtIJ+Y50ftDa7NSRLr2
g2vd2Slnxbr2FUXuth0xzzcgN5We+wmnpyWf9DS8MBZRezxgmIwMe0Ml2soY3HuAq7nrFWYgXqiD
yOentEyvupfiVzcYDeTEyLbV3vGi75AHnetNRDRCv1ligq4F3FaG7UA9XvATmOw2YKd4px0P7v1y
DZ0ow1AAbjeVxHvmivARO/0utmHVA9VMNuAI9y0iGzNwCMjYWlgI0eucYTVF1aWPzSePnPPe/ck6
U/7vA7Bz6zkK5KrljrPzoHFTPDoeZMj7EyXWHoIzLwDu5sxxGaUkLxj4iWJ60QENl2gLKGCSMekG
UlG+amLzZegX+E8XMLRsSYs25Vk+oO4tTNzyOKuKj7auzhhO4LJmcMN70m1sgztLVGLf5+28w+Tf
RnwsQGk4+M0zA2d4vHChq11V5ecpH2lW4EjC1Dnmv+ThcoMEz7iXS72ZG3yKihF9Kl7bKhk3sDBv
eQLIn5DBrlicEdIGq9APA8YCDOuTKgCld4/WYV1NFcmhBWXTDRjILZU/4X6gjN5I//aUuww0ikDU
CjZ65v0rs+GVzVYC6UU2MnhCUBP+pC4CcOxYf2kQvSUCjmiMch8Yj0FJ1oRmfPZ0bV7PUlFVklMU
SlaD8Bk3ClPh2p8SPj2a7KAAGE2wSuf2ilgTbNNqfuTdVOyh76IWs88y+dRWmtK/II5wJ227Xw4k
X1zq0MHGY1IO+XM47lCtN6mE1xUR4N2oTEv3dDURHFWT2s+DwagBNCiLihs+C5xGdYKRsubOx40R
YhD0xs7Dy4nbUpO5OCUmR7dKWoc5L0C2V25K/mdk3uF2J0ilgIti4xzV7lHwmqBXrEtV2hen0d9n
HCMkNuiPBta/rynZAg6AC1Z6X7ZXgbW1pt8pkV9e0Xxk8UBU2ewvpQ7GL0F5W0M03yQcqE2P8Avi
7ao2iuDQj/+UJxK/jTWa0GySUnaLY9oab7GI+X93PMPBKQfXtVIzUo1Mhhullqxi5TJiwhVTJVdZ
he82KPQp5KAd1n9Lg/XRrklWumMBNlh/GYzybYQvFXLKWRCAt67X1yZVbH5rdA92Xi7fzhqi2zNV
pVdHhJ/UoGg+FYwbQZmBEZ8xif6TbP5tzi8BzfE9kdND1WlL29iX7NbmNK+igVedrM9PzpkQhfAZ
/BlYg6DZAUI+jfCPGRu+4kzc92Xpi4BPwm35cJFthegZ3l5MqoZsvk2vLzg67dI8w+jUJX+rRv9D
mPOquEJzK97CUvnueAjDeNmdEWeMTVPx+4oqeJM2m2cU2PA/efecr1R2j7SmTcgs9w7v6AqB7NTa
CWEZXXuNRu/LxeGPmRmjjBMSzJzj7ySZXmaN7YrqM10fb4ZpVVzMGOmpFLzyTC9LeRdd9jNLfdNk
FE7VzfwiEwZVMtsGOQlRuxjPk17vONFdJVgEIyMmi1QC3J1+sMQgZaBIM0+AcWF9ckSCmBeWZLrs
HjYKQOogWQrTIOnjc3WtfE+2emNqIMUwgxxmSdOF8pxD12uXQOpnjBR7V+Z8ZSiMyyLspp9tRRFD
IZ+ZNfqopowbidNHPFbk2bMV8FexCir3RwbVdapgqdsFZUgYa0ob8cFTH0xpzkJla8ZgN0C+m9RE
ZU5oghFCPZpg4KgMt0yL7HAzAQcDuOM3Bqs6g0zw5Tb5bcdrv6pt24bXOT85Ur/gcAHBtEeofHSB
OuXazNiAt1VxJiZdTItZ1R4txeuBIOWXlgZc2ukYGIT6xqZWGskkeh9zTjMNZs3Aro7iY3L1j+Ee
kMFjcVjwdt3RtsPvcKDkjEmjE7oX6Mse+H2CM6L9wC5DuIUjnyH1gJtzxULdYCQCeC0D/VyL7IXe
oW0d2nccuDdIAftY6nJFo8IOy9O2sBwaI/PnrJZcM4iQ2IJ/jzUlz3LGbWTSkjkr8zEpDv0RZWF5
85FPvB49Wvta9upbjc9VKH96cABbPeAQzyV53WQz4L50WC8HvMZM30dHnFKteEQ2z3uUbqoMOwzV
D5z02eyGrjyEcXnMsuBLNqiimjpp9mMkK63s/NASEgmKtRvjIMnyxSmjfek5E8JWZ5SZhZlfO9Wz
itjUp4JdK8gIDnuXuQffpXTvyNNlROrkhv2J4S2hbapbV6PpU8h6N6DTkZ5ZL9uC7JPnOcs/wKxB
TkP+CzL3i/2wjkNeE/YZFq2fInMf9MditKmt3djjvEZZHVDLon44G4n2z/TsYhPU8adno8y4ds/Z
vz4K1Ow0nv/kc9KsWppX1yzp+zH17tYMBNa0NlUXkHQIvFeKDN5Ds/gDkIa2XnD2uDF/I7s9MS3D
bcpsnrg2ThkWpH1btX/tvOEAx2mormg5HSusit7QclFmZHuq9elFw95KzuJemyy6w7Lp5/N0j1gW
jIm6By84D11br0XX3TAuHCPwRUiJ2UW19zHOD64LpaIe5TM344vVhHAfvfEWdMYdg3CwqvXiXpdb
wvX4lsG5TW1F0sm7gPrfp/TqUm1T7zMHgA+yN3v6/EdN8Yb4+6OuNNqrAoUSN7y0afk8KEJZ2RM1
ERy7w+BLN/qXuqD2LYUsQFvxTau9u2uXe9GphxlFN9jKdEKwWzTJ2zDhvBBT/l6Yzk8yfLtm+DS6
XDXt9FtkgbfOMx4ZD1RxOLZL9OvOzZv9ZGL3z5BR0rXOKTD19N9OULpVRsATvIjcoWvdu4FwzGg4
xGVVcJE8SJoiUaul48sUyFeofxaGle3cuOzZY/7uOoPNVE5fNzU4sFay0Dlat9Us7xV73dVuEWVD
NZwwF2CNKa37TMqM5HK65SH672vSqoL7uM4XVkYY9FnWVrSI3AlN/9g6m4PGObrz+teiLLcDDWZm
kv1GDSraW+vOv2nW02EzjDf1i4vOOFJzfLPa9yKd3oxMsZXGzUvg/XMmNnQ9jxG7XVLrFcWKDEy6
Hrpzj3XWREBeL6safNEYHWB5ieiQeppGqXiENlnEOmyu45RRPESEA4NLFvWdWtQQlafZoURk0cVL
pRMgLLpt01So/Zb7x7S0YxmPvmvw5fczkc7EYqkFCnJLqNQg8lf8SaN21xLlw8+/toOKn7OV3KPq
g/IYa/OZFwIFu4t3RtJ9C2I/eGqB+PAUbGI0NxOhWpQkvrfM4ShYZGfRxPgyJlijKFmFjDSi4Fjp
tY2KY1YT0qA5YdXm+Fs8z3rXVLa1Olo06xRrBxfOXGOr4SmM5uAzNwAcxSafrse8c5Y3Hq9dqo+M
KBLxVArrloW8dXOFJjZlb46i+7myKJztzhMdKqE7sFz3+UeVJ5+DE7x50r3XABDW4r2NeEXoRjxS
KRFs8TIydyPnndOqQRKBaqhSam8h9qNozPdmx+vXQd/iZV2jeQBVmDPG2pLVk9Fdpr93HK92jYyv
DdfgAXvPYltkho4X0Kz0rTT5EZMk/sgHF3BFNqwzQ15tc75luXyPvfeixA8pWvPRQdjYJb1BV2z+
YsryQ7l6uTXi+RKYDmMRZxlHt2yDcwC03HxC2H+t4/hTieBJ42cve74gxQGo4NRGLyR+R1WxLTRF
zJ+4m2BSJ7MPl5PqyAnoVjBCp+GNb1rr8+cJLSBA+6W34qvSJV3UCV5X1FqLdPbKtcgB4loyu1WV
erfZYWI5OdhjHVU+k7tjfqHwTWsY703r0LKQhSEXDGIHIO0ooW7HH1vTzl2hfVV18kxBw09L7N2p
0xNmYFp7JQfYmhS5hq0jhAkTJW28E6b3zkymBAS2XDGCVl34JS9JR1V7UIWXdVKqV2vpTdYTeFtG
w/6a03agEwCgcDZCjjJb9E2+wlxXT8LVrh6nJSuRJSaCbqvTr2ubY48sQumz4iDgczd8L2dDrNIB
6HUhMPDkrX0Qsqz9LEaNziN8HN6UnxKJNQqRHaWmi7e6Ef1rnbY8mE56CwrxO5mDue31iI0+5tbI
P4KHJ9XOsCO/negDpWURRcYffA2xmh7h0g+l9BvT8NuAh3qqumzV1s3F7N+YfTB3d9MUNDlY2DnE
B5fgfgkydOPxolsF4VO+xlnoeAdqY4efVOdiEjz6LBuONgKOsdDncnWQcAP8ruOa4k7WjzMjCTuO
OkxVQkcYgZFYP1vcsVeoo6k/Mq3Sh/RJZmVApq2VOwKXe9EGOk7A5lfEFA/J6iPTwl+0wmWYOaB6
Vu1WKBeLr+E8ZrsccevQmi2cp8H4xesB/HXxB1HhwlOvWwOun4qrnwtUXhHo8HCfZum7dPB46IPh
I9DEa4NUjx/iUDdi615JSQ0deSmOKsEqaMqP+UrTjsTcxbs3ZVAIgqx7WKXG75cOfjhwMA+gHPCf
RvdL2aNQ1doM61I8LCP3H3IWR6uBVUCa8Cxi3ExRsSdZ+06+d4UL1t06QKNGWb3VKV866r0Ff5/z
TbosWPqie47YTleqRagTb0MA8B8upR+P8Ah2UeU9x47X7Yxl8WDIho3d/DJU8eFkzFIntSXQf7dV
Vu2KonT5DdSwAolT0d7Mj1Qu+5D7ZGacfGDSIwMVG6YBxsoBCq/XSEVJV79M9fDSoRLlkeE9ZcK6
itpEL+tj3ANBfrDS19D+1F3lkQ7y+OCRdBMcngJW5CU4y8bRXgcr/rGLalO73LLjJdmTVpofKcIK
DMmMWnL2zE3zJVXtZ5wSy5pwHxIPwpcqXQYtFnOrAiQKOvyK38pCd0bkaxO1yjEYnYCZEBIgDOGY
VkSsCJFxdD5Qm9A/o7rYxeQk32UXvVcwXX1bpj9urm7YJh2UwjVefy6F3D+iijXVWwwT4Zxgbkpo
4bIBWlAuVnJqtDPnUYZcwoqWBuIZbhXIHd8zrJdSsxSYxa3SbZS3xGSp7IiapUnNptgwba3yHWge
qAh434jQm0ZbHAouM1GAOzoVFSUu2kUZTH+JHN+FwTgW4TjN8jszGbQEZcqCmXWHfJ44m1qTcNnx
bO4LWZ4GnqIXsw92Vum9huSdABDp81o0eLvKOH/VIvelFhJ7qtszBLcCTBfjNuokfGi73ivapNTM
wIMPC0LRGTcn9xACiGsjcgM+0TPamPGXVu19jNr/3kOCBnpAkD5utecKTSkE46AqCC56xHQm0Zi5
NPV1SKd+OfNJf24jvucJPkBsnXMOOpR4s8kVAwMBQY8B9URr10S0FrZ3R67mBaBN/JiEMShfRN+4
epsD12AREdVmSr13sxbuUyJJkLJHw/ULloqE4QY+fEWCN2XKhDaU6nxI0saApRMJxt2Q3MQc/8u6
6gTP4dJ1nCqCQB1tQMZ+MWKhUWxAep/QtruvhoR723VAO3Qsa7lEj9lBk/gqEY9ca5EXMuIogQKG
hgRKFQnddLI7Uz14qmYOlR5F1gbJ49owz7Hd3XoHvAFS8cmi3j3VWrpEOQxI6lcJd+rhgThj5Auy
g+wIyXXoCQ1l08BFoME/67L37BJ8rkPd3Ro7MrZ2/16T8XhJjeFPgdAYM9VcmwW+txm1NeTIdE1l
iiJctmon26sReAXcRgLxgK+JZ5KzW4ck4im9EqvBYf8onIIsa9haftrEv10U7SNnGjdWHQBcGFuC
UA30K7jBqQNdxWjy5xY622qIUutozwQAvH5gkVb2pp+YxyYpAe5gIhOOtZvQDRtQXZ+lO7p7sHjN
JtOYEqVkaOb+r6F5Gz0i/JQqndZSfdmBOqoubPkyRpbfMsMhHaOWGlqQLhQk2m5ySEZ8xG1Fswox
5OscihxZOdKY+jKBH+h9ZJxT7rgrXXJOtSU8l3VStQFKRvwTO63YGkH6FwLpBXl3KJChZYrgaWKg
XNGet7aI0+FgtOsTkZKtFTAVHr8NWkX3fTc+Cg3nK2+Nj/vDPSU2ekycON6mcikeqhVtwJWDxyPa
0A/H/1ZF6mO+6noPo2lBj7icqwkjqIXzimNOhEFq0/yZ3creDXnXbJ0QcE783Wv9cLC72MObZOGQ
M4kP1zL50xfhL66UN3sUKXdSZhSqHGuSPSREsVN1JUWCudFuOqaQorG9q9KVtUmr8yTjcl+Uh3wR
Pcs0/G693ZJDsI2yWeeQMy4TB2PLnJ/Klt8aTvytU9a/qVCPpZ9xbavQJgW7+98J3in1Ddlb7ioG
77duN35r/Wsb/B7phDig4uFmYOjn+BUQ5P5HMnw44OibV4kxfStFsB3pI2gXgBJLO9xuL1ma2Oht
7B4Z1VS4RiYzMA7twFLaL0kyGxrMIGj7W8yv3AEo/EYsSd97ZhX7cdCNdTmJa2JyuhbQXGXJVVev
4+NcqX5vOZzDC7KAWm5dOkkNZMovtndYIreEzZ7sNqLhbIKFBCuM43iwc6QUMK8Y/qcGdceh6KI1
sgtFmdU+hELjt6jxKM9cjLT+0giiayOAcub4NhRagxd6ZAS3gWzpR1nYceRYztCd4PI/jL9Nl92n
xTDc5IH0q0qQAzDyv3J+rSosDgMVlhCaW0g9inZx+c/JpofL3rIyfr2QUyl4gs9p4tPr22nnUEeD
z4GlOXBoeabZ8ycck7cIJ6LvqWHrRqjx0YASSOa31OVP2Mzljqq1md2YN8vAmIvVbyk1Pckpov02
bynwRPsDgCiIbGh9P2whqdqkXrqz6bZIwIRT+WHKkRNPlAfgI6L6OEavuuRMWOV43OZeqk2DzX3d
S/lb2+GXI5u7k+NfipfRlDa8aqTJ1o6b7WluZnLZF4cutVCA9MBPgxG1oajUxpt5Y16reSo21VD5
bZfJC0fWbVJP78lMJlUjoTyUzaaYGj7vo9sjcaaBRwEz5VCMeGeK8vp/Lmefqgq3pm3uVYgG1zXB
tJbedB/7Idtm3bypZ0bLHsoyA04IhcYpihE7UwcXaNvA1GGEEoE14h8jVvxkthSyQRk6ZUM3n/Tq
I6WFeyNqi7cpd7VzlnrMUQeCIH37aQdWzRmR/Htv5xK630g7+1TDc9NwPHnNX4mDVPMwpONgp4k3
JPZUtb5wyvxdw82Io4XKAR7asTrqxFM3bcdrQB/ZMiuxAFFWOBzcv+MAx8ah6c9iPrbuMaWtprgv
jynrYo8hbG0k7aOwTBYKJKao4PqQNBY/9WAjw7EmLJpN6gzvQGia4+C2P5UbB1trcB5V0GqXSEl8
gLG3MptH1Iab1IKQZvbmvmLMWGFP4VQ9W36PULdjX5hARWjY8EqCN+CgI5t8Cc2FOw5A837Su52p
g0bUq/oDkxP9WQJigGLCrwTrpr4EYged6Rl+16HTs61juB+MqC0/KQp672vvPXbGh4WJYycm8zyE
e90ZPyO6rJY6iD/JkHw2OFJ0fR7OCkYb4K9/iTPCAvXaY6L41waD2IaDmeznwP4JuHrT4+B3kSZ2
ntCZWhKDN2wSd0QfwexINT4RMU73k6FjXAgNtZLWM0d5tQ8JzWcKDAUtiJmfprzrlT0+o3YNGIyy
T13PiKi8e+2TEej/NF7fMym/XZ+4VABJd7G96EfV6p8wMRlFJOkM/iPmcoVlEEJCsisEMnnKyQbV
WHe0EF0roTJ3BqEJq+ElaYwbMLNl3lgcespqfW5zVoq6P+cmJc/vYQ/ICxarsZ2n6ENvwTB1oav5
psvrtcyMuBc1FIWSWEgn545V+MjIiToK5hdrixtCoX0Txf9qxZ8uaclup/O1KluyLKJUfNc0Ghk1
oCTRnWLd5Fqfgc2BXANIhY4Eo3S7HQ1Oz2SUFyBMCeQrF/e0Ycq+aOHNSZvrK/3KGO/s145DtcNj
ojsIRwRBqrWblYdoLKJjGYQXnXMNnDC+qVazXqc++m4KIuY1pRBgbQuDGhraDdKCm2JlBp9A8JJN
63VcqvDrMRrnwe/MOxNv1L/4BQs6mf+S6AtEorUbsgdmUscqZU3USKW0XEnOJT1BGvw74ae19IYI
LTM2A05DabuYk3H6cv3iZ631atdyvgBEEf2Algj9UgtOWa0hRSruJy6TjTFeBm79bJ+RhtUx6CiB
GmL1gCQAy9OMfhFEjh6UyE2vc6hyuFPlgrB40+kWh2HotWlA+icuz0nIfZR0BcOUCW87gab9KPV/
ZlLf6jh5j0JMZqODWsW+J3yu16X+Okq3eNbj0VsXJxHrGEvc4T5liDGx/aJbBvXPgFnQzGO/9/DS
wZLdl2bZ+VWIa9iT4mD3hJp5AjEyj7TKps2T4RFSKCS/jjnijuEQE6FrkQNyEE4t3UXOh+yl0iTz
JY/AOEiNZioUysYb+v2QZfPOxee26ZzuNyqJ0Gdsu2sh3R7zeMfTh0fYTxea3WwVHzKkF8iNY30X
m/qOcBGX7ITAfCr6fVyHVGYbW6OvmdEk8bWvq/FEDQeObn/gFncMUCetT3eoxVNbNQcR0tmFeBeS
XcCZ76bJJjJ45aqk/xLa+Mnp3PjQSmddj8bRSSabnWYaYGKWVzaypXCerCFVqbQaTdojS+rnmgu9
n/XxNU5g9mK39I3l+9IxZwVMQTpjLPd927/1Vgvt1Fq6/WrjFGK5PMrQIThQRAf0acltpOmw+QA+
FusGTWE1kzbhnsydsgi/40Gb93bZ+PXEeCCc2ZPysttEgeftHC0yN5H9rOhmprRZJLu8D7FjgKZj
MJBShxvwUGAhHNkmk1+r8lUxtUc7mipsxsW4DQMGynwmRdS8UWybXvsZQQbz4tMAMpVAToZU72Y3
SsCpt4F306d7yfAElzNFWONgzAx8BBdd7/+IOo/luJUsiH4RIgpVsNv2nk0rihsESYkF7/3Xz4He
YhbTISrmSWITDdzKm3ky3PSm8g4W2MVDXUfzUnj7jtAb7glZdJBuIf3JjuKIkg/eqphDd5MO/Pxm
zyOQQaTEIi2bNWAFKmcktZNP4FLoTodkQJsa5yjbGTbNgs/DNm1vaXWfobPNX5UGdEnvPMCbrbJg
H3hN+KeglQQB7zO1zMcmFvA7RR2BgfgTdVgWS+U56yWWbrZPMzruLquj/GLYWIcKQH/dmNErwFKh
9PpnXNkrjB3VC3eyrShcQiyRpK87Z+sYlnihRM615THliurKPOzinHHDo/Xg1KFYrHlEeXCSrX2S
YBHP5pVfFoKNMCnqybpo85bGyy0wljcFu2Kf2LT59e3FNdpdj/ll3+j4NSfttJID3yC/S47YBeME
6rZJ4k3aNu2tw+U1pRTDpYURb0F14iV+DX1xtGTO21AyzprtiIk7MVPEWMz5/SfGvfZAtDvCSBtD
mHDHeieS6bnDmM36o/XWYWublBvb/XpskbMsWeAXGN78PrXOOOikm7X7fF7cqVn9jtGFpGWNl1YM
+KYWb07E6RUA5G1k27uL2RqvXSMxTyWV0h4KFrcLJjNkbO4L73FXfnKCVqvYTt2NDhHY4mJekyN9
yxHEgnyISXWlclveWgSMI3a1Oq+Tq+npx2Xu5McgvAdpXONmpssdR0Fa854JAoAnWO3vLqEitETs
lxqLLSFhxuk8sbJ1r/UhtArIMUTg5+APRid1ic2Pzov7Y+8gcYTl32HCst+IJn+wEvlnnFGTcsTv
iY1/F2kwmxU+ETW99OVwK3s3ROaPhj1hnkeLBNm+CzEyNGIE53WyWmjndWf9CZrqWHYjEGnPaAgE
EsSYMWcHgn1QwQDpxpilw2lmbC3vELLY+uGMWtdedxT95GypyLaOws/LNaBY3XD9FhFYYIVUnE7N
o3TdEYXL/2wX/B27DbPtKMOqjXoTLrwttK9LPhSSSz9mRz3Me9m51X7JxnBKrhoC5+1DCXaVQo/H
viMrX4FQZB1FYUoMQJjk1V9NmiuuPXY1r5604AkM45thy3jTFXR9oQrwLJ3NaevZr2HScqcjx4/F
3mB/F03ecQ7fmyrvDmaR0HxcjY/Q3/195FW/RVW/RWHu7aO0JZUzqF0Ui0NmkpKbmfTYI8aXBnj6
qlL8HFM5Vtu0c4Ezd+FDTcvIQS/NpDDRgK+6EC1qXMdFJqezOZW7Mal/3J5HbVm7sKOhE7HZ2Vo1
mAVoG9DwRQOkgK0a+YuF0Dn/Qa0IjnUX0Q00VfkG/ZFgUZRZO7wAXYqW7jpzf7GzOdlNpo+UU3Y8
cXvJOi1ONq2fvEx58qBcUR2BCS0+HJ60WdmKQwdqaZVJjvzpGfaOfQUuvurz2Dqyog0aiAjE2PS6
yJZiRQNIqFlu8DiBuGufoetjoxHDi5r7G249boFFdfZciBd45ejjyV4hGYttaWD0Qb0oV25m4mUP
w2Yb0HK7cmUgr1PwaLn4+oyOCWZsv/s+NI5xl/78+x9YrRMF0N9Ym7trYhE/GqjWyb1M7Xg04x91
ApgwlZ+vgzT/DAdUAZg3jkmsxNNO9Wov8lwRQ2VxWzg4TcjBuRJkJjNm7EalQIKaawZlHP0OLDM5
rXcmDOhfjPNZ6FJWJ8+WQr/HwnrH5Yxuk9aPdClyNqTsZoebYFuF870qYf87ZMSYVjCbivoDFn17
LCL7h8+buxZtPKwpOrxCqv+qjJwYmnyakwzmQ8RTO8S2QJJbbZzJpvVhnLwto4KH/shYTOgDD7aH
CblM+ovhkAojcc08QLOmVNzycO/Q9EiBuiH+FqPUmC2K72DRpwvXiZAAbP8mgW4yqiCkFLjV1o5D
41uUgbRUnG673MJrOmM0Tio1oUArb88qEqs4EAVUOg4YBV7NhFv8Nk7Hu8zCkSHMDwkHT/baTxMi
jQPY0DIptoTxX5MGlseyDNdu8EG4ZacLUlkjPqLKBWEgxow4yeiRFA9A4bHwWnwd9cabaVEYrf4x
ysKHhJGGVfEhcaNfNB+DKAuw9/p+Mu2yY98yPGblTYZIv8HA94wxG8x5QEzBd1C6t62DZiAH4GCU
C5Z7s2uusel/tShkfHyJG5cOHrgu7u9+zyMk7/nDRdgVh8Zlfd2Ze+lBekU2AbiP+9rvWU8lPhV7
6LaPgwc93Jn5QAy2nZ3+vWSWPrss0veqrgjM9B1tpHS0Fhl06I4NDDZFigu4Xdq2/920ac8kxJpI
GsFDPIl87wNkRJNnMTuIF+gPK7qeryF3Uy90+h2fUdp4SoDSw9j8UF3yY6r0ilErOJWeuslE7AmA
NxthFyXt4STsAdtlnGInUhnIGBuyOmTfDKfdqNrcN3l6bOO2O2cdlTV1i0hZkdOtgVdSauGB2srP
TWMW2NLEd04q/JDx+FnOKfhmbHFj9s3o/Fiihm68mUKd7UjZ0VXSpY9uBmOiSws0+XL8UzXkNkXO
LsNhLlrbegh3vZneMxY3ZB6BshQc0DKVIkACWqeGJz17I1YQaEjcfo3f+F03jmtQrhqLh0K5yS6C
8HR3s3A/MPQtXgcW2CVpSvBzFxzNapUO9qPNXM+xoVjR/cEmB9Vrp3+348w5qta/alWw4rHbfeLZ
w0NW0Z9dadhnC7Pa8Yrt6Dp4afSLST009QZluvOaQdwDVLd1YYwVK1VQDBnMpcCLuDLh39ayIo+R
8MxxZXXw3YIrFPUJU/C+6o1fxinlGnqxpXGCb7NWY3vRYZVe8goMltfoaFvGzgS8J+4vbA0eQ9hC
pIBo9JCu/7u1psPE2VpwM5aGKDe1EewKDJEbGUwW8YRxnYYsx3u3oQgyMgVus85bx1IWbK77ALs2
ufreAWHdkSPixr4gsoL+kcBstPZn9xerNxwaCtJpssCnuQk2nHPAjMJa44a2XHeEuAw4VYQbWe+5
ECMzk4qCgI3XCo9VTmaEbnuUOSPtn8Gi0lXcFDiHK+cou1KsY7YCxGPwrcs5vlVyYzu4tFCIyS6L
rS4hzgmnFqfGqXa+EZfHgeN1GEv3bk89584CMFBpP4YuRknsTTq23syoMr5EY11cAJX8EQvBpCUW
UzaTCVDVPXZW9lMHHjnP5IEQQ3RoHSpEFkCgYjN/VnNgwlavOKFU3dktyj9gagyCtiRQEy2/Ub9s
Ompdc8PqJzu3wsHpVJZYg5a5TIBt5q8j+QZ17Tqb5addOqwv/NH4rDvjoxyALEwuC6bKE296TrdY
49bsz4ZvYZMjMMaB9lPqulOZbVM36p+09x3lTrrJaBU7aNmSDccMBC2iKB7nT4w1Wz5XJESWxdkg
LImbTOI+IW3MeRnt15mdiw/91Ehi79np5urFa8XAsh6/W1jZNh84n27sgueIOTMxCw+nrfYZa6hr
KC5jA/mvb6ezPw87aQXNMTHN8GJWT+UoKlIexUFlmN1KC+oYqn5zRc7qkH2FsSl8Oz26pktQyFnT
FzTh6tTc8z1Iynbn7nW0ABk9iGEWjacouDO3exFes55BzABvJB1nRg5rDl5cd6dMmOVVxJZ/yia5
1UmXPhDryrcRa8/YzhY/D/uuoIjecld1t3msUJX4tHDm8UkdAONBh37skMn2BY+MfaE4dKBywvXO
ekLrbfkyJt2fpoySU94PzR4QPnNRk/9AAWDzxWIp0IN5ddF5YUmwSa19puhGmVgDoO+zM+HQgW7X
/VjBgxZm/Jc4IXT4R4vEeKzKp5Tu0AfRY4ibuauU+Jx1OfGRaPyDmom7Lkt9mUzwIOBi+Q4ghyi1
3Rf8JBnSywiBKOxnzBriVqbEcGrb+ZiscAm15f3rIkkw5Sxr+5zjUe7A+DZ8MsdgP6IMfZUB82Eo
dfKBt/cZa4o+xi1UDM8zFxyDYyHpdSwxaqR/C0dCnKblGcwhojXY2vGhquVnHfKZgJk5rIW92CtJ
fq+CXryNICGPXZNF5I9FfOTpS92Sj+IJ0GDgkIxmleQklAg4vBadk+8DExNIVjjiZMo5ganHGgmt
iGlZF5tAQeNxA+tOUiPdW+iciyMy29fFXy9yQFIOM71RM6nAVBzTdOyes1ysKMsON2VRti+JMzqr
wLKnDYRlrmOVzJsYUPnVl5iLSzTmnVHQxF6WqjyCwvQ3uahHPPuRC80x8F61FUEE8brFZscu1VOt
fodqtKtq8xpapJ0cA2BJFaZHM4xQHgeMJu0QNa9t2rKIgj+KTsOXyhyyLYvRaK/LvnmlQoJQOSHZ
HhT6LgZo/krcatwWHj/af18KaqU4qabO/t+XJOfIngSv4ZxEdNILGx7rTs78a7oAd5aBc7HMKSmU
DFsOoutjZMa3Zl7a2J02Oc9zLXfaldNxNjksp17ZYT/XsGnEkH0S49/PdZf8YLAjuGZvfXLlH+FI
SM+t2nnnDcvkxtSxUZOqnvmopZD5MpzEI4Ewaqdwi8Zu8yka7xBJdbJB77x5k4lgNhIP8HhTNgbO
/ScAxrfsGEL1eR66APOLweZX59GvuJ3KW8dswOlERL9Us+uzpIeIDIhiIToFQ1PvlqP1qR04SdkZ
LiZsmuHFqBq5qVPMkXmqeqppeSGm5a2CGav0NJO5MkSHBTGv+73XUaba03m/x0Ix3/69FHGF4SST
cE98thJ48P8mCIVUBDw3jdXd/710OqYmMk5SlsApCErDN9ZTqcsj3p8t5qpgbUUyZJ6Cj+bP7ePs
Vz9lIGmWoLlBpsI+I3MJD+KJ1i0+qhJSlQ1fAwKec3SzfBei79M8Ex1jCIho/IqO3kLfsi6zTrVT
HSqVTqd/LyhWz8HANyNJFuGYp3c+8qJpy90QsmHBJIX55dopMkm0O75xS2XnlKYGjh7ukq2f6YOf
M4aYfSNBOJZXDThun5NW34O1fMlLc3wg2MrsYxPjwY3P4o5jNdE9q9p3tV4MDUV7imPeq3JWB1XY
0E6z5Nh7+sZeZ3gkyPramGwkxoSVfxc9oCY+VNxmTz1Hi6jV19mun2eY6g/lmF7jLB52ro++0/qG
fxodyZJaN09ShNMrsE7CpMw24NKKG5kQ7E2BNR/9mamREbGgn2grEoYvhRuBoX0l7YGQvqqbM9Jn
+dAo59k0+pNDk4VeKbywTHKgSkYxX1KuJ0YwXx/JrfyKOIbT6m2XW55I3tNcw5ZtvglwO7iDl5dq
2KcTPsXOcW4sCOMXqxkPnH3piO+x+VlWEJ5Gl0c/t2DodVZ0biP9hg9veOZDVmA1ejI6szwQNjQf
/NR/JjLc8TBdyKAMsLBfqbO18hfhwBwywvSnTYlhaoIpKx7zYmO0/heXAVJXXtBO0gKIqoZnS9Dm
EctUnhTKmK10d2s0g68apL0zfJldkqbC12F3bHfmfh/WpUWYOLLW1B0aoPT8A4mLD1rjgsMo26eu
b+yDFOalyJLhKQkqddXhdNN0561NvDkbKxsGYufzRJdEjP7ngM9I8IPWxnS0ctt8VkW9d8DT5TCD
T1kevIi8FWdQDcdqIknSYS7fQ0e5CFhsG4gVfwzff5gkP8jJhk2VVwFuq0ltQUVlZ6MHXFmRENlj
EcgEoD9Lt1c3N3lukOE2zAmCsiEepcmWdWyokuMv+YrTID2bYR1yywz6rQ/3bKsrBb7ZqO3rmOKr
aEvBNw8OJTbDm8e638Z9co5aFlGoTH+Vx1mRsHq1Lob2vcvlZy8n4yDBjiGwQNBMyBtTpBWW6mUG
V3x0w3LR1ZPhYIICXjUBKSTo7nvUBzICBNKcanBx0GBdHeaIlXrKt1mUzi9rIu7agfJteBqeSke+
tni2kX/QA5yc7UdRciQvYge0dAFokC4wzmxjeg7zsV6PJCKfQFIdpjpTSzgR+6thoCPGo4D6xQbc
azE11PNDG3A2JrBgbn0aTwBCMGqgUgXrSqpNEHJ/9bPwhQBJxihi6N/DZqBWaE3R8bEmaLp3nYSb
tZW21KQYt14LtRu0/5FDztvWQMtiknAv1CJd3fRUDNq4Rs4A12as04PfcVqHv8Xevj2w6z4HLeJ5
RlGG4o6yKVp5dP/91KkCWYxyJOZ70FpN82JHVX1KCuJ2zWJUDyNYzVGBKOa1+eJbzxRUNlSMgLGR
FBlJt3wJPIfmb7zbz4kRusfa9xAhx4GVYsH8nYeo+nxakkobd8c7ZtIz1p3EUMvZI91GoT1SFYjm
GeUPhhrZWk/pRYPt3MLlqI08YZOeOCsw65vImi2K2GSyvEnXOiue+TRlrGS9mbyNc4pc7BhpzTHe
6g2X6Dcno66by3MHpEYF5n40Uo82IqLEvu4e6hK7ICPJhwh6EkqFdragON+l7Xu7JMOYTGeXL6pL
EwLpsukkpyT3OEWwhnPsY3U/9odqKB8nSzonBR/fqiKXlaH/3goTjoyqGMkWxSfP02cV5U+9O5/m
nhjo1JExaMwNuMb6CJknPGcHEjQ0jANSxdDr3xek0b2RnssmyAWKqgIipYrCoyDkMpm6d2gf2nBJ
KDrfhJZIZ01fok/kwRraVT8on4oCgDaixH0pdY8Hm8cW0fI3ehjgOBSanie74hwF1KzULFid2qBP
XtLOmNn7yZxx+JSKNLPnfSYTPDvPxCQVPCoOurgbzS09cOeZNFTcE3RYQo77sPc//supTP7BsLwt
xR7DpopY4xrVPS/C+SCi5mgKKpDiDCS25YNIMw2GZvE7s9577y/LMQYPkxw55ewBYeDcDEnem8NT
/zUFbXrlvo0Xu9HvTZOON1f7P7GNK55ZA6OmAXxaNVPxJasAXgPbf8xfNztnOVnN3q9A+3ee22zP
DWPeqI6Pdy3cL0quyI0l43YoyxNrc24RNi2l7E+9AquQHiCdk5ZZ4RhQPDivXSVOnK0InXHi3bRJ
cCBWviSiQGvm2u45UvfVNgZxopQpdppQOAC98I74vHNbD7W3o9QUisjzMosFIzfgZGAKljI6DSUT
7xg0JxodiDcmIrh7mXyGm8tIbCSPRQZdz8s768JC0GAEqv/EUW9snVp9BLZ8NGKqarjFYtNIXv0p
2M3mafBb7ld1MZ6MLPkca9ZXMrT+VjRUbYbxlCz+YUlX2t6DlLOrwUGLLnp1oL5wS8s/bTAw6xIT
2JZJfI1f7LdKJtJoceDtZ4MQRdhk70w15k+XXCJmov+M65bd/Egb6kjM3Wpfsvrc6hS6EaAmczMT
RVprVrCpb95Rc5pNVliUilnRh+PS2FN61VMcxkuwjmqqEjb0StT2uG/xYg1dVJ7jCsCFhdEhjAsI
MX7FvqDuQRtD5Mc6VRa7pDkWFWe90KwO7UwIzBj5CM1D8ppUSyC+/WDa3TdzjqO/hqrLuY98n71T
VvVsy6LHoKrJQ+juENvIFZ2sqFjHlc+OaRN3gqwkiHAQIsM1Feb4avlkxspftRdT1INR56ROkCM/
ubsy5E3znyrNQcFwnkeK7++B4nLGwdfPXElevG6pBYOvWJ8iZ+LJ0SYvlQmzL6WqIaThpK9/ypTO
apDn4doxUmg09vCOu0hdfUzwRvUNYjrnRoELNkIBGsgtXijTepzL/ohSC2OnRYytTeOvDLeN+Mms
+VAxEI+kTdeW8j6XWk9IW6wqwrpi52SMfFoWbJM53h3Bqo3oZEhwsPzFJ2oZ3tGsgBRnx6C1Icfb
jbv18/1cRCllqxYHRrNG0m6LdRDVr3YkSyp1yesiUx8JJyA9unSqpq0kmdkzEsVGNG/LpSizjKjs
5XyHjsN7ZRuSlYLv3HSGo3esB46O01tDLg51ZtxDneCwPDvHDBLMULQxFFTJR4pG9yGmRWxw3mrb
2CbNyAeKr1bQBP6qNiJ/0k8Xvy9PWYBLIbNvsAPaJ98hUpAoIAZ52+39pnk2o99uBZCkbp3HzMn/
mJX9qu3kLSpufeuiiGcPIm3LTe7W+2gujq6LgRk9rQ8o9gKicxwNC80eHIgNwdY3L6itv4mlQU4C
gfuIZsluG2PZxorxQIvUeUtOQQEPg+Hg0avjz9kJvtlm3c3OuY4oxnxQedLNarw3YfglAjKnxGMa
503HxGXr+NWwoyf4bW9Rk0Li/j332Y9I2nedN4/04GBOBSkTIjZTqpw8wqcDPGYPz2UbHgncniRG
JY8YB0qqealN4iOGuEvlIKX4m2wowI0qDvds4mkYuDEeMCRQpUPB0KHWRHCGb2sOn+0GE4nR5+1a
KYI6VvRnTEDmmILbcDpQB2HCRyKVizxDd/FKJ2fR4kmJTJJ1jkGto8kSVFIIuHIL0dz1gGtIRywr
PZVeZIyBNapNvUZHPrE2xBLhJsfF3srTr1xVkr+yaFEQB47RbAs+JlV8lK1ytkH+CCzw2dPpHwPk
buzN7zhPWKwWe2OiDjQlV70BpqfaoNibg7/muz6T5LXQSqjxnvPZpzklfQxV+2XiAXI0sMCBGoTI
+SjMjICZXkBZOvoQ3AwBKmLatm/+oHHyTauGbIQPv96qBYYSHhXZpqQpdEdHBQ8D9uNeU12dxZIG
241hVuVb5tR1bWbot7FxntPgYgf00VaTv52LU91hPSYqhfcp52fPqc1bXJNNKt4ad7r0o3PNDe73
KvgzYPuhzfthVETCsGATanZ5YrHXuNOFe3eG+cgADV4xw+uMCxI60rsiNlFVxjMExU9jSt6ovwSw
G3LTmD0yyANBBTKA0U8/iZ1YQoQJLITAqU6pnbx6yrzRaddup3ACbIHmj7nmmPl86PngP+aZl21y
J9kFPgcKDkv83GtGZhyWPMlJ36RN8NnmWHiDWoEVdGb0k0QD8+A+XguMFRnlAUowllNL1bODUl9R
Tmdt0iNsGSWQLiT9m21jLMC+74E60k9Z57/wrJWr1zBk9e8qPP76YrjNRvZsdetYvHPNsnUrscDA
9+4dFyR7RCCaYeVUQrnY2UZKbSQhuJ46PrvCRFlE3Jd4NNGWRPhYV1jMYkXsVqEl9gNeryESb0kH
C8ixN8VERTmgBdTee64ie2OnLEszO3wbRvOrS2aWz3WTrYma3h1zeaex2ruYMdglTgw9gHKX4uAR
FrQu+JNiDMRXnyjGOtzas4JD6NU1/xq0FkEnO4M78zqdKjzGseKxWds42BIg3fe0qVoGWVJAZXcN
NmZKIBcC8k6hoTZyS6s196AxoGUU0y1TvBdRI4/lHFvh8st/L81Qg6lZXv7/e//9KrDVKu90yFpx
6XZ3OAOcnPbFUBisjRBInE2K++SU4Pm85WUYjGGbFflfWo7CsxfEyTKGkUieIUnRJsViwoyjeDeO
FkdMKTivpODZKlwaq9bDEOFkzbQuSjWdC3ax9jDZW5BtH1VDa65KyJpGHT0Y4bBIug6Hf8omml2m
hNymzPzryXLVlds3cr+hXntcvb9hTTmb3oryfd71t9yDSzt4LtST5Vf4Uq39pONtQW7g1iaAbSnB
y77HknW/k756NGP/Vi2TERnxB5JjYKTz5Biqwv9gD2ufa4IHZTx/mvXIuSHMol2gPN72JM/vRKGo
nHdasfv3ZeJZn+1U1LDrYIjhtXipmuBSzXp8x2hTk+qyTLliUWdQ1uaduIKRd1AWOP/k4gBGBRFM
EeZgSHjvpRn8mvvoV6BShM6MjYfLf6xCjytWzuiqbnMyXLpict2dU9gW1xH7JpAGcxvUjbX0e+Gy
yez6ttDIVqkRg8nVvDWqbe4mbTq7UGG/zqPx3NsJHnMehbmO5bUwKHZT80liPtuQ5INkPnX8KoIo
MUlxiF2PvXuVHyYvOlAr8mMtuGLybAQKQppWMfSubbLKtFn40x574ZZ2nyeVt/beaMddYDWsJeKZ
Ohc7Dl4o6kvg+FLMNaXbZdaOZs/BSso8qae637ArWlNT+I0xbTgo+Qtpb36siFM+V3VyGni4gFep
3J3T1nqnQfzBjd85XuKuBEP6JjPdGo/m3WUMRhrjHeoI86wiZNsTj2F9dGKHbIKmC6lgaKKmiuT+
0pGmu5o4eIM3roTecrXN8WDUnrkZZkBguf4sZwcv2Sy/e8iXmzxkJLBtrwQ0xguSJi853IChYjmV
aI4m/37PTSUufJrTUD+SztpVReVtm9RCV/VvVdbHqyqfac2W6E++BvY/wlDbgKB9G0Kp90UXmtSF
YHxB795UTbmbKBrCeRNA1iDdwYnl2wtLSRDFcz+wxO+nWua/e243Uln2LSpoXwuyGyiBle2GS+w4
OHmV758KH8UU+wtyTgAs4jthhbTBhfeWue0fNXEsjjmr7UpJlkiz0BXML8+m1xWnkXKSNBy+jGm6
S91e2l7n2xDW8CUfLdBM9QCCQXvsLA3NbDYYsCFSeYT0caEMA9JV7VEm13fF+d+XbXck1MawXzhP
k7IXnxlXvLlgAafhreOgsy/aMbilpBf+e3Fa/YkHxtgSC1xFk1s+OZAsYQdLa2MjiQBsg2Oyq7Mx
u2sUZEboeVuost81WfqUxzRXrDi/sKgV/rTVLZ93QRPIim3OBB+2ys4drSaeypn2+vxkNo2RMI/w
9b+XdBTZNlk4+iafkMhGjVcxaTqyWMWpX17+/er/L/9+D6wgYeY+wNgpCjrQxiGGGmXg7KjgIJ6g
1XknsuQgsmM67DMVwptsQrc6hTLG6+QuflIL36qBy/kYU/gw+Ypsa7n8QP+9OGkfnOC1HyfHMvYx
kahjx6WuGyS+lc/S4JLISmB/ZkvB+IP23FUsJpIT6FKblBixj3gcuW1gtiCDbNen1hwIGuiiPpEo
JHSDu9inoO48wzOm07q3c8wb8gbFG47SJPt1RvJxHRIKwFHMnq1pcwEn2cCdUOFUn1gpnaEzVv+9
wKaWuNc5Dfeh9UM8v90mtrtYbWeE8TGZTyY8nz1V4BfbGhPshMbvaST3N9vYcwZjXdFOSuzsY+Ah
gEiK65Q1GfsETPqOaPmtOj9Ps/mT+tSz4kxLwbzTRRkz2agFSJxO/Evw8cJzRjDBVnedwhBos/Mo
KmPYVe1PCUTsobHN9x7/rhF3AIHC3Sx/mbEL4mrmfa0xCq2VVz1Hc4azhh7FRLXHNDF3CgcTUsG6
LeQp7jDOKwYEW52aCgNaPhJmqHcUR6Lx+3+ngZFn1sXroCBX1OigLCXBzgaw2/NzVfGjyQofCeAw
9B2mqTpg78l079MslLAQjmLw38zgz2Np3THO7CdcX+6YI59LesCt8SgG+8HX2ZcMwg/V0LgzBbgj
ioMb8761Pl1shqMAoY57qdAWmYBfQejgn0MQSdlaBORW9BQiBZ8zH2JpqYO/VGxdPK89JYSbO7eD
jregF2f9yhaOsPEwby0hMJr2J1tN9/EfDKN8SKiTXYVd/BrF449ZgF+ryZ06pW2QMQsOtfC+RWJj
Tg2+c5O4jWgG2DTaP+gee6p1xwW919iCXIc4oVU+0FE41+lulOWP69Y7OMTBIWx5C+PypjA4hD2D
YFe6LC6o4Bgn8VgFu8EJ+wO8gI9BQEyS0SvXCSX0dJAkrv0CZ4WnUiXvuUsrKs+xvR/kXyRa2S/A
ULeV+VriMAUdUGJKY4KDqaBXFk6t0I1PaRk+eVnNHW4MduKPJXjr7OVtXt6rKG4puGbf4vBv1m71
axhuhm8/+ZxJVzz8D3UWpbAL9jQLcUGb/BgAG3JskB8NsLfIaeOd4fp/yzF5iurgUSv3wM2A51jF
JTkMnMq1LD5AErxXk/qQyQdz7hmnD9K6TSw8JiS2GcISazHwVTtViCSpuBNAIX1BL1CY9Z9mxMVR
9YqURPzD/uLN4Zg6DVztYMdf7MbQRBU5C6gIfzPgiqpzWORqjuTtI3PNDe//qUqN59gw9c6JDRTT
sjrjk9ir3ORqs/mp8gMiJQkvj88R+ZCyfYhxDg2pcbG59FemaV+TMjbZyzNkTqY1cywld43yxAmC
vj3ODEVLUUr24BTBs+ELHmGiQ7gMxD5QJYbnjBI6ZhdXo2lEoQAgxBuU0R7ctVyAtgJYEBDpRM/k
p0EQeFGfgtsgQFv6JskdE71VhViTK+qjicwBNAtWRsffz+5iodUSuRWAvJ6nlySP2vUrPgeYrP6l
N6D1jQBvuMF/KNm9G021p58b8ab1Vya4m37ynnANbArHJtBthF9uaewbg55Fae5AXRymhlhMJQtJ
eJV/LIWjO1mXWyUJJWb0A7hWePeT6uARCCA/AhPYo2ORXDEd6O6Tf6+ASa7p2EGsmR+dbP7RlXGE
LIfrEHudLT1waaDxk/6pdayQBhhxEXCpVCMpbg4u9ex9RuAdJvltZGSvRPXFXa3DzB/8qmK8TeNA
Er9cTvr4NE52wQI6YHFH6eDKsLEe07nLDaBnBR3P324BiEkdPfyvKx2Yv2nB8uQlBzvOIwyE6ELa
S1jLZ67318nK9z54nzT/X9bl4YaK06Vzg1bJxuR7la9A8oAKGvgvYx7AvsIhLmpJ+810mHtSE2GN
AmPEG68j+qz7e8NgzgzNh9SwkIidcnEVjuFW4WbuJf/16CIcBe4zGFmOQw+0GH9LjXlwVFV8yBKH
b2K0zgU0MjWI4RRY44dXcLWMTPsU2nk7Z+rAAFnYptv+IVuAPNywcHv+zOjnOChC2iB5AlrcidEb
252dlZexcH4yAnq8IcZqspGvrTz/8Mga7Qtufv7kfSe16YORYe3YPnmU5BEuAymXEI1DsSSf7Ib8
pTSUDKxLSDwH2XqOGspmq9DZNonzvVx5VDrsQ7S2/3F1Zs1xIusW/UVEQEIC+VoDVJWG0mCNL4Rl
2czzlPDr70In7rkR96EVktuttktF5jfsvTaooelzxMaMrsvi6uHAdnPrYc7ba+qzMa0QVIsFUzL7
jMHZoiuxUO+qkOHHlzHGD1WxySD8Be0zP6S+NhBFkqYApPPLLXlBHbSzi4RC3K3T5ySfAV6+GzYl
Z8bBt4ehR8W9fUfbmR7QXjON7+KTP+LWyQZr2PuWS4sV0eXoIDvZhg8TbJMX0xJcC+ANqp03/ol7
iAziN20NKHv0VTiMw0CpzfGYSPt3CdmFC9r0i3zz27dsA9ZnA1srQM+KUwaemA3zJXNygA8uiuXi
Wt1JrdixCIZirbpNaQ4zAugXm4pOrO3FHtuwj2oCbpwLy7HDOODAc0uJ9xNw87G3HhrWNftuFdig
rfqGicaGdpr7A7OWZnps/U+Dt3o7oMX3fy14jQwJM5bIxQ0qV18i9sG7acEb4U64wfInr42fbEwT
aTZC72a2W6hXb23RefkoaeRwFWrgjgcMSKX0OAERqdQEacV9TRU5ptH83LnmcYiXNwT99jFK8L4g
z21GAvpaKHLMVUkTqxn9VSWRqLH9lfnJt7Qc5mIk32cgto1Nc0cFeatIRcXLzhLJCOPceQai60ac
cMoDv5J5EP7W55ERrYHJoki+mgxsgJ2z2ZMibNlclW6NI6U+V4Zz21UlECnAxbux1LedW55UzDtq
IfN1Y0EssEfC0bz/OVZWyLrS9i5Z+lf5DGyq2XrtkoncSPHbL/qgaOH65LF61av5CBUryz+RtzNz
M9Qp09l3hh6g0EiN5GyQDBj9LQjXnb+biEKvdd2eiQ7291X8jRfoTxV2+I5QBq84Q4ypIIzTlAEm
M+YLAoOORZ4WmEYXHh1lAQnI6+rS5uKhf16QS82Spr/V34D7KW/b6mXtFcgaCcBLKOgc560ebmJ2
uMNsn3rVvKSz/BJG255bO8YGssLanEv/sXIZg0l42SKzPqoOnMDsTDijpg3GL91zE7t/k6RYMJ+j
dPYcaTJoMzU78TacTTxdvsX1DAksg5nCfAfB5cHNfNjrBK1eFsv6uzqWCpU1Pbpau0HjJGzNRETW
3cLPybVBgzXDZR2hn6AU+DLy/Ib4De9Spj4RjMBHyIdGbG7DHnd6ZA3Kt+4m2zjHTmacyT57SCO6
KNeMmyP//U5sBl51LSQUkT7pe4aglALKgls8utPZoyPNpywcKp2Gjb9mAQX+huy8IkxQlzmJqmCa
9BemXyjhsgVdp+TL6HXJfpCJgMY5HywK4cFg/ph5LOVBvybHho4EKnqJpEwnDT4SEHSBiHV5jJPo
wJJielkj86ODfnUYO7z0ZWbs04V1NJpI/Er0NQhGwUjKdPZuh6JiRiBNxg15Km4QPlcHivl033fl
LWF7KcGm9OsteB6jwb4yuVO9p2A8+NJ5a82oYaZnIJDluvLzZwJCc9ADMXViUtx5DcAEHVPH1ACA
4mr6nidUEZYLpjcDdUVJxtZmAh6teUy5yBIfsUmRIISFq2mtw75EqQyi/cmZ8ufSRIfar36QNoBP
23J4tZsfp3/2mxcf6WuDSKAqu4dCERG+QpUi+XVfLTURrKfUt/L01vUZOugqHAp5myWdFzYrooWt
b/bb6R++3JzmjNw7u3+GervZB9RfxnzJQVQVg4/JaS6Wx8bm58P6389+vvx/v6UtYhihHddyWvv4
M/gb1+eRvX/Wc6OPDQvpXKwAHNHQDcVTZwAJ9ygYkOWD2nWOU8KLKAX7h9HU+pygp8p8ms0O4lce
plVHYcr0ZciFFWKZNh6AaWfnDQO1eB+szhQjrOFG5k7QJwzF06Z+iAzzmLBsJMqJg0oo984vdMUy
f5gOeiQZxBvD2U6Iv04rRIfj/Fj7tsAG6wBBJFHQ417nrYKVhdwQME5jijurwUZfU3ak8hWzxEus
xV3WOneOmJ6p62GQW2QXobKrKouaIYaYMQCgMBCeH6RZX0ejfe55R3XQyZ1O0VHjCnT76E4wGt1H
BsphzP3mPqlYH+GOam37ZOJDxl2af6few8jVGtSDB9TZls8gev9gtP1VNMAAVjH/bcwpBrmm/kQ1
6JjhLFIBeVw/xVNmnVXcs0TfPnRjxAyojj5WHWD/ozEFxrVH2n71RXzGWniBlHxvpIBBmoGYBIQg
bc0hPGFUwL6XwTtJ7iyrAtGpsgua6vspGf4V8+yExrbCVtd4QX6pOciO9YpQRRnzTewvlxFWDwKl
JwRUrBb9gYMeWDV+H+yRAtgQa8l0IKUxTn+Zo3yizkCMorP3gvBPmD8Py4bA7dkpEYyRk2w/3qKK
uM5mPz5EK4bmqNYfKmczoFYdolG/iXKT3VMNuMFuT8IX57qHmbYyVO9ke7a20JAN++uY1ffYubc6
Xdik9dd8yF71uJ5EKx/q6N7HuQeMoH4GdPDqxtbE8/MvHzNWZDYC8r40WV937Dg+oWmgiVin5hBn
lDDTtrODh2tRzEZZ8wWcOsDSwNijhNYsZAdNqm53iUoPvmLjVmnxzP4eJ1rMgI4I3upOSA+lG24t
ud2nM4fvzowy48Lwuz406stPsLlUagRCE038ygCGLaqx2nSp+RRlzu9miSoCXrV9BnYBIjPF1hZl
oZurDZmMQikyVXcxpMVY5+dTmRbAY7sRKlikvLCw5HncRqmD0VaXn6Hqz2c/v6ZOc+wrWC34NGrh
6RvZyDvhN2nogo/led2GTYmj76Xhfs8sSolhZgY1/ncQpY0WtOXSMWD+31+PSSsJo3kOSSUs5hvZ
L+3FypzL2OVV6Flwi6D99q37jpsL3ow4CN96obBGuouoCak2CMFOArcB23LIsupJNsu7XVi/BMER
nLes5IhZzTFB7H6+t8gN+r+K+BaIdtyYadIdtQS6XdelJL04bT58wtZJRGgkP6GBcLrYRwXegh6l
qQS6Pbtk0Sg2K1s+MzWoDupEY8DHzbRlmPfQPkZ9RGDPHeqQwrp2TIgrvt/e4nDskdMvtXEm4jk5
6SR3D+yUbslBms1sfbDV8GJ1bn/esuh37pyRqWS0wOp5wk4a1J7OnQ1WjXsTbyjdV0xuPKq/TdKG
MZ/WxIuMMEk9Nk8TjXqGeoG5CCC2JL5dkdalhg8XFwRoq+0mkK3mdNK1PjE3uYui2GfJTyr4hkNH
wmIdieluLtUwDGSCqDQNB599LcXr5ecD37D5z2fO9vsURrc9tHsgetuXPx/+7/f9fGn22uWHX4cN
yqgLlX28a40IA+9KkEnrPSelg9v6v2PalnThS799+Pm1ny9/PkP9CSp00eefr2wugP/8NvtnzjuC
1UpLgUQq27w524cWI9ml3j78fFlh2ibaD5hR7c4ePDcNbGzA21T3CX6wDrrXtDKwWKz5P9/E2a5H
tX0n07frIB7V8xw3bLrmvrQu7K3N/3zwYuslhQe9jSm2OmFnVS5kCuLL4Zfgs8d8ZEJvWt6Muf9T
rEYdRD7N7bqkwaLp8QUZWx3MwjUmeGpen1cLPhOLF2Y82N1dwOYO1BkCE4EYMvj8lWg7JBYIzeEh
dcV4aamZLA5d4sfWtyarH/Evm3YbJNr3jslasnr6B8yaX0z8d0VQX+x6d22fPvDavJoxrXKnj2nR
3q058UPGwn/gyfI2zc01cJ2/zoLXTk7rn7y2/IO1xg8FM1BnVGk4ajIm/UaEw1xsaLrLz9/DG5rz
VA8n9tZ/hkY/2BGUPkfISxYtgWFgrozld2bzFrftlbQwnNcHGzc988eFy9ua9kPyrgdiHJhy/Ebw
yFTPo8xq8QxRJrHuLRCFeZK3NtmfQUMgymPk87y192oxFLgDshdG+9EGBcftYA8DmIPc/92VPXcR
4I257h4XwZwU48LKu7cjiKL9XXX9I4P8/pDxw9wl6xRCFbhEHbJ6y0/e7VfcjmeGB3MOJtlMve4Y
e/9GUED3wIX9o7EKsVsT+azhuAbsll/JT8kvRoezJlXFH25vdN+PoCJ/+9p8a0cQjKPQn3VS+tjD
xvtONz12b5E8JmUW4t/5A1sfgGvXYlvviMHz7e/EhZBBRNEYtv6jsb4Lr4NGtq7T3q6Lm04+U9IB
mZY0vI5ZeqHjewx9c/tcmfTiBEsnJ6RoQQlPLAQuUxxJvNmzjyDVJHdoINe0u23ifxiIDpYreGPY
82e1xTGW3UutcDVgviUUM7NPpb9+ZJ1xM8T44quaQnPuETql7ohRgALxZ5EdR5AbE9aaaCe3bJac
tMx0w9s7KMuE2tbnww1iE+K+1+SslvWW7fTIihIop8oE9igSlRUy2h7XFIwbyiQnneiVGuKvPGrQ
AuH+pIiBYJNN9I/zPiTMmwaBPqnz8MpZRmQHw10z+LgMNYSJpX9rDYOmrcTv0DBaXMisRBW1Vdtw
hWasiDtYAwx6LeT3ee2UB+XUYdWP33bbLWcuZzYO0MyUZMdrQ2PTU4bKalZVkMMPbuYAXxxrJ1U8
OZ6iTjHE18Bw3GqSe1ee1i2MvY7Lj2QyzVC5yy/dGgWhcoSYF+VpIu46BKZu7xrwKNRky3JUDOxi
sw3Y2fOQQcw7lF4FXLWOyMWGFY+RE3dT0rTHOQauN3gnzmNGMWmWnuyJhxkDb3NqM5/df0XYluMz
JvZzOhT5aDg8gMJq76opk4cpwXfg05ztUJSmgEvIgHDSQGiJ1SXmG7n9i808g80Ds1KLMjYY7DQo
Mje+WTPiWseaSxCIEl6YAvNoMf5t1anItw0ef18MEObFrNf4apc5BGfvoWnp2nSKKDsexJ/U7v5M
ZPABCWCLlOaBKQiJhC49YOOE+vRoOjPvWAjJe6TLZ5+ECShcydFszq5YGSQSKEdEbVsoup6BmUNi
JGSXztF4itLa5gpOz/UGCiZaRODdYVdIpAIrotK2UE3J7VB2BTO2K3x3/LDy30w7cFljkCaQ1K6J
Q4TT4us7x8dLpX2tjtM9GXlMYWR/9PrxLfOtT9H0vCkWhhEdU99qlv98lDipUm8TC+H9nDOHmpX9
5BXfviaUio5oopHFZae7R5kqhEkMh2wPvM5YbVzRmX4jWePHqLhDg9HtGFmR0Rfhu0puhh6Qsx5R
d3MKE0LWmzCiTRss3+zBy3zr0X+Q+OMG1M6PjG2D2RLPlarwadvxa23FLLStJWcnt08cC+MkqVo7
y244kYRcjhpZrezfMpcID894T5VRHI15+ZYF0d/LunXdoZsuWSC28qICkGDBpTVmFeMC0R8WmmgU
DQDO7L3heQ9RU/y2M7CtJEA/wx0NR6v+mmzvre1cYoNqpl0mpsnxl+N4SKp651WVzb/ZhiOkVX/Q
Tg9UjinvjjhRODfFBRk+tZboniYzvwL7e5LoHpBXKpNFb+mxr6p/V0SbOFoynQVnw4bCINdm3suS
RBvAZ4gmey8Lsqk9lDL/lyzyxZoqPC4T+hKjWcnAsCRogjnsUNSisvAJYxpvbdN7BsRZ3DiZeJyG
5ur2jnuaraE+eqJ+qNrpHZkLOURsUPCDsxhurAMLUi5w8DshFf1VVZYRVD7u/G6GGVqSou0jYpCC
NT2mmTyg1g09No6+bb/IkXhTHrfFSNihJN7FHOFe9dlA7/NJQsOF8Xl0lBbLIbQSqE8lsYbNyqHV
DDx3Wm/eNxiSk0VinzSs4VB8zulioqeEcpnNc7MbNy7jKgB0GtX8kCwbRnicLoA5ifGRbGZq7fEm
ufCGaxIa117Zd0vMkb+6FrvNuGWFX6Ivyi6a5OGIoTDeWW+6LYrps7KDMiibajg2kvbZhZLYO+t4
LgeLoXN1EEBytu9D3nwzALiCIblHaJv7cxOCx0336wz7qmStGaY18xW6W5PZEejF2DH+8JQbp9y6
H+voVZhWerDxZ/BQo4s0SYAq9IRi7ugMpIiVhaqPLSoggGth7oL2XcrPauFWN/z0ebbFqSPtlWvC
O82lhnmqsYfFHjBHx0NrTdgTrN3GfDDS6OT3mAqGvNBHMY4L3SObMBYE71kCedLJM4R1iMBvauIs
kLYxrWz674lS/qYj0ctMaVf9AjxUVJm/Ymemn2LHwb6hHg7rVNwMYsNFeNm9Tvv4UDZsu6RRvygS
PM/V3ENwreXrytXIXN0g9Ab+INzta9RDwWWuj7JkrXEiOyVOZVEdnNx8Aharn50cIlKyDq8VaqBA
sswe+I6RQRmcNe3BRvcOaYpQTqx2YZS13509BL60lp3lw7OBc8sWUD+2Ncb4nnRrZjXqYvfsMew8
z1j7UhV7i7DZHABYwDJAXgUwlzFq/3Zz9RHJ/M+STzFjvfrXFKn4di4+TB/sR43yioGZSvb0FFM4
RpsyECrjWOehybIvYKCI/1v7xWEwibM1GGjtnMUnG0n658Yq96PBYg9bTIJFoqsfZMK8qVXfWnUr
AgAuSWJ9DqRsU5XDfV5ZTgLG8g5LnfxazVTd5P1wO8PzC8CcilOJznqdHR6oGOlcVHi3HlPPcpbv
LqKsAAn6nu51OgMYL1HIwe/CRsOSptWX0Uu6K4nlMzVCu2j7FkYSQ0FPsMPy4dh6fkxDhu8Is8A3
5tX12G3Z3FXExNhiwDZYEqG4SThehizcr/9Ra1+LuHr0Zy60Ch0BZlhe3ZXn5tjZAhTDyA0sBK2R
9+X1dRN6Y4eRp4+eIz7uxrei5DJHKxyTomPpC4S7mMCZW63KD1gacbj0+pYJwrPvLNehJCYe/Kzm
cfHvF7ORDJfNp2FwVNBTF12Y+nCOFQATOkD7fs3UPhPVzey4T5ETS0IIyM2uF5tX2otvlp4/tGok
DkJgGUDqIBFBpl1J0sKLYXDkOS64++0ALdm3zCbISyUQvucL/Wtck0v/C25GfLJJMmfPVSGTKBqO
TrBAra6wKacxLyk3Niis5VS4/jd8iOzGsJlzugKtRoH6hJWR3Atkg0iuzK2EpPruXdj00wqVTfZ2
0HjOS8Poy24WYy88diJilF+K8EOysLuz0Zv7Shds3Bj87eY9zwWUGSXuCjQMAQVAV4/ZXdM1KX4c
GBkOy9vAlZrtN970jMjgX4Sa7SvnWyi7fHdqAmvcnD9Gk/tnA1/mVH64hgMcAjXYaHYA3I2HvvQ/
snJQz8IS2Mmz7mHyuulS+l19nX3WOgzMieAqvjyiO3frFgNVsh9g5AXZ1FB5GaYLZ0Sdle1pRIBI
NLZRPLuG3s8LeE0gOXxWgX30ivRjXuLxAZw2GQEnhCIQbxLMYQkmmXIS3mXQ24BgMAFpGNCTzaWH
7ZJusNEnH8PVhh4seIXzt8LgVlBkYYdC3ngIm2HA2eapuZ1zha2hn9kAIE7dpQ7JkES+VsEyuQ7S
rvkRhqZJPEKCndXzl1MNx7AtBJQjjfctltuWBkLAYbMruU2OEd2pS0hTI/nQaAjJsKbaN6CGq4z1
lIOx1HPnhX6EEl36Ck0W6SqOMd32I12m2cNDJ6U635WYuJGcPvF7qAoc9428HaIZcfrVnWYVFHF1
bg12BIZq1xQbi8CB0wyXcl9jZD30w1/a+AaUdbYv116Sa11irAYaL3mbhEWJkdEDdT0kygCvjjRh
mIegjnrSEupxr3hhIRoRSxkld42bXYjPxeycOmRDzHgqp/zStQqgJ4xT/ngILfqCxAF3mhSnSjGd
2DGjhciLk+5YZUp64Goh9czCAbBLcsM4eaAylV/ex5N1ouAyQ6MENdSa5WXCBeav5NQ76Z7uYz1L
O7kxDChq9ABwmKPoBILwllTsR7jHX43bZuQjQbsb2uaGTdIiXHnuWU2WTfSISj0NLBOlyaj4qUU9
wmhddKeK0XAQpQbHoSpe+t4c91bqMnjMZ67MeiPn2DicsAPi9DyZk8+0UMKPs2IyAUARUv91qIDV
o8ZIc0jH6ctSFXRc17Ex6ORrHqquea3bQQWdN8mdYDGlUFJ64lo6KePStFPw4eM/qpvfe9a4E9xZ
qpfodVwwD8Su+WsyQTuMWm8gTL2EFswOI2OIJ7ajm2zO1yV7IhyKRSrDBwYCaO/UcGWmj89gsNCo
rdWjZohyM1q/4jWpSRyZGchbL6BTukO60bwNy2KESZA6HDj/NXbwkw6rvlK45/tmgl83QyOuzOXc
G84pbdrXJNLfLgaFIjEAfmNuXxzGm7MGXJTnv6fZIlPOJLvYNltS2SJoywW2ihQdA4FkmNmz1jt7
vUSaW7BcMdD+xc7jWrLLrtlLKdgjLHQ4BgB1fGr7b+SDzkjjX1navKuBV6LKzatYt+xOforUMM2z
9Es2myj5d9qI/xL0dZ2P1iKWMwFAKkCr/NJVVn5iPJxA3fCDGuHDEfLHMSpRxZlAfoMaZj9mgjNM
hzXAGvvZWvkjK+SDl3py72ueMKuUmClq/6GbiL8iYuO2WdiJam+BkclBwL/WhyY18Ami1jqS9IJy
lX4IYiBHgrchedAUCZt9evFv6UhwtL2tb58QNE5xUJeI/WdFCFpbUXnzl+C6qI7MMOw9kWOvxswM
z8hKkFgskPTkjheH1Ra5U1DC5XYzpWWKUy17wLRK6qCOnso2O+u2pO5FRtzxvOTDDMLfKtWGSo4Q
pDohtW6TsNZd4wNkwS5EzvtVgT881satVzvYyeLFItADQWWp7u2MLG1nkemhY93BiWATkSqNXSLK
+IjKn1CnmENiyedgYUA2SzPDKcbOu+y6+bQm1Hz0H+vIg+pCKEdefIN6726USX5QFTtoG6F0J0js
JFz1Ttd3bWqMh7ji3nBdUAB9vy37l/vRKL5h1AEKQK7uGI+NmD5JQjeCifuUuKT2R4nTp2QCTESn
9XHZHpLmdhMZxpyhsw+Bzc3dt9yNv9SAcCpqvd/oEuGEO6zg8sRSu57+la6d7R79WJqvhCpzOKzU
08Y83KJV29TWWM2z7c3q0T81ioADi/3xBBCl3vaqi+zjoJrUHWm2w8nQOY7d9QPtHfQfkH7MBWIM
kGMc9JEub+Ikv0MWSciZ3Y7HqVHvFCruSUcpGZbiPWLjnFESBq1DGJPW3J0EPC0ol7UJBXqUvAOX
ihg3g9FcSq2jK65chw4I9/cfbNzYWg0EY4oDiF41Qh3O/efoP2tVxAHmMtAHEfxAOhLIgyVsoW2a
n1fiwVEdWhfG6SEImQP2FhZRrF52/TzEu66In2Sps2tGV5jIBQ6/Xt/LbT7mTOQnVGjUN7oLzzlJ
8Kehce/bZb6DM2DtDYQMqe+xO7c3fEGEzhyOGftv44iplRZQsmSy8VkScwTfq4BsYBKb3uF2x2OV
Y3MslzDBrLqUx3UkNKbfgpxqsSSElTeExTDaBHrkQ2q70yjud+U4QqkCcH7oocw27sZQaX+VK7AV
MRT/Otm94Ww/Zy7Tki5LjD1s6WOhtYkQcnmbbc4v37HPkIO+EqCdKkX8hr21kDO0TwIZM8Zy97zr
XsbR/e6xRh0YRB5nCSC9sErGOr6w9s3MzUejH5toszMJP9CONR114adIG+A80e++oP+DXym3FY+n
Do5RFufS/gQ+/FBT7ARxE/1+V64EJlMl7a3GkVZvAPAmSy8FEiQUFI+i9V/SXL8nE2JHXHdy1zUz
GgbJXDGT8smyZ0ZPxrY6ZxbQ1rS1OQORvVF6CJ5mGYezROIoslaGZMT84sGjtCVooYkQmGRpebXt
G3eLS5DGKEIdrxyh+cEuiA3WrOFg4fooHcY+rNfikaEp9h+kDT8KdfR8FB8SREVhGVTjQsQ3etFy
H89EEYh+vjVLOZ6ZSEW6nYIlodD0xH6CcH1ktHiX5LQbMwtDL2VQ1DHIPSXlgFTUsD+ofNebovns
i63cXKvp6OSPcc0kKtOPJLT5vN0kWg3zN0bkb0zIb2XKtIV+HcXSkr6NwAVPsTediFuI95G/uhcG
jrvB7k6mtop7ct0Cy9e0X07zEMe04TNm2AM0WPdYirI5pNPiHSzp3fBPf4rEqE9ri9NSJWRkTdXT
sgHzncQwQHGiMUFwFMYYXXaJzRHfx9NXUVEfDkR4lTE2R9tx5aYauPgOyj34rSyQzUPaGU0wSf0t
oG+1CSM4UvEWYB7U9muPmpYIuew8EQuE4+LQOTjAC39WPK9MARWKaRv78sTOaD//Kw267hG8sM3z
QcelDv1c8rY0WJ31lx6KCO9jAgF8s3kt2FpyIU3ucWNgcORswsYihVH4JRFf//JzEBbSeemrvjzZ
pvyXm7jjJR5/bWFEJAfvTBy5HceMfJLoldRRdkg4ztGYnbOxE/vMAC9l+dZyZv5IlpI+uw59bgS5
5OgtEN57wMuGr9xTYSqW1QwqMxM9kdujfTMKNHo1eyJMS1GAKeAl8cwPVXp/tOnfda39YK3zb7fI
Qepji6MptP5agqIOhgEbXgfLT3uvPaClzQBBzWhwfDQ8oVMGprDFFwgE+dJzVQUumImdyU1Q5QXz
tTyNQiBF74npPMU9TDhTx8HEakiO4DmsCPgRA2P/aPVYLKMrcbKsQBwE8b3Z3cWp92mD6IbBIq9k
QH3ja7sl1PrRZBccNAvbPX8WNyPvEtYpa71bCmakC72p02Lxdzq2VlitSRQ+Q4ZLd7WiykFs5Tks
gWtBBVf1M/MjiklldNGJ3CVgxtHvzieJyFv0X2RE7RHN2t6c+rMQeU0a2djsEi35A2LWDce4ya5x
Yn0tJQ+prNfficW2MiqGs7Ww3rUYpeNvXyYMLnz286GkrrkgBUJFX3GKoVE3Cw0RBiGkp0PDLDBO
s4w6TJ4KFmY1d2V6Zabgh37DmMxq2I4TG7bsi7bVYWQs16nh1CShxDulnfllcS2FZg0Rou+7KyLv
jFRtYQfe3LEqjBkGumPpb4FhziluXAS/EydIUsPb5y7Al7UkV7TRD5I4ZbQPsPFa3w+qFX+X1LoO
UaX+zl3TDmsUrgLPZDLyqi6DF7Lw/m0pZEKZP5NE4AJjku3ybY0l0JrK/s50caUFvTHQh+68LtM3
xFi059ku34xutS6mw/WC+ugF8aTaMxOG3Zl06X2O9aUdQIZIvSxPxkft2PHBMBdx0imv3o0D9/Ew
lMQWp0Nzl/LzCtp2LY+tKiHmYLZKyuo+K8LEBnKpGlpDSzjGUSp5Nof0SRkjsRubKQoEBN3GWv9L
Mv60Va33lTvlx6664iV/0pkfHRrxJusFQmDc3McKmYW0YZhOtfgui87aJz6J5TZPnTEqeWgHzo5O
FNYut5aQcEPfxpwK4AZfCxPbto0/hed8s0GErVNSSjdGFrYJr5vaCAGWjfJOCOtBSDI4S+GSsjH8
gda7Hhf8U/OMiECY7RMZI5oWHsnmoo0vEB4py50MVmgrsttGIheCZ3Nk0UkIWmEae15vig9C9Fhf
Wayw3TS5BdeGrBvQ+5phxp5GgB+TyxwanyTIAjM+5UN6343ec99EG3YILInP7ift6qAarA9ft9Bz
AVphWvF3LNnKUNUJgQUxb7pxaRkRltmpbxNxxQGcTtK9bkEHkOnck21TCeXlefGjW7OqJO86Hj/T
zMCf+M5VImemzkNOcWb+BPrSW+HUIzDdo6V76kf2d9uPDBb/SuI2rRJSAfCPmb7HTLnWDKcpIntG
YI4iGo614pAdsGKwpv7Jao3eys465Uv7nrH0WBHNoHItjrKDCzI77PeRP+yY7DNUNug2dOWfPdjR
bo0wSs7zcRrM9cq4fvNXjM0LwuTPLrXPKXj8J8ex79quekcrlewjhsGIZwnibOmJjxKhm9Dv4zr4
J7xuQAczBMq1ptyMCXsWxhNRVubDQrGipGwCDHRftsghBwLcuEBYdPZoi/A5JNYVdsq/6d60+/TI
5pJHB/sCGEoTxRuAF2BHcNR40bBqIObnQWslAdSdG8pSIGVjM8+V9ezbDq536+AqLKeRVSDYXPMs
lF3nBQACUTBVNWv7ufXuxKb7tycH6tsUVbyH0r8zKAIaAIewuCpdiH4iHRQnOvp122Bux8J46NSp
JpiBzs04D25CRufV3VTovCxi0D9yaTA5CrSHrIpLHztcYKW+6WprU+3leyuB+WD2wwnerj7AoSNl
IwOxK2wwqH7rPk0A1HrkySeC3tAWEYGCiZ6OjGQF8t04Yeu040Cwx0C7dkLDZ+/RRn3bLlYG1ihd
6NqEl83up0j7MliBkRxEa90zsVLHNJgHjE4EmIPzchsgyiiIIdfcjgOr1JhIvwNmhg+E6fzPlpEo
3Y2dyXnttyXxLVrbDI9CsHjgsrjfTkYVURAPyynmpxt2rJhqvYZDUkUhgbWnZIxQIrlre0D6cMLG
8cw8daEBA1GOAwEnwEz3wHJjNw+sZ3lmH0ndLAkYYGAxu9m183Ox74lCZujAPIwcVBnEjo1joOUe
dBjO41T6xIYKk76sPxMEmlROwcx2nXnEP9dNIfnN7rNpjn+1pEWuNWor44lZJ2y3JnmFw0LNWnnv
C7zCw7qtOb28pVSmFgnsBkf+ylo0NEmiIGj6hu6rOqvZvd0iCKhsXPho/tFclLhEmLV3dlPfUwMR
qIIDbG+O5W/R4m3vPKI4ZzFfrGp+E3fgMaYQfDRLvhzptuMBj1f6rsCddgQyYeBmINO0KQi0Q4xj
gwLer6gzKf/hLa1r9WRKJwqXvVm66WHUFM9gTrzLvOJWI1k6yOS3Br8BXAN/jBkhcGHPvC/7+eL1
jL2ldD3mkybSYtwWuBIMO85+VYX4tWCHJz4+Pxt5xCMkzD/5YiN0PulhucuISthX2SYvVAyqSgBl
tsuMpMEmMTZw0ApT/yWthXQTVgcxpQvjhnWGBWHOx2LksYwtsSvoWI2KLn21CuPgGTNiAg4TK8eD
ageTk92tBU878nMummZ9tf6HsTPbcRzZruivNPrZvA7OpOF7H1KzKGrIueqFyKyB8xSc+fVeVLXd
7mvYMNAgMjurVCmJijhxzt5rkxNaDCnwbn04ypSlwtaMV9a3cBU1YmMXAbDM4qlmtgrLWiKKlgYw
TNbxyc3eB/iX6zT0XdX65grwgEY5rU2zv3Dgr0nF4face3udu+WrZpKf5yiCiYBGsz1qYehJYgUN
rVmHLoo6Fr5HKV3E8nDhShoFaUykFHYLDmeOeel6nl3V0rSqW8kEtjgPAf4bjjTAeQBGdQkpy1a5
ETR2UPAJAis24D2IooVC06LakGGCYNhBQCljNvd+0dpaVPq68t2slRhEevedgnE9tXjDJ5r1a3j/
e+24PM8s0yDhZK86zNAHd8G/5xF65VS+oaTkbF3G3zQUS2pTfsPXsIUtEJLmEp26JjDXM2gWqc6n
ppfmgYHzPJBnRqCwNhH8jkPhUGKe1VGLbKOaV4SW5xPwSnUTD/BHnLC5jIr+TQdJDNsl+6ZmABdi
q3hfpKquYfBpbEza/sgqNWNALyA7gs4C3BQuuMltaNIgiMk6hnfOohOlwlq3PaofRc0+i4TpyxDY
CgsqY7nB5YQEf4qzlu3i0y/Rv/3+27/+49//9dv4b+GPEkz2FJZF849/5/tvZTXJOIzaf/r2H378
DelL+bO9/7X/+mN//Uv/eC5z/vs//8j/+kDLr/Nfj8s//8evt/5oP/7yzaZoWdFu3Q85Pf6AJN/e
fweeyPIn/78//O3H/VGep+rH33//VnZFuzxaGJfF73/86PD9779rmri/Ur9eqOXx//jh+SPn7z31
H9nnh/z+P/7Kj4+m/fvvuvgb7UxHdx0HDZKlW/bvvw0/lp+o4m8G9YHtOsIyCQozzd9/A6HfRn//
3Vl+JBzQkLpu0pbiJ03ZLT+xjb/xrY7uSBX3H/zn8/7LG/jnG/pbQd55SZBQw6Oqv/9W/Xqfl+fF
gxv8o/xmOrAOVZASxM+/fTxCkeFPq/8iAkBnQUmXAYrQw5yb4ni/QH/h3CXCnEhVJ+qOsbpHOsKk
Yz25rnnOYSRd0jxVD3CFXEKKDGOX6V1z7sLsTcvTfWWWqt8FznvEpgMbORB+P030ULKO4UQ3idvc
6CP9AJyUxKUcYeUFx7CP9K1jY8oC0vycGvawTno3vuI/cjcZs9sH6LvwK2nwKYda+cr0tjyrxWR7
itS3QjXdG+OgjdLhYFHz0N5CUyyei9Q8tghA0CbsS6P1Q6IQaBdjt41C2ssSUykSxyS9oiBBn4IT
fAW+yz0EQFpIG+JgPKvaIcJF7JXkVqykZs4UZKmOcLb541ISrasUXXQghDbxtEAkXqdlDW20GWun
TuCqYrfhliwQ3MxGKj27B/grEj1gruqEj//t5vvjTf7vb6q+3J1/eVcNw+LWwQipY6FGFvhP76oD
u2TuTaah9OjoFo5qeXA46dkdqm1Mpa1BxJzlvM9YmHYm2qPV4sTdBWPpBdgN6rGPXppqHvzGIcfy
EaeUuJXmKG4mid2bqSUTDgm8F9RG+AQbHjBNMUbHXlet1RQFZ4POzKOTNMphLliNrAalUEtLLBYk
5ohxletg4YKWHFlREvqRGkenigayV/U7L9E5hBiu6G92g71thf6ajhPbO6Or4FDZ+kYpON30bnKC
T1Ke8SKZm1QJUIagxL0FzSXpOuOaLkPGvAuu/Qig1c0nZTM0lIc9eMqrqXYvjiWNC2e7XVTZ0WVG
n7Av6CxUmLmMr3WTXeAzDKexS4Cs9br21KUbVQ3IGMezuhHGlO80yJ0PmdRxRDPYXHr0ZrMd7Kzz
mOKNW/IlSTLpjgBJi31FN3S0Ga5mRmvfkHlWpIWYbMxh/FllhJdxOGD4PJEyyH2vY9oAh2vpQ+Bp
9LawEp5Jzq62Md3UlZszH53ADB912p+rhtpyrVZM6+4vdET4+hWqC2ZfFC+bFmJov+RHW34/jtFV
lkdQAd2pc4Yl97l613P6MNGYftEdAF5x0CVrrNsMNc0hOvtL9jiN2Rx+CYowhuwuqRLz8rqPyWSv
wsTN19KuvyiVOh5cRg3r1mycYxTFKR1XLXdhedidh4h/IpvpbGPkguXFAWG0nzPCZCCbaO2JcdVK
YMP2aDXa28zsP2TX9+fRIA2qURQ6eGPvx5ltexiz894RHjOPnwx0HcbyHPZQp/ZbTjM0L1yCPNPl
3RGt8wPPiX5WbWvPgelxDOrqy0z0BNV0Ud4ErVAWv2RTZVp5hiRYo8OgY5Q603Shw4r9tOyfMxn4
NONRdhP5eaqoPduE/BFCDx9D0tL22qBTSHTx9M68iElJEtxqTB5YE3hQlE/NqscEtUtV2CwwtjRA
Fv0tROV6GoY4gI+ovsPFewVoM+5VN9Rf0KqF6wAPpEXmqiEyevdqvkQpBnRuSnG5XyzwAUvjkNbJ
jKu27szkawxE2W3Tsz1XzXMVZfk2UKJunxYOWB+ZqTtmKvEZOb2yZbxEZDGOi4K7gIkM7eDK9apR
tvdhBjaSOD5HltiRUx6ctGH4gZCcGHkbfuSYGMXJLAZgWz3d8HREflU4lvmm69FTkmDumqObhDzE
Ag9BwO4N2htxkoQ0VJnuOJUF4aTsXswq2gAAPCmRMRIrwYW0JI5/4OcZhmGjh5cYenyAHyrl0Btm
dxO60jzKnldTM/FhzxjRgyYrKdP70h8Ds1nN9C430RSVZ7HcoQrukJGR4WDo1kWSQ0ITaHicGc4P
qdY98ZTUvRab2J8MOthErYAaCbLmUlS0B1wbEkEbewQQAFBwItO3l6/qPcfAwRsHEkJ6SItPGtan
Bz1OS18ge5HKTyWy2ajKBkGdAQ16x2s9rw0LBQgH6uTal7N2dPIWbYMze3K5BBJzJULKj6hWTc/p
GB5lXRpC9ixJ2aobQkmWFwTwGqZfsCZ0BPrt/71jGGia/nnLMC1TN1xBLWKarqZbfy0E9Lxwwmmu
yANbfHewcXzw2BXB9zEtObCsh2FUXhItT25QT5JbYgVvbJWEBU1hg4TLFL5bV5MfHRqtZPnNQDEV
AZtcrKc/6yJx9pWmBaDqEOH1s5OsiYAc/aA1CN7RXSLv8FFOhaP4MpoU36oY7uodFmz4/t22atLm
2Jnm+5BQMDsQ3o6a4sDFjMnkNNGX75hGnGxd03wErdyVyKZXlY5RZ+rku4NMqE1L83aIaN/ts5BP
hFwoWHye0p2SzPGDMHBjpYEDD1p1jmNmH7RA0S7U1wLGP2W1ZCS4pUggMqEu5Fr/xrCn8KcicD1u
/pWlTryFTkjGUUg0TpuTUREisn22Qqt5hBXxkJnfOrLZWe/0+Mq28yJ1Uz0Mif7Fbd34fRQl+AU3
AR8U6uJB1Ea2YVOBVmH32bM2XZo0Si4B0TEPtG6NbTRbyTWEUByYw08b6i6nZjpiqmMQJewC4gUr
Xh2B8GIGiczEN/PhVWnrxKsDneixGu8rJoJu3wTWiwZQ4mzURnMwMx4R6fgnv0MApi2JEbh05xRp
tlcoxXgqDVmtJFlRSomR17KcK9lP+gutLrwAJYfVfkqjbbYUbT2iKaTBKrKgeOJU6XavGtE6nD3N
UxBDP9U0cG2qajQMeQmmVajpim5IjlBLMFYaZeabsmeqiSB3LewYyeFRiFZ/Dp1B3UUGWDWYEsGJ
lvj3Puijc6YAjSgwlgxGBdyGdOp1MCWKF+eTOIah7s8uSWwh+usXS0lvtaOwm9TxZwCFfEyBqCOq
98mGdB5VOw42QM/I5BA2040Cd/ZYBrsoSZ91DN0+jUcCCqfWS9x6m2rDdEB2GZIFFGgwo1LKA0f1
7GFWPSV3dtxvNUp44R6nkGaESrjYFusfTQBVqChS+fw4+SzAuScIP4w59c3lMteHpJ2ZjiXYEjBr
68/AWglgR1g12+Mx7pgEgcdtyANt58tUVczkmDOQSfwky2Ckh5sjszEUNIPIYTaYoGOQVEuyda6Y
ZzSQZGma1njV6GvikpnGIwGrErOR+oY/xD3YM2IrIye1zMiGeI1833wSc/UYyYRc6cw9u5ian2VJ
Hy6JyXq0grFZQQwLL3nsttS67oNtVOUBpZ7z7KLC6iQgazXxcps5sYVIBmvrmzVpw9fOBQmZkUrJ
GKLJrnXfbuMaiLRMriOeou+ZTYzuabBb218oOP7EYYAB9tAeLNFXwBgCoFIqBxZGDTlpShlzC7NA
KKnOuICIMVhbzF4wNCUgdQq297hw9wEUUfoXSxyUWmsbkCV0MlJceMuQ5ktOzvSu6vPGTxs4GLRF
GUYjLTpR76Un8MRS1IGnF/wDKORwkYZdfEL+EZ9m1LUPlTFam3nQopMw1QaoZVBNRNA7uTeLOfdG
tw3QEkwOdx1nGC3oVwoT2FPjWC9j0GGz0cLwlvXk8yz+XJJ9aZeRan7rxehebeU4t9iriR6zP1PL
eSNnRseHDVm0lxW/J/lcQE7HTUpP/KYlsb/ICxiudspzT6MSnzIrUwsgvO4gtytz1FyUXL4C0JpW
5oArhf7JuK0LEsYKLa0RiIjmJYjnc9NXPzX8bHvpuiQhjRNiZbj1eG8M6IBB+rPLkXMCYsg8Jq23
MuiiG0SVHVKGxgvng5RIaNCrMaw3s9jdpTn22ImK+0REBRKNefqWtA3Ql4oYQ1hu7oQ4HAuc/iCI
HkGWj1zYsWZzb83z+Q7fu3+uhuJVK2P1pDGz87XJsQh9HawVhxXWraz5jGJhb0ddqqeOlefUJz0k
AoYDAhDMGhO+dRRhNGzTpPnKzPk2Yn/a8+wHP2nxW1RO3G1qNGre/cJ4fmQjuWL9XYBfuk1rnHyo
WY3ak6rkr2o40L4FA+kHmLjXShmIT9YQRHNGREjKZ2l3S/kjQHeqOzMjzemhRgq7vd9Y7bZCq36E
2eccpwEf168Xq8KIFOih8FzqK2/KLT8JjOCIoqP36t68jFVnn+AQPrWF6pKfNyqHiufokuxSmaF2
lMulD3BSMWku4e0W1ckKY7rsTnEKOtc4urMwjrmsGZl2xgIBcAETEcweoQPOgginB9DARRDaHuhv
uCfm68027Tn817LXLh3ZD70lf+gIEZh/TDAooN2N3Hj4lwqc7hvJRGOl1JG77kWHSdxyGELAvpgb
Y2B4BDaWLW2TlvN4IpgNtgku305nAFfUhrHNE5uwmGT4Stpj5lccLPw+d99dzI+u2A3YirwObm/P
wYuDQoeDKkWQPE58RhuhXqUiHDrdkeojsyPTIoIrkrfNtUSfvk3Hql1hTkcUfLK1icRaeG9bzTWY
3uEPnUhr0h3vfoHTwzkvGi7gNrx+qFM/KZxjNYT0jXFP0NDEDUZaRKgdMkRyOK9TxJPkqXCnWA11
gtONEFFB2dwvQ0H+gmHVgBW01dBZI0SKvCIurLSWXIkJdbqIJfBEHOFyckEoxNm5snt1V2CrPLax
/TrRd9qjwH0Qfdb7olfzSzFNaKgXTcRsEsIZVQtkiHExAtSGqc6r1Q6NX7GXTU077qMq2ymOYxx0
2F8PdYXWDbcNYRcR01MwI0HfzGxIpe0rjvJWodrfd7qhjw9zDeW+aiDS0n8GfjyMfmtMzVpV+2j9
ZxUeTAQblKCmxDID0hU9fyqq5iSVGp90W5xLO2kQRjXaYziyxUZ18pKXw0XKVPFqOZC8spw4JpP1
MmWnnkF+eTWJTnPnRHun/ybSvDtHO6eMrS919CULJvTgAxjcPkzCF2siFiE725UN6jMqal8vyy+Z
IrZADM0nnZSPpxZwpQpmG21JsZqXM1iUkseeTNNHyuQIFZS1LZIp4pZNuQ00a1OqhvNK6/RqOZN+
FXSxKWXVUh19rQDVE0sT6O/cnYRRIw6gdNhLVY1vdExSmGOMwnHLV2BKnkpFrfeC/tqqNMKtCMNF
9tE2nsOYbm/YKOZIfiaMLst9MbWfWJemXTr2NZLH2dhESiU8XRbGppYufbTSBMKe1Ywh2iSKt64m
39CjEHGzLHCyqhkYs3y6wnSw7inWnsADxPwjwVNUgdCGSgTldoNQKKa/IDkWPqiJ7EjpRsvZFX22
sRLbANdQ20iIGRTcH/d+KYtslcHZnB4qjUrQIU2L8Feq9Bh5KVHgslZXszD182K7CqPwomgL4rQg
hbql2k3jMPVbt0p9yvLvetMN+EWX1OSwdSqG3y7+Jafbu/VnI2vOeqS3+QUV3frXwzcWUS1xbqlX
ITSN9pQOcbzN9H2WuoAhBE5RZowENwbCbrwMoSgB5f1BARNaBXPo43gfTmayN3vKwvvFqNiyQCIg
wmSiYDEF3FLp1Wv+AOTVasAUVVjNzqjix96Cykq0NaEuY2r+WtI0zRowz6VyE1g8RZ1FYBtNIjo3
5ER1qiGeEGd16NxltMsT9QNJRsOqavZnzmj9WWG4Smel2VbqzFEjwLuDWVoTZ6WPS6gS5CnQ6vza
qsm844mEPomZ5dpSAhICS52lZbncv+rdPiHThgGBYQbGNuvokCRYjv3CDrVN1/AD07HSiyJS++AU
jB9yNfZ1h8+o04+ka9mUEA0f1jKxzzVpD+fCii/iPUuy+r2dhfDCftEQaM8h7pdrS3LPjXMT2Unt
5K6n2HqDSU+mWKXFl7THams0zqoSdX/o8rnyG4mCVHfLc0JVdhENEgzKUq+R41Ea+uDjAZE3ndTK
dRtZW3OyxRW4MRmyU/7ZRUX/Q+OEenTwtCM3hjRChjZBy89FO6pXErqvSm5Ua0VT0nUNZMMHvAGy
WMuPWcGDy6x1dhKNVB5Sb9VC0Y5FPWqH0PyceuIYEVKxfusZn9IcSw0idv0tS0cIlOxKD308ditz
KTfUKrP8WbGHLS6EiWOBHFAv2URSz/LWSzW95kNNeNyo3jolnvbciSpitFwBicHUPm19BgZ0uEqX
HcodxJbhGdpbfhUy7NIFKWWbYmUxNiXEPE0jryZ5GNpdhRm1q9meCbUjknnu662GmWjHRP2nMej2
SR8s4kZUwEzG1BlnbblYdkngDzsTYHzG3QpIBwoeDmRaNXmkGjKLSyxae1wyomX3ox39rImbgQpB
u4iZJoITtnYCJocT4DbjdK/d5qw7x3muot0sBHGzWbeBSx14mfbWoQw4tlNMg3MoX7OgKr37RTFd
e9UTT/TA1gcv0pAEvXAh5eqKVUvyRnalhYwe2kxWNId6Lg1GrIHu85nYk456RocstqizCj+aFylZ
pM3bQbFnSryyXqC9NqpOlH12xCHSEf0yAC0Z9jIBSyu4QMpqjNv3kdS6HXbc/LQU/NgrRbR1gzi5
lrPItylTjAe7V8g/j5oW5Y0+1RtVDslFDM7PIVDFsWs0uckgR2w6GxhlI+2DxBnoFXMyHoMZ3Vpl
P7bjFN5omqEIyzPE/2UUf3H0j+XdTtPceXVF99XiM7W2w0CunSYF+Jhrxr6oAo4Tqu4XuvlD6y3t
ZSqk7mvzFWYyUjRVMgcPOb1bImrPWQ3bjmY+mZ8lKiU2bkrQZMLqkGQ9Di2qbGAF70vxt0fCWW6j
hSSoVVrmB7CKHjSX1kWQkXOCy087jMrExFvDGssB6gnXzMlug/nQDfXZiF1tqfKiQ5ZPX2yQE1+7
9hiaqO4Eo+wdJyCyrKq3gGwIH1ITthrFx//h7qJufKs0VT8WywXJo7rVDO1ZmY3AUybH2TDT7Jcj
cnHkQOTHkYLkhQ6yr+qPI6LPE4ep+hQ7ZX0qNEmgBvmyLQFm3pxaC3ysJ88mgDyfUeJHkm0Fgml8
DopzCjDwGqSMheHzAp1evm2b1j7H7huHsf6Ecgc8VqviV6Tritir2KH1SV/iLApv49acEz9q5fAd
+OdS143tbtHoPJRqWj+3sB8fNURQJsuXnRnKIQaGdkqCjq5thE8gRPJ/jpeLQiFQu3N0VGW9nYBl
QMvjtDT2Lk9mlJKzHqE+NHSjDR6p/oRN5uYitfOGORw8RykPjaJGFy0BG8+tfSxGiyjn5RKGaX6q
R6RccojK7f1JkTgAELLufqSu+6GmerrT1GgiXgNeYDNW9VZ2pX5j8CxXqKYQkOY5A/NIEsYEgZhV
cH4hyYWUxeyppcF7RZsE+1CbhzVgUnffa/U3g3SoS22X9mFOxMuQh+HVlERUEIaggWQV+Fd0liXa
Lp1fFryTZjF2ZBaf6qAwvShS8KxK6E9RxPRBDjagdkPb0nRztgCu9FelQ4VphrACrfG7nsXIEnPw
5pW6iUJQEI5l6a96W/N5EQdqlvHRjCuafCr3MjvWBeNfgrGfrU0fyXcSS32XqEVyaHT9Y87hoIq+
gCSZkvyIAA3UAEc0O85rv6lShFB0GQCFw0zAXJdC18LT3rg74FTuWjONHzZ2x5NwI+giHHPtKgST
Yg1LOtwKaWS1c0zIB0ktYbGXenNIiA5Afxdg3SYIqHa40RozUa/1ciHH/Jjl3RuosRjGO3IgUIMB
9iSyXIkY0HeAQa/IL03vfik6jlZWrFnryJjlKa4MVBF0FlFEohCZLcZUTaLX3n2w8usy7Po8yH9t
dvdtr0BccuzFsS2qzisqmZ7GomcG2In9ECifSlOSxIcMcqVhvQaSQY+DdIyB5X20H0rLyi9jn5G5
UifhyXDHXagWL2zm9sfBYpR2cmi27MLIWhtlp7wbADi3CSGmW8fifF3hllbT8cxcL71Nlgw8ZGE/
e2H2J6PbV1mTrXVucSyPbubR1QXT5/Qi3pXSfiqBL2MMroBQICVfGxonVmVQmnOMf9CFcov8Ne32
LLkgpdQgBI88RMcZrf8jiEWmK7Mlt2abhBdg/yhFNMQ2Pd0UJIfV7E+Kvndg3Pr3S9Yb2zi2Sa4z
Eun3Qdg+GmLCmuESUAequNgpoTmQp8orFOUpxVmV2l6tuNwTjnMjPoyxOIomPjXOzc0RZURtp+8K
2wh95MKhbwfZz6QEURyaZIjeX9AoG0hcavXOY2BzrLFk7GSJITOzM6wDI8N8UBLMxcg3Q1bpcPs8
YOGbN2HB0Vrl6Oth/yk9u9A32XLf5XALIc5hzT9oeK4YPYJrkU77Zk652LqA3j17uQRlG5IFSUQc
KTtCGh4CcpbGZX28f4XXfTiB0B3XQ6ViOF2amv2A3XyBBIOajZBKKp08TdbIOG2CYXH/VrPkR+gU
uISWo6+wXMheZk+bJiDegmCDxD2FKscSEiD/+CqKLcieFpKyZD0xnFnq9HtQBy/d11Y3A6+QTnbA
CkWMnFHt5rRW9sx3oewMBm3UhDYSEUrFsHLixvWjWP8hGlqh9H/cJ0UtL6HSp1/1cvSChq1iHC1x
6ZY8yTbo8HiAASRUqPXkpD9Gin2KFDl6LT1gCrElXWDJGQDGRICJWT2pMsgOIC6fk8y0OFFRebCB
WxtCU8JHi8lgU8HZD1KvSrP2SRpYVAejs3Yh8+InIHMjcNZ1Npfm56BtnQZ8NECYlohu2JzE3DHS
Wka6haUgq8Qs/KAR5usppWsfyI54yJbZ1FzAf84cWq70ZGPf1A7UfMLjCZGOunwVWTpfqeXPRtOL
rToHJrnNXOJl5AQZ7aJGJc7katSPY2LpRwhq03F8LB3AoKvWStL1HNLr0UiqANQInmZnjDY0eFUa
1ySivQ+iecO9SW4uiIVyO0a2su8MakLkgCZmh9i9USNP+5qoc4wHjJfK3vyRRSSb3L+z6bk2UWIT
0ty2hzhLiz1+1flqFTPB8nj5CIjJGcRxce0q2htx9M5u3fgIkxu/bbBbukDnFTIsMMpP5jOUR22b
GE25YXdeXOCmONHufjIj4mpNbLr62KZfwGNaKYeZMkVGnuXZa2ha6TnTqfwjQTlq8N39f1GQP6Oj
MLEXa0RGQLsITkB/lBNAtq2NZeoYxUFwMowq2YvQeNRpXTG8XnIw7hezA1mTdJCoWSiaZgce6Wop
XbWv9uSpVicjSevT/asWUkEVzfGe+V90cjI7ImaXrzISu3eTpX2OikUonaE+M4sez/fFhz40cWcR
mPxSy1xfkYPLdmyc7t+p9CKIN8G3mC3LPagGK6c4YvcoQ6NYS2bTnkg0o4JywJdGimumXtb7aWmf
ZfdKfrlYlRt4udr5xBG/DpMeIackQxch4MDOrb5ozRx6qsyxxo/93Z0AwcVGnbkQuR7srsWYUrsG
Sg4ztw6Y3TaZ1TpesVzM2cRpGyefCRhkhlex4emBoaOlJMd8qPVDpDT8gjbSKTL+un6NF5PO5VK4
KxBt10HFYOM+Jr1fAsy2p3T6nCSdu/u6cb9U7tAR2SGfIrej1ium2zg22SuBBZyp6uOUtCTV2qlF
urfrnrnL8QOm5e7+EriOBTee6fYKKoqDhQLmwGaKiG0Ezt8+CMuyd4k2NBezquxTGoY4WmNBbqjT
h+6v7uG9hciKaTe95rHBV/QWRvh0yJjTTTAma1sFn3m/UO2xhlewDaI+/VkuUR9/XsjW6gin6x9r
wRTsHqZ8v+iO8tw5ug18dVBvALeAVPc3UAv4txgjr9zBrT6LYNzHdayum6zStyafyWfbxGdCH/AR
jxUaT8DEkQWit7NxwgZKS95O0dpHXab2kYhgwDFj9S74F8+OMSa/LnKEkKAqX4WMvhpKID9ayRjU
DseXwsyGjQZzFLk7YT2j5ljoJ5ArttVk3GqbAw8REsqtZzsLLcQcc2eKL2aOVsImi/GUKfpGJBa5
dIS586vptYmYmKoD2XC+qTp8y9O9Q7hcUIaVgHCxXuhoNV1bMLVGNNFmcilogOLwdPNNTArutsFX
/DwFRnM0YiLtW3vL0Fs9ZnOlHe9f3S8DhEpD4XASuIRSsdKEakNmmsZs0F2o4Y3CzHueonMUDcOj
cEQAN5EpbmW3UMOwiK6Ik4hvmWrEu7GUOtqT6Y/mL0npWElyEuJwVBWHqcoOf24uiKSHfTbMXvxy
L5TCrLCudQpCJZSE/HbmiA6XEZGR/yhQxe8UVdcgMQJawZATHtmkpGdE3YFeSHDucRtOvYpCypHi
HBcJuVESf1yQaCRuVKG2JXKo2N0HTKVZ5ns7YZQr+lq5YCwCCsH5L48NxqFRwVCswERVK9Aw5gRs
LOCo73H32ZLxdnQzBv4F/bgVxjTd0/HweGWdvsU1irGpn+LrfTRcVcEhLD50wgGecvgG4I+fbCcT
2GaW7q7WOUh6Z+ec5vkCTYunm+YiIeuEe+uaAUKzGS6qMqqmUfd7y3Y8if8S0+oETjWhLF//mvJZ
yRMS9IYkYiQ9IpAazcA52kxLXM8o9eRIMlzjTJFKouByguCD+mDb9GzjRUNyVzmRYcMEva2qzb1e
u190kBnVko0DTx4WTKRNLYtoQLd2Cp7iXKTxOhgAB1lRBI5kCrEOaO1nnzj51eiXsbWrxEeFiaep
kG/GHlqT69lkN5kHn1bT0uLAaodGxmX35zwJdo6mE5PsD5BYdLkK69K1/G1t6UOkXQhiWX37887h
hZ9AuqGtA6qV5O90HahIRy8SM5VdNvVvXe7SoMcjf86Y5+1QzjzaNNIwOQU5G6GlbYrv98mhEcRA
+IKEFztscq/ITUYbUdkcxpFJeosA+iAtuEZG2zS+XdM1zgj93sV0eaAYNMOzwIZcz5bBZ52XYlRH
82lJLZ5ErOwdRm47SBjlr2pAUyeseQxd1rkov8gBQpRJVjnBJHZz0klJfiC8ebyM0XhG35feVKP7
NsYpSPY4SW9uh/cpL4A5pDjIeHjncdTb4sWtECthzaLnBSYcOUR4wfiinHMRc+ZGz9a07gZNNXk2
6ATxGuTip6q2zboCs05OowGamWCAH0OnvemxE4KS4PxuZiRk5xYTcBpSR0EH/nj/CulORvQYiW4u
IV2LZud+CamDvIQYRBVf3q0R1QJJQjFFq2Mzz+ng4fCEN6iQjxsSYOGVnd17vc35zegXg4miVf7s
hLWvLhe7K7aRUxSHGsuLpwba4KGdfXX7wbJWPWv9Jlh22vvFkpC8DIWqDB8GqcClI+VV9IKgc6Oq
V6FmPLZGMB3zqOj2vzR7NfLfY0Cz8ZTAMejbmXQWvYuemg4ipTDSetdKUd0qmHMbNSubfQ2XbZUU
wSJOirN4PVicIGBKcZxJIVPWNJ1fZBb1Hrr56YFkmIceEcMSVGYf73dtlZFb4U7WDNyC+2LuEPOu
QuJegTu4x1BND6YZBIds4FTT1sPqlxqUOr4hRoV5C+It6GO4nq3l9CAD8gLcms8IHZjd1OY6E2BS
FGdiSOEuhScLjkjzUEoo16ga8TMqLusL+YmBmq4znAT7sNWb1+KV4FtyI9Xp1qgjU60KjspdHkZo
ZLpLJgz3ncY5LG5bB1J/P12RPKlbmDQWH81yr1dTRzUZ0Rez9XEje0ZJka1i6MmZhQs4DwQhJGjv
ylQZVlUt9FOrQfqagooTXZrKo1ZxUNo4QTkf23wAQ7TcaDhnoHwFSgitkyVWW4qkeogX50j02Nkm
zDHTJrUaxONjN19Jc7GO0yLkSUIat03oOL7OMn3REUUBwcEGMlZfktJRTrU6H7tAVk+Fls9rsEok
cRdd+xio9sEls5t4ByPyLWImd3KqqC+RqpwJbwrXavLN7Qz3ahAPv8PQqhzETPFNwh+/pYqOpe0S
c5d1TvcozVjngay9UMqWdSxuHwdAoEhsSIUJwDJYosA/0ZMOlulatmlmqSJtot2r/Qdf57Ukt5Js
2S+CGbR4Ta0zS1K8wEgWCS0CGvj6WRHFbtq9MzYvYZk83ecUK5ER4e57r93o97JyoOFWYy9VleC7
1PC8EEwqnFB76SPHv+fSkGiYnJ5qBOl1hGBwNuGAk3t60L+O82h8DYGIVSa7o99ZWPW14Auzuu5B
ikEGpNqoXsY8JNluWudDE32EnInrxtX1x1LY47ZG5WPGuvkWkb1ie7rxNIqhf2YeuXeSZt13+vga
L/4eRKxx6IfOp5sVuo+mh4HgTNzD6tJetossUjLGBjbF8OffhBJc3Bz5bUMV+eTEQ3cNNM9aY7ks
t31nCh7hvvztmN0H7RGJuGyeWqhMDzJ/uBJkcGJHtClz8fcVFGZgBMx2QJhbHxZxJZxEoXFXC6lV
1rooyY4XevyxzJXxmtSW+1xjTOWTLsAsts6La9odv4camILLTU1vjFPTCZh8ZLd8MbDt96hQ37qK
TchbnJtGLp0mqhaZW+895x2daTFNm0wQ7UBBZb4lwDLWXd9+n13ywhgO1W+6ETyPYb78HAP4Drr/
MRUzO4/8QRur519iVBc9NBFGLzyzER/MM43RgxXQd0QJam4pMcQWSHd5HbLmDsajvfc6mlARwSPS
mMksxQiwXArVkC5B/gN9jrjCfBsIDQARa/c3z+kO04waMJVS3tDoX5CJ2htrQtFe0WOggi1z7tMH
y7ArQieH+bvGjMeLYbHS3Os2dVOg19F6/xggqXInxD5z0X2xaqc8GkE8bISVurTUq4oNkpt5PZnB
psszF0CQ4200bL5Ppg4iH6/9TvdR6wm/vOaY4p47ZmhgNcntw9MIqrp7QAeLnkhuZzDj7dguutPU
pWhTI/C6zAUERJj6Y6A53dhu/GJ5sIYwWzHdMK3iHJQdlxYkaUdBJ/bYu8U3A2XvGvxmuEMi5T/R
bSjOeaf9qBPbPYUF5UMwluWrVhR/zNYa2afs+FRy41m7Gm6JBFTYyR3b4J0ewXuOt/6eNujtnYwl
bYcvXsjcGKN89QIfFq2njOpNdBf7xxzHr5MhkicN1/UM0uVeBsZhyvnFr5ywsff1CEU684BGegRl
r4GfM/0GJIIcStUEPJUI2vucrkRsjF9jAimPCK77hyMw/cdiqQ9z373oVqft1V7puGgzfC0+2hlq
AN0wuaHETv7dChMB6CYFwBh5HNCIpZ/neHmiVVK/tBq5Ev8dPQfcoldk1mMzRXj4+TWsTMfd6zMS
O0R047rwnS8APYAkmFXsE9EFRZ9g0g9cswRChy7JLFme7vimHpN+bDfqq1zV2j2dHO8YS6FbHPdf
5JfnQOQcgAlz/lN2engX8L/ujKWAP/W5tVN/VjMgRLhhXs3ad++1rYMPHUrGCXnw6jF74lJbFW8M
gIB1uLn3LRXvvniae2BOPiwDqy83APfri4zCM2btO8EGLlqrwnxHi7xJCDA/5eBcz1Gq3X2/zA4m
ZseLLpchBnQxJ9YL/7EZd2FGKB5k6pQoBtzhtNbY0eWG5maet+85e4GIes7DgYgzSguNWgCFWCfh
zPbebppLSVeFATULk07tmsfZe8AxX01zvU/lb2Yqak1Kj0j1lTDDQC56MJ0CdE8niz77LjJ1wD/c
OW9VbGWvRQRIgjACHPUIGA/jsrRrWzecx6Dn3xgc6Sc8QM5DLelsX0tCug5uczG6QUYH0YIIuhw0
ilWAsMv65Oxi6Nz3EC/OgTeTPbrEAIfZBrgeS3MP0Uz7Nkuao2rqpKVXAC/vvUOeNy6GqUkcY7+7
2FJJ2jGCF+HcHj15lRRqKJZhabf5V+R5YJ4RWppn9QrWdkfRTjctLfZOozdQWQN9vqiFU5MoGTDr
G1W2MjD5W8VKFinZBh2VeOvT0B24tMi04+VKO09fInRUof1k0WIhu4Nm1TIwCaYN/DIHnXlscVJc
+jk5dp7p3mOYzJbg2sWN+iql4KvRt35BiZrOaslS6++rQr4qBVlQuTVsPY3Z41qGM/copnICZfu6
CB4dX7RHZ1hI2Bb/Jcj4snRMjwaUHE/ekM57cBFEpMN20/BZXviH6V1Nm2h22dyv9G+2OzPIqbTT
4E7LJZMaD7Wot3r1qx3n9lxjO+pWedUMF8uen/SJ8py2+YfbzON5mLzxbPTxdPCG+kCgzsKzQAE1
tyakZPW+Nl6QGLSn2tdjBuTEujDXzWGoly0u6s5KLu5UFnLgwRHikcyXTFW2K6PAWHV5550HuaBy
8s4pGa+rYhmbXW0J7WSZyz1IM/Meovi8RzSPN66LIHHBCLzPA0F1IidjupVZN8s9dJY/M2ZvTQQa
d7ee51tMOiLMpPcl7QKGymZ3wLv7jtHQgd7jOaDE6fKQNOPgg+7qLvtaEIS6L9rqBxQLaBRA27+U
AZPfrvZtYoHwqCRjhLTZmSsM6gyH1RxCzXlau3mi/rT2bi8YOcQjvCsmQacWzQ0kmSXEDZ/ACUkE
Y005ydflorr/SVh6+3lKMOcReRsN/1maIUREN+cJRgmdokaOGoCmZagRuCnzxnxBE6KdZyWMc8vq
a1bG4b5UKoTOJCDLriNwPOV0Ethz9jhW9JNaKkSBp94s9yilmSoSp5NHI0MYW7+oZbJ7/dJJKag5
0cyxmqvocCTbBjnQppv6SDN5m9eg+7oRYWhgdbYJPtTB88XjGgzCPxKph0biP21R9QrLCPKIjuTm
//XV7VFtrpnRoqKWYeNKdaSWdM7+RHVkI7bOs+eACdnBtPiCLWNAre73P0YgoD5N5Rf0V+8QROtL
QuwCCQTus9Zqw6Ee5OcrOshhMX5tzj5roy6A/+6DcbocqNqNozqKcgu7Y5jUAG4b+2cYO8lNCQtM
zf3p6/Z1GIPs1JfesmngOZLLwKXI75lqqXvpQBW2spq4PjpjA+vJKIptVzjxfgJCdIqAqB+y0LOQ
R3XwDd3O3kUjQe26H1IoTY6+sRuTWOXIAxiGYkHr3XSHCAHQVD97wPiJsNN8nHgwUo3+I6d3XGOq
eNZSUMEQVjF/8Qt8tFMfXObwT2UDzUN6E7+ZkTPxHaHDzwmsDpykxoyE3iPaQIF+W/Te/KleZKQP
5SWpaLqf8ktj1jpupgGgkKmZFVVeBLNwHCeYU9OFlrM7MaODKaJulTYjSd3CWq1lLhTrco7w7njN
YXLnE9PibAt/Ae+qzz6d+3P2qQjxI6ghEH7y/eIX/nNXeBi18cTOHpRSN6tJe1Wlu2XohOLJRn8Z
EvxTofpCYdSPwM2RDagFLyTd7GneWUxTSDQZjkVIesqm43qLb1XqcgKK35wTSiPIPM7Q0GGjoqaU
/5l8EjrTolS7GqU2vloxmTTknUrXl7JWQeM2tzWt4A7f8dp3gFdA1bK881OaLtlRfXHUd6ZsmF27
TdJinK+jsyMX9WoUUXQmZiDftQsa+GCESULkBUn35KLi30rrq5F6uPGseD5V1S8lYJzYnFNJPx+C
+TuJxsN6Rle+giU34iZwAzQgLFMEDcius2BTTWW7q8jzo3yd/dtohP4rPLK361EETvqsFoztaI29
jLq8GTZmxcyZnrbMoVzsQyOV3GqJKiwcmRfcoMniUstaIqJHXR8ALP9nIXnrPEb9BizXL/QVAOwr
fh6Y3oDPfH/S2IIa525XhXYKBroXmQxvz2gjHTHnkJ6c5esUJQZaI7pUajHjOlz3BurkPMe+DwGH
FmCsT49eGMFVVNkH/Wv30DoifMKHpz3hrT48CVGjzsQPcx17x7pmkV0cCzRoR9WPTi6EhpBnJoBP
kyOB6B0TDSkOEJjcpfVp1AqMb6Ft7q0R2B4yevrfqnkhBxaZgOsb6YI8ZowizLZikgNba5VzZUIL
QPM7Mdj+etHy29cDY0uWIJlGsv2A0YAqhr+3LQXratHpUU4fXNT0l2YR9RYZpH2b6yE/VGTB+qPv
kYor9GvT0R/TyjfBM34Me3FhmBBfUvkFUEso3yZUQtgLkwEJMUmNY6WNh7Fc8i33OrkNOL+syHnU
hBqtgjYXr7VW3YQ11s+elxKWjHwB+a7lM8xzySWnK6e5s3eqqIbApsmun2bHHMuxdah168coNOfJ
R3h+zYL0ot5l/GRn3Yj+lEbjbvp8AAPpdNabyAreeoG19yzsMoweCjnPV+LKLltWTdzvZmSZ/BLn
6edU32b+E3Uja0H/hXGPcfR69oqoineE+dCBTkaOM73ZTwyHXks9PJWp7d3VO0EwEF6ZBvMcZBL1
WXYo0x7dAoSLvilh0LgUpqRqvXWTRjAQgeh/3l3HpZ2PbKGHGPn4Pmyqn0vWzvNqwu+682tUw9YY
z8BAXBB+DfqhUP7ZPJuE8cobhrpzANRhVIjePEqd6exzzhxy2GUr4nqDy9Jo3k6zB3e1kG205h/Q
Vh8dQQmUeFt8PcxP6GSs+twOn6gCMLbO3X0yRonKsXzsXUPy4UcYOOX3oCC328mJldfsmoAKmBkl
NQOAOl7NfYwe34icF82pnr0+DL/Bk2EMFHcrA1fmQy20ZQOsSNFb7ycHEG/8arXgWWi+jVHUbm6p
bHqIP1qlFQelLuu074XZac8oSuAPNmHxYgXm19JDQjUNGANsuJhrPPLjdgGGOG5qzYKyOUzWRvdF
dKJ9Fl8XxE3buPq9pL17rjoreh4Jn17Z2dD8aCvyZYGYOHFuQ6Bapmey0COKJHlMSimQaZnNbgT0
r+U8sw51/xO1tHMwtOTeOSU02DQMNk5tzV91CNKV9Qf/hPttwPsI428wDqlVnOzWWJ6wNf8CLVoC
RhfgKHs9e+jShVcU7kw+i5Y91J95fnaeuHQcqjJg7BEDNztNLdp/LSKnL5sh8tdN+JJXYXOpEu+3
vnTMQ2kTgqoKmSrlpEE5VORmI9yrybzlCpAV0GhH6LAn2vpC7V0TGzSjmgyGaWfFTAsqP4qo8Jv2
WvgvmcB70Uu1cGLRy6pni9t1VG6dMNHX/8xzwoQ8WVUcrVueX3FcxHwN7Wx+xCUZXtbAY4nkNTsJ
z/RRUwOuNDOD2d9/h+5+7AMkNoZxHRgtvvdkvqit1nDD7II974LonMSutmu26s8zEHE2qIo+s6QR
FWB4OHM/4HocrosEBr2LYuuMLDvH1g4hR31+RoH/0HGYpsmhZJnJDNl+/o2e9/opiMhbOUUogRfQ
fe02mksjI6to+VcMFTIXOTdeKGPb0twm7ZpdJPuUaPNKtwESBF6Olk2WhqpILPTxmRm2sSPU5cH4
sdq7QxWQQz/ODVGkEmHgz029U6OBRA4UCOSEQqEV0lofZvuYJxiPGACiifYi0Zo2SlcKoR1JSPmB
tOERX9ggUWN6sbFnQgfU236QEbl906zitJvx1iUzztCcES6MDDJtGZYzbYuR2PFzmILJUizyYl/E
DbY+f/AvlD/uBdadZ9L/lovyOlQdU57FTJ+igv8hfWCabVaC9CXHdI65t3s1NDFc52QxdjDT0w00
EOGtEy3L92XdvRc9nZcANvSqWXAYDKPucGFleyLnJ6tkNiucvtS0jzhrjkVFj2zVBm9RS15Q0oHo
dT03f8uQzDP8qVCt0uXaInQAH+dn8xno6Hz24m5cWxa8kllqY2KpksnDxD41bU70ZajvVI0XAoSE
v2kvlMX7EZ3DNBnlSzLU5QuacQIMCjBEXWeaL3NmDRs/1ZNt24vfWj/YxOWkOqRDuqMzhpfnWWfG
ZVrfE8NMjvEQkiDbJfsIxhHmKDfZgypaiRrXk4D6fknn4Ldh8Eg4UkWilsJ9IsUoBkFpol7GFmRs
Rk8D8y/vaCTzaieojndHddDhx0T7NC93UzPr700aPFC25AQzzc2TZwe/G3TMOwXN9vmSHcsQAnyk
MW0CL/fp9PEManp0chBk25upjhSEAgiyiLhL6xzXwoIXfK1pl2YwzI2FuWBHyFb+Th4GQhUoPwV7
3iOaZJxb+977TG2t0UdwKhc7t4eTwDVXm9yqQ8PECIWi9pEENENdU/xg40pPZRu+aTYu4llKEqlc
WTzz2A35fB7D+Q3N8rAP0hp9Y6j1Z67bJbwuXB3KqzNIMWERpr/cuH+pqD7OQ+ldHK7Xa9Oqb7W8
WyJsYuOuNXuHwvZXMScMyTrRnIk0W+N2s78y8EbXOJDjVeI3G1sjPMeCM89r22pvLMgfq9hFeI7l
6Qi51r02eHQ60RNA4mMBNc2BWM+Uywy0NuYPrt2X536srC2AsT9hNYcOMMYCbHPJLQ6JEHGGwjb2
Ljkmp0TqwPKMlHgs1QWh4Uh9Gh1XQy0XkjapoGhCQ/hoLfRx0vSAjThnMEVB08WOfXLIm0UtqQ8I
jgNnh+3HOdHqdk7UWda2qGFSG6po8lIH2Z//GzmvecoRNJzUK4MC+Tgr6s0Ep6+1mh3DTqCdTTZs
mPnqdFtQ3C+B+0Qv/rfRYGGFuzgfK1IS13EHB6dGFeC01oMkQHMVwqTZKYmPWpiNgr1P9XhLq22d
5kTTtUk9mAj+NH/twfLYYAM0r92uWLzuYjk/lY2aG2t2HfDmnUzNflDpoGNF6cfz3Ea30E2pd6w+
P1DpHVK7857CcXaOdJEbbhm7oRbWrq3dt6DHIQZVT7gop/TiLFBXAq1rW0LIjajej0DWIeJ685te
9My1pQ4TQ1l9/nwV7jpLWBddDnBnuQRBisUMSega8kftbq182hNvzs/BT8o1GQUPKXuYERL0GahG
KrYTbfDJsM8PRsfICSyK8URzDyK06/xhyipWgxzeBfaY3YXvHP06eght7G+FPMz1GAee3eh8Q4tg
yxSO7a/3273X0Dn/bKVbdTMdaZASnUPz0csr+w3YWl2titpJL1pfffU8b3wO5NKmzilZ4LpE7lmY
XnIfxsXG+8IcsqC8uvxbYrfHDdsMSLS8wj7/W3IUUysRIcfRgqW4qmXAtH+JyYG/w8V6jUZSK7o6
tZ7AEz8APri7dkKW1she5EAz/IQG6jHFCMQDU9eeUQ7SBQmZ1eFCuZKNQ7dH9njgQRvU8vmHhqj9
iP6ofG7cgTm05xK8iQvrbHE1Z+Juz8cejbj64esw6xkms6TLTLhkYfyOlwBzEoPaczXFziqUljgD
+8aF2CidpgWO/OduILN0bAsCzuW8IMBUtR1FS3Zu5rVPfWcRQ+CAvHPd4PB59dYn7iKd0NecWctZ
UUHimHHUnMcnxl6c3vIId0qcP5Xp8mVJOu1YFVDkKmallKO8xXFM5LzRe2wcrXMgWn25KyqAYQ/P
GHC0MW2vqWW/uzNg0H9L1/rGqUjlKNErr2RSFGgejPENXFm0TYfhHXf9jIJH/4oUd0Tw7ueXBCzA
rTGIu8qH+jejIP+MiqphlueHu4Hh37eZYlEPeu+E35Lwg7qhPwshGnmfK96M76G0MKvF7Wf/iKV7
PcUJkeGANMM9svyVntt034ZBvAtRXqBhurs8qZiyQxnfuojaX0ZqVC4p6fyVHuTKXOAO5R1KeKcN
yOTV0jq5jTVodgN4e+K55wzaDo3UHMGMfMXskGTWJvTYTg1tn0kzba7V2skoJh/5YdQD2UyZyyjV
INlIzNKyuYyvtrspEr9FKcg9oI/jZwuF4a6OMCzphv9wrGDkwllhQOTxJm18XuZNwPQXM44T33y5
qFdG9dq2EWaCILiyf1I0zE73qPg5DlwWYeuU8Cp6c0C0Ro9VvSsz07wyQ8LVFGsnV/mU5YIbHxUT
F/u1yMKPEUfYq7SFvUI8ciOUQ1ocWydL68rXAbbo7PfOe540D1H3fLPL6ja7SYT1y4GrqwMoNfeq
6RwlfXOryoeQFQqdqCMTkOzgWoKuFllne7tipqmklp6C9WS0J2zGMg2zoBUxe/0T5m5i39IacpuL
wDMbUsJ4cjSD0n2slikTL9kA1caUCExPSJg+zXFrxYcw47xbSPcBjvQlaFHS+smiXf8Oyty4idmp
bFLsS9rSbTyCyLEKwuC64K3S7OpZt4v6JhIiCzXsnoGu08uKwugwtDyHDeDMq9OWgnRtIDKhadMS
KZ35UKTlD/CVxQ+7Oc5jne1HM3VWFHwJB5IXHBrXxstMyx7xFZ/0obHnWz5rzqHvrVuVtd6qp5mx
w2PBlu0WgvAfsyoocT34jUwqfw4zbmnuDkjKZGcn7U1wUczJ+MKj+IoQgyE3QMI+a153zA3uunJ2
JgwZAuB2D1/Uvz5LWiYxw3ExzIcSRA8EG4In6otr10zmaqZRtUo1AlsIsyrvvlwqXbeubfGxdOhP
y6pAq1djfQe5VDw1nlGdQRHIgr8gjhs1Bv4d6tAZvUQw3aamjbiW4CtGvMA5BIcr3ggPJ7vfkstj
zdmXcorMeZMlMSFwdmNv6mKxUH0k50VWfCm7jJb503HMxN/utxMZ9nkOPgxZB5DJgedZGp+nQEgG
SB1tO22swY2xE1z+o24Yv9Ua/fZ/Igelb/hslLYuuuuuIjMNI1AorhrUF1yoyyvUL74DnWOfNXn+
qIVhFRnHuAEbkoU62sS05i/AAAlY1pa3oh/6vVWrWDIGNnezc4j2C+b2pV/M5Mw2DWDTNLSzM9Wv
gI3+yjmVtQFa6nIBLIiUyzai5HVJ6E6mww8oBdOqKvmAczAKt0KqMruFy+yQkg8J4IurFTm5Pwn7
/P5ncZcLWZ/6VS1pgZPMC85RyCn5b2lac9m41EYEmg9KGhKPFFJ+jDejQEZ7aewS3IMfGC80BlDd
8EQXLkSjyUUjg13EmJpTMpTPvZzCqYXnNL+0TXrjmuI+HDkg1WI3e0z2zspjQmhC0uZyWJG3cm5C
cOetxymXi6MaDk+29m5xT4QpZtx7buu3ASG7r1TOXlrStI6qj0//AAZz4xhRvdsSCdZodnaGxwvZ
P4jzdzfi9hFLUyqxRPbFTV3krJ67ozvNbRdt9UZn/Izhuxq/jGWqf9a5fD79nofukZi9vQrmasLo
Pr0B2CV4aiS8MZUuO3QqCd4lUu4sTJ7Vasj9bTS5/gFQ3F/fzEhH4QiICvIj7kFbgngImx0xoHLt
xyRGmzhvoheqaVDmNro6a8JoPgzQ4oX2EWVpeTJcqBY1Ny83IrqV7bc+AQYc7AGvMSipIC5ulTYw
O0SNzt3IGKNHtu88AxpcTu8ZCRrCyQm76hCA1e2gv/VMUF8cZ+qgHUZXOxFbjHLpNdOK8c4PMN4J
lgSVqOH/UH82oYP5lPPRCELr/19+hdKio6ARq0j6LHn6CfyTNVtGR/tGadDemuWa0989aVbORTSr
hm9G6/SweJiWCrzv5xEVwDTAIzdgD8XYI29hk9V7vUjEtV9AvttB9sqpT09zSRhppFzzl6Aubr0l
Y0tSUoG0FGrDKumLbssdoFs3whQvQ7F82Hqfr+gmIbWTw0l/Sm44F/WnnupsWxaEei0ernfTGcmD
DSbtYtQYRJWs0apTLrb+uPVri88sGbKzEeU7M0GT6Xge8wX029xLCsg/Y/BlNAHs95Slq3/lH9gi
rDspBrUhwDhXc8Cvc7RkVB1AhwLpCIOQshOVcKECd8MNx7q1YY8i9zGZIC6qWkgMmNYKP422mQQc
2kW+a2LcbRZ9wXVvFmRNSL+eWvI6aC6uTkLR5Fh70SXpzcmlYVUkSEMjwJYOkKIA4/+TWvLUOaZD
P503RQZMjK1quBJdCaUZ3XTD1PFMLemfK65m29TEewkoPTmLsUX/J1+pxZcUqsUal40hxfSWXAKe
k0OWZR7CtDLfYy/nzHUQoR8//3Cwps/LkLoGgY2ezoNsV8mp+mzEeMQgMX2+YuATbzU+ftfD6pPK
gec/B8YStPbKT718efdLRtnqr6G3RIoNTnhRiDgcWGQnozw4qJMr93OxMqEc76uMWIm6t85dGY43
tdj1oB9REDwnRFeuZ8LUGL+N0UUt+kTze8h4cOSkDr1IdHblrMqWS+M3/SkzD5EcGgdRq598D2TR
ykM6sqF/hP9tINNn6hyPmTaRNRZTVn6QYUY1gVbTrf0ULEPDxsbOh/sIMBMGGhpxx1R4G7KW4zPh
IlBDhhjnfqu1HtzF5NXqoFeafbvw65UvUfIYcqBsEsmFLCWXdTkSbBNiGYNnAtteElc3NyCz0DD8
9x+qV17nFrvPa2w8mQf+Xx0SHYycE6aNc9Bm96xruj0dD9pc42TnZzqa3soew2JjSRubI5eRQLh1
IWhJ2zVqia6erjyQy3GAW3LLLJwuRRODw4kEmFcrhu0gMMK69M/eGDt4axdJ0YvWROZmaZj9LySs
bz/H/kWonQ2qSykEiC37B3KkZkeAJ4BcuRh9gr1viLKdW8a/0tGYQkzIyKFTMHcYCETF5A7xlAsl
+dLFBWKqZcq+jENClSw9xCUXYicFDtApb3EaxefPQ31K4scszeJqyTHUXGLpGBfwzgg0SZ6WPfI+
LGNa3S/nKs1JTMKg7xF4s1duRk8Ef32NyuGogfs+YFo6MChyTz4I48/FxrKMZSpEC8Bf1bL0vwva
BGC6C6mDmAw/zzd1yKnjDor9Gmu9ezK8BJpK2rSnim+repdIpMISEWMfcgHMZGdFKXnKBVOKi7LI
qcV4UOps3XHlt0tz/0wANw6DZhKAa9KTnrmfP0ABDHTJu/keBXeEYgRZQa/Z2kYaXwanp0fjwMs6
QfRY/S9BhJgtHhEGW5t/c1JRAQ0NYvf7APTwGDjzl1h1JRr6jjvcxvbehIe8FS546NGzrIeVpPYD
EnDMCKWio+lBj2YCeOyQJtBzN5ZdzUduS7dTNVnV50LqKwJvufDAsoNyl93AN54vammaZTlMXXNj
30rpaXUcgZV3LqqEmQndmY16O4pe2+pU3ivfxgdJWJnBIVH1RYPaW+TVSUMJJsGfNVGMdUeuNhPg
ANDSyUxBakUAl5CXs8K1/cl9XrNIr7fHMaOpyWJI01NlxLJb2UbPLXGcChMWEVAJB2uud8uMwFEE
JNymjIJfB7txuSfFxWlwaPgjoiczUH47c8oUIobkt5W9ut/4C9eWfz1+9UpvEJQtM56ib0XuMgqz
sunM4TadR6lacp3SOGKOxn6h55z77T0FdoDMosDmjxnxqcUgskcjPDFJE5IdBV6ogSOIWwb7Gb+v
g3oXedbTFNUWY9vUvvZyxhzXVnuGULhRNrTKnv+60tKyvLPbdmikre9R9BwlNWDmgH7gIRMIFzy4
ZZsm88390A64j/0T2nv3mcQY9znPq18c2WIj6vR7VvGL31SCGZjls7lykeufRYUoY36BGTBc88Sa
XqohJeCXltFB7+mdagbyNqz84mEYXsekZWmhV8noJPqnatChRh6LbJoEKUYJXC9mElbgJtHNzN57
2TMAsRdjE3bA9vHOjoUxVntwhfYR+NOxkj39RZb2sog5Yd3R10HPDlqEoMcl2TqXp27oRTMOjkTs
lIans+P54jfbyKPiIjeh3UWt2d3aDh4U7EES5fvZuKCDiQ/zl54MlK1H0XsP5GLQqcO07RDs5YUP
zsv0S9mI6VD5UHVI7NzFgbPcx7BtwCcyfIMcHN/p0LDUoMhqs9Aha7b3Sgq/G3jYHG4gIjyOqFvA
YHezFO1b7WgG/+6epMclJwIeCmju1pjoIRhv69peLondOWfD/DJmzIIN+RgolYHSG0xt/ydOEnEk
+8FAsbsABuzgOcOEdK8ETrgrz9iR+VYzCele29krn4M4AfQZ63gz2u7Upgb8eO6CAPt8koo9zfmc
ragBy1CRvFO6+IaZAsA9lDudotWpa1VB1U81jC8vVsB2uXSWReKGTy99ceGB1AyvwtLmgs47YbTe
sdQCrDBGSKFFgW3cCWmnHZO+VUNjf0NLT4g71eINXWt36Aa0Jgmh4cwZLfejT74BR39dDOlDRwf9
8AxIbFmF3GeWdmkeNw2TDaLnWGCcTmfzF9pPfV+LqIJPt+j3oLErSIhtu1adJmR/yWfPKXciEoE9
x99FU7NPYzs/LUuQoIhx2Zxs/KxgnyUiTom5PN0pUeotr7r8y6tfSC01neTRZKeZPNrFhxdkZ9Da
KtPA9K64c+BKSbvN6l3mdffPixsAi3QHF4XutBchUWImhzRWoknVYvczBXc0lQy0hDg4yJgJQYaO
DTj+iAsBGF+U10fkhN/J1xJ3Grliy81NPxhEPq4J+uWeCOHEWE9M3tdqzhdVAqWN8PdGp/1JEtTr
pMo3T85MdPVQ6BPBHPolco3+S8h1RJHsctmBU68K2YYTHojLmpko1epwUJAKU+Y0jyGBOMrEzJdj
J5IxP6vCRZUwjD6dY2NmT/no0YmMNQLlLV+zVrFGgzjTKTnpNpUr4AHEUHaMUeakQxg0DfaI5NFD
FW/QkG6jpwK2wsNzufjTZ/W4UcbOKV4W50Qj15PSNJhmS4inGdaKRQjgK3vb2QeBsqZe9l/m2E6f
NALOgRj4LxHtA7yPREs60j+twEhqSbxvSZQw2cuGL3CA/QOU65EJKA/jzS2OVSUb+Zn9Tfi4CtTg
PqLCJ46hzVeRmwK+beJtry3JNgFM91677jcnb5dt6hn8Pcps/KSJMbnyL3KaZDVIxVp/QcxG9/gw
cV937UG7q8Wu24DseJHucG96m9GyecRtaH5wF5HWjyZUDGZuV/WqIkBwzEZnrWsGp8niLUesT9Df
er0caaYTC6TB49v3DjTaljGX3hX1XdeDR5dWmDwZLH+em01dYpCNlmXn2r651T0sWAGdtcf7OIZo
dKqxPk0KPFlbzTc58rgto2Hchm4INvW4cqCTrT3ZgMSH3bKvIl5VeCa1+FM/HqifCEzs449aj9zd
53kfu8Xp/8/Pdv3/Bz3bMW3sH45pUDLY/5OenVrofcfZCLZzSUFMukZ+x6X/WoQLMVHUGBjEPZDk
yoREqgb6E/QlFC3+ies0Oaam+Chg4ZwCPe847eJnEzHIbTJgZo62yzPsopgP2MKvbWve5t53UIOV
9anvMeCRBJoFo7FWBrG5wSXGdIShkQcRGiFmdVaLBoR941WElKnwi4X0S1jLbKjGbSzD4apCOpgO
tdzhSLhQLIKWawvDqFnblBXoArKKvrZynLiADTp5sCf304LqP2+8h26T96XpJ6jOOC2nRGP8zxZp
juKHSdVLR811LwL/7YmPqlvD8yKfl4DZUh+Ko/pCGMbL//9Tcf4vpjnaLs+iurcNx/b4fP7np7L4
g62ZQKL/D2fn2eM4smbpv3LR33mHJuiAuQOsvEspXZmsL0RZeu/56/eJyJrO6tq7PYtFNwIipVRm
STQR73vOc7ZWhVg9c4ctiv+OXjtDUY+EZQV0RAEy/NxnQAbl1BmDk3qJ30b9Tf5URoId0tMwXnet
Zj9nXQvPdJiy3SA3Oy4zh2TQjNdnLXf0LmGehStdWrzErOlEICePsUX/lbRAlMWkdaO0Qa8EHV3u
VEEmaieS+T93Yk1bmTZoRitoOOFYayPKrtoH1Zd/26curp28wqp9VjM0OM9p3asXv71O7VMvVvsi
3ale44FeQ2/+Te6IyQn523lg+7ZvWAbVSd/QPdOU58kvcTLCjHvmh1ZIwqUGq9IGaaQGr2ZSHdla
uFU38mSaEMwAzIo8PMEWVh1lz9KDD3E7jo9yR2SF8BU8k6yPwCRUayHKuo/bdINaaLk3kAzBFAZi
2euItN2svnNmDMVFHn1d5BnQoFI4jt70szLDPPX7sjBpeOOHjdQpVo1DgZA45A9TA2DJsZf8WIjs
K7Xo+dHU43bt4Ta88H1H0AyGRz8MOiCVQnuMcIdAk1Rr5lAD+F+b5UnNEQrZ2LTiHHhLpEMualIE
1bCkTNr3E/nOSq5ifSxzwTKs7YF/9mT2gbiBkQbjwt/oMwWlMeima16eKMEAq5lpcCGU8ch0mD/E
YZTdmt6FGApuc8ssYaEaWtYgt2h0psC1FetPDwvs53ilVro8W5nSFsfYMddqKgbcxt16Y0w0SGwu
J0MOIS546Gg2VwjiQ4qDN5b9vvHhQTj54pwSB1ZKmDr9BltqBdNtOyw6QYwx7jtDc8TN8Iz0OjCZ
maJ2uFF0iNFsZ+aBXzrcFuyGR083fiw4NPd43jQky/F8M7m3Kv9DDEEGapU+7fOa+hTlxHFPDjYN
GNTq4PDQmlU2J4efw7klkq6/c4tY28GzSleWJBL3SwYtr9f9I/jjPVK88NwRppvIoqYl1eZxauw9
EC77qQ6mHdHIzZ3hN1vTMOZr7db5voi+FFpNiEhptzfwIwnRf3F0a6M7UnbWVtL236EYfrUKInNj
6KVHy477G2giWr7oPVthQKK1jPo+cAL8StaHuSIC3pN1QyBalCAro/bXQ2p+Lsuyg+pCp7yqIdtW
KTEVfUPr0RKlfiqrzn4MS7Lk6RMHUBW1u4jvC014Xd5Ak91sqNBHx2q1S4+i65L4Y8YCn+luNCFk
T/KRyI+R+OZ6RBQ+dy1VWAT29EECliijXiz70WiAk6XU4Nswpr1l98cu7ManPpKKhMB9T/9/V7tF
eKEQswB45wTwWUCoiAbNF/OGOZKx0SWTvGmDft9X5bclp4bo/TemJ/3xeusGaQhOOpoJjiimBiFb
TEuKdgg8Ff9MD3w6zFN7aiSvSg1KNoEL/cVfhLNzpiy51JbPGW06q0Ba4KybwXdzLwP2CDZ639TB
D9ql907jkNEJ2GpvOnwM0RQ/Oz5uW63wzLXdhdbe45++4rqfQ8jOXlKpb8kRBO0Xw6+/UtoZ1wqm
1DkEeMR4LLeIEksySKBBI29OSHmsxNVh4b4jQ0pDq0eruLXqi7pzqsF1hulY0s8AhRWc3oYavEhU
lvNBVb4yNyXgEFGwKXUHRJRgGUsoOGvOiyTZ9Szbu8ysbwAXpk0YN/PeoGC6DpDcr1HkR0QrU+QN
ejjLbiQNrnZL0IyZx3DoBU6XUzR+G9PSfBTDczkgOAYsZt4ZkfEkCO1ZoVmqOXroLIKCzDb+SPoJ
YomrWwbD42BAr0GKd8ddjKHEnzbmVkdQQyIIwNB+dA35Pm9DHRnvSt2ad85gYIz7c0D2bYH/8wrs
TEFlbRfPe0l0jN0HX2j+xjMBfuCvIqIlbUbroNNlXWhyIkKfvAzXHfzW90nU9jsTNdlJDYvNzWBM
WAdMFT7jWGpsYs+NWGHqNHVbzMYNlxXWsLDN5OawEH4lsFtucOUXJTajCQdqOSOoi73bXFsHvBL1
pWxLf9Wyxj70TuA9ghJbzUnuw7tIzlyVqDdLzQdNZ+ssuX4FNNtjC//jNFTWcOrlo9pDOIR//aAj
luASDBMbv/o1SqIPufD7/SCBRkJ69Xu6kKzHzJex99+LHNRSFVGeRYmYXxLKjnswHfpzH1cPVjJv
7Vn7Ajm43gbzc+iH/T4kwooGeny27dk6mly/G6nQ0iTCnajUkeP87BvEDCRRJahGLMHGwK0GLmjq
Ym50GfHZRAdTD13iXSMDZgzXIP8BLYmDPS8Dt1w188XlGgEjtL17g4RlukCTYhT7JdpXwfjcxAKX
SsttfdC15ug1pnEhIwQhYYqfpxiNj5kRfJ3pZCGNJ2+IbOgEeTqVIC3z7ogxnddBN0JbaER3Lkt4
fDoX8G2htd6qg5u5LCPAeS68BIE1oEoL99Y1SXfv9D2dcPLP4wjWNgziXUy35h4iMtp4FFcbUIYj
bbnMwzYY2w+9wEPqCOMsatD0nYHNNyxeEIXN6ZpYkfeqU9yIMdmpxrHd1x+qCB3MkhbNpePD2lBs
/NmCMbuYizCNw6q8ibE3XsLS+FQX0PApyF+6nAKbny573L4biP3RUa0cp6qDgx1ywuqhfx8s1AEh
SEF1a3CTdEaODWfkIkLc1Fpdb9QwpN37wPKrYFOWz8pPp7kOEb2l8RUllnt08naP5Xe+1UVuXeJM
MD81UthwI9YCL8ahPwcTxL+R7Isa+Noa4+y0cSm3r2mIOSfmVPHG1pxsP7bmDJLDzs4CgrtPpt9t
jAW4djpnu1DSjkZDloR1jAZdC2YsMa3klV5YyQipMMmOthQqLvT016O8RSu+MvWuiTao9yEukG4r
/1Tmmv0KA5VgjgV8eeFysh7CuoGmXGbHgOaNHbb5/TxjPtNNIGXjkn2pO/x4ij3lUymuJxR41hzZ
997ofms7WlC1OX/ydeuaYEwGWzOcyOPgRBjSe7jawaEYQlCqGWnhYVkdSirg6wRy9kOZR8sp7Ypb
Pi3TcTHN8DzJIWLdaepLcVFeY732Hh3fMfYGgYhH/G6bN25mO9RfIUJjz3WxDzQpWO1Jpu31hGcw
9ydQWjM5R2UiYAmxYFeO3ifHSadLIOsqtVnQbTc2LnZSvzPuqGE11wXV/KbM0MsrMXMOiO5APV+C
2/fCBwRS9WkC3BCNcl8wr7SSUcMECjdDLQm9DOJVmpQr1dOw9PhbQxV0F3Z0zfsat2BjJ6T82fbD
QNLkxgYyvUPdGq01DVuet5ThxdPnfQ6O/4NmuWio4zJ910bFNxiVhAIR8tEUboBZpi22+M+o+Utx
TOXgmEQu9SGnPrry+vCk2fN4NGnxYyDA8c603d04k6U/zIGhbSgj7+M2kpQu8qxWHsaE3O3yBy0D
EpSHE0qiMj0oThUiBNiIJpHRhRkjLR/1q9BfMB7QCDBLG4XclVjYUYp3W7QsWB0mSK8L7RVtsMCx
0yxdV4FBD48y+CGljrGz4X4SshcPlKXof7Q20UIwHiQUgV5yVoVfNWQ764aZOTMktDOpA0Fc1DoW
GWI/ssSz38dG8BjlwbGVLde4WJaGTqt15xdhevDD4iOaWmuXEAi5r6zlCSII3PskstcT7Zuspi7d
SnhP4Vi72WexojB9eunpEtOzQD7IU8guHDcCXDJ+eXtXybo9TTsg7oX22YJvg9hxPuhOal9yp7m3
c9s86LKeOKKtPrmY7oRpDNNq0j5anLE7v7G/qERDvUNJGMO8JNZY54ZGhgCK1pBVR5usdGPIIFo1
DwvVpUuX5Al6P5LMpnqy98Os73178u6S0gIBS91hi15bpda1cExGMwWFRrjRJiNeph+KH+DPUtiw
D5E7xB/buj/RMIu3WiqGQ99q07rIF1gjk6NzSytiAO/mpnR7gyUzekK77bdBZRj7vM/PXMHcO1HW
32kwsGRBcLDOG5wf+SB+JIUlLvWQskw3hyd8yhSiqDZv67Gy3nnosWZWhxeR+/o2sfqv8aSFawPs
GncrOJlmSdUQn9iuLfXyjjhfcto0cCtxSJC5ZBeVeojQfQJO6gNjQgAXr3NaVediHpONlfXFxYIb
jxgSQIIaMOBt+sgQnAQ0OLOU8CDJOoLNg81n6IlUDsQC+qa8WQ4io8AmjJCe2p5g+ekRFvxusJp+
VyNa2WpeW2/7il/kL8a8zuH00JvOh0sl+beJhVJbD8Ij8UkxKIt3OHZBdVEx5pfBIl9gcRnJsBwa
vdBPFEWXE3lZ2fDZQkpIhDEosrqckiekXMN3eneEUpBLdMC+QV6RtOXb/vSO6PfhKR/R8eNbywv7
YySe8QXeg+DYKH0DMX9YdojB9iq6cENRfbZRQKBGjpc7jVLoRgweqPFgWM6m26PzDq3nGNTKHdlD
M7CcdDh0udPTBA6yLQVMRCYYFHJneLJnalElEDUgz/2XBqTL2muANYxxlD0lNc4ofS6G9ZquWnLX
yyFtCctLkrZFDa+HK25e2iHzBzBEU21/SRaixFcU6S9Da/Z7VVZ2B5DbjgYOVEjrRCcTO6LEineB
t6Dk1Mtlmy7Cvg4Sie9ODrEaZF3tWD9smsppL63NFVceJqovRdJackYZcLPcl3owI44n+KG2NBJh
wMAwEeIm7OQQ4jnbW7r9hZY29fkJ6+0ypO06nOPUXc0EEKIgMWkYpGHKXYrifUqre+OhpYfamdN0
SezipLekVdl5XT8Jlwhrsu8O+TBYF7sf3qUa6UH8jR0/5Pt0oZ0vY+mbD3FY7JoMNa8OcvYhwHlA
Zu29bfvJbrRo1uo2YRJcoctnawm9TVyZj5rEViUdCWhtJ+4woRjnLkpcmdu27yMoHrls3TB3f88H
7O9a2ZilsZBslm6Z1q+WWFf6YiOUdFNWd5ueH7hQ52guhE0JHH6b0qi5PJoHzWEirHl5exkQFEo3
qBqIHpl3dRQiJZKKQjWEFvFaobXmENaGjg7SYo73YYfBWM09uFuFtP5QeS11DkeZoaL0z92TbArP
P0F5R6Adl9Vd7SHgGNzY31JWIjcnTs3gmMuEALnOwAvPtNgRzefJ6STxUDOI0AWAcNLl0kQ9yvx7
/oHVvVbkGJ2xEoRaOq4LJgY0bDHf5UzoV/hSrF1v0qMnKI5ypBejcSuyBx1K/oHFHeyBhkw3sAPf
allkVTMNTfJ362U5CxHVpz7XzzaUgVvW+4D5ffN5cTFlyXawagwbgtSvpLLgMEjV+BDjMdcs71n3
EJPWSGk2g0Pmj5sm+hFANkpTvMkLkefEIqUvqVt9isopvZRWE38QXnz6jgC7u1ZezWKhAXftCSZa
lhbvljyAumC3H9Q9pdCgCzOz8h4FjcHFa8/QLNMTPIXqEUmTiwmTQMfiPDRpd+e577GX2MeoWZqc
03G6J2GanIYMlxM3uOBkmEOxHg1MXm/IU7NMO/R9zn0kbBaH9jK+ihnSBE2ZJrPB1KQTmiRtNbWc
F+TQ97KZHSRiOkJ1vKkFWldWL+kSAYtspn5PaNJdx8QilzosXa4+PdJ/Z7CTCiZn97Ak5xavQGoM
AxPW8J1iMTcpYsAB7jPxXKS8jC0rBMpSxbYhqXdn9Kl3X5YkODrkeG6QKGQblE2UynyM/TE3hEBG
TdqG0wN0Zomxhz7ZbhdZT4Re5vPPa6ej770j+pJ+TEZ5X00GwDOiJmmqux6BD+4Br4TM3Ogb0w9R
5SLjx7jWFna8rZACkwrI4R9bjpR+gLkbLNHcBRrltK4a+bC76d4D2biN+MP4tj7F4/SlNrqZRSH2
eNw0n7uWhB0O4YRUPX62dUz9OnkY/EIv1bZR1+Ktg4RcadNHJ86PVTS5x/gHRZvgbMPrhI4JJxOK
1tfEJ0TH8yhs9aPOPwhYCRKL5c71h6+11R8jqXopDGeFtb86JamV7ULxA+pBc5nKotC2da5FD52e
fmlGLqIjd6TV4hrh1cbYUwOPSj0nPosl4dpmDaD/51th0QfG62MA7ClmzrUG9IZuRw9tIT14NIJ3
aZYenUAjNwRkbF2R2dvlQ7npHD62mlzGpliaPSv/YbNoyamfbQIo4+kLf4q5Y2269cVEBsoYtXd6
U3oENud7EkRLcF0dJme9I5ci7sQqOjryfBW63+7JsWCKpYqxVAdPKbAvpEct2Y/npKZKEacz3Gkd
YEbS3jxwaMyO+uwyMee56A1liTjIY5bC/OwYQQ4cBV1FVtvDuSgFS7qDsnEIlsNHJs/LurYh2GGt
GLbeqxaRNtUdbOV3dhvOd5Y5fgz8iCpNvZhbT6bbln3/pJlddjCXPj7WYXBWiyBSmb/55agdjUbX
N/Q8SC0nuDubU+0lQgIGUp5PSqCM1Hm7JUJQFrfUy9oOd1bhVQvS1Nbbk8x1X5PVuK9T9KKwyd61
JrUR3Jw/Zk9rP9hl/4GKKsUQ2152iywtBtZyKxGNHM2UuYAl4b0YrZaTXxr4lSN697RE/X2MduCq
hoJvcIHuQWpEvo6S2rpNrW6CywFJlel0lEdj/g7jJjlpWW1dWZevcQaVd2BsjG05carliAdWYTUO
lL6ZUui1vpsluXbU8MT4dIXXTSS15Q4cRlvKk1IzvPM0fToA6C4vWSSs7TgL9KkSBdWgAth7uv8+
tbrxTluKQ2wysyIAhjD6ZsjhKxjpY54LFophRGSNjsc5w0Gzo9LqsJJ+dFtgZZo1kwExNfbTgYS/
xzDALMnHTxxTToV7Bp+M54X4Swe3exgnaIV4VJjnye3Hq8odptN9xPtvIJYb9D0LBXoPJl90OuTP
WP7o5GOTTJLCWbtRJR3JKCBqozoSbfwM5S3cNjvKaRHSPanaK66Bn6M/K/LqPnPKO488GikpIn7U
dOE76Ya1CVKTFV6ZjA+hl7/zMMTvioUvdpLSzqbrPyvlGTqofaDTmJGhO0DTSRLS4BVT8uhOJsrJ
tZ9ARZDC/q1n+s/6EIl9DKUCkwiifWS3OJICzHMluHOCxBFunhREuFMlUuKx9vrMCsRGzzODWUWC
Vq5dXwixDjUXtagDYAI1MnesEfWMGlDENIcU5MlbOUY90p2GCKYAjXvjEps40sQ6ZM1C0mHymPm6
/XHmyElYXm6G8aceDaA2Mdc5jTwkpcA7PY/GA2E/OmEZJ1/Yxx6XxXosmcb6HUwuNdQJcaTVgPhY
6RpMPyNvJnTpmeoJc/RGS/EBNeMum06qkmEvxnTAqN6t8EdP4HwGFrlOgcuALo3iiiKGJgKiTfZz
QQuKC+vdFOftjaqkvRfCuMcJCB/Y866VNflX14s1vtEX3QNvbFNCQo4vxJ2tmV+0FKNKkecBuClN
PBEvti4APG+QXeA1qCWgUi5sU7nEHabg2Rr02V6LzKt2sz6GV5+YgV1RQJjuwyfExkysbO0htZHW
5OHyXpIE91aY8g+RQsEkeYflAFqFr6WXlvn/zp+D4uIFIzAGMTykCZjKIefUWHzC4/kW612Wl58q
6W8BqRmc1KNpOOtKniBbJNC/Jq7t2IZgTx5bZiQ3wlMzMJlLfSbBZniiKM+nXNCmQwo0kvNKYvUU
xGjNe7x9bQYLwOrM8TJy7p2qxN3aCGAH4ev73jWDhtzLwKUzp39s5ig/d38OCx5PzuGswoWV4o16
tYxaBRIIbdZ8CnbWe1KmrHvCV53HJslWLdrGxSqbq9cG9VU96gx71Ze4o334izUiLBGtEEPYu8AR
FeSOKXW3jU8BXIC1YiUftHuiZgJOKhoof1oaF+zjRLjm9z4Y4INJgNlkCugs0NP7Y2mRPekZDkKi
mdpcHI3pforH5xH730kN7UjiRyqm9wWgkl0o3QVqiBzqtnWWoU+R+3wJvk+YmkZJQl1bXjjU1cOQ
6l/fzq9eQU0ZTYWN/kmEyU4EEPdxqbMQYIK3VtJoJZKe4TOxosWUi1/cRvExeKh/xJMGVZBPWO8p
IfZ5uklZjhNvEyTxQfk0a1m4R5JGzq+VlhuYvT8NuV2XeXumqFcmnILfHtX5XZR1n5tsbDEd1TaI
3cK/zj56uN4eT51u2RzQWIlQq0RrDoRxrTCToSiNnTPCCVGbPUdg0y7Dqag8AljV0mdY47K3T6lx
EUOan+IqsAT6GHqtXYyyw5TTvrfBmFKYRHMGPoYe1SQ/80G5Iw3chqNtuntNuHPPl07lXfjMIu3s
MPpd9CiwhNDEWzyWd91nQcbCfmpJ/AQ46G5or0Dgk8Z4SlT5telf+Kq3BtHPt6To6kea5z+KNhX7
hvvIiYbBtgw7bEgT/9qMBJtN4mcFeJfOIyyFRc4Gp8Z88ltQeX09QvSPNZoIKqSnMWKc5Rm+rTSa
NhMVzS13r+FkRG22VzaSCEc7k+30ODEjospAx7iMdSIeBv80qcZZlmicgkZLhJMXX0o5OH21dSA5
Hm0p3A0luqk3iLlleo9fh1qzngh0XRZEokhaKIMQXV5J/GGFtqWF9n9HlXqtJ/14fnWI5ZZBBTzl
vipjPFjk87vb/jjpKIb7wvOxFIqGRLhpuXfH2DrHpn5rvdjbgC8lRk4HotxIjdYCE2ODWNZbK1aS
QoSQs00nJUOTFJm57RG441ZnAJTacTLHIT/INo5akfby8sDilvt2xNtQ7xtPakhyZzw5y/hYg3n6
pQnGxNFfYwlDxSPnF5pU/CUWlTmjjD6OedORbWHaa1QgC1ZeTVwHP592AXLvbWUDMoN1SDeFI28X
VpiRWonLRmpBE1kOmekOG4EthNO+2rtyTrgUEOYdi1rdqrLG95hugx0EzZNjZOG9Jwc4dcA3wkU/
FAslvAz/64YUHe+WpE67preNO3Oy3FsPzddyKReAT4+2cYfyQdmdPRCzdD2V/Tl0x33qzI+OWYhL
ki/2jr8oWrkT5s1cMx9DVmRnPx0Z3MmlJ/xBRX0oJ6oNkJqkz9rf2ghZD6wdVpEbJhfCp6x9FllP
M3z5YTXLL3iUQzAhroHFkG9JZqBiTMdMuXIMWWVpRnOkXQTuHZHAKV0S7RhkYI4lE3eg8XBr68Cn
o+4Wu8LiXKT7UTwi9osORT4W6yByPgxm8wDNviGj4GLSLzsrZzkJ7vAzelItvTL4GGuesVtqhJBu
iCsdq2LgAfgElWfLXqoaDMHfWpQe7ZUF/agp7ZIKoBJbSEhebymNSYZIVeP64wrqdds5rAkPHmK8
buMSGPvAGO8Vb+0tRlp487dMdlcomPUA38Bq2yGngRoQzHD9mkacuT13ii2tBZwzGVHoqYvmHE8F
SciaZWFcsPzzSDfzbJEyRQ97q1KX38SOoZdQYguWeB0o4T1zLGcTlNRxI04QbuDOAuZAZB+BCNGR
sZEMsQaSOssOenaArCoNmk8B94ZdJf1ngIRGijLlYWotIt+4alAd83A8EhSi9ZmzNU1klG5ddXch
thvSOUjIdQZBNIXHpQYyDVVA1yOakaryOxIj3V1eQd1Yix4hfgevqCBZMYu+ZshYQG/EznUsY/NV
zhbVaNrSFtNyPVrhwZBGB03bx1b8mLnLcBuFTUFqNN+ZLCkvg8OBUQZmeOOwfdcF9ccmFMajY5sF
xBzdAT2MV75DG7H2wtja20vxbZ45WgeSdlFi12iJ51p6uZpwb2hcG5RxOut1Uvh0zlI1EYmjcLqE
kYdxejTFZvF7rN20prdLhRtpAVeGRNetMIgPEyQkvaA8JMpmOQRuvKsE4n41OPIaZTfFe6NH4ZC3
kfxH5rxsidstXTj/0gKwOQZxdFRbfEkPiQA3pqj4sSlJclRKugXLQ5dx0mdaX90bWh/cPCKfUCki
qaZcXhG9uGYCNVHWxZJiJtQFZPEWHGp+IEnzQZFmOnMmU1svty7oimvdI5QNqwS4OJTxZgBwD00x
AsZC52KR8wmBauLs1tY5pP5/UAgcS1Z0J2M6/72qUNj/h8bNMh1hWZAidHiahvNXjRsSMP7cps72
FWbAkV7AwSWCaN2TtdDPVXufCf1bETbPzLMHcp5D/h0LoKRN5GUkVtf1GfXTfGpLgt/7gYpyPQA8
y/SUExs3RZSK9ThRb2cFE+xYYfKRCpZlQYRdhUPdMaajNTLvcjlFVw4aZszooMgRJG00DwYztRv8
6eGQndLkUEq7SOrr9F0jh2Rv8nVPk8saQPpswFi0W5+eD6hGLsv/w8fk//YxORAPqGDbPgAzz/B/
F18mnQ6q2mZpppNAtIIFuhmkTE8NuT38fKQ2mWbO5PKduKySRSi7FWpwSrPjkjQ8JJ2sV7dRdbMH
IQ4Udri66zFeJ3oC3CAq2e0rMnjcouJwRHRC3558hgRRTZ1DOW/B/IQFwrFcGxvIUtysaWT2d7OO
SM0nkWOrVoitNIBcEkNLXjrmTIN2atvkTK/KfobzjPuWMjeHr08BjwlKp0rfmhus//6TM/XfVZSO
bhm6LT880+Fq/ruaWLC+NO0kH/YCPSoSw/nqyKFisXhdHC4Z2Ar0nXqidN0Xv2W66Ghue1JDZ6Td
6yO1Kf58IvMW6hvUqDcGVu/XXHFUpVgqSGdRu8SfeeNvm+oRYjN7M5V5u1abaljkm7TJQac1frLJ
S3HWcTjFZzVkgv4JkFduqdITP0lA89vwts+4tSb2UfWUkWQYAwykJ5bePnJWaDdIFu7GkNQXtRnD
oHQRQ2en3ALRqPapwe9y7zgZ1SfoOysnoV6etRpHPV0649K3qGGoW+F8IK2g3mp+HNJWuAQtUAS7
wTxk4XxUEcNql8oZVkPTQAJ3U+PDb/sjaN2vccSmQcghJE/0HH/uUz+qfmJJGuaRVJC3CkkcoRw/
CT9DhNejrZ+kBFvtU8++bWLHwrattl8f/va82lRDvkA6Vo9e36cey2OmZ2vWgcmdRwaorG40y0bH
D7CmwUijTA6zSQFqox6GplQHZfTOB/kzb68xJZ/8bRNX5nGwKauGjUyrkXyEnhbXBbAXPd1ABxAq
N10udy1T3wz1YYCVNiuX6UItZroYyODX8OxIWZH73p5420zkE5FtDjAjzeyUaF50NbPmapYFN90m
uhWIgri3Z0xujY51qS0G2SXQ69ds0lBO97R4ORCfGR8XyeZ+zSyVj9Qmi4cCcKFH6p7zjYt8fT9T
MEPHyOqx8KEGIB5uUZvOCfgTOcxdxlIk6KIdoMozSHlxCAFgnFWTy/aZtEtCoYg2wcG51qgJt0GY
WJuM/MP7XOY0kBIJYUbKuNU+amHD7e+vF87vNyTH8Mlkt13bcJnC26751xuSAb/JsHMWb0bW3OeA
m35otwWw4BMT3PBVI4C1OWDFz0kvFQNqgM0JODLHbk72kRlsCJX7+Uw11BiiyEhMdvTCqWmlTnFg
QYsyYdaN+7GtjHuQ/MtNN5/Uhok//24so60hi9tqaGUHK5Sl6v/r5ohzeBVbnOB1+jx5TvY9shAF
4syXAjy6rFHnO1cCun4OVYTSt4MFqHbBPP+530LWRtWXnk5eOTdHEvuUtYzykIn5g6JbyJrCPmdQ
WfLSRvOxyHWxX2c8DDJCA/7++7D+zfchBAIlzxWWxxTht+9jFl1Cd8a29zGTzWvueeZDOGIcTOGo
ZGhuHtSuCDjQubCbD2+7kjIwDvGEcjKVP9TqLuAJZv7c3WlTDlKhoLqWAUfccVrak1nk6URWNU/U
uZj6TQL3etUKpou/PMUdut0RxTDt7XxMtjW4Jnr3wClXUUEWnN/427//BIQ0VpR4pEmQ+favP6Qg
iv9d0zQs37F8z/jtE/BTbly614h9Aayzyb7pAxwpNdQiS2Vk4vxzW+1004iwCLRZK4/VxY4eQIQo
Ts/eIXJ09+jS4cepzbjUjuDQiQVjPq0HNNtlMmEZxrQyczV6aoczjZi1w51cESKqbkguVE/88hq1
85fng9wPgN8V3razinhfo1jbi7wbX7I8xfgSWe8yYdpn9/5/+KjkR/HbRwWvzBAG+j3dFMpZ9Itj
IrDn1PAHx95zh0yOrPyyJ1ASJETr2bcwaowShDYfTG9jYU2KBolEQXsSvgpzfgAA3OJcjQmvC+cV
P81n5oFM6gpatH5mYfx1KmKUp3AzTYQjcG7YV08O1pzYTCqSqzmx3mwnhPydXUoRlHzWeIhib/nl
lfIdfBK1babstyJL3kVR4hyjfMwIUGaXGgxkC6u//3Q8OZf+9dNxTUOn3mC6vk6qLPGqf720VR06
5SEM0IF3RbJ9uzGrm+3M9jrSKLjzvYULeeXcz9VroijK6TYML3piIzt3MfyG8yfC41C7JMvwTCgt
ZNk4aS9q00YYthFRle/VZmU0HjAMVLxq06jm5SrfCJPi8Kx2deFn9Wb4Rf79m2XJ+OubgZD7+WbE
gi1XuqoP6n0mMoJluzbojiY93NiL2+cYWP5+9FlNTPXQPut6jziwNj6ktTMilpivpe00T+qlfeul
q7SpSeWWLw0TjMSzGSKJlW+UY9lC1Cf10vJZMQAZr0dz//pGhekfHNMv7tVrvQp1bpRNxlFtLtNM
brzeBxu1aWgDCAf8T6/vZGmu+UQHXD2n03Pe//237v9++eDK4bqGJXTXwkqnW7996/LXudMU1sQx
FXCRPQQnakikeLrV4peOpQE1KjTHiDVTxL2kwz9WyGCvZYttgoMJvpLTle+GKGBp3SQfPcLFTphf
nXWhLQcfLrBjAnZHvEzeuBIxqEeD09LVJaHCTFDjpUH2hF5iuKkB5s94o50p1oWRQcCXTzDtHG6N
HLq2+hq79SbGlXpU8VcNh9V1rMXJp/wHgrp3HyuzjJl8i2Tvyn3EJBV3seZDNHHHS6rTURZSIPq2
WSMb3PRJVa1raf999etpWILVpiEf6e1Lt9R7PrGENWhdvZ8HG3m00VabrlqeCGwpL0NZiyu6I1YT
XdB8YEHYIJ6iJphNRH7VYviAqHgvUewvFHu8XU97aN82pJkNBbJFV6Yd+3LwiogilVcDOY5HchJj
NDyr2CR1fvGLjoIBWJ0T6T4/hyJG4K4Ojv/4i8us/a//ZPtrWc2g+pES/HXzv+7irw2q/B/df8of
+/Nl/1+vei5z/v/9jf7yvvz6n3/e5nP3+S8b24Iu/vzQf2/mx+9tn3Xqbwi/l/KV/69P/uO7epfn
ufr+rz++ln3RyXcL47L44+dT8q7KSfIfv777z6eun3N+6n9l4fcm/vzb679/brt//WEY//Rdn5kh
5xNmX47tP/4xfpfPaN4/HReLpK57DsRJqGUs4lnxddG//rDcf+oec0ldhzZj257NU22JLJg39P7p
s1Kho6FDw9Fdz/jjv/+wny7B1y+Mj+Hn9j9ACN+XcdG1zA5s86/3QJerO+/v8asErSnuFXI9/Ms9
sK74b6mikxWG3yx7ORR98Zi7VPHwAoFRJlHi2vkdBxc3PQOb+KoYmw43ilHueme2VhAi8/UyJ/Nm
mSmSCoxg/5up89pxHFm26BcRSCb9KyXKS6Xy6noh2tKTSW++/i7W4AD3RZCqu2dUEpkZGbH32lH2
SvOtuhF8VN2gW+x6Ur7OrYO+E8YUZxejuumEHMJumcub5tROMK+8pzbsABW0kjYnkTZiKcaNOdUB
ol9mVlL/E8+k7X5bulBeNoe4qb7SnlZj2uDTEktQEOy1SXqR33QZ5jfGLkRfY73b61mc3ZYiwfuW
/8LHxHlLp5tZeAW9n1zdIvwcOaFBUPYJSeq9TwLGTmg2W+JuAZBmLfGNjG/rW9xge9OJlCVTqohu
YrSPCom4IYW7Nzo13nAv6JtKrVCMqpnQWb5HEyL9YdJvki5MvxCh1mCyC5Z4mW7fD0ynp5tts4fa
Bv3oELIOa5p2NOuql9u+AoE/LrINkGX+izllHb7pQEXtVLfvZ9GKvViSwfBdmD0+URv2Pl1zRIB8
8VHEZWPzx8gYB9GFfqwqLcgY6t4a5z2MBkAtnEJu3x992LfAcGoaDWjJ+yA3mhLz1mCTbcaY8vvh
+6XqPH/Kkuwiisy5GPH7GsZ+rcGRklqkoz3ELNhuv3+YrX9ihoz5iL2+dNVS3KYZ1VWG3sev2ha7
NCGjCQ6J63cU/fczllbnqkj+WAsnmmQYZ5o1juzbAPf97PtBhOXi0zoHnkRx3zkzBruBfOOr1+d/
oPNEtDL65lgHmR49f/+CTsYnz0WXgBYjsyNdH76fTVwbWWlEJJLwfpf1wllqUC7kFudQl7So3sR2
1gb/vY74/Q4wionZycuftOjzh9aUBuGG0/Q8a72586yc7nFo1NsOWt+po4W6rwyje3L1zkL9GWMU
IZJ6YwNa8BXCtZ+wiJ6GwjWQyzb48GkBA1mJz3HUCyK49fgkbAaWw9h5SNoTM5jEWFzBhyJqc1W4
N+JhPKnQfCfQDJ9EaRafXWb8tZU9/NXMPymytshnALQvV8z06JS/4onM4DpMUFM1U7gnvmai92kN
L0BxncAua7LY7AlrSx7mG1ItxqPuFMM1WnLIrbYXvZIagTjODqcfZfKiDdgvdZNcOFCCab7+HrEW
3rFyZV96USJKKjy1c0O8CFGSwSXt9ew6p1l8wqQ/7KgzA/KZ56dkqvstIQL186jJa8TQkXLbq357
BY3S6bW3yjWqIuxeklJL32rabmAC7U1Wh86T0aJnMTLyMqKMjoBX2NdmLOxgBvZ+JNVB8xmz4cFJ
6+oXfceA9a38B7/q7pbRZ2xN4bO0sfNOjlB4JfD0tqZQpPbxM1dv3YuoJVA+LfunjAr4xDQ4FxRE
dHf1DJJ/oaqdBDcf4dJ+HXp78bPly7VKF4Pk/DrJLHzzWoLIo2rY4EHT7gSWb1qU1EE9e8stYQKy
xXv9O5FQuefYiW+KRSzIqqp8NzT61W5HxHVrGYkfm3DpHLv5J/P4baiX+hElXoH5Lv2V40o5IsqH
DzrjSbMeiJGmfY/bEht9BBvUm4kOTv7F0H0SzjS+63S/k0JNGDLCe+M58bGE8HoggOjca/PyoN++
ejEd+0JMelaGl6Yf8M/PGH/mSW1xheUfQ9q+WcWyLmCTzciuq45RF9/TJapwhJXTuyOKjxLEEwSU
CKEQ+nKjmou7MTlPsyWsQ74aDnIq/y2ivv6oKXz94Q+vLJozrff70Kfxs2sRROCIjUMGw4+lfi7H
DON2nCEVmnLrgV5lcX4lmrDeEWxgzLB2FO/oGuM1uyOFfOIt93IecMu5hc4QngVxRSxhBk90sevm
6quaSHbMuWkgZrwui7lbWhwZah19lOUwfwiPVwPfiWc4yZF1PSZrN42DBgPaY6R/yhU62leXud+7
Plp8my3VqJIaCY9Ve8xzDW70+nY8zH5+hB92ng33Og12tHeTghgNma7jjDZQdHA3kKTRLVN+Io/H
sJdEkR4gyHcfdJr+MLXFJqbJeic9N3wuivL1+5ch2CbmM0/vJTLXHQrCCUrz/GGMXvWcaKl7aFoo
erNWvWeT0h/CUdaOBN14PyhDfwyZeEFrcB8tDfdQ0QAoiVBFZ5LbMEGbcqFivLL7FdtxsPuNMTTE
bRKI/Gljo1RJoXMT52y3NF0vqWuqTS/d6J1uzI62eL/hg/HOmNHnT+EBjhyqfT14+m70+vBYprbY
ji3J9pGD+zxqqsV34ooZOG36J9nGL6JhvbTFeHOzdWZRetMxi3l32uT+tZSaH1aENqMiRnhvlg3D
HFur3joOHEMW24/GDX1pGdqua8iizK2se5ig/+hBVZwJhTPsR1Qj20TO+9oT2sOju7tfRDUyvnyv
v7+1avxN8a3uIJh0v03dkXbscq0ShiRwsd/spl/ZW6kRyPaXqbv5Q/XFXwLbeoL2pivkR/MlEdZT
ytL1YHAiV7np22SE5F+vb38yinfgrsMzd8yB3qaxmuzfkZb1D2PknKesauRciEZ5zPXo2ifWz7Bd
xnvZjepFD+d77WX/VgvDIUvjL4/sZIEsM4hVTnKa7P+irB6fTULuWu2L5LXioEmt97O8Xp6zYTjn
S40bgHcdTqSTNJGz8zDwsFrn8tGE8c/GLo27h5UOQYh3w4lxt9uoeSzaiNOlIJ2+IxvDH4l4/3RX
fDTz8OhKCMmjmlzrKaz+iI43S5n3FYO99nUg0EHktRvyBQgdSd3q0enkC+AGM3bEJOzUevfEXgHQ
uHKvWSEcn0a6c3DmJn+ux+6jshEEePWnRMu+fu71enKqDo4Fu2IxZuWroqESnNhPyU/Ij154gh4U
PxYZlxd6B+kmr5LkUWu1tp3m4mMqMiaeReUC6uY6SUkqMWC6Yl7+GLTQDuwZKXVZylezQHdb9hmy
XxebD+01Pfj+L5MVInwZp39inRTJKlTau+SiJV1pejBj9I6TWo72gtTBtGvzsxhXjFEynbvJsk6l
Jod1FYPJkn8mjL8W0h6PVQ8moO5jvpYU35jO+xStsA8JwTGXKoYGiTaLCY6Cq0/RvMlMqo8pnP8t
o9UzZFnvUhdjtrHg9anp9CVenr7ZffPqotcGbFqQS0Z3kmCm7tINev9JCJvYauy8PhKxkRBCaPN6
NFvnkNazb9mxh5SiI7xvmT4Ndw+BzfrQEAUsXXoloBiPh0AVk+nFeTIZpIjGdbeFSM65SVuonrv6
3TCWLeC7vUOl+qrZSXsHwfQjNRb3aBVVvRU2C0DmldlOV3XxaORMqRizR7IpemdnohRYRw9aPPCp
2P3CVAegFHxCB25bq58szYLnReAADsXU3suUcom9cW9lYfg6aXqPQ9oZ0IJ2X6kw08eQGO3ezaET
jpG+i23Y0UJDQQa+DxwfSYqfDiHOmUT3MlPWQVpIrt5MQ7tn6fms2cWCJXPEfvZwuMfzR8z6bE7p
QhKzKN899KWD5X3QVzQQMnMQMqwVsb5+WzoQKjxOIDcIyEm3OkSakxxgH+L/mC8DCBKiNowX9mnW
5UGcooRFp0YitLXM0jpxgcAFRVfzyR3Px8nRw+tnwt6+vxtN/jVtJJbTrshk/dHKNyyy4pNVMpDA
t44rmf2/LcSLY/aEnOqmSNd0jjDzdlLMb6WacSdJC4MOtLNb5ZMDUX/OcxD17nhpa3KrOjbNG8OV
3K8GPb95OQvBUi0giVsVBlkzpL5HFu2WUQewn9SzfU1vgmRoTZAWFDVekgLPcySUJXZMEGOfGSBF
Kn3xV4tUsZHTc80cAcDcdIP/87uNKzqedf1L70MWezNjjtz3pLxwi9NBtqB6h3Yb6EsBUWC2kPNI
G39G1EOHkoM8EgunoRl2txELSy1l9h6n+iW1hvg8miZBPrZxsDSD3tvSj/vZMFFGQpJBetqFZ84C
vV98Tb3RBI3yko2SpRdkgr/ZXmvHUC/xXF4sUY/Xbihw/Rq/3bYrP8uifo7Q2W6MJSHyvYi+0Jq2
fjZyUSql4yqb6CUbLlAEsdgflXLm4+Thd4a4Y+F1x4DmhIFXmT4IiZRTUftVaFkBjS0zzqWaHuRC
bMa/UVNor98PsTN94enTLkUfTZuUQclh7kqEf4ZpBgqk1KsIK/eiL/pPqYXaa8X5az+b0S/paMk+
Ztq3qSId6UuCx023qrPHYC8QQ73NU6PZwow3tn3YxKdUOTfR4wPVpglOAtLfmojTHD76vuSc58cd
O6E57o0KnWVMyrVp5BuEwclPtq+vVBfyJZnRyufZSqkh3qpsVfyz1MfT6AmmDIbK95kQaHxwvQKl
r78stVCciuaWudmXLIFepVaCrSTroMR07SMbxHJI8GRbW0igr1M21U+p6e011QLpGXJzb/fa+Gxk
9XtBrEw6qRFxYsGVnILPhwYCYXpXzSZZM6D6IRmWviX4CiDEX8g8mqDXWaxx8epNSw5pdrUXp2T+
bDJ9FctxTKaXLtbajaXNL6nl3UsiUtmJhjfJUeT+/TAUEfg0HdBQ0pQxiQ2p9zROiB5Jg643uZDR
3iqJePLWXFpREwwOOBMbVFqOfI3McBeXgQOUZ/fecK+n7/y6IdnZgDAt51lpOl4U8WeyGCFqFDGh
g0QQl47EHU8nHBftRKgLmI+uJmqnxi6Dph6BDATkdjTOxTokawaT85FNq8D2raWT74A8QEOM/XK0
evdzRN5+KROSQ+WCaLEii+tiYLdy63WgAZUXu5UZNFEZHxUJ9pOmoSJKq7tK6g9MPt6Bphc35Pp9
0vsMBMOLD7eCF6OaagbvOGr4dvPuVasR/RX17CMKDP1az/s9+uPp7g3qxw7f8vAMKMFFCxdFx3nS
qmCw2ZCQk4WJITbMIZptB9MdmfL/HpQ5bDmRj3vi/Bbw6+ETv4UXFNwUB6kBSWSYS4w8GC/TGWc0
9Pa0a6x9aMbeTuCXz4YZtdQo/hAnDjR2AAUg1Hk6NHrUvUC9Z6kUGStgku453xU5VlysgzWqrv8e
2vVZFhHOKotW38wVqtdOHZQDgyB5HZRFeknS3JjMgqhG+BJWJ9njfPQLTYdxVWDSEqOxYpTsoKVJ
FzpIGcKRkFRtROiz2PWpS9YDZm6cG2sKxiT6qCfHC/RkOrltegmbst+kAwegFs9jVbs/kgxQeJlw
KFAPY2JVxV84QjJU5jEdEoLqlpDl3GPNnNPk1RXdXyfMGOy5urhIxwSKFK3dswlMWpY1xyTRsl3n
yIzdTekk/Q2rTzUn/QKRUG7M+ivhvdZeSHem1wVCEAbbMujGG2VBwBokfhOjI3z2j/F5cvW/NnKK
jR1N7waOSlTT4fxi5f1zn8wklMhrXM4tIdxu7EdOZbxpMzlLhjbOJ2bmzi3nvum6UjCok1/MzuK3
vERcH1bVwzPYJ/rU9tAGR8kt0kdYCaocOP8KL3DAjBphZ/hlHJN+btVn000/3bSFJaaL5pqHenNZ
nHD1RMnmgTbzIsXELZIk3fNclT8Kuq3vGrl9uO++jR7ppZFxFSASHVcPZUbGz83UrPdMd7WnOf47
1N017Jv+N+ejn57XTm/2INCTj5EPTwgWfFkzOY693MdLQGRF1mr+gq4KlcRyG9djgdlj6Vf5Umxa
mpLgYoW9pQFR02LRnZ3RmZAYvGY8eDWdAJHIcz2m+q7y0LZTFvep8GAkJCeXumDPCu/6OZipIA3H
T6UGbwM6EgO7A17OFOLFqptTIaKj6ifu+y6OToNr/+5Mb9kPVISondzXdGSCjGE92Tqtt5vKdGuu
DZ2xSsNDKAjXXIbv7BYk3E1j+Ytl/0Z4L+8VzP+NR2g59z4CCfBRVAfuX83IKD1oNLxn2QG72HlA
qB2o0mw38Lhx/zGq9NhEYSSI8zi7GB+VbgR5O6trO1sBQHYqaPj1VLEvROrIF2UbZ6ctfg3k5KH5
dx0GWrNxjuP8MoySEbAzvOSu+IgS6Ry6zhHbOPYgGOT0OEOtf52K8dMhWzJ0ph2H927rCJdebGQd
SC6dfbfAUJcDGOFYlHKMtlbnnJel2COVdZ9zrbhnYfYeVWRMDqEhfUuCHeNQZmU15GGL3UYfyVCe
it0Mhf+JsvUvZWi647wAFbLu4FeVpCKFlbfPEifbcBizUJQ70zuQ8ADVyiHR5vLJ6xbYzZBWzNze
g5srbqW03qrGztlTyx/5ZO/iWDX3OsL+gUcn3fZudDS7trh1w4CtbAIzrOZxo3l1GYwQQILayV7M
xsjPtp0fF+W4QZVSWYlM+2AzdW5JM77KrLoSCqECYiYIjWvp/+rdVbb5J8qAhWsxfglTGR2S0Hyw
en9UxiJ2ZVOprd7p4yaK+g/2YDIKE+eUtsq4K9xAVDTk8tEppyc3eX5Bno/ZQtsRufdKm/bquFwO
7Ni/nWkgM9LEqglgs7iG6k/pMMdoqlyHypN1gSgiQgjrCJda9ztdinhDnxhAiqStQ8AlX5dx5ye3
ohbFOQ/vSV21W41BJIQJ0pHAy/mCMaSfm2QJ/5xqlzY/fSnQgud6zdRIUrtDesuuqifARRcKEqNM
D5aBxT6ZD22jQzeWGEUi86t3uv0wucmuz12TDvWEYdltoLPJ5a9NmRGN6c3ExJcbzt8kq6MdSVj9
LrOgFFQRaReTwVsyTNZ4zF0K4MFkEjAazjetlRilB/KhWznsnDD+9Ozq1XXn+XJMdYg0lJ+YO8se
xQu+59GID/yEAsda1SMoDEZ3JhrCfReZPgc5SaDbKC+8J2X86pjsP7Vq6bcNEqRNXS83S+Xxay0N
48mtKghxS7nrM5IDE1bkpzwU49P3M1MpuUXhhvoFEHsaOvOV77DY4pLrKTzh/y9eHp6mKEcNZrtL
UN+IQHCe8KJtqnJqD4NLrAOJkMPZJH3rvwfXNiHeghkmjjBu/RBgxx6g1D0zEfq727yRv1uOfPhk
Te0s2ya6yHHBj1jXyVbyQZ6byiLGr16CSI7/RBa5TzLFJJ/U45qpPibYpqyPiM9yn/UVjKfojX96
LrjcdM+KjmQ3GWyLo+V88JFaAQY+f2kYSdhlXmyaoXxOkhlqs1NgSaEXcwrz5LUoOIwalTwWTXTS
6ZcecsZpfqqjztacYTr1WTkRafS/Z3QSQARp1jX0NPc2DbV3Kyus7/FUX75/lFeUqZ0i4r0FZEKv
jfzj+qgPHMBthc+Vud1NdT3TqNpLWESR4JbrSzemYFrwBAYh6vcb6ir99v0HcbpmwuZ4J8myd7Oe
OE6CAzc0pK19A8qA+pdcNESs6Uc4Ji5Y7g/6BDUG4Tj7MFdj0lJhyIw9oslanT+uTyPfsuIE/ra0
mdwvDlGsRZgUd90unxoTMDh9AdwE61VIovZHRBPuYGpVt43Xl9Ie8YaP1Rq8ImOWy1S+hVVKvmzy
d4E4uyFIRX4Y3J+QhQBm48Vz752yT7maXjs8HKi5/7Z5+EJw2K92MqNPQ5aPMtci39GiXUfa0i4n
WGHbO2Z/ziYvSDWdnr8VXXSd6hQqAyeKDoyh9oHIgEakXr4tpkH3cprm+4BMckfmU31tQmUeEkF1
iS3pmFpRcTb0YasPpn0hEeTgmGqloXdql87/cC1HGxK93jmOIfpL9V+MD5MjOMSDCx1vS+n2g6BV
UG567Gy4KVGeK+svtGCP3LLyn15VFDlLh+s3sp3NFBUcc2uzOMRwnYbe2jIfCvd9COezjPtt6Do/
kjq5xR3dx9hENZo51a/2Q6IRDcihJIC2jOlxE4u5r5UA+1V18a0ldx1RPOrnanZ9Z1moeNPuJNIp
Oo56HPnmh+QXJjk9+62yDclJwGwQ9GzZgKon0t2qpw704K2KPqMy3U+pKE6it98xAhpP3w8kcXAg
rO5sw8dimWfkx4Z8guew7FqOOP64b6xa3JOyZjRd2dZBekVx8zRafEIMTzmYsguKin2bthMecgOT
VTSPt6oiXWTSBtr7LqaXaeiPkVO/Gk4sn+iD6f89xPTGd7KRDUVUjWvP4hCor39lKGq8G3a5s1P5
AxZL51vjkj0x1Sh3pCHS39FscS4958VEIEvrPOHmOoc162Sae8xIXHlwYuNkhvLWUfhs26ZxfNaH
tHVwasmsvH8/1HEY8kWZOPwM3T1z6LkI1cX7FnuIHxmNeKry7DOqe1In11ffD2rCG7cYAA1oW18S
iKyzPolzFCMuxHm5qdDu4/teaEjyf+wyEtRqpU9P6bhGfZKBdiVAFhbwUgRlxuko7EVzd9cHDTDk
DeCPT6of6a+VaezihGG/bEHlO5O4WiNKFWWW93yabkmkZtzhnoV/nE5F07sWJ6dZnhONbAlttu5G
TR1iua4KhjK07grLERNHR0Izi5sbUVzC12VQzdm8UYPzmHEg4OHv/v/D98+ycuUIJjrBIV1K1TDn
UCj0+CXPwjta6ObRj+4zU16ysyugD13UhqDUO5cDqV0++gYL0uzgKEDqN76j9t+Yoqwe5bItDMAp
DulRW9fRad+7WF+1VIeKQqX5IBbJj/pUe09EXx9STf2KPMllaE/pAzybFiC9EXsKDl4606dpp+ad
ujZ9pfOzTt/OjsBbjGmkPqYO/kevd+IHkM5607McnL9fLtaXRXV8qjuv2NS9Ht/QorZ+b8zRw2sb
4hYUciM6+tGjEdbvIjaspzHiuFTrg33iyghgu4Wf/ZQbp0EbLMzZffhZe43aVm3uHC3PHO8zguyI
UNOT2w8nhyR3NB0oTq6uDOVV0IfeRk0uAb7ZzOPmlsA2OhxVm5TgQpOIwdT6NNfq8hQWy9lhvPJK
srS+n1UUH+J2dN41WT6pQst3Omaeo4HwDf2IOdytBWJfSrm8VVM8/GrWh5qewaaYCmL+NIMM1rm+
KwzVbO82xI80Jp02Gj4SVc37EWLjwYpy2GcW1Zeejv0pIqj5VEBb38SVGe3cspE3d5Kfk1uId6Zl
3Xnp0Osm8ftQdMt7SIPhaUzN5+9Xoh1i6JlrjsqaOqTKOT6C8aFYXv3r4eqNHjGuLjZNiqbzNGrB
Nt7jjsquDgiaQ9p73bmTjtoKc5ZBpISH/t0yzdOUgpYDlZaieubw5ubT0/cpGNPtAxg9by0JWeUq
uFRem56G2SrvcFPKDXSKwFFh/dGsuQGuEtMTJUP9bCTFz7hqDgOMlzdGn9o2AR+vsgh8hJWPW85h
JNDSyNuVkm3RYGLoevYbUN3pkprWq2pyc9dV7T9bIRJhA5kgh1WCJo991Sybzsvwkc37UmvSCyUF
jYtZ/a7C3LowaNcwzLavTXOilajYPPI3xpKJny4xLUr9zqlUC6okptMzFX9UCqFlslga2zTaz+DG
toZM02e4/H7Lf35DW3w8cEhw/TBrCIQR9nszAK2RY5MHc9b98WiE09wu3XMsjedcydsCiuviNOzK
tuUymSJp3F5FFLbtQqObDPx0LqwQRjekZD2b8ZoxqTevXghxBn39HAxDA8xFji0IbmApZQ6y3yVy
DPGVe+AYrEhvZM6PgCG62uvDjP3uKPoCSRA5QX1V/Vq6od59B31NpvnBoH0IyLAJNKH/clyWMunE
eL/y7oSV5lddSaJDpGbcy7H8jKDCLNggL527cMOia8ocUxyUFv0umDmRWXSt7KLeuCW0Qx2MKWce
1BmFudw6Ez6WZyvJIA+72bdYp1c22KR8nC6ZY22skM5BM60j/3z8Ggi53AwE86T6RI5aZTmbED0S
Y7YAXnX6MzRW+6MyXpH+/agsbTlJ5XxEn45A3c3mt61AY2yJM6QrDcbGnkt1sDtiIBUfKYfR1mYX
McS0Mwc+/0h2f0oZLffh4RDPPmoj/3T4bc4j+Wncn0GhY8wbw8Ev2vLkNDTkYCiDWrMgrYlifBU2
g10vo8vICd+PmWWNsfEGMW7ajiHnuy5sC/zeo7NlPsHGjEiOPDbog5wXAi9hvbNIVG9q6nw9A0pn
WxNUjaUP4iJ7dI2ZHGptsYI8nKMgybM11RYyu5eBpOkxjDBXApMjR/hyKU3brG+TF+mIgPYla1Tk
RrtsJkwAdeU9YRiyGfqRiGTbueGMNIK6zv9lgdNqYN4jfiva67SH8mRbmCR+Iwdz4Sgwq+PGxCMf
lS4BqfnMJdhxYG31+Uc658YmKpgv1JR/QKwEnwNikal6ULe5r5BCNrb+nKBveqkwC206PWYs1Pzu
kqg+ohtihJQCBFjwwLh0dc4JH1uvJ7tseKmLHo5Bvjb+2YKGSLvapaBRRJBnW8cbQe/54sb6c4vT
wXdHuz+2qrtbuDcCKG04ZrD4cl5w3pysfEcrJM8itOnuleGzbbzNDrPLpnQZB9d1FdQGAx3mdtot
xGypdfpWozXmKIVEo3MvHVay3YTHPfFmsUlZn/HDpthhHaKBrUYckTVdtKzsnmxDHXK2RFkb8lk3
luZmWcUL0zF4lL5QxKqjIz4lnLK2CwoHcMKYXoyy/pEz1t+5qrHO9ZrxZumIAMB5ggkj/jV6z+Z2
xDEc/lNjKY50kz26W25xtNFdB8UATBxl/75uEJxo9c5k6kqYSUpRNYTJPkFDswOh8Etp8yOveqiO
UbqVSRYxge7F0fOgUysDHlfJ4XvxmmrrTFyoFt86fdM8ALhiA/jbFrpE0mhI01dtNX+MWEqZw2Cg
0dLwTkZaswpkCsYCHKSKJNnNEyFYCOp2Qo6l37RctOWA6MYGg5Gk8c4xBsK0dSUOOO4C+IkUxEVy
M9gkTnJJfjS9J3ZgNfbzOP9Iqq54yi1926YIKgR9LpX+1EHbXRj/N5u4RW0Y2hF2j6RtTrr9N5kt
88JVu5XogvZ123LOS9E0tRZzw0YYO51lbwUZezsXstImLJz3aAEASaDzB2pJjigcf4u0gz7lMb6i
22DQjhlq7YfrJmhFh/J3wT3kD/HyYnXWa8xvbBfqjeX9WhDC2hfyqYuT6qVhJZjVPYrAYBRcBbvJ
MJBTTwSZEq7s+FjtbnXTSeiBsY5ZLHvto0/oiTrDQTJNdfOfqqV3KnoiNj3UhJATYr8aU6rjhSaN
3RZ7VC3kRguBQ9XokXcyo9qjSK3L6ewuaPa66mq7CcdZPamOiWw/2kywMtZOuouJiDbrcc9ZJPKt
ssfK72jkckVeF7SSHDnN+om5Utbzdp5Ri06iTckwYpxKTNZ5iAgLclWyadgLyya+Ac2uae4Bs5Fr
A9Cx/jRCXOLW/cxnXMlFkiV+OJ4S26PPvqamAsmZLwAAef89EIaq/moGDfSgKrd21D53UICDwjXp
qc8mZb8OdSzzoB5OHJtKSz+mHdCqMF+aYJDw2sqF+DLiwLmuABZLWjZ8sCIjaUL1AK9Ko9kZsofC
AT7v3SaxwR0JTTOmY842ECKrBXryRJyqsRHMqfbpZPljC9pUt9HyRZr5VTECqTRRrKUWNnojQ78n
2Q8Mdljeo/PROUwjSETe1K7GcSNmyk3JqqdJfnaM8tagZUTHQMyzV7unosoPYTkBbSr+pJ5zaeD8
EUh8UGglt2mUooZsX7RlwOttpz/mpHhps/pkj6bGNII6h6QOijSum6vlid82/dTM9cDD1qRSk1hl
5XtSCy4oaZnlVjn4j/wyux9GNBgb20r/Ep/EYzT0A/0hHWxU5GAoV6DYpSZ8gOVxYHiY7ElIN1cv
kV1ZTxqWIg23bV3c4nA8jg4f8Eqr4n+WftmhXDtqzcuyGKhjpBVYul5eaEiO1UyTXxNZIAQj5IX+
JpZf5KQVw30RAQwX/dZKjRDfGiJrlda+qJvEX2SmKLXG0Ed+cFRMLdjA2/46lVzsLXysrEcNzEkQ
ATHSYdohO4tcXYrEXDs7RU71Gl5lMdI6tvjaYbb5APjoO88x3bsi/hDugPsA+I1uMPOdKgRps6xs
mqWmHvReqT2368PUK6ggKk9OXqJ/FQi+EGabbox+t97BTg2fQFT1B6BsxqZsh6kkpSaXF61qNEjp
2rCP6Oz4rjFZ5PmqZcvbKvaQfdVb47lgxAtBz6E01RvhNMtdZ6Rl4OaLupqjJyxr8KQ8Mz1C1iw1
X79fjeXsPKUWy7hrHgi5xpZl25c4nbgSU2Cgvj1Z+i6FkHwH8cMnzD4Vr6+K5GNqqvg0ulO6B+IP
GlDEf3Mj1vZ6DP62bbvmIvvqRyat+ZDPyEHz2INsn/bWwXAA01WmNJ8jg47mAhSunWBnzzMNT/JM
FSPB5KCtI7Wo5AQ7oEB4U678P67OYzlyJVuCXwQzaLEtrRVFkb2BtYSWCWQC+PrnqDurtykjOT12
yRIp4kR4HOQE/S4tjPoA7MoF01yc3JwmJS0DgRRZH7oaOuqxGQRwVig81Arp2dmq8uN0BVuUOfUw
cguAO3lth4YApsiK3UjNzYrUZL70pOOvQ8V1qK0HbRH6drvGAksRjmqwF/pXeDLOjdEYlIQmjLd2
X+Tr9hU/xjLC2wMZ3lXHF1kI7xr0YbLjLabYZTfk+XXsjE8FFnHj++3D1+AlTx5xTBiCXNMZ+3I6
pxiiRtfuoBOPYazuk4F4AOQv2DrA3r7pIE7cdlWlY/qlQuOra7zTXOFH4Xr0pF4ce3D1XhpNvkrT
hCMQ68eqGrEUMcLMDsi9K+knuGXMoj31Q8mEq1jFxlBSuHGyQ8K5JehIKlutjUIyXTRAFK5iflBi
1GjbwZ/WaB2zd8Fy5c0Rh1ellNFRTuMDg64sV7tqZnxPcsCPaWCIXaJg1kHIVp/ufDos4Y2s8AaV
ajvUfbD18Swc8VMI2np5GC3xVH2WbfooZChA87ibjofUJBxe1qRykSLveeYGp4TpX8vwfYWlYdr1
cK2AaFcfI1b4JZnWZpmORrOzUlT90j85WN6YiYvwiIiW+gdsqgBPhB3x6sGGJrg60EDE25ak+o/G
YkHRgBMd8ahMTtNvw0B+h537dAsRvGvS/lJUO57h2z5oesJW3kcMxoyKKHsYPvGkRNcs7vt3szA3
udtaNEX48ZarWHSlkii6cg3zV5VF6jutsT5Fij3IHG31HoW0HHFDvr2+46MMC444VWUBrnNmPOGL
Ufj66vWgyFBmbpIfauCkC4DROI48WMf/AcBssz+RWdCopctAWmZ9cDXEOO0tqk0XIOOK984iNxDi
9yYfwS0gMMJnpfK16bAtDbUGl8G3jLM17oIhbL6NMdpbQ2x/eLMP2CiHhUkbaykmh9qN7i6xKVgU
PT2B83FxF9rKG838biBJvxcKqxXkhHpvzd+2eX7DB1Ax5qhuc95sH1IVc4m1AbeaJr5ejJIYtewA
U246tJkJI8MOEw7AiichyPtLHcAuNHGIYXX0xD7y/Z+BKst3/kO0yuQeYEfuPWAIm7ea0Oq6GTh4
CLfVz5IU2lXvSnzEm7GYMGE6lGOW3RBelJ92pzifVrJN3LU36daCT1C9wrSdnGMvhZmj22WxGFNC
c4H7hsJ933cgf37WYE9ebO2yp72bI/9WzGYN1570mxt1VxzB4VZvsDzbBgWqQVPEO6dlMYu5cb/p
+CoqefFGNbff6EfKhARcvgx0TT/S+mKEenr0w5buVC3531ceDoP9UA4IEEAPXw/4qQa4QuDBy0Qt
tKkyydU24d0oOJCowF6+sKalI9p71qc/0pZPSOnZ0RmoF7rEsUlaojFMT7kQdhCkG1aUuKGlmj5L
Zw1KSOeARQFK5E9b9FJt3xTFhCChXDp+zXw2AJ1aXYizoY3fHRrasZ0fXl+9Hrh/ynn+xFPIvfrj
BT+tApadoKLLQ2EhQLUUnGtrWkEW677A8Ov6qcZ1QYe7NDOrVa5+cwBuTor+xTezg7zPSrdyuVJt
SCl1nzRJ3WmrgUKB22cvZthikUp/MaRBuitKCUP49X0Eg3VBOzJaa9aRtDTb/tKRc3591/vxZ96M
dbXMn6UQE/GgeLrYHTKi3rFb5PPPXv+DDOCxlQCBVmDGMtCv8JbF0MCbz7Q7YHAFBEjSDWRQiWcR
SQfhtM1YwO5lU/3W9by/6UZ/e7EKWISsg1M5PZzuKV2A2bQeBhyebROhwfFS07VkG9wVJRZApgxO
qZ/TAA1BY8kBX07OnqLf/OzMHBWN3WObRdFvxIDsHHMzWmgCD5sP2ypxomugXxMph6Nr4ybGJQuE
Et/zwoedeKrHCOJUbrNRJY2xNzB30to66HS2g1f0PU895vecyjF0euP1taVgRId2XQw707CuVjYF
n5Lr9o6DjrHqYoz0mGEv9dwhVjTpJSx89/Dfd0oEF0ssZAd9x0uCoeDoYAWg+6B9Ma5p7zrBWw5G
S1K2JB0C+8GMxlpmkqdIxDI6Z0YSn+tpajecidiz7MC/vh6MrLVWr4ce9Xvp4KMFP6AHZ9WCAHYV
2Z6ym09fFt08g+Bs6ehju31xT1/Nrh6+sXREC2tdMeB4p7UEkSHZv35XHUzawfeNZO2MqbFAF5tQ
6WwsgbG69LKZhzUzGfCFB+xMKORe+hboc8UDyqJY1CUjyJodr8uqkcu1v3GHttijlYMj7TWxz1p7
3RCjYHfsrlw3GbtCwYCoFgACpQXuQtUtOfKhfwsGmdB0Nbv32dP+Y/s1zYA056P3TW1d/3EoY9tS
dHPIO4WdVKqPSI6AXV39rM/1eZZooP7WVbDgQyYZPPo0FdhdsxqYVX85dZzsvI6oj9VX5xoS16Gc
H15f1eOOdPFwD8xyeDRhjuO5Yg4xv0ukzaDCgi+6Sbn9bvB2/q40ihpgqjVr3rnAMHTSb0buqUVC
ccdOWB416c6XB0X93SBS9jGFTyXWmUvT1quddyqJBUsv+0Aib3c0P3eMYglYdqQzFjHggGXK1RXG
d+qdedW9s2kC+pDa+NsTORZlikh/0EhfV45683FsJ4mePlxSVGPTEIv36l0IZ4W9KhzBehjWTnYN
+YUS67frpRUag6L1sMjUg09RhuG7iS7+mDFVZFa71yKlHroCyIPgcMEipJ1DP73A3hILEnLlBylS
JlyVC99wqH/WUPAwY+nTPebmnEJVO+v9sM1a8l1ODJMfJ6L03PHb82JayZuBWs/wpztUV1JLxnMo
PJ2+Q7S00kMV6Rr1lkyliQlZE1uZ+fEmKlsPSOGbnbY3BbbyR43YtlR9vJ7c0byYiUpuQ68BM99p
BMy/dU/jhhKV6luaFAIOzadIx/pNjwm+pYyAUihM76+jg8f9yKgphewRdpgB0ZkwD67g07TnwO2v
CIkkD4c2ulA5H10m6rYWnOCmbTNyoZDCrLm7SW9XSQ02HCLErtPMdDHgYdrhXXS3HjRKOPJ/Gmzd
W5rgqPHouFViyfppsEzQgZgyYvQzynICnYN06bxxVTjVxRpIXHxDMQnwiQIboQwzv4J5pG2owKol
eHVhHJ8VBZubcPQv6eQzCVLtAUs5tihJ3ZKPk5mTI8/F1D06XRY/sckEBJK6dVmHwzqeK3Z9nXh/
Z6ny2H7Gtms8J7/66PrOWQowogwS1ADvAbZDOLgBdbOVh6bu4ofygvRg5eHMma6QnNPpFIDauCCI
G1z4EjzCwbYdXOenRRv7wsX+eKRuzF6bVoLtWrXdKmIyd+A2bCLPCX+Jx/l/B3HcLkQATPUAnYcC
gtt3x2WAA0Zm3QNYtYBXkXukQeuNl+jTimlmSqaorc49vx8+p9y/xUNwxehLu0aEZUdIspmFB0Vd
VdqnXwT2DsvwKjLRk5vJ6i552//tafDj0hgu2MD+eyUs3TuSqvqrAoSmvjPzg5947d3RZXv/fz/j
46rOttTuhbMGLecj6OnNmYyefIxEHxetnd11S1IGlDn5SqVdfMhQY5j6o3KLFOZlxJNA2/2XMcbu
AXVxj6DecOyg6qSXfbdxgNNwBjarDXV0JMBiFtE0L58D8nHVW+oap/YyLRKBZbD28H2F5S4MaxcI
VvywRe09J3BpO9/hs4sjF5o/jXAHkzToog7s4AIbcfiZleVFqCy9VSav1RQb8tCT2/H5sJ9Kp6MO
xQNEnViVtXwd4gCtPjEoeUfHB0meR4BpnJb5RpdwYnSGYt7mvrNO2EfeysUj1Myvbhzi7TwRY4+U
Nuwze9oy9VLHZkZTFjmpIi8b/O3rFpY2KR0tg/fTUGa5g77GNT7xVgxLav4Vfw5oStT4NrolvZHu
bDWYTH0pouuZhtseRo+g64nkFdY2NjCfR4YxnFSQrASmJrYsGMSMsNZ5XKyHwKVPydV3lQYCv7D5
HLc4vNjIHffQJxNj4009eNPdth3JHB+PSh9mv/w2CvYcslM4UBbYxuiPBnZ3xegxZOxCXC9Bh0TE
QlNKfqTlXMnkrnRz5/bejv3sGOZFeWhraghDVLwV/3ptSadgzNFCqkmp2BOesdWCMbmlrXLfqKj5
TPX4qCGj4Y6BwVQVV9wGGAYW2FmNtZht5RGKcU87cRmk+poU2lmL4bZaaKlYJ5kx292csfVoXcVH
V4bDnyGmmrlpMuNReVPMuQ5yJEy/NgBHOwlvnfh8BAhMgzMH+q1LWCdT7lOt5NWU7/iIVF3k/s1i
c9iOvtPecQ2TFCzc7keQ1UdJOPEfm9nGpOdU18qr2T5YPUE3BzW22mSTjL67tpjSfxmWvgU/UP9u
w5IDSZWaK8oV6B0HnRLhX4ZW849Ie7fTBytaYWfAQNx6Zx0H8amB1n3McobE6Y2T5Ib6NWWd/Ciw
gRnzcUxEn/x0dZqox66AlzsGAisTf4WOusG5J9N23OSX7AjHJGHuNjICKEtsq8UUg09dhdx/CERr
/+KQKqwQajNV1569p2OO7Bo3tJVFPdpbiH/y3mBR4U07veWG7h3cLIJN0/naggm12DeMLxY5RJHD
kLvgHXlrrvrZAoWZvzmQWyN3TQ1MUm+MeRbTeke0bkzQpjUhYGgfUccML4sTe65eiQDPoouaFjC2
hXTDP7Jy9J1Wu8GFC3W9dLFBrYe2009OmnBZr7tVVQw12fNG3LopjY6VM/xlzPflZzEXSREXH66W
Lwx3XCWDntE0ZrE5OgUduBFEhV70J6+0yBH32UEbIQ/OeyNJF+pqMveeTtWj4bB85CZA0d6IdUYr
p78FGN9HhrILTHr27DVrhOefTFvbpc7ExBvTjzYPN6KIgpWXKX0Z5Rpw4MSo5gUsXQ50VerS+5VH
rrtqivzk53gapmbMNlTABnzW2Jrjtt/nLns+kuVyKIKtkjqe76n9CJvwjZ4ShXhqhkueBCzP6qLV
rbYBLEeLdexumrpK0arcH/1E1L2NKvMQUkiwcTWtx8i8CqPg1CdUiKowYbwsBSklxuKjJVdF692w
Cd5KyUClHSsJ0bioVonBfF00nN0y1ZRLQ05facaMB+XqXYusYWe0Qq3NQL15EsNc7P+qM0J8ODgW
mhddGgPXCmGfKwHbZNUNvfy0nAjGllQ0E/GvVjStQ2HgdVvoIOx+ZJ3809oN7y0X5QpP968y5lXD
0biJGhEsSaAuAw7XhaaFG3J49Y6DEclGka5RGBHvMnUyaKFZ1k3csfPSkCASfycllmjJiaPCtan6
/CBC7IR6z6d4nB/af6WbvKXC5h2a1+LUqbNVa0TNRiNeVYjAP+op2k7w/Ju8+lZ9r60aP+kONM7V
H9KjtCizNziy1CeumZtp0kkgQKpcYj009nlfhNs86dN7xNF1aY6P3mzoyjJfAjgmbczazDqmZJ+0
+ciQUa8XluvClG+tAZ/eePbhGWWkwd4MkCe4DPTbSNzdokrviBI30m+u2U8ur2jhJMF25jjYz9aL
3yRcTII4LdW9iQ7UDBydlrjOMx1ixWrvw02cSvfJMLtbjW59mQbVrt2sqK89Nz2L8Aa9J9zPaNj4
rVCvHrDQOlIlPLOjZTx0qc3B+ik/Tzbz97b6M8KAuAICYGBLuFVNcbIKgzM+hWQb1bMpUAVMYiAx
LuAs85b3Ed84H6wUqWiZJMDPo97eYz18k0lE6DPu3yI0EnrRGoyuucCNAe2Ks+hVG2xUwZHy2KFL
33K68KjL9GcZxPTW2AozdLjS2Q+0bmLYYPnEFsgpi7JSiU9UH4PvaRzeBdvLRQrNOiVAx5OMZYtk
2b7BCncIYvMz6b2GGEcCsmGQwQGqlo8Jc6e8hhQTRje8LaRb02J4DuMPx6ioV1MEeCJ/0ReCukvH
m7iHQVcsp/qP7WGS8e3cwCpup3cmOM5J7/WFLBRO4xlP6c6eSyuvjnWXBid8/qwIMlYbY8yay0zR
B+MBsB3w4LVsp5yV+WdKATXF5nz+qyBZFBgmFkxt63M8naOEilHLiMeT7/YU0uAkWcD96I7xlICH
mEwEbmC2BFl9/IsVcnAWNQujkGsOP+XBNlv3NGixe2L3MvDK0QFZB82OeQ5FhQ43Wu42x9cDuyRf
NcgTeK+OeZfZa9yJzAH/GDkVCtTKwAjvSfMVemOdjJw7Ym8WVLp2joYZtdCOen9PoZwdkqopj8TP
wkOe4s6I10M+dhQcWNTNBulvtmL/SBUPxRLue2u6ilacjRsBLO/mfgVz5veFMy/s9WtZEa4ct5iv
eijjALucbUeGae8a8rPg+HkvvEDdWIngPrR30y61vfDjf+ncVe9NrNtZM2zAZmkMzFeuyttTMtdU
vR5K7hpIli3NxHMVMzynHzFevE1spSlimfc71m3GXar3rGXR1g3SXq1hGBjxPdQZKEYtdlZYADGg
o4EzBcT0YZV/Os/jmRqjP0NT7HNsw6iP6dNj8Bj7wbYv8wzHfw6/iEo4CSEcGgfX07Yymd9G8yDF
iRb1gNhahe5NSW8PjCaCaJ8RXZ5Skmb4lrY1PZH4Jyijd7v+0HAGX5jPuDbwnvfaUWblRKWeh7ma
2/PSy/6SHyGrMI57uxDRkrO5gkRm7wPM0CD8/WJZWBjg4hqvQmD6S+nDMxDNnbo0jC0ZF5qpx5Ca
sfIzALHeKYdWi9aBv9xo94nEwHKQ1TkgsotS1puHoEiL9Ti2kEty18SQmR68so6PVASKS+ovB3vm
YTsEupIyMc9ekdI31VwZClAgybHOtSm4meaPjLDT5NL87nteOhH6l6SS/XYcKmNb1emZ7hmSiRR5
Yn54HzTc8brhZWsFeySosDjzUbHXXoppiGtljIg84NQlq+HaUi2AEoZb5HixcBK6vcgoxmv46wDx
jXrLRDK8cF8Y950h7hRPdZtYgKJxHeGQj+5/0kLAmTqrf3euyJfmjIUyRJtdXl/pTfpjbCa5S9qd
m4f2sTLMBYGr8FT6o7XJJsLfqU7qKmdNo0vBwdtnJAvHE2KVcYiw0YkOnUk2yYrtk4s12G6u2aTB
4Uj9J3/nGtQ9vQmV+an0CK/HgFmWnjL9IE0dohalQtUrzNAd6ePcU6iJWSQYOaqQzG7LiDpiUuEZ
cCkMFcjiiYt7vxDjl5loTyfP0n3UU87USAg6Y4eYoMyCMvvmX8AcdTGM3W83a81lzSVEclNY4PjA
IOr41JLItwjI31Lh2dz69IyTsH5kDgPm2QqX+vTExbqzHnAOOk2ScgjO51A7SnDFq7Ngd7/3Zkgx
VbOy51IWvxlPIM/CBXZlL+eIP6tD697/o5VBux5jLd2kubalOc1eJ5rQdzF4yXYPGGrkvRBSPZ61
i0uAvXLfJQwUGvM3iK5syQAOSzhNGlIxQwfzQvdShkPdicXWqmctG7zbgr43To6DeevGiKuNsMCF
V/49T+wVWAis7npBri8P8IEk07tTGsneqsV33EcPy4n/9KnQ6Uxwa3LDMl4BwCRQuxRxdJXY05Gd
uUu79R3DBGeEflUxWdTKRvvVkuUvBNXtdWvcI45rkbkHwLExutwB9FTVa9PIxkOoixqV8RFlqfvT
oGAPTvsyYz6wmK/azGrbW6X0YdEMSBgj9vJFewQ4Kq+jzsVdg7i51pjZT1pvXjPUddUuSVb65Jak
xa5g4huWJiYYTMHj6PR8kProGnqpsxAZyLYuebZmaG9K77vjtDfR9KViLJ+o1Tfd0/Njlvh3Whu6
RdCaiv49ykApr6p6wtI4/ZjXIgyEST+9mepp5HF3VVa3VrxzD35e/I0d1zpU7XwQsa2j1PmUScaw
65Ah3ioBsEiObNzkSZG+aQmZOj39Troy3LOmymXYgjkFezb+QLTdNN6INZrJ0qkMKYlqbYbmbliR
GtxJGPBvOEyYinraO3EFWDiToTb04P0WQaM2GUMcdkKujb36k1FMue3NoIWVoTOsq2OaEcRtbLEK
dolAmpHYZrAlw1nVSMea4GL/11xaprNhaYxx58z73NS5NARYMT+sBx/7BQXVfcU01qV53aiNeRo3
mzth1+56u1vbrWiXdtSg9mY+PWke+Pg6soJLOK+ysowqqATxr1AOxBMqzCEjxwjM9Bo2oy5awohI
13nryb0XRPdQw5qVWhAVMSqQ4u++m74wFrbZEYOeH3yNcXcKaQiLprMsfcwxjgtGZ4hafCEVxz2/
LO+RmZkPUeioPvoX47183QXR3ihy41QFYb0qzYZDA0P+Fahhxl5g8e5lTkJR5VVLIae2r6C1vpMn
2/AS+yeeu2Wr+Iyr+bIz+k/SjPmizwPjZnoG5I22QAgY8caORigPhi2Co1UHb5kSjK1ks0809o5Q
G/t96gA7QSS5dKSVl8w0mLGb9cHL7fZdFfKeZDlBfuVL7qjFD8jHPUlCAtAOFjksuozVCDkuhd0z
TzF0jpMAFNcIFv/6KnOPJLvFG7/kqcyYkxgJjkX3rbMcliLAb+mM6wNVSwdMcNDp1cTouoVNRuAd
pIcjgIylhug3QcjnLkwz80oq65+FUsIcnIhkSDbR7PibiGCOCzux7oPtdmipRrYKqRkDdpFdtaCV
y6jGlWl2QLL6gbcHNssFHab6zUGbXzHq5AboywOWZrpz3KUtZbU2pzbbCzT6JXbZLk/TPUyZ30MN
CARLG4kWyT4fJ1q/6n04iKKisW9gP11GLstKbTzL8GmFrrepwyk6CzcqFvAS7XWuy11nR9W2IlpQ
1bpD7J4eFqn1IGdnhH+Ti2BlEzA/ZC6lLzWTc1UMgPlaEBdlKfamrr9P3NdXk06pDPaDZjmqztma
JMdZpfn3WY7jI6W4rQt7AziYRTkiS8sxVOW6oyE+HmXyEWvJ22CBfeEIEoLRwopd1G2448zTLaVr
mRtlc4Iz5n04cZZyTiDoOEMPtlFe0EtzIlfDLZR5cZ1dSxv+biQswUSPga3/H+z/ReqnuKTb1HH8
NUiLHWmiJNxgHRx8n1VLtzf45JadaumjzAlUFUHHRNk238lbUVoxkFjHhHnWnQhfpouLgTv9gjIE
+9iPx1CO444n+Typ+J3D+oPh4budc6zvB58FLrA3jqZRQBzEMTfvRl/qmjOtNDKyvGtdzA5lBqjc
FsQbPFyllfPL4Ro26j00/eDNiNIB3RY7Q+hoFBSMvbt2LMVtvDA/XmfhvOD3poynmhGdnE7p71mb
De0bTQfFalbEcd9lnwPxvRz1fOnKtUskcqdXXHybEJO3g47dV3TAepb1/I0vub7kRVwdSIEcetXy
Zyr3UPEm3gYkHOffA5raX68ZQXlK81SqCpZbUaM/+TF78V5EPkgo/KRckECFSV+twmmaPmSG9QT3
HlFXt3c3SeETvTSi6RDZPiMGck+erVZcnuKbr2jVKtnfx0b/rAq63xoncylLfIfrzJmrgfEUJV7O
xyJ6juwgcySYvj16hwmvOTtiSFxOiUBZqPiU1nF0i2g9WqiYSRF6ibWwedrfLeVwMhr8Q2yzzEKp
6gAKQbDJWS7XWFvGPdDBo+e5xrVNNcH4IN/xMT1DKGh+NK5ZYQ2fmTr++Bu2pruhNCUkKNO9+UYf
77tg9M5Eetai7Nt9blNCBXTR3CZ6ZayH2qN7dK5N7HlCuij3j3HhyV0fNajmPpwjzT4oyEZbo+nx
DmrRr77+brX+bz3Z2btdOVtHmvQDBNWRy128E5APFvCPpmNDKdxSR5a/wXkmqdhWx85OKDZkEh7n
hfXDa5EVx0XVxjE2VzxORe3v8ryB8FexNHfQqzhcunRYs6Z1rf+JyzTAakuu0KkPLYSCHyVxtaRK
Do2pqr8JdSLBBDMf0fjWEeG8stj+cibrAlzduWg9bCmR0U3qkpM3etZhTTT/Js0WF9nl7xAC7dFx
Hj2ithhcgrKwI1evW6LCdKFNiX92ir+OqryPTsvJ4ZUDlB6btabt3eKc1ZzBkAP6ZwsZEc0pPrg5
NEOl36rBo5AYH9gpMv1qA/Ci4g5SgQ/y8D3FM1VAlC1OIgBIkAoayCZ4qwmQOhvNH/J3p4o2XN0/
/FHjBGBm9E/VDVUPfnX00vQ3mqK8dz7/qI84pbDd0AtIC0gc/2Um9ulhjPhgsGjQjsT8upwqcr9p
JHZ1P3SPHKk8k2wp6Lb9I8estVHMKQ32Dxo+dS4jyAXSVt0aLDj3TISAw1RklM7G3YhIU9L3q5eF
OLweIuGguL2+rPCTHagCoFJKImLRcmrCYs9N3M4FMiY+XE3MHtjGpcbn9T11f/GOOMzGqqcQby29
u7LiRv76bwpvhKsx/9fHEBO8qMDDkUnFtIFh/PUVuSLcoa/vldNlOqlB/qf/ftrWCt9VhJU/NSMN
UxsPThiHu4FQ+WCb7iEWSEvsvXvb79xDG0tihtEQLVus1gcz8nBfCNXyvpu/f31Vt6a9FQ4z44aC
LuSu4fD66vUAtDMtFr1tkBrybCBvkOhQQPdNq4efFDyXFzoioCuOwnnaJPE3SYQVwcpin/QkNnyo
yWIxVphf7SIsnuiiTmq4z7hU0Vnz6nnbTrynKW0yzF2yavFqbb2i9Z9uBcQkpP9YqI5C6wEqTCph
oRNdfWY+44WmdX+WcZ0uu2IynrpjMmqxE1SS+dvG9v95KH/XJqEf2DOxMpU/ByI7TwdhktZ6DNUA
K6xngby2aeOwZR3xzCeaTrrAuroXgyqOFvWjn2n6+dIkc2mbwJuJ2bwUy3aKAuJEkbGo6mH67wkI
U+sfXYL1FbBverI8DtBC/h0jJ3mynxmXqSQHk5MbantL3uzU5kDSIV/GTZE+HfA36yZxqh3HMZe8
2aATxY8RrwOLggCb/mhM7/IzVe+vZzvJiKlPHsGY17cWAaU1viJ9S2Yg0Wv5RJL+Y+bVcJW5Xn1Q
lsiMHMFUG+AlASQL1uDPuqUPRn6VMWEjP2L1q7EszD0Jg/SLDg5gdzjUVFMlN46Ov4JehmehcZds
Ryi40sdm6swhT9uBf+O5RXKtmtZ/9wJ8e/PPTUQA5QwMpVAKVjb971+TNRCaiwtxfH2bIGXqkzX3
xjbrkoTNEoCDt5C15n0RyIEQ0qX0WnrK/sqZ8fDTRJiYfGREGTnpCtVW7NEA6xGh4guhQrLDWLO+
ufsfpiaBoBgn3x0tj4yF3XEZdaAkBhLny542MrJc+ltvpeOlb6BTuWnnf2UTF1dDs3yAJK7/Rfa/
FLb+dONCHRPlmZwxquBLw6ewbMrEOjmgDZfYCEyOPtUuS2o8brm/oJvG3MeecnZDFnVrJI5gyX2c
daenTRyc+L6ZYDNFnlvfTDv/ac7hWOV73HTa5IcvXcC5QRn9SIIS4cVMvorE3BGSvHFqGtf4ZnjV
Y5l8J0jiy75ADLcHJM6oOwKDy5c+MVnoMO4VxykAhZZ8RTCWO4QGxJUOXkIl/wotFauqoglzgm+D
eSp0L4jXhNpUcwhlaX01hY9MlDIxSS3H/DIa/3dXjWSa+R0fqSsos1TaB1SsVZ+nnPYMpFHTzDET
WFkAvCDRuVBjSmZMveYd8yYYqF7aQGNgS7XpgBe6yUZYz/Q+zs91NNliRVsnq+j8LR3NbVfnD6HK
K2fp9uR3eoCI69jvod6tWqaJkJkCd9+4fHA9rMaelgXfxCTEckyGGfsaIME20cMvBwaezvx5anIa
DdKsfBAZ+iCKMH7HEx+HBocg9jSJOVXrtC92s6WYCBfliZGeWAkY/c8/bxoNLog5iJNeRcVnONj/
/Tw2Y33bTuA7LRaFjBrnrylJXrMeD+bHJxam4uRoFWWi819mtBzZU7uOT4ZteZ/I2piLsHMXQ/ys
tUeii3CtsY7vqE7uvmnzXbhtQwFMUCC32cFb52UkZEcVoNCG7repC1DiI5/NRG/qB2Xkn6+fd6Zm
c6owykMMhPxZkAiL8AJ+U0+4lDEjmsiu+3U0jRI0WNFyzxnVRhb9PnHq6KNHtz7Sfhcsk/n/xDCA
caKo3aMU2Tm1ZPmgjfrswddfRo2jH03J9Uf5kdwRlRy+K5Lg9FkSmQ8/ROHYOw05lPxZPH1bVXbj
M1JiNHKAltTWIxnln4nbtsmxm+Z5phpxmC18nwt7Pz1GAZyJuUC08EdVf2FY7gFM4kBj/aEgpqdl
o3bbD/FsIf5/5Tg88NojHDcli2fIx80hdwG1We+3rdW/VTljZA9pntHVWD1KGKP6JU6nN8PFoU+3
qVyVetMdfJflykgvjRaBebPS/p51LPR+bN6zlkVbDuIPxGHnO0Mzo8IpfmoCRXqgU5qduB+JUXM/
SEhJsoJv9AYHgZDhA6GlA5YHcqefXzwKw2FgToG4uEnk3kmJfQvQVFt93kutmve4Zc/uHEgc7Hr+
d6r9i7oq/yrY8Pe9bpTr14/1uL+VedO/gTrxYeOU8Pyrn4isyXc45vXSGpgtRqn0PnJ+PbOe4u8g
dtbQWIJ15A8komSAYhTt7LyHEc9Ah2XDm/ZpPxorAyrXF45vkhzzc2+amDOMOQbVsG0ONhfzKrKB
1ETa14C6twu7UVvDTwnJ1/dfFO3U96l3h1tsxX+morsiZDOsxtQCaw1IBDE/2C11lgAy6M1NoEPr
giKwJPxTfTf/x9x5LTeubNn2V84P5Am4BBKvJOhFytsXhKSS4G3Cf30PVrt7+uHG7bcbsUOxy0hF
EkDmyrXmHDPCIr5kDAALZ6rehZgfC1M2D904xsfQhS3DSWaP0pjixOKui0FH2ardG8Is30eJ5Ubc
wLehHd80Dsaj6rHRcOLmyt3HZozdXPvL+0zEZ2hnzWPXt8O5YQa/9pthead9Ad1wKKdzh33l0Yay
+vfvV2N3EckYByxmQR7TgG3wSbP+vY0rWt0mHAT8ZfmcGZvJIvrSUYbxhg28WYcMtYbEPFmerfZV
yf3r++ogJ+IAaQElNk9y3+glsKcRMqa0P0ssY0CAr2NMnhwRYxnuq5dmfBk8cAYV89EjwrmJ51x2
736PmpMSCyTNZx1JZANG7lztPE96KDgfpe68aeEb0CK03kWZUGVD/vj7N8lceYzyBgq1eioG4yst
AbfMaNOrpB22k8hOnAYQAyTzn5lEl8Vzs5thYNYtOorsOD9VFnHu01i92pK85jjV3SYhMmLl0g6j
XINYOdjNu5oX2gmp4+1BJHwnCWqFKDcfmaPzJOsuPbWSrcEhCIaRfTBBu2Ss6+4ngos2EXuZXEze
eYo1I+Fxzpuu3SMnszc1lDM6SpThXs6INPY5Lvu6wpaF+GedwEVdU0qVq7rFeCGUwirGNt7hJuwH
PlxV+eoEitV+cm0ifK8Pmpfhx1Iq/KoHHw1tke2KsEwPQjsLPeiNiXYa58NlkRNGx0W14LDDJ5nA
3SIyZs02ktD1tr1TkjXPdam7B5Vfx7Ump3RjMs330K/v06jkHvO9lS9RzV4RWSOH472p3Re3R4vI
EJ6KJcd40LYHh+oWXUNENA6vaLxOD4iHGzbJ7D3MM5k+7YiOkU4Dpz4Cb8d2mlYyzE6R4zEBhgMx
dRig6VWrbspuYP6+8KwTQDi9Yut8BVmxoL9ChOWXi76EYFZWXU/lU7QTVEOm/aVht+ukzmjBzyzR
THuew0qQ/SF+KfEgE6mGbVLRdR8lMFHcb6ArGv1sE12pVWQ8dk7Fs2kwQOizcJ1jTgUsY7e72TCy
XdoYhPSOJTtw1+w4QY9MBw3jUMxAWzWVMUdtrPjOmALCycIPDnIXrHTkc7jTjCmjvjiZLA4ZuT7p
9TNWOsnf2zz5irEL4H3Pj4h+zk6HqYOn+pguGJG9DGWEVAENSPxdAKthAbpo8K/f7ty0Bf7QcLj2
75gZJtaz2QlKbyGPEWmT60z1znmsoRHiwM5A9XKYtXv57HHNw2srw9fTaz2G1Sa0U94H6PLX2IOF
zaXKqH33sUNIdzIOr2DE0TWXEOAi/Io8sNchS0WwO7pNQBKa1UheHQrTbbzwGDjEVNB0KwVbKsui
xRz3w5EmHpyraXtm8VxckTK9goKgzWcG9PY20tBA6R6570qA01DefTqI9A4xWXmOXSry1Cj9D8LC
X6IsK0ml4ORisIxviDUprovxngzmgSVATUHp1m+taWh2Mjs/W1wfkSI6jBd6Y7KnVMIATDaIcOKV
9is8DSxGShe/shMcTEjD3Ofp0OIXNjA4OBmxlX0FoNCgLqQLfOFa3zA4gjcqF8xQF5/zIeIHRXpO
3KntIkocxcB1LwTy/BbAlI+ic58i/Mr3NR/yygvLc2OyFnmjtk+qqZwTzHfym9Ph2IA5/vALlW5a
Y06OZpLpA1tUGXQl930dk8hVTM1dMbhqM8szTZhhD5qKsDJ8/izd7hjXF2sQPBEAqPatQ0i051tu
AIP9hAFCb430qSgRurrxqfY9eE3ygx7IDIODfyXqL2EImDakV74jT5xMoJcuHwduzRaTbFVZ5+pq
MvP4jrM5sgOMkfj2wzjIS2vecf/NK4oxY13HabIx+AFo8x9h7e3DuEhuZhvjHfEo5COxeeoYHEd4
DQulXF/1qh8OqdP/MnId4Xx4LoACzdS32vtU8esRzMMq7on9aEKTNcv4ZotYC8kYLdcoift4vxjU
tj7jg1U9kFzde/knjtHuFr0hHOPBeLoK0pJrLdEj1uuWHOMY58sldMqPpTfWhO1C43DZEuYBqBcp
f8fa8FmcLbpPsJFERZ/TaTmI9QMLFGhRl9yQI80pPgdf/Ek5qm+Z2oOz6BFTTqW/bpsSmIZQ2SeA
qj2jbcjYQIBBv5UZ9UKf79lFjiaJSGDPQoj94gHM9nBple5XgtMBWE1UCPPy4DbaPDdDZKEs4/9G
JwSdFZBqmOKohnazCFyYxCpKputs84zNmcQQKjqYUxiYSJbo/BH0PsZu8a5ilDBYSqu9SLpXnVv+
1rN4QQmT5MrRB0eY+olcmy5IRHdP0a+3I003PDUwYntUuDoZP61lvMoijiKLbFhg808VBjNT5Xcz
BLBLsyZmykDECf8ety02CE7GjTmygqVVIHKaxCYz03ODXxEzMTLNGtjVuYzHcmfLodyAoEW+RqEu
GLjs8DciKR6zh7/vzkcreF0g7XIYTyKbgF+6zGhsz+igGzfoV3LzofYzWJt1hLP5utTSvgMG3JJo
HQ8nNZTc1IrGwt9/AifUfUeWoxKiu8uW2b2ba+O7ddPqnezNkMbSSvl2epjykQAKytIK/zWHPBL6
/h7MLcDZq7/n7v8+Imaow05GuoRrypSiqQ9wU5KNn1L895UeAw8G3fvUZCw5qpaXtr2SgSOUatfb
yjARSI4FFbZhjvlusuroXUbiBPNreRwZnuKsCctdmWCV/ltYQTzfk7x9dnopUX+Y0GFioHGROvJc
h2eZ380lXvZpCs0gHQJDFCc6dd7GH9wbqnzU1V0VYIgz905HGmrdejcdy+dpUvyCl3UY+u+kZMrB
qtmvotjhHrUFbiSEk7DfewQilffXWYqmJTd4U11PIhSYkarn94VXJBgp255RxTEqZ24Ik3ZPFSN7
DePm0nnpL5Q+5uE1fQgRmQ/LMF5zgH9Cmg97com289x1hNrDtu7JxJAZQ63Ib4FsDTSI2ZeSNlxj
vU/WfYsS1g+r36zn4EiTYjUjUNrFsSh3DNXIFYrGdQulUF1lWSUtgaHjoxp8hU7T5pe0uLjiiIOh
bRcbZyKJUBA2oWxnm5XZu5slmI4Yy606sseo2tz7ZvSiNXCsdxzl4hgi4mmLxyXV3H8Mtehk8ZEJ
wn1BMLHmdRM/KKWo82JP71uRtyi3aIeULkbPTJjdNuFD3gNSSM2ZhwCXGzCQFum84bmMuthuXbxR
AaBcXkOOwoddykYGvaibFjALw5CKoB+v5Ji1VIeym3dVl7AKpArSWvgw1U4w9aBv+nz0T+wGz/Cu
sdeYM8VsSVKMTDiSglraRHSp3m0wZGXDYm3lMwoOMNNrUD6BkrdizKZN2kT1thYTNhX3DRnHw1SV
gZFB3ZDWmAXxIcpchCAMwJcsZqRk9eflOgkyiha+m6prBMPdOv1QXQgOpXTK61EWaayFKiq9TsyQ
5MXUGeucGJ/Vx4C+EQegxbw1rp9xt4z2QOtcHUdffg4g5yhevT1D/2X0Hp1oQWFwnYJVdnU1mMqV
X+v9VKR3Q7bc48Z7ofAODLDBsqs+HAcbcxWF52HODm1/prO0aQhGUSYcSifnbDNl31ghIXwkEcSM
Yqf6TmwbKzVp3BHPXfDkGuBBfeSYKxK68Yg2d2H7RVpBueuNiZaktI+q6vZo54qNPcl5q2OGEz7n
6TFEqEkyDtGap1g27XbMscsN3bcq0R6Wk/2JFvzPxO5b2yk6JeyQTFHuSNIEy18d4rR7tZHi77iE
8DDZr9Ezk9ZVNCdBICu6Lh9RTEcjTrvddGw4ZvNgQAE2i3m+KcvpkJh8WjIc7UM80bVOsctB8DTs
AIEaOWcW5TrvYVrVnbeRqj9VcG4X22zPaZmg5ReYEsw83zr58FCYjJvIH1vXSQLkmTbmqh79zWDH
15dlbPJmQEq4QKyC0yIb/9q/8N4mJ/9yFvcGYzMtOfFGBdkPlQXHYv5kodSrDo1TAFFhWjE7fXOQ
NiKdijYA5xZu5mvYpmmvvZFmoYEdh3lPRXjWsrO0s7O8sUIEzc0Ea48CU09BNM70xt3QZHiGSxp1
LXlfSx1uW6s4D2QZHW14niyXiJlZX9Gg8+rdukYier3IETrxlsNE77qowd3lMJEHSFDafcQ6L6b0
t5DA8lFCHhEev9iJGdKUYxQTsav37/gG2nUzf42JAMidaW5RMgUyaW10F/12SUmnO569NfAkSjwV
PxVhhLgTNczWrcpuhTJ8Rpy13NdJ9jSO5XYADb1zNO3jwUYWRmNQrI1ONBS/O8Cxj7U/JVuHBmtQ
dVjBFsq49BwNJg02PJuTmx+HnLiwUXU3nMXAjCqDth7CsyDpoDyFjccaaiGDD3Et+rMyGAZLWO8V
+5akXUyk7J1Hj2Cnm+an9US7ziKQNMQpdTXp8UvL3CKlil1cH9FudwYgEhDUxUDBLVel63wT0NWu
0vaHmSY4JxMUkpqaFz+UO9u111SgT8ooP7VHuIljf4E0640bl4KgsdFDOpPcSsOgaoVbGBia7LIu
Plgt+vik/vbQnqArxZUazlgcQnHwG+O+8oGHRAzYHSpOr7CfWzAyDMFPtZqfMhwCkruIO5g9ZSiA
CKe68BkcGSkcrwJ0oTO/AHJTefpWSypDczTBtCUI8VX3WYy64rRa1sgcnB8pYsinclWbhthadBHW
YPhPjb0coiXeJPxwGqiouNjY6zUkRrX8ySP5mE/zH9yT7SovmVihtcZmCr+e1v63Tb7Ual97itIU
AgGzSvfSA95UZR7zIWIuaaANrVDczyl9UTpfFAMk5rF4xBjfF+aCy9dsy/fc7z8zkHdOGP2IoeAn
meiPE5u3MjzLCa8EOg47AG+MxXn5sF2Wfec63IQ/wcyn2jkM22+I2iUECLFsJwjFBeMYbYzoC7VI
A2AARy3cLWcl+/gDqBubWWpydzOt7a0eY+tSBHRD9NYeFXyBF9pP68TxazTBOE7N2Oc2bPTOsPp0
t7jFsbZcKGqe/0BSxLogKnDdQ1+SZiuDeQlvI3ntuSr/wShoPysm7+ySo92sOyQ0xZ2VYV0f3CuZ
aUt24TEe1DcTpttalfpMy24+5IV54qFDMk8TXtZ/+Btw52DQx9Z20digapVCMKfCZKX7mipr2mvw
dYPl9quEp5KDrQjJct6oCMH7rKIicDJwTErRMqhGcZPmGJ4KRMRMW0pyWwM+ITxoggQ5jDSFUPPe
dkkmSKEYd1H5nWV2HtzHitjF/33QL8m8/Pc/w3n/JfP3/y0LePdTXYNy9f/8Uf8/5vza/7eg34ef
uv/Kk+9/VL//6OKffwAbj6p/if3l2/8j91f908Vpb5P7a1q0MEzvP3N/SQQ2fdf2IQ6ZvudJ+/+I
/f2nZ+AM9X2bK64k3/9fsb9C/tOwlG34yrIMZfGt8n+T++so/19zvhXpIz42cqY0rImuYVvyX3N/
zbjTaRLXW4ELmuGKIe7DgQXYHLX7PRFDhtzjx4UhxozYbp96hp947XpQdGP4ZgtpgIBHD+1Xswe9
RKFjHextmd2kjV9f4HdlfDiXKRsgCKejupDnPWfi4vsIUkJV2Bzdd7qH6D8caV7VnBvm5s53FnlQ
MSGPhjH9xhm1yZI4vxiI41OuMG3hhc1ZVoGJGaB82HJ4Jc4z07Q9Pd+MjEIxQrcrIbI57dZHJQCi
HGY8bdLlpH2VPTd2BGp9Uu+NS7aZZ1u7WjXkZ3sLEKrEfvNssJtEQ4F+aL1qbfe5c/S97IC+9U89
Rf2hF7Q9hyHZF/BGR4lSSXlme+t2GSwTHEKUkmA5yjsIj/lBe9FT8jeDd3TgNFyD1AzsVz4mlnkx
DLJj/GXdWEg0LXoXu7b2q21RijwwK/2KKhYsSt/Wu8VC+kZHIN602tjZUwoRnubbznQRgzQo7YJE
p1/TYLzSup1Ji+O4QprpnrQyIrUoyN3EsR4XRfBen20kaipK2afriOLAIpkhOMUbGHqJeQX6rUyN
Q7yy/XyLUR2loCZ6mf5mnIuXjkry1/KfBEWDAAN/AMa0bMm6+XJmXBVmg5K5HRtx7F2fkep4j38N
kEfdlyf/+sVzJHFHhjtekp4jSO7ZX0UBrDYaryqE1ENfhssspa4M53G5F9G+sugBtDB2nhiSUtij
3EDzE7K3kgJrKHWeM3d6Bj0bRM6hJ6sFgmEMs5VAxx1hw0iGigglZ7ODiPKnLedHUd43ne1uSGf+
aBhST92yjVw289aaypXXEl8munpP9BhFDNuTn/VHNmAyP9KK0Zud34i4r1ZiQDKHzEPfmT26CGPC
BnDt7sUmJ5alY/Io0pMDCg7V1HL1JjBPrnOmLoaBszTDzWEnfywaQSum1d01wWKhwIwfqYlA5H13
4771puY+tCCYG8MF9vh8QswDlZMpxdUYadvujyPmO7sc36LCvPH6nlxfI7/1UOfAaj80AB58PI4r
kWf3kWa6MNaFJjqy3IhC32fz8DYPxa8Y3mOd30a58xLK5KFs0+dRLjeSNn6C3TzrPrEHUg5Md+aA
yws1Rg4bUZ0za7qb3fDba9NPP9b3foUaKT0uOfFlMiTTGBJ7UDj8s9bi3rNstMnanLr3oTCIZoVo
gNxuBGyzR//HubtdpwSkuB6OWc6lhdfuGDUyfHGhrA/y1gVaMiQvMrafc7f803TuvUvuHiE270rr
R7LP+yu3Dr9VSXxdFSOpkpc8pFMmI2yn/Js0iXUwdtVPzUwGT8Ckj1oKMBUuo4QS+JMkSgnhLhh9
oIcRJ4t+YTzPOT1Di7MzsP61i/GCNps8OJhXOGMvrrDoIkQjSm6zpQyjtQTA3Nqj7Flw88Xk5rLw
MIGQtLXEiBUhhlIXpRB+EvgPRds9J+lc4dok4tuw5aaMq3zDSXiMFm9jhQQyE4tQHhJdtYhECIjF
Bf6qKz4paYwkvpkkYUWSRVhMr1HbMFWO/XQFc7Dn/lCfI27va791hQ5vDyGJWmsz9MlvbTDu99FE
r0tnPJjzck9zYrlJayQ9PT1SFLGcYczuG71rP0r73MvxDeV9CnQdcqxZ88et95s38hett7VpTW+v
u+yJEZ2z8lGS9YN5lSNSU44oNADQYVj4Ilfszk35sOYetqVZE69jpSxiVfzV3ozKnY5lTo075frV
0d8TVpdn02V6OeKCyXrDWqFACuC74b+ymq9MUvwSEb5HThNu0F8yXHCaRx4Dua2tnPjeud+pqb4L
9QinbvzgaH03OMWzFxHZGWNuxHaOJdXINDIulOcD3ggF8E94VkK/hXYy3Uhq3hgdQlOHyDuT+qRF
tMGsi5I/gh7gSzovSQwltlLNg/RmOExO8pFXTr/1qhpTkG/eCa7dbJP35c8TVNyMPiReimlDJdzu
+qLsV+My/OrQgE9Jw38ddujTpflLD/atdJQDUhvRO2fP/hGWz7sa+3WH63rjxLTDyOj7nK9lsLay
Z7vQ0JnlglW+EDudsHoRG1K3CmtC7Px0Nu0wzyk+l3SajtUi4wcg54TkknZRPGMZw83L3LL3nPvE
lx+lxpuChu8PjCCx1qHtYA8ApziJ4t7z2mKdaedx6cn4duZWI6vrj5UXM8EqRXJUAwcqB3anQsMv
VPco8f6uMCviP8MWPQlEWR7QXQ+5+pZAzvsJFtemiCShm3PLqBkzH29c7LksdKQ8Fp1CmUcPG+yZ
OzCKocZFWATAW/Jjkwb8TC03OIRQX9XHmUzzaUqijRDOV1pwCIS8swQ66aN1EXt3buG+mhYMlbKI
L0IiaDGb8GLpufoqBWZKs6T8TkBjr93I/211Pl1yHb1NSoxQouhM91+ksY20MqDazUSxd7TpvJGT
qB44V/z0zZtBK70GX2bkEsEKB0fw1gs3WnPweniQdVzjJDbpVSA2XkxvQ0NnX1ugcCkdP+Bn6R0n
r3xVQi7nbjoZkbHxMOivr4hM1lQdLxBgYL5F7uQAle2Mja3snT0P8a5zU7Hv5uIAKJ5MKw5n5D6Y
UAx0QbJb9UI6N3o2C7HLUic/OWBEBtKDf7g2gXBvWnsiTL80DNCo9L/RcKljGwxz/4azeAwUOYzB
0uHCKE25MVwixTRX9A56yl2aL2icSOPaTLvS1vFpsev2EGmTlqLEz9wTB+2BG0/KhzRNH6kPwTeZ
RbKOjYEL5vlvdoMlyBuxaF/1ny6ROQ1ZHfsi7I5TYja7ZjYP8OJOBpmKAfbS5ibaqxYQNcYqPIhT
+ObRaIMBuBB0kTsfNn6EtfQHlJRgyUZGC2vAhbtuGnZdv3DMJq6LNQ3zVG3Sbo65GucKhspkstU1
WKb3TUFYkm0zLAXaETsLmaGMMBjYwW8QZXaaEGe26FAmqLDsDzgNp9slzvHOtOEUpAo+JgWJ5jaJ
o6CBAkOz4y4WR4xA5lYwQlpJF6aVKOKGyWDjHRIf7gNsutyw1oSAESccYa3JTPp8eIaYQwD1WjUF
H13HCr0B2Grzp32/Ar3aHq25f0oT9Yl8ndzVEEuBMEAvjco+eATJ8eLtatOzygyzcSKdqd/Hpdig
l1/VuBv3M7OLTWU14szTXDvpGSasR7WXb9KibzfRLD5a/F1bX0S3SjRdUEKxXuFBELsazzf4QFb8
jZN18XuJGHMldcrBYW63jekE2gbxEhIyt5cteD68L8SZG+ybJYxNSoIrZwMaOIDwleWlhDoaTndq
ULwGy9Tvu75IHnKY/oz7XCJ0GfWua+T9aFqaVaVTOi8FxFG/lOVZpmxQeSqfjTitQO92K5w0FuRB
hYb3+nF0hbvKFNGmDQiXFT8VLvE16Smcs51GEzE5vMDQ0uO+lJjgYQ4Oh3yUT4t9wykjDBRRdyvM
xQ84ocW+cJ1PosTf2FOa9RKx61Wz+EkSFqAuLpeTQucpevQTmA9Z/nqCgnJzTRtMnkWNN1HhRNhM
YThsMPhhksvD/DTn6ZefYYrtWd0InbPvl8QFDlkTuVtiHECP0p1H6TBPhabhcUbQVbhFLERSGZ6r
9nrVsW6WEJQ9vLSeYN2w/jD5Jl6yNG+Guoh37cw9L33zoHoLDVwfPbcmcKGE4iWd9C4acuuxNkvE
tVwc1Yo5mPxsJ0DpXypGfCtebBKMZarWABEvAJTtcxTD/+oRKRcawk4nh4eMiM19PMWfgx/CR6Am
Iu8VmUDaOStmVANGoRGZAGjNlIbGDVEI6Al8/BFmCpDQS6ytGLAmOy4u4Vlx6ujaTUUu+RYXbcLp
MCIxEE/BiEcVliTuj9Yrfw2i2njS6ydpk8rlehnIVQQ0FeGWp6kVj9MymbdL6td7xSu0akj2ZK4/
cl++OGmcnlz8rPmUWhx9y+Qo8Ooeqia70gPmfYqY8MkSmXeJW/O8LIwTitx7/PslVd+2bA7ScdWD
aEW9SWxDY8dcXmEoxET6wmGMinC5mUvrmntGCy5hcMvBcTrSEIDU2dW3LEr6FML/WHeoJL3SQn/n
GXeRz4VUZcfc5Hp6iY1rNjqNUNuvLqHEqNxg1yqGfn4eUzwEnkd0sFuFR6xh7XZwa4AcCCYGW463
Zdg9zsqKmLasG7ObrxOh2yGSyS33P0KKDi+keq6Q998jirzIIjtgMjE4QCw22fLVWtVTdwyRpK/i
QTS7+CpBcDpyY3LJx6xcp8PnbU63cyueKjUPO7YrtoywOde5ZQGTQQAZdz2KPcfJb+OkwYTPakqD
y30ZbCYK0eKfbWos7gLSWFJgSpvMZNuyndnFYIf/SM/pY8O7Pf79Yuca6ebgHHWSXBC2cEob2JRH
M8U/XMJQaKutXc4uqL0RdxwykhikKcddazmRHIOAUJ5EPG46L6rPpd39LprxNmCwbcUAeAutIVyj
tNkkfVUf8DRFQefkgHZT2hED0sSg005/9/fLOBWPaFuex6r6yX1avQsn3ADThApc2CqXv19GwKE7
v2+Jfy95M5EJ5HlZxvFGLN0IwjvyV7kSwzG9frFdtu9UwqeasdXfmOhUSHuhaxuHhrrypdot3m9c
F9QbhIoPt5zJEUmmrz2Sx1VJYssFaFbyeq3FnDRlWJ7PxaN1BLl1aeceMYwj0CQPFt33nhqjU2Hy
wugYg52/N426+xx7FMGGh3eNfaA6gAHIwTqn7aMIuyIwWgIgCE1dtvlAfx4FQfhRSncDLopEvJDo
NBxKXSqKT7/NyBmAj7Szbfb9isXhYLcz5EXXYiLujuU6GXJUq9q57yQbSJloj+Fi1Rz79iXMvejN
0FuwHu5bbujkMLcvyTjSCfLC8Fl02t0p0vX+/ZeOdMS2MJZp8/dPkWOXWxjozGKpTZ1Y6Wer0MmO
t11ghRj0s55lsa/buQ3+/jK1k/4wLcXCSyo4TQ/zrVnWpItl9rl2GNM2vBoHLOqa0163jsKiWPtJ
6z+HLtv4ko0YWEXnB2hS64NHJUrZTloG0dC44WktnEPK1oDYuXLf8znQGDA5l9pm90Q4YxxYoA3j
xu8fsQ4q9kOMMGK+14Bd9sL+KXSNHkO43cbTBuaC0L0rIOHcEFZSBTVMeexA9KMknas+Ts1jaE+c
/8e42s0cq/TAodMc6UKBs+SmL5uruFPSCKpUerAQYq5NYtIPvWu9TEzKVnC3NHZEnM0iX/oTeZ2f
4ExvEzlFxwZASV8DQ7VvQKMgR2wXNjcZOmAAPXwRjsfhYG6jgw6Tx6t69gOHxu3M+DhgKt0EwCzO
gOucHbiDYY1hn42rNXdASQZmuDm53HbpfWCMua99cgmRHgRzwaU1wp4dwcnVU9zUdM9TfQjzkEXB
r0fOycUXLh9/7yR05LDfINHaKslZL7YX79aW7YNjRsdu8e7takVTMftx6rvxyhrzlu7N/RXkFF8M
YkoGAPo3GfJOVADYioHWm2dhR4wJy/hJOqr8jTxQ8Yatd8ptsmPnjX9MV9ZPcz7dEb46b52pAZ1I
CO3O6g1jl8fpvS1z4lsj5e+HaNhxGelslslw6efsJUwFyPu2NUiJwXM3i5KDLatkCEYcS014tCZR
n7G0EyBJqkJYwN4eYmgQYegfsj4ElMnvVPnobLRCiR4TL34KZe9BV4NdX0Xs2X4Jxt8jQBWNCKaE
/BB25ElNVsrCAm7s3DhjtHYKWwalU+27QjV7q3nITcJnbCfUh0mCZzGtmVRU41iEeX3jjCUOEtjt
a9D6FptwN9ywSbr0KEMZVFkZrTJuyxuXsvEpylP1SILtLX0yRrqKCk+juBtDlW8jGZJ0hLpgFTrT
dNNE+EH/YFCt7hkpoqM1l37T90u8nyv6pFX7ZzL74SG2y83cFHLv6flioGdcFTThvmsZrx1y7dzC
fpnbLD6avoN4SsSfBnXaF+omgIOl/hzCfjwbTj0j+Mv1djLZ+utFMzrq1DmNqhJMcIRFr5QyUKbz
7RPRTuRwJXaDaP8gIDvpHBQ4Ie3Y8VOoNGMSgqZxszuixnlgs1sgKO2K9sPvZHh0lWZzbXaZIAwB
lqSC17kx4dtYbIRfsBhf6gUsErLU2K7l/eBUIMqGVZJioZkg24UirQ8ahQ1NKQMtemocF3djtYzu
OLniBfIwoucXhCbEgGGm4Smv6ag37oEisTpyJinIHBoeaw4MlVshIjDLuzAmyaM0aQEtXmtsZAPf
1DOm/TTRkg0NAt1Dg7YnXMmwndn53DLe2zQfgZOMFvN679VuzWQt/HC477QFeb1Hn5h5I5Czhjfq
WSG2dtYS2NjXVCQJE6yjJVZAr9lU3YSjwHECNFJpMBTRrshcIJvIkdd4YKfM2DduHb6nPC1dZVCp
R/l9l3KPmW287HD5kZkWxQzzBqR7JMTfREO17kDX1IPCKHyDHfktKZdxR4MBuDa4i0Tv7YgyxDZ7
sfI0W5XFkanzWkLd0FBVKKm2/TxDyMMfemdYQ05bySMJVT8Rb8/rtrBL+Yu/jbx2ucc7vSV/arrl
Kd7ZHfkITFVwxUnSkj/DZHS2QCmuMmPe/+zjI5zwZsX8Tt5EZ15jy3kx9rbOAqqw7AkcUl1852RJ
jpuUAJZrARuauM3N+AMsUbnzp3hte1lx8tMZr0o3HojHWw/LMiBQp0T0lvIu1xYBQQpJkFlSSbkm
Zzs3Mv6EC+us3UMx9PsS8C4exwW349b0vDTIc44oUVLgZZIGuH2SAbWhV1UStjh+je9Om9WOAfMJ
axB1P3bmNQ7zjdN2zjacom1cWWSmmgXZwhbUpKgPljxnvqv7PHAHQpt9dyi2A8PTtUFMLaYG2Dlh
B3PWlpdJUK9OA2kMcf87TfpX1k2Isyak1Ra7wzaJQwbYIIUrKoNlNJ4Q5QI0ZVRqeEgDiWlgoNKu
MqsZAn+I/lg4njKfjCBhLQ1pFq1A0QIDwTBJxo31zUBbezdN8QlhQHn8+6WpUh5h32TKNOT3Brv4
TiLbPeCJO85AmHCGczSCCLDLiNszCITdYxOD7d9SxvfJdEeMLCldzMl2vPhsZdfRd1z256FKmp2V
tFQLimbWeWoJ+DATzopmQzPWmhhc96M1rOlXc+pBf3qcFs7G6E5LtDxdttJF/kpHqdlz9EyS9JZ4
3fFeMfupjK4NtNmiNA69bWskxkYXjblKRlsgDgaogd8mGKllra4WH1n+aigS3mwMyUV2je7ymzd5
ZWco3yL9Gw0bF448HYzbd8bQ6k3Uey9ZSdPZZHAQuFVOFukSKjw97rwSU/9vLJ1Zc6NIGkV/EREk
yfoqoV3yvr8QVS6bfU0ggV8/h455aEdXzXSVLaHMb7n33BXdFxAMlJT7VEeoo+fW3RKuBHlxHggY
RLezx2QJ2cBZpxgLzEQj7wD68DMntvxhjDELbW0Jsej2XVdfiRZIN52kWfLWe0T5oTap8gY2+xvS
2N5YvrlwAlo/QBKRVDJ0PB+fkbGKy8rm5lhPnVE1fDKXv2g4b75faayZYo3N9X5nrlvUmsNXXUUg
wbi83cgQmzkWDzP1il86xh4tZBMOZf8ou6Rk7pKZD9qyuAzlpZQB8uLyb0Ic9gWP0udIzbezqjWc
wbop0KR7TXYyGEWpYUQh+8JfT41coHIsBiY5cEBe08Sk4BNWy7aQQL7mj5phVAZmDl97zkYOXpRs
hlRQh3L7HQHRgN84/jcCGDuPVf27/oOT3TgJ/7tjycgLgKBqiR7/S/BE4UCwCe/Vrur87lCVwOUg
YiKr99a8x+WVYBgnDLwC512NBKy2yEpbRqArpn7pUYpUPQpFgc1vaSGqp2Kdtd75C4exlVASUe3S
9dsnl5FJpEbnpouZejUm44/nZ5FclA3UogL1Y5FhYzO1nezKgWDaBioqF+JaLQwXX9njqY6wU4CN
vAUMaBIdt/vaA5AajMvrf98XIQWnbO0Bk8W4RkqyPO7wiOLXWE75hEFhSjFLNoHC0EXqjcA/KXgZ
CZWLXijfgJR2z60xvhUC/wxOxzMmP9KmwDqpHGESwhp+0GWvs5EFXmZdjJ7BM1FDPH+YVjtreJOW
T4zTqu9yJAPtpt51HiOneb0kQLlnTkZsJuL7tH4hS+6+nIybM6KyH/zpHZ0t6qKbXTEz7oLmwUnx
8UYZgcGVhVBr8YYtKNKCQ41ZvXfITTsAv3MepRuQ3p7+q4vlwwhcNJq4lQc7+BoKDJ9GAPwsacuv
Iot/a5tiWTXRC2F4DpelyxhRFyH3Z/JQ2u12cnm4icP7seLhGSEknMHOejJr5801EFQ6PdVy5J16
RGHX2msfcKqMW8ZpGN9tLnxz6N/9oMNc63j7SY1Pg4lwCJR2sUc7KbZ2E31JA+26FB7BKcgKUfmw
NZ39F6UHRaY6o1W/gbNEUdsv1o7WDnVZVp68kVmQze5iS1MQ+tqb91Md642IuWkk0dpmv66PwKEX
7vxmdumr9VDP5PWY7UQ8jmoPAve7Z2MuBcbMQpSuN8mKHTcAQsLcd0LPsH7niv2DwaWA4YnQhHIv
3bzBiw7xsvCM5ZTMgO2lOAzj4nKCMWr1Rpif2BmrS2/5oKJTvS9ZJup0/BgE8DIT5WyYmNYOAnqX
ftZyKfeAOS+Cf7xMEKwbVxCF4m1eudZVt/lD3XgQcxn/T0NHLArS82jUC8ZrsY1mfCIlXV4PuD60
yrI4SuV9xVYzsoKvT5O2D7bv/0sc/QGmGpQffKjWcP9S41YHUxqQxMzhmtu4yjys/6Q/hIoZzMWO
+imcEHrzyScxBdcV6svWJ7hrSQ5x6762M3E1g56hsGd4StJDDUXxVlL20ySqoCv2bYDPkybc4NjE
55uTAlCeAi95aWHLgvRmcRXNE6ATQs2U5sGyXDPZG4txtlT6izbN2xa5mZw74jOun2Av7113FKEN
EnGHHq7hnq4ppz03OY5+1Vz4Ib5Yhr+Us7zvjfKLbJsAxWjH9nikiqTLQ5q9gPiW0TeR8uCkphnL
bZ4RXkDS1V4OPOmuwYyVSMOtz5zDyex/aQGFmYkkfF0Ijo75gn8/AQedRjuV+Kc5MOeTOwZvpBO4
p7ilsRvt6A43jrtrZn02C2r4dLifcEdv0qZDwgeaehPFXnQcbTYu3d/UK4/5qOqQ9cepaN5krw0m
E2uQwKgIj5MCmpxNRwG/l+i/Krsaxjvdy2Me8CEEaZHrck+CevrkNDbKb9ono50+glF9ZHP0nWGt
2BCj85a5wymP4gsgs5/ZQHiGzO4ON9GFWjKu5HZRbo0yz2S0Zra04NwrbGZZsePSLXe+eF4CFjhB
TKgr2TLl6N2bKIZJ2kA3MJPv1hFoGk8uCwcZgbK0alLkJnxQJDgBRUY2mjhGCMcLYwSTTdsi5hDY
pb5h7zlVVQlTQCKAIM4AqpzvFrs4xa3L7jv0y9XzWKOh0LLfDSUTBH/onoxajpu2mdQeM5mghyWW
opvTZxglXWh9c8qx3+uZm1S2297FUD/LZZF/ERZSBKR/TBKZNCKeE3dpTLVAoFwboApmFWYPvrwA
Hlh3DpneEtMC63ABa5sj8t3lJeVjsSziBD3hNPkUi8WEGqHOocf6OZCYCdZ/OLbOvM2AeOwsm+Aj
aXG/5KhFIb4bWw4pmOdpAxZ+XE7IAFi0AFtFK7B05xlRO4/VcDaguG8bz/GuZUarUwnriWkM74FY
ko0nEqQmFFh7qztkzpI/8QnclR781Wl5s11CTwXM9QCiVba+GW7E4KgpcnxMLWOEgT3YWajhPlhr
L2Av5KvUPcOxRaeX/74UOL7PZrR3mfCifEAQwxaJLGBmlUTWdasPyvLQDEAdIz+7DkXFMsxB3r3j
D0P1jrQbE1YevaoU2WUjORY03aXnrsnSdvCK8qt4GJRzstgesjuJ/9G9cKyx+Do1QXovCmPc3NU4
1t77uHTuMNOPbfMKtmq+T3rnsUZ/FDpLB7CthFeE+q166weKs9gugu1/v7QGazr0pi53//3SF4uz
sePpX1X05ArieKh1PN25vv67LgG4/nN5mm0o5xPmw61buzo0Ov1hU8RJy/OAWgTfkzm8z9b6Bwmw
g0bCUWGab3hplkMk+PkMnwog0q53s4xqfBuGHFCuOT9WGfBateyjFC04hb/e5RNM5gTv90OFmplA
kqPiwzd68SEJEBR5rBMOcdK9adYgbaNfGmV/N2nykhgi3sMr+NvL8rww42nrF/XKXgDuUBOwhFt+
hBAPPiw8hVForDM+OXAZUITmDxNTVzBnu0lSVeqK7XLrqPu+I14XL/cJZttWdeR0RCRgEO805ts4
bsmy2gbW/CdqzxJH6LaaQCEnvL8LfY8R2wcB8AhWB2DdiRwpC9Dvpu0/iHW6dnXPde7Aum4HAONA
onOkzi7rWao2YgP8/Kg6DnN6o+oIjnwbkc2x11xT7K4pUzIYQe3CCUkc85Klx2IaALn6qJ0GXNbo
v0O6+/JgwBABWdt+Mp/8MvLyDGoJO7jJIh7WE81YlhOQUr9kxk9FP8PiPMDnPndPcWOffB0f3Sy4
zjVI3LqPP9N8H4ihJTGEeGWmhc1djh2nsHzkaTGC9qDcokrxMEK1H8Yo0wPH6K7yguVcdNmzygQ9
oFq3MzHXM/PTLSYXG54khoUC5Vwj7R+sYCUa6iLfubhMewv2KuIYTI9uGVLoRFvP6kOrhcgV+3+t
Xvw1rRUYXIhd18jdYAz72O9eOG2GXb8rjTbYRXhiUKtTp5eEP+1In9xnlXvLJg0Fsxsuylc/RFCv
qTTeT5wFcjtYKSnEPi9zMCyPkOnb0EhihIDw2uPqjcyre8bs5raQxcCUHuuEMlBOtD69XEDCkuPY
n7ww9CmqSzcBlCc0GQtBN9tAR1A8U0xHpO6RaFzhllVC3+vFkKzRhg8Gcn8oFtAmNBvsEJfUr3Yu
WQJc+aDSmEYCNRRee4zRvXUjHYMz+8Y+iFv7woCV5HhGHtTTd9KZ9L4pKdmg9qFZcfXexMXBh5MI
0FyytC1TuTcJHz/IFbEMCnLHS49K0MpZNXQETVv4Jzcjs/S2nVFxOgg4Fh/TXew2X0tTfU0WiRTs
nkFgJveWW931sMnDxCDr4r90OBfCmIZWcsyd8WHW3rrvTd6JlHmpZazPuB/vBqdTB2ulIUwGZ6gl
A4kw0PzpelTxZj18eDbVrzFEJ3N0MdnyLUzsklnp1P9GKo3M6J+oJp4DI7otRsHmPwrml27NbUqW
U+XFMmSjXIVoSNpzN0VPWU0VljDmazS09UxJ4IzWeMe4AQeq5NHHXPdhpFQKQyK2M3XGW+CRj10Z
boj5KEQPwaL2cS7RTNrN+NXRDpIhp/7Ex9xmYIJG0w2JCLXMwtjAob1b4PHpTP5NUDQhFUacHksV
Fobz4vj/hqoxwgHGziFyvGent7HhtNmhQOW1dbM7evhXSzpP2oTHQfbVhm1byp/e/wHww9K40E+F
/09Ezl1jxtcuBb5LddTvrcYDLIg6jP7W3hyWrom5LUln98lBxFSFBKBwi61bxk8wNYFPjdhW4s69
04LsZ2WylJb9swjWgTFj3Yx97iYzfDpASk+QSRcteMcSt/jgTMaZNuovGtEOYm7Iqs2jiCfHMajN
jygqho01OCuPA2uCR/bx5FTnyk5vpT6mqRt2Qr6NtT7ggiheYwgEqnlOLdjcBVgC7B8aqxjUA3sX
6yNBBdUGiiUSOnI2znqkkMLvHTbkNF6DPj3OeZnQAg3f44zOGM0Ls+5KvOeFqTm9ChU21ZvD/KLM
2ZE3pkZo6i0EzT15mf3iDTq/zRM8AdE0x4npbuqRkICWjUPe1pAH4haVQ/3LT0G1n9XNua15f6V5
1ZFlMa2ruPd78THM5oRRHBnrMjEk+A8Y6rhscPPXoo/bYw9dL63o2pzyfuyMYAeZ4VRPCbLNiAq+
TiomPSSlLXn3weQiYE+f3eOKYg1JukpZQOnM7JKFKypGRzEEJx94E6vhGRkWQkK0w1Z78DA8HkZ/
/nBdFCFViiRWvDGT+eb4v9n1nILHwTdeR6+4zlJ7hJ2pTklcP0W/XcxPU8n018RvtvDshr00Powy
KK994b2QqHNbgvGS2czRUdiF688iLFS9lEsyRhhJs82qTzB7Q0G5MkoTIrL3NaIqiyNl07VufMU5
zJjk0/dSpg2a6hYzecg9/hYZy0M+AmauKuw+7EcYp9WPgXwt0c9vAr14DEGuPMMFuX1MDV0iA/tl
HcwCsRqZmIMUvDctRQIJa30+3O/SI8AVLgiWcRbzxg4HOtuJAlzeqVfwmKpZPkQ+sPO0Jk8n71Bq
xzI2nprII9E3x0tvtB+yItF+sL79uNDMk1BGtlxxJqOgUdjOMYmSlwF4AhOOx8HK8r2oJffJbMYY
X7yL7Bw7HEz8Je0yWcckoV6ZQKwaqTyQbA1MQKIXKT9QZ2W7NYsa4uWdCuR9HvDWCGsEVW03nGDr
F7SAAKMTs9lqh2nL7EfnblDDye+CjRsTHJAghAgBcCKBGgER/veFF2BC8JYSfQLTZhuvJjupmwtw
fzDTsNZbw8CYRYzYOWr44ooF9q5dg6T2k4lCfqj2PQ/W3rWiC+yl+mx2hVq2//1r5uSogSoTPzZK
nFCZhnXu85zSkxCB0PRQGlLJP7PJedLp0J6Lofj/l3n9ZQkWa9P4PlVLZkwHLy7ucoQ1pKLpYitn
mJjsSb3qhLiB4DWshya6CWhs4hyIiYG1Tz+W+fM/6PTApJJ1kV3Rn+thvqZMM3tJf1sN+6ypL+7y
FM8/iA1aEiE0kRHJWfaEQJRMTOGjPCyueZ8xZllsougNaK2pdXFQjXS5A4hH4KD+NioH+GR7Q5d9
t6jl2rvMXr25Bg1nvcVQFTQk+oa7j8AWOCFj5V49/Zm47i2eCEHsu79DlP4aLqvvmgvDcIvQS+uj
tQANMT5tu/9AtsTzLDlIc58UaGratGBlBj0aD9YUPI5WzZlO21vDIwiK/lDS0QY8pK6UHzzSaG74
jt38WDVwytim8uDZTJ3S17bF3cVw6w151sG2asT5DYkHRuxwJGX1iXKk3WvSKAOJVizCDT0tN2kS
fuDSJ0u9bo1snou1QwQAFDAcFpjvMuTgE288A79bVVQVyHnn26eRxsa9tc07L06B0DTmg2r7S08W
F6hjG2cKyeASak1ncuBI8vYQbrK3189FYT7IHot2XJM1E1FH4ab4krU+yobVBlXXCS0L7QyitUm+
VBMK+YFylVHau82diRfm1FckpPxBz/QWR3zHmaBLtmz/2xzNQ2dj4Gsvk8swzmySe4K4qLM7PgDC
wgKZyPwhW176cnpQDS88U3PkqUaDe6RzD25Ay+6xEraIU9lYSXFiD0OMR8WhiUF0Y6bGer+C7DfV
R55h2MkYiFhriMMxLwreOe9qOYekxLHRld6xnVGXRHr9yxNm3bYufgIfx1uUd89xE//l0byf1ty4
LnpEwMb+UtKQMvRiaPbSN+5PF4g3M/bORPPWG83eZAmaD0wy6xrutS4pZPPuDFvmRTOoXP/PpUO6
g4QvlMbnEj6kk6yTUgVeNJWhtPTVc0DuaR8N1SmX9WtRjc/W4P2YzvS25H5YTewi6Oh4JAn0RtGQ
PyxzcM0ccjF47tE3BgRxjs+KI65oLPaOzRXXqY1rl/PZKx6MvN8vg/+9FNxweITDZGQvoVSDcq48
KSTdTY2MK5cDQOn2OVDIsbL+nNdxy+Vi/5Gd/w0RmRBFyEQIRbj92AmU1nT1zOiFPigcpvQ1QGLF
1ae2tpqODHOvuO75GIAVyER/6rIYSz+u7l3rnOZVeD8g32t6+yeoiy/L9x8rfq9Mi78DsxoZdGpb
Rvz7/ADNLZXU+Zrt59z9Sw3DZf2XmmSSVOcMo6EyLk2FOTWmvzJcDQhYIRq01PKQ9Mab+z4WFdlu
GQihAM5hc3UZCtRErdM8oxHdchDeKSgN14bcKsL/sOQosexIZed8d/tnv1ijP8a/npVeUo4TApIR
LGCMMT2aUvZ/QHt5rYHaBTyBZdkQFumztbLSV2Z9hIXYb8yO0pTijhK3K1HMT4j2525+jsG1gfIv
0XcZwICyM7k2yPl5Hyd3gawSs7ad0+ypVPK17Zy/xlywobMmFhBo2iOzYwmcrm4i3xTEL3lkh5kR
rMnoy2tYViaj4NNIKRTUxLJCC8RB6n9nPbQQm48YaDTqfSgExWuDYigBjxx6bsDQeEVnATz0dZft
8CCc0WWiPpybV6HolfPiI0+gMQXcEd7IT5GgFnAm5+AbWGDahpAhCFd3Iq4fCx/lceuCcgFmMLaw
lmKb8VVcmNdWdJc+8iiKsnmfqepUD2y3Yp8wFXPo9vRi73U53TnQYQ5dWZ8dnze1ET+qE7/jwnzD
BklDF/fIVP2ZWcbJwpulrBnk0PiWFvl9NS1XOKJvazwbS97NwLF4GCjaNoh0U7BOxYb29iVbMIpY
5pZ5L6IEksUKYe3LwD+z/P2a5z+u1T+0HXN3Qtz3w1QceeQYLZahx5h5yrOj5VXH8jfnTVO2Zkjp
ErFtO3rkUuMwQlOGWM1WD2OLqHTs7tj605xT1iJK6Qnt8T2i2zm4+Uu4RJ3W/4m65t0b5dkH5Bam
phgJXhr+RHn1AWg8D4f2KU9Yn3Xen9nlryFI68wKjkt3FuyuaRksm37AWv/iKfEfjW7knm1PeuA3
EHJh8oiWn55PrIFwv3d1fxKAthRqBKn75wCQeIXM1TH47gdnIc+bk707xAPOa4pzhsfR49j8iTPi
JeMImdVqCDBkfh97NRsacuqSNNpyKqM6bTlWuCF4Bcr4qxJY4BiBo1/1V4DEYt+IvfsAgfqaBubJ
1n/SocM2wv/me1zy9X9HjpeCS+LMmTIekbr9M+d4skv2zamt0Yp5twpWwKZXpOUZE5QB1GajcxSi
eyL0b01oJPqlFMdWOHsw75cWyvd2COa3rECfbdfBOauLQ4sE11oh3o7rXoYY7dngWZ86jh4HhyPC
CyJs8NNwZ5TZrQ2QPFb1cJeXs7tfdMT2vrupaHiyDV4pQNvprm8f89gkA4mhIHaj5953v/Oh/BKz
k22V/9mvCW2xtj8j82/tMjSwfebqTVAg5uWSzOIZHSr6fXxIHGfmiGq7jEFXVWcS/T7YV0KeNcn2
UvPfKDaNE9Gjr6wi7q0APb0R5SY1zvSjE+Mu9TMa+7Hd1dr/9WZhApDB3a8JlK2i8nEWcRxSVn8o
yGWb2QzAMBaMN2LUpdbU74Lh5pda0Iypj6LvcQz8ZM1XYdHnLoH/pyNjjQldjrgE/h/L9mCbW1gF
c/yc/YjbW5sNoO6khydNBF1oI3pld4PynaIW/bOox23OJBic0n06zY+eWT6PQhEaX5A0FhWUAKp5
qEfe7sJmfpen1keTG5gg8a8L8UnUNB0ombKnpJUHh8oFC8Gn6IP+DNh5z+jb2HVVNDCJcvut7NEW
kEwLoag6ainjXz3bhyIPW9dSX3Mt1iPtNV3aH1OrD7+vXvG6kZ0gzXeXRzach/nB68Rlml3zyR7V
nocD0Nv06EajoJjOf2USLwA07QA6y8loC6w8Ndp0W8ARhJ8FG66UFB06SZ3N5KYg3hsaK5crjROX
Qn8yOk4/DzVI5nRIiop/HhraQ99ZYYe3z8gJ6yCVyNEUfWWsXUSgcahbde8OqBONqY52xKhe7NLg
+rQRQhFNw6u2BjLlQIVc8hqTYOeyDGKQzh0+jFz1dm4g7p13g9kajwingO8BW9MSvbgTXZdxvEw2
t2pcouBY7LR7YJX2ymzoMUD6qJ3AOPcZ6lEXWbFfvCrnKXOGP4goxH0GdWhbBf0+EjYZz5DctkkA
0DQ1n9zaO1SxEO+AOurMMI+WkF8D1mXwzdUNA0WypfdA2ccmaa4m91b00b9k2cFMqsKuRfnDhN3c
Nc30MLjLqwfq08ObddXFQJtMPsDGwI3W5b9RWhvXzpM7pQbnMXD9h3yGx591vY/L+idy8ooHF5dg
60A9qO/MGYwCfd/eVfYNWgjpVHy8UxQ/GjLeuTOLbbL6HBT6WxaHxQKJvHZPADTsgWJzyH/bqf81
VrnzMARnGBsZ/Bt8aZ1ow0qrI8P4u5qjvnXxval+ejapjRvNK4i/ti/e08UcLtw2fPBXg3OnSNJc
3PwdquiQE7+YmCxMLRdkn5nvs6Rnbk28DSe7c79M5JrhmvRP0+rEbPPxCud0DK0qJqCNhnhDGjih
GsazlCSLY2T/KBGtM0YPO6f/K730u04a9JZ8Vy1BtiybPgzw66xVkiWsIxR0XVTSrBJFKu69NaPE
qvj0Ch/4bukeTLu8E+Y9ry9E1jJN9hmKG9lhtoHrt3WEe0vMlE2chV5fQCsd43s75YBwBrs8WjXp
cnZLzcieDOw7Z4VlUhOqMfhEWfYd4eFB5f/kW6J41vA48AChCBNTqBpUb64TMZ/Kk32i3FOwgrDm
SP8khJ+VRq7CqoMX5hDXFk3Wa4CKfMMlQr3jTxQS0ZEGFAZqRdhfWxArqx5HgwJRjCNqhcg8EgK0
W0jHOZHryJQMmG+YQFgmufh1TXSMWvqmSr6hXHQfnUAi3ULey8f0NfA1eiSzKa5m1UINUWRwF/OP
k/P2UkCcCSwhfFNRUtdLHeYT2TR8711oNnz+h1j9lm4XPIkJmjaAcvJOZVgo9pgITOiOR+oHgPgH
1/BTztAYNBMDC0xB3DrZAlseJ+CTfMgGi6yQhOsfS0S3Z6b8mgv6AzGCUjJro0Qw4PbHMkumazYR
mGWiWdp22BCo+Ct4aMpP733EH4wIVpF1Qku8B49Ojk7A/M4eM7gp9WOty0dzjB78QMA3Xb8smffi
dMI8ip/U4VSD548NtIYxNZEkWUgCByR6pB2RUoJRrsp3kvXQNpf+b8H6e3FsdXaXEmuLn68b9o5H
+c5ng3muh+aldKKS4OacS99/zHK2f/mEA2osfETBMBeoDkEpMTu4a9H5HzOWMJBjuaLUPH1JUc2v
NL6nRWN7Z8B2nYo2eIxSJwb9z2eNZdeLbOf3QpbWtUiehTNJDq4eaZSsGIaicBvYSyL7YCYgHoOu
dPfKJrUjZWSWsGm7xOituFKHEbqcnDa1KZobpklIvekUjjaSQjczLaRvOZBBN/urW1a2Ju0QxuwR
Uj1SkUMRJet4jE9uQ3zJZi4XKNF7sQTqRjoR2Rh5d5nXL25DcBcXf4R3U/h3emwDjrLk5E+qv/z3
W0HvLwRqLikaJ2wC4Uio3G3BBMMwcYJ0d4lWyasdNZ99nu7nLB4OXFiwXQtYWAAQ2SIJ3GRjsFBR
OEi6moDztiF55L8RR6/IlveGa+C5xDfH3m42mNrN8AQInmGBP8+3FI7BKXIndQN2t3FscHxtmxG6
ZczQDMc/HmIo2ptAgQ9T90owNoRrD8hOJDTKRbrvcvmeYEe9QyloMkap38axL5mM5y/o0qBQDtUf
XJJkET64DCRCzbz36CyaMbfnb71BTSfMsSt/UBK36tznKpjv7JKxRkPqD2soptgGqhkdrei5GqFX
XCZvTuDmjJ/2yFE+tb8mE1RjsB81PCMUVa1ISRqszPcItK2fdNnBql1nS5/ZKF6ajpQLLi08FTxj
5yhip2HqvtoVUkNqbi332I7JfaP79tK1zNkmO99VZgqlb2Cp1DRvvYgsfN8IEZGdhi2CpW2M9TKA
Du80I7a5mjlZXtnr9ZEt2OK9/BN78WfjGs1j4jG3IdzzE4kjPF1Q083M2oj6VqeVf0gn4x59r/x2
ZfXUMU8Lmqo5JVZMfgJt3+KSSt5m3nbJ5LzSqQqy6Iitapf5aMyoH/0EzXE5xZipa1xPAeHR+P+a
d7fTJR0FEVtZ+Wl33t80Bq4yzNVJADe8SUJ77Donrl1IrFVRux9hT29qN72LlVkfgj6iE2eYbXIu
fHBjzFysMM5MZcwf3oSCHASm6CUYbf6zrjWfrVbc3Mb7blqjf6taRAzoH+5R2dBs22REuN0uT0DS
NUVn33BO0/4ZbfuGrre4AA5LtrmzNDvHKxwkPC30JHp7qnA+7bKHpat98yT9ygulw+fFJAaubukU
eQleaZlYdpI8MAOaPhZ9eW8vC1PxB4XzPuwix783JNOlVmRhldo2Tvb04nf6b2Dr4QE2HYE3sPyM
ZWFpln4ryg+ucmz1WeIx+9L5hSAWxjHg7UVEG9wY+jkXSDhoX3BJBdNNR/0rNxyGoMyy9+kU74o8
+eHSM99V9CwGPrMVxu19FbBU8axa0d7hmQhKyE0Wkt2gM7+RMnWPNEJYsebgorYW0uOzzX7z1vvV
vl3q9nUJhreALJhnBwoEtlWibizrImhUX0eEE+vsdDmixTbHsn0wVMaQZtBoQyt9ionaphJFBQWU
9qgy4NjSVtuaoO+91yE7yFP9CkL65rtAzCYxAiC2fzoInN+1bx2VdIFd1RWKi/naFqjuNXtCfKRJ
tNfhqgHdz113bsG97QqCHylt/9OhO+Nn2WETWKIJoy/ruFgtjDG6CZ8SDisD8fGeZWC8G5PBug2j
7x9FPiK0KCzYCKr/clIGYoGTHsTACENBXAeEgpSGmLXUX+JL3hHgZqqBeYamXcXOtDjisUnGmvZL
fCn/UFh98Jir7G4YSb+pRoYPcFXuVAoft1mY9fizo6nulpc6yqBKcOlhPTkZlYVtM8GaWDyBx7Su
y/pF9QjnfGusDl72IqBbT2tMiuER+cDd7rEtPFR2At6tAf45aXRe45CuU0BGAnYXkjEtwBQxrxYZ
DulxOliLR8MOGhUuv/ynHXjTsmRHH6AX61ofCrdjgVRX3pM1Md1C53xJZ9ABVSTmnUU6mt8CZYxM
/ea5/VVl1AukCa2laCc2tZXfjLoPNgQVtCu4Q2zLHkNPNSjrFPfEIBWjB8gwMxBCbqTd8sjPc7Q3
TSgFS0CkbuE1cCEcmoF2OhDSLu4Bm9+Rl4pJyh2iBzgW+VH6PYwb3R1cxiWkXrr2hltb79gTO7Bu
VblNSc459HPlMmNdfYomRhZ4Gojps89A4xqv0AFsrFKAkR5oHnjs5KEGxTt5dn0uiyLdpKO4tA40
GY133xiXjPYODcnYRDhrluFTj4V4BkDwyN+qnyO87AAIY4Zi3NnhaluUROo9Y9leqQJYinGXkdvB
npMCMh93QmYsq0eNetluL3gtP4k1UJjJ8t+qA2thQ3XaTFU/7lj2713ZmchjFk5eZMd9O1yVYZ+U
nn/x7gRbe55ZPgv33Nuc0GnrHGyDaa/IFKMj5kCont2TAoCOvQR2ctAvFztn/anREx08eAxhZCUn
jZc49APzze46SXD6NDwOqskRN5nRydNUqH1eM+erDcrcxPjnxl2yG3Iw9YR7QgOvVzNgEu2WOP+l
geFucFznqsmAAPeWPs8RkR1l/xw5FgoImTNoiJofl4XosSOB+b7Qy7eHmwepIXLdhTiZ7eAb/zx2
S2EUUXjmUcnutU/PLQEeqApTUgvJZSLX1PmTSC/jsUanbpAcyCSKPIeZVZRbn2QJ+7WfIitUffrC
vIBzySctcJgItdK8eoHFizakMIGcoP435MtXPCf7MQ6gGSF7MecmOY1t/8gnFAE+HLH2UxmuOMzo
s8NsEEz5W3LCjPULZFZm/P/9umvzHvCmVz2rxffByFeUUIQ+/vcl9np2oI6Jutia2zuGSMm9hpUr
xmU8+5QX574vr9QCHHYRf4pRnKb5utQcunUVRKyDaOfnPjawhzTuPkAAzbg2l0xrkE+Yu9mjDC4J
Oxa+k30hW0CIj0+HhJwT+/5yWzWQ7LP04rIRL6T9KKdV11qnR7dkPw7R1T5TB1468jS4MIp/i499
ZJna97FD8cfIJObdNehW/Z8aNftYCcSxCypZaU+hjJJkTz7ahIp+mxlOd9PxasYJpopECuRBJLn+
qY0oe7TN9sYs+Iq5Y31SYdjLkpsmIVZxGUEOtolJQZEKxYgjsP9H3pnsRo6kW/pVCrlnNkkz0kig
6y58niSXS+6aNoRGzvPMp++PWdXoqttAA3fTaKA3AQQiMlKSu9N++88533mONXOTQEACh5xfLWOJ
csSeoaj4ArrkuXADfTUBBjKdND2WAQQvE3w6O4OejiBW/ExMtAo7PyCJDjFihZlLcfQdFvhOGK/r
llUlAHa5nKoIATlRb51qCZfp6W9VeD+EX5ull6HDMcvdmqxSfBILHR1qJM5helupN/5dZYH9qIFG
5BGCXex3hwqnyYJZFLk8iBnCgskFxNuvEOs0HhnNncIovu5jfTo0pjYuIUCvJogBm1FvkMDN6VmD
nbycBhyJZUrUkE5VFhCmS6sw4wfxgRYz1KURWD5HcoC4vFrkNoFnhhOT+l99rxscooCDD0FV3Cgv
1A5OjQVatmDjRYOGGX6P43cS+2RxXLBTWUwhXEI5Ah6aPS3CiywDX57NI7AmsRU0NS07lu3jcnhp
+9Y9jo8EUnSQwIbzUEb6F2WeAcFeuRbASI5RJWmETcMrKDcqY8j5L/vcDq5DwD2gHut7UmjmQh9O
cZe5O7/y82us6ACtaYYEo20h6fNceypFGDyFErP1CGo3nUnTfqGCs53TxVEPzhb+YEi8f80D5L3U
04c4Eeccd+oSNWgzJOZR78X4NDC8BWQ6n0xC91cskAA56/BETfnalTkF35axKoBcL+nwSaDhQ+ST
PINx3XJyy3CHPMrZ5Y4jTq022KLVHnRc33lfGYfarH58HpWrWP7VwWmsp7kZmT27sREOi9gGAwch
MQqTnUEn1Z+7RL/8YtfgVFt0aZjSDFSkt6aj+w4C96LVlbMZy1o9A5xbNrH8YDdQEXnFG9Hpa+6X
CkoGG4GmKF6s37ANYwQlRvKmrAicBqV+IBXZl+70KU1n+PIqMuGQybEcsC/cUByWr+EbMC67vInZ
Em/AQo0bI8Xa2XLerXRnR82Sh2PApqlbm055FL3ghENRx3HK9YIhRBTevR1TRRWNwZcc/Y+yjZI7
h4XdKu4Lctcs2SueB3V6dQNfgrgX2pEeLJ7Yuh9fx7rPsW2SWoo5uepEqJvp9CSf85AG7PG1tn0+
eEVRrSbZb1Rj9o92I3aZbg+b1hDcm6pMXD1KPNJaAl2Znf8ttByIVGwtcFFCgom3PHCj+4qVByqF
t5oCiwcO/N2hMxlCfH5I0noRvny2jYHuuDF8AA1+tVs3fvHNdNxBtJ+92ISTYSTveNAi8sv6ierN
xwEuSYVbjipP210K0TK7uek+Cbpz2kf2PrGDajnpjnYPHBI+AMgGmf8KbgfcY7hCSQl9KRx61Byg
58ybc2RXKEIR8XiTWTucvRDMQGCmZ2GU2oqzDS8HxMFV6lJOjKUV915/V2jagadvtqwmmEC434e7
jOuIoHkdf8rA3tlvv3sqE3fREChCwcqk5wcT15BREwpdJMDD2olXWJWHqHMvvUzUXacj0KVR/Kq7
n17VaLtBIO+4bdGtC8FduZIWhIlCGEdjfMMlb7KzgoOWTCFfgbX3+ih/ilPehbAVDBsru5S46lTB
Gi/OGUwMCuNYgEZnEmngdD3u7ZgpMO5QbbyDl9Ldd76x5ELC6aIXd3pHPIp2RyjkRW98iki/MMxT
fjp4M6IjAMPf1uvQdcfXwK4f8xZB32gbC/srAA6t1/0jSnC+qZTe3xzPAv0ISbo1s2ntIGWj83Tf
gkMU59ZwpiOHpLObVI8R6GDlE8xGOHwcBY0KIcy1g2d09tqrKpOPXCMeUk+yhXCa6c6PAE1pxS2O
wv7HKbH/CRrKn/sKOndkDsWZ2N24gxTAOrq2CDR7jTpHPgEx1gD5RwRRKsXn+eP1w3vOYvSZOmeq
TtgdDwalEHkju+3Y+fZR5lN66CgX3bV53p0oNKeKrD3QsOCuoqkf30muHIw4rG4NluKFU/TWsRbK
3loqJz7R9uXGKm2xbQOTchyrHq54BcIlrRThMfPIwbFqY+ki8ZlokUJL7k17X9hPvZ2WK2xv4bao
GiZtrQX41Ku7OgaOhm1PcHy03bWmxxAzQt6+qbh+o3jxWenCv5WyeKuZtp+MgFzh/HkzJyIrZuXD
bA5oEw7kRzXkqBOcGnSNyeHJc7VXIg7B9S8C7szm9X/yB2oE+bDU//Hf/5X7+59++x/X/w9JwYDY
DPC8/+2vnww/qdVH8/G3n6yByjDDjv/+xz0Fh8Hf7j6+fr4BnX/8Kyb4n//tP0jBpvhT5+DCMyyF
aRvKgAfc/9TN3/8w9T+lLW0FpxcngiLF+sffKMBpgr//Ic0/hTJN14VYIAS78f9FCpb6n46tG64D
EMjWXaH+S6BgA88IIOB/vOz777//oUwDdrBh67YupEuMz7D/HRTcGiiFJlb3ZeUCU7HxRvookQvl
4D+G+ZlUDy2KlttHD7p0jlZR3UaNdHDe8jRClR1092DlcJiIqVOMyGTVasG7Zd5jGL1ZzYQ7FzRl
z6NX+R5bNrXhHlKNA71wlZzRZ/arM5WnBN8V7FQzTbhJj8HRSr1tknr1Jg6Su35yd27vouLEEV0C
8Qb777Ru1UgQ1h3wOOXNvgP7UIX1tY9o9NY9gwPTAtpL1o4HzZQ+N2SwuU403AfYLy9x34JycT/E
GIUrDkT2/i2jorDUQqPaEP3SvSIMU19vfOklz1XL/KU2iT0GeN50OIXk95guH+lRgz825dBhkLgX
UuB+D0Zyd9oMjg1D7ACpZBuv3uCzMjFMOPwrWqUW1lM7DHhJB497LfLTmLP6LMKJnsUFI0GKHOqy
gv/y4Q+RyhnuYPQQiOLDPySsuCsN2mS56xvzWSSqYc1Rn2OQGVUTXVB/iMhWzoOgBGcBHvCoGjRg
HrvwCx4iLZ/WIXxKlk/aupbYE6IM4Z1j+d1W3YfeY33y+gmKcEv7j0N0aEhOniyvUVsemy4+J9o7
YvKzRQoySPglDF+qAgtQ6J/0oD+Ajn9MtTwg9Zk9WWCNrOnOiIDnDZV/7ur2pOnaySSZk0bJryys
Yy8C2ucUsD8HowKQ7KtVQiua7C/Lw7XCk5G1ODdbqkbwfUC+0+WwTClpnl9NHRcJR8cukDiKsuzS
N7AjeqjDFjglwskfbN5ZZNT2ygDIzl6PKHxTse9LsvRWdPGTrRImG24gTb1Nh/4hDHiJvEI/tTpX
O1BYTySLl3STMVK0OBIb0s7BHBLsnSc9C3cUsMWkmzn48NA0kOl7Ag60HkXHlEc5JpruKWPXQt7q
PROxzZXsUOW5tRQRfLXRfTImllakaSA+ph3+B6Y4retfRG+8lKZkEmjveoE3v063cdpeWzpo9DI7
xbSVqe6NIxjIv+1/cJ/ZTzk+t8h0PrPMuKUKQmaE1V4Pu6tFXA/VpWfO6bZ0Nq4SnkMg5Gh/8SeS
IVl2rgnrLuxSfmlDw4+oy7BPS7a8FAKEs93AtZaJ39/++lML/yRhFkp9ahd3bA+z3xMckth9tD4J
6HXUv6HdLALHOwahJARV91RqOUt8U5+9qt90p/t15PgZ8vEXVPLBcYDZ36tqb+YHNjCAXeL0we9o
DB+d4TzTe8dDRNUfhQrUfzYbZeFU6my+CdmSchPxjGnu2s1oJS+jOxKA9E49m3/T6i8wiu4sEWwM
PTgGPfM+lFTCLPXiOZ+o7wnM+DSM8g5mzF1HaFSSVBzoaTI843mELbsQAyQLSUdt1oEUMWk0ZKpn
h0W1KKVS5orilJcuLnBd8j93JJJJ5u3Saf50F6jxnkZAH6vPmpgGi1y/PpvU2iWu6y7k4K8c0tJU
EG/hOXbkWjGxtFzXAOUB7kArBXIDQHLKcnZIw8PUMWsprj20xOWLpDnkCS6grtWfOfu7HfPbYWjg
NbrTfd2a+XqKkpYpWR18fGoOzh9sqL/gKPTFMJBZrMkFpGw44hzLRsC+k1VctlOTPER29CtLgu6s
1U/t3HmIOydhSI+WRkzBCPxqPjB0f1EGRgdz9cgm3izv087GokB57obSijOtudWS1Sx9H+g9VBdl
266gLRb/5tIW/ktWkOHB3bBA3ZrNntY2FhPDle9py+KtTXW+zJLCbPUzZPgOAZLNnD9AUh9+PXuo
ajTlJj/rcrrPHOoveFhRTGZxJR6in8by8NUXBWlv/i7Ep2EBppvOdOOIFkGZDq1Ayz7C/ViWoBIq
FNfB3hFYNOFHOx0PZP1zlO9eRGq910fK3GfmN/76vVOY6O/suzV+ugyuy6ZF1eGOzBpAG+71Yg4T
Z/qPJ+Nb1iVPauq+RyfcmyO86YqO5wUnHgAbvhcQTSQUzfo5nWg9nrM3cT3cEn5BFiZeqoU6Snj4
6BZIGYUOedVln+32EBODDtWR9zuUBBaHFQTjlMhaqV0dAN0rHgtvRnnROQGQJJELa/UaYbNZ5Cl1
hZ4vF2bkIZWI4snB17FAmoWYbZw5/EZQIcpmAfkJ1iVb2YNUq9r2bkkJ0kh23n1WxgzSvGNq21qX
fXSqPOcEuutD88uvNjhIPfxR5bnBCD7F6qGd4nXvpIS9ZPluWA2vipW+kHS5WmDhavuNOsXnqkjf
jJl42CX45Iaay2kar2KtuBZe8m1SBgOXvCZXa1YW4lq4IUZ8iuKRK3kKT6vH+NpwgPYdoaoiuykf
ZQH1GZZQPTxHQbujG5oTTdXf9kDU3Oa6YAmdLkyemUs+AVZlk1/RMSST1LrvbCS0iX4ktKS4IGSP
P7mAu1pPt0hSZ4Bp/WrLDgePkYITlRTV1vHGEdiWukTetSMXv5JKRraQ0DRK45hMwNlFypLZ95xv
E5HJ0cDuJEcLf1Vqmf2yrLncOC6uPT1pR3TuoEEmhTBvVGDgLPOsagAAneJrdq3hvbH1ozFPLtM1
M7GAuFpw8hou8toZuuLFz0nFGWizmJkGFCrzJ6s8gn9O+ojf8o7H3Xbwn4da30W19Sxy42rb8tCj
TVEpveJ0Ym10TSWSYBUYW9KEF0/KW/SSOwQ6ioLS4t6ubO6lNA/p9H8PeCkahxL02MH4rEfNWZiC
t3DGWyxkthwtkzAtLgPeqXd+nb/IuDS3Cu9UaurpcvA05Pj2UHtyX6bVngj1lu6tvW++/jWUAbLs
qISMzKllwUiMp0g3SaROeVJ9p6J7HHCGEIQPNl42fNVO8lTquM/L+NsJny2kvrSNfpuakuOOS//K
KKpzM3eLixDHWWXdiZRluMYM69rJbxTxivsOfW0p9dZDSfQIeCseTVSXRWaWJ2WWj6RlmSENOk+T
uuMpWxZ7przXikL4HGg21Q9VDzo4rHg2cJb5T8CpH3rduksK5MSGlcXS71ZU9s11S/JNk9HZoP2J
kw9aSIxB0yw+Pde49mNxnsfENLThtNrXgSzRYmALv2zKnOKH0iEzM3xGOQc5d4UF7kt9wfe3hk93
0wMfj6rSWIOGGIgaybItsL9BHLx0cjrIhoM5D6YfpyKyZUc+lEfn3RTUj229IQdxyohLeBO2koJL
krfW49SRbygokHJoCmBIil4UBzs17sC6kq3ptnDoR22rYRakFzlcB3bfbhrayjkA/VPeCx5iU0bt
FrPvqqxmfymNtWtHeG/aTPmiyo8HWYD2K+v8bIpvQ/V0B9Tk08AvbDE38h7odkMCGrFlmlO0KNGy
KdS6sATzQAY3wq9LuSl2fTYRGW+sY0ytD+AMm1g3utsYeea+UulS1ZBCyn60qKQcJpJ98ZV0tLMQ
yCBd403LwufJ7g7F42iStR5aVSGvj9/aEANZQY0jjLKFjjvtcs+5IwNEoyAQ5lXopTubSWRtN9EN
E/gPZqqlOfkUndPIu3SNt3TinRbDYs+GloOUCQWMVbQbClKMUyqf7IKoCPdJin9n+SIqdpXZDXsX
Uox3Umz418K86AG2wVGbzrQlpjunZbIwDMYQn2d5VTN54QxexHQI88SGxTmN+bdNDnhJDHJVCTZZ
5ijHzZQV0wrD4rbSVYvOC72b1H6KIMT4rEGqicoVdL7ZtAPyphpxi053ZF8ZgFK8uFNRLLXBCdZb
XfSAHkyyZwxeNzpaUGGshwjbeq7wzLfNdqgcc9tPxjd2FNqMp5aWefJKeTqeRru9xHywR4I6GGKx
6YJTx5RuvVli4olU8ZltAlAzEnuX3wb6OprMmzlxErDWO6Tp41hK7jczMSDO+bi18nXKvQu1rpcw
wIcRVibkJUICSfXehGW64m3F0FE/YaZGdfsraYVTseR1MRtS1mAgQaGKav62kHEQTMgXUwTJxn9h
6HpD+JivF+AkUrVBKL6NC+A83qgtA23EXCGQFol20GPTcCC4qBJjqLih2ifRqvuyTY1lHlJjCaSX
+UpCWMqePRzGdNvhcQSnR15jDb5QX4cAkuKeJ3en5VwdhHYT4UDBWsVLiasehUMPEnuti/hVcyg0
cztdME3N2ltRrwGa/0xlh65tgW4ICBZwHPThXsdlkvboW566C3r4AyZgiL1HCsoNcdiVOm5UzERy
I4xuL/LOPSeOdcyAJx2bwN3KNA+2YQzYC7ViHfJGy9wWxPuEzTpvCCF4WXjL7NdizFyQIuk5IAa1
lqHwzxWXpkwrxmPpbKWNdMsIv01xsi4K1pSrOAUhUzj6ZYi4/NYJBp9yfIiUASZsNVTxzehz0A91
xXs3AMLmZFxVfAMrwV+/UAwM4ceIaB1u8M95WKWsZiTXmbTtJkv7V4EzeJ9IPUELfIEGg98qIm1c
av0S8DhHW0qklpX5wO46Ne9kEtvvaX7XmXyiCnXfeMm+G7llgyA0yYY9k/j55KWttsIfig2+GaoU
xvLOaUoFimVuU/Lsjd9Zux52KTctd9pG9The/NavDlyL4ehTmWBF5bdXXgivFzezL++jkCCTaqyf
oEXxx4pEnOEW+9E11DmgK+HRkVEgl2jaT1nW16iaB5+4ZAlAJ+0KYjAhAcF1StdB97GUb/GIJ/A0
lqxxqWP0X9ALMPW3ob+syvaRVf4q7KxblBivws4fGx37oosjtSv9S12m35QLf8tePaYO3bDCmtsx
L63ndhd6jDemGIAdGPkTq+1bzqOXVdgu1rnTCuDxsgwh5Zna1ocPkDUasXBcwr4zXqrGIS2iUmvN
JwqSi8uQ2BXYiLviAV2HfoWxpspGI8Us1WNWhpj9GmoKo8TeZfhe2KJgNCH/uYk8SkM0jvGQHT5l
2oSe9MF8HRD4lr4oM2a86MOJsW5nF5NsNUQQ8YtdB/urQYlyLRXsO7VOLa6XpZ9Q0QLQlMBmt+lU
dU8F5Z0yrXPIRbA0xYF3HigIHoRW/iYVaFotgYDPavwzbvZJCQJQmO5XE6fvpmrvm1F+sUB/MzoN
GSNrf31t33jsvbkzLyrxEfTaNoM2WOP9dWMIvFAiCmj9PA0pBdrXY//TG9CvuZzQtXnOO578zhxw
Q27zovzqlsVJTNl3N2sOLoZYtyKMCgDrzZ+wULgYGiNC0I7P/j5jMcA0ANwSM2vWEWy3wpzJXxTA
HCLss5q30dqzlXXvXAcZRvtYbdig6ZqGYLiygoAemCrGsOJFLHkCFkh6xUvfPA2J/hRh6V6ULWHZ
ylFHusewbmE+Yq3GpbNxM7ydY73Ko7TceZ66WTVVemZPqwL4K8pd7hNN4NFhDTPmkbtMa8YkheNz
WQZA4tMapx92OTqZlNx7lv3hRYl1SHWJRJ3KNV40rjnN+N3F2nTUU0qk2646xL57xTj+MlDvXWc2
faZRAsbOLinWqH4ngKvSERvDo/eBYlvCf/iul0ELRMfwEKepoGhXDWGsyOImNZJQAujmtONKsxoQ
qpcmUF95zqOM+57HIhOWCCunsKc4gOmvx/XUklFbe1mHTKbejXpqF3nuAVwVLeOfDmylesLaWzxS
mruH5jfRvSGGQ+zy/BnBi24VILNW2N+KNOU686rnbkYciCnZYF3cyj73lnWIy8AaUlJlo7VRnfnl
oYYuM6u+hsHw3lngp4yG6hQUoGo9qOE18aN2/X9XJfh/sCrQ0P+PXYG7j7AJ/23pP//9f6z8NWX8
CW+VXbElaQi0hGH+z52/puSfUkF0dg1LKUM6kt6+fy790QN0xxLCsSBxmq7p0imIGXbWAwznT92w
lUUNpGXjw7Xc/0o7oInk8C8rf8tCUIDpIxxpUOFCZMD495W/LsLRozlEMXiHDLOj6Z8JdK0bSk1D
U7d2lguaAe7WRk1HvJ01VV6APa3hAe7gM8/4H2WLbmvbrBPAJkwbJyvqbc/epcDDs5mS9lx3+A+d
rjs74zStS9QHbpS5WDmeWOtJ76zQ/cT+X/SXfypVf8va9CGn8Kvmh4IU9r99Y5bSMTEgj4CQEf9Z
y6hYAOnUilprGEd3Gev71O4jmlAmhhqqo9edeDT0Nj9OabMZotF9aPjCcVZSfsC8YuaFixOBYh5W
4NRJu5TRV/SkExTHxVlSYxwxum3RbShAg+3Hp6mkCMTxToi8LND1jlEzFkACpb1PC6BjvZurSyyb
7xSPpUup+EU1W9+aBEsKsjxa9Vewe5xt9cVGNyNis7F/S6D5eeDuViAr7jrFXd8m4FTotB8J6ko1
1rXOXiT1R8iCNhmM+1TkP2FHK2AstjTgrBUBESd593oMB4GCQGPe5/VTHfp4tupHy+eoHKNPI9fO
pWgeLYgA1Gndm1VycXCXdVZ57E11HyXa2aYxbhHaal+jsXZG8Qh4iYREv3E0wjN5bu774Ynyg2th
82cZDBxKSShOOsmThRMEZ88xrMvHKfZ+pX6BLDJAL2i+SkyMg8b4zPr/kqQ1K9P6u4DpV3num94U
z6Q2l8YUDxTu5J+Uw0SIESyl/c5BVajoAOBAoR2LIX7ixth4fFVmhoocxuYlp2OLcue7wnF/sT+9
jVNCX1x84iR8C1oAbNZdmpl4G8K9Ko2TZ6hd1KkX3+GaKoREDebm03B02iOCdhO0Kf6XxticIdaB
5OBC0AjiY118qWbGs+97HzK0jlAzwTHawSdizZGL+XqsRLV2bF6jdBju1ahVS01hLU781gXj4L1a
zmdsufuMQkRSmgfb+TUjTkxnkl9ebd+RJrorXPcqffniefoTJve3zMLxOuCLDAx/2YSQAEaqjD2M
2hsP3lDQrpQOJZiF/cqWOctdNtGlj++J9RM4C4GDVeemIgRTV5Zzg9O/3bz+isp2XVHIsS4cxusm
MPaDHxX0NlBrkecMW4Fnv+YJKwcSJZzJsbqgUWAlJKcQ9UxFmIDGdeNCiGIufsjYUq1KY46deOk9
dUI6MxUVy+ZszpDw+lZW2exLuE+bNiq24GLRyxpUbr9IiJ9o2gxGGVdVZbtYEi3jqqlSB7LMhkqv
rSNoUbnvxPijBKFvBEyeTin6gaYBfIaXxd9AtiGh6Ay7QJ+5nVm9c2v7qRg0tVBTXNxR+M5uVTgk
QZKdGU87Xkqm9MxZu5lsd0WUfziYn7Z9wD010SptDcrpsWsaVJpkeB9CDEpQvsylNDp+mQou5ikO
cUG3tQuuPUydYPXXN+jMfQslO3yPWWDhWG0O7BIGeK2iA41EV5J7hzpg7qlS/A/wK4hAzEn2eJac
3C26xq41qnSbtfrbJKlRgxqZ0X5DgjVr2X/KoOI6zdC9srg6uIOqdk6q3vGJZ1uHlYFeamQWnZ/Y
m7wjOw2e0zxrRMUr28unwYl96o1JWWllsTZ78+r5QXGOQDEn2JTXFveGddxhq+1bx9kWUPG5POfx
Sth05UUeGoYPL3010S64cgB8Ef33WfUnbbEywWbSq1DPpewcaTsrl68QF6MN+xRWQMnP2HLWkJyZ
Ay9ZtNdJ8C5q4l30nFsGGwwZrYF9YDQlj7tEFhw2hRyHB8csNkQpCFv58qvBcrXPu+C+sEAr5XV9
X3quczL4B9KIi5aRBmsH0utJd81j5RjWsfWLh9Ts7rDlocpJ3HxIbv7GccGD2AiBuGgLDrmt3pTi
nuLTl5RgKivQ7DlrqFwDv7yKDHt4qB0E8KA5pgDnd3GZRMfgkFPDuOI85R2Y+yxndd7JUSQ2UVpB
nwE1oAGvhEd5QUaPdrLUv1SZN6sQ/ZBFG57lmNyfiPI1rCJg2crjutZXDyPW6Yyvb4OXjIspuySQ
AmkIJdEyNN5ddXLUBBMw8F4eKoQAfcn7lIonMiwlnnFN4V8zCWuOrdyFQ8oTKY240ZCOTYSDXPej
caXGgRYhkRfFOvDcF3Jl2M2m6BbX4VvRNPBw06GacUpy21fxytSch1S1wLMq7iI0Q+3awW+f9faz
6IX3wgfQYJ7WojVVqsnSnUbtpTOIFRSUxrLqaZ+MirIek4F0PXlh/BS3TvVYd/u/fmMjv5WeGR9c
R3u18BJjtUu2JDGyYxSx9zPM7D10UtDu0PI2oJH3pRvTvGZbzU3a0UX3kcCQb09VEXzQGAvXdSLG
6Pp8AW7rPZkpTgYRyOcQx3s6JVxdrkiwE25gwhqaYONRms68XlJbPAcRSKlyA3PnRY0COowtwLQ5
w8rza/C/3X0Sa96qlgKxK6PTPHrA1NZgyC12XUlDKGFC69SU0fscHq3R/tj/olTMd6KhoYOkBZDv
+awVaac5+axAN4NdE4U2KU8qh/IiiLpolvPhlPZGxuBQcZoAo8j4/1kN/5yO9rIQFauQLHtjGBWL
MuQNUFlwdnAl7LU0dxYxQV+4GKQMI7iPVpmz4gkKvgdO/GCuXWazv/PMkIW+n7HCPTfjUK+NuL5i
fepmBtGX2Xcj7VcyP29Cu+pPM+iMKP6wsaLkrTUTLiR1RN9j+ekG6bPoqV8GKLzAi04/hV+6eydj
xdNFSCJRfq+shmppXZ6lqKPVyINmNcWSQO0k6HArSGh55L4Lq14KzygXkaCZLRutBwJdRLmbch1n
2GRL111p8+OiEy1MUv+D/Mq18+crdf0tFCOrZT4QkRGrsZ72JpxQmPKwXizM4Bgp6GsiBFKUNUly
CCujSh7J9w/FzpTj2tLCO2gThyTNAWO4X3053uq+v5BcvThOjsyYlWejSLGUdM4OuaHfm531Grju
MQrt3yyzyLPACF90k9VRpvcKRxfci0VjKKS0ZRv0P0Oo7cawP6CaoKcWXUJW5AaOYx16DvPOVN71
JX9CS1WxxjH8aAUNwma2fjfN8XlElt1TqHlztfAZKv8F7WZrliOIhvjAMgms8qzTmuAs2IwS3sGX
Pd3ntN2ho/Lw0opHp7d39ngN3VlkxqXta+5n4k5ckg26eYLcPuR+tI0lvSQq0WAM+2dNTw6Uie0y
KD4rWdT3eMkBnLDwKDV+aLSbntpcfsUJXNcww5E6l0INiDBJN+2MwHwhN7YU2IrI5F/Gnj5XK1wn
4bTTTLT0jH4eP05+Nem9dX4KT6bRftDq8fCYC1sH/RyK6lKJ5mBAY0MqnTDoyY75gdD5MsjdFQWG
2Opn67eOGNngXx+uoR9uRIKIzQTA2ofMbhna9ZI+JbmsOvcpNUuIDYqbzmSFrIXmNsgZATC1KxlC
nbAoggGzsFO6v6tp19K96sNTDuBfxRPTxsoL360U8c6ZtGc9im6aUexDw31sAhrN7Gm4zlQlp2q+
TWsUuyGNdi4iTSH08N4IcdX7rrYvfFrWsQvTGaGosjC/7QJ+apDwbmgM6y2rcGQUrI3wGDlbU5rp
orTCjlSaTBdVhxXRMy1avfHKb4qKN6XMZLcwGmugjRyNIaWK6d52CZxq9c2jiu7ezLFodAxA+QDt
BXFcA/gOVIPEJ3EAcSlkf2CxHgR888Kutk5T/BoW3bCtmz23WCHDfld72Q3weLaCAxYt52Vc/5pn
FOoB7sZNgj7ljMh+PuIxpOh8YkqZNm2+bnBnocZ1+DtqDedLTN5Mh+mllb+wctZzaSN1Y29UIjCA
gr4g0/eRmikqcMGYH3cOYg8Gl2jQvyxsLDQwUZgz1reBdjezEF/0qGxrEYpFM3JFitI17UZU6/Zs
c2yNqR1manaKqvQKGQ9bg8c9uKu4EOtzd4jaY1d61fi4p7rDBizGZNq4e2q7ZQxeMaVEpsLarcco
snrMSgnK9hNEEAp46xGzb3Cvg5lb4O2rACjOkFofq1pQ5zsvbF787s222PVklDUtygjrQMG50Dqj
jc0JCJajIFAa07lqXD5FcNxro/6Myt5a1rjFeKwzPovkYhvus5ruTFW98Y885WnyTDjux9d0kgJ2
YNE1Wy6FYIRQ5bU1sPSVOa4c8raqBAOQYSt2DaJfNEItRMAnqGEZyBJiWfepYNs2cWr3p1FZv5iN
S24GzgoOscNE3VE9jSBIWkosdM2VjBqI1fmJszgiZ6bWTV0eax+CyOQ+VcJHRS1KWPlOAFKyxGYh
Uetz44Wmu3TT8n0sUBYAfSEIrvWm6RaxZn/5UZqdTN4xGySJH8MbEtB1FF6yJ9zLAJoFLd1WO/a0
zcD28I3oAwPi0hy4m0c5/H4f2ADJfH0bQH5h+slHgqPjxAbTvQqc9xsSfDiG+PdRZN/GCpaoPpB8
gnZ2zWauCYYQSBux9jiFFG6wMqdfNycMoMyaN3pMtzusMzKRQImLDmg2yb0HN/KnGZkPty4vyUMC
iQa4oN+VBfqKTntFW0C9Ggx1i2C8AUvP9k2ZvLZwdrFG8SXmYbjvgyDBszG3SjqfdpQTDqP4rPbL
YqsPrPINnuh4m9W9mD86dVV7G8CD+yDz+BSC317js0DocamWTBpn7bmFubZz7demm2xFfBvZYZoD
6AYwLH6k1Pc8CtWKbY2ha6Ha7imtVHPIMJxIejUuqavQam8jJvjz/yDvzJbjxrLo+iv+AKMC0wUu
IhyOcCZyHsjkIJF6QTApJeZ5xtd7gV3tllhlle1XP3WrRDETmcC9556z99ql/2j4xsAj0KjnIKND
gdxrA+sIcUvOkLebvH2mT8pOsV4xUmTHgFk5ihw38CEzG5gqzCwdTmQbrUJFD06cAHgslj4lAkuo
D+WOMJDdmBIBkZQIrkqLNqfIkoesqOJjwIk1TVp54LRcupoQzS6r145jfmeFio/t2gvoD9REJvuh
eFPl9GYlztEL8ToZ1pNvNP0pMcWSZo13DGZTDYp6JuJkTagy2/RGKvalj6VYAMhZKj0RVaZCr6Ga
7G1MuB9mAocWcqImBxorqPzik5oix/Et+aLjsdwbeaC5sp3GpaXEI87uACFZ5uUbTYWEhL4x9wb5
NHreY9fzNMXA0zfFKIt1SDw4tMNu37a5ssI/WRF22hGb3jePHDKTy4gusvEqCOfmV7Am5Xr+Eqxq
ysDJEWFUceo0IHEs4SAtpaFQXYJmXAWc2VyUjN0yTPXJLZqcM6NheXvkCnfCVzLs0nhgdDwVC9bO
NycZuJ8NSMWjwHAdaRkWbPCjNvyZj9cQNcCySvEQr0m5EwY2bdRm01EzMZdkOIvUMmCkZ24Dhiq7
0GYJM4A/wkFmLHvHmcNaanN6iUrvjLlgfGIKfJ7sgTTxcQpXta1bd3lmn4T07C0ftnMo09UEfe4e
LC5CWog4dNNjdYON/B0F7Bz14U1beK46gevGKc/UZu232g1pFRuPEU2QQi0kkc8+3ioTFPgDWhBZ
GOeoEaePT4Z0c2PRqUjFTD9BfBKQkmlK7VDQtVj1ytAvo1aHeWi05lJv7rv5CNgUIVNZaK10uip1
O8VoQYoYuY6uD1sHMf6GAHA3B1Z3sRW5VT0lvs80LMI5sufNUHZnXEjjSwcCxLL00Y16M1vPB/bn
CPwmTZKHLPUUJqgMn8NkvOhmLZ9Q/W27XmXekoZHszLJxvG8gwE62BuLBwCs0Jlj7qog4ClXA/Oo
Ep4CRZLWLbVudpRddgydZIRuyP+TVbclUBTCTZCeU69FDqYx+FJqRJz0Vxepwp1j5OHKTwpvj+03
9xGi1amV0kZKnY1pBNcWldgxRGtWxKbhtjRkXGbTd5PhlMjoEEOXYUcaLKBpE9XCgpyFFksf3LCg
5M116dFP03lR5vAR9eNTTrEAklr/wvYNw0uSO9bqfgUnsX5V9JIUH6U/RTlOR5CRoJjnuX1lSyw/
NdVLBpsl5pZ6GMPwqYuitwIExQZq1VctYx/EAgrNtGZ15iT3xEA9dRuMd+zcyQ1I4bT0TU6FqlOg
imm+4cpI7gO0SzxYa2MgeLbQyaDXo9ytdby5nmIqrqNzxIeP1y+tbtA36chgpwbZs4Y9+AowCI1D
mD3PY+QQ5ORBOEehgASzovGcdRhuuDVgNvQIlxp0wnj54UNqhnXnldOr8AxGPHl667UCr27ZVa4p
hVhqTUZ+bNP86PX2WQ4cEhHpnHDYTtuPu3nCid9gTe4NnCbM9NnTuaEHOxs3Ai1SNobHfFLUSxYq
5GOwJlPcUSCF6YsfCGOXDNkXo6vEPjLak9fV0B/ZMYoBgbjQSXRCP4APlynpkD9qetM85BZZu/E0
LWMEYHtVKe+GOA4ORFN8g5QXn2OMXyP04mXdDd76w6MY1suILLpNaQbFpjNNSaaMYIFrbfzBRBML
c9qyjuB0s2cyghZBMkvTDXIttgMfltnHHqtJzLMdfU3HnIAVxzrciZHE06BnoSsbiHm4GdiQxuqG
YsGmGQqob26DHoui8/btqwkaeG+SBFBqscfWR67gDMUvAW7tyRTGHxdbj9lBIkHYN1rGqI4lOMAo
dImCgiT22NuXaUmIIS7WDVpE4mBp2Wy6WNr3sKx+EGX+bObc6WaHi1CqoX8HrIl4pcXUVvUpSbwX
JalKNvyydCMDWa06xjR4ovzeCJz91DVocSdobVYqGhKT+nutiop9Xtmuj9x7H/TNPhw5dtbWCJw5
kTzwhPARvXluqCTPVFz6PsfOcZfjitqXZXUEphzSXhkrXJw04DpOByTm4PlsjH3cQR1C9hogtIvQ
pBXpmX20PABUCOa5/30PVmIkjuMAM7hcWYrnwazGliGwCCLzRpBQyENor1jfIVRl3NBhGOh7yfkh
IavmPI4cbqgWLvkEzg8ZfOSk/OvMsDHXFq/4T+o71Yr9NVI+EiTs1uEmhi9ILxOmZFsSwRU1nFFb
UnCAurduLs1lZDf2yUg6MEJWVWzHfiK/Mm1exqBi9WxmJteiU/xpL1P/vmFY5zZjlp8iMzwT1BHL
oToQrhkd25KOB5Z2b5E6yJ5S0a+Kqgv2jVUhsFbEo/RG6oAwnNaTMTwkfYaYrbWI/PbK4rXSgPJ2
gTeszB7Vaecr37Dk0gQV37kDhlXSHKN6qjYARz13VPJtliN1cQJmIQ2GNW/Mi7WFgZHQQ5fRCTws
GRjbNGnuVCURx1wOh2wKEHZM5uhaDlHb/3rZvsq2ShA1bmnSquPtv5uhJR/1nUE5eqTjOh5lEm/D
oDe3iqe0h4ZYKtXOLtSB1lEMmEN7K6f93j/VYQJ3MAqyHdRsZ8Nnh2UHcshi6JLkbFnBOjSBEWKR
CWeRckZF2pAZl5m3tO7KtazSyqWUBCUTqkCT5tMC3A2wEY1AxjbAlAe4GmqcDp1kE1rMdTjgEAxJ
dcXAwXNnn9OCZCJ7BVvwXU4AT1Km+IuoJLa41wIyTUgV33cOrpF4ODgKC15SdbdAx8BvDWmxjMLy
TcEuEXcwiYj4VHH8x3LR9GMFiliixKcMGujbbhu9eTaI6t6GYGZTUtqh3skvjF0LGurGE5MGa2nT
K1iRV4l8Se+AB0SM8uAOcqSKxUHYSvHqCa1aj9BYC3+b1mp4MixmYZxS93ZCT7Gugam28luMqM9V
m3yG8XbbxMeGMhKGRmoPqjmp21iDUZHtyJ3AKcNhIS+w+bC/hatsjBE68jiMJV0+Y1o5CZj8kj4D
2lJO7f4mpL80TxwyugLiZtYxTGAFykI0gmvxifjtSApcygruCRmbFSFtHxw4c59ms5yfpJinLLmO
4H4AZxT0p7EMh15mvFCxJBfNwTXax87el/iySD/FA5Q5e4yPRJrEHO5yzEhumDqvIkdqVjYNtpRR
HlVO+6nG/tgqNt7hEC6LRXtgMtaJSd+uCze6OspNAwJacRo6+cFNLbp3XbfwTyTduE11zDt4xVhM
M6mfMq7v93Pi2Tz3afwtYLQwArBwu6mGLn4df+u55ZdGYZkrlBLORuPoYZK241nJIRnScaWVBIjE
YcvuGTG861tYC10FvC1SuAL4EUlFkkKU9Ey2CIUajOHCk+J49bSFuA6vXm2/9Uzg1oaqE/GuPqKw
oZqWgL0SUgOh/bi+IKsWes3S5jE9ONwLiU//ItFJZ5JK9oiGdBhL7+AE2v73F299nv1bqmrrzDlQ
t5u2EDr6g+L97SHM/Hmk/l9rSRvf5g4Anwugv8B4kqB1x0ayT8hC2QYccTR7ApVTmbyX4NZ657Ig
OoUtUK9QW0lL2SZBaR8xUiDpTroruBhrU6rGGxrN6OzkPBCZ5F85LMsxWTyQzhivTDWgXDzAuIEP
pddz8GWyrXs/8EYFe0KFrH2Rfp/oWbxHSXCvk3IvjHMTT9XK95FYxkAEXaFFNEE8YzrYIxVUPwZy
ZaVz3gxAsZPfNPuOP57DFDst5SQ8C/XaVnFzIjta2Yx6Op1Ck+wSwB73EGLNs9XcWD0hJ5gxkpss
moa1Fno5MdjB2kLJfBTObRLT/e+/A+3jDvuP51IIS+XRw0XMYUD/GwFGQLIwqVt8wmppXmsnf9YM
nVrboMr1g5Z6C1gVzcwdqa4JIbl3uodBLyL8x5w44VYyvXVGhz1/ZJpIdb8yO5m4QubxTh338VwO
1ipiI0GDatMrLVTB2MLnooRPztAxAolJcCGagm6HZj/Weh+hBJHNulZRB49qAWcCIWFSWNwlvZDu
kMfvGkgDhA3NG0Odx5YorHPS9XulhRLg97J3LUGoG3PylaJp49qg/lWH0uMLSZS9lspV2/NEBIXN
UIlxAnRi+eD74ls64n3oUkT2GOgw7XkTyTOG/pqSIbaByGK6hdAOKaNapKul9egxU2e8jTle7+RB
Dhb6YPOJgmBPdYNEyrFoekAuYt7jE5FBV7SZzT5mrmgH7OzvmgUHkQnYhAOxvPqRZe6McfpWc/8e
FNFwYrK1dgesnszYDGKBjsC4ZL0kNsnVUAE8z6JRQ2QjeTpjtrZarO50PGgqA4vHbwdQNs77Efhr
t4+Ro7+G5i7QeJQlGuEN0q1LE+rBQdGzcxW0aG41az20NYWsOsGXwIC48qMQeFYt8t3HHdsGpEK0
zddmiO8/jjEy0N5atM3/DxquU/iO9TG/Nf/tF0XWr/bw/775kc8e6Pq3P/T3pvFffi0+8/nPf7qr
f/nD6sNpfWl/VOPDD2xGzc8+7P/Tv/zTr/00Fvi13yGlN/NvI+Yh+0W49dPD+xeX9/+o2uuv3u7/
JfKyHIzYAgM3OztrqTUbq/9l7FZslFygGrB0A2vQAULhqf5T5KXpf1gIhKSqcchxbCmQhv1b5KX/
wYED5ZdAl6UJi1Xj31f9p/rpX8b8//j2f1ZD/WWdp4SY3d6aSotDF8b89z+t816P0jXlGXfr2n/g
mIVh1nqu1YIiZNzYwXdPOF973fn606fzNxqseff4ZWH79VVN9ddXpUld2wCdYH3a9laLtkXe/cMG
9k+v8Em7xjC+riJkoC4RS4DhSS1tFr+/hnn7/8s1GLpuWuyVqvMhMvvpkxv7GIhgwzVMRLPNXtJh
YPZhTP9Qhsy++t+9zKeN2IRU2rUGLzMOwF+GZ235ZZ7H/P5akAz+zYsIS+rCNsB0zaXQT9fisEA6
HFdst8DekUJ7fR9TrOCuF51+/0KG/fcv5Wjwskzbtj5/9Uy9Buk4CXitiCU8pQXOYTfNgGgAknay
6pjrcjF7Dj1zXaMHpFLqqG0T5V3x31Wm3zrBf2l/QjFPHeE2tOh7/YWDJgrYFNpb89QM/oHCo8lO
yfgILnajDD/o4SIyWiYAvZ0c+xnAEKAwZFzaL5lSHpWqBHUW7gIks4QguhreIeFWhXA95zaiedBa
RosMy9u2Rwycv/XF9ChgENTkNQbgdYO6XavW904jyHV66clT847UumsCmLdi7HBedGujeCnqYIm9
iwge0jrRtKez89A2oBndI8015a2DdRpyGDbqE4PJY88AK0a23vF55FqwTSXkWHyPZoKiMt7M0WDg
zPdkhSyZmywqXPimwagYXFjVPhr05sMkwqTLDLqGT/EFVX4dzXP/htE5B2MwBnC26epW1EbvurbO
qlNr3TfwTuLDFID564aVCopeZ9jOKZlfGif7Du4ByejikcoF/QT4KJws7nyOMht8UjQMClM7NNJe
jtojoKYl6WodQU6I7NFDH8jbETSLAgC/UdaSJoc6gBAz+5tJ5oV4HqIX1RSbgrkLo9QeRj0ykMMM
b5PNnYnOMC6rnab5xwZAXNO/WHG9Sqr3gnieaRUzjAmVdwvUVo1WPoY4Omf1lSUh5fN5q0QulpD5
k9JWtbcEVN7nkUdORvXWQ6L3kyX5rRsEcM8ZR1u7A2CORsNtdOMBT/4+wAYF6MlV2ombSluHKaZq
FdlSBIvKXM5viHXmYPX1kchqYq1+VNozmFwW1f2w7Zji+nG3rzm2GcoTfRpyTChBMDH70DGzI9FG
LkhgF0NPnqgHQNI/DDxN9F6xTrcHhW+Oo8667YpNW24DRWy0oNxqQ4jIQ6xjJFNVNh70geluVC1D
dDEEWgOZZ0xUNw9apR8atX0qcv2Qdpuu+oK8BSVi96j67SGElF/15r1VdGslbB/itr4btHzD3blX
GsgDUlmBrd+bsl87NZ4kjUDDDp86D4eJkJ4zLgM4N4u/+9W0ET0l41VEw53q0TNOT8Q6L8wQ8aGC
ufSYCI9Rbz3rKPk6TSbLjenSRA3xuynHIOxWHj1tLFw7mxtea0/II+BtSL6ZmkIWKEIZvhqdDSE1
POO2cttWmePkURqCSku5uRQ7cC04OzEeaKvCxe3m4LSQ+qxKpkMzBreY7IM5eUzreo5XITEepB3Y
ykpB09Zn42VQbjaVlxYTfTTAJyBg6ouNRganTaSfSjl80ym3jnmsrEf8hnWrfyNY4Bi2HQNsjYbx
Yx4h7zoUgeVK6zDFF0TeC6M7UAHfpSGnyh7mGaCI3CI8E4JtVyYrmwoxhyJqdwhf0X70XeNyXfse
M4dK2xNIeBzymDG6d6bl/FsCmeyN4XH+GrLoLOJr2xEjUdBqRXNmN/6DAx4txxAXxSAe1qibF+rk
LaLw1IFD//3i/rd7rvGfpf3Tnou5gkg9g06cUW87fRfI48fv/7O4u//XrveJKvTpj/9fQoZ0lerv
f48Yuqf8bfL/8kC+wM8F68e/+tNpYIk/dFrStDJ0Q/A/girjzyLUsv9wKD8FIDRdtdUPE8K/i1D5
Bz8qTGkjvBf/Kl3/XYTaf0iJytHBnqDq1Lb2/00Rqml/uXU0id/BQovPCVLa5qdbB+CM3yVRTUI5
M+loZIe3aYHlyj6T1roqS55DJol5gf6P0TqnrjoY77hM1EgkLtT+Gsc1Wvdia9oAWomHIysp+mG1
7MLtQzqyKuLR6eHbzpuaXtQ7T9rrrmv3Yw7xhQxMwRpm2R0DntbVGKGbleom/bqti2Og0vNmhUax
QO/93qS3FhjmJof+WaJkmtCnJSJDDOyxv1R7Z8q2sDDXWMT2Ogdl28rvLdghVk/qlDYcPBrxs7UX
489ibHAOBfJst6gls/wefvs9XNWZ6Yz1/GQ18ji06bEPoifFT+47ae2y2FtlSIFSYr6Jn05N4RLl
e9aT5EiQyMGT5qZth41zsVpxrtPhoGMvbLCmTpCKs/sKGUqsdIgkb86E/bnLH4cRUYRur42xxZuc
HBmrc/hGOeWIY5a2nPlZ8pX+znzog+HcMmvNeqiBfseYjVl0WGx+unv/fMp/PpIYc/X/c8kr50KU
lhvwKp1ZlvmpGqUyobuigXAk0w1fCWLSBMYJLd0WzZYBKa7wXaGyw8+UR2QjGPGWdfGgqzVSodhN
jHitIgUkzGSNFHSLKI7c0e+6vHi0ogZig0PsabWcmDUSp6iQy0NZ0LD0/v46PvcPpZAG79+ir6Nx
SvjsMpn6QGnSMQORTXva9aVwOy85k3j1bfAtSjsINTF0mt+/6OfjwucXncvvnyr5Fk8YTpPEp9Na
PGBwHqAflxHqIJk6T79/Ke2v35M0uELVFvNagFvp19dqaPNnQRMCBFDRoufEenn9jkhmt8VIVwrO
K5Bs0Gm9WLpy/f1r658tPFwn9iQMPCrLD5anT9dpBYWaT2gqsQop+yk9BolK5t6qUZlBTP788B1m
23nhmwdiKTYxQztROsuuap+rmth4J7qrfKhXSvmU6tccEHQQXkKlOqZy+Kc+3ueT4sd7FY5p2VLj
WKt+Ou2CVdUcLE/MgmPUTxLFoCM2UaRfJiGfAkDki6R6ZFGKFgkMrtp50Ub5XpI+iQYJgvA/fHTa
374dyS7gWIapMzz49WsL8RXBcufAVCrq2jBRd+dleA1QTYGHeCHdpWV+toYgfucRs5EkKfYYZdX4
6VHAx+is8vH336Wm2p+7EHxCcAkE/DtD46/lpy6EkQ0KJnQPPWvDd1d+KUR5TlJa/YYvvjb6LNa+
kZXxlIv1RDKTO6HEW8aWuPgBB5PQxprKiO0lpxDvza9Tccqj+ItpRDcD8myhN5iqU04O9M6eamle
glRdkdCyFDUML/CcP3o8RdIzGeEm1yAST5pvXyQNY1mIa44JJkqPZSgucPiI97pKxTpX7besQ8RZ
m2cjK5ZNN10GFyDvUz4mhKPTNJwVDYOhnXQ8QSLIzq1lEaWUXDMluKWEejta+ZoUARl+Gi3wgjDs
hcG4XPsu5t1BV5C219WLmPLj6BmXyYip/qfw0eFa49A6x571cS15JS5tTqnb9iYIK/+5tS4DJDZ4
cJiWR47FLQGrmTgDACA/D0dSm5xbM77Nbx0ze8ZpUFxqzT9gkmkcln/80FZr7dRU/173jlsM2kWM
1k7L2OcCvp68vE4DlqvcPtu12CRjesUlTChwCbFBJN5rP+knxcGtRQOW0CpPIIk0L7KMN6VGrFY6
wtLppE0IcPlVgr0YiXnhoEpAViyerMjBMRtclbF5IdkMNBeKGJo4ztKc9UthzV2BkO44VqlrGAzx
ah6oEQkOpCLzpMX+9xzUT6/Ft7BM6LnaG7OUcoGS6qmf7B1Abuy24qAX5V08hhwr2DDjpqfdP22b
rvlWOPGjN/lHuymWqoK0r0UwVU4hjeq+bVYEs3wjJ2giQc9PiD8mK4AgS+T8S1rSBSqGN7j9+gpi
+7k0qBAmYb2qXobkM1Z37cCI8eO9SmC5He6RpkFMPDY1AmZVPab2q08mspKSAyhAyHI41/l++vLO
H1wz8J8hLUeLrEyvVmKfh06e8xG4eWnf1cktLbiNgJAQSg9DPFfyC4egHaOruzTib5KaGyck1VnJ
253NHazzaMRGiax0cHB9BSn2jJJI+wktRTDC5kd0tAB/z7nPRsMIqoP68awxi+cYMhBV0zOPBO81
2UiA4/Tjqej796GqvvMbMf3xvNj1S0H0waIwHBxMLdXJ+BAW8zeYM/8baOwzOqSXrmznZwp+zDFq
bFozZsyHr/PLPSW8tY63guIDvTYZ58Etp7tZVjQ8MEt76QrObR/mJrOe+JXzjagyMSsUi3xPkzVV
2nnvGs7e6uK3xihfMYgnqPyVH9Pw6CtavLJrlsB5rR2p5HqfWafp31IHsFor2wfNVu7nZ6zMkpsM
7TO19A7N+rUXJpdhBMtGMbkJ7O/4wHC2jxZi/i5hVMo52suO83sckVxy8hMEMmTfzCxZVxopVpGB
jdJ+6gLnXMuRtYZajqWDUQ9hdHwSZaRtMsXbUbAZVXTvBM0LdR93Mgi73hlec1nV7sdPN3n4jN5m
hciEt8USFwBvI/lcseWDyLCcjg1g/o+3VnnJ1eiMu0lrDp7voe0dGfvI1j5ix32Z1xQv5b+OZefa
jYYbPDlPpnEpy+QGQwE0T7rU0T1/fOBdgqkIptbOJlpFZXVQfLRDDHAWs35jmN6MFHy2n7nY1VAu
KE+iFZtO2Di47DPjy6viMEZCPa1O3LRzSU2aN1oJvjMOkfe4WAgqwJzfA55jqVeJCHQAXLaVpfBp
ghVpJOiIKXrwbbTmKp+GjMZya/OQa+U9ytl31WmbZdYYOo8tc/2eUroAeLAcdfk0fzG5YR+HiCzK
+Y7UHZ5YEs0cO7wUebUfppksRphqzRuab2BVhDM9h80kL1YxpLZlrvGFtVb5Eub8ggA7rSJCtO/1
o1M1pxwpdqBOtGurF+goICkyoNXmBVrPagAfBu00KZbI5LJF6DACjpytRP9TO9AFEke7lKRV15F2
B/79HHZ8CkpU0rsr0iM4k2toek9gCW8TexpKo8yODmpbvnjM/gE9ikukJkDjs1UuIhDHZACTSrNs
qydHT57Ix3tJIi7ar8g0tCefbKz4JjqeAwhkV/yi56DXTurb/P9KQJtF270X2SnSzg7WNYpx1qYu
SN/L8tw25mX+7AYW2PlKZac8pa24zF906OncDG2D9Owgg5eiHQ4NdHMtatZaN3+q87IhrbOh4+bw
eLANUAxgr5yzNpJNO79D3fKvjs9HNAI2g1GZXr1pBoizM+r50VSKF0VBXq13PE36UQYeST4G4NO+
RIvRGN/LdAR87AO7ztgFRsdcwRJ57Or2CyZA8Awpj+aIf6O1nLvKIUCEDm6ghOt83o+bqHpR/eCa
GdrFn3t9WMmX84VWYXlPmDlGhFR5aiMXiiMnC/7C8PPbEBnf1OeowOsltUfbtJ/SPn+Z2jeb9KJ5
657LLb+Hnu/jTG4SuZs3+ijFktyL8/zzZSPOGPQuBc4lwp0eBks7cDKjrrAe2dJ/aBXNN4xCfWZe
4ktZxeyQ/PMy5z2XghsU3C3xAec0tHHrcaMWqkl2SX2ez6rjfOvFps8qH1ET0RtiwuqDu1BY2EFC
EJS6zCfeiGGoy3qNWq/BZ4gRKKzjCoSGCbit8Td2gQOqW5gcciCJ6d9Mn++HIz79KuXxQwHc+f0G
ACbJvsFVgOZCym4slABGnq7RIudRA+RynavzKFJ+xPTjdCSYLT/9sfQ7yI4ZD4yT9arBS1zMZX0K
Ygc6r4ZxFjh9UZP3RdRgIirEJFOwQ798gcR+mbO0WPeXJi20uSFQ2cEV49dL3pMU7V/gaM9tR6oQ
2+ITCObykRx73B6peZ5IMcqQntOH0Kg6P/YjpWCdVuTTEDrAddQbwYQbouOPI3jfRdnRNBz0i1es
c81/oUyNMBtz08y7blDwtSh8I14KmS3yvxGBUw+L+SEZSKixLcQLoM3APYLKqzQuDr8flon5Mqv4
fcrsH3Xdo8Kf69w85Y3irtzaAaOHUptV3BXiJRUXhxex6VVWc+n06qb2XrzSTQE+wNzZU74s23Gp
xlgt0zC8JY73Y6B7nfWShGt+SBgbmUS3oqIYMDLWpNGh62ojXBbcRzWKU08lUymmQqhUK1npdC3K
fpNXRrOyWv9KgNOVXPnNgOaMZ+4NZy14Qp1H2RMjeSDFZfKDfJMRB0QZ4tir2hvF0kn0RWeKOy3U
7kObja3w0Rx4DKw/blmt4Y0kCi3TBIygFaQYuKILwrl0jIZVWfS1G3R09DuT9nfJz5qBePClPPUV
tgHkR9/tCnmRPbu4hBbqGxx/N1E0WPjGnsw6xd8klfKW1sCjVaTSMScKA/wkrkvxomvtxrepYBNP
WRG4wQcRbFGvvQRhdG3UZ6uuzvpgzDHigkhviBXIBxJUnu3KT0HnmN6s6/HERVQJiwz6lkVYOisN
0+IuMOcCx6nWYcTt7oy5zSm14aN16MBb2t6qHbm2fI9GPhbNKMTcpfDEhsyED5aiwaSczM1UgHjW
aI80rGpZxyMOKeA+jqo9yspimc+3XNil+I5q0H844g0xSRelE5i8ZjZGGpd8xPJVztshsNfF2EIy
VAePeYnwV8RmcK/oAG80naEGo6g5Lw4PHwM7F4n4g5InPNg6rlVTWI8waN6AlBNRrKU1UJwEayW8
67orHLR83j6x0CNLlQDdPMHwVA9lsR5KqAl6A3iqKoNgoyFs3qCV89UoW0YWdk2zFa/qoI077KSg
LEzONDS2TknvXMcaZFfXe29OzW6HY0tf5nV631XWFqvxWTfwJM1/M1EyaLlPbyI2V0nNpX78Z/qh
wVLHckOGfVY2d5HGc5XUPHNhlzxTaT7FlnYxSm7gJBPhkkU/DKuHqjMJK3ZCRmusXXKI96iHAO/Y
zAaLznwbEFOBfKOT16RE1uMIi/15j+28CwFaRIFzYNCx97vYtno5E5FemMT+IAa5XaYBOLTOGgj9
S67z8a2keFxYBTtyOZFI3UmqQqYlt6Yqqce9u6KrXj5Ob/SgLtzIZ/6D2w+sIB6ocA4oJ8IAuaq0
uzEA+ljKPnzLrfMSx9lxfolUirPTRNcyEhCGqEQa/8j8lJgQHkxyqDyNZGvB25h3g/mOITfma6Nu
SVW+zqWtouubJCEjbj5o1j1ZDOy7tCvG1N9WPas5aU2LaV4G2iy4DXV86xSuYt4Be5/UZMMbqGR9
D92iRSGZRVd7iL8QZrZKhs5yg21xgSDn1mX53QrkxgguYZ6+h4rCTE4lYxO0dFVsGjq0HVZAWSqr
APKg7HRSqL13tZEgT/1lP2R7whvMRU0TLlNZEvtvbaHfaxag0Jqr9iLGT+VWDW086sYus2NycWZ8
9MSmUw8I47m3NhO+BlEzW4k6sPBVyE6LosB3HKrrmM8IShoOvLm6U2z2c2thKabblP3XNKDpaKn4
m4CytWryTE+YxXH8iqfc/UA/jMPH2IlvLn1MkQy3WffWatZWaOvaT7+ysSI06h47U/tKX4GwH29v
GEcIdwZ4+pq3GDFtblX4WLNCoBTAwShUzZH9GSdPWxTv4Bs78M6zZRbub8dWotMsXXg8mm2f31de
cE2AxnC/pvd2BQUaw7fWc/xq2fBI7SKCcp67VuEtskLk8t6wtcv2sWjV7cc9qHq8VqZVL6MVX3Fc
rHEizEs9NYZO4D3qpV3l/AhH/8s/dI4+jw3oAeoWhQi5BDy0zGV/bWUZKZOJbJiCVYE2TW1V9GW2
8jQ3AEj1IdynoSA3Nz4Tv7Da9vAdgSTb4TIaOOMoavoPvVfto+P5S+caa7FtqkJVgdgyy/jUxxrG
rG5ppbDt2N0dJhQX6HMT7MOuWiuBWG1JxbzDC3LnyHIfzzr9lMqTxgNwbfhK8Df30rpW0GZ7yweM
wQ0rWd9A71tFuVI4lJmU+pEZbEStPhAIt6knFvq0tr/Gffwwn9T01j+SVHbXpAzCQeaO5TFryzWe
Awt2rAXJMJbuVBOLngBIdCQZwBOIEx63bzKBuiIXGiviXBX3UQrPJUN+rb4r4Xgux+pRdaJdy5Sa
uPalrSAIJibWeaqx32Q8xxUI0Hb0UQaEOeYPsQ8UWhYFIWk6IDNnWkd6wgKdcxi0jmrsrXWdJPIZ
Yqf06JZ5P2O5Iqr22voly2ro9j1iTotzggiQKxJ1VM9FLp2DXNIU6k37wCA/Nrlz2UrZ8HLr3A31
3h7k/cQRL9bEDnXlzsjo/TBL0GLcQSGtMiMk6p3OiYgAyrEaAo+7dpp4JB8Tk11GhEDUsnt4/dov
nFPdxHfzZBgXH/Y6M1PdBrE9z/609w3x6AtMPQhVhMlzBWdgA8Dph4OCinSWXVGNsJYXflSejSFZ
kuAKPHjYgnRmdR9MUrL9YzynOHrGqVX0fxBB/WUCYam6puvIu2y2YdvWf308cmSUVh1KxUX7pay6
BAE8I8KdHbz6IvoaFZRp87L8Dw+l+EuDmZdFMm3z0gSTMA/79WV15EpN6XE3wWFA3OuNIJ4x+Z/1
gJPZR8M5Gan3CE6TnKCXI2+hGSpOqLfwf7J3JsutK0uW/SI8Qx/AlH0nilQvTWBHHfoeiADw9bnA
U5a3Mi3TntW8JrqHEsUriUCEh/vea3Oo6ekMzr3JseYqyikrZeCdNQ7HY2BCyGVPcVT3Nh/I+0S+
1ryKMXeDby0KRSNhvgtmcIvhfo5W+plqjOnocDYkdeSieUMtvh/nyNWoffPZO9PZQpOL/ET/bF9X
HNV9LPJRzNZk1W+YKa5zp2bw5m2MRhS+X4CGtGes+TQzn0H7eVMrA/mG6e/qNnSInHadTv793NLS
Jvc8n/Dm31FjCjdRVM+N2t6v3+ziu6U7Ro+FrSMnvaiV8q2gQBfBwMaqo/iq38Za7EXpbLm/nsqi
fKP9/jZf21CLrnm2rtP404zrtw63luQ1s9Lm+hNPiuEc7GbXrN5aer+m4sefOwXzt9/WjBBTURBz
dhPzIG1A+2pV4e/tyM0ujBcMq1E610U39x2wH6RW6wZoJhlL1MW6bixbjoHLxrGvY8jOpulPbH1M
4DL/3jfMfAu1YI8bkL9WRwnrY6gmAYMKBwspyd6u9qqReyr98BoU5cHseAvjpHnJRs7IEkYPDe/P
hkneKCndQu1n7ohY/KZz6zIsqzcBJqeGOKZKeqpFliPejWHgO/yiviejVfmZ+O1rREHyd5X//yqE
fyOAnTfX/12EsO6iGNfJfxHBzt/xV4BgIzLwXEP4lkOIEYx45vt/9QeW+S8SLLxZeuCzULH8/KOB
tf9F0P28s7OQWGy2rDP/R35g/cvWGa0y/cOaMBcA9v+L/MAxZ6Xt/zVyFiw6uFBZoX3EnC6r5X8b
0Q2NI5UdgnaJ+gzzp/dcN9HFwXTHpmapxRhX8SYL6y0SqG7PlnS2vYYWC0V42tekXQMw39IQeaPr
Lc65go6Gk+LZcb6twUQU33k7N8JbX9v6KjUiurGR/du70kQVdSC91cMh7T/rHBwI18ZqpGGPvIaZ
hcSfw/baNAARFiD8nibpp3ujcokAmVLjKR5q7c70q9fbo66y5NlP4j0ZiBu/L/zP3ktmolixiXLl
7EXwLLERLRlTRZupI8tdDM47EnQPPgqY+AYJPU2BHzeLvWepyuwO1gpGlfmh1bTyZGWcL+bvuX2z
j/fxqJet/vcZDfGGZDeIYGPUxbH+DVWNnqDMg31uZuIwmKTwgMjCSqkK/4LI66qDVVEe0G8zz1fK
0oY7PTPQSJjdfUkU+53j53dxZhoPw9ykEnHxKuPgt+DguCVWQj3qdjVstJYJStdksImJR/JJtzjI
ErgHr7tWDiy+vG0es6LjeEt47m9OmhFNSNE/kvfToXQtJKdla7gv427XzJ/Pix8owuHD3yf5uoFP
EU+aSMuDCCrcPKm5of+ptrr07wPYc7SOpbVO/enHmgxiTULf3sG4h+zkaDR9J2ubKfyWcWafZBN8
+IQJY+gdYmjZ0Kc7bBC5G7uQR8CiJyLR16Slg4lUtHmgvOZVGG/p3z5WpDkr2XAgElMMQcRErCg7
xmP5Q+ll8Q4iZ01op/aVD250UPq4T9QOb0K+IBI8v62rjnprpqldJyQ5rebQnyUVEMgwv1t2Crxg
UshDqKCNQcVYOEb0GNRMpmRyhHQdI2zx7oWnsn3oLVxHAb61ww9Gj3d0hopl8eOFgm5N8sJEOTs2
PlE0mhm2y8H05xinejNNNoVlrRGdHd8VHfSkVNKvi3u1DN34wbEoAXzY4Hmm/UlSUHeVUXzjV9x3
mEnJXd+M6XhhIEU0d7HmphxS0ABphIMu6FDMdMOyCbGYsbUaCzsByGbLN+50Y23149rqElgSPnCg
qOs3LXgasEX8mT2X9Cb8jYQXsKGYGYoQG1vOwmjhdeCB7URvLCc6dww1tF8TT+vMJwkm8z5xiwvW
Vh2a269rMzSnXf1Uutlz66jHISwPDEnYXfGn57k+YYHrv13PR+0uLqaUjzUEMN/rGMyV0Dn0LF2O
4jHxKSzc4neKYnC82EqTZNxaOUfeYOoOzLCjlbC0x6a9Ryl9GOYq2K44Sgx01mroIcwpkEnF6VPp
OYAGfIffJkA0E6BQr9qPNC/fG1CMBBhSQszfSfrB0S2yHXiv3TxzdJ/KEoCpY5o/IRjHtGcWBIeR
nf0F4LQTfKEF2RnOV8WYbqkHytjUjcZFgGy5Zp1Ze1CS/JhGk0dfrJ7m0AVoHYB/lhVxMAsn1zEX
zOVKhXY301/csFnkdeIBTE4Q+eQwKXqThJXW+AhljHuwKe7zhuBaQNQLYVT6vYM8Cqv2Ps+aeFM4
ubEmWwl+FYAKSz8ZfqQvGzpwVYJfVECPXXKb+ms3tHGvJdiOdNKbaiIyu1i+KQEdBn7ofSPDh35u
wfrqMpLW2Q3JzBkFX7pUo5Q70mC3VeP91JP9aGbVcUy7o1HUUCT9z1BHp0W7UIuJsufsYBhxCu3S
+8rr+KEBcQ8a+tHU5HEcgi85y9kjb5UPkF659tYTaat9RxUYw81VEfbf8LMdpk839C8Ua2IRsozH
oOYAezxX2oDPnuFePr6oVrbbwBq3E7F0G40AysINj1qb3lUiOqYRIBnMqaNNbnJJTmUR2ghGdfcj
AtQzOU+J7fWP46A+YoNwBRTnQrfDbdFSRtGLWrpNN23aOsRTVs1Pe+RSW0Ngh/CEFX0ZOmoERWA2
JHxM3cb3xg9GRNwjZjX8eOp5UByBM+4/f8jWkxg/OBeXZBXD+UtQqK2k060jcGlRh2cvYC6CMj9d
xg5rbAJfb2dLgjXszgKxO3I34wvuVp1rFUcwbNWhogTWp/zYT3V+9Eh8m6K+wB9OQyewsICPEGjx
xmETtvAQn8TAqhyYAuiFtXRr3eEoHLxVgM6YZ9Zrhxn8Uk2o9wizWkvCKHYIFAh8KXKbiBrvAFep
XgV21i0CqufEQ9Aes0ctEcq8WhF/MdnFr2FV0TwHQv5AvhAU9oHIrLj+6uLIe6iiB63lk3pQh6tG
hyo2ROyFNqiAVI8fcVif+/Kr9kptI4dzZkKtqXEuLrjXqoOZ6RWKACCXXQq5QAXrgGbPMilUuw/L
fO+E6KGV6yD4jhHANRlanb5j7pm0KlwpY2b3ZSTKhyMhEwKR4hmr7LkKmnhtJkiN/cqjRU9vhJ8M
PbfREyvO9JJGtgPfFeIQTL/824dadayCfFV5MYGrMdCEzvQx/pIYVWaCXHUovYxRq2X94BJUfy56
tzkCDER5VbDONWtUR2+pF9HKn58fgLCTLf1Xn4jwRUpMJGtvszVHomvL6TfmgJ7kk3Xw4FWsxrgm
Sj1yEpToHn2xQJDADrMGg4n+xow/3+u2vk9bCKqmZTWvVUXk0ZAyp26Al+CKJ/WkLadvdHHYEbFr
PwdF/2pGMV1Tq21PxVzWmFIAfLJdBvxT9UwWO/Fb4+Cebg+9QF1zkh18t8rXyo2/DKf2ru4IbaZv
kVHaZonBl7l6pU9MO3ov3xPQ3MywCRK1oSRw02iXrDWATzrhD0qoDOFkml74v/ehL+4ZGtCSmX0j
pW8pXnX+pKuP+IYdkAuDX3j3FSngthmcTbsBvz8ap7GX3BFxKTCUKLO/V6azcTKthVHBI7tkHRjS
8eQP9bmqSnddo0TK4GW53LWCAN/5w+1ftw9VMc4aILgcbIXJys+1gEUSE2IfaXxIOoAd80OnBdC2
GG3jSgS2tvn7lPmrt+f987DQRkmWxH/7vtvXm/l1/nnm31f85/HtX0aHLwbKChDT/3yJ27/+/jhZ
ysVAwRn2unefZtOAGiBIrnRvMOOHRffQleRgt4ZhPXYNmbxVbibP1KHlspFCvTB9BDLVu+GbjC36
s8R1vktfjxHRN8mfsow+qtQ0P5F4ccoOu+8h6I6lQv42DMOG6DERLtwWeRHVAXmPQKNFA8BxiChj
HWaPgDkXvW2Tn6Pr5VoFpfEbuhbG/zr4jn3jPja14ks2BZC3lCm7Wf/GgU8xlbI1Q1RTb0ojCA3S
d/g6XyZkskTjM9UsYAZIWk/VgMwVLYb7gDHbXOUOqFhPevW6DLTyMlSSSWkSE6yH4nrjemFwVwwM
7GxsVwwW0EiAwXCgH3eEa6MVONiSe6vFrr7PRis+1mka7LAdJKeWAJxdWkzZXcsvQTilX6LSgeud
GHF/77Whu4b1Tl49xKf1mBB2HWDtWemMOR5VnxJ04zbjE9EE/ZLqVHtWIdqNMK76V5VNKN+6wH+L
EwufEXMoPEfTVzw49OLAWTPCtqg27DvB5f6jI7D2KxvpCzGUK7cqQpje3WdS5LQH/cXfPz89BSbp
aUzgowZ6zYFbUw7u1mvt8Yc23x0nTe8LsMiT57fFJzTwz4Jwvw+KvmzRa2X8nlTMZttSjq9A1ojy
GtrkpZkTU6oytgCBIDAKdat+jBQU9UBPogf0CmAXe8O+FK1ngVZyhvtRp8Ic67Q9a7bKtyTNlnfk
TYY72aFby8xW7MQ4ZEfhdvYeTnZ+8IFjw3IJyn1C6+Q4YFHdJThvTmysIHkkFYnJ0XojVKedDbeP
N9EEeojwWeQbquiuWjnaK0Qz5gNEcyzexKo+cfsbS7+O+ud6YOnXtEG8RKxRCwOn95trczK0VOy9
uwODOJGm8o+nIjZsVrekaC6TGzrfrZMfyPyQv20NRBjIU7ToxwnGZwTTK3PWf//ucbqXCMhjhJje
IjYB0y1EkG30Hguxr/kH3XKG7z6qqPUr7zPRsndsBcUfx0CVkjfSeOcuIrsMusibF5bOYioc4yWC
CM1QyCierb5gJaiUeHQ0alLCN4aHOsZBaPRFebVDS65bJwovRmVkm7qWLOF95oP7TOZoHhivljVN
p7wTahckzgDVP+r2UWaMJJKp+iBoW++pMaujEwfWDvEqEEKQaNuB8NO7ZCA/aKJBffbDptlYnTDv
VRuiQGgD/xJrEfLufMofkAN2JItT+mtWI5aGHFGJVDBNm7CuX3Q5MaevHPtVD7HH9aqo3iNIsPTk
CsD9TfsH6pr8bPLsMcj65DtvOqAsk/uTtMV2cFxgvlKOmLBSRKld/JD6Li2D8o9FhGayMOl9syrC
w5g4xBGkGvzOHQcxjPmPGelnJwzUVyq051D14s9giO9ENdUHF/UhNKH4ycfIcTeuGvKNYnT0UEhh
biatjlY9oU47hdwPZp8fX0obBjWw8L7GTED5S2Pdu5qT8q5schRLNGvWt4dSByuEPu2T8TxjJa/d
NiaT9CTV6YwgCiJoKPHafTKY7lUEkBf8hjcitcl4DL6GjuwfPBskxs3siCrTTkDrp5On7R2Gb4w+
S5jlEh9X59TBFe0rcA4RzbDFNwd6yXJKXAPFPydUJ0UOYDr3bfqpk2rPcK739gx4sfvXdXyNRqLU
xgmJaKKg3gaMHtEm56iJQnlJgx9Oo8ty0OuzTFEzRi7yX2WT8Sc5abFIdieBxyusyg4AfPATONo+
9fTiGjNtgyYY32tlWF7HiPw8n9bJpqX4cvWNHfOjez4bsjY01IHQfleNnf44ANEGou1O/dCcwYwU
JyYP2uX2QTQdyyXcoF2HIPXIfvVSG2Ow1ouxW2WcT6kYQLMAntrFNN8fXMOoHgxyRA27/hO7U4vk
s5804KXDCdoKJljXPsa036/h/MFrZieJDn+pSlyYdc0XMOhdWuX+XTIpFh90d8xk75n61cAuCExz
xmlZVvA7QGnpZ73F0CcbtalmipfHYRu9QlTw3il4CMPMTfNRkuWqvqZi6FfuXvIukOPnVFfDTuur
EzDqqR3egNvDclDVPYippZhkBkJh0la350YlENti7NWOOmuHiKLdej1WwVLo7bWe276DidhwkFWM
swe2nGirFt6xRrZe3amtmAVc1MrXHqIxYZjzn6ShFj0QFf09mpp5tkW9alRKuDKYQZpkutrWQOGW
rVWlzJ1rOvN9n17JRgGzWJF8aGRZdtU4aNNj9O4MM0x3aAOdxRw/qEfXAn9g4wbVcrJr3nrzcQI+
vOk6HLv6gBT99sFteReTbog2TbU2ZGRdOlkVV8My5UppdDBuDzPLao9isJ6Fn1TQ0OfhWO/eD2Gk
nzyqDVLEUooGlZ0KJeDXKoyFpkFGMs9IrhHqgWvRDDXr0PBRU7uunf+8fU3weguNfFPNTMU2tE0Y
pb4d3Cko9kNIhwqTdLQytNS7jsgjAs0rDtBtQb1tSwtWTdnctaXLqJxtCS1VAS4qD+lmAb29cgiQ
VyOU3t4U6gFj64r2JLdrwxp5GAKKavuuMbiZ4768JHWNUtWpEMnNICTp/mGWOMtuOL0z5yY4Lj2X
kYukI7wSNFHxX4UYDLwT3E73lLEyLYSr7hwyTTcuO9a+HehlScqat5YOGtkgwfQCX6RY0iqcg22n
6KR5yGoyRZQpw0iB5gdP1vCm5XF17voUV1cRly+tamsyjf3o2cr9g7IFzu1aeI/8YfC9OMV0wVnE
Kh0ShYOiyKG35KTYioll23Y578fcnT10cNtX9Uxh7mkwuRev7K1H8k7krEIzd5FkMRpNeQo87ZEt
dWbxSXTWDti8qLffhVd9J0013Qtby1dscrFpa69Gbl5M2LxLKJuckeSl7ocUPKtpEAJlGytOCNSS
ZnKY0prNoBtXdVYMKxKs9q2vDwuOkO05CtR24G88Xx4cZoyIVNoBIoCZGiZkq2ztxsmfAskqUiHt
NxW+vrUQflRA8ZnrjER3THp3HtvKXHV+ToZARn2MyZZ4wbiw79z5w+1fhR5zmks5Yfch+nuIlDDF
8CEuuVT/VLlNmCjr1V1k5FvddJJd3qfGSyeg0KA+Go/JUCaE3JO+YzkSwq1C/5VWfreKEOkjfW+v
8FK/29oW9A7sdRoaz3ne7uxuoFemip90oEB0LTT6ejTIranUasrSR0v/8oXhPJDq4DzEYfo7ZMap
JilvgQbJWd4+HaGg2TG+Z8gVBvaDNj8fBfirPf+sfs7fzlcllsRIFCzT1zAh1XfwZmXvlB8GCk7o
e3nSq62Lu/wcHnombRtarPEDSXH6MiOV+TUeLA4bcbaVQ1HvmqH4SCfrOzVEszHrvkL+V9THvoMf
M0mrOrNIwfmP/YD4R8bPfuh2D7cPnTvuG3Leme0ncqVbU3Ov0dxcqZAwvjwotZVEGbLTYtN8oCO3
rapcgryNP6Ju1FF1V929m2Ejzkl/XI+TeYpkcB/ivB/bwtrCfNwRGUXWQjMipkdyRRLNqh4Bb5eR
xai7C659Ua30SSP33K6Jj4fGHbrjDsNb7Gb6Fu7iyuMy3DdxZqzGIMJIkIrkktDBWxhOnr9reuyv
0EY6u0x85U0aPpHqwlQWCTsBFTV9GQ4tjPdjwlr12bw+OTTHZLLjGqy3aFQY1DT0kUqc3wtcYvXS
HazxRCRC1jGG7DntyDrw1nTH0BLETndkjdLWRmf39zLDYJCZR67V4j1NUItUQfFrJXjNgjbq7jh6
dkvowQwlaBZytuDPP0/w0VIEqebseq0uDmV0QeQAbVeLvzHB/OlG6yWZy6A2Si+yd6y7quZ2cjin
ak51HvKWqM4CJ3jldTPvXECnzgHE0vRf+Hoe3AFHN7dV3pYkutJfi9lbg0rEG098Ul9OS3N0wlVi
2ju8c8ekTcI9qeQXJNNx4qKw80jLaGpGTv1Ir1V2xYcls5dumkuoGuqsaSSr1CbkSveRKOUeVKey
oSEHqGMRjjk2hHSwWeHomeZOqXFpj+oy0Hy12pM/Gdl9bfvefaTJj7xgHBYH8ZX3CpxXHnwRaotx
vrM8jgzRAGXB2Uuz8qgRZ1XGrGqnGB6yKd7VE56exuJ03pSvaQBs3mFUDxpY0+gP49f3qvJDRGmy
IsSLt4yJEaveVxFReMRzl80I8dVD5kbM7MZMsCQShI7RHeKw7oCEjbGFREWaTN22GWYEVUeOcvJO
cmq5IjQrWboEaRZJxbg6cD0aYt12kjlhirTTl2V/tbK83rMV1Xi2Nn1HnM/gVqeyztp1oG1UH+Y7
xBFAA+z8HiE3+HqhtVstxu8Z+JPDiBoBVyhghkTJN2gLGIZWta1YIlRJ6lLRimrdlydlJqsixEJg
aDqBBLSA4eX5z+OmNzx4Ijmzd+UXz73EY1Rg25ETkZWcPIlIzYY7M60DxCtq1bVIBlvv0LS/+eDH
Z11Mxn3tl+M+DYEDqNyD/BhsSlueKoOTe1rvTE+QZxDWKDPVy6Aymop9dK80D6qrzWkjiu+azHvz
ndjkOMwcBV3MQYjROA5gwxDc+bRZ1ViSusI4SVrlzhlYtRZuLEi8SvKIXZ+AE9mPB98I0n1FdtKo
zVHySue8ZNr9IeSkcnBY1Ce9kgdtasUpx6idki91BMpubulrFUwihzPvNLtxQiDlOH/Iu2HvoA3e
mN14T1ZjtabaJd4irIiESfN3QQeUC4fs04oweuwDS48j5mUMO2+fW+FrKor40MTd3u2RP+EUCvd9
3zsrizzGtavL5ooAblXGtraVWv5ithpTQ3b4tEDuPzpywR0Tbhy/qi6pgso2ElbQ0zpeVnvR2f5d
5WpXzYo5PTlf0FynJxHkdy6c3+Xoju6mdOVwaiJ9x8Vqo/B2LcjfE9cDFvUVE7XgmJuQmTNzU4wV
iRGdOmMt3VqTZ7KxZ7RrPSCtpo9MsYEllsX+ozklTJuzmtld9a6APR8mgw5Ebols4yYCT9ighatI
xf3RD02NTiIZJfn4WKZjf0kz98ed6N4kWQ7AOnmwC/XrmDlPi4hIKehlrG0qwIXJ9G7h3oxnwbnT
J3Gf4jCvpPtKPZq80z1+dzx01FWhOdze9rTvYP1Sv+YcWnu3OFQRV9JEIt2eo46B46lI2ataf5t4
nnrQakAZblG7lPEUHbpRcChnsWJjcYKg2KNDUvs6Cf8Ujdh4nGnp9YCnlRQBXEqCdLwsPmc6gcoj
sz54HFM5a2NQh3PPtGqbauW0nTojQrkI4JPbnaiZ0vVWAMebCxNvaCS5X733deOsDFDBe8PXo3fr
lRN+/e73ybSXjqOtmvlhNMpv2xD2JWL9/PvNt88XLkwhVyAzwmwQvacfZtn7Lzjs3+vKP0WiG863
D3lpD+egSwbiIUJ3lQlJH23+6u0LOgOEfZXPGeVxfDREMrMSY/nsNvq1DSbJSJpH1H3vaUt4h8yk
JEWA0ihAF393e1i66H64SKJTrgn5TFuThjNJccfbV/F7o4pFFbUeaVOTRlx258YOkk1ha/qlNhKi
yxIveuQXxt9E7fMsCiQ4Vul2b5mF1thNSE4FFvgcjcw8myHYpST2MGgjM0k0LrtJUu4r7PF0TiMI
3V5n/hBSPI97Nxpher/C65cOty2NvP4c2w0hEt6UcbZm9oxFBiR+LyOCzjGcV4OHW9hLgo2q4CSq
qWpegPWla2vSDRQZfFVHmILum/OHY5jNS27NflLaYqfbV2N3eC2avLrvh6ReymJUkOkBj5otHCxE
vfVTpLt/+snNv8KoftOaCXFV1CBHhjn875/gcE59ilztj4Vf9X96BTX/L4Lc/+cJpp2Lp39+Bhaz
vz/Df32Ff/uE2w8ZjGnxzw+JdrEkctdFnd6DcdSHBgazFbaPka5nD5bxfHtw+yAc7IowWt3t7aGj
y/Sud9TfZ1iibR8V4mrsJK11vD1DywptJwK6L1DK28e/3+UFJD80ksMJnzIkbZ241eT83jTIL3z3
gvRtdXu12zPiWJVAHgZrd3tGE2hoWS3v+/bF2wfAn69FZTKV6bk0G+lBK3b9hp4tfTKjFykDNd67
mALLQ1L26E1ltopGMW3d+aE1DeOhtwb6MaEbPPptFDzC+3DExPg89NQxxLawxAXE8TorsRwZvbEj
kbCFaNDDwxY9kzL1JDRL2xgJfUctrZ9qv3uEerkzI+1Tl8GLyqcOzUTDuv+T5s64Kceu3ItrJ713
g5wojhuzchx8dmrnfzSvvSui6b0LxZxxETqLmjsREWPVL6VDzQ9Yjqn4ZSRTCHVp/SyDGgwrig08
Qg9tCd80D0m0r8JcHYs4Wjm1wp2o0bKbMGLAaeJv2qXOYgzoxPUaKPOiBx/SorT3C3/jhQgtuja+
9JjgGnO4xnlgcSyWf2rpPDCosY6Mi41Fn+n7mF0mjRlY8kkZkbwc9kO48xpP4B8qQSDpNKEzL2a3
VP5+cvL90LH36LTrqpKDUWHnTwgiIeX1gLVQyHR77uRzoqU/ut0Pa2mkDcf8rZwoUjmZtEudNcLr
VLQUBA3ty0oZ546G9yHD/nx7JHKvPnojtYlgYGJ1FcE2afIhLbKiAlM7kE+gzyx8zn55p94Hh/gC
1fI+a5/ElRF+hrqBaQ2X0AQ9SqBkObVNhHVwcpdZaSKJaXhndR1JliA9LRKNAlwnasx+8k9U5vrV
yNOlEybBA4QnpM2gMH4opFGyzBlL8S/IqZfAKd+reE2gtFy2aq9ymGb0pAOquuGX4nCXD/LZ8XW5
SmzGDnQQm7SCUFXTryhoipsIFxb2MILXGk1rx5nGD0o2SwLFkI10XmgS6h0My2TM/hARfelSiIQW
wowFKuZCnwWejcmQK0N46TVY1oOJ5GcfiX6g+nPlGtRZro/MNMEOb4kXHQEmnBSzXcWhyW8O8r8k
ckv4X9w2s8sBACuRd5wYRptgGjJAAvav3v+lQAnWzXuWgqJL6/5zmmfTGbma/NrlMbZ4uhdxrOmm
GB0cWPwi7kjY87Hh4M1fdm5HXIWfGxtUdnca87GFioZ3XRFuJ5PwniYvc9qyxTDVM2vJiXSNLJ37
yMeFZbtyg9oAhm0fYY5L6Injo98ZoQLyS/UQFOMhj7WtAq0JK3gdy3mQUaPr7jgwrhmegLktC9xE
bkf5YYSMEfsNpcxTRKhaFVmrIQGMXXou0xYS2BFnMWRq4qVekGKKRIe2h634s9f3jIy3rY8nBSv9
V9UsJ9/HNTU1z8haBNqJSF84Bzgjyakb8ze09M7VoJJGvRVzFlQ11kZX6pKIc97qPhvg1tJvd3sd
VXC0NT3M+aGii1En+oOwErnQCfhGjU2/RWELG2jLP1b+WZE4si4LcjZljpunMAhEbLhg2khcbeoH
CynNwdKCFp9U4y18aaw9P3kA/Mr6OIfLeFrOhs0vFXeQzVMNh03j+X966X0UqIWBXnhkUcWGtq1F
eXIHkawt0REF4eGhHxjuiEJLt4XjECbI9KJNBKL4W7JTl586k8toMNuLbsBpqFvaM9qsCHfpmfX4
cJuBUMw62SftOF7lmBw6s4WgY1caB4kEBhL3KgYewXkqWzE1O7Q5lJs0pG7Wy/BSu/0drAhECVj+
UxMZcpkUW5usuN1g+5dGM3aOFd8Jnb7nGHLmFWAhNQIJuHKzaNH2+WMb4IQ1chUz5zB/7JxtIxqI
U/O536RTkCsVefm28+S+USHMFJ1QlMink5cCY6vm9bHPPonfFNh+plNQomaJIWKThIo1DV900oC5
ckPgEjhKE65cEbk8peyZfoBjKmE5T5LoJtwSJJ607oUCztwmk3yV1aHxBroCiBsg4MVTVK8GLAqb
SE/JQKOHaY+828mjrMZ+K7ThIwh3jiz1JUusRuINWYGysWcxHO++kjTKieGwloC+1CkZT6kdHLUu
rjZztkKEHH1ZZymui+hCgMS36wS/+kn27HT5xCx22OTTyCE7egBWQu6Zadw1XcDqAFbCG5zh7Pni
Qn8iPvu0ef0zPZv06CkfUhOuVKnj2wrpSIt2vh4sD16TYP3N7sM+xToSUVZnWv3aZs2vFQ7LwmVL
jYEO5YZJ8orlE+/SaadWS161oNNWlZuYK2jYC/agaUWgxhVY8nvs5izx2bQFz/NJkfk2OXunKPaG
4R/JpZvDgeRHMFVkVKQ/UPCBStGGqb4L+PJBXn0GGUTUmgabBKbvWsOusVS0IPry2yISQfaX3IgT
9EUw8McRybk0cN965mooTY2Wea4eaPvLXdPjPioCbF1L11BqYY6eufdDIR80FFsX1rblCN86X87y
542RI2v9+1hPp49Ko61ze7I5GXRUPe/096UG0yzXjUlG0+2rt//dWKPjCNOUsSWvPlhKHhk6fKn5
R7l9yle2hu4SJ/ff/4OhI38bcuNye4qo0DmjEgXhdPtpW5EHC2ekt3R7dSs2yBuSC7YN726caa1O
mEebEEHJ6IWIphP3uxDyuwr8xzhLL0C7IU2s+mr8bj3iJdDWRotQ4/YMLXHwmVLj+i8Jh9Ntfyti
H/ZsbjK+A/297ETxEBbpa1DE7+HMchx0F5eHDus9/UhccTIM3nFQUJ99Rw98AqCJIjpdoaZOyDWv
sLnF2X0HNYiEsHdm+G9xODxwxgDlv2cCQnKMDp8lSXF2ktDDhrnqBPoNnUnNSyUqKJG+9mzjT5yR
KFfPAqdWflvopIvK6Valnr9hN7/GSfdAKsOTn3rP/YhN1grD96El27XJDpHtLsPJNzZV0jxU/kjg
I3Ynp1F/uva1HAx6aVRfltzLyXEWrTHrpSAikRro7kPglL5SHVGTAQWzAooS2z6nrH45AoJYz/8Q
Xfof7J1Hc+NKmkV/ETpgEglgS4CeFCXKa4MoOXiX8Pj1c1gvYjpmFjMx+9lUVPcroxKBzM/ce266
8XR2hFJj8dAA6HRYHhBE8x4hp2Wix/fNwsnr4YkDaQOWznPYF5IZScz8pkrAU7i1e2UY/2G25quL
RMAnpW3dTiYW/L75Er06uZH61iK6fbtUH0uYN76A4L+ex/AJ0Gi49Rg+k9o7zqZ8kfmma/TJb2Ho
t4sjHsEImgGUTPr7BHDOlDRbjI7Pte1+AlSPGdabzlqXpAqntrp0UfapaRjoW0/9Scox3KI7BHon
DJg1Vo8hna7Cjh7DkqWrKo2PlOh2ZpPUi6GLa6WCD7gRcmZgR3ARfE+Qoow3NUKT6kn7DseJIlfX
LQ5XgvlwqVPN3IKWkIG0vh2zrHVi8Y6GEGwH73QFqG3NnII6K3W2mtWcnNsyKreNC/F16fo2HY0j
lJBOwZCAa5lBzrBqJqBBBbGlc+5FPvKhPCDKT1tNS0bQkywoU9gw+K0w7ha4q2SzGCNpEDXpOqTE
uOy6/WFOLjzMxDl7ES7go8VYcJ1wBiXFbdY7frgenXMWZ0+9oRZkveUTmVs+Snju5TyQecp4XKmS
MLXwNVVtFiSa/SpN0l0aFzcb1xTODvton214cXZb782CeFXUQw8MK4+YcJ5Lc9vCpEf55meWkW+X
KT/rLaCo3mz/YE9o7rURUKJll+cwWrBSZe19OBA2RgWT2jK5J6uU3WKq7ockIjNhCcklqzaDpTkX
xy6LR0QeOQ9/t81nb4L/IH5T+qkHh4EQqZmXssx4F/lbYqffaWP140rRBYT4YOnti+yJiEy9JZVR
KSrq5tEknuEYLVgaaDQ8mWi+gy0fXTqPn1GyoYvqbFO6eBO82X0cyE/QkT5HWc1evoAkTGuyF+oh
6yZtg5/TZvDpvYy185XW6VdamdXRdrF+tCOgELwr2T7CN3IvDKzBnqyGzZDGAFhZ624K023O3Kh7
4r7fqqXEEBBpm4IghiORTA/aNKFXtvMn1h4ZuA9IdCykuUSkQ3RPMgt/aBrYVC1QK1zpioQacsqC
oj2HiQsjyyrDh9SdyqOyQkItW4K8a8cINJMlBichdxUqx1WbImnKpWHdUgUf+9JNNh3EZc4g6zaz
BqiUGTKoB53rPYf0EUcNi5jIvVQYAgi1brDQWmF1V2R/VA+LsRktcO12iIF6tv/YXZ6w+ij7XT0W
Hxkz6dZDhIO3dGIYnyYbB38YXUah7jIOiGrgnFFC13ZjmbdPNxNkmHDvyLkk7JvC00d0tvBB1HJX
Z/MxaXWBcCnBZWq/sD9lMJBm73Uv0AD//QGv0cbo2weHsZGv8omYCwW4E0ZG4fN3BSnisf3o0dF2
jRHtinlIfNI2GO/DNuEBoQu1y9nPmEyjR76BviKI2goyyDSRwlYlGW3YLUfRqa5ewkILgfbE0PJO
T/IjId6Q/NQqGVgauBNXhyWr5yVnQDlwZ6xMB7QSQ0Qep1Qn4THL2dBk+w6u0rrxekRXMb8UrdMv
ZTAdiI2ObhyY/cYeZMDE9cuU9QlKYOrSNDvKZjoXpipI+6guyI3La2MgcSYOSV+NpnfoVVOdxwVg
cjuU6WaWQ8TuSLaodWbQDkoolLPeeUnw7jYWkT/wsmFMWNIXocEZYmfb3iQKnMljzO1AOC2GlkKO
p16p16Rw7DWej9cusc5LNB6w47FCzKWObos9iB1OF691nhtOoKAsNO9twq60ivQIEQgcCNB4SIOI
TXzVJ0IxG133CbgxdxNgmMNUUM7RsPHcJhWR3BKsBKQ06xDprxHj5VUTivhUedXHbXHxMFG0XPIO
25WR1XduiPpK2pO7HkoL9VM+X7Dpt0+NtI5h/T6gXXkFVgGDu0eNBa7KCTLCOZBuuhQYSlNBvAiE
8mFk+qnnDVz+1Xc48P6UwEnwcbpr8WRpqkIgU7BOVdFalBKy+zxMb+HYMANTywvNrDwta7p6zKSt
5Ty3WUnQuUdNnozJfWKVGonUPWd/RTtOL9geDcQj1fQ4a8SQYBLT1m42n8Mbf2ixcZspFVFcZ5Hm
o3akE8+JMGGd9JLFrnkp05wlqFG8GPjv76QjP6Opg7KX0jHXTByG5ObxWKo32IKM/KbmPMW8vJOr
60jMHSS1A8IftIVCY83nEbxjeEOxjhpHp7+En+Lh2NmO7fjFiOI+zIzpSqVsoDqHltB07U+Rov23
mybcxjZrLhMSL6dGeBij53TIp3VrEbs4RbeHuDTg7OdOvC2s8DJY+m87Zm0graXdSjcD7dBPflzP
r23EG3RwMfXQZTYVAJr+FUa/tWkLRx7MyR19LvopyEpNO1RL+mSUU0JdZpz0ImUIJMKtm/TawcpU
TK8p2i00RzbcIwd/iNCH5Lxbzl65PBRapr8QQM5WsbUrvMl0MF33O5pxYNm2sYYoAFKc8fk5FN6z
2AhGjq8LheW+7R18K0V6MZua0FPoiFSk/mQxE9fqOX5BhsgIMrQ/+YXU/ci1iknXsNELsdY6GO0O
m+cW3Z0awzPDNeYxlgYSqJ/ZA9NsXTjHQuyzrjo4pKV3TnHRmYX4xsSlhW8MY0AY2oE56sVVZ+0U
T4t+GPN8T5XxHA9KZ4wVExdZGn7oqU85LQ9ex7jIvpvL5mGJ3WVP2BGGe6WuDdGZWGW0Y6Et9bmz
WVI5yfxs94PNjq8CMZ7yWsaFcJDKa/d8oD+dyUdclWi9YoY3TZ8iYkJ/ubKrcbssGsw4tyVKrK5O
S+MQyKe9AqnH4Fsl24ouJKMks4HmuAXhzSZ/UWBpQ72ZLcRli2H5tqO0e6Pndc4XBIKA76AOErXD
DBcEWHVKwwcye4qdURBJVZIZyRX6WxTlV68c9azE9DuPpjxbuhWSRnC0wlS8eRW7Gy2vgg58y30a
k1A8V9dlgg6lKOy8qRa7TMTm2l3SjhCF7qkxyYZ2Ols+DaVBXPf0T7dS2GQeRNncbmQepa+xyu9c
2cbIWe81PgU81HN8ziaDf15e5Ty0ycFqqnfE5/Z9bsR3ysz4Ri1L904R62fF8ND2REblFuMmFkxy
HRkwUdo+Nk8hRfwqHcc7t05eBDposkvF8mIW7opApQJdkWc+6jUkp961Pyq3/EW9kRyKkv0Vw4Kj
ivS7SPfkmy/n+ZTIDtKmN2yt2bOP9HUBhqHiQTdZVxHqRlqlyxb8Vpf2VndPuvKvkPVZFTPlae02
+4E1kycQwtSipCCNx7fWaM7VggSaeL9pT9DHDb8DEy+tWODUKYFoEb4HtyE42GaXZDsz/nVZRtcc
DhQiuijZYBa6TMgSEAxOV10QFLwir6C870goYOKrqp1edUgnpBtTKU4o20fyv+06OliJRoSr0naW
ajSG5V66RR5Lm2im38lSd+tUc++9W3My6CBesmyyAlAWwzHRhz4YdByY0aQfPDO8GoOaiUTouAqN
89AzrjZt55DDwrpDl0agR4Mio1ALtPGGDA+rJRwxNZkeQ/ndVe89374tHy19cztAQxrLV+GM6K4t
NxiWvgksb96gPiPHtxi1rdEYtf+3MCYLPNoWAD8JfEdS61hoyDk+3IBxJOKcSN0J4ECnKORmz7pY
2+LefSTnbDjZPODXokZDa0vfyqvizISoXZPduAQC1wvAZZlsu2trFflJdCFoHEgUJ8dbIjx81Ehl
6RbHf36IJroETbZOdZuzNWsACtg6qrz8578jwWw3y5y/hjVSyZEFoG+6JpFqRrccrRQL0pQMjh9T
DKCvc8SRftfZSsQOh6FhLiiQmge660a+WQqX+AVsY6OQKhjMIjoNLRS/IrI4SqZBGX5Np3UYGReQ
8tHQwDADpYpGWH0UQBLXzo32Mw3gtZRijMZLYB/mVJrB4iG6G/t+OKCwHQ5//xgrA/I1q8lZgeVr
2O06W2JhIcLzjkwKshCCSfQttvB4s9P22qlkhz7/vbNibV0uMxpfgA59c7anoXyfFxxtzZmCujgC
qnpPS+uJi5a4XM9A7IBW0Qd+BIwuK/at+HITc97OdfmUFsYHnsttm3gzpC79ywob4VcpH4Q6mjHX
slElH1Oo3RHh+FAMpHQIqykYKfMJ65NcT9Bqol6se2v+5WklNNO2Sx8grSxeaF92fcNX6FRfEKc8
3+i8P3PTP2R8/jg2x3nVaOUhrDzmcNhdRBIi+wmz02iJ37kimpvU1bvUs8pdhTEiS9RDafd7olKi
W0Xu90X+lToje/g4XKNLahnKxZht8Lh01bJGfKL4OOIrcwK5Gb2K8VXxYPJF2+qKMOCptp7qxMVd
G3d4sqFvjKn7iaH4gfgz5hekkRP1Az5xJH2PbOYNJsstVc+XJzzkfx6rmEXmKihuLlEHPvbSGI9h
P66lEQLN1/SLmMvP2k7wSheMjaDCRSnp0y0ugEqpu8lKui1hf8kaukWE+PrSVih3gcNvMhsdtcKM
KHUkQkMqjJ1ltg/5EB2wzDr0P+5dKh/6fAxXGdEtVATsUJqUl9w1cMF0H3gtOInM6kclqJTIOakl
n+9te2Te9B99uiH/dldjo1xrCJcEGq4V05MqsNQLHJxqcLLNiG57lbbyelMW+Sj+sy1SW5LnSiYI
Bqmb+uASLjC+IDjdGp75MlPsrYV3GbKl2WV98kzSvY867RJnyVPb9MTvpNlZzfWDTqzfqrIQMVp8
YVAjedTN/jESBt2xWKrVUIiTnvOtKPPYWiOIftOojV0EFam4RfEYX+5ibptIe8A3vXGcdt+I8Nl1
PHvdukOLoViSJd4nhxiwoa8R8VmUDObr6jkT86lNte7MXNzYTsafdFmeNH3YVZXzBdi4gj2dbW27
EYEsnK9KJyNPinhvhWYT6AV1DuXhLsvHP3lKocc5TAHmkpmTo3vpIc1Z6Nl5RlcQkPi3CA5nLXnM
bcqNoV83ptiLCDwVjVpCUb+w8WJbVZXjPmn5KDiNKmIm8YkfMybTGEqGx5kSiAqDg5BA08qfZucl
xC2XaZbwZ5Rwqmfev9jTNXG6R4kR2jXzZ8igUOjsq2sv8nbLQcZqU07jmBbUpvoii+WS17wYpkCt
3g83Raj5ouXePtGRfnNsbKrWfRttuG6igMdgmQQVI/YhATQ9uIZ8bUaByj7Gf9Afe5170GuJmeq0
F21mUCOh69uNvpczE2RV3MPketeE7m5Sp31maemjs3/JyxiOHlGuME8zg+0AqdaiVp8G8zxtQsDu
0ZyyTUEfaX2BOyI9thlqporjC6iIjO0scLY2VtlxCOVdnbebEMOw1t/1WQT8TscxrzSnYGW8PKZD
beDlqtfJyD5Io9vUDPScfT8i2umwpai2DHKjLG8meMqpWsfY1LLz035MZPztFB5u32NKrpHlJ4K6
UQvXuKhpwJ30jtikdehh4QsnQBZtuomn6HlZ+uSIZBsyML2rM9EoMyyv/Np4L1KcSDYKb9zF3ZPt
nnprPCpdYtvQ7oaB6jqx/ZJAcpz0cNyb9LGd2W+7DkdaZNxLF/mRblDZg92KbyvbuJk/mYGMl6xo
rA1bAWNtklmUzFpxzltr65nOK/f9fmQ067FlXukNn7DxjKn1Hfgg+CnyKcK62qW5w5EYtrtqoflG
5yoEKkJNc77I4uYDmB7gQsWs8smsSJtfL4y/Tb3c2iEII3IugjwKg3rxnhrduHjKhgPSPtlkro6a
9tIrFOsoNIJgksvbrHRGatT1vCr5Nzc8CnkGWebJRJoMnWkPx8He6UrDb3eD/bjnCGEYj+gZ1zNr
mBmHTuha59Cr932infMqfY5iYK2iPaIgfuk991BlZx4Z6XcLpn2PTYDPxnkDJqZhNZtiF8v7A+lr
+74zV6bAriQNfPwRrr2kwi7hTpj0Nbz8Ix5WlCGGybOekAEXy+xqZese8rtAVJZo1GWqxWE0UPfd
WoCGkUYSnmmVPryadnxYiMCek2syI9kYIIAu5uzHZvYBLOOz0NRbB7GhltYbOAqcVdZJDeqMf5EZ
aZ9fdA35m12bgvQ0JpZIhFYTLiqv058HNEwlADCsa3dtGa4M8sGiNN2FajipqdqL21IlHnYlkWsy
M+49s/0oug9cbruOaHG7ia6JKX+I/3iZvZjQ6YqjmcP+6jgIcEeLmT5A9FebTRcStUmEq1zwdUxG
9K3N5W9maC92Q8hVaT4bs5YCwqotP1wTihtV1WNj02u74oz2/cPNu2MGojey+0MHUYCJPSnc7yEC
HAJvWLXEGoOf8mCKhI2SKWgv+uzOmvM9WnVmpyXbfFk1l0ZO98XyVUUp2I/GeGnMufRhy7DU0wnU
45feJmiDSp7AF99nMGICS/BFzZlZbCwq8dSr/EEUzxEDeH9WoRdo6Een8SaD5Amdx5iFVBjknXe+
vcZRapyccDymgNcimLY8ON9WRaJpf1PtNrwMUWoHjLgDmypdj8VrhMoeUsymaxkSca+crdhg6GHi
5dDD5bUDCYJfDcokHdaq1t/ToT2mBvJ16CllRbBCoidXqd9SG9sjNH1jvaTR1YmCmiGKJgEhkqaz
xuL0OyTnQmM9rDLzVhBp77oChK+wOa3MZdgLz9j13MCQU/Ai1F5bBWN1H88WK7ruOi/2CyLg7yHu
D4kkCd3VpoeJR25qm31nAhKKyivn2Rg4dowgLnLeI4ewZ3h/PkPLMpgN7UHG02PeiR/DI2xiLNGQ
xIyvU5ZtY9afG2UFQl+uLJv1ltc6hk2LJza+6/vi1xtw4isFXtNLfWSZJ00v/WRKBEpu8yN3rD8t
/zQGtvUWgeSqne3wnuvE12qi3cJ+uyAWZ61AVtDMy9MOcsBQT+2VgVDgksOQsPiu0wCxq/D4z+GD
N1R7pDBlEGnoZBZYNtuCgpXySPgIbZj34GPJex7v/Ob88XbOCAQ8nVEwRsZ27sk/G9p8Q3gSWn8E
r86Pyy1kmJk81BWHNd2z2DzjqC7P8NZ2rpd9V1nNEjC34Xncz4xgUxBqWCHuqgK8B5JDIN4eWX0R
UkGOCxOZluLK3ciEzbyLzqYd0QQycDst3fBhATK41UpGO7F0MVAGqR6cH+9Db7u/Fn/aTb/orLyG
tXxaIRRBX7S2YZiehizT/VpGWwlvFokAhNWLSzT8Cnvqd6fVHxViYh5a8rBBHrN2fZsXhC5y4v23
jdcpye7QbnxHnpGuTRMXacmLMmP01DwOcApWJpbWnyJ0Rnz7+m5RwAaE2aAUYz/lF7W+difXCqLv
sRMMKAkEBjXINXDvZu3vooGGcTiJ7NYLRrwfY2cw4rYwzYPkadIEbkSB3U3H/FXMwFo6nM/BpFVP
08C23XSpIIgwpuLjOXP79DiY7keX18AwvIB8jp8wNh5NL/plmsimtLwkXvFbqfhZhdEdJjushQzS
G0Rp21kskR/VC09quhoL3T7oOL/1NloOFceJ3wNb3dhzOT6QWrMEjqiMNauTLNBmbV7XYc4qDIWJ
GPV1ndSBO3hyXzVjvhZDQcPeJEc7r3BtN+oyDHwDep4+5iKrioSqoh0uGsyu1eAtbx3SUbqhnOGh
y05ofgurcYN955Lq3ltvZIeFWGyE+Km9terfNLQvjPXUPqQJYTC2GWP9Oe9ZYmcvrulcY6ag3GTL
fT/Nx5FIPvj1fwQkkz6ajlFCxd0L52I3mIHMBO1TFT3PyrytyE5FfJo1hqHMjk4zB0PeTvfxUl/q
bgwwyr320RDUFdri0WQr/quM9KXPLHudZ8xOxc0y4/1yTW+shJOBrPqFoBRDgx6WgmNuPoGO8GBq
+rFg0V4Ps8M2td6ztT73nsb6Aplh1oW7kEW+Eu5a75RxzGtOkbBmeouyjpG/RrZ4FWLfL90ZtDBY
Aweq9uTghqzMwlsrvFqBvUBmzEIG28nk7qMyxKnNdMlK0lMv5U8smBq6BoEnVyZ3zW9l43leAGOO
hoZ5ReffbvNsF86ZUhUFluOB2YRpUZTfhm7CzsA/wthrHnRuqZh5S2Q+aWnSHsIZpHJNHr2PSpze
OIbEPMQAdYr2cRxGtn42oAbRG4+GVwaOsV/ksCDi69/KlCIwHYFLLEmMZ7k5oKR8yZvTYBSbrMtg
SelsJNF2ZsEAHruGGrKqxK1tlOE69rC4q3R4tHv9w2IB6DMD8epjWc1lkKG1trv54HZ/ZE53V8FQ
R71Yb3MGgAwQ883IX0db2NFHwzFyEZ7RQpuE4MYvOr5nf8knNFuETDb2s6U4lV06JD81C3i/1Vsk
2U2MTNLYjtqnzpB7OpmaVlpcx7Fd+LupMvM8/PJMkCJe5jzUPt8Yd1/dRtKJOo3LsjUE01oMOH+s
3nySmQWF3SLut3YenInJrgR9ExUVU82w3xCVs6mGYjcgO9lHbdltbVF+Wgnu9dr9MtDzWR7Gr17v
NV5VNIstxv5dWSYQ1zTrMZo93b8xTfRo9HwgTToOGzluR8eCwsRuV3HKxUs6bCP0dUYqIB4o70yV
umEu8WFhKZHNcuxyeTJAT3PMUzxNevczIVFenPJbdfVeGnHQQYu+G2r7nu7qrHnDpu47b31jyZbD
coqUAdOYM4zF+94ctZ1GBCDEDgdp6FtoZ5dYUD5aL2Ui35bEWLZDFLXbxqWFE5+LvInn4hQFbU2n
3T16kfVcMt/1w2L5cMx8b+qGSwWStO+ZTZlreTlwy14ma7ctyT2SBTIsXb1HmlVuCwn79u+vdaJo
P0+p+eS2mTwhK74t7yz51hAJWmrc3zo773DR7KCISItKDsnoRGv+GW/50Ii7Oq7u2rnvP8xJsLQf
e+sgLX4voMP4aEf6B4jXFOSVqQ7j1Chfr4R3clGG7HlIr3HbbWLFP6zrzeTBreS358JaKsWmKZ7L
UrvGkQXYGqp3kofObV2+AkFymKzudXFrUCeNvhORgKaX1XiDvXgLM4BzczLZ+9bKJoSZBJNI3IQS
Q/HYmYm3idvaCkg22JFoQ5Yt2GGSm9ehKwPiZUgvqu5kosYbYIgDC6msPY1bbQ6NdQ7PWCMi7BiR
HWuUURWE+PRbNW9DRTtcV9bjoku0vKXT+A3Zw5tel1dSra8qjY9j3u3QVZQbkYpP5E9kB6Qao5CR
YxyZGXNQzXmwWobl4vYIVRe3Dlus//iDtAmWdkGQCs6h6yBNdsSoCCBBtWztEmJfvOwDIyn5wnDP
3EE8mS0Hjxnpme92w1u2XMsY1n9i60FpPwJKedATfgFbyxDusUdoT3uG8S93I4AqGU43LvAnw/Ii
iCf9IqNz0TKeGCgNcop0kjqTjcW40WjTau31Az2qdYseVlrQhuBY8+VRyQqYSEphyOFXGNzpg7Nf
uhJ5XvrcGeWX3ci9l9KLFLo3gqoNvJzWPCsvTRFfHSq5Yxxew8EpdmYd7cxCXaxcvhA3BcVuMhwc
eBxJbbXTOv4MFtVD0ESMFvXxYA+8xWoUwdRqHOBLO998aWz1obJ1rmoDHJTPSWSYvm0hdSA6EdHt
ezjV4UaV+QcZ5BKUQuQ7NS2YrjeHRIdsyDSm93dFRNtasNSPBiQ7E/LatmNms5gFN25m7dusR37A
lmathLV3dWapBdD6FLMshnj8JzGx86sps547EIyrzKgyuA9k5s6meTAK/Q0JulwnbExnv+9wQKqE
+JFSFm+FXXor5GlMjssmyE3OV8sKQUdwMh4GTTaHAvYAb046BhxR1mHuNLjZcc16I/VM4C/zAp08
tR5Hr8W3g7hVMz/SSZ1B6xC+0zXP/WjFv9KJ/tAVZW8ssIUP0wdP/TFM46+5rj/AmZQIUnAR6l2e
76TBBKJEpjaR5a0N6LMldCGsstqPHeO8xoF6RYqfc1zaK6SGvFxoV97SuIr8GE7Esw7NFQvij04d
8MDIHLoEVOQxn+9V4b0tqv9l4IohVXPaAwIaGjg2VcRkomJij0w4S0xE6N8fJG2clx/z6Q3aWHOs
OD9EgfrxJq5gGZjVa6xGDlNCNQUtLy7IL2pAw2oPs9bzQxN1h7//898/AIz9Vlg21v/+v/TbL/v7
a1kC79rW1HEelDYC2NE+/v0ZithsF5s0LUWZgQMhOnzN/vCLse9yKPSuLSimnfkQNd1ygKC0HMpR
vfLZpJu//ytZANkATaHUnIAUkM/ozThkLHZMG8LrSHpI7fDcD/NeS4dwxyiWSUki7pMwZxGQpOxc
k+E7No9jN/GuS+9g5YAgnJ5U8/Y6dUOEMdTgZczm3SB6SMbMyMYfKsRw15lhtkkEAbXINnBwKlqc
Sv7RqmfcphaNLIUt/rvwlTUMgrem8rYxs+NApQjj6Ehsx/b2E3URB8hw0L2Yfi1R6SayUg6FyBIo
V896MTjPwE7XKdqHj0QT/AyH+b4k5+xVxzvCXYPgANFArnalMOS6LWCKqqFkiObUNwi39tgysDnN
N7VwWGTxR8qVzJR5nO/d0pSkMuDz0GwsVp6a44/QCgHFI8OTEoIB1u51zR+2FwxlGZo6e8+ZdpqO
RLiJ8h+YftAfs+bFdDRASy3T9UZg4MpCJnyVYb2JJp73Zjl8VzY+YOI7+ZAbla97wvScXickJAMk
G0Y6AROCsWufjOZHmKPCi9Kov7d5C+6ysUWyr4H1gI/RbKdb05xJN39gGjmci5lb8u9v06z42ykt
JFZzDXFcztUa7Znxz3/sZP02xBX+GE/C/krgc8rarO/ypYcb8If5EULMHHQqUKitE+N1aBcSRzI0
n0OW65s4vi0lIEhwPHQbEQPoN832Ma9PmcfaAEc8iV85CQLmFL/KUVCSZhkB36HEmxim+LJJALEL
N8LLMwbpDa+ZKFhxHXCOFXFnXD9cMdOUjAwB7B+ntS49rwRyE2YvzmlAaXKUCRwZMdJz6l3/J2ZE
HrdVDCxRX+dUDUinbmNUzIUhW08nrYfj35/9+wez6p/xe9Qbu7bJbF6Gk26D/NfVOh2tIwHpPMd8
T0+W0i4qzbtAR4+BYdCx2HjGJAbMSA+F+1OEkSI+R3K+sJZZxG2ZY4YJyklOCWj9eApQ89LHYgge
E8puC8cGvgulr3llJoIRTbGF01hfxrR6nOPhOzM56I2ecfASM3iYBHpINwhDdhIRHQyHM6V1h2Jl
NE5yKYYDe3zgVSXxQ4Vu7DheOahuqMKGPE8uTpioYFOSiIiDltLdNYeZT1Xqr7a2izZNjIzNRch5
oBRTQe62HouSejxYXgSvAaZC6RdueK4KFll9kVx1TwePM9MsVd/cUkGWTP3OajzjcWwncZhtonPK
SG101G97vc+bfaS9stjY2p55H2dSUboC7otoyBFbrzF49mvRe19NwWRnYTXCAwUuUwf3stysHHjX
COcdAjv90C3vW6sXd9OXB7ePz65mOgdjxvCkz/aPCtWlTfqtjPDDDVTIbk9ufKwVm2VK7D2GTNRh
5bAevfgpLZ3pLMdlfl4qpi2pFZhyfIySKd+qnoFwzjitzGdisdtB3xbJ9JGES3hk3NLsvAxJ1jza
hyImYLa7STyGmZO8ZXdpyvpoJIk/2jCuCZ/OmnmtQmeTxPZ7FevvY45wLkXjV7VhuCGrQcfZwg8Q
bwSUjt71W4NLZ1H+HKZ7BplRIFhzkJiCp0nXlmwzOM390nAwaz0+LlQ3JRkUhEWWS8YytMC2ZSXz
JrYrvoil/nJqHjpGc8Ajzn8B6f8Pkv9fQPLA3P8nkvzjmHTLj8r/lN//Jc7+9rv+ockb+r+Yrgrp
WYQbWQjVobn/Q5O3/wU5TtieZ0qp2yap2/9JkwdBDy3eQtho8JtMRkj/SZMX9r9ck/vYRaliWx6j
rv8LTR4O/X8NxnZ0Q1pS1/kyHEEGjC7/G03eStqoMSCr4N+5mQOZH7gdzhh74Wfgo+4W7bPrlLkC
WWmgNxnQDIpY+ksI/3TQsTw/RVG13DUhy/KkRB5hTDYeP7hGjnlNO8aU6KYDZRvOuhEM0zC9frvp
9LI4HPIieQS8Ge6m6iteGp0SiD7b6kyqyqXaq7qHSAiiUsNPuGprp9rm+pIGej7S67kRrYuS3la4
rL2Not/Zol/OfbRsDNvFQZELZ2uocqspdFEDEWI+wiF7nUzmtDE1EiYHOd5M/vd1Etq7xeBldRuA
sTLpjm1TbPs8OTeRwVuoZQz1ZyZLVdM1wQixkN0LfefQDoemTcl0mHMgwA5GqYb5MVemWh1NM6Mb
Tbt+s0TFpym9C/lR0zaSUxlMi7gClvipiR5Zx0AbgB8/9ZJENwsVr6x1PUChcLNBpj+DGL6KbOwO
iXjXspMhsf6vWhy4ZuceBimTx9FARk0LKiBhLPgrRhJKEa4cai377Jva2LnD+Db9B3tnsps3sm3p
V7k448ODCAabYAF38veNJKuXrQkhWTL7vufT18dM4Fam7JKRNa4cJOC0nRS7YOy91/qWY5T72p+O
YAsN3Fj4FuD77ObU9DB3ACPsmkds5d8opNkQcNHREQWnIVnk6w7JsVDKRAhgvoDqOhLethUQisAJ
zxCfkmbHTlYxGrqw3ZfI7NV5Iv45qEzas4l3KVzVbjTM37XTkHotF96VQQxTWJfOloDCh64mrMMq
sQuLwUBCgW/DQXl5y4u1Nm1qeaZwXxITuLVTnIMsw7kEVXA7ha8W4q9tIq3byk5HpDhM32MYUJli
wCt3mRQho8hc7cISLQ6thgdfVtEhzQZueIRDl7Fr3dDqhCW9w8IzbYOvFbAA9GUNarJM73Rd447I
izvdjM86a6hAwx6ShAnUNS1Q6kwiYHspmmsqGzjh8oxazSO5OCJAdrTGfeXiwWsy71yO+YDTd7pS
IiRwh21DSSW1S0aklUWtw72in7Hth6eyY2skfDvcthDY1zYD1xMR1XeUx6SyluKqCZGSo4DYFk7J
T8AGckUm4Ar30mJDWPKhCeOFdt4/RRP5cpHruYQ4BFeN/dW1xrsZdcK5BS3MF2S8sQOQRbNBZyXs
6Hub+FQziXwX6JWp8hovUJ7sVGfN59FVN8IInysDkKI9bdtGPJp95l9EYriDoLtrynw4h3M7oAxi
Xwvv72DDEV1x6cq181WkOTgqzHSLoHkGqGFMRKBBf4QaNg/ROszkGV9DRF+J7nrbFfml6VpIKBOk
Hcraatcutn4Y7P28nG6ynPo0tCTBjXTgw/rW4Mmh1QAvB7nTGucfPPUKWYmhnT0UlW8EA8Z7o6y+
9bNzthJ8R1Zb3rhx8z5mbY6geFQXJTX5TrYJyicr1Fskp966ni6kYeXUmhM5vk1wnpu8uGRmopLJ
XpXzuOlMrJG5rXBpdeaevZtSOqBL4JFJqN7K0qRz6IeImxtUAzMJViv0a9jIAvaPo9AsikFtr6vB
SGjBdcfR9V+Vg5C0t9ojWSUPsYWpAbHCgSbGlU2VDWwYgS/SMq4ZfW8bIvtmxML0UnZEYOuKroQJ
fdtmycLpEx2wDdM2z1GktShIytZdzUhudpbsnoh3fw35K8fFXlkECxOp4rX39N5BLT0vYCtS4Z6L
ABYJSw/zUyp2rKMssBp5b8dtm2omNmw66Wys6YaRLAzZSnTmY5WcsjEdcLb7ziYO8F952BB3zkh7
rjPFanRieyszPMJqWRsGbptEG3lwO/XmYlJk/cNEouctc9fwxBMWEnK4NQku2UwWcD53LJ6szr8J
EuZNpov7pBpPURagXeZkas+r95EmsTNaUkXYxRFfRPKgN9urdHSv61qG+9B7p7DBKQElGxfE/OIJ
8PypV590FgJNCCymqj3cDX/h3JCCV6LnnSJ9yqk5vgDvvYbJ2iCZYHQ1t93JGdgQumZEWzFN/K2F
zpHU2X5vL1oyaPzEewLI8sPt1NDmgXyDoha0vuI/FzbwycKga6Mij2U8JoyS/I9cJPspXyzHaQxy
W/RIxLGKbEPf5+GO0hI/bLvxMLMpu66RMgTu2oARuxfs8dcZHIhwye6FZWnAEnG8b071nSHVaQqo
IT1ap34+PKOPwWijOkoL3E13SQG9DFLKhT17K4/f2+i4OVmzn+/9ac8kSa4HH4jsWEpCOpv2q7bH
I8tiQzgY398mNW57Obwt77vJx2WhCa+pr8N9kkQbIwIPMUrrPtNMUacAZ7ORDBuLwOMdI/DFbFkc
Iwuy1dTQwcOM/Fj4i7EK7ztJlKTnOXOebhoFHhWt9KQu+6xJNziCeKoyAKaMBZHBSt7mYhKUsqBx
4rJZW8Cyvqp63uM27BKU4jXGzBHd0apGoMaIWl8Rcbayx+XEGkxG1tTlR2PGrEe05ssMMjRHkr8P
B/GepBkhhQ6qYs34K0m3uS/pbGht7rHxbvxZIgg3h8ewgKk3mQhXCCB4RyExHAZCAAgS/hHX7Q0t
nkPPr70SwdHyG4XdzhtpuUzsRpWtpe0wEucjtab6KDf80dc4tg51MRsHEy/VVaGDs0ixr0sFrz8Y
85tRxjWcEttbybbdl0be3U9Wiz2ThvfOnVBuujyv3Yj2AkybyY5MSyvbJuCu951HG9UY+h1rTbNo
YI5ZYfT7IZrvpgDoOJerauDVTBbEEKdAmqdielcmN88nyxHphNzT0zpVSWsTD/MysPZsFLuDga5I
asARGOrtrMVD07sdYgR0eY3ZbY24SPnuOaC44gHvRSqvZ/tSEMDAh726qGzEq7o0L3WGWnoKqZe9
s2q03g+IHjlOAbpF0iBianjoMA6sqJEdbBIe0NZbOwY2UnnRizQIF+Z8iSUxD4R7vKYaszhGPFr+
dcEOwX2BjAm0D3Xs8v2/ikYxniAYXDjmOB4gGRxEOFVHBSfbprXeu4pOSIk5ZgiRfwY4Y8kEwXYy
UmwaBfDyw9zjOfJLB5nOTIth6FnvXYsv/R+uAk+Awg0C6BnjxcLk5F1ccOELM8oarC9zO+6brKXk
JqlgwhpEQGpBoKXpHh23Ja4jFfd9j5PYt4YjwqZ5PWUpAaV5Wq2svrkuZ+Wx4KF5NaofcefqW7c0
9G6aA/gYyEItsCg37PFoUyicAsS1tFOYMNZEf6LJpy6olZUa3sII5b8r3yDT4Pge9RPT6HyPDGeX
lMNdE5XN0aTj5wfpExK9/AnN+52V7xUUv+UtTUPjJGhCIPY3uJ/td2mjVXCzU+nZ3yoNGqenIM8U
Et/IpiLW9OMyFBjbhMy6AFbfheNWWxANMALMnDAFH2ArJpuiGLa5FTzYQ46axeFvKdqR2yhXhzIl
uanmU2n5z44F6AX3Pbg4R2wnMZNENFbwKEKYdUbbKYTe/Lcexm0CZxZrTtaxb7OPgpEaOXPc0Sne
QsO292xGsz25dv0q8PULDahyLaXIz55EElZIoLalvUiCoyC8sCJ0c0E2OAcHwPLs1tPG9nS4nVlZ
byuwnU2ZdghFuUJOrwUCaju4VAOjQ5HqG+OKnv6xrOzkDByBLVPRYeUbbkI5kdviuucRTYPRZ2Lr
q3k60NH4Ltgo9m7+VTvGO8zjvY0yhaWoeJE4M0+IGr+Q20MTzZ9IkMxf3crp9kgIruuggZY2Vi+6
A0oiLbvdj91039oG1P5ujVhfbNuum09VZBxy2BxzFkCsqJbcEKu4AS32TAo5Aqhy4rsEy8UvYySY
8q7Hx2K5ob32A5ik6DSn08wWXMeyOQJuZ2bWBcGBL1rkWm9LuYjs+IzaVv8hqnAxpY9zR0UjfeMg
5HRpEIfNW6neqtxIr5ihYgU0rxH4E6yZkodLpd5uIvRUyOkQVvKY41ks0Jv0hktPy4RQBzdYd5xs
eghJSb8IRLNxAxVQ4PCzD1Gy02klaHMn13UhDgXEZvw8mNF9qNCbMp0fah6jAKsGha94DKEpb3yE
CdHAx6mjaF4pjcoAOIzpuf2JSPl1gmj3UKX+c23X5rbpaZbZ/SsdQQfzCRC6gQ5V2IXg4ZTJjgCx
bNf7PPao5CPGLHvZ0xUMkDY0DemjefwjhPei47PqlxiHCjfEqNtV2+d4lLS9jR18emFAWReBhg6n
CZZ5PZw6dnKn6WsAzpAhAF3F1B2fOkZg7nxDzMSLXcNDHz2PSaFRUjdvIhkQk0JCPNag4kvmuNnR
V+3ZdgU/BVfd7jp/xyC2ZXrh1BdAqx4LnuRoaAbeJOilJVQfDNU8F+bsf6sANF5Ae6Rh8KfmpaN9
wCrell/UiIV59O2dMp1bLULMmyjKqdx3ZU1qSjG2J0Hyp6KYTEO5t/UIyCaNT45mSN8b+vtoQN1s
SWjATcaTUKa4/rGza7uKGTS2R6Yi3R4E5EFb8syX+yFw2SH0fFH7usGngflvNQyYaxMuTqkj+q+t
XW1iXtltsajnK+IemPsn32EtxbsiPtJ8RDGGxKH9kgeQZvAFm9OIVHzAkmcYCSvhPPK5i88d4uqi
wlSsI/G1zrr7OmqYhoZoRrzO+WFolhIvdciQdsKvBk7nOi/QfNkjNrngGjVjBz7i0sk9ph2Ew1k9
eoW6ZAI6YWvG8swjfU5V2py9wiUv67bx3nNnFdZwm5ymY8WLqDTKdo63OYkycZMWx1Qri5k2DIPO
sjVFf3/sxIPXK1gX6kfGwm7ORJvVIvlh4Wfcx4rPc9iR98nWiNVgXJf1cKFLscuHft55tUOjctz5
E5LaofXuudxYpBeds9QVAhc3vbTMaCTsAyxUMCqCEOYYxRmxskg/h3Efe3Z7aVbWifiSNwT932DV
3WM2w4dSo1IY6Peg+PPhXAY7SILfJ5G9eGa5rnmV4lbyZpfPqW1dFzKO9jrYVLZ5XZSgVUJjx8j9
PHWaH8iAHB15P6iko1XbBg5ckwgA+IRPoSvveC9/oNFkWhlhFDPAzeVZgXLHdTLGZNl7I5zvQ5TH
KLGfGIdixZjUlUuZkQdmtTPqZW/Kx1rZQBWGmUADf/reZPEzVH/4nc59bi/s8cg8Jk54ZJ9Y7vqh
npgOsFsyVLKmWY+086opOVfmO2LbofUNp/RAXk63jpyGnbARpgdzCMHdrPvFrQxh5MHTEWDRiNEc
FqrHHqXPdhz6t6UlvkF+0LEPelaNGhgDVxcjnuIN5rNd3XTJij4hEQfGRYXm6YJ+WEHLkd+VD71R
PSOwug7a/NIz4nIdKxc3VUt0C+iUdZPz0qQO4T2J9T3NdbnLVHdhCecaYg/RIUCy+Gib9c5aAeay
cNu+pVN5P8Jq3yUhQsJ2Iki4nDZz0dBoCUg7Y0nI0Szg8unuG2Cx86lOqYpUYGyRb++nif6LlYZ8
Tuv4OKDORegHH0dX98DpFvFsn+8w31ynjvvMZ/cdGlNAn8lCmm8HyNOIMS5CWFZO3YGFQf+aHUOG
TSRaUHIbxgXbLgF23F53gUp3bt8wmyw2I2Bpx8dFLNLHzqopsrr5BfI/lhQlCTS398SXrVQJ/6Cw
exOPeX+ahF+eEttA5xXEZ9eu2lOLhJJufQa5uX0OLSQgbjRj0lHcf1cllMCm/zqH/nWHv3kuu7s6
6ynkRguakI3Gp4VqekgipaD0sVPy5bCkgq8ME3lXGAQ/Rj7/UZaSR7FoZJYgEJwmqaY8sOr5GPLN
3+C6YQXqaSmZor6tRv/al52/dZdAz8oufii+1vv4tUpNtI1UIC1qhqTzyf4EW2syvb0IWKZyw/uS
MTfz0u4b4wumWYbLmutKAOH38TKlBoCCYh+DVnx2EDlsw8Qf1rZQX+cxR9xL7N+aj6kL1XT40Rru
85w7t6HQNPi6u5x+64a+jozmpwzgfFKiYbWqbCdcbFVFq289v9oTiTpcL72hVT3ibzH1uEcL0aNM
4OMzICzeGMhLwjFkoGLOvDS8bqWtIdZA69gQK7RloatRwRjpRqXBPfFT2ZoWfMBwXdyFWtO1ZIfu
gzbb+FHBRFrWjF5ikzmbYd1Ew1OoYFy3ZcoclJHPN6p+0jHcgqRyniu5eJ7JlFArAaggSEHIulN4
JVMnvsgr4mbQXPB1YXBYKDxahS7OnReOX4KEYttaVIRDWOYYAYlhkjFoHJAJTMJIFYNLB95sNkmO
a0HTbPulQWhCAgDmFe2yBHdaV24bZKe7Utg+bDmgqQX4JttvbucyvJdedCZUAkV5blhrSRbbJkZS
EeBilYpsPh0M1JlxvccdyFYnKB+1X33PQudpBvMyMv/CX0ONPhXZgVHCpVvRvDcji5e9t5gW7qJa
f6X9w8iguu0IZJcQ+FDSlkwOm/CbQ0NtZfbzbSTRiSELxcL8hb1KxIbO2oWDfMYsx6YgN9EQD9js
ZoQ4QQZRLgvVVyI3qHAvcwAv9y62tYG4BWopxN25+2McvXJtBhotrH8Hh1wB4Bqx5OGaLHwNmcDd
liUSCcJU2HGK3ew1p1xeBo1jfpnH7CIoIu5enwXnrLGvMCE+lK0sDm3s/kgmuREVCxo2G0iHhBfM
AdYiG3MaZWp0yOqv2ayfrSZ/KaceoE+FNNnov1WdtzO9DKXGgLc0lLiYwV6extx5R7iJurXGtd6L
cEBp9eCWM/uz7oqyHWNXEZ7oeJLmaSOCMWb4dESgnmZZNduZ7zG2shDvgqCzPQxlCvVxoGPLytNL
PUKHRoyBfD8IPcIx0vS2GdMe6ri+TQpS6IaOrQreWNaakZ/NmgmrK0pwoCiKyvCrbN0LVVnYgooT
4YVV0fPADvpsTGr6KpyWSPb4rYKfeSeIZ0EvPmDoontEqhRk1p4p7Ax4z47a4ZUGGhzpLRnvxPnF
6FQtNAS+UdMLAA6ydwf3MWKQiqGbbx/Qz3U+LwqjiN7SALe/hN8nu0dMj4Iv7Rjx4eCVVwu9AC4e
oE0DWQ/F4vylLx+rtESeaYaPDWFx1BJNcmsnwUOT16/jDxG6u7okzUpED6WnsovcrXk2JDzAKdPF
bmJBhMjV3KCNCHe2QJoaeO3Z67qnulXRyaAYRHAb70CLGE9ThEZ6bO2thROalJEQMmZjDZdlzcqm
bFK27AGe+jjb2wSUB/Y/WugW3FFEWXiMo+ilgDs7WKhHGni0PB3Nl943NnNUPWeF3ND6yi7KRu6i
vjyUwJj2lfTby/RKUn2CoGz6Gz8bii3WKlxOAcLNgksSJ74GdoSbraaNBctvrg59qh5rks8mu7ps
Zv9IfOV74o0+hRnPFYwZQj1rKahcGgQKXh8d8a75LvZTkoicU163i2M62aZh5dOmT61jk2eoJV9c
MVpfGDLTAnoZC3/YOVq+kjnP0tUbGxl7GWMj1a2TKpHrukafETvNwcGdnVBhWXRrSrnMkOT0g94N
eUJ2cfIpxdcmIZQ7ISr4Vyk9ZmC2hDyZxoHmSYWMqb3D/3nZu2wc1LQw+YP60Srq70mZWwQ/FdAK
YhoslWbqXyXsU5KxJDeSNXd0YJqm053qcyh6MS1GZ2ANAl7pMrW5Ka0e1nh+X/M6AiEqKDGLnAn8
dRF9sTC+7koT6lXUmg9JeqjJE9hM2SzXdulyu/gG56ECQFP6IPnpxBu9n2OazQjqZJ6U8zJB/fAi
AsOQR7xFyxusYjWw6i05k/G86bKKNBf3SLxJtq9idW9mk7MmcPUJIQna0B+JKm9Du7rKM3IMEzY0
xLq4rwPJKkvjz+hZlkmedUV+6/Y4mv38SsRsbTDPFeltOWbvvdPs8rZg/tP532QBziFyGX2qCAWw
M2BQVuV9h5aRKD9yOJliX+iW7okX9I+NY28rlyi6bxQgSNhqX793kq4ChfKU32IV+145BZt1BMLe
ePRI8YCWiJ3MH1d5bX1X2RbXMTE2QJQXOhoE4ahDv9xegrXgwpLppuyrVsgOwGnx4msY+nWhr2S5
tTxjoZVcde38iuRjU4qYkB2J0D8bfqTzCCLYuSaW9hpnFQuqx/Kr8uSojUBeDS7lMtOZJunDXUq6
0iGxYXVg16ey1B0wbJtPh/YA5efl/Oj6JyKYFuJ3b9PCZuo9lgLhXdJ+68tqg9YbnCdZGROtysuO
H3QPwuXIAPE4ZW54aenmmwBPi5iIUxwmDyx46G1aZkNU9tHiwEAFag31yiqC5tB7Ptt44KBkj48r
Qb/sXNc6PzdJYNHy94u1gRX6pPoC4HvTyD81jVDKi7VlW/Wmqcikdp27MChetNTzrlLVfeyG0Ohm
C3mowMRtIUh2acutEhPvhbAcHny/OxcJ/juXNmIcK2NPmmnEhii0BU48nZzqiTDAVN1YKH5Jiw27
Y+V114PTf5vhS7YOQMGwcWjzILkvFC9GYwP3ZaQCV46SCgFKQUIxmxoLA549MKgPrqxx3mLgn7eh
kkz6bNXvakHpWWfFVS7A4xVxFdABdTvUlQ3CpIbdFv2DQ1kIjH4hn3ls54UEr9/KVkLCZejtxe0p
Vu2DIJmCzZTYCQNPRUO+9MavxwOyQVI4AsxL9Qibtp8QhFkcncWRXGk+DWc2g1jbuhzypsDANvCE
JyXzTz/00SzH5kM3FkwOwDuzgQ02nkkBWSHdirSZXAToqdiUj/xdhq7VALCG+I5tRl1NFYMJQZDO
S+ROEVx5Hav+aBpgeLM7tMH1imwthizgerdkToN9scXraOfFVuXMSBnbuwceioNKDT55hn/p4wE9
obK32GUfrAnU8CIucGcQv7LAx9N01WNKEHcYtfezQQ6GbYev0VOVtUxZle5p1o7NJsA/KNPk1TIZ
Drnl4jkPzW92Ux9n1ikfBi8j36Y8IYtw3iRpSYUACVIjK9LTm2l7T8wLAGIa8zO+jGDronxbTeU+
xO+z9sN5F5JxaSe9fWON7V4RB7cx29jgaSBTGF78M/nFiDVSJRlnDm8ThqsqeXfS8UHyUZ+tPlm1
/kvJ/gLbmrdxKocCFy4B203ypfvmVvhc6EbG8ZEZ0GPmlC/2nGUn1WTvjtOfig5IgtmZE+p8NXM+
nI1QxQNGoQWkRxc2qp5oy1DlquCxFvljYrv3RuKyhECTwyY0QnmE4mEGgLBjOk8rpCrBUcSYTvxa
b9o0yL7kyHulw+fLl+oV+/UpSZx3z5rJbGpBU4aNPpgek0KmjrrDc2Qt7f6J65aTKS3skiga8la9
BP3pMFr44mzBsBWBV1wYlJY0O1ud0KLscW26s3NvJ6jI1QykWOJImIIgwgCdbLFRMRdBO8dQu6Fo
i/fFxLi8QtNoocLHzN1CUS78I9tmfeCiAxfnFTViyXTWYyxqMYQfAABUGVoFZb4NjPRPMdCHdpx+
GNiwCOKkx9Sx8+0DIbGnkpEQde9ZYT4DNsvpm9Bz9fDkojKvVBwt/ZfXbqH7qe7S8JMMnkhDr47B
f+nTVDO7jsyMdSyRxrsiYEDnkfVCkYRKlj/sO/HbkJHCmrnR98Ala2nEL0FnOQbFnqcXf/yLfVd6
0fR1sh5tYdFKymjtdlDJyNolM5L5zVyTlGL7FsG6EQYTOzhKM1YXkWduzEi+eyacPwF+ExM1f9Dq
GfkZg0wukpaprMDet2VO1pLIwLhmTsyj/wycK7+ospyRuf/Cbgb1Yo+fo7BfBJxyonHvQhxWfOZG
diYB0cy8r9EI+i95jFuT9WMiKcNxd8Aeyrt+euzcrFunerjLTSu+abjhVD/XLcaG26EkpzaL8Huk
lbFLlb61gPSBkK7MVTqxGis3eNWODUJ1qAP6r6TbzdWQbKphRjndMcTscvcKO0Nw9gb+UkILoEiA
WeLbJYuT6JuVZ0FCiTSSh7pKzqaRPKEqik9j1XTb0pkZzrsUYx4Qbkz4Ln2ieuERY4rbUHcf4L3c
tIj/mZCot6GDTgAWHt74EO+YUdNgHy8LbKzM9lnoAGTXkYtLL+Oq9R3lkDM9ST5F2EgSkrgmnIVq
3KFBZVH2bFJsMj4mlrhLlWACzx7rCGB71dr9LoZ3uEkXhlJmOuTuynqxFgaHF6Lr4y919oRPGbw5
bREBGS+b3nxBHyltGKVL9i5dlX2PJ+OqMqpLUYcdzH4Iogxmrvs8AmJOoAopTUvEFO0d2REQEkZf
eMnT5xr3G04WsGKpuKlwd61KJbZZbfTHoqcXwzPKGy0G6+B3wQu+VGNtmbdVhgrctvDZ9Eafb+fS
wjWDOt0RVf9E1vW5TXBjeCKQ7ILH5DxV5Rb41DXl6Y+qCKO9Rxrqij43LarMMFkfwifdtOZuyOdz
NiIXhSXebk3EWm68b3PWNO7fY19NYtMhssM5N75m5FluBjd9RgOnsGMVD0sYi5yghEJe2XcWmORW
5y+gZgWF5fQy6zaFVjapdYk2H68qQV/4wM24YQhOwxiHJmW9JIiZLGXCrIpk17UABnJvvjT5pgpz
hE1fMjINfTKk/TY7xKVl7qJWPHaTfh/r1jpJ5Zlb/ON4L+CgoMnKkDxjVbKIPYtD8hjnb9gwaAdg
HD71g1EeijyC2djfW0sHOcovDIQjoOAmxlMtK0hS5YxKK5T3BQtdzbTMp83g0p9OvXMhw+iZIo0G
r/0MwQs7Qut0OwPQkEjR84Txl8aj9mx7+4dtyksD4/oB3PwFDj1qNFuc++jKilNIlDSFNl4F2VK2
N43Xc3/T6dD5GJ5RIzbrfxd2Vs0tFhCMMchyDMt7yxl2qm64Y7yLzsl5ChO9T4slQ34AmqbErnLV
fezlF3OAkFz0POzjMkBN6m9Y0rzVvzs3nuPZoR8UOKg4iOYkfp4WWk8+W8f2Lx7opRsi+NbRwrEH
hkqOEb02Ir7LdHoNEnFaeZp7qaLs5KYwb2wqRChJ6KPx0/HRDmgIjzemSNtTkn8TyZiu/79aOG+j
dvqdWlh6n6qFu7eX/G864eXP/6kTVvo/2nK0Il6B7FUiJP9HJ2xKFL/cNc8lGQCYg/N/dMKm+R/B
PwxZkb9pR5n6f3TC+j/8Ujme59lSuhJp3D/RCVv/+q+ySCG65ce3//6Xy//Jlco2BSJlvu7S5Tjl
95fbKA+a//6X/LeVsUXBAOWtnKo/xAmqyMy/+culuP7zf/ZfeZdROectf4uz+OkQFipkV1qexSr0
4RA2cGhlYucCcJQN+UYWRkPebWk6N5ihMOENFv6TP5/T7+P/Ct6LXxzT/fmYJgcUVErSQgmNzPqv
p9WlIZUbQhK6ST32DAEfEPEaKK58tMk1uP7HZ2i6tJOJEADNaS738a9Ho72fWV4EPXAJ1vFDZhjl
E6z6yxjpzP/LkSwNAlB4ylHL7fzL7aoQ7ExwJPRqri5nxMyMtoMWFAibys8P9IsLqLTtaMuz8XtZ
9gfx+OyEc1GSpkKvPr/LlfsKFIbpd3JManHIq/5PF8L/9X4tz8DfHkPk8hYP4EI7F5bSH67gXEP+
6QR75MEkinlEYhdC0vXWIhPrip4cXe7Pz8/+6YCOUNJzeIlcTlN8eECmKMVSEzNU7UBv+u4TzpNN
9NvH8OfTwonPqy+0JUyl/5Do/+V2lYXkhyhTgB3uQ0eTw8moHCIG617fXqftgxe8f35aP902an7w
ucuqgdTX/fjci6ZLmWtSzhPPuNHqpq6Cc8xOczEvScP5zUPy0+JhYXDg4rkeWhuHX/z9aWzMtqmG
iYJrxGdsUTO0ZDp9fkLLuvnhyeAYrmTdVK62GGL//Rg6NOFf256NpIKAwAT1laQXidvtKZ3LW9zm
8A4Y8PaW2M/UAUnMvl/e/9GpmqsvKUqWbgIJS7TMhMI7Sb9+/vP9tLgtl0BrniPTYgF3P/x4xghZ
KAy4BAEVJVvNVUVjmVXtYCq5/fxQv7i3jhQ2C76ki2DLD+tom9RehOWO7Rgd2RLOG2sSe4viFqMH
ugxj//nhfnVzJYsMSifMI+gb/37hVdj0vK6aM6PqaPBmS7P/zfPz88Xj3YP6LrViCu0tZpi/rmal
0SWmMYcoQU35JXDNizjq7vFrHb1G/OZsPrph8Nosx+JfllJCm96HY1UpDglEi+7KNKZpZ9jpe+aS
Sm6glqahSPO978eHPhI1Dov83WGvuPv8ekr505PsYoB1cfc4MPe4/38/W5JootQs6UzgO3xkUPA9
qPL+qGioH+0sfie0/TQH9R0fxWe6Jt42Rzx5+/nP8PN6hDzU4WOvGbG49Hw//AiWRB0PbQLbK20C
pzLP9agfGCZfJYvUNJ39jWN2j58f9OellnmQpyysSLRK3I93uY5sc8iR2KGfEw9uYPyQ2r/qq6Fc
fX6cn98P1+WrSPnjOgrM5YdPlhV6NENbXkWreJtMcpvIMfKnr5m5MLHK37yMv7qbbNtsxRbMU55S
H54nGXZJWpKMgjoJe6Njg+eQ/YCUh0l738TvjU9Ksoi/ksHz1cvVpdby8M/PlysqWBQ0vcqPnzDH
IKSwHgF091W6tcPq1TRDsMUdxbZvOU950xabz4/4i/eVh8YEGC8c1gX3wxV2ZWUajuSjiVqBUtfL
mbBI+iYDsRQ0yD4/2K+usFaKb4v0XFuzP/j7w5qDRLNSeqcrUKUAzSxNUYWG/c6k/YT9Zm1JukIx
UyKybkAA3H9++F88tRp4p2W70uF1+Xh188pMSDtkzFuGryXTOJXfsar8ZgH85UFsrIDAz1igPr6P
ik6cTPiM0wa1NlX1ErALyYFh/fNT4aXns+HBsvDUh9tmSNTag8BT4HvXkz7b2TsNkM8P8YvlVeNY
NEk9sXHsKPnhZtHuqnOBj3fl0n0zO9wwDilxPfAA+7JxFlkSsrVa1TsPwuXnx/55UePQ+DDxO/Ks
4HT8+3OCWhencc7Yq52IJaYXUM5vXYuDqHor6VB244/Pj/fzjoTjORA0sJC6pvA+LKJ66q2mjR0W
UTZWgzFteuXve/nawDrW0bStHPr5bnX7+VF/8TqwZFMISrylYvkmfzhNCXDFr3p3NYkKFcnwaE4O
nkgMm2i/abWtar94NaFL0407z0HymwXv50eVw7OuKo9WLNrqD+ud36XBxNgbWFH80DIfbYLXhVrw
+Un+6tKyhjsSOTIfyI/vAxkTgU3MAZ16WEFmsCFrdzXFb+YYbzKwBSnDKHP+3Uv4i+eH4y3FDldW
OR/3VWk30F3SDFLLXF8q1a6dme4KuePxcOUzdkaW9ZsX8hdvi+dwLfkAOwoe0MdtepOmeCCXTW1L
4xzjBR6e9qEevHOCazQdvC8WS42lwtPE3vXzS7y8iH+vtDyXngMLK+erOfG/P0a4/8BMdfAxyG66
zqIKrEfmNr85wV8exLN4ORxF/+Ljp9ghFbOrl+oqyhhnRXP2EibN1ecn8vMDSbVtMptxQStIVui/
n0gWEEkgceqsMBQ5p7GMcbdCYTG2fqeif7yFWY7FIwIPgyQBtXwY/1LH0bEAu7hctH5An5+DXbpZ
fPs3QRtBNvn8vH7exnBGFKbwlrXHI/nhvLwYU6sMkN/adnRjYycWAb3VyJv3ud/9cDokyJ8f8I8H
/OMj8dcjftiYtqOPyqkomWkCdd6i4TKrFZ5s/xiAh1szAW7ZL884oTp/ZgjuRi/kBLQHmboDm2XM
5a49qmM+yfZyrvyJPbVW9z2JSfdD1cvvv/lpl/P/+NM6lIM2Wz2+aR+3kwVpfLWusH96UfCm22A3
QttZIhi+R150kglSPQAs4coJymvfTZ8+PzwW/Q/HX1pmFpsCj1aPwwfn49XCj8GUXNxP/5u182qO
G1nT9F/ZmOvF2YQHImbmogyr6EEnSrpBUBIFbxIe+PX7gH02RgVWVE2f2QtJrSaprEwkMj/zmlkq
NKIPYDu0szPi0fYySyIlQNrepGJORogSxDdBuO3uOoB2xrVFw1i9V0HpORiUULwygDkkORemo4ft
70nqGupkaY2ESU/fAgGal1HVW5DhYQRxG0Jh2AKgQFNlGJwBLIXVWzMUEC/Q5Ck2a4rJqzHHlhxI
bdzhD/S9GRG1HbdOjhfgNzsFvEWfOZV68UVVq2G663pkN+Ul7maUu79qYS3BHNsYVBsw8htIpQ0A
KNTorbm77dIPCGBLqDpeUCkInS2pYQbBCvxLbL5Lm87DSoeim0pIR+Wod5sRVq6BdKQWTQEdK0wG
IROD0sLorOqadhz3aR+qSD45GcC6AS1CFSlU1Jt72soVzvQTCq8FwShs86Jsv6F4Vxo/m6iPbQAN
YYKEphtH8LRWstJGmORxO+k/Gi2HiA5ru0DFfgwUo/fKeOhcd42Co6XGqypMDPVH14uO3pdimRrM
KhSd6+hXR8VpuGt0HFCuaWtKviD1KRs3MakTsYU/TFK7xDjEVSg6dLi65ejc+0P7ZNdNae6CMR19
pA6zCd8sPHlqTQPupxiNCgMSPug9SECw9Wt4zhB26A446qVOlT/90uswSKl86ZE+F/RliK3BSknK
2nzVUipJqF+2ciqfZNsm7nSHZhfGivRnDNv+rlu4DyNP02ox8i6D6tez/CMJrwQtoZrN8ENk+pBd
GJqlWBt4EOWYrMoCe5GfVi/96rntkGSoN03jsiFgaWVmepfbOMGi0jomQXZN56/Wr4s0M4vbxolw
P+2SNgtm1ye9vm0Bn+Iw14tMletJdRLg6/5QFO4XWVb+5DldO9IyC6Si3XdqjDu6NMCFbZs6buDc
xT4IPolKVHYthEwUD9x8JdPL0hmK/m3kg9S31hQAvsDkJ0r2ILWQsBa6nUhICn5hvuu4RtN67syq
mX6nJtYXGeo1wDVb4mGwio1bvFOHj/yvndbW6Q8BcptvAaqCZC4gBtsa3pU2g5MDWlE4mJ5jNbId
2aHlNbq1cXM3toWhP7ZGzxMq8vDaoRMJtVdpmqHUYVqOABKmMADPp+sFgEhQhhNuJlQA166g11+i
CaCEGCGC462ybwr0kbAdt0ZqubQc86yh9oEoUJbjRFkbuQwu+5xGX+Rkq4HKUzfJtSvduh6fLIlX
omtcCwgAADG7rAxkuM64lPBFUPC45jjMEB8tX6XEKP0B7mflfAdxUSXOGg6EhQ6fCZ0Dh58WhXnd
gFR7jT5kRr+pii1HXnFqBy4eq30bXVgh2LSLUiFH+1JWzvCE719YX7Zm0kSeAZJlVFdqV/di7rIm
FUBLG9ILABnY33MWHmIDNb1WwhTOb2LbEXHHCpoxDKzSqlX1t9JpcuBMpIhnrhEjS8jazQpFs4u8
AFpfrcxMF+Gz1vP2KnGs9Y/IiDa4iaql4eq/NFdpMYDJRgcWXZdGWvFKoRDL6k3QWG70rKYo5hW3
sFQszUfdsHdAl8TAA8KtkYRRd9lj2dU/dgEU67sYLkz0EDoWLt1MOwU0iNis2t7EllDwVZaT0t1n
KS60V3UlexLtUJcIK65ixYUJ/nHT/P8W5tm9F3dvMFX+ff6Hf0LGgy8TNv95+Nf6r7/TO9m8NW8H
f9l+tL8e2vdqfHynPMyP/lW1n7/zv/vF//X+32mifdzV/+fPf/+fPzdP4D/+7eqtPGyifXz/P8V2
TP0frmPAbv5/Ijt88R+UXSzbtghmEdQhBs0L+E3/8W8o6ZA9mJRGTI1C+McP1Vis8iXN+IeA/kTk
TQqj8tN/T2RnUdIDEkXLjFgAsCNHpy0WsQAW84UTDqXxPEFRQJlqr6s/g6zd6Ga0t6g1muaNKa9L
4xu/R/Fz07zwHx2aC9l16cAODlGZq4F3D5BdzmTkizBy/mg0CU3aUg5xEpWxw5A1qNCkCwOhP1dl
tncG5zrvwI3m6t5C29M4V3v7KHf9EZX9czjwNjaAFbKKObP7I0KWushK2NL6s2tUw7bEOZK6fBBt
k7Rzr0xa6LfcL/ElLUCU63UNJQNUkJGebBJ0dztVs27GPhdXheyUVygtCm4EfvmDaUXr0sUBRpsA
LuLr1lyKCiA3F7ux02Tubo3CmqVD1eFiVHplkwyI6QF2MPtHmafuczLgrww/zr/W1Fa/OhMMHllk
VpluLLGaaam2fjjranQDpSbQQZ9Nw8mkEtA6FDR79pwdEUx/TYWsWrpoFeJkWMHANnSP4M/eAd7S
toSG2rZsk+YaaAfmuMGEj6OhiN+5SdXvAvWXCStQmAAD+J1tn4Tk+Hlk4u6D0HMoZ93aoEiuCkBZ
4wrbql47U2Gc05rFQ6VczJtkMEfTMhd7KBEalmKd6zyPzfc44waXYJmmfdaIbHN6JY8sJA1whN8Y
REVNa072/tg+Tp4FahAwkhy+gb4rQVPYezXOtpl+HxnpuTbqIuVnt5L60lRivHlAa/He8qwktlqa
8jxolP95J8cw5sW4resbc7htav3MQi7Go4xJh8x2aIIjMelSJTmcXuL46NwFfeGN8AbjHQF9TPko
uQBiGPhnOpuL3HseixYRRxw1Gspxyz3ZwkYvx77OvcJA2CO0L3sVvNbpx7XIvT/GQKeMmcCtZ/Mv
3nYzNToD2mHmYa6xDTSI5CBvnLY80xVe7IqPYVw6pMKgzm3z63DZMtKpvu+gMg3B25C6s5go6ME3
qPHb4FxB/9iyUUKkxUhzXaWgcDjWmNcidweWbegIOpopeTD0YXd62Y7O548xFvMBf09VBu1yr9RJ
hur4AQ9d3bolKNmgiXl/erDFy/vX4v3XYNpijzsVtJ7QrHKPeOHKFopHJvjU0ZpcKb595iA8unj6
3OChIGpQXTpcvBT7PqNw3czL3dntVd5pZnNmiGX986/50EViU7sGTYjFfKg9uGpFgOzZkXOpt3D/
0HIKpxY5H3uHgMxVCH1l46J1P8DrgUm6Pb2eR+doUHel2KzOcJbDOQ6jpmV8uMyrVO3STcaHCcza
v/BegZEhrEGCxaEWeTiGrKfG77gLvKjW7h2ZXdLLxGbH/XJ6Ksde3z+HmUscf5y2WhdjTwXv2atH
HKrH+yG+Tc+W5Y+v13/NZXGko1mFjLPPXHS/BNZ6MdrKmdU6OgIVIJrQXFLCWew6owcW3ylB7qU1
iFNcuZD+P71Qf/Ut/rgC5103n3KUoueiKRSmw6UKpIawUhpymqqiubWaQP8CgVNbu4YZb1I/uYVQ
VTngjeWdGcXtBh4OrH9n+srtja/YpHs24sQXuRk4a6sBuY7GKOgdbbrJi9/ZuDfcb1PZ9SsnuC/6
L5MGTtfKMb9E8awO0n2fQxJu1eshdJBoQUdvlfYqoou4/aydqN4gSQL/RC91yE/luEtMEn6lG6MN
gCSTR6uEa1ND/KjNXrQWu0aYE29a1N8F0PqviU7RpKnWlpagpKKW4hLIbrALQXnBzNIiEDigHwuB
nrPa47yUiXTn7k2xKtj4KYAL2bm/tHuKI0WZPWooJ+8682vu6+RFTZhuECCGr6XhJloWNRh4CnM7
9MHQprARL0PuAdh2vulqlFvRoUtXFcQENHL8hAaHU7bWNqbAhSPHbBEH6D66JnlDdjCAddWNt/AU
iKAoetRvhnIbg3LtqDxt2rycW7+tBYZYQUjBmi94sw6vIheqB7Vu3AWn2t1pTBBJowIWaY7+e1fp
xSu6Tu5WRDLB2hU2+qjBCzBFka0LjpQNiPyQ8qcjr4MGaip26j6CFhXENs38PsKfvzETJduKSUAu
KvHKAMAdPbtVpV6hHd/t5IgqUYbC7p0UI9USR2B+0eTjlvBuRDo5trbMIHsWmdNspMitW4H98ONk
YpCIa3SK/HcMac/ukcFE42MzUNGi7olUuBKBWE2KprlH6hJnj6B2Vlra1jeQnsUFlrDxJsGD5glF
LVpF2LqiBEoGXVKiQKJgGNlUUOb1KYyukKoyPKeOzQsabhosQB8sfO8Ud6mFNbmjoD4S1BIXmaI2
cLfBP+BtjqE2Q+yiaeyM1VUIs22LbgaENggrayOsg63Mq/wyUxzsBEIX+zgUBdCdtGMMv/XwMmgz
Ki4Z8gtCK2CZDEJecEJJ8qdETq+y6cfNYODG14/W+I2mCkZ0vuKjhehUa7eK4MfQ95/JO/ARyC22
wZBgKSodHB5hMoD4aPR1mIB4yEZw9rGVRgjeYSYhgNOsYlw8QFlnIYJlgbykwGqvkCdHCkNptqIq
wqfWlMMqiDD/i1Il2PW+icpypP7w3cx4Uc3curHHEh7GJKHnRLMmqorfDtkCrY8WNrNSmvkuQgcf
J3VRPyJxLxHbzAERgxa5dHCVXac6JgWlFlCcowC1brthXBfwnbfaYOS/WhXZUIxZPkgj6AAXTboL
nBw5AWBe2xIS3qZyihI1fciZsYYogdo2A5xiYeym0hk3SVsnt60v+j3a0yGWqyjAo+bibCdsEHDz
MihLkUxtigqhpRAc20YOeNRghNCsAHiFwJ2bZt/YcK9lC1aGZGZATjk09oHqD2xMJ9k5BRgrv/ex
V4gxwcTLNniEulbPHizvMMzwkR9dHUWuKN2rDQ+jqOQdhu9gsZHXo+mWyO0kRgQ4G5RMJNHglrpX
Qw0NJpHQUwxeHFR/ikJQjE1cnAVzx97rDY6PwqkQAEMedG3ieL8K8Qe7/98EDJ3fJzqXKYY9ze9c
PJ++HMj0OfwPLgfQrGwHsgh7DgucxeWQUCfzUydMvdJANybrSpdcgoPe1FuxUwbju505PBoe/xaj
3wxEvfA32TT+KDRrQDYPF2StU724QGOVJhpy2k2BcC21zLWMOXt1pW1gvRbf0slpN/BTtE09aPVq
tGeNWwNDx3RUXmwt+YlrPeKaiCtc0JUB7D9rZxuyGLaICr4EkYlpQ9niem2AgYscN0UlvMLLKCyg
5TfZS6xoNBdQL98amQxu4Ow6kMlyrHMsOWs2WJhOMFHY64gM2D09HpNe/pbwHL4QYgIoqsTZZnLh
oY8KxzrQdqzJUl2u6yj42qOGtEZb9VeDiLvSm/4qLNFbmgSa9ikjI9ebvTlpL+ZKOUx26vL4LzpX
qD+Vm0wqUJanREGRyH2Mrd5Dh/JrL+PHMmosCrV0Z41uQpa9ex/9JL20SwINRR9/WV3xPR0z9Nf7
BsFC9VtYqPsgp6Lw0QqIjOorWVm0KegnrU38Y5BxFK9jiDoYOO5bS7WuHcunTl4DVYoJ/9Yx5oRO
6dCAmQYMBtC8436pJLeeeCpJw1fj5IcXcM7gJQzFuFNcbdgkfgDcWeTPWT0DWHq7gDRldFvXz7Ur
tDMA2CEHQTWUR8C+uEPY4A0VgofWj1+y1DVvCX1QxY3x2iacekaA9KXIMTPCd1S9RJf5lp5/fJFM
MQJ2+ChsEEOZ0MYacMwd8u9I874ErTU9cysh5DNGT4Y53ih1cxcPU/Rojg0B5jDeuqXyrGi4RuDm
DV+O6KPG1oRTyXrh5vimZln94A9BtlNFQlZeBemjGrrJPusdr4vjeDs4Kl1KM8KNI/s51PaV3ysP
EcamyPWOIfNmEnZcCOgcM0fabex1X1TqmQzLnEPXg1fSNKiNAALhT4JjsYgJ+ehW6EAJ9zQEsxot
vaiRnYx77Erzi64Jb2paBp162SjNrW5/oRx9mxH5orW/wljkQgu+tCqKedkrPbqNSheRsFKESGeZ
N5YTexq3Ubvn/6XanpAW6cytYyqwgh74BkW/TxH0SbR47QzlBcTvNwP5LOtFBJjkgI7FHGI9K2Ri
irvnX0o0/Dp1NHEInV4JBe305+kDaiYJLBaDTJb61CxTTrffXCwGyOTMTlCT81SuvTAGWqDtA2pF
OWL4gbyrpmg9NtW6avcd5JV2z/+r233sRDBQ+SNA9vJNa74QxG/YVDu7RsBQRaQEK6CwNC98pMt0
6W603jmTa2mfQnuTTw6W2eU2Jw+yFsmDKjsEYvsh8yJCZodgVxgthuvlpmnVTdgNV7Npe8LtkCLB
bLZflUG7byjX0/SFqNVSDePxQbDEoAdGpVxZ9MOYYF4Plxk/YdXnPrH+KadafOI5Hf8jpxqCkYZH
LjIvtB9J7dEpAvXNwrHviFJXNZ0/lI35KGHzqpsPafh1aukJEVkYqDZNPAabz96IuwZu4187LORR
Je1DjepNmxGEslHt5iLApY4/suSHOb1UzbiNwyfp6GeegDrvjcMXCYIUcDEHVL4FkmNxt/VqNE6T
M2ZeDTQN+9a1m6Gt0437uPiakW+hpaVHD8jyYi1XkJroK818OL1/jyypRmkfqKpF+mWJxSaI8Gqo
DGvCz9S3rpNBNS9cFYJFpSbZ+vRIR7Yb3QL4NlBrVLCci8l2fiM6TGMrT4Ouj9uFDPeplpyD/RyZ
DwwY7g7aDjNkbVH+QfY7UAu0eDzTgXi5QoEevmtCekgH1E7+HjwGRDUICUqc8BscME3uolxRD0Vd
ITtQehWFIGKtUW6F0o63tPTDM3vlyOqZhGIuxVTXAbeymFei0Hp1EAD1lNas961wi0vfrdMzdc0P
ZNLBjiTaMqEP6Ro9ZchUi2FU0BOORBzHG/GZNagN90HJTf2chV/nKaa8W1l3l7ZvnMwhRuPzUUtN
6G9PloaSbZuC1gpl8WXMl+mY0wKJkHPUhu4AJUpMuVzv7+5HODDgxMUMaKSDtTi4ZSvMPAen4VFp
fx+L4nEsk6fTQ8yrdbCaAOHZiSZYzbm0YSxerthArQwjvtJrkOeZL8mA1j1HpMUhrwGmrPofJpn0
6UGXwDd2pQHGnMqxcPkFJvXwlAyM1gqqSCs97ruuD+jbzpeOE3lcvon7OMGharD9OT3qx1wWc2W/
MCwNP8hMy1Ex50Kngyjc0+2GiPS1AycdIik4VxArqr2YKyE013tcxWX5SFxQa+ojmmvEA3PCs58v
yqrWEOq4mTjLxwjG93zvmDcUz9htXKvsPLV+93ERpQIjotklUTUfNMj0tQ0cJLdBzsBNL++sAfmJ
ZL5tLec5jV8qVd8W5Gmnp/y5WjrHQfDEHDoq8KbcxQ7S9A5KbiyojUnRb+kfzUCOGmGn+apQEbte
BQIuND6N6Of5dXCrNvg34Wwmzzzy+Ykerr355+GwBB8Hgkw993voTlyKYc49nJmtp+h2eu4pHxkI
8h1K3DSQdGN5hme2n/WNPVUeujn+tRVaCSdAY76eXthPVXWOVXgk3BFCdWDFLA4hI7GDKojzytPL
4KlGcwB56Hu/GZ5svTtzCBx5WUzwoURBxD+U69TFEd7qqjk1+H57YF8J6R3kxyOnHKhagXEjesJa
vFOrfWjI8aUUcNJrk5rY6fkeeXzUP4HiEgaYM33l8IXFF9ia/MqZPI3zirNCNtcTJnLEwPRjTg+l
fo7dTcI9+Ki0ewg+lve9X2VG4biF8KaOGtusUSp+omy9HvzmXtZPI/FSOjxCj8cbqlzhHXtmq36+
YUxwM9wwNj0gMHbLsz2vc9z6SiG8GEEYUb5T5tuilYp+b7AhWvfxWYfkR8Ore0QcZddo44sz5zbq
2WbH/Hou3hrgs7TRCdx1bprFOWkro6wk1ltewq2mFMWF376EWbnOO2ud4oI4WCPUe20dRD8t9zKV
VBKTZH3mecxRz+cPMYffALLnJ3L47OPaLYbO4nnUA/Kr2ZXklpgaKjJpfVM3iF05lAFb3N3c75Zb
/AsbD1IoYRn4DdvRFxsv9JHPnSKeRVWo0zZxI+ea2mQCex/LtTMT/bzx5psWOq36F8J+cVj2qVPZ
kZTs7ym/bAL5DVeYN7rxD12OjqCUa7ry+zHRdp1UvxDjXJq8d39/80HkIdAFDcZ7Rgp7uNpqEdtd
3CqWp2i4rAAEREB9oOIsfHeV2uyyAWcInG1RwkJrW6zzcT/xpQYLpDPL8Xnz8bzpWINpIPq3ncXS
mxS70rC1LOyTkJstOuRW4rUu6LQl3xt0kZriSjGfBwGjOolw8X4rx7/b+AVMAfUG2Ctnz0xkPVwL
m2IFzKJe8ywK/mlMeT7GS3kiVfraR+3N6fnO/9jhNufBzy/ZzNBVOYIOByu0KpiKrOo9uxDyJjJx
DwURr925ldPskJCZHiotKi5PD/r5HuEO0Wmfwx0Fp7OcoZvVbSH6dPCaniZDUcc3QtAGosn5onX9
GfjBscGgWRJS2oYBBXIxQ7vAzyjr1M6bsHGHarCDjrepBndXi+J/ONScK/yZBssaVWApOo9u0Tfh
jDuU9R7UytgNg5GeeWU+303kARYYTV4cOrIfKewfYyHwJFMXpTUvy40fsZ+BH0xcLy7dX6ef1fyZ
lxsEcIqt0XzmkS3v4UirtDiO4skz4jJcQUPDCCranR7jyFyAkrP7kKcDTLS8+0o7KfVQ0SaPxtOT
YSmXqlbNmixnkqjPUT+IEEJg2po2UiHLVC2SSh010dh6lUGRtUxH6zrN5Ywzdl56o1UurE57kKMI
gJXK5NwFf+RNA14BVQvSy9xJXxxxGdpXdRBGrWd2412WI2eboq+jFlsMAwiOaRlaWJkU8I3bIrqx
g/gGwZmN7KsdGkh3yaggye+2yFXHr6dX/3OhDI7fjC8EMcdFsOztl2jF2aRarRc2Ilo5Qn2kYbm2
ETWXhnFvS7pwfuye2b7HnoWLwgfHHIxcZDAOXxUb1Rep2QmrEdX3to1liGww2OZWV0so0KX75vT5
nuremfP9yGkAM0CfkRrAupjy4bgxTRYNXWX2gBV/t6RLvaP6VWXlhevWj6fX9cgDJ1wGfqhiawhn
af76H2/o3FhP+lG2nhuNON1ELfqukdv9VFNjutCz5ovQE/1c2Pw5bLHmSBWeBlaLc9f+cFDp1NDH
baXxkhzRa7DKivVSieE2bt8acQGE5KoUNoKYYt054u8/U+wGLPJpfptrSYdjq3qZmE4/jETKtfaG
TW1ya0x9cRtEUejVQMY3ojSaq95XHHQnx+nM8EfWmzKvMYfrIDEpgB8Oz/EPKF+aOM6kToM0UA3S
3sZc6yavC/NOB6SIBRV+Iqef8pGzy6E6h2/lB897WZhJRiPRzCQRnjaU7xCxfkSi21YofJ0e5khO
a3FZktvxWKnsu4uNi+NWksVDwznsy3GH03r41QpD55auEdBESd9mTI3mGR2ucWM4HX3BqjafIkQ3
zkz42DKTVvMpCNdmFujhMtt62WkhIk/e6ANbGAw5bGOsvVet0j3ETnHbSszITk/+yAnloC5hQp+f
AXfLoxPHSi2YYNl6k0HLKg4bXA45JBzECtGor6vuJ+5OZ6apHjkpSMdc8JiAejkZF9uJtiFWtrY+
eW0jWcS0FdhJDcQMhC7VTwvQ5C4PfRfTe5fyOsXhbVK42L/Trl75nUNpurOGrYvn+iXaFXTj0cY5
E7wduZv5YKbxkaB+rpRNZoPDmGKqntRL9LsiUWxKUz/HRT/ywLkvubjo9PJyL+8HG7OcxpnGybMi
7QoTE5Shw9egUF+heD2GI+KPp5/2sfE4vNBxISCgAzK/cX+cm36gj9S7J97j0Mki8NJD8cPAk2vT
Chv9fqeutp05xGcQg+qRF5lLkOuIoiBgvuXx0RfEB5p0hNf2/V2m149m3b8XzngR10i41Zb2o+9p
udSp5wrlWy+D+xoBU7cc72GC/ugLGvWn1+HIBoQCSfWDy2pOzRcbEPOHAbhPy8mCans/1cONjFGt
tSdV3dd5qZ5ZgKPzp+KizsIOZCCLhFc2Wa5CJBFe3yJNDAdMXlgAhTcBItzb0zM79oQRbbCFRnmH
G3JxlpkqCHXFqFWPnPAqz0C+x/FLkIqtVZdbaQVfTg939NFy6QtufBI7tKoOd1SHq4aqmLlAmdKv
ryU76qIODPenrwbylaI6aIBGD80NurfIEEMswjYpDu4UUOfbQZusq1jYMYZdQjy3QWM8n/54x54z
lFdEQijccYEt9rsqZJHKKeU5p+0PE283vN9/+Naw69rm/fRQRxcexQ6aIuwoSoWHC4E5utJ1qSU8
tDMufDk8uGVtoBYZBqtpch87pGD+9iaeVa0on9AwYGr64lHLJLf7GcHjSXucJV1rQAgobmLYW5kw
bU9P7/MWxmbOnRVeUEGh4D1P/4+Tg6CyVNSpqh4sM4bsFW0i8bvolPXpUeaPfJgRHY4y31Z/jOIC
t2pzq64exjRcR9El2KZVqo+gqrzBf4rzL516JnH5fP8djrhYxDhu+zDD9uehnMm21QTaC4dVNP/7
yatxwg3P6S3on28Wm9CV8hP4UnKDZQvatDtUnQ09f6ChoJnrYkRqQQWQhMr2mKxdswZYUnXOhV/6
2SbB53EX+sByrDwddqTx/e1Apn0HMSR/gROLdKkyVP1LkWDsSb7fRpB+NcWTRfLaC+J+PwOLE8e+
+dxaefIDeru5dRMMK3oZoUddF+P7COxzreJb/iMoBE5Ttij3uqMUr0raYw9/+hF/fiUpQtE+mEsw
TGt5Fk5ZEbVpUpcPURcG26qFyIIssJf25RsZ/pn9dGytbVhDVDuJ2mGsHu4nOVpFo6hJ+WBUprGt
7A6HIDMUm9NT+kjUF9sWVDWcepsMgRhq8e4nqDpgjW3nDxEUWMAtlnVRiEbuKyvFoDrrB/tOtQf1
qphmI5i+Vy+1uA3wjUIa3IwLoINTPV6YhVJtjKbqQEcZP4CmGmeWfkmmokvGvU+8MXcz0NlZ1qEl
KgN9bifFQzgWzdbSarluRj/a5IHzjk2PtbO7zILlPlT7mHLizpx8ca81stk5oQXNvDbLbVsE7uXU
ysSzxsDGebjR3qQPRC7No1kWPLLv88h2LtPRMK4HvFzuTNVCmlrH/DBvW3tVBRicj5WSPIdI76z7
WrN2JKTaDi8M+0yz+tNmI32g9GlTa0QY61OBqpVa3lCiNT12822YG19CQ1ziULBVO/XlzCZY6AdQ
zqZ1Owubcc2jR7Vc3FIbmzFCwtfDExCzDloBjr7BoaHYxmOuf8EIQHho1bdvhZsMP6oxrPYtxfjX
Mx/jU5YKcYYc06aPTaBHef1wyyeuaeGyVdieoyrPOfZ6Q+JDIPaB2PTyK1zeYiujeD9gKGjI5qum
+2dqrJ/bSx+fgOI694RGZrWIdmJhFJiIx7YX2MxyowxpuFIgHjzU1NjRAnOC7wPA51UFz/ql5Kt4
JZXx/vQ6WJ/vY1QKGR7+JPc/dM7DdchLExShE8iH1kiS66G2voWgirE4bJvrKrSiPRY2FfZjODvF
o5VijOgGs2oAvZc+CuPHAC7hBazn5LpRh+oS3BAl8nwI13UKxiIu2+KxJx56s4q+/SpVEd9Cw+ke
M7UHDmegnhWHtEDRSsYjI4Cs7cew/JNGAOUNUv2CZ8BvCr4yvDfhvh+LjrcKGLVF13/VtIDTm17+
0uuy3YSiSb64aZS/hyFcw04K/150XbRLUDh8iZRkWAvA3dsiM+1thlP6rTMOxQVuS9hWaLgMa7k0
7pC3MC/xNdO+On2Cob2OqvLKSZvyQeIbhMxiYFyFVUCRGnz9U96WOh0hEKYalXEUAEDbn35Cnx4Q
Hw5MBxRSolVKk4tDE7wm4PPC1r3azH9iffKrHqPymq4g9MNeqls1L88N+Tm8YJhZoo7avwFaZrEn
XN/IElvT04fCNC+Q3H7ljPpVWALjhO6xxIuPasp1It1vp2f6Ocag7QeNl3arTht52euUlesnfdtk
DwIz5QorJVlnF9rwtSrK12IaLgbXOheuHUmxGRPRLN4BVMaQ+z3c/rUyiEHxs+xBkc9inHXFcVVc
dVn1ExGtcGtOryZQWyTJH3BXBnEg1nVxG1l7bEjeuhZ7oaE/1/L9dBjTdaMUqs0lJPLqZdsvawOZ
uG5Qc/Mb9SrWH0GjKW28M93x5+kF/7S15swdAS1KwrrQtA/tzz/CyJDKc5i1bfdg5lBZhPvSp8oW
PMWMP3GkdmYjfw4y5mBmzrggbSMFuQghS9e3AGdMjldB6V65Sf975Mg9PaOjY+gfhVVyyE+tAjWp
tcwZ1X+OgQXkRWCP30+P8blPzg0GegYJMpT/kB9dHNyNKaTI/NT0kBdZtfjEAbJeNbGcFT2oQYF4
jK9l+FqYsI2M10nLz8QnnzbIfFtDZwWUwKFAn+5wz05OFMLsAg6Q+EgMJrmm73W9b8CHIsyywiG2
eTo940+rOg+ozc2RmYPlLhswUjiTqIzE8lAT0TBlmjA+sSvlzP74lDrNgQEx1yznSDlpeR/OZO12
5F31rLL4wqWAUbZ4Vib/DJHx06ZnGDBdHzzgud+8OE/h56Z5hrAKmT9GDZ3kflCVFgNpv5kFzybI
QwIeyOkVPDY34CosIA0mRLgXe99ScIYLMg7xop190hrjC1WzcjV25e70QEdnRyxBXxPwCt3bw70h
jRwx/Cw2vbBUCsyKkmaV2MVP5EuwDXZUrKen4cz7cHRu4JyAO0ELhYV/OGRpUiPLjNz0tFK/G807
cG3XunomWjo2CEs3H9K0fciLDgfRHH9qXbebIQLZe6jk94pS3Jmp83x6+Y68WtZMMAWxRbvkU1ko
6KOsG9PBoEPmGpfhKJq9FUTdt7J2qytLRvrfLZ/O9G2gTKiafUBsF0cJCkFGmhY6Lrs0wPeGBrEL
nRvrTPJ+ZPFQ27YRMKKLSgd6MUqBOFeUGczKRicGLoT57k/ZPo+Gy9OrZxyJ7dkGHE3EtDN0ebH7
zG7AJxTSkReZrXUXKZC/0hoN7pUcMVgXbYRiUhZXGKSjYLYqpJiANUPM1O9bI4L1NLhdi0p3kulr
XIzBj6eRMLc0N/I7Pe8HxDww1aL8Om772u63CXkXmirErDUGc9/h2YgbhQ82ED27/ZMjlGhXagm8
G7Pq11HQaF+6HtJErCclrn7j0wjz6rdAo/4BUFz2XSqVgAjYBRi5Fsbb6cU58maCO6bHPNeVqWMv
XpMuzdvJz2MLMab+JslrfTW54W1FjqFU3bXRZQ+nx5vfiINkm63FaQ2AlfoIKf1ivMFJEzvxM8vD
d+O69ieSi6qDAaev+3y4GlT3vnAkhT73zDF+5LKwwHK4JPjwPz71HP0BT7+UnMWblCHbB35Z41qb
1GfylqPZE6gkiuSAZZjkvOf/iF0GEu3IEoXjaWOJhVpR/47V8QbQ1qs6aI+ZW/5EcHqH5NU298EI
n17bT5Eqa0ufcW5Xk7t9InaYWGJOUanYXlOklzRaVsK/GcU7lBPcB2dbqHPqnx9B3/JpOjSfmC+3
PhT8w+mGBUG/EZm2FyHHj+elgAqFN6juGZOD3ReJtoJclgCtVggRXtuDDa8kb1M87rPpMhBVe4E1
GFa0tRSwY4v0KSoGmwYW/mzq2GRr2xqmSxzSECZL4qA5sxmPLNhsmEFPg3Tic4O/0wfsmB1F8dQw
f0hsLqOxH15cvdkXVfau6f2XugZ7/HefElVdvCdmFDeqQ8vud9JZvd3gxfGAi9FXJ3Qm7Gjrq8Se
nhG1wBN3vLBa+8y+/HzUHo45L8Qf27IooXLkehM8FOmQr3sRafsGWbO1z4WzPT29zy8aQ9G+gMj6
4aSwONXRLaSrXbjBQztIjrKoyu/jBnjGvzAKeouMYeMisgx2+57ioIS/9KBOXXahNorY6jEGyadH
+XxYMRd3VhElNCNQWrzNkRX/X9LOq8ltI1zTvwhVyOEWYBxOIMfSjOwblCJyzvj154F2a88QRBEl
rX3hC9tqdqPDF97Q6DiFuWel1rEzMIdjjS29PHaYhXjfvVj4VXjunpxwZV8ufS54pSTWjA3sdDau
UGdmKua4hPuTaWrdlDg75Sb9CDE1V+7FxaFgghH9GYDB5pEZxMc6jYvMRQJaTyAIFl/qAmPsxjDL
lWd4aSTaTHTtkGOnXTabVCJZJVo4rXsWLNA0et7Bga0ocxf+ml7G0hacxLmR8yERYS9e7/baF0iX
s1zAIj6A2S7gKzumqyt3+3ISp5PscG9MHZX5fKQxxnAU9sm5MaEg+ei6x/nRQGnK9ntlL4flWgF4
aQH5RuAvOVoQF2Yny8Cqr880rnc8Q3BfY0QJD0vbT9Mf97f9bbgpETAjoctLNj1ls1t9yrnSRCvR
vKPKsMHr6xlUaZ2Uxq5aq7suzInqPlrqUyRIDDSbU9DD3taDIrgoQHFaENOxUL9WavXne49hgNAR
1E7C7fMZiWI3tF4TXDJ/hHXXq5adD/6rbiQrMe3ti0KPmAY9gsAYG/Ghrrde4COXqEKavwhmcy6C
8d9USDYBiiAoBWi4I4vDp7FBFe7+B5t+/vUzPI1K/YLAaspUZ0GVGYhY2el1euE/QI3LP8om8g1S
nnSObAYRkGzfsXTvMDTWynwXDgEjG1ThJTJwZZ5BNjxVbUWD/OIKtbaJu6YEPmU0ezcBllBqmbhR
WxQs7093odTBfAlZkSqgWH8TtMaI2IWaWrLKsYI3dFHaXl2doy7dIojryC6c1UR7lvTgydJDzNiy
r3Hsrqz5Le6IVjHrTasA3XdTVGefOsGBVY16I7mkUYOVehw3tqqm8THDRHAf5ln+iBbGcCQUFbe9
K04S6SjElDTpVn7J4tdH/QhCCD+GBbnec62rRC0KuNEl8J22Rd8BjWEbJbGwsqEjAeNcWf1pYvPd
RnmHxBrw6+QgcD2eWfSo0cZ1fOlqaQ9G+dQ0Ja1O8Z9BZkhFiHCzlbclYr7taDwDP9jqkfuAJ+tK
ULO09yiYyFNWTBd9ftZKXa0DV82ji5QNX2B3Jzb5sGeXZvxSRB6pWby/P/OFexHbq/8dUL2euCiW
XpKHDBhnHmKqlfyECd+rl9W7KlkTEVy6SCai1vS6sNDzEGAq4EdVlUWXwSqP3dj9J4tIaNTFi9or
/8gJ9o5VuVbBW9pIhDmsJ0pxVJ+nPPpDlOgiwKyZqRteqix5SSKBgANb77wVfqBp8Vg14pM2ji9G
JDt/sa5wUaeH7Xe9+3pcrVC71rfC6OJ3/ZPoeW9a2p6GXDr5I3LKfzEWlbyp6ADAf55/ItoL+qxh
XQWjhMff+C+10Lt2b1T72FWO9webNsTNSYFqNxUe4G/Ma8s9jdqhzprokqoR2udRVz5CKhHf7o+y
9NlI3kGh06GYdKmul0+Xu05EVTm6FBVAdDUdvuRl9uiOipOWOI4G0SmRxr1aJmv4t4VsdxJc/9+R
pwPzYcPEsifRjk2ZXzaA4yvlU1uh16OP2kODMEXVeXv6Nd/RvYFnKGW7v5g3i8qUiVsBxl2PnqA4
Ioq1HF2yztN8G2BmvVFGhEMCBIGOViGjMyQ1wzuXhPbFDPNqpT299HUBDKiAeHiGiJeuxwePqSaN
KXDvRkVzbFspPw6WWq3c7kuXDvhOcLvTe3eDuCgqRRkC00sufpWekhxR6aSg06+darNYOYcLwRgQ
aRrPFIMm/OosjAhS1fXjoEwuQSyOGzNWUXLypxZnvhI1LM7J5KhPbRdqf7OVQ36lCQItTC4dAr2v
Jl5uOx6w7l0SZWHj9+naoV94KTiChCkTHZG6zGynWFj/1oh60E12jfJBiDxrz85VHcuERKTUkXUw
JNddeZ5+lxXnp59CDFBgtijx0SxA8GRXj5A8Ty6ImgPMTJ/7pnBSpBlMlKYiRMn0Emd6stan32/m
GD+MRv0UKOH2/jlZ2qd0hX6jRiDj30AbdIPWQj7GF7Ea3mrJf0pGb2WuSx9UNwG2T43SCax3fRSG
qmkKRerjSy5TXAWBhCp3MABcKj8jXrOCx1wbbPr3H26d1gLIFuA8cwnz4HOaoZqFJZqt1dZe9Ksv
99du6RkmXSXroj0jcsFej2UgoCQGZRRfIhCwx64yx61MDfMhEYXsm6EGuROquvEtlLpo5e2Y/uTZ
7iHZ4+3gbjNIj2aZUdolrukHGBXqXf2YdfEGef3HNOzf7k9wbvMxyUmCe5qIjjKv/o1yAbkqPhGd
mF66GNt6uStU2+rN9EnLstwRKsV77oMARJFeJI9RJcq7EZGzXSNgiVzQZt4E3hBu2liUoSBOGipu
EB011UeUOCrHlSbZwk6mRQsqhmSDHHgeFJWhoNVNN6YXTe4i24zyl8AMVvpGC3cFOg5wujA0Aw40
z0hFo1Niy/cxiDQKaDfDq6tIr42uJXYkhme6uLuVD7A8IC1G+t2TXsbsmsiRvtYiNc4waBbFkxJC
4lRdvd5YUTjsfb3tD27ZvaeDIG0rDFdQ9OuhRsWDaDdVNdq8cIYT5UNlW+ow2IpVyyeIoWtqCUu/
0qKvTHmZKtENw71Wejmy+ia7hHGdOpDhU6ctag8JuDTfDFKRvvaEQCvvxNIZ+DDo3NxqKDMYDmHB
t0jzEfWuETkyOTp4aInf/wiLs5tUURSZ7UWB4/qYZ0oouLA2sssYl9zTo5gcI/waMGdv1V2e19V/
ohoka7SgxelxskF40IGBv3I9KrT5IQRUwZcffPEzki/Na6d2+Ukw/WSlUbl0csi0pg6sRaV+HquU
cgL5KWcoq+t+qn63rcq1q3JhDUmFVZV6KSnSDU4G6j+ci8JMLq5cbambH0P1VxCaPxG0EMw1Ntdt
S49RKL8B2aODeKNjoyLaVmm9m17ovr5GUbMPaJSllrRXrH+HRjlRr0B0FXy6kqyc1+l1md3LIBIp
/RG3gEudF0xjXzTSthSKS4xg17ayav9LkWeTSEql7ErdqFZeu6VlNbgdaJtN1Lx5HxsjAS9S87C8
mO1nvSyfXP+nNoxOj87YUPy8fwwWNiS6WnSYoQTDNZ9n1AJmLoJnkFwiImdT1ti7FV6okbayhAuP
KpAm/vzJoYsK++zGA1mpRsjk5BdT/RKDa9IEBEdRh/aCh0w/INt6f1YLX4wYjKWjNIJs1Dw4CbUi
FEu3yS9eFzuWsUeOjqKw63So2t4faWliNAqoCtHUZntO3/JDZCIMtZF7Ye+zN8rP8jiIG69NAXKX
r240OOCXHgA2rZksLA5KOquBSacoMw9uVTqqWH3K/iXxM+1ltFLbGrNnilaoP3hx/ixWarQb2yJd
WdaFzUKlkdxrosdzBme3VxEVvqRkfXARlTIHNAnWvFWFSYdEW4uFFm6vyTYOphVviHGT6Q39xH/T
Qv/iIhW4m+QDz20Eqfv+11vaJyrFTP6CTksadP31zKTyh9hK/UtYh08BAn6sdmn3g/mQrBqGLc5I
o8AzQd2QPpo9OJIuFqOoZP6l9NtgF0KDvwAZ7z/dn9FSgg4/jWeNu2qKJWeJljVKbuD37I1QQ+LV
zl3BypGx9e3UsrYJjVeayPkm8o382UKO59EKyjUdhaVVBUgMg4w2HXns7LCXbY9ytDRMFf7gNcnd
f0N/fPZ0/VEP14wplhaV5QSHg3wCrfDZovZgTgUptqjyN7ST3aBTHCuP5T+vIE1NLAA5yIADhZwd
cl/ozaJx2+CSN6aI+KbmiJ6fUXYNv+RScLj/BRdXb8qssBbl73llP6+bRnRZuUvrNq7tKlZ66kEY
J3JdHSP0aJz/v+Gmu+bDBdbDGCnzDAW/ovE+l3r9AIjq6MfWO15vX+4PtfixMNlgb9ALpAt/PVSh
YUyKInBAIU5/EXmyC8ALK59q6Yrijya0olt22xfxhCztpKwNL3Isv1CCP9WCehYlrGDuz2XxnAFW
nSBa5Ik3QQH96TIvmpQ9YUaPbu/vQ7XfKWVzDgTj6Jrec1EKLyakdxta6K+VwadtPYtI8IYEFI1E
kqwCU7xeSWAobQsy07toUeed3DzxjkJnosOeF+6TL+fNltgEo3v+rW3VfbqXhbY+xaa4Zhk53SY3
P4SQzMJnCQjoPMjUxEBLrDrwL71XHbI629Zj/BZWbmIbSj/Z73gvY9x9ygX1j3M2+noTiEOZ4LW0
sa9XoFXrVmhyCshKkD24ei7ZuuT+Izfdthe8T6WACPn9Nb99c68HnDb3h3MS9/HYtY0fXZqxcz+1
4LqcOm6TDE5uIYBZ9jHYK0r5tcSqcOWVuj0309CwIkBtkobNF9kUdNeV8GW79HF/8BAy9BA0vD+7
22MD4J3tNNETp3xodjR9WaaMk9LnoGFVbCs3QBxfFgybndZt7g91e79N2Hq+GoqDiGDOqxxFUXYC
HkXhRe0E62UqmDlJWhdOPsjuNtZc93J/vIXWIQPSMELSk6blTSgRG5FXtRIl+Yp6oE1W9ksUIe4V
gvcw0AMQ8vwoqQV6FADNES44eH3wOYQWdv9nLK2wCj5hgnMCgpq/IdCHk15AS/QyWtGDiatiFYef
RHONMbE4DLBeHkWydnEONarHil5ob0QXWYjhNFVToyr/j8LC28p05JuTP0VntAIoYpjSTUM2afxG
Ruk9vhila77EWHA5chnxMXsuv+98/dCJIgiDHRZox46+8JtR0pugqK9jTU/434q+/kWvMmXrei0S
V0lXubtSRn/LDuNIPIpKUW/w76s3cWY0kA7xY9iqSLDsdDhsP/22U059XiZOT5p7MjpVryDuRtn3
quoCFLRjK9m3nkinuCkSUqdOCxyBt9tuxLj5R3fR6FfjqLfbrke7YbDyzIEWUDxEqd7a4L/bPVXA
npIHOuFe3SW2ZKE/U2iefkRrwN0oSWXs6dDUD3WgmytpxcJnBKIGboGiFLWveRGy8KI+rAGHXXI8
vfZpxO8ca9nc4flR/Pl5ZFPSTUF2iBt8DkNHxjxHVUGnPRbo77GLFnVhsVrtnoT6/f6mmeKk69eC
vjnVPJCDvBhAf67v0K4u1SocRO3cReN3vBlPtYoepp9LijP01c+yK1cSloWOPUm0BJUQNRQC/Hkw
1YshNFw3088STPf/oqBQH0ZRbhzTiKpd0/ibEtREILX5ibvKO+vExXvLZe/en/itoOAUnBKhghj/
/WjfxKnqUNEu0s9dXwux3SX1t5hWhJOgZAtEpPI72yp9f2PiVHukt9Q+SkVJEGNU1bE0rPSQ+oHg
KLjrrnz9hTiGX0adiJ/Fp7nJJUchaqsWbOvZyrIXQxhfyhFund6GRzFND75o7fFXfSSKb5ymUD/f
X5fbt2AaHNTRVAuj5z3bEIkwlnigujpSnVnx2icZcEW8vS59BfuXC3Ot/HYbrsC1RJyGQQGTUEu6
3oBCIsWi1ct8Bhd4KTrPP8RSfEyCmgp4kW5dzTz0hu47qvDHKoZsgEnyeeI0wzedH+gQ3y1MakXj
XMoVMAopV5/LLvCOdWc0f6wzQN8LncYpSQfNT8HqepYFgLSuweb0nDSYrmdN0+2r3BocH6SV3cew
yO9/xaVT9jsE/M3Mh7s9292G65pRI4TK2YyS/3SSykgYL5Eb/nIN76eSy5uITkIHJAmMSrQTJGN3
/wfcBkhkgCIqmUgtMev5oxe6AQXXyFPOihwrJx+fnCepNOWVy+T2TmYU+kE84tDgb0plSRxUWuUJ
ylkyja9aJH3NouCrkgc/709mIV6ZxrEIFOi0g46YrWZpCRUAP0U595JaObJW7du4PlrEueOofUJs
5bs4Vt/Koj9DbD2ZcvdPFabKyjddnCzaJ5T/J+LlPL5WOyvrQ4nJ1mX/0yuzHnUHcWfK+Y/7s104
kWhF0fECGY1C2DwarA09FyOrVM9N3u1z16sdrelqO0nq3YBMguPnMQaqwhH3qOP9kZdmiFMd4a7I
00D6cn1KqirB1mFivMielV6URokR1VWlL6onytu/GGpChEzfFOmV6ad8yB2GWIkk32OSURQ+uGO2
y13/ADV5pXKwNKOptKRMosST9Nn1METdfd6mlnIe5WpXK+VDNVifxlT+dH82S6ft4zDzioGeJaZa
6sq5qVKkCMj29rpYNyunbSFWMD6OMnsa/CRwPQQL1LPXgyG1jTxCTJ6+zNYPM90hlqw2rSYlf7Ht
VSqLBCi0TqjBXy9hjn59lgxse9NV8v+kug/fc7+HFi6sQy+mFHUWDTEAVTLuEvBC8yS+b0LURWNR
Amo+uBdPTatfgYT3l1pUDUzOaty2xdBusZWOPjVovTmWlKq7whvM506zgg1OuL3jybnwxcB04jOq
Yd1DYES1k/i9HtpRTFtwSC3hfTT6did3OKiWmZY+DJncOzXBSG/Xw9C/i0GKhQfvCQaD2DyEQ15v
2sAtvkRq3b+EmGg7dS8Vl5zSzs7A1n6f91W08ePM2uXNiJZ4mwnNxeykBj+2ETOvapSCfdkNEYX3
Nn0pWnE44nlunXIoeZ/7WAk2ghy+DWNkPQ6+2zlSKEgrx3tp/9A0JqylOj8J4V1/ST1O/Bbknnwm
aj8UenwUIaunHdZ2ifcEi2V//1AsRDKoxHCV8AoB1Z4/QZ0LBabwR+k8hNLWzLzPYeJhqQQw2Ilq
KViLJxeHo9yCPAhsATq0s9kFbZ3LMqpRgyoKFxXD0l1ALvKM01Oy00I5fjVDU9xIsZ5+EtEPSRAG
OJVS8M1T9e5QYSiyDfDyeEvGTH60dHlN1WLpjsALy5j0uliQOdyH10OVa7OTz27Wig4YQvFI72VN
znbp8YAxgV4z1b5JlXy2CpZSoHbdKwhY4iAWI03mx8g7ZqjjBMT92NsI/xaRH9umMW7uf++lu5Zw
h34gHDOAhbOLAj1/Swi8VjlbQvd1DNsfTePutVWc5NIuht2NjhNVU0DmsxkCATBctepgV1meI5ZK
bw+6jj6EanwNOngH8uitNOCXdhboEOD5VLx5lmf3btSYcYOygnyGTvu10QrYgX71XqmYB2CftYYs
XhwN/OmkRkZyNG+tdoAP0E7K5HPQwaekjJmP0TcRMrLfu5/vf7ElTiiQ4cnLBttnMOTTb/nwCsPP
4tGQfO1slZrxRUvE/mAU/fCo6Zm67SUATKZSaY5ZqKqjJV2B2nbXx1u3R7fU9qzM3wuDEv0W6Dhm
rVLviaSJZtGucIoijo8YH1pbEvfgCN0FQSGUGbZRA8Er05Txu6UG3UkuimqvSaX6Unq+vIEbYOkO
7wvuQEpNSaEWjcfIMJTc1tHW2aqxIW07aZDtCC/QzylbxIkNT3S8LGz/4rtDCAcfO9kZ3HRSIDrH
Vd+Z2lmUKorGiv+vXlkHIRe/xDBiV57Zhc8OWYdEbJL5mVhx158iCetKIi0n6otbzXNKWDvs5yI9
9u70pgXaWvq1lIBfffxZ0CJ3FJLp1PLxq+yl9owHpTdeKxTL9Cx4R3vEs5Pc3HQA96FCh5s0wkYK
mzlp8LcCEqIr81+AYCFqMrlTgAFagCfGBv5+rtlB7xahLBSGp12ssE52uVxVkPUM71HFMxRIbe49
5uOQ8gILml11ZXbqQdmXUeqMKjdrgtHdfiSC/w9jRG+TQIhY06O/LXxPvktTgg5vgcBy9q1SymWR
SXXkrIuU8/CU1Bx5tMbjGEjWRpdKfS9XimUruvfHdkLgaT+OPD0yHw5s1GHH1FT0b8qsdfLyNdHe
7l8JC5c4hIaJ0CFLyDvNH+1Ka2NKDol2hkmDj2KEsL+lxUirRfGaHsjSjsc/ga1ugYKg3nY9F4Py
Ytr5jXpORu1FCasDZyBDVDo7hGG2Jku7tNv5JCI6ShDVeDlm4YGAfGkzMeCxZS/a56IZgm9yNggA
iTMo71mpommUBk9jI2nnSpZIs4Zi3NdJEGMhi+5KP+hEfq67Jl67EBZMHQyOPC06uhmzvTSxK125
b1FFibyMSyaDALambL600gwBmWGC4QPpu15pQRESV53GSCkZIKZv5RT5uLeHUcDdsO6j3f1NtPBE
T00ZBJHQCwEeNJtTpUl5hXy3iWuA9qsP8j0fP3HcvPkFw/l7jWnFSpq3NEECAouSLUWIG/6m3Cki
NhSieU6U8Vnopa+x3GJsB59er+K1R5PFmuUolMrgkE1lJCTKZpMbB3ksO8uzzmVevVt98trqoHfu
L+BCFHc1hnz9wQZ36CVcfq0zaIy9XnaPSmqcCibmtFr+5vdq6Qi1+2zBoL8/8MJCAvkgeAbADLNr
vlPaLIFy24/umUZ7eUB1v7d/69q5ZZ84JVnFyk5ZuEmnaJ2rhmI0Sm+zxeyKPApHK4BbrKtvVZP+
I4/IoHTDeyFrrZMKk4OesZJGL1xx3ANsTXnKg8hPrhe3Q+mbSkDunkdd3WuCfqIcfqkMeiX313Kp
jnw10LTYHy7rOLU6UPgM1JAASVlKGB5/T/WhsSfpg3hMxW1SG/tIMfbNKidxaWWpH01wCdhTNwUW
KdU9tRbNaZsayidFi/R/qTqVO62Oo5MqAqi1Kqrrvj6UK73ZpWodaAPltzCxtgD5tzS3Ji93z30W
B5/jVixOeqz/kLAcdpAPiXEzCOPHjPc7xQe8qs/K6FEMDePuoRxw173/GZY+NzobBrE0Lw0d1uuv
0NT5qBvYNJ1VLcgQGi3efEl6aTLzx/1xFj83wAf4/vT/yPNm+ypTuQ8HFc/XUD9MKqz8A6uarHyF
H+0kkWh7QuSk8pqZ4cJdwevxv8POdhkEoC4z/cY8K2L8wy2TV90bH8ImwUZOLDArrZ8mlUNUKYKV
c7R0V9CKA9GEEh3gt1kiZlUUCcsoNM9s7X1gFXtTyc6IwlQO9uTb+4v7m745u3UB2ekgO8icgZzN
njDJrDkzY8osi6h89sMiP4++XL9FWeV/H2pVetazpj9meqhtK/y1S7sqSuUx7SGWNEZfb8Ta8B8K
Nxm2pZyVTi9w0eS1KTx0ep4fYty97aQu/U3baeDecCfYCKmc7MfS9ewMR3SH5F1/zPOh3VQJrI44
1dZA8Lc7lfYE8DRAapDyCMCudyrd04j519ZZbEb0RAtXsgUxpZ6dFWsWO0u3Ay33yTtNJKedd5lC
vaaJSlH/nOnIQcau9z1T+2cUpf/NNW/nasYeE/YVfMrt9CaeMh2tyUSMi2l2EEWRaFKh53NuAyyQ
2yT40nrWuKUBla+8Kks7E4wrQtakVDwvs5PIYUCfG3n4s6sOD7kovVcxdThLEI/wk1d25uJY9Hc4
BBKA73lnKUyFWlYC0zj7LSbVdSq+uqN+ANeroumDsvH9c7C0hspv599JqeImPB9bWD7guYisIi1y
1MLHcdgrKP5KY7+S/S4EpjjO0YGgQM/zMd8iwBesEc4Ux7sQjmXhv7el8v3+bBbXjs9E6Da9xfMb
JEPJtUlHix1Rpa9R6r1Fso+lmzfEgGjLNUGM33iS+R1CSgs1i4YYscpsW3SJJmdWHHNB+3Ic7yWg
DRcr0oIDeorSN5BL+rdcsLqfuSJWJzQMqlPgy8ZT7053d1jE+7x0x+dAq/tN3yqCrSax+gAoYVih
VC6lwhbNX/qjk5Ahz8b1RWCiWB1YeWmd616BQKrVw0umJqLTDfnwXaPOcmgFbXj25VS3xzCxfsmd
Rp5W4j5eiliyRUOqXgJBCN5Q2BJIRmFyiJ4geU6hxPVfPANskUmicmJM3iAYOp32nDdY53QYrVMM
PO1R6nTrZ25q/n/NUFkrsmy3/tdAltAVpxOCLodxowMXeybIL4Hg2ESf5egGIaSkcUSVFNDGs6tU
1QYps24jqknyGViTeGzRz9/Qi8Ik3o/9xygvwx1mxu0mKTL/oDWZfmxRwdpmqkE2L/f6RhhCZdtT
N4gUKXa6bkjsuDXXDNmXmsTMhO47GAiw47c3YqCGrdIxk7Y9NUER2sOYPwxK+1xp/nNhRf/4iZQ7
XDtbUAdfCzzS7x/Apevk4w+YlRPQc0VduBWtczvwZAc9XonAQNy9XzT5X9yTk5QpPDu0Cm4O36DJ
iWC6lkWpEbujVAyCDd/BeE+FEV5oof0Fjn1Clv8/6YDp7vkQfHeUwUXTgw/uS+ZjrIxvaM/bHS7p
jSh8u7+Kt0K10478MLfZWJNq5YBYvXuOU9UjXJAa4SBIvvnadv4vtVZ9O8us/qnUy/hBy6TuRfHj
7h+K8+rGRZPF7hDMf9CVOunsxA/cU1ZFyZf7v3EhJUfPG8wkPONJJXQerIVepQ2e557LACO/FvOl
g2S4OlhNvcS2NCwqye76Sl1ZmsVhySh/55S4p8yu3EztpIg+hXWWW8/dNVkSPkuZC42zKePHSCm/
uh0u7/enuvRwaSRW8MVh4t5od2sUdAIFxbJzWrj9DmxT5KAQWe7uj7I0s6mzBU+IawgBkOv9NRqy
y8UsM0pfOE39XZcKbCh3nXCJkzWrl8XU4uNgs3Mq4ABAb0VFZSk7u15yanmpDGMTNw+J9JZ0n2pI
NlIyrJCulm4H8FlUjiZ9A+746ynCuqRVW0Fbi4bxWx56L10vvkVStAbOWVpK8DkK2wNU2g0alTcl
r8rpQm/U/DFo3OfGxM/SatTUUf0msSujXnlDFm/ej0POTmynQJEwaL+eY89XbKCMJzPUIHlJjhbW
x1GwLpKVf7Wy9FM7WBclKdYCuaUAnFrc1FWYiFJz7GtihFpadr6ATVb+Pmbusdbq5yzfEUIPNjog
X3Ex+4sbGNTKdCPSub6pWseQA/I6HIWzNe4KqUITI3OMNDyO3RpUc1q9eaDFizYpfhC83ET6/sC5
bAYUBUmBa/r1mvBUWS9iXa7MaGmDUoija0BVkx06i5OA91tyZ3jeJah1w8GRtdsaepvZvjCusfWW
hwKfiY02WkvzkEwPqLF0ZSSc9RCCA0Az88Eok/jYpaq4crMsDkUJDnkWsOc3Og1jWLddXljuWTd8
/7XBlG6vKFFwkYJO3t+/xJZqB/TooZBOudJNobb046o1hUQ4w7+ldZpFlrCt4xB0Q5ZkR/jY7Y5J
au+g48dDK0bjyvhLU+UIICeEqvxE+76+YTzPGiqiRu9CPWrYlXkwTIm5dtBRhVx5FZb25IehjIlL
+yEeaNXBiPvG9S592ELWa5+VRPshSK1dofJ6f1UXh5qc14Cq0VmdFxg1ZLj0vJS8Syym27wynqRO
2IuR/iD4+spQS28dnVNULehvT3fJ9awaz5WFMhc8oCZua6ea91+urylrLU2H5gF9yUmDnwDuegzT
EFp/VDQP/pAnHPuxKneRJpevsVl9r1IxW9kTi3czBfaJ2kxGfVMTBqlZFG5msClUH2mtov5RmZRt
QKaRY1RpuYMyqDh5636PGrE5jEHUOqag5Wuv7tIVzTfk9WPayKPO5h01cSNXE98SpsTjYGbvlt59
K/L6v7wct2Wpv5V1+RclEgucwUTxhHs5Pw99hxNgovreJVFC7DAxGnqVdb0FpqqtbdLbo095nyP/
f2Wu5gU1oxzkrgSheqk7/WHMRCdL03+jcXgoDH8TqOK/QSN1dqqsOSj8n/zs4+tAXovZF0/9ZGKB
jftsXWElJIFMafqltAz5aEgJUUyvZhBNU/ER/4/6sx9Gw8aMrPZZ14twA9nK3BdtY2w73+WFHtLR
Ccu6wfNHwqy08fTTmA3Sk2xivlRbobsVy7zeK27fojQXtr+IqeWDhGXjbuQ2/dxKOIHameGGn+EG
J7aOdNzWKjzEO7TS2oeRtW9LH3QORAoV8qsSBgHeUupOjodoY8Sid6hjJQcbYdKo99FjGES5c1QY
HXYcjojPlS1Ms7oa9mMxmo/uIER72eyCYxq1yWPuBalTqM14zCoXdbFIQ42xhtvMqFijBLUaX/g2
3mNQCVSRukawbA/69E5POmVbJFZHNhiNW5Js8c2rLfcQGprvNHHWPrRDH2yFzk1PgzA0p6SOknPu
6+WD26iJXVZeeMphmONensWbVEhHO+sqwZb7rnpSXbXcqrofH6wx+FRYMEZEUVB2cWKQLNDU2/rN
mO5UwAD2qEBrUZpg3HBQi0evxicm9kSKFTGixWEsxpvMHV3MYgYILly5O8mT011gIuFiweXcYIvZ
PEmmJxwaSfEhrEjtfuRT7lR3qPZFYxlOJwjmMar1cSMWkbkJmjqz00yz7CbMhUcPcdXdkOjFLupM
w06ySLCDJHQdUCTGUXHHcZ9YGt0zpRp1WxHD1hlyhBIDJcfXBkzKw/1Lf34TqyRW1BonGZmpJjG/
9KWsoLiJFzr0rcT7JLpZ995abbqWsc+P7XR4YIsQKlMFhGg5vagfnrEJQsIgofHSlcVBHbqz0Uaa
3dWIkBTjcCnE8J3H/t9AT/7UUfz3yMA+JCAqyCLMgy1QGMjXs+Vf+qp58F3/vVe6f5Dkqf6wJvF7
nCmcIyyB6jtPGaM88ElVI/PFt2wZjxXYMGuxwE034fcY9BP4UDAtboQzyrHuOD268dIWh6Z2hSfd
C/OT5jXsXapoaE93gRNIrrVF+487haP9XGepeInVSDxYidG86W5jfRuCaPhSqFY73UxjA0eq7N+9
Qoa1grPDA4+G8ZyCPN3WCMcmdqH7go1dk/HcKq2IRiY8u9TL8Jtv0fu7vx/nr/Z8itPr9mGj6G7m
8WvM7lw0yEJ7hpg7bVO6m17Iuw3qf3+aUU3jGWDyADJMXf85dLfUarX2UJB6cetgq6jlW0m0iKX5
jlFfklzeIZazN4P6H030jlH7p9D138PzOWG9T2HK3P/Y6Dyvwb7T+INdM71L83eLVgm+MgifTFJR
1yvaen7Zq2GhvwSyeO5xJ7fltvtkmsm74DlqK60xc+bB8e8pcQigR9Hdk9TZO6mmXmr2alGfs9aX
aCC2wgHPRYXE2FsjY9Fdmn79zezwBsD1U6XsP3+VKW+isALQ69x2HdQKkQIdzdJG+i40ndciDSkG
z02RxxtD0DEkqvL6h5W7+QNNe+FJzJrcoZCvPMYkYHC5kvpTNOjyqQjwUpBHQX5Wi+B764XvmSu1
TxZn3C7VwXpSxLRNHcGS7bbGP1KK+mIfhRkD1km/qfM6t6WqkYCx1mX/xa0M4dSoUrkFti1vIP2K
mp156k8QivwviZU4GMcG20LIpC8i2W6xcWldfg79IHoEcqscMnUo960odIfYt4YtshDiQ8t/aCvG
oG/RdStOQxXyhhZmsMv/h6XzWG4cabbwEyEC3mxh6ER5UVL3BiF19wAoeFNwT3+/0n8XM2qJJAhU
ZaU9eXLTqgdoXqebXm7VFVr8+ZiaBlQVVdmcpbuOIIfyOm76Ik0aT+uizs2zA7ObtoaJkFWGD9Jm
MQbJfMg6pkWt46RIiBljcqBBsiA4cL42GJDOHv7EFdKr+lg5g3jMurKI2ha63t0SWQKTrEiKvhZh
nslekSgbid7DKFzOYooyoeskjaflUdv3GI86gRTWum40OMYWKKaw2xgzYMFqcZ6CEsC3dBLCBfFS
b0EdYx6HuG5mUuKZWTxnmWVfvLE3HhkR4VyGxZlDayMbPO9pd3TVhNFpLarYGXw3zMli3Bf6Ul9F
2hth1lhDnGZlcdizcXshZSrOAGg2brhfT2NtuqGXZn6SLVsQA1T2wqZf9lPq7nXk+O0YNWvTvrli
3o7SaZzE2rKyirUaoGy822n9NQotKlGhdbdEwxQ727WTTOgoZ+NsdJX9KsS0HrRKfhpmbv4qQRhE
DfkbWMJ7Kxr30T8IUc8royrn/Fx3nonwFNunpJuciQwkRo9pwwzpVHeq7751GPw3TCncP41n4XTs
26Osuu2QmsPytM72csiNzWHSKZ1BbztFx9+61Oyb01jdnhR4GPOrPorsJEvDZiM5XInlrDpt5DK1
XqoOisPJgejKFdkSQZrBfD0mi7ENdn9omLx3dEXtnroZuRwr2xYh9VOmatc7CSN9NCELgqoolI0Q
n3VQ2kxizMg0202hn8WyF8dVmFqUjsF4TOdua2N73Nq3piaXGRpMb4trPYAFPEjX0AJ6emkHTi6s
RGPs6Vl1N4j+2LglwpPH6VJciYZCMcOeAmHC2rfhBESvpiW8HjpI+caD3UEVAzeff8y3jlL6c80k
wvVgBNWl0XDaGVumXliNMzbXzb3znD6X5beVvfP7uv21Vw858UJKtoe+wdfsl3hORaJtX1zJdM6k
KUPe6rGfM2R7lU7UNx1E2YcWiUJeaeaHyfhb55+Z9ocyr5M2h7I8NIzd8Arq3Le6/AZUlcBfEem7
Hc5ae5DGrXZvDh3uxvzL7r3I6PSk65rEpTeQ909ze6lGcR/UznX2/8DoEGU22PnpwD0F1qNZtlFQ
3Ez72ahPu2XGDh0Oe/6dSivMNhf3930KvpZShAE6u6ZcB7lUPFmM1anJt/N3aXxZM5zGJMrsgJnL
FdDokTbxQ5beLb3RhkOXxRUVkxSuprQrk0ZoOMrwWmQZuZJnI4Wuxjvw+IXY8Jeq4zCud3iI4cZM
PGOtw7TdYvC2YTsYyd5X/HdwfJGUqcn6Wtq1oeBgupfFHCODj7sZs1JKeYBKuglLWO9TUxwRgpND
WB4xaezVMCb9KRPFfZc1bag7m0zSyTfDFE0ZBmQ/wpT2SmZqPdYMBmTugB3Soq7j+AzXueweesu4
H2kPr9Lgr+714ZBWIu7XsQu9QHtgZAFN+lV3Kkx5j1U6tTywoQ23pa2TfDE+oJ24FuYIs/cSvDAE
OClhZ+kYn0nAUD30jCGYDeeVHrcmpP3kQZstRhMRJqZFpFvyamt97HZMxLTHu2Dz/jBg8GA4MobJ
ivwroyJZA8vT3ryljk0r+2N19lEX25k5FyHRKGjzKXscpuzq782D3qMJjeKp4RY4t7/T0n0tXSMC
Q5JsxnjobfOw9YeAu3Ws7xIK2XQub3CZhY4/JBJQpBece3lCoPS8vU50XjvQ0s3aM39hT9tpIkpj
iXr9VBhaKN0PEql1/8LH9C5LhCUP3ZIfkD5z/5DG31S/WnUeOn2LCnWhYzsxoHDdHjdnTQC/xIT9
J1LwIeomWjcOgS7Orv/lrMtDy8Gm0TnJy+nQtlvoZVtsOOehcKNpgAytqo8MBw133zg07t9Fvo8I
l5Vnx2bz2EugMmKCtnaLsvlmGPccxcEXcT0tUbNYFwdam52RkTVVOO5KCSvjFJSMivKbDq1QiT4s
U6E3+0fZ0UEldedTKR5rcR9ZDXJ3P99ti+5maEfb6qNVFpFXb4dAn5+82qMxckkK40VqWbzxkr/V
vzVniWgYj1AzjbXGXKeElQFNYZm/MMMxx1g008mwFV/Ys778K/Uhysch4fns2Y43RqLuz+g1FonF
mHx5Ejs8q3a/Rz67OpTo6spoQJ1DpLERiGIN1VtiRZxZwcU/7nAloDPqJgthidcJ4d11CJ2BGHiw
fjm9DpcRaCXeNo9b2DOPJqPbQMsRGedqTX87Pz0hCrozHd1GzLDZp+8oVh+FMukPksA5LMEHsc+N
CH553aKkaSSJMzf9aawwLbl5GIolCNEqrWbHTT2dR9wNfjUD8VeTxmVkp+zuH3uG0TyYPk4GsJZY
WNQiuMpedUD+t8MmWiJt30hDI+0OSk/q2hZc+WrYbGJrG5/Ru5pjhqM+Pev6mIiZRkhYmokmocc0
EwZ3H5XoKWnQtm/10JTAw006L/vuXb20PXJcan+uQh4xXfXTPmUnkDwRu6PxA4shpzFB3qXuRfW4
RePyTSPsxWEsWc4yt/KTuC5q8mwktfFzYhqziZ1UzeiWJzWMnQ83g0Y0Jk8LuEMumS4+guqEqXau
nYw59JxI5En9cL3XlMoedyNmqRT/pGW3oXWP1sz03/rDdtJw4BaYbQEDBgPPcyVTzP6JVoOBUyQl
LPuh03E83dvof3SjCKtUC5ftbzudV9sKsTLEt8jTceCp9/TqgYoEdXZiexZvYySbHebpHb+pp0V5
a9Yjv0DAH3r+28CJzIXzzCWG4j3Ynm39zi1/l8sdU6+AsNxpAqdHodw6EY/4nl0AHoT2emV7ZuQO
GcP28OY1I0D0/yBpYNBjOstZHGWIvtvlreLM9O7KRHv5qKzNjpyrVeE+WCPuiSXl3xtPzAd+lqRp
PvM9VrqPuW/KmnICqXUcLOfM8KUDC8nxXz2NM/+4Z59LcQRTfS/TZ6//CxVwaO8fRP6dIdR2ac3n
bHxxk4FdxXVmx755Kdr1xy7y7Q1atjLe9bw4DYEZ875dS0/brocdLbFKf7YlY4LLf8o/WbfE4+j4
6xj22UdWffjWo7oxCtKh4DmVPNZZEauVBX2XzAzH425pgY1hZyyNdxTR2Vz1g8soAstZzpoJhLc8
eBxqDkKgicMMzhQhqJt3pRL5Y2X74TD/Y1hzpOfa41xyWSs9sXZV887/VaYxKP8xUxMRNM4arTfq
daUnWhhuS8mUrGvmbNGGizGt7ue+A+E1703hPuMD5B6u/EkTWQgq7IV7yUr9nmDugecti51+LOdN
Zu1pA/1Q97STFyfPaWCo5/ob8Ma6se5bfDQ+2QrmCjOmxYYMCMeDtd/JiWCPLP+U6q8GTt9avCn/
z6qGX06bX9rtnGuHxjoEdQYbB/GhkYFtznn7tfbieRsftWWLEDL1KJYt1SopHYBspCyW2wfXqe2O
rbS+JALJOVHnrnzgcPEPpSLG3n9R8mqwq7mzhra13iES6hzDex3UOqquVGI4s2fKHBamGaUVJNWb
9RxUfhy0ehPy+l6WT5jQ3J7+pwjcIM7Lv2n5z9WUmuf50ag1bqT7TXtEkmoe5F3mQRk61AxrjBAr
X5dLrfo/u7ce/eZuT523ds8SXlZ+Ag/649k6B57TcJ7Vvci6fEOGYLg44gbMphXbwaZcSA/K1IlR
8q0jzuvwLVcy7hyLXkSNfTT2d7Wm6rRyKdqRwnIoH9RxRIkxRBv5hZZ+TXbvoBxxaJx/FKLyLBvd
vRYW3BJASDMfDP+kgAn8/+fIW98doAuumaKeaMtLNTP2+BTZokNfjTcte/3xqfCuRaOc7FW+r5Wh
JBmlDWr+sI+kupXQc5LgYLXYEH7TW4JFfrppda/Wkt1Qv3VWpUQLftP/lNv3/+vEj4nwhanDoXpC
FV74GGSWL8M34FVf+3Frh7XDVozOd2e3EMrJZGT05NR7B7i4IDdrQzYOJlWGoos3lwHfcJ49zszM
Y49wELHjJKG5UQ6G2oV8knNozNPT4pek59Y7Y6aJw7vBJ2twlvl25ev0LbMqd/nAC/NE5FGMv901
PRCpH9dAhhhlhJf/q13scw0VPLa/K68/MsXvopR2gLM+442imsPRb5Ssm/BqKZ2M7PFDiTCnU51p
VjUz9WQC3KW2hFy9clX3yv7HfTOy9sKgjneruFaZfBBu+VIRsHG2fCwJyprV34Zv5JezwvtZt2ye
IHx7LrGffXfg7Jx1R/l4Mw5+PxWnsfhQEojCtOBybkTx7TkDclQzbORlqfYL12i14A8/vML8Ntf6
mk/OkbUYnOYN7fPBK4VeAzyVr/xzTv1kyubIaPLT/1uUotq+9rX8EbGtvnVT/9JvNeg7+o4aZTJY
AWU/0JBTZsQIOmZDSaAx73fBGKtz3z7xJjL5/fCbt2ELXFJBZfDX6JT6xfNy7pRNs713FpfHw0Jr
tZVwfVFoV2G8NKlxCvQ/W7WHuz3i8fg85MHU7wKQ30g0R53jmbbfrv6JgUWhcOyVJOEC3qnBBGoB
JnlUhgH2ZpvxBbwBClElnKnexeoo98q/5s9bTrOcceMXdKVym/jbjFbnSdLN/txwbNvcxic4Z8Fy
745OoriZg/wf1yrlRZnMlDDHOaPUthoYQ6k81BmlN5lZzLOyt1wSt+F/kbUy5en2zdnkAkqs8i1B
ReG1FrOM+JGi9rzyN49HA8KOahirPFwW9fZ2+dXulvKh+IQ//PZ3Sf3lnzJ4JPh/4ka+SikZnkX5
6567q3CUr+HTfCWqlXEYak/oGA3z+VaPr8oB4ukmOzb96jhvFLfwvvBxeMZpL6OKVMKWvtqGr3ZX
fZdaNXw91ID+4OKik/ZaCMmVExe4U6S0h5JT9ohk/Zdcu4iAuzBMsg+oaQ6Lc8fnld6QapnQojak
8fw1L4dwkhnhlRsVeOKTtTJWNT8ocVH2myHPOfGxVytlw3MoyBZPyXr0Ew5ROxzxQZAIpUCB9YUN
gbNYjGReRKh8XiV9LKp6Bu6eU7yZbyyPis9aqrbq3lgk5fo53UUZvN7P1P4p8UQr4bU1LA0juZR3
sKP/1N6Sz1EGikOzwJ3I+UbTsp4mxFOyvdfzOrJIMvxPJNTmS3wIvj0LGE2HGZ+c4miWb9N0W1BQ
MFseuS8WutOLQ09YrgQZA8N9layg2+7nwugJWuyohjiRG+Dp1Y7zEW5Db/ULn5ejiDhITCm5Trkg
djAiuZHw3RPM/f82TuBecNGxzJ5YeXZG2PhWP9ZGubN8mtzqkWNhWRR4re/VPko7j9TjAgoq90FJ
OlvMO1SQXDlWmAffq9PeVfOLN8/nYjX/lPODEN2PBZcO3lxvGFf2p9mnG7NzX6R48bGT9M3HS08o
97ylFT65vPgzeGgKlqSeMkf8xrfhACinhx7Xo1oVnltAe6hiSadgFPwqYfHXvHvinIN6ar0nnF8P
zuIkbuE+8HjIirV/EANAbel+4LPhsDv+22JWBxZMOYl84eqQnMtf9xlf/wcRyILoqH9Wg0Vq05pp
bcF94Wq42tSOUVB8yNDqBHnO4QPGf/C6LlQKTHmkrITm4sQQ/vBxLqxJYumqC7kZzqQ9/1lX90HJ
G14T+jB1UpAm3hGbBixcufBKIWnq0K4HdcLVeUlpw1KxrlP+hj5JLRN5+RDCCAYw+//ZRFOpIe9V
8KGcBJa4mh+Udnd5l7pGjthwCNy1+TvP7qFsrTOIsBdRWGSVnhE1rkhD6x65nXhXAoviNecg9rDx
pjngma8/2TmOv7obvqOWezxNweNgv+rp95qLRJ1Umg4O2dDfZ8T2KrPBEv2/iJEsjJh7FCrFrlIb
vndTMerg4xVMVxTfbI1q9m9HPo0M34tG8owFUIFTU0ApY+vo2x/Bsx5t4lGUHXNolcZmJ+e8PKuM
pPqwJ/NQnQ3oLNTXr1r6rZy0dgR23pLHhkBMvrPFijdPTK/qx1KaAItK92YNjz1e1bieOzdTftRs
PrtUEGfctsYPld5L211lF7alPzrUGrmQkgi2WT3uatUvRCEkgl4RNrZhNdebsoTd1sRFmSXcSQUX
Q0sKQoc4UJYpKSX/MoGWCCVKAfZCEaonIc5qh6/c9CM5WyeVx1eyJVFifGO1D0esLKP6/gIgjlql
B70sEimEkIQ5hoe3Rw5yK2qlvV1SVE5aJVCuvxVZAZvkVHw7mvOHnXdVWxVRG1LnNQ5quQ6V3sXr
7pi52wxz6DTuKQ1Mcq9/x1a7S1P3bSsJ1t2blhpXdsFLwScChWxWA307XNvVjGa8snHY3hr3Rh9W
aNbtu4EUcQLm9p7ITm/HhAosNDPaP81Oz8xuIb8zXbwm/1JeeVOLQ8AJmKV+DyFmbOTfamuh2Xwi
zD01Qfm8/Hh6TxNqC2uo9FXafHaokDb7Ty2AxolRsSS6mYdDJwXiJ+tWzMUZLaBWUmjZYbHQ4Ro9
5Rw/pFnpYCISdS4aHSOv+2dXl7Fa+/+FFEXgq+Boc3B76DYIFR+54aQJlQflH/maHY3YPgOnIN/z
5zH9nooPCl/Mkl5JgQ5LmELboK8/OxPky1X5h9vahyvZNmKTKBDrU21qMlSDlaVUCoe0nGYns50m
Wf4nEw351uJ5M7ow6z8zuOnScj8DW6fBxQhnVIhGRsDn0kFN/nTP7sl6KWUucUg8+6EBDmWYzf2M
kzNty2FCTew45mra5O44ibLgKIBpT8HOgHinVUUFemzl3i2hz/kZydj1E6wgBMiwWokoJW2nV94j
+YCMOL/ZziU8sXTHT2EzmceanGuIMfSG37kRHBfyqejmHMwIa5qRDGtRiN6aAwOpEvCwhN3TEKks
BNjYn6SCUmVYMAZBh3hK0QiLSGdOyWzOR2M2v3/uz9kTuWVx5nnKxd7xBLytvKiTE5DlmYNCOYy+
Pt6rWLAq474ZH5RqVLpCKdMxFap0MQemEVmTRqw9fi3TEqqxEspgqacNBOMER59lIBSuNS1enSyZ
ujrktHMulUJg8IuXFn+UuCrFvSxPqq+zz/4jcYpSFpZ5aWe4jsr1qPXGRf1Uj4LsGJwUFKA60WSN
HWbGVFTuWFOTHOVk3GxIVfgeWJH+KYVGoO9PT+wWDgezrC67TdtT/pqrRMtPmkL3JxgwwfhMPjyx
+RJNTn43joSYAFIiv5swNPDTDi9T0587Md57sxU5gH1Qu+oqjPcJqejdITqsS+qNsS3flnZ89pAr
dq6hjuebW7LnmINyMG5uW92lvROT0Tvkmm0wmFw+GZqtdKGbKZgo21vD1lT+WyuhzhoUDrjQfzhQ
dQBKKXjCDNVIzJTajx5eN3MGzrB6UtTo7pQL66pMg3DaS4k7hHqWE/Pomax6TnMvNDsnplWMZCft
9puxhEqjNZlUKSNdkilBgKz/1Lsq17mUxWXmhKkMuFGkv1LHvcL8DUqrddQqo0wobZHbnU5pHRzW
0v/PwjhZ2BciIYsK/+Y1T41lYkP3wwJSo5zmPOwCphuNvYJcrb7KOiij6GVfNUAAz2xO9dz+pGmV
TfAN77PEirZQWKhyUYXDNuMIO/56VMNvx+KdSpU60HaZqzCs7VJGF2FMxGPpbUdlTUtvCHNmbSn3
qJHGvTHOwK9A45f/lNLxa/tuJa5Ru56abryUHf4JKaSsv+Sz9x93dzCtb7MSEY2zCXqxsfwDvZiX
qRpiA51iVmgIToDZ5VcH/aIsluKcZn1Qq43+7lb7kWnYDyjDe+oIFVrTWM1HODKeVje7eMvvtnhi
nuT9JrVjwO2NpNvs4qpU66rnYT9aF2X2OQMkMgBWEHc4Ucp4ZeyUqsnxhBDBXdj71K5fu9x6aXP/
0fKb0BT+dZ89Osm6yGm1SDk50rbBswWR4RWogYIidxUxGScK2MySOpcl5kc9GJ6GeXrOZHkRBue0
buLJ9/+bm9+cBtheQw15K3p8TZ1Sk4eNzCoMN7UR5ZnQJoADT3yM1s5c6gAzm19+d/r21pGYb6gc
dNpyxNiJbfzd5p/qRLtoHH/XjyoFZk/TW+oDE0x7CTK1TkoSl0ypsibsfjbEWipjfaH5vh2Pyvdp
4Gr29e1mFP0NWHseqgEHAm+wadNwsmoq4tUvUgGhT56FkuZTn2/fTe+CE3hXn1f7YLOwDSlCq6mz
cNvyqDCzo3K5KtE/CM8+mbo8ujueRGnJh9HDwyqrcQgrg1IlGeA0706LReHPx6lRlgkOP8vpDmKE
xk8L4iwvniW8rbHyNtLCPPn2To20uk2b4YZbJ6Fv6D86DHfe42z5Rv4hgjlTYMNvaXhxmelngFnx
WlsPC26WC5/Eiqdrm8V/i3CPOYpMEpgW5V+/LxO9q+8g/Xvo2fpqpBwAMbcySwuQwbwIABmWjylV
YInoGlQ2GgP+bVrgz5M1xz0nLfbJQ1rEvk1l3++ioTq95jZGgVJA5+yXguWlt+Oc7tVZfW9e5knm
gmMczHPVDQdj0h7ydT810iF1DJowtIJfqmfN3/ZXCJNaXH79NM7TrXOHv+UW4E83mEKKAgJ2rjqX
Z43xOrIOEgakf/XW4MVjPtBC03tvkCwADilvnqDsutWXmhYl9izZGatbdeifqt5fGBt0Vk4O/cuY
IKY0DhbTUqqu/5sJxwxtWmrDfjHCdXE5eM58cemyVMoLGHzsYNkZFMJN5pFvMytX2F/KCFaOoUXZ
HlyFv32Yg3xyYLgxYG4LKC8qX2dyTEqbVcx+/Iiur0/H0eNDzNIBn4N3VBf+Q2OKW52OT/roJ+yu
E4kx4OKU7lY/yO7qdfoNrClaa+9h7/oSvVQ1oWPgQHc14k4FVZWj+70Pfad9EV57q+X8CANGVHpf
zSIYckbWMdM4nFiJBaxfuJb737Uazx3OrYfaM7CWu8kwo9HBZOsHc0eL+8GPEKmz4VLbanGFOrfe
cB2zv6sl3yw3vYBvPWY93WHd0sfo4aPjK6DQ9D3WH7PcQ28l1EELQ5UHlimL/FKgZvzmbAw52AxD
fE/5clQyDWj6wzGLxCaQGuv0WPj6r9wtXvO1eKgpceiV88vMy8/On661UgH4pKXhgilw9TcleNpk
H9Qb0UqVUaZxM8N4lF6VZyiad6iuI2UnPFLctUFmHRUncYdLm0jE6JaDzN8FLSGodPLUM5MRHbUu
BFISv8mlWhf4050+7A/q35BGHPfmZxbvTtWcYy97SX8usTmWIdiY4ervFKO3G0q/Wfw3peldYnWe
9p/Q1negSIj3HAXsiHKJNDVRhGFLIW26x1nbj8tgZsw8347ONp4Lk7oUeQk30yAIbUGvAZJuf9f2
PF4KrXJiu2ysaLey4MnWxvuRoHXN2y8Vxhld9182B58lpHMZR1AFepUPAmHL7hYQTuZuxjaunwZr
y6Zrx4UAImi4I4ZFqkBnwyCmqXMZ6+Z10Nc3UQ33Im+PJf5Sgy4HuQIqqb25lXMnuPeVnglpOwcR
CB+Wiewvd3tWF2UrdBxnb1x/uVp9r5t2ojSrMy3J1mWv854b2DTzcYNwQ8MGBLKiPGBBeLwlpb1e
G8rmutncpVN5sTOPKrbGNI6eCi+O5vQCyIzTK7LYk8CFcRovnNYX8ApmNDVWT+bJ/Qqa6r2o7St2
84JflLRUdHvLPvt7dxwdeVGqmg7OQyaoIqiex5SeOZK4CbBJMuoS4PtuBXM06m0IGPZuNdMBQDqa
tDRkc5o7WR17e0KwTGlcM8NoYg1kPBVP/AK5ZnXIMUcMG9metzXVIs9e+3uOSHcxKs37I2vNujM8
wrI9WMEGur31e2Nk1RqVjlt+yq5x41Ez65gShXE0Id2MPXuZKZVJ9yi9ZY0sg0kKZQldnJ7Pdsgm
U4B2q+WutyY/tpt9YDWYn6zNXkBtVbnURUP7IyGJdK3+vgZVGJmdfQuyRqdGl/4T9Gbvyyh/6cNQ
3VfOKu/8Ol+eU6AxJ7uph8sKkPEK7xDdFhOZKNelj0ATYo0NqVOzHawmyso5BXcBh2JPw/B12T0f
WHex8EJlJoIxfslc1FmiL9lAeZBQPAKI3T6UxVhX8bpxGuUEO7TlFfj58Lace1//6PQKTCCcjd3R
dLodKPPcFFVoQDaWtNa6X6ucAy3KTD5amfAu/bqISw7M9zyU4xA3a1px5mz/zp5SPOdtq51TMM3u
l4tUhbmblklf5PbHsPYDNTenSG9+s80vOgjMZ9/NSvyoRnsp2txjRyw3NmtnvRrpKs5+1ci4Krb8
hhR0CZxXIiyMWjtteGfk9V0tdtNOgMAmXl7MKX3Onb6/+utMf0eTezsZc319kX7rpIdRA0UETMnv
Xlx9lWThrPzmgH9tCYqKnHpFVj8MRKft2bV38hLWJJ7Yiy6ey2kMRyM1D/rge9jSrbnAe9U/FBWB
scHU1yj3maVDdBfEvqFltBg6DjlBcBFpDTni4kkZeWAQQn11rKhcWvNsz0K8MEx5jlPi2k+BQEXg
oCioaX35tLWGeR0LL0i0fFuifSucDuj48t45Hky0RpU14MOClVzJujK5Kxvh+5JmaW6k64Llqezh
u6zMij6G2hTxBBw6lrLa40HP82fyaeNT6gHuMekxOXTMp71m0vdv25zTTdLVRXsO9q6GH81MjX8L
bZNM6mu7J4PU2F2V202iCeOzGKv+2epSJ+n25b20JvCIXq4lBv0jSWbsPhgLclByBm44THOP6HSU
d7yyPTC7poY1IbO3X8IQMyEpjoHl5FRUg5b8Tu8OB+EVQ6yv9h5i+J03azPzh6pBp1UckKdemMal
dvI1ZqJh9WpwehlU2Di4YnYXN463AqZL9YslM4ozgoxyIQsgsls70Iuib9c96LuESvZ0H7hS3E8w
1X2CUV4PMAJ8NxNkKS7czVEnuzK22cFonVf9yMyV6TLq/Xqn79iAXW/n45iDyqQMbxYwObdLfV9s
wRT1Pp05Vjdn9+sIMYhTcqjQP8AiaZaL9z2zLmNOea0DxA00wK8+fYjcb+MAj3W2O9Sdc5sAzdO3
eMkmNxy8zjkOkCwdsO3ay2oxB6jQmRk1G32ufP2A92nMxWDQcjTXMxFYX311tiXPzOiDAdyb95g5
Ih7x8DgflsoXx6ndezgtdD325fZPmtoSt5ll3qd2JV9kmSEvFujMeR2NPynm/B/Vi+zQBUN30SH9
Dn1GGMTGXNz0PLiVPafYrZm6ITo38fJK3ndb1x1maJeIkXrOne1v0ZzmM9jXvScqI3fSNxlTF8eG
co7TmPf5shZxOtLKVLrSgXCRNdhNPLQpQ8KZRkP0MdT+1XBklfR7599ZVTpR4Z1sjM6sEOm2IMmy
BEu8a0VwyiD9Ork2sjxvpFSdqbWjVDAKeELCKeVaLucWTeFU7RT7KVntbJSc9Mkl/zBrWrIXhEVA
8PWk3QMFYUqb2Oj79j9XJxlTV2PDoEDA3XpT+yBkc7CCde3izbQks8pNcKrrMt7a0b8jL1yGe+MU
hGN7fzeZK8UsH/SzS/iY1D3KoPRXlLEwsljWa3bORo3yvx8Uh6oCBJ8txhRnVpe/0Am3J4zgaRQ1
HeSvjtmdq20F/13DBQVEXDp0rDTbWwobPK4IpzVbxWER/nubudOn6bnihjICVqZDqFM6uRktPYem
rRFMPZjHUzWaBDqrwDtpqFpgltdQ84G35aTRQsb3TBD16gapQdNqHyUNi1HqEujP4OQv0hm2eO+8
6ZR703zy6AR9rKcGxdHt+6lzCffBY30JYc7PnHuw1dUQvKVVpeOhZ/qrVUDHgN1dj9vWzbHYsUGF
v28fBar2144PBgzUzuJOAZqXYAbl0ufDU1Zo+nMubIr7mC1obqwOB2No/8390MR+Nb/uux8chEG+
Ip0ccCvlEIT61Baw74EaYzjFnFTSpyF9WLVoq2rmQYnVGj5aT4CQt80yGSjjR5prmThXgTw3bVZk
YV4uAHS6nC4Bm5Ikw1HIiW+A0VOnN+jxm8c3AdfdXdlb7nNXj11SD5kXzV0VvGRGQyxTsXcNfuRl
zt0KuJC8WFr1nwYNB1gBs33wPNHFbe/Z5zabZbymeNxysYYDLajyuICIutLRBmZkbeTLJFw9MWss
zlSZ7VXPlvU1d0zy1u5GuVIzYWgucDMyM8hvPsOVL70+g71enOlXLlsR6+MEFOf/ODuv3bqRres+
EQGmYrjdOUh7K8vyDWHLNjNZLGY+/T/o7+JYW4KE/nEO0N22ZeYKa805ZlTodNels9da6DlFbtg3
DcHcmyZt64M1TTRUp0jbxVE3oizC7bUEezyeEZBTyG/Hclm6XbbTW3ClWRXH9Eit7Lbw8W6EQMSW
fo+ccZD6tCDIRlyTQdldi6lL7z/3Ob1jY9iz8egf48qF0ckK4by5he+cp9gZaPSp47wsln527WTe
Q0kwiR3lh9AyGEabbvXF0T+0zcA4wPmG9c++5K0bWRK0Ht6dc+27Ecs0LdmmMf1EW/d+mcqOD37v
5k8l7ACiBAgJzyhWwKXHFSLTxrzWKsd6/PyUzI98Shh4YHiy5rbAJL31KWF9adsyzd0zKCOfqSCJ
NlgoWna0TY+OvM6obgYmjOTBpR4JP+lO88bsFCZ5tLb8UW1qPmUKjxS8ZWwFq3kNSclroDVceM52
bN1kq+W5tjZjSR2nieXCyv3sSdWev6e08gN6FfpR8JZfhfx+5GnzTNh4mLFd8S4GxqXM4mmEpN3w
YaFIMf2MyzFQgtfeuO2TWn/+/FZ+ZLaE+KDDJhC2CeTn7Z0sScga01Fvb1I1et+lVZZ7LY8t+vdV
es4Hgta4rd5i6Ir+JZ+K6AtL6YcP8n+H//vm/2Phq7ps7Lqk9c8468JF1o9HLE2IhGim2vGDlX5F
knxnYeVLQiePyYk9+0xqenu5xuBxcWRS37RNm171VsTGJVTuFyAGY37/Lp1mOARdzN+GbbxL6sRO
FsZW2AbnSEcVTO0oY5qW6V3htwhmTz1VUJLoZu0h/fnPH+jHV/i/Q8+//88dLWwnHcPMam9ymoxw
ZbzvRmV8xR/66C0lPcyFrQhYEZrj24OEbWmS28dBWKw/aCUO5zS9Sy3tFbfaF+y1DyyCOPGovDkO
nAniRt8eimTD0jeY0c4Ra8DKld/1sd1O8fSVuXOGY1w8Mo7j2ebMQgAEceE6HkpnCjxrDjVEEECw
HA0sm7qaXy9J/UWVaz4wzSeLYapOCqHX5w/tg/sJpBJytc26hRCai/vpiSBR+PzCm7rYliOr5jG7
TarhoaR78N+PZMDg1MnGYoi5RNlhH2M3nE7hTTYaS6R3R4UgJE7wRFBo/PxQH43SkKMgyQg4CAAx
L8aWohkH2ddmCPlYRs3CLScWjhM1dFP6DoZ8AmkKPGFrLcNgpTB5rX3JUkQPXG1tsUtbpqZRo2z1
6m9S79tlkxIXUbS5tWtztziyb6rPWZxUa7+cqC0qeg3FoKUYNPEp11Q50TL02Np08RX3+KOX8p8r
8y9IK6xsuXCz1v6DFfejV8LixQcg4cxpJ/Os/M93PKV94VZ6E2G8ob+S2VdKD8621p0ts/riQX0w
CPMZ/+9QF0NGHgZOO9O3zshOFpk7rIKgWAt/ls8hWfj8pTA+unWWTsYI1nTbcS+BgKUdR64SNdfl
/Irzaj0lFKybzQSwXY97ZDWzjozGnYGqLEdHNCL0EwGSuOgrzoA988suP/l/T+Xium2KV5VXT97Z
C0R264xxNns0tWXeJSh7cJLjr5nCraeoAYZBUaMdQAgLCRLZp6/DuqbUt4Dwoq1V5wTXNnJe1Cwh
hly/NHDWmiyuYSctZWD2SMNplXQi9JeuSMgblZJdH3bGY5i24U4UkdhotjJvlT14P4OqwI5i+nBq
A2dc+UnPgjkm7sevVLWSCXXtaizdtZrKclPWdr+s0hIHSYaZ7/Pn9cF04ls8KchTrEneMw1zgr7M
3nLPSqpqUaDycaqvaOUfrEF8chjw1dM+wWF/MfTWiWjGEj7ruSq2vWR/L6vtJAsEITudyv7Y5ccp
9FafX9hHi+o3R71YVCc1lSWKSeJsYmbeNx0dFIyXBTJ4BESVTgqCdPVkFeGU3xdBxQbByGk4fn4W
H316BIQK2wbxRZ3iYoiULfHHElb4TVeS1KR1jzS31yI3vzVdElEZ139+fryPViaEMJisml0m7neo
8Fxry6D2jORGs0NU57ktIswX0ts2hhquawVJUOEHdpvUW0aqRypMMO7K6YCffHEmH024Pgl8c+Ya
I8FlEl+U6rnMaiHOAZJ6VMZS3iU91YB2VdEcosVIL1GHBJB9ceCPBiBs+kSBcmydetPFwOoXg8kU
GN6EhR/SgWyCNXCZ5jFJDMzCn1/kX1bJ2yEGjoKH3fAvy5Xl+tuD0Rrt06Id/tr74vxXjKUBuQZp
Gxj71X6+QKgZa8Y/6tEHhwayrTV7RbsZa0gbvCLEat141ZS3SFa5R/xBOLRbGrN0YfT15yf7fsaZ
z9WdwQmueA9etoMkzPV2SG68cjz3fbE3XTZKTnVUtn/3+aHejyqGziqEd9DwTajIF5ObbZSEaqbU
p/FTNQvRe3P2bPHFkk68H1fMGdfhsKOfub2Xb5he+IZShhOcrTL11hWag2UcNdnBc1scSGHQLLue
0dUpopYOoDeZOyjkIZUJxLVZNUuhc885FXlvb8O+8pZm+VL3Dw7iLcpf9rGRdrdxW5ruzmhN6ypN
FWU45dP1K4lZ6bwaAISX0KUw7QKJA34XNbb2cqx1ue3N2N5peoLORxqrvG/V0uvr5Mrt6mslvOA1
8orXMkBSFeOMvWIP7lMurNJNm3dLW3vSvBB7ZosSR9cEE6aOKi22umTNnOYvpYXmOHcnlLW6jY7c
9dVLFFaEo1GPdBBgynKVSpy3//WxAl2E784XzQqZoLq3bzsddQqQkTOdbTHYtOkoyJBR9/r5QeZx
+c0n5ZK7wGxg+SaRXvzL24Nkle47Na2bc1wY8hAXZfmsRhQbkFnS68bv1LaPlLMoZep/8TW/nzLm
QxuAgWbGJBWRi+srAz1tPEvJM5E5bH16EE8esF1a77MP6tDr0yqiHzSU5ReboHffi0tkFAtp9Ack
PNiXgWml8tukrAt5VlZNj06G5Som+vaLAYD91MW9Fdw73SewlCQ4Zv3LeztQkyhVRfefULMQUaax
RR36O2+MJQveO1PBDG1Zqw+lubXi+jHtyl+O6mnikKQC8n4NDGLlxp6G7cDxl07XfUsEf1GlqXaV
u91Bd0d1dHKJ3avTMPckwdEZQmcRp9N1JnUQ4MOdPubNOhxqgtjs+jtEDUzzne6tzKLcQumLueEh
wc2zJBgTIwomIY9yGNC0hWlAFGC1Mvr0T5HhoTKr8bvfTcZGpRgkwiAl8qh3cpzVGmVtBXpJNvCw
q0Gv0LfJtU7cJ2wrzrdDRx/DIomsAKd5jUQlbNyVlRin3myvVT/HcopD5oqf6C+NvT1iYal9O8L6
QMvW0sIHt0t/aZn+0+/sO8ubDmPAujoWa+Gqx9AHztHUHT3kMcUg37eYMVNr00/lmTf7exEruaiz
9KHWa2cZ6smEeazBqdAk7gqlyRY92J428MmT5j6Yg83FmCOg6m6Vie8iTqYtYcHYbTUfA2521B3t
R+LZ6H+LV7cKdgSiXxda94Pe4bToLe9a96aAlnC5RIxyzjJ5gyrqhP7gG8NrvOjz9N4NhpuKJJdh
dHdebB2x+hAXWj3QVTkJL7srxbT0i+IKrgiN/+wYeiEVQsfYejpjUuHhX/IeOsvaW318L8Lxlbx1
wsS8Pd8ankr/MdGmbu0YfryF0jNRhDdR3MsdcVQnzxm2PX3hvHMeZAZCp9BJsdATGqyBvGq09KV3
QSvwgrWrIPFaQHqNQ+OrAf0Wj8NW9Bqt+QSpte+nq9wur9sCt24cqO3nQ9NfPtK/YxPfD9xU4jsc
wLDeu3DXjGR734nAvtkBcnjjd5hQ/O61pXJ+WOV34mtRv/jLcp7C82ol7HDWA8yeOFLhZ3t766tb
iFoLQDsb1ZFI7ovVgNyojFFa4O4OiptkiJaFLLlnGvb8BnL71kH8wD/0Qu1iLd6Ionj1lId5zaIe
/kOfpmUx3gIz+YGXd1FM1hcLqstp9u9Fz7UgsFQEbVyOinzgehy6eL56sfFa+g2NfuWS1jsmZBxo
NQo5/4W6+RdHfTcY/z0s5EpWceDizMuaiU3PsqiGtL+GYSlh74l8P7a0lWlDBcfcoIJrFAXMIiOb
JRoq+uZVdbn5/IFfzkWcA4rTeTFNeQqY5cVcBMSxGOca4LXK/OS2HlV0HQkrfsJd0F11kxJXKD/K
QxtOxdPnR75crM1HtoXJa0a2JXXii6lo5qwjqWmGaxscCvZKYo7yVfQVRe5ye3JxFHFR53CzKhzA
3/Xky5TgMerboq3v7aCFNu9tHb//9vlFzbfr8vMhtoIWg8muimf7dmonDoJRKSOwDeFFh66r/5qL
dzmTzm8NNikydOf0tneVWR18vRlOUXyfNNmwtVTTnkHwfAX9dT6YSFklkHEz57Xxv/k0/qneBJPR
Qm1Oh2szT/27EQjN0RibGAdYBg9bKWtp9KGzZ/fXIYQ3h3aLCik89Z5nHRApMMnFiL4CX6MKkpki
2PcyRGfaKVPtascaY4oU0rpDLP5TeV5z7xaaxKfsGelxQlL0oBVyWFlNN7zClQ2+WUVT/MwSWnxB
wYEWwIk0MsKT6ewGWXuqjMhfpyxdV5G0tU1Mrxr9TIQv1+3oNk9t91OzEYiEdp8dRtGOGPKYrsJc
89RiKIxpQTmY9QE0yPNgRdWjaKb6wHnaZ0tzu9UYxPkmagt8lU1Tnzrf63YdSukC8ZFNwmzmQJeD
vfPw+ev00df570O4eJ3iupjizAx6FN7jdzRNV3bcaOSDuNkSi9zvOkrTRZx5XwBuP3jD3jz6i/1l
CmWdYrLXXcu+/8X+/kGM+vDF4Pfhd0l0Li8WJRP6GG9fr9IpXJdgp/5a023avdHRdrM7bQI1555Q
Rf74/D5+MMBDzmaPTqXCM/TL0jhw5HrAIdZdY7NnzRRQa20WFrIWtcAxQArh54f7YBSYgw7pNs5s
af1yPpFSV7FhVdONXqH878kJ3MhAx3AJbnH/+aE+eFZzONS8F/WBnl+WXyr0Ypmtye5a1YZ3n2gx
OJk0Mb94Wh+M1b5OoBdLGYr7pnvxRpSmZpRhAxOwBsp9VggKNqhG8l9AdcyDL/3k9+dXZVjvx1Fo
1qTTMSlTO74svHtNg/zAiZpr2l0KbYkFcsxGI9HfeJoOOMhFmxNUSGTrH5OpHdlKLmiKHDVNrD4/
k3ePkm03NRZ610R/uu/mR4SRCJn1VtzkXqQfczv0HszYcDcgJqevEoXeDbnzsXycf3+7e3wVb7+J
wlDsddPcue5kdCaKg5w2ev6JRFJlli40vqF6KEYQ4p3Je0wD+7+mSQneVVY/f6NlDXBjF4+ZykkS
Uz82rwfljzcTqteNzLTk9fNbapiXD3c+DKkvVGMth1325ajml3h3m1hcd1rUswUK//RTs+0Qq5tU
nXuTwBPHGLpVmPf71M+1VaOxQ5U9nr3Pz+Tdx2Pq9MrQfPNe0we8zHIrfRwqQxZEZ3+Mn7q4uVWe
+cVDNS8+HVinbLfp/PFkDZPCwsU9dSEtOZSCrfuxkfquQ+fy0zfqNsWZo1UIPIyu+jbotbUPq3Hm
kKEcnES+C4Q9nDVp4TTxzXo4Wm1aXynRp9t8okIB9yCkzIYB6CqTWnrdObE6J2HFLiVuop3F+uRV
uESsAIMrjds0r7Xt5/eOiMjLx8jKlUACf/5AKf9eDj0INdnXBVpzMgLjPqu1fZxA/5ta5LDaiC0A
DPLJN+Ui0Z2FJii9a/DDqyT4Frf1kf7JGZAZVOui3YyOcTbaDq6lcSOwXBEzLA3zh6oR5GTSvCqL
OkYIGbEexujRPEcRKBGRbuvSfZmYtodEXds5OehOd4qn4G4cn+oI5RRVQLNvH6NIvdruuHY63jav
3PQpUm9w3q0l70aR3xdeeVXrwdqSYsY01E5/k7RxsZoR5tQvxcySQohZGbdiTDZgqW8NFR47TJ6g
D8l63hlFuIy59tQBjwlp20nFbWIKrBOcjzFAGfnlD/HWKKMRHjm7/jTajnHw2upo1iHEicbauR6o
g6jBgumjJUKVOLHd8wqMRtovZ7rtgpCSdrRXgQ0TEnxYG2CveDLhlWPQortrPPem/U1P4nnBvog9
A4SVuO2QOQexNmOOAoO8I6WOeIBny1cmSClznXwt8AYHwto6zizQxK5Zr+uIMO/xyejhkGkJbi2U
3E4QPxdeuHXiccNNRTTkrCtuctqhSdMx9wbyzp+aQ5sbAGwQGtliV2kSveOzmKonaWa7oDSXEQuz
hlumA8oduELDlvSA/PsCK8Oozr1lYXpEcuZO321cAYsmMZ6b5rfUij0blW2TFRth/ZKd1c8YLoJC
cR2Pz0WAQb7GLpNriyKqHxSE2MlxV16Cn4qHEvMaItdbaka6xtxHZUKtfGiPCz9wjrGd78NogkcW
fG8jTPxJ2pHxhbXYVJvAina6wtxF+twdgp7bvJWHMA+uw8xYTgD7ivzMjV+2Qb0yy+8+Xqyp0R/N
MqPZVrp/SOXBbFq8VHImEomFLUtWHsI84fy9MSbqIqFj/4oGZ6MXyT3l0HDhSNq+pXHABrsZZ4Ww
R322VlsNo5uoh3PjdQ8Tu21r6Pd9IAAliMcoc06ojW58b7rTmjl4oVt77ohDrX0Uyj73VYBzQn2z
qePqegMPhDw2x8WDzAoWV2Ld4BPBWWL4zcGLq3sjcJeDSf9GIQDhsL2i8ydPOqvgpJnZFPJYsojW
VHEqk/qPLf/+ROLVeA7MHe7ejci0vZ+aeGm4EzpW74Uy3e+tCsFPFj4DIZUOlylc0yy8SdEpdZ1T
EGXFbLx7YThF+J/s0v5qIvgGGwwY9UEs3Grc2Kb+y4YfpEzcoiNT48wuGxpjlQU2WlE933hzW2gC
gGGcBy/cdVZ1nrziITDcq0SLTtIYEchi0NQjYJwjb0VoLNFFLfEu4Lvm76hJ8audWwSFQLLrB+lB
p+FmEEJyLvlBz4CjyYjdqnjZVN2ipejm4MQPGuMvcoGbugolvB9370n3ChUv8k+BQJENYdXxEUaH
2K3XVebsChsnRwSyXA0ns43E0orMb/NXr1vazjWYA1uske13McvKnes+ibeitJytTT0RQMdwr4Jk
V2gOOD7nqelAJlbVY8uum65ujkzZgyehpL7SlfnioKxN5Lguo4AYHmTa/jy2adR/W1poQyWRnMsa
969AyD2kLTpXx9mmUYuP3Bc/y8IAq0Bb27EOLaD+AfNZbhK10IbLyQEDr7lXYYYSycnQow1DcnJ8
BZ99WDpN3K7STAdBlEh90QXGTdBMS1Hg9KpN8WOCJ6Dj5QFISzXPrlnh2L785fh1tQpFidJ5rL5F
LiLFeZzK62QnymSdhdWRhQbMDHx5nr5npQIYLpf7Rqp93aDvtPKChX4ur3LV7SdmUCqF8cQAW/3I
iojvO9V+h6n/g/7Et3oof8KhuVGt/lhJ59yYiI/9kvK/0CBGaDYG9t6m4R1N40OIkW/RibGbHznL
0V6kR1+ftKUPkPEwuH2PbqnIy2MnhLPFRMsXNzh5jY8lcGDq8PE2wrYe9MQSK70sEkZLXn0GnUZu
iPZoVxoVuNr27sMSQF+kedO3xFAo6Eff8tIFLX+dylTj5X/KssqOJHXED3YMy7QVuIf0WoaoWV1J
vLEuQBTwYiisOF3yyLzWrpteSJjYgXdMqc5ecYhuZVpCXQkFQ8kFgaConOtDuDUavXqysyq5djVt
Wk0g+g49hdxHJ637XyX5qcYiFml6YM8RoELOB/baBfY7gHyQhEtMMJmY2h/olYadZlvDxura8RgF
kG5AeYFVHQYoO02UPkydSWLmGA4RdLXysVdY19Papqwca3/0wTWpUBmaQfCo7sxWW2e8GyLdO46x
5QPl1N1d0oXY0jthI2ZtK3mMBgbNXpbVMxpneVeukyrQt0mHittTU/5K/SbG02dsfV7GPsbqNaRH
fDQnmKQ0rarxnuUriNMyJljS7zdjLU+D6d/0RbLkEzvIyjx2BvwY8kFXo2lvG1GfUr/+rbk9kmwd
q4xhmH+k1z7VPkzOwiQiUjeig3Lsn+i/mIYMOj+D96dIaMQw56ZFAsY22zuGum1n1i4S9mU1J8d6
zioo7B8UEglx9u+1EE4Jiissy0iQ4rzD9An0COj/3lQYDZrsLpOlt9bc+GdjwcaKkvbFHoCxxDn6
27Gfzu3sAiPC4y6OI6g9qfqOfALucnkuSXJZlFaPBY3m5KL14aSXyNeaKN5OE8kh2OqfUt85ZMyV
Y9cvBwUOCp3gPo+GI23BlYLUQCxWeFN08oar3fVYvjWzvgmn4NFwJ+dYaz7c8yneGWGpgZQOHlTr
YZNosgzRjq6tDOmxTpsL8MV6LORGa6kO9bWuXfkQ3JvBuKpi8xZL2SJlcGFOWA+hDVyWBeg8zw+5
vcQktm4qtc7ZfudyAPFUulSt7W3SwOyRkF9HbVv35WayxgwZO1SjkdSFjGtJMfkHRM6h40/a8tGa
copGwzoM+VwR7429/+yHZ+Tj0SKmNG/U7jqzoQHNf+OUq28KtB9Wsa1um+tyzFnpiK3rB5v51ykX
zEuXfOz2XdhAGXqRVbtUqb0myuIHacFYOb15hTbNhMqWoFS3pKsedN9jEF/z4y29ACFPveu8cht2
vwHTHUcR72X8MC/GamYjrS22dTNsOx0uSBNedyoFexUv0K/xV/XFjdLxwCZ4cTVvq5esdXpPPU+u
WKTm71xGcOAhMzmk3ClKpFmr/gS9v0VH/dstoHFb3Q3nN6/re1NbCQkUvHnW+BO5Hy/NECQ101xp
2DMDHvbObUfHZl6NFO1vnWZa6qNNB8CMWJ+lpo+3kzqMrleU6MqDdP1b+twbS3tiSbAqqnJtCvvJ
HJnvjPKPXQ43dPZu5kVRrE3HoAcK0OzN/ntrk9yOa5OiQLIQjI+0nshkczcWP5oNQNHBOFg59g2X
cAC6nKi28uBY2RXYU+dPAcveneoVfqKFdHtcW7AIovopGeyN0dHmcJCJlzMRatqkdfOAFfLoefXP
alQvdVjsaqwzffmQNUgycKFtsVuRs+sdfWWxE7qal/lSS36mOu0o7BkucBAgR4ptAjO0DUwhgP9h
LaYaeKJrrf1e7AbZ3otOzI7TwM/3wui3g5juTaHOmo8BzkLpzE0faLGwjZwFXuu6vpURS4se9z1L
R6GXK2wd7Bb9ctFN3v2g1cdpZAZrw9+4arGlTyZhFdhy+zY9OxUORIbvGIvX0EcsJnB2NM0+a2N/
IWSJOUaa697Lt24/rWJNLDLHOYVTA9IFejxG0HlJRBllO6Y/jMDZuhqvJnRmGawiz9poARAcInE0
DHpRziDjdH/sbgJaFqw1C1u3N7Dua4rbLHzxSgTsvDOECx91YzjNW7+QVVTMytVirbJIeIuwgOxY
tXcTZGymonmX2YTNWR/VodDHTYaLOquaw7wLjbVuO5BZhnn47JdQphhaJZ+EzTiMhnxVmDPOPT41
RbbLOvOhNIbbCMb1op+G8+hov77YPr/dPFMW+FutYyWGNUJ41kUNpE57EYrOUvfAqoxiWtmeugGP
E9TRwkUKKjG4FDiKPz/oRTl5Pqhl6bbjkFZiUH65OGgQERbY9J26L7RYW1kl2gzIaWGfb9NJu3MA
6DNsW18UWS5refNRBTujWSRDjA86MW7FP52ERosQu7rB30sVDoZU0T6Owc6mteDsueZGY6OmYx5z
9hKvr5Ljf6vhvTuBuUTzzwkk5aR3dRTX96oSLX13Cf49ve8b/uPz+3tRZn53oItaj5W7ctAVV5on
hzKd2YFsOxFX5lm/kO21ntjrsvxKD33ZRvy/o1JBh+BgGh7ClbeXlyuzyCbQRfcpCiB4YmJhlOzJ
o5yBRL8aq0MBTrXhl1Oqbf8fFzwrKzEJzGX8iwt2wQjkSH3UfeRvLb9djoCPGple5eVV6TSngf8U
Q/bF4/zwLguKlLQrbV6oi+v12zhMsvL/DpogQwja7HvRaUt8bEVkre0g/m4U9Rcq0vdlPII3jblw
SUOMr+jiSgsVw+AhovwB9X30c7SMYi+gtexRPTowJCvYY//p1jI8CMu0OJxLuCI12fku/PPS9uSI
WjUGaZZjBMDFXvMTX3ty1wwTW6yoVAr9TJZt7IoVQos38oubPF/Pm0bm/DgJEqFfgrMGzdDbw5tV
PMCk0Lprd4x+uGB7Q735DTQM9XCfnZps/CpR7N1TdckwRpEuMC6QDeVc3GBnlkuVVZ8+4A/epky4
XTPedPqhrdtbWx+2ufmn877o1r4/ps1DpbvN/7FiXdZ/tbAwCA9qvHvdDZa6evVKeNslFRiBdXvA
lU2RsNe+CGy+1I8zmb49qvn21qbSKfSGzdt9hdqnYTxokWOV0P6eLHBYbnCqqN1EfzqyAG2Jib2+
M2LzoeqHLx7x+4Hj4kQuPqTcJds4DWAxpj2F0pBV+sGCRWPadwIeR1McNB/1cPvy+Ys9TzL/vFkM
VwZFY8czacMxaF12/qY4rBKBJpx1zECdAipMcOi8NPyd2kb/8Pmx3n+1JK5iRrP5kPieLttIYIQi
Eg58/d4MLcAnJIUvBj9xyMbwUlhoSLE+Px6es4uqOJdnYg1ACo6nT0dkdzHH6qJr7F441r0iMWpy
jZPfwN3Oeso76SInB2lVsU9kWpDPTps9k3m4C9Lq4NeAbDWRbFISDOZfkAFnGNL5xYbaly57w+DX
jLuiT0XeYrjVQypPuP73mnSRPhtXmnSOfl4eDOzbGjizwu0PWQQtrMAmPAzRS2j55/k3jMGGQ66D
1hPrIBl2bP1Pvoj/ULP/W76KnGgja2MZBeCWRy++6oN834CDCSc2wu5c8gZ9ztqx0H46rXyIhziB
XDyse72IN46arm0JQLi0HnKUTYtmTG6tFKi98aLnryNBiFnfXemJ3Mexri9cQS/P/UVh7g/4kquS
LEsiok+ug7qIn44GOIWDf+dABvFlugtkDBGdm+gRNGMTz+GqpWl9J9HyOrKadTLphyz/MVPQAstd
y+HFoN/rABsmBQYkIJyDMlpSLNvrxh9ScCiw+jujmQj9jFE/2vclQ0AcG0Dk1RPu3XUtf+SoEVrD
3jUdbH/P3ci0fsis4tjAn16EeX4u+2rdcB7u9Bim2qPphdcGvLk0yzc1yyl49BOaogIt8TJNDrFZ
6isI55TX9ZNs7qe0XtJKWTWhCLcaWzs+PBWpa2XCmqnN6koveF6cvdFSp1XaYmAdztn7QEY2fuEF
R6FwAmts3p0IQjLJSU37EGJ5FAbMN0rxBLVPSyuzZ+MGzK100/lskXzsF3/vfjGCi4vkmpGnduWG
TB46ET7zKSvmIO7OSQwhAzCWV81AM61ZskU79N14xMpxPQ3N0WfbX3vmKh2c72j2D5bxCmx0mffI
PQx3Hal8E+ctwGK24ADRbbNe95V2kmNGhnWiIxJBUpmaB6duHptBPcbTkEEPpXaZFA7EG88Ed8du
uuKT6IW+KnwfIGu7pc67AdqRQpkEgARl7sYc7+a75AJubAv/eY6j4WSyEhySDF9tkOeLtO6+NaBM
Cs/eQKQ1l16wHxV1DijMfzTqcKu+0+LdWEn3xm2r+pYoC9ZPreupaze3nvuprogC4NZS7V73qb8r
p+Jg9umjZ/X2TZep6qpOfB89F7SXXlQ/Z6oC0LsiPWD5DQ6iFt1z1EACUjF+564P9Kcu9HMQ+IE+
pveWXqljOXnBnabZ3qonrO7Z7iS6y6SFF1GP1rolCg2lXUIXia4GXD1d+5ZmMcCfzOzWZWxZ66hX
402OylAu7EzT74jVHlZdhAJVc0KqWhVq0Gt9pPO9ReoBCC3h5YlWYnC7B2dOmskTi6PbeuJ+KzqX
nokqBmhKkHIenZ6w1ibWuQfSmvy9LoaKNGJlXXluyUMnEk9H/yNcYln8yXtUjklvJpZ1ehxTAmsd
ae8qSk/wIIJ7K6wXk+zguLE6VTqw8FzRIRNIa+BBAvFoDXVQfnKPl+gQRuGpqsjHkm7y6pqy3OGy
/4V09NnW8m0h04NJrFuVmmutpVoVmg0dHIF+fC7PD8q9a430pfT900Sw+DJuzGdvcIorPnpeQB20
BG6klVua8LWzmcpJPNyGmPOdCE5FaNHq0Bd9ny3r9sEBSaW6cSPAWmiCgOD5A81YHRl3yeD8cI1s
yc8XqNr4RyZsxL0DSAsI6jSw+M2szW9AElzZ6hD2d4XmP8MB+yan5Ew7h27S77S1tvymbhfnJiWg
xCRkKtQWNjedPVNBYbRCtWSHT6oTCw3WxsyqF3G7qYYXSx0MzT1rCRGMKOukfdCHv8kQ0di+tuXw
2yytGHCPI0iM0W6qrANcjYCJll3EVj0kZHmmXEfeI3aNUgy/CGN+EU7D2/2QZRUfxyZkv9oWw2uX
SCgM5szVMVaNPM+XiMQAu8FdjhjDcuUrosIlC7lyaG606jWt3Buui7vR6oeeDAgQs3pw5+fFdj72
ZKitGQ7+Cn1gPF9poGb1bb0sAfZV9p0q4oPoA5bAIgcKPkYwsPOKbX9x4KxYwcSjfAy9eufS/Sxq
M9nUaDaQyR1yaXYHGboM8wfDeB3rmtiZppr5jKyzADF32QoK3MbKpp3gneNHPLiRC/64SOlE8s+5
FTb/TazU1GEiLApR7oubZ3v+MzKK+I4/E7h6ugwJvCopsTmdT5UJyGiZufwiwRdgUqipHajO7/ih
Is1gbzoIf5stf5Vpq3sKWqlWtWjED536fySd13LjOhZFv4hVzOFVEpUd5Gy/sNruNglmMIL4+lm8
8zDVdXvUtkSRwME5e6/tHfjDHub9bI0ba3laX0u++/pe0KC/8X+msj3xX2NffdkOXQ44SZ66cIHH
OnvJw2y3/mZm5dsatjrMlC0vbrW7vtNMmA/8kc6pveO9mCr/lPN3QfnNH06fHMqaBupCyT+aUIdt
hl3KejNygimbNDb6DtZa+BHSGuraCE6cs5eOEQeeXH8HYRtX/jCm7hsh+8nVufnYdlYmoTW1ySOo
6JD5H4eosD1Ug7gITyOQV/alTaa3tLL+eKMLQtqrrmODaUXQlU0gWVsUUdYI8EVpG+RnC4RsTv+U
MhpgtGlnZ49ou0qjOJu5J8CGrAJ5ctM3Ihl+6Hfm0EL7rUGKo1/oz4mdeJNGrKCWR7sw1M+IOJI7
X3oQSJdF9wdVyQcpUmQaUz9iqeOECJutrHiaA2XHmoPXRrKPb4M0O48ubMCoXLgO0qNgM8riMNmd
7zBdLYwLw7T67BrLtJBNImq5LUNX2XxbQ7OTXrMI2DcMvMTiAsiosG5OKrnPI7N7UsJwX3yoNdsI
Nd1G8HfbfOxvIoSDm7vlvev135UQf2rmslvbBn2mhuJPZS+fCNGCzdwS6jNXCTFuqf1a1iuqS80P
CHPqLxEV7+FiqAOGmnbTqBDMbToH27awG/CbmHD8ySQ21qG5SgTneFoCYR3qyGF6MbGqW16d7Aux
IN2tAO2xw4LFLjL1bGUerp6qw2uUFrN+kZ36DIX7gs8MhNhoGZeImokQG8Ui72byC43JX8Otv2dL
fFNuJF9h1A4EWTtOtcSgrIhxjzqDAAD065DIyDnZOf/xnkrjvQiwsdS+NnZl05lMf6fuo+mjz74v
w48xAdHkmykVpc9oF5zNcBeSemrSDD81HpO+bQn27DFR9nDBzZ2f3S57Q8JCw9FoXytR2TuIYPZ1
7iOyps11WGOi1XFzHXx2cxpcphpK0KEtMuchD9v5wokeDLllYr9ITee0OMb4ZpntlYnN/IHHIvoj
vZEkKD/3/FPIfOlYGk4WBzb0JZvRRm8nLBOOB3cSBDEvnDygsts8TeEM2xATt1bGvuyOVk9sage+
3Q1oE2xcb8zA/wL526rAo7ucWrQIMlnjGRgmsa+nqqBLOlpIk4dU0LAp7SB7ZGUmRayxE/VF3KMC
gsIufaghIezdXqm7NC19rB+21V1zTeiiV2qmx8WUvUV5Dt/MEEwBBwTiadC1723YTXeT1N4O25f8
N1a5VnTAgERRao1kQNEnDkjjKan4Cpjm9Z1w8vG9wdXpb+2oEz9ZvpRHY5L5BZj6n3nOfi0Z/m1s
5tiMr+R7oqtw2IieO8CmK/1XlD0Fo+PLhK3HS4B/GcCrMg1pYU7Uoaz64Jv3Awth8gBGF6va1wZz
JCF4bdwKzI6uCxMMvw4Yl1RZyNlpMG/EH9cM4PNhBPYYkNGZBexDubfVlmBvwn5KVrJgDMjJ0rWZ
HLcDxP2UIZkMBkZ3ERFDE6tUEg3IFwfyIBk/X8J1fGUt+3AVMtoS9NRUAVSMws4kjMDAntJBgkHc
wzwQtcahMadDt0ZjSdPAx+RuUTId5oFETY/iyK42i7es4WpMrTrQMM10RCi6dZyeZL6RNIzmAhLp
MjXdtur0PiuIFoO9Cp5svM8GJ/sXgdtt4VE7DCHGsGDXJ6vMA5dr+XBbS4+5tw20tKrHTbtaw4q6
usA8upWJFfEi68tv8u/EWQ0+/rwjjPnbT2dUQNP9LKPj0JQrofIQhPVr3Y50cYJ7fIOINQyoyEZz
r8PsWwKOIi0qf1YRTqxuiL57Aq/yuvqC0nHg5wtGrK4Gkju1LDZGayvcNe41C60PwA1MrClcGTCj
FYhzD2Ok1i9t44EaTk4p/w2hYAsHbTs5+q0OythBBbUiKMvSuM1zc3TL8FQzGw3JV06lh4OZAXjX
tCbJVwHoroQ1lFCErV3OzAwC5hVT/912TrixhmU3SAh6LgO29XNSzR9EX/wQ8HPF5HYiBbzcOmoR
h8DppytfBwNLL4TKPkf3vpMlAFOH0/rmIjinY6YQuRKrkByDsV0+mnD69SNimY3Cbf5U7JmboDMX
sHjOvgVGv0HrTr7CzE0A1t8Gimn+h/ejsEkb7Gz4v3pGWYVZPlQp4E/f2ULdnJhrBQ78NTtjOluD
zXZmz302FvHu+dOTRhKySZ2hwYvFFP6bDz3HJGceGl29TBb091JdV3cO0QqnCsBihrNma/bGa1px
WpzkBJgomZBHBZGnN04BQy7/twzRu2Em/QTqq5282JgA8A6mPqCgQMzu2phoK6ZA3XQvZx6fnFis
MlTWT77UGR7qAnZG/3ed1DvsflDdjiYE4c5Q56RM740RtC3IHTe0X009HxoESY7ubmYQvIgItUUm
X6Z+TZ9gr+2DX7KW7zz0RGvccxu1y0Z3/4nDHhxfP7qepKBLjwU0YsQY1yJrKBRB6ZVM/dr2vjar
V+F0f7U3MF5qNTK/5Vok8ynT1cltgnOHBTfKoIdpk1Esg61YDiHT3QkydATEvdklWUhCtfhCwqt2
C48a4eqWuaURDPdOsrippT20ofPHSYdsJxhgPGhdJftSdtnJzoE51Zqpn8zlHhIK8Hvgofixkfwk
wHy3ekaaYhFBMabV70gy0yHRuN4Wu7ZjnNcFEAYI2kOdDrGThcYpr4p9kRerHGw+otJ4cCt3ueuT
KGdpMPeO9JJdOQsoeTZnd7ypccU7KlZ1pidwui2Fu++78YNZ6QsMvpHRlerPaUuUWFu7+7azibWc
n5IKErM/D+V5NogVUO27KF0L7uhov2YSln+uEyueGya+NklCoPW7K3JSug5d3R59s2z3qMKROhFE
QhQ7B9uWtRaDv+sR1Zjt6WXuAxjFg822o5EekifCvLrcjB1ClFFyCJODRMcAv6hCopM7BmPEdrFi
7KgcD61j5ts3mr+EwKrimq7CiNSSJ0IudiiJwQIzG5ZjvmNSdu9k/oHdC6ukXAayDYNmbwaY8nyT
cFalBxl33vTYW9M5r9fjMrKVdZS4TZBMTYv8EZ35GeFJyoZ19wzdqwjU89iUp04k/abK+mtQCXfD
ArINmWrUcHVK4Z/d1r8X2fLXL5uPABJ24cwXTV5z22cfTTfS+7HJB1yfmRky+FaP3rM7eHvVl29G
0l7CwQ5Jfg5/bAYaNA64en2d30eTE09D8tDU1fuQp69z1v6OeZW8JrW0iAZmAVxGFmlWQSCr0oBd
T2IcyXwc9ZyNBekuINR9BnwlicTEuv21MKQuLJck7JBW3DCfZdFRrOTOIbIAHdIfvnPJY6DovEa+
kFuQo9WM122iriwKtAXjveiS767Prhg7PpaOUe7qI5xSmGK8/yBICaHLSQuA+zn0F0qAO5mt/XPw
yq0FgMgWN0M3WMrbl/Wah4IkloAcRZR3XkC7ffLemilCRAuCMKlPQMLiiod5yQx2T7RHIn/WlTyg
zf7WNaQ/uoI7Rt/8EPCQJvRw1/s389vXf5BiVkXm9iyF86b95KiDie6k2lcjuZILiF5+8Mg7t7Ev
VgtXnlIO9/2DSucve1acXodrYb4p3z922XvRWmgxsLJyyDeJuJwZqqOARrWXiats7lLsFyqlpUiu
L45b+86ahktmgXJxMzRgixOcx8h9GZ36SS3GiTb1fYvkVgQmRKjuEprWiyj1fZ9SfKy3oFwrIPZX
xML3ynfhy3uncqFISiAW6X6/frcVORohq1a4oFrwdI7stKrfrW6MbdbQBClpRSSEyJqHtHEeQRke
R8MEZTmgqjRvgwrixaHdt34T67fC+ztGS3jJU/E9CvVc9z3x14F9mLjfyef9UO53PwDMUTpv4lnD
uFxmcfQXtES28eWOxlk3Xc1UHzWALbdLat20MePYrEAckrxCY2GgMULgQDAGhyosSFWyEQ9wdqk1
ZbUCd84kIIDuixJwlOW+U8Wj4Dsba/s5t+UPtDnUa0b3x+yoLi2jiP26vXfSttyOKnxETIV6sbmT
6f/vLXDfxFxac2wAKE7aJE4CfUKxVux8kAtejQgrSrtj6iDWd6n1mA+jvijRUoQVCQtWw6HUWkh+
B5ST8a/GNXyGch9tFPMonL9gqp2J14z2OZisu1GYN8OghTt5SYjWpb10VfAjhtrA1ggXNrp1CgdJ
pJaD7+XXoZqP9lTEy1AQBFfDqDW3FO8vDbrkPEFqUYTfI7iadiac1065l5YaRSaCooQTbrKtnHqX
WVCoeaxqIQ/SLm4EkFNs0oxWv2RL3tII6E1n046zfhyD6B3SJn3ydpP8htuLEEmSl0N58Fm1Z0wd
sNGvCdcqCEvWlEHF8J23niR/2lheB8u797T12TEe643msqzE2vW9aBNLA3GzDk3AJFSfrXHzuD0F
UC2gEEG2ZZYwj+JSVuygE5DbA7PS6rTiHnd0Vr2ztBgVw63u485GGY5E+ZM79ANZl97yCHau3Glu
IoICb0CXt8UQ0YZKej6Hb75ExDrQj25fXG78aoFizvY402lZVTMJyRQJ2ntJhpY0aFSSOdx287Gj
fq7qRWyWyd8ZWChdnfx6hrOVoDvm4Uuu9XUCqln7cV7xdYjunhPZZrGrq5UXFxGG5zLt7y24x6NR
PVhldM0mdaBl9i0ii346J8vS/FMwiNlAxL1qpa59iY0a4kfLEzi35Kxn7qEfuZeAmCJ6JLsxoM+8
94u/WYSO3mx8doPi7GGIRIpV1NwYpAKMAdTyqj4V6LHXNpQtg88qX88SXvmtM1LGvOmYdhUFiBEn
qnrQtOs2sgTu0DBcKv4Z6fScjMWXw3uM/OaUCJaXNDxVZXFGMPAc+fMlsXhqvEX1O7bNbaNARrk8
ces7BiO78/Jo5wrvsRGEEk393iAzo0KVVjvjPczky8A53Udw2aHkm73sSANp29ckJmchDYlIzOE+
cPHeB4oAD/jXIOWnmgIzpzq2VBoLO1pX3KMzUAil6QONfkILRnhdzaS2i+kxLzLfLPabxiVroWbA
MSJn7E1vT+fnbb0R8ROz8iQMyua7IslP7ZzcjSS8WLn4RdD3UibLaVTubqSzvvG7Zte3/pMn5SHy
rX3TymNlVtc2hTlK1kVNc9MtrMNo65Pl6l1UBmeyAVEUV86dKJg1aeIGlkg/F/VbwzgmG2hGmkhW
Ta99cym6UGgZ6Larc4OAfJLVUxrB9M28zzZBSVhIUmFLQb3hI6ll6tsXd01Xhlxs46/j57twso/h
7Nw5+rb0w3Ne+OdoiPYYjn7HQn94S3Jh+bYxp5h7KN0Xisyrok2w3mZ1YfxpZutn/SDCc3EjzT8V
ZZjuuys59hszexehYqjMOhAwqsv7k8rrozLkmTPOLrfaG7UHvY+mjTNJmyC3sj2d2mNFVBKFASKz
EYXY9Km97sAeSeAKHfuMxcyTxl5PwxtmDZwLuF9Slm+/bb6snmspi/FUdPVv26nfTtIXMj4DwaS/
lM69mtp95pNC3KWPGNO2CFT3mcNGkxYv5siJwW37h7A3ntVcH9lsjuZSI2MLiOTszDl2/eFrDaJe
BguLjsmiybnz34RMfI3oaMP1SBsgAAp5L2p2XonPNZiOMvZPhsvAUrWuIQlT3bGd6dAZeSzz9IAf
BskdUJEqqt76dmazxzSUzHyBXLznUebkz8AQ72VDp3qm0SoemckiDI3cN6A7bMn2efQGnjTvZWZT
tUzx04HN2kDfgKY9JO965Sr4bRqy0lj/yem6KTwP6+FlIFJ6Xe19VfxJO+s0a2jNYUozaXAL8iHW
ojtvnmXqCEpB6z3iCWb3AEhrSgjs0t46Y3tuyhSniTbfBt/d6kDc0qmgVRrCnY9GAgn57NXi3iAW
4QniZAN+w72aWUF+XhCv69S6mgYz4V6yCNH2sJ+7Qw5XNiNKrlPdVjlkH86aFMomb4ojNPyU/B8m
aXbvngC+Opuyoz1tTLR3c75hr8SKEYiRs+YwGHsuPMUNkrhYrbGxTEWnLbKlMzKu18xsSD9fK4qC
KskG+bYbikjsxCDlzuv7j3XVSzPU6z15RtNEGdxmxAO63C8zLkYXd/7GoIdBqYG/pkqwCCC7p33s
DdSGPizctO68rQuoF5n22FA7ldegKy5VA0Ylmj7JdSTys8F6NErnuEpDWklL1mhxoWb/PHImELuH
Vmx3JRUcRnC2qq++rilnS3npbdb6xVHOqRFs917r3AwCdUxyCGCQdqesTh6MVDHLssUl8FkkLSlo
2xBvEYb8b/DfbKduz9KbdwqIWliussiI432+9dr6MiliOKvO6di6kQMYhlHuhqr+nKEgdq28RRVO
kpnggY0Zzj7VdxmLSD8VXsPYq/qtGu+5CCEloiuGAN7/CJtJLEf4k5sVgFLDu6w1WO7rt2JJ7iFd
3dOKvfgzmgZX1+yxHCs1Nhunah7XDYGglzm2ZM1Ft11dcWaqrPGFPBb5IgMH5TRK6aU922w5feWd
wV3t7LncRYZ7sif1rvDd7gUVH0qrOcN65ffJi9vUn067PLE3Qye0qDJxc1AMlDq6M3ITqrI3K74h
8RJ1ysMIJh6TRp5c0Z8hpiHaWcpDWDDFm4hNyAp4N4AEFI9i7kKmIzAWoODRdccDDTr8Qoxna/dz
yOcYhckx50g92ISsNEjXke8nF0xVd5M9/hQmCOvW/LDy6gPv6V3S0prD+TntrEARGJkJe0Pk+4uL
E/6gCtPjJOg3xAkhfNzSACf4kD7yt2MO3tM44eJwV8uIqYbP0q+xPOh5x0Dgj/QF9/l4lGlGKI5u
x3NW6HNdSWYc3djs0fe/GXbCcrk24Zku30z/v7sFJQLLUkfAgHmPHRHYQ13FZYLTZSyRNJVJwpNn
FfnRcCbyRsoMBrsMaroEiJVHRlON34Tv7YqnNnUpHkLfRczdhjkfyUEMRnM8Oa0H0Ttmy+V9O1n1
OXNHFNU2vXnaqQ7Dhatbt2weiWJZtftHlWBydCzmRgnK5T6edF+RyYnCvUGBpcWhKwe10wyFPqLU
A6hhF9WNE5e/xynoHtQYMuHylQ7/DUJP/sYPmvy1Fhl1s+XwhK5Kup3w/BwCptV+cuUb0sn95Uxn
k3lYh6cJ8C7H7YuNZih2oqJ8knQQsTel8lkHTCWyKDKPQ9h3n6MpetLgaOskXZe8+o7RHfLU4FSR
VOqozAhgZjabh7Io1Q2Kp/NFY4dWZTTxxIOU2Yls7KHMJt9TilylM5A/5ctwmpQBqb/qGoypIe2T
SJETpglbfMm5GWpGWvSmWakCuFPaLhkQS5eDoS30AzXSfOkDUV3CyXkM28rdmXagnxq7b6+1lf91
PK5CnYnyFkTajHuXJvpC4Uufc3rrZoMGdOnv6MD8Ql8vWOTJSkQ0Fpw0TE3Susz8JWlTgwcoWo+x
0MlY7kZnIOxOzPvUcks8Dfbyt8kH/+i05Rrs4XoijAXP4I3gkOWcmyShPYOTGIZ7GrROsq/xHm1n
w6KszulHjWywOx9dN/tx88s8orpryEh5DhndYj8kkAbdbP/U6yz4LctuwLoa9N+zHjMXD6Fu926g
Cfyo2JHRNfTziLnMRA1pb/3IHsoYx1R1WRR6+inMxMU3O7I8EqX+erBrLeJ7MyPbFVHqnKSvomnv
Rsv76Dg5M+tQDxdtE4hUAF89aKcroI1wk6YUY2DIpin4WJzaJ0zHHu+UM9OlWw00IYGJzCWCtH5V
BHOdPHeWJEwmo3EbiE/ZEOQCsCQY/Onk1WCXNtzX5FEEiMAYVAyvFfTW2GXO8+SlzC7zyEoAEK/h
gWHRP5csrv4277Q6C1RUt4rAXGKuWg8tvheIbS4n77muBvtbh22Ndycddz2f7NlJiISgLVgmXXmR
s7dcpnH6JLOd7FLq6HFrQFujIl0aWTwLergtDy0KnmD1CdKUJMracgfSspRhfzfa6r+LHLHshkBu
BAuBWb8W3vTPCjJ3z7jIox4p/N04RJgeMjGgjO3gxnxo1f1ot2VgAqVzj+XMx/VHm940ZoaplSZQ
E5JV1VCSTBYVRUX49mEmCOBYEOj+QEAx4rspVa+WzeADem+hLhIrjN6UZuUfB8LEmi2XMnhsTCbA
08gy2g6D2NHczIiNpEe9tyCD3vKicI2dSLQDfTtwlBCP3GjGsV9cqHRu1z4lmXaXy0xTItq1Fdk/
ceEkza8x18RpBj4NDIoMi3owHfGu1eTN9mJyPlLELyQQNrwPEFHMROCCxiDHDBdSe5GfPFoUce40
6scEObjBGf/mTWg+40GJrmd4ZHC8CNMQ2YWKgOF54wSJOkPzUg091ji706dRGtW+kXg8M5O0HkCa
ZI6ogdjGtqi+a6xI/sE2hRMHVqdoPvZF3ARJe2L4TWm25tpEMglufY+OdOln5xvYW0SOrZGn/qaw
BubcbBC9e1j8KiRkFOPxZm7qBJfSMiEObV4MKJRvqWOP7xVRrRd/rOTNlRxgK9ev3gwmvwgSsiR7
Nu2kf5GuP8WLRQtxTmxEGDnb5ROnabT+bg2VLQ2LT55OjvMVUJHIkytJhwPHPETGhjHjnxp/K4ug
hSK2cJ/6lGg1FZKkYvQRAc+t893jdr/1tZImzZCxp8gwKGZBLlY/isRaZicENRxUm5eHhubuVubL
VfjY3ct28JkY4TovCVPBrpOTacYGjNzgs4iiXxAfDEALXH3ExjR3RaHdKw6RHzMcyOjwc2Ie3fxG
l/9f5YqUZIgx23aK453BUoxPWidHFvfkAb3DKvcgzNpozeJiGjq64EhCMpMpCIEIG5h30uEMbPz3
IuyqnegyRFhJH325zAefsmEl1KFt3bEVJCTWgD2qQ6vbBEZtXpjK01ZnoULJSIXduHpCLRQy0R0W
JHUzY8/ZYF6ZiiGP69nz0BIYuO8aow5P+XoCdTC7IOq0CBpzETmC8V1ipd2eYHY+ad7K37FMXhV3
Udhme2uwn5VA6uYbsWGj0ULp5eXFnU8LpnMthqP9BazTGwnNC6n31Y2BbsukojtyhwaXHPLxxjIz
6NPFjo7RO52wnQRfSC0kvtWYP1gJgllPnZZJP6OrWucZ4X1gKklVYzKZ9fNrUdGbArd4BSfyFOC9
8obxjcn/S07wDl1XDuC1fzGH/MPnAM0Ihjinun4kVD1e/wLn7n1j2j/Z7FyzOoy9ybsEM0K+arXZ
0dTLSn0Z8vLe6Zy3OeQRksPHOKgjTyUzcvc0TYw83bqhxJUvQeePdNLs4ezUuv8PSo8ov/3vLYwj
YgDyks6D0e47Bt1yLgnwA0zcC0Spiw+7IZsYOqIKtcr/y89l7zyoyrhW/it1xffQsANHgfdrjD0l
r6jyuOBRny2UE673nNaANhaZ21QSoo5RDzGeY1q2anHSoXnyF+8HxedGYSJ1lgiahjh6FBMVUie6
tY/cNF95QhPStudVc7PNDZpywwLhy3zT4IsGQ98wTL/Cr70JeNojZxxLTH9Gt/s7CuM97ZU+lBGh
0rrazp08U+CQCjyaf1lkjkJVT1VrHGWu0RgG6Pcx9K+q9swTewOf2cwoTih1WX+NOQIsWJe/lmmR
AqUWr2+o0HSFx/SDKuefzpobu6p7HFXwtb4q1OZudEjonowaaZeT3WAiMJalX1HUUwwQZTvVxg1s
Rhz1tF6r6L7w6n2uaUzJZO+W04vhKvTXJBBXLUOQUZ7ZPojSTrPXQQ5XFXX3JARx0uyTd7LLzjW2
xdDgpBCyetDeb1JSnvrunQC3O/hJB5KhLlMYfamRk18YfPf0HTduRykSwm1M2+Zsh8u5rdXb2s0T
M0eylvOVXHpywjpzz4Kw7fsmNhpOeEwcXC8BQjo7NxJILlY3vEcerseMgrFwETk7hARapT7pYnjo
umUgSTKzD0GnHvXa+7Ad88HKh9hW8rOLqncEhG6TcRRu2zfSGVsGDcVHL8xj4Tf33pjyeFsPqVOf
5fqeIH6C5bgMiHxl5O+jgiH/KuXuSXdY2/SNv59GgDMViZlBk7ybpvWMAuAjskZjq1KHFhvusk2b
+OWevkF0N7joNSai1OaCGPKpDt9THJpA4oa3YAHvEEGr3qWu8QB0R260ob8zhyRZW3XHGRPhMEyn
kgw8B0OI9sKHuZ9Yost8OiHl/crGGVZDZl9z20fr6ZeEV/Oke13wm7YU1EOVfNjOQhyk34ACDXYy
aTifmq29gcr6lwh692hl85Fh77ERyVuKro6cmoXxJgv5nTtl1UG5bXks3KHGVuk/NIN/33jRFeFf
NBN6KDt7XBWJYWZcailYedqDySzDT97LytlpWu4pC5TlhXteGXvoCiOkonXd7UiDRTYEo2B9OIKe
ED+YK8CfWS1D/MdoHF2crDOL7poi2ozrRm4zBhAn9vMYkfhB5SAzimcMljwuer+YyGYz57ze3gbD
XEEQs6olh+PVFzbES9Hv+o7JdeDFufUJUW+XN1YcYvYuXOeiWZ4xuq6EizVONa9mvM2akyIcB9SZ
IfpU8MhbeIPPtGOjMmPDemrQoCB9R6n4Rmdx4RszQm+7Xglbpnd9T/q16bxEDD3QpxanwcsulhFd
6wmDLnLK2XtQRfreYeX1onJHQUkuS3SAKvOkyBHirZYc2GjUq3cvT/YGuZ/Ke2hs5yGYve+RD+MO
DWMVG2hV8j6HiNVNQWFPWvRA3z2lSY81ZuMxpx3m/lRHpETg5Q1gdXPR1o9W9ZId6i2lwFjDhPEA
rWJiAIQ7c2oP3vCmwo9OYP63xuNQhfvV55ssZNkXzXdSJjOHLLlfaG856JDXH8inKtDuh2PHhA6B
1JLVj6btnC0CQHdNmJ2zsDpxWosjcFtjYDzjv93R57qAvV0J4ieV1c+enRNN/MBeQho3oW/Zrnc/
eW9Dc7e+eXcyQBh1MWDyzXrtFqFPU/tgrwF9WXORkwU9GR34KsjqjM81EpiQk710oy+nt1+Hqv2z
9N49yk0Otnxz3BhcVn7Teoetcmm2EkdLi0KhNfYhwvRjKbg98Fo0G8dMcHpkT5o59+o6pv1fgsuZ
P80m+Q1Mc98zzSzpHm7XS1JW0PcnRUpqWNl47tWzNPQnASw3Z6kOM0d5lAy0gbvxIUfOQoYDVlyA
W9t+Mu6WGbGB/2qM/q7JF/i14bUz2pjAtfmoR/OYsUOVdn4IUAoATEhOlvafiK3hGyK0a9Vk/6cr
5jEh4vdoMCIOSUmWEeJWh1wASTD76rCKiv5z4e6UmHlGUcTDFN0lPZUHVxwiXBM7S71fewLTf/Hz
mmiBrvljRqSPM/U+VTw8SoV7kw4SW/KNs+7T6PkWY3FBT611LvbauuIZmsR0VFN0y80Qh5feoRHH
FA7zhn/pZfTjsp3FHErWbxXHE8vRZxj655qBDHEMseEX+0SSrejekgjzvNfKa0my0nqx4wBHtZpM
eFlJKE6hZGten+IU+8qcZft8NPYc7g7cQGSrsVur4LL6ofouuxIesaMYvHAyuZ+oXsbexgMQ7gfH
OZZE9c78HMJUt+vvXt/X+ncqtb4a3Ps0sxkwOyg2icat81PC9XWyYtssmm5kvuOvvRU7v55PAnO3
XnabixmJlLELHn/VPqVm8OjXUscm/o3N+h0UbvFQst4hgLjL7fw0ckMJPoBhlk9pyGCqYCXP+Ulc
1gqRt26t/TBDNXH0x5oIHVDQzXxVOvvb5vq/cOj1SkdGebbcJ7rS/abQ8wOqMsxRDHBR97LcLXTr
xZPvSGLbkr3PO7Vsl6zmLEYzBy6p+EfU4aFGhFAU3lvABeb0xgCaEj4DexKJ02pBWCuv9XevPzdg
WmWS+Qfco2eQ2G1dlFaUa9cKV0JVoYOz6QPQ8KDcLaq/DoH0pVCIu/WRUh4wEwqu7BfWzYqrSMr6
XBBPtC56dkiisdobc/anmLMTNhWEER8yCOP1xavpfuBVKVmv6PupQNOHkiXJr9MVQybAlc98vRzo
44Qny+JQNmRDbBbiMbIAPSeI+DB2YQZCg+Gy9oqNh5Y7LcmTCei/3csSUb/N2l4FVbFpuwrxOV+J
O2dQarILR8VzUAwV6DKWbcL9jISKH2M9sO72pRXwHtrGuHTafoeAFAcs7OawHBEl0iokp6AWE5cP
JzUfhse8vCLSIAqAzImNlkhz9Dhj/QD1MurstXDKx0mg0zXo1cye9WjwEeal+IWzc8jz9FwO6cJp
qVhOOfCIhsZFnNMt2S6Vc22U98wg6JjiQ7SXvL4fveZVQh3adGr+hMqetKyD4U0iQKsAoPttd5NT
gqiSKWLKJQ74dHCNQF5M7ikfTYb2rXtwyjWffUxvjsZd1onYwRuWd9OBihEEEQO1qa4+kkC6m8yY
n4qpvnlzeu9x9emMFQDC6v49CkiMbSm7/sfZeTY5jltt+xexigTzV7VCq5PUaXpmvrAmMufMX/9e
GFe9blEqsfy47F2vd8sQQODg4Jw7uKLfeNB2blQzpKFGLnfb5fWXyZ2+plBBWmy9yQrEY9fn30p0
XwoehoWYPkIfS83SoXlj1fn4zYzq18IGqQg7lKpjU913doF2r7JrBvEujcp0D+s8tjCeHb8Dx0dX
JITORqPkkJr9vSBLAR312/XjW8sovxqh8USef6waHtVlAKUj9t/9KV5Hin5ws2aPT9iOhHNjIA+G
Ev6tlcU0mAbI045XPsncxffBq1Z0gUFg84yy63pLpa46VPA16L3/7sbki5clj40IDwidbjXLf0uU
dt+HQG9SDx03RRGPUt1LytsYBTdET9R22nZbtFq5xbKCcqHBEUBmXXtQOUy0dPayiKjwf5eO7TEa
23HfNH0Gly4p1o3V76ToXh8TrSN02JBUMulsU+dZxUpdrqIEK+W+B4KD0NVXM+MqNyhDNrAfe2BI
nQXyOvPf0N17FVkPWDdG8rDVmmzHe6i8mVIN1SvDeQgLKj9Zqb4mcP+cHvV128ISNE1aiSvxbnI3
3gem/QG78t5vUvSXxudi4LFpyrd1S/efYq/mALUBa9M31cGehgc8Jm9spQHg6oImEI1FnPOwXMrD
5jFB0Vr6M7s39NU2YZU9Fqp6W2OlTJh55P2zTVSlARvVHnUDxUE61g9tKo6F0h0LlFXUyaWaqd+m
kbkWtotIRofhgZZvjUDdK4PUXaOglTgbuuk7BdFd0ohO2IgPyUJ0lD43wKk1K3scba4dl+gpt1po
J7cZykZE0xapLH50XGwKLfhrT+qqtN7dOv+Ia43sq7tLm/iLEVfvOUJRtJO2Qxw/BuFwXyD7JQ1F
NW6jjE8OEhY8V+GueeB8oYn7MLbwJyrSQM0Q+54vlLn042T90+ZpniP2l7r1rrUKMMwpcYptANJ+
pbrZax9Zv5GWXitqH95QqN8HYMatIt5lkXnrWgrexQKJMwO6ivDBFNfiIYyAhV8nNZ+x5Mn3BZU6
3VapfdliRhPX/N4qu8AdX6MAGuG2KX/5eOGxG17lrAIPFGBV/B/GtFQb5dT/iB/I3/RJ/aCkyxLA
c+lfB4BrY8qm96HAR9/a0LpPA2ID5J+pXWBvz4VppZKGqjtSVQKdY1BSM+720HcSez21Ur/D1V5K
8yvzpaQNdMv4O1TBlr/EZbZYtx615C/Xl/mcqy4HpytnoPZgorlwOmUHObTET/X2dTD9VwOmSRQf
+sx8a6Nxc30kg/+nUwY+Us4qhgOGiYGi5s5GwpTECUy3aV9JQZojL4Tpvm7qBZmD8+lAuTcMV0e/
XMP4ZbaWljvhaSs6862kjug3wxcEm2Dok2t7Cwt3Pp3TkeQv+bRXcgurldLqzbegy8vbqEyflEhL
F6yYLkwHzRxLcF04mkBO9XSQgMKimfoFZIO6L/ejpvxwTNRPLaulktjpAjro9Y90YTNy3nR8giiZ
GPiMzI4A9YpJpWM8vkGR4XZ6UTPzPlXDbWk6ESAK9SZkMePxprCkhbMXf8AHXjiF8hudbhQblwEh
OIc6PbS5QYWvO2lvDgGFKXWL2km+iuNDOXEFXZ/q+do6LnKH+I2wuCbLfLq2zgCdyirL4g0LDJjn
tCoghHr62N/URrswpXMJJIcpGbpr4dzIs2W2qt6oEVZ4O71BvXPg1XpteQtritfCdz1KeJXFC4ft
PHrKAW0HJXi6gaY90zUpafuhhhFUb3S2HacA8vQdgOSqB2Tk+E8GdNY8v72+nucHgiFdzjfR07Dd
udo99jCtB0u9ehPBbz/KPwCh+guf7HwInAcNZGWoHdhoW89OdzmkFo1xxB8KO/ntSUVGMb78r7PA
xglRI+AHjo1k1exYG/qU1ZVRlG/aAGaSB5a/a0C7XR/kfIefDiK3y6fY0YydoZZWWr4VQ/YwWZGx
7YwEGoqwX68PdGnBpNMwYvI4foHgOB0IDXkS4piB+ihIoMOFCXiC/vf1Qc72Gpr5iKuglIPqCdT9
2UGy2rwAvxEm72b/igwTSSktOgriFTpUgfNBDYg/+/Hb9VHP1tCF4GNqRCkXXRO8vU6nVjY1mCsn
q97dst4pk3pXRdMHdavro5wFCTy2yZNNg/Cr68bcWcXSpkTr2l4DVae8KsYdBeZtblmryVxQbNfO
PtVspNmeKGB7D6IbtbfSKmhn7MUArnEySHbBGLS3WaPchaBZtBwgJi7Y/gsmr6u+Dv9en7Ac5iT4
uiZTxVtQ1TWSLnvmXJMZNvbURoEUqvOB/cprV90g/74VIHdB21F4vT7chfU9GU6cfsVIt/ypKxC7
zGFyBTBrN9iH6RsxJZSZVSdaCCDnW5XZgZpzkNPiVPwTSfp08LzB8gE1BcV7geFaONZPPvD8rtE3
SAQU03vncdmg0Hd9jud3KmvKS0MaZ1oWj7nZAclqZETtpsreDSklYn+E3l+/HFjQ5B15iZWCx4xS
DCjf/O3sD59myPXx7fOjYjqcUbzAIWFKq6nTRc6RNx+1ys7ey6SGTwhVHFIphbqG0re+0STtRFOC
Gy8JXwrV443xu1HC/MawO3QkDIciO9D0wi963jLo7aIOuhUuhPegpqWArq1mDb8VuBioraerurem
fZj2yBM0BnRAn7pQBh7dKhJadZ39O1Z/K/2XChS6ZHkN6vjQi34nkG0AckDdJkBatrO+avQCbSAr
N5rvU0fOYd5m95Dj5HuHzLwR/t9ajK+czV/wIWLDupUcBinUIiGksv8QJVSjKEAoSX2HRfm3zoNy
l0D18XHc8+iVUaaGnd542re4bEHM13qyAyL2HUYI9ajiV1l4zyMc/yz2Fk77TOdMukbTboYHqLp4
UejzHYGgWYaonme9tt64g6CKXgYlhVXKho8NY2H/zSKLo5PLWVhfuLaBP4yYy1GZaZpOIuU1Wmn+
71KNXpJkydd+tsPmQ7izqNEptoVdIOg12Da0C6kRT120D/RqIVxcHsfWCcXg79jRpzsZnn+faGOa
Pluh+tSqqMWPB5TAP64fmFlQkrMxkAnD14Zzq5F3n47iJ4bRlFVYPHcGhE0T3NjPRBGgCZeWbRaO
/g1EF4ycEJI93l2zgwm3fWwCM8+e6VJJ4Re00VblSH8Zp2x0tG+0ARXHYsknaBbi/zMq2Z+q8eLE
CW12c2qBhcWKHWXPQnwTqMAJew+E9TDk9E5qUMpFbG4WFlSG8U+3yr8hyUQxrcXQw7LmW3BUgJAL
hO+eye800l0VjlCn5cin2lGOU19Tmo8ijJXfAKuarwDIyu9ABJu3SbEiOPdSnM/pgaL0CXVZ2/Gc
gzuAGE2w5wJJRoUIx9lul/dRv8qidjoktU072S0RQqB8KmApCEsKwHo7AAIxB61sMkS4QpQsVOgK
T2WtTtU2CDvFW9UeZhe0wCVBtfgKdjsHExZACZmSUrtVSomNhj2AXyYlb8TOAVCBrrVV7FECuHNb
VNLZOUGkP3vFYDs3I40bZMha87ZsA1qD6OncW0ZfvOiKER0RIxOg+wJKUmj0biN6SmtqkqDvnNF6
VjS/++uDPVqTiCoLceHC7jNdpCxJp5FAJCKdbvPcLtuxKN34GewwoAiDjpbtj8DYnO1E7XS0zb2s
2oH1WXikXzjFlizskLjZJKfq7D4USo72lgOAnKIfZhGa5wFu4NtkvVYv7Ly52qDceSdjzRIMmriO
L+oy4YtkTyDd7sGt3ZUO2I1a1X4qmvdFc5M9CtKITOT317e9Jicy2/a6ZdrY/ZikjqYxS7+F1URR
m1VE3kDj4RWaqE9NBdZDK92lhFmpXX7T2pTw2r4bNjxI80d96JttUHloQC78mPmqy6oIybkh7wK6
SvNntcl7A8ChMNCUyh4bh7I02CeQu3eof5k+ZVgfp1C1XtM7uKuxU161A7vC0oI1HZxbtYkX0hJj
fi/xg2yVSM6DmNwaC6rT/ddbYaawAtVjmvYPWQxzY+r+1ma9yfLoNnG6jZEZb0bfYKnjd/7KL4R2
E8ap/lQChQviCitSD97DaPg72ilfDfqzP6LC+dIq8Ws2Kr9H33jUXG+XluomiVJ95VeQthqBb7St
EFEGB3ae15XPLuItWxLwHzFCdUNofg/D4UYUAkK2MlDbpZ8c0hciHcYLIglwPLchexXaDzKMdOEz
XV6Uf25YLvn3/Cs1fq7i2dAMQHR+eunLRI/3+j64MABOq6SjHHyUMOfqo7AC9Bxxme5xCrFn8HH1
25SdYd9eH2W+2eQVqsNP4R41VHnIT79thUosFZsqA85ei3tEHpAlp5P4iEJEt7SPzg+ZYQguFTIp
jV0020Z1n3l9PXj5M6AaKV9g4gRTl+OX/3lC0m1K8JQmlTLnSryKF7pObvXRc+sN70ghHRxFHNXU
3V4fZv51WDea5Ej9UoDDAnO+bp4eUw2OCFfSZhNOuq6vRBYvBP5Lg7jUUWRBAPPZeVVgGvMBJDBU
WuQL/vo1IMpw1BYmcvFyQZUUrwEgYjyhTzdAOdWUeyVmFdPq3xhxfCUP2iC7ssv1YZ1Xzle9K77h
ZzwubO/5O5o6NjFFVtIxr9cd/EpPB86m3IWAEHgH0el7g5eCY4I1aKWM2IgTQbxDiTKSokyAblli
yMdRc4ihp1z/kGKeZcnfwe7H01gQb882DLoGWs4N7x4SHQR9/BS3kqRAeoJFaHpb4ZuRjrcidmCI
9g/0M28rC5haCdznUKUf/NP8ztb7xcsgo02MeMa//33qgKHH2yJvb0PtZeEnz50A//1k8l1BVFDP
09EQ3rIPf949jPkvIB78TMCpN0ZeSfXOOuqfnNS+SaQDVbltQQDxpx4Gp/xT+8VOfnUl8DV0DIyF
19K/59Dne/TfD+OjkiuQtPL7Tr9pNzgQpfPKO9T4vSCatNMjf01izoD0K1eD47JI2s2YA4gHNpFl
7veGf1JKoKLFWZNRJ5UvfaKj3tuGmG+rD5lb09uCwoTIBH8JrJA5+nD7c+t3oSibDkLi9eWVG+9s
EobQ5LVngtidnQijGJqmybCQoqN7H04u7k96rO05jABy0hBBC2+hezA/g/+W7dOIMg58qnaYyBOX
tCi8g+XZxWr08fEIEPDGb8rLauzKbQT4hx+xn+2vz/TiuBb1e5oWhJj5EUQqsMcOovMOQxPcW8r0
EMPnQzMjgGtWvpndeKvU4yGz8Lm+PvD84SYnbFOlgwVEZZCwczphrUsCWpuZcnDMtrxxwra6QXZU
UgOdZGeYIFaujycunRhpFqob2KIZwpltzARhXh4niHWD1I53jp5R1AjqPx6U6MJwUdRDIv8Xls3e
XeNlLWBaEj6L9yo4Tehck6+jE5lbr0aT9D9ru+02ld/Cxw406ylJG5w0MqdauJkvfBxuZAq1tHlM
lXrU6RqBMNSCXG2VA+nHc+YpjyXQsbCiD58DLtVa651nDUi69vH6Wl0aF6dRgbu7MNka8u9/2oxF
afpFaoXKIaxs92g4KdKynhHthF3rDwVvlHVZTgCmk7BHdDHBqP76+JcuBu5v+Rww5faYF4zxPAPP
rQbKwfDK76KdfnZD+TCM3l4eho44VvjR7yQX647QhjHfpoVJkNYd/ojBQkCbX8DsU5lKWNjdy6+g
zfbpYEEuAX7tHYw++pY6yoMS6Av376WtaXATarRDmS3l+dP1jvoBvyBN9w5xYPWo8wqEUsFmr7Uw
Lne1gzQ2kgP5tuipd1pKrKHhFIU3Sqa5v5w08G9bKImrghYaeIVOBcjbAeNqRXQrBg9aRdG5GwzB
jYUTdeEE/7s0+en0ys564XXTZfmkOx4nGL3RCpkJSPZchoGRLFgrXAjHhkrvm6KsPLxzfEELD390
64lvYOq7yvO3CvipGr9I1wF017YLEzt7C/775qQBBv7MpEXzEsiQVPAoR76HWlSoW9hry/d+ULH7
yBq8oDx9h1DBZsq6VzN37spQLBx7+blntw8pP7GKchadyHknWUWGwKQuQ1oUAZAx+u8DbAwcKaOF
fXdpWZmg/LfKK2PeMInQHtL8uPWPHSoAonE+0Op6rJTmDTzrn6ZXF5b14nCUNnUDm20etrNLFROm
So14HR7zzH0toEIkkXV0UmffKe4f5D8WKhf/HhPzZeSCkaAUwe6ZR7G2nEDJiNE/4uDZKHlubvOs
8dN92Nfjxu4r4LkaJnS4w0dryHEJYCO0L6mt+PdUyq07ze1b3rsd7k7CSn74JQCaKFC8Q2kU2S3y
gFDPmyk81ggsIXMXVFtn7EHMWX2CKG4IohC5+mekwtFdTwCdm/5g3STZ4KzRhi9WA9T4+7G2lB2Z
JbLd1L7u/DwWuzGNU7wzcXAPep+cFBEeWAgTusyw1REdMQxvo6YI/6ha4hymMM33GcH6u0/J4KEw
WxuNP8VGXE0k2yQiSCpDjVqQU7uY2zfjrqrpDFhkNZup9xBH1ls0xJtJ4IRnlG8IW44fuR2N9y0u
dXepRjVVr7VxrWclWpjQ829MNy726WBIchCBJxwKZZ0lsAcKAwF8GgvgZ/s22rqJXv9euBnkJpl9
VBpCvBp4sYKEmYdKW09azUHL8NB2QMzLZheg7LvqWhjFlEmQO9qE6SSde/aG2mOECrWqyF6HIvxz
/YdceDKc/A4ZHD9dkWVQeoXSsJkp/XkPTZUgOBQQGULVbNd+4kgBVkt7xNZI+XV95Athl5Hl+5nb
gv/I6PFp5Bar08oNeudQmF65Q6BM3cDYQVctgACuKop9vD7ehWMLw5rQC7yD/zLPhWPhTAgyQZEv
0g4qaYVQHUpEuGoZ7bojb7o+2oXrlu8qS93ASmSz+nR2pRIYfWzryqHGZPAxLJ0Yb7Eh2V8f5UKE
JeapNAxcfKPOsDqUAVHwKAbv0DmWuaniUHvQQwOZGEuNFnKZi0PR0xfgtWhGzQuoVQTXD/Hf4Fhb
/l1VSfoiuoBtZ3+/PqULORseYf8dR5wunNv6AVuPeJETI3g+6eEzbypgtmOjyne0TnXt+ogXj4DN
lpBvZ0ALs3iOKShqsJXiHgKjPE4tQiapQFW9Ur6mlfECAeCh8/OFMS+uJixXQgCQGZKC01mqSWr1
wH+7Y4I40qbh7XIHkqtHzDupF27h8yxA9uA05uaQk7lU4U7H6pNA5T0dJRjfEO5GbzupYPRTqfAO
gcrIlYNldW9FH25Ks7m1bXfhKGhnJ50MgPenYzJhC+ShPJmfTroetAIRmjI71EVEJyZ3LeBHg2Zi
mDGRzQV543+NedPtC3cy79wqtp1dF7vJbV6aoIwT4KqBGnQvlYnfrdaO9AgGLXi+vgvmZkUOKatE
fwqHl5zl0jU6/ZU20HVLMZLw6MOUjjPzp9+auBnDpQuiQ6G5u8ZF2lDp3gcHBn9SgTRXmzsUdHeK
W79NqM1d/0Hn2/I/tUyyaTr5Z9c+IlR6FybedNDMehsX0y4OoRU04caaqsckgsYjqoWzd/aheEBT
PnJk/YiDPr+USqNMlSwK1MOIX13mFd8sZLe1Mdx2UbhwAS4NJf/+pz1huGkfRFWmHiiP1Q/h5Bf3
oP8QkZ0inJim0FiI/mfxWO5B/qWSiYLcmR/y2jfDbrLKkOdPCkYZA+6lx97ZkabCQihGk53aM3I0
s/3jtKrqAUAPD9gNF3QNm4MlhAsjESmS6zvj7CaTI9E94zCbgvxhFrDKOIqCVLPjg1INDr49eY6y
ALyrwPD3hWViJa331cv1MS+sH9c0N5oBRIcfPg8icerABm2To9+LETNtPd7yT5YLl8wctiIPocQB
uaBAqagAIjzdFsgg09tq6uQYWxHSjlr4QHPqQdeTD6BKtIqTXexG2wL5AE3Rj3ld7/pYWTh4lz4k
MB0KqA59csY7/Q2G3XsI/xnJMezHdaf9UKFLVO1CVD473bIe92kQ+fc/7X+YAsiq5AzCFWcgQ+OH
fzQt/oma8I1w6BrbS8XhpVnNtidwCQc0i0iOrfWB2BHCqt748/oeubQvP83JkpWrT3NKMqerTMVM
jpRJQ2qcvYPQe3uL/MxN5wYLX+ksT/i3gNydvPpoKs3zkZDExwMYnxwbgcqO7lBWTQH9KXTD2xRh
90A8Gnr0NMX55vosrUtHwTQt3tV0ZwB2zY5f1Yed4QVMs0zQgZlS3FliXSQHvS7QN8BWCIsouDZ+
XIVb102sQ9F19golmb+Q2F1k3kp425U+vHqlhnFxolOVgpTykDal+5IFlGbjGJl6aJzJRxh67QPC
WygwAuC8nzLcGDS/RVzRKKfkC8+TYIs/ibVG68Jao52ESE6HLpMdpETwdAwOvT00NxhQIMdrOL/V
xOiOmF2E0D6HcR+olFTUkCJgrEAWHxABQFgCkjbP2BKclZs9DkAPNUQHvFHipNR12rse7LehQa+f
ixl/gmKtu/77NMIDE55lrA0FQi/+SNbajqCgwfJCerGo/PXU68oud/Pu4/oXubjvXGI6G4Eu5rz2
W+lp38eY5BybtMf9Gdn+NDPuue13rgHUGq266+Od3V1sPTqZuGOqpksknm0AU00jxBec8AixDP5P
UijmE0oV456dOu1jcxHNd2nHOfidSpAwJQ57dnYDQ20LQ/jR0bGqrZqIN7ua/lyf06X0R74kZHWQ
C+zswQKs3uu7HtFBPtA37MDMY+0G2t7XkdhDwwlIJmZam84ao4fcibU/05CnARxm234oNb3dhm1s
7CfPrujatGKhq3DhC9M4kJ1WnZNH5/40suQKlDDqMcmRx2jwjEzLeI9KcLQNEhu5kyEpQflRFri+
JBdWnWYo+p6aoYFWmT8YK9ycdKSsoyNW7QpCplhGD7mXL9RlL8Tlf7acxBP6r2e18ZCsxzb8MD6m
QX7rNNPX2qq/j8pSJ+jCnqXsKBEwQoKm5+EyTw24Y06SHm3PotJTALMJ9705YmRTIFpxfeUuxGaq
wK5OzYp6HDanp5/LUdrIgniTHPOmenUmQDexbHtZ9Vsc9l8UXzw7RvGqJOVCaD5D3pA+EAR4Vsk0
gUrubJ+YOdJKYe+RpRixu0mr4qthIepqRUj1VDztVmM8DFvUsEg7EaLTKmchzfxXRj+p68hfwCG1
bH4EhJJZnhSlvp0KJU2P+ug8unV59OGMJ4oNmdt5o5j43dLbu9H0twYlX/n28+kSdk6/dbBzgVO4
aaHwauGwv/5FLn1+KFCOgZUwUWteQyzIfHVHpMnRi2ptowS4JlReXCCzMUDT5Sm29JqS85yvAx0H
iXgGMnkGAC1AnBU2HNtjJ9IvNi6UdaptXBR2TC86eFWMoEV+0NHVpyaJh/pSDnfp7AL0IsHGsplD
NdsIWIdmOaIL8XHylPomTqHLpmIKFsLSpZctZVmVzj+hnaqFjFufMh4nSqY4K6P4KJqyvPfGyrmx
Oi/ZmjAW93Yjgh+qh7WnNgXNjyBzxR79u+EeScdxn6foRoxj0fxw3NJd+13UfNPUtl/akDLpmn8I
m/NAjYFim6vOfmLmi9HQvCA5Guj5piNyNGZ4m+r+esDn1PBRiEeYdO+I8v+463gOEXCIog6duNPl
aeGM5ao8DDleMhvVGj18qYSzVjRETQofKZXru/xCqQNiHZtO2OB1gZ3PLkojTQuq4F56xPpoi/Tb
xkkEnHtklydjJyq0s6cOUYwhfMYKGjI5jK+F3ODSTUUNCdoVKQIPwdmUUfI3tMz106Nf9w9GUr4o
HS5nce7/Ut3uJ3KOC92Bf8nG7PvS17Phz4FPdsz5ayWKahfStxscpyqhDs9z8YheRPU4ToZ4hSVT
7vhJePcYVvmk43hz16opqoeeo/6MDaw2HOaxcPgvrAG9NBuEFMQsCUY8/exo0HVoMgfhEUmkBP0M
x/ww0/xVV76YA+jX699cLuh8/oBHiLckACB/ZgtuTU3rZKESHLu62OVZ/DiAH0lQ07s+zIWAwnS4
UixYKsxrNozbKxN0mCQ6SkUZ7H2CtR0n0eb6IJcWjrSSWh0XCHOSUfxTOMm0vI+HlIxDIOhXxOj0
QIfPPAS94+UX6MUZfRps9gI1oi4qEb+KjqhqwgkXEOYZ5vqELlw7QPIggKhg8sCCznZCVaCTBr0x
PFamddPitzBB9R2cdk+vfaHXf+ns8wQQkBukQgVN6NPFcxrHs4OmRJqY/HA1TogatTxSiHRxYD7I
Kxfnq1sHtClI+xu9sxfmeiHpORlfrvenj6e2DWDyoQ4xmZseY7Tv0jbfc0WuCyQgRjVFXqsVKxR+
F5rKl8eFrk56DIV8Xg0a7bhyetGGRwys76uBliBeu1nS3dV5sx7QIgGTbiIo3S1s1gsVDEP2Aigq
WwAK5vXSGtsOL8Eg8tgXqOKU/q5unTuUhLdNjPtnYx+syV64by9O9b9D6rMCA5bFVYdJZnjMgmRN
JQ5dA+Sui87+ktviLlWt+4yHX2grX69v44WpzqkzwsoTEONMNYiIqWH9PIX1vWZg8qyFN66fYDjj
rK8PeWmqkoBtQ6Gk+Dv/qhadz4kUOzgOTn47tum+raMnuYvszNlCId5kFKDrKP1xfdhLBxZiJWA8
QI2wlGeHSE9G+utoUR61wqJvW5InYjKj7vrMSsVKKYdxqZgpA+c8flukpqQJMMYgDJ0eG/AxKdJV
xO/Ssp6mUXwHUX6XcmEu3BOX3gb4LLlyy1JRP6uaNm1fEVK5lfqh/eH55UMgLUCp47/qeXZHSfFL
XpWH1taOmGUvfM3Lk/zv2LPYgDAc3P3cJzZ1/t7U0799Jn72JGDXv97FYWixCGobEikgk/JPIags
DBeqLWtZFNmjMeUvalhSFKoXnqyXjgNAGeo+6MTrGF+dDpMElcvfQtw3qTGs1qdj6BruyisydOlM
3N8B207/o8jCv+4MdzyPK7IdurizMXuyah+JcQSF0aAbmuyu9cUuRmY+ztWlm0Rc2pL/HWt+3OtK
HX1UX8OjWjVHsBTrMEKPLs7XDcIYJWJRbTu+oBv9w8LYw8OMr6rKhYhz8Tb7NF9d/sZPn7LP0FBv
dNYYOdxHkWv3aQp10rbR57cgUrpQFaQ5UAEExKm1j6LFFvP6ZrpUiycG/P8l12ebdtCDycKmITym
E54JOLcGX4EP80dflCtLzyVYN6mshwKGqfTdXRj+wsOFhJboRwOM62X+ZIUCDTJlMNjM8smAen60
aewJjyaUGlZ6iHoMgyL7h67ovivH5LkPIUpf/xGXDhTvOxoBBER+y+xAZS4Yy1rKWKOvdJMgpiaB
A+u4p2B/faBLcReYluWABAEzMO/RitQfmkKj+Zgo2V3daLu06Jlu/DxE+sJQF7fW57HE6dZKsngM
3DgjUamcdWXayPR49zJBy/L6qfLrvz14UBUcEa7n99xwC9FDbptPAZ/GKiIKJA3/Ygc4uNlJroQX
UQFCUSyI/ebBtTN7PSbCXEgVLo0CP4N/E6LoO8++XJgj5G4Cm3kvuih79EZlpFOU/b3+1Wb5OlMh
ztFWp1OFCAVQj9OVnDwTqfC8Kd9DW/+oEKHTKxdHFmSjjDuzyr9dH20O75fDCRp+/JEetcaD53S4
XisrV8Xk+10yjTPTuY2GbRH9LAYUo6Qwt2uvixghb5BNvHQxiaeAu0LdssP63EQ0Ha9yYBuuZz/5
eEJA/ULU7wueANAP31Cb4/SgpoDc3fWfPTtD//nVkv1FIZD30/wcl/rgYotZ5+9kqsa+Gk0p/hnF
u2R0l5gss1PEULL1CvOdgEGlfK4KkYkJs8vKcl/VwscQr/mu9jYOKGjqJUgAX5/WpbHAAEL0g94M
q3W+wZxKyUJ3dKFTg1lNA3gC0wPR4WYwy9frQ83uWzktAKHCAjpraVJB7fS7C0Or8Bw13NceS2mc
4RxP8goqtA3V2ERvOP7fpwZHk+oJ7CaSwPkJjYPWp53ceK80hp4gC68Qad9M4MEsI/55fWpCBpvT
aMBAUkwDwqIFT3A2tzyeAtMhVrzm5XvqGis8dm74Yhho73GNtHOk3pBi5q9gfHTacx1965t3+d/F
HgfiGyEdEfOJzlUnqSFjPy5Fy0s/EAajqtLwoXpqzTJiN251eyyF/hq73UOqOzdqvMf9Fs8ttKTN
TWELmJT3lv9Bp+gVR6N26QfIFZivkK1RTYFwRu1h/vU1ATYpLkz9lf3BGyeRoKiiUtb4wd77eM67
FDgnrfmNLD6+YdrC8Oenl+eHFOpCYYe+/NmR8js9yzLdebWgPAOHQZxQqTCKQxB/Wl/fC/OhaD/B
XIIFxB1ItJg3eZJ6tOA7IFAwTfEvvm+i1g9d7+/+91F4BoBGpqlKyUz+ik+JVV3Zdlpkgf3qKR4q
rMrBy52bStOXbvRLs5FoJ+DPtNSAtJ2OM9B4EJSd7VdACxidVURlXBuUlW/iinV9SvNrSC4c+Tjh
FZoP8KrZGWpiRU9HmynB43/AnBOhfe+trqO/qWU/jNT6F/bEPPT9Gw8yh0nznRgxf5sqVdKW2iin
1myROP6V9F/0oVsVQ/rr+sTmbzapWUG3j1sDgCj8kfmWMH2li6uusV4rzLNGvMKzR9xrt/iGWZ5Y
ceCrzjho4fP1Yc/XE8EAuQFJHuBFzht/GJj5bh3USJba9dofxkfDfECNc4PJumIoCx9vnmZLRxzo
GNRLqS2iUzfvGGGuk+Yo/orXMI4xXSv2g0AbYdsFb/xR7545CbHy0+x+uOPCPOc50n9GRu+MVEyl
zDvLJzJPKoflg3jNGnQVcw3jQTVcfE2djaJRnZYlImLIBeRVXHeJlUtAUmnUT12ovueDfut4/pqz
+afVxY9Gi767hTgmHo56kaM/Tdi754O3G3Nv4SadM1S4O5kncBHJgpGNwtmUjaHGZnv0ihewUpCP
0MEt1qNarnS6NGGtrtjRpfELcEzW7kdLrLKyWplsNxUnNtU0t76H22Obyn/ONYYF7r4c/HOk58ex
zTV6F9yG1H5m59j287xBqyJ/ybLmKzKUKzSQ33vrAzHedUfXRu+9lwFPiuu7/SxQ0ToA2qUiLcjQ
Z6e5qDx8a3UtfcEOGGtAy1nrbfKsJf3Cbvv3ZD2dHmdKiqlZEmYATfY0IpqFBcC2gGAuFLf7EL5e
7Ypo1H/RRMHzZFLxbJ6EdeN1SMRPRVi9DhijrI3ID+6mtsNBeYomlOV1fGhJhN+J5N4G+8Zh47tu
9dIldrYexmjYhVYRPQ5uFu9NpQjucw/7kQbu+IuLjw4mYTQjncHUb0DRxPeeilt2qGQpwlawcxa6
M2eRRLCsEBIRqZPw0jk5cKhaHJU1X31WcPwOlT99QT3YbxE1ioZhPWBs/z9+SzkeIEdipawEz7tP
at9kw2j36jOPkAjMUY1x48J2uTAlm3wNFRemRFNR/v1P9+dQ1FWu6aN4jsvga99bf0ohHhxUdPXA
PIhw6Qq4MJxDhgh3lVcWOObZNToC+SW5rrRnmlwImSAr2ES32ITf6e0Py3m7vnxnFxuNHfTpeDzw
CidGzHaopudqWFiiftYQ9V/X4QeplpoELrnW9vpI50edl++/25qcBtrobFq9n0RabFu4q9ZYq9CI
XPn4ayI4jqEJYlFLH+3CcFAQQfaiOQlkydBPP5pdqWZWw0Z8mYyBKlb6I3cPCGE1vffURNUKPwDu
muszvBBWUPLklFvQBdQzTrzURAi0wEteIPJZLdCLAtupBNTvwn6cN0AJ6QZ1YxV4r3yGn3Ub4QzK
TjB688EY31Qq9L3srQ4+MvHHwDek97p1OGwdJMNseo9KHK2lLfH1uc4faDogXoYGekaZSOJWT5c3
V1gEPQuTV13tsFer+u6RIpWLgRQKop2taLCiMP/o82ApyzzPHkhQkG6AV02Msc/A/a41toMIHews
LZpN02oMMaiwNjgMlaN8JXbpH8fdT1q5M+mEXZ+2wbROAzrPUTp7vItsaizzPKkr3NqrbMV/xZDn
aPsVVLAlPM35LpJDgCKiHaqhwjlf2WZQ8gkHv9fI3RlT/SUu96G9RDk5TzM1RsG6kBwFcAz79fT7
TZkCacaIvJdkxLwR/5nAeMyMDHMDozdbaT3m4XIF7NhFObN5i9T85fpKnm8g1J955v4/zs6rN25s
i9K/iABzeCUrSqUKki2HF8KROWf++vmoO5iWWIUiPP3QRl9f6fCkfXZYey1MHA8jdu7jB5SW1NUE
wf7LkPxB65q9RP97VQ77IDoNurmQG7Pk642jFkuxBbgkAJk5fUmN9GRJkxwitTkdQ9hzdW0YdEP5
4aDCTuVlJ63yxG0hxepfzy+FgF5DMZ10HvTsm0C0uPFQQDuOjRH86kZYw2y1h7d8E8VGtxFStI1K
XRysrdXrAdkDQy3pNkXAyWqkFvXfMabNjo49zRzQSx2Ro5eUpLI7FS1mtQm6IyZlQDegyL4oyNdH
j6TYImNd1yFZ5l4p9W2el+2mF3XtpMUgHNpMTraSDq1X5VHNtktDjX5khaD+Lqxy4rAuhq/Mg4jV
y6xNLH82hmxdkleATn50xjBu0ej0lehItTRxAr/SXwq3bF47v8L98/36RUYzeKUlAwLRYlOtB5kH
EIb96rcRhf6DIAX5lzhqug2PRe+onlS+sJ/IY0pCZguU1yE8QNGFMiHtG5WJonUh6wch7YzQ1uWG
/u9K8T/nQ529JJY4RLanCMJmMKx6r6eQX+TdpK8nhYr1ibZh7TLCHL8fBaQnSy1sNzggqLf5SbTQ
D3L1bLy9h0QmsLYQBs2fDa+rqqEetOqSsfAiiG7ir6LZaRbi8BDTARegIHD/Jsxb5gENTlgOto7I
mezaPK9WFoYFM4VZXUyl0l7hURsehTE2Ueh1ye9Ecrni58ZT0Sqw0yPouaZI4sIrVcBH3+jySRtF
d53kebdUFbrpHLz7sMkavnN8TDPmoHc4B8KgCM+Arh+aTn/tlW4NxGk95HRuZj77LmYOUeuhGFFd
1Pg+U4/XhotKj1y2h8YKFy7ztfF6WzBAVnQbEt3MATCZMHqaUeY19Y9WInop96U48qaLzWGS7GuV
Pj2aulfZcfNZ6L/e365r92zarf8Gnxbt3aJYMe35vR/XF13kiffdR1VArUDeQf7xy6Mv8f5oVw/O
bKpzOx2JdZy1SX2ZNMJlj96wYnt/hGtDTJ+aig+NtZ1M48wQq7E/iFVWVs/YHUfLLkb71S1/SpGK
3kj5WUi/3B/uavl4dshTk9YiRIaZbuYGJlIZwDHjd89lYPyUlNYmz3FyBQRPY0rThrIQgl2vH570
lGgAMDa1Hs/cwECr/CBB3PlSS+I3zzefPLNe3Z/R9S2Z+gzxROhtmXr+ZzMyQH4RxxOBkOg4VALy
1ppe2dCrJ46X6D/vD3Ztn6hyg82GTIFKDyv58fQFVjYgx1QSXpWFh/hYvc7k+kfmS68ZCkKqVx6G
0NwnibrEmHblltCIT/aLf8C34n3OZtnpRifBEzlczEjv6B7XDg1tTbaSa7/vz/B6IO6XSYZGn7Lj
NH19nOHoib6udF09BXSSdiGgS8oF3+MtE/nBjeNW4T9TYCDlNW3exzGQtxWtQU3ri1pHX9CfF63o
mLbjc9sVv600ORAamHqyqftJ3GMIp3+BRlFOVZRYK0DyTl/+dIV4N+YphVnecDSdf8Bhear77CVs
033t/6gD96Bo7UPgYhs0lAMTD4ySehYr8zh4yimVjU1Q6sgMx/ST3F/DN/702QTpWbNwzac+WM7l
xwnqUWFCRNFXF/EhbJNX15fIp8DLYqO39i0vgm9UjVq7Kf3aMWttgyr2z2S0aFpy3TOEkh6dzsZ3
KhV/1VHIVp1MKwtPF1qhkEIldPo0ITrlqNwXhXZEKOVowLBqL8xhVg2fnkUCxSnnCiCTZuXZiYNL
uC6qwqwvXuV9Nerij5buWv+v9llDmlQoAXkNUrju65KqhD8J1JIuBW6MfGeMeEJA+U8C+e9o9KCj
SxH7v6UqVxZCsWvzIk/Vov9x8QN+neWvusAYqmhQqstQeuLKDUw6LXV1IUl2PciEqyf9QFKdXN7c
d41z3QO3CCFFXDTaXtDHlL7gclzfX+8rwwxNgEmbBIl1ks/M5eORSZVYkQoyUZd6GCBCZYO7zH20
IPga++Sw+OxcX/OPw82e0bFCJEFvxvKi1/r3ugBH1xurxVFuLR1sZuaUv6HyIU2P37vHuiusrOMa
lJcR398pYiFzoCG7v3C3ZvJujLd637sxSlWuQgRzGEOCGU2vRu1rXQ7itz5BA/D+UNfWHwDcf9OZ
s+nI0pikuVKWlzhKf6C/9ieFSvSsiv26lJPGyZDzcVTF37bCwjN6e46oNUgI94AJnp1zJKJY4FYq
L4040EinT+1HUkHEEoDM+f+Z439DyR+3zKCVsdJbkTlalfAYdvU+GNQtjY+BrffDD980DlKWfdNh
ElmAld66AVMikbwlmWgKcx9H9gLIO8zGKC9KPiH2vbQFYDC4jz3Q0oPc6AkEMcoSgO3K/ZrYOf4b
VJsBPDNZajU3N8uLNo0UqJusbVwnFyt5JUPyTovCJAPTWj/+P1aZFAMoRNrMrjU+QlmG4iGqLu3g
7QZRn4KciZ4RR9aXBJyyn76lbe+PeWN9ZUki+J56sqasw8f1LUaL1EaW50gzjyQa0Xb/5aG516WV
U0JcqqlLzVE3ros81a/ByVNdvcoxCHSAiXIp5hcagLURSkjCN7n6w+uOfzQhzIPYWrDVNy4KzxaD
ivDOM+j09++MQZEraN+Gcnax3KC2jRq9v3AIdp5eZAv35NZq0qyHZSNxC4/XbDXrhkJlb+Kwp2Px
jSRhbI9meDRzNOVkVfg16v3u/vZd+7k0mOA4abSCUpmfw1YjjZZTqaoyNNjrVWRMWpbKqiVCtw0p
9RYe1htbB84a/icc94nbcJr9u3W0IsPAQQuyC+zd4moU+ycpLP5AHAb9OGenbndmWK1bYwlTf2OS
U0vJlNyc+hHmebG+Qm+3iZXugjzcyUfxrY+yndjqG723Foz5zaHIfJEGw0G7yiVabYK5kbruEkg0
/utpexz7bu+19ffBqL7e37sby0knFE8gtLcEQfOWqAJ91gLxiu4S9bLjjZege8E91WvT9iqIBYx9
2yyhOG4NyVtFhY0iL17c7HzSfhlmHN3uQko2sX6TE0/SZk2dcYQZs0m/IpLx7zeChPR/I07OwLsz
AzG1G0G93V1UqX62QiQoYl156Ib2ADjqadRojLq/qjeu4IRQmiBxUz/AW4PxuwGFJKvSuDM4LJn4
KA9NYdcR+W7BELaaWhfIDwfn+yPeeC0oDVFT5JCSuZ1HYbibmB1YWi9Wnu6buPgrWUVhC6mZ2XkV
HCqz2Xrav4o1AUYlWCIigwqD9Z3fiSQkIvQbub3Urekkav/TC8olyZgbdnMymJM1AzV01Wyk9rFs
lZ7UXjIgP0EIjayf/Y7K5O/99buxYxAWU3R+C9jJR348IkykbfxUVi5ZNDy2EULdkeKrdmVVqg2l
6ICK/D92O08twbQCTv/AOi1Tu/g4ZNHpYViornIxzfalzwr0eweiPlEKn+/P7cbZAMM2PawwX0lX
zJtRWSUaUB+ytCYCVIG7U6unxPsx9ohuy0jgLqGlb40HSg8SKcpQsFLMJtYZitu5o4VidMLvLrKz
5f+CI6B5sISiODe1Zzhdikd8f5bXZoVWsTd5i7fW3nl5pOJhUnXS95dOE7qtJcevGa0TEBLGeKTV
MRSEXZ/6kZ322sLI1/aasiVFN1K0gAdAJXzcyM6gQUUWO+nS9upTKSN+mureebKhItoi92d5fR0o
301VRLgP2M+5aERDacJVq1G59Oklwi/CtK2JKRbs160ZTfgbcFQER1f+kSf4cmU1uXZJs+ahrpOj
2ZiHSIo3man+82NHxWxqQaGODqhuXmc29aAypbJXL1KhbsYm+ZSjHGmCxhbjZsFG3lo7bMjUhAvi
jWfv4z5pXRX6yJhQrkfdxhGS/lAUpuBAwfj7/iZdXwDAYOCYQELjK+CDfRyoAsetKG4iX4Za2sWF
8kPJm9dE95zaSB7y0X+CfWx7f8g5kh1rMo2JQ0Rr8ZRFnR1CVDDTwQpi+ZInjbTrZSn5BCmWv0bI
wdi7LbhN+EkEazWY7biNRTU8iF5MMSYI5IUd1aahPuaYODM02IPc4QBd610ltSJ10Thc6s5ahdLr
dFRpvYN0mgKwu4Vo1S7jZ90rMK+oV5G7xgwVYWCr5g9Nfy0C0ZGj3o5DxKF0CW3nwgZ1NhqCjYPu
N9VkUgAd8UNCfuy62MnJRbThEyzv/G/Tr/fHn/xfI3nHz0FXhENfWKfUKO0WGh7I9p24a+1B99ZS
/Tr9sJ4/wNSycIluVCPgRAXjQ80dpDJl4Y/HwOjg2x9DGB4yNLh0nIwu+q1QwRLRshh/T9PSvXz6
8PtH4cbpow4xAQEQ1cSvmx3zvNeCjm418aL0pZ1g/swcJmukeSbAVm5EDktzf8QbFwt0HAZ/Egq2
rmBTddaJJRgt8dKj2jNtmRAgm4zs8/1h5gv6P1q6qVLLAadiOze0FF+CAkKx6EwCXLRjzTiEQf1U
+A+xsWrpale1/kXuBCeqmiVp4slFfHem34aewPRwG+C1XjGNVwVviagU0dn06wdJbj5XZr0EYJgt
4zQGOjXkZcErEU7N4yg0tWLZQBb+7NfNzlImSHu2V1Alvr+MN6aCIyBNlQLjDY7y8ViOvM5CkisZ
dBQmXchqXjql4LoLo8yekGkykIzjAIBCwTGdg9mDRhf0Tvfzsy72qjOknYbeeyfCtNXBMxo22uf7
s7qxeFObOCce4Dwe6fT371xu6JmAyUE3dO6RrHwaqTX97tTERR7YahdC+RtTow+BZhc8N2ot831C
iywfrJiKXurrX3jb9jUNQ0KQPFlCuyQWNvNLp2WkVRLOEAJBeJbnwZJcqh2ZZN87R1L4INGHWqRy
gGK6vq6j/BOkBQtlxTmE6G3A6emaih9Qhc0TerErN0ZXicKFuND/HllDd056K0PyMjWEF1NAwmEV
I/Fz6lVxOFaeYmFVrSL9Mja99hnSWjXlUWmW6OtvrQNhqsbDCVc4GKOP29sj++W7VRic6zFyRlE7
Y/iOadY+RnW10WA6/kfjzTpMvfM4JJSBKEfOc35hFnuVWNFy5yq5E5rqNg4/t8NDasrfe1PfUWk/
NXrxqAXlgjG9cT0tCoKYGXx1jMHMeTAyPw+jsUYFBFjeTyHoyk3qq9r+n6/Lh1Fm16WPYMOu8wny
r1O6MRoUDxS3NrchEM2F6zJzzP93ot5NaLpO728muFRfhGL1rCbBzmxBXzXBq5ug4dSk5o/AEki/
jf0mkJOFuOfWe/FhktNL+W7kTErKpDBleHqpA1VdeKphpUuKbmUKaL+gsZqEF0hDNkWefLm/vLc2
Eb95OrDQiNLP83FkdDrd1sxF86QWmbjLxMhwEJULFzZx7vS9LS3HZOrxmkBb89JMUAHM8kwYw4He
nDu3DB2muyFPvpFd8zipfYhm/9D32lMkFas+VReM/K1bCX6Zav0UAfGgfJymK0ZF07tpfx6AacFu
foAd7AVg9cnv+mBV5P3Crbw13nsrMBsvGkOR8EczT3Wby2tXLT+p9E86guXuRkVe+eVShe16wA9W
YJ6EtwIRkPV0dpG6of/GUfNgi7MYquHUcfGvZwb5FIm2dJ1eXwgsZpPzNSUVujjxzmIuK7uRAueB
roTU+fdRiEkAnpNehAppFie4fp+oaWQiwxGUle3HWbAS835po26cTOBBvJBTywiFQ2t29SrAYz0q
i+YpBuwph8ImSINN5zabqC4+AUJ7TFH2YD2eSQRudG38dH+W197A++G5gR8PphcHbeUGpX8OtOxI
A/BBttLA0amOLpzIa+M24bKol8BLbPI0zZaz67oqxuE2T3ISoMoB2wcnhEoi5wUZKTOYYo/7U5vM
5UdPFL8K0T4eJY3Qee7ouE3oUk/MewjlvIdMqQ4CApEyUiKdLm3vD3XDgOInTlgIziPd7/OImd7H
MlYLuTsLoZtG9mABpzUjqoqjF9V/+k5VtpFAuNmWhvlCs0O5rQNchYWvuLGZk3LpxG9K9+GVD1TE
ek5SrKrObvICKTXNuxtOl9OZXymwOpl5biPRaaLh4KmnXhmeyjdAdws5wf0PmQVWk0uA14x7adK0
gW7bdBbePSdejYpkHYTV2chM+SgnqnoMhxyoSx1RWhnMbBWP9M7lcbYc3d/YdbTcJi7KiVD5itez
iRLYSsdOQ3hVyi9QlRG0phX4yqoALKoCJ5e07JPfRIYtJG38GgjtUNtZUcvnIaSCaKNroDhdG2t7
0xPrTehW1Gq8kWhUbHDZXNH6LdZa7FQ5SpNxMWQrT2zDR59m/Ef633yIWJPnrDGHldxW8T4zBMAt
fsKOQxuyxS5adhnxi4Imr77qQ0qHrOuVZ6kfzB9NpsUXE1AmyQmA6bViUnJPa8xPEBlbqS3yJyMr
yS4NpbxS/QLJ5yAyVwa2yhEGWXrO46TddGPeqDaGLV/pfq3uBg0gu1YFyhOScwh7i0hTTqyvD7le
tYc2LtzvNVjRFUIfgYO3+72qi3FVtdHvKC4qTokg1HaaBOIjXZ/6gSRh+BKMJO1ZyvSQhgVnK03U
VSSHgHyirttjUdHfGYtXqXGDdeLV4YFFcnetENVOBZTu0hta/pkIy33I0L0BhUnaxRtlOswFz99b
jZr9FEIDoTmhqo951wQrmmJK8LpuZ4cg2y+l7DGVQEB1h8bQtSflCW2SZr8dgiKg4Cyx37rrRy+S
H+ibPBZjSGkaUptJQzeWRbktRQNha2rN8OKB7WvAuwho5/LLPqOJJy44ADeuJv2wJLIhXSMqnl8J
RUYmsfVzpB1qw0NGKhj2NbT7sOdLzYLdu/EU02RDFoUqKpH+vKZCGwoOql6GZ6+ZkuSfhr56ijIN
qqUdguK7+1f91rxoUpIJXCH9uCJm6KTei6sYWttYg3bfU3zfFiz/KZWXJMxuxFvEFtMoZCbpdJvX
UDp6VZVoKPVTOZTrsqZxQPpRwyaSmN2jAiNh5I7OBFmKhC0Sf1k3PHbo9d6f7e2PwLyylzRuiHOy
nNQfDJcHDLI1g1SZK7Ci/a7sq9UYWVsp/lLCiOhy1h/79pMVVg+WtiQ88XZSZs8aPUAALEggscvz
rJVUyyXPKJ8wVFJqpzKCvH4eMX+unz3pmTohNHobs5dVuwtpQnANNV2Z4FNfOxTFVi5iUusiTNuz
gvzbQ5mwZWbgqU8RnCxrmkqDHdB3b1Wnuemovqbb+MyI0MpSd0w7PztCHYOHUEMDKASivklhdF+I
ra99BYOkFfJ4ItKfkxn/+H4o5ZjktYqD53qtAEqtz9V1nlRQTxKj2LUcBvsKvqWN7Bmj3ULmt3BZ
5w0y0wM25egAiknEllfqpjQEyobgKv5ZR5czS9qjH44rtfKn4isOS9p81cwfiRSs4lJ04kXi1Rs3
mIQwb9d0r/BAZ/NPGm3sx8BF5UYkR6t7peIEUkx5hmTlCtYXd+uqi5IfV482MfyETcJRoqnzipui
Rd5zCBNfhFx++DoO5dmsjN+hXO8SUX5ROv3B8rMFP+HGWw3yTyJ9QMqGjMW0Du/8BLnz2iYYIQ7r
RbNYZWqmOGYbks4TGqdvhXJhuOtYEwsywYshDKAIMCcVQYqD6rYoQMwTJu5ezOP0EJRJt75vI25Z
RFwwWFMh/wHAO9s8N65qS4nk4Cxnw/PY+vskGl4CSV0IaZeGkT+unaBHELz1eXjWO6vRbSTb8xdL
asNzVaT59/tTurFw5KxJJXMw8Onmj5dAk6BfaIV/Rma1toH6Pqkw9i/Y1utLzwPCgkE4zTtyVZi3
Sp1miR4CLSPJwkuUS56D1EdA3tXq1l7U9itDHnrHLfpuXVXeEuD3xnq+4QHgMJlYO+ZmtekKs0j1
wT+HTZY7kT9sg1g7iIm3RA5y43K/H8iYRVxC7OcKamXBuQ3lYxzHT/4oHDzLe/Ipgtg0JNULYcGt
3ZuQDv93ZnOmh6AuJLGdyE7Lunj0s/bCPVuqg0q3do+yMhEQFVxY5KblfXeVdS1KLQIe/8yDeKaS
VImGM/0BneTwQ4zFg6I/KcnO6IN119DVTOJF+B7DrckfU22p/04F6v6pvflJFPmoYJImuCr0qQGH
RnFN71wR3mbKkK5UK9Tsfoj3sZVseq3etiFsfnkab++PfMOuTREn7wfwQNZ9ZgJkFGvdsW+Mi+sb
yNBZmDNFE8xfgm9qx4jaxoItuKEu8Rbi/r8BZ8aAYEunEY78nVYYaEIMCGQmfeQ7WWe2O01BL6kd
0thuCtl7Im7s98XoI1ufFMCWqnbcGIKCE5Alhl3JZuz0DRENrRHg62W5TGQnomVnlSWevgUDlR4j
PW62cdwFT4JgNrDBV2Ju51Keb2jvHA6VVIi2XCSqHXpR5iiBkK/1RuyPetuXW92Thhc5DUToVmm+
s1pzeCyFnKomr0DopFVGkmWCI36ttKz45daIMdqotCMmIDaeI/dVsi3LkeZKM7XNZqQXDudFJhTY
AYWrt0ITyU+N3iifS3k41hIC1ZC7b9+YjjstP4zdsIZnqwtsX62TtdF2Fd+UGM/3z8CNG8ELjgrT
JLiDIzMHd+QhzYFFpI3n1vX3XVNuIMlKwpe2aJFL/1sZEh/+LUog+i5/asoG13oVFZ+MwXAifYeL
ZQem6uTDQs3zhmvDZ4HgAWn/P9jCx4sqIJPmopkknnlA6ufKzft9HCXCytI/dXQ9p0SrdBcdm6b+
GwaD/xCNcnGyLLdcMPdXVgl3AzINadLfAKM4j1KyidncHHA3kjr/oRo54bjUf1nYg+mizXxlYhPs
uUJKZmIF/DjZMMoyL7EarJIBhUJXrJvK/UOP4KMskZXBAHgdGNMkKhzDF3+XarpAW3frUcES8AHU
etEpno2ftGMmGpWvk22Rf/h9q69FeLKcVlXifw/6wFyCpIOxXZvSiR9nmhkdeipZS5lCLf4aRo6V
7XfIFQSugnDsgmV9Q8nP1xUcJNlKjX+RaP44Wp7S2Tr2sXZK0Cm3/P4x7vKdan2L8sgm3duXEg5J
/SC6hz4sbLFtj4P/qkulLYr1egifdOHJCFDGKEkCtb+ImORROgTa6/3tvzpiZOIoK0AHRF4OhobZ
V3puKOVGm+in2GzKdRhK8sooRXNh5W/FhAyDrM/kuwCYmQ9TUukueis463H3Moo5ZCTFevSLb1Ic
WXarGUdfSndBoSObp9qmHG7boj6Zg7xQPro93f++Y/r7d08w8UKKGQ2RHtEF026qNMRZyl7ur+nN
E01zGchsSuN0zX4cBPrQSFRbXhohFx/kRjwUUUVjtrKwdbfebtMC6sfuEY7M28ssbYi7ynCDc9G4
G2glz3GNiFD70BXeSoqNv4aaUMpRowVX6cawUwMnFSLyGWilze4rZC6l2CZFf1ZAmz/qUtU/DHKT
/IyjOlhZvkhXlBfr7qNhhN6689twwV5cj0/PGZhlYj6s1pV8H33LEbI9XXeu2uFbOaXD/KLfZbSJ
SGG7Jflh7YZAOIxYHOdf93VKFyG6MOlvyHhNs331VPDLbdmf1QjZZV6lfNiFi7x0Or/lo92AXwZJ
cYBs1Ov54+Mo4BLS2GqD7qx4yh9d8jaVGddO45UI6WZatDCnm6OxFBOTDmW/ecZoIFUeVaXXnQMj
uzScHkSXaNArNSgtl0Kk63vBzED0cGinyHI+VpIZSTdEenuufLF7lOGhxf3VFXvM+iXikOsAwqAy
OCUSqRldqxLmLZVnxRu98+ibX3M4zC3YvV3QFX3Wr2vfXTiTtzyGqQ8DHSV41a7FEsZ61FR3kFDk
ToLxBYDsSmm/FboanrK86GBtCONVFUs0m5aWdSxAfNi5AHSrQmp5df+U3lDKmRjdQB1TK6PZf176
iyHc8GO/sk5K7a/lMZPsTHMfoG9wrNHclZLxZFmdTX6qcWLNpttrtGvLPxWWAVWXI41bLV1C6d84
ZSb8odgooAjXVDJ671Ne7QLkdKlkwbDZrfKOAuuCZbo27sx7GoCcEGQjc8ukR/TEhppsnJLR+Cwh
hiCG6oJreGsikxwa1Mlk3a7WNrTQCq1batKxNm6kUvkLKHlt9uFGG5aoS25UPZnOu7Fmb1Ui5J4q
xEF9LqzwpwQ7ZmQEiS3n4sGPFAKK0XgqBPOhi8rfUqmjdaQsmfqbCzpZIYDXU+l1MsXvXksjbMAo
pyg7q1Dx96rhxIswtRtKP6wiqSaCb/ImpK4/jmF5oeXpLYgDWrY8J9GH3SgHz0JSrgq/3IHeebJA
xQyeufVa/aEgo1q7BnhLVTi2UvMshH3qVE20cIlu2A94sQDrkGcBPzd/wnVBaSwzdvVTNgTZtkQF
wXEF2DlFwy/WptXEIJjGaCGle2PHqf7iM/Cg4zCa88y54lWa6+faVAAp+ofGGka7GaXWyU1B/Uot
TNgZZtpCDRnXB3NUg1Ve8jl5K8cLr8K1pZ6q+eQAsWXkOucxgUTQhxAhoLSgEY9WKTzAsrnrlWAh
h3xzGJhwoU7AWNHg8nHvDYmYOE4YBrBt4oWfKW8PZbEU4EzJoo8PKpN5N8os8BcGV5Ja2XJPfdUc
fTn5JgTCF9KAK3mI1mOj7HNVeNQ684uud5/u2+LrC8TQQO5AmdJ3cgUS73R30Kuqck+FRmK40Ezu
cLeUu7q2SdMggPjRZqNgOX9WFQ5nY2aZCzoCQUlRgk4m6KstCPvXtlnsRb81GogBUtGgsSdqp497
phbxIAhyx2iFf5CL6mDq4b4s800pL8kd3Toe0BrS2wUagm+f+dFGA/td6svuKRm62B7iZt3I4k8x
N/b3d+lqSrxNZNhhgeDiQSg4M3MtKDk9clv57NNmuHWFBs4CMhC1iYunQpt7fzRCnhsHEkkZ+Ogp
XABonXl4gxoPEvKjOAsIyKB/0HRbwBCJPTaWb0sZVMN6jxs/iI+eN/wO/Dx+qMQ6tBOh/pOE1Y88
rJHspbktzN1POsqcVqW127brvkSe9lQSbARd5VLEn9RC6XBurE2lqrua1ncdHLU/GkcUlT/DNDu5
B05Z5YFdjLVu83sfpUgk0q/C56rVT2Hj7+JYefHDtrJTX9u3Sripen9lheKvVkIZsuQ/erc7tXXw
qng6NBeQfpq66BgdbJ7ioP0xdOids+LUStrXUqgea0v+MrYZJPjCLjarZ3C42569FWh9sRszT22c
ImqF+UHMxsHuzcR0qmHYtHK316r4M9wFayOwqG5Fz600XvpYOODV7QTJO4Zj+5ygimt5wc8SkVa7
GpKT6aavI+IWg1SflT6kFhml6irOLUAFtDAo8udpeHPwNrmqvFS1CyW3MNi+Fx8Kyh+t2j+1ZqKQ
nsxzwAxxC+mUTAe8pT92hraNtWgdWvBYDA0CsPLDEOgrtUBTZiy/p6OxT0ppR6nopJT+KglAfnnx
I8sJrXw4pQCEft0F/locY90WBe2vqSUPdVb+aAQNCq/qZALdzlrtxZDGYIXi+1OsRw9mrW7LgUir
CFH2dlE6lOV8X8swI8mpBiFf8TzNTfbqvRXWa8vKNjVyGmJWr9Ou9VH3UXS7VOlhSHtaIFKAFetY
DneiAHtr20R7XfC+QBhGE27zExiuZA9yC519kQ+hnauDsKahNl3Bju2tqpK7orRFuO7K1Nz2Zqhu
0pL3242lYdWI+iQgzNOBpy5DFy98zYO4Wue6JsA+LrhwhEw5SqBB8MEO8ll1W/FPPEAIYhuJojhS
AkFY6NJsUvbjCKljDGtaOtD+AShFJU9oRk1vj1UgHiDR8CnJdrlNTje1C0TeHRr5x2PPVoyBZR5h
qPUTW9E8dRNpE2QESNtKsBL54AWtN6yGIq6eMlw/6CPHZC3EQm/LPF2fFC1UNgCyv6YU7mV1fKz8
7lWPjH2si6t2ELfu4G49f3zV9HznpvGpltKnTvZ3TeJv5VxwhlKi797YhFM/eNmdXFI7Wdg/5FFt
2K7lfZV7wYlHaTUdBnjSzmUhHwyFNnKvf/Jr8xQo9ec+MU4BD5k3dE8QxdnRUDxkVfhr2tu6kVYe
blorV69p2v7wswgdZXkLN0VmV8b4O+JdoK/Tt5PEypywmGyIp2Z2UQS5XWVCiF/TbiUzOoWD/mh2
fWTXqnwJkDZtVJIlRo+rq6Lcaut67SSW/8PrfYAy1h8QB5KtiGikay3a3hPswITQL5ceTElABFP6
norj6+A2XCrd2mjoGdMo9Ai+/iH0pJWcqudJALk2xE++AqUj0EhtUE6DGn2uM+loNRHHWg3XIr1Q
dl0N3yQkmu3Sy58amZRZbB47T0z5guQA0+ETJOh/TWukeBHtgCC0dl/LD6oRfnX98aC69S+o1yJb
p1JND9TZnagkYbhb97L+EAv1WW61R1dPt5IRTKKT/gHtw9iePtArJNL+0nfE/3ZdLO4sr/zehfDa
ZNlaoWN1IxghgKRB1D+RTwVPJkGo2/70wUhtqkR3aEN5bAr9u1Y0wJESyJGL7rM/hKtoMPfTgVDI
gCPo/CvikDRB9cmXpIsYNV/8VNqHNVoikU5SvDvGrvXqyd6xYS0St3+CA+85T/oA8ng3c2qxS+wG
UIUam089ECbX1ztHd8e94baPSSC//UyTd3tf0T8pcbzjZXymQkpBpDJOrmLsZXYRtgRgURVcH60v
RPAHusaag7dGLXgztsJjrI4nVfC3Xg6AK2mA+A+OqLu7tI09DJX3xcTFmpat7Ayas4ZxjzZUbCtc
kFryv7ZCmrLuXPM2bUKeMP/SVGphB7UmOgIRruOCprBTOOAcJZ3EnYA933+Jb/gXkHWJRB6E7rQB
zd79us4oH4SleQK9/qhE6XdDaNZgdBdyjjeHAQkD6Tf5YFqpPnpMkk82Iq1M40T0Xygg7Wxwdfdn
cuXBTJHif0NYs3qpIYbUaUjxnOjicjIhP/i6uFdTcyeSWr4/1BvZ0MydposBj50MHJH2PD8FLZgb
tlnDQeHI/y7iBHiLEGqPcN/oTtunFDTVKoBDKfM3spi2yPNF/V6LtOhblKF4JtUpXABNyYNcZqgu
kOwff8uKm73EbhX9Tv4PZee1G7mxreEnIsAcbkk2O6nVrazRDSF59jBnFtPTn48+N6MACbYBG9ve
brKKFVb4A4Wo45ya5U42qdnEGB2e+iSXtmKOq2OdVLipN0OyU2Y1uyDsYeAxkIGaQ691W5d180OK
8hnxQWCIYt0aq8Gg+NiCUZbMxj1DXi5yE0hwuHPjUcyHOm2RgrLc8idgxKfQcI1DEREi2KX2h+fi
+7XSh4NI035eyIYjv42frJ986D4lth8esL7AXym9keVlpZQ8YBhzpIOt8k+E14VrWezBklConbJ0
+/2K+XJMlsw9uWptfSpoCpGoYS7xyAgVA98GFXWsjab9YZd9Gti6BYDH0ExctZE/pqy2PdWYYS/L
GZRlBn6yDP1EJkpYnB4shEbhQrf7n1QNvxgaNsUOf1DcQrLoQ2qpU/g24mIxL7NVO14o2lu5jP/3
/fR92ttIIvAMxkX8Akn7w/HRm2iElmATL4Us3RvSqc6t+9446vUPK/3fl323sd8/6F/89l9LIxoM
O7aa0riUZuZmQnNzbrTsf0XdBnoZBaGOo7HUujmO46WSuk3tPGTGI2anLgZHk3QTacx29dDN3NRN
tOkyHE1+ki3+NOF8ZQMK+UpPQT7sY7tKk7opDBMDTkgluwP3HJJ630/3V+vIQDQMd+tVWOcjxiVK
9GXqwfmsp3WP/5BLmZKw40ezsK9GstK6YbpwqpBJv9+IppNMstaH0cXSxuV6sCbjWNVdUXmlowc1
/aNNGYaWWyd6hq4/yI8R7WKnctyitsKDs2jEEHZZPnw/+s+F7HUR0HBea9j06j6+Vp1nFYrCrLYV
uqgBh6C/4mQS9dp42y3lnk9dKo9l3BIQqBRa/3vhDbFmWgTAf2RoKx8VeQolVxKKQtGlts1LYstb
TesWr9KTSyaWzZSoj98P+IvLGUA2AlWIjlhEAR8+A21IRQ1rTTqDxtd25OXRNq4BhAzAOX4IN/69
K95tMDo6fz3rI6qp0gsuSjmNLglM4/McJf0BLcwikFu9fqGP3AKzMWvPidHYHCuz21oqSnLqLE1v
tomVuWlXImhRRzrGltz/UHz8YSI+IqCsxGqyqWHiNSj0hHPq8qQW/xkIzQSA+6MlSqH3k3e9kqKQ
kyHbfrasHOSamb90jbR39M7//qN+gSth/6rmyuCluc3N835z4eQzRbFUYHHYxegEhLmnWelT0Ya/
J8SutzRTkdxMG8fNhkH3snSp3ZJkx42qOPVr0zHcOB0NX+vM3m21ovSSQbWOYDWaoGrlH2b+ixOH
hjjMZm2VpvkkCDejFys3dQy9COOHWpaPStpfpbXuxzBiVPxRvp+cLw6evx/3kYWm1c7YZi0gvjwx
MKsfjMhbEvEj22etA35c7DTeQCnC2kbTZx31X7dJOxXg9XpGlc6Iqy4q00w9KomSnYXrryuTM7UK
clBhPtPGUEEEqOPrfx/pqopjKZDgP5tkp5O9aE1F12nNMFeQx88V7K9K9gQdq2krxxae7B/KoUWD
lrdqRNZZliNlYzb26GM3hJGxSIQfVta8FVo/nlKBLXaeZw8a5jdX0QQ+8/uxfrGIQCUTh8DG/0I9
abQmuV9CUzrTuAiQ+zuYA8WgrJV9s5RulLnofzrNvlhHNG5gx9PRZUd8xG41LXWTpZ2V81TQoYDk
olORopSRvcha/ERz5XeSGTtrsQIjlT25xt1N6a9kEfprvvz96L98Fxw44LLRn8dO/v1iUzJRDnGZ
xxedtp+rLGgHi9zafv+QzyeksyYAIDrIogAtf3hIgreIXi8t8KFRv0uraDvECprlP/WSv3gM0lR0
GGnf8rrOh8dEuBdTCDOxHc8U+VrJ4mkfdZp+CBfT/t/3I9LX+PT9JqWATw3639WrIrfxft5GkYVh
VjbGeeq1ws8LrYP+2oeurovlpEkYDidQgSilqb18LWe18zrI3XSM87DcW9h9uENHexkAW0btwlFe
iNhQd0S+KNwpMo2OjCiHjkT/v1Qv09PSThi2gcfG9qUB7hjOy3XnLODYSzvfqnNc+3aWFLsEIpcX
Qzm9ErlModfu0xNaYBId424JTOTJNlFkLn+yKk9hFiTptabWyb1SO0nQEo/uv5+ldRLeTRIpE6Ir
q4wGWNVPCHxQc30bWtp8aVrhLUV4h3amVyEaqFDf7B37ohnxHWzUHyKTT2t6fSyulLQBoUsSEL3/
NrVo604NlYWicuTlwzUK3D9s4a9y27+fsL7B30e0A+i2HdXlIhpFuJYE+FhxpYVgt4nddqne8Hf5
fio/re11TBAnFOYRaOXHXGY0GjWlXbbAGYndENsYZdAC8VMq+EXGBCDKZlUDo0Ev5MOq7lu5DQ1r
Wi5zS2kvK7ZyH/sWpJ+kVfzvB/TVRyJcpj0F8ANi64dbTqD9VNeCR1mF7faheIvnMfrhwv7qM1mc
bathH4Sfj8HMADUxzbNwunSOtqMAGyyRwKEbMeoWLt587qofQA4frSJWNPaKB8XristkjY3fLwzY
W4Va9dJ0sbXmT1722UZ3qsJvc0c9iiyXjly6/Tkd8fQYHYn6tTIj/A2CfVch97rt68Q+LnG2/ACp
/GKykRFBBQZiO+QjbV1df61Xh+gfpuM4UY/OlFMViuyiFPF/VDwF7rDScqGm0E+lXPxx35WCh+OU
oZzjsHECkY/laZ7FcYnsILKTrWjG6r9SR6CLrKVBri7kvUAcvx9XIRFeNA0GBXmtCXTlwjGYpury
/Ur9fIrxkBW3B8gTke+PzdTUqpJ0lGt0ZqI4RTxya5gnh73eJfULGFhknP57uM+4OPDJ0zk7V6rz
+3EtFoyeVRMA3ryjusbsTFR/tV0Wjs/fj+1T8ANMg7MSKjsHtQbi8v2D8N3Ky0gMySVMM7+WbL/q
FTgq+jbusbVdIvOHHfl5LtkfGrkcoDmS1Y84jVifBq1rk/kiCuVFdmgrGpqv6JQkingBjxj1uatQ
m9y2cvr2/VC/Ogx4JnZGK5KWJP39UAtJH2fWLFtThqvaZ0PQ6uGG2/Aiy7TQ5Dh9mOPyhzjhq2Mb
uB5xD3+CE/wwv7qo8rJ0xvmiDONTHKcnsZSpm9byTzixzxoBnDx/P2kd/l9b3FzsNoUrOF8Me7F8
Rx/DmwmA7q4nYzs6jSpvEZpU/XSiVRzrnlqLn7ijX46Vg48MFWsILqv3b9ANMvJS9TxfpqXZG4V+
ms25crWu/iHr++JDIuZHykiGhCzQx3zbsZp6iOJuuaTOXLqDZjzUdY4Ecfhr7mzdXawGEjnCBN8v
ny9Gh5AeYArKaBR3PlZJi6VQRuSql0sC8QPjCLu5iSwnPsy99ZPayRebhF2yHpasV6qj66v89Slp
NQ7KENbzxZknk+KrdRGGfqcZyT96tlpUIbpspjfx0G2+H+IXt8S7567RwV/PbeUYYEMr5stSDr/b
Ttn162L9z8+AVIwuIZ2B9Wz7sEiGEpuspresS9pQ5KQH7Do9lZvvH/LFCnlXXP7wkGiMCTgA7l/q
QX9IrVs0ZF07ls6lDf1lCvDO+OGBX8RNADSJZ8mjuIU+1sLSvg7jpEQRTyXzgIeT+NkI57ROEUZs
zZvvR/dVpdFcgZR4QQDjhvnx/jvhWjhnWmlY5zLLjoVxrzvFs9n1gaWJs67DbxoA+oyVcjKbyEsj
4z4qtR+ity92g7nShxEEWWOKj5GVHo14BNngXMaWJnC8hM/yKNB4FP/9OVwS2NChw7eaGX4Yqtxn
M70RzTqPeR37nVDnbacMtkuzcNx+P61fDAkkmLqK8zIoakrvZ1VrEi2z7do464uwf6tSNt72baL5
dvKjLM8Xj4Kuo5L6I0xKpPRhfSqqiHJcWcaLSPTZS7p2G0byiy3Gn4Lsz+uSjbZKDCJ4z/r8aH/S
02QpylEKL+3YePYMYDyky6k7kO5/KP5/Pjt4Erg2gPAIHH/qbc41SM96cpzLnDu7Nk02SvXw/ff5
fCryBBs7MWBm9medZgzEqxl4nXOpSa5DY3CXstlpEcWRJnC0S6kFYSn9533NM/+N45lBItoPy69I
ejomfRmSD3HTlC+D8iol4Gd+NNVYf+h9pkypDyIR1xkQbEqZ7xefEGHdlkWe3ChGZ+2aGYuHDEzP
Tsdy0I9CEbkxKofB9zP6r7vKx6eCosMgB309DpQPMUM96qJs4iG6yehM2Ui5Zm8Wiaxpv/ZW5zoE
8avLHnj4ArfxZQ5yJBxsdBuy6FG3Bt9OnTPH6fcv9e8N8PmldJUslEOcxfR+KhYjWeTWmKIbjPw0
5xe4d8O4QocPAwwA8EhysHZDpXGhf/E/+iXfhNWb3BWBkJ0rPlBRPvLPWRTIhvB2YfsiqlM175q6
9uLE8hZo3mUOCZTfiOTIVURFGta4IkRmGQFbhA27iX5cE/zbhyt+ou+u6oGfPzcyVbRqEB1fz7WP
9wWwQRCaSWudOxgkfhUWstc35bxd5D7a1pke+m0aNf6ySNppLNTOi/W03tYzCKUYQU+/o8G0L0CT
ubU86NtJtI91OWrA1KTrJk6YKzvQIuvJMhdwXPpVZbaDW+YAKKzO/t9otb7a18JP9f5PC2H4YCxd
uRm1rA+0uI13NNO7fTvXdyWU/40Um427jPylo3gE3jEJBOmvVwxK71fL0KAbODsumd8u5ea/naP6
lesPl020e9yWFqyHWlO+6evlYWqj1/XlxGjcRnhelXlvn5SsvwNylPEZusGLxbLTquSgR+qvKjVP
/TCL/dCXC3A98KVtV1muodLOE3Fk0FNFPblL++yKPs++kvq3vO12WlnLLlq4gEJNuF1cVbpr2dFd
H+q3jdWrbqo6KJeYW3MQT5MZv3aNBe5iCGq8zBKBJuIohpulFOexBHLXO7OzifrsnMziEK0o10lN
H4zMfAlpPHSdEWAF6dN63NNJ90GAe0o2XOttfUaPCZVn9vCgOA/zaFie0hugccexdStZfxOFc6ZG
7GlSeKcvlHVE0txPSfosZApLel891aAkXb2aEiAh5hE5k9QFtLRR9XHxtam36Rinr0maWb9jpUEY
rz+HpG6dpr3E8rKXo3hrDWgwJzawrnkCFVROuIhRLXSXvpIRZeuyW7gDYpNmymFu230pK6HX1whE
zfn0QHf9GKMK45nFhOhTvZ/E/GxFBPb8tJcm1SOF7lf4I79HJL/GUNsujX4c2viuLuG4tcs+c/It
gu+DVzmj5ZlNjLvENLduNjp3/ZDtyrjwChX5dIUgTbKuKgVo6aDvmzq6QsbUSzH5yMc4qOri3NbZ
PfFjsMjVflCfEJxDvFLbSFWLL0fqC6sIFMnyCzV+ytPlelyyjaPUR7lOjplcHFflZYJur5byfQOI
0YzIT8DMpdUbJ46PUoDSppv1Yeh9um1fevKgbbRy3DexgqTWvjKsjZxHx1hfa5r2JhPmPkrLjTFK
11ZW+3OibfRSI/Cq/0mN6hfybJu2indxXOhIbQH2K1or9Vv1z5IYG2fStn2m+8ukbNq6ukI/xB0t
81ZpSywPwJu4i9kelSLcWIX5UunSA9pUnmZPFIrNEjxBOu4An6HdB44zrlB8G6TuthmT5yTCPJ6y
ieKFsEQ2NqV9lID3TrxMVBPa31jCHoQufs1S/mxmrSvp4eOUV3cty0ZMGihmzUXFLQZ32qADD4DY
a+RodNE8cp009ZbJ4hwYPHsUQYTqcx/XMXjT+XceP49AKpdGubU78UgHkAe201uSth32b7D/QNXu
zRhrca1p/tfllocJyT61uruxXw49jr80U/1JQ12ANemEqqs3xk0kNTe9bfpxLp8FwN2ZE0wuTD9t
tJBWTXeQiTyRFQuASA1u2CYgC0svK3pkyG9oeB6rNL1SwmYVJtM9FAm3ztARLzcYk2JnTLHBQ+Uf
Vz118bQsP2sp/twg9KcpfkpZg6GlPs0KzhA0t11VPMpZHKJgACK2qsPcd5BzM6bZMyp49wiJT+E/
YwRSdDyOgBfhsW36zt63eo+lBaJcDNDpf9fF6Ic6gE4H1Efag/hwmOSWdd5sVM6/Mqo3Wmc/m+PE
fCt3KNACLgnT3LVm4yoV9g5BNbdSjFtVZaFV7hyPV9nE+WP/06biYOXJpu4AqU/T4pWq6eYzCHZL
6UGJF1d1HCJakG4M8YzVGxsZSKH0uP6M0YEpdDgBGxPHKdYCs2SNyX2u9N5EIUpenkKF/kV60pOb
9VTQaICsKvIoAOLs4Am0H3o53dVR+WAIbWOL3JcrTHHF41rHyrEvGBJxGMrZq1LjSkvlN3Ld7bAk
ALJH260rGccG4jzCTADjchIoIIIdxziYvJnZ/2ZT7Eqwn8LsfZ1nl8xn3+SHVCl+Ta0AOtse+3h4
07iU1Fy/Cwvjd2lOfiUBouzN4hQ2yVWMCoxtlccEF+9mKPwsXrx1t6aNhVB75NVQDAtZPo2rUn1U
u44xHBEev6mRZFqAnRTGArqjfiyjuzqNCEbz8Cj1aMmHxRhE422h1qz3fxq92YVcjEs6neD72lBS
AcDJa4cxNFDcNdJKA0u23BoOChV5/zwndeGrSnQVdpY3g95wDWDpwrQe1UI5inGQXCgdno6eJg2k
56zX6DfU28Lq9nJhP1WaTRBRogqibi2IXkvTbkSPypI9nNctESfDVu+Ms5qzgKexOA9VckuJdauD
r9cS7UZTpdwtuszn1p3oa5W2mxRtMMXXsvI6s0/WZdl2dGibfCNzZ6sM3khuouoprbKDGWqvWTLs
l17dagNd62U+pgjPDI7yPKROEE3pGojMl1aBdwDeSdWzGy61h3xsggwb67BI3gpJ3mat5cbK5Dcz
DKM8px5Yb2ag/0i5LEmMpyd417DdVqYEIlI+DJm2LbEDN2bTWxdtwnpeD5ORE39ogCdD1XX1ru+R
AewOWoH/iV1eF7rwIVJB5YwbN7XKrZCk25QgsBQ31pJuSgdTuwp8ESt9fftJz66cUhy1mgs9tbem
BsVNSMA+zGn6p1Pqs9NLJ1vNkZ/pjzTp/DiOjxJVuNUeYX3nVEYYpZrPTjH8ErMFTtxxo6QOJFvZ
zSwhwPRbuuJ7yRHndJLf2iHsN6tbQtFG27LRCWPazLPKYXaLJN43TD72sqUcHm1isiAHZw1T4ik0
q+loiSTxdXs4LHVzotwSSEY9/ru9sepCu7xwrbg7dXmzkdRYc+1Q8Z1w9kM58ZbOsVwwvsq2nugy
duVywLDCSxWg7dWkvtT0jff9YCM4yZ1lrJLOGveRVAa9Vne7OJ8OYTJOV/mg1VdahVBBSgKFPsq4
UWGM9IgEm4yjEjfr30DP31hS7rV9dB0Wkidz48nS/2IFDca0zx+qxnkG2fE0xdl9aTS/OKgW5NqS
GPjlBIxVH+JfjVEHDgr363UlLf1d1lDDNsXzZBS3c2I/amRPix6e0Cf2RiZdE1VQOt0ZR82LJeNX
qhqcpYub89+ZcrQJrdyPreFqjbVGuQLHZxID1bIq+ZlZnzVF3CtcEoWaPcRIqU1WXituy0ukDhvc
GK3eTaX5dydQ1Y7C15zwPVOzp7GBS1BM8IeYPa831fQ+iaODrvHqI4Il3qBS3XAQED0Tlu4mU8SK
a0Fq0tyqXe7lULlS+/gfZ9TOVi7PbgTYMFNr6CdcxmHyaof270mWn/ArZ144nLtWSjZa2NHzmpLt
2NEodozECwuh39DFuk665JriwTEP54OaJ1d0VDyF5S2gR86hhrY7Mgh9zMFGNflaKY3Ct/CNpwfZ
NukDqom5F2dKoNsICSTxdkqQ+6nk8zBScotVYqxhRie2tTrKD/1WTRTseISZ1p5KQW49ugCqA+lw
svCeyxD1r7ZYUUWvSSE/NpG5bytxJTvjHQZNm15MQTd1Gzu1pKDPDRPvkeYKGRRy5dJ3oPmzMgrc
yxKszfvhjyQ3Xsw5UiGvMJc6/Klyn+gD62v2NfHscIvFjeIKJb/oxk2orgJZ5CkNVAS8U65a5cms
ey/sdV8gNMSZYHSKX5X5TrLjk9NK+2LWDhY6pOtl3ygmh1Ozz+R/cPN+ibXoSPb3BCjyPg6HQJL0
DEM+opOFLRFCMZLCjGBKVRBURCVqcX7rpnqw5XKnhZHbAZgecBhQTfFqR1TWLMmL+iJow2xrsV06
wCAgwoJkig+LbB64jdfpKzIDCtREnCT8oo/261dcF5paaANyjcamQmY9avp/hhTRB0f112snjYG5
oItnDM01PileKVXbsQiDCaK7vEzb0ky9yOh8OUZALyu3lbPAj8qgqljQJhL2b67eWYTSzmSiJW0B
tOOcCu3OtzuUHbkz1hldf319mqGUD02kHiyjMbxmDr1c3KxzqSlPFJ+92vmtKSQ89Nfq3tmvN04n
lz5Srj5+lIHENxMch43zO2sGf3ZwfHAIPc36ONNexCOszzxlmE+xDLPEZLbCRQ6SZmI6U3E3Vn3Q
Oy9ZFj3M3BptZ9zELcKvnD73TD1jL/W96Yy+rGs7LauuIzm8LbjxDKyk/CHUShen37epMSkLzjuw
/g9mAvEL2Y7JTTODL1Asu8oOr7kPV1XkdT47dKAye77OliTypig8NAt5sbCHYyrr3IridkZMsw8X
v1FbH6GtjUPgQ+S4ySod6N24U3NA86A6i7ILisH0IB4d1r9bHTkzB1efaXB2op2V9ttSWwJNT5+S
eOUG2ARPaECxqsHEBMlsn5dEv10v0kiPrxd0JEbjJo+M/XqtoBpPvkz52Gq3s1a/lckQiG5mxgjG
bATORmcbjtZt2xqgWiffZsVhMOva6T3OJa4Dc0yee98CsDQq0yWuiqdR4XYx0Z5i/HWoBJUE2THP
b9V6YbF254n5iTOWUFSeRWyCJcy2SmX8YT9GZvaQxvNt3BPyUJ4YlJknVaStj6GibkgBApstH5ZP
9A9vwLrS1Vd2iGb56/Uy5LeyPe8pv17RkPS70Nzzf/ENSXtKpfK2nDrOGhyKOB5E2L/qwnp15M5r
6FUvRDUl6IoIcnhbzwE31j4V41UNCzSx1Zu2P7FKFTu5Xs0aS7M5LLEaRIP+liFmpoTdbrB7BCJg
D5rLr1BaRWtDWXhQnFCmng+R2pE980lyYQZSGR4UMe2tMqGyHe21JLuVGwoCyhPeBVcLBLm06S7l
gju5rlZyMBR9fOiLhnieZLST4usGFFmEvMk6j+sk9Q48vtpQAT+xcWYcTp0kvoyW2FPK/pOHqeXJ
CTayTo96MeJxkPkxtA01hKjB+i9ZanvTNN+uBxrMnKfJCHH2JabhzECDwq63Cv0ELw3rgNtpp9u5
XxfKQ5ZmZoBQyWFNCSamnGnCqv06MtPNII2Uobr9nGd+Vbc7dovf1mG3WX8kZ3n50NwOM6K3rdE8
Dvr8kjoShG9AIZ2zc8CiUCkkMVfCB5uCJZc3kXyTxwe7TV7iaXppG9Ng72cXsUQ3Oady0tWBWlac
VfpvJ5E363dm48919iZDEx2t9GHVLi/4zBynHoezZzWwsVTNj2B5moStyzjtFKhuBuNhOUp5E8xp
GWA/5IW5oORcbI0ODK6y+LLS7hHZJ/3vTim7vsneaqUk6XQQlBNBvTSXyk4PQ9jcWnP15qBK02po
bS9+PXenuYg2dR0fBjG/OVnlczNyWXcRWzPard+w0EZPMx+VVNoMHGCj8bpuaKUboa1p2c6xhs1i
4+DF1mVCUjqGuc9+hgYk9oteefaS7ad/a37zJiO0T0bKjUSHrtZ2V31sb3QzujFEvK8zG9L0/GAQ
uWPisFmjVaDmnkQYPErUWNB5zvR2b4/sLAuWQgyfdc2epJJsxxkO8qQc1quKCYDwepssANbY4SP/
SqnIeyJ24DD84nBsimUbJnkgwup6NLNNpkVQ3uLnEOqxpU8P60DlRJzXQWXFeD0iRF5CvOM/tUmY
I3omgqItfSM/0aYbcxWjznoQjNnKs23sX/pUz74tqAFzukmL5HUJCYtw/LEno8xTBtJclFBtPUfY
Nwv8z64Gf1l5Vm8FHeZZg4m4qjZtAJF78FVdXc6CjtJYq1bPmYrvVfIcRcVWm+NNFpmHxNrGc+MJ
KTz0/YQO4LTr9f5CnzxHANn+Y8zJ6IVdeEgG0jE9ul+67JG2yR0i49eVnj/NWvHiiOhVj4zZNefm
Dzrr+zJPTEjAxR+lL5DzS4kv2TJKowZa0UNflzhH8165imvzbhDD2RLlUWm6217KTyqDLPRlZ0qh
TtlUPw16+iLgHvSauF1vz/WCYp08m6Vzbdjjm1bKj4UjxX6aYFdGZffCHrnWl/F1Lq19Nk2PXa5t
xTL9SudiN4/adcsvjZF9bFAo8+Y0NlzW6lWkqbfUsXbxUu+SSZykcX6plsJfD6gG4m3ZW49LOv9W
MPR084xKo5rUJw2dlmqeLsQEhVtaZJjDQlGwPi9FtdeN5hxpGXOhpVQqDNWjfLTvFFxVIFWuW3Qw
peuS7DdrkluzrlU3Q9/ENaxVJJ9f1QcuKl0mENEaQlwbkRJuknRfYISTtsOulTTWITrtGXhJz6ny
qxlKtsT6afg3itWSPtTtzTQk3aUgfEBEmhhHIYrs2golzKWB9sohQyXrYObWY2/Mm2rsX1SpviRD
+dwls8/e+50u2i+1nzf2mB2Fk17ySTktpnzz/yGS9FrXhNpDTJRXdPtFoN4wQQtwhVSjLyC2RjHv
pZbsYWxKP27KB4yizoYzXI9Kf+dE4ldphDu4LrdNEZ7yPv9HsGJRPQ5I+bZxnEOCaaLHXpeukEfc
V3Ic+7GBG2laqYT5Q3Qqmu7a1uMXyvZ+Zcq7IhlPpjzDwS+Eq1KK6uxEcetI/S2cYXKlTH0Vc//E
Qn4GsmC6ccyvDen4v3xgzyA1DU497N6M1gqp7li3a/BY0MoBRHe3jBTQFj2+KZb8OlFgeGadvrPD
cLue0anS/pns4b7kwG2IYRuJaKeU5cCMnKc+UYMppAei9bfNghFG3gOxmU9mXey0tiFSqDQK9Oov
xyivpdoxCN/lE62fQ7fohwirCOqLUuxi7M5dnEL61vAu4H6EAS9jJN87SGS2cbltsxClosa3uujO
SPVnY6quFG4KJGA8mQmGkZpA4rfjzaiknBX5HyXLQeRzicSjqfl9aG7lDML5pGFXTcYmJKohFX6U
EIEqa7iBpVtwv4T3uUOfWfTqHv3og960hzxp7wA0d54WyfdyFN7PefMwULRyLdy9PCkzjxaYkMSy
A7SAfqtZhEZgEwhTjzlpw/uGuhOYu1M7O3dqMyHNIcV3aYovSqNmvq4MQYQZgp0PEcWAJUhJQl10
ku6qWBxrKMm5TuI2apupygMOm23XMVAJU292WlfpG9LmHUQIBz2l7iSy7Hb9MN1aFJjauxwKhjuT
SEa2xV0t1O08d2jMERYb3QPyLke9KOLAWXLKTb1BowblOTW1dsvkbJeC0KxuykPbSKYrrFlxjSZ/
goxswShra1ea1D27jJpjmb2s8Y+k9PeVBiu+InS2cvIPdbT/Z3aRTt66BAipM7edHm0kQevPauZ5
45Rx6Tl6LruoOD413FpqAVc2N4ANL7JLNr5NyWhDxfIsuAkjoA49mW+NMn8YRXWeFGdrm2ITDcPO
krnyevsCEfFZz6xfcPGvK6cN6qw6UgE/TTPpjFaaD7Wi+4kpHpy6vlR6TyZAv6iVx5o0xSr9USjB
GmcAOLyTZUq3i0E9BgF4wXpAKYIPkCY2R4N9krrmbkCkqxflibyDkKWDAm51yalJi5OYtX3XacjR
MdEqmrWuqhDgJxz4KlIDbs2tRckS5QDNOYSFRlyxsYxScyUOyKECTWU1v8pe2eJcYuDVUbu6iPaZ
GW9Tidxh6ebGB3lOhbsKvTAbd4Oc0KKuHcctF+MtpDPsLnVn02GklpoQwa8fqXHqjc3ZREH+Ko1M
r2u5XcN811hainGfxd7Lhl+DPoxepJYg35UXMxOHxS72MUVQW6aGkvQ3akflCpWMAeZksThXk9o3
sJSYvroJwHAFhbCfp6h8Set0xwa6Kp3qPHTdi+jR9i3yuzLtHzkKQUIgwE2p2fZSia8Fe+2mXfOE
KT/Hg3po5XmnFPXvdUXSm9sVTvSLBJvygfkKjuKEecA9WK2jkv8fSeex3DgSBNEvQgS8uZIAaEWJ
pMxIF4TMDICG9+br97X2pNXODAnTXV2VlZUZv8ej+qq0XdAhX1Ivw0s90UBiR597W0XPQVzRirvg
EdZvhbkeTbe42ErfcpDnVIJd+9wRz9JCeRja8snpSJWqIQ5W6oBJVOdumCdfs/UNCivpttarQ78Y
/xZd2SsMA6OdwUFU/nX1NjBiqjTRAcsBBVs0JOYkdLPmn9JEHXrnYP9lVuzRvvebPNulWYHs8nhq
MEpaFX2v6s2tUr3PqhTJ3jWtly7KJ3pKZjCX+p0j/hTLM7Wp1y/d1vbR7xsTwxcJKOjzQOcRBiCi
yWQ8jVWGBk6xmKDQpohf8sb5O+sZgsneITanw1ROnA5F+ZN1BTYsM/5aOn+9n4drlC6PjlX9lYlj
71Cn5ZN2qp1JbDDS6v3RaLotGe63l62+cMfD6GjXcgA0V9gFjeiOXTqUm8V2HuuuB5CKwoSTJPWG
J22dsKFIT9aCk5JSBLainIs+f2Ae/rKSUdOrD+W61AA6itLYawMnXFxEAEoKW6CIcx+u+U0WR4OD
RPVc/7AGn2qhPTRz/q8e1ZNoGjUgt6m33Uqos1sJP5dvYklO8lHodXYs8MAAKWxCajXEa0jmV3e7
1AktqdLX9UH4CmQGO12/shYBkthu771D668WOMiV4YyaMqDoU8bvseqeSg3pagZfVWd8UBHQYWJ8
54ripOeymVG+4BGw1wxtK2vllgGSuKleh67/LsbkmTGa/dy0L52IT6JmXsLx9C2Kcp9TXDNbYqgn
VfH+1al2nuq53RAHZn+Jo0dLgZ+i6NW9Hsmg2vpf0QhSz+mrV3mbPd62Bcf8onMyKqDpOkpwm9Iy
JNRn35PU+td69nfSF591UQM51ErYmDFCQp1n+W5fnorVfHYV1YAbGIeuQy9/ENjL9RjqiO4n8+o/
vegeMEq5rhmNdPiEO/wl7mqq7gahvUSu/bV2xYTsMvSqStf/OEWa/yLOmZrd5D5d6TdsR2ExhVI/
m6Do6CHNdOGbnzmS7awh/ZYX0mTuKdZXifGL7YCu/FYmX1SeP2msw1nQ7jY2qkk1+WLRx6019cCw
C66Y9mvSQLngb/8Ukboxivre0/Cqq+4eZc2fmJK0b6brYAKoj2AkldIeq6Y6Lsl4hKl8ZY981FFV
n+Wha6YztAinDslYfK3WKr/DBWrrGtXPNLZf62xe4Cae3H7exmLByKOqN+3EUSOGb0+l7M8jFyA0
quARJIOfYFgWE5Jl1pxY6oToVFL4jbBYIENEjjVEX5mSI8yy/EV16LuLcYBWSxKeZcU5sm2PhdAP
lpXeyq66jhw1CqdJZWnPaY/btRuF4FGAfd1fbcJfRYj4bY0MK9Bb8TrBA5jq5GrX2nOnrutnVo4P
mtvS+O5+5HVnDTmh5L62jHJaaXY0RXXshfWY5HUgIXASGdB7ayRzRHUbkvCurMclMGOZ6I/Fk203
H5ihIqqi7w232JUqOhqq1W7hT42bOG4Pwp2wcS2+5dWqlX1STPy7luw8KvpRhtx2rB/UfvqXWgV6
PHWev/Yln+tFb6TjXH0Tcj3woIwft1RpIBY08tHK6Q3yidijLy9UWp1pd9FIlyeRGIeiYyY9FUEU
uxtpkgZQyuxXrt4QTDqm2niqUB4TfbkrRry0+kW52N34oSN/iq7hR6bnN8ddwQc0gHS33xgcuAqp
kEpY3sgwiUSkH5eL6+szPTCGDs/LiggY0EOlpkGpoDoEAtrR+3F/Gst7whQFyDO7TyAPaYaxEXV+
V1ZbjhEAWIOITTt6rD7jegWIdMQ9z9WnLKfVs3qk+JERykjSGmw30/vJY7vw3ZgkLW3Mdxej381E
aCMXCVY9otnZ7tqS158oYa5C4KGyUJbhjwtGbYCobEvXNraxm3yXIw+vwwZAmfTzsLIFWVcMzD8p
hfuYJfWJUQkGrIXYuHEhfPzlHxulCXB9CPse4oI2UTpl3SeFwT5tAXBT9T2fKpnJktHA+gFEyRx3
NxEyGUni4P3RB0S1tCBnVhg/iYLLY9zYl/XIkN/kc5ZrUsKvKh0tQCIwSwCEYpfaQN2wpebmWYJm
MoQDwbv0HXIn3mfIypEksRKGF8d71yIEybRll3TdLof5oLufdOPGGd0exJr4omoaNx4N0HUy/Gro
0foSFzXx3psR7ICMbEFHcq0e+7Q9IdPKQM2wox1mEDsSBIghqjxIdEUCb9KMHedtA5U4jQOA1ksa
pfu8gCCSRU2zsfpQsxUfZ8pDnhPNIC14tXdu6xtqbkd5V7E5vMZzB3iYbONoOkb1pWiU07wYD3Kp
YWvDKhjG7djRS7QfWOrYAWLYvZl0QGqlCXUDPyhNwin+TFeKb3Q5a6OeKtn+tVnncfjmrPuFdhta
54DCPi2IPy2nhoU5O58pE4cswbSVvlxh6vtWWy/6Op61FHwhu3ll9kxr8hZXY7WZHTNYyzOyT0yw
yC/zcFkfJpuHrNGfHbYQQNbeoTFLs712aFzAD+FaJrX1cxqo1DmG/tCXrY/5UjmUnJnK1RbJYTVW
MkzqBBHt27ivaecV6baHE1ToIPxPRmp+lEbjqyTXpcGw+7CXWBXHtuNAIftsiiPiOj0l1MABQbTG
Z6ZGDaoE3UgBu+r6wJ+Y8/KIS/ytTF8kY0AZvG3hhE6i+WYfxjb1OL9Nxa5joXTTMyHsJh+Uk5oL
GtpqUKfWrnDL/cKS4MnpFo5lTqiy4OR1caWl9VcSV/gqubAcivOlcO5T3l+g4m0FaMHQTTtXzXdT
q4tDaWS+g8C8TCrl0u+n/OrURtCsziZXv0udPZI9sI8cZ/ZNwIieZkxXTn7bfMW6g57s71Ooun/I
iI2Ju5G7Az9uufUWegMSg+/B+Q0bNuew55JZsaTrPCq7758wzfth3DDgj2i9v/AjMR91RcsgIBSU
LitLj2PAcI/cmmw5Z/WbXJWChcsu4NsHcMKIgK6Xj3L7838Yhfn/XyoftA4ylpN6GVS2gQ4X6V5K
L2/OWLtpQ0J8iMDZVhYY8gFAI5WvtITblMvnYomwmeANggnF67FUlGd5tlclhOAyOmUwR0pR+B7Q
M18rz8Q+v42QVLiWyvuOhbkpIjsgbPAYJYTMyqJhyf6H15rKsaD1Lrs1kt/gdH/rwtp0ICrsYRnf
5a92t5yK4qA05cEw/rEIF5QRFffZ6EQ4QT0b3XhHWQxq9pasXzKtzTv7Cu7N9bjcYDz/4dt5qvJJ
ylIv9aCWsjh5mmb6XSqfCDVtbYGFL3/gkUr0UiiGDpRsD63EmAgWqF47wYqvICucl5cpje8V2sWu
IybHb2V9aJbpGqffjacGrl3/G7tT2r/BDg0YEH5gktrn9tkjDbRJ+X9/H/F8a9mU9L4ObGEOlqdJ
GqERL3hAjYO1OeS2WolfGSAO8NXcmA4Ph4dcvvEX+I9KxtMyZEXuJcItVkB2CLwN3FBWJHe7KB+0
fPmFz5eB01jMrTwnuHMmiAPGNwLWIBfqsFhLemuW84K4kO9N6Ykd1S3xL77e8vP/RcvOltenzfbO
5VgngtkiO2VV8pWvu3R4KWXL3Xw0hz+Kt24aHG7kz9+gTH1tju8ya7Ts+WHgHbvlnUvjTY/uX44G
2XZWtV2ra+HSNRstSWiwf9ID8VsF/fHV3CczApg8FzglyGgukJpfc+QoCRoLXQI+Ql5w4VRvXh3v
ZRgeQXCtrpWxx3yVuH5WxhvFpofD84BT7R3SdNnxS0FKwtM0rGsJCKynAwTMZes4rwq8EA0fT7mF
O2KQbJ9ZRNNlcMLMCZtyCBpDbmce12gvG16xXB5ZiDIgaGeIYunG9t7ZE1p6zYYXuQblP5KBil0p
z14VDb6iB0abBD/RnRr+SJKXDERTBxOUsNmIH/kPZDiQS1z5SEifeHYypsv7JApI39n8Rv9zo+Tx
vvS+DfHAXonHF445Asb/749rtcnCNQPrBbbqsk4bnTuKOvUXAKlJ1BfNtwZzW0W8UJ53Xr9V7rCT
f8tlD9F75lXAX+WT4sl8HiN278Cy1GnfQ5Di8poqCowREDC5JOu6lU1tnrXgsxDkzsA7FMieHNP/
h67IaHayglOEBz9w3aiZQCrojwuKHjfPVh4f7RliRn7jCxUPEjgvQYfOyNvmQVtD78vHqUtNQBL1
p36FEaNSXhFSeEBEPXYFe2ASiCwWJzQkgwJobiGgNpp5XGL1kKQ7bHM2pvKqKwhvsJ44kHO6WBlL
gF3L8hDEqV4FcWAxd7bxwHaa4+ZD1vsTXT6ebb88yvX3/06zrhk8IzF8aqTiprITyRfhc5iVMCua
oKlR9S/pGEMRTyDgMUdb0f9XXrkfQf2WzeoRZXqY2Zc06wLZF5VPVyyAAvyN4ZhNmc/TiDjzC5wQ
et146GaK9/pdRn25Ypl6JYrepqi4dMwyeCSlXe8eivjTi8OYKNdRlsmdxJUvqwdzh5Uau34zroji
DYGlvEqDDJKDuZh3VvtpGfS06r//P43/77Kv+4tH6kcMkF+XTSdkF9j70BzOSoJ9geXtZMyRaZ4s
ujI7k9kRH0GdSJnUypQX+d1l70QXYMsEHV6r/+Fp/27Q6CLE+kJwkJ+hM36hEu4z+wZxomveLes6
ROe6NLe/X1FQLpI2pSznVYw+hmwyAyoJP3Hs+XLPZvaP0O0z+j4yP2B/ehKsW17r+UauJ+uKFYkB
nH1PsVyolXvUG7Brxb33qxfwKl3YGnKrycXF+sw4GmXrX25gFqeqihPDjTvFflHqS82TtdeQdO1h
gMoR9S5k/ZTxI2nN5Tys5VVe9aCja8PTq9j78kvL+ab30ljeIxEkbGC5/O7GPJrkZMT6jkCdEwpM
XD5YftqQ0RVWf9MVbbVhcUd/NP2PGKrAgjAqP9MwyrvRNag+q08G768ujpjAngroKFrlnXIAjlKJ
cfC2v2hiQcScZwLliDCBUiqvyO7dM+XZmVpMfO3HdrJfWKj4qm/G9FWlWat7SbiAIrIm5TnJWAuv
ad3I46EHPzdl8U/lyAqTmUajXmRSJCMLaYiMbdyEjUL03DUMlTPGPigMLzCinAybvNLeaE3dJv1h
xmt6JG/DmzQ0ykfeewRg1BXaN0ujgyuk5oXcm/1ecKKba0TPmWK7GC6El99rUck4TvEYv4M2AKFn
b0wFhRI1Q8wwGBpY/2q46G/GiLgRSDFzP787iD3cLG9pacBkNPedUxxl6OuamfAtIw97gz2NDThr
oyE/TmJzV0wLVNJqA2/V6VdnW/Ms5PaNLO/f6KSPOv1VahNYmrU+b3HqDhsBHFKjhkIanOjTVebA
DlB1bFh7tZers7fMS5NBgm3ETh4mLouJtFIbmrP8rH75sIY/MgSosbUTI7LSd3mgWBymLaLMXKze
U9GTRvOvZOYhj458+PToQtblnsD5pU8PalteoLW9luAnlDWB10SHQdIZtOS6qMYnz4j1xxVxZjWS
MEh22GOhysHEu+NCYrPbRfUzhCGZdfOtHKW8YeHdOjV0oMwY5JS/8PewlyFznObrWh1n9089JI+c
82n1ZjGTJD+cT8wB/NNGP/FZqlPtIit+4BIYti43GqM/pD8zebWFKbBJRK/n5DwVIy0i0wE3ll8P
yvuAsvdGFvZL5Z4zTG65HpnlE2G0eTnIEM3H89tvCGFx/AZEXquHQTjTLCma1zJ09MOPPauMe34N
bkshrKkEsW4TxUTz5Yy2DYeWAm6hywzXSPtv+USETMsX8pOIzudMu4jvoV0HShrT0+t9ucaYFbjT
RJcPTEF6mh8c2DlVlbCbTxatfHdSx/QzslmlPXno/49Bhtu5q/ZJXP5pcEfmuUsmDDGVSF1UVShv
hOUPE5/kOjYfZfWVOf0OEfYIkEHISCs4+RWdDJEuRZ2HWY+x4jfHpaxTWNsq1ShhjmKAtKjKvljo
Mc+DrBp9zm1dynvltZfzB229p6mo99yvgOO8cZfqlWSozL54Y1ENMNcWf1LuoCNvLPaKqb/0ZrGt
oSe6HFdRbe0rBjS4WcFfktfFGoNA+NPVy0vhVg9WWQYabON5YIF7F3mrWJb7affR2l4AfbCc22D2
CE4EmBWIflCz80JdztPAnFFiCfuacoVIBFjyLSMyD/c3mctZcGDZvxdq4hGihx4nPG9Tfmdn42yu
ktlTv8pkqRAqx67ry/w6BSmUYY1+R0KLWKVGgimbMvIkE4/f569eSqlWW97N4TrYoD+6faj18S9k
8RhUtwmydRpgDzYVJOThydXFl1rA48+L4wrAYi0QVnvmYhKqvLrRpPPZ0UP3jAmNLZI40KvUxdwg
6wyXU3IFIBM0KTCbCoQr560uonc4wnUz3nd2S6dBHe664lzGmdlpo1SoBa0nYTIrsdYw0WtITQnU
qgVB/YpdjLDiwBMkRYGAaBXqV1k2L21JA16tXPoyFogQiQyTaB1xoYaUk5pJALF4D6Pwuri13y/V
2ejZd4kjEGkql9lf06I+LE17WLPkLzIRSgBxzDx1Kk1uaSXM4IP3lUzF05rOMAZ7RnmcxL2mNf24
HOo39E5FY5AL5DSJ1A/spJnMA+8Oepgnd+ZT/pZuJXlsnhNgfjU+6QCEW5g/uMSk3V98YLtNxY3d
6xx43QLGQdZ/2YiZpiCiJNEmdqPl5NJx2qINC3AEaQHde530phgxX52t/bBG1zV1MTacHhtmIGDG
FO9Wt85HpJ6AnjAnKdM0cFbjX9lEbliU8XsSVwstf8a/rJlsWLUXAdlMueoRkyNA3EcIdxogMGo5
S3n00oiZqiH6sJYCsrA5zFuByuXWblUrMJf1o4o0Suu83Q5NDL9fZUJGWUrmPB2EWMtJLOdJxx7Z
mV/VZqagEckxsXAAAlpnuq5q36sIlH42rCPGpAwXxM3TuDTDqYjimkkYOnv7VOmdpywpj7iYi90M
eR9W3MoUhWanREDBoJQ6u1QEzPsD2KebRWfQVFWit8Jl3Cmu4392TvAyJjTeZCusMenmZalFT9Wb
dkObXdJUwZBmzS7upL723LdVe0+6iW1A3VTuI0ri1xJk5KKY5TMQ8mFY2sMEdzO0huloFsbFpCXi
u5Z50Jr5ojKzdgFO1YOeW9lO9hKaPbEEWMHxwQmfmt6W2fwU35kQXI/roi3n1gLS0ypcAJjhR1+f
rclUJ6MDXdpulrkyKER7+OhLbAde4kznQR/Lk86EpE/TIwZkaZqT2nl0yboJ0yFH08IiHr1tOjSf
Slp/S0sgv9adl9QcgVAyArfhVT/aytm/QZE6xtl+jP4uzIL4aupk/UZD7+czM/PqD5dah6MxkpZO
bdHtxraMT0tBA4lRSDMJS0j6Oz1x6ew6tnHxKqEeUt7HIbIdI2SjmhLlFvsZT9m70hNFpNr8Umt+
E8HOG+wzjr02gu+rcei9bt/0aMY53l4F1a2K/LKUJFbQgI6qDneRNk1oDEOP86z6hQ/rWwNp0Eau
XxUcNtYsOhYdIDCtk+yqW3BqXbO1gGXdcDaWwYeMwhCVM7KPLcKGKL1zZtCHFrQd+kwldYOeEeAM
Ip516LRhoxXPeTZCQS7LvasyO5bHH1XT4VWTZfci43yOBuJ9pi/GrmPXtVbxPtad1ObPoGd25daM
KPxrxm4Ld3kaRgekB/J10kDnXS1SZGt4WjTxZCumtRFgmlkVATRT+kfJeM4T+1/KcKVJU8AkK19m
577aSoAm9ANSiXBPIYhAybQAAqvhAoQiaM43pcG4YcsIIZwvuHyARz69+VuT2q8i7p+sdPStjnCl
T2egVFINsMrOPLiFCLLaCkXlsk0z9cFeNPjVy/xQzDPsgohzlcbpQV5JS0PEGaOLCbWexbLFJ+21
MlXIrGK+yqHbWKdnNll7HtYfZDvgABE91blSto7XfA6MAejokmpV8ainq8JIjwobOY6xuOyesgxX
X8/MgrgC1DNSl0m2qEbPSzLuS+/Qrsl+rPQTkOsjUxCBu+ZPwjb/WaMnJ8awLF7L/ElH0M+vMmFD
NBNoEqPgqqjoo+qVDlEfUyVHCwf6WDUlImBKzIit9Q41/qJPFcPNRfKWCvfeNgnDvuAwe/Lfh8x1
Gt9wnF005yGOOIHG8zPL9ra4xbXS0mMnnDtGrgp/waN/r1dfilrkABMI5qJ7hFC/QaFLS0fTopDD
KrRwdI05ww3oBCNUK32yr0WqvSPf4vhO7nCmJ5YX9gZsDwax5qD1smLjGsU/9L2vutrs0nZUmfiz
AeUVexsr9Xtaau+jan/lGH1iF7P+7Wgw1FOHn8P63tTKY59pb0YLqumW/R5CCdTYgZKqci751ANB
wdD0gMbyPmb+Vx+YhSxChBXhPmhfY9ZzJEXwCAr7LOw+QNPjTRdzYBv526qUNPGU+B6Ny8lpxlgW
9DQF7Jl6pKFBbfTGZYnmM23VVw6Or8bBd0FdMgadrPEbinYYTQmrSXmZcgHNjCxiTIyGEdsmIWWF
bpuu9rM2T2fNYBzbjvqblmif6to8GGb2ECHzvxnrCslDMIaxc29O6b6Nytxt5phVbeXduJ9XL/eR
7Q80K93hVP4uZmOlKccIkJ2p7WaYzQ+j6vZW2m9hM2obs8ies5oeet+W6r6bJXdQeEkwUCYMaflp
R1pBuTj7RtE9jRZphJmbAwT2eZ8v0X1eUsCDqrM3hSLNmfSJ6T169B08UcWTViLxTXejJ0dfXjms
n5vMOZU9xa1prY+WWlG3tuKFDhYe2RgBMW/EAyjY8qQ55VwAsnj4Yq/mTjPWoNPAoBnnzFVxw772
aMkEMYuRMmOiHaCis+966R0xmPmE155t67nrNk5NGTIm6tFN8qtKgGmTPIQL+zCL9dy47veMmQVV
+byPNeUAJ6Y7t1Ny6Os5CzQlfhn66XWptCIQKOZA/5pYmKq5aUZxpAcbRouyh2SQ0ig1fEfqGzpz
DTWkIYXPAml9lDNftGF49DxbzrUpSjgL6zRtV7KwTUIYVxfKEn0IydsPLcRxZazfhwkv5J5CZWC2
ux1XGlxaF66289NMZKCaynyR1qe3oqnPqWoAXJbKQ2Uwko5HtqvRVekFHBtnEevW0hvfEs4rSmib
sW8ODVZhqA+kDDKSyY18k1Jqt4xWkTloWLYm9bYAGWHGMYJlR5RrjZvOFwXMuPKunShYkDvbJKPz
wmj2zitnaSrEVALzVwwDFzfYKefabl+JG3tGRgJYnU8m8LGD/UiiiWMx69h1Zy2lW3WMkGZAKoLW
hFr7FXNFSdZdSsv7Kp35y2tqyPRsUshllzVzX9pEAJSABeT2rq4dSH8lEyjui1Lp27VvbpgPmnAp
UN9glKPUIFcpxh4h7Vs+MjBuCXLWGg8qUzspFrKIULCZ278lC/COjOcl8zedTEjlHnVY2UtO6mcv
6pubLT+YwtySesJ6T3uy9HrXUKDGrfWqlckhc8dblU/naJ2fO5ffM+9seiPLe5oqP1rbh3RuMfxC
WdssHfqL6XySPm0szO8Cv6pSTJfW0Y9KPt4buEUo4vjNpJN+kQKHYkFcMo5KOjJFmKjusSzTL/CK
7eCwdkc1prVNZCFzHzKpRqJIwhAEGSh++BTsYKP6MMoOND+/5QvRoS66eqpvGHdmsnjOIYxPHziM
P1rGGLLjz56eR5A4EI1UVDoJfWBpDRSN+EQ3lhyenkxqOBCK3EeDiUlSaRoW2slIMox/3F0iossI
uq1q9bczzA8lCfhcYnSUZsp7rzlHj9qHcXkRrGN07KbkpE0OEJF3kH84Dg5GSE6yqwEtmDYLVysO
HYj0bSygCTHYUNW8OuMoF50mnKcmWcJlTR4KV//QGKXAiupZPizcUICZ2YFNYsOXKueDMWFIZM5B
ngFrADzofXSAi54wY+X9QSz5uoKjCGvyGT3buFn2ZDsgxat21EkznMY6Agq8AOUTkTTYmslerWvi
nfU8W/pNQJZlQofhOjq/o0T0gQTzvH0x8iIcCWG9nYdy1rwkmo4QHcBi22wI8ZaiNcjkrBxyB2yw
SEHQbgz0/tWpzV2qc/oiA79ZNUYNKST7uYcDCM8OOvc+B2qmHtnLkwUBQj+K4BCpE+gMsYPvyLPs
w2n0g06m7nD067hitKl9Z7hhpNaef1LHO2Kf2oXzuO6RdfLnNiHBzY652t1yWFbeWMnBfLAErbig
NcGEHehpOx1In0+Laweqy7prOsaXS21HhevL79U0WUMnp5nqjGnIEYM0hjHsdGsMxq6xm3hjVMxg
eeleH5J738QRE2f0VY3oUAs5T58PLd5WU7kpxQhJxwsRtAN+UmkgIKgwRorfSdJrUlBvujjlmQy0
zJhiaLyRhTfjMFuCb/NzOVQHJtVfZARp2GCDQTOXp9ws8dnpVuaGMx+HtJ0FcLfm6X0BoTQooGzb
+LBWnpo6lZeRAe9IHXctRaLm1ts5bYOuhnADJOvgwGRSnecl5ACWidwt00i2pQ87r43YuypNEnq4
KHNuMC3hpI2nc1e7TEqVpNcOEInOF3ZwZTNS1U0TWdfaXg5L37+ie2GZjPbKONcb68UmhMqLcFrZ
C80PaOKc1yp5TXuEckT+4pL+uhAC8Sjfzk4KhNO+Nw1HjosbmugtLERStCQAqwGnDOYqGRmekVDg
rRVKjgmwMNKNW7c0rKaFY4D3byEHwnDp+DO3mgtnJbuY6dDKg/CFdlAgH4uHEUSerI/UFcfELO0j
uoKwYjgp2MqvBnX4WOcvtQToF7isVCfJoL7VcIpSQHbVofk7KMUjFexbvvJ8CMtTxY1Y1l9kXzfq
0J5yK1KJYWKH8RAJ03htYyWGfMhjgAwtmhYwBsa4wth0Yr4w6Dyi4FKFCV5IA4IRK/MHvB01YPZn
K0PCSshyGEEXY/vQVMqemXYELHhNDFigBoU4BZIOFvM/Nq/I0s4xK7DTjVNj2RTwXLBhejHEJxQE
lunc8yTVjqxqfYm95DoyHznl1dmi/4RrQ0c1GCG94gps19ptDIet/2F3M66gu23AHFyyofHBojZ2
yGodaVGPhix1IB+AhvczybZthV2iHVxj+Jjd9CSYt5USEu56tWGg9ObfyF6OzpR/GT1tzGWxj7PZ
v/X5eoTXhxBVbb/IMFnNPYMnGtyU+axnKOPjamJx6ruNdRKkQGra+PIYmev3atD+YO2ysaeU4SVo
mu3gBAaLNUnu6qwfLaojl2gC6eSpp4oZJBDYh2bcHnuszgYI02ab3ie7eMpgfdsFRBuIDwRY7rvC
B4+a+mmumd2shgebD5vsN4/oWA+0sEhg5auTVmpIdI1YhFvdcmxFtOkUEomxPkoYsaPSkj+peu6O
nu7TXH/qU5t+w8Xof6pK99PaCxEhDxKo2avIHsuUCzeqg6a/yzSCaXaZtzLBXb/M+BWi6rQloaat
8JkyWGLYD+Py2MMj5Z11PBZnGgP5aiox0QAe/GFo/8gAyki+H3cfMnzKP87QQO2QzZo4oORBng3X
VI3/GEv7L+7faA2QOW8zkDVNzpyS4IFo007S8d20J/M0aDUp0Xzv8/RzRU157dy7kYh7WqBLxpPO
UHRvgVsbppSZCIHIMwbchCC1knajM+TQuAJOJ25Ix7iZDQ/7dDcLAVcGj0e6IauyXokttLQz6CO9
/ZbgZaelF3m2zWpxYBoqbKzmpW6Nd8NlsALhHLVZAvQo/KKDQRbH/jKhP+JqgYlMOe3ZOT+Zg7GP
5npv0mGOoYBFQ3Ed2+5pZQOLZQxR6zotHOYt1VWcVnfP4ffC8WmLhbMwj/b6MmmfoHtbfnhmD1u9
CPIavTbr2vFa9Bg2QnUo9ejVc0dmnbx560WMLOqFJ6fxTzaOkVG+7unfHhd1pMQBYXbIDeclOWpu
dHarotzIklRrvaPpDSMNybc0Qs0MWVIsiwHmM8Jh/JY1UOOrdrf2BQ0rtFSQqJPbvkyNB4OxQ/n2
awflouUxX2POQDJuRoQVyIdZGYVkWoeMlNPgQLA5ieTLNrUFoOOno0GqS3aQdcqBP3L+xKCKThCS
iMG+5lXusG+xiIuWovYPxdMwrz1W31Nd+QVsvph8QdotWsmV58IZwkEb7WbpGcbmwn5ppMEAl2cv
j8OOa1zkUD0NAdZe6qIdNHbPGuEvZdGyFk2+PMLrLxq4Y+gPI8JVBhtqQuLfm3fyUpNoCpgNlOsE
hRmKSIa6LNMN8p7ZXsbse49iCtW7kvDJazL4J0Z6bdb2sRPKToZZjw/PyfnWJHnAaxfsl7kZAD1u
b1N4P/K9yUO3dJabprlw5qxQ3rJXcNsIsfHiZZbkAU4lZGPIVUDRjzdcPX8iXx8/MjfbI06sSbIG
N62idjCYf8dBzunlzyPv0F4RqhwURNboKegMBZtpkFrTthCMHet7+WKmvOVWHjp2FvkQci8OR/Zh
FJEv4Ud5jA8E88bDHMj+W7fLlsPl2Cz9xm1McM6XxXN+2zQMQBHs6jXdLsgCulRgose/imQbYiYp
ek2HI5++c2h38b9+pFgs3nqiW03qL7c4VJZZ+5T1WDemKFEuQUHIaA38Zbk3uzYf4XYlJr2IJIbd
W/s67YoI0Qe5TRKAwHnIMZlNLhiiwdmBqCc5RSwPFqDM35LJpAL4MmfIEnyg4jXhwBOqVmMrV4pp
nRN6eTLF6aD3laDakZWhUJJuf7OvBmLPfzyd13bjWNKsnwhrASDsrUSKorxXVd1glaRueO/x9OcL
Tv/nZtSjEkFgY+80kZGRNRAEbT/bJ7KONcgmUCVt7s4ex8ajB5u6nNV48Duqydh55wZ4EbCetT5N
FRqEnPcgd64dlxG+4c8I3Gi7z2Pw3df1OZZycJ5T8I2HYxAQRjs6OIChZ92ken228mxfIkFmE43N
RK5r9wUGdbXLmHRpOVfzjvpOk98aBZ39fczYNAGKAfIdw72Wewe0ztf1I4nRFB6n9YZ9vHOC466g
5u4OR4ODUq7WUQG+QlgrnE49xjRDn7ImkOF8XQzU28KEHI4dCt8Bl7M10z8FChHaoFULtbq91g4f
0X3sebtoUl0umUDGn2IyHjedS8MD6kMkEURoJqo0BwOi/nDkkwk+nsUM8/TYRWtG0Rb5mGZ9NYzs
rwLOLqBbt65uUgfMwaAcE+9ucoIg6uD7DvknEyatiftgW8Y0aiBKcYmprlD7i6sJIQb7VpaJwVK8
7YrEm0Tz0GzMumXTK3reNhdS3vAxzOahJpXWW638a2qeQ7Ey8Oq9WRCIKk16febLIQWx72jjNo5t
Fz8H9GfGaXZiDIGkwLBTZTn9crzh6AZ/lauU8p6MJyCc2zcdZWOqNsoZGq/sLgccYFAx0Gzz7muS
Pp9m2gRFmpnhbzQMnK3Hjmr/bNOQ5TfXtHi+FmQkuuuBmCDwCcXb7bollHCZIJrG4TWZ5QGpv09j
92h73V1vUIZvd4ekam71Mb0xDxkMM/mCF//ItFo6iEmQWRfP2STGH6M0JCNbEDJ1UAX1CUE8VRxe
WRWzhDCl7l0w95d2Mh9cImr5C9LeB6qtI0a1ot1hpT34bLGD5RFvp1MZwfQLCYuz1vuno2QrR+Dm
690YXWljYQYq74c+y0sGFVM4I3101+c0QL+AyGEXlo9656NTXzaE7hUag5bznKIipnSyVjcojX5P
ScikFIO6pnYkYjsX/Zx/o1V0zDGjVVOe+no5JjYyE5hP2rZSjkpJv6pMpBlTjWWP6Xu65YRzyj3/
MJY32Piehdga5hzTDVF77zvC2bTJCWig0Qw/AiU4vwuxvEw1goa1lZ08SD2yIuy8mJdKVduKP3Bh
Fy7vYfK+EgAYbu38fcQoDXGXLCcjsc4aq6P1l7ApRtyGUsIF28l2aftCdKgiRbvTohTJ+dtZB5oe
DwoxqwgG9eg8hYhvyV3o6znw9fitALukNZqywHn7MMdirwdeKMB5TAUOAbmc8UEhQ1x/0KZKYPvQ
kMDL9xkx7QtafSy63iphvRLTIa+PGBd8Er9gQ9lgUkSUEAUnfMr/uT9ZYoMm6gIZAB4cpe/LlC4Z
z56vpBGLFbTnfzp2cG69REX4qJCO6ymHnYgra5hKeCpuqoaWvMKhlSuQn9Vt67TgV/Hh2lI14yRw
NRUtGXluHhuOlG19TphFbLccq7YnB2O30XCE1UGlBkrSfGlCcdHBDJAvlNVc+f1SQv/jdEQ9qiYN
KioQ30B/Q4KsMv+Si8HeKMnv4QzoZCU1NSvrpazC943KvXwae1rOVkGRImGQmIOT/NY3aW/wdjei
CZ9Qk9tDwOQSy+OTFylGJoZh2ylGYUfxeJbHMPbgiWcVHGCTnuhLYt7xTEblc1xYs8BZrzzTuaep
/XPyaU2fRobVG6cFqQnL/0X26F+whchLUuj/m3VY8u2hmoy3aKZdGnoNZL4LA6AS3UYYXV9xW0At
2Q41hfveJhrPaVBlP+FcZnnP0LzsWK7ehtUaDz9gjuFl2Jrvvjvehqwbs4APKc7bRUmQjjH65Wlk
2Cree4hgZ8VYu+ScR5BTU4WfDz7rHxJ2ozGwgzptHpYJqu/ua+fzJeQ7FqXPlag98KYriErYy+lR
tF0rzI/VZB50WAq2fGYXnxomqGBtEScrf0Yx9Wk0a6inpXGrqHAXf2xTeh/3MS5/uXY7/ybb0fjN
i9UJVDjjRzgEKAEIOcO5sJRPQ23zTjau3Kkeiagp0xLeDK91493qgHBEq3Y8Zw9KbiyGKLpte8AY
7cb8qGHpPiES22KXJte6U5eIdqYWGkXO5QQEDmBE6yTVUvcHeqISIJmEtPypbFj6tn9ceOu1KKHl
eoVNQExSp7pPs6O/q/fB5r6yiXRm2VK0oRxRmbhXouEMR9N97jqINFS9zIRenDTeaBVDcs0129up
bpgsRbUGTk7HuUYZlIoFsXBV2Y8J/NDZ767rdneHdhBshR7uQbVyBLtrOdrSTZHty46rgRoz6HDa
A231u+XS9FXFoYMM/xK43kuPI4gj/xFMR9S05nKchrs6L57aPn1UTOdpUrm5QwDJe2hQsp3D5vdi
dy/dagCtpo9kPb8TzkPQW7dea7x7UNyUAGsV/N3wN4rqY58R+bVr/mBArto13+Hgfw4NPfLe3P4F
a/aR+WGwe+517iFprHhfoSLTdbh0x+shOY6PDCu+hfB4Yc0zmOTurpr7OzbvTYUiquWYzxnoODME
7vw8vcEZbhFKoiMwtfaASpEhiLc2rI0kj/I0B/CtyNLPfGxJ/ow7ZLJQjDOu6XK+Mev4nL4r8F1J
VBXpc2ZSstw4MYGQ0lQNcHvfXx+SNHiqHPfXuIZvdUcnO9UtROI+mJ+5V96uWedjHX73BT7NWZE4
jTL7wptcVFcD2sKjytRYyehUBdVzZG7fO2JHu0r3JmmiXCINESdrcm8UD2Rgaj1YnMGGcQlJaWJ7
RCeGKy3kgsBXWwvjgs43TBx1nQO5zo2BpoxueEjWf63CfuMJfherCSW0K14HK7xBxcA5B5taAgQV
2LLPVpgemVMAYNK6xDfrlb9yNDg0FUVMBTAjBeugREJm6SkJ4V3oFkNKie/FucAdg+/GW1AUAfcZ
Gar9jMmH1PwY2tURt1JCBxvBK5ZdACMciUeaDcS4TX7ZCg1yyPeTigVvxvrs/+eneit8rakncKTh
6yk7RD5HnQHIohMB1OTJfKf8kWIo7kOwn7wy4gdHaG/cIGU9ZUdWgiI6XEUlr411QzjAVWD1AFqQ
3MI11EW4Cd+giGdShByfZ7poADAJ5hqQu/ylB6LgK6rsx0Adkfn1AML9novK8Cu44oq1RyMJJz0n
BcFAEwKfG050c9g0w4/3Yy1nRL8uZckKXF0uk2cI2+oOQEsgxTmcxjjSMXFvb0iUw2WMWE/x8ybK
1gk9hNRU3AHmqPHBI6rYALPxD1SoSzLyGZsdIdDRxBHCaf3l0EbfUR2gXAIp5DhD/eTv6vS9Hk4d
xjCb7/S2BMHi4sPtl2IY/EvUd5+sO9fXA+lVk5E02Q8Mb60yhMBCOwM3WS/zpQgOLHga3Q5bjntf
3uQ29Cr0x3xaL48tYsbUNxFfkA4VCWpjwXP4KcIHZDIhCq17cvi9Fp4/SMmaZ4rPo9pFCEkt640V
wm4LkxjqZ3ZOx7crruH6+Gr9L6z6CWxQKX85/uUq/JIBpI4/3giWYifwlpSsKAOdccnytg73ht+k
Nx9mN+RFlhXKDpqKCrIT/BnSKBcuOJNFGK4AxIbFwz+16fu5FFLypGyHTqB6fpXvAG0hE1t5dwNJ
0SPS4LcTOrowjVdKGIBSzi7+Y3v3KekWCfTJisZbGot+EzcVxE3z6hIBsCAkSY55S9QgsoYcpsCG
WueELM5BEBtFkb0DKWSo3Act5hhs9KJEWt8e2Q3LtQ+zW74ZPiO+OCzch0emm3XtUQaHNaONB2oi
whX1u0rJaUR+6gDPNWz39LDYwSPMymdZF8WNGbs9xSwwJuY1Q4OE5VQALS9JxwF7341PVVSfugVR
dkS+LEEmPLlTVReGQSGyej4HmWg+zreet536PLpUGlEUy31sOqBRTfjJstKmdlOM7/Qb7lXVHr3w
VzGFpzKw6K0SnM1Wos5nMTAbbAIThaN74ubyoFBHIvuEPIj/Lb3pns6JLvHVFsRHuU9uWgAN3UL8
pfgkduXcODga5EVgw3t0N/b0DgbAnlceKf4yB69RC/JBAT4tis8+I7918ehsbhWCvCV4VP7DKigo
aJLq7ozCQdOptuaZgPzgM8qXt5/uKDMxNY+l8QDC3Lm9Sx2U2Cgkgd/M6TH14Ry43mWRBJe6A/aD
zZbTGhs002SQfqxR5fl3KLl2F794dIWaIxLBwaPnPDT5CxeqHAewrLiao++Roh1qmwcPAxd79kNN
8TeZjLsFpi2SdRSFGSudRjoWk0f1yB9+1zMQMcasTJsbZH5+6Xs96ulieBr3Zh7vYU3TB03/JqVD
Xqggs7AHVKLawJnglCp58Bz7dfERt+m7BoWPlWEJ+Yb0+jeT7k4gbReNQ6S2fdroSBSes+edGxbm
hMPVkjF0FtbVfxlQYqW9+hWz261IRHQhU0TR1oVYMZnhMW2+uPPROtnMnedk+ON2tuUE7bz7nY3k
ipFi1ZAsJpLnDVvb50BBC0EgpYpI1lwKYiGSwVaktAclBEPqsFHe35NuCy9l39C+fS2IXba8h9yh
K/I61evC4TaiFj3aAQCeuP+2z15ysho0EuQW4E4cJ+ukD/SqrIDZ80EZi2kG5HCeyXZApBydJO3q
2VZeV9AHNhj+OQQJIuchjWQu71P/Pe7XGyVLC+GqFxr/TlF8q8A93E3XLYbWt79pfMrS8MYsd18o
B+2JOwDlDXrK0v1IfweXF2mwA0Z0Fhqe0dxTmViBywrymCbRSTwRRrfeNJl3s6MbcwIjRDQeqS/v
yvGhBeXthRIeFWxUiJFhEsTZLjSDoae0ZCHI+/NuBKG1/9KZsweI1DEOw905nYtR69f2niWhbD9k
aGBv1tvmPE+oe8tAeJn7bwnVeBk6KowoS9M4HIMzhu6rk6WI1jCzI0+J4d9jjgbMY8SfICdSNrDe
IDhDHX+EGLvXUcL+I09GZqN0FNxElmpnkAJrP2E5x0itJ/7o7OXnZ+udweLY5PmcpqoCxd+PGAWB
IUFKr+t9Vvb7NKIFlyXjH/9nbjB1epoVtFfIBxtWIC1eStm/4Did+f+FO9wRO25gp/Nf2Bj+Vpu3
mu+U9U1dSyQK74O4hE0h/6IkU2tM5JEASuf1F8kjjrFhACj7vOW0EmvQ9HVGfAQyYAi4LW6O7GS2
TkisHAVZ8H2MocGu9vG/qmDWfnyySOT5q345tRNC4tmLSatAZ0Yym0n9oXOUPpNSjzTnUHmh6Kg7
56Bn7BIgLpKIC51N/DL/JtYN3xxBCOigg8YlwztoBkYNKv8SoA1SgdNJJqQY/VAWUzm8C2y8WwC/
m+42MH+BOmInVIXv6M1YAmT6cexzuW8YgNNYZK4oU0SvdYxaH8utkD3e8CtaVeXiyo+zKaBrPLvl
kzoWRdxoNRyUcvlHnTfB6Pz9fz9wURZ9c6vFHOKIAQNsKtaeRQVLZMWEZeiwTMUNPY87F3C2PpB5
yjxwEXKW3todtvXnf3vBtD5noDfckaqdOmnqSnGfz9aEbSSLaXKUuCpnXsfZY4870XCJkeWOh83W
OTqw/LtZv2jnryas0W752DUk3fwzv9Q+F/PLA/ib6DUFnOFe+Afiojnwrtu6f9Ch4zf8PkyfeJV9
/RSSs9mk5QhtX9b5+bX6eb4HL+fmaf8M6y+L1FuhscrIZL2ElARoCYgka8IqIihAWgMGYSAE8dpS
Jug39jcQBVH1udhIlWZ9Lnf/bpRFgACQCLc+l0iviHsol0y+UMCvIn1kPm22YJ5aRxiGV+JWiTHB
lQlcoHqBgcawQ9kmfJzAbEGIWABk6iYHbTGFl+2Y72f7jRsVYNRRtNUp2iytxrj4wGf4mviDg6a4
kKOqYJGr84MwllC4m78i5JMw75Z1HxDubiArbkrbU/q8g7oT8450Z+kcXSlopOY7K//hRcaufcGE
n5cMSC0Gn5IxBZfQg9IwGn9gowrjayJNS6z0yA3JderIQ8ZhmzeBfx8wDkOY6xIwsIOPK0COmy/9
qqQyqDQvozJnAa8PSX8zeucaFZcSJ4dVyaAnK2A37xJ4NnrNkB54MFow9oy9u5hZDN0PKPiKKYG/
CeEEkEb7L/7gpfYIFUL/w7yVoOvaapxMNg07eGF2AgSqS1nh0vqnnCieEsRh+rb+2aOPQOgYHO4r
bphumstmjC9HwH8uzLqyq7hNVX1Hu6Br/ScnkN4Yw+H9FLm7t5bHFTPAmQLn4stkzHUiZclB3KaO
7umsk/fgKM4UGrV29F7nGU0e1EwKdln4Sbk8pgg1UhH1iWVUBeWIIkcMZ4j/uhswiG7endIY+QNa
oc5hdHvGxBx3gsy2XuYExILWFdqVlNtjaDYwsvSo2ZL/y38JPsRPlAWKieMHwK3s/uBSwS9zRlfh
jUnOMbu25cDUJjtggJctnG48523seQf5DRvZF4I3FxwKkEFbV7tJEAyvYBsBejrvwMyT64J+LBd0
uKS8m9Dais0XiSQf7P22UAel8tt5f+X/2gdePWYkKv+G/k7oJcYGrWLgKO/6XJ8Uag4kpK2vwGPE
eQqIlxk3BySF8CIsi00wxIfP7gqqyHlfcD5awOzKT1/iCXkM8hf2DD+UllIbPSy8Eww/E9h+K0gA
P9LjkZ+piA7RoPQ2FNYIkTZkSEElOGeKQ4j2LzxIZ1FtHvWUrNuafBjNjL4i4iJUwuT23CKh/lGc
luRDh4qNJF5lwYmowJo4Qgk4uU4B1Tyx3fKBKiEgX80Ajqwhi+/3inRMgA1WSQXPlmxDLh1HyvQT
xoKd8SIzKx/IjZuUI7H5tId0T+dqFi1nwp6ViNXzeCtoiUOlOjynw4D2SQMtOmMXMc1jSLnlG0Wd
jWZc8GN+YAO0UCwDVS5FVsqUOYUA81t1zh06fIa+SDm66a0ChfV/eZfsfVytngezrfNJ6ChX8v/j
2//VvHV25oWothTyQkDbEboqrfaLbx9kX2ff2SCrp9TaME8VJcwMESm//gf0nO/R2aTCHUQ32GuV
n5WO6VOLCc4Ly0AYGH+HFaS6TUAQkPIQCwBrrsR/RGUF4xPG8VV+Rt/APlJVX+cXURdAxhaDLj3h
YY/Y6XXSPihRkvf8Lzo6h55Edi0laqIEds2Zj8Ke4Hh5qhBgurH658J23r5wx4qVMK0yTAWGperj
c5GfxcZ+LWTOAuDTwjlyBZUbeFlF2h4xIh4osHah6FWe7V3746+OaQwU77TzeTe71ZavVGqCd1dU
RMiirzZ89xqHwbQMKM4iPm1NA1WsBJCEmxKjYzB54clwjJO3ZFcpEnxRVEGE6RHU69wrP70XhYNv
wOvSHUCf3fiXYypyHT8YNH3FnKbIpANpPG5z9QQR5NHO6yfbt8jfjHsf6mjuh5RdrOIl7pC8ZL9v
RXNRWfCmIFU35vae1NN3gsxkNtnUvNz+t7OSyIdbzIQK46lwusduyeDiR8cI7etziNRDgssAsZqx
eSlHfEOEgYDMfg8l+1VFeS1/Uu5u0yCiKTW9yvv4G2gcDVSI+n3XXoEglfthTh+9xL+puvZxnbpr
hh/ct4133/XdlShSRR+RWS/xByXMjzjpX1QgH6rldh7pjOX7Z3/3oVrEUKBKFfVvfhH+VQbCSK5b
BmDdBuF6F0sRAOWUrsMKRK44yuOOls1xONVD+ZB19h2b/RURYEZSTTFne4cdC42/GeJfF9loPk9R
olrf0e+G62WAz5Yij5jjylwzIXZOgB+CMaYGZuc3yguHKfyL9yd7Lw8CXRxq/RXYmWoFQbFR7Sus
A+QlhuGgRsUMFuYO34oDEbXte07YkDgppGmS4NRoj6EVkzVySEIvoCunrZ9R/7/e2eEtflEs2p1n
EJuALAUdJKrYbdzLkF1qO9ttBesnHD8ZivSKRPvBmOlnY53lhpOUNsPJuaOf5ulMlm2pYGyO/a9s
X7ILYO6giQCHrR/ck5nXJxfh9K4IGTXYnOY5u1388c6D+HHRIpELBHJTbP37aLkXbf8jBuVE8ngu
q0B+6GEBjNKREmpmZc7TjqLd5H0qxqV3XczmI8krfc5/kI39Wh3mnMQ7hilWzxS4P1DffGxiNEsL
/Fff24/p7MHjLG4MKollsjCJIbBuEjjAimwGDGYCt8UDd8i2TaU4GmHQL8CPC+5VbdWS2KLv/dCY
mB2TraYTtT6dWb8zMY/jIjLF6BvMj8cqWDRybkFHBgJgl23D394wSYLM/q0aymQPQvmhgqiTowNP
HNnQktm3y9lGu/AeQ3f7comblFnm23J1dttEcX7mH0AylGOolklw8jKQgIpgPzn/tEDYxdYMjCRa
NALuM4ycA92np2UrIAVMH1OKEjZYrLkYl8IacYZWGBzK5SWHz7Dab37/1GFE2SWyjeKgpF59xI/I
BmPkFBSNxXCnGmhAX4MgFRHvEwen2RArUuIkCRMuK7SeW0spae0oNOBZbZJ05vZc6GcB0Ky6F1Z8
IGrG1opNJfyQlGyXTS+KzTBiTFiVY1Ta5nofUdoce5hEspVWHT/Vaf6L8CEocyXWQz9fOhRgMm4m
rv4O2oS7+ZWICgfOtbh/8WKoPhP/qTLM7fFpXIuft3eCVzDsCg5W6gqcxXVM/+U6ijqTrj/JVMOZ
SvrkDRPexfU1lhVHAmEEoQU5aSHHNdCUaQ9fCv1CBvXQAon4Dl1EvqOSETk+9ohq3EOHaIoPJraG
z3pWqhb4FAAVJRC4WHIMkgd+y73yxtfqb2feaf4TOAKrJTUNb6KqaaxXHXW3QAL7rKn8ncgwqAyO
J+UqPH3KgVuICuQPI8XXLCjR0fklNS9FSphZfsAH7SpaIG20FqLoxhzDByFJbojuAANLqVbwDe38
Rp+/geSNIHZOHq9PVkqso/P0nfq3lc8nh0J9mUOzHp8nKXBa9xl01Yp6M28hx/cLFMNXclWbwAhP
R4iGPKMiEsLC4jSFyzddhhcm/zqk9Qv7EQh11e4dK4YcFndugJgLxS+X+umO3qwKUE31auPIG/WR
dFVerRsEsZ9RaFJ3D7ej/JLyOsoFHdZRTKwC0Sbaip6WsrwZzS+rDS5ipJEF0bdADbRPfgyUvNkZ
QpEUBkZJAquENuboQQGiI6WvgqIL8L3/nle/BCSpMK3aigXUgC2BXRIHbyRNBW+Tp2Ynlt6PNhTE
PvZf07zAPjI9+O3EeaQi2jFaHXDEc/TSo3KEprYVgaj8VUgLKtNBwiM6cprktlv+qKZCMnAteqq8
KZ9W/Yq74pLyKgH7e6WDlWijC/ITy8+3CnwShKqjuMEMccGgebUEZaqScZtgB6NPvISB11m3eR52
H7lKk77/70gFRDpy3bCcuxR1N2DpETh/JrQlM6buBacXXjQ497h7Sv0R6dZ/uQQzlbLKZCzOF6SF
g5c3BxVwpJLEPw60wW1o1ZpQ26C8VI82QFmIUiWJiHIJcKaeKK6hf1jpPbi2rBqJG3dV2GdzogwW
TSp5C7aOiARFFB0U1ZNEmHV9iP13UP0Ar0c6zjuKMGe0ioF9qorCe+Is9kNzDyajOr6wcJTZb22b
fqEUZha1bn41WD8k3kp1IczqXkjRtfWBW3crioVA/vw1KhqXmbsxcZmMm2DSRxYMqFY2aCCBzdiD
qis4FAV4W7wzvX9Rc3T7MvRsau6I9kAO+M3OfGtBLTgAUD0URelAs9f1Is/EK9SH2vMpVdGQC1bg
l34HObN50SnFZrXO/ELYzw2zGrBfyeuEd6B4InxNJBvfCW4YDp2gLiN+tDYRA6RFnPTW7UyNTp9r
hMuq5S6ZkOuEgdDj1DtIh0TM9mJdzxg7M8ipV0BvWNEuy8r/nk7VjNmF6O99ctszxODG/WfrrSve
II+ZcZD5wW3yZnr2VFfMoKUc22FveqhrGPO9ykoWtIyxnC4VqblJ+ccsmn2/s07CeQb6upmgE5zp
SxH0EZo14jcXTcmOyRQo9kIKW17KEGmU0od3Q6fR7OenkZrt1nWvurRWdg7Hh6EFFhyT4ba1zN+d
HzzGNr0bA5JQI9pKKnWEwK9zQc1p9M2fzoUn2oOjqEbWI7K1rD9m3jILtKvSq3Jzv1cnX/dzXd+n
8PSGbn6JA5NMwUFT0m8p99oxuu9dzyyYtOJ6ecw41Z4aso1EbMdMq+oxbNZfVUlx3PHlUQi3nSpA
1Gk6CcSp6wnloZ6zs3se+xidMRTVGJ4Kcfze9scPQb5NFAJzxG10jGFLWzYAazTvfm+5A/wINxQ9
0fU30inPo7/9OEb9Vm8e2qCmcS0LPDFCQYgPfJ6rXUQnYWVlMfBkgjQc0vShV9/ZDSLwbfQ4ecWP
5dh3OcIgxbrt513/jfoH6ilbDgELw8TZd45TymzvEekUZlT/bpycwDNz6cGwy4uysw6wxpRBCi8x
fVTth+fdtB4RFWLUqDLdBr5E4r/Y7ZfrnkqsEWqadf2N1Z6oUPNDmPaZQSQM0Bwfg+oWAydvCG5x
FVPM6YgrxDuipUqWEJulYoeIfDKKMiAR7FzMs6lao4Dffm5OlVFQPKa6vD4jDMLAAB83/BXBKSAd
X9k4ugBWS7ehHFpwIpVutreOtWIkIbUNzcObEf4fB1nYFJOl0dpU+VHAMzM1SWKwQvAxtR6yxdwI
NzmT4dWpfXOOkPI/iupEB+Zks148+Nn2+ld6a9wG9lEkmxXVPMHnTeWdIbi8RiVq193WNCHoBHEq
l6T9LcvVnEKZtBi6awYzeXrJaAvB9c2gEY6NMtR2Da9NsQQzI4h8fi8GJxAMBbZcV37AJ3nlXlr4
75g1bmblc6pxKLU2oIyljPgIVYYhvNCSbMZ4Q1RBJyaVLNTyfuTPx18U+yN00/QaveZGfrdf8hvh
dLpY2NPusuxxMEioAcjxpKpUsEKYtxWWppPC02HmG/xCfrnrHciHv3hKwRRiuyd2QtMkvKUpvYXE
fb+L4M7shKpE7cIM5sZ6d2yaT7FMdCoCmXVPzHV4IIEnqFBbADe64LeLcTjKDPO1TBg6DAFRJPCu
19Ct3FKUtNFhmXxmkeIQbFrZVr+6Jjhl98zwsPStLljVajV03vRXqL7ddETaUZ9/DBjuBYEzhmMe
7O6ncOG6DvHwbzzytdoKeAqFxYp9PFAJlIjQJpoyW3INjJRxLnUlDGyWxEzsphUY+R5qYLfqP+cW
eDsgV2mTNQeWPwvRsSlh1ZEtxXC5HQbREQZE6ovK4B65QA8B+YsRoyse+Skqwl7BjIrwuiRLh8eD
TkJunAYY2jRRYaOp16iqUwXDtSgcZCr7HnCV1CZlNmVj734G0g+1ZepB1Ck6xcO1H3gn8QqylvqD
YbwqR3DIUVX1XJpmr/CFkE5lF4GAZPncz1HEDFkmRI4u9WVmGv12x+qn3gp45hUtzOMfd/DpNUkO
O5Om85qpQOB6BBYtOUNUBCfxE1rvL54ML6Q7UUHJJ/Rm8uAlYA1LZAwoA9G0wiRNyLz9PH86KxIl
fXGdKDPF3DEo7ZgOLCEPGu4AcwIjRxQYHAFScbnSe9w5D9vyMaMio+jOIY1foMRx5k0GDTJB+QIM
+KASErLmF8okCm89qEquFEUIHHaEulgNkYhDRqsUwlN3RtfqrBEo8mAq+6bXOfxbFkgRhXIetNiM
o0A+KplscZWh3ML9ppij72FTq47PyK/LiKQmJDTzoH6MMGZAuF1CUn7w/2RjsIc1EH42jScvoTuB
cg0pi3BByX6ICNXl+EZCnsSvXvOygV7eZtc+nmoOt9twgnoHd6+svCfT73/xU1cN3QGWEzCRH+zd
/I8dObQOfJEfX2T+T8/+CEMsRZZkNxEC9kw4Ji3L6KgBU3tSVR+hy4VccCDLWJme25XUj9NbXpZs
BQRJ0tUnC52nHC4kRuYcgom5yules2du8jKnhdtIAhj0tPhAjYWOgTk9g+jrI4tb15/OsvxSpTEH
K2bbjsW5tDPRUOujPg4SfJ9FxqF36TEEiOOpZhCcmTGkLjBpsGEnKCSoo0knW3YBmRvaIzPhsBma
MCQgcfVqLz+qYwLn+A5V2QViMXGfzTAfTn3hKsUC1XOR7cuZSUK7GTHP7erX9zP1d29Cb4707L/D
BxFf6rWphRq6O9/M9KpZ6DINPyqwF8Mj/2YTvlU90yDbFAqV38sN8kLZQk335AZoE2odxElLKZJO
04TYI6R+dFebGw8IxEjalOUHEfuPs6fOEDcIkKL0ris2c0YuinUuk0YFs4YTKRiVb6GnHRWqd+nN
VajqY+9TmvFbBgqJdyRwNd6+8PQgQHKp/hgfB2Y3QkKwSZvykCcHSoAhoLXodxJ8vWKS+19RmlWj
yjk5aMmm6T/ZgHpWfCa5qDSV1cVRyUJVJo8iThFrUnmgjgCw3AF5YltbBu0xnPyPv13NSfFBwF9p
bAFsdbpFXiyqGWomkpEqnPjeKE4p9QpREpkTcmihl4wu+dmyF4rDRuBpO6ZoJaj5KM0UeCZvqGfA
fRFcsKZVTaMJBxXrRg3IZQxfHN3y+1E90t6H9tDZ6pUV8B5i3x8WCy0PHNGlk/nv3YDWEKLpMGBU
H544Dj5FXCZH837NKz6jZK0hEQQD2nEVo9kdec1unt95HW54gSxF5wCao/KkcnSE8dl4Wirrgzln
lybAYiI4gn5M/0X+YKJWLM9jmfAeNV6xfoRQRKH7r9wT2MuuOEk4R7xlF9J6OX7DpZnxgL2FZPdI
EO+6N3Se30GMelp6xm/kNHAw/DRzvNvI/srXP5I4FNFbTsJGNK33K/MwWzus3XMXu++9V5NoAPKz
x+wOzq8smOCVdQB+GSSKTYuDC8dobVaBoega+hhCfYTDzJtlV0JqflCgsVS7R2pjw4L0oPdega5U
a0JKAEKA0WdJhmU96JCIHSfpiNZNgNqkucKBJ7SLqv6G13+FPsdLRpjHN8gAiM7J+9G6GkhpBoyt
8Ok79uv2ltctnqFudKbDsNyGx4COVgcvhSU72b3x0U3TV5oGt7qKR+LRQivWNvLW3XVJ+KFtoYcc
ZvtkDEyoQq9UHqzqF+TXUDjFZmsJq8p77oftYSOJkZJKbNp3sG4edJ1h6ff6vQyD7L+ALjk+QLFk
nh6jxX3BZYMnGGfxxoBQsqdsBeVJnR6KfqlTLOeh8lqHrRoeGmDIFsWAdL5DTRssh2DERiUUTyN9
55FuQHn9mLHtEnJEd7nGW7Hj044IxCKbmCCSWVn0d0zN241hX4QrRWncACPTG2WduYJLSAENrqPP
1o+t8r3daIRt1DGZEzzLvuu9xqiiOJwoAzG3NE9ulWJm2fyv19f7iZK/BKs3dq33qS1BjkFypE5W
AWGEXTc+q24b8WNKccRFEygZmdJOu0bMMHnFGB0KzGPjvrnMFEmATycXLZs+9s81QXVbsTMv5ZJF
ArCN6dGmPWJ0FkW7Ch5JjCj8BDRC9HD4doi0j0y/6hFpcC4a67u0W0AlgE2atE8bGSPVvPHSg7UA
3jEw6ZgY5IvYdlAqbLi3oopSTxshIQTG+tDytGrKDybKiO6xDQsmkMI6p37gcNwmejtaKziJrwQG
oxotJHkQIQhYdcHIE7bdYpp36CT+nozt0cJ2iLYwTVl8CnfxPwQHAv0ECbWGc503CYMMh7i/prT7
rfYu0R55rwZUbfqE4f74705N3pQWuXHplg49AHBLqD/uVXcDLVKpzA1/xwZWAgshipXgR7ijn7sq
+Z2U1dO4ahoj/TGcwqrc7VGRBm/ARfLQTEC4KCfnWZAB0Y4zR18r/pdJS/PtyHEcRwrUwXfSYK/o
pMa761wrVHDX9j6YtjObQZtTlcOSXAvLhVbklTyX9jqEgpzu6cKOXumKOQlZNCwb5UXmc6EmZdcl
aBati6OBEHZ9LpTkQBbq+Jywk/J8io0Xxs/sUIm1SVQSJAsWJ3pIu55OKNDj+U5mKki7q7pYT4M/
QE6r73tmXge1+VPOFp2/1CjE2dU1G5Qf8gwqNcwR4gfVlR3KJ/oTwfYe+e757t07M2G+F2QYcmkH
I06CcO5RAgfhaU+mP4sDhKbbh+cD/XHpokaNDWKcsl7IcSiaEHEROrJ5teJnU0SS3Zjh54ILbPDg
gT3dxWSRKvcqk/VMbC+eACFLAV4tzTa4KPp2kvHUBdatjxfRNt257pNMHzNUHgq3VgOygdydjb6z
vkqCnnivAIVwL4VhW1BzUw26gWWA65SRFlrnA/EBrjB7l8Yhkok8YlwdDP9soObFFUg+2XB+Zh6m
oqKh3qZ+RFtYP95oypAThXsAdTnoMQ/vhUHr6RPO+lK1kPzexwjlyDq5nov1zS56AJXizpp39+dm
B5rhu8h8RoUL4KaxDmWTPLi29dSH3atXB89DbT1k44rBMbIdegHxhx3YtLhhrmx0N/KtPxV+SeCP
6Vyy5gi6lCG5Z8xHo0vfK8ZOXTHdA237yH3eReV9U9tfWUGfC7k1EHQXExA5RXibu1X5JyPILe3d
YYxKKKPrcjST9tfqIVZ/kQYVFPEk+OBMGxfc3ffsLV/xSqSH7AKkTxP51rFqdqc1b8YDMlv70may
ZsyDGUn+5gzObz+331z6dhnUOLKrHf/aS8IM/e0t3C+oiRx3kROAQRuMwzXRQLfK84CkKiccYPgg
MvBdS0zsG51NqZWXWHWIJbUUfHOWHV29fr3cGYZJawebp6kJgZmICmBcEtzDmb2nUJvBdvPunGAi
EYlnAqsFzTYkhB9bG989LjYYMOBBmtcvA+q8aM+Z15k13hqNnXxVDgPGvWGkggNASoLRv24VpKCm
i5ie2jefXVggF1Rk0QkckEXfjfO9MVS/C8JZq0qrvbVND82uvO/m/0fZeSzHkWRr+lWu9XrCxkN4
iLG5swAykZnIBBKSILAJA0hWaK3j6ec7mE0T1cayWXSXUYCh3I8f8Yv++1Dlh3ReflDJ/1zCFN9H
8AO7lb5fAP/YL1x6WXlzP6O+daENt2E1ZiA00BZLJ23e+pk1vyukzLBy0PcmSaKriifGcqJBQG7K
krquvKXY2l4BmEO126mcP1wStswezUs3zlHjrcP3eSX77RWlgDNVSHfpEA9d1NiIAa+DjWuycEgN
0i7YlHFO+qGfK92zSSfjgPiw+J8z82i84ZkBSEyuZv5SIQivCBEJKHvPWB+f+0KlJ+0W9zgu52ft
QEbqYj5PZ8cWSriautgbbpQkqxqFOB0rW9TCvq1Tf2oC0NtdtClajRooav3Eu46jrP7RqRkqBMjz
JLcpyYp2b/SgsNlivu8CicmKF5uvylQt/9U09dtarifLDD/Au8OE7NDQGqZ7hGtfEfzdjn0FqmB9
SIuIRiOCgF1R7IzFftE44ZaO+4ZN0JNds97ryQ5Puqlve7ojjZudKqgzenRakHo63xa+jSq5l1wW
5vAa5RSIpvTtRWPWqZqPsZmZDATzo1lmoILx9Zr8+QV5Zwf3BOebrvBPRToGI6IY9pk6IjONgE+3
AiwYwObn+X2cVe4htEfnORuDw1qFp4wBx8DBXk2YOth5Yh0C6ShF3mhvq64vQHX34BzajeqC6tC0
aM4M1nRosa5EnAmpxqB788GMGSmZUFFFVMjSr3WH4jCb8OgiB6/RSYq6tbc3jYJvbbgJ7iNG+k1O
pySRmX/2PungJlPuQxt4d5rFBAL2ycRRpwWwbYSAncwx26f9/JGZgtRk+og77GWKxXYZejhhtHcu
Hz2aQex4Ni1OUsoYbDpyVsBsHPUYUTagYReeyQ0eZnADRghjUf7a0tG1cqBvpgGlgcb/3CwN/2JG
7Go7+3j7TTMgDbPgVMizCECWSR5lhyMoCDJLoBbsGtpADHCBPa9uA/YZDw2IASOWjYjpnkpc7I9r
X9EPlx8FOcBszXGsyxJ8e4fvoXRdvB5cC35JxRC/mNjatQ2zXDpDOzy+LjV3V1Q+eBHbfXXGPHj1
JgfduzVG6mXRz0kV7VLbRmdgjZfNYkfZGwaER05++l2pWjGQW2jLuyXr2c0wk6xD2HgMBipkHRfi
N9Jo5l2rwT3GzV24EDUz69pP11tdUEW0Nu61ieunt/263Khao+udgovyzdm6rAJrAcxXnN1uPS+J
ai4tp/MoKeNnE5SkHQ8LMBuDtjHo2SCJweSP7MYi5pZKkzqlLssJlBYSUd20GkAAnOg2nfqHybPg
HOSnxs23w0rLAUnWI2btN8YQUQMh37xRIXBU9HMoxDdNjcVtOLnDNSMP6AcFhmSe6VYbr0q5j5qG
erPg5q4NVBddD7niCHSWCoCD8nl7GjKWEWJbEjPMNvODKsi2Wu8vk1OeVjCmRUw5nC6GQVDd0hkZ
mwxmRwxiOoc76uG6bhxMFezlm4IYdAZmB3SgyJVJFwa6lDXTEp/oQTMkwoZmZU6cu919EGTHlEGY
dOIowy6k36NGgOQ0zjhnYWMOu3pab8oUCMus0NXCbWmacXePySoaWoeynpLauorC/iUrnLeZ7FLa
rL0MwNLa2VCY7Q1FVhzXd3U+IDXTwhFc6LiztELQDyvXM8NPFRKLpSftFxP9VtNGjao8KzPaV+14
NudMjBg+xSeVFcMNTD+LRHpl+yxK0JH50YjhtPFNRh4RYoAGUj28KinvhkK/CmCsp16eSYypqeXN
eiEjldbaD6WBgG9+ZbNbZT4psc2CvEJHw7ESMJ+smEg7zzNNwI4CtjAx7+X75cgy5UaGX8REdugz
cBkQ9o/PGQOYEV/Hug8uo8x90uJ9XhUD5gXNneACMhJ9maxSwHyrzBkwePWt0TSRaKdICT9HMEdp
1HqkaPKiMy7UYL7TeMVhCPtPuLYFP4T0DeN2XHuHm8ReHkk0pc05Nygja340sptrE0nQgpatvGmX
5iQ9xYzkxArjg6zFTqBUnDQe4wiewijazcokZliDrSy3hF69v8LPnJNtlMx7t6x3eTzf5UQdHQ3I
rtYHhNBFpcRnlqRzb1OazUu2NEBae9Dwax9tOwfguM8pDoVNNadPXkBfbROK1bnmhC7jnUVX7kLC
52cbh9w5KuID85GhRwLAqE9DniKsS20Ze1d4FP/UacXhBYisQ+SsoyyeAIN1UBhJmD61ILinHJqW
yXVaUoKYgpYcWzq61bgehU0mqtCyHvr5EIz2UaYE5bs5oYEr2I+axrNgVQvHZSjP0pkSuiAE4ali
GWe0oa2tNWeXyFHj1hs8CnfLQTcsR1cv0f1tUaWHjJZO68ejTLCl52B53gYcEy3im5iEdyjS+w4j
4TxjcEkor2d1HxZALrL13bSFHTZtZcoqz60He5uYSI4j5ZwipGrlOWrc0Ul+PqlJa53ylm9QkN53
Y38TswUYc+60+z2FRBICvDTa4SpnvjFQBbtM76om+o40/lXuzccyGX7KxJ43FCyBxpOHgKNi0Cyg
rQBT75MB3zcw2RmqLu5a/WKyx/SSaiN3aVdQ6g4OCooB4A2GEhNJjlAKKz6jh++ptLXFvlMa17LG
0AKLNujCABSw0hNdiMzuDq0k1pCYjTeHjo3mUYBt5Z5/1zf0RM1aLQxiSNdar/qZ5v2HdL9B3T4G
OU7ZxDdaKAe7yr6Tl93aVnxFsneoLAPKErB+w8gQreQ1xgBdfCU1P/eCraDkB/ek5t+Zc/ROfK4o
sMfMQXXV+5x9rh5e5lhHoM7hVsdFBb+6OcZtKGvRvI3vuql6ExWkMF6//z+EA0TKNblqWDxxZb61
CohSU97Jf1lfJU15yuULq9Enmc6ga3EfURYksyVQcXkMkGDMOqger5Ol3EmMKauA9ebIBLBqRAWG
zSTtcUHFoCL7wJh8P6JRIvAIweT0tiKA8ZckuQibVBY2coIHI07OApSZeHLTIaA59HVG29xoTXPB
W3YhhkJugcmx8VI17T4iZNV0PGJvZiyAH15EE5ovabKIlWs/M8ED1dFdLjrbFyuCnL1t0Tuahk8O
S+z8zMzkOfbHa0Do1zq5N9vkZzAtxoXnI8Lpea/A4l1ilPQKJGhlnv6W0EEqOXsFBSvzAk+a/3ST
gE41tbq0OR0+oSPjj89w4oA1cOZdj2I0s6ePxi9h7yZ3ljF8C9D0QZ77ouHAYU0NfU+n715GVwSh
ZEpxJ3KPbpo8Ux9LCOT1s/slSlTwb4UrIjS8fPQ3awAKN2yIdB8ZvchG8F39WSDezJsC4BdmsR5d
sFhKPctW0VRV1tBeB4baKFud+ya/DZPisHjhJ94x7MhGcdNlZm5gO4WPUeUv8oSeQRi0XuPc+Wvp
jLPdYVGW/xCVCbn7MRYtzWJHH19G0Kgw3OBPhUFctrEHi/B9NY4dTrmQmjBxXW2mH6VxIX59cfOE
hOC7P43ZRgZtblvcSEhJouhxzvrblua1hMaQ4Nau9kcfosKtkpOe51fGCp8oMu4OYhKi7jTGy0cJ
D0rPV3Ye3SQkCP4Csc+sP0E/EFdpiwtkkKNXEH28byq9y970mIJXxovbYxtRkyMgmEIrUvp1Da+8
TPAST/udr4z7yqWfSweiDlyApV2BDgOmrCE6zIINXOxfE6BPIZzEKrwyFAaeqO65cbPximIBzp5f
OglyS9RRa/U5j+WDcRtrkWzBcX/LJC+Y8X8fjW0azwdRsgt8vRHAnYR8pBIgdmXsVQiWDG5UhyMK
SrHpYJ6hEi98CShXkxmd8NKRt80OS4zx3Y1fJRgoI92ZHeK/XuCRWPvNo06GHTAciE7ejd3bD6MT
5RfViDSwHh7Gbvwpa3yo7IslDq8008TARQ24zc9NFaOebL66tHQpXYBTz+dZ19drBhlfp1RjYfIy
9NVDbfh7GahKS6ma6YTZJViVRkOWaw8qCYjNvMmZ/og1H+3W3NlztFmnazliWoKVNNdIHWmVAm9E
1MFfX9k1FvBXWfPyir0hvwzTlOD+4iHPxQv+FAAM1V3svfpej8c3BHPMS1yUk+w6umcp4x1900Ee
ldNIwuPcYnFZxteDpxm+euWvrBiRPGbNMrSVS8/h58aOy3Evh/eSxWcihzQ6bKPcRZiIjZAwOnEh
BLXZT0+Amr6nQXFnTTddhGCN8QGEZJ81DofhtzJz/loVGTxvUfVQUnIYrvK0Os6RZ7BREUSJmaz7
JDnsbPjvWLs+do77vWMvAgRg2s/nF+8iWXcy/3TdlNG81NwZbBMF05WnjbR9nGwcR/ppJk8X5bkC
FsRaP8emtfP8+NQm3TZJq4eob7cRlscAm09Z7n9KZdhFTCFUmQemwrbvbwcFf8feWVgrdFECNDc7
quDeds3jpMD7pNalU6QfziIaoyFGQPl3NWux0aPvKSbxGCQZE91OVfEe0LsFtifgXtxAFZvI9bNH
YkUCol1EklVtAqumJHDyozkPl1kE+WeidNLqp0MAiugadS7WAkmIQeps+veoq7/y8dcCuII73TFj
njXUKDdr7pcOqTiin2GSXSj/lhUQhdWVfDY57QpsESeI7rD10p94VCABW3E/665TOFDTFkq6FDMc
A3/o9kmG4nwpd4pO8ZKqh8L2tlhsAEW0EU2bvKOfoq+QuXV/76VArvrZQt8qH1hc6XpjR8NTvgCA
r4viozfghdTodTjpw9hmr005HVePXmGmwtRDnDL/yxnHF3MxH9LePgFnekEZ67kcGN3FhouG+cjq
1CFysZKfRrRcGd/AimMo3z4R5unvs3Y7F425lLK4dP3HYUSyZMVTEK3v8MrNhm6HQ+bJSpr12Lvh
O/Dphy6zbihh5adDaKxtfqcm1n2OCHzQRndj3Xw3+wBnrSj9JVddehGkCUJM7tdnd/Af5t6HnJS/
BIvXXGV18N6t6Af4wUsdD+cyDgC1zBaIAjvDU7KtPmzaWikJ0IwmkvyDRV99021DCZzqF7crfxVx
y+mtOlRw6+Z+XKYfbpEy4zIrmhgGFPsMTMLUJN8Lr0YFbZWuFng/yVTmVj9M2fjNVpCsKtwE4HYv
r53X72HE4VhQugEgE5d1GkQOOKf8MXK8Q6uGXWiQDYfZW45usMSQFS/hMml3qp1uppocYB6hM2e/
xtJC3iB4QK39EDczs5t8Pta9/zhVyXtqYDc0deEu6fx7rx33Y0SRnnfRvu0ZlUqqDy+Hp84RFzP8
N8807kzb5UBOHss5SenHWxymZXVXIeYfEjinQL97+N1s5GeT2n0ZuvQDV5975M7vVT5xmPEHhg/i
SJA+VbLDwARAJVYF4wIEZF2QM2prrE1AhSWVezTACX8qPCy9d1Bt/YKuIOJp9XSKu7+S9M1uUiTr
XzmqvFY49dadCVQ5H/Q+c5gMAYwmPZZXrohHIlxSSYdGmAgdTVZMIJm8yd9qB8AsEakEfyXy5quJ
A9ZunIPYUHoIWEh2PqRS/atNXL5/0uNAcdQWrXi1MEJc7ZvYSjcy+ZTjjM1udtQx7YgfJ7gBZmtU
253qLzvdH2akBuThDc++LAX+DwlasqyEfwHYrWTLFo9hBcBI5GjlbIoRJYmJCSRUToqpRAz7jJ+k
evk8iYqVQxmzcI7ECf6lDzlU2b8Y3tg4Z0lOy3C0omPZgWZI1uhahiyr4W1sjjIVMXYF5ZtyRw6/
ToI7TU32WdodFyqErkMwDL7ASKotOFJNRyZoGaawDSU+CWnXAkEmFXFcB1sYrIxmstOExJdFmpXD
wpwoLckaQY4yY1uPWLg95GP0KLVVoOONHHhpQ47czqesgd40kJ72lNOLB7ODmFuV/usY8CHTabxD
n/1B079xG9xeTA8MYzM+VhkyQPK65N0E6IQAgpetQDYWDt5d4jSIrwN9a2haFfb0LPMuStLFz28j
RmA4oP/6hPP5y0mP8Q9JxkhupdLoSGonVV6Jogko13eOsbPTm28F9CYEVBA2LyniM6Oly4yiZmpu
dYwjClIHMHQEwT6HcEPo26SJ8zCQ0iScKQKzXRJjoy1U/+kwgslx81+Yc1z2VK8psZHp6l5DjxGD
L7S+JHv4vEHywtAb/0K940buyCKY+cFMqowoKT+WDevOp4CUP1vaEJwcvGx+7cw/5fz10vQBiNVW
qnL5eAZBYe1f+doNtCXZOf047jrtbR33phtplvH0I7qPEeSICAIYuYWTDScAVGPAzAuhl+QjBLMl
PyYwFttoLicHlkV6E1qaaRP+Hu571cEiZN6eAzykeDl1dNa8cMCWcKc99dyu80PLhaAo7LiAYcPR
69Bi9npsxjCVIXlfIQzxy64x95VNJhgyD1q8O3QEsv5uDGf4AiM8C4A7NgorngsEV9NsYOYbqAfc
6C+ZeAluRd7FmmVnw6TRuUYP7szcIvnAiWWTW0BnBrA9iWkxRQdu2k4XNY0ctGoGIpR9SW1hmsuv
2ZuheyXKu11zWScskj7It5PK1GGqPMTyVHaWcmHl5l27u2p53L4LbsIoxWrSPs2lqFOQbBlPkAgh
n5KZ5J8SXQ5GTYzP+0U9dWEOX6U/cpZh1dBbu1jaJpTCMZUf+UjfONvJI0L1dknJ10K+a4vwau2t
E+k2eUllX6cdKjTyVpRb36b83JQnVyObCw8wIEw/Bh4SfwGQ2FvB6zhjern09dHN6/s1Ct7K/jwK
hyLW3zTYn4sgwes9JcoIdiJtMdBhX3aJ9xcWSKciWNCosB5Hs3+rLf2tqFYxKG7t/tqx51PkGnCS
9Q0RWSX+vdE7J4nCjgF8ORif46A5g//aJ1huCRbVScdrY8FputbH3mt3rYNL2lgqE35Q9kQ9to3j
eO9X6zHmkC3M4NwQ1zFysj5L6jcQNTW7Bnc+UD8W3L3ZRyadFUMolGRL6L81Oe9IG5P4zAy/oDXU
VC+JO9IbrE9W1Lz49HrWOXkpA07heu0f/dSmh06JM5GSS7Xv18s3qNeMXBijG98G02VEhRtCN//q
3BkhqXssOZFXgOa2Ft+Ged7ZdgU//YbGD43+SU/7zMiqKxfFtGlC11GHm6bHy6fD7cFyt2kWYZxi
bW2r36+lA/iERylyzXzfwZWniq/qLvnV6vGX9Gxs3aGcZD5Rwc+AIvjUo4+qoO53Visd2JKWDM18
Dl8MFBV71vAOobbKJ8OHhl5gXklXFQSLpZ5qkGVIWCE8hIFLog61cg7uoF/b3CdxpGFQjh86G0cc
XpAGbPyThH89jo9Gh3pO6xT3APk3qfSPesxoIvPc6ejeITq0TnrdrNFlZumjb06HyOqPBaC5mXnB
XA0vUTjvJYp5OCKYaM2sBf4WTvGEEdoNevwsdWArdeS/hUb/XpHqAEcvrisaXBdYcj2WBk3oeXQO
PVFrHMzHElZgHKtbCUciQOEL1tccT43I+NTjXZPa10uTzDsrjeJNE+XtbgjD7iqFDYBQ5jFPmxQs
Wr7N00++wi1BjDI56L85EbSCHpF8WAeMCSEFpX8BWAE5Opj0ks2Tyl0cweAqeoBcl+AhctVLvGAC
lXSYggzZitwDk1IyjZ7UWCJMkQV76s4bpwr6i5jcocwr/qZK9zEdl4aGn3zWtFUaHnB0VdDj9hYX
2GoDIGhMFNCe7qYqo7upp5GKpcWx9dD67EhwzLq6hie+iRvjaJlApflBIL3xD8w6TnnOsGbO9729
3BTdeOxj644h8Yc1xbsoY04YzQgf8GYl+IQcrwVaslZgbfEbhfM8J3tsNjepXdIZKIGej8iypr21
dzNzN9OKsezwBm6y0EX9U2vFOwlEJgD3ZjWOUYUwVrfs+8hHE9A85RgvDlVzM1ojuskJRpldd7BI
ZWDBoJsVGuhn+xkFe/5UIAJ6USDLaWPYbZvwd8bVQwMkzvPLdSw6xhPMmKISbFmUUyvBewr2kMa/
QUGgwT6Of+H7gYNUaTy4TXJqUOHoyxbQblPDiZ38nMHN+IiMJTVugjWtcupjY8Nyj4biR1ot39En
JtFbs3FfVajvwRJGPrsI201vs1w806YjEzS4bQRvbVA8J0nI//ILypeFAXKAFHa6UFUg5DVD/TKQ
cLtoo/kBi1d3G/njgZl0jAiVfZ7aHKbe8LSudbQtSxBO6azxpuzav4iE/uWgO+rGxsJ9C44kY3NR
jC0LVJHzAWlcKtWdlUw/cX3HDThGz2lYEKpcRzqgcXJbG+NeGlfRepSaHYlqWhgV9Qdje/o0m4Bx
Mn8unTzM4t5Gp7sfvPg94WvNxnQr/x1D/W50cHnj73GdF3JExeVx6Ybvo15PojI+NDEMFkhSvM6C
KqRnWZNaX0djDZq4u6sHgPs0u7mQcF7yqbtt+mmbR0T2fjauXEypIrwUoYvZHLKgdOgkjC49ca+4
wmHyktxBOtakSlASxVGcjNvgxFzxYUbsIFt3EvZppwDWIV2my++SDgjPQgDUUxNdS3eDDpsN9k+G
U2PhXoqHMY0duid0eVhDpCb06vHYkdkfhoPSiJEjAWj7pgSNPSPhaXzM0vFiuozbHbr4BynMGe8V
ZbdPkKDDzAdFlv6y8bFWoO/MswwDxLwHgfbyi9UoDlWR7T9PKTrgmrfSMuOthSxB68AH5ISnDXKN
1J3pDSc5/8+ZdNmR1y385gDSS/5hyI68B+4QfqGbAL5WTyODyJGjRpq6JKLU5S1vtGF1L0604wS1
9cGLX2usJc20ofX5zr+QT5jM4A1GjwbOE4J94mfn6fsK0IX8JSTGqEMN/IDmkbocQTx+R8HMeFNQ
nfh9ZmUmFZZsc6BKoj/kGP1n6sRHYxhSEyikPyChzkAe+YKfgXm7k0UHBpRIS5TYdSNgvzkT+ajC
fRhIrKOufG/4zAlJtGrTrZRfMg1oYNFbnQhk8eSfaLMyOomFCf+glHG9mr47LYA0drzHBL7tgX1n
vNBzlTWH2GEeeQUASr4MNGt4G6YiIVnrzZxQNr5DWYMugxY0Wl2CBYOf2GFzCEdDyi1ZgDzCQB5M
H0pKNF5Qkf9lhPEG7UmsypHJD0swz890d/L2TUJ+1COfHl9zx/gtaHXswVyTl0vpKpOggsRFxZwQ
0EjHHzqpr/rxibcs5ZisOVoAALWFVMy6bYAjCaNU2oSkbWwB03hDQvTCwxYU5IHkb/LvcxmZ1yb3
Upeg4yrTJOtVxgspVVtM59uo3hTTUPJ9WBWSeZOIc1c8d7wOwMpysoLvvFNpBxZoBVRcmUPb8Oli
Lx7JkHOjSusoU4mAA9gezB9LF255H1MG4scpNp2oBCFPzTKSu8iSmwzBHBOzP9npLA0/2X/W7AiX
YP9QJ91l7qAIBqFs+rDUM0yHYrDR/HW2uFbBa+LtUXWIq02DqCHo1C09Tnk4MEuk6spyAKMw02b0
JgU+rXcRWeUZ+NYpS67DEpRXIkBLXoZECdku5GwVgHqgoRGKfTnmceUqAkuQ0y+K5ttYo3vkwUi5
y1lydMEKikNQVvLj8hyFO2yjZn2YYvu6pkQZBp+wwraWzaSrZ1kvE4pcMuitKMUkR5USjGqWK3/m
ley9yYS+D32TWeTENpbOYQ4J0o2mQ/G50glCt24wXfI0rvqs1ugosMPYMKPzqKPiQn67NyNkeP2H
BMF1/iY5BnYlGP8k0Eqv7OqZpQPsCMrqLWoMW9mWfNICjHPLYKQov0O1v55wtQBaJVrBDySPXgcL
A6mppD6YPelQ8cJCpsZh4MO/yXJhoXfpfE17gUU71v6RHhQ6xKRPRYSmgT+g/gD/IizbGYB6hShC
deiNEH8jC2MsajvnDGznAvAdJ/RLZH0y4qW0kdVqthqZyaojfFxJGsUlQjPZIHed0JvPflYEM1l+
s5v8smShUf7YibUBaQWADyUGPpgAWJVYTdJ/47sUhr+RfWcPAdkfYrRwSs0yuOmLaCt3bBK+Zc3m
Q7lv6K0oBk02CRFkVMOLITDEB/aJx+DOUsw1AGhJjSDdIua9N7IX+/QT9lri7w7QhT4kwdoCjdUE
wY6ILhdn1/IOlwEpLz+5dmOxVngyaXm6wPH6ViMzhbRWPh8mWs2OzGR4SNiEsn557QZYjQiTQMfE
HZ6FJedjcJ8aNMIEddE4T+mIwnmigLYn94vuznFgfjMTfT364GM8h3TKxxFVtepcuR4syvI6nyLI
Z3H3oac+v/QMJ9ksGRYfS3+H89/6jlz4S+x6u8j3COSaGhijkraAR1yhMRdAZWzWl3SpafTSJaI6
7Rhat1FOB39y3acljpCqrldnPE9ZiwS2jsd2R4YTnkYHb614DP1DagWrgPRxfPvXf/3P//O/f8z/
K/olfcgFlO9/lUOBFEjZd//9L/2v/wIYKr97+Pnf//J8x3eBPCrAy+hXWG7g8ec/3h+SMuIvm/9D
rYEXYc8Ojr0qH6ooPIwjnot5Me7/v6/jKsf1NAgvx0Jl6ffr1GnRZm5Wrmc7XSCfzhPtltyhpE7P
f76Q//cH8kkylRsoz9Su/vJA9M8if/AC5zzmkYEaiTLPRg3+wRmYz6fkh5f94DNtopuv/+Fdun+/
dGC7luP6puV6lmn//owqN6K4DCPrnOmUFYnBPNl5ZgtxlDQ6P7mZv37789P+/fN5yjY91/V93qw2
vzxtxNAwHoYRRbGIhqlhN2gOZbN7v9Zs3D9fSr7Q7yvFs7SlTMtXvuU5yvz96QDgGXTMjOnMlMk6
dn4Z2ZfOiOOts5T5dkR+GQX3pD47HenLFFnk9X++AUf9/Q7osNuObTmOrah+f78Dv3LrbjFjCxOf
DMh5ELU7JBARABiXEnGlUU8tKR8yBKsTLwfmqv0x9QpcOdbeRPlZOSh3rnEDNQJBy/VHCw7pup1y
B/STaUB467W/nazk2Wmq4j7yCXswYjQU6g65/t4dHpYpbihJSVX7tTCPGYrpmDrorhVqk8/YO4Tx
cVlpi8HE2JrnGfPmJx0W/XUUFOvVahosi47EgV6ySlGSdsB2//klmV9XhFbaVaZvm8q3PQWY6PeX
lBKRWpMJwD2fUZRn1v7Wya1Pa8wU1b1upDc+YSd/K9E2Adpwlb+ZaPT++Tb+41042gt8F7ySHXzZ
CmMyB1Fg2+5tOOGOBpn/HLf/cAn763bjST3teLYZmAFIVCX38G+hq6blMjH1qO5LMnM7b/CO9gCK
MObL39cagyjvPLM43Ha9hUy6nRKq9OkjaI1TXe9WjuKuvg/XFMY5Au1ktCDyYIn5r0C9mI9uoTFy
2ySfdo6OeQBQE5RIKJmqxeg9PeS2c0wa9x+eSjbsv+8yQrFtYrFn+U7gKqLy7w8FfjV3afXk9zUQ
4Cp0PqUlnsrYGvE7Wh5wZT/8+Ut9RqV/v6Ljew4IbcKlR2w2v+5rEI4q6RZvPBcqj3aWORbHtiuG
q3ZyGHn1rR3f60ahWNJH9HjeZrepv1tJFO7qsStAjeWOe/3nW/q6eOSOHNfx8cz1HNv9elY4CimG
PMVXL/KSbr+MDRgX4sG+aMz29OdLfV1DcimXdYREujJdGKC/v24T7k7vTt1whlDH2Y4d0wXCVd5T
0YnrqDOY2z9fT/+HKMoHdn0vMD3LUc6XC2ZW37V+5GHztyxwLusyzj9qz6of46aBLhGS2zZ+h41J
cSiEt1+0kH1s247+Qmo33noeNEPd5u1twXTwRsf02NY+dg9xRGsmXOPhZ5OV6XaqzHXDM2cD9Vw7
7wCFObvVYuwb6tzeQ/2y1abxkvgcadQSoxG2YuhXmjRpHkCsDsVj6NrZLTIC1iaKpgF0kFO9e405
3QRFHkJjafGpKsOmukqbCd5Q20/+K5g9oEXzDNZpGaE2WH7/hvj0h4qc9rSggNef+mWxxN4le510
fhMvmLVGJKc7Tk+NUTNi0j8701k+ysnvN//w8r/sLT4257Oj+Y+r+e+XvRVkq1tzfHhnUDmbKe9M
LG5XMHKqvPzzhf7DRw6Y4rC07EBzMH+5UGW2lp8qja5VjNu6Z+d+dpEVQMWtzEIoQK/NMcxT8972
R/RKeWe3f76++fckCHVQP1CBUogyMK35fVlj8KebdOAESivAZn5ad4fBYovXw9hC1fRynNJs13tY
6YTt69HBvwa3AXTuoHXMVtluQYuhEz8udQqup0cBb01LBiSef4yD2Pz48+3+/W4DjnSLVJT+qeOr
L3cbj02bGZDJz34VmKA3kppmj1E4ExhO3/5OIZBlF7HyV/Q0mCH8+eJfAy6eXbbN5g88TVFj6i8n
VaZ10OWEGyB4FlOHOmPkFOXNryxbm03VrsW1bozqHyKcKafwvwdd+N0kiL7nm76jArT4f/9AOOYN
Yxiu9q2bZ/U+mMfgzmkD9WRyhwckCWHNFXwBx8lDKO9o0rlxuOxg8pp//fnxza9JlRw4pP2eaZG6
8v6/5Ath3LtOPUbt7TDAyhniGQOcdnxc7RRN2Q6akTfYz6Re9lXkGwhupNHuz3fwNdrLDfiOdnRg
2Z5FgfD7q9CBpwrfclANrpg5RTaAz2l5H1ft/MOXNq2/vfTfr+T8fiXTVxV903i+NeIUemnfz9hH
Ax42IU7SWims/bIi6WWtu5xp0X3jOjHd+2jBtaop/uHgseRiX1cAh5Zpwu9QHoXK7zdTDxnuGMGI
mmCxBHelzrq7RZf6CKoW30FnwboUu9FJ32Fi/kOXA0iALu+vs7pnHpa4kX5q3Kh67L1ZX0ezl58Y
sKOOpiLGt4YzLzcGLUTEPgA4LlG3QkVT8Rb6p/sPQfXrCSor2WYpuyaJp6nsL8+R6tRmDrninVhO
L1ODJc5qe1e2R9IFZm37/7tWuJhNgkvNCvxYfQ2sS76m3pSpW6dAGMt1sucWD8wwglv+5wt9jQqf
T2UHis1J0eN7XxYlc792wSVVfUrrJMNrHkY/xgQvpcR/Srzo6s9X+zwQvi4G13a0LRUyF/yyCRUk
vwr1OHVrR1pA93UMbEz9GPr5mWDwkPjd1ZDDw6z0k4PpMZglQKPjFKbQi/1bs6ixPnYuS+XRa/Hw
tgv84mJ151PpGBeWuJFpD6U90wRKFEdn31zevDy9Ntfqp7IduvfuwkA/9Kbtmi0f9aqBDpvl9xZp
EFQ9RpEh4qhP/mHj/33lcDwq2+eg5CWrr/m7P7i4riYlnmqJuU9LtLYUYN0427iazs2f3/B/2Psc
L7I8TYpHrvpl5UyMzgyISPG5d2DoThVWcWPbBrvBD310V+xUvjQ6y0qn/snl19Ad8haFuyC4tadq
+IddY3pfcwSqF4sv7fjcEhXM12aB21QJU1zOnTqKym046od20eobYHnzwkid8UeYDQyLpJIFY9lv
/i9nZ7bcNrKs6ydCBObhljNFiRJJW7J9g2i3uzEDhXl4+v1Ba5+zTZBBhFeHoyeFXShUISsr8x+U
ws3+MmJT+YbmVA97RNd3gxu4x05GJx+CRbZpS1jrpmkiihwVYt0PufqaeGazAtntdcu8bzEChEs6
8hn0D9eVJejkdUC/uQ+/xr3ffPfqNKbG2znchfBtQvSli7oR5S81sLTz7uIiN70Uho0XKjjEN48V
fGkiAP9OK4yXtNHala/Qo8eJxDuUML83SpEhK9wBNFsMtmRu/DYwIRbVg71WMxeIdxUF6MlnQ0vS
2g4IwZJYUquU9V9aGMDL0aX0OSspLpLxgA/ThuxJGErK1T6v9txWNES+5WGl6sEAWYaKY+u04RsU
cNxbohwvqLgrNuRIKH2FrhgtJkNUeMr2vULHeIkguXOpO30YWx0oFXsuzdxcRpsBHNs/EixRv4K4
L3eviop/sSur2B+PepTh8DY4SO1XmU7PplQBCww9r0VzwLo5WBzmXh0dcgoQp6xp80uctPYHvYLh
mybs0ZYowFUt0JA3UFiC2KytfymahOcqrqW1USUBrU2rXBWI2T1FQNd8uBNd+tY2BfJuJaUz0xDF
VompuoPMxNs6rsJNX8ZAyIoKQRejpIGRAdbCjRL0Ove6nQCRCDyv6l49RM+Xma5ZuJQ21FF7ZNKc
Qst2Onxi2Bv60J+QkJDPvqJ03+y8Cg59nHkvtrDsfZWAuocLTVOKEsraBdm5SGm3Phm27h+EHbar
Grbsts8jCUfHrFpCaalQ3cxHLXa0PbKC+IYDIbKrfaM+mXoRfph+BHkbibvXtE2aVQh394CNs7x2
rAKvLjg6qxb609IpzGSlh9xPBYXSba7TpS8zqd1HtY3ccc1TQVsGYZ3pEoq7cbGu3AG3PSfp6cBX
iOdKIxDRHBQAqMbb4yhzL6KRxBLWFHm8Z0zOQkS1+76xRX5sLExWAOLXX7sQefEa6PXjkT4Le9cn
BrmMQzWO6zF1Tm1yQEVKVCr0abtjCyCbb2TpKBffQztVSCuymIVWQOR2jjEkPl2B04dVSJa8QiXS
rfzZHbBZKJqZmDbObvpIXDh03NRJB8zpI+mqmQ9pYefHoakHulCUl5oGwj1S448n/1kEuR6J2OnI
KueGqivKtBA4lKKv45a+ZKv0w7fYKyRE3ijncskdXhw/VoFRihhgZ+Vt7S62f3HO14e2UKoDLuQ0
OIpVnxSQVxRdxqNjW1E8ktFHglUk1lHRgoFNdommIcdSaWLT5p32t2kLgAF5kiNCInDi9SrxLPLI
WisDiVUfIZpg0sdYNs6QvDitdAHJqz2LyK62kQ9JtfFSj8au1z1FneNypwYUUxe6u0EPQluGIoGp
5sJ06jMXv6HG6L+WRWhtnB4ZwV605r4sUL4vC+R3RFW1KD8g+u56nbkaLOC1XC9zJM+ldBeirvC9
qXR6D5YnLyRC70qRekrRVaQAWxxxGCDe8dpzuv5bzxKvSzsT73KQceuSVGmvCjqIOlU3zNgksY9r
FKsDTYivpT64y8dree+TcSg/WRTtqSlPkwBTKnpcX/ryqGS5dfY9U1/aedYfhBSFRxmM30wV+84m
/SwZUnphxJvaUusmKoyPtjvmbqLvhxhNGLi5W+FWyv7xzJTbDJ/WiqaodFW4YHHLvM7wEyMUUu9o
5TGyevx+GwwJBz+jb+tkHMZpTn/YDOEG+HiwIN8AZSEG0RmjsbF0nQ52sho4u8K305kk+vaVU0Q3
bMch85Jt0s3r5zIy2esdFaJf6JpviGOA5nacL/lIdZOM08xLuL3ojjmOMzZiZNM0pnf7mC5w2/QS
FJ3c2YRQMctcbRah6f60E/Hc1ShC+m34NRXUzYH6LbXaFzPh4nbJmaNGkkkdmrWYJtd+GKpSWSs+
bVllJ8X9pbYKiK+KM7OV72V0ZPAq1Thmqk7v9IMdS35WC/+18BLwwpYWvZA0uxgPtO7ORZoLxpOc
RwtJKaovZY+Xx+N3fbvfGN3gUqRrlMWpL16vKwHBIg3pylPU6cWTlgPAh1Ye//WnozA37mC8StJg
PtzrUahJikpYZXn0BHiywbeLPcnr3I1oWhKiKGDqFoVpQ3E4UPVJSchLOrrskjQcqcQL2jXWKKwU
HMKhezETKIt2TGFtUMnxHs9ufPrrk+VqXGOslvzWU5CtljfYJf1xQA7MBGQU74jUmI6VG8Wc62Dc
qQJdjzaJEMIJgZ+ZaX+MzUA5GXpgcbi84MKuYkJoZMNz4ATKu8gz49VInGLXq5YJormhWfV42vde
t8HlH/EH2aZ/OQkJLpBNJTbi4diqXrwVtq2/W5WSvqbeCPuQDfdFzkdMnCUbc6XK26+GGwl1cJ3q
k82NaPIOalM2lSSIBkrN8lMhvqDMaJaI7hQ7pUfqQ3xqNbAEI8hY9rjAAu3h/5L7j656qAzAHRCr
Ah7B41dyGzVMk+KtzmvR2ObT5zKpPFbWMPTHlFsHzME+AOvYzrV7br9Z05Kpe2mGrNEXmLYDTKsI
K0VNu6MXes/gE78PmrT744lQVrMc0kR5HGrywRZUvO0wUetj2DhIMlqBMRa8SoBs1t+PR7o3GZXC
jDUeeDpb5vrjYVsi41iX1REw4ejENxq+4M30/fEot8cXcYdDlfhAo/Mm+UsEyqASvLVjM4gElZS/
Y2rdy1bK3wCwPR7q3oQwBUJymhqFRaJ9PaHC6C21RIPyGEh1DltRX3NaRn/+7VHTchDTofwNxXHy
1sJQ5JKM3MAxTO29o9MqSDzwuDUtHCDVwbrS0GSwu3SmAHl3bgZ5ABkAzbbptqgEWkd2kZfHKgaR
BESoX0KdKGfe4L3F0unOjsUt/IGmmbrmp6aUKlV7dKlMPlWVj5221uOkWMi/ahg768cLdtP44NwY
C2gUlVSFDuK0bqcNjaXnVoGQd622v2pcp/4uiz7bKGpkYGzEVV4qXf0vo/TrZZqhD7KKZEPeS0Ze
b6QuTb/jm5B8wwEJs3JlcPd2bNPjlMiY8GGCQTt3BNyJfrR6gasoYxvS1tXrHdYFgWKXVtkeVSv6
QMB3lBOPkfqB9DD69hThsO7ymTW5E+yBBximSd2JzGx6gg+G1Uq+quZHYbdgxtX8nFXSgdi8r0dq
oGeO+Mi5jXBnu9n0WWydmzHzvQmnphQoskWxr+e+qnVIwENlV//8U2KQEXEg09AGrnL9NuVUGijz
ae2xkMttjBbY6DmxR2vIoXktzlEHy4ntp8wMe+eoYOVU4h77jqb1ZNgOOSY7dOrqGCNHh7ZoeTA6
6CjUcmdW7s5LpD9icC4p2hjQJ/FIdViftivqY6yF+EDgjQWvMFg9/obuzMaiIU5+R9dF1qZBT4Q6
vMvcq46VV5wwIHstpbOeNOf/YhSbQ49LPHe/aftDy1T49VXcHHPAxJzncfoeeTMnxd2ZEAk03SIv
1qczUevWR1POK48AtnvEcfp+rYctxdbOMmfSmHtxzpRlpmLqgNumDVe6hroQPdG0rBRY3q3xI/bQ
2VNBJtuBrc7kJvf2ARU7g8BqU2uyJ0dGo6qDkUKHPTpOUGGDgOT3P0qTZTPD3JkU/SkOJUASqmFP
Tyb6ERVEtLw9SqQpMBmfUI/1kGwcnZke74Y7E2IkxyY4UNa5aZi7pu9DuNcaLCvfoeYhXfnnW+Ez
yo59Kr5TffLG6iAoJR0Yw9HXio+xNGXJAqVRaybXuvvG+Hio/gGqBmhwHYBYsCLwwcke6ZxSq27R
2XOb8p9hhJEryOE+fmv3Rvv98JhMKvdaGked3R4rI3OffAQcJFqHQUUejSPkTG1zfPTJzYhMASiB
wvxssqLrqbUAZYQfFuWR6mL41S6L+IsVSMnRReRuoTQxhqQ1Zk+PZ6jcmyKvkcaNQpP+pqJqaRa8
lbYpj7aXakfdEtHadersNFRhS5+8jde+80+u5NxEK8RZfEh8L5EYip8xGl8bqexG6zpZWyOpLy38
oA6/PX7Ae89naRzhhgOejnb+9VvpULKEZEz5qskNoDaKtbVzbIEK/Hn9uX7Z7QpYBrnoCO3TgAFY
6vVYYWq5doUZ5HG0FJO7Zut6IGktd8vl6qOxm5kE8TZ6MhwfjWIzPdv4TLV+uwpriSqluQt4rvEa
BPAsTzzRL1XWvurNXVHugBCuxppurq4vy0ovpA7LveArZgR0gQzt1CEhpzTeJjSR1pQFyvmWcgh6
aeYo+rzdXm9ty6RMp6DxSoZqTmtUfeB1QdUnEDgbBdpzm10UM0DdkCbwys1pmlJpx9StADY/pAos
tgrBLTuC2G8+q2Z6LNA4WRRqiEOvv4XxAs/ez381kNLWEu/KC4wSYzeKtHJZvsaVwM8+wUpYt5C7
lTLrFZmW77XSQeurk3NaGlsNdmuZYrzdJPb3xLAOFrKhwQAWTpVgkLvPPXDEEUxsxgnVrPxdRm97
Q2v3FFfmyuhDBL8l6VuT6wc1zb5YfSUvAQ7EmHQgGOmR9cLe/6aZ0mGUUTMr9atM9kLDcRdXGtQ9
q9sGTfIitRk6d95XU/Z2fWxSoMg1JLTLLyabT/f1bZXKB9tGmMow4ydubTSm6WYuP8XivPgUAwRO
bPS9MOIho/wHfurLqGeldPrh8Wd4J+8nqHN/5hepNJin62/DqKsgRTQ4Plll89Z71U64/X7I4cx5
5h4i9DpoG/pOEP2K3vs3EkA8a+OL23XPovBPkKvpl9cih0sfYF3jz1yMbzPu8eloQBOvDD7fSYIY
5Wkic/L1R4818MTP/1Q1+szeejAlCtSHHr+O26h0Pd74898+XbgEfgneoz/W9ugGZTU/qKrgePJ4
lNtDm7RNlQGfc9lSucJcj1JqdHaoXXdHp0+XUp0sDG3zeIQ7IQhQqkyvhx65RWp/PQLaSsVQ1Wpz
1KkZo9021mB6IEmPR7kTfRwDI2CN5I31UabVL0ygCgGoXXkztF+2IaEZg4zmscZeEl4SFemfbSWt
G23u2jDuyeuwcz3sZJWUqEEnA12NNymLWgvzVBzp0FQxNqncRS+D2+CDLmrtm00L5w0t31kE9e3r
dTjKwXxR54KSMY17kRFDKFeN+gXRXkDaRKPZIdTbrcg1haK0TYFLNW8yu8TotFTL7Rq1pXci14L7
Cny08YbWQLHu/ZdPph+ClGTXxMdsT47pt9XKEc3BQY9Kt7unsAr3yNhi87YV4bHpwbVjT6i6WAqU
2k7O8lHE98+23ghIpPIM0YGqD2nPNGFMQ8svgG+op86GvGy3xnfLT38oajOXxE1iw38GAnhs04sy
4aVMYoNOB0yPQk89+bQRdR29+qQtfoD+iRYynbdlWsg/jHqYyVsmucR/RmXRqbnSlyG5uv6yms7O
i6SP1BNuaNVHlfTdpsBIZXTn9MIVFJ0M5QDdmrlQ3B3VcRiWVswt1hJIIY6AdYDBAOR75JmeRv6t
2kL85wK1ksNihgwx2eCfqFIZ6iOhgwh1A7auJNNszDDRTmhW4Rru1wFCTXYBygOC3+MgcmcoWooa
UD5w3dYNnIeaVoFcBpYyhlO8epn7Eg3oevRxOLMvJ0F3nBIXTK59pGQ2O3Ny0Nl1meAszzhhXv2r
JO5fkN7+fCYKlQxwQlQabqCpRVWESo6kwCnSu6/Q83eqUP7Oa3P958NwhdVJ6oFKUNC43oGBkZl1
7ijmKTKg0mSIHe4dGwmAGnH9/R8PBdoKJJtFedC++cQQr9DL2HesUy+BfwlzlIVAmg61rs2cJHf2
99VAYzD87dxNbadGMtuyTr6QF3pbbDTk6C1cqjMH9zy4no/nNe0wj5uBg0u2bRgMI7B9fJ7fxpOi
3MmjyBtODtxlmL4ojOzwTIsA4UdI1UrY73XwNvpuWfTYY6s7NksgPh4/hTpBEI9PAekN1Ius08G5
wX1EimooyAj3J4a2BOxdzJMKTKtwphiHxH0B2bCF0pfbSBptnV5UHZ1qGwmOzwcKVXycPLFg2695
/scPdye6wuogSSECcCn/PJ5+e0Nu0foibHv5pFjDzjDxqNmNegsqDoaonPXFXBi483lejTdZkcJQ
KHAojXyK4sF9qXwMYDRXcmc29NwokyCgSkaYGgginqBQbumr7R1J+f74xd0fgu9SV6ky3RBjWiSj
wVbx4sy6Wg2D/gYI5sfjIcav4bf853Pf8Af//yEmX4ut9jXi8czCtbyn2rCefPBpizKSfwZsncdj
TVut/xkMhDnwLJ2wMw03llkFid/myklU6ZtV4obDHWyRDOZbnPQbT0/3Xqy8OgmyK4AovSRTZ+Ld
3ScYKXkGoFdOQGeyaCYkF4kNp5ws/mzoTadwNNd0lmxJ1K1l3GpGjQts6KmE/PnhNDawKBnInPYE
i+s4UdW1k7dVKXOjxnbVlNY4fL+73RDPvOU7m8YC0g6qBOIhlLzxkPztawPVITDs6eRT7KeQ8pUv
pTWHqrndNEwCwNB4Twc0PK3pcjDGrakFxhmvEYgCFaIMP4TfbsDKzcS1KWSYLTPSC8cQa0NkpLx/
PRvhJejFB3Zz9hvlOS+dZzQv16OCDYRptJaAnHqYWhY6Yh+IGmBdtMjtYKaufPtGr59hjG+/vdG0
q1HVrpzmrAS1s9Ap6y1MbY4CM70A/e9MgQQZFJfYJpOZNlETcc64zbm0Y+g26SZztL8Hrd5peVov
HLN4hq2+zwPjq9EPl8df5p0FHdEqGnUmGa6NPokCZQkJomuU5uw1xY8Q2wLUlwUEseIpzVC2/S8G
I6kf6e5YpE6jQCj5qZzqFkuKx94qCRJz27WNs8Zg3dyoYFtmPrzxm74Ocdx9YHiwk0hCb3q7SYmE
i9Em7ZkX8NTEPZo5aFj1ffAkZ+nGUvHmrWm/hfXMsTc37ritfts2BX7Weq6n7bls7BFv+Kxb8qGU
3EuFrlKQ6nBalYPuz1F57u1WuKsyIHsbjNC0zsFOBeElUL82Q4zVlQHztDpr5lqJdyLpyNXSieZU
HQCcTmZnDoNcd3bXnFH9Li+SWbowDYd2X0eW9lo6qAQOscAqKmlIPUJUxJooM0iDqnb7eDvdJv08
CL+I6GOZYtrUzMSQYSaj1WezkYONkffOPmlBv7tCWDPHx/gJTnYSxQl6chAlNIXU/HpF1S7UBKrV
xbmwzZ9yBk6Uijs6at/bDoOiMB7meql35mYa+AgD9KKvCS/vekBuu0NvlUV9jt2oo/hJNbLIUAzx
CxoNf/war4aazM1tYluOQ1HToA3xFtU8HdncAC3tAn+WPx+K7gzRBuSwTD3ielYDmpm5EyT1WTR+
Ar3BiA0kSVy8I5GGaGaC971XSDWZaEMzejz0rwdDVcMoFUDh58oj0qDRY6K8jaLIX1akaTNb8TbR
pQ6ngLrmbBz35CSEp1Ekah2BqXORugXqXQ6iUELJNgaue0glyD6yF1J06kVj/PtfvFIHxDtpPgXB
ac9LEpZEy12pzmFZH5XQ3AnTeSsVa+Yuf+ecAIUDGxAwCYgsdbpybH9Xr7rqDGcXi1DSAPT+kzen
Ql1gEH8/ntPdwXiLVJMtmh/T6o+iB8hmh6ycHRco3iiNilFriY0UeDgEPP8Mkzwevyb4HwaC/zU2
XK/3SeAqbSxI6M9GjUh5a8opJBj5nRPf/i+2/+c3DabSMgnR1yOZUW8iraGWZ8qJNSLIqrXAG61b
dzouaX/8Csd0k4HG6z2EveuhjNwN+6xxqzMmWul3KVWVM0IoRzMd8E/P/HD5eLjbEw+0AvIFFt0q
isXGJFx5GCJEbtX552546/DUNYLvab/L/Y/aeS2zF6+0/njRrgec5C0CapGBkZl/pkqtIaQheUCJ
wgSXxmDu8nIbRyAJq0DdxkgMeX0SH0XpCWQtakgOOSKPTUBBIVUbRLcLLOAev8bPDOj6nAHySPca
wyLOVjpi18tWF0HU9+gkn/3uECXRwkA5C2vlXSbHL3ZxjuV3K0a8WxWIJIc7ZNafBlzlHj/E7VlH
wk07jo8CZBQtz+tnCImnFWpo2Tnz3b/wlNqlovkJKQ1VbbQZFp5czGyeO6k+pxzfIXAXgC/q9FZB
TkyiHWgheVohFlWpvKD75CN0sM0bSVq8pVaZrZGzzz/MsIMXbaGUKsTsQXhT0OHjI5A6I7LagNsj
TzYV7V8T9a1UnOJeUukZFvCkokBZpo3eYSdSJbStBh0PgwDdHUxQ5J1heCkOg7aE+I6oUdHttCUf
uDXzNd8p8kBloLilj3D+sTB4vSZ5aUIujMqAZLX01sXQSZjgashBqiOTpH53FX1TFdF2bNWie5Tt
ta5rVgGinMsU9aLXAN3tb2UnBc+SiUdxQUnhMHi4ImBYoK9dL6nWjzfR7UdDd4VCM9dEIAsom1w/
8Oh0ijRJW5zhnrnrKnWHlVI7b4lbO3/YfGTfjNhaSJxUd7hcT69PoZx2na9W6bmC67B0QCmsFMft
MVwMuSDiMIkmJoTIRQd8/d+sl3CLimI3bZaIXUbHNBTdF1PR0q2pS+Zr7DVwTxWnOKUJbKYqT9O5
a/qdVwPilIo41VcahdPzpjS6Nkk6SnSSF/hvaHZYWHZ13ZMXWdn+8SrcpiWwLmiqoy7GRfrmAlRZ
ddbLRRqf425TZpguYRbfvRCZQTU2rj+z5reBg9HGOuQorqLAHrhec1nUYevJSXy2lPzXmCAr6BR6
krfTjf4fv6bN9Xh2U7GlceVt6iogzOgWydQJrgfMyxpbTId0MmOf4e+DB5pjL0vnNTYwKFARwX9n
rpWlLPiPwX0uWzxXvcvjp7iZNVcP7h/kEPwLJc7JTm/dSNChjSJgnNm6M6yT4kbpQsYZqyhU2kn5
MAMFur2AMRCFTDJbAgGxehKgM1WXrAy1Vqxo5NxYQiZK10YXOi9Z5kjPVWIF66wSFY4ezTB8QVgx
WWErU0JVxidrbg1uys+sNyUnGhW0LBRtugZW13W6Pp5YpdOJr15TaRL6k1p+9iyEkyFCikEs5DIt
t1Uxku7UrjffRVG4M2HgZqtz3yUBJ/3+vJ1OI+TQyKnmSUV4zjMcdesaoQyu/zJuHKW9tczWumh2
mmyRS0Is9vEOuD2/KGWAouQuTPpIpW+yBXLTGnwtNJVLpARrOVS2Hk6HmTPsBcqendW+IH629nQE
PTFxqXFC9LJmJj+/ScB4BIBCMMsQ/QLLN/kUaLFIkUNZ4QKKufWspZPgG6sb23HEVt0DGRSKPPO9
32Yr45lEmkndSh0xv5ONCAMkbjMjby99G+grKpzIseqRvDTtpFnHMVxjT2tp42Ogvs2k3nsr0ED7
qAhIO8dy25Vn9bPZ2r3FAM3E7ZJLpkaPeHJUDiq7DMtycamGYpHVewKDpP5SuWMmymVklAecCHRr
Fp6SrwN8gB9vhvFFX2VwYwnv/4bXJrdOG5Z4I5W5uOA6f8gRIdL5RP2wn0F/3BsG3s6oGEZ/4KYg
Eemy21NhE5ceW0HZ9F8tFLPcQcx8VTc3sVHdUNXh59tEWsQSriOs36AS1rmauLhWjCBv8KVU8bsR
xQaE/Mx1/e5QlCGhRECgu0lxKrXH2DEtxQVF/I9MVg+DrWzsokKnPla/PF6k8ToyXSQTMUP4HCiM
3KTZKBFWRqLK4oLjQPWCysKwMESTnh+Pcu/7+LwywH6kssuRf/32yEwcsAMmwyAj4VX6GhDqPtb9
NWCNnWoVuKTCOOVt5jVK2VqJP66+Lor05+PnuD9b2Bj/+xjq9WMMvtsqXW6LSygDkG/h7th5PrMf
b0/B/+Dv/98Yk1DQ1JBXI98RF+GVZw/BVywtljA93xqMUl11Tsjt7nBskhHKQLtjGu0pT7ZQlHU2
y0iMg6lI+muk6s6KKUgEQa8ukiL2t4/f4/31/L9Rrcm3HZRmntiZKi5mBBmySQ9SLb+2Jra7aYyF
LlfIVzlMPwSKvkmBNLnrbpNwwMLOqN8fP8rdJf3tSSY7S4kgJscS86+t5mJqVOsdeaaIfduW4GNE
qo1yD3+73b0uep95UFvZRQ+9atV3/lF238bjJW+/hHb/UVrYWKvGBnDb48nd3MPGbsTYNSabBx8F
Vfp6wzYBaZxpENyaRCyRrdDdX6Z7xFNhoQQnP9kr8Ro3zWJtJsCRcGjP/eXjJ7gTXQEe8RBA0miM
TCUQE8WuzBi5kksexj+MrHoyannl9ZgMPB7n9l7HHw/Caezho99E+el6pgmifAnW8Tn2BFGJvNHg
PzturB1qg0qXp9klSgddOBpeoG8gmQpS7ZbYex2yxn1SVofOCvSlhCQSrAoM5UFIg1uqDRycwt7d
lHqhrWx8O2Y+9ju7zxkRexBW6TOSblw/ddzBzCMlrhAp9MylJmXb1FPnasW35wFtWo6wT5IU8nST
TRDgnmxj4VISUdRN5GQ/0avx8cIJT7mIZiZ0mzxSe1D5C6IcMLBpIiPnteqVXVixDHg6u1IOSClC
yrQ2o27N9RPxBt/0X3TVH1aPd8CdmAIyChk6iFN0quRpm1NxixoflbS6yAHWZTbK/ckRkEbaIRvh
vWssr1IjF1Lvpeynrbw3vjSz1z9HuD4MR2zWqD7HfQrl5skZX6QR+Owuqy5ZrZ7rzjsNQb5HhnDd
J8bWRP3ec0iUUmkd5dlf7jAcJB+5qipahpG+i8t4l6UodSjFH6cePBafH4WYsT47xbcWaR1amc1j
BYNlLwIVMSwzQ0/Glg5xJs+EnNsdraKCAUR4rFeMxPfrHZ2Vkh3m3EouaVpj3tbIxhfYXvnH48W+
s80UeFC8ZmDStxc3q/D1xorU4qIWWY+NkNkPrzHeX1uzD0bDnT7bN3BuNx66MTOrfG9ok1YZxXSH
/Gr6Ni3XVbPWK8pL2JbVJhZdvTHjMnrxHNv9HjSpd0SLD4vjHBuzmSB3G0y5HIM+JUnVaDBPo7mO
P0Td5HJ8UdA+xQnJC3exXUU7C4rDzCxvYwZDEU1JtygP0xa8XsakVaK6btv4oio4zftPbpju0p4z
pA7Oj5fyNgEZR0CK24Gyz/1n8tH0Ah1plOQxlBXDthPUGswfQymv2gwPFFvdPx7tdvXG0eBVsms+
cYHX8xriBEsss8SQ00qWvWWeEeJ8o1iKm4qHeUGzciNpDrVyO0MqRkgJsWfGxtK0WYEUo18iZ+Se
+9g56Z0iFoV8hMGQLJzKPtSFPbN2d8oa1wOO3+hvXfMqkkJNUn3ojppVb7Bg6FfhINWc/tEL0h5L
LuCrOgw+COHcqsMg3GRpps/E49sdBJqOYiIa8jSeqGRdP4QuugoRHsM5q064xP76LxKeugKvOBp6
P17U2++CoSB4sqzQD26w2frQxY3ht+459JKfPhdRqK3/4Hc7M8ydPI5x4K2Osv/AuKenNRG7dczS
ds8SEjil/mU0KrSd4RnazUbzB5KqfDSjRpxAniFCjEf09ckyjgxf1oS4BvhqcoSbsSI6MW4hU0tX
oEnsRF9itbz3a6zbnb8aP3z2pTkJ9ruvlSovPHRyyBsUVE8BwpIrtpHT4IQX1vXOUaOTNQpUPV6/
m9mBZGPpSBno19Bkm4QAkeSm6feDec6tD1wEvYWRpyh2J/0a3dpFKNtP2PRiIFI2xczIN1NkZMi7
5CkmlR5jKnXTipKadxybZy0vz37t6BfFK/oV6J25+//t5kFQB8g43dFRh+Fm81iixUyrrbWzkuKg
p8TjMuqYGsr9gXAgFOOfHmcrVeQz0eAm4lEXB6tnkhkhjIJC6/V3aLSlXEhWqp3zWHzV7GylFtGb
Wsff8lT/2qfJh2iHn4/X86acTPsHAVYCrc1nMnKwr8f0LIlCJ1YwJyP6YVb6ohn9tmzsOnXlgMGL
FuAeKTAzw2Y1iX7KZow17XNb/BSgex8/yjQdGZ9kVLIbW7gwl6anS6P5tpsJJApVLVz5ybB1C+Py
eIibcPs5Bjk8dzxlhC9PIp1p5whuxnZ68pqvbn9qpFMwgkziMxEPBc8tNauFPZzGStnMyOokLPxn
ZCaHhB710mlAiuLMwJya95xjyFhR/NgZ9bfRTtdJXwZDXcqVtzOo16lhi4bdnHzdnXdLZB/9OjSq
1eoUyuNA2jPVkVzfuNG2DvRTKfL3xzOklzN1ywC1CyyJ01oh6SL5mdZ+WnOIw77EezP2vRVipMsG
h7SM1jiOL8+p4+8jgK9JhjuRVR2KyFupCrxA0f4qBv3VyPqfQZE8p0q0i51fGf+oNYzhsV8aNFK1
pPzXUMVWBO4mqcJ3PfD3pZq+qkgSKMJNF2FXPCPr81bmGubETvemS+IfJ8rxrnUWpY/gZ9HiJxVQ
WsueweOstT5dfz4QhSEl0DeuXX8MQb3sU5/+s2Oe+eC/eKW5dDAb4e3tkKyE+Y683jLht6RS/N0r
xC+kc980o7sAX3qPBnSzLS1bFXYbvchNbG3N0bAXGPCl95Jtp/eXUnY2jW9/CyP3qz60K1RRNqFf
rpJS36d9tbbVGsefah0Jd1cKeSnl2bkI45+xaNeG78dLSU1f0Pf80ajFR6z4e5WPUsTi1bf6bZko
65aCG6fEMSCjGNJcrPw4e7Wi5Dvmim+YdWAyrY/m7uIYxGm7VCLvjez94MjdRbjJlzRzD4Va42Me
BK9aZp0Dah7NoG9H6yOzLT4004ewFhgNbxI3xch+pdOyMUbpRylOF5berQ2zKtZ6Mnyv1Oi5gt1q
aQhIIZnwzE9wB3OtY1+0WD5izJk2O8/U9sJsv7aKeA6sslqkerFNggoV2OZHCGobq3fb3pbYyKmh
zLndH7uhWeNF9R6FPVAIVtgzqNV0yaYN0LyrBdvB+Yhw4FyVQ3MqHex3HP+kusY32VeeVBOVV8xX
USF8kRpcYTFCM7LuY6iyA5JwIa5c+sqwyq1cRUh61gc76n+VAnNdkAh+U++LEHqZ4xz0pHzrUny7
AOMViNiHJeZqwtgYRBcF+vC4aJKJUrZrHRq/PrCx9UpdWxn+4z66cIkZu8u6tRAe1ZcdHrJZhvnB
aFDZ2fV7YFXf01h5sZz4ybLEmgOrWNip4WK5rm1aGzXKvv6718UvigY/TCtd5a76rcuTf5U02vmt
9Wuo7dee2tICKMM+rBobo7Ng36j6i6A9avjWqgzdL47RvUUQYRSt+1qjFJfZOEwOeEQaPlshx+3O
2xat2GdZtbFK+1vO68wqoBpNW3yNanfdBSDAcDta1pQp7MFBAFwaHcXi/UjolQrzzcF8fQUqdxfn
7Xcs6614wXNvzNAOl7pN0NftdaMkz1lufqEJfWyCEK8sD1yjtoWM3axaK2zXuJtWBoqRnnLJQqxn
lcDfaZnzg3A+OslVDUif2OlDSCFpgy9hjhS1/yb1crOTAwd33hYT27rDJrD+LqvZyzjJIsEEVKjL
iJ+NTBHQBKM7tD/8bKVu31HKxoAyhjmoYpGbH/OcLzzmgS13HUfGGpHBVebbqxDaC2qv1OfihU9i
ieHlfnRL7sBlEup9r19CgTpoxqlEfoR9IGCFqeKffrCXVeOeCqtkCPclj//C03zrRkdNwtApsSFJ
H8dYqvGZq82wllp/qXb5ukN+W7jlYXxYz2pWtGsXhvmeFznWMc2+YreOO6IyvYPhfC8VfWVa4Whh
icXL5/6J6hP1oS2PIhP1Rtd5uVdX8HV0qVkI6X9YOq/tNtEoCj8Ra9ERt+pyb7GduWHFKSB6R/D0
820lFzOOi+Avp+zT658UD9z1q/M287Jd0KdvZkkawbUTgG0+VbQ9aHxmsPvBS8ZcjiKq93nn7pPo
0xiszzYpj1ZxnJv0mFXzc5a664HKlG44RrworbL7vr7s7fZX6TEwaP615OebFSWWk9Mc82mkdQXl
5tlep2p7zwzGKXFIMTpuHUQMeZujjbOk23y8kESJv51WvZXxR9OZdZzsMfMYAd81O9+i9Q/8Eg8V
BjGjPoP1iiocf1ptNZyeSxaXjpQtmZrHgzcgcOJvfdnfF3502yX0Xx7oYW99kdML1vSIVCT7C+9o
4z/0CcB+YK+a884p6gsdWGlbjMyzqW6NZ/5DAvkMLjXIAK/K9HBGCXnnQGBKy1UNRtJ/TFm59/zp
FDD7nJ9EF1xiUbEvGS/b2tlr6uIHwoPBZ/qPzux3LpWrFQdipMw7DhjWR92k3b9PDE6NgxeXJB0O
Tbeq+fHs2zCKbTj7O04G5LnpKZcyY+PZM6IHyfBmRHqFVBd4z2jiXZwY+9gDHs0BszgS61D31kFn
1Bm+CFgzPJ3ud8HMVsd0qLgytz6KrMvpJO1tvLjaRvlPep+z6fjOd+qNaMZYzS9Ua+GTXGs71Buv
54CR72XZ3qPbt0HTvscWXWqXL+PMDMI5c39OHW2VO+o0u256SpPm5DK0WA8ZaZfb720KIrhBVX21
s3NbX4JbjaqnFG1h/Gtn5BvCnZxL/ROm3OJOGDReYtMzxN2Z7Du/IbcKCSjuDBh2YGarmxbezPLi
tOr4IIMclwBV593lxvicG8YN3QDWHrRTXbxNvFRbDY8mrX9/5U0JDuOdBV0lPFuWWho0I3butxIr
6idB6Y3mbA7WNzujQo2TdEF9bKbqxnU2jG8NU5Rp170ph2E9p88xzMq9i5M7xz2ODIsILsmtqJXS
1g164LaOLusGoJCXiN1L8WY0zPoeLEatkhQU9RtH+2j2NNg8pVX6nI35VViW8UBfWGSoulwsqVZG
s/qKutiXMPk5MVfUL1uVCom7rWBgplmyJbddlNh5xbZgEm7T2rQCuZPM6+Ph4K6MvcXFMr34Jyth
SuRjOBEVH35odq/WYnTz2mI9OhInc34SP7+R9CzCX4VVHbJVfsr9X4HPTHoe71+aY0jp0shfF/C8
ZcXA9PTGZjVR7DFJGh9FXv+0OA28DVtRpB9NO+vc/lBVU/zuw1T6q3L275zpd0e3DN9gCmZT+7dW
vnpm8X3Tnmr6do3xj9kljWF4dkXBZPyv/TTbeBmpHAMTzEgh68fgsfdpKgvF+SuGSPf3JgRiTqjH
YtqyfYxShkTw0gX9B6tMfbs5z5ZE0tLPJztt94y1UVOP5DQXzsk5Z38hrrbadsHnaH1rSn9rJ82d
Bac15sFq48fLEn/Z7Ib15NaLCNRhbOlU7xh3zCStjd5eB/mTBqNLxjkjIyBNZjX33a0OB0bfNLZB
g2maxHMcvpXet669cS+rtTEMG5q7X2lbTNtV6NCLvSlK/43jMZr4tCT0ebdHutSH50cazh7pE/WW
hv7erZJdbBq4yc7W+pxWv83lA8HCkRdbGoxuCiJV7uqH2OOMBvhXn2lhVPpIYXfx1hI7gQe8oRyz
p8e0ycxM7DG52KnMdIrpm/bj9QAXp/yjv6xX8x/PSm5p5kbOcvE5DM0drY2PjcsLsvxwmQuatmrP
xS4ewvsmfMTqe0wYlr4Uya3nRE9eMMRUMwxPduJ+0NTK2uZddD+Hw2UbVR4tM8I/9VgZyMX4s66m
D+lxo58+iGtDGZX7Kj460zR7cfCQOVx7zaECVvdmmjERPJ0eZmhizPqHIrZuyZ45WBi1hh/sSLc+
0l0x3aLgCpTzvEtX8UNrFI+DwTRfRiUw8njZdPICRMMP2vozX6PLaP/fJPTemh77MH2f8vGJeqnd
WDQ3evuqSHeLXR6n+vzgdcuuwk5xGJq0nhxGs17GYgewTzYrypLBxfGvyDceAnN+aZLkep3mAqyw
WtTxdNSRSff4w/CVXLzvDPm6mWo+OITxWxnOj715ufcCTKaFIR+pNxwHsmHQRuOz2SbMqze6N9KR
niHBl7Klas1cvnVTM+6Y9/VEEupRgo7+StgIzp7m+7g389u4vty3Y/Qx0VooDpdffeQeKovZEVGO
YbQUy3oy5++MJd2hJo5dGNMzp55v56Z8NOP+xBzYQ9kVR3FEFQX7vsxfV1P9NQXFzQC/FnXyEEXN
weqc5zRFWznJZ4e8mqiVnxo8qxzi3nCCU2aHP6cqeowxNudz8kL08sTshUPnRv9lEyGg0GLAApkT
vlkzuhmSAgbla+aoPdrT+Jp4l995zPQFxzrQtr5i6e3GSvLXMW2EU4ED/fhu1at6TfLiA7MEaUxD
803D/V6l7qsfN9RSZA/X05nPtz4zs5zMeDe88damS+vGjJwHh5kLpVt9Ul+083FZ9IF7YPDCtBkK
/475GcRSm8Pi+PtqWR7M1ruxgD+h2bxKV1Eu/qeJm1vcW9vQSLduQg2Fi5ZvrfkRazveRGn8XaSU
z+YugVQucXXjF+kts94ZdLYezHnrMhZ7Qdp2uICazt6E6MpVtdqJB9zsv8YrNoK4jOqjLmN+pVYc
0VrXL3ZibZk0XQw/m2ZYw92MbJeQoL3u1p/9rTl5OwkcBzzrzAeyjvl8vq+NZK0ucP1Hnnv7lsLI
CiNa498MJliTYILynAgk58iacmaKMsuRoARLmTh5GcLBQyWHpXr7e4kS6RL6EB48Zklk8+pH6lj7
gJs1R/8+Koxb4ikP4RAc0ulCIYu1MZNgd2aqUcRgky5gxCvQS38zYwFep3yjmUERUo640UIIKjJB
uWS7bxKk8whVD4t1MuvkEBrD0aQEFxmz1hXqlLzgXULZ6K8TYdZZfz6G2YMWqIdn3AQ7iM5PPuZT
lPy0Ltj4U7qumeltOkyQtr+mZvUGcJ+XlBZL+RVVSkvnLww2Fj0YVfrK9jEPBGia+HJv4GxhR9wC
FTw7QaLFNnZNbh/Ecvx4xoYOagMB/cjbdaAXjCOr3koet7G9FXDz3HEzxMm2vZw8jAaKionvfa3G
81rjLTntuCaf/9JtfNi2OH9jUXFT3kqfFhdNMIUomJoJfFgYAk5+kKAKh80YdkqVaShgQX4AW8MZ
d2b7qyYJg+GqxKew3ldEh5tNzY2jBN3wuzRvw3c6AGEZDjlyp6u6c+LzjdH+l7h/RKN19F/X1SrT
u2WqITrq6GT/kTG8ZgbYFdr3Op0yyDaMGC/xg166+sDiNOGdIx0gJULKGw/RL5uQcTcbG/kh8GGC
8jC2hPCYsrYnnrK+YBOyA1a0WNGeE2I4yF1zKSHhF7GJxQ0Svdvo/JbM2ssJaObhQZ6qIMAcr08l
U0BtKMHufrf1izgzjc0DZN/O/k1utGvK5p9hkSHtt4znPRm9JnkzE3zAZTUfXdr5h4zFyZPPc09/
BsCLbRzSHLs2ybel7oFjE2wWq7nDp0RkviK7KCXjnp21ZnM/ReT6iG6jW/0lFyk+JZFmfyFMpcWP
nMtMCV1BBqy+53VsEdppl2yD03BrztMNYMAFUEkmjeWdUT+wJ/7fYQs6UIFhr04rP32swGN5ZtPi
6RtExNn5AFTxfGT1mzliWoZhRlvwFURfV5eD3TDeALkj2y7zEVHGexOtGJGRgkrcteE8wlAiDtlc
3ZDvnHh11LPUmWFsv5oxOcgUs9mhLMiO7zm9q6mYBkedkYS9vg8vzI1n6+nyGrvD/ew4x/HMG7EK
ANh6iHhSwhaS0evqkhBzVwsCNk20SX1MGsbSn/sPoRSw5k6kxm32iXmcPO8WGalHeJO5cXAuZAzw
7c/vtp3s2yW5z8HFsoWx83Aof/O96aB75yDEVaLvlv1hwu/PS3WKhsuNw2yiqHzH/mFIyEgwGteW
lBajbVDwe5Z5rg3qrsPtlZa823l0GVaS3DvYqQm1rBI2Rv/c9gwEqtP9Fcf7Lx7RghS8WCPMC+Nr
WOFsfXCY5dehkQRKxcg6/SqbN6t82GrVk5/c6HcUCW/a8/RDwoalR1m4yULrkEZ3C25hXb+DWTWH
+fNIRVqJhcOk0Ad4mAAM0BpbDZbk5fl53kM/4gm+pNyR5MrQZLc2+EMSUn+lW9ZXsWhTT9cZ8BPu
rpohJvZReiw3Lwwsa25MCuHooKI1+X69h/gAoxA7uxsIQbdxtEEOSapV2Ge0bmNHHxC1zJxwCDdI
y7GyHniqY172FeqLn5CTuYkgmXHJtlOCtJDM89+hO/L5DtHwDSmtg2MHvA2rm2akNr366p0fFDuU
Zzy9wANp+i1h6B5/5aPDkJ0uiAprGDbAU7a5xMhNtIrkoFG+r8xP0+geBnc4yY3AqsWDvtmdCD/I
PWKTYqPnJ453rFcUWMl4qslqueDCtI+8BvHDJC01VoEkYdQM04NT1MXXzFBFOorcpbokQIba2aXV
j5rbbmqwNn55dCLrdgh08DGO1KBRkdrD0MJtI6UCFdpNvJH815POfcIBBp+SM5jRfMDGW5BZwWYI
89vruzLaKQWfrMVhuJLPgSfAU0IqTjDeS0vbKLPi8sJHeTGv0JtgPHfsD3HDfCiAo9YrukVO49Ng
JFO+l6OmOWO5YK3wow5552AVI75q097J6M+NL7Kh5KoxU/u1Rr5L2V9K75nAzi7L/GOYB7fRaqQc
6s/g91gd0etoJA8pyrydTGB3v14FFxjoW3LOtwwsQ4UxUIA7MZJg0wQLfntnU/bd8Ty9imUk4XDI
zHZ7RJRK5DC7+3B2w40DYlkBhfKXpap2DFW7M0xjnRJMMsrL7ox1SMc6waLWGe4cBIwYWbix7j08
Bv2dun4Ew/BQGSNZc4XxYPvzjbmaDy7xl5TNVG791CcDDbmSYl0zgUGcpYPjWoYw/S5+0+/JnNrO
pN95Ptvp7y1reZRfzvChTWe/ZOaOm+B6mPe8Yy8sqXM5qgXfCBcTd/+pcY/X/YbDdPh+jw+yQ9zN
j3WZ0+jyKgg59CX2NmOX3AnyFVF8cOYKx9G8DYzkkOH2oN7jZCf9U45tUZbF5hzZ92HdXzUh189J
NVQlzMK19nFafdo4tMPz0yJHFl3fOnpz+QXbyX9WaDCHsRDl5YVTF0bG47xBKQrzSVJItRnJ6lak
abbLcUX7oXpgGh2bCkBJkmyGt6wbtF6KrL4yP1OgJuSYHX1KfeRudhL34aC7yUCtiZltG7x6rFRU
pcsv5lcyuNdj5NMo3t/mYAw6VpycVbL2wF92G97ELhCQFwMMYU8RaT85u9X5yTz7zLMot6RWbTvO
F8hY18Geiasowj8rMU023+jkz272jGzBl+fbN4w0X4cZNj56tPV//JXkgLj8RVuQVhVsl87qQHw5
lis3KoRTDtFmOZcHRExDQ2ga40mSGf0TjC+ZX6QAsnLERzevOXsPr1LmrjZZdMfAvC2vogcpYD5f
n9vVVnuoMCrEmpdze+JJ5Ive41e4uMOzaQ7Ca6j3GPqRWG+tan0OvLVuyrNzhhztA3lmIBR/qd8Y
C3FHG8mdyVB1s3/vwK2MMAPs+AQXUQpgoTANhVRr3AfhVB4jjsB0sGzY7PXoja/IKL8tTfZ0Yead
xLrBwbKEsGluwWO0UryHVJys23SX6aDngEb5CR2fdE8RPqcw/ykLCaFf40IS7Jvr875krpwghUVM
A517EByjkeluhe0gEc9e5LnHKU17hhekEalLO22ydym1n45l1u8qHJ9yWo64zZNPOijB4N29PM46
elbJ/aXJZwlIEjgtsXxA1uwXqMMYk4sELXq7hO7gTnI974X4KMK4CjiMLqgH4M//sfIZXfl7oZeP
ZxE+87/4AJkAxfTH7K1jv4KLIXHoWnhEJlYeRa9XGB7TVrZbrbEBs6I4uOlqLxtJIKcmOQ9Eb6b9
1SK6ihhETeRNuwHjncWJ4NRODN/fUWhBfEa31QywOu87+4egA+ctB7RAwapPXgJYkllLexfXs+u/
04NrIWwnihFmB9clDRLXqzYVu25igga0zgdY4PYUcy3uM3irSLkY64tL5BCEBWFHoSthWhCszblW
qyd+jfXRVWeBP07Hte8bwJ083JSC4iN+bgds6C9tf0kIq5BOnYbzfmRXWpQQl0lXCPlFjQzQ7BLI
Hn5QP7ZpUwAnx8QLxf4tELlzSCvikKVO5XNNrXeYDpF2BsfRceSA6pPhxUau1j7whCa1t6KzJQ92
bm9ssKm0C7MObsRi8hHPg3fIwD+oS6RH37jHNGIZEdYV5rzeB/eJXDomwg+rWyt172RESHdhz7QE
BqAnB+u+u8KlWHENsKgsZehXhqRfn5/jpF/j4aBb+LtbOA8l/em0yHBehAWEQnkmzD0ysEMiA5ID
gKQTXjKuHw1hG+7GnNz7i1EfB05cSm9wJ5kHVmTJpYtk+m90SJyFhOT/9TVm/s2npQciLuxWOy6Z
G+sG/843jW11/iZyvYIBOsFx7sb8nKJOspHsgCp56xzvaSLyvaJ5l5ZlYcE0QtcgxBih7UXGoTT+
yBrULp0+P3RZ8CA4IfiqNl+LO+3HS7AjvW8jUpY56JFX4z0TK2BVxtIy8jvZG019ExCMECKHjmoB
HQjJClLFVbIku6/q74VT3Xges8yi8FA3Jj21gMwMtpTO4a+UCKCzqkbGh0ZYWYWDXG0fEnXeuR6x
lGwZe7vBsU4AyLz+yKs//hxuKgT3gvtH4gim8zC3XCe/XSCTbIwJ8s27q1UArjALhpTDODCdfhws
zUm3veCJwRNRYyQYLgRAKFH8gRN6YbpoOzkQ+bC6M4vykWqgo2DChWSCi+/d6bxqJk4jVYwS90iO
P9bsfnE9MzFOecGQNLLl+bISuRjvqGcoAhUO91mtd5TxmU0YngRA44kwT2BvLtzcUK/26jw2suHS
iA8DbivgLMiV5SbuH1G3Vo41x8ipteMzQ6P7bfrppuzwF6LKrAz8xH3/I10HdyOkVfQ4ZjBL+71+
LxiEDo76J9bFP1YoIzm5eSrEWc6vaj7Kv2CTs/Xep4/dBVfjtS0gP0XFsSD+MYzBZu5iaPaC9ZHs
mupJApHfTFCQh6+uBlSIj6LJ2QvYXb1I1gs5kFuWIrCLH8U+Y6EG1bUNojlku8wDEKePolAexd/N
KfNcr2Z1Q9xAekJqHMbQt3qsFBKczU8CYX2sKBnsfERInYWjmOTX4lFV98obxyRbt+kEYePYV3Ro
WPdWehgo9+4rjInxhc/25L8ELroSS4bsCnCtlsPm66y89ex+E8CSRszm8IACUgoiXVN7RGnk+GD6
Cf3hGyRmvHHrLABRh17j/3Ka8CDYiZuVykSED1nG6Kxyr0sQ0XA+FpBP0DajI6uAA2aXLhFJb4wv
bunvTc5AoEdHjjK7+mTYzwDfw5AAFz2e3xUB0fDwJHhmMluY+gz2gCRWv0uUguB3ErabpXpk6djd
PqGY4YeH5ANdgIU5IBkZikizhhUtOs/TbQOOgLJjclIaBH3QvGWcURikjOn8kEtm+DG44aPjRpux
/CSKPlwpBuqX1OR7hSiuNhTmFdALZH8j4ODCZhCkO34vyAuQH2OJH1gEh1JTnhxXHz16LHsp1G2+
+qlajAkppQMK2Dx0iTNIX8Yl0nUJRgt4OvEdQ+o2K6ZHijTYE2QhqrSDyxEpe32v/ZYxELCekiMP
ODvhcQDOSuZfBpukXP9IlvxhwUdbtANDctMt8483nHVvR3e4RxTXlDZTN+QmNY7sQ4oPSSZRH875
PWsXpsDPYuaUo+E0GCqSNZ6bMNgyY7mBJBFm0lEY4RcoGeEk1cwnWFHkJIf4XN5wU4ZxED2Kfrnl
cvUEsIiX/1YIdsETOTST4VlWMmPZxDCSDHJ3IE+a0FwHMdPiTEWsIDrp8XnSgZjL5cChTX6A7DOu
5gNIgj+RQhHPVWOzKac/1H1tGa0OnIlZw166IsbvohalMrwqrs0YnpGuLQ66c3QrFA0n8oUzgQXg
LijP4oE6IL7TvUDD/Jaf/yM4UbsCp3wLVQYwnGt1gn/8vXs17mWUCiHlgXsn+cw9slZaSG3789ff
B2k5PFiBPN7rMUqT/QnIAa61OJGAGzl7n9ZFDkUCCcEWtJofvE9kkQ3ZS4OxkJIwAOVSbnMU05hE
82tcFFAxvMJ7hiRh7t677/h3f1mcVYRAPzN87hISBs2jyQDskLhlSvLxQhj1H4Z3WmftZ+CV/p1q
kJ2oWC43ES3LlBLJHkgZhJ9ma9lMZJLUUArnKobksIQEdHQcihxdCHPhMmkZIDOeENhSRtWCVuJ5
QEskXEN6goX+s8tSIXSBK9yNonLUhG7xKmzwu432G5TIMyVT2WVCfts436SX8ykLiDXT9MWqf6PA
eIpXY9NDRk1hUf53lWGEcB5G/8MhNIddjIsEUvydjaCHmPB/uWeJLFSYi9TXQ1shLuGfpYh2lPfs
JJ25MJmGEa6DNJ5vZL/36S0454AnCn5oiJ6JA9n96OMXQpvAa2d7kBEfo79rUlmAYRzgtavtaK+2
0p3iy6teEe7XU1uiCUboEDL0u++cuoyLHESXWO8NBuuCwJBDAKaTb9Pn7NmRmr7qkpOVeVBIQba5
RFDYc6foNtKx0LD+N0k13YrUIECgugTbkcSia0/3aNjzupg4Vb7gcMKCW6ribqFoIgEfMxieewqi
N7O+rzBPUG+ox7XMQ3QNQtxFerBVgCf/Rw6Z1pfJ7D3eLtex8DzGqk1uhqQbxWobrB/ex33FIXeZ
MF4+7J9cxhmTr8RPERB6FtSnNBmjeJW65mnQgAxGgQsWlBbTZuppFdMPx8I+b6byWRSwKtSsmAuI
gNmsR/IxGjAyOGQccYp2A7fBy7Avx0/ago6dP+RT3Eho13t5B/SoqttJ+esjIREsWE/eJLk6wSH5
pcRQK/6pdQG7q1/cEBle8icxyRWEluejIBDJXGvBTYAdzfm4nvNTSyIbXoQAmfaXetki1HgVRxwC
/BQ5jwu9mJWwIiOUzfs+vMehSmX1lxOllKS1JmuWJrIDBNbNiVpm6hOvho9kpX4v13PL1GA2zHVK
Ai3DurbSjWX2Gy/3ZUZL8CFH2MWt5HlklRs/q2hJEJ0UegYnsDPJAgClnJEB6kUxnagCxJgPyN+B
gAAHjvAv8RVomWgZnG7yckEm1T8UzjaZsrwRJmj+BovgI0wlloVoKMkb5C30/iQ74Sq++KJnTUgW
5Q9d/P6OR4g0+TKVdxA31z1Z32SFDD/YIFBUrkYR6z8V/3fjsh6FT1ygjp9NR3me2Rdyhw/phKGh
xUkP+ru/5OA5qJTc3l/t/ynbStNAJVowcB5HnE5YGoJsCbiqJn/jbP6UTSfngmw0mYMXfLrsSS4w
dI86+3LhGGkEh5sz2UDDkQvUE7w78fzgz3JSkqpSnpddh3rQblgQx6zcmPSemZp6ILsSDCgTd8vG
hULhG1kFOBm4Slb57+wUS5HvqPbN2zL9lMUSUmtuwfESs0KPghx8miXwMf7P6+SzYYtc+EayChDI
F0Jgg19upUES3iT0q8zHd3r4XBmHNaGDPKO5eiZhWYQ3z5J8n4O3tLU3/ADqR07wQd0Lyrb2NpYR
PscpGZb++4oIcqVg+My8tHuTrJBw/svzTA08pFYuXpVnDC/IDCNc0r8MwcHwvtguN9jKK/qsO3F9
GEJLklmwEVrgT3ATZ5ag4D8bQZo7gK3YiS5TfHcNyyHYobq/qxdPSuawYvkPnA64KtMbqh7damOA
c9yxPpInc/XUSSsC/dBjTDHsq18INB2nf89e+Ye4h/rKGyRQ5Ecbv/1B/Ln1TiIbXRgcACPgdz8y
o0wxiWuSD74rPi7GTzimTvpypA0hjjiU80quKSBYqkQlmGqiyWjhpnvqOW4H20HyHpyueVTGlXle
nq7hjKB/LHtzXZKjFzvjh1RYzxQLKO+vgNQypVnEUBhyxB2VZDRn1RHNL3EjZxSHwEyktaJgEKQ8
SDMKGXx8lar9RMqqR735dOAz/WCua2x2whA8jLYae3JikIq/ZT1nAcOj6w8BV3ha1vpwcd6B2GGe
3vAWDgYBxf9NbGn8sXF/eYNrfCQJYkBsIyLBHboJU/AcqDp7GOZHjltXAUPDPML8WjBIGLcxEkvA
Fkbhj7hnfoM4VkSrsU/CcrxstM1HFxnAPxUACNkf/4zNy0nw3VldgLHjg+wkdi+XmrAu65GYl9hD
rIERhdagBv7leN3WAT5yBGGa3A0R6Yf2UbkSvN308kOwcu8rO765kA0mqScHA2+8xta82786i+Zd
UqENzq4xxLuHopNjv02rPfGWZexPJYpJLvGkAMWhFELSSpfDElVPedwdliVcU+xyErYQ+8t/LDhl
g5GANTvxE1eBj1a3LI+s90zOCVYXB46UToeTqKBqnT0U6TY5Esjbawn8ksAaBpFREa1KRoLdj/IN
eGDhpcVlRHQI+irHmqKEI+Ivs3rEBVlX/wxIZ5humFB11W/cGzKRw5T6l30vlue0hBz/se84BC8N
cQboTTzL364QVhGQBGu8cZg+w7OlsEk71sUOZX4brtL7IC+OcRWvFxwWfcCkKUQN1t2V+M6UAg/f
Jqe9jUvKx4efSxrRRZG//xCVyYLBwQCvyfCV2fYP1q5I+hjOxPIAwzk9m5Y6uxtK73frzp+NTcbK
Jb/pfOcgC4ETFEmGwfyfjYzKWmsvd5FHxoFa7imY4uLuT4JfMg4kqCAPO7KQCx3Tt31Coth3s/E7
Ss1b8Tym62o5k2jzrSM2UJnJFXR082HC+RAd5R69Iui9DB1tkw1xmZImgtX+snfS5hqC4Hps4gIK
0fY092aMLs34H+GVgLhu7f2WxPHwDEqnMT5x4zpAAPu8Dldv2J66HgIkcmxkxhffEcvokO6G3wvZ
caWJmTxUNsU07VdqjmvXJDOaxDYWL1AAGzJTfY9lz13yAQlnHSgyDg1HT/6NXOxywV0fRgQZtpbm
jqmeYSkaSwG76CNXZ6Z1EtLhj3kwqgwLRkK9cYZfYgJ9ENWVANUFd6R0+NMq/VWSFwcjs1wE6GsI
mFXOFcshEMHnrwYSX//KddEjapk/zvqUXDMZnz+MZTlx4g62jmPvMrJCAjwW15cjyPB7paAJ6Rvy
tqMaX/P1gCVc/lq67ENLaqY3RcDB2dCkpBPbbp3NAGaOzz/5mdyZdjPdKJNDPkwkhFQzGUgAZOQD
dMLCzrxMeREyEBTolykOBctpyn1boPmrnDHd7dCFm9Cns3v+8+K778zaO9bOT4csDRGkkTG7rv0x
Ra+ob2JfiPFrNpvOAmUgS0iypmu2E1E3ufdEIvIuNEF+7PBkiUt8wqgWKex1iL33c5hbOfWA1Bfr
G0luJuzG043walHFFoauu8itJlHP+bheeqdEIRZ+ledcNT/lCdQPUJVz9fsh+KVTaGS0maiC4AQV
hrwY06YnS5eny1MnqpAtgSufp2fmNS5Q0puvikme+8kGFPrg2fzhuS9PWJm8RUBGryY+LatQMUnO
3O6DO3jkYn8wl5N42KcQmxzt8qDM/ZOuk45nsjQpmrSmg+GBnUYKzqh0q2+E0XmKGZzMdmatTnNF
5Ly7JlXJ6UelNCWQuPyuko8hUTHdsw5PFPkXP3I1TXHzL4Al+pfFwSflnqLLhOzR6yFSK6VIrmKo
jF3Zit+X0JeM+ct1LJo5gGxbzrQ2aqmZoWmp8cWjssuXkiyg/Hg1vroE1eR701FCy8H5CYCFmubT
4ubWH/ZR+CBU0JPro7AlEFNaszRwdcN9cPLkHsK+PMAH0PfYkxiDT8Nc/K2kLUKXT/A4ma2DHf2n
HK3OwR0MDi+VJdEGpfyMzWIdsZONOdlK9zIggcASvwZv6yNZ0B9SFIBOQluG6wmWc+T8SYUD7FI9
RgSfOcYaRws0I4Ukt58+wLnIGNWOpBob80FClsNUbmFLi3Cm4lxTXa7lDUhnnh7mxmZ03DuuW5G3
9PJfcT6skl8XIzzIYz5cFqLTr7ye5xRU+wnjSU0CKXlYgGOVL1SMrukysF35X1VePnkgRSPcull5
h0JDvNjQrx4BTf5bkh7z9xGK2aaBtxPnrTBfkV0Vp27L9VZeAZPtnVybjXMeZY4vH/E3xcYDR8Yz
cdUiXjp8ASFFMAhaxIjeIT6/ChrzoSKZRZBXZIUxSEEHYZp0I6hAIYT1uKqt5/nSvzqUCaxtE86X
0Wb7y2dQ9HdtGz5EbvRVZjGxQ/IVV0P+ROT/aQksdjUb+PQoght7/7+sg3OdOn21z9EH9cmEpi/7
izvdS3FWTnhy5+WTZKe9RF4aW0RIqMOk9+W9F06HJT2fqjzlubSii6ZXN5sfm2ZmljU+LmUHNIxB
wV63AZLea49JuyqsjY7MdbvTtATZunf9bcXzi3A41N3qKw+yjybLP2lNfzDG4ia2Lt8jK3qzjTZf
Fznq0DG7R6dcjuZoPozZHK4v9JZcD6S5khVAgUFbncn8WJrdVCEds1WyI9voBGaVo0oxM66g64tn
mMlqf13M8c6d+5wqK++2a84HjILLjFjr52GfXwoTAO7sajLUxvE9OktypV8QM5+OUvtR6lDGcH55
6X2LTNQVggSjDQcSXEsJ2eFCJ4KlrrYycoysNDEekiN/LjmpW6eBMX1K4+A0me7TWCS7q7LGBJY3
Uf6fNMJgw/WzfCA8TIT7UpDj1Xunyv7TGHSgwjxcTVTNFfiRz8bqhTDY5E3Pq3r+HrpAD5O0tYu9
Dcr280zVRmuPr8RNdW89AW0MnIm6M784/8Cxv5q87xntitOSkgm8N+NA6sJMJSTSh3NrvSo4SC8h
ZRTabXKwAZs1UKiw7NKE+zhN3uKEGkp4e5zbG+1TUcHzZH0Xh3STAXb8IwO+wMcUZz86atqKTpnY
6HckL9d1A1LwmH4y2oRNu1v5cEnIf3POIbCL6lCswpgy4Mr5VizjLfynNDESpKCF5bmhvFmIXVhC
vilJrubiHSuVd8Jr5jTKzZFky17xzbE9vxTERStgycQMBnVUWKzgzrbTP37ZnQKr/qHE5GX0GG5j
ZruUatoG5LUqyIMK/J+xMgtrLp/82mjIjTckU8Ylj0nyzTj75LUZ95JyCgP1aXBDCrxMcwlKP3fW
TmHU+4KsQeVpDDUZWSyuqOd7llrO4ykrKbXAE8e3SmqTz0xOemVdsHFa6pruCj9tvUuMNKEQsaAn
9rg5Qwwh/iRpS3CP7iwjbqKSNSXKyBxFNbNSxdzFgCoPETVPRESmy3ybn/OHvp5AMR7Lcl+z5vJk
4luVC0+wTjbsQlxUusSgJATBhIbMbDr9khPQTOFOfhmErRghIKOFqJw51deEB2hOEVkJO8LxPe7Q
cBlv2GCAbNfVJN5tn5PVgU72QcRT13yYdCqVhylYil+2dSE1OS+/VszrUfoNeR03MVr5XyilcsOd
woFoIcAw/Y+3ui/CJ0HQvucTJeEDEYL9SA/5dHypSe5B1e7bmLSP5YNQxEgSWsIwB3+ZtorXRr2/
jXxmIMcR4H0u/TP8ADHQMgFcQE5yQyKR3FbnJZIb0z0z8bzeKrNKRDirNpYafY6IFfVj/VMuLB2c
vupS6UHxKD08uWfIFI9cX/0gJ/PYtckthh4Ue2yza0gFy055Cqve9NdBee7FZkMXf/OD1c1ArSOH
Ea0Y7tdVbxykmWVPq374Y9hfw5mLuzTjnpQv+eCHCC4fwhdOfQnPe5IzyxwbIjouiNMtX5OgPxE/
1hnwDo9MDTmzuuJGXmy9Y2VFH1ZV3q3a6Lfb0PS/qAt6mmcnARYRJe0yKDeIjhMklvhHJRvwJOXv
8kXf6S3mcuKLvtNJZ7SRXpyL0BK0qeOQEgaB8AndPl/M1jK3peUdrq8p7N08vcWM/VMFCZZmHrYU
ndTDjZu6m8Gq6eW1N0k7YFqcgLnqQZ1uOnVRQeVRSKRxvu1Sd195N7QKkN9as9HO0XCKHPJq/mfp
vJYqR5Yo+kUVIW9ej7fAwcOLgqYbeVsqua+/q5j7Mkx3w0Eqk2bnzp1c2SiYz/onhEGv+ugNtGb+
xfo7vbfXRzVarrEvf/st9U+BBe11L0JWwp5LZ/2KOh/KGwMGVf2qyUd6aYYx6U52LPUmJZF3sEFC
MLFW1Gz+C530y7ng1/rfjZ5e1RIgh6VwDE1dT645Q3k1VQRiDb3KXozt1CvNEqmUqCRR35yE/6+4
ZwoNAOk1tXFwzR1xhA49NDtD76mX/5m7EuAL2nWPDoObxBvmeD5h2Xfa0LMFcEo3uldeE1WyRj7K
tklWvjs+jFB1dPIIT4cH11g80+C3Zb1cf1N67gRPbQ7+zZXNldazq65e6hNUTM3WyeVOjOkeB2OR
THlq27jemwgA+ZvhGEcWuHSXn6Oh2uoCS8paSnnsseloZmk/rotI+haiSaXTH1180v4seOdxtOMx
qFTp0BF/W4Yuvn14c71pD4lxa0/8NhluY1fd62QlaoDvgZuDScBqqzbKS3Z6E3h8TlDvukePXmA+
HfKnPpOkk2yzziR5LEypZr1ooI8/DSrXZ5ofwzqzKpqOSOBLWXCtOOe/zGzioKEtf2lZTqQ2Epwq
MLMnHaWPpKC/RsK4q+QPoTt2NWj9Tx2C/beNZDO2EBpPhM61YOTA4aC98fS6QGuV6bbn97DfPK5R
Z/c8DH+I8hbtoMf/agmm4Rgk8seQ/feXnZPDOR5orFcj5YN4m0svWhnZVRdYOGK5J7eyoajy33hN
/bd6Dwn0WQ3p1b99r2Pb+jol5lH0q+feb66RZss2pBie1s2ORTO86Bu3xROl3fyoOyZNGR7TppzW
k5Sw+ir6BSEWA4m6po7XR1apHuu94mh3eIqlo0CdBUdyhf/bFNeNPybjjfdiNRymKZA5sAu6HQIY
vW2+B340amwW1rzJNoIEPu1Jpqsm23YK/BDzxA+zh/pm6jI2e0Ya9l/kAhgckcAB+2Ve+eVwZXQl
Va+vNu2V7hQGrct7hchsqc0URNkmTjdp/g4Rn4M3NjXw3SJPrUnvt0bmGtpTqFLI/GkiYNKXYGnI
lCw4gFnh3+Aq537yyiAveQordcZteCAcvJVu2dTppCbOajp4iuI7mS+rHtI22zQx7PKQESyj/djE
zQMOmDGc7+iR06zQkBoO1bPZWFCLRuYwxBCo0vRvgzgFHK+RjFCkW1ooeVi308kSoi1+3eATx7gh
1xEF0SBer3ZcOgtm/9Gg2RO8BGmMxnZ2Ont3MAiiFeJQ9CJZR+h66Hs65AB+paMPMxysW1L4R/b9
1cO66SthoHDSs8kaqjXH8KIrBk4J6NIN9TF25En5IXW42j7FFm0bqfkdl7zbEiGuYj/I3g9Xae8C
1MUhpZgsME/V6F4D4PU5metnBm/Df0vHP/oyd+4EdSzOhqt+ZC2145Ji0lRHRzUHs5oZ5mHFZJVl
NBNLWW266Zk/gUgObUhocNMPb7+0dUUkYI9ALZDde0PdzDTdOrOprmOc/MvQmP0CjnQPTgQVuLb7
DWUkuBGRd+qoFLnS/PTwEjpxtqxU7P1J9WtzArpZ2umKPum9BrXGIie5TfGgsReO67CLtgZZT9IS
m0xL9LQM2Y9S/i5tix2GeGvSfjBN4q8Ka3/lY6r1T/i4ySVGmGWxqImVBsJFlfvqWvJxNkp0B2hi
WpvhdDYK/34sAwjORvFsi+BIKgbRB4gqS/JTD+i6iYyYTqox/Mms5vKLk3Orginf5ZUFK32A9d4e
RtpXmXqN4rwIQjKn5GQs1V6kEYoOVbamJH6LG9Wsm2R4Chm6vapca0cyvy/6Aa63FefA5fM1yRn8
XZj5C8rd+9ktdw6Mu2xwuIsEyld6S48MaLbXaerTSE/NFdgem0yHvAYmZAvqoifbYv1K7m2bDyH4
OMR3qsCoUxC4QtxuUekhHjBoYgLZ/kXTdGA/46wBoXUw5w0I5I2hf2l7CtK5o5sFUj6m8aw37Jfm
T+mf6BpGvAzzzh+sO13do2Sooni3QEHRVsKg7V7TxzXvzCcw16C+s1j32EINjCkv3nnhEQ3kjdYQ
UU77xujpk6bFCOJ1fmUmTYRvPez5QLMbtien65fOIG1NnX4563THsqcHigpdVF8WzdhgWhcuTbOP
F2+n6OIACTO7cCUXc5fUw2/gV7nuXhc2jcm/ZKXaLEBymvcvx/A3atX4uK6nuwmKuCbNgWwB5Gui
4+qiyFOJgchiWIhfqM9DUp3YjDumvxCYOM1HB18zn2bgIaj2JJNAnmuniQ+AThPsfF204h2iiFAC
0UT47qxtIO9552hJ9tlgmauycW8yO9f8k2bLhtWrI80tFLmGhh5JIMAjYHMrF7qLlFQS3Q2f7oTT
XcemaVxKpn9S0hqNjBIdZvBo0yb+TGNCdHr9gq8GP8aaYfJ1Xq1BKZ0FLTRY2v8FYwgi7cBZdzFI
L9gtv+0XzYaJo7Jt3drXTMudZLCA/uMeaaYwRcZI03ySG9FJRKpTsNUm2ZLm8eozRPpAzvujKTza
p+pTS2tq+g02lBTVmRAzBIPweFcNo/je8DeB0GE6Bu919f3hH+HTWSeN2tlXVLI8HIAXTXvtlHAY
GrSuiNmWvNRaxoxZILvQSSq3hfxWxOVDLupTMjPpSVuRXH1HDseE7hWeRZtKvhHSEn9ghRsTSYhE
kNfTjIGdp+rb1uPTAP9X/ujoUqfAOsXVt0zjezxBkY2/GAB5m67nzstyXTwID/O8bRLnnr/Kw+qQ
FAq1Ja8F1SVyUbM4h3Gsu3HfXDLC3LU2YWd/iqJrdoFS57m0XjtH7V18ZukhN2DEz5kR/8Esv2oc
opdqM4+qW49WFwOG2PHOpYt/Y2PfBqN9S6350+XOSJiLoWtw+40f/Bmkee/37EgN3o6m9dRjqJd0
fIn6/qTi9FqX9HDr5xayeEnz8Wb6NOqaVXUXK8ZD9tI/wwB75e6gRyTLD78YUEq1d75K/+o4b0hR
io1KOo0ia89A3Z2IAPSt+CF25U8y1Yi3DWhXphgM6afGanTbo2sPu9EOggdNAJMlbdKexWlqkIGw
avQAA1ARi35xItfrFETvxWyWq7SdUL23d8JCpqUxrd1km3C4/arv4aoY99jz4CXXF5Jsa64lZyDw
8v0AYPIY29ZrJtA2q9LRWCVO5G97XUIIlkfSTfR8oPEGufnPl4h+1bELq5XnnUXmrKqxvfiVX26q
nGPQBzm4gcD9MIbGCOAkLdadtrtzNmyawD31ijanrn1CueLtFxJ0o529eDRllBDT5/nZR/F6xUzF
dqMWC4Ovdd4yTJh9Gdt6z+DaHcIlzipx5wlRGGc6RWNpnJiMFgOoQm+lAu5Y2XGgZW1tu/6ubmKe
tIbtbUTc7oDWpCqm8yKotwHYRG1T2e5VjKhSuPekOFm5dQnC+lrL4t0iPW59j8ZnN10NpnsE5lov
+fjQ5QEgcjnBeJXXRDlH/bWqe+BJMt0gugT1dLb7KlxbIyOEtdkYJsiuVnSaQrj7qX3MucZdhbaF
R6ZLxDqgstIQ5XoFtUa8xgLqoQqPoR/BwZ9bauRqeJn7GbgmOLgATvRtX4MgfvMGA+Gcri23dtbu
Iz/5S431rjOjo6z6y8zgd2YLUPQKt0vfnZJesU7x0SZ4E8DOBCj3TLQ5yMQa4IsI2GgdRtdPVrk9
n0sPnSLXfIoD6+wj/pYwuGIrE0RrnEGtp4B5Qtoq641MQnjlRrxssDszKIL4U1O5cjponcqZjolc
dhMYveBamRQrGAZ0jdCb60khStqjqZfRpgIMXavqZJuUUGmzlw5i6EP00hQXeJyyBDfwSRft7hFE
+do6ijrAcEyLmloU8i+rqFcn13IfSbfNmMElDgMe7fZaU3A2Dc7qMLbnWJd250R9yqRF35iGXsIq
B1lR1LQaBCKjo5ndDzohaaNDF0/rJe7fYRzWyJGi0zPD1xyKbgXIdAoTcRBjced62Q+OnaoqLbG6
MGMWxr6kzc2o50tkMme86qt/3RijI8pK+WWmoYHoRTlWu7EculrtRK6jltlZ1aD+5eXwoI9mM+W3
sPHiT82C1oWqiRrrOk/bJ7NJMTqwLnvrG/2sUxZle2T8aOX0CFRJv/QhKqbUPJQe/VsyNhwcvPlP
lcZLi/O3VfG8UODs6+BZYjjTCEWNng5VWrbypgGXscr8LIzpORYZ4DwaUYR8pg0bB7qpDs0y1L0K
PFo0p8jU25tK9dTMTcI0U20r0UBlI+IphC03TWy+a+BflfRBRIk3rC27+DsadrHTv7sczHhd2Z5+
szzZWrxalEKuH6EV1H5hraWKh7emo2vW7kvkJUp5GHz3Yno1/ETf6XZePV1RpdnFLShWSPAFpIw+
22KrfZI3cqs896zNa860e11r+t1c6jMofa2LsYN5QlLlRsVpyrt526VRsgvBHCKnOymU67Y2qf5q
slDymfvD4vjueRqQHfHn6FvnEsFUmNtIWmpXW8NL7BQvAqbEauwEgOHIhtSjg98BMkhmez2N8XEg
M3UWJF+m8TtVwUNdw7ntcgbdhUtlrLVLqY3gqre9M1ya7qO3NF/+6Hmtq2GYD2mQwwFS3rhOB5Nu
sNbqIZhEy9+osxGgBA1VVvmib/3oVw/kTig/DME9AzfCbWirHyaTtgiHWKNPUV/E2xTZxH86lvOs
YDqWNqT/0cjObtrugn44Dozo6YeeDcw3uptkkly1EWTzF/iwfAp96Utj1EQr4IBbq+iBpGQXTsY6
FIhdHwJ/MFGU7JxWFyIROmYEVBvf+wsaKgUOyei8I1V0MA5Wd9cJuWP4BUTUwJxANXtrk2flS98F
5YYESx+FXSr4kCVQ6R/XssUHOKTRbUsHscxgCGjewXy1ZgC1AhyuayMkYhZ6OZyBTgl+J8duX2Gc
DF55hKTpz0mwcmYcL8JSsFHa9HlKQgB3FN+S1L4ruuFmDmK7dM0DPT8vgmGKU2yvgnZ4bZUNbdXe
Jm4lVgIhrjUDDP/FGRC5LoeXNOK91/IH7jga4LseBhL17JkqLUZgZdKunMr8y/MRECJ6zccACird
ACJPdTWJ01np3hPpZ0gLQD2zuPSZtH/MBi9NSFaXyEeo5AlKjH6ZIn0pMkABVTG8ZAILGXWW5Kid
cilDVYwJkdYxLduriJtNmtgnqlv3XoRuFrJMtCYmNewjM7q3w7dxrO9c0UNIhxjj2oclqE9ZB1de
eOuIq11HwA5E9jUHlLrszQ0F9x7pQh7DJhxuOuOkDD15KzpXqk3ue+HYL5W04WSn064tbBpxkfQM
u9qgD3/HqO0dX5aRuoxe65zCY1fV6xKZZLToA8b1Fma8Rb/1uSupf8oQPr0E7ZABVVLRzOg+jAx4
yuxk64lr1BXkL0RJnXOUqH4W9lNu51hRioYtqX+BRNg0PvEd7cKp5GshqofJfPcW9c1z1MxO4xKt
nVTdeywlXTzlvcnY087IkTmx10EYbZtGbVoPenhL0h7b3779UCfmem6ah1KGe0YfduxnZeXkm5jG
wSouriDzITex5EPRzPsyJAet3gd+k7u8yRnZK969RaAik/51QVXU6wYCIGZVOOahGi2gGqFPwJ5Z
IUxYQMlKIDiYIdO4lOume1zK7ODr/GO+tiGRtI/G2G5svvXL82Vy78LMuO8Hwiax0KWG5grQVE/O
WbqvoTEeMpc5Y6Ki96BkkpNrgJXPzr+5JYaskYzCJs5jfbaHaatqf92ZLxOWSrrdZQ5njFuyi71h
K+hnjYWJzg1Cu9ZyZmb1rkn6dTXNzPnqPbSYkYFFXdA+5OlxGrpTzigH/YAyTJ2tIeot5cyHUHp7
jPPv0vCEHXQnrRPamljqAg6veGlw6m76EJXjE5O3+/rqds62JxQ0c3FIY90tNa8UAHoyEh6B2+AF
YWR5m7AxOQHpcQycmXTQfzEGQXkj+6vg7DHK8NaY7U4h0bcq7Mc5mgQImP+XuSfQfIjnDCTdCPH9
rrl3E7GNeF+DHiy87aqN4vXcokZnbR0sukU5Wp+Tfpn3bEozZDTPUVoIEQdQXMBevaWQbxsrQ1r2
EBuK/N1bgwIS8y80tuSIvUJHNvIYrdnO/LYGndh8lgFBS1gC4STOvhm6F4LuT7IeuvIW5sTcpWH0
XGU+uobVVzzEQK5aLLJbcyZFOOyWqODOU1TJkFkG8RY1ehFo600+tvYpAMSsWtwUvUMUNljWNk/2
fQ+O49n3RTNVHCTZHKKMCn5v3qhIfE7zWGyZUvne6zDNr9xzImisWyI6oePblCc0eftg4/gsqz46
iXMrs/yj9v1tjqCfa4+nUtVbWTkPy1jtG1Ux3nlG7TU8MeDz2aq87dyl65xZIgYr2jFS1K+Np6Q3
9nEjj4WpaZHD3lXqmhvxYy6JO3OIGKtuSONdHtgcci1K0ZKJwlCccDESlE2itiQMk5rQzDzfLIcz
B1/D746LEZzLwETqjCY3ynocWxrEyePXU1Idi3a+2JFTkv0utAqPb0ES7FqOk5vDTtKqOmboi0MH
/huQxnZGAozTynNMl0rPRNF9Y3pvzYzQTU82EA7Gtadst43H9puhBvXOrAKYlvndGFvk2flepjGs
UlVTKAWOtErod9mwhCsfHFyxS7R8bWyve58AzFDd/pqZn9R5xgaFzre4LW8yNse1yxT32uH5+vaQ
ee43ws5fDm9FaX6bme0pVMzO5FwIaX6hkP3JQIntmMQ7g7uzmgNxLV3mq7IJIdV2Jxd7Jy/vZOaj
yAgOFTJxUuQxFaF0vZg1MzusWxD0CI5W9Baz9emUv5TC/Ne53inVsuitZz4AHXOpon0XZXdCYt7c
Yn6PWytbRx4irqVdrOpC6q70n87/SkyDFh1/to4tjFinGi9WEF+WCKc49QktE7JLuw0ine0DBJIa
bAswiknRcVQRi1nhhEErhvhFCZPefTcQe2tCYcF0oLiSbUEYyTbWFDw7EsZJb8hzBxHBdzRYwg46
VgmhdfDogGKYzpuZ5yO5MPrAH4Fa3Edg5+zUu0YLdSG89W11ZyddsC9s686yl68lntFRTjYckjR3
KO8f8ENL2AOs0iAt70sh3lE9hzf5ugyCVu1v6nA7vlu/RJL/sShoBOajiZXRf7NMHppG/Z+cjZsK
wo/8D9fUFFqPj2PdmUS9kJlhUDXfmf/Y++D1eIrMfuTb9A/HJDQCXhxGp9Dtbf52MYDsdpQ5oLpS
kkCdZs6/9IHGnYZTrp20QGvIlua+Ry+DtuzjgGAgn4ffGVWx6538UOJN+LFyajVVEknRq0FdK2ro
BKxxojyCp6i0Id5jPw6tBY57LI3XuINGTPCWTTvMD/5aoZcZBuBZ/otQFDYZ6sNwYW1yGyBu+kFY
RWK8FAIiZQvkdKgFu3c86H9PM+BtPXJIlpie9rX5CzCdWAr+eSRWGWEqRxmFvuBoTDwev6WcOPyw
z6NLS2HPo1rIdJ+hjR7SqcJDUTpa7O3MwvERhfTXS5sBdsXZix85fytyglAYx8kr9n3QfChlnOao
uzn4BjM1nzq3uu8s+whw/OqVBp8fzZ8mJcLJ47pQMrno3+LFxm1plmudy1volC++gh6AmzJJqFeZ
tO67gXWUBCCizb4p2KbroBUAgIaqjsnCGsXDQpdE0b8yzspYhW1ySCoIYaaAXoFqZi9qsfLN6bmK
UpcesqnZtHZGp6MgWAqqaTOnbE400iLE2usbzQtcokh+tkvJ20bpfumQJBADZeJy1K0G+Y8wy+Dc
NHZDTSn6KRFWo2uMm5HXxrNrI55sFuk9bQSYrK59nJaUSGtaZ4k4hVH6YU7a18fpsz8WD9L2vqhO
70hF2T8DipCWEBI1tAL3ltXk6mEtkY+3qQZJldxpE8eAuq9UVpcB7qhHjmYv6l+RISQRZRSYYS0D
9i890+ObBZJhs1NJdLYba6P9vv75NHVQSUNXe1yiLXOEN8VIySKFXJD00QvKKLdubrah65wsozuA
KmzrxUeEniZJr9yXHWyaMITYOs2btDUPXSh+tPWNgB16x7vzqeIgm7lvl+nEGm7Ql/xcxhK5Hgn1
paUKMYOnO/ElEt62yrSWrv9cxtEGyc5jXAKWea2P4KX6CBp1q5vkPFCRJVkBtSytx7aLHvSRQav0
xKg6pM76IzDGRl/DNAr2je8SEnKQp3QTx2LtELcVJSwnK3v9by2r6mClEr7bTAgL0zo2LvHS7Yuh
/qvNlQ/JajGS9UwSYRBLANs9B2pkDqKTZ7tspBXDljezcINVItR7tKRfXqI+/BoyVu9RsB8vvYpW
nA/UGFoSC2uXFSMibTH82tjcSR6WNKqgqtbessa7McMcwYppPlRLSjHYLrHGDYkJ0dOSIiNh9ygF
e3Au3cjee1nzkTsN0lR1hA7EdPJb8yWoja1tYJBDiGqzdRYNQYkhbmPJYA6W/bHP5M3nNnsSldSo
/oHztIma8uqn6WkOe/BudYm4ADWBid7oDsaivYh1I/kAW4GuslFwnSTlIyheaYQs0rCNqvqJaAuW
A6nG7Jxd7I+Vwyq2xWXI5eMyim06RMe8oVN1sP7GRvRo0DFCJ2t5RwH+CnUJitP8PudyLzrvJGL7
IQVxSJJGY34aEqBh2i0vJk66abigVoTaErQ5a46RUAquBc6gc8Qt6sU/YbU3ZRfPiWl/6k9ReDCM
wp2NjMGM6usKDr9WHND6TjJBtm84gAYfsjkkQwheYNxDJ6DevdKnY64oly7+e1IgqOG1t2bG2Gg3
J5r+VMzqCGsVkjp9fNVUb12i8dqkSpL2z4PqXsOMhlcbIM0QV71BzRy4gGD9vkvqr7n2m9WSDbcp
Gq9hZX5GSU/GtZyGyF2NJiMwQiZ+BMlagEQRoR3ERE/qtNCOGbxFBKqyCjjB7UExISPLK7xkOibb
vJgfDRLewlenslKPbtf5azNrb7kBEo6xnSO0UC0qlH2HVgB8dM8/xKX458YjAY3/nVKoXZuWwWmr
l9PvYjnkD/pQ+64DSmu9WAzsMEf3pS/BZWrGhbStVhGiCkrXQ/A5MGQiJESq52mvOkNPvFj2eq1L
Q7zYRTFuwqr98OBmNim88SklvIXVhUN2xZX4IKMyoaD8MTUmxrLMpF+dQ6YQ0JzF2TLM95GsjFTD
hZFPFrfRHsvlCbpl2uDlCuN1mu9D83GZ61NMJEfQFm/5YD4QfV6d/RgFrJX0qIMVfm1OOSehRWDF
0CnsqlawPcArvzJqAUZJtF1iUun7lsSblHXhABIRhJz8enhk4PgujbJTuMRIAzIuVKF/ZvzoW6TC
ex6VcgAMlgAWzTNOXpLvMvKjIEpwRPrHgJAyTVy4DrkDHBDzX4b+CUer71DPLIqxt+940bKIVrj5
wcZCEA556bQhCV2JxVzr+6B/3Hjlvyn5T/6HEIqf4b28EEwNncaKHLgnH2xzb4ef5/N7DA8vybc1
dXXPF/4ADrTGMwvNukK5iqBhkdV1Qg5cqVeevSWOkaQfOtD1yYbAKexH0vtDnf8Mzr10P6blgc8J
Su9+mcoND6B6k5Em5ZE62V+W2wXj06uofxR5O1BVF3Pewbcg+Akdc9MzFmE2jx6JrkP+oR8lHbxN
1iDQTYaX2+ecUHwmpuUjeMCk7bc2khHB/CeBoNCbL5lCwTGAjzaY28FSR9C5NcFdiax318NpmXaR
+VWY96oAPVj+ksbrQ9F8VzmDOuz2qU1xhMbPVMJT4vlp0E/feHdOlX71Jv9poSbzL3RcbtLGWkkW
RaMTKs6pNz7xDSzmQBWVLx4hJDsykEQprH0j7A/SjDUTttZJjy5hSSfEM1oBmDHkJcRnaUPQVVwI
KvLdPpr4tWx4CVQxqFc2jUM9YMxG558zvOXVK9WqtWIjPYCgvPW3VX8j9uUb2YQJl+bpAS7PyMxt
gh45Ke8wR09Yeh1CYll/t79ay+6DiJQKEQMCJIwWmiribwl4TNhpRBfIvcc0az9FaOlAlA8vWmaw
1hAAnSd4C2t9Bn9f2bguNMIKCGgEnSbEkFZpWm6/93MEkMwXigin2K+RKL5ms3dO2vFRTBDreY7G
cZ8BRigBjh9i+M4J8/USjqgFdY//HU72wFVcUM88SfFTBnti4d6iezU4s0NOkqCFEzIKKT3wnZPz
zX9zm1ZnfWfxVTp7kFA1Gy/adMheZ/qSpb+QWBhMr11BKZtMO8XbhmTkTeUeZB1dQs1H4aTKaR3Q
R6K0s03eOS65A1YplzdOJc+nAyWHpjh3hGVLLtBa6qxtUYieC2rwsB+djbVYG9VqQVGG+/L1dye5
SY33l31jOkYdIkbq2+dIhVA+aDLJDcAyuV7G7tj2hrZ3OurXBhVkRv84b6HwLmF4nOsreyUH/66Y
SMFluCnL5sZGJ0Z15otjFMhCXtnA3zPLmCQRtt9tHt6CiMKTEX0NpLlimi+BGLdelB/0C1q2tRGq
vI08pr66pFo8BGVFWE8EkvZSApOQETihPFex8YL4sSO/lghJ0QcO8YRKWIgssQNzPbSAP8hbtMXg
CAXVXiNH0DW5H/r/uhlKr3rl3yZiLg4Sp6LGsnV0XmoDyd/o6I5P1Q+jbZ62pL+AJhTIaUcj8ObX
cCU/8KKoMv/mmwJYryej5an1XeTTda5Ek6NLd47+dn3cQ1oVZfm2IF7OrfSa+sjH6ivFn1g6P6de
4tEYZELcia9tn19VldPe0BHY+4uvKBM6yjYAH0fqrdR6fI9+2rYBsMzPC+LtIgpplrIIiePqoxiT
+T6vy2cG7dKI59+FBNcwiX+aOH9IkX3aIyN/0S/YlBWnp+wwD+54FV7WUT5CeSpvw34/iak9Jh6L
Kx2LFibEF4gwH0Y7vA0xIoSACKuqQ1/bglIQJNPOMgXfFxfpZenorik8Ptwy0m9vHvVc15oWzEED
iAjqhzZD08rso+v7e0opG4RgdOcd/fqovGaTcSMQOeRDtUeVey+ceZf18za26Cfp4+U605Jdws9q
63YTVRCP24hK/XjubCLEKQbWTE4MN8OHPXBSqE6dmkm8RoVFFnpR2LsZFlqdTPCVoMhEl6aQ+1aK
r94G2mfE8N4t0o3iWLDrzOU+dB5+xYxOgqbCkcNoG0xCW8KdTn07YAAnCQD9LhMNojbVfiRL2rul
D4BGukuT08MDwJeDS+D5XCDs0fhnQHutubzx06So72Hce4w8DItNoxoq9S4iu9+VCcPfoRzo/Jh1
uBFRfDXlsDf9VzPRvylZvgLquc4QHPlTYWfbCrpQn3n7nivrkhyRbe9BlbcO57EKs4ug+aZr7DvT
g7bfkimDA80xUwQ4mJDftiW/sWfWDqdTAm3gByuQVZj9myI0yM8IJqMLj18Md8ns7fU9cZY3RehJ
ToTpgQvzuwxuml99WogIF4hmuBoLEX7B3FD0K2gkUyege2rwF39OiadHTph162tYR0AACXFB54cQ
BOnMb3UaBykgOrpZuq7Dt4mgipflZ2X9oB9XIllt+9ZFLcVuCTSCzHiRkI6Q+sEmQajynwQXim0+
cRpcej7SoiFt8PezUH8A3NAmsODAhGScKTQxuA9heRhCCGVlAEBbaMdDjn8QFBIqcXLZmrqc9hNt
IiU+pCAkx02iwUDDAUV4woYRsxnOf2SKsnfybbDUdUGdMnyLGaLFpKsWq+JTdJh+XQ/HT+8Uv8Vh
b8MeWfL5yuvpxWRtg/GS1jj3IlbjXvWhhEIcO6iMRIi6KnN+YOpYs05sJ99XYLSH1EqYLtzk+2y6
cypjkzfVIwSqbTdfJyLNQjYbP/8k1DDnYD3ksG0BQecDMFFr27A/hz9hO/8kXrjlAPLOOlpisPZJ
qeRKJHvjisIfADQTlPDEOB6ZZEYUnkC1rGcf0i7nxY/lX95Hn1nTeWbmxcpzWvS2zNFeJc2IZnFx
1Z+nXY3sbKqF4YFQV3v8Bqzcy6atmOyTvbgbB70ww2n2+lJx7vhU38d5xDEaHtZjKP0nyJcnzdvs
SmSmgq1f5RdLS2v6/ZY4RNKOz10e6TNrOXKVnCiP5jk1FP9Su847vn+Bl2dohcP8IyYpcFR+klwB
KxpONJgQ6AXrAn8Ep8V/1rajJ10qbWMz1y9sEx+gFugNwbJn2Nc6dallUJRNuu5SEG3DYD0tM315
E/x/XteyQXfZFr2zqbEpMdA2HVv6M7sR1TwbeWEm+OhzlzJE3IaU6/jaanXQdUr6XtI+uJSh8yzj
JdiWY/POgWI3WTqDK0Yu4OMoMzt9xtuHgHsiPC8cVR1r9nV89n0YEiSfuCC6yyDY1baAqh99TYQL
lG0OqnkZGiTWWBfzHV8+EMfruMHlOYEDrZkaDBGHjXAPjMvjYPd31sw0HMPWxgc9dxet7IrfayOO
N/4knQ6AfOYYGD8q6vb93ByS9ERZ+bL06aXgBvU08JksCcktQvHOa9236IAOOjbUTsXHREES3XXM
eINw+mHRr5m1jwUph+mcpKkjgs7TQVJCEtAMw1tajEer/Hbsd/5ponNZ21FtTbRF97P+qHeRfdF7
wfBA/hfhFYJqwgRemyOGmQ7y6ETpa065qqV/HGgPLIxya8Ctbrrxnu9mqYNBIQzKPJbaf657QBOX
2TIms5IkM7PseUMH4a+WBf/0+8HuL6ShjYGBcyAIQc5vumA5TzqBsooAkUXv6NRv+smS6cyl7BFm
+1XiFHfDjDeTIYM+gQsC3XddX7Na3aWpB1Fk+Cw88qG2HWlAc6N3q/T/KKL0gtFFuXFKMD1eN/6h
RJla/Vk1WbMuQ3RnwEegvkFbq3odVSWUC2oZXZy+33PqxoAElKKq49AJyqr9j6TzWo4V18LwE1FF
Rty6c3K7ne0bymEbEDkKePrzac7NuMbbTXeDtLTCHxK2YcjkcoImGVrOEdvizZIs96GaaeeCgjbN
Hd38G0zPNS9PGn+nv0sP+sAVzxl0EpcBuklgCPo3vM9c0FItsPSmOswNOCNH0ATKCvE2j81zN4ib
bOTa4c1FtGzFEuyIm+CgIoyam+Lipw40sh/Hho/coQlkPhmk4zTVd6qBYFeDZWQg6DLg01lMjENS
LIczPlx3OqzADVj1tGZNyNbRlHGk+A/xmNFafrLAhqbdj1hAbjInoxIaSM2YWRy8INvqG0GaJ+3k
Phvva19MK8pVIFXWAxWyyUjVj914A9FvHcTtTrSfenuzi6bWWum4ZLP4OGHjDAEB775PsCnIgr+q
Hj9bCuislKChlulUsjVDKh8GkizKfG4fXXpIcf/UAJ8fp39APkDHjxhrMJprP3UZwt85JNaENCIr
iQlVV7rgLlh3Ox31TGEfpUY4JtETSYVLhqoLFpA31B3+9JENR7/0AdVGICYzvBhxvQRp8uRGACYo
XfRBtdDAbXlRRrsgL19TqhxFxKpbsBOGafJg/JsLI0ZHcFcFf13rb9um/WVHwiTU5V4ShRszCS9D
Cga/Nc8cKfnU7RSTR/7VsuN1UuJ6kTzhLrrSrQgVjfuykgvZcrnRj3fG2EBX/0UyXihsAvZhOR/G
DsVgNRU7RwPseGg6PQirVyohNPPtvVrSncUAJg3+nwfWMEyBHIGnLIfgx2CgqquB0bNfOE73Cyki
B6PepaTm1iyffeOfsn7D3H1LnceAETMRSs+XZp6DzrT1po7NHh4XURyTN+hSpBw2tLE8L+hXY6LR
PJrGzmNcSjxoHePo9+Tjj07gXY08hKXRgtSpQGNnh7L6W2pjFdjxji4us33WH1U839Zwu1OQ4caK
RQilBg+gBtPDj5C5D0KAilAfIdxpFT/6iPEStXGcd3JFkjYDyeSxRDuWL62rX2PsP/gWOqlKinfG
pJsqiNed/62DP3zJAT1hv9atQvS6+NKcHjwtf7L2JDhwqhizt48dkdlw0Qsrhg2bpzAoCVmIeFvd
mZxtekPE4t0Ks1VhSPit3rNPLhdBhPAo89lnfJsdSLwNT5VdYptgCkHYQ9m9duZ0nZczLIankP6M
DkNsJ6vz7vWhS0cmNOJt3Nl0/5fdgICdH79FhouJcbqLaepMdFIzhvx6A7ICSNT0EtZ9HWxaDHPe
6jMaj9lLB5dIYQaIfwK5Imkugd6Y/J1exU0RxBu3/pcaxseIFE6e27+j5bw4S3ns7eWpcYqXhiKe
W8GVF7BvRV8DJqJDDOidSeCAGogRPy1aMyOiM5tmmuAGO8nGGZP5cDE+9rG/3NkKNwp6fYWzfKTL
J7DazcD1B2u8H9JnR2/1cfkCU1rfKYKtQ/dKFOjWxES3tDVRnGSy6MwHCVFEJ9uRZ98hbPqspHoz
J+9fBO6SAPbEpwyKr74anuI4RX6gat90wrt46VUnJHM2POvVr3JrB/DzCTBCtzHCacOi0CnsWCMP
NOA6gFC+Tq7Myn7WYXiIr5zyiF2u8gaOA8cnXQPPcO+VosPEedhxqpc4AITcVJ1W2Z79EFTVjZbk
gPkoszG6zK0aGC3WPUG6/jem+CQuD1VaHiL8PAVHTzC8L0P1CUoIpX7sdwJoVt2IFHYFHFyEzlGE
Jf0l8D8xM7qlXFXChTECHUTZE/Gk8E/mnN6TFxS7pTeB502HphiOZqVVsrzv0IVKm4yHgG4C6Qhw
L8rrCoGH9QKeu2d7NmV1TmKwR03Mtk6XmxmqNzIFXMvwOnbmYNiIsqAOKIhxmMze6YRKR+c+kdM6
QLP7WHF8MaOvc4xaGbhtLItN1qaM3yBvkN8AzKfRODPx4WZ4KXW0VVj3trm8G2bKG8/gzxXNaNWq
zzZDjUV5DFpl36x0eepm4J76jsWQhlCuKKERKY+2zENQmcaHIWzHXZTSu4mUiQ53oWn2cFxF1pDD
+fPGrHKqzTYGBdcXf2rGhJycxZ6gZKhpay2DtU7q4jki+7fk9K38+kUXUjXeQmMIfN+JBkildOhJ
FdWOcQbKUggzeMDgGume7Hp5qQIbDDiY7RypkBhDcawZqzV4suRipMt0p7N8PX9oR2+v00fVu0Bd
x1vggaOYXA4/t/u0yukbc8Sfyq4e4jZapxU3McsQ0xhjsO3OMYtG2qAe0o75QGXoQjfXNWFHh5+p
EtoNTgUWa57To2qkFmnOEbUgmPZtiMmdxzaaGuOjMdRT27a0AsKSPNTr7jGTRsjWWKKd2wr2NyAV
NNUhO4n/yDxQqJnfIkqUbSrg0Mopq7s5BRGW5O1DEE7bPqgfhywUd+20DCfHSNdNNyHZUD4trilB
6iXhQ9RoTY4F4m9pde5qLpBMMPrmpWNcS5PO3qROcjFjeWKJXZwW3a0lOc/p+Nea82eYzie9XMHj
bAcVAfpKOEBUKqAgTeHVmqK/JIJCGNtBcJe7ztqfRiA6WNozC0NfA6dwEyx1L3FYGSQK2wDntl5a
LXcosDIE8m1AFHP50Y4+E7xZbNBjAJe0mJ+NT4avjOXLMXOAFC6Qolx5Yu0LRthNmVwDEX3VOT7p
pvHocZDY5DRViDlCHYSXueC4DXCfD2f8igNwiXAFd4qDYYy4XC9cSK/MokvTOWGisxZsRdNU5yGF
PRTTC7bcJdxYBvP0WFT1vvIAWiRkPkzi33X4CZb2qaJJEhsjz9VG9BKg5l3uAeuqLG6pf42Rqgbq
jiabYqf5qsdREKhV7D/o7oJo24PdZWdLGmef01DvqawKAC1Rw8ZCvnjmfPUKlFmceEpPWeV3J2Da
wQNC1qilUdku0o5voe9BYQdBHqsZWnTTgSeQGruZ60QMTCENOwalgGRH1AW8YbboRQJKa+NxVY90
k0YmZMOCLeciokcqgzPklvWyDJiuW4+xRi/2Yktf5t0M8KCr0+d4Tt8cN/+riLR3ed3Vv4tRhmiz
Bw9T5FqbOuAr67tSpoQ6EijnCHb0DJMbCFC+Dl2mXiQWYI6eXX2i5vI9VOwZPKrRQuufjbHLAEx3
DH6JwUbvI2PS/TKMO1py+c4M9TqhFrCfYxOprAzJgKoCjQImLI+bY6ANM3yGXT31XycHjVzJ16Yi
Sddq/yYPhPN5cetTzjI2MAWs6v4tnPzX3Kfg9lPG7Emeb5hm3boSDKfIEJjvg1fpoD+ub2iRNexq
41hGEaYKuXU2h+EN/y7/3pxLMPMWdH+jfp+M8dOT3lskmsdI4X0TVl8haY1LEtWOJRvPRH9OtdZ9
041/iWsLuD5j+V/Uldn4zoEzk7MRen0vwreineqtR7dyFYTzj5F1+U43fwSgYwvDSUfUEALabefj
BFM43T4J67MvFuzXm51DiVKV6goBZYeQ0HUOzfNAZ2GySBL17Cf3DphAfUy0CkIZH2EXnEGprFuG
j2YOJqN2bI6cnrZyYZ58G2EnMVyq0D4GPd5yff3hBVgFCVsddbQohYeZGJDvhiZ9IMD6D82LgTzC
3cAlwqX/7uQSrApMLtA0KO6YqmA3p0ho1IBGLNw+3VUHvFIAdlzidNMJ8exj+LwpkXEA1zehx1bB
YXKJgyke1401UpGjTtQVoZ5JgIJEd90EKuz19HpS3IGWtEVxcc7QJdWjlXBE9deECCZajqM4lW95
hvfAQppkUkXeLQ2nZttBZWmdjT0YKwtMHkOiJ1/A84KaSs/jNiG1lcfRPo7LhzJzgvuITvO3P8mT
cq3bqEQLxbscDyBUk5UNygjj63dJKpw18nkeZ7mHV2if8KzujnkAYambgqvOFWYTGlI+gqefnRnc
+Fg/d5KphCgB0NVOdZod82T08XEAnn8a5HTh3Nz2DJPiaWEOEZ1gOjNvzDd5V2zcpSQSjds5t3o4
B3QoqUVzNzqD+STJzle2yYYE6kyLGQ3dWNlna2oZDdjWh4ItjLY/AAQSz/jsePNTCV/xzk/QdGzC
JN31naeL7TZS12Z0waXYMAtKBSG1SfQIasrEbdCNsGWa7u2C9HVKxu6tc7p2lwziz6vyj7JwaBUI
tBOQP0xehNWBnLFMoDADG3PtwbEB3Ay5+G+uY8zCh3HazY5fXfzR7V6AP9PG5+Cd+6nlCmG8BWYi
McQ0l38GGJZdEsTFfTpH6bW1REuW6U5WvwnyebmPUigN8NYIzwKyVGkvKJ7Vxry2GjXvx0ggCN9j
zBDa8nkKUrmaexesfBIjzRY58WZQybCvcxGcCp7oMaAhBpIpq29hBV/KrYGNu0X6mzrS/iHaVltf
ws+f2g7d98YxHpy4tLdGX4p1jJU5eNU8P8blfdq47V0KXHydjMypLcg8nj3Q5IthZpcQnVbVFIPN
DxE5dAE15Alz1Spz8FhrvLuxsZ+GUFXErvkFM8cXBRMP4IP1WWTswkA0B9XJA+MN/86vyveh6t9I
d/cBwh8M37st4Kj30pNoL4ABwmHc9U9GyOopINoeAbE8Sjcks5XrOsTGpyWVjtr6lIz+LaD7PSX1
BmDfc58C3bCgfCJztW/zBnAFPX6fbpiZPdVDsP6vLEygf+vAo3uXxiix42Ej53N3K8oFJc7a0O2i
/nnynE9W8cmDSIPolrDt59Zuh2+lpkM1YfzRJs66GWRVMouddgL8ktkZSDvWQNu7IHsOHQb0lu4N
ZPK+8keFaDC+KFVwjzofuoiBLPt9ULjbbspPVmGM4cpo4byMyJIOHDrop3dHPxgSaI0h5TfUZaup
1mEUnAPebCZADIE5AFdFMJskII074IiwYraggI0HL1wIxL4Log447i4Ih6zcqAKQmyUpmAJpgZ5N
smir6jhh2qpQASq6+B8LD4LDKJZjYVfBxSrgTJsRXcEpcSVs57rog58iCRgW1DI30cCq6wzKTZB6
FyWmBLQVpl++KROgW+3MXs00xMNRnnHKujHl5k9hxGrszf2Uosa6jMTpQWxd2YGFh/8mqKwtgfBM
KzdjkIKMz79dopRISAElUmGZB1G8naAaoh7eMXYhYQDMzzX0/4w1pOVJeesyZKo8IHIlx4SjpV3P
jMZ+aB0opvJGoWh8TLu+0lbmxjmb8k8JttxBEyOp0ltgOjcPMYJItae0MbqrYzTpPoEWXS3GZvKw
Bw5hVzqSKssuivtytsw77fsQZ/FxDM2TqvuPAGJzT9eZpIa2c1FFiOo3/tp1wGqbQXUTWUCK0FO3
B0X6msGCCzl0GxFemkj+W9z2KTJd4G3kEqbn36m8gf/dyGS/9Mn3GFvPijCE7pqHCZjfHQq6qy7y
e0aA+D4UNmf0gB8W3W4w+wfUC66qD1/TOnqMK4xk1LIbkTWax/Zt7peALL8JaTUX9/CP3uUEg6Qe
+1Waz8B8IRpF8rdXzoovsc7RTTGa8tVEXAYgLFDa0MEROQbio9LoS6n4wTIAbFZwb6Rqf5reuw7e
dC/cAoGe4uI57hsNFwJOYY1HaecvjkD1cpi+KrTNaqm1gLMnn06dSScyMXZRXyD9wptyN8jBd3lk
bfTPYsTmqpzNF98GIiVwJJud8AKkFN9HR5FU2lnEPJDKtjdHeNfoMS7undlALuvj8s5Nqqcidnfo
w2ySod6FyvrpHFnufNy5T1Bs98ZCbKpS+Le+2BtZBF87O7hKOkhyziBX8pA2ScFkmcEm5qbMlHiu
Uwo7BhfODJlqNN/uKopHlKckw4pJLKuFktD2hnXCalvSZTW29b61uzWQcnBmiGN2Jpn9eBd1SGBw
RFmd/MolBjlhH90JOLWxT1E7eLeWcjlV8QYQ+87GhyJ17YMbZI9WM28S889Cm6DMQf3ME6QsShGe
NnLM+PXMHY10KPaB+dAuPneWD2OpM4PMx6LM34ucMmqGF4Q+YR/DJUIHa5bNpkgxAguZUbT5xbCn
79wDr5w7I4yXfCEzmZZNXgFEVIa5mZoFrrS3pYv+bOMVXQGiY7RPG6a9Fw2HC8Bn7Qu5IuJtI+ky
QHOHz9Gw7tWUPrbxfKAZdMrHbu8XM6lBNMLQjpjh6osWIe1BvRtldZJmZkE7S9/nklHUFEd3NkMn
EUuYCTnNisZ68kyJpnZDRWqYF0a/z3Vav9ciAfwhjjHr2+uQXE68HdXDVj8Bt7QeWtMDwu9eXNN+
dDjZsiX7SJJlv0zi2qICbIhpP4T+Js/lAetHHDIRB7Dp0VXWz4KPIwjPmeFX5nB4py2Ec+QT8pSm
1Dw9iA4fpWDsVmBdt/nIEhn7ZavG5N6Nkl/lRKSCDHbWpjN95K1cB6lCDMU8JbG/TmO1Z0aCtkul
XmnbnyZzKTbLgqhxi6DhivBDM7BoNiNNx5uPHcgh8YyzY0HwHrz7aMkflmo4Y3SGplJHYpWO+c61
bZRRXNoaDW7ptccsr1z3gM/NWu1dQvCcVuiMWCn+Ih343G6ABA2L8+p16PlYIXHBL50XI+HoMN0+
3wwmpPN+yL/cebpZjvcWC29tmvFLEwQ/s2fuQuT0jvQ+HuPaeTTKTGzj9DB7WpXn4FApIh9oAAEv
SYait1IwtUGkV7sKmBQ11qsnnbUNWBhY5M5N8XBN543XOuvMWf51c7KsPPeKo7y1qpp6ZUv3MFXD
IUvCQzEgY2Z7X3H46HUJUi5mfmt7l3EY6OTyAx2F36o3TnyKZcTavPHR/mH58v8F0PHJQl+GMdIy
DWvDUogMY+dZm3t7AqtMMZdJ+jdJhpvIf59QbzIRQzgW6rmuHgSpedO0K69wNwba1Y5XYmv8G0vK
aRQv/lNumwtONvuhNwq4rWOBSMCwIWsiURUotogOuElc/y0BRuSG3p/N1jaMUzP1BzeznzKU+Gbx
OvcYrsu3XtIat8vferFOFdgchFOaHL8de2caIP7GuVzzvdJKMV3wQci2J4EaeozuK01RS8JTHcZ2
w3cZPIn7g+y0E+ouxukXAbZtMbsg4lFUxRowtNTK7v8NrOK6LjdNQXHvMY/OZgcVODOBoAbdVt/M
1AHMJBuketo3fpiS2ijqd3km4b0X95ai56einiUfN6tY0tFN0xkmvuausvXQpWv11ZjiLq0PbK+C
CYJeuJdgD+9gY/JbGt9txCBORaj2m84BzaGKcJp2h9SPd0LW/dpJmubi9rD70uVfuvSnGIFP/ZT7
xXmq+uAxKRr3lMj5IhmrBVUkVwXLSKTVi9fS1+vL5iHLBR2bSTJIyiSta692MVUcn9LK+XbBIZad
j6F7gTdirabg5mK0zNAYEIPduAi7LWsUmNYjuoN20+2YzK6VG/92BkhQB+QLeeJY0yduMLmLFgjt
wdqV4hxbkmPSmrF0HotwnaIK4DHMd8eQJlJvAtHPj6K0Ho06YaLJiLDpu1s9eetWJS952r7G0v1t
jJEs1LKxJwErbU7RQ+eZ1zEKc563ex5H3dEdvhYB0IBOBAQ5qAsBRzAFwlR4DD7GiXpXXCSd+yQK
Dn0EXqrzjH0fw1M2KpoX7lMeBPDkHdICNxynu0lBUvTcit2Eolfq0J7wDYh+oQtZz3kRTX3fFOWa
47rgXlcbv+BFBWBDCkNyMt+AMtXAh/MCEiBppFDse2fTJsB3RzzEFpCT9UA5kTPwSg33bGflzcaF
t2lN4Ol4ZBsu6ici38wdEn9FmW09JER7/Kzh/tvWG23l5DnO2uo1Cpu/weifKysHPOnzMSQho/O9
SxJ3Yotq4aXtRovpkuJI7sujQj0YBMs7XJ2TiJcPwG7oA6fql4LjUC3zLe9itTIH+ebK5V8VcJ/D
RDy0Q6VV6S35nBWpCdbWaroPwxXRK7Igz96Ez26dPzlG/iDsFGBYu8sQpDlLai+79jaVyQA4ETsg
PVd/WKhBlg6heIZ5IUIhDHqCZbi1QTcA8u1oP00+26HuFoCEYjcAq2IMDoXJW/q/FAhLg3wKakS5
m0Aa7/CcqMJNJ5u/qB2cnUcOkUcIfxqtsXYab5WRlfCwd7kZQO5QAk7K4p6KTB5NL771FOmL6/+I
vlg7EYBOE7ldFa3jAOycmCZmCm2+BfEBDZrRumy4z7N0NhBWXywqNxSdZ8xZ7LVrtacxLG6ZU2w9
EOg66/PgbEqR7cLMvGhcjRNOq/8OTwdM0pi8WQaiPg7s2GVBqUrJa7k0b7YNpG12evKzCAl5zKzm
nOXB9I15MrDYt3Lojl4SPbgo9HRhhah01v81YtiLqXuoPHDRgp7FivO1YVXm+0TYH9rsg+KPA0+R
8zTyAGCjCZ5o9xKVV1otKWlumJ43NvXklK011IOxtP0L6IXI53ln/rowvoX1uqDbRaSz/WqT2FrL
C32SLCbKMgYbvQ3n9JVX6OsLRUWTYTL1W8xQ+4pDUQBAQwoj8R2qL4T/54OaxdrkcDD988RvgBbO
xJdkCTapZSDGgnjafWPe67vXewE36bv2MAzH4NT576pNdtPBEBSA6i76n/gSsffAf4vhoLeNsLTy
8p/+ENnJbTRSpasYU4zah4/PxKWUdSsgt5UAPn5tX5yi6tsq0M5EoNp549eZjcajh5qpd/ZVvJ5g
rimeIOYngwettr6m3N1M1Ph84lHEnJrL8gEYN1H3ojnWHCr/xYl+MdWiunsC68WvuLEGB1XmYtw2
H3wGNRw4WfKHlD6PQg8x6S9ox4dp4w3vfPAozja98e5H96lfHfsJ45JyW00o8GTb3gbh2NPIRT4c
K2R6GFLj3/S+44/+/25zDpKVu13zS/1YeveCyFuzXP57l8uoMBdV9ase5PL5gcoAW95VZB26EcBH
4nhgwqtvmX50fFIuq88EfiBkdZfzz2U3vngZzcbq/5A9vtiUI10fNP8wj3vQB3Y4zt+9iLD8nbDa
feHF+oX80PaHev3oJZmlqyK6VuHCgOvXoCPUA/8YUSefwPXzFGgenZoyhMptHvVyJONoSKz1vva9
mGnlNkkh14LomfWD4OouvC0WB19VdSRf9pELa1lnSSdP50hpQ31HAiRjWotIWvOShP9tgv97Surr
lO/6DugXGSNomOnfyKHtLeSXSIgneBxJrsOiq8PmqDcG77VQnfH+OgrpH156A4Vco9VXUHmw4i33
phhoskaaWLCGIbJnW5e/lhUxgJxG3xtjpmUA2oRfD8xVkkUDN3/HfAasNays6EHfQz5yLNlckdA3
hN9otVn9HXnQ/B8ACb0WtDW74T4E4rMYEHfukZdxIi3aFZINZttyOGjuQs45R0LGLeNZw0zmlCr+
u57iNGjndkXGe+8QfHhJwdbIMP+IyK14ctwnd3jP5etoOAD6aZxamIuEHi22dB2E9Mz1+IkQr5dC
xseXraQN4h1rTz3z4mLwTvyAcXyrEhO+KWYhfPRBhxM4mHpD8Fk6jA776Ksq7MfOeP//A06woasT
Um5eHvOVNH5KLw9ePrjvpj2f2nlkVPQ6WRk26cTzuu6hO/EwWFDtDEOsxcCkboEpAfWIk+egFEh5
twr5RbbhrAMFMykHDTXrogbg/Hx9h9PaD7+a9GGMbplgejPbP6ZLumOZ1UNPdIjV4wQYqc6dNwl1
1awAsPvGfJjrAU8RHu8IKqtE/RLNwALhzpVjndMQFUl7ZKA7qo8+skAqESzsX/2Um/EXBsa3QJiw
sBOSXBVcLXsQd1kP9Dv3K7AvMPfpvNvoMZcU0+1UMdJP/jVV9USHi/5nMV+bmolq2byojnH4lNjV
rqnyt3pyPnsSwC4ZroEvTyNOWAwPkN2p24M326uiLvA5jA+zaA/6G87WDCEntN6bhh60b48nm5TD
NwBxFmX7kPnIW6SICOlheCa6C5oKa6HUriqCF73tBie62G6GaG+NLmw87SdpHlLl/gyR99nT79Tz
+rUcm7NWBu+JGWliqlVXq9e4iB/NSX42bX4QMN5ILFN8zfJcx1RvZZYO3Y0J1HnmqFMSWvepaR9J
tp9C23/OFuOqH7dFI2IQLX4jRnSkG33QFUwZjVed5NbRuKbNu9YRLZbmsW8EGkbdiWHE02DIR7dG
FIK/Q+zoEaWzSxw1+07VhyCRz7HmPxU2SoO2l9y0ostiqhe/Np87xVwrL9UFCYejTopFRLQri9fa
T6/U2j2j6G5fhPFbCb4feIzfrdIheaRxaYMfo0ATTvvdu8mvm9Aro6KnicsG6jHqqMQlC+eXJkaB
vxifI/pSVo4eHSPRLzVZ5LN8mL4az0bnbhTjljJu8Pxxrp5rvFn28i3THEgFhACPgw6Ns1Br0F1h
5qD20/LU7Me5zh4SgmQv0kvOJAyJIyj5jfllectf6DX3yhfgDlV3mzn+ss7d2+yRec7eEYtbeciw
hW189oJ6I4L2uATLSiCJV5WUpLNzKTv3VUfXaALwVNOFaUcIEVlKC5jp0XGQ6imp3UOLkBEcJyDV
qfvtWOrox/MZKMw/a8hfzcgCso9N89DgS+ee44ZyaEpoYiaLebXp/ZhleR78+uhjwgG/293XMTvf
jJB4JM1L+wNArPcyMW9RaaIU1iJxMR0pM8jxnF1eZ2/RUv8M9XCNOgPqtCKK2g04IFSBR7DD3KXe
RdnRo/UnlAYuPCpsJFD6PzU5/pey3uh7YjZYqy/5xVPOm7KxfWuMfTVFx3AkE+MsH+PlbTHCnRNG
t9xtrobsT92MjxiyVkVPSpi3aJ9YOxGNp4nzuZ0NPPm4iYsTwgYJY6qZJGLMkOwW3sqth/cwbWD+
pgv26TEdw2GjnwN+VjQfVsTF9RRMmFl3CLfy02wcgAja/W3Z+36HfksW05liR+lbZHnGF3OdAQtC
gL1en37WizpM9fDWmyFSpkH5xRDsPJvzQaecdWEdfVBUKVsT04wdMnYbl+wYLw1q1WDZqNI79CFt
7w6MQzzWb8jwP1tusk296jucja3ODdok31Y+vcSR2+JabzPRIg6ZTuhAaqYVdLPsogmLaphPPsKc
qPoZa8bLR5F1z4U7PQnPe2xd+7WewiN8LvTOsKysG4zgjOrSuS72V9ya1B+p3YdsPxnwJc3APU5x
sKorB7+pxQE3y7IOm/6ATC3SSkb54qGBMsnk4JvZQ6DSFyBSe0L0HzNUWD9ozgULJX2ZbpOxPNEP
2IVJZ9w5ycy/Usb73rQzs+QKTBh5AX3mQ91ZG7aDmlXhH2KHx0TcQ5oFnRNwpH9xhkJA1uIoTxPd
UcNWL6jASo/anrvoxH3uuyg9MKnhDka8H3wedp6HwEgEDzWMiBwSSKlbn9XQXsPB/QNavXPH/OKK
6eTE/TYMefx1sqlp+OqnV7X006YwvvkVQwrP04I4OOBwo/skpBqNp12m5dNzw/x2mUEitWec/MnB
kb62780w3TVuSjhPQGrbgCPbVh2p3t512qJT0oyjduUN3Ue3LFckKUHv1+1N1OE2b8trhx67Eww7
MZj7dprwns7TSS+aexm4MBjZjF7Zb/wMGE2EAqAi+CB3e2joJEuvOMqme6rEsoXmFdwJL39FImEP
g+JbmBFcs9ZCBW0wIbHzSWSQ0CYvi/fSCL6nhH587ViEleYTAauDbYmjpeRG2mDxSbfJxza+E6AX
lSI8p4GCM7XBPMmvCsgYn+MamOh9WfR9OTij1tQzt20f4uhB3phWzPeSDJ0PfXpY1cTQuwaYM6El
ZFmHEBUyyOQAYCVK6rwWGDpIULP/7mX6abAtuinaRWOxtUT/C7ju4NS0z0mc4X8D/09eXDHCVMGC
LYneVYRWYwC1PAeWEQTDv5Lsp3FHdAtV/w2Lm/oShyF9EASuzehU7vRftlX+GnEUlDVLH9DDQzRg
COyAHWtaOhyUX9Cb3OiLNgt4JvM5QwlerxgdXBbOVe2Bl7hod9BzpIG1A27z0LX9Zhn7x9omerRZ
dhxiBEIkOO4ivo4qOYMLup8VBVRW34WcGkKA6nVRxMpojFkp3jhx9Fm2E8bj8tBn2V7HaMMdTqUx
bGMaAgmZfT2QVhe9fBWevNV28RAY3VcjHK0qilyRs64s9RXE/Z81OmjGe99jgjUeLM1E9GtZkPmG
XYG+zBLsZZbv8LPC5n38V2bRaRSEIC3JRCgACoUJWLQxAvM7D5dtOsDYTLEOrSAlyrLbLETArjGO
Bt3rpAg+xjB5B1SIt22JTfb82PIQY9d9mAPLJ0dNn9BTO9RR/c4s8oWnupnUvJm6+rgQ8GH7LesZ
oyyahrdkhnM7jWSsdfgWLCJldElGkJKKqgkB0tS4kAFsGVOEsHjHjWANGRYqBGVw6NDDrClw/Fke
AqLZtLDa0sX6qX2A+2TrEFHb7yVAGNFvd02cHLCs3CrZHwMNHmu86tHVgcKgFcamQGbzSa9Ilsu2
rekLmsG1N+qDn83nSnPaMjSykENuuVDIuT8o9xBVPU4sJn0OzFzuylDRYi72+pD47wnJ+mOZQGT5
6bKLZUNVPtJbqy3S6oKnLMlo6jw9iNT/MgZk7/L+H/YBNLoWZLGs13oYjLtoKEC+0cHrlg0t+Z/S
sCqk7UaMqRFgdLqIqtALHstE16MwfuWMVIaV/I+m89pqZEnW8BPVWuXNLfISQogWrm9qQQPlfZZ9
+vmCfc7N9OxukKrSREZG/KZ7QYv4pPsFiEEDK5XS+GM002lJfZzKFqyREJT3p/HFtalK+wZW4K0X
UdLuQCjRi4q95l+uOY8m3hUMzqufIgFVjxmKImhW5L69nU1920tNqXArtiu9CBlZzeLClpXaGzCb
oxuWfxyx9dFgLIZjdsIEdh8QRTSdDN+dCxwM9ZIyAuj+yXmFTfKkj/mPaQ5fmqVhua0+7VQkNApZ
ohgE8OvNYJxsy/6bTdmmQ2GsdRA4TsVYiB1Zcz/A4KmJUFv3vqnWvFR1etI9bZdUatV3pNRjVzzJ
LllG/2np8p8kmF7CsbtxSwXYN1/LxjzqMwqJ1NdcClhW6FzkIWVXGbBMLcq/XVlvKVhTnCJh5kYA
/H5tECj8iOfT0396E3wM2HySPGDDba8j29mMXChnMhLJmDk+WLwtbKwRQi9bPcBBdsZZgZVo+2V9
lxflQxXirLgYT3PbYOriUsaGMZ+V+1nPqLmFl5LqlOyA2cyPrtajwutyusRPjWdvPCDATglqWbPA
v7WQpNNT12Wvgz7RSepuv5EbN0gJClPec+QXl8DO3sdmBheP5mBIkV0XpLunWlic3B9zKOBG9MDl
nythvjPZlFacPKU0cnukwT2ym4q7ht+Uf2qAhChN7hxjOmhufZ6M4ZKxPpFg8HZFM67lapbl5VcR
uSuiBGX17iTvn40I3nDbMbmbN5ZzVoHFNo72XqfwJlliXCJxWy38+2kZ3gvbeh9sFDwgWIfJcB68
5qtO4VXnevemtygXWUFf7m1Te7HJYsOuudAS+QKW+Mwtc9dFNM5QRn+gYbKs4yDesIhuaPF9IZ90
k5mJURQuvfS56amhECcIznAc553t1S8tR4LeN68dZmKwqyHfkuZQPbvO2viF3POZpHobZMapYXlU
iXUeOh3XEfe1sngdjWS6ymGaI6nuj8ey607hFJ9dVnBmpnu9t3dzPD6MaOpGGWy5Fiwow4PEGe1h
YNCxqX2hNF+RsqsL1Old0DY7uxq3zricYqs8gCO+Fr3x1k6ceA3JpqcctIOK6ZTTpgNwDSCItYoq
w0ZFUPNC7d7wyl1mZJsgmO+5RB7Ksj3KF6PNshkYDdGIrvEDTakqKVm3hn1vA8KHwUdKF+kHWX8V
omxyVZZbpbyRnJhT6D8kRuLcRXmNIZtzU525zRd/y9F87onxk2WcrQm9OxdKda7FQsx1/mU4qaUI
7MgaSBHuBZfuXawob7G3DD+W2ftZxvhQ0vBNIvdnEAZHHeCphEcKac9NbkNLZj3WMRpPg4msVBKe
KVz21I3kPJ/teS0Wp4NCgzwfk59hTKqNRNRamzaB2X5BqrxJDVzO4ZhNi/LKXaP9mQH7FVJg45wc
XBaqW8udi1PAhPRfq2nXhaLoFsHHTmjE0wNQ8O3ng5iNDGThJtD7zuI8wplELfgwmJR5Px3qSXE5
XqtEe0296SLhZOlilMe9va1CeN/dvVpg6LEu5E4v28YfhevYbg1OB+WAvyq+LSS/qXIvPCQ+c3sn
q75qsjTfBMrbAManpC3l1pmAJRPqWtUxyzPcMfr3DMHTWhnn2VZX4O94DcJBpVrMAO60Qv+b68sF
2iJXpRaKKaz2mTppGf/eu+oGnoypcR3ONnQxV20XkKynWzo1kOMNpBg9ZG9vv7ccD74dT6LXKUgu
nJtxiSmW7M6MXnoALhJWBRJFiRj+2GMixA2JOQNlMO2+GdARF+qCeZCvqynQmepFnnLxuESxXOQU
yOLkoZjSnTuOqOheMfXyM4W5TbO2UdmqsmU1cXY1zHU/6s9SrJVtPVVgKemgkfQcUeAiplCnQQoK
m0QEo6mO5hN1/3ilJ/qZSuE01ndWxj4iZlsUWKr+u/C/XPgrqFSDBk7v6slYReG3Vl+z6Qbabo3y
IuDdhfZrD3EOmq8TPjAqciLIgDmUTwfLxODmn7yJjRwC0WAFyOss5QCTxJjaoXg8/IbBPEb6iloR
mL4xA6LJoM2tyatgY8XCiGJtW7TTzSInkp9rm/deNSeXC/Fco+UfzUc6kndygphRiGs1JRew80wB
P9mZGNJwkJMKrTq4Hgov2TxH0yQ7SPFzLABi2+UaC8xVt7S/iZkTBXiOIZaD5VVuv8uu0f15XVFZ
b8Py1CPdLasEc/Aw6k5l2h7sAPkSUhOqk7K3tJzfpVm0/EGQ9CVbPobBuhSptfJ6dUD6B7wu4oMB
zOUhOakxWqFnR536W1ZKXbzXdbeWBdSm86aiMiZ9fjBbdzJ07D4Rq84Mg3dFzY5nE2lk1c17GVWD
JYkutBvBV8PshY4Ei0rGTLY1EesOFZJvOXolyZEeSIDsiz0j9FShC0FniQRXdViOhF/ybXVZ/+Od
JGejJmpGw75hkOXLo/pTwgbiWBuT/R2U46G2TYJziA4BEvy1d+YXi7ndGPjiVuRWU3oOza+yNXCK
i9f0LMbI2A+9hjrtSI44qQfJVPOgOCguqmYIyJsySKBuipWb5Oo3kQ3VTbZCz2HZ5xNwBlyiy/DQ
L2SALEfegHVPLIhR7mh3JpVuwN2WQce9b2HmtZjucXt1VHmL1J++rSBejThY/ZFZqxgOYI5b6bNQ
BEX4FbA+gD5ZFsSjnh1epMM21zr+29ek9bOSaZKioawRztSFy5CHF3OiKH8ibcvmlmho0WfjPigr
wBo+Ylud/da4dMCiHaxdwmLDgoltlIUBDDSSnns0BztgeUXxFIPgVu9tOJGPWJtMRwpVaWvgvg8S
cnzlrZgZWU+ZYR1k90gIoWVVM5M1FByscFcSmHpvADDxIXPYcgEeAbtCNz4TUSBC3LriW+Z7JCHz
Sk6q8IOWI//r+3Tl0YDw31hHEbVG2aPwZ+R1IgygGsZmrj7ErKZxaTGk56AFLrkgApFAQiLHkcWr
E0LkoNGpGtC7CclPmQXZoDRI5kTRw6aPzQalp+BxA7GTDsLyF5Szu9SZAEByryT85JF2ZwS3VIsA
w7qABOhw0iORMciSo28jUiqGD9xi5aIkm54DqcH4Kbc+0GY7yRdyR1hbLAvcaGTJV9yTJWgtoyWR
UA4R2RVuhO6crntH4jbVqBtOXLCBqO/w2g4FBtlmqr6MnD21vuzHOTgQIWApcAJ37DZeMo6inUQJ
C7yEno8PTWXf0yv6Dd8V/TEufrIa83Qm7enOrNykYgXoCbgBgHEhFWZCVbb4j3JVYP3JdKedgpQF
UZrDV459GQLDeCN0RCVgfF6iQJt0jME0ouNqfSQMflPgnCDxi63Erqu44cghFfczu59io4d84UA7
VyI/JfutWMJ1jQ9Ld8t+nSDFSeyQ5h8zp24SbWSPxQOUbtYpfyvxYJFrLz596o9EG5PPimEo8BkN
uSzLB4DdMeDoKqbPQdTXcQp34CoQGwbWrCyUnAM4B8MSlZDHtIq2YYbF4hvMpEtGcm0PV7vgp5lD
ZdkHn06c4Ej+b9VI/GMfuNTSZf4MByHH8EGCSQiOuY3jizPApgR55FNqkJKC67d3UHrvdcIxQISj
21nvWQiAYvloe9kWRt69ELOK2bvn+UMLIOwC76y8hIX/4I/V1++JYtRw4N40110FDhqZDuQ3iOx+
bJ5/Q4JzD8Zzb/8XXC0Vi+TCtM7woUNSeEWVh9IS282fHrLsIskcZ68RvQRAttCZOslWj+fxVYXp
yVAvBH8eDMGTjYuydh73Ozwqf79Ydrcc4/yzjJDsx6HK9qyqxap3HkhbBA1+4wB5J1KxBhruSH1r
wA35GVmM/JFBa5PUINBjUPHgoihHe2n6SPOWQMZHxwFUQiwT5i6/tNjNu4wlFoFH2WYpRbX6KltU
GvVmfE+w4VfYQLBGEO7FO5GIBOMO62OLatD3gH+AC/xZ8s35yu9KWJGQzC5hqeZJebVLwA2s5JLA
CVt/oxXIH0b1PggoIfH9DnMYDu5BbmvyAM5SrdgOVDUghDN1VJyGodrxVzIovKFpvIW8a01MFBNm
CWie/RMAWyFF7xb3Uc6AieBBXJYV5gRvNkw5Put3VasXMeudO3WSqB5N7UPP4V1xXDuEFCIe98dg
I0G4ZRNowbc2POl5d7PxZIGC+eCzROQbQl1bcTpKHJLzVL5JXlFjz+vU3fLE2zXavA2D19lBkqc1
AFHdUhBFDldTlrn42iQ+Fl9EYGcef43SEiygZiD/0Rw9zDMiiA6inhNtRxEEYzcSNJeB/ArnbS/Y
zvogV4hCo3c6a9FDKluYjU+AmJ32KOZC8u1I8bHmfDP+h74cnaoMWXo+K9X/8TmZzUBJhJEkRH7D
VsZ9Z8cXoJPYrAQlKjIYwVKb4uot7NINqNPNxJL2Iei00wjikUDFojNgX9SqW1uz/dyRBChOWyZM
1qFDM7/vigcJo1qJemX1JYe953ANipddxV1e1n0SeZciRMeX9Q+Ki7yzn8AMlh15cUSTXD9YWXbv
pQhxsh8klCa9c+TUkF1r5xFwCjIZP1ACy7iTGBk4mE1jWcaHSqgDISWnG6zB32RmbO2LHDB6UW0V
4TwmH5aIkhox6YtQw86yVCQO1qQTcrZKuCAmyRdKzGF+fpNXO6OlDJxVsliiIk3LvXSjYqqGeU+t
pky3DQIbltuuZSPVmJhM1DhlNUg0Tgcw5+1a2XCjM+cgK02jGecn5mnpIdVGxW9ihC7yKmL3BhwY
mX5roIP45B0gb8g3JXuV2FoAOKr4F5kW9rwEMPladDTgmqNBwJNLyGVFSGFlAgfPAOntcsudahvo
9rZpUPRl0UltldA/1OybQD96aY0FWgDOpyFLQdiqtFd1T+esai9FooFfrlAHILlJp79dCIAoRHiT
bZKFyys3PM6+JQBVX3zLiS3nz1IX25ps3PDwOuHUlNyCkPG7FsPvifqCIJtK6qkYszrZm+c9ydMC
RLmvPP8xJTuj03eUNMWnOBdjXeFZ3rrxrrJYbRLMZsGKsdAgRqhro6HBw+qIjeKZzxP4pqTeGkYs
kthEhDhZUODEtjJMbOyO24lEBUkZLQ53WYOsaUlLPRogaq6usgQaQphnFTvJc+TUo0O5xohKQgOX
xet/czb8WWr4F6RpHN+ND3IYyrGnniUWs4PlJfXo5fdhxokeLaxRoksUf6reOvx+i9mfJXXpI+dA
ipNX2XtBPugOtN1Zqf8fmyTndGJ7ZyhvL8Fo4sauWHA9Hl4y3aGGQ/wUruHm4oRhiSQ+6nbOM9rr
3NgGddI1RlCGqkFyM3Z+h63y5u2k1wCRQzJADkc5B4JyWcs3tGSjfGkrJNXi+zcQUnjmLJCEbmns
5zCqEInEYQ9VF5wMpvBZcpQgSI7ZEuwjk5jdOmQh0UtraQcJ6KZK8cGeT1xFgTM8QTk5SOYsCzua
qKZw3qJ1yy7SzU2YjtesUyKIeaX5ItjERy97M61uI3G10P2TZJd58xp62o/v64j9asO+46tmUVL1
o5OkX1IKmlrFbkE9C+gxdEXagqJ59SdpiSOtjlNPniBe41fabdEcuopFf+mD6AVVqws0kGK1ABVZ
IUgIZSOC5Nk6UQ1UQt2HnfqH0hgxZOZ878PRuesxCoILkfHhcPH18r5J8gXZvRkh7jDTXgODeRrr
GVHWQLkPfbsAoS9r8moP3HLuorAdlai5LZZRcLH2Pyk/6dxUfWLYDLGrjIqMRLJ+HY32WsTRfe5Y
FPVD5HHF+KfAVQEZsbjA+DP9qHHZQzlyaR+StujuYwdKVOrXp8SfYDCUCHHNOwcuHu3FMuE7dY3Z
w6kwCMx9XS3OIZcNU04oYnZewPXB65brLDiwpXPalZ6aaOSPRGkTLX3uV2LYK64y9d+i0HIA9NXW
9n84zfe0xAvrVBB/RhNq+BAdVfgPsphakWbo4Oua90orTxMBpwJppaFnsKrT5anWUNIeK4DrzU+L
uTQALVL4mkogAgkKRVmXC9DsVp+WDTHH02bAnHbsujuny3eAqjFbajQ+K83mp7xlbsGlPwYhwN/e
Ab+XN9cmApYjGWvvYc+Jbt8LBt5AI033pTVAuzcj50Tlmj/OCAWlbvHSa4rA3bnGNG6DRftIa1Sa
tbFTCMqioWpDCQGUfL/4bLl4/hwVZaUpmbDLcFOwbUm1c31gEHSmIjQa0APxaYQ3OXCzRV+mvaYj
szNqhPRO3Yq6fe6D8nnBTWON6OL9GDLJTqtzEVfBUyTUpIyKOrpwzht0npuRuR9FVb2XY1isnbb0
UF2lVlrNu0rFr0gS4UGbTQbVstTa+dDPoHM9J31xyKz072z5H4kIv+YB1RE3SYdjgkwcd0mkvvEj
vEU9ylqRoT32JiqoWVKo7cwhBiOV6qEJYt9GOGZt1PV7s2QvKN/8pWXxgMMfFRW9/tD84kWfIhO+
z3TNmvyxymheFN1HMCNHaOgUNZ0geR5zNDpiPeEWbZrxNdYK2tAlM5kNtrpTIN4jwKqoYE7nrNCv
+cCpkRg1R+OI/DpqMvYU5KyzCVWwFgWtTn8aFtKEusr/hHVwjxEWsjJ68aQrnOzitq6PpmlcWzuN
yBHB8gx91R6Vg7dh0XSXfDD+VAkk38zMuBAhsr301mrx7YxUzz+HhvlYaEV8Wiwwa6lCABZ12kUh
Ze5SqG9jhachmPtXdCaMl3CiQjtm1PYoHH2Wvnsyow5PrwkVAq22f5Df4LZlDj08GkUvM3SMY1LS
D8saBySKj9BW6q8xW6NvuVgWwRR9gpj582I9vCsXUFAD2vIUxZ9ajUq2p023yfJHsrzlWvXL61xo
lI7h/905JXeATmGJ2UT1dgjmryLwTslcQkkJQHjHQDB8f7kPeseAQKVTFhxQcAvizyhTV3N0r02/
gAYVj7PKagDPJYDuFwNj6ClOQe6VeUThoNCPZe3SK+v7oLiMNs5sXgWJp7A5p/HtoYw2IsFcNwH2
RDCX/0xxpRPJfe/Yz8VFA7qDWuzMtQS41iPG5O1qQq8BpIjhrCGd4J9dJ84uXiAElEWYb3OgYAC6
WbdZoMNTc7yvusVdQTNxMgnmGfQnyMp134TJVq+9STQu3JPVIx/EsCK+hrgZmdx31tCzbdH5U5Hz
YGj6G36IGVJXGnj48csso2f46sfYitHnpfHexDp3dB3P9s4KDsjLBGiXl8em6jAj8axzF00lpXQu
9YgtIJ/Tm39bFx2QFLL3HfwXPGlyoA1aTFl2yRdq6Xi96QjnrdumQ9Q+MDJA+Et6nGvHljLCAoHG
6OmFo7UEWyO4s4y53xep9uhNaL4BT8yNisU86bh36pyjnCZadYfKCuT02DkJnLSwcX+cqpDDHra8
65GpF/pIbdJaPI7SobAsmMeBems9bIzMZMABXVFeC1IkT+Lenq8FXXaoqZb61KAhr7s+42pYVZqx
jbxhfGmXoCfj0lGgS8ab2VjJzrMJeFwpkOkekQjYzZ1blgSMnowSqyz9foZnQacXOs3gT8K9q+KD
pk0ZzSTPmldzYmWXoquwn7BDN0SMBS42yHmLoxXruem24PqDpOuAppqB7I69ND2kDAAJgPl9BlxL
ATB0Le7JiZUcnTKd9q7jBIBUE4AyqPDhDbAK/IjWtD13BRW7Jk3vAyS70SSA+7GubeNv1pqIMneB
s2vR4qWo1y8U/TT9aPfJRHvOjG9Kr9Qh0XVrZ8TVgupN6qzzEv/VhNLoYaklVU+14N7szTFcOV3J
XggKMikqWu29N6Z1DRJijE9xmGGO3hTVnkYkzbXcLNF2davwFntGyrmWmxAb8GM4tpnVAAdp9M/C
q92n2umit8F2l8/A0t31kiNnVZoOt8JsSPbmPIAtqktX/0zcLPqokaTZu1AfcRjQSvMToW0khtIZ
oWg3hx40YVaDCpOl41QEttfqTIWsoo0HU7iAtto2sKvJlaIgeyycGVmMcRBynpPXI56BswUEtCyq
KMT11KfDHhXmT2UiOlakRfNoOyOzNoW45TQs6TNMp+ZpUDZkDztIp+sAHhSEUuK+TL3Wvc1Uiy+V
mVDx7zXrQw0crY0FMd2fwIwYEZLjowtKi0xo2AZmV1z9uV/+VSpCAivsQpes1IkOWPeRWfZzzxFg
0xJkwIDpof0R7y0DXSF3Kr+ayaDFMVuoHeUggu3ZQn+9HdIno4PTr6GAs0picOPDuDzgONP94HiV
IbbtaFG/UqMGx0y58K2d2B/NzZSYHs6j2UzG5xgsdvyukLwdK31fFka/oVcM1sUduPe74J/RL29m
MNhNT9zKGg2btDCEaK6GPrvMk/ltYli5whQweRpqF3rIVFrfmIdO9N16StJTka9N3/Q25pj8tdGw
EZ0wpFwy0UIBL0FWrWOR4OfKo5409OQHNchGGrjhgEc0/jd5vOs9LCcZtPrOy1JzPdmVhpJoMD+M
3fvYuq+G+mFS4Ao+9SPQmW4UHUkHhhzH8qnpvuccccQxfvL6NrqY3Lvws+VCiWE4NdhpwrxcMEVw
AvErxJsLMP85TZ0rYlrrqS3UnanRyCbHq43s1XB7RE+ngOraG98LPfy1M6igBfZjycG+MWz9oOiZ
oJGdInvFEvwqnD8N/Pr9HLtrburTQJDnOVkudz5HfmrOBy3XtjbQMQPpFD6VKgHqrc9RW6LVNx9t
etOtUx90hb3a4N3X87cFjKKjWhEglDiw2SlRvnnt8hL188a38XlAxLYoXwbyRroXg8ilYFHTMHqO
g2Vvh4cJAgER2geUd++GBP5ZhcHOkgm2/A7Xh1+dLqRWKy6H6YuJBLcfAg+ykSP2VppNGbaiaeRB
AnxPYFUikjolGNNw6e7R480sCxFLasdus5nReiSHj7ZFKtLulfecZhcjml+YJA+tIUCU/lY3h41p
68fJw82YpYZr106ezLCSPzGWCXb0LCIwPIOv4StmZ961Qg/Q0bBEqZAasNSPWdKeqr0PIfhwKX0p
jXmDCfr94iZctsMVHwECgf7DsBki98112ycsitATte6Bxq1Eq9LIFeD1BC2r8YunmygX8kdr4rPk
ELlwQUEx626J403nphsZQfnvX/g1XATUT1v+06JYpMef8pkhShIlPCoHCeiWLrY2vHb9su1DCpzI
qfRAybjsctxamyKy3ko0LFNGblDPkwVJ0kIFIpi3GgQUO0HXghR95JFilICMAuLQokMdCK5a1qzx
GF7bEb2OArqc/pLn0SmIUTR2bOyOQWrOR0Re6cgi5shFxbrZHJD5OGNLQz5aN/t5TG5m5RwKx78V
+nDzwIqWefA2R5RDkfDGy9lvEQbuGgSooz+piaiHHdTUJW22bzs2xyhGf6uZ/pnV8kwSkG+TNg1W
KM7sPCPcBqhP5OkRPRpsBBBe6weAdhAo+ouGpscw+PewTs7Il1D9pVKK6p3dv5TYwVeKHY2YIWf/
C1zdPbKan3bcP6hlxqBhaHAGQTOiD8N1wfTITyfZZSQmEqVPGPNubMx1MrDhUxxturH50v0UdasJ
LPQC5d8EzaIYuWeymFVMJjy4/j/l3rAafvT6/Jo6/c3EfoehNnt7YzjZramKLy68q85YrqTaaEUb
6JyhLyxTYla7IJEGSPNZJTVojhnQI7qDEO+K9Fja9RPGnzvHhfCj++Cayt3k0y5yD1Nr/ZMpStlM
JmXJEFT6qHv73gIbunAHUlcqCpz/3RtgxxU5x9nGwcXM3toa+cesxpnDpIlEhjhWGIjihsu4iHKs
KEGyUkdPPbIyaqxfWJ0LlbJBSqaJ9cz7VajGGeiDR81n4aB2QB7GbeXOqZEy0RRtP4QreeZ2sPYO
KydgOOS/xeG1xtxoRK4A41zYKijHsE2DHv3MJmM6FEgAUM7qU7fqd7hxypofkNt/07IZnR4Yf+Eh
Mro3jgh2WoZNwkSnWW2Ryz0xXhIB3ArxbygHv/upKu+z+IkC+lYZ1iZS2Y6Hd4Ez8wdrkwrhkdto
92APxllehL+eVbvhD6/1MAVcWKmoMtZgixUe4tofJ2kpq3cRGhkjKK7WekYUGW3Z9oJsEZIraGQh
NLnxegRbAjt/tcJ3eWnL4hrg9YkY5mATMY0YRvIlGknhlT9Hpcl3dqGDliqVXy+l2M1f2EA+XstQ
fyutBvK+SfPJKJAvPQHgri8uFIDvImr/pbiCePmPvUw7Vmabdjl8s+cMUVZ+ZfaKl1y/CcEU4MdT
kC7HMdP2qVd/8K/wlg78q5CrcoRcLQVoyByu7LUzhWREyclM9eKeHxGqrY2TX9mi1uY85paz7jga
ZZsk3XR0oYbpLH0UuPmd0sH5LgtWmTP/jWM+k7LrYiTz/TB1m25GxAKTIiDZ/DFw015VA13atJzu
EVX1s2nlIc8kbsHyWSp9d7imsoCWjSrUweTshaZNLzY8u/VnDJfX9s6slVYvwDJ2jx5ytOuwGh9h
BT0kQ48PUrMdo+DZsWsUgfF3VK05ARBrxTxBDyV0cy89mtP4HM/ZsaUNQe37FXxMEPKDmYb1ttCB
ZVfP4Bza9H0ovsWSDRHZlc/ftjNKTN3zmBE3i/FZb98SxpsBEUuzydCRfkHTCBFK0ZZl7brNLWkg
N4JJIF9PHX3TWlg68MPMessK0Quug/23D29EcUawEbMZtl2o7xHVtlsMYAeO4vyHgCiTMui1zHVq
mis//+FgkcfMKf1BcN5grMQ5YGyyiFifHiW2hD3Qe0plC8eGGdSwYL+t/DNA0S3kcHDSbiXP082U
O1Fo5Zn6KN0OwEdK9d67nrBWzc5bx7yk3RSYYtxXBkJCFGK14up23wiycUAi7GJjCmj7D940/g3Q
kyO+0Dt9ZAAnHmj0s0OGIm5odWuZ8d5QWMJCH+CNGTAEcO4C7y0eGEIcdYBlNCNNwQ4wMeGTVeq0
yLk43270PDYuVhugpWhsGD/8rw5aSexJokxDMPMoPxmYC5pjyNmSLkyFsUF2Gz6pubx6iG7TTJHp
+p1hpkv2LEM1GVc55s38kwfwgm87xTWo+Tdm4oCebfgJkl8+RLaaTC8+Slzxf40/HGal09mrV86X
gQO8cJ/9SN/7xpNp0mYutz5v3CIC5FjqvLjYIzBepHsQGFDkfpM3DutH6PfHnKKLhy5ahjCvKUst
6TQkqMAgzMsemPmdqUNqsw3a0th9QYvGqHMrwb5Ph5WsQ3k0xmmIcTDIoi2PkOBHxSjxAgWKJjnS
pPLGMrQDq9pFWHSJ6XgjzZk4JAmhsTeS7981xXBwxtNxpirM0uUxrWWhywRov8cDMFJrMjwDU3S2
FiPDECwhqM9gxx+l+6wcbc2q54sDyfShPMmvuAEF7gEUT9B0G4NVFJPJAo3gEZmU/yYqp9LP6TWh
9woTbNOntI1jAcMigOiFD4X1Cqg9xm+0gmdqKf/IpnfwKA716LA0AEl9YJec+vqtIML2+a0yHPYk
+hSmuK/DE7fNeBcb/r2dDRsQby8EJ3llSyNyqmtBdt5lyc0BfAu79AQwH23n5FFHg3+0LNCndG3J
HSQ8hWaBzRzV2cY9JwsyG0QUBpBjzaDPGNjVbzCoRx1yHLNO0JMwMKqFwnSHDJOUXbEjWbLHqME6
cq7gt3Oi9nD00+WcEm71NNS2M6kA9MOeJiYMJmwRcVqJ143VnjqtPVsDqmuYqYngRcfyVgktrDR8
FHl2RpWlpmcOJNs/3JwuMhPchxy2AhA1dI+5V/hKVjgbOvYAhWbefUhlXyKyr6zrUI8cVdu6KeBN
hiASdH5pOwI4Xub0MXZlTXzSszohh7Giardj6wdE9oGBDYywWgUF0jWWjVzx+JdwMrjLPghdSyJl
F0av7TwzXg5GuPV8qfskWOulthoM71jGsPUQl3sJB8wm6zGuXlTdJA/9PFUfC8pj2IR7HT01FCMo
poevI8UjKNO7aIlPgZU8hfbwJQFhgBzCne2ZUjzwsXkL5+o9iDzKja1J4b5QOFONCp/f+OhmMWHE
ppUSD/fY2XNyTAjOdXZ9NrPu2w6sduPrFU6WNK+ou5mUdxx/41cKTIKHnFwxMOmaNiMy04CftEkj
VJSdDODiuZsi19l5dBQ8vCsAbt6Z/nCgb/2CfOYH5R4uSUDYqE6mlCbEWLV49UA0a3OCuDBqGSsb
7/Ivcjia4x6XJZ+CZ45EkFbeU4p9lYQPVMWrpVmHkuax/P6UQpWvoPUh0k4Ra99SgD9MFpm8EfWf
phEcDdc667H5WAUKx3p0vRBoNciNsja+4AgXrvI0wBFZh3GvW8bd1BU+Uh/WAcN1DIAJsEA4fRpg
zsUMv/oAAprrPc2zVOVoaIF7Q/B3XUppABqb5aOSZKA2Vbh4zCIIgu2HX96MKlnnVXzlE3S+Ogl6
JildyzgZWOoOCF+p8TT6+kuPRwPzAlgq3/pkgdAZEPZAe9ycYPNF66GdYbImQsTg9p1Q2npqCuS5
ck17RlfnX1MY4A668kQtB3ppkdDTn/bUsHZ5jwtEXje33o1f3SZFhSA40bb/m5cNwkH9Ia6HHmn/
4jnI+T/UGd5LjwKSMbTn0EM2q+se8fB6bqzlMYWMUg/GpexRZkBq3uMKj4gNNG6MP/z+QrHn0aWc
FVR2vLCgsmLdmNbFm/J129vY1jgWMpyLyz0Ni/bDDIr/TgI8NkI4MtkYHyHQ4WUU8BQ4ogpUb1I5
6xp8UT7gozS5tHlZ9Ugl9F+Tp2oifvE+9MFVVzHAGAQWBWmLLHE/Ok8oXsaQGtPMRu4uqsMfSFbh
PXL5zxYCJqNy6bMEePGFV4h/x0xX51HVGwf6nG/NCBf0hwCFNN9zwpNuOjfp4tQh4b2K9nWYAhqv
7aeK0Ur7oYJ2012ClgUF+p2SZ4ydYWVRavU+Si98893iY9aLR0p9W5E7TWpoaIDOCHZ6+Dr185Pq
BAaT9Q9hRSpUNQG+0K6pgK9jXGPCy28M9zro1GKiRQFNsTvu/N1Fm+DVZoYWcT7GZHKIUKnyYJT1
1eWmaHQNGjclW7TMT308TqdQS57yxvtxs2FXBCI2EE5UWlHj15PweXH6Q5J7uxSTKVpiwdHM9efI
mvAB9/7OQfGK/Py9pwrkPoD4a/F+7GDIDrbOvTcueDbNxz8HLFGrGag5w+bqiyONro3b+g8BFk0c
T/l4Zyz22YedvdDq7yukxugkcGt5CQGp0UDaOm2yl383Bv8UVdjLaJ4BgB5MUz6UKWLU88HQ+1MX
m5+Q+L99y2mv3BEPhQnCNGj7V7uwz67BEFc6DKEJaEeDxrGO4jCT3HvGDlrTJXGdY8IWTmr04WbU
GIrMuiSq48KAj83DRMXjwWm9mizEH+AXA3uydOPZRvv/brJGDeAaaabeuf+6DNsRzzf/BX7x2Ece
XjWDQc2+7V9i0FjoTHY7z7EfPOt/LJ3Zkpw6FkW/iAgQIMRr5VxZmTWPL4TLZTMPYoav7yXffuro
67IrIYU4OmfvtcFW+11qP6JQmc5oBAK6S84jQJlf3dI8RGT1WYol6hOsUgTMmOrwQpPr4gbLm6rj
padjTusrcdXf0vPyeUeT0vqa3TggCjzK1XsCz8gS6yaS8qzhT6X0TTKKJgJZ6BbxiOUja4t+nEwD
dk90OHNymFjLhAPcB57Jk+FB9uu3pQ933rhup0ELxJ/E+xgmYOVtcbofQu5maQM3rhJichw0eM1w
ytSKXJViuxdQG7Uv+HR9+Ez79dXxXIJFhvDDlYbFyJdsgAyxrh9WIS600Pc1vibPI+KtELD8FGXH
GRYWAQidUSPPI1nYve4wD3Xxa8UACDrHcJ111BMhG+YFSK/kJ3crjhYL8gPmTbZK9/PSC4DqEUBI
WO8pQs6W4MA4CZHCLhS1RJE4LhoiTnSVTX/S0wpVP2csl/vBaGi8wSXoK2TPHQYW3mvfvWvTY5lN
hoNdOSiokYttQsslordhOkK8AbwKWIlIE+KpP1VLgPMwapaDqsdIbvQa25tRlXl+KFqm+i9xpxfk
tM1naw0gsX2Uf4O1zBQF2bgSLl5aDYOiIMC90UklH6OisC8YrNb5QqQ8HGRrReWqRw4FPoqQBDOq
Talopb7Wu7DJbIezPsyLEmN1s2+8YS73UZ71CGrb7jgNlXsIoNe8oyBvfjlmZLNNvZWqqV+cHQ2M
XchbEKmBA9wB6P6rdBQWnM71UFSTccDThjsRDcPQLL9p3gV3iYimfYf89QQzbb2J+0ReRNL96Qr/
e/AYqHULzpjRgh4DKc6MoigypxqBp3TmN7ds5aUJEQIxPxi3E3w9mKGqZtEmORGHOxxP7dYGbXmK
VDyhGVhT8R0OodOB95ThHvWMug+Ui4DVdkhNUmOEkS9Ix23Zkr/DE00s29hSo6GLhsnG7pioHJNi
jrUsClUEdE0mdxkHt5031eVWAvzc2qhDH5cxAxCQxwxOyGB+W5aBJ6zOxEPFqJQXfvIHtD4ZptOi
YcDGJeqbpNq1IKvhIVCP0YKFXjshup6Z0ltx5G9XHZJUnGydEk9Y74uEng2xRYEiE2ZJ037rWy4q
0yn27nUA5zuNaCA4Kqbjl6Xqc5klmgHXyu5QzKALD4eIl9po0nbRZkcpQbWcTSjqVWqx9nQstkBc
9c3YJH+Ipmbq4imslhNwnHaqnB8xls1zbcQ1Mz3asxVbOE7QLbnYF8kPLmTPXhkQ4CdTHo0+lOGm
8RP3j7cWIeIe3oEQ0ZnK22F7irVCfgfcYlNVMO95Zw0kixSO98bHX3m/sOPXa1Y+NBHxRaRyqBcy
0NR20q4AXTXhMLP69Fp7QUYbp0o0GhcBmzkQ4ZfO9fjMisbmumbdcVBFwGKqA8LcgrWjtemWP24I
Baol/fiGziciT6ZMQbJfETqYYdOoEdd7PZDGZGw/BHqth8JrxQBmvV+f3cWZd9V4Xe1H5ne0cQIv
B5HQkz+0TOrLAnYmwEgCsHFJai+4voNrl9iJy1o8ZI1kDlKDyqEPIN9VFPPs+HMXMWNoNWODMeWN
5CAMuMnjH+Q8nP00EhDC47AuIa3V24C7erN4Rfbsr8v8JSCo/w6LhOc1IVDPj4YeH59FuKfIZ4xF
s5OeurEuTlmazkfte9XOSSc04VbU/co1DcrWRXKUTxzr0zZN7+OOiWDLKw5+jN/frUuSoxGts8V7
dmTcQ0CdYUpPpuli6yx9ti2nP9csbCgQ63pp0kJSLENb0qr7LWD4BHPZkKk2JvWEpU0a3xB9VGpC
8dT6zNRnPwjHa5gmyXgoMtlUm7jpYD3Prc0whGv+a9VOGm2jQJF+NIOc3MMTDZ8sp1V/6i4rX+2l
P0ZipX2+JnToRb+LygI2fGJl9dbWow36QmcD8BubxgPH+ks3I9miZjLAQfJKcNMObfg64P0QqBo7
QTt6GgaCLXhJ/7bGafka+iECXe0I0HY5oYVMWHZ1OTaICbFw+rHjH9i25ntSudyr0wWMQ0hm4lQx
0MrxVugMsv1qk2g6Lu7q4FlrGEmmfnwuHMemj+TMZP5g8NoU3TzeJUmF9mAJzWthXLxoV2lkygDt
gyMDcOjdjeK7LXOm90uGTV3Ggc1ZMENGMQWc3ROJFr4FfeOv4XxOmDjdz9OA76et+m0P7ODgBwzn
vEE3OAQwwA7D7N9XkB/2YzXjPfIdclt94q/qfGh/k+nBuLkuUCKXJP+kZFzRdDG0+zGsDlMv6Nlw
MttOk/SojuUPWtkeo3rrYfPQHgaW8l8JqB4LK2fWk9NycGxvYlISS43/tGnO/34H8fAotBsowNIK
q3OdlSnHhMKl893BvEBjt7cSfgdBFemj6y3ZT8b3Aje7GpsP7Zfj0W7T8TYIzf5JFu/VntJfvRfU
zAklXvo1qe8tdhJ6ZyLlvBkky4kZQXpt+jW4pE63PGWtoP+zcrTdrXQvoAo0nfOGdI4BY1nB0Rn8
6RXEdHaGxbrcgmtMgEvPFsNTBOzSHdd7EfoJfZeS+ip0GZ46ZJUyufOcS7CC8bF6Vx7ybFEPYW1l
F1F3zkEw5t8Knq8N0UiYeVdUknFKsSPtGE2pImY8HBCGxp7oSPpFqUeBFDE/LQvrlBcuPm+N73S0
kBbNK7S5f+Qg4rNr+lVGtmuj7mF9Q5HxeCPnuunJcSmYz/7jB5lSKXA5/49eIfdO6pV7WTaAo9Mk
KOG+MqQPAXww0GCe5kgfNUkOSTBx4pRcNtLyQjtWx5YwQ+Z7y3ruBiJq6g4BFs2CYdtPNAsQ7kEg
6uDHZxzxjonvwyX2eLOunkecBTkKCIR8iBmzm0Bod9pjZzuk7UTyF6HodPsaiAgqg2qrBOQ4KiDQ
z8VYkqqGqkGH+bjXLl3xli//POlgvnR57NARVMsThW+5D9QY7wlQR99u/iAykqlV2vUHakf/6I8t
TiIepM3kr+KDR1ZubRGmJ0vP9rWe0m6fkOa8nYSnSLBEcubWNZOKgBQ5pBgjUp4lK9rvJO/yl1yM
8WfUkdLmx9idVZa4bBlOeE7aVL9JH3mjlQkIb7TsAMcI65jj/N2EjH4xCC8k11umpcXynJ/tMRjP
fdAqbEZsVkfHWeB50QFk/D/k6W4IPAu6tKqrZwRWqISqmoq1KcZDOshPgwNGenKIGZKmJBK7jbrK
oP9YKGNvVhgwtdfipffAL831Y1gFR2m0fK71a2wlPbOUF009e+k1zIZkl2Tepx3lX7UGM+MM1Ydy
gOghWHuxVuhLeU+zPyugqNh39POfCj9/73XwBcf8tvOqS++k96Sgv1Wck1v+d5K8v/283zpieuZb
5S/VpMCQJDSk5TlwEQlGY/5QCXnkUm85vzOUTRhbpd1hHW0iCcLmMHvxQ5nx5laexro+vHZhxolt
ATeUJNFrvhBZ0UKIz+L5zauTb1moF2ftvw1G2lmTQz+6iDEDXGXDCQnNvZyqp4oxMIAmaI7562rH
d6ZREsXw0FGboWZ4jNbwo+imC1Tuu1VHLOb5Rg76aszitVcZkfuwR4xEFu4Yv+dxe2uSAlrYF5h1
iUCAwibb9rnK9DWO6jvVqbslijDCdrj7yXEJa9hV6I5vREBx4ZMU3CenRSBq559Bk7XtHQYdZG1G
Y3JMY1x16DA2mU1X2Fqetd/8yf36hWICg1I431mV+yjahrl+dDF3aY7LB4f9Aq/yAHmiP0tSJ5ZO
XxhDHqOh/ekUiWdj3tymkYBZjfsGjmZJevFAw3vOfLSfzXDhsbxHuPRrZiNKGpt3SvLEphUz7k2+
s7E+D43imfJ4gYTr0cDvi0w8FZ11cnrv5IsVRR6pAV72DOXnME8Epw5yQuQzPNtgCHoPG7oBW5L+
CjoShvYC5qFDjWgN4X3ZBLcEoTxGC80YuE343HmwExpbjsB8TRo5qKD50c7i374wNkn90TfxKcz6
o9OD6K4V9rwK2F/L85s2nE59mTz0JCb6fXTf+XJj6Qw1jNq3Ormda8eG9gvDIvVfk9oFqz2+w9Yh
03q8hEYeOMj72hXPqKZhINIjZ8fJadwXj4pMFpNS4ldUn6hDzRDYxYQBcNTeBIRSMXt+cJPsra+m
r8wEhNXx41wmX1Pf37sy+MQqdNu2GAxr57XPh70l/FtQlhSLzUtGwG1D4DhvPUIjh525GDaVw0D8
AQLAbzTyu7jNDirGj21blx5V/hRPj2vt7ty6PSjUiLM7HKPeubatz9lhpLtYgvLbLEJ+zrp4Yum9
5xRK8Pt4NMnUEPKwclyKW/8ypcVBLcspGcN7O2J0HE8PkVwephrIFD/viZJ0GtQX8N0tlCLezFUS
VgeBmJd45/1RIntZQnKNp8R9KJBF8yZFJlDxITLS67wFUpNJUbO1d9SVxWAepbm5CWwvxVbXybOD
xhQ0pbszCbmODWwvKX9s/E0BLiJZf+kxod4fPtva+YtM46+ne+7yck/eEGK1mp5SCWAZkqX7rBqO
lZUJMcxsRlLWcRCEx5EkW7UsW63fGdzd92nDu8fbiWr6xluz51XS3XA7p+eMZ/yky+p75YbWuX1I
2+DfpxqdkmB4UswkSx4/F+KvPMD3Tz84qK2vwcJyR5roSLgO0/p9IpdjH3AQdiqSdhzx2gYO1gwQ
3dX6naI1vMF9u1uUjRs46HlJOFcmq+j/8j+swAm5tAFhuCSUBMWzbeIoO32QciLekC+Dz+VVM1h8
eShFS4QHNpB6IF/C9QIFNwFWcG/jc0HB1ZzGFvqWRChD0IViGsPi2K7d8hZlqfPotJPCz0j/wWCv
i+ZeucFhaebxNSrq91Q4b6KycVVhR2iRKzoNjxIwCLmkj7kRMCiNSl0V6q6vGNBFHY3ZqRw+FLq9
LhCVe3Trsv7x5BI8rgoFAgdCQSCxox+Tzu5ehEXDaedFkZwRXaTTn5IQrj2/skQ/g3YjcUOs15Kz
TtXG00vN9AXucQb5s9VC3pV9UO+m2oU3oe11R3xkQ5jQ4hwDtYhTQBITbRAmimGLzjP1lD7q1NWH
2mvEQbYx1J7OD070UuIjWdHxcUGBcIijQKIb9Jn32nl2Ihyr3GdSmrf9lKM1rBkCocN+i1U3HfqU
cn8edAkRZiYLvRNyFzACfk7asNuEYZ6bqVS5F2kfHZbcQ3KT6dYke/9WkjGBl/v4oYC1HExH8NkL
rXGXDX3GXpz+UIdip0vG7MXxyTK40bgDgIC5aK5bKrQvu6WZZfl62AaBS/UtmRinAZFwnG1HIj08
VbpbBgYxmvUqFu+dLCBD8Z44iMDcuIVvS4+45nJntOBGWMsmMWq3riC9MG6m4BYjOgmIseAgM5dW
e+5LuAKbvI0A10dhUvjH1FLecSnwNPdCdbdzjpthilaxH5QwtGWrv128vHiBl9Siwm9ROAVT67y5
UKoIHMdox6wuoN3a5K8Zl2djP0qi+cYe3okrFrxPO0+bdOvBzfFNHpvG21TLMWPuyfOil0saDbQB
QyjltKmb3ygxVnKsmJbiGKhWhenBOoZ99E/0Bsaqyz6HCfFGxpxJnyKZ3yI7RPhPeJ4Eudo+tcl7
Zq1XbFQska9FzQef+FUKzU2zXBD635hWYRnQSmZMHz/Lat5amH7agSRtlCIJ4DZLbPjA/L/ARU87
7/r6Ye7x3BNzD0en9N8cUrZnuuJ9+e6lxFqeyS3MIg50HpmCxBZnE/g0opnL393yvHq/J65dkvJG
cMMGrsPOxqc5YZi0yE7l12TyWBLroPkIfEYijQbopT3xg9ylQX6HyaN2CPu5cFzHbc57nxhuUn0t
/SNTRDL//oO/vrfcHs3tFWuGluidu1zYbzStCWW6DfWHqxMaS7/NdS8r8i96/9yuxYEk9y8lXfPX
q/LZ9Ie99IHJtvn3uLBWOIe5927MRVRpcdV0vpUI922cg5Tw99xE/lkEEOYKmazK/sHpwhM+6BNh
68hz3kr7LzctbBog8U+o7m5qDJN1d8ffBFC3SSe55xoVcYNcsFkLNmR+VA/SunARpYX6cIy3zmAu
iVvOd9Ny8NH1aBZFmp74Oenec1e4l/xhaLSJuAggvy/IMbhsLKMxjVabwKPl2XzTLC9unQ8OzHJo
zg6HWdMEcT5Yc0bYwso0WoUk/+aMseXHSgp9/scmg8hMQ7ym3bCEWBCg9PhuIOxv+Nq6+c+SYGhA
+27+CW5tmn9nlCBDQa1MVUPDhj2FXKwMOeK9tfIZBx4dfk4ezYehbHPWz5UgUVuRzgLwyHlFSeER
FklGs02AKUGDYkKvZIdHvmLzlbFBH8w3WGIZk4hZQ/aIFQ4qfyGLeeQi+O8r2G7OPQm1Bmfmtgkx
1/CPkAz13x2VyfJhvmZvgTMcgFSw/3Kfq2RBGehTjlwjxfZsrTMrE3oijqOUR5wlwufmKtmsTPN5
+9/iFcHviM2LP+LbZIWxhMzd5bsxv5SLZXXxkzxbLI3ckXwNWEnlDEoFIAh/CxfHOLytAhnEnioT
ISEis+HNmss7nrb//3NYGW5aEdJFfsR8cWvWPY+K0/7NovzRBYfb1fd9XtJPoZajt7RkO7OvDIN3
a25HC4rVb3jH6EOjxovZlRTFD8GI/Jdszl+hUx9Gj+Pd8s0nj0daPfy1rlVHOb4zAOR49uRH7uG/
VWdurXk+uGguvxJf/JAdqZ258NhxEBxiGyJCkKxUZ9Q7s/5X+5xbgWEi771K/MTtcala/WjRCz16
7IvLSKCqZUXbxYnQYnM4JD1v+B7WFbeM3/9lonmquvBQWPXJ7Bx2g/PJJCgi2HEYCEINaW/NfMj8
oJ31vzgp7zHF7vjDXZCG6DdWCLLDXZHijdb6YSgSnmWmrEPNDL26a/rhPYqprNnQwt4i4wcpiSLA
MYu7g26sryDtH5cmfAuD7txG/c7rw9fV0+cqsq4W0bnZOv2dWQNrVeJdq8Mn1bHAbbc/ttzudRi2
HXknSJXpV3Xjtetn4pqHXwPiHsb95PK2za+oEh++xUR2rN+w9/zuwpCIVrffmmXurBMNz4WAnPxI
gOKu7Tjrc8WO32NBK+9iKR5Gt7laGCGIMru4HNamZn1ovfAh12LXjR4kb/t+7prHiPPpDfmPZyI7
dyiU8YIxTP63AkgG8Nzp1tw/QcBwTUyQbofX2mNYCUbgAIUjMI1XTDFRvU1TKW/icS0Z9TPFI+WG
ETioDYskOk3uHb2KXyp17+Mk+E5V94V5bdewf+CXu8Qx+mMPtMpNV+L3o0f3lHgJHdnm1mXy5hQZ
epjyThQFkSDd3sbxwdPJ3GGNXA/NNN/UBLTY7+SBhNWDnyUHO3ENygWpXBe8BH1MehOLxambO+Zb
92OmbrvW35F7zCQNZ5Rbd+dB17RBQubMfPvlFO6xSmJ+BrHbqINbYm8FnJWTMEAj+y3s3FOpGP/0
YUz2MuyYSLxEIUIqnXMYQaXFyyN5aHKXiWPTvkQtEEivgDgayKIm3NXnRi7PYWf9yTArbYnYZr/W
pmmZkAxNDZlm87mZ28OSoVeuPPUrKkhtnabyt4VvyPzYQtIGNdgutTRN5nLfcf7rQY/Ek7hC1jn2
CsHfUtiPGbUGrQVr2y7WHZB64p7c9wqCiba8l6xDNz0xUGMMaeNzQ5t0ckaUPv7yERCu/O/K5bjN
GvsBofahN8+nju9i0kax4I5b8+sjBzA5+CtdZK9BiiR06V6cJIP0y+pIJcPeLLuPEAcP2vohzIr8
BbStg/vhjtG+HroT2DMMb8SU2q3EJoTrQ/OCA8jbQXR0/fJlUdZ7VJa7RJmPEd4u2LaAFiUHP9KH
uaMgiHjczAXlwrr3+uzqBPEB4ds1YMrphzA+g+phzeojRqmLq4Lr6s8nH8KjGtQd56eHRtUGSPPV
JdatDc83IBE04ejdxP7OZpyzJs1xaKpjId1fXmG9ojL40ba/ZTBnzrK3TOmOMh8unnxb4d3FWAQq
ybQN2oY/yv1cpPtmLkrsaMNGuKC76/XUBO1fyt1dQ7HY9ohTO8DZjQmUYK1HPXWaqi5mMrP594Un
E5iHVB9rBuHgwfzvKaxuxUg6UkPr2e/Tz0kgN4ZZSMfR3lrU2YXiHT52+KNp439Li+0CBaGTwfcL
sS9CafbskcnZJA6+bV9BxdCsi+zzXEomSBC+k7E5i5DjZGCSzZAHms+uqAujydoMleIcQgQbUMM7
cJ/0SUaEUc59jWLgxu7Wrectj36ImizWE8KQIIOroJuX0qLzVnpkIxP2SNNwsYaHykuOTRteRd6w
udA60+jaIZ2M2BkxFCQhvUZ/Du9pYR1nGpMhOSGE+DQftQQgigvvkHs9cgWIqAnN3LGMd4HlPtQW
4h1Wjp8ivuu6A71T8H3z1V+yz6YqXlKHdmWX3/tFTQiEW5C+qtx/vvN2M9j1sUhXpvDcp4GIowW9
cVOgn70UVY/GX3/NGfOQ1UdH6Ief2MLoQmImG8uneHhsQ4eOFEzybAHqX3on5XWnAudkNepN2zx1
GVRNfr07fJSW2BZdc1LqhRRgnFw3HbtnvTwsLSZQNHfS1tcmydDENgezSlrbZ8yRnUHILVQSXfhl
vowIupi2uzuzXCyiaXoeHwtMq8IJlNXyfS35Jlzs8TLZ2QofWTDcEaqNrY9EAR63sWf2MIWIkv92
mXVf1NNztxDyJV+DqNmb21gTbjGsnBq8Hi90jqXT9wnXjHcF3vN6LZi0E0SE3nyU9n3Gm7px4ltP
Xsp6uDYEO2haQm5Pr8RwfkIGAkVLGgIf0c7ad9R5u6G2oRiAzXFQvEdJsa0k3Z+xv9ANvwua6Rw1
V9yj54jhp9tOdybtjXp2QRxD21xxnvKtbmcnzNf6Cw/cVYHWLIJ0Z80gD9is0hVmF8lQN7ZgiMXL
Ig77q2KLazQ8jRjddUPnCvlCWzyViQIYU341FeJeQ9WM1mcDwUzZY0VX3zlOecsw/FOM64Nap6cY
Hc3cGFqP811SJEWLf8tU68x7bZNnA3qZAV5GSEJOjl7uYrKxF7u4ELF7F3fimgh8s4xQ0sbiJcVb
yAwwCAHzSExr9HPWzx9gOd/H3v6gCYSKAW2I9bbEJKMvaGsgzvlsqBY4rwldlRv2D2NfXiPzODAD
2tVF/ljNT37OKLDTN25DClLmw31QN8SM0MXG5FImO7zsKEb+ZANnWixT66AelxkrjTbLeSzVazfS
eMJomaB6RQFLOyjEYqWZr2ZknflRtIuRt3pLnSKHh6aBbNHc+Jb6hAY1xB9Br4XVlkcZE/dffQKQ
2k2AvXrXcKx2kqTscQIjY9nPJOgeusaEY69U3nhKo+m2Tby3Gr7oMnrQgZ8CIUDO1fuheHLhAIYQ
UwSd+hIWLumLL9B2H1KcZaGw9nVY7VF+0AknqTQNIGCYUwlueb6eCO8EHM/n0RV03VKO0b9Ydaeq
b5Mb89gkIA7mbLnmDYwsXppR9TaLdxhkHDtOa0+O2LIeSJN6GXprb8/oB0uH9EQUhVy3qTQs6q6B
t2dLEMD8bywb/EKAdBPN7qFjiOuxC5Qhg7rywjt127ffivQNSHGAtPDV8xGT9bspcczwGFWUBoUI
j+ZKbD+6mZa3OPcPGtkPskDqFPh/sj4Kl1ZL5B55j/wj95GV/uTP6202lui8ndsREDU1+XQxYixz
nydqGafPdyPLLkRQdMP0mpCpEk0OHqY02BdcPhY3ep38i7WgScm8QiOswEE6U52yHiuumdULOvn0
7+aOyaEBdVIjsfc5bmBStLfx+l3q8AvMhEIVxiAeh2rtvaSBs8/K+qNBCTAg9RHsduhDiC0jWaOB
37oil1W/llxTJyYdurH+nRXd8R6mJ31r3seC/AyROFuz2RTsubmx5i4U9QKajKK96tR4sKSdU2RC
OEaZ5bBZJnP86KLsoISYXpkcGofvjfl2XJJSxXSJM+9GAhWv0WilWj3ICCMHqdmFnE20HYEGOaZY
ZP6In0um/rheoKLYKMiL1f4dVHKPbUEBdWL8V1mSmIrJmB8LE41RHTjZkHrrMpW2IipZAoReBUMG
WrPHxLLeoIH/dHP1N/OqlPwP2R2An++WteDRotmehTy6IWQ7dZrAZxVu8WfoQVuqooTdPT24nvxD
nh5HSluhodA7qwK9yjktVeM339JTnEAKGksOt7GHs20u6JA5TkcXyq1PyAov+JF3CqsfnBULORxQ
pkQgwJrmjqYiTo4w/okrJBMpdwmsw6mwym9PwqpQfnQMOqbenNeXA0ghBOvRfUi40VaE9bde8ah7
hFVAvbBpJ/dPRTjdR5Did9qMnLT/RNL4MSimc56RMu5baURkOCqiIuaA0wVHXM3vfpzd5fiDQBHS
qPSX5kD3/RP239tktx7blq15mSw/+Tg9WlOA3Kd7IZ0dRA4oagZfwRG347bu7FcdIWJsx+I8WTnh
F+lFevaL2U6ZLHxWQ7xztLdHa8nNGM9uHr9j6rptSAoO4vLSTwBheibNTkp+dN1+um33yaT+kGb5
sXMGuSkYLTayJ6iCAplaIzobTlrAMchrKWnr6rHR0UZoAbGSCXjdcYgae/eKIxLK0OpALgrPa8rm
jx8L+TJEv+jY5PpEp5uZhkNdke6lkxNmro6jiq+ikp+jcfnUSGFvNFzore07I5YM2CKFIBDAqPRC
dzeqHIYdB0wRDQopV7vCefABrMbVVWK9GKMRnpea5KblZJRo4FQD34fnQ0SknrRK8ZmmNpJyGTIu
7+TzCuU6d3q2DYek+dAf7nSiYOqEQBLdTbEELwJ3tTOpvxUBrn04kM3o/26G9WQt4uqjQsqc+MMX
xVNehBUYEvd3kUDOaW19caNk53Om8ya1Beb+luiOEmWuPOhsxQ8sg+7OyddvFXHMztsQLWCmydUN
qjM18EaE5ZuvLIJWId0VObGPSIc5ZNP4Su2/to0rEn0IFxH/sclBmsJBb8BKPDXMr7oUZjqYgFCy
BEmdeSfp9XP13fmYVGTUpZP/7drzPonpa9InH7e6AUCvKYyZC3Rbp83VzdR5TwrByHadA+Z68Zk1
CoJNPDLNAbKcNme71+wi9MbvKhso0Nj0v1Oh1SHhgLsGtOF7JnEB3C9a5nq29qBhduGsx/Mqra1p
ITDv30yG+SJ6/xpW3e1UrpehXZ49dnY/1PeqQfcwckBCorhJWjS4IUSLya6fp1iZ12LnY+LKiVD3
068hHL7gzx49gCYWL1dYQfBpx/w6eOLsw+aiw0h+Xtp9+TkWx4H8B0KgBiJTVdf/iJ4QNo5YBe/6
0AkOfZgdYwyeaVoCbgIX3ceu2roOOIIVnpKyXns8CighkvrQGzH5TOzDTVe1wBNUd1dRPQ+YkcNa
Xm36qqhsb/MoPWfsd7Ui8jSMpveIhNVi6M9tW/6tfUy4GW12SmTnfqoZXlJNN1nzWrY8VRNu94aZ
2lLXx4hO8468x4w8zRkICw/Xki7EOqXtQ1X4mMUxB8vkV94UjylfKg1vjmAODiR/6plr2fO7F4Dy
jXlIecFSchF5Lr0Y6g8xbGub3E3MIO5qwUjPTX4sCtisyC9ixq3PYdQueL8hJ7pllEmucDNQqnod
4GKnI09B9i6ak/lZzsVjhFnRyztkDwKOs7eiRSdQ0dzdsSp+ei/+k7jyLaVkomLQvKWskl2/sZKA
EwxDuaq/d8b+BXsyULkBQ9zyIvLiPq3lJZY4JSl8deUT4+S9GAbqnAVv5gp8WtkOGDFX40yHuGcw
sGi5aJF7BxI7zhLyFwf9LR4D6r3onPrtL1PCxLK4bYBnlqgH3FKig8uPprjkV+N0PuDt2JVDtEsa
sTGHY/NcRKa7gy4wqeWRuI+dB1DZSYfNjDmQz1OcyTM7j4m6eIisje4X854F2nwcS0AkyC+6mRBj
m+zUnAmU6hNnkwv20IXHXFZwY9kIkoHzEmeGFUcDbqknKxGw3ZkXd8mHKZFdy8M2LXnVLSjRC6QL
mJ6gH5vPISYAcL2PVo8MzYbcwJDhm6nxu+zqWm91TNwe/sFjCdLKOCpUVV409KTzVMsnWxcVh2MN
vHK+p3pR00TvCBW7cH8yagssRi/Aoe6oG/243kWTu4fuvhGgp/3SO1a0cwSH2DXX00/IKXyClrVM
vF+UTo9DQvHf9Du7/UkGDf1rYK4cHqM0PDnetAdOUSjkc5OL0Vhy3Gg6m/Ont9FOc7sokOT9u6lw
Kd5hc5mqKoGflz86U/wpI3fv8t8r+Jdu1G9WDmiTzZmVMYm04E1VWcxOhu/DnAfjQu28bDxVwt5V
k/4MBUYzTip9uNzXA2wP/vXWryjb0UivI+ocd+OEzY+XQrUz56hWUZeZPkRKsVrgMmC5xz+zSh/7
8MvUmILyTGMwoO8OjuIdoxE/wZVwtpo5oTKJfQrwz8Qtut5a35Fl/5c/IypAsNhG3QBNdoGg2Owc
hYTYFIFj4QEGOUXtJfp019T+tuQXmX+RTeZ2YUcfaQlkNpM+h1NLya4zNuW1s0PW1XiPCKfcpB3q
EkPOiETEMHuuAtwe3ltI0tmNZRiqagUWWlPeKQvnb0O8FnK9xvX21eoce6u7W+Jpm8eY5DmdcVZJ
j+vcMDU2RmOVnOY+vdDnfMFDBO+w+3cqN0c2TODXheNS3PAubzL+9upefXu8I1ZkCwviSrv/S2b4
Ajgrts77CvciCECtOvnerOtyfhIs7bZW6G/sU7fM9Hf8RyePHgYoI/S1bKfZysQ5ZGLOb+AhXTvs
E8E4Xv0RNEKCCjahTzSh7DYripn8jQ3oEogFhbHNRk5xMhA35YAhKEPmAMwRSgqYofr2M/euUf6b
P6cHjGanQgSP9EUpilP59D+azmMpcqZZw1ekCHmzpb0Buhs/GwVmkC+ZKtmrP0/N95/NMEAjUzYr
8zW5Ku6R3ntBHGjjtdWrQpiwSuVBIiCm15EhLvfo4P1UtbyahXhiLrGpx9iAjcY2N9tv9L2+fJt5
wWuh77Jio13zuxVgi40AYI7ALUDHv2PmbKT0jjlYB869gYJEo3ghDFUkwUWPfw+m0EemBMl9BUAo
cUlIww3Xq8oAQHfbe/98SvvbEjKzOkZWbjqPUEdJxjEBdUZmsZudYmVIfONcp+4jeRUiAbl3q/FD
qeFjzPozm+q7ztAYtKB05aYkuHX96OgE4wn8wW9aMvItozgJD00QJGm3i8x9jD6LVbdAm+fd+xB+
ahV4f7OpAefYVd+pTQ3cS3E8j5ceYVLXzjbUh2HHtdc4NDjQIyPaZtlP35NBi0yWKAxfwDjhLcCq
WBOxlPTkwuJrlnhGosKHGetGCoYOollfAXER5GL4nxja9+66s+q/UNSYk4jvDjI7h051Bp6UEw5S
guO0w7ksnpD9COTf3CWccTW+Esk5aExJP6x7zyf5hESteEvMBm4upQ/SxgO9FEg8bIIwWgmpSTWD
D3qImCINhq3FiTdko/PybBdX0aHjrSxWBV90p8BC6McNEWaOEchi9IwS1UThdPdlln+nPsT8YLB/
IJHsEpZGuyf/OCZf4Ab2Y+HcE5Sv6AKKLFhJsHQbbfMuZQ/YERoHkXc5DSS4463vqi0J+YNutgiU
8Z2Ira1puX8HEREQeC7WS3Aj3eFCce1Rp7n0tldw+BSsvJmMN3EJOsCnMJXB6DF5et0O5giZTnn4
3LgAWRtfa6yU26idb1Fan8rGg9RNrjRRO6+ILpbmkIYZ6rFOf04didDw7BM2ivvR7NHTM3apM4Cq
cVeVVcdrgKgcPvNl1QiqSeOAOQMqvwg0xqb3Zrjdp87SF1nAWdda2dV0H6ZlyS6Sf3dtBiUPBSIW
yjruvvyqesYePrhbFNLz9riZrfC9ICHoxEDeAnC6lBjQ1+LZB2NYqTb/1rus0XsfjPs1MIu7RcCL
ZJ7q8oEzuLu+DwCkDAgNKWBwUWuuHL3BTMvJHIz3HGuwIC3OxI+IeiL3a6U+yWdUA8cW4S4MDnfa
h0M0gCiJHk3SdiXHmsmKj+4EIoDt1dLnALLrcG0C+APou32hoE12maSlVPY+mH1SBANidcoeIZwT
cGfCQwibUkEbFhunb38DADLskjdYPRv9eG48A5cywHYhDL1qa3Ho5+zHqMFtsU3KtvgcHLJh1kSr
2J35bkj/IQmXU9k15P6AkRbhQ8vsJwtBwdex3V0DBUJnODyyGyUGBndytD5MTvw5iSCAPCc83ij5
iuuUAlqBebFOJ+R0mxRBMYk4tY137rYOYWNZeYth0LSV+fgEaexDJxOdxjb0HqBc82ga5iURwbbu
WsIMcDtSZ+vGYj2W0S5yxpsFtz5X82eo8u+oHj51vQ1Fjas/j8cwGJ6QVTvkcLnrqNzB/JoQ+Gj2
YK81NB0hjAiiRbipF1TRUrbTqD85eXGSY7mF6ZOheQjvNjx0ZvcGeGyPwR1ETRvnH6czrkKoS955
N734RGwrzIjT4ESbUoUolZvYHJWcEwt3+uVE+hxUNqpxFBJZMfWc9FlcgsR8dMcG2r9AWqO0/Wxt
LPOxVZ+Lg7DedBsxxaVxia99+2UMWZ3yzzxB2CEdqUcabQTpErgGK6Dl61hjRK7YRA0VpeK5uVqB
tjIZU+AWzgRmEW4MPLBTa9hX3QK2UodRTk96FLQafNdAbSHc916K6BYEySFnOcnrXzn4zzhcbpCG
owgexZuFcMGP84PsqosblW+tKYK1CqPbvAxHpZrHGQdIjlQj2dT5fsq6wzTYFqeQaO3ExK74IM13
eEA/dLJ+t6zvUC736Vh+LOQ0BLJSBRVxO0Ty3HpvFmgQfnIUNSejOPiAVYyUtCAE8x0X9IeFK2uP
NqauQBOrxNCF/XLaQyChNizuEf9/GYphP/fg9igHxO18HZvwHDfDFZTAgnGBXMZDP0TeGnmxu64n
fAoqsEZW/ZDPxX2aIALbfdlsFm13ixMfON1g3tdYbMRhtilb6+T38dPcebvJjzkwyc0Qe7vRHC+c
JA40JiSR/uLY01vbFbuhadeJXe4byPeeN36E3rKBlXqxzenXmc2rC4m6WYhfXCf5xQpOAIfAidGN
HqaRalsX47MZrZM8OPE0I6bZoB1mBjvQiDAjdw5oRip3N0D/SVgJIzF9mlYrwLPXHy1lRWWOb9I0
/hYTi9tQpmcFfKeBvHA3k88CTv8gbFYbsmIvZl6dcyUfPWQRIIagE4dkRehYR5NGEw2AsSF7KIP2
Pl7qbVeGtzl1ngHbAaOYf+a6vCYJColxe+jyiKjO/QvHHp0Fl6OTK6wNto6Et55zH6n6CK70mnjz
S+7APSNejHpUrZzmdXbRluOwDxbJlfmEvUCWbjTgqgN7hHUTyV86wQGQUxjGUdjD2asisgEyuc19
ob06ZPUoC98+lj0+CRKEWkdg6dXdswRLXcW4jgfBP+uP+zbGfBAUSO8Wr2FuoFC2zOvASKtVHU6n
YMYHbqnA7+oLsLKear/SSgPtmZTuzF+1+2YGGBx6AOeOmTnu2y7DuaGMN7nRo/oJbEBOj2GsUIpR
wOOQ4WxtdBmhLY9Q7adsXXeO5qhHL549fRZJ/7zM/UPQZa99Ly+VE14Qi47uGnc+i7F7mDSbI0V3
PC13Y9qikUi+WBSoNY7pH7i2NvmVmNUlewuz6dao8G/T9OtU6vRxAavaTlyyovTqui6A30+4DTRK
UNLL2WHKPPwjpnmbliBkEbGWVXZyy4UsJHy2ZnnMY6y7tOV7GPxx0ZFy3GZLtLarFyTGbdPQVgli
j03HbqJkuzKr5YHBhd0I4C3AQRPDLee4JHTC2HfBFyZ7YxIny1iOVkkGwejldkhyZ1POUY05bb/j
8LENJm/D4BnvatM5y9FOzqxu74EloLZPnNWM8TFB1NhIuhPk57XVmscObFlu6AN5XBCOVMmDtTCj
dMNBiV/p2QVbQAuKvcrQOVcpfE4uPrqgqwf51PnRcyjkxZHuMcmCF85iycWt8gVhwmbrxf6TBaMQ
lvpp6JPvuVPfy+j5AC3CJ2FBsbOdL3fCt8I3fqiNnnIEZmme7H5J41M1esiTIsKil1QFwuGhjVGL
zSy44R6ubBDN2w+1LEdnLvr1oiRmZ6F8QBlma5vWAfmGZrcIf2+xMfULqPEB8aQSwZ2GZb53ziG4
maXOsm3bzW/llL+MboHn5rwc3dhYxUiHP1dk/VaLItuP4KeFFrO7SxwZUfhA7AhV4Z+JCJm9jrgK
EGDqLH9mEfzNS5SUU9f86ZC88JrgMTLcR8XKFhWoLsb5B8juW12BSWkAnCFFABVhwLeXWhjYlvhV
LvI+srNjXjpYbY7NpWoxUW4N9Zpn/bEDm6Qnau95p6zwflWDBn3ipUhZ5j1kAu8oZ4D+EN5hB6NA
XjHI3EGf2rHjijICLg26SnoNZnTRmQo7Y+8D6xGdd5r9aGdLgCmd2a+s2tkLRHyskVUHAYN9rhbC
bajZKzhvx570k0jK10DgZ+halIcAnSlfndUQaO+u/rnJ69fSqVHrnZ9yZ7jmUXlGwUWBsiwiSHiW
eZgRe4a6C5vaAOtXlu9l4G97KZ/jHACL3z8laq72GvAx2eVZMizvet//OybLd6yqSx1ae89SzyML
gR+jcynNDcTR17AfT35kPMsqwB9tPEvPw2zG+QzzAqwEpOMOAYEk2ElfYaPgv5iwPLXy2BmzaDyK
qMwoEPBJ8zqZwathBYglVz9JKvYDPE53mDYsLivJ1JlReCQT7P9ODJtWpUerwIsQ0Zd11QwzGFsf
FUYXDXJgXd6qbjPwSGCeqpTSro2UEqiYRCPQBeeSkeV6Ss3f3k/WwvBwgrbR86gNpFcyA9WEtvly
+t5DldW6UN9F56R0V+5ouUQS7rMIOG5EDdZt0PkqN7NQ1XVehB9tioLMCxQZMEA2ajzimtUuBSBW
qBTfOH9G6j615GU2Q3cV2c4OXuFhnjU5NzY5SCKWgwfoWaTBG7UH/FVyGEeOem2Vv28TErNxWoNG
DS+yG21wpd52lh3awWNDicJ/GuaInLocEIjsUeQWZ/ijy8YhFdP1E3AcaztZJtjJ6W0eyufFjqK7
ATS4tLEf0YPBao2DYedXgsa/KiqPU5P/CSwEmM0IKpv1WFbZeRBkxsL5UcZUrpb2WhnBJuzG82R7
H8g7H7qmvTo+p5feQ9ig+Bxjoyfr7zyBZmAw+MOXXfu/SRg9AC7Fc77IT6FVrh3Y0jtyy9cmEg89
hqNsIeLSaRh9aZO0gVPBPEHDoczuswmSKNETcfm8DUYwzI1MwCs3A3JkYbhNoQ6TUPiu4ESEjnOT
4xCsURffMjhuXTvtggLMAzZ1SWH9QVXjhLivRBJVHIKouhbh+GaB+/OH/OAUwOEgZiFQMx+tqN02
XouyepvesmbitTIQczaFmsYmjG+Oow3/SCM5avVsFIBjZ84og08VM484YwdSPiCJcE6j8upV9THv
y0OWiaN+H930NXgeYJ0/sMQerCJ5ijv1giU7CTd8EXk60HD7dAx/wNZYwAHqe/gBvwGhVmaIRwyA
v/QFyNocraY6Tr38gQOInQHJLkS1iKadUlyLyN7NlXjUcFVK7C/gYJ9bPC0oCuM1y2u3quVYj2ke
tfmqCVF0Ebr9bZI5EuWE2VQ0N/fR7dk2Af41E1Wz3i8j1IbYiqZ57wLFbIvyPGAxgejEpcirI8Sz
U2b5zwvHJLvyD2HUXLyyeE8mUm+WE1prkARIGUy9i+JtpyFTR2OhOEYKnjkQL/EOw459BRUG/O9E
Ei4LYBSgySfIoVXyz4I+EMnVL+bDpof2jA8uYc9U7NJ8OTeec9L/Z9v8O/s9tqvNpijlCnLYD4i1
xwhQ6BB1D0Xu/CYlJi6OGWQvrRjkjmXthnrdvFaJ9dagOPhhhY2H6Zs3rJNieF+iTDM6HvE2gQ0b
xBIHakCNiLaFsXGsgC0UdG8xyvuRcApavPtTYuOjkx9Z1uyDAgtmOLeOUe2mhmg57nZFygPM5n0x
cF6WaGmZxcnOUOi2h3tXVBfbKaHO1zsuvI3UAiU83YVDezFMa29qsTX4jWsVwGRFuB8R1Al0elac
BkEZ3kvsd4KaXwwfUIdA6bX1H5F3wKVggmIANpVsxfzlSIJ4VqNPW5Anw5fFAQpQPBpW+AHi8ddt
2HQTKjiVMa1sRiow1/M0hrsqTf8shrG3SCvGeXIMi/J+yutTAg2TmtFW3zUHtm553qaXgNxDcciT
+SGcgvt8nL4UugZow+YbfYEqKC6NNVLtKL9thr/TZiiJVpgMC/tKVVYTQ6nemhW8IPEy9cy1WHSg
GYAm3Q24x9xBRb/zumg79dl1luGpZD/I3F4r+5JMC/vfYvTkh7D6i9HbB0UmFSo0UnE2gEg0Oih6
lOG3VQg4mvPRKFuGXorkm+vnt2Jcoq3uvAo6So8P2lAUbPmp/eSQWKhStKvb6YgISrYbffG3yRFV
QRy2t8qrmhdz70/518Q0I3G8Yv5vl8Ld9lmf3Ru+9DAoaz4JYTElUwgadAHFJ7tGQDD/MyVI8QS5
OoAdOZiQl9lt6vw2g+KgB6s1LP51HngIUbEVAMq7RZn3uSSc963A+qm7ZZ+A0aPGQnJwadwKDiwi
XILCQggDEHEJpCYAKY4CRTFFDuBOANIzk2hvlygi9IlxTCizA6gfz7VTP3MCtHZlneO/rN9fX6eB
l76iaHghEcg9EvkcpcF5oiCOlXPUbcYW1R3Z4GneLQ8+ZGRMz/+i5hXvjJSaEDnifOuiproqK9xl
bLP+LicHHeeuu+8yvPgKb6UW0rgFQivk9YCvdVkQA/cZWuwj0CKLDcjCi64WVxH8LmJ5UL+odkCe
BKTZVLM81gK7sZLYiQ21S7cA7NCqKshDZ91APdsc8g5vwwQR/q4inGlVjn/2bH/FAX4PKAL1T33s
4she+5ztCRDlW1a0Wv49p0bZgf5eh6Y9YUbE1gqsTjbVFVxvubEi5x0qLwfJYHE+pGeSM7FNpOjM
ubtIsli70ClG+OB5tMHSie0szicUMdrsCbeS7iQWwS7mRdHWTdAeC1QPFH1IcCPjpLIbTOiMvWkm
J47741ksRgx8qib340H/rEeyzuiq5PthFM4pRUKQ4Ki2t3HqUrYSxGdkpAvXvVVjUFWY2o7ts7ID
tYottKcLK/lTK8PedDWZl6gtHkLICDe/SklkC88vYPIDsxq96RJMRr8zxw65eCsot5zmEI2YE4AX
I4KMC7UlbJ1miUu66W38YkAMgsYF/hDmawYEFt8UPR+7xGbSEdAB/QUmh1MFYgEiLO791o9XQptK
k/pz1lmCLvOyFP0+wxppXaYRsu4mVIModaiski64SiHwSbQsDgH5mN/8Mg3QHpzqI7JtGaoE1bhf
XAWh1Yrdp05RtS6qrL3htOegtAJKwlxgzKqYgr6zjMNFFSJckVZoVrOJyAPbDsVu2262+aTiS+D0
3Ta35upJWUN084zqF+mXv7FNM1Qion0T2eBGDdAgQZto29d2BR9RIR5hZzHVQQysUMWFQqCqkVLC
oIa9XWXuyW76ZL9EhX+Sg52fx8qMYDn5+SrphbWuMJXcqmnMzlkIqbCeRfqqoPPuOxFAF/B7kNYN
fDN3Jsidhrz/Juc7n3PXsw+EsESRzoisnOVSHXKnfINsAhq2YTbuA9CNd+U8d/eVHN69mLwHGEBx
oCzFOb0RMA0FPiIme8vaMVsAwpBkD5jl5Lt2TBRivxL+bYM/iXJaE62OpIQxJ82T18f2U+QtxSun
NqgbVPkQqDAHKiICWL8loa/UNSDqCAoxupAdssJ96gGsX5AZUFSaJ8MwTnUiiQPFlD8qOKZ3SY3n
uIlY9Wset85LWZttDkoyylHoYzll3RBH1LE4kvSQY6/tiBvPygHg+C7NVK44Bd1JbwFzD5iac0WL
2dkkpNwP03yESfiY1jUYfxyfChdBRtVuXQCRZZWDV7DZSQsXpWTyMW+2NV3KqoWbnZM6tpbdjCms
0VCaGUzvIUG9DHXM4Nuvgp2RAPbCmbUg4BncDnNEQSCNDbKLPfGY5Xu2iatqo/dFlR/tgKrDUpNH
UAHoG5AWiAZ24jtSzW/mL0AdMUAuwgkKBPgt0lfUONh2jRBHqtb8cMqYV/Ew911IAMhmuMfSaOeS
M+a0dsv7+SOAhOqzmkZJdwutemN75XFoof17NGQfxFsFBipMIYNiNRk2/a/K0mveFWdzLF4Q6HpX
cfCOwB/MlSDeIdcLbcm9WhJL4tGtcEicN0h0ne1mvqId9eJ6ZLPKYttF7XEy/ed5Unu/St5SEP+B
3a5rq39tJ2S/RzKBgTBvKcUumjk1NrWliz7Icg6efRUy4OQ+sSUKMol3kE/xyWvh4GV5+5HNxDom
yMaoNzaV1wKwQOHkL9p6gPlLmL1WaGGqVMAcS/oUoAY6zrYEdeRRuIhb46Za/ylq6tewjE6tgC9p
msOfuYVLMyZ/BovSpEu9fYLVjVknVqLCOy1JTFmxBGLYoRt0N40eMbhqV3bdIcqt8fbRW9YOtzAx
XmRuvcz1gCNifu+o7uIrBNX6hlQn+liQD/EYnS1oEtBD8ZeIKOSAB+lG1P6wgMGm09yEy6dTLAe/
W9jZ7KcytbcImYDfYbupUrJcRXWPuxaWn8AMvch54UW/CdheFl2MSw24cWFz8Wkx6kjWs6BwtEGV
qURbNz4uBjSETidw4CXjxlRiF8wDcWTN7A3JbhKG/ktJptcP8MgwJQdh54vTj72vlfUc955k3cmf
RYHC9wQZee1O03oWIl+Tb0Fao3EeGyq3WT2T5yO5RFUOnu5g3wQUGJS74g77E1RzJ7I0BopHWI39
dnO1DWOO11ZlA57j5mWdmXeyRRJYH8HtIiSXQH5LEla003TWKgpa0WPX+2CSKyCrTQqLMn2pC9Yd
7cbIfrVqA+zPbQHLpX5Js/qCrGdxZwfWh++yF6FsAXO+S5y1VjtvGsp9xcRoE21zUWH1MqQIK5c+
NJyiRrsyDjzoEv6nZQoMGFoIAya0MC23EgA3ADK6ySywz2Q4SG48TIHB4RISaGwfxiBaMQDfdWI8
nd0Hb3SJhqb0ZAO3UBk43HJaBsheaPoYTtrsCs8A5J6wggkTYzLE9aeQV3FcmLGV/bnIzz6fx5M5
uvKt4ETpeONOq53p1CtR1cNoTuBQq+VWJkW2muHpbVKWwsyHaKxQPM1sH+apgZqZsss1Zz2LtFjm
b6pJ9qjj2hzeivHDDyWMsgJ83+irP4tESbZwYRYP2hqsIFfWyf6pZSUHccmRz+Vq8S3sE2KFuIOg
xxplA6ACnv7HMiIXDBmFORh0D3Y6U1QKvWpTgTNZ8gkNRbAHILER9WOCJodgCOGV6eHujvEHuQki
e3UBeXisSFwckgLtY93CrjWvHCoXwuxOaC89tkJhclxspZo3k+Wcg7L/AI3G4jHCeIk7HxmknxQp
F5lhFuWMX0XaU22sTnTNmzQS5NMJi2zg5ipENlFWuk7Qf8TZ/ItxXMpuGj6yWl682dxjdvzbFgjc
KDi4eM78CODFojeQaO6nhboVOLGc40trRG+JkXzNabNOTfup6GZ8UYxH6hZPwaiOuT33ZP+zcd24
CIiQc1y7lbOKSMHWbfnspuONfCXYv/o11mSNunyYZXLyQv8LWb+1DdgM+F/77pfmKUf/JaxmMkho
PS3hExoD95KaQVBEO0SCb73EEJycxFrvDQP8NbvsSGsEVbdvFYFi3FkfvQffm/j9QFwGOAe22SbQ
wKN0MR+SpqtwRubTXb5v0kaudR8Rmr+CsL4Zzry2rOXVoNg/9eiQTY73mGkctWfJcxKL52Rpb1GQ
vveD8+xN/UkE1bkizRYuBUs7tBrWC4HZKfTQPbHxJfXCk62M1VIsUB7YDlu4SMzqTaxiXlZv3iq6
6PnHogcgg01yTt8p6dy6xNPqxdEVVNKb6+C5TGIXjTJzqwbQUmq4QN762/b7wje+WradxBMUVpka
Ak2cT6T9+R2+SyGqygq0E8/43xcVIcpUv8KRvNXLfJsbqqZL3PUr4edAAjj8nTyQBnq+cYW6woKa
07IAeeyE3y2ieaWJcS0FqBmIUcdU6i1KiezeqMGkT/qHWd6cBuM6lVir82Y48E7dFyYYAcx2zDgz
70Ehb1j81Y4l3CJErZUvSGTo75xRnfVIm4BpK9BuPDUk0m0BPWrovpKqX2sZG1ckJ1dEd9UMuvpm
RZ+ZUWyi+cqbi5gdL/z838VpB4+sDgcT0osgl7/+1xhU58EOEDIWN66BI4EhXmHmae1sFKK3em6m
6s3WtcOCFMG1I7rhqgX5f75MqB7m4odfuQiIySbflNb4xPstyAxAs+jI1fGxkHWdLySUGSBbYvxm
BuPd7/kU3eKAnWA253QYP9NXFiSaK4G44RePTSxKKpfnjsvonsesm/mDVD0Kjw9LdHEKPInsvQpr
UIt73bgTQuSxeeY7U0Z/gxgIV2MgDHEJXNReeBH6wXAe2akoL17H+aet6/8fF/zARwSIZxVOso67
P0moOGAjqRFCdnvnRj5x2P+ekkvSKTJ6xOK0sF6DBnvYkBAdiYn/OhTaQOX/8Gn9/X9dT8OnwbzT
Xxjn3G6CksSIqeb2bhY32nMZkS/Nn3W/cP8OEqH12nv5u24XPjixGjuULXhTah4bb3ihlwLygrSU
w8vpLV8TmIRulamGhspWMsyP+s/p4KTVY+6/ltJzgR747xvGqdE88P/eb0+61y0IIV34pDx7x08N
EvRO/+n3g4ZN7wv16C0v+raenx+50xhfR6RE+CSX51V5DD3c9CTUP1Mv3Jt70bD8y9v3/hsfmYE6
0PMGKE8+NZJL6oPpiU9Q/SqoQ3Y1mfVi60/TEy+UJtHOykf96hk69DXq9/xULP5BvxwX0Lt/Rk6X
v6ZQrF8MDa+dvi3Lhr5JJ22OutuitLeDujYovkbYI0AF0vNWNxu/HJxs7WMIS6cy8IPcRbKZjhfQ
HwGAld8tqzIjqGrHN3qfezDWFDB317jnaZr+R6IGEiJbcu9kZzvSspW4EY/4/dDT9GjGZbBMW0lW
Ds87B8WDmKgT8wBL/YjY8bpYYkTuvd2/B0mGSwJVpM7+yDw7Wqyg2fiUtAiHEx5C/Yy/53HrBK8B
FnQ0LoOAxiW3zb2R1IcjhV9P8GqTryykHhTZ0m0GLXUYvGSsM7oHaU7egr9kPPP+JEGPev8CF8dg
0TsofxaFxd5hQAQewQLLjr69Xl/4Q16Af2mtkWnijGz5aiu84lBGP8N0b/QvXFN3A1exqv/6pqek
hhAHrd/9qf1PNUf7AZxu8JpSWtHDRvdnynk5t24J4GwITBh4Zygy8nP9SkY3HHSB9H9PYMQrRxSg
sfEExAbKm1d1jNaIeAIdPiXoJFqvPogUfUV+D8hpHc3ZSX9cr0ioKU2Ezmx3jFE0a/XoBfdSCLDw
N55ajc6hN5n5C9leyHP96DwG4IGcdsG+C8GtrXApsNdEjiHMueKBc9WY1/8W7P6VFMYdmzVnWSQ+
GIIOuGI/fMYz+w6L8YxnhXQOqB4UhBaXoZDBDKBL+hLL+pqR050ym/K/Va0xz1vLfA/3ENXZnHz5
lzIf8trFBJpsPNOfDtJfbLEv4mrnT90dY4ZH1XOjr/71VkRlSE7y36T/b9LoXYeeZ3XjU8k84k4X
bvWypxeOCkf1kHCEuVpkFFaRR6E79VxGvaltUJMmz1P2mHuhsZi2OuSedsV41i1J5+hhHzqPzBAd
CMUc3PkvA5RrePLIyE3LaOWaJzOnHjw/zRzDeQjmgh5SLBoYA+hZwzThe3a1ksBswBGzcUCROY+8
bMS/nN7gbupXNxaK0O1D5qKSyah25WXSAK32gefhB+PsvJXISJqchVDS3oXaa1EWK098et7fooFw
gSAAax+f1fv3BJKD7RmL0/Xsu/q1bfcaBC9y/OpQ6OSGZgtk3/zm6RgowQLPUGzZmySlK34m6M6A
gytL3FBSOQE4ytQbABvq+3j/rUUZSoegoKV6yKxbGPTf/A4r57vYAXieSYyZt+a4EDyh3wyMJLH2
HEn3CkKNw49cUyHh+6Rfk+dYyGHRwjBg+KuKjciov+oW8EsBWILEGIbVIOPvJ+sA6pGMegffhCC2
6jalnRwjY1cpax/1z/9dI7NalNbNC7p/50grnhJv6TEeMWL0DmGrVz0ZrTotNvoVXQNLsv5JX7rp
88+o9Z9bbsmClo6bzqU2Nwr7gbGmH8dAL4jlgJdl97BicI44OsmScz32ou1APobMjoOm4diq10yT
tnOEBg0bkwj/QEvlQul2o3umkIUk/evZNaUiF0OX8AUBhLUY8YVmiRvj4iFHH3EZ5EMzBOSD8fBN
u/n0rzuZMXhjsvrwAgywfiQUgQVEtWUeN3Sh63wxMAlowHptHbtEw+atL1FxjR7n/B7c4EaHkZ6E
oViJfR8pbIa2IY5EpcRpgEir6K/oxp+4jl4TuPZE5a6XBEIMPr7lHkwuK5CI3VIfo1vLFgKF/Mvv
ZoYI1GsezSXK4aGkuW+iY2x8yPCNyILVJ6ptWDcvuKD8W5cVCQiWOB3A6QFcxH8w37pja+JltSNK
VXzpFc364SmjlhrZISmZonDkiNf9BTVltgmmG3BvPUaVrzdqmEh3SfMVeawN9qc+J8oypSb+xIrN
r6EZQDIB3eh/6TzE/5oVr5D90GltXxR+CHGiR73keRBVyBb9WWq9LfAXXal2JXEIem9o3pDo+0c4
WaAO5kfey7az8RiQvshwbhrRzwmcazZRAPRYM0ZSKLgHDcw3+oA76FujshU9ej7+g8wChsXAhKGd
9PTp5gyWXX/Vm5RwQMcDHPNoHtq/QaOPgae3Nb3k0dS6WwceoDFR590lBp4P2MAgexUNaIR1OSI6
070eLrOAMgrO5K4GtDbJ5ULrjhWAyX4PV1WHfSYKnS5tm5rVJrO7beGjmd906s9gbnnIhV9HwQsE
8A10FvCdDkrplLwBqujlApeF58XtD7VVPy49uFd9ABmTI/Zg+jD1XzQHYBK7BLlKE7TBglePEwE3
5o2IMOlOB05Vot6mCWAFCAmayiGSCH3qFmW208MaDDI2KWfdBh3oDoJM2sAKw7tZkergPRShk25m
Z4ZIrQjJOEcxoLi+FgfQO2IGgaT7twAiyWqhdh/27T2jWMcf2XVkj2oRdyOm4ITRUuqZQgt3gYJk
snpC0VYvWYwmmo2HcCecBwYgr00hTwpzdkaLfmkdACDqi9oeCShQtfzNhDKF/jEBbDzJO8Yknw0M
ccKwGsbyiaHGkNdHHAeYMEOkS+1NAMUIBF+G1AJ7sokWGX/O39EdjCBml6TWGSLx8C+zxlqne8Ky
P5LM3TCpdYJA02bQkKF0hZy4c6CVCVXS4Kbnho7JvGuCdoQ1SYjXuKr9W5X1HYxrp6YXE2JowKmI
1+WHehJmxD766QiT/vUZA5V25vdO8qoFSVkmcQHAKSPYWBAx5HRoKEiZjRbkYAsr/kisqpb+1bY/
HKVPZDp+1K3OQNFxNCcY77+zC5fVoQLR7b9eUqAEl70AS8OTsDozoY7cFtfxvTeprZVBwSHka6d/
nWNzUAFIRWhQ+ofYqqG2tic0sr/UrNazI0/TiNiY3kQzG+kXJw2/5dJA/w41G48sXpvPOGSiD0Vm
IG/boxoKhJ5KRfm+i9ARyce9iuqT2bqvY54/N8r5DZfxLVGwUnWvNHhU6CQ6J75zgXDRv50zDRGS
ZjJG5HvBF+NNH/S/iXTOVJklncdOFlomJVZI6OiaEoHZJ3cWGxWnhFfjM9loSH8BNPDCaU6cGcs7
mxVIdfOugeYKjr/Vpie40aYQlgrtD7s2zOLZGux92bhPZJUf/4+zM2uOGznT9V/p6OuBB0AigcSJ
sS/I2jcWN5HNG4SkZmPfd/z684D2nBFLCvJ47A7a6qIKQCKXb3mXrKPz73V/0MbZVq3WXL9lUBBP
86B67IuctHFYYYx1RnCZsjlauuhlPyHiSthSbUVS7VONuwABtJ2Xxzw7dEfftJG3t62BujJl4vnI
zPuHkYC+te7nwJB8GxCWc24F3SItTqEnCKzMm/RxLsWkHTAu8psKSDHN2I2ta/QwcA8wIhIOwJp3
nT7NlN4lmuw3mSy6a7cvn9GZvS3w+3PnjLki5U59hsdwzvMLANxNdbM2F3Ye7GpmSe/WB42WG1R6
WDmYutqjd+WI6MCxfaUn0UtjoQ6b9ds6Q3gdbAhboYmVRZSyBzGlu7p36FCH13NAg97c3eDYaLHY
Z2Nu0sApSz3/j2q2lkXOeKazhCQCHQB0ZCXHMfkTVyPcaopnNEhhfTrFl16zv1c5zA1aKrdTrR7c
wV7Pc22+fSODv/92JI/+95D4c9RBtnP+/IWIBOw7e+FxMmcVUjhgdFwg+7L1n8BfP87xa16CC4TE
F5VVjWavvW+xbQD/e7A0WI1SRQjnoDwzZI/hZDzk7nhu5taF68KfmIFmHbQgv2vPmG/Rc6gtMPUe
Ah6FgmBb074Lxo5jf4AkmCx1dGzwDsLSqhOHiZr0VZngKqF3wRFbu+FMT6Ndl7a8n1PSabZUFjFN
43QqZ0/ZFdIMSKjEpNXpjRT+uZ1JdOybkn20SdS6QNWCbMp/wKSEHEWwSO1yWsshKK4Lihl9IJ8c
N/zuUNddEs5cK1WtM4pkRtx88zQ/pThpXrWwiUKcx4Uw2EsnfzGMrDiKrqDC2GNqYgct8h6htLyk
NSpI8Wis3vI2dB2zblg5ZreaT6++6fcpgbVrId2rF905xzFv4006Mo1ZsFHOtJlE+mJ5AW/f7AGp
9Q1UL5ow6yxt1aIU9DidmoJCUnloF4s/OuDHAKM2w4RAQdRYu7HC5sUfvvqGC7vY1ZDIDkt8Y0Vx
iyj/n7Jr/shZw10X7wHaboilqACxI5XtDQotYFiwo7b95GRGXxHZ2TWcI7Utz/OpqPSaGoL/MDfK
DY2qa9HtMjT8rgbdPbge4SW8zNpHkQHUczg7d6LPdeU7PodwuqwpRRXsfV5T7+e9wGGfrhAqmasH
JcjHyNQeVRv/ZUCkshHjwFruJkCFrU/p6ahiGzjOEqeGVaD0v0LKlanhonOU7DwfzQrdeYnFeJdo
9YsXjZT19W+AUqjKYfBTDFiEevsGxBDwgL/mGRLH9YPQm5sks25FBoGyGA708W/0Gml/k8oLwMpY
S/c25EBlhpsg9klG1Fp3zC8mp0oyi7xKVHWhRCOocOYsmvRy3dM1E1h6B0Bfr2n2nqwqex0kjAED
ZlWJrBTOdUvtLRdtd0OttgXx8zxddbgqGGbue9fZOMzPIc/ezktgsDf9FN22NT03GyF8go+sgsNd
MrMccF8T8UWTRYghN5v5C6PC/153WHIF/jGagbRuMYPP0F7R5jFEK77oR+967HW6b8aT3hLRJNBi
BNO/ZoWptDuk4bQiFdzOc9uMzEOYyLtIOQ8Z/56W1nGuQJXsZHYRsG0E37OwfB5UsQ5kuKJBtZ6D
RVIq7Xq0qPJRfHGNCcnminNeuxsgUziSdm+BSrSbosQ+ACWo1/MkdhIsFm1x9vv8ANRknwC+v6Iy
Du5IOLeAGEFyk36GCpKpX+o382upI3ehSX0lfbHuQAX0aOdNev5kIsJlCWR3G8rvlbfCBQCyESjT
pFwKb3jrVgbptA6qeju/s3lyD5zsid0/dr1/7bAWcwskeJftHXa8CCTvHIUr3g4egsuWxV+32kz8
ukqrfjvgmBVk5u5tYKx4PQcYRqm+o2uy0KLgZd5bTLDTaWwsoXktDHvaxoE8uPhBRswKFYsd1fk/
ArZuYCg2hRy5aprkHMYBoo/t0XTkPrPhgMng2EMcG7UUTWTEgJkFROPK7h+wd6LunK1M4F0t/FAP
xR6WwNYRNN9lsXA4AufP5si3ncRJkJDpqmY/nolg1Q4PNdZo7L3OD6r3/h6Vh2PvNPe2Hx7yGn9L
clzOUGdRhOPDXMl0MR3t/HxtB9ZhrDHhnR9FFpRzZESxI9vZxfQt89xT6AfbZPTPOFheda65LQJO
v6n5ImIXT1xvM6/4aiTn0JEeBhxCw5QesL3rAsKVIUYAZC4vozDgXxFA7DFK2glIG7FuIXHEHyI/
Xbli4OA0F/M96GFJnxQjKCNGWapbV4hBgAj5o0IwPsrKtQEkeGjFV8wRHtMaz8HJf0067cYfgbzV
VvCE48AGBYn7BlVO01YpKVN3k3T+cwzYpaviB/Tnd+wXm0hZ0GwwGsNrYJiyB3jYR8OR25zG0Lx7
Fl7yLRXhs0zloSjGXQQ5peeAnGtV9izjFZKVllNFhxCdioIZks9dyHZPsx0MqrsAkHtuJ4y/KnOd
iKzAvcpZWgVyIvMcnY8n02/PxgAqg83cjejwsmWFQDWDtDjasyx2gUlSzYcOkzwX4fceQwuENxfI
4qM+Xe7R1ILoQacejy2nhCqO3iKCMkCVqte5FxIQug/hsJ7SGX4xHPq2nxP6ABi8SlDTrPtdwoFc
e9rNvI2iPUANtJJfmso7z2+hpdpWde7axxbl7UUKVqIFYw0wz50j6YLkjrnreneXIu5QNWjFofIX
sktnWN7PO3/heOBpKEQlIjjUif494mXlgbM2DXrHqD2kSjzmQfAcUTj0LacjaAp2kP02Qvbf7cy5
040O++1hn6hqL9hqLc6fkOfyU7GvEQIyLWA67O2DNO8gpMtlkHjbGIMBWmXeaa6FBo0Jbz/bBWxf
vlXfzKeDzHCVtww+/4rA5qPtBOv/qMc+dVpOzPuwcNmdpy1Ua9Q1xuv/CKLEjCHMTPflWNBX/TOg
///7b//5j//6Pvwf/zU/5yySPPsta6E9hFlT//13Q//9N8LC+V9v//z774jxW8I1dNe2HSE5N3TJ
59+/3oWZP//2fwD0goM3xcVtoMAed95tGxcPoewXVpCyHpFsCCmF1YgqVd7Nx9eev/rdpaWupAuW
UDcd8O7Kvbh0pxV1MmZQ8equWumYZB1MFYbH0Y+j1ceXEj9fy4AqqaSuu4athCveX0uvkLsxe2xk
ra4YrscQcZEcCHlAzQnkcoxO0F4XsDCFPf5ViOk7VJ2MEmqW3Zg6LcY0iK1DI43wFNb40we5X2z9
0USABU+rR81x+o0eUYGNu0lbea0lOL3aF7JrmPRwoq9rLJQeNPRNbhRt8YdoMghzCni+mYGWTz3n
I0Vp9GAmiWdCTBk/eX7nYqilYdrSsHTTNQzLsC3j/eNTjFO0iob6NgL4kwT0e9pgYYV4h+nFLWVI
55NpdTnc/7yeY9m8YqXrxsVwu14BlQdLEMBO8V7hTTFISDRhfvrktdq/ei5bSvYlE2CwfTF7ZVQ4
oR6H3slqwyK9xr2JMs8UuO6hChA7yphe8MBRzQU/bDXPZhjYd9mA0jYRS7fgDYT0u4PuHGATtCrD
wF3Wmu5tkJN2t66Z2LemNgv/QBFEJkGhXNsXQXozSWneO1WXHT2fYkyRJn8hlDSdMck0N8IAEyb8
EDxbZXvFF9+xrKdGTjbww6KnkdOW8sgJONx/PBaXQ2FJQzqG4iXrhrQM82IoygTl2UD3y3Mmehox
9Z0WpScjFV+Qhvtk2H+6lA2c1TAtFpSyTf1y4ZqtWUrqafYN5wqy2YWaXmx/ih7qJEWgoCUu+vjR
rF+8ZZYsRU0msHLsi9k7JpkBiDR1TtBGxQvqKTrK02P05d+9ijBNS9k2eyL7kbiYs/Yg06iI3eLW
7oJn3+GQDMTy40vMO9qPO540uIQ0DV0yfozcxYOgr9kaLsZSt76IrG9QMbBTDTGzLiINlkrmTN/9
Ens5Q7bYf5tNf/3x5X8xjqCHGUAdxLZlXa7KPupq0NKsytpR8c04+TQIjU5tPr7K29e8f0pgZiah
t2kxIw1r3ox+OFLsKEyqpHeq26qS60xYyDlI467pq/tZehIwwlYU9Jf1GUM0LaWEpFHiHz1Nzifz
xlC/GG/DZqBt3ZHMnovxNkAK2z0iHqex6siFm1F5WCfYbo0MUpIC9ksmo0eJaMg26LP3I6Rt02e/
KsNDREqPPRtFLXpmBZpQAAkqmZSAhvXsZXIhh7ulhy/EJ4Nn/uKWTYf/smNbbNQXs1A6VVvafVPc
9uxNUqw1an/xroqqZUoiNbhYQ7rYTuDvGSKv4Qyrj6//qxlqmcLVLYMDk4ly8e7c1KrSDJ/vBpmP
62KSIf5kw1qfTKhe3QssBHqAFA+yUF98fGXjV09uiXlj0TmqnctLa76tsBbui9tar+pjbcVwAUrD
349UijaaQsgiNYETmsJs4TZA96s0Z1y2VSYWpQ6G5pPb+cXcYQAMjhbuiBB8/vyHWTyQPJvQ5otb
PQjivRdbtKpGOuA5E2UbmzqzwzedYxmn1n1qS2/RmrWxCR0fnVxLn3ZFhu6+z43uans00T+uCNwR
IdkpTpjxk2lzuSOz9wuUJKRr2bYQpri4WU+Wkspw2p5EkhSP5OvZup6o3LMASrhwWN1+csGf58m7
C1pzWPnD6PQ4g3Y+GIZbXylj1WsFUhVpBhwn86Bdwef3aQtF+lfXjrYfv5h5Br7fXcS79zLf2Q9X
xpetEDZC0bdak9/0sXXOB/W1Dmrt337Cd9f56dBRlu5EMOlvU3CejUm9EI0mE/3yCp/cVz34Vpuf
xMM/xeIcD8I2SM0NNizXvTyBvLjAhtBX2Cm2zZZWciafAZFk2avd3fNHC/li6hcfD6fx89SxXIJi
ZQiDyq1jX4wnKh4DCrC6fxN2FGFLv4s2gzWYNCQsHcCBU2wb5FeWY9ZDM66BqQftLMOn0hxCWB0u
Yz2KqcsCCioS1DPVSDPu41v8+Y1LynrcIvmJAsZ8sYtnpEeTPuDuRQECHI9CBT7+5GUbPwfIXMPk
H2JkWJz6xSgozBHA0trJbZ4FVOy6aTv0CWIgUXumhL4Jp3qDI/xitvWj67OcCaejhYzGZH/R7R4A
W7eYS5RRMnz5Xzz8/9zY25z5YbqD8vSNoIpHyMZTfisJfpDfcOWKJR8dP77Uz+HBuzEwLsbZk1Mj
yabT287IF3ll3fqDefu/uMS8QRmuxQbiXoQGneaYkeZpye0cCbCairL+t0MsHsLSDV0oaHo/rSHy
5SSSBOm3dfo0oRmCqBYLlRZiUOOL2ukLaX4SeL+Ny/sdiUtKoeaoUQnr8uCKh6ZNBzQib/MhuEuM
BGB5WKIrF93oMC7BDiAk6IExcXzMD2nVuV752WE1v5p3t8DcNObL24SwQsmLccVAXE2pbxnnCIZw
a4BwS0DIIgSZrJ0RdI+GIIiPWczcfqrQ3Pz4rf68ei4uf3H81AR8OlwneXQE+kVYmYM5Re15URFJ
fI+LaABVkAIRcSYHjBzYgFn8zSiH62iQ2qL2vOQ8GppzrgSafv2Iz0JhhcXzx3f50/TmJi34jNJg
obPKL8YI9fjc0dPSPJodBSeRTY91pIpP9ir6/T+9CiEt6hokLJYyf0pW9CFsEgzEcaERzh99Ys76
tdDbq6r+6nsYSUA54FbgiuTLunW2mmo2uTE8FU65xe/nHJXdwcvBKep+sRIdNlKBJrQrbnzRYywA
/rTYWFVxrCb4zVSGutZgV5Q2imXDRmXZdIU34TJvjefBtiV9oW6l8Leom/gr9eC7qovugsgGkWih
kIcXBn3lfHY2wsxzBab6OkymvebofxqJv05Lyvc2dFXJW4WQ/DSF4qUfUaAoFRSJJEhncGnxhA7x
Do2BhYp8hTJAfecaHoieCIoTeTu82HzThoqQMqATF9y3A/ByK8muFbkHvsynKQhWWVvfIw15RFkF
3T582FESrF/MHs6PheYyT8jvU+S205nPhVqdZujPehU9ib4OQdXZd0HPCketZuUb3sNoIZZto3jt
1+F9CjUObPTThIs5qAbxpY4JoG0bl5XRC5H706jTDGH05+yoKhv9bPuwdWtqwhRnnDzZwjj6jubb
cxc7T1qWBMtpatYhTOExsfaTHm3qEvXZhpQfEMm2p+QGCaFFHDyihTVgOqis+A9yJiBcabcMpwFd
QOFk4DzQSXG0cG9XGF4atk5N1TIWFtYImGCv8wCAmNuZaA4JlBXdgr49XyYy4PxdOTWIfqWHXIaA
YbX+bha8BI2zGBRf7ynsWZrIWg5t1VxlLuCfEOE0w8VRoHs2bzpDK5dNGqKoTTC+Dmlq0IFu8EkK
m5aud1TelXWLhGsp857EJwuWYWQ6W4GKFPCVUa2Ra68A6mQ0VOwSGKnV2+arCpPhxtHYEGk/RwNO
ulay64ds55V0VgESTABcAx0T5gQgTA5QMo7+ouJ+hHwDLV1F7V2eILfx8cq/DCBsg7BYSUn5z5xD
+oucSjNdTWKq2B8nP4hvXBkXL47jTkcqYsMn0en7OIKQiJIm13EopNqIo8iLuNjN/WBssrFBpD2L
lpWv7PVYtcHjMCn3uY/iaRWXjf/69nz/+a6KW79Vdb8D5a9ofzQXf/zH+jU/fU1f6/+a/9b/+633
f+cfD3nKP5e/8u5v8L3/uu7ia/P13R+W8BEbAH+v1Xj3ihN789915vk3/38//O317VsexuL177+j
roLUKt/mh3n2+78+muvShAc/vOL5+//14fyMf//9/LVov/52eu1/W7dh9vr1p7/6+rVu+BYp/+bO
4YCh3sKNuSbWv759Yul/UxbRpOsIw5pDkd9/y/KqCf7+u2b8TZD6EjtISgecqZKIuUbT+O0z42/Q
5wiwiNEhIbmG9ft/D8L5n+fxP9/Lr4vvc1D5P6e2QvYenVZd6ZTTdCH40vepTG2HYzGqTB2C3nSP
+HPk17TFgjsxm7AZLWz/68hM3JsykQDJQvXvlUe4PgU8F/keqnmCp7pcF06F6m8m3PzoJMmrgsl3
hKaswJcIuJllEj9oCVyrONS+WLglo7U4iCfL6b/5VJdQ0RsfhVnZB2P+MbZyWveVho9F+1nGdxFg
vd2na1O1UnOnwGUlvx+nwTYq1Xpeeawzg6Mb9xtnlaVAF/oBWIya3Ks6zKyTAZ7PbicUVCp5n1Yq
XP8wx/71+n7slbwlGu/el6RkZwoqWwJhFftyvJqioJtpNToOZFhLTnGWnbuWQ9bMJf2XwFwHdOTQ
mGmHo2M43yCA9fc6rabr0fVxSKIp7wftbsrdYd35bggK1sAASZ3JSgDbeumhcEZr8/FNW+blJJMw
4wlKhak7/OcyqRwwttAjU6mjMak0WKi865eOQutwbN0nuCXG2q1QtspoyeEqroPuwjfrhIMMgi8l
OzTSmD5COIbjLcsoqA92meBO00btbVgDegRy+JinVXjEGiC49oToD8TK1oLOQH89VG3zhJw6CplD
mX8r3ODY6WP7PXOzxVgFNxPqtQBYKSPCbdPKtedEq966ydw5OOhTccQaOL4tKuzlpJ9Uy4+H5qJQ
ybxiaNijTWQvaWrT/no/rxw1eJaYve0tzAZBzYIPcQNpXqFTDzq71KC2pUKn/N88U/nJznofeOt6
NgVWvYJ8aPnmJxXan6cYdWfml6VT+5N0NC4iabq3gZM1nn+aepXvC29s1uN4E1YgpGtZhw9R64cP
wlggS38l7BgxriiA+pt4AqFUXJG9IkSsqzEfAY57t1OI4g5WP07xojtVjiLt8NkY/rSHzTes9Hkc
MdSRl5nH5FuEmEUUnBSKmGvbQ4GurtBktKBAwr1GjjDHe/PaQzVtQezggYf3XvMSiwo0Nc2dU+JX
7hCpQFqqHymDG2gUt82qtR2110Lj8ZNXfnE+O7i/0RuxqW8SpVPBuTifG3MYZI2Swgne8PWgev8A
PxSBkamHg4JOg381WH0EgvZWj2ieuw2CSCKaWdZ9tVHFrEAttZUxYauZTc4nCbj5q7tDpExw7JCr
uJcTsi0DaPGeCE5D15nI9XY1GEuwkot01sOUJeZiSEA1UPbsBkcov972Gt4m9hEbQGgBbUSHv2/V
Rvcagkgj3Pt4yC6MaIB/rKMdTsw4Uz4SHVFKSOKIh7RLMEDPBvXdK9PN1EaMUn2SEr3VAt9tm4y5
JUyHopYplTLnHeqHEoZe1JXVNHZ4cjpscutcz/G07shPsd9xxlWRCHHlqBDduTC2tml2NrVA2wN5
mVt1NOTAirFrgM8ysUdHJPg6CV00gATikKH20uMmRd5ZEcFHgFsK5SOnrSNVl43hyu0a3OBwKruK
axcSVw4Ms87kOpoRHgHQ+a2kF1BgnrMfY8R7TM/f0tfY0TDHIzkxPjlBxPsclB1H4dJE1MGObOvW
T9UJTyGeg2xCdKpzf1oZbgong823K9t42QRBf5125rgJSRToVk9/+GgejUq2m2gUIRVBZiT0dwNy
hh+uAx8h/LZBeZDkyIf6kqMxCipr0yaWfnITQ16nfZN8T9CcNkD29V3mn4mUgCLSmwLqk1Sb0Shf
Wz9FoUIb7b2gK40W/fRJu/Ats34/AXBxYzqzrQG9oof3fgLEQgUVOiZw98eivQ5V6V1NLRKmY+rf
Tu0AlbBwTn6KVImox/omKXrgYUNibGWUWRDrZn0mD13mmNbWKmyqO78YxA6tWX2dqLoDs5g214VZ
A1SYcNbhJtItUM0FKeKmSrrxJeroG+Soohrm1N1ZBhnjIFGLwNHiHknR8hoPgD/RAIVANAczXdH/
29skBUzKpIqwgTYthdb3Q4BSnWbYhQhPdYkErgPe+EH3w33cY2hO8+Exx/EElxZ5sEC0ZQnKBnkL
VGZojpktKsasSnFRsMxF04iN5VXxFy1NfDCcg/xkjpo/zVFude7dvcXNkBwut8g09iYgPNHJ8kIs
mjNXXrlDAwQZhdq6HVFoD/F+AIeudWwYNahcj6l1ZwUhFYMp+D6Y/nryRucKCxubI4zzByTslzxF
UDJTFic8opZ66dQHNSFN5CaFdvhkl39fg2GZAWnRDYfdxsJIQFdzzfuHHQcgdzY1ox2fYEvdxCLF
+RwsVsVL2BmdQMIFepDboqVdod4f6w4wXYmXoIlSjz8y9n42WLvI8bvr1NPRKEqzdFkhfvDJbUpu
4926mG/T4YetA0pxLovOUFv0Dp9J6JFq3YpJX7tlulHVUFEicBDXlyUUYncGgmlwHTKfvl9m7+yq
hCuPYNtYGxUo81z7ZMP+OS4CJWLTp3YtiomWuLwv5IJLAxuK5JRnE4kI8lAnD3GFBZSgR4v8HKNl
9LFdGeAbnCb3Ks7rq7BKiUqKAUv6pNI+GSlzztAvRsoWtq7btuHSPCftevdC3RSHa7tq05MVwbpD
lGyXjCl2CWEA9DCLZjcZ32ajb3FrsZKb3B81dgU0zRJ93MsODl1RUtDyQ8BM7uwPOdp1u2zM0F1V
OfpszogyFc5wcQGyrMoooHz8qu15xr1/AIuQn2RTEoiDiLmYkWk6JVYlrRi3cHiJdSP7nQtFqE7s
14JEbzV6FUxZMaATlulvqvScdTFyIyJ2zmE44d5nIKVotZLTD1ltfMuf0Rludm0r1XoMk2ZbR+21
Lmbia2ViCoaBWoQwv0L+1KsPXdNjDJBKfVfG+U07qm4X4iapRXD6GxvGXGRG0FfZpBZV7TT7aDJ3
qkhRbW9RK3f9L15aUCgzYQ/VOpZXchhCgE7AZtuoLLaFm/aUrOxyPfqatrRng8WQqGATGsIlZfAA
Q1blMXXcc9LCPe7Lpx4v3MfBVh4uoLV9bcsYRRirLV96iEHmiKoYeO9DEAKc/vhd/GIyEe6TeyuK
t0Stl/AVPCt0DbvZ5GTnPaCcMHqKJ+isLVj21tUwvHvEPg43KMEai0ffvdK0ieyyeMIsCEAkRcy2
JndRnFekQcO1Y+bxYXBM4hs7wDwgTzFw6ZmTWvFZymL+ah6RHIC5oWzASXpRylJmkFZOHiUnGeve
qpyGbTsDq7tI2w5OgYRv6ZQnTByxYqido1Zk21TGzbZiAi4dYXnL1ulu1QIYYjmJrda/DMhnPobI
e3HOoOya7Qod9HjrJ9CGdZgKhoDH9/ELuGgXzNuzRfZMeGdQQiEWulgMpQk4ztW7hBPGwJVi0A+e
SLqZYu+uDD/5AwBAdfIYVph//RoSkdylY3djDqA1ydj6hezSe+yqtnkgjG1SwR7+5A7fejaX61Vx
XgOTAcMi3Is8jGWkIluBoGoM9DoRP89IdPhf1eG1k3oQIoHSfi/G9M6uqj30V4jlUa5tugwdQ8AB
GDLF6ENAHL8uO0I0spt6W0b92cjrlQns48axi61DSr4pEY9f0zyE7uJmLrqX9GeEbiXfUGB8zTrR
oTWJleiA3uWW3AADR6mpLxUM5RqqRuto+T1qrAUkY+Cyg0UlOnQwPVAJOlzsOM4eM6GX2B2w+ooS
fWlGzG05+tOf0JPwOMkcird4RZbhN0skxpU9QjfzVK7hm55jmWPIeDdo/SF0I3D9WJ6mUmHMgUNc
ovX+Roa+t7Fk8WeHJDAeB6n7VBetwG/Cp27uaTiZ6BN2GQa8yQKJAV9Lu7vRGLd62h7MxoJFRZwe
er35Uoztc1thJevyK9KV1ePEsEpNLrJI629tu6+/IM5lFvDmajEMeMlG2V1fBzuJ5RX625q7cfvK
Wmqjg7AwVYnrbsj6RVL5sBri7kaAJNknJlh836gWXZ8nn8ROv5rZrEtKeaSnZJmX5V/EfSvfN7Ct
1hVnDtpsSeTGWyNGzZ7GH0qx3apMZQavz75tMoMwlWLbUtj7auquoqT2EFhd9G6Pd64NrerjWf2W
aP0wqTl2aA2KGULHIYof0kVkl+cksGk4iKPrjBDhhxo/z0TRzEfGfCXz27LoQDZnvM8IY3c7EYCr
8fiGOco5SvRRy0XpI9YJc+Ku9hsJDt9lN5R9tUP3eQdRgPan8/jxXdOCeH92vt22y5BSEdFJSy/T
h0bIDj8OZzwmgw3qvCWHQ8i/PuH9oi/cAZ6yK0sTuzU7/JZ27UNjRKc4rTI0KG2ERUSbPoQqKfBk
Qh5lUl19S5H1Jc/N8TBMsbMOzL6+mfoO21fKD7Fy5U1lVQezzQa8pnC+VdjrnSwb7hbmCzcFohPQ
9ot4GydFdzAKo6QtAxJYFkxEHc5qOOF2Qx8wXofpqB08h/dMYe7ceOZ0dAt3UQk9PhTzDztpUamE
pMVa9CfUvXWc+CixIemiMGKs4dTd/PNHhNdlmyQBhJlGrUaQQDsPn5Erqrz2qZGZXMBqQyKlwkDF
qm4BNsHzNbHVwk/rmkJYco2Sp7bFmQx2Y6BVq3Tqmo0n8nAVVckunJT1aGT4EhVZ/vxWx3n7UcT9
t24Y8hULKIVjE3z30jAG1mfPfaAMDpBNHhJWBTQ5ewBP7Wp79CiiBcA/OOX3bBsSWoxureVoGmwn
Bl3NvjyL1sBAQxrPKoWV2ObadxFatK9nB3c3Qp1Us/8IqXYdZJMhrZqrZu1K+7HT2urQaPJKs+rg
OOEtRKUatRCa39PerslAjDo7e6OZ8l3xOhn7I1qb7XZADRu7U/iwpQyqNT3SbtvU05dJRXCXHcs/
TrTod5ObLru6faydNtyG6LGcVDspzDdbr9ka7uDMunQVtOa2xocugEmYec5xoIJ5laY9UuA2L62a
pDi9/YA5Qe3ti++m6RejqdQWEAH1CKcr15bm5LgZ9ug8NC35aE+B8rrtILNmdQ/pxlRiZ4Z19WSf
TdcXjwwDZjNAmw+6riOFoXkSn6E355ArcAfdt2iaoKELR9snrRmfKypHD0au9wsRjBGa5lLutIwm
XNuwq/thBT+wUWjY+0XDcrLjJTc07gPFj7f/Z5TRDpQnGMQ2uC8tO7jXuy8ydpxP9sy3AvT7XYla
nJBzRAD0z7g8ahVFVRPDCHalWdc9bIOzbVO1GQFrk6hRjtWFrq+qcBzX0ic8m+pncmPOKDygeqNA
DmBaZqGr0GwL+gWnAFlbAndJL8z8OvPGbyCUEFNy0z/hyb6YDaorz1NUYsxdxeG5lM11VY6rWD52
Dlr9Eqm4VWJ31WdBz8+7GHuXpYPPRt2I3feiAsCqhfjlDtYxrOp0L/1wK8KSV+qoE6lWeYNFbdYF
9T6cOnmjSzgzI4CRz+7iIuVkLyWIAhwJVBBk409HAHNUJkjyW8ecXsFN5me3TpZZaD5QVaw0LJeb
pMOHUHgh2rtUlaJYnxZZHtkLvbenq7zgl1OFeU/Sik8mwhtY//1EoA/HC6XRQ4HWUOb7JI8lWdtm
bsoj/owUZ0Psg+Pa0+/efqTYxSeARBCsAhjaGSaa/ShE1jgaIqTi3wfgEa+MzjYf7VlZCQ7pVRQY
ONWEeDSMY4xwLSR/9inIZU25pwCLL4Kbbpjm9aIaEpr9PiJSaW08uqJpFlXEki6i6i83NeHGlBgV
GpN2quQI+8+LnevRFF+D1kZYyC2mB9GHJ0tNzk0zan/Fkl4Pxw5uuDKeDr0oD5by+lkt1rsOK//V
zSiTZyLe+JAbN6Hv2PDT5B6/LkMoyrSqT1BddMhyZxWutgB6Jz043uD3lp41VrsAbiuuscb0SeXk
LQR4/w6US1xOhkH7k8rERanOZAkU2IlpxxGRvZuyiCKkUGpvrRq7XVdt9ppLG39iC1ekvHpVcZZu
6hf2QMwUCsJN0OBXZtk/E/yMkddsZKnK6wzNEStsxz1eIeM+N51h3/jOk5iqaKmqDC140d7L0Djl
XRdAUQudZZRGGFQWQ3wcAU/1tTB2flatgq4hWspauTK90V9lDvJnRTf9UY+hg3pKna9gZuDJqFmr
JrG9szRyzO7DogCNCwU2rxt1Q/MGIvC+CO1nis7ofFdFSPNhRLwnr8WxNBFGTUdgJ1UvKTUjnowE
IpaXTV58cVMPXkhvHxOzP0WTtRP6/yXsvJbjRrYs+kWIgEuY1/K+ip7UC0JSq+GRCW++fhZKEzNX
7BvNfqgg24mEyTx5zt5rOxc7RuaOrIfajQjErZEOJKIDRzCrcfxZ9XOXgpepifxH5s5POv+PcyWg
KYRVe3NEskuHOtlndjKAVW7s5QB0f5ZxeIhb2NzJu5xUtQ/7xoZx8NV68Lk1y3qAAYux5jwGp8Py
ebRqJ02JvrCILyMNnAUg6mM59cY2mmn7JWyC8/3DHTrE4G0Ox1WDYxDCha09rSfoE1ZyKgksMy0N
/lvQbaIJpG2UpD/5cxOmhu7JU66BMmWyTwP5iYDkNWsX1h32XM024WhMyb4QmPiMmvqgsMtH3VHr
Pu60i4+bXSbwA3W/2XaUe6vU76evlsR5Wfnzkfc5kNJT8lCZsgt9OlIXUybpv2fyIqByYORG4OJU
zSofXJ4BAza7mGJIzwbaJvTgBoc9mBXjCKS+rNPXL4rdzwd8NK5sEVgWUBOyVjMI+nMRFIluDEau
SUCyZQqXDHRsmHVqkzE2OOvj3rFdbytl9E5egL0xKWZWNggC5OiNaRdonrCziTb528xS/QDWOwHz
SCoTSv/0YMt4ETOre+w1/VtkDcYasRMBdaV0b+RxyCbxCTmnP0o0QrYskaytaruDd8JZ02wh2jPx
PQhKELJI6CEIDwdvHnNKSAzY0bUwoZ2ocEMIOXy1RJqHNhFg9sjV3JagjgHlxNe8Gvw3LzQQPwXi
UY9J7B0KZW1oeJJtIrxNbRuLBMv/ySQod+lNmrnvLNI0/DY6lJZfET1i9I9+VxiHhONlHPi/DL8N
3sif0zdafJWpQ2RJXxgfwibfpXSql6JpBhaLzNro8wZhzh/Kbhzi2WAmxznlWKvNgGZVatf7RywN
ILYxngMsFuVuaB7TLun3ztTqG0VYVJB2gmRt4O96ohG7xtFcYhoDWofy329isWP2H9HLq9/1gGGV
UTANTx3gJHEKS6yMAZgXcnEvq8LKlmvix8tV0ZoASzTNfuvNhlFXyalC88lJC1V9yDQPXB49ElAo
2bIJ7ZsmtPF7WuJB0e1o3JNsQf9nSIMrG/mhcqJr10dI4+rG/aJB/Hmix0Nq6B4VIyfceav4rHg1
CVgQnFLLS+ZTZ/poEg9mIdZFGhRPOPIIrnJjZ+MJZIxVM30LShMdXdRbHLXaj3IM872vgfYa4Wm/
pSOdRMx6JTFNpvU2CEzOUTZcyMDatMGEMBCvMMNwtdOSujqN//dVISP+XtgOC4ydYkm7pjsm0fhc
ZEF6nax6V/RQJSp/mLF3kpqw9/ahtP1dEsOZ/+K9/Ud1N18RxPucr1E3mJ9tOy0xO0HYG+WFTS26
tf54TIkPC9ozWtfuoUrKxzhqCmZZ2rYutJ92h/Tzix9h7oH/sY4Z/OWzoOtU0o5x7038x9CD9JWx
VoGic6aq4jzkRnGWDrE3YGjifA4JaDhBkpEX85pN8H5an700z0p6T+MKZ2Ly7ieq+aKo+9xsnR8V
VPvIrOil3RsPf65nRix04ZtDRYbgsHWcanxSKgLs3sf62omsPQSQWwnOckVvGdSTOSI/b6ajgBcD
q617RLNSILefN4lxGjZWHDq7MHIgzVjl9ywk3J5+QLvxcaRsNTf+4qLa/7yoAkcNSrFZpMUvMtfT
/3FRQ2D/00Qux2UYw48a0sepqFuiMZt8ZzckdoGPH/pRLLW+dS8NcGwUjTOWTzbSWAaB1E6+UdHa
cVLv1fFNgtZzYa36aPReu0aLkQC30W6cvy217mZGZn0ebC15LBsiVsGAgYwG7keJ3l7CVBdPAxrQ
bpCSEwJHQKYDMYEMxLs2soLv64avdq/mFIGessvh9WAxuRQtvoz7V2OCYaw3wq98jff5y5/PHuc3
/W5uRGCpfzbLNKFFOG5YqksPLq4dRnkIuuCxJ6J2zDlZp80OuZazqbwsrxYtTbq9ZmQZRFED+qES
T11jf6XE/OQnw3bMTI3xGjoPxN5oKj7fOjxCWG3aGtMMwQ8M9nT+mNFbh07nrBSdwYVRBT6DN+Gv
DWWfQs+dyThuglxrUB///nb+lwfJc9z5WadioM76vGRO6Knp6mvNpbNjiLKqN5jo9MSU+3JcAREd
LpIERICSEcz5sTFPlbTME9rROShofB3NPgE+jMN21RoNMV4l8VwBIhAZ8JjYw0Wo8peMwmQP3wqV
QAb6IiPo5IIQeNjSsg1WLhk4V11Gp6wvwhOCrPFAwOsGl2u3zhGeXAZECDLyuwMulxQdN+4Pqy53
NfGO+0kazarrCHVS3Yh4yzKoKbTa+6oY+8f7Zs4SXXqUvoOEnhSGP9+3Ubme31GCXWrtZPfudNb1
8adIAv0YMnE6kHpEyKt5KJKDtIvspCfGW+cKucxydY2la39xHvqsx8IugOQQUwWTFs/igfo0qgij
wE3d0OwurFojnXTmFXHbelsO0cu6VC9wl8CrBT/tFr5k0iDnDjuIiGlTG3vbHkjYavNTKSvBe9y2
uxxKFTTNbtyNKngrw9A/kCNufHEVP9EOePRN3kUuIudBLNpUlH9excl1DZQBnFF6EoN3Q5ajQg+P
g4fUJGdSCrNSkbkMnNs0KW5y6Ez5LNJKPPA2PqmGFOmEsfXSf6STqT8k4XToZlEKiQvysW6rHwmW
2wO5wZuwSOkA98RAp0P43YL9QzHXrDGLmYBwM3sR5OigW2JtaNym67CUHL/MYwLl/wuVyScj2/xL
Y/DgxXJ818Df7H36pYcy9H00NO6lr5GZASMxTswmr7ZT+4dRqyjX6uAiW7873ufE7c8wSe2LX6nv
TZe4uz6iRANdKA5eXn7V5Po8UueHcxhfG6igUP/YKBP+vCMM62yPWf90+S1h/b0Q1rUNcW50r502
NcSqhPpumtRbHWY0SWchyv0jbA3nFLtfH3z++a45vkMLz3I48aMFnv/5f+xtSR4ADMSOfclQju5o
L8je+VZbsmarNQRA+oAmNHIw2SljY7Y4qQj9/JvMvXAVE9i5mDIAMf++TIp/HMaQ50GqMBxMeChQ
PveAiDpPatsvjAsFvLaTftjsrES5uJ2DV4Nc+ofWiKtrXegnmQRoRZnDFdnw0wsY2Wde1J44pT6q
fqweasuhmxVE075scNFIaeA/ihfJlGWPPMYzWTQtV8yb3HPRZOmpw52iSAlfhj15DqQ9b4l98E+y
DJxtxNibUy6k8bklbMxSyqKM3xsX4Rx0TPr2Ru71WxZmuY3Io2CtBfkIapimRlEiU4ul+qWFB2Bw
W4sBwK/GdY8qEfbH2AiPQ5SXflF3/XP3Y7o+9/lYtHBO8tj9eXOLJEBhxtt7Efl0awf/Qfi6Cfqs
mnsXYgkC+GDAXSdVffrZsCqtaj9tD7lHbOa/31L708jaQ/bF5Maj0WBSn3Jb//xJTCu0S78RgjRe
6IG9hhgxswSxOiTsrVTreBc6QTqO/FKBWougT7IBLIZSJ8VAasnG8gFk+Vo4nVD1lBiUGviRioBk
R2biqOV+u5xrKLAs1dT2GxVM4dlmVIUCgNsk6uohoBsLmrp7qU0QKHjSLjYupTNBMosONM16LJvs
qEcygp7mYc2ZCO/224neoH+ulVu8u5N/auvG3mJ47baJFsuVn8VibzfADf79cln/5Q3gaAUNhwEi
18v9dLkITtV6D3XaxeKUtUhzxkl+VC/t5O+qhpYbuuRdJ401T38lLC9nYOmlw3ToZMypu0ln+TKR
SJ2rHSYBMitkWJIW7Te96D+UkX+rOg9bATIe+KPFQjl0qujl7vwsubmR84araVrY2zLpXpH7oKWz
qy/e8c8iSB4IARlmVj7ZaLtZq/98IDSDo5pnesEFNXG+KTugzGFvbs1I/AwN42EyR5sUS6B9fhia
/PMoWmjJWcjOPLbsYEYPCltnT1t7Srs6eBT29Plw1Jn+ko4+NDnGJAsYLaSbVxPxwQS008Bddl5T
rLVUPdmJ9isX0RYjKotGz4ub0F7bFIWPT5NN4Ys7+l9eAEcgJbCpiwlm51348/dNlQfPY3LSa1b3
17YwYZZ5LgPHxHuMpup1ygPvDFKVtMrsHkA7q94t5CdGTBRUlK5CM+oOeRctjHkQNFTV2Stc+WJF
8d7uAjJX3L1Hh+BsISJcMEQfl1XbDicUv8FiGJtHERlY0cwc/beBbJz6Kj1F4JtXQ6ajAcmKJ52g
+V2UjdmtNtDK5rVevlfBK/nK8rWaL4vXADmlXD5Kf7Kei45TSJXU5RcD6n/WLahDOSdi06SvScn1
6dkPu9HDdtQG7EjMpzoxQPAKJAnh1q+xVfYNN+A6Bmmw1BKn2g2donCJq/gYOc3FDr2nKQiHFy/t
DgRgfm8iwzoWBDBdzWq6WXZprXMv9K9NlfeLugMLHgDoxXxJlk4gp5fOh7ZsVD/6yqUxm1SvWV38
COrpI81aRTesbleIgb5ShtKA5vb/cXayXIbyLup5y/MIwfvUco+UE2e2JLa2syDXu1r2M3B7QfCD
WSNiqMYlBkNSLG0YwswIoc8OOfp4PQ3fsizpl73iONMXvAC26ItjFPjFHs7jJRLpeJWKAJJeWS9q
mhis5myncUOrXPPkobcTlzliitlDdfKivUV510A7z5ItSDb70pJtuBccVbFMBs5f2limT0ZJnpPT
TGyJtRfvXes1kYyV4dw2RypS51WZPNfLKIBRameqvvZ6UF/9ihircJQgvmPtJ4V8ch0NI7o4gPnI
rNTFA730YSHDv0Pkc+zVfAGEC2R1KDYxEXI36kbCPHsr2lmZvWbNG76Vv5TU1d/miz97MdRmitPm
kIGnm/qgPw+Fri7E9H5MotPWZe5VOykG/aFJMTiRXGKqKTgI769Z6Dqns0WbLmi7F6JcTXNhd/Ix
Imf7RijnCYVke7VRhO1p8Kw1pdU7s46TNas04uw8Vec8uXV+57x2JDpdkyZ7JRGLVrp03nRtYEDe
DPLckW60H4JSfYRaFq1ywLm3NmoWfVwEl15EcJqrpt57rayvIh2eyAQXG99mXvT/d6gp3GLvdeGz
5mrTOhqSZBdrLgp+h9lG1fbdudfCX4bSg1vZ+hu7L609uAq5oMYAmjyY9SM7KalE+qoeW+3B+yhq
FX0HbbPwek7IboKiZ+H2CXl5mT/u8tI4mB5qvcxmzlINpNH1jCDeWNR33sQmiRYOjD8dsSdKwyi2
npCuiidpsoUW6kRc4fjOOk1DeKSaun8L8J/+hhc8xmHK+BHx0GJSeris7Ehd3BFsfuwSoR5J3T3n
JI0tdZrXP/pY2wJYbd60zAbOmCh96/qrspTRw/0jPDtJ6d0MJCvhMvCnfS1FevbCJDkEeV+TvGiF
+9IMrNW94+jl0DkFA75DqIjymUoHkrq3GQA1fyhZiq2Wq3Dr5Sp6aJz8UeTVd/KN84c8HYKrk+XE
WkW7HmfjJau98okUt5wMqkBbGZNePTlDJ0Ek2if0UE8uEsC/kmR8kF6evE0qcdZ918EN7bUOZR55
BKGMf41u3T27CRcQBZlVBtn/NkqcmjkjbzZYF0XwbM/1eTEsdeoSb5Y3TDG889hYMj3Hl+uQJ1UX
9bkvw9tAKs6qKQggjBx9OIWuImCPXPI9qut4WsRjPKz9Hp5IRHjdMhmd5grwtUCKp65GqiWoGYW9
QvqWLGwi0lCS4XZyY/eaYjJPJk0dzfFDTu+VaLVXg6KSX9YmtyiNAekKiCH+6GIxke65leNZEk26
kKPsr+FQJZv/+Ir54tKsUgiz8xXg9HSkhw3osNPe02bW8ppVtgTjHJzdiSkdk6k1ee4EWpj9k9Kd
d/TQ+9RJ6msztPUV8iVVzPi9Cp+cOmjWSDDEMWSAsRDz5le7+6Yj7vIuIclkOhIHHCwdq9c2QxDw
YhBGsMyyibOjfGorC21M/3I/Sli0lVfpKOplqfcHlTdylUqZves8Ecs2g+vYFtpKZI1/sgkjW9S0
VrfhvIAwdrpVsk/WZUcXUOeJvt0/JrEczKi5mBCB9k47PntpWKBPw6U9C75D94ExS7RzNKjOFWvW
Teh5Bhbfz5ecgsdVrExn26HxfJbxhxYV5JnQ6/+WFhe9U+OxcLtg2+raX5qW/xzKunmcYkUojV0t
y5GYlp4pzIPbWURnYOFn+XC3OtmSNGTj+hSZITeq85acHWGEI/94JrGYNT7UnZ+SB7s1IjrtoeOS
xe2oQ+wDrSUNKH7XjAJiM5bSPbMjIqf86JZ5CKttrfKeYyqjBctr/Y21fyNmHN48pJGBna4BaY17
Yme9l3DCuWRdc7fTbklrYmFT+F3YFm5YIweiQ4gwLlPs53gJm2PQmZxZJsfcpaHTnEeFRnkm7VHU
+N8VTSaqx3g6ZPaUXDLp66tYtul7WjsP1ADTL6wN2wLV8kqEpXt250kTQQrIFIuzGqrmMZzAkzcR
ot7SZECZzvOJ3J6eSSb+m5JRO7i9OyAhKhEPC/2j8bQbRJJoExIpxZxfdM94C5KroZsAyKJD7pgZ
gFyEYHbClEYGR3y37bbQcTsqHwSuq6fmqWFe0AfgU9O6QoTsBtbFLZV9Ucx5fncyPREv1eyJpE5M
H+4+yZLg+WXa+eO3sGNNzR46KxJPYSuTq69OminO7Ksj6Plp5SErpZQc7CP8OcZWEW0Zy1HGulJG
vdfnABzpjcNZJM1jMnUX0gJCpuUJEiT+jjbqw7VJSRu2vJuoDUFxkCd/jTHUdsBqayNuHCx1xmPH
0fgJaaB59EMvA2ocq33WI300QWmtxmZsdwZr7atJdvAikvVwsv3+DIs2OGkxDT1dBfXHqKIXXBvm
ER4EOmuQZ97WcC1zGcQmIZ8u53oeueovqdQWZaz1IXlmVqhO87MFpmjx+xheagkPHp6bRd+k5fH+
kbGvrBJUp0tRVto5rRtth+D8+f7dBAH88Pu/jaWXrcu+IPwg0KZrSeDuY5oMT0Euwg/ZRkyUHMHM
f/abkfKTIEQzwXqjSlkmlnx0sZc9aB4zi05jFCtA3D9qQbQpy7rbaECAUb4N/rWfP8T4nKU5MMDZ
sUS9sbPrIHo1dGIvjc4tyLWLnC8Mh+482/6j9rQdb26Oz4MjHz3Qp2lzHTHA6ErVXqTfnXXu4Kub
m8EClHV41MeymoV35h7wZsgbTsXp0BReW243Av8IPvTOMo5VyanUS9A53L+Na/kq0d+/hEP5FKZ2
8VPK/EmGJlnz3dQcBeJ5AvjSaCu8XH/Jl5RH+qYEkbYK3Kh7arLBfkitEnIJty0MU0IMhLXw70/t
oKmNGoL0+Xf/THnqGZnzNLPnieNpxMdICuymFtWuI1r+aMwErwUVaESLZWjX/gzz5IS3tl1ZPHdx
T85P7egfgfBeZVHlPwW/hUYEjhf4xq8qmZ40Vo1vfRbQtA274ZUCA/NLZw47EumQS5SW86jl2oLr
qD2jEQpBryHalIn7qLdR8vDvrYHf8uE/bhfUAUaukDcBGtre52mUF+hDgzASs1yDX5VcVcbls0LU
L9wBwHiVeAuaszgr1kY0GEuhLDluDM0ikq4Y30k+qPCfkZmBT029Ea/RLihLu0upoy0MbaNd58JV
67ap8H4nqjt6iKXVooJRA7hFScR5XovFUmDOsKrm2oJHPDJf/tvUW3vN+ysORIROt9RP3YUVjvlP
n1Nm4e09GXjPldCyy5TFPegWK7joFVkV1T18vU3LNRkY1gsCWXPdpu7FCNBDx27jni3Ncs9Cz2j3
wDfdNAxgT7xLt156wQMp98FDMGE3RqyzF1LUV2v+AEsf2sMDhUHSWiM1AHICOPhPsTuMm1HBLxNT
3hE/23iPCCIWxSC/IZX0tow0yANC70FmmiGOdqNljPYAQ9oPom2bmxxFcyvnDy2woMiGsbGpRvIc
cJD/iMY3z5Mgmmsjv6pGP/YqN3bRMFJqxKpCd6j75rrpDNxSUmmvHrPppWkH+VPnVYwC2QOuvdOS
W15307wjtIeyk1vJ/+UyzkNBV1S/mHd1/HBWve3h4j77fvgja2rn55g0tyRw5KnobGZsKiTel4so
F0xa5VNCF54UM4MkIUW5X2s+YS8Tqu9hjjExh7za1tyKBb/GeFX1uA+d6eEui23g3LJtJvYOdrZ9
6SMFUCvpkXmFAbe8qNaekyT7qO/LD1tebCLKoeC+KWa7G0HK7m8BUT2GzSIRRXaYDGbxhuwz0v0I
IB6ybGVPhX+bMCJsBtnlJ9dA4GY14hkMSkYaZboztHB4TUutvLCL/H3/jnAa98A+LJfKdQeyti17
c79l9w96BR4GSu0e0i03QWFQ1DOg/6CjsBXWZD/7pFSXaWkdGrQ2q5IR7/eqnPaBL7LXTquSfdu4
GYl3alyhpTf2atI/fCiDVzoU4hUdDJilqb9hyvhmyDZfCYz7HzoNFbIurPTim6n7BJodxeppKNMT
I+L+lPemexNF5d60qvEXscjtbVfDc3faKD+bhTeuXChOh1hMFj8ExO+hdj8qs9pKvUNLGJvGjXRo
4s7nr5IM83aoIvMmcyDxMgT72/Rltc2MEpA2MoqlbNxpE3Rx+tgXljy3dXC25llQ0FJlRc3w7vrc
xLwxIbTOZaNmjOOxUuF4NFVKrgZE+BVm0OAolB8czXwKl9EAVtlWY32sSVdQi6QW4baL5rhd6yM2
ER4ZfvnRlZH+zpmJpy9I9/aYW1dmaNMBHprcDIrufa6QILgwk6HFFj81Ex1O0sbE1w+0FQJpVStr
4PGfWxf08a2lkGOz5/klIATrHPtLGSwzm2gBX1l735IOU9NoWmYc/PZca4kaKvdeE8E4qycoL0at
rxyJnk/rp61idHZly2Gpnup426doQUdNr49j43kHFO81cZqW9hqEDSk8945G158G0gN3wX1ZnD/u
X+n6cOSZAhA4LxcludZHTg4A4PD0JcvSc8hXL32Oepa18UebB6GxXp1pJCqpwXaTmClidegfSKmC
hSa5oYPxy41pKvhZm714l3Qu9G0dVXncg3YLXOc5CqrmFnf6NzuUa1albl8PFbmbmfPhNaN9bLTp
GXIA3C01vAdOrS5dUbZ7APVkrunqqY3K7KUt6bbbYzesOoW5KHWFs0g7fMY1GASL1is46TXAa4Jc
++Tq+kX4+1e8/5506dNlqJRHAHX6bIoKAU9kqCPmD5rJKiMFkC1zJ2OeNTOQlMHR8FZjbVikU1jT
josxPqgSXwV1LfAo+4IHGF2ARN0tDETc7ixiGFvkjpJFa2Ggmv/wc2hUaRCHRyOfGAP36a21NGeH
TJaCOk7sW8Q8oZmqek877waLrDoUcX+5T/l02f8QfhxsxKxD7Wcd6v2jGx5ra37TmI4xL68KAgem
4Oe9UYORj1aWUxJRdS9/eYAZpSISWThJ95jlTCBcZUTkGfPOJVqFfKv3N/fCG0Hhi6umSxq5xssQ
I+ZNxnwzpvSvMnPSttxBHV4sQif6a6fI8sBfROHfSgBFrJGk+qq5kOQ+3LKkaLdIdsxFpejGRQRp
tHOzzrEKoF9+M+3iUQ/wUhW/cvpoR8yO4iic1Dm0DTmPkacdFQZhIusMCeylrfHwdrPqhHi0KCsP
hGdpx9BgDRqVM66i3PkFS9d8QdBhnYPA+1XMlnNadw8qFdPVyo1vXVUOO0VLZkXsHktOLdNjxMq3
+f3MM78beWbCOYXCwQNKCC26LQIxlC42bed0L4mRfiQ6h3Q8uMDZbZU+xWH1M7EI87CRhC4aBqkH
J0LPPY3QoZdZEovVSDJxaisqO8stHuhiAKHJHR2mDO1Gkk/oa+FMYgRINkVjDAiW/fjdFNmHk8f5
NteVtjbr0lnofVN/d5vpx0DB8+h6FfEgWo50PNIe69TQH40wMh6Vbi7LvFa3zB5B8dWkm5SJwWmD
m3lVWhq+sCWtikEP95Vg5OC4Ez310k9PJMP8DT0+3keiQ9kvifYoYSelpvR+mG6/NMOyWeq9Ez0E
Y/xG33B6lFH/0fv56/3KO2lTLnQVZ4tmruzccchOQZOehzC0v3c/xOiVDySORAu94mCA9+V77skd
2sB0M4GpWzSzRmkad1FfiuM4XQzNE9fUNJudS21BxzbLsDHlztkODhpZ5Bffn+huAKdrNnR423Ux
1sGpTFy1kK03rKZxmlCY9M4hqskvwjAeEFLFcObe94vT5Ps02PpAEpSXUfgRZMZKbywhDqfnvKDU
IXPFBf1vPSva/nMIdUvRHcR/ORD64By2e1NzLVZ7SyeFRCAdNN9IpiH/UrrkK4aJzWGXo1ycDL/8
CAnnOBtw6mmk5SFQGohGPN0NMm2dl1dWhifN91Yj1TM1BHzm+0dBlObvushG9noo8oRpB93JoqUx
ykzEXUXOXjqKUy8UXCgUxkguffFNlGF0cv1yvGUzG8OoMNH0eqtfU2m8d7bG0TAyhmWl3M3YEYJY
e9YTgr+Jms0ad4YTXO8rPMust9Mb2exxEi+LyXNmO3TKnFpTi8KBqZtEICHv7oXYmI2Dg7um+jFI
noQ/lE3hgs7mez+66iMtdI8sJ704eie839jIwj49Yc/vcByY1toMZq2J4UU/MJE99l20iWEGsGmG
e1vjWlkt6SdR3ry7Wr8KIW981yfpLRtQZzu3iT9EQNeE7djFEJi9dwDTB6ST5OsI2faEgnGKDg2E
tZpjTlu3srCcBm1y0waPA+OMJJzbcVi98v2Q6i0TC+ncOBn/ZRNn9PJ7SVXVkG7vb0Vojvr3wXym
ST+/WuUHJql+NxVoSfk5tzX/4iFTFdtmNqWgJsyfuqX5D5GrX3rPDE8WP/YyFrW9dDDEXzT+tKOA
77L2NN6SYhJ7ZdEbB1sMiTJ29C0ZG2zT8wfPTrnMXEQElmjAGnji71R6ZEJoolwgjZgWheuFz25R
eevcRuFHuRpvg8kmetDLgqM3Bk+Tlm2RDU07VOX1o46cAzAUnKOQTet4/9CipFpYVVivIkss6d9r
5/sHQVj8CSDPv+EX7VjEkRW0QCLRyrGK6yQPzR1UJdSrF4+cIfy2ODEaWFfQgx4Kg8h51CLqw4mn
p6Lqj+ip3f04lvxsc6VmEKQIvFw/OnMBXt1l/JbxHIA1CUy6urTmLgMIy4VVF9Evy9jSfqOzCqli
nZEecb5/DJEebyqd9T8do/qpKHtyFmOAKRmN73sZME2BOLbFNO1S09vb/l+ORSOoSB6c+XCVdJOO
pYI3JmoeM2Uaj1nmqK3ZEazSxdaqs5AaVJx+zxjQ8nrKXg2v39Rz88O0mWp01ZPuFda2VJJhGA2j
BU1d/RRVhXyJxm/3P0Mjwu2pkzdyG9RjKRN+tUkrOC/QIW3T4RznaXTjaQpv6CxiUqKLboGqu9ub
k3jT+qY9RcB7T5OFd6WqyH51gqQ99cXYbrgBxJGlXNes9U8aHsqyFfI5rnTzEc/Yjh/IuUVOeG4C
v3pgwkiKDGqAPUiB6gFn7drVAd5Mabcz5+cLIEp9iWLzqZ1793d0nEM4yS11jWPXJdFq3mKyvnVO
dtX9zH34MKVG3pJdedgp5uJynK82mUaSM3aBaEtnmqEV9YtO8vuCLM36hzkEuyQ6FBECZw5Vanyw
9ZDIPBvXrNv0/oOhHw24t3TbEbDkKghxu5rDtG4qjhdp42w6jn/vlQeWtR1cJNt9Hy+Tu3oSonK+
F1CEBPaEGwrj6ElmL5S0+aMJamXXyABl/kSW6BjkbEV1ZKI3g4xKkKpYxsa+msuKIqjGs1+j1Kii
fMOVAC9nJPVDVeBY1fv+NN7rK5Ea1M1kt0Fka8DV8gzxo7zUYct0z6eF1/7fVw2zmoXZTKLeZGy9
a5tGJOqI8FtK0bEZk2jYG4EZPqOKfDORr/3IwQ4vaNKatzElJDYJmD6kejZ3FtzipQxw1Hb+1P4K
axKYjaJf9NCLd8PYN8HJNgpm61o/LC1u4wGbhYc1fuixyoyOe6iTd3Rzwf7+jc3F/ff2z53E/kf3
Z0agWHN0B3JEz/jMhrOZEdQAUvrrREW1QbGdzloVwVbcJexQpbP0RN1vKia/+yjqTDBhkQ6WNiAF
0q6xbIO62HT1TpOB/qOwd1aaRW9GRCc1z7StHtC+nRBD3zj32Tdy6tF6AuT1vIrd0oq75zGGFGvo
yXzoS9eBMtrnwgr7BfGUH05d2mszsktvGRjdrbMDn+SrGsiIMxee+jNqEGJplFc8pIrajUGD/sMx
0iX3bu/pwxyanpKhQM29mAaR7uL5aEQiYn9BtLwNnP4pHa3wY9CF2sC2s7eqGs2dGIxxeW+PV+05
KjHATIzDt24u7LNHWsfK96Tadv1IUW0J838oO48lx5Hoin4RIuDNlt6TZbqqqzeIdgObcImE+3od
oEaa0UihCW0QBMmupkOa9+4992movydDVv6bSnRu0f/jm/E8d5a466gPzUVF+jclXanyDAsKfWJS
vegl5lG5mRBfnXnZTJyKoO42awSyy34TmsWHgFEN+LH/nmuTscOcJHYtn9OGkHfAeZFhfVGmkiva
ATfbbgz0wOVBt3t7oytLbUdq6cij1m5eXIn/81/R9V9Uk/fb6d+wNYYxa1P+8c6AQSHU0REuwtH9
hzhB5ZICO8yx++eV6Td9tq+jhMKpizGvG+piU8SISuosOnZ2O1392jiPdZyus6oyrzIkilakmyYj
ZVcp9r3sDKZVXffuXhT9IR1oCqWNsbHQ/J6qLnxruAxBIYOMJCwn2rttF94a8yGIpb2lVRAgymId
Xrthvq6SltT5eVxxmlfDifvXpup2JUGBL3Rrq8mCCWGVs5gP4qCtvG9T2NMeyo0nI+2LV83nutaz
eNNXQU8czfQl55lHQue6vZ5R81tWmt2QVgedGWHlg05Z2a2vvi63dLSTK8/Q0YMVhkcIo+dh96zJ
9UrAkmXgPcfJIiVQJSTcrXqfjFaSnSl5XPuoc7dumBD6WocXa5TeJkub4ZhCuODHg2rCHTBY4oa0
NhpglJ0fdcFa6um1pA3zy9HTfQb42+7QPowTAu18vNG5jbemkWS3hjYVyeiKkVv0A44bi6WMMp0z
aCNG4ay+pCZ+xTaxzlpYYHpLtVfPCAEbWgmQ0rK7e6UV7CEFkh5SBcceUvcOWou7t4TvbXqTEsHY
W8jOfdwO//cQZ87Sr//+cwMRx68f+Y/h6YimePxvF9LUe0A55IQVcpyKfS+C/dhRMkoSrDOkLsxk
UlJYV1niVeeSuGGncUjy7sN1FDVEe+s4ucLUJNl9Ej+qxLahWfS/RzBAF0+JfwtV+99eLbZBGL5g
hJD1LtCnv71aacYpYZ3peLfS3sQWLZOXqTkEWkbNmypEl1lPCMhtsobcNUmHAcNDbdGhZRFu6oc+
R2ghs1GebPYm+GnX6RQYeCqL+IT/NNn9/z9bF5snVhbCrTzvn6LwRDiV6mzduE92Rrad2eYjXl3r
mma18YoUv9qg/XKQXWQP3g+acFRIXC7NKEkveFJCI5ERPStETJeWMVuJosy/pU7wLfQFw5lwh3+R
g9FO/p8/Bxf5uoXZzAcN8E8LRz+NIjVCV7/DcXhXYdG9BLIIT8qBLM/7jDa2m8SwdRp5GTH3Qglk
9exmBEYnJ2wC1lczTu6hsFCr2Xn9ohl2tx8t0A/U+lcIeFB9NzAxCB5H0zaXzXUS0A9dWCQPRToB
RvCTMFT5KuuUnOTsNTMh6MZSqDfw/TxbtNkPbB9nWVHOyfxjEQf1pSc15lEa1V5qWXf2FJT4pA2m
lZEzPouuSy5B/d6EdUpBuctRbSG6SbtGfJoWab+dBqYvrAKIo+wp1+7o3D4gC3fvxUTEYBLBeUiy
EJtXjapl3stUNEN2hZXuB4NFwJiJ5GxGzfgVI0KUh+tJkEI4eMF9KWO1Q/YoEs/YVXWIo1Wrk5vr
A9W0sCr/iPN5EIPkxeTbJZ7+3AQRUCPHe6couam9Ds9v0QQH2w2IOTJR2KsquJg+XM+BDdmjtxFh
LvvMmpVzUXmnYKmVhpo6h+XYnUeXYlTnkEdhGBAQKFC9Ba52aEJneFaCuQ7Efgr0myKG/U2NeX4n
04DNcxh8T5dGSkxBbuX7pMnWJFVvJl1Tp8I0S0a0nN0tuqZ9IENvHbQoCCu7JiubLf8jpm0kmnz8
N5n1rEj87wPW7A+zSBdbBOv/tOvi8FJT03jT3fXyZ68u9Ws31psWsMk6BLxCLnXBIGTpcAE8VFH9
F5R64RFP2+8xIHS9oIP15V+uc3Tb/+NFuTR10RA7GI48+59mRJoA9gAVzLo3tv4K4vluUCp+nuZD
EyflDvyL2nRDhnBSdR/2qOybPpKOPBhRep1lJ43RPOUUImM49z9CmysBpNQTw+gP1CPEqDSpuW61
OPtBiYMmXqeYMfPuu5b2XxwSJVBdtNQDpfiie6I+0qDZWIoplqRpqpEtORFpeTGzim9JI1CN6lFb
EfTOyq18bwyDrBAq/uBjkh2RmW95MxhnPyRwVia05HwzveGhq84+igIgW81RpTBAkS1UviFu+HKn
ZoqelfeIfcTc9JX6lyGRf6RS0ZzJSgQrM8XHgYOxCTKpb6YyecZ2rS6GBUw3dwia6HXYDMspCDCL
2SRGc+0bRK8hwOXHZp8CnJMrilz4khFQIG4c6YulmAX3IeJYkHbAt3T8zj9Cw/7Nxf7sM03E9GdO
qmmZpKvEW7fQuNDwZ2euKwszULgF+LFhPfBsOpHc1XMJQM6HZUWCcvYcVV58d4X6oIFdHi2j50zv
1aHVh1+zaYu2fBY9h1DGD176JWrzW4WwCulmenPsID75pujXaRdYD70Lftq1nZ6Ws85ocMvOZhRb
mNvE/KiFEe08CXKl4RI69FzFm3jow33bg+AIQ4MaWpl883HHpyaJHBmcvc+yB2R0pJgBzaSqvrdu
VH5x7Mo6eSnhYKIKmouhwxbp4Di+AWh+TJQj+PT8dBO2627qXXABjGh5X0XuanIt0jwmnx8ruKEL
PakGnBhjZj219SauCdoO2sA+ZNqQUyumDxvbDetJ3NZP4HC3o3KR+Ee8L3bYFLSSzt4mnmpW5twu
iBKkUYO6O35abZcXNOZRfxr58CvWsz6Zwyh7Krcwtx2i66OthvgdYuzWtlSNe33Eyhs1hGMglnx1
UrhvQkVUqxnmUNhR0BESiCceAvvCDHuGk3Tx8nZ4JH0XbosBsLfy5pLpnOMu2BLPbEWygqhEWFlz
N5w222YuG/AiLFaOVYtzqZXRSYfeAwYqOP9GKJY+D2yRn0EbX92SjdFY5iRAY4ijSgqVaYrC9Bqy
6GcFIotfGdhYYrK9oyKWjmyeeiXYeB2KuJ1fHesUoyZFrYM2em4ha5yKkc3wWIBLKiNMB0lidXOb
9pQ1YJ+WH7djAEftt8B3wu/43TsaIk32GOiUrYYY52UMinxf29R1INlEIogZ36OhvJHG+NFZA4nH
k771Q2XeAxLT7+F8S5jTd9khhGYNtV06kktvUvFjxE/tesfeEuZp8KiZ1MoWhygwsm3QOYA944wK
XaXxnwzeRC/AW6UDep1E0RrVVJ6ecejTJhHo69piU80gkqULZM4Ch7yU/lpjkVzTNzd+xRUaPs2K
iH+m9xWl7XhrtU4hJIrtQz1/9LIbv+d6TUqhnv+IuiI9L4emC5Nzg/dyLXs9wQ7cvsnATO5Nb8Oi
0vVqDVMSyUHBMk+lTb8dvdpZx75Xn/qifll0x8uhi/V3FcP7S93p1qQjPU23VHtThowY5SA2i8p6
UtW4U2b1x0Dy/XUSjXsN2uoDoTgN9NZvtk0K4CYjN+E6t6CLobr0nhdtAkGBB9at91T0aYELEc7t
cppR4tNmS7XOu/+S4BVSYW29a/i890CYCHDRIwqSE9qK+bCovOW3eX/1vSOxHmSV/KPQ05sF5wJd
tCDvaUg9hwZ11t7rOSHRt26hkCyUqJ/QOdFeSUv6swYUD4D/HTImR1V3L2FVyRegDaas1pqcQ5Wf
AuKYb25Wh7cMIJyftDXIHIbtJMZeVfYG5Wha3U9Nhw3AsV8aLVqLsZckcXMtx2UzfBY3YY2su2YM
jq1tZzurAnSsWnZQk3Dzc+SBQfSmVu2k5YdbI28fvnDrq9FB2oST8gWqzXQTuOYtp5n2Xcd2zp+s
fhuISGwsz5RnYz60TaIfC2EfnMhTr8ZQ1aspoQkbS2rHY7liuZ0cBfbEjZzrX05ofoSGis5lwroz
aKPv8Tzc9yrsrmiAV/Y83LcW/CppdNn209Bhdc8RohXs1A4yVNo0kPoKtsaZ253yDVNIf1oKqFwR
3zqtF3cQ6099zqZyaYA0fUz/MUKxDQmjeEwQP3elzuWSFYmLupxZTKBl81dD30Ifcccz37OxyzzQ
FEuDAmEoVf4ELYx0GXucXEK9cCP5BK8TYVf/qql43VV994IRMT8i/BErRdVmHVt5e/VLy7kjD0SR
BJlt+dUv/DZc0Pots95HhLOLMHLKs+dSjBSJGv+LoJpwaM1yuIOSBxApfG3vh2VNtEB9snM3A0Zk
Toe4ac/YTPt4TRpytiPAM990YbzP8rA9RZHLhF3Vcb/qsDzvEjvE2IcodJPVVbsJaxHci6oV16To
2LVPp0bT2u9pXHirjjXPzqC9xnDUj7flIIWVUC1ex+VYgCQZy2seV+WV0dxfN4ndA/DXy+2nag0G
OVbrCCH8fDDt2tsKPAyrpRs+44G3fRyMG7Ah6U6NeA7Acma7QUvow/VQr8ze/AOmEcudCUVxjvvC
N7o170x+1HqzXfABSaLDEJBbA+TjCtbnS+90waGjrvAOoYQm5Gx1MuCjWXwNu6aX3SFqCgUGguo1
dZdwM9iHUU86toLBH8rk28dL9T0VEwxAKP/YnM04PrQJBFH8JoqsrohsK/PJz/IEVOAYbWqiz27K
dnBEFvkPkY7d3ilGfR1p5bjV+yS9AKxYK/QJOwus0l4ZZnai1luv+aYykieJvF8CR2oL/nslh29N
i8COHf6yCvOaorvjWCd4rNosLoHApdAU+UzWqfUCkgLdfz+Fa61tykNsGs1ZDDr1cbLVR36ZKx1Q
9IkIwYfEm+OtJj14IbIJzwk7W4qMoG+g8dEEArIfizr42pD9a1lUTWcVL8ne3qOpZm6OmRormxHc
MgrvHGS2dc7dexQQ25PgpKlNv4N+qkVgbOcNpu/RMFVtzWLxJ9LD6pL1x2IIx6+TROFPLZzG0bzB
7uPsXbIueC2NeUofqWVl2Bm0WXZqmUm7j2C5ApyyzFXpet0tGLtNVVruL9+sE4h4HUxrhiOiFJyj
YnG6jrIoZXJ5JrD8Y4BDMD08Vkzr5SK2J/1bmmVqHaF/epH+cK/GcjwaJkEcSOxt3KLTjS+9fRU4
+k76yMLBtDaR8lA/aO/Sy8+NAxUprz3adazxasdcU8dLHg7q8ZdmdgjBNLQ89LJ1N4S3amLXv3YR
jd+BU9eUnYt6szRFPIS0cwXnKQ7F1ahRDMbS/G5P/nD2CroLbc5yBDFnundHEsPETG5cDr3T21vc
o8OqYiq7lMUQH+y4saAnWdpZJ+lizyrsiT5AeZyC2a2vKaZsigT5VrZdvTJaT55RZ7mHxnV3i8Qp
q0KUyln2CKwiftV642drSANXNtvNwutbkjXcdOsMXrOnhx5eIjn+WEaOYdbzJv14yhKWxoF7XkxM
Xk+iKFR5Zn8nd6bTYJftU9vtqTQQhd0q5105XGgUycdVq9kpwatVsgkgVVzomP/29LDflt1oHTSd
TAcoRumhyKnTVIbOqG3X0ysBGDlrnlT9Dq2XELvshnQP8x5F0WlIQ+N32odHNLlMr7rTXhQyzafQ
qnOy26r8tJzmdVacXVhPInQ/cETWb4MZTlvliuISDblJ550pd2o7fB9QwYXpqpUxquE5DDQykHTr
TeZeA1EUYwDLVfVgC5aauAF0rw94fay3/QRva5EFr3FURa90SsfZSSi6TG5TzZ6juWVHTQbAxLKU
WhZVen1Incy6o9YbHlZXyKOXmd/iWde5HKaK2Ce3KS/LAGazqlKOXW+tapLXUUfhCvZ1bfSB+SQS
0KwyYRbJpLp5Cf3sjM4w4mOoLYo3nbZ2+HtM+eEo2f7sCXtb6SmDWqnLaVv6A13zYRyfl1ug47U/
tV4OlLNLLl3rOvrBbyjswQv0fBToXX8MIjVuDS8av/Wlt21dw3kbOy7TuvTaU0OfsUmUeVm2pb6p
PbAItHtjtKMD29PoDNc9PbulEe7NzLRu1HiwavV6QB++HI5k2RRfdCe6Zbi4v/dTa66lM4Ivc0Z8
ZuBWoCN22je9vBBrL1+4vq6azMvPw0Q2z1ovsmbLoMMKoxTdcRpL49Vp1MdoTsY1cUL93vdAJJRj
XXuRXfHSWMflrJvvMpWy6euUoEt831/BWk7OVqybXxjO0ThKKz7reZ/f/Mh/WhxBUtn3IZDoPvze
OgwMECvVMROU9DaPC5pLzqekZVzgAt0QtvTrxVemHNdY227Bd9vawG6aTG2sVvMwjTs6BN5JPCGO
qE9OZie7zqFPW9BTkUp2DkGORr4P0hrZZosmzKzprpS9dxtFMiIlHm0wWSMAMK+Hti1b4xJYJDL6
ufU6+UW1tZDtgce0kjtLecoG8/fZ+on2ZOn5SWiEWPlZ4K2wz7hrm5QeDIdseKaUamQqAlJJzAkF
OSCmrrbMe1NKXOiq+1kVkAHp3SGx8C2D5VqG4Yomh9i5WZddIor2NgaepScOkXiNjIXaXM3UHKRe
chIW1tVpMIyPqUm+JaHJXjcajWefxQSXQPcD3CvWKojjV+XZd2Nklx8IGbFdYI1fgIhZu2Ae154Z
9bO0LIfADgHU1P30GQNntQp1TG3LbEvvaWKzjDKBMSXW8m5tJZX9Mycf0nSqFzpjycb9iAtVvSfj
EN9Np/jdI6OMBS1GdploTpHS3hF+m0eWax07K+k+l15NCSzrg30fl+j/6047xJ3Q1sv/6TgOYVB6
EKd7uiNbMQp0Lq2HVinS4eVOOYOzqqq18ER4Ww5Vy9wSJs7O7nCd6e7waCmOIWbS2L2y637WMjas
TAfYFabfrSTcvvZwC9lLJovLx+OPWrfDVjx+SyBfRkaC7rjIkXIihwch4TovtVMMu0jiZR1RqS3O
WVnhr6q8/DY0FgLVqNS/TvOtuHSnr2lGsnbYv6G06z4vDBdJB89aR06gvZSgGZBS2u3WpMuz8oYM
6wOowrnipQ4gtZIbDZd95hFhakeOuAkco/gz4oAihlcRwcASNKLBeVONKjefi4w2NuWcYZICk0Qo
FKa1/haFzQfs74py+NBd2tr4LUIr3KVehlg8lNpV05tZ9MKCWE9yvTpB8+KVNIX1pSKdrVPZF5Zp
xbZ3W59at6Vdl3+1HGASJisNxcl8tf1qpYYuHSU5IAdmh2UnOgmR87s/xEn2guun+UVe31NpUVAp
JbjPJoybsy9071LAf+dynlZK9M0r2as+8FWsj3mq5i168pCR7txyevgxnvcvvp+cWsmlXk2N+wwn
/LgUyid4cRvsAM7aNYvfRDe31dov7K+VYpztEQg9j/4lx4dO7xr7EBjHujDcH+Re6+u6CRAwyZLq
dPWupkI+YgPbSZSz+iCcSaJr5L7l4B5zty3/dseYVdYatEO2W545zE+PUwIkBCkY8djsDYca+NRb
I7Sn0TuZQX/8azSWtEE2Ucl41+F5wnnZh5u6GCOiqbL4bAVhgnmf9f4ZSve0mWZlFk5o7wFMVm4L
os02y4p0WZuabSqPRuXkq+Upy6Ea2VWlnrnWfb6vMqiwBMDi01fdFMa3Pq2Ta5e8ssKyLoWnaDEH
+hOWQ/1JjrQoitJKjuXsoY780niiYPRmhYhpl7vyQjBcVuV3T7B0hWamI0h5hE39spDPlIsn1qio
3C0PIqvPUcZjhjW7nlhYTyR7H1nr56SE+ihjyiy2nbKPnY6vkJI500WOPn45FWHMWreHpVgIbdfZ
U/kCuSm4JWAS1ByHsBxk7Llcoxbra+swTsb41pnCW42u1V6WHwljNGY4w3hVDmVcG+j1nNM7hBty
OKs9ne/kPZ/ak9dEyC6Z18H60CStmHNZx+Y4fTQbq2rP+m2WaruO2+ycVlrb5dG8gwxsKvp5KtKP
9NSMN78buh0aqHoXs0R9y+gebnhGfOj4sFWClUh3bXkaDb1eVRk/588DyaSroYwhQ8z3EZP2nOia
d0BxywozojFKHnG80bna92gXiXRBOaBh9blhNjk2cZ9KlALMvSmDR+kyWZM74JyMyN5NtqbefInt
MUZftc0JTDp7LaZDO6zCI+uJdyJRzHuiAepCbjpiFXD7Z632XpHUV1iF6GyyxrlpMnuPkookRza0
p6gbRXtezgtNYxrMg549thke8sipw2od09o9tXZWnkqvNxFEizVVnbiAd20ViGr4G53josZfbpZS
UUphdlRbKnI/TEMUJ2BAAm03AqvVci56Q3ze6TKrZTMs6M/zv57+13OW+z7/dY6qdju4kt68Vhen
ZD4UZImellNs0fyx5Ry4e/DnTRqG3PvXU5fHP+9cbqbz21tu6Y0jNnqLUjWn+p7xLXbFSZ/fwOet
+e3+7XR+AJzdfz76X6fLU2AF8RfoYsInAkD8+beWPxO7wUjcAN0k6yBhd/eOI06x4fPh/O3m8vaX
8+VQzW+y7xqehCpenJY7aajCMPNMY/OPN7KcLu/4Hx/T8gAJjmqHqvyJQm916iSy8qEayhy66X+e
h4NGioI+HPJ5rYS7cv6tUGxZ095cD0HVHxoxymltDYHaTmX1a5jc38APkxWsVRFCdUooqptW/RGE
/p7mya0IoNDFuXNy0+imhLUpCqtg3WB/eC4dpKYwCTMtWcuRp+GJknZx3r95ZjhsaCP6TL9swliQ
f3ijh7IzeGiV+ZEUxvfOn55rM3mpaWduASd+2NX0lvevUE1/02J+tczoWPjxsM6Nhn2TpFGFMHLT
tHVCmamgaEpsR4yN0GxfTc98KcN+PUWwu8og/1FY1VsRd3Lnl/pGN423CkXZSmmNtxbF3Cezvget
++bnrbtKszOu0oPVfLcqA2qM+JWHL8h1B3Aw3pMXR9sgTV4IPnm2QphqefsTgX7LeiZv1+hsLoS9
n3JH3+WBs4sUYQEU/X6QrmDhuSJzri4fltRv4gOb+U1m+t7XGhTVVsoLi7td61oG2l2pr2TjPVJo
IHWteRfLkIc699RmgL2AeSY8dI2BjNYRF0wZe4UkZIPG71sGZrIscnVwqvi5ERScZIl6rvogIWaa
vrHSxyTvDc+tVkcr0XvAna3dvNI/gve4dehoPXKrmNdpNcElpKJvW8V2hB+91iJv7xv9ytfRGDmg
4E0VPaLJPbExeNaq39HQ82CiwpVfmC9ydoEo9zlKuwtZYQdDoXVDyxB/oQPAZ2IL+nrxH0AUeuAD
ZU5kuV4as1fwkWCrJ52Rz1RU2su8wolb89Wdmfyxd4HleUrb8rdlmW/Koodp7n2nPWKbuTpOU2/8
d20/xqjYo0YvN+ZwDvPpSbfT1wCdOC8e6FFJATKgwruthugbOiKF03BF8BQ9t6BDouQ/Ecx4ojZe
H5L8ie1OtRJt8S2zux8Cnm6re/Gukj9kPJwpxl30oIx3QZt7GxPRulGbmzg2KUzHGlWsnBheYbzY
/hCvvaEC1cDPuu7BoZXOjm39xpuSj8zJnFWPomiV5JTommI/JRG9N5jrvVcQ1uNY28mTm8DL+NjG
11C2eJxSJuIhY9Lhz+Ha9ZNiZ7mEA83utNS/gLK0dz5SKynl76mJLk0K2CEHlEwLJLkzRGzs5BWl
wKZFN1W3WCIHbI6EuSA7Sbs7dPUaBXV+Z/I+Mtm0Eb/lLLIpE7nhb98bG5RBJl3DDHjK+zI+5VUy
EQkxD3Fm6kcTAkHKRVVk71kuMuItY+FgDS6I+flJnzeXe//2hGVcRBKXbPOApInJrOrTckBZUZ9k
Vh5tvWj3y7C4TGnLwP/X6XJruW959H87Lccx/HMq+evfmTF7mhZX9vqv+/76x7oCfiRL61C78Bsr
ZVenZj4sp3YmMKovdy7ny0ElcX1CE7ISyk2P2oA8aZXMs/XYIFBZLXP253k6lLM2mBloufOvR1qn
J6a1dO7/uP/zjy13jjaRYX/7Y58PKWW51BcisiDn//HzzoGVPYOzW65V31SniT7+3w7LffK/HrBI
IEAV2u5k0U5rXLvxz/hb1UV4vuNfoU1hKQmC8auLABzoJK05aIDNO6EBfbiDthIfgEMM1xrS/7a2
GoLnPPW994y7b+e0uYiN2rj2aB5Z/IYrU7bDfjEdk1MCW72GRK0lPhWiaRYd15pJiuioN7cSdfPK
CkYf4E711AxdsJuswT5q2eA83ErbjVAMAEVkaFrRPUB6t8+fopeZzbME4MIaKK8I03XybXkeemR5
L8LgDzrh7sEQwZchTEmcGdnTN3pT7lHcjbeanhDQhPytimuE5G1MbYgDcYZG3DgPWdWHfEB6KvPk
2n4VbfMdzXBPw7l+C2L6X12otecMCjmAEGvYJmI2kbsmq+mwylHWa2pdw7Y7VWYLuDvVxkvtuoeq
zbe2rckrG5D04WgyeVRs/8pWkJVbTepS0h4d06+adNYw6HDdUVVC3Sl8ysROuu/spD8m6bvMMapg
ooqvZu65W/B2hKTN9Vun9dItzhJcnvN2hoKLce0Dun1zfT3LAAort/0yRJSduACfk6DGf+623lq3
a6ims2adfKKgbPx3EXz41ryZCZ3igHIvWYHYZ8PUOjePosJWQnff6VY8vVi1mcFGTB9WgCwmpG5M
IW7il98ZB710GmD3QU+awdg94mawNnAxyZ5qk+6Ea40GTtatloJ1nke/orgWt6AkryQNiCEyHNqZ
mu4/Z+FLSKnpj85Mv02Igt/JD4C9RMzNxqvjeh3g2Xx1deMPahvhJY716gkV1jZJIUSQbUY3g83N
vUi+oKcFx6IFw8bADLcfM49m8MTL7eAzHXvN0VZTPU47Nac85tCit+7YIyWkhLfKgkaeZijryeKS
ASNKgoHf37Ru0PZOGvjrCs7DrtMbaHJiSwW7UTULdiRvO9xP454SXr9pp/Y34b3DznsxoFk84sn4
YWLc2i78TCvDcBaFBesQSbxdWjHrZ1k7svtm00yMoJtdSXisRQyWA/9wo82OgcLd5r7h/Spc/9UA
VhAZwftYQAKvwgJdywT2XVRMfoXVbszRGx6ocH8pHcmdMYxiRfvdp3pdWvsxHVF8x7Sw4qQ/NUwt
EHyMft/M6a9+/5T6GT3T2VgSlv5Tb3naPe5RQQhN37sRZPRBlsZpcEW/t/sTRF3jWkaFeV1umc7A
5Um5agNne20QjnutpQqvyy2J7PuSBqw1UwA5Vifpl80HjzwLenNGtPVJLz5MIyZdn4XpZ2HLEiwz
SkfTVgGVqa2WV/aRILV6G3ojhcDhp+on9VZ66kUvp/Sqw+fYUq8vH7GdlI8qfC41twAAzj2ZDcZE
+UALNANibznbELy6BjDiBdXKjqm+S1lZB9PGxFDIwV05Uyye8AcVIV8je82jg7bykkR9/qjAzszC
/Gj/1ylxZBSZ/JZBjx/pxiYibtNWzs0PEv/gWqV5EalvXia/oT7WFGK3SPcanSEG3vyhIq0rS5G2
tn3E+rCLdDqE6l0zpR+uLdamn1Foym10CEYBUNag+Omg0d6Bf6Xw4djqmANZqkMzwIBdBivZVteu
9kJyR+ij9tghV7lrNQdTy791LGtPoxialRRUnPl+GQt1mrWIHXah5UxbfWYYeB1DE7TPky1q/WKk
Ed2XhsX0pJuIbAqE2YY/EY+lu+66duEujfjZNpQab5aoiwedCh83thcQSolfsotqfc+/wgLd8WJ7
FnFo4HhKBSpnJX0V7F0Cuna0vjW04RSNXYp8a6cwkn2CmnGPVJNm3Wy1Jv7xz0PIN+Q4VXgys7ok
GptslqHV+21nDM5LDg7LwtIToHgXyuheZYZfyUHmZBTN95R8953W2ijKZG6u2ONF10rY0cZsXHUw
a/ZC2OGCUzr03Us0jcUx0GdAynw6uo23i4aUcnpLYOOEwvR9uVXivXhHq8Xn1juMtRA2t6Lv+Y0p
0tq2RjDRVakFxIQ2NPBg+RbjZ2Ff7coXOOjhrVlx4+NwNONbGfOKcn+Sm5zO0Q+K9eYIe0U5BH93
3WoQlf2rx+xlur8GeLwIECz3Kai+OGZERFCMbKWmXLBJzB7QB6KjzdBKuWcZQcJdAvlnYkx6AX8u
pgCdvKxN4kQoHbfC2oN97XZA36O9k3ez3LciUl42XcviANWEV7mXiJzePbMq+fSzuzILwKcOUSkP
5KQW52CQ9HTqMqcjNg3bwbDFxrCbYONXsX12WdWPbm5ctFI2cBprgCGIt8YMTqFTta8DDbVzZY/D
Q2NzsRpr8dBSFf4sJJLcL7JCkr/wnrBhrKzaHh7SzcR73nb2ehyC9i7q2KZHPL+3NCte2iB8BQUI
64aZp2kwZTbKrO9uyU4YsVX1YUYv0oOUp+xYPFIrX2nKBXksU6h91ZAdgZL462hED6K7TD/GG/32
9tCmdrB1c1c/1zo8LQOj4U5Lh7uWMhgVKnB35LCjapgNDFS9WcCE9NbmK6Nu4r2dutUV0sf4GJtU
IBTX+p0m4pIglah6jzq8rIS6KxQqMBcpFzPi9J3Yd5Gt0D3EcqMx2Yo40Wa4Hgys/2DsvJYcR9Is
/SpjdY8eAA7lY1N9QU0GGUER+gYWGRkJrTWefj8gu3erssy61tqalgxdFHD385/znUgezU75QczJ
fCwboV88lMEpuMCjwuwzi23/5heefaRqqF8k5UDOG2jCGizmhHzLGAISDrfTIjloZsEeaNouKIKL
b6DrFm5E+ybn+JEgAxgOxPRzfvF7nm/KRsWwNTlgGR71d6psnXNZv81bljTCwiJDA5+Cbrt714w/
eGt+m8N/hYKfNfaCg9misS4C0q8LSPbBpsjgkisMvDdxC0LnZ1ek3+J+SQnVIHm9gWD+6cNGqLeX
VWshzUJsDjig71VBjWXqWKjvNkj2zhUnf7qZ/1Xhd1i6NFqu1CnbJ3Sj2zgaikqtsEIZ0wA2wMu0
tFyG8eu2Il+pTrYpahA+1fS1JFfyNPb45kdXf1GCHs9y4R+4itC+lsv+oS9jxv1wyCmgbVaE2cly
cT05ToeiIEfq13krUNDLTVDzvsCytVCtpKCCE8cs3VunqYAyHLvhXfS8yctAiIfAq7QdJ8dkoVD2
txBk916S0EQkHdWNypxuNRvW7Sk7Y8XuZX502yluSXnzAWhKcaqqbolPsL7ySMTLga6Yk+5aD2JK
sNW5cS6Frt3xLu+23iRDZpYFfogRN4+Oon2ZrXaYf6tj4BXS1QL8xPRHZIkJl1hGZIOnu9KtzUUO
+QbLDIKwiJmBUX4unhpB6jMNbfGtbJ3tOHtxhAdep53cRulnLQoYeWWsXfG4h+gZeGDLqg3vEtg9
W6WjOLTRChWWDlnrB1H741qxTFqbmS5VbiueKtWs7uzorODvG/MYDlaJQw6bg+Jv+pz9g19XLyyL
p86N443R1O1Km6Z3tSPwA0vcZ/wV86NOmdK3Hr7I0IfG1Z904tIAxWalV4/+gSOVfg9z01dnNuRs
QEksZnhP4zb51pliCjzcwakq8g4kNIPsrFA/G186F9wEzSGGB0TXYHcilf2u1GSN4wqDQWAHT+Y0
yYyabDxU8xsW40i6sACDpBjungqlcHDFKsGWQV8NDbyTK1yI/VGpa5XlAkKQi/mQZO/x57fjbiKg
63rHYFqv/Cip91Y2MmvVtXytd7LZ9BNKMuwnSUAUB68euTbWRbZ3DXShGLJcgg8Y0Ka/4hjCMU4R
XzPjBtbm1OkyMegGyge5fLpVjs2d3H9lgxVuk/oxlQGeJqLFTGh08jIMrvfeJOZjDKKxtTa1Q1Wq
gFFd0rlOmrrL0JaYOSL/K/CBiCnEQ1czpi9CCoYwBIjKrTOKd82K2l8AnX3E2Sn2jZrmcVJ+nZd/
jAODjDHrLtGY48mLuvylNcR3rr5+GF5i32KZdbJkOQ55d2kCTSySHjuj1WvPte66JLTBTkRSxrvM
Zisf9GOEOZOuLEzm06U/uIPA+qKZpXxIJj7y5KfF9bSMFA4K9fgh3O4tTPPypjj+zZBERcpqSF6y
yNiUAn1Sb+tm5QbuufMcqB+uT3GijKHGtVl5i7gQ3g3OmwZxf6FQ2oXFMRyXISTAI/biJ3Wk4Gfl
Kl71VNvat+lt9dhqXbNNiiTbTbZZoAJ3RsU6kaNAPKsJ+ljV0Duv9VH/0LSdfW61gJySsyIzxfS9
Jq8Upqxr0q6/eVcQsDREWqojbkRlkpuv6Bu/caOVdLlEG1VeXfqy2uWCvIpl6ScvougEe2u8TUJj
WBYyKHdqbIUHSRB7PnzbZTwuOVSFJy2bkjVZwrA1MctlJs1xQ0C4qNUnfRqcCmVsd2Latc6LRjlm
G42Vf5/ZvbHuOKfc2rgH1sxzpCqYJzKXK6xd4MFWreeoV+z73Ij7g5s3z3N14nxjVJThuZV7nduI
GjMOsNop9XJQY1bzZBzEQvFVSrBxet6XCTQIYAYDumctFqbPaTvPOS83Gjo6E3ZM0+wtx9bDXWBx
tQpQ+TaUldk7id10SQfrx5jkyrVUvuDc+lSUIsLnjnL2wnJXGH63doZoU7OvO4acLLgc9rFDItJ6
jKexPF2V2bIjXozVOAo3llBhNAMvXzQdkFvBtozLCoQB1In14DndvqOGYRWHjvmsWzWhi0a20Q4v
kgFdQjceWtbQhW7o+bIvfY+HASfLfFMYOf2DZrIEqugcggAFVclB/2ppC6taG62f9jIJqtPKH/Uw
qs/SB6JG0pQVzPCsRcH698EccUlBygYGGYvedCVpct5aQzyt2WwhZMHWxahDByU5YjvgGCgXnG8Z
P+AE+ZlDx4wRHhgkghqcbsKKyh2l1u+B4sbLDOpBtWxY3yHUW2/wzxyxsnTT3MGGDtb50Pl7Iyqw
VLpxSPuds+7c9oMI29Us1OrepIg1Qixdm8ygHGOUu0Kx9vDN0nM6iK/WSVaWVfsAgMOTAGnR6SS2
pyVY9ggqmZtNvaXk+IoWxlcVVYumKswjUs0Fj2mPd0Izj0469iBaym+iM+Ut4RjuSIqzczdwSB54
yYOC+L8CzFiu3OnAUoXfWt3073vAl0FYja9x+dK5NokwzMcBF0IaGdxdpRwyjhJH+KppOay61spX
BOjRxp2iuGUlsRMerCS23UOGQ3bVV+qy9nm2R0cHWBIYK2nIao2atzS61F5HbuKvicoTEGGbZLem
tmGRwS0hsqWv4S5Ve11uGjvn9Q8ZYl2YprWiqWJhoh4iimAKAlFDJjsWwDT6FhJsoJVrJlU+VR/4
IUgHykUoyguPlTwUKlZSWZKYY7Qw4ieSkB+I/O4MOg11RaEBLISkJNEQwHCUp65jRjHkXIy76S7A
tr+Jc/61UcaiY141WM/ZzTl/aRWII3+0UL9Nqu5w8Ojji4uULWhq7UZ8V1jPYkmNzIgcsgxLvVjy
8is3uoTVQcT3P0fOtDmX++cYHAN2YZjYP7X5f3/O7er0WOghxbIPfpHeY5tStlbI5DhS6yucFW2T
XTVyC8vcVSkShT9LusBWvhDjnww9TB9pbwnPNpCc+Z6nQmErjMhazMmDNB4f3CHeEmvFtJoC9Xet
AcoD69SHgRlGxFa/c2A+YW1MT1Id9e9pwH7XTVYYMFSK1Xr3mLoMcmApqc+u0F6EAjCU6cirX7fm
MUmsll5WD1OTqu3rpDPOjH7NhZiPpbG7aUJPIWVqWqR5nPIoFDNfxuRLj81oEpPhKsYycjZE6z8C
7Kru/LT6oadsc8egk3e+OVhnZTDhJnZ98A3h8sVl+mdWtwoL0sHokIkG30zfW+Qtbz+f3KD4ZvtQ
qXeO4yUndPmt17AX5z8Ct890JJHxPUJ+9vPGjcxdU9olVijk1MymYGUog+cm54Wqe/mN7ZmyYD/7
nQBpT4dWIDdEAZwNnXAg4Av3yYj99ZRDPeEBNRZmFMh173jAOSaxeSgU+akF38O0WOexetXVurzY
PbK66hPMoAwvUEsSJqhUiq/j8+ic6up1HTHAxkI6BDO696TCgzd5sjvRKzf0gnaRaGF5yse6PM3/
Ej4cq9q2sCv0SrEuPUeehqLb1WT4i4URGuleT3tCOOlS1Ybg0yXxgVhg7XQW3LuebNj1P7+qnb9S
HWyBSYJAugoGVcpf4LjsFd16NFSo5wR9F5hzwgUn5gaABTeA6NgmkQk7WxixKMhot00yCPIvmVj9
NPpntCUs7cZ9lQHoJD8HoGaN+JIcE6vMux7H0anW5DmOS2Z29ujgkU3NWz80EF64qvi4DsnuUrT0
08vZtt6T6Kt4Z9BysGkIrqxKNjKLutTo3hXuQwHVds9Ox7qVKR9GiBnUojpKFVFFczZELAzcKHhD
1ZgGJ7a7j47UxSErfGbLUB411XiRQV+v/b7noDcVQo7GfQB2KDQFzWERc9kKBO7RLTPWzOVMmUo7
becN5jcX2zEdChzO2L6FD0ZCJUH0jammcbam9AZ7DX+F5WhY0Uozedz08rFExju0NKHyx7rePpJE
Tr2MtBg87mINj71d8fv8TTPCP2Rf5OQLjAEk1gxsRmng8IJTlL+DeXAF/TU+CxyMzReeHrhNjqX/
wrwYGQiRVQEaVJHF0Jqh2QvHVzdEodBVDB/LRJ4HO1ux8x3WMlgrQ3gKYjGwa06m6dLKaeBsK1gK
1rMamupZvrLbktZBK2guSvVQqlqz12I/XvqNc1LMWnsBNSNoww6qO6dI3ivUQfzPpu2eM9EEKye2
9irLzAopoL3p+FIuyLbLMM5h+pdqt5h1wrZapWWZo+aCDlOC4hQYpX5fBXWydinXdYCs66jmJwUA
quMOHAEYgjObl97K8nOxRZwc0Ymojpn0ANk2/eHnK5mOFWZZfq4+ubaabONhTNbjdLeXdrKdCEVG
4BLNZUvgoyXipbZfqenemqrqPnupCesbst+GI0O3r2MKoGY41nwjIoOBhIR3a0Etmv/ymozCWsZ+
tp2LDvK8+AGnOr2W6Mus+2yg+2aSfkxPLGlUV57HMQ43GCPlxkqGYaVZZbjVg5gkl+V8/rSz0v60
pGM222PsQA3Sw+9jAV22Lyk7SMspUuoF4aJoq/rCK/XMCL2+gxLik1uonjyOYfjC77Isr5ZdbibX
Lu4uQ69V1yhgmSonUWECxgfCc+6YgShY1/29FTX4+xNdf/ICb6/gm14w2VBWkjwRctJyYDhwB9WG
YUA8HtUIBJY/fKrU9LFvt7JNaH64rbTucrP/Edd+zJWioioDS/+3INiZTvw88b0OADrVIy/ZFzxx
+To0vOTZC4bv+H7dLxcDqj34Zxofo/5CMCBa12PunGrF/ERHJATmjm9ZxtkMsOy//pUFQXLORtxf
Dnw9ZiP5rp5deENyJbEwXBTprlr2/0uouwha041wQ7mMA5vaIpkTCCvguhV6T0xC7UnO1vqBiYt9
mqdFZdYaey00Sw4mjrovssy9H3tcbu2AITfH8g5wMfoKe+nuMr++R5XtyedG3zmvv807giwFtIkP
BcmI+Uk0qUoFjUleZa8huEjsVma8C0tR37wqKY96XH4blbHDxZqiAmaxgY4LrdYviis9LPlV0SGd
c7HOT707XlkTyIj77oenx1/u1IQz31RDf19qXXDfNoV9kQNAXtTPHXMUwM4S4L8lk3JnFJLAC7Cg
hcqxZzNzIfvE0ZbYPuD29TstddXHAEvQtSjKtWo2b/SvTGk1AxOh9CxEBQTKMvwElhafkrY6IcQo
+59vjMb/gVnKJGaEBFUoI/NaZl7vMtBPqU/Cwe1ocvAncCh6WbUvVN4mfvilTlgM00sBi4beYZwU
6qJOLxYxzV0wiPLIa4QqNlcsuyLGVaqaz31Yq+QBYGkjniFw2uq3ODHlVUCe9CYYlGIN7VFvtEey
azx3cCXPxeiG9+3I+6sBtZR6VnKVrrK3jZWGHPZFyU3Fbj6PVjUY9ZPeP1dtmz5x7ASCQY5PcT32
JR5o4hQF6I5eAI5LLmWUs3KsEYUsgOFgijEBU1GcvqXep1511YDOQQ/ugou0vvZwG6wETSnHGjvA
RrRaDSdoupr1OE6EwaaksNJXaJPrrkc6DiCtzsKXUOIGK1r0Cg/XXupTgsFC5qYbpT/pnsXYyq+x
1Wlv5ESsvT8hBEAd0SSHxdks3ScNPfxhBic4LVwK0nRLxg4Ylz1laaotfYRBoj6kngQWSJzQsZP6
IVfHFwV6+WkmwHZDoizmL+2rUi5Mow94dQ38ilEYpIT1bmfp4K48JqfLPiXE+PO58+kkRbJ9NhMC
g46ni2MZAcVga8vJ1zr3Kk7RgmZuxgBm8NKmELRttfoSyo/G6KZyaC24x1hGFNeghKro+p5Jpu6g
2uKd86usvMC4yDdmq0z2MqGt2kovXmoPfGiVviquK0hRs/nMPB7YTHg/ghx/vmJPjIgh8bFH28hC
fe+fszg417Dc70odfSYsMApOzEJzYhYGTcA4FLF6Jh7UZhVtbT2lA7o+/+dtnfYXZIdN858poMno
jmWp5tSJ8Adqj1s4FY1oiXjwk1AePCN7UtzeYVyjsauvGc2F02RJJGhMcgzNi2xsHPmkPaPiuSN2
99b55ePf/E3iL0UMDsKnBM1jGqaE+PVLeWmeNEM7pmCp4X5nq7m8NDeas1SksTWmJXK+ib216zXB
veoJY5v0UA8Aqg33UYXNG5jdHDFKs52ACfhzgDTU2pccTa4H8KYwLPgqKRhlbVA4wWRwaE52a2dr
so/s7GASL0enM48At+EHD9F1qNOpyr11T5HHRLdVGa6E3RcvEeekWewNDRajkxYWi8E1naNVS4Zv
EPdKDf+f6Mk6NQpWfmuwjLPeGM2dxV6eC9xTMkCgVFLQIcM4nCrhNftGFR9hFA73UvW30dT8krsy
PNY+DOzJMzLD6A28ZVIP97pr76Fj5WQCn9nHuQD1B5q/HIcYEaOKpd5A3ojzYpkpVzWw2qc6HfST
O9C0K2v6UcKBTtix+VB8vzx7vXqFqp+vuqgloeBZMCfbcdu3gJoBSPt7xciuSqaNjEclcVd8MQsQ
SgaQMJBOjhOt86LxSSBAEyxL9KjYPs1TGCeEw6ENnLHMld9QZEFfiNhqSdiSHtS1x55trLtAc7ln
v2mR+A7MpVobwWuLuLiyMrB3qHeDyPxbamMWLAb6AdXC3Xq1T+sOtifyTCLqk1ePcFCdMI0KqzLe
jOpYvjWlQmNCkm8wIJg8if/OSRZdpf0dp+kvByX6RZkjgofTpG7Q7vjnd9ToBZWSgcI6Y5nylgBz
MIi6rcK4NckY7nbxou3qBooEuu5cyKlbEK1tbSvVHMtLATU/T0YM68org/sINI0Vbf0C6GXlmfru
P7/X5r/mT1qFI6DiCNXibKfxfvv1rSYiV+RVlpztwTIJVGhyX8WRmOJa7c2UII6SpNLpCy3DVa8Y
5KAJP5mR/5w68ce8q9IQFhUvTO8iEwSaaFTAhUaV7FVYZbT9tK+5nnPcVX1jXRjSeVDG7CRNLzgx
OO1WIuakBOMDk4bgGjmH4sau8o6dkBBWB7yx6VjvmF0apPjoTc7I9eS28hYSSWrsbjMvTlXp1A+V
G95IDoCPU4OTVnLumm8MjKf72JOvmgALTAaeC/fkDJmBlWKiVs7/mj/Whpm2/ptH+Ff+kK4ipFmm
wWvBcv76esgLw/VsZPGz4gDhDILOYPszVlu1Quqo2j7badp6mAaxNVdg0TXtzXKS6sG3cNxhBcFK
Qj/lnZHxnjVSf+mDKbqNiBgH6CHk2WNwvoNmR3vFXironuf5pmEySVdGfi9tlzq8IV33paYf6jx/
+F6odnGxZXmY57lIEge2NuVl5Vj9Q+lQTOam+W6eL2a5t5NFDzowtu2LndYNYooTf1aUntWF2FYF
AmGdht2xUc32qHhZ/XdMqV+Zi5gLDcG7iUJr2HLmvFb8YYEC6pToHu7pM7t1bc7aTUKUwEkguoJY
zMTOqexiWQ0O+0bi7svIyS+zzCtcCuITrVR3UvwNflRTf12j+Lv4o4TtaLqtaZC8/vw2d+tGiZyu
6s7Cdp0Hu5Ltga/7VGLvc5jqSeYbv2jIGCFazY1WlMm5ayvMEM1RbtMVlUZXy2Z0phN61qZrHSl0
eQgaRMw0LR+LtLbYrKTdCiXJObGIF1tFbZ4YmOir2cKVJeMx4CTwOMdY2s7YihlWx7aNXNz87mkT
l+RhpZvr+VBmNOyXyEwk25kUMt+AbFwGCVHytGCy1E1Zs6SfIE+lEu3mu3gN8p1ewzMNTrQf9E+M
Bsh75ajFSIXiD3dnZoFhYagMDVaiNOQ47uPDpqzAUTbgsNW14tXaJk2+dbJIL0HCFI47SqZgKucf
3jRz0YWebnNUAPSTDRae6s6YLSqdqV3UKQ84O/dQ641Vrluz4AR8tjFRCTQM1RoW4Z3XFtUV8t+a
1MEpRHbYmn15tabyu1Y2oEVHklUuqVPGPBJVg0TwagClTz2B8txFnCTwsHNINbBb2g0lGv/5umBN
68Afr7y8gGw0a1NYpipM9VcuWZVQjZ0E2XCGhwOnxe9Pg6W/daXbraSO59sI7HvOerNogtosN5WB
TjvPd1j/spOFi3Glkn7fd1h9N773FGt0nVg19mSrrr+QNzOiRmP3AEXkKegZ785GqCSg2s6Mb+lc
8GAWeDeTKiTG6bjnqTxnjeWRDIdiRHfU4kZ387/qMMq2Sojv0MglOxdmTi1K6G5gvr3MC3gCKLnf
fDLqmzDhuZvLMq6VgFGGPU0FjMBr0xEO0Zzc0T+akoloI9CgjaNomW0DRnn0g/6D54lDaW2eeO9W
DyOKauf5Pa0zir8MJlmOnKN9mJ+J//7s/8f7ythHD16WVv/8X+5/UoVdcjqsf7n7z+1Xdv+RfFX/
O33X//2qf/75Lt/0rx+6+qg//nSHRGHAYb/5KofrV9XE9fzr+PXTV/7/fvK/vuaf8jjkX7//9pk1
aT39NI9h8G//+tT++++/6RpgyP/+48//1yen/4Dff7tlyUccfPzlO74+qvr330ztH4R8Ld22dCBk
TCe4bHVf02cM9R/SQd/jSbDnT7GOpVlZ+7//pml8SmdHbvO+UxkN8QdUWTN9StH+wRxYRboiJgn1
jwvib//+0/70yP+/Z+K/0gbFJEjr6vffhNB/oVwCctZV1TLZ9DvOPM3583VVuHyiMRQfI6MdrQZz
BCJG98R765EfKR3FeVDbmkxq7YLpmT7BXy0XAGuy+1pkIQeUhO+dPkGJ1kANoKsfS4rfrmiOT01t
5e95G2yLAmpvW7nUguOogXTNNSdIlDdLm5rToy7d1QSC38AUE5bv3kxPwb5ZCLmePxx5w3S9GG+g
BOkL9ynjMRQ6MyGE41JR3kMvdT+VQXmIaNZ+CfqMCGyZm8u4IVNCOYb7lIGRJadsMHHQQEUjA6QY
VSEuNdFV5Xh4jMrsrbTqtRYN6XsaxHAACUttgCUBj6pt1GM5KEsqQGANqYP1EGmiO4RCFhsTe+5z
qrg3Zvfhd7MIHw1ZOGtiVCQLuroiBqY4q4rs7KFFW8A/4Ptb2PnJW4tf2m7IvwimSSeRYvNKQvEZ
ah35HOEhIPXM/8uu9nahkbg3DRF+gale/8x97z5ws/xFKYNkgxTQHnI3rM6tSEiCMZpuLPubU34S
Fum+MPqHhJIEsaM2CzcBpZiAQUf/ZKCfrhmeu89MXV/mr/XcZq3pbvdhOmW3BJPdnaNQs3aKJ+pd
K/rgwrntXotNfaFqg3cQRdTv245qE8PBqZ90qbltQnd4HpkKL43Ao+fDSZ6x8A53Egso82NXv6hU
wq9H/JAPfdD3GyUP5Cllt7sNnDg56m3EQkGw8GCV1DbNd+dPQIE2tvhk5ak2uICmnWPgG7LrdWrm
4kJzMFuwUDFv1VTG1Hel/5yJyl5wYCxfCZFQLZ7ixTC7lzJQ1WVGHe3Vyk1rncale2pBt+1wtUcE
MY3kWBWGstGhZ+PkavGC8VBB3gp1TmCG/h5X9gXqvfPDVV54i9P4brViE2mW/dkM9o9usLxX9rbg
HPrBIu5tj2t+N43F8X0Hyhu3VkjgqzfDw1hX5GJw1h1zyAkboyjkg60M3rqTbXljx9Iu9SyMX7Aw
A5tyhuKjleWVxIP11SnxikbIGoqDOMZIzrAsDO+gm137affe965yordGlM6iboJkMoWkK1lmw0Vr
C7nOqqSYSFDKViTKGnRIN43Im00Av+NSSMF2pBp10ocwUQroJ99kSbWxiU9sIe2dnU0mc+pizjHC
2XsxkJLLVSd4iuJCXWW98M6BSeECBz79bhx9gebUhLtSNPZ9bRrE6UAS3Kt99GSG0K2zyiw+6yQ4
xJHuvvgkQzd6lkLT8KdXXJQJ2BUFX0EwhpXNe3PKSlubWjr9pynWCs6Uc2AGmOwsyyruG0gl5HFM
erRjrgIiyoxnK0dljTCxfWRC3Gv5tLan9WsFj8tfIGKv/doysTkgprum/BaHhf3SedQaF52IL/i7
vS2StspmpcvvosrNtrLIxNk1cIwQmyhe8Iz9oLjI/0pYZ8fQViEgUj4YDkJ+kMZRF1lSqI8aOjs9
h2V7b42RvRNOQf8b7OspzCnPFgIuc5fC/qzyYaHYsmOgI4oVXKoBpaMxiKJKY+VqWvEuCZpSOGN9
msmIykGg7DKYcbb33Gl0odNd6uTau1p06jFqvXpVlHa4cAffu1RVyBQmyhE4C314H0u8276svAs5
RYqvi/ovn9BS0/75HSGDgp/foefZW81Q6pCF/OVtXn4LNCV8QwUieudFzk70dfRmZcMicwLvxRQ+
VwCVIV7T2NGbUnYI6IM7nMAi54+gcvbzx6OsyrcEJYzN/NN6qmCl94HeSbewUxm3NPecFakIiiVV
z7jVAJ+Ohife5k/CqjBueTYcyQPL+/kLCsiGa63mhaLk9Y/B9uVrLagJqnqKiViMs+tg1/yfj/dY
bjea0Rbb+a7oyyOzoOZmun2z7035zKaIxijWsBfT1zveKELBl1J6rzg5/EXecPwOvCB6yrNwVRlO
SjNnn+jL+TtymwSU5abWfr7LYZv2AE78YdnrZ6PHejr93KbLXVDChrae7yZhoy/iuEsgqBTGS/Y8
/7aaSeUaoCnLccqcs/AUWMVF81LVtXKVii/vCCaBc5k+TnfOOUJRe7QbSQCrtNc0gciTm431xlLT
5EwxL4WkhqJeSzDs9KWp+VPvNwx69HATSS9689QHlcvVdzWxoIZ4vnk2ktTc+30FG7LP8qfaqd+b
XlRvhTdcX/2hr5+bzIJlG5nb0CibZ0Waxv0gqwv9lXemGpQE3HvtTD4qYqxJh06sKkS/m9579nyl
XzlerD3IBAkn4NrAFzsd8d0SJi073esgOc9FgubpMAyeLYNGJwxN42OtnoWihl95ywXLztroKXWg
g6rKQO2x5zBpHnKmhbpK9byONm62bvJRwUcchdn+CJJ8r/f4zRQTLl1TWETQPFPdu5i1l01umY+h
lwHPdFsTZ4OhLcLctF9NECGLtlW9j0KYr7VV5Z94yYCGDRUJZCbttL2sCo7572AaRxYRlnmPIBRT
lU5bjZas3p3BWlWaqnz6Hc+o6Pr86ozKoZ6WgMouJeXDdb8fyl4BXWPUd0Ul0p0XxLhdpdQ2+PSN
h4GT+Trr0uSaDXqEgc2zHwUT+mXaMtuN55WDp/e9ilkHjdz5DKilhl5Iaihr7UUtKAri0LguCy9H
p2VB1fWOafNgMDmn3lrJAucLe9tBKerqqyjNu7KV9nd98js3fvWdENxDiob/OTDmg8tefw6Jehtl
Ir+5lvLUTF5IS2lfB87GH20YoGMN7QemqU+Qld4HXfI/tAjEHn4umDi9HrynoRYvYPGOd/kQMMfo
aXIN+qI+gu4fHiB7+MsoGvtv8EH2plVi+TLTcKvp7NisBsoncXwoQD5k3ajwb3qhMlaSdfZCfJkU
5cifAaPwnri37y2kQSG15zDDoXZxqU0ra17pN5g35nuYs+slXZo+G+CMlp6dh1c8V8ba48R3X1ih
v8NvvLRddkGRXVWHIY7cXcR85OjjIySiQKuqWivhmrmNch1A7C9Zuzwi4fRRVjJZCMjQX315Sbwu
+N5EjbVw86q8csXNl01UGFPkBeO0EbUvdJtjpRWhggl8aF9UJ8GcaWi4I9ltQ0rez18FmCq6q1SB
J3P6Jryd/Vpt2JbNd3l9JLSa9gWdrnw2dyeEks9cplHu0zQiRlY6e9Sm9tZZHapBW8MOtNrytffL
N5sk0pmB+nAVYLDnD/tWn+wwJMCSZl/yKjW/QtSMhgNsyPu6YF9VlEW7CodYfYugF3hc5RkOu68a
2/Jn1WqVdReYNeLWv7+UzU6xBsCs7mFYbrqx97/XSlVweKCgs7Qt4McKC31hNvGtrGBBzl/iFM5G
HcT41nQuVzpPHbGyhv1pqs6BQ2a77wLMyvylXu9jTwPyee1KniwPH/22TarosYuR9H25NolDPYeB
xNzQUgXKvlI+a0PdrImeN6y0rI+4etN3lUChU8RvI2N/OvDYs8wfltHACi+HZ1ohogM0f8Ym05fT
63OvNfwezS1sfNGG8vPHWL37IXrNvoxZpAOhyaLlWIzpu+2FCOyurT+MWaI/KIKmqqqngi5XQApY
utiFxUDvIxesZ34ae0cEPSifXf4MZj1fJ5oBr9cK8+eeg9dST/OKrlLvewUW/RSwV1gHtdFvZFGV
jwHm3kMwuYD6NK4QwkLvYgESEq42HKhUKhlGBcV5UB02baVczvdIfGR3UWsdG5eAvmx1dV9mKoWm
UXNfdk1zXzkGclzvLLtKAbg7fVziYXDstjrncdBujK4YV4Kn/jrfZAGFoK6SnkNjwgCU3cjDp4db
FxIjdYdldHNaJbyJBBKrVbjn+Z5mGuXGKgwsmoAIICW14aZPxn6nUmO4BlcnX5o2jmlCBb3lsg6+
9FG6AKcXPFN9eFPUYNiNuRIszUZx3vRC6gst13Cjlkl/AXr9LSl75y0cHEph8WSxJdXaXdOzyw0y
PGqwod4SD6+cX3Ow9Osx/D/Unddu7NiWZb+IBXrz0kCH91LISy+EpHNEb/am2SS/vgYjs29mXlwU
UI8NHBARVBwpFKLZa605x3z3zPYtT7SWXtuY34/E3DKO52Wp6rgOdJxRtG2Z1XfagzaQ6tJrIeRM
8TLlbf2NTb5eJnGm4/bpqr2vdea2CvHskt5u71AwHm/vx0s7Zw1Uw9s1tuzfJxPzEW8TwVOzI54g
31hl6r/ngbkzfINkqSbAeCejCW0xudtqrtAMPen20iRcXQvV+GJmxPUyr8hRftTVdsp9gh64Yx/6
jEah6aDwXuqOFq1S+Gar0LUu+Aqrjzaw7goUz49B7IVHKTnSMiOg5Yk0pqAoZOQcDqBMA1uoM753
uW582a81vXbvePsl7M6O/BjdvfPwjZyqNkc3RBmC79s9DsIIjrlE/yzKvnp0Uy6PbVjIY0i7aiXc
4KsuC+cNl1y+tErXfuwCrPYuqvK7XMTTVqUuem1N4ZDsunfHnu2S9psLaHQ/8rVV47Yzshjqh9sa
u7AxJfqC7iEKSv+ncmgWs37Zq9rK0EEr95IwQCC6WXDA88wP/H7fukVKSWhS38GK2EHsxt8ltH0V
BOajkXxySY3PhpO4i2iKnPfehOaGv1Xj5WLCDKK8reuyHO9S/N5WW/t3PcIRP+vrVZFxTt8usjib
PpgPq3uTlf4ficB0h36CxEMfrGWfvTb5h8hr1K7jENs0U7S3LN34Hig5FhLLCtfmHqFYnB/TVj3H
mkdqRWTU56nsT57U17E5pgc7VDHPOiTuedYfptoxuPRXOXBPe3xrxmTtC4M4WNqJ9qB93B603Mz9
kml2TdFJ7ydZOyocvzSTmHAhInUBDIVtu/S+qphbkM2i/uBFCmaIkcMj0930viqJghQq3Y9E9J7B
MU93up65q951ezBjCxr3/gH7YwpGtaZfaQVkxgT5fVmRvXbrO42Y8oA0zlf7Wl/rrMLWCc7kRzMy
632FVAbZk4/xUmsgG6rx1fBDa1GnvX26PSViDZJUMj5jtAnvSO/9uO3uhDPtfOrjVea2Lzaaa5KA
cSwxAo8OOQ73bFdBY/QcFfgLMwUlxGocAQ22w0q3+9OAz+mUs0w/3Z7+tRG3rxbD1xRBHtM8+cut
+nEfSle/ZgzKThT9DLg7zMrzrihwBC4SgKSJ76QXYRUcJyZ1Wt145zj4qCtpE2jNE0th/QKeHi1z
oqCvOl1n07reHkdjJnZ9zmKvHs34apYyvmZGirEKEsRGSTfFrdhlF6t3vC3cNrjlWnM1Da157LPS
QsXJH1RRD3yQGkrWRaOKLXQRTnDdcO6JEc64XoYr7tOo1+ZdlQJQ1ORhts2KajoFBcPxtJUlf9Zh
Ov2xj3s2Yhm9WHYyg+/NwX+s0f3IrvWOdGnA8eFgu4bgajl1JXLLhroCB4EZHcGBvYa201zMIZ6h
QKmz8vzOevE9MOdeCA1xLPz+QjkOeyk0N7epleYnj3GFrIlV0wO69s1tGEMuCwhRQo//GNAEiVZz
/zXiFUF85QqQnXoDro0lxVN6eej64CNQY3K2y/pDl+9lctDVZG4NcDTLJAN3O1sACNCLn6vJw/MK
pWAUmcbgIG4OAYpYeoKGtWpt7Q3pLW92dhp3IJs8jPyOHycX1ErVXZ+E5Z2GiXGPge6zltrZr5vj
AFNhQ0XircKoUqcmHHA7Wt0uBBezqLDV7L0JtyPBaM/Az04lkoSTGi0XX1HFyRen6LvTGpy3RLHY
kw7fd9pZ1mGxuz37a2MLjH5RztvC/lMCNMjZSIvYV1MSaG5wuzQdLFv42xQZvkgpLNQjeCieKHvc
82h7wVZq0HrwhMfPCkvfgULBXziOr29A+ekLx6hZbc0bNUX1EX3KuEjajrAMGv8P7tRLluJdCMmj
ax8yIT6Soh23jBumY6J5pBS7wldrRbwAFl4i7nTopdtBN+ynNJRQ7RCR2yag69vbrOd3h5Ltz7uS
Hgf2Jjdqd5V6wn3XW3zmwA0ehOPFF6eKfDhk7I9Yui07DNZ7RKNXYk3lJSQAaskpZH5B9kxqj1ov
1n4ArNkgjkv7UIW9PcPz60WTGv5uBAaCL7K4qybRPuVVqpZM/NXSAX4DqhBxMWO97E7nkynsojkb
g8g2dhiDvNThbUf9aMxyaSY+CRe1AtH/oXRNNO/zZnKKOcK7cA8OQNFNTgNiI2QwvVbc8RbTMDRn
q7cgQnLebaaumc5Z0ncgmUj1uD29bdKwp1LwYJ4b84v1VkwH1SXTK0z7Q5G77Q4yBsowz+ZtD+24
b5CjP/cWXp/RLtrd4DnNM9MkYBOphpShJCwBNWG/iJzWO2l24q4U6wPiob0TNJL4g5k9RIWUoFTM
FO/MHEhUmDfoGdGxSvMLfMG4KoRZPg+Dbm00D4M8LlZ1FIMWomtoUe5N5jfK/FMu+vjH8jjFCpE9
xibAbSf236HheJdhmIqXrsiONFHE9fZM9OgZMOA8Tcp1z8yF7yy/P0sEqBTC9u9R8f0TfJTbpi/0
y+iRbNDSAnWFli6BVBqYmqMArCPWsRXy8GlBaTMua9NovrViXXUgsNR8cjp+VxVso2yRxY23HceU
dUar6WRUBNqZgVP7an4ngZ69iskKL10e/kThJI6VGfwIRxgHHdFVsXAARx7QyA1h1d53gV0hGsGV
PHtQhuJF4mXg8G5s1GvoVXyNP7dBiVEa4ymhfHc9rbu4ssX6y7VwI4v8R7pq/ALM/R0IV0FGD76D
wYQ9k0z9iwniBptBFp9uT3vbfEmZdqztirNlb/WF81pmJoHRtjq7SPhQQfr2uZ0q+5wk0a8qNPlF
oe3QizTHP78QhEV+JJh4fdtlAqpZNgFIOB02I+WOxHYKOnfTj5N2rUuXvD1gsQu9011/DRabhIG6
eanzVj6XUT/LSqtj1EbyOXDNaKscHZFRXVLQo2fZ2fMA87a5Kehklv35hTAh36YaaqSYrchZIpGv
cZNsIAhyl0qBPQUVnoDlzJKTCxkAwjs2ao9U61csNLAT3JBg9QiYWlGddOFUJwei6B+b2766vDfI
CyhThCOLufL2qyxPF++Fm1nbqCHMccoTSBBTjo+6o/UUpMahNYxyP6JC2GlenN5FmjOtmFGrFysD
+JUbrPu9sQdUz2RKgx7eIU4Ms+6UE9G9IKvRJLUze04bQ5v5vCT3kiK1msBDUpNoPxJfBkKR33ZB
ZyJ0fX3Z1NSP8KQwFM0BPqZnBUeJz31bzl2CeVeu5BYXB072yijWHUn3yXLsmXpF+Es2KKNZXWDr
XN1YMpg6CTKetQi3p4P/hGvIPDDJSx6F0b0pU08wb3ZYdHRE/2Zfp/cKoLOf6sdwGh7lUIVb2XXD
6bYh5rHogMdnUE+d/IhEkNRKTF2HIoj8h97xxckYIRvXbk9UuQdIzuEUWbtJ8wTHnQSY8NNsen2F
Q0Pt8jmMDeoR8ejdwy2JhVDXO0rhnWXVwScoj33W+eGLFmreFl3OuEUU7y8k9xEsrAPpKvPGjQ3/
NEkP45TGpBAx7FGMzL28uHPvfQuAx9TbzaKAJH6E6zA9hYnwVl4okq3iYnYckWERE3Wp0zrH3aI7
u35c0GELngsn7fAzU8FYevViokC4Z7xxl1p0rfFovzskv5zh9BAGPLXlC9i88WhZmbdgkFu+uGDs
965JWW3D2V0XlhWschWmDAz0DjXFAB5yztH2GPttJBKFpaki8ax3xHJxL7rennHYP8g5nypsLW8F
PJkrp6cUq4mhEyimUWmYCBd2fa/wLw9Beaa9Ux9TP+2QNW8gx0RHdD/ypQGHC0+9fnXpJjm9OOez
saqwHHEWo1meG8xBPL7tlamxJVMqPdzklLDA/WWPnZ3/H+SU5tBDCRE7kj8VLZPUHHYWzPVd4AUt
GtHQfqtn9Fbj4HW3ALgyuAxpE2dVsp74hDY16sh+dozH4YCfLNDbpR7WQPbCKToLjQTzQBt3VdRu
aIwkx0IHfThm5b4pbXnV0QRs5Gh/2TIPlsZE9nolSS4u1BETc3IXQeK7Cx020rK2saW5Rxs4YavF
9KcdT7/r23DlYshdRPB03Y1l1BEZtCRveo1Lu3rOIYbeAg9Jh68+4nMC0hrnxYLEmnk7cQcSDc5X
z+/7o5A18K986B5z8JsLL6v0b068BRzn/EcTIxfm0Vt7Ca06q2HAGfN3PyDs9Z96TzNWopqVjt6q
9qL2jrasexdm0DBD3dvKonhz4iZ4LycmE7lk0EljunqqY/3U59NX7Qf9Li6GBZkbjGuMsnpp9XCD
da5/wOc6L721wY3hK7I0RLzkQ0GN8gjW81QeEQWWR7rVXwWzyB19Qsdmcpg0h9b071tXFHf9vzbG
NqVePdm6OZ0kmIS/ber5aROOuATgWtqOQmlkOv5hsvOVq7O08aWX7OQgnUdaBuahotBaRLVmP+Ll
CnaYvsqFb42fjWXI345DfztxsDMNvr9paiW/rRzmR8E6+SWBBjD3z4ipNq1zNst+80wBUR/Mnmgk
6OdBjPgj17jttXH2CTgal46hj+uGlvl+zNsnrgDWB/gTf1lNtjj1NM4fhJ99dG1oomfiXEwREJ/9
wZuuo9R/WODRbVPNs1sRieZBBfMSqPBF3LTvEfOARQz1+I1+IckqqZW/cm2LljERei9hW+DyiLGd
5WOY7+qo+LT7NPxluPG2A3z2oeVOtjLQeuFC1k28z/qwmShCnlTCr0+QUfIlrGhpBdHGnEb5Ojrh
TEgx3U2MyPODrjGZrNWnE3v+GiYTiCUu5S7wnsepy9KdwBa4RNOaP/bpxFQOvziqynEPRgsnk4d5
P27910BqxtGprHqpTxA1dd3Dbz63B7NgQAhK4KyzRjeAD3vOPqAc6o6Ol4wn6VXaOdMcGuIVw4ym
ZOFpyHhZe07/AhfIgGIKcj8QhrsdNXNtFDLFyz3YD50dGvsKyTPERbN7MwPqOpyhR4Pe2hJSvnPS
3cw5CTOl0HS88dkF7SJHU3sbp3TYEQlJuI1VIf6d5Jc/NM69ziLu3prcj9tuVvvW2uXvvLPbLHrn
11jDKteRtiTOKSclG58B3yzBObAcemY+siVI2o6JXJi/K3OXAsMG2Xe3n0kHhOEjgtC7QJBrG9o/
ul7smrz2SR6jvVImQ7IqVWNtAz/YTbNEpkE+MzGfJeDPas4ESGuHIMt/aBVwuTD14p1kobkg/hyM
truzM1NDgde3RyUt0k8S2ycs3dmjAhsWeGzcoB1PtIAFTg7UJIZDG2qgtbxP6kRsI7tMd2RNOSsO
7ggULJPprE7wesT+HG4FQt2po4UZ2dpj3Hwr8oV3dMr91UBr712z3BhJOG5qKjeY7QYINMbaxX5u
8SS4m/DFLfy5W179MvuSG+ikmau2RJA5tOG1jK1LPRYO0WSNuxrcC1Z9+p4EUHGAkw8K7nir1XIf
9eEdLMZT3k3h2snraRnKur2LWvKdhJ18IMMlkVMnjDkxzQcyYutdHlYaUwG724S5Db3emuQdPEmG
c5WZLhtSGOAKtg+3TaqsZsGtONxLsinIi7XqS9ty8OdDKY6G6HB/G3PKzGT9okxm9lmKHfC6fBsP
1q/MFtqrFuNmoLGePLRkKmy0vVO20YUUAbVtQuKg1VeSTnCvuXppCY2DBpZg7JU7X1UuH9CA6wiP
yBa9yGvoGc4DkVg29msN1AcH7S7lD/pA9IazrI1OLFjQkqKW/dx2+/PrTf2bQRTIEbWa4oHoKzpG
axZX2JRU+dtqh5uUa5dGxrMynHVGtPbCDsJfjtldIzEB5q3h4QzKnsv83lzECTE9yKrSs5cX47Hx
vBAZFlT5yXRSCkTeqkvWDUCSipjZ+LN0eG+DH8h1GyUBzg8TDgL32LU1Y9mceXN7xNWpQerc5JQF
ZJUNIG9W0aS3lzgb0ZGyaFjSMKUaD/QtrsufAsnLwknSTx+qipEZ5iYZuNEpAwZ9Uw/Mgio+uygE
pRjVzUXC1qKfG+7rvBxWNgcIeB9xmUwzPcSVtxCWbaxyaRrruhuyx7C/V22YHgyLLElU0PcxvePX
DF8nOSirRNY4qP36F174d8UaEgAf6TqUPXIZ+Noj94wTgDFvy5DQ3LEuoaVTddajc982xZJweZDV
ET2yBhHvgYX+uOjNpMdeIz8npwSXmDabro+OCoJM4JTTfShiykzgsY/97Dg2i4CyMIifWaaKpSyT
6qXpMhwcRVJfwDC/ZeGqzRDjZsqLnxD/GkvXmuKT38FFQcRZLhtqzBdZG86iG63kTQ5ZS0MmyvfQ
scoNJQW3QDEtNLOFx1ZgSNV6pFGCNZR2X8Yu1WyZzQ1dbH0A9hd0TOQb45/Psux3NVXSJUFSR0xu
V91DZV9SHQLiuKBNG2F5gZomK0BfGZ56oJLwwSVgp0vmTT7T0EtSD1C6w5iqXOJF2kqeS2t4Tcie
2gpSzX1IyZ7xpCMCvxYaglkVGeOm94HfBXZ41iyzvw+ZYWxDlyQzZlcLY1L+1aYHdq3dMVtzfHww
IxEYCK30iso1vVKBUUcoF7S14u8xqfw0hdS4Hvb2Da/QT3bn3o00+1cuGbSsg63nzLKaY9PX5bXX
dGOt83NXt6ewJax7Qeu5ZTHqNBjdZzkCFxdc/KRAE1FkmY+jLfSNcMkhKDJtA/4ovnY7ZkukPJlR
BijT88+hQ92b5/k1qhEUT1YiqVa67NqnYthKq85gEbnZcmx1BYLGo+mjMmZTngA4oZmXyR5+ibDP
D4yOJm3R+spdAgW/usjZIUi0/KcIRhxd8uY6VORAKRJnDsoc603tI8kuqe2v6K8ZBYMZ2k5TvSvG
Tu2iyi4WsXRq3sikrejQ5euaaUY5qPpOtzNxrefQK6YI7ur29PbaLvUQau0RMhPvVyhx1fAeoPua
llWu0lVsQCL0rDZdVG3WEJMq1WZihBRRPl7K2p8ZPtMSnWJ+dUXHDLF375guDedkQmNeF0hZADXR
8fse4C3vc1u3Lh4QW+I0DKJb5qSQCnqPguWP+/fk3j6SmGvVXrfFp47RBkkkFW9oZMmujewVdt4U
3RZ/vdogcgLX6AsQzfEYq9kAKdtxIdtMYzbHBg5ceWoHeVGJDE+IPkESZb/7ckZKYe2mo1sBGk4A
00LClylpUhZMlCG2iZKtouoaFwWcBazhqa+X18DR9n0c/tYqPB1ulR5rILanrsYqZ/fhggoEoExW
Oddy0AXfKlmm4W+jj/p74CjIOMM5cSzFGzSO80VoDJYNotsrWeuck1rn7yctjNHSffXSdFgmnEPB
Uhe1g7GzWdmgpxje9HA+S71y25CVcfV63nrVV+XW7snK87R9UFjTqcq1k54aLc4UEDuqJaG4ccJv
N7OR5YmDG9LMTwbTvWapz8TZbLpFPye93vYJM8TFR6aQhCK28GTz1enCPNzO1clxzDVLNxy786lr
zqduIbZ0JF2WxYG7Lfn79EFy3ysqlLbqZzk8V4Ki5yToqSsfHDUUm8hxN5Gomaw+5sghtSqoPvLQ
/hV5mvvpD8FzG3Tq2yzGCzby4jfxqCRJVuGPRRZ0OHVmjACQ9o9VIRi13/ywhjDgmFdZ6yR1eBiU
6eKPiAezgj4hYhEMLycTOjXcl/QxGJ3ui4vhZ1867oehQGF0o1O9cz+Dg+FI+zWben/Rh379ApJV
LGM/95/w6npLZbXqEdtAs0o5hh4SOnorZMLBfVW7+noalXk39JncoBVQF2L50LsUcXvGCeZvfaEL
hixoAoAj1kctRj5BSSYOQdOMzPqcZh8GPTkA+kTaRSqmE3hqY9uaDmzEMfQ3rpO5Fwcx8gbJunaH
B6Dn4PfLq6vQV9ploB5aP6+4iWbeo3QSqD+qKp8DEH/LMmnIlymRWpu2nr1pKXcw9IfGe8AUblGL
tvzsFcrADE1yGJVXXQoCw1umerpf/vRuhn0iwtmdkPTKOc20GbpvGrh87jAJ+VS4FRXhuDBMndwH
v9TXTin6H7/KD1Yz2L/6qr6fbQjfWaa9lpPRfbomi1Qcpd67C1uMtxAjTdHoDnt25r3QS4dvO+jt
M78X6zSdat/mHrjC5mE+SDqqK4yfzdWarGZNgEp+73QVoW7wXS9mOjibFhnK2SGTZqvJuQttaw2p
iAhdS2lWeyBEJkOhArlUl9v7kljs48DP3U3Yo06JCLWtKprqPMH8pJZx5EXEZYfytxvusGNY67gU
9n1WWwkGVit6yPllV0pJ8djEfbBsTcN8siyCNkxSWV8KQdhE48bjK/byYcH1Nn7vZvWUh/LzoxbT
l56HxVfVpk/CQqJVN/m5savxt2IeW8c17WUvJKfNc1O0V+PrH597vehZJ6AXRSjF8cCq3i5XA1fK
GSxdMEn0299WBAPUTtCrm95TAv7uS3FeQSXtP0aN0aAYVfBmTzS9KsNrX+3I1BaZF4TPXW12S6PW
hic10nFv9LF4NPtsWIk+Da6mrrI1qSv6fVO4zroMrPauK2mIdPZYXXQ8B9tGAifQIZbtqjRMTiKn
VHLGLjk23Hz2jOrTg4O4+kDLu9iPSYQnBhXSripQWUsiI7aCedBZYn5nxUWsXsDleKN8vbpH8SzW
Re2qKzN9cwXR2nkIVJOtSHLJn1DYTUyl9OG5CxkJ0DDQXmyqzoXwrf7N9DWS250++hg5rCPfILE2
yl8TLgLfrjbdVY0X/LKJGaxiR//Rp3IdYvpAe1ayPsNOAeDPB+E+H/ZgN2QRzmI4g7u9Rx76IuDO
qKww+aGsOEI2an7JNrgGZWl+VXb47qG9/pTaQPpqbKh3aQKcgoQU0e1BM9HLTr0UAcrGVtXps6MP
NpOemsUpWo8VF5/mAchKsIqHKb1y2xnWtkKK4PkBd588O/QgP4/9TPvvEvPPR05LrJnZAt34a9/t
kdv4BUaof726mf/L377y18srbezd5V+v/Lcf09CkISbKuP7xHf/6f7fX3Z6GhRaik+5TFvaklIk5
rwyjxZ8b71+PirTAhifxwYH1d+lyVpe8o/1EKNnRYrZ8l+tGc4qUvbk9Q1+MORdyTXkEFX2Cx9Ld
TUhyLySTtKAd7/KuwqyQcmx36ejdRWmCnLnGwzd3cqLtbaefnLrEoRae4XxtHP6KWcVCwkqJlRVD
vY5pai9KqRfcVqv6SnSUxW25okiXNXBzYiucXPOu8Ja+BxTGa3x6aE4o0OKyfta90j2pGqPI7Ski
QvfSVc7Tracb5Glz4sgmmNCXr3Xs+8+Z7UWXZlC/ZO+ly96YmmNr2e6+JTdlZUohX/0a64iODrs1
smJvRJ3+JnpvhRNTrialu7tGcV65ZVatm5EgAUsK68CtY22CGPsp+kXHCL2xUMjVJmaAVKhpbQKI
AgiIX7Dm+s3o821Ajt0QbdP66dbDIHl0uSVdxH2BkhhCL12TZn59JXumNd4zKqpi0bJ63BkUQxSO
cACa9FeEaMHukOfGLUYSx8B5oikJsVCAWBwGM4M4RMKBURYJgqv8oll2cLHny745RuWuklxsWGtC
JY9EuwRJpq0Ts29Y7BiMneuMKAkXfy/gbWQZAquIvR66wlzInkxwcyA3xJpDCkXft4t4aBDolxcS
e7RN53wZWn/JVPQY5bHONTAIFz09MD0m740pK50r4+rQP3hIvK+Sdcy6bthJv894iARaItx0rwQS
E0Rvylf0V+2ydB1QmG31RseJDpoirBiU/oFbg71KoNYsvLqcdhlZwJy94cLI62oZ9TVszaQ5YVR+
g1DgbMlDKDLTp7fE7EQCZT31gfLWAlX0TM0UgltvROZUUcLoY7U8xsWxn0RxNPzXOkvrg4MK9ohh
mL7AKIyFsFuQ3k4PqTUcp13qkKiGw5IWW5ugP2FaTBQ8qyiyATuLqDrloH0DJ7+0hPoA/70ue9G/
GYQMZtkzeSzqdz6R4h036gNseruJ8GQuY1w7gEwCYtvo9y5oTq+nQT1a9SNm7uAOD8m0ISO3RWPP
vFO3o23VFfbCbfZu1H2Uk6KD3lhPef0TJvaH106EfHmTuxVld0B7Cryn3NddV73aVg9rQq/sjSHG
ByQ0xqNv1mvNbZCrddl7K6W/1lh9SJ0IHF+QVVJgM+Z8DBRRmk711WXexiqCbUFKzAMnSHPQ7Nmh
8QS60XodygzAA4wuhiNfthvrS3+soksdo+ixdIbIKIDkF8Ho69AVzVuuPCQebblVidntVIKGMWwZ
lrST/xEJQ2HR0qYVTPkCppOuP7i2dajdYB+kTvtZ6fOSByXxvU0hC1CTRUMXjt6eZouxHnTtoNe2
9mxJXUMoHYqNapDH1qS6seihszIxOOmauwKF1D7BY/MMP+py+1pi4DcopajPVYVKs2tpMAr5VKW6
9l7l1FjC6x1CRDLtqAWtIDdDtJ9lIbcZkGLdLllwOfk3ArbpA0gjK2MImIUK/fdJ6/axzTCtzhL7
eXS/I1T81GHOJuUvg7+J1YdJs+aHo/8IBif89tH+N1HessAT3AAKxifzDbeNa5IO3fF7Xpw0HYld
IZPQey9I7iaX1UkwZc+D1LOvCOdz0PjORzSwzHdyGmA++VSbWw7TLXzp9kjNcXZ/i2W67fxPr/m3
fX/7L7dv8deXDZlFWwSf59YTEcVzFK1uaYXJHFGk7DnH6K/nt0e3hKPbIxPQiNmuM3/OvYdqT34O
EuCDaUVHdyQNCkLReOg1fzhklqevNMLQSZpw5KHthARo2rfuSupRvOwfZG7pRz00CJJ1arGq4ZAe
xkc7n1hTu8C+SW+BrI7omjy9Op3j3fjBw1hBLZNzeKLTSTktbw/hq1eH26N//0rnOP/h9X/b+8dD
c9Qea9MQm9Drh8NEA+MQ+R78KH6luvt/8VK3R7c4qf+0T7j9n4FULHvXlH9iV8+fTSPj8TCNJC7D
R4dPD5GJwbI/wqxxiEk4WPPmj+d6oMtDpKfyoOUZr0rHinVQpL6Y9ImDQpaeL+DO8KncdpSGSXll
bYYxCvdGGbX0A63m4KeQBvU0Ljils72tUrmOVYdrhW9++2EQBwBBTIKLI2T38+3wqOcgsNujijXb
QRBswXX5yF+ATN3M2jToZAOb88Rz0j8+pdtHZcwfVXtVNPK4IVVLLzCi/VCtY6gsM1poOkyaNqK8
8nKsC+MIKcxoD37jseQgccrOtGDR0ZsHHZhdhybEyJCzgmwbpm1mz9zNRQZFAk5EFSTyY9WYxAN5
zMCSVA/Iz9z63kCnNNb/TAvL5gTLW1pYO9MWymjcoc8ABhWp7uAAMyG8bn5429lGY7gT1dWrJnJw
QeJh3cRU2vVfnaMloCeExyKiy7ZBVRQkh3ho8v16N9gBUPDUe59045ksXxRYlUpOo5bla30Im/fe
8jYOyrnvvqSPD5VkeDBm4cDg7iLolGsjzryrtGh8AYeuQ8diINipJSzGkmtEgLZYka+d2On4Ru7n
fhqKYlWPmn4CnkztrxEUxWFrrTpRQCaipoB9bUXfBIiYbWh/OgZx07QvFpnmRueuSIYTCye09vmQ
7erMw62Ux/ROGoDkdrPynUK+C7/3AZ6bgpArUumMVmABwG8QKTG85zVBsVIPF6PfB3dYB8lrn6Pd
k2SNoK9Ze5p6yVIcKYNNyOkozy1C/KXyUvEtHag2jP2CIuhY75iYUhDzrPWiL1bWfMTeDlvm/P7q
f+/wf6oK/v3T0P9PJsD/OSffsmqqn/Z/fNX/R6iA/xEU8H/zr8/yn6AAXv8HJsA0/gtNkw181fEM
xsU6X/kDE2AE/2W6YKUCC1EVVBuwKH9SAmwTFAAKCBKdXRvQjQfJ5U9KgBX8F7tAIWEcZ2ub5v8G
EmD+EwkDDMp30ae48NFNA8TaDVX7NyTMmHeDch10xVYeH007+c2V+QSX5jyNnJkZyZwWWTI6AkHm
txlnAXf25HcI/bVP3K/WbjC1jqfUja70h8plMACy9ir3FCQvynLfyjwHRIRKZNkO08ffWAx/Ag/+
DjiYUc//4H7w7mnggKoG8WLyawAF+ifgYMrIopBhTmMzLt7xip7qgBgYr2XiMu5UaZ0jZYSME/pu
UfYYOWWC6hK/L7aI35gHM5b5Gf5uhwbIpN2JLoLLk66h1P8Oa8wNRLimZCMsdBgEy7Zyaqp321iS
HfPii9AmZwEFM0oMqs90JXRW4HPfLCWsx/OZXVm9/h1rgGYapFczV+gy6i7O/IDcF3LWLJsRD5o0
pnw9l6w2bz9il0JNC1i3S41RzPQoc22hBGg8ko9aBKbZA8Keah1kDjFQYQn5istLK9yB8OP7Don0
QsQDRII0/SUMpsKdGsx17UhoCL4g8JahhW4AgNbxB441F1c3QOtcnYpRxps2Kt1V50FJqjMM53bv
XsaIz0ZkwbQK0+rck5K4zhBxECjWmkvty8xKuUSUQbhOjpge5NuCrCqW01HIgoNCfJT1Q1XSELP/
m73zWI5dSZP0q8wL4FpARADYAimZmSSTmtzAqA601nj6/nCrrK1qrGfaej2zqUWdS4UEAhG/u3/e
PEwzxHbKVT19oMTFnmmhM1LBEYeug2T1D86yhjiVNY+Ik9FBk/o5zM34BjNQxsaoSniD6MQ9gkvW
6rgpCP4iU+2TFsewqzB+EI/jf45FWNB/qnog61O9gwOD7z+jAjVBJmMC72GQ8LR0R6fCQ1eHSJg1
PkNztk8Bkq8Xpw07MP6tMpqDpdX7hlo+cjwcw5r2BJPzwrb8N5XtNenlhpvz0LXtl8AGxN9v7dtW
7bqYVbpSJl0ZBYXlVv/TtRN0gdAUXqjvCR7X/uxqT04Jd2sYX8m7LLEGe467qAwyBr1ujlu1N5D3
qZA+qQWOMUdKCP+c/iTVHiVBMsBWb/RC7ifTuFa1YFu3QFWgqdMbPzVh/+gkHseYDihz/ITp9kCl
t1fY7mt+kfl6bzUaux/3Lmvb17Cfn5Phpkt5t+lL/Dqb+MiD6MXW1gjpRHmb1olTaSU3aztvRsKI
X2E4ozMRxx0JHdUJ/WYMP51QvzNy/YE5Nl2g/Jaept/3kzwlY/2CXWnix5q0lSzz7dQN5y6uPgKz
BY+urD+0BUKzn/ElNuZTtLwql/gvWXkEezY5aM+nScs/ZROdZ2vwNKlOg87GyOqyg1GNZ6AS51TP
NoTziMTB9dX54ipC3ePbFM11tumkTAhWVdpH3Y8fWhUAhmVc4M3a4MWhE/uxal8mh7NxlVwr/bbo
oIDBeX+UWdRAD6OG5E4bCxa8HLR7U35r4dSCz5TIvfXFSYkaTMLwBzVSIoFfY5txDhpIQXCxVhZl
enLH4qEMwteMvoRtT1VNZAxXM88K34y7t7lsO68iGuPlE8YxGjsEFhTEe84NapCEycYWIH8PZXl8
xvq4zl9IWaj5j4qQL3rTPUYEeDocZjzA3CGkBbHDcyJOBq+IGEpNW2fWT2PdXsXIIGApCQLk8Q5N
4uJQY+0tHbznYna9uufONNIWd/oEEKYMyEQYN/SvI1a1nExLfNzMEe4GO3jV5u5Ehn2PRQmAC+WR
CDrWn2LejWX4PNNW5CdjgiBW792KVaWb5/umb26GOP/CKX8TwLaXWS1BEkGziONL0WivjNnfl5Rm
5tCCzJ0mC25+Bo9VZN3kXZyz7XYw8AX2KVL0js0Ri5BKkoPUh9cKtfQ4Y1dfHKxjiLJbaUT7okEf
SsM3SFAmbibjuV49hUkkwIHxwWp57/dqxUZCZu2X+ZPqndsglzsJo3ic6RVKQ5QM95urwx1vEpI2
Zkxy0NvNHIUz0tt9EEXU+IrswAQ2PWl4jLcantTtYJIAjBm0yUbuM3daGLuG8w11MUD0k/QIPJrq
Ue0hMROKXs0eU21M8bHGO8vu7Q+tGJ6IsJrbCV6XaQ4e7MyHLgEZ39e0LqpQx+Cu3UyN9d1p94Hs
aF/FZE/EOI2zm8EqryXew4K+pU00hzDnMDlzVlqrvVOFEzRYrM1oGDth2PeRav5AzYXJkA0eMFgT
q1DqJYt4hfn35PZDc0N5/HZMteVUdzOdnw4bB6whvDKts5bQms5z+WmXtnWs4nCm4p7JLD0sO8fC
d1G0GattCdA5rnTg85q5kbfxsOWj+jFHlpMEcHhgP1cJ/V4EEtpNPsX0eFCP6dRwWEik4aN27BMj
b0KB5tpLWBuPloS1oNrd7FAGV6wuj65heYwi+5DCmRWQnBfPHRniVGXIbqQYPsLhLrF2aJKNZ5mU
VquYJgDk0NIvLOZwQFq80nC+3LBYyKFEume47QY5l6h39m7NPAFRbbRUzWGVWIofGlbOeV0/zYyi
mPQzLh6MKz7bO9OgyS9rD908/mquKo712sM28mUF9A4f9AbtSu6+Az1fQyk1R2oogwps7BHI+R8A
KZk39907dbXfvTHeSlF+2G34g5i/+K1+xCT4tTDV3oUNTy6m+/eRWxIfF41w8kZFTPhxo1livox2
c9tj7iXXWtCAkGVwddi8UKzSWXaEioMgFKqSCm5h/jHniSPu1U1H82Zcks/IpL8sK/ld9cl4sxJa
0+IJqm7YyksalATrYYO2fcNo1QH4nWbqUHfJSuGJ8YFZ9kMDV2wrCovEwUhjE1MbS5C0bkwXxOmi
4zrP5ZYW0GJTuuLa1+a27LRut2C3zqSr7ZFr97YzE2Gg21mmGvgoa6dC4znSy0cTW/OO4r+1I2C4
zkl77U156Rf3nHfyIQrSH5LeP2Md0qwQsQ7WPWOO/EGbzbfYsp/1Hp9oNz7Augp9aJcMdsPXwShg
Oueh7VOIDIY59Sch6m3Y09xCI4pXWXCDCGUxYKZN1lNj/2Rb8R9Hp1vY/NuJBxQ8zbOn5s1OmZ93
VPB6qUSuSXDlsJpT0DCKyyyYHoMj9xAJug1k91M2jKaXALTZqE/uctAmrnhWGkW+NK37Mxj8SsIu
GsmcGH35k4cUHnQy7n1ZV/ve7gvfaOefqq4hiiP6FfNjXbF3nW3s7zMOpSSPySmNjY1aBF+rDhZv
ncP2ZdayDQYRZzzbzIUoD2NjnznjHrX4OSubTzY427WRbSsiTHnFqLzWhbY4jZQmqOlP07eaVzjD
kTZW5oiIP57VjLG3yuBTQhZumZp8l6yO1yWglRS21L5LY3IwBUOXojW+XTPZLmU/e8pdZi+zKphb
+dvEdshvJqWzoyfnLansNoVzinXYlItBICLSmo1R16YfS+vUuFih5AQcUdbktU25lXVLem61Tk0u
nyPVsXdou1CtwXTjQdhFNljGli7QWs+1HSKz8KdOPkKIv7gYmi+qe0+EbHHDpK+swm9aLl7lrGFR
oBbcWUD0x8SdfHUvQeifuFjHKHsDAfgnpkht6iNaJ2gEyxbcOqXmHHSTIcFUgShJe3nbOMttWhiW
XzmsJXI6Yqi7VDo+CejpifsICOUjwSMnhPFVGL0grFH/IPbA+JtLamQtccjy0fB6h6tBABpQ+CYN
xj9BNeNssp8a3sh+KmBesu3dYPLqt0pr99RpmxvNxZPTBbuhCvk52qNipHYYHfcqJvZU7GI3xkJx
sArcX0KLT6x027rg0EEkHx9vmmRe4LSAj9KTTg8fnTmkOweDgk5ii8CIX1UhO4rhLS+1+pO5lhgP
ef2V9YSL/j5FpsSQY/uc2xh+UKc+CA7rZ70dXkOJ4TrDdpjH6bQl0/mrFfX9LLU/YNVfg/aOpNCK
2NRvMrdbl3dkVhdjf1/Jp3DBdGGQihAhvLtGLp/GuCy7ij6fSdCB5RICMLqjlcYCjxUD7/fkVRJk
9au+u5Fd0bEDogRj0L/1qf8UCB0ULTxynLhNuvaxgxPiZ/N3l6qfAWkB23lMfEFZ98pIdWSvGmi8
cDdaWx2TtH/Gls3YtmFdZa1sDbKEwbuVgn2dc+M1oKWAJszdVE9XK/A60RKQlaccGxFrijoXOkUa
i28P/S+1XLDU12+i984utO2fKthCLjsxjd+mHclLZb0GJpUKfeV8JRatzC29iJ4eGfc4ncvCnmgU
wL4nC4etXZTcjNny2LbFQdcWVBnb4gG0WH9c2iqkupC+/oSjKb26zt60yD6NSXypRzTqQmNwZdsr
I7d4HxdCWKP1nZjL7BsDsy0qE+NYnkRkHYcCavj60dMjfbASBHBizvWNbRFMrxdqgczbKIu+sLxe
IiTR9ZfJpvrVUe4t3ig/np7wXDDGM4s30B3hZo7xXM4EK1unfi5Sh82tIqVj9xLvD8OJntOha+p3
TtL8uFHY+I2OGYRHT4uzS1/an2NERLyr9S2zFp9a1uLgYsi7yco/ZEK1Q9Pi7ughNNfWizUjJhIH
vzHN5Y2R4rbJuZp5NKGmdBf2wK8a3KbtVP7SuCA2mL9oXnWPQU303MkXXkS2uRct+q1tOye4az9D
wMqapNXq+bzvXAenQfaKq+17wvQGAazYSO6DXeNKJrdLsusIXdKl3FwUPjo3lJ997zxERJopocMV
nc2wuxGlDRNF1oL6tOske2e7fonMK3MOBzse3vWRl4rHk+8XdWhuTLwTG7v5Gviv5DB5iaEeps6l
g1uT770OfaBzkFnDfOIG1QMiArmCK9Eb7OQI61vk2PQOzJhyyNjRTP2cxstVWuh6gyQ4aSwBZ4P5
cc318n8C0zIHdpz0TvjAumGF8V4FIRfH6YerPdZtEmyNLHuUlUAQL5K1jKLGfdNTByzIBfgaadwX
XhCvDaevU6zWoySwyfNUz5sw5OGxoZ2/p0ES4p8Z6tOc8BIsFXtlKB0OacMme3QiyOhWTR9d+9mk
zrsWc9KzBwbgAiXRxKTo4WF+aIK3usvf3ZigDrjDyG/b7Cai7TCC+OVFqoQRWu6TpUTuFe45lDwm
kE8WbwFJpfLhypEc1ju9GQsHRlLYb0UEIDbj8qG9HMsAuiBd8IxielhsY+93+sCEuBSUNBYUcFrZ
7YC4xbVm3gS7/pmDUEcD67CNqM+MGy5mG1gSbf05dNGctRjMNUXta4v2PhEQQILJj2vBBz0Ceifz
cofBCFVEVZj1JP9duKsaOPxRcc2t/jBX7ovQ7AMOhkuyUmRzDAIEnoL41JiEhmoqbBYykUs2/TpR
Mx4TrSRaqT5MiI+9VjQ3xugmuzm6y0qrOBO5OsROnazB1BgiGV1QE1kMkDXjPnEi4glMaPjVtAFL
EfVMFtrWlM+kSAz9o7PGlwjKoBfnBuZ1gUEuOmYNFbKujYzhNj9NSg/t/BKn81sF+cWRy4fNGu8t
RrpbYhBfCVugqRKwNyzr2PTDITPqZddCRKD2ciJxUIQV8gEHrdCqfbsjbbGg7Yv5ZKF0bYuSrXMT
Wbd6QBMllpC9KZpjbvCrBhrtxt1E5gjXH69WrWUfqKFMEA9e8ll4TilfdZobmf21d2gZb5GC0lzE
mynK7e1q1HLcb6cjzNHrcbjTSNRjl6DKRoaPU0d1HpfgNknktekXj5ckzS8J3ZQx278gxCvZNPbF
1W3PbFb8R8dRWPLHAjWg3jcYjzNiRm4XIQPXWPma4PgTLonyqz32WrbXorsLKJyQcXpthwBaAnJr
lJlfYWD7DJzCo1BXPaIXLRVlvGmq0vICEb3C+9+4I/epoqcIvSMFmmCrh5REHRmM1BdjUJ7IpgaE
8LBFReFbjsv50usrXS2DZdYVuccz/LaUfE5sRqhz5E9ISs+qYzpFq/haqPjaMk6F6r+zBu0OSMR9
kkHEs1MWFDuHuL1M5ksWcrpvBrY4mKjOvS2P4dJvUzW+DFGLnG8eMRjdpf1EwCf87AyWksx9UjZl
Dsb4UscY53E3x/xEOFG01RjWrrKM55GoW+TEv+4AYYBStYKJIDvFMPTWqMBUNxea/w49zJWp5ZrG
i3HUxu5uKuVD44aMvKzXPrmbW0AShui3nSN0Txfjt2q7vWvHV9fcCAO7Rs+Ma0sK+wzXMS4t51BR
47WP44ZJBjzTmtKV498/W7Onxg/qlZBLCQwHD17spX5Pz2iOTwFIpHTN/VDaWH3mjx6UTzQerF48
MYoF4OmCLgz74taGS19KBN/BJAHUoESKQ2cm8J34U9iHYb4s7OUxJeFeNfOTjMWtm00vlt5zdqy6
p2R8F0THtOVpXqJfcsySAWpJXjPcFM4Unx2YdKmLLFCY2ur6afkksO0aDGZMg65f7LNFtGC3BJoy
yw6fUGHwPOA73kL18kabfHFm96cZ5cCf4nC11tDOI9rpDVF2j7ZQb9KJayX/JAX1hUFtbGluYKCr
3dea5LFpxDN7lGLf50AKRR5v8JixJciyTWzxKEc1ZeK4I74bWD8w8GkllwnV5hPTgIB/h/jGqYUJ
+6jWp5HcsDZWsN375qz1X6OjHquFz9uyyKaMkhCaRWfLnA0NM5yRGXMXik3oBoY/A59wW4pmhcXj
VZKtdRcG+pQLvQo1YQeZGLXNcNRIWIRnCLG7Bnrrtgic+xXoBlJG3U6Cp/9mfcwM8WIE1rG1mvOS
Q161GZaQC+T8pZFuZWQirG7vxDYx3ZbKqenNUbF5Du9ijr6tugIy4vN3iR85fbsxrMgAyHCkskfc
OpH13IfRyIi+/GUgfhMQSCvWiUuwH/QZw0B3l5f9PZoG5TmAdlrzuK4YwkWmHlJtnyT8aDsaLoZJ
XoHy02veOI5XVyZspcV+NLrbQPF0gYK6UmSCXwkmkj8Wy0Org71JwpNZ54U/WetiBqI2x9jkazoZ
JWY/KmFPqtEeXhRMkubO00eWYjupTpU7UHbyDPHqsChgM2Ju70bIbnXuXJo+uiLd4PlHuKi5p9NW
UALAj0vk7VJEV7WYiR8t7FINk0+nm++Q4D1DG4CryukNk3nplbZ2KbNyB7PpDXss9VblXcd8Y4za
hbEx5OfUZPPsxFB+c2VvYqZG8S8ArnMkiPKw8eehwkfQjNwq0xSdaAF7Kl3zqBtUbBUh8r7NKCk8
UebJtl3tXcskiepmh2hZ3kES4/QYU2b8BRzCwlu/MfaH0vOU6N9EMTHCHg/gnzi5A+NLx24fru73
SHsCFnQtmmqn6/FpdEfYtzTplGIQvGI44sUgTKB+mSrZwwm6VB3n+5rFgh8YFvVjPjwVi/U1TuOB
snm0byR+g4pFgbctEx9DTFlT096FxV0+Jm/28K40eT8N5COF/YGmFfpVwqvKXUdAyo6uUbZpLHer
J1QXOuyAgr7d2Yofut5JIcvb2NF01rCAFxzhC6d46XkieKewIOnR+pFTPBQSwyKC8RbY4a+wxzUx
iXsmja5t1e71KbxmyOCm0Z4RUY663lAximdcY4qIi49zxfLRteKfv91cHgXx1snZhmzGdpXdzr42
o2i5kTQ90OGptPyy5Z+0AsqonvzRlCo9KgWkp/AQbwdn4uwtY0+GBz0kfxsnfM4xvUUlWdiw4NWb
rCspp0xB0aj5bEFGY1q+jyrxoUbO+ZPMgWXytBZ8oDbbFQxxUIuey2DbGPV1dtZ3bcIuQM0Z53cZ
7TFZfYP5OYiE766HCc2VJRGTbHlTsdqOvZn5mKSJqWGzQoe9L3T0iInhpxv95nhH8NKBDlJD7zvr
TTnYQlKRHGJzMy4ZeCceZTPeaN3FLaXvtvOvGywfec/FGxaLEbJOjCA2ecfxc2rShwr/WTchorYa
/uLoFzvHTlcmQo55NIP6peN2bP1gSb94b11M1eA+NY7DaPPN67sCVwavR2m+2/FwrJfmrNNTnZcN
DX49aTyeIW08oMlucSm+lAoVppi/0xmGqh7/kjZ/cov2pXSCS9WrryDgVgtb9UCwsdmOhfpqOutt
rSbhpn1M6G9qg4YenPeuK7f4yB6apHtVTXgYWSw1OR4gRqGtxtOh7+eXUY+/u4GYYs8838bEESuK
K7SEcQcHpfsiiDBOYR4G7QZV1Ch2JFiwtHBRbSLKvuD16g/VjrIygwiw85SZ2VmstiMWksYrC9jX
LAR0DXcHJm7XSLZfqZp15qvRb6JPL42QD6HVbQFdv1iBuKQrBIikIWOKAbdie1Zhe3ZqbpwabIvg
M/KsKr9PBqICEdoSlMKnZgCRqImnIg7WcYR4sst+2xf6h7IJMmjGvofSjLl0TW5z7dZVKEnjd6bw
1AYHka8TS/GiWV0yyYMaz8vTpDsXjg6/cW8e3UY+ICb6VJhdFWvlio54sVwTBaZ5Nh33YbF1BJSs
9JxsfHFXJwtHxMEIdwXwMEMgKayLwJwZR1c+lVJu3EAxHjCOLWQDvxN57cPh3Th5d9cU49u6UCSS
TV9izk+FCp8IruttdK15EVZd/yfmO7cBraB9YpGVRVRbxAfIj682M/ZEtXaKeh/+Eo4rPHOuHA6T
yQq1fnuJmL6Zw+WjkcZ5kkjs+UJYtZD1LgHjrR3YGDxIhINIfmqM/SU8ctkmVw7DT7bUbmaH+U+4
OnCyzVx/tR1IDRomH8xQfnXwYjamzoFOLJdgALEzMz6Oa+luxrLfrFvTuuamrbo94/cPc5pe1ivc
t1xR5AVeVH7KATydeOLZb6PKR+EpCEoss9iFlpI60TC/DKGzbIQsu10TS3ebWJs2XullufsW1WF9
m01ktIBs0FgbYkzrcQIb/a5Fr/eWVsGcSnhrEIJi81W0GvSp+s4u/tHe8z9q/Ph/0Q9EE4Zrrk1G
/+f6kKeYVU07/7bd779WiPznV/7DH6Qb9l/4W3XddqRDa8hqcvmnP8iw/qLxwGFzJUwDiwv2ln8a
hDTnLxP3i+1KqpyEFFQn/adDSHP/AoEilMvjaFomzpj/UY+IbvxvvYbKpTjSouNE8b0cNIzVhfMv
HqHJDlDFKlyCIRXmN27RA/9WMBHx1j8w5mWYBbLYdphSdjU1IaSWKZ6dCBoMaIdWfY+EJBH5K2Y0
bOM0HpGx+l2AJ/G6UXDnzKjdND02R3meendnp7gJNMcFjhEY95TencGHhScwHY91mUx+TiYNHmU3
n8T4sAzARucg+RqjN+QmAC9VtROSPrveZi7dDsz0euixOLyLGwUUFcf1sSKbs40DzrKDy/koEDoS
VmE+D8uBnFK8N6EI0cfGHHpRm3lU5c0a7/aFaJyNQ567HKbl0mr6Y0dRakyg90Hrleb1EUddgrLZ
RiuAL0cjMeBeWB4VDc1Bm517EbQ4cerVn4nHGRLbH71ynH3nSlJkLsf7cCpuqhSBIuXKsHOjv04g
aWfpp8aVPGIkP3bZfdrkVFdTk0Gx5txtnU7/dEhLbgskle+qwMoqwJ3I2aJ9TJQX3mO8GAgJTAMj
OX2IznUrsqOTsaNmYfYDI05PlkkKRGA0mpYy3NTAnj00q3pfpjpxQzTXtNeYOoxpfaE+6llryno3
6WJ9C7+iseScggNWTZuuquH9Xx6a/8LnZf9XNyAPmzKU0C1T6tbaq/0vN2CpB2uyEp6gFiQUlKcL
DmACDJzMIcfjTl9u5qVcubOdH1CCdyJ986Lxnt+Denheonk8GA3wxTruPQKKhFwsKBj6EoYP9hB+
6934VPQjR72wWfstgk00LFh7HHHF2kTpqMK8ntDGSC5BeVWe+0wNxSq3Rq/aHXmNzZIM+tOsQ9Az
8mifdaQ7w2Lr8pZ+hLVxoF3xyO0urkJTz9kI+UYjErOJkqrauMB6OGaVs0d93rbPHPMtosNxs75x
bRUlW8fgpWAvNWUDqnb38aJGAtXAyYspyPfcm8uB4geUB7aIG1v7oDLWb9fpQ524ie/22QrGJ2K+
IMK5WsecvUsuGmyeY6H4mxUJhl6zidEFGTZyHDPbxglWSOImdyVpSSYhuKs13wlLut8SFKBZB6EC
gqnHdopiGtEoCQdpXvD4O7qgk6Uj6tMlIy47S9BUPJscdaf4eyogEWJFLO7CKTy3bWNhhSJiXwQT
IRJNxzQRyRf6Wx4WMRnXxe2p5ZjgVyYFtRxS9btZGohPDM19omPiKczimK74zoLblc/HdByWY1n+
IWRuHDhwj3faAKVJ5w1vE/24NznJH3tL7qJ2AsseufjI6lOWZMspLFYYih62O0Ab4hyt/1OX+m9p
LOmuHQe2om17BukjHnoVPyYN7H/khsh3EVckpYLIPHCgK/yPxrgaseJjk0m8TfFFb/rp5KjlUTTc
PWmFjwbr1cEhoeMrKy+Pk8YvKSrDInrJvC3sGZdVIvhKGclPGB3eDGYE7qLFmzHStWsTTRo4unOT
hyWQ4/WOLUrD75M8P+u7xtho82y8dK5tbodajNssYXCzaDeh4t5TU3dOXHPCwM7XLJraDeGcPJmV
Anet0BTD+jFI+vx2TC3J2QsjYt9OJbFeDQIFXgIVEpYZdAOgQOnOW9PleBtCjdpaSTrTGVHjTnaT
g9U6wa6AsaZpg3k3LvV2IXO5zYrgee7M+DyGVrqRNVN4DonDjpIdzql2hz6i5csxpWVPNUV9RF+d
ziEGKHITq+eLkjuOsPQ3JAXZ0CCbkBczMRGnsciZ23n+Eo/xDsqis+3glh1HA3ZlOxOLwWn7gf2V
OqEWvuncwiFSE/asdsXwr92x5H6HvZGa1tmt8pJ2KXkOQ+Y9dJKkuKYgnUQBzj5+eVxG3YK+4Drn
UVo3TU2Db7oY3Zn5J+8IZaNjE9ba9SBmPNWjGjRwYTAiVOYu0xisjG0o9tSooB8G8rEPnA/gTOtY
H6smUUYsKVMgj5bKD0lV6yfaZvWTGy27cjTUpV9LT9PGuattKz8VpvlMpn84y0BffAmBuyM7glxS
gFSuN5qC4bDWUcrU2cH8g69j6N81fQwkwoR9GNJq3oBSCDaMmoi99wDHZB/htkyC8hibNLoMfewP
QRoeHItldJCouumCFbhqE5pU8+7g6OkZstC876LpT2/MlEpPI6wqa9eUoJ2aqsMPgLHsTur11s3X
N1pqR8chGNxtxuR00xvABxO9oh/InTAa8tFAHXK2XGEeY7f/XKdBuHCX7cQMaOeACbs15IONfI9a
9yrhxVyCKMtJDYZfbaxgprXFWS+Gnv2B+TmrvLs1H5y+SM+4EXa2GfIgt+2xGoZwq0vOf0XyVCWv
mAjAA7idvNqL1nE6x+HaLvgqUzt9ZLmZT8zgdqoElGS3+UdFBOEYi/raufjBnAJnAi/nZmlfM8u6
z208a4veZtuBaUUdRfNzZmA3aK35Ak0EL5PGPqR3mic3TsVNkc8Fsi8iJr4BrD1Ncgls8yOwzLsB
RZ2R4PgmjJc6lXulLwIMK4g3wyiOk2FgSgJqvolS+Dl1AnJiiXhFLMbEnQFzBa0JrOks2z0N650X
MlNkWARwPiWgYGlbPViaUzQ4cPObYT90RrYZJGxudrGPtDrgTQltsYtSfcuKHdwk4r3Lp5AzXIpI
Eef5qU55F8Ql8mptqtV14WyJWiTe6BJwJKoWbJoS25q16D/QWuF2CZuERYtOWqWh2gZlxPGkYRLV
mNggjPatKrtzWlKM0ts0I5bUg3BjDr7dYHEM04s22g9jPIoT2ZccyEXkMI8K7sAbpAk3Nt0tfpXq
3Q6k9H60RIk/xkQHpkXPqzOsamFM+C4s4IOW9sD9WcDMKRsqxZvlnQ1MBHOJX8Zox401GK+8EJeb
NEfMNWy2khpcDw+ahMES9+5kvbrpFG5VQ2rbxs5vBvyDnLibN+WMkJbSesd8f2YZp+ggUvTPjxnx
D/ge5TiPIM2nTcxCd7Qr7ZmQ87IpGEb5Tlfe4bbOLlWBqpsUlP1qsb6lYC71yf0WjAbNwhg3KqJJ
qy7PraPVRzuAXWXExnLjwsLa/G00SZKqPy1JrW0anX1eGnSlL7JWHbTAbfdtyKQaUkJ86q2MAVlP
YJV6meAmNCWekqinUqGf+r2YHOjVzH6ZYszBfgLDhVuG+F0H1w3nUj2cTV0Xh6k3ThD2LJCtim2m
GSEbVNP4APy5NEZ2uI15O7IaYLUOrAu5xHxPG0dzhLfaAMNwH0od075h3Ls1IV/ZtQZLlvWIeb2F
HrAv2G1uyoh9jx7sMPfd1fl8AeD2HDCLEBifhPlbuOk16/VtrKtHgZ1Ytjlw1NneAP6FqkMY3MOP
f2AOybRPQFKsmng7NYSj2p76HRdbphUjxhNZwsKXDTteQGeVdARhc3Vagv4y4W6/k27EFdDvQd3+
aIt1Ubibt6ZSN4vZ9xwKA1BqkBy8xoauS0HXERZDBb/VeCxWAFCrAh4fvSNeEeKky4KfopDjPu+x
nwR6wYjf61S9pr+vWvwJ+mHcDhF+7tE4dFHiUzN2riS5rLJt37qRgWee6niAeIMmoLDCsEc4rj1z
VAudTmj3Ep0JlFTx1KXFGr8jiGdQjZtOmsk6sLhrMpOmLYl3qzSOREBz5oLt2S3ycDfl1UOErzxv
gZH6CHSOwa45WkgfwsGZz9ZU+DHo5cIcWlRHTMEDYWgniIqzWZBjbZNn20BdW/LVTxKGO05lt5Ze
73mFuDYd4nNVbPUiG/wQ++eJ4hA/C8/HBLwJ5oRHDp3PjNQTn7xubXsNYfkNC8n6Sp1vSk2H/z+z
hth6tw8Em+4krPy12IHss2V4EybnvVVRBN1OlMDRsWywOwhjLjojYE5WXIWyJoTRJaS2VPSTj8Cy
QD+xlOXadw5EnfstrnVW0VYdIYC8BAbILEtshiaISULknzjJCKm7W6PoUb16WpRHaX+kIZR9o7Z8
ECvfpLKPWZn+oW6y3Zhi+RWJeSK1ZYUkCeGDSPawg8UCSYyYf3BsSm5IZP83Hbnkgv6tI1e5jm4z
KDB1ooKWIPTz74eoRcgma2Q9nMIkeUycg11LwH2U18kqOzdN/5EOhOrmmqWsDR8jdoWhJXbTgO+w
WDcBmNNn3Uk3+DQRCXCxouHhWignjkdhxevk71Pf/58r/TeVtA5Dnv/LSCn6/V/7z/zr37Nm69f8
Y5ik6eZftouvyCUgphSyEsOcf0yTNF39xfDGEq4jpOEybeIO+ec4ia9yDAJnrpT2f7B3ZsuRMmm2
fSLKAMdxuI2AmEPzlHmDScoU8zzz9GcR1V3VdXOO9f0x+w0LZab0hyQG9/3tvTYZMApj/6Um8Vdk
0wipWYTXLE6e/5WY5Fr/GThb35XkP4hkJpKWJVfd6n/u5VcmkmiG7DFOMM+rJP3ISQwEuJkYig3w
9bkyMJV3+LCCKD1FjoZsIRF39S1rMVBg5sVMag8G1rJJMnjbE1Eg6kJetRlna6ZNn/W8XBxSaING
ZMKIqt95pDAqWhWsNCcLSKDgKrXP3ejKbVS7T4lZlPsMRaUol/xAsq05uRqJXrUe/v1hNIyTJ4OS
k90g5Xv7J//8d5kmMSRXW2dJor2YyxclovumjLVdt4O3gZeW7A+zOnyudd6ebp9+O9jmgHcRlLBf
O2NyMMFJ5jpEQdYj2IeNhgCDpfc8k9aD2wpCAxOJ0sn9SuZdXL2z6iVpoquHQsKn4O7dnHp4Ytva
jr9rk6ReAe1V+yjMrMFAv9K0IMEQjl7A/1NnUZ6IUiCNUG+SWWBp6Q7DVBRbsY/PzzgNi65Ph9vL
2yEFeKTT542cRlEDO894SxFm4Tu9O9111VWW2Z9hdMoDM0zjkZxTlHTrwlE8I3mWJ61ZPpJwUXda
NBwcvZXnUN9kBMFmkwxY2Q/eXGEWWzIy+5qR3NmtW11ZGryJPkgeM9kcEMKXw1qRR7QCr1fY7O31
TYgF2zr2Y2zqWOKH/hGUCLNq6sCJb4VAMvVg3650KTLOGKFZEncWfWGZbJ8cBCPhFuKFp9Z+acg6
dDb2O8fOPsjcVUfHnp37UtflfmrVvXDrx9ia7T2gsmkrAIlvKCPbY9lOseim5nO6BIyXq4YhrysP
sV558KLf00haeycxjjH1Mtuk0QqPqUK+CUPaGUyWSTxJq1ecGOZJzeyI4wRZwbIoPkiyn7avrSvk
zIHpPWWx+e+6GkeEqn6v3P6CzDm8abyPQIG0Skf7qmDI0sc0cL/u5sCrakKbZW0dayLgnuGMbGMb
6dsR+w5Dr85DP0DMqK0XukoZlwlGoaHpJl/CjL6juGq9TtMw7XNDOSkXHE9vvrpq+hqZyt4LxAEM
kZgJIv1rDvr7ZGhzyCTfNvuebTRkDCF1kftxK1GPpJ57j2xlojcD4HhlMCxx2XqpAE+SU2ifnZ3k
u56uoM1i82MWjrPR8+i1yJmrNYakrknXLkXP3LEbMy8KbRdIOL/ZZhgY5KjilcdtCd9Sqdd4gNeq
W1Af+6q7q8ww9xvDtTZJaVdY6NGR2K57bcN0aGrM2I8aEPDzykNtsCmz066OBl8zKVOsG+2yzVKu
mbzqDzeSpMF1sO0SJtEVEYekdvZREWiH1K5IJLnmD7vWXdnjOncYv97pM/SvOJ59rEawnIcgYfDc
3RcdpjKZj+XVEemw4cSdQIhhZe1hg9jZe0KvgpjM4ppPNvsazWIELWYYtglnn6FYD046O2EHj+IU
UvJrdRc707/qtVeooJrSyvVDHi2HyAR5ELZ3ZFiKXWhQ1+vQN50RjTScJPI4dXFuK2fbInoGQHOp
FjO6y1I6R0emLcYFQVCfHKI36HjLp76KL2V0r2k5bsWcAbgbcT8Jzez3rIO1iUrsYEVLCUTbIgbq
7mhhdHLfJFwxeiFcYljTLL2RJSIrMNIeqmnuMPRRqmNpLX4QdYfc5j7ojn7XDNxauI+kw6sezXh4
DcaDeVW/2exkRn3VFovgPGv0QM6ldjeRkKFxSgNRyE52hCJ1XDrtgE9B9w3RvDZ9unWmmug+yIUg
lotvTPyK8jr0+wkaTF1hkjYZ/vt62gTHotIudqSmB5uY0xal16+HXjwYczR7hXWcKMzcis4ur27H
GolU7DGJWe0VaWM/mULu53Yt7UayivBKkSGUOnJyxsakInmh9aiok4hrYnYhZkoVvQoCu55Bb/d2
MYzw1JBly5GXlKXfE+yQO9bqDx0Z62hs08NiukyXsfBatl3dAQ+8LINWPZZ2D9S5Gkgq0rZtV/lf
urjQ9CBcB/z8CfIxDE50wg9sw3dQ6XHggBhiEx9FD6nD79coTAli1vzLY27Yi6cFU8KDZrjkb4Zm
L3qBEC2aLVTz4FRaZI4np3AOpoAlawax2uDbo39OquWY9eEhJaXE/JQzuUcx3uVlYHgYzyGUN21z
zhYHijSudfYoyakcUGWEtZwGxULSnnPh63Fo70UtWR0vc7R3mUkHabCm8CyeFxlk3lZ7LPWJ5scE
qCELj6MpyBRnaf/iLhKnSg6qShqBy6MH0UoqkJIl9bpmcE0WsrGdmw5bi1DGZI/OJaiwtOk/Y90M
V1WYaqMB1fZ6ItYjPIk7/MeUqztfYeYnRkdZQuI89ZDrj4MFmX0y4HiDZMJUTJ2KrAkzJZxUwmRf
kxYtzfNGXSM44SAxUBlqWGY4KFLrCpnvuaWOb0fqYgSFg2pRMrzFET5vQ1KezJkAmyjrTY2rW5TQ
2IaavlfYSIc+NOwrejsj/LF9MjAl+3GZrGOp5pThBYZPF18KTre2UJ8Gd4QDiF3Jldcoq3+D+6Pd
Yyl4ribnXZDIIaCJmmqr+UfatbmzY9LyTD7KixW01jFUBLzy8SUbcKhTCl2SpGfOVMjr4OT6K6Ta
kbsjxF3Qm4HPNZkPRUGIB7ATkdwoSyBTVG11gh/5ls5saNcO7V3Z+r0OBKzSsxgkaNzvM4c7otk2
+1BHpzJzTL0TTYk96wGtpKO4FUwVEMyrw0Dp3Kkn1beZiBeDujLOMd5t3zLiGlWe3RnNPBTzmE1+
sHKsl7I/9raYQI5+STuqdsKVn8CdFIid4NxpBWOSAZaWs/R7q9HYfq7LqWE9TAaRqA3wp2iH4vHq
lgHeit4YmxMa+LB1GOOAN1vkae4deao0TIgh08SNcOPqFNZMD5POcY+O8CxWJXvI9n8HIqVTltXH
oXOM7WjQxmKQyNl22qPVIADe/uf2PPQ05RYTvcLjKyWk+DZpO8UIXw4F7FMOsSOAy8TAGJQd7NL1
o4xOktVrJ4ntMkI1rfYpT2GqxqpziCOvNJpuPRhztrWwCcNzMFnJ9eLakFwkU9z2ziE2CFxlTnFy
Uue+S+C2k0Q4A3K+i3osg0YI3Gk9pNL9Ffb1V2gupRfF+csyDzhkQnrI1myphSOurIBOVQCFIsPE
6QZupx7Mxucigge9NHfxGJGfMqc3jPPLrgA1qZUCtSgDClBTlZAt4tntqAyL07La5TmLONuxN3ni
/InC6TLwEKW2ksydYRWH20dYiLb9SDcsOBtCQ1q25UR/qxOCSxp4f2Yw720S46wxnNijNXQTRHPp
GXG/to//NmTqck+sv5Rp81fl9Lum6Wgz6qPjWRGc0XwcSi9moLhhg7xR7Jk1gGrbuufB1M6mV2B4
8Xou+I2j2Xc1NcjbXvAmpskoIcuMhImzriPxk1xvIyGcdoQ8GJyCzOLRUpbuPpDanuHv7CM9QalJ
3T0i+aktwuQMGLudVE51E3fyetCx2S2AKwJPDpqF3MoinZzIT9YV2GKG5FUfOpai2Ht91tP70d3b
hTk9mEl4RRYa/NmFvdrW04P6If6EmXeRL2AUKfqSJGIdo67omeDNx0t4VxhWQ4orh2imo8cEC2n0
9JTOjCadAQF1JrmzYb6F1j5gBUYvyCX4UUPfJ52LowjA+xbfm1/Y89ftE1K9Jt1rTUyow2jjL6PB
PV6Lf9B8f4NA+BSVtQaS1KHJjTf2RcC/qRbyGI5NSHycCH7K88FH834G9f+TdNx8DRplZIVUbGDs
rtYpV0HANscYh2uLqS312NDQGg03TYzghiv76FpgrXliWbQY5qyoKvKD6QkGLpsfZHmz6KqdZZPl
FLTANqrh1kz0qIeRyKnECFR0LVS+XNsHRgtxs5vualxVyLwGN65JHsiCORsL/2Jmdsxg1x8VMH53
E2YwphIKpBiFDctlblPuvdGlnEgo3KYPSzNNexntzPVaYZJPKiElL00kehq/1x/UTbdev3XWjYd5
gfUT5gWGokbbSoyB2x46iNeKUhC4ANfLnWdP71/pjbY1+QR1m/azXBlpi1j/sLz9O/NUW+NXJ+y9
scBeqCgk2S5p23oBDKPFQJq1SVIvtTb5NtaFnnMREfIP7SWNV8tWHlKw33ODd9waG7ZzXDYNPaYN
Yb2NEBXxhVz7Wzf6m1Vzj6xyFtf0Se46C9hIz11EkQetjVx64Yo7CHLnkzQUP+RQJ+u0UClVJD/o
sz+3fxws9uNs34MLSJgcJcrL/DJX8gDYmTASnajGNcFV6ccaw9S8AtUhWJtpcHP5RaOOm1tui8fZ
pWqaVhJ+Lz2n0WAxb+xeSJz/sCGYmVq+m1miIPCVjJvt+NQOb5beHnNllf7/F70K0JXz/0P0Ah79
f1O9XsPP4s/n//RQ3T7hn5KXkP/Qha1beKdcA4eIRAz7p+Jluv9g2cdTxjHgpFtSoDX9N2DpH6Zh
WXirwHmxTF5Vrf8GLGnGP0Au6WB4DBwnYJbk/wqwhC3rP4VXQ1+/EKKXQ5oHRxZurP9QvNTCW4CZ
8mT3C0jRERPCshiXpsz/aiVNVa0VE8LL0sTLe/dbCbRW26zeTWeQb/binEVXPWtJdZBL/csM5dnh
hFfC+Vp0wcwlhAqqOUehXFq+hNZvcle9APzjlv9aV7OBQzT/HGmim0lrZxoVYXX2knV6sV0Jkn5o
xrCGnM/IdkECNPWOrPEP2+Nh6zb9ecDArNXfWR6/VYXFdN6A6Uuy4zrObGFsUf0ZhmPm1F8iy78c
l7SPShh32jq5j0WN36A84q1bAofm//g0NpjzAZLANqKkfSHjppLyie6LLXFuBB1zeqL0B9TmCoDt
vkomzBCCsqvbWnRouuEjWAjrg7GCT4SDZaf0tUmszQYpEQ6N+Ad4uiNpE5ZPk7bL5OvYNB+10+30
jDsOn7upRuNitoQMcidL7jDPRZ6gvjRjErDBJ63jsKz28ha4i9sjptIE9YS0pq2tkLUwaz3sl7/N
fvk26uVhHOaIeb/znjPIQ8LsHvu0a7yoaYhDrgaqoWv/mBb+fmRGz5gKd2unw4uWfFnISZtQX+0m
dKH0rAQ38NgflJXdR1W2j5X+VxbiI7NAHIV66WdB9kwoP9LxnhlpczcQ6dcK8TzH99QU1PjAd0NU
nVoX8tU4/B0NMd/1VJ/E7ogfW10mvpE5FIj12XKdOgsDsdvSrTBVvwEg/Sr7ztw783DFlYYZyXR/
d1GJnSBksVTMd7bhmL4oJTUrTIQiteqsBU+yJjNjjzCruzele7wOc1edSMMvHielHyTYbB1hPThG
DoGP3btaFQeID5626C8DySrQlcZ3iWLDKmuNOqv+WqtupPsnfKbFyj5Z/zpQWEq9iMWCvlm62NdB
KW71mv1hY77nZG+bNG+ByVY6V4sDqcgV8wF734F9LItkAfehluaVJjT6G1eBN1l1kX8fbn92k3rj
iZppIWwM3+lyrNqm3JfMXolEByeqOrd56Fr0Beb4h2ovXoqKdXS5U5SQHMrFXQ0lbBlOYgV+3l6x
9d+ZVqXtGbtCkYyT/nR7dTsU2Bm3y8wWVs1kSOaZzGkG68iT7cwy2ao4RKpmqV90XAk1UzyH5Iu7
sNxclvGJDNsCy/J2rNTCrs3SHznZDY++t4sl5i+zntvzdK9WxReFpvqn7KsRBvTMMYVGBRAac9mj
zNi+Bzq6thOHuTdJxrhaeY1J3B6qJbw2Lb52znVBhUw+dF5SGRX2v/b99k5vh0nRwIkhgzd9+9hS
KvakAc5ixNbouTmsbcP6HNKcaWH2ZKkiYl4XgGBdf0cuXJnT7cPUauW2LpiTJ7llQohU9+gZi2d1
EWMAmilP/a1lZz0E4X3SQ9c2giOWCVZ5iUKp7coTw6rydHt1O4SGPvlUR2ESX4BHKpjrTJLZHJVg
RNXKzeq79KfsotbXa9iJTVh1p9urxZYes0ZKRknMtWk1IKmutXNhOJ60maSVcigEGsO/AY1Vftl0
3el2SCKzOxnCj4dFO5Lcbk+3w7x+9X9/mOqi9cqSvj1bX9ujtag96ZhE9W1fg3aVcMJS+hrxNySz
l6y7u2g93F7dTu2JPeZJ/FlSFru6fIwG09mMtF7DK6KAbGE+ImyrpnABTmw3fyZpYNHEo/8OJJPQ
WeshGcOhPhr2qxMpLEvW+FF2TndcWudSB4npx31ibLpFPYQaBHsFpKZOZgBpMi80r8xWZpRkpB3o
E73GDnFKzmEQGoOb0hSnedjd28PtHL6dE0LLp2Nr5c9VNImTpaQ43V7RDF/4nSQw2/cNaQGzcbaF
frEXiaRlW5dUtCG9frfjTBzqVGQBf2AUZOY1o2Us3kJuk0wfTsjXnGwxTyF+jkyy84LLPSJ2K8Li
XMiqOKdTJE+pcbB7TWwDi9NQZZfITUychfGwS02duGdSXwd2cHpFwqnTQ4nkbmRXeoky1KGevvKI
SbMYCtrDhmy1hhQQfWicqh7ASFh3yjb3MiROMcu5uXCW6Ucx62dc1A/gJpxjxe7Pqybun5FYt8d2
gFELGpchJ5YBJSpwnPHLc9rC2eHpYEq0yORo8xJKqP3mlJr2z4/SlD4N11RXuxySx8UQP2GRJael
e8bXCD3ZwX0DnXlPq9e8hzTaYHoJ+52s2MpIQyLeUZpKuhFhHNuYA4K56KYzITX6akIEykgrcE7z
i2mtKv4VCNgCWWHhHe0ptdPa6cpUK0Kc8qhF9drKMe5IUmzZVERb8E1TNCS+sW47WnAMYkkjD91w
nbXLbFstrITI2TwYwH7O84ppTvA3gmKlcNHVfocNKCOG/+yO7PsljqdjZqd/oD2+iimg17Red1VG
wxm4ABVpUAR5WM9QzbAphhbqdYqEd+kG6Wl1DNsu80oD+EarJgxmeJ93RQQNypRyg65pToZ/rbva
2VmZCSiGWsn7sVCHcSFLa5fyj65le7MR/gw3BxKU0g5ss513VkgN/hPMyPNLnyVUUTLkOVeUBNGk
SWo/3QQ422Jhvg25oCK0d+tN6tI4Eg5PY8RztQ5HKqqoOK7r6VCCVNctWvsMJBsvg06l5+10SBJ1
r1pVnk33g6IaGjxLN/ahG3uJPrDsm9jg6OzgVIhrpJ/iGgOGofG8BJ9Gds9xoisUBRMCmfFNR890
7diiMUspNgbWGXRl9KYhJS+eAQrDd3ZWeccGN2HuSr4r7ur8xdTcQyK6I7oerbdiYBSKx/OgZ/2f
iiHCHAuMrJ3c60k23ZsB3d7V0HGjlwp38OiKLcgbpqWcI0WX4p4Y6FLp5AXj1snpa/WqjzEK44QE
2XNuQmE2f9C2hC/CMj5r6PaDk4T87hxyqQFYHT2Yd64o+wuUoXmbOm0KrYTO9U5DMxTYbHYMzO6D
2obtZSYaz+2CFKzOmDmYQ3c7NbZxnCuRb5vFcrdR9AQw/K8RCFAw0DG2mtN8Q7b6a0fLH1VISNCB
1gE+N1BLSKjvhZNYpzhXB+6AbCQFVtW6sw+y/tW4XGMFzSFewRJnE7czFfD0GjMI0gCHsoUFxmeX
5TXRxGs1x6k/4a/7lU30OGRh9YSQ6hLi3xRVj4Wkz1zPtBfrEiNZbqfFApIc5D+WNhETbi1KvYPs
ajXz/RQXb+XKauDtX1IgQJwCDDhMLkPLPMYa6CfSaZc06g7BIN7sUdL7YqffSaPOlXLy3bIGtnE6
O/vBIrLR9Q7Qs4mOBb5ys6EtYmOG9FHKLrtoxA5VG2OGC2kSGuroIjtxHrSo8ZVlMAVBNvLpkA+0
Pn5OXQzUQXXqTVHv5lT+6fXopY4/+BHI+6krqYh2RprrOlpL6uzdamO0FMuCSVewCRmSrL3eDhiZ
/uvV7cMgcWFNKWLQ//pz/K0sCs2G2r84IV7aaV9MBZiV5e3PHGb9U45r8LTIfUNkamtm7SNLtxhH
rPuRDBS3utNMb1Z1Mo1E+bbRPkyT/cXgDJK1pHYxXc9++EVX+nb1q1mV06536bWOcoh0VFm33NCX
sMD5iq67b0Y1+24YMhQxtW/HAWnlkCjfpt03BS/ifUhbROC2um9M8dE65YueTuIKfYJRIwZ5ePXf
VFI2B5GowQ9wlXIXtu7yGFSQMKaL5AIcU1PbKgtGmauF6YX+CcuL7ByKaevTHnWkPRmFnps0hjP1
VYnkyzDKvUFYBZb2+2Qn9ykWyKVyH1VFMVZJro/r2vxdK3YZM4/Chz5007teG9ltpYn5O8h72ARJ
vJ7MET/qlVB+O2gr273S3R+e0gPxDHu8kLvPSrvekacTHk02tte25gtgROb19fBnrGnFxB5w4utw
tr+GegsF3e4enVrdUxD5a0TDOjjmMmyaqrH9vMUPpZn5Pq3WnZizsAZKAqzzIQHSbTwjYy/KfYhU
ynAnXFEqiLlsWa+RnQxXAgS4s7mSYeXs7Tz353z5XLKmvUtV1h7h8j9VIfOvUgtINeT6B1UCzn7h
+e3XraQnbQl4TtB4m42PA8HRaIhe3VamOyzKo1cU2d9RGL8006GbaMCFm88ThpO0R/6CcbNpmAa1
9yqxG89lToPdbpQMVB0Ic2yCtHqxNmMtplPZ0reUMMJIiQpPbhbwdxa/Z9ZaW9NoLUghGtngNn1W
YbPcm0oyhSmplWgy3R/J+zEOyCEfufF2AboIWiz2WaxZBzqnz5y632Y5qX3BDnPTZ6mzcaby1SAR
u6VVxOMHNqx5BHFywt71qVDfEVxrvBbrNw1HX5a0bAhgHdmh4OKO3GDNdSFhO+mu07vy3NS4CUuz
cDzG2v4YC3mo+fbOtW7s00zWR6N2mgtzfS+Os3FfuI2n96v2t1DMiPGDpUo7H7TJNc41iVUU+W0a
xedgGn3TiTABtXpAMIC7IKvPvlhg27YptB3orttZc66WudCwRH4N8q9HHemJnyI+yhrBUQbYjym7
ACPQgflU0byJZa/dIao8NHlLYJvpEIgru9WP5MP0iUsPfmXotkf4UqSFzJRzo5+RGWYL5zPhcl3H
6tjYCzL34h5rguujrh1Cxmg9iPqGflKs08/0LG2xuBdHbWJ9WBaClS35gVY0dyYRGKAm1pmROSm5
oiCrvtDZO+nmozDV74WCtr1lIVhnc7EzI75JFoAzU2q2KuouTOenMK+OoSMMKDTM3tN8Do/aIA+T
I+m+scjhDMl8zRqNe3ank0F6KNCgt/bU15uyNM2tKth0j/xV2LZgWvAS7QWlGwGbW75/4ZnUeoLx
Pix9KU5DgYJfpAmEBz38dq3M2ujLvNOsGQzeOgnAcIgSL7yspaIYa+HZnUXJFIHe3lDER6jCHwwJ
508+gWVb8TT1ef9G1IC7fvy30F11IS838EUpYlLf1TGlSRMObi0v0jKx7BDc3whFp72m3roAhqKV
9KVHqWCDnn4gHaAYutGLgfnSWNP6VLEd59JgCc/9Isgjpv8OSrqitrzJ3R1+g1fd5q3W9g/I/e5+
GJgA0yyD4lN3PLdTAfsy0t6MIf2jAT96y7LwtUQbOU4stShywpjWiD5/NauJBfh4cTSXujIeBh64
AxTwetjWZj2eQcOtozGQ01U1/8R05MnSTD/1Ucf3Ydnjq72Scitti7ApqbSsNB/yKdkkux0OFA3S
msHk9SS1d/aakddnFdGzgBaAJg72BONIKxRUqYWsCHMxrVjI/s5Jxt6TxL8m5c6rnt8eU2y/58Fh
kSnIVJzn7mOZU4cJxwgfZgAZrs8zGXl7/i3t2PLdsjsY4xwdWO81mywMyWm0rLu4gefbomNVNZgu
kZtC2/Mt6ReMXSBDRwHbZJ4+i2lY/NjCYD1hTgATer4dwtr4r1eMyIEmDaAJsqUct83IFFTO1aXI
8p+CpiiPPHepU1GK+/S7G2FgxxRVgDKkmSLznXExzreDKribVxG3D1dPaZplb4L/N4XdqKqzk4Au
DzEx1QLsCYYT5lF99rqk7ilKEEcKYiZgK0YNlE8aXnJ3YUJblPPXtKlXHLqGIngW8Fcia3xe5uJg
B1R3KpgSjwQx3mjXlh/0Bra7Nq7pnZsy+QFs+sLilkDQUBn7tplD3ynT1Neoo7wH0OEOYroHRzTf
l+tBFsGHY8Sg0ObiGJGC6/XhlyVI/6gBtGBT8gun/AWIKrkoZuvqkyzucgqoLCSAk4KY6qrhGC/l
jtQMZ+7oGjAmFB2lTUcTTMrDZ0yxnczKHM6D2Q3Y9gCJFeH0Q+3qcMJTguEackdOCocbwIY4qifK
on1ecEgVdRK+VgXNiKSh0g3glezDoCx9lyGl7CuKkjz2BibtPv0nxNzigZD6+BySSglwf33ods+y
GKNbW7uJZ+nhoZlZWRQRN9IxWtsE0vpbtevavgYemXR/VAOxrMm/48jWLjEPK9ac4tFWI4wK6VxM
+6lwuss4mHeVTocwORdce3X22UE6w9US/uAxuTPN9zJ1eq9IrWIbYGgiXoO34Ow0oN+R8djOJSWq
gnqUk9hOK+i+CEPw/nPTAO987PK82vVJkPpz1B9Hx0p8CkB/Vb3NVczetU+Zro1u8clGvzqNwzuz
a8mDftwF2MBIhbW7OPvjaHHioSUCcAkY9FINlVzpDP8zYT09Ojlb3TavPSLhL27aMRKFEvtOCfBj
3JX6x0jqABfcBeai11eAD6OhyO6tunyA4UAlp5Kfc2k9OuFfEyPw1RCHPNTecsKdWwfbxdK4C8PU
6qmo2rPGbJP2r02aU2Ndxlenxc3O2k8zim9qwTcSuKlV0TPZu9p8GTDAiYbQxBTLh9kdugcAWqRO
lEeTKKhP+UE/DgACm5szQzNmF2RIOsLongoIBbluA8wB+kTez54jvg03fJV0VpGjoONEOvTipt0K
NKg8Quew/ufg15yuiCbCd4bLKqJBYSsrApFTmxyx6GL8iUAvpSBBOHNIBVgCPKgV28srU4U+FuHb
JE2ou6neoEEoNoBL975EwAC7xCXH18A6zULkAttBvR3L4WBa+eRVlmqOcm7lu6ZpyDXU0camJp/0
1jq1KiJ1YsrrlGBtV9K2fTlQVVTdtM311e1DcvtPwUxHQMvYu80Jj2nBdA+MquKup2H4AlIFWzJ7
KEcYfCVfqjQpIo0YV+0XvTgkNY3dpLwzRhTHRG9PxlJQD8t0YLDfdcXWrMhpmE4pGByMA1d8HcTB
q4BybpaEYqGCAhK179K0LfcqgXaZ/6r0Jju4wxKeZNQ9KvrQ/EqV17mGEY4uliPUE+SwNJPh8+J6
VOpss5p8leFYXzYqtY9sCRjbeXCQVSgsZ4+4dNW+Ma8kvcYnFK7nHKJ5POfdHiyS8Ej5XpVLbM0c
6uRMiaDzNOLXBSlTxn7LPsdxWWNWeKwwgh3bGs+C00dPeWKUvjWOz+048agJAEdHNNNTNHCcRDv6
uoSPIZ0KrK8z95ek1ZwXu+QhrhygY0WuefPS8u1bwfQ8hCBAjTuLb9vjWqFrF0O4vjbNwuRKH/Qd
7h3U11xl+3RmnqLh5wtBSHOFy2230BxUuJ5dT6HXTF7Kjd8LA0PtQgHLUWb4sLAxBn4KTNuP3FpH
ROFfylidLRAxrps3V0GY675KHYoExxj2rBVxedvdq5FP2hFVypa8I3OCjFdkD11oGFfuqW+yYyH2
qHc8pR3Qbzz0f2Vd9IcJebbBFMxegbvhjmrtobWWCw8t+P8hS544AgwTVL80ozFgfw0gu+O48maX
a9sqdk1om5d8ku92zhBDK5vAr9Z1eJx9Gh1skWUKOQN6xAU27Hcly122By9S5PUdmWFfJrAYTFDb
TrVSgQZjT2sHj7M6He81kfqc/fx82voxN4qz7sIf1RcNbmfqqIfboZlZxCw66xPb1r1uqqAaMC08
2xq6vzipxPioWh75WUzFYDRznnWjLvwmsbKz1SaEGTtQ1L1lPhuLWT3QuLkz53q9lzIcCSj+wD3T
YxSbDuT7T2QIfmvqKJL2k/d5Shbzb6/Lh7xVzG4sdDXTuscSCf6/JeNiub+dJQBWb0T5pWSpiXWw
pftBhNrFXUZIfkuPuFeYL4Vh5JvFNXk+YZ0a1eAy8pRst+fgpYJdqFfyVBt019fjhLuo3lfzKE5k
A5kdRR1qcrpvu/4FH4+xX/DlSKVbzI9caLAqBsdT/ALH80Ixufam2XSac6WS3l7G8Gpn9UM7IFC0
pJyCWYY78lRah30dliVteUFM6rVmbdrkd5XTtAebsUiOa3EnhuZapsDugXWMe6ROT/ZxejI4VWf3
rqD0cqy1Tzdgw5TYWION/JES+0OpNe2ptpkYo0ZtM0ggG5YyBHHtPjjNSUgkIs4PXZPUfmAuAIoB
b2VtqA5al4IIQ4QNkmaASgiRcRC4pDHAVXfZYJyTGQxbOZ6MpFTbUsttH0ovNnFTJVgDrfmj6DPT
dyWO/lhY3Z1MJ+pbVPKVctd3Z6rWYKDuCDIZFCPXZCZJlewSFYUPpsbCKp3tDJAsJPxQC/S3tkOR
YjjziLtyev+lMAn+sasl/z/sncdy5EibZd+l92iDFoveBAKhgxGUyeQGRiaT0MohHI6n74NqYdOb
sZl9b2h//WQVRSBcfPfecwkpzONdaJZzHEZbA6I2Oi++5X0DJRbfRjode1jviQOuqbCIKtOTHkmf
DnknewZCRreJnlk4s4nm6kigk6g4RxvLOjRMeV0JjLNQDdQkoUAjnjW//L59HiCrf5Mbw4mdzVdu
HTjJJvNT+MjmOTbl8yIDM4oH3FfOjKY2pdQBtW31vYRtxg/eemMVpozK71lHu2PmOwHl8jAafVB3
6wJX5NP44vRBwOTXFZdSL6zNWBm4CQJjiehGrn8ZwnlcSG1/i3K+64k7hQMOpouTKhhlPHkbv++z
o7KSfO9kvX8sdM2/ZXAJQqN3ZnqZAfpi6w5llXt/idn+jks/fss8LKW2o5/GSydyfydd+7VldQwT
Y7lhSWB2a2jVwVCzRsO0+0uzCQMM1YJ83vK2DZBiFyz/eSyqJ3zrl9506Xccff9QEL/BQ6ZoUbNd
vG1Zh11Ms9i5+u4o5kSGo//DFHE7d8xtXdcu95bJMKCL1UzDSvpuB4RC23rmvI6Ddcw1dp3pSFcr
Ta8QW1AMviVjZiaDWdg1UxxNDlV25TD9ZYEg+EGnS8TG1+w4cRc8A9CTGWHu2vU/WRDw2dqa/Mrz
4LOxK8xwQbVBxb0kwrx7ri1CezEZziGbG4mzNXPzz1QRP2Fu8Zex9ZNujAcj4LfJUlp2U6He+uaj
d4kCax6Haw35CXmEGzjGzWZQl8SCI/1pp1nNPsofLJXLX27lB1XJN5p/Hl0uKAaoPcriuJcqjkc+
L0LcTwWYJ+3qptlRG0GT1Dngxq61vgfDAy9ZPvmV9Xf2rKvlTB9sTCBD/fixCJCUW2F88LPsGgc5
aG76Z/LPmBtTtveOGq3Qe0QEfB58UBkmfaf0CgH8apefiUODlb8Lzf89JvSOlIncl8xXiJ+/99mF
HNZG6wDLE7GVDrwW19hZPZtQUnwwf+OwgZakj6fWdZHpPT85lYq8gxi698UtECZLFv/se4hrxbuP
KZUw+7ekNu+lxQ+h538QY07K4HKa6XO/tWPOpTAjzjZ00k3hG+WuFd+gKJt7MlnhQqH0zsmDL1bj
izCG+KwDVG3Hpr/NsB+9sTyL3vF3yL1+btKlV83sW7H1TH6JTFSbhbZKJg6k5OCTgCFjbl3HqVie
ZJy/V1Pm/5246xds5TdeGQZ3gmh1NVOhvCTiSSOAfhD4Gve5EdxafILXurSswzIkr3rW7X231R94
di5x54+nwE3UgwcihdNwUkSZNWC+NxoHCHr+IQQnE+in01oIQd1Gc1ta6w2yKTVu7D+btIjXnDYr
jOdx1E9IzjgUPDNqjGMm0zdKcJJQQC4Ms7Qu95XDBd5XQOl1HYultG08O5KtBfBBOKZfgQ24jfuq
vi0CCZhigBTRnlPh/xoFrGkx9hY66kYtnX2u0vsS8yubGgOnWE1fMi6dbZ/2xc5QkvlmXkRLoD4T
jDPbpQR6weO7xMN4KGL3OWA2gJKH+kgIytmYThsDhhHAJR0G/Cg3+YNNo9B/fPBbtHx/nkho/fOJ
vkzQIh3OH07bazwv//XV/3x6prYyMjHcYisv5oMnWwppWyp9WtvknGIIl8MUI9SxSn8WtELZVPkO
Yy8ubBXQPINNSE8lJ8Sx+k0DK5Dz2kM7NIl/jGqvmTqprOzT95mDDRg/OAsUm8qMLSaDktI2aBxw
2hYTpd2rs+pi1gbLfto/mwxOtlUBHDnQg45Bx5GBREEqj9NTukQ13ESjKU52yqAucRQsX+NPTqXy
1mMBIe5FzwUGc4dxzCaZqLWKMbn7wkZxDR5bneik0Qf3jDvmlkrwdNt7kAhMkCtYpr/b1Rg1gjqs
6VsCeOE9NhllywXelzXv64dGxwUsHpG3ZgtZ11+7Y/TaigYqH0Ikd7GT+nj3s/FsK207prrY1EP5
CTagPtUmTNVePBHJe5aYN/b4SA4mOusJgmC3w6qOIJ1YwZGudzZYySI75z4QL5LYl4wmD6I20zZZ
i1sdCqa5m9IOXnWEuVIkQqDOxvsMTWssjN+BUX8vc3AlaE6pgVWCM+EfgXeggTk4yKKeSk2Mqd1D
XN7q1HyjH+WP5RQtLSwskXWWPVuQpDcu3VdhV9ZPcmhzloH+GlPM2i8xBufessOq4yTpIMSmGJR9
dW3b9sXB0b5myo0DLh8CbPknQsqPviBqIWaYt1Qrn8wg+aYBBzZrzLNW6WJX4XxbOgSzognQJdOg
PI9e+dPCw921qThlaRxsbYfEUaIvu2kZinMZJMwX0/pzCZjNM8BKmf4CK6jcoDh1tIdVA0mLyav2
pNuI6HPGNnpr5SDPT4k3kHXNXj1LvRvcMUNgLJh565ajZW6VD/Sz2PFzI5drTgRIr6nftmjFGBvz
jN7DhCg1q9e80U+QlX9PPq1X2Qg8v9PzTd8GTbQMqDLYNE9Ubfxe7HErxRhH1vKi19nwVHjWpje0
7F43XVRg7yXJAccHf8mGFsVh878+2v8XHy0J//+bj/YhS/6K/xkd/+ff+E8Qof2veFThBgYmKXEd
zsB/G2lpI/X/ccsamGgZbBAq/z+S4wF7AuMaB7iXvWIH/rOp1Kbd1NMt0ugOeiWJzf+v5LhjrUbe
lmaopKmP3//2L56FbZQ+VGy+juUbDrWf/9NIq/BECtJ5G1Sqi4gLRq2N55297sCajbZSFJDB61Qc
6sbu72dnHIe7yqrq7r8qvcRSpHuqOI5zmlOaWMQUUvQtY5o5Fay9ffwg7CaHE8P9Xl+gm+96kHQR
t0zKEvOm/pVR2YsrkICKAZbQKSdCAFZHeN3gkrOR2ZBe/vkwTGZ6KUjfHoZ8OY5ZZlzcOgi4VwZg
OeGD7bm1il3R0kS/mTMQPM4k5g3yc3f+5wO6XEqoMqvhsH8Uhde/WuiA9yRZvuc6na+Lv7iSGZyw
ERcIDOhcD68GwiOGSk2CiKkOmtcYj6oL9EdCeHeEzITZv6VuFgm6q4ldJ4u1FFCLU1IT3yboK7NJ
59hAo5qQ804DOv8y9zSFDUXAiU0gP01FhrmKp4LjjJvtwPbQalBp893RtJbuturCNL8JxHJvqTf8
jw+OxVU5k/HJnW/ceoJri8fwOrRtDDOFfyzEzuyX4WqY5XL0vPmhHIz+Wv/3Bxy62bUNNrHQ+mvj
ua+Whex6ncrmPXNy2mCYcfhrUNq1iJbJbx5MrseWwyxOLxsWTy0Wn4anQVdtjENiVsWeQvK/bmHL
05j1NAHWo3YkdDzdNcHGOAVURiWdtq+WfkSPZgzpjSQhs/K3Y8LPI0QI8MpaknsyeCs8soLzmKSM
2OpG98nu5c3DP/9LqaFBX4TWUiv7bz0G05l4ZrimRZ/ctLqWqhtpv7Q3ZMf9SIwOZWceNq/ElJ+i
7+d97VnPg8ZBWjOJfomc3i3VobJwK+5slNhhzvU3xxxnaocCMpyg75+n2LoGWlcd2aYeJyGxyXVB
doR5y/bGCMAYAR/lunNYlszdNDMVgmgWzIt1eOwqlnvqNyAioJmlSwvEvvHhlxEDJBOkMQwZ8gjS
Pb5xgRI468E5X51PitjIJgiAqydOTvtSOvQUvVifWb4eOwwy/l8CfXKVDXm7wMMF2ghsnqEyVDq+
rYu9OqOuBGJ4mlAvgEXGmcvniSpA3XLqnZrdy+DkD04mo3SWr3JFBbeQjgnyvokA29+wFvvK5JHR
ehkFXoFbMIahluvP1ojN3m0+qMm7xfpH0rdHLLddaE86+bVmuQzxcNLWgbZe2VS3Wi1Hsu+pWe4T
75GNg9jso01jE42viwUVMXY4bOT2D4Jys3GXsjh2JXFV9nH6g8CpswLhrEZ6SZPxHRtfKET1yKmd
mnZCxIX9wC18QwUe3V1gPPvc4Nny6a7KNAuPTsvoQD3xMzkRTr2fwaegapIjR0S5fk1wBtgkNtJV
WcRam4WiwJDeKsUUsCz2M5acbYsnP1ycbDosU/+C1764B62T3Gbt1azK4GHtTRRwECjInN7HxXvz
6Lwl06T9qZM/Sq1HfKfkXJhbt7LQ7KilADG8pR2/F4PB5pxqwdsHRDlkHC/N93r1K7Oa7kR9Sb0x
jc4NBy6Gg9eOJ+yD/KqEMw5YcnZBuTwS4mAoP3GuLeb5dfIwrtCjBKqKVCwGX7pDcQVyDainU6cz
yLd1xWCg3NdagsRuEnTIs/hZmDXWwYFfc6KiKYwNaKWLjNehQUnVTuruDGfYqsb7naJLHGKsZ3Ye
/0kUikApi0PqkLryihvdmR949MfXwgWyhdDMXxZJi7ofdfE4NqmUSYUs47+Gnb1mbnXT/Ncsnjyo
W/Vu1p21FFrZG0d1r5bKnsqvPoYmZieEN+TaEo8ncV/l61VCv8geHW8mbL0J4kIirKunphzskzan
9t40eaIbgfNQc+NujzFguxas7DNr+cTxileTsfMWAQ6XuZn+ZaD72fnUC09mc4O6RO8YsBfEFXor
1pmSv9TBnUhriczCkMqreafpHOiw6xSv68jubk4BvCvCCDP3kwRjhHVGOgJNaTIHFE5+wgxB0tQ1
/H1GYygvPEbCumzhNOC/uGa0b8F5N4gpJLskGebj0mbQ0zzr5ij5Jax+uAk5GUxruOeAGTnpxiNG
UGPbeGSYJya4XWF2+7ShjYXXMUophXlJkMWSYPGZc3SQrfCgT/XqH8hL8ab1WA+RhMrZgwHZV6+e
cN6KxIjipPsQJXNTJFqdgb8I6mMyem/CKCOMFgb/R/qrYRjKkn3FdwA71Gt/O/ZnWVxK1rINQ5k1
VtocAjfDlbpyoxCux8zbD4nP4GmhGk7RU0DYsb91WnyhKXxYWZ15xOCDqbLRMzrJdkYZMCjxFjfy
SaTcpyzQthm2Ijqmun1nifc81XfyU/beW01uBS8/pq1YH/Z1Gfz142Az+gxoEgfyH14kYQ9Hu/qF
Z6+PujK9AyGOlKVguIxGgCe4UFcdww/icGROqG5MqtiUUTkutofmGUzQejGJkT/psp/Cdn/8qWGM
kn3bjSe5ZPl3c0TMxtG/1aklivK53ldqOgfBuFu4Xbozq2qf2i8UBu7V3HKdgk4l1BINI2FBtWib
YaheCXeGRDYfesPfzsHwrg3QoIaleFGYijeuTy0bkKx9ov6wHunbGNJVCHGLYjOGnNWwG12+jY4I
ZHAT2DDMCamsfNJb/K1j6kdlPzHy9ONz4tPirNPrpAoCqs28ZXAbUk+QXH28rFuNiSQXddqFqJ/k
rhjU384sdQoQ3F+jk6X//Fche3yhQgnmgnnRg8AtuAL1H1Npe/Bs9YTBWY/HqMYAmzokHWZrvrxc
68RMaa4lsbtk7BiWj320DWg5qlOqjkHivfYa5YZVn4ZdovM49dylegMyvC2M+8yhhHcywV9/kChF
6ReNS/mkTsyRd1oBMAA3J9z+iEAusDN8svAmlMObTtc2rZhfEE8wr87xsQzMISp5b4aq0i56YxBw
crJICh8Di7NiHQKRbXXB9r1M8Yw/TWu2ZVffjcx6T8Cc7gmD9jtLOrR22gVirkXrFzey3eD4C43y
4jmjRIPalm/N5o1QJ+MGWA1Vqz4qbBf4hNVVHcW2bz4vuKT2GRA1Rq5gjttGw+QB+yZlT0j1+VOr
F2czmKS/0YyKs8gMnEKz5SMB8xhP6HqLxSfX5ZWnp/rSYAvt8fkH7KcNXmJtvczCMlWLONWG8xn3
5l2aCyqhd9Ib98avta0IztMDSIcjhP74D83PBB6w0+baWyn7k49pGl+ZfLYwQRqTiprAf5NzfbcD
pjAVNkwuvPnr4C3XwGsiQzeK38zqTdSyJHm2pKQKNfDpV0Z3INp3lnaPALUYzBJ0hlslOCCMnr/c
obo1Gckpt6SUIOtPPRv3RBT9pKYayXuuf5rmj6l3JsKWrLeWaahDTxdimEnCYYVYrmZF2oE1Nt1Q
L8NkOP0gh+Bs/NTd6DkwpGQxbpMBOKBGNkLa47aiOeIoZ4niVnwY87mZHBLOeP058KyxwExhFOPk
29pT8AAKesDCT4As9Qh42bYWNiLzQ07hWL6ZqtudfqFrjr+eGW+70i8POYBNzBX+HiDiIzUP3UGT
6j2OuXXRbodfbPYOXqH/OGZOWt5/7D022TV90ovE3+VOM24CTiw9IMs7XZa4Nxfj0AaBvC1q+OSq
dYzxfyd2Mp01Y9m6cGlX/gqNSI1/HSAb2rX91pbJj5TyLTNNNxyZ0dNcN4RIkBvErLVZUB7KEaKf
6TvWgXw7Q13Vbtss+wqIQJcWbB045TQ9DDgnjRY2ZFKkr1NPJ5oODbDXlme7wC7kjMOPg6i2rg7r
mw+4IDGY7Rg4X2PpXeVC0+/iU+iZz05UvgqEbI666Vc5BDAmAuOFDbwF1V5CrBqWZ4owtA1Nf9lz
K71X05DeJW1pYi2B6LQxDsBEDPjuuYMU9LKqMXvFfRchSJa7CvI8JsEP3XZJKWrwYdMJerA9TZFf
lE9dB5AEJ88uqC51AoJsHOfuhuP3UetRULXFn551bAncOrYFZmRTv5g+R9XhMtH557XumyGPXKk7
Gl/h4y5+C+eJsPWmrBdiUyPIIiasOLCsA4YeY9Manf2AR5eW4AwXzihpuNfKGNNGa6M/eW+cFEkP
um+5NhyBeJIO0u/BMr6bQ6ftwGfuvJS5u4g9oOmIuhQ3cQLxbKgX5ei+cYYjrePiQ7Ulph1BbCL2
m6NRssY3FDqvofnSZ3H0S7mjNtBrLAr9SvzjctklPJWkRVAxZ6jJHJ07xowr0CIznD6skYJhKirw
R1Ox508GCQzKzDZTw3dQNzcWJh7ipQGeU4u9pua91s3QXsfeiDqV0uNW3apCpFtpiPYsY8bTHkPD
6sprT8GjAcWqmZmejoANlO+l4Ty6XAW6hQ4seMzYfF7znqVQVgOWmQ/lM1ytMWieAlx+Ll4nhQd6
OyfLszcOXYT4xCUhp7VxSYLvuKg/MLqQB/KZfouE83aikm07BtsRtqzuX9ORrq9OwLM1qGFU/BFE
Cb3EqCZQVtCouJ5pbvGsyVg7Z0wfK3MeToPhHKuB9hfORW9LLp9gp3gb2z/n3VxdugX9KHaDYx4k
z0sit8rgyXEN9rNEH76NPPkWLk4+7PUu1n5Ths3Iu3HyWUY57baqFluPkSW0GOoRbVp4KFarNk2y
vJTxehF3jC7MRtcLOxsEQN5xvjNg9K/nal+DOb/QptJRuDXCwLYn8a5McCOl5TwYJuMID7s4y237
zkSmDi3BuF9vH+LKAXLSAw+yHGhpMSQBeyxJwKxbQZA273RnvbDTmRRwgdBvqO1qf3ND+gBsjYhO
xghw8PjUOc33zLj2HA98T1Shi8RVnriaH0Fv6vfBL5vSmigotGuQ10fYMO+Dy1AI1x94pxi+/MJN
aKHLOinxeSjJLEeyx9iW90aiEKc3vKE+dbCOgV2NWoGAERT6oSmW+lSMYISUfzCa4MNs6bVI4cFy
Ix8dIGpcGLkH4ibyT01gsKVlaRRYHYHO4hPiKbdoquz3w0VVjRM1o7VDeKOihx7RrV48pyP3N1+/
0kTQHEWG5XzgJDhxdoIyvBW29aHSVoayaL5l6f9u6eAOWRSQdBRj3dgFYTGW61B80utd0Rk/XSs+
egv2T+UoKuqtF0XBNlVaX5Rc5ZsJaChfW7+v6mZLAJLlKO1ybau55mqq4Erv2/p+kXwZBrfuDHF3
l/iNOncipVQ1K7+WlH0vYZ7BumSVkcyDP+6a0coHfCXCQFtYXziHJ+g4rm9Jv1NvDLTIcPmEsnHq
ocgBJC86oJLpgpbQd5pkn9G8/WSkFCPWHAlB0QQ7gjXNIbGYPAl++wKJzsWC07VmS5zUmE6Sfl2A
sByO7Hi9sMI2gwkMFMU5j6r7kVr23A/ka7ixsbou5X7xYYQjFsSRvlhvNZ3y2EcXnZGEn3KzKpeD
7vWw+1tz5+fOX81w0iN3xGNWdhW2HD40nmip5JNY3kWypbfjUvbZiZz1qwtjbAuPHxwx2eJh7iBt
m8a01amdTNVMMaSNitc6zAOFALScIAMRCcMqvSztfqKMlx/jRhqT7jFr9RhhVWOss80zi89oJhnO
GE1ayNxGWZO3UXntvgcRc/C4jTNYg4Bm9/YW6UZe9SpnQ6OqxYAvhjuTBb41j7GVgzRa8rPZyB9l
u9cYA8hugbDoFtwee7376dabaGsFb5WMP+Gyn3Km0pwf5W9+Kxaelf4Jcw5rj85eYaYUSc7Q6z2n
eppMuFU8pyFEp3eoVpaHXQIttw/7kQrlxvnRh5ZLRl8fRs2HUOypaVuhqDaOV56dGMOGSllQmyLe
6h3GxkVnkNK2v3sTGKMqy3yLoVffdzRDT5Z/qCqPN+tEYFTvSKBDCPkbpMLa/WPgdDu9PQ66fu3M
ZXwQdOuGWsJ00WvyA7bSsSOHVZWsDth/6GuhBNVAGWw9KlE5/Ub24hINGy1JDso8w4wINpRb2j23
XojA3bbrH8ir8Q6QiI1GWd/ZFB9F+SnHMd6VI+MDxMqLSemwn7gZqRdPbQYDPuME6yvUxcVrzGeK
MDsol4wIIeScmJhTdD6bYTmpBc/2dFUFj2aXinc9bh4ckywEFgs6yllDI7ZklsLOLEOkQIJ4gCJH
VW/9Qsc2JxQZIfGUxEUQJVb8nlX6p4FwGdK1Ou7zFn8+ZjRmR+klKzyPVXhYj3XzJU9kZICUqYMF
Vfa5LOynEV0a7QdKtYTZ9TCwdaWaznZrvSRSZ+g5VWqbtTiNEjAFZDRW2HVJIV2yfPX8JXtIxnuI
NjyY9BnECBZ3u+rbEGZ4hPu+4/txeOcevDWVQZ7YzitSqsAxAIRvjLj5YIXv8RE4WxIh5d7mBrEZ
enfZtEC7SbLu40kPKINkhTepitfbYQiJ2yGeV2RSgwGjh+jqB5m8J16qbXpFXXeqple/d941aJKE
kpswzjHrJEUXwnjgAqW1GA8dHbk2ra/AeWeCMtA+DZziTB2jgDz1bCXzoYWrH+Rw0PLR+JSzfXIN
Cg2lAseU292urNsP4TGKW3h1aq6aJn1ok4C4sLTUdpRWQu+C94WfJdkaA42mA3fBzALJtvjiaQrK
8YB7dtPCINwZVoXjvTWKoxjNI1SBnbdY6Icka8AktMvDenVs9PFX390R/BkAMYfh1Fw9VCL+CzVM
JzEcuWQOzKHkRck3vud5Wz3H8gPOZ8SGBJGK67PZs7db5Dr1OH/t0tWD7cSfzNw+GUqC0GvxGXgm
XiCjhaPl71qqVbjwkh2RrEKmuVxd21r2Q1XeViPKuOy1oryJoWJA79MygPx5yDKrwo5CbGam+NBe
dqZsf7LiJ5mXbCcd/3eVdNVOeDicywlckHCoOcTZR6lfuwLTu9fBSve1ql6aKXX2ASA7nOImZxs1
0XU3fOcDZDk98Z8zozni9giiyiMUw7fEbAGJwJ5NP3SzTMI49+9Zlnr8lNlP0DQdQ8OK+zn97/QN
zrux/wL0Dm4q4+3p2byHbItCIh/aW0D8FTAUj+HArqLHAa1GwYtVNvrGsNw703A0pJLwaudpZw+d
iquhzE+AJOhqJ+YRs0oQay7ZL6ClBTN0kQSYmEXNaoGPZ53uslyJloskflIpOREs01nPeAOY3fh3
JNIA+IoEFf5GjLnYTeLnpRLfiapOZuM+BfWU7Bwr/+hzfChKFqTs4KG2VvzsDPPMI9U+kwvcqCB+
XyQV0Q03xrBm5jK6+VeQYEEgTbds0Mcjc25vyiPEZRKzp30CN70PC368G3PVYT2THzZZ9xr/iN7I
u1YnMIEhUjGLAeqPX0qn81DjWLVo9RPTV3Usy1uHPzBsCWMSyi1GgvVAIXERl9rEgmKq9bW32w0N
BDGkDSeMcQ8zyCGg46kSk+O6LfVQYaqavydJAN7bTXvxqF3JvKfZ6ZipgYRE8nFxepqYr3CKRFlC
zWAMP7atCJqNjs2S2WvM0Tz8fOe5cn61vL67qp5fnUKF4PruXv6CMomG1609Yyw+vDdYAapNvWtQ
aMP2ZWiT61KDgCPSeO6ylmLABDlTkWfDFtLvM9vgDW46deTlMhIsyq42DkSSnLd+0t5iXH1DM1yb
11IGwzFo9GY/uZIRCnbwZniiF4obRiseGa3MhjaGvZjye61Mzgda2TG5G5JDUHMkNLhXr/GSDbVl
jBmBbTxizuT+mFrXOSPmOBtHv0ppuRXS2ZMReShl92DMwQqO+U1ktDzWfooegDMKRqXQieWJrpfn
mZ5EuxqfhkX5ocoSZuVmQXlLvsJRed71keNXI6l4UiWXNpSiM83ZXD9MemMDqmXMbHV7F8a77J1P
VO0Moy5/R9eycfduYtMfWZjKpwX2ACYUyjPmtfvZcRQ5w06LEgI8h15vwzbpmPnzr895pVNXieyS
wQBoqvne6X5ysYf2RBShjeaOLQDbtgwzCqS3PW62tUE1xdvYPHX9fJ8p4Yq6QqO/zfLbjR1jwLc8
qJTo2eGUGfXWpH0z7BjUjTBWo1Ra7s5v1S/CYGxO2vRV0cEk63jbM8feW27/7uU7VAeJyaePYVUD
kzBGMgPWMOzmonkBPZLiGd5UgX8nXvBu+clXYud/+0nPLpVePpEGPoMk5uEcYwBQuAM6G+dP7Q1z
pLXavdP8hlEdv4lp5cF6MiAJpftbLkRFKBkUHdTgvdaIfLXJwBpl/prWKdZHgdF41H7hT2UcMTdY
59pWwgWZSWx4f9yG7giOWkBBkMqGAD0AfYFKz3nsLw06GGlwIv3XzPltwCPexG98GkxE7Z+7LhDI
AJkTzRW5iSXwT+hEUYI7MYYTsvc0vH08oydLDEevpTSqkNZDNaGq+VMO4GngsSSN5GvGk1LLaUyI
QHueOIzVdojLBOs5d3gT6dLH4mUD/mQmf/DWgTkrKGxZgF0b3c+x4+uRWYNoz2X7rA9GekoLgI/r
FyZqeA0cwFOLW73RI/Sb8lEwIE78XnbzmTNotfOT93FiW1xhqXrKo9xNMaKGdzcHcQRXajMwaGF9
uO82EAWVV+9aH+yG2HdP607KhB01YIKyp2znc47TS5swRFvkV0uX0hzQQuTM0932uFgn/fJFmceH
MNhqJiW/m6yqMcQh/osD15kpQtSVJAdsWId2c1vRAgP+CTDjETwNjZvAOp8MGDpM2h+GSd4TIS1c
xwmjeKMbw4pu8NLOTtBZ0DOChBqhuuHs1NZ70vXFJhPdXa1PjQySt7xjzpkvA+ywYkHy7cD5TIAm
KuHxnuYOKXz1U/c1QiVTVJTy+mpjUI109HjXgNWgA3YCcfMBhUhtAbD4USWMaNRZCfBGzXuvrmGI
oQiGy5y/ULYLvVEyyJ0J3wWq5BbFJn8Z89Hb2QbglZFvVc8ckalT8k5jDZcDrFFW0NDi6Cmshy7b
VpKGL5tEqxdQ+Vh4C4TZ/t3WdXq0y7kMEy5Ihc52Pyv82JCqKW9BZyPlua3ZhndOxkOs9/Knd1DN
VeXVW+pPWJhLRiC5ZAzluQ1ATNogF6LIVC/hCGEEW4V0Z89HCry9rTfg8saR6oVWjjuF8X69Hqnt
82yKX8TTnoriGSNhdijWXsi28r4cn40SF+G7AMK694wHC5McvWWbrJL9fXIQIobhpjF3oPXXmZGo
+g+DBnEwBJMd0re5cdOfzNF/GtduuBqZVMKXnz2t2PgJf2n1caqombYMNRwaV77mwmpOLeVqIp6I
5NkrH9W16CTUKTkDfsXbponxShLhIIFenxtD2ycx3ThVTjKi8ox2Jb5dBH935a0qX/aAwzfbc5a+
Nnl1dgrT2OOauy+lA5SyTrzIr63jiEIXmX371TCCnAkC9o6tQm/0HjMivR3Z6BHOHzuzeVf2iy7T
j6XkIlKYeXeI4S31djyFxmwd1oz4ZrQyvBjwaRP5k5fpbyM59369le30wfNK46+lXjumsMwakoMX
pPSZrrZtsut+fyqG4ZCtXBZPfXd1gblRq3l9S1yScOoZoeTXsQ2+nZyxUB38GFMQh5WtEWbi4A8O
lsEFNP5NMlBDTTqttqeaUXZYB7TI5AvPGTsp7ZLFgzE47slNtNeUJkRld7cqUTck9fbYPSl97Rrt
TB2j6+PQ6ZHy21+cZkhjdNAwz9ZikSoFZWAzbrboZdzkSOITLD5a+roOiX2kzYchSjcpnJbDYfIA
r2qo8jxL5WXirFHFpBMc753yoQ3txAebnWgW/nOuASGjK+AV8vITRuAjkUieaA1vvEmmT1c7uFcf
hfLPAeaEg2NxZcfcspfjn9agUmPItQ0i/SbzYSjhByDOFlPvbtFaWNZscqV8tY30wWzHXy28pC6J
Wd0RYQe+b2jgg9ykg/kurPgRjg3JfV3eJgvSQdKeOq9/4lr5lPVgqDOXI7Col1cMYLibxlSdp7mh
7qivsdYyMAveNfqCcoD87PqvlJExaNS2uPyjys481mmOKv1EYXbtr4UVt1QUKNoJrlJMzRF78bzp
A4pGjYicrxwZVnY+LW7OIzFDsckDeS0054esFzoYVnyVrSj/eE8R3POq2MSmONPExg1KI5Yskum7
ml4Gn2uqKg0Rmv/O0ZktRY5kQfSLZBaSQttr7itkJlBQvMgKqtC+hfb4+j7qh8Fmmh62VEpx/bof
T8mG0Xp9H932VQFI3jUB57VoNv/Oi7KyXPdxb3qrrDO/Rju9L/2z9hXQzq9IsqX12awnJXeZkLxy
vh+J+lYWUyTmh5UgGpIW7THXWb/NWhLbsduRvQqMY9CHB/oK3xwrJ1ANRcwu5VdLSxGRUhQTtFMy
corISjD/Tfj1fMkFbfOfpMbWiu2lQ8KH86uD7TRZwTqja0P7Lj1xo/HjacG52uowvkHCkeqbgI29
wox9cqvgC33mYg/+h0gyCtpZEtKmXXbdOS1ZfrXdVdo8ssrqZMWkFRPjRqTzw7eeUq+7hGrywfjg
0rMMF0XEWDwI0c4WPMZHSf6YCfeTm3F+gHNzT8burbSASPTt2tDqLTaaBwDw1tdY+tofjpKCWGlu
HjSiA35+Tvw19/GoFzwPJ+OUGAJoVoXtCMMOZ96CYlUdXKuiDq5pDIgiqDdWNFCWIJu3LPC/87oj
zDLmvOjTGs8LEXyIMvnDVeazu9C8cRLgdfJn+xp3PgEw+0zK0TwYg/WBNkBRhU1yEYgAbgW81r6R
vidFBE7DPaUNIQCK1JaaPXnTM9avQs75U+06dGnUw5W26dehnW81jADkZYib/3+IUiwADhHDcuq2
XPf5AacgeoqsCI6TBU9olrgWJmgTyrl8H+izYOXhauNiF8XVB8guk+ydCD109y6293gJ/1qG8aJc
8eXlueJ3r3+rLIMlOcUh545qHyX8lELIf3TLI4hG5GUKo+B2brJkaqZZPROWH1fZyXWNQ8jCjucj
kIaMBL8nn8eIFoFc+OMpaZLoMHIO5C6GTmAwd7iJ2X0Zk/g2wFa9TCn+YpxVJZGahABE/vCC9DnA
3g1xCc07HwwKEkFYm9Y7XhLK1oHfb13/UuTJvKOUYRN33rSrOvp1IhHtEQenPyBL1vVIxaPF94N1
h68G5B4SYY0TISMlQrUXZrqgfhJxQveY4UGxDz580i9N6/5yJ/aGbk9vr56ro50r7xLOLmODFsUd
08FXwgjgJkwphr5ZCcQZs3fsbZbM75PKeFonVrQlQPxV47Y/zsXCbjLOGPuBq0I3iDoy+17wyyub
rybyS0wjj9CVIZGsflqPtf0Zd/lr1sbf2lCfjFUWm9H6Tx3od9z6m67W2R6E23MIfkFzIvWebZ+y
xEiwoEuXmqDUyUAq4tPZAbL9lIG8DCHroQrhA2j7E/6nlzYoLwixVI4m3Zt0A7EKk8Uq2jbvbV5Q
+Rln6yKZWf2oR5KNr+FyVRXtrp+ty1hX7NjS6lz4bHco2iZRBL0grjn9R2jgrvpqJP6muueKjeZH
LDU/dVqT1n+xq32jQSlNwZetm2EVtmDCZIAnwR92oxZXJoADKRd2dML9zdKevrelqSHb2E16EaIk
en/2okPUiW+BgK4G79WlsmM0Aat1CQ0RZnMbMsIsBFCxWam7HinWBbFPx92duxZUle41E8U1yK15
1eY26C6Kd1rK4tY8ilDV+gfiwmmwx31N4SV3Z+sN4NJPayU/DnfUVhlvbo6tQ4znZnQus9uBQQk1
XQjyJlLnNZXYgb1oTHmzcePyuPCKAX+RaQ6Hxvs7dwOzWzzx2Afl65TOLZ27Z9sUCMRIIQwddhac
87G8tDqi3xMbjJVUTzlwEBNYkmiX50P5FJjcv0a9wmZXjsa/tILcarF0j/Y+x1uyHCw58Sg16b++
cS+VzEF8yegjDdi84dTb6NDDSiB2aYDWz5WwlP1h/EG0E/JdFc4NkttaNjF4sJmyPrM7mnH3qGQA
I7S+AzUKV0Im1ilMCRogk5FbgpiotvVQfNLCdJFxwFYjDy/TVLzaGfh+S9DhIZyBNJR9gZJTwHiE
04Su5fpro2UNt5wXvSDakgJ6Dpc/RuDQxdoKdxNW43Go1bM7eqcUzFMeQdmsEv6HQcVpXj/Sanif
UQb32GlG27g2Zm2/wC7EJ9vcabeMeOoP2TWkx2iwrN8uVtFU0t1Jei8ipEEv0Hwz8lffMW7EQ08V
B02yohwRsxG6iAbjFfASEfS2rE0RtX+koR/J6HEO8oODk6Hrtr28ykCRjxcFRsghPqjaf2WP/nsg
lN6n2NokUklgB4e69i6lLo7gom52DGShqX+i3rgKmT4pN+PURzekwwyN1kfvUqw/TVqwy0RDH5Sf
ARfziK7rJd4Wx1HR9gx0tTrkHBJETQrei9XPYBa7jsBcvOCwYms7cKiTlUSS77dBkH43EHjXlZ3c
GSX/ctKE7G41h8icDuwAz1Q5YN2atPmZQgtcVxSiTLj2k2kXMfBuPMO4mXXFF9XRpmJt0GblW0zg
3RbmcyWyp0w45/w3i5iHSMqnek6PYxueEV7fjb5/9n1Mpzaj56pv8aeN00vIJVuPnHWWDTKMhYtp
zBR9a8RHpvE6EDcEgL1F9o21OH0SBZN8qWvgcNP/nv6dGSbmviIauyIYcZmamkbK+dyz8F+F6JCV
yVQXwLVdVyErg5xCMoT8eO0ivhQO7NK827e+enfEdExNXr4aR+O6pynZbF18AdN7449fepynRRXg
qzgNVTDKuYTASjGWnOsUty+uyh4pr69msTIm69l3knvHW5Sq7WuWktCt21WB6o/vir2c/dlHFih7
+3PAdAIDAsBl4XKEo7zI7JBU6poDvqHrq19W3ODsmmQgkrnG7Ok002NSb8wcr6yjbl2I39sOaGkJ
h1MZkuyTnUOle36SJKJBEA23pph29H6eESaXyrjxy8KZntAN01MWBXOEP08E4ofIBm4M48WM+r2V
J2td9zenrLq1TsoLFtg/be5gO0k2/SD6tV3ZXzhITiZG7jqWD+RlKvrUtK9HjuJ27FikoIyT1bYx
G20kOuZg7gOcYAcPwbhF+24H+ywsXp2eTi/29usMQBU0PBZN96mie1c3X7hbXo0s+2OW3XbgKofF
kqiNE2N7UA7pehtMQYAgMTY4KLLw0ytYv2kLebEZnrOAIvblXo2R+Z5nuL5swAYimnaedN5EgaAL
gZLnZ75hCCdy/iVIUCy3ZKjLT50lTzohOLgt5/rdbeLvJs+wexu8V+wG9krOk6+o50+TlR+WcwAm
+CfYzpVPhat+G2zEh4yBraVWkNXVc+Dpdx4Pl6bJXcgJASRSJO6gO7gi/wHCRmxQv5XtfJxoxY00
rBue9jhdQzrCyuR3KjvwoWX/PBTsXEVwaGb7rLQ+J8UXUe0nKBY/Tel/IfoeHEUYzNP49DEG1KGH
aqTMt7a/s8xF2wFZGcEjHKlDSYEyMQqg+8H1OdNuf5HzJnKHP6qhhIFHV+gFaMPzSxsatyFCvYyD
5EfAecXnjhW84nTmzf8I3f6Scexta/quiFPkLgwAY9RQKQR4BT9bV37yx1PTk2PY16LxvxR8q1WC
/MPU6oj8XvUTAwh7hNHpTmPUHyaWdDtucLxgGQDzSUR/OEglU/Top6XSA80xq1IYn+B9V9sKh3VF
ThHP0ifckZk+4FaVzL+l2A0efzm7dz9Dw3wPXbC1/WuYaGYS48WIEUzH0FqN2JCU8HFJVfJiYX5j
T01se0msjqG6QGO+maF4GRbDZY/lN9spCqK3sRsytAzxEl7sf3zojkccFqdM8dvMdia2bcLP2Opq
+C6rfu8iT948Q/0I6Z1Ny5oodQ48JjWImirSb7xUx7n9E05gpctmH4EoYmk19kzZfFicdaSSnbVi
fNjMS30TYW1ObjQGZT6P8fRXuZzgWtcgcGwaN0l7Ijwq+6erjT/GGLzPdhgdM9ePD0UcczYRs95b
fvnUh/Y95U7TLV7KMjTNNYC2kgYi6EdjT3+dyDLqsTmB+n34pgekASKvuRx2HUEzIDP+cE5sFw8s
egISof8MkKzeJeygzf5eDOEpCUhK42f+yyr5QwcuCU3rnY0sW3gOmn47bFsbem6iKewTOLc0K+mr
splK8yjOUOarfivnnvpxWioJMZRwt9GCgMt6kgg0P/YytciU2TMxIoejIGrS/x9KryXnYNyTuvyx
h01AX9OJ4W1fLv8nz6CqxHXLm2BI3hdheeEdXS9R9GQbCg9s+fJB9fWry/HAmJCrfaf9CUsnIhYu
bnKUb3xt9nH0hy7fsreeaKVj3RZ0IGrCujoblpwOUIb2M3TnFRXlBgyJeY9jnEoWEV7bqolxTxuf
xpi9WwU9nBZAqTXHEMZQbcyHJsXzzZcjQRazn/NoVyPG9UPAlz6JoX6ltw7oB+6hOAUnX3IDXgXs
F7jJ1sU2tCemJDt4aovWOGep+649ccv0bKyDCDzy3PmPisMkjJHqCkiASvSwzSHJ6q+CNkOnG3ZV
Fou159LBGTZCbn3Fr8cZ7GZXBpk5gx6qJuIu3giBWxmOWza0jzKu5B6S2Wpg84Nju6KWyAIDDuwf
a8sk83Mblc4mYHcChx4zGZPdcXQmjGRNC7O5uo98wpqirZXg1/fz6uglJs4hg0WzO5gwwkjaUB7P
LtbVrJYHy30xwUJxciGUvfwKQrL0Uw2JtsoNXyBJPpcJG0RhlHQoNjR3kNAajs5QELqjjq/qumPH
gmwfx/h4Yt3tI1O6a45KEFuiYyiy585XAeEiALlour2d7oKgZY3iEjsy4Oo5/rSWpjvhsfJ+OD16
LB9kLyjK9ponPomHJUCHsAHj/Mra8r3wijcU3mQXzKO3V13zPPfzOkkq8WRqez94/T+GbVI0VvmC
S/5fayArty26Twb4oom5ykfl0hmeYaRit3KcY7biScjSjtI6CPC4nPzhMdVdC6lN0qmOXOXk4gLJ
h97vho2PBbd244aeegkkHfBsY8pXsmEHcHID3XGYPCczWfbGMS1v3t86KaZXEMtMShWNRQzzW9Sm
a4eiTbQTDuAYNJwXW3dcex0dTXR2cyrGhsBfjw0W4MWOyqM61XghfegvoY+luGd9jF+0HepPUUf7
PHHqk2jd9mqqnIe+zTAVI2obCl/z0CBM9RRTbClB5m0g9iP+k4O0mxvxx5+I3QI/dg9UKvccnPcE
FTBtjeuod+INdkB2RMZz7BX5uuHxvkq53+yaEjNXWr83ASZb7EQOfk2aU9yaNEP147P325gwGk8O
03JXzd7adHEWsflxx2e8GryHPRz8bnX3ouyIpR5/DeyPXC8n/0x/4IB72FoecmzFm9QgFZZ08Fxt
4GpJyj2Wp4hxAr3f7GynfquSp64HXjTyV17HU3loQWtvKgKEQKuTVZ+OywYT/7s/Jmyg1XSBl1kt
DsN4m44AFftacY/uLIKqtB8xpXEzoOhllS5/PpZOGB2ncucVLXomMdFdaZiHqR8+UGFxavMcSqe2
vyqDJYitDB4pyK3IPX+U3Bs2tj5G2f7IRtcCcOzs6IWS2GSHX/FSjZoZOFd0fY8j8pf2/DCGut82
3MaU4fHN7dbcOJb7gTiUYM+NbnbmfVAIxqqp4AGamOrM4oNgajolCPmmufVnBoNkVumuN2l3FCJ7
eJ0+gzRjNW8s/2BmJezzWCqqoNtw/0PykSTGoOBfJCvtdHm6DmC4V13mqM0CddmZsXvPJCF42xwB
yWHMC3LqyuIJtlKnul8WfOOjspvP6JNrukA6Fw1m9u48+xJ+OAWN1C7gsarcVTobTIioRnNYAhfo
qycbXzCSco1FltBVn6RvebBrdA++Ct1pXZUGP0Xd8pDCHBImt3iBC0hBUyepUCLLUYdcImFkDj0K
Gu/z1RQXtC7qBr6T4R+aOpifUxOAJN0u/j5CJlBuvDeY+cXMesMAXLGZJScXehWu+Rih3MTJfsK6
BNVEnvHAMT5FBCuHektZYHUiKHcL8JEwvEXruDAkcWHNr1bwQ8iJMGtr5adl1zo7FFCPHj4F44hQ
/1KF41vT8Mw35+SprWHXm8LcGgYJL6fe1ynuVSLC7jqtuKDKgStP0K+564Uyd9z6/gKrS9P6dwFt
clvRcR9YM5kAXn87yLHPBe64H8v2rXHsmwSvxr7jEsslxkeWTVbcW8GrIIOQ3Mza4E1bnfOIRhxT
Pu8cKrnpeigu0+y95kmOBB2foPCh7YJX9FIWX8xMB+rSSFKBW1pXjT5aHL42I66+XZaUxkc3BM8S
9y1Afy6hCFCgrFipD6e5vsbAvSEmAQt1v32vYy9BO9kEsbzP4109cWovEzPd19nBZ/hacyg+1oZf
bNrCuEct4ammD+7NhB+EQAl7vVZRYGCMT1YliL9j3e7qaWNIauDcmBGm0U8UBDsbD9z7agy7qxjF
LyaeepE//oV+9sKk13jUI8ucJZVJIR6WyhvZ0peqD7HXu4dZDaDJrD5nxYUPNGkV6Ho2DGVP9c88
4iS2ZyqOOiOMLqK/m27Xn3PH/TeNdOxQlT3Sq8JtcP7dd0RGUk6nlr2NS/80GMNpybzubMK5RI9w
UgcFHb/Z/JzxXGKd4Kf75Ra79Z1CndMu/hgrnIwzCu1kJH8bzr4bgIQpQyjVwaNFJhjZbmMyagcN
6l4D9p4uXnqQrNnbjyYL2TJjHRzBjVbBQLeGfx3tmBQOvegbFonq5FqduydmcjIzHro+8BxIggmN
toDNdn0zHDyjbdDpyZgY+DXYNYcnjn4MqioRFz+KTrEagx+7H7ZubLpfPWbS1TzASW9pkeGX2U+j
978X+V01dstaW557S1HK+Ugxjd1UquWdMq5Hb83sU23zNWeWDmir3FZmgMieTLxHUjT32jD+Tk2O
6VvQSkuA/6dFlNt48FqPI4sDNWHxEupedOFnOFSAUfLkRSZ9jUph2xBPYPX4Exe+zU9fZLF1q7In
tHdnGzZGe+tmt93WwZDdg96Ltl7FTw3DE5sy95M2rAgzjsDzRroLrjY1HAdjLtrz2Ev/mBIUOna2
wkTR4N8pPK89WEYfXDTLlj1eXL3zx5SORiuj3Xo0OoaFuqT243P24t8S2wGzQ/fqIGRcO7OpVyn5
oV8hiCbuUTDmGj2RbG0oBLd0jA1Nv0YGa3WOaDhc2P/WHukkGLFI5hierP4zYh8zW7486rxeXBDV
S1Bx+hra0dqa6CWbaia31iui838qGdknLYdV51uvfeFjS/Y+A18R9u7ieFNTKrSGST9dqh43a6Cb
t4AG67HwqucJrRkeUwPWl+7xKPZOs4hx09qDvSvHLtoENjgmDx8lsxT+bAD2Qqru/v8H3lJQImxC
d6IZGUX77K5UeeIWfo0D26YwFPBLWdwfZDDru8X4fEuze5v8CsMuvIlmyh7Et27uTK1pPwtnHeAF
rWBj3uq6hQoUIJTIzn+JEtd/iSPskZUvuqNQYpfh1b1GWXAlbZQeWmfpiDLCfcAe9sVtu/Gm+2lL
8V6zjYoRRRp9YR2RVQI+yzyiWL1NtTcc8jIkBWDz+9jud78rqMtkZBHxKaXqynUHf1elyz+SUQhM
ECcCZqeUJrGxu1XFejBpxiPDnv32EvHUUuEDgd0qH/SsrEbbv7gpFd+k7Ma9D2FjZbnid+g3Ne/H
Bgd8Zl8IqM8nh9RrUiPkxNV3akW/hkhiQjTxFKfjd+NE7s5rJsAHsduu2GkvXZllxOhX8maboHNE
k0VddaTFVuJAvxQf4YLrWBiseW03J4vYLHBBlrY6p/Spv7q0mW0s1S8Z5EKeOcZyHldn6UWsycs+
2S7WUoM3sO1137bSh7HroUBzDcCLx4bap/s4ItACzgR5i7qaJ/AX0RMy9wEbFviNpvil/Mk6WoV8
wBC5lpDQ9t+6nw85Town0dsnP6R6eAhLTQbHLXYGys9V9c20Jqm0tLCVtM5Gr2WIKOCW8c7KoKNm
ki8+kbgmPAP8vyauSwnd2p2DEvCF97Escp66GnVAFJHYBXTRC8qZ0ymgwKkhRF/ypen77sm4LP4J
t/8XLVVvKQFJcof4+6TZD7uoZqQJQ/Gaczj+SQlTNZO2vwY8jcqjpqtrCutX7ACDGOvpRH7DnVML
MMgXzQz5ke/D6ZaHReiP9nNN9GXTmr331Fj+v7ZCShLt8FfRmaZzCHy+KIarq/80MNXRu3cwy9Hh
c5NXt4mZwZjFU7GvWnGgnW07upW1L+zoUDiQLMAGRluC/UDYcbUCrVKLyZxFrp+kQHtNn2e+wInK
6Z97BYjkFfvjB5091S6eyfjUVhLuiljRHGU4B7ei14njI0tkKTbseEjKOq8hEDFmKShvdYGq4NaV
2iQo3psqSt+5sPEBmpqbU6EI5WiJYZs0qr90XS9fdMcv8aqhb72WXgPq3uPUlliJ2hqAkve6tbf+
NM1b6fzt9Ci5j2OB9OjCkC4ucEurr8jgKZxR572xDdCXeZEf7Np4ktynfs9WhZMgpJWIGO8WPnGP
oSnqDghHr4HZqgeRoB1O1X5nLpJbP6k1RQHu2k6oS28t6X3MCsIn9ZPUaSv8FdVvH4D7ykXlSjOp
bjQPd0fX+Z5xvm+tDAOhTOzmOYjDrVea1j/LCF/QuDAModVcK/ihLP6It3QNRyGKWl94/KS7Iq0h
uWJzqzC0wFxNTqSajir1f4dO0CFw1jdRuemNT7NEi1lvEXnNXS7iGHrRTg6kAd082sbIByt4oxZ2
YPJgKPojzX8T5Om++lWbBOiIeW5FzDu/jsedxcGDnEnwJAs4qnWSUvU75mcQOObpf1pg7r9TJDVu
c5flUxdO5Tm0xZtOGMX6NmQ1aU3Hpkg/0nEizOk37MUZZW1OsKy9RqoWMBTwbCDvA5+z3ojJUDcO
WEBlhGj2goa89q1QDsTAIMkOg4tI7lZ1dJ+r+EexJSEi5OOLgWoAYezbIQ2hNmHgsBbvx3iLw5sM
Kv5zUKC17fHMoW/lTNJXH3SSHqOkZwQKRhR4TNDJPQI8si0yLzmZKYY11oo6VE9zaABJafVj2mc0
yo+OBeXYLxcicPHonPSfk/O7B81UP6klBeRWv+mkz27R0p/QVu57ZefzkfUEM1k8buIi3qu+J1td
XfDmoJJ1VA42pmduKH9FeG/Fo/VS7itBcreB5KyYaa0DG5SJ+FDQc5YqaOp7srKp2iYTcF6/Dtiz
hSVZo8qy1yWnRrC6PfUwgQg52dvLFhYXfGkSlg0m+aSV1PsmxPQCtYn9MY8gHjftJ4/NYpVEvXrz
rZoAhzvRQ47xq0gNAKezoHTH4AHtC3a8irZKw0uGlyRABk4tI6XEgMpO59Y6xvzXx5jUsX58gUNw
iLARb+JWmNegfBDQqna11jeeZRdsDhLbJVigPD4WKZ3bjlViIImhR4wV5T26fpiRAb3Ppj7Om9SH
F0GJ8IKRoxDdH+zJ30XR74cEmo8HGYvV2De+0uBs1dkRRYpiU+0dzZAo9RgXM3lx1kGJ1nh5SKqa
fTBvKijR6wZAadvmVCWClu3y/DRl9dfsOGwgMxpKGrCaUiTqpEZ5M/P+H/jpdmPLmCMozSAFZUuh
0xF4BqtLFdA3sy+8SVRi4qdPyZT428g30A8GDEksi7AAuHZ4sHngpl6SbD2ipls745ORnzwsBaA4
1BpJKCsuTFXnbuZdMEIC8GHln1VKWwmxq8jGROuG6ivUUDNtiwIi2/s7FZpjyNL454q7H751kRdw
2shnbgI0dqbCujNussk5Fu4PhQdXmSFlJqiH2Ji2zLn09YUXlCqSESSSVnDp3Tv8h2oDc5+IfAqh
N0AEmpjqDfV//kcigsOuNXHAkLfHABN2nHUi7oD49ZnOGusZ5fU2FMmtkUV3b+TwFlWFPkqGMgyb
uHsNF7M6dHarY5OUn0vdJweoABecAjtOuA1t9zSrxTbQZh9zGKGWaz0SsghjadxsplNSApGVWQ8A
LdYDYeBLS+LWUWvtK5fFpGlRpAhh80JQmaEELe1oC5cqNB9XS9T5TyUu6NfCsinkwoSLAR6hNySV
7FTRPpCE4ZErX2aKFmyalqiHsJ8GDpoA5H3IHFjtfd1sclF8JuNoHmy9HS3ktByVhqH6k7Fb4H2H
hB2O98Zv7t7CeOLUdEggHnYjz/kWv9FOBqwRtBntyYycEquySCzTUgr6GJMxd2rJZr2q+mjPSvar
iPgvY9y/mP38y+4wSUun85EZijtPCirCJM+NKHN+j4VJCYKq32Z7/HIjUJ/VBDKnbJnisYXKwh/2
DjOnOeav4LIBS5lE/AzprH0Tw6XD/hJ0KhrWUFTbrMaYhEF4Pxh62JUmqrmK5xQb3wwNIXIuonzO
DJUfgZcBjEHY2eduTdwD+0qfAx8ZBX8LJ9Qpwhso/wr8Mm88/6lG8PTrKKHnQP3LXcmd0BnrfVPI
pVMouaXpP530zRZnXr2Gfo4ns8VnCoXx3XTdcdsq8dZXYO0D0Nk7K1e3Wldv8F3m3WylNA6BSepr
7PZTg1QR+bTS6YUfEC5sJJQxOpnHcQvT7oKS+Gc2rh7tZGcqNzhxEL6w5+Li2oRkdeQem5CWQToG
dvWf3rHIoMfW9Ih5E4aFnWx7fuAk/IlqLJkhAcZE1WSY2u/BxBaJCTg7ZHZ8sUNanG1cXHuQW8Qd
qq7cRd+50tQ05LQdZjp7nnmqULkQgpPQM2XOVcTa8rn3EmtHh+0v0bEa4LbqYbuBrpXg9IxaEkrG
4hQ28cNKXe5lg+sKFh5r4gyiqacgCZU+AZShZF3UTT1adPqXMAIXTLd3HSt7H20U6qgHGuDo/tVT
kIy9gRipPdUoqw5ivNuXDztOL+PsOdeuMveeM1zNALuK3fI6KmVfApEP+9Aitl7X33ogMd5N5gZN
/y/EsGcs0NOKtLTadoWxm8YqOjak0SXdgiQqEdt9ZFaOr5yZcrN7WF3HkJzU57wYGsoPb22HCdGz
J/LwLUScKLR2o5Hu0oIAkOwnPsAdWZIrciOIFU4uo83gjxsFCYgNWPlGrfh2RtGHd18dDQvDGBbv
Q6fAoAVmuHV4cRqOcanHwyH1+rNjNDnfMHuAgkYGE/XzMkJxIFq79MKwzYgeVCJS3uQkj7bElTxN
fzCoGWRfAIf1CcYE12cgE8qhn8wUL31S7AZZnC6Bq19gkMGN8L1f1D0AVuw4+1OJk1dsI5YTd2mD
ynNHfRwdMt4s3Tdzo0JuuMVmgrtn+dPPi1ON9z6V8zGMskNZ+pziQ1RvbOnrklxa15HW0S4pz0DS
VxUSKVQi/hxMPFwwD3ccZJDNZpRgxERksSyXu7iYnqVj/08qXmdyqcKOk4+uwOSeInL3Fv5uIGic
qiSEeo9Emoj4c+HpZgcugq2TUeJd9fOTTeBxOStYcQ1v49pXqiK8VryMDb5TEDn5ao1zEze4YJeQ
FdFX3nPNpxmxNgtDExuxPX1QI6qYvmlJPIxo39b064/IKcxVMpaEJ8N7V9ZHRMr0MHXiUs0ZlpzZ
Whss2GjTFgUWcdx87ATYTjvOLpoppELRWh4BREwhCPh0sSy7JrnvK+/DkaG/HrkgN6np/ogiCA7a
hFAtPaxXHgKZU+BFyFXI+qZOxRaG2xHqTHmwC+75MTUWyvSoLZmQy0qQ6jsutBV5Toy/dTwQ+GJG
SgvCoEbX7MwlYqJTvmPIJNCm5ZJjKj5Tk2TpIM1HYFGnEEYk8Rc4aNIMN4F9e9VhRV0ZGf+Sq0n4
sRtFOTCoUcKNtmmbElLbxBJVoRn3NsfXOT9Z6vdS2QMDxdopEka1zl9N8HUtZLDBIxXLMcncYPzv
nyPPMRbH43p4DJQRX8AlkOAqeLWqRmGFkuAhGwc9MmNaZAJatY0G9N/ElBlm6T1NU2dTq8WRhEuQ
xTr5XWLFl95EfeOkrPemw9aC9e62meSrgwq9NkUeskrJP5pa/pJWTLpYgw3KUQrGJVbSACsLa49Z
z/2Lu3vcJ0vLXi6J29alD5zExk1s+YSOvdnCmTopcWInxD3Uia/NhOWSx8RGUheMJz4SZwIGqhHN
Ma7KcSPK5q2oJbMWBksvtt9AonF1zpuAQhUXW+Y6T22sXV7s8CbBFwtLpnH1cjLv/VOf2T8AUk9V
VQPHmHGiu5ILYYnYD9mo1pOrNN4cKE7Rl1TgDmIdfDOZhDvRlL9yno2sClpGMqNM2GVgR8UQ3eMe
mB46HtMzQx0fvOhj5D67c/rvnA6TYxdRB5ZHxbNNiHJNEXop8KQs6xDqCVzWQcFvPQ7O9f8P5uDs
ameiwmnIz5UmoZ+HUMrm0UVeakmC8Gl2Wc/L83TFSWy/xIGzRF2nPL7CAbL3TcKbdI6aXR+ZL7Fh
cCIr8b75dx52yb6csqvTNQfHwF1BbSs1K4qRVHt/Gz87Bjm6Rslqf+0P46tGHUebgQCP4Rqtgfen
t1gqbYTxyeyLMy1De0eDqHN0hnug847eJIOjxpdObTlxt4nceajRoFQW0JA2ldCtQsbzOaaROS2/
pxLFquSumDbuD4m67xKqpHIYk8y5eea37wH/G5BqgkvuxtQI0IO1q+boEDfpT89KmFeKazpgpMIt
9hXYgkO2DTBV+SGwuDLGJDB8N8TT9lUCkx9XF5ikf47nBC9tvqNekrafMGLuytud6fYsmCoDoyb9
KvzLyxYyjo9Art9BqgUnHHPg14bs1th1t+uGS91Slu2UNFnowXqA3z9lRJXg7BLGlMUuPRCQnE+a
FLMrx+QUW5+FHnNkjv/YO6/dyrEty/7KxX1uZpHctIWqejje6Fh5vRCSQkHvPb++B5WZN5UHIcXt
ABroh0YCSpkQKbrNvdeac8w0mjc2OrWk7U6qN8bo1RDctcyIp1qacirLgdRkvyc2ZMjAWPhENL5/
YDKnb3OpZwYosKu3Dbyl9x9k/dEo3XZrek+JNZDcKag1bjB3ZGL1/qlqNMXKHfQFUgL+Tl1+qnWj
RJ3hKdv3D/oYZ/f+Gf6TPz4rAgrcE9dMSB21xkYgzggaNUplltth/KBlfbl9/1KOyt6evn/9/hMn
0KUJwjh/BvFK2aRxpG6qjio5jlY+ff8m45S6UYXoV3ZBkVrVrc37B1AmtI+NIFZp1dJNHiXdC1tW
X/sYmz7WK9Rg7e79Q9chu0QUwNeiXhNjbV2JJO5QJvb0vRT5qi5C3mbvHzKNz3p7maRhsanQtezo
VrG6wWo7K0tob39ttoiHBzDN8UofN/bX99X6Li2i6ETHoBDVmSGgp9HiArtVWWJrUu9d6YJsDFYI
d1kGbyzEMNNhljk0XTjE4ONDb6fm7ta0JQmfoW49yV13VZkuiw0VVQcYDPcNmwbmzsZjfJWCcgYu
0zxwhO6KkiaYqYis46Y+YFwLQVL62TrSZIJYE1xeAJf1x6pIt/BcxZsR0nIq4/4ReYSHc3uoDyFp
P1MXCCzGBM3bJpZcrv2AiFNXLf/47P177vi9988QZB3LlDQLD2XnHbwTkjk4Eq0kOQ6Cl7RpDNTa
1J3E7fuXAk4tHRJVvdUTnCrvP33/sq4qY91Gp8EU3jzVGu3YBZo21x2Uf2h4u0XW6P3GVSBUqKXG
2Yx9YrM4sceAQb4meuUMEOShFn14UITFklr38MKa3dSxZPu+sOvvQRKF3ypdnm8pQXDOwZycGI0g
ykgIWFL0ZZmiFGurxeFS1dJN6uvlUicNY0uIhtiy9piS4AiRJDdyFrjKGfqPciSaSDn+/hmow8LI
i1mhOmPiVa+dHb/ryVPqv71/NQw4apm2GLhGrDtF19J9QSDfjZKnPDaBZm0sL5eXOuESvG1Se1fw
7nKdojq+fxAYvQF5k6E7RFhyAkTmtOvim8iqnhNR+vxzvmJi4M61RpcXINeWjj1kN3bfAUcTUrHP
wzi/HnR9V4Rq+ChZCnMIW7lrw0Sa+lgbHquRW8T89F5nFb2hcmDNekjbj3aQ3oaoa85+Nag76FAR
WtjWHJyntnFXTNhVVkqSs7CGEFqD27zQJ4H+KzqLpXIrL0WvmjydINvAFlSzEof4gy9xuSsU3UTD
0F4e6G1YeuEuVKkKEbP1Pi0s1p1Rv3Q7ShFxbOTLUh1MApNb7ibdJtEVz7LPez0E5UxCaWLvBQxr
JBehtuTtO5BA3585HswH/azUzHz1/xn+/xbDX8Dd/4//+a/X7j/dt3T2XD3/4+399/bP8dt///Pq
7eU5SZN//vHNkYyvjL/xO8NfGL8ZqlAQnUB+0iwkn38y/IX+m0KDzbBURbVs2VBJCviD4S8A/+Pv
sMb/DEsxNOVfDH8hfpN1sLGyLeumQZ3V/ueff9nxdzR/efH1P5I6PqZ+UpX8YYom/53hrxqWbRpC
1YUly/zUGhn/r89nP3HHf/+/CicxYWnQfZFNVpEAG4p5TbDXq2LG6ltl9v22iG1/p2t4N3QBVZ7m
wQrv2bnF+IKnOuv3NCNtlgJ4qUBsAAxgBD+lEuvXxs+drZGEGa0Mt1qosTxQtyH70E6LYmG4o5ZO
J1habYm+G1cVcz1y4V/0SYppy7dvo1rBOw9ewkNqsihk6eDmTrhLtazaSrSscfoi4CarsGMWwYzH
HgqxFiUy8SAtboaeNKcOZfAUTQaSBS+1N1XksOZD0kTPo5NwcGLW0mXlMVJARiUUoSZx1ECZNIGF
WvahqnD0kST8KtEtpvJXQhEBfDCt4+oK5qCHyYyiARU7X6ZJbPdjdpaSvSRJ9iB1TnUuEjqZEVin
qcH6d11XY9G/164DK2dQJG9obaE9ueuH2ATd6tAccXSdxO00v2Lh4bMwyO9kQnj3jV/2pCJGByWv
t0WbPGkJUUUSVlw9Be8S0Ow6EJgL+zPDCKLi2UjlFlFmVlO3sZQHRGlU5PLuzur7u97rblHgpZSb
ZYAiOulelSvaSekPZ82nzZ639NUTvz0U+I8RTs1JQb3JPK9iVdOurATYudFC9s9ixLrkRLmT2FVv
B63EgI4jAf0lU7raLywMLQ6+U1ba67B1nkq7x6GgfTNI0ZzrBaXcWFhTH13XFep5e933yTXzbR++
hf5oRU60sqyqnUtt7cwoDHqg6K03Hb0a0bpVO0Guy32rU/yFVrd0kV21ZrSrAxNnTUW91SuY6Il4
kyfuUyJbZ242NFhOA2w37jd0aW+93tbxFbgL3l30SgXGFeAcr9BI02mWp891hqohiSn5dylFG5X+
coMGGSSzhk04JIOmFAUGD9emG1fjjgrVtUkezBI1ZAn0rUhhXpbijE+HnJgYUn9Dt4plPtatRPte
qxprjwD6YttWZNZ1fn3IejWbkpFYzKhdFCcEody69IyQVgajtWse2OYBkPAMHaaYxF2tTU0RvJHf
OqYgqxM02MfWNvW550gGc0WieCFJrN0iC5eJk993sfvMRJ17vHX8q9qMuznvwAehNoSPRuzMw5xz
SscilO8mm7KEzamEmOxczbgpNfs1d42HNOKBcnV6Nx7vbbrxwVtoG3vueRQbmI1g3pFclcBJiSu6
H3Zjl1uP0u+kqng4KaBRmxWqMo9s2ZxGNSlMMsT5TYzbWHao6BR0A9dYlgXSOPDKgQLsrO3JwXad
AKtgL6mI/ajAl6ZZgWg3mHjgGpg5oj05uoxWvM03uVy385DV0mSIu/uOGRG2UmsRKXhUAgc3luJf
qwoYGjPHldSZqoIjWHlC8k9qkp69hR4kFTMf2xaDWAgBuMUccxIKCb12Ipc3qt0Q3chkZO4qLPRc
kmtXgRU7O4uUbMge6SGgnDZN3PGkQgKf4xTtznqLtU7taQERqAIbo62alUU8LdvPl4OIq2Ba6330
PHgWZcYyWQhreMQOYS98pd23Bn+OaeOREtD1ci18iIPhu+cRj6DIzYMXp9/bOPvOgu9lGHQirinh
2OnwSH46LD2oyQiGCeqYp0WLj87ZjPJwZ8hRjqMvhg6AK4o1GahA8AlSWjJc64+FBiZP8p7tJIB7
HpsLJ2JN2VmdMjHV+lY382WDTGSmRIHBungEsMnGTWEh/EqVp1CVVihYqH3qCMuJMUKHRWYTC/k0
XBmq8tKYRrYEGSevyCicB6U+Ziq02ZqE72DNNAZTs2ni/knUaF8OyrGhNjFpCfsN8CNRNXWaq7g3
zqU+IkhZL6ziSD/zICIJUcMZVrKcCmJUoZmwXmNCVK2IKqCvqhvXk68HuXlSlIiE7hY/cO/T5Gpb
62aQh2BBqSqhT1c8thmLtbpv9gV2MMp0+CWi+ix41psMBEgXPyR+eRPGpCq2flijT0XlRa2mviIF
z5tRLY+Wnao2Y407XSrEeVcGNo9eRN1+iLpw4pgZ0SN2fDY79VpQPEQN3TK1SylAGeHZjbRtmeGm
MlEuwQXDN0W97MYKam3r1CaNO6W6NnN+LWNivaCXQXPVepR8Mnx1E1ecCLQbT8u8qVq12PLRZS00
tX+mvz5KO7Q9mIDrQsNugYjrVrigAgwpGT0nHaw4lSllnct3EmLLiYq+jvKL+aKW+irPTZQgIHem
lpyJiRkbZwutEjYXpZggWYsnZLfgidZcasB+dZMMWjCLi3ClSMF06KM7xF/oQrBpgEIqB5AuPvjM
SVMZh9J2jqVirJqa2EW5uqPCfsaX/yZqEy5VBKpRuMm6RnWgSQ3d0AiCeqgWp95V+pWnm8g6M5NS
O2XmrltWAkt9W7+knXhyqu6G2RhpLv2LA62O2jcppsJc27qBzlanMCxaU75PABuvkyZDkiWQKQCz
pLRXGWgLifdjim4E/SIgBKWsgX8FwSootOvKbIJZ6eDgKN1iH2VUCEQkJfN06G4M1z9pcnxbFgZi
zQYMDoQFKTq6fbsyySGbOG6ccdbCsx7Kp6igpIkIYK+7wTe7Ra/WJIa9tHxOf2ogtyaaBKBVB5Yz
Uoe72kDO7psYawiM3FmdTKNLq2+NTFyx9F8k8ALQUlzV1kCduyBwRl9hK911AkVPJJIXv+82MrXi
RoNeWlR7YWfomAFW4M2V63BvKdUGyP64HN3gPTyboH4lBCRykVyJiPwclGMkK83iHgVsgbVlRaE8
XaXlkM1y4SwzlA688CZ6Sa24lheEq+0dBwW4Xm0bUz6ovDsBXK2qyn5wqPfTmfFJbWzG+88zrr3G
mpUhZlboTlScwCgjsy+HZVHaO2nwlmVaYtWi1Y4NwMT+5zfVVEj93IWnh9mkX8ZUluXeuK6VBmWK
sgjBqjp9tJCUdmGEIDqUaOWFxSxDWtsa2sIPCzB4Sr7rpSydCUHCwkAJjpr1ydb0TW2gUHWKZNln
40yLor+fNghG5euSkQFcmnOjY7dl7n2UTBt2hw2jMwcynufD94E4Ri02tkCe6VuhtJKyBUuAfVhz
vjXpkILRLZLshgYAHA1wwLS6yGrzqD/nBnM6UfPK05pp4A74FZgLZXJHeltGfZaidNJD2cEwBSCo
e4O7c8RYt04SxuqsJMO2QAngVAH54WQWscasSWTNGIESNT9Y3bBl3GFlSuhG1JYM5rCJmPCkS+Ep
mBSpdegWrPFi46FHHRJGV7dCxOW8aKmNXLg3vvf5QCe2bUEk4oKILSAkUcMQzslGDlQgJqBHfcsQ
O5dx/FYoc6AG7kRPDdJQ/Xv6t8fCoSmXx/Wq9PLXthTuOlakQyXQ4sm0IgfyyFXCk30mNolPMQGw
aTv3LfPQOu2OfEkAzUj4jZMTdrPYv3JzHecAfwv8jxbEZNcrJycp753CXwbkskzKxOE17BNXngMP
bLHITsL6wegIHOjD9xHRSPQ7W8mXSWheYak5u/J9DMxKGAhZdMJ/M5ZqcFdAydCvE6xUaCvOwCzP
xjFDbr71WHtRla0zX/uOomTVK87JTHkddGdg1UuQcPCuvhtxsitQndHdnNaOPbFwm8olpSVMzlV/
JpmKKTVeUfnJiBS6wEjT0lOKvhf36JvB2Nxic2jIfBqS69R2t7ZzW/Pd0KR9quJuQLXH/TulNzQL
nBfDsxZVrK3j8qaHh5SFtPyQmDb0g4eGrEdDuUH+OOvqEJQQ2DH0sYj3tj7gD6H726g250nlkPhG
1i/+C0+lZ8pfB0CAVFJ61oOyNkX1GpTZ/dC2Mzsj6oJlncTE2h20NREQkGFpAKEThaY4LUOGNAQq
peHMQANMrAIhHipNjYZibAIHzLKp4Xzzcmli071NwMPTHWF5ByHDS4EYecAF3XTJCAtGcR+34Xqo
zanngspNk2FWtyk3b4LbsjrZDXwtGBYMmcEgxEyO8GhIYLFsMdDtl6IHrsi8ZwYe8WqIm3ubDiBi
rrksKgzqNFSBwFObx87uXqugf8JIWtmOjZ3toVNvSQeehWhtGw5JsdSnFDhWG43I97E1gBJJh+Gb
goyxhPdCTtXM7WRgBO0qDAmy0HwGKuLUUGbbariQM3mFkmFlBwKtRzWTMnDKubbRKaxbZu7OYoPv
5ENgTd0YrqIf4W2ohbRIbV4kWBC5cMifm+RaZhLiS+HJoBNDp4eaOag3oNO+fC447JoQ1pK8+hG6
Wic5rzZ35kfpJhVEJYXWKVFIfsKoz7JvHzQg2fp4ifB107K+6o3uqHqknoaeWBmlSUgYGq/EoSBp
0XckYJYrkVVYYLsH5vorfUjTA290fTnGsWi8UPuw3iYK7O9SUl4q1JK9Vq0iwNia3ASQckzAJoB/
QWHZpI3I7Qq+m79OUL8e9MCUwS7DGiFik7dSFyLLl2kpKdYLGg9OnaNHKBGlQ9OQ3pG9lDCReHms
ZCyAvGa2Hc0x12/RsdFfraXBX6au9aQpNnoUOoeKnOF6qtGw0+Sf5O1QMf8IZkSs7TTUq6TK5NPS
IExdQyxae9uG4JreqZGch3QVYSeYDhJva5nk4B0q5O/iFm3cU02H2w3ytaGJbULIhaEifnPJk1X1
Er8RA4fv9+W6lHKVngp+eJ9XEXoafVFA2AeMOm1zeWcGBTWUNrgp9Hrmed5N5zs9moJ8V1uNNQkq
pjZ6u1CGW6oJ36gE8bKCgAQerPC/Z7K8Bnm3iUvIXna3QDm0TuM6WRue99gQ0N0NMDw08hHzeAn3
b0W3+cXOXAsBTv6c5O5pEO6G8vi+kdRdZxIk5ZcElXornn5UcB51ATmADeD7lvTN0cl/aJCmhQgh
pSIH3Zu8qX3ENVbxgWTxmMKq9cc6r+xVa2n7qgxgo2mGADBIXabv9aXASQ9naJmzAlCjdFUqJYv6
5CaQzUcfzAcNBoU2rojgXOIc2GYVKI9u4L3XhwSniY7pRqVhBEtieAQasQMrUSEb6319GfqetPQt
yJw9Qj9e2cyblRYYIpXV9ECX0rlHEIuZVDL2SlEEBwPx6KJGywcrXY4WiB9J/gisMW4voDcnsnqi
KCnjwOARSBLoeOCYbkAbrnrOFJLkCbNNWtAFpBRXqfSFBdt2qiuBjHO/CxZWIoVTCe/OHKqhNQ2w
su/+r1R0l2/pWOos/+s/KIG+pllf+K5X/c/fv6TsOP74jwrp377gReBX/al+K/rzG20RfvWvf/nv
/vCP8upNn1FzfR0jLcatYQD6W+VV1b/MW71/K6t/TJ6T8GO19v13/qjW6r9BfbFN2bRBpbGqJNG0
5Xf++5+UZC06BBRICblWDd0gVvXPaq36m66rMkmo2BVZsMoUf8u0rjx+S/lNaGzfthRN04VCjffP
Y/83qrW6Qt33Y+CqathsXmc2YaDx0U2bYvLHYm3nWnnBWNIAwg7yl6o29RVeLfSN2VCYS97NpIdB
CcXW3HnDdWr4BFfLnvRs+lC8apmkqSYziivA+PpOaUPpinThZFmVkrujxWAwsc1rLNQZ3fp55BC7
NyuMElW8kbuFPIlz5Jb8VrdRauI8ISpC6+yG9jV0+je9kZPZ0ANJjYuC95yh38YjUE4hgnQmiejZ
Dv3nvqnfjD55lCJ3iyxlXvbK1s6tXWgYi8IK0CKlR6F112Hov6mDNUEEjnEVAU+eXKHlW9XEqGDT
vWXIvpEjYoU8T0fWVbO2EFPSIXgRZrs0dek3WeumkndNDxymhFyTZtJTnOGD8lyFBX96ZYAXmFaF
tbP4LkEtyr1lafOWvAYxirQM5GV9XR0U3Rnxf9lzprW3tWYskf4s7NYiBdCcq7rG2j0wz3GSkXrX
nKVAXaFKOoBWuTLl/sH3mOFZ1dZQ0wUj7YIa29xpExRDGcL+YCHV/RXablKe0MeEvsA9Age3tlhU
yI4KU7OBcmdobyFO9ToKTxqoJi159cWzZTx4iNGb0FpHgBIJhFkZMOMGDGVhK89gB6+GWLmuCbdB
an/NXc+qVr/pmmopY0fqHHuBe+BK94s1iLR9nJUjNgd5Y5bpL71lXJlFNfeDEXWNhk1nPeX3+szX
2EVDpxLLCIDtZUqrs+u8q0RITB9FuKBugiytBdjagwk1QQrFD1YQnT3LvsHNsS7j4YVGOXdlgGos
W2pWt25D7EBhNMO2/YzP4iGHze746qkjhSeqtXVjWnPfDNalVt/5FILFEC/pNh9MtHjQn5at7q5r
Nx2jCEscpGSMVo2/qceibRTaNm/Z0bDUEmsmR8HGq+RbOWMSp9r2MKlSvGhO5T96zLMI/VsahXOK
VGoAZqVsdDjZCHfp6Xb6q6RYZ7lpNt5ofm0l9wShOpxIKvGtuvRIWPJN0bVbN8130pidLnclEWoN
vYuwSkLgBu4DCJRFk8l4jMmzSpHhMwNZ5JEESEFbKbqtTZuaNZujA082z+Vg7Fo9fuzptzAjuoEU
ClApSh+VxKQIER0sRSA+MZ9iqyN+vbEfa6Nbu5FzYtE+ggVH8GyxGcsTbpGunTT83oXxt0IBny9p
IxzJdJ8Ks953zLVJskBTNJiaRT8hOJEUcPQQIpgmnAFfB5Edt+KbIAXT7spnNe23AJlodpIf09rd
Df10yihuNUp4CE+wxbHW4M6UaUPrGAUuKUXhRNfz2yHJ90TtrAszWg1ZwnMRHemWjqwuJgWFUAX2
vtAh8cxhesujdzLEwJLbU5K12hjhqXbq4JQxhG8KxU6m1Kyig9MM/VUoF1sdVdVK7pTkxKKxmeIU
IabOTOKF0XnV3tE1oD7Q8aEaB0a8zzuqRGXppjPFy89pyvJKIc8uoIvMisGor1rDf3YHsckKOZgb
Nf4IbVRHuhqyFL3JFeZbjpjCZFi6MX5ZpVCDA6//CiyRjR4wZoJHm+ukaUa+Azf1KlLlYIcIF0nH
fh1MdHD07ulDGYCTi0Q8ur1+7+IqmlQUZAIck7PIbBj7fPc5BMO8GMPu1Eh+YRgLJ51UUY+lfGdh
yZ3HEihJxZJPNUKjqay1a0Hwi1oHOoOJycUZ+x1MgRXMYe6zbOeIvLVlUYktVpiFFIkXdIzXFCBX
FJ3PXWBfy5558kX1EA5A8DViIhCXEgZkDAHiMBt1oxCoClN00BShGXx10SYIWEaID7gc1IGJvmK9
cqYmugowafO63GuBdjdK/Fq8hlNR2CETe++VcZiVNgXiKcsvMnVgBkgG2Pg0w3sSv2fcZXo9sYbm
sXLdcB6XwxZdJBasvM0U5L9YFWkIrrCeSaNdgegaLw7XRp8e0NeRfDAqwi1Jmnu02/a1W+Tz3NEQ
DBg3ZirluyJqX+jFwviD/73yjbC40mu9eWkCOd+VrWPMbCKk5zkmnmUlS3dJxOBhW6H/BBD2urUw
r+DzZb3uWwqzNIqkS0MghmldksULmzp/X8vfBo06Um/b5t6Kh2LbCMyHetIYazIVscrL1HVrPwfO
lWXGss/Dw2i5DGqiCAKqE4Q0kTtb9CuU5t8liTwmV3lsTWnv1zL+RV3Z67J0NkM9BCOrbkDZ7wvT
p0qeBlD0vfA1pwI5sZsiotunklOQdnsjdL7DTY2PcQfhRzVOcBjWqj2sQva6CKzGm3PWrhxVhBSi
w9tMp1hb1snJchV1C3EgvUV/Fj+Hdp5uNRupiaWTnFHExBbOcsNPF7hMkm+IxvubqOC1FvFwLJ1B
7TdBl/ffq5x2yCQ3fSoIZYoyzoFFMiMSnBxZJzfvBpWeikM/+RdkDDv/lVTl9Hv19zns+9zsrwnu
TUq2SHz5T/42Cf5/Y9arCCaKnysU9mlRef/YpsXb88d57/tv/T7vVYSM4sA0mcEauixoCv4572XK
+5tiqhYqAdkeZ7785I95r4YUge/xnhRIFH4XMPw57zV/M1AnYDVW8feafPw/mfcy6f4w65VUBb0D
7R+befXH2S51FD9r3c49o/JrV1VnadQLmnL/4Vz8Mcv+qIEYBQ6/KyVGqcZfW7f+vnXTcGS5xEF/
StEVBhiXra5Z4oXGahwNi6/3wSLkh/u4mK+XCuOaKmL3HMrZrWnAlVFllJM44F++3sFnp2g8uA/q
jTG/HWdu45x411KjgpK4AvzRzH9t6+Nhfdx6Aw3Qd/jzWRWjOLf6ne/UxvTrjX92bsZD+rBxW2dI
rFgInDUJsXWN2f85rutk3liQAb7exXiaf3SJxd930bIHaRjYRVN69TLURwM8Aeis9m1MwM1JJ/v1
1/bE6vDjwWBqDDsozs4JIdbSU7NVqER41JQXW+2OrhTWk6/389lNOy4QP5w0ghKCofd9+2Q2KZED
GEEIQhhDzXtQ9WRaf72Xzy7NqBn6sJcq7bohMUahtJkNO45Mv+4gIx1ojql3X+/ikwOxLp7tyGL+
UEWxdQrqek+RE+lBtAZTeU1ruf/Jyfrk4bAunnDdFkmS6IZ5gv7yJEVNNE0L/f7rv18Z76Ef3FvW
xaMdWkVWm2XdnEqS6tSc9GfcIJazVulVUm3TIFXmwTxspLkJhskwz5gaf3KzjQqxH+57PKkfrg9d
9ZLsurJhOkyFrK3WUnxug53hgmwUL+iAmR5CU6A9bT0Q1jdJDAh7eQ7n7ipmavrH//IG55VKc4WE
SZIouzZYSel3wUzmJ6fos/N/MXzIVuHEBM03JyF5ayFecv9J60BCi25bJAsF3Ugcs4IqrBmooQ0O
tqmmNetW+LOv/wD17xq3fw3x1sUQE9l4gQu1j09yjPKkZdnG+bLiaqkYnJoBUvC6tR6c7ORAjGIa
EhP7CENrZMWgY3DQMiFVNdZgEb22/MnFM8ch4Uc3znhDfbh4MW5Jv5Yy/+Q17TdPT3ZtJz9YOfeL
oFpcEcDaFqmKAMBetIjTMgGzommJlgFpfmeqOmVjGL9yaR3qYHhFfHVQ8f/Vtv/Qle6tGUpPSm0s
eqUD6ASVC1ufpeAPrAuqo165xmR93dnIdYhWGmyvZHlX0W6xGBtrnCO+46yoxGy8YdgTO3rNxGAj
y86yrs0tEM6p10OqEtKwL5t66Rrttqq9DQM4+NJ8Z9TpvQ1ZVtD7ZLIJ1zs6wcAC8idRMCHmhy4j
yJQunBcYuKZVS0Uk6jZUFw6GQJVD1spKKMk5irJFVwc2WPT0rs+Nnwxrymf3w3hJPpx6pSVyTq/C
/BgMxgkt+iij6OmqeTFscTfVIemq8Y7hFYJO3+DlbRzzJw/DZ8/C5cDdDbqp94Fz7ItsUZB8lFBT
//o2/2w0uBitg1b1NZvq+VFr44fa0O8lMIFqlj1+vflPRmrzYqTW0ji00BHkxzynQh/p2XrMJFVh
RruVt/16H58cgnkxUjeA/4nl1POjIlslBXRTEqeijLQDbhg7/skl+GwnFyO2SERvam5fHvsq2hdS
tu3Rk+aA1X7tGC4GZRNpPHR9Mz9KgJ3gmaRnEKvu1O3V9a/t4GI4ldA+SqBPyRGyMddLeihNlDKU
l2Elq/Nf28XFgNnplp3lhlIcEcccB4miHpleV/AYo59cg08eA/Ni8KupMRNYOBTHJOpgQsLIWbQk
KvzkEny29YvnG0VaUFoamgdt8K+NmHKF4b59fWbGm+QHo7Z58fzG5A75slcXRztwvjsq6jinH46O
5xwbT//WWvJPViWfHcLFw2ySwF3R6c+P0RhIyXMHf8pu7r8+iE82blw8yoGQEvrzVX4MO/u1wkE3
6ZEGfr3tix7Fv162xsUzTAhTTzKCXx2B21ZNBU2MsOiGAMxd4tG3Vp0XF8F4TsDUKI97+Xqvnx3R
eLk+jOgi6cscKnJ1VG1nQQ0bBbuDUPrXNn7xRLvCV3CwWrwucqVb1wGyrrYhcuDrrY8n/Qd3lHHx
OMdNzILEL6ujXWtUkIZ00UThdR4G20Q27mUUrmls9VhISv3w9R4/O1nj9z+crNIw+oGMkurIrHQ/
KOV1q2FP/nrbn7wljIsHG9qbG7ZaBUHI1r7VSU2gkPkN3Bb2Ju0nq7nPpnNjC+7j31+ptLYIIc6Y
CRXBQ2hJ+Wsi9/EqBd4zR/yH5TXJ1b1l2tiO835U9ejKWXakiI4ANgPE/tByWyW/R2ozrDM1QEQS
gEMNW5dE6SFST0ajGD+5ez47IxcjBrwds+skuTq2abvIpBzW0HCAT72reTi+Punjo/WjW+hisHDq
2CnsKubuZ9q3cnXFnADTWtXCvJO1BkJyjq3f96vN17v75P7RL4aPoWpjO8F2cexAIysFnA8F0t5P
bqDPNn4xfJiq5iRFDc8wMglAKEOUEKWFfvXrP318qH5wpvSLcUIRUj5EdV8daemQNkmPg3NmouII
O3/x9S4+O4CL0YJae6lZVI+PrgpX2SZQaGpZavSTS/3ZAVyMFs5otPU7i6TaqkfqjfsvdogKi0hp
/vrP/+R21cfD+jA4EKXVx/6YGxk1RbOxCs1+6e1axoDhhbtSK7Pz1/v57EAuBgpoY3jPjaI45oO4
ibpiCY73iN3m9GubvxgjUrycEDuqCu4w9R0Jch86DoIgm28/2f5n5+nisW6dDuGu5RfHACP9WsEx
Dxwisad+poiVRivkscFqMTNzsokxs0LhQzUyYcJgTwkpwfpRAcbWdYOId82OtlWjxFsKqSnBI0Z0
FfuWs8DZmLJCgt4OTQUftKA3S6eiX7alrs6TTLaXpAvekFQSzxSwJDMpttR5UBfmPqFtzBqyxJLZ
tajwTL1YuHEsX5ELwvvYw24SZrKOX7tDLE76OJZaDFUkSprzwnMgCqcBvsI8POUp/EIViMvCCdt+
01RVfVsIKVijME/oO1cuTDTFm6kZuh+qkGj1vj7Dn5xg7eJOL1sp6vsuzY91Kq5IgkVJTvpFi3Vy
XNd8vY9PZnPaxc1OOpClNWGTHQs4IGs7trQt3LL+DYGmDQuqCMFmauInj+5nB3Rxx0Ozcqsi6rOj
pYn9kHUPlGP2RZ9uTa7V18fzyUOlXdz1PlgvdIm8GTUEcpuqJgPHhqW6LSrmeL+0C/3iXdMUHhp1
zETH2LJhLVAwmPBSc2dtDQbil3ahXbxfABdHoYGT4Ogr5d7DTElLM7rpLP326+1/diEuXjFVpZRW
2WpcCN716PNGnk5egkjwHfgJnTn8ZKLy2dW4eNl0QxhnsqmUxzLLD7aj7csu2PWG85Ob97PNj4f3
YaTu/JB5Yd7mR73QnSevk8IjXDZoaBHMyF87UxeDXC3UEPlKZRB+J9tXcAmezaFhnCGwEU6p1v7a
O+fdm/rhSGqpNvuiV40j07Z1n/jnFHt7p/W35HX+2i5GY+7HkzWYhNQ0GbtARLzshuJcB8VOipxd
gtL665P1yfUQF7dViFPHNeicHYMIfwR56UQk/eSJGMejH0xbxMWdZDLH7dEYGUd/aMBqB2+usI+/
9ldf3EVq1+Hex6d1dEy0wyNov68h0wUtbJ+v9/DJICvG8/Xh6ha2NDi9ZevkrhWgeFLp2CryTVyl
C8keNfDeT6al43n+0Um6GMwFtdEccoFxNF28Ma4FhXZ4czwFRz+cRKil9N2dX3swxMVYXnREStRl
xrXGZwt8y+yn7v/m7Lya20bShvuLUNVo5FuSYBJFUcFKNyjbspFTI+PXvwez38UsP8uq2pudHY1N
EUCjwxPO8VQMIiB2N11jJP/jmJL/fe+E4bIy9YbFLrWzkN6OPwKaqih1k2r396fz2ai9esU1z0sp
X9OtywAzydIagMXuVpPer79//Gcj92q5oJ6ash41AdicdJJUaZT7o6XXXzyGT768vH6rk8Qcwqmz
AF67p6y2TmXdPlJa/8W9+SxQLK9f6cgTVGDbhKkQVZo1/C0z287D1pkxCqL0qWGlEMmuwq9OP3K5
7X8YxPLqTbctx6WH2bUhgZwKG+AkeFmMWtm4lcUTYaZNU90WSlu7wXnMf0njR2a80DJ7Y9iHBWW2
/Ft9jGcq8IIvZs7PjtvyaoYwoxEsWZI7Fzeg1XpcqFm/Z++JovcVXBV6jE7kRszuzqmTQ9rDpFTY
92CAm80aHCDkQlDIS+6ktosvZhT9kxX8n4TYv6aUIUnQVthZeXFHYjHRk0adUBhOqyg/FMgeF7xV
bb4VtVrVwRvRh50hxLpWLdXlR2B1X7ycyyj707O6mnAQjNLDHlCqavf3c4eR1JjBzZBes4ttlIQb
2b1aVb79+4tkLK/8n37b1ZQTBak9iNjNL22fBL5qSJVZI5A8jC3mazUbSMJrazqMcfWD1vanwcO5
VkcoB1uFUbise/IqVvlbZs1DHqJ8qTJFpz+AszUG1tCv8/lpzKljpXouWadwwVdjSn8HgssPu6ae
S2mSkrKlBSaLTbqRaNtbjRYlvliuqi/u6CezBeUi/7VUjNQxWB39dBdNRL+ljGoKrKAw/P0OfjZo
rma6OS9RO+h6fkGJCPbdMtjC1uVmNDwqe8Phi13ZZ7/lasIbZRXRDjNSz2jVZ6+jzpn+v+HZnt0v
BsIn9wjwx3/do9lpSqNGhHQJc2pmTe2UBPiA/36L/rnRfxhk+tWEBwpurqFoZBeKydtDRBvFo13P
6uDgMoJKE4cckhpasHqN4q5smrmHVWacEoteQBPFxy6qljJtVvr7mWDBzdQouXXjiJNqnM83fdIi
o8Ggyk6jHGyqyI1x//ev/tltuZo4w2wO2g684CWg+wmQBDW/X0XwPvvo5VH/a7YBvFwYmQqBY0PJ
NYv2yWqz179/6+W+/ul+X+2NHErl8gHa9CWrXAqz6TRxcUhb7QMsglOf4KZP3/6337Rc3L8uQgyU
CAsq+lgq1QfkwEWHPOEPtm/jJl8HWfUaac0X6+ZnN+xqqjKyjEpmY4gvoJidjR5SIxvX2lcB8382
jn+6aVezhFFoVjXrY8xefttb9UYCcBms+6I72O02xxNPS8ExjH95jo4muDqkOr2B4BuBEdOd+eya
0dYiKRTiUAA2ui71R02gQI2e0oA+p+rFWeiC6OcM+Rj0NbLVZDfw71a7/c+v0LGT/P2hfHajrqak
geh+optZdhln8QMJy7oR2lfv8meffTURgZzQJa7v9GLn8mZo8KCO7RdT0Gf7oqXT5d+DKfbS0MYB
nzKDXnJxZ+pQqYJLTZFpPV8S294F9l3VfTGjfnIh4mpOMjBsR5DiMvb1EDDDJN5V4B7//gA+2UCK
q1kjAzQSTUg4LpYNGQUbzaH+qkTrs699NWvA9ANNaI8cyj3cUR53f48o3fniEXz26VcTB8E6Wte0
Lr1gUbkt9PgSivDn3+/JZx+9/PxfM0VR1nmaKzO/pFEGM0b2HpaPovb//umfzHjiam6IrBJCfy+Z
8dz8G5EY8CJm+AzolR5G45Ta6c8qab74XZ9dydVEUZXS1uy6Sy5OVD5hRdZwGRCE/fuFfPbhV+9u
MA+uMcxjcRkh3/h99B0NS/k/Pt2rdzeFXojDqk4veuI1fj+wKOQYC/Z//+Z/HPQ6zIH/fsAzUanQ
1uP8ApruJU+KHyaNsZHEwP33z2cB4ZP+vxma33D1ygZhhRbALuKLkNqudoYTk4FlPw/yYNXuQWR4
EQFEItlwBppLWz9qX2xuooR8PIUzTjuxQSx2P81qrdsnozN2inKjofkw0ic+JJuxcWTWCV76ym4x
UNvdvgWBZ+bToR9eJvp3U8NaoyjEOYwyNF4ZKb3BwKkVKOboyR5SBIyHsjv0YrtM7Q2Aooo4Nz+Z
saxrgziwttQG4A/7vbctOH/mCag72gtkJweZguqFZNFX8G/1QAfHdMch/cTC4Qbdj1h/cOxow3qh
8eDc0sb6EPmsHWW3tN+bO75C7bSPVkiXhDyofLqx1PckP1Ad6CDhDSB6THW5VRKWCqrZESlQQI1e
csufAS3n8xUsfaSCzVnuowAIH3svQhm7CmV81TRgO7d2cE6CXzZdo47+zKq3cFGDzITOgT0EQ2Oh
6iMZeg/WK5e6rIUTAfy8z/ApQhYb65cAsDRskFR/0LNpI2v+Day2noM5kvhBukPocQ6N6JUGRi/1
V1rYUXNYb6U+7Eu6hXPaGGyBxSrUV017K+1TQwyj4CTYNdk6xB84ztBvVbdfbqE+ijXnRJggXVCC
FwN0Irax8b5cpBgmkuHNhq8yTv26zkFfd69uat8SvliJWYB+/l/ePEbu1YIQDaSvgWYllyYJY56t
9R4SGf77e7HM/H96K5af/2tiTfMo9MaCA0hves+Ezydue4bwcyq4tMIWX/yaP86wXMLV0uCWyka4
PSaEz+2d0RSrit0wDXnruhG7vqu2ItC/mEn+OAfyq66Wijqtq7ToGvYYXWQe3JIyOXNEsvf3+/XZ
PHW1VFTd6AFS5XxNkeBjFBJ37up92ub/6X7+T2vx5T83/t+F/38u3eXbXy0PNWl5XClGfCl4HyI4
27oajrxwUWf5vBPLnqlJ7wexDWEplIa46O3z369sGU1/GglXa0c2ttQ9sa+81LSSvgVeUz1VZj4w
PQX1k0FZ+tntpq/q3T69zqvVRHmZhlzQji+uFYubwbOse6HD5JvmDtR7aRO7TGoqNTCHQPqmoe6A
XAGjTAaxxpn0ygfM9/+6bz696Z9c+XW9t2NzOFBZjoM7KatbGkays4a97RHwPUJpcwr9Lsm+qrH9
5IW7Lvx2U8205ynBXu2mH3mjnhu33ikMKKKMvhijn13P1XyRoUHKFcU6Fx1pCf2hNFWKBAlJg0X1
IgfOuGA/yy9CccsC/Ydhc83odEZ9CgBDcToX7Y/SbM40Xfp63t/hxkRBgDPYgimXB8P278P0k9fb
vZ5JHEvmeKKyC27aN1iW33Mh3//+0Z+829cl2UakGs01u+xS6e2N13Hwtft3126/mJg+mQPdq6lj
6rS0TUyZXFodU2JuLgvooc3CO6smGDjLd6+gI/fvl/Ln0xAtglfzCJJE1YpSz8jO7Mv5mEPmp8CX
f1TTrRx+LsaerP7y7PXZiLuaO/TALbvMM+NLokXOozU39k87KcRvVOcgHAssDJCsmdXobEHyEjW6
Bb+R6YyKgmrHd5End1CES/ty3vYD9KFgMBBsAEuNvziw/ZOW+tM4vZ5wmqkfdBSFlw5uF82IgPfD
fZHCHyru2ftM1ewvuzD13TTDzbI1s6wDSPVdsgTywWjQe8Xi38yXihNlwuk+S9IdP+Gk3tq5nzq5
H5YvkTL9ZX8B9Zs9VI4S9aGjY3/JsLf9h+he++6LleKTwXpd+mznjqishOshs0dLfpKsgT39ffCA
lfjkrb4uelZAcIfQbpJL5Ob1rWyhK7glbB7Vyb1taM69aQ/uHtTVW2o03db1POWnei581EchTBTr
QQlH2KsIYPeO5l+EWy1uvDHWKMgQpXdIeInxK4wif05l5PktfPanMqGnVINdu4KhhFMnSkDLJxO+
KYGcztT78jwBJ4FXkta7tnTzFdSLn+VkpTeG7gIuqax2D1vlRzSwZ3ORyx+TwZY7pZRxA9WyWI+m
Nh9bfUY6ZTHW5Ny84gjptxH1mbR+Ql014WPt5xTCYGahp2hBAa6drCJqP0eYUbuy22nCSzZD7JHn
aCs6SzWQXj18KiqGw62QFU4SE7InbiLtxnYgQKQ9JM9JFin3KFE/pl5kD6Uw81tgmegIVdSH9yKT
yYMtgpcwlDkMGNt4TnK6aSO9bdbDbM+YNqnJaKJMY08wNj7qAwbpPNwPhZat6UWmJ8Q0Dm1eAts2
jHsrCjk1dLSBW5HZYcMbnH3jhcWRMkU0YGnYxyQ+jSMtBeEurevvxLc/0mqIDzLOqI1MpP5Ul2N2
J4YWCRFp/WOaZ+FB5Amd34Ux9HeFyNrdgPloT/7scbRd3GdTEJwjTSFJ6zT7mAZzcZNoqBjJa9fP
nMGcgvh5ZX9PolbfzZXTb2MYzjuz7Ux/ckOwGeRR/HTq9LukJcE/YLpOKMoiu9S2myKEwQxs9kVz
6x+OEFCIcWEMTVwCs8/wdxS3wumw0MHbhftygEeyl73zSGPLrouT92Gsch9jwOiH4dhC6KofAdSC
FgFJEUEgamTP7GDELyFILXBCfpfVNyIyiLzBiqqDYmNn/UfjpH4F63H0ODfFwV7PHd+FKszcSm/5
1muDh56SqLAHJDi1N/rYIo2K5g+qv8zdxKZtDrah8V2QqNAdC6HkgnCFOsoEGZo5+NRtwK8GQbYd
i2mT1OfCgScE807RgGAAC4rxtEb8ySotd8LLVqJ7GQO03eNb2xFTFEy0vfId2K5V/9bNzk7jKL3y
AJ3m0kRhQm4Mfir7qIdB1meTUWzX9r42Buoz8+DGyPoHSRTc9gp0kn08HUJgoqCIyJ+BIO1OQWTD
qbfmtTnKPVftQs5f5UZ0NENUbuV3M8neJK96Xdn+zH2eqegChSQawARay65OW9uW973vQdNniJKm
EsEApJjpttd5kvG0X/4oA3IHc3utxm7DPWnYwoTpHTPTKvPqDav1rmJDOiU2Bb1wgPX0UCdvOJUO
sIy3s9XcEjobenVZOE5NJv3GQOvM357xi3D08DriPATYRlglrfPY6jwNo1/FKA6CYtVAM4Qvc89/
saLHtvnhKbkeacrkOtr8RbnRjch/jdrY0tAWwRjYVvJXGibzhrBd0Xi73m5OhQtsvwVOwte3FDXa
s44RJ0rBZ36X0qFx/1aPKLzjb8vOQQgcz+iRg32neSuHATXawR3qGLkauYFZfRD0H5Y2laLLE7Pl
LfYmQvOm5jOueQjpMYrTlTlDgUMFgxkMS3dG55jz3nfqpIpJ7AmDbyodNGuCEbTqaTqNXeSPjBYy
W+RzAVFlahsXILzs7M5xjW4bMdjKwNhPUNPjLr4dkSvpSt8nQBTdjkkU0lgCBCwrs99tmh75nlAg
blVQ+aPi7R+3RShRSGbBLliGIRcN/sqTcBrq9p5nlJbBkVOtXPPCwlVefgTu7Mw/0JPsRV9V+Bsq
7KrqBPBsGW8ZgfvYRNs0NN3ywNyF4uokw0cbooszi82g0xtqfGCMpQfCufFCdTPETAsMthDqeBxr
hygP/Kp/njNkb+4I+rOt9jy6ZZcSepw8xPSGwmGnq2KtA96K07soPixjZhiHhmCAAzh5dn7ZZrOT
M2J13IgGBoRRassIGJR5X7X3aLacomISH47VyOw9HaQdbw3uWOgk3zS2ESJL/Sl4jCEZwH1aRVa/
Wd5sxlYzh35BC1hf/AxrdOxxBsYZyxbXgChu5TXRZkFnujl0wWVZHd/G3LoZxfCtYClpoTY0kfi+
DPh6/tZb42MAawgyLZTGDz4e4Wcqv9HytSlz+gt7ceb214yX5XVbvsryS9KazZG2gfLOUq7tUw7T
I3g3p4bRmr8YrvPa8p7wiNvZ/mFix+ny/pDQFWinH7ZANMUZIJnfl/tegDbXq+Shy54ie76nRBjZ
tzyUrvNteUR4id40Y/4udbCYFp7DYZrjTRN59wZTQeKJBaNZcZiQ8SrKxn1nJ49opehkNU/AQLAW
R8XrgsceRHLnyOJO6cmWyptnUj2E/sH5JzIlOTkZ9UY3WzRB/QHqq0sBXKM91CNDtEiLvZMillXW
vIEaLW71vl9rUyC4aPaHrq6g7UU93hjstBScmyuo5t2qAxvM9FNnqLeICEWMPzl7ey0P7U0cd3Ib
Rvpu0PubObM3bu/eSLN7VGJ86cvmYTY0KnUVIlfBMZPXF5fyZRhG3vWYM475jYDUW+ZN35ooPGb8
HNbzSL5SdafKdnHtTGcV4o0u9Df6JJ8QOyaUOqBCR/LDVguU/WhEa6o0UF4XzNK2rcV0aFYPVtU8
s24WT0Rc98A7cQd6pyQDNlwMrD5Ir6BMG2JAbeXNO/ZN4U/T0M3dSFe/AQFFr9eghnO/9hxqy+xO
UgurGmjMk9z2dpisYwjCPnlENOVWxSJlqGqgCC1Y/KdWv6MUHS8r6Np1o8Cw0zdhATRywMaUWQUD
2kMEPTjlgZJvhi1MopVR66tWvlrI7DwZHZTCypfDgt8jZpwfdeJu91MWod7xZuOtEbFxC/eeTaI+
efGR8gyLKoxBLx5DlYc7MbgNebTWyZ/1vjBOlmYq9FO9SU1INjlg7TODSi0zenEyXH0DHRNHqySb
nOYIkpCkEeOldDY/R8AUg32vF/Zyv0cspHT28l6jfj8II7fusqBqDSyg2s+i6LxVCaIEbiiNq99a
itzktkVt/Mi4HveeniMoKOtYF3D7aEyeI0nED0fc/Dh5s70eQTx+NNaMA9HNqsnetNYopi37Ztr6
XDeHbGi7GkcVyfp+b9jYtldlPII61RxKI2pIjM+dl+YXkarhd6U0Y6I2W4cm2Euju3c5uPlmGHow
a2sz8zuzHjRsfmrcu1ZBXDkZRM4LDJhrKkuUGnB0oUS5jEXTaSj4Lov2NrCcgtJvdyn+gSPF3dF2
HnCiXT+lqLTBrbd+ksQcmdohhV8zdPeCJBROTLC6JhDyb1SUFN9CRaVi6pS/3LEgRJsDngUtBqE/
gv1eWD/HqAAglzXZ9zAy2lPSdHLjaAvM26Zg3SxdcxMElZ6tgt6WBQt83n1YNQ70RobyAa8uenlj
tmzCwcs5oqMdKJfIc+Hhyk0O+wsW9CD2YeRQP99n2ma0BZLIEJ0IFVj2poq4GDf2IrUxk6aFu9iU
cm3xf9/boe1ehm4eTuBr6q1m1MZdrOI0gSNXa4+GlOYHcoXw1kzr+SZXEsqjKaIQ9pU2TOuCyNBa
y1guNC8DnQTu9jvnJvneZRZmOmvUT3koYNIo1/Wxpupn24GSpbsmBbCVECeg4UzfUzAMP3q7QItn
JPYhUn0BUbmUx0kZ7o2mwpF5x5ge86irH2jPobdaEjqFFwQ/mxbtajO1mgEJe5rue9P11lkzLDZw
sD6vuqO1ftNo/cHN2gZwUiC2IirjuzAR73qc/BQ5LiydQyEX25yyEl8nEy4bHb0b+JN05swGcqHc
zGB3NDBwew//obXUa9sNS4iRIf4MG++OVtIHeD8bk92JNQAtcOcnIQd2TBByXXhnmzzXL6GyvU3g
stLxFk1eeovgYNvN7K8zu7hPLI89pIRlzFGqkeoRNj3uIuxrnvFECHZlZQ27otmmxZdtx+jtGzb3
wkj9pPYA3I+3Cqn74mG+ZwPzXpgloGv+2CoSzk5KsYscde+akwd6i/2erlOhP59xQO4STeySaNoG
E45spJhL2Ic0j4tHwRAIN0pd/Aor890RWkmSZJguUgsJnfQvGROBl4qH3o23prPUBuUenfR90C6D
6CHPYBnSrLLJKsvditblqo2t53rPXp2xW2/8IY8tWiEcvy+Y15F6cQuxxCkzuQV8fgeZ/NZ1EGJX
6VMzlNtUeiztfalvhHCLnWu2znkqjHCXFDbCeVDFByZ+clcmZFFkDKmxk1bHbgGjn36Etlg9GaRL
8m2OvixzODJMXjX87F3DPHdGxelARucqDc52GT3QirTwtVhfouGmJ7iKmV27tUdgYFMb31Bh+gad
+meRYoC0Yl1RZJp/1J11N43xbdpYW+CRF1sGOJxlm66EWd4jlqCx2en21VKFCO3Nq/ESsxa2U/c8
8YGq734OXu/4VumoVZITWghLJMYAWH+nPfi6rICqXQVs/YvE+N3XNoNouLXEtF8Ksbq+8FGd/ZKC
vxMrdRMLEP9GxCitnd3y3N2sTleOE7BVqoT71Hg1As7Z2cAh7Kkqdl4HxfXZLCmr3nN2pu2Cde22
RL0fkgxsXoBdzWej9LuhFkSW0NyWVnzPdqBTutvlqoWs7vNiepvt8tjmjN+oEOqBxq7kaDoVakYh
k72I8uSpYjpHBlQcwk4bwI25S8Vm+xTW4gQQ9Ki1ao9z53uLWNjtu6MN6GCK5t6vO0557OnjbRsg
vu5MINZ6+JF1XQxy39gHpcaEoEUr3v3vrqQuoZ2o46NeARRCn753IOFvbDp7NsD24MLb7koNeO85
2KyLatnAjsmNxvMiLYplDMcIftBZP2FPWuTh+Vuft4fUrW/caD4nTrSPe+vHCGutMIudAR9+1YTZ
mWvael2S+DrHYsue/b4Nf4I5gWkrA21F6c17FpU3gupLDBCRuQXnF626BX+nG0s4x6SYPPUs0Pqp
i9LUHp8qcg3I2Pkyzm4ummMLiqTG7Zl68/eQ+EgToVopyvDObTlVoSfqV07o3LtoNByvOGUKNa8e
3Lllw16R0WfK8S6XOp68Yumu+D568T6fR3IXsBAT+thZv8mWdhZHz7y7gSsI6qHM7icCO6Otb3rl
nvrGvJehdYTuWq5aDZim5r0683xXDeJkhuNvdLpPgyMJBaQdXGWYFDSKnPJq+FaG9cnorVtqxCog
GoSGkCAcYjnem623E2n92y0JfYqwvRCveaf2kNYGiINZ9wYw/Wa5E/HkPeUwXK3SOqTsMlew6Xse
W/g0huIu7PN9nKZg9FRFTaardtRfWgxbw3fGqSaEoh5t5dy1bOJxO+toZ5of2GXGPSjJeV20ZrPP
CVXtyTeDAB/JfUR1DRkkOrYtG+Mx2DGiY/IGjV+A/obBxFbF1sBi2KP1w+A9zm2pMZYItjY8nbVb
INZtSq87xJ1VnGRp1uu8rdWD5o2Wr5VTQ+HUBL3fs6vqAn6weIxdKwLmnXxMaf/cjXF2axVFygIg
5Q3SlHzNVTLWtdGQJ9F5tLd1us47MhXnzBiNN60tJySyMfWUHkJgAnXecz3o8hDKKds0dtW9O7mZ
QDSH2StWU2dHPwaFpcfIGT+VmQ3OihBXuh3zwCIMZvbHumG5tOuxxGCk992FpwrNmioBUinCWdjz
iV5v26lI7yzFPiZt2Hti4BQkzkKgKXoxg41owIBTCOzXuOxprHNn4JzSnc8tsJt7bDgV6qPODF/Z
NvSP7tQURDLxH0mmq7URu9/ZXjgPnQzVq+hm+DyDqyPIHNApJocqsWrAPpaBw4qmt+zIOYXTb4bX
KoPNxLKpumFt2mWyi/WCUra6a6Ibo7LFsVZTdazaxD38U2g5WFl0nhbTUjFIdxM2fXquc6/b6n1F
fj121AZ/kDjPHa5rofdizeKVPXhz7v6MB3GJgnma1qWbjGu4tl7sp1YLwjvykDB7SpgtOxY92rmc
2DwCvxVmBuqNpSamU+QKRC86Lo+w8Jhox0H4mu7U2zK0qRW1kt7ZI7yPvymaWnZUQyIvbWJ0v3My
+m6aUN/Hv25KZyLXVdOVwqFHP6X6qG3M1swORpyB1Q5oc3uJGnCIdm0Np27I5TPe4xp/aAIJXnOQ
g2Gxr8+TGn8YKJbRFbR9dZqFEW4aeh/egC00G60ful1eBc2ptVprP8KkOysV5meKrq1jkmbquesN
85sq2+o0NrG3UpBWV5bZlX5I4+zKjVhZRIt23UwLg+AwVdiza6YE6+lhI3DJBF0Du88cevMs2cln
d6hm3OC2OBVDU/humBZIcihIsScVoZorsxtBt8ndoApq6M2m9U1e4U2h2J3nddnvUwuIejI5gjCl
w9HE7o1DhBOsxJCQqF+UKIF+AvHfrtpGcOhw6Y151jL8BpgYJvQqCkP5nZkvuqGqQZKJakUV40rF
uoe0xyirn0k4ADY1lLumbFqhBM6xUqZhc0R6z75PmKPvlEbvN2KS9VoNffrd6GirE4VGWkBR1bUy
cjWPKB2s/LGA+vMqbEffshTpd6rSyEc59ZL7pa7Z4+Wd+109ex9DEMU+ujdGCSmAja0bpR+ofmLc
hSgvDAN5WYsvWdch2dspd7RI2m5NuGPZG8U42jqH03U1whS1OQOQNVFvk0RFFCXRyG9DejVxH7dN
XLmU28yYQQPH4pmGza3TO/3Go8D9jAN6PGjCtX1Di9WxdiwHEmbiEsIz7HdrGEktJiL1jZqdokES
54IGGdEyDazbvBnApRrThBYwaQK1CRr01EpntXdpiNi2um5u+2Dx0dVFsXK0ynlppdavu6okOtsj
SAuiqHvPp3Dc6eY0c8QF8V8Ahl/1yh5R7IXzShDoiqZCbdKZntU8s39pedIc8aOxFQ2C26Gpfocc
YeMivy1y9eB4+m1Tyycop9LP5/S+SsYjR7jbLs5/Q8zErFPrb0bKTjrDfrUBOcw2okKPNmRJsdEs
WaG2qM1V2dBaxe1i0TPFEwepR8ypN00UxbSspD8yt6bfJ2qe5kCybLiRvgrG8mfK/hkcOJ00gQ9h
fS+SLlrhOdwxfn5qIf4IT6IyjTEZQiGv8UfBqfYHluB8iPZjZZIToe7I7OcXlzImlVR7MuOHQBDx
VMu+3ImfVEZrBKzxZ7pWlv1O9lixxxEZJ/u4B5wLKvMUzC2GIRL4HOAazlDZc16F37TOPIdZ9ZxZ
7u+hNg6Wm75kA5SDNNDEGsdcS51GXbNCjS9JwYa6xqq7ws912y1zMAEEDJASjSCYlZhDo/PYd3W7
EQZBV7t6nnX9DKfvx5QO72WICAMtsxqMfTsTlqwn56EvkjO9ZL/DUXuQvUVkPN5WqrS/OcvCwc55
wgEQ/6r1AlNbXG1ndrVEI8mYuIQqZrYFjSu/ySSnHk17bUmjkgrc50G91ZPg2TPip2Rx6ASe3DOq
SLAaFSJ6gIIbavnDW5HI11FzXowmeTGdcKCTxrVR2xQn4vpHQxmnAHPzTTzX4Ykyv3zjlPkWM8OP
qWgnhgGanVFBiV9onhgLKCJDDkq+LGGLMTXtTdJzIs0RD/eW/dZE2lkIkWDG0LvDmPRYxFFggyCz
HgYa7MkCkOPBpQA7Bs1l9RTO0V3O/LEem6LxcX7sDMf8XXjE5yu5GUtxHiuCBWhm7lLEOYSN3W/I
sr/V7gS7N/W6zRyP70sFYoTWsu+NHacOqk+s0Pf4yWL23qmQDZPsHrUw4GQ7ufexmyyeUCoM8V9W
TGXFrUlQA9K5ITa8T8e26P0hJdmiaecs4QGRity5mtzYZfE+Y07jbyvi7pXAAmxXBLhJIJsDJh63
9sCLj4bvTeFDbLevcy0yAqLBEnCPh50XsWa2qoPYX4plBY6emqI6eE53W8dsL6v8xmG0h+hz8sL5
bVfRMZTzN7J1Z0Ghv0cN2CrVA+zqiXdvZvpDQ4/kWmbdexCbDmD9+J7/qtYJSPRKd79H9LKtIRCw
AVP5g+rNOzsljF1Icc7csmIn3n4QKaOvfLbfZhE6B6NFzY3WqQWFj8mrcirkKwTw8pRdRFxKVuye
8+nNmOgeoyB81tT8nJtj4gcjdMSorBUrLmehzKUI0U7b9Gymub0dHS3a5hU3nci7g8WS5EUNAh6z
3m+Ry1f2Tc2aDtLMn+sp/gniuNiXqEnPoFbtjdH2zbYSTUrNfoff1fJ+YjZVexlDqo+oOm6nobkL
dWozykQj2TUuTQJ2jCEojOZvrcVpIUqN2R/MunmSevdBB7F3ChxHrhQSVp8iOuPYOVqxydCPUodZ
F2dXK+5KnlrE2dawVqEidmUTFdlFcMh9dqIei4ySR7L7CKVa6RDiLq0C1nntbVibMoaJnj8Jaxrx
ada/kihkXe6DdTgYi2urHO9Ywp2PdmqsRyfXKPhRgZhWEMfSjYrd6saua36Watm+oanadzPuUSgJ
BgnSgwdOWcHaIrR/MXLtrR5IJOVhlD7FMA/8UiCoaSpv2hD0GG7cICs3bM/DbTMq57YcMnMdyPqj
H+n9zpsw5zwSFWQuEqYhOWRvmqjGs97pvwuMb+RmSzLdA8R4aNoIXdK692VvCII56c3UE6zsLcYX
GQ1GN1O30VqryEAs21ocyZLeVHuKXIjmeNTMDsmQrSxQh+uu1a01E3rhi5LEOSGuyI8iyVQPOw7H
Vo4LoLWDEW2w069DF7ihzp7pQbQT2iHSeKS2TbH4E0f0dK5gZWQEpH1roZd3quFcgMHEJEAtF/71
17KhgKXSQ+++9jSO8JLYsiLXSL3GfDAYgXtX9fa6d0hxso/TSQJG3iUw08cxy0w/SDq0epVRHmSo
uxuSNPVdzP9QKmAdKb0ZmVsLdj0TfDiZRG/10mIX67U4ksGzOaV0vR9qrLrwjsw1xzemUQNLTFdl
wwMaueVIQ3THtK3EL6C0bSpzWISc+u9aaTmltdJYJy3lMbPDPvH/ODqv5baVJYp+EaoADOIrCRKM
okhlvaAkHxs5DfJ8/V24T6d8bNkkQk/37h16pbPv9vWnlJDoLYfZI7ZHIloFPvY6zI/t7GhPmZAL
MRs+ROXSnjZ+2uj7ku/IKT68M2X+ZBPMCGtI/T1s7WcvXtJw6dKTSOv3Npl+4hj4sdGTZlumDZOy
39UsRBKAyLFT245ReGsY7kwwyfQfMSks4irwdjJeGCpHsUu8jGA+B0u7sWHdKkt9vrn40G/6kXts
iMnYLIILsmikJGRVNDMvD91OyHoiajEuuXV2HLTu/CNS3d65BMptsPeL1myTeWcV+lvue/YJikcV
xOVA1FvHF4hy7e60JrADfib13s68ZLvo7Z+08sYQJ42Jbnvh9PJTqNy0dgFwyRed8icIEX3TXICX
x+YfQwPdTuLVTUonT3ECkdyYgprYp1Z16KX7MS7k4JndcIElk22lnRN4VvN1mHqA0JUPe8Xgr+nO
lUnUZO+lV7JXXzR7PaWb6WDVCbCVYhXTrIGyTHEDbg/6e17Uy67yCF7x2/jsZqZ+0hetODKz1HdZ
CgfilfPwbS3biT4jVd7Wb03t/OlJGNjIbNFJMwP3SBwIGZGFbayq5zKo65EvYcRk7y4Z26DFL/am
DYgTlYVxM3WsJtxshRDNTOxSVZCNXLbxV+qTT6X5AlCnWf5mNj1LUiwfid+UgL81GylowgHwBKnh
wm7OVlQAt42GyamhWQEp1hwnGtR48IX53bbkt1bqxr2Oonhn9VF5L0eL0z4yh6vhJl3oQCkNXMfp
w3ZKYEJOHqnQMEj206zGF4BqeUsx7Qu1rjLfXKBbFh+SDG0Lrwkt9v3PKXM8PCyhzg9gnVeJF8iu
N0pxbIq83E11o85onVfmvlmCYmVLENc6L+xEDxjXw8vUpuWpn6psP+R6tDXnhIfZ0rodSFvO8i4m
egSv/8BtOIu7rrMuzIfzTU/MnDa0HeW252q9zo3T3qtJ70+aP5IxkRMHYUVue4yj3v80e3xI7byz
giImVrpWY/6m+lLf57GX78c6EfdIN5ydRFJ48xuT1DgNbE2LFp9MvjEiSoTPkfV9/i+RkUPw8NB+
j6wR9kncNS8SzBUPomYggiFqoXEsBQtqMRBxYJeT3LctuYAaD0SolyuQqGner+4nDuyQynitOzyK
IgLhg6mdlwt7iOzHjTJIa61JalxVjc95rp/hRDwR+Am85c73VtAZ2trIJSE64cL0svyJe9u/LSUL
7DpauqMEUaUVGopfduJefHI6c/I+FmnklDUXPLWBZDgcqzojmzj2nTPYqBi3OTA0adrSIdGvdsQ9
7rF2M7JWBo4PDy6d6/joMETtjDplWhq9lnwHI8KniW6aDX3kuXQxk//kzOZ/KuYdsw3sin12fUHe
EyWPaxjeYTIHfzNSDIV1TmghIZsUWgp2O0/GccS1MVgm0iRmvZq2kZAy8EyYNK6B72vXwMyctHna
uTk5vYtkRzEnEeEaRk46qxorFTq9Q1H3e4+kTCXna2fCyMv0xH7uZtWFVZz375n0V5gqEsOhIsHp
1Umy6tIw5P1nKL1+9ZmYPpF7evc+VcmOLvK9mLjDuZmXZPtJIzQLW114qPyPJZNAFovVhrMr54Cy
7Ry9uYUnYy3pbtHzeh917XAfU3w0aKNB5qtkaF4yNm6PsvW9gGx3eJEEvkCGsY3QcCzxs1iVuYda
mJCMPWeECWvMvuQ3Bx2Lpx9bp5KNuLAHWVwmv15bdQemNjsoRNK81X4md2S0tnhVZ+NLNpOxOy1a
8qW7o7jFQ+l8Lmk3PBHwNkFjkTWjNTF0DiGhu5no52d3GN27ILPjtekS99cqhfyJlOteBOSD+9QI
62vxjfy2pA5Us1JnP1HG/mtU992XZccqhNRIaqBn0mzYSb+HPTa+tk017WzCpLe4aS1eMJsqvehF
Jw99YRmBHOrus0bjs5eDjQt3lHWhYdvF+6Tr3VFEYK1Ies2nkp3uDq+74S/JNd3Rd8BeIqctP0vF
8lUf2jnQx0k8ZN4DlCU2uXhisuDo1FMQWwllMm+SM2yJHHnTAPghRfyZuXZEvZoEGa19Zz/ZXc5W
AjXBGe/D/uS5TkwupD+9Trpbh4Q7xbzTk6a/s35XF+T21W0lm+EEY3LaxZpRrxl2HQLuCP5TZrn2
vsLfhDVvbyy7vHHJ7e6QCE59IdnX19p1HO2G2GS+55dZeSiNogo8x8za8U+VeWQhTnI8YvjNKkdg
KXTEzq59YheBDIz+WXzgeJZcdLueGB8F5pEs8TWXfGz2zYJE2udlEuoYWcbibcZ6mvY4vHTXUWTq
pjcxM0JeaVe1RJ+83sRAeoocZKOJhgPBidADG3QW2yp1Gjwem/Ffp1BAb4ulJUesn7OjsGv/rycW
EcRZkpwHB/gL5IYNP0a+43WxE4JfUhYOOXz/HeALr3ii+SVFtjeek97y3+yIXmdrLzUXSVce8qYs
I3mwKqHTTXQ5V6ut0kvSVM05imqX5qsbhv+mhD6/NfPG2pJQD2/EdGqIgYkYPzIt158Hn/JaK8M7
IeJofi1vEr8xE+KuEbH9YmWu958SU7+z+8w4uXWMGdv6nhgxNo0AZCS/J83YPrn4ZgLdGFHYeWnx
KChK39UyemFpe+JjHqbumiRE3yzdYJ71JnUwSMZJuvTU+B2PhMAyHdjNvhFEBflWp94wmlyToWN1
d31KMLHB5EEpm+BvvzRmUid9k5B5KC3EnAKdBg5G+YEawJOatJtPmp7bOHAm8b6wyKixzIWYNSHJ
RZUKOkat/H0O9nNrK60MbQzTAqzNyPhxrCRcTA5UUrwhmDbe396B0FPTFV/bvvF/k8IPF4rmplh0
85aKmjxGkdtbcxjqJxapeuBKGtyi1AY4LawjG1ZYTCc6tJ15zvdxxGq+M5s89PBlh6HJc5B33W9U
uOKbwHUH0k8HyX50CAsvS3gWdq72GQk+h5lBZxdn9Ey1RjCvP44t2+/Juad1Ot2dTgyER48oH8Ek
enWs1Oi+ZDl0UnIiCNwV8xzESplvvT9/tBlsTiYYqCAV/wjMVhqzciTbljsEBFXDQC3cR6Lq97RM
zYdGLO1ZE54I55i0+bSeymCY5TEDMN+UBSgYs8t/grCbBI4zFg6ZrW39CpwaUA4nm9ozzW/HAT/B
T3qY/mgeA7wbRUawjEYR6qlPDLvmTkcmS2T9Q6UGCGswJ/1U0cgbnhh/cVaFO7AkxW1eSvNkEI94
qiJq0sYTnXMqFLHa0VhvZWwTKGYKd2P4GHwwctNrtn5nbIZClEFKlFkw4FJ8z0jz+8vFUd+ZZ0OY
0Zxx29hYz/hFpQegJzVRreN4zC1yENueddhsjz+T8m3EkNHHsNj/RZX643PTmEy8amM7ufMYRv+E
zu91qZH4O+U/n0Znm+TRflHmFRuXjBw1do/mVJLDKgS+OgshS2VjeY+8NDro8XnxGw81u2HdtkLf
VWXPJEMoraMrvB2xt99OrdS3UN11MCzsFnnnrnGPF4i9rhnq38KswgaWutESjjjoQ7FtfP3Qu+aR
k02jA4a8TVNJOnm2NVtKfyLeu0RxxBrzX4r4UWZwqrxK/TerNsDDJMwr/2K0AyKgVc4LVVC40S7l
v4TDnir4DnhWnkY9eqnN4aZ1jgyq3E4C2ULCjNk+oHE4udlMdFOP6bAnShcHogQeYKdTTX04f0e/
RyRsF+4VJdxayvitqSfriihuS/FDzsCMTjDldmJ1PlpRsvMznQ9ReaeyTG6id294LIR6ZL0pZ7m6
RsID7p+szjikSRcMTfqUV/w/JTaxCf2gbustiG2xnYc0NPnEc2Hecqznqzo9NJU8MgZA49Rgs7f7
kmhkrMt25rrMVMiIVW2iKx3kExyI/cTrpqLpZsxR4Pkw8M1s2RCiKdfY9gEY3Y+fvIWprBbWOWEP
CVwwvUG3Qtk1XV0HjcPIRde6DY6+JLMuK0muNpfQXbKvVjffJeUI4p3CHGGDbHs/iYicYHdcMgIY
LHocgM9N1LKjdZf2S6upw/6cnB2RcMsxdX9rosSj+44uSRTflC3NjUi8uyhbFhyl89H1jcbg3cyP
PnNsnsj41LmETxMlv+eYfdhLDJTXtBu4m9pBJ0hZpv2OmD+YAKo9iiWlVUzUvYrTndKct8zuWPe1
35lYfgozuZlpV+/0dkKyAQXXpE3eSL0/N7W6DKKId7Xd70zq1cakUzQ6PRCDFbhMb+Dw8YuTJe9F
xSeRDkO8+1aWAwHccz1sM208azMAal+a5ECb7gkb+Y+4rjQ6yFaHnZ7rfUJOb6a/VzK5pnC1EahL
LtOgyNBZLoYH2doxza0ytdOC9ZTtpb9LZj68cfxm//HNIbpvDPk2Y83OkF9VVFJ2NKVGgRvl3NyE
iB+9avZjm37l2q+FJSzXkUzCgA3zrqElh+p6NcDPlaEFZpx8dMydUpkAOu1XpZZn4WtsfHNetH+t
9aWaJZgyCal3CXPFCn6ygd1s+2ey8j+k/PxGuYIjaH3JVuzTDMe7pAlnbm2fqceiaiJI240dAXV0
y79WYOuKdX9eFy8OPwMe/hhiqrBi750OyWXMM2YAe+f1NjOF/rBxaFt9Q7s+Yqkkjb3qxic7ToDW
x2njEoG9ZW/+UwNvQOnaM6hcTFfHxMHZNsolrlV+22XxWFd17mBvG0hUCVmdVj081wLCj7B3BBL/
dbs4RXTA+MyIOi/iW6s+PXPYmmjK6R0fvZu9IOpP5yx0dVg7mrFF1bov0/FkVcs+g8UD8e2hVPSi
Qdcj8fA+jOm5BW0unRkxr3mrZhMFx+uMKGlw2Xe16RJELolJfXHsZxXQ1AW2gWpD2BmUb6x8jWi+
lDAWYT7NZfpesOrOcv9gJgjVM3nPXHe/3qp0WUL2fGePzB2ZDLTaKtDJjB+l2LTWeO5zctiLiCx2
KBP2cFzIDtUYjYRWf7M6PStU7uvjUGTjzvZwGcAvJtVRLCxzzKrTY5Qpt6VQMFJfJE6Sq1Ye7kPQ
8DjVfOj19piiuydVHNiJ8YFvQIwi3+ePxXb95NnAdA1rJu6XEsvv2LkszdRuvW5x14ZmVD5hsR1v
WqcNnIpDk0egm7S/62fMCyeMtThc4mynV+6bS0nJrZTYdh3sNpmedac8ibL7DwHQ2Rz70PeKw/qD
BJ4DVi3va7kFJ95Tb7Z+3ASYwV9YU20Wk5Fa1mGO4Y3vZIeqW+DaDttBb6CnFicA/D8qsg7zVJIQ
ZNmkkOvPGNZvC6pxPs+hndGiZCb0O6wEFg7pRU+Cdm7PhBKVPFnr1a4HerZhPDYpWz2I8t0YXTk5
JZ9eBgY7siKW73lj35s5uilc1YQlWOQ2oKnNHQF4Dzz4mrjWY7H7N1Q0OlUh24+9+T5l7WFOMwXG
sl6lWr+M6UAKAVm1ReqGZA4zX8csnsqh+APRicDXFJXOorWBrTSfTWcHkV03iWUTAVhZWJFi31SE
kPuLRa2vu62TScJRk7uIvUOWRu/0ZLcoZnvNF/iFRPAUZ8W+aNOUkSmRB7v3je0ETypscroCB4L1
kK3UymyDtW266+rU22ml/ajkeC71/tra4r0R5CBNU7OTi/l3KYa3SlVcsfZSjOmbKIvz2C4/rHff
ZVO/GTExppEa3sk+OFDAL3WPbEDDBV5Z0Ym55F9iRP/I5XnVtek+M/u1Vv+kqT4sMmdfFOYVWBKU
T47tGf3Z1TQ8QtE1Fequ6nBHQm84wbtYPzYgNSzQ0XpytBbaXUKjQQgrAiIy2GsSqdnyTMiLBkPC
lK5fIda8NLZ6bv0YBveMRi+dhzBLtSe2ZtqBzupppsChlbPZPhJsfB7n+jgX4Cs+iRo+Ll4t71si
5aOdfE45HDU4lbdw2uHAtryJGvmihRmHskz288LuyCsQc0Qm4c7wZLZsDffeVJzyIboBLb/C+zwo
jjcdaAuxDDu5uDUWyBlscfWBRDseTm/wIYvm48nR50drDGySgV6ZLDi9ocu2VS74huJsafrTqAAq
M6m9++hBi6E4+bl8Y7GD70gNkc6ggIMJvbS6DO3O/GnRGFGSyIZPi8RE3pX+dJrG6oUzyuyAFxka
L1HBez7E+lWX5kNYFefwZO3Trvgb0RIJak7i2cNWLe4SVJHSN0M+7TX8OoZ4UoDHjuAHyOutUCRv
lOq+orI/lKX5zQ7G2CU6Wpv1PaxJ/Gqi8pA3sGt6V6zQdvyWor3AqPVZWO0/QmvPURfTldHZt8Z0
pQlDrWKMp2losXzq71GZv2saQZ1q+JPxk7Zdn7E1CLB1u45Ngk3LtDBnSW2npeM/abAEczL/aGTd
+7p0a22th0NerD5wf+vEg08otXM5qZO5GCtZ+i+k4TBPmpU8HJq9dahsIkcRsqA2XZ87o+q2Lgfi
kE4nluMvNlXf4kRdr3dJLo7uwWuCu99oL07+6Y8cd/GeCPCtz3PA1afZhDo1TtuC9CkMSC6rGcna
TpJjuRdLdPdL64pG4WTWw6sxJzti2AMbLhmsGMQjbqDJZqsRljyht5rXjvcktOgzgmcKk84qD+7Y
v+j2kz5VmJ6UXzACdotcMweca81sCsr6yY+OWrU62qza/a7E1hcdYjWRLZ0SY054NUQYuEhRDyxd
RC8NozX6x8CPjji65PirFLV8X3LjKIbsG0eFQwSvqYJZUfXlpQKvad17ZJDX3f/22TWxCfeqUNB2
rAHnlu10F5/zxd/iLOMgS5qVd5topWhZ95jX+KkIXbe/8rvrY1avDz8Xn5J7GEEyy5YDH44WTsqX
WHS/kp4cbVz1OnJEJmN95c/Guol+buWEXgDJV51HYBqAgdqxHuv1gdbdDbzOMohTb6vNsmcL2mMt
ybPcdDB64tCvmnFTRBUcvqrZWLwBNkc5f3Xmll+xidqP88dKhkMyLFfS7reQqz/8RH+OrYnfA8CZ
3DPEvsDt29f1v5ZehiWFHX5IMLOIkFn+Dzv9c95BoOerQaHVzjPYaO8W4ejp59ayDs5iBZ0LSb3W
XgqT+7lG5jkfw8oJRX+1jhfO6/qv2fRY1Vif2M3DAZkCU4qndPROUYMq3470r4YYajH4QUMushfN
oZpLPIS1Q8Ir5NIyO1BtSVl+KSgss8eUjUUPe4EuJnid2inde219leMTpBB4VuZGmR9mHF21PAon
B5rKuI2qD6cHNGPK1qJjK65u/4/dybYCzOXjK1R94OBbmOBBlfzDBDRAgP7msD0mrbkDh/Z3smeA
jKqtYPLyRXtUKTniXFun/9c3t/VQn5oooDNODKgjQKqkx/GmLsuniROcQbB3R9h9lBt4C1A1kqaH
tpX7uybOqVsrFCcWlt4svpzcMy6gJ8DF7hffdXZe12gUxOSEi0GBa9k1rG+Uwx2eeWl7ylgkaWx7
W4QR7LMA7VVNgBTMXfZP0EG7bBuRvlgUIb8yXdHuCn36N658Zi5HplsvFo+V5SMqo2+IeXPB8aBI
PGwsdGH/MfmzkKFZ2y6aK3bRGMMw0XcF9OoI4nTBS4fSiEuxTxdY29D5fdinoczbif1RrW/kQjFz
MWrdoJTCusCHeZBCTaPLCtOsxoMWuzlGw/eudGALoRNYS5mPjTCREqFrOih27NCOs/fZFLeyMm98
kZlGyEma5/UuJEW+TwfttBYgXi6bLXY3pHud3QWpNSipEcww0Qwm478zDPdYt19xqC1ItPHM/wpA
YNj8p5iVf05pXZ9SI54BWnQePuZ8rBCXVfYyTY/YGQHjwAnqGtRR/i2tlZlNu92yA10LXvTENTUa
V20d2Zer45UrZBVEuYBNBunc1/ufoiD625wyikLponZpUa/pUfzdyD5i5+49+yVMWP2jLnCAwprs
usQtf8WcfupUbLJHZsiLcNyyUQg0jtXZju1HqaPOdtxHLmAf+Nrwz83Lh7myvFP9Y1HWsajepPdp
m//lY8nDku9GEXRizI4WbRo4tD6+jkC/O439w2uqMBZ0Y3P44y0gkaWmYPktDfvjBeZt4Tjda9RW
WSgnNNpm0r8bC3y52SLflaTAP6y0LIiR/RgSvFv8qLZRbzWMUCT3zUK/EYP7OrP17SgXbYmR9z9G
G7ffmtVBrDJzHSpZPOgAK/7YPjvWBIzQyIGtS0+nAgus3enLMpyJ1pg2y9qZ8AAOrNpIpsiWIj4o
Pnk4500K47b1slvMivvQl3PENG4MLLtrpjAbq9uI3erO85WJQYOyCJpndRt2cS3+KDGqIpDVDL6b
uaQ2DmZ/sbLBfl1ZHpxBCxwXI6YLVW6XbK1ConoU3s+YUjoleYpEKMCig4IaVxlRJ8M3mbp/vCjG
Z0HSl26GIcYS2mmmfzqJ9mjlM0eEiUaSoGWn1aZ0fcQgPLEiLGs7OxZezKJZDLhkbcw4Fu228nP3
pXUt41wUNSe4HecHiH8wKJMWmqpaPJ26ltZEpyxGiD4P+S9MA7z+R/sp9Yb5xjkJ8Oim8t41yn5p
5zFlk1XRsOPCevR8aR9ETqLl+hNdQBBOfOZ3kgACRbG3pgkwYI7q5Lpodh0OVKl4Lj6Zm8pNV8/P
uMCcZsCKCsx8a+cSzafJq9EA8KmzLut3y4rOq/JtjppzRQesQGhMSSfswj/1jVvlGQkJrUhrRre5
A3EAK3jeuzsjUR2L4/p+GpX9KVpUutq4R/oXktwW2LoXri7YEpEeFh3dmXn8MI32JXLis+Z4n57U
d36chTY2oFoePzu1szFQqiSt+SId9x31zUFYxpPoi4NwtKNDy6ZG7Wd97laIwIfMvDFNwHiIa7Lq
b0VCSm8SfyPGQS3kc7D5GTmgbUJ3yti46WZ34FCSwPW6fTXHob+Zk/lEIs0JeUQR9nG77wp55hFH
oWm3X2Oq7Q2orGqIQfUS/4hwA2KRG9dBl1gvhZfgnmcCjtpYDRCf4RTarTcyZlLjVlpYoLdwHVJ+
drSL/qQTaHDkrGQWsYb/sgU7lLF6JdbogW0vLjTWPc/A8r35PI/9W1nMOJnTzsCMfhp9NFCYm2wt
vQuTorvDV4GYiji37LJQeeMelxx/2y623CAk3P2/AxPiGhucVegsjphyP/8fUuBkL3t0FYVkK5Oe
/ap88/Xma6wLbhjve1oSLZMtN289J+Z22Fep94jy4WlthORgLVt77oNsMurd7Oo/67fOW+NNLFjp
FfaXNhd73are3W4tf0l/KSOU9b2r4f5k6Ce/rf+L7PZ5auPTlLnPgMIQUwoXChnPx2Ld2gZimQGs
wNRPZ4KBuf134QoVrvxI2GYzbj6DU1/HfoSHbx66pYXTYWmoK9JPrlaFLYyJgrcPo8kMepW9ZZzo
OBEcSh6O1UhQ4OxTwipgvhoRdopvL19eMq84Dn36FqXVP1h5NeW+OBYYAi5Mg7DZjrnLtO0Wz0YP
9x89CsJQH9kIk5HpN3/adjYCu+PzJ5kC08mqLQvRI26O29Xb3U1yiLSEWDgGnBtMOU6TXgDLMEn6
aXdxoWsMHicyJ8Jv4w1s4OdVCYUGfGNMVM1u+RwX9wL/+DAOmBHG00542k3v+w+DdzVmwqQfZx2k
/VkhGCfHu0aDq9ZXR7mQ79RHHsSu4XPq40cZYU8A/ebeaPjoiMVj4BnEAWgI0n1b/1TQD3Cmyc8Z
JOZTZdbPfYMydc4NFrg5Cb1l8izYkRlu/wnrjra5re9c/D1El2Qncy9/Xu2bO9Y13HGt2TQqQWbd
wKpFDoR8MoVumDCYq+Rvb3vPfQL4rHB2k1V16ibjA8Z4WMvyuXV+aDHWhzTfzhDK5iVlj+KeJkP7
D5Xc23o/UYk+NGobFLfhIG2YPWXu3i1ZPnlc+mF1FlzvNEkq9qNz62sq5w9XMoZrTmLebW14KwU2
oJUTrHUoTsl8BucxEOWX0vtKEoW63s8Ohg4BvpXybk7xVy/zJ4g0r0Vbf3pUrvXXDZcJDttFYEW5
Gvo3Q83eoZov0ewHiEvOkbJQAFuftUjxKFkRcNbxW6/R/sa1H7q5w2CMi0HZnLW250GojBvuLl/I
D8qdX6OLkok8peRzRyrhdSp7axNXGh5IWuchxxie4Luy+5M7zV/uiVjCpukuTTxvfdWtce9Rs41m
449uOf5KA8KyI4Jb7iDmWweXxfN+8Mn5LhHp9elw7HvvVBj2ozZ4qWFbb+yM4m910OA0Xz2D8u99
o8r5/Mmh97nAlrJC2afwoS2E0HTEbLUhrtr7XE+wtNMPDXKS9W91muoBYLvXYmCXUofR6+LcUCNW
wFaWzbRhIiC1MFSdugcWcpB57eHWJslfe5LPLn6lbpMHszFtqyS6rIFFPZNGJZ1QX7LjmKv/Ysv5
8tfRfhCntp44eObs16ADLytePzOhZePIUv54hPXHLhRysCmqbRalBy93gZALNp6Jf3aX/hgD13Pj
7lWSAVW4Ho1E7f0TXjV857IaX1UXwRexB5SU6dE1h3HvtDFAWn0ylrbYdia8wtqYb6maNjNsldBb
VP7XM7qL2cZ7qtxfUTLrDK15a+CrbyDwtzAYhnDCakHW4qFGD/45Yr1ThZnDS9XV7h26Jitgd7n3
BsKhslqDFaroR/VZvC3dmD5nipgvBwNhCZ2R7dYPKx1/18+ALU2Yau4lMWDZsLH+k6CEo/OeeI7k
EgcpideqM59MrzPQfiOS75I5WOLk6DjqtaNesFZv0fLAJYO4gkjI/05t7VGU0xHHo01Zu2w7xVPM
/9O1+SETFojSpu1Oqjc3S5HjMe8sJSYu/RoUwjYGJ484gf2eWjs4qy5oqvkfspRdnKbXUQ6nLv1t
4FN2NaLZBhtcYWlPa0VVlCMBzSKnbrvTsO8N/+BMMJvdSrsXZhTiIAAaZWZvllZ8Ia5+q8aSsorw
15AHJqIbyoiTXgIyOfITN5DrlPZfTsmiabXUD72C52qyZsyrq+82gvaYOdDahy+9iPpdmrTPQ4vJ
4QDA0cfZyYuFYAou3DDrcn1vdgDkmWORGpifWxdy+jRymkYDHUm0rOdo6r9EIn4bYBqzUUbJUKmr
bAQBbF5DRoDEikxpe61aPpMledcSD/+NMZgn/wxJ/zUf1NtkegAzimNYWE17iKpoYAlmbh2c6zY1
8by8YiuB/OJVuN3poHdSwqmFile9aKNs9yOL92C0sfMZbG0OxxrDLNWP5KXLBmuvyK+dfay1ZPtE
jTpFKGxX7QjOWtBO0evqdrR39RLLIm0EnloIondcrg1r8AKFMMebYqbeokVE6DaqX1cCe4zwDB4Y
YaivuPehD1k2JsPz5HJgR/ZJQnv7W9ti+vGHKg0sR07vkknljk3BcnDqvDuNcgJBczNXrcDgaSCK
85B0yj6g5wMPjNiC7h27jAIjafOTaQMV2PkA5XWMpuaQ6jiREcfSjwGqHHzBFpYV1ZChjmNSa7/y
ni6QCdmin+xwlDo1aICYGUfU+kaa7vwp1kNvSPSzD/GAfqAcIezI+NiAg32yZv5vdMbu7Kqm39ap
Fp2zHCOZ2gD0UEacvvTVMF3mAR12U/Zw70qW8SDG8DomyFT0IdMlpdic9AocnnX+F9Hi/hPjU79T
rqvd2EqKU+zFBX7UhnF0Wvkq7ZngGD/vvyAVNFtVQxbU6TduCBAJUJD6fRENS+cBPmHLamRTT5hz
8ckZeiOn3vGYQbzXHW8bGaBmSYzpTTs12dNUCKyQa1F86JqX0Un34rc2XJ1b73UJjg4y3c1d9k/n
vd2wEZtfmYywR05A8jwfQ3/dhkNQIzfYgkJ0EGYSkNTSyxDqeri3resdc6rj7eANLKd19nBzg5F4
AiULLjjIb9QI7GgMz/mBkser32bTIcbHYzurKD3ZmHuEbTrlx2rF01Plz//MRoFW6pRJmo3EC5ZV
RdX4pIKgiUNpV0sUUlo3QmDoMnyV0kR1BwjL46m24+WDntrdanb0aRiW3I1tLo6R5/XoMWdMu4zM
+h9757EkudFl6VcZ47rBhju0WfNfRCBUaq02sKysLGgNd4innw8ku41V5JDzz3o2NGaliAiEh+P6
ved8J9jZbvvm0LALEeVlOwhGZbKxAxdt+1x6HmZmaIdZZyaok+FwyAQZYTamONcdWPUoatWmzWR5
LHJ5Z2rHvg0ESC9j4TTgpVe2HRAOIuJ3UFgPHDKwh8fOUz/TiEHQh0al8bO9zZf3hZE95HnxqoVp
H7NuTa8e2rt8tN8dXSp2Ruxm2AdhysXNkzXJDK6FWd3lsiJdY0nNl5mQ4o3feBXLfUItVjs2KYN2
62//o+NEavR2o25kI26TRYS+Y53WHg5dwWNcNpdFiu9kSW4WLBJ2hHObqRnn5qSNgZrn2/9orL5J
4hzjshDW5doYaifnU9F87YLyzafVugw5s3Oq0nntv7IC8MONu6nE/aaMrr0eMsR5eFOf8pU8ZnlP
FpbmzWB3fYgnowhjSf/caZrHpIGfsPaKgv5qLksIhNWhSpsHJ6jBdyJSKootwPcdut/HfFArHQwP
GNKSOAtzxNfgEYY3L2E4CJLh9ldw5n9+RxLu//VffP1RN3TI42T44ct/PaBZqsv/Wn/nf37m+9/4
1+GzvnqH4/XjD333O/zd3x83fB/ev/uCmyW12a367Oa7z14Vw69/P/6s15/8v/3m//r89a8AOP38
5aePWnED5q/FgJ9++v1bp6+//CTWGLP//OPf//2b6wv45afzz2p+/9PPf773wy8/2eJnH0qF5wvT
df3AduDejp/rdyzr50AIMzB9GgIUxytlFIjbkPzyk/OzaVm2NPkWMB30rOB/e4RZfMuwf0aE6gF3
dAMhJUWh89N/P7Gb30ivv70XXIjfv/4jaRus3nfkYs+yQV74oE9pvfiWA/OF7/8BgR5P5SRLBMEc
qiXUx8HP6AgvOstfvCEaIRZamd4vdWW/4xnEiVIqzq7h5JilekoC3CQcs73lsbPtCV1SqpqoxQ2D
BB5HLo/eoqjM2xjJnC7A3yrK93nmNmsAe1rZLvbsQGrjxMv8I2jJeA16SvqwQbkzX+uxDeaT4o+5
NJ3NudbfZqfqrYvAiBCxbDXiJqw4njVhbkG/E2/nuXbdF1nOs7i0bR/laFcH6fPsszWEcx8zh0eW
/e7XBoTOuaI/Unr1ZopVd8KsrOZQQycpj61uBl5YULQg7XwxtMvW8eLpElMq8Erb0r2mmZ7Tah9z
b4hFvPHdEVBKiMirM250aUco1nSGw/fN8XutX7RtZKp9N1M8AMFHr123BUEIJiUtt+kg7ILjVypG
9cV0LFxCYe5mjc0Uk2hJb180mMlvsDihuFRjiUIkC2xUz3Gjp26LLEw750nitMEujeIyY5Li2cl2
KpuhvRFNtYx9iOApgN6gPQTZbW31znPZ1KltHyzio7ozZdWYn7cR6J5BbOvaWe8Ynei84WSm3Ek3
OqjtVTnA1TmjnR6Um7bI4hj75WJKTITSpZippQcuZa7T2zaprOa64mCNhXaqJDZxVdrVVzvK+Ssj
vmD6tGNdhb1tGtcC0fy9lbsT+pS1QRpsBEwZ5ryTUn11hTawqhVaBWCRcqfdbnK5hwbJHDPBjN3s
duIWPkcXVTc688tQ/Qo6SPT8BokfMpjtWXBidVsk1tYGdyu3eAHWxugw+dUxK0DX4Aadidy4pRpD
8uMYnjOcdBkB5dRM3ad4Y0VehV6glUsUHazYLdZEBa/CwnluGkYPj6KvGPSlY0BS85h3PZLleSzH
M9td7BkVQWN5gIR9s4IE09gBxVoV012YM4qAVM+mv4Ph1YzX1KoIKrid4u9R9mS617U0UQC4GuoK
phxLmzsOYaPcDVPbrtKyVnGujw23qA70r3smkIGtaQagtzJ26NGs/ujaFYc034x8LDCzFRX0aTWN
R5BazKSaweMzKPGfdHQUy3zmZ/h8HU2nd9OvlhsMzhPHd5mHsxSOeyStnb9TB8KnrHIh77Z3Acwt
/7BYTrJKvjun+XDxOOodG1mzXOqozqOLVOKxRdoD/xeqV12nl7ITw/hAL2b0TyTQCCQrIlPgNZcB
8lecBvM3F3NXewVlis1FjImciTWk2Ygemw8rJw9XI9CLjQQOS64cJW+Bt7reOZysvvwgGZtnhAek
tmI4NvOMEwJcu3xFE6Q93LkO4kJHFBl8gVoYdvpku8AjhdoAaFtU/5GXuPyYduJs6f0r5OAmyj8o
wuACbVCmC1yzHHEF6WwVUyamszYwGm1WZ0uO5fFOB77HTLdsTdQsn1klnZKCNmJ3eP3D7eYvdvHv
afo+TXN8kh5KkMCxTCF+DF8MzGpCdrRq0tq1UFV2xYoOrCLD8hfoy4me5v3fP+L3d43fHtES3KOE
FK5w7B+Q5yjvMx2UFFVJgCgtRMryJvsJPeNMAt0Vllz1YZRDXG///mG/x97//rCWbTLfc+gS/phD
rWvditbhYdvFjndiZt6EW0Le/f2j/NXltCj8OMebUgTODwkCcZ8blisZrPkt8uQMiPF2NOfPGZcc
TZ3K+wfQ+PcMc16UL7jvSt8TjilM9vfv78Ci8IcCiwTdwN7yGKHO1mZMKapH6Vi7v39lf7p+PBRo
LduVgeRN+/H6daboB8X63Qxtg1cjkV+JCA3+4fV8T/j/7fU4tulST3jUFt4Pl2/ieYsWWBEJNGO1
nWqmG9USPzvTAhwLvaAST+1s/0MAw58WpC94SRAMWP+BZ4kfHhTNvFen6HU5CsOeaoCjmB6EUqSm
d7C+QYHjA/kHmP5fvG88JAg3abqe/af3LfbGtG4LXqft4MQtF4bEmIGBKAZ6lv90Uf/ywVxBIWna
QvK5+36RBIz3xnkNwMGCEB+cqREPhpuaZ3HPEPvfXiSBZdIvcdaLKc31qfyhIgTGVRZEBQI7HI3+
uAKGXBeJ+L/7IFJYluV6WP9t3/pxy2p9Zbr0dBF4pcjosVJh/Pam8h/2iz+vCrwA9vrBCixrXRff
vxQ8VuCZS7qgERpHyxMnVQn6k/jDMCkjdjYe/v5V/fldkiwH6dmSuyshrWugwB8unTUYaJoTxhJV
M746lnqVTvdU9dU/7Pc/5MasHzEex+LCuZJNio/094+D5sKvzWT9iLW2sddJEastTaWM864zJmBo
oyViEBm1TOk9e1RvBiC6+pgXsR88BO1EZZm09hxtKR70P0Qy/GmPCYQjuCWxTgOJUuOHa2Ci2uvN
CACU0SJ+q4cKy1z+5e+vs/iLB3FtR3iWFficr3680LFptmqc2KLVmH2p+/FqtCYiM+FoIaTqEnsb
Exy5Ai89KDFtYz65gbqg9kPpnv4/vOeOa/HZlD41tPvDGqtF22qZsMYs0KLdhZNRSKzm08DYDSs0
NPz7l/5XSwwo6/pYts0W9sOns1d5Nrir/Tyncs3OilpgaZ0nGgphSaUj/mGT+9OFZqW5PihrXmEg
ufF+v9LiTAb0SvmcBiPsmDUt3qr/YSv4Icaa1cxVsz1WNHEYhLX8eMMgx8MYmjUrm4nvpWdm+6XT
qD4RjKSIWCl2t3M/0lliXDFdL91N63+ryjz0SCWTjNYAgW3kan+daU3RHA8tP/v/LQ2TO8j/uaVx
UPN79f5dT2P9hd96Gobj/szQnbYFDQwGg76Q/93UMFzxs8Wq9IGt+q7P+8pv/d7V8H+2TT4gdDU8
mAQ09fit37sa4mfhOdyQA3st6hw+Sf9OU4O99vtPieNy3xImS4rN3+XTYq7L+g8bceeMlSdjOvtm
6t71K/YNTCBybPtLPXpsfuB2aFq6Byk6a+sCjjkGlgCiAqn8V3E3AoV93F2NOSpZhp2KAFv+jMqP
9I2ffcQm9lljpkA9AID4WYn6DFGo4aJ2QwRwCuzyA9/aNTEh2aG0GqaG9TfHpskSlWsQ+jCCBGpO
RQI1KZjMHby5cy+ZdFgixdskiiEYSrzR3zZSVPssK4JtdoHC8ysIl7t5dMpt19vxdjHU/TwmZy3H
wU3i9kgn/fGdz9kGkLm/usHPLWlfInKsCAqMBygJ5bApLS4AnWmYR2J4VAOMgKbr9x4QT3IyrhJn
y3HqsnXlxTyPO8jXePqgSOkB9WGcc1K2UMbbfrHt3PYsGRbQvSBX9hUBKUMBpz6HIhc5/nUmW4YV
clwHjSo0sE9tgMEyWB2Lb55ThxBJMDv3TPXMntTEfnikIHkFkwJTxhueFyTnHaevrWiQKhTeG8l8
N1ifr+EbdOsuNG7o5n24BbwZo6jyUEBqIbGgHAE1+YT2hlZWv00DP1eY8Lpi3PvIJ/WD1XSvthuH
GXR4kWqE7HU7HRf8HSDn8i1Ou08Avvd9cczN+rVJoxGUn6hp7ZRHPzFxLY5+mBFasxG991x7zdXS
GTOtXqnOeEdRCygoLZWXHg30yW3UPLJSiB4xQQz7RfBas1VviVQ3yXAg6safsxAVRh+20ji3nQZZ
5/zNx1y7tSbxFaIQOt12IlRzWjbqS57WXtjaPfmSldbbElXCHiQc0I8M91d3mQnzAHMN+GeBJq7C
diej4YHpw7xHqsQUOc0OSV9cGKPvHpbCPwwyGzZeDa2InvjBSKPsXDcPNCuJqo/wvGPdQjBS2lg4
MouI9vJigdSMmLBHOFVnhTjgbkYdl9rTA6DeTj+kK1amZeQZlimj6RTaVSOOwLSg7Ors1akYgCX2
hF/WCLa+gchtUmhpYVrkxAoVZPOM01YEMXAwUQxbDOb7QdpAk0oy7uukRHcO9gRaxHubP9N8W+Mp
l0tvIaGnVV+HogjOR99woLUnR2eGC7F4AUwNBIVhC+3txkCiRYbOvJWeQH+bOfdJQhezM+GxQ41k
LgYwojH2+TxgCrDlQ13489HqvLOM6QDW0XwJ8XmFak7QNwUIcZ0eQcseBJR5nsaM+KEkwBnp9pbr
uJva8mhnNsUCX5rOTpG14lTNxc4m/SUgGwhvXiNOHrzOSpZia/ZShjou6EE0hFBaBas0TmzjMK8e
1H5hGOnD6UFldNRl64WWo598QBRY5Cg10GujfYvWEU3qDSH6LrHv5VBeFwtRCCM1Yb9gnQ6q/jq3
AAIXNc1eCKX5Jm2SF0cYLNHZdA7wPcFqQ7pL6bwxJElDvPH4OM1gWztFdc/I7RiVl8DhWI2YBxiL
4jEahmpnKQQljSl5vou7R/DO8NMHwgjlIIY51W9AHtCu6soK2Ed9wduGfNiW6Znv05Y1nOKc2fyd
mtmj1GjPxyKrz3SajltMfQJuAbJc547jsr4oF/uha8wTLcngNEiyswYeaTsqkFVBMkEuD87M2M5P
mU3Gj6XDpRLDam3sDz2rbFqozwZSOZiVngsketth8Ghtmj49DWB62rS2Pvtj0B9tzihncTsg61PD
lyBKb9JSziGSWcj1gg09AsoSRcSplma5Pl3IWauSruyajzmSAdbP9CbGBXKcbQ/2DtOgbZmVV5XQ
cNvj66owkBo7VK8G4DaJFyzQSNcwLtQHw/+S58QQKUOeB9k07ZU1XjB+uwgGLkpQgwefPP9qQaFS
zQDK/S7a1fmlOSISRq1chqNHnmxl0zOjB6hDNysPuoEzl+Z+v4XDMjAr68uNNsgF8jrrHiMNiByN
yjOrMeaKNeV3mHamH5PRfi+C5W7JOoU2LPD3QLOOUUIXuOthCk2IbpHj0/GnT8U2tmrFSP7Jx5FW
a9ZuSAJ6MdnunZmbpqA3EEJVWcNFim+1S0+nzM2bahDWpkj0dKydZiF8p32cnm23IA6tJorGGqNr
NRs3gIl3OnbPzDa4hCQxHKheX7Oiu0dJFp0xVrSmKiAkFB0GIOhnpCfbZayJs6ntS1XUuySGjUT4
FuZq4zoa0y+VAtW0UsaLsmmOEuTHxhNZdrSUO+8Kxrij05unVuLzSjq1Nd0bh+35BTHJoXCmb7Z0
r5gqM2AK3lOfm2TeNDF3JNygde8+kV0fwr8eN3lnYxy4h1l6Hguc4+2gz4TlNTv2jpPZPy6ZTPYe
pATgwhY6qYgGpanJpiqHO+YPENoz9PBIe9CpKB1jQe9vDPrtu96Jm20r/DVlGets6YFts1NnN6kB
H1McnZqWktpNWZUr4KeqkvmgEj8/RGW/c6dDYJTtse5VFXbnA3fZ0C+1H3YaEamDB2ni+ZoEliXR
WVplI+hcsTFtdQIQjsZcls3eSfd6aS6q6RoQ2x0QRlLmBDV8AxqzXO4yb7Un+9UbZqgX0UuGlfGD
i6zZ1MNFr80bAqpxivgQwoY+tDt5aeruXHvjFekm+8oObuXkXMRGeTvBwaWLH6pidQWAY8Nwei+h
vk8jW2ygD6PuiQOivAq4RWOSvBBz91A7ilShuge9oG7h+lVQDW5M2R9jw5hP2dAdA7zEG9mwcqNa
nZTTP+BMw+j4Eozy1kM13BXqAqTWGEbEszq2D8/TunKC7tHr3FdaQZ+Gy1ZQR8FLpImDmszmHv0N
rx5Nbu3XH4ZVjZv+sx0BKdRwdbIWKmbTjUfkWyT8RAS/5spkvlbalAfEQXojOSqT4e1oOaIsqT/b
GcPNIpjGBNC2mZrZAPLhSgxTQUWK1A8+ym6a2uYsZ/6NfgVrHa3+eKR8Uz14bbSmYGUsr7o2NbFl
GXigejXxNOTzlcZBTv6ZQf/dpg8D7gvpJhz1RJhhYvY7mBUYwLWzUz3RJz1Nc+rEHYkBAaI11OCc
0scNp/Lrus2+phMKNF+hN3BY65sg2PXK8q/SHAKxlUJtCWCPVPJS2cF1UezdwTjLreFRVF7GtP3p
5CYWUbQWaSBEwmzNebkcM/Oz7vPHeOzP20idT+7MBll9AA+wSGnocYEhBo5bRTnqFowDJUjeJTrZ
j5M2LhluHKsYCuyCPf5sdM41NAeE/j0hSNQ2kBQklvr6MBQlMIsi/wAI/WmmLKC8KpfTPPd3iZVe
jf3bLJoOd+AHEofL0jBPhBG+FM6lFyEVH2V+EyTRkymiu1ZGGKRqGjLrGbaP1jNqRZiKb6HKCPST
k9sPOWIBjKUMSAzvi++DLupxhi2lgUxDed/s5JbW1Z1Ogn0aLC9B7A53U+eeL6xn9ma0D7w+kUx7
js6fc87ukT6g9gNAh6iDz1J55IeaTdGbyHpnY6AiwnKNX5ZZ3rxhBO6csrLfaoRm3F9K6jSd9ZtG
RadeN9uZmpqBF3LFaSFNPLXEdDAq80WP0PApKG8hsL2vSyyfly85ohI5cRYH8s1FRlNN+oCikpvP
DJneyLj6qFErNHG/rySZMZPERVRb6GGYsYFOaOSNoYuzPpaPrMUi6hikLOOXCjQHmR0XncFwMRGk
I+rhypsGXCdgtBFsXMXy1ItqOuramXYpmtIwvau0CV3SfIP2isCmtkLponisLHWFwLHYOkn9YmC1
LphW5CPOeUDqZ6TfeY73Vcy5DTYrAFebAsOYYUXKih7L8jjkZM4l6O7rtmdjdIanagZWA/n9S5KZ
E1zO4GlBs1mvLq8adqBuyZhrEb4tURUfXACUsVW+W91yKBtUNcGUvjUtJjBkixtDwqiPKgLK2k7c
RSj0yPOgfWcc6OkBbywNlrfM9W5+GRHUUvhR7FRc6XyKXg07fkRTf+RdOjeWZQz9cXZ36/RW3Gi3
+WiIdw77nAGzSTE8pembzdLITA9YZwCvWysFCQkHrYNZiFQEADubzgo+hH63iuUSYARqRbVcDpYw
2SnkS8OlmJlQfsHF0SJrKb/OVuLy1DMkW+oKJhcYKRPgjhaHpjZ12PQwdiZOzjuKrwvSAj5H5mPX
nrpxdAMPqxF3pTN8ohyrDz6hK6qNxSHInW901RCKw22avMPYj9TRBrKnuJQY5IKOXp9Z7RYjD4eZ
ypm8nW1vtUQuxirfFe1y56FA2wxMB5/hfN+60sIyOrjVqczI0MLCjH15SR5zpu2qQ1TolgbR713a
njntPTDdcldVA1Vtsxuzc8/J54fBXs6WGWasQOjeaaAjc5QeBlJtTjDth0NdBaCj6qeKE99tamvO
qYakkxWBUnSakAwkd69RJWBDtoiBSHF1YjrdQ0cauUVwSx1JyEwz8stYSstFMDv3sYZ14EToKQH3
hhZH/YNZpPPesqp9KU3xfErHJjib6fJukmauAT6gRdP5sWrKK6heaDlq272eoviJnAy4JVY67+CW
ViAnVzw/avE8qw5wv4ed15T+tu6oXMwRM7Zqq6MRJDYpsvMVJoHxygPF2ZvM7iWsDD8fb4rerffI
dJawsJdXQIyHJp3RtRr+FFKNDxs6o9mB5IMNWv38Lkqy69bER9YbJbZhHywBk91wqGvvLbcQaOTu
+DyhxOc8gee+UdV7kUwHlFOcHablgpAAIllehowQHn+1K1m1YgJiqUNClh18WA+CZV1wrldkjhHV
YoUjxTvPAvvYr3fkzlX1VrfVM6E8FhCEeDp0k3iOc4kzUqf5XRNf5RiSjrGU2F2103JpR5cYR5O7
n5uPx4htqINXFzaiUu+iMY5Rob7IKWov2tgWF7++2XO/JvYp5SFzxJaV42u0JHutu4xXsAG2ANKK
146YXi7Avm7tbF+j0SGe0ICo59UVb0Xino/RJ7cf9rrag79Op0KW/gENK3l09FNDLxUXa+dm6Nzs
1Cs4IswsaWewpS3VsooR1HRgk0XcL+trmrzighgHqixHIdN0mrvEQVYz54t7yOtJIh3vceTMe5XN
ETb2zgijNO/hqPbf3DzVofKCFQ42bXPoZ2cx2M4a3rU9IqTXFSvcmxr6GQ18DkwasEsncmYs/9Hq
gOhRPOaBIQ4xA+yjFJzuGKplezfIn0ud3LHe8F3Ot6VBHGTGEnYHEqBa0fjnDBDOfNTVp8FjyD/U
OC4qSMrrWTK6SrtWbD26UkAwiTrIPjmRyB3g3lNDiZelMn5zIhQoiLqrYxHX70w764PrdsGZbyvq
4YKEwwFHmVXpLXnGxDinzUB2gF7CTk1w5CBM+gZUPsvOfExCWL6qVJHpZVwbtrqB4MMZAKekL26M
usuOaHxV2NlMAwCMJqGY1t8nLzmBzbQzG7fGnsM9fiIcNOua0xwN/mniaILfcBifh+iRxF0+srJm
U6us+Wwell2agiJkHLSceZyeXBXBYF4tTWXlvs9WEV06/XK/jM4bWkfntGRfyTa098rBVdnMXjhb
U7pLs+7ANI58q2LhtM5hAa6phN8SG+CnIduaBJ9tuyhvNxmVNyA3E/t3b/qgSp36CCyDw6lRkjxU
3LaDRwnTgLKJivY2sqKzKUoWXH+KbkeBJXQWMEYNEZPWWZfOJl/Gz7EANZ7p1SlTRqQiNc0pM+aK
AqN9JEdm3IHe5C5FkclLtrgk5ngxkO+lvJsindZ+FPgaSSJ123s4yOh3GHmNWQAPjceQJWxy9r9I
F80ZtC93m6GVUWNT37CcdT3NO2N2vMspKcjmEEdTFst15Tx6mL+u5kktbP14z7NXYyHCuiTQaReo
/jq1sy/EuOvHwO33pBclBMEhGqY0RZXc9nA8DWOPihZe0jy8KuXMD/4seSuHft5D6+A4oUR6goVN
VwKYxd4MkPiCCnxC6ttzWfrzxuEACHy6gBARw4/bBy02NGQN3i4OsnecY5tOU8pHVstDmRBXpEWk
3iCR5caWty+nkcDXwXswd81UHaYObMYIUopiBl6Ps0h1q5d7p4+dgzlMAY8p15FRe5WQk3iFFRyj
iyUM61DATdjETfFWDn5+IecJYUXWlDh7QVFXtFju7IyqiNhuUo8oCLcwxP3XdIpvWL1lTN1HsTZH
X32463b2nAEG+jqU5aXqZPFi11W9y+0JD3Dv46WfAbly1NwaTd9+ySuFLbTub5rIuJoKeGQa+nie
eyUuwElf2In7hLyngm6JdLziRr3l8P46cQK69GkKbZv2fC5888IaZ5Bpv8NKrYP2ZvjFsGJPbZpZ
j79+GamEM7drVFsE7f4TQafFRsGAh8NQ+k8TUbWNGSmI8BLWgpFJTKscM4AfTNeIoHw6hvnwlhbV
UUftc1IWM81ONGIt2sM7pPr+wSqd8lQ0ZXoRTDgcNGerBLDlM7Pi8VDVLTkabfqZ1dV4H53m1NRf
MSMk2x7CAXBULLsu1cpGmMt4bVXgBydigKwwFSqcWcy2Wdcv1qDyrWyy4UGS2RYO62yOHoN94xQv
IxZ9CKraxxZQrGxWvlQRxvBhfqctPh0TM6luwOVVN6QqEIAx0vPsqKNBk7jKIaA3Sc9qLE/rhOeZ
aHCTMD2PS+/j3U6K4dJIExPdMgZNEnXvutGTe4uQoB2uDfrp06pUlOJg0zC57quAIIKGz/IsTkbp
tnccU+2dQoJ5ReP+mZqRRAOYvXtHL+Jt1peOMKMnbzAJ+Q78iKgiO9kVnWVecON5Ybv3D26TdqCJ
+u5SVBpFO/+4k62Mz6sGa3Cz/kcv7kZBGj/TQx3zsix1llcY+vzhrhmNbRuMpIOMmb6B0TLRKEnl
TjjGe+SOyWOkeziWaMdOXVHHt8mcR5tl7MqPqSEg4AKmFx0Y/iee1gAT/mf607/8z8/UDDRehUde
SUyGZ59/0WmDtaPw86u5FdlFYXlQv0kvAhde1vu4ouryuqy6QWlH8Ta59qltCQ1cIgJrl2dzrqZL
BJ3LtUhzmvFWq98RBH7Jsxq7mkevsXahOaRS3Pod27Po2uSdNPrj0iz9Nwrl00xg6puxfnRlBVwg
tfzxIFrgohojUtBI60KW1bSHt93cJiZS8XHwp6e2ULSwSpfnIFx/L5pkPkGIoKlryvTFJtwHuIae
z50hmcM2Hr2jR+dSqwn3GNHdT3XzWDlp8oiCHcOo9OnYkYhLZbjgoHVfUNCqe0wg6oweaLvrNU3g
rLj1eyh4khPbXk/ybdDMj6AKjK8YsO2p917htWm2IaSWv36JMeVUR0ZYRNNwVWFdeQgS6G+u2UIm
6yrrwUZ6HDbBdAMhxdyLqYvvR0GXLq04xSgrey7QKG+8nFBQIpfce5uQApUH7pOBZvUKwgF7IGe0
ME4wwfYJ7V2AISCgCNbj8A24IoP9h5JlD6SMgTVN5dZfcRtYh0oo9zAZjRdzaS6XnttYpDwH+xcC
/ayeaW4Y+XnFjQtoR2acuIlezFqvslTQlUqIiBGJHdMhSbYjo7oD97BsVyzp5xi3V2XAd2JDng0T
QyGFd4Ox12Sk1FkgD3UKWIRcuDN4zssWSfcJ0gLDJkHmg5aw3Vw9pQeHgJvzpBj3c5VMl8uAiRoK
2eXE4RSvqnMU6EI5I2iO0pBfZZ3YBxgMezU5wX5oCUstv6phgYKjY//Q9DO9KZYRYSupVtwX6vSE
zQN/BHHU1OKXcqxuIr89V7SMwDhyjoU2sC1sOyzdrL8myo40PxBadIw4hl/W/XJqfXGFwIX8oRqx
dEnS1UY49Q01hM/Oh9IxK5W11gNMvcrgYojlWVCqZ3JpGBEqAcMtLUj4FgPoFKcikXjKko3GxzTk
VCydQRSCQVe1sC0khbDwDpoel3luyLwOBbdtOUNdhtR5v9zJ3v9KC1yHviLuksr3Vi7BZjKaZ0vy
QeEfoAm4hKWOCfMtMpihorsXgTab7VDSTRBOdkb2Hl6UmSM8pRUnFfMTNsG9QrQHgLy/Fh7EbA5R
m6qHA44dpIqYmlRm+9KnKCCKfn4SfYB4j2gy8D3g4u19supxcbfejskaT9o0a6eEqoh7K3OJFO1r
3OONQxhUieRSKYrdru++cUL7FmSqvGqqI2yl8uRNzg0YyHbDiFjuGgzATdZcwN3YyZqDiLUEHybD
dN64l6xYgCuAXdGEhAkRO3SlkzeGyNH5mJev4+AyiJr9TzjSGSCM0ElL/ODqS0wc8X5OmIQZSXuB
dLwMTk18IsTmjjnGhzHSI6vkcO2Z4KLh2TMWbVvCwZybwrq1gjHYMVVVx+HKws6GcL+ejnnZPWPF
fElSbhVT/GWsyQMQhJKbBaEuXkILzQk+xkzRhgOWiC+TMgue/+x7+b5YCzb+b52fcxZm1o4naw0x
Y1JOV+Dk9MZnU+qF5HN8ukVRMTVPSelxrWgzzuotiZLLye3BncZfLSXoaEAJ6ccP1zQRRxesHM9h
vKYX9cCbuZuA9zUu9t/S7zBnjXbYBtDWfEx8kIHze20RJQz3CqUL5mfU8jsZReiQTe6OGSdiz21g
nllqg653O5koBfoeH1JnomuANDDmH52XfJQk3pAt7Vz3YtEbJyVTQg2cqnz25o7tf1sTedCTyhr2
LucVqx3hF6qcNJCesx4dL1VThtKoYaxIPEQkOEzhf0iQlid3Aja7NvkI1TEO0Nw1tkPigUoaGswE
pdMgTIe53035zuloLw3uhAMspl+SY/Fs8OhvZE0Ds0x8wMOAjjOea6tvSJG3SYKiGuqafO9WQcrw
U9KkpkliVjyKK6kvdLzGwiTUYovtb7OxJ4Z9BYD3mk9/BKOA7Kxxm2btdTOXyC3IY9iSFOAakKCz
cryD6w3TEmvNNnN7dsd++hRudK/iBSy2Oe5kbr1aTiSOtBjqUKsHs0pfXKf5AsjTRfQdbFHFXLse
JB1Ftq/2kyasKFsoLzfoYRcO1wsHI/bDIC6h2gTyfjLqo5dZXyvEqfbcEEwAn/Ywu6xey6LW4Z5C
Oeq/SQ2rkHe2aw16C/kpduyvfodDKxBre0iLE8nFnKaSbM/BrDnHoPG/qTuv5bixLks/ETpwYA9u
0yLpvSTeIESRgvceTz8fqnqmKYwyM5p91Tcd0VV/JQhz3N5rfYvAshWVPfYidvEGfhn9R/AeJ9Th
xXRJv+sq7SqSRCrv11jbd0am5JcFc4A1xPvoJqkTykzFLUz9LUrSnUfJUXQSkHjAi6Cjso+m137I
cWfgyswtzk6mTF6rXCXkKSYs1sAFBwJupfhpuea0ShJrY8PD8Y3LEOjjRh2VbyH9qKvWH55kDC2U
KNumt1RcmUTS5KUCQ73EERTbQGgLelTEWlQGruHEzzAC14RaxOLV0pRr/sFjxsADgpY4u2lMt/Dn
Qw2EjNf2Prko5pWSU+hAj0tiamRetoMct9icse/gWBjkDYnBvE/QYtTXIDbrseHmDk1A3BYvvkH7
PwzIU0xGB31Lzxqhqf4mReW+7czwvZk76i3EKlBSygovHXicEJ+lHfT8sVqEAA9N0yY07Zj0BCrp
CagSmus52FuD2ZuS3rrsCJOo9eHR86fvYl7zPO1BM5RvgSnueO8vE8VFCr1Uq7r+uuk0+nERhIdS
BWeTGRPBs/6wY6Rd0ZK2N53W8Y3p9dYAmEM1p7XWWiWN1crJf4WthNtUKv6aUzcxRhBM55RLYTTK
RjTxsNa1/mLQmws/9l+nGGsF1E1s8HVJN7pnkMZKR1CHug00epRypXVDvbGTmAjSmM19BGp0THf/
/B+7zG/IiHqLhQPwSfhU/TKkA+ZDBBasGIlX0Tsm0CG9VQWd/i5KXDNND4UyBBsT/uyaA+vo4Z+q
ysmhHj3cGXGjbaeK0IIaVsU6Mkdy9FpjJ0LdcjX0SXSALhzVeaONdEke0yPJDO95he/F8Tyi77Rg
3044cHUjgVFj7I3huyZvO9joQNhJMiWUCjgoyisyM6mxlzo5QLX3E13oQQwhSd1W/ybGdNUIeByo
i/B2AjH1RmLNc1vdFGOxI2dnH6pjvU19EtdESxlVxs/UrZCLfGiJr/OF5h+OLV4klgGqhbm+JwkY
M6dLfrxPoWx8sbvh1hipgLQi/sBAx7oCExuzgb35Jx9g6uk1WAlGac+4SjzZHRwfarOfQWRI70a5
SwImGh4uuCKKBJExF7kgapXSuOnLyq0DCC3Z8IgQgIREAWor7W/Rxl+UCu3R3PDfKUZllNaRAojq
JxiWlzCS9aZSsdGPpd6uG3DU8NuY6P1QyMNo0JmXOW18jTg5s7+vMTMcitS/d7w5kT5H1PBustdb
4a5943x/xzmHClhC+HQP4zdWHXqsziaFJExvInru4vQWYGa30kb2Uk6DcqnDyZ3Y2cYUPeU8SbdD
Zrdlnd6R4PkWAxlZkS7DktH5BKhTiuv89sFq6NIRwNAeuuZnrTpUbfPEZGsf7kMdS9YQzH2SvDW3
0QSKIGqntebM+gfd2Ok5eEOya1btMN7BVL6AqDjBWJUfXtG/6J73vTbZq4GCVUTybIn6OSewlxik
Xt90CYqSaS0y9ig4oX/lFXElAJ3fYoLt4ewA0st5tHr8rIbJW6c8jh4iprjOCCSnR9UwxCJ2pNTt
KFPg/MPJXMcbaWW/dT/dDCz5+5QIJOqcxetMRr8azcjFhrSbolJ5mQZqtARYs9GL6JkXpveQWlYD
+xMOQGpvtSCHACeGmO0OocEcPRFZQUhEhElwZO5R03kyE+rjSt/3N/iLxkOCjNFtsEDfVYIZuQBY
+cPKSU7FbP7bxCgf1Fb6a+p5ALAg1EdDKNmOfUBwhWzOvMSg1uxakpIfOcYbK6PMzTebTs0//7mh
GTdRaQw/iBKiquHo2l2UTcpedLF1cGSbEYZErZF6bfcSqMYHchKsntDDpvJ3JHsfMGyQvggp/G2q
6f4Np0HlUDMjIM6Mvbu+VaY1hxD7RzWN19X8B6d5tU0dr3sj7pfInEIGjzKzhx2B1YRH6T0Z2QE7
C/Bx8lHi72Rq1vpfvlWt//nPh0y9zxCff9cMVmy2ccldz1t1Jzbdg20HByPwn1FO6ytNEgEettdF
JT8YwgF8POiHIYREs0IuNqnWpabW95wIiFJUM4Ioa5YGsvG2eNtYbWjO9oawAMYDK9HkUyGS29rU
m/ukI3dGSfig2UwfpgyvB74QpnoIqf1Y7cxi7A6gmS9MjWS5yI9+NxTNWD1UujYFVQ6cfxv2yKM1
J7FBDdiYo38X4wLNff0C/u+EpE4Rq9jE8NZp4AU8ZVeL0Pk+hfiCVgLCP3IS7zqgUrmJsozZxqVK
HJDrUaOu9Lwtxa99YjQSQrj+y4RDMXU8nzhjJ1go16MW/4z7iljNMvkdz4thm9KI1XKSxiFN5WWj
rNkxdDutCh7YX+RukDW/kZ3RO9C6Z7SSDq3/7pGMDAxLEWurM9sKOmabwWAfjDNgru6Ck/Cju4JD
ddTfi54NTqoDbkLVeWGN4pYIAj2MIEEYiO4CUFGrZup+SAYQ3wLHvkDXf3W5/Sxp8CTSfglb1dna
fO5NinIB4VjyRDgHwXdtu1Wx9jlx0G/rmAo/W4AXS22Q1aTQDO3uBxurb32km9edJJNUzbR7uIcA
WVHTCDJk6nmnS9ZQTQaP8WQhMXIIXzLoge4pWyK5GCKEo9R7obAgjQxVKNaAPSg3hWhF61SB2bJr
J6u6HDu5TjAX3BSWvBS+wBXsl/tormTTldvi+9AZJxjVkuk+QE9yBQqi2jYWZ25bfi/koN2GkqOX
VpL11YTDNph0fWsrEkxDl5Dl7jvfsqFv5k+rxkjob7TGfIEz4OxD+/fU0aDMpfNtYMpOiWZdVUn3
mA5hcwDgcKG1Utv4RV4gn9MO2KeAiE1XPvr8Tumv6hZGDWwL11HYvIBEvJ8XnDqp2rfU5nswzAwJ
LlGk61hRjEPRiK2dVXtf5xRINDbSo5AYkLJnM+cboNgqztH1QSbatC3r5EJvRLJJEXPRKQL/GdRE
5aEupiwJgzth3s3Tg4kAWXQC8lTBWkCoD9MDGEwpEflOHJUGLXzLNSBDfUskCp2Be5GwzYcwqdId
DVgYi1s/I0gOohLZeQNYi1zlKC52yAuqVRl+Jwv2Zlb3WE5/R+w657uB05eJVBTAxMV8QjG8Cqll
PDz2dOfXkY6NO2YzgXn+Fn0VZvmh69FTmjeT6J6pcCL7zCzCblV5ZRBRZdGlXZdx/B4jzUydKaAF
wfldDzgPhSa6aoSIt9IyHqFE9lTk9StofkA3f2V9C6VzmtPhp3LvGHdVHT/kBKOSuYZAFWZe0D+L
Kb7VR+3KCIdHp5quzKy7bmoCxkOb2JTBi9cIXq9VuJKrVsteRW1cw9570nMA2xxZFdAjUNxkTVCy
aUA2xM89teWlT5G+JwttzWk7FlQKB+8bIdIDbeYe0zEU0m2S20+BqnwEtffhyPGRVqxbOonCwTx8
ChyIelYqLQQdxGiGbHJr0V95OlNMmFNBUklsD2dGf+B4z1quueh1D1FMiEj3LUTiA/zLMF0rvCUa
45kHkVxSGBxX/eB8ywfk1VYqJNUTH/isDcYqVQYXAvI1Vua9SUmbjYpKexUXdh6/V2P0Sh3sJcwK
js5YqzQNUVF1V/Vzbm7avtWSDUoaRfeTDZSkG0p9Zcn0EtXwStWv+t60n6opIiKqfXPEgNE8sey1
PVqDG47NozUw5yVV9Rvt95tCqOO6Q+JksaaOpMevmMV/eYaTz7yxGAO3/8zh4E3TUGCPKoq/dqJT
r5jRT512ISw0T9skdYihVSOas+UdrQn4uJAauW+xrl/HI0pWAoCng0GYq6QzCfMzfZg4fnQe1ZAc
F/nGdFAi9Hw5lMqpBVEnp6lfoPyziwtAMA8IjoctSbPWysJxgLC63LeDXdz1YGgJrRqjzt/2mvJT
o7bN6F+R6jEir8A4/itv7Dth+tQu4dmnhPuEQ3Zb+VCAC9WniGFfU6CV/PUU5IvgLqMxEFn+W9G2
l0ZcPdVoLIiGee0bj9S+JiFzmdh4FtUVoPNHyq2stYSpmmSi0cycrs2suEVOm0V0xIZGLfm6mB7i
MslWEMguxl78LOY05LI3pnUgXo2mfsq4r1I4T+xBaC9abJJS9Spn+8yCS0pw5oxIjLQQw1mB/2CM
ekKzOEDZ1qanDUMRiIKlU70HeLEh5yvbPmFDEmgEoY28lzG5grz/VBbDmzOwwy2mNGaXdWWi9dhl
PoUTC49Ci0UFiROalqR4VwyY/6M/AXJ1EEVxvkvNnFiVgvQJVg9oMTC5NG1V6r+rDCBzLCnhxmT9
wJv3bwtvdjZ340tQV4+TFgIittorUUHmiHHEwPZ6BDyv7uvK/u4k/qFu6LTBf77TTbTK82P9WTS6
vrGcgEdNzrfW+Dd+b750nkOQd5wRoOJZ9xgj2BRk9XXlPKZGb3OjJdxlAfkpTvmkYrJyS93cCAnB
Lud9a5w6y1j76Sj8jESbyL+GvejFv6OBWAybgnkcTHfwReZ6crgRbXYLemodBNZ7aKfPicYd1AB6
tgqdEBDYwN0gcA/RdB0oUHS6lDgk4ryuQ52dPg7e9RTq2JFV/SIoP8aOsxTA9G9O5tDibnoOf013
W/hqtBp668ZqSSUrCvjHScWBqx9NRgPbMVgKPLO64LCsAh8ys7FelynI2pLZguQQ2uuNelkXsPDl
yNoZQTeMNfNK7bLbbpyqVaXFrxufYed00XtmT9V20iB+Yy4GI0ReDXzMPu+ircIJPzPm0iaXMr0b
k8Laqugowth1e+mZ6dNoXRMGW62nxCm3KCznFUW1kQ9V5mMZG9siL/VNY8dAMDj6rjsjve3z4cNR
i4NZJM+J3T32dFxVU/ug6E9TEslso+8zg0inoimeEbqgqYaRQc3TkUH9jt9np4XFqxdLyLQhEz6x
bRdFOUuRrFzh0D1suiY9lBXKgMbkOKlG1LOytGPL7MHeRgYB/WXcGCLvV5pB99m07tJJuQ+zmEaC
iOcv29w43WAQ9fU0dtODugKMq4NdyrPxqpV5vdG89s7O1CvfJEOgzAJws7N2DEx4KsbvMFM2SoJc
CznSzThWV7WFLplMhFVRI//Fc12sI5YyIHUIGYem32HwYN30NW/375/cpj8DcPq7aaLkNiCA1URj
MCD7eGWk9bfWs90uY6+RlDgvKFEGMHw2/VD7a19/A9j0FokuuAL0QRG6pinM2G194zoLSSFp2/C5
IjzWf5pK5aNRaoaxE17SCg+2ONyqLSFcKFRaGJtDTMHJCmbWPvPIUAZESFScBuLLntByvfOHdVPY
N7MUOsENvGIPRTFUoV0P2GQ7qZQIKWzl0PCka3elt3GQE62po5Us8sENKgX9EJjgolQDxkbRD0Dc
Hqw2Yo8rTK6cRN+aRgUvK4Bo16+B6lCNQz8PxBlKZFAom7pocqoD+X2NiXnVkyK3ivXunXbxSCsi
RzXDeM5M/5tGNIos4ApyRpLKVtWNfdcF74ji0l1tQz8hABKqsZLdAGQ70INx84m/HGoQZpTiR+0M
V76ovw+DiC66tLjy8sgF3UunpuFDTLj5MKC+Z1ay2yCYw4FSUVwlsZPsnUMCe3vrifDV8xoOl4Rw
0Edl6Dv1gJ4EfGreTYckD/axVj/Kqd0Bm//FEsBBShJ/WTUmjczwhZMOAQNOcD3FcqNlrUnuU/FW
i3pvV1RK/QNnCf/SsNtnI7SvLd1+kRPiDHN89Bi8FIwOVq0S5kSkzgShdlZa1mKwNqNBGgAQynUa
m5tgaKloC+Xn/Btlw2atBAjZMUubsXOtePFrGaI9VHTnI3bu+0S5jin7XxpdA80JVm9u7IM+fxrs
6Rb+yzoeKPOxyg/Cv4Ee/zsaq3IdTcXe1DKEiUn1oqnBjUp/xLY0dW3qMqDgVSAYJq8utGgHZKq6
KjXjaYCtt429nv528kbqKKlmeINWKZaKkUbouukAbIZqpMGfTnZpS/M8JSWHA6kJ88jmKNXxOZr+
+zw8Z3IeAY2IFy3tHukUS2rV3I8OpSHLsQhdR9qkdCTU2uz2sjGfKLfnl46vPAxh0CJL8gbOB/6z
Cep9LSR/TNViWzTN0L+ksUT2THJIiSusfPsqL3FD1Qq82lYO16WmPo94ptaGwx/XdsOFp8CINWfG
KbJBMvwuooQhPVVY9ip6aCHtFuY2hnDvWBeRj5q+St+1NMiI1dOuYg8jopUEG7WEmDTzM5VuwDeV
sLQO0tzQnnsHtfnA/4zTZyo3pZjNSYPylOY9TOMfdsU8uB/a5JdVe7dhnz6VVoeAlh1AifgwKT2q
+HpEqE1IM2hCKKcoFk7DnKUnsNJ3tZsjaBWW4TQ/KIU5bgZprDt/DjMeh2qbBKMDl/FVeDxK4t+D
jRegihwmXVnXaFfWZgfrp+fXhEkyQJSFjybRBHbduYCF5lZhHG7MRNuwHwjWERl4aVyxNikRG3ky
UyzOFgrWhUAp1mof/uppPyLoJFUUxzag2RSaNUU5OtL+jSVbZw/HEjRn82FGBur9ClG8PqX6RYgC
tp/oP+rM6TBgKa9KoJqj1c7hc0SeaDZ6gColHiu9Nk3ldziO1MTwQoiGrjBxrP0lVRlqy2gwPYPq
YZPmOdtXUp9Uk42wA5/AmHwQ5APdUYOyEoAj2hEUm3tV7uadKRCCX16hc5qH7WzizmqnXr1AtOK3
0zZpNGPVju1O1LT88xIIEJTGsI2hjnkjHXGunTeOeKAXdAF64Q7Z80QN3ak4004fuSe2lW49OYgq
L2eNg0hNY62kU3HI1XGlDe8Zg2Hr0A/c0I/Yqob1vVVoe/Xyib5MRfUs2RR6xZk4BnY8Dlc4+Wcm
sf+7CFgePJXDLLJCvn1hg2hvf9TxNTFL+Q2DuC/LD30SALPb69iJijv28hutpl/A9QBb2vMZEkAr
Pq8PxWa1MLMbf/LmUivRCqDwcRtV7MYj5Umree5WjaaMWNvqVeiOOPjx9ENg9AQUBtJrvKop/K0S
O3iOApNU1ZhiMeKkXTT4hdvn9rUv9evW0m41D32XlfOYWkdg9rNQPjaUNQZZXQaRQ7ienb9ncA+0
FjNb1BfP8yIAdgN7RZ7ehQ5/od1TfywxjWxxjFZb2g5KI541tbj2lGyjiEbQaeIwDdB0ogEQu749
aVvP8d7AYrZIGLPXf6zz/wkm/IO69+t/AES8Dn9VeZ3/bpZExD8giv+LsIkza/A4YuAawkD6s/rM
GJj/g38RA0KdkQAc4x1VAIkREsjQv9hER+NfQL+AVIjhwDRm9Md/AgY0+R+mYYMd4N+zmFoOVID6
X2yi8x+WagmLDZ9qaZppSuu/Axj4E4qhaGCGDLLhlzCMacqGSi/bwq2oVl5NeZx+L/QM3Men5/AX
nNef8IL/+vkF1SWLCr+M1bhwDR/ZhdI7PVlYYwLSs8twfK1OX2Umd/wLiJyRlv91lQVAJNByuytq
u3BNraS9hCSz+c5KYVJH4LzYum1JsuVdEyo0WU5f8dhjW8AYtCEyc6ucqO8qjgfkXxMFiiM6cpvT
vy9gS/z1lhYIlrIBBWvAHXSHuHI6t2mFVbumMRU/lE5pPOqZZv+hC81/UpK++a5PVpNzugyi4qAa
WvVy+s84dpvgLT4zJ5TEUAyKc6XbFS1lQuJWyoRIhDFtz7y5Y9/HfPufoBaYn2jm4HFwdV/vHrNe
it9RQsNvVo0SFnb6Lo5dRP3zIkMRETFMsJFbhhmHuSJI5C22PexDadVPu9MXOfKoZrzq5ztpGjZe
+LDAdzeiu5UlhQVzyrTL079+5BaAifzx62yLmg7Qeu5KABLPMU70FIugtI3VaE9CO4OvOXYP8/j6
9DZwiaHsll7uJkoDIbU0U8T1Wfhw+h6O/fpiLogiJUNnFBVuzoRzjxNirmbjNK22p39fHHtI8z//
9OeLrBiMUcmJHovHob/1ATOqhCn7nk5VPi2Dw4h+/rJCklohSDZD9AUKVZYLw7FD9dJMayPcesnc
6sumlIozazAxLYEKqvXMnzh/DH+ZqLT50Xz6C0fi0nNgQZAGOCA2a1Li6T2xTTNSqkeKk7+OgeF3
nECyQr+ybIQN28IIten+9BOan/TfLr+YVMC19J2MffLB80pe9LRv7ycZoe0bLdIqstZ5O32dY29a
+/M222Qq4mhOSvVzP3tIFZkiRhN5Ib82+y7JcSSdERqQO4WbUMSGUyBIvrFRX52Z9Y59R4v5Aj1P
O+hRULp91SrruDOjRyzy0a9+LNMzs8WRS4jFbNEKv0pUGxkGIR+1Ac+TX1YrOuerKLDtrw1nsZg0
kqmynQwWBymyWog8gO6pD4s+JxDz9Hs+dheL+YLFdvICj+XByBVRb7FNlMWmTWuqxzGn5G9fu8pi
3oApTZ/TNgs3KE0iUnqlFZIgY/KqbgZ6b+GZVeJP1uP/20T8M6t8GputMzaEHqiZa9j9QGldINt5
tMUw2NfZ6IDD8bQhq9AICU29J9YNa8vX7m8xKXSBynG5AD9idWH2hAUOpiuNhxIFvIM8+8ztzU/r
L2NfLMY+upG+GfQ+d/24QC0PxkjPqdkrdlpAWRMheSXCasZ/zwls3/8O4z4yA8w0rc8TXSeVgvy/
snRbdAoZqcq14W2nlvCQ08/s2O8v9g1DgZvSyInGq2I21puoqPN3I1HxpX/t9xdTANbXQoE4S86E
M8NlJAnZPeG029O/fmQZUBejPx9qLa3mJNVe8EgorfrQWrYapQD7OUE0Z7lxWJvwgdjOycu4LCTS
GI/KwZl14Mi4VRcTQ4YmxRBA/lyl6GA7pLr23uNIJnWmkcqZaxx5Q+pibrAUxSbUYmRPXpFTQTmu
Ny56z7Z/f+0RLiaFLOli1dYhfMgQTsDaaGsiHfxEASOFv2tWQdYhcWKeh8AG5+cY/7A9S/91+uJH
xtISJxoMYTyWqDpd1RNaSrpJHQRuFFOKug8LpVceiSHI84fTFzv2IOd//mleKhSiVwFZ8Ska6fQW
caJ6VityM87M4fP7+Mu8oC7mBQtGFw3ZpnSbZFQ23aB+S4ED50FNVbTMnxMkg6fv49hHt5gSUoc0
b4zmhSvNLm62+tDNXuK8zDXSjtWp2XztMouZAZxXaRk0/dwQRNqqtTFjSrq8yIe+eIHF1IA7NarL
kpffIPBDeaDC61jpTocSeOqbc1jQv78W6SymCEBzZh6SCe72ZpJmzyLQOyKN81TSlVNSz95hb6eG
N2TA5s/c2PxB/f9fArDDPz+0VIZargv252oksgfs3Hj01E7H4/2VNyOdxYzgFAiesA1hvSWsFP8A
gglgfIUGnAkgvWHenb7MsdtYzAwYbQqt8UTh6l1Okby2YCy1ZfHFm5i/7k+jEcFcWhDnObuQMv0y
syvKu1PWPOF7Cr901iNg489LeBYxeSoqfNfK4FApES4ys+kfUfk2u689osWYD4QhS0VrCrcY8ElX
tqHuKgAVZ3797wNdzkzMz4+oY0SnHZ1fV691/RJFxDpJkPPoeXJu93zsFS/GOImupZMqfKlhHJQ/
U1VBX5cqYfbytcezGOGyRBuZhQP75nTMb3NTQcnjQH04s7c4MrTlYmjTxxCFxgETVUz/eyJcku5u
TUOPTAaz8a4zJbg9fR9i/oP/MqLniuPnNzFmcYKdKuM9Z9EdkojvEqO9Jqu7Ou6vii69KALtN4so
liKBlvP0VY+8HLkY5nhmPeotCHmGKLxwIuVt8uKH0z995Mui4vnH/TQGPewBIrAb2AZMIAdBsCjQ
e1ZKqJwZ3/NP/e2RLcZ3O3SYGATqp7rt98jbCAHXa+ugac6msIzyx+kbOfaMFkO8yUEDhSrPSAYq
jt7BJEUCE+Dm9K8fu4fF8LadjsYwvHg3L8PLSLHwBcDE3PCyiQtHOXU4fZljb2MxzjPL77qBeovr
jxONfMQwxW3JCWO25Klt/MXPaTHWFeJ2azECbBCy2mo9HnuL3f8X3/ZipNOGk3ZQa7wH9EN0mDMk
T0LQkoGUcvohHXnT9mKwI/81yBnuCxd3HG6DdPKG7pK2O5C00xc4UimWc+bS50EuzTIqsEfkLm02
hThCmK0wJJHClhkxQImWPOiaHdzKGqu6KCbrsdIbZ0OzcPh2+i84douLAY8MwsRNlzNkmgKqaJ3X
D+2oBv+tNIT/eywH2v3n7Ql7aGFa8DHjzFRu/agFExdmRPSsydCJIf42ufGjmIYu/doH9w+H+dMK
PwatM+mBygVjgdlqIhmPfLWG0bo7/byOjBt7fo6fLmBWtj+JeYpxLPJho1nGQsixALOOf/30JY69
ksUMEGRAcRKP9oSOYnYzVnhu6ybzzwz8+cX+ZY60FwO/MQua4yaVEseaosd0tHdeE2wSUUKaHbO3
uAIPePo+jsxk9mLwF8VgqziIeRfByHTcT8hGbGihjQ8hbGBDsT19nXms/O2OFvNAbqjonGlAu7pG
bmFTVRVN8Pw7qswLs3Hup3JsSBptzDMj5sgXsET9p3WnE4BdsI6FRWSvRwQ/I/YV2T8rZePVX/sI
rMXEMCkd9Dufhzcog1yriIAPkmbjmXnnyCdmzR/Hp6+4qY1ATWM+Mca+DTMGwqTTePHXxoi1GPVq
5XW6Q2K168M23bRZZW44EQWuLYdzm8hjL2H+559uQFNwGOqCiWU0oE5Z9Afu8sJBFplkudic/q6O
PaT5n3++ht2AJhidxK2xSa58jrnbwc7qMw8J3vzfv9tlUEMhNavWMWC5Ggjx+w69sVtHIN1TVU5X
iHHqfWvi4HWmFtVplqDPz2pQr4Md/hyUoBFUtqB6b0obr+iskrXECrGy8VATuYpBNpLAKzlM9U/d
VImLCGjVHgl2fGFPRfuchIBJPLUbLsOEQFjfrrVfbV9Xz11FMCnGQV2zcJ2zL193DsI3GXmotItE
6a5DuEcoHovJNjepj99+jZQ3vMhaQ8W9Q7eL9Dbc+Egn8OoauHrTMWy/TxnUtLUqmvR7mQ76LZxB
uNWJpfxOesjeZFin1v2oKSaB3UWcoE+xpxdk6s1LOw05+eO+Zt3G/ZQ8+6P5WgFAe8vjcLzg2tFr
Ogbym9akCrxq03eDnLqEmQ3ofYAD4TNwvL1ES+uSBQabNx7Vy9xS44O0EmlyJB/RKiLCfbADQ75X
wiqerUhzCDODAkWNyoFI6Fm0clfIgCJMOLZtP4WQfbDd40WCaSAbCFa13Vi/vQIwN2bl2TygSBhp
euRZdz12p11i5sG9j7YJAi64k5cU/8t4UAIHCV0DJ/gjb8LgXD3gyAAxF/PHUBuGnIwCBx19542S
2camLRx/qyt1c2b/dWzzYi5mkcyJlamvQbr6oa6YFzaoJvTLk52Ue9UfBM2xhqidg9YalbePgAfj
jJ6UHuzPmKOSI8ROTvqZP2bekv1lEbAWy1pRD3qspWnmFv7UPAGjDMmnHn96fTXBXVNjHwZGmmor
MpqdG6+CyXpmlTvyoK3FKjdSOshCSJ8ulikVZK5PnDJmXIDaSX1mtj52icUCZ2Z9n/TAt3H7NSWm
DB/Yt06n8wcBwCQCn57tjlzEXOx160qVlq/HGaJVAeUB+Ny7T6La5eQoaLdOX+PIjGouFoZExCYh
1QYiL6uF9tbodquubXKYf3zt9+d7+zRjk/0YdoY/Jq4B13uvGpLkwqA5dzY+8omZi/Vg9Lq+B+IV
u45nfvNwtK6b3iG4XPopKsKcOnaitrt6/n/xrhpnPuxjz2yxG/QMJWx6oApuoXb+DotEtSeywDqz
Cs1D9S/DxlwMm7afFKsULeqU1J4GEPdR8x72JXnDJQJoTCwGNhNYvP2ZL+DYV7YYLQoRDomOKdg1
hhjPQAIGHE5mGEuHfnqavHztO1gMGGgGfWxQBXdjeH+XXmInd+T8FG+nf33+Wv/yzJaBUkFiDKZ0
gsYtTB/DbSeqyVsl8EKJfIxs4AdFBJL99LWOVYGMxTwOPcps2wisO7rlHOtjQTvOY2VOgp9DEjzX
zbCDElAcWna7mKHuT1/2yEdnLGb2SbT4asHtcyRIYHYCJSfiG0LM6V8/8hEYi2kgNmsn9DKtclV1
APXvpMRrb6WXOgbAJET5Zy5z9Nktp4OisBMnLCoXP3x72YMpLn/2sR4UlxILCtztuQIMcceJMyp4
AUzPoSR5+K4Nhmo680fM7+kvH4u++OALKwOg3sjczSqlfg2nKQFNUwb+tpyocqd6U25jjPK7iLru
cGZQH3t7i4kK8akgZqgOXL8sjSesvhsSe86NrWNfv/7nHOvloc5xrgzccsAgiMG22YxSD7ctDfdQ
cb597RNZzEtmHbYo63XfjZHeG2udafxHUqbwiXIvNS6+dpHFu5ENcFaqBDBjsWuu9RIUQBJjfbRT
dN+nL3HsVSxnoj4d07IxnP2An/7F0nXl2oNeeWa9O/Iu9MWaPaSeZhtK7O09W5jfuxzREft+rUEt
n+dYvXQKrMWZOzkyaPXFROSg+Y+losp9meHOG2t2v4qCfR7ubnfmuz2yGC3lrEJHytAUve8OqmeG
H3ZH8/wC5RGMaUXNimZbUslvD0PP3uT06zl2xfnBftow1KkfRyU23n2olAJNv2nAfq8J0Vl1xIxh
909iELc6ho9zIrIjH4S+mJO6QeICIpNvXxN4468b2TWEA+gqEJTTt3TsAvM//3RLQTV46oDPal9l
qtQ5qzRxjMu/TKczFzj2ISwmgEibNGg4irdHO9vsYid2XD9oh0sZdV+cwPTF6C9NLY+GkQQI8roz
WFqjIJJKOyfgOPaEFmPSxLdkqY6SufiEvnVdxAJnwd/40uNfKkknEIa9ZoyQytWxvTXH3tnBWTsX
0XvkT18qSWO6PVbsUTLAgk0cCdght2mE2J7+249oMOUsf//87TigP03VS7X9TEX93tiKAdkVJS/s
ewA3JXvB0R7QNs4p1lYhtMscW+eFHXWR20gg5aBC5c5wum/AZ8/MCUemOG0xQnXiXnQ/k6lL+ZAs
lML2+rdGC/37WMTWR+eHsXVmpT7yXS8TYGUy9rVTUYQpjFJbB74nyX4UxkH1Qu9rzeGlgjTzFUdB
RkOJB2/XiuZ/c5WAvX7yfaCop9/hsbtYjE6KMogNmDldo6cQ09hWhhQ4Ud2xddozr+TYR7gYndCV
VInhIXL7DBnILksGgwQtO/O1MzPMsXe+WJeBFeGaG7gAQXzti9lZuquwXcKaG0NCI6l9f/pZHbuR
xUQQhQAFUsUb9k1cBerKzLW+3Fgq5PozT+rIy1gKRXPNG1srqOEkAZd9jyEJXbUJqb/ShJV+5mEd
u8ZiXaa+VVhW4oWuh39z16qGmgBRGs3/w9mZNcepc1//E1HFoAFuodu0hzhxYjvJuaGSnIR5koRA
fPr/6nPxlqPHNPX2rV0FLaStYWvt9TNJ3zP24/KX2nqJNTFwVCkipZehR7y+gC4DeKzy4HNTwkQP
pVL8cPk1Gx3inQfEm7WLjJCY+O5yxlwN5AhOcJXMsFq/sjfOjXvz9JoROO6D0QvbwCp8UHrtUcxY
e09A4LFv1zXg3LA3r/B1hIroDq9AWduP8Vz0lo/k/4tn/P/u0mwNaANbYubztoJJpBw+hQtK61zS
y+umJlvzOS9QLkoYG2EtHzlcJnoCQ5jKOCjSjCq40O6M1q0etkK7ysk6whe7PDH37LtWh2GeJ50T
wOntcg9szB3/nQXf9AASthzmrGFxyoADiuQKM6C6eiDL8jjDu3lnqdjIBNkS0IEXsHpCUQpaEcAR
BziBjsABP5tgd+d9lQ7cO2BYQZz1+XKjNsLPlnwOtcbhFcCn0wSATgMgqxfcw6ZI/QM7qutk+TgA
/z10ORwWGuHglmZZI9hEZitPPQHr8cst2Oh314ps2Pb5izfn5cnvPefkdTjZ4eI52Pk+W/1hRXbu
cC9nTY4bphXuPLAeZorcoQyb/FQeJMaoKy/Kp3Epon8A5nHh0GRCJOtPl5u21TnnJr8Zcap25kEz
nFq05y+3vtDOk9K6vO/yir9cfsV5Ln8niWDLPL1AaFpDWgTpjDqKkP/uYLsd50b9iAiMvk2FbDYx
8OG5/LqtzvL/bhFjoLUAQJCfcBMCEoY3T18jeM9fmQU+c5zffrAeNn8ubzACHDAcQHQIcEOjYcVw
+cefx+t738pa1MG9AU1o6PNTW3ufUGn9iUqj49wNvhUr/9pJsvOe97sdqOi/WzGwRRFVIA/SO3By
lUqo2M2QB1nmYtzph61XWEt7OxkFUykXx/sOCg34DrTZYzE6BEUzsLwLrnyLFfiCEHjUCIlUi+uO
Jw5z8fpYRa2UyWQaubOBeH9I8ciK/3lVgw6YcVI4CRooRgHym811qmF+LrN9O6A4rrNh3zA5KW6h
YKk5lh+blsBY3mQ78bf1660QHzXm3SrEC2ASAndNzxW3ElzD9PKI3Xq6tWUXzTBrr3KitCjH8iEA
a+Z2dLo94e7W061gbmEyu6J4K0onWA7fcGpg7ahEe7jut1uxXLaM4qaoy0+B6v+EfdMnIfP2cqdb
P90KZfgYo8DKkQ7sCJsiHbIStkKuLndO6hvRZSs5A6DtOpCao1TIwIHiisN15uC0Bc62MBBv9y4m
NxphyzhxObjOqKJBLoMF/gleyvmxl/N01aaQ23rNCTW9QVT1UcqrqjpmKspTIA+7qxKkqGT/O7C8
cIGJaZZhAhIjNgVUV2qBY+OogXfvsCzsbKe2esKK33z1fV0ozHPM8D+5htWYP3gfBg/omatGaXju
mzdLNHpW4l62zE/w265jT82og87AZr789K2fb8UvALR6dAZclgjmzd9qMlVHQWENsRaB+nT5FVuD
yApivqqwATUoS+dhRn5aD1+lUd6Vv9+K4X6gKI1b8fDRy19gVXNP2uyVQPt7+bdvfR4rirMJRmFA
Z+SnAVriWwlN4z32YOtp0WZPK73xClunCS6AWnnnZ2kwwWDUdDCDGoE9AoL7chM2Pr+t0lShqFkA
VnEazVX90A+tAZVBOPAEv+751hIMSzmQTkesjmO90Fc4oNLPapTz8bqnW1HcETKDhcGwvog1f+Ct
GU/FBEnx5aefn/K/+y1uKy7b0MxmWbA2gthVxxAI4VJo4EtSDXdd7vU7M9FWD5z//iaC/c4ncEoe
MEZhYwDl+1CNsAE3i3tlD1gx7NcFaPetwArf1eUtOIMf5rUsb677RP7fP75c8LX9DEsAPOPhNDdL
6KtgRqgxIyWw1tjJPWwFgRXG/nDmJ6M+AYPIVd97+DbLD7It/PCB4uizV3G21RFWNFfNEOh5KrO0
wWyRzHSiSJXyZaeb39+8wzHl7y/FIm0Ian7wpSjQILQTwdNYAo82htWxa2FqP3phtrOBf/9QBQfl
v99FW+JHhkOZVFSwcBucWtxF0DEB/QJlKvO6+RaOLwYYji7YCcSNULFVl6bDVEhUC8Nhyj7TAHdN
qslv4I8KnyAY2V4ebBsdZIsv8U1duBnhTtCHKRKYn155aOi0l47fevp58L2Jw6DEVqwihZNqZYJD
JYFsCRoV7GzJtp5+/vubpwMZMwYaokO4yQ08zRgKvzTc9h6v+zJWjEPgIoZwxNVb0OV0SZFR7uYE
ZeO82klybAgOYBf09+/PYUJR8AxDKsj096mPvioYxh8jZ71vZnMibTcehtl/Nqa6c7Plz+VmbcWM
FffjPPYwXAabGXVbMJlfOMp27hRQGjBJbwtSnFkgIGyVhi7+TkM3phpmTQIqcqjqytlJ4YuuPkWR
nk8waBw/A2S/V5+yESu2HC1QZbAiBQmDb9MMEWqr/HZO2kyy7z6a8zh3q9j5fhu3XtyWSo5hhvl5
xe6hd4EX/zwaHz6C0Pi35tPgju2nzCGDd9vDXHGFCRIfAJLyYX8LvhoK/1NwVZvoaGqAOT/nU0nU
oWEgP8HHuNhVTW3EhS3HyZRRMCWjUQoqq4hbAONirOV7BYUbvWnLcRajBMWlIg5CwfTgqOLeLac7
o/Prjii2SlSAuhWCwYPxCeH/PwAIoWLNBbn59fLwPy8N7+w/bE1h5PW55/VLlKrcPZKV/BSwbY9Y
9Qy8RhZTL3tSnRkeYRF8VaacU2sKJAM8fYHPzVIZdF/WYnlk0QjEST1cN4HbMsMA9+jt0KoIzDzU
GflggqaOE8mdp290NrUmwRHicplD1Z4uMFAudfjEGucJJ+u9BP/W860pEI5dFP7SOkqzsfk8eS1M
MrsbAAB2gnXr8dZkN5cKEvewxj4tAysv1H0Fk6MJJvDjcJ1Cg1NrcmOzhn1pjxaEnvxV+hhITOxs
bzZ+va0cVDqg7jRhpnGyEHyDsc9OmnSw6TSwZb0cDhvzpq0X7DVO8Znb4TA6F/yZzm55CrgTfeJi
+cnqYO+yfGPRIecWvlmpgz5rJKjyYZq7ORCDo4bX0Qj2ReCX6uhXqOj082lvXd2a/qxtQVgU2UjE
gOThUHjf/YC3P8cy4zubjq1OsSKiAlIbxfOoEKAopQZmalkT5BL7dGXN3sZvqwFWUEQ876DhzsCj
BCfkmWQwlnSRFUovd/lWX1gx4TPSzcCBosvXEWYdoNRHpyUXElncXB9q6oMAAKimszODbDXGio/W
8ae61QjBnDGTimXADNgAfXG5Mf/5G70zn9uatlLjEnjOG8znbi9/03lp6C1xy+X3WuPO4KbKzSdY
Z8JA3ys/RcHI81u/yIwDiI8BagtFbb/4FNXioRoAYQPinYVAaJFJAY4k6HMpZUh2furGwLEVcVWz
0AkksTDFNWn5dR6r6AukrBKJerl0p8ufY+sd5z5/E2fL4kxwt+VZ2pYErsJkovFCOn0cAUvc6c+t
V5xnkjevaOBbXs2rRijP4CTCG/cRHOU/fl7tbLs3ZiRb8VaHZFip8XDqEflRN4CgIoECfqXWTxMM
GQ6XP9TGqAzOf3/Tilp7axZWSHJwzwE7gS790S1Bsrzu6dYcoRUMwOGGm8HUdsFeos3dL5nLx8+X
n74RwLbcDffrHQftMEprUiXUESg8yhkH12mFyzUOQtLLXy+/aesrWVMFD/OgbBdM2xwWpz/cMgdN
diiyL9c93ZoZJtLPDsxQ0Y48fKV0WD5OWVg8X374xjCyhXWDJrXbeliWQeG7N938EAT+/YS6M7jr
7kkbNz6PLa+TzOmd0GDr5aDO4wasgeHDsk705XILtp5uxTI8YHzfrbD1igJSp21VDPEwADhz+ekb
YWwL5ZZVO5QMoBmVmVZfA/hN/vDXybkfhQOn6evecX73myBzyn5lco7CdGlEc9u3HYyQaT8de3T2
TqRtNeP88d68om4z0/UdDZEra+4o6Y7Ea77zdtz5Slt9YAUyyGYAMqghSpuV8fsc0KrbbKjdnXPx
1hj1//7xIUpBRlZj88WrmtwtcET9AMJMeQvmA8QuSCRF6XUdYcXxXOEalTvAXxW5/NGCZgPz+AcU
u+yJiDcOVb4dyQ1kWMyrMZuC3dwDywr5elyOlHdpN9TgoKHcrqS36B9X3GSoMpCgAA/INVxu3kYv
/Vcx+2YQsGwl1FsKnvY+dpdRa5yHdgDM6JqnM/vmfsyiAKRPwtOzChOQeFAHV4Bdd1bsjTFga/4i
liGdIGYsp05eArfOcUxZwEWkbHlekF68pg2YrP8eac7EhJc5a5gipyV+zMqsJ3fVZuecstUGa6Zq
F5BHeYggJE5zm1cLcF7cOUVgU8f5mVt1uQ1bbzn//U0vG+34Lalxq+IDWSDm6CVqx8ch85+nBsK/
y+/YGEm2L6RTMB35Aulq0oI/048ZS0UkxM7WZuvp57+/acHasxWm8xKT1ZgvuAJv/WPBytfrfro1
VaGAZ2atr3iq5xYocNOWgA1mPQw6d77/1q+3Zqt81qbVZArTQi8ZMDFyTIu2Vs/X/XxrihqcRujV
H8N0MtJ/oPXaHZn2rnNH5bbMD9nNBZhmqBrmAsT5qtTNcZbAKlz122193woQxRQx9CsVIAwDzO2n
Z3/XnYuHjXFvq/lkB/dxYCDCtOfhp6DxdCxF9IHwekoMi75f1wQ7hInEbqMZeTpmsvrqDUXwNE/D
sDPJbazStpxPBMhdDBVjqKV3licwjgUY4958D+sosbPEbYxO26bRdyd3HtwCM5wMAzA0+wV0y7aE
/PG6D2TFritxdpTkTGydgaIFuFGUAInRQuyM/61PZIVvkBUeJznShF040e8r6ckJiLr8dljW/Oly
E7ZeYQWwytVIUAuBpQZr75eJlNkRZV/VodDDnvJ0qxesKO45icowwIEh84FaBt9eAs0IsO7lBrz/
dGabFmrQ+aQ8rwBBzo84OPzjU4BGLj/7/SgDaeHvuZkEZmmqBSfnuVUTmCuRDwiXp6e0X1TiLVFD
dyaL93sB8J+/XwTmc726AxqBJPfJLPxohvF71AY/L7dj6xudX/tmjamzpW1UveLoCePQ1xaskepG
hb5odtb6847hf/MtLDq/983z5do1s1MhN8VAjAfi9GEOl18AEn3HnfWpCU06Rt6VGy8rJLwqF5CV
Mo6kYVAD2eiIBmjCrgD46PK32uoKKyC4k6Eiocf5ZFy8MdZFmxovPC4Zu2pSZZEVDWQJwCs1HNGw
IB9zKCIFVRQMfsl1ZApc1f7dGVMtwkaJEBsvrrt4HFyeFNG0Z4618XlsxVsdQCUT5ghmXHYXYE3V
34xLv3KUju98/42Ys7VuMpiqYVyw9w04+bx0Ut90cOjvAfq9dYy7s/ZsBIQteRtrBR8JhXyVWsGZ
JgJFam4G6MTlIfRfrck78WBr3rLZMBChZlw81lGRwx6PwtNpybkBbs6DY8996IG1AtEy8A1NF8Jd
ohsb9joMkSP+oLzB/5bPA6xfMxIC9golzC9CBCDXYTS319XJAEfz9zBB3S+gciA8pKEzr3dRS8IF
mMh53qtv2PjE3BqGpiZsFUFFkSaqkVwJXUO/T43XusfLH3lrIJ7//mbOGdsp0O26hGnXoy4VdL8s
BEuYnonCIwdRZGcJ2GiGLfujMAVcUNKFdEWn5UsW+Pp7u87s9bpGWLNZKJD7zXMfsToWjxgySNgF
5X1Rqs+Xn7/1663JDBArhw2yC1O3MQyeH6x9lTDW2pn2t55uDaEQ8BnPhV4oLYKRALIVVfmcDDNf
o51A2nqBNYZK0LOaAWY7KdJP0W9sDM1z2AX65fLH2RhBtuKvqfi8wlcySgcTDnfBPLpHXbWQF2Yh
u+qIzWzRXwabHdQnFEjXZXWuUNADYXY81iUNrxue3NqhGB93chFq9tMejigpX0B26Npyz/1i6wtZ
25J85FGdTRDV9rUCyxtQcaHPwuad7j3/yHemSVv2F7mNP3G3o6nXr7csA562aHxgJse7opX5oRjm
p+t6+jy+3swVQdEtuc4cmqJsfk5bB5cfNSHuR0nX8crBZEVyO1fOWjYCy/rc6BeqHQ+w43IE8RcT
iPPtcjuijQ9mhXMjVx4UxcxTf+jo7WwC8ttXQrrJoPnRiRRqqecvqOzK4rlvq5vLL90IQltPB4YD
tCghXuryBZezwaiSwBn2rrM3mmQr6EYyksU/S82U95o1K6yi1CkqkNrW5Ahr8wPH0VZ4uxrNjRFt
y+ca41dG9ngdISA8xFrNsBR1BG/hlsrJzqy+9cWssFknAcbOgmIM0jf6pgylONHBn/+53B//lVO+
Ezbs3LY3oznENTDRYcjSHuTdibo3Zm4T2fwwjYp1BvzlRO6VP9yuQGH2uXjAtdZ1MnXGrEBqVxzj
5oqfX2083BIEUQyCBUyspMiuHG5WIDFTNgBcEgZsdDsgVRj8mwEuuTPjbHW/FUClCsY+UB5JpxZU
Y7hiykRosM2xqOycT7bGs7UmDktPjILjUhrQLB7z5iYL3CHuaXWqfBfsneUxWsNDGeylIDZHg7VG
YuOoRCGQk0T+qmZpU7tdf6ymchjiYHWWKin92snieqiiFWb7ol8Sk62ol2Nu27/MtV+h6Gx2M3OV
VIvZorsGh/0WlfZIOTKI+6oKxtA4eu55dm6Elq2zoyi5gEquYOk4ixssdK81kTspta1HW0spyooj
vVLkShu2mCPMjnQi5byn3/4PTfVO1NoaM+Z2oyErtmKoYQunY2jqNv8Ozz8YuIRw/x3jqXS8Tywv
hRNnnGTZLWBAfAZyVrg8dpjjOoBKVx49lKv0vRtRRPCnq0ufqjuxmuWnG4T84PjsE83Umscrdql9
MsNikh0vTzwbwWOL1kQJQZlThjTtxXjysua1XJYi7n26N5a3esCaXcqeuyyqyPkF0y8P3RwjJ3Jd
gRCzRWv1OVWXr4zC50jCnzD81a75l8gLf13+OFu/3ZpZGq4CNwIxPNUhlajbFTPo7O5eYfV55Xhv
8FizCrKAvseFYCmwEOojkkMAJC+wlD30sFg7mjaPrpt9beEaLWXFV8qxU9LE/zni9tFN6iDHmLz8
mf67wnqnJbZ8DXWi0MTCyiLNfSAujw7tpibxoOh89uCW8tgujSH3Tas69dURZZUfm9XvHiuGmesA
agisVShEOgbEJBM6iconcaZHh7rCWAF4Glap2BIfwFaSDIARM+8VOG30gK2Jcwo/L0lGaapU+Xoe
/Ofhw3M9xkWlrztP2RLdJc/WFbRtntYoDFrBe2L+lBDfUXtsg41Baqt0+0BHEG4iXy0VgZEvdjy3
TeEHO0vf1tOtfUlU6xwQF5emK1KLsKWLujv47VbXXegyYs0OBt5+WOrOp023yn/Ng0BOC7lkd8/1
YWN6I9bGg2MonenuFGsW4fE8nvUDDY9iL3OvuxNixJokYC6NeiOmWJoV2IfEM1yJvhdDVl91lciI
NUsYDvJeLRU6oM3H26CgKuFMdTuq0K3utTYaA5hK7qIkRQFboO7WRTUndPh12itmS/ZAnms66IpJ
OnggzGdORA/h6l55kLVldqEEk0YBW4/iPgDP4VRdtTng2l2Z39V0Yn8uT24bI8j2noMIfkXFHe7L
Jn/UX0jO3c/cN+UvGN3l3fHyOzZS7cF5fnqz+YcTJMTcNSZoIfgPbOYaOIa6QKsna1sT7OwK+nuK
8vLbxGdP77xzo+dt9R3EcLhmx9qczlFRjEnrwQEcW2ZBfl9u08bcauvuHD12OOvjJhDMwzGMxSTB
UyfrGv3LeE+eDUQKr5fftNVDVoyjrBZnpUIgKVmX6rHEjuYfBiXt56xm3XVBaAvxasp4Ng4+7gQd
Nt1S5PRwtebV6XUNsEK8CwdQ510fDZg7KpJCz9kjzM3Cf0Ls9XfW6K0hZgU6yk9KBmooRXdXHIXs
LF//FL1PSEzXwfDbfM2b7MMs8EPiFdKkPRT0xjCw1XlNWAUYWAbTV04+sqF/VA0/rFgUsR+u8p0T
4MZYtuV5wAOGUdnNyDkxL/oYtBO5GRq6J+fderp1hogIaTGSsYNdJ694CEnunaaC1jtxuJEvs+V5
hWwX3XVekJqOT8kEn9E7RiLvBvjs6ShUlN1EYVZdFyq2lV1AWGU6mLJDOjI0JimKsl8O8CEtYbAL
WcYeqmgjIm07O7iMTTCvz4M0RDCefTe+BHXTJOUSXhePvhXyDcnpWuU6SAUtze1QlQMgOGTPnW2r
w60VPWuyxZu8jqRuXw83tYaInM/ueHM52reebkX7AN99sHobkp5LJsfYL7X3vAB2vFfIs/V8K9Lr
AWavTo7nF8FnsvL2kaxhf10ewNawQQUhvSKvsM0UmkF5RH7LM+j4qg9jS9eQ8IYDkMBOZy7X6t6r
yxK19D3b+ekbceZZUaz7ZfE6jby0K/t2TaqsXkOo1/oVwUCIoTfcVdHXQvvq5+XmbBQsMNu0LstY
Oa1eGKT1VPYhdO0TnBmQZHV0fM5XfZj6sAV+wAeiUR6GYAICA66swAUd+nIiOiagEcijX+CsFEez
z0xSMRiWY2MggJLNKhdOT6gaDe7CVhU7q/bG4HHPf3+zE3FK0SGVAfQ8ioTU0WQuPTTteJ3lCbNF
d0UFpyXwWoN05rjoi5ehq1XM+spceZzwrJ8vG1xTte6MiUdV4jB6kiRO1y2Hyz268XFsoz2/Ik6/
UgyYdfb1CUWR7RNt6+vgOPjGf3/6Zg45fKNcP4W3zXgAnEPddSuuT+qm2jNb29gE/MfreNO784BD
/9gTH2m8+qOZCERmfvmBCfmcddAQtkT7N8PuffzGKmBL8YIJMiTGuyCFoU5wO0+OnywZaU8hWpVe
7pGN3YWtx9MVbk4EHOMhPo5anpCuHr5GbtaPSdBVMBAkLpN7i9rWu84f9c3Hk7DQkVMbeGlHm+kQ
ui1N3NY3HwJgEH6GOjA7o2zjs9l+eyxXWbVk3E/luipcYcBZRMVhJIsgGVQj9XWzra3UAzBeaXke
bjOueE9gb2SHAtqSnUZshIot0msnFwVYMnBTpw3DpCCMH9A3e+Ldra6wl3+55JLhCj8F/qqDoYh5
kq6eD6BF4KJ0zwR+qwl2PDoNl8D6+Dh4L+QF1ft9wrOgf7k8creebu0CTFjUpO1dL2Wi0i8DaaoP
9dLukeI2FjtbJ6+7sF7WXnppGIkyXgeFLKOSTjbFjszdZ7cYtUaBupPtlEq+3xpqK+fLwKem0jPe
N8+QJJCpTXDNrHYu3N/vbmqrAWdKQKGslJfWqmyOhJH7saE3My1MzDkkoNf0CLV1gUblYdgsg5eO
Tj5+MeAaf6Ry3suRvh/V1BYDip77EW/RBtOY8sNSOuG923umjVFVdJ36h9p2dyuqLhZQbXxsu3Py
OReq+TAw3/9x3fc59/2b+a+YQj1g3+KmQLQ3Ny1yXQevqPd4CFvfxwrpAIu2BysWN11kt940UdTI
WAuT3QE2giKJ65pgh7QJ4U3mTW46N152YOCn3a9EX8fOo7YIkFORS6gDPFQakuFr7qzdC8r1dlOl
W1/I2teHc0973WeIMToLsMmoPMyAwaEIsHJ3jlXv33OCVfN3F3Na4WDbzehiZ+AvPfakyaLHPGbO
rO+dMuiAXHPrOzno+mUKzJ7SdKNltjqQO00+lC3mwhIcDz8W40h/RsZTRbIAXrccL3f+xixiywML
Ip0c9l9Ykkxgbj1vLo8Oqldu5jUXx06raSfh//7cS22d4FpWHo4Tjpt6NRCNp7UF6BaF491UH7OJ
d+MRvgSVD0Pg8xb1ctM2pt/w/GHfhGYNZzw9dJ2bliBqInUENy81FeLmuqdbgb9yrkM3P5v/LzL/
2EvHe22MmXfG3NZvtwJ/KtscPnCln3p8EseRFj+B5Vx3PsxWn1sBT8fRl6j/Rcz0fEgX14lObVev
qEvk4SNMpK4zjKehtZqPHSoR/Db3U9ES5M9G05+t0PcS3QENz1/jf2/YaGgFvxN2bgsfXz9dgjz/
45KZIqcaKlM1E8wuGll/LEekE27pUuslXoQxOOKOTrl+yTrZ6IMpMuF+pDOP/MSIrtVHeLgukPfh
RJwlcEQBNaKSdJRfI9RtujEzFdEH15mqeIG1gioKNyEhagnm6rsU5j7jWXs/R0H2FAaTeQJLSSad
4DrpdbHEIhxrLGyDFzvhMMcoyblbSvndG90l7qK8TupCjwmj5tdQO0AoCjLfsTXqIcnvPyCvsxwi
XGMdsjo7zWQqYqd2xpi1fQacGvePXQSKY2+apIcaV8vua09d56auh391MC+wuq9Rk+jkT+W8/u7G
7AzG816pEb9BufxKlfui/JkltT+tsXbVnHguYUmv5odO+rBh80h746AAmvrg30Lm2yV5Re9073xi
RSAOnWafQFxVsajE4zR6n2uPvjQDvEaoj01oMzCaCD4CxszcOcl783PNl/HOcZdvIUokjzwCrFN5
3UvY1K9FVH/U+P8RuFVxWPxFp4PqomRsTNDFtZkAqnPqPg7K2bzmSvppTrCiVPn0Ycnol6xcnNsC
XsbI4Qexz9ynKpqaGCbdLx1QqEm/hjluVcfxEHLqxFIL56bPza9+gjt0Sdw+nlymoGDJ76ZoKeOS
wyBOBj8rms2wd/d/9xl5cklLH51+usMOqYQzWQDxRxn8dn1nhMdK06RKR/fZsNw1U3QHsvcv2qz/
OpLciroN0oWoMC5ZA8J3tvqHBRvTGLVNPZrY60QU9Q9Rhd5h0sTEYwaXOnCLqtuWwzcdiX16ApCl
vSsWWRy8slyOQVB/52XxIDsZxkx5NKYUGA7iF3/mgtRx5Tf505QPn2EOVUGDSNu4VnyMe1xCx7wa
/4VDkzmoodFH3rgvA9dLgm5bANqsp9hE/XJa5JThglCGh2BqmoOHo12sKvXq0+nLmImP1PEg6VXI
0SKOQtzlQjAxhcWXHIxHXE/L+kBXeGK7MAdO81V98WArFvcCbnV9sY7xwD31QIz4gKD6zQf3xHMe
JuJc4q+BbYrdIPKPjux07HfquSEtzk/e8Gui9Adqt5AWmmifwAwVfsM+enHKw++6a+Wxc2vvOCBF
kZSk6GMy1/+MfgRerDMh0zKusfRahaDrfpMe5zyoiB8F8Z50EwK4qddbk+suiXj9QEl0A7OY+n4V
fp7QAJnJTDv3pmjWk1jlx1oWn1eHfF4ZwgYX/13aO5jw3LH718unAJLhTtz0MsTetqcJ5Sq6cVgx
HTynWpO5gXppGHInYc36S/m6jlGLCVd+Xn9So/tS8uhp8I06tuBOxgWmp2RyIRqZJdTfMlfkhmX9
v1LMFTSrAtqYoaTgphGdNHA5idepyxPfoHI39I1/CoayOPSGFDfKTCbxgBi4HT0mQP40buK05LFl
RRE3jP/qDXtVY4bqExh1Y6RMU6xhLpN6BKawUbiUX5BOonfD5MgyFi5KR4Ygcr96UM9+FVkFaqmX
efAfEaMonyJQH0lCB+l/K2lTSailFPtgZCjuyimobiSkJJ/FiNlmclWrE06Qw044HJ+LWDssv0H4
5yYJXO28Vho4bp4HIkc3+CJtvIWcBjjL3rlj754kUCU3OqgIVhyGX5Gt03pXL2dWfOZhAl0gobjF
xbv6Qk0tRBJlqDXzIZFE5m0w/YM7COQay5yWJA5maJRiuNNGj+7U1X/WoqD3aoBmI5Y979MegMkD
wWvLeGJBcU8nvzxp5fMp9nAk/+QExPveFlreQ7ff/omKMX8S4UC/eHlYrWBhe95THknz2AXYzSYh
HdonEubOv8TM+jnvZo7eDZ2PdC3rdAaGJccaR6t7aSDhjruhMx+4qGX/YQCQCygeylonVn4QPERc
zScZlEtzkzsyOEWrMid/kuuzDqPpRQF//OAYFMXHgD5WLG7zJTsI/8yyGAxd26Pww/E3h9P5FBfl
MsA738BkcJmyL865/hUzxGMx01+jggSlHWWbeE1UxYMafplsnD/Xw4KSkEBOse+64tMAltsdfII+
oNLSxIG/pCHzv2ZN8CXEAIph/ieweKFNIKV1h2EaXx2/9A+wuEHOW2L80bD7thbOrxUD6Z7k8mmq
OiinYOr8XLsZBgnj5R0YHFkMFI5/HFzPjVuDYglM459pze8y6r+i8nK6CVu4JZemM3el5EM8zrRK
5Ai8bjPiTh7F3Aum3VJ8gn6aHCg0rgmWvB+yKj/WDrLWTPAhgVDYuzdEAPkZsjUJaP9U9QBatv0I
EXyHy6p8dB8p83us5QjWEZzL2543jwpYUtRyZM+Loi2A1f6RIMV/UNNAsYBrkfhraWJfdr9kHqHc
1bAqmYzWmNRbhfUfh5DGkWkb9GXSs9GJAVJ9bFaVJ1ndOAmuzJ14jVCf1vbBS9kYmawuthf9tLS3
fTH+wM0wgFQ5Ljxb7E5iE6h0Ztj4j6Fck5LSMJkBQDtAr/w8GNSWV80K3zC3+RGWGsjoXuXHofJe
YQJbx4XnNdAWd+Qw07lDsjTSSeuIf1Tm/QvrgDyWtTGHSDgnRocQpPm6OqgKSkD4Er628EaK+8b/
7HpBf4fCCshHFTUfWNuEWGmDysAsqPuac9WiaYLf/B9HV7JcKY5Fv0gRYkZbpjd5dtrp8oZI5wAS
QgIBQujr+7hXHVFdWfnsB9K9Z+xdtDeTnobXGPrWwq/uNHaKNhb3GzQm7b2FKvWv270pcMnTM4QJ
fUPCKW1mI5Nz24cEGD48LSzNR1nmy5Q1HV3RyYgmna5CxzYXOOUPMT3rgeC9mPkOim5El8Bwn+hI
mXMO33rD/ffrgr3wu+n86JKnyNF5gmcAaZJlMizZCx4yW4Xhkl8iFnyv7lz9sX4Wl7RX/gwl6lEf
e2d+0bSfykzn21Nu4+gatjw/H9zry8wS/0qjMH5cQqdfWvT0iiJcE/LV8kW/uCBuH5DLmTaEzf2H
glf2jLbM9gWtu2u1Au94bFmv/iLroK/Hfvb3OYvWGyIXOyQKzaCbVTtOZUsFk4UJd5wQU+5fdRQj
yS1X480edl9wLaNGfPeU3WjX0hOCffZ6R/jy83HwvdqY9DFOxnm7x7MefizdsPzoJsw3kxSYxEW0
w5p3THiF0/5dBEa8rl6G9WiPHO7YSJb4VjD3CQVUzCw6uuXEJ806JAEe2cPdd8vUVluUqjcb8Pwq
ddLzIk96eFhwk9/pjk+88ZEeqk50eRllbVjCoCkqZIh1DcKgElDe4VaHfoguIwunmvfrr6kl7W+1
Ofdb7h1+T10U1inKab9YurNHBkQQT8Y2vK3oq3kx42CanLW6HpjqT3wdpur7e75XqPDCZJEpCERb
cl5cP5/lvMHFFhvE7ETpfoWDWWLY8ZCwgiSve9Sblhh5XGWmMX6PqE9vFu9ulS+RfpjsOlecrDt4
iDF4WqHUL5fvQLpt2DPoBNOw2rKUPLMsSc9yBQtVeMVwZHZtG74vfGXzGYE8aH1f03WvUeorOZpM
s2koWL/Qn+mKNKPCw0B6L0RGriMVEq7Die5F2NruSfg9eQaDvP2J3Urf9yCJbtIF7S8XtsHPkFMW
vPOk0wB8DxmiAWA5OPnMBvwymzk4WlUSsqzhp2CBPCruWP/VB9pO9zyYpqnWB1yCSCZGql/J+4R8
oOa1ldhPuuEnjwYCH0QH0OYa2ITImnebagsM61FcRUO3uSseczlfoxzlo2VoVJ/QYopa8S+GOAdH
ORngOJR9xo8z6idpXCwsMX21HHDcY04Np7neAwYHxKD7rtzibQ7PaC9ATseGTmf1NxzQfX5b7CHa
s2xtQApuuf3M0Hf6OGRrAq/4bEV66+Ij9Y1xJBAFx9zXF+aIJ/tsfRxu/63Axl0JRQnmJK2WVVxy
pVlQ7CQbF0g1Q9xZCiVqKJrk38a9Oc8GeBG7DisS+uYnWh2udXj8BnwFLwTXEBJqe4N2BdjimToF
S5/9kQhU30uYKQN9d4TQQVRt3LPxGm9Drq6arPlUqJEEa8kmP/uHuA2iAfZPze50MGMw5M5s8XMs
IzhZ0fKDlcGzZMWtma2cjjUxiwAZK4l/ZbMa0ZOQROC18yj2W8NJFMSNTZ17gWWfRF9QpYKSDpMZ
fdio541FPWJ8180UOzI8CzKDR1FOtG2lTZByVN3PYi5taFNz0sEU6S8qtpViwoyiAKuH53R7QWhe
JK6DmTjonRkJMdd8CwKMcTuCbV+PQbr8akgXjKf5WGZ8CWLkwl0Uk3FwaeW05g+AATIeFHLZQ1bu
bCdLsUX42groiFIUNR5C91g/R/Onn7JD3R9JsvqHMFWoEC887fvjK1KR6MuW5DgQiDJBfh06teUF
SzYHhRCa6mbk4eB4r0O3YjOgiMEYioH08jyHbQdhOsYE1Dzu44azC8nDbS1DAtUobkK8lR23uIft
Dubv1XcRJR/fNdlRs4UBhmk6iAhr7zHFT1u7RchHBn1RJDvJ2/voiENZ9QrnxlkvfrcFSPFxwNMu
djxUvGNpfRixEKAdidKXHFJk+tWi5uU+GUa6FBFagTE45cna42eakEfkZcCOhqIVKsTSHyiOx9uz
2RbpvLEdb++ErA2c/HZqlmBd/y08sV+rQZJytSOytj0LBVn4Q6pJmF/DEOl+JdT8zhYY4yJ3h/4v
H1RkmXp1z+2YrEiQyOV4UWs7BvXmbKRQomam7T0TRxC9hUuEMwy3+X6UdulyiipNmXVXiN0RbxwT
/E/dIvw8vOt6qp+XgYHXxLrZLg1uZex9UbQN4l6Qg2TXDQOXQKTBgCZwvIKZvcAlt/1oF5n+JLyz
PZCacElKS1uQESU6PLqlwSY9Hb+97aP4AeRpP/1FUUiw/UXoOj6eRm9aHeaE8d+hl+pXkGA/rGCE
WqMicYe3DzOFf+xxdFD7lUua5+QJ9b9mqfKWbxwjFVUgy+FMPnAZhDHuBai/gTA5LeAx2hfVVQdm
GRwFG+/5E/IxBvPRUYS4XLnqpi8nGOfPsQpntBgmZh1rrZRcy/xo9XH1+ToE+KLMIGH05EdUHOEe
+QffTvtxsqM6yFWmx/Bz7vjaPdvd2KjYtn2fLnh2oqk4PGd9hT6TxNWB3/V+Cuch+BdNPf272Bz/
3hhgSDxht1uyO5MtgcT2veMs8uO2JfezhU/jsiWrptcp8s5fYjMY29C4JeoeT0yQvIBy2IBdwSse
l1uS7nGdhjPfqmGn2OUjvOqfaJpdjr+UQu77o4eoyReAj4f4lEcpQyZitiGp3UqZUgid6IL84qEf
zS1eVe6rIFgzXqe7m5a7JN08L6M0JvlFhmNKEYun8/A0BRbLAAN4g82DLLtvetT6/UkXuesqnrSJ
cQdtvbwDx71G18VNK95hj/uq2ogckrrNfM/qddV6OwGY23DUt8mApx5xr33RT4uL61wY5mpYPmYs
CQh1IAUYBWqKTQKGvWEyiPu7bsBKUQqzW1/RjcRxDREiebCz5PzEOthRCs19D6YSMsSlWBRNxQ1T
87SesRbGy8lGuj8qiRMfm1jmOn7jKvZDRbgLPdAy1f6jESF7nYo5VBXXg/xPJqJ7h1lXB2V/6PBf
1kOhVox2E2s191k0V/22R8/wMMx/v/8h5l70S3Z10vdkqNJYdx8ZkmWDwqdp8t8a08FcXNinU2WO
2eLs7SUJpjKRS/QPrv49qS04OIM1vgWqFkY9piPggp26OcQUjE22bkKcliWZ+BUZSym+FNSNbmG5
tXrljc5Yn/pC4DXqa7sgqOflu6ejv5gO6Uk4ctPOPG8M5U0lSKEgvfdOw1XUHYsjED04GsFAsY7S
hlcswklWmQw/b7MgzhYjeD4a7E8cyUt4AFGPgijp2b9PVvQoa8fGnxaExy75NAOcjk8RoghdEyOm
ZniFRjXIOkBlyD4oDV+3l0xoyJCSBNlFP6RIhDnLDlao2jIpxcXMSLD8EyRdHlwZQoZhfArGQXyg
6lqODc7nFJCjUSGi6PFC6pp0gsaV2DfdPeICQ220ICTXqkCcKnLlMYCA8L9rIVvdywO1FngxmGDz
b6WjVJ+9y7iDsUV7fUOIoou+T8KjH8sU15cpcKlPvGCYNnFxCy32Z6ybIf6PVoCcaUaAiY+Y6HTX
GEBMa7GtTh/VnEIff+kxLQbXmKhsvmogq/F1DHlwRv/0cicRRasuWiqcPVsYeayfM5ycdaQCFAvN
UxKBdNBJq86rWYYMemidvO6HnzCnSz2kAFiSFXDHYNu2ECIc1ioN4gRQ6y6N+bMmGyUVfpu8fUZz
HaBCpePkVcOSr3GFAOWsobPoggbE6YpTEd4xUSF/jC/XPZ/aD47rtL8f0GgbYznlc1YgIdmzh4Tx
GeLvI5i2YmK5raIu3G/o09jHYtW7Ps8LC/4AEadPALezj3A8dIrLc59rN8wWafZy9s/fQ64ujl5B
qMRToNKZWtlzPx+7LtopA3jM4wHFpEn/wpI0QsALPX5nKu8+cK3Ym0An3o+WBBQjLlfzafJ+xjwp
Ft9igUaMoRiDrglJn9UpcrDu6a7btcCphLc3xpmPxrKV3EywC/qNPw59bWQrvsS8AyMZjjW76zUS
X0q+kQTwYetoPbZ0W3DHMlrDAL29j0GoNixFJnmXC7CL1kL0WQsjSJ2ti7kO+F5BPuSG4uFpGRj7
RaCDFkGyWTMnbsdujZIeeJ6W7fGIwvmtHUbfJMAo1HVoOwS1B9sGZCkm4QfrNq+aZR4lmId+yUMs
BQ64cJiH24GJJz/Oqccq9jzF43xNghZ7sabiB9EtmkcIF0+tWsnFkRCPIcvVfTfsCcpC0hyWxmXP
LM48FT7EHAxCZwP6C61Q22m3sFx/H9lvQrik8iC/b4nX4i7E34uzZupfs9lFz+gaaT+p0f/UlPel
3WO3FQy58Of5sDQqcAHuwH93hkOCZEhQjnBJgUN7G3wMjrin6YaYr9neeRFmXyY1OHCGKWlYFy9f
clXL5zar7rrG/fpHZjmQeJeHK5ys2IAKlyt3n2FJ+YUg3RBnptuNbI5lhA8ZkaJdVIbZOh1V52HT
wtA6b3Fx2CT0xXwEfX/ZeC7zWpnW7ReNnvu9wTr/W3j+Jnhsavjsoocg9TIvA3ix6gnCekyC2Nea
bNIrrT0skFmB9y0EPnzsr7nvhg8XRbJiKyKoutz2r8iMVv8mcDC/c7+Gf5T0GF6dpAOupMRUdF4k
diRpzaXf6cuaE5C8PPod4qK+h3gMnDOPj5/RwE1JDVuQixBvlYyiCa1LIyuDnbRvUca/22+Hw9fm
2JAa2COOCqyRLTwBspTJdDpLGTEAC6jexceNG4dFrWaq/Zzo0YIM3PPGUc8BHnHZ4P5dP2BGwvwC
Tf9D59tz5hJaU4dagoT4obDjBnO+zOwnHTpyZ/FrG1a63yQ99vO2KbPVcAwQMEVow/v7LRH8ChEq
Xi+wFNbLgk6zNddJkxJC5yJRefYbbuGUoXvU6AZnTFwbEm93G8pzLnOmWbPyGcoRlcUleEj86VYO
14Gn5Jpu+XIB+xacjxFRXA6TFlJ2XFqFMm/f0oltF0aDFK9lgqUcJuXf6NBWWYG7138MJPJohkM1
B/6w/xMpHFaBwvKSgeAoGCKsC1CQHhPDSiqPaeJEeyynazQtTymNxWXZ/IICGIe3kQzxo0KxlATP
lk8nFIi5YkSy5gghhPYvGOGTSuET19tu+x5bOyFPap7tLWdd9LH123brsWSVbiSi2IcVC3QolPvt
c7+fFXpr7khIvsZAZO/Wtu6HWrrnPKYbTP2gvjR3HDsQuqA4PtMrlUl3OZJpLnMzzs00z9MH0P38
6Uh6/QHSZ4mr3Ca4V1CgWaVmTcd6TuxCf2gx4lmi1shTnkV5jfiNvoKEWyG1M8lNjWEqri2Zo5dV
JqyCdVNde7F5zJyMF0JlARJmvvGMdplB5cSumnwYPaxTt1Wj3IcHgJLq1AcqqALmfnWYCu7RXN8/
+cFGFXwG27k3oatHhdVGBYSV2dx/tUf00C8zdphgiMpBu6GUKI76DuXuTnHYjpVZxbChtTwDUqxa
AIvA1A8wGzRkWOjIjq+xiuM++b3PpL9ncgiva5vuIWDnb9B/D9smhLS44iDk8NF4m5Z2M+KPSXtf
pNE6vO8mxLkEhukSZWv7txfBckOYw3Sd+28GDo6P+D07XASeyGKVL7OpQyZzuwf+3n03+CZOQjeC
tfOFqij+SJJs2rBLwrJfZhGaJxwPfwRCv44JhuYyB1oEkJvPFsVRArxL5nC8FJNC3GzRRQjzKoJp
3hCJIRH/fGyd+YOqBn8LrRiq2el0A9O3oIYewMvF5FGL5mofNr2Vl5xu6ytJKXsPjm754gJc24zx
tMoRmXTa/Uhg7OPmXm94GeFSVLcxJtll3ESPh2QFwTEAknmNWSTxCQl6LiX+09B4mLluZQp6L9dL
3YXdK3KZWLMTFx8gAvPsqnrGAEYQEdU54l8/dRwg9wzlXGUCpBIRFRl5wItuigxQ/m8fE/o6qyg9
xwQHodl3drXogWhWLPI3H5HsHrDfcq+PBSRTOJxR2NqViG3zv4DO9TXdrHiikXwbx0BenZgHcOXL
/mlm+QyfPFiuyaAsC1qbk1bEXjCRHaLoAp82wsdvGudCIaK5PZsNB9bGbPhfL8fg7Rh2gsD2afhI
YyFPSgYBJmOwGhCgHb9aSqN/NM3/rohuBnMxz1n1na0AVoeBW2dibDZFl3sZJHuToKOqZMkYPWw4
4XE76Y6ehVhkBcEM7E6SpdMp/27SUVTom0ee2wUSke6TAeR6tjxFTvO8DZ8uWu1J2eR4zfd0uvpg
JbVQfHpk00KqQ1MYlQdWDQv3daY5ZEZMfKBrqC0g9OBVTvCyhtwBGO4xV4eRyB4hMXRN2+/dvWzZ
V5ZG6jnT3yATC+f9RrosvQ3bAOIPuM1zzKe9scIC4+c0GkuNkbvuuwnfbCoTZLXGOAeB0QFRg+lq
qRFtsPyBJyp8IIyRZku5rARzkCxjIr6yJEhRTJD59wDsHLY5kd/1iGx/n/pco42X1BHaz6oxZONd
GCDtAH9J1P1Wee5hFY9+WTGpB73L55Ee8aMI0U1jgDXdgS5IajPu/TlO2uQdHUvsM/FL+3AMICdH
PusLXJT+HpXV/RXKy6CmVNWQmGRPArNgTYi2p0DhdixCAyswVaBV9Nb+N6LQ+U5bp/9oA6DFxQKY
ixoMoETb1z5WQb0b0H+qX7cGe3F7h40zOy9AGBu8F7j7AURd5n4//rp5Q3ii8cltH0FjC4X7nHYx
RAHzll4SeSgwJryx8yEbM5qoiSHa+uDLCuBJ5O9xOrAzbEfuAUp6VvnBiGLeoLuBSgGsDVIx88ZC
cYi58bD3ACL1wxCJ5UzybrgBp+iLZZMT1uhJ4n1AmpqGmrlcmAXjkPquGlF59t9sQI0YrmUVthiA
EEgQlPsBTKHH7XKXBuxNItsbApzF3BEQCa+dRWlnAShwuwt7Ju7c5H9lpicIdGn/ZUdQaxPJlyAK
PCK3wHWQkCbF6IOxgfoDKL3HHNb3S+N4684mtb/mic2A85awBGe1n7yf0ge4LAhwsMHKs9cxqY1P
f+OlEcgidtMdW+h2xv61Y5QY5AnocvxKQEdd4IQHfSCzjyFBzWcL7zpWB1Qp2hCe44Me5hLIb2Lj
AG3i3K6AaSRb0WLV/zGO4VKkGE0vDGtsuQE7+AJ2BLoYXQgf2ZAP78e3N72niGNph4XcsHLklwQz
8fNuu+BicDA16OaEmoZg0by3KxPPEnbXj8xt/ElydGCab8VV283qAjpc3nMzPwbMwu80+58zBoEa
CGdXjiYh57VlD0t6sAZSmd8bz/aKdrJ/J5g6HgfEmzWDAZfpMmmvDhTBmffxRxfg1W+XzYaIgRnG
CqT3VOV5hHuoX+VfCK/MqU/AUZF8Xc8H2XFNwNDYtRhwIRjwfzYt0wjRByK78pypYvdC/PUTOLBA
96reYwSRpeEqmwB0JiYRIXC6YzOA36+70AgKKAkgRmCJ7dXjnkaAprvUllBvLcDpoqzkgZruVJuY
OyNkezmcdSdqc2THqx4eOziE72C0m4o8Rot9kIautB0JTthE6JPPUSC0J2k6FRlAhI9dgI7OpCKV
69VPf4TD74w6hOIwG3c3Ou85sJHlGaqWrEhly6usTf5GDlFKaZj509JxV4kVx5zMJYZStS6Np840
ccv+m3Iokoxge0mwawHKmrbH7fsndVz9zLmmTY4AqJd8bNn94lNTpusKwo375MoO+l+CVQnY6AKA
oR0vFP7nciH8AfmRmDCDaa2icQcwigRXTGfqY8wxzm7e/DDAHCu3A8WCeN9XreLjL2QI6sd86trC
59a9iwHh90EU8etwEH2R+fA3TG2HwTt9EywJ6yxyETQo+VxFE5CcJdS0Dico8RRib+5cu50J0ref
FVroKmQyC1xZeNV22h2QcOAwsRYBM2nPIvw4WDPArg5lOtn+zIYwwO0SDncRcYBZAtzjlAaILUvE
3yUgtkxE3r0EFOcnAqugrWtdtjUePrJq0QYcKWreKg9p0mWEjqEE1JoWSo76unwnTi2Tg54PnEsB
pFld1C63kxJoj1jMBKONQr5LT/sX5LER6EaUubkkpners91nGDL8UTsDbjMIE1dx1zb7kLbv2wi3
TNv2SMJM1vV5wzV+7cj4OTNwu+vq4bvgEm+Wp7Ka5iQFAZPLmyThV+qSn1EKtsd1SVAEIZSpEBzU
jLWQrEH+jLuCTMhlUoG90jhKH+Gez+5tMoT3KITvS77S50Wk9hJDZVhxxnR1mFjdVgqgIt6cKGAq
3VB3b4FzdNCix8MY4p6UacFAo0EgQdUF2C6UQgEiBqMAK2qXLbamMVQFCk2h6a4+WwEdArRutOgg
PSk6KCQKC3tESeB/xyA5dvcL39idwCX4KNIhOfeu3T+oRkwR2I5AP363wBabGW2Kw2kEkDklm3/L
KMeG1tmwBgpCzR2Ed+wJ4jGIMILQIDCw3c8er/cVBN7xhCSNHspJ2kDLYO5V1/6zIuh+QIqTVNmG
y9CGgbj1qF0C0YicuW515oUj9rFcJiRrrz1xDbDN9g6kZVDECXg1HpCvbgHgZ3eNrd51SiOSSLkR
cimkq0KI8bXhh30BjTZf+q3jZdKvz9zgCxN0fBv2NT4JDpU8jgL5nav3C/yFKNOU3PIR2xTof1jt
Y7iq3Cf/lm5sqV1P/dzLEr81Cdo3iSH6FF/fjGuJqvkIV336me/zVwyu9SFPxYgBdLohgfVhM0hn
SiZXyGF6OyL/7JFFVoU7JC5RbpqMrD+XjL7N1CKTy2HMODx5mg4P45JUILKZ2h7wSEVgBqKoTHT6
V5mZn0xOgjKOAISjF3EtFGSRJ7H096PjP7Mdq5G301xkcar/UhQZ3mH2RQ8mdBgPUT6PWH4h6v3I
YXL9oZxcKZSuDOvZAGO/xZ32M1jW5ZTPdj4nkrMajEpydobl5UAgwoBgE5Ly0g+e/9F8Qmay73dS
xuAbT2QFROpNtwUPdAVbarDx/AOtPt3PI6YCRaN0KFqyTxX7v1wsgrqqX61BseBgQDnFaQXZWAj8
I+mAqU7Z+sloDj543bAeHMq+UKgIfyHfTv4ynfm+6m16Mx1QNwgAW3I99BhhuDmgzbTBEv9laB75
pzuN7i8NVTAusNS+ByMMGDhkCMroybKFtMJZr5uWtTFofYuYhYgo98ui0uqcozMMuXHZcYl7C51O
6hf3vE7pDKJ+n5s9HoZT6ztaYq6Ud4A6w3vhdn4+djNixB4WqJpRRaKaIGrTf1A48Ms6gOgS6WTe
LOPbWZAMMhSFo9UMLHrWGOWvboHDc1/0XsV+tD/SnR6AKPF3VXmCV5VA1f9ukqP/A3YRUSBiZBRA
JkLif4KyUW8omZzeaZ+wOtpiUW2a7DdK6bQWeh98MXXT8scyP5kiXekRNNHBIRlDIaz39QKVKoLH
Bj6PRafa7Axvx/IbrRtAbfF1DliisYxhkujvsZqRG0EP5B0wSQnBmlhDyLo9C38dDFHDkKuKHSFO
A39sU1CKuHUmyCwwcD70+RqeRuT4vnTzQrMqQTQyECUBnAPbbljkvZLvUCPNCtx8tmIZPxB3d3d4
TVkJiEczyDUGtZ9BpOlfrqPyXTO63XMoDbDceUhjkSoJNLUEDQk9djqP2V6PycFAhSTZfIvHFVsL
yLugK+i89mB1espk3QvZreU8zvHxTnfMvAVzQZeVB0CbejhGDIU9XrW1jKchAqibiLgJwt1uWE4G
/RvK1mz+jm0OsQZM2daXdN83FBJ1a6qrQa289pgDAf3IFZsChuLtPMebfmqXJKvBNEYPegSHdWl9
xrJygjAhvd8ogGmMpgj5a3SqKCvMwoYrUx0eYBeBFahTZQGGRagkFBiYd/DWeGHJfwIA4PgytD1Q
U6PwpZQLcB9bzXJKdAXbos2bHeWhW/M96T0tgY5ZPZvIPEHozi7r0mW6Us74sYTyhbBKBAQUcWi5
jDBOrvxXjGKUpJgwgKv6kLnbIW7xBywEIl3YJeM8zZAFDeMqfiFyaucWx5th0W9IS9fhmQMeOwrI
eML4duQ6DUtIzGJbo5WtHUubCeBbq17FBpbPjJC/Afr1D3wbtDlDYi9dAUANv6cW57ir0lRH7duq
w6V9dSo/9H+9GG00QqSwS9GkCqzhBzhWt50yjmFoRfP8MYuT8kOYV61V/F10cn7SiPX5wVWfyYIA
tX8whONT4lzFqJTkfTZWY6ABa0ezM+/giSJeAfU0/mLRJjKV47H2H4sIwrac0fFir/Pem6Oio8tA
bbN9Eb9B88bxcxZkdHqMWtrK0w4dGCLoFyLBH6QpJJsolfwmSvYwx2Xaum8594GpHW2Zk3+L3UG/
dj3wU0/muArCOUT67PoyjD1+ko6Kc8vUWCFmZ/2RQR5arcH8jIXb3VJEvNQmdgsGjuVZDLqFMD3v
HIwBiWrcJmihoHWt0G4MFBYftAR+rB+8CzBQDOOBtj8Ujz66ZAqOAhMbMGfwxjUYbfdfcthnXIjD
mYc2+rHEibvGtssfF5QpwLw3Q9Hk2/nUTQmO3C1a3zwgNhDS7nOjEIB1A4TJqt/7Kgf9ClmmI0Wf
h+I0ILjpe0ZE5tug9St4KIybsR2eXUCmCnoE2+RZ7ysnNbnf4wlKjQRm7N3CTkkcZCeYJnRDhWhR
+prFmF0zEx4PK/aLx46t+16zOQv+A1VJccJq0FhhO80fqzjsZYIaBMGQZJ7voJMkplRQVoclBnRd
iW3Ja5JjI4ATBoddIee2+4TE09zxAVsfFEXB/sDiY4bw3m3mL6eAzAMoK4NyYzkPYHaRMBRIbhxE
PIHDNcGWvYmWJHxkYDOAU+KBAj9rX7tkWWur0VkD30wM7b8UP8Jt7i4mPcaLOabkz6BDDIWhmh7V
0U93LbRYr2lC01vYW9waeygXXGpYWIrAxlPfaB5PSNQLbYO2byxskNGhrBoh7hj/wcN9uiwcsFbl
2t+Ms/4zNoC0iuQ4mCsQzNlWAjTeBZfhUmNXeU/CtJ0rk26oqEPn3pcZIMmZpjV4jTF5Yj/asipw
CfJqMyipk47m7xlQ+VPIUUB3rPylZeQT8ScDKLn/UXdeS44j6RV+lY25xwhIeIVmL0jQm/LVU32D
qGqTSHjvnl4fOaPd7pJ6Wqs7RXQwiqaqSRDI/M05359Ea1i656wg/pin2d1ZQG3XrIw7F9lbAM4x
XOlULsnyCr684sat46PZ5/oq1hEQxvmAgE1X7YFMAluE4dpkrOZroRSy/kKkm6JvykVsNbe+VXTB
XMZx4PQdwJvOO805EXPly3Qfe66zrFpnCrS2cTHxlGevEyeEQ6syNfPt3CbbOhqC2EX4V9SNeYZT
cpvniKkZ5PWcRpkFqLcwPjBu7XWi17+w+tJban2EQsq1H+lzDisNoOaK2euvCItOTjNv7C53d7ZW
HlvbefIQtkJdGmtaPdGJ832iBp3jJaqlWEyhUW9Nakxh18nAM+OVPaSPnZa81ZFOdEZDhGll1Euj
nbCjY9gguMKLdqL/7C5kZeg7r5yYNcZS1y7oEboBXBKLxpW1Ck3VEupptxcdKrp3LjF8yWZV7boy
ih6VU5zNue2WDMJNloYpY+KT4i4cMXsVMqIfyje/GKm10h5pomwRV5ZaWRWyvoodjraWNNdNc1l9
7ERXJyKc18xS1M3YVVZ073pUaI1LJZo8zUxKjd2K8rsV9vu8tk5lMbx6hioD6U8vPirBiMYpvWlp
7pQ/U+UbXHudRzUGjqqkbmGpajnRFd7RhDdXsxdlq67FjGUOpfvZz2lsuSPeH7C95gHaVXnHoIH2
0ZEx1a5+VAH8ly6IBmtCpeqf4mKaudgt6T93vv1cmilDJUiaujXqmWOvG+WT5qYnb8rkEo2Vz6xm
R3+ZnKF8izw5EJXlxon2dRof8U6wFtKSPrqFTWVYI1ScwileixBxf4sNYGrSD41fjbf4fmgeo11Y
jo6096PZG1vTN6ePA6v/I000GcQVdXtfiZsOVxVtsEFftJZb0ZZWAoFliYOoil4JsDGCySZS97Wm
GzjSkPw3uRuNyyFH1nygpEC3sO7eWjSLews7X9tb3jqMBQKruruLkV6wzXlPxK7IRTSE6KniWnfp
9Etn6rbWUDWf81rM21LIHT63k0XesjVElJ5jBCXowV7iInnSw/IlKeQhRyK08VEVn6AzdwH16D7w
umJ64eAZm5mAOtCy9uLXKVttXyVd0S30yRanQmBajBKuUjebEPCheYiO+MW5JNsKa2NrIcp2TRFM
qW9vE22wj5XnFkc620T5Udd+cktd7rTGKb7ONueHIzzn7LIiLbFMGWuk19Ey6TWLemRXHtOhm78o
t4lrMNiU82hSOkgc/DDae1asPvY5zIm8Y2xTlpvF71nMgui4CV0z+yveBXmY3FF8pfU/7osoTLc5
2SKySZjdJjDEbTtGydJmTMy5oT3Jf+nZO6VhW8SYIdNFw7DOo9uHJDu6yqyPvZiJOSLGvm7CtvHi
U4aLJV0yi1z/ms0u1TYrG6rufkxqA+FI7PvPY9bYTy7De9WiKsrpVGhZv/XpNKpNUlEPon2uq1th
+fkbJ45MD25huvfSlaOD0tDGSBfCaeucAcvGhZ9yCMfKOQIhM+50lPvFMs/GETCR0ofA9vMKA4Gj
vRUO43VHDBQT+Za0E9hNZnar0iz62JJTb/u+n78081AdEz+Ju4CM3fvQq7nUN3E0TRQZYjSxve7e
Ck7aZjHEHfWxHmsC8bBhPaIA8+1lkc8GsjTaf8RqUWVTL6irs0Bl95hoFF7MpkyP+BSaHbUa1GN4
p05VKLTTnDB9po5UFWJ2q/NxbYSRE5S61tQcc1fcE3Q6IxNNfPVio5w+pJbe7FRuTxsB6RplTuuZ
J0S82Z3ZeXngVQPmhrYwT1rtGkdCVHQJCkgC6hXEMQNeSez5fvOYE+AGkXGp6um6V96W6BWT5VD2
TtB0bbqchaC50Coa9vb0Ygnyv2as2mcVedranuKLb2rw7mIyX1Ick2bJgF1+nafj19ip1F3qY96l
pRiWX2KjJJpoUNMTzcPGkHp1MoSl9naUjnu7qm2wQhauurAYT6aYtTXnSLKyHQ+Z8jybQQtw5jlO
J6Y5sv/f0Ih+sI1GbVHyzshyVGNsE93qca9ShkeV/Um3coosEenYbKfD0uup6VUYMRZG6jzomPcX
ZV/h9xuovlSmkI8Ie+xdImfxALClXzUVCnhj6Ntlnxo0jyILfwLhEO7kclqhlTNJ1jgONeWFi1KB
cl7FJyMrJ39guX7sTT0LooIhpK1EyU5sXhDyOHJn0GJl0aCgagohdowCppDgTO0yRKx6Wxv2OC0Q
mhif2YbGdZMyPcLuaoqYGkk607VH8or0lpqvtyYxg7lPDwjt4IDowneOqqHoVkWR/4m5c5eqWDge
/TrqF64I6cwySXkNZ4Uo3aH1Hc3dOZsnhZjXIXgA7RMw8ScmL/dpsCojvEGvMSz55qNNF+lHGdc3
NJxjyqEosOKmIeR3PPPBujT00kx97UlvFvmYADTvI4PLsVGbqc/MhY5pZdnqSJtQShsriQGRm9A5
l4XIkEz67nlIjCff791lgcrqduDwfUT78dW8WFRySWpnKP22t/No7bpI/agLUfokY1kYFdTopu/l
Kka0ScLgaVRK3OnGgYhZxDMaWoyZ1cWs0RjDvGBSsr2odU57K6U2l8b9iXgiW9RyAME7bJ0RKZq0
kecZlb+tx4RfM0lELfsypH60TkxzUsuyx+hpVaBDQ6tk+yjdrywEDHbKxuxLZnv9xpqdz8TD9U1l
Kg7nTKEFt0V76CXu5jrRbxnV4m3bwqt2SoXJwiuLinRXNGz1yL08E+kNdicCIro4uZaGnF52Y5xT
NICbGD3vMhknOniX+eRqgGM0zuXvSZddZiwRQma59diSAnKCOPFm8JVPAwcd7kyKvGea3O8QCv0l
m9uBEnTHJ5d5gDghW7kGE2Sw/2UE/CZNfKZHnWNEj69Rp7mKKKW1D6Y7VPcgGrUbtuZpq+quJsOt
WlSM0mYxGJBv5QiDW3L1Dd69Ow+90EGzvZRKfWoR/CrSPyqvu2zo8/sReVUndZssiTXCb6nIdrNl
Lh28EAviIwWfy0aegI9u43qRxtXr6+YHR5+yJb0OrvS8GOnWYxsoSz2nBDe7H3t/SrYDk4jOM4Ll
+zHtu0BjJNTZGd18DWGW2aQkapQS0oYfR6fHa5Wh7Q6jacnAjuQ86qMkcIvzQHjjDDOlNbcQjB66
uTECffQvfILCPlkY5pYomqkbC3xspPXRvlLZCe3UjZ2U6Vo1Um7S0LhJsuqkoWZbmgbOOG8s2Bgp
zuwaHXnXpLz2g8AaR6Mha5CDZfF2tJS76N1wuonDIsb1mRMWDt1CoeBkZdP7Fav2acgvxX+UtU2N
cCbPEvfQzq54bCPShrRnqG+rSlpD08UwnRSUtuucgnKsdRuqVO2mRpV1mwOQJidp+0VsdDeoiz9o
g6avmjTUFkjRmpPJcQ9cK9sXZvQB1Xuz1EfU16VNOFJP7Zmi2/zQeG55bGA8lqL5ODp+tU4w91J2
Y4TL2FD9lBaz4kNB9BGyaNgzOjF8IfcjS+hSj8cnRlu+2Ypd3InGco3spV/lSdZvzDQ6hZZlrjrP
frBl15N5+FsnsdLVnPj6WpeF5OuoniyX50tmGPtZ/qFOUGUOtphWNbUC28UwVzFWYGWiStm6U6LQ
2CbZLmyi5sntzd/nek7QM9B7yK0W8WXvfzaYj0woZ+RLy+XEm+YEfzv+XtzhKUuEL8ttafnUw5R6
MMexfo2tfO8INb1i1EoOYSLk3hCxF+AmhGNb1K+lkQgSN7um2zqZN8yV6N/qsUjWMynmS5ya/SHH
87AuMCY+pDWOObtGlC01HZWMaQvcGNYNnABa3D6dP5rwC5M8jZ0Kt6DVGUvhmDfkFhncBaqEPQOv
8SZtndC6BXtKvDNuSl3cSa1dszLukYU/1010NGL2OLRzatmUyI5djjrSunaFv/2THPOETTS77FT9
wjOSJmBfPWPNRXWqx2cB7IJEjoW1DHVMsqN2Cuc+KGW78qMep0mnnZlcbq+6vqEo2wrMk3LjzDFK
vLT76rADA+Jwx9VErBmMXPcLxsOLwPfizzinSOxTcLTYDuGDpIlRrIx2Sm6Vao9p5nEGWJxVUuNA
4FX9WM3iibXwo00ndR12Ph6+SLOCxulQYpHeIjnN1Jp9fKbfmciVlP4ibkrz7JsRjUBDPmG24CJJ
u/ngJc6DWU7DRk7TnYHSDqBDgapnpuc4J0lKyo79vKyM/EDsVl3sNWlByTHsn1XH4IBGICIwxIxq
e6xePNV8BSeCTxYJpqd1KBzSUB7nEAMo6qR5ifkR70/F1FuXWbhbK3fGZScznVYgAUyWYkwx5gJ5
E0KhhVnoit5W8xTJOaaSN59Jwy6hUx8vQ7ToKxvn9EJvzGPaynoRJfQwnUkrlzlGiAVV68eiMI1F
G4pbBrEjPUmpOSa2hQuHEt1SZtGLpPuuqGgnI1r1Slsq8q6Vl3jeGoF6vrSz7EtYzM+z76Rrholc
Gj7pjaVEhSC0RGqXoGNVNiZSP6xo44p5bVjzeOMnk7OMCJuea3PulqXWh1xdkwzMinavWyfeGgZK
eaCzJhb48J11WWOgp8mLhdAXh0nW7gFlwUCjLFJrHV0gq9LwVg1DiNFsTDem1T73SXpbUU5c9BTF
Lm58tRWiei08/SmKOiyJQzQvgXKmnNW0sif9ws1onrzWrVeu1WP1uQj1S0FenWUESdn87A0AIMjw
mAIRanTobb3ezCitGKkZU2K2+owYrS5na5NmDRpg/IG+GWgT0cJiTGYuEs1I1U3k6nyJkemkn3Bd
Nh+pZOU1LXdbAk6d3AOeIVZA/JHGJ8Wa3ge1adXZRusqzQgm6lPFRlQ6sh/ZaxBnvNpv6V3ZeRzu
Bhl1oGQT5UZodMaK71Eza39j213hn61B2uPBMOr+eQg5fR8Tp0duItKwdRaFY4bdmj65aug4+DOX
GvVzh3qzjugL9Yf6GfP7B2il97Pwws42TOGSXDtahUzc9/XpzcNH9fWvuVA/wHa9n4M3afM4jrqN
V9qYM/RRY3+kbsdUoqiYln/9XxgXUNP/wD16PwpPpqLHt4vKTemWbmwJqmODs44i13JCwAe2p1A1
M/hyR70S7Jef6raaHGp6ochOs9Fl5QZcy3j312/nBzgp9/L4N5wtRjtwSVN72oRFQfzlV2xs9vAp
c/qX2Zx+wtn7AT/s/QA9jZAi8WjDb6rcyggfw/BZUKxRi1RaeHPLOOEaNyq053/9oX50llwe/+ZD
yahyE6So8wabG8ULLZ2DzqrFw//tr7/Dexm6OdCeredN3lVOQMpjbXW9UD/he/3oFHzH9yIa0KWI
HY5VT4MMzamOn4hip+uGP+Oz/+jwvEN7pbVf6B7Ckk1h+Bmzy/ChCGLCOPoJl/pH59R7sldu5Bji
8CpG1V0kum1ilcFEODZoP5vo+YMT6v2sP5ooKXyubIbfZn6qQnqCxll7NsW6UnXxfzuJ3k/8Q77c
oYNgKHSdONQgJltbCboC278+iX70CS6Pf3OKjrA57FKPZ4KzS6vbborNBKhig2JiCuzaCEGLVOVP
OIE/+s/eXeQJekllt3whTW8zwVDH69JBRthPUqq1V2Y5pate/kG/+7dP47/LL8XtH0tZ8/f/4P4n
am61klH77u7fT+pTXTTF1/Y/Lr/2j5d9/0t/fywy/r1/yXe/wR/+8z8OXtvX7+6s6D630133pZ7u
v1ABbq9/nbd4eeX/9sm/fbn+lcep/PLbL7DC8vby11j78l/+fGr3+bdfxGV5/Ldv//6fT55fM37v
oeja6G8P3efX//5bX16b9rdfTPtX33Jdw7dd00fIcqE7D18uzwjrV8N2GTFvuA6eQ7giv/wtL+o2
+u0XQ/wqhAm60kPUi/DeYUloLv8Vf+9XCHVA13RDeAaGB8ZE/Ne7++4L+ucX9re8y24Lhfbvt1+s
K1z6n3uSa/LfYnX2TZfKrs57ebf4yCiHezt1z6PQQ/OB6XtpeFOOiL8XycjksHgxSTCmu0bEOtAc
f+xm8wO2vJQ1akDo8Kza2nuJ+2gKA7Alk/OJjqCvVpNX9822NBuidgCrNRALlRMC6+GIGGkqqSD0
y95LbbSOSrMrHOpp3GovtEyURBFUp53ZLKGmYQ5ctVaOXebjrA3SWhGVYLcIIMoXVXMSITBK9Cgk
KhLWmwUVK/GmMj/k0JkqIvp4Ljec+NZR+bYvHmsa6NUL87X9fIuua0Y12EZMlu6qFDQ1vCt9uCuc
OsY6WRH+DtGyEgPRgca0HEWrrA0B/+iR62zsQijtDcAFNP52NI2d5RcopTnBsp2F2a9b2n6pRa9j
j9Bz0YPNGc4orRkLsEhLl3AceZFXqnurtp12K+AVWQGYnhJ5daHnDVVF1VHkQIMgzylIv5a8hkFB
1cInxMr2qVf2GSJ5YWmf604W2sYgAwUDFxOjP2sppopjYcOOOkLo7+Re2LXnr7yuNKv7zoPDdYTT
AYSPaDN1bpShixR2s+W/jRAVXJosBIf3BnAtmAlhZutvSTNP/mr0eods2BV+u80zW0U3vsjT4hSh
heOtmSimlv3kEivSHBMyS4ZAimJ6mgS51UKfUUrskx61Q0B3wGd0L8appwL4Y0LiVVMujGLB5DIz
mSwaJ5VTtOibo7ldp8QKWeBOjEZeK5G7M9NLW/OBUl6Jx9jDnXWyqsEvb1OCpvGmpWZTIsaP3IHK
OC6uVZvjtEFWlJVqJZXtPNKMUnUQeWFrMw4zGQj7ezeFeUJFxT84XtFbZ9m4uYsdWyEdyRGAInGR
bEUPBaY7YhePGLm49+PcmG5pLUzmGzJhxf4R9km+w8vZ67de7djpHSwDy82QLvg+3uZuoAtrh145
iAWi3QGnUVh4LpLqIkrsaCmiJjeO/sVQgPNoiAzVoxKrXXUHu6Zx0pVIqMivM3RYebyhpZndS77x
7K3MNdzhqmjAjyKOTjSLrE8lo7diPi8O8aWFj4t6n+yE9rVGhUfekQ9zRQm/jfqwTheeFhtOtzQc
SHmA3ZCeiScYJWUdbqrIHOqjtCDTUG3s+dTrxPcFGEMoFKoNtNrqVXnG089nNBTIx3CTi3mgx+oY
la42XtpZ6RhoRWmcBwbpTVgwIrJ0CzX1sCvt2SXrlMwL0CC/OvQAI8Lr2NlOpt6VK9z806hRiHb5
VEccd5k4RCMEqDaIHa1MPmsmqwtTJhLJtrpgzEShPoJKUtkdWmO3/0TzqCruSDuj4pXQKrJ2Wpbg
fu9CDeOq4VQWfjp0wXLJdAcUAdocjsgO6lAstBIlARmcvr/gi3HDmAPCc2ZPq2Yn2y5EkjBR5lrk
sdHeg8aU6couIq0IqsYb7AXp1IUX5yf054dEediMm2l87XoG061w/mWfjMwx7+3OstMtuvGeNTZN
YvG7MLrBuIlyJqYdOg8r3uYiGmpfGod+ULIYJ6vkoUFDq9nqjWdupcZc8oNHfVLfOhZSq+e8GWve
gusWCVcUzfqPoTPG7WttyMoBdoCicg34DT9/Z9IEutWBpZhngUadaiKWc9agEOZQXQ72xZYlo2nv
M036i2eg7WQeYAGmU0q+JiijdcGw0FBQ+xGloEIzNgMlZle2tfEZI2jjn5Mey8Q5pLf1MaRmle+Y
Gzq5W3q5ubEDlDgaTFgrKOxyhtN/yEJglis4H6W3m3OLHmSjKk98xFHZFouSOiSSEAuV4AZNvItq
UGedWOsRJ/mybdFgLeq5i1XQgF6alsUkTURO1gApU6YtPfK+Zmjw0nNZ64O68ufhWCaSgnqGUTNe
wP6omxvYKGh8XLNGs9I7rePcaBIk1WGcnZyJPf4I3acDx4zgSXeLfisx/Ro4sMk/dq1IrWrnNy1A
f7fTjRXdqIgudzb39cJy699dBiZjbTWNZqGgemkLPW8jWC5DWmW0CGVY4OlPeI9mgjlzOzrszSsZ
xgVUChwhzTpMx+RzSsXbuCldpCBILIGVBp3BgN2d52hdgkdm1u0V/73o3xwaogtDq95acGHdZ5cV
wArAJwBG8ycstqckTGL1yJhHgVJX06eYZK0DWAEiwqL8SuZ676tCJSdkGtmHZLRrRDq5Vhq7iWjF
DS7kk3yLvYBxbKnIo5wzRxqo7Pu4aM4Ics1yrbkWspLBdJ12U8ReVlG2FRnhsIfkC24Dy37AYdLU
pi+mvD3VmjOJg44tI/wIysnVXy0jdOVudAta270NewIlSFUjp7G7VjB1Gr/Qyqnzbrix6yasVjWs
EJ+pwy4sDcAeBRWoJAUI22GFn28UIkwqS4Ai6x0K8rnexl7PGqfjBoaqHWmdvsxnLxv3CNn0aoOZ
uhi208zuspSRAWBX99wWY0fT4G5rRt+xFr2izb6YgDqEXyp5wePn86TPq6iefRPJNZfl9lLg/mzn
tNo39tzn6aobcUasJ7Z/a4MwqsFXJWVu/yQneFeHcE3k57gxXN3zLMu3zUt0+W0morUKoFvuvkE9
HI3yQ4x5hCKAM7H63KnQLtIHW3PtdtdnYcgncVESUza+RlpaJeYw3GTjBWy0kTW0/j+I4/9SEvE/
pwff5RP/uzxj86W4BOrN/4NMw7ikmz/ONE7F/Jq9qar78m16cv2lPxINS/8V9xE5A4V633DwkP9X
omHqvyL/NQ3f8jz7+0RDM/RfLRcUnE9iwghjT1Ax+DPTYCDzr57jOUAkLMdhfDoDs/+FVOM6m+qf
mYZnCJM0iAyIMNvyLjnR92edJLBvwOywlfg5Bpm+Pgo6rjdWDKqJGGdjRBN4rT4SZyhEdCgKAEFg
du68hnpn11Xl2q8uKoShDgZ9UPtBi39CbxeXMsi7t+hZAPk4IK5jGPa7rBnScGcVRCxcCx2zqxt2
PE53zDVmND8Auo/bD0j9k6Wmp+ZSI+bdo+r7VDDv+DgmDvy1sEbYgQE6SImzDtJxkOfBuFvNwJuC
uHfm/TzMH785D/7M6b7N4a7TB9+/a5/LWbd93SZffPeuI1Zc6Q0QOF2YhkszrZBxGV7xsaG7CXqs
eCO2qIBD7RsywE0jLDeITce+0w3gd7J1jbuKiHeNMWRdJSLFLRg9aNIezsZUpwdjsh9cvEIZTD09
H9gtGoM5Y6L4KpwyRzcRWVvLpMXgTHX9k0LM9yMcPIMUWBiGb1iW0C+J8LtPpnM4R1VS5p9gBO50
LVtPaOPOGVvXKsGwubdBuROAYZIA0/bXh9X4nlJ//c8dTweDL2zsnZwT35+vZeuCq6lRMbqNeWBF
xeZuiyfLgZsDMNBca4rekqJyv8vkynT1VRXq2n0cJ0Bc6G7/9bsRlzX52y+ZQ0Gy7pms2Q4X8fvp
1KV0xWRjqMY9UiL1GPCUR1Z8Yh3A1tM29F3tvj3i1ScLk+jP9NweFlXdOMdUWY+xM3kfbMd/U2Qc
8A8+K2hsd4CU2rU29TF5FfAaG0gwLaBE/Wt17+uR5Jq3TWocFkOS3k/kEFGCoN6+yClUlKFoX4QO
BXAMAgYimOYI2wqBqEDTGgkMZNGY59veldauNTiD//o42v/tOPqOcHgb1DsM3MXu5flvqnAzFvGE
CWvEtph4FoOyrOOQID016fp1eOg5HlZyZMhvsWB4ZVBbgqsFuB/UJxgMZCSM8phxD52uN1xYW0Qn
2nYA/w7Ca9/1iCSud9o6FQfXUfnKUEnnIT6EeaCXT2PciN8bz1gShQ3wKrz6mPlDR+xq1HtGKs43
c5NVS6lEusdUp+15e/AntdZ+YCDBQwFkau+2fYhlK7aPrW/SHJO1GdgFXiUtGp48ZjGBo8Xr6ltt
SiVGgjZTSTivGGEf/2TkMlM7v5/DRpgvLhUHKlIWOiLHdt6V3nPKF6NtQzpI8viLHclu11aoTOgH
BQnqjCVzZ7d1YubscBnO0uitB794MMlwL402fpSGzY+Mm2gPwnHaw/Wn98/IiaAdHlcYXJ9urBRM
hztuWWgHElDtzxukrXHHNcL9DHw1mBWUGtfXFNdnun+88vqa6zNghMZjZzDCgakB+3/+wevj7152
vTuYSgatiy2nc9zzrNfoXLPmSL+brxEqyCZxsnkPNfEBbLpzov6C8tcpD1KU0x0cnIdcnAy5Aw8h
jloWZ4tSpICiY/NxHKYJQ3TjYu3Nd6gJLlAxTezB+yEnaA3tuWTcIGrqeeOi0r7LAWXhe2IOBZ1z
4wHRnvFQPRqDBGGsTTmS8Eg0GxnVxl7FFDKGKvuUyAs/Xa7CQhpHDDfPzRRN6ww1xlNoxh9aZ04+
I2a8ReRqH6pRvlxi4YMR46qGkQMgGVb3llACNZMu1MKwuw7LDxCDiMHb6JmnYiclqXSV1PQMI8Dd
fdQXn6c+2VZpvo3KLH2WaMmxszdu1DzMdIjBP5h7Oh8Lac01sti5Xg+hSVszzdeh3WdPAr0orsFg
0kdmSZd6/5j1PWz5rGueqgTXQlP54raxWYknQx77ximXA6H1eqY1j57GFbvU/YTOc5GVCZitWHOe
w0KB0LSQI9GQW+KYzY+VRrpmDdrZDCUIZpcrtO0xqkRo6AMBLWhN7YIqZtKItTVc3NONZO5ZPqKJ
GvsL1Ez7mJnus5r64kFaenNAMToEgITFJqz4QCHmNrQwVnNuPaM/Dx0zB1Q+26+xY5znyume7ND1
tlhi5rVmesYL2f7i+gJraG1aT1Z7wC3p3oF8Reb5BorCfnbBdO9r8rsl8HT7OQ8hZUDtqdfXuxH4
42VqKw/LKM+Kkfy2AAl5vt4NqdMxpBQ1TmTSzJei3UqLXb/0p7OyiATY5FmOC7clBYqYBqN4Fi3K
t8+y53U8zouvN1EKW1VYzOFIIGwJqd1Pc2puzV676Cf18N6maHCv4NW6na1O14dCv/J2cd4zPuPy
iutvqQwEUpObh+tD2tAkBz+DiHK9yxeSrptOa4MR21fAkFuxinFw36aXm2FMfNxuXNOFqrRbdDXy
DlxQuu+i8PP1FdfHUUBmZxj5q+u96+PXv+HgD65bmd388/E+yj+g1q4BeVngVYjq7hCZQ0cwex0E
CTCHKpriPx4rEAUtxSiq9fUl7Gox6M9uQHsST0Gku6ALBZqXjV5jSfjjftblzi5pfHLGSk+QKQxM
t7C0GKpw5q7zgvYQUK7k/vpY0VU+NTVr2l7vXp9QLVrdXNQ3oiYuKTqORzMJpjwrxq/4SWE+1L2q
H0iDK3bFh+sj+KXSJW2LhP2CxxILJ5zIerrsl9dfH5uyr0Vm5PfXO6Mrv1Ab24VlDcYOYtztWIN4
9FNjxuNffMrA7dxTwfX3F3Qsi6/pHByQTstkil/wqnjPmqMAYDR1e/JA+h7QDM1r3c/sB03DSp6b
evKF6TSe0K0vc4Sgr6Y6++hUhlpXWveK5ShclZ3h3rWeggqlevcV3kbC5tH7d4gOKjaTzAvg1rmv
omDWhO1EH7U+bdZYQDAf5Y3/WOQjQL/Lb5bhRbJnxjcMZcDYEUZyZXkhNkQcK4GMZqICZWENaLJJ
ICVKk2Pae/hTav+mNoV/U15uCjli0SjTMmAiCfOAuhhWd2oLkCietvXrcH5EtuoM7EItcxGo/d9G
JehdWUlr4cM5fWDB3TllResC9Xi3laCtAcpxQumeeHKYmHTXVu039zAJbnumHwR0I9gkrBllMD1p
WIZJ9QJd8ksLoe/WyGadgTf6tMk8SgyMUJjNI0ssW46QYus1+tkdSoZOXG6UZxnbNs1emFciniQa
R5MhAg+d1omlXh7QqTZ3THZs7iosRzeu1yx85dZ3/vwBdl92y8S+XYpt82RmsRFwMdgB+mfjLEZT
C7qOiZY95sHz9Wa8/DSxL9GLxhf+MfSG6O56M1MNvmtbbZvSBjnhi/zz8dYMvyp9eqG132IOZ/md
U9zKZm9z23g2gU2Dcjf2vOyJ4ci3UZIMN9d7c3uhOHW9drzeBSyMG9ewxb6bbC4l017pDpQ3P/aq
05DqzmMp+80ku+gFXCkUGEqFRznoJiGdejBMbEXXG/MfPzm2VW5mM3q6Pq6rko3yH0/60bhX46S2
w1QhaB1RtdZJPhfAeprLXIimWXK4dp0rw72ut/2ZVKo/X38KZQnZEIS8Bmrnm8evT5pGFG98u3zI
0nZDilrAaXwYBrdhsA9sFgZnQFiSz5XyvproowbkW6Y8xbmtDiBLVzax4UM+ujGyPHBRWTVGD11M
HdqrylcN63gZRA4MUtKZPsIV1Bx02zgSfJR4aLU1stcXkQDUMhl5t6wtdIe+V5F19Jf5CxXyxaBg
0Mwx7gt1nEtXHeGznhF9kT4TAyxcytWn6w0DBEraeVny5GtTdXvxLJMGRFSDPdXhqcXjXc+zd6yo
/h6vP+l5OO/H/DIwB9tC23HyevLEkAE+5PVHN0tmwu90GZY492I3L/bXz2dktIFQAK9NOwnX7n+S
dV7LjStrk32iioA3t/QEjSiKsjcIqbsF71FAAU8/i/zPzJmJudjcTUptJBGoz2SubAbzM5MS6xh2
bMobpJfWyHbp/jrgROzwXTVf7kPQJz6lXoxFN+O2QrIoJz25+HX8BnNdMgivW9JFHCcPahY2+mQs
SNOFGlKAWT6ZLKFOkfBbclkKD5JoQ0UPmCEsbfvQtfYaEIv+TsAwajDfrS8oQHVjyl4BqzQBqstt
BP751yOLEfeNfAX69wZssFpiba6Dx4UK+QCRHxeWz2DRRJTNCqo90vZ8eHPXP/vwdJdt4USncWis
s8T9WTU6meq1Zywf3xe7zuMXL6x3UHqKp8c7A2fHX8Rj5aogWWSRtaLn1K7afF1NDVxqK7oqmYeX
x0NZ3BI/fMvAGN+ajL+Rtzu5CzwTvTHfgENtNBYLgsioAzxa9+Ko2b1UfvVbF3D+I0YXOwCS/g6j
7XRI779SZIQd0t4cVtG9PnIJwar8wmUui39huj8FQCDPztitc1IMkEfDigwK7h1BF0N9HWVjwVxp
w8vjwXfzDNoX+RmTkQLPMJRLEEvjPssMKLRrI161CHK4tP5Xxij3iOThPw8p2jzSaLSQAPFJLV2D
ptqZW2hKsQvyckonohzuF1biYPyNK/tXB9a+0vFqwd6AuLvxiHA+CMg3lTfBy7KaYZdOmPBHgMFN
IbIjAF95IjrFX0lQ/osxlgWluQ/kTjnPApHhoqI42OIMbVbskhF6UpeTxiCGs0zAKtVsJ6AIGGRs
ZeWXbhRvvujbfzh1V6zA2M7Vpr03SFUjLS/1TiHw5mdGaN+p7mVfJfN1vDLFfMic0sZkZBKAoY1H
v5LVl5yabC19Ee5L1i5v4VisH6+bQLY2tYjmXUbu8mesXcb+Gs2j+Fd1+SUdXP0rSaUDix47Nyvk
ZO3B6jtPupPvVOzKIAYZd2y03NnEZLoOrMcoN+d2a8HZOuSoDIOZJnPneONwKo2h2rBgaJ6BFxSr
1IiNV60/jo2lLzwCOm5Kp8lNRmWcOzl2uwoTZ1CLQh6nDLpRV+XdM70RXgbh5++YIHFCRuNbZKjw
lljJIeskwXJUhoMGdYVzAnf8lDr/xs642mFcfBdD27FmicO3ymInikRXNabzls0YwyInsv70nbHW
NSHQ16t4lbvV9NfVrd8k19R7gsUGUBk/4dREB1oaQP40o8c4OYmd7sL8ezz0LXlDWW80W8lACaBk
LmFbTaa7HgiEuYOD1MYvrZadWdKdmS6M+9mfr9792eOl/z4UXmWus9FYZQ0XgipjxSHKA9voHGT3
vJ/bvtyjNJSbtreGT0UGnp81yU8rIC0Bv+uO9djUF80edWo6ZNUYpvayT8bz4xgClICEoa/fQOGA
3XPYuj3uQgmq7jVqiG7bUUtQPfC0uT+NgFPQ/EUKiKJHGFDLgFf1H0Zbub+Oiq+OHLWv2ovMBXVW
dBUIxrIRbRS0YvVijfI/v3q8hlR/fHn8itjhhMZbdDvHHOa1nmLT8Kp63hV6kwVNpNqjJUySZNTg
XnzZlci0RfKGbLlHv8yXC4v6kIwmbLmaeDoHdx4/PnkWRf5imlH/3qQsYQkpI3QJxk1PCgZ+GxoT
qPFwb+B0TsQzFkX6jyPk1nDavKvmzlZiQkHsHDtEOMvduiAV6t0y3RtzqCroWwUHvNWuua2br42M
1JYyFioIh/kNpPxPl8r4T+3anxaxZjdtxrNtAdwD+VDVrxjqXh+fYNXMcgAG1y9D3UV725kSdB99
dmgcwBnCk1jdTbPn0HO618Tpgqoxpq9IacR5MCH4n9fzVv7P6xlU9P/r8//P67H///05xGyTSYIK
e5MhrAHKXZaMXIfwtRFMZmOmskva1fAVxY+9mzqAAI+PdgUJTlVvIO++f/LMAmBLugvxsfenKtRH
CKZ3h/z9aR+GztqfnIgoO8MEPDLONypZfzdTJrNcTWfGCb44daZBGM/92eQ3N4ALjyePT68MtBml
Ic/y/ps75XXEa+X1/vEZbQJ+IUtZ7AlVrwdcFVdcuvY1iU457eczFZJ9VWIo8PFOAmH7//6EonLP
EV/i6fHpfWKXwcRmePF4Wtz/iNp4yFVmf2mJmM4Xrt0LhtQ5cBrk/I+njwdk+AeiaJyzPqTypazc
YTMw1109PthlcbwtfOEtJYpACArNOWGge1F+717aCnpxq9psr1NP/89rvkOFiMaHm6D0JMOTDAry
4xPH8gyZtz3Vc9+eJo7wYWWhM9xyl/1+fODxkFjjZRBecuycyDxZSXq0Ilo93ULUgv+FYkaR8mCH
bXogOT49oG1JD3iNwIHb3AKtUd+NiAS/CIqMNigDtF0YzpDjqoUoNPFJpwiWH6fiBhOw+IxyfYN4
P3yNOCDDEQ72482peyH3CC37aFrD2CnNLTaP1yvsqv99PcSMtWEOO3/9v5/fa/YndknG4tg+QRBE
oKQHb1j3WsHTGvWBbcHPVSheXid99gjdkj7uQj6a8uUgBmBC+fi9xmAMaxF7Hzr/0BXJMM1PZQTc
6ppvm3ipNTczM3BHFT6bDtr8xydIKb5COqYXO56HvW1CbxNt6C9mogCPRWx/Q5a3UG+Z3Vs/2jvb
zBMwQga2h7ALwth6d3xR85u1GNZyaBPVKYrvsKCYC61s2de+u9PBo90sN786qjtNRuftM7J/X8bQ
rzfwr2NQPOP8gkuj5Q7Oe83k5L+vcgzAHmWz7zFd75vKwb+vp/WyNp0WJVT1+2jfRtvCGlvWVBP5
szd5zp+4SL4nwfko3xytKJ9jAITAGmKCDCABEoXUnn2ltuMbsp3ss4UuGhhZBJ9YNPmnnpFxro3p
gKmf0WteWTCJUIqtMW1TwAPcCwa/07aeXhiXViMEIGy99mMKs3fTYqTKGHShDEv7dSI2/HaNxo18
sqGV8YqGowl8s4/A1Uh29155y2UfXeyu+Hm8rIX4vuICQytaPCLw4I0Eth7zPoaQtVC+tH/i2njh
G9a8xj7nrI7+hqFY/uIZNS5W1Il/RDk/c9r3S5xt0XYkdumFHCTmJbLu9jaBdi+IQnYoSapNpHTM
/+5ov03kga4rlp/rIgvXHe3QV8oAZQgxaln4fJd6ajJdhaNLrOGUgzKW+HydEeLHUJK609hJuR1q
VoaqyGtuH/Owsy2RHPzePAIhew8b33xP7zP8KhztSwQBak27mwQEHL0VMaijMHj8NE1TdSujxBP1
GKLeFx3IGrPsYPis/wSrslMO3URk83yE79osKRUIfhAumb9NbZ0NcgY3LoXsyhkmskzj4uhneawv
GG8gTMnd0ETbZSO60gVRk/bOi6V2wgkGQR3fxIK37HQxkxrqtRpPWhvtnaanXB7uJi1fBnOX70GQ
rkErLJFybvjWyq+4g05f9bk6a057liMWRtpQ69zrUl/7OXMLfPa7gfXBJ9cLmWxjckG2t+6c2TaR
j5V0U469mcOowNqNH1kHprbT3Nx+GkGKnZOBfUjvHMqiftGT2TgOLYKzXoruQFZquG1FTEFpdAd6
OHMfuWppJTb5dEWc5MexN99G2IOEcfXpzZi2vuuSMBClBwVVDGgOuY9L2UtoQabD8K1kZXXf+rQq
BYtiswVGwHZ6PIR2d2wRQ5ELUtdXgAPOxlf0MnbXPre90oL7X7swOcD3RQIru0+d8dWW9WtBplNY
NPYpc9LuCc0P3zxNtJvH0/sHm7EaTnO6R6bWPiWZ2T1JoqEWlLY/FH/cpevSQ1jqRiuDTvd+rBrZ
hqf3aniIoFISgB3Md6UMpNEn2WlHNI/yUBfNuNRkB6dnSu0nwo5A0Lki2o2KnGc36iJM0ClFq33R
8ultQiRyKOIRdLXHXUiU07SrvAREVCjdTccJxBaNc8/s+r2rDa82eqaDxdoS5NS8LjVgsF2moeax
5zc5yPCQt4NYOR4tZyYrdnFebQR1RIhgrjU39KPNuWHKg/rIvraZAm85hsdKuOZNkFXaDVxBC9XB
mZr+hdw1r5GehkeEbPahGjG6zXM4/KRev7JGCDba5MCebbNlwXr7McK2tbpfum1f0ecU2Mjgn4xz
fEJ2Rs9kkxPXQtJYWcj+HBFfubW6l6aWNzeq7KDXcIMWiH/JGh/KTVk2B1iG8QkACOSR6VrINgw6
9kVt6Y0nNflbl3TeN04K/s0CuS+6oLOHIPjsDdeYdNIl/1pohFFcK0RWzptti/FUoQQ7iX7m8uSu
jK+VMbTQPNJ+RJIcwuk5s2zeokM9EFUo2xssVgv1q+YeI7vxtlWTIk5ss3/x6Lqn+5yPKZHBfr0u
NyQDJLcaQDUzhV9HBx5hk+a3Fejv7htlY5t17KWYS+vAvpN8meP7Z3UMqMcGcxPf13r9rLaCxfPZ
r/S/BeTbvbLFdIbItMxlZF0SHVCdHhoH0AneodPJdVaye/JHMkVo6DAaztp7N1OZjH5xQ6god0aG
/zDNbeeISvGbYDJClHJT7EE9unyfFLOXpM7AumQanTFSxkPZmR/M2ieyMG17ZZUWlnlEBsC+i4Sr
Vb65JsBL0+Xqp4fjhuCWl5opVKBn0n8q4LZu3Cr0tkLXC9brxEe1M5ObqiAv0SgaBo3txdIpy2BK
jO9RVoB21N2nIppNsjpKsUs8V53mGfOBQ2FnR9k+FbV7Vu74L7NbZl+Dzb5Q1MYBDuCd3Ne/JqMf
bw0fB3SMiZ+oi65d+SaXbejp7dau/fCgdJMTIA3xz8p8PrjwVcIGIk+SafTiU/SOaKg+G8ABe1mb
F95lbCDxAgJVl69wpsllBtWFV9t4gZW2ALKQsF+88y0LolisZGUiXN5qMSvqCRTymvRed+0llHju
nTXAGHncVaPerCgow3WrD/BKu1JyZ82DYUT5QDZNva3tZuEpRClmcdflmZ25GclRgmpeZkHMAYsA
vLl1A9HkLMx2Yp4sUvFICnWY3/dVPO7dNrkg2d2pySQ7oLXtDar1M7BsZn1hPUEoyIdFNptXZPH/
CO6omTXgbMY1cbNyBhbEBX9SVkA8Q/I4tXG4qKqsXANAClFZn2IilQFxYGqAOz+thRULUkndO7yV
gVIUY67Fm56s4vsX4ThZdJR1fRNe1eyauf16HLltiyI1IvqQ06MizlA3tqCOO06Pqd8gJm9OnVAl
c74v5ycEC/BcshbOI28f3vlkKFab66wZ5+ehGNvbgFAIdzyjYV9Y1Rb4W/ylqU6sHcX7byyEdpSZ
VUAwT8nK4McP0SO9NgVUfz/CdzEbzTnSrEDdIy/Y1KwqCdgqyXrrkN0RWUzQtMPUam+NVM4iczmO
a1lb2yIxjO0Mc+elikldmiF6EhoMtqbTYeOYNNXbgpJpaxCSwWuKGjrsvgpBlLPum4xu3PBVsyJo
JaELoraR16zzPsV9g2ETJsM0glHUZBPtDB6mZ0m8NUBbHI0Z8ISuuWJLU9Qt2pbqDwF6u6HBWNZQ
sdCpDN6rAM4P814MrJqnMFza3fQhVILYNeFNTD2y05GfntPZXjwm7MjSG9y6WXoZvJ96YjEZ1nO1
1ef4T5br34jUfjkQzZvWCUQKaHzQE0RLVn/OOcHMv2BtsrWynLni6LsL0RTWOo09bnBFyUWQtxfo
ltHWI62mlT719WxmaJULHPiK+lojT5A6adpIfve6cWei2gihXKCdRYPR2vWz49ivbJa2rp/tQqoM
pDwHBVcNR21af2DIhW/oGk+xiiMAUMTaoffu4PcdVAvkh6kpvAgp9x0wu9dSz1a1ESHbKmFROZxn
1QKdhrMgrQK0EWvxc9KOpNBDDVh5bdbfZpEjtKvvaZZl/dpU4UK1crg+3msS78YmwrS9Uroh1vrg
GVfA2ca1J6namjH1OFX3GuZhd4ktfd15DUOa7IcupdtPXFrnOAOZgGss+RRZdiTS8FKNU7yMGyvc
h1mfvpHotFVtujL9NL5wViY4+5Nsw1ZmXVYed0eO9FWkfP+jmDtM9YAXz1OSZluW+2QHRZium2Lk
tsstJ866q2zM+IUIyUa58XnqyhCnxknhBzzEvSFemj7BwDdgobDjeqmHaHMoL3hfgQWBPdYceEN4
67jOkl1kO9m5n8t6p+XMAFr2hegnrtKK1HOnRVfHhaspzBrfXm1U6ygtw29mEkUT2V8jmKmqmqHS
2djrrTA6NS0tha1keyLg+IfQaweY9CYuNbALWJMI7iUuLE52ne29y9FZa73mB4xNizU5OMgbMg/0
xJTLfVi03rubi6M2aB1rSdjhxrAPbZ/VWsxg2pohgmWZ/jyMiJkGS6/+jiVgAwIPuVFmEJC4ET7R
QegHLYv3oZZzybSLuqn6qyu6TW+10K9GnA8LU/nvaBC+wYIbp8mz0F6aWbjrLFQBXq7AUTIAyIGj
MMvrjoYVAmiPiTCMhZ6u3dp3sDBaEQesl9+mhOBOgpV8jg+GeTow1yS86rRce6boNT9wWf2YBnm4
hHGg6tQUMQz6KwDNcMmE50uqsl2p6jAS3BIodPabkLUFcFScLX0dYO1P1jGcodKS/9gYiyXUGOiL
HP/AK/IDGjh/EZYxMTuUfVsCagBfN08IuDfKDedlaaorp2tKvGHO2dWTYRi2Ch8Gd+4sT8P16Axv
JTjTZTmwz7YLAh1IleS4dbvvxhnfC79p/liMbbqh2eDVuY1a+y9vIPBbfuQFcUGEFS4GdAEROre+
Sz8HEOqMtggHbHXzGcUcsePWnQQNX02i+Fg2yfCcork/EPk5r0RK31RBV7GH8pP4IsTZ3D/AmxYv
eUonOPi9gPNuCGr6fyVAWaKL04tJYV80KcFcTgm6ke8Y1S2MI0QLraojpOrXRveSq9ZZLXWtAEDE
v2upyvxCgukUdFq6KZk8EsoDlFtM2l7o042JTXbK71wdMuXenImFo6lnBPDdVbxKxcmS6BAovkjJ
960gTh7P2fBaEzrfNkBOw+gai5qUUPrwFXlkK4xDWGClse1ddQV0a5FgEhPfnDEo6GfqFNDTYh1P
vJSbHygwxUpTmAXH3Dd3oW2rhQvG6KzZf8zynwZDdOm3/Xzxk/zXzqLXtK7Hoz4SiSAVKFXPY5KH
LNn54XyLAZ/RZkP0aSmO1wL4/cDkd5lJPjOz+IG5Jr6fSDjdaoyJwkij8QPv5JaT092ZpcaeTBTP
6RxVXzlqgeWgmpguhj5AH3IN7hXNc9m45y4OvU3FVbSqumkJTQHFPHL5tG4HVoPlPd3NXQ0Rl75p
6x+WXDO4wm9k9+CDkzdIbtHTdOdfgKc6eaMOUUthKUH7ehJjah1JbZH0cVWyg1odV5W118KSa9KK
d7MznivkvDQYzZZ9UrQwKmICirBbpoqN1TQDCGkrRgOjT6Rc2NT9yYYBvaAlTQOT1JwxctODyIkT
5K2id9F7p+vvle8geq3mXT72b2JgOZT1+vugDdWKU2N6qbuKwhtneceCkhulNZ6AkpgrenM4QI78
i8oWT0cXpyge860jnWTfJV51EE14lT0hMCC5dzVl4secWcuMWn50MB042p0Wft/O+Nk7Rrluyw6r
XaZm9NXnq9ErUr4OTC94LmCP8b0m3tVfYluqlsPQ+ExyHM7dkPmOPpJ/Z0eraSxRZYpXs6TOclts
HJDpQeeXGMfs8MfCKb9W+O71cn5D0CGX3uzcFOrJjZN3n+C0DIat9ZfettzaaATU0NRIn6N0qbvt
yiSR45zrCFIqQTnp0MCHKkWVMNLE5RR1GqkTRfJVKSc/1s5QLt0evS3bZhoXK9fWk+gMKPfiL2wE
ii8HCK00WHEP0ClLFwltibIngF3V3gkKHCfNxu90JmYz7MWQddTAsHwxlPbL5IjdHPcq0B2XsC27
PtBSAgxX1iae3Pra1/EVZOvbiGsJC9wvYudb3qujidJ4Q7P74s+6sTveHZEx/5ZbwXGSeMNTMsVG
QOG7IIinOE5mxPnCKK+SFPxZL57IGTq0shpexgYbV5kSKuaPqGT9GB5sHh1HF06Lq9lPtuf1azeJ
b67W7Hpnw5J8nY+av8Ls8zy0301ofRL/aKy6UQZ0sMCNe+MulixNm5sj6ktuTdOh1sK/XlT8aVTy
G/k/oQ42MQ+9FwOX0qnUjGvrginy88ZckuHn8qdFyUqR3RmzFV74XD3LqYuWXqPVKwSN8VLGzrBK
I2CbXTUsk6GHWWXWxh6QMt1OiYlOg7aVJ6J7qWl7j2YwmeCPZgwLe2/Q+Em71U9jsVTy76bB2Mqu
o5NHZJQMbL/qcGtLe11Y7Y2x4qtDHvsSuv5Gmh0RjBLq4Bx90kY1C82BBRhREy1Iy14UDqQZ+FjD
yjf84X1Kj3bXj28qNPMFUJlsZSn1TR1BXABEoaXUtUBACmMHzIk5/GZRGC+tyHxOR2IUPP4TjjgT
4WkEHXeSJwLNiW8hefIY7unCmGsM8tCw2ia4AmpMthUAuBdW5aoFK4GxEs8ep9W5kNIN5hrVmtTY
l+VD6W/iuCDdo03JzpYVCrHeIDO786wlzolmZTsKwU1xAc+WL0lapN08t/0vhNxyAe5QMibahvKz
g2O9yjIYqbwLsyUG83daV7LIRrW6axuWYp53Sdd0fHPG16pq50A289FgMh+2TICqSNgEprTRQaf9
Wzown3S3AxZeUWDRlixKiZ5VZ1awLOArVy0R2VUSBm4Gd8PRXhhjfkwWTZSq3Vvp8A1BbMBaWgbc
7llfcflTSypmHT5k6yFHzYCb662U0ly1omGiLLurmJKzee8+iVVDqTk8dXYPIjmKSPMFpqWnuxI3
fb6wSiZpDEvluialhMsltpDSZXCDkHw2c8FCYSAxpZvK97A9hSFrdYg4cVCCGlr7nl7uu/QOGZuB
GfrVfGrttD7GlC4D5tFBH92lY9MbJkO0wcQRdni6JxMBRT/tGb1wEHrUd0x28iPKACpf6ZxLCP5Y
xJ6L3BqfKgTuqvLAFQGc3xFqvoxt8Q2VFE/0KHe4RGjyGAjYIO5WLnw4fbZMWgl4q3O8Q3ASjvlT
JInjVdMekp880Li5S5iV0K1cdU4Rpy6NymQa6DPitZ7mecCBPYQ3Tbf3dUXQi9A7jT0fevbR5udF
1pBpu1PAeDC3XHUoiBEfYkaQ0ph+53KmeCgHfr7tj+7JdUxw6oocL2heJfe3+LUhjwh0XT7c24Bf
jRxjXNLEuDQV/kuC4TtQU8ukf2oykk4Q4m9jR9/bKLW3Tscw0lMsFFX1xN0V4XXOCCBM6qeqfHEV
HGNXg1bt+gCr3XDZcangt+w/wmQmOACRkVdCXosT3gO+lh76xuf24YGAxfQIWBByvFno9zgbOKdF
RTeYTIA+FUl97P4Jf/FXbSY2VkMUGYjwXSRN3PgR7eqkrHfNLvGFom9LoQDQZhN6xwIAVqOTrZUf
9zsUzJcsJlIMQppaWTxuhnu+UDs4+VJi7qSAzqhrZowGyJUXhWJWOMzsWAnLW8Ytf23in9pe00Gq
dzsjddf8/9Q3iR1YXPEsbvuDQ/OgW/5FMJAKZoF52K7CPWdkvSRx6qNsWA5xQbPv8Yon2vjqjVSw
XYEUBIJfRRKWN+wlgr7E0H+S8qkAELsfpXvw0xPyKYzzcefQ04pdgbBzhWG+Xs359Cqao8FxclRb
Qjtf4ymHsRghFbCwuqyYtzxFET5aOFfTOvELyBEE3Y4d+Y9WP+KIt3+xST8TVWGsZPZtWRPXx6z2
UUfystm9aNpwbW0kvX1M61dbai0oERez/NVj4zk2iflqau23TctoOzR2cP+SWKQBjCPtohj+VlF+
ZMR5KhqSpTI/YOyO7GsuboXR/sScjlRU3pHyroGOGq5GR3IIt8VqHO3feGh4k/Qt9qwo8KsWQSwB
3cOEu2zU3UMxejnQYr1YdWFyQ0kd4FpNs4T0xFr+YC355ae7VZJgbaZNONC5yzaZBf0sh51n3N99
BdrshaUf7TCJF5FrwzJz5k9wjelWePl5WxUEGVih+2PJhlDNMKDS89Kdj/9lIdM3rvmPLAdT5oTj
U9n/s8lFy3u/3454XBakgXyxXGT7aPhb38eXhHbGDhIT578SEzVrSPX1eO3xgHd5g02jXU1e/GkC
xw45yYLaQ4Q1P6eIr/a16cqFkJ3NfaewAyF9KxAZbu8sJLbAJXuLoV+MBoMAEikxd3gK8wtwAUPn
HZPGpliG+TQsG7GdfEvi4hvCgMo6DEBQeIskqvEY+vi9Jcv1BfPr+z5o3Ld966xVbf/TVcFIDvZz
zWk7pQwKgWr6h77vM2amkhPGZKLNpLwv+ONcv+R0kJUZJLUyA9CJLVu4gSopxZnMkpoRPuTPzh7H
k3TNdDeZ+O1MoQMY1HByWJgVno37A/LHjA1reffRELBlSCoJlRT9hWX5EtHPT5rk3TmqmI8YsQCS
4NODkjPwPNQHkyP9qumiXit7cteG2TUvfsTvpdZ7LMS2VoHTAa8zM+PUeiew56WtPGJeMMCfMhod
J2dMkE3y5fEQNUgRtcj5bDsWwLNshhcP3SY6Pwwq+uTgOUCNsfFkIp4KNz4ao8zZAkwt6izSFPs0
Z6g5hu+zl9QBOwsfgaYXY1g0bhWLen6W1o+Hd3wvc9oeo9WeHg9YmjnKbSD3zHvefS9Gh+8oWPue
9aGptMAbNV6w0GUrEVrpZspDXAZucRhOymm8M5ER/oIEQ4wfuUaXVUQvGWrtANl3ffGqECFgdhXD
xA7RYqEzGlKsasIC2HgWWLKYGDIpyHxHpyNn9mtVTCTnqd0Nk/0NBMt8GtwzDl2uH22eNo1fPbmI
3Gg6s3cg8/Lc27m2kUiBF5rXAisz5hcn7ZNl5kTeBp/9hzt73bbP/8bsD3eFVb3AnUnOWTjMJ01b
DRob5MGQT6PPlJY/Fe0zuSWMgod02wwB35wlX9e89xlYHXxUGwz6crVsw+wctlY7L4csigLY73po
dcekKN+UMKzdrFMLR54bbS2GZk/RH0x04yGfvEXvZ1TxEox+aHoagMX8NVG/tRoZp9f9eS5Fe1bA
ciu1hw5Y38qseq1RyZ0iY9liG7tWuX5MswwmqQ1TkTiPoDVTIhDyTnzCw3hHplXDRW6toAwTK6Bk
hLE6gZztCj2AWkxvSgnHvKSWDAffZ79Gq5YJbwVr5HciOnhhIQw8TyDlNy7JORfxmesgVEOSU682
w71VJ7J2lYTFvb5mstYVkXfJBdsd9q5oeu6qrgwJ49JEuxSMrS0CAqDpFCv2cYRWToFBlB9KWfZ0
Z5Do1jlWoIR7r9s4LW+PKrlDVVHPPU8VU30Hm/OfsJFbkgPtD9ukhB4jg9tLxsFKH6lv5CTNZQ0Z
6Tu9bwoT56LjNlqbxAhuUHE7y1LX5NbOeafqbuRss36yqNKJsCoSFuIcn/nzMHR/olT8mXMP4WhU
Z/viHurtpu8anqi/HjGo4w+Rx82XWwPKRbrIRgOCe2J8dX7nL7zJcF+8suFumZPqyOQk3qcu8beF
iDZmb82nsLXNNRmt+JhCwOfcLrkwZfNq9Yr8rJCZZBL9w6ZZX+XEN8oszH3qadrOdSz8uh3xtmZt
/mFzsOrDKbv6VV2zOMwlknhUpQjcAw4MAn7ianzrRu3P2OvFryXJic38v7VbdwtOc4Sso874rQLF
pkqnBLDfOIdRs5FgEAnFSp9bq5JJ8ddCXikZNWRoW3r/I2cH9l6mlUMqFzmFMVlMCardDMjlYs79
dmezVuZv8NjbkzR1chg+rtOCTF83jr5E2dn/+GkuZzO0g6YziBoSzUufDfm2pVg+2CTipKSEL2Ls
1CtNL8pAc80yUNXwn4f/PqUnKtf2MCPrSrQffD4RKF1sEve4GjCtSr9FeQlqZRBXHavlLZTFTyVx
JDye6UVqLsdRsQxPQyCsjXFj3jZvDHPE5XN/Gkp8BtT0QDnvT0sQ9hlOnlPchic01BGKe+FsHRQm
Gufa038feM/qdLQUqDCLFo/XlTn/5zOqqG/OUty8BOpLo3Cj1T+Ayzl245RXRt7MxAqUe7Y4n8Lq
8CTOxG3mRlQdjcIsj+X9V3WLhdbMbYKDZiLi9IEBRq00ArWz1PQPJuk4i8lWKFbvT3sZhZjbYj7M
gtA/IJfi3FHl7vFRIFfhIblbT2B9FWvLTt2KLi4lgxSgwGJirjq7921tJP+oXvqBN/lflJDxAR/g
EqUGYnZlWzuxBxhFI7sx/fbFQsEysJJc6KH2G5Is7mvzn5zre1H4hBg1Y3tkVXbvENns56u5IHw9
s/GbEXlF/x4GOs2x3iHDQERSbwaVPvnT+CIAIZ1UZy7mbHrzvBaRc1QhRfSqI2CwYemKFH2hmf2Y
QpytstICZOg4VZeoMsK1sqaA+zsQfHAoBBYxgAhj4jHz+6ArT151od0bF+7aQCBgReWHu19C15oP
z2DGxiizKp8RIGT/i6PzWo4U2aLoFxEBJPa1gLKSquTVeiFapjGJdwl8/Szm4Sq6J+ZqpMLkMXuv
DWtIAEyFe0+iFwaU5BWoF8uolKyc9b7P+ca5MHJWupyp67CcwbeP1N9Mf+PKv7P9C1tTXLeifeng
lp088op3xD3+1CZ9kQ7j7ZgP1DqgaGupPYnZJAMtvtlsuYOGNR52hOzHXo05aibjqscDe3NHZ9hd
05U2wx2pYgTIkiHB0HXUfStk+kr/0/X3Soky1HmtdBhaOqed/vhTFo2KdR6O5yXqJWwlYdX3DLbl
I6vqK9KMvWe0xPGS1enWf8wEP6ZokamwoJJBYeG+JYCaVVsdiLrJAtM05wOyTT0Cr8QMFGtQYxho
gJruqcQboMYG9R2/PlJhEYCbunPKNOSef7PVgHStsZ629zi448iJtfusyJZjYyRMu1gCIMXwr2B3
nzpiPwM9tvG8Iyg7oUCK0JM7LJ7nJMIIwXncIRqdB0LpJu/eV8jYPA70wRBGZHWOvWNnI3FXh6qJ
L7nKZDiuNPE8zuuO350IScN+VZ0FD3okS7LzEF+nLAy0wfpezWWP3GwJmTtDetUR6cIp3H4esjZG
T96psTvWhUuacEkQHWvF2KDV0yx0fHIpzksBCLesDJ+hNsOIMT2aznYzyeLNjCkVHJqvhbBfwnf2
mj7ecnbdYtLPgw3siiRvun7TlnTSRBVGK7VZJq+Yqv8u9KuZkf1YWXwVWs3sIQfABRqRY6TiuNet
D6I5mG+70dBZipI7RmrPNel49KIuC1wWtzvZsAgHZXtIDcjiVN00/ampojgTAfR/b4cXiQ3TiAOR
/bJea1896NkxJqVKX8wTahY6ZFYnGuAdVEjAztqjIQbM/521BLPBlMciIgmfXYYMsdyCVZaVEkiZ
6YEJ/GkyKjrrPukjYzsqgDDgcZj7i+2IOKBpLZHxktnI7UfCBaM8b6tVEGIcMOaFTg9rzelkVFBO
SlyYpIQ4e3q9VaNRrBrjI9PFo0pwsDZbfCo5GSejQfI2FtIMGX+Yyn2UHZjCDN77ri/af5XrM1/s
75xseRYWoyAhtddcFZ/snLLTiKz6/9rZkkkZLVnFdC39rRsml3M+vcPlon5bYy5mfp1Frc7TlOJy
wUixQ1r+WGIP3ksCIc/l9qVHPkI2c1YTOumkFy/xX3tFirWZdXQc5Gp3Vb4fbH5Xcrh54cjHytUw
aLo/JobEuWJj0tTTeqBqYH+zEmWu2IiUuokhXaAPAXQdLG2LIgt2omEYJEb4WNK8JKVXNQmmspzp
0C3mx+IhB7F0Bq1Up6RLrg0DEKm+R5B5Z4y0/2o241bRjpclI588Hr5YuJI/5s8HlGl5yGNekIYy
ocwxvzSt3TsT6VyGlLu1Gnjrxx6JInnxU5l2f/GG9c4w4irk1GHP1d0AUk6EEA6sT9z8qMrUCaxX
OpEx9EAdEjz1OGDY0YEOhkwMB9j8hDV1JqGi7THhE8eKSLaJVvzq00JOB3wyHNgfzJhfOh/cDB8F
+ZtqpoUGWLmT2xofL1zKmqo5ufxIkS58EqN8RDc0SCzhUoudb2tseRH0PMqrj6XevZe6nQfUUhSL
TN0auGBmg0SkMKK8c19Q5ockVTgBGXIAsA3e6HNnBW68RRKi+quzyQ4XpBHcR0EpPIqTBLGLjtZ4
LoYo5e4P9XRlnYHjbGCq08lml2mEGpszn4nZIiNkS8iUpl4K/WiXsbtzzCkAVRetPjGB1WC+4bdk
+2B/NxnaJH1luzwtTxYCUeAJXUAuUR3QobHMmp/Q/lzGAiFe78b7mcABnjJOR71laNsjjFfPBXSq
YOUR4O3MO8Iwzc8aUQA79xpDGz98N7DkjZHhlX7P48i1FA2REgXiMIeM9cbMIfpT35fjsEZq1YMu
N4fIyjoqW+LrMiCbAXUg+E1Pe48HhZyjoiCWqnpaUUrv2GyQD9PXDr07nAQzbf5l/MhnFvuMIMrn
kcRNq3Sh9eFTqo3lrPtjw8MLP9+TKju5aXWyJootFBV6kGXtMSsQi8acpLhLw6Rd7VNur/2h1apH
13PHgz9P6H3CtTJ+uxEBFZwzWKNdQFiFdgZ9eocTGn3NbJeXFfgDu4nm5KUdHkNHMFI4GQ4lHMfl
eqxSLssakgt0v3ECg6zJFx7nFmqb+anQ821pDkQj6snBmJEBOuVTRbF7BIkQ8rLkujrxEKL1Q+2x
G5V+15RKHT3lrYj6VL8vvjnFn5JE0n+hewkJRd87if8s9L546Av1kXl9cXa7ZquQ7gZPnYXDPN20
q1cwr09yIRyZYLNXIo5xz9rst1ubw6UidUyM9ZnzNCpn804v+uy+n+yAgLfHtIQ1qY+Vt19tnCTa
1gQ4pCFOiuClcl0/Kz5SavEN1Eo2nuMVqFLgyrZ2lR2w0GYB/8V3Zp09PXhcQqVJmG3QRFER1MjF
duW4Mjakq+2t58XlEapt4zOOh73pQMLO5MOMvDMs0HLiBTzEFVlHxRX+eYVinP7a8KYfwofxDWjE
uXlLCPZ1E+zdyiZXBw8eRkTbddNj1ICJOBMe2B5ibTqqdY7PDCMZ/4G1DQuB1aFiDP4s3MOiqBIt
9FXRkEbwAk/AEtk9Wp3HBmC2GKF3+y4riuNoVM9NJv6KgYCi1TLzI1jLiDFwh2pub3bedLTwuqGr
jtYhrnf9Vkm7AHD7OD81KuFxVf9aHVuNUA29WoPbVLzlFv4qDCB7dsTqJAfXD3q75bgl8a5w/H6P
NvZbMQ2hHnKZzxLRgd5M8FAz8074aPbxhGErt9tTDjF4bfq/lSiedWIf9/yyQW3OjxTgP+akgUXk
Xydd1z/QmzGvyf6WZNCQ+ensLHeqd21lY2Mvy6fFEzBYV7KTiE5gso/LOlLeBwvHP3X/dx5bL8Tg
+dI0hOLUDWtmjkmyJSykzqTSJ91wc5WzhoX8Yru910wPrX1q/XF7rJTdihs7kVO1I679qZJ43YjW
M8jlRum3TDx2toZZn64N5d1zluX1CV1A1IJD2eVJXew2S+imtEcaVqlD165v5Zz/0+cTpfwHLTYq
gFEPm16uTIa55M3a87tMMpSOP2ED0u47U7E0g7OGMIFjzKZQO+dMMXEjnQTYPnxVPDW5+cp+3tqR
XP5XzCjA07lno9NTDuNzPpn93qYNPBvZ1iUkiGj8z9JoEE74/ovrMP41fBbmeftkTObHyq+2o56k
SuDX15D1A45tnvHZdYHJHG0PmfWoLxZTumL1Dib2hqj2okbp99aUv8E+TYNmIOcyZrZkbY4/g2Zq
IGaWN3pQD8Nj0ZX9EaKhtk1EETBMq0DAhCBUvi8KYy74Ck6WXNfCqXW5AQjGVZZ+HJfYuZWpJCgQ
/gX6PEfTblXrOGeiPIkEhDfB9SdaZOS231UZJ16+SqrkguyUujsQ2GMwFp1wjDXGbdL5Txub1hdr
37mwLESkLXt2/Yk5XHOxG+HzEOPaWrhn4S9O8BE4BZm517wC2l2qbubMWmRxPQpYvIPEpetXQh1+
TYVQoBYkoC+lvZ9zDeVNIq+kpEgqSbslhxBMjhEfNDnOQd3YbsjaTASS4PPdxHXKV+0nE/4mX5OI
VxlMBzZv4IObAkv1CHSp5COhMtmx1sRtybRLVRR7V9g/FLSUxYyfIz2dL4MmWaoKnfWnn+ADWY1/
2mKQNU9mXOgIIyQvhZtIW0Nvk0hlhvVZaMk7WURoqWXDBEw4x4HOdG8o/9vU24d10BBvjG2+X6HE
shZLSGVZ1itaLfAT2lje2/6MmKgw4T2bqO/VJFdyAfVA79Z/0kvcyLfEyXU+GoLXd8r3mGK4BJ3x
Tp3IM+Nim6N3tFfUlc2KA1JzL0IxgfdjCMk3/iF7uwTnYw7gxdAJKuEt3QEBpWKMhfi0fWVdfUhD
HiN79mcU1YaeP1skkkUMF55YuV44/5tDpbcsP1AoAwvp5EvR96RRmlRUvqYddZt3RZtXD2vTEd83
3uVILL+SBl3bOvTBqGBvz3BGPLdgKzb2zcHRycKUECHI0DIAmyR44UPNSVuC9vzApdIPTHJt9ymM
ahQ85CAWcaRVzSUWnUbMDzOSAheXDc8aSViPVoI5LwqX0turgu/SZM4XK8SrNykauxyYd9N6FGGp
F6me1DlHcT750qxQ+WyiIjbeOu8gl7yO11h74gfowhVqFiufJhyG38QA9qC1fnyYiMmcluk9nfR7
P4mXoxguBkaIfWlNHAMOux4DOCzjYgCoaVN9ZuU03KtybHFgESAH3IHytJrFias0NANyOM1fSYFs
s8jdRkwutv8qHWiIkfIBFV6epeY/we/+tyKLnzTaaAt3X9CM2n71/AVhpeOFhof7SNaMOctSnC0w
P7sWtmzQsBXeERPv1i3O0/WIhpjFO1DasJsYTqe0W/079P2NvnAH+u1e2QayOo0Cf1Z7g1mnKUzI
rz4QqjRbNZoODGJjdr8siwq3qUBeAkdwm+KrH9rykBnybWm78phy62adO0RFVTyb9P1bhOm9582M
UWEVRgzxO+RvMmGEMeFiFW5goUIKcp1teq351k7CCiiZuQDvW26WXm14NMoMcL6QgM3+7JVdHBgj
/UTXmSgHl+RsDEXGDBkRciqodPl85cLQjqMSjTsLJ1Nap5yRlL1ZPDtLuwyb6fP/v62+Nt+XmX2H
jLt+cpeqixqxkkyLRrllMr4v7Auayu/cex6oAm+jP6RPbELyE8cZDfGy0ClJsulg4qWPZqMjKbDq
N3K4CIc3ZvGkwOJK1yivVo8EyZnLmTR4GT8aMyZqTVAFDerLaAz63H609pWzPoh2UOTA27h60urB
JJqNwBX/scNQ+DyUKFx0MsqA5MLAz+csh1PC28bzM1Y8g3+NTX14yYxhfGHijWsfypGx6hcKsOnB
ExmiqRz0v5F0HmATTPnT4lqYPZDVyZ5oaRZrYHz369Lj128parqkHx7+/6JDb9izgiNkc72v3Mm7
lQpykWrptVAVgghIZHFKy3BIxIu010fcnxo5BKXBJdGcV/VdJCWpPu3U8wN2UerD02Lgji4uR5GI
mboF1/OQ5qCbiMb+9RVs+Wo9GVV851oSmVTWcjVnP3lbLfqRDuTO3f9/rScsXVOJ9I72tDwQ2AtQ
cUCao4PI2LU4jrjLLOdB96vqwfJfx1o7VnbsQyac3B2bTv9BV9Y9OI0Fn+uIHG7Rn+1hTU9Inqlz
6dQsXyVvGuU+DSnvU1uirht77VoQZ/+mnOSLKWh5JSSHeQxQ5VOtQ4pLmfHmJp7UDKwCviYECHSi
JiHqcXtKxYRAD5jqZKcPJrv5gywhbTr5JB5mj5DyzLv//y+DLgVUthwwV0KUWe5ZhCZ2KNeq2Ttz
fa2FrdhCoOd1zBf3CqfxidpPBk0eF2hhp3MyUw4yXKm2Iq1/dMfy6pDQRUOf94+9WSABoeRn3zXs
c8f3w5XrNQPhytp7DysQc0/HilzcYl5H+WDP671DnXstCzc5WhlOi///hOwP34tdEMVZF0V59gT0
CowqB5S8283Vpdds+0JM3IR8j3o+t1E3TmQgP///BRo/89j2j8KNdfa9Nnn6/wu5yjst9u87xUde
AXDZL1273DDv7pt6zI9o+jn8MToT9bWfO7cKWQQ565PYboB0BfDhDrzpOOT7W2EQz0641H4sqPH9
kbQHMVQv/mxNT2WuB2JmRItRX/V9dzOs0npZjeqo1652xGDOfK73y+dhoq/h4Gcf0p0MshZjp/81
6xIaqnuUWQKgsGS0nDQiSDDD3ovWWO7KDr9yM6HiVB2TaUuY5zEm22DmYSzJH9/nPkbKEcABywWi
KIsYllFufMpsZtM+25cELwGPZ9TgAjxW1vCuUW8jzBTXQYLUAznTagtsnPo08L8cLX7cTaxElglT
ecaj0BZfVSym07QUISaTCO6MCqWN4i81SNP7YQeH3s6+ts6kjnoHA538jtdZHkgiPxSln/2pMtcI
1pG9XFcmcNx4bydjDyip/Bpi2dyXzfrmzqBNJYYzBnM+pqguPm1dorkJaYrSuokU4do4oT8uJyaf
pHkaRzs5YXrILvp0Vhyqx6Kq0f4609mJdeoJtLSu2zyKsn5FEWbs8A6REZv6DMWnOZyg5/Idmvy8
ZGYXDMkAbrgkVJGTf4cj1cztdwtPLbz5R+FrR7xAt5jW6BZn5q/NY8oGtCXNdM73VuP8dCVFwwKi
figHijbfGM6xvcCKYqDqUhifTZcRM7b4HnL7r9Y02ChqRj8j1PZzM7Lj1Xr4fCjm+eP/X6hwO1j1
1Ztb6R7ztrkM8fTsrGULldy+kLiCo5Q1DCPf5TLJpsZ6BgJhuKS9+OkNqw/JHcTI6vnoaul6ts2i
22NAcDZDdJJ1dywSTb0bDmnXkw3geAD/nT6JisT8VrFHz67jRmlj3gcQcs8MxUDPmcgnzZhyQE1M
t8BEEOKMkHUSOIE7t7cu47q8tMUY731Cs8viAnxIQf0l4bFqyl8vV+tezsZHDpsZw/kYZqPzU4v5
syOjE2Pal6diwurNKzJFCmHclljiwcCrwQwaSdMTxxcX/KYbq3+VnTKjInChXU6r0SzsW8oHVOT/
ZsVQoytJZkYwQNuqrYznNjZujVrlQJoKIjFBiOno5NTFmHuyWs6HeW11/J8j0BOiGEwhzBOTyTcM
8DlOF0QmbnmgVgzrYfrxYGMEmuOxzzP2K0EnbMh6jcXyptlKvuhouZXJLwhpys+xor0l/70cmioc
ynUX+467H/oEw4Er6rO+0e1qWqRhk6v1dsGeQMn2kBsGvWKpT/d1Zy+RoXpjR0VuhbJxF0SQwB9S
O+hLMQVFOb90OCo4gs1vHQXKne/S0aZa70f1UH0mLZCEebChKGR9SbNVofo28KLil0Xx1eYwzLYl
vVUHxZzkz4ZjfkPJPYNBOhqVFW5xccgT/LvaJ5NuwrkU6v4jMrkneoVO0IKii2RzmnGLejwdjGME
v870wJrhlpiLsTP14qVkBDP2XsaUetEDJyn/cafcmqa+mSvHhz4ii7WY0s7+W9GpbdRgM5DdY//K
o7JnKeGr7pIv1q+N/W7TcHzjTHx2kpTQTm+xTmnR0f60NjM4N73GtpsGgAdwFvZSQdKcVwiLCP6Q
7fjM4dQTDTIXhbgDUP160E4xE7fuNx/9Iso3ndT/X2KlrACGSRE4rY/48OCVhXnWikFHHFo/Y3Jy
zhbGjyg2+1tVenxMAGgdOtfDXIqj1zJCQAP7UE49dztD912uuv64/nFnvzpIQ+FBYzNtNN+Nnc9n
zCYsAXT9jqYNIZCt9ok3xw/46gjVXMYLZEh3jycUrd7ooqN7tuKhj9rZ/s5d+5+b0EmSlCMvzHXz
a+fo5r4055RlWc9Fnd8royBCuCv3VSLGe4YNbzUSqAPI7jRau2R9lZZl40ln5EnN+0d3W+OY5qys
ee1ONlaaeGJDXAyvk4fcMUvckUJnvJ9MC/VYQsw8Mts2HY/9mqgAeAbzUK3PGaPxfXxuKtOprAsB
og2xuiYajG2hlNQhmlzrZBNCYhfms8PGe7eIDg1nbR2R43uEyiCCX3ospvUxTyeoojU7LLJSrWiD
v0nNme5S20DG1QVWaoDajUHZzCh4kdglj6vP9g9X89mt+28B0ouI83Ha+nDOeVEdxs3RpVUEG5Hi
7UWjiRTeJFI1tDMzCf2KVndIp+WEvOk4COs5ixl06Z5DT+C++SaqejOGqpm3CKUz/0kHSEnS0Hoq
RmN6gSI670G7HlVtftWO8eWCFFNkmiIzLcKxoyMg65xVZB5/5CW+o0XHKlWMdZTOxlWbHLVr3OQR
HvFfsayYSG1S75RDs6zPbyWG8MtcTmeG6mjr2CAU3viRTGQBKMMZPmy3OfrS649Sud6+IMh1g/mg
Kx3LoybbaCC/iLCtcTw3rR4O0/COkGl4qfH7P8aFHTJk1k4a0jDGX5zjZLlnR86/cVeQ3XIwdONc
V6m99/BDg3t39YtnE6JHUfacsZ9HGIxcX7mFBewzpQzP3Cd/JIt3BFKMghqtgPE6jsnfHHH+40ww
SdhI7eBkWCTjeXFP9fqO6DIL7Ypdix6bGc6s4sE1df0ZaWs4JosI82w4u3arsVpDP+fW5j9sDwHY
MOLNy2YKC5bUs5V/KemokG79jZGgPA1sXYJJK57wYFBEkxavemgGFo4pWkFNhCURpEFSlH9TDHxQ
yJCcGHWCfYiGx2jTn7jJRsgDqEGmOWO526ENWpziFdAhuxc1IjJLxgfGQQkKZKitvgPte2puDHeI
Hcrnn7JMaVk6fdjrPVgCAaDMdWUcYKGv6LZZ5ieO9txleFBW/8FfnV/ijT8X8noSVMy7WpiK9fxq
7hRWq/xtReMzLOqmaJLKxgZUT6QhpbX+bkI9OQgYGIK9HTNYzMO9Iakbepbgdf9jlvknDkLzzuY7
Djn9leWJp1YfWibBNJJ1b5N9yrAQDyb6/bJE540C3KZEMuIrJ+Gp7+WfWQMmg0QcjYTt/Um75Y0A
ynu7Nm4NEbjHsuYN26xORJd+r2P93qXm8G2hho7W9ibmeowEqTI7ldvxsZoXlhfLziTtN/Ig2rD2
z55NneVUIT1io8gO0qwkYPtV7s2Nz9lXztnD+ssrKfe5Pg9OaviR5rqYe6ljl5m7Ab7Zvp8yNP8Z
GmVIsptZyWSibPyROOagyfZfVoVbHl/VTk/j7ACyFyfMGCjHcyKcVIp3IEMy0cYHyyNPSopwFV5K
fxvngcWtri98H2/ybFaeCeYq+ujNauEkVrLPtRGehXdXOBnxbERrobS2v0j0Y03gfcdAdMJaq65r
jfxiRe2JpSoyLUYFsxP3GMUEwGbeiSzirPaaps7VxNYW4cF+cWYxM9LtqtAg6qzM8Rq1dhONwpWE
jnd7d2K7nY+5vJQMFprVuIGFGY9uw5mOjq3Fpmt+4C837wdUDoHffPs+eK98I1Hhemxj49lE+zr9
TGvzY0NLnqSF7a9x/9ZMWuJW73ZEdaB6sJ+zRIg7rV4fFmvip2ExBnAbqObD6P6ItqwOcef82Jn1
mM6Pk72NZGUDtGI0uWbtk5OlfwvptMjdn/WswodSTd/gMpZP2bBZLdF+Vtmd5kjnZK+8hNAZ2IPm
n9rJBH7VIC0giEDidV59/H4FE+4CHoqtRJRmBGwnZKKkcKkC2cZd4JImYArtrkOnl5v0SHlqMu3Z
KXySacbStU4tuk3GDH677SglVZ4Ba3QX4x+3ln2fE6uITGsfdwPMGbkW0cRbGMMic4WqcmZKRn/g
Xu0veGFYN4JHRXYVFk3948GOuZkZjlagghtiBs8zfgNWmuk9JlT5lECxZWNYuutwXAf3j5X4xYNA
2I6veLnGchIRUXF/cz9ZAxiHf+a/Xg8nVt/oPynwHw8iJd43LMBEw39ATW/RJv4Ygzx68UbTXgxn
n2TNwVdng55mnxbjg9mTiEAd5qO9w9zD/p7EjLPtyXMf00WsNm+OOj86TvdhrAropNbcN4PEyQ99
onfrZ8o6mDdQUB13k/fP7u+0ACha4gRsx1c7I0voa/M2lVMbLZ26itnQkZdi4tRXRt/uqgXtMA+h
qTwZGpKNfmXkQHqmpTyOCR39AqueYCUP92WjcVol/G0YecmBvnVLiBW6LUU0Jy0F2zb0ScUHlN1T
5xQXiDB3Y49+1FkKhJVtEgD9J+Xerv94UM+kW77WKP+Bkni8WnMDCRbl+ZgiGq5/OyuHWmI8i1zx
lmFcreHYLvS13Bd+zcHgWCD5Lfchx2EJc0WrI2PlTWlAKZsAF5WzEdgs/tJyMs5pzHpFRwmy5kLb
wQOiaBnLn2Y0t1eVNbF7xCQwpHPMkWv5qIwxLs79cGUE4QdFVh8ns2/v8qF5YLvxbwQ6ifYAJQSM
7jdW2xIA2bh3RzZQvLSBim9/wvLbHJhPP+vlPO6WRv3OUKNCT+HE1VoOcdOD9Tm/9ZZm8rl6d6VM
8XK1SoSyhA8Uc/8miZvu6/rWJrjnIOndj2PByiGv/uZK/Wk7Hp3GRObsbyFYOOCbiJKbHMr0cVgn
57Xj4bNm89DA/0qG7O+AXpa1MNArxn28s6KWmeKhn2R/XLyYxWLDFrixLhgbGp4ZhQIawOqp0SqP
PMo/mW7kOIIMDDnUv5Vawh74/A2ODJJ8WYeVJkBk+a/6nV/EZZjYUNG0bKyvo+lvRYJzRgykjmnK
8rcpJZIchFplXoXVzHDMthkLt47/gNmnPo4DiUoeLjC8S5jMy/I0sewqesUvYz+iQC4OMROGGHKX
7cZPDXYonuT6oK/mETq9tWu4nCznkPLFGAfZv9jOjgb+MctY0pfV3i0Ro2CD03fSNDLqOqrtcq0t
qAYV7Zle/cPMzQew6DhlK3o3RcSqdG9aJp/XvPvFQ7DPJvNbJOq8QSX6HsO8VPn9PMw9INk5v8ku
pmds5FUu9LHVQDYQwveXZPHPkAGQR1+m9TQLJQ/cR8tOkKXWONO6S30MnyBYXhzZPUFHzFn/hAuy
4UNNs+hb5rtLZhKj+BlN56BRvIm42a0LLg2yXduDcHDCD75zt0BDErzk7yy3Bewg129FGqrnwKxI
PfdF0xr0K7qxOXS+OF6+xNQ8LN0S5Q3O0sljLwU0/uys+YNTu+IF+MghJ7oRbq/401v/GOGjHGoc
EdgaU0KKEcEU2cIQFMurS5r8u99p5UWyH5pwpu7cZKnOnQ09tR27M4FfCWgt2PzImcd9a2VvZB/u
vHL4O4i63S+55rLt8m/4lEfmhs5FWvgRcP9Mh0lvnpaS/2uO7JtEBptdj7/eIY0XvNsxf/8bKpb9
SbJ4Qep44CzEnapLJsExoBAC4eIgdptneMv2XSrbs2lCgs3YRtopMvys0ZmcMH4ohvboJxV9IUcT
AYZiu4NQlhVWTmliyV0TQ+cop/i9LbjIM5DXTD9n64r31pUv82LQJmKwDvqFD2W1OFwq3HOEadah
HxufLHEfM57WFyeGLFeX2m1Mu4dGae6VhFHyZxte1qvu4WrtU3fHbN69xQalSmzvi7WNd65G8EVf
mT9wArh9bbd6K0jhCfRS/A6ytpnDSGx123w5HimteB+Ilr5rnErA0XZd31WLjl4IewHhINysxTIf
mrk4eR77upGhEw5SFk6Y4j+XBXtuO8OqLbrmYYBDFIL6Pledbh0y7FOFSoYIskA0ohkNjc0pronu
4hWPJrr5wJioIHprJcgiwc03J1nJxlAznp0MSCP4QaOgntPxKSitfy98VHRZ7+voWaoPxUpTdgio
WxoBzbP9nQ7NSqr4T1vTA44lWj20PZFXifqA3WNGZMcD5XhbciBO5ylHM6A8B2PAQApInYkXvXS2
qFvt4vSO9WwzdA1FgtMm3pzVo0DL3I16fpom7JxkiesnZDi/ogeWRmYOzxnasoPjKevg9dmrTXUL
gMjqj/HoFXfGHG8JJV6Nfjv/LVJ3Prfm/Ctz7sbYLbN7Jx10DDRrFI8gXgwz7sjJra29DZ6ZBQg4
cN9q8iewjDxVBskTBjhQSw9QhYwnnQEDrJuJZqc0NkV611NboEm11qX6bIX1T8WOuJSOPYPJkq9s
Osaj0pruaNGAskqYznOOthCJZOXrbCBtle3gA9gy//RW968Uv5X6iwfntcry+Q+jFaZ2XG7Y38TL
VDrM+KTAMFFcgBnzNoJvTOSE8TDm1Q6iLQ9ZycK0JOfjMGhmczJH/XWY6u+cNu4566r3ctQcJmu8
+7ouBirEK4Ya6s4sRH1NXMq3eR1J12WDxhlMveY4Xvaatz8oeybmC7UeZXPpRGYBtJ1/UoOnRp8h
85NuWUQLVMaj3jbFfZ/hB+y6JXvy0HK3PQq6JDv5Pm8qF0YeMTfwaIBvvZM1iWzT5sWAxuk5kQZD
0H+yZUA7O3l7XK3mPYZluhvGvmQ6BIdD99P2GtfQNzw6mmsMPSTa9NPshtmCkoB97E3kBoWNgBYW
7By2SB4unneQMzdWZTjpA2zp8aSaKkEfCY6Eu3hiFrWPv0yxvqUZVHbbxhZc+H7M7LHrApE12UGO
/d6FMjswDWTCC23JTLIV+H1CmXD1XUTO9L0Y/SW+T6YhCeaygiGkNePLk8OOU6khR6WfH7fj8XHK
l+90bq0zrAftzB73u668hjVfme590d07EHcuPhwpTAPGA+Jt8ZimzRO0RS2sJjIEGBBqrKOm9jj6
5mdLjXVZQO7x6HwqonsOYvLGR0Q8xnldqx/cg0dcxR77h+nJ8NXIXfAlHO/bza11j804QeQpTp0r
iT2It6qqdy5ax5pc2ClD4EUYN3BSCwOtm0wwX+qGpYcjvJnexiy53d0ofdLlpaukcbGJcZ5nBzN4
5+4xFyA7rfSY8fWF78gUBho88zb2+2djHJczXDEW/1M2RmSBTxG8GEpALx33q7v88YCbXjS7jBod
9znTtzt3yNMHiSy7GevlolvANFVunpcRw2uMEjkY1OwxoRasT7vko9MRik/QfB/c2O2P8IZWFMTN
R16wy+uHGa5DjlKYTAM8RKYdrt4dRRvx85nzmmfZf+ydyXLkSrZdf0VWY6HM0QODmkTfsieT5ASW
TGai73t8/Vsnrp5uPUkmM801uGEZDPJmMgJw93PO3mvnOGU44wvTvNM869QUvyLSd8nK4EF3U+Pk
LxhZgRslMWUD4RYTcyRK5daiCNd0PG5RiYqkGdz7rp2ponPYlqyk+XPUm/0xdO6XhPNUalf+3VDO
RM+5+kcOIn8HctPbg6EIt54szYZxVHQOP3jSqTZH8VpaZ/cDtq1zqnxk8uXiH/1u3vdD8DASAL0G
lo2ELEP/2jJIg3KGPMixWVXC8BUJcrAbcTO4reGdc2WhTEtoInAcKi7ackpLSwROVOFT+NIGNoFq
QPUv5Eise5Ah945DyRiDy5O0+velpUs5GynBvNY1bTAG55w+79oq/0FngiCOtEL9W/2hlj11kJ5Q
vpg6qCXFFMQi8sGtd6UbWBc7imwklDKZdZvzpBoPK4vnrCqT83HSlq9+HspJkzGH59tHc7y3E8uC
fbKLrLreK0I/rYhGm2vooKtMDwYTPdt0IlbFopBZ2oSQe5c6Ks5frN7EVVpkfCRZ0h013oFa+Kyh
QF9TKyGSar4nMyzcAS7d0o4FMQBtd53b1hEaLvCOmbeHydAqTcm09kFXgR8MznpWJ2uadwVAhARa
nOYcnUDf5SayRtqqX7pjPsea1eybHp82/k48NPRZ5kA/OpPLETCvnrSSStdXBaES8RheDBI86o69
u8T3uKEf1PQ03LVo2XeVxbEpxw7UQhqI0MhzRqi3A7nCGEUOWt8suwlpWMU/YTNSPa0GTkJo5srK
fcfSeEHUJfIHGopFWB7CwOVfkY3iYybq7KJVyPzBIDoIc4q3OCamfUxL6f5QO3i49tZh6b+pGrCR
El3AROryiBwh3EFXjk965KzLOnAPBN3tbMi44CApDB2qSCONLkWm3ufZbtcoz/+Mk3+XEKZxcuLg
Bd4Pv1bo3Seq/Eh8Q5J8sCikKNq3k/eeEQqFmHatR+CbynTc9wCmkw7Zog79FKVruHUSBUPBqyDP
YxIEMwwxg7RliF42v01juBSyKIIvUfSjNUOD6j/tD7YzX5eeu5zkR4ghfbMPp+y5TXKdwjB0NxNe
oBQ+yCP7lgyCpt2MhQGnjrNFqtifLBX8MXTijXr7gmct2IUJbzfA3J3bRcSSx28VI8TI7+r7tKfK
KoPGOOo6qc6jNTqYQ3vyVWlio5+HiKi6JmbYQi8tIkWJsfoq6EFozBU3tO11P0MkEvSIyI4jIO/a
QIt3QVP5eHcfRSm4cbXjnHrx3tGUIpakxOXPvGRVui8p4pBV0XS/pwIRFILhjbFw4BzH9DkXKHEq
D20NFwJmBKffSq/3AqEEtlIfWzs60VLUL+j7weBWnAmRRlya0HXvNMo2LiMU7tEJFx1kF/1eD430
yJChwnfjcHig8XkPVYCooSzT1sbA4KHDnU/jrXVPSq+rgxEHjIpYbdJflWLJpMDYpjmfZz8xrsCU
9pjqTzGDEzr37P2TMw+XTuOwXOQdKzxvENYjtIow5FCvReNwVDlM2rSIMf6mMX6MIO5PWaP6U+Mk
7p6zwJHvCkjom0ZSl5Zgr/zkDI9l3iycfBlZdbjZhwEFNE3jyKx+ayVgO+jU8wlEPuRyeaA/n26R
rzPZnqyfoaZOgRrfvZE3xZ4Z9oTsYl1SncyyRNQexy+TPdPUDTgXA8nBySOMnDH0aG7CGfLA43vV
b6OHFkgVwe664HUo7Ek9hopmy2yEb143bevW0k+2k+Z7C6cM+16a7SaFnNBF6UYetHkMB8M7IBXc
UMkIKoJ2oQoxWfWtRJLOS4HoFbu93pERZ06Bj1587ofTX3/sQxP5VpHQHOSm21VgV7AlPuY+nfzG
hMaVRGhlVepPp2buOQpPMJoYwnUnoIPNBpL/QjMx8E52TcD9fw9n/PYYtGGFtumd1y8a+vcxPQ5a
Pr0jSqW/3TovJTrfO4Y93apHQP/e1QH9YcKkDrenQ71QUJV3mtnhXtAK86AVxl0zzMsh9DIHhEKs
ATP/z4fE1hqQNE6xhXP27y/cvsWgw7iZMWssI9h4JtRnR++H+1nA+nD2+MSxth1uL/qU8H+F3/7/
OPOXufr9r3/ALi4QZDz9DuOy+C/J5DZhzf+XOPOf2c8x/t9+4PfPtvvXP0z7nz6QYkPZhqMbJge8
/xllbvzTcU3fVvgUsSfb//hvBbbA6F//0Px/mo4rAcMkNhuG/OnvIHPd/ad87/9DeLn89H+NXzYd
ndOyjufa0x0lWe3/Hhv890Ud4flAc16WL4BRBiZVk7lGmlm81L093JejDWiDF2Mwm6ZceLlcpX8/
FHKBxnKppnLR/v0Csn0NJjEXN1v1coBVdQdo1jwkTqqdAA7egbfad3KvKLlNWrlhbk9RPNGUl9sJ
ZJzz4nCH9XKrRXLTuXL7NdyH//ZZ/Z8ixz35NP/rG0I0tqNsLLqmRSv4f810RgBdE4O3ILyttVdK
n/icDBkJJWIMzMQimMhDJrbBeE4fawtjYC+WwlHMhSMuwyW10WbjgiMx4keJAWvluclvHE2bMGBa
RIYz/irMmg0StmOKj5GD1mvikPtIg+B5xulYuoAMmuIPLl8aP2KG7Gf/sXcQ1olJUuyS3QILI8kQ
loqVctbtx8Q037Wuzi4jVWST4rrMxH8JJbZuEmS7ODEMtcBg1ve+ODanYaKtjYkTjBAKp3BAQywO
zyyDyast2cG2WyibFcRdPC/oBbGGTka0J7kOUZu05uYaP184LhscSb4Bq91HmmRj1rlU/aER52kq
Qc0BjUgqjD1TiiNsbKoR7Kq4879cigH8uudG/KyeOFs1FJMzVOJt3ovrVfyvCUZY4LKQ1wI0Rvwj
W/HKRp1MHrTwuxcfLdoYdztXF9I13y2aGpU4bpuE5qylMQyyseNiZf4V5+bawaabpPcK024i7l1T
fLxTdg8t466357uEY1wBZDtBJDKL/zcWJzDmsB61a4FB2Lw5hcUzXDK4EQ+xQygbkZ3FKbTxF2vi
NJ6xHLtYjyvxIE+YkT3mdcBuaf5lQYHsxae3RdyWNAuWzeAtOzdxf+mcCLQF+orDPIyLxVvWjY4J
WtzQdQNUYRCHdMHYiWapdlZ4lTceccA0GVecZfStx3SgMrthH1cgEtql2CYaMWEVdmysYYBLPRqC
rAcgnvBs69J9KKyUqInOQB2t3dsqRLYQM0iNMSOSwRrdmTlUKcT1fec86TW9qCXR3xjhQFaEqkbn
lMBXIVXgKS8wMkeUZSjoTao5XHJZaF8NVynMyfSOrBJ3+iw+9Ugc67l1rnoGrzCKuPwGHdJQ3XzE
kXtM0/ZowZrGwHKveSp9dEeA4yX5jZXmo9/xS8zDyI4Qrg4fUENI3YhR3Hn48lNSyUaidPs04SwL
VVJXAHx1fd0US3eJl/uASnLtVcu80RFXWuLhH8rsOzOpTuAR0XXF6L/E+nEMffDRzEqY6y9CBCDo
jGM8kABXaAH1jRsAQIBIES4zOh6ABfSqRSTr1/1GAR0oFm5006DNyMgPzrB/xXv4CC6lWHH2e81A
F3jCMBiAGWRCNVBl9ejAqm7JZY67dyghlAnZeRYawjTYh4mVmEi19DXMib7rqeoYmXJ523Dzys4a
11mtTuBIAiASC/29PZRndTJAMfQgGTS3hHUjlIYEXIPVkNKZAuWh0FJveiTREXZ89ebxuQf2ELoe
VbzDvHTysVe62im05hciCegtikMf0z5sPLSyK9Ckrt1caL1sp5Rg26k2fuU9UE7AE6MQKOxeXdEe
PI+Dt+P/FZ4yoVUo4VaM4N9infZKm4Y/9dr0Tzi9fg1V7u9j034kZ4+Fd2SyUno6UIykIiCgzhlS
mjbQgFbAGdAVioM+FNdMSBsliiR5Q/7zVYdhPHpMzaONwDcjEKd6mGIlUmS4HdaN4DGE1QakfXnB
gF1ebPmTYyXWNrSxjiowIKXwQBohg4QxjJBAaCGu9dUIPQT7x27QyFeFKqILhoRDakPhwJ/ChIGc
UEgsHR7J7Ut/PyB533j05vegxOmjpyRjxHF3XVAkhY5hvKiW5b7P6+l0e2rM0LkXaBm729O6CV9L
QiI2Ed3rdSV4lLLNm2sfV1+3Z03iak+WQbEq5BUUPphUpwBMZBKFuwFcCyMjbz0KwWUWtIsukJfb
n/5+SjpEcYpbODCpEGE4PyDmcJpzlQEOLMHGNNJYUEKSWeAEAAKxf3tAZtIbbUa4M1Obd1dTWDSO
UGmU8GmyCZNqIswaAlLuZjSepdBscuHaBB0Bn0K6QYFnZ4+z8G/oRkyrqISJMwkdxxBODgHwxUWV
KDIioeiYwtOp3aplDgxjx+5xpcLc6YDvtELhyYXHUwqZJwHRk7WwegKh9kCQSJ+KyN9YlflraRv3
4gnjJxXajwX2ZxD+zygkIB0kEPHF2sWm5VFhoMlpoLxEwg8KhCSEuNXEyQpdKCyoelPXuHOEPOQJ
gwgjL/IP4RJ1QigCEGF8RvytE/Air5peWQ3rz+nLB22EbKH/noEdFQI9EvqREg5SlGi/RsBIjRCS
CmEldUJNyoSfZLgoth1hKpU6dKVJOEuWEJfYHQigAcKUMkyvhco0CNcjE1LTJMymSehNjonqXBOi
EwEHe1cYT3yYKN10o31EOYVWVFhQvlCh6KCvJ+FEedZdKdwoszgmwpFahCilC1tqEsqUJbwp1CB4
joRB1QuNKr9xqYRQheIKB45Qq7DmNRtHSFaaMK2Q1WMB//SEdbUI9coW/hXykW41gsSKhI2lhJIF
MjWsEIUIPYsBFCCtRZhaGnCtPnOz45I45ikX6FZWNhUUbMjmQLmYteYZ6cpItyOQXamwuyogXq3Q
vCJjXdfQvUowX6PwvsKKUBoWcuGAVQDBaiGDJdMfXFivJAISYSrssF4oYkQL0LaDKxb9wk6j3ZfI
Y/Z4hkUSHVgHZ6jeKnKxLmWzZhEJT3A4AJa1oMsiYZiRTcYhIcbqNwE5PZZTs+afbijSVwFp0MAt
a3TVtYU1fxnvR4WTlglfJuS0RRhqBTC1WKhqffbtCWVtALeWOXDXXCGwGcJi0xmCDkJn64XT1gqx
bQbd5gnDzbHrewyk8y4w4LuN7t0yzuZ9k3k/u8qBowKHfh5DiB5Ch6O7NW0LIcZpwo6rHychyelW
1b+EI3S51hckVvDgC3cuEwLdwoBMFyZdLnQ69Kv+anYg1o1X+pm49gHZhRpEO0yhsiSOD5in8lPp
We+p8O8CIeF1IPEMYePdDs+h2QC9lIcBhJ4vLL3M+qpucD3sMi+d8PbCBPKe8mDw8cH9qPIyh5cN
YFmvveaCqz079mNySTs+r8rzhh08ARchLFRi0AL92VyM4RkRGdj20fsIZ1RgSxX0z7eH2LVAIcTn
cej8q2bmROGNxrM5OD8SAzMq3RKyJpa8o68Rb6t06h5y16qfM6SZW/AUKLGtfHxa5rNNhOFjhOo6
H8rkQkYFBzIW6zsiM77IbUHTxs8GStn0R3sfmtTIsRXH2yqXqF/0J+6jWRcL9hInBC/NTkIZluDd
dMYr7qeMowTz/RZT8zbMhjMhwHdgZbtXDyl6k8TRe8g7dLYdNH8cFUBH60OzsWJlH2+vaj0sYsOf
n70pmx70Znq/fZdT5da+RyO6DRU+whmE1O6WxxRoKckc9Y5kEIu/nycWvge34HIm14U+fDxmVy3P
syvRa2j8r4Z84fbVhskYqj35rtrS7Z3uYbP4+/sd3ePl2/O/voe5Dipz3djevvbXy7f/898/EzOb
0KNKgZ7nb0F6Q6sU1wiSTvfcdI57ruTh9tQyRQ+ZFk2z8Vpa27dXbt8TJfSu/voZy0y8v7696blt
NSRQEDz5JdWCE6wJ5/8RK3f7Wo7M8w7Q8F8vdM82KLyH2iTFPUPWcI6M4pIYafFwe9DwNK4ms4yO
YzHvk9DrXolITTDTE4otz4bUMF8ALNROZ05rIK/mEg8vtV32r65u0ZaNOSm67lMcO95zqJAm256F
aoVnOiGSuNCC8XB7SkCRdUTbjV5JXh2GYX4uOngclE8TfxUn0ay7cqeQGYy658sITx7wiyd3UdE6
KY6hTh92co31xNVQVhqWTh91gu7nn81cruvGfC57VIMRK08SWi0H4IWuIvCJKVRfg5F0VNFr3VZ3
rt5+Kju8UvAfqsh4Jw7D2gxdhDiLqX1I1hlpcZ7zeyZEbBXVGV3htmDFBdLaGRaSc7z5doMA2QsY
i9C/htJqcQlxaDj1zD1WHf9KhVB3vzDmHUoSHEooBGAe6mOt6SgVtJmRcpcfu4mUw04n2AwepLub
dMte4c0MTATHSkX3Rfwy0GkWIrAtMFw68Yt695P2T5+VrJg9eO2+vqT20LHkov932/DscmbAQeA/
ZwjRVhCt2du68RhgqDywRo9QM3E5dOhsQ/3BBkWzAtrx3BUn1bVP7DrH3h5/oDf6piPxZcVILfub
01hndjqFR7DVTBH73Wwq8t+IHtBoua9Sh8SnaAY0ZELNjbv4wtR12IVBf65t9CMyFg0WZvJaYjDS
NDuIkyBkY5X8vB19mLNFa0O1r2mWfXo1w98hGVeEnCLhdLQBy1FDNFznrEA2/VhKDhFIBO773sCZ
XMkANl3u3Ok7m7R3Up6v9UyLKFg+g0nRjo+2oxniUdI/SJz4Fq1F/DDrGAwTrzr5UfOpuzPJyzkt
/XT5bSTlb0Kuv52qedXbCb1+eY8P6bfhajskaVhA/PI1iJsPEiTPC86kHUbJYWXXKGCc/skOh+zg
c/xeRY2JyJihSU7PeWPNECVxHwKCEwXDVMuquh1brmqznz7psX+DU4bJYLiHBJFK2usncCYkLEdz
shua+jcnfhRG7oX/npaQzopt+8de9e/L0r4zQj/XIYrXMJrPHVkS3In4REM9to82J3o1sgoU1oOv
xR2CpPgpM2xSqQIDJXmHppjwOr/AFteVn4uDPgTwDFtW4IzbxQl/JH7lrG0XhVlM4m/+MliUmpVW
ezt72XPtDueRsuZMZq63A/ED8DdGK6GXnb3V3egPceFYq7CkxD23YYXyHQz2b7pdapUkJSdThiGo
axnMOvE18OkOtJY7r2/MWzPtQa49udqCFkPy5sx4j6vtO8zS93juH5oWBgor+zGDicvA4AXf3Aoz
KO6rqcn4VetgZ4MSWfcE0qVQk8mPiu6NHjO5q1BNeB53Et6hL6PjeFsx9iO4RetK50HRHK8tg89J
6QyDUuPKVfpHr5uTViHiNpyy2WbAl1D+0IXDnrXuTOO3GrdjrzW0prQ94CamMVpNwwoMFoxJyOEL
h5FtliA9hleRpQ+KCPNdlH9wzv1T+3a9sUv/CTl85BnWI3l0jD8SexuQdcSKXminOsheo3p5tjzX
IziDYy7lIDKc0MDRoGVbL2UE18/NC8jh7Ey//54QJoMOAG38LiRbJjDqHy7vt7kkr2Y5Y6ggt5OT
e+TcWQdPTzHXZc43zfyVwyoIRg3ZuQ113ijq8Jwx5SemgtFIcT+3VD+zW4V7rXQudqmd4zrPV6rp
dGxMU0GHTT3one/ui6n64+HpZL/gvJW1Bgf3mtdD823k99ItgiDwTEGrr8jY8Uf/njUaU4vd8Jvl
tqj4nX3lum8orKNn3FZxaX36tqGfxsKLHtPYune7lqsqxhjhG/heLKt8bHJKv0Uj5qlYCg4pDCy0
jZWD/8CGip+xK5Z1Np4qHILrycguFGrGziqadFcksAym8SO386dML8of/tBe+oltA//oG1Sr58Gn
+9jn3tbv8FdEtGtJ/RmBnEwREGxxsGLFPZYhUWKG/2DTyB7cCFsIHk6OkszPUaX9qRNm0BnxQHlj
eM8pkh5Dt1/sirzqMSmf5tGIcfnQyESe9KNLILLV6FZ9pv6kzvQn1zEqsIGQBWMPfrjaYk9+h4NJ
NCuDW8+up60/9UAvi/iO1sOn0ILIXxuYQnN6X3laa+076N4mCVdc9Rmbp0tnreWWH0bReWBib0f2
yCX1D35p8ta2LKM5yt+1EyHU0d4Sdwgx1zrJBlDNvbJr8sRzEiTC1KH1tryN7XM6Ge7KhcCz0yGe
NQpqldOyfdT6sQg9+2o51Awzscsw0AZxNgGJgcuGl+5xWtDXa1VsHHv4LglWeICn7FcIadj40Zyh
TcSvWA101yr1lDjOa0taBGFGzm5iUL6aCa4cLJ+pJjyT7aSc64Tl705V7csSWz/o4Lr7pqemaVr0
MyH5gFCxcFvZPalzi95RGpNy5bevpZ81G91D6ApzE3ao0Ir7Axme0yEiMnelueo41wkmsLT5JA/4
y1zyce1F9lHrzRwkOuo6HWqFGunZhZ6HJTyNcIOOq27Us4fWmZ+xJIXb1DEekwr4AgomdcZ/QOiF
uQOGwpS+zv0DksoXDC1z0g2PXWmQmque1eiFiAWObpIMay1SyO11VBMOn1JvSchVE93lo083yIDT
aFbY+LypvEAi+uHn2luXxDRCHATxavrhYtBdj0v9o4BRRJNNW5cpM9esRT3cO6QiNT8sDe4Wlu1p
naJfg3XyRccVEatWny2HN99M0lMwjE8kN9SHyLdXB5voBSK7+R/TPURAx2WASp9eMJ5SXNbRDlgD
mnhuGoAz66GO1V71CRapwnvVE1Tx+Wx92IpCgBuPYE5/k/QAh3zfQDs+HJD/PjJvNLe5iel19qqv
3rDpJWLxygZY1il0AT9z3p3a+B6CtMW13DHctqK9I1U+CniwB+1TPagtPVBtPU7kSIf+hdCV71Gx
olaN/ujM6tU34LBrRHesB9ZkPJTk8OoaQonGYXrgeETYTs7jhA5uDqWrEq7LzH/LYwp9lzW+7OeH
2P/UMkDuAXaccbCIyxyw2CaI+OgL7moXRwp7+MNQ0nBQ9EzQNOJRK1AqEfoQHRzTf+0iySxa0ZIC
qzh13z70BPzCBu27aPpIi1Zdl9T96TjRL5PUNKRlpbPAX9Yf2xnpoRMnP9yBohKTz77so3u1cPqP
bS74uW2IGsC02UfOLyoDwjHOOFxiLDPavKmRFLmT+V1pWiIet2w9YbNAgVewiFQkbVjqg2zZXZfr
nyQNo+YsFY7v1D0mIhqweiQkWCCtQzEkV3N21S6A50FLmz40S30GJC/3/F+pU/0cvObRZADl4+tM
q/mRg/XByjScKRVHg6x+LSZOVdpC9y4p6S2SVYXLISFJQzc4/KzZarWTXZTpySo+Gx8bOnIcDRtp
ldzPYbCvBvYKRYUKM4rCw52A6DB5F4FNeu9pGywXzUryLeacps/Cr1JP5g9GjEyTNDkuh2z3josd
YGe0HdMGR/uzhHBzkH+cU3pACOJYo3VMiECATHOLhJg6NbDZ1nqORn66M9jA2mbYsYB13KaNWlta
ctX1qThXQ3ywOJNh33ERmpOOEn/jqJmv9RD9BkDZParwXI2Wt21bnU89lk8ozmFy1BdgDtG2juU3
+8Ij3cTSOjLahoVjOzUNh9xUn1Dy9F9RqfJNRS7x2qIU6KSeimRAUCILcDU6BTevnFGfVEps9YSA
0wwImgSxUKwjeodF5/+kXUEST0YL31JPbWJxvWajeYzpRK4UhyPClbC2uzVmmpnRw9wt5yZLr8nQ
wBwlcIONqwd1pEGkQWu/dqoo3Zgza5eKmPoZZbgbgb6RRocZYqJ/wwkegy+iRwYb5jRTFV7mIIn2
HCpwbCHqDvQex7AZn8qMLB9Wcy3o0KtURHCYWP83RCiCOMBdGms9F3/J5KwcAFUULvHrmCb8JrvL
vOF6u37xkDIxpNe7qqOZLgYbTKX/UdWHF9uv8GmJl5s90m9NVe8zu3vtaPmsfKwIhu9+YXN5qdwa
I0pCmNLCveqhINsEk/UUo6266jkms8Q4mmU4bBscn9wBCvVhpJ4WO30k5jEAfhN2mEzdLywYrxnm
wI1tk0WZ7q3Y7PZFql1mxbl2RkFopS9zivsW6Ke7CZbkPYEOueY9wknvEeSOGrdb6bmPnT+2f+ZB
8xs40Z1WdV+tXZoPRokrYmpqyMPlxCCWLuow9M5mcgj5iV9iWJNbZsrOunH8w2i/mcrM7mLQeBgd
/xBzx2QnMDbRkO8hybA1s1QYAEuO+lg/uupS19lyqLw63tlqeanrjrshDXcYIL8126nvorHG0W/+
qpquXVPJVUf9a0ySn1W3fGEMsuDZ1vh6h+SDotJC/lQDoyDOZcga3iB4x+ymnLAKehnwkn5QY38B
RwE8SpqcY9jTevaVuW/K4SdiARqaaOkJB4rvaFuvbEuZRwNq2KaDOYOSbK7XVkxDt6GiWU9mdi3i
JVjZymTYqAb/dHsY2MMCx0ODHc4HXAIn0/e63ZK8seWDHhspBxHAPY8F7emCiafr9c4espMkI4b3
VYT603EZxoNDca3lqw9WtZNc51ClpzjrPj0zPNejp04EZUJA0nZtFX4kQ7pztSrYtCm/AGPXX8Xc
XpN81o7NIsS3xNyR4PIYFnMG6mwe0ZoisZxAa8euuRxjxneYZRMydA6lPm36BqCiGXCJJKFPZ8EP
3+doMveqrbQDCB4/dw1ICFG8N6DN7sehfPZNd+dh6dj3nvqmTQDGUoWrwuheQ7zwYhfaENCNoaOT
j6nTNiy79x7VHTs77QNbX65KxzilaQRZtWhOM2vvOjrFo+cdfAKzOYnWR6XhlmAchZR7XI2EcZs6
jhAvKV7TwXqzmDvsoy63jhhFP8yybU4jTEEHP9LWgzMJBCd6b6ZXjbYO0Xnk4sYR0zxfuJyUf1SI
KPVHc3waLKazEwEwa3XMSXJZgG4WDN16avLtGI7fqAPJOEjSbUjeMQxm5J4l4/PUtcZ92VD3kQI8
ggJwHgowIZnLSjHmpD4pJ5k3mEGZwdXFjghL2O2lz7yRKysIynM4mOwLNtu4lgM/MgJ6u2JV0wew
m9UvB+MqYaI+iE7InmGkURkYvxtS0TYMCtCVO/Yhx1ePm74hd6+tP3szxBk4dTFBbkij9ey+9jMN
IgpqGd9lFOM2OxqLxNHVwTGZ0J6NPZmGqc+Sknp3ET7VTTRZUNx8/QpVnMKfvKptIewYBy/RwvoN
02Upfo4jY+n7cSybd1N0KGymDg0FDrLesFVaf6jKBAbbUqhtVo/POr3SLD1iFCfBUCOQXa/dFeUN
7yZwmE1Ao2zDRJ5OFsS69eDdp5L9iHV77A1wfMnPOGVTeSaA8C2mMj0yJ503cO3p0jGRvBT6n4G9
YmuXznuWO5s5Gl6jgZNuila+caanOmR3rokoRxZLw6hn/7OXd8QB8DoiPTl1DBecCdmEZxtnpfe/
nNGGB2t8jVY4HrLajlZeLD6ofmFnHMmqbev4QLT1mcXk0w7s16VSgMqJIAYEDC4W+9SKdUMU65Tq
bImvnpef3e5zXHQan/AFQyfH+DprBLjjha3xzpIZHFwwU2JAGqNaYgkNwemsq4isTH9yvUtO82Wa
ECWptArWhBXuS1dliAAJF4OuvZkJ1d2h+sR3FpiE5fjRcbElR618Mgrg523ZffhTROpWTuqoCjnG
qrDZToYRbSH0QreBeLViIj9AWD4TpNSu6XFhG6rC6J2UBStOL5ZXIRog65ooK/ivQ3XgswlPBIIQ
zIz52Y4ZdWJiCdZId09Utgm8IwhNpqD2aPI+wGuJLwnndUoLaxUrwHzmDdE3A+szoPa1gu9bBOQH
cIEWpUdNXY/F1Qi1kUFk8jy3ekc4H0Rp5mlk5MVvKTLjvVNlX7FgAwc0IZOABK0+vlILP2I20Uis
Ajaom4wLVF8zYduVgiMcBEy4QChMIRVaKDMGyIU1pQh0LdyDtGkMJycxZzk4sA5RUJeCPqwEgmgy
iEMOBBgxgZCoxLxgDxz+Zg98IrO5HTYS3Dti251hLDawFhOYi5qWzhhJCRSOwDEGmG82DmP8XFCN
gUAb2wp8Y5uukZqBozDkTErHbz3kPbRTwT6G8B9zqrCVEiTkInDI7IaJFGCk0WFQBSAZQpLsIUr2
kCUDQUxqCthk2/3OMPdypSDMFRylrz05gqdcGExOAqwMIFd6KQhLW2CWpYFKtQ2cLRFf0GIEeekO
dLaJ974voWEOgsVkiyNhSVCZnkAzcVNxeSdY7C1PO2MMAorl1ues0rawxfI1Gr0XUzCcngA5Ncic
2IVrUsEajYNNskPMDdEWHlRCMuAEJZRSgGarUP4E+ektHA40Bj6x4EBh21xm+KDtDRQKMTQSdCgu
P0pnpDhzyomoJPYDwgK+KmN0GLpDH7WgkJoOOFIFlzSpWBLbsCaGz253uu1a99xpn+TnCc7U4OMO
i5bkPrp8CmFdJfjTN09QqFgEGdUIHpUvLmcLU6iAU1MMBkZFu98WqOogeFW/sNyVWX5UpU2kZMEU
LjP+jBogXo6hG9onABZ6G6KYY/m71LPyKy0WExaLfj/ERbabBfQaCfIVwj/qRkZ0dh5+TwvK9SUF
SaI12FIFGZvCjo1gyKYUGtuE4+om1hgkG8YmB2eycckG3hFh8aeYixEIFF7biCturfT5nBpDvh0y
nWsDim0OzXYSqi0DRSWY2zx9bDywtwght5aAcM0cJC7TKggdgsnlLvvub9xcaA26oHSLCtdMkOKh
aAS0S1SyxayXYxgI3gAW75jQE52g8xI862OrAthrQe416YjSQUw2LHrNVhe8b8hUFtovkXskTwsA
2BAU8JSzFgocGP2Ev+bKqM69ekL+hO4PSpbbtKdqYJdpKkbaaK4eJqcEoxuFOrdata8JEC2ckCJE
IMUdaq9VJOBi9DrEAAvMOK/BGtvwjTNzN/fdOotSBVwpcB4GSMjuBBK5B3dSCCSZ434F3lTAyRCU
IWHXFkGZi+KvNm3EhPQf2sPYNo/jQGo7GOa0oHZAxoCykHUcIwDtYFrXJvTmclRX3Ou6QJ1jwTvz
QcWPNsRnXdDPrUCgbcFBB3ChmZftl4BhFA4QMGCD8R4AG50EOx8A7skM9wW3DCZ//xPYUssS7dNB
6ZcTHaTSqkHGDtM+swrubce11iH06mTCix4br6lgrV2AoPQ72qM2xTufgdYJiG3GWxxQEhmc/q1e
u0J2HDbzAj6uhJ5dTjoWSQFqd5C168gLKY3892U6ZpC3awjcjqC4O5QEMHpT9mUqI4c4COgYPggO
EN5mmTxHsE+2RT9px1zrzm2O0LUd9MNSgLZkkvOkJUAKiz5o92ZHvEAUWR+hCTocHfMuJwMo1ZcN
B8MHCG2kKQIXYhvCoFyNJaE+Nia9+mUUNHnR/rQhlVv9u1PiSbHgRTCMSaj5BWtOjfZUz9hXQ4M5
gZZwbgyG+uovny3Hq00+KH+vo5rTBZhONtl3ZUyPM3hYHVPKroStPpjVzwLFnFZXR5afji4OXPVG
gOyNDpq9g9HeC6ydeT/javjtkMdbPAIQFAcMgUkH5H0R3LsB9910oWuFmf4GkgRa4LiPBXyFFfSP
ztHTr43k2E42IR4MhQUrb1d0Hhr9P9g7s93GsW3L/srFfS4myM3+om4BJVK95EaSHbZfCNvhYN/3
/PoajDw46XC6wnXOcyWQCSQcDkrk5m7WmnPMV2+SO+IOVsHchLbqYMn4izYmhzhszvJzil0n6wHT
ioFi9WwzTfvEWrKzGRzatVte5b5UpKURMIAreR3ZaX0OSgklyKCWHFB55L7IiX6Q2w37wJJFcGdR
R2d8dDRR0JC0xFzT0LypIR26NQ5TdU5Ulqg8ynD6Kw0pCzcGBTc21SRc5xNZIpD9+4ZSYxBfpWLC
5skcnefT02CyPlXauWHlSpBTwJRhm2HOwQFYGsCEz2ECkqaTCLMMzPobShb2UnPsQE3+AGt3vGpp
CoMSRcwwhxSAoHkiVSGFWRCg7UGvSoIWoc8t4Qb+HHOAVOW2IvdgmgMQEpIQ2hkeiBFqN84hCWS+
6bzBBCc0gGVMWpg9YL2SZAWFhAUxRy3UZC6YzUHFUumERODuLLV5qOowuSpN4xyRGxAobOj83s5X
WkDD4rWeCHYw54gHgkL7DcfSA45z+n9HSScMYqIz7kTkQ6QyQREeiREyyREmPJhxjpLo5lAJj3SJ
kpSJYI6b0AdMVAUJFOME51EssYxwJGf5WdQ7SSewwpyjK0YyLMY5zMIeiLWwddZHKriHWpKlnV0A
bOcg5EqN7Y6kYmRkspCRYcxhGTA3bkOkn2upmPStQC+VeghcAzI2gGNxmqHApXaoF40g25pzIEc/
R3OQrF6glB13eR7OAkN905DjgfzvHJHrESB2wA5X/ED+oDr06oyViUxnPc6BINMcDWKQEdJ2FNgV
UkPKOT4koM/vDCSKqHO0CAmmZI5NskMXZVrWcwCJURBForNc1pK+bNDI04DhX1JLujm+pCTHJJoD
Tew52iSrcsTO4mmcQ09GjfiTeEBc1tv9OSAZRZrKs5ijUhRVe63pNYi0DomIHfcKqSqpDrQAH7RD
0C9LAckr7cghkyAWzuWIw8hmqchoMVXtfpxDW2jMLXVSXLQ5zoUzPFJAYng5erMFJPJFodUwR8Dk
cxiMBdozJx1mIiXGn+NixBwck4IOzOYomYRMGY+ypzGfEscCe+hA6cEgf0YbWPGgxkHds2AO+4Hp
EFztdqN9iZVKWcZSuW7UeDvOwTZ0Ndn5oDSkqKJlJesesimpIAynn2NxlJ8BOTZROdMcmmPgBGZr
XmyNOVAnConWCTvLplxK3I4/B++UNsCeou0vUfug5oLwRkUn4UHN3wbVgszUhlufHJ8pJtBHq5xp
DvihrTybsEbiEikl8ahSkJuueqe1lo4GL9xEWpkuqojzbOvf0MwgdWYOFDJJFkqZM/YpWUOSbWHY
9OezpRIQrEd7zPerFaril7rbwppJFrDjWJDjHs5SOpDOU1Yvo+i/IeBs93O9N6SN7Xl6u2u65nVE
CreovJYEm8hgumjmpGuyk1QylAjs65dxzhnHaChiyHPU0jzXDD+7gnMMkz0HMiUkM3UkNFlzVJNI
CW1SpGxiv0grQFQDRlX9e6Xbt9REb5M58qnWlXVJBpRFFpQyh0KhT5bcny6U/2+t+spaJb9z67jP
zfN/vGVN2IxXzymOrP+dvlXh63P2H+fnNH/+xWHF7/1psJJwV/0BlFlYsiw4YRsWfqb+bfZeSYqp
/CFbtKNkWcNOhc3qL5OVwo/w+si2IbNhlWWTX6vBSM0GLEX7Q9csQ7dVoRmabtvGv2K4+tVeZLA/
IyYPybOisrDzAfkQv/itMvyxPi5C4Jk5mp2B6iDLVmOvJ+3bu7vziZcJz9g7I9M/rqRZaMuF0CzZ
mD/J6/MpzPz6v/9T+R9FXGbd5IXSucUPFEB0BrDVFvmfY/V1+C//Lf/kKqas/f06KFxMHUGqyc1R
8LS9v46q+RaEj7a7tGa9pA+wqJhXOUmxRRW3IsB6EcIn6K9y5iVtfIEST8mrWoyI0/1oW7V0PAo2
a3MNCN6RHbl6903vOhzTZ5HH69p4aIDDte0P3/KcQk43nPwC6waOd4XsLevIRzERycsubgfiO+7g
dByhXNByuw19CTpU7YTyY2zvpTxitwgrJWPnkzwl/o/OfEEzAICJDqh6N04vVs6cP9Dn0dw+4vrg
6/2qX7W+WNjxU+09GH1y8ufDQ3CUzCcfOrPbDD+y5KR7z8R8Lsmso6yHSavWOnzxiJ8z4ahFc9TD
Z/w2Lo9/kSonT76M3v2UPukjQDZWsC2WbcpvI2mV+8a880B29tvexD9bnfQ2XXXlg0kTWdWfQvlC
t59YCMrMMAD1kQZMd6Pl3wMMxHlzVtKDwk6M0sE+pFiekYjkgZMvIBLaCCZ6Y6nbJX2WqLoxOc1V
hkl0OQ13DUmreU4SUt5tbyHMZlWWwL/Hc1uemgF1eQ3Ys9PWwjCXVRycQftyprJeSvUU6md0zweE
9RhPOFKwigrtkkvoJpVgw0luW3mEJ1kpS/YBGMQim/ZiwhUkPYWwi8OexG+LAtcQSKuKsmc61W6B
vyuSeiegfiGDmZ7o3HrRveyrR7k0iAzbhPKhsuhydHTlPc5+OXtZ0qmWSWxvJw50HaeK7C0RKuzO
gAwLjlYj1JRQrAExA0gCxSPfwSNdRPXFaNPlkBysSrsaDP8xb266BO0bfTXR2S/5UOy7ueXZ36ak
XtrFZdTUVY9e0O4JvuqUbW6Q10WxMMoocLalS9HhUFvxrT6+BXPD1bfXaCtuYmNcC+zxVNTXREdD
zIxQe4bLksatVFkASmunVLwN1MFFqam7oGMHZxkPMruVtn2B46hWjwhaY6PeTWD3bbwBGgmkXlFs
6zjdkvcB2rm6kTAT2Q3x1sE38L+QxAdXQQXSGai6brzomtjGw6TKFw6p7EKoUai2eufV9U6lSqTA
0gvt4NgX5zbBqfzk5QSn0aNpYWZLybafTUZaviuSetVz4g1TPnx8aejFJGN6CCRMArRdW84qSDUl
6PPjqC0zjvAEBm/6LlgR3rVOjQDFU8kBXNmgWlxFtEi1aecZd1SiN+N013rPMLYkQYY24cRx8RhZ
jyMIjzGFo0Db26bfjjxngeNkmRGjCbPRFidcHG5G2pFesVTnz7lirTv9rRqCh0hlBxdOgFVAAIKx
LIRCfV4/FLa26fxu5jLdkq1ENbBbB/S5cv9e4fYbDU9Zn+gnAxYcBDlWL9Xoo5+0F6akcHKeK83B
FiXs0siLhdzQQq6f6gwvSv+S23RtBNPV0CMIY38355aWMOfGicRsYykBb/O90q08qrxC3weRf5Vl
t4TZgIMZkTajLeifdX2NK9Gt8aTS5F122XBMUtr5wAf70I0SZtwUPWx3lpN7k24ZBa8DLKOdQHgo
Z4Stz6GXUXa01eiq7DvwzlR/vYB9Xxe4GrJq4LTOMAGqVHEJ0RoQouAPtMvKZsdY2gsxhDfQgDgR
0Lj0b1kjTzG6gNE+TpwPEDg6ha8Q3hesAsyEuvGgKMQAoh9htnbk/rZujoATkn7u7D91er9sRsZK
hehKhp7DZCmZV4W8s5LnwJbXJaIOE+tmVHcuvfLFVMPQNRoQEwe1Rm+IjFf+Hviw62o2p4Ag/NVA
f28SxwyEakhTriV2WgNz1OIFSwfmYEZoOcHWFuZhDDhuUxPSETZrQuGAOJsdtUU/UxZwI5Kh4ZRw
1cZ+WGnhoxi/yVRWJiiEzfceIRsVwkVr/xjQyVu438DVrmq6IXaNTIN2vUK1A+ZOTzN0ii+qcj2a
1LlkB7RxiSZinqgfRfTYpidzNNyyv1ToHUY1WkUUzDh9fouLOaGjd0xIlZFyKhp9iyY4RKpWZwx2
CikNHhBA4Ro76HygRtM6Q81mldExpceeKFxw5SicLJJDHkg58kLwerBjwOl2HAgS3n6qCUEnCBvU
VkpJ3SYanaJr9jl8mhGbnZ8DoUsXnXiWxnwxC96mxnDltkerZpAfiUeTzgXFMzVluiFiIJe+D2IX
D7dmc1InkHIKEb6YM2jAtHLv0gJ0/PIydFs8f04j+W5iwTTDRM1LGsW628Cp6DuALOEpSB5mgLrU
/ohrPhW9qqE3OTcOhKtR5KL6qB1QUzkynRLTULcyzHLSr0mNoOEHFryhh1tH4lHi+N0gyw+iWyEf
RnwtfIdFwc0eBBHpBLGY6nWDz3dqv9ccWFElOnianQqqtNKI/aRQ2rDhbaJAlCJ/w0ligUidGjh+
hwwJRFFtlfKCTN7xFXp7+GqpKDj2OpIx6O4L2vcj/EpN3GGuhrwuLSbfPvacyEcgF3O8g5FQMrWp
EQViP87UjCBlD5ii8aS8kwhH6HOdPGA3RPF7LJaoFQEKFW6bPMoIBCkYu1139FR07BMvSk4bvoBN
NNKSZlRDQTSnh4x7aPtEBnBL2/GHrghGUAC7ZRtlCghXMDr6keTntYFYRlPvg3GnIaSayB7X6Suq
BFCkGm80+NbESg8RdJLJFy757m7C35VFnODm4JKy+WY1P5BIAVRBTOkK0r80GcNiErnGhJw1bXh+
2aqRKdHighLGDxX9cwSzbuQd7aVDkJhAHAkOGNj5/5O+8Mn+VJk31HmC5yTbfv/v//y5DdbJ3sb6
LBAkmmIGILzbBqtaC1XZYHuKynKLK8Z9TRaT01zJm3Lz+0sJ8dmlICkYmmLOFIcPe3tKhYWWNnJ3
EevyfggX9jWhzTsayPv2yEzryg80YQ/RyVrF19GGcIuV9yeU4/+6G1c+24wb7z7C/BHffdu0yNI+
TvgIWBisHQkx7rBPb7tN7ZrrDuWYtvDdf++iMD9127JMnZv860Vbu7OLMOOilYuK51FB776MHfqr
B22lvkU7kme/OHV8corSacX884ofqBUlBatS0pXuEugESVKXDtAkszBozRfP9Fc8xj9Gz7sLfRg9
ehApZMIr7c/RE+7sZb8yVvGq/uIyyhfX0TnR/vLcSisplJIv1Dv9ciYxOGACXemp28bLYIVc/Fgf
aPBtgJV7V9Lhi4H76Tvy17fUPwxcetqa3KhcncDecWFe5/vi2G4sBxb2Vby3X8pduouP3qadrrKr
7qpaR+vff4JPzqrvn6f+YdhGZYiIAknPhbmzrK60CUZht/r9NT59Nd59SfXXW9wPRSRH8y0256iZ
8AZc2O8v8PlD1IVm6xYQBRAiv15BjsyB3b0NFMMdCTd2BjaTvPxEGa2qZ+yVC7EQexiQCwIpv3wl
Pn/13139wzuRezUHMPLbGKowpbb2ilaD2+y9lblGsE14ofPViz9jaf4+t7675Ie3AwZp6o1p11zo
tR80SdpjAFlExo883RvWjR3jmi+klUxXS/eKlTRQmG97+CRI0vKAavXBIJhM6ynW7cmYxiiI2Mz+
jtt81VIzQJj6xbTx1T0SH14zK65CXFa8zuY1WhsnfNL3ngtOYIfEyPVXYvPVwFY+XRP+ukUf1wRF
s81eMevu0riYjxy0q2630dx8Cw3tm7X8YgR+OsbfXe3DGGczWUeF5XcX/56gbUfdEG/qBK5yNTkK
cOh5xfnqkvNf+bf19d0l54/0bsWJ8npCvx63l3qJmPoqvW020lF12Hm7wS5ZJ1+tcF9dbx6T7643
jH7dR3E9v2TobpxsNeyhFLqDI1bk9G7t77+/pT+HxO++34cymrALP4nKqL1kh+xicoZlXcUetknO
7dFf4gtbSmtrP8DmOeEFg3j/1azy1TP9OKsoyICBt8xLA15v4Ggr1iFHX4MJumgrOgj/5i7i3TP9
MJVgN8unqeWZEjl3mFyiW1x/Ga47h9ig3XRE4PbVU53/xr/dZYOyLaVRYRkfX5MqrUoPNmdzIah4
XW21ZXmVP5HX8ahdMEK5OvLoRbHLju0+/2rplecb+Ltrf1h8YlBpRQlO8FKR0iVCBQ8ZrAr/knZ3
nEUXIDuRO6E0iO8z40dkRQ+e1Wd08ZRLA3zDilirpnonh8WVRApwZG+VKN5MxfMkGkdM9k1HioaE
dV4KonvkMVvNjl5TFjozzbcxKFP6yXtVRZ5Yjgl2Km0Z+Dhqo6zcekZwigfkI9LwHVPX2ZO9XUYd
yLotAw6TEZIWoJZ7yj+LXuT9orXMV4u9LkC82G1ySnqp7T+G2rCfoOgMWfHqtYSuQAlqlHrraycf
xXPqvwSKtM5UZQ+H+cZHs2CJN7VAAF6co4Teu7rpW+ppCg3dynfTnEiRKnEVTCVVBhvhxUbd4qfy
vmrfxvotBo9qcUJsbHTYaoqcxl+ZHZbHNAPbk5HvVPubgepvaY/XU+C5vknbXArc3hqepArjA/JN
0uoyyCmxThBsoK7LcPxixImvnvo8z7ybR0Ibm16LbfNiPGXb7NAvGeUrc18fk5vAiZcIjZYxI15f
UwNb4yhaS4/91l7DwNx9tZv9/OBgGIJIb90w7I/MscTAAdvHZXNpHlByOjnNbtYKtMJLCpzNhqbo
ptqkBw7BNyhq4Xht/OuvPsTnB6W/PoT9YW00w2yabJUP4R0n1kbOwyhyzTVloXWw/v2kqny6cXh3
rQ8bTo8sv9AziuYyPJDAszR2GBydYY+hdp3dIx5xSXf76pqfLhzvrvnhNQe9puDiLtqfC8f8sOn4
0TN15u1YeB3cidPvv+SnW/p31/swwORiqjor4n5G22Zbr+N1tay3/+4O4911PizAqVHbg0U1+FIu
+2X0Pd/h7lKe8q23D6/F/quzwueb3HeX+7D+gggbASArDeu9sjI35Wk8Jq7kSG/0mIf73EXL6phu
sLUvmRN98dJ+vkr88z2hE/fLOztpuqIT0t5cxHG066Vu5lTaccCW5VUCnXug7Pj7Z/j5JPHXBeef
v5sk4mKEsiREc2Hh2mrt6MbpabYsjxRU1O729xdTvhqhH5Zdu/d8Znx7HjHxCeGn4z/ZS+koVoJz
g3Tz1Zf7dG9KI5J6sKHSOJU/PEoB2MGsg5knvdYsx1xNG9tpliGF+J/bii8X+c++3/vrfXh80qg3
CBushp0MsQSuskiug1XsvObbWXNkfMFyVD/bOFnCREGlA5kT5vxx3j28VqE61xIGevE0ClhpnVxM
uTnXPXJUvEPPpuadcQouKy+bOSZuihLNyxrXILTVNtSVINvzZ0YUgT3psMLSetbm6DQdO19f3Br6
tQHaNu7EKuvOE50JRLrwDbsD/nyf4jSuzELDZc3X7bytEQxffb95Qv64b3n//T68+IqvCbXOhvSC
Nwk2ElTBBli/Hh0bQrybpHeHBAdaROzIMEfiACori/aV9MTjGL1MGaYV0iYWetBt4VIRd2evJTTt
Mb5Atn93dtZ8Y6jvdD+/VRtzGXv+/ZCWT4TU3TU0Cv6Nsf/+y/xtLKamPoU8LGiTN/4GVuZSujK2
xRIZDTxQ56vl4Gfd73d378NgTG2MCFVkpZdk62+eDISTJILt1G/2vjhnkCidV3VH+PODsTHXTDOY
1m80Yhje2Ahen2EPMsn9O7eAqdMwdFQIFBE/jFcp7QTS9vTS2HeWsreGE0buzGogdtgHj6g6qz7W
cj/LuRHkqk7dvX3xCT5Od4BNhGUJaheqLdPJ/zDdWV0j2mzszPOgixvMusAl1HI/+jjaknFDOIcr
4LsYZgDoA4MWdteHwut2ikH3VEpARrF5GxUTaEK4/vnR/iVJzDF8rUhN+dH8z/nXXvMCb4EfND/p
t3/933Xxlp2b6u2tOT4XH//kL79Y/6+fP0bnMGtNfvmf5U/dyW37NhOA6zb58yL/+JP/rz/8h3rl
K9HL/Jz/WdH+m+rlEDZB+5yFz78IXubf+VPxIow/LFXX4dQqFgYJeVa1/Cl4EfIfNvQJg1qUbgph
6Izwf0CFdeMPTTPQwmhkXdBY/KfYRVf/sGxaSzIoDZYFdDT/itZF5Z9f5ijEIhp0YV3WNSQ0FhFP
H0cUGwXRBHTyRIyBML6PgvrZSPGceoF2ZtY+ePlAjxFpQR4/jx5RvLEUOQKoGEEHdFxrvdqlNGgT
/wJLYhGqxUpIE8GFNuJ4clBM482iZdXQQauKAlLpcJOrKRhe897SRqxNKWt1PAfHv06Ztc1z8wqJ
WhpQqAiVVdeWSPHoL0XmbcexpZYtV+k1TFPaSZ9u2mzf2sNpEtUhU7NL0Fsb3Ecx2o5i1xXjwTe7
XRlzRGwwX5TqI5J+5BFKQSyS+lAOzZ2IbiVJW+eh91z29dXs/I0SbzeixI8Kcr9H8izMEM+gdY3n
ZzWjTONUwvXz3QSNQm840vc5X1/2bqLgBMLo1BTtjkzmLd5DHD7M3qV/ZYPvJbnKsbr8flrNTBSP
vpkx1cTSx25J+xRqz7YdM7fvAIV2HghPa+PVBB7BlZERqvtJelMKe535u1FpbrMmvkY6tKszYxWF
pK108iWoaarb9C/ulbTEM9v28Rzj4TQeGutCPSA4XlpjcTvaWoWRKb2pkLsSdUJnMiE4jIh1H9ty
CqaMqCI3obuUx/WpEN6K4fsogtmYv/BRtsONCLdFRzTw7BeOk8mdYVWNp13M5DFm1BRt5OQweBIP
UXaj4wGPcFdb8OtkIgGVhFqBJ1Y6pMS4YwQkVe3M/Fg96QlhwS6o9ub3HBCblIZ3Kt9ikqlu6LT1
UEpF3zxtOhhWRFKlda6rEJ0wiNKqvTQGUfBSQGe6fsGND5LSzK7iIHdrW5KXNqGankXAb5TvuqC8
qYJkq0JdJj3bMqdvoe5d6YSCw5GOFagqRO4JzPWdry2RES/rQt/JtADHvndT29tH6nOlp+syIZ24
fS7q+CkaMpWKeLqrFGkjqQiFQxnYFm1F4VfrMNd3QXQi0NcppJC5Gjaw6gPYkg85xlBNwzbTaaup
00nnJtF5guKzsKPmiOfiHIFByoV36arOzaqSVA8iStOQ9nW51gYSfcvxPJaHwOtXVss+ivbiikTL
JeAKAlh9cuNf2kF2snrC8WySGyNF14F6Z9fWHcFgu9K060XWpQAW27takW76cF/6mwqyKZpqY0vC
+bImb4X8kT1egFWUVM8BAR65Wd+YQb6qx1cZDo4e0gkuJizUEhnbCLGwitLkJ/70EgGE6stqi6W6
WjQiwO+lg1NS/epuALEOMAwacbuUrfEub/DPmx06goY2MU9WJs5ZG+ud0pjkpQy3HibFmNQaAUNi
UVf6Q56WG6v3txJOXKEY2ETCJ3AvtRU55C8s07S5Lw2sBQV846hALyrfG5O0b+zrWJiORHBlJb0F
6XgAKn7MBcFDJFZKZNr30cZKgpOtCDw0KVou1X+R2+mxUeaUER/ZEDUgzL6IaVAlULY+6mhjmtlt
ZpU7RSNfGjkNWVUxhtGx/Q7x+RYq7Aav2WtmEExSYy3M5yasJvyLrVbPOJrBS5fGFRzm1zLaFqax
l7HDLRRFW+KKILmuIFmk1R8nHJphU+8TFVdnp+po3Md2w8bvkqduGuXJ3sYpukws/9x42a4sv+N0
2Yq4PsoauRryTq+Ub2Q339plfTJ7UKeZ2Z00cnb0GGX9MDeGiWfMZbxTxTmOiruxTU5jNi3VCFQU
cjDa7qcY0p0J90bg+JUbe1NBWE27Z4jeq8hUSLpXHVOEt2prumpHpKA83ptecFDzhC082mySFQcV
pFDY4cG6b1RSd4k4hFVZqd/ZVWGHnHDajyHQRBmmw0ry8DkNzxmibGyXu7Z8yfzvdgcZMd8GCMr1
ke7UBSjO2uuGJd5pp82nlVBp6ShQ23QkPMxKmDlv+xJ9Y1raJA2i1aJjvlAyWAuJkdHVH5E9PMio
prPoqWNm00cFHjYcZVVdVEi907JdQ9FYVD+VRfVumPS1oReHZpBRjozoigr9wTSlw6yRN7FdD404
V93UriPiQcLJfimM8Uesq1d1zsIwyUjSul6sTQ87tMZQNgNDZ/k1nILcL8ussVe2R5FSWQzyb7Nr
QxkFynIIRwLeQu+22lyZVNZBjs++Fz1N5JMaIN5Mwysf8VE8WSuiJAkyG6pH1cp/kGf95psp8IPs
zVMz5JA6Oqa4PMsYOamCJk9KVeyAgnmdevKIMsQ/GS+1ajTB3CSrJmiec7+kqmgprunTLQnRQYbc
48IKt8DrhkWaPaqISkSe7eWGJlckrfs5HdEO7npTWQ9o2oWunipLPnoFlL6ycSw5va29SxwiPw0C
RIalVwxLuRh+kLx0RJiyhUDz2tYj0tWKWL7xJe0fcWu7o96ttJlIVVOInrEeg0UacBld8AgtciW7
n4XjpebM3lOmoV1OAADQNGO2mBF09ozx0EaZGSTTdvK8NfD2M4oREAn1a6YbOIl0AqQs6UBtiuv0
S6Eh/sEr7+ZFtdNNwpT8Csk/PG+tC55TGRBOOVKULcg1bZA7iWezUQ44d79NIr6SuownIuX3UqLs
ZSvajzqCmTlAZUYr5NmKyVRfmSpm3xQ8gwEGMS+xYiFA03U9RYpDdHrdmKaT+cbG0MBPqz5KPUOD
FmQn674kOjoMNlaW7zI9v+CYuK5klajb9NozKwxTqQnHFKZ9hWIGDMRe8yzEIS3x4LeuYU5vvmTt
su4WJOMgzLUximNSVnsjpakcknxahKA1O6nGQygnl3kiN/uzIB8UJgSivQhTfBQQEFVvsyBxzd7c
av0p97z7kDAe2euulJLzYskwjjROdFMOLk5CGpja8DbTR6kt7kpPvahx+xTYuGupeobLeZokx/3O
wBE6MqQZ9exn2UegBROa4xH1mtl3PfbbEOPAkJD8Sl5Z+gazeh1aM7vlTSnFUtOO2fhsYnsfUaLV
I5qW2BvXqTxd14lyrRXVQQTeBowP34Yk+EEnoMvSbxIaopIPX/euHOM7fbDgeglSEcoVeWiMcmlt
M5jSkpo+NwNdWWmIK1hcd/DpQclTGxLNbcFCUkveykvsY5YCsNiN/llq1i1Wec2wTyD0DqiiXKJ+
/B1xHsDbbjhdPWoJlADMRiuDrZRZpdeyGjzW5ABoVjBrimtiJoo5esx2MBQvm35lSzgBwyl/KQT8
6xJTBOnfjsEyrKdIQrEDJqq5xFn5xKthVvGdqeovKQhHR4X8LE22I2nTRSlI9fSgQbl22v78WKyi
2O/kVtpZ4XAH6PnOaKAHdFOzC0il09QMeGVHOUOtCwCEMxNRHdul5kPjb6UMdecqS4FumkW5keUS
Lv3EJIcwKzGuUh74VlB2dtJpbZL3TqyfXwNOCaVNrXrfNPgTmgJHL8dAVlv+JUlZ4S10Vl5+ahPE
w16urr0kOGbqsMSrtGzB0s/Aa4ktbi2MYmnAkaoE+Is2Ydc9RK9e5r3Evr6LlRHUZS3t+qSD8TyH
8GK3i0gqDHAgemaJzlb3l7Uqg4khe61WlHWmi+0AGEMtQhsQEmJNYZJ8KEZ/6bP4OkXs3SibwLQI
w8a2mzYQQeL2rTRJ7EVDPIxH0iV57ZHKCXtPYfF21MnfJic4Un+ULDdewravt5f1ZGDHKUkiZM5Z
GL14BVnSwo6pMuzn5dIsh7US1FBX6gc7iPfEErTZaWyiXZLqp5A9r6iCi2lFh582tYkYTPO1g7ph
encS3ryklzwEitI2FrR8esScrqeFvES+R+aYNTw0EztTi2CMEWa3MJp13Bso5xNQ0MaqVLsHTwXi
yTFL2qv8EXZ0y7ALyVXsGrcs2JQqOotAuWlSmnFV10CFbKAfTs2zRvIT2SO7LCSn1+RgocM6JCWr
8CyKe9LagxaLsh0y4IPSSKvOfoV0d4iH5TTHh2lWcx/D5wNzzWb/HGryEkfUUjJZzIIYjFXq3wXy
hBsW9aB3kmc3U9lOBNcSMbLi9HZIve4B7Mg5y8VKseLH+NYP8tHNvfi26DrgsEp00WxEimYOyJxb
eDErHPS+ZqxCwVgmEA1sUlkBG5LxPO10haqdvgkaxVwPg76Nxnsx5dsoaoiftI1TOczbfKCAHHIF
RCCNuMTE2gTMR3pj7uoNwe2oVJu7xBeU/IKtFp8bizwrtniXtquX1VCv+yaBnwl/a0D/nhbrJJp9
96hxY07HEDJtEBxToR9iw79N0mlbK+JoDMZWBizDO2iaS9ayBvOHzm54MhUcZPdoYxX7bSRoGU9I
/qPvoh0IxT0SZFS7wRyhi5P0UHbHvG4WgplQeOWCyjTM2G8VWl6T7WwL0tLGXKqr5vO86+gg6Y8G
7muIVT0o5Nk9/ZKY8s4keT5o/TOAfkeCCkLVflMobA4SQuY63UUuPkoKYs7gnOvyosdO2cXjla82
J8+qzh7foEVWrcXAyMXeZFBNbC305p5D9CIpwGmF37HLr7EcHMpBvwU1eTB0rKZYgjvX83XU+Xbi
woi5Ys1lOkacyfEzA3XFT+PvIPuaTQRjI4hfCK1TM1zqTSeRjBYoNJK3hS7H7PVJ0c7QF/fZd1Nv
WBr6PWb460FVn9ICXeGQ4mTNLpgb99VEjoCel49KbZJCmTmTr+y7IYebpk6MhrRnGRwh3kYwRbOw
4iFO3UGPZPSj3trS1RsRI4AOCFuRreZabnPPNafvRTIejNK8UCfS4WmFT2GNsTnsjy35yrUYTu0A
2BTxz4tvkVirp8kAI9dnMUisHd/FlX1jabTZysDeueA/d5LCzrbRXiMBszMoYLZDRzUml7ASEnYq
tKZj+a0r5EfgeEhKNfJ9Eo6pRL5L6iZEKj915Sohs1QhnzVPtLOhDNvmBkPAtIQHeR21KgmWbGqH
wcEe+JBS7YBgwaxTcFFVn4uXjzXZdGLqhkUphyAZylOZNmwlqmMSMAmFQ3ObZ6BEhxzllA0aHTZk
3YC+8sabpkE33PXSjcmGYCHNinHdjx/6QJDODkYCmSlJdhEHqkA66hBy8SaEO+oDGpVb787GPFMM
/cYPyJBn5+UEzW7CbbIwZs5UBaZ7UVryTWcZ5iYsDP/QJijBockUbXytgvsdkjXsioJTAvzdaM4/
ThS2aPs6jwCdmWf4A2vQeRhs7c2kcPAPk/SotbqEJ8Rf6lZ6I69V32MvPalX5tRuuhDEfGa/xUq8
0qakWBHwuu5xQvn5dyNJrlSbGKq62ASBx68XTwqy5SLU79WoXhs9K1ZgtWwf40U0fvdlGT+Htc5x
5TTPEgaN3pBOdtVonHvuo8liHFMNC7TWaTWiDJAbvET/h7kzy41cybbsVN4EmGBP46/3vVy9Qj+E
pJDY9zTSyNHXot8sZMZFvZdVfwUkAnkVIYnOxnjsnL3XTrU9Ti2caSCw9N5dMerPD8r5alXXrBT7
s4WZyyfCl9mKQh+1WCF02zinuvZhsGeiGOnI5WlwmRE5bhEKZZ9bGa+M6KWCuYRdcy3st64FMZ2z
zwGGfKoJCM+jbTmcEh95CVsABm4LkdHHfq/01zLtHTA5xaNKzU0zlKvSVwTtQPWLyGcD+2yMpHYO
4O4DzOPEvpchvpA4N0yiR56bvkjXTt8+hM4cauvIdefUZyMzT05b32PuaXaJ6R6MWJuNzwpTarkn
9f7Nav27JnjVqHDYjGvPaQTAMa7aUxYEP2pf07HQZMAKp5v079LpwTKjL6HLb+D+1D6JPWeGpqsg
Zt2qyOzSvITOj4e2vGJWhTn5J21CGn3WSVZX1uVdN17h0a20WlsJodFlZTtNd3XCK4RVe8GA4Spj
LBfm+EH/dm3w8RR3JNWs95yM4WeGWcsy0f/HB9QdyyIFiqDddTJakYRGzKh4spPskqdouhP9dxKz
+RVUNSeC4gGKCwNbQH9UTkx7LoH6EdbdrmJj05TEc9bslToI15Mz3jXNK5f4rNF9yAAEEpwLiQVx
Kj8X5FedWNs4MjdBKVCUU/VDtpbuuHaccxjmCa+j6zSdRdpTRtRQqagt4y8IT+skau7iArcA4b7Q
j3uIUTKB52OQNI5wfmLdgKi27ofqkvuKqdmD8nDGBOiAJl6FaQxOi6YGBJ6YAO7ilCdwP0j51tTB
zOxvs1AHn2wSQm8g+gB2Ogf0lM1RHYCjwcwLWdfrfLZQT5tSWd81NgVwSYTDkja5JVI5W2jm3uNX
QvFdA25csvN47FCvt93KFx6FCyihsNulMF+4H9aRC5Qyu+vS6uolA4Qtdpd5si9ba6dTK9bksDA9
0qpTL5/7wVr0MfELGJiIpelL4oHXY9rsfQ+fCAljO2qwZTlElPzVGvdQHOOZmFBJqgGXC6HpPeNP
6IJSgvGnjabVrDgR/grgjxI+tYJhWJjw/WwN5L/cTg3eTmc1ODiY5kqExpVVPRql3PaovAbQXvq2
14t1M7zUdCR4o22tGNBWVixnU0aga2s9es5KMBvdziH2LNRdHDxEK+kgOiDzjfqVYFHJr82DtxS7
lqKZS9m+0hyda6eWjv9JTjbePPyIg7ir+mMgrhnutTFuKTE+uxjnnBsg1Y3zc43nSrXmc4SBBFLF
mep8qop11RMF0CfLBGo4Z2ANhxCfWbrNXJwaQE2FrzDOBXeG9YP3CxDoU5uIXQhpiC3GqhDM8qNn
3fAefZiBGpHOsnkYLDgInksyONCOyN9BUq+J2PMqtnzdZqSPDamr/LSni9Y91zI90+oCIHKN22xb
Q1Po3OmpgzXQ8Y6C2mTpUPVsVmYQIn28tPTsVyHKg6ne82Z0txhsj9Q/eFUya9k39rks6OlMxROR
PQ8M0a+Dll6C1DoRW78KGk2tLSP1YRdY5gGg04U8S5RJdfsLrMrFrhmYK8lyVI3pl+3xyg8r9FpM
ds5BET6VtK5rWl0NxZg1hpchbYN1iIHw0OKegRlLvY9TyYuClzGQH30EYjkffZyqbnbIG8U9Om/2
gvxrcIldNl2K78yE1wXnsQclsEI75p7Ypnc2cbG22206obYNY4+JqdE0GquESX3hTA9FGWBwC+y1
+spzKMyqX0/Je5lM2zwgE5blI2RqXkztRvW/tO4sBiB9It06I5UeoxLL21kd/AF3MxFSkAObptMD
lCamUyCWvD/zoWIhP7vdg3iPnTfKiH3kmtSnalPGCPO8JqGnwIBLC4lOBBFBZynJ7vUw3/pGvXL9
V6MZ4esa8A0hvDMl6w1vow/jPgZnqLOuFCGCO8DoUE4H5lNQWAltgIqRBAl8tLmT6EWYriwyIhqt
Psdx252SXosgJ1kvwm0f+mFGszTG00SQYEvv8ADcNIS0p+E1CJlfGWlGHcktbhgtzbwGhBCOb7aO
rob+LajE0WrwFirXoJWg6ZgTGQI0/QDCgy0TXB0dzklNDqXfYaUGcUg7ICT3ckyMaSeSq1NgIppU
+VlKaCVEUZ7axKH1h7/XCwoXNnY6PpXP0vGKda/i8T5PzafBLD57RaE8tsrbCRm5237k0sf1cB3j
uXROWbDyMD8ILWRGpobsPrJQFpaEf/NYj23gPQXok6+B9SgCbe/knvNdWfE5ASP+yxuyl8h2vgRs
m741LkllhZwx7NtyLJ8sOSVXxOv+0jA5JQDIP1SUtjtNdCc/kfkl6AMNPDjrW2YCbW46KgstuIfP
zrJo4neKI/09B/m36gm+Wwpa+YdIgfaqm7OfgTeMO6I6erccljA4ptX0MDaJvpMG23Er7j8dvSfN
nH5JGGJX6NywOUkyyBiAbhne/wqAfdONIDcyMl9lO+GjwjTd9GDKugrFQE4qcgFiJbYaNrkCYFPd
SX9Zt8OTrTfBMt37rQdNnCRoGZk7TxKWAUbrUBtwtHMp9nmvXkcjPhhTCAIm9qFnh3hA0hoaYp1q
LXD6L0IZomXTEvIydb8DURxbHfa6XhTbsMuZQnbU62n0HBO3uiLqwF4qON4L9A8zus26k40e4SB2
eIqbxwhHHbRAOtZk5K7VlMaHJMCL7vm/dQtqQVnl6SpFv7/S3f4BV5pDm7LQFu5UvUfeGG3Nmpet
Qmg/aYm3Gcf5je0OamF7mKFJiPHhEtTchsmT1lF7WTXCRqCJPTqMY6OXZ87PyHKC1qGUirK2K421
GQPZHowJUF8XBwSGyi1xMe1EpoSw6RXWpkHgYTjHagXtb2PipVAPrg+6JtkoF8mvN2zoOjrQcYPv
oOcAITu2J0x3OdvZtirVspVBs/UKzhJzT1ax+4l7bSUCtsfDBC9uLDCOpECRE8jbvBX5vorG5aaI
9IVoRp22PMOOIPzuE7L2SmmYG9H/GqdI/QClieNya47YMXJX9cSispAkY0zWDVY7UtExM2XhgxmN
/b4qtpWOxd+iW0bVzS5m9BvaWMNyEsXveC6WGjilLfcxTCrmH3pDJEGXHAunE2u7ayF82ZQqLL3s
BD+QA+NkMjvKHbua6dX+iazzaudyIuHgegH1wZc2sUHOJ59QsKU+epAPHUTMVQSNWrcg49VEwJ9y
iluEIHv64p+AC94bNziFfnfMW6u9S2rzoZFzz7RXpzIi5zFJYrUsXSg8Pk0riyExdTwW1TEnoAH6
7HYc8pfGatQ+1XW19U0H7OBwbwjLOJtq47w7cK2vKDehU6cT+Y4gsAtJJ8rV+YQieJrQJZzcUMOs
yVrhjU2wbiBxeVaV8+rkhQCVBh5j1W2IUBbbiok1IcIGva1TTIcRrhA3PFFsl7j3retoaNGatiTa
Tf4vEeiev4NMTRg7faVVQMTBsa6g7gyDvTBbe9PAKiKVwlNrZNYjdZrGptyhkRUirG5pjgEn5e0p
J/QB1kSkbey6S1PZA2+xR4/PYZm9BqjMYyr8qqogeul9eLBwqPY6NNulZxgpCAIDUG9Z7vXgK3O5
zhNBQxDj1D4mU8aV9aVX+kqLjYroJHDsJAiEzOLyJSg2NNQ9VuOcDuHCamJjXTcZ4DErX/kW/NRe
ey30fcWpvTN8AOJ+95xW1u9UNNrSbPSPOhkYwARxubHsb8i4bBVGa13Z8pebyTX9Nv1kP41Ahw6i
0hnyFAbxT/Y+sluxDSe4ykAMMXy3rga/aLg4LN7gMSpnY2Wadx+Ok3ffBf3P6OeAO3ygjWZtsuEw
quOQFOa5Knap5SE9aH1yaRKSOdqhw//cj+MdMDwQ1nr6kNhBgr6AmOr0TTfM6SxlbV5UXsk1vVPw
FaNstqRBnwrXeqpDv1qllbMjsBkDb9eGaLrxlrsDuH0YVcHO6YNNI6UiNJk/XDdVp97qfyq3fQ4U
Kc69rgF/9E1jMyoHdnpRP6TRSLYYMbeBkSe7QldAnT1gpE1H1laDA1wzyFSpvGGZl/TxQJq3Rz1m
IOMWdrZJ/ZHBBCTCykDz4McgcQXTx3WrKxrLfe1sSfmESBzCzIrEs6RWpYOgzwZojxNCmSEFa5ov
6SZHsZy5C95lNJhfBg7UL9tB3dCrb6G8u0hUpwTHLxPhIllrc2xTUOeEPSuyO0DLMpcCiHkc8jsZ
d+Y+BRy6DhXDHysxHQZDxndpxpgSGZUiIzmWWv6h4r3oJndFC4x5Zn8fhP0B+m++n/Sw2kYhrUcx
+D3glVOdmeW8g9sW3QhKqwPkHcXU0yNEOeU1azl64aLX3XYDHfWDDKnikhgf5AlZpzR1NtwsR3B+
Yu3a48WF0XNKMmMJmrjYgw5Dk+KyLbI7Ofc6g3QbqIukMXQ3OiHKUJMWlodOwwklTKlIgn3pam9d
0w1aGzH1byF56fgRSS2CertgUh0Jm/03uhIQDxnwqolAHLbDxhbG84PPfOtsFAHRZTMk3OddZZXz
IjgthzGn8y0ivmVgPpaTwH1SCS0ukbC4xCS+Qa9AEqN3YE5b9apX8F705DSgGVv3lcWOBjieR6NM
TybWeRKfKmGSqUQAStyF3R5VKpgHM/HOduVvhi4E+2s+9kpBNEmpTlgfm0NXHEetZ2uRT8t67nAo
wVC7F/Ixs9xTKmru9Kp7MdR71MTOvT68+oSk7OGPD0u3kReiIveGH2EGjMecrTOwNtMBJhhqzpEq
c1l7ZPP2fgcXrWSllTatf+kDzNG6ZEWOL3GiRpMDoIX67uvTtHR6hSZKc7kVyO6JyA1eaO3AQLeG
StFOgUsQ3SlC4LVAlgIAfcY5MIR9HoV9TiaeIiIB22URmE9aQQMEGuN0MMLuF8hxawnfN9rk6Dro
k1d7uy/pJQIjgwDtrUZExShn/HsjgPRIBeatIZR3K0PF9nuN7ouYIfE81PLCQg/1iGEhoxjjZDXo
S/oK9oibDC8gMH4ZQflhGd5rGROtVDTjnaTjkIokfgZ19ubkUbBRkjG0VXGuE5d+lOoDwdDcY+te
pQjy/em1Us61IIVqAf1+BUub1zs89o0WmQ9g5VhkyQEQg7VCuMbUyCVUJHow4Kyt0lm0x80tQPCZ
DkT1UKaIHggVWma0dLvEqxgv18s2JyK7noE9pR03oEaMt56W/d4J4IWEwZcq3IpzjfxPvmaR8QO6
zxiltyQ6BRSymz9MIxGwZUxTSY09+wVe+UzUs2Xs7k3p6ccsa5bk9Igz3YIw9d5ociMU6qG5BVZZ
ngeDYsYR1AlNpFYhcIJ6yjaS/QztNuNBJikygJijrlCJLVOaKscI0vNqZCqNBqlwjxT70THVH92o
qi6u3Y7nCNlrzf5KhCYGP1WapHTyB8sCe770wy/a+ljrwnx2gar4RsAqrOoAoZMZ3A0GrdxGG/KP
1KWnXERatgr60gb9khInESkExUUQgqUFmZiNRAkQfGEuA2kGqyxkcORnXnQKKYH/+n//+hobJHVU
CFA4YSfgxicuZLuzCHHSWRTZjqUelBEFmWCjA7KgGceNH5rDpreGkSAGZewNlDhai75Kh1DtttAd
9Lgxdkzsc6XstbSN5uQ740fRTAGERCfZo5DRmSKcOz1JHnQG0W1RvEHGTSmESf+wakftWzdepiFB
k6jDQDww5aOUffaVxaWgvs7bk91L8KmRBd/CtBdVikQ+6FtcZKXxPCVjTefae5/3+MRqIIF0yZDf
hhjFcp7k0Q/7cy4A/ijZE8ASkABeQjrGtWccOq8421GnDqBLT34k7htL+Rc5zJRRk42DDTQDhTIh
XGYi7yu3P7VxwdxTZ6o9RLHYdqbiRgomdYJOfhcyatKEcSaUXTv3HTG/DqUFE7FtQ3Y4ANJ63+dM
xwlJ1lYVERvb8G4y6WmICUGcbWN2q/J+PxGJ4ZolYg1ar4sK5coibMlzd0s72daEoBCT5IDFHmV/
SOzm4MLTWAmHDxt6AWSVia66FgdirZlktrAd6DZaqrE1dDx7F0/FrhbZe6pRUUdj4+7McSea4TRB
sjmqPPGZs3inqtN3CmjWNtP2llNTi7f6hyl/m2Bz6dvqA30YmD16FNynE0RvSvtoUQ1RuC2iwWEs
Xr1ouo4OP0eSWxI4sU0pIhZ9X8M0pzdBufkCb3fYN1HzoiyPb+krBk4zT6Vw5LtoqQZInC30dqfX
rfeSZzoOTp2n2Cd7cCRF+KFQ93UROhuRhNrJ1HzUnSVqztF5wGXPoiA/SJ3iTqbtldNRo5kNODYc
DSrMZDo7prZxc5STMnPvibWQizZDhkDwbbCcguptGuJvF4ZKabAvNn2Gp1CgDkljfVkea209xK+G
RWyOpX1qrfsy0POrmyCFW6594ea4Tn6V7iInrCjMnUebeofkubXTScV0i2kaXZmlXw8G40ztp+46
cDG5gKHcAi3vNhmWCTbBpPUS9CRppgPadV0Ct1hyAQBAd5IHJp310rPzTdRFvF1DAt5myvOE9BVk
30do1xtwgsbKbojFjFMvXVGvPPlZddL9tiVfFPWuLFkwW41KuOoQFCNEiScYweNblQNIQnLVt9ae
qjshMnllq8Je2zTv2wJFEFkrZIvN/OXeXAWy9WeOMA19VJmLJCAPpmzm8Q67lSKospXDZWhsb1pz
Go9abatNr+l7qzCA/VvefRKpB1TauHsQdVdIG8bmTqHJteYL405LUs3wqXqMuXj31kWwTEzuoEy/
a+hzt4m8jnZET5ckLBRx+Rt75K/WUryG1PCK65vnbQJzlwwek0u2HlFxZ8RSv3MflRKrxEVVkFjI
s12Ca7f4SJEbLdhejZtojtvG9bCidTlsKOTU1oz6ReSCUIUJfUgDoW0Cm310b/bGouyJzwTbBmSe
ZEVb5isRjXRY+sle2gOrIp2lU2PWCE2n5m7IB/Hod+MhbXWIjkb5USTGnZf5NK5yXd8PjP1g43JU
qX0KQ3W1Q5+5FrEXnpvuixSgW94ADquROlWRux5j+FHAlHd1VjwWVgrUPsbrhgwcbU2j5LJpBo3G
JYqKGYMG8MFlpZi7ZDSrROORCwXwe1ni30HotmuKzlv5EZaRpDO35mA6i8qsqmWG/XsRaeXBkQh0
64a5hhZGqMAUyZAS0Ktk8w2+91rEzkBH1Hhp52BWeQsFjXlblcAKdXTEMs2+mzmZJGgJIRUyXdF/
V4cm+dTHHrVKBPKL42c4kaxRJ4An0+K7EI1lqT0Jn6Calv52n+2FyIwt5HCTOzj99Mem2lVBSd9P
VOeSBxONOnG+hQm34RDFTP5JNkECnXNAQefeFQOfp2DYvzALNkGIe4ZVlHXethrCB9++jEhTHzxL
GmChMtDRgMsM2URrr+rLczqGL+lAx5ZieGmIJN3QduFGGIP6MnOY8SSc+kT3rsOMiW1NSNNllzPf
rQ1qZYLiC01nl+jVzirt+rU5pe4jD8VCCc1fRL3HLVigzdN8/URjJU41rFas2t7UiK0tLcSefJi7
VkOAPb6mKqm2WuE4R1hm0UZ2tH+7wQa0B3bYss3xSgKBTYLXqWEijPHL+O3QampFCzpfpjsGil3h
3cWNxdJeP3flQ5NM68L9VeGx1hivBaMGBfqX2zwaEMYka6lGSB694BqKousTtDN+NMGHwVFP5mZo
xUqw/9f8nyBDWKXWnt9fEzFR3h5S4l46M2b8MDAC/AmaBwFCd4AkHNJuyeXWD75LpnoRJ0P45V75
NUrx9tCGCWGr9tFtPWwL6SE35JpA9WUdtft7WfL+zzy4aj2B4ExQSpSiG+QFLsrsbHzC2L7U3XPu
WWsfhf9gmnc2ug9gbXa9dthdojICHmK+eyY25lnlnbJJsqvnNkTTkWgX4ehXV5kvocvYobNi9KTO
lzHSTezST81qDqHo31xUBCRS0z2IfhcJKPXg2nflXSiZRCl9PyHmzdPy0YWR1znNd49Bu3lJsy+9
PMVMQnz7pemPfeUxqrBeKm9OT2C6nhXh1UitjR8xBwdtWKA+qSGoJ8ieUSSTpdCK11ICHJPBBg3E
vtHTk0622JiGsIvFkoPUIDpKcqx7QuzCNw8hTJuilxmyVWNpG198D3F9DTPJpiteVLqxs+L2QB/g
gOfm3EWMPLVtPpTn2URhM8uI4afxvEy8IbE2oDpytTW6hEtLOaqS+6J9w2A46d3alGiSGxr+U2wG
UFsLlBjBY9rQAO5ITRMi3NONBC9fHWy730SPmaLor515aO3QMQRzrnfxTo4EJhgOPb/Efe9Ed2Tt
MQ9Drl2KCH9IICgipJbP4q+d8lFbtZNgWGrcBybzi1rXkE644reVkVmY2Ss2fBuKB51BdMcoE6DC
ZMF2M41Pt2bJGH1rS8mycq3+WMFrrpL8I0D4rXVvDiUULH+QaGfXLs+qMrCuzDOTfJOhu8h5pht3
40j+07XfVYHQ2WxxAtLlGBknr6RevIVa9gG39WoBhhvmsoStstlmn5pMDmLMTknrExPFg9WjeY3d
+54KNWzGndkCnvVjBEixTXwIkSVsORcls8Aj8iEs8bzDF4iGsH0gCVgFUMz10L/v6oq4rgkVdmcN
0OqGPWEUsNXCg0K0343lHV3aTYYKzMnHaxtE77o/PgtPEuaBfmlw5uD25hzZNTca5Z5JHyxGRtIw
nTaJFa8Amla29qr57Q8kWY0QFKSTdD8RS87qlqbe+bW9dlFgmXF7TCALuo6GbpUZB6GSbcsaI/sO
uLZ5LBttXxBz2wXsb7EmaOVzDkfRDY6dwI8rw33hxBTDjGxl2l1jKuC8916sgjrXD9IVLL5T19hv
6fiVFEDmsmzvmIwXrZUfGE9BMxx1G2HuqP1KVU5T0DtrrPXsQd8sBw98HETkZ0fJCbnjMs/KVTz2
2BRJVEFp7YpsY0D7HJxiSVTkwbaoIvuuJ5SWfy0K4kzLD3LW6fJU4D7HHKZFG7/9m5Pv+pfZ9L8K
mV9L1AQzdPlPh/LsjrNRTxm+6wjLwj7yNwdvmSXmWBX2hM0yVrsseSY7NF7VAWKtUntI0/hXZ3Px
af36hHzmkTxblUdUjc8dr4/xXwbU/yePJQ4O/vd32+Qfdsv/Oxvm9rucsd3t33/U/4cOTAdT4n9v
wFx+VN//9fLd/MZM+32zhc5cwfl7/okcN81/uK7rOXC94Ye7ns9f/RM5bjr/QAoo+CvXdTChW1zg
f1owDe8fpu4avo7R0nRMH+PkP4Hj8MYBkduCL+vz2AFb/s3i+i8eN8bV/5YIaBp/2sSxhDrCA2lu
20ijbNcQf+N6FDYZsonRhryA6RNjvKm0bNoMks54u46iaiddM19kpnwTTvhTZalke1bvC1W2zL6I
jtO0ezNoKC57vV8WLrFZI3rhrlOIriLglMJ69ywkPmangkNJJuaQVvdSpS+2D6Km00tieAT+NXpx
Fx0t6IgWy/CKvcjZFfFuwjcB9mXROinvkRMRFB9spaaNNrKJocHxe6BBTDaHIGeF5DrcSIGLD831
jGPX+E9OYPdgdgpiGlgxicCNNqK8xpr3Kybkz7d4b2WoBdZCH3fGCCnVs93DYBc9HaTgiSYP4Zf0
ptySWcDcAgwnu9k3Dm0fX2fFLOeYUyoZf2kV4snK5sEZR4G7vyziT+ygz6VAL0gDHeL4mimD2mn4
yknGBH4W6Xe57T5VutgrTTxFo9su6BeeTYRMZV5Zi3Tkj4rGDX1nnVyromKWbHSY2pC4Qf08kzJ3
Tfw5u8RkoOKPekgutA5cOfr0OJ1WZPSEpvMC5mYCnNPsSAxEwTRJMhGc/jkjj7kD2G22fPCq4efE
AQaYmIRm1M/EowlvPzT0zwybK5D7Ym11VNmye59/w+0Xz/+EY06oY58RHK7pc3E0nPjbrzUIFi4q
70UhMMPw8AnJ9NMy6QaVFQEk82/FfIMHdD66unYut996KX/XIWyy+d+pgSF23HEs4chJlnRSUbqz
tZgvla3CT6919/PBzD+dFBKu33yqe3KbGCUI6KXas2d4T06cflZVe2zYm/mzBUPOgaf5MnFiYgRt
kIIJESchcjjFy5GbM2NelbfUnHqAkLv1Z9f3Z6aw4BIcSLWKwCsi/3pRzp5UzCGfXYasAewoFl1m
/Wllv+S+v53PhCVwg3RYs5grboYCKxQPPmBYm8vdMJDl7b5jPn+cmoLJrHgaDAwP/7Ym/Z9eJTdC
5L94BjzmsDdZNQzHoGXBY44P/N9pF04GIow5209IdGWN5lMFnEAEgwTycQWdLxBW7BG4Oez5njFl
+jkPUByrvx/tmid9fgRnsbNkx0lYaYu6jx/gTuFq9gZ2nH2ReRdXNRODBH7CWHrwznmE8gRobZX/
Sm3u5dsXSk6bkUW/fDTP80N/O5Q44K/nZ8igM565w/3tdiQvEuhrgo2BySKlQLIIIy4vW+xlmau9
ZrPLSrmEt1XEJrzE1NNdo7j7bh/P9y5RxdMWKprklBl/PSptRwb0fF2y1JobDns/aK/k4rFfnW9D
ZkCTCtaTm36mQfXef+bhpnecnZgolTlA9J0XodPCaZzjaHMSNJf8mvk+vN3G80+u5iNNQhe/Bho7
PwTJxRfmJ/L2DVPB3UnflOVyflpun6sP7Aspok/23Siivx4N6sELE2r2Zg5p31wlgljARM9VD1Yf
jZ8xPzLzId1u97rX1vOv6JoQk4W1D9BSjnsHhdRy/inZFH/OP0Qr64+e+J1hcr61dDNfAKZPuknL
vpgXs8HCN2jUPO7zsYnBeMSefKcl7zZOVlxTXKb5JmWE83n79/TL/1q7ceSwOJXYgmP7FHkBhUR8
9bRiTULRRSsZbPzP9/QMKGCU9L/RvbdbWgA28F3bM23X+jsQI6wtM4/H6sfMzIZImnQXDp63aAZO
9Xx005erGDwnZrLRC+eDAp81jqV2mo++YEUxagicFOlcCt5BWuU9ga74LFheJ15gtyVb5w6Cyt79
tayh3NI+sKXtwzQkRwu0tOSE3e7RzOJk2Q1q67F8CKV7ief7tLb8p7x39natkDxZ3h3Ph1xEQ3DS
8ihZWgH/psofxlhc8sTqGef5R89HHlaQ1qo3kq8ELEG38xzMr4355vqfz+LfWFu3swh3AZmLxfow
oyL+XBi6MtTLyg5/CE3j+cQawYXPtvj1Ld4DJq/chAgoYr6xsoafWsKXb3/QcbxqDo1tFLjczANv
vP9wYPMv/vPy+gakP1P3kPzMjIq/HRjKotaQ3nfT+RdCiy7T/KyBd4IULm53fUgO8AIoDCUDyWjL
QfGiuh3bfJt3KU8pfgqvsHYVj/R/ODh/Bs787eiovSBwW8LybI70z6PTQsca8qr6DvzoEiYDM2gW
bb3mVQse4LPTWCFNYzrHKAMz1yKqckZWzEtmrVoL5yftTt4stxXydmcGNSr9+VUvY552o4p2Xt3g
CNJaXsX0Zx3uiEw4F5nx7Q7CW4tBr+dyT3Sx2N8ql6LOP3lwUW+OJ9lGV78anGM+lww6cIOVIVF2
NPW2lvIDGesli8EgcDtWHvP+xmU16m3+8IIHpE4EXNnUdEEGiLpx0JUkANQTcQk07WN+uNoqfrci
NOeVh+XYdlEjzo8CDUPdwnt5qwKjVl+0+Pnnh66h27d0R3d/u1Ny7dRkKGn7ab5u86tFmMknsgWB
DJlXI5Ar8jLJdbg9Wy1P5bwqO0NT0IJBLM66fTvDQ8IOL5jXncxjv8Ow113NxUAZsMTPC6Mzqm5t
Ke/Suu2rJRLWuJA3Cqm+2TKl19llPX/PPwQB/rsTxIiPPG+3sivSnK88kI+3n9VqydpMi98EDe7Q
YzKB4XsqOB6LonqFN/oUz+vi/KvDAQfFQA3Raji0but7NnxlNa2JW+HjD8lnzOKYCQnjPr2kcxEx
f7p5tU/mp73T41mSuTRz7eX22W61XYRo7PYLbjXgvC5VWM/WfTts/FA+aDAiRMCi1jeVTwAcCPPK
O99+vZHODZgOSWja6ccqqalN5+Iy0IpDVlYflShWUWNkGFTmN39uHf3QOjmIO9fW0G0Q7iFjZyix
Ggt1qWBwIEpzCUXWDKzEhJvg2xGr+Z7ok/KVyRRDjZCam9SObl0BlFgjqJuV8ctb1TManyEZ5UNs
OesxMq/ZXA3M9ROvVPSiY458kO/2KzYT/+GZ1f9E7rHU+RDBPU4zIHLT5j//fGaNACFghLFaiIoc
NSxWWYF2modTWdwvQ2k/+WHxJX1yzHPLd9Z+kkGQMd+HCi0Fir5nxCLaIiZDirRuEl3sadg5HuNa
00PMy+do5tLCawuGJqNPI9S1Fyod4m1qEGrhW80aO8OwgEd2Ckb3JS5a4DVjiOAtBB/a+2u0GT+O
Hv90XilWpU5Ei0ZkS4pPfM7FpurMyWCMsW9npvOLkJk9FjV3a9FT1HQSWoLhzg80QtiNyNmZGNMj
1uc6VzvJdGDZlA1HErmrKSZXoMJ2sdOr+Gck2Ffmab9KLLkmygZSbTosyaDqLmOqbxRJTWtPjAMq
AtnsjMzP0O8nPx6NwqJon4m7jLeM2b/yrKAqidKfISKGr8B1XE4ns3R2fpV8TR1OlNtPGdv0x00D
h9nU4+D9EoFFMDNq/L5A4uVZnb+2fEZ8TWK+ED/zU/h9tLbqAdYIsk4DK6CZVlvkhDENRv0aDOQV
GA4pfNmcNTp2/dmV7eY/3DjzPvzPxd43TKK5dFBF9GPoxfx540DiqMpel5+xO50AYQpUo3zqRmCd
mHxV/XLS2j85Y3IW9YyaqKMHJdhE5+E5LoXBy6pHAtzrv7TYfAwz5bEkIRIaGUsVvGD2trHNm//F
3nntxq1ta/qJeMAwmW5VgZVUkpUcbghbtpk5mdPT9zfp1djb8moL5773BgQYy5ZK5Axj/OMPr6HL
IY1hm7/jtO1u7IJpOc12JOQCN1WYuzpk0ukQOpOb4OVtjbtQKX/ADbgvBNrCebgswtkBo5Kg1ffE
4Iz+earj59YxP0Y2m5S37G3rpPy8tGc4hUomDDVQZsTuEUz1YfAY+S1FxVYoe3nONU1lqURXAlm9
Lbxj5hMeY8oQuD7XNm284LDB/UQgb2wcl91YxvZu+ukXdRJQGfC7GFkLieq+VbtiwaMGskt0ayPB
CtqMBC8XGwt3cPPdXLC8opHJYjQXz8T7Am3SiazrZV0XBOT4O3vu72JQVIJQyZz8qVZH11rfdP2h
bTyEJpJdQs9C3Db5LZEmIb+oBZQfZtL/tvas/9Dl8tPK0DyFsnmp/FQj/QKZkj/AciCFmw7Vu+VW
zm8KGf/0HGafA/GIEzUH6np543C4bUaGkZtcM6/13EBo19lh2MygMuSxxSByYIssxIaGUegTRBke
e0QiMbki0e30I9Q87KTUa+iQGr9nkvdHTYLJl2tjIW9ixmA5zhuDSNjweR0WyyuqQH9Tet8qS4WD
2JQiquZdL4O1VTeNwScOxbitIeHrZJpzqoxuf5Pa2v17W+fPnYPHGBCmsHVLB2P6fec45VKKMZ1e
DdXrE0RK58frny10GpEZJE31U5W0NiUT+u9fRbjqRxPwjb9/EvEve9g3bN00sUh2QN3eHP48bn82
6g67ILYZPfji6Dg/xtpN5UGZqfvuc+fIT4UuP8tZb3az5CDlWkRiQXBXDWGeL9NL606vWT4HTY+g
yCCtWB3Zmt/jyVEg2ugepoQAKsLrPjI42v9a+SM8p1BLfgK7N4dF/XhaKyJmIZ+SM8Z3z8lzwSuC
koUlUxoNJDSYA+tpl6q1Yjc6wFO+PLfvlLHenyvGNFxONd12IM/r1psqtnGcKRUTAqgEXQnKmUMe
o2LKGlRwQzkngaF1N0ACBpRrL2cPQi0PEg23DgJ1oOrDPThaFYZJWj78emKN03rnuUj2Gjg9zAWi
o6yQAZK9KHL8hMYKTQ0kboegu2husZOWXB8drLN2aT97w3ANFzSgcwmOLTvnp3pucyQy8qzN6+j7
9aE0cRDTPTjISaRgmaTgvNKx3bFilEhdmO8MeV0PMLcmrRqNzWOjNUj/qobHDfByk9cv4WzBcdT4
V7Vk40sfv6d4mzOM2rtpBfaHgsGpCTnWfIIaWlyQMIr5GJJ1Dn2002+nTGug9M3abqxNRlt2lBBZ
Vmg7M7dvRDo8jWK6X7d40Q9JsL5TJgE4W3AeTBODYD+EgFRE4jipA2VUq+bvC95w/yx3LOQ9uPRx
LBiAzG+Q3cS2uaZm7yscKUoHdYU3S7Rhn5K+pqqNjoE+f0x+omDl6FSfA9+avBqQSyF/DuqQfzdW
EIGyVsC+x7DblMYHac4PhcdiGPoUFvnAMWmoL+s34MAEzYXeaU3qHlGFEwY6H5mjOQE+atNYHaQg
H2whk9iImEEOvH+PhN7ZSRjl+j0XX8+dXmfRTsxxdgx16xUfsoUpPhlOhpHemYZGgw/n+zDDv2L2
zD2Wj/bFxzKsjwT6KlHusUqq950xHhazqPZNiGNAprbSlCNvK6eMO8wqg5k5z8auZ6w9TdzyyuTJ
G1FzaKbOHm4TEmtz9zbNuf4S/9IVkHeynGM7h5JxAOP9ipKr3ejTbO5cF/K6eh7T4HxfCh+oYU5w
buEv+qSKXKts/GrmromvED6y7YzRnF1HaGUSR1nRFL/WcRxRpcvxPFpfE8+T2zS2zE2tj91GkP+H
V19EwnAzI1KQPv0I0qxqsO40odXbyITDtP4t8hl5UFn52MwwHOEv0dbJc9dT73m99ChELkg5VEfK
b7nesUxT+X2i6aNhYzcB6TynFWxRsgpMQdYLrwoZhze3OoYT67+Y1IPLkYxGIvyM4Q1LQHy0nHIO
Fm24OClPKu21aJ8Y842q+LK6gVyQ6B80tOBj3mNJomq59Xupy1xzKSsJt9ZvZnq0qOa/+aasgjbu
78tx7hFTXjHF4BGkEg/p9NXuG3uDvIMy0GZdlBWyKb1xbpKU7dbQMI6WoFa0BQLoJf6pkHGqj/bD
ug0MuCg3w2R8Rqw2IgmBUFCOvFcvF3IH6ah652JewdXfwALfsnUGeYzwHMvS1TTnv8FXqAz+AJvo
6/Sp6JghLH5CwB1Exk2pDdjy4PKBZ4hwd4WWPJqhfh9Lck6Vb/eWFfTNzBbuGT2B+zL12MkkYDbo
qiiqWJVLCgezNgt8yArxcd3STEKpHVMEBJXOi5WmeYmX/vPo1Z8j4Y9I7bja8Fhnco6LBXIc2D7h
61KXzaES/l2pEcG1nrsQAo4MR8h6U/lbeHUhwqCgX6+49dWtV1gj0pPsx1cEDEqkAVVYnfJqESXr
k/UhEGU2TSSCfSyU1XcZdlpMEFxkGa/d2vfE/DL5rHQ+Gp2KQSFzxkc/tl7tiLC4dQmKyPmGWVGz
qRtOq5KiuGwJiVz7Cb2GLuEQIZOITxzRt1nEX1mP0/8//XzHf9ZlUPD/nn7umqRrflCK/Wf0qf7B
r9GnsP5HzRpIViPxyEedQD36a/JpYTBreS6GBFjMeips+T+DT+9/EMVQuzpMS9kxCtX9v5NPU41L
bTKYDbzdXIC3/9Xk8/faBxiAotRwXNOAzujicv6mIATqtHQtxtBhiFM0FVlkXmZbx7jTByNz4Sty
/BV0HdnWKIfveemTENlF+Yabqt6P3kBwIWF4uecz7Eia5GQrD7YFbq3jIFmofGCwuX3OrajcmcVU
ba1ConRt37nmTXV2/OdsWX8N0qQYIauDBSPfN7d8g1J4rB3adjQO812STTe1szcXUx5FGxa7utKV
PyF5IkwngqyVSFnrCi00pCfDbyyI9eqQ95+FPUpihiOPmFaXmUj9fcz46MJxEUzIlNGPyVX9X4vl
/ten/I3h8G8fnkeJR75r8/VtsJePLNtXKmKCMnXj6lam2Kd++iUxcBIQ2TkVGYidBQaK/M/dixF3
YAc8ZSicQ6r75fnvH2ft4988S482H4Njh///UQ7HluYscRyLG6uuYcKU1QFvdhyiNOPVTbujx8Tg
aE19UMOGcmrXJfPdPhiFw5e6hR6mkQ/qto/zDDXIdrXraA945mk9fEhP+AeerrnhNht2Q6KsEqaE
pBO9xPQMPSSi1mBRTqfQQk+RWV4GW/PPHRqcv/+SKzL99pdk5zm+7/oGbs5v1j1WwG1qZUrwUSw1
3l/DFxSjpJy62s9FH8nbyHsqJn85JzFjkYHQTvQ13CXTYD7oc7xt2kkeodIgNMzqdxoSQ63Wtx8O
32lWg+14ho7B9G83pdtgZzVQH2NjSTikrtmb9VGtCwJjjQ55SxU4LRMyP72jtO7eW5Hmnx/A10nd
siy6F3D9N+OQWsJ3R0sK5c12Lnha0pQRP155cblzqgmlaE0dndIx45Y25L9e7lAUQDr9u1lWv7es
69b2bYN3RYA6ANQf/B/mC90oY/tmpqM9mwXusyUpoj3d08WWB8frsPcq8MWs/Rx0qKq2aDAkphZs
+cmzQtTT70az/LljXQ51D28fVcvATvn9BVXwxzAPS8RN5y6Ysboe4abGVQ3GCr2FnFtZ9tlLwnOf
CXBwrSPXrMPTI1kw9S0N+z1o7g2mq56Ri7O5GhB5QNLiLebhySoy5VjYOGV3RMRB52hETRi1IFK+
uaMB30sm2ldGQA1m1A2yGiK7znmNUzjbOQSf5ZBrsKoJBo89qQ0j0648I0LWHIMkDNGK17nYz0b5
pQa8mmYSfjKJYgKD+9HC0JO+NUM1hNMaoU3yaBLBS8ONzm46pZjZfJjmRh7JXc43aYfLSgjD14hn
+zy5KJgFEbMNzHLKokyDn6d/ZE6C4dtAdq8lzkZbYaA0dc/r0quX1Di0OWIoFCX8Wp5zDo32QeSo
wJIJt6PkUBZYylbq/dMSM94QQGGhHPEYdUnNMxEHbn1cLddDdI6bq27/XJTBZ5U4fmB7V9eaX2lW
7XNf1rusrarAlam2lZlz7Mh+3xmZURznOfm4wr61bPAxyMuHZipgmdt9vYkm4K8s9V6dkEe6bltL
LOEB/p+D+mZrZwMSaMszlRi1PCKo8j5YI+rDUeydweW+wmL02LdgBGkpzgyXYRSa1RdX+miG8HfZ
5GW5LQvn5Z1T8d/WNbiZQzEAyOu/hXiTpZUU0eU/N9HYtBctNDFsyx0ZMHPbxYZX7OLRPQEkBlFY
NPdtVhV40MDZtKq7dz6Nwl1+PwZdA6seKGOu6/t/DGXd2sNoeYhIO5vGcGON3gOv4Gda2A1mO7gn
0m9ogct+k6jrgjkGTmoRTPRPPcM4om+rvqNszh3v3f325wczGaKw0UyLOcUKKP1XaIqPzeUw5zOJ
ypnrHVM81qWFfl7XaaSc0P9ihPND6RP4oCfdHvM9efz7k1HHy5sHAxIP+81W02rPUK/xv35+B0v4
V8GQqroKFvfZtpDhkzf+aGABEdhw1mGiNeZmXaF//+Hrd3/z0y2ESo4p4NEpKPH3nx4XUTK3JofN
pPzTlga5pe2EP8XsZ0SXAcprUXjbC6/eZm7h7vHNfHF6ZLPDNwkN4Z1qhSH9nw/DAtthveqMoay3
E3JftpM219o/5UpiOUkgm44hTxN+62Ks7swYo7HRQrQSTWVyJ4tvCP/xSuagGwS82tCRp1Zd53qO
/sBgnljbXDJrQcz0/SJNv9hI6XfXNrKPWaYth0r9AGvSYc6EGloz9b36oQzPjE0Sjt3Kv2QytM+5
i1+2KbkUEy32d5UGd30pUcX3M+oRd8Z7lQqp+kwUXBK4Y/aScOjhWVPc+51enPoCCXPMiKKh7N15
ChkY4hjdTWk5zLfccTdTTV0Sm8A5b34q/Mb8jL1a4Or6cl4PYubRP9dpmEw9XNwd0BywyegGhv58
6lMqG4mjS+baQTdEyW1L/jaObphfuNhLpdrZK6r4w/qJs9amIMKVXgu5i6ewrj5HMXzrUv9oUkp9
QKh4E3N97+FMBBPuIDjdWViXqJsFHXENwYfWXY8WJlpIu+LoYCljzhVKalhnl4Rx6nqZa+apAS46
RMW+aAbjmuhqSIKI0qkB8o0nak+yVQR898jGwHcoECi4mMoxRcuD9dhPGl+/TrlQjnNx3D1PyP5t
o+NbQAu6Wb/pCoF4ihvQhdqjoZckGECVT2XXPaOxxVM+3JnWFO+nGK1G3VhBejQfohRq5uimF9nj
hhN2+YtMaGqcSVwXi9M6K5ZbKRx80ksflRmXzhYHh4mcicFFf5eiEJnKfpvWAKCVmX5pquxs6lF/
srm+meX5JmPlstmJrGZ2HUaYFaXt84K04laO39d6XBJVslu0H5UJzjSGebnLh1BHqpheqsTwT1WP
O5tVUamZXf+iuw3+FiVlBzYs72QrGX9Wia7QDeEiQxAMWlx1fv/XMZRP4YhURkmkMgbbSACqXYQM
GA8hYEAD+akC8VFc99sxwnRjbQGyFKJUGWKN9M6pREf89kyEuAMV2HQVh/htLI/fm30YL0Doiiru
lOjeeg+eQtR1eB1KNA6/9p26U2WFAN2EANKYpv3eefRvD4V4GKSRNO7uH82c3o9en3Y01OvbasyO
+91fKLPSbYr9fVVMzJ6raFbt24f1kWC/vXGYwP/vWxx1dVKfcqGr1v5NF1Ev3dTUOOPf9Kr3qnyp
/F4WcC51aQAKHC01jgqnBbcubPYOUWgfR6SApwWr0hC9zhVJRFCXM8yXcvvO6/rzMXmAHqCBrs/c
BTzj97WDwUs09mTV/So9S3h5wfqCogxKGC6jMWVzRSXVsAPN6rTWQjpI+Cx5mH//LL9TrFTxDCqj
28KGEUEAj/Wm2bHitAvnko+yzqInP/GDCGg5aAaYLb3kFl1f099/qPHntQUa5ALwOLikg+O8ucPd
zuosP4aW1OFnjmOand9S4lefgcGtvbC9B912v6dFmwQEsL+aJubeEIq40evwmuLhNspRvDenVA/9
95sdqjdzMEOns7Gtt9GBiNTTamKcdWOOXyarsE+J6Hdzzi2VpTj0Jgy6JK7LQZQiVMWTFN3g9xAn
sD3O4NU2qseOe5YYAXWs/v1x/Qso4aMLp+aAeW6BlLwBeKZa95uxELBjp7bFLqV8aPWjYRgF4ICL
c6KLo30y9+ZOn/xbQKhoM6itLkpSSfWlRqTJFBjDy2+uSs2WIWi6MYkLrDSccIQOL6OkD1qSsdoD
qJP0mj96nZ98cqMJbLxDapyWuIVlObYeKgjAzW258SA6//33/Jfiit/T53/kixE5+AdIzlKjXfQs
Dqnqo5G7390CihggBQbeVYliOMRqrO2R2rT2iJtjZr809RAHbUi+TC7cd/bGvz53qiqQSAUTAlT+
vk+zfugFxgg8d9LLh3jOD+tpIgeG2CjptaApjJeFJmyJID4smPTrvt2TPcTdayCN3OQx/pcZwtWN
qqUirIYPjREH4yItHEmqoww98j/M7jw37p0VgsxhkDW5unaQ+Abnef+twyXiZt0JfWgDw9mlfOeo
/LOeBjl0wDlWsAV7gN9/ScfoWqLuXOQVC4pSx3WfRInhWCKJt+2i/doLFks6HGfdfvr7C1eH8Jst
Z8NXwAMBvBck+M0xIH23CdMkA4dSkJ6vFufaRqw/080SgZVb4twwNH4Xdnz7oy0AUxYYlFeXZE6g
sN9/67Av6bpi2FnS7EAOppDojkLfekXyIwy5xtd2m8h5c+OqViJFHsYgxPhAvgRiK4UNzjFqxchd
II3o9VdvIOGL3Ho3+PsjepP8u4JQSvcleDwOh6bzZg0aVdm3oSVAW9RANrHcluHWTE0/TnawzFN7
27UGTpYzJdv6sciIummTPD6H7V1l1kE7uvOmyae7EPThrrGzR+ieXVB7erIbjCjItgBh75VHJlFR
b16uxcCZLl53OOe56t7CRO2slZ7XwNOMTZPhZnubabl3JkuTtCcxaJhIksuSDdF+fskIZ7hYqR2g
9Uj2urOtG65qc/EMpIY40Rj6rG24H+btpKdPhA40DNAaFWRgPwqjOYvegXSnM6RVNXqWzQgZCovc
ztY9hUswEEuBp/9yZ3tadvbt7+HE++7i+EfdcJdgO0Zm0fzcD2rEbbtPULXKnJp49iYUOrQH7TQ9
G0jQIUnGP6MR16C5fbBNzKTS8TPgzu2sRTChiDu5sfO0vS2iFuLHcEQKah8bfL5ys/04d5a4TL3r
kB5G3IPTgKEsKWfZ3A6wusbuc8SJIYxTQ0W5lbLy0Bxk0+M8Vl+R8uG1vojxEV8DA/Ah1SDziQdy
5vKD3VnbqOnucMioLoSTYNaFJ/5OOm0w10mygyK2y6IquktFPL1WqCMb9tbGdFxxz+g82uSN+xC5
WOis+GLmbLD/lldy0rbRSN7MDGGwJbDojBv3K6P/akP4DsaDCqupMvTJpVX7Rz2DZIS5LmRPbNbv
y/p58Cv7vNY1Ete+HVZaj7/QIAytPgSahAxhdP0PzZ1f1l1vpmW500B2N3Ey3a7/0DUxX5K1/gzr
gBkkDPZAStbJYjp3sat/l7XlnfB9wYGiKX526fCcOBgNjGqcA36QHbo6vCBzgt+pw0nL42TYttBW
UujH2qxh3aGa1yIbT6VV9vsl1DkBe5FswbT0g+ldbDeWO9uq8k/qY46uLHeFjJIb3ekp0tQfMTSi
WcxGXHMp49o27IgDsIegi6hsofrapwi/Kae2HoVfd8+R3YidbBfy0O0Kz4IpYs0lQ3+CRH/LPm5z
cnryCnqmrLL9gMfONRLmdBqWV7z4mosWNWR7kiBIJ6o/0v83x8GP9msnOeWViZexebDaqfywnmDr
A3dMPYfBE2IdkQ6Br5XTeYVG4IVf7RkaSJly52ZkoW3WvjnTmVE5JV1n5XrtcQ6nM5YJ5DJ1l8Zb
hi3EiWds8jilsY8Bj91J4pTyEd1AOBeosmG934jQmM7GtOxrAh0vUn3B/hUCWKZrQa5KlKbFREMq
mQnmPPGeIE/jMid1tMWzPNpj5pExDDevOJnFxLvq8WWKwAwt0G8KNdJmfeyHyNWaIEwaVCiMjrFG
Nr/pPsRQDR7YS8SkLsLdeRn75Ec8+OcomhGMKQoAlKELhOxXUXR3AuzmWiC8ctwMZt6MRSsWlEGi
309WZG0n52wklnFIFK0A9wVnh4vn3VqNJnPdbHIQMvzDyvEX8SC1vM9JbgnOLPCwWWcVwaV+NnXQ
OCY+OfeNMx8je3D2EQyiq6xZ34D4WEbgqGHn32FXU6thA3IjHQl+ZpbnxS8Cu9pWqu2GSFrBRmrF
rvLR9CeeuPOzFv152KQXpu27Ak9Ll0cGM9nfw8f4VEru1m6pv+ZhWSDBng7rNl/cGTURT5pv82p7
enfqF0jtmutsXQEtR8/L17Ihe3DRW/nrt3G02MM+DXh6wWINpX62BDpQcLCump6YsqYcjcAs7ZJk
BrxwJRZ9MhriQzu1m1zHG5Dr5zPuaF0we6hussr3905Pzpdw7kNET0mipw+DkC9tBCGmkvVPMyZS
YT0LCJPYLLZ0d3hRXrQU7o5HUbr+J590xiD19Xgzshm2BBQT9NbghdEk+tbVUKx7BtEjrYZvTIED
9V66ucTPBVmmi9Sza5KrNwfRVJW3URxjF2bgLxaazUnwuXEoDo8TZryH+M5xG3EntYSgIpLdGuaE
VzdP91yoxdmZjjQL2iZrY/fizeJs+smAQOauz72MmEUc6iSij52c8wLBG3Mk9acU76P7WGAjM1kS
68AyeUyrg57N01Ys/RhM+CiI0PECp2pYT8x5GQk8jiacQTFgn1GN+biPHPjaeFkj3p3woTEiKLkR
AQUb5wd6ImxAfHVo2Ik8eiqLtLGLvZnUyz4cmwVlksiDRpKrlxBXt0l6uoM6y+S9YN6qwdcNBmlj
YZrCyMHwoL0Ir/8CboO8tUpg8eO/INJCbBozREJbMwq3O3mxFMOkmHP/nHgvi42iIrVzUpqouJaU
iKwqdeQxiU44Je1wH8X6THGkcJs6pbPh3Vd5ITFSK+DTrWkYIhznW6v8NCww2DWM1iioGdMsNdL6
NizP6zmnJg9HGdEoyLg/Yi1tYzRG/lPbadvEwtpwrnBQNSys4Sp5wHIJz02FDtRGBospHbeztnhM
gkZYesR1XCx4OIbBtocccy988pCGvK3UPh+Q55DwmQsO3LVYrRN5qw/JePIKXpM2dbdNgyq0lHnG
K14+6EuSbUnjBo7rssco7I1jZOI7PrK3lKfRo6Uh/EnoMuAHfFus52GZyDqs+qfFF8CrkV8eexdX
nsjC8zeJKrF1Gu5PbaY/soGdYfUaWERp5r7Hw3o9+6MmyTZGsxiPEYEKZQrX6WvV9eJEkAerL8G3
aTCyn+sOwgdiG86gZLwFPlV6Xr8D3gQ3o758y23IneSQeo8082e/1V/RI1RPGoaol9iwi/t+3K/l
QIMxLBtOj08wx7n+lDNjSMiS48W7Ro11EipX8g7bO4MLeNJIhVYQ6Tr6Xz/HSOTkMhWAoNGtR9Qz
TIY2O0rd+Bi2HUMqBT0Pg3eycwGHKCf4LJoKZdbJdWnv6BZswOrJuBkii7O+TXE060t7jxXHiq4a
g8Zbrgsov6TBAmPhpVtpaJgUNTKXTrwDmUHe+91pdPcDnBYMKufm22KYZCiEZISmE3A6itRyHy7J
hZFidjBSL75ZF0FEc8b408BAacXgeUbK0RKrqbS/74oUg8dCgAVPs0b8UnPFfL6hnf41VUaizf2S
w5br2ynFaWfwt/j2H1Ykfi0m5gzpMdqvgfiO+YW7gsGetxzXv7Ck5tFRXjFZKsmOmOzl13eNqvRl
6oX7633G+P2dKUOvTTxMB4v2X5WoARA/qRtLZ1zXOgxIhvGRWHDExcGpwlTL6baaevzrnbYqBrqB
sEJJ5EyBxRevpzx2KqLLEfO5cS2SS0FD1lfbpu1Rd1JnK1j428XrtJPdYoLtGfmudboxIKDV2Rax
+DrlfZDZc3vN2uxJ2ScGYZlEDBosaNb6XJxSTbvKnmmunOWRu3zZxkRj3iziHxxdPcowm46pYNDi
M1FtoRdtROxpL24zbV1Zf89tYWy7acp2lWXkkC2Wl1ni5BjN3MZwW+KES3tF7QeKfxQ39idhTEhL
BzKTa6xeN30jwO098SVt3Yd2GXQCFqev6z9BTXaYs6XbJOsw2le0biuBXIQHAlo9snnXqouOEePx
ykUw1BffPIwTEGpFRpCgLrsfsoVWkoZz/Y6G1xXn0o2OfP7uFk9Hck5jmQWmk9EZxSlOA4XVBJAE
kmB9LV6q58eUCEzKHr2cp6MRM+aYo7b80KUhUXQvvpnEVxFb5zEe+tvESu8nHwC/Me5oXLJbQqdp
ZIbw4inQZZ0nTKMgZAk0ZosvH9Ffqq7FPpPMBRIgfDtF0O4Re+yV2W07ZofJz8prbLkk6jR1MFSm
EkaSuNBZuFiSjQvXnGSqVIVRMxhLp26+cWuTpL5JDpSZfk84L/o0b44+jnX6CPyCeDaZ3H/KPK2P
xkMWhywlV6VPuR/iHrcff2nv9OeQBi6UeXNa7HpAclX0Nwj9KRVT81CHRFhlFaGijazzY9kODwPO
Xldorp+cOtRVi/RA5nD8iJWBinWxg1CHdcqVcF1b7yXE6txNGGM3BtGuo2ghbw4ogb1pPBHHdVnv
IJoKfVvmBTmYtXNTGYxINXKHt+uUtsIo/qwhAZjL4VPVed4+rE2sk0OdON0xYwSERvrXxh06JAki
7GoKUJPJTFjvCcZg7j049hYtccwUv9szIOn2hfkkJ1Aimdb5VnPb4d7tKHbt6ZVNMvwicmujHR+Z
Q61LJZvEiR66u6mYKR7Wk54RKsjmjJ0to65xE8/luRoMuUlbE1MrRpuq9qzgeN5YoZBY14N2QHv4
Ntn28BRV/m2EaCnOUwJ1YjuD5Y32qI3c27omLc/USAjyTGe/1omGhwHYNCXO2XayU22bZJEluF0g
rIQoYng3E4fxBuI54UgK8iADUTvGY8di7zD5IcoVDzpr1F6KkV/BTJttXxfZPut1TGzn/DS6mn2a
Z/821DJ5zTLrioF5daIGGAys/Bq7uZN5zd9LomNfDMOTORZEQ+qvs/4FR/h6vx6o69VODmC86RYs
ORQ3zYOoS3ou0F77YR2yDhK7UNZXNBO5sx4MkY2xF56T2WbttTExc26T3D+uDXnqtJ9GWL0yMwiH
VOfIeidFDfUX3sHNjozkSAV0DLSR08MKe4Ks/HMgtUtxN2rzK81VSTEID8mjm2LrBBUds9NSx2h5
jzU7OSDrc6NsDYZes/frj2J3tbTsbbY3hlQjTzapYB2nJzN3LrhskQApw/hQePFrxsm3HUnuYjZc
tXuztRwihuh05cAHja3+c6vbD4BzxnV9ClZi/uh1ChqPIRlKxRCeR0FzobMTGGOan2VXfwJaTIjI
ni5F1bq3yWLUiAmYwuApXRHv6ZwSGVubfo7w64gZOpfRQ0TbCgW8YNJJnbk4jnWPiyDrmjAe8DBr
kwhaRHUe3rZ1TtWwHEqntSE+CKyH1cqZFV0xMQEPs2fRtM8zMaNnmxCAHFer6IvtSf8QUhA3Zplv
aDaigBYd1FMaZD1m0cDo02zPLolfu9TQyHhMcdYD1MAPrU8OVdYn6F/G+Zx08AHI/mEySmoqfJH0
KcXYchFxci4H4+vSzNkd5uIhopX5qzV0Bl1U5FxVmHqXImwoNM6mcSDUrqib9imsvuYOCI3KN75A
S2GoYBQWUXAIzRDknw1KqX1u1w/S7Qkfr8gtrMd23IlSC5yQpoJ2wv2czfpNg9/IzkGqEtQmPj4F
6l7P0dNTF8KRyOzlk5nQNZOO4h1IQoQ8ZlHamkrMTv/2ua7c/kOEFYCwzY+JYjLFi5twuDablnbz
kBRTsllLHUrJrlD58W39q4aQmkWAWusBRRoURb9KPcwYcLEUXynA5JGXsZz6sb9qU1GQDeu1T5Rk
ut8V26jtog+J7xb7pXSdW11vq4MviujsglOcsCvLD411qore3nbETtdDdMsaz65QLYnZcaEmwV98
KkRcPaXKETevcR3FR+deJ05HRlF6wcpUL8/SHXQQsGR+JpMYgTuezG0WP7St+21wGYjEVQJ6Xz8R
69JdUUButGnKLy27uEqtHZW+iTtSiD2OlxAOmNOGpU+OLtn8cWJg/WrCanAZwHr4jurG/DPF+12r
sX9biFjY9ObHzL0gFGlupWWdCgeDpCLCv93uZmdblRGorei2ljHMgR9FyvDulX1FbirELqb/u9En
wSeRCdBn4jvMzjNiNhosZNHU793ZTC7G+M2x+JRaN0l6tzkP+nn8YfNb8lr8q74Ur2ZCjFIkLCIx
JhXwViLmD0sZn8tKi85p3dpBpS8vSzKo7RA+F/ick+d6zHP3uaKJxP5ooO/3SerM2fZEY3OQCiyj
vOiQLiRO2Ia4X5wGc7LG0p+6Mv7gGORu9EdSLTJOai6mm1QviEYGAMkJw8D2MSSu1AxxsWSSjLeu
CKo+hzXhEKGVkvNBiM0uTRu6XYnHYtpZzAxjxL+OAPsECEGUOdiK5tEc69aKz1hftwrdrHWXmSr2
jzCTPkne2MbNag//E7rMVNafvLDWgSKSJz/FXcqcBvKpzfx2FJtaRA2x6OUGIy2T8U2IoKwlARZj
xciziOcQ3/FjepojzT2lfumdYvVl/eNoeuNGai7qqJn1uDTm2VoK/QFezE730O6sf0p7wMqsI0ut
DW8bazijQ8VWnVzXBt9diwaUlmYgSZJMtcgtJVZ7rbNptIpDs4Nh0YA8d053A8O82DKCF2g1CP1M
E+67McSCtcWFJwx5wGfPGjP0T1y5WAVaGzv7Zkafrab90HBLRqpVjDuy17qcIbBw+s04EgaQW9aw
yxD/AHUup6JuC/K7qyPuHcRqu981/ctU5M1edGAGtrIpaDTOr45iEiPWYq+T+itafI7dMHsek77f
eHnu7cJuOnv2Eu1KQCYESyDmdvrgjo2AQMm4kyBR1Q0+DEgkg8oV2J+K6ppbBcKksszuSJDRk7DE
ITVKuXQwusJM+cEw8KBu9VYcUjnTLoxCv9EEIaw9qzCzSQXWI+v+/7B3XstxK1mU/ZX5AXQkEv61
vGE5euoFIYkSvEfCff0sUB3RV7w9V9Hv88IQi6UqFApIc87ea3tNS/5xgrZkbKs9KW3tUQ1nI4m0
o6jzxzmEdRGTcbmZ7UpdHK0NpMfg2YngqcV7FwcvpWm8GAw0STppTJhEv5GnsoTGzzCtBjyU/T43
CJ8VZozO04ZrkHTikEq5qhwFMXHs672ZQe3UBuEeJzd+8kRWks6F090zVuQqwz8m7zaYBDxFg2pm
xIYhjVE+TV97HYxAYiKTxuCHRgjGGxDwcLgzzegEc7wXBL55aL6WTlqx8J0eBj+4Tn4TbqgFbrPq
oHx7PKH/fibj20ff7zq4TMdFFeT6ujFp2WjuKx47Aw6vy9KjdGiMzYEBEXxVyA/IfeRD7+nfPSe1
Nz18oYXnFj+kVpGk27qbaHTlHobCEabYc9zA/kmb4lmawTuJjnjadZoc6AzHC/J/bRvm2rkVrrut
J25kvaLszxEdh6FtWUoB7JeWcelt4idJvKwh5u8CesWnItS/u+E3JKXJ3Tgd7TAhcEK2zq4kUGPh
e9QIAqEOB3uM66M99cfJAMjsBtUbmSUwrwqTK2nwF2XvXsxiNrJbZbezJrKl9c5cofL95vnKP1V1
96I9mjUE0R6Sw9JT9EsTdyAyOuWron1XXDzRnIKpEVt3rDbSyWkjeV+HEVl4UfywrF7bKazgG0Eh
bNHV55oi7apXLbAWKl3g/uhvVGOwGLNmqU2EkVjtF+GjMSTM9THN2EJWMcgpSA/U6UquhTKf9n2O
2DsbxqUW4SiwQT6PnnUuSt85sr6vbrY5UHMN4whIQU6WI8HyqzjXDcI7Lfso2v4Szr9FgJSuJiuU
Y2uxJGSv29dvvcTpx7p3aeY+aZI207u0nBXzlELe6/grkVX6xvW2oaeXT2TQBKu+TejrxdA9GxIH
SIskiE1QQNuIyv/ZaExwsz8Psi3MCG/faiiJE6vJV2kngeESAUXc+6BtxrTSbmVVb7mtjQOT7c3p
m3TXZyFAorQKH7umaQhUdE7K/lGabPqwutlXfUqdqyv7+tQHxCrNDyUCkbcjbXDIHm7tgTF/5Wo1
UZtWdDSnI/r9q5YN+nXgROKNLcnhzqIVIbTtsiTmBUk/Y7CBmO7OKwP7oQw2WppqO3J/QPmjUlwU
QdowambqIesIwLB919slfU22JAIjgt4Z6nz+uXWCEI3dSmPHeDILormoAn2JxzTZlv5L4+vV2lb+
zLQZuVjFsz3JrwZCsVNcc1byGpJqmvX5AolIgd+6iSB2Ae8H2/TEPN0dHADrKXEzd5Nq+hnBy9dF
7fNbUNkxc7W/yrJGwvo3XhJXTsdq45qtPHz8AEgY7tEcrpD31RurgQKgR1Vzchxi1r2iexV2T6cq
yeqioe81/ztG/rvOAHCT7qOFd8AgIQBNwF5slslHuyqiRTN62qotqRykcjj2iDcD3OOsG4nrayuu
I0LcuUzsvVcrxn87dqBQBM3JmN+6gwkbNRSfAsDdVG2rvcTOtzfJiEDm7NKPo82V2vuOGpzXue5D
dokmiomRIQhiNhNcqkW1NoZIkoZ5D3p7lUz2FmNWpwGXwNeSx9HNyJSEZFzt276+1y+htI9hlFMt
oDPOHi6/jbX70tXQ5f0gJHezz7GewjBJiTwhnJcxnqK2xzqzgPofh8mj42nku/hfRmLpKE25S1jq
8VodEy8QgGYKqIvkNLuJhXYgoPIv23BpYqPedBSUiW0yzhVu2yXAZbZ8ZFMdCazXFv3AaDRmIUxl
SObrkjV0bs+r9Eze21n55lFupwZF68Zr4vUgjYsdw4XyjerO9WJnOypUgYlEIAREmc4UDKbQfDPD
VN+0ADPwn7rISlqOzvJdFuJ4oki9HdDgDNq7X01vHuI9GwXROleziBShat6AzPfcGXfUhdEiz6j8
dabxRRlhcKDr8eCJ7hobhtr5yiCFBKcz/jV/Kzr1laQAssgn5jE7bi7sXyn+Smcd2GgkK8v9RqHt
yRQllaOEbAx8tHuak3IlaK4/iCG9ho45LCtA91bsPEcY6L3unmKkj3TAf+yHCB5SQWBCa7ZfnMEe
FsJo382kxZA8cx+IdFC0DR0AnEs6vy+D630RrX+PrQxyoyY2dRuvEeWvHGXBLKyxesxhu25CSC5Z
NKha9YQ+Yb0sG6YJjahtGmf08tuEvK9Y4Rdr8QvyDy9ibegKFrqs6K9uj39bk9Ee7Pve1ExoLrpL
uhS7YgBx3b61u1VP0a9pXsy6/9pQSAHPP94Xcc0ej6yW1MPq7LBvC4udDIK3FofYyk2AIkbRIxK+
+7QIiSVPXrPSaldsc38kRvrusC627Zuh5SStTZ72VDjlcZpC2muOTTkFPjWE1igBtxUJwgAy142X
UKkNDicMqEBM3quZp2+NnVBjMZNLhOZ5AvZ21Im94KIsVm0bQojJtG9Cj+UK/upd3CdfiINJEa3Q
huG8eXn0pmXJS2il9x6LOIQcoLPtyAPxgg1r2+RFSzGgIvRVOgfNpyrY0HZf1BjxqYyO7+64muOw
yPW4Fr73kDndexXb7wA5qqXZMo4HQPCH2MciiMiRJc0MOZhulRz7e+TBBH9as8uHaFMKdo6BjLwf
2z1Chv6efY9+hSIETMDlr4Epgu3QsmwYnKy//3hKGMvvaDlJo54f8guVnCti3z9e/eMhRPPdWh9c
Ug8/3iIS/l1maObp469ekTHR6vqXX+9g5UDYC+WZpHfP76jCdulkTXn99epeYuyrlBr0f14+H+aV
tJYQ9zAfMQFYwT3UkDgK7f0wDkiQDG7sVKd4oNRVUkYahua9MshQsYxh5wJ/gYnDAO2l3xX3XUaa
ZOGW78HKy2tqK27yw5vKhR5gAoRYtBO6dzTzfD+iXGn7V+mIb4ggt1WM6AbywdsUBTdYe9MqKdn8
2Xzrvk9trQbxULXaHbxDxdFI9PBEytfJNKKf7YmdKH4mWvWShZYGWD3Jlt2UXhzwcb003B0IOYKb
guELMAttzQDp9GRySvIvju7ZpQ45ulN0Bqx8dQZrgAWIobxi1apL/aQPbbgK2nsSnAfixMYNXryJ
c/HcnCvB7D1MzruZXW2t8Ng6EeLcGf5z7BdoHU3/iK5Gt6lV+E7CSqxDO2CFXEnUE+gNG7QSlU7V
nfgualHBztaGL1Ncq230YIwoUjSMgW1KmFNfOxphCGEF1YBmcnOs3KFeqPIQTd1L5SQS3619tWjk
AmnCJ5oLQgxhhoUFqk07nCPp4hTP/CR+pnaw9GNSlMCKNqgjwrDCvFUQeI6W8y6NSOtoUzD8qUfU
FTulNiTLbvLNrebG3Dput6flkW2VlZOUOgsRBcprg0UiuRfyh8hQA9TI35a1yh6qBEz7FBPcPmGv
Qr4RiIUtkoVJBi5r/F1vetc+KrJdURfbhC+ChkP7Fjbco6WtTlMRXBuT4Mk6Q3Xj6vKQy2yV5+6c
rcN03JSMtQaRM1Y2EvAapQdAuOPNMpK9VdGKDVjWJK366rMhKBvwC9QF6TDo6mpNETNtXLCq7+U6
MSM8YGLCNaLhsSgyQjoVKFK+lm+I4eKVNRALWJL/lo6uti2rgLnWaDmPgfal64JvMUH267CNZ08Q
23FiDBdl0dZwm9jxgAq4nwEemqZcdERQFmvD8g9BQvEn9m4CozSDGN82ivNDAHR23ZN5s/byCxO7
+5C2gGQ6h8Uf7hg4q6yeR+ZmrUuYhWNZEjkbbS0ltrmY0DKmw6NtA+erfIPwiipMaNTEFfvHejlg
i+is26AVr36Jz6K9Y9lLvhSRccvEbZ+E54kVJbyuyr4LrZvWQaQTOoXMr4XpAKxr1dRWAdkIoq9P
wQEbJBg3372BJww3FFhXmFZQK06PwHrogROlQLpdu9ByFpYZFf1QjcTC6SHUjkii4UkRCFrk/JFm
6+XjwSBcc8GW7A28y7ZKmFUSFcLMGLhymTPwbWN6jAdJZMFAyYtsh7UMBwfJBeksKiYGqx+qWxcO
b34Hx1FV7an3Mn1DHxDdSj85rNKnNVlxLoUn2nfTrN4IHapsxkjOBZTvUmiMHCUZa3nltN9KBRrv
dfLh1QbK++kRd1aNREtJnm5q/LHWSEmayACsh+DddFZ1ae2pUiP+sxxYnegTyM7xnzWs/XwX2p4Y
nHYl6/4ca4Q26rA8lyJFE5Ei+BWGxRQpREuwAgpQyk9NgrIkjpNrNKZfXY+hBXeRJHUZpYGjsR0v
4LosY9b1O9MgWSkTGb6QKH2tKnrEmAeREeQ39N5snTPmXGkNT12tdthqfkpjouRDjtiy7qlOIKvQ
gUbVQJSr6Fk3tB84taQVhBxR9aNFRJDczCD270VGbbDIxA08wVc9JtUncOqeeGNAOaq3/GUnYXzg
x2fvSbKKBncKAHp2l4NJ0ZMQfGrtWAs9myh3B9q3oSHAj1atlbX9mw24MB2AB65LV9MO9HnXfUJW
upM2P7CmYYeOPYbEtD4CttbPVuCdB2Hmh4/fOt5zj0GXdSxrRh9uyFJNEuT2sGWIRdBJzWQdacmP
WHVnV7XtvlcIevzJHteZSSZBURBrLop827NUHK1sL4ve28uUEKJaCZZsabF2ajoxVDuDnZrHR/im
xziKHkJXnttU7IvJ0hdVJA2aW9Y90NWvOFJNJtvh1k5EFzfQimfaCEFghAInzxnSW7ZkgKbIh0cg
jZ+WjRazke6nu5iN44I7jCpSRIAYDIZjGtABqQsExYNs7vMUq1fMNECw6FNkoLXP/P6KX2xa1ySo
ZWwNKWgEC4/MwIXFXp/8hunNd1HKVuXXnoVKPpQ06XSde1rz3zRkP/rcfNbGTVb8jOkc9oxyJN0E
L0aoUcarqB/2DzUthCH2KAhgftskxvjIInmtIpBmZlmT0tFJfafpzDBo2EtyijRa1jBgjuR2pQuD
/PUm9B/cgOSW1pinjWkY8Wi1/kNAZvZ2NjKvnPlXZHfJNRbuVlC9XDQVjalhvoRykXZHQ7lQ9Epp
3426R4ha0Dx8/ADq8V75WnAnJ1E/xGowdmHEOf34o3Sa5qFOgxUtYPv68Yyw0TqIhjktxPk1Aq3u
riaBqB+/TfNDNhBVui65tvt4LI0a48jzofXPr/bxWGv17Cq65PTrfw2evbUtVLcfv378kPpTIER6
/+8n4N0KlTs3WG0SaM28OAbC/tpSKHn0kEegyqjdrV9PzqMWVK9yrLPv8xOg/VePeqNnuwABwZ+f
oJvZX17By7yv3fwWUnOz//oWKHhMMZX/7Qkk3v46ho+D/C+v8PsT/nOQKh9Bkw5xtWR4KS+hPbwU
g1uxuQrVXYouCemorJ/dpgOcjT6dRgF/5btBsmCbybqbyvq5K2dZqxv7m4+/ul6QrbiRw33eWyxW
3T6l1ZfC5aqhJSp1NrtoBII/E3DtsflZ6PlGsnvWnFb+KEJeakIJvkCwZtc2HTpKTYt4Sii6UBTd
gYhU73ofP1mxXX1NDIt+HoHerzYoTWCZof6kLMItXYQ5DyXynFVGFPu1mkOZkY6158Hi0rQ7TGeG
cIiWSbvuqQ314Ai+iw6G5nRPOqpT0plh33381UMxfWJKxN46P5mqbHmuDPPNq6Puqfan7gKg7/bx
m3Bi4zpE0bHIWvoHtWj3aWEOZ+AEwzlxaPygncAZaNoprIT5wY8fJa7ZLFNvOpuDZ4ZUuK1vllN6
+8xGh10ldfVmD3NToy/qKzVm80pv//3jcT6stsJ3N+2L+WnyBQhu+CZYF+7bqgY4kHrlr/+sE0d3
HQoWoSpz4tUQrpBQeuSfUlJWQu/PZTtkO9f3KS94s3Aul09JNx4lSpOmHFbaBBhLa/KOt4tes3RK
H6bKr1exg1pr3ob4kpVVEKXrtGNwHK0+O8Y/GimiJXnO3WNeJBtpAYQo0yI9IJBZAxxEBI2m14Pa
nxfjeD84KGVjayXtquTMIXlCAQeeWBUvgTRYNfh9urbxihIQYiOACkgBrcu3KfB/OTz/P+7pD7gn
AyPH/xv39FCkRVbk/2ffpF/z9+av2Kf5P/7CPum29y+qcITKYZE1yFnBXfML+6Rb1r8snduKhq6U
0rZw4f0770az/gXsRbKJc8GL8ESJE+nf3CdNB/zEZo4VrulIYVre/8J9+t3p52KVx3Q4vw5ARKrD
n6EqtIJGGwt4cCWLQkfSZ0C0AXXJ2p3mWV1Yf0A5/G52/PV22FD5hzAxHInP7j0KP5qbhuFVS51L
AUtkjevCWfzlW7j+Mk39laP03z6TYZDqAVLawi00H8Rf7ciUCieT3dzVNRpn0SJ5wXfjOGgZ3Vue
GuoP1rhPmQG/PpSDw9fCOob557M1LjSVxMWSRtcaacIy0xAjEbpaLHwHWJydsdqUXR2A6dDTQy4S
/zSO8izLcToHQKjZsMWU89hPjU58/ecz8buf7ePIMP46pmFaFPVRrv9+JoKqtfVM6tE16uN8E5jq
MYbD5Iyq39k4g1aOZX7XHEvdqpf/9Y0tHFrAVJFlQO2Qn76CxsbMA/Q4vDaCai0NSo/GUN8dvCbd
+INij6VjY4JY+UzTUvuTH33+WP/x0s0fm4/qsIjm9gFe8plapDIJNhUyzNXPCDOncWs8ZKo+Sj0k
8pAwAaYiVK8WiDxH9dg+wXj84Zr4+4m3uKdNTwrs8I712fCloaZFoBXH1xHQ6pKM4xrEcUR5yB6W
VpmOUEGL91TMIUYWD/3PJx/6jyNdKLYWVYTZcv2X63+KUulD+I+vYWejFvLTfsW8HBICQZJf1pMs
qiKd3F8L92Vffv/Dm88eyd9PPvZQvnZdMKxRH/5s0jMa9jkEDl1TT6ADCWSzshAoY9YYNn3LF0CN
2iNVV1ctpZTa3edqrjPupdkD3nba+tgE2m0yO2iPsjsC1u5XUY7RiQgBAPKU0x7ZTNy0JNnSVJPb
KUxKuAIU1oEgLGzjAd+NOhpDLLdmr5dIzvdhFA+o1O38pbNPWUX7USROfBwVaT9rKXS6SG17H5Sh
s66zJrhLkD/VpqpI3i5OSJGCIyVclmBBUB5VX7SrMGeXrju+d7AqhIZkR9PZzgRgaQ4R/IGzcVpv
OVTaU5Sr8hjMPwYdIpOEDXvLw3Gn5UgcMUBhjqsJXejoRXhUV5Z5bUPwdsdvTdE5K2fI3bVXJwQ2
OOUlHpMlyUXdVc8ZpuX2QaCOfWj18eTgy2994twjM7w0OebYziQl1k4GOkzY4uzWppyjlYI4v/DO
tkbafnNMTEsFtrHEe9253/75MvgYWj5dBphJAeOQMYCd1vwEHaBrElvh5MfXHrpT1tIjJqe5ugKD
opcp/WQTpRHO4SJJT+iVyq05uQ8xWwbaCm59KJWoV1ZYO5tBN5I7ayLCuOyg8TWhdl8UUr8rTOHf
g6y6hTZLryish7uKuHOzT15LM4qfrYGBNrHAjxQamoPBQbqcNT/KKlLHzAt1WjxkDY8kE9Cb4IKx
anO2PiZHdPENlNrhOqDLXjZGaz2OvbdiY5VfCy6tQ+dad7bKk32koSwOKn9ZBclFiXiD6tk6jPh4
IZP64V0fhHcjfYRjHRJNzre78EU2PJEO0uKTosqKRN1X2rmbxM60rKtIK9bYSP23VFuCdWVTtQuI
0rtru4tu0WUDpI6w0fZXhIf2K2W4I+ejQIg5uVvdk/0SRV70B8O9/PtsaruOIHgGzBBcMfPTHGKP
GqoFus9XIQrmNBo1u7hT51Rv2MOkybgVZuBvbE+LafSp58kp+xNpp6DNkRQvp7YmUraKh0NZG9gv
SYWP+kBsWoA2PpPAgUAIh7IftSYsVd3OJIQN4Dy33hgTb1f42h8s3p94C/PkwOdhbPQkXnY4D9bv
oyMte/jWWR7T6b+VU58sGI4p0opeQAQbAVAjj/JItfPTWgJBFrBVMjb6Q0CrADQjKubXf75V5hXg
pxHTtVgImtKcVyy6/emIwnz0ZNKK+prNGZuBuZWlFZ8T2tWLSMvU3onKbZEY0xmhCxEY0U6k2jpC
5PukS+PskgNvmxnpsvrw2irvPsnRBLUF+at/OE7x90sBRaRJ21MQGGIwt/1+6vrINgT1wfaqB/XN
IPRlgV36u1JpenScUidVGFFjRkK1svVDSs8ef0J5nSzzpFke2JykKs4fP5qggGHexPWi81pUhqjO
trW7q3Sn3Za2jHeUgcVBC7Tp3u1vKWDjJ3rO+FUDf7r6dHGcRiBfnicLdOGzjqMsiGkQOElleGFf
Pa4NGzYwfdXoSO21BLeCkFqlZEZMlf2NiuW2qlrcA2KssNTgU4rKqtuB+iSEoZLQTp1ioULQVaNd
PecoyZHM6d9lFlA3iV/axFaPXln6RDek6cqesu5xygAFmyZ2HnBdx2zCPkvEXrsiQFVf0qG2zwUa
pVNBUFnN5XczXFpO0eSYgAyMJeNoRsjWHcHdLcms+HjyJm3vGlfRMIgI1HZEu2STSQ01wERUDVp/
tDuRrtuWi1IKGsRxHjwXqepWgfdSGyQhZxm+oyhO7Ds97W8JQXdboxfGxtKtEnJQh0HH1e6jOUpH
C7zmknvV92IynXPgUdZ1Ky+4ak1crP75MjL/y1UEmQeUI7I1eCefV2eSHDa/F1Z7zVSWnaoYoY8x
NSjXhKRfm2bduiEWYKmporzUQOX8BvUTgVDphood5lrZWyhtUdy1mZRPotUxxwHXrmKUbKbJ2rIK
4uFZ2TH7FyT0aYREu5bM7y5ejkbhLwAF5b50uO/A96zdNgBZ4qfEPyn/ux0pXDmBoR3seMaWurVO
FIwGhRAdoYkx4+JTxweE56qzo7qDFeXmKdcsd19FjPYabrJ/Pl2f4ErzeEWKhU0+z8yFAA/xafzV
9VDQycjUVbczc9X31qvd13zJQi31rMqvzblukcUGdQB2vPppmBHm6Ylw3n8+jg/W6O8TOioiiCTQ
YKUw/sYw0ARlUsZjdXUT5BStfnOK0T4NvlegxFE/nTrovsUpW9/AIN+xte+TcrjA1P6OfgMhCBI9
OtICJ6eHDLBKtTt61RuFtS+f4id9GMdHPZDeuWhYvZgkZTxo7vhQe2g3REkDMIyKP3wi++8rVU+A
7nPsGf3KBflpOCtyLv/S1vqr26bIre3M2GVN1m7cjv4u95U4mmWAR0aZrLZ8omzgr5ebsvGbvR8S
pDkEzFx+iWcjDqJV6hbAEoRt9Xew73Zw9mOMW++VGIiJaWR41qroKooBdXLajV8oX9/HTYpG35+C
U4K7gihTORDcGqqtXsY5+nYcjIEevQzJhAg46vWL70P3yx1VrmRcuAvoYf2zUS19iYYoqCwUA6hM
+8TAT5yWY8/dRN8nw33eFvgfHbYLxKNTx587KuexwU02WuYOyqd1JSqOjMIG6UE6eveeGYsNSoVp
FxGNs2jQjV3IdEt31ZFaH91vvcmvzLLdH7bu3u/0Lq52nBECWAYs3hmrKj4tG0lwUnWDfuIa5c3s
64qyAy6q2eZDnbqsOOKInIktwd7TEr1YRGvPEZMGUY/WtIpYnKSZdspmgzCK4uzgxj+7rkAtBlOf
PB3C0lHs0LNOVE1/+NYMUwUJINHnsirzS9E/oFfQTil8ADIwybNomk3NdPhkp/0cb8GvGW064I44
ygdCHZQ7jK9o1adFRVTvNvVkuoocNDV+7pevHVeUVX71/Mm5A2PzoFzvGeTwi9GXCnm1W+4CWWIk
6pPuEDn9cIw0i+QNj+xOVcpiJUYzZgDEHoAxWK0ZN7FlGt6lsXDSKD22nju3+jluWFrYr0HfvH6U
PdtULdOWfpdlV+6Xqs1fDQSY90GHvZDeU7bwp7TZCnSs57aInwtlioPsBlIwFwjr6vlaSAC3VeYZ
d2e7MLNh2JqNNqGd7o9lH0QcjVuf/jDAfP7qWZO5DvAdGJ+OCbft07ZVFcoVY1I2V5Vq9xojzCJV
trkznK48kQTRLB0HrSx+3weHDvPTWEYwEtgy+ZSSctGzpbFa4ymPPNqWmlnsQlJWUEO2zcokKvCA
xAz+QOP+YT05L87+Oix+HLXrCci7oJpgAf++JiIn0u57rWuuel2DtnNKZyHtHj38ZP1h4vxv7+Qy
XhECqVucoU81lcDvhiyOjOZaVvEr6O1WG7joNKf6w4wzv87nT0TRgAKjYHg0PuPiUtWQJ88gd7Ua
YyXZGSOdD+o/vMl8Wj69CSBXNoZkDxk6pcffT1vWhnWq9KC9wuil299n+naOgF3phMi5Ukfvcmjp
YfxhM/OJquXOBQkWsJYDJVQaMI8+XWMskSh7YQ64ThUmDoCc+SHxxQ6UwLPFnXTLmOUn8Ag0TtRd
QIcd6PbwMxVRtYYh6/zhJPxtbp8Px5LsSOCrW4win+b21B46s0oadaUXvEfJOqyMQWu3BhmBy9wK
bybrpGXfmtouBXNSM7ncEfhjEoHa3P5w932eDDkUQ2cLwgBswgn8XDSFQ0ZGhVX316I2No45X8t9
+r3MWveGpvHrxOHcVZRq7XD0L1Nhf6vpvu2tqOkPYek/WOHgbcdJh6fYe+Sw6MfMCl9s1IJXwD3+
rh4AnvhpZJ6HqsK7EZonM27qRzxtIHr0P4wlxuct1fxp5vPKZUzpE0Lv75dXnURDYgdNf80N2a8w
kQ9Y2Xp7R2t/mCWM5rGyvWzjVVoNtBLPnZ74tyqyvEtSjacI6OGpy8N2MSXTBt8erCg0ZpehiO5L
vfnST408C6LsEWSO3wu0kTDk+vRmoVs+gWFfUNLZsE40L41HbChsDJzuQUr4zUDq7eRm7yEL0i1o
m5rSxvQFaXe0p4xyqjzp7/75i6Xe9+lWM5DkeQAsTfiGpI59XIR/KQeySrNNDXv2lR5Af+h1C7f5
uAxjk7wha4zuAhw05aTuWNMEd5p+bGra961veehQontPS7ODbWDVLIYRh5jbb/u4tw9aG9V3LLQv
PqYHJtUy/Kr6W9R4+moKx3hndngNXatCSxQnJrCccLrrs4OM0di7M3MqRJe3kak/3DLZzUaipmSM
di4iqaG1UqfZhQbillivKtQ0Orb7FITVoOvjxYxwP2WN8RCpOkWFXlq7qUYYprzhLBXAKk9f5iDa
diw/7Z2hAFuyaktXqZmow1hMbJhd7UpzE0xhUv9wRQKP1Smb5dCpfZpYxz5HLWBXEStqJL9LqhaY
UiojeooTNtoRqrRmkPQwmm4FT7dceikQL2ton6ggzDFhRredrCG4lN2EF8wsmrMaNYMaqCjXVYkT
s23EKTXz5M0b6myF24zQYMhzm5Q2hTHo5qUEhhUkHl13HFaLKLJ3op6/tWgA+ELHgK+M0gUwtOno
j9WxFkWGSstaF4V+DNCn33deTjoSJhXPK/ULdfdhFVF+2cWlnixcJyCNVMRHo5rwF492iaOeH9pL
ljj1yTYRrwQJF/nQ0GeNh244i5SK3BhvYzyCrx/cUlIsNk6h69spNVDC8L2tcj2elq4vA/TWZGg6
YpmBpLiTVYUxzAJR0xIfcKIHcjBkxcKOdjZgdOripubsNFt/HQJsu04aTqsBHNy1hgmCWLtT67Db
oDkyntjoOo/5alTNui8ayoMMUAcXvABVYP0SDI/DkHW3wDg7TkfGbJdpu762H0szrh+hG8GL6NqR
TfOwFlBRr00WP/Vd7mKM6BL2i9LbJPgGV8hqmAGye9kj5LNjcCeDh/u4q5Fua7qZHtvxe1vmLSNh
gN91NH8mcZ0fvRBLvJugVHJcf1qPFcYsOwE4LVtk6lGUV5SBIao5ZElmuvcDJL65ySrrZDYK1KT+
xmx4V9ul2nexQcVzMZoCTWre7vwsfYilmdz3KAJsza0vAeUtQAAgd1wDWKBrFNzPjUboeBJlpzxh
8FK9cx/7oKxCvzgEhExcq7Stn1JZPCYTKpIGvQDKay3HZoLjNYbrcsD+SYKY37X0+EWx1LTa3vUl
LrkEwo5GC+nE/Twu3dFjnuotgpAICljJFmU9BvJvlpg9EZZiX02HaJ2CzUAGmnsPSf+zk4yDhaXc
VzIgb2Y3PbtuWNwSlYYg0KLhWJiMPEEaXDSD0NM0m0bUHXW3sVHegG6yrplUGyBtvey155yW26Xl
CjLcnHJh6wX3IffDOhjgEERRd3RxoK/1BM1KYzVLA73rnnV6uJ+GdtNE4UDFwGnWJgr5js7/sVZ+
+RiotFyie6z2H792SdNsGRuPru6jFOx3NSK9x1jNSImw/zkQ6bnhVp4Lr1G3K+t17tawwcxbBfv5
oTQyiAf4gJe5i1PADsuXupVHba5nBJ0GrFT002Y8VsDKrh93cJjn9aqzE+fkoEGrk2sXgQsygVFf
8szKT1GJFLQJpnAtWxQV5O8o2HWhONQdQQNwBRzsnra8Oh3kPd+0LsaInYLuIzax3ALGk0GHCRSy
XA257oLF/fsY5D36o62ZVzrtEBS4YuLCSN3nDr5U6Nj5yW4iRdHIo/hpxO4REyUJyl3zIyeWOyr8
6JZKMzo61dSsoljeQr+Wq+J9KLWOud9I1oVnVSuPAfEaOJKJJ1D7qQM2JdoUG2Fbr3UAq7sQHsPS
9zV19OISzZSg2SK0NTeD2qm6t0EzssMdkR6SbVhcWZfn91KZpEQnR+Juq5U7Df+XsvNYchtZu+0T
ISKBhJ2SoPflpQlCJQPvbeLp/8W6k1bphBS3B4ru06eLLBJIfGbvtXd9aW9EXCxaPvmoJ/gMgDCK
Lul8ixMvu0SJt2v7Mf/HJEH/3LrwiGXN5+pstVnj2+bnCW4GWshpInWtYYr74N4stKgoUbqumr5M
ExO6Kg5/Gca3DI+Lz36i3tMEh/+o4T4GFv8tqj/ehgcd2GT7jZD+U9UD40O5qddM1wAx6lpNhp+a
LH6qAL2fHe9jjCeM2hCNNfgMt2YNCb7hWwewbON2iz2/tDziH0clbqrkkHW0bTDErzV1+q50m2QZ
E622NhoH3S3eMx5q4dk2CaRP2nlcWZjf6L5z75yFc7KRTfY17Mfo0Lb4P0DXqbcGMGeoSffJHHYG
YlLf6qJNiKW6rzxnP9fPcVioh6xAdkhc+NWsY3WzwS4udV2Wfh5EsN17fThNnfzhQrsTgcGUL9G+
q0mPn+3QAiTruf+/RTqfqsPEmy7FgSn+h2aBLJB5LMNRgS0aR2w8pGKFOTKiKiPn/B5hqICW8TEm
Rg6SgwykjRXo2cFNVPSPXvNzZyYNvlO6BHoywOZ/DEcK3RlAAKUpImbdXXEMRej6otH/e8X4MYD9
7TJiWkDc2D1WwkKv4sjfi2cPX77Tmk56i+8q93GMnE0YBRpzcshsYCNXQ+vJ1ZClXzGssdmacAh6
ASzY0NQgdJvKWHfllO+SOKl3LWdPbffmPyr8j9bo9zfJJyFdPg/dBR/+uUvtzRpIIn/dphzVZVOw
AfU8iYLcE+rYtFm0JD1KBW3GjjvlVMtw6XhtUJ+VLJszU6PG+l4bnvZYS5vRQmiurDFeqaontMaM
xY+/f6Zgsz9X4bhDYORzOth08ObnI2Ji2pLoBMtcVRt9xTO6ReXcf6k624ZPwDNIF4AjLCuQr55u
bDw3+z6MuaKlirdmbGj7CS34rhHGtDSZRzIdz4PHviRWMGkCDL9qyrZGUD9HU5ycNDs4fzxP0jh8
TeNoBntkT3sHvNPGQRXuO1LLtxApBT/sGytYtk1xo63NQqXrDs7iZnbJN2gKdCJmVNo0S0celiuI
QN/o/yzyJyu0bZHTXr186BeR2d7AOw4UiTmx0iG7S0S/O6Lfr16Y5Bs3rGYeoxHa87mBfMWI71T1
z0VeEcdJ73JtHPOgjV1/NPk8tt0dS+qVSKxTzytYlV/jmXLbzsoCT+HMwVBqamnJ8Egf2j1340un
w79Lk/jQw+hbTZGLSZcQMTx+SbSx6jhfAutcs5BWy7IJo23mVj1xQ114luQ0IUZhRIoq+dEuh+QW
Q54JVETFb6tu2yfc0AVhKquywApkVMYpvOOsyiRHli0j69F6jQjuOTcZBt3QlM6aO6SHWbRg18/R
mM3zA8Cpj1ou2fN5Oc8NZswpToO1HFrdH41GnLMxfdeI3/CtLJ2WcIW83WhiQWsKN9hP3ZiAHcKL
F4weMJ+uMvzKCi7kmk/sftzk4eOP2JVLNq/HCLbZYxA5+V5PIkxt/MdsA5uH0XW9dWWnGIn6TVv3
3c1wzfL8cWRH0zA/zM34S9rReQDIu3HyuvM7zG0nLw+Uj+KEiPvYybakhF/SyBaruM7S7SBIQ5ug
OfmtHLtDNedfbTZWh37IHhum6VdYatUy72xx7ORTUUh043Ewn3Qs/wccYFea1jeBRA5CYivXRY6b
sMgzd+F4rn5SaY0KNeXtmG14SuxkYyIKhY1UEPPVyOFc6OYju7AYCxbGGSW7Gb1lzGyUn9pTkiwj
iSWldPK7yTF//YAcxbZ7IaOYV6ya4LHWDcD+VlVWPvfNOyaTymzns26oTa4JUmd7Mz+GZFut8WIK
PzZF9MgTEFCsJk5hH5+DKOtOFbaf9XluCZwKAnHgaxtPGNEpKO10M1lGuKVUZX2eD/naaWxyYGOv
3hs0WXR/0VY1xL1PpgR7VWcJnDNwUnH5DA903NiuYPIbGdPKam19bZrICgYBJmV4doi7ubV3HhQO
71+2009bq9TxRobhvgi7eG9ysdSBn+li2CUMSlCL8mhWU3lIm7jaVgzk4bZwX4UM0JeeY+cHMCEN
oapaeW3dZYm9QEEYA/qnbdzMcrY4JAKcQQ1cgch+4SajSARAvxoEuCjGwl+qnuotF9n/q0SHFNHq
mADYV5dWb7YtYxMueykOanTuloDI9ENNJUszxWKTNWm+r2mslnXrdAevnO2de1f+0oDUnTIvQ1t8
q1M3WjPS9VY02s6prEmDyzLhU7c0t1qkeI6wyK1UbpJc6aaoclCQ1Ghl9pRvZNygWViYPVzHcRZX
Hk/pvs2z2zCSQjvKMPTtMu6RbPGhpFM/Hgl/CMlVrsoDKS4LY2zHMwgSfZ33+NZGUC0YKNa9mq/M
7GHo4uLqtWsTx3hGJ6/YO8OOTI5u2ch6oPwrr+EEo0A0Qm264SRkxC+cVfWr15N7DYfiC6UOMG2A
shvWMsWxlPh2mjn29gkt0loxj8RZTxwj3x0XNkLjpkraX7pVPjACAhNEW8u2bJ7WqVCX9N4QaXpC
PhrphVqGraQqjAuYbW+hChFtDM2yL6R9nfVuemg7pmNtJfApCE2R+WNgTJLRYx7M3ToKLHshUEvd
C7F4KQg+uCS6bi4NF5qT1+mbQtSMEGT8JQ2SeQ8Idh3FgA6DAhKCx2+0kBZ7bcTlrLwdq3nH+XSp
EXevWiYpG4stzFZWCWnNE3vC3IZnww2aP+JmyB4RyS9ismyHSOk8kxxn//cH9Mec/vd6wmE4xrOZ
4pk+yfhUwitnDNPE1uSV1Ml11oDCDhI4Jp3MntEstTvSJWDvNDO6uXDEDGjaD0JnxSLsYI8u3DwO
9+jzvBb2LmuTQ1TN7Wa0hL6gqf5uh4FaYIu1Nn1kmeyXY3sFMw8kkJz7DVp64L1ddC2qqx40+uNM
18ygpX405bay4/m1gxnKU7M+eV6K+wLsai0v4f0PpwgbuGTt7M/Ze5jpzjcmra6vkxdQKZWunC6Z
WFSL6B8tj/N5GyHvSlcDfQfLOsuQnxWeoh468OSFcx0A0pMef9+Dul2vlnNvJQeztpH3FAsxdfkl
Vxgd2N/CACxAiBu5pb1xlLWrIgeubbIW3gMz0BcjjvFNUSO2Ksrg3DNLW4Rlxd1pBTeRjMZO9Gzt
Pl6pK5hiDYPXf4vq6a3S4fd3jiBP2a3jZx0ls8QH507IC5SNi6GJjnpckbPMPbTRxhJ4TmpGJ0Il
1iA1iwcXMteyFRnCr1IbiQoIfEkXdCzzcDNyvMFMgNPaGwPvz8m5Qt0xfLgL/ka7ZIMgQ/2QCpY+
cDP3ratPm0BVHiZZV+6k3XzTrLHfCYguE84QQITLzmjJ9msTgis19zWz9HYlkuC1iPXsxQ3CdTMo
/SFV+re/X+SfcgjoGu4XNuE2SFDuykz33sf+ZxQMe02nbJfO9YPZDu2aFWqmvzdKgjbRQvGUqvzs
zff+i1ZsPevavwJ6/9jA8BYsQspQMtBWcc98egtdh/wjccPwBnv6OeOtLr1WPOdR9hURRb4F31ny
WNRc/KLsICheoRNhYUVB9khfffz7B8LI6Y+ynH0HvR0LL2KakIT9/olEHluOjqi0W0dqxVGK8UmL
p34j7mYRRpc0WFxb16Ig36Kpqn4dhchCcfJhYrZ4Nrs9ifICmeZDTEBlpLytp+k1jC1sdR97fcdU
YMvyadkMY7XUA0BPDVgTnEU7aibnKWAkOVbdN1u2/T4qnZOhdHft6ak8ug3EiKqPfsV5mXCH2DEQ
3La5MBcbdgWhYbrW18cKR93JvbfY3ZzDqWN6DCVIlwcra40Xl9pvGKzHprK7L9rEwNcQ/XPTZy+a
a13ptPsvbooIxsbbtJz0Ctzl6Ojbyhv6Gz9OWwSauMS1EFePKGDI0R48YS6ZJW6guB6yo6Zp4iYn
75GZjC+yMD+xvXuqx+YHJe+3vjPDrSxktbGA/c491/k9iGqNNT2+tp3ODl57sVMq0dGAcNTF+TaO
sO5Bw7wrlHj6qknQCkDoKyE3TSlVcXoJ4tF9tO3hNb5DO+wOkrzZacnbOLJ2cVQMpO/+j5G03pOS
hqlohLOxVUjPNdrd1nBc8h+y0jfT+1DWzL0TWttu3VuY3IL4wcGbsEK00m20VsiTAp20xk/69KFI
MFG3DIltoilOiWC2i/zgiAEKktvsdFl4W6g334A3rOrBAklftOG2Dcbi1DjZWpgwWvKI+I9B9dM1
M25k7qlnHWPPIqibrYMJM0UPtTQimNZmkU+nMvjxgUyPuunNDlF4svJXq8qKnd1MibTE32yd4DD/
ag0n3rrK/TGPUp3DqZGHIJmeUwQgsQyqd+IcfhBSaZ07qbcLKx6Mo+nlk6/Kpj/y08uLWRn6ojQe
pZf1Z04zcze3w6vbzs3p/jcoYcqNo43eoX2u7y4qNLztDkwOqhhRr2u3MO70CbkvE+OE/UIuG6vX
XujhNVSM4QKKOhUruUmEsBWwuwf4I14jKPEl1JCxwdmVlxpplYzQrra4x4AEjtpgosp8mDDF0bnj
XtwMRoAK+CBEb8IUnvg/VwyhC8Mt/SYqE3LBuosxNXQbnspXmfzWulp8h1EZ8E8Zpg5Zsm3CyT3G
U8GaeU6ZVSplLVySPDej0+6q6KdtsJnR+hT6nP4CTTT+hZwcg3Bcf28JCMcFmkhmV5CG0R3PQAN0
E3DkEN8Ms/6emOmtHsbV0M3zrrDM4pygKfNnbdSecw1JQjTPqBajZsXmTNIp9tGDwBIvKyM7ObSn
y3SOcI9GbXZoSHRkXmuKhylgM5TCbF73mvqJndqDWBQIvGROd+7iHud6DhuT1uuxFmQOIG4mWGAw
bznD7UMy9aStE1WBWCF/Fe0IlBz1CXTjJH+tdL2/JxuYqGrk4zCW4qpCcLJ5LfuT2zn5k4ueEtlh
/p2V3WtdlvlzbWrJJnXCfGcXRKpYoBAOPH5yn5InhtKG8hephH5ADsEgH24nwg2S8Ga3OBFrXr/O
MPMLfKnPKrXEIaaFpR2HIHUv4T/+EOndGldVv7C1jOuoTsqzWYzVJg695FSbLBi91mnWiIQn1AMg
MGYwGU9WWhsXNxMnvkDviVU5Ne+A1z2eoYRqYZodSkafS6TfS6JLrCMm4kU95O0JTMR7arT1ShPD
hg9cvjIhMPw+AjXq0EgnCFbWWP2TaxW3tl+Y+gun2nAIbDu72Bh9Fo45p0fmCG8MigNcHdqVZVH+
GNpVtfPc+CfKKu2oR79sZj2lK91rkkwWokGJ7LMMmFs5BDTGhTH5nFtqm+fhybGi7BzawztXvnFo
J/1nqmdbpUr9ifhhZ5dQt++FM0ZsHJmtcLJ+19i7gUic612v6VdZyXyR6g3oZ0tHVproHXtR/AvU
sPbDx9+FjfnEOEI/p1HRrPlMpM9d0vloTaZtrPcxuX9NzGf3U0si+RCaoBbn+a2ap+RbNz6ZNQVd
PZjZUfTQabXUGgljqxAYGbiSyfJQjfazKAvxZBmZvIbie8Lw4lRFP6qOYIl0ksF2MuYQAFkPjMYy
McEWRXuwvPYdptC0HJ2p289kqljJ3FxB646bSmsflKdsRrGNd1ZWbYDhzwFYFIkHodjIeMjJGp1Y
Xi6j1hwB4PZkENz/yPoTXxFTFUdAzDaHr3phdPuarAGFaX2RtzCBcy0mt8fu9YXGYvjZw4eqhdNL
GeHSjzoAtEkVxjs11XLrDZW6ZKq6EPHarkJZxmCFy+YxV12z9yrvrasBIvTJ+KMw+8dwiheldh6p
NHZoUIxtU7MMkBCqTq1pdadh1mo/zPAVsEC5OYloVwkgtfWYO84D88MFsjKOJDOmJ+6H3SQXRH+G
v9RQvOkOfC4MBe8zGRh8ELkBS6wt3uKQrG7T1g4jeRBnz4GM3Yq6eMi6/glKBUkBKrHWOGOS5RSF
A4wN+1C4TrlpQKBA845u8X3da7Kc37jdOZgQU4hBjJvCNabtSNhO5kTGDX6VvYgKBoUjrIf6PvuA
iuYs9BHqlMZU5ZAlRO/1SR9dR6Zi2zCawFtG08NQd4bfCdKH3FlskFBat9INvItlIYXhpLbLhzqP
qi+IZOEbhcEutUzOIgpln+i/C6ju7LHCRLfOFLL9KTGpqLl2VfCWATgBmhGBfXOfHQEY+a4W1hKt
2ewrUO0Ppl29C1AGfj+YgqPyHjMUhTj2+d8eaBRWnBx7bMaPaOrjY9wHd7Ts6A+xIx7sSQf1Hg6X
inDZm5Y/kFMBIfetdYjW0VPzFjbOTyVpx/9er/65AHARA7PdwSfgCuuzdBqrZhp3EG1uwRyA29Ds
BsbYPyVtn3LW7m2Ci1SK5Ed0mIZpf1aMKC8gVScI8ltrY4RAItr6CGXIv6vbcVPGKNR7jYAVIJHZ
iugo8nfcgihy4hG3SJTZG1Zwi0TkW3YDfcgr6fDVzO3FohbSkjU9hZwitT6AjpvTfzSm8r7k+r2R
p5ZnQ4JcnBWJKT418hYSW4XQg72ykCtEvUfgWPrRsuNx0Yxms8WJMPlTUxLVxJoG9rJChVzdN/qA
tuaOwFEjHcmsuiv5VPdFN6rpwCbMz1uv3uqljTLChlKJQoUo9Nb72qWdx2ZBf4318t3xBmj+Rl7u
TS98IQBRW4IrCczxe8/S/pIbyQMgo+bRLZp/6HzQGv6PX5xvjeEFq0gPvfjvrYwsYdLEdZ7cEpFe
TKshyrI24aWVxl30usWQgGsdIcQK0UGwh6IHtkSlcFmTbjfUbbOFkEmdEWvHngHXsZ70izEr6jVV
bvlBz2nTwKdBuf3F7I6gmpOFlQbY322klg7bahf0HTGbI1sANIO2Cfy0zBG3dqiRTd3LnrIWLmYe
cm6ZglEGcfb6VukKoYJuM6H2QggFXb7wzAwfQJvZB2mav5xYK7a4htPVOJp7pNnhKs5J1hIBzgR4
oAN3ZIOggOMaMfkj+hV9B4BzM7TltG/q4M3EVPOh4E1MZ1i0pgzWQ+M+BUK374/FaSPXsu0I5jFf
7CZNqaHma30/IHoiwWGqtXuMSYiiq2ETw11YucMhyYW5bdzpgbiIH5maEbynXXttUkabua4dSByE
MMMS1EcZkwGK6eN1OaJsTPJmWvZtWCzwZuRbCRegLEb2hSxFMMleScVexU7xEGDCOZrpkSbc2OhZ
XR8TRWZSfZceGw2KIU/nsmI7B5CoGMCSBF6ztkOqQFF3HkJ7st3yyaKqpWr2R8K8mDB71Fe53u9D
G+mGlbHac1WvFqVnOJsWy+HKRaqyYrRN/myq8J/cj5jMSlbSgMM6pmRZxDxrMlJS/n6q/Y+ZgIcM
EuUaiacmUMW7NvE/YwmiSxImWEN66zs4dp5nvBX3dkhHVhRUAnitm0Ew0ZCSoBhAVBIQ6ZJIHfuf
O/jSG8Z/vaE/pwKeZLQlWCyy2UdF+PsbEm5n8bHWxS2L3BExPNvEYAJFaU31uM40dmNsJnO/Q44y
DjwuPXf6BQBG+a0Yvsx2kR0CJGF+AldxDe8d5wB68Wct7f+1m/4fEx0yj7jbDeYpno6A//d3irLF
xAtY1De9aucP/p1fBuW7rAtvaWlOSEdHlzbaXyUA3zfXGx6pv9eUeSfi5sDcdEHz2rrVGrORfgsd
kt5zZEZYzgblNwmpkE6O3kImB4P12r4qglvn1bmvD0NFuHsLgXCqSCAbjQP6q682LdIixRf9IIAp
6UWSPaPLeVZe9uipFnAqw5ZtNKYB7EpIJWlOHpEXT96OiQLKwuzSl7JdyFaq+2PDA57Y/nQ5ONc4
T2BSK8+8Vaqb1gyfGailxUKBpfa5vbK1MhjSEghJXJUYX/ooOpiKo8Yc+84f9U74lupe+Z0XVTim
xwYeVakzG0zthA0UbsqmhbNck/J0caYAmBNfN+lK5E5hURvCjRd4BXg90s1Hp7pFkj4umOvyvh0R
vtbM9ToFeH4dPL3dpjECfYUjd0qHQ6HhT7NpQrGZWvYWl9nXJMveNCwwKxf4OcpEY2301nc8SQvj
rh+bSMrdNjN9fYOYkugU42JOVnyizyJyKtr2aSjZZ/fSL6Go/ePx+THn/u3xeX/449vnbLUF19On
5T+zDJmGSd/ewqCYN5xSiOgUnNWxLRajhvbBcq0SpE8PBPILiHXX13pp+E1T/ogjnrE60rFtYpRf
GvsVjc4lneaN9JD+NUUBy4jU0B0F4QLaEz8lm52dnej/8kz9cfsyYHTQ/TKGY9roft61axq0eBEV
w62nmVj1oNUxH7MbY/C7IP58jUXpns8nrN3fD7I/yjPODHxtJicHWwRwH7/fjKSYDbE7t81NueOI
x6TKVtOQvf39Rf7HLyddC2+MzZHJOPfT2SSRU0dtrvob88d5PWMkWTgIcTZS7MPunHhqvvSKDu7v
r/pZHs5xaPKbQTOwDNsiGur3X61GqOe1tTHcOv3H3BIt1OIt7JJ49JPKgdY1N+9/f0HL+0xx4CWZ
V/Dt3SUojjTvior/PBXcCsChB2765jAhPoyiMY5Dr67KI/8JJ+Sa/8reNqzDaEa2pk0YHrTEdeM0
6VqxEgO4xWokm1yiZbjgiDMyVzAp7mz9Qi7s1u6OBl4dsk70Y+XKfiHi2NzFMyg4q02TreaSzxZV
zldnrOUibLLgYQ7DeTHVWYFyr4V4GYXqyNBaXcMYTzZQwS8t9FucrN5GlKI6xG36VE8hEwqwmn7k
Wfs7t3Sv42MpeaINdpiuC2BoKGGZgZlTc4q9OHmwQHHSxonJu02jux0cAibTkUBbqTg5G2Buc2zx
3iKXpXasMzO2NHahh0Ej32Wxs6P5Z4qZgbLGOfUoSvATOdZaWDU4vQGue+9lW/gKyA9gid13rucx
UCaVxPwYa+IH+NXIj4aBkJqMFjRpCFJBv9hWO1YlwWrWxZc28Qx4DDI7OpZYMf5exDk8D/y6Po0f
HM47JrVDXBpNtmKBzWDfwu7rq5FEjC46WrrxMop5upB/8WN04G31jjvs7fCXNzfhi4sNcY3VLtK1
jEBz1bzOMZWKFvj37PdzM43TNa6qHLaiFyBMHyXZba+CN8ValMWQI2y57QgXsTtJoBq9KtroqfBp
7anjx0as2YKsnToe6GolcZm5+xW7LWlfc+Usu7YGmKXgUNhLq3arVddO495xC5Y5xryLZTkdepBO
acMIUwutr0Y+vOtumW6lAbhOFHnKOlTDrupYw2oiPyKPei4Zm1wKevylsKOAKI/4uVC8kHJKtnRm
sU9YqMIKZciQz6+jlX2nRSn9vmS6HSrI2T2/pSKidjkP3YD+UywNh8JwSBFo2pWF5GqBWKN90+J1
ncnFXX++QIASL3BC50uZRtF6VFW5IOxtuB/QACHmoGMvB5jccWbyjWmA8z4GyYvIgXysuSqspRUO
GDw68wlXqLyI7oImj5hqaIvwLMebPtaej1l8WFgJUVQJbpAil+nemA3SeFpnJBmt/eLFCrhhMVxK
CxBopY2PvSPKZxVV+9nUWN2ZYjoWFuN619iHgBKe0PKZS2EoJkSTe2u64qvnOajuS2X6pdmsPi4w
aGkSpUXOUx6ZEV+eJu4lRbOenPeZxfq6zz17Le191cLPGsKQkFyhk2yH92ydzJI4HKiSh3l0KP41
JFhN4DECLp6lsi/Q7tqDNjB/y088bKldePhjV1jjBOtfIadukrCWO9sra8zefL6181om1QEkIL1V
nB1rK1/pE/e9rbvfWcpSiqGbjGb9aOslBUJuvgt88pdO/vLAnC7sAA9g6xD+YXHMQaCwLWCb6W3A
ULIJulI9KyPbNZrRfkW6m7IiBZUhooePxy+dwHuGQqbkXvQZylfs+TPWeZJ0xpytQyYMurTEUczp
wupRheN1IBiIlCkvWAO9PSgj8q4J7wHDBaMLmwC48WczVgiGxBiuencgFdCZn0tMjToqahbW8lXX
2HTi9T1WyMkhTiNh0L0Ew0A7pvuxNa+CYFLuoabehy1u6r5IxmOkwVRI0pO9rhIDO+eInr0oqmey
GBlojfrCmUp3zSa5PbAVpvqqRvLQ+3nDAm8VepY62SWndVlpNVEmVXrswGL4CoNA5OqYwufWW9Sz
8aqHbLjo5JHAh+kRxWTtZ5PHJqqt2htRArgjI21h1AWY68bhVxwYjLZZ/q5V1c+knN/Hkn1wxKUD
7vxJt8UN48dwV2UV2xz9h+kFzjnK5TlWsjmCc2Lb3dkLaTiYz6sQgY03XAjDbhfZzDwhRPKrCMEK
WpT2qee+KM1rTsZENRuP0F+cOeLWz1wyYwMfih7B2jW08ylUr1HPv2KEzY62JT0L0IPh31f6aLKa
69RBp/XIkFtkBd1rV9XjsbTG95gzTfASS/SQUKablJUdM0SuNFgmsY66BHSjOXTg5KjblvRU0FIQ
cvSJa2681Eh8zAHOKuuZbRdEwK9EaawVCCtaBUJkBk/8GmZVnpDHIuFFf1CM3U/uDfcwmOalYVe+
IPwtOJDCON+y7qvtIqQI8vDNtsc9GrdwU2HrwNa7GFxO6jSN43Uic77AWJwdWb0WuRkwvR/DjbLK
x7kxnKMIjQ4/SxhsYxwpunVzgujgEJS2nWT1K+3c8dzXDA0J8lrUhFO8uIlORFP5CBrAhgjBNEbV
RMW6YTPuyU7xIe0hWHC91kc42KAt22mawcz37gqbVf3IXCLWxpa4zTk/SrKElhHeHLIHm7dgRRaL
tUwxCW7HkDhNl+SbXoQ2iRAoBvFNNEfiVhdJwIfUj+fIsivQtpW98nD0b0oGyMybtSO86+BrDvAf
PVoxj94xyl+IF64PZnzP8MzuPz7rCF3DxiEDvdziwj7XFjmv6UQ8tZO5993botFM8aoV6OLj9Jgq
Lk0w6VDgO+sRakF4sSvai6BSwVo3QKozosVd60VbzcThQIrvdytmixfqnDxpEB4VYcJawjNmYqS0
CkiDwnRrwrXmgFpqTQtxydaIRDZwe9DytPRHmWTcwlg913luVrOzTlNUPa2gQ4B0Y6JfwYQXWuKc
gLt7cfuRVVxZvgH9vht+xAqWoiJMs32VyMl2jeFeNMBOxmT330OLCiNBYj6zBd6bjOb2RokdeUrB
HjrEPt3LfAoQGMKdmrcoTZ/dFHOQmcASwEyULZXAI6bFzJqEjM8E71VcpiEsWwKHF4OJ4MFi4B24
8ZtrIkKp2FlvyMZjHVS+9rIVzOrRD2szbd/fy9w/ZMHSkgKhtYlCk+HdZ/swWTZ5aCXacMukOnIl
4hPR6UZLSCZF1q5de3wjkhH9IVGXf39lw/tjYMhrS0x//KXTUnyG8TH11xkw5dOtIfuq6GseXOzY
SHZzySrUNyOTeN7WFB71rmABUaJ5MytIzFlYXuLhHnYqax67mRFe4Bvm+Nlh+sjiox9JXyi6zb0j
CGmbKXMaeLm0jq3O0Y9qKg6MeN2PeYKQIfyemeNT4IzWS1CwG0FELbc6PdoK2FD7jS1il1jN19Ke
xFoGjUA6m8wv4SBZAPHvg2DCxhAb5TFo22eG7vouw13sJzX+FQkQ/0Q16avWOqHJISumT3DJTVW3
GbWAWW9gUMhIF1sMAuK9TgLDXnRCYnWzd1WBH1AfM3eJgu/qxfYtpLe/lvRlpFE9wvkvuM3QNWlW
bm+myuxOJUIMjWQRbgjn7GVOeNAwxtEuadou6Ed1nuU9uA2OSY7DfdcZDRctF+ciVYV6DbQfVhnG
J6aGCDl5vo2jc9PncItbKyG6zpifaj4Gnyv2ls6ExOWsqF57Ql19q7fDE4XEsGul82iaA7B079Jz
5z7g5G8ehryOl4aSoEX1WN5MSdzgkNFATpG8gngdFh9pTLJDfZHI7JYk5LtYYwS3UATT3t2BPWle
Gdg7Z+XVJP5wsF0M2rcF8xZy5tM8fUdeueCuIegQ38vG0avqULEfIqcUmSKre3tvTXa2Gi3SMumT
ZjeLtykwv9fC+Rp2NBEog1+NmUTaxIU8P6Nm8wJxdIseKVC4It4muUzNqC2LsIWSHFak4LCQpwHM
WoayxTJI8W7rlTMcidPDvxprL2Dtyf2CmDHrScveJNbWhDFnvhwy4mIzBfRSr0IGnbV36ZrvfdBo
29xRjW+TcXz6+CPR+2XYoMiB8OOcya97yF1wRqK6G1XNKd3WWlze7Hu9TWTjysnEvGTe+c2qf9hI
Eg4aCly90Ekao3lm7lwuJ1HVqN9oTtgoqyBvk0VoXRR850UeDiHZmQLXVUFsAL5O5DzuzCwfqa9D
qqDqxvCpjkFWRD2Z0No4vROWah2tkA7Ji/KV4CJ9j/02CMsHAZNkDwOr3DbEwMeD257DeoC6RYPr
xATKaHj2mnogiZxwENAeg9/Y+pdsqqIjxKknkHo02pbzWoM4BRVn0Mx4808kuIgYC/EYWxRsWqS5
W8+z0/NQPuv/R9l5NcetZNn6r9yYd3TAJUzEnftQ3tJUkRTFFwTl4IGESbhfPx94uuMekT3izENX
izqSqggCmTv3XutbCuYbZkwOU8MQbhz8ovC9R7l8G7olsXFUmJNOkRdv3wb9BlL7hUEa2IqV5usb
t8hpeu7GUcB7F/nNUKLeXkiddIaU0c6mJcTt3M0vcF3kGb8hiJaUvekNGuMT5ep01XkoogGZDePH
vnLPYVap9ciYm02NLN03Ox5uCBIkkm0luKEGAmReJ7RGad59z51y3DEYXrcZh4jECwqOQZzXm7Lw
doE19LeJPTVrYcfx2pMRBkdMpVvBLvYgOUCzXAJli1Jff/jziv0BF2BZTOTgo6BS9TwDcf7vHZFJ
G73OK2txb/pAp7B07CpZZ+vSHh5k2DATUb6+VH69C1VBeUVQZtljbeYs+ecP8taQ/71J6LjzjA31
js3/3juEFAl+KPNSca+VWswApkcY7fv+EdtSDIQwilBNCIqSzizwaxqc8KJhPLpd/OoherxF6C43
pHggaQrIP/aolITmo6/279C+MDpBRmrqdXmMcvqhtKOMTa1xfsUTuKKyDDfdZIu7WKd2zNLw6NHH
ZchUnaLEG/d1bd8FaNPJqzSbTRUH6ibI7cc/X4GP2zYyjhlgoYPJwIkwN+n+1puaKgOZpjU597bI
b4eEdCF203YXhkS9NRBmFrGjnjQbtjal3NOf3/sDicmy6Jg49vzG2NFwlPz+5rxtgRBZOvfM/2GF
04lclvAB94IUlRUgg3HxFgddDL9Sp6mW2DeLfRBkw2HU9Img0PxuwDG9lUamL515MEtcxtZ3khoJ
e/oCbaxfDYPRQ2hcVA32sqxRF8rL7BTYv4y8ZgQ2277+/E39mws6a1JdmMDWbHJ7N8cAwxh2GLDc
ezmQ7Of4JHnGKrPPtQidtQSNAX0Tn5BKkPN7pHD9+d2N+cl5d0ODcBGAiV3iJ7CW/35Jk2QK85or
fa/6btgKNoKy70FzJk9WrE+HuqgoHPKJKZpMVpooz6NXDQtZjhsCdaOrDiLxk0Y83r4Pn8kVjHIZ
51oWwtT3jd6xMFEm+F50GWpcBK6Gg9v5Vca1yzlTs1ZGOBmLt2KxV0QjeDI+VNiyDqmyXqyyIuLb
zPp11kztwXD761SWPwqVr2tSrs+Yo8IVuAC1dG1ya4L7ADjJFZTeN9Kw7LVeM+Vm1lff112zcGYt
mOYxg3Sm28yL4gsMH/tBSsa+VbHuDVVvdbTEmK9c2oV0K1iQij0dnAkNRXSkuDeAm+dy2Qad9Yg9
eNXH8JI42fOcaDr4lYKSMwozXFXRNXHpcGjECPDfoDSYj0OeF4TKy29CxndV7U9fmL7o+z7MjlpL
99tMh+5UAC7amEZDLoHubJypY1pr9IR92MG4HLjCd4kkhIgaZu0ryBV9mgAg8Pwv/HEGUY52IvSz
2Q3NEK97Bw1bXgvzyJNcEGxXy13QC7EetWEdNdORTMZXOsPRbYd2aWUTM37se5KdiaDdFKUd7iGM
hMuoe1VTF9A+/FZNzyVd3zVSWzJ9vDbZ4W5r1llok0E+Ab3wMd74RIViJ+jcI1gesmaZmc9QiGLX
uISr6UT6bDNS81CujXM8k8KO1VU2cSo6u42qvriJC2fDBf+uKbpU9iGqmmHjcvF0Ic0LJyICsghe
63Qzfh49l+Ez85dDPU///DBFTRvSe5nUY5Iw+TQ8yjvCmha9Cot9JZCT5QrBLoaAasNMfh1hhbnV
ITbxeBJvNbaaWhKKF4rWPb295A3xM3lKrlZjNoc+nY12mmduhoYMzjLI/b09WEvTtPLjiHHwqNVM
BQOQG6JPH2Q/GCe3bX4YyboZGpJfGfftC9mLTd61Ia0PJ6QVTTAtSsFsIXNuttqvbVCAUG45smqR
cwpt+cRQPr7tPSh1g90bB1Fn7i5yBESOlIgkohkXCRMFaLBaslc5SqI2A/0YtpF90BXVYazgbAx2
ixeKGA9mquwsXklCiDCcdu8SB+vUw7DXaZqvuzWbbrYaMq/YVNLF6Z1E3SqubbUSdmJtmMvcstba
J0NrV3RdPLgJUqz0Rr+dBDWoS39vYLrQana7s5MJrVVdkUaPKTsMEm9RaCy+caSe6yBqDkWJnwQY
kJ5Yr6r4IdzRPrt9RnlTpb+qkHahM5JrLaAzZF6/F96jnbZ3fRb4z4GQB0PLzZNTG/U9pLE7qten
IcF3UxcDGXNWMW5sbajZzMnvRPKJOSxLLx3CgKMWk2I+53ouosrPSIzPw7XbtDyzqY0SnZKrlcwc
WuOi68T6kqTX7p2KyQSiZHvdq7wHJsFo1p+x85qDOoTgvLNEy1h4fr7v0ceuQR3dpOiuwKhMSKET
2R7fXrzk3Ib5eFRmGy7g6w6MhJCdCNenqdZIA8yAbh/wLV+G0GmueotQrBaafdMUTrmv0gcORqTn
dcx9DOulDpHRQvt4K0TN3Hn1ddUe0dDtB8SreyuBdIju/RYre7sNsMvCXkhpL9c8ymECSsIx8YCg
7PDvwW0YRqEf+j7vNrCXX2Ojtc/h/PL2Kz8j01YbP/EvfLRqz4hzU3fwWQE6B2/1+74FZhzA9NjG
F0uP9BevYMJE9DT+hCVXhDU4L0g+Jr4uSnnKx4iMJCfn6DlFjG9V6+AxuHbKRUWm18ZNTZD6J/vq
xxkeOzqVKk0G7PPivauqNbwmR7ceX+LpawRsbIOk3jhUxW0YpczcQ0XtPxT0FGwcvFZWy0829g9l
BUNgPgHxC7NN3H7bY/9Wp4nKsUxM3sOl1HgrpRrKwpxoOC0N1pyaX9KONbX57qZq+qSx86Gi4J0Z
x/Pi8O5MJ37/yQhNsc6X1XgJVEM4odyPOmzFTy7vhw4OfSOkqrASTSBX1vs3mVIZ5BEkbAzG9R3x
H4icwS9B91sblVvssji/T5G6a5G8I/usWdcKsSA6qGscsk3/+cN8rFeEjaEHyR3q5VmBZv7+HTu9
iDG9DebFHfLHFtmolsPE7lobSI53yyRi+EL1+N3j6B5y0go5Ah4jJyYKaiKwm3bCd+UXKWc+86kN
URaWkA4QeAjtJKeETNdGfOL5Q8vzvsQSPMfoe3Dlu4wP3o+Yc29MAPSnNrcHb2iug8SNljhI/UOU
0JPFhmFs9WR8eoNCOy5HYFHt8dfV9Duyal2PRIP5xLZR5+TWChkrcipt8k+uwiFeqEZbaxYuP2TY
0JdI5F6rViM/tIyDnYhTullZc4vOvcmm7qFRUYt2Pbuj228w4AJKTQ4drS1/2ui1Nf2o7fKZZY+u
TOOMm9gTyZlZ3COzf4/hrE96OLwev2CTQsY9PAjHPDsS03bQBeogcZ2JenjRkChgB+7OGHfARzU/
wp6TLQZvD0lJSaE71VvSM6olh5B6X+QQcwvkeIY3new6bhaBoXGTjfaXydzHgzUe4kjPjoOX3TFP
iwi/MIoVRYwzHVGiY9Fz5kRxobxtqqsdTtHqWz6iVc/DkKZh/ZyKZGTWjLwYKwdxQLaz0bHsMSdn
MNDo47CbtPAeaiZrWUwIY+k/DnqIgH0U6U6G2iHKemNTzduh1XTVDrA0xWpmFmutlEw1qmADgd1d
lRRHxzSkWhRF1S6hLNu7Lp+ynaEnN9EQn1pAQydvnrGkt3U/xudRp2+hyuaze+7DiigcC2Y7ulTW
RCQi704aQo5dMjiRuJT9TEMas4Sm+PiKy7devlXEM85SFMWAJ2G61JShyz8/px+XRD4A+SsmpHIs
r++VHEOpEbJH2YGWv3seO+9LGCPXlENSLrOI7onpVUtN3ECxF5+sEB+fNsfijXl7BwMgj97vC4QM
28TP8dpcLEnN7aIgC/Dm11N+24b7OrZfc6QUf/5mP4iBhes5HJ7gJ1v0It/b+xBTAxWuaxTbjZ3u
/Mw/MNCihPbIEsUr+smlFfOi/tsxUngzonlWZ3N0Ywf4/TvME+LhYxefhOHmQDYmeba1MV9ZKnRX
oXSheGvlXnrmy6CqR3fUW+5fsUOvD3+J4ALbpX2Qk7bswwIJpO/Rs0I5IEsz3NID/BUFywYF5UJk
rnZ0GusKYxbgYPyY4Z9c954evbaUlku78rRlHxvT2qlJxPbiVh6CRL+Avsix1Kp+PTR2fu/Jdrz1
ml+hPcEhLACMp03Fe1YmIjT+PAn0RHKxP5OUavgb/N9IfgJq7CnU12RMD6c37aWRI1DriH4f7PQV
lB7SWN/9pJD4dxcWvqogFIl5CUOL3y+sz+JCS2e0Ls7o7G2pyyVzLuDmTX3s9Oi59D7dW82Pe6uH
/pO6wXAFe6v+bjtrB532MdKSS+V3B7A+4VdV+UsbGIQfljUdkto51HM2JC1zEv8oChejD30cy9Zy
0k5eb70IKw73hQORJc21tRd7zinqzXQlJo7UYUn6KoAxQk+QPOz/fN9/fNT48D4fnT3tjfv4+/VC
5hS4SeZYFzLFWiwNOE486Kqh/SusMSDp/XjvGunuz2/6IQiJRwy9HQJexGI6D/q7BzwKyH83+965
OLnoIdIVwTYu8VgGTGLKWkb3wpAnZ1ATTNO8X+O3F8ugAw2TypEupsC6NCTdJmgxjX3y0f7NBREu
xZIzdws9Mkl+vyAJSE+MfCy7FSnMLs65a+mZjHN1ee1SS11gJ5+CJBZz8BWRr/b4C4gVVUmkw8wo
yEe1jfHqc/aLAYRkTBlUHTTPn3zI93e5LSAvmQQmEY1Fu/T98pGGjp1lvavfD5btHPi4mEe96aVh
bruoSuXiczJ+TpyLbsU4yk2FBHGjBkCDSAWPOr76h2miuwLwx1vROqXQzkGTfvYh31e2tpiTpHzK
WkSIyI7f7WBWZ3hJ43revUVw+VlV5Eqnrdwjucx2HmlTq1BhO7JRFCxCjJi7aqjFdXLXQRCJBRKZ
e8ORnJWjOXxZL4AZdMO0ekOx9Hq8L2rLue2hztWkjNzb3DmaYzmvCt4o4AlvH6cgCLMAQmRtEKMH
HDda0pMy1/BUkCtRzd2ZCBQhzD3RLPkaFFLtDGOyl/Br5J3pypdT0w4//V7a55mVMs/9QmIB+pha
M7L3Wd2325pAUCVd66WXKP7lqE9HBtKAssfkhvSyxwgT/7YxiX5GoYkgYGQg2Axh/uLF+t7UUPAF
06Ec4YjDfDxiL0D5amuI1oupZR0gn3xsklff741vMlH3rW465Npj4ASIox3eXiiKHx1fxjc1M24G
YBykmZ0tmsAI9tpADxbh4KKr7fo74cPLetIOrVYp8n2QkxHQnB5axPHLSlIJoV7aDibzV0OVKWbR
lOrOuRsSrbxY5VTsoP5HO2qS/uDppjy0IqKzVDo3yHezW7QfVH2Rpw56iiwCtbY88ZBfpgz3caW6
pxGXNvNZ7aiN49msnB9CmtYzII9SLRkgJCd3ttZRfUP6j0kkz3RvPbhGvIqMBkVEGp8Mofxd7/14
y8yoe/HDEQPBaTOTNqm6bQIPbakZhygYbo2xAq5Uhs1BeO6zqTxkCkHLXLOQp7oikNPqY2tjuAn5
2TJEjEDj5hDGwzfCYJNlEhT9HuTATz/ui7XbwdWxNaLMo6F8raTXoIt/eXNtImpqVqVkwIBD+YFY
XUW6r5Uv0YQip0v3dSAedbuUKG3AZPWMOCVBtL6z+BHO7KUsJtT9z4/dG5n676WFzYmKCobND+4b
2uZ3aytNANtIET1dkGKaXZA8eNibDcei/eSlX2HJnoTQ+jNk6PggivGui8pqFwztq6nqs2LZ2dFL
JMgm5HGtmdh+JX3E0wn47gplbKzSu9MRtCzyWIb7hj+I2PcyxnF4cFiUllEhLzKfjL1Ddt3CwnCA
uierPksH/LAA8k0CUJzPsuiBWa3frdIC61YZ1dold9DIAtIcTjL/OgJZWAm9DnaZpjeH3OgLmqjd
Iz/h+IesUpD0/obfHPeZwp8RpCZOlyRqTiXS741vYvo2g28C5/fWpbw9KtfeJ1A0960E3ZOIGNTD
YOSbMk+GHSFHxKDjNUQHWuKWGOqNgAWK7suCm8uKsW4JYTj0fvFE4hK58tMXbQzQVaXIgBiEt5jT
SDZMD2Q0r6ekdb/6jvqlekawf74jPl4rjDnCR21O93pekX+/VoE9jUJwhgaL4ViH1j8PIGFaK9nk
qiAWpvyspPgwI7FddiTaKXAyXO5Ge94X/tZLqUdYvmQdp1d9CgFJ1N20cntln4bC3QJoMw5OPNb7
MtS3Zj3Hj2enaArFQQmVriIb+mqACPWTfd15X+DPH8owTPI7bCpD4b6r0noVOX1LQtqVhHRtkVGa
ENmUNIcOwwxKOv+sv439dUTI5J0RPmQQ/g6kOPLEBGcB0U0ylfqS9a58dElBGEP/2DJphN6wMQLw
Vz4iA0NawQppxcwYtep9aIHDbwoXf9uI0HZUyZZRYbai6nAPHcrrg5OFBAaV1rUqdR4zKxuW0gvL
o6sha020bKRtGRmYletNTYIAChlyhxo3t2+8oF2PSo+vIksOzOw1HK9EypvEeSwZktV3yegeZtz3
EnErlhgMWb7L9+t4Es9MW6+8lyEYxFKf0wikbxHU5Vt7TGDug6ikfaM++QF8QJ++/QBA6WOSwm1B
G/L3u6KrJH1+ZaXXqqWNno72D93FOIbNthbDidUs3Ni93GkVAtsOv6Uuzc9ugn97ZxKvypnaRIdJ
4/33z9DHMT5vXI9X6WuLepRk/DX6TfhTj3vtaBTOJnEquLl+vcpmAxIjDOLEBb+YhpTgp+GTa/L+
hI07AjkVRhCPQS0j2nf3JJL8LLYczby6ev1tUOZd6ZY7zyOeLx9vxrG+1TAUlrHzWbjBPCP9+xbB
+zoMBKkNWRjmruPvlyH2ZzgY3cAr584KDtcdI6c7VCrXzqS9IyOAtJpNr8qm1dAO4l5IhR+3m1Cr
+NTkiYnpgDv3n26c/1V48PZnefOa/2z+7/y3vpdyrOMwav/f7182f30d/ixXr+3rb1+sizZux3v1
sx4vPxuV8Vf5h/75J/+n//H//Hz7Vx5G+fM//+M72Q7t/K+FcVn8PbrXnDsi/33oLzbX17j4+eFv
/JX2a+v/YCN2QLQ6hkUI5tzw/ivt1zT/YVguk+25Dc1Id14+/5n2Kwj0dYUFH9Tkx0YTlR9cU6o2
+s//sO1/cCvhYuJf5CEz+Gz/+s7v/vrRc9H+uhL//Pq/D8Z1eTzo9+g+UgzuE7xK7w5ByHwCP5+d
aWFQbgPN/F4RoJ1Y47q2zO9/uyj/5q0Mjiy/D7CxJs0NcA7PhjGn2gHX+/1+ZN2usgzUzMqZ8yqy
WFubrendu1Hs3+PQanaFnzC41sdQzS1Qd+sJ7cmf7AD+4QiZy+sQgc2JgbX1A7NTOmf4FDsvaqI7
Gn7RHQlzzsqx1L6HV76QU1ufrUy7JSlJvy2kl28K2Zk7RTX8pCcHfGnJRu/9etGXpg3w4V8vPloz
03H7nSV180niEAo9HWFijykiIUHsEORjuY3SxEcAFby2ifa1jrANosj95U72AN+wTreOY4S7MYzn
ElR/tN283PWcUpaG0uVZpa616EUaHRJUsGCDsqOoOuMh4rCDVRRWWDT2064iZnDVaUa7G0aRLTus
SReSWPSL2247yZyrtrtm/7ajETt3Dt1yOoFa0SGFJz0e7TK9x5h2BwDePA78eMjLc3PytXrzrmFU
tUQ8T6JL6g8HpHfjwZhfog5zS7tKM03eW9r+rSVt60W2N/tZBDAN/VbUUh1oxWeAZt1JN7euqV1h
5NgEXVG516J4HDAp7NNE5EvSDvacOrOt0ZsPxZDqV4QVBK9ffcPUHpuyNq4Ks1JbHo38Ee9ss/CG
Xp2cIBj3iWgwKucrdJLOpjMGcS0mB15oOMFi0vUHDBrVXl9XykeTOrj6qaEXAQjWh7efhmRk5fGu
K6PpTpp1sGR20u+8wWgekvLUSqe7akFwlArrVNLX1cKpdPXUNMXXxLc6/DWeOhq6JheVD/G+6/sL
LgZcEJA1UUkfInT7BwXseWnzoDHv1Z9xs9inJtaL7aiEe1NJpm/6JHcjdi8KUHr6soqcO8MmZ7A4
9vhmb5vQd4HWj+6tTFO1cBBYbvo6048hLVN4l4G2Qyu9R2Lf3729qKY6qLgYKaf+9VtxZxkr0ZE0
20PuXRhmMT7KJNSYgs4IitBfuRXmyiBLvxNYcrLMsblB8b7z2nafi9RAcyj8hRF51yYuv9vQNFfM
drv1my1FtEayy/CctIs0ackYtdwbJYRCcuW9CFc7CynH56DSfiZVnO0S7F4rt8y0hVbl5WxGgmrv
1xyKaOeAzkzPmIx8nEADhHH1wFk7PvWtFZ9sZekbUCyPkRdctSzsn0DHLwIb5qxNX3Slx2WUrUxO
1hueD/D1pTD24HrwLyGSJmdkHO/zaFqXLgLEChMEgJcVXg7UTKrtdYbjXbomQBI4sdcNVGXBndNX
wyEoYnz0kIOgxefwYpO9GLJrEfXkMmfO1zGGux8QwUmna1wYUwwQTSAPHNNup9vpr7pVRJTSNcgV
s/QQ/8AmyvULJZC+CkH3kAiA+JVxFtmYRly2yyYJglWuTDJgkYFoebwu0/4Ke2Bc+GDuth1c4jId
H0snHmbQDE99RztxqMR0Z1XNQ+4y1EMjgTUs14brVGm72GmS59Rb2ZYPVqoK2xns3vzt5e33khro
PntwuE3Rbu3p7o5rXc/Ly+AP99rM3EoRWJ0KN0g4J8U/+X7vs05Pj+Di4lXCOcqp0mlVpWW26Xw/
2ciZzSSzEMcVaTVDalwTNHkPbZRvWXmarZWShvKmtCEZ6GQ6xbaRAzM0FsclXYn25KZGA3EpaE72
VLpHqW+bnv8vcg3ozPxiUZc3TBDXU1Aka7NzzEeihxaDsr90XZTsBl880zVNjnRTnbXeee4rSs5h
XWVBvfR6tPmaJ6u97KuLZw8J2MuZK9HCU4zqbLwA1w4Xkv5BFEBpCd0ef4ed3DYqiG8mrPI4IdWp
H8mJS5rh1Z4wvhcd87Oy8vE4VujaR/ghJwI6nwjp7Wcilr8QVtUdifYmoc6BZxs3yB6jxIwey67d
W1Hjf2XqxMY32RtAe+WubIovUAcUBFErPxA9Up8C2S3b1sW2QyPsjFz8nhNdRIZiMZ2hZj2MkeoP
GkefO2ychKlPZrMt5zU9Yqh5N419uk0sZDGxuewm8T3TRfck0NYfu0GPl4Y79U85gLedOer2KssA
NvlpZuwjXXvNTBOIfVijNuGh2Vqhrh5NUT4QUBh/95AJoCQsyysJR3gvCv+gENufKrP114Gd5A81
PueFHdv2d2T2ULUGKAgD0N3EWiSpPnyv++GFfU08ZJPDhCObjB1ZIPGVaAdO6J23wDXiYdKxEarK
TLuOI902EDraTTIBDhwL18a71xjosPRoaefm19yN0y9dOZCwzDN30w2EsVZDuchoqS+JHVdHghSL
vUa/HiHPWL72apWq3HjpWpgCRoBG1OQ/laJUj/lQaHiv8Le8famXjke0ESikhGpZaVjv3l56i45a
z7GYTJds6aTwYBapUtU5n18g3U1LpzfoukIB3co2vx9NDLnD0pRWeB5s5DMwx+TZYXmDvpG+GGZW
siyEztIxxu+uSNyz4eyEiXqHUbI4v/2Knmh2Rquls8CkVhcczZGoi8rCfpGWptz3jsO4Lm+MA7J+
sZroMawqo9HuOJWsdLcQVyvPaUka1jqegdVTr4xzkhR3TemSwOXHFyfT073w6y8Il9IfwCoPgZE6
T/nczW20537QGIc3WUlMVwHzKk71HQCrZs0+SWhkYyGRabM1nkXYSwMYB69wuoOkv4LGbFzEQ97R
AYkzSCVWtnWF5Ow1NJCyRH6Y6H6vwkbUy5GrbQ7DJsJ6B+KlRXaHjDU2mebgJUU15EQ7e4gmoEMZ
TNKuMa56NzYb2Rg6HYgKC3dvE9quMbUGEmKuKg2/ydik4mdJqDsHmzrMb1WkD0zVeXGT9Kmz6PvH
xKou6WP4506Z3rkd6uacwoAP2B5rQ9Z0vbrqS0aofGHn1tcs719KF55WQcKAzSa64YYsj1oQQ4+Y
XxjT1Wvb7gu2rNTZQLrCTupW2T0MNLiejvP97avcTu+nZAhOw1SZCzp67osZD3dNFC3HohdPqrBq
mgp5hY8/ncPljXLVNfWBpDB1tdVABG1X4PTUi3WQS+OXsntEuW62jVoltmXlekzW8+qBKXy4Lv2o
uI0IBNlWnusdfE8r2BuhiJZIJ+8r02R0JSfrWyP7myRJPMo2LCKTZjs3U1i8zg2erd7BtqymEo54
o1tnN+vKNTlyNwTXIIYCf/9EdAs8UzCHS+iy/QV0zJ5sEnKxhGvd2lahUbnlINxSiDY4oUoUQHK8
caL8GTHOeaSivSAS7C/J2BT4chDG1XgHDO7RByacpILIgNUEH8W1qb/FRZjdEgddboeMu8ziCt/O
F/Z2qGBKepZMKQ7VgOCFzuFUjy88xXI7uV65t0ngZKRDRE0x9Ot+VoT2iU7Ozujt38wCby8jJgSq
AmdaR1UKLrQ9aJHf3xqaM93XYYosg0ZCwaTqyR65Sbu8P4Ql1AF/crBuYDmd1Vb1WbJfrTGldWfd
h0Tik7i0NtzwxRCeT9epToiZEzeo3UYAnL4Nx0zQ0FdMaW033udqy2CCgt6riSEN6TjZRvut8ywk
HuEchiD8K3nGmGbVoW5sdzvU6VGhLPjFH4G0XcffjI5b1+tM95J1kb6Jung8RoJ82sjIGWY5Rc3j
0XQHPyaCPQjzktapP67z0B+WjWCCGWUVZEgTIn+YB/UmyXJcSVH7y+6M4pYDEUIQtieiropbibjv
tphfcjHA3vTGw///rcjPatZceh+itg9FENuHqa5zjCcclMzaoTzlRZp6iFQm0GaxZH/MdZacMsvC
58JpdMBic1s9v0S5cZcWWvwM308s24ifjsIAE5kWw6Jw4IhGhFfL+K4pTNRupXTYZKgP2pq5H0BF
GDGoMwukaldZjWohx6r/+Rw307c6arP7AhnJIbcSunykYTzLspTLSE3hKYf4s3VIEGf6zuQ50pv0
AkFHbMgMR7oWZNPSHqrmCQ8moSNW9rUc50wEqzV3YL4KGTNl76zhlr3GX/S5nwAiIZlgGMNp288P
QDQ03aWWDxS03kKrfRZEfJYIIOWM0ZQ9nDGJQd98IJ0aiLTeO2dJhOIioCc+LdKqStZOBw+GuDGm
JUP6MHqol5oxx75qSmNf2I5adnRDjzJV3zp3fOjmo3PAQrYw6B0yXPiZE8JFsFn/zS6ZcIpOTgjk
YmND7mO8oiupXaIiM1ayMqf7PiNAXIttdRtiG9J3ikHCpsPSd+uapYuopZsWnldMOyOp1U0yGhh5
KUPWJPtGWxL/ZgPOPc+UfQvZGCcZyggLZPzOiu1nSVrLIh55kkVnxMcmMTRCdaMDo/UE2adxrN3x
muEQ2uoTGlCnl9bBpaUoEn32mzflhbaAvdVSpCVYmZfAJUkXm6oewcmIHL6FYqVUeo+Nhi0C+Tvo
CuHeqZhOdet5x8QxI2rT4KtIgvx1cvIVi9sPNiv+TYZgU2gPe1OhNUd+T11VZEug3wD7vQg9tkHO
nQ4dEocdpY6M1ZYJaIawEgmBGzrVIzG9O063yX2vamslZTauVTRq8CKi8bHqyTs0wHDskY9ka9hj
csao9buSJCdneu3B6S2h1jw1rn0tamdYcUbXkLOqYzIhFkct7C0DEgAZuDOdU6H23Il2TzaCvnRH
z+TgZ0XLVjNQqf0arPqLVznBEhOtvUDbvExwL3POCn9oSt1zhLHTuc0tyhtNnHIAYYRJwLrLF3ET
lcved4dll8M96fsKG32Czag2CCizgcAB4VhL0/6Ck/Ng0QLa2oj7l7VjqpXLSr2jlfIog8E9Zvat
Sd4YXccns3Wo3yUsoCqY4K3wC6d1H/FyD4tCNlgMWuM+8PqTMc0GlzTPFkEKjRCCQsBaBc3pAYwc
y0YPXQSNTJN01GnR+FXdWEH/UFbZOXfFGuferZ+OPyGlBBs/CyUrokaYeuvtRzVjoCpCvWv7FQUA
kRM6w+WhtWdPt36wrChYB2Z6Mzgy24ckLS/GeFmNMFZlroOyRtOE2mEV1bnEPkBDtR/CVdI7ExKR
hI0eeUOszR6Sb43QuYKTy5uTxjM6ecIhRoeqml3jKTeXDQmClTXQG3GJemmamzbL/KOpzFtnKMla
ZDIKORrqUoT/2jAtzG+FT9JkHxD8TXW3zNlpFpKeB74BfhZ+upCNrDctvv6Mq+yUh7cX24/loexr
fy/qtTuJATMFiBBS7PN148rT0PiPaPNZgjv3tZfOBdUnYGR+mLKLcAP7J8D4wzLT6wO0nXHdiuAu
Hswns/P3Rqql+7zo1gTsqkPA+XZhm1W3gduwiQvQJkB6tGW5Vnb7o27jV0IUu8Vk1I9AhW7BGj/4
qbqSVqovbL8i40XPFt2KY8+rIwBqFS7qvrFkwZ/EnoS1OSUvaZY5SI4k1JOd1RoIxIfdyPloUQtU
6W7qPbu0UxZh9ovZeEFtDfp0uGZ9taFFxoykv/TVf5F0Xs1tI2kU/UWoAhqhgVcQAJNISlay9IKS
bAs5N+Kv38PZF9eMd7y2SaD7C/ee231umXur8/wpXdtnj+LuoVfWw5zkHA/aGaFDkLjqobmHPbSx
9myP034Z5Jfdzn/FJt6sO9enT/8tKvnHhh7NcT5fhbHCYRDpYYwTZFp4SlwbSAw2286Ps9iX6BNC
CFovTsOJxWqq2EGSyc96g4FDb/HMTM528mZJVJ7OF+iwkd4Ja7hPOAQt3Yg9BLZ7YopbSSS6DzIN
/2QPoagio8R1Rhjzqnku1m9ZY+EgeXnwuYt4gde02y9Yu/zK3J5nRDtO3sa7fsHyGA/AO8sa7JfV
feMMQHvWy59GSy9eV55Y5L4wowB3oxHsm+o5hpW2R6bS5Vaw1fRQ5pdnlJDiyvQPK7LpNMKqnReH
8OKKSD5K/S1nXTp0JKelBROavvwoU4uTJU3fXb0EgEtu5qgXls8WG1GJ9zSl3lcRe2M0gH7emZq1
J+HiR9+KEnpkmxNT7f7eNucZWNAl1Zo8qFfrcx6jbsKFMbYa50FufLV11lzn2nrRdEs8iIVIwhJR
rdZJlKiDjemanJ5plXA7TAelhIUtjtE9j2ZmhqTUPEsRZziYtsIXGXI5ZizDrvdUForS+pgs8Rs9
Xx1sOfY5RwK1qLXY7xwyAPt2OJStGC+cCM3mlZHZO5lfTKQbjNmBBM5DM4J/kb3JhL4ff8XGcOnq
NcM40JQ723m15633G8f+V5jtv958LAtewGXxDmZyJrXrbytlxSiB8AS52odxhVmB5dgXYzc+6cOa
+PZKbJMlVw4NfOfFIjn1JxJgC4thXEbsjeYieGYaSIYuOdSVOczwCyU6YL3jQKjWA/aBp3KZOGvu
TKMcswpT5ObWuXGwLnF8FDo45mrqhlB0nrdLVh1ww/QyTqkA46wzFyU3aY/5m0qXDkicGm+6EOQK
eqoeBZnTHqv0rv30rC1wDCRENcJ9rnQ+KIing09CK1Qma3aPzkxBKmtIGwPgGBWPO8uhcG2W/nM0
L0ykaOLgAzO+0R0IrGrvVp1g3QWXWJunNJgZtAXNAnm8ivGVZnpJ20T8dzGRl7asgkip6m1KOoSP
vfukpdA0p3G1oi2dh2jFO3nA9e/DR/oD4UQ8uGtnE/vzjjbOOfISHYAFm/5getvZy1I8lA0rZDvG
PETRdmqs+SM2dVp0/tZ4ptrlrj5wd4q2wBxtExzzMN16fYLEbZdGWDIx22sowY3EBtklsYarpLjq
qxu1+NZ2o97cpj6q8vKUDXCvLCKJJtZ5htn/KDG9FEq7JpKbhSr/H5rpf26h1I7Lxdmxs3geSSFq
e6AEurwrEweGABTDkVGq6oAdK5IOb3W/VMXeGrTV38RXHysQsTMgbv2fp6wfx7Wwbq4/IsPUp0GR
8ztT4UZrQe9qNfOiDaxNvqCBcpfeCbxVnJ2+aijIxqdBy46dXY7wBWV8Za3N+agvCC1s6wsYYh1J
itVZgNxaNpiE2N4h0jBQXhwNHOodlZZCgXP7tt0PTo6RHNMJGK6ZCB/imse75tBmSkwnvAANSGSY
bHHgeOzuEbDt4bYPPhrAKtxEjUUQES9PWd5GLdAbK7e+UML2QdqkXzH1MDD74WANo4fiAuZ4y3A4
BWvNF8cwV7FC9ZNpfprkYO3mXuwqpl8HRzHKHmn3iJYtBKc5RquoTuGBxYZ84VF0DL56VFIy0GGA
w5KyhV/31YGHOj4Y2ALqGLiNL8cmfzRnYlJTtt3R/38SJ6e4ijnnVCeJwKP8EHUZzbUYgmGrlvMG
vmQvYs27dZamk3uTgiDiQi5IaQ4TOTyoxQGw2t/D4jy5i2eTS0DM76QcGY+dOX3obrHXO9t6b6s8
363Y9U6JMfbvGo3MDb0hbrph5OXHXGdtar2whcYikTQXatjkTORvAw+K1BJXEAMnhm82NXEgahWB
w0TGFqffeRk/OUu++rmevam1PoOnOrmL3n/MlfmnKSt59O5fOuMvfxuIaK6L59Rb0+M6LAw8BoSl
DsjOTDfe7LyTDxZVUWjPP4b+Xogs7BnM4panw57WBDi481UV634DOnZUKsZnkpJr2Wu+GjtxzZgl
+WM2/crs1gs2Y2iChQxs9i1MOJlC6XsCn7AkrjBFtDsjIVanplfqRHqZa2ckMkudEVgpwNQWXL6O
rI4JVcu56qtz2tlgQ5sYNewoGr9WhJcmCyFbgqgkNxM3E+p/KkQGYIGwpGRdD8ogY89kxuvHEHrO
pQTg14MH2c3bPLwMs2Hu5vpRVmq+ZKjrz3ZNBNxqzXsoW+Ve0XrtnFHOISXxRZEJuLNlWj9sOUMV
zULlCL/iLU9p2sqYhDOrIvMt1YF9UV7a986IhrWI65ObE9BQpZcNaCxrNq9DhHe/E806dKREs+6N
QW1P8jYw5b5ZFc1lsfCVDH18XIzXsd1A1m0z52jsoHpOTdY6hnweWH98SRJ2qBdGE0AWTbQo0whz
6JeYLG1/ZwP6qeqMfW/Kv+TyqQhujx3ata3fDMDFwq6GZwlc9hlom01BvhjH//61MYhty/P5Q1I1
tYpkRUp76jdwcvRwkVy1r4xl5tOgW78LhkGoZgDq1eUlxQ7cOuLqOqyGYmNvTubFvbNLDH0mL5Oc
34D2z8YceoL4CmIZcGCATBdwDpm2R7sitwKVGMEi9XMj1u0yS9ZjjI5ZUPTXCtSzarr56OBW3XUp
VKGhMcXDny2V47XLgKW4TF5121ShBbT/rZ6svZhcDVZFdUnctjo5fI/+f+mINoPatETbyv53uWer
108malHTYUHT9Pk9UCGt6PoUJmUSxQqvk8+puUBVMgkJhKDO4afYTG74wAuaiKomTzTLsisuSfpr
3MUcgJg9mbm6Z72D4JbnCEoblut725t/j7YzEhqpUzMQvUNiPOFaC2l8rci221TM7dWlCmep91S3
MJHzkfwBCJckCerNPdoSqlM1a6wQqIkfl2VJH41k+O3dg6cF2r4d67DQMJfpQ6brY0ZjzDHcS5yr
YqfxIkS6fExrCKTj/KbGFpGoJm5ZVX5OkkPH7iDw2F2hHStdD9eZ6yNXV6WxkNZ5D5w/eQNaYJz7
9SUd+sEfcaLuNCffbvCy2X7rb0PjmDSTKVLAdhoOKmWsuZzsBcn+qmU+9meP7/4iMdztSAPRsGnV
0AQ7CEAjNi8z5bJqW/vZw6dKnl3nwwaMD3oBGnlyPwVLcU8ap4EdSsVvtdPxAe/wNOGaIk46ypb4
haCT9jwaYj7yJnOqrgxjSYM9TU186zPokr2BnmFJiqOyUazWrtZGcfNamD1ryIxdzcK+95fu2UeA
2n7qVPDadB380lKv4aKmW+KRp5Nu9hp1TpFfh9gsSYEl3Kkb66O3NdfNW6PCkN8Tuc3s2BYrWAHo
bKyt3Xn8SboaG0k6xYcGyqSvFq+6mpjqOKKsbF9SsQVrz4a4ZM4wb6s687QGq96zXKSD3y0NBt4N
yoWfDsNns3KzMXmTOJqb9dqsva8ofWzmlr6mt9bOua/gsrx4uocRXKcc+ZvYHN8GPrPENJXTN9yz
k7NOnxrgtUrX3CvqteY2Wjrwt1XuGGD5atXIk3GBKykfprN7a1uC2aRJu1wVX8AGK5+wGSMcCQyq
mQGh+aQZ6u/fsXDXIshz71zVYwzouFqoiWsVpv7MuvOa9I0XbqXFs+VA3clUSRKlRFVcZM47Nx8k
6YFLye1XvMR0hlMB7SlHi4Xf0A6crABl57zKtg1MOYlbzSGOvCzZpyv5yhjiDt2MTkHeJ4mTly43
xaibTRRkwGSKlMBKMVhQbJvifStvDYNvGG0sFopcOw3o7IMq9YBgLuIn8URUzewWJ8SIho4mW4DC
A8ryaOVrRNItOQIbzUJbISVBLaFXNLqNM1GHac5u7iixerIp/DGewRfUMImoI9ugKZLHueLZiRei
sdfSGJ7Mjb2OjJmdsEqCWru6V8cmtShvYdinOmNkDanI34ZB0wZrh2dLlQ+IGhr8/at7yUcIs+0M
B2+qc0BNKev8rRX7inHkkUPxT9wmv1Oh0zNwaQWFcBp83XdEaM+SzunsL8NVoTELa5cVC2WsvQ5h
k9VpUBmSYmyqT57X8aXTH5Yi++vOFsqdOD0ijnhlqrQdYeH562Jbj5Z0qPtEfe9PCWH974cGswMp
mv10XhEa+lj5BkAMEzhv1mZmTfaC7AiT4tVh8JOis/dUiKvIpRJdPspxPQtEmwQJQxnQPGN9zJs5
smkH4nkZL/NYh2LmEs5HHj13uE/JMjDjdjx+y6lQkeYsGVkCvUPZidgoSRvk/gMGr0XP91nrqSd7
BsXFziM+KL5Ej4MXsMpmPWqV9tklpjqZLfIHp15Ow590EfKcUNyFaYV6xYwzF7Nl/VCvMUFVA9rn
7G4o+e+HGjR41KzjZyeRVDY0uD6L8fGU38cOzDKOHb9wI8WB7gj90eop+cgV8l+5S7qNV46ExMST
CKyRnU+/QM1MS23es0nRbjFYqtAdpb1jL4pkBbnNaHMTt9ZjY9Y/k2xfrKqyf+c1Z7rdPznKoSdu
AO9WhdGFiwCAoOcJaZIkHT/QWFGDOZvwJZ+B2cwTu5Tlo1VtaIJzikxtfMwTV0MnRK6EAyV+25iN
zMO4S5OiQlO/ONGfPdOcn0wW526w1jNE5WhkYPviKSCia00CLDQe8Wx8Zra2HppGf13jcX0za2PP
rTT/Epv61HtZPnhdiq9EOlHRpF6Qb8KOUjOBsrO1n/mc7jbHgcV2/4GlTb+zjakIVkEgnEbJFeI2
BoowMAuriGLTxskJ8Q3WbVcxkNY/ewZIQV0pAv/ykgP23g7UBdiLcbonh7HavSvYM4gs5AxW+hNa
aRWYyfaa8A34S+0Apm16DUaJVZNT7MGj6HCTUyW4Dw27BBhDuqTQIbdijo1ne2KNOvGmB/Mi5zOL
0eX83z+N7E+jytO+LdliYhoPWQMsa4vJCXcnDta4tLzdAPZ0G6mUKwojsWrfttnDJ1DpfcoWqIq0
PHqf7M1d4zacPLP0XQUygrwA+xeMtYei6okwc7d/eE1FNJO4VVQiedA7tsYQhV/HvksjPTfIO3LJ
tWBKGiMf/4NBdDcSHwVCyUFI6N3wn2/7XL17yHSDLAdTVmGI9nODCeuIdoDWDRAqqTtRp8/5TeMC
yABNXpW+Tv50JizN/L3aGfkFLALWvDX3LJadl/oe8jmhMnFoOSBgoV7IZd3t6kXDGdUDXlU95MSJ
wRtzeA5+osMaCLv34JTRRg4xGyBCG7BvXbn0L0mMXx734UEn7GsHnrAMkGM9SDGS4AD9BX6czrXl
grdkB87WcozKcal2+qA1kUuivZMS1kLiGT0OLgljSj/WxqkOfdHqFy8x3ibK6KiV+bOmzbafyvsz
iVJqB32uuFrivTKEeO4JRK6QdrdZ+oU3n3/oquGwzPJfWbUmZZvDoMqNCjlrh7qZ31ZHlacp47ee
q6Y79hWAbUXAXn4jDWp+sie953vMmB7Cp8rKsywH7jGL2J0YrEHAUlPDFSwLH3L2HyipJJyU1GJ8
mNjwddXw9Jn6UU7WZfrj0VizjIKAtNWh2TKYUS5/3XFdx8BjEIZErGZvYxKIsRV3CLBjcgDk7clh
52eDT5ru9JGkOGxOHLTCq2gZHCRcJ7sYlz0OqEJ19ZXBrM95eCPQjzjflhA6seRBttZP9TjHO92S
RDTkqSTHYWHUYAKdGfPJ8remHq8ZWWDJWiaR1DO+V4+vTrTl3m63u8IxJjaobyN2019cV6eqZgme
3jm0zsivxzO+X6r0x265myCikGum91fTkv8kQZU3/RXZ9uavHZdsnTI+UezXfdtADpk3hzXfQ3sw
afKZFi3A9eCMMuzIFnUwqkOckX5m9d2lhuor5+TkmrzIAwmNRQ8CneinZUOfuOmL9sAJTTdSF+pj
Bffxwke0rzeONDxF2wOJcQ9WjezLMaqvxlHumfH3HLLoPQMwYep8Nx3Z+fyzDNhRVbb1Vxxo/jb1
y0VPB5Ayk8VQIB4NtANU+CV79bC+E5K0xdQO5byEKN68CE5kPpVlOKKZJnAOSk5uT0E94gg0kvRX
uzV21G3OY62s/KFj7ydgcu56w2q5MCa+FQOWjUGgcgcgkYMunkjOcf1ymsyHMX0dWaZOCUvHfGE/
46TARdtS/iJxkb7Pnd/KgTkTy5nhV9twAtsmiyjIZgQllh8Z8JkQdB+Owbp4HxWf7DDmIaz/R128
F2BGj5nWU/Ejnqu8+VelUBvmjUyC1dTxIKXyuGyFuS+bWvG13efQargR89MTaq+1IQrE6X0xlq+s
aRpGanMfunxBGu+T3+f8hmjnAAh17JaWfdVZDGhBfOFuA+ia64+x1JeTmVd5YE0mFoB5eB7z/M3R
K942U037Fn6nZydk3hOxSpE5vSXx9NumkA1ofgcGrAVC56IAwDl60bReDVSoVIUkPU3admNvx4hO
/syDGqECz11QAyvdxZ1TXd3JeWvy4v0/oul9idZyPZDu44FRNBtUueQ1ZJt7Rsz1npuvSZd4h7yA
saYWhFu5s4fYkFyLSt5ncmS0J104txY7MXumb7V6FI4e+sRSMyOadRhe3T25TFFcJzjzqLEaFp8Q
Mlnj5wxS0Vn99wMvqn1JG/efuagqKu25P/XySMLnQCqCIucCcIQN5dsx0PlYb3JoVFiX9lUQwrKP
k+6GYMw8oSZRxwLitc76nwBU9Ro7eX5tSQEc8/bapu7B1SeBkZjM6RxZDD0hcH0ONdj4NXw7wiH3
m0Dn460qJPtW7b3cAxPqEy99v4Tu0fRac8o0+yfrKvc4kLh7Fc3wd3T7R7sTEwM1trhJXnDc5UjD
BqFnqHrHClHcQnf+ZK+kzq/dSjiCRYlQdsUNDlfkxOyYC6MBIZ4QcjQLZsnYo6hgSfIlffB9ilkj
LVnKMC3NzugL3V1G2THAO/XwJskea2klPjfPmkK5zpdOkfXNGo2zxM2mC0ZumRGlOG2AOauOok3j
ZIhAUz7bJClHfU4ggkXUDgwtfPH49O7wJiAdv40SYy0hMb8aoj9jNsdJPv5dyG3B1oHkvIz9tW8o
bPT4ezP4VlClfq5csoRaxf9s0swat8IcaceR5RVVmHsdpHMdA2SdPeqwZC56WbN/xmbIOa5xhMHG
S1cArCW8WFr84SCBmutK8w5wqFmR1Dyrkjs9zEzdRj5N1E0lzHP6rA3LO0jiKK41LTiWEHkOvA1Z
iFN28ImWWB8HPFvjgMM4ldUQslGqfWfNSILIu2FXqIapsyS+waiaZwIHBYULa/ZWf2IunO0HBTic
HgK9zGaZYZceapPx/1aRvYINIj+0hdivLf0Ym7iFAk+7W8nKNJjqRjCqBxco7eQ0mWYZTljleEoa
v3fK/AEaf7wrCzfmPJxbjFOwefnwOy/BUhHrLN7IcMP2a/3aXP1JjBaXAj6/ADgaxzmCgnAskU8w
p3xFs3Kzc3T+IAZxdJvVh6Cg3E2GNbB9jQph7NABhJQRbaBXTDPt1MF1ARyDKcFAePqkh1wg5yVJ
vKPIdYqCWPtloRQ/0Z4P4WxvBKeZ2S21WMy4C7nkfRqXe9Eig9Hv68Wkyd8NQ3WBJVkGqPufThGt
6vE/lVa6d5cqJq/L3Dipki/SgDBTGDo7WOg4qHyavxWb+N0gB4oxUjn1jgYkK7SZOFIPAjF6rt1m
jAYff+JxuNAH9vBBr5W1suYfOLfd/Fg1TJDqxbgNgjWW53TsXvX7vNab7jF8GDaYuqRS+xwQZrE3
U5yjafpbxsUjGIrnSUNFKuJP6DkF09HJCOYuNV/aettRGc3Rdu/xqwyAMRKhP5qeGntQwNDd+tYX
5gMfXftIrjO4Bys3LkVG/4zaRPeW/kR2s/kst1o/mDyHnLRjsJVgdBY5MEBft9+OOVMtMaHKwciW
NfUT8ZzAEBL+EI0pA27pvXS397onNZh9F9R8zPTLeUIwz5xSwbQW4sPpyta3tL4KNbJ6A9tumPXO
5Zdy1MSnUP/RqJL1OB33U0b6XiEEIxHKYsnbFGBhecxStG8eISbLSpGTqKTHA89Hr/ol5Z4x0ODL
PEyXlh7PqOH6e+xf+lUFoiu8QG0yeZRZDxfQxsA8kPfDqw1FqWrDhTHjYrjtLhb5UwY3hY6n/oQ2
O2P7dxl1W1Z+SET92st5uJBFyOuTbCdE8wgi1XHT2jgUev7Lcb/bAcaBBS4/LD970ngPwpkpHPlZ
RCipS9fOtaPkcswJFuGRgLvfpPG+69AekAgAc99b0Qk2ME2XTPxsokl2GLqBAVLfRk3ngPUkNciH
bx3piMCjdXF/13cTKMnmDl5jkoPzELrHsJdkyvdLcaWPfiQi3Xae8RyYESipLKo6hFuaXVdBbv3e
nIWvCIE5KMMXctaTnbPaD4KTBIMGG/6tPoouR+C9gGnqcHb4YKzKHbdDdnCS7TGXA1pBncKnR61O
SgbLGIy+41S9GYl8pRxNDh4qnx0G0J+kZkZeiunuhgk2k2wqPLa8prn42liER5u3sdVpiaBIy8sq
avsCKceOsL+RW531r0yoNX+c2m4Hltk8SDd/XrzCDrJYHyJKI8yT5Qa2Ke3P2OWfbHuob6M2P25b
89m0BTPmknFMtZxmRUzNRgAm2nSJ9pEB6l6djcF+TnEunTD7iH3cYFJAjZkEXqqI9dxY4TV2XoSG
oqJe8+QB73s0OZh3mBM1J+Z/TwZlsuENyI1HVuUlBzp3NFpOgsCDntrrNDCcfECsdBxhRh4IytHO
2ALznW2bQ4CAyT4zInHOpZh/W5ZmB55dhPm22Se7sb83RcCerN3XDe3KS+tyOSUkJDOTOEO81vFz
We/x0hMrYtnXTW7UmAakd/tfPdL8rHYIgYYZpVz9ZJnMm+vPuvOcZxKu69bP+643XgzGqNGkaK2I
svDd3nxaNJcgLcg2Oy/Tqt1s1sP9FXuyFBzOtjZ29jTnwdCvCHacjDDxNKp1yWA/NQMLfcuuzTF0
GM2Jso8CZ4PoYVpelGFlpsYuxbW/k9EFs6autM2H7rdtIBTISinP2K/+QAcVkTMCGENJnUaWpn33
Bv8nfcOMoBAgTpQDj95j7kH2r6+J1trr9ozca30z3JnTmBEJgZj9AWfZ+NRiH6IdSiM7iRlLx1we
2gQQXjpxwyeESaiHxUOKGndwSmBmVmcv5pSOfmklr2ufMElzk7+VOg75H6GzAXHz+qseSx/YBd3d
StVjxe7vIrU/DMPGKuUSYJGOb1AAmO6ttCgF0ATPS11fVY23ayXbDNLnjpUa9irl9auQfTyoPglz
t0uCtOO4HDu5oM1mM+Kkj1AEWGsb+bew+A/jijhGxp9XIgS+l5VMUc+Roa6SP05myz2pBdz0ykuD
xsltf7vKRbp7uqhLlVAforNu2oR5hRfbp/IukUgQBekZ30dHzHHuPbJbmn1q8GknTHXOV5sSrO9O
Ze2pgyvFF5G5oTRx71AbVZr5Mq/gbieGYH4FFFkOy4upb7hY6tjj8YawYNXkEo3v3Z3abjq6sYvT
RQVf69Izr9a9F8T+6Lz7AeO9GsJH1RGyy6LXRwaAAKc1u30zIsHuHuyuimHFKGI3+8eJzeddDPiI
evKmL7gNxah+9KUMJU8xWYS7oaIhQXYw/8TTmxBCD+ft3HTjp5Yi1R2t7DQv+IRsDKYsiOSPkceH
qW3eHWYWNu+lv6Erxh+o19ZuxZLCvtz5VzT08WSrI+/cmfl6YuHVhviNYNqaJUsq1rxsEfd1J0MK
nYeWZx7MSfEm1zVaShKxOsZ4fLioW8xDP5E/Lma0NgPwUYIIw2XzYh/ifrghXCAbgk+VpKrJuZfN
9TfOhMfWzl/Bc/8d0rYLFoGOb87CBcFmG++tBZK3yEgTH0hbt1gntE+FnP6K0RnDil2USD6Rxt66
dUXB1dWMOipF+ABfKyJF+y3lFDC9nH2OMbzLiQlHydLFcTNUATmirxmbIl6bfFcL8544xVR37dwK
3Z0S4bbIZ3toGuLSYhlUDZqheaNZHI2TVn0rswdmYGvfdLcMylWF1AY1PMIDhlz3DYoJoUZ6vwo2
t8QVqEfpas/3b2RLN3nezOlZ/YDkVRGNOuOLFU2uQ2QV3RB54pSP9pAZ+8IuzguLtR1mf5KKZr6n
uH6SOqEveEOSQ7GxeIth9huFy3tg/2IluYQfEKKRtnfNWSXk6bXTHwbszByIGjpU6z5J+zjCc3Cd
3VawNiS2aWWqYhci7PH+cJVh6vCmCY0vUC1jLf07SiBgG/VjOsNRjRuURkA5DLRRokhWJ+wOL95W
85LbFzKN3prtntfGEGOZ3yt7cyNY0KG00iGKJ/QMBjuDbmEbboKEYJMDUHmvBu1YD1zIZp4uYQfu
cNcW6Q+NHxMRNDS+ayrJvi3/IoLueVSG9co+pfXjo6lp9gu+yceCzQSgoa7ntsmuqanajzU/k9yF
UK+/s6xrBpyNyuTN7ZCWpSyNTbuPYVzaf03ZU5stBTq7bbb4qYwtNGLuAPyrsSNU5JmgBoDQ1sKF
wDNKi/ndmkykRk8z/U48YxiNqh738MhRbbWuFaTphtkuh0lAsbIeegcJsDnO+dlqpnGfT+kFDWB9
QMQcVc6iHjKJ8Sl5ruPNPTgsZqNUa5nM8ACvE4qDDpHYqE/NrlqXv7R/MyFqzGALoD+bQ8nVmTQe
ZdVwhpnzm6nd08d6Yz10sBeRX3AyjQnslir7AKJJqLKelkeeE4PmsO53TdUwxa0upopdllqjC5Ja
0detZLRCZbjp5vKsbP64qG4/8cEeJYC34+SCDqq0+CL0NoFhzzEsKoZ9OcjYYBljFhNM+H2UQx3G
zmzP9vSVKeuHaWreqaGn1yvEcAmiCTHIzFdi6B4Uz1vHwBlTYmqBGRRvhLUz9tcsdJz1+DPZTnbq
FYzDDavKgVoI0mqja/Z+qOe/WRcL5AveMa0U4h5dhbKweFT7l5VDebLsETEwyvqi8ERgVza1jXSP
zHstUnCs5BSvpFLG1UOdJR/uRj7sNsNlx1JJf9Uccyw6j7On5chm4HLrTgLnLYm8sXCP6DA/GcZB
kraYPhTm2SyF7ndDwUekoYbqEv2IjYy/N3wM4oOy517nBqjx96HG/sWQB2VbobYocbRX6lASMBmO
asuEElPXPhwbjbTrEjm2ZJc07vIH0TgvwkHF4DCi5e0Yzo6eYM6rzLv8hyBFdyNJdPtrVoEtjbvz
qHYuZfku+uVLW0vzM01cydhCsgquDSMgQKzZaSNiAUyBWGeHy2ww1nLksNfp/u++GhInVhnNBT7y
mClE2LMz9pe8eF1dqOxmQigQK7LrpCen1UT+TiD7czPob6mnxF6bK1LiRo5eefdp0RlhUF0+3PKz
45P43cWEcaeyx8EN3KXrWutVL29Q4yqiGuj6KS4z38AldiMhMZs7grWWe6Jh5RAVl5HMXKpx2GH0
z8JaGkdb1TIwDaoX1aT7yjYe6g2Fgwbdnkm7PofaQoqAOzIqtLKkISWMoopq6SRivrElUUfFm/kL
OQPeHTfjaSYVIreZMjj26GcKaZKZYO6bmAh0ztxHxbISHExPYHgYDMXwbQKk0YuN+UBLx5ES/ck1
Be1sdsood/M3FBz3D29VB1sXyb7TVLwrAEc/oEL9VWEMIxnKOFgbGk0z9Z7U3cpHcSN9ej/9WFnG
t9VOTcQ4P9/pdzuxlRkXSNCPGmJz3+MKsrMKTWm+V21hXyBKvswjw7esmB+HyuiuI8OBrQBvRK3x
J2ZX4IO2bEM+QgvzA4JisST2oSSUnJF/Atmi+8s1hB21lKxl06zbZXBCdrMNGgwweLC5LTjPmuXB
Yq0H0+UDFdgjem+lVDZMGUqDn/dijccatf1CcuC5t4H1OwyaCl77WCfqSRTC3RPokUKIYCKRyHeC
wf9ZrpNQbrSozHCZjzI3wwENLBNLSo3tmrS2oB9msyPq4WBsqxe0o5FEaut+4Bl9mjO8tsnYvjKA
x0F8f3o8yShdTMkHQxbt5GiORvYmmlUXZ3tguYyXe/huWHvaK1TQKbQbwpZbaV3Gz8qzhhPzZjzQ
SdvxUE5yj6Us3Q0W/XDWx81xwTwVEkXPjF/ShPML9gw4nsq6cUN7ITqs8d49rJ9ZViGjTLvzWsmJ
JdfMpmi9eSxWmP5rxcVTicckjUa4cj+mzI0fLHdfE+wX3Qc5vWbSmf5CJRbDstemu+qwhrhLWFGG
C4J8Rn91F0bbRYEjAbt3ALP/kJYeu9TE8aJqIRC20Sc/6fTptMB8vXaeQfykZYdKbHYw5v/j6LyW
W7eyIPpFqMJBxitBBGZSEpVeUApXyDnj673oB1eNZ8a+Eolwdu/u1V3nYIFmZNJ7V6obHR2lOtuC
QC0YDbxiNOTW+rLnZM01MRQcLmbp0KoM53YLhRzX/VZFTMBOwh58VsvNOLH3oUlQu66REoTNZzbn
2s2UlqccC/QWD/pIamcbZ/ozIMRPuUf07Yx6p0UTJ7RagPHTfhqx/tqacNbZtjb6N84ACxVRXX2r
z5wI0+QuLJfnRYNlbZi7ZSnYfjTqIS/wps0oaBP4RSdFBAhWuOObyh5Ud9VrjjUohyShtsqcsW9b
zetQNwZ6dWXty/zvf+enNivlCUX9lyvAdNQm7/nXQX22WjyJ9jB8mUYFqbBF98C97LRxwpZAqwjQ
cdVRLiIT02daTsPTCligtPEpcu6YT2om+9hf71rVG66SMCEZ8vwr2RMrKEkkYJ3l+9xyL42CO6jK
0m0UsRXO9mhx1BLga+A8B0hRgUZp5NJ7rmvanpMuAeqGN5GsQvOjglRn6d7QQ5FLv6FVSmR+1AHP
NbUQur0mGLVBmgqMTFomEDyNkkXrEGQjJYH5iFlTG37h3hjunJivKxYXfYxnp5HUJ4y5aKps7Chk
5r+BsnJXhA6zum82FUshtxtR7Vui/luyKfNmyjnbazFuUMQmRr8X8n1U4MWp4YpKmt4MGkjs/62/
Met0nVGLsFHqgU1/pcD6BWMe9hxAeI7FPt0pUiIncy5HYJ4F+JbIonDJ+uE0jaF2rRnwio4bqSWt
0Fr5NZWS9GAl3yUS37bElbltolI54eBnQ5vuQqX5SfHNXBA/BgRPhnYTy8AgsnljKkV15iLmrJUM
+FdG5LekoauaxS2m4AScSti+tdXq6clEA7IQIT4TPHJKE2mM4F3lydg2zCH6Yv8nO6tWEkdZZ8Sf
AeEujnC5zZb8xRbL3DYPP1ExyAs4cO3UVgQ86t6tcxyAsZWPvjlzcrYKUsnlHf1BO0Y1BXoTUEwn
K+oLUfTYY3F6J7Cu+obURK6+Ni88XrTNwAC6Lc0PS2GlGjMsBJR/4pcKz1h71moG7E45c2GTXdVW
q3QUewa5waXkqPODmJLshh4oHEu1fsKeq5aY89sc/nM1U7ZNV3bIoh0JePIzDbRzQ5uxIFYIERv4
3FRph4GaFRaiYdABCqGq1+XQl2+QVZctdhrM2mr4WrJFDigtdpIRa3cimyv3QpZ5Q1Yfp4o5gCA+
xDnENhUsItE0FQEJKkCWV64hSYSFQg5cNlFLnC/7qCVxECXFv3lKCekudrBoSXla9fwz0TDT23E9
7RUWSItcz8dchD9Dv2J8vNbhYp5k08SMqViBFgK87nUiX8kqXUcRr7u5qj9YGS3Iu39zjBu50HMs
IOTGZ6YTZ+wqH9xkuxNYwaBoHOThJhqQN6C2YbdGSeuY4Du3FZ3RYTJ2GJ1xDK5Z4a0GGnAVoWw3
za4LV0R3kUD2TQbN5Rivc0HNoIEGPT0wJCCJ10zor8a0igNO10JWYgQ01trsmOimLnH/N1lk7dtK
HS/NpPhc2sNukfh+c45C16GddguEvcMCLmSjlq+ZJYwDB4ptnJdGUPSLAlipWyiOwYSZxhHN1oBR
2NhVvOLHG9QICK+dKu3h2rBgrsJqqw6Y/9o1bbj20HbCFsQn/t3dWvGcUCTd9uYRJk6MJHpACb0u
pFiCeYkHZ1XWLuhqC8kituegW1DQHuOZO7I6cvpBLrDlqRiqKxiUmbUeiKPKB1Im35lIMw/2Ohuc
nBCfYyFEbeUWjiv7JjbYNqgJiDifRl+bB4ydP0m46Axmeu0s/Wr5qlGJLZNriZdnBayVkjEUWqhf
AKDvvwizZ7uRUHWfM3Wrom78UZCzkFGD3boYDDzC2nwhhEl+Ng6jn4aq8JbnXm/lL3NRqE+J1gap
kkRvSxkpx6wiM/X/34atsHzbris2DvyvOqMmJ6os3/U8drBZS9Uprkd9Q2JlPIDh21N6Uu2H2KLx
IMbxUDEXFFUY7atQ3Y6Eik9rKX1JsfoH/4L2H32ninD16rB6nzGObfKl+0qkR63dfeHlOwJAvSwi
OvcIKHulZWxR1qH3RO03fS/fTTad9Kuoexo/eRmHJbl+x1a16pBHerftYbiiKtPiXnOAIvgmoEmb
ie0WGga0IYE9Gg/Gdhwj+VaOhOvlIQaKLaTD3OQvWcUKpNdIQA0mz+p5YFzLpBMhL5MJ6bCOef9q
QZ6fWbUZrECokaSSwQ6LEwxz5TEupVhiWmXfMWMvc2kzfCaORdstAkMZnWmBwSjw2Tdtd5ErKcRZ
aNyz5i2xPuiO8QrrJUKXWNFGzJITQkUAj0FRoxa1LWDbW6euTQJNJF5dfcxVEcjjil2nOHAe8SMs
uY31MoUhloeEvB1Vtw1Jqo7zoMm3mWTgZK5szvxinpyigG6FOWKizJtg1L3GBLDO1taI8YQo+55n
ryzsF8GKrxugBszUcrQktlSiPDMNFoBGq/lNdMtm6HowxNFr2B/0EctUtJPoJpbbZC/ys+inbc/C
Fe5+S1E0B7xePXQjiQKsAghQx5IMW7VG4KmrDyU1HKt5s1HAGgAcGM33DSbued6iLqkpfqf6PCXf
Vq+5jSIFDaVdIetPCaSVWD4kC5kpslgrdcGsU8ZhVB76cTDJK0Jh+xHr3IlLXLtV8VIYCgti9hID
IxTmORmOygDvomy7Y03NIqMHsYwvqTGe+O63em+6o/Ymz+teptwinwAvy8uVhT0Qu/4uJFzPWsTv
fJFeo1R5HqK7rpc+XCzXKDah9F1D3QuIHpTJm7K8R+B9zGhCH2WMkJgXGnb9zFRqc5wb1oRV7Yb9
X0FUE5czGARnaaEtZzOdKDXu4Aqz5rdpPecNsAaCOeG2G+F32dLdFLi3shOggzwlip9+Wuw2tKym
bQtvw2o5jPcRniq8x3YD/reqvRU5JLcYL4Y937HTjzUj93xIW/p9k8xhA/EGOHAzYt+W5NbvVZwE
5ZVtDolt+NW1l5GN5wQ0yx/k3BztYQfjpGfbz7UAZVYcBFIafAn2SUjv1AGzHS2NyW3UI6Gv4cGI
1SpUEBayvZtUl0IrTvP6OUweLkRqMjC5z8KR+RhXw5NoL09NfT+jhZkhR2WCqQhgJwyW/gqQYcWC
vja5k3Y/IVILpQb4mp9zja8HW2CB208LfbqyP3FwuKTKvHgO77Uy+sBot/20kUIGThpSgJat4ktj
9Vyjh2brv6QyDoqga1I/sdGnGwWTRLFVRsKlbcx9z8+yTM9gj10LFLdWPyQ7J7OizUz7MZT+YwwL
LVWhfqAhZ4bm1fG+ppyHlahBueQ6v+M6DyJO/8AzOOuouwrLxmh8R81zJr56ffX7grYvscnsF6X/
1+nJr8o1W6Y/OkEmud4De9MZ0Yz+q5YP0pTjJ2qDgY/KeGb43YLCcPLTjKOkAjADsYsyrWjDhpHd
wq7lgpPDc9mARTgmXEuZYbK8T/2JYFtELTIZU8W+Dd3wkZdMRogErLODZVp2avLa5z84vjckfGUW
wkl9kYtT3Y88+QhEKGz1k3P2ACKM3Oj6Z1e+ULqzkYDDVt0lb1/BhwW4Ps6yvpexqIbl1apqX+QL
q5ZTI+25QZwsOxKBcEZldooXrWa3vrTumFROmAunM3YWFPUoKB/CKLzZbHh/rMGj7CixocS9Keun
LvTZJGN53WdztjdxwtOyi6iLDMbPFhOWbohYJiMW0y9sqEnSnyYsCMXkjay0x1V2hHTE/eeXJSV7
A+ZZtL7mTcklJ/cLbA4luUrB9xFY2D5THouAtJ2BimIiyWlru83y81gH9uNH0w+vPQkke1q2Al3U
HLbkHgMJjzDmzS2BTo/l5raP10BP38giN1q/UdHM56HxJ2V054FJqgTr0f5L2EbYiLKRfR7oqLcq
IIRTtpX1g0S8uoapN2c9EbTTRHmGyuTcsbNAeUAyJgxquPlEmBPjM8XCS7g3h0sbctPl8clsdlJ2
7EnTKssFLg9ZhWEjOEGOqdtCQ9LbfZ8jJoL+rnrFqWzKxgs2whHjeOcNQDRJVfKA97pRQ7YAewE0
/x8nIMdgGyBTQcvrnRUP33fn5bJ54IwDeevhsIG6FUKUADiCZbGZ+qcyrm4J2D/e1HSu4CRQsV9l
l2HmSRJCKwfkaZOIidQWqZKhhMXqkse727ykN9LMvsxwgwUBo34L8exSY2zFTELRFC9lG6WOIHRo
fCxUJRJ+pa2ghG9FQjW+FS3zLP2SGjbTFGu2wvmKwAT7ht5pk39ifnmgJ1J82SzX2IB4JTA9ClN6
9lRcaTNLphpLaS5+5JA/p3xrROqVdb7ROlIjPYHfhh0oufU0nBknbkB9NoYK0ZTnVhnfYBgwlGzX
KPTyLnQwgWzl8uGBQb9Y0OwrEMcsxmjQosYTLNbvI5tAMPxUqd3Owu3cZ2JnYR+ZxJtMSmZVDmP0
LJkp7OiaJL5xsq3nIulJa3f+0yMcbizXFuC6rUp3SBJspXiJWBRSkoAkGPrwZe3jQndTLT61j63W
w2Y1TMGM1wfL3gR0r0pwgRRFAIRkg0TvtwC7skwr6Kl8jvJhz4wMBvlUEDtgJOYrvqhXyl7lx+o+
BdPgsclgBNdvI4/xmZt66fYsbYeiIxOVbyWlwqUycm5lQFPwm6WUSjTxmyy9Y9YyiULTy9yAqS/Z
jwGOZf+PAvYS9eeh+Qm7H3V6S1r0u7s5y8+Y1bw4YvfC2N7HIa1hhOHj5VujsrKPg9b+00fM5Nym
1dgSpZpeWuN7omjdqNA+5Kec31HjTqUaq5IOylo9C/1aTvupQ3HWi0OnXvDMPWhUbhFe2zq9WXQ0
VuEhsRIX4te2jOtjFpo+R/t9mQS1Lr8nxm9iaE7vhNaNKnEDQ1Jp2rjXZlifk2MpzT6lODhkxZIt
tH/GHPaHJlB7BOrMAWS3r6u70h9wVQaRlWOqRzKDsWn9aOVJlMPOhL5iUDkuhhKmEvT1Jt2AMmgp
cKyJoCYpRNjejbjdMjO8Kjzu48I8Qwz7iBXoHJlNfOV7yNGhH1TTBdPNqUBwJoouWbGXZcut05Q9
pefoWPt23oUow7WKtyo8d1qGUftPWlWH3dIhb9+V7p8G2idC3xxjCfPGO8Vi3qxOt2tBngoorKlk
COGPvC8J4eqsp9jLCYkuvMa7J1qitmI0d6pOP6aFIIIFgKe6NcX+ovuykjH+vDct5ybsBwhs/aXT
0DVmDHPzW5TxnMIP9thOQg85MWy6wuIhXHSF26SEEVuv6lvBe6zaVakG1Xv+oeoeD7S6Y/7x5OWP
UfxAhdlNaRJmELv3yukRKrG5Q7RDxs2ph3+WfE9QnppU3bfr+2S85NrvFGJSlIDtwL0D91bBUDXX
W1laN1oPNrMl0UYq/WpRcyhWdqvSHY/6y4QUwmLlV5Iwdul0SheYgKkEhJ+q3w2CjTZxYI1tBBEs
5hzekcupkEz6W0njGok4NrF0ggiVW/MhNrXPlWmMExN8Ip7rhnysKoWk4URhCN6vhCM+5y5Cf1nc
Xqw0OsxL9o6bitMpxE6NM79mvmhPC5bFZeG8A9oP+4iUvnJXbGk4O1b4oWi4u61xhPiZY+tGSQjp
DzWZv5vuOVwzZKHqGRQutlAVdwFmPUVypCk+Wtq6b4zWJ5Gp68dWj3fVvOyI/fQqEYj10bx8ZFDx
l0oEEsTC9NLGuZcHDXTVpdaPcEzdqOBAGFrRd5LKFxOlgBXVDvio32rvvX22424DyWxjMu1XHDHs
WuIdyApntHQv7yt/4P+p02hGe+BsN0HPgrLp7G0cPbbTHYA76Wd9GKVSNOOBxdxB1OE2V2NfX4JV
79xaQRV+HCykjn179WpYlZNWaEDCC/FhcLGoRZCPKiTOb4kUdK0pL3lZPoM6dWWGv0IjYcnlLkM1
MkbQZQr1Xzu5svF78rOkWRKYS2DpMJGkwbVBXKnmSzqOLyFQoMe8KUN/7ZxKNpDLoZxomNZQkx8g
0GGnKfEFIZ9D4LSdystIvTpl0pseY3Wfv6ePH7W/gjNjrRxD72uAvdWRow93CuI9s6VLYTAu6/D0
cISI8csw1YP+2C1Gn4vK9DnM29q86StZ7YWsGj7n97JIeZYvjoWClxiYQBiXulNN1DZMjT01XrCA
d2t/zsE8ZsZ1XCDVstq3pbcaVgbxGo/Hz1odbKnyFat961hEaST5OmBNRA3KutghubuhrAcK9OCU
5zDtQKs0Pk9z+ZRkIXMGKPS19DRwuXHTBZU5eUNEZgoVOwk/W2IkZkHZtXILFZPvGvjGbwsFGELO
dgLr3TXJfu5AR03+mrSeIP5jJR8AK48R+l637oaJtaJ27bqntr098C8QhiXtaqrnlQEJ10IOhX3m
mBwbbjpDjotIArHob2TpQnfuhChUhkzAAJmyB7BVYRGFC1tO11dbw38zYMnKwRrLuHQf3TgbGQNd
alLsXZjuzGmCY1zJSbqmr4ceZCg6hH353RSxKxaxibkHap4NiEGeokTbKX2l1N6PVMz48T3UOZQL
CCM3JnWn9VPjbRS+FZUnswfKSmrfOmYcVez6RoR1Gr54j6aPbAGJR7KdET7Uhqccn2ePWyca/rW1
zkGJtSCVXrgFZImCzgIEKLO6QIgeZjfKvLL9KfA709WxEVntdvUN++3OUh87VFxtE0iEDdDiTQ41
AWPWlO6ZGF0bQXaoLklfA2vDAb9s9bnAlFc6UdteBYVYtgeVfk+s5dDwJuuSwuOIA5TOYQvzzoEf
v7JQ8Zp5EEp3RnhMHrlXeTpjMQAaYe05eSV6CJ2CSHZdbDvtw0AclqWzILEwRxVHQvvKZpeVsKiw
Zh1UST6MpsIhj3Pq+hSJvQpxSmaTkyCsIBN6fXxl8aZt2s7twBorsbQ1+c1wr7FoLmkpCSZowBHg
yqV/YkxQGgOw146O6U0iL05bZy9KdAUSkbVsW84VmIjQ+CS7gU0Q0kVevw0zDpAnupsOBhsoVj1O
2Rw6i+ghqfo885qELMRbqPYM66aj6Z1XPA4yGiDfyGuxvxZ98QUi9nPWDgYTXV6GgULyx6QDfYog
eyN91pX5tTLqjWUZ2OxhzQqKGDpLta9ITtVoabB3euNqQ1XjeovtmGANN8pS8u4+m/JfLUWBVAAK
3eGBKQvhdTbHJJ65lvEUdc8ZFV1Njbhseuwg0+KfIQFD+cniz8reTW11AaZC5TwNSysC1YTKM1xG
wUPfra2vSMg74EKbAqhn3pG12FbRNqM1XbSPdZvlIE6BXNpl7bHvA5NeLI6TI1jBqppxvAKDY58J
ZSU2gpglAaspTx/b7doJEPOj3wwWGFf7K0+Wl1XpvYHMXZ2Fwykrx6MmcQYz9PZYAfF0Jm0EojTI
z2r7q49j6kEG2IeUs9PsNDeuLYvRG2vIG/akd2dQCxu29r2XPWQWfZ8AlaAwwb5nujaAn2VdDE0P
cSbMop1eT8HY8wVT1qgxyMRgFTvyEoOaytv6EckqzDg7wrNC3T+PdodPMVYzf46056xukl1DJDrB
gOEuaUGZYmZpQRcrz3PbTRd8l6WLnytCg4RtlWoRT1Q8nBh5JnwcG7usZLcril+4CiPP8uIraSqU
IRWJRWWDlrK9DbErXKImPVtqeo7GWfPFgEJXjPRqAZgBGretYYAGA4bV3cq6SStUa2vby1vOL3hC
tnulHit1inZbZFKyz1jEsMR/zIIkqhu7+aHe11cTUtdatMQnCFiv5UR4sbea4SCliMawXXea0Xnm
ythn5ol1T1Ep/UFLQQFV3dYwmBnsXqX9c7rMiTEH4GTIrI9jGSRcOXpnE26w39g3PI0lUB9ZyHfk
/FcKJ7BC0QYBWWuoMIn2xYswGMf5uquVuslwxvtWmv133Uyob2ENJ9+8MyUM9DPaXo0E6ibJKJy6
C2ffxEajyaOv9MlweaQZ6lwmhQFZHS6C8cSD/CmbR2DPFfDgQeaZWEzan8CUfgYarxohbHye/SGw
iN5clzOLfJGuoGOn+R/+72GPfzF2ylAd/HkmoCVyod6QuL/DuL31hln/5CCcIWzt9EEUuzHnbDOm
MfskPXYX3uHVbwVQN5hsBttiSa8WMK9JqAoteR+tDrDIXxp+qnZC5a4e6xojjAIDZPym2y5J/E+Y
EouplTitEq+1C5HCnqR/IiT1UPKbgsrFDqAUexv5tYKQqF1SHWryKpVMrykEn3ZIEWmV0qHGOt1+
xSqHl0ljPDdHAK80nKxGdS0yPLcrWIufKuvsQIzSP6zezKdsazZmGL7XU8o7Ce4MwHXjXdYXXpAE
uXg03Aw94qGjJsgxmMkmRZ6cemW70WXdvzi2HwefkdfKvLi1rEhbVjzsf5bEyyiArTt15BKSQEmu
zxZetsd10Yy2FqwagDoqXRu/NcL7JMHi0qN8b8XGIYkkUNXIEkJPXvGEm3uNTO+QsFxem+THVN7F
zJHfKXkJSe1JLMbsq2uubBZsVCN+TrDUQDHbbKdVSNDh40Q8A+ZSdeNFs6fivAjzlNfdXrEznn7k
cataoBtCId+MCa4cUIgYdfts8NJarOTxeW/OsSGQHLJxY5QE/3AiTH38BQ6cB9Y8VUelfx8hiIfq
9J2rTUDfLS8iJeLNLh3wnm7UrN2tiIp2Z3rDqp6kpvFVYCKqnu+XYcUjDGHNwAKrXlRKmbP2VmT0
/5XDvkrufWrthTK4GabXaMy91lThV3y3hgppUmBqSl2BbQt2gKlI/LH/dICzrVLvrZJYKaNbei7h
yzhxBaKQF3RA7MjlvO5pCL5p9Ix0Q0p68Wrea02+4L/ntV3dCY54GMhB4VIww1pckssnPXmqEvub
+bgAU2JQ9x2t37P2Q/sDKupn+VAvuLBs2g/Hzs/waa818YUv07qIFusq7cejzFKCEuByeKOP3Ick
Ra6n2ZrjW7QugdKBTA5/UNNesrAKmsQ8tILiEHdpG4cgkZd0IR8tmy2YoFSg+4qhHpJY9u0u80ZK
Agz7avS9ryj3Zv3LlK8Zv+cElqpmiAzRj0MEa9EsDoHns/goak4PZ4meY1W8ao9SKnDvj4+pRGep
rddO5lA2nFpfJwSp+vLwlaG7QGNEBmffmlHLkI0ObJDrisigxkwWIAfT1o15+K2E/2X1DzQEdnTe
TjNWLuaLhMEvafEdZ91eaC9ZDAgHO9XEx03sjoSf/TQi22QZ20FM4kM5b6Bt7tV0o1ifZuGX6c7Q
3dx2kvCmtq+zdTS4qOIHdvu3tNZdDUmMLhuGlfSYo1ZJDG5J4UacGuhWx4k5X3NxXIcLSBYnqkun
nhpnUYHUDzdF06+TerfsbWK9/K/6mgGsDLQYVswth82Hn8IaDMcOn0ZyKnqm4ujATLrMNAyv2yQK
HdN4tqqzUjSYIta91kO9ycpTCe5+EfBfuKJm9XkISiTGLG6AQ2G8UzFOl8quwdzBaJaHEzE0dnDc
BnJ6YtBm5AEMz32JiIKHjL6hOEHkoAA0lnarjfsGGxg9hVzt2M+lHTCPy1KtAfEYNk/FNtMYTTji
Fz+p9ka1CLMgmLMe/olnTDYWCZebadA76pA/U3xKufpGWt5XGTE6TMqbVpJZ/ahQ1oGMoi+OvV+x
vVhpwEx1ZFaOAQXDjTjOQ7XhkO1G2nFYUDQs8bRmlmdPw7+aIb7EzJSTDNgPMHtH9CQonM7MrjnD
IDkfuuIDxsI64Uiy9lguCNU9HHrY4B20KUIiTlVhqIP+aQ+I356Wk+isv4DVPKSj4UkMj+LHzdQD
J6HeZcLhldZbi8VdkZ9wPVk6+YKYeyTaalWwhtc4oe0h5UJuN2E3sSvy6VyB4ovIc66sW2LQEUEK
i0qBDZ9WEvmcoc35JCRUl/X5zH7gqWrezPpJwWYJhNKR1I8WvFerEn/CYGaFmKh3UtodAd+z+X1N
2dQBqnJZVUMM/k15gM4dBOmEOwqzq/wlccLLh54X5aeE36nPeXFi35xHkvksM2yc7JU4G+KryT8L
bhE59LEZOYpSUX0inAbIBw0s0sTPfhryj0botKLOwVyBFEEUShVcXQ3QmZwTl/UjR2Rd0CTkLHZZ
327CvIVGzO2kE4SBFtGmjxIL8ZxZMl9OxRTSHpq4u6yLxjhgn/rUPPfMS6scHbXiGe6fx3sG3RmE
UUJerpbxt95HZfwVTXMFFhx32T4x55c2F34K24npYtP24fuYlo6ezWejjn9HJX4z00fbDPoOH+Jk
c6SKVfxEizn8zeCIk4LGIrAk4cGcAfGGZsNbTBUbY+62dAfdQgK28nodO9UdSu0Tsvmtf1AxOdHF
ZzOyPFO4LM6frIEEXWg7ZadgUiFtl24M9PmxmY+LnXLWmcr/V0VjK5FH4jVo1ZxNyRHk/X3A3Ajo
5S3DmCOUr1FU3yNc5LzPz2XBhMg7tYiGB2Oe/VKyj9VPRbwZdXQ1vkR/awmfhd1vLh1CNf7WOnnf
KQmRY+tjkmZPWR+PyuwjnSn74ZPhAf7RDYhNnGlNruZHzJd1yAhUPixazG/ZtSTFzf4W0b9loBlj
i5hQRfFush0iDDs2Ynpd21zCxi6yNX8A9mnL9a5p2choj0XJhyxyHMbL25RnL0NXPUmTGcjcdaX6
1UGj0JWBicU6rPOXGED1qFCjqmmXwN0uwRMY1sqJZSNvqt/p2Blwep3cVUZnCAuMt/VGmBa75WS3
xqCs66eWeJ7S4uAf4kthx/wT/a6OQUU1B+mRnSN7q6TzC568vV0PTnN8mTRmR4YceZSuhljJy6lO
Lbt8BJJJbdilYGHITovAxaGq9ZdwYUe0fHMwFMzH2x7kkIWoDl+OFbi2cjRnw2q151YaqUqimzLs
N1xDcOfiB5mxxjnEXxrPcwM/vOBtL5NuibR/uAhKovQ48MR6iW1HDd2oOanpXu4+ctu6yYlvL09Y
wDnPJuKwtgY8XRFQPB1U9LGir/CYXaufK/ebt8R3eoe2OIkPg2H6UvHXlyJ43BRj8hbXzzqJnRKo
VVSoPO4vGFXhW+gL/dK+DkXxVBSXtvFYgGBjM0VgZpCfaf/eGQ1ZJziRA+9OmvR6majNFjYvUSKT
F4nq8WgEico6izQrvQUqAJpb+srDm8S6BGSdKMyjKhwHJG8xx5R9Tq4lbmG6Cp5ZDBtHLoFW30iv
yq/deMANXIog5MGh4nXNnm1MoJvkiOGEjbSyww7R/qWqcs8VHdAWor8Cd8QmCG+BJRkEe+X6mhpl
YPC2M1tAeW3BkrIzb32hOT85m8DYotZb8M0QunXJrcvNzoprh/aAXV4RphomRFDe9UO+KzLslJBe
dRFtBVKJzeKHNwpCwVQH1Pvl9Jgn5NEDPg9xYlTAEzrfM9zzW9ykeeuE4aa4qn/l14If/1LhxgQw
Iu2T3bLrXuY7gdM121ochett84EqYGNnHp2P6L164XZ7OI6v9q65gt7dEGlZCCk+YScmk63lLxG+
hYk3Od/jJYczMBZYiMblAuID7YTMEttEzpILi7NZfCdhhXRujn/SuFU/J5a3zXZ17D1GgeFFOwre
QgqRZ4rOHPsfA4cNoR2LKcoHyxEgJL/FFUsd4TkGv1J6g33OalcsrtacjOeKIIzl87X12X6uebNu
WrcmIkqyHHfAepqxAy9A2zfl3/IOlQCfMrkLjqHUlQLmtdWP4pFcCdB98Q5HG9K4pWVhfuPa5RC0
4azAdc+PNq4U8/AD8qOQOR9Wr2FFmO/pqOtzfiZchwTvvLDeStUzmRrsAWQ4p+iYy64tAkZSdxr3
WnSQrEMRH3j71cuOQ3HUoxsHUn3AJYQPZoBvtK+g1fEFQobntfleef2JkIQSbjrzl5Cv+Y8+OByz
FZSxKWBzgozCfg8SXrOeBev06NSY362FcjofjAEe0baBh7PD7Sr086Le2SpH+YvcPau1pzf3lncX
w2j0XH9WWqBbx0G/ZNUuyi5dw48w41mHmTNcwo63x+muR9wJbzL90HrQ4woAjMGpLeQXNZ4H/lOl
PEnzqYBWb2ADFj9h7kl/de8pMjA+t4s28RNPIgzSyGwE+DgMJg6OdVxsbFuyH4FTEQiQ5d5xFnTa
nWGgR5k2Txz8cJx0Og8sX4eq7LM9sIqThh+fDDK0ptUhf6Mhg2HVFH6YUYjIhOpluUd6u1GOOlvO
5C5CN80CPJ1a7ze5p3Q7qDZT88KDgss7JBDBdUZTEIsLFLPoG0x2GOPg4bKnTcUr1RdrcPp0Zwp/
eZ4KZ1kP05uCJB/jTDnrkjtpNDaNGLG39mfGs5asARk09YVLpKwPfLtdzz98Cke/reBYsuziSRsY
9WnldonCk46D2i/aHRcxLjTk8Fv+FuNOSHdt+/iVVBoQ31aq7ixH9xudp2r8pcsnYz6Y1aHrAlna
W1Si5nue6nRXp1vOPsvD2/jQJUraWJZnfiE5Zow7r/RmFUD2Nb+JflbTERUvi/q2mlurJp21NRZC
L75CPVC2K6u/XN2ryh7MTgjFdL00vauBLPnjo+A75D3ZuFbmzPpWNc5wW/h6+t18xvtb40iKfc3m
ZAYONvbREEvlMinX+ezIYA3aLeMXa1yp9MXq1u0vSrYJQa7ftRFgSDcFhcFTKGUV4I4EvXHKnThy
spANifX/x9F5LEluJEH0i2AGLa4lUVqL6QusJbRGQn09H3ggl0ub3enpLiQiPdyfZ3PKuiM2B/WL
wo+IMRQECma9nG3kvGhvNeOM88M4qNes3VhpL4DlOuVMZhqKSUbNyhPBQ/+UwMduD8S3WHjzCfC+
24+R/o8YCtacxiyRzQpceiqkNBYXGHRJxc0nxpEOyxNdZdtiVKdMTVmBequ4DmFmMDIqvIhhn+Ib
uSq13vG/8zBbMtDPKhM9ZYH7xnxJfyFvlHEDKoIBftm0AFnWCW/E/MZTwx+dXpp2ja6fwQ1N+Ak+
C20VfUwYv7cGSc7ZYteTmVKaOX67lH+AfhnNqIPlxwx4kO8uPTcVWVg2VjgV7k1nbhokPA47Wr6M
EnfTre+5F8pcu1GFAOirl8lQ0kpXi0II/EPkWGALrK3WVatDiemI8JGMg/mRqWtWbqHY2pzBPCAJ
nAJqN2muXFTKYUBKC+VjwyGjDzedZaax7JHkdUI3bpSvq5rjYwH4ID53i38at8JZ7O98vlnvtF9x
EKveJvUXCRbD/gzmjG1KKYMDuIxsZdhaVVv0RKecow9QX+qoa9OErw3lIODp3lM0y3M4YMOluHxc
likJMYSJWbefMlvjUgG4S51TLkNn5cRekZ1LgkvAFQIgDhabhYpjql2H/3pnPjiHLmTCc7FyerR0
6gucKo081wrSnwvfckHyFOBHKLCIV6qY+Xf0tfJbobruwTPGAMd3FoRiaXOSLrRqrwWnmg8OwnZ6
dT6zYS4KLDKk5U50SsXTeTA3KyR+2u1c3GpS5AbY4p1jA3KZQGAxBylW+p9UOZoUnanbQnb5o+XB
MtaXOSwCdvm/nbLg6xtgwLGq+fCxSd6k6qifDeJj4FBYVFIzafBuX1SfcchqYsMVCjMrKR79TfUM
8xLvTHBBjf7O8m+5XLTVlaqZll9SLbufms4b5pMljxOPBT+2esOHhyqS5DM4jtjP2ETQ9VdPpy1c
E7nbxfyoxzO0iEFHhKKFcCb2Unwz+WOKOYsV1nF5tYm9LYsMkzsEH33PPunOFqg8um2zTC2Xg9qg
uEB6Idj3Kc7bVcQGv5g15GVn7Or6I6dBj+giiHVfgQuyBCXatVexDDRbA7KU5L0Gy8WIpw+rWvsd
aSsIiXSf2j9yedADvvNqYTfrwfm0rU0Nml2H8FC5dUkxUnfTsl3Q7JGxIhnlEoQS1jI3xlBQWTeU
N+3BcdGdeDOn5D5CNz9pz9z4Tq2voXI7EsF1gcTN/6kA/YX9A4gLRFR7k+PosvDeryrYOJVretvS
XrcsuJnVcWqMB+KYLD07XgtpMtexjxPfmKnIGUueIV6xxMtqaAzEmfCFjzPuAjnPCg4YY5oS1XFH
HosjDX9qCXyFI5LoK/OxOo/fjNTiVByty4SB3JhvbdtQqxR182TEGAmj4SpZfOCXkMC4QTGXWAC8
zr7N/IH/b5HIJwZU0aL/EAmfoRVnxS9DSWh9E63grcOTL6ULus5iZxMXp7EGfcuFYWWZdE6BVVl2
7BC9T6K3c0Enx4mqC7bnvL5ihHY6xle8t5noMTc2zi2OHjCggrn6hgRndqiCO/AeFe875UBcwUcw
aRdVsjCybYV5Iev2Ol0aGDmoU+uaQxGclP4qRfh+C851akRIjVrMSOo+wpNyH7HBjzB7fWvFx4y5
KucKCYQ573dEe6ix5bnguOOhK458/KyOm6ULOgxADT4xuFdrvzoEMh2VE0+CD5314JO1zfuMVQA0
qWl85WMVZGsGWiaA8Gyi/r91Z9Zu4z3NkRwc/B25hVGGh1zVWKU9um5LlwYLmY1JWJDktrXUpvUh
+vJcI8PjQ2Gib5fTZw9TFKiPEi9zFgLhtyMW4AVoRfJ/+iNvh/I8prehgzkrn6WCugRsNXBoudyy
YpalWUgnU+X1m8CRN34RbsUoXB86bV9QqszlFG8gFlt8I+XSZK1qNvJ1avMYjF9e2l3UYVWgFEa8
aQlnKrOoC7+HNh6s7iR12PCSjY7sgkqiKe58UrTBdHKVDA/QViZQGsKWhCRKBx5yGHbCnt5dPnO5
XM5GXcJWfa8L6jEMEsFOtpAtSrslPNrcEER7hvG5KM9DeRp6wT3jkOVfFNJwvOOzCy4VJ3uefWjV
uMyGz4T4Nl7P7KPm5B3on4poeZAUG/cLBhnlw6gbcNbFys75PrfKUsZe0G0MRLECVEIsIn70CXMG
7DXiR7HFscLDUh5HTn+9fTdWA5lI39TURxklu6xOOfTJQJwF44Zx8akFjEaUJo3UY2Wc7QRqEB8E
q0dzTqxZJygwHPcJig8r3qpFyZYAovsroeOAW+jlKRTssn74JjcxZ/n4CNXvrKJ1wqfcuvzUIbjU
RTxP2w7tCxofcxw/uxrt0z/X8ktTiWJ9PbLkrBvAClgwftf6AcXeaz/awpg1DtLeuQc2lZRvWfug
Gwu/+3UMnpg+VhQiXhNcxxAnTbdvX4leInf6BjCQqSZc57oTMKGKhvKxgS4FIx+NjShpkDJsKhT0
7iqU3lyzcKsUEj+27jDvk6VvA7HydS4GasTprNiZ6ztsXKS+Ttl9dRn9Zj1zoM2Z2AisLD1pdtlZ
SHHPMUOsD9MVTfXsWpZlyeauQqBl9/hXZ+yGmlZ1rZRTyRzBXDF74HKLJbZTcD60ElJAyYqynPtK
xRjn2chiuN8p5B6liNeVJ3EZH1iOUqA9j411YCbxVoKIyuq/2PcmHz1/H9riGUJ18R3DwwViXLyB
vILh3Wi48DECS2znTThrJe5u07HxV6nWq/6fwXMdsCRJv56uHXIzdj2bn4Evd4QcuUKE9SvHSpGL
lJWsrcDSUs561hA01JZej7zVmO0yDYuHwalEfRI55o3I9X+k3lpuQ+3K0JxNMlTHQujfleRfaIJd
Oqa3VhoEg3Dk9jMFrMZBC5aAUIh6PPOGNLqXNzvZ9u+pEkdz/cqgrZdQcEeJHt7aQhgbZOcsnPTP
rK2vlk7TKNNW7ZDsCGNvlLL5bTyDMDnXiILVV5ZZ824IiCeoXDXVbZ1E/wrZ11i9TKWC+d5rNVw2
hU2Rb79XFUgC1U/PmWkU+YhTKIY6qTo/ZSp9RQXCfU6LF/4N8j1Ok4Pr8nG72CZlf3mz9eiuZb8w
1bRde2vYGyR2F8kh6+Or7HURC/BoB2aDzGfN0NDQMKAWCH4g0/VVa0krIQEPUwzdRG9FsKEIGm/8
NAv1nM6JJiogUuTDy2DyeK+ruNrFkNMyZley9qwhyesusDjK+M8H6sx0Wq7atgcSxPdRUe+yHlyS
3HrFPRRBQY4A5MNOpOlVk8VucgczJJe2QoN65BNxr3aOzDqiVNzeD37wpMMqBxCIRAhhraLyhmTN
ng3gkW4SwtYcLmBFaUe2tXYTdAcDka2khsrw+O7nlsmnP91JmXlUHfFrVjz/lvTuvWs5THNuc1Yj
sOI+Uj+c89GItrTUbxMb63Yv+PMlSwMZNIvMv74ydg2cX8nqLjUU55ndc6pk7U6hcSPGThzzwxOs
bjOk3XE8FSyHIkVb15X1BVCQCAuFNZC6cDjlMXEaZP3YS76E5b1iTt1ZgIGLL3EFxfUOOP+gjBLP
jZltIAKwP8y3Wu2vDCXcFA4tLQFIWoRB/2oIbKziD8nz4On9QQz2jRyp1jQXwOl0XUgg3jzulip3
fD5G7lLjQsfo4dpsN2Xgtxoys5YsuH6Mzgma7c1WkK8rfV01vGIndSyk36BAZ2yuotiWOVtNKz1U
gbGO2101tG6c1idNI0lpOI9Q8Q5l9NYmFOS09tdwGxP+SpvQDbV7pRHDblAoUq5rLUJZtI+xTdrQ
4gaGMZNC8qnkNsJ/Jmh8pCsqZ5y5tGmK5pjgEHr30VfcfYxRC298n2nfcDfhRI2zmpUvlCe3ayhK
GtG12BCS08KRmrFOT3tjWTCAhDWmUSbxlriUWvSUE9nkS7x5RCCtnGwJvFL08rPAO1bzfVFCaVH0
AZkltjsJa0ZAaNRk4tOK0MfH2pwLOZp7UjaXh61Cm1v4Y/n/qprYEzdlDrOVhNUM6iBbmRqQCfZq
JZ8Ljlk/zpd9967sD83+AH1G1fjSDm5F/I/SA6SejnsWjsw23dd1iNFQX9TC31chB0yTbBLw2n5z
UqdaSx04kVevo9RYZSDIcoFWKdNkVpkQYyED0OygtA6rYFraKG6lFG2lQrHWgfbwADQFHJThGybX
zHjUojnmmr8KjY8sw41cO0i/f2Aw6dwJ1nANl1Sd4OHUlqpX8KhhZAeN1QMIqod90b9l2zkoCcvl
ZE5yeB+N3jbWxq3at9SiCNreMm517OTUrd55nwpwaVYQ+7wZ2Z1m1IUN+DZkEHNSz54SkHngUaes
7FmnrCNqZH2yhJ1gEd91yEhgDYVmvHVmMYIENLLofXWTOYHZDS86fyBBAXYgs5ZcIhFaQKDMfaee
q8y7OfnAeZSgrhryouR/TeVXkQ7H1tPB5FhnlUV70xDN7pBBupq7hsCG7okNp+YZE5Lrx8G6yDI2
EtxkQU2ddcTN0Ob/HW15yPpzWB4NAHMzJ5TXviD+4cnHijJtzuizOtJDaUi7kvWHkdq/JZYgabSv
DCAewX1ZtYB8gV07kIimqC93MRwnhfcnmd2LMqKdMqo3Mxi3RFD3Fk5L6k6gutPSIgGAt5RzBoNU
zSEL273ry191cPBKf9V50jFbOy1v4dyFWHpR+/TopNo6HqvTaCJps7NxFOc6hBX8U3jfrbkPCPv3
PZAeSJ6PjOCKjzUnxKas0XQDWG1jQdPOuPT2DmH/fK+NMeiX7Ci6Cg/yzRmhSjTdF1E/VAyF7y3R
BhKFcRNstM5GV/4RqLpmt2I/fFSDZiNl+sLw8j+5wTYc+vehSVZMpSfueA03kUbCp49OZ1ryQzMV
8C66y++JICX/ybV9HMJh3pQaEDXZNQCUGKDWolp9VV3xFqI+Gl25ow+TkuB3H+NhVtU9tEsK1Tte
keJuGhZ1ViCzApzV2L+qsX2zKGI0X5vWtQ40N+wl2ifiw8gGGrIPGDrrlrKcLFvvWqHLGimuJYv0
sVO8i/Zf0w6HMS5vWTu+ZTU8CNqYyN/D2oy/RX9uaDj1+6fENS4qUZHI8oNjTg/qyCcoukV8c3uf
KT0NF1ZQXOGZscbxW/ZH9R7uFRBd+uSbeJkAIauVC8/rCjfUQZB2SHgMjUD7tnsPybGAFxN+yU09
K8N65fvhpVEdemlpejTM7pRgXmeNzGWoI/ZGn/BDpYoBp+Cxl5JbMzrPTPZvBjK4glAH7WeTKtaf
LMiQWjFTVQZEGAkJOndBRFmGGOTcUqHdVdBKsIShaDTHOmfRH9GFyF4+T0wg+eGhxVaceuLbCvnI
w3FdsOKxuE/wu06iEKABo7/2k5F5vEFbvnaV9XSq8FXZ5arwtZ+qxpkT5fk7wDJAOfmqr6oDhEv6
iU3naDjVeTDUecgOXi7wVlnjrpyWCBbvcK/6hwlCli3XMJR/QWOfuIRxotv7Ks/3lj75LCqfEF5z
svVVQyQ5TUxnZgjyNZhJNgHrC8q8YtIFTV4/ocs+eXmtEwIbev+AAfUqqKXLRfKQ9n1XHe0yftSF
4qZ5x6cUN1mlfBfJPAh6N851zCBNfSu8q+eJHwYkHI3tUp9+3LSoE57u8bblN5xNX4N+wJR47vJy
ayjxW+WbBKYVI+G6nG5s0Klcb/R28cCHbZB/wMe6kh/i7z92tI6UgJ3ilh1aFO7UqSXCwClbtArX
guBWJsoxF8o87sS6q/pjUDe/g8hOeiKtMrP830qJdQx91G/QnpNeo01pYXpc/yvrE4LLWZu0BYcy
aqP/p1j1KVOygz5g3oTjNww41/N/VM2dVJAOqzEmO2Wne+YKX9Ve5lhQe2WjWUrt2s6nqcPb5b7Y
w0eCA5HMG2dPu+IqR9nsJA4giAx+orgVzpeKfWoRxlOMiCdvijfFH2kEF0j9y4n7QeGBh/Uj2lUt
7TqmiLp4gZsHGvmME5QaUnE+VowawwCPrJJ8Ub5AWTcEiHXDW3BiLadgyLkAzrqiXlXEa2Tk1BQX
Qx2yobKfJcqURJxu0FqiNjBMYJaYycKf8C0NlMb6j2JYRoVPu0eDZQgbvBY8GMyDBieEAdqygKBJ
3BFdQgLiEg89/WLYyOTA7UAsBZT39QTMyda4BcxIVcGPkGPRfYUxlgW+ONv/B1WQftlhnUYFTUa+
K9qfohoWHWp5AYiswZ/VOtTOl2wD2TZpjj0fhwSCPs2Q+jk+eRFTY1ftwHpsutrnTubBdiuJmLBu
tjL8bfpyxBxT4qBTMDxY9MHFubWR8osgihW3jz4/SVB5qgigrfRhoepV+GON2sAZRZZ0KgnpiWwP
zTri9TKQ/G10zOCslbGYeRoYYhgCxCbbXsaeSin81FsK4coOyZpxQZSzp15bc4nlWKk2C7oq2Ab2
ODntpen7pyhqXalEQuuaLWPv0jsKvJ4xx8r0BHiwkGs4qTJBSl4ji9FMfzT/gU6FNW/JdN4P7L/R
daPiYrW3oui39IOsmsrljONexTehRWWcLIoUC1RE/CN6bYsaeVhtlmaJqQxuRMhew4LlqfwOpHNH
Sq44EnXjgl1Cc0z2Jca6YIdDgKxizOU/OvHUyk2omntfb7f4utV/JNtWev4z/TbdJJcSK6kw8Ken
HiaQCgbRQ8ClgHsWoENl2HLgHVbfvBJnXb3H3zhLiTVXXwOGJ9lHPDa+Rcag1yZsQC5eygfkFTs3
3BpjcQB9AOGx30xoVzXetuZ3LZ0bseZXatED8r/TvvTMVdtf4iKl8kU+Ng7/CWJwcXSiL1etAX1d
gTNxJq7ygp463nBpHR4oKzsEhCqIc1Ybx2cVWYpjbPcPAE7YWIoD4jHqom8pO/qSce1gUbjKUu2C
NWeG/azznxpzUrq10MUM8bLFabTH/8fuJPnkGddF+h6w0Cr6tQxbgOsOli+LVMLSEnNzPJk8kg4+
TxP7AQokw3SHgSILh4WMZb8aXjX7J2YFlkWPfKJ5J3+g01kKPQogURhraZVFG+euimUZggIkU4Yb
BS3UKF2AKcivCqZs7Qj/LoaTpk6OKOEsBFYy0p2YKt02wSlbPB0CdqHxlnDtE3tm/Q6xhldJhScp
HvcBCZORJL+A4FYTua4DBTQGHxoyAXBd+KXGwg/s1XSgULO61PB5lHK3tjGXoK8KSAOafAo8B3WU
rR8HWlCRKe8sl2s4XUQV99G9h0mx7bxtC5pdoGDnRPxGaAoCuI+BI1QKBsYtnObqnpuPLpubukRA
QO6uAeHZfT+XUZoEHrwxZ+vjQ7UsSV9h8xxUN4EJY+LO0fn9Mgq0cvYdXRlvbVhotgB4QRzWRxkF
lTXPA8I4hJI96VliC+1ZUl9MmK/hwAWSFC3nIzIYoLZ4NcosRTHlKhgoHN7VATIhdlvsnKsgAKYQ
IgsSiqDaK4dnMIDJakmlmBG+3BiwXMF6wH/oMflfDwp6HaK0OW5YoxrEbl1TGdVRcRLiIOiUf4Od
HHhjLLk0rjOCJZ6erdQdAhprMi4jq4JlzOiPC0Dv1AgX8HH1o0RvLcwKjdzNMEDrA1TTBfEmibV1
wR8hNtiNYV7ipXWhBfRAS1fJFsILoJMl3WLylIZFtIPWtDKc6d9NBE84WoW27ohNOZ2+mxK7tF9v
G4Uwok+VRZ7SG9JBQZHpzsIei6UYJiY1teza4EkSalmOIKcVN8PjKpR2Qc/5QsfbgD/CpTyFrHU5
4xcZg7xsghLGqLTgOrkGH3qFDLIKGvxFvOmDLtzAyp5WvZH1rMVvErMzaC/WZAXmDNXNjxqNmSc/
T+41ka4qnfDPc/Q/TP3DQk/Jv4d/AkxmV4qVJP+WMbcv6z4gGwEGXGXfFYwcHrKGNgMj+9eWF1CG
/yePcMeYgC5lnXs4syg15NjzicnAdyb/ImXsYt8RYh0+6ab+kLhjBePdly7yiNmXNzCGpd1AYMiP
L5n9jJuzIf34HhBTLDCGRT/ZU6T8OuAjErvyht3eSNpUvaT1MwwvXfBWq18qw5Pqn9W8C+05Ithq
rF0riSql8AUK0pb/5dzJWzxVPSuVFPt3J86GOCjhumeecsKvAY828EbdIsOxlvuT753BjhMgn4X4
oU3chuoM0Ht3w1ilJWdZ3Eb1nUS/pg41PIWdB6P0Irj59fcgoF12RVPxoDwUymQ72CQW1tMC8oPC
xra1f7m06anrpzlRuGbuRHyCMMaG7W/jbznlXJ1GPOrYeAu/IyX9MZj2UxLADUsjG96H1d7DForM
UK60QcUAAAAvSdcevRwD+4YBY0E68sojGhaAgrFiwiNacXDOPb0uhgTQx4EozUfJz01MxDEjWDd/
yF41J0K4kh1WtjGbRJQObtKCH4ODxKjGF338mhzCAMPBOPBcqcasCp/t8G5rgHYwWVJucxYRzqxF
6U7uqc1F9jSihSkPAnO2tHPylVkuy+4vND8QlNuaRe0031moNzbGXkwzILOxYuIux3Q4igLfqZin
OdNHa2B9NRZT2DqKjyPook5dAoi0x1Uso7cznKSUEPHK8KhU7Q5ANfli9pl/74svXrmS+aLBjY/6
R+IDgbgq4c+o3WQc8Xr7a2iQ4fUbP05tvKf1pc3/igGi+Mm2N4m9qJFfvEff+qvYIEzMq7d2+YMk
w0VUe3+qTw0cMDOA+tEqpHfOCq2W71HwzJd+dLObzxRzDICijvBm08UgoZgutpal84M6FKZbKE+D
xX2TXzJmkoQR1BGvnHkg0Oa5NOBd+bJZYptYsSkwmpnGhcexq89UfeKjAIkT3WJgJKP8zHNGbRxM
pH/8Dje3c867j05hj53unOpk5JcRR5vtw/9AC69TRk6VLS4JBbAhfj5ZGXlKzrHJqrrEaGP+MzCH
505LLy02SeOLSvo5sIiGZzdJ0CODu11/8gURDDe9dyatnfSzxIVWaa/e+QlBUeSsRILwG0Vq0URn
vTlW0+0x3wtxFtbF1zeOdgyiM3+Pg5Wfb2P9hDe/lzDgSIDCsRXq3NIJXPPhwRNvTbEovWCxx9QY
YfWM+g1BIDS+cVnLw0YX3skWXEWbzo3wmlodqclcOk4hv7He9Fb6mP6rJOLdGJTsuHFPchPlru52
QcWpOxyAMABJp3siuHYFD+lI5BXSkhINezW0t2qEN0M3t32893tq54YPU1XWJUgIirFWouOqpWjU
jCo0Jyp7EM/A/2TKCRQwYGBaAKobCgjFWF/bnmBTzG0nt7FnRmeo+UdA4d8+HlAvQOm2mmsYKhd2
PZ96Uq37KZJFHlY05oo3bJGITYi2KSM42QLYm5PvwmNd6ZCXwpPV0cIR1DhG+39qpVyx6pOC6F+y
r9JZMqzg/7pt/Ag1lTUlRKE8QuDM1loXXanq3A6dtNWmclG/38WMVZndLuMJ0F7l+yGZLmscN1Nf
TG//y3mpmSGhOzHsLVHSq0Rco4vete7faTe9tPRXd8TMahOfmOqt6fh0U+SrRP2WMLJ1tPHCRZj0
NWU0XMvrSFuZ2wxglhel6zE2Nh4jjglzEkAGfnRrC/heCuxNVDUbDdXSUgPX92hxATsYMPKpVI3k
iNogcrSGhKWks3rqRjeyvZthksTT0oeq9tJMNVqL6PPGb1iQZl33GEs2kz5bf1rELq3Gb6lm6sOc
eLBBgXDn8QnAeMS+kx3uZObicOyX3XzoBFaRCpstlU3MZcpPQROnoU53lPJdd1Cy1EuuNe1u6nVN
PVSVxC9vmqTvTdGslbBkCydBRtGOfJGbCKdMzspw3sow2Mf8oKfFZy237gg2fUpcptPCaOJrdQbX
4cH5EhD1BqqkZn5NVbFmnmNmXYuOB14C46nSGCw8eI1cwYHqL0Cm74k3Xjqlg03118btMdZYM/aB
/NdCqWPkLcBmylL6MWZ8SHX7U2J0k35McB4j/VEloI9epYl4ihIRcOz6L7vcxc/Ulu4G5jwP91pV
FSeyTJ8psZE8pb2b/itWgawFSEoYtfLdO5C6zJYvugxZLKBFeP2xUpSjztcO1+fYWd25NuVzwJ6w
jaCLFDdVjF+lCM4EPj6LtxUOzKKs+7PJJQHS0/SaO9T9fc85pqXQRblZs+/Z6fZwraHsW8ajs0PX
a35jaGGFLb1q2T7rZXI1uAfiFFiaZrIzHCKW5toY0enz9jKa2gmu5N7Uov3A8q+GA1sLukLlbYnK
n4Xj3qvGdd6mV6g8JmW4KQXnsuQj1ij9LYyCt2ezNhWCkL2KZpyBa0+5ylmZuiSNsiz6aqlRe+FY
aw3GdIKJJonsQ4OXN5T8dU+bLpXDQMY9qicgUnc5a1FSBhzsIDbOckMVKL30ghcPnVrAwptZIf8p
8cpB3yShPWrfmQf4KUOZEiwMcqVxI59B2LoLcCNV/BW2w2bEpRPpYDlDc6nlzWq6GwZAX+zxYaKy
Gmxz+Y2MQdnLQXHWMuVlx+N8jB5mK20jtus2ZKvBx4yvzRaxfNGszwhIGBhwegNCUk7sQ8F0gqBw
zdQ5YWKyboWjk2xGAKfwm+DRwgihiuioCwCGzPTQadM+biZgPtg1H/DuwzOHLbBdfJDKMmiEO9a4
CHUF9fBTH089/lFKibBnBzBOa6e7GF54gRN6BKviUnEpY0ZqRw8PKwboJqQOMiCSkYqVLTFGMUj0
7TtKHKwhdP5FCQEaoJ4ak1YEmh3Dc5YiMsFDMSEtVi5vbdXNIIMGPPSFrZ4j/tJM8+wZ9jlpcO+D
3lJjCQM7C+S3afkXnxEX9uQWaN1HRM9dU4SblA2DELqrSsV+gCagTuhXKdskGtczaxg3Xmjt8/Kn
wcpbFwZxjWRbOw5ZBKLksnmwe21vvIOz6RdHlb9Asl1oS4Derl3sgKREoX6WuJpzcH99YjzHQXmF
svTh98nZr8clCDnrnQ/x0ajjdSJwQNLKZZgIdATLU8XfZkb14iKpBzCLNiF2Ly79LUQw667mS25D
/Fv+AZAKgDK6ZkgJYVjKzqO1Ge1PjwMp89d6c6UBOFcPZE++choGy33duUq1DUOAaXwc93p3HzMO
bReEaRhPU5HHkQKawLv65SuKvgNAagZ/NemkxofYx3C4DPtgm3NFcPSzmm4qrK5cX9NlXl9BRY3U
+unfgvhjcVe0v6EIZ2F1jqLPqr8hvfZvJTuN6T9WID3DvX5tLBftjTtf0b4tZ50qG6FsJHsrNZsc
VE/pzC3vIA8fHflN1qtW9q9GbrCbp6a+RAXmkAGPnEgj/YBp4jj7IXCF7fUnpvKgm77cgcod/Tcp
v5sC89k/FdBTrv7Y+lXhY4sDfYqWrbCtl9g10ssYAbO6V+IfU7Ye3mnrJl3GcEW60JJ/sSCwLm3r
ZDlOkgXOwZgsYpcwVhZP/vBtuIdEx9sMT9JWl3ZWdjUt8peHhsa87ByXRGsJ3VTclnLHI+b0R1Zi
OVYbGPJHCuXmGpTwuObJ5S/c2Iy9UPCatwEtUspOqrSHsVGPX6LeVe0/q9v6DH41RwTCn8QKu9sl
3rYfjqAzSoxcbCLjQ0MUlkyq+tcLvlXjTU1eoKZHrITh3moOeXNUHJ9obDjT7N/QtrcJaSbmXw8E
j6cbbFYnluucDkPW87T3YEsvYaL2wRXSy/Tj5eOdq5vAx08KOjLGi1Wk0O/3zHcywVX927DZd7+U
asNX1jk7Ue0KwNMWaJKnn/009ucImbjtXjJaXpNROfbWpX0l2A2csURHv9wtYGk2/cHq3NRZSfTQ
05ktNoF29e0jA31ChNuwgD18W/mHwrUPnIVef8UQhpWzVx71cUlsswhoNuEEv+cFknfza9h/mrgX
6ZVOpyB/INgr3k+i3hqmaNaLPAM2yqvlXROJpZL6mRoHn2tz5YHzG75y/dA3J7ThxIDZModBWhmE
Mh88NGNEeuOuiEOtQrkn1Dux767dgMV9640fgbFP7R3Gq6xBVaU352Qi29ovbi++8hkRaa544noE
9izBoHNyQF+hcyHznHTxObCbT/t4aRMqaEASsTaZKX0819Pf6b49nRN88UA2ESmGs5MfBs56qO5h
Cx7/K62/Qkgx08vtKHH8eU8HFzHNQbhlwmWbHpJ+FZg/ff9y1N9I/TOtm+Dj1SO5qzb9NcSzCzo3
Q67IX20HuKtYmBUmr+KlensJ2oy5CPFhk3iXJkc0UcbgbOugW9zGO7XNRlTHZNxZ9aVRjrZ5NKtH
mpyt+hVhyHIMbWYRPVGcex2fAb5LxsmL1/xDwsGokMzI/jwf7ID9tqGOhNCHFaR0GE6Afw6B+Vsm
WzraZSyk8jmWzoN6B/LMFYFtdU8y7sGPXiZwAv9A4UeiFs9Svev+oSJmrSQrQltDjS/oYHYYj56B
/+doNwQUk+CgoMco+1JRm3QClTqam8yOElUJbu5vXZ97n/hB/kwRSnkJ2M5tcI5F9FGPBw1ujfJK
yo/pASNjKk/ZNwV4qvKHotgRsBjMe4zY7Wczkdx8baurh7Jcje2RTVtPyFy9hYQGbO/q5Ns0PjsD
xp5FJV5UgYAHxxi3U1h06urOYmhXNop3YvHhodcKUgb9sZ3ABYQoG4H5ux8LcCjQehIvNxex5JvU
OBtPGu3fvo1LGSPDeRiJ1Q3eO+BC4KshnkuqjabeZa6plE7X1jWVzEeWBV9SXH4PSbwUDDvKUP9a
TJoLp33HpP9mhYqGYbNcrOn9HSmQY0kvn3uT8bgX9bNNO3z3vgxxxAczblv2ghIRerRTSq8cky7t
IrKWKSWdZZMeFLUARaUAald8TLAAtfmJlFLMAqGIFpDvddy6E3pN6n7jssBEBK/b0gJjmes1hnSP
GAVblj8oH2zDgmRCHdAbTwLJxJvfa65iIfkIPUfG1clgRHrEVS4ypAUPX7o2m3zDoO/tEhRk/Opr
SZRnUxOLqNMW/y88qdvABViVrD6D1ZhiwLWaIEDhMPmgjfDxSLNCFh/FqmrlbUKNCtKueZbtgnXU
f1ydx3KkSrtFn4gISFwyVXkj78+EUKtbeJ8kJE//LzS5EXdSp81pqbsKyM/svXYLdGYx9FbtfFC+
NHdwXD0bYr+fMzBWBnV+aaFfRzvOm+Fv4zEVeyKat3OTqb0aeSCKjAaqXaJ/laPEvoBq1giWuLl1
ksbJwLEM2zGroEDYAZZJLzXcw0+zdi+VnRLQWA7Mqy3r6lFEsSytqAbp0snL5GBgkxHSh5Gv1t3H
aXSQtSSnZCDJUjLU1V23kn2SzxGLtzLmq7Hws/QrG9ev65lqo7nIAq1kk/AIWT9vKP0nSTg3wiXO
i6kjaTz6GzIst2sAcj5ouQ4ALu97dppyoEvWwN92Yn+9CWnZZgV5OZwN5wP0ChJNrBvjYIJha3/J
Os8cVe/99FLWRD799apypXS01mbUdnpaiD7fl1OL6rtnxE5iG+DarBd7Jp21/eY5YDsXdAijLy6p
0zx1U98+OVzgrJXBxeLumvz224dtQ5TPcGFLMpx1wxHv0XTqpoBtYIHuRcm6SRWuiC4oX2pUQUP/
sWAISl3fOZCNyFPTcbcp+tKNGZruQKzRztQhoV5TvmcZKRGcrFO/9VwnI5o5fFjb+yFwflrBhGEM
O/yIjAX4znLAF2wwKgttPftWdA+GpcawSO5aHdV3suo6EjL1IW7f1YKoMpQgR7PKq08jeVxGS+s2
gykQ22I65xmlT4oDGLL/dXDxipVhjpA85agtx4vTm9ti1T7YOkZv2vYHz6KDj1pS3itG3nhf2M1A
pCcKqkvFLh5yeDgzpuw54471mO40HZoJtwdyxxemPkiDq6lkfj+Oy6ccynq/yOxgW567VQAK8cW7
5Smqo+CQjgRTVTIh3QUt541p+F+CYaYmWlxQy8DgPEPNLqrq4ZgRHblrYxtfdJh8zBU+KGBGIaqa
3H7Uw4KUfnmamdodypZlsj9an14R31N4xZe5mYCwKNwjVWaxxlAOEz4wZ1N4b0IABEsDWktEYUhd
FZ5DMrGoQZIHOGwI84fmwlVtb6ysgM5frN7qwHskXwZvQFHe6ipgl5FjI0j1k1Pn29JjxeQHudhn
PSb0Aim58DCttLGHYdYm1qWhfVLxTTtPajs58DDQ4277iHHX5C3jxp0DxMai+erdqbypG0IlPKvH
PYPKH3J+siGxBbGRJoujZhQmichFbsqA12bnXJXWMe9ok3wdQXFha1TkKOqDsQer1sV7wbgOqTQf
g1fWrBPYKI9twI4s1fNmIIyDGMRs12sfF0V0P49I5AdpwOQjrQKkrU/a1Oho8+UjS8nossCk75ms
POdV8MqVdqBk+2HyDHB18RiP6ukN+L6LBaG5B3j14ecD62M5Ugk4f2MIM36DL4MMnhPaqsci5jPO
czNwA6WnUlgTU6LkpxMYuAbDVnJGggB6atx4dL72qB7LCgtxXk3Q46LHqILpZsVYsJhb8HBHoFiS
Kb0bu/AtV+k1dq0Lczcr5CkdNe2HnrwXkEJPIya6oYi3k3AE4PyOXFHe3GAEnzfY0XcJ2/fgjfm5
cVl8WcwmUAsl90PFKeKIh0zos2H1CdjiNeeZvQkwASWBu2sUGwFpkquYUoZJBm0LIfK8ZT32RlZp
pSpeoPiTRhIs39K1v0ip+Kqc74kxUm4CoushO5Ay3O9EP/+s9+mkTcdPOijM8nYIMveUuRAFRkJc
WrLoNjL0H8KEUz0sNeHRJXz4ALhtDwkSxwfrCB4nN66HOHjIXfvQL/XbCp2HsIzW27bnXWERzZFo
sY2ydT2F3mxJmYz7C5tSJBrPPrTpaPYpd33xN4P7jMAHSvrKzssr76Nc+vJBIcWcvbtpKc9RYb7T
ZhTEtTDf0/G6TS0jcheqxN9DTeXRi1moMCFJRGeqdyo5LkWeVTGH9KtL1FnrrZlU3PH7Purw19Er
tt2/SjOnTdI22E/DhQ0uKu5BspFH+hh08aMRYXVEyB5yQpJtWe3MECoehqy9ddnB76sfgs5mC0ly
aZTBlMqD4T5D1Qub61Z5PuB5W73ECjZSCu0Lue14jVjBKBcryMrhBP0cT2wfhw+N9YRFO7POWwRM
94qOKwwX+lzuL5dDZqIsjPpjrOncSaJzt3UF3nRB7mryHxoyzs5LvLD9jF3eTUu4z1lop1dn2il8
7SLElRQqMsVaD28aS0lIkgN+ue7Bm3kfhVLujT/Hb9bibLTLw3RMCQIcA0TWTYPnzzecUwYPdch9
HLvep7SXx8byBL2xuhrRfHTkf+SzRjOS4sa1HmU0Jntg87xlbHUNe3A5ht+JE+0b8LOnNrdL9KAv
Oi7PvsLKNKWV5ObhTEC1y6cT93DD0LtYVUBZinkryfGnQrxh7S8xDhBNh36Ku6u2nqsaeIE39H+7
YYXs6P6hMsG0dSgbcytAZgTVrCHrq6j8Qyn7ieEN9NkZw34ZfmShAHWEHQa57Eu05Lh1GTPEzFm3
Q5S/ZJUkZytrPwZ049vhFy3S4yZ2tnZTfRtsXMmUg05P2cJM0vk3WtGLHRUH0VBzipDiwAsOOc9d
gC7p1zDmT57NZRlF6LtHf6vEmGOeeo6tSW668DXKgYOS8/LPhF1yMgqMHOvxlc8c44sqGI36bEF4
k6z8PiiiNQUP0PwcEg7AHiT3fTwYuiSYNRIROSzutdbDl1bjXZm/Mtv9lyb6mFn6RPrb0UdVI+1n
p8MwM6uJ5bHf4Tse//n5T1S4DL5GVkoNHu1inRpEpIKOYflRBcErEgquDD6L3MXpWDYNt2qOX7wA
Pisq8rM0sC2Nhwcsg30eLZa1he3C9jZ7TAkAmlkV6dScE8rfYaQh7wSfhiv729lHrZIn6tUnDp4I
AkY3GOuOiiIPoszk4DthHcAO8qTXFOISmoppoRSGlss0OfoO1z9WTzQBS0FrP3nbxgQ+LhossRKF
2bYqi3s/ZnKZV7bLbyprU/nidvE0mh2bkD+vQGXUcpDnOU0+615Sb8jV9cw/sFNYJBI3I9yGjhMZ
Sex1PSkuiXOg2gev5Lokz0fsRl0IW92Ak8MmR1F4WOqlefO87qlsDxz7O7uf/oUlXO3kTi2AWHSA
DlPp8Shq/+IvJIV3hdr+/h/N+mWWJn+Ic/MWTg1dk+o4vF288xWSgzkGtw9inK2N/TEt0VciOGc7
puI3zGmXqOao6DDmmmk4IX/hgvX1bQm42CG9RrboHPIYG7Vlieehxkbjmpr662G00N4lwzhsHLt9
TVtKu6wVJJaW7Us3gAlycOe0I+GDgZWTziNwQFkF9IyQ2M+qwlTWqPwloG1Fh/OnMrTb6U/kh9O+
dwEepnSTA9lOqwELVk0dnIOwm6FE1XJPDvhpsMb57LUp1nWNqrsPmGVGyDCy6QqhG4tBO73YC5fC
ogJwsMuENN0DQhLg3muMBrprL3uaz4WmYvqOGc8nKaqljkdBaiH3gzlc4/wak6c40JIJar4fZJWj
ZS/YTGcaESxAjTB4VYX9Fs04bmoymoawup/WYJu4HN8HnlH8s9G8jIIP0jPviKapcNiLAgB4mGz7
20tWBfsQXAs7fc1TZoNz0iGcbjDzQ/phxztZe5fu88ZoxDhx8uwV1rsV4xDPEg9BnMOWuPPCbz+h
mkKEgRRJAdacY9gnDCk2Q5nkB4kB01L+JYH+yAACdWUvo+jGFKsjR9RHe1hgp7UvpCxvbHf5agaa
UTJrmOkEZ1mPBzlPQAuL0dmOUKJRqKM0lShv0DfWkAAKC1sc9O8XpyGGk12E4iz6cFZEGvFiCJQF
yQlx+GhbOR9lEWGPT9J9DgkYtVcY7XRjLu0w1ueq7XgI86yYhyuISvgKIsOPbdLqgg+FANj+5HER
m5wJRF+AZyWdasRE4adHvZR/Z5eKOAmwH5j6nJXTv5rYyk3UCdKki/uiLZ8d0bvbwn1Da/WpsvZF
vVb3VCUrrQb2vkmRNYUkTjGs3E8h0mo3IkCQDu8JMdZPMacJ/v7+VXUMbktvK4YQ2HRerAxoTgFm
yvDt/tR+fSP6cG9y/7VFv7Xk1t+wRz7tj82hFigtFpsTvyVyoMp4QrfTp9MwbSX8HWxEb03HQQXE
lIwIsmxDZeGRvC4tMi8qqmkNn5ZRt8V6zY26XSLughoa7OR4V2+Y1eac9+kL7Tr40yRLL4nr7cM2
F3CDsREkLluRbI9REGIW6WFMMpruQXsOTprJlzv4a4a3h3QYt3qLRqblErKE1RFkOcoEsYveQmD9
sINm3MdrUGKPw3ApqTnc8XV00yuHvJ0gVdAhy0av9xRCWtBEpVmFaj6jmbGWxDrAFZ7t4ZhpZG4R
5Pq+isXRKVM4VorEpxjM8CqOw0uKsUedhgCBqwXFRNG1TE2GU8dXT4s13LfI+iyX0AMqN4Zb1d9c
ama+3VWPyb9J2X8qspYcFWAJgH+Sl8uLI50X4LG0DHWKpchB8+X3d50GdRZkGONLHFXDDFvQ8hei
Y8XyOJZU1USUsoxKo6PLdUKpbJ0sgrLtGZZwQT1Xd9mfMUnf6eb4N2SKDoNzVNnNqfNQx1gOAclp
wdk3rTSXZp84pJyYhO81oWhjAcFFz8jPkvNzqbq73FoeViHekMz8HWgG8rFIT5l137Vk5tW1f86T
8aWPuN87OVZXkrI3jXTZYochgpl5tm/qFtltWWRUGhGQSL9G1NA5M/9MMqa6IjxyMr5HZN0py3tc
1nhXKdJnHIZYBzjWO7cPeCTUeNgEqQihUAOVPTcWZS3JZCWCj2dRpRma/vQhW7UGWI0K40ybcP1O
Ed62XJPmF0vr9I+0MphIldK7KXrqFM8I1XmEONjvYcIR5LtfpBLheu4uXpJfqnn8wyMGx1qBKYPZ
wRE35BFB3Xcc62uThMkmHPQDn0U6Wu8RQeA+xmGWpJAYsU8CuqnWwSElfJLPdElJiTJjuE9asTdr
rEbVvhpdP6oBg0lmu1hXnY84tWm9JH8ZVbT7rptfQsKMmGvzdDFcLG0z/Ifhs9uSgfmN8vKlV7B7
TY3FIRNEmy2CKieXTLbLKdxZuk226l/bNA+uJU9+aCHeaYh9gdb3KNHarO6AYWPHHuo5MjGmMqTb
nPp3LxPLWQlswvUEkgGsK1QIO2MMPT2qsDz6bYexsKMiH6vVEztjySbUwUdxvbXc+E/kMSCK5uTJ
co8mEy8oKX4IvpA7M8GrDwdyAj102CnZJjc+gxMrocWNoxk6U/s64tl/WebvUCbs7GxGw8UaHDKz
mdUq/ci9DGNTWy0MmBl1K2cmv5k4MaAnBVMZnTxwVoG9qELoHDbyra4VZlOP0WdqFJVYBvO2tOU+
2bkkBSMepJRoiVFxDTDUCRQWE2FSN3LoAl7+rd3AuxHK+TPpvEdOthoFGb13gf/mJMkjU61bQoMv
VeZxXvOMYci8VWCUZpdjyR+7n16LDdPn/wa/IiCCJ7zDxrvsYXWtPSRqbZQeXzQhDLu981QT1ocB
J7sJpD6ZFpnQMLAecQKewVSo6wxxA+AB0qQEOxmj+NnYVgx5kCQogtvwFtDNlGV+n1redO7LlX2j
N4tv/lh5/eEzJ5Kef5ISueCC91WjRmdo6ryJbPxT2OFbkKUb+IEzmiduQNkB9cnQVJPvoNe3WADO
gB/9ZRObi7d4viI32jJT/SqROQwInhQWR+EVxM52EaU0lcsyJvU2ljyG7TZ4nqzl3idEgAYaJHWw
nnXugUJOwzTJvH2NJmfwiUPoiR0AhX+OVf6foPFHyuoQMDWxnYoCIXeSsDBdIXGt4qIi5Sz7N4vi
NRyCHxlzD9K1DzWG/rp5HUeJ1ZzqW2jAM6OCC9GVEVka6wtpJvAr6nUniveP7T6kUSfAwOGLg9OW
1S5q3Rf8sHgS0IXVC8wDvFu5IMgpm9xzzie9nwNwkikWRZmvrEKSFU2G+U358DRXjQxpbj/zgtMM
8UO0wGa3Y2RtbWQ3e3JN18GzFDth/8zV+BbE1VNNsrzQ4hEUcX7nTsSeWCF818aARC365clNY+Y9
yTp9hz+bnhfDEQVYNtp2VfzuzdV7nCMkNTEjwBW0VyUFlMy0/+gIdCpD4B+4nXn8WtGAr4IKM8+R
fCxz/gXw3Y3H/5al7NH5s48hGXalkIGqcQl7vtfclGSMvOfr5xbJmEwXyIjuuRpq9eqyn/EbqOBa
NYhYW5J/OuZIO68vzDZq2Z/UHjVP68N078emX/+Cf4wJ3gdCPXB9JWx+cFoQc90fihCktrssbIiL
T79jKBjK8EE3LRoLKxHb1DnqEXJnFTXJXTfI4YYqXBwbF71WkeOmr5Elo59EeE0uWXbUBIzxUXJ9
xm7nnoaaEaVBYQ17k/1kYCSgSw8LPfJXOEgkEhtKVau+sQsYVeVsXKStZ43gl6El2uUcqyKDU97a
fqslqPBGi+gmblXPxqzgRM/2XcN2OdIRBDvBTtit+OOuB6WCNJLZhunREZGLNt529hgk57QcoUeZ
vy2Cz7oxf8SazTVZoP2W4Jl75a82gY2StxTbkjVpRXjgMW/NSyNwX44zCrWohDlXeyETkJYJ5LGT
fAWvqdMdGqGl/zdJ++wDXHUSlidOCNQ7B1pj1dKcQ0hKoSjUPq7URxxU5a70WCDUFgHyCxdonzaf
MAo+mkaDqRqZE/CutFZKATsmq5fuQRJRwIQNa1TVg3LpBe7nhX3DpiLUN/HlMdIuQEoJsHD0n9yh
DPZeyHLUAvpecoZunBJ/nX039a6zbyURPAEVZtD3b4j4CaJRL1aBk6FbjoyQP8swABeG3yycW3hw
DitRp/4bx9PZ9WuLopKNuF7Gu4EWYSpoHZU1k+sXgoAqYapAysAMkm0Jmes2uTVioFRi3Sxrkrkf
vTF47xJmYI4F2C42ARnATnfu9XwaA1DA8F3r7fxTJVm4QdQfU9A5mLZYMVqvVruo24FMbKyi82Fw
rSODuQfLqGHTM0PEdk8+IJFlG88C2u1iOudOdHYinJ7CyIXSFaMHDo2zd7NFnd0K6WTDamsvV9FG
PeIWWTzmFn7es9OTJJmDHA4Rfq0ATLcc4DVhgho0SaN91JBvGXQ2E+7Z2vasjy+OYrTToErouvNg
SMwsZ722t9ydFbqPLJ+oH/yKsOoJEkZE1FTVNUwhoGa5DkuUObwrbReTvEcGeJLaL1XNbdpSRJah
1Fhki8e+ib3HQM03fkL+aFCglGYWSlhOiOKX4C4SSelm2O/V8JKCMNi1VVFv3T4udlOJZ2EC5GK5
Qj/4OM5N9jAZXxx9Qcqiz5CRWVJgHx1iiql1I1Sbyrcec6c9SihoE1b1c2rqN0dV+lQGzTWIAc+4
lk9Sj+MSVTHbOwI0CBsxrLWSzvpikvczVFALZdD+sdIIjFQXv0qgM0wEeLOLnixcxaWQzQZmqQgh
tWd/Rw+8S2oH3zq0Cb9G19lOGGmQGJgwBlg/Zmbn58txohEmrElMmxoDQhbZKKjhjbqr0acEc4vo
G8sHj+otkmaLgLzSEx905P+1+TKD6USfvnRseaqJaNmvYeacEB8eIjjitpix0SDKefkofKB1qf81
59fZcEy66XQPx5f1QHI/Dh4M18jGQaYTwFaaveby4ZsuJBaqeyOAOdigyntqvPJxssiSsVPnvyFo
H8mtYkrBG8aRzTyWHW3MxAHyELDgqFiX3PH69iztn8w3T+mAdF159ZOZvWffLJrxFyyaKXBeR788
UcCzt9Y4KjuUxXzbPL6lM4ewj26EgBRcXctjN0bPvX63yLQMguVKMom4YXQH0wLA2SiZ7qpw0ceK
ZWvqE+HZB9hPWoiRwjFnJk0JW3pyg5ku0o2SxTMGJIkkTMVWQ90sgFAsM5Lh9qAXeHriRrFtc2PN
iUnkNlm542wODYC0HPk2uc98IABhegwS5XQauCkXkIxO9ZmyPIrLf0nUn+oxv+t4FA8/RcT5HY7M
OjS7qd46Cz0qBm8lXKm+2RYsyw9UbQNlEoqNxtrZhf+YZdV/cZW8swWE+6HZ7UZoneJ9QkOv5cK+
jCkZ8rCEbxHcxkToNdFDZAmen1jqXLEL0Gn21KlzfV2a17nFC2nDnO6b12EKPFTKcFQjoklcoqNj
SWwJa3LlNv+VeHcaaiBfTegV59sc5n6FXMlBeZQwhykAtNaC/0pwxHl341dfffZQjpoBHWZWDDAj
NTs5rdsMyw+Zesxtvx3lHomsT7nBkQEtI0ToLHU2Yn0wdZLZJQogvv7SmC3DlhsbFP86C3Qhnw80
dROtaU9nnWTeBhOru8sYFVdRBGqAhXCbHWtibWHyMioPRtpKxlbsoNh9w0RFSehNkCKpC70/JMRs
NKtAmwYas9O2a5yNh9alKjZ+x5aoXdJv5TMGrqPDvCzjjSkZ5ZHToDfUNA9Tju2rILGcChDWZEqI
LGKF0up88pt8AGTW6rk/9FHEoR0cO+ujxSQ76BCLR7ZvCSUrAdsVIw16W9ytiewRQtnZpnmS5XnE
J8ez7UrDoviMk9sE+YGuv+zwxWc6Wq6ZqbIimCjjnEMnbeMYcf4ltQ3vWHbvUo0u5UsT7QO3wS4K
zzPWDv11jEomSordmqu6hvsFuH5twC3GQqQLDzhngAk0oKKzL7XBNVNfmT3jrO6u0v8PAVrly4BU
WLSRCY+2nCASd8APHxVEU+PmXR/Z+ByAPiCTNMOH06pPEfNYLPzwXij3o8kjqPkOnRFwk1YIe5O6
jFbLNmPXbZWvo+fuA6veqlo9K5sexjVgAb14Vc4ffAFqEhthRz5utG3zxn8VhKGJfkg/vQaTaDCC
RGCZaz0NFbKdudTLdfFRCusgGFEteepckSEK7gUeD2nftJARx7B2ra8kH/WLqwHNDBM9zvzOYWOP
5jVY8uTx9wVluLloKrk4tF7Lck7v7HDCRoO0/z6R4Cx1NV/ZknSXxYHGFNZxfW0mdl1G6uKB7XF0
M4SJfZBW7xM7AIVjCXEvy/zNa/vpyVLS3WrXhKdEa5I8Z/8u81uJGqltCXjgU2AYU57bFu0PN8oZ
94/5LwqF5KN1p3OYjM3r+uuEVUwuYtwgXv3CafE3Not9ZduvTyExn24umw9vSJ+swfUeG1VhceP/
/v3lpQgCkk46ucv0yPZLtR2NZ54eKx9B+cD44HVFpQx1RT6kO4bnxOYOcYOl+Ai8hrylLrzzesvs
2Xc37+lSP7lOKB/YdnWvEzzP319mYsOcv8X1Uw9ht3FFKj9/5/r5HNfHqcGgO4cU6MOMQB5TeARf
da3HTO3v6KvhWWlL7FvUTc9NA198cEPFlb9L59T7K+aWYa1U8imLEJnUMxM2NWTJfagAqk+j29/Y
0dRf1YLcpycs7jWbCn8jcWI8hwrFQTA4/02Dl98xbiOkwDPBP8GMTj3YkW8/yqKP7vOhf/AFiDS+
83ufAbu2Y6muCr9WX040aklvPrJ2+W79tHtg+qefusrcR5y4Xsh6ekkOA1wQyF3GvS6WhDXmjE8l
+VdbafkfbYfgt6qxxi1tXxyki17HRb1AI2QNF+gyNxkIiqNBVP5skZUYwiNLnbY5DULNXDtwj5pC
tYc8SJ7XBccx9NLo1qTjZ+iq4dJhbYXHNJ+BtKV+wu8oYd2NPMkLhou3pigV8Zbz2QylQBWV4RCq
rP/KZeJnAWcGbDDUM0l530fw5fqRKJYReMJ9UQEqH6h/SVYA+P37UoVIhJaikgd639vA5pK3YzFd
glwv+2SRoPG5gh5mT3wnwNq+ZiR/QAK9OzcnuJApKku6MHbvMjxWM3cr86hB74K4LblOhHdt2hYZ
SGDvpU1QYdl3n3NMZoCYoaIvMEANZ1XaAObts5kwAFvAL5mWPSAMeMbO9CdwDl5NdXizZOF+YcW9
s71AHSbNxzmHEfi0/JCaCTNUpr68bOT2l4W5pAEMZPgo+WaB6mbfBG0/nFw4b+G6bE8ZYS1Jcxc5
6NQptYHhWFACenble8dbE7sFpSozo2MbpYiERp2FKNnQuU62g0BmEf2OuvxJTXVyOwdgsWVJCVz1
5sypEZzDAgBbGirzicoPv1ybQf4eRARibPmylehf6hYT0qAA/gayZORoi83ErPpqDOd4M6nu4sKN
lFW8UBbatCrCQiDWgK3gPDt1s6DhMs4lhLOGN+o+4sdaCgR2QQFvieQm1YTyDESifmc4RhVQqM8R
DD0CXebRQD2tPn0yI+ynYQybXcrekpWwrTa57UAuR+bbzpXzLFyEgwnXw7ct6vvSz7eWQS7t+dZ0
m0NbYQ2LWHsw1sw4q0NEQ5Oz58vm587bu20QXGnvMeFaItx1fByn0stOSk7Dh3Bhb9iYLHyeEDCE
/PJWroCaYLW2wy6oQ/rpRCvqEz/rjgxVkJm4dn4ITC6P3eyxrdV2396ZFHySA+QM3EfPZvf3BTcF
RKilRnn3H/sahP3spu+xQHGklgbCmCqRbK0vg2Kjbi0oy1G+yLNrAFoT4nfblEg6s1Ff2JnRR7Z5
T7Cjtm89O3sc28k75uFY3ML6VDdp1zf73596VlHc3iweRCiXm+RmATi56jQZWCimg3UoiC20hhcs
hN2D9LH9ObLEP8bV+hB6zgNR3fiXQtVf1PpidyUkKFscs67yz1I68QkJSv4XUgBWrr40TwLNwWEa
3L/K9r+LvuouURQojCSRTcpOXVCTDKeUSnYLjEi9EPI+HUSrFEs+KN1eEyS3AUqFmyGwnPtIuPCm
SsJQxig3d9UswFzI/TD78l8dIxothLF2fQQFNVExyVWLu+zFG2qmjCH4t6CNnKwhuASiau6mkX42
ml1q7QkXF8AN/6pgY2Y9zc7ooJMr5pr5VDQQQhzYr9G0SgMDKNINjfa5D7Jxl6UN5h0LOWJtIQa0
gPONfXRp/MR7a8lz0jVXYB0b6DA5Po0lZrqVCuBV44QztumRNSWD/TjGq2aEsFvb2jdBxYTJzx20
caRDpU5xUTihLkUX7cc6ntbH2k1thwEba6+4JJYuLrYu+boVbY9A7vM2+8TsLJXTHLmc/ihYMHez
YLoaDBWI/YKDT3oN4fPReCoaOT5HrdM+xIGkEUyp44vkTBOQXoKSRVNzSNrBvmtpy56rtuaPEl6F
atHcyCkUFyXi+SItkuQURK/fF1YIpKowrZWM468Js9gWSMYZGieAa1K+nA8xq/hRjc7F93L9vEKP
xtQdUXi58VHll5GH7G3LrIT9oK6fZUeaSZ1NDzxwLwvmyVvH6wRuOyY55HKVURBcltgCJ7W+8O9B
p5LWZku8tMshlNPK8ZAR28xl+dZ0tnut1heV5a8GX9JhtNN4hC/Nr/3+bj5VALvy+JEur14dri8M
3ID2QwO4+335/fXfHymx/GdGqu//9+u/P3XtNYRIjARsR33M4rfrcpIeKe2rwsi7AQIt7tb82Ahn
N+tJwxrmCdDUNDQk7wosKAIFRcztI2X7sAQJlv4lTu/m2kKOvhROuZPlmqAw2OmdA3fw7vdHvAHR
xRkG8D88PHJKsEvvRvaZvbDPPD1D1dezj9prz4Jil+o7y2Zk5g/r3fMLd1pfWCsve5ngkch0Pd6W
zGO7hLKnH3sIqnUe3S/FGN3XPorpPAp5RoruxcPFdkz0ex8409nqi+nM3NwG+VT6n9qWVIFjFMP0
yMPbsIw/Aof3eWptBW4ifUQ1Rim8foK/P1LrT39/1AtGOWxrQBXy72xXO2QzJidbtAuoal7KosA3
vODXy9BfJH7R8XWUff/7AjIUj+3gXYxtn9wkbo8YR30g/4k6QxpsS9+99utL3vX9wRastny//oly
bz4NfpuDzBE/Xt6qy/+9tLhcjzJ3SHHupbZXxilSO+gDBJ/wWKONYY08DtF3ZA/kWHCgYBP9mbNE
vIUMyDgE1v1iRFpthNk1bfFvpIMckeREeIScznrNFmyXWQrouJr651VhM9LIzlY8XrSx/dvfF9Yr
2c5bOqgqS1L9gVccEJYwssUWEA5rgnQ5l7aoSgxmMsO0A5lEswTqp6Tn6gcMQYGM632IauKMCkZe
Wd6eZUX/K/rmvu31XY6ZgHuap2kx43syk2FI49+jMobHZqGu8Mo0fjaoODdCMR1wS+px2/LL9faR
L0VUswoiBRFyx1fHfPUpCUARVd4AkmjkSAO2YTWEhCy4Wu+YlxDqZfsQTy33Y9FGXvqyjFDA06nh
sAR/FgekroVJ+57bbst9Q53TQzCskCDsWduflYRvP2MJt2iytk4N7TcE4bUlIohW0ZXOyb6zo4a8
Xq+wX6YChYdm0BSb/zrUMBt8HdldACLjkvX2E3/wPdfSnISBpB+zyEGRsivDCvLTwFiqh9S6i2Fm
7urhym6U0O6UoUcLs7LKAkCKoY3jInWemJRsnTb8m0cdPY2O3Ie5ILcpLoaS0I3EJ4zPZdqSutFj
3hD1UM09bZXt3jL7JANovSgg+9RsQBNMpJqPLHbEt5czUJrY4eZ6jo/u3InbupTPefac/YsXz9pF
tZr3YJqyN5u/xq5ebNK5yUvbtSqPeHL46Jjic+P/tSO5puatprc6fUkK8aH9mu12KV4aCX0qJRr1
PK+xwYFozmrEXFQJ+z7M6Nq8mhwRqrr0kBe0DNWCAdewUhNIWHZ66AB6SDIi88jrb+X/ODuv5ciV
LMv+Stl9HvQ4HA7hY131QIZkBBnUKV5gKaG1xtfPQmRNT5J5jZzpErRMkkkiEIDDzzl7r60RZDeR
JyBndRTDWf8oJC56UZOXCEAyxwJGOyRUjnnjZ6m8qSSivNn3N/GyJEmadhpFOKJWjEF4iGAvyfxz
GlohTjHtrXqnG6/RohTsSdGTzuEOd4BYD6FR7kcQQEZkLYEJ7fQxNcTGMCrzIfD7hQ5VUKjgSL5B
WHgHEjPbFWYHGaYLosehd1FiVNFu8D3a3X3abgbTjZ4s85NwevmQ10X8BAb4UEEdvihbUq4RdE6P
4aSQogfDz9mC2o9qTV4xiUNio8H3886zy+v8bqu7cFpZKWwzrQt6F1FoPc5U0wCbGAuVg5CPWYhK
NK9oVdsF83Xj51Beq1A2pzY18M6ly2LC7mwbRSK+94aCxmUoUmwiUGJQuI9XYdSNW2RYMd0AHTxL
H/YDkOdg0wzuaWS8cQ/t4pNvGv03KZailnrdXtoFsy8/6KajHco+cN0aqb3p0eCAjScmVZdGgWu/
J92lH38QINr/eraeH6GlgZ1uGPDepp5TnJo8aUhI8I31+a/ZlJan7IMJEnAdEI3Hzs+ka2ncki2R
g3Kwg485aUPe7OMF7Zxto7JmX3rYuPFeEVDADoQCA4ahDLz4Riwf0IRMG7Om1MPCCHRXQeeomT7e
x5lh3xfunYfMjd73iCNDVUxKZCV3OiOhEEIkIhTUkAjKmuJO1PNzOhjDI+vWDzGCAentMNjlwgoe
XONiJmyaO1/lP3T55Fr4ugbVWlfJaLDxWzad48Kh1BezAb8LorRx6xcBKskR96Qbmh+ywmeim7e3
bgU7qsiFsTMKlCm1JdADZ2g4zbY0t70/3cVT5x4972MYIF2WE9k/bpOQceqMRKhQENMXJMfHmr5W
8fAFHaL7MPfZRsN63Ziu8jdpEyYfWNIPZBnaX8eaMBHXBkwxMS1Bx1Ih/EIa+KFw3AwXNQHFwZBP
94HR7JGO56uIEnJbkzP4GNYouYJhaDY4mlmd5war1TBSn0UXXzwB/FHBYL6hxcusNXIJ4QwjHElm
L3atY2Osi4h+hQqKDgF7ngf51GgG7MUgGy7dTkwfwRRFk1Uf8zhsQMwhuKziGA1LBNMWKK4EYCL1
N9G0au/VY7N2U69aGwE4kgVYf60z/D9Z9Jmssa1WwBCwAVGjwxaPVHyNcJZc6lGOK7t4LpDswQ0h
wqFqGghCnjWsXaPXu8Ch6pgn/Fqjk9Tc59CWFH+gGac+fm+GKvuGALSkTRTR6tfFreAa2GtvsRXW
zr0okSugz2x2oRHK6zGDuu8EoTqhGZEr21YIVdr4idLXABanqmuj4G6XtU3gUVOEx0HH3/KMgf5Y
gsOl8wtGqKEgdb30gRNc3LiqqdZ//eN//us//+e38X8FP4pbikRcCM2//pO/f+Pc11EQtq/++q/H
IuN/53/zX9/z8l/86zr6VhdN8bN987u2P4qbL9mP5vU3LUfzXz+Z3/7vo1t9ab+8+Ms6p/kx3XU/
6un+R9Ol7fkoeB3Ld/6/fvEfP84/5XEqf/zzr28kFLTLTwuiIv/r31/af//nX657Pk+/TtPy4//9
teX4//kXGS4A/r6//gc/vjTtP/+yzP+gMW1qzxOMCqWj7b/+MfxYvmLq/7CFJy0hhbZswXf99Y+8
IBGF3yf+Q2iHlo9Srks2gOBLTdEtX7L1f3im7VpMgl3terbp/PV/XveL9+//vp//yLvsFgNg2/A7
+e3lr7f5/LqEkI7Lg047pmt6nud4fP3bl3v6aMt3/4+4k+YYKxWuszpWe9ZB4igYQhHMUFw0NhJc
s/RWNXIjQ1RPsWGR/zwVSL7o9l1EXUM6mxrJrjFI/v3tFP77SF8cmfzjyHiB0rKUtj1TCNt6eWQA
Q1Xes7Na1/6Q7cJ6Og4RdVFuAr0vdIMpS2TMR9iZH2j9s9o4xp3rRTyRi6zcvHMw5t8djOXyRinX
sTCGvTwY8oOjLgEWvC7VNN4q7aIqD+z8VhPDFA+hf1B5Bunevhx9IkfisNDbFq3H5duHIf88J/xk
+IpCCU8pT7w6jNBCqRBHNZowjdRDeMzzDHYOm4jB5qWbzfYhL1oP2330MajBi8twZLMK8fxo6JQt
RB2eoHyGpyEmaxtJN2teIUmmiwgnFL6ID7SCYzJ6+1/rxotl4/c3828P3KW/4DnasqTW3E+/X2bC
bHwabxABgtIlyGiMQG4H+rZ12vgUFIzrLWP4LrGL4Khh2k8InAl1L86RK2eG2s5hnz010rtP62wP
kuVkZKGz7ZYzHNTFQ3o9yjw4vX2yzeUCe3FrcNc6ns01yH+Jmliuid9uDYQWtjUKy1xpMQakjIX4
G8h1JRSprXnmatvcKeXnrLo1Z2/UJeH0Vrq2YlpVPtMx1DqYud45KG78VwcllZaSy9BC4GO5r64A
VQg3bH2JzIQp876F0b0tMvLNehHNhxzkMIGCQ7EvQsgzVe4f0Ftez7paRXzmK1sNG2O+kcHiHzGU
4Gl+741e3sgXJ026vMXCsi1TScoV8fKkdWOahPVohGuuJpxIw3i3zPoz41bx8Fydb5zRije+1T53
ti4+46VfxX5L55alR4QaJBeHN1TjYqkguyv1f7q98K8Li1FzN6LYHmoSnkTXUPQsJx4N0lG4RJ8V
OCVv3z7b1rL6vXo1rmk5tsmKKy3KjpevxhkNOpGiiNZeaVyZjeqOvY8g2zaehF3OHyyXnbPThLdw
LhNmMAREkfeT4qBCk33pm9mqLIiXrpcPuba+EV3jbY2ydU+mCoo7R9f3fuvXz0wHiXBnm3rLRh8b
DY2WsPlmxCUMPOJjlQfN1hir3dDjco11KfeOh4YAIhpyhZAschZ/shtLsorGZEov3j4LSr8+C45w
TEsh2lE8xyBhvTwLkZDphK1Br6wKWljo4wFPAYI69YR0BlITmZcBEd2lxK4aK5iuy4dBqC944fS2
nIppX4d9cK3YqXB/JxCXwUKhx4E3nTf6AzplmnSTSToJ9CZrNNVpSFCT5xngkGCOSdpFKHXhqKbc
9F6Nl0c1JEo7Rr0L4+aAye1GGg3QNWHqVSIYO9Mwtxi/XA8F9p5exemz0uI6d3P810Z26wwcKmN+
i1TR/rEeQn1LwgiprkYUvXND/N0qYvMcQ4iEy1PYermhf1tFUmHzOiEnQDYADzfpb1nrMSAaCPCF
M+FdBh06yc5HF6cdO3+I0SNd9FOz9Edv/luPVYd30tSWq4VSPMmWDcFvx4OUMK4Q/EKjwKtwPyIX
6gVgrWAmp1RkCoqlJ531NNtLuJCrd6UUH505qK6QfmX/3894DsZWFo47U0i2Oq9WM+HGXWzUprMo
XCacPgsGM4vNTV2jH5mt3r2JTMBYVt+m62Hy8K2Ry7zuU6i2Bbr1dy5068/Fi0eqI22LK91R7Dle
nhvfDkcMOBUeQ7eMtn7MRLeb4TU0UZhuRD8ctQF/0aIlCyHY2pgZeO8hfyzd6Tbt6+R+UpxSwyQS
pbe+Ax6OtpPSPr2pnsTsdCQiBdF/wbjAYWd74dvsnJy+/Rw6xpfWHenEpYSalfjdGdwDPRBx/c2L
8vmQzDE5oDkKzkzMT8Q33dqxeHj7LpfLWvZyrWOHqpbXzTOPS/XVXW6VgMNYZHjxDSP3ViNUdKlX
ACZlDzVHh27TTp5rD4BqNmKLdAObWahFcKnAJKoxuU6hPwCg7jSoGeVcSols1c2a47nkbitdv/cw
fP2Elo6pbLbHEjG3JTjul+9XH1lVxEoqcJkPtD+Yq61xCy7UfoKMjBJkY5h/H8pIMgJAomDIj+dN
WaV6ooA8Cql3TuHrxwXH4wgqM8VWWjtavNoxFJgAJL1psY46OOAD37GOMpgp+oT0e9iMLnGykV2B
9Eph87umS3CU1YUPluVe9JkZH4p+/BrxhN2RKSX3KC94VSoK95k2wUylS3AZHpmSgHBt5V89r1Mr
qyeRgoIcS7nw6ZgY8fjOrtN9vedYXpZcln+h8KyY6tVTMPMDoxJtPnELNldj54xIl7Z4sNLnMWRf
xCh0lUwlsN+RPFLPcnrCq10Qq1pugrZb+3h4v0wxPcCk8O0DbQNiv0xZ0YV3rFsDbkaeVUFyBQT3
ySwIo5IUBJcz+qmnAGzturQFil1nGhKSR20bsklu3Peee0lbNr4MMwj3hmCwUBjdpvSJ2oK2i4t1
DjGnLy1WwWnHqADIwo4Rh/UGSFsaeT/jthdf06oBb2j0DOOWpBEfhWyMmd81C32qlPZOLj1MiXof
vZyJKUuy0xBBDk1vHKEouuUuKO0BupT6ZOYoiZiJW09uAojbGb+baVTw4vJP8Do67IYEbhYAjHFE
Iy0QGaQbo0Vl5bdMWqWZozbM7PLqnYvyj9KF947njjZ5Cv3NoqaixHLrwVUrmCArXMBE5lrB17lx
8kOZlvBaqjpH9cGm0bfRxHaKGVFN+kSYd+WH1BkeRDjZBzHG3kkSwuBlabQo/I2N3XqbrBnFo6Ha
L28fNEXsq8WIg2YDSXtdak9555X6t6dUrsbQNRM8g76brs7LKlPFnVVUz1HYZpeZh3qhhOHaegpe
vOH8VKUYGY9l+JWYf2Xs1JOI9g3u5Zu3D03+zaFRmfO04rAEG/FXN3ng5+S6IBxZ0fhMjuepcBiN
X2TidbtWj1Avyw8g9MVXg4CMxTaEFrlGO5naafuQueJEu2zCqbl0XdM0/FzEwbXnEkqlKjXefgqy
djoKP21XBTSQR+Rtn6VZlfciUJu3X4n3evkU7EqESQVD5iMXx+vHXVZU8ZhBdFnTmhAwqHS+WLHC
jYMFZo+M/ocDC2xyjQSntT1tp5huYHpw3Dk5WiZTVOplEFYaiPQweh/kNHsnZ5SHdMqSo1j8rok0
TGjs6Uc5pbQZJy2vhImtj4OC+sgQemfFRKcQWJxGl5WXM52fwZXlCrONyVPQGgq1hTQy345sKr3s
NiYYIii8dGekmlob1W2S9f6euyveGtaPtOntQ991NgTdiEfAHDSnlObFRSvBAWeN23OX+xCW0YRq
1ZfbxgTLlZbOsI4bVKUQ8+/a5ffMCv2n5GTQuYSdYohkUyyFfx8Yxqoj/jPNAvXT6MkFpPCQjv3R
YiBxMUQ+A6e8OtK9XCecp206IBBwGFcNoUdCvDNE5GTHvORCa/oIxTwelYFx9u13Vv3xztr0lWxF
x4nuiSXlq2tUNwUIUp8QDDla7rG2inJV+kF7DKLuHvzmLkGcjdtloF8wEudu+DQgNWLioU7u+qm9
LjVcSMfvXDiPhbvTtmMgJveZ0Uk7fpzN5Hsg8B3Mo0EGQ0tA89CGLqGrubdtbCd66ASEStuEoxVI
axUjj95LIgGx5QL2RY+IrlPan/KJXRIPnkt24VmNbLH3VjlDkJ3kPm9z5ydObfsJttnbZ8f6Y0Xk
upcOU2TL48j/6KKwBMKy8iE66x7DnmXi6E9ac+dP2K9GhOMYJI0CzSaAuqm9Or9prk827jS3J/p3
EcRcgmtnZa6hIKBXllnzVBfqGDfj507ylNayQsfNRvquCDE3l2G+Fj1MLigF6I7Kufo5gDqXGsK8
WR7qzv78zitcNj4v93IUC8J0uL1Nx2aderkxIhCnmwVgmDXjT5YZc3ZbhOFVfiv7r2KRCbADutGV
SyyGrhFdx5B502YFeAIrMah98JReu8/Gltu0BMF2flQurbqLwQd0N8fWg5u24y2DMQKh6sVjI9Jm
c65vvUje2ZlYZfRsHnWfJac5xfaXJAbJFlOSI+xBzWwGhtj2Wfv49iv/88qnuUQhwY6Qrr1cuqMv
yhuDoUkcVSIBPwfGPEMlSxKw12Ddjie0D0ExHNMcPSTayPmhBGkSNvtgaoHNNK5Llmv66NTzYt70
77mksetJ8I0hcJmKiebR0T96NIYntF7BSfk7QkDtw6gfco+mOZbp1ZBa7VHkZbmrlc98OseLw0iL
arXww61ugvXk2cw88fFuhwKwa8YaKGvn6DpOuzBB1l5dxce3T4r5ZwEPrd2h9gRBwuWgl+Xit6ep
7AepGou4oYRdCWl/QJVdzGVdG6k9Wo1nZ2lezkRZszB5dC2CuRM7XYmPoU8Fnizj+BhN6qK4NGU2
wv5DwIeDxXuvHvzjunVo+KKS4qoVPPtfdxoKiAcKaQmin9q6OD9aeZp3pLyg7jO9Y5n0MQGZ56wk
QggaliBkSDGTORNWhqGvPKB6G2sikvvtMyj/WFAd9uDUhksZ77AlebWg5llcVAz4SXRZOt3ozdaF
Lvs9n/zImB2GEm/vZdOgdveWVaxwY3pU2r2pPHeV+pGAPDQ+m1FZXUiQELvWFkRRVPbRJuzAgJ9o
IcABnj/dhaXXv3Pw5h/rHVU2J5Obgb6cTeP45dtvTxNMUvb2q3PrTA6LR3RprcToFw9YyVemLS0E
NfGwjSDoCkaYG9eJ7945h397GCxJNLB5hzEkvzwMwqf7wJsJD6pNmL2xehY2PAD8TzHczIewnq2t
jivzJgDZRgKGV67HHEdKSX7oheisK1P7lE8achOnTx/jgbWnzwINRkNdtpkzfLP9LHqnxvyzc027
X/Af9kBSutRkL4969LjAoiR22MRN5VLdzutIqXI1OXO5k1kEzTUZCH2Ku/mpMQ1xE87GR1NX2fUY
uT+07prdHCfuMcTcSmVT+8fGYefROmSYatfI9mYYXMEtg2Ihpw/vnPLXNz5POR4CJht/mu62en3j
1zmFc4NQFDMWSgOSpBXXJwf/62zV/bSryvjq3O0wJxSvMezeMGyfspL+R1crGsl5cFdOYjjZtYm1
MSyPGQyJ1BuYm1r1uDOsu9Gvyk88DSDKKjJXyqVETVNxNMPY3NbI7Uk3e3cUcj7vvz/iWCMo3KT0
XGnzxtiv3pdCUjxOU1Cv5QC/fVnX87ALDh6ar9m2CWKBNtNI57vCYJpmTkOl3RcHpUSF5qDwrxpl
fwKhBYrBIvO+tOLnt8+9+boZsBygJ+m0Cc4709rlvflt0TVySRO4Duu1MWlEmtXg78OGrlHJnP8y
7QLEA5b9CI+iuorJEjgB2pkxpPnGY0UKuutP5ediIn2z6WiXquA6kcJ7Zyd0vvN/P4lLBcCUTTMC
5P+O9eppWXCTRdKBX+akbgj5iIZUhB15S7MewKSObsOl/YYAtVuLq7zUxd3U1qdcdhGVQnO04jA7
ziLz1+dzztMd/7FS+BbrAr+WgLiTERLIoxq9/sCMKbaQyZreDHxWYnSCVaRP0OEQS4KB9tqvyBeM
nWcgfU5C1ey89iopyM1jp5uRsApISjhOuC99kI2xjuXOWTbUGObaLZSTdWa01jtn6NwOfXGGmGVI
iwaIR+PCBY//8l2sSm1nFiGDKysiu6fOEmstoq5aUVWR0+X5h6x9Prc1wh6bKR2Zj03D2p/MGMrS
8HpIhxPJZ80Kn/O8UQNe1kqKbO+U4W0bG+tzh5eVkTmW2ZyyMP9By8I+vH0pWsvK+uJFOJJrkfEF
a6/LjvdVnwyNCIKwKJarNk7TleORH11WQXU89+cFT0/C5AXJWi3sZhKh2K6MZV+wEOPe9KkUigGD
YugbyVXRmFelD1PLiCuoIZhZUbcM10WIuCZaQGOMvewpbK9kqbL1+bXMLnxOGkjYD8ANQiZszW2o
3Vu/W/LJWqzf7Ofu337F5wLn5Su2LE96lmZuR+NKvmpmxkw5a4d56Gqmw1EQlLybOuKfcxuQhRd3
69wHceHHGPiiiFYc+BCkHIa1n0Q5HruW8hQHonfZSPxcBbGpRtACQVfhPp/lEY5Mxj5tDj/9d46a
0pnljA9/zAr6UXaiLXuOehbRenZSxTbDaUjkbeFtlfW8j7EJmqhkb5om2A5IFMkUUfcD4NnVNMFr
6FqytnVgPVXOVRP2zhrWRw5V5LrKveE6atJ2/c4xv24bs7xJmjSgUmxF0enKlzcIPiepQC/rFd9W
/uI4El5ox+sMHieB8UjyMO+WgS72ljcc9GRb+1Yn+ojs5tBiOQJxadTEymdL8YgMdsvcLzryuNmV
CRb7ZIyv3z7kP6d6tI09LVn03GUr93qqZ+ZYZ2Bo4aQ5151Dy2htHlQNq83ZDdQkwjOA5bTJx9xA
WF3o8cPc+uU2CAEst+qUOx3khTYNP1VQdVzDbB5rmG/XUd8CS1g+r2QIEaxPiPLBMp2HCWZ71djH
aHS+GLGj13x4SroqOw5Ady+jsbU39SRGGpZLa330kofAkFc5awVTmMg5wfZx3mn/2Ms78+oeocNm
sa4p26VMfFUVJBGG9CT11KrytXf0i7m6xyj1cN4NVN7lMivYx9NY80THRVe4k+wuiUaz9szTvoQN
tt3zP/SA0zKwQZAfpfSo3KXRasz4jMqsidYmz2/m/f2zFdTecRk+HCWj6KM1oe1u5JBsAAfJ9eTD
j8lxnRGt7n8cXHwLlUl7Igjg9PnxvY/2bJeBuj8Gc41ss/NosJbGUzuTgOok8yqizxDM/rez00y6
sjkQEfLDs2K2XxOkJ0miytqJiPdNF6HL21fU3yw3kl4LN4DlaJfd8qsFdgjTybSoslZt0sJdtoP2
FI/pfMmGHFuIr2tUunYPXZZJZBmrY6J7e+dIMqUFz3nOQ5vvgyaZtiFpUZcYDsNrK2lWMqrKw/nO
dbudMpDXv33cf+xRBG1W6i1aw1qfn3Mvb962h0LTmfSzHJoyl1b6MW/UcPCyYr6cCnv4eD95oXdR
eo51lyW+XNEBsK6GGN0NPT6QtVlWbISXmDeR3+DLQjp64/Hy3j5KTuUfVyobPVbERfKgGaO+2qYY
GTivLHEEa9wFsNf53o7Dnp5Nj6J8MBTurmT+HKfWR6bG832QJpAe6U6cX5QxhxEuj3rtskpdG7YE
1FjNCRZQxPSDIgDV/dWMM1OSVXVa7GyEmxCDyZbv8/rKKZ0laRdJHoTD8gP+sXnfOvSykmlOn8+S
JIbJZ3uDn3hfYbBP+951IXiUbEmWZs8Fc3k4gslAGEZlZaT18fN8i07QHCY3Zl+Z8AVTGmCUDzyY
g4GuMkzXra+JugBlRCMVQgvQunQJRGQXxhY3bD7Pw+juOzYTm8kX7lqNc0QlxFAmyS10m7pt92Um
/b0XRs3Ri5FuOkhsWmP8VJYACiapvG1o1QU3eia2eV4V22mYP1RJBa1KT8Ox9ZzbmTjlnNYheTfR
VlbJtWWl6Y1BA3UzAjzYV9kqTUwC7NKBNKXS1Zd1Gxyy2YREX1HmlGE5MKLBmyPs/LpN+pSdB4iy
SttMSl3f3XR8/txeytOOxj4RVaPqxNFPjJPhKUhzlNMQttptwxhPyfKDrM3nenmaWRUq5vOJq5sW
kdr5j2hFYcepmdTCHvVoGFsoKkx3q6Oy2ztu/6lujewGo4ne6bwZ9jggvjbYWqIL5nrVpfLT5hQn
GP+GEraLnfTJEUGO3tk4gVZR4tLmCVwbvM0IdudzPs31ViewfsoyrXdyzCZiZLrsCgtitLUq/FKN
nx+Cycq3tLvt9bkVZpkakqQdwcBDOYyI5nRuLjtDWG0iPTenzkh3HiCtTc1mkpsuKj+MkQ/ttfk6
cDmQbW/rdRNh4TSq0ZwOQ5c9dvYsThFFaNHAW7AiwvlCBNv4LKV95XYtBIt6fPZa8uhl1ddXjFWv
iAVUN3JO7X2wCHMxMf1wELbfQ09KDtEycE79e0VX+6pMmnXdiMtAhPnt4p66sAcfr2fSewenU0io
R/k0tLQ3IV9Tiin5awbS+NYHOGHuttCzPp7/1Pbtz0FhiXhnq36u+F4+z9BFeRazSkerZVfycjGD
Cp96VEzmyjJHQDmz8g9WGSzYfZtw5HO0JDewNELjcP7iBHRbJIP3CSbebsI38cm0739tCRq7Ejs7
szVpycCTRNpiQ5m+4coHvm8Pza4sWUdEUrWP52s3eFKKFNC6dxTOSgByBFeoVSdGoBCTS0iZn1H9
jeQeM+oaLzIbqs9qUVFtYpFZ93CW2bpBQPg6Z9Mz7HYblwOjRc8fHxi3epe6ncSnfEkwsif5TK7q
heOymQqo4GH/msazJSe9ahcF92K3Tbt6Wpfu/F7n/O+eF4saStALQzSKKO7lKXaGQHrZSJCHM8Av
PJ+X3gh/tucbqHTyfZyQKhpgWFS4aW4lMr8Bkv8npxXwyxuxn2f8wOBM2WBPqSeOY48xODk3qd95
aCyH8vvVsOxLETSciwB2Fc6rwi2QRgaXwGOvkPtyo6M03RbVeIutkyaerZ/GqtcQ7zxjbVmNt7O9
liBr4gfPTw6DqaMdmMxF5zyGDO8jB0+BqMaFhM4wAnTJx9WUzLdx6eNXaGRxHUugI2ntFu9c1n+M
Qs8vBHUu5blpo8x4tcFuLe74Ggzc6jyISDwNiyuOiHEVz2f5HwEqKywV9Ummubwu3IzZTFg90Xyh
b+Cs57gynkPXQEKmGV28fZb/aCBwcBwVpxqykUuP+lWd5RhDix0Q98S5L4o1hpiM2DmUQZLsJqu4
a6q6OYWD2kABiLaeuSDBuS8z1ZbwnDK975rue4KFyBu76HAuNs3Rn1fuYrYtRxJodRNe57NL3mFI
e3KGWNsHdbDhCeVet94y7mPoWy3b0saklRIExtqtIbn4zMQ3KQRWlVXOQ0OH82Jq8wgwq0sJXhGs
TOT3NkBwf82eR9NdRHukxuid2nvpb/55JVqSnR7CSAbxlKMvb5oiSZukxv63MiflbByf+r4DGwVy
KMjCVdPxiDWqrDhWrpf/+pAXzoOoCyLWde5dJW0MidG1t+e/Bcunzn8agvgr0aDx1Yx7MR6H/qEX
TXlQ/txfMXsQZtzcRU5B1GSlD3bXtbddU35w22i6On/qLGU2eudzbxndClWiQLgw9hcdfZDbflFZ
hiodt2qqYMyNEqnrRWJMtK3Oi3dHv3t5c2vAr+e4EdAS/NV0CGQSve9sW4FIInDEPfsIMoskNpA2
QeYRY5uJGkBrOsOW4bpYo6dQHAc1wtaDvXoT6YXmtlC8FUKenVda44GMX57WmArjpLvx8sB5nCkc
zcozt7/UuVYNE1T05XQwzGk6eEx2/32g+PsOAaHIBky87TDS7NDznBMbYkvwSAAQTCgyv94LUEYF
UsVpuCoVlV7dW9d+LHB+JuaWmBES1uUUr5oG7BM2dHBfmWERaVu2a7bY7aMF4VenafLI7A023NBG
T6zsAzS4ur0PISxwZZd3c0BWkp1OHwOmTo8tQAyApqACB7NoLorCDbbCdr+Hypo+9+YMYvt8mSTK
LNaWQU0RNoDHE4XgU7mop0VQbQntEPdohb8aiNLh818iD88eW/rSq4ZGCP39luTTPok+2Hb7UBmZ
/aAr+5kR/VrxxHyWXQlDpwS557chKcmoXZ/gTVwMwFrAZZnXSUNACsx8uuB906FefIiUCB8ADIz3
mbtyVXvoNRqZtq4KsueC6Mgw1d0YrbI+uGhU6b/eu3PLM4/gpg2gZUz0OkDVA7kzVTq49mlEXsZZ
Rgyl08M7H1i5BPlTG9cdxcrgIXM3ET0MBg6drTHnxKF0rAI1BrrNCGaNgbzTM5Mkqcsxs5Pog/wU
kKEJX1bDFGsUYqMo/9B2sJYj8yIm2OfUOumwPS85S+9vjS7VPJw/VIOxPd8c3dQD2BRmuI71uK3r
ILsO3ae2VeLoQuTf1CEUiHO1VqnhDqys2AOQ8tdBxVZ2hPsVTVUEJmV4JhHm0wBrS+iJcJQ8hyHI
/ZWk06VjCrpllVkfwgqHn4mEm2zw7olyBOyzH5ugLFi8VYhAUpnDeBRIp1mPoTM33nPpt/ggGZpt
zk3I80/1znJ1iGruuoVjsU/w5q5dgh0uXMVmundKvY3bkTBQE6WMgb99bBNUDLm5o9UALdgdyisL
OOBtWBtsPxmxrAO3UOyRXKppf4AUHGbxd8qonQPcrV98GNpcezZeuNApnB0O0pgHqUo21owTOzOj
8YDXyL0MMoJlVchwL8dtOlFvgHYO5Y1RwFyIlj8NhDutBjcmSyIk8tFWhXutjK4EicYNH04hbUk4
90T8GMchh7ULmq5YM0/8NubheE044bkVzSDGue6XwrtkZPirvhAlFauv3TWk75/EYMBrGr0IW7Fg
kxjk+XyTcZ3fFAG8k4zmwxrUtrcWM+1BMCJaQ/hSTt3vQ+B5S+qQwnGKI52Fl2IqG9eGA2ha++AK
RrfpH9OBOM1yZh48RScCWNQJdO9ndyCpsplZq3N4liLKIZfCQ/w0DddTQQR3yG7uuoLQmlTFjVEW
NFW8mxZIWDFM9d04BPn+LC46lzx5TGQ1CF9osEvhx0whuGoy278bhS14b3MeLyNAw6odwIkl21L3
83ffQyA9RqO6h+Gzxb4WrRs7a2i1lArpDS2s0feqXclueuOE/SNNiN9M/mmTEqHSJsRReRFRT2Uy
rbMWVmWqp2xrogjZBgzEaWGGzgj4s8ovEW4iNklw3ebiB9OGH8r1+wtaij014jKvaTWsodC/OK8e
I1F518lUw0I7d+cEy9127raDNVu3eF1IbFruv9LtyVlaFCy/Np8zz/sDNBVwhA38XkHNW2TR7ry4
NBnhJq6LJ6d2KratI2HdKePOXeERDGYYBl5NiYkIUccyCdwM0RzuUQ4Eo8tQIU9TMMlZ86FL9uGk
L+Kmjr56TBpXdZPfovb3b22L6l0Eejo00iHAoagQrxuGe1UN07ZD5e4sNbihe0gdM0wwl5y30Sz8
H0b5dBYCFZHoN2MVMZM/qyN7lW/Pkvm6xapLDrdJRRHD2cmqtRUUiMlMfve5GJtTw9vNEaAdB1Yx
ZTimpOW0QF3bnHWGCNvrjTTwCC+nKLXUzySqIedbcXpNgs9mshzjcL5+IgdSl+EN9al05DryHkdy
f7mqq3srmOyHlmiSkvCY/83WmTS3raxJ9BchAvOwJQZOokjKGr1BWJaMearC/Ov7QL24veiI9xTX
smTLJICqyi/z5Haf0aGOc4ZOmiPDwQNd3vHD1BVk1rfrULpxlBkEXxv9UwxyI6yUdA2x05dJzRzX
0QAZw+s4mB4wdxvmE+3YoO11keKPiNeHsqTKgHDFSSTZaXZGLKE214cNxMRc2pPeF84uThaeyOVW
5kULLdVXZbdDusTeeart42QAujePuJD77tKKZxyhfssRyZrRJe1ramthl36t1Iu643M6/00/tyAN
fyI3A+1ZXRDgYsY5vAkMDOe/7btRf2xcGAMmB3pQS7fyUM8q+wMBJUQFZGDOv6HsmgH1JV8sjulV
XRSmVKX9bOsjbdZW1kaKrj0k5cJClGeUz1rJp+zyD7oh/hTo3WCXohY0nxbzbEn0hVMG2IE4IL6a
r7oWdcUGyUVMui2zfBQzBOYR8vSeTTEo6Dpuj5MXg/1vWcNtp85D11OVEyDMaXAeV+xnrPPHuUc6
q7383ZTlY5dR+CkWUfvxuOwtmeA8z3Kxm118WubINloUtOPAHEJ/IbdVWuuVPfWtzDD+OcnyBqbG
2M/IgUpcor+yPwAXCi7kddZSCufY5NO4TQ8EmFWMP1X9sGDgLWCD+XphyBDDx7Tv51x9nfXqRZHa
a1+OkWPaUPvIjLe2T7JC2VvZAio4ZRnkXacohgXqcW4zkK4r5aNkZpYMqn4B8xjOWATSN5wJj2va
0vsmJlVh2be0UsNWjtpm77m40vln2ePDpLZHPvdvwx1R6QRmXhxbXdwJPr6QpV2DJctuiTXfPX2h
q83CwtFCQWm85atbE1YnD0KXLpj+O2l3UrwK8M/MO7TQL1lDsuvU56KnnYVYExVxEO+ovaMmJCkh
D1BjVftwzIGMs/QBAdpxyInQe37lTfzc5M7Lz4VCMg9ZUlIjRz1CDOcOLp+HM89vU6Ljblce0mQP
5vymuJB76iYCbnteLZphpmdvdu4i+aT27VxqXcRaeo0z/ap3fYBQRWAZZdekT31SSNToFRz4nYoD
HVMFHotVl/OVt93MNTWqgCj6E0bM3VTzshj6F8YGZMt01IJKeJ80yHyiR16aZXiCP/Di6DmpJoGM
oXUhzIIjOpp2mTIVMtW8HPISZCiUZ7qkOVe+Wz2NHXOzJKHVufZdoWFzT5k3kMxcE75G1Hg/6hps
WCGyN4XKM9uiu2rwjDBXDVyeAO6uZvOvdnAv1Z92YZ2yQWH8lf6eO3jDDKguHlluZ2hDdo54GMeD
2X2Drd+pyx1bjKWYD8JbbvkESlr/1yOoeQzeyr1R1+dVZxpdl8WTbbDQu/20n6XJgIclbxjoyI77
clfprXO0aMRa1+4yxPlGVHbf8MVZoWDMlHrlciytnrDbdpKCy4TFbvWHtfnymLO7+MqN8TV5kTEG
s8cEs1CF9o9GGzsqbFf8e2MaVkMWxDkPCPbl3J4703vvi8p7TbSFAH81v1TMk88JHb3EeKoJ9iVi
+ZQsGFJY0pVu7G9GKp/zDZlWjA4uFvr2cCHK6lQLhg4EUB5wdYMp6yxxatdliDjM3mdJRq3yeqwu
zqvl1PwcW/k2NZPkUmKLBnaLmzURO8DWO+Dtah1YHMgNhcaZGIDobIeTxxNyDMop6vxK+QX7iCdf
vtO0YMrfcK9Aie6ByGH4zyOQvtcBU4F0WZj0tH5m49kfYwc2VQw/nnyKnwIcxzgt6/2cKcecyeQx
lhTELJCHuH/ck9rEox/LDYSZlBBkD7NY773oWWAWpFmFF6+2vdcshpSXukY4WuUXAIkrKh9ePPzx
/TRHlgMyKAuSpT4gZkR08u4ASvOqg4Xv2BD1X2hBMDow/Q514IwT4cRh2/hFrvGstR/qVP1O8xcS
puUTnDNwDuJhBDjEifdKP/DXaJN36obDZ05438rqP3HcR0lc5ftqFeY905Y9/HEAYuokg1mzQ837
U1SEJV1KIuia3MRLDqI7i40AzJBFnMZWPStGsu47Nf/uqL8d4JA31nNddPFlSGMqKzfciNQpZKGi
Ixe/uGDswOVCdshOgBCfMREd4e7RxABn/5S4dR2aWf1Q2nhac90U9z5eD+qwcrFtfPbUVp2od1/o
cQ21lscNhOXUxpOto7X3Y+Y+WA1Xh8WelhHLCsZ7MKa9LYTvlNTZr4teoPFX9zKvPvu20CPqPqk3
NxrlbjTiARdreh6gVAOCHbdD4NZqt7mHn0DssC+on/PB3uXOBX1vNcGh9jyjQSRAEfVpJoq4BIKe
a/CnVi9Bu16TQKW2l2OBX2gnlwSp484Ut5YR3QIKe+gJ5LRWwtcE0U/D2CrCxhhyZP16jLK04q1h
Wa8AwVi5jpmlZv/LVRuSFMln4aerfBqb7IW2hjspTBR/ZNio1Ax58Eg7YFzUizPuA18yGfqtMVQP
eWW38J+r77bP19u/HPL6JUPpLTjbUI+3vNbzKI5Q3r+lTf+NOhdtkPTJEOFEu1A9NoOE0AEPhboC
uuPfOP3T3HvGsz2ZP8sckXrJYbFo6PXs0WGWaR5/7kVlzPy8FDxdU3ryqtdq+AvF1ie1FHN7Wml5
4gS9M2THMLNgD4i2XTv5ubcy+r+ozKjl2EWFocJY7G16LWORI3wD3Y/L4tVpLB1wNs8EcEQUUZQj
g7DZlf66OH8m0NEVLQFd3jHuhvWuwoy5QI06G1vCtJHXSWzVl/VhtJsSvodxt2a4/eAxopEBoKbs
tx/LnY03Cr3z+c1ocRNiQZuDDGntzlZgXyOAntWFXf+E4yiqaKzyqYF9rg1V8cd5/rJF8am6IwcL
OghmnS2kK+luJQKgOx23Y8c//TFn/o+mawoVdjrNuwlwEDZINjQbKpWr+b7Ar+lTHnvjS+/86vLX
vP7Kq3cjNWGlO3oWVvM03HIlfe1WuEfQ7YfTCp7ujeLhS93W+6GP58eOSlpKwonVcc+rPbsv1vzi
hLfs4ub2wHGTAmUJL/GtS/ubqTxInS6bdSbSlPwWEl2zp2s9c3YJx/tdYU9O0GTV2S4wvaS1mXPy
ocYHINNBShaILaKuZtVxocay6p0I88ZuWoKS4GESGCRW1CWclVPBDqUKpyloeSvnwKahBVHPOGcs
Q/wcuGFgP3XENpI7yCXMwDS/SEC3wNkjXU8CyODeqWZe6el1S7mDKl5wIDUc2QbnS7H/ttyV/9zG
eOZUyMlYfxtbc2dWGPQ4dPosnHRoFcvJxmObkxOr0C74CcZvJ4vsKoxrgqGn2bjZ1dFTjo72qzc8
nPy/1PIf6BufRjmNrQtqxDYhPlO3wNN1cuD3t3ttfszF+xTfRsoFTVYufT0k+l6JT4Q8l+HFaJ6T
Ksi614nKBSVa5jCbAgc4POtGolJqRUs0J7B6NODw/jXGrZiRpVpQx44flZVHuy7u+4KoWFt/9AmY
ejRbe7cIjf44OecheU9AD+4GJngErew9y6B8jcnVuAF3oCPeECboj8+ac9sQHPs18cgtdzYvt6cp
1xVktQM/y/N4+NNzwMbJxLI/RAMFKs9Fk6xwYCclTBZwMFSHv7fWfKFT3Aw1p7LDpkyoFyNxAYy0
cHrer4YTF6h5mdDAiWCcC03bL7aLWujR9ZhX+qvZr1+1WnB6tjCDgI1rd4WMYk9pvst+e/3KCqI/
w+A+Lb0jex1CiYs5gYlKWYw6Oj+UkFDhAhB09mfXu0mkKBiqMzcUBS01hZGok6v+yVgyp5Klh6Mh
zCidrOyhAidxmkfL2htAlq/rLHGp05wyDcMvEZvEODPPuXjE//Yj5a7HlAeOP0xx8wQ6EqqQmZX+
3LpA/8BtKkt7MQaAbjrb5DI520x9oX1jj6JcbGAGDh4KViSr0zsEaPwriNLoPrSRjEO0ZhiX6eWM
odI74rnF2xiXb8QiaZDuQ3RhSi4Db+uFNY7VeIkr0BxLHQ3NEOp0UfLtO+7tQ0HBcJPHNG+VZzYr
JY8Xmd8JToCa7QT0IyyVjGtvzXwoc2AN80OOte5JxQmw8kyQe2dIdlzirHt0V8QdZ+91r3O/9BZB
U/OF57qbkybFVYSfm4xp9yBUND4ICaFlZDJSh5IDe7s1VZWudqpNXGNFO3AaqCMbzmScdyHv/Q5Y
2kV48lhTG+XMGDHBgBsznXdG3SASsH4lh0EfIwPrHFn7oJX1aRqtS+bMh0n/1cQxNeLmfomVoNiO
sTRIDKza2+vMPCJsaEqxRq4/5Cm8AA/D9p54bYA31Ce/gRackE2KQwcvf4X1LvN1l4xG/VJRxaU/
aTrNPAiCqleGo6GFNY/5Pq448Nd7XQDKMzgl0GbWDlyfeU+ehYFjTrMrLXGJ+9A3HCWnIajpXpHM
Iuf6jmYb6ln7QGdmk3IK7Ckr6vZda55YqUJKaX1CZAjWF/5HK0K2/Gp0LIQpcP96he9NzVXyq8JA
W0m2lfjcGDUN5FzHybechDSY6btTC1UeOMgwMKXQCIBUkZ5mD2waEA+JaGloDYdY/rZz1mgOR+Tk
uEvl3qWxz5pe2buzElFnmBcP1UAJeJmciqwW92r7IGvnrY/PeBPhJWM6SAVC7VAPHetJH7Quvcja
H6QOrx558mQKc+bpkMT5elG8XOOUtvgIblSfTPGJwsWzLA1/49PmLaYUh25Pfg9/ol8SVi7Bldmi
ReNWER4SLkLn6MnpUI9wzC0l0Fc1rLwvScU8k6B1TMh1IeFONA5zrJsdN1jZiKWx4xuOEQ1cI2ny
YWTPBdF6kZo+oehdVWMlpaas4Qhnsrz1tK6oQECKRQ09arw7+mKH/gqGTtZPlpeFnNx9+MpBZT9v
GfuNiszD2m/1EtswzW/VJw+lzL5xHThHOzHTiN6E0MoUN4A/+VAbgsAXnaLhUolLyg952Zb6iu1z
NABPVCY+o3Dj+Ma8oe1yHmvdVlW32FX/2DWDPOttybOTX5XDqjFlGF35iI3K2ncoaSDdO5O/jv4a
2/YYCzg7dfwoDIantMPUgbQG/ZgIcYRgKi5VQbKAru6EUxjLx+wYF3tJkm+mU7fFoU9UK5cz1dZW
vOvmamZw1PUHKuDHcBidX1lTPHLX79tub2QQirbaOrd+HA31oRbpyUU7G2T20CBR0vmFBO2iOI/F
cyw4zDQzlVtVp3OScvqWu81pr7KTL/bEFEaX4jx35vI4LMO7ozUa0LtneERgxtVf4s0a6qtS9Gex
mo9O0p9j5Yue5sgwYF872p5p7lkZ4p2a/jWAh+cE49bGDQ1oIrXq+QZOQrqGSY3bjxi4HlD7ed78
EvnWCTsGgn0ZGhUTnOvSfSU5HXD6k5LgQqrZ2U93Qt1s3XmkzvGJU0w4cwXE4x0thrPBsVLCaqK1
1qcjA/1h+KMWe86sW5OJDLwNdwhwcTckBzw12VXG8WtH/9fO4DATerMEEQcYC/JUeerM9t11cnk0
x4qAXIUhUZcWe2l3uWdD81kNigqkImmu9qjV18rpmmtuVkno0vIR/HyubWiN4RtX35rrI+AE8yTj
PntsmZEljE/Pcz8IlS2dvMF7pdFOMcVNNkxnBRgJlrbyjTAGwLjea59AZg5wK022Al/0MLjHuJU0
qKd8nyJBQna5+J0yMLiODBde9eZG0bf9wl9anWVb3oD/wpUeZXb1nBWEbAuqn4akC9cwEI71sXbX
loLFpr4NDYSFcumCxNTLF3ehN0wpXhKkhvM61HI7OCfg7/osAkQ3hMaqRRam9Pe5cV+S9JCl9jFJ
9Y8Ryf4Sm7JB1sE2G09lBzL37FqpgCMrlaeyaupIS8hGudRknVIP7xVjXPtcu+U/ei2ov9Wd+fzz
XzhAtf2gKjf7plH5YgvWflDPVKeOMKBL2+aARIx5cMLSKiyUU8tEvrwOUP8vJvJ3y2jvXDvtykug
06F8sVDLuj12N7WOONV1RfOnzmu24JnFQW/7gKVwH2t0zcBTZa9WlPVDqg71AxIsB3LbiBbKKUOt
11Lcy+AlExKyd9VRbr1Ram+k5YfjoBxa5mZPgyIUqK72BuVdKYRLqT8BkpyRqM7/pJhZGWyOxt6m
nhQ4AJQdcEdyb9oPaQuXTelJVDNn4dw70xbueAN9DJKNF0WF7so70bo42mTYtRPI1Lm95ZGFppqm
mG07fX136DFXev7F4pnmEeMCYxbe8bBe265uHtbCg8egwUdNkTam7K3Vqrs9ZJiPUrLu0uA42rlU
aphStX3u53K3DLi8W43d42CDNOkQTbIcrSo3ihNLTQMvjYGQmbnF2worfuzpaf6Y+v47bdfiMc0T
2gHbZLmUQ6oSRlaKB3eTdmbbfLVZjgNkmkuiOWd7Wv5kyEPsGps+wnJdwJntvjCTx6dEoa/dzWYE
v6Vg9JVHYtCB4tZG3J/wQ8CUSiOZlTb9Pcu/KadwelzKc0PvJ7tTyoyaSUMlyuLq9PNf/30wMgf+
Y5MPkc1OJoud7oqUOFoiQFSJLC2vKSb0M4OkjOPduQ9ynzNBHAzO/KmrBbbDwqwiUtI0Npvwj5PV
LPeKLZS3hGLFUekPlvDWgysYGKHQXVONc4/UyF/M+DXJvh/g0tqvpXvggCiftVh9RSvSQ1rfDN5n
T3scB31fqtC31tjMb86q94+tw+vPlOC2iM8kdXnwEXo6JEv81JSEcR3LZaBSqu3p579sLSewuILc
/jGMdLaRwxZuy4CeztKvQW2Uk+Ed5KK5L5M6S/8IiCrCybEneBgSlDBpL0x1m95F0x+W3015nHK4
Xq+tYrF58gKlDHEzBRLJyGaxz2dIZn0XrdwZkSzz4d7MmcGa7aRHlsbkvWUWYLqz+M3zcIkuWpdM
R6dMj6vXt3eneGeAQUWW8exotRcZorMvaJMr4ERMqHr/YI8jkSp7AwubHkRRdeijojS6B1xGtHFJ
b4V14bZ726vPWFHGE5mSb4dSNJ/lhehpp/A04fV0G8VjQG+kgVsUr5rY4OC18+i0WXWvMOryb+Zw
bTOEf0NBxuDevnpICuctyojfFe69jcHiqSpho1b0Su7QVr19qQl0UGl/mpRb7AaqAiD6rnRPR+to
Zee5cmnV0zF+JOsV690m8b1QO/A7OWg6xX4oUX7V8ZYiP9rHcWnX1w5E71R5fpxpW+vm8AjgUweD
xZwtrT3xmmntE8Ccu06vbTD3kgovDHp+Z2DDmVsOISUdROwZ7A5hxlkoddT0x23fmSXViffwlsdZ
+cGjdT/EIyqkB4EwbVJOFcvBZScRjZRUUXNUqiUg8s5pHktUj3D0VOFjnM0RArdP8rdbR9oWr720
Dq0o/y5j+lgy7NOFgV60ffPPB6nikJD1yFbIxDbSP4x/a1G91j03LeqQ38Uh8cl3k7rh1lFkWOXP
FY/+mH51c8BaEJpstEaHlMFKn91g1E7YDkq8g0OD2WHs3pbEfZlLSEbW1JURqzi9F47XBDq2JkJ6
wJBjyupSBnchAqW6y8iq0Eg4P6ZVN/l5mXwvtCjIhHW8jX/p7AYJJu7F0CX70b5OTNX4Vo71vZ6e
5jz5VjpxMEiD6ETt6Vtu/LX8CQi3+4HZv77gQoZNsSqIf3YNGKyMqYXKNzZ8uyDepRo1W+AxpsCk
py1QBuQjy2HE513aYZ0i6bUunta/uMKuldDUF4MNRyuJJMSNuGfsx4WFWUCo+1YhDm63KbRzStKS
ef5r2tt5SkWF7iy62EpMRmBAzBzMd1MrIed+P6bSrE1oyukFxmKO4U3R3AnGWRQVck0r6Lylhxuh
dej5qzHb5VMEky5ulVf6c5hwVaNkq9hUfuExiDdbRJKcmGGgmSgcTaW9GnnV+vmanhaDSvmRkVFZ
PVakxdqachuWHIayMJMFI+wH28LcMuYNDxtZvzMn05iNM+7D3UXIMl0DC4oNr7NzKOBIX9tx+Jg5
hRul8a+qK/PuqSsdCsYQiBlLqhN2C62SQknMV9EJhtFMTRTexpXZO0ecRldDjbcgof2a5p3Z/msy
H7CN98GjUK3WQ2lQYLa0gW3enOI55SyblhcV+zPiRkJ63mEQnksH1ZyBuELaUrfSk8XwQsTZd9/w
vqil8kocszr3ap48FveY0p1dRuM5O4jfQ/WZzSvISe5PO07P+dXOMIfTnmLfeBBcvdItX5J6POWT
S9C4zjjWM/k5mbnT7L1OeVhWz46ILq8ojivJO0nddAF87lhBj9qR003eSGx6PKpW69gJDs+NhR9L
tG19nJRceWZgdkOydsbvWq4fSDw+iiPfmEKMb3cmog79i35ucF+ot6p7qm3M0u3ngideqYwoyXnv
dX6jRiWjQrgP1Oyvw4uRQrXO1afF8ogh/pwE19rEcvFbJoj4Gen6mAzozKyiTIf7yGCqwAZnsQrs
dBO/31NKI0MgFDbGrZJt40aeVCBs69rPO+XYWDLUixu4smDgOhxKsuIII9xIdvmmcajs7bATlCYZ
HKL+SNc4jC5t0ytYKBw6pXk0yppyzVF1biKfvUu1h5RdAClNij+Ca8pN5qdsTqsLpi8MII3XB4Vt
pH+S2D2Otuu9QPoYjlRvsA3qnaBqUuW35g673sQvkVoFMTdcDKm5UziNpKBiqlH1CxQdyvJs6xYX
b+5+Gp+Ubu9SNO1ZQW1xodtXJgfj8ipK59nMYyMQFeHXzlL/FTxfc2MrFJ8CYSUfGPyOXfIPfiNm
BioPcwRj7ZMLVlm+VibVTbabKiZ0aL1jBqiERZN63KiJW/rtvFnzGZ31R2wBuBMTqvD6alb81e7k
kxJvVeH1XUf0vSh9y1Q1z6OMtkuGW64TR9Wg/urV7GU06hKJjLjOuI7y01zNQBEG04Z5l7W3BBcC
dVxuTh+UBtIJADGSUTZ/UOfwnWI+vrV9F1/1ghHWz+ezlGTCxOw66spfytRdxm0QChMYBK46ffR4
ZvZ5N2Ak2H7JzX/CNTo8a6NtwMJZCFdvn19sXCSD5IGvtd7DUiTLrYpHQskuI4nYA6irFMa9SOf7
FnceM4/wIiCguzUR3aFVafzNiEP6lGegA4tH4RUMOVpG+q+ck3eC9Q1p3sQv2jN5aWaq0hwM4nYZ
FXBxcPvYcmdRx5DDA1MhK4FSoQzueYEVj0TsLa/u8uLksb/Swpzyf6FxCuTywVufcJsBSfdNUw14
S/xafbCci8aguB1rX6MrW8/fMB/4qluFnTex1+dw0E6h1bAzbDAUYs/y6J9g3M24WOMIMvZIE2Rv
ahpzpBfMYo6MFPteFzRocNbXFpc1B+ZmPUpjuxBGRYBhSJYgCilphhZ3a5J/hjGTgPu9KfCDO4UJ
RlSNcfSESw8hCeKR70yrn30vNuXOFc1XmyxD81pallGXUT9kXdM68buVu4Oy2i0x5Hxi1Aq6JTnV
FKE6fBENH6MvMtbUd56SufbIbH8nlVcL3ctluyVJSlEGvhNMGwbxi7wSPzklEj1F7/Jfw12Sd+99
82fwFIZUvQ85QKNXx+bUIu0rBqVoMSt/ZZWJB15Jxg6tgTFWd3eZ/b9LYEV3jcbtJGPQ7ysG1H5v
cG7H7coVlwcDD/mWeSPLRGAxmONEGkgDbt30jIOlZn5fyAEFHkO6dleIwff9B8ouI2uKx9ojN4Jf
dCjqc7aJ8DuTEujZegKeuhvMN8uGGXlUHK7Tojp4Cb4SSgZsKjhoGlVRRLpfvJK7jj9La+nVHVp/
JQ2WuFz1PDVV2jtb8zd+c95CahGhyC5r2LjBNjhditPIta0NJ60xfPo7d1MHuFJ9ohlzA5SO/COL
3GMyKv2GrZxd/It7G2rMBEYIJUUyJ/G+Uv7pyozkst1PDOqmP7b520j+liKcIbnOL0PPmFV5dMuj
gcNT/mwT/jmcrflz6PXduQaWVHHDMU+/3Z+OCiKX/jocR2xGdwoVtzobauF+5qAcZph9RfslqEXB
krFrsB8o2jc0BzwzdESkL6PiEQWyd2QLyaEpvJqgv+gwg5Kyk+mM7QQmmPcZ2++u2/o9f4spDHJX
4WrIyC654rMJJ9k3ZTz02examlfGsmEnrocqug+bnH0em34DX4zT95gz5DQU3+Fv4IcEW7sDsh+A
VScXVbPRSAPPfVrsCTWTAR7dHH035YjwDFQq3FdRQZ/BoXZT6j9q75GiFPmia/hJBuI+kZPF7kfc
vjKlNTDDP4E7wZndjRyG9G999Y4rY5dnUgbT85oNwdxNR3zw84u+6kZYoTLsNQLLb/Gs/Y65DG/Z
YIpn17DCwco/YSQlN5qlx5OYGS4O9nARpnkY11w58jB+7FO6eNSiMBnXSjrc5uIp7yr17nkBpuYO
oAlMICb9GDdTzmboBY6z3+o8njATZk8YFo96kuDrK+su7Mw1fWpXXaVIKt1rwKnp4ObDyA7M7plh
0PGrXmyZtWfdVsiYarP3rAlKjSYW5W82wOwx7fiznAgUcu+xC1Xn4bB1fB2sWXdvqau3vHX99CkT
vmK0SdZNB9E02smqjX9rD83eGUTGsMwiLUCa6aISVg/omdoJgnUvXTaTA1zir97Or9PAhcqUvtwn
k2pf/vvQqjE24zSCs9f976d/PvPfF5hbFgpA0Oz/9xus7bhdEMZRhA3zMm0fqHM8JFO7nn4+lcsh
48rZfmOuM3RdvXj/+bKBOBKa/t94Eg2DzES9GI41LTyJ3Pd56epDNunr5ec3urVTL7QCfHZp3Pkg
dyqsb4ThqMV5b4pZ3dtUgkaalVIPPGTPsjX+ZnNSnDULrctzY0QnbcLaJOz8Q7EnK2icwvEt5jcb
qK39oEO84jbT1YyHdi+705KO//gRPqxOcd7qKwUvVRt/JyMNLCyg5qG8Ksu63rRa/jMd2X/047rH
7ABrDFLKh87qPwnxZA7mZ7O0cTgvUxfNrsLLu6Cz6929MuKnycRai54mT7mCSEHEs70WNrInTX/7
2ka+LGLN/CNtCbdNU3ZjiuK85h6MarL8eyyB07vuTYFVNyfZ4K7Ix5bBSyuvuModWgxX5jg4TFTK
dP/kqhmmasoOcZbGpVBIKOmFdquTeGHW7FlIqf0hbeT3LGlaBWRo+BLQziGR+fqAI2J9SBMU9Z2c
x+RAmk+fnpQKHqzq4gOodYogO7s5TYWOcmZ4WXsaSYvQgrseaLPyxdAWzIe7fVkLzld8Zb46IRGe
9DBPlC9t1AvoG4rxaDuhqAC7mQGlZBdzGJWD1sbmvm+le/n5QGQKRUPvpD9h2f2Rg34+KHGGOuOu
D2ilRKliS/LMFYV1iHtI4/omG5Hp6l2qVOtqVwCzxv+PsvTzzVaJCgIg7GH1Sp7VP39WWfIXjY7W
Mvjh6xqaePdTnVP/WFPjjsnXibCGuTw1shlICtOG4uJ0srrhKuZiawadba9yNhuh3R3NxMrG8dbp
x1tDTiKQVa+FzHaaQGnxLGju1yx47fQxpkA7zY9LP/6rbQbjoneIemf3InfKCERSH2YzhDZX2Rb7
tf6XbL/6+VTSP3n9Hs3QeNKzcn628/a7YZT8IKcKy2PVzQeCMVlAdqw+lFvVkigbSG59TnJl+6Vd
4LEVDiPen19mXJfXxdPObWsRHGpBSKcoqr9cQUGfyxo/CdCGpGZ1C/HfzdbqY9E6OKGNl540tz9b
UoprDiTeV9vpUalxKS6cN3unwnmYwZipFuctqVaFYMquHBGvl0HiM5udCH+mwnlVdS7GSEG3npqg
zus8Cxd9Mp9SbXR9cCsswF6DWcKdxneZ0zeaDsP6x24wGdf1xIKUfOeuHZB5RHBqSuPimETl2UqR
hhJ2Px7dUX+U269+fpdIHsaIceDK86YanzN8heD/fN/Pf/58Mxf2zeym+vjzqf8+/PxZikM9Jkbm
6P/91lHzqjCRbev/9xf/fKHQl2ublOm+6ZO965i/mwJnLpH21NlaO1FmGEZB0aCihBePwf3UXTeL
13WV5qPg2XX6+VXjDJu/RVcOzCC0c2619yT17JtJpbuzWvcm1kq61JAFSMwbT/bgMprvlvww9NZT
DTXwNxVtWtDxJNsJI2Un26zVfdSmLfb+vZae95h2Xo+Ni9sfEuQXJ0l50koUJWvtJVjnAjCU91ua
ynIahotNiRQ0KMNmpI9Dgwc9Htyu/Cuo+CPaoe8dfX0cNiqx1iO8tZpUIq8YBKhxVAtdNwNtEzUQ
OSe6M0yMT0mPi7QwfEON/9p5sbkC+u5Bdlm189Z2DAVRvdOgoL5YS5cEFlJP5A6zTSWR8Y6XUonS
1HnAo/sXKku8JyLikp7rX/SYYK0xWhTbszM04iHAhKUfXa3vz1kq2oMuuktcCHHNNhqruop11wgQ
UYtA4p9n6zqbTXtpdHGIsYVRHIorLEskZnUd107bvPc8oiPHAzzmtPuVyemHa+BjNIo8PcLPj1sx
PpA0MB9MKsN8bFW4SsyZxSaTj4moPPYS+S1vuJuHEXt+2yQGB41EsNmxqktMhU3TUB9f6JsjYerz
IJU9OzgHbysLmIL1J5153oATy1zOdbJn8yvcv8aMP8SyEb8Za58wUnkl4w5NOnjgM+9crphG61nB
1dF8LrbSIUoqdP9N/8PVmTW3zUNb9hexiuDMV82zPMVO8sKKM3AeARIkf/1dlPv219UvKttxbFki
AZxz9l5b1oeq8I/DQJFRFS2i1Pi1RRmxYpf6Z1X2G0LfaleNnOeRia0q/B9JCWrQB4+XYQ0/tG4r
TrLjB1rRcEl6s7i5uBJaxZuFu5/jsZ3uUxK3jhLuIOFzYtPbGdQzbCRsM+Z0kRU7Y2ZEQK2WT70x
og2wfKR8xYH/v8+x6pob/WqVS8SeObtb0xm+6RA5EictuZMzWh1iE3+1yprXrNLdyoGGvcmsKsQm
n6IwaYxrM2GX7LR27lbvbENf0j7EnTdOXvVMBJp9E5LBUfM8hMl4t2lPwUs0ziaRAysObdaQ4jYD
n5UVb5XsE2RBWK2yJNdXkc+fozKHfT0wLhy9Dmcgh+gVnOECKd+4Kww3J3Sr+9UwzD864h+S6PaS
N6G6WjgI+4CYiDbKe9Il2+yIMg2rbPVmOS4vzMjISxbYDnSfU9TW/X0O7b0jSxPwoPm9XfZL305u
mMxXYEJ+Rg3712igO9CDQwgzNTHhO3Qo0nvhJK/mEJIcnsbMZqvsMHrtSgCyuUNANnz+no7BAE+X
wtpx8ax4+tUhv82L65cmsiAv9FjXUCkeigUU142M4GwWq11uRk+xA2spMQjEUAS2r8kom5Fw+9Ml
89jxV4xEDukgjVs4p4dB2oiNI/WechpdTSGqA48tbkXOGs2YetkJunMwUkMQb3oo3YGOEjFmW+TL
BuWqVp08/yD2Uqxbg/s4a6p8m0cA5ztBc9YbMT2N2FE6uui+8v95UWlekcfXTN9F3v9lhl4yKZrj
1NhWsUUfcDYURgbnT6mz4sT0hLQ44n+AK5/rHiFXUIgUToBMN1Zct2tFNRREPS64CPw3UitEJPRS
0/5STd5L1NrBKueAuNSpNZqyZO0O+HLGCgoGKG6xm1Ee962w9uMAchOlVbitBGn3/PVGTHPGFDDn
woVv2LYudfOc7vBsEFpTxUcEPtfCh9BUlH2GRhmKdSpJDGnD/mPQeivIxmsT/7WE2z9GLOs4H4/q
10jq6lVO9gsn3uqjQEOzqkvZ3h6fVuK7XwfDgi0XlE72tiCypBxD9Zykk3vNPURas/021Np9151H
5yWtDTLErRNTNrpxODM3KdEQFk7JtQzjHwiI8FYH03c7C+m9CuFvrIF33Ez0zvK/Bc3srpKuIFCv
54a2RlDknYOxhF6GQiTXaC5mMwsVFbN5IdBv2irwkcsMlxZ9Kr11QJofqeTlU+nWch2OwXulKbAZ
tDpbTaugTBLi7RdzBle6Sy24sdRIGxEIC4YenJeJ95bHfknTQX9OcfXN7RuCSKpfQ9YxTqc5u0JD
uC7STiLbBsBs5jHXThL9sUvIPM4yjSawFF643PjzsXdJrk2QdaN/j+iokE/tV7cxDfrzOITPcSh3
PSmyLIGXqnGt9QxabFVBT5sqT2CEHe+etL2nyva3QYbBKnPoggyaxsuohLVhYSDfcUXW7U3gQqrp
lvoALtZgpY9Y9+86FcVed8mr8ObPNBGIYcOg26BbyjJrOnA/H1QqxyM6thfR/QERVpDdQJsC4j7e
Z4caXS9ZCmNiQY7A/1i3YiWnPiAkhNEFpLSZHt8otpKOxV10wQcm+eDEjjKepDF/M8IYGS6m4x5L
/eyGA17W6SbaEg+mWaGd7iD46jmHvf3TKUla7Ol1mPUPrwr9c5JNb1ZH02By6BelLSDjuun/OVY1
P9nEqRUAvUTe6VNeqmbndMwIgLVFh6HPOVj4M/dOaF/JPvafjYwF1YjOddkubKTIf8qzNnhq2vFf
kLbRMV0+e3x9xgxcIpfohvbih1mBNJuFuVA0IwmY/Xpolo883G0DnhI6xVmtWVRNuHwPOF+WxGgi
l4fH1x4feQRGHC1RMIgey5PMTH89aTGty1C+Ganot6NV/AqbIni2KU+g1xR3ZaCosOV0BCfTb4Kh
Gc65II2Hwo+2uhYHOEiIPT0ILtzZZubdchJSz1aJeJTBCh+WEWhBl+EnUvnFFZIClgDPMuBbpRWR
aCa6btKW17p38EBZvMgVy+/Ji+OXaoTEUT5Stn06ZVLDYE+kIa+1EvL6+Chol71VcSkGtvqO8SD7
YN0/EKWD1zqjn4NsoN5oMt/fBXeNw/1kM/z9W/L8OQREnwO+GzWe58CfzmUGVX+C91MRzDQWg0Ru
u3wdw/H89R1mqLuTmVFRLDsMKvv87onVLBBi0ZEt7v99uQ7bp8IN5On/+zr4E5e2HoSLx/+eRr+A
mugij+mtD2cRbWbdB67HZcxJd+zxZQ/DMjHNcbcrIuGthQGxnIrPPD0eQiPBpRGZJh1Y3lMaBY/H
x5dzWWEJaEnbHB/x5v/3oZzzjN4de1IZhpW5GmCBmCuES/mxm/Xr47sjt+StkxW5YZ24zH3Hqru8
8AFU1nPZGpvHlx4PmdsCJMxRiGFucVaBF8D+YaNN6JxnIwrgETRUYzT7uiL1zUUKgvLU+VZmjXHp
PfbjCvLed0/n0Xqy5/g80af6rj5x6eKhDRlWxtNbFBnyndOn3Akj+rTyQZ8RwtTrKhbTR+D4I2Og
0AOLyKezx7gAZ6x/iwCOvGvsQlM1IUPW9nUKEKR+fRdmObRVzHia/imwCAIklGBGTE+aimgwYtl6
wgXUwrOEV4++plbrwYDMXE1Rsc/mWHzDgcrBnEO1Q4UQc6665xnnuxBN9w+JjmQ9eiV+owFAf+LF
u8fXZ/o8+zAk1iTHP/ZD1GqbM7B582syZaP6EqTd//ugFKSENHHRc2TEIT3+VUzm/34LLPpiU9oW
w3iKJUpl/vPjx3R1dXcUFgeFOrJXjk/LIw+e7Ijkcvg7epNzvryU1bjHkYxUPKqS/eSX07NeHiL6
fyjp893guTMqduU+hxrfiO/JZ89lnm+K8KjN6iUMFnfRPPSrWo31tmhDeuW02zZuPkneTWf4HcuP
tO2jX1k53gdd3PsWrsxMmsKzVchoW35Ir6vPUx2ZIMAEMtLAbJ5phNAvdlFsZCNGA/Jv/NvjgSKm
2wcGjqWgn3iDl4f//rVG1WzOmcZG/r//4eujPhk2ScQi9t8/kJQ03MJi45NI88IykLzMqnhxDV9f
+uUzuh3dkyokbXs+e3xXZrJrK2RRtFyGDydHtlQM/asbjTUdG8wVniAWJ+zDHJcC4eQZDsYNysT2
mIT97iEgejzQ+pL4QsdxbTS+eWSuvdb+DoaqusMm/xa0dXZ1U05Pfjb0KCxgJMyhe+GvLrejsNTe
Kzi/Lvm7wIk9TF8D8OrBKg6eg4S77SCwZmiHyP5sN4PP5GcOAy5vnbkM1Su9091crpRG2VSkGSPs
cHifTWvRMJI05G8SnauLVXDrIib1r0P2NBp/KSzNPSqNYh3m+rNQ9s+OfsPOAAhLqiBR7k1YeecQ
yYmbcQ2oiXqUEM2wyoOTllghCaUmD0hhCIaOcI1JySniIjg5OXdZY1bPGQczVJgc2BmontCuPysD
pETtjdwh3bgMw3os2A4bXW618blbMhocxeVQaroZAfXzCrJAesLV+8NOwLZQ0O8Dok0ws9FXbdRf
pvz5wUnveT5g26BE37aBX28S3tx1YErQ/zTlLnH4EWvPPCScJ7ylJKF/8otcixiChR1vAPVZXDTu
1rIj8TIkjCv6Nv+Tynh4CxgZZV7SYebHMGdOyro4eMPOFZYoKwmmQz19tn52JF25O2XDa2vb9dmz
sIAp4XN8LvJ1n8ldYJaIpWSwHyRpfnUT0FoLM/MksvLVpybe8obrA/WbFu77QpGlMh5KvQ7q+t+Y
SEb5s2CI0qoPUrc3aRAuSmzTBbY6EqvQkICV2ZVzAvO1Jvc0OIP1p7lRgY3Qo1OcRYzCoCf8jA1o
mT4gYjkRjLvWY3vypRvsp55VM9aJ2lcdXbKhfGFxaPdxze5uiN79Vjvy2MftJxCaelU0cLkiTr/M
kwwOa1b+W9neTGGPDd7TCNvy7DUHLH+ydIoCjBUSYR0mtGnC0SDneBdlLBSA4IrV4Ic7iBN814gY
tWRBr5lN7LVDOE1dMDUM0sNUIMNSdnSePG84kH/acYwav6PdyJmF2+auERr/YT4d6Hs1K+hlCKPb
qd5wHKT23ozooPxsD6nNvdamA7gCC0hGR2NC77gD3IxYx5T+nYwa6Ci+yLamCPCscoBbow9ybzLB
H9NDydninOueHJu0wgo7+84FjIVLlqeJ08W5TZppFNq8lSI7axcR0T5zMjdBxW+bZUfLfLpxVUVK
pur7LYrEds1zaQ+2Li6UeMV6GExjRw7ibkyheknOJnSJchsmViLZkVyrqtClRs9k0rkgG9pvcz/h
pLJmh5cVxeykaH3619KrzCc55Z9doet1L9GHVMhVudf2+ViQj1LgOaMSOiTAgq+e58VbmmMkJYQs
Gn5Obeb6jDYM3GhG4xKjm4d6X/Wca2z0g0YGN4RGFvpBVQRro1PTTTIRz/zZYEEAG0n5dZh1hFA2
kagd6YI/Ab6t1p2l6n2fBNTvk3htPCbLlBcR7cdsiRJEhJ8DtB0dGyyQaVxdLx8v4UApkGrcxygv
nwyCRFD4inLVC1YepD6wg5g4o914Hmv522nDH7WaiU/7VgrE8S4OkJUHI8IJ35IG91+eh8E1q9QH
Aefu2k/S8hr78S+dWt8dmdd7C+PEdWZxFdRIL75evEoSxVrVEWSgiiI80y0pj5lZXFpXgvky4z07
40pyBv4BtPgnbqNvlLDp1Vkeas7a4G+DtXDppdkWSJeZpkXXTC6mKAxN8HJ2VpmoIyT1cuvmJ9gw
DParGHuG5ifCHD2AGYXWasbl3YE8YCpCkMPYB1Su7Y0z+X/c1vybZWHMbC9du2H+Ybht/RRo2B5J
Qkro/DEGKI6UBQeJDv5LGB+wYDYnTpJU9gHxHD7i64NsaYPJ2qhRt85PTGN/CxhBNIXMSzqBe5hM
vCfNHD8lE4Dm3pM8817Sj4ikcUzKz9G/qES0t9iT+IthCoX6xyBaJKYAXmNS4MKuykDWI8fu6gz7
w4dvTQpZdbwoyhBT1bHE6Rghlw1ta5fMpTiUKvjpzpN3aqZDJeqRanEZ59PSdVzQwtlCEqrbtzzI
kcmjCJXIwrR5ngdEM/2iLyFObd3CceH9xKtgGvQcJNerCVPmYOb1pvWY+cXMvVadIwlq1s2V4NqR
0kXZaxViC66STmNZpvW8MC/SgiN71DGoJH/4hKM/PDU2B2HT2I80U28Rw2+HO/7W4KES1WVsI+s4
uQhCqjjJNoZ2rLM3/E5Ku7m2piQTQep847CZbbAvWasg8a8JLN+TIp3qQBhXgjy+3RJN42wCs/qI
vA7p8zT96LWkI5Pgex0A8eCQatDtg3nz+xwlQpH+Qc807ByO3mwQecMkfiq3JtUpTapsXPAECcx6
tW+kR2xxkPxTlqXQ/3Y1jhNcwYkBTy8P5Cqd0n9lnAW7Jh5/UhnI49Lz1mLhYXo946nCeK6xRu17
heNpGMJhHQN12kiRPivX/Olg8EM81rwV2MMvWld7dCq/U3P8BS9jb9QIfcEkWpsOPzsK62Mx+Xqf
DEND0U23gnwi+Br1URb0RAXq822VCHcvZzJuDasC/F6h62tG/qYQzSpjR+OXYST2wUg996Mx/dfG
zfCy1AbgjEGoo2N6835YZtsKZdOujIPoLmwfe7ME5KsmMR2kmt+hcj8JpMFD7KjtqHPWeaUWBiUJ
bFBvt3SgGffT1N2ohljfIdukCdktGJieWyVfPa318UCFDbBBE2hXCFBhPu83O8IeaFS+RdpgmsPv
tkD+H9PFpnh6Ww8yds5+IWH2iS3cO//mGsGfoJydVaOAKbatNta5GbxHLRqAtDEAFaNp1jRZXoYK
dn+d/MgnPdxG3NC05+Y1rhJx5nQX7NCjbTy40TR5ujcTMxBslQnX4vQkyqzb+brEu41NMhg/wipr
N2UuGD+BDvEZ/6w6a/6l43haRfJjzpDFeXkO5aLmdRvcnxMOpR0REN3a0RZe/9wC6KPt7Zz0LzNj
OgZsXr+e5DKQ1ba9csP2X4bJaCW85m9TswyYCnlx98u2mZwjd5c7i0wg2npchpmjLkadDSvbaxDJ
pYl/tLudFDaAeC+5MV38RJI4bxUnQTvvk0uUBUdrBCfclQFWLoOD4OPBif3iKYzNv41F4mXX0bBt
mvfaGP/C2jDWTp2Nu0Bae4vUc9YPOuK9ZaAqrdND5LIs22XKMCMbsDO476mW/DEcwFAX17s5/pt6
qr+OtsEh1OQZujnvKZLWfYFW1yoH41wwUYF6RADbzOJd/HF0tK8bwTEqqX45g/WLU0i6zTCoMxqr
9Hmomc306Q9Xz8O9o8IgUTjeOYYjz2GfXmCzC8RxnKiGWJMNWN/0RIZR3rnDGy1OJsXxtPPdKdpW
EDHezcJFdyz7f1bW55vSuVZdO1wNA7U99QJZXQaevjm9YlqfN6ioMiwK5JYgFdmIogxQo7i/M7YH
+mMwfAJeO7ul7SNG7zBbDTSarIIhpo5xCIoRKei0MWNywIwW+adR4zusOl6RmJIcl+0mkph4wla8
dGFibRnIH3QbR/C8YS7YmXGNfLZ3IGjMsRhceekn2XwzA3kOib5LAxioJjYpSZnAEr/yg/aVvQCO
Ikm4DMzrVxE5xNplhLTkNXN9bvmaWgqNKqWoyUQ1ADJXgbWRtcDsKSPB7HA4UDAyPCjpx1qsO53H
oVbqiehGL/xorEHtamMuIHzZx6THWIHwByBu8hmlhA56ql3irjVmNTWpF22Fwdafhn1YkiyNMrW/
tmGJZhxomF8p5vvLA2PNn55VuHudcaUu9AmWb/M1r5GGJzOLVQ4mrjaClu+UrLWyy3Ed0N/Px9Ja
dy7sPcwe+GZn14WyERI87jfB3rXx6vX+SzzE5usDjPZF+85dJrdOXO1IQnT3nhbo7ya63k6S//Gg
dO/9UB/rmIlvsaiaa+2IE7EEL1NhT/8nR8unnhxabe8cVOW57a0HMM+gRr30WlZYf6ZBQI5A6d2H
Ott42Wjc/YIdMm/s4j1uf49gql/jQEIliiCzAVeEy2Rzdsc24K2q0vY2qRkGz3FBI2RYeJGCOnev
fGR9lpZ3i2DaYkj2zkI59iqGNKOblPeuAOYKdOTODlbSVqySJ9LFfkLru4ORd0+a2nwRnT0Il74y
642NeeVOSOVf1YUDm698beOi4l6Q8vXxXW4yjzv0RaTYY/rtQoNyMs8BH48N5y4juz+wb1Ng3B6U
Qs+2ToJ5BLJNo7s+XvQH9zy0JAK+BZwYtrUBYYkIzCqhWb0kzQa9be7DFI5L1ETPrLGaWU+8rQob
BZNvnLs8TyEXMPBpG2a6XtPelIy9K83nJQQAJ9mSk/EAqdOqWTsGjIjWjep1azXtGrQa6pMeQfhy
AvVwp7r8dWtWTsrjJRigIw1ay9Y5G016j7U7nySVZ9+Ql2PYWXalWiUgF6tE5vSZWJMlWmzb0TAP
uvGtoycivCaphK/HhnaxHffidAbjKLjTqzqN3kXdzJcZtdJehMFHl6nplLoe7b/cIUajUeMXo1KH
abjHXkgnjl338vgoSnB/dF5TPo/K38aWP7zx7Y+LKCITGdccp7jHQ89CUdXZqoVSdLdk8JJX5EaH
dB9W80AxS5ZRxgWcSKaSfrOJDASyyiD2lDPLs8BsxKDGM18xg2A3E0m5aUqKz5JO/HlW4uSbqE5n
XKfHuQuBPmGbClhNsey8tKFtvjvzdBxxRaoFu5kaPLWYCcGEFWH1iD6GVDjtTIUKpLTQPSuEuwiw
kwnib5WFdyPrITrmC2DLn8RudLDWt2FcYmRlV0lHgiRjEyl1nP3+4nla9lcOwCMMIM1DgRR2UkcT
DRE5TthIHCfbxHFgsL1z7A6G9AeO7LthG8jWuAevy2djn8UIopntTtkEYBQ5Yzt27qucgrcQ7vRN
ck7ExemeG8xDDJmbTd/TKsEcO1IgTqifDMwdTgklxiS9+gkV/4YrAflGaQT0Uvnvrp2ln01K/GTj
7kSEUqY0Mv/rHU/SJKQQIh/LZJ8Is7y6xU1kfo5xwRKCUG896wSchBP+a2p8wRzJo7NB1nY6CSak
hUTk2Qp4j1MSD7uZFEA6MnW5AaQWHALMIu+ceGiTjmQnr6rGrtC3ZtPeMKt5nzb6rZfmiVBOnreN
cnPUZrzLmN1eKQa6Q2q2RyV7Qi909BeU2joKV49kqyiJIezrPLgiopq2ljlyDiY3+/kr4WRQ9F4D
4nwfD6Y9gbwnEmM1hrCNCjO9cWblcD3FL+wk0Fuj2WbDDIvj1/M34uLddF5aRiOcLRFohXF6cOG/
bhKFSRaNAO+iVJzLkqw4jCSXEHItntBbFzvYCt220hPLSGegqOvUwavm6FkDayrxILtzKH6xbjAU
mO1pPwfu317Zxjea+kCAltcLKnNB05hr2LJew7T2n3PCWpIiPlpEj6wwk7XIu/Gzh4mztdMCoREz
+xtz/adlBz+qGDQWQdB327Awn0eGy/G1+duGDu5yLuOnx8vt14M8PG53vMIMHZdWjstO3jAf2kYW
Y2ekET79/hIvHerRJgi+zeFrNPXJRuhAEksFFOkrPpmOF/B/afj7r70tQsBSr3FlP1FdJ8QPIjuX
luNvc9J2d7mLk6ZhsEVt7bUHg38+IDsGXALLat03qJrz2d2HBb7IlTCyP1ieyx0gls1IKT4jp+2C
gl5CL+d9iar4rQRyfJyW/CQQueC6THMzYG5Ck18+mQsPtBKde37sAF+p149FGhuWfdJBsyNe3ro9
ksLCDh/b6Fvu2m5dEtTb6GB3ytgYqRw2M7boeyjFX347tFVeB5MmD8CFaIy9zTzV4g2wA93kzh6e
87o+xVp8eDRMn40eUUgt9K9RJ8mppLOg/I8vSLKznK3mtAqvWhFyjiE3xAOMPMGis7MDbuw/dQoR
e2aUaCoNBpOhZ3yDsN5stOcc2GQ+c8TVH/NEHxvrBjEzCKnAsC6rd2ch4CT86lvNpEQtcPQZNysj
dY7OuJ+JnrXdmpNcm9aXPJun34FhrPrJypAnf8Zg0O5Vj8avH2P/EskRdXW/cMIiecl98sQdO0aR
CQ8Kzi20KzSObcAvyr5ZNbwQ/ttk7lLcI4c6YdgcU1bbvRyfH2snviCmDFkGWtA2MPLMjGMBLjxV
y5ZspZnaVKm7fQS/jilAqKRyd1/XmtXjui4d56e3kJmb3oZ2Uyp8KIoZ6OxOGMSMUB/GyvrZpzrb
wrwgdKHsT3jqOGTEOLnM2XZOiY3+oyGXdGUbdJayNP3DC21/mI6gPGvds4Co09DzORqW2x9Ms8JM
nztg7YnpSTAnVlZkPVcVMYrS6urn4VCZJLAYjCW2BAWiNOidlT0regy2W2FENI1DNFAp19pA2rLs
0g2JITD0uC9Gxxw22gYP4g/dGhHDePOC9iyHfTFa6k7GQbZu0zQAXc1JqcQv83i1HkshDVHzs3Cs
bBMuK0MkSiwIntufCC776/hZuW0WLgV9lQF962z9jm1grXrzYBfztnPVWWGCmndMbiqwII8N+Gcf
L1uOq2zr2weSx5t7YFJ997G9rTIpDv5jpeqI4WmZWO9aC29OsDBlh8aHg+zG5AcE4cEkdZAD+uek
0nRTZuLH47cKyw33jihowi+BVIh++6vVWoRFc9c2QnRHApcIn5mC37Fy3uw+6F+8gdsgjRJmvIid
OY2P8o43dYFmdDdrmI5WU3l7Z3Tzz0kickyrHH+qbsQ27ovmaaoQHKVm7976IfphwNT8HOESo2Uw
9V5wMax0N5Y7gPfAZZabZ6RkwhiAlzRr43VS6+Ilb8j0nFBpVa7snuXABFCU3ksgJqCaS2e4SzC7
BlV86dH33qCRfxpm2B8bAGU0uQfzs28gm0x+Qr4ewes52el00Dh62wObtuawuLH8xZpDVvvT46Vh
RIkCa46v3TKJr02zP+QYWc9xzlEoix3jUFpZjZ2BA1dIKXA23PqatNBTRynvFfhrIGA8WeJEFlvD
FTPDpofruHYzuz2WAuRpl8GxL/zIvs24e/FdQMssfH5EXqJwcQgCPMYWpIyhKnDHIjJftcL/BSjS
f1Uui4JVJcu8EgS7JwULC7SYU1snHgaJ1kGF14SMs2H3TmHlAFlBOvYIvdfSm1dB0KYXVeLWs0T5
7k5y/PVYARheNecRx++2b7kzJqcZNuaAAFpZLP8yG8m2xIiDx88rbk2ZDBypWbsK3SEft+35BEiJ
NdlCsUeqzjigrfAQKWBQL3AfV1V5SVU6w9iYULLG+qlZTHwV7rSNCBp+RGhAbdItYdg5fqSk7sZr
9k+xmHr5D7+b+luYVv66yt3yAG4fgzTb6irEOvziuO01jJKbPdbi5qD/Wlf4enY8RXGgb72aWr1N
fMraxyveJU6NtR/v+yN1Cy2Gt5srk1PprL0rvU0Meyaaw4D+zLbpuuZYd9MfujbxuhZDt5/HP9CB
0TIOpA24IH66wAi3kY/uiul8i1GqwsofS3aLiKwh1J3fVafN/TimA55OAiRNGF0IDbig9MtMnN6L
ielsVw/W+PT1alUDYZ2PYsBue6wyQAIQCg0O10EOOPbss/jCEj/Q+h85E0A7aZzqAEMhPueBw1Fo
2XtNFtqN5Oi+fezH+Kf4ITgrzUOPnJVbj9rSRZatfiUmTdpkOY6brsLkKg2Eo42HxXIkFHTi0lSF
+5q2LrqryeW5C3TUy5oH8Lszb6mKhmvXoikPYQE8Iglmh9J6JnLsEAEVWYH5YfJCseBY9Z0OWbjp
QkylBt+xtYVOwEsvlC4zusSNn9xrpQ+OMp7BvGZMvwb4JCniF1xDtFUB3DZG6bxmRHFjOuoIxknK
fv0oOIckuwdJLy+xbJHpIcg6PorUWtqIV+P0VU/3x7VeBbh2tW7g/mTjnS6pf36UqECpkYJ5pH0u
IbXcaWJDk7gjwQIwv/YNNsTFKfZIkmIa6mwNhTkhxEtzr3WyUaP/ZnMbvThD6l4xA7x0puiPgy0u
9GqbdY/g7jRDgEO/aMhz78bvbVxtG3fC4l31ziWw3B+1P3JFLEcom7AijNniDK2hO0siPSWOs9ih
GwlihMrHTOCdDuOpksGTC0yFRLbJXGPn490ajAvoxfQK249GAuJ/9HIuZhcLD2naCeeGGH5AJZob
R8JbnKl3L0nRtpuvDgFDMB8M2i1T4j2dSqCIQyFvFfPdaxctofU/uBhrtrTQuCezg5nCnt+tAe06
Cg4Qu16P2KyNFTbSp7jDsB/gSogLazMEMBZQeEVnjUIVNXmxvLOZQbHMX0yuw5OqdbDFNuMgxNLb
CWyH2xXGU2E5vC2BF67T0ZUfj6V9Vup9LMsjWdviPiL0W5cCV2kz10fluvZL08OZ8iKOPTMtnJMZ
G7+D2vyYUzP5dANGvlUPqAd1zRvagFYhv/FgYd/Ntv1GYTVenHJo9xHhDlD9aBNNGRAXYQ76aEln
NUlc2FMJsfPrgGvU6Q+De/SjaoN5lebSu9IDBR06NT9as9C3uet9JMoJ8nn7m08u+lVNZfKEUdHf
WgW9sX7246f2XF4e24cOIOV8Lf65N0d7exnNBUoW18dHssdlOuDIPETJ4DwZXf3Rm1b6XaIh9Ud9
zx3km+QYwy8EmM+TNvi9RDDXo0vnD369ptrf8R07lwPjorVNz/gLD/SG6kMPZ+c8JkZypvoh4AGV
yyCO49ylL9QC2TvZm6S2m+9+6R1SsG924Kl5ZdFdjUmCWk+5GC/anZA3jPGIfk29yUBAatHtK4YU
5gh4TaFZxPqdFgwW504fswjgzOM6sWJs7GrceG1eEaZQAAIfyH7O8/j3o5Ry0u4zrX48fhPaJfFa
OSyJun9NstkKWeLG7IrOek9zSWxSweA9Nxg4VDFkMKcqxytts/H6aCAw2QXCwcW2KslsvBDL+K8V
jOJiS2W3KW0eZQ+FRyAg8PkjrEfWv9cB6dK2yI1hJ8Z5ePlamBNvbdk4ix8XlwGftECxr1sc/Oh7
7fgoFKcHRE3lG9ZphwOuphqdwtlacySJr1X/jdnaKtYRtW0hfiYK9Lk7Nn+85TbMETHtSSaw2Wn7
5BUGBmHNpMpzwgLCNbBlJ+1xdHHlla37UcSR8T4FHCwS3k20B3l49zmKwo+z4t9z9m4Rw/NnViwh
psqrl2DKKUvJpTw8FkeThOsPwgvfvXosnpvEM54Bjj3LWsvvWcuYHQtYvBNYLb6nwYiQzDBTcFKa
uhER2bKHo0u+ZoCwpkeBtjzUAE4mNBvHRxloWuQXFZWtr0YygXIK2/cAL8hjm5kzeNeO03fGKq+J
IfiK+wgck5DKBtZLpLZhkaIfm4p650qGQhSQ20foRaE691SP8tWKH/4HU+DxwnA3NO35v4emJLHA
ZNB1Rgl6R5Vi0adI8gvJZWKfexWL8wRwFojoJogYXD42xm4i05jTeHco7dBal8zy/hLfBbBs6sCN
S1L34gR2YsBY/WLWTspgOen2Wchbhg9Gnyxzqa8kqto6TJno0+OifHLqtT9nqCLoTPtn2GDh3lbq
NCSpAYmSjLeKM8R2NivGVg3mhNRs8v3/0HZmzW1j2Zb+KxX53KiLeei4WQ+cZ1KiZEl+QdiSjHme
8ev7w6HTcjorsrqju18YPANBSiSAc/Ze+1upTgwiy1j8u1NYNeyMjPBUc4ltU123DkczUdHNVDOv
L4S3srNcNny83gs+pyNkMqlFh0iQmeuNVt+HZXksu3E8A+sGzBtTNx6gktqRzdQfuO+4C0dDctw4
BnEVlgxi62OO9cab/DZNeag2JjQTAiKUimSe2W+qjpKPPG7rfTPa/mIq56Sotoc8neKXgC7ua5lJ
zbw1CZPyW4sem3jnCPsiSjmB9oQWFKFcp9gG8qzXSuM2z7r8doeXUqSwtVlRKaoq7+LHVJkQ4MKW
88+Q2/IubcPXmC3qQiMIxwVBe4pcH64R/1rurItQk/3nAdiUrw3PXM82vlGGcy+SjavmjQ8xGIId
4bvyiobU3YkfX2KCtSpyPFZVQ4WujlZPkRxjXYbIrFAKY8f6ZkbxBiYEBY39cQoV3jIS1MzCecw8
f1uVurJwW1bCQTTWJxyK72wti7aK11rc423vqNvgbwDdOgbYtBbLy7lJkQXgDa2aJWGVHHUXSQ/k
m2PQZd5WfA2lhODb6JUDGTTy0rbG6qDsoM0QtQsU3V3LXeLOhUVbHrBAI4TwAB/KWlMB4c9N/KfJ
klDSolvyRqYuxPdx7a5G8lRBJt95Zmq+yWZ5ajRQKTUBuAXrzjk7NfXCMtTaZhmL3JB9rtdH0kNO
kn6W9ogrYKceo9y+FFpLiDEgBCZiqTAO/fSiV72/HNL2DYjVhNGssWHyqYhCRtUht8aaLYnbuy5j
1w78L0JmJquPbuyGK/5I3EimY9jyvNPcZeW22iN7kLcoIYqMBH4Et8HGXA4kIrtO4x3Efu4WWSg+
Zzi63Zc6XkFTGbuUqHsRdNVYAE/BT6szplqf9BuBzQYVuuYchw7/APEjE6sicXWUdA+8mYp2S/RF
VkHEJTbvxsJ66qdIvh57xdaOKJcEAbxiM/CJZLTNP1GzToThwGOUUMJFUw1srGcSWZ6YiC8RPMKn
hk0p1ZTDDunengLc9GJiHXNRuNmL9xttkLxBqBcLN5W7iykbAdIkDA0Am2N63+DCY4ZDcB+k+cVU
fYoKE4dvq5pUuXK1kM2gXnpDm61RX3QzTCOekcpTzTRwnxdntFEYx0LDO0waT4rSmG+um9xRfN1w
0y9sYoj73Gq1J+ze7ykBhnXbWS05EnBgYVSjYw/TYmsM4deozpKtAk/mVLtonLh7bKk7BW0rE/3A
XnDhGfU3mYjcvU214ayKNAWHGiJR4isU72W0WBa47C4OviW3B/FMN6mqu0U8TfTclMtUZyyS0Wep
hH+LVHmAreIeM5Z2XJdIOYgZBhK8KIabYXvs/AP83xBdUSka1CMWvejRgZYHJ48Td40DAIqp6YJm
xtGXER2WsJMasV8oqgjvPiTCzxa6pcnTgz2kmlYb8ZETEkCbztzJejCubqenN3HwS/iredJGc3F5
R9GU44PuFftYGKAiwdQPQfZeWr79IlNDvMoRyqtYyoAWilZdqIa7NumvSdV/0llSim1MGg/jqZVQ
lpcrrynYg8q9dvDbbGQbw/NEJV8aPcVgmY+Igr52GprT2zIld/C2VZ2gu6Qy54tZp8+RipTdDNg3
SiFsQrF8pajXYUlgtas6vmoS5hTFhPESZ1zKdpi6eML0Q3nXkhDYD/rwGlC0faGMybok8RhsK12B
exz1X3I5PoJaIa+gYKfBT1UhwsmDQSX5KWt69r3OTG1N9XG05cvtbq/b6kGDJdOy2T1VqV7emfxS
5qqNlYYImusx2vGOG2WQ2PuGRQ6RG9gemLea5783O9XkX4w8ZVPTLU2VDdUkaCgrvzixopYavQay
5UJXim9VX2g7ltIxFDhWBo1iHrpwSrlLpFC0zmgBFwfFktTSc1IkV9NwsVpGLa/IurwHWr7AM4Lf
ugmhuA+jT9IIyZc8uLIHWEZVAChwQ2plML2sSKsItEoghYfA1bOt2N8aoWr8B6tS7a8265oJt0An
wm5RTi/+/tcvXB+86vfflP8xZFnacP9H/Rg0zlrcJ1G5eosBl4oDWdcrrttzdA/9A37bO7G7d0iY
ndASzcQmzDXjq5s6MvU9sg8IjXosxZTVh7ZLljact2dL9nayb7YkjY3mIBYRdmiHJ18pvZOuYzlV
4c8R+c5KePf5FaUhrqOSuoGhvQeXixsC2U5Fid3l33+51uQO/bNfMF8uXyo3U1VTdO5yv/gFp3FK
6Kky+OOnpQ2hxHapUL3k433XQ/WjkmfmSp6/ynwnY4tLANPTKEwtFU9ey0b+yJWnqWcUB1LwP915
CPTYK8SzKI0UmbQDQrSlobgvvkruPRvC9mAXEq444tQ30M2Gk4n9Kkomay0SAEQd1E2i9FexONZJ
lFFO1EJhSgsECN3wArVtn7kTrzkbsm2a5y/hpArA9VVeAEsLVxPF8YQm7SwimJklwUWI3WesoNDP
5BiFujLGEFhtlgs2x/KCkiP9JA/916TVz/KUSXRrwHlY9xbd3tYjm3s6QfveKYK5aZvyQU1r+5Of
Iz5VtIMBYWQ3eiUaG90eF14Jl0rt2t3ff03/xoFas3WHM1jnE6Cw0Pgaf/qNTnKJQclHa5Gng72V
wOxtqU/aRripz0lLUPpoq9iW+0G5MxtqUAbDvGTQlMoot2aODOJhloVZuBocGDsJycLnnlXSTw7U
//Xa/0/vHZxVPHhZWv3rv2m/ZjkYH1CavzT/dQxecafKvtX/Pb3sx7Q/v+hf6/fs9CV5r/520gNE
iiz5dcqfDsu7f/90iy/1lz81lmkNzfaueS+H+/eqiWvxEfg7ppn/u4P/eBdHeRjy999/e80aYgMc
zQuy9LfvQ9u333/TuCz+18+H/z42/Ym//zYrv4xB/Ov89y9V/ftvkqb/07J1SFuaZZm2YejWb//o
3sWQpf3ToUfTTdNyTNvCZDnNytr//Tfjn6qp2/wUUMmriqXaDFVZMw1JmvZPy5ANTSYi5CiOo6q/
/fHJ/vQFfnyh/0ib5AIWp54uefKfLxKmZtuaaXEXkBWeypr6i5Wz3tgkIqZTcbT7CW5WkhXkg1F1
QsSnRg/rNZb/VZHJppa9px5qNDPnNgBwKAbQ9dwT27Afcg/lX1LiWdO0Mu6GZao9jmGWYuyMwMZI
Ze1R76RkJ0bh1nFHnEbThM0POZ3vk92mzWd5gNlbnvXkYg3SzWrd3tl+Z1Cv49WbbOoTA7kNxybp
9WLbNKrrz7GUJClqjm8Gau5B6rt0Vg6mhdT9x1Ml8abesrJ3CfBYyEoeUg5Fx9EiVSrfXWps8Wsn
fG8pQv48hvUdanKUdTYi6op9j9T792EfSy8adUtYnYbZ1RgDoP2FNBzJd4Fkjyo42LgNnczRqdCB
Ju51kFu23QBrP6P5Q8vKrsE2X+VgvFDOe3viwyd5bRmK8tISQ1mXQTnGvqCc1bqC99F0JdSoEj6j
eLirq7bdBVMXUlRiXraW3/rEDDFXjP6YK/p7uLH/wS7d/De/H36DrBxUE2tRLmJ/vnoBe7Xhj2eI
1iRZi46+G+0cdFV78SDiEkapsegTbVu2fh75pe/jddyzcQ8ovtpBXjyqPmDZOsmHQ2ZkzWMc4d9D
lUC5Hweleez9fELbqelOjLJP0OcKIl7IYYz6voYLbHMEsbqTbUW6SI0nPw52c1CavL8ERU0L0yV8
j6LbGFXzl4BSlbOY6eX5NWrU4gxyESVzhl/rqD5KNadEg8U3a4SovqgWaPEht6pFplX+16o2Zp3i
KS8+Ltmr0UpQnKDEPPx0jfl+Jv985hrTbeHj7m7qpipz27C4QHAC62Q2/vyP5+bcVj67qoWG5ntr
Y4JwtCbZl3hI4DADKKLk30bRxzn23lNqRALNyx+SDl8Uz+41sINmf3DBdfqYsZhyjBmEXzUjIIIe
uczUtgs04mZZHxzO/Y1ltRLi6Ng5jU6nrMW6FgUyykisX8Hpsg9JTQPxXy5517bQ/CsZozIe7IVX
JA2IErMjcoZUfNb7ITHmEdJ3i8X9Qi8rFXRi7REC5k/wuyHdF61NdUlh7qXUQ6M2dsPnOh1JcmjN
VfS7vvX89/9TlXTAtOL9+d9qmZbmaKQkTcu2+UX/siL2DHKJiJuKJfYc7pc2K5qvtgFpZaxN/WQP
bQlZH4iWJJfdU90bp04r4rekzF6KzuweddAPq7G1vJ1SGxXiAyNmM88MDTZ6mI+v1DS081wHSG+m
g7xTfUxiwIm0n0LZvJaeGb91uH57cdZ/ClUicLnZIqV16x5Ev9zNdbb3ryqZ3emYtUPqkmtJc0mH
DCqsWr82adfNSdo7Z8h00oLyw+HawDmYUw+rPI09yKsqk6OvY4Jft50G3mwiD2Ydfi0seXBDscv8
Wy8Fd02tNF86DeuusSz9Jz9whnljx97VN7GHU01ywb06srMy4+QglzBlx8Krtr6TyIeGEOvKTyX7
bJcJvB8bS3HJyXQWJ0r74GpGtY17fpqiGVgBIAASyZbjdw+iywJnLZHpu4er3D6UEqI+ncjvXgw2
meUvM61F9TPYOwrE5YObKumFvwDqn5O6qPx7D/MNroqJHTYnBTzvRUyRA5tL9TSFBDt6/h9Thhhd
j9tA14RvhJWlsTTtMHosZVt97MafGra0tEDEPRZdrk0jolEhMrhCQKWGnjBWMpkPIb40NZ7U2iFS
WRkjez7Uouf/dE6Wqda9Q4KGQCswNieo9U1uNcpD2vUqSfY8WZqVpTw0Gn4bVmConOOMQrlxzx4W
2KIlHor0vS2N+KpP08H3faGirz6KIXHosonaBfBzsvHjaL2wN5/ZWSQ/RVYHLtFuIMhQFPlC0ewD
+D3lvmBNjG0Q1mZhF1svFCFjfep3xWlQEZhxRXmppuOUFkALR5YxIPc87RPoBdK29FNmIK26CaMh
t83w5Iek9rx1hsw5nPXeWjNKnlBPAn3IFk/+ZogidSb//cv/OocYTopRpJUsfn6bv87760f5Zc7/
5cv5a21l3Rte8Ja7YMlcz1Pu9d6xqZ+pfKpPXedStmRr3DDUXvvo0Equib2nP6LWl+XbVD2Xv08F
qvUx1cMa4aejSiGlG2JqjiQZcDVTYUl9HPXffQAxVXwAyUXs86cPwC3OICOJ66JUxsqdXUFJx7Pw
k6pEyiErqgEpGk27LXukl+TlMDqG/BL1xZIiF3UtRtXcxFk7MXFfnUbZ1d5HXVtdxGDcrgH3BZ8q
0PLHztFOgUFFdYHrAVVfwa50fekcGVA/Laiac2rty22fxtWDVITJ2tdjZSFGuzD0joiPXp2iKh9E
F3iS2NClq5getVDdfVmuD2JMMW0UUR3aQjHauAVFH63rzcWo47byZeyqtRiMwcUv9DgqNk50UOKh
fWrjhIiripGcaAJhr9ahidOYaOJGFSNKpHJHNINBwzjJU66BrNt3o4OPzCC1T3nIfq8GPjEXsxrP
wJIoVtqNGKXQ4FVxA5Z/adt94n3duoqOcLSI2RcB9lrA77YSBUx30OM8nJL86s21iL3yXQeRWc4r
pFUXVc7CnRHwV2qRjajPyb6OaV+9weDYSb2uPLOOipZ+U7cH/MiLI0ETeVF4vf1iSFMp61C+YWgR
Il2XQoyueF+3HutVnKMVJ4t3ksBKUGAfjfejBR8tr2XjqUn5R2Mko7xiH7KWunKYcOmPbaK73+pk
vCviUP+cKJIyKx0refRSqVtA1i4utQ2kcOS6fDAcNg4q8vONOb1L1+M0TZUfBEvbjo+l0gS7AgcG
pGKtfDZJ6rF1535KVeR0IRm0tyo0Cb9naCgjUKmGHMVfILcSElHIf5alZOLGZZZrVQnOIkidwNM4
I0sUwWrRIx4ozwU6nw74fkxR7I+p5rT/WTWF7T2asuI/uiOcgai070QXxrRPgzOkp1HKSJeTqsfN
BHGLaGqmeRmTYGsi13yA2qpjYhW++YCpHxDkpQ96ybdtAYifepyBvT9udvZOTE+yplkNGpEpoJDg
XvA2nFsEY+7dXRDJ9T2wm/qe/Ye8yVqM3EVTDHQRog3Khc2N6GtimQCd1enRETOJByux0j28iENG
Bfa56pvq9uBNTt1yZrLo73F39bqws9deQKqnqd7yRs5OJZD0tQfSZCaa6qQzEQ9UruD+55R+s1WB
AaOyZIkg53VxrspyuJZjv7Mwonpm5ZpuMlQUbMzK4dlxujfoFhn2SSNfSAzjVDxYekpXStzShaD2
KVNUZe+ZXnWHSLA4dVGwEi3QKOVd90cX3rrGpoFK8v3DwfbWkH6ZbPQWbS0vI6nqD+KNwundArtg
eUSCdqWaozZFm9LxkwmLeZsX3b3Ljvj2UIHGXCE3BYSPG100L9AAzOQKh5sRCeJtjmLgAh9k+lm8
DIHNcMDV7h6gdWLj2anL0n0ZGiZqRBDVjd0TAkpGaVmboU0+n2bHMgJAEHL6muIkg/XW3hoqPAe4
KZNFG0zUxHYs7cXIr23R6SHyY7Psnzrf6mHwl9Exy2WZYmxioRmAwllS+Por/wT86nX926AlZ4Vo
xUvNFzHn3pPdmWOC5OvHyymklpetVw3kKBI0JRQSvGINOCdmqn9zxuynl/dymlH6ITXrqq+GnVFW
ziYZk0MTeOo68Eq8BCWWvWBu8s3g2NlJU0JtmSMMu6cqA+hV64VP/eQ8jhlK+dUf/YNUBpgnmKyM
KQThSQ1YKDOHV6PgspIn6bOdavh2+nJ1DeMaAAf+TWfC6soaOKwJgSz4lMj9RJfJsfiRk6VeG/5T
23Qlpi5U5RJbG/9dv5gfK7hKT/PNjNuPOI6na78e53Z8wqdLP68wMFDsvQfdmw/LhdksBtbigXJx
YBR8Tq3SmMVSNBI/G9GTkeQ7I8201go18qDSFHlPmiqDekB5RujF4FKgGD8GkktVpVTaXzCm2YeZ
b03WIOYeGlq2t1IiLVWf5k8p0ZwVGUKffz/NsAGKh+p6OFCekD/pZrMkX40wHze1+6Zp92FiZk8e
lHliPMlkFSfN0tA2Pln2oK1Le8iXbKhBW1D3vKjystuIphmxQMlKioRE003qgyfl453Z4aeslyvR
27Rdc0HofR9PB9RbWd6L47OvPRRDqt7Fdl/xZaXlvq1L91xElESihEleUQEsND2xXj5myK3nnuNU
+mkGd5T+oVOHh9wwihmFuuMX9B3cBsbevAs0Q9mzgWB9Og3AEaNaaKif+z6u1zIErDX/gvapmezo
pwlQ/rA5sJHSaGPo34lDKkiHV5PkZiku/7qCoR9SLW5NP24JDSZ6QFXURwUqLopyUZoCrGsWYXS6
aYR4bJos5tWK/ihmiNeLwY9jfgykzjjs0Lnd5n7045J9VcfPUVqnX4fBXFiSJ703g37NNNN7tuHa
Q3SVSTcEuotNi0a9w5hb1ONRFB56lblO+tSWvwVKCZecXHB/hzr/eCsfwll03lBTuxVNrYkQsgfo
eKRM0q+iz51bhqJe4zGBEZChIEpdwBaAiowX8UwifPT9GVVr9w2LEGT8XXSoMNwO3d7aZVNLFJzV
jcFqyg7BL4gpYkQ82NRqzS2Svnvi18pBpCDJACiHKZMUaWmzFV23wam/kijUrcX9zJsuDi0/zCKt
VMhBbaktxL2ppy/HxSfQa3zOphId1UM1m6P/3SRNX9/jG5zct89iSDxQPce33CPLQ5QibfqoxmW8
t8yDp2MgV0wKjGSq6An6hpNGCDIavDftTv7EnmgdN0o6Z5WBFU6gIY/H9AiSFWq2lqJPKqGbsaQQ
Of9Uh/q7T+TpBNkrOyFZ+f7MLqBfGlZ58QvLwGGjMh70wSi3ee5f275MKMsnBTKVbGknp9Xtc8RC
zTeQkswxkHPOEiRWiNPkOGWpWxl9lCy0aafcpiq6y1DVIPjQ/Ng9V0gb1UqSjqIr9xFViR9ISUD4
0laqdtsv37bG2DMvicdiAW2RHy7i8p4CWu5wJPxEdYkBHHoL3QvHrjDXnhyEWgsL45etGjX2VQMs
EqctH1UBg7ksdTxY8QGlLTeUm7hdUQNUkrkL1zlGa9MJFTdDfqx9bJk/TjInH9gkeKR5LXl0zreP
22qquTAcV1tSfilDlEaAIZpC6/DRFKOK42nEH/1F0ZpgAwHN79G6Q2PKKmcZTE3RVysjd9yPtugU
DwY36L0tr30J0CDQdVU9xqHMndwPqmVmBK9DFAc7m1oQQh6JH6DVxkFWZ5++H6F6ryLd8GH2SVF2
snpIxtCs+mU+FMm2RZs1G9W0PBskGajwSGAugB7KOdPfVGrTZ7HX1Q+FZ8And5V059Ut2LMSzjyC
MG9XD8RxskIdPkcVFB5D0TbxgC6EkjaWMAsWy9K86F0cVac7YqlK9oOBIx3FrtBGEF6b66ouQ7K5
ngSJ/FL3Hlr8rrQIfbYsxXVD6o6Ee6ZVeWBDV8U1nvDzfe2pxxaDtuciLihSbl1/FTTB8OzmybeQ
5hk7imERaRggB5NIXmiOvOlZTuHbqtMC7nBTkwhwR9YyQGE3TJ1+P/BeZOGtmQu9Y4kwITroRc31
QzxNpMHaOESn82lAdIkHzM6wHp7qMwI5uzOGoScUaRUJNoaVBHYm4D5XWtFKqVV9p1UU1BiE/liC
qPIrrlSRUodvceakcyux44uvG+lOsrt+5eSU4FGB/EnMmI7Fyf2J8o+Gyu7SfvB7gm/o9K23GIui
pHKlz8TuJFhlGXwRsqE7qnzHlSEpl05iNwQYN4bOIxtX8SCPiDQ9NguiZcY2GUJH5rYF6+pam0Sx
iNYkFMnf+6ptv9U27ihUob+OSouREf/th6DzTAp8E+tgSCXCjoZ/J1XHwx2OQFNVMekKBBGABGzz
UPkgI1wPDYre4GBZTBoZgqgz4KfdY1Hq/dnR4jeHmtknNHn2OsraEYcDZiEyf01s66VRSmXZ6W0H
j6REVPVrG12rguyNcxxtToP6YGobdXpPNM84kx9ttqw7IMJN75E5CL+csUVwNzX9BGeiuPeupYZU
KSrxsDQL/emXF/lBgFos0396UZI43jWJTOPjRWFd4uDclOi8Roo33JTSe8jKZKQbeUuRg7kXXQF+
Ed9HRdsPS2PTh/rRzFR1hcoNtS/py3vxUIQeKaSgDPbET6p7KqRybN/tpRhMQI7f9147LA0MttcV
1JMX2T+K9eOoKdZqyIGT16rRvrTlT92W2bv/ZrYxdSeFoyIaDNEB1SkaDdmp5oDZqOcmkWARfytH
yvMkqNWMDpZB2SVqCKePJqEMFdwswV8MfMY0TFweRjuPj3VEVTkHLF7MQMnnLXevg4U17iN5oXVE
7OOl0Pj9xPBvsz50Nz7cy7lYN2qe2q16y5NXYrHZGzGQCW4je9GsI2NttX58teIcdlHSb25r0Jb1
62DZl4q1IWHIOD/oY6Y/pLW61YNOeakcUiulYnsbSg+Vl6aOZgYYuKdUjeJdPAw67twB00bzs8lc
zBl09xR4dQf5l/k4Cw9kRszwgIRvOqc8l2Q7ZBlQTZNYUlW1fMvXGc7FaD8W2lW/Pf+YLhsEsjsK
b3+djr5KvapzMSSmG7EMF7t7jJVG3zRTXkQhJ3xsIgo61IbK5wE8FWtzVd+EZRhc+574EeXSZ1eM
dtMoZPR6g7GR2PhrUUdSyeCqIzb+Hvj1i07FiggRiBl90V4izR2B9BMoGLoReLJZadyIXLYCFa4i
XpfLiyby46XkTjcn2L7V3vWMuyaRSFHe+qjjrAHvHkSfCYD20pi6yj57TYWwcu+jdyGDgw8XTN+R
ul40GnIQUWTAymwKTGLXgwBwVpNnw+ArAlDrtJK+FcOUaETnmuDpbXQcHVicUoDYONEsrIenO8hP
D+aItr35rOlhcxvLzLy/TUh+PIudnybo4bvhacPOyaJhP6VC9lFbD3vH0bpVqARfROuj/5emkdcx
4vrpFSggwfyn1k7x9npeS2euXvqlmh4KEquzkhXb1vIKT6Ie0uE/0ppY9d7aFZLblL0jIFZcmqcH
8WKONOagwKPYj+9Ia4ZLm/s/KzXqgYhaRhtEdHgLu7YExhxNXqdEj2In3Q9P9aiE71HFG1Ol05wh
jYczkiSTNi7gRGQJvij00N91qDaf8fEU3VhyAFNO+2CJJLB4kfPslZJqF1GbFV/Eq42wq8G/Ku4l
lBEA6nqWPmpmpk8grubgKIW1B2+AhDlW64fUA/geqVbzniYkciTjaqv6nWLEY38XBSZJE6PJZ1aP
WQ3LWEgpjeTf976fGQSIy/2gSuEmB93SfQmGRcqq/TDGtgx2zSVAHdoPWtuytB9hqqGiRauVODmO
F+Ip5dD2Grg0xnIM/GV0OsxYIysaiKEsNMN5vP2+dOBjc7stku+/NxN/Tjuq7sVvcZC8fk1BJ9gV
8VMt5PqlIP5HAKhS7r3E7Q5yZz0Sd4HHlOrFyhxD707WWnMPMv5OTj2PKKtcOmdbf8B9kjHRNZAJ
y1rqiiQEu0RMeFEaFB6mBbm0FX3ONKAGNfULVmHfjisGumZKPRmsxW6HMou+2lS9Jc/EYcRD4Zff
pNYpt2QtsXmCEVVThRF6m2oIjbMrS8jllcSYZXrjUT06zXEGF9i6Yt/dmqxq9HMZ6vKyyGILFk6t
UxnGd+K7Vrhw64ZqPn5M3W7AQtWZpNwR+k58UXhmRmNWTT+1Du8fzPb8IMJn6cecW/vfDYs50Df9
o5bpj9CAqk2tNwUkzQGqslg5qmE8Ocf+cQkocqVYuT+GxQn/cf6LeSGHSkI/XqP4pCLCyXKgc/Aq
8a+s0R+Ip7+2oS+6YLWmWUG+Bmdj4kikFnsjoFAUCIBH8taEeq2VQbtqxry5bYowqJrw2Jq+LI2u
PDZijjHN8fEbuM255RSnzOQ0b9DM8oikQ9319XhOdNQMqzJtYGgFCDyCggj+rRNYHEZtGfQpcZ/I
4nZbtoZ7Eq1EYymgR8F4G6TEaKaRwQad+ceJgOTUmpedJ83FCSQGbmdRxUpmpRcJborIzA6Wb+GV
OiXVmyb4ylh6IUoksaWvzQl6yD3ccnDmFAusJsS/k8ywvRMLK8mSVpS2GFcEcsGdq7VXsdQrwPOq
QGTIWbvSSmwtEAnooaS/lEicCFbRLSSBebMuk9p4SQoFKkNoQy8c2pMIs2o2xR2mwwJMRHYNg3+0
aZKVXzVKk/hggCg7hWgUUIozhZNBKHt7PLM2tz1v9EdTDGL7O8zjnop7PHbecAvpvnlXrBj0b40i
fcEBLH0y2bYvGkxiMCjyTNYtkr9tqYI4KXY/Iv/XrU92Ui7bMEy3WeLjOccFfRZNYQV/ij5EbCIO
ceZxcdKVxF+r6S3lakNzXDk+wT6RYc0qCzSEXBJDm9KzYeHaZ2ql9yJ3KzKyWfUV2VB2FeNDHX1h
YdPe0rNpUKrsxXCqEoMJsfsmZV8j4mA6ezIfduWXqrUsVI8Jlchx454o/aSCdIqU+VGKWeL4H2YE
04zSQcwhjtHkoXSyEqwEf7zLf57hjxCE1D5+CFK32COuMOatqtjPkpkEmAgWzoFLHCl1jTwgyuJn
hTQPLPqyXY5l7+BgOX6LUye+JMQ07ihFfRCzRh82n29Gw1o0MRLYFYQBrvZoVKdhWtN5PQfzm7YH
aV77OzGtaA6yOtpPWhX327xkz+0YMNuIYxdzFZoS6GT/zpKlHjiQaQLp67qV1449lN8uOGGEcREt
McNMjLcEONjBNslOOJJurVsFt3Ixo8HW5crmZzqUmO0GhkwRqhVvRLPIkS4ggvFnt3eb3kPXzaMD
HPIkugLJTleuCqFPNJtYHy6pEt9a4j2ozWIHGKeECqZPILU2UJbp7/k4pM+WyK8hfLAHf84dwovD
mOVPY0NYajTqjo+Nv5c5GgGG54q+CkEgA4u23U1EcH5nZGW3ryUFvk8DxwgPZmtpdLV8V3tNsogL
JX30Qw8/0USPX7TYejWA9702ureTwiCCYykdwffUEFhUIAmm77yPrXRnD3r9hZLKYibrgMw09uBb
GGLtjkWvsxAxdRnvD2DMxWPCunFnVoS78yniAPhy10z9hl61mMLVlPhOMfUf80E3PuYUHMxk8NFX
y0eD7NoaaUNZqQpyw8UCZZpzEaN2UumIjFJkjVSbXouqk4/87q46BvLFPGiNZyfCMVfMnUqUuACq
JaTSGr0RxU13kdejUp7mqljpzHo2qlufXOfVJUEyS5TwRQh1W/2Txzb9KSebc4AIjk3jlLYquVdT
k0ee5Y9ZtVsmT5Ht1IfRpcxCdBN3x2UMcdTOwx5zSskAdZe7ryl+R8+RAmHRd6zxvjQie6lXsXIk
jx9ulUzutpZD3jOnOngVkiq/p7wJc3Vyh09ABL+Nspy/Da23RBpJskGl1KD1de8dDuxXz9MbGHac
M0a1ofTLf4n9OtpOv7llFSnWi525R8oQnSslK+OhDkLU8lN/yjIYx+CgPqe5rVx6kIDA7RhQMc8G
OSF3exAhJaVNmIyRLHjJQydbRX2WbsTrFercMKUHJOylG6UD3FBx33kep2exVXnPduiOMy+XpCfx
LJz6/h/OE+8GJpUMRWsX5Pq8avP/+S07DCZU2e23IuVqoz/dxUi/kRAWCgbehQKJMOkpBwaSgWjM
AwwyhOVFZGQ1I6dYWGFFc5vNepsglV9UazEsHn68Isljc91oQQ8MlJSuokLuE8sHsbcM8uGMXE8/
ii57iK0N3JrvM0RfnGC9Ps0Q8385hpiR/jHj4xjF2H1OgnonMpoi02lK7QDUsq7XH3111Oxj/IqP
ogv2Sneyc2BhPzKjlYYd0CDDoPQLUBC67D19ZJ0xqF7nthNj8G1UZ2N6ENnoqd8rQXA4CquSmRit
LKr2pz4xzeosZSuVxiOyRelo2oDLxpiVWqIRzxZ9Hw9Gbbbcw3NWu8z9ePiYW7aYJPi5QrXsX1+O
ofvSG0MlIgslQynFhiU7iQCueGYbOrCmPjn+0t9P08Qg0JijmF8hl8Hl3t5/TP0xQUz/6P/zocWr
taCc4PjaPKsr/imkk17doQ+3XZETg5uammz80ay79tYUi65slMMjVbkCwPW/GDuv5Va1res+EVXk
cAsoSw5yWvYNZS97wSTn9PRfA++zvU+ov/4blZgg2ZYFzDlG762fna5CKGLH1/Uh0ktzO1QN5NS/
x2KboOmshS77M7a8XMCuvy3rIrkaBAqfh8s8y5efrv0gs5s0IlbC/xr/abf/Pf7T6l/nh+v40KiX
obP14xDT3OCkusGeEtyYSRXc6NhHSIRVzuv4OrQ+JH3eeWpv0cpdjpXL1IBUq5T2PjX6j3VMS7T6
rIXOtsv6/pHOd8Wi+jGiuvyIIv6DpW1yWXcB6il9ZbLJSViOTPCt7lNrhqe6bCIUNS5N376sW/E0
ORdcIzcZgHIlTMRHAGDHj4oEd1WHpz3tJBMfuBJ9lK15n0lD9DSZob2PZU3bqmpo/1peqWtJvrHS
cdzhtsESYxDs2NvGp74owofWQgmxPJONAPRZqn2uxhnmNKgg17G/j11fPkh5j3hstHfMk8myyAZ0
QwsipVEhvRCfiCrC0IZuvyLK1j1KSCMp7F7XjdRKOUyqrbc+mA1oTgVdCkvNCirXDpCjkjAyBbsz
7QElaXe0TGCfhhCMJNTFwELiSx+QwtV1OiThBV25smvWB8Mi4g8nKSWyfxtvM1k6COSFerzQFqYF
zibKEoOS04roMPbZcTXPmZLe+1SKA2C1RKUUg/gqZCDwhF9+/vcThL7R+6hL/9hlVvQwkByP94X0
Fa+9CdsaXVluwhsMzfFTTwjMtLQwakfPIE4Th5zyS/lh2eQnVtoYb83sC3Dj95O/R/77yf84Jqh8
FQw/uaP5Y6t1BLxmMLKzLrhbtwRhEx4LseaQQE14jImTw+uKlX7dhL423DiGQ2lKGY/QJjFLS2O6
7WkvnAtRB4cGC/++AqN0U4M4ASwwTo/cc+Hiwht9J8XkjDLLolo93Mfd1P5JNPUFPgtT+M6AOeOE
7TVo9HSbyuSgyZKEPAP1SypXX4Av6K3XNjng2tzclaZjnXOdJLV1Ryicfa9l2nMXB9XeaFhBEkCS
vaKqdtcDkhHWgYWB/0TqYMylkyBrjMUdxGRJxt3CMyKo/+tZYVfKXRSr//u4aHktnJxu8/8+LgRG
pvemc2hJpj8Cgi53UzUEV6nD9N0omfVJUFxUkfen2XCc2rK3H3qREoVYZ9qRLmoC7Q93e5QV469Y
zW/XY5myLO7N6XXuAI9GcencyIWaErtjXSar6R8zuq6c+WF2pnvQP3YDASrpQM7RujcopPAgw0b1
1r3jUBrAJ+c7YMNkTEQD5ttotq+lbPZnBTYHvpVyC++qfumnOt8HHWkToLNQ7MjYldX6vdaA6vPH
CDJwnfoxUIqr5CTNu2yMhCjjCb4MgazAhwGS4Cw7Qmf6SqgXX4mOkU+TPC45RMsb8YPMsBvuUAJ+
xKNQ/Ijq/LVAZA2ctPjrGVS64homDiC95dl/7P3/PS5e3pleGe88EItRSDRKAyvqH6a8eO+1djiv
W0guoMwaPfSdZSdlmP7BJIbMDsTD9wG9GfuqWjAbWQ6Im5gsrwomz7IFaZxyf+oQHAicxYjTN8ep
551hEB0Fmn56+9cwpuJ5p+tauiOm+Gd4PfrfhlVzKjZ4gcot18fxjiSP6KwW9UUiQOfOBhwfUOSo
72Q5pSiNRDxwY7IxN5IR6/76CsLsv4BUJEyOqV7zJVS3WOyp3C10l++x9ekKeunYqyx7161ptHlF
Gee/DDt2tqUdFrSpy+KkwprFXbVstzoTmO+n/9gliPcE8m9MbmXL/9r/8/r1mQJuY6uU7e/VxCnW
riuNCLjfRZ5uhwURse6B7RFPXEjZ/tn9j9esT9eHn90ki4ERNPseaIYgzMofkyIkiFmO74zQIDBo
+V8Ql7s0mVXl5j92cDUmDjlr/tqhErbx/QpHcIetk0i9UaOZgkMQKQgmHLJX/ajvQCZ0fFW6WJ7i
h8weyaYua/LlJrO86WCb+2rR7OEQasAtFOURVtt4E4rsIVy28roeH5PdyupcB8bEvK8gPtysQxQt
EqJ1ZZN7EUfbEhnOfT4BPVmwMZGaKIdJS3MvNYzwopv2e9jp8rUdf4N1LO6hjinXrI9zSnFtiRGP
fesDjV68aMmQncrlkDhouksZ9rfrznVIlfLWJ4R83K5voulVRAlRnGNKlAuaOrUUFZMzC/dxmGEr
VfK8r4in8Ne9NfVJUFnAK9a9cpi/Jnpj3o6amJ+hWer1kB7++hiBiQ7+7HALbmIgHCsJdgUdrTQj
xw7fRtDhRzEGFmqUv48L1+31QLsJXvGjxN/Q3vVlIidwqiMdVE9o8zUJnsR4Fs9a0BzDfqjfnU4i
BSiYh/NIPeIeaRslrmWHKSHE4A6o3vW17JxF3WNgXHZQsj1HgJu4e9Paa7VCbOWhbd7tX4nZ0Qqi
YEU6ANWQHhfEd8FRtie/jWPzvUNRakcf4OlJ6Ups+0iZLL4aMn9u3NTiw1LCyC1VZ2DlHUxHctVR
0OWQ/LTM1CtyesA1iViCpCaUx/UB4JJPTUq7L9ZqIP4ZmFC02daduMrhR6S1uVv3Gig+d3KSDP66
t3E6+wTsAUfd8nZTKJf3VoY/P6U7Ploj+cjFrN9KeUJUx2AnRD9UlP3XQRLFL1pitoQPcEiTBPpt
ivD7Yi5VvxS9Ia2ert3ZATaSn0PsNm9oHirCHzIclq1Ist+V2T6QJaQiX9Ya8jo6bd/KZf/wcwRO
0gcmr/91BPSPJVQsp2KT7fH90BYashKufk5SO9Iu6ppdTVI3wR8zyO4CMGgDCuNbKRWhk9/38iC7
dSAjB/rZ5qJQ38PNb+61inBdmboFCCtps9aMLEj2keiUlxSk8D4vVf4Xi54TIiy8NUt5sRtYquvx
63hg/zX+c3zeN+8iK0iMottXkklDXney6CIjLhE7lVSOTb2oJ9tE0cAnoLKRzKZ4UWxOY7mLOJet
5CnUVXcd1upwunD3b5BiKCxLmNK6JuXkjYOQaBPRygXWRnsv1PXrusZedyZjiBby33auS/QETSIp
C5gjInfo5/KcpopxtbT+ZS3wa8lskQZmVN/jlDb/Md73Zb2zWuU9M5ryZlLU0uebF7+ROLVbpURT
qL9DS1We9G7KtiGr8ZOcN2Q99IXimVpgPeoOdJR1njxTPJcdITbDMj1W5ql3u97IblpDAZGL87qv
aohtikV2LI7fDHXcuvVtJGQrzCP7GkcIXbFghgf+Nwj1Z7n8PQw2dOYy+MK5/arRNH2ZI0CLfQ00
hAvQdFQyR+x00BPXJNuakhRcwE81D1yobuxMLV+B8tdbR57N3bpZKtzoail8ZhbsnBKUzyvs+xXl
ue6OuZSdkLBshdMb97NefK4aqDigBkfnKb2kVWLcS2n3PZ4Maucxg0gvjtzDn/le/GfGlNKusI7T
qCpIC1FlaWI7tYX4JAhceEonZ/doFK09NyoBXXiqr2hpFZc86dfeTJ3HrOK/Tf7SazbDKy46PTpp
JuBZvdID4j8nYyenTe1932itVC9Z98oBX+hFCLXeWbXFy2lk5h0+vGqLGVH3wZqnkA07VMe6Mt5P
ZKdtxhLx2H2ali25wSH8tLFkRglEuSoz5xLW+mndWh9kGkebRaTnr5vzVIrjtwkAh0pJKHV1qylF
8MJFN0HvYwKTL+PpPKmozZxWITdV9HfKQt5ZDq3C3fdSawpRJ2yl1vj6ZtPakzh3xSNORhqOC0Fu
Hf55qImdcr87QiSt9UfDBOWVI9vYrsukPKyGYxkTQiyWZZJG7uPVKJm5LyuqdW1VGOWbAgfzsi6c
HCV1qcY2J5n6JWtLDf6NDePLZWJbn9HXlUzgl6dWQpgJq3hWp8JfpyMZmOhNrmrRYSYu/GUCx7WO
R+OSJ7yM60EzvsiMSy0KWnnK06O5cO50kg9Rn4EZW7Z6tP5HKAKsNNd/0d979WVvEMPcW/euB8Ph
31eTrhyMVeC2Et5ITU7O0lhT9yJIeeWr/oyvmwFfnKP0fZ2IBjjd8DFnX06QxgQ2MZSNYpt7E60p
TWzimdQhzV9KYEdZrmt/qvPclOMfJi6fSdrYz+trWS/KRUUUNJoD0rNk7QOl+sZaFP8awer5NMhv
A7N/litNeI0anWWfoianEQDKeSKaGoWwVlKji+mf9CSgU3p6Hw3zINDIgTEvZ/SbVfYJ2CgD0Z1i
AxtM2VcrSOI2tOW9JXLjUKfpQF2pkzdknzoPZMkbbl1iskL1Vt3QwX7uEcDeW6ItbttqqNz1EsB0
vPCdutOPxqSqL43zsQ53ZmvsHblGj5Vi8lS1xkguaC/V6kPHVQRJeek9KrkUbmShKB7eyVTeNU4S
bRRWcH/tV4Weec6AoJqLcus5YZdBoFb6R0HM9FZFjuqvmyVmv/OI38Bd7a9MuuVrzN1w3bk+BHJ1
Sw8mwvtf9I+g0kJiBQPWOlHhW3Q+1IM06WimW4UIUzudai8y2ZUE4SFtHPO83hhbmEq3CXCen9uk
6MgKj/Eefd9ZocuN6xHfm+GyN2Xvekv9H++RVjmGrj4vt2tZzh47YIZ6SLjXYpZpcZHQVzKVKt62
oDuw2trtoR+qq7IImOflQSyi5nUzIzn5YLfFtUrVf45/H9EnHzqmj93PyW82BjMSRxe2l0A999cL
xHqp+DmmtQeUC9OUk2E4LhDtBXkNV2PJYlk1RnTtZCDweXJIlOBx/Y2YTyEHD1MpPgjGfn7Bde/3
ryrZv+KQdEmw3gG9rqVatlbEaons2Vq2sv26WQnDueUUjm5Nmok/lbU8XWKMl9cOpX76vvals5Qf
yoZ030vXoaZp1Br9baQwExpACZ4U8q8LoUs3BFy0SJlFeLs+A/0S3lpy03Jf+9fY/zouDZvwUAj5
/T+OXd/JWV7/H++5vvt/vNMib9806Ahh3qfHPC+Mp0J39muX35yqZEMQW3pklfOPcSIek00jRcQF
GVHHRBSb0mo+Us3EqomdYDvvk3A6rKPUle4KXX8IQ4PC6koPYCpNg6ncSyWR9OtcZ57R6PTy+J9H
rDvXF/0coWRvmdVlCMrgEXcnZzlPQrF8rt+f7nriyK0ce8Cjxr8+8trqC2oBxn4Vlah6PJKhQFlh
HFmafgtN8OGPU/OHq9nANDk6qK0S3YwjUspFy87EaDwotMZ8hBfaS4WX0Suxhx/XTZJmj3Yp2dep
dyqPFOhxmygCasNkgUoUc+Lnlg4wdXlYd6zPInngMlVp6BBADa9rrABP+DaqgVmvY+2yY32ma/NW
U1TyfWJ+YyHL9ga1ZuvqWkFDvbTHDf6n4tISqnQc7XAiR7KL7wW6RxJp7eE1G8M7ZEf6H5W4Ahl1
0W+IWHg8596lRqgRdDb0DzOl5T2M3dYTTUI5ZRkz8w9+YgwghQ1OEnCUlWZuK9Xm+NoKLnM5IQJf
di4Pk9lGblxo2qmqwaqHsbjUpg2zW6foZpQpINjKifACGC8xDppzVo3Rw88RvWYinCQ94KWAefq9
N0a+1RfqJnfyah8iGXutUmSdY7bcrvIKDSA1+nV8VJe8ZIDYN9LYyVehJ9ca4fBrynL2++Xlstl2
pKL/+8vX8Z+XB4r4x8tleQ426fLTjTgn8yOR5m2Hh/JSNwb1+qh90FqVCNeyQf25jK/P1jEjWxAM
aTHs1h2tEzF5I9Dgre7VZEeKqHSSmG6fMOKmIDlaaRNZbK5jPw//a6x0Kmqa60rU0IFjDaR+z4Bh
9ziPdyJp+xOW2TLwuO71p2DABfBktg542+pSd9q2wtP3NpjEt8AU6W+I9giOVlJV2yIIu6ciqn83
uWR8LocSItm7VhCdxwAeCa1mxzjFjkpk/Dz0/j8G9bEv/tpP0C2HOqQm7mXi8EhlKl5EbpJnVJQt
ADVRvoTpjSXU/Dk3lPhOluKXdXTGOXrQ2yDx19dkVhVuJnhWey3Son0QEFBQ2a2g0zLPR2Dr0y8j
fmRGW7z0BB6c5TzJvHWYkxNsiZYeiDF9oOeHBH1gWUq4ljjBQ9Fu8Z/QyZ9qpDSVCRiwSN5U1OGb
UZ2mQ14P4pShN2SiO4zg0panSpt8qbkG8WLZKkupJ4vGSptzsWyvg+tmSqYvt3t/sNUd90mBLKb1
5CaSdnpnZm6vs8JGfLzXjHsx189GwO8WlvkTt7D2YkvKi8FU9aRbxHrpuU3ATe8rHZ7LKhqeI6Mn
RYiUV4pwmJhUZ4asbqjVNgbB0OJA2aRLlEDB8hNGQJElYgew8z5RChaehuBaUTPVaIx7tCu3QsUI
OTMhtuzZdlkAVojzs90EPunU5gNW0iS8IUA32MojHd7E2XeFhkTOcAjZ7LtHPOdoeFIKI2HovKmQ
ZWQFMQq6iBrkJFaSmclfKsRDFoAxIJObJEajdCNEsN6UO9mBwNScjFTHBYf96IieRUuBk2AsNz3S
DMIvMFgj1HOUvRMOD2MRnNM+wbdXSMy+Ri11sS8RYCohqrAl81RZ/JWwakixrum0pxosAvi56Bai
sxMlXiIROzCMdbKjQbQP+7F/IdfMzbP6lxUkNNXj+lcVCRjX8ngs1US+Syo1fzJ77ReSisKjd3Yw
gvjLlnIkX+pjYKD3tye5JHiTmMA+wMCDSsaVpfe0lRuPtUa6m5NK9kMYbkz17kdEJfQN3NFAxJRW
mnQKGwJZJL1xpQisSdNa9w3VDJ0smU3WNo8F57k/tlp5O+X5fZ8bd7Ku7gI9IHSGHHmsHm7ZkCE2
FdnEnDEBnTe2yTlPUOIUweiXWrGoCekLqtmBCa/hFYl41eR7XMKHyuEzk8k3aM0Ul7Ks4yydCdhQ
CWk0sRDCDAkbl1CrgnVlcHBY99VTbXJkCudH+3LsgFhave6I+kA4NcNC9Ccjvwa1ftaGR+bufwRh
gkqoe05mPU6jdZuQQutatJGrseo8JkIu68yDVEmQisqHPCJfG6z7m5JJj7Kie2SiR+EgDqNusUqn
UNLYpuaNQP03bRO9xQqpI8KGf6M4+X6IxmrblqbqCZpdnWbsY5MgN1sFSxFZsFYW8KplImWZtcCg
YxlsnY5gS7K1PSuXu40eOwOLw+IQpf0ep/MNUOIzH+pdq09oBsQ+RGDu9nNMZpsC0sxS+wttAzLY
jKeJQrMb2c6npgOQruoc0ED7p+Ur8JJGWetpo012/JTskEYUW5V6G+IwTWwoeIxeEY6f4ObaDfpO
EFmBSUfnqJaklqo6JWqrUUtXk7FRZ/MLhbBsG1DMCVulAtJzmUzS/noz06gWMmB28r0cGherCT6l
JdtQHmJPkakexGHyBUwTF3lu+D01cPK4pl1rJncWqfH8FPx4GlxdjZBCWbQxLcn8056Sz2Ksnk1F
f6yGRSuGYNM1Aj7ARqPAwpoqZFHJ7zQB/I6ql3Tad4E9uZ3THkvypHTjbLc6HJ1C3jvJcGGuRicS
iNXjgDeGytnJ1tp+FxRm7wncAnaoEoMbOS5dd4DPVkO/HLJsUmh/hinaBfJ7Z2pXwp1z3qVz3Lbv
vkDNX0Pd/uxVYztHGtkipVq4Vax+qHMKLBBl4DCSv4IDmqtJD/4KmyV6A8s3qoZw5wDH6oT2ieb2
vdrhSzRnymAl6VkmcUcgh/FO1dNEkwEHtxFWxxzpOA0zToW8VVx92k5VfRqMeHGEQOWap0f8k6+F
0Fq3Dsu7WMQYn4PiYFn6O/cN0KGscq16cpnFdxulMvCf9ftW1L/CSbNcwE8PqFevLTrX4l5qExn3
xHiZTSOnmtafMyl4DYryQS2WmPG8/jDJT9raqXjP2g3ZTYVX9C0kdlX+0rtfmpdOVQdrm/K6TZlX
T4G1mJhC8RCGCg7Riu+yYTvkXBGD7DhyhCUNASp4Rv5AnJZgNaxDXRpfZtoSm9iawguhThKhELEU
APNJfeCajfDs6lSNN4o5bJHAji7e38GPyghRk/kp0G7vgldzJvu9zCC7kX51dPAEevCBN8IGqTvV
RuwB7UZ5zLy0qfl6yEIuXWS4gwy8Fu0MuX7a/KaF2Z0OF9odTLshAqzd2EoSg3QqiP5Da6ciOPJJ
G4jdYiQYHZPRs85k0NFgbptNBtymHTfRlHyYklP7FVQF10jua24UOyOyO9Kw5VtrrpM9odfWOwXD
30SjUrcjUEUzOj/PAKYFSZRsaZz2Xm42d5YyRPTykPOV8wkREutXggZ8bh+FN47PUT05R4vCuWdT
bw2gMu0gt8K2Rj7g4QtOQduHGesECXS1p84JLububqiIcybQ76Xnve6xn9xKYCV8yL7C0/L+JMnE
JHOlh7iaKZuJetYm7BZQd1hzYbFm4elYCI9RXV1FKAU7WKrjXhfSPZY9ioIYrlkALT6e0Wdtr9zG
SsbMbtjOWuPg8tCMi2Oqp4H4SX/E4iTNyTVBthB8SQOnwBzMm6zSB2BL+n0bH8lidTzcrwMBtWRf
pQiaG9N4nCOuKx2CTplrpww4z5tqsFNiVpmz4L9tJ/nctAIzfbotrJnMYeTjo9YFW8pgZ7Pg62fq
/ZMRN7+i6liXrbZRWYv1mtECqmYZyN9IwPdM0Jvm52PH7YYGmBXihEOacAMft/Wg1LcYy4raq9T0
sxAi3I44DcmaIuJhYC4AAu4Vu/IzFt2QBPsGQhW6viH+xTdfoHAFmE42SR6geU1lYp2lmR+MIgL6
+/tMAgz1Ydmh4k4cvAhDrv30s0sagt0Q7bhnJES2ij9mzWLFpslnNJlPLSlw1cAijHyUb2oHNyLN
UH3LSiR2HW6ylVCGS9GTct4F8b1aMJ+Sh6dEqxAUN+lVRuM554lyKZyJ0EjN2gWOdA7byrhr6n08
6XcFnhlPb/NnCsrLojBhQtGjC6wxuGpq6/aWUXnkozkAMDVnn6jJRZaehSnOFR8hGaVtftTxxrpm
Lz/2veRsGzl6Rviv7QkH7uSw3lVm9EGkBIydrE12OswHO4Hi2wa7tGq2ILZ2NsQAP5PIuDOL9DDu
U4QMy7eMCTnzM2KBWKncBJidAY9Wb7TM/ph5uleq4ogu101JFfOtTv2dF+VeMfM3GMyNb/Xog3SN
K5VCBroI7sy4+EqJ/WBKvE1i4iJUY7qRGoLnKc7dVyq2oZ5AMLeMRECxbDGcsq7wR0feoljAXwwS
z7d7ND79OJAGNDfQ/kniDlIi8ozgQhR0hj+Zfr6VjA8aen1/ngLCm6UvnTAwT21pBmRUuszuoU6c
o5Rqf/LcFsfsDUrBUxKFss8SBFkIcVmB3t71zdj70pgcNBXBkTVcJrs0mfNOd1OUgO0OSIFva4xx
CjNQpkiB85D2xA53g1Z7IzJmrqioQbjh2ZzEdPEcN5AhOTblCx5CoCCkv09ENGxzGYY5WTC0ygaZ
9L7YJiVsSLmuV2P70FZ24hmk7AykIrjFbJI2HiZIhwcFwYT6YTjGuM1JbeXmfQ3miWDuhGWqxZ80
V92+lIzfTggkKGpHOgqRfNckUeyls1XezZGc+0aR7OKJ3KZhqHZxaSQbfZg6n/APsSST9p7dOrMP
4fM1derNIOv6LxLqDtXUkUYGI9HPguIzSux3qe3eFJF+RGn0VDNduF14q1qUomRb+NQKlIjCsmEx
GlQmuEX3k/rUTVyJsKLdaGUVkEmOkdGiTL5LzUwlAW7I4R6Y8R18QdAO9KO07tbRTXxRovQinfZ3
lKqJ35rtrT1jmgdKQCkU8IU+eCyQImLe44TAVIUE4EF/zoybDAxWPL4aSXAf27Lq5zjzc0oVGy14
SSHfbqrMuleCMNjOKt/DQmG+l40BZxMyPoyzlcpppN0DokRcAEoSCpWaV35Hj5aZZvpuagbQfAS4
GzNus42DIYITBIWMNYO/yKk0YV0NfbgMrQf8O15Ou/KQTBBCB9XX+kQ5Bk1+sdN8MWKT6hIRY76p
bK7IDjFRbhsOv8LecNBESQhmnDcloIuLxQmelkU5NioPU0pNx679MjHRr6KsGVEHnpwmPoU5LO1q
CSVqCZ2L4mZrlKrhWrGyI+4odUNjKk8t0cwIC4ewOA9h/cFcpN0r9ThtwRzSK0+d7qiRWa3aY+gb
KdSbTqMJ0Zo3g7qIl+rEryLmZEGickOqmFc4PTE55kOVqNtIkCsONWbaAnmb921mxaiGkgcLUD5+
QXJIHDIDvL6h7NJIZPlOGhlQzby3y5r751wdjb6Q8Q3n3mj1zqVXq0dMzkhA5Q84+5xKBa0fB04t
XK+3ADguC74s8MkFQi6YoUoRTfO7H4Jb4TQEFGgyGfbwL2KzSf1Ft6hKGJmbgTSeNIMhGb80kIlc
FgjRJtd1ikSi8dFQbh0Ho4PFsqGn0EpczvtwHnIn2ICnJaiDRCQslabHGTEwrSMXVdJwgIbYl+zk
qTAqZZehOXJDaqMbKdtMs8W3wbTUmzKLH/LRn4HkAEKbTSqU5eAOjRZ7hYPlbFJPTRDqB2JlE3dm
/t31Pd9STQm9lnSVWIoUiHPW+wxZYifppf1Q0gOh03Mj96EETYbkt842TTxit8pcvalKt53N6Yu+
6wLj1/qdyFmMNo4aHYruqwqC3xKOqcdAD5/bir/GHou90MZfpNMWGMaplNg2CU1CbQIWtRm0nnxE
ENVa3phJ5R68x2MgawRPiEfKS5lrQC56GHo+FkybapDuuX+TyWtvKMrTNpm4nqr8C62kuVO7ptjq
jv0HvTDmRit/RlFp7NRY3AuHYNY2Fre5pg10uMh2Fkm6i1tV3pYW13CL1bbT01mk5VSWrOwsOSUQ
i//QoOn5rtLFHUKA/qwSS1gH0+wTFRn6KQns5RBb1Htp3nLK5SVadltnARN3qCGEpJ7UeOJKaVDh
UpODCkg6iijr6oQdxy0fvhy1uksrm3xKChWeJpnlplCVx9QJe4JW5BtdUVgy6Pq+HEkn4Hoy+pkz
cSFRu7dKiW4r0NwujH84gYr2TjhxfA6IKWD+SvtzaDpWMTGzbbvQj6o6PJU05Zb/A8sCCOCcW8HN
nHKBnJnCE3BtPXLruxpKaG+sYOE7/cqB+wIRqFWyi5lWjvhf/U6Q62381lG9ebZMoF1hyMGuaMVZ
RHwbw/zWUPS7LEtGv1ZymYaD/sn1evLHeRHM5vFJ6XQJ/6ayJZfll6KSN2H207ue8ZsOs25us8zk
OqNPvlnP8zYuzDec9ds6abJTFjIBaoaPWmDBn1SbCXrY3YzmeFXu5dFkEsgyQM0ybm/IfcvedlwD
ToZr19rDQNbw0QibzO1GvV3SQhvPaoEHCZu5ewp+MCaOhcB4ClDIQTNSCbLlwnhJbaIFmFXQNpc3
jkTgdsEd2Aic3qsWKEnUn42uGrdmqnLGAVCOuw9VWPkuIiT5AMgapByGnpwM6yKlFyGFt2R4Oj7J
1/giHbDYujW50cD9HzvCHZ0TZ5/X5e9eOO4goFQTklIcpUA1CXBkXaPMocddh+jiTJ18I4zuEqv6
GIjG3qH+Co/BWO+T6Kkyes0TTnKabRlVRmsdVTHGBDrlyF37BesMqo4qkUUkz07O6REYrdZzW0A+
rSdUTJxjEI3XsYuwEPU2LEy1iAmLs5wDSp9DPuOgRjpyDirjyiUnnStMXTMfyjhlx0wbpr3aMV71
8TWRhvTUVOM76ENxzIdGQTGRnUkDy7lUOijMx9qtCCB3SQqdvXqU6Yg0jbl1uPrhqxW7sck4cqJU
qRDHxArA8iVEAUG5L400f9BYbUmFFfJtE37s5IWvtIhMVTrXNg7WnWNYFmLJ4KVrqAyUDnW0hoWH
WwIhsZdlZxoayBgnFr9RnN2OG2KjW8o3fpKLeNMWSwRHVCMlmKvCp776bMkJQRCqROxO1hFEM7lM
QnC8joO0I8g33WiCq781R53bBNysZyEUT8KroIyRcsBeX250PfKwKmwMnRFHcN3hQorRKaWIEYeq
yWodsRuzz2pjGhuWvvLJU+bB8uIJM1tA+3gv47ZzNM4tjUU1OCLrCOJ/2k+jjPIJ/HpICNXW4kwf
2p3E6tcX+OSRnBoP2tIRrYZ48vi+U9w1yztBCLsvW47YmlMs/GSI9si+lnpv6pzq7tOep+qIj+CS
awboRO2Z0KF3S0+2RcqURw9nYjvJc/KqCndjwZ0ksuALyCo0bD0knrqnBZwKmwSQoEt9Es09pyL0
CTJJtRVR9Dpa2nC07XlPGi1MaCQOTTz48ZLLggg7tbeV0EfyCyKm/QTfwP3plA14rV4Dm5me6yYm
lT6BVz4qzO3ldPTtiWtz7DyEcRCfbBiXdkFMTqfGVMM4WZBFmzvRYBctRYwjmO9L5ozbTK8fy1IT
Lq2KZ1xZFfAgmUJ/fUkw1vkEDedjhpQK0JVX69zKUlEAb/+w2nF2a1GNmCwxDJrTpzz0fPZa/2fI
qbxGwYlbb+PPdhtDZ6UoANPOLacy95zUec1lh/8IKcl+HZRPoe0AtbEQHBUdU7DIQLamdke5liYP
09MNBu4XWtk0DQYSf0vkkykWvh44kE+cPLfnNHu1kVo7/YORyV9VohP9lJB20ItxX6a1Q9Ez2YSS
5Flm8aqaPT4aM/a4FIjt0BYDeIICcZmJVby1WCGgMiOJ3EpZ+Jr0UhfT/e+4SPnVnKUt1Ki3EYZg
J7XeSDR/k/SZtIhpvlP7+kWMJhP5yng14/rJ5nsNNDFxG4KroIfjiNDEnzzGEIqeGhCvhjpSHdqt
oHWDQtS+hZ2vbGNcS5QmjoVd99uwnQu/MqtjqnNVEkl3qv+Pp/NYbh1plvATIQLebGlFeS9RGwQh
ivDe4+nvVzz/3MWERjwUCTS6y2ZlJhFNuZKVJB9bpV7OUR631I3v4cF70EmucjqI4/hYNi2qPhSr
7bb5sMMSNdwFGzW6KDn1wPk3nUEasXj6wwLKCGwlhhNQuVL1p5gC2KYpRn21jNGtqvRvLQqU62W0
8nVZhq8MYZ+HW6MMvTWcaHC8GGu0HMn8c3h+fHflRmSIE7UkHy/CA2V4Qq8OTTfeKjkG3TajZAXW
/1IYqDMaY7JHweDJN2lmMTdyCB39YJdgnAA+ruMOEeXMUf704dZFmTn3vlQtT2+S8VW1ZkprcV/s
zfBx7qpiV3bQaPqxuq8sdRMnIEDzsDDAUVv7jMlZwgQWAHGmgGxYu1FTnSlL47XKip94aXsI4f2A
wpO+RQj1xusjcoLR7kWblEk9pdgYavUQAjtcNOxz3WwbHjtyGkilJh7+3ijz517pKKRr7TcaWgB1
kPVewCYYU3PW6rAmrW3uwDAvorS7GoDsrp2yW9aG70JlZLOxXONhKp0HYJXVDZnoTuUBrwtgudSI
lHfka+ka+fP94OVb3at3UbockS7TACf90ElYO+0jiECw8onyDrOs1AvqtcXI8xrUHoVrq3gMXfcm
7L2/gtmJdS91TnWic9JqpE4eSEsvqZ7V/sFctOxmquu/qkQYEwxMB+Qo64++6BBG3bhGWqPgoLsx
6Ud4ASg+rJbpXk9blO6MZtzqA0R6U9nsJ/cdfh2XQqn9nesAolRYDEjXIdCdzpVKFblYqoOe0wge
ORG+nUd3rWG/Vz4mr1j+2pT0GqzHQjXXffbD/LbqPO1VH1xEH/15nfSpsRntdQWL5EpHqY4EuqfL
qZOW9MsWqXCw9OptR1ziAm1QKqJuOKd+TdNFtkB1WURzZ6JuuapSNlI5yQ1lNz6tGs3q260z2uWh
z8tyrQBZ5zDnAE74bsXPxju9qxFrQRuBUgF+0VIuWf5gNXm5H3WKXzFB6GL36e3iMg2DhhFKL0ZF
jXEEEpssMEgxrFPT7tvYiVkyT9L90XZ8c1yUwUhMEKvXObaYU6qB5XqoHWVrpoQOrqMEWkRGCAev
ghCJvZ4oeaXFTUEBbpvChuoyUgleF1YDuqgba3AouLTDjW1QByniN4siA+nTvOpGJ92oDSTdGR3m
dV7PJTO/dJmqisKTkpzyaPbW+jw1iGk4HPHIXFM7nTcgjw/OwugRhHpwxebnpjTlIhy4YRdqmCoo
5JVWoklTwSorKbrmDzfQEvUrJsLfafAwMRj/9rvChCkPn1COd+ok25bADJW5DVa5h4W5eG3C9pxN
rrWpMoSCx4k6bWI/4N+ijQOeFamDdG17xr0eFsU2jSvqSoieD4KJ7/CO2aiuW8oIatMgX5hZEUBU
77ZNu9sOnv28qhvo7Zdb04WKW3zSmmzmI9eWB3WGNKFMrGw7GO597zpb380OTJ6tbchY7tq+nsET
VHCD1IACHSv+sPR4Xmta0e+sNHpDeOCOfG3h+bCUTTyfSKEYjLcHeBphB0va4aVYcPGFpb5UCkfb
n7rdMOboliZnn15a4hS3tE1gM/K5uKIX+QZm5+yKSi1luQn5IR5cPkTPEZHhKi0YYPSmLMj88U/L
ibca3XwvIbtKYAHeJOP8jNPjmSdJvHNtHS3JQVn7tvIwOOVnJyIocEJCNACpAPbrMmvho26t05ZC
DoND686fntBCfa9AOnnR1hq6YZu12nKH/NBD5r2EpvfXxJOgPdMfO0WSeNLXNgl3raLNZMUOSivK
CfLRcV2kNPHalqjQBBOpTTbkrLQ3zCV8rctxHdf60wK9Se67iGW8qZE/r8gOPuUzLKf/GFSPBxAe
3Cb7ASS7R1svgGXVwl66GyCtD7AoQWSlpp+0tG9pr7jrRPdHio3ur7f0u0xv36Yh3qONe6B+sTDI
MuJMSe/Yiv1a8WWYRYt/ADnR0uepT+YhaWgv5vG8rO3GJYGinLfKobkKzbBZA3XitJRkonl1P9Mo
vxUn0Hlo2RhHPS4YVDBhtzbmkgnt7JArxSNPU1131JhA0tFWGYforBnmXkXQwyVLd41jH9f3TZp8
LSpHvnfqp9GagFEbwxlqWFpZGjPO9li+dFVXrt2oUjYtm1P1ZXJW9TykktufftFumfiD8jX7guoX
09cTjVYM8agaUaNqKquYplDZ5+bBLqJHo5/qe18ZSNGT0QeA5t/4FlfOWFix8Xyr3M590q6REAV9
TCnIo7tH+vRoDuG0nqyC+mx+B3OU1xUas5y4B7vQdlpDPz4ZgS4NVRxtDAO904lAZrsgZllpQGfR
t7mUn4WRf+Q6paA4BUQWmg8x2YjqE1G6Gv45sqL7zoNd2wgmKEHXsW7CUx1zpOes3tJHWA2+Awas
/8rNJeU4aaZIYtO4gQUqlhEOCHtOxMzRKqb9v2u9aKIKOe36EikDhe4/cAog4xzh5QAHITYDjeG5
7O6bMXlcLIY+rscz1r59R2UyhWZEU0SHyMKmD752z8CNiAK0G9Nb7hMYrtbg7lbLsLxm+bs/TOYr
LDEbBhzcNeTtxN9a9Npb7nPekyFCvrLyEuDPnVUf6oaJyjIfHjRp618v2Y4dY9U4BSKv1Bsqsi8N
XZN1H8HghOAbiSsbMV+aHxvSrklEEzq32zrTW18R13VQX5SmpWzTztgXXneg3PtM7/8PIefPKJzf
zCr7cNXqQCn8z1HLp7E2GEFzUnh+ytrYNKm5ba03zXHSO89un5CSJF9stvoEAnmxHxSLwWAgjR1d
Q0ofHnUJObzU58wmRfWMHgkkIts5roIOFJIFGnAAYA6TrtVsqzw/R021B76a/jjlKF6leEo7B7oA
GzmZ2MiRNqPKFlFo8rCF9jDuGuZDNjasQ2tPxfUwi0F0m4YG9UdBQzIcnDdmSq4NDtjpI3buaD/W
odDQdsOT3408nSmq16FXfVE7ohpJj7j1jFv01T4V+Cdm6JSJjMyHhvQJzYuJmNlVH+xJHdZOHFWb
JXqFOpj6lTdXqzghlaFVbA2kfX3xVIGNyQQp0YYaqkso4xbISnlGcZnhPHFnqlJRjV+KDfOUCxMp
GFNCD/08wwbslWW6Nmewv4qV7Wan01f6Qv3GqN4VpXsoQsQJgC29eBaFd1hBUay0nc++iB/bSt8A
3NZ3HTJ7m3oVJgOwfkoxRAQwzxhkp1l46GDk6V3q21OavQGIWcMyC/v3NN4PRWlvtLF7GywVpuew
XOVL/JSkdHYTl8qh0raAE1CpGWJb57gUe3thpFo3qg9do8IAedngdY9zDoYhcXHAkducRzXEduo6
iIT5pgzdam2rWbzL/ft6yeWg9sSS3hKg6PseD/fqHKNYZHn9zVglb3Ef7mIKu6tS7c+DWT8PjH+v
EEXbCEXciP4HqmOg1ZHkXi+qzhmZEJCq1IVkxtXuFbN/Vl1UAymtvztM7/Ax711ysmNvWdfmlGCE
tBMd1dusxokOiQ6EoVNrXD/dxdC4s4vqqUcMnFma6rYm4aT32G5lXbEYEM6Oxs7Ly8vUAWsqmuWn
0721lTbvZPx3Su6fSjPa1tGzp6c+9NYQYHeawygQfFgFkz3JVDx5CDhBJLie7CzbhJ33LLEptO/u
KtzCLWZMtnkz6cppSeDMmfLvCeTjMNGoGhvamD3g/6auuRKX6nit2q9a29yW3Vjtrnzb8wKwakTM
3vYo9FeORbjsq0zH6vO6KPNXN0yrfeiY+PxpodRMtS0zjAdPhwpbg4dnMP2Ueg2hcN7yXKCY1jem
3QNbtZPTsHQlTQvKyfncwNOqLgHQ7w+sIhxCXVbRnDZ/F1S+Vk5pBWOLaqBL1RZi6sBK+0s9engI
fXiDzm6+cYBIrqteM1eaFwxTxeRSmrvvbfQwCFeVm9+NU42RRyh91SfZizty6/D9Bu1Ia2/0m2cp
S0Z9eZMU1d6d/c8ijn60Mj2TShszUD2GlVra6/oe7d+HDlZRSDKyNax1JmO6uNNqorAxTd6XleVI
wsGsfeck0YcTP3k+atOJGdHLmZliS9Fnrw5GCWTV8z8SZi9WGmKttQnPaw8XN9qD8C3F6tqw4S2H
iNnegMTw2V7xe+PB4plR8ABp9Ba3/h9m4kIH4j2ejK1JBX+uixvd2BYZMDvNuaFYMlUx/DPQSBZO
eVdRSWWq1VyZRCzrrk1gkIVeL/EyqBbz5H1adDpAxY+qYClls808wMShX923eb23i+HBh27XimH9
mvV7RmifHLP78AArIGVZM8m8alt0QShtLzUNOrOjbdNQTKt/Jxe2/kgHSUfrAQXGNx/NCmCRAB4j
6fzM0E8gBBAxPhzjMtKzDRII5qD2r2Lwwy9Ip+MUZEzRdR8RGDUov+hZo9a1Ep/iDu6xiPUG+kOc
ike7ekwgzzYotIadeYuUOuEtWGPDBmln+/0z5Wz64t2jrX6FXkarmPqJtSxoMWaQuIXlBnhFylap
4Hyh042VX+sZhruAlHnqRVKeOff1rMcBBHvMNjrlplUUKgZ9ZpCuEdZXsw47QnmBQuHgZ/FrWmEe
utiF6YD8ch7GDUBBlAIYj9vYbn7blgw+urdjUyfQi5j0TbuKbiuIhWYux20oGEGKwntv0LdtU1qH
Xa9ggjQF4lwfnjIVyeYAWSEm/pYXi3YaiKjUuSFO2zvafG+SdGfLvWeY8SH1jEM4tySBXmRs6K2C
HKq7Q5vBHkDORKOFQohLvQRoJ+RvIcDQztv3pvNpLaRNCMKsQISDc+uUrzrqs9uhCwdUNzxjm/bl
tO3HHpvChE6H2u+TUdMcdqkm5EOz7dLRvEcZCaVi2DwTtq2L3ASEGQsY6WZfNcwuZIN/V5lD+2gD
YPP1BOG3CHRuq2zGNFdhalHuE7XRUMDAffgNUmnhnLAZ7CSnFzwAt2KQwIFTQilgWWYwlcnnmIlj
4BUrNaHMvKCqiRzHSNACqTh4n5JhN3c4Ojm9eod7XXP6P7vUpUGeRigZqMVt2/fbeFzAAHZG9t7n
MXuGkl3Sqx6TN/4nMGLKGN5HbCBApo3QKvr1DKylOzI0hSVWWiIWBmaoMaxnbXlqSrBE8Pmt9BHD
ko4vtQM2Mw+T57Gk4ejSlTJtQl92cBSSLKBsJeBwKq5u1725AAbWGkeB0V30RLv6gjYrR79SXjxT
pfrXlwr3yCeNyQOIQgMZv7QADRhf1AwbY6fxCdY114nMPV0UUuwyZVgTenOzg7pENfaJ46EfQxMX
9Gi0NQGGFsUmTpd2kxn+QzWQPuLymuWM0rT73Rm09x0LXk2prI0OQIrJ5gyExm3maVt7DgGTlu5m
scnRaJU0lgHHDFq7zPiqNz1zjSskHS7e7OaraqhukWYfDmNX78wKfnoCS32taJDJ+eaBkQcmuAdS
lc4yuhf4xp4QgnuHBChA5cveEYGunRokVz4o1GBarLZazOt6jATuUL8oinnXSSeAbgNlAsiBGOyL
dhSE/0DvwCRWodGB/G9pe++6bbwj9fAEEIqshoKNYU5ncEGkUfZN4bj05NRzSUtXflq28SxQt76F
DH9Cs4ShW3ekjW7PpzKzgylZTvQLqH2oO7Wjce46r2VtB4UZB4pfBAwbk77Oz8aUfSvVcHEt7zjE
852Kb7ZmI5gJNrJ6Ps/NlzI6X3Zj37UKtrKbz7pfHdNOO3tuCj1Th+1xjq2p/DrN8DNUiCR07Y4T
F1TRcMnK4aduu3U6xc+q7hy6EihIngVQ5gbyE+a7cwyv/Gx/xrp2asr5XDlF0NbNuxJdSLbsun+J
qvg8NlmQSjSoghAbLwZixZHGTzO/z/AsIK0xc8u5MZIAlubLDNjXN+lKipxBErhLePYp2JUSyXdR
uKrTlEpol62XUnm0Yv9X/thZUED2mNpJoeAf4ZXGA0TRcEo4KQRy41mv8wDJOsBlxjuDsdJWPwM+
XKmj+tEu02nuuovRtw/L7ACzzf/k98VXv2NQu7MZyEckSvpllk9+pp8npz8lTfVnpvTQFDiOjfEM
ZfgJJoCHTEK3Ig/ktRgq0T4pHiPN+4U+I6jnUcirgjCV5Np9Lpb0SwOiXUwnoqlzT2nNjXW6nDrT
n86v/Fx6ZlFHb6cWykE+QivCnWrYt1plBs7cnzo4V4ravU3y5frexPZ+9cgBulkS7aQ3eqt9OfMT
XPZHeYthLKeWHiHRyWtpcSXxdEK6LrBtkIvWUSu937jrfuR+ObRrhCKfii6E+Ta/+7d8LPhkLGd0
Vy8NgjduetIqenaVfvagye77BVrm8RI7NNXQw+VAnGIeKK22y6zYUCWY+Nbl3CfRGebXkKIVw7hh
9YQia0BzBLi+PSChhnYrX8K0612Ue3t5eLIX+qz9Wozjf89THviyOJ8lbWMY5FdZMr20GX1oNoNs
CnkC8qdqlwM2GQ9L2T9ZqOBd/54lUpr+lCbNbd3iI4SNggWQRSDrDKzlmETmm8b/elkSUKEJ7qfM
/JU17H12oCOnOz80eXVcUjMoUg5zOOYftXaB8vcXmNURkCUYsXDvtfONkpTHdtSCpu0+JusbWNib
4zM43a0MZq907Ume7RKysFxA+730XiDfwBwubf55uqgK9U78vNlsiP+6gZFxxBBHOheZSfhqUKxF
N4okDnXLfxcnfz76UeCLbBbXqvm/8jM1xtdiBH+epIiecpVye2ELz1qEhp0ancdoPhOWrhjN+fAV
VGRD47oycnFUJB8sCLaWFL0g8Fue7v0C7wogRrqYunlclOncmG9zWX/E0YpVQQWuU79ifbpAyR/o
Ot+vpAHA6/08AZ9colst9jfImCDtmQXTkN1BFrAxFPYyzM2DZsOKpgUh50O+Hu2VIHwfTePHikGn
LvWDH/07VBSg7nTH+2x0WlZhF57LsfuRO2sVTTqXe6VTz3L7ettfckVbz9DwDRGXlaOFnlbWQw8l
8nW10aa4yDuRkCmn9Ece4vWgcGC8Pr8uWdN6vyYPeSwL5n54Ir11nPWE+CeBuNxlaoQzjlDkyjTz
F0C457QJz/KAHTZziX4M4+FP1dgzIgYzfaneR+N4aZc8SFoGVvy+3DUlnax5xjiUgTsrv332ZMbF
u7iASjFwIfGx3onlNszxolOTWOVZhuYYuGuPr2IwiUAAd+Pkf4O9mmc4X7CjLfNK9Bo3YsKMFvXm
vD15y0EMnFxhklSPSUhxmEUVkyS33k1pMBQHtD1OKg/XHjm3YUasHb+ZGbQgnYl1CjnfbPVqOav9
eHaybW7Xn+k8k/NyP5pmBUpmb5HxuWu66cJ8a0DpGCdZJJiwm9nPv1QWnWEncv65o6AW3ZlNdDZx
opScAhMMlQyNSAUKi9iY/UlWX1Pqn6I8q2mMGot1lA3SzP7vcKtroI75LWbrTGr365MoObDGUv61
+uUsFlLMg/xM1CSQ/5+2hfFia+P71buIcRta93j1N6r2XGf+Z4X9EadAfTTWuh8mlE6yv+R76Lfs
tNjb+yEz8QMcdMN0uv6prIxcms+EEIDRF2xxUKpZAKbktXU+oH/+BVF4RMXwsexJ4fUwgCcVQ9zc
yhZLCvU85NOlyA+LqZ68yWc2gdOdwivXF9Yu3ltJ+u+lJlEIyYq/thr4KPpH8j45zb7YqtlonhPQ
cpEWX32ErdHOcn/EliWfllN/yx6teHyytHOtfpJEeQ8QJJ4jHdpbqPhXqP3dhCYUcSyBeDeHhRQ7
KrfowPVcnEYKGrUL+iPpjOP1zlEgYy4Dp8Im8ZGknd9CBFdzdtrCo2MO/Eza8jFoVxMkZ0zWilLv
kwNkofbHk9w8hI2XMqQSFueP5TKd05g7y+qJOKJf6bryvNj+7/VFObRQL4HvWLs+8GN2j7wkW44E
4lHVEi4BaNR1aa4mPCu+tWhXj/3FgOVB1m+ov6pEe9PJlbTCf0Ew/kwLHjFh/7caa1qaq3maT7Fc
gxwF+Y6UIsqQaJu66nZysf99r+7/qS77hj9VVXUvH+N7mrZKEvUhWrDNPB23ziCzTe6YoHm2+U65
3uu9XG9Kb166noSeVfAi3EvrLBej+zCEewI/LauVDjwCKh6qflK87JXhlFXThJ9iI9RYvJnzHDHq
J0GE7NY6Dc+u86Gqzet/p1U+JZvgkTR6RqYhMwJdIc9C3q4O/U0xJ/vS086OyR7vjmJXdbBHmVlv
I81+4NMDq2CD9FEAnd5nWmpnMVwSHQKU0kh8s8HhQsxtNGp3lDM+teggVstHVqdtv8TsZU3yq7j/
H2iJqZLDaWTprUXvWyyyr/97El1MXp2A0OsvblVw/OBKGxXnN4dMKO8TiGDig9gOOTu9Pj/G4ANk
29Q+UZuW/tnUO0Me0n8v0fRsauNR1vF615r+6VcvfZYwHWTfy/bP+KRiTL985UUJzYAY9+rIqdwy
2w2zj6IftWw5y7ZOVcK7XLlpS32XqgiYOndULn9zsc/RNL0W7fQ5/CFzA5UOSNMBTEH8Tu9oJas1
mcVRGao700eZmBBpYbilScJ7a6n+qAB+G+lBglY5dIi/kTnYWJ/cuj7fjHZeNxNOOc1Z1eIPux6p
FAPCXPhmEDVBouPUJ4uM0rtby7dp0ULjVTu3inqmoF9k+VtDFBHiqcvGgQ/d2A8Jpn8BIYfptLu9
qV3vYj4vngsOp3lwpNOrRbe57h0nEW01gaAPVhHYfrNZzPkhddofcV5MNgd+T0c0QwerswN0XU85
zlY7zYm36xiYkF2jJ/VRUgWwfqijebcNucn1O3st/izsd7SpTrJv/t2npdzmkB7JC7AVnMfhe1K6
j5FenK6C85JEQVZLYZESIkmGnxktSp5loYxK4s4he9RBC4vxVwoRBR0PEsSq8H+KqR+xcYYVP82q
DVDH/O0YVkmCQV1OcCee9eW710EwQwdyDQb7GOc6J0jgKoeRQF1nA1xdzP/ci+zm1vCPXbEXT2lU
0PYSyvKJjS4JCk5AnEGPuo1hdq/MC/xKHCgxm699jW31fTU5Yh7mvn3VtPhqKsiwLhOmpNGrX/gm
MFbiW5chPU+rvMXDNsgPqgrNK14Wb5A0mBE5NzbtwRltbDGOBv45TOd9BKLTD52jQ61vxcD9XQMy
Iw6NbQL4Nml6eNvqVUuaJ9VsBDPPDs9bT8kqgbSDZLyDvKqold+SBJIu/xlM+8lNrB+v2hoEfqhh
HBJQiGIIPdNCdNv588PyT8mVX8/4iNtio5VwYPnzqe4MQsqYEAzTW3UPChybXqGd3JZZzH8NcGq6
pMvNwqVqWR3EE0Ai7SRXNGYU4YUzUDwgUqnoUdBCGpim598W6BcAWfz1XvWjUDfiPQh+3ILTA3yA
KUGzIVBYj7HcSbgjXyrXK9fIZMLGyG34fcCoJHuI44Lr38vazqH/N9ALDa2vcEzfS3crf5XZaWBw
C1TPrmvFJMt+8KtD5tlPnevQ6o2vr0dk0+PY00hDaYlz2ZKpu9m/f8ueDCU8MZxwXm7ysTxdlwRn
L48d5nTodmAoDNl5SnnP6Gvgo/QtV+6yOvLT6AegRJSQ0R2Uu2X8JxDPc91PIX7V8PsnCfLyyKfS
ibMa9ewJNYSVYzBnxPLaaQEd/3SRN7UNJeHBeROX2dQ4tKk5ZiRB7CLZm9coLp/uIbkHxY25ECts
kEJ1NOj8Pnm97nbfQ0xBzmBYNEdEkv65j3Y6qxE71BruQADu5P9n4K19Fd3IAZ/NaRfPkK10fOzV
PLqkI7mzAy55kN/ltI9kmq47ngvaX4bq79Ie/QQSXDZoIMEOAgJfVb6XEEz8QV66r10dOCmzoebE
SD93K7dRWP5vD2TSn52d9zgp0BrUBlfQX9QZuo9E/866u8ZjzXiwUXXjmMOXnAM5E/JT09sfuQI2
fc6RGJdPeSqy/66PYGnGU+gqpITO3oQnYq5g8ZZnIztJ9g34wm8D7V/8vuGLIVtGGBzpnjP3I95I
/Jnt5cEMHk1uBQ8u8QCg8oO/tAwCkLFgPeSn0RjbDPEzidMli1Ir8noKD5lC386ygzb5F+anvn+g
+7ftQNeGvXHn4elGdzwZbURWO9J+wE0Y6V9VbRGdv1MdZSPxkOyX6/5nbZY4PTDItpddJ+vkVJSw
+E/eA2XQA22KNbSuMRMLRBd1EtBkflIySGBr4VbNHsR7SlAocX2ZTQiJAOFW+5Pk3uJhpXAyrEFR
n8Q+zq2/B9O9F9MqAfeQHNDcPIrVLZX6N/W1gLm1rTqoCBsRONv2bc78O7IdhBv/6iDygW0LVSuI
IziKVq2qMpT/L7BK7OVxZARLgmAFKQiL3V5WGWx7iMNxEq6JkH6q5v6j6rtbtR32UU++jg8VYyCG
zU3NZ1GsMYfk0ym+nb4OSvI32i/YlPY7BBeNZw6VAus1kxfPiJHHMPItpw6njJ5BUFNPU9DVnZG2
adPxPi9QufdBMmUWWW6FugdVD3RRBZI//MinOBOCJgCFJxyp5npHF1MSm+2HpgdiC4FEnxQtBRTa
PYr1sVXnK0mf5LKYbDr6VBdNnZXww7fR817F2IshstrpcY4BbGDMFJVJDsu/FeMG0cAfGKRX2OKp
v2Mux/Ai7rH1/E9v+Bwi7BT7uQd4Mqjad1h+9EAIwyR9zlqMB38hgbyZ56tF894kKL6apQW3pwCE
1QrnVZJNz7dZTOqkMNoSVr1d03RJ3hVYNDxazBKmEXAEHa8xFoBxknQf4tPzgJyYP6NrDyKOqFAi
xWs6UyTjDho6Zp20QB7tnLaBptKHAZpaApMZrT+jMLYMUh8Ud/qkRtc3lPjc+idV7a2zGAexJ//Z
FYjyXxQNdl1OnNibWrNZT+1OZYRNdrs+h8A+WX5OJ4Lkt55e/0goLj/5aPkGsDC7obE3Czh6qUt1
KjqaOR48pyrq4kz52MQzUNimBE0ZxBnxE+xN3TYZroHNcfD+rsYCqM993EYyr3nNtK+WRTFOcGQc
lyn+qeuVbC9x1KPjBgR9tOvLB/EwUMgeB304MywTFIjeWuZRnn6VuvcMJ9J0nM8wajI0uNxRe/5r
8dDIlvzYRvubbSzXrm4tO9r3itvtXPxnReqIRZS3xRR/ynm/NNppydQvddqLo12QkLoaPU1t9jlz
6WIqJAuTbFYcXBk7kJuUoC+avaRi4mfkhME0+jZmaFf/zwTJgUwq5ez3W/FK8kCvazEkC7I82YM+
278Susnz8SzsafkjlVgwKr9zxiZpz1oLeCmLzroEuaFfH0BY7vNBKrX9JQmpmkfPimASJH6VgHrM
9b2iu3spe9Nx+s2mIgAT+6uFNnMp+QNduL2+zIcOX+ux0RVnOnfJvvdNOmHGRX5Ncaq+U73MVPEc
tjcw2zc4L669A9rA5xrwWhGqz/IVUpSXAn6q3vdz/SlxMrPMwWK5v4A/SYe6B7kyiZEZEA6g4IuG
4lhSvqf4+QwQLfBwQTYuCFK/TVor6IOTghrtj8XjUWuw3tXM3G2K4+1v5BuXcrhItyGPPKnnS74A
ieafyr7p2SfMnjwb6e/Y3amD8mvGx+6vcb1XuU6p9hla+6mBDuSDYme69MRGEcOuzH9qOEio2L8X
5WbENkjF0DGSL918iiNuiF+HaL72ShQ/P5rGYbzxFP1X3isf7BGg2tRDpYzY1Qzl+jeZ6ezkzqQp
UZLSyDVYXnzwYxQLeX1xcL7sYzpNL56N35svLi0VuZM5slGmIGRl42UISGhyfqOvyYru8irb6eVw
jhZWnjWy1e7RcmfQ6XRp9W+7p3aAUDCPveSxS2XT8avvyr3P2fOVNsOu3N0Zs7dtfcLrQvmVBTfH
6b5QvE2K8ZQ/USf0uoACiPeHBYRZKGUtOybElcg1qYSicM8w4ey/X3/vqqM/v86UPOBCfCtBBLfs
/WmhZElUn7OjBsAAMEm9yOvyJ4nUKjwA74xYQVs4rYDG4f4ZmgVPfJL2E0P7muee5cGYaR14o/ub
VKcpmj5kJVXHuYdUbSMLLreQeu57Pf2l+b93NotxblUAJgn4XoJ+EIH3el5t5TmNPHm5U/lktcgf
R2CZfUvWpwJbTgMawuTuPFfFpCqj2k9FOa0Ll2KMS5ky9yhtsxH+t7gdY4k20yOuxapxKarZHqAn
vpGdJU8Q7CausLszVe8o3axmArZRBBCHBUtL3aGngDOom2ao7qG8OOlVFlCSJww8aIZxlDQSGPIJ
D/M2xjkVZMyAhKDXZFNL1dMMCp35YGbAzr4WAZJI/qTGJfVDhpGv5QrAFxt4rxjFisnRJYn8Lya1
ZaZvoP3d+L//xaowrB0YNtrLV8vuNF01MOAxSphJWTCdM0e8Z0eH/vLptB9DQj6xDDDYjtq5LHaM
HP5IyVxed0fGiQsiTbprUvmJp/EEznhVtgMqnpmULOh1cOyK6jZmfGPotx3BQDmMJ3k7ddGjedM6
Kpxm9VHMSBwnjxAt0A6nb9BzcrCM0Z1uxhcmhfHyw08yTgdDUbZiCgeCNqBX8YmyrcbdTNyldG8W
O3quQOL8F637Pql1Xt+3YNuYCpQiPw3wS4Iw+6rHLVEMebme4+UeePq3bLiMALuhod4M2q3YEnlN
GVSskbtpHDJOIoyxgq9KG2/kPIkFhnn3rHr6Gsmlp5SzOOeEsSXT9tG8r9jQsktlYzv+cD9Hykbz
tM8pJUKez2Lvqs45xpQjKmI659ukLSWvWjHLCd95Wb4MH2I1xGzmXA0k6ApfeDVHfvvK7NNKtrv8
7vCWKZy/0uFZdujSlqfxRr5Z6dj4sonFrqha8ZOlwKKHG2PO0KLOroZe6ijSaWUGiwEt900ZjcD0
tVPrtz8NkyRjObzKipiz8erBxi9HDV+sqq9WMX3Kt8gnJayfGH+3yh99hhgY2/3fv8gVyTs0gyHI
+U737W85+GOa7HQjv5N7uL41Sh6MGSZIdoW4wtnWz5BL/R9X57HcOhZs2S9CBLyZ0pOiRFFemiBk
4b3H1/dK3Ff9OnpQt2RIigSOyZO5c21LVT/kQi35ml5/GxAGszZYtv/MjlB17Os1wp4wiffLmhGc
NbV5kbxTzQ4l47Rt0D1aP5Mb/MgWjCvvz6dMOJkOgaH/BOvKmOnyTQ6oPL6l0gHZoQs+4m2u+R9S
w16qHoguH3wvRpn1ZU/Wiww7O3NXShpeQ75WC9ShCgEuCX35nfysCTn6/y3VkZoeWaV/lmmaW+ZX
VLpvVXf6r6bslvPfVIZfU5Zf4xGQUPWu5eWLPFpOpMsa0apbs1LeMY/9schXea66dwN8opm8cvl6
P/yunxtI43lVPYY2+CY9+fJJQFK8Rtw5I2ViwxrCTWGFt505PvQIqMsyXBWqAX1SPfvR1fSooRO9
jJb2EwbKNbW+OgJd2QTygJFUKTHul3Rb5w9M7T+RGMjin7CxeO5LSjyF5cIntbZIXvFHq4GtddNR
HpcQfg8+nAY6RWj4P1MN23SSbiZikd9Pmn6D6h0NPuc2eVF5AcdL3vpiV0nqiPx3RbTF8fPBq8iD
z/mzBxFhgI1KZvjGbIovlFTb0vduAoJ0bwxf5tz9VbHSGGxCSxLNSVW+avZhoqBSeYBKquqdDoYr
5kKsdfNnyCkVa77PerS3XRef5CnIZkkTOu9xHpB/ay+sTIQZzvuoktDsdg1MAoMzMiRaTt3Jk4vj
jLzxRg748sPMLCl7QLNhlS/t+ptOJM5gnKLM6VlujrwHPykOU4MRrTwo4fjbjs2DbeF4yueVB3E4
e3dGvL2N5FGjqiiXR65ZSBOAw0IN3/k1JPvIKaSesQH03FNbuBc7rhCk8JqW2Twh9aDTjmxMzc2Z
o/ih0WSuTViSj3/y6ccxujoRjU+8Q3mn1swF62i6jkP09ay7YLO+1b45WhlusH3+a7fld0FY7OrB
OVARy/O5ZS8W0jaEw/aolnDGUvVT8sipRfWL0mNP15EawCMi4SIr/L9J6L6xoC+rs0zYjgQNIgD6
vsERYHrEwk8+92zSVCVfy14kc9txaeBXMU+jWSTyF3HJkDiXLKOqUBLb8ZcCd3iSEr3fknvoowOb
wUlqRgHqK6Kg7Etmql7fwsaBfvfhGudS5F8UBWT6SsFBto3B4hIqE35CDliJJTKfL1FBr2vQfsi2
ZnjUGDwsdML6dkkxLelWClwVujp8Ph7kSKVyXaXMWVKyrD/lVCqHhyafbhWt3sj5TFK7UgylVH9r
0yjtpusKezKFBEY7FF+l1yJTiMGqtQdJrkj/dZMqV6nVZDRjNb7++C9FLN0XjfNRQjOlkCd1Q0nc
2LZ+HwdkL8kFSwlBEiPy/wrVYqBx1KTEIL+TNyvHFzn7af62D4cPKdbpyBukyGubLwjAn5fqpdxd
/S2Jml+JToRl7hqQGuJ3UaEY4CfcwlgvSSOSKlLLkcp0rk0AT5rTXPK3pKe+dpeq0VIHBnwfFxb5
YJIwpFqkPsyiQ00jKJ+TYJ8v777MCWQIheQRMrikqiywTeIhIHGbRSIDRAufpZJ2C0nbqGn2Jem6
Vqd1LBsPo9Uj6Hbv5RWkICPXIoFRaWukhbkFVZr9yu2Z1eZYJ91e0uPLtZWCj9cj6O6Lp+WMx30z
/fm5HT7kc0opUUOjUQhgKqQ3JSVmMrzfJeFnV9l6mIx7OUMuh8Z5dO/H5G9JMnRV9yiJhhgck1N6
F3lxeUU5/I9psLPr9thGVEJJ4Ev5KIzVxyQr4IO0B7MMd5K2kjsmV8wTZiFWNNzZY2UjPjQZp1yz
alKuOlJbuZ1xNuypox51qqZSaR2a7EtpyFYJfyHCWwygdafcJpnyOvdk9ozmbrnliNivXUwj6X9x
qwi7WB72/qQcZbOcmaJ2Gr86w4NMbvkRjf1fqeq8yylXwhyZvYGCZwthsBSsEpdBH84fWCLDOP+R
XdHNSCPNr52qPocU7sH3gaZUP5fptywUoXqaPftFQgM6xCkIslqlkut+1ZXoIaL3WULMbpzvx4Zm
zE7Zwom8Wao8Eh36IF2T8iOSTyF1wcqRYgzN5Pa7/HlD+7eDm0N3QusD3aP9Q8x5UN36EPgtLbbt
nxT4wxFVbvQplRZZNQq7fQMbLfu2bmkbZ/LPkiWUkSczS9KLpTKBhGgB7RDTkILMgk9f7Z9FxuF7
GO/Uj3J36gjFF/NFnkVpl1NZcZWvzSraZ/l4kN8t2jG0BKEDz5n3IrIl+Wv4HyALpr3M/17umEzc
sboPwvG1TsO9mbvHApKbJhiEZ3lRSVIWsXP1JgAjLDLy1uTnMnHq/hPd66OxH+3pW6rxMrnkF6LF
kazG/Nd5yQoX6geZY4VGjZ73gi3Et/zdqtO3YenRyoLAWARy8rryADmziKgqFberPv23bCL47dXg
Vd55NHl3LUStmdy7XHy5Rxrqr638bXkRq0jp4fB5EMob2eQkOTyUBebWNa2AHoXuituWf0kKymGE
LOUO0DHpjIkK5zTJQDaM3dLv7soy3bhGjLZE/0kpzfmsa2lyDv30PefoRQvZgZoF/F8diWH8Q9/c
j4f6GIV3RpVvpBaQdNZPqMybyHJoM3QZT823ZK5Cg0allZmNR6IBxLTIaOQwnrlXs6JNhPyhpNmX
D1DrzbbqVFyWiZUZUMCLKJM4xj4Lw0Pd4Xf6GaE1DJjQoyydLKXt8O//kK+vtKf+K747/aPcEvm9
DAv5fwIFdHaKu9CWW0DSe2qoIjqkCntxxxHrtJPoaWRYidpPlm8BbDaVcpGvOw15C1ET/UFv5qVu
qwNNFYtGUJYbWftlCfFm49wi6pEdt4adp7jlg5k731IVlZ9JzUSqo7ZiXDQm2Jz3kJmrpbBf5sYt
xPSd7LmyBiyn4Vot3jWUgTxXxksc2b9d2u9mdzyK8EqGgWslNBd3Bxm3c2pdgZ2B2OATs6hrCBB7
rlDZBkdYKru456LKpufN+zTLjmFSvPvmNzf7WfaBQvYZmUS0K4UbSKebOTfXce7tZWOTI7j8QZks
MgcaGuM6Lhvdb3KFpeIh/5eHeL63ramEyPQWwZ4oAKiSiFhgJ1lgqbZEA4m63F7nBmhBEhEyeqVg
pkmiMprfatO4jYYrvd0U1NkV+JWUgCSXaXb2XR1ArpAgmZBVChe9Roxk/Pad/RAp9re8SVkKsDtg
nFjrWelv7QwXwlG5ypWUT+nb7q9tqe+qu9xAeXgR+9RNLKg4//N01XwwoD7LHmSXA+LO27wfIDvl
v1UYPNipe5mqEtKkFLmGJWhwIKvMA6Zi1E1kasq2E1gtKjoCkfIPhRj4n4cYqYJcVHmfMtwHGY7u
3lLsZ7lx/XRJPeXJSpINPU6YrpSvrLuy5nJmoal8vFJTW5GwXEpxyyInW6XbMF2ndc+5B7nc1yLc
INkJHmJfO9ZJtm7J2boiyCm6EcnsP/EGbM9NFU5nEYnR7/Ep8qRwTD6bmh5UNGGMja7DEKU01opN
GYWIQ4SnJlb1bf4oq5PuSKhhXST/IGdM2fhSulG9Nn7szOxLdpxRd571esn/SCZFgl9k7KskHp+W
ZA1PGbRclmn4UtzpgvOO6d1ptziGA174UQPt5X8WSLkKWlj/rcGefUtMJldXVkhqXPiK+ye/0n9a
CCnI8Kd3E+0c99umfczQ4ZFQn5NRuoR55M/DCGABVQMpUcmIZbmmgdVfyRVd1iUpdTRBu/KncKlN
ibJpUQ4lPkeSYH6QXLrENJ5LbOzMwW7w8xupJtA89j1EhNpllj9Gxp+sajKPGnd4bewHubDLzZMh
ORuhiFikaDYXdPF3+RKcyTv/b3PDnuPZbDEcQUygKieZhRKlLAscBT15aGl4R6qfFPSOluU8ich7
2f5YgUQbrPZ7rVU/w5SZo7R/mhc+TB7mrNw2OWmI9F1v6Emti60kv+S+6HNIQeVfuBN69rGwzJ28
pPyXNQbyWZIjACsYnHJVG9e8dfVis8w+hz7bjBY7zhByl+RjLuOLtYpOUbhMv4HR7OJkWJ4qTx+Y
sGrlXCeaSmTsyQTJpKdUy7DWYMFnSinxo1c6T0vAGFUreUXJEUaxewSQtZRsZEYuVXELuwWAuRCH
uTVyn0APfEnJtGqKe8dK6Qv0joOtEOVTByGG8tgp5TFKn3zPBynVtLb53pOx1zCMj8lWcUolcpCO
GfWvrivqFKH1Fblop7rxOnChdaPedQGiUuShY5/fKVDnItn7YUhyKYcfny0Uf2HOVgUmg+L1UoBH
M396tlebpWdgMRM/FdrpLtXorPPmqhTNa1LFP7Xrvy+vZTPiaR2BzTnTXkIYxT7sFuVdbmHbk0+P
FhhNtS+/vG5G08dZS9W3hWHd0ET5OYv+1w9fS3yQKGS2xInywQKclJVW2UVbqV1KDV0+/lKY9Lq3
ZtjKGi3fSlTx1PfqIj+Zw541cl5xoz9r8u+yWqdz+pLqQP/+7fYV7boQJm5EFrPUyMyATFtrPcoL
SjggEjxKNY8+pziZdrIAyXSUbRfoOjmm7EkKoPK4AoRcZqKlIJUpG4koyI222CqRe5IzgzxPToyo
Xg9JWeEkzJ2XpS8ahncP/wEXRSXHUKn8eWDhMP6ELVH8ymSU2MpNd1Vaf9tjTBs8rDPug6wYHT0C
MkBFy9cmB1PHRq+E8fU/i4nEE6KBtSC6xllz+5/MSD5NFhrXNrSXkmWUw15yZix7xmWZtep63fXx
3TjFv/9t6XHgvo/8XDM1jLLqB2PIMLvmfBbOfxJqyLt00segKx9ldyGxdCAJt5fpIQ/Ddu4X4T17
jjxQ1g43xWLA0xHmkwWQWKJJbyu2OhFhyXpTTu6mGVj/u5Keacq2Eb7fxC16lG5A36OQZpnmsW4Q
LsuX/CV5I/pgHRK0AabtAZx4/LeoEnQFxXtGWXQoqtsRmW47vBba9Edq/J3rzQn8Q06FEvZ5EaSX
Lr60HilQuU9+2FwaA0qorMM6XReMctVHeV93ULD5JJwxxqTnvLEERXXUHyEc7qTCKCuF3Cw8yV7A
D8uboflsiYNMV/uxQA51wUOOGEMEG3XR3pk1ZnYee6Evdnn2eC/DUf5bpE4yyGUAOwpMlkDZtBVe
XEQg8oBF8pt3okqCQk9CTtS+tFG9FvSK9TpJUQbXf2mH2p+x5Yi3csslbu2d7ti1426pSn8oQfYm
9W7ZjUTzGJwLQ39b3paZTp9tGd/YtJ2nVofglisE/PRnpcEVo1YoG73UaXPJgJNbTqek3JZMlhWF
FmiUMO7PccdDNXPmNGgk6NznGyVQnKPuK/dAj/VNG/jAMQsFSmNfmetSr36t0MrvbQ0Gfqwes7Lw
77CNogdAwbHCyd1t58CRAtcIyxXpjVl8qsh6rk6d7vK4rreOixOy6dXxpkvUbB8NJs4S+rRvBjRt
QT7ER8WvFaDU3Wqc8+AKTp6RNtyHqM3Izrigg3emEZSnAmm8jkR2UpXhKTS0X6vUlGNppvAMka9t
i7A8mXiRHUc/EeqwAdyoydzdiApl1G9Q7r3V3Z3OB1jBPMJ+BTuLbdz7xyxDjagPZXjVhmYVO3DX
MR2mUQx0aWjRpuanvQkbnDetAMdkfbYvpj+aN1o5ouLqrEucKgIP93ap0T5kfm/tjAyRo1pvrbjU
gUXE1poDH6DWlaPkSN/bBy3T643meDAD6QuhBx9DWkUvXtK+NlZz0L7HKd3TgzMfwm7QOKXSF8LB
34cBdGlG49LUZHhsLHV2hYRIEBzSDWaR4+2EOKXQ0k3fVD8pFKy0nCC5qVxrDBg3QLvUFU2nPaLp
fmM0wGuyIRtWdTn1YEJdKuhOfDImirW2WeRbWwnt9YRJLYY0rCst/aH2EDwbmrdpDejyefoM4QWU
WW5csrQ/JtFkrjx8oOFAuw+aZww8rv7u7PSOVkIN0jyNloOmry3CN7Wfvgx3PONWBSAvNOKtXj8r
FLWjJLrpnHJcIzk6A/V/1qAQrjp34Mkw+hXLPgxV9JPXIe5WXfYI9DaVzH++cSpnnyRuTRhHHxSc
Jo3VYOLzZeazGtDlOTcK9Gp62zv1FVYIYdzotZshUrsVMO1dExUvvjS/GOBAqgqfCqaC4UGJ8t0u
Pc8+fZiKyvqA860YloR0yJJJbqiTe0CV4z6h2XmmP3fulWtBI/agkutJFeT7cXBMDAZNCrsgnGhs
1MxjM+vjCWgsq3RKO7dOFxowgs+wb7U72rZJykxBcOyYAYHXb3rzEzNle9fSFCjd7ieCte34FXTz
2WUfW0VmhzasrBGC6eNBrS1AYkV5dh1k2741qTu/YzHN/BiOjjVjOpE3J0dL052SQP7zWZFXMTzL
rZD3HZ8dSrE06OJqsVIM+22a04tWjOYpCaotoBvaQqoSUxQA41qvb8LeHlZjYDxhRQyymVNy5NO0
GWLCMcQjgCoqVTnFT9KShyFy1F2v0i0RlMG6jhFnamD15yq3triTgZNokNbXQ49PcH3os6w4qFqW
r6w8GunnfVBtU9tHvDM6S0g+8i76FsSdrk7TfiTUmrWBTqkCdHPXd/He1/ppBXjka/7T6+kNLC3u
EY6JQwr06BGSRtoOOxq2GWqwmXURqxnDsCsNhouTx/shEIfDBCVSpOovA+2Q0miq0rZ8qmc+tWM0
zopy+yWZzGZtpnjqYlBR0S87+ZQVP5W5oLtweiy8HOnKXCk7FYtv41pUE+4/IWYv2QgWoYppTayH
u8xBru+PEJK8Gi1jpNEGIGYDaplnAD41bZOPpbUbkFaGbYrU3MCPBrXmLtfeTRLlJ9/qt30KH2AC
MrqZreBJ6+YJ2buerc1oopTvzO7as/QbFCLF0fUbmm+jYVf0GpZFACe0AVqs0WNl4NKBxnBIgrp7
jDeq5Ym37Biv7GqEuIkthFl6/cpwK29TOhq55sQpUKPTc2LFXQbv98/zaY/qsHPK0hcjtYJDmnSI
DSbAC30wncLM2QxhHaATc68lnedGDXmyiyE6TinZ87IzucmRt7aHHHfOO7ZMbWU7VBdT+thWWv0Y
eurdIIn8EOoOSt6Z/uJY2ySdqlPTyDfQu4dNY2svdkV/eMK+T0bAD0uHCY4RhZ6bH16lQoq06suQ
5S/agHoAJxglTYYtSJdHW+ldcNMhIGe7+gN9DL2/9D7wOTQ2rXLnUDJnCw6eKUF668RvkT3iGo0J
0OSBX0ccf6vl35bi7KirKa11VWrGn+Mw1BSASeBuLFrc9b/Cxxm5s0FxNZwQfEvbz+z4UaxT4e0z
jBsgBBXISYjxp5vyrkQL9GQ7Ngu8Ox6QImKtGUNvj20UgKYJLs/LqmOvKbu6M5/JAtaM2rEFCneq
4vFRu42bYpsSVBIKePEe0O132PAOB2gWZk4o6xnO1rO02y5VKHaRwNtG6dW224NrYM7qTPd6emqb
KNrxsWnk07v3zrawo8vVj8Zvt/FUIhOjtGePwRd4oHJb5y9Z0OmnMkv1U2caybqyVApqyXgqO5fl
podYZuHprgAeGJl0YGoL8gbAU7zU2LmWW55y1zgY4zzsaTW+FhrdlKMCAsgGachmaQB+Va0ZTycQ
7BzWV0MYdEdCf2+ljxWu1FFXnZbXAbydrDByhtZoNK94pLzlJkhGk9bnqtPeNTWYN3MGuFfVwKrT
KKWm3VsxUEigbtZjiQpLLi1opmwiytaNV3M8zQ3Mjp5Gu1B2Q1LfAKOgUQgnNivS9q3fPg0wDtdh
mj6kXQr0U/4JDb06weChVS+pfiuTcBTqwsVq6ETRs3PfxOaxqObm5KlVc2rq5ILTIqRMDkBdDBC+
S6jt93RMFcppzOMSCG99tFArrECMU1DWEWrpUPC36arijJD5xjVN5rXpcp6Yq8rYO3Z10B3a+TUV
QEWGTTbinazeLpmO2mYo+CHLlUN8qlbDlrtMZlmuYpKFxU4x1Mdh7uMt4TQ74ThQ1Tc6jZJ6TlOv
bRQt5ze/YL1KQOl4BbGilrA8lMUJ7HZx6guLNBLBVTphnJEMo7HSQ2et6/AdxxwvwCJPMKHJbpyh
g3hGiGjM3bdlMN5woDibqJbKmr1wSOADFw5DxzdfUpf2AtLSu9DAN8lT7hDIINkdd3Pjb4ZZe8pc
zKVyLNwKlAEySvrS4dhVkiqtrSbZqmVGQaGf4ZNqq3bUN6wTBBxhsSrpjJ2mpN8mdLOsVROsUv8X
CFUM/5JwR7frnWEAmQSMnqVdRYPDMpeeA/agbxv+w0qdICeGTQpGuKFOG5jTyiSMXYcK5imF5BYH
d2O47TnuwV7lyo1hpHB7xwaqXpzQD+Ofa2P6jueZJoaueLMJT5zG3SmxIbQz9qEw0I2N00TbCc8J
FkDrjBBYAygbfygpVJRe4yIrza9mM7I9Q+UamR+Rxh3qPO+utkZz69Sk7wTFaE5rXyEwSbGBKjsb
pwD8KbPwlMUYM6ovdUqb+2pi2p30PoONMhY9UEOd/Oh6+akqvyqXR1kd99uJB0bf8mUaJw4wHHnA
vycsz420ir7J8jrYSPMU8l5pSLiuh5bc7xwxA/o29ow8GQ6zVztrW9Auhu49acN4G+A/wPznGoyY
cjZ53RCcExsknbkGNDCsqxaLDK9r1g1k4pCtYcrjaauq7W0XB+S0RqQxZdp2eEqSaIybfUsmVJeV
1bMxWSK4R61jDdt4yP/6yLnGeubfBGG4x/AOeqXr/yaTdz97P21Lx6OfqM4+mCcUpsAaxta8sIsr
qzw/h433VLropWoUTdFcHlo2e6zYwkMbUHknN59u9Rl4SeGc2AoaLd/1PUqVfGgtfKOit1SNndUU
6Nu2rN7cbeVB8bHiwSOuJNJJdeMmSN33BheyFX2qzcnNvbWp+M6+dp8DsiHrljrjqscm8tApuOqE
NNiYAzVgEPzYVc/OYerpN8nxx6Cd5tXCWZcTscNBsoa7PZIsksbWjTab1nlWWLzySTvnCPRReM43
drXvJq+8cTSr2spaPgVauMZ2TF1nncYKv1FAXq6LimohnVDd2p+oJgcmKKX0vnHxqejA/aR4+hla
+uDUWgqNqv51S+UywK+iW+gQDQ0JZLDFvRU8NMpT0mBM1yvGxhAZmK4UOk4f85nE09lyvc1Q5cCp
2xoWeZXhuNy766w0X1QdNFeW13e2pj6ARcfZK2Pjn83yROvPazYNz1XWvvlDBj00i04J/s0sMcjx
/QkNhDnWF70itJ/ltA0F0YCYP/8qejytsCbJiz8tGjdOGJtbtfZh4Kdr1S7ijdYPZw2k9sovyKSC
ArsfS5tgrcJ6LUGJiyJlnapdvZ7i+bl0Qq6FKlC0RA4XZehtK7ve22PUnvQkuDic/1BaKRzTymBa
W4X/Fanz0cNPauOp6apQvDujHdst5bhvZWhDPJHBsM+6dVT6aEPLBwryEotOJJYbJe3c9ThHJAvJ
zO0C5ZATOR3ayv3DlKRM/RlbVYUwFSFtyXio7eqtUTtv7Q7aJja1Gy8uHofGRSCSgiHXm9vSwEpw
HPv7ZjCvXj5fSthfK9/BfgMhDXmMbaOZWIQ04CnIsSCato6oDQ61WpVwmBAiufssHS84Z5+qqX2s
devN9pJz24NAg7fC1l/d5JbBX3S1aw9XVNdiqu/97ZTS1YmFodJmN7Zq3SIIhHJYV/UmiN17spsr
vO76e8Po3gNyd+uSrGXhWwQBsJvJWOjbTuHa+ymy0CSy8zNQ/V69Rhh26TG3m9pN49ffeYwlEtA2
faVlZAH6srmZ1Q8Hv98oLc51kd7VumvuBi9oVuySh1d9QiAaGUnHRIWcZnvHsJyird32/QanHJ38
Ywg6Ken547bb3eOog6nXTzcO+qlQ8FdtnOIts+215oJ+bKZHJVcpkjPXoxoroRpDji4J2JJIPK/m
uLtHt781C6CbdMTeu4p7BGiabZuhu9Fs5Ix9faMmNPzkqX+Ps27Px/Z2SmRvE9LcK83RlE0R4Avi
6JW2mY3yNbeaa2PUiBGw/cizKaf8UG7UlFiuYnzveJEdDUBYS4TEqs6fpsWPjVnfVbH9p5uvXkuA
zxHjHmDZwcvdauvSgQ8r+2wqlrfrakwjk0B7YnW9zJMN4IxsmYRgvRVfIgvNHIUWzpN1soLrDzKx
X7+WB98kldGWIOn9XR01N4RUdgwRHGBLRbkdEQmWhBvkMPUqJjjUMxarCpeJVRsC2BoJBmyWRN3k
I2ntw2iBqQxNmoKCc90anCaiaYdeFL2eAm2wdrTrcr/8uCDuopiclXtdDoW5V71VCnuR3lxwizrU
KZtH29YbeEDryAJypuGotVKTmeyWkV6a3P9wcFOfy/SlsZGnJMVRo+lnz2mnOf3vPwp5sP/n2+UX
paXuiri3Dt0w5PmujdsOp0dMAtbToEvivfz3s4gc+c1cpxH5TfkSGyafbVByRGEDnW2cvPq0/OPm
/d4A4n9QbO9aqfF0MLn7JLVJgldmgY7i1DhT8R576sVWs6fK7NH1ufYpjoBtaTSZ3NM8GrKeTKck
d+lYa7HoUszQw4w3Bnbv+Nk2genoGQbtuMVrEAENHDBVJALxgEhRyYJlQ+7a6fa4ih5mQ0mBpxJQ
F/qHEvI+wJx+M2yDU22rW6UpcPxx4GH2YX4EC5qe/Ad6xXLOJIRPAOCiNU4A93Hbqo+GeYeqBV+H
oYB7O5TvsaHiNDoFe7z6kmMRhy6WKytgweN+6kZA/DQiDq3ZcLJNAfY52wmu44AZ1brp8xQ1on5V
vfYpz4oLLkJ0PVTBQR3zdt1Xirr32w7Qrxndzmacb6ElU3Bixq5idHizraVHYOu/xA1Ht4Z/oped
sglIs6yqtiO+t359PWu29KzC/Ypgq6n+FShevQnH8kJsRvN2oMcbcC/WCr9AR0KjS+xn0Sb2i1vx
/hA/Acct7ssCVhr0Ud3xr66uXDWWXPQP911Q7YvR1lZjNr1Q2asxyApuvZZT5uTX+apwtW8EHx+1
9ZZpxISIf3mD3XnoYhq+Of7H+V5t7a1S56gNvGFPvSJbw9xVZnjilWF9zxbVMHcK/gzDuk0VfI3o
P9tqSO8JBsZHJfiFQPqcu+dmIM+ke6TE7Dw/emNzAzQ6PSTWFiwr9jAdl22IyZkoA62KJuj1KN+q
+rNrFTdZBYXcqshCldas7OXFM6u9CxtYzpJdxhLNOzdu+zhVVDIayIZ94D4uNmlh1N4olKnXLRyJ
og3zdekjYBAvorQltvAa43G0ip0HZ+poSKxfBcp28oNdMtT3VtyeYi3bUZtVsIQgCQgVjbmPwaYy
9u+2SS0yarTfGqH1arm+Q63Qv2ZjcmTY7aZn1cOdwnnLHssgOBmeOh8c261JQw5nVan3Vje8TdRs
dkYbXINO9dejQp50BIy5ssoyOVs6lO8o0e4I6+sTlhl43iYlrjJtOx9S2pK3Ja+8rUE2rvrOH3b6
XIxnNv4rjiDFvqvSMwTtcNPmwIvcCit41beeArL0a1Xl5KJkrEMKQmciF3DRjpdj2u7NZH5tbF8Q
olvw/rNfks3pBotMfTbduykk9o/DjIzcVOM/pOFw5ytwj/Fgxcuq07ELNjsuuR9/5sVkbdEw42pK
jbCA7l0FrEz4ESW7xpvH1WT17q3Ltsq6PSADkG8rPSm7PScbMiHT7fKI5eeJk3KYLzP8KXmwuhnF
WhuncAwxAXSrTLRNMyrRzEGism6d6bOvsPfUc928Xf6Bqmj9+yprxH0RO6/V8jN8Kif6juq7/++x
2Uyo2LsNvXW5rUyb5dd11FY3k5GCTHS7BvkcLz903odZuJ+4jTJWYtDpI7aSt7p8tXyLQLg52/g7
Lt8tP4d64WKjTRKC5hpwrkwQ0uqzG+/+fY+v3LkIA+s4aZZ+O3n01swB582p1287PSAFHDmVRorQ
xSX7f38IjgeoSZLp2+WHy5MjKiYOcdyJMp+Nu4QgkLREOQ3yykHm19OG+N8+qnmKCFIesjyXiTPs
/BBniKwzvduE1OhajU134xQdnzBWOcAU8pueQXuq6+a4/MKYI/+2tRBu6GN9v/xoeb7nmd9KmAeH
5bvl55WPGwz+L9pmeVJZDOYO60gs7//vy5r6cAS0kNxVM9BWlvHwDOEXL4ehK256MWZpzQkMMb+M
EI2DKG6HB1bw6ljnHWfwKPU3nJKzs+JPh0RhmcPcrFp3g/WEz/M+qlNOfSqlgSIuHiCvEHKXoI2t
uszp1EOFi+5jZ8awJYBtXNWmrneBT/sUYFEFzPOMBD0qgCn3UC+TsDlU0EdWPmqUtaul7zNWqIPZ
4MtB8gqfp3WpUP2fU5yD9PAqgWSSEqX0ifdu+869G7OwUE+po+6G1PmxwgwJ8H2zC8bZw2ak3zQu
XWlV7jNJojP17kGYzqObkdHwSD3kBOw4e9x2sicnGNXPukoBh5MMc+pBpTICpCTY4j2Bc215Glyy
MI7v3JVBt/P86KIr1l3S9buhmuH8pMGtbmO7oxiPrY9lVlIZzhodypuPeRRdITQmNz7JCbsC+q3Q
sorzOSWeYxYQ1XfBfGmShGfVLryDpn3VM5hWGhCdiI4ts0Opn7ivfYS9qeaUx6xL98aYH7zwOqXp
sRuU9OBa/sG21WBdWhM9K5SCW8u4c/L20LXtmxG6d07lDlhxNyeMFFWWadZBiu3PDmLYNK7PWWq8
BpVDnM/t5PCF9oD3G4z3lAEJjVtat3PkhdQdqABfkhGYz5xyjkLoT+47OwDBz3vyNs1SPBq1Ww/G
kskpaMv9Ng2cbxoghMbYXyiyPCtOCTHaeQHy0Gzh9SBoKTisNy1rmRVMMNerS2tX56j8NFKoeCO+
DEO0cZ22OzixcotDU73JquA+1z9jH4caLOZDDOcdNu4Ryqj4/noNEKiRxO7K1/HajLTpRRmqZ1iZ
Kb4wVIiqTulpG1U3NN9zEC7zb4cRGRpSgM16G8Rz9OtmFg6ShFKYtOEhWPS/4aTThcsGWBfcaPoE
OTWo8JtNd8tmfSpCTkheTx7OoEtnU9IEzxtBkOSBTY1IjSJsRMPW/jilpayCSlo5cxN1xrw3qnFT
5FF17ECXVdRB64FtM7Qkme21pJ+n3TB3+5zCzvn/EHVeu3Ej2xp+ogKYWbztZueWWlIrWTeE7ZFI
FnNm8enPR58DHGzA2zP22Apk1Vp/9ARI0Oi+aweO3hEEVIzdtRfJsxzSk+Vjh8WNNOs1otcy3imv
uVl9HlaTJkWlOEF9kWvwUfl2hn6vucVxsYcevYwEkGwkuNQ+GOgBLXq4wo6VmMKUj7lo4KTpEs1e
zbJ9oXNtBYreZV6ne7ZfdKydYO2UVERkSwlCl4SGNt/61r1T6Lpv7fEclQVUACG5il60prWuMChB
yDsHry+Qx9PimS/ngrRb2rMZGOr2KJsG/4ukeaPtn3xV40pCR81heujq6X1uog7ryfxppm0o+Sai
J9B7PxthwuetLwMiORyy/4b+Kyfzl8TY5NGnaZwoSfEQ1fZDTKy4bxY/bt9cJ8+p2W1JiSVVMx2z
YWvauNJND3C8kzXVZxG2ewAqiuhcK4Ntz7Kr5TTEsVS+uzHB9y6VQ3R9s/iP0uhvxWR9RP14IEq3
ORHgAy1QfeGYIVm8Nl+JxS2P0+uEZBe3ARGia/uDYy/kbHvle8akbUjA+1lVpNlwBVfDFVtsDnLD
7OkOkszZ/LkDwVWePomccyTRCR66NWG+qpr70tKlBC2HoYreYbdbuKBdH7//+wSHJUkpPFMADo0I
KNw0/T5Y2/z65lEZcZjR+0fuNhHjjSNfPBm8KphdGN3mRno+LWC3pekeuQ/Bb0irPGTSuzczqTz1
QhdBE/9nJOqpb2EaAhPaUFKftT69RgE8VtBIlkLXqw4EmMT2t6DwUAL4zRuwBHpPcBQSwfn/PWQE
ZQMJ0Ek+6jAV+lPiowFHf6JIFP8OBYkbYhoZyKhuUJEMs57cS/eFhwqpBG0rSjmbxTVo/SbrHCQV
QCVwPlKzp4CmS8DP6CGezPGX2/ZNSOEkLYV+2rYb3wT2LEG+iWfS7w4t1wlOr46/ajD5wYXrpKMG
smghApqqs+YwJqMKXTPdB37wUEFLbvy4eWMqPPk2VKz9vgqRdEw5sef5ckeTHlxr+2QZ1Vfg8WAP
3hMS7ffGbv7TCw4zseTHjjwND8XrwTZfugGpQPElVcGD389/wfEehnhX+eqLAe8yTP5pitXOcycu
7Dz2t0Rh332EQUuu7q6f5RiaYeMyfZl6Yh8bp8MQWXBYZtONjKSvPH8w6ux1Nv94bYVEZCxOsVtT
pGMSwNHsBx98HpnsLY+dg0f+w44/gbAPR+/rOv2UZonrPSa9GMNuwHrjxr8hS4+ur/kULEqdejV8
DH17rVSOSJKOSumXFxOFhReLX0lgvdNO+ctVPB5ijT2n+n1DMvZHMI8dKgS+G3Ni/K0743Ngb0F0
TZZJtilIL6En45rTIF5YM3yVvqKtOFPmjIn/XmYjjS398A7IS4BU+u6A0WwLZd2Vq341aDWo6MSj
DsPeqvzZaY2XysKRkDCy1B3ZOsQSV9Qmq+UrqqE5+cBOAynDk2/9FRE8WwrXkzgMRW57px1I72Tx
VbfcmB3R8BVXCzVVTFAHT9f73C9oUOnbo+EOnwRhQxzZ+mvyejarMn+JrLYHuQaX5Qrbjqg3WIsh
0w0eK6CkkzU8Lo2/U9klA/ozTQA6k5D1sqG8s9GQ63RI7fvUEltvHnckO7tbAGfzUg5vejYfA8Et
7bd8Zb1+oOqZnxhZcR5s833KvNe8iXD4uRfGk122jDcopeoxjq8paKCE0ozceysCj3tO3OJZvTIh
P1hxA4RHUPZ2qp0nzbtrlaD01GfQOPpDkWkfdgaeKSLGpza5ZYZQ9NbqUIz5x0z24ab0jP0cdVcf
lTgqM+bKia24G7w3y+XVKjT07RKstcaF+x6XRJJVOcQ0Jp8vcOhTSwC4nZXtyV6qtwW4a66r+jjV
xJo77dlJDA57910plYWmNT6OHgFKeCgYrFA11ZosgjTpQ5Ju3uuFPb1L9GdPD1syVueF62LuUo7H
eDdOudoDT19wX3ebfA7EWsCOMQo1L5iLnNSA4GqwQ7ZJor+oxqySG6auiEoyzAa9OP7LpmW2zEns
pEnpBP6PsuRTSRKCF6oRVmuGPa9Cg8p/9/kvwDECrCLkjbSdviCTXkmIfT55DyQjcfUBzfEcAnxk
D4uJX92Q6qvGphw5MHG8TTp+cazlbNfV70x4vGFwy3WJA8IKngtDfhfzLNk7ETMQGMXsOqk3aJef
hFlgvXF6Oksk27xguA7s14IgkairTqmcEEig1m4NHnYRH4q034MXPNN8vGzKBdebM2bbPlb/LXMD
o6i/p/5jsMbQ4MHDObD4J687KeU+GY5VhmTDVjvoN3LTXBI6IiQr26VnqKmy4KY6EAT+F8ZGc7SN
RyrD8rDWa31VWfg72/2eTfszsb2PqPGuqu0vQ9l/jU6NRBaXlTsymQ3Vl3L5stqxiw8Q7YhjU4Hj
lBnAwipc8hJ6O7R+8Sy2fiM330jv342luiV+hXosx+HNFDzr8u4vBSKLlWCWM9uPMV5zexJEPG67
3h44JdjuSn9kRS8mPMDflFu+u65zjCsaqSSiQDwfT0YXrVUYK9rrOifHzWHgcmIY7eKl681rqont
myL/trT61jRDfXVm8cvgpqZn8jFRPGbLmHMXIcfkAfylOvvBaDzqRej6mIfxOxqCdymSnWqTU6TL
/1Jb824TojtwtWPy3/gcFjtj7fISTX8YZMaAHTyAS1404S6KygQGl5kMfAPChxK9OuJVJozkMfIf
YJf+orxldoLVbP4DYNyWfn+di/zJFPObbY1f3Ky0BR9TywKuXfCnIpbwE/SThszPAXHRa4pmBOwk
KrfYymqCo4iJBDaso98VX62XkVWWATNCN/iC7Psqm/djSemb6O8Mqs95s7wHcfMY6Ogos5kAlH6f
67TnEBwv6Px2CAqvop5sFHpMUoZVfOCq+rKj5hBlmbFR5rLLXD599I+A5S21qXDpRu2Ae6w4W3sy
A46FKm3PpDIhc8hecmXy+cZvyAsVwBtdZQS4PplDwqqBZSjK+5Nngg463gzwSG9IoOSuNrF6uMCO
nn+nFHBD4QMZrt3JGPP/hCLyubUC/hpIjWmh5L4AzqP6843aL4RifEek7WMey3f92mLeokiiTeic
iuQ1QolAIOUl8e27MxVHt45Gkq+Xx7i3GSdaqoBE5FArCS+X5lpcRubTyPf29Gu1SxQW2mL5tec7
HREusJRz0LZ1sNOJymYybe2wHB2CUIB6J47ef1/EVPikjCN9445ME4VlxDGfjdU6vioOfE3bPcxG
1+LXLFuhVkIJfsYF6xIccq7nD3tGNRAbeqgD27xRBba31frEJqm74W1ikIWFZ5R6cA15BzfgdSqn
T3uo/rplD6fq2TeydDiylwWKqib7jJ4e2UMJr2bndni3PaDKIhtRRFD+CQMQEcRYfPnjV0CBF3lq
EGyUfyH/iJxbPzyBERziYNhT3/DiEcHIsWUAMxJGycLImqKmR0OMTw0ampBCzuMEPmcP8tVNuoze
3o9COrs0sPM9PtxqIwVbVgoo6GCd33RBfard4Z7Ojr2z9F+WIfY9SYlMhRyACaZMkDuiUBXhaLac
lcVjZ5KVnUiKmmeTgOgOFWQLfR6pl0ZDuw/zrSrz3aTHv/SpMdczl7P40O3q4O0hL17P6dsIUnro
LPkYZzGU0UQDoTaPqCqxV9fPwgLQ1Kb8LhOC9DusNxsnPsfpckciYxFuUzNgkgVWx2+pFn+SmYy3
0f7OcvocIxQkM92QdHG4m5I7A6gSjD6xnY2MQVmF+porpz/4xDOQdcp8Qt9PP6IGEvqSCsc/lP2c
gLgsn8syfjcaBUvJGaMIYapW7XE0Z5/cefu4jV6TBAy4aAYCdEf/b+COd3qG9h2cfhO/DKUo9utz
4pQ8I5mO6DfF4TEskMaii37Hi/W0sCrmSfNkkE23IUDsmwC+kKJ47rFo2ERjdXIW9UmVEI2H6CKI
iUUgif5vHCpOk3wJ0f9xNTdJE/pT8NyVzk/hZfeEI28z6rdmjYO08/PSJaeFjl2vKsGJfBLH+nrX
U1Gz/iJhd7SbJuZxfUHcBB+GNc45tvcf3n3Cclmim1Q+/KrowT7hujzVhutunH7+JYi+yKLvwdfe
ph+5Upzp0OPhZA1GsFCb8Rc0O9LEqsBwTW1HQFKblcBpZzUBMk57FNKiK5R/wfHFM7/eVUOUvnpk
yjHVuY997hHwVRyNhTTokgy7OXZ2Y9O/5VMY9fa3td4NsYSqjlL9tJ6do1juTcTHEwn0mXXDakst
3ImN/8uT1dHUFQr2md7WqD+TdMX9xra68UcUOGOzulLhyqs/hZY31zsbIqVtvjEjRBs84eZQfxBj
ZNTJctAjMKEema2GjiCbOJO/nfoIp/w2Zla3z9naA+wxVkmMXU1sCDXsoGazRalpQgx0VnR7P5/O
HTV+HAfzocu7VxlPIa6kv1S54ht9beXO1ZF5Mvzixyvhb7Pmdx5k6sHHk5qsKagLK/0lLcV94Fjk
2GfsGnL5W2fbuCPOPpruAyL1QqVPQiIcrnpKwpOx2yXRtTYEQmtAy0MdacjFykREoV4JfToqK0s4
EXFh5yPdUXmJgtyMx4+xEGyz9XD2YqyN/fDHmJo/TUAXSppVP44/28Tfh+Zk1luItlOAhiNu6kPl
FfW+hpzeqtwdj7J0aGJDWuEnVAmgsiS/YLiU67bS1xdTNUeZzw/S808BkrLelSXOCvVI/88e8g96
TePErWy98er82hvqWi36UdNNyQPTf/qEcGalTdyQg6WbejKnpofQTtRNqy9G0Wjj0r2wPiiTCn5s
P8K77nz6pr9tGvXskcNujJWExC8t2N6dkxRrP1DDraGoop1kVBzmnQYcO9lxcLfk9Nr7g7UhRjA/
EcyFNs6iNahokay0Mzp+5TIft/eufM6MnKuPEwsUl/eTalMTzXA+UtLLAAEl7qCDHikomdDfGQbc
RDWcy8Ytty5H2MRUGM8of6nCI4yeNTZURnXwiin00dpYaqLZbPA/czN4HnDyYuF+rldbcxATl53z
SgoR3AQI106LVO3Uy5J41C82URrGQX/mfsQX4frR1qhoDjRivknIhB2qvQgXHpqK1EqpvmX36eUR
ViYxx/R6+c/AavtA+PfSw0zalBMVUFpdyUeYQ+WxEpE9uWp8XbWHvj8I7fsno1qT3HekwPUPBFbv
CtnCgjXW05xV2Ie081kRwxwyFD9auYUqhnFPuWRfuFX/nzvg0ZybTm4oQCcpfGrm24JqHqXxf30V
aCTohHG47MPL2q9Jz/V0st3uWFeMU3G+RPsOiesE/gag1VnbGTzGsqLT1BpMZE7+jpx9TsydCcRP
ezt/rXmelulWdcB7NgNJXwxHHs4/Tv/aDu2no/I7sgpkZ/jawjkd+8e1y8WVXrQdXE6XfyznyCaF
9pFaoEuHjnXfFCMSFOoFZUVjrtkcSLVaRwqJWuttTFdHsh26fozIrDh1+Ck3yKJeCfUj27bdZojW
2vxjkG0atrZt7jrJN8+ag3fYQMleyndsynosGmXywnxHXbEwHB5eXpyhbon+p+1jGYqb5wguHfx2
PRxGOWZvNj7L3YhpLGYJG7DRJ2D+dq5Pc5wyf2Y5+jZnfAba3iE9Cij/Qr1njEUcQvKFPsqDEFoi
2Q4pKJtdFYckxp+0EkbwajtkPR9kkh4bI+lZQKdoKwYQi9jMtlYq3W0yDK9kmMiQSvB8F5h1fE1k
HhL59VLk0duCjmNLz1+wd8V8G4RjXGPuxmTV7gfKuObS9a8BBwFv2fLhqs581xl1DhQn7DWWyaO9
DvGzw/sLEORh7+j8adoUdsWMOAuwIlMcdGK+BlO6mwSqJzBQFVquBw2lUtpxJfCB7wJxBLP4xpWM
p5OmrRUYGALi80b1qiJOVRHH/VGIivUnm59nVBx5PRJ+5Jh3Kir4rGeAmKQ0KN8umxhzimlxh2Gh
lAxpuw44IKR9MWNBjd8WKwoNh/N7HL9goHBzxPhnDDTLdgliJloFh9+5G9U+FkbMNL7shtY3znVq
/aDbHE6dG4DySXayOcVSIdQ2czDgxVXAS84DYfZ4SypdnlmkrjKP/I1LlfIeLeLOrenQ1qqQW/JN
zJBW6UNu592p963rYnflPqOf2pXRASUq1VJYtOLJ+11Pfr0d2+GUABtuWgN8p3ZcP1SdkYMmGaEO
ovpg0DZMwHy/1aX1GfOF5gOhURx1+h0rz9YaaYdJFZ6nNp0IBcItErmkHKyy/sLz/oAW7aOl/UV5
znaxaSRDRAQ8lL2I2B+PZrDm/nJrry+cCHwQTL5gSWmxS5sAbAHhsEoRbsG4GbC0jNUG3eees/4i
fcgdc9DrctJc5BTd+6qhBkEG34Ux3OniKneBT7S8Ez/kJt44l2DcNj0OCyg//o6Qh2cBc2k/OREL
hlG0rByGe/wNfPWjxTyyRlykTTfxmLnyNKPT3CZ+gHxTclFltPfZksA9qBckr0gH8rTm/e7tfd7r
9thLbHxNJ462JBSD9M5NTprqps7MLakqfKN7hjAK3t46dLHann9PmhOn+QPk4OJ2oqrZNmHoiAKx
6/bi1HToIU73tlMP2uzNxKE2LYCmdHL/4KfzL5qSY77HIyl3ngEWlAr0H9m4ivZsPhBsdkB0DKB8
B9U+yxYuE56JnjbSLFEe0HVBQ7nDzjxZGBhzS++I+Y+fS+PTiuRP1Vm08S4e+4WBsHbWjvNAVtZV
mygWjH5+ifDMZXPlHoUJquBopBm+Z01HAsQ/Cfw391huMAl6xWapr3aPsjJJFyOM6K9H65E8kkfg
bpZIEFJvfNO3yVgNyW7MLv6VZsypWX9JCxKO8yY74CTtKP4xd5bvlJvEh+sfCYcXAYLTGaNaiJY9
xJ19IZ7q2R9AO6U5s+P576Tb661R5CmTHN/SUVhkyt2GPPDZ7eZ45y7lvDHr5Y5qaJPZkBpRFT0n
zoKyrELaTlI+tqABiS5FWDabf2eE0iBRvOyaQ65RIjGGhiYE4SHy1QvSjhDxfuj5It8Q/fHqu1Ow
7coJ7aK5PCH3pPA3ZfunjerJrq1XezRfHLhD0gC/sSpSl5ZMJ6fuL0tiw11zx5wLGuinIcmfwKt+
Na2E5ZsL8ogdNgMCVLO12LE/4MZEuqXLi2Ok74mpEFR5/Tktk5+GHCEAX3hpLyE8fTC/51T/Z8hh
q3rg3qFc6Ddk1LPHhnDkkq7vMaJ4V1bYFSIcceegmq62G08HQoRfjeLTwS9QOZm9tRLkSVlPtmIy
I3tFXZeitUreStFSMk1QHKNuLokz6KiusKJ3f3IDJm4qFVH5au8rEcaMe199dlPUX2Ih/pt0ecVt
X0GaW0dq0qfQI6o5dCOfuP+CMQaEMAQnZ0JYEpqdXTzJzMFb4et5a9FvmR8LQ3snF4i8o+R8h5XK
3krET37goKKuyaZfEmLdllls54oBn75oKnHLEbEx70Mxo3fzDLAAd6T6cbZfCKNEGEyGzpnGGGgX
IyJqpiQv2G9Oc0I+A8xwYfD9tUfD3KFWwUsZTYxvZTDT8Okhi84P9EZX2mRNSqar02TD3nJwDHWm
gdd2OQvDLI7QJwCjeFhAPKvTMgHjVElEsUgJ7isDkn0ihUGzHR3MHn5x8NZnVebJ+zAwkAWOyPaj
nMU56827VxA9PjlHEefzeQar3HmPRjfVYQ8/s12wWqZ14DNbEjwr6OesJW+ynYc2N4PRjcMDJlLn
YHNYC9T9qgad6DH7j09MCi+dHhgnUqISErgJsC/g3bpjXjINERLUxMOaJxi+MPTTLD3QEZCORBeC
JnWDg59ANfTjLgInvjM/OJS5QsuhNZgnwN7Ohj6u/pJOaSBr1n+nlt0vGFAKdMJ4X1IbvZrNZ2rh
rd14eNGYSLdBPfEdhJu3DABdsqCgj37yGU8ejasjKywVOIjSN00lKxC7ul+Lw2m+VeVIITDohrmk
xyUd+OPihZmrw9nYJZ04G57/uwXXM8khuDqldYqSsnnwUk52mXT4ogDswlqhgLJwhQx1Fu2kyz1v
ROqYVEPNWm0cDct4jtwIRUMsXMzHC0NGt9pz/v1QYKGBMpcYNbxleoKsmthGcfC46w//fsu/n1XW
XJ0pgEGcycO9/lpQe//3u1CAMYOCJe9K3BPplDC1bZs5yI8qIm3eSBcZyg7lpNMXr8Knqg1RzwjT
5BFLl5nnpv7QxeiESevPYS2NF1lCaNotGcn0o6K+nv+Wwgkulb5y8rFSuAQ5d30fFi6KGoIaQfga
t9n4M6YlBJCIlhamazwcLp8pnV51Gj/UnU99b95evLWOoSuXENizOSsVP0mZT5cZpqAqGaik7xwR
8RBsZ5wSLHxvZpEHAHd+ELol1dl9ZH87uC+l46Vbr8N06U4Sg8A4YgWZ33rdwKAaq+UdrZKLdenE
ybedmnGmkUeA+Xku9i2/uwbZU5X0/BmiO+UtFgG2e5uaOfNbIPTYEZmMm7fQ34nXTldL6k+vDpJT
KwZI0JlBNrVQRCijWT1dDUa3AauquyYbpk+j4et7idfKKW0Dul4SbmUkY1gPPTgVlGsfL98g7yNP
iNT7rI6eCIrdL577MniUM5AY+bykI1vV5LQsrOKPG03xwXCSHgeS4m6gRTYYlIlyCOjOBn9mF/L3
Y88JPitE5niBH2aiq7C8OqgCgvkhEA4j2pTcxJD8JrOvPKNlLs7/fiZ7S0Ks+nV6UO508VwnwL+3
2o3+96eGh8mTbRR19/qk/vsVE4P///0mq7WRWLmkUPx7dP89tf9+4///YzrFzw1BDft/z+7/P+EB
dqV84/o3iQvufx/sZn3U9UBjwmohNA5yEId//w532tWMlx9RoF4sGCFYh/mhsKniZR59sxoeW7cy
G/rCVRc26UjxblbSLlEdM7XAhpCqmi9kElPBHnIScZ/cRTaAipSvFJJFKUyj6+5gHDp86MnvWoCK
8wmXjB1Vu7VqKgnGSexSWqErMbvnydDJ1lPzLvHXOuJ8+alrMYBhQTwsC3L0fNi25S0etH6MA3xp
LidBmBgVObPgeLr80D2Cup5oHCVUgmTo0Z7kF4+rTUV7xmjWl/IlU/0vf7rnZs4etJD0V1rJhtpj
yNfEplCuoZPajf17Iq3huOrppIQ7pJ6G3kzdUCuJJ04b52IlbYY2gd13eRUy58yAGmtrT5rQWzBE
DQ47RKFzu/fmoqT/+MUU8ptXyeK5IpgEX9jFG/ATNZH9Upp+QZPQUIVyCo4WXTkEmTPKC6ZIz4UE
REHAxAVGMU1Y90fK2OGbCqYwuIAtRPkutqPo+cuCn0XFXJPya1KlaKBZHaYFcqVcQJ1lZ+8nu4dc
QG+7bUQSbSSpYpvZF3sCwI1Dq/dlmma3QAdsadQ5RWWNZiZ/zfvyt86H4nnKjmBQpEygOb54o/Fd
NM3IdIi3xfcUTkUwhZE/4toV/FeWLpBedDvZ6xIU3SQAr5bmvi4gMrDYpMdmLm0YTePUDdO48x3v
ISs7IJ5IMumVQViNEHLOaDAyjONxorACqxIiMK0hBSq3Pfr0fkxdykUQZQ+8/D+Yk1BER+pjXvpl
06hfcuGoBYL1ArahIcD/ICudY43g8htL9iV8nZw5rarxBhjpDi7oDNRob0ajeh4CG+mYoemx4ogi
zOs7IpvBbhGNx6N8TOPa2DrtwTS9N0/+HYzuZmWMKdTYyU3fkek94Cp1bH3KS5ra055ADkDsjlhK
cTB97DszKJLn45MeKAjdF/d56H5Jo6gOPJhk/kL0wQ0guUcEhTQnHe5+ar8rs3dDr2v/RBnbQxHw
6Bq+rB9BmukD/y3tOdn0RtofY48xemoeKz1lOwug5mglvzn61mx6DE58ARB1wWLEFEtnFyoM4qNP
cqG5jf0I48DE2GPb/ZWr9IZxNlmbK0PCAuQx83In7EzkfC14PelsfXXOclme//3jgjSaj31YfW0Q
McKzzqTDWWcv19Z59Bwyy4KWBhvC9zNd6F3t0EssMveQm2mOwWhCDdPx0U3MYmeHkeiIQ4fUhf42
j3NymHWFkApFBsZcdmZ+3yycI4YzRG39wgeTIVJLveDYk95i/FQ2aLNlqb1ZZHD5OJ/VYazSh7n3
A4R7KXNN7H46hG7s25pExSAQWPZMPnc5gt4RLjduq5qRgFMQsyzpEf/+Bqf1SeaHoRF67s+Zh4WN
ZXMIjq1P+kxdo/bPWxE6+GcJqgjWEh6fh2KMxa3CqqR7OZ0SQ837oPPTfcnrcEhsgIL61XVjYGac
q0amYuroqm3ZYsjoU5fZv53kySyMr6EYb2m3TK+5EL8ynX5ZQR9xEZJvklv1zWU4YRKEBhdJ9di2
3ruV+S9carAfMEdh7pvMpoyd7MQM15geknDQxSvaxZNCRfwWxwgz4jk9gAR+OE1eHRuXc9wLEnxp
o+9vSvIXoAoxVTlpv1UNvsGkI8JnwiA3afb85GfAi4HSj1VTNavZL2WeIUOKdSh9UDhSSGrXX7im
IFjMAAdF2+I2r24EvpxVI4+j53lr85UdSup1M4kBV/9xi+GRUIv64jZ8uq4/3IMqpY+7nV6DpGJB
ccZ6H5WefcBTyf5FXg5H2WRfO4JkAIaIMov9jlTFuXxO0A7Hfn0zVLcvFlHTlhD/FCX3PaG2B0aI
u225aAcCEmgSRmgRdD+UrgVkPKb3bFzOsz3MO7UoYJvEQsURtBRR47gSi9x7dUfe+pydtWIwsVuX
SEi8XBCrr5Agio8i+G2RJMIh1L43sUKm60JF0yHodW6D24lQESEH85IJtso8G2M8qqHO0bYRq4Nb
yVfp0bXHX2aHT0bYM5x3XpD84bzKLCvXSN/XoDMuZh31JP29lFa7ICsZn4vRNTe5MNAV6B7TDoN+
nxEeq1lbXBL+uAbNfRt5T4nTgK+TSuct6htzH9K1FCuDHHeOPT1btfhtqzi08F/rLnlMCFI2dEeU
g8na4TjDG9ZXb/Egmyokidn4s5TBZzr1j7HqTg0l6UHZXpqlf/QVL9aAUQKXEOENSNvh4dg/iON7
xsTdbh0/0xvbrX4s6zgE3TmyskflEsWzQAqEQ0xIva4eiqi3Qr2EgTcmYboqNgnjoRRuOUi7Zkit
EHW5g3Uv9fIckeKiit8LhGVpe+3ejtDrRqRJq1sWRGMINnfNYnCFpMZJL3HsbivL33HlEtUwOGEm
9Z/Fqm5zGl3KxMp3w+hTt2I8GpHujoXQN7SpBJ0l9UZM49XHDM0UDx1HNoZCOBRLlimqND2Qxdki
tiLFmOgE7jMbpxhMvhy6+bSLEUAqya7NlL8DkK7+ZO9diTredUNL0RJzauVg3NId7lc1POeGJOwS
X3ip+EIm7vRe5viSZJ694ea6FqmYd9Gg/xJf9cu0rOuk4DaFMl9iKOqQhrxPtyGqxSLKZ+6MfSLc
jpheYWzMkQqPLLP2M3HyHGvgGBl2SbgHkhrMY0Z51TYqHsveK4gwjB8A/95TpouU6kzy0IabUe2k
dlb5V7612uwtAXnbAptcy3J1VI5tWFXDewFojiPe3uCpfsy6eBfgKLXb+hM5NNQFB/cOhHI/Zl5y
mkwTvjk/WhVkBRL4wYOGizLowdFrH/E1fDNWNhimpxymE6i4dE08J2SBDTZ/tzvYIzyXuiGvbyPm
JYvfuI2Z8mvKkErH+uu2uNkrDt9x6Mk1jyN705NG+k8ABVTppI+zQreIfIk4qA4JXdJO5qOGARZm
cmvHARsRcsTdQkI7YYjmXqnVg9OW8S6emwIfgZnssNDj2OMoYa4zsehSSQAalRWbjJZrkP4urDrD
OXmQ68pgJ1wq5jgkLxwfhvlkJ619SZt02JeSoh7DNn1O8sWAw4fKKxMT73OZkkvdceVIMBvcLbt4
QkUhULPn8iSrAcWlmzOfm9Yj9yMShggVgQD4AoXhdUpp1JorgbInfZ8NlKKixeHDtLyZfI7PADeh
1TW3uroZ5ZzuIqdA26cCVFhAzmZ31EHC51CaT7GBEtMfIwgFHybfYQIOyJzuBy233ozzg8hLHo2l
2g5afNdAQbuaTr6mSXxqKGDGCw6HkBTIT9Of74NyjtWahtF0HMNWbP1MRf4zxW31h2DxdKMr8ViJ
aoZMOetOqW2Qf5HpwMAOY7DpcbIOxQ5aF4QdbSXb0Tb1DONSd0u9G9QYQhYjzHTufRDb54GtVk0R
KFLkbN0i97Y5ZFhqoo/TxPCha990M0FHxvTv5PB3qW/eXIuvbKnTsLP86+zbAPT5hCZXs5+RJcAg
n8oKyhekB2qZbblN/F0j8k87X05jDRiMc4MF65+CMEk+FrIJDrMnrlZgqVPa/yjH8y5Ixc1TUsnn
qI7UXva4bJKp2MvZPGGaiXaLWWchGgBifHUVIkdACCBy0h/texPk9AtX2d424j92Yt2bamacQ5N9
dwuioMxWoL79lybUBBnEdYYc2S4gYv6HqzPbjRuJlu0XESCZHF/Fmquk0jy9JCTZYnIekvPXn0X3
xT3AeRG6bcGWq4rkztgRK7gcuipr76YpvU04DVXCnyjtc+j2syADsOuZl+TiWQYfqzDA8RTMkH4s
97WaTaBuiWNEWUvqVSYGWlF/J+Mh3RWTwETfBlhUD6Q9OUXyF0bFIJoobDF4y5dmBVprw3ilMLG4
QVF+LeVq3cDFkrMmBLwxrGvNXZmHOEnYSONiajn2pYptnt54TKWbisc/c2nCT7j+VQCBDjMXGsWJ
F0vUPB/sVh66zP11i+fJNlgRQFJs0SyR9wnlc+IL4+oZQeTdL2FYxetJC9xflLnvdmzSQMgA3qh6
m8GmiGzOazd2bokI+uWH6HAb0raws3ij9eBhpkj6b8BzcCb1Jk1hKU2ywXXIIchsu/ulSI6Fdp4S
o36zAuXgFVJY11OUICr6HOIPNvS6pXF2KccZj/YXIg4YNzjEdpsZE8kpjbmZlyxy55r1clB+lBkv
dgiXx2wvKQyExS8+TJPmXj1ghOLUxuih3kyczCcj2bdQSwGwhDB7ivroil/Rs/PPKxZOlfC4TpeG
SGU9bUAiHMYCy4fjSQflk3hAFZr3DhkEXMTFfd8GajN04tyW6aPy5gcIUY8VWc0b19DvRcKZYMIo
2jmnObHjnWXaN72AzJUAFfLWkorOeVqnpXSiBTQuSejFRtptgxATdS2tky73urGaqC2ac0e9LtWj
75obhfRdEuwJ+KfW3/YKkn0iKpZhSIp9kr+1Pc8zw3aYkAcO0j6IbZ471Kt85eqfxJWFGBSKT4od
/jThcIuBjfx2F7oH2bzykd9Ui1mdOaEFnB5jSCjYoA3aYqR6qXPkszUhyDjfP1GZe7v+PLRwc+IN
hhNnO6j1ZQnQFktz0jF48Jn9jEfjL6bCDWZxb2/Y7ofCCHtoJ+mDh0IFZEZGDxgPWROG0TQ9Vbgq
9302EnfJqvcc05xTMx3OjOGEY7101zfBWgpAdYkq9MaZyb5YQ/og6voTI0jQ1l+zT/BxgCKi6kvl
YAbOBBGojMuqw09uyf2cqHpnGa5904xJvKkhAYShOI2Jdc+KDTbggsROUJ5gadBWWP5hR0yMUp1G
RHcnD1XZR5Ur0t1keayaiMw27vLXoULn0BGiG/xpT5L+r2Mbr0rZTFeDZCaxB5AQTvGmxqfMHkn2
tarAedNuLSpzIvh5f32XFWoD+h97++tk93BHxva7VM55aIqflEwbppud1U5kJZuI6kB6Zvh529R/
W2FcpC1sbq/FYsMrCwcMrwteXM5wbOabTes+5gM8hrClgCynZgUhplk1Jba2oBGjIR3zI7Imz3OJ
o7RlpcbSTu1khnYGEPaBgiVcdLX8yKQmDl7OHKSJnRA3R0pIiTnwWeIzh5lmaj/pJrHYr8dvFSJ0
BMTx1sJktlUzoQ78EKzQJhymszHuzK55DFK2iwOIHXZ7SX2DBf9PmMakl9v4Alnstw3iu4xSKULo
GJoWgGU7NbBiaCd34wrNStCoFgJSxSYp3R8Mcno3uwHNxnujWUhhO129M+PLv4/wNAwvtegvqcFt
vh58pDd05Z7lzVjgVFvjTjXjFgGaZrrX5J0Cg9NWM5anMlQvbWn99EJi+K2I7PUYkklSclTyG2Mj
TNxkBvloNrH1A3PiqSTFSReb2MAd+U5itfo9He7q34VP5mse+ItFxjHcTfHkdF7JBijbFlWX3amZ
tX9c+lXk0cOaNPj4Qm49Os9zMpgk0MwiKaNcPhoLnegck3H3kvTGJfmL/KKjwhqJzhVgPWq8JVQe
Y6hDEjFGl8NZiMu6W+bbhVDEIZ8+hsK5X6SQUTxKtXN7/8zKFwuu5z0tE6etkVmCw3d1QEfYDh3H
XYfdKRY2KMXTpzNiMlEGTD63eTD8zN/yUXK2MJSWjc6r8aZLq7sxn97Hcs1z4SMzRL1FEm22FkTg
jQo4Xdu1uLM5JPWmX14nYbSQfDbj8DtW3kNjz8+mEMdE+i8uuPvCMWHiBafMNs4xoZ6d2zniJsui
IAsTRlU7akeIo8BBsWX1It6JYfoJdEAW8Nec7OdJJM/M5/xzRXzql+yr7bg5NEb3HA7dMe4R20L/
ewmgyI5l9e3SBV0E4cIEz2uqW/u1sHhvdcYKWRObPGBWJG6M9iVRPocWQplp6E3RQ35nIm7so2Xz
ZPMWpke3ntydNlzeKSKOXuB+5eNg7msAlZgOqAvy7wlIXCxwzdtk5DiUYBAZi8wCmlDd8kK6l7kx
UHE4R+6dgiwgLtNRksyrZ9isBhHNk6uSP74Qf3JlLnt0GHuT+sBqJuOxtzxA3VUjotjGi+lLUn0+
DelGFptHzyQhkef9d2hjUZQVPxFSNHL38mNPpJ15gECJc+XOnmZFMJTgnDGZh3Qgx02quthwGOLn
CY1rKVOTsW7JHrVXZM8GnZf+PALOOI6j6Z1RM7joooEZ+yKr+jOY++6YuOV8b+GkkirMt7kKf7z4
c2gEW5Mbl5ztMR/xFesRhJnlO9Hijb+ht9NljfXUKE7YvVDaZlFEqBwEz+RCG00on+US0AAy3Qur
SJ9ExflINoTalyLnrQGRgThglttgAB6jMvpla3T8nAANp+O3WMV4UnydHd3cYZU4qYKxlgMLZiZr
64bImLFefmPCH108U5gW8QzDi+O6TMmapUsrOfQH6Rd4BnW0ckQJ4uUZgCLfI25V2Wd4oDB6vIai
P9k82RYXeVnY56qs6axAXF6C5q6FZCk9xnT9CmSfR5aCG2u7TNesgiB7+SRDxceSFBJLF8wMs0JY
0nZwZl1uHkpTn6UuyttQ4rSZK9PdlAaS3Zj19YkS0ghCNM4dwUALsiRqCvK0fpGjHA5v3hQ8h24D
yYqaN2JEybcpR1JLQwkFgE9V0BaYlbSI91ONJzOMT+PkV5SmVPusadYwn/jFBMgxkGUnpOUYutIa
FI/H96DAcUE3N6b8uuGw6mvQuqsFxMq5SzS7iSPlRaXCOixR65bpJbPN1wBj3Y1fFwlPEbvbeGV6
GDK/2HSihD3YuW/zv9RRXJHDZ8G5ODhziFuCZuZghcpubj0/REnUzWEqiMtUPoPpTOLTzLHg++MW
L7JL3Dx9JrbNsbklm9SUR1AJj3UIyyPWANIAzr1ZYmSul4jr7OMxyRRBd/PboJPh4poI/8iQLU7O
QU6E1A1yNdwkUh37ofY2MKzx/DX5OYBVetC4fbBpqwJipH3RvSoAvOoEcK7Ys9Vhlpx6zv6vRQWf
BKL9qSxRlbIeziIpbdS4FVuwyDyaVBrcmLn8EMbI+1kHH3FIzqIrWkUuXy4IGOanqmxnEwzlbdL6
Z9B2Hno8kgqzc/ecYRh8crPtmDhomS3b1LDi4IzZ8Nc2cGzywGZ0TwuX4LpMPmYq2FJzeKgGcbGb
5YxT4mPIBU1qhQuKmicTrmJuTBpnZ0auHZDa49LP417qo5MqnEbDx+zjUnECOW5dllauwUuUNTV9
p4vfb+N4fnCdJohGQgAIwIem7UiYuMMrvvqfBcA4JwbyuL6BgsfSj6EgEbuuF8GJVpqcdWtyCWJN
roLHTZlYGV638MQS1NuX9InJODW3aZCxLMggDmmm5XM2le9AfrYW9qwjBoyT37r+wzA8TwPF7UUW
3mO6B6bdwewLZ70vk768sh681VX7LiWKSKWzYlt0y3NQE/ZaWne+QRxiuz5N3tGZGSMwIR8SzDfR
ui/GWu32aQDPdIL4EePVo/z3dtCEB4SqIoqYszPYhW8/rObT4NhzZBv4khnfaDkplbuZ+8BmWdQc
dJuoS5vO59gzplPqgZIUBtsa1zUPdk8Ypa4M+OchzrA4TM9FNWuKJvgkYu+0otBpSKeUeBjMfM8W
5rEbl3c+WtPBSq1T3NrlXnQcIgontW47wUpC4WS+yXzW+3BofroGZ6wpGBzK8tHCtHQi2pcfMGoC
F7PXRWUMZhBJTcQ2w0syILXNi4bdAT4j8+1XDbe1d2ApwGXTbBiZPBoMdeUwEcaD5cWJWySbIYf9
5TqrQw0rXoIGA3FnrQAITOKRDWvoOVm5Tn0UtKx8a1zQPiWnYjYUS5rCOTvj95iS8s8Q79hqOg95
qw+q4E909G3g0NvE+jLlw4DxZPCxSvgosIcOX/AWA/uO2ac+1w2pn1Bm74Uz8TEWFAVDgkh2CedK
ZJTpVMRI9SPmJu7MH0G3fNSup/dFF/waAJzgPjvVLrX8syp4XLM/28B4g4VdkMl0v+uEYEwQgpMt
G3UZHZOmX1QJ8BhQcXsWZ7hOfXQ7Zyl2U8bPCpzLvytzaGpT2j60aNAEEGxk92FZTxIK9wF+3gc1
Qu0PO4820Mo55y3yLz5sTpo9xGPCUPRyJMWp8VNxpvxHuClojC77EemsrraHAt0VyDwN89RGz9y0
Na3k+7CsCdrVvJY4xLxzPYarDEbfDxQmCIqZgxQ572uvxPMKuZybIba8VNNKEydHHXfqJ/WYxHv3
rpexA8QlPC+xiYvYL1feHdRxSWNgaM/qJu3ItLHqIDnG/IzaZ3u7P2GHVZpgHlx8jJxmxpOJTWeV
Nl9dGGS0n2M89/Fzin7PtgGRoxM/ot6BVV9QMbKP2LI/58FUjE8Na1pFIqAMDsYyPGQpRHbt2x+z
2S/bRnJPJ8O6cxkEySagWmST8xGSeaMbIX5t+gaksdU/MroCO0lX6NJIEZDk+hqHjPEls595tz1e
hvDMAzZyFtnAVuehOpNc6+0K4lICTptA66YLKTFIPXwBfsjU7WlYAD1PAZss81Zn4rlSfLjdwYbG
NIDTmwGsNQ7ITbB437Ct7mfD+52dwjhpP0uh3PAz5fS5cwRU7sW1gk+vSg5tM8itclM7MhCQZz4j
G7dSqzLUFLuh1t/JbG7EevjNR44W2lXPjQ7pWHTxMTGv7DBAdailhsUm1NpMhhK7hOAvtiYDvgL7
7Rpsx2UO+m8DtBIxSG/jD6B0dNwf5MTdMcG+qDWr3LA0fvuuvlUw8vd4a69xJaZNP4WwFsviPgC+
BjuRvikOy+E025s4a6hDpkWCLU0T7i1CZUnbpZxk1Z8FK00/m+M1S4KoSbNmh57xHcigihKbM27b
oUiJPBVYDXdZTxqaZFd/ymDWMBx1rKKa4dunOurcOuJ+DrwxAhy1JUzCU8bg8uPE8E1b76m1IGiQ
NjGBYvdQKFVOSrw393Y8l7vU9s5QyK6VBHhYhD1cOrgJQdDt7dG1o0KCioCnCuat17yKaf5cL161
5T780FXGdbXbejFPSWdEKJy8+C86bNHB2rDcl7FsGUVZZpVjqE4uCih12GwTyf9aWCC6GY1gJLTv
NPcJyvOh5J6/uMEfC08gGDd/Tw8UZrwQSHshcQ+zCCbM4QPY9GmIiM3xXLm0CLP5BY+3YPPPwrdZ
ucmFf8NI0DlIuZA2aSL8YzpjgXISsAlecWuCEz6QNrjvpWeeCzt4wTRLiMMZuQ4RwJz0lFXiQpSS
0zF9f81QYeaPWeOH/qUr6stoOd5mAP9IMI2krVeXcA1QcSq/mHkRrDs3ZIdJan6SnExS6r4bdzg1
OBnDdD1Sxr15Vy8xynM1fiVgB17djMNOYUOQVhSHTERUNwEuWnOsyKa6etrC317jWgz5XOxRS+4f
2cNbpShIb9C4uQmu5soWz4tiQGfHa15XAusZrTS8aSSGgJQn3T4Mp+3UBu/jlE1bjvMPccMgGcr2
cXLbL47LUJ9sn/m+vgsMADxKV89B6POGpqRt1JNVVjgPDXMXAkrgzUV7L2kwcAYsHD79AY7FG1z0
zXXByb3RCo0d2+dTafpckc70CzOHCsKFlmGXlAfm99V9gYktrXcNvVgiZaWlBTSGrr+1lgFkD9Aw
K4mfQyu89azAPwzKP4Tj8jSAQEW1D8jSKv1H43xHDGqtXQaLOuunz5QjyG3qp0jHzHfH3q2PIJKu
GKTH7VgH4MvhKjQJt7Wl0BfEivFGhcu1qZ100y7ObzhVz3INLqMLFCuE56pN97sdpsia87exzz58
V3k36lJI3pHASH57eyaas3bAO8Ztq4xXc1xeiMJmu2laB/QKQd5R2DBi+9GeYQAlbv0H2H3ARqnf
dkZ7z1QCHXcNbmo9XnqPNwC745vfcMi1hqPDtgjlhA/j26SGgz1mbjTnuObZPFMJzw8zBC0TgkvB
Mh0dZpxdG8DoRm0+ona1HrtZfzxOuU1tpZr3hNfZpFCDi/p5nupP21J6T/2cE1H7OdzIkiBJI0R9
HlDDJG/vFuDttwp9EfUdEaZpHLix82hXbYgvCNr71g40jEeWX6xtv3JeSZ25b22zMxUCgRMQLe1K
AOZVTTygyoguLm3NQWMAzl3c14Px2xm5uZ1rsztUjnrpPK8/Y/pByZVnw3e3RhKyCZ3dkdh480A4
k4aMljjOvltZjuP6WjDP+1QLBbGbHRffISBPrsmyKZPHR0IHKCZRUndHyfPlJs2hL1uZi44Ut7tq
bT/KZxASKdvoOLY5dORXYQ07rgQfS61JD4ZjXtWwcBNrs3S/6ruBdjmNfE855u6FsPWNvHN90e0d
JAeOztZy6Az9iNmfh1cvcQzMNMgAFo5k60OWY270bB58k+7PuY4t2mr1n7FYrm4zK04B75mqq9vQ
xv9v5Pehm92x6KCclccSbtZnawjQms07R7JByOiD3+V0v4jqokl9Lam9zzjJDGmNhU3UUcngavhk
skXvnXylHwdgq40E8OD19UtWDW95K5ad5eDzNerX2sNoJvJPYwLm4tRvnY8OvUz9ATKkGUKcqx2E
u6oO8YNVhyXt8FtR5o3MMU3ZNpiuOl8opwU13lk+xFKFAL4GRFPZER5N1HOAQ4RMNLYi5AvupV9I
dZzOp6nj6M4zsAyAPAfss4xL31u/XthvAS4WSFj1c+rzgWcrvEUQ+wk88kEYtItKvhsrkizT83G2
B3pZRnpQiDPjj5P8w0MncTakl85YW2ar7PDeqe04NW/lDNGiyIc3PDtQyeQeX+kh41uYaHt4UNQU
sQLFyZ95Ptu0vPa2Yc8TQKZ85nIrW/ixWQbbnuDbqnjXaiy3vnuFKrDpgr1Vh5cuAcpmBNblE995
FdkBbTRxk5GfWfhkl6sDgmQH94n2s8KOnpA8iVhC4uyU/X1Whg/BZJsHq/yQcqIk3njyWFXVOSp+
ltXfQqQTR2a8A+NkpVGvXeaPYfzqy4lZxpsfe5YvWR0SZMmmv7bfP5r4iQbLJE2fJPXdOPIuW5x4
It93f/GkwUFAXSyzBjaGFd9a3lBuy9S/p5vBRQYxT1kQwxUkLYQYLLhA49Kbo5QcGmzK01xUTJHS
OTleuM8XkOQZtgHWcb8wrT60lBe0WE4wOFkWDjwQMAkNcjBZJAJbJy/Ucr2ZmWPsfbP9tp1sRyfR
xgufgn6qIr8oX8Y1JOu6JVebV+0nSW44039yj4t0oL0MDMBb6TxOSXUyGDpu7MX6NJPEObYio2LC
Rs91Cec6zSshYTqZGrrSyrDcDJSDIXXYN4lxdgXeCzSVtyYFRd90JTesbx0jgkNGv5rZ47Bw/0gI
qN4Y1Uz+fgCTqDCPJOpDpN2rVzWbimrurOTB7TPZ3aQT7VxJgBA/XI3k7BeTzagz54fKvAXzclW1
+zHNmoJMtyUDWj1Xk/tNDuDLsBjpcuLMAOcA6uv1TU37+Dm2QphGO1Vx1gC48JVXeQK8qyXSmBTP
9kBriCa2lM6WdY2H+OCXGM/blJyKWEkpdUkswyV+1MXxs6oIkc2Oj3QOYI/N9bNtUY5mZ1RGpHgq
Fq98Ife3vjzvJhfcccx8xLJljYQ06OKdvK2C7LcbOnvbOzLm0nZ31ZuRYvAxkp4NHcTxwYZZXTNz
BNidykX8cZGCaNokKWEVHzHUeUMZf3oxnugzGnDnop+TKd7KOrkLPRabi38Djtr/9x6CQ7tXbjee
u49hal3uzmjpKIrYj7L7YM4fdWYiGmCTt5tsKzp0nrygDcta7nLu0dGsuqM1WC/IiIhPYrnU7rBX
Ep3RD1hG4qiximVjs6S5aeKh2uQWwmPMR6HqCcT73q3bDAwIU8tppbnalBHmDp4IXrvUOemm3nlY
uPuCZRD7NkzG3cTqw/xe5F+gP4xHYdeQEvgDvOBZUBy0a9v6iGExSkYHSJh3KJYcDUA1d5RCEDO3
2gehvOOqOiQeHP2SEbPp+ztWZXzQeoYNVfz1O+d27tb+i7I/BpxPRRA5ZnOrcYVXsU0BWOcfxv7O
Gr27eRH71mBYAVlwQykc5hlNo0hd3VVedS2smSSpBJI/yPsl8zjY4InFoAwr2xUntWqEfncYfDx6
tkX1SLJak8qGd9q37L+zwtpp+wRrs+1UJB9evlwhf2y1h9XVCmsuE4iXDacXdkrezdBxvnDZjVgZ
swpgCB6NArte95aYWP5aQfKBwOSNwBdI1HN8zOGKlw5QtvUilMZyNUy6r5BRTNmfgBCH+MamQ8+i
Lo/tK3PSwDN9dIlchZdGcp0tq78iQeR1GvwK2Iis2D5x3L7ChgO+1z+1IWMTavyfsa277SLYX2pk
/G3mddvOnK+BjbFuSjknkUGKpIj/DBb9CssUJbBFEvxL9oy/iSXoFY5LpBv6Moaph8N7P2ALpfbE
4sQBXsJJTFbdy69YjIJ91pxtiqqnwKkrP1PHpcfc/latfJHyzBxFZXAI6pDmImEixAFOXwrrrDNe
AEc9TqbPM9nA4SpN8TLL4WhVvwPvBzsb7nrGUnzmtj709WqM9hZnh0jPcjROBgzXGRUufXcrtE27
hQdqK1PTD38Tu376HUMWEWM6iFPjUE7R1/GB2q6IwupxOwj+1qzWES0i8aHveXf8iiNkLc/jaoUi
hIlDgYZ32qT2FiIthYW31hrcNVHC7DQD8xaED+bAiNbEX6pnSKQ/kJYHT/xi8j94dYy9jb/ACCHx
9AJg+1o3ADbKgs6QaPAJLoGhmdSTmyEtWfYelIGVC6CzLdj5zHFJtyjvTOnj65rSatS5+tff1YRH
mYR6B4qAlXFWsdLFz3fA7nMxWnpyRGC9kGScdinB2FlSUJTX6n6aQisq+4W5nYa8SI7F94hWtYkL
9DJqMTdWu7q6VoCxAWfiRlv4rM26fifPYZ4CdinmRKlYz6i6dXpV3qL9L4KyFa2rz9oc7SP7F4VF
C5QAjvCZfYSXU7nbeqdCmfq2s3V3ottr72OKvbUlfINSm2uQZP3dHJJhtH5oD4NOypM2mvL03399
MECr08DpAzoNv/rvCz9Jh34vvE1t1GDeXvlgcxZbPGh/ufFalUb+0dNzC264Mh4NSTZyoFH71vep
olnqluUGuupYezMPAJ6fa8z3cWT9FGW5Mt5Nrd9jQ8S/xHUQyJeYhGeWPdgaHJapBYFhxkgn77LX
kkPZJg3b/t5sumIf889Cd+ITDklH8s9N3T2FiVAYEov1QIcIsjSpja3Nns5B3f2/L2mWTed/vxYP
Z9aQwenf76VV8FRhZt//n2//95tuXwYn1V7+908JeKyfiVMTF59DTUav48aHvaFkOXpmmodJ9v+/
WL0HYiYoD47IxXkYAvu/L976vzrPcryinPdQZN+KkYqsf7/+73vjMQ7Q2oPwXQ21jQurf5hbko2G
uA8Ntiiyno8B7IR9XwJbBBc68ZYuwK10wMENoqHiXMSjv4CTK+lAsGyW98vinpIm906daX+HDp+8
BIfKSXFgxegHp/NUtShkOdmRTU1nsQt+ikIX7PRrhICes/L077+s/xIF4cYH1HQAPqVPyhL6NJMv
OP3736Lt8gPyLJCxQp/G9TuakHu3v9D/lfp64pmsWFdUGY+LCd9KIMnZ5aweZ+9hlmQ6sJAp8ki2
Po/6l+J7eV66br2GKAET/CBhddtUGvZdkIB5hl0BnUjrZjsQaCWP1BunxVQGSFctjNN/X9Z9f2cn
5g00fXkqxtz470sTa0SCosd0StAJfY/NzL9vydZvMVfL1kIfbyhcyNykIBmM/tn1ImA1al/083FB
bjm5FLRXk6jO5QiFse8vhvlbm1Z7SgqDJZ2Hecua/BMuOZ69Hd50acXtRXOfPZZGuauI/Z9wuaEm
sDyv5i9yxcNuVv+qVjr8LYvFOie8YfWi2JagGRhTyJMkzW8tM2BzfASHnZA5ofdAEujxpM0r7Z3R
00ZQ/GA/vaHZOJ4lNvWYEaX0UUxNa3lGWsOj6uov5lzzlkKrUCO8q0l9cqcIInSl8JxwRIprfKtT
PYNNERRG1CCFaKRIomx0sWLjR944jrcmROjB1fbWMUFy1DlwCWtuES5a82bqKEXXLiIc+/2zXzXJ
2aQOOVL4cqwgqtqKp2MDJXSlTwbY97CTEiHv8ye6dY1lJXB60662eo4DlPMh5QZjxI9I0cbfSobl
0RuBXtf4t5yWirWqe0FeujCPgOyGTSOxoW4UTZZwppdpW8mXJHQ/0kIeqrJ5b8S5oZ5j8jJoVdRv
lBzsOKobOzhlN0P6V0mOcJAYSw67sCHCz3JsDl3tnqaaWIUoCXhNjrwUQNtjndiXwkjZH4XyWOsS
4BCZyv6Z+9xgInT1430v7D9sKvsNk/yeBbLiWi37CJLIi2/BnSdKw0/IyqFu6Z2MmTxbFk9N4G+s
sqQHu3sK4/ALaHe29ZvkikYSk2n5KJJA0m+XRLUB5rIb92FW9Gsf2T7hXceG4D642N1VFZ+qLrxT
gj5ZDIVMC9UmHEZ4wBWhurrzNq3KHxrR3QWD+FXc4tDrQdaZCcoVVG4q3c0Dds8alnhQeWUUh8Xj
XA7uvqvmnXaTR+2tgnQRbBMhb9Optjd2cOJBcdc3+smowuHG1iDuCvuBgMOr7blPwVo4t3YBoBEy
IJIeHEgt8xjFF2lQGaJoO19iOH41BGFiYtsx+M45TEJRcerizVtbzzFJ+0icqiSWNXcDJEj5W4Ug
ZB2bhRFTUR6810XzFhrpG1AuLIlU+zI0dJZ4gvjKky7/SXkfWUuJd5zgCG0jA74NrfhmsmHfT07w
kI78YWWHsUkM8IVgFxvbbH1qTjUBeOEiuOGF0HHxUPvDD0O3uDHfrExgIafOMh7NbJ+hRUgTzMSc
8ogdKL9x8p+KHVKWqd9xUeGxqPSuM+TzUkHlLZxtzwr2lnhBBQXumDflwe/8N+rQ2BrEHC60ZEyZ
EQOD8U+fLhQ9hMiTsrpaMCFxbZNzSOQDG5+Ggwp59spgCe+RoTGAKjHAWYKmRPfYxNjt20LeSbuj
7hZ/41447AkClmcpjLFBgQmYUo+dosFWGicdS0ajHT7oxeIzYEde6cAYS5xtMaZXzPsgTM0vswMl
04X2j0qwfbWY7MCFLCw4Xec9pAIViQZ8K+XCW6es/jiiN7Ym/di1x50JIFMBq6v8sM0eEq53avsK
1GXBWbMVj8S3cUDm8KMd5r2sm3dBQAQxWIZvfOkXzOvjWiZKIgr4Yl7ELhBC0C4aF3JTuDCIF/3T
L+YPG4x4q7oQrYdlH1tmpuyZwxzr04iVOP8xsLSwlVaRKOL3FoZtP1GbWNsOZsFi/pgH79FBpeVw
UpyGFMdkKAsGoDHEiDjl+JCX7qeqdH4afXnXciyXJFWPsuhA/CzhNuNPYwG2fJYT0nWxFCOyX/CA
4xCm31hfSYWOmzwsv22enrwNvKCtxdzjWjwpMvPVCxbSar71qhq9Nbv4rgvr58EyvF1WXUYRxvu+
haKD8WqbeJqjBca2tt8vVYXeW7O/RKROkondon10CMw4sX705iez785env3B3YfrpsDs2Y0v7AiO
ZQo1Y7Lu82Zuo2RFZDqFT4PkIg5iqL58KBCeG+9mcYjt8bbslvgeIj7AP9sHPIR0BA+f3BWFtYxx
ynGuImaVUAfbKU5PTbnWYU/ykFnBtMtCnAHFyH4WIBoNYfBCIb7eLhoeV1eCLPDGBgeNr6PcxpK4
pMvJlxgN6wTIhkkMalTJKyZTyE2zTE+4MA6mth90dgUg1b4QYJ6egG6AzQkW7taQRqpRKYzytIaC
DxKmW+6ARwB/7cxbC0cqZzsI2E3ePJRJWFzDmoOm6Fpoav2GChy61ecwYPlZDseh4qbu1zEN4uSu
SW2F139f2k+WHX7UkZxuwsq6LIPCWN0AvxFhbV5TEeN2DRRyFsn4SvaP8ou88bnLKaNxC5eXbpFo
SryZRWxGqXjC4sBWJmcWlJ1/KZkl5Lrrp9UEz35ajpFFbwJBDuZByyCNKYEYTONnnDjTpa1r0JMt
Gxpetn1BbhvfBu4UfANsv/JnoG7mBfw4G990PKBzAmhwJI31w2VksIfTazOIiXnXUiIX8CM4lYkO
UCJaOnbZ3+dK4+aUPReXlW4Hb+7v//26H9MYU9sdsl/Y35PJ1hvlYWLKFZGSmML4nTSuALST+7kM
1MO4fkGMvqiGTnS79YK7ddgo5zJ5MGLSkjzAmKXW/63XLxzZW7bP9BJPA6XK9hxWu3+/21uZ3HR0
W3Mw5Pu4vLEGyUmjVnrxeajzh3DB5uBSROslHJqQ8Tw0sDnhEs3RuRm3cZCknhdyoVrHQtqnRg0v
fexTfkJeaMNC49HlmjjY/8PReW03ikRR9ItYq8jwqhwsWbJkObywHNpAkYocvn4289jTPd22BVU3
nLPPOGiz7sZFyyFX3lQyJ2nIW+B8eQ0KEJA4qWBtVuGjmvXibe8QUrpioeCdq6JA+hZHB/+1gvxO
hWW9qw67uZ/NySC296SrfzV0qHWAR2nFJqJ/NQxotZZ2//8XPZksA3viZaWScieFPrxWkEx9tCe3
/3+VNuHGHexgG1mIDqvEHVDQWxE6Fvssfc98jiaVvypL+2eXWXX6/1dT6xtkfKloaxrRi2V1xStv
BSeqYB5URbJ4NczRQnnVDdv/f1cM43ISvbtytSKGxu0Vrzwt3bZAmIn+TalXEXjxPh4dc5ZY44B0
KH9sZJ6HRIdAAuFbvWbeMPJUsA4ZpQurEJXho05keezCGrtI753YTiXPtJdgxqPkLJLKxnqhbwwP
9X1ic9EOdE66ydk+UAP9OA5atGOb5sUnwJ4DsFWWIFmePNv5FKzH1GcwYPXHsnHHp7JqTeggHkks
U/UBsgWTZOwsy56UgpyIz11njxo6teauFal2KXhhTf50GWjeIy3AKCV0Vz0Ggh0tHlhDQuoXDVFY
LOTHW2YSsxr0b3DLUQt6krqLZx9NznbEkcBKivkeTBm8NeZPnfbtGgsEbd2sWAhZ6W9V6JpkqSKs
ACGLQDdMWSAgbyktv9w3obdpmniNlNFgNByE6ziibnUBD4x1d8kV6/za9II1Bympuuciyt8MI7EY
jXg3NpkUgrnJbaJDzYBRUGyRyp+SaahWxAReIxfbpyB+MZvzJI2y/00Ibe5Z6HWV5LVsornwhJyZ
09/5LrZR7tQAuiFFC9dW8RdM4zO57taaCIwH+D+Et6gj88Cm3gpmgbCOG70emvfEbG6a4uEuoYaR
8RY9de45sErAu+w7rG7Af3EsCrwEAR3ZzC7+STi/bIu3ye9ZwI8m/teqLlg2mDZYU0tbc6pwj/jj
zaKNaYZ+1rjAVeqQ59LpGOds6F2IlAwgI7tYRz17BMc94XD/CpUGm85n+6fbzosxOFddK8CIOvZ3
78FpiwJtJeFvQFfQ92kRdUguGn0734YEY1Zb7QMsbLDrbfuHDTFj6KyFwxbqW6/XAYkNeIMBtfFZ
xtZn5MGBVIWOjgJbkx7SJedxHhEBUd4SisLMgqBA27ZLC6pzLWBz5Pqd4LRBB22y+5pS/YIOgJWP
X7FexB3axy5kTrwXRqEo1xLnWlczyQJ/ckV6ISMrhvdN4K6BOAFeVYOPDQmbrC00cCWI0WKGQp4a
/1Jq2dT0nisAppFJg+gGwCxDq2OXWf6USvL4ag0xJhZNVJpoPG9IA2M6bBd4ZGOUHPsxFSXTS/RJ
1zBJkxWj4e9ocvy1gWicCgDie5FdKOTvSQmG0/QZPamiv9i+v0BkVazHUtBg+vhCclBULcAc0eg/
ZWC8B6Hbb7UUvxfhyqwj+mnZZdlwzGPSxxzuosglPZcQg5fGRNVOImex6uKGWZN1UVb7J/zgu060
X1AD0TirJyPW1pnenZJevEub+mkMNSJ4jXObw9Zloh7BaGNoP4AFjvt+Z1ZWvzbTn2mS6ZI51cr3
+r9oWkuY+Ms0OvV8HHu+IGZh2Zeq452Kqnc/8vq9x/MOVvLs8U8tmow0LSTiUxV/VF3wKn37ta0r
fS1z9Yz6+jwEwy+rjGpXOQZbyvg75hjaD6QkxgVqtyBFqc9PieloUz6LOHyFPLGejJb1r/8OgHQz
2O2xLjhtPKMn9tVccblYW44X+N5rF3fSjuHxnYS9WtDkJ2ahvbfYKkJgIYjUgTKkg7twH4kkm52t
IPNrlJFxpsdnrDhgpkda2sa6AEUDIkHdKiaJIMDhmMuMbondgRGZt0wVIDhXTtx6E5sChgEry1SE
H2VckCEFSoEsnAZ2V7oZlVlmX4KZW5OM7rMRYg0x+eyBwhtHPxqIAgliRO4sx2N4+KuxmWweXO9t
6nF+o9N/VhYQRQOFAcP0kToMVNYaxAuqNCk2vBXIoZmWfU56T11rPRP29NaQJxL2KHiYyWDKQHPP
jq1am5Ah+kJpSztmbGV7EWJaTQE+TujS4BdXIwOaRD4XeAV2Hv9XTkiAh0QBCzfWYskYGEbONjUS
briCdNWMwT8xc8esQZiRMuze0KCexhyXsoocyWwofROheo8c+zlJxlsRN1B7A/k6jpm9Sgr33eJO
GOvpVdbTPIvpCRJw2bVVsbi6wr1NfUErE8/6cOSM7UQkjJ2oY2U0D5yKOG/JEI7iiqgAtOyw5wq1
tnCUMKa0cOYjCqCSJNAyJxXECf/YrDD/dhxGhhOh6Lr4ZrWW12EBLi1EjlcOOy/SwDLYdzcO/JXT
e7DOQUmMsQ79MPP2aRcifaByz3TwOWBM0YEj/rFddozUBkvSkVBFmOIWdN6dzcM580cSxFJ/z9iW
L3dst7pmvGZd9C8VZbDGVTaxgG+0/pL61pUylFlb0jCMzP8ZDXk35i8az+9Yhs/uUDOLnjKcPhpR
9dRpzM0/zSpyNh7+QsT+On5B2FfNlN8SRD8cJU9Brj0bdnCUafNhJ+RZOh0tWZh9Dg6TJmUZqw6w
MDVjt+G2RloWWijrNOdE6AnTDYWhepLl0xgWw3Y2sK3V2XX4yaQz68YZzX+E9MzxND1ftkZKN2y2
JdQYFJytDyylaTcwhFj1zcaRDCY3gKsPN+ZNY9IQYSbmHmyBZvht/pN2yb9K53EI9TdMZquMCHOY
AlQvJiPPxPOGpdkXn7ADGA0O1U1a0d5qLzHSKDY+aIUc2CNNzXej1+F9zMCismK5Jx6OjtTHg64j
W2UY4pF2mSX20auSbw7elSNYIBMdfzAqhkT0RgfozafEb4adatStFu3d6dolRvp7Z74INQ2EUGG+
9/XslcSYQ2jY31rkHYeGG0KrMZGWNXmsTnuqAhr9PnVXEGSfmobRj2Xua67tHSvXY0eMOHe4sXUd
gEI9WpSuXDQUDQpBAW9589zRNG17mH9Bzss5xOJ58ux6hbGP9MDoMymbJ4uQM25IJqS68da0xpOX
hxUTpHnMb7UcNBEJKH9FzvXhK4ImCss2dlWG2G72MdQ9E1bIbRyeTDB1kxrGsNIZtAaGb8XO/Bz7
IezWXdL3Xz4hRfR5yAqKEbznFIE51kB3Dtk2kxML4f5TrzlzC2QRhg9iDdOmUZ9Giy+BvlXjCCtJ
CTlHdp0xB4o/3HYajo7mX5FT3RJ0b2vfj4gudYjmJqwrlR7iPM7CQvyVutVtScHChxZffLN6w6VC
xNZA5J3nfzVMF0luEerql/fGIWRhkOyKGKi79k9p0/0bpngiVLXndTXMzxCaFjsZbmO+211uw8Cy
mKjXCUPnpoKDVwZyzykEJCV490MZr6uYc2LUIHvZkWCFXihwr16yFiX6J8P5GIi3Z6KR8pGBuyhm
Kov2G8SC4rVIVmOgoQat28M490Y2ihSvp/rhUbnbBqVd3elfTA+n2mZqar2Pqvsxw2qPiuA5NvSN
SOLPlPmG10JolT4z2aQHGvilN8h8gg6Ok0tBNcXGT8vZnUsL9KtnPAq7+8pGTmwtk3QAzS+xuPhf
GYkn1VskghN69we505SxUn9jqPmLEF530l9nQFU4ldX3WCAmMwtCOqoJlLoJUq4c6nRlCRuxG+kj
UxCs09Lc4k5DZ6upLev39f97ljRnMsd5IszpA9zKMWzwG4+l8wWVdR05/sMLu7vDW+xWIkXR9AvO
BlzhBFBHcoSJQhK9Z/89M9Y8AVzZejmD3xpsArHnC/x8aNFt+eR3QKXtQK5RVwgG3i7Da2wNfOqI
5Uh2U/KgwqY91O7VTmN/VebaJyF5/Y5RTzxMx7GsJ6AjAKmNsLmqxP1muv5sWt6wmqbqOtrqFKTJ
zXaAyYuIOMLxIcZgpbvCWZGj+XBTug3I5X7IFBbFJPwcXJ1O6X3qhAKtGNpGMF84n0zEKHiqP/HS
4RVvzC8zRIageYjEJHb3NmqXIqS3SZiiO7bxqGStdgRAxSisCOxySmy4zJLX44RyzAOoEduAi13F
MNV0+8+0rfZjRnXiBfWH1UTA6s1/8WS8Qs901nYG6yOyXmp/vOMt3eqiewWu2J5YJxBTjvStraPX
oiJdQdPRPZRXuyTYtWDa2PreKjIuhHU8VD/s7HhWfNa+v/KIhBuyr8FX7wiZMjAd2hGpxW/D9PzQ
4CtC806v0KQCwXTAnlxhtvNYlssWUQCEv9OEPXVRG5w2TpCh9KiynbSI+AHBx6ghR3zbfbhJ9N0i
Y1h2dqqI20O7NYZPbkJsic5Os7fObcvw3JEuyNuBxNKS8LExAqVXvAN2xFuHk2M5/2uOG376lCdO
HmOJgcw21KxrMpshQxqRURPRSizMsnrFB7bvRiPaVnqC/jEhKFuW/4YQw7/ZK7R4ROYCCCSQYl82
yLv4AWFKfWmSiPIXzrTioc+98kOlc7anxJPgQP+jN0wPSZL++eAe8Nu7d4PdVAtbHfuevTEg+FME
4F4squsUhYfSCHfQqpaEW500CXWyqio2O7bzKcZpHyf5SzL1aivd6FdMSLfYzFGMqMdQRw6KudRe
Wa1/DC14mYSU3NwguFOoU5IKXcEcIHYh3026F5Ctm8Qr5IKUkOHUrMh+PthV/RQKChqIF/rWNJmt
ci/GRAOAECThrUr1ZzMuQQa17ick0OjoZT1foYd0UfX/vFL9lE4xgtSPVpDRWKCBslx1bcKzLus1
DKkPEfbJtqp1xEXxhNhQcjhIM6eRnfJVpIzqIELKkxZ6hcBLYNckfQLEJNuHfLF6Hvg/txpamzTD
hmma7clGwp71WHwbRurY85x7LL4gdjn8L+O6bwM8DR2aPhcqQlGw3WgHEiE64qU8d7LOKfN5gcsa
dfqqTSpGe21zQ5F09a3h2Oe7tsYe0WeNzx+JvAtFqEpYTIHYC6tUHEZHe/d7YaHzI/IrCD6MCkjK
UAyMvsxX5n5zJjnIYGm19d7zUBqpw1ArFsgyHbZFYLRPnXnKNHQ2zeBFmwi/ezUJfriSkt4zD+1Q
03HDH3Gdtw7LM36lkEhYPYvwPtMnk+YsVnorsafhykg7Hxt6Yr3JIkSfpY5p66lfs7df6F3LZwu9
JFsDlrqOz0Ju1OTeCf2DFuIb1nWU2Y2EcAKd35h7mXCla39BhuAkro4s3YpdwSfTV9Nz7w7Oqhnu
VtwiD+JF8SZx7E0sh6I/W7jqD8EwPmnG5IAWsm64C5natxqqUiYhdggPZczRwtruFhEE+cMPISEC
a1Kcg2KE1xbKNyfytgV4F3TLQJM6GwSJLJ3VQMXD1Cj5dVyz2rJ6V82ElAInZuSOxyrpcArHEGbM
ydwMLXM2y21uk8/jkUT9Q6u4tCOzY59HTjvH3Z9B2wTh3/AZuv9ks5SSwXmwM+KW3qv8rYtZXNkB
Yx53/ZNr+s/e6JMf5GegjmT5AwBnObiC/s1jS6cZGGqr8dQ5unvQm0TtRQNopGiT9c6vq4CU2HkC
D3KKkXm5Ejm73MD+YRwOiedHG0x/hUzdWVh1+gqDKXlOTfzj40/ttB1dbVity0rbBKMsnpjnfJmt
wO9ag6cIKsIG++5I28oJ2xOj24tbUTITcNp2XNBAkkvE5pOGcVwMRJHNRAtYOzhYmcLdcxdnpnat
fPA8wZSyHZL+paOTETmyiAZ8BFPxB/Ae6v7Kg4vNi84PjWQpjdCgoMjeZJWFZM+QMDRinyQa0v9A
qHqZBv1otMneSkZkQiicoIvZzGXRT3vIg/dai95fOry701qP2VEyb6uouPrD6FlkNicwN1Wxzhme
PemQh1aTxG3Ucbidqj685wJ+x1hae+Y3+Va3G1hQkQ1AKVRI+32yLZHVK/QPSxKzUNvOqw+Ec3F7
Kiws4mP3l9TxpcS9vuxGF4lMktwbj9ovTvaJhbWqcJtiU+KiFBgy1wLiFGM9fGbkk+XlcSIsZWDe
YAczDKx+1Q3zp5LakdXcKnStq0LwvJEePgDys6Lw02W+XafxV5ewyAQ6ceYTPQZZEuyzkr12yPKz
R/exklqFtLFPV3nI2rTiABQTz5khcmBMdvXLbWEI5xfpd7mWxsbQkIqFwWZMeT9CmAMcPRbu6eEU
IUyA4TQCDyJdtWiOtjN9x31mUvatdD+9oTuHTdVUG5kYrw7uC2Y6yY8dYfftS0CqpsnL50B1Wzvz
p62ad75pj1O1IkFSeFcrMD4nP3+1+p+pHr9qmbYHlRZfAxF5g8THD7dBGsMJVVe75ib6qFzvSfTj
R2ziBkS1gKELcCftm/jNWO0ukZ5DtdXmWq9t35KM3YA/7+KHRxK6Oci4YqlagP6yZ16JxeuWd/KN
lDDkFN6Wld2rxlcLjJ5E4okSiu8Csbumn+tIO2NFWdNRoeGqPIH6fVGEY7QjQHhaSM4Ht9E/2P8O
HDHAJSaa82XC4DRqjXAJYexFjoPJrYMgoE3KbzdBg9yN7btmwuu0OpsXv3M3SdPPuSOoSThgSY+o
yp0OgWk9CedgZDr/Jm8pZc1wFMgoGLcH8OYd3ou8sJ6C/kdphM4ShjfX9GyMLfmPDMqPiMjohYO2
lZcBo1hWWIwru2lb9khzmXGx+22aj8EGOWMgAF+atvE19jVBzoxPp7BdCM8YV5xDDbk+J912L3pM
8p83h8Y6POVmHG3qmVAg8pehyGgbYimWZeUxxQ1/U1//LTEFLawh44KtbexoTYWqAdgaCi38OdUs
b2HLoaubJ40XVbpvBdAGar2E/ePA02T480i4qFl0ZcF7aHCm8X0lYTVSqffeorpkjNhR/wXckB1d
Ej7XRThiyjNMZz/U45NVAHG0ToPEZaYjK1voIhG7sSk5yzJgzTKhqMO8yn+apmPDilREEcpHz5kb
X5L0shTnK2oMDAeIaig1l8JKrmz0prVGpbNszHPvax2bOIWzsRU/u9D387UrIdQrRz/hRySjtujY
YJjOEwGCxdZVzjkueGwh+xh75XR8LGKOqyxZ/gys81XMaE8JCjPND4Mdem2AGLr4qwfHe65xhC8i
82VMKZ9C5toTPrdNnhPai4mn0aw7jw8yY0P9+mxtWNBPlNVzdmbsyItPuYFk8isZkq2QuB1KYme6
YcVJ3S17UgXpPthkKN4oZnWnPDb37qgbm96pb3qoHbxOrEENrQaYG3b64uJIR3Qkv01JlpO01UuY
4LoZ3MxY5vhWVN/wfCjykYhMN6fflnQ10E+oQtIu2nZ+sR3HnBTEsvszK05JJ5XAAnhi7RIDpSSb
2yw5zOre3ndV/y6legM59mkl5UfobuWIrbao9ZuVJhYex+aUSGgrAADOUYQBrR7pr+qg38jIsFfh
bUxHa22rEaGcHl70CqxwkHzIoKTaarmliOyhzPeRFxcTkD5kxN+Dx1a+nMyrqgwq1qQhHSJNr4VP
8V/j01phGOAuZ4m/spG9YqZjHMc0/tcesO6WrHtR66erIEh/paO+lLFNHQPjgeDScb1xG1ikRWXI
TuhCRsgRdf+C4LfiLUpbSEVo64GXR7TgklWJqIt4gQhu2dhMy2FTsxN+bmsLhKOyKSYq/dw2zsXk
78S6IBhFMyxLQ/x0RpFQb+pbOAyknfXtL1uTl0GpK2gOcMzypnNTbQJctkykgTqaiREdaLqRQOER
SFFacW8vmxEVktmPM0DPO5RJzpfU5fh10b/ptO8NgUnBrCHiSwfhnSasNMMMxaLTOxA4S50fZdXJ
rV6r16lW+75GUeWTg0JNmRU89illCGFCW8zpEGKG9smAT87CrJ6MaR16mKRNYZI56WS8a3qrHVNN
HnQvTjc9kpllAtdiLfi3VlqQvPZMRveFzB+MF6qdr+9th4EBe3UyH4i0NCPttakFI1bLZvalW+9O
WT6s0BLs5zhxU+aDqsVxNuR1skBS98Fm4xLR01TUkGx5REW3p/7Xlxg4bRdmHk6bqTYU21XEaONo
tHTxHtgslf418wynGJhwDREHgvCzf71uWLjVjJt4GgBCr0n1SFeeRZZ9BaIwxw27jgZOap0JvmXC
rEIIPO1aR3BV1OY1G13GrbUcWBIAdw6A8Al+k+iFXVc50VKPBn1hZeFpDG32dwPPWYelJdX8GHNG
Nh8oiK95I/7fINHQa3NiQ7asW6TFvlFiBUJCYnO8ZWjZU5NbyM+q9wHkgSLPc2TXSeCnE/vqMkCd
WeueFfCOb4b5dK5bp4FF1O65I2yiRLCoQ6NA2OMhneyqu2rHN1eA+owEvuqGU54BEXlYRvYRdfdq
8mDfhY/Q729E1PzCIZxN1Ka+dEMulFL8mG3z5tkIFgLd+BsybPl2rwdL9h+QEWuqSztkGunUMAHL
MFtyPDAl5MW6KeEikaGUjiLCWCOmQnQCLFMDNk1F8FmV9Q/hkwdgM/s6xxRNmmCh3WoOKpgcoDow
3ffZGyLuRex2W4tSk9mSQDjMvLmZvuGyvkrCvxo20TyRezBR6EU0uJTcaIV+zQOQ6OEUr9NweEtD
CfgrEuUi/SnD6mb146ut9JMkJGbxqN2GxGuwLpZuPBdu+9LboITNbs9qYpd72W6qh4MTIdkc3V8/
iR+idV+LjGMzFMhDTV4E+cuIiE/bZ2FQ5g3tCe0HzMqkc7k1AE9C0QuhI/3/H8hSh7amy3ctpQyZ
7M0AEnQY0yfRIRHVLAuNXe4idGPePCI9jk0YoLirWVZxV9gTCUtFejUR16UWK5vQeg873Fd1+lJi
IWB5sOzYMLS6fGIwj0vKHZ7ipDkHJNVVKtrBKt5rsn72Q2NvNIz18TFM8k2yZjBi4JxmfIKyQHEw
j0vYyCckqoEjKd8iLX4E03Cp3c1U9vtEqYs39JvCLvZRLFfxjLgww6eqhe9I1hx9lhbFn8NEUd4h
GER5gvs3+QTPce+d8AIoH5vJLoj0S+KGV9luKceRrfTNi+m2By/0XouOuZfC22EUr1FbkB2rYILx
Sjgjxhm3IubRT7ZjBYptkmppl8QeRCmnQU3STO308HGrYZs28tx1FWTjiamV+BRUtRHTH1igBxei
oxw4fcFX8aYW8qew/5mpIKmXIVDWVb+WB2+2NJOWrF98zswPZV5QzkqMcFlmRrtZz0sDiutMQoWD
rbBsUYw0HeDKIX3wBDwlLsa84F6q5FWAh4xS8xIR9uTo2WfZgskEho5pxtqXLHf7MX2v7Q89z37Y
15PtFoyXMeHE1XkdZ1m3FvwAcQCHkTC1MzMBD7ve2v68NCh5qOWL4inlFR8XuVG8A7bcWWP2lPWc
KrE1/jA2vicEuWpjdYb7SDbciNwBVCmuPWslqjzD2gd4z8rdVeeGZ2JhoUDm+D2qiJ/DOJzTSZnb
FtHhIrFnfbB+6g1g/qP655I1PArrpiX+S9eaLziCmMqn7W+Jm3sE3xEWEOjhtiymXFyBRD30OXVd
MbQgFGsZuySmJds008Wahd2h8qt/laX94Yrb0TyDDk9d4Hu29pQ7dBetXpgLL2jPTBFpcYjoQ8CP
EwaBgky7lZ/07/UcXR2G1l+eYOj3RkR9/RFlIpLvmVjg8de1NuSuMUBnV2d0+zBtFrD8EjXCEI+e
2X6Oy8Lb5jqtbVyRJMB0o9Cy17JvVzzsZOMW8b71h0OYuNghBuDwOmGUTjFDS0Y2uwrnCeOEmPrA
jn6MWv8nLZyRrUweSDo3Rupzc1dQEQXOuGaq9qz8T1ZR3SgkvrJMNjtHsOuHUUWgSvJuTnDD8wzx
rRreUak8p9quMmiXVNJfaJ6/NE2v6cJHpvvuk2Rkjl3NWjAVDxdBOm3txKQus4DbAaIoLBTL1OX7
OefPiDh3zDG6mqm/zXv3I+3tq9OKD8WCaoUJOdSsc+fVf0lH8GGBPDi3xx8/MfeKh1C0fzHxfZxv
wzn/LO96TQsdst6z2+Ke+sNbM1rfbhy/SFvcclIGKcQJ6HDLB9HTR9fEk+5DpQvJEehsbe3QqYRW
fpBMp13mr0wLYTvn0x/t3YvpWf2SqbovnC07DHLWtxJwYAehYjl/1+TMpltPCbbk0dFKpjOLnLOR
lWvaugMa2Bm79VtV1At4VXri2emEbeTRSy0PzhmAiJR1lzkSNzltXSt7GriyRvzYfKjrQQw/tIkI
YCnr9ZyDI4Ustuwn/zJ58AAKAEwWgJNievZr8y515zMOkoTDaPzFhVMvhgpVmoEDgubmUPcTYHcQ
MLLmuRoULGLC+3Lmsoiyb04k0Obh3Bvabdi3V5LbO0iuxZbRy93jw5yM/KVnQo9bmrhAC/2/7PIV
ct4GGY5DMej6cGJi2sywH1aEYiZrp82+MfWsy7Tb0uESiOouuFbWLOF8boosex6KL5SnceeUG195
ch1bvPeOFz50I31OCg1bko3pdIJJgkeLNPXpOWRLzKbtDnyRlxi+kZNWb0TK/bXEvNIokUCuT2u3
oYmX6MkWdUOd9IVaEt5u3BpINiJCqMxX8jtmjRU9ldPMRVBwMEzishmLDdlB2Tru65QDC3z1Ysqm
hegIiImJ5qEepq+gTmKQFv3LdeEs7UpdR/hBK1XxRHt89ghqVwa3+yoHYwiX1Vg7UXGP6/AkJ//U
dXviyd6yrt0aRXfpw+EYltkOrVpFcNZWolNL2+CL/krpVrQMBoIgvPBT02I2CTAMS4wTi4gIrbER
a2gSe0vrCLbT2IhCBcbEzKuu0IwQF7eNNRIWjFFfD+yQJtn1gBobnEoyaZkzlNsWdV/lZE+65+rL
PiPawKeJxioMO5xZYlP+cwp5sir9ZCYMGKdePw6cT61rrpMGfBeiP63dIdlGRE9qcZqwZipKqOaN
86klHmIESLWFio553QDU1FEj1O1bX/FpljJH5HIC5Ew7R32/SIwXy8N5m8vsYNYNNr1rx7k2kW+7
MLzob34Hx6K9Rh3zbKr5x5D0J1lpJHxb0GjCz963DoGj7kFuHxUwgZUwJuS2gPhL2pKnnsXuym/U
pfD0r1pD0liySmutDktQcZpYHlkCH60APJFZfPO5+tdbv3lqPpTj1ttUc++U4XnlO0uXzn4RD5jf
ZbUfLNbsFiZMrW7VomkzHtAONNmIyp/6RvFD120MAzmZ8WNE+m+MFV+M3VvOqbYAP8vv+5jz58Qs
XPj5wsish0V1pzUskmnfFy19ZVeIG9vpXcz2lmyRd2tA1B2SADK59nuM3bnlrlgTNECYAmkZBmNz
zGOLLmugavpP09Dd7X7Cm5AGmwKrneVL6OQA/Fw+FEv9v+VaxeGlx5gaR99M8s2FP0IfaalyWdv9
4QG7hxr5qrA7CT+HLB97K6uEHCcAD4Y2MgLVYhOD1lxZ9tUTlKKUApD7WsR9QLItSaqrj8RlGZ3E
xDWuGQGGIQAczHNuOMOuAiM+c8rvbvKvNgYgTqCyRdVySeN/yJWSpai10+gO54jEIT3etPqwDrXh
jxpK7duQabn+ICTzrbXjH1E521b426FhlamZK4jZw70K7Qt/j7YOCsDJqRMeQtTSQjfJc7PJ8dBF
cwmOtVAfmsUkKisw7XXNXRVIknW7+KqabteYsB7ClvKjJtUcDpPAG3CRdnUWXLcb2/R+88bCSu48
kRrAip+RMyavYhM3FBKGth8bD4+2b2yagewcxgvu4P9MGQWN85vHsBNnBWeis0hMc/XkRODXBOj9
UKgTjLCLJ4OHAJnW+NPNbu1x3RryxSpLIOnujkaQzMIs/CSx4Z1sdIJTvKWHmk55Fmw8Fjlsn7S7
LqZfPGpY19SOSRUQ2a67ZnG8FyVFSOJTyqQ4N2uWGTXA9dB9Yutwxi8pD5kMXg3SVZdiZIgGVwrB
+I9ow7/ax73fxDuwUKxdCN1UeHnuNhyvIELJwJZkTYN3SCEMme6xbM2rKNqWuSUBIp5GmlRFIlvB
aD7V65MyI4o/llsSpOuiZUXCk+ytOa8ziIQYvD1nOihyCCcNmYOj98MehTWWohylluzNszaaj9bO
Rzbk2HQCHbmqfrGnjurcOXcBqRqIq91+/PWZH6xCEiGdOVNMuMNJgZLr8U8Ir3zDK/AoJnVVKQ06
kaL/wGtdhh6pakPIGVqQjNoegxmybDanfbX0a21bt/4TstMlCBZyoyL2ASnXvhgPE90kSkUc6WZb
byq3Pxn1ZxLOWbamfk1J1Wx0wZx1WlfBDX855NqWSZU94npyCUUINc9cR6bSF5VPArCsLl0cXarK
ZF5PRUVl8uPiWTdmU0/tElUNaINonzvR9RebZPpE9x9GuCZt72bEATkwUO6m+DEq/479Gy8KrZte
DxctKK6mn247WNHAxmItfg3iR+WmV6uoH1bW/qUkZGA7i3XgiNzk+zQJYXXc+lpe6l6uS4teOiKR
glT1C2DEBJsX9/D8wmGxBoiCSE9lwa+e/VMCxHPRM7UdShbSWYrfQX7HXbRxNPmeKZIjOgIHNp76
cNrqW6lp2fSQKpJKPELbufBKzIQdJr9xqaN4deGq+RdBbOaqViGahqJ9B1/AvFg33soyvJtpuhWi
38SG/1tbGfOLZDgVDHh8K3hOM+O9Q3AG1Gmd+vHGBRSKPptF72xsrGT7O2n9CpLLSEID/iz0vgD/
/Y7u2aoetZ5/ifwz80iiC1062opCm9nXLAFZY5j8w/jyH3dn1hQ7d2bpv/LFuW59tbWlraGi7Aty
IgcgSUhIuFFAAprnWb++Hx273XZ1dEXXbV/Y4eMDHDJT2nqHtZ61Rt+GxirQh0VUH6nVplufTpnk
6ofB8U6OHyNMLwjsE/Vbr6stqgoeNRXFnqrTQ98buwRmIDxs92xoLv507tWwxPMgsmtuTS9qfCyA
Inj2sPNM017NwsnIKH9CDEfJ6F6zRHyC1PzEyr3G1XIZ0RpgGOSaRMR4VlV5LjnXyd1+Hxrv0dQC
xiUBG0OTACGrD66aPpLoAHylfbaL9pPPB3FTs4AXiLncg8Hc5CmTNYRxgUjXutPxpO9pLrvR2vBU
P+gTWJDwx6+s4kYZ/kvdbSkbN6Few1RnKcF7OQc/9Nkql+InoDmSZQTcZ57cGa9FDZZjMCp/MSnz
1vD2BJJ82pKkG4Jwg8j7cFzvlVipHWaMBacjBhtUfboQFzIxmdVZ4o45BpMUnVlu8xmK7mWw2lXd
giwWD/DwHyxBQVVQQVZ3ZI1eJtLZ54aKRoA9WKheu4zSaqjOJWkPjQgPSYwtWL/IYlwZCHxDCIc6
alnhWPS/0dGQ4ycqtoPHuC3vAfsY1m0ElrROmwsBdz+mvbVGm3GEDQmgebSJ8CvwBgT2gVNuSwez
Fcp4mH+5UtzrlbNOc7ntouQYm+4upcptKCUlC0ISOeMj1h0No060UiaFs96FjCdS7QVaU7R4Hjgi
gKnsZGt+m+F0qO3qancu4yz3sZ05unH9rI/0wmquB/NsUY4xip65f2LcwCyRxESo+G/YLdgq1fdh
vQyDhNYln/fICZVbVZG++dU7cINinevSSEksYG/3lF9ybJci5kiyPQLCHPTVYYgd3h+RsMJ1rAt7
ZVG044dkUB+HHVzvbsN5d99adMASCrHXwUh2tBmm2qCtYq5QQc2uotG4MaTEktDf9mN0JIrhq66w
TTQ9CGpf7V2oDeF9Asd2wQbTYyGcH4ELYlNuUphD6sdBAdkL9FB1/DEmwQh1lBK5c2FiljX7bYPu
gyNXd8MvI+DZz7kA0W3Y515/rmt9H01M1TM0nPiQBizjLWKUMiS2Jxh/lOOgiB14Oem9HYi3rLSO
zJGZ6Fd3bJoYHnvnistjqoILRGdgVLV35/sUAI3GUTwCW3NmlfpMb6Qjg/T9GeHK2NvNePZrBuOe
hfRMz+FzpE8m/uPKD9qbyXGYCeJuubouSledJz4F23en53dOH3G6za/HT85uzc0bW4jm9ZDt7Nhi
huEzux2C15SOZlmA/WbwJHZNUOHhpZlZIB0nElMykGUgHM7u+bBEFj9U4a1Vao+xMH+s4dWtqveo
QcOLiwoqtE0TP3UD+Trio+iwMhQZ93gCEG3Ej2aZkI7b7okdzSWsVcHAjJQlSwx3jowfyKvnfrPn
MDrsGn727tGyYCdbk3TJNCnMxw05A9jd+pfCRVLRDSzzNYTnMhw+ckabnUz2/nTfOyOy477t1pTE
xybPWViXWN9NBloDv1pmulyvJJXHnGG4+V/EYKYsWu071Pj3rJBqoV16py+5o9AIBKq713IQcpN/
1mJcg2hff6TOdrkY392S8ySC1wdCzYUcRpR3HWSsOzFMSjUPufIlcebHOmsAHlaweKgwmT17rxgK
n7xe6JRd0Xuns5Oxw886HdVN1HifDkY2vFavk4O1u6sPxFed7ZjBCpl/zUKgEzUb62W+/wc4sDd1
CAlf2DhJ/Cb7NCnDJzAfjLYRKE+l86pn97REvNVtHqwJf0HxDeILuCZ5CBMkGCiBJKHHBzdEf9Qj
Mo0GEri6msV7XN0as7vdC2S+qa+yN1lmxUwncZcuQCEr3mpj707ZbWLMqwm5tKcJsSZQyBsCu94x
RWPkHox51q+/ak1wGTmwU8tZ1TkhOG5Ep4MpM7QYX+MQrxeKmX0z31jETfjmHebqW9Abr71LB08q
F8i6EhAWPXw/4W7j060F5RO7COlx1+XTa5QW51xRHbSVWS8w0sA251JMh2zVwYhcstw8MUZZixA0
REqWGuM6dO5xH27aQnsNtYr2kMW+Vf5Erv7TcLEysnjJdOsygonxpZgXEsQldfrZVPVpjDbBEN5X
/rggGfaMwuLdhW4gTwRzXXGJ1TTT1QJ93dk28pXdlhrm3wZoxpR8CbfAGVQjT0vqh8rwTl02nsTY
3ttjwnLcDTirSdsZsG26ufUNGv3dQFJuworRTSi3rpNvSVn4MZnyWAJf3yyEd62XmMFTrznXJqcO
hEICZZFnAvUEpFftZOfOPQiNR2mcInxRnE0KP0pLG6dn+4TkPUuQiMV+kVIqe1WZ90kE7hrJmOX7
b4GP00zylg8EiMIiju5N2+Vnk9eCTAAwfyh3uoJNUIUdYFl3ODMaYsB6M2biPGH4yzr7R1NjsAyS
6Wpoxx7fOjd1hKGJmeacFjnwdLuxYwwvo9YsioYNKBzeO5jV56J1rzWopqUt3pyUWZML16eZNbz4
dQhdZuatI9mqzGsUmq8oyw9hT3KcXc0t5uDfWDm3y1ihtGBGDtQj2KreZX3sXKux/uL336QzeUmI
dtz4RfrjGM5PRpMfNShc0w4NgVV2a4VVmgpUvbJtYPS8Qpf+7mhMkFD3EzGsG4+Zqt6riau+J8V1
toQv9chb2RjlMPNmpKWCrystZM4epMJyPtYLnQEs69eab6qL6jrW4lT1OEf0bzMPDnncPCRF96Vo
AJapVX8hDtrCh1pikl96dfmOh4R0n87jenoKsQQzv8POZFSIQGEzkrP7iEUebabRYjCNL5HzHGHj
J+CcfLkmIT6J38hx7Mcske8A7FBGdB9h1+4F0ovCkWhaebDyFPaRESKM8Aw+Smd0PsK6fSpM737U
w0dHCvJZSeCqCGYDBbRABIFmpGuGVRK1p0zaP6bTPA22uw1N9cw//hmz8kM9xi6f1ClDI3E4MNhJ
oWVyBrYBpX4Ft7rNQvVgsKSGRmF+jFH8ri/ywL/vsGzf4Ip4CsbwIdUAcQnDO7bhcMvKDp3jwmCB
zJa1/3Lr+r4U9qZHTgubnROSizPkVx5974dR9jh9SH0eZ5eEtZjcEsF4iRITySLGBJKdt5mPgSol
XdyiKy9LUCJR+Tr0JR+uZby55lOroK2yfbkxOKwXqW59lU+po314zsRl50gwZN64LYmuQARVTpib
ioKSk+ltKJufpJ1ew4ldazsejG5OddTn9FtigGXOh9F69sWClQCxmpXGs/uYACsBTNaDina5lTLw
GiWiHl179VNWchDoaNdt4NVxnpJT2cz7GM/l8oJy7GQcfNQBbLOKHHF1dWn19MXJ8ULNW+MDiY7D
0vXEJW75wkTXMcNlEfGMlIOJV+yiCDfFoHM8ZA6suVQ531Nxnyvzp65QTXuzWQpUGseqv68nzJAO
29U+qYi6QXNLqkgwMKW3hE2iSkzaG7IQ7nSL0h4KrIZVKcnqO8CnYqVcpv+qRc6VxP0cpTVvK4nT
QjvO0xTekM8GrZmCZz+jPQXvqLO8R+ucSOcGB9oMth9Rj2ArQuTLtTSRx+VrF7tMHisjG1aFR/SW
u2nLfKfX8kQNxyS45yX6kuSF8NEN04uD+ZCtf4/4gm4BfL29lFRidTy/90a2zMOTbhbeKk/ll9EG
Ry1iAYR2a43Gfh9gEGRs3F1IW9/b4tJYGsLMmvGYwlQ6cPg31YS2CGU8708V9bynZpzetE5+Yc2z
GwVVUm8aPXNRHbOm+TThCc2aijrDfRxMloDlQChWaulfXjwLsVoLy5X95UhUmVbErA5j42Wy/ee6
9d7c2QWFCwfhgIf01yKZMteANeZcHoHsnljizPlMOEKsWyCS1QrR4p2ATE73S6EdDda7nTO4iJLb
0jxEkeiZhUSsz2x2s0zQHxobc0pewJVTpAQlIlyXTFMXkJ2pDDpi+uz6nrcDO9Dkcf5xLnDU3PAm
AXXvWVrmNlG7dlisMIncTTYpjJHXsUeNsrNh4aEcnPLH1Mp7Z8L060JHtXrjUYvCO+LP0fzhIlvZ
QnvvLfOnQ79Um8zWpnT2o5WStT623VCwzm2yHq0lxKCU3Chbq2mYJ7GVJrgUowZFz0YCy6+31ztr
afoT1/NA9RTi8VxgfX3WRLFMfY1EZ+t1EuDxC+M9luSSVsGj8NSz0MOzatoGiGd49TOJkgk6TYqh
PnVQuzYMeZ1Ue5p8VH0Cd57TV+dBJXBYx3DtCed74BlfpWjkx8zjvsMpgd9SZ8nA45A13Ik4b0Uy
agjF/AYkR8VRokO90x+FmW0RNRwtngg3DGJw6tWPYjDQ2jlQBY06uSsoihFNoGosmEdLyy3Xdh2x
7RJ08j0KzFU9cBdoKUOlgVlPFlYsTai1I3Dji7rMaXNq/8H3Q94sIOdEraiXnKejaOIHBODvVkUh
YTLenpduBB27xXoMbbnMmTEqrmCeDdGnNuTXmHUf7LjoPrpP+pgLaCq1M0rB/iaMh+ADljaLpnxV
2Wb7IuQIp6yBvu3C9bfNjIx6LnMN4zTsf/MWaR3L/VrsMouAhMIBj4AioarL9F7Fr81E/wx43H42
SfhhmDfNYN/0EZUqC7fRfNJpdVfdQAilKfJk5SfMAAINMIog+AefdBjfkOUW76ktmYCLCo8yIzXP
BX1l9qLZdFOlgcTueFe9Zt1YsDZ1gzlJNcO2PRTGq2RArNvkfrKc2ZXYrnrOqtoGBtIFj0qErAxd
MhtB6WPqH4XFRda+uhMLK1RR68Ixqm2B0qopJWq9oNgPGcV54NneupbO9KylZgr+8R4hN/tKSe1U
W+R8lQ7nUGGJzWSVG9Ni5BPbGEjSfaI7YhmXRrucGtzdYOWYmUyRtm2iF3gCMXBegPQeL8NtvgPV
M/86OlOrH2JX+2hF0y6VmO/cLOSfxgnv5wHMXP3kdV2xMhzj0mkm83zqONQrxITi212WiaFuwiDg
MZVEZ4atV93s4fcZ3ks1CTjtNCjmRScHYRnW1UPbhyeIo09hAJYvCf331D16OQm5MiRFyogBM+EX
saBd2HRFqPDMbWz53BV5OCxAGz8RM7vCEbBLR+cVjzkwDabRIcrAyokxgKJ7GFm2DzLv1/aAtgO9
Mpl7FHlLcGYHPIa3kjllXyJBVk1pLiWvsJp20H+r4JpKeSeHEBtBML1yyR+RI9zo5fDkeEyntTkV
V5LJSDsGlRozi4agT8/0HfrUSzDqVMQ1lF59KBdANstlWVIVhANjrP7HIWE6Qs9lCpFtWPoAKY14
5yohGNC48lsrQskR1pLw042HUJg7PJpMkCONzBU2QY3hvpUN6Wk25Ab0FNzco/QuSad5T3k/4+OM
Bm2bxgkd9mA3Zm1NHYQ88laNdA69RUlmVukuMQ3mMH6+aa38FGjju6LONyfkNPCKmEHEn3mMblE4
wOMDhW5anitXO/VQDcJMfxDT9Im7bOiqz7JsQJz6E+vV2fPspUddugcfGAWNfvLObDRj69EyCIZy
MX6WKW7UFn7grBTpvG0jb4ZJvCVGxFrP6K8oF28nN7/1Que+NHoIgAF89jzXV/7ILintSM3Cc/c+
Kh5Q2D5JDRSg6UITyWm17aSk+vRZX9IqZ0jMNJB9xJwzaU4573oNc1rYlR+Tb0+wCSGZuxQqOb32
6FFyoNLjMMgw+lJlX4aEsScc6pUJWBw6vnk/+TytA3PaMMiccddhznqgPcRNunw0UbPhbwCklAtf
Ljqr+Ea5SqDSwFy5duJPoIu4cexXnJoFUerZcez9A58ZFRi4tVU4gfCwsMjfVIN6m4e+PO222ICO
Q8rvD1wfPsFuSh1w4KP57Rbuqa7teyObP+/SfBA9PYqn18dxvONKmjsD11yIlpNKztNomV0Ct/0w
L5FozqMT8aR3OMB0N3gLB0w2nqe+4pa9i2XayydykSCpkv5H7Zl+SSAFuEHpYQbzFPA+j0F7tEM8
USC99oaOVo+PmWkGsVSL7LHWmZMy8Z620yBPonNWpPbclnrx6XQWUgUtvZv0L6b1VBdW6y0jMjh6
cNrjFJydyV3j53pJuvqqYioqnNIlRPfbJhQviY8NDQvLA1EvJDDVyKokeW83DtZYTnJxIFUucW+H
0Hlkos8SyqvFDVPOc2lP5FvHP1Umn0KH5APikb4S3wGCSEfokdnNXJmHUbJh140UjqCmWaUJXC55
AXKD3QKSLYFfj3AQbhw32tYgG1rk8hn2G62WH00vD7X25pQt2Q1BioG5mMiyKTdlhoE3KW6NoL8Q
o7sTCQuqaKGE++06+C3r+pjVPAm6+OT7rkWz/KSliAxL3zwIf9jQZeHrGvB4G2J4nUh7A+bEEFt3
mYmh/uq7N69covp7BkJEI1Cs0qj89MbkMXbkLnBxGQeSUNDRWNiSmEWcX89ss1eaBp8sKLt2JXP/
3HP7Kqd7ZVh0O07vOq59FymNYTImNyyXNBLtCuNsHlDile+t5yqgzJ9a0Aha+kLb/NVq1YRSVD5z
U/BWjVAPisE7xsm3HmW3fYzMlGk6z51Kx6YRrLMp+/J/R70JeNtjNlKJuISSmE35Mvbp0gbbyrgJ
oPwUARHusH90lGYt/OIpERgRAs4IHeCYBmUuUnc16aOcYZ/mdKhUt/Dj+scscVWWOQMBzShnRSXP
I2JkcdQ0jLjgEKaSm69LjS1s6GjlF9ODzrWietWvaSO3JFOj1Z0wvtoGmpNOg0EwdJt+gBYbCVA+
eCg2eUguFqL3uwmBgxuNnwZwXlIF2HBEsYtICeD6wIhbVeQ9dVg8g1S9zeaVVserRaLclxlUnMly
wnJbX8sAMqcWV/uhGu2ta5xizf3QDfeU1OZHUvbBCuWmq5vJGuQtMEMK9FrFwB9GxmsQlbYBirsl
ORM7K46/GsDjGlKBEJTEjO96d0zXhAODrxvFru7yKzdZcIfxB9lde5wyfMyF0T5EQ/cxJGN98Lry
mPkxiOkyQFKUszEi3pBBYiDsGFOC5qDFmIdmBBEGHhN904XcItcl5k9A3uaLPpMyTJyxPOxdz7la
RnZoIeuYCTa8pkBp5gJ+Y8ay4DtQErvOi6ez0SEFh4C1hackyJYRwmTQc7p342vT4aRtYmfvs5bY
5b1cJ24dbroKA0rcPKExtdd9x9gbKE3EoONq46XgQV7JpUuhySqaeakpCvoWpne4QAGM4qQC6drd
2VZqLkf3fiqBCESFODURE8TJNCGu0EUrRZ9kXPJ5dKAS7I2Jyf9REBs1CWzOTas9+EYxLb10Yqjm
oQsYGZkANHtP+h7abXULS6SDyO1rW4HEy60VAvRs4wbiJU/K71E2tyNIBPa3hQVWWJoK4RASDRdX
vbQAPZNTX9lzWzx6xZI21BfskyPQv4s481/IXDgVzWylxlK5HDxwodVHlWYGqx/102InEGnPBzyh
DK2ra+ImX33nIOe3g22pW85N7B1xviEhGvFS9X6z9/w3VVV3FvnDVcF5qihyF4jE3oQ9QXPUmQUz
OqcM4NyMmEQaAAHwRT5oBzxKwaXQTpE/vKiEvWQ3uitRkk4GD9Wa6/vlIh69bOmhuUDfxY2I+OqQ
dAP/vG/ty8mHlGcfAkrRBUZfG8mpR6ta+Q+FUic7Q3nCGOOHNJlFwNDY5/w23fkJ6GtX6XNHgaxi
i2MVn5GokahaTndzq8rioYqR3/me3q4UyrUgTN6bqLvTJGdOmcItSw3Uz2gRGK/1jwNTBLx6kKD0
mN4jhr6XGN49QWIcOjxjIadAMFX6S23p33pTPATY0ffCgEQwVP6xw7zrAsFH9uDVAFKq70gkl8J6
42I/OvMLYn++pluhcwcskNZPNqNfBDekwYUCC2vWjGyucW2V1nlgeD+3Z9h30FpFkPq1yQdH4xZ0
Ji5vYlv562LgYaKLfSwYB+M4hUpqkv2GbUeknbMgrshddzA0WD3NqoK9hFJwkzsw4lzACybadLes
X/JgKJbla6PG7DYNKhMUsn3b+GSLjqJ4gRtJdlaPXyDiU+iQiKzikYQZNVSHnOH30DNy11IGMhV6
BcDD/daafDbx+j3L9RHc9oSMjwlOz9RCaMaq98tsqZXmI53GuQmBYhCyma9hSOpWSTWfPEMbmbC5
e0cmdT9pjuYlHQ8Noakj4ZVMD5AsJ4xZLPdi9Hhbo2rPb/3BFB8/umL2APCYZWDWEGBrY2YvODET
UzMwYVgfdaeu0JOeCPVMjmOIdBrSh2r0XSNJ4LFtA3+AP2M1GSBp5rEceSJQ5zWEykRvDnoXizDU
BfILcl+Z6cv8XodntxyT4iOwuZvaCu1YnhPCOYzphnRBQAAF7ZUmjUXj/QRlfKsPY77CPk5zhAgQ
zZUFi5jmRzKvFSinb5TF9i3oid9j+KuJBhPZiB2P+e1KhOzmBYPrFGYujQJeSpLmzEWRx89hShOo
zPG7IZ96EbPF6AXIkzolvK5IYjIRXMJTbSK4SVTajG2/SHEC0mX17V7HAUcVy1MuNo11S8oWzj1Q
Mda8WkP18iYHUndno60To2BkZUkwNjpJFEZ9b23Mgfce/0KQg4Euay1BtOzg2mwfSWROkZzZiAyQ
nGdB+yzR29ccuovf3Ko0rZAUh28geL6NEbzMiP9IUr+MKrVZiE6bJsR2n6TGppoyeUayOTN2c1eI
g9RoAMqQTwtp6QkfwoNkc/jst6ij8lksSsKJswo6y92pAM2zQr1hExCQToZ4sTSjYVtKLkMcABrw
Rs19strwNEgYBmHGsw62GTvCenoLBpKTShbnc9MWA8IZ/SXwlRXdQYep1K+5gUGecOOr9Fqp9s5t
sIvEOfnEIcQ/B94vZkW4NZQFjNwBVgO2wQ0LwBYSWkmKLQ5YXBs+YzzDyRHxN89kViAGEGcZzDFM
PkNbdh1PCao320XxPAkuHWS9Fx+qBpMK+ogWfehUDluOIBcQ1XSi61v4TXElK8xf86hUK8HVeQOX
r0Rgwvp214W4V1nLOcaAbB2fKYEITBPNPYaQdhk62ZPnsjPWavOkaXPUnQGjBSDUNdDbu06rxNZr
qKhLCwQsQJdjg1xY6ga8j6C79Q3zFuGASwVWvAhNHRu7O5QOGuCK8b5f6/dFGz8qG771QOfb5jGw
oTb/tjv/ucqNJxZ6K9+O3EWX1m96++bisTcaboYiqY89dByi1QJ1k2gsl6MirW4o3ELCueMvXOo8
0MrPXmQEu1hs5vHnIpqzPhJCw7G9xN+ZZq4yg6cEwj2b0qbfVitVcMlEhf0yhvl73EOGC9nToobl
Qir6cd/Z9r4H6GFE/S7pDI44BnGpBZ+uAdOlLHTz2SRP8ZwHP2qgkPwqe6RHOFThd9GVmzx6rICY
LAhM22kmTdjItHAe0VCZO585fF7W6BjqQ0a6lqWu2PoTyM6Ego4jCz0LHSox2J+F6t8NET8TdxlR
sPJQqBuENF2nYZOglcUJ75k119VDl3SXwe/20B3RIViYh/rm3CXNSy2Ctx48ES6NbG1jLbUCXa5c
At8amCKaAv/K2OBDCgM0BQNGVRkKh65z1KpsCTCS561fd0sRFJss5xwpHeMkASxrHakjDStDkAZy
plAx6Bt4zK80t6NqQVSwYImdrVJZbQRyeZxj7HQN0ietKng1vkybNj8ksYuDDRRiOqcORXhmcxyW
hgUMxeSoDX0WG1xxk0JDVBBOtpA+y78GT/FIf426FKkJg6XKmS6EMcN2ZfLaGHq9dQBPi5h9Tag8
4FFOdV+IugGs1BevbvwCPmKbW83BSJ1+SYMNTNN1fqDvPZUdo2TNZ7eXzBJZZPysA7mWVrYLZjoS
8tU3wJ414WYSPIWpgIYVQp/wto284Rbu2FKkITvYgiVLlYYvTmCfrUfX8V6HUZEi4oHazPV9qzc7
DcHjQ6bEhsu2XFqYNheY78HHI99O3eha+DAqavM2YPWz0BtKpcklF7ONxVpmBn5Pg2lcoSU7Q1TO
q+pR5LjmrEQt8dvhpRO6tkV60ah5jyqBkuY1/al07HVIYY7fFGlliA9ThiyrKhMbhRboO9kUK1lX
1loSjIdvWScaCVieaZ7IjeqXddSD+pZib8qkXoclmSsSjzZuwBA5ToERcW/wuOqKIn7k+F/NE0Vj
UE+x3rTPbT18wwf5ov9ved4kT/4IQcn3qztiKXOR4SYIjGnZFZAdHM3hljAsFrVtQK2gwGNOdbVR
NspOPzIew86D2sGXm0Z6NqI8fIvDYb6KrY3Ds3fjVGX1HKl2lY3+rpkeApvwuxDHwSoOZEwAV0SF
XJGeV4mYKYRdGZzVjJYplK89rqc7IEyqZSXn50220TTo3rmf/8RSbjr2rU9GPb7oNRZsHUXIQuEi
R2xjEy/gJCHhMWsvg6Q2RhmTPkQeO0sc7L4yd35iPxgDcp46KnAYjOoAE2rZjbHOUUwPw3Y70qW1
K3Lr4seSjkyla02l6bqU1XViSr33MbHvf/8voo541hmsFQDJU9vzTzNqJcuZeWwEUsmqth47FBm0
pJl7DvGzKGra1N61itqNmf6t4weHUQBZG0SlLzVmCkiDAV4hnbVWbeOydCztp9BnZt1K5fLwCzdW
sKYZZq3iAIRQRflsJXW67NN42jIxfdSExY3g6KsRwYUgK45t6zhtrHbaI+RVpD9vfv3xb3/9j3+7
Dv/uf+fHPBn9PKv/+h/8+ZoXZHv4QfOf/vjXzXd+/5F+17+/6x9f9a/f89dnXGV5+l9+yV14rfI6
/2n+81fNv80/fi7/+t9/u+VH8/Evf1hlQP/Gx/a7Gk/foBia378Dr2P+yv/Xv/zj+/dPecYq95df
17xlOchP88M8+/X3v9p+/eWXLtXvN+pv79P88//+l/M78Zdfu4/sj7uP8fv//J7vj7r5yy/N/tOV
rg7L1rFcEwSr0H/90X///iv3T2HT5rmuazq6FLpu//ojy6sm+MsvW/9Tt0Cy2I5imG3g6/j1Rw2Q
Yv4r8acjLd01bcvQHQOt1K//9er/5VP835/qH1mbHvMwa+q//DJsXk7xt097fnm/f7zpOBJkneUo
yzH4l4rrxynMfL5c/x/ZUDYV/fi0NFT5pWkQcqewNxZuFd3VEzHSoMNTlF8oCZE0L2K20ZnX4J0f
+1cDST8XOwaWoWfwClmrTt+9otokbbkuDf2hjCfnNvRJHAOeoboJEgKrOoIDTgSvQ/vDLrRoxbif
xnvQc/fVFPzEbnL00Lixlkm86JHH+X1p2c/SH05wiXeeYg4po/u0gnKvxicdXwpFRrtD0P5DKHty
EzsmuwetWbc1z2/TmJh39RJ9R9Vc8vJqbvTGffaN4eRo9W6SSOuqEP1Am28m17xl1srxjYFAu1OZ
WPlGezJgQTC3Zi4WtslJi+TT4DV3uOuNTZTUTA2HKd52KRUMGBd/mQMO3LC9u0HST1ZpYisWxUHP
+V0AuQZ6dueEeXGXFH5CXE3gLnO/UQxlbARjcnxNsYtjbORZ6AwXm7XzmqkCm+7BWvNS75q6825A
iM7L7/gz8L9loi8tgK5gJF5jhVKV6T1rUM4a1W5YJvLqpYWQLQWgqbIUtVaPIJQDRgbOsJ0IKjiQ
NiU2oTGcFRFE4LzFeLCqUzG5+i1B7BurxKCnJt5CCDsS8B4kl8aZoflOxJuXZfve07Nb1aTnKYmL
jRtNl9xQX9JizFwY8mgBTMArjxrDdGKkvxohuixMDM9dlJ35hVyV3d+QvssKqn7SPmn6dA4rTPh5
w38pD5PosK8boFwBlCAl80MQqttBdc9TrIEn/A2yBzQQYT1vWBmRUw8PMQI2QWuOfKYlLzm8FmN+
AG4O2OKu861Xs9OIFnH8a4XUw4WOw4P/xvBbVJkgGVFBpv5Xn8do/LpXGTOl80mtX0Aywy6ENaoj
gmtpDKuOUM0li1KFIymTy6miDu2GZB/yDF+OoX9qhoYIbbOzYU/p4L0549FBFKhX1C0OjiUJIstK
jPSn49XopFp0QhxZCiDHM3f2MMKZkRFBm0TPgLPT7y3wGKvS6F5GKg3sOTJcjS1qQDMV6940GXxp
FbBkp3TwGiMxCpRaeTp9yKGJ0An0pfU01AVykpSXEpl9tbbzdDvVArytjgEsH6K15TO98y17m5jD
VpUBaWHCfTGV94pFvGNgV+N/juhCeMSHk/scYbYj9B6nmu+Vj7XF1xTZtRXdg82BIMF/k+o9Dwy9
CHOfV6+KRIcUlL5HExMKcgnQp5v4ImxGYsGHp/P9sRtLRqX5agLWQyEO2xDz4sknWAsqFmsC/jOE
hrZuJ+9o0FrB20fVLjlazK5wV8Uc/5kmctfnj535O4Rr7Pdm5GBTHYxNJ9p6I5DhGHHYrBTW8Lbx
f2wPwI3fPCgzOZqtf3UnXlc6Q+1VTxC4jUSphN1ORYNuUZV8IpMwj9m8oVQ1elRllazBnG0lIuKx
solJE1I5BMossbwu+ChrZazDQ0hy2Sry3A+6a/AaRgVO2yyeUYPRtE4Dmj9bHBs8LTfMG86l1kG8
VZxso9keuI8BCvko+wvtO+spXP3xrHv6vhgXjj6wbBxJLImwAcAfgb1R835lQ8XK1/4gNQRFGRth
Rodwn+0U55lgeo6tHoMicjcmAeUSUbJ5M+z0GB2V5bGciiOsKjwhdvAybuH3Lnt5NueF1WTyOpAL
fQ/ZR1yxxoU1xEk532sCqWfODSszioUguyABJP21MM5tWLzh6ndu/vvVyf+1qvjnouL/t/JEif+q
OlnkKcT1+p/rmfkb/laamOafPP2VtBHGzlXB36oS0/hTSse1XAW+zyYzyP1HUaLp+p+GpdhA0zg6
UlHU/KMq0XT5Jx2JZQlBRSMFCdr/nbJEmtQ+/1SWOLphGdQ+pmJ74hiuYZn/WpZ0KZA3S7NolgMu
6K7SWHJEr83/ZO68lus21jZ9RfgLjdAATrly4GIUJeoEJUoycs64+nka8tQWl/2LtWtOplxW2WJY
QKPRX3pDWkPjLjYEp4ugQKNNIzks0EKkM5+chE5TNOwZDpNdjK0Lwlgmb3YYblOdFmefes+zW0Hi
xdUhKMuGk/t75yEhpZVIxgI/oRmcJHeBnuxDtAt6p4P90JioGoT8kU4vCM7TsfERaPfy6QGw4omB
9Ju0QnSFO7heeeD0KyfhwhAUeEv0DlyVxXeXo/45kAbmuXyO1gG3KtqZbpB9C6F6HU4SX0D1t6Ph
HNRP9pHyT4I0bfG5y5db7YQjGmJ6TAqKjF85GoxZ2ypSeONxa8QD3ABN4h3hYkSK7oBRZkcPwsKN
MMYe1XpQWHl9aZzqbvSJHBCmtuM4XQxfHmTqXNQ3zGlFz5G/dAVCjcu9jBL+ljUnt80ostVyQ8yz
A/Q6XmeG86vRVXmRTUAYXeeH+iXLb4f399NA+TCPaapIX1Du9+1EROLCY6u8LbLmfgzSN+lUTBMr
2PMJ54efac9OJlH87mB+Tshu6HH4ximsKIpPVQgPQHKONE1LN5GycdOJ8C3utQkTdOeAq86dDXDO
GoM3KVlMaZB11oBbb+IoRbcBNdNcKxE0INxi14ROHQJuUgm1oALmrjsb6dUOHxhbXVQxjF/KAdBI
U0MNjGmxhTg/zX1H2Pd5KFoA+FEDlpLg936qhDshT8vPpeUA0S0bjnTPQry8u9YctlazRs4SDJXa
y02Tvi0fUQ3B3VDrz7HaJlbbnVFQAEcC6ZSP1Lpoawi56V22Mh7wPMdE/nQ9h4Ef6qthGr9NLA79
AJp1OwS+FC31WQvQanImcmNBsydX+6TRmfGzMy5VacNpAVWr9Ewy176gMPPmq12nvuqB5EL6WdBe
4Id+/eTMxh/I8xrgmMuCIawLNYenxUvGXKUG7N03yXNvXRJmZzdtz1xX60oifdK/ydbXNkM33FJ+
HJnT8ir3ajtCpLLj9ksqZ/YY6qHliChlrk+bvGu3yy9eltuqzb/S4Zb51NkrWdgEbPevO0p89npD
e1q37par1Qpe5VlmwP6RCVI37UOQsuqoQYKpebZ7au3fjtG/y6jfyyZVFP2naFKnk23ZlmHphiNd
bA2M96eTAxIIVcWKEaTNIeNn8mDY5FgwC56Xz//zp3Hk/vPTpMnJKoWgKrw6C6kdOYME0AqG3KRw
vDcBImTIH7TIMOuFe6shfKQ2zZ8/9n1l+PdN/vax6uu/VYbQGJoGM2du0nUOrPlb5APHbXnbP1hN
Yf7bDTqmaUibf/XrGxzwcKqiNkd7weQk6v1ntG54sf3nqQAzXIT4daczb79iZZPkXrKgX5mYheeB
d/jzPQv3Xy5FCsu2XYPltnV1qb/dNNx/lBmsEsyQ7x162SJfglY/VLiVuh40jyk3q/wM9vuvlLIP
d2qMHD+rq8v8aF/HkBfZ5F4zviCkVn20UATrf+yE36/uaieMSawFo86+yxIA9jhaJKXPS6pCWRXb
h44AF6goFpfTzjLG4qPPN//tAhyLRgEtDddw7avl8WanRKt0snGWkoemhqDTJ6hiIUlJpFSvaaxO
Fx7mj6iG2dSDfvHcH40G4odmPKmnG7qAxMy/zNx9tl21hb3XWLQcUfGTLY1n0brPEZkiBjSlz/kf
MTMmYieCQAKWqJmjatMl81lvrJNJpMxVmFBRPpYwe7rybgjni5Z1zJFyjulm4Oqyqtvnsjglkbxg
TWDCM1PZbr/pQsGDDob7JaQIr3DXunrFVKhhchzy469LZswIAyAAgo83TYDSTmfdWXmD566iwXGK
gtABJ85/dMm31qq/RupWYxXsPFteRIi/ZSq+ldZlCR11+TMV8hHw2w4JMsQPVLBKUKeY7fQuteRz
Nf40fMY+GCJjCgLIDhXBLbD6g27JTZxpl5jXQw/SjWeIF6ZgLJYKPbOTzFvQ25yVy5JR5+vye1hI
XLfYE8vHqE28ZFQaxo3oy8IdQ2YTqZbkzVEbN1RLP9juswRJBl+OndzvW46WX+mN3RNDDdRLkBCF
E8+JwOovZ3vk8ZTyRv00gxFSx9WvnyKGyOpp+b4/v6mGUIfs1SHMS8pB7DqeJ4W8Op9gCM3zaDOA
XTLBrkeruzGDhxnuOS1USOmQvldlwCWVFGXSjd+cwXkIfXS6VORSS4G59k8fvQJnYsOoRQBOdm/l
0dNkynnfRySXteTRL+8+om+QqG2GtqiFMyJFqF55yEo6WnijvrWaOhtaVhrPoYvFj2pq2dWPqsQT
hOFJ18p9EUVbOxKXICEDKSKecG7tZQYUQh16fZa+tTNaY0YWnQAQ8csq9pZtj189fcQ4S2Gu0rdU
rbb6zch7UsE15b1OBjQSfpaMsa6IlZGvtn7DJgx69yHL0y+Z4jRRuzbrItUf06I5cQRGq2VzT6PE
Oyz8Moxbk/nWsq1ddexpQfVVQ5m/Foyf6vp52eu2EoaRwN6ScDfo7uOSk4zIUzG8fEwN3pMpIlMr
PO8Zpsazrh6JyjJqk92ZZms8uQvDviwf7xG8mBtzpyhfVU6Hk4uKcmaX75aX0TCDN3VaDCjpe7J9
GLiSGzMj55h4tBoqwabPllOvfFmzLN3gfm3gCC3/U8YcLSCXn/M6RHiBL7sTG7+td24lMI3UkLd2
jDd16ghFb1IZZeIFP8bcUIyIb+b8JXK9pzznheN7tGnIdzZkAzkhUAjnFZEUeAgejli5VBufZOwm
K/nMuof8yizpLkcXz0oxnV2yGM9AG9Eev8BJ81bLawrHf7pxyL5Kod0HbWCt/Cp+s1SOmaizLbHU
Hy00iaGGrqFeuDHqIdC2d20NfEqjZQVrkyigqghkrb2VW/ebQBc/panxZAjXZSOflzebLt+5Luaf
bThA/MWFlxb5W9vxqLw0fqHl8FQ74VtasCtlcUTECUKKOoSy4cWp1HidgmhZhxEb4Sm5XRJauPi4
ytZipUk4uLVgYKpQdcuJsLzz/9UQ4v9lvvCuE/C/TTP+PxxCOGQpDGv+lxnENoqj30t89d1/Tx+E
4/4P9noSmKmkqtclZ+ivOl84zv/oKpcUHgU7zWrmEn8PH5Za3oHK6lmGafCNDlH+7+kDJzf9AV2V
5Y5tmeoH/6s6//0ZbjuuhbAtTQhY+DrXaF6f4bEhykprrZfSmsb7WQbb2h52/QCDqWi+0t00afpq
/hmE+xvYQeNs1fDF0na81wAgRwpioCEnszNMPGrL2qQy9WS386d1JbzPZZwhh4Rb72/Le/8rxPye
/avBzG+RZ7lq+iYWPRDAq56wr64aY2ARBsJ3EDOdOA8GEPnCAEvsDICi+2jjxZBpsAwzVm4cTJse
b7img1cCV8IeYqSoqAzTrnmcok9lVLRf/3x56tFdXR6zJJPmCVUKDRzVpvk9h40RFM30yPBfhgG4
SdUjUQYkEtQPftlHWtQYKrXOD69tD9LTf2o+Dru6rO7ifKbBirbdMDXWeqYZP3aofQMC8M6Znf6F
odhA2yHWtqZs9/DXwP6WAuCupwfbJYOKcAs9mBmoA42uO7DZYZwMEMmWna//fI/ifQWmHoEwLFdn
R7uSf2y1Br/l6ZBwI6PPcv+ld6uHnvu5xO2MpkBsXvo6r9eiD/XVFEwu/fPmPLbzaXBzdKynKtqB
5/LOfcOoZFfMU3z+86WZKgf+T17y69JsYVkGpYyDNsnVpWEgDrDRxUq7rXQGufA10Hte58lGG6xT
jnPpUyxKbUO8gQ7Kwe87aQMi0t/bwwT3mF5KCVxpowXzm4GMxG7OcFuQWqd0C3I6GtO0j/mQXYkG
H0Reew/SCSmBCJks9O1QToWw35ak5lkdWwd4vA9FMCRn1BHlB/XAku6/u1WH+ajrmoatXl7Gme+f
QqeXNoOsOfzcmJ6BTz1E4dacg2/WOAGagqMKGdk7l/R/Rin8bQXKcV8P/Yx6ChT1XsQYsXjumaFo
tEuUfTRikftl2eLJvlS1WT25M6TfyL+4/sQMse4AVcr5qShgNYHzqQ9FgnK5usPgEGU4MYYjPhRe
lzxpaWRd3HH64Uy2eciQUaCdYz+hD7apw0EHZUubxMSY6jb0TGttOt7ejQL5AyXSV3c81XpW/KiH
T6XffxkadL7bOBW3thuV48OfN8xVIsuGcYTNMtJHMKVjMwh+v4pBqzk1+MHg8/LAuiSzDm2bJdi8
r2Vqb5H/i3ZC2bTomBcESeyek7wAwFwAYv/gUtTRcPVAEcF2XKZ8eAEwmH5/KXGnYXuLm+KLzQlz
cH1y6k4rRyTwq1Ot+m6xDQgst3wO3xhmujvb+zgPnxMH6utQhxlGI4F15Fj44IVXker6yphSO7SY
AWDy3l9dmdMzxe3L2Hsx210pSh//UNTKk3HazxXqmVX/2iPaffbUw0YRO1pTlqAZ6CDWVBvIyqBE
XR+TQG7nnl7yqC41CvKckR1qmXOhAY4r51skwM1DE3T2DWC3iYyRjYk0I/badLt2bfMUtX7xOrid
teoSA0kc2zAP2LTc0MDy9wyitoHWj/cjLuaryXSf4T/C/nHKCGhI3+9Lp37IK0+93OMn0UTdMYZt
LbNpfBB2tVGSippuftWZlbY2FHBd9Om6VK8I+mlAViecSgrB9C7GFCafinbtie4pAOx3igHtfBTn
/mU3gDAgxlFFsSWWJv1vh6zbisGPgOa/aH5qPJtDmGwHxG7gFzKSzLE0ymk4ywoZxqnQGGerB4Dc
QYRVw/zg2M6LR3cfIWE6hn/ep4Z6Jd7vU+pBnahuCN2m9Lt6ZcKmjmeNGPAZY5TwxqwQ940tnGob
87gcJlm59U2gshX2chgQcV15hcL9lKenAQ3/VVzBuRaY/vxaXLD5a+D8l1+73nK3ok6T45+vWajm
zNU1W8IhLrCQpuddNw1bzDqYPbY+Etiy3epGiQiBhjRPHMNHKmNtnbtFdtb66pwA64NhBvB0sAXp
UALH1DWLYx/o9x9c1D+ClcMgh6sxgaAYgt73+xfeLUkhmVtGnzHsctdpLogysYnIhDpuu6nSXwYa
7L/iZo9V+h7E8nPdB+NDAXHsJofn8ucrMv5lmaRJ+kKGZXi25V09WjhHkxnjCPEZGJkAuoq0WjR2
3zIVSbwKWaMMHAnYw2g9FVwjOtOASExYoXZ6lNNknee5DW+LJgMhZps05MaEcQ6e7hsRC1gFPmIY
KgHw9Bo4K4jchzoY/7s2ojrSLbA9luRhozRlSZVB/vbmBKM19W7UpJ+HeQxWWik+O5SF2Bzp+hYX
iGKTRbZ7hqusRt+uODVeBNxYI+y3IoWbyElbVHl4NLzpEavfe0cS1EXUuR8cqwrNdLUpLcfxpGN5
UhdsyqvV9gPQe4zE+89ZEEz3iaGJ58xvvyf2HByXB2DSm4VpiIo21pKIZgM9PhilRiMhc6KtHpuY
fczehuHUd2AL5S7Mc2RHRX8uu+xRT2bxHM8YjDd+sBryUKnfmflTw6Tgw9ilIsD794upP8ME09SR
EqE7+X7NwbQZ7piaxWfdnb4Dhc1uU//gzF12wMJtuvfsAAVkbxq2hu5kDLsd5G7d7GJUksaEJJGV
apEbD63YiMh3oxUh+DujNv77g4DMHDduLlFNN6/X3O4gxuD0GH8GU/IDUbVslww2ki5jdLKS2nnC
o6TEYQX39a/EEbla0o8luEqUIickVC4fvHPvJwxqu0rDsGm+k36oA+EqjzPStnQZ8OWfO6QRdl0U
ItNneDF6zsS/gB1C1OmAhGd45qYQBgH7t1uAY9EuMkA/aAZwztn4HBbzfJxEDsQeNbwdjhXjetRD
Z9s2TH2QfD+WM6iAXGAV7llixB1roJcTfZ/Rpz04evHYJHV5+vPN/du9mewMk41uEcauTjjIuEXf
JlP2eSkxl3Ot6KJz4UIyXV60BKMNUDAx0uMklX/+cPHP90sy3BYOB6ytxurq6n47CNAfM2cNebTP
S3GY5baxJQdZ0gxkH2J9HA65OtkqG2paoVsbyEWvTeRRR6msQdcnsa3q+YM1Md9nU2w7JvWkUa5p
GRIJNv36fOJJJaWltZ/QMGFmN1voSBrdpvL17ohDwOuyTGOFHf04xlgppTmeQrO/syprvFed/E3v
OxTb6qCyRhj+ej/AQsOT5caE+rBBi/uvCnWzQ6QM0JmV4TsKoVqdu4lZM0JF1ivqZ2OT2zk86sDc
4b5an2NPzz5IFaz3T2B5w5TrLpWYxSZ3DBUBf3sCZQersQmd7kVLC/9kzvPMuYDQ0Mgt1W1yGRyQ
ULaTQD/L2l1u1tremcfbqqnXLfq6L0MXMVkwio2dBOGrnKo7w/K9xwLoklRaT1Jk37taw57IHfa9
Tp09tRoa8vNs7pAbOyZV7xwHVgsfD+MxrhKEiwc9OSDiMt/kpv0T3Rkc5dJcP9eIVCa23u9rlf43
LYVMXA9n6PpHetzeWS9bH/CU88ESXWUmaoksU7I72ab8yx/vl0jkULiqytKxtqRz2FBILrn+EkNx
eFRZKuwhv7H1LRxgsgEYdbmqwMa4gieItCwsePuD0HRVFqmrsnlhBYgSehhsj6sXN8ONHGDzSB2t
Xgcr0RwiePhk543x3EmR3Oqda65r+g10UhFzwqfzDq4ylI+g1D9Khd+3fH5djALLGmRdVEjXc0EI
FGPj2yhyzN5YvqJYVe1R16CEYJgNEcxh4kcDX5R7ymwL9w6UGLKC5N1L2lflIRn0PvVUH3xnxq/v
3MjZ/vmgMdVq/Cf6kWQIVbFZNNJYOEFz5B/PELUw1KBelrPFELm/G9Hsrlv0jqqecX1qIdk6Y/RF
Wk1AlkGJXFsmt/CH8IlyTOTGvAofMQ0RqwwEcMUj3WG1uiSjWIgjQG/uQNe/aBNUPYOh8Nalj7yq
m2Ha/spY7ftqrO2nAnXcP9/dcki/vzvQSI5l2kzdmcpeJ4UYb+rYx6uX2AYYOKSAN6UPzSSrHE4O
aa4SUex0SJawH0d6JEqPv4O4vO3zBNxrkhwyDa0J30IfDRvRX52UDnzRoWhtBD50fCL/fMnW+8xa
PRC2C3hv29HZMbxh7x+IBxZRhFnZv8xpbsLEMCDfCuvWdUuSVmwd9kNR1SSg4IAte8hPeW891gF8
EMiF7kZnerPOEtva+XRQ4eJSwqRON+6wphvWbjo82rBqVy7Dqt1S8XS6I270JMZVe44bePxbTdtr
1jiudaVr2dXGpsRs4SkohmbVMKrKB/BEJRQluFBGcRAJEtuDtF+L0eSdruMVDUa6h6kbbRJTbz54
olc91GV5HJ3+mMvlGx415vvlATss86of55fJQlS1DR1/HSZ1SzXUPQBERc3fRPl+qa+XtmJa60iH
lMarladAyOHVpqpKWnK2WAeY0Lej/sERRL7OVbzfd7ZhecDZLNtj39lX4TsudD3xEJN9GWQrL50z
PCwlYnDxkwmdEVEel+Ieh6d8qx20IUHrYBx5JGXNpaFS7Xg9bsg4NmKaUH2SIQCcXlmBoELUo34a
/wjqPkQEiZ/xx41hdN2Z0Lxxk/ko6hIP6mgsV8hzutte7VZznn5WDqzkzvTGXYADQCg4T5R/n22h
L1s4PaI9QU5+i57Cdkkal17H8oLCZJF3qNOf3NY/u2bj4OhDCaXZ+H+hDKnZ7gb1AEDCWsgWhUSu
JYZcywrTQojv/W5Z7KUKYe9h0VIVGDdz/E5UAHvcm1/gO4375RrGsvnWo8x6tBh2MhA6Vl6NsrNR
PLVocK80WDU4yHWQnavStFdRk9igdtzmh4lx1BGHxJqjU9+HzuifSd+Pro4JVkrKSMuUcD0g55KD
83EoScauQTFXut2TIbufhRH/ZaosxTeQGuCU2g10gr7kSWtgGYc70KAga1Yghg2duOwUjfDUcDnp
TgFqMHQahxfNGKeDV0T3vzJflQMD/Iu3lj0CTlNN3Rb9uKpOUgyL4/bHEhJUhzyscK0byKCnwtch
HuXdumhB7mJxkB6WhrkElXszYk27bWIDky7a7VhYk4Gpzi7e2hKdpWZcR7qb3uRdHzFc6OUqDKN5
X4KAWnWRib0NAImVPpb3ccUMH1IHyIYvDukLXOuxPs2z89ClJI9uB2TdSHDeFKU33FJKOMwlwegy
YPbXTtTMa2lZKckJs2xDS5/ALeCVlNewQ0BdMRfgHEBIIs+QXcuYL0defq7RTyqnKtnyPckGS55q
HNIDNlhiQ8XD7FHvbnzDfPLHgPwAwRTqSow81P2VXv4Y0lJC0QpnGcPL4bAtnSR1o8sJh6szasH4
uEKVKhLIqI4HJshLbpaRD6pKJQbQSMYlpbEd1VxiKVDUsMMAdo+Mo495FgxkzdnROFqXsY9iVGLe
uXLKDpOPuvaSsZbqhkJRvgZ46t4UlveIg4d16EoAgy6MjrjqV9UwE/sQrxsFnuNjiQJS1rR/BWGG
roSAfpb6ULUEM9MbuDTQA/ZxUuHNNld3dOfQ4bdrA5m61thEwn8OSgSkCsP/FNgWdBjEtrZxYLgM
qdlctVlAlWzMvRWO4tlE49LS0YRH5g/Am474MJYPhqr9DSHaTaNMGa1mVPEDfay2+8vTP3lYUADB
LhjL+Jgi6fWwSToDSN6UPS4zD7BOnwbV7Ah1Rg4BxLzzUNjndMYFeLBvB1TbLxG80HpInzAjwTR1
+rTElRbdnWRuh8NUY82mtbQzak9vb7Ucah5IciB+BjVAIBQROo9x/oTUQB6/Qt7BOtiBH+6YTEJj
yLFgdooKpYQRdqGRic8wFJ0zQD7UVZD0W4569NHHrebFGXSM1DqkVaZogd73ZZ30ZmKdEYVXwrl6
h+i2HWDDLi30K+gt2JsiQ5fTNPJwb1UTppN++mr5pC7w4511rdpJzBF/ztLxz+mLrmYrYal9nX3j
udVC7VhAWIeP3Y+wIwQC+kFabCwP3rP20FdopRkNmrRetumKFRzM6ZwURbu3OXAzYvXy6w10QRQb
fdijnSSbCRsL9alhABnZnTOaJj3+PgGEVoCpU7eqPE9suiBiW/B4/STO1lHeBPu45lywUZEBJzzo
Cmw1r0ezfioLbTyUMAhvloVdNrOMyq9F3QOh7Vo4y5EAoyc1JI/7bu1VmnuupfMMtwA7xMhw6Je5
wQXYWmMjkJ6kSCBo5g74ar6PjGJlkvkeUi1o9k033AT3BEfz0AuEIsl/T7WDYTXF7Kb1UuzOMNJw
3WwAakwarr40OvG3oZnvMhBa2yYx/2oQ/zwsaZYLl3vV9/NTRRdgsCf3zESSoIMHAkoA+C+YWvOY
5AdRw3IahP2GNAdC13MiDhMjrDUom/K1TArrBlkZju42zbd5ihf5r8Gxp+HgmqDOUKDFgIIP2JyB
wtYMLBbZrUmCVPNKyN48LL3spJzrU0ajNxssxBQ5qpZBlO88D0j93C2xdmISzbmF9ZzHVS5/lVSx
wN9WK9ejNrsbYC2PyNNYh3LQ8RwBNdiSo26yANH1qnPCp6Z0P8ErR6g6lXWzC+3vJp53e6mJo0C6
wmriU52N09kOrC9e7qHBYH4wDKZT/88UhraudOnrMNSHTfg+0eqZTkw9xlboXedIv/sezLo2P3kG
wms01u+WegEAdAAbu8WTuPB/6MZzbyDPo9PAuc8G70sfieEhVtNdvctumGPNJ0S8T5k0q8Ns4krk
5PZThcwGfFyotbp9dhqUnDQlaTP3PKWhQLNY6wlAy4OoPPPF1/EuiqZgD+bXvAcqNN5PfQ9OqtAu
U4XnzZR6rTLWehg5gu8dnWctzTtO7BJ9WgeCH33UGwfzvHNfafu/MxnCTB9nl2mIu43VoQxiefZZ
Iw6sR9dGbKDIXqdY2Q/Ntr3W58g41OGmcLy3pdlpgRfaIAHfb0WXPnkR45qiTOZN183fl+Hc3KX0
42qsjhN0IDadogzVwlzrY8plrNO2EXKXEwdiMspzjz/5Gw4Wd5qlXm8wvEr40rzM2hM6ro9VEwev
DHZ6pEyC5LHysm7r2Vq9Wfa00JH9zunN7oyHZXOaTf4oYGRvmgm9oaJtys2ymKGItR0dfqX/hSCg
O00niQoxwo9w8fOEQEkPcWkgx43ub4eqLFb+UE57KOVYoJPeHT2j/KqmAIc4v5tQ9N7hqZLvZOK+
Dm3bXqIxfR5bONZW9CbL9LbOkvqYjsnXvPMKSIRPuSvfBoMGMo4SNINQuENVSuWrqSgR9JIjigpz
tHZiC5H+Vo+xeCvS8xIhgjY8YsDL1ldnpzYREughndBb+T7rncYYL4U9uLHMtnydmuSvZTw6tdNn
2qhylyBDukZ7GRhkeNe66Egasq23S5JGm5gDvu8x8R7oNofS6B7HMn1aco5liZetX1gUPkbfmjvX
mvGWkzOzhNT+VkjkeAWHx9mXWyepjGfMYKT1A+EQshVQaHToNciEKoNZwlNae+4uscpy2zjm1wr/
tbPQmXK7mnXDIMu9hS4K+V5nPEgOuZUxvLcx5mhtiBQEqrvGrx+Rm7Q/jXW1H6Phq+ykfhtlk3FT
ZTqS24nUDuUIXZTJg34zTOFWr5vpVqiVw8Pe2gwmcluaweSw99J2S2WD5VJ8SOZQ39QjSqhDMMtN
bjQXz2E6v6RQoqqfws6FWhJaO7dVsLUKNkVaO285Vzj04y5uBVGAHucO75LNcrMezMG2qpu7KRvS
U1ek/RHK/OssZr49t4Y1TkrinBvDZ3XGjJ0XADrJb7uokLdTq1ac3ht6mS3eTDI99Xaz9aNEPFuu
t/fQESSr1zsQvsWvZ8kcYd9VJt2f7ujX6CB7QFfvyeeWfZ1cGP4QANlZB7Yitmg0OhBU1DZti8oC
v458LNGDPTtBnLDa3CM1+cmoc/MTBmatW1ibfg6Hl1C2T0WOfoznins9CMWjl+cPnZetbHBUd11Q
c0Y1zqcaJdOhCeSTm2HLhCny2W5n1DjX2qy5d1aFzipRCo22jmZj7KY/SofGQ9J3053dYO5g9cUu
71QvosvKg5OOGQqNKJQHRrMOROF8SilxCxqWWXZMhIaYl9THQ5NY8XoIC3HrsdHvkN3NDr5MX+eB
my0bCEsuQoCMIMltI9zb3TFLd0vVUcZ1SkaCBEXYh/OqsCPwxFXjbZuJodSSeVs6gh82BsXSjzbj
DG6IonqvVRXmZUZfwOCeZzQt5nLtm1S0WVcdAru6iYfoa5BMPZI7vPKm9sXOTQehO+sNlll4DEYQ
gWGM/FfgteaLhodK2XTPRYrNZF94J9zGlZiIl9IUZ+i49L2XaW2J7dgaEWOc+DrnmybtbjuVD6kG
2rXizNkuqXphrtvO6s85CzG6Tx7YcMjr6c9Sg2BIITCSU1ryUKOTMuEupGvQnps88dfgUbE9DOpX
OwPG39GMLfoKhjj+HIPVeRepHGSWhEFANamQfTwsm5560doPaVWuDWRbdo4e3hcOLHVXN76FhXen
pyPbWIcDPUp9T8WKkB6FloKrycrvt4z7mk1TYUfSG949CCd5wkn2UuU2qBcUxT0elIpoxp0jhvMv
rJKaoFWpfTBFHh8tffrKEJi2elvd5j4+jdqEQaPonyZDy8h6qXtlhNGi3dQPBrjXXx36JTbGZqra
JTYXxEQRvGqLGJr+f3NEu4+3Qd/fuybPMQ0D/RBfoPQArArfGI7d6XKmNqVZv1pKudjQ2nXk23hc
oUK/M/GdxlzC3TYmGiIZ3fSN6CYM24EpLV3kpRHRjDj32k1yEDF0bdCIkEttSs4mDavdmNEXi2vt
EugOuB3Dr1cu2gO0dpFnWfYEFDF0Y2PYD3MIozawE+8ud1cyEtmzjEA/LEdxaIXuJhj41iIoR6wa
nZqxsPNjrsstI4bgziJr8Jtu56SFhx/bhMBMX0S75SDxqpXVZcZacMbsaIKuO/kWkotcegwHoG1X
56DGrIxaLgNbPmVGerSNzriZoJ0vw40J/eVVDjBtBZblUDog/gqFbNSqPtj5fnwo49I7Y2Kk9B+z
S4CPSpP5XxJcJDdGz+thwypad1UKL8r8jERUEZGy+4Arlv04KDMWRGe+eVNyT23erlvhKsdeBWfR
PHPtT7N+xvHgrknm/hRZKEP3JlmbvBUakTjv+3AvK1njaFGRIKFyBaEfNotjIABnKtNQy0QVARNM
p0NpE85eL8f6bhZUuEwwIiakFNQporFddeoM8FZ/7pq+H9aprqBSYzNNgCGGDoLuai6Fsd6Y2XS5
XxqzLleTRcQRWbtG6NbY+ZGOMWvY6wevRZ7YC7P5g6bkMlK4avcxFXOkxcHAvNC+GoRkQQ0Qy+kQ
T+r19BhXbQ8OOryPsjDd1tEEy781ykPtTzainq2F8IsWDZ9mM0tesDTnwfWRTw3lse8ad35ykI2M
upnulJuEGKIF3zUdvU2jju+9aQr3pp1UmxTnoLXmVATWtp+PMprHG0tZ8OTT2FFFO/aJtjX6vs4D
/Zf6pFh2oAbQcAAxj9fp8isD7IhGB26N22rjB8/k31YFOBhYBlYE5o9+NYiZzKghlOTg0wzCnJUx
YakL5wErKHqDTr6dxV821JRVQNVva0i62nVjrKRmVeua2LBJXYG/E189LgdR5gkcACpz/L4cDflI
NtsX1bTLJbq4jd4JSlF6OXP3bYlefg9XdK7vBmEdlg6kkSnT2im50Cn9jprXOiZUn3Uju19mpr5p
o4FZRuOGefcHa3GFrVUbVDKNQiaFIQsrcg0yGH3hpnHe+y9LvTAMobUNMh2rJIXagzpJV9PObfkQ
mwJGTloaq9BpIcVESGTa6O6g0yPPYacd+9oWp6LSP+klPfuhiYItEvz9TYBIWtI49dmUDFOXt36G
5NubIYMVLO20EKMMJkpnlBEg7hjldz0gtf7za2hcz4e5TUHDhbGFRH3Gca+wFDotTS22wLA6kdMj
84Qga5CMyFtVwRcOb/M+yekD5iXGIi5ACiLgiEdK2GaYH/rOOjBokPWu/hcoc3nWe05bkRo3Wt08
kIrnp9iDrJn75ZehQjLxz9d+zSZUjwhItgv0xrYFDKErSAte0KPoTIVa65i5kRvvS0+Ea3Qc/N1A
v/ZXtr50JXIdP6i88b4snXvNKozbwZg/uqB/DhEYPOug5Zm089ivx6vEYmdATSYE36nZG/p+T6Iw
3qgYI8bQc3Ss3PSMksfa9yIX2yIO+1+z/04+tDUUoKqPPppsLFPv9yedBKGkA8JDIscR1w94Fr5q
Ckj8w9qe+WmjxZsUvU3Xiw5Cp6cThMbL8rYWGWNqr1ZRw9yNQ5JuKRCJJNow7uTcUeeQVf0nOGFn
8xg0o7bKrbn6P8yd13LbzJqub2VuAKuQw+EwZ4kKluwTlIOMnEMDuPp5AHr/tqi1zVpzNCcsUSSB
BtBofOEN6x4mGVo7t7qxxsdm58hpMLiRHfJ3Tu37mkZDeV3p9Dx+QZ6/fcAIckutbfbr9jNgXeV2
0C8N9VuLkNSD5gNApMbdY9aLuqVUQLOeMkQPaNjZ92IE3SKm8wQqlsMv0AMJzIziNRq86m7yxjPQ
4Aj9ChA5lePpaNuWhgi6xJfWpxFE3ypTxyNbhbaPFnu1StEDq2pcagdip0UpsHCKO2hEY1wJkQZ9
EuEoVDB3UxpMsc7SOuulybYdWa7cGNI58X31Rqtf/fiANSF80CMGWUdn4LoalOBS62vA4j9VMUmQ
S2um0Deq54h17RKLFylI6DpXLijK2g6chRTXGvRfN1ilmYJArYIxrIdFyoJq6PCAGvejqNCE6zov
P/j1l3yQy21ZDt5CD4lMyDf0rUXHHrQqmtVVuU+5PBPI6u+3/RUkdFyZgVGboDycccUiAX4/J+wc
gTwrlN1PJgqI28ZPV76cLTIr8zGxoVMIsJB2yggeKAzfWvb4QV1Ccz3BNkLJ7VWZIUkzprrTBZ6K
q1Pb7FINzHqC3YAK1t/H/W8a9wyWrjbgC1WlwT3iV/7Ap1i1V9UdvlAvU7ldkS11m1E7xhghNh5J
MzZkVveh1Fkrys0veRG526YKfugl/QWSKiQw6ApPtyqWaT9hkFVbEYu7LHTnUy7YiRLpSEWlbEWQ
2OW4oUlVIAGN9r8ral8/xuq4CCI8deNZqYwqIlfdUwvSEd6jBlZ3qJldHVoe+g0ucGH0Mp1BrEgB
CyCOhAg8ZtW5unQDhCjsfIONfbD2A/woBiXlML/2qpGvyP70FZ0wan/FpdIFeMrwc21dJ0iDj9VI
GHIES2qYUTGnKxJaxbGVB3seSwaGiSiTE6J4xfDNA95AiXpAxsmmVjLVfdKiQxuYRG6j4yoPFggh
hAbB8LEJhKlzvAg0C7Mb1TtNHU+jA1kydM5xqsVNMwQ4bL2lPozadD5HXmJk5tGO53TOaj9U9yAn
0dyVFB6bmavNU9SoRDZvkmqnNa75KKQasfeqT/A1YE2QRniNlJv7abZKBhJiQ20+TtM2yEtjUWv9
duryyTY43KzucO8gmpwy0xJpeSjTZGysHDL9CwNnRTgYEmrnT6Kx52GbryZ0Z2QWKjxM61IoaKLu
s5YTpZhOryxEmVorE9QxMOCnKTiLbHwD9CxVaMg9S3aiHEJf/1wbXrz2ZP8NBXCxwpv1re3Fccpz
paZ/8uhkF2EBg1JFV8OxXNCEpt1tis793NT9cIRoXf0wveanJnr5ME6CcK8ozy3m5vvptqt6rSaO
Mp3T9FbvM3M5VSimt7kn7IMcHiK0qTYG+IEZAgIubocJFnwF8taW4e6mlNGp9UWJm+gO4elijr4v
hpE9LdrJfQ7ztDI69WPeKQIUgaskRwipl3ai9PaBE+kr0edYH+rZfAr2EswsNdMs0dkaRexcFzL2
mDlKkvfWquQmpR2IO/rnhh0dpqa7TM92GVrDBZRij9QEXXJ2dS0aTMISbyUxBf++nOhjdPP+wW4j
3cDSPoIOdRb798uJP8ADaHWnugC6o4Yu2pQXR6WEq15q5AvFRyq7zOKZXmC7p8cLN+vHHBhN6RFo
ZfXiyUA2W69oBIwTE4oMEqupRFeb0GTqSk8nt5Ptl9LV9PV0UXoPUT8K2LTFQZR0knMH9O/bYNIa
M70Sj/gxZk0BWmGOp2DekOXrrB+MB87ZDMuc75IOSygfgUp/PyFXTLHxuYB8EKeEyiE5Jfzn9yek
LeJON1OzfalNpO8iQaWnkoD8YayXX7hGmJTEe3TZ4R95HoUFRFu3U2nUHv9X91myD1t8mrSk5tYd
YZnTEP8jWuv/V73q/yAdFf7nH9fggybm49fmR/Bf/11+/RZ8/ZOXOv3sQkw1jH/B40HvdxTaoB00
MksuvFRN/xeBiQJa00EKhEc6AcwvXqqm/ksxNJn8S9Hgn4Ko/YeWqpj/AmQFn5W0bLzUlvWfsFIn
1unve8hCEkszEEAGDQ/+4SPXaIgbvJbxO5qTYnwxXcPYt1lo7nuF9FcZdHNDd8tfCmOwTq0f+EdD
z3J0y9X6ZMM12kJN+YFwjrQJaxw4oIHu+wGNAYp/972nB/dIdq2GwdG/yuqAqZnsgS8Iav8gO7DE
hQVrJe3TWRNGMi2DRj7aZvsNQyl9FdEIWzbsbRm7/p1dGOL+jwt1fznEP5mtV0HU5ciprxBWk+Zr
sBTf3yxZiX1mkeLlposcz4bGHubtIOX3vQVcsMw9b+WksbJNA0SjkxCD1ZBV0FLSEmfHrlyp3te0
kkc4SIb574BpUyVaUtmqs8GmOP19YJLCGn15A888pqNXFwzYKowgEHQmgOsxA/sjhoojHvIRtubz
Qu+PU/yaBtSEm6FfaJGrbE1iUSpoaGf9/Xy9R4WOp2vEdo/hNKw0MPRXMWcdSpkb6zhZDb3G48JF
CxLzvhUl+OYYik0dGsu/7/B9M/eyQ80AVwhglzvheoeRApjd8vGgKzCk37bSQi3OvtLgSKC76Y2T
egXRG3c2tjWQHEJwFgCufFUEMDo7NKrQRnPZ7fydnGA1nFb9GecgbGmizLwHk0yEH2Xys47yk4yA
j1a35sEV6mtDF5hebYn6voacRR5BJE7y4MZ8/XjdJ1AoFwHmAkn21QjB3LvITAnE//M83JpSYe7N
JNvpLZXvRCujVeYVp8y1w7u/X4ZxFbqacDblSTJomMejVN3VjtscEXGMt9O5jW6Ijt27SNOnWmuS
J3qkc19r9HvF/uzlkv7oQER34TPj8dhgYqZnNH57VVAlB0Q1vW0oNj5AE3nyqpsh+MdxWjL4fogH
ZMzU8N7fGA4xgt9USTKvRtlWp0iyA3fGm1Na6M07tHwUKElnzBckM1kHsUa3S5JBrVRKtFdAiK6g
1CoP9VtuZE8VffMbqOWrdJQphsQAfQ6K4coFhf5+fBEkEOgoA770WrNXhdSuUeR1tplFFl3pYLky
7i64k3W85ADesgA3A1dOnlOpR6dUKNVJH18yHXZkX+B+i+U24UfadFvK99iM5FG8rktD2xkS9k8C
hW+l779bBa1DL4ks3KcI2CB8Fvsq7W6FHmNo8W5ZYooAyIZBp8Cr4Wny/ugyIgzH7EFrtpXxZHRE
/F71A/myhZdXSwRgsCRVqjf6ByqcsC+BgTxv4UpP4U1S3RUnfTrP5MY6E5X02KIa9X4kuMXlSaDY
SPh1PDccZzfUsrMLhfzEsunPNQyO1kYmHUzJqGFhpF/0Kr7T1dI84H25gheTr91Ii+5DBOh61dFe
RY2+rR23JwxNV0jBiC0uI1iX0/bc5SKkZIvI6KrypITAHf8cDby8bXZLJwr7uWomCkIhkYfCrHrj
pE+HcnXSEcVWFApt4IrB678/VOzBQ1VDzB0dPwMzeibYVneKjWt6w56YVnqUKvGGeb2+QQd9lQV0
54WltFtfH8qD3dWoTmm+tS3V5E63t72quCe9cLd9F+pgrp1b470iNk+XxuRRi9LGGHAQv7wfb+Bq
ycBDA0JtN5wzWoBor7YPSgVqKApyWk+YVS6KxAo3fVc/gYpy92gfKGs1HYa1PLx2vWt+zprWWamW
2c21QPlaoj34qLhGAdzHXgWBb23IqPJ1PMDXTRQ6TEms58cqi0ysfEz3zvLKu9wKrT1a69a+Crt8
m9SR/5JpMgJcLVews2DmYB027PEjrkA+eUgClQDs/SIVTxStUyrXdo67OJpYnYYPRO374TYM+oF+
mJusFLyQ1r5qfmqhRRyaqv1OZ04BsJkbZ6pyP3JZCh59W2CHEznblEN/tCGWZLJ49Ojpb2XcSG4s
4u/LE5x5Qx4DSYNm05gxXd8UFZ4PhhxQFLFBuG4TnJd1+UtA0JIloEbaWMbBzhDJ3muVdE5URFDU
a3fI7i+VJHiLcZZ8yCS6azeGdbVqwLY2qPLIJu1fsBEfysV9ZTZyB3dgTvHJQXKanTeaPGzgLWgI
iogSbCsgAmwNNpjtHuUaKqYY3togK+g2td/+PpyrR+w4GuIpQg4VeihR99Ualjsh1rsNFaIkV+xV
n4LgCnx5FparEGvoPpK+N62Z36JIjuvRHzcxob+KqiK6tCjDwOb8EHrYQezneGWM4qHeGcFVWPIQ
k5aq42nPmtR+zYSKX3qZtNsi9fbO+IW/H/fUJvgwhHEAWC6wNF3HFiYigxn2FyBCv6L2ckRtSn4S
FuV4pXbaQ5fja2f6xqLFQtxS243f9s2t8PJqgnIWyFohPimITY6p/NW5rwyrFGGfe3jSih+uxspJ
lvojBk91I064CmfGHcGQG0kOOpwrbeoA/hE/+32g5HQlxyZvCMwo+tTIo8CTqcxKHFIL2SGsqdAn
d28QT//NAZpjR21knmKD4Kjv1z4hU/9hLZMwlclDkCUcYSzheO2Mf/39ek5UjffXU0OVmDDdoK08
Bh3v9xW7JoZVmunPc+rf8wyXxXtDGOE28F7kpH3Vu0KF9BfqGy8OELYwXPuUqQhtSdRWvzTgHWaa
H3/z0dXdCkXDpX5W2M7BxNrvCBrbX+iuZ20K3L+WUYbuIeJva6cMnHmuBNo5imsIfXq4y3Q4dHbW
7/EkWFCDRt6y3NQpMBuvFNouKDz7FCb0gmG0WzWtD243CnKV1uHFpEVfSpopqB5R+qxzdWZHXbOP
kuY+Is6Yd0XUnOmrwtVS8THIMmlYul4Rv9KZwEzdN9qVakffAdXKJwP91ZOUx8ONK3qVETGTEDgw
Rz0pWR+1Oq4CjbRu7TyskL5FGF4FQNqdrRKR89b+lNhNuIR0H93IwT7OIZ0ZS4AL3YZ48noOBRh7
w6MniFGK9tlqxHObNM8yf/99/ny8RXTKCmM0p9BftK8PLAzQLU790pvXSkieo+hPICcRQLA9cF7u
UkeSVKqyE3ZTt1Q3P6zAnFIkDuGRocXBmb2auIghW3Y7uiiDa1piJN3QhhgQxDH0bh5AVdwJ4HR9
bS//fsBXfVQCEuoAqqE5PB8RkvzA0BrA5UWlCvKj7lWdNjZWTWac0zaS8mRv1h06MLCbANaxEqc+
BtVB6bSrGojlmnBTWXZ+dSPdu1JnvQwJ6jyGk3isfmxLQ+aT3FCroCBUabKj9bgoSrvcyVASkfq2
H/owkLexXMRHn77DrLcMkGkepbs8y4x14ErGyhugOgvr3GPEsosS2oa2GrSbv5+7KxGLaaCj0seI
u4a4SKb+frFJ1E7YhYQcWWuY0b5JgEB7tuje8BJA3kKmpSD0RV5H3tyP5GqWGUmHwSlOfEPofl/6
Pt4YpeMioO02e6vN4FlZ+F4Eg0WWJpnqZsBFjYC+4aumc4zlxrsRhXy8jznN8oj2GKVK9OuKSpLE
eeNYBaoEJQYDA5yLaqSTmPUzP0MVUL+xbny8i2nnWuRJtO0JeYyrSa6EeJa0fi/NoqGb7mKbO/l/
cxebY69tqhWAyru+LnWOZzVgQm+Obac/673mpe8Jm0RepsfKA88tjYbrdrRHIiK69QT6ENPQb9XB
3I5Uwo+BPkhq29NQ/prxlNmNCxW8pd3tQ/x45ZhzOtGtQiUMx7SrMxkbBgZchY6DPI7ru7rcSKh4
+pl7nwAO3od+/ePvc/3jlbMAW5BuMcuJpq8VZAx0b8uwduifDCXwlFwWI5+V8sLNJXgMd94/wVmA
x4I+afXIyL66qWorQao0tOnbaGn6mKJyOYWDktXf+b7QV38/rn+zN3BJY5VaZtFF8fDqFoZe1btV
h7OX0Yv7BreMihKb3xX2Krar9sbkuAJkjCsGNSB42zSvkWOgMP5+d6SIQaD7OH2jCTHDzZSF1cUO
xswRKSpTHZUaM6Nbn6LGKWAbnLoAGVhTPpmgxg+VmlE1sNI7K1R42Fr591ZoB7lONpnj+UctTxeQ
iRI87SrzIavNWwreHx+OjJhaPj1ewlTEzN4P3u2r1EVmjXOFhfJSltqM1WmADyG6YSvDTFxgx96g
SwxfxrRuhurax4lBYDeqPFCtRFvlasprxdArvsti1YaNi5iv/H0K2lLTE1hIi3UO3xGovPooRzIA
Nh9h7tE+KUec/16vsPb9D2cONWEgkzpFWrj0H4puUYIVjjAdCbZJc+Jk4AFJnWvpWHuMPMMbWeyH
6IDkBH0h9D2RmOeZfzVNpSFCapa9zepyuKeYUPPI+ZTTW9SiR2ESquT0yJd/P8DrNgEIRmpaoMNo
uhASERu8v95NHtLRL3E/7itD/5wJ9Mc56vCA6YtYov/oL3BFIK9uEv+7OhLwQo8nne28ohmTH4oW
6eEgBfhPL0QdvLOdzJwGgEne+eYxQXZkNgz5rR7Bx4SOQdNXYgmepup1ktM1WmWbXuHCwQBGbuvi
3DlJvdG0TAZIUeDO2+F/jkMm2tVgPToNQ8Xyljrkh9WSQSDRoNmEqjrpyNUahu0xqrpCI6R3E8zj
3Q7oXFrMOscOb8Qg112s8SKxMzRamYSy9iEwdsnps7DIRiCl32ybn7ggZLpnrgeVHsyQGNKiY9F5
qCPx1voVTkcUcHah1fp7p6qPVd02lHkid64ONSCLpKg3PmiO+1yhj8yFgrKFFnqWIBIeZgnexU7/
BZBxs6oqTIfTNL9D80A++Tn+rCUlKsxG0RWoo/TRHyhWkacpcFMa9cbcvBIzYSFlWtKxQL0Q9TDq
ruNa9UcuiwlRmeujUXBf1fqKWB7PgKTFMMTR70xP2XZ5oqy8KO0XrkJBkgTXv08hZaVVHJ3VPrgH
JHa8cb9c6e1cBjWmDQgdGCzx1zdM5QmRSj4LZFNmYEZye+7a5hdkBId1adc2RknDifK3txIBaFhK
ssohXxHDNvdqY5yBFt4ZXiNvgqbL5lbgZw+st69QRaNTbEmYkrsvrVkmgLAy8YiRRL0YLZHvqKSN
uG7nW9T36plqCmgWD7vWsN0gDI5ukyw2eR+7r4Hw1G/MWrFJYKgSmD7qhQNbSpK+1oNIF5XrIgmn
+XORE+znngSzwUCtMCFeOkEAr+Y2RiUzHs45LtxOfter1o+0wEs9lly6+r2zkwYXcRFXxzogybR1
gM8pxiLpsyUdY6tOtqWDP7agv0XNvvoMySQ+yRBWN6HlHnMfwz3fku67UI4ofDrtIs2pLKvcQqpb
zCih2ActRyagtuU7U8rLHwtRiP3gmMPOKWNnD7RjDduygIguf2qF9NooSnBuiyI4I9D204oPbZgN
uzhymlWEqdIM0Vm8SCs0vYfQ7lZ1DH0VNTl7Kxv5i0gafZd0GbRjvfV2NgrY89Kt+oWplSVo+ubZ
jymtSzzlN4CEjEXVR/2zX1k5LVX1XKf12ySUkqu92Km5xO01Yo0aFRc035CMHZAa9HY0RVqGVCvu
VQ1I0ZBmPxKvzrZZUQHuoQB1qvCu04pqr1rIYVioAR9jI4sOLML5UovVYwqP6ClJX81ySJZmaGlH
O0/u7dQyVlEbotOtuS7uKuZpUDTpSMlhFXmQ0iulkNd178FYs6OnEAm+TRPZbxismVu0GEhZKGJ0
dPgwgg7FIfTMpTpoxp0AlD3zrKb44uH109Z4PMvlveTH1Ry9Sm2dx4a5qXxyIRkewlbVunaRUfmi
Nuxq68TXvkvYgj/JfsZM7YJsj8sKLIshb++0oNu6XtDMrdoZ9u2g2QBRbOVOs8LPmtN3K8st4dLG
8BUk2dvbTVR8SrGDLnjuhEVgHu0StpziNSUMeZ2cT0Ez3sGv8C6Kqy+I0WZ3TmT+NA0/O9eVAA9X
31VjOy9P5Z9WEjhHFDledHNvNa17SGulOvpK94hqmLOumsxCmENG/MnqHwd8JZcxqgmkae4ReY1o
FfvlF8l34l2SA4ryiqOG0NtQtvdK67X3SRmPGpmqPxtsZ+QEKNG97IhwUYmbUP4PMS3ENQWNpxGQ
N3Yerp4+FYFrFzaIKiBLtvUQucTqolAQ/VCDGcO49Qj6WEJgf2NeYJF1yTTnx/H8sRa7YshRcCao
rTRqfE6Do2bZEqFoZrlB3sNaAgoo5ikP/1MHng1LYeajEXxqDbQhUikFX/KPLvr9JVX4E97wITVi
OMSoAER0FuMPOle2BTVAYTGFdlRF8IvjbC9X8bZTS2QsIjvbWpH8+vddXodnLLYUHJFjkkeXCvXa
XjVDT6G0XNT98jxJZrqLpmeottqO0ANpH3XZ5Gq3HILu+e+7vb7Qo1kQ1RuT+IycgirE+xMf2lIw
GDW7HRJ0jxObBX+Mx22q5g9p+/D3nSnjtPkzMWNvjoyPIw0INOM/sAXcOFCbypfdWZs22d5RWFUC
ZQjBIib9SGEuZkNXK+vMJgpWNUqTkhIGN57719d2HINmUq0fwRgUzK7afnoJmrnXkl+P/Sgy/KXW
RJiTKNJC0YkEkEG/Vb7+EFJOO2VymybRCiW6q/kdhFmdqR0hZStRXHXD5NBkoVja+GTiCQL3w4hW
sofelO17yTf0zHZplcWPN07/dUw5joLWLlOXgtPHvLjrYboZdsOhm0O47K1SW2hkJiBuStrmZbRO
kEc4iaxNDnFqp6sQhfCj7yKcyxP/UaSiWQ2NYiwy272lEH6lfwiQirFxOcyxHqFQEL5acXBede0+
03/l7GVuN/emiJZFCQvUto+yExV7XUl+VImSPQfRwq7K7UA/CWEO6UUKlWEmSZI4//2MXaer06BA
RKDA6aj0Vq7uDkkqocwX2GlQZvCPbgPOYDDk/jkqcOuOoGKhZ9ctCDHvhNNoN7LDcSJe3yzE5FRn
9LG6dl1XiMIcEnTWSLNG0HrOErIzL0Mg5e+HqANx/LAjFfUxjfNPugE46uqOqEobNfVsYEepxtIT
5jt0Dh5MK/qqRltXlt+0qEB6Ku3Do4OLJ5Zy/Sz21M/Ux77XfvrVqZoTuSX86X5YqL77iun8AI1Y
3pbC9Y4q2uAp7MJTKe1Kf/iJWko61uCLlYNF+zog91zEgZBXuZ8JvOVSa+uBJoa3mYktrdlnR1Lf
SKEJX11skCNHyTZp54YzT103g54vg0QXc8OVaHNw0+MAVpwU0rcjlxW+mPcjtlRkSpI3ZJWTpRZA
GKWF+V3Bi2mtDMqiRqQcFnB6dGvxE83ndodw1qsbuM1Gb/K9bPafa3nwDqXfrl1AI54N8g7SFVay
arHKqEcezGTYZ3G1a8FB7Wvf/VxmAIv8Qu1ZV5EDM7CRSV5zWceoPH81jMzZInoDnEIKpDWN2hOr
5TKuCgQrbBOCcfxgCgpKsgb/Vg7czaDYm7YY4lXbUJKp27CbaSDnNnlnL2vm0El3wjVCtVuIfvYK
LBYaLrgpdbL+FASmPN84o1SSLinnIO+fEGNY1YN9UDorW2YR3Mnexpyy8B6qUvthDnY2K5zqpFb5
cxc6Sz3onY2anAzY9Drm9NrQWvNSDrt1pqAbVXWUEAe5S+Zuaymo3zuU/zGuMBooNIOtrF0gkElC
7y4WSKAfR/q8EUORIJMF9Wf6oBiJjc18dDIGduA0qNUnGqr2Q5DNYOniCFRAWpSp5/m+TeCoILFU
V+5jnBPtuj5sDXhPpOF6D3MuQbagdteD1CdzaLflcsiNboYMTLium+RrnYSvYyUeDp23jgMvWVaq
9ZwoQmtnIWDkQ+F7P0ksUuRjss9t2+Opo0Fr17zis5O5LzryRGuQqlhGROUMqSP/1GBTXYjPqqtX
h8qHwaPA3huQeQRKcLbsr2k/tBsCCTEjljCQPp5hP/qz0kZQV+gvhoIJWXS5u2gd1PZMg6SiwjRS
TQuk6yxvZstZMzOQxJkncdltgjSFITiIOdR3fLPTuygMqrUFSGKBps+LHNLgQVntqLYWYhopql0p
eDtJwwu9VzYDLrsLQ+twcTZy/Bm1bqcikDGDWPwI0Hk9FgpmjjWDqZNB3OFAuQ2fYhJFQT0zyORH
KWrPZRbdmYIgPuO2DWrNmru+5C41/Yha95KDCTjJC1dOna3T17uAZK6ODCy4qQTVTY5gSP6ce6BF
SiVeGYb/DDqHvlwAHeybLtRiIaUuzOggNTZuLZ2iUK5XtiG9qVb0LKHofq9zJ9tl5D/0aXdv5dWb
i63SY+zpXwTrWEzm+uqlYtXW4oek9s7aCFUGP5TLIITw4LQ1jZJC5Iu4KzAusOJoLTKi7gaUgK+h
gla/hUVsAVXyu0Xkqv2i8T+3RaXC8g3zOS1UJZSbdVWaEty2jma04Sf3ld/7S19y3lRfVpeS5pZn
/MJeiz7/7je+t3FHh/KyVZKjHqyQmcjWuIPLmxj+65PVRptOoTxCi1dGOEeu54BrbIyzGnmnNHcm
/cN535TGVghPzELOKG6rOEaJyCFR1rxt24a4lGbSa5kjPdNhdrWN/AHKQ030GvqfQgM5AbXCRrY1
aZ+02aNSZ6z5ZkIvKdXmOAhgCWK46gymBCBMkpmV7O4zlpVVaZFhZg2mnGX3VMGJ9/CRhavRzTuq
DTyH21XRyi9tDPam6hrjgNGecajjGtVP2Wl3PXIIjlXV34SXn7I43uByYX7jcX7wK9v9ZLBs4chi
vxiJtHEJzWTXxqBDFe4i601rF/XFUxDjQtV2aQslQWtmMiXtz9GArKoLy2JTxYU4aF6CvIXi7OGS
IX3io43mUbCf97VbcpFrCdmdMay2RbsufIBURtUXO218KfS82FmxE6w6ucfqTrfyhzInC9cC72l6
8Uo8XHsPknUXOaeycmEzJo76M3Yb985FpQHaH26b4zs8U927gcIWoMky2pq+lJ9ZZcUxaT2KyrzT
DXluw4gbpFWpWnuUyu1NAHmaOy73XpKYFVOXm3hjo/374qRZO0N7PTgikO69ZOmwGlIvfxzoZzx6
gDDRb/hRVWm+0WpVHJTxZfpLmJXA4B7FeMR7ugT5OT1b/f7E873uMH1n+t/li/EQDmt6DJ/++N/v
70zblqYtIphy6uEWba42M3356n+oG83Absa71HAW2aBnmGXmNS7rvOCPXO+VNkOHaJhef380/QV9
+L7BRH6DkoRPricSuM9JXSrLKlVxOkEgI0fgX9UP08vlc1trfyZN7a6m/4l/PlWgqSxLTy4QXI62
kYz7vC+zjEWBUZ8Rs4t2PC3SlaKkzosSmChU6el3KfRgWnuA7hKwPjvBE3ple476ohX9Lhm34fpV
S1nd1c+Wk9pbuMPNyjRj8VJJ+X7aht3CiMQLzj33Tq5vteqLbaOl/SQUYexijC/m7qBZO6uL01er
4t42Q+9T0fN00WsE56f/+4EGYzRDnWZ6qxXSWUs9/WyWnXlG0PE8/Rt0SLAZgoRkPRkwVK+RJmjd
Y1IU3UM42MWx8osHMSrkyHQ7HqMuoAEIUxuTnNJ/BNLSH9PUui/lJEL9yUXSug9jZzN9OTRy44g6
DdA2fjptBIxoNC/jViM+ac+p1sjP6k8r7LI3D6EMkDBl+mii0LxGatHbKSNaNB8F+UqzzL8MbbKx
FS9/6xPvmQJP8mJ2aQrgtUYiLiDkahNFX8ZS530yAv/btFm/txaOZ/RfjSIZ5g0KIvdBhywtphn2
OrP06CGw0CsVWpb+MNXdtHnEp5FLSQbj0WgRsynUtt5lqq2ceP5TgUZm8DNEqN20fZbYcwVK5kV2
ZZdneVsekTHs90R9/soPsvoZsM7lCB1bzJE2zb8NTlvNyz5W7l3ClA2ap+kmirA24az7c3DK1VOT
VkfJLVFyz4kV3TJNn8MmEOAyTBClSOg8u5akLNK6ktfTpzC+wlUYwPa3xy8n8AbWuoZf2fQpwjny
FhTPKJrDbzsFl9Ou5FI7spk8C42nvRv0n6cPa+gz956SoIfEhii0tEirIm0yvpteSvu57zv3cfr2
0DQbFJzC87QlXVM/JabUnqbPihbZmQH5pcP0u1DE2RwVLPdyAIGlVIsqRK7iMoii0Zc+YoSr6ctx
UJVrj1Tu1wGUdjza0Crz6ctmSBVPdjVwnuOwtCjojmjc/MjMVAefqzVLKw4Jff3aSw+uoyaXFzoo
yQEMZjHLuhJ+ye/vYCxoYZg+fv3yXyk7h2Ve7aef/N7C9A1CzuRghyo7uHwsZdJKRNHXPzZ4+XP6
4R9bLRJAdxJ9Gjj5DEXvHPb6YXPjRy2+megt69vp09/HMb3948eBhnIMAg+n6X+/P/090OmD6eX3
seBdh3QbVfMxfOapOh73ZTC/v/37E6EMpyZDBLSq/VMQqkg0pZ52tPJCO4rCtPpRi4xQpA4hLeaW
7+4QCM+Vujwi1teV65qQZy2JEB9VqxD94vevZTfIkRJK0uUfn0wfN6q2dopS2V02UWBxtcXT72D1
VTvarLPr6XtyxW1QwamYh9BRifb/Gdn0HWnwPqPHyeOgjwC4tnHcHFQQPJe3kttoy6FAt7eVixPg
vg5DOhSO8rEvTkB9B4CbIL0van8+UGFwByyaY9DJ5+lroaed0ybyDy2NMH9eFOYDDFp7f3mLM8lT
ITnqfvrBtMkwLJ9Tven2l026svrJQgZoP21tevFS/7Xu5OTXNjTRIsPV+5dvXIYVmV88aK+7y14Q
8v/mNbm2u2yyTLwfLk43v94WXfNG/FX/+jJtSnTlkZPd/T5MJ9d85CXpcfwaVNzSJqXGvP09KlGj
giZT/UUOYTwXnU82C5FO3k5Dmr5IVSCbSWYgoIWOZ0OR+oKifVL++g31LJzxGjv5Y7sTGbkgIbn8
bzpRZjGQ+VD/3vzedhy3lBAGG8Gmadut1hL0pq28oc1Lh7FBmYDcgLzpMj4joWnkKQKW0DTeUKOj
mPYoWU3bvFzBuqBZarfBr22SQUuzCmD8+vdxa+Sic1OE5vqyH9MoR+1Qoax/j62x1GSOimC3voxN
xET8SVTV62LaN4S/ch4YZf7HdjsvarB+qOL1ZXyRSkWixzp5Td73a3LRGOV51UcOSfx4PpFeRUaj
zo1f7yu/0+dm1yqEhOM5qBzSbCfDZ/eyzUZOgGrWfb36PVZPxpM5AUm5+jU2Gx+j3kiT1XTMqgKZ
pJbvm9qu5gkP53WtL1Ol2Gt+7W/hijfnoTTqEzJby+ld22N427cg25socI9qKdbwmNEOclzNOerv
35LzryflS3xRqnNv0A2VnX5NG7f159Pb8RuX34v/9+nl7f8wdl5LjiLRun4iIvDmVt5LpXJddUNU
d0/jfUICT38+qJmpnj47duwbQkBmYiTByrV+k3SWe4Y7vJ27ZlP/eVPAN/E15LwpYpPqjv269FIN
/f2ufvBI1Z6Zlm6VCN3NuT2qBHCuIaXPY/mHWlqkIgzd3DDbcM9I93+O2yt984Bqs3uexp2PPvef
N/lItX0d/d+Oc595exc4znlq9bUpm4b/t+PndnTEKVcF7Sops62m8eZxo7p8aCyMwzRozl+bvNpX
L3384aHwMiAQi2h8IvEoVMZLr4h1YRXaMUzz5/my0YLJLmUgNgpkz6WULqJ9tSoYlzs/XaHFw20y
vcr389ki4Gufher/dk1ordnnovL++VYqRBanFn9/SdOq6qMROt3X+Vq6zLeonCp/f6tyajGtznfO
D+pfvtmm5w6rN1828TtFa30zpLW71arQfmjV4gOkp5EWyRsy36iGhshIx5nrvMV1ds5G3bgUcXQV
PEdPrqmoy7G3jZ3vCm+d+Sibm6X60A+QrntvlNCMIAdaiVDeen2sl8TxygkWS/o4uAV64S45p2bU
z2kb+qthSOJDiWjDa2h4S0OUwbueSHvTg0LdzquKtUX7QScp9i0z+2yvNglFflf6b0DETkAWiifp
OthhRqaxLHQvuMYOBViry1OijbG+hU7RXZ2ewH4+pzagBhkhe33O3SR5JDGBnkxrYcrbkyDqw2TR
RdJ6cTE8Wqm6Od66AM3qXiTxvkXKfjWoZX9K4U614Lb4OK8zp/z7k6GnENPFsP3aNH+K6mqat089
5m5GY8G6CT1t8TkW1eoeLYZ/hkHknAMkaVKdAIh9bf8cZl7/6jGvVpUJ8b5XmVDMh/rqMx/v8yhm
7uXbONXfvzr/2fprbF0pSXZ26eHrEudulRdzbl+XkjnISbiBFqMR+u9t+ePwc2vkwZt94ri7r75/
X/x03V+nNO+uauexRH5z+9sJfjX57OeMTbI2zd75vEPzMT+bz0P8dg7j4B6lPPy25d/v7s+TLnsT
Va/K9Ndz669jfo35eYy81IC9DP3P/+9y/v0u5xHyqLaxNX3Bl+WWOkPxptU6UaBaiVsWZ9muG4Zh
byNrcBnNlggVoaeXMle+C3y8f3GBhd2YKHPEyUJlivwcFTJfM0dVz3nUVIfSJ8Pbu6YAdYUOm9AL
+T42wbGpIvnLDpHmzXzzw5DT384zxd3EBR5IRBsfPbPEXM9IzXWLI9UTum2YjreG+Cko9aFt2v0K
w0kpogu/eaSxVzFivtdMC9xdDl4VHWj+V/OOuQmTnue/z3hieZrNTwt7OJKr/vA0RoO5HqLAPM0H
lknkbaxetvf5tOYTFHZI4pdjxkN8rITdvSsUPJemEOJhvkS40xXCj1y2PSb5uks64zmjKLFwQB79
pSECOkTdr+m+4arjvAy5aqyiXsoL/JNx30sfiRVTE7f55qNXVGCMEtw+7xKCfXaVRD8QjdcXme50
j7Uhqk1U5d4RWVjv6FCo2HQoeT62NWTpuhqjH5obIVfKGU/fKzUDqg68F6F2pNWhhjr3uRjKHmUO
H8klEpnxXh3qtWrn+SXXomCPJj7ZVqMtl4C2+hdXbUokB5udG2raNasT6J01z9g8GXmJ+j7sVqcW
S8W34LoyRxJakRwSKyIkfOw1r/5Ii3hcN7X1FI4ER8hoBWcNg08QpLxF8aMZdmKQzcbpHOVg88A+
8MJ6BzgPfEdxw0unKdEpzpVdVWEXw6Xlb6NTvUUxU39RG0tHqukW0GK6T1IDfUpNbzDQTeQ9MssD
jtMd2JqgQiDF7M+WXjSLvsbH029UA/K8b5yrsTDPUV+teSdGq8CL1R3K8tpL1piHXjOew45x+B8k
j+Cb0lWG4BiU7PGeV5Q0MKU3zoci8Z/0fgSBaKAzInKmo21av6hW7XFz8mbhDTa2v3DcXaTCeKEk
z10QB8/YJnHPhvIRueUfWAlayMd5zTkP1YYXrTGpxxbdqh6wM3FxBIMoNGwCA9sv09vW8KcDakJk
X9/sLs1f877CQk1XUHqNi2RpIdW65MSUbdcI+9YnOKg0bRe8uxBQtdavnorcaDaadLqDMS1IJmmr
2rWOJhzUs1GnwXmwT+RjjfO8BRzYz9zJbCJbNqky/0uLGmVhIt12zHWr2Hnc1zOKL+nGULrkIe1u
wsuUZdsQSWo1NEdkzPtvFKWi2HnDoqT+MVbV81A53bOOQg2qu5NXSx6f27KPz0j26Xstgn6UuiM0
BCdKXlWdMED6pHH18pS1tXKyLEWeC7vsiQee3JxsnImGxGsCH3xdJk21VQiH7iUCmXAz0EiDJY/I
tbKCcoejdVx4r3USPZRSUR/CHA46tlxHC6WaZW3E8b6vxjNlYhANOvJBlZB4lNokQs8pgHeRK/FB
Vwf5g9Sxu+ixRHgNdWBDReJ8b7SAbESlp2vSrmDxHd3c2c0QUZfMtCtPCWWFoq22cjrUfYFP4dMz
Bkt8wZIHieGxo/s74dj+9yp2llVSwQjDqHfp2sK4uX1v7kprECRP9fyhi+KdboY/qyFPLrkX26tR
Qw8oUs1ki/NwvZxvUVkGVBP1oNhk080SCoFH3fnpMe2oyxclT1/y+Zs0F+MdLuQSYwvvDZa4gtQR
xbJx9LM1FFy+wxZYCYJDD0HmlW9jZ1aLMEG5mN9MfjLqSi5qs0DTdBUPRo2OrbXuwXRsYlD9+1CJ
rUOQjJe6KLNl6NfiBmnP3euFYy8sYW+MDLE94qlxJQfzwLTWuTtD+Jow6X33Y4yWyYGXSFb+vp1M
6LcUOci9WmJQsEJ79hYMdX5AdBHKXFU0K1Uo2Ua6RIQNWgsrFQWpQ4LD9MF3JrR4UN/s1j4pgdGf
dDXAJmFIjWM7POv8fa9eRUK1zD3nUOVFdIXHvq51Y6UEcq1ZWfZW9Y6HhXaZbzAbz95EOT50IynK
ESW6nWY0Dfp3XbobXQzSFdLUxai+Kv1QP82LdHiyR0JCd8icYxnFKIUzuRNJQpatyrgn/abvqmJV
qU63QzR9WEFYLc7j2K9aIsODI0vjRLHJRcWrQEPe8BeRIf1XfjrBFpXgFwgvvHDyDMdfRSHfVjrt
ss5Kc5O2gXkzWiC4mp2vI6Poj3iQymPZK/LYhMlbUNjfSipArW2CraRmd9dVN77H5C35Od+QV7X3
Y1mGh8rO7AX64fadug3RgA1TFkNq557r5aPuj+NVdqR+BuUtoTAApcJwg5IanCLuRWwtRxTqNya0
9Q1B+7htvGDcJKWqXjqD6Y00xu8GAENswkbn6jW1sqpzhONFnn+zmrJ54LlPffO1mu5dOQFDVa3k
VmW6/rmKaei+o2AcTLz7fHJ/1Kz6VocumEaKLjfsPK5ACMtcrMUQhk9UpcuHzBiRTNR8THGDRzFa
KKpFjnpX/CfVicU1TPX+YgUKeeLqyrmae4XH1lHDZWdjpRblrxacTuVZ7lJJgwOp2Usa5s5bVPKD
L+vqVPp5AYL1HFOqBflodU99HD11bTURN+u3wXodYst8hwOI4ZYViYPllw0QaoOHUOlmB6CdxlpQ
XVrEYHU3MU/5dWUrznFe9HEOGSx6iUJ9mdkSXWW8wB+GStdvfnMlpMu2jYuqOQI83R3oIjpcQr4Z
mujWkrTDfl4l+DCzAWcp31Vuo6FtWkvk34aCKZqBJva+2nKNIxqGvrsmNY3elo1McxHk+hl2jXZG
0DghwU7Rxcy08qgJY8BPzgo/UirebdU5a8f1g3XcgxxTqtI69KkerSyvidaYztgn0hQkojTSjLlf
13yrvr0SYJAOlifwQkrVvRgRFGsQeTg3Rhnfrb4BtIxK4NWNeFhrrVwG0VC+5yXYGmTJFtDjuidu
JlzYMMv2sPKTbS4U8+RTXoNyrlSIIRna3mqadMMLmUJLEH0A6PafHLvcouegHEmwhxeX+ikVX7dc
1F6uPMT4P1GHH3CKThBa6mVPDcipi0thXMRgmccZvhq07bH2Gq7dnR5vTpg/k2xHmrvVjn6ZgnnW
E6DyiMxTg5Mb1UiGbevq2buNf/foIYie5Xh7hjI+moUECYo1rvxe9WYYIq5QX1SnDD96/tREdcGu
keF4inJ11zg9ogYJQk96Y6mXMj0qohG73CHKdzIfbK+KXKKDLngQa5CxTT3fACKoDklYJLvYEnel
gXpeVFp38VOteIrIlZK7cvprZiNZh42KeuA9OsmaYoAduSFiGHrfHRW9gfmGl9ZJoWJfleYl8auN
KkbA/AHKIHGMMkgTW95WVrwqeQ2WPLBcQYUMJ4K26IEviMaGRsyzc1PV7wA2x5eknex0W6F/mJnz
PY2Sa5D4w2NsfUi9z+8OFrCA4OpmrZlBcUeoU9/YJHzQyhNgYMyc9J2SHhpkSKSbDEcLF7V179vy
GJMK3hRe9IHAZ3HO4sRbZVR7sdXNV1LplEOp4CY82j4+snZgWhSjBnzSQJuspHCaa1Njxde0obMK
216sIWbGpAOMbtsFYFts1w953XrqT7cjw41OHL5xZG3MSfpERfBqnQrFuw3ePm7G/jHJAYhpI9hh
WQ4GrtZ1u6phJFzDLvooGgOtPYFOhul1clHkjrvs6trYFoCViiG0Tj7Au0VQm+25Krp6mUX9eKx9
3+DRPGAsEBri5ieKtUwwjFo4zUBwNT2d0lgxlqIy0FEkCPVWQ0jNatTs+tHP0osi84C0SjqhVymd
aSrTA8XXrwNB4KOfWmupZu6T3Rsbcg3tSpcUsAcilT0aYsj0x6P3Nnj5Q67DVXcUeziD2agWZm2F
i1hzgxuMzWvZafrVRHF6idnpFsrB+Jedk8NxnOHUqT5fRzOma7EJiro/9z58L6Pwx21W3uCuHnId
23ggxt+ETs16BMW5qRUzOfJF66uBEx/U/nvsFeIm1EKeUSm68M0TjSOu9k4B6AE06/ARmi0o7/KM
j0d8hlxrPrR66yzHyAXrVaf6UanfDB69b/qy8Ox2WeB0hItbMaxLR0/eycVx8nV1gbDtr3XvxZde
+d2KIpiKTosAoj1IwjgMHLvpPZ10frOCVI03T9pRoGo1RKzMyDjoCvAUi6TeGcjje9d61QvRCPzo
yAtuCoaoPBtHsbZ6UAtV7mbH6gDk2nj2Ig1/Y4RKBw2eBs6Id2BwuCcnzN3QcDX2fRemxhpBEhsA
ggl+zmwP0GLbQy9D5gDTpxy5K0ISdRoa3atVgYPmYZx242veHb5WEwo9W978G69O5MEnRvlt8bWt
LoBipXbr4Ngm5EFScUWXx9YkdQgb4ApOOnbvSyYgmbozbN8+oPehrOK8V24DVjLrKLWca6x1Gi+5
mxn6yh45qZ0i4Vej/HjJAfhjfaYdNUBUK7Usbi6MQBIUvbpu47FdaQ3itG3XgkeJ0mEZBgPNUJ07
YYVV1bq5Tc3wUMNxu+T8F/cV3kKyaW4gB7tz2jFHc7Os3cZt46NoMxF6Y8V+MRwHNhIet0k+xmez
BL0WiwKhhwpAFCKe4hhUjr008il9aYGzT/1L6Az+u5bvlc6ITrpw+oWfjsM6NfsHK+/jXeW67Qk6
nCtQfeDjvIijqttY1Mam4ml6KqfydNme4LkRaZRp0J7m9RRwSVoa9q6C0ckOwzc3odH9VUc1q4WZ
8Z6W5JA0z2rgxsXi1EyLeXVegLAvV4qKd5LWe1vdU1ugOVkDGodF0Eg+hY0UiyzA9GpUyxF43RRT
IVi3dBIgN4k9tOJzo59V0EXFsM6gJJ5ROR32RgL60SiRcMPOpbfOTiY3Vjv6twK0Umkxx0Ys2zgi
6GAc508i9VHpjeNf85rnZObf26dmf7b9d5tOCFQt5t2Jpx59ty13fq5B3/mjCy/V/2WYGlOKdazJ
cvHZ+f96+Pn056E9Af8rUpL9H8edV//YNnfAo/yfMzcr21ulwaAtfrsd0yX+dnX/0zhfwyb4WvS6
gfbA/3qZvx0TwwEe4hL6fTnk1wjF/u+mEsuFZqbVg1UEzMcyG7XzZEjfNR8LQADg30UJ/BzVw/gC
UksyZ6+V5dxVD3+CVVfekzwv1iFoyCPTS/UmE/JUc4NQeLhvCe+lRZZ12+ihuVNcL3nyvfJ9bkCc
Giz4U6aPxaA23EU5bnpRKa+k2ndzCzxJgqXJG+86Bo5C7Au4fMyc5LtTrGzfhWoWwRjNbc04JXHh
X0rQnp9nF4QZQN8xfCNPFG9cTYYHP5T5PZ+tNKZLrzLxNOpF8mxmZrLT7MDYWkj4PiPSfJsP7jZI
tYRR3T8Iz+8P5pAZvPBt520k8Jzvjd7241KBBXxJiqY6hwoR4tw1Tp54+JQfgZUna4GB4rGNSQE2
Smp93hst8Q6BSsqe+RXTOFKju5Fy9iOyz9/nEQy1+guXXfGokYnao4ptbEai/VcHB+r52FkdgINz
HOU6CQ8dc1kBfWaO+eEzN5q+uGAAoZkqtX+yktq4oOcmPm8NggirHuTrWxXyAhsbLT84/KUwBbGJ
d6eurRc+KmXePMPUC3ZhoTpbgTEVdmL+wzw2CU1S1VFpPSCZ3RyUvnDWST8Ob74fruYW0gHbJ5Ku
vwQmuHA0wDAJxEDW0aPhW+fhGISk2zcfIM3GK2ptF/L6eh5EcgEr6H04k4wZx9AvODOGQFXwUQ3S
0PtQHP1gRHb3krvA3xob8V/ZJ/E38P3ruUFVwhk2+bWcUFhXrmGBSPzYDe5HYuUvxFXxk9WSp/Dc
HrSOHLV3W1zn/cC0w3WAcSHC0XF8z7DN/rtj5CcLCJDugxHyI1dlxlxgGlEvn1Nslt+dyEw2ltth
K9zX1VOfhs/zfg+YKex1YV/zaFROQiNThhqV99F2qJgFvvNa2HazrTM9BLSraC++p+znBq7d96i4
Fe4ZHopzUaMKOO50X/hirqk/ts9k5KydExoGcXOTvWXEnHNPLxDtqu276GRVvXtyXeWxzNxLXtbZ
Y5bjzFuNOUpEHopb8yoUWP8o9PLnvPa5sJmWxRWuP5+9kjA6BB4Kj6reWQV+ZP5D7hNdldOYkdLU
uyTCC6Otjb8P4SpAqJSSYG9qQY4e4L9uiNU8+rzN9O8tIvr3uY/Z5N26TXCznRs4MGAe2ujH1ylb
+S5NAQbXWtUfeVyI16Lm+dDn6aMEUHCHEkR+PhOvpRiiY5yTvZ9XsxjtGA0bvu286hdEo2nBTa0p
fr+2+d1NRPaiOCEmR7byNo/ctSBlqSZjaDyNCLilXDUil/u5TyK050yp2ltjIQ3EdHp6eolXyM3l
Oa9zRMOnThA2sq1VmcGGR4Z4TTUDofhCJUKfjltZ1jaIi+Kxwjjj3pKBnjvZMAiOQYbL6NzJEf64
HjVV4+dBp6Aj1sZEyD/Pe2vzSiBSvkhTM66VP77PjfqWDDoSo1hwT31CtHNXogiHz3P37fxZwFW/
WbWon9GuXMytdLvIeVEz04g+IixLqHv/s4DPqp7HthnPVuRglJdxHfPeecdXu/kTBsVy2UrDWX3t
wGUbGMe8joFmtkjjJNz+tvHzY6WQjytTff/VcdJhIP0VXRI0n07BdEbJ4LWkN6dTatBKP2btsE4y
DXbNV7cwa7KdViZvX2f+ORK5UGsNb45w7o8uVmsiKBwPeJBNR4EtiQ9NQkIt19BKDCglZNMUNdf9
ja8VzRupYRS9MK8zdQyV0boPz6RwbIJv07/UvJH4CeT4F3nqO2pLAZ1qf6f17fBqFlj7mljy9Xpw
MIqyWDSlCFcqDreL2grEdV74shZXaebhtm5B5f+xI0l0bYO8v/LnjsKFLRNzTsu5B4l3cZ2HMptC
AfBUkBKcjjFvmz9pyLOu/RzrwD92hFRe1igOoRv03x5eHMPTQG0exvZ/hqoG4G2h67err+HnJnmN
K1wjHUqL02XN2+bFGPrpygLmsv5jB+YC3rIoRf3nDqWuJr9cQ1t/jTJ/ImvHswddvc0fO9Qegkfl
u9WfOzQB7kerK+aO/73tEG5R8NQ07v204+sm+ik8HVHa4nPHvHc+8UF1mNHVE1zov0MBQCNd0oA/
+mo8f2omArYxGuOfO2Qtfzp2FO7/6JCAmqAa035ux1PauARWCCCOB8ADWN507Sl9+iAjiNkpGvkP
0tew0o618MGLx2LtMYG75YVern08ZG5SKFTBmMrcyOrVa4nR9c3rArH2mFre8ixpMdmqtJvEDmft
mfl4S5kXrKVmyVtATpSjhd1NVvz70kppblLHmtoz3eoW5IbK0WR5AwmrMZ6Z3aQWGGuYYMlNjlR7
ZaBEHC2x2IsZGslje+0Lx78qAclCz8SGD7a7u5bCtK+UObzpaBbWfFBHUuIzeOGKQjtFvQZdGqKe
4w/XoIEs4cW+hGLXx5sUot1V1ryR+ReJq9eZKXuH+ppnlAj8FDUJKZtiI+M8v6aBwB0kzVOOpkI3
U/r4mjdOvUmrIbzCdm02njkol7Sq2o20C+9Ck25D2ti5yHSUmzTQrIuMnX7jBWBVgiwe2Rvql0DU
6gYbJtLb5qhtsHjv4U26+kZ6qeQTdXhDehG5GXI25NNfkEkABhT2VHzz4kWvcvXij87HvM8BJH1K
seMF+0BTZGnCQ6q4/XLeq7VevCO9Z67mrgibNRvZOtlm3tu7nrdSyI1t4bNrBxyyxyUqyOaUPe2O
au/Zz8yVIUA1Gbrx0yqFomqRSHX8XGWqOlHaPEwl28p5zqv0l6WO1nlum1TRB7NSXGCnfbEjXgRe
Ldd5n6GU9zEs1Z1WRMlWpPi74Q+Cg7XS2zzJwwaVRNuzhoWP/tmiwDx0g8kv6781MHIsZwqjO4LK
+ad5pIR8RHFr7yruZR5nXgTDWCOc4FPi7KtOX87tPsf6XEI6+EFVwN3OzYv52Lx2YVMpVcbXUbbn
CCGLZSaj7ENa7r1EiPOpiML+UKZqvMZbJvuoxnDlJnb8DQdkhQQWRvWqlzlvWnsPQzX90DXTWUtk
bfYKQuh4diOrOPWzjRFzvrzJoSH49oOKijBsNToMZWbC+jXqawoj4TIiGJN0XbqSpuodLUe2N5Ow
A2qYXn7HAPyhdO3iuXAw/7YE8DE1D4dXLyQWnht0Wr0sh3G4FHAtz7BprGVf5+X3fEAlLu+o90ij
R6vaIzuO7v4T9pbf5p5FHWCLXbbyIchTVAWSiueJm/ofTfR57BK1jJVMPUnlhxdeWUfglUNRnql7
Vef5U0Ja/2QA0vrv5s/Vf7eFFXM6O09g3k3bAkVnjOlT9O+nphnB6xRY003bUw1r88Uf7SyuhSy0
sv3a/nmcf8+mqfR2YwzkQyKpMMDn7vk05sXU0K99qFnwn37b+e8A8zYNNZeVYnTK51X9eS7FaAxH
G0GUz8b3Jlevg1MUD+q0SLWR8rqdnfI8+YsibbSpLJPCViXIE6XNvjHACwRuiugRs5IVopBr8lok
BFUR3DGeE0j1DszylDC4z9tKJNJWMfKO1OfUZ6RSesk0zIcipgXn3jN+WswhbhQX9V07JtbCckb/
UbeqvYLo5TYDTwHAKOqUhZ/IVQmJcoWOFOwAH3PvKP/hZZ57UMewv+SRbuwLOT7UIALUVDuBKyEd
VNrg+zD9lTBk84w0f6quBLOV946QKKnR5RyNQu7aqDpKBd3+MOmGh0BgRjzq/Q2+F8LNln0PIk2n
6hW6aHIoANsqqotpm+2jqBLrLKk0HqdIGsQYdWx9pY23hl8Va1tPMUqPynTjqkr/KDtluCCleVZa
EupiGORdMx6iNHvrWzO8Kp5XvrSiBxGcR/d5LQq3yq9wqM1bow39w+gO6U2r/opRJzzXafgkB0vZ
p0oTXHMxGbNjqvoWdP0h6yfYGeYze10BY2pWQbNyAjDmKpe3JgmwCFXMpeaFIMNxgdV6CXureHMK
6wUQwaIkRtfjxro2RJMgbR33oKiqXFMBG3ajX5rfNHvcIKD5UvUgHMmCY/8ZeH6iQzqNin1SSXvN
u/YQUkU8QikpCkg7nbsuoaMspFL6i0JDFJacpLlLXF4NOFBDaLXqEakI+GRpBWdOGG8hqkEr0yKB
WlZTCRu4BHw3qjyli3iUBSX0Bxj5s6FF8bPTPnmmnVzi0BGHPic7VGTJhXfr1k2U8FJ6VnxXlfK5
MOL0VEXXqn8MnS76BosYodXm0FsQA0QR/EI2BXnvKZOoyRG5Z2lWJ9Xd5EFcfsv0GIfg7kq5MDin
IdeF0V70kjCbOrpjgeKr58EtdVUolrWhbK0+q1Z50jQPGfnPXd36Jfx/eGttOzh47oKgbXgn+zJS
T01jyBWQwf41oN6HUsTSM4PgLzNL/9K8UUOUXLGXXrxCIDA9ZYPjr0KK5Puu8q1lBUxs3ZL5WM/i
Uxn5Bog693oqQmdk7zOzCB4qIdaRX3T3aUva8tdTrfYtJil/VkhdLaKhVTZWYr3LUlNPaVmacLkw
3gReUmYlcpsBEbtTWowSKi5PQa1YaLAarwbFZTUaiu9uIO1Fh8rAoXSbF09JiksjABE1hQ8Duc6y
ldRJ3RgKc+i+C+6a42QHJ3SarWkH4Ym6lrv3c9FuUfdcNFP1u5Y4J1V2HR9wxXZxhHXypS9Q4ybK
aHd1qGe7IKqwPE1Je2CwXn6oafUyun0Hi93DQzLN5UUPvY3GA05XRkywUufNiZRLE8VdtFBHfxd3
2sGhzvnE77/AINqoKdQG6S4yWnnK1TzdBdMnyEsptV+Z7pUgOygB9ZEl2GV5UmR5tdRE7P2ilQic
4QTe10zm06ap4LvH8lagjwTvoM2XnRnFV6ozSGMAiQAExRHNkThRTeR4KPwAb+aiQMKV8pQPTWAr
AMARIegJ+Z9kWDYoDzyHTA3NtimPxsT2i1D3P/U6iSTHTd2DiWYJ1plZs4t790fR5SdBnHw21Lpa
ikm3KBdvMqz2WlEhmCfe8wSc5GB53fUzTm6vLS/jW1AJbZVhXbLy6tFYJ8Jr9oFaik3aRG9QtOW9
K09lYcdvAAG1nW4R4VrgIt5hek18Qpu5ouOSZtP1OzY09hJAhNgSYb9qVAfuVeh8yxoo9cQquDkX
mboeEmdAbr6wnvwUxLnWqK+aOihHacKg1zPsFgypvNg1P9IuMeslWMtXZSgtvFr1N8sB/Kl6E5ZE
MVYWuJ7tbB1bTeB934vPjgNBi1LqpVXMSy8z/eTZyjoauoYa8KCfB3Dfdqi/I4KVbLLWb/F+lGLJ
bch2qsQ7OyrzcOdoagRDoTNOdWqxyOI7cmvhuUZg8TFrjr3TdE9aXezRuDeWVH4gJo/mdV54WXVy
he4dezuKN1C4UbUfo+qmMIFYOfDj9o7D/NMtfilF/BNLZawRfP07UnH+g32JqZSbirAe50Ukslf8
Lk46Xh7wIEGBiboZ3ysswYXa4mQf6c4eiWCxNsIo2GqzfHzmPuR82htDlR9ctYvvpgYEPDRc4y3q
1B9MBdzvtUwuvWv4wPaNX0FoZhskSc3VZJRz75XsJ6aeuBtNaJZU5j+bOhy2mayfyNmqoK3Cswol
e09gnB76KSfJi1nbI88Ii85rns06tDZWyX8jTMADGaqlv/i2cUb3QvmuOCj1iaCNQBKB7lwEuOwC
gdGiG5IUQokNkGLNuKrcRofPiYWDPtTZjwYkCAJn3rcy7q31xHJ1ayqOvaJTB5BW/z3qf9atJvZO
i70ZnOidEXrJq6mX0DUQulgD/NyICYnRhV68BiuEGkSrH/SkTs8Hy24wKKdEChCLV6maBJc6T+IT
j429lmguEFzfWcx/JRmYz80gofJNdAOyiGi5MTsoG+WataF7sJO4XQWDXz1i/r5La19/cOO+wVye
wJZQ+RbBgjwMjd1Q4gMfBJA1wdWxX7bMN6C8XBQ00r8VhtEtizRP7l0UITongrVDum3XwsJaeZZc
9on7mI5WcfF0D49tdEhdcsBPWi6BtiX+LQT62rZ1tG7T9BCRn04GI3iztE1EbelbUlfOITBQ4RoL
sqR+p3ZHIm9rkeaWca+KHv/Dqm8OrgjkDslvgRcy6m56FGUvWif8g6aW8VLGJXSoXP5AE4hJv/er
1ToSiynGsJzm2mplsEfXgaKd27ivZX0x/h91Z9bbuJJt6b/SOO9xmnOQF7fqQaJmy5aHtNP5Qjht
J+cpyOD06/uTT3XdOqeAHoB+aSAhZKZHSWTEjr3X+laa1+fEsjfM7kZ0eG21muJg2Y7SeoQ+FJ/w
52c7PwYakKcmXUZnVpeJTJBwHhAg+ymJ8DSVvX2RWeaGBk8R2kIEe0JxoHUjj0OoJUP00NWlK/1j
n2q63B2Z8MISgES6rDiM1xNeYhhPPlLHzRWz+DjooyuDo+Pb8X3v6ebZtgin8GlksBjNQnivpSMf
Ejx9efJDoi5cK7gU22lurpJeCw8wmVhZo5CU+RWCnm4cQ6zM+Tmo3lRStd8ye1C72oDL9vWQOJ35
4Yp9Thw4L49rU7EKYsavNy8b3RRmDhKYr3v5659DrZwNmLkTauXitSPdnvGS+5g08rgE8IV60aSr
WqQFrUE8JIKM+ZeBFu8wKvezk2lY4EQKxdA1FNAGMMhZ4g4f//UvaH2QGk07cgk6fFU8FKPI4N8s
GsOav1x3Zffw9bcKfqgb037IZPJoXzWvTG4F4YENCprWfPLG8cThJbjLnfSBy0xv+ihQ9xUUyMXS
+GizSN5wRCDDVpRZSA+32we6bg8k+HwghE4fpMMAzrEsl7elTx84/fq3XQnUrS9DGVzZImlfbHtT
GPjFaF7Ikvfa7pHFNczdU9Rokd+1+0SUN29DtkmvygvR8br2KjfDOMEX3CjjmKVKv88nNTvjIdLw
D5fBNk85YIxdrKJH5yrwHSEkn1DvrwdL1zdztKyq2nMf01lMd447H5qZTLS4QxBRD7F1BgaliCAS
8sBQhbTJ6I007Hhjs+sC+1PmxWWou5KxHn92UXZXEB64a7iC1wUIq7u+ffIw+G+buOm22nAQxI9u
Fc6p8ZR8pW9wWvFDUKpXSqMXnXDyiHCMpfHKPIyGVlA/27otdmMuzr215JsKX9JrVtQbTq7ze9yO
1mqJ5/beihIINJOb7YIaSMCUyPw50no6SkWZUrLxWhbUzJ5Fthyl+90aaehp1vMbhmvWeZqIcVco
sBfkIc9DP4MAbDAplSTxhGZp60PuIX0DNi55j+ENJUP/TXfjG0X1eAfYTRJbPPs7Blobqxf5A6iY
4DGPEroZcVW+0wO0b78e4MfqG6DmCNXYDIAjNbsOew1ioULsF6NHGhY7uLxRqWwAF47orPk/1x5/
aKpomnoRRLBCPovBEdtM9/meAWcbdWhqrw+RkKBxB8PdJMGkHzXhGQolwS0Nz2uRZZ7lmL30jqKN
MZv9RjYO4X5JRDZR7dgnyhF3JW2/PQVFFh+E9DnNTK7JTT24zK+Dtk+/Z7WiSmunft3Z1rzNrKAH
3ZGS/ePH56+HUVTfOxJ6NlaqFPzHZn6JxXWpcJqzE0z5nZtH9tbqY3n2ezYzip/lxmn6eqOhA6EE
9KdwrKLkG6fK73VvVZuorNz1qNrmuSPsMAzYdFdNb70uXZTeRc6S3nk6nvbjrN7Sq1a6ypLuprGb
YBWPqG7iOrtefsh4yk6M+7la8KZN9S3ZjtleZIhM4gGeZZuYXtiO3L1zd2+7j3rG3mIFrXvPTl+E
kybaGTMNWSc0QZ2hujACmu+9jhwU30NWlnvyApYmLHQvHgjk3YiuqM8ZS7hpJAeqS6RybDobx5+s
kytgu+A/WX9JlQ0Cjg9Oyovqu9SMmWdN99ekntmNIVQp5KCJGSWn3rChGdklu71c8hutqkOvuaEW
BJzb/Iq0iuJpS9wkZjd7RvE+vtlGIx9VOZSr0h71qmULe8XSkKCjekWT9R7nOBFNB7dHhXfsXEFV
DYXL/VabCAHcZiILObC/8YJOq5Jo43U9vKFiiaC8pfLuaq06oub51k72wi9KoCNZvoysCSe6DWbM
b5gFgttlqjv27yt+tW9Im8phNzEnni8IEA71NfpLW0TYkypEZQf8vkuwzTRObP7kXMUOVutXzCEf
cY9aus0VJa3DGaLM1ENrGNGB1t7tVI0jNBhAtQJPxMqhbDiVGP5Ss0M1EE9nckyiByjf2zmYxMd4
0sl8cVnCnoFbw0XL8o09xO2TSMboYtfLI+OLbDPQG77N5t1UJxr8aDrel0bpvoplbkiuRPObG5Xa
VoPSNyCOvXDKGJQHT0RZBHcGmcurImJowO6zjkwzhpRWrWbNqjNaQxtaqAqOHdUVa08xP9gDM1ZD
lKCeI+KpO7m4T21DURIvxM7HYrZXU+ZOIWoye6cNXV9kZL1PxTh/z6z04OfFgNIsm7+nRChCqUzA
SHqcOL7UmYuDMhycJuQehppDm36mSZ9/z0UWbXGFGkAPg3pdu6qDFTdg4KNhhAuqch/YNOILvqGd
U3HgmEz9mkQD9qzhFaE5J6Ra/HSAFIRBFNVb18Lvkro/CKmUB9M33JU2HeNR0awBPDNdIXNKATFs
qx+ixv1E7Ei/g6T6oRyVvtgjPWqtX2p9pZ5liPmzLtEvvjn5u6oGvlOXIl+jcPb2vfDJCMG1sdP8
zIcquWcZYOwcdDvDrJe7rnWeOgqVmrf5B22Y01jLUEZ1exIufSQzpSs4TsbLF9RbJbAUFrt7jyav
Pom09sLCFPFpWixSlUWcbTum/3dj3oOTHdrrsuq/XxH9smmCz86Xq6V4L9opuUKYk8dyYGkO1IyR
IzZOln6UsgZqOw+Qua/LLAdrGkqtfh0bo7/EdvprsbywnJ4TSX+wlEl/X7hY/PWC+7bvQROZhd61
ZKZufCZhmybK6f/5pf9QzmUTqgGFU63zagtYglmNaHFMLMOdG2Tm3pvziaN38M3TLbME7e5yY7KO
zbK84J3Fpg1A5hTb7bNgV1iXPkqK2p/FXdb5zrHzzWUNPzrMc4/ejhjcdd05z3laIt7I6pZjyrMP
Ruen6K3zoPxL3LRf9Wh6nBxzr+UUn74ebKmQLwXNTeUq59a20s9pbBXI8ekqspmY0TTOqU685vL1
YNKttS3R3MoIyZKM/S3UvOishNHuogSTgtc44hKh9Nkx+NEg/kKrT/Rr3xfrQOlVL56lMXuPQbrk
T1V6tPPlrY8Tm73bphfdppeyTeoNtpLuksvxe6ztdNsLrdeIm5Y7aq1Tq5QMS5xPC+Kgy5zY02WM
fk6u1thY2IZMG10RJ2GQxDWv8tg2269+S1oppn3XuZ/IWDpxzqRrMwZuoLysPCc66mBXZcsp9by7
EqQGtpOSiXKhD1/VMZfHOe/t/lTZPRxG/FIcompa2V367k2et6+vUL4ZY5Gtm58lHeRQ9a3JqiSa
dQ7dRi3pTuCFoIRzdy3JzBh1RvemsmlHerKstjLzxhtn3DYuVYYyLCA5c7YpVBGt6dXKhyDJ0U0w
TkLKTv/KmAlQLog4JPCq5EhUGSeRVfvRw1vl2mcQQiZgOpmdYKZxnpv8V0PwjPPJ2y6I8rccrvMb
i0b4aHETYliINjHP+F4zAl2n28VWPvd87z6NynuZrAC8QMFOUi7Y9GMyPiE0vMYev0nBIeDg9SC3
qKi3uCmj/eCqW3zi1WMxg+qzBrwjVT3/pDjHmRG05zxtuWAJlWTG0z12deK8MYIAE4NAAfpL+on7
IsIqYyRwwK6aIR0FT9DAcIlRhrSGVf5Me3UHo7X5lSAztlQU36PBzsIybzaWEv1bRTt5zVEsu3SR
JM6r9S9W+7gEEyaRTjoPrWx+QkLctcKN9rVZvPklHjGBpO4hftRXrHcXJfqmhS15QMDrbLHkI3kT
NcWjdsCvIHQjiuJ5rPBpzYO+avCMahXkIMA7lX8Uif0ztVP7JklB0cuOfVuqqN37XrKEftDl28Bk
2EH1DxrIptvjVN+Gq4BI+p15oOSCbx9Zx2qc23eSdz9sGEyvlWzlCvtpvS6iSO0y1aXnaMnx5mGJ
GJxEbkpoKDCv9Oo6UF47hhcwNh2DGzfpkI4gv+8CsTYSZWFCVNMW6JZFeqg9IV8EZkf0iHtJBqF2
KV2dFSeA3nHxE/j+gKi7VQQU96mioQLo2tKC94tzgK/j7qjoGq10C6NoFZ26Og2OddfHp68HF17I
jpldcm6GirlnPwenOW2Ck3n9W6cXNHHKrLYs59aqmV4WMAHHAY0em6YdPxU1mmWjJFoTHf30APka
n4ejqGdy7e/9Op9P8Iqd0DJL6maBHsbJnOKm96f3uMM9EwUOrlkG8kvPBVKgvGf4E/Tdhgy0BX+Q
B98nde5QzCQYNvINFo6TDia0+6V56aYgO3gzinXEaMlt7oqC7o5EoxrMjBm9OvTtSW51z6qlKATW
QrFoWpa2jw7Vayu466sOdkEsHZsJZffD0uUp6+z40c0QsGlZiM3cJ4z8I3PeIgJ3IWrjM6WCBe1J
UCMdHTPdZJVeuz4VIKtM/5BzljokQ/QN+TdXZlNJvITGxzJKIsUYq7oGDJDFUKCjypZhRVZPO57S
p63kTTP2bLWx+dn1QAKzopr2RrdmAsV1k1om2B0cV4Z8zeNKnGBeHYYYQ8XUclszOBo2Qxlf78Xr
cTThzdMABX3lbL0u+XSMHopZPaNGwCX0vwl++HcMN9mZNrN2x/JcCe0SRO+/8M9nY4Yr4VaQma9r
0diVNK4TBwh2AHph7v8gC//39+k/4s/6H3zz7u//yb/fyaZVxED0f/nn35/qkj//ef2af37On7/i
7+f0XdVd/av/X37W7rO+fSs/u79+0p++Mz/9H79d+Na//ekf4FjTfr7Xn2p++Ox00X/9FjyP62f+
n37wv31+fZenufn822/vta7663eL07r67R8fOnz87TeY7v8CR75+/3988PoE/vbbuVb1+3v9b1/x
+db1f/tNGL+Ta2o4f6Scma7lX8M7Rq4kPmbK38kxZIB3DeAziYvlB1W16pO//Wa7v8MaJ5/TsCyH
nc8GIt2xX/Ihy/hdSpPvCBCdtBcI97/9zyf/pzfxv97Uf4XW/5EX9F/EaNfzLX4Hw2OIYXnQCfy/
JJow33TGzorfMmHlmPbUzAWvijG+cU2MgG9LvXTtW+Rx8YflyG9Li8RNaBvWl4izlfIP02zifNZ+
lHZY/+hK5vu6whD40fk9e51Hcwe9bVr1U72K8zjSMLzEZDqE4BgTUayrdrZbO2WkIzLHc0PVGNxb
p3RKfdmD/CV2SU2vho0J2MD0M5bBQL/EkksQDpiFDOBDZe2SpUmm6qCc0O50ywyHTPDOvF3axg5Q
zPQSqgXpwdZRY+vCCMwZvPumYzuenguUMWST0FC0yhX8fLO9Hxlf1h+FEffWFty9VRzda14KCCeA
U+kqwHlb3+aGHvPdjEpq2DN8KbbMgGvIS6pxJhKxRly8V1NHirLJS/2dwcbphLFVoyASgB5xa0fu
GPxswbwbMHapbRh05mWHKzoYJztTm6DO/aDcMnhPnXhVkC1j3BVz26VOeH1HRyhyWZatAS/bz42w
sVbgMdLVwQ/8/Ps4xRw+StF0xmZyejteQcBhs5aZy4gFadL92ADcWOHjvZIoK3dI16OtRmI9QTJc
MleXwyrPq/5mWNzqyZJl9paPTfGz5ZXApFyaJmHBoHFRlzRGEXEIaKIb0Or1N99EAMkPzbpzatQ4
aeYJrdaOkRe9Qzz9gzUFj01DB3pvT2ZV3HKYo2OGxyCN9/6YOcJn5gmuewtdLU33DNH4+jVsJ8t8
LETVF9bGxsyGpGywUhpivduBp6sWc+L6WcYiPXCBODYDn45WuxMFNQ0J6CgDDYIgE3Q6IRO/Z33v
EVedesE0AMSNHZ9y0MhScqvLqWs2zJaTiSlPFnm3spGReedyNBPHvtOy/j7MpB6Etq10e9NiJY9W
gYd9lB4VBf5magPiPHXianVMJEoCNE1xpZwHObIVAc5PtbhQQsfyiYyenrAKdOjpeelixnWl42YL
Y1PHoQ9QjUPmvYgcbcNqHMYCTpEOXOOCzIizhjWuht5us6Mz9Ga+wu5eWXTk8ZFeRJ8u1r6tci5i
2y5y54Zrcka5ZbvIwM7RGHs3DLiJqBfM4F+QL0cDEyu29ZUa4/ZFXIExPJ10MwN+ybg2ghdsJRy7
0qSL+13dWLFzJ/UC0n5B3Qioe264hVw0ngjKLaJbphe7sAfSu+nSdqFfiQE7WixiBFYRshccmsko
lvc8S7wiXaORtt2nOja09T5EuWnegy9HSoNl1I3k3HEe6fql2cQMUZqwRDAIMpWBDycp6v785IwD
koDhilLajxXS8G0jKmGclnlO041lTkW0tRoL+GjEgFOtB80AL+yDtO0xJy4l/iu/shQReRMD/AAe
+uIruPWQfyZ6gqwuowNSDlsYwS+aQIYEGDbMa47gg0FC2poppMALRfZIy2jNFkUERdmfrvRDqsFv
LkLBF2GlecIwp1jM6OTFgdRviBOE7298Y1rGu8p1SncTWX4xX7yGEo41NacdM1UlDhijG9oEBnwH
O4GfZ9BvG9eVnDnuMwXTDYBawMcGQOWktbcuGDYPiirknb1q0nS5k7kHQjrJyIZawjQyffEBLaId
dgF6MclIvorpqIjZcXuewCScX5rySG+CFvzbk+2oKlkNdo/YYmUT91WdfI756R08Qzt7sD3AADQK
Gw6Qq6riW56Xum6Xdk1C26KpkCucxph3hm4yGAO1Cau/KSBYBHjGQf6YO2J8u+kJVYTvbWlSwZrP
ksRxSD1W6UwSfIyfNRBF46VrhmP4RVaphyd6WosRh2O9mrHymYe8a2gH4J4DJlaBTqOFdVsTR5zs
e6yWTlhPiZ3dtzP4rxXoEz1yHPEc6wgszCa6C++3Ln/4dZ+/gQuvfxYIQUXoQIzFB1eLylA3wjY5
NK+yuJu6Yk0KH4h0DG4KV63hTbjpU0y4CbCqa9tWZfni7LHsLd4eKanXnjorbbTDrRCYiK3LpVC4
lghu5r/qJZPFSi9+rj9MNr0cQaiXuPGReTjmAG8c5tcCRMfMU6b18lkTZT480GGpqvtUaEFOuHsV
RmDMo4FZf+Z078UvmvczETFWPI4iTO25vzWWYFQvHf1aDpC55WTfOs9gGmaOunTXfiKw6NLzJZK8
C0Zvaq6iitx6HJm5SIYKIm8OPjlhV+m9Z5BS3kBjfity6WXr1JBoi5cqQs4SjD3d5Z6haW6uDeht
xtM46mk6ZPUcJxeGUnZ90yQZK0zTVot4HjFLLgtRBJwTBsJ7CFB12r5AaJj6M+x72rKZin/OvuX7
34M+qD/EKBz9R+DL/+tq9/+nOlaSo/jPPKN/q2PBFn+qP1Wx18//o4o1qUYZANtUsqZhuXZAGMgf
NazxO8YVi2I0MLDHIdO7HkL+UcNa9u8uqZHEodge3XC++p81rGn+jpSBBMFrWrrhGtL/v6lhSR35
S0gNZx8yT+Q1ptO2vcB2/lLEMoknfaupNynZcVj2ge3FemYm7784S4KkTZXFxbNeK0phphOyue0r
pszNVH66Zf1Q+5W7nSAnHYoYHcEeXsPDEtGlcpZI4R8MrWw6VLlMj8mIF7Kv0/t0VQWjiy8biSY9
0gOWumUPgHQ5tTajemoxEDp0RNb9jTUiA7g2AqDOh1QGqbKDd8/vNn0eHbuGjhb5Cr9k3cT3ozcM
iNvSfF8psA15983MWeRpJZJ+kWHQFepCt7MJE0R1YeWUpA/VNK4zUTcbo25JHnUzvFfjdIdo5nsr
o+lQGySFVZFYW9cBdywrBMQ8dy91CdP0UcEtJpBnHtBsnZAPuXsYm9k+NgVicyPZA73fmsnMmiX6
ZQMQAll2/VzXgFytPBk3qUS4YBmGFaYx7hTXK+KNO0wrBpP+tkG5sqKemFwhPh1tktpUF/mlL9WF
9E6m20v0WpvBASlndowbZOgZB2otm7VtJvl2MLzHpvWzXRJ48M17TbeCdISziibUGqgzhyC3Pyca
BqObqLtoIS+jdcoJMOlHPrn9gRl3d5knAjtUVLDKvRYm65+rLOfYQv1Fs+F/l4POqTNTwKkuSmkX
HNXkl+AA4ngHBEw9BNb4ZMuq33Oo1pvUwTZEu2rDe+Vsx5iQB0Li75Kp3IP08Tec+KuQgJQ21JX+
SeaEtxKd9eHTyl030MjYiD6NxZ6ZSjgbWRRwNWkJXvF+lF348ENbDfpJDNmT4xXeliZcsgHURCPP
dNi5iPa7BU2+smCa70ZVvMyG614FGioMqnmG1OrRh1WTPCflNwgn14vDMcIv7oZkrjAGpbfXbncO
5oZxSuFfeUh2zWZrPYxOJiD5+ArYpG1YK6Q3q65R/aEJ0hkvIeZiY3Gmo5AIYJthijf46rpVZcd7
Jx8tEjpAydBMHyQ4ctAASOmSA4RzlN0CIXlWOdu5um0LzmPjcGaMlYQih3ga+8OHkRS/2kF8dqUr
bwM2rRCHsI1X07c3rUQ4Cij3kPk/W+IEzrz6sZyPPT7TFYZN6xnbCK7hKQlTBp8/bVesJzdKfkWF
/RRT3cMENQmPd2u5sqOygwRjJkfm85+xARnfagIN/R730dKrla2yemMQENm4/qYLSsIIPSBaBi3M
27yMvs9lUe/jLGAzI1ImVuh+C0SSeW6kW+Cm/spT6VYmQ7sjO+NJjjU6bpWHdqSnddYEZJ9SKmxp
uJNDMBObZMQuEJy2uLU9dJMkyMhs503Jbdl6D0PlWQfLwPsR891pLSLDLJLbgNLidgm0v+ozKFHS
xEm96GRnzhwdB65RSy1735b9e6QvNP5Dt0KtdlWLhNMoFRTBVRvgqzeRbCEHlzpMuKcWABE6yajM
+wWIn2iPnYsPnlr2ZP2APbPcqMw1NlR9BC4l3OF2Vs0b2PvxGuMJAp3EI4mmndpV48beNkWYlDT9
CjYNolcrfi7sd68gXsFkaCnjZT4q6dzA3mh2GjHPvmzt11yAY7bkNF6P9PwoHd2UBkkGTVo/0LMF
PRIwqjV1/ipRQJEus55L2V+apjiWoJ04gFmRj6SNhOjZsnxOPWXIQA6b98x/WTujD5Cy9fcAXYcN
vc9xr4alpFQlsl2PhNAYTbJ2PELdZOC0m1lPG7frR0ItY+MxENFO4Xpc9WQIM4oPzhlnqvOCqYcU
uv4Qx8xmReL5j0Sh+I8JeRx10wWXKljkxU8aVHZAd1xgzswf1WVpp/whiProomA25femcOrLGPTN
/X3TV+U92TIxux2SqfLcAjbLtc7vqZnRvqa2gUzLXS2O6u+/Hgh6uQaHwAFjZ/AYWt6VYx+HlT3Y
28mAFZTFiTx6mmjaljQYzouroZT1nR+TnBAs7bdKG2uJ4OOmljJexz0SDN9XbBOj/MFsb88096li
dR1nKONN8MbipTCdbRNDT6HkGLppHLA0ca7I+unZ++jbHhBvrZWlfzQxrdovpIikv8r4fe9VtFRF
JMPZWZ7MJXlU3Pv7ZpnMNWd1VmIbc0bq5T7TK9Zjp5kmHLqSE0jcryaZvMI/1wS8HuR49eNbDIVR
ixg4BjBbzXSsdqbQNPql7PbeVWPb2YSYon+zEQg7yJ9nZKSWk3f7odTFuR/NcqWiOgC8AFGFyVro
1ShdfC1jOgZQDbvZ6zgE4W5b/NEFgnlb5Il1ERbnITm5D4DziLhDN7i1U7rcqkgfg6EmV6yPfnij
oe4NNX0nycVrBba9LFhC8iJ+1caQAkJiGF4L8eFkYIaTdApWjBqikLRJWiKNvhTgqZ56a96AuHho
s8W5J5/LvrTmQ2+ps205p7a1uydmqC+wUao1wtMRVjkIOTd7osNhcMo2vZ+WHv7QCbKxHTlOIT6P
+O0DJzrS8CHLPPeLtSd47YAT7If6ao2bU1iF5PquaPLpNS2po2v13i6z+BtRJNyCNHbo7d3anYMo
ZG6OC+eo1eh4VUh9vptnn+QjYHmsEz6Lsom0D7EqE7/yxvVlcVZNiXxVWihVzOLDy3KMCDkNCbKY
8mBQFCRWje8zY4VTqg/J57kj1eMOn12+Uh0WDNkRziHH6di70KVcZ2M7+FDmep0sBHRkbMNMiUam
15vc9T4Nr9enRd93IopvrDnuthPHiVWp3Ws8C8nVAYkT+8KxDpFFW8EjOCUs04NTl+beDvLHAeHn
pSEIxLWqfTvT28sR6iTVYxWoT+YVzTGX1nNsD2fefFogk+Mi6r1NkzxjmYaxD191YreWaz1Z30aw
v7e8XhgRA4M1eSYyLHIDnBnLml3iwUzSKixKwaymnZgW77OUWqgPALvohpHCMh2D2gYsRezb/Cuy
2nwTBIXDzPVcNNMRTOxOx80O27Ifxq33o+nFXRcY4vuYJc7WojKGFm5APiNKZs6G4WTnghsiAQCk
2COKvAqbkfl4XF3oYj81nIpvCFpw5sheO5AJ0W65D50pvtmk+a1F357HwkhWZplsY4ezrFkhVoYf
0bj2ZYAcgZNwhDBTzCs/nVxMsubPegx4uY2YjK3mtWswz5UfPWOaLTLSblsC1VyldacZNJveus5y
ro8G+88SrBCJY/xFAEWVfYtxpUEvOVLg2o+VQEM/nCe3HPdDR14Y7Vugf5RuZUxrtYbWFpfCYQge
r3026DtEIpcuK+ujbjZljFYgimW+6hfnNJrEZVGpprucsGY/FWd4zAkDNA/t7szdE/kVxgk8RHO8
iyVd3tRkbUVqMd9NmfD3NesJKzh95bFeae2Px44NFJZYb/CWKGi4xtUIURpqG6SXqyHDaLp4XVEw
hcOM56RZSPuF/59o3De0unZp0GytKMdK3NCDnqLq3HTe81UTSQwK3hj6rT531BsUZmyk8IiygIhU
FsHyQbzSOv2hHaM6TObw3JcGdZXXkuUpiU+T1nyfOQHFDxR2RhLxtqNyCfUUkQJlBDLkmPdamcVN
ALrlLs5ECjkBH07tJ0a4kIC1HgRs8rKf18y+T4uRP/RmxPhrVtlWIp5dBXQ7NhXmJcbw1/ffVKel
TK6L7iA5TMjvjRlfcgOUMbOK76xpZtgKdEANRMNoaKhr5oc45kUjtfk+Awge27w9npyeEekAjkvd
rd+b1m1CSPaB+OmUw8BOqfmtyVDS4jgRjB8RZE3XC4rghMSzxn3hT99LQcgdnZYtEw04gZD8WmjG
q1SR4kmcllgxB4RoOHjpUUKhQ1sN9i0d+Q41gJCgTOpVqaYbiamTLq9tUZdhFJmRIHJosZ6NKXHC
wq/3YxBwu2rK0yq9tdzmmw80e1uOhThes3JWuWh68md4/wRBgdOcjaFF52guJBTI5XsOXXSdNoxN
owqARZwfXK+977AVhhYcPeWNQCuOhtccmPLKdaGGb8kV9OWPJuhSWf9yvOZkVB71GnahhhnOKm1e
mmqsYfOmyxaZIu1NWRZrq0gunWdvsEIkhNu347rIfMaLAfy4WHP0G2ODWrqsfhFgcRmJxt3D73f9
pFz3rJMb3RoJmT28fDHAWo3UfWWoogcs43VoHVz2CRA3amh+TDiJttHETZRBCPHde6jR1yBunGcq
nm8K28s3iTYYIZQnr4+dtdEhXseO3G+4pgmTuSovZtWcuWf7jWAfWi+1e8D6N6HTiD5Mne5Ms2Ld
YMqxx4DO+5gVe9ay6okJVxx6rC+P2u4UGgSaTB6dBOyL5o2XeWotYhenkN2dDTE9VEx4ErLBPXGN
to4juBUSUeNIkesYYghbJ3fXpWHVjICMCAKKfoDM9SmctH4s7P5RcuBogK+1TKZv2xoxRtPdJbEj
d3js0i1okm+G3bxkyjWf24I4eRO36prVmUorg0BHdzFZhbKLfjklrxjSzPUSmRQ5fbxu+pGqXObb
yDVww7BPJ1ZwJtjiTmOtPWCRGvvAW5tS74Jc1CHdR3PnSI2Qc9yxkQwXxyNUyodVvO7c7oriywiA
jJa7OE6eBGy4Iw7nK19shi5gqM1kS4EWIpWPEN6Ymsz4zwKjWLdDlJ66GcdvNTpszwD4zDTgYKBs
tB0zyrr2noZlF2Imv3VaIKqeJr3bzYjnGzs37OekPCWmozaM1BCCzrRXZV4RzkPlu3SDs8uG7oGj
R9iWngzbgDalFXNsZTk2DmPaXNAW0pAYPWczGEX/ENuFsc57Y9haamta5s/s6ylkI11Mdixq7GXf
TtGDKzAdGYONhsOzLsbgvyA7FqcgSqLbkjDHFF0qsyD6EJAayMwacwvHWHsovKjcJ5biqMcMbHG7
X5JCYq2Ryq/LzJ6QZ9U73VfL3nELyKwRiQ8WrJ2t8ssXWtJv/4Op81huHInS9RMhAh6JLR3oRcqX
NghJVYI3CZMwT38/qG/MzIbBUqnVKhJMnPPbppLxDuf4RWt0EaTOHFQxgsYkg2vw3WjvITfYZ9Fc
nSijRFLp9xRjmlfkCd3RkMjoWg1NkPtCCOINZiIO9Jng+kEHB3a0G460599l/Pchmz3AqIFA4nCu
z3Oy9Fm45a3seKuKQaQrJ02COq+JcjaQvssffnZBVuT29//2+xAvnwmLMh0cJN26Wv4jHZprU+gI
amVf6msVZ9bRmuAITa/qt1lEEqSEB1qhUa4vVPwWG6gIm6xthBaiBTMoJC96/DCabxMr3Bp373s8
iL9YhcxzrsJjZA73uHnU2T52lhSIsidxiaEbVjExWafWQGmY5bbapetJcVx7ffiC4IzbUgaI1OOV
61GuEzjLGVugbuUg49dOKmwCoXVHwnfNEY8FecxBnroi3o9WGGFN89/aWvtEUfdjdQQgzYZ2a/j0
r4sW61CdvsaZSFYjblkjwoxSTOGWSp1iE+Yg6FFJol499NffBxZbYqxl4I+tvh5bylu0w9xEM2Jk
ez0sd1eUAONmtj2c480PCvb6VlQ9ce+V+sZgCopGZPE2bUZr1dM96flwDKnX/xBjiXKca5A8SHwC
VoEqM+r7Ax+nUH9K8CJ5Q9ickcBoDZOLMcZImbTKRsclXtVE6P1Ae2fa+C+eqS0qxPeyfw5F/EgO
/lsa+R+911GmW3K9NrgnkgaOmXw/lrqFbrGJp+dsjEkkrvgdu8TZmm7drOIxejQxFerRp2gHuTLr
yeftn9RujPo9yNxR5fNH2fOvsfX83i7Le4+qmyS8XIovW7MuboPjXCSfjcjWhdKzIMS6OYo+YYW+
dqmGwwx1lxlar9Bf/0Kb8HabKILVTJdaGv30EWGWTajdHGN6Aom+Ih/YtpL0Qld9OtSPFZCfsXmq
6cBYlR1hD4PkHB8j0BwaJxLDIzfzrhrjpaJkbyUJaVnZHs7pBvGAMOiQEl+KLpvMT65x8SXn+eQW
zkkHpLKcEVXhQJger1xcJn+ykAJQg6k9Bilc5aO5LdrpoFfzi0osKtUTfgp3ycVZ4y/jCa10UZic
hTe/uUP70Chs9SCD+zCeEZ01fzQu2Ex3DJpGRbV2SOIsXP2D+3aMvo9uWqnJfZ0TqeLI+Nvzm7cL
nY+8wKCe0RBes6kjLLkHT/py9fHgJWXOkgK8XMiDsJ0XA10+mLO/osDqOERAEzrZ4IIVhgyNByic
ZCWKcNfkn1E82Wu6D4DoiHJWkOiQXCG8IREdfV60K518bc8sPitDPk+z/BqQ8ys+y2xC7Syx5tQa
zvetPrvUxafOifwrrLbKYy4WLNEsRYbrcDTVCgiDwoHU1cydHEDJKf8OsObTXecbj2bIld/Jo11Z
X0rpPYV2CIEjXPWd/Tkl1NqVVbee2KUNaGY96lHzxc/TyIs3oMlIe3+Br4TgXFqbWCOTdv5KSete
pconoWvc9Rma2ryOAcroOSd2Pe0ma6OAQSfLH7YtwYhRa9x6x32emhcW3kcUMBuXZnRlkZKWAYlQ
1llfKoCMlWNxWsxZ32w9sJqZUondXOjYQtwPU1mHqLY+IpbzueYANZtVmo4PdHpfnAx8w83uYN8P
HeGIq05pr+SesBb5JwKDT6HfsucYznkY24scknjNgTmu5UCW+jS+xZjzQlmcCQwu1gninhXxvIes
QsO+ZDBg5uLw/AJcWY8E1K3I5zRX40gpAHW63GPj5KqEF6+ycjoZtjwkU3im0Zdlp5J4ciS4C7zj
Ks2aIwdrtqoR7MKzp+BpVgAzcsP2jQ/ZXnqo9VMr3XNregR2s22Grr6z/acQSzu3+IhrI5TT1muG
Bxlnb0McnTG5H4SoroQ8PzqvumadSp0Qgsl6MJh72rZ+Ie8A8mOOqIiotkLTbnEXik2ajLuYxbma
wQWovzYy+6NkygBTcM1T1Ex7I273rZZYiH7nv4OV3eul6UT46Tf9kVaF8SVNVMAGsm1j7FmASmBF
tK90PxmAyXoE+MN8CK3b44yvWRGBOhDVhCkFs6P7MXNo1xpo6GR8jLOC+3byYWulMwNvttWnHPuU
doEy/7HjJbvJvqVxdegi/xxjsrKdBeLthqBn8M8H8w8x8M98FvZC5+2zw3HcMs5fcjRqm1Rq+4nl
Y8Os+Nij3GLCMdFiGjr6BTsEU5rxEsDx0wGd/jG65ugxHoT5cyKnW1QgKkj9lRXRFpC49TrFOeLz
3iuVXWJpBv0W7Ose9d4q8Q3rCQL9Sk/aqGMhSSr1lhGDQMjQcdAFLRGEZZM5u3UGj426eTCtkeRe
B5VE5+OaqBP4CffB9aEPELOkEzEeCceIhtpI0jmgsoKmZvPc6o6i9dxam7QvrIaxeE59urtiH/2J
DM9UpH14ym22kv50dnROfW6fCQKvllxA26jvkQ1zF3ePfaYOntsHnIb2moDwtZZ7t1a33xprZl9P
vmM3gbGDGlQJTWQYJIeOesmEYAPPjt4rwabZcb3WCXShtP4O7PyCS1aWgVDo8Cv7hrjiJ0rWio9o
aPgXW6uumj5jBjTCS8bJmuCI72qxb+YIJKE8m5lPBQdhxxN4M33py5FM3gLTRY40xJhO0p4WMP2f
S6Pffrl1SQ93fAzaU0ZLIZLecGBK79nxXNBpI3ArVFCy9M7LWY2C9kyr0YtLQj1Mxg8+/Z/asl+q
GlsGy1iA6/+osuExbctDJshFSieG+ZyegVjnAM714sKV/1wzPTD/3tH0bdRsUxdxR10E9DIRlezg
pxwqtbbbmcmODx5J5c+GNa3iTv8W0R7PF+6WbRohPE7GDNfsSIL8m6O7f6yZ9P95mvfjrF8Y4HZD
AS5UFhF5E73ioI++0dX+81SQj0/jKA9+5hBgmOqPRkNudsiwMPVwa9X0QmJOuWrogR9yhpBcYE/F
10RUEXW+BA6c+4K4LoEKUU7Po0W0oinXc0ZHQcMEh0/1zU/QKMKnoEtiXa77Um4yRmNCvZ+iKL+W
VLD1oU6Zme6e07r66GOZ7BInq44JUr6jNtc5ltKiJNLZfyjyeeOf3cF8aOuZfCsm0Mqf3xqt+Zx7
11xNWvOBTegb2zbsHhEg+QwpRB8v1jKjU0wJsrinPSXKhQOMosSH/zWNBrVFrMcrr7ibY9sd89Db
J47hXX8fSrTw685OT4Pr+WvNA0M2tHzJbcrygDxMilpCctvaCLgimcC0esV5vCJa1b/+PoSWtSd0
1AxMXDGJMqZt33FsN6SIr54HFbo7Vyy+vb500Vr3CHAsty12gBhG17KiQLmt6NTK9mbyA55B2WGP
MV7k0JSRuKriGcWiuEhPCmoPbIId7KjZDPGB7MX+mMI99BZTdEFO7o5UkqBuG3s9UsW6rWvvvVPF
mxGVgk+ZtdIWt1Ikkq9JCfOU1owHhVaV68Kg3ntyp51bWcYZh9i5mmoSTYHqKKdXJK/nwIBTyXzD
VJKgn5t8GgeXt3a0IdNbzNZ6NJYE+8IDqIwcW2ZbZzD7BzsVABlTLteZSfKKntX7Mqn3pklNSwxh
l84lUG7Srr0JXtqM2CfppnKEE+1lE1K7WUG+tJJQ7qnUHkXzL4rnf6nfTfuETKUVNO/Gg7zIHB+J
KdvnakosyQYF2G/hEJJiaFaNG9JENaaYqmnmORURsFI7esBCNXemtH0MK+aWCDwhjP4pIcklauct
8VKs30P5NmnDlrQGJ8gP3D5/Bk/SStqaC3QPTpwmVjAwAjtmyMnTtRrg3fQ3M9tsFRdAg1ioQdYy
tj0ot52bJPSpRQ8aqf8M/3Dqccf6Hjk44xzvu0hD8qLYD8kwqp87GmMfoGAvzGp/mjoD5zGQ/CUw
uKfQsr+zWD6mvXMwZuZbdK7JVlhkdPRLNJN49Bno/TL59DLNWwsz9JDRthrZAwWjMxfjxQSk6Gpt
2/XxrqcL+qbX10xOL8nQr/VqaAMz69S+cpJTnb1oZW0+16ki1B3z2TRExptFtCNwpbkU1qFDU1Mb
0EJGmUhUmBsjOxcsY1iJXH1r+Qd6ST5sVf9LcmltbUvuGTc3rjEFsuuHh3RkihFtKz4dn3sJReoq
sHM6AcA0K4klAhO8XLXUUhseIVuF2Tz5dUIZQMuLN43ilGrTB5IGhQr4E5lZvlOkXh6cwVgZta4/
5lH4LD14D0E4xpojXV+1eitvbtzEp4GrBlPjEjRARRgDprOTbANReffi+I+WITlwplGDd239vRNZ
9Q6tzsHxs8Dpmr9d7JKRrmX5cwsaxkds3Hv73gy5ht1TpUuIlJIGD4Ag0/D9tTsSiNpYtCN46a6k
fJd5xShBUkN9FYVzeh/LdA0WHL4NLWZ8eIQ1PQ0wk9ozH2X8V2q+xCDSV4+rYzOa7pORCUbBUDtl
ZOKvhrTwH8HlwIeWZ62K2w0ihoeIWEds/eZF05n5R2Nc+X2t3eE8WMSH6FsW2MvnCuNvQkfe1rPC
8jbVzbSdR+5Vlk6tS6Qsisg1agumWR2SeD4hFA0aPyz3iONWbW4i5AsrHRyKubQcQkHxZ9HvJ6n5
xzAV8J50aIAsgfIxPY9Him+zk1b21d4Wk3OZZl5DTZPwMbN1q0xq2XzT0p7SVso1DHe6ifQ42Xcy
WpsTqpByar6qzpJ3cvsQJwFox/FfY/7tVeFepi+XcWwgzmOrCivnZXEvskHatIzo3XfiqHrVWSp7
wdMuTQ+qhoDIR5CYfMu7Ud5CKUqgofqc5SF7gWDG9/GJnfF2Gnt3NLOTrDOYcT0xD0XH1ADJ9YFG
Wm6ayU0IU9SywHMH66q5fbIzcB/d7L5Kt+2gy8e8mnrCxrKzbL3ymRpXRQrwNJGv2ac7Df/zyjfS
6E/yu9c5dBhPZIpKdqIj63wgLdn9YBnel13q/nNRHYf6aJ0AvJ5mw8Zhab3G5DrHaKzmXWcT5lqF
hXkjZeiGx3b+wpj018Ie8CfKmHpG36D5LVLFekIOsRGhHQbMEfEGQl5/nHUKTIZejrgnBX70qjsK
KypPpVOXJ9/IeNIiWXYm8F/0NV0hcTcN7bZvwoF81XE5CtAp4XVgRKzm40DYy9EYq5+aYg7wwHo+
/T64xl62BTpih3Cginu9VDVd2H5Nzzj6rmGZTUCNdZsLPbX0k2GuR1+Pg1ovr+k85ydQnf/78L9f
k67zqddDvvv9jm4aZxIQ6ouPpgGinLzTowVzACK1biPAJxFl1HlR7XQql4cqcptDUdOilOow4JYx
bASJZidP66qTgW6jXs0FE2Xp5qjE0etz3W6tCWrArSOMfgnXruMUaHmcb61BKmJKb//74iHw3UZV
Ifb18lJimKaoDpfLGrWyQ6q/47T7JMT1atExFi0PSVQYR19/mq3CZ1G1/ePvM4ZJ/9hyHu5cXf80
TKs4/b5Dv89+f3YKpz3xTf/7d+HyFqYazr1Ot9N1rpfJKVlSB/p5SE46uxXguXJYsHEuD44NxB3/
I7tF7gDzgRFMIz79Pmuqcl6LtEGo0D0jlIqIR9NXCXc9dKbfQqXQcGWoM4/pFNio0TsXNlO26J0+
MA33JdSNUx6P4dbOrBedRP6e/3HKVm+hyCtTs13JjFUoqkV6/n0oFmCRNLh1Z3JuOgkJMgio18Ar
1cmFShdOetGtJepC86wdjUAZnYsGQb3NfK6sHVJxrO+VuRgE8al7DdXOPm2qgyvwnA8QaIHhJj+J
h7a/r5lZf58lTbRSygSQjlvkuUvIfoleyyjFAkp5o3l04YBgDGOIvCTZWDrN2CVvJNbENNtha7gD
xcEoCcouwTLKjg9/ssS8hRej8KJNSAgivQLRt6Dmz+lUGlQkRmvoLtcYaVj6VHe2cgPgyA5FQK57
DA2juY9eRwDDICFVWledYloT1tgVGO+d+WuKjBzQo8kv9hDtyr5FAi08EklgqoOxDd9mIY8FO+E2
SsRPVBFOSX3AuuqMoFuq+MKYMC8dsXZgG9LZedyH/5RorzMji54V6RSXMQax6ocWXVFVlfwFJtFk
tEC37eQ0uYV8n/ov4r8JP3PainAz3B2goC2qGPoyXZmRfY0Tgf3aoK6xK4b3LlLsd5p8TpXrLsEG
SB9NW71X5C5vl1SivVetquU725ZaL0dF0SpiYNNpUfuX9vGb7xJa0OWIPS3CBeO5IukmzinDiujX
BJ0M0ICYFElCCntgSosc9mwReXpDgQlAOVefTeoCQk3NCdzZRJ82/kkgx7FtL55U1DhbP/Gg8JX5
ZoevTqHMr0QylSfDQC7DAGyrh85RuAWLrUnAfM4kfQ6Z3vYitek8SJuUNE5RPbR52631Tvbf9vxO
odVrLDz7NS2ghZvi3XLzllPLYXBYijRa6up6vBTorVS2UVrKMEb9EfKAoIyir5bmQUAPGlPlwKJT
GYZ1KG+0vc3rWOP4T0TPba8rxAYh6qXp9fExzjhOdUS5ryO3T4O5fNKr7TTrP2SbqZuVasapyl2x
wcuG/WRIPvIHwxPDV9bVYCRZHkHXzvGtG02IoMbwiSTlLJTCOzW4W59mjPrusGguRl55zBKE8DXw
S+LkUV/C57Tea3XT3iEGELxZ9bDuq2xY1UYndknjm5c0JgfGr4ruK/dpuCN3+88gnXLHJ8CgOJAE
CwpaWYGb/J8n0v7LHcldikZM51Pj9xvV8e5N+F22vWnWm9ARQ0D+6RQMxbQD5yRtB6TkPsT6gVtI
9ZLqUXIaaqzznsS80PfGiwibe+JO+SHqtcB2Cy64tvwc4jcxhx2an5nSF9BTbojLny1vScRyfh9/
v8q9gtZhJ3q37fAjbLkBERsxEFbJQyETgir9IiDkwgTLF8iH/+fZ79f6Rr2reBZrgnFeYFL8izYC
CXAZU1BDQIJaHn6//vuMkjadxZ8+4CShIzgnTzX4/QuCIcqLnSwBaumZ5XOdzRNFcYls1/6S4hPa
pE9GPddpPO4qowKvzeMtwaztlbYVfzMD/yHuy0+hI+0jifz7zKQIFqIQ0ZXl2Dpz2FhQiFcWpG51
W96sR0VDUvD75Xz5O6fqIVW7ER1eN7K3srf9fj0hV/P6+yxbnlFO8Tar/pY5NU7quk0IouWBUAYU
WDrJJpzbjHQpe7PsN9LkH1A1b1Xpk5nkTuo6EA7x3zMRdYQpG+Qsivg9k/Fd9/SlaMtR+1aYV6W3
wDiMzLs45iPRmbRx1WPOHSyPArIOtSd6eckrg6+cSSRaNT/QJ/ZBGv1tWtphLXK4yHi/AoZOawzS
O8My1Z1ZK7x1OvWDRQgsaw2UMtmIiTocdkCFeho4VGxuRsXMnmZpei0WRiy0bx2goK2oPKYjdGS0
tYfnzlgigC39TrTU+FRrN8whHyGstF9HxqGHS0ZV/ITuFpN3WtlbNx/JpZjHa0gLKWjmR2S2JaFe
rGXMBcZzPjT23aHPzVpSbbWYwKcqDsVDaUpW2/SmNe4jLsaacABaBBsdEevYwDgZuRtvyf0Zd4Ti
p8+O6xcnw/Xhp0B7A49yu00kxvR5FWMdbQm/wNBfksJ6itLwh3WhOUQzHx8//usOS07rUCXbnLSA
mtuvmBRcYu8BhsMl9n2xjrSRzUmz32r08huyluZrEuruwW50mz2dxiGsopdGjkAOZTZdqWyN0KRP
nw4WmbuOYWtVGOZ5dvj8dob26ZfjlZ/d33vdAhcpzDuzB2Gf6MjQFQLiG9BdinSZjWjIBuoTFw1Y
JDcOUuWdpfAvEOHupPWPXHoIUZaKl6ylrXzwvPFS4veEyoANtId7rmXyKe2Sj4Qcu7VPVy+yg8Kg
5nstmkn9UxJAKXPG7FQoe8L6mdBghE4Kbt06qlaWd1Vj7KyY649Nm1qbFshn7Ya+c6wmR777qFOz
2u5eC0d2JCS3L9msB4ZTn+oYHQjCCZKbNLKCHetQ94Ts+o3Rb2HPzXvedP0hsRikDFigII7bH404
mknEzKy0GdHwk+0IuDJWVl7pQdUC3rdjfTaXXGLDgsOkJOQwdJQ1UoXQbgv4xXVRDNz4NXfcRpp3
b52hPjoDYT9y7mEhnfSJbM40IIqNHiw8DgBG9AmLpc1SB8pZlNr2FRpsuuZveuZtxWDGJxQPBGMl
20avWfPrp3bop8tgNvp1MJS7D8354/dPaVZbyE/0z8I152u/fINydIGerWjg8fga6gnzvABYaT12
BIWVqOTWXW/4625EGzMhOFb9q72IrKeMMxxSzIfCFbV1TS3PWzMO/HHyEt+YaNQm7FN9LYoJ7odf
iJLBvxblTSykPjaVgqAPUpA4QBVeFrPZdkOO7rhsLjhguyszEHlso9fxwWR3d51DG9bhITHL6SEJ
GXNZnrJVbjXEfs+RwRXdRwfCqt8J8kAmOhh4U+oTsyFzd6LLq2fV8lqIgnrO2H/JmmHrhlABUeU+
t60KECHTXgh5WRlteata2HqGIzfQraq5enPdsTWBhWI7OeF1JnGiZjv3NWJVx39ihjPuM/fNH+yN
loJJx4aTnkOnAMwb0F/NIIp95bj4Rkjdr5Gb8bFp0xU5eOFW5WgPR/SbiwM+vzrhcivE4XxFzUOs
kks06dRuw1nJtz/EWcTXvDclourSv4Xd8IyzW+zMUTY76mxpCqWBCFHEIHdjN4AP6pl/MMKBATDT
30T9XCS1fMXo4TbZQ1rq/ygnHd9GIfO9pc0GmkRtN9WDenMFQlCkwPaR5VqijJ2HQx1Ox6n05ket
LKxHLhpsM854xujocar1xbEmOXXTJpA9dcvpN3e0VXLGwo4TqnyySOS4zb33SjrQWpvL8iWy7emh
66u/eLnGVz6D/HA9cFXj4VrKxFsthLkqWxFfAJsq7hetfbIoq5Zd9+aDiFD6gKbK7/X4eSCvXLfi
Yjcj8KGCvUnftRTEWyC+oZWnXxsoVZ90mQQ9npNtOwkH0Blws0sQXRE+apBsWnjrISHpvE+K+dj0
cf4O9E4ENBBvPtjiVEEcXNWAnt8xRP6eDfiExAxX4Mds/9yEBepP/U9qW82tbELnaRhNdPvThmxz
+RJL7nd9HJ8I1RAkZw2s9UlbnKyoPrUJnQqNnRJjXJ7iSbdfGyP4fW+oTlrRGiJOhZ0bTHuVc8L7
qtYE3wwbhj2qkoDCNqSy92/FSBOnBq4PL28E7diou5T10zQ6yfNE93BDw+PeK01to7W8NWFT9GfU
Aj8ixB5TLu+Wn4TFo+VRcuSXBA9xOzi3qnX3cZ29FqaGktGds/doKsVKLZz9JFA+yyR/U+YzleTq
PTYHB6GiOvWyJXOh8a031+NWzst/YGJA/k6E7nuBLxejffjSEtYQWHH6F6/fsvuW8Tu0irFl3QmD
efYIbukab50m+pNDZRPe4sndCvrDWYtWoWO/zMLS+NVTgUY5LLekFry6ZERuRrIE35eNYa3wqp1/
f3JM6G8hUC42KO58H4qF9xLtrud2BOiAxXmeqHd92TaBIHjuLUJAVTSvWhHld6vVCZ8tUB76PUGA
HZ9qA5bjYHKg4IUzsXtTH5SqvnqnQYl0sKxdk6Zcbo2ZfAmErH+yuhpupvMdERTwIO303YBdJmoM
CNVua+8tNvjGWuMc0IY6DCZrku91Vt90aQu0tt1OzTDZVquR3m4ZFKXXw8ZynB3mpC6IEpW/O5Cn
rdedEHRNdzaiftV6Q7EvPPERtfsSR8Ydz+s/sp0wWWUYmRzD/86wwSW5cPdJlvyM2nDzIBoe+2r5
ZRWlx00TXcBFfMKUErzKfV4SsRb17+xOL3nDZ7BDje0lkbobAILN5I3vvsN7Mvf5c1g0KKoKB+cS
Cb1tKokgcNSlKe3u1JkpeSj81o367Llvb6eYS6EV+nM06/29msZL5nHoTMtlLypZ38a5+8blTXBf
iuAsGbaO3fhBkpTae9KNgT1nioRHXQWF7U/c+VqWo9Rq3+Na0eUmBg10MFx5cnZ48WDf27l6rnwW
P5vCvMDg/gttx6+fOs4/kRXxCmB5POgep3jSy+GacdGaUrsrT5kPJUFGl8GmLItMfhUMbtbuGhbh
jc0Me+Auauxsp6oCMAmQ9uktEbF/Avzq1+1scwoM0Ys16TXNsKk6I1wpAj+kAcuF/KFAXXtronJY
DzEizFnnutdgnWFl6nPrpdFqWn47LD/aQxWb4gzTdsPs+JiOtfFODkgcMKGgR7Y9/R157AuHPcoW
duT9nE7V4vR81dJofG8qS+zSJr4BqFNS6E7mO7FxT2E1hvffWwjly2zBqvprELT7DhWHLwolFRFU
UMW2Qs8Mng33U1pcS02y1wfU/gwKUTB1HSo5bqKsRTkeGt41Z4aGJ+6pOUw6RsiU9DDu16SJSFe+
OF3hXiI2ylUJtP1OSRDI6eBxRzfn5JCbdr7N4nzjJcn0akRRelKNzDd00u9csJWnsfxnN6whRhx/
tI6HpGP5x6zKSKpV2wv9yvbZ0L/OgoQH4vfXId+P+/G0o7DGoS0CkNtqvzjFgDXs90rzCGvnKN2U
yBgZ2f5Msb4GAL6kmR3dSdS8OZkvT2Mq/sz+U17j93QSFqIa8GKLwdbZp7rz4JVlcXON7qmzTbps
OxvZQZO9AtAML5oCN4+U9jAStnbgHXXv/qzmVerXzxpFBK9gChuzqqYPKyZUAU9CeJ521NoiBiAE
hzyDfH5PaUxIxzTeKzHHhzkUt4lwmaNeNN9JT4hmjq11bLV/XYbp08m4042oFCrXGIPuVTDMA8AS
QF5zSR9EGC3iN+rUjFy+h1r4BCbW/CBMhEpC0SnSInyacd+sstErXnKCvNh1h/jqtuZ0aCw+nJSH
bmQ2M0YOMcqqRMeY0Wi3HIPHmhrKoEts/7nx1JNwLe9HZB+NRwFTNXf+E2HlTyS0Ec9qcxaZxP8w
W+ZoCowc3iyH3oW4hqlLBCIiNZPHMlAx6cUyyPu6vrO/ztR7FuFdCP81lvmt10Xx49A4Nkmv/PI0
J1rrvoGaLmmTg1VD1LhQpZeKUuO9xxqJLcUOMsriH4ZIUWYgm6P0pvTZ9JpH07aQgTj5EzMwQrm+
+q74AK2GwrgIqMk7HTD9pjLT6aFHWAH/ozCCedERZD+7DA6rZttp7mYyzHo3Lqk5JF1kHzgXb3gt
CMeBGuymCvVcY7QM93dOgPGPYWkIA90xerIbzd0iEesv9cAb1WtofMHQXc6ByL6ImoanyOrUY2Lb
vJc+Nw965jAZDtQf19RZQlog4mOL1kSFt2au/4K0q39Oo/8zhSzepCBfG/PCyyyL4Th1SRigqyuO
nV0Ul2JxwXpYJZ7gDghkmFvKvvxSh93COdCZ8Nz813NEiBopdvIhH7X4UxpwchmdStyPbP2g5xXh
glrbITn3/MAZDeMoHcbKeGKsk0Vl75oppwHHTJDcWNwUiO39tEhUXg/mmO8LjiV9ZQAqbRsTV9d/
fy4lEUiKQEXMwn540as+OoEDBxz3/GkipGTFJ5a29Sgzt5mVUt9ohDe5SVXRHEo1R/vRTv7yKfcv
vw9cR+GFTnniQ3G4s67OMOKdj1wqnrRL6ZU4cAjbAJVIZnoIcEt4nXfJ7QHP6mSmHqNbehjGlEBQ
DmG+rWGu16riahu2fo4a/OEyo4XFx/vFy90ttmp+7/++mBrPGbjt2SANA+cBGUR17l5in9vVhp5g
8o+p49rGWtyu+7mo//v3wPIn177Ik4vqXwhQwBmoxdo2NUEqlA7KZLSZi0M0RoiFjiC/GkXKSuOi
BFVNY2GZ5K6FRhKFUDRW199n+cAL00fdjw1puy3Q2yPO0rLrfz9+eRa2uJxCX7+gQjF2U+XjUI4B
UJRe/f+HkrQOwg+5AXc66dMgzdt5xrwt6+Kl5V3b9UksjzNKsnxFrNWGymUorN5FakHoIbcLhxGe
Rpi06pCcdMZDNROpMrAVHcs2Kf97wPM54X+c3DWFq0An2OyMlBGKPZA1kjzlIzCWBTeoIVIGlqHf
mAdjsF6pB6QYZPmTPWFr4LrBbys6TKBWuK6WpFczDQPLacLA7oXcj7naprkl9a1QGrWDFcxg7A5H
lzRGWXvFYbxaBPBvRiIFVuQC/qUvM8WHsi8Wi3uiUcZB1YM6/Irlhdg1OHBIxerQaxX9JpculBFw
HQSlldMxWMk3qOLpSKVYu0Mc+9y6cldCqEMyY38h2mzYMDZbK3dwXopu/OuIqV/bCS7JtGBNiHiz
B6mtaaxvjmNd/81dwEXU6A3G2AC50dascVhjfTP3KeAxR5M8+m30GtJIxzwgI8YNfUljyZDqLEUy
JS2kTq1lm2IeGqohNG9T866Y5fj/uDuP5rqZdrv+InyFRiNOD04OzEHkBEWREnIOjcav94KuXa47
8MADTzxR6S3pFckDoPGEvdfex0Y77BNGfCUfRmRFuHWsfOKAKwEf9KhkwIlX53+/qzXuHHSP65Vn
yWwnK3rHnfdG5ZNSqLJHlJft2QdFB4zZf+xVh0MdxTtedvfI87vhkC9PKNuHFf1gQ4FkYBqHixB+
aCD8I20pwyi6Xv4+NRoQzvGyJXmxPlcpEy2D5SInuj7PSdpgCZrzkInDpWjhFkN0e/13nVTv7fsp
ig6Dlz9UpNoQ1W27B4/iX0pzhdWkX3ONEXh61J6RnYd513iAkk1bIIqUMIKHSJ3BHhiIkzATZ3EZ
HTk8VqMi6R/h4ArGV06fvsyxkKHnqe5IvIwOHUNYZA+Z9jHuOcW5fzNc0I5LN7zYtwCN22JmZ2XB
WFSBbUFvYKGZbXzNBdG4GXiQCv9JM8XYwW2D9tDqs/AkjRvUerepxrOzTtr//a41BAvdKTpkHoFR
mLX/MKWvtnar6an8TRt7dBb8y1j4CmPj1Ogg//1/ADpa0gNKAg1dng1APPtFTCOmaAjyE2jWzpsR
PDQ4MtDfEouAVRxIbQWm69/1nWP0a1k6vBbCas+WA7Xetop9lw9hUwbljsCQFxU1z4DfMg4BZW5J
MWV+Td7Zzqt2VTC8GqVLU2Z2b+7co8pXBGd2DW4wcIUbi7DvkMPQ3NA3DiEoi+IwSuOR4Wx9HXOJ
Pt9iY8Y+ENp+2jWPiNMu+VybuMKgVxRFOm/yuKZFCcpt4aKF4uGmeKHlgy+KgqLIt1bfAymoXEAe
rfEis+kZN7dJtpO8z9IjRQwWHfikyE1z2CP45BXIIjIF43tr1LxYkigOZQe8wbG8NRAe8QJNRL5R
Sg5Hw+BtaFKycuR5F9MswLSM8b1TNLcKD8eZ23uXBTys9bbq0GdFBbFdjO9EjFERL+c5xppEH9Pf
YrtGkDRMIRFWxXFVSEh6UvqvCR2nQ2p1R3MmRaiLT1sR/hFj2fZL+4mXl9gk4AvCEbArkpQEphxh
VaUqnbN2RbBRJoDBqUrty1xexkkMR1fYr8iB78ZU5TusNFhg3HGHKmWCcV+op5VjZy4lmU24BY/S
C74FVJo8n9o/alEvOpjGrWe3+TkvEE70KaKoFlzGxulQZSmJpikyreG4fgmHPh+7uhufHLuJwzZD
a8J1+ujUF4iygdcdGgAvLp5yBFB4GG4WTd2hd167pdtGOVRs6X1nMfQSd6hRZIxWdmB2BxRZcRGH
5SMblwxmPJEgBrla5//9y+LzmlrWtGUGUUj4ZfVY9PbBmB11jNgt2273ZcVlvUPVgJW7hikTSoae
4TBxHGGKy7fKJbaLt7DeD175jLiI58t5ZMkM9GuyG2Q+vBOHIiD5THKiZU5UhrSnczjJWp25CM4g
jTNFMSQxjtSm57+q9ZdW+Kcs7tqD390T4oTN0ueH8zIizv2smbiRRorQPjt0fXAqx9Q4RGnJxdN4
2XObxLI1jEijl8On7R3YZREUPkHM10rtgAsnq2jbZFni83ON3nRBau5C27tQgruh71pd+O/fQxtc
cB9D8lDZarqrYJnQ+wyXYikgbPZehBGf+6YMoDbmA4d/qlNySXr7JwA/v0kK65UY8O+B+ERG/9PH
Qtm7Z3f5OLYSOluGTsubOdZK3Hj//iULMSNqxDbdoS1/0VmCwTBJ+2sRgD/WwRDvVc5otw1ckimQ
b3rZ8BpkMxZn7Bi0asC3rUB99T0zgMwZ1C5roKT1uTp5PkZhZ0J7vGjqgA0NL8A8TFIqs1IMMsa3
impmBp1+GSqUciSkmps6SF4Zc7GVWX+JKzPaZ7n3Yso+g7a5wGs2X/wy7c9J/R2h690j7MFxuTqx
U0vry79fWjYJXAyK0KGA/UQILabqT1VGFjxo56MeplcWXtVhivMtB6t5qjJ8fmUwzBdhdsFZoWeB
5nYRyOIv8PR3bQYMwDMT1NsMEE7aQLQm8/lSNTOiTt2frR4rkk2eLfmnOOiVNK59hd808uIjacB6
IqtNJ/FDkZ8NY34jcuzkmi2gPhM6S+E3ZAjPZL1YLaV2JzwHUWCw5dXrHqh51Hmm70gEXg1+8ndU
yWiD2JeGChkdN6d5D4GiPUEpRt2VsMupVLnjzkXGOdIflzXD7cDFRWrW95YqZ64tpSXzsb+llTOc
6W3GDzXNbSN6/2oxA7gsHkFZbmDclkUVL4H1knvIufLMd9CDyO6+qQ5ZFD9mWSt+LRP9UNbYyRvR
U/nK68ZZYwKNDNDgYY13kHJAvdiibrIYAV+bfhGHBb1V4pZqM+YYOd3B/3THLr+IxOXTyjGjsuQN
iwpfMmB1XM7Ft8kHutfz/AyhAe5Q5D+6hfqxDF4jneFsiDLIr1XdfGllBed4nj6+4X5k4Rg3Cygo
S2AOqPhyKekkXnBZCsc4iDL/oTXltSsYceYx/hJTPDCT+SitvjsSK+m3A8tiQJqHDoa8w4HHLc9t
kIkp3So/8TeG2zE9F3N7nycOgVzuh+2CpFlS0zkqz6z28cSguYisl7H00lM6wEwBznm/FH8l9JAj
+tCfBdv6VQtK8Qbd7k4Hfw1b14dpzbkVhqNDjgGOcfRqwW6gggpr+n90mWwq8oKFSu7fIwGozwyz
DFTTjHia9MYLmHkDEpYdwRvTJW8sBDq8zi7d9FnFBaeqnhAWuzWKf3P0EFZhpi66PDhGgQWzv31Q
9ttSG8sdMO4jcEew3Fx5BYB/a0/lXd7FqIvBe7aZ/mIp9ttO8Xz3deGfigQRZen/kAMe7HF/IJBx
i1btpgoTKacbzgIMRiWGgl1Mu8oEZ3W3uWTbdia2CaMBuSEjQGJzQ6s2pecixWmtNVAHdypvcTni
Vkh8OFnaeZbSaWndubYQyzGEySC6Q4BiborCenG9aXhRJdqEJmc0JZLhgGgH/UXfnYaCMPK4Kx9y
Uv2KoR6P1XpsE5SZbMbhD6BUZkdO0R2dbAtbIHRyL8AuVvJaieRPlQTEqhvijQbhNmYA3WlcQtPH
eR4H3SsggH7149eboo+sZ0/B1u8md+vgHNlpcz5HM8UEpsJ43zvdDyzV+sC0Y0taOYFm8yARgZqH
GHAi1TDB4lNZfcepZW5cTJjhQkbSNvdNIoqr+oaVIL8B8WJcwzeXDIvc+RUyHWfNcrETX8NmKP6k
dlRASZffdrQQayT6K9ZdZjAy2PXGchmPDtmQjOSzjUUaAGMtaKgM6PMYs3if8mr3+YjBuDFRLYsg
dFYXh9m/zKqxGLEJzDN6OvQknpPVNDhYQmBZ2AuuXUj0U/xnnufmns+WL40TALwwTFUONGMUTzxM
DI3sco+ptuOFNmx1SaIMhCi5nRv/UaXGN7ELPMEZZnFgwCQUZf2d0aVOOPTiVQ/9xJVyGzQXJrJ+
iteEVINhmv7apNMhcdq0UQL0f4JQ0cZiO1HodkmAgEPL9tEoo5uVCJv6HCoY3IyQsVy0Xwr5W2d+
SwFjb/LUtelj9SGf0wn0LWjipYDPkYCD2sarm2RgZ7Y3VfIoDazBdnVXWcNlYju6meTo7Zyge9R+
yV2ZYVvw44R9eBxXYRDVNzsbUGnzsIfAfEGygWzAQuI89njQj4Pr/PVsY9uXKRpHFSQkrOCVnD6a
SnpbJDYHjNL+YWTpAn4IFrINmKPCfOKzHDvoUv0J/Cm6ycB5jVtpHKHF/hrq/K7RA9AGia1qwiyY
cVtuRy9ixu8RBwuiIixFzabfXra0hghYuuaE/IrgcdGGsq5qLLBq2ae0bd3g/s0d+5pNKapv9++E
qfA+FXA1EpkTWd3cqcE1jz7E2XHRHxQloPK6R/RGmLklYoHKkHDTWC1uOZdCD5Fy2NsK5Re9dVka
hH+VKCx10uPGYbW28xsGiTMz0g0JbWKLLaK2Gt6RWDBzkFSjY5S3IU5JEYRnEHuzyd4SevFEi5Dk
mJuxDr+naf/VNIPDzUfZVC5QEbqqfIHUAVkxRtiq1Kk0qwUtHKIyAs6AH8fUKFm25W77pTOIgEH2
xBq5w3riwTwssZzN3hxKN5Nh7cMkJJe79i951785XXwsGT5to9V/nZtdu2WHdu/TNvieOk2MaiEX
s3malLFuqx/J7P7Mk+XTs0xEokttIVVZQ9GWjDtlq2KyQVsbAjLVJuCZ9tmAxLBnRFyHkR63qh3u
l3YmVlUjCQA33sPWI+3cmyizjCAVoQXr4cwOfj2QYEQHOJZqJ4Jua4j63BHsBlMtybeFVWskPE5x
KIfEOfzv4RGmrl8JhBYcH5TJEW18mFTKPHeV8ydhAoM3HzuGbY5MCqzlETuesTUTMriXhkcPax0T
GDAnXhIgf12MiSqwfS7rZesuQXMZSFrZDpEJJs4aeb8Qn+KNPhI4vL+2bW2rYhZnf018ls1R1phl
CpxRWw/zdq7Hfie7HmWn7/9F1RTdoaLgAE+n9LORBi+8cw++4S0o4l+jU3y5g3dSk6Mfo/yRw5QH
7bc5t+KW2Zu6bJwjshe8cOuBoJMCbFKSdiGzJoqhoG2e4v0AUE41wUeA5vmt4ZjB8ztsnFHZT/ge
vmne4Ir7Mrk0vSmYbvL+HzEl3Zd+8SXc+kX2LRycafJxv3cE+i7j3pxabBCBIe51bb+wcvzddMGv
oIQBil+Rri5KguIyD1F2yEfjaVEDzhsStlDdxjuNs3kD2pgADN2c8n8et4A9r8n4d+tmcX7k40SQ
4zbU00BqPFvdiwVFLmbtm9d08SHDRjHgNW5E+SHy7GEuKwYo5omBQH/L/AgxViGTQ2s55S8/RsxK
mZ9LXDSp6eILCx6SmkR2BKdBbgebhpS6cBqzB4L36J4H2yMEkr8YCyxdqRWI0PBPi7+Av8F97Cg+
aHDJ6L9WiQ+OqrUJCrA+dOMFx81wgPPAi4nMgGYB6MQtNcwB0i0lXwdqhCGL1owVICgizd8RYcxP
0BAZtSg4D8R7HgntsnhDdMw3esKrzHnl7OD5qL2CwWnsILpRgTj1Afgr1l0lXVzRbmmpdj0gdKrS
iHRrsqnERO1t0naEDsElKdHVx6AZ9+NI+bNgrG7z8owovV+i+8FSDdsRc943Ofj0Ctf2nSzmD+pk
Mg/QooUINh7nmN19UmaHPiccRSpMSuudnPc4fdKG93y39dC308iCRGGoxffJ+Vnkgb1j2necpEBC
1C7cvJfWeCqJJzjFYnyMKck3Y0bIGuJwrHHepxV9ty4N2OQB4ZKY+JPBY7e+Ho4Cc9LMfmkH8vFe
5MvPbDbztsUil5gLj3lZ/yVpAlXeCstA0x5rBHtOylyIlVWEU6aiv4NIWMtlbyXeg+iaebP401ki
Dq+H4K90WeQ6j6m2n4g+Sbc+yXTzUv02Ya673rVL/pCa6W9LJCyHboyT0+DXT2NMziT4MRc9Ql4d
/3ElAuAGwkRYZTQnUAvbMZmm0M285oQW4KeJscFxLe/Q3Dko/eLsxS86dMmTkWzbuk/uJPpqSP3W
u4lWe69TtNVjHjgPNfhOPIk83obqq0s04gdY6idJyMZvYnaQluO+vy8aDax+wj/RakU6kxQUiQUm
nY5ImSileAMIvi8rvmQgq/a+YvcoRtM81nFAEJlj71kqQ7mRTyaMIuIjnpGNs43sikes3teZuZ7k
Ck825qE6Y2KKULkm+Aa7gX+AyPbsYBGMqCPMoHsmjhS7qfaR3672rVVWnfXMUxCTufY6RFav2FTR
cxrWl7lLB+uVXEzOyQnP5IQfhrX5Lk6Qw9vF074m+2njMiqJbfQ6+TJSIM94x3FtMwomMt71mbj0
Do8FdgXaNmbTEYTzYf0GJ2zxe6+8FUtK+sTk8cMQguAASN3Xc8d6wV4+4qWfr4FpBIihBXO+YnRP
vpPfcpayIVR4TcGZiGsztGFR2u0x1v3FFNHVa+gpPAIAmbTUMJjTBSpik+hN3ZC64WjGDZABmXyk
vn30MT5vYkMhA7AZdcRwnIb4Nufio29aqFGsP33vFb0svV2DdzL9HYsOX42HAqZIO9jkz0qUn17h
/GWKSpnr6DPBz8A7nPwzElgMbWufW2R8RnJV3KzNroqWYsv9frBTgtDq/nfSjOfSeG4pMZlYz/ro
9t4n2vxLHBQDVy7mgdOccajm0XUDck0aKOi4XYdTalsfVlPe2x0Oelx1OwYValO2tDGFn736SXKF
3Hbyvfmp9Jrz52gIE8mrIjUTwGrYCzRsQdurdZSgkFo8yThgT7i0+xxp+yaW5NtRHe6iHLNZZBfV
KemCu35wXPxCSH+Z+CU7R5cYYnhnxNbF5aYLg4bEZqqFO7e1TzzRzTGy1cGH0oA51XvM1U8dUK2g
rmMAUndEGla63I+u+cPbMGO6FnQ7IFDdwSwaK1wBXtsS7vd1FObvxXV75qudcWDeC+sKXRHHjYy3
aY4fQVXG1fTsfGuOfCAsYINDo/1DLOi4iDTO9yYhhTFZmxdPZkwD7GqfxEQLDyPEnkwr9un3pew/
QUxCPqM0vHQ8Vpte9c89W5kOueCuJmGcsmjadxNWmh5LKcQ3RCvpABejuqTOlYD5yOl/kaVC3HNV
Bhc7/mAWyjaXsrkug/jiDf23P0w7tMUNsTrtuA8jk3d56ZnDezQBO4N6Vg/z2nsD9BUtWAcvR1bH
2bFUYEfNwLSerMR+U+ZAk80Q1La610L16lSp9NjW6r4b7V8+4ahHUQsnbJfomAlhb6ugrEKcZZ6t
ScCGjVPEEO/yDl0ok8CyjHqi9Rghdk5WH51uskMHXLrSbM2GSt+SYT6zAdu0tXciNH79EPcqZYQt
A1tvB9kxxzYHGKMRpiW4Cjyy1gmDInNu2ghzaJxHATjDdg7QgQG+5WSdgGZ5sbAG7zNvvFF+EWjz
3U28dJuiWA6xUlBehr0JCiVEguGiw7YvCwoDZIzN0cU77mY4j2LHwhWfVqAE2+FuTgKD+iEf6CXA
KmK+ShEzLPnyYk+HiE3WHjneb+4vwhKz/G/LRBaUbfRQGC4+ORyqfIak0ijncxzKhnRz6gJR9f9v
wgf+/4vaWmOu/s8RBdevuv9vCQXrX/+fCQWm9x9X2i4lsWO7vkc+wH8FFAjT/I/p277nmXjLXVMQ
ova/8gms/zimKYnQws5iCTMguqD/r4wtIf8TcNcDufTIfWVe+n+VTyAc979HtRmWsD3bl7BW/ntE
W56gIOtGozhRBFVoX+r5xY0pdxDTifaTyQzyR0R4WOEtdceWfATnuw7gsmppp9OC5wSUlOcxwmNz
NX+mtTmjT7Sq+k+W1esAhbA/GbaEGZzmZXEQPif2KSXcBUHdUDovDfT1V0z7DOlycjVZDOatpelg
56IKSUAu7mar897NplNnDkF3K4NiumuzlhG8vag315F5wskdjBxlrjM8+50fvzAYda9dyoaJSjDi
ZdRF+TdhTvGehq0pyA5Q1l/siy7zblght7GLDVQRhMDiEnUDYpkH581dANts46bt39CzwXdyxsZ+
lgmLl0Ode7BVm9SfnpuiRRdkod/fmCBhr0xU5KPkGGl2GNLMo1vOwRUzn/+uaYeDTeK7houNHPKX
S2/+XMg+RdUctSzZMMYWvNcuE3Kkyyi9HiGR56jnSsIEQnDcogGKylWrsPgxFa5Ruzs+D5TeM0OS
G+re+rfM+ZF3yu2Ggw23rWDd37t7p9X2rs4nfT/5onxiEBIcyGiC1BpUoGDGQOwQODAOID13xg5Z
IRKE82URPdHZb7IiJjoODKRgep4a9LTG/KegJLoktpnsJmJtQ1AdzZkVoNoYoOZHkFNkFApHBfdO
VBBH1DKofirAFFxtp4TGWSZdWIjJvjHTzvaMiIbHoAAW71MWHWTjLRfkVNU1LUdRbY3Sluwnxyp4
6nqrvgN2p0O2vCSCuaVJvBNOGSZqYDFZWpvTfMDcgLtcmAiUmgJWdR4X5Rr91e7bAklaa0jrgYC1
vtmQ5+Cw0nWb4ESOkX1wo9l+AzkUP9SjlX7K0R7uWvYPmCBIhScqIUtOeWtEu6CiHdn48yDecP7l
P1ycVVqvM5sedWabYLcu1TLSxt1Y+Rj4Qbb02V7K2X2w61RdnDLwsJWW4FaSNSgA8w51oDfGx8Qr
xGF9BD5Te5HX1GWy4jHXwPRixXeNJUCErMHucTGudEnWqWxOupGZXuvQU6Sz8dd0hfjTIkU/JR6u
ng3zuYEKu7CJry+wegqXwQTgT0oZN80uhZsi72CAd7Ibam0oRLR927oHz6UChxsCEtpWL6n61OkS
/yqJK9gtrGl/TD8wnmUZtS/jlGTXtpvM11k405si03yN7Fj+kEHim4BI2BRKqcaLQcQoWigYWRm6
iSdDN+YX5uBmCNHFr2EFbb4vuGpYur3sSAkn7tktAniJ+uJuGBJshMWkWM9mKl6Rm37y2i9JedRY
5o6DY804/x3VtyGfIAW0CDRrjFpUapsOyrtZulc3bVr0Olaf3XvaQcWJ+YjpEWCBTQrG/6t2cFkw
EPeHh2y2rP0wuslEpej3R83y8AFNf/7FH7fvY6Zx8yMafC31gPLMG/BiFy1JqNGcFjuz88VBm1yw
gAcT0lRl75rYBx5el8mHlfvZsc+YNzOGK4rr1IzOLtOCMWOZiYsW5BbjZcWQisnp6Dp4hChH9Z2w
xiZ0lEKDpOaWARb4nSuqS/VHz1lUPkeV5Z1kKZeXnmDwhyVdxxlo2W4EjHqYu9jFgSsF4FpVzfg5
964kPs5tHSYL3vwQ+IYLe97N2RYRUzrISD8wBlxh0rLTKBr7hEBckO39YRAle22PG38P6Q/MlRzT
APqJ3z15gUWmt6nbPV+yuDa2kO8V9ee5bzzvgHUu/ZOoFq51o7PXnCaHtm6AiJwm02I8geIQn0s1
YH0meq+KUF5QaB+LHpcrMSiAVRO94oEb1YrPALoJOp22Sk4uB939AC9g3DRV2/wpQaftQSmPGNWQ
GyNZbF0gffFwtW0fddRcZMSuBnO3ylLEMzMXdcxR3d2xlVL3Dflx79Hsw2UGB1C91KSSsjuJYJDo
jvhbJ6+KkOhvGoIpnpvfaoqXK2vR4HEyUFF0Hk9JX8e/LDeqn71iJCSNzMF7w+vKI0hA/3POJiSi
BQB04i0q55v9m7VrLVRflm20NxFTukOO4lhqpi77Jr2MQtkY2PlHuKnnSA/7yijI45u0Yk9bBK9C
RAODbBhXO2GZ/ouTCv+pZSF6HMdU7o1WB1e7KKBlDrl517g5fnyiJTDjIEcgUcXDoFons3dIPQjR
cT9lP208M4Pt/PRd2FZAi8Mo04c986e2Fr+BKxgZr0xv852NvOSrSFBr4XroESzAV18Ka7rVMeTr
XoF3nJJZ+aQg+Ai5Jy05fm2HmBhe5R8M02nWFpiXsBMt83fLAoz5QpVhshxzR99XpWXdwQpFp9rn
TPgZHtr7eB7FUcY+Q8tJbvG5xii3HXuXLUwCFfu1BzEYxZ+hRiS5idO1YfdaVD6sxfvVHgaiIgfE
B3ki1ppFcDNBgBibW9JDG3Z7vK2CsRGE6g4KiR0nD53VWs8uOeJn9Bjgz9mMo2Bc11u8urOrxX7l
eZCJODToHdPQXozl3XLE9N7zED9JYkqgB2QjUK92MgQMuMTBg4by/y2rWusssJJ9pTwjhy4bFh3O
oJSZ9emu2XqVBRsu6zp6QALWrDMyzvYuqaboBJplvOZrDDKBedV9O7kBlFGYJXd+EMsQ5fnUMgQv
Bf7xurzaRFeencxcvmqZLieG/D1vwFp+Shlb+9jN1S/ioJwHSPuwOWIcXTOc/Zi9XQFLOncnwYS9
M8bzaJ3yDsz68lPM4GMuy4ZEN/I+tQeMbeK9mxmeFS7JGKO6t423uMy876QVoOJgsPj42LLq6hla
7IzZW04SJJSzHUccqBvVqv49sX3jSheJt6gwOmRZMTPLMLbFFMYEw4F2d81LRBt80IXF7sfI5BWz
nvONnp+6j16wf2jnDmAHqymgIzr7YECEHkMHFCr91PrslHV8KwovOuJA0uwne3lTYorPmCsiyWtr
YesbzIF3QV2fAH0W0bRhbeDfLQQEXc3B7V5YhsQvMHOm02Am468JSOhJUS688y6rTngaQKeiaDUS
0n2MCOKlB20JfWnDOLLHghd6QGGOklv9lYopeyvXnr8RpNjDK3XVQzcwHe0MpgrK8rFwukhGSawt
2UxGjQ3oSWgsvgjxC+rn/jMpomlbZDA6nVwOijn/GG1jICD3LpHe731Z6/dWevMLIGb54vh2SoZP
HgWsy1KiAoJCfiENz1E+98i+sQUy9kc5KOUWTn0vIYPU4gXUGMdtIwvIF+UXgZsg5myf+mKInQT1
qg2+2fCBkFqLnI49Ue/wyLiTlMVGBcVTVbHzFNOjN/vFq6xhwdWW7d/MnvhrBnN5dCVn07+X5mht
uymaf6MZT9/AwGOsM+seRSHucOPRNOCRDP8GH9TI89XOHGqadvHQKkxGygYWzYl3sL2cWq+aiD5K
Y2HukB3qXcqao+LZ9ZJbjcH9AThbdG1YVWxKh9i0IqmtXSR9xsdtpeDrdIQKnWPh4nBHcLHX9sxI
A3eiA/oT1btSLkBXNfYYBA3Jb4lcedSCdSfGRwoxwkyyUxODOFRN3D4gnSkubpVMD1lmiruaD68O
G8HXJJiuEmEppX6bWMqTNGwbV23wlFWA4VhykGDG7LW+SOCFu4Jl8mPpd/mXxZzu2Q+An26kINy3
cgcA9IPfdwYTCyEebSCMD70e3LCqS+s4ZjJ6mycXYzFGLOPVHVZV0yjEbcay8wsXZ/nFFoHXfL04
WdigDT36xhp4mGYTNxOg768lGBTzltx4xBGOytjzs3teauOPr3AXdHFWX1e43cE3hvjsdiyawqiM
gp2KnOlT1RErHNcaXiYRgJO3iu6B1su7w2WKPZiHgn0ttfaB/SLrn8ibq2M9OQ5dnjd/qz5y/gaQ
ch7HTtQvA5kGP6PQaCdhT18bA7M/Ojzx5TY8x06pg3c09fLWr93URsx1FGa24e0ju1zuTbTtTN4A
FGD5deLywVrmfl/FXvKKdiN+9AWWhGUNVQYblX/ZgH3Ppd2z+R8aIlCgVW392lsekdm13yOW1TdT
6ORzVLHx4zDdZpY8UhnWwqetDVx2tC0JlMyEJ85TDnOqrFWwZlF6K5FWpHxlVrZ39SxvWhsorpi2
kfaBmeChdVAB7PhssHjj4PySJuIeNibxd5PEJtEDPXIKXfrGjfpxuiMn08n3wkatMLoWf26OZbB1
2HxTUFvWN4B2bzsjD+DFyDb27LIG3g2eYRwC7U4vnE6S5gGZShq3xdXG1bSuhCr/L+rR5GeJlwXD
Fnc5uy0X9ZBJjMKb5zb1nR6C6j6qCbDtBTu7dV9fEVW2uCR+zkPoLyYLcaI06elT5c2M6SxofOOs
051JhsAl8oQGCAsj62oxk9wWrC9K9neSETbJ23Re5fBGUpR7mVq+yRstFyh+TGfmUTUJUiopWdPT
xD4w+owAcJQjGMfOXGM5iI7aEUuQPtbzun+3crrl2jS8v9oeqUzyaj5btAhnbSX1yYolBIOyFjxl
hvV7wMX0q0kjWOok9jxFPihnb+bQRI/So1Fq7Ol+SMv2yKxzPC9zat9qSBzDhhUuCzFbC7vbD0iK
581o1NRgsyn2fr3I3yqfsI6CsQyqjWZJvXWHsjw7zjT+Tex48O4mllDoUL3yyBeBFm+R32IJJBes
8kd+RM/t80+dgy+lLVqYFVqc7wZaU7DgqFYJ123a/GTOvX9DqI9yP6iMEjlEIa2npZrqC0dWcZUY
qv2QY884zYNmc98Y/RTc27M5kgETyDeL+N13pY3l2WRFQQPnua9m3pKnZ/qgKTPbpmDOxzb+bBcz
+2vSNPxO7RHt5ELHRoNurC+EJjmBAjF/GRCWn9IeIlDoR418Y8vSP/k5+gd6+8TtN85iiGej8khv
d0lfUJsMx1q+aQfJUtmdnfxv5mg+uLrum3f2hP2fzKjsHyKNiLXxLSf/Qe2v75tmGfZG0HbPS11q
0NlVzjyDvI3mUrmJ9621a9wcj1QIfC8ux5H2luIbImR7wcGU7JtuUO8Aj7h4rVscsmwcbxOv0T8l
fmgsBcpMsDpCPajCtFTSQujRzABAu4ygAdTghPkk2Oc/0OaWVIh5/JHk9XCe22HaOugYn4qJftpz
BR2OlTTJ1bUSRupdk6S//UUj5ukTwjory383hGh+Mu0iKzHwEj6ralT0g4zR0FG1yIGiNorSvYPE
jEUz7qDfOXM1d9/oanod29SxGNI0o95FniPe4KOAfLZm2f6MSbnu75ldI/b1yX6mKXbkmeejmiFm
UYIAazUDmPxT/CszyRwB7F6zpq2Zim2svjEfDafvd/k0UDVlfSzSvZ2M/q+2NSOiKuqZUMQANlDX
mCU4Y5yE7go2rB089fifJDK8kmemFH+bNC/e7QVt8SGNc2PYdGnU/3G9OSbzsWjaG3hQ/4EdMglg
c0LL98NQ63/Qdh7LkTNpln2VttqjBtqBtqlehBYUwaDISG5gVAnpcAiHfPo5KNE2NYux2cziX6T9
SSYZEXD/xL3nTiSWR2ANDIt1K6Io6bEEtPIKPBAjlXVap+Z59u0AHHFH6JCb9rW9icUcvaJ+Ue/I
fu1DW/b+a0x49soShjh7FpvuigUhSgiT5UBS+/MDyNIcq23rvrN3ZXA6d/34q7FdeKSOG5iXohyT
x7Ix6Ftpq6JtWUfQ8LEVZS/FWEYzMoLYNU42BDFym4MRALyFxTDv7RG3y9B+R/Zg7GvAffDj55jk
yrTxttY42K/KmhG6gHK6wWvPP/ooCQ4u69U7XyL3RBXc449wWn9v903y0LAQvFCiF+06rhwyuiY5
P1WW24NUUfYuTVTNUWx35c6UPpJY2WrjiteUJIMMGqYWqt4iVM5tfER5tHPzXrDUwj18gmwFZaqd
K5iSi/q/NMhTXxUC7OBG1z0SPT1X60Lb8oWJaLDLVR38KUrD+OOJ1Hw0xhB6mxmpeFfYpv6WObNS
Gn5AXwil3o3cdfahP+lzFRv+Phi96Q7goXPkwuS6CwAqfARjQgaFJtfehoTyPVQLRZioD7a1TgVI
YDS8Z6tznNuMa+cnV1Hy22Hqguw120+RnX5B25mOLqEJN/ILU865kKiMxiT/at2SUn6v5yG6CtDD
70NjONlWdBKaDDvLz1KaIQYHC3pJIiscEjaejiDUOGFYIELj7rKSzATkNe3g9KD7R/s9dwLSAzP4
ty8peQ/fXlIBgy6nCAakI+TGJO+eSKeqY1g65GhIZWG6bPlFsQWZAShDtcWqlBWaAPeQWMwii0Ce
UFHS9gwHI5kP9sjwcNXYPstnpyif/eW3heETpviMKthwdsrXrTIxSO4hzY3AqovWcTX2KrhZoyYC
d56ND5X0mnw5bmbN4cQ2WPnRXjqSvBeOmPSurQHury04I4jd+DdWQe8JlNk5RNA4q4J7S0TtJ0or
pm9l0DobJPjV0amakV1okBynzLBzVPhsdFFVEQMhOyhYq7Lwou3s6gFHsMnAd4VRryaz2BUnZ5hb
EMyTDlB4si7E7QFXsMIYdMuE31xis1sEtwlml0mNixgImepU+8ZRjUQjw2cu911ml6zywlF/s9xL
SZ+KCYpgMoHCzTcgszMMUukOzHpwQvlhXPkZWAHTR0Kb68pXTOyoxjzMUBFzob2lq37r24a+kAVr
UJXF5aFsSmaFXmww40uGJw7WYcuwpzgOsevsZGMRYGriagJgAHTYsrNfNr4CHHmuDg9QpNXaaXX4
gg6ofBUz3WU8MZPhqu4/qkFZOzjK4sDyE2tax078I2CydnARBO/6scTG783Zlm1Ni9UI8gIFWZHe
hfFETsDfkfMd/BEyt7IjhEFj7Qm3fZZV1j0gnZ/XFKl87txC3gdt1R7Cog23ZG2m9yasBxzCNndr
GiVb9LtgQzUQ/H3UoySsB9t/LJTm6TW0cc8Ij12QdCbW9EIBPfLH5qV2S4ePhhfElNvSwxucCaDq
qaXOYR05z8rCJLSeDbNHpBDCgOOeh9nCyooYsCgO228Zu7lP59OR3RSSJzzWJRmeE+zgYzaxwML9
7UECpW0UL2gh8kelhHWIB88AWpmkwyZvCGB4GvhkXt0ujcS6GVxV7HM6zWwfTYbzmaWt/1jPVXaT
reeg6xkj/0LrorZ6jIR/QEzmzMBY5u6NMLvurQ4m/2WiykGGWLbuFWJ0DeFNODnRmOmob8IJWgve
attAREhU9krKWHBilKPDjSCs+zghJodonJNPsxkZQX9R3UFKcC0dGZtClQDC0taIPrzR5y2oNRXz
duwHbnkb49QVQa54SkK3QkGJ0/wBjVaXr8GUo1gY3WKxQyXViBMlKWBx+QnDSkSHEyYUiLsGMm5m
x+MmGsHKrMEIEXUQm9X0NSYmMB7YRbCEiT7AacZ37Km6wWiNB7aF0Z6IbNQAUw+9hoT7xPxjVnMQ
Pg/2GGBgl3322pLTlWKXN2ZFzW0XA30nA+n0S3k4oQ8WH1UD/Gggf9JhdpoHK54j4nmYgg9fpN2W
AvjWRJ0AFW38MUdF4nMXMg0GltZAHO9i6kNSapfJ66wbzEY0euJrNI1BQoMPjGxbjx1HSB10/iH2
LAKs0dYgKGNAw/Y/k6WdUkQLt8QUnJGqoLCMn5RGPw6o3Ban2h2AOsw63RUt8Qsc+4G2PiPQmFeI
WsnB5jJ+tuKwuu8L3Yfbqm+5Yvm708npHe+9qYrse246xoLZ3FywL1AFxjPegyUFXcQB2rwJSwZy
bww3XHdICDwTUA9nTYZhiQtJk2JjJDfg7+FPS0X7M7h9gGVYG5yrBaMwd+VnGORiWATY9mWIGC20
IcQRhNavesmomkDf4iOb+4k1IIuChy4KARQVgV7jNy7+iMDV2Kbt6p72d94nZuMfYU9EYudGUCeR
zec3fjEyS+fG2Qyz7T7GTeydhZl1v2Y9NbvMntG2MaUzTrKTOYvakS8eVfehWZy2EL5wz5W0NB9M
XSm32XgUf5Dxy98KYPZjF6AFLC2n/QIoQOBP5YMLybMhuW/Y2W7wT/tPndchWjFaSjnd1nhYadjt
MyIW5yptp3vWI/ktrRt0p6TykaO7Kkhvvp0rdg6CqZI1tY+StK5zZPs86kPOtovNJk5WEWw9sjM4
E60RkT0740lMzalDzn1sk9jYwyhrdunUEQUmphqdTqemBzvTKJBp36ZVF2TTJqlCgfGTxvSa81Q/
98LK+L7Auknqrmh+nXVYg3eORVXDzymHN7rDgAm/bh1SuY0YK35nv1P8h5dKJvbeMsr4EAK0XAAT
hYU8PHV69uOGudxs7dwsiFsHtO8M7WiTm1o+cC0LxOEzutKozfRFY7Po71gjB90q4ZSBaR/ZGKWo
jag9/I1N2MK9XZEjXbEgyVeON7q/lVzmhmLsvK/QDHjRCLSyacDbgBi3JKaxI4rYXEk5lhXvHGKY
rW2VFqdPTFTI/x+Jyf5HPXzIn/Z//o+v8T+/VMUCJk70f/37H9t//Dn+UZsP/fFvf9hSUerpqfth
9v7TdgVfyjf659/8f/2f//Hz9+/yMlU/f/vLl+pKTpwrXCJV/u9qEDf8v2lH1vwWDRDf//Mr/ikf
8f9qMcmyQjAgtN++sP+lHwn+6obsck3Ltv3A9Bk//7d+BJGIuchDQiv0XWFbPmqUf+lH/up7tueG
YWBzfYe2Hf7lX7/4RRVTrEpes3+8EP/8838wxb2olI3b3/6ChVegE/nHXzx+/+0vNHeWLcDrO6gj
Qh8mjPPvOhIO1QLXpb3r4+DeqIgMrVHetW6KGdqhV4/KERY5GDTwFENKfls+7LgztwXTztwdkzUe
4k9SgD+tGsq0rTeImiPM4b5km0P4XgIGqMb6glosxxA9ESbnuD9SxS+dSkEqE5yDz99iPmB3JKCl
xgodPSC0vnhWIpxPum22SKjJsk7qm+nmYj1R/MMjf5Y2odKFQygn1d6D4yCBj6yu3kKVrnT8u+6X
dl5Ed+HAWr5yj9VQXZeR7lq5EtmA8cMMB71JxrRckZFnArKOsHyt0BucCB15J1XiN9gC2unclHuI
1xu3g5krQHzIsSPB200P+SxvNWSxFD3YJmOjtGIxQYmbJjjSaAiNsjwEE6u2ir7gEJJsIbR/KmS4
690jd/64prsk/FTpjj33DFJ7wYst0lFknDzvFA2yXqEN2JezOsHCXQvLy9dujRkExgPQ3g9cF/ES
otr2VBCyQddQBXqboa6zmOcfEzz0KWkjsR8C/PPg/9hYMKn6nmchLy6LFLgLWbxu/PwsmoCe27qM
2fwzlFV4AKi1a16dWr2USNOVOvly/gyrgM5P0Q+n4gt64MsQjNe40W84A9N9yKxmDdlpz3XN6nU4
s0ZXt3FwjxO0yFUzdw55NtSBboy/Oqv3SWL/EgWdF6KpCKNca+6qRS1o9y8sp9M7oFu7zOq/XHaO
APM94vVoBvomjC9g+bZOmsIutdunmJAmoYW7Gt3+O56ZQRky2XiG8YH+kRxF8vDueKWozoDykz1h
++nv5TjnHTE+O1f8SqUfr+H1qPXUmg9e+Q6iraXLgwrKRTMwhZ2BtTjs09ajM9nrNAfDMm8CCv3T
OJa/krJI9+BV9DoDtFAtyo6h1MyayfLquurBStHbjFFwtghQ3SlCCJD1FrQ5qmNmDA3AtjN6NzfY
dsv6NB4ZGZGRtsmal1EmwWbuxf085d8YW4H3yoGfiRzIwtwYobwGVbzDiIdxqKRloXQW7BmCrdtW
RzdBzqiaV1oFcLgtHCW/+awwbsuOODCHwFrHuTL3g5QCDJLPey+U2iRsoQgBhN4wPeuc5AQvBeIW
kZy1jZqdH4ORd3K6pVRzp5HCvhE7xvvZcYyMR4CBpDKzVvSZCrGJttx92xAtWrX2gbQyfQSv9IS+
Ew1pUx5aSLG7TOfWuhJ9sZYz695GGp/KzV59kPY+JnOMPtEDKjCUHxHnBGhge46vLVrWgn1lH1rE
QKCJWjkQsBmGP+DUex4FmoTWyE/aK/mSzGvXvF+87/mdyKp9DyG36w1z35FntWMYcHI1f0raIdyP
ZJ6p/qUM9JMgEfFKJ0/z5vg7DBMekOmczx9rcp4g+2hDXjEWPYJCp13mLwqSeuajLzLq5JQ49jmp
dbbTpO/lhJykwv6pnJkBGvs4NqUotqow5ADld3TTDIV72R8kn06k5OsGlcBhkM5nMPwOWnWxBnFP
729eW9swd86Qf9VRf7ErRuwSNeKp9wt36+oUoHOAAG3+1VmcU+T3noEinw03BmeEZLVS/aNhT90f
a0IZw1MMO5n/47HvlbhgiwYfa5PaW3cyCX0hmm7bp7yZg8STbliCZHfW0+RpoUsr4sZ+tnARrhrD
0B/aBeJt2eqO9qXdsjkd8xerFt5Nt7xugJo4grqEED1Q6G0OVQQL05OZG81Dm5tIwMeTqptzvEhu
UcNAALREevLD9mo6ybRTyIpXo7UQiKtaHSV7ztRAbEjgHO5m0zKOIFjCA1Kw7l7JFn9zMQGfbp+R
5qLiUTzBAMa8IxuUFHbFANJ3htxOMhTJ15gArEk779AM3hjmWbja7DvPdcwHY/qKsi8mvvlvpwFl
l5BfOwwma6NM7SPoIw/WjJa3qepP5BmEKOYdbXUSy1VuxvmlyMK3em+h4UZHkfgHawhepfBJGqze
fe6yrW82Zwfz2aYQRbJjoCAvYCZ58RgQHmDn4EWJHevRtMpvg+Z1arGhmAFxVg5GIxx4JKu7mA7n
ZKtBbSEUr/01Dv6bMyfrzqIr7WPTxRN5tYJHQAeEbrghDiLFGVMO431jd+jHKiz+TBWafRNCXAtf
FmC+QWucj0yH3UZknIz+rzq5l4i+O07QLmjf+gV0FYsf7DqI8aOdw3qHBLwWYYlLbtByyTHRaEfH
3wibXaPtE28P7zzOUu4wGV+Jld15mfVd5P7yBX/cyrp65GnsFcZN0pqvWVPkW1+Or2WfHMMp/aOD
gGUbpvuVIrVi4JGL2mgNMONI8p6zbmbkRDLtn9EiXoOajXery4Pj249uySptNL4UKS+g3jAQNNm3
Dt/JC31N55A23h/vggS/aBwgFzuYzXc+Br8bI70xwdbRMZL1tTVQhXpEFke0EBL57xGITAgAZFR7
T25TaE+euFNdivpFGFfbYC7ESMgkjMv4zGEq7Qyin1YyVk+CBYEAisaCmhcjnMtH3fgbVWISozi6
Fk5KNFPxlbj9RgGHcKMGmLon7kcZP/jiAsnU35E0gBsvs471NY8hjCTDJ3KDdRG7/QmSzicexl1h
DM8eXiNSKcebCaiPBfClxHu+Nsvwvm1zpILzqXW720DS6ZS3X37Qc7OC4G6G3l/pnJQ3pARYqxw6
kgG1XRktUcYRPLgg/uPoFEpWwGHKaYHuHb9An5W8PS7vEQGmzwmYlFWbeI9dpNZEdT/2U/kIrcdd
OYk+12HH/aE+LOU5m6lBCo9vCcoKBhYvqr5q4rjwr4xYfU19snVBkJXy11TxBJjqrOWNsfEgucN9
PPGnosUeVYUDYhbS03aqx4jPFuAzY3ZVfgFJfHZl+ulkPHm6eg0Q3W6wOlOuWtcy97+InGR0/zSU
poEqhVVeaEo+taxzg6o9FSMbZWAf4HQYY4ftG27VZJ0mzDrS5ARn9Sdwh0UE2N5o/iMat+kQB/29
H1TAXQKGrVqAmejwzk2z9957Mc3ag+d9KO4ykqgi3Fu4fnJ+nrBBLjzWEfGOIL0yRtqrZppuOoAN
1HIqeIyXS2MgxbhrdyBDN0lWMWDv1K/ZTG9Nzd3OfAPETpcQ+CZfGWQLP7CPVuB/2FNzNH0F+w3h
G/4hA/JE/Msf3dWw6DcGy3+fSn4nWxGg4c6X0VGbyXny1Hjj0dzastAA+haqOYZ5S3v9nnKJeZOX
7mQsH/OSiyvJgvfBf7D6G4aeuyqkhh14LSG0lK+5EX6akFEZiCJOwskdAg7yMFNwolqx9alr48vN
Gd74nNeN9IOtiaR4XRPwHm+9cvgwB72sbcjBHoMXyyt+GZn/0WUNS9TK/GwTKKBmg8liKMod8V+T
D0x+sfWyJN40klFpXI7X3C+ifcnKY5US6NpkJHMiT1GUwfPvDloPnA/IaWK6NFyzwOjVKnCKc9OD
K2JV9jwXIdYiRHCdqB99QxLpE/OhLpiaVzDSKnhHK6CSw9mCvbSyAkpGF3gmPMwIHmJw6dEwVWF5
dBIPKzajw5WVYi2P3S/Na7QOB+dn9MzTmDtkeQfLoV59VlYm93p0nobOunUVb14/ptzh1l1GSiLZ
V53j3QquwA3ym2TVMIAXuXFXEMRZ9OyKjRE0SmozNMWdGFZISOdA7qndXrvOfFJ6Tk8Al94zC2vf
RATvGiX2YzzKY2GBeBps7NapUCuW0u16MMtx6w/DntVGxwS32xl0v5uGLARmMma1N6B+rlOtxm04
8PwYofjJM9M9O7jnbIdZeOMytfPyRO20ML96EelHY76rw2bcDUXwUoA+xMnV7VROpkKGAhP6f30p
YudxKsdhE84se43Faz5Kf6slUY1ZPKATHMTj8l/q4VNN9RhwzEX5GRn7eRKJwx6Fs1kW8dVRBOXO
WKlspR+nnprTxivOLoxHy+KHhMWHeQ8jNzKauwRO12rsxmyVoY3fMywtcAnfIgrLTYgifIu6x6b1
4UsQsUxlmCI5W2vmT4cSxycXaPUwvvRN3O+HFqYdEUN4hSAwbbE374oU4Gc2Llp2pMp5weBX5UDf
W0NvtKnebYMDBHAOd+uj1qPxK+mze3wTT34YPE/N9DbbvEEiTuXOIIlAcIF7/bnOO01Ogn9Xe9zB
mS2uXqVJfKyq1ZjrW1S07x6xTJupvUOq1F1ak0arZAqwqWDhTmACDjG5LrrVxxof85WNJxlwRNTt
PfqbdRISMGOFQOp8BPPIBqHdxiwkaxoDrarywveI/OQ9NaQ6oEtsdmXdXBytHnOCsejUa8wfQt2W
hGqdphTI1aHjsoEcb8MXKhN467Ai+SxmNrlxmeQV19gUaqIPC7NN3pyqZPHk9TGOVefJDM6z4reO
JF3/xCifQrHsoB0Wz0UZ8iErS5/JQKG2IIeMRRfXPUd9F57CFGkMedOqGOSrSOZlrmDwXmfytSsO
TW8txEPfh0GDiCFPmu44N32OW9G8Q77ebjpgYow4+fgNtGJWax9Da3jRTmzS2qfPzI3CTdxh5lDm
dDB6awYfXLx7blyvfMgkJq84smGuLSmTC8d1olv08l5D4J0BxDZwiWsROjlW2IUHGLBpfa3nROOS
HK5TCy15/HuqFN+uKsqnMZBvZNn5oDoYx2aOqmG7wLUmzgIVSwPH3ahQxzvAwauB1JiONCS8Acut
Ox2apDgWY/uIrD4+VzontsFP7rBLevfhZNOeqkvo1K+V5nKSELRWcxbflzmgRYisvztk91YfvRVJ
ARmqK7Z+Yl1UDLzYrNS6DJwIoHvxTm7VY4KMLWeVHynjQTMCO7RwYUbT5c4PIvBlI2YXF5vOmrRn
TptnRinRoYwBNcmKXVIh0PpTC8C7zfduKLFgE6QqeKE7v3gcqpyHm8+N7/NJEBDkWIrhstFstFzn
sZ3mu8ydbjia76Omva8DT22E55wtmF3neNCHMdO7YOH/LGme7kLFTGoMCLxAflFcwhYcryiK8Ehm
Xn4aeoePLg9N3XyhBzEesjz+Dp2f1p82Q4HVUrRsIseaWywmzSjuzmwpW9gUAkXVbQgN0kkawkq0
l9/llSD5OyagyetCfmJuzTFrLmh/Lx2CvxXwTJ3h+qAu3CzVq2Hxzrr1m+L9qBDDx/7yw7qoC4ED
kAWATBaw0jQNd0nvJLxskwYltZAFfg9u/YiemTE1JCbbGR/NoT/7A3YRgxhkZlj9DjYFBQ1D+2nw
bs3Ufogi9rh31XvBoIR2KizXsR5Q0o/dXg1UBTobz1bJghrM5SeGiBMD711eZ9+VkV0JbhtXZWKe
QMPt2oaFuILVzf1Rfthr7ZnJufXySzf2hChxDke0IlaQ2zueVP6/SbqBFe5MB9zGiHvBC98bUFWr
LgcuaffNrYnwWmaUovFcvYJPSNd2CArBGykXzIsWNJ3gBy1c0cRf6ZPFfpTMnSF9JOfF3zqVsxzk
EJYYFuJr50okVGGbYZZae8j/sH6RLTDE+yYYx6PtY9ZUYeWsSS5JphjvfC5eixlzmCV85i8GfpBU
y/vcS22QZ471NJNkgH6d1lgvZrD3YhH16abZSs9RD9Iof6raJpXMWLBB6EW67gtLIs5hm+MuqnJS
7YN4sxhhWMuZoBNG/wTqh2HphFqm92AxNbWA90pw2mwYxWqew3PUpP1rkWbdASAJhwro893YGFiI
Bph0Y8bxE1vqo5IKvbWZsPssKIgZGB/ZpucHl1wIuwcbk1XdE3end0JkGD34eR09WPX8iAqP3aeR
7DhHj40trePYNh91Z9UrwyKkGEQvN6i9wMlm7OGSLRVL6ssEOdaUxDhze5HXaaDso4ijXIkRCkoP
og2uaCszyZ1wfQwWzDblkH763nwbBU10nPfnqvPlehTpn6AJ7xdrv1kn3rqo01soZ7klypgcZRmR
I4VhZQ5Zkxg1hSQyBb2Oop+qd9XW8iBxUD9vkYCbWxGBUmLRtp1alCBdiiQ6lwTg9A7yhzjVW46g
ayJYzUMChr0b2J9ySZIZM1DdjAmRw5rreHQOI3ZguMtsXBCqiQy0WDOfsRVRdaCaJN+pflcsp6uW
BRwS1jhqWeOFaEc18UIOM40V+7vTkCSgPON5O3UjeZ/IP1kGTSRIKcn51y+kkokfkb38M93hPa5I
QCeSl9JgBbjSQ/rgR0gyWdHFszxOYVYf26F6xFgXYhtclej7Paf6bszyYDE9wg63lpAykhJm66CO
dYrfwCX8GOcll7ugqdkaNBFGHBGmFB19LBW6QNfBPKXbppX1K5zqbVQX3wW1LGtU4guQf9Jn042b
Hi5LLQ4DiVU7M7KePeooOyZ0DuUw+V+dZHYAQisaMLQbkY89MG+fphkainBH90nDmm8h/7pO2T1K
g4awiKjb+dfmOz2wgPeLRfF6BwOxhM7EK5XUT1PFLC9I1L2ZypMzwUfBGoF22Kt4BhS2MxVFv0sP
4SKmdWnIehdEXXIIXQYRMzyezGjULnOGe7eB4QP1jCkMwxszGIm+Gu8UQsChzdNNawI9KJGNlE5Y
P4FkP3PGrSgQ+wOq28dcQkeoa/1ilgaBaAsrAWP72+RZlAcwdhgBTCtfJM+tbj+9Tv5xat3CI7gT
VnnjTepaF04hbcdepfER+d2h9z2YtRNAFeXviY2lSUNB2CiKE0rTo1RhvwmLlxRBwq41KcagWmZB
Wz95Ce1anF8NVjnr2vTAWDaPfjKz6yQco3YPWZ7Hm9wwjlnYcPWSkHiWGewiGv+NKqo7nDL9Hj+c
t4bI0ZTfjKboEVyxI9zAZaiIyTGwcs1N6DwmxDVsorCDESGxQtb84Kag3sCVvIJYpbee47ub3hDv
Y9hGGz/hwXJCcFhC2yCXHYu3XIJDDBMJLqWXO17ZB5fZ3Kar+nsvrn93UwrhMKw+yTGlMNbivfIY
STQQ/bYuXIo6sQn55kGh/o9OQ8Y5hkTyVNlG8xXa8xa3/1UlWbxXC/cIBzcV45idG8/4pjdCEjYT
LNRzh3rUo7tF6m9T+Rt97jyLJF6ngJYYAjQc4qp76dx2wyr1Gz9gtuM1WxxTRKDJQ9ZTyHuBSX4q
2dHPviyeXF3c+0lRHD0C5oGsFcnaNe1x5RFVth4nIHe+h7TSDVi+mcYvMVgjBX59zrz4O+4/ef2b
cwf806aT27SLq0+ihN17UAnfZF88GNCczlCQTNpDRgY+q/vKE+2mdFCoJ23/1KVleQwm6yko8oAm
kCKCVMBt1cAUx+D5i48OM/QGkAssZ7RPikiI2CGLLK64ViHtrIlKr0BnDjNNTsPiiHKdphVh9E+P
/GqNDOUVD0NLYtREOC25zDgNa8CBIMuHB0u8ThyNOfiPoAS0BNsaS1ItuaByhrkt9JGtOy7TixlD
U1lPe5+lXmiK/oRD9WUAGLhOm5wSIcQu2TkxeHKxpVRwSP6CA1irStxNibPBX3K2ICs9oHZ4IAMm
vfO86I12ksiAWuHINfHXZA2WlbS0KYefGE8TQ59MyGjLYDzbBSPHqOiPLi77VcjTvmqn5UrTzEr7
eumRzO8lTGPXV/1ejZCa0XoSopYZd9Sp3wBekj2IiB/AVGdilRC1NowDofSw+5qLVevGEynP5KHp
tkOhiHl+YTm56DT9jAd3CJtj55HniDuUAEaSEzH5WPtypDj06wzPTodvGN5SzPwK+SeHWT4TiDlx
OozEj6yCrO0P9dS3NNsEveRvBQIIWP7hiB/D/eUHi2cTxQb2ZqfY/7EH0wYbCcoLCxp00oMNkqmY
LW8DNvfiNOYacKgBd7tm8jK772nHDMFJ3AFhAgcZyBrixYg3MgX/OXN79sPpt1BsuFo3OQWcZqNy
zV81R4BJDrSpwQgxPj80xpfh9djYkjw5FJ0ut8bkE+XoWT4Do3w343HfOT1zKqD4YuMSF7wxvdTZ
QOYiCtXYJ778PbbFZiahagOvl3MI88zk8fdY9/524MtRmNXFrjZgU1ZMKUErYV+ymTYS6uXTcnvo
X7HCQCdTv8aoUhs11NveCtSxCy+jEdgHf0rxNcwPSWpxjeRC7grKkXWuhnKDr9NnXrbs5QIB0dGH
wJoI4y72OLDKLqw2I9pC0T0LMKHApX450VhsXWQyI9rD7QBcR+PtwVQvy3NAQGivIqYQaUb8SFgz
XdRyS0QLemOXqUZgj79KCNpHa6Gytcp9SoNwZRPVDBi9YMbLJgkJDEkzRrSTUhOWPGj2ls0flfbv
SZbzagx4icvaSu9jUXsbRFSJGMirk+R+YdZDWx+M36mZXzQ2BsYsDuO6SJxxbPIOZd2+9gzA6OGw
6Zete8Mn+UA3tC9ca9f6pbmJDEbd3gBkitYXO5YTSbLUKQYCQ53meQzuvAdmFE+FmNtV0ht3Plr4
vcCdCOzmYLcm3sUuiZf2m4jM/o5KqT3Q7WELioxbj38mzlhUzoQHbaclV3KemUyiGVqjrqZ1GjuQ
69J/gd38nMz0UQbFO6/xGnF3fghK9cowt1jriPlR3Y2oYI+p6TRs9kbUg7l845YR/FuYH4OO4aY5
lt8q8IZdElVnFg05EkOSsSuyiY5RfJK5B4OKjLWg0cnWYp41lzEQKGHXBzTnVLGD1MyIAnkImh44
+e9ssHbSjvp7Qx7F0KX7KvUnSHn0HLk+54ZjoB9M4FSiYMO7nV/6dh4YhHYsAqzkWA/WAQwQvZmU
zT6yprfMRLw5a5iYSmkMpy1rI9bnp9rxAAsOIbr1Dh+6dWuR4R964LGrpjv3XgYZqh1zsg4xP4Y7
XfEb9SlUM8KLV0nXeHtopG89ScK+LI2d5VZinYjyZDLNHEx8UTayj7zhqmZ2eMu6hZToHaoJoZwg
oIj3hZlcXR2TCk06qQWw/C6eYN7lgFVd+waR445kfFhUiA5dhDJ7k8kc72xCcqLNooG11++hsvDN
ULd2mYFkJBkuhjfw1iUNbcV75IrnyU0Orgc8sH9UIFvJbEeR1mGuRBPW2icm6RsjOBWCnVzJtwcv
zGeCUlFWFz8V725DQxvuMDCwWxNqQB/GmCC1F90Gm0/GPhsMILc8spaxApnUZfCpHHUEFHll7wyS
LR1e7dm9oenWxK5UGDH8+3ryuFO6LznMn4p6jUmW+9LVTbx1YvlnlKQFuvbdMmVtO0Gi7zexPjio
yOgJQ7YujHp+Md2EWduzv/c5tEG6RAJKpTXNZ3YvPO9UGkV/67FzEDL0tLwxLWcPs/8PqpondCPH
jpzPZW1J5OFimZlOXRJeGMbjJ/D6TQZwf4lhaurp4kjUcVE2nXgi3izr2qBi8N9QZtQsugHjOkmy
M8d7L+mvfqxewUXflelwdYIjug/8M6q9Uuxtk6RrwdFUV66tP+lAkjhOgudIf0KYWyfmTzy9MImw
13isgVml7gOkJC/0Hgh2WllkISd7tlr5umQHSiOQvDCf6db/i6MzW44UyYLoF2FGsATwmkDuKaXW
UukFk0ot9p1g+/o5zEtZ2Uy3uiqTJa5f9+NGnPv6StaOwoNgLKKXLOY3bUOJRRKxWSFE9c0gNF4B
7IcsCO5VY5z6Ofu2SzNn4qa8hHarehkOokBYdmYt86eIE0j+srQ8xzRiZqjunHkShAStayn0nDHj
s4f8dM0UXdo5dy0blK2CMnblyfQGeOrY84aoTwOqnTTH/jct9nMHspEGEMnjhpFz39XHMbV54JvG
zpBcZpks7yaA9DWncysevI+kXN9TWzsmBhAeXdClgsjeIgoFwmSPtkwFr5vc3rc0lYdG14Z6p584
z/JtquKTH/xZL9YH3gtO1sOD6Qx3GJM8y63iYanKnW6ksKUvi6keR7yIgeHQoSPUwYqnX7S1V24+
Fm/4JEdvOqkx+tBK7T5zjenJwhMZtTH67RONdrSxu7SL+4il9hnExKfblQunQe4IkFpwIhOOXm7+
Sxbo1BXPicW5M1a0DWMdKcbkb+sWj11s+qOSe6FBkMl0qHXamvCi4zxtC140A8AVXmN+hTbJQoT/
FT8Deaud3nS2X2dsvuLGvhouLMzemnBDWx0wF079fCKW8zEbxVdfEo0gKhN2Eh9sPBo3NWJFILqE
aYZ7UhclK+ryqeAJz1ZO501g/EjOHCU/L8aPGrUCAgWba9pcI9arzGOcsQhZOVzWHaA4DTczSqcG
M00tb32RvIoaCRxwx9bDQSEugf9qHUCvo3rQYXAXJgVDYNWuQ00hgOwOq40iUa7aneN4gDcQYHZC
1FgNPJpokkz69Y0u+23v2vGoan6JLYLB0y9pAmNuorGpiSKq7hy0cZvTSBHzOnQqfrz2r73VTg0h
ghBj2jhs/7iXdgYpSwwa1WO9CBH2qr+6VvNp2ANNDyss9Bh2KUx7E8YPR4iOFrBNu4OJ2tf1r9d5
j1j4T6JVj0qba8o+xDtpNLJ2Jj3VZspGbUPSEYMl5Z9HD15dvtayohSZ3jhgDMPfVXA0dbs7Xwmr
j7Ll0LKJEDbmb85KABuo02LbeZEtja78nOOwsEkZKu+dl65EQHmJ1YR6WJtzqB4qmRpXZnm2IiSq
i5H1f7/Ot4i3SBxFH5VD3Zg76V/etDxkaZvSDEIBhkZL8LGZtSOnQR0qgBrwT8WXrnfB+xRuEQqx
diwu96Ub0aGV8EUWUfXYKPyB/a1swaMKFwtH4R7dTVuf2x/U1THoJyiNbZd+G3PMSrvIQprm7wV/
Xl+UiO6zGD5sM/3jKMxRhZHgRvpa1+WK4V0RzE1dn9jBOcbCLwfeHSTT0g3W4C86B+hh+fai1MYb
rv+LgUBQx7HENDfI17IDIJ2QyUHW+wS8AZNSDf3uFcK1Q4T/1FoU86DYQMN7qdY0OWltQxczooZp
YCU2MLELpkAQUrgRZLGVTzw6pb0y6W3vCTl8mT3HnMTho9t+Ft61rt0AjosLE6TtD2i6W5F8isfR
2nNslrgyUjcUPamBdrnZCMV+OazGicTwFWGHWA9I9bx8iic8YX0CezjVDILP9U/OHidz+YPoI7cT
gUIrNb5aIQRjTv6a6vUzULCwEHn3atOwV6r8s0ur7Q7yvlzua5Eocz/29m9RKFKV7R+91t9kHJ0p
7FpgvMOwwU/ACU2L6QepX6xK2yxE3P+WlUG3hqY+xfGdd9ybySjDyzYZOB2MgRvxraemQ3iWNjee
7JvpKGZTYV7UwKmis++W33M38qg0tD7wFg2DF+DRNMMFmtcMizj+D6ON6x9n0sbPZmlJuxWp5qeJ
+qicV0scqW4vBvSvki9YlcNONWVG7dSIgoLhytQpNVxXcOEpoGNd/2aD+J2udKUvQo8vdpq8V7IQ
p04uYG1YKOwGrxW3XvRHklbfeOjXw+pOg29v6Q19zd4dNG7W5T6hrYfZjTwMtOot0+uEN82Yaidu
jaXjn9G79m8DNAnPVm2ea523OSNSUxBSkbb+XFRUR+JQ/qkqxziXw2KcG432MRo3fzItg4k9ewdX
xf81JbkPvVS/eiofzDUlZuDRC+VUrHk3CLTESIN3KLtQG8HXPAWJq7s3NsHUNOlWHTQepdGmRk8g
whHKchdoqXuPDZz4//+F9D5N2P2CKUa+ku0CCYFODBKEN+DSlqdMWfeOBTMhUqpp9FaekzI+Ebz5
swoX62FOxSBg8EMGDS2IRuODgk9xZCUUA5G9rZAwbqJZ9b3tRDmeCvFYds8O3LejBnmURsapMHzM
PQthOfcfm5U3EXMIc5sgTTT3Ru7Puy3gE256Vz79v7kMUgyLLbxEiUvJojboJ9VwvC/GLfcB/WpI
6cvjgqYevOh/O3e9G9ElRrByuuatRbP2S8OXVfc2uvmT01MBBcrisxYDoAtSv+gEfbyfp29jMOFm
rmBKo4JceOoMV8d4yGPnw05pF88UiHXUUWoFCI/e0soMSmyheJV2s1lumOp/ayI/+BSurS6/MROe
TeZuhsNvgmac64xhL1c9CbxJ+11cSfXiVqIxYzGMp9ULe1GMvjGw02ziwJAUH1n8AtXg19PFj5Zu
yQgLFAyEnL95ljNCuPK78dBapobtSE20V0VHkBCnWLLggNIA3mPNVTjqwylfmj8xZx7gcdhqCwxP
PVnT4pLgdwiIbAH2jULpaO+RkubtiWj6U49TPVaCP4Kb7PHLcaRorJ+WRDJrfxpcRtm/dtH6JDLF
cnZCT2k0TiXF+NrG48+q1bxFojj1PQMFzjb8tshelINVSCIzq+ykIY7uMv56qTfdbLeGYF5tMS/v
HLfOg4ASL8IOEqzlcJgXmkH7EiGyuMP5GiUjvgb3oRtHKAIjaBArdTCUM7ubGwJP8Qp4zTme7TJB
F4HyPnDTY3E8rTKnsiKh6sRmQ/gOB/AtkZvI2rM+bYT33Dj9c4Y5TJnpA0bNR7XSdtCa0ROEyA99
G1OblQRfFlEHHrGBLaLlEnndnxgKxewNb1GBpsZASpNGFj0ZUr0lrlJhBRRGDpm2+cPOk/YdTTD1
Tb32XRxgx96Tl6HoPtNx3lvsVxcc1DH9D2gS02nwJm4fBgga+3YFre227D+itDg6HCBoBPqgkSbs
Gi2gM+4a5UzkGRkFv8FMkdJ3C/AHwjR7G8thsFcY9MLUHgJjwVhnYkZ2wGj5RMY/2vlCnSMzbAYP
EXt2vYaxejI8euekzo6/ZS1YNqcyAw/v1jhdjCfyn2/oUvI8l7SJTvBIhgFxAd5YaEOZy2vcyrwg
tD79525JXEfjgrY4yBeWBoMTbJJfVt6vlTXQlLwfjP/ZTSfIT3cfifmNO1nxjJfLD2VYPBKT/ph2
3dk8gzZmguh5mBRNyeaMQnVdTW/EgoCCNOOnrrEaN8+mEX2Q8/iNcdRgGbjUEuAN6f9j38jRj8bu
3Cduc9SWGrdTrP1N+1eljPvguZsfXfnbdY9yhO6qw/lNmd84dpR2+T3wrgqdyjyR25Chhk4IT667
0xoFMHPKoVoWN5CByQEP8MNQm/Rs8EZTfD0rZzijh2hpJYwmMbWBo1VcCIcX7KPgfSfUL1PiU9M0
IE2qYS25NZ7gKyRTHqaY7c+VZHTGentUJXuhqDpZrvenE9lvHn0C8liCCmSXn9j6r538bmHtbAAR
rGd47yKn/9QTfDNRAwWY7+pxdasgzYr+Xv9kLKCuY/fQxopiOHv58HSwed5sfesG4ngta+IbG+y9
eaYu4U9VZlBaaLncsW3hpmBr5SOge2RdWwoHHLow0MKYxmkfD0wD1S+KTLBEALNN6qWxJSID8JKZ
QEiCz3M3UgPcul+OfBjTcioSo6YgdJ4799S0j0XROqdeIYSQhvPnmMssBl53cKI/eollwOwVRQRq
3pe0Pu+6qMDA7MWkZJBl4BLTRRidDVcxlfZuzuWeNT4wnJOqK2fvKk27JAB0/KEarokQdUhNpR2Y
XfJqNhiUzDaj7x0H2UHBake5pBzPjhyy7w0YrVZ8urF9kHaEUMrYCvnLDFMjq6i5zP90Gf+pMZ1+
3ZFAuhKSShZOwKCsbO79Ff7TQA6wxfs4e/H7Sn8hAYb2PpU9ohnEnUNS1QHhDSo2FZ12pZWeK2T/
kfHCT3uPqqQ8O+kuZPAJH6DHjt9yu01iTcA2L2Eyx0CpkceSTNWPcjbYRRZTMJSawmnWHov4ifhD
SWHR8DNOpKYHJT5ja/oGGe2geQxYWMj3DYgupjZ846Z/HJr4KgFn5compIsFyNdx+c2pLs9Z6e6p
/v2Ix+6nlOaH61DNCAUG32OH2dy+L3ShMQ8pvxJbu0ZFcmr9M+ZNuW+wXqjO/aASDzxiwlw95e+2
ZeMLbLq3yqbaxSMK06PwnWFYv5RdD6e2XcNcJX/5fMkLulTF/f8fzCRO0rg4zO4WE+o2eCIu/oix
mUZFpKxjKZyeYsr1rLvrMzO6MSp2sxzSrgogTOACqcKKTPU3K4Wp85qz1rqX0qGVPpbLZ5aP2Pt0
F3web7vWhXOJD2/XVZSPG/18sN8wScOz7f46OYpxM7f76UpTcH/NnQZfXNMJfzKY4UTiuQEmhjDp
rX+eNx5MetB2dOPSsawp/oSJ9weGRjjk0SacyJszDcOhg7265PYbmJn4CJsy90m+BXhr46shNc7R
GjNualMukrUeMyTOw7Qkcjzb2qdogJuaaPO+MttLNGfPYORT+GPJfxhHvura/FCeROPbkcSIibgX
r3NeDXtkb8nbub3OXsUzmwuEQO7e4EXUxco5jFVEToi2B238niocjk6z/CGFRgDEjuqw2fi4IiHW
k0K4XVNSWUWRhLWLu0sfbaZqy14CbJNNCIXhvkbFcydWtPqCgFjreZrfK2wNU0scn7hJQ2lSA71p
ja91NfKHRX/o+KEFJrKA/OKOgQuGBp7ZiQz7EaZmCF5yOQ4OdvsJ8wn+q8nxlZ49qwYJ66+kSBfe
08YM1PirW7bxZRnLh0gRtclCB5WxMGk6rJXQ/lhNeZsTjAcBFiVUsIykaLEVbzjx1pDlEBiwB9eP
854H5RBohHwvJrShnaNy0Bb2f8Bizkbn5CdZAcZZlwdC2w+qyh6MbrIPXsm8ySFAnMRvXIsbjnau
X30STxTRduhtG5jGSfZ2z4vdVLz+JkGhQjdv+8+OkpcB4CPHyNCsmydXFThX6uF5reubkhN1wnp9
QPMfThU7/eHmQQjpRu3d7M33dIWQosVuqCVj2LhrFUo5xbR6pP2BuYBGuKS7k0qLAm10L1WpzWGC
E7CgxISG+HLvgljC7SuY4RFmOqJUKS5Emb2OcGQtSiFgxbzVljnseW/8WS62U/44vUYY3rboEtOJ
cs+RlZLPSwOpygQHHXNlLFPsPRG1DDZtblFkPUt56+rm2lBjvOPR3SDPcbHYs2nvSL8TG+SnlaZL
so09O6atiD5Ki4tMEiFI9HZBKGzpdUKUbHg4Yo5A4OaOxYv/2EXOcqq84hnQfcjL9FNXYjeOI7u8
lJUbRIDbWk/3chm/TVu+Q2n4tFHpWZqr++iGKxXNykJfhSPj+GJuHh0lwhjszq7RooI2lOTboQoD
c6Tjm7rE3Dy6H9RPcqisXsRGVRCz+0JgnZTmlAc93C2g9sln40GPKQvreUqKszbWP9XkvnQeYDdh
n8EPy0AV3LoLFrQsRnPXhss0TXPgaUgaNQKbV/GcJqXK15J9j7G9uQb1bYJqoARy/tUYLoapPy0x
b5DMrbLzOCmqYMrooslZnCRb/V1iWfeMdCcvJuc1J1NeUTC5q2mimiu0/40ZNFVU21cZQRKEGQxf
1WzhLPuSHEsJBeRl0BZFAK+qDZxO+6+F334wHMlVBSXDAh0O8Ux7oK8dNRGXkx+zpgsTUZ/W2H0Z
s4hDZTH8yBkhzc4MUGXYrom62IdyKV972L9x276x1hzDEXWxGsQaEE4C00n1J5jijBKgRv7VpjVl
C/4rpubXMax1P70oCm1B5azlrhzcoxjxAo80WPpOnT0O64F3N9srIGvTtFJOMN8m0wrzdkH0SqYk
hB+4zwesLoVjXLHD2zQWeqep7b5k6X41SYQ/OsreDO6NkmsZfZaD91AWOJjkg25OvU9vKK4KHj6R
x0uRoTFPDUhVGHq76D9LlQ9ORhWXp/gGe+1xwnYAz+aQe9HygBpIdhPPMY3QOZBctN1qyNkgsdOH
c00dJJvjtYyGo2Y3z9JxwHywtgqa2npxRgKTEGG+Le70/dKUDwDieVyu+ueC1zwYMX6AFr0w935S
+LUfF5CItthGyNk6pwowC0rUrcYlOZnxzKpQgxOE4oP/xVOphe1Kn4OkLW4Y46AVKcoq80Vnmt+c
y5mrfM2Ywe6w43Ej40M0w5srOpRw1t8wJP4QeHpoxoXfywR3ds8LYG0GyqzzCHrI1r0lRo/vuW8O
FI43toEgR0fQTvZVcahM3NqrheCErk4oZDcMLsFGQdIMaIv0J9cJbI5eWKjZXtuY4y2vaqBRzsZd
i9d/lHGaQV9F7YFC7NDqp28LZxtbXyQHUAPHrNG2yb0EjDDp02GOzNdU0znF6P48tclDnsLLHVtB
w2JsPIunrOU5gnX8u4oUbIvxmjiYy3FjYLpJriNgPFzrMQd2NRz8JOEeWtb5C8jDxyQiN5y0J8bd
BJF5ctl2DlWgDCvsC9Z8BdSLwomzy8TmJszGjTC5ifF9Xj2gB34sEyiU1hxujUuaiy4DLKLDlsjt
zguOSIJYLSNKpr/k6XWNHDZAQusxsTkoDpji/MiN/5NgJuBDLzuLI8meYYP17FNTFXfL7Ql3SDgy
Xf/Q493FDMCc5WSnxIPr0k6AyOxp2k+10QEqBxRm2otGTDU5RRk3nJd6OYNSEdoKonXj0zJ2jGJq
6Np03qjDq3rAa3+zW51KqKxjyZ905h5k/X8rdKZzPLJJiXQhg7V1jmzTQ/J7+qEtYxaRRLtJpXyY
je1eXDw+cL4jDyYKhZEipr4YzQvvj8nRgGjnQCaD2F515NydHgZl4C7O/ox61vuGM/O5odBGADcm
KvZW3jOoZs8DIetyRrxOq3jEHEQU32TTx5zuuidhD39Hh9dSFvVnEPhfdLG9M4t76NLVb0tIgsy1
5UOb6vBaWLdIDb+yarOLmtIDGL1TTbgE5dWyDqLrgn7mKlny6dbSLRAs+XgftdUOe00Tx3IkRCKU
eqxkRLXdNh/zNtECYrMRzhgRQJPHriHasOMTwCf7kOkt8d6JOyc3VpuaI/c02ui/Axb+ADGQ3M/C
d7lScJAOE+C+vMRxgVGgGkHNpq3g6SAH1I34bC1URrKrA1uGcx3RLUyKtkRa4hd7mk+RgNXvZPZ/
Y0I98oq5qgDxepySNbkw3PI+KYEaitV8r/OMPbbkrbLGPXfwKq99Zk8BAfmXyKp+JVIyZsrytTH/
WhOnr7nVzX1ssdovW4jrLayq81JmvuU5Jb2XxU+8YdnFlqkYem8vVhxUq0PXvNVazgGPGX/XlcWQ
TtfXLvdceGlEaXZsXvogX+a9Hk/vykr40xlFfqrpUSfk0uMEGOy7HOWyHzPvn0YqPNQExoglyWzc
sMV305Fo05waoSkS+2So28syYZOzXEs/9Lg4ImnQyNVmWkDufHxJkub8W44V73D+KafGaoRF67u1
6NZoXw1HeTsdHjMn5fozn5ZfbO8IcAU5K40Z9wF8HH8Ht+HCS4sCrpL9N1bFz5oQvq8q8Un/euDm
2YxAzFuX3tN8wKsD4/gmJvGoW88VJs+gHvI1iIHlLXFqh/YZgUscWp1TWGQlX67ZfueaC9O3w5W+
Sugx5uMck0vB4GUDUk3inWFvaS5TflaFc+Qiv9Tgq862tRyFlvYkLY0xzKcNt0aJU6hAOceD/e7B
wgBa1GrhhBGC7rP8gKmgwSQcPXqpdp6TSIbOqj7cjB1MrmFhbnB//BnsGYuhrZHbX7nbeufqDTii
xYoxUablj4z7Z9Rg/CjQanYT6kesN1isrnkMCCF3jAvAsVdcrx/gvTCQ0cKCFIpAWDOt+BpPSZXq
cG20WzYRGebTZvCGYCHNdjwkJgsa2zGpbeG/OaXNhz7yap+LZr99ULCifIbvN3seL1UM2IN/ic5j
XTj+alO82iSCaII9vXYKFJLVc9gmMe27MxkO0addEEc7DniENYGw+MDyJ5+IB+3BeqMO8+D9q732
xxF48lqzjHjojEFlR89VJD1G/Oi1otfqOq2XdfDkzozVcyuKd5wF6KXCPlXGPJwzHCVOLqiRN9KX
yir9hTeXEuXIjOxulQwUSzFntVsvrgIfBX/uFnknoRhaQYnTAl5fWpfzYlRhowc59anH3k8PTp1N
1qiwAuGlWuL1ZZ0p/Kqj0oVosO+auDqv5J52U/4ZNxgtC96CeZe9eVZ5geBJ44fC6bu6rGPxVHDw
mgfCgzokDoaSYO3Km87oA1J3ppXwUuW4uhIXe7yHu6WjzLBz+9HHSX6Ag3aoMzLDpkxXf+7Kx9Zp
fwxg58FMtIknWX5YHFs/Omnd+20S9X4GLQpw2Vqdi8TkeL4uCl5nS4062/cB76K7NSLG0210i4nd
Z3O0xGwfGa9ejGI80oS2rbxQJqb4V0oivb3BF1oq+V5t1XLL3OHkiDT2boWRh5izSSknNLlMmbaP
uMItbblLQjhgQE/5LN85uBIrs98dr7EYZ9EfR3b9tALzAbSu47eitR5US/5eLuYxptEUsdvYl9Wa
HWJQZzvgWhRyR+iunqCOzZhObiPfs6R4ss/UO0QsBPRr4Zx5ghDubc4xWtJLPHTkLXPCGIo2dEfk
PK/KK5/ZvmtxCehphg44wr13MNtrkMnEtqmLF+rIx/Wo00PHR4ThyMjfTFzSuMwO0ziRD05XNuYF
TWtFqT+qgaLIwfbeuHPTF2uQGg6IlfwZYaR4SRoM0eK1ZDvnR17y3QucPOUbODQ7pIolmOAxY+Jx
bqNnf3sJCkgeOHR6lFZBaxgSs2h/4zLB2SHnF9HQsdLDv8EzyTEcygN4M1rWch62pUmkOkqJJKUp
7mjcYNMAfMG1zWNJhBGn+nQ0UgehEzc65nr2YhkRAAP2NP2+72AAf+3KeodDczVpgmL3vTa7NJL7
1eRkaMXjRRvyYEmIES/DF3LG9Ng3qzhWHOh1/gL3hEMnFACFNzp2IcWYweB4+tF0n6SRoUbl+u88
O8eOfgVfizqeCxmtBb3XHPWhe0IvcDFApje56MUxNb2gdQemMn25DlF9oj4j9quOvXnvglMVM3UN
6MvhwHtjJ6j/fuB16VE7BKy/Lq1HB9A6Yq+O86C+NHryGVOkl8u5O8HdDLIEzG0Hrz2wxProdjg6
+55ph7rVXYoVA3jsDmQGLwJVghZdZp6cPOcGQla+hWp9jOGPBkafGJfa/q4s/C+QH/YOroRz31ph
EtndOY1pLS2MwzLnj5uEWtq9fciXzrpg25qWqcnQJHpg2OhIvLF31oS7IW7i+IWIMbYhMLh/E1Si
Rhc3L8sQDzFWWpaBrDs198Zz32lj4kC/FXVNL4h4/Q4PwjnX3h3NfGsLOmqM3xQ+bb8N/lXRnsot
ul1LGN/OmRLkUOuNO1/115IP6PHAVNoRek3rFZj8Ww/Uh6UOlZd9L3HEh4+dgTMHs57XE1AUk7vX
mhkbdetktEpt/6diCSmS8ctDtBuATRcwpA/eamiB7D0aV+YC7Mo8gQ6ZS9qiEd3xVGYnqNjkKIeB
E72GL5SWgB+Zf7ZD8zKT6X8GDWQix0OKKDXJBYv2HLVLv58mi1Cqrn/YXXEvOkbBitP7HlZ1z5ha
poElGUTrxNBCUl1pKAibrCUmbRb4fukhLTnGHOGUw47Sza9ZwsZ9tQ/bzTfMKcBHeCpEhDAS0LYc
H5bB2lPHdaYDdruPF5cWCBeutC8AAU39es8XJs1+QjYhIT3tjLLnwa+pS6Hit7XkVOHpC0nzhGde
5Y6sFPRtbaWPyT58mcwZ2zA3BkUkMAF72mL1hSveaThR6lb/2cTph4nkUuViD7lzezpUa/KsLL4Z
+rf+eB4nQpg1P8Q+QUdkpHAy2+xgkciZHRKJTQ2DdNwjsHLo5ps61lHOClcs0cUu1b7kaKJz6uHs
nzwDA8Umz+UvpumFY2y1a0vCkcrvhMT02NJcXxiAsZLlXx+lB4fGcH81tlj8mr/GKmlwvnYfrqAN
XqwPBvybucjfUmbhZAQ/Qsp15WPFTAvIhIz1YUisV2fmPzOSpJ+tYa8iAjVNeeBFrIGnlKRRVHUE
CXiPbXPiwkx/nLF+yyz5283af9kmq88cgC+1rvM4bLP+Wq9ltyvHAZdS7eLO1THVQgj2FHMsTzQ8
P0AbYJI+YhPow8l+J0Bx6mIsbErna3BN6NQeo6AkkY9aHTuIKELBr0rs9/gvJXT7tG0+Vq8+cG1v
Ow5TC9yxb+6ZGGRo0Oq8K7x0X3eifzKb9SCoXAvpuGDo12hj1vrHVSTMkCsbWMWwv8N+i4S5hrbR
hpiVUIynmL57Jj+bmX1ny4tlfRlO83duXPysGuJNPh5aL/lTZlibTD0PWX+/j2OJqZlz4uxh6nYu
rFI+s1iEVWK+Z3wL0O0Z8JAjfUY/7vD2PWNxiAhBgr/kfDfFjOWTsslAiOSV2G4I6tXiKD22B8fE
K0evAUnsRgR5+9Qr/aw0HZqti/5gasnw6GH5TCLBEw/b0IQmeJI2iwFVcANpDjYMPblRwZnuRkfR
uxYzPAq6Xw7CRFhM5ZSd86LjxkOoH3i8FmbFnZP3iO6OJXxwUund7VIsApxARtQQEPQMoiXO5sBt
Xfde96aBkEVew2Fqd5qWmdHuauBUlDlYzpdJtO0/7It7vuIW3yvX/pLPX+5g1gcD7Gxmmu3BGjOC
+NuWw2H/c5ja3Dob5fQ8C42YFSVru1oRrY3G5UodFfoGGSEmRAnrKMU/7hDn/zaW9NlaWuRpBepu
QFjkwbpve9aKGTteL3/cztWYWv+bEwwgkteoyIiYtaXGSZRCCVxa7mZVHN7S2Pq0tRS6QUFhX05v
VEoubnBYtgA/HXjJgrL7q7MOZz/PssIqTssUYR4QhE4U8wvHBLz8LYsqBODoBRpytCu12Ds1fC+9
paM56QS6omo85xJ3BTUe+IC23xSTFWwbAUAF89vcuRlRRuZV0r9P+rYQ4ks8OtRs4A9K1LlJ59Dw
Cj6HhmOSTOP23HPoc2R6APna7B4K3XmvtLS+gBmr/POgONBC1LRCPTMfhypdqXpOSTdb362j/ZNR
y8+r7Xe4XtjUM1xlhKVKId0HsbCdUvEj+NYc12/7CoiEZ5rkr+m59HjLjC76elmeWowJQS5Nip0y
WunjGuKmXC+dgS25A/VONQY7F812fhuL8c9tyNev1R85Gieqw5A43GE8pGN2jyNWalNJGtKyzQcG
WVg8eMGwlGJUxnH+0bgNM6Snlezu5wp7C9Yb3vHYoWh7gByMkfHXcDiqLqbLxz9SnbMWXP3E5OEr
GDuqmu/K+kcpAQu2yaKvoGF3BMwauPvVHHWEAOC+fsyuHBnTHqklaxAErfVqRfNLPrBVmcvsOljU
Jdbi3qyExluPp6pu6++aq6f7ucejNk9vXjyGs5Y8zDMldKZd7VkF4UXLXtwlwWBJhiWULfaGtLZQ
2xUvMzT13GeGyFKMalqHMFflsHnfdIGThGyJ7jeu+QXok3/dykiWeaMVzBNOOOgDvIrKjpIyutwZ
lCq/IltGb5jQ6BTECLNgyE8h4weIMTg7WLKt0XTQ9XnaiZgloTUv2c60I3JDlXW0SascVsN5GCfG
AqcW6Yk463TuTOvJ1bB9qci8eVhoX+zOsgMk1Tlo0g6n3jQ2+54eKS7ahq2xBNkc5ezsNSt9HGRv
X1pskqmBSceKoMCZRdk/rWa9FZNlRKkoRBEzBEwkFjQ2p/ru+9WCt9S4V+pz3KeknsBRzNq97+aP
0SWEJzRwbYonJQ4C4xK5JYTzNcGeH2HWSFZkbdAuKG4a8EY5jag9I01VdtpXB6i2WG+x6/6NnBpb
Q1f3GJtiWrUcT7JjWslF9O1JgC6iaFIlvxCFc6I9mDgrC1jV0tBYnmbm2zIWANQIyP+fxQ8BeLwu
aWX7UQoPpFj7B7Oe3ae2MZ9pPFLvQp93hmytP6YpzzKW5Q2W8ZeWkfjgLAebsnP1nZARJrgpGygl
Gsn3ivI31QHa1wRj1aLY/RGq2a3WzIDdz2l2KNAOZ8cpAhwYxpu9iPcJTO7sU3fEqRAYzksGceCE
zIxSORw9c5zDWEPaltGQ3LK448wZJ6HtaM3fJOIbW834xu7BOlrjeO8mlfOb5K8GKQRzLDZnrYuu
VesNQd737XfNsZvDLZBu/dGCCvE0SwmdY+onSNmdxbLBysd9SzoD+ojGVyJqzkqOhgTNIyPZkc1h
NESS2wHYqe7VZPBAL6vqMq7mxVhyeaQH0fVFbt0bt3afdSvqH9LMCo3KECxWUzR2s+rPtP2gFhCl
OZtF/TVgt3qq8EKQ8GwfMcD+EwWHZM6HzOGu0T6mvH98LFRjAHiNmJS5hmio8YkgnhcMGAhO9uh8
K82J7wlAwUBvK33f40i8AgMKoe4KBCJ+2Zy9S5ddHEJQPnO895D//69FxeDKVJnEIbxB43/Uncdy
41y6Zd+lx43qA3NgBt0DelKUKO8miEylEt7jHJin7wVm1a2/qm/ciDvsiUJKUUyJhPnM3mvfutr2
t0ExeGBOsQqOzAOesk7P7JsWUTGoMWd6cq3hC1E2OtMmeQ1bZdzVCVhnZwZEI0P/bggwwrlWUd1Z
grvoVD36LhyjXlNqJMkB0wXOoqo/lE7r3NkLGMhJ6jdh98U+D5VzZ1glGti+fjNb+USIFWWB0T3O
UQxtz2K+6Sdmvs/RPr1Znf0wTv3ZaNL2MBIFfD+Ta1f45Z0VjzYLUt6pesBwMKe+t3d9LDky/Gby
8N1PmfEyOgIWCkrZLenw2JXDZn5Eu/dIvTa9OICTwDfFZnSy/UDeFLPg6iCQSfSsiE8SNi5TIQY4
Tue3l8KbWeDKJPkZte0lLqONjQbjLY1wqWRTOr/KhNMnjLv0KSEPYMvEJLiUSsiddto73y2GG88v
qUq9tv0UQX/Qway+J9nuPelxWJb5XV9o/YxMVq5dg+gIh66ji8bgEg6D9xAwgDGm5uH6hbLR4cEj
vlRB8Rx3mX7igq+fOhtzGryt4wA2hoTnCVnlPz6YKXVJmp+yDJj/ZMfZJUKRc8CVNrJJAlRk6ehW
8lsfY8F5dz35pEPuQuk4N6iC7TsjgB3851zpvOZYcg3A1OjC8ZlSz7sdSBxGWTfdk4Y4nut43jsY
OaNNz8IB132ODnpbY68DcLf4CEpZnw0AdfkIy4ebZRHAYPu3T5kh36RVB7verhkt+Kt+ZPsCBPtj
NuhJU3vkZgisHv5Zrh5VC3G/etLagGnpEp+YFohEVXmJfAS1BUJZP3Esoq6H+7QDy0c+EJ7W+Sug
LrWQVpo0FCtPug36TPbDBQp5Y2bi5/jHcGZh4JTxMwL6u5xZN1zZjV36DwYSa5gj3MQEgy+Kj8Lc
i4S6TQ/8GyijZRDTbfnLeoKNmv5QL2h8LD/5KnJCBKDezwElJEcm1BU7wkbVgwiMBYC4EtQD+wKu
tTkBLPAjpINqHR1NTDj00hvgxM1T95mlKReQLFl0XT9i+WjRid8k2nhRPmb2V2wcO02TJ4z+Dbz9
agBqG9R3IoDY4pehQ3f0ewiT6I3MWVTt9pZDoziEXYwcul/mi22YvDiksm1ddLuWZ3U33FTB1kXF
gXkq5wlYEV8NbG7VtL/+hB/h5lxMduXp+nXugPytZHaAtLY0EA6p1bY5kGuADeWE8wHVlAfoJmak
PmcVIpQea47MQC92fcVl1GfA6bjcN6Q5bv75jetnfz5c9e15+OlChjjOBXQ1p6rUEX6mYP4gu4kS
Nfaa0/Uzk1iJVVxrjk1ctifVMMYxUEmQZ7p8ysWI6eEnlv/kri0iIJNseAaZ+Ht3avdUzvVRE/21
8aVDSxj7dnmikihPFsuTfdpY+4G8l8MM8a4meYzSqPkcDez9GZXVRKeF4OSgAOTnLlXiyIiQFyNb
h1l9U0WFQvXe7FtjIGkiwyTBandlSFZg2PYbhYUH/mW4Qw+1txeAQnaMIv2UOQB6lp9jOr0vFuhi
Ws8fpjWAv2XDNHZIfSJB/xTnr5C+2DAgcPZyp9w1egKSNll6XRRoDmwLLWlVH7wuYEZbpUzFil+l
ip606X87KBuyEDEV2REcvmmVQO7KblkgmccudT9bVz3kXctkkAO5pNFl/AWQBRunofBt0an+KPPx
hJcbG/xTyA0ROW9/4wiNoHbufxfjfDu064ZNNuwTM9v0MznwIwndHGtoRkIiXXz2DUY/I5qaXyeL
Ki+enZ2lKFmr7NGaHAoS10Ef9E7IMGaqkRVu41J80d55hfy8enZcSI8lwbfa32dxTQs5xxeTaeJ+
yMgqr9QdSlU1qnaTWb3ciWTetdYb499hBUT61q9MdHfiNbb7b4z3lyHvdtgjEAjG5idYWS5NbHel
p++hbD6Z7mLkjKpTmntfMDKPXow7wLTJ+Mtx7bJ3Xc1o7m2gg5U82+8tXAvdTVvkLGqF0teBqa0/
GmN8ZL35LuMWZ29aMr3GdkGFHt2WHgBo008qpow8a1zEsJyRH/np0VL30oSO5SMjXxUoXzBq0Ame
fD9/ZG/+QPvMtCqTn46LDyfaEZG68xY2jhQtHKr5jVf91isgasFnTIK1eKy44aKsUXX37jn1nl6E
usEAOl2C2zVAtSYBA4CKfXeU32fwtIlMIG6TFiJM65v3OWPAPaT4+wYoBr5t6DVGpzMGOOxf6QiI
0f1GdnBvaHr7pDgubvM16i5pLuVE9R5EiICmPYg2vXIm9C026UasdkrI+VyE2YLBdOYCJ9AuDah5
BzncO41+Bq8KvSCsf46u3e9zl0Flmd50E+DoJCBAQybGJQzPIo+ItjD8JcVZK5asyCQJLqlXmk4G
0RT3A9EEv4e6ZnKTvjQDM/ekBdpcsQ+D5f0r4IpVDdBhO0rHqkLGaUXijFtx9NmmQ/HwfL0PBZ4b
Yw5O3LFZkljEk5i/NNvbC139z2mu9B7pfwXqC0c9Vx06TEK+7Lq5KyUqXLfUOOyMASBh3z5iUYem
P42KhsrG95MqZlFJTctl+hQr0r6VRnCn8BuwKWZa3zTVCZTgsIoql+AfpegmUNj4vsKc4Ldch5+A
88GAaSqWyAQkhf4DuRmvaYKBOmYKsPKZ/q65WaHcdsZDq5XeDBW6/Xi+93V+mKYWH3AY71BtGpss
BSrDPuHiVckL9CrcXb/mGaVXXHMDhPX1GlVfTe6/ST2OB7Qu3cbJfWfXLTcsAqXOUBEHEdwKN3up
c36/ELTeKh4hDLowZXLP/w7NAI5Cv2uUUa+RBDJHkzD18eskQ7APIkjqXpAwb14KKlBYTA3Kxc96
4Zl+5r7/wzKLC8v8B3dQv9ojaBUq6ezSTw16xeGA9q5jISV/UKRxOQ+bo8ymd4cLqj+rzTwl/Dqg
6UQ2ffTTLm7EvIVAGOA94Sh3bbYTpgFwohEfdcszul1r7xt5U1sxh+cov2oiH/WCYZJ4YUq3hawb
fZI/w+SgH04jgdjMHj6bxt9M04KAmNyDHszXUBeX5RJozHhIK+txZDvppQJL71W2Xr8Xdn3CRX3v
DohWiRLhrDB+GNlNIN1nEfhvZlcjtfMZ+lCFmRPRxCV+01o9qQJZcYYjgYn0DIPZM9Ef9f6tndAE
uf131ru3PVZ7uEUz2oCWUBOzYvldlvocufrWVbgYChLT8bF1rXlXokMVRUXOahXs6tTde00G8N2O
HvG/7GeVvCxpBULZIHiOBYyZITnzmt/Loj5wVpybrnsfFtZMKs5jSRJW4nwpqr5Fk1ZKtpVUoda6
FgjnsX6IpKJd9aCJTFP3ZPvGtz1QsCvrNZw/RFQew74ElS+2WT9AgO0hGuQuhhL2NCuaonvjeZDa
4tzliEH6gs8DOXil631Xe1+WDJ7nhAMw88HkdfgDuuCSxs2J/fsv156j9RzBATB0/xDEgs3FwlUs
Z/NX6rDf8dmGcDmxzZMjiuxIiuM2ieONSLPq2KZ+SxHk4fr07QiNm1vcdalBtCNzqa015AxpbKs5
jUif/nyIli/jST+yx3jCwL8M+8t+MxLHibkEQ1/jo/XpS8i41wJpXAopZEBcq6+fSjxnI3vtXYYy
w4tHvYnSHvAibBj2SaTSnZzlQxJiNie6EzM7oa1909wMLIk4r7ElOCa/VikU7QOC1dP1Q24hR+l5
r1jrURpmSUjR0gGQm/zwhFMS1ZODZgoQ55pPmtP1g7DQiWVdoBEayUtRG3fkD684ldJtm1XvbadJ
usVK0TRED8bVKbDcr3oerUMvWviArXQ2rWYEDnN5IyobraIFWKYn+XjZc0Vh/KxMh267oBWMm3df
oBmkuAOCLO0vAo2PVJnvdtE/BTZVAWkTxiObGSL/MkZr4aTibawDGxhcuujh8BRZOLbejZzLaRch
7oWjb3k7mARvWOGZLXI18sb80jG6YgYZn8iLp5Zxh8caBBfFLDjY+uwPs4eInF2gb79YKqkehI81
uuTenuLFD4yZGbfzOs9MB9NxiNdEvh3dPPhAgE6iY3wOywyXDhewCJHODrUMYlx4G1R3sxO0JAkJ
fgbyubCKoxvY53FmXO3QM3OpvRkH/1Z2wXO4uLA64BfTkFI9+OomDY3vLrIIC/hloiwGz3+MHY09
fx1j2SsDOM2VTPZx79y6w/Rl2uYrA91fkurIUwPSlMbZY1jeG8ahTRSm4FY9zaVN62anh9GKJyZM
QIeh4q4djnV8Z8DeGHLGYxvsjLF/n2iueKu5EnIT2jo5Zsh2TI5YwYJta+EK4W8hL4jrY9Qc4rh8
CWL2hUU3sv5r93CV2U+NHJShwWiOK+tGh/w1ky3OdeXeQfVHJKIww5Jq/LszyzevouPilgLnO+gi
DjAuLmS+jCOluKuG7BZc07M7PUqPd0RQDSgfOLHZNSzoXp256TBgOFAMhc1TUdB7pTHS8g9fbo7Y
aHRS9NNed6596W+0ro5GGicnLA4ls3RKQSJ3pZIMcoYBKTIEKejF7LM3amyfhv6cBknx0o7jvjHt
V4it2NrZCia3gyzZ5fIfOFn0U020g8CsFEBGZKlmUmw0hhhu7QjGhnIro/nTY+yEpB3xkIkup6p9
9oHY1phDre0GVUzf6lVNljxqBf1U5URKRmxv5qh17zJtgO+jWpdA/SfcSmh7yHp12dCiPhNbo2X9
doMnfBFVoJ0xGX01Bj6MJgFMXYnoXKfOnex+mYkiUlMgac/7H6qlfzAIYV1pEWxNWz5Gjv0iU/47
pniZ1+Ax7p1zIL2nHjfJvi8xDfb9L3bQzy5Sqo1l8StFrcF+yP45OcR1pe4d2avsVWpytzMWMA4L
NwcCc/OjYXS0whX+ORb0ZWH+ALR3787lJiPIHWoUQJZB5q8zaEQs+xbLS45ESaUWTwh8HTMa7vTk
QLPGipOPDdO5qtqXJo0RtvvTbBjlxqsLmvVBHO3O2YVhMD0TDU+CtBHeVtPwhDP8MS1ACTbtr54c
XNzYFASz5ndWMBfBG2G3UO/AMxAzBNa30jFjRIM9pmnxjrHd6vZmmd2VdjScjKF6DpP4bRy8dJtK
fc/YoD1IMGudbHB/GjYwg5GgF8Yzd058afuMOs1quF3W5SfK6s/JZwtjS36FugEDqJZifRllEfVj
bnyLAiSdyTZeMkesjhd6VjWZFEUCMi7j9bFJT5sdytyWZR6KCGNfFeR0WHIcUMYbd4nfbtwZdwuK
K+fGmXxjpxNiCYyYm7TXHMBQMIGteyAS5GjzMvsl4Zisgx3FVAMZgqh+wEJ71zOtemsO+Gft/JYL
LwEFSUHFOoT2Cah6OdI0xhQgdoMpKrXpTh3pfPhGdwTlifxYs+z2hQXCEDzvJhXkJDFguxjF66C7
gHkdrWqGIFz24wNoYjIHrAScUMLKbWi872qCZYFE67tv1Q0Ve7O+hoktqWeElf1LZtfXP1LQ/kR4
/ceX/+d5QWYU/xqNdk35+udDbpMvZv/V7/6/fNT+/5/QNUkc2v/6R5TZhvS3v2e1LaFx//t/rKu8
Kn4mP/4aurb8xJ/QNcN1/+bDj2XW5LHU8nzzP1LXiI74GxO6QDhcI/9876+xa7Zv4y91he+5SLz+
GbtmOH+zLJ8kZ2LALQscpGf/d3LXLJ7pL6lrUkoXMYTtCd+W/BJS8KvXXz8eUVWT0mb+T4CsMMEM
CKvJ2M9Ej3ZbAUbtTVUy3APqr/bJVCcfJToaP5X9DyxwbNA6yz22rVAXEIPqAizI2TMJuM8gDT1Z
XfE9TamzVrVNokPXR0db5P5tfKMicuyjgfkrdwlk37Zqm51l1OE6hQX1J/zvXw7WvwbKmfL/+cMC
/hqXF146NpwG91//MNd3nRAffrrDZw1wqxMPOra/pyRz95k/sB1ozfahII00TZBQZmfmxM1XpZ3H
ymGRUoqri2e2Dn85OP6TnLvl/f7X19szXVfaQjpe4Ji2/++v96KyEiU8e19PJvvTEeQq2ZUNC6Cb
lpBYkhADLpqNhOie0KGv0eqLD3tS4Eyj8fhf/za+/W8vk2vz4ggS/2zbMyVT+Ov3//L+N4MfT52N
xG+q2m4r8U3DNnwOO5uVaYYDM23Foayy8mwxM9zYHYYIQDPNkYrqsUncyto02O/g2yTzuZVYFYhw
rm5KDEcl1pLz9Zs6ldndkE/H2RqGE6y8kIhlGDNmbDu7VnbhrZhaczNZwkVl6QS314fMo4oOcva+
epqEeUWk5j0g4v54/YHrw2zZ/3lKZ3nKPw+7fqNj6kxYESOZ6zNZA24tmBnjbjSlhdijX/wXlJNB
kXrHiAShaUPIl30LLck4sfnd/XmIjlJEc7oGYsM3//xs1VlbFWKcCaO6oYhbntBJcBFP00i68j//
kQUIYAI2B9cfHvpKHhPPPkNHoNGREWV/NEkHt9XydaAZsWFa8ddhpZgSLB+WTB4v0ywPl6+u/26m
2d+/CaYx2zhe+COKoh9FCxmfQGbQB41TQJeG0nr9t5JaA2FvJlg2K7pBj6ExwUk8+vpBRbBsLT0d
r/9exR7IFyAku+s3/+2xreGJs45/hr6FXLEjk5CRAsQxDIPrPuadVqEpNj2Oeux+7oTvP5T+7bR8
iIMIOTxtUtM3an/99yJh2do1HVqq5RGZwuRStFa2cz3Y1AWpE5t4/N02Qq2ragJDHqY/0mEGSg44
GcuAX75CIJs3VHJ4LTRmSqPBaTMRjEd0WBrcRWynrSYnlKn+BtMvtzUXmu04sKgsOeCYVoGvaGs6
SAKmxr0pWGIPvHhrn8yPoKkYR5c91b3hIqoxirMVjBRRjvdQlNN4btE+7zryofCcR9G2SFjj5P2C
tcnY65ArK9aFRDTEi3nnchVfu3WdnSd/SFaTATsdRVeIXCZ6YCcaovtZNvPt3smHM8tJRlvLOr2J
olP5ZKfeeypHmk5izdgFh+26ImkCpVa3AoHEHK0zv5MRr6aX9IREMSVrdP3upYSKmMZHvsnMYhcI
dfJVj/832g0NjGgHWELYGtFxktWOc/2p6B3a3JQiHzbsqUaMu1Y9o+0mZIwXJ/0N+ASEwUC+O9D8
qC+/snh4csnUGRrBNaqbGKxKjqZwWjfkMu/dBuW0RYwzE5XyxrReQOJvgegAYRxvx1R0h0xBCY9Z
tuG729ZZUrAzVTceSGA7wHjc8w6tKp+FcfWymKib8cmyefblzNkCLKZ0W9Igot9CAr1rbfkVibHd
JuMq7iO40qiB91EHVRztW4nmU+uRNMj8vTKHs8HsiaGl3JblB1eNT1qBrzlcsttySjgLb/n19eXG
8VqPLn8HcOvOE/ejp8nBiB9tL3yYFcrSlMQmr7l3bX2TpMWltJpbGy0YpWx1CYlJpExGB63AZGya
kbFkshhXwSxh/gkfUCfHe2+4Ckw69Hnyu+3VPjZsbAW1MjYBX+Lnqcnx8L51EORHjdaxYYC+ykZk
KsJJy21Ag2WAS6AChDNujqj5jCY6gMYALliTgmTDqmos5gsg/MY+wmnt+3eVt208GqixhxfNpuAw
gf7kuKV5Y1VTp7EPPmDIYNtE+4yl+IbR8kfLqOPQejDnwJ5mfS+esFPcNxYEY4ocnLbkfuyMx2lC
E0ZHUB7ZZe4iEBH7zhVby1XRqXZ4m+AQQD63mOMZOwFN6Yym5hAnntp3gZcRw0k3RCsxNt78GSed
Xllz9TaQGQCyk+CikHizPK02kSRULGYrBprfr9n4Tcu4ON5Yc2veZ0nSAvo4tQ4GFCStxXMWiAuX
/eqjiE9t41SnDlHajm4JZzwWds/HBOj3wUEM4ODLojtdP3gt6U2renCxW0dYYt0O+SzDG97466dx
ZfE1sa87N5M49H2+cf23kGB6cv8iCBuNFDsAYN1CAfv7hyjw/vrl9RuW5DrUECSZ1dNxqvNXxGoX
LPafhpVfgEpP69rlNJ9wi3HS+2QZTC36YpRKoT44E2WYM98yVX43U2KmpwLXGnc5SzBDsITmLm0+
wNN210yRsm2aTLumt82Nc9u7PUE2KXuUUT6GA7tqXNW0fGgkB7rEpGK+bRb4RhLEZObIzIHuZNiw
h19nkHMIGSKTjyWbwX5s2sf1lBJgQXNSHYBAkV2VZ8mL18HrSsPxAG8s2wKgu9ja/EgsxmZGy1R5
IoyntJ9D7gCbyo9C6PvqnOlkO0JR2Cq7PGgx3ft9A67IeWM0+7tFqCDM9Enm4W8ybdDPADnKPcip
Ot1lNUexxmOX1vYiil804amCeKgeyrR7K7OBaAQ89bhJPWOTatZ2YUJ4E0GBBQToLSHW99w0+V8Z
bwlAMQh6bhKfvAjP8I+TEdzbGHMRTtswVtR9veADij4DR+KZ62kEWVXm7BbT3noS4dMoAPQAxliL
qn13GLSvoNlap7S1fpFN6Xqs+DWvKhBZog4seao31zcsMOxkazfGkbhbmBAVBlvSh1mOmRrEbIlz
xKCuolUt7/DDnG3uoEbyIw36m7FfIOhsd+lG1YzOqv1qaN65XK1iFhutFg904olbnoOcMADIcO3K
DqytjfoLvaasdxXRwkZUg0O31YfKQEcguOLp/fu2bVpuBCRu0kzchn0Bo2lETF1+BPrWNMHYK6xk
jm8+eMKNVk3X3TRk5UkDXl4zF2cw9O+JrZ+KMjvl+XiRw7LZZILKDrQZykMWuMcKYp+f4WPyIY1C
/tNbksAeA2/6rjTSeL+cL+3gPIDque+jCYhB2NzmLeDQjvshU7Mn3dk3QlubTJNvapf9e1oD3MVM
O4QUgia3n40ltl3j/y4YDR2M8DC7ULlzN+c2akCnr/sJrwiZWjIa8k3acUgbIQLk2d2GQx+DQJu/
rB4IXMnKykcB4QMTh/djwpSKvuYa9nxtAGXz4X8AGI4ueLT7UwtxM6zpdOCUsuUUk7dqiJwlvWh+
KYRq1x1DnDxufs7sHQ5T7YIfHjV4NExZkozNVVxM5wzY1YbBtKgZWKOD4I1gwSWi9jcmHxuKIISf
726uwc574Ac4gOq9HNuLMS2TkRAfU5cvsxUrPYUaQIM76/d8Gl4sI3rTdXvyMdagA8DJCDjo0YLk
alo2qV+18xrn2l/3TUGyduuyHOUog5i3Keb8nKQIQo3KWjto/FaWNuxNjiejX5YUDOIsqot06H7b
LbYuFAp+Gd9Xk/rWI8Py1Ckf41GeU5WDDPTDi5/fawZsa2MKuS3D3KibmPReMJtrEP+lMgGEoZCd
I7aoEcs/H//VVk9BjcltH4MkrhwuVxZ8nLNgnWTNjkRU2m6mEVaY1aKDhwFXkG5AcsLkvFWhyTxL
t84qmL2DCT4Kkxl80zZmx1o08XnuCFCQWP9Ze+CA1fplmGxvL7gIm8prT0JnS2i2/CBO+aaP0GK7
KfDvNnD6dbBVdfM+R9a2ECkDrDEh1wRsAK6tGEkHt4hxHbi4X+hwBEfSVkUoxdG0xsQ/oZtHKHQI
kv6FpO4vM/Oeq5LZsMfStHcufpawWMFZbGTC26ues1cEv/IpuI9S/9v0Ed040sA0GQQ3XiQfbCv7
XYTw/ca0u6mDptuSD8656eSbmlcOAONdkwP2iUdEszoFukLWJd1SOmFULqnt65cQ5N9E5N26n0cu
7dB6vYwgVz8qgE7mIF0l74cTEUPFJP6WVcdzQxQsAc2lB3zXJ4vkGCTQaKB3lKh38IgxqoeqURHd
4AZvRlg/pGbza1o0KsJKixkNGpqVIs088soU4gQ/HQjvvX5K9jjCH3N5wPVRf37g+rO2LnzihZZv
QXPhUQEA6VTfgWg+Af1dB4F3lKXHKp11eemAnUFA57K9buQI6TcI7mITXu3kAF2mUY2Tpeswum9i
ylCgI0PPyuLT7CSg/cw7g8t2V2Wfgv3wcEAiMKLkQLVLvPIO9hFGgebdVpjzjM78KgPjTPBctk4R
73KBJWh60UBRQMGRRFUdbFxWaasInJxdmwZpghA21eJxXLS5JDnhgdM4zK3fRrK3S/OFKdIG4CgR
CHiWqg44ARDvGHXjbtBBvUaD6BsmIrFq5j49NXobGO5ujJEqM3Q/1INN6glwrYCAXrwqlCtdBscC
lISqvYVSyf6haZ4KwPaIm6a9ns1nTePmqIkwUwgvgXEXwZeVQ8ud1zfuGgRSA7FaRC8buE2wNaLo
XU+5fe4tCBLWrL7EhGSELfYOT8zNRHGwDvAymRZDWjNG2Y8mEKEicVdeDWItLbwLfzaCBZAWJ+U7
KJmGoNoWvEONTuvNxL4eozCuq1WUC5NcMXYfNLZIeWeNsBvJCvR2pNTLJrIbxwhzAXlIszeC0K6M
HcOXTSszFCZWRxIWNLiVEBYxV56menKbgzZHe++UKH5i8Bh5aD/UXv7E0WtO6ba3eqgQA9ZFzAMW
1WgPJyTFJedFN4o1SZ91r6opwfLlxTPHaAwVvrjUDcWgQ5wANWrrHE04SV3o7FQeXJo4Rc2RNd/X
barZGn/dprJ2e9RFRIJKPjznnbWvW12wpYi/dMYuztbGTrnPLQy9TWBF3UrMOCiqRftqJzAEwkKv
qV4L6N76fSnCaiTdVIvuTghGBbUyP5wOBB+eh51rDu+B3b2FKfQPnIYZ95a8OV33uVYDwsmMgdki
qVfH5SipKwib6FLJeea82ySKwOZ8mNDLmDhr6yF9sLAFYkCX9H48T83uYQRlRVZy9XsYonhDEecB
qyYFgTVOTlkFU2Q61RKZK5CHDJe7gu9KQ33S+AcMUS+dwM+Kw4AhJcQ3TARFKT41xDg0reqDMSVU
gQjYYBEctT+AXGvOntsf0vwBiUMHrhN4dijNW9scve0QzvvRd5GII660uvmrY9y+xw1ssvKtttNd
m45PajhlRMiQIEdoms6tl5bsE8sJa5wgjlhlbvhKoivBKMulNU6yiWhwgHZs0Z7ze9VOXHg9i/B4
giF7XewbhXpO5NMPQ5p7hVgGGa+7kHzJQgqc303u0oSj+LYNQPFeipGFtvIBUZFLZpdVfqmhVrco
YF5nP/00g0OX2+JG2hIsm0hedA07I24usR7tTegan32Alwu882+CMOEp+zPOcb9+SgtOByW484/G
TwABr7ZsLyiQ4H8AWE97vCqQPSBxmQH54/okyTZqXfO1zkHWe9wbUoWqwRWpibkEF7ePS4YbyMhV
RdyJ9gnJEFItkD9rpp/mirDhoeRqo1BqVco5jjl8EBieBhtySvxqgHoxoOaJoddEBSk0OppOxRS/
ZJka13TKEdjCV9ZIRz/M83M1ArpUxcFOQhOaBtT6yjNpBP0GQGId4I8J2GrLBh9uhV5ulggGkw0i
fvVUj2KlGMWvMlsfG5MVassfwmGGQ4NdUdhN69gbyVeQ1o2HqwhvE4Tr0ib1LXadaaON5LmxSDuc
sw5mpDdsOTtgIaafqk92QrlA5RVwfqdJf6btIHeyd7k+dU1BsYa1Yk4AY1iLWTCE6UwTYt7UxXQ3
EqQE2EpA2gphwjhIs4jh7sSBwbmxG0pt7TPjqW1VSuzsD18xqy8UFpgojbptF/odqnrGEcDYEKst
W6Wi70549dlwFtuiwngnxvSIAhiHqqdS9FnRurXGnWXbza4OOdSyuDlLMB0QNVGVkKirhHsbmxx/
SgpW52RLqJ8okUkf12a6NxgnMM+nyQnG8RT6ckJdyiYdIGGsMMskHctGkUUWVInHwC7GtS8RiLZu
T5s4H8oEZ2bh1vzRSy1lUyFt28kMd8tszjFwnbpTsXZg8u1S74B3h2YKF+1m0NMh6OPNBGF+N7bR
L2oy7pOlfA7CgOVDarKdBkMsyNHN7Rx5QkRsQQVhaZxJpbPd9xhsG/dHZk2dF1LUilUSE9wX1NjS
w6zi2DPznHFwh21sJtE8xDcOLrFbBXISOxQtJGODTJtbUtdnkEsHzp52HzsKty6bbvSf5+EnO9Kt
zOtTJ7gZForAdOX8sCMC0vp610MGY6fK/jFCF3jHjOtHZ7XpVrW49VnN/GxnazwJ50irg9IvR2fJ
7vBmTKNjxnRorwlRLomgRzRhPPjujOeasC/e8lUL1lwsg8ASYBJpSKNYC0MkxOECDABgx1BziY1B
v7EGU/TLgkavTRY7SfVq5Q6dpcCwB3p3I4qYybASb1KlPyaoHdgfwNYWzktNqOdKW565ixLWzWkG
xtpt4Ba25DwGVJZ7TxUgJYGr6Sb5VRnSPViMif0BtDNaR0ia0YvVEpfh1SMMAaKNtPFlti9JbNOj
LjmTlj+eZz39ZP+Kb2/AY7kUP4OPzzPKMHvUX4I4OmoY/9H3U2wQNct9y+qPuH2si9TDbnaea6E7
VFugCOrwOR3rdusVw6GJI5ISqoAZZ8h4kiOWU0hM6SlyPK4cHbeTOB1IH+uQWLXEoXom4FTGgquh
RxnoLfYgFI2rLGMn0DW/SjPfjLWzyd16vMWhSeZSFBPcmUw202KQwZypF9AvjD/cA3dGjiLbNiks
zAN+aCxlWn/UBRIiL2pfS1OnJxXE46UOAWvJzms3hqUfDdF8mRI1KwAaDaO+l5N1LqwOnVBJzqQl
d7GrmcIxREF+SyaSd3G7+ewTi2Sp8ldX49yx4+aIDpgyFkypU8PQyXOi8tR0rnBTuYu1zppmd0/E
9h3HbE1gTBHvNDUjp113FK58hBo9zVN2I7y4Xlu0lQZn2zZkerNquQ9slSfH42SPqAIj8uaJGct9
bu5mcOcWysfEWH309YDyDOaT5TLTnEMz2y99gknU7aNTTRg02YTlOYkIhfc+lma1Fj72mADXKEGI
5XjIuIxy0l2cIOw2RY102B1+xszDOMctrrAus4Wm/+lOZrdFVrD2HVpuk70gvRV3lGVYjUDom4yY
4kEYcPkTghaWQKpCBods5BIgZPc6WBYgr5YWNhHdF2Nrbue2eCuyLNk29AEMR+mSImM5c6jxQ7xZ
KEDYSqj6SY0f2NIJJv+/NJ1ZU+PIukV/kSI0D6+eZxtjMPCiqIJCmZrnlPTrz1LfuC8nij7VDdhW
5jfsvXbgI5woCy4+x9qPOodO7n35oOeY88f9tk/bYzRa5PaNOEi99MrtiRbdRvcCd4bfslbvsTnH
9JGjtfJxBssQWnhWwoAAtggyu862JTXaMje7Q2AwNa2xsjhMtyoXiF8PncyVGHpHHWRGrDL0CdnJ
ZVO00Mn4WaDf2tga1qSwCra6lR5iDA0y+Exlh0cm9taCbFuYbxQecmTIJdQGsm5/GtCJL2oPyjvD
E4uB4I4L8jMJ2ZrEcMSi7ovTpWZWGpEiE1XfgZNfY2Dm0NvI2266aIMx0lmy2cTFP0EAbKdLRTlE
8ww3UYHLQ+HdzubytYgqDNg2rKmp7OkSSQ4aiV1ZkB5nE78b7FtE7LskpHVIUUfOL50DPSQInW8n
4SgV+r2tB2fGOlHzzTIa3NyYE0PFcJ4725vsT5HiNBkSl2A1nw6G8G1IxwaxF3HE3eBP9YrGQSxA
wy5ogaC3MT4LMGIiDfOxgSTRo1Czo2GU2J2GCnwrQuwybRgtEIGV5ymafSGPRcpcJOcSYaPOUsdF
iemIeAcknjSanKIo4XVuGrAsaT6mG+weXE+jcR/IYGAqqy1bVJngxeHC1gWlJvssLxsB5boF9UpH
cWbo7FnjC2SFftOQRW1PWrhOpvDN48lYMsPHyoZuJq35qTO8sk2Gsaljn6k0LVpB9sTbUTefZVn/
iUp4LpgFTGi4R68WzJYrKlT8tARV2J8dRNOKlD7fSuGnyPikvq00whqKnYhIQowDJQNeyR1ThJiH
K76Z0sHsudaOAPR+n88f06QtlgllpKv1B+lWV5AiR5CDO6tnAShzG9JazvSHAEpk9l+DDRAp9K/5
iGB3qq5FxcxwFv9C7EtyBv9GaRsrjdhQWZnl2smzp0jytW0h/q53Ydb85Gl6j+v+WOMArbJ4hXkM
/3ABY85LxJeu109d28YFM9OJtE04HdpP6NZyp4zgX1KV9YrOu9H/yvh9qom4rnzxbZnWL7faEfQR
oMP4V2vGva0ORtY9YlDny9rX7AVavsQQ4XJ0IwCXiIHbRN7H3obdy9CLg2Zdltis0ciP85nvc0Ws
VQZAksWkBRc5YYtJ0wnI0mBBv3LH6rNq9UNpPEejy459b92qzsftQPDwVsu8g97wWmuEWOhhe2cq
loEQrc01oEFwIJN/tAaKLCyttwjVx2psSXsIIAe2ZTObYDqw6dQ6TLqgAcN8zlZRVL6nwAuw/zg3
OYOAEqISJKy9xMeQawTspvKSYGp51eJyN+PpMh1XC7POdw9B5iCkvQ1BiO6V1X7rums80SxiWcJR
BPjux6kdEsVS9kUjPzA7IwZrA6RTppe7SEzuJtHMs2ypAGyjfJLBYJ+Q45HWO4zmy5SU2AHG7J9T
sx1lIdav2EbcYxX9OFD6OwpGu+BfjQXHczVVv0CoyQqJCZveYUJJltDHpiWhyTwGXIE/luP98fXe
/cg/gF5f+mCAlGlP/0xpNfs86Y75J202UyJFZ01B+arTX6y9oFYggcoT+roej+yyw0q5soKyBTNV
PnBdjosg9cGatEw2R0gifbuG26NvyAtwIMAwCMklPgQLO47f+pgkFKFmRPbOwyIT0tUCW4faOUHz
VVjEK4KlJ9mdzarSEN85XfJdcKYt4YeSPSm/m2FOWUnshzVgRk4rhlcRSVoWEEc3qi6Ey4erSiU3
tvE3hIVqHyfWIRwlUScNEyV7Pl7tXL9Nij2Ww2j3XOfGpYgaeclyc7kZu2S4h2UACtXirh4SHX2x
64KKbw8a2O11BvbHm4FUyD4J/Zl9mgyTC+TYeCQpRaWp1WgfyBG3Bpeb2X7n+oB/pt7wpTG4IzxS
oqlZmGnI/eB/4Vh9Qzc+Fy/gMAK3nfaWpR0Llg+c3ehbR2P4WzYtDXYg+qNdSc4xLrw0KzZl4nfb
yOmXnQWNr9YDwgl5AAKNxIurpnvfZUxchWVbv7GbsO5yRbAlFw3aCN2jNuGzd5N35o4BkiXH2Rkm
7lHGSVXXPkY3ZP4S5+F1ZMHC9sndgRRSdn2oRXXGWM5VAz5KQRtncQQkNZXrlvXvcWwxShBrRCBX
BhrR9ph3oy70nNfU/0pHUpesnlyZnqFGzfrt0tZAb8eURb/nx+umNo6KitcedJ8gWNgLTYCUXOCu
k3V0b+05Tpi5vdTEj12rFzKu6gXKYhMAKTWJjyWPIFjjJF3/Owx7FmDovOPcpV+PbjxocgX8ew5R
ZJhW22zkBDEBohNQ0GrkOqTyeMdQV7+QeIdWXR28zAQS8N/gRteR02vw61elyO9uNr0CQDmWBmvk
smMOpc5NAaNmZCmz8uDXai3deenZM7u/+4jVO13di6K9MdNxl8QYQ/B3b9BUXay4+oyZvaFdZdLv
2B2bFFJlKxLkkkRZe80PbuVQfoKIw8VswgFqfXmGTMmkaGpuSkPYXk7MdYLI/OubB10lwU7yoK4E
xNq9a9Rf6A/Y2PjDgUICJAcRigvp9+QSh3wFW2vlu5tYpvis5v2506Xs+azgDPGPaUjj8CBK7xCr
UueFsPINKoURe+yE3LeTrwpd/q5MTfPkp6CmRdR9YO7/YhOBUUirzyXMyMnqo5OWBlR7xrgO+bea
qfjXA4JhD26gNHegkBYWvQpyTzzzJr+M160C+G9xiSeEYI+bF3usT/X2BNbi2SEwJXU9f9pZxfdJ
8jsyJkwJ8hAaYC4au9pWOs5Lb+KLhBF0M5kV+h5i0CXdctt0J7Pk02mERJ0PKYjfXKlTHveKybSC
xQvh26lLC0EVyfbkTEAEGFcqpgUwq+ZFoQ/fkU7AjIxF0Ua3nTv34hO6fblKeBCoqvJnY5X/UP0E
Wz7bT+JGaYUCm8k8mFfTgLcYDk0ApxRdd57g4jXLp+tH+qH103ZV+sEjA5yokVvc6tjHy6zAf2aN
5h5h92qMfGSzJNxmgu9ROPU6x0K8aHLLgUOjpyjJ8gcoZtxcdRPdwPCcYVltMtMNsHQ4ckdg1LZg
GcrkS3pLzwZ6DrXo2Ms31CKEtHKIMq2CgQI+zQY1SMvGHgUCCaPuume1pZmHyKnSreYZe5McIUBD
VSM5RRzaa0kaozW7Ocvy3jf04h7NUUK6jFnm4y6HfTKkZPHWgQQlI8N97nM9wNT8MokhA9Cs9pVf
/pZep6/PhQmGN4tjLKmT9pKOxLe6jFVMAKHESQwefJQexFVKh8WY2LJdGgxlLRnIR2BBjU+Ncgvx
cTV5vJLhhCdbxmsQoQy3fWWuApDbC8Qn5sFQT2TZP6oo92Odv8apz1BCb9/DoaiX9pQ+iJZF8gn+
0ctTtqkl+8s4Bm7AjAX0Fx5/Rq4AhxxUG+ndxpFox5dwtv8SNneb8bFs4XFC82ss+2DbCGz8ZpGO
+LezL4v9bBNXp9LTXoh/rLlHk9fazNisFFW0xUuxzNS+02qGcvWkrdB53xJilECFNhuRobApCly7
CvdXbQWfSd8+c1jZS3cg0N15AtG2znYnzg1LjqBKvhxXczZuaUHe88uLBTssBZA6xLD9nVA8ay/b
amBPl04T7XJAPJrqt6atoh1d/518AxcZeXaxkQQvU81ekfmMyWnjoG9DJzLCAY6pU1E6AjEjOy2B
b8j20Cabd+ODJ18wtdxVWNebrmi3one+5UwHsXlIdm4U7EJqgWULuYb4mXE3phmVt5riRSGJE27c
KoZ8BkKkJZq+kGAy8f3rsrm68iRszMqyWisx+OR8sfghakFsXT0DN6DIOlLiO9dgNpdgAtBK8vYN
V8J6UPtHjLINaoXZSfKnpNNdtcnOscD99F2MvTDjAesQTGqBq9YuC/tlgs8AA8e3mQ5HArHCLzRT
a70f8ej52soaycs1mxnh5cizb75D57n6cWwuBjZT9H1U9F+TWzLDqlaDx6jWJ6IOYCeiCgIuNaQp
8UQLVSxHxfzViOhxpAQL43sNzjtqa7Yc59Zr+72vA+Is5hdaEJRgG0wpRlEyhh5YRLCWkWQ+tF91
FP/0gf0C7HMl9QQq+lQd0WMoqrhTUoqT0bliM6aqRAfDU1FhLdWi5GBPKsSmyRa8V/Z1OBj0E2MM
b7krGbUGMKHMhFCVyWvmw6fRefFjImeL7hMyDqqpKAS7atQHLswnyy11Mr1qQ9Y9EGyGGcusZ4/a
DfQP0iIus/Aebd/KY+oN1yjIvA1onRssy23OvOUtMEAbENvj5gGe1aw+B47VM69TD1cjc9KeP982
DeMysa1DkKS/trLvsTtpO9d1vz1pYCAMmcOF2jdo1p8+jzU6nJExIq2gPt2iRqCQDX9NoyVsTuVq
n2kzcn+6CRs7tTHANjJCa5PYSUw0CTA30qmhGeptvxR/SmM82i6Ef23E3u9rFl7fIMdNOF9hBgWg
it13/JL/kb9YFZfDAzpRA3SMIAc8mmgMFx4zkUkMt8qIcvaT8eukl/EW6Yyezu1xbxYrW+sAc8ec
5+Hw01mOQHXSAd8avNfawtAoyMF2O4xiRn/HCha0JaFjmED0rnut3Qjtg3wYoelgfuI5cygSHaMh
pM8l76llwQhcnQzvkQ9QqTpyFZV2KKsZ3gwYPMslak9kiVswTjrWVSxJfk6GZxsPtyD3Wno8aS5z
ailcyhqI53YlrIF6R7bGoXJZJugFxt9i2ygNYnmuo4uGI9C0+H2smujxFhqbzmsNwisnOtR5bbBq
dyoddvAKd7KFipKW8UUb3pOBiAE0ZGu3pqsOG/fX9VK5CUHLLuwWQ1qC2E/jFydUioP+BWbcCyfP
3SZ6wUM/YLecHaXleQwbPpAopTTvsbFJ+/ZtCNUaxuk5Gupsz97wQLJWuo/c7G0S3cNBsFRgIQAq
KpirxegB8nqt0YFkCUKXCNIWzrdR/pU1kznDNd+1kcimoqam0mMi64rM2+s5VkgdGdIQmfXJSALs
yvOkPjK6FUVKtEpLq8a+ymw7TVDQx6XKLkXIuILEG6DLdfTeODG44xjff1LNESMmbBRpvIlGOyEM
4DW3jQZ6UJ1ScLPZ1vPwX8GGfSOFXCc5Eg5C8/4TJdkr0ZBeUANBkl9JYTvXwHe+rR7RI3E0KUHO
EMWiLRe89kSGsZYAD07RLOQnCtZZoj97r7E9bH2teOgeH5zU6/mmk/5NfCnVn3JOxNdgi+rsB7AZ
0r06Rkc1a/o97y5Ky4apt5m1ziGkEqiV1S2MUc9eYDDmq1Kzzp1SwZx9tcFdQb3VIsyZXHkxw+gS
tF34R/eHb0clgmp0urRNP/NLP31EWOuCZ+gsM7r6MnjxSE7qhzG5FAEDKVx4oEdE9JKCkzmxc1oV
Ae9nV088zBPkqtacjimL9gsC6KtZWn8hiLDhBgvuvAREKe4aA9QfGPzmGrMA4Kc8g3CjLKZK39LG
5wgbAdvP/IdM6sfGopuGBq87TA+kNZwzAa8NJ/2vc2fpbGOPQL0H/PKZ6Em3yhUbtyIl0TDzn7Oe
3KolBq+44xghmC4YGENa2rsvenwHqt50iqVXgvaxz/LXepwUWwnPp+YfdnKoTwLRN2HIX1qq2IBN
t75BPiGxqmIy1FmSO3+10GBvITAPAg55lISU0+tmSBJaVBt26/NrGOV7UAt3Uba/42fepO9MXO+I
7YlqG1w6UuajoVn89n6ULGpUa2FZXlMZHI0ugguEjcso4qPlV0yca645s/VW8Nq+wrGEXBwB12+J
qHO7Az14vvS1rFlGaM9R10N/tJnOhanGjcNcv5mGh8cKOx35KU1CIxZOy+fKC80DRh/JYrBbz/by
JeAksRS5s2sxBYG2Qw0e6sN3J7SjSjrUZpBmit7B7GvWqywymL+ONuRttvdWPoImF/o78ytvE1lI
0HldRNJmO+3iCBRe4WReJEqOFye01rnK7r5SLFra8guUW79o52MhJ1qZiiCRm8x19r7ZAVCI/c84
x+mf1+Um6hK1Wm/GNq+oZuZmM351UbItmhqaT06ZS7ZOSHFgaOvGyyU1EViFoO5ZzwTWwQkw7hX2
rnUTBNTRm5HqZ+XJkYKs4D1w21NofrVIeOCtMGU3mB5ppELxXhkfhJXdZLcFs07943rvXHHGClPI
pgxoFIaUe4RQ6YuXecNuILpgIbCtslyI8O95L0MZUkRbb9AmKP7ZGpIiKZ7IvejJiWZglbwK4rJc
1AVKWLl0hoSVVFIIkhCUvXb9fFgiAjdWsfeSqn/o6RH0t/ApAsvpOVfGBB5pgIwqf3Xh46pqKvaI
LkweW24HsoIespE0guCvZnKq6NimdnF8J32DZQ0VkdamMN3yhm4siJdm7ZlkTzCfaysnW0642U8e
gNQFMcIhCWKOg8E+6zJ+VPh7LfwCmk0EYFn8ZbN4g/FRUWjEK1GX0TF2Dn1KWD0j/o+qRy8yjd+9
MRrM4iHuuMG0D3uKMKyiqPJah24BNAoSNWekX88jpPSlv7Ec/9bxrC58b1hXBWkinU7UrRl96t6b
kyn7MuScmSUyKDwq3L2DW9zA+GvrqPS3QcJsvSuzf4nBx1XMclpbEmMTGeiVAWMx1KUys8tuI0x8
Tuz7FfulkQgMC+W1JRrmZ0k8c404CQPnS1CNYAVFi++XPOlTBZq/qDbNfyGaYnp0BVpFh40rFjwd
ayfkO99fkVYcbIs3xFQtbgu6sZIVHuLroy38PTitZTQRFAl7Gnd55iALZcxzRVYQrXOvf1SyfEjp
kgT7RxPjp6nocVWrU+WZOKC0TQw7DqniKaeV4ndNniaIHtf/5wjvLRTatHUzv0H/RNcJOE1eBss7
j2CTTcOUqEzGA0MY4sIQuyE3NV6Er30QTnoze7k1dQy2MGe1zvkotPS1Gbyrj8aMnX//ZeTCQO5B
XV7H/LIYfT+qFEFh2QCKic5dNFuBp7cKNXmMrgZMGxnsRVz7q1SY98qD2kzenRn3xKFbrKvleAkH
BJxttbcr8eMrG1++1/2YrqtvnjiC9+jilqIEVpz03MiqMI4whPs1kAObVNBKnVs9P2hAyWvXKF4n
Vx28ADaT5QzDPjZwoJiOZq198c+10GNZevYLxDE4tF2LHjJhlAkAt90zoCFrqJ66axydAtRbjzbG
PMPbAWtl6vgsxNauKzdYOSNmShgFDJDwRCuyeOgqtNxCXqJctLO3HzNTuveNsmb96eVrRZZTbFb2
MnV5k0ut3couvDAUaRAqB6A+ovAZm+E68sUVpfYp8vqbTWe+jIVgyKLvpinY2pF95zIlndKDEJi1
A+qynNlcfowkSuZBpo9Qq1/Y+QPYwtc/GtbNwwsgSnsfKHNgYCafQFaf5J4jRcCjA+BUc3tsKbPA
d8LaUA/eyYQMi/gtOkH330daBGdJZq+iTn7SbiJBCftI5BgPXaAc70jZaqPwpW7NN5ayz7HXtIWJ
eWbZkUK3Lie4QSqRIK21jzCDckdJmYue5DhaepSYo35MDkMYqV2W6v161O1/BmM0h0eiQjaKJoSI
9rqiDDe/OU0weU2ghchxi634wZkebMN8vIpC/PXS7BPtMXOChgFTzqhNmYxjiNUR69IY+E+RoWBY
IthnQfjWR5NYa+O83HPDdWxlzQ4dmBXlR2Yf18Qf++00/TJAlFuR0JCUXRGs655FTaT+Jo6X7oxG
sRJIr57sk7VRyT2Tvd9K/dWFjYa2Gt9i0CaGO/zDWV9vxDCfo0FzyEJefLOMANTmFga2kn4iZLtL
HvLCNOxZZp6+Z0AAim7DNHAX62ChpdU+eT0udtnv0tx5WjFnXuUaj8GLr6On7/pZJGgbG02F4hAO
BAmYbrOWWkCTU30odvTo+KNFYw0e3UuwdX3jzeQYwvBBgBVnRCQ+W5eBa96/c9PvjZDhidkH30mL
w8Fiayzz+NVo2Q8JrpGOfS3ANxZyxEpaFv4HYncvtoZCZuJhX4lTUE3jMm2ZJoe6/06W5NErUdp1
9mRs8HctA6nhfhjyrQHTR3Tc5EGQ3wPf3o+BaNdaAjXCYASMMt3uNpO0xo2b2z+DnxyaGZSJCCFz
5IFaR5BbM30YfqdQcR/7JH5mpa5u6NIWXdZORzpmkBi0hhloHW0CERj69zqLPxiMM1FHskEA88nS
Ffta7T2PWR/jSOHCo7+MdLqkweT/Eq2OCqb7Gm0VbKKQmRonVYUaezjrmKKmjPSqQfdoebwEj4tn
82b3iEYZWaJTRbNPwF3aaTeOCQQGwH+jmklv1MChLuZlX5JYGxmVr6qsNqJBeRwQmKc1QPydZPg7
McBD1Ms5lPnJ1QiKv5EgBiJnWyv02KUIY9Wa1qVcKX8AjF5HH7iuXpB0Zztp9MUB5Q/RZugV1IsS
PuNTYQNp4rlUeDLnQpJFkyKRjTBELr/AOtfEHzOVHi7OzKuiIcOtZnm7vNXrY1SMBas+72CY7SFL
tVlqlNN6MfVyneCLV+Buo4oc9fF36N6kXa2+q0G/Vu04LI3M3E1edMIU2S7HOPC2mgTRrCZKLpQS
xFwP2gzPBa0jgFfAii1X5AhOqyINkyt4dOtYxt2us2txytHHdVbkXTITHEiHDomlCbBwCq+nS/m5
rzloLylE6TPvXDyl/tUsPK4Pm+E+huWv5EgQiLyWzo4Gsb1UGAdnQZm/040ea5yYM2BcmxSkHOvU
gNvTLrzl6KV77FsEhA/+BztXPKZqZ9asNJr6CkuT0Jb47wAXZTFkicFnMPxkb8zVZ7Y71Hxnif4x
0uOTG1TrBNtP8d1IH7oee7IkanW8xfGb1fBp9szu3Yqh+zU1VPpPDcEWBXD3VbotNcssvwgEyU/W
eAjan6FLGWxk/c+QeQ+cLDNGGu186/hbP+1PZXlMXV+smLITX8ocCcAdUvcQpzlt4Tr2zUfHUMqv
qnKtVQRDmjwYrhW/xVlEXCwjztG2/rDF/EwnfjT8OkmgxKsrkbObxz70mAA32bpI9VvRw3YcYvlb
2/6dOnjXxj2fpQlaj/sPh4oJdZdJT2SDBsS96Oo9R1DKgCIZKwJihbvHC7u3MtQg+FOXSsxtj8m2
RHfd36gJzpFOkZtPd39oblVl3MinnzWNjANXaqqxUfhkxcnhVYX6B4PxPVULtMvRwyrE7AwPgFZg
yszbaF0Ew5H8JayKxV/PKP/5PZE3EXVsNo+QPdaO5JWw8egQ5DdGGvF0ZfMth2K/1rGDV1dNOf/c
NN9S9EKItLobS1DJ3QbL2PCzY64ASGcp517dPDO7ao6iqZctniXeq/g6pXa9F+5/ZHJ/ZyKukmbw
yDNX28AoIZ0Cs8GqCe5J7f2Bb2iXGT9CTxHYZpWzGQYmoaqlLumhjCdh5OxbFEqEeOanDiKLh0h0
dNgsmIPx6RCWuo8d68xK8FylzsmO9fFgecWbMLO7yZXVWEQXpw2KEItoXi+uL0PdVDurIPU47gwO
jz7+a1pAhqwf3550ZslkURLKxYMQGYhxKNGKDm4AMXMHpxyOSZggEGRksNKcYnjj2V0NwR6tj3xp
GujpiRdB2w7+ijzutlDjHsrkxEzKklV44btnY/Dhf8s/nRYSEZjk586ciFDn9w0Ht99TTGEucrtn
Z2UfKflssOnDTSnqs22lv+hoSM+NGcYl6KDZqi5j7Kwbf+D2zSbim2Hun1uoPISTkks/UfLiJ7cO
o4ieuoWigZBr0LzMG+sCpk/ZXGwIT8sh5LJXzgdBsW9+TLaWDC3rLBAoitRWGzKkl1Xez/1GPh0H
hMnhGD2jquGXBUCFnG+VsLve231GvxlMJQ03vUbkYMXtUOcFxq/ZoWkCmLBFElqv0ZMd9DSWp76d
Y7L75up5uTk7iTfKN5uTZ1jHLnZyYDz6u7KbC86g4uia0V6vp8PYNLAbJJLRchumjLmEAUWdS6Tg
oBt61G9dXzzQU+krQrhsqgCafUvvrCVimWBRpDdz4oopMswQg7R2uhDdymRUuoZoGlMWlIJsv03e
DfY2vU22bWw1gH9kyaG7qJrtkDtvWtrN0ucK8EZgfzRRgjcwt5/DykLLwVaN5A8CpVmPmrgJ+YjA
GFy2pkvac/JparjxgNVWlMesUFz0uXvbtFcmloJdWP/Lu6yjZ3U3mte9aG39ZgXOK+68Zt9Jn0Fy
zmxNDxE42yRyluiOdCMkFdzGJu7l6q20gkudotqIWJGvFDXBOsWlgRs54OcQXbDiGcT7Kra9KQCV
Du4/9ipbP1DlDsIigtlNaKX9YSYwBG58yGx1ctu/Yup22axCTKW/QVLEm9NMe1Xgj0XU9WXVqQHO
syOqA7n5QhoDhV9MfVo3D3Rk9sKN/HdbBN06aeE7ltI6ZANBkoHKiXKEPEm4PNOkdiBxEAlOEP7B
vXU0u4Bot8RK1nWHjbSaHMZS6cMN+TE93LiMUdC4BVItg7Q7MwMQG/7pKkDLsa2n5ona6BctHpnP
ZcA4KEFMquFbkvX0Y7W4uqj1kfsIDEmYZViE4xPYOgbDNI2jVzFD3WLpM1fT1L5q0bjWS7zu+mgh
/mygadQaUzLG0qvCABxBSDWNb6RejXE4iDr/g3u0Wfupc2OXfc+8ChApDcna4DiIJvSpGkPjPGy6
9RSyw2zZVs08BLBOEzOiIcmMhSJpOq909dmpP014qbvRuTYjd1gaN0yRIxKVcqPlNobfu7FzYglm
1W9gfUXo2TChjm/GJN9cTZtWQcXf81wE9Nlwh5R5HXQWmE4S5hfkVssxss6ThvBLd6IPg6N8PY3I
JfRJAZ+xTyCBjzAnX9JYkHfWqkdrYBP2tHYptOhqZZFO2YZTqzUIc4AjTpxuuC2NoNogXQMigmAd
ryaglaSvT8p4CH6Y0Wy6jYKAtYoEL6vd6zyvY4UIiOO+L8G7kyktuUQxZ2eWbnHUsf0xc9wVA38r
niDwpuZ0C+r4mZjqxuYt3hDUvvYHl8cS4sG6g5C+pi1mAIYHcK4KT0TVuC8CcuIGH1O5QUPq4gHz
CaULOOk917eYHY+fhUsSoe+TZ9LnChUXD3NvyYxz4YVWV7H443QS06tmcAf0Qs/uBhGGI2O2zkbK
1+buvQvG7sDvUS+j3vVgpGXy0Brwi1tYhI4xUdZ1vnr3TGaeAwu8HiHavoXl8ZyidJ9D1KX0i28o
Iu2NP/EGj813hHz8TXp+8zK6zcV0cvcc1/klT+mVZPFLoNpfqHPG3rflK9LG5mZQn8r4khmPAFZA
NUzawYfwbjqGcXKTKL8COjFPbeNxGZBOVuqFsek9oRaNdINtCcJ9OWCZwO2IzXzw+YC4FYsHA6cY
hRzEffWjOQ56Xa2XL5Ppwmc1E9wnrtoJCA/XaSj4Zn1H0kuI5oWqiuSGU5r56liYcrqWLfixIZtX
98H0muvHAQOCHmEjZIVTbfrSJ5fOVuYNzkW2ABruagxomeIYVvKDoVVfTQXvj2UOGOUcfV5WXQqj
idatE83Bb7e+ltGGHKKT15Kk22WEQmqSqEC3IXUMm+OqBTO77aP5vdXBUA56kb71BWTJvokgAo69
f8y8mMlNU580mdiXid7t8t+f0oZJtSuRzrsEr2xTD0mRn9fi7HQwPCvN9jdeKwTI2WbZN2rOw/Ob
M3Gs1YG214Adbge3AN0fG/wp/Kj5JkF1EinMW+jcyDdB7hKXy5f1RLOGic24GkBDX+e/5mIOWJC+
Yd5TX7psKyu73ynzVfOcakVbG1ynpAuu//2pHbU7hErz8N8/8qdQW0aD1eHcpfcqwDh9/d+fstK/
QE8mhkfPtF0f948yxCvx3//oQ+DpK9swN/x28fG/fxYnoCncWEIlzHNnz8YbUXVvlC/joD0jH4Xm
RIOxmeBVnplwDWcWODJXWsWWi7AsMBtwAYB9Jkb30aT8GE6tzb6arD6Fk2s9+mncNWxCP704j7dA
E8U2hAZzTBpLJ0SgXRtBZL1FWtbfbb7y9ajfZZadw2ZKX2ND2m9h5uFlaYgBybK7pQXpopK1dqBn
0w+FTXhdkSCg6JCeilUZFdMuBpNdCRe5m5MODsW6l28c1BLJWliM2hI9AEA+R1dYc4gF02ccYg4X
BvktDFmRQF2MpCpQWvKE6E5/5XPPh1E5xtpQfnMHCd3e+zE92zp5fkA89H2a29FNK0aWi105fmGP
dXGkOpg+qRxA/Hd1jypiBPw6ZT2UQ3LObdQXR3f+EtK3WNcCinPLAuWRuaJeI+V5A8EF+XX+G/BN
Ibk42vm/r/77W7KnCjLN+j7qrEI8v3bXgx01x6ipzhVkmGQ9OS3KtJR7lTNYoLZJ2RqFPs+q2SYk
FVhe+0+FfzAkGd+TTiaYg87w7uq1u62aod3HpmddkSuR0S0NZ8fkJl1HMNk9tpl/5j8E//8H37S0
t8qu71rmb2qvt+C2jf5hClKdco0vyW51EME2F0Pzh23rG8U5CLNhXQ6d9WCVSBuVZ+G3tOGRm+W4
coqkPLmodFdBFAZHLDrlq+eVDz+orf0oqmxdkiEL9Jdz2q3L9NOBOSOrT4i6OjChnBd7Flqw+Dwn
dkAkzvynNDS1uSAkOpTIz3OnVX/H0nG3TfQ/ts5ruXEly6JfhIiET7zSW1EU5V8QMlXwLuHx9bPA
7p7bMTEvClJSqSQSyDx5zt5rk5aC8stKzpNPmZEgKlFzvKjYMWnf65Nvo/fQbfyMvnloW09r9uDn
6tNgh/0qyRvnZGdN8aDrxFk0fZX9mPWxblzvTMVWJGujye1VQt71pZLCXQE0otSen3ZCmw7zQKkx
tX4bulG5scpyfB+r4MfrQEi5Ea1ZSzafTZRkP4kUH+2seRpCLy8uHNijQ9hpQAVKVFKpelVgKJ7q
Dik1vEZqPtV0F6tvyBMsADEQEJ+BmbFjDzWTw5VVKHqpqOq1ne+G3Y0qkDTvwc8WvgyHJ8u8MZAW
p4I3GUi0CL87jzXOt+KPyfCmTRY047ItcCtL3S6BJ7XmzrrHwwx9G27T3o/JsY1AhQ5+VX4w8rCZ
VoViQ/0oHnqrhcDLYeJfj/BSm1uZsNbYgrc/sor6oyqNPcIZ57exyifK4UAvkxsZVuGpQWdLHF/B
UtM3L60NkiKPLO0hDKJgKVxfvCJc0XCa8UjTwn9/7v5V2ejDXtaeRSRU+CmjwPkFu7qry9b+oNRm
EGO225Z4OJbltEnXpTIMcq6t+F0QTZZXxvgpcya/aIiPTjUGt7CqOhTP/JqB9TqahncopE4eZirf
u86OvucHGGK6i0HvNJ8NWa0OpJs85HWo6Cj3Q7URMHoeCUbUlqhfT4nFj7Xjwr7Q7ACvRDlJtGrq
bW3RqSuHEUDnObp6RYdqg6aD7tqQ1dfYAgZ3/8IoOovYXU6p82LlhtqTijTjdH+G3Kc7E0f4MH86
s4Z9YWMkTbUKGmFsUBlEkbWbLKd8GC0tfhrhTp2SptadbZyThTkvjRWztYf/XiTfVRympCRR+paG
UV6sChlSPtTD2cDDTqlFLyDrU6IiddwRR03ldHwowUJn+B2cEN8FaWO3rvSwyDksQ7HR/kVggbQ1
bxMweIb5BqztoPlAEevEMXbeiEzcLcJL3YdMZbzwFpAUvXGdHs6XoTVIoqSixg3mvIgeZbtZZ8Hu
/jkm59OqEtJ4IQLo399SMCg6dUSoopkZ1TUJfHWqZU+nHZu2QRA6mbdajMiYzfCjGPPmaQY6Lq20
SijG7frJ9Ckc6o74x7BtGJwJK1u1RYesMKk+yshCyhK1Hhfz3Mn+kpnB7WAJzu8VAtKpqb2tjkbu
yY9SJMcM8b8j72cInXnvTw9WDcJxZRF8v0VJc5Bu+hMPnfNrYzBR8ez+KLU5drB1kADX/k7YPst0
VafEuPznUYHR9/9+7p+v/vNoZn5QshGLnvris0XIIIkx/WXjobHRNd2TMwzjLhQ5ZY3LwMBJoTeD
Pni67++Wkvjd6RzspnktzkywKGTFPkWJTURvwysWqPHddNp4NTXucPAqTgxFzNGMU7e6Ev1lH0PR
3QDjqeukx8SRaei7VBiz0hNKJSJCEhct06ZLg716jRDVhInu0Tq1MLyFnmUcJCNIKzKM78kw/vVA
/8+D+Uudaj70ErQ0W/MT8Qj5udMDhuQ0GpnzBxygM9tedtIvTmqy7aOvGwi39W5bZ/OP8ZnLpX3+
y3lvW/ud+ZKWjXOdn3WVUzKDmOwaq3Jeb/1eBmc0ZgEwIox6eLtJ75ifWiyJeF5M9Ml5Ab5wTTme
L+8VRdCz/jSG7hzut2ofp+PFK9GaOQE/Vo2WczD7pH9r7DOhFeM75xPEqxHtVLnCxB2f+7k6a+Ms
OeqTpBYy0Hu02P3CDPWIJU5VqMe7KXWeBlbfk0+c3jqSQLrCLKc7YiAecWPt1kak87op0DMOS2vL
bZ1jrZ8LMECM1XaQFc2X0rf8+UmvVA9gcbD3iR6FBKtYwXmSSX/sBbsjJ+lqTtqrB07e2fBRVC8F
oRg0htHe/b+PLObZOjKTByQ56bYUWC5cpg4fruj2A9Bjegaevq8m2jBlVZ6CcgSdP78zlR3899MU
CfE8BUIgKOpmTbHvfEVXZBjhtxWATW4Anx1SRlxVNEwkxo3umYa4e4TIuFItM6c8Z06n1y8YVGdA
fg8B2dh2XW7snKj8pM2FaKbXd+jDENHX9YodLtz2HqLtKaSl2lVd/4p0mFWwm6P+OIBbiukF3ghu
HEyXQxe82IgPLbP/bUbnjK770iTZ1ncaFoRxBQ9gl+cc+TJ9Z7v4tO3gkzg93K71VlX1tzZHrsQR
UqU8L/7QkJSe9oXFsN1ZGm6xmAuYdEZ8nJQktGH8g0Hs29aNp4LeXLSqjeipEBji7OhvwTCfmEj3
MOHWTqCGbC0Z0dbVSSsJyo1WofFSwR4eTbMWCsPIVFJ/e6jNMmKYEj12ICatulkKNjE+cPDGYjDC
2OzQA0Ub6jK1hixK3YL0CFvcti6GB6AqH9o86XeljHYp8IkFqZPTsu+yD7Dd/N9AMwnpBXChLB2E
XoCui6qNzF20hlrhRUd30A8q8SCmakit8W5vykA+Gy2IDWHQNjXoAIDqUV92prdbHSQfemGfIU/v
n92ge+/Tj7hCFBmOOdoYzjRdVBNBHNGakH79DljF2RTzn5jpFtxMDbiIhw7DzHPCrnV+uYjg2jBk
emdE9NWFab1GCawzHwoGpX9abWhDBvPsuqgEAV2w3U2SHlJ44MtWc77Lqcd+Wrb6moP7ss/ydKNF
0ze3wK6Q3zaa6WUb1cURN9k1VfP/ZZoMb+0EH84rRa3YGBTF+vRFZFO/L7rsAWpMCUXRDHd171xJ
xtR2hIDih4LNiuiegUaiO9ey6z6TkPToaqSPpEWKyzkBFGR3nxbnBS0gvKFKMK6ZYJJSIYgca8x0
o3qGOI0TEYDeFStXQaqp8ThFFd9pGO0udL1hO8zqfBoQY0dH1G/7lQhJvUcURE5qzowDn1aoH7Iy
sFFo8ifF0vspJpIkpmugcBuyM4bbcnypa9NbM9EFBNyo99rKnxty4xGkIC8bnXKL7nOt49reiYrw
pjKonsiiqretj69QNBIRw5+Ju3FJUlCyd3KCx5nEP7jm7OAz+8dYYCaxUxcGTL3hoNpz+ZrxkauG
2JwOJVNerBXRBhvbFw3gHfWQ5s6RAzdeL1M3DuOLIs7xyYw6Lm7yafYNdYgb9O61lMCCyiTeRb6M
LsqR0y4L8DznbUplkmFvycKq3XVzCh64Odwr56hD5DYiYcky/287VyuuUlslTESAQZ58qqQaViQY
ItLJgnMQtpgfWKGzkYrn5ibFn4xu8KNEuuGpJD659gMgdnOThxXR1sgVHx3pslDXcH6HluZ33n5h
mYi3bmp/5Yjm910DpkkD4wARNIPk3928gSVQ071x7zL2UoUDAm+K1V6UHIxB1C/G0ofxxYxRmwL7
AJlQXAdf2yYRF2WPPaVu9TM9FPMaO4Z5RX2HfYprBNz9OUdaf22tzD1jctjQIHir03hkWU33LZKJ
a5K5x5zWETJ1dKVwASUzE+QqGTkx+5xaCNufJ6jLx+YmRB0tB45Bn0DqrmjmAMcgFWnncTI+s6ss
VP5JEixQw+kXEErzdP+Qof92DG243J/1bQrFBiTB/l5fR50wD1PdfvstTLsgEXB9FbUolbX9YDg2
i46wWc6bOHwxp/ivA9yHgAWxLnLy3Ows+mgK7XhPmGV5Bsyszea4edMUbn+w7CIDheCFJ8a0xbmF
hE0QS9u8sGssoyDOfkTXLp14VPze8mTbWfyWqvqnxfTznFkIINPYfICRVV+yyE8v9O3jUHyCrct+
0rD+iDmpPP/7FCbG1z63OyR2pJ/tUq2eT2oh/jGXHBRiL9x2H6c4Rv006Lb3I4SIx3EO3rKW92ZP
2sbwETv0iZpD1ed08ctElTk7Ob6E1pm7GGnGSpg9cVz/GwaKK5CE7lrwk7A8aYxd9QU6fOKazKZB
XuGLnyLAX9RMQ/bWNxLKlmzGq8WOvYnqsjyhgVuXJjgPaBXqNIqqPt0f3T84Ob8/gW0laBtnb1rt
8MI9CsOJQI61k2n6MU4GJlq9TyeGgAdu4ZGF350Uz9GuLrwoNzclMthlPbnWzdJpJOM5wtDvTw89
uuRNnmFQ53Auc5fW0VTPsaP3zhJsbIbjbwNshEujK+sxzNEwpXguFpL1dHd/yqjMeqSuHNbaZMER
uleEkTqgoXH6ld4bz1Ytmp0iMhO7AaEdYVmc2SA4Bd0fxv5YnA1H//ItS+GNyjhFcDxahHNebTx/
EH5AEKw5m25AK+zpMIzH+4fIGxCJ/vP8/sg36GhjYoN9EFRnO6n8h/sHaYh/P7LL7qyJUT/cP19L
jz3y/lsPpvHkWibJgUSv0n/D5MVWPjCanD+goMgAss8VLG0QqA1B8j4MjnebWZ57h8DSDdDP+HPG
FdJbxEml7Poxy+xXPSjjlxiqE7SeQe36LIyeCTX8MQZaRowNjFWOzogKgLhmbOPGy/3pkIFS5/a6
jexpWB2Eon527Bsyu2ofD2G85PiQ7Koai2qo29mjG07Frmlw90ZGkj9C6yNxRo3eoSMTyaiK4b1o
yBYJTLs7eFJqj1asGfDTypo2NSZ/f0QQZ1vWd6nlIC0DVT7ZNOa22MTdPd4YYL/OUesZPd4f5cVo
EuUWOEe0KuZOoxm97FwFIWruPyVjHp7vj/jHM8JxWfUmQiXTIIcjmZjSIZ+tjonZQPlB2lmhf3CR
PM1dSBn5yV5N5rPD9Vgbdnxk5km4NbeBc8Dzsc2MlHxIypE3pVm/jCj0P8p9z4tSoXHMtQet1txX
Lelp3hSMDwy65PfX9Z+n9wOxnWTsOOTe5E3b7uBD6B/SPDl1Nr2PtL/2NvDQtatNAouaek3oRD4p
9NqLwlHVbvTkn3v6sCxSc1ulibl2gFi/BZTFkYhXLZKszT/NU7IjtwjGvAfboUqqYr06BoP/VzpZ
+xgmg/4IG+fP/aBswYdY1U7PMM20yPP0RQfdzWNu4uXDSUYuB8fI09ZeBzwPcYgZVHJurWfPcYZA
stTsgeadmT27oOJWVoTnow+0i9kzyTOCMfupOOUyb7Y/ssqrYRJaEAAKLPEJxwe8Qrx5cel5wNdL
wlfmNuK8PnY9TBjcp2z3u9Eo1Y4mRLbDzxPd9LkuvB+b3T7aeFPhf8hotFbS4yZWE4kpRMd7SVa9
E0D7NWS6+YfgHhQ9LbuWa3kz90i9DDI4qN5HNYeFdH2PXY+sQT8m7IMLY05h1zSNN8DPKHK0kali
81HQ5T1R4zIbLlz/c5qN7XPfUNfbZlm2UXz55ztASvmfA99BUBnxQ/cbXjfCbgkJ5M0Dc3kh2VF7
BS7iklf4OvWW8ShH/8qBBduC26FxSGlw5f1+TAm0j+bzaCZt3iAbWum/lqeJBekD3KS+MsAAMX6f
NeROXF8o9WriAkeb2mo+2tYj522UvKztY4s8MxsnuY6zEcFCCYV76klkXrjaEG5Z0oNVU+b+SR86
3nQqvhuhbwTOAgP5HHP75NsWl30wovaEt8XqkXiQeOerH8uy8eJqHRpcUmXvX2NfQOZLRvkhCWZm
QFUYR8dJchRF2TMd3Bz8kMp+gOOS6mNitoSBvZipBk+Nh8s9N43LhBNzZSjiGwdAGphIAXPVKrQR
Qvfd1jcGDPVFazNeRPk6YBJaD277acDH2vUhrodaBH/ttqbrx4/wxtHaASyxVcBEIp/zENuCsr2u
Dr42++3S7mfozNs4lu4uxUXfpQ+Jm2hXuxvhnooMw0D2FDao5ZKeRpk1dXuM4tZeH8HBOFwHi866
hYJQ96lgDXPo9K6r2dUw1DVeN6LuZFUhbR1JrOg16Co+7WA7KVeYmkEFG9FlyDg1hKn7xlC6xu2P
kh09f75wnwdPw1NdZ6dY9fEazCWJWAYgJ+KtnBynK/fF2tKKYCuEwEMDeHKRjf4+YI9b9pPLWRQr
Sk8Y+kJl9LqCPtoiv69weemvhjQUXqZwY02GOAcUu+kk5JrG+mdtzXhcXoWFkDOYjHGQHYRySYU+
7Qz3qib8uSg5d0MCdWlKugcPgPBDr4dXxRW3t1qLODXL5WJz9XfRY9JH5ZStTIG42Cs5sPaaQQB0
Js6CFDkwF+W04bhWIpOcVky/1r7uPgXsZ7+Ii1K5xrpESGzY20+FYzhbPFXtusrbOfSsP4QxClci
RED1uCa85wA/9Ry9AGCNiVQVkxw1gF0nvZYji7okXYH4Xubm3oQzjzsI4sNoceZU+NRWKMxo8pQI
iJpQP+qm/wwg7YxMv9ln7WtWIXRSAL+i9ESzsDjpIj8PhT1CyayIqDbbdZgFvw66KvodItnhh//W
7OroRwjjgA2DiSVc0uTQIFyx8QdmoCmDqrTUfwIz2JBqcOmnUWxJ1HtIuAZWqpFQ20NrlyWoS/Tu
6nFOxD+F/cmavbC20LfkIHOdx49BxdUd8+3I4M8ec5sZG/A6mCEtUE3gR9ZLf63NtRjd1xodw5nI
1p0NIiYKsaiUkowKP/+02oLQNioFaFBrYQ0VxvLRpNdZbA1jctfGANA7PZseqgMSx+CtN3IWufJZ
X/ObbTX4O6hKz3010r2223xFxUk2J4AnjpL+AYjFgoUn32YtwCXIYzWdnJClQv+T59HbEFQNgjLA
A6G9iyJYTwAluqUbHrJRg/JmONUGkS/grSr49vRsmWak99ZOgVa8SR/6zqkWoDUowtvqipBtlpeP
9hYnXMetNMWb1nPNXVjEWzsrjY1MGer3k6QeARa/aWdO2PBSV+RCKBP86CDmRFWLmFgzXA8TsKF8
EnDSETqnuLgF4MuU+eqiRM/jJi9DqKN/MnoBal/Qsif+0JhmrnZg9w8V+cgh+J+Na2h7XUyfc+yC
UzqSF5dzCEk5/kqMAgVdJ5wz1dXN1qN+56o6Prt6hbAfzKRhdbRTOs4bBVEsGEtCiApNDl5W/DTW
yubdzGPgxYpeSMNc1zf3rus+YhPwzylS6TOi2XfUT8VWoEjoHbYaUOR4E/p4j5XyT6r8sxxGKFGW
PPeF+w7N7rOR4VH6IwCEdCVL+6d10aKgRzo5EwQAXC7DlqIwAAXnacY7VdS4NVHxcJ/cAtN/6gF7
7koF/o7c76tfuE/gDT+bELe3VxZvKpdbl8hzIRMUK05Jqof9N5kyMFyZu61QtdJEKq59PjoIxsCI
lfUmx8uzy8PaPBk9MaDZK3N0kwiW7g/qgQRtvUTYPNXr0I+eC8v7BkkANDdat7RuFo1I5JohAs0m
C7ZnxO0q2NIMN30zk+hPgGo2tDz+8ogVmiRjcKqWs9I7HX6hfM8oPKPqlM7Xpt1k32yjUJ2gJ3RG
W2yS3EMcQ3W2yI5lMTwr0082onLeGUpswg6vo87NHRVxvbKpdZgrBtYinYLHPiL/rSaAOY8PVeue
fV1iN80Bl0Q5b4Q8JoQIDv5LirR/o+yWLJI7kaxNmO2XxzJ17/mJzsbyl4Xh/CG0NTq2oqJTLsxb
W/30MaTtvubMgVxynyupnsgSwStgxjG1lBE/BN8ZHuddUTtPcOIXkyiSJaUOmxJvt2HRqzPQgixr
KU41Sp6UMSKkcAhZ/CPQOcWSe9l1AUy1kwVThZSBDuDxskftXkypu+xQ8i1G+HfHWCnmdEG4mby2
5ajcPSKOZbJtMMNpPbE3sIiuIDg/qGGG7UpFsOZUIifogLQ0cLPolUT8H0WSIEA6BTEVJC90t9I8
/RfojUn/B4mj/tMStYWDSMGcD2tAoy4i1NkGKRpwIoKwFCawIQaPJVLRmkYHsPC6d/tlkIk3MxzQ
fs94NKXvu0Q/xLNnJjXzLZc691+JXZ5klHCbR+YtK33E9x7uBR05Mf1b4FbwXxpGtj3xDluSw1Cb
lxlHN/M38sJnu6kUQ03icjkbZC62DwSU2B3JXh0URdGkrENmJN9D7fn3dEbDS2qSJqqXhhChy5i2
VzsV+0injzppdANanQU3rN1yyUR3O1ngw7pIwQBrx3XuuDdLQXTzAwII2rGhmQ0k0jC84JG9f95j
yOzVQD9yXOnoxNdIOe185Rt0pfXKXju95e4YtuPc6OjNVmb1punl9KSPFXBRgKeLYbL43nh8jMMk
3sak2D+EtkwXzLhB2tTNnxh/LqLEqXip0ve015wTDQpiWKsYQuowYWdWSmEUs8aDaCX4wlEJsoRl
DWeSC9duRwziDXkN5M4WBmdwTBga+9wyqymZcJqkhhnRg0UyliT1Xm+to6QOXHfGeG4qrNOFh0Ye
y/8eSVm10mobu4QTb+ZNj547AmJ8CSt9Gn57k3aUb/tEdhlyWYwj3ufkPa7Bw+VS/wg68S3DDy5N
TOAODCGjmiMG5JRtczwxhmc/moHzMgE3RtrYhjsldASaoXM0q+QZWx6VyERCcKgaoNloc/rEoS73
fsIJ+OeokFsl+QNr2ycqScRe3m8AN9HPcnq+NMYXlu36i5JDITZIDTaTC0+u6NZTo79aJcXWVEto
dywrOoMZU0Lgj2JaQRj8l+DgjYw+uBga5xGlwUuNwS3sYphREZztLk6eoh47LwPFnLGMlPiB4rHO
Vza68BQpkaY9x4WeofpBbyMb7WVEG7eUYZ+uSbGKjGYRED28MBzq0MFeMv/HnDk0xcIn4rkH7EQn
GXXYQEIe72O59Ei6WumuRmImrfmlqSvjIQyHVzdgOGIrMCrI4vGsBKjBdJLrsbpee3KRD8IbszUW
yWmRBsMHNFXBlDNeFRVtZ0RiYtNW0bNp1d9+KuZDdn0RdfCVjg+2QuI0dV+NC+BNZ6Sz9Fmo5tBb
0NUIp0lc0unxIUu2F/DZQKi72nOJ77lvHARxwdlXyB/bycRkTbWHtaT5kR1+nkpJAtr0fumq5yRL
r6lfvHOA4OyBfcTJnLM9hpyBcUBpBh7ACt6RYjdLApubkTdu5SXdTUMkkoyFw9XtRdsOnBWLnA3q
MXZuatCek9rlfe0xMNeDka16Hd8wkqBEobVyhcayY0ln0RpAfcla0TWEyRgcIVJmy9dYTiC1iiDb
1/OqbyabiJRyUBGYV3rUSAwtF8S5YG3o9L27H1R1C/2sfI5tcRm43KRH+CnBEMDuOEBTk8SMfdNs
14w1VrKKmlM74UfYDq5+zhPzpwozbCsRzeDc8F8M65L6XY49uQhWSmg30xsOUhgsypZ5Huz4BV/T
DsnDvte855hp+ELl6SfxJLi3OxxtOk2F0NxoKOEX7t6Ftkz2TzOrGLuHInGQSRfW0dXlMqZtj69Z
kbeE3rwM9nDoPPB81R6W6gOOvBogRHprEVkuPekcK8vgCkORR3nSbIKi2g/Wh8Or6mUz5SRMP30U
hws9Ag7lyYHXuEFjGNXARA0FYZx47G3raLhlQRxBIfK6P/XY/hDwdL/GGqdk/Pli6xeSQfgmA9pS
05hEZVCEZhpvHHvjgq43yFIxrqWuPZv0h1dDgXghwuXl9OPRATIo/YgZDbMPs5+v2GinN4D909bg
pj4ZIeDJrqvGfTD5O0uWPzZ1U2d5s4Ue+37jVje4zghAvSt74rDtsePJ3v2Run4zfYzaiahvrYxJ
cw7GKwaek22aX2FQbP2Kc6uj1Z8Il9dCql9r7EHs2HW5Lay/Bk4iI2rtfZ6Or6aQH6zC6Au9FeFD
y5rRaVBVj0YVt98cj0NMItBVUFeGCUEOPn1YToA7BbkySDjRyvax05jZQxbM+TOtRyPCHaw340UJ
5jRRMz4WobeiYuRyt/I/IwCrtV8RmOMLNDGxYAed6CRy2BuS9HNs+teaw8+CUZ29pMvOZYEcTbQo
ZFrGkuOblTDqFMp7s0f3C0jFX9cF7MHPU0O611T0CyvEWXSolUmRe8PkSi6cuDjCHpbgEPUUj2pO
VqMLCh/P4HMVe1++Z3vrVL0l6OpX5AJ8xRFoSrIp9lZg/KCeBSThnbyxyZYk/03IQBj6cQoZ+vK9
oc9Eh0I+y+7Vcjtynrr61DAm0HyaY57GADw2qSTMssAj4CDWUB4orY4zKrYHRpKQI9pox6ZMAvs8
vPEEMWgF3q2uvtkO/ka0ucUsSdpMAQ4+FoYVFEkqTw+5sKtvEcjkD27tvkXlobf0azEIE49CfaSi
fgQPh6U+kIB8HLIRPXiPkkJXBlSGBNAxnLbw8dTULMWXJ7W9MzDn0qGcbe0I36ANR27TOsEmDMbf
mgbGZHEzFSxBqOdOOV7WssRlHni3VGjXrB4eW7fR12ZADEZbo2yxa/NP0MQnFXSPCTxEzU6Oceb/
saoDcYcVPez8tw2p0oFTFTQqOOH91gEJkkUPh6b2D33cqxUW0xXIcozowk4g89PepgLeeu6A8kJL
zxm2unlPddp85+BinybqhA5qg29Ex9m4m/TsiqPGiBc75idxu6+jlV9Cxz4nKv1OsBaEs7qLGWXA
IiaGGpPlbKztkfuCXMAgQpWgPJ/8rJ59wAqhnmPWQBQ8LqWhp0vT+h2jweLMXHuLmpT5mimsQypL
obG9UxiciXX/UFdttJjcsrOiM622kGGfSoP2zmjkFb2ZBwbMZAA1db8GvHzrXZA6WfiX7NEMGyGM
G0NfyIGKLsAlME0MQFG3YGTNKhSNwEPiV0CYWMKZZCzaIP4QoM3bDEkt8VoQKuNLSd9t0Zn5d/PS
G2s3pOKYWhIGhJ/srH5gH/G5x0tFc1aFN8IrhwXim9fUUyeZtC8i8wq0Ke6XbSbvkEA4vkX6T1oC
tDIK55Hg7XLREVfoRO+IwRFXxphSRr27ceNf07x+UUSaYLDlVDIn540tZgSnI3vASWeTuYawrPwY
NA2ibFyAPSI/x6CoRjQ054qTeYJz6attGc76OPnqAj8QcGuq5E0Oo4q+Kip6h7TbAmqiBLO1FUP1
GrsEc3tIzWaz+l7lGXAUQuZHqV+tjlJw6PM9jVTANVYuF5Pcw7f6BG2vTRkjJ60mrSJNvktprIrG
9Vd2wvjfNk4T5SaHJdAhbg7KKcePFVZI+2XMQjZE2ToN3tqmO+FFuTnmrDLw7c+5UyhpbS/QHqNA
9ZqOnHn0vXH+I3Ttye80GDVB78FwWSXE9wDh7zHqIx2ou/LgpelnBhUEgyxm55EpYg4k+6AVp141
Ovr98XGs8ncB6XVdi2k9a2yJp1nRbzsGjv2TpdWqNf2rrNmm6nbo6H3Bw5hgTXYjkU6obdHylX8r
BDh9B+8j8vRw42gJnIry3c5MVBomR/CMaNLGLXa1Fu8TQ75ZzIBsOrZxm1ySpn2Nx+Ap0cV5wuAy
b5adUu8t6k5Cwh6HipXVjbNtSBer8p1HHc/N0XO1CsrVWSSca9i3NoHldMuBZA01/aX7QA/YHxim
wgSoGlJts9Zu17gtX7JZLljpipl9Xrzkyro2gptrZNNldc42EW5Ypql7f0KlXFiXunFieue48SXs
lZEzC4zPt9GjaqgUoWyBFnZr+ugHRPEGzpDxq9W/6QlV3M1AlSLD305R+k5yQUaHVJ4L8jBqhEin
so0/S0o/J3XOLrl1a6OPKY41Exy46lnV4+4QOCDMC3/lyMY86Em+g6tQL2NM6eQZwk2CxZQ7Gtin
6B3d1ntfOls5ir0y3J/Y8fdxV115PU7o5i5Z6U7LCOQaBtc3I8pnXTwVVIz/yR+91ag1J9pCZCm0
4zGybA9CiklIn/zTj0RflA48juY4dGzrlHwvbWb8lBZai9JHxR9YqGyZLAbaszC5URQ3aKHzVaLK
nuk8y9Gz0N3YkgoogF8vIAYEKHDxHrDeg+IZVXfzYdbAfj+bFEpe1IoHzeGyR/SG6YBpODiofJUr
/v8wmm5J2CF7tw9cC7/o3bEf4CuFBUFbkP0v18eelfypT9A4RwND9dH34O8qgGf93J+enFf0TUym
jJb1EW1Kp2uPaF9o+fnuw/x3DAPhssAb2wxKRDmxy2LyMYHXYMUi5S8BlobvFCH8fF8EtOFC9zPw
o7/aGFtrkx0oT0twWl3WcOmRXVVSEfRFhLuLxcnitKI5QHJt0gdIVwqinLIVFzaujNPSJdwJ+kgA
XzqpntOEmHVqqJ9oas5twcCbc9UCMjrUWLwCUzDCmqe68C2PrglXBmNxNLzJLlR/rbDvWINmqJI3
qXUhB164FcZcsM0mRqLRoxKBmgMCA4t0I7PLpDcEBVhY1HT8GRjHK5PwAIU2b8guFLmzH5jIJfPa
sxrSUPIOtQUq2BOUXWXe/lCnTATOmQSHoyVR2zK237VyPMqs3hQB8T+CaSmt8ZjQ9NQKYBFnEaMq
Tz1O5akqux/iOTbVLPeQedVtPfIl4ynZldiEIcQheGFfsUPxTlviZJfVzbPsPQw9OplESaGwni2+
a6fUAVn0FdzAwPqoopGoK/HoxSbvmc5xFLhM2+QvfuJzq9G0XTjFwXPCS2VoX02FRxxql1G5L+lv
WsEaz0x0NUDJdxiRipVMcxyXVf8m89dOtu+jobtbORjXNrSzDUrvBNviixaDO5DmtY6JrEXaSJYe
9vJefwvmQNbUao+iKGHpo0E20yFgiFQ9ZY0kii16sor33Cu+osaONrGWnkgEBmuFAHZptjknf9rc
NGjkD37BpRFr1UJp4g/BCbywo3gd0N750COXuVa/0PP/7OPwiXAc8uSKx2AkNpWsXpLK2K9ERGhr
pn/e/+ZMPBddd+aYjuNooL2kPbgT3WdnZv6YTvo7cS0fPHK4UVTZ1xT7+OjTUMm8zKav33x6RZiv
4WRkhM49onB+xfmDvxNpft11xwpoP9bgfIfPHpCE9z/kndly3MiWZX8lLZ8bWYA7HENb3XqIOYKM
IIMz+QKjSArzPOPre0GZXSUx06Suem2zq7QrUYoBg+P4OXuvXd5YbrvEwUMsF49HUYOnoTQKSDAA
/RQ+ZRUu4p5rjsdgy2vGymIbXuIwrbrLyg0eYSY8ZQ10rrC0v44wmRiYuso41iSQdVpMtLwjLjs4
u7S9kD5mu1SLv+gTw2+Z7oRG+y9WMeI4vMgLzLj3ZRtcMZ4kuo0Fwfgo0vylSqt3XwfpZrN1TGl9
Qn44Im+vFm1tffQZEpa8ovKZGsDz1niFco8A7ATFNUozPQXINfTdDV0abDWwDse43QCxuImh0cU4
3ynwz3gz+40ChyRwhBioLMxrPcIPA7Mw29FaxkOkMwgck4cxOVuW9iTEQAvHNI6gXQb61kzjmVHQ
NTmRmbIkTrZd+Ulw45bOJZtysJSecSQq+dZ09A0BAysIDNpulpDG2EZWUUOPzXfia4zTDrXhNI9I
Nr03LG1nWJRoAVa66J5q/tzxmi/0oi56fAh7z9buU0ffzzduqu5zA502SVls56hzLAKCXe71BbHw
6NA77aEjx3jh2Iyu7Do/E/P+DhNgnZvwsMwcrDgbnjkTukjyKzQvbyprD5kOx6YqaD7Hkb+x/Hjl
dBrk4R5pYOc/QMW5sxP/vTAADPrTXHjnFPtudzuWE1uT6CYbEFuiQ1r4+rDnMWcvcg6uyzpkdOIJ
89Nlll7aGYkcehIsrdTltnGcLSo3sR1xqtaKYiofjzM/b6Ek+0tXhmevgD5BaemV2a1Hd5My1dsA
TzkmvtoKSF+101xDrHowkvBdx2Y4iektIyZpKVV9z3zsQTONB2ZUF50i775ha+Di8aX6WNlUeRTF
zq0ws/dB4pF2GN4Mc5hHFLa3GgXhaNoPVcKSJPoK3G5nxtuJoTF9sV2H7GxLQom+8QmToNO31Pqp
e4FCu8Arvcpqw1y7aHKJTRyva1V8aZwHeFfPClUZMCUadFpSHwIWQ/K4z924dfV4VizyUJIIF5B8
E2Iy1fuw8zCahgeDtscqsMD1E6ewLhr+eFRPSZ5fkbnKH1rntAjug5Eddm/V+zmA2EV5apFw75LZ
jvcv7uRao03Aw5+HxTDRD0tT0gygzVsr1umr2NbWukGIgePTtiT3+mIAGVTkb6RUVZF6QGO2kU1Q
gR4PLlTT3np4GJ14ONURuMTWnS6zQrsyt9IhpC9NRo1eETmtdYdKMSlfHa15IDpIv4JncBEXtjrZ
XkfLJ5UPyTtjQ75zeWIpIpzcEA+1X15FEyhS+xpTFxJdO9+XXQAKnGAofDJAqrR+RQgrKj6CAa0i
3cu82VsIRb3xWrrEq/iKM511EJAU41qnZXwD272Y46encYhXQCho0IN076l1uWLCCTUOlrIuyu9D
t7ewV+c7rYVfXLCK69h8sO0ikuvq5NEAoBcPgI6GmOdpokaSsfA6d+WwAXcxqy+624adxrYxxmQX
s6DyiICeHblnQcG7iVPCidrHklqzmpgEp621kbGmLce0OaLaJCya6Q6P7dvUhlNjK2RYU7ufU51B
geyygaoqDq0b26Bvl1t3VsyaVrKmYRGZ0/iSJz+cwxodvLxUwSvUt8ilxSWbmktpF9V+ng9oEBJX
uaTLh8eCAiBhq1Ek3nKKyLDqfHImCkG3KmXOgxuzG7n1IRlDLhyOgxY9Mfu2d10e39ZFbqw6p2IX
v/asKUDK/YKzhwbdgJCoJbgFmD6ZmEm91WDF6GZx8NMtkjik7frXqjuWU/ZS9mmxifoccI40iAyL
2UAJB5BGXw44cfojXBSYn3j5GZSS+cBIpjL42ynOia6Pj9Ke6pPJYakqJP5uRyJOQfOxlcUmLeZs
Ff2j9WFo4JV42lWy5MazuLPt4BR1/nuPzOfY6vWhe/MbYK+xscahSxKLmt78wW+2tOaffFp2gZ8+
dwmOLTtHj1mX4oLIwHIDOvpWT1MBzCH7SHq3nPWi4apiSzRWBOgi8m/zOX+5eLNFwK6UT0RPb5f3
zASBEcEHYnDK5jyMyne9Usk+rB+NluI1AJS0ovI/dAJYGSWO6/kwGrQDiKr7sYzqbayeLY0iiVYm
YgjRAE/WPkYX8wfVdrSkEaxUsMqm6cqFgsq2GyZj19w2YYb/npD4NQ+QVQtcjXnOu0u+y4KCEP0s
LsUxVwcnmxW54kGhkeKCottV529t3YJosajG55Rtp5CXUCch96vpFun/A7HyH0LKbZ/YD6jlH3ju
zedMEVyL1IIRjYsVsqfA6Hy4v9ketltw8gpWTBgbRmRQs0P6qXLnVb+HXPTSEy2FXI+ZgRejjk0I
I8WhtHBRGi3is2onBrd2+hVlWbvAFshK773nXmmsvJhQosB/j0L6xVAbiPJLwG/NSVV9U/GITtKD
DL6KuEPwqMHSNJmf+YUwlinM5hyFYyWLcqlnOQ45lPqOjTgHBX3UOO7Ol7RH2wwZI3DEHlpl8qX1
JZbpgJsrNaNbWdXvsWbsbDTPsKxbBqjWWcao4UB+GIPKGbvvGW5zO3L7LJI6ukfzNLZ0Wl2CvnhA
RydEu0ynUjYiRuxJtB3tyqvdx3Sob4em4mFo0vR1o+Ymk9iS6e/Uq7hoEGG55R39rpNIS74LmRZ+
/zG3BLIZwBmx33Rw/qqQyiQluWiZ1BAeS1LX+ozsGNr/y15Nd+wJzMVX+p03E4aLRTMMNLMsJO1W
tY5rAD8jMIl8EghgyC+Pmv4aXTQQdIqRxgM3WPpfy9i9YHR4UfMtYRsk17FfnmlPznXK5LNJr5Lp
LrgAyg8zb1LnzinT3ZSTQ+duqiZHJTLS2Yswi3EzAeFQx8wTMMTwijTthow1DbNE9RFGj/6I7wbi
0AqFwwPx6vjrES040+2EKRIx151VsoiSaAieawaJP4119ADzECpQNNJFyau97KgFGSGGNOfCdwJU
NpVGf8cB2wByESVLszIBnSNGz0K6UQYF57LAokQxhqouq0vSP9NzRmJm6DDCMwqY+1M66GsXcr3I
6iduol0cGiM1KDltUn9oZ5xbnX21evrjpTWdzOkouol2REkIRhDNXXXsWQcj+6JnGDZCpv3N0H3M
cvQlvvQ1easei3VO1OiEmLC1actq2vBEezJZ1FD+VlpTMHmE8E2BaQGwr4lc9Gn69B01MT1vtv8F
+E6NmBPTKtRaE2T9jPSH6REToJSClwim98pwv436FwFYc0kLTZTM+kqDF3I1tuzG1ndbd5nJ4hDU
N0WtpwwmrHNB0kpA5BQpm8zseTITKd7UmIvQi/CpYDilj4NDC7u1nwjhRlUVF2tKGvRkSXk9oBbj
K9nM4mS96QZ5NRS414ClnJ2GDjWg4Gc9jLVd0qk7J0xf4DUBNpuuC9VB5gtRrIjhrYeRHCCYXLYu
o+uCdCWmJN0+LBQIOsJa4H9Dc9LFyJCPkaBjvX77A6/IgCmDPO/Yydk+PCJozjwr9eAcz52Pybh0
A7zgIH3mrHKygzNL7VIAFBDoKNz4UrH77I2qgkWzdDPObT+ZBwkh15umswUHdg3P4V5aG5F0RKl6
qmRo4TJuz+huOfuwGV7odYxMS5MXMYwXA731LpRPXGAuTSsFdsGf4zTwzoPPu3dSi+xrN7ohAhys
UOkcEaYO7H4RY/lME2or2jHReLJabWnG9IZVAoU26a9YN1etMZ0JAFoIM0WPDB6L8iAqyXeV7soe
zwN+9FQg/Cpo49aldy51+nSgAZ4Hap8yAEwi5HCahlKC1cxivPjofQ0Lrb/JWC7ro+IB9I21pAWs
XRguXB+g4BelsN1ny7UOaUTbgGEKZC9t6p+chP2tDF+CpmnmBJhoqxPT89KCSQ6b7NoaDFxMpSx4
cmjDWlKBPLD0bbx22muBk987BA4eAo/ZbTEE+YshkrtRkjmsmaq4GPFTXPoxnCpdULMzq31y04Ld
cdqJLShOcZwKdr8ig3nAvlthbU2qUxYU9Z6+FQXX4L0qCpyXnmS6FQJceaF1aXnHXAkzrZW8JG5x
0G27XHY8PfaJ1RFUcQcvVT9YRt+sqhBlr9t5uCe+drPvOm3BzWKLvazR6Sxr4vjqAtd4iJc3bouD
DJVamWMTXImJx3ScMOd1hH1TZXZ6LKoSNmCYaswIEfqwQ8+veFKsnZEyDdUV4pL5QNIZ45WrrL0c
s1y/nQ8iCX7+dS4VwcKNXsEbwdkv2vC+UuXse8NlMOZkn4aobZmmEKJK29zqkVmGPe54hgeu4d2n
U0Wnw73rfSs4JI384kr2b8hWbnCMsduaELtCibGxYLagrnWYM33z0nk8VDP0DeQaA6a1gq8qhL+E
koF0P8xuqYEZ2b3zS3sbF0z+o2yvZWl5Oc8pe6cHru3ELwaeqjWkXW8BLRBbpQVavo5mc0C8hT/+
DvyiWTf0JUW5mTw92NglByivwxWyOWrjLlxDc533lrRmpHuMnNRc2Sm6d4emXBB4D5qtP0PQAE6U
Jd0a1KFy9gWTuVWoSK0Ip/yLnNCsI6SgbTMbeqR6D60GjKoU16kmn0tdckX0R4tE7J0M23wRjTBJ
GYkMo3VH+Kdx3VNg9tllYfrhudMsi5jMTUB8+SK3kS4iHhFkmtL8ZpI87jKY2laOUlcbSP/JDkmR
31cGSOXkwMbVWRaanDZjZGBujJtg0yMEdhToZBdiqT4K8unNagk/j5l3H5e4O1JgBkQkpVd4keQW
kURF3uB0EUhlbLyQEaSLMYFoomKDJjyj0UtfPlQTNPZAo7uQlGsp9R3btC4kwjjsBqA4CrG0ZhNd
9GwM2GN7t0aA3H1t2qzjZmGDS84I4kCa0gFY3Z3lVNT8GtMWLUqeNLLRDz4A9GbqfAws/jJLx2Sl
anTFNmGXayN6z2FQ7Q0vui9tN1z+/tu//ce//9vb8L/9j/yatCM/z+r/+Hd+/5YXI0QmdOY//vY/
7vKU/337N//5dz79lWP4VuV1/rX56d/afuSn1/Sj/vyX5k/zn6/Mu//16VavzesPv1lnuP3Gc/tR
jTcfdZs03z4F32P+m/+vP/zt49ur3I3Fx79+f8vbrJlfzQ/z7Pe/frR//9fvhv3tOP15mOaX/+tn
8+f/1++L16B6Df/2Dz5e6+Zfvyv9D0dgMbLxKSiDMYXx+2/9x18/wePqmK7CIK1sU4jff8vyqgn+
9buw/pCSQaRjWfB6DEPK33+r8/bbj9QfylSW5SrFf03dEr//3+/9w/n7r/P5W9am10T9NDWfhvco
/jzN8/eypS1N0zClYzqmsGwaGPz87fUmZIbM1/5fet3pkhjiEmknwzyVZteJ+zpa+QmABvW0sshL
K9hGiAGiO/afAdhz9BZValv62WMCzjpgEU31DB9i+qrrbNiwaGBT6I517xzs8Xboyj32FsqnwT5h
TNglfkoUYb6t5rW9D/dmhkcquY58dc5Y3pq0PsJHuU4B62mahOSessMHv2d2T9IsCB7RxouMzSk4
uq9mMq6RM5E1nK7bun60DJ7PSlfb787nX4fth8P0T0dJ6bbQJW45W+k/HiVUxT0mCqtcmXVMAZtd
SrCBiM/Nxc/fR84v9Pl0CJtTokwpTNfluvv+dHSDSlA9z2Vp9Fz5Aqz7dTAPDSGS90thIDa05h7K
18byFiOo17DsT3nlpotybDYw5p9974vHySD/eO0hYq+0x6BOCMOJL3HB5dihWfVzkLsxaEDb6M6Y
vH/+FQyu5799BUwhXNl0DZQu3B+/QlV2IYIPEmUB/9Gfppvo3qCBPpmx+TGTZ2PXuSPoddVa0WVJ
GsnP3978x7e3bUNyU0G+Nz6dKiTHFjx8RB0lEHdAR19t90so8jdrbPelwdO3yG34o5WJmZWgzMJF
gsY/QUU4GRcg3FF+R+KwMGTlo/CMnmvU4fNwvqZNiXbAu5nFDybJFwX3iOBxmEikqMyW8pb+dndl
VUfHq3bIvFcg2dH7lVS0JeolAjL0XVm1V1Izv+GvFpUB0vjnX99y5sP76QqCw2XPy4ZyFLf0j4ef
hJm2JPe5XKVI72Ipee52OFmjFp4PLcIbJ4JUA+kUJ/s+wkyBHh6oeKIHKNj9VabklU/5P4MUXpGC
Hks9fphG47bys63lYuHOi6MbXXkjtFdPj85VZ5EsDVMVw9/9hJw4i/1tQuqMjdY1wwFcMynyBveK
3v5DJJKdKNyNU2S0HEnsQWe17/TuSp9QqAV4fxeDGV3rVUIaEF1Jq+vgehp7nLoPyldMq5PLQtMZ
1QZs20M3XTeheTQ79xzeIOsk5CsUwTq2cRowY1n2PR0fKqyOaWumGY+ae9OjmQ60BperuOqQwxKr
ZJ5dZd4QrNHSnsHVsxgyUkJ4vAKHWOOSQM/iXokxn0MUo0VNbxzp805Z4sJrcI1JjQ3ZZRefI9c7
snBuajqRDe9apcEa6/b7KLd6CnehN9yr1uPg2BiRmN/fmTFEDbO6ahgu0bk/6RYFlt8DQ0oPpkEP
oNKe2RzSm5gni+WGJ8i5mpX8bX6ilXMYs44aghg6DXfAWO5sI7sLSAYdu+FrV3NSPetZOAVtCrpD
cr5CS+KbtLXnFmv0lmvf9te0eA9DrVFTuY9Zkp4U8iCzSy4CAJA8L0i1Rf6MycPuim0dj1djCC41
YY7HTB4viC/Ad9hAES8JXTPdQ2DYe6z7aydHrT7V5d4JnVPky/MYRM9uLS/MKF3XJN9yhWwbMr4q
j0h45OdDepmG6nLwceCYHQg3jTIZNDD7F6bpY/8Y9zToIVkDpgK1HKCNSiQ/ir1iZyfe9ZQHF26i
tk7UrVAzr+ljbrWGa1qQndarLbO5RWiW21TddiBe7cba9NrNIL6UsPeq8KKj2VBKtfesdkVC3dqm
7ue1D1X7ZOBOIegwxIYgIFq0ZUZISgeWUooDTEl8V557nZRoPrTgousZvVbJy2B/2IFzNaWEd0vi
HSJ6ep7IIYnhYxTlnpVlhac228YeyD5OriJqisDytnywa3ryBh+e7Ia0RwtuXsvK2o21tXFL93qY
6MXRPJQtcQfC3SA0vTYmFpoqqw+CtHSYndTL9ZH2GiLI8VyLfp/E9b3N5eZbjK6RXZ+KSd7Q/iD7
hqgoOAKYX6PoMtHS52S07/ohmpNF+Qieiy8g5YFNTAQhj251QdbyEy4ffD8+kmC3wcym0WddzE9h
jRlJmfd7IpBp8vfgMiCEEgjYM6SsACsu626eylVoKJC7rGHEI6lgTIYizzuQfbMQKif4xVFoNFqG
v+0K6zPRq+TaR8U24fHnocdBR2TuNaDbheQXHIC5MIH3BHm90J19grCYfttex+pii1nZmUHp0GN7
H6IrYkRMEG2uFDstIk0t8wYP5APdangl6BaH/tLTEbNAJn1mGB+v4ia5BAG3jgrrSq37Rp3B1axx
a20TM2QQPDKZZFOGEcpeKFuSxxWtw5wHb5GcorA5jFG5d4klxEm39BQcthHpJXZ5WhL5DvnVt/LG
qcCPEA+WuRbhIe3RI8JtIWW5b7p8J2NKmtazN7Ba98J+8iOWzcFlaEHr2VUTKnior4G2nrroDrDH
JukZvvtrrI+HnOMMZ9M8B+DCtV6nK4fnaN674tIPW5C15rYZi1Xktq/oze46Rx1CwQ6NQFwgZme6
KNuiaB+z0iQ2Nl43QH2FeWObm7SmtaURLEiQEBlHSU5jk1SlrUR94+AVlzacfdbgzgHCS081UwWP
G+4Wq2CfE32xoycZqVNrkfzl1Kx32G4tbU13l5qHaGSi3fUeFWCtdi73pOXQx2BzugQXxYLUX6am
du2SXEAcrn2ZaglZ7da+CfLb4pExB4ngnCTk1zbjIAM5NplYlnzIUu5+plMMswNCWWYjhxyvkJbX
GnN6eAckmeFBjcGVTjbQd5HtSi/fuUQ+OcP0PJp7q+XreVS8VqAosgDLuDiZgGJg8iTsQefKatYF
aYbObS6bda3QiOtfGrwyuYZfiFkoIo7N2BdbhosHDTDYxErT6mpfi8esblZG+cVV+bOUhIiDBpK4
r0OatXqv3eJ7324lt3vgJTTbK84T2FaWP3vTcgrmI4xiedXo+bY3rA11x6UkjT4qtXXUe8CU7wLs
ZipjrQipFK1KneI2uoPksLKl5Lo/hegZDVZu02aQVCEHwi45nyFfps/z79WUXbI138ROrq9aEX4k
tTjDZ74WdMxNCR8RmiEpls8m4++MOzREQdviXJbDWihgx5KbVU3HqHYYsrSJtUiSfFw0LYavxgve
AyvfR7m871v/Yl7GhN8dJulca8zypIeYSKjLJohXvhG8Is34gid7SZ2xLOelAUD+zhHDGgY98wGb
TkzU32gTXqlHKu7lVGe3I2GyCbjExHgHKbvJK+MW7xFP44FApuZGRkToDdyCZXKZ20Sb5q90TQHu
m/f5yNEIFLFoGijQflmX1SFr3qrJ2PFwYOlvlwCaVf4VfM5V7Of7OpolmtiFSph3YFdpi9fDQ06r
Jm3FedSBmhB+kFgXPllsdZM+asGN8Nq9yoONGIZ1CEJKTeGX0XXXXj8U6EbQ1qjc29QAqNqe1Yz+
UY9m3fZHnXTAdGXMkX6lpot1UdgkythRsGE8RSPd1XeNQYUl4uq1dkIS/t5pMCSbiAk+hZJY9Cgr
hYOZSyABX0Q3bc6TDlH40QOfi4lueqtRMsUj0wC0p1vP9xxEnISxmwwY0tg8RnmwDgo4aQYac8cY
uAkq8wmBz2tWyi8NCMnFOBja3pbpeWj1Xa7fO2Ja5pb9Etr8H1wV+JUkMXiVHxxEEderAC0prfWM
2oRnjG9yCUUx9kpy1JEWde++a2wcRF1xOxF8AvbrF5X05zradE0bUryjJC5u5PU/1tFuAvXOr+pq
1YbxR4rgVqCpMBv/wiRo8edvNW/qfijZeSvHcAybLb+jKzVvab7bgxPhQMmCUxzmwBceATQUrZVL
DHY457cF+S82aNL6/HZKN0xLEsWtjHnX7/z4dnVqy8Cdqxi9MdDjI79y0nd2BBtukVWGHALe2MNY
h8depZcQyIBZlDiqzE1uM94m0Mu2d4E/3GKkQaaRbgDN7rCZ7nsmI6RA7fCxrO0GK3E37sbKuE/m
8SjaoG6eIIb0qL0wO6eJ92gT85PA1qUR9ov9+j9+RUe6kKksg97Lp5NXhFVjFwYXdY6mnQUsr/cS
9Rig6l9cJeY/Hcvv3mj+IN+dOkf6SCaRxq/sAWsU9hwGV6ufXx1/29BxupTiNBmOnH992tB53ZjH
YUKwfUD54g3VyQvixej7B/YMAI6np1Tej4n/i330fBH8cE0qXRemZCPp6Ja0xKdGBMkRzoSOplzN
J95BRG6iiGkIBqjB9yNKAtjw3z9nP7zjp8vSMqUuQr+HSF6q0ziIQwSGYsTyIqL0F7eA+FuT4Nu3
o91Fi0033G+b6O9OG3FuqE8H3ou8CPLNpmHlWPpaVNek0bCeWQ9ktqzxdGziql72mXNsQyhx5dZw
yBi4p5m+1UCtj2O8EgRX+SJaV738xarwD5eWLigZDZfPaevu/PPvPiNoVqz4MbcpShjNbJgsi18c
hr+tO/NRsHSbRiK/TDqJP7xDq1dVXATE/SThdC3I/B0N5yaSdzTdw9ufX8T/+Fb0tebWhO648lNT
SPONrBVlS9B6ssmzbY+0OzYekgrwlDfsfv5e8839t0v3v97L/HTD0Gc1mr5vypUTQbwCYAkXHYS+
/MXR+6e3QYdouBw4V2f5/vHojaZnV01E4k7IlJEPuKkh9CjyU3/+bf7hMqA/6wqeRqwDPI5+fJuY
TJzEUfRzui5Z5yVbwyle//wtvjV5Px0xw1SY8h2sZS59ox/fw+jGTLDw48ky7dfK69aaYgzELkxj
7KCh0ArCZYB5UzAJr2zYi0QGE3J++B99DMu0sRNzVYpPX1VHiuf7Fh9jNIJjmSabCY1R5501dzyj
5H9NeRYhKj5EyXsumgt3rC9gk/7ieP/DwvfD0/HTwic0y25Ek3LbBcYd4rNTrw27GGeN+xXmY+yd
fv6l/+n0Wvp8TZp8a/n50EM/87sc3+tKNO/m8Gik/5Pr5/s3+HTnKaPS5aD+fAOgya31q/tA/OIr
WJ/uN4cvRe+UdzBM/aLLk1WXIXJ2tAK7ssgvLZK3QM0cg3iW3A3G2rIv4SStS+0LPuuTmQHEqNCf
1OP4NOCWj1f1UD81OICNgNgv5Oz5eP75QTeceWn7fMXbwtA56MoyHOvTzSsKVVuaiS2GwM6FURGD
mKPh73H/ALPGFpagm8smk26UwTZNl/danttrrUfYgk9PM5JdZ1obrL+XFurFTCj0WdU2a92NDMgS
626qOr80w+htsnLMP314kQb2EdgE/qvhdmTLObrFdq6aIKZfG0pc1RImpMS2hS29rGg3BSgFg5yq
atwViX7TkLEVmNm+dXNaG9nLYKqTS9D8NNKGqmgUQoCnYM8kiaU9lE2P7OWWIQu3kXIa5qLZan45
NUxr4SNx1YYHmEcnpbnb0dWvFcEsCKPv5ntt4qM1sToFmXtMTfto4LyuSvWgNPMhpV5rcs5vGY87
ROKmTcSDfgWH/Sg1jGhJsS3diAwfBnem2JRGujE146rJuRDIMkSYeMn1SG6fCR+aeDNDrJTNTiav
XsDq3DmZi2fI2RoqOjZNtNb5eaW/Q81dqC7e5vNetzkPo1xAeMYugbKSSKrSrl6rdFq3VkJIUr6f
ILCZ8bBr0vG60dIN+SBZmL10yXCOPHlCrv00muGj5+df3cF7stnfLtKO/nELEI/gnB6+u7Mdalj8
vrkcmW8v5BqR87VI6Sep2mWUDHJ7CggYCyLMZkn9IRFWGiXLP7eCtlR1fooj4J++/j45xWPTZGjL
EGYDGRGad9Wa4X1vNS96PTfiedEm57NBgi7Si5q2U8O8LAvZ2MWYXhbNGLy5LegH9TKikOhJzbB1
Bvp+0cwmpvgQQKrfga2U67F/sGT54cTjOU9gDH27cf6asF7/eYd8Gvh++u3/l/NfqqTvVpi/DYDX
df+KIDT8fmT87Z/8OQKW4g/GUfwBo8O55DRYg/8cAUv9D9s1DR1lgWk64vsRsCbUH/xNiwkaD32q
M4cn1V8zYE3Yf8i5JmThonKDvmf894bAP9Yy7CoEv5g220Lwqkr/9JCwUTMm2qwpJhepgMU80b/t
GUdv7Cx6TMXQHAZ/JsSYQwH0uD3rFpOdIh6hu0Thieoy2QIZMec5UroqwbBfVJFzlTBk25qtsHeO
Bl4dH/VGadWXNJm8C83Mlk1ZBocxvK2Uph3ENMmL5moEIbkAxmKvfDZWFwLqel9rw94rYrGvSUAw
DFB3bua+5NpJb6d8CbbJhBiIe80jWhvZzUC2caZ2eFvG0bAvtNHOLrqA0dLQsf51QGwsWEfgyDZ6
C4+KcF2nvhp0sDy1j4DTdl+NIF/DvR+G+phN3sNEi9wdpuHEFgWCJY0egoUx4uC/ig16km3fxQeT
TuECxgqqaoSWOkogsxeHcjBfBxIgaKzM0XkyGQ/f/oPsfzzgh8cB3NUfugArix+GrMg5RHAsaYcp
CPKGG12QRelt2SXMbePOoxmF7iMDWkN+DG1fvWoPgsHNolaEEYJSCKFH9N1eEiy6CDG5w+wqfGSX
Tb1rNQMFvTWS1jrN3DbW7bvEQNAvjXM3OGu9NtNlABS+1GkRJm+JYQSXMvS2hlFi8vdq+9DGJDUy
ExBURyVYSaAWa68m0BqBH5okDQFOEEE6rWvjSgF1ixuBxb4qoAzj2UucUzE7sQu6hWOC/ikySoOQ
Exo+kM33WV/dtZh6WPwhAzWlFa+TALIu0rL8OPTxrZxQFhQ+CX0e/SSUFB8J8zPkeHej0BHjEai6
tRkPwiFwwi00gBE/2sozPPPsWPWqtrsNQOzoKFFXblLd4GAWDUmSMYG7jRq3eiiylcEjHj2Gfs49
eDOgjr5YTR6QlnlrR0A2c9NYg0AveI4z0SkA0Idhvu7gRuPLhIhYM4GZ0RaWVbS3DqdvNhs7U0sb
SR82U4ZbByfMeLQZhTZh8hG4VflkzJLWqHDuI0LlYfgO9YOCvNFWvfWMI2apz69a2TawR6woa1JY
b1w0eYQe0EZV6s3I0iP2Nxqm7hidigHLeRmJdk86U7WGsbptuXJSI7/B/s/ljsZwpQjJhfUnTwhe
PbpM7q4ye/Ij/O6uQ4SRBJGz7aPrOAawJdOhey5EtU26ZjoFtnHop+FWsoLR3G7eDZ1NsVYdA0V8
VcM2IY3DQz6SSzmUo4m7Tj0OEy4z5UzjCk7OGSks+bR1jJi4qS9c3Vz5fMBVI+uU8RJhkPk4D1Ga
6opEM3vfS3lQkwu+J+j43ADe8YfiXbGtHkso5NMKzcZrh5ZTxh3uPRMMl0kImj/W9o7IpCedEKHd
BIUqlUiVhxgga6uuZ5C5q+XpdcLCUmjVEpWyvzZja9yUDpuQQZ6n2iuOYXZfmREFbcdjmjSNaudG
FhgQiA+apcQBEgn+ZxBfcWMNq9HRHyYzfzNSRIMklU7so/p8m5IJGE4TdBVvtB/gkw1kvYajsQ1T
m36va90XLuYBe3phn8B82+nvYmBJICRsMIsRKjNdMRtY0tWzH/Nx2IoSXgtEeXFbNZD5XEqaPs/l
RVFArvVUdoM+gptMmY/pDI/OMUg2FFhbxKLIoDXH3zG6ZFbapvvAKb8KNxFXLiHoriJN3Kodb8c7
L8ZsUqsmwAHR6e2jTDyoi8whJXcL8TJTs8f3c9cX9PsK6C2Jm/UwE70LQ4NpboIxBUJaaRtLB9Dm
seL0PBgUvg5QCIypOnfnmgU6bMcYu12BOtx1ZEJOyaPdBh7tn+s0H92LognkvpX+Dg6Mu/IjfBYE
ckIjrYgmaqND47S3HYSFvaVNR3o9RziIBuGkMddYrLYNpjy25yRujWg+N3LEf5zYhLohq+msStu5
ZAxudJk9aTOvgtWC4ZUThyu7FM9RXMACVfUtt8FXAnEuXTHyjDJ8TNAkwJgl+5u5C0QYOClcAcpF
wwDhiOrT39VkYJKFFP8f5s6sOVIk29a/iDZGB15jHhURUmhIvWBSDszg4My//n4o+9qprGOny87T
vS9YqrqzKkSA+/a91/qWsUuC+DPKmQDQ1Oew4NFEk3G1rBnzI2LZhTosGsup2Hin+OSNY7/2JJEP
XubzzdnGpmyjfRSMyCTKrl4lbiJv0OVp7sO+wiWeH5MGqw9WbyzeAe44HVt15djljdTON6VDLRUQ
I3c9Nv4ip0I1C9fbVMqx1imL/5P0EKAWdXNR0Kpz8BVrwnf8Zdo+kAWjL7pC83dtuZoI42NkkkzA
QuwKbXYzrsHdoiBYQ175HmFP2Lhj0d++LvB1Fz7oHacEPa5mDaME/GAPBskx+XCyEi3cWZl3kygZ
14GJDj6s3X2XhLgG7P5ZL7V4PbRnXi5AQ7LcsYJ0N+BuLeP2Dk5OAMggCEMetV+S1XGBFx3odml8
pKlYupm8kP+zNV14uxgGP23i9Q7St95SsLIkQrjwEGz4YqPWYjPMhM8QssA0OgBcEG85hcSm8cN6
rUw7xmyFPt0R6R5/BrMUWyAeByjlq3blFDZ7e1Cp+sAc7wq/m4hVVaPK9yLAyF3Z/+43/78pwP9H
meb8cf4/U2AirfhPFfj9o5g+ivjjjwp8/iu/K3Bb/xfLpic8BJdf1TRdnd8VuOn/i/mOIajCPRZP
f+4E/FuEqen/8n2dR5xZmKkbdPkErY//W4Ibxr/oU5F56KHr1F3Uev+bEvxvLTg83EjW+JcYFgW/
MOi4/9mC83WSIxGPJAudTYKWcPXcAZjvZFfOx1W6JZA/drpAo9nk+kdDsvyqKM1llgUpYqyff7l3
/z7l/VXuaPw5P/n9aTgTWBxY6EkBl/nz04Bv0vBC46cXMg5XqaNz1vQ751FqifPIkPeueah1ZhBU
wYoWh3WJ/5eqZOiI2xvRlaza3oZBVDX1MfDadvufP5/1Z/uGz+ebAJJ1HRqg6zq2P//vf+mNSyFT
LemiGSHc6jQJMLa5o/2lCHljTR63DprUBE9w0XveIijxHfNFtkAf8K3ZyroIaPjrYW6auGk2nlH3
v3UhdsoEmuei9zB4YXhyTyTPRrtQtKT4YWuxYLslXfCzbDp/26moW6hW75ZmOrnL2gqXHNbyf/hN
zb91137/qsSKe/y25AGZ9tx9+8uv2iPjsPOIXRJaRPnSmMN58nP7os9WCz8b65UfIpTNHGA1eqV1
V6NirowKf1gPanoZ4x6hm4ABY6qPdjL669clH718XXnwTPWQSfLoSgOcmVc9hDXG1BTs3IYzAn5/
zov0t4tiXMGUIuC7deUVO+wCu0hzzpV0TDAKgfHAtmwvbUXED+NnLzacO1ymE9MceWNIn4HgsIer
CacgmHDhte2DjQj1NMFD2qkyRwyaW2QwaL13zMz0WFoq+n2JaujGyUDxQ/YWDgYpkIhM5RoQEct7
hM3CCnVi0KLqUDDG2Y1k9C5NVHhjFJQ/ulz7jPk7b4YiKNr1du5UiF1jQhAJyS0QliOu7BUz+DI4
FSI0Dlr8s+jHZoVSwtt47ERXRALRRnm9cSyHMVm0GYdF1abT1hWQvp20XJGfWR0QfpN0U8885CpE
zAQnzTW9VSbMCcYNohKOfrBXOvRYZKM/5CgFFw6Y5g5BiQOIpZkAGVSp+5FNhXcI2uAqGA5tBQiU
E9oS4tVdnadQvDqDY26yOrH3uk2cdskYHDlBj35IDEccEvBbyDqEYVzgbtwZ/RBg3QDbJvU0XykE
sRdWGUhaM5RIl3Z8iAv7tUu1+CQhtj3IwPIOkAxp1Y4ZybOInLZAZPcjI4JtmtpAhQwjvsn4RRBh
YsikudO9tPalII0W1U7xBAr+I0lt66BHhMg4OIl2lkd30Ha2zBLScyaokIKZaVBN3QG7u4AT2TVy
I5JaHSHX6AuJPc1jyFjxzO9s1XQQA+DpVjWqmFzxF0jM4Cwm6rd0mtyHJqyTdeVXcmOJIN8wYFj0
ouhOLmE8vO5Nc3TLk19r+Q27aLAkN7TOVzW8M5zCWG0t8uS7uvK3k5nif7MNAmvifWLWyR18K7J3
o6g2g+ucZRYN9wi23oONcOqCnx8jZ9tQQRjkVbUGwcc2vt1TxnE+09tn0RjPCkbQswvyWpdet1Yq
braAju+RGvMNJD0Yz2M9PTbC+6Qbe1aRYR/1KZGcr1sOgJG0+J0KXCUhJGWrraqV0KfoRiP58p+X
VOPPuQcWZXY6mky+4VsGA7q/j7P6qhoRXkFH9JE+LKMimw51KEktpSsSGY8AXSbEXXzgKhrcneY5
wdqWk3yPlbvOOC9y2qMuRLYTO0fRNCnncg5u/zSp+vvGZLJACpueGHNbVkXnb9ukFEVJxCT9WN60
8AKw2jqYQL7nTinYg5BmUD++54bkaAZKpBp2Q5IGu2CkfZIKF6ZybH6LaeyepiF5/oc7+DU0+K+h
ArcQ7z3Cd0wZhuO6/22qnMQa+M4JPKFta+FFM/Fixm3gv5UjZxFHH5sXQ+spz1lR4FCBYCU35NAK
nORlHgA8NoMaB6rtpSetrncQMx7zyDbwOHv185hu9SDKTwT8vc3E5kPS2+Pec/ELxX12rsNmOCa8
FKryBYTCkpCIESomFqC3IOiwfSLeOQAhmP15fbVOcVPvCene8KqrS9RJWtpIl3Yox/tT0Rg9yY84
APu8NehJe9aTq1WvbWYbH/oExDFqQTo6NVjDpJxqaOtRBjNBMxHsaPVjbPkEXbshqRyWf/y6tG0Y
HPEzlzCnIScAc1Q34TxJwGzXgn+gu01yG+UM12flfYm6yFwMszI9d+LnCdPo79Ry7NxgwamAyF21
SepCfiUJ5z3DJyjOyZhVcMh/DYHuPg4hBlpJgtUm0pnLkizirMeiih/GIv6sy8B8mtawXcvfmT1f
wT1tzsilQV+2j+dfylR4KLwIN5juRcRGJVK7TzQGDsTG58BBiR8x2uESTEouEG12Gzv1J/YwrPRA
roidbqZrQC/nbItZeFkV47HpYnHueoKJknSb1Lr6qHJxbHMdgWRpfPp+5f4UTB/yrKEDmArB8Q6T
ukHPcTkght9HKbfcGdJwNUI64uCRPTiT57wIZexAJ443p4CzYWTqW20y9+DFRW6Vhncd0EWdU7Is
TJVthih0HrRmCBe2OTgrVyKYhsS7o7UmXyYja/YFiBNICtVVIcqdmnfHxq87EZSJzsHP7w4LGg5f
3O2TpZyDRUj1Dp9+d/6HN8qitvnzhXJ8H2GgToGug/v8WxlaJE5kWkFE77Cmf1EL5d+9Rl5xK0Z7
j91jA0iGyLcsq7e+L8plVhv1ubGi5J72V3fy3/7h83ypXv78QLOcSPf4PF8r0byI/qUYSxoQyuxf
NGpsdzt313YW8KhNhE/9XRrGCmjC0QRJ9KHFlIp6ozMtyhA7z7kfeW1sMzVWQOlsmmc0XP0OEUmW
VdF98hnruLWZXEIQcGOd1g9hKp7p/dEkraPmeUiha5Stj0AxnkLC1NIcrAFsgJFXhW8hPxMmUR2r
SZzyGuzDV9Qt+9Z7YGvb2PWeBoWqNB/oqxKaG0dFdYe/Xt0dmEjTkPq3r58CAmoAgfdvLlM0DvdB
iwg9k59B0No0uOPxPKDPTUwIN1+XbP6Tn/dI1mDRbYcc7EVD52tZtEZ397Nu1WALuY2oWReDa/N2
5PRIpeb373ETP8dRbe6trJHrGiLlknRh92Tk3nAzMwTSkPaPstI3FrXCpXIaCklKjIHMMxDtr66q
zE1C0QNpmraiRy7Jyozq5JLb3SOFSTTlG8tiKF21kDgH6H0o6fvkEBotcAcMvqhCCvMw5VXyGGVY
dKYSU3eQOVg7WFovdQ4WGocFLZOWly8hjqLuelwDrV88GsYbA+LhKZkvMp3wPlgBmfPOwJz300i9
4CF1QFwDr3wMQ5bFKQ2mc9in8XOVbxg4wkt9GifCRaQBN/wfntK/D3NMk4k2fQhm2x6Dgb/vke1o
t1ZlWESmBAs1WMmnE+Ldt9ogPsErgmIMDolc1Q9MdT9Tkye2siLET+7wHjuBd8Qo/R2a9T98qHmg
/sebY1kCIRO719fm/fdjDPDWunaqqMJrRdU6mIBnJP73PfZ8jcZm7nxTLUlMg96C0cFUM1O8EyIS
uuF/XUJY6F0RJbgmonLbmM/0f32HmddDKLXcCp4EpwCF34YhwjKdM/sI2Bk2ZYS5yID891B6JOV2
pMkC6xJsT+OLHAnVCm2IiKLzn5gfr/7hNs2Dtj9vk0ucp0c3wUZ8Z3+VGH9ZYCjaA92PTIKPY6/Y
FAAruS241Wm1kYX6qbfVVvQ9LeAEJ5Gc751nFsh2cyTyeWjsKseF8k1XCuw70HGPs8mzWU3bwunr
f7iRNkqnv31ai3nmPH+kg8JnZcT5561UmOudcmYw9mO4z4N4uOjSv9Vjsqkp4x5i8kRkrbJT4EFG
0WsnWjsCE56p1vmIQZCYPFsZ4abS1cPUGu7SbayLUXqPnWwkYEXjXBvANEHAkF8VAsIhAjFegyaO
Dyy4ULgJKPXlq9aiYB/7yud4Sru67WgLmL39HQAyeF45teuShJMtOZCa80rMmxOUB/STQKccXEGg
Ny52H3yaQ0+E1BiTRKAeKywtC1Yza6WH9kubUehLO9pnHEog/MBRWFiKHihxKgeeYoYLCu4OPv/B
puqJZPsmhP7UsX8Duj2g8Jb7FjDxoM1gCgLPeTMB+RDkttRdRBH4fxbk/8LZIzOM4FTNOTAVoh3J
QbupAIeV9XRI/J64eyaD0DE4x6J3jvuBAZurg4qOXkfDTKkq/OhUK4Zefvutc7dR5rSrqOBfUzW/
TKQ2xEZTyGfLCF0E3zcuemIpKuVB2G/MceW2ZcJchKAYAr2SFcZBfxP0oG2KkpNUW1nuIdVDIo+q
6NEOMGTMuRJJim9/mw+EXMlYcPoH6HCs2LT9PQSeAfsaNh3A0OUFMJR5CAQoxwYXUs+ljPHTzK4D
bMOpb8hD0ozmJmdh7myNLJMCLGuZ6h+TDpGMbCnuWi/6lxhQWVr3r95sJsmEW68TsJB9QkylEo6G
PB7RxBh+a9sGd4Gl0m0LOTw2O2bOUj2bQXP3B7HOvD7YDgAJbAFnAcdm9mjNpKdxdi909aeuEY7M
5FWRj1fh8TzxR3UaqHaeaEQnuwJK6kLNSSHxaO5Hu+chj8ioC71wb9KLWbFSR3ieHLmqgNxLTZFG
OYFDIYHijRA8Mrw1212Bf7OWCh7hcrLsR9B/8dlJtKeAYON9qL6PVfaL1s93iNY/k6ycjnie7SU3
w1m0szSWXPPAIsi9P/QGeMg6sL/19QdbzG1IaGwXVrEmkBm/984qk7tNSM8aLuaFVjyWSzc60cFm
T/bqnduTmFgO0Ny6Se+elMiOaR1dQ4vI1TwjgWKc4otlhMWp4pwSjZF5iJ3hkoPSwkHZ34soWL5J
wld23RQ9ITIyN2kzQDqIaQv9ggbsrryieRnq5NFAfv5I+2VjorVbVlBHdEHCyBg1A6gGbdcWzlNL
UM+iC5S5dsJpYM5g/6rNrtpUCZArcl1y6oEDKTbYEOEA7xszJHPVUXTBVL9qde3HAM8PixJq9Lpk
ixYNGELQqwU8+TQ/tf27pQ8Dv1TGeA5krc+JUHNa+SxLqJ+pAR1JhfGD7sJvHyGn9V1F2HU2rpDN
TitoZDBYGj4cxTYMxmnjTuJulST/6sX00gd4EGu/ZHgUfDYCOESc8XRG+tTv6qxdFSkNlEQeeycI
4d+48DLiZWH40SKpOn851URp0DUJgHwC9IvigdzPiJwE1iWmqoSrJu9GFtQkpVhqK8fXMWHmxFte
L0e9gv7kYcTFcJQ5afM2de2ulam/cdvwSU8zeaz6ONkbVbaNVIT5xzDLlRDtj6lmpqhlnrWq7Xg4
e3BjGHHBiWtSSQiAMT4lNinoDI5ek7KnVyK6F8OAgdl3Ht0e+5XZ3qvewhhtWtIzUlQg3bDxW8qu
Rnc4rkigwbYIakyCQbocplznODiS2ZCT6WWU/RrXA3V+Dk+qyhUp4f0Dm3W8U7o8hSURiJ2Bq7wj
bF4QgFUXjX0StTjnOe1LvSOXLGrz8IERLGAqN7xg7AsgMR5dH/oQSXnwGd6IJBTrIoBKKMm9jGGd
EMUdbBuAM9uQew3YzVkpf75bmf+A8gXXk630bT+PQ+t+io6SrOUlD0r5XoUSQ64rd9HoubuhcLZW
M771nZttwjzEtDifU71a6YTvluWmZl+HVu5i3dSitY/IZOPPvh1Z3bupcj+5r+SPhbLcwDMEG+2N
/QkY1LP0il9EO01XXavB+lk/vfKH1XQg4Sowof3se0pD1S0t0h5X8eS8GSQ10J3WeO8zcxUDY1s7
eaaRGe3b2yGYHmnMbIsuoTPp0TEQ9DCzomtXpnrs+lFDeBet8zzsn7sWvBf5imSzFAxQjYnOUKzD
hXB7UM0VeLpNMuYvEWKFZSLKjNhC/Z7E5j6z2BCTRlgbnaHkUBojpk3mY+StUZgw+Fcx69FYQ0a1
1aM1AHyLJr1e2mWJNZ+EXF152MsLHnBuJo8T21IxrAzyafGYrlxnJIVIw0wmK9CnFYN5lSg6dWgd
vhHe4rb0Obqqm1YdzppjlQy3YEzwXFvlcMhaZ6HP8Ms6CDFG6nI9eZW5puP7bagqY2tOfGEGXL1F
KaSH+5QUNVu1P1lv7pgeIZoyeAdG9b3Kp9dGk81H4QGdNrphW3Meeawrl65ZOr6olvTDps5Rnmg4
uiydM/+sBvW9BCmQ4Gtw6YYXPAZOqC7A1zduCBMzHwluZ+P2YU8VR6vrmOpmtb92e6nBkR5+NjXi
FtOL1zFiEO7rsk0cjuNKMJ6NM3kwhmNuYVyqKA/3FGJLmLHaNSEAb5tUHtil0Yl3YtYBsLg6W1+b
klXcduLo9gD0M05NW8iS1nZE+PWmMHYbLYebRPC1JWnb39W0aTmMJvDtmDp8JIEAAz01j5VefQ+z
3CS1YBSIMYJW7WLVaOtG5h9B0ZJAaM8j7RAE7LJt8g0JmfG9D1gcgxq4XhZZR5S449bozfzZwGSG
Z3FhoXnnkKiZxymwcyIi+/xcNmCSzcAytkp0jzlEyfmINkV7PQu/h4G7DvVevBVdM6xBAwZLrwvv
s7T8YGXVXkdqMWFphAQl08g5ZmWQsQHs29qtrkjSAA3Nl8l1Ds1g+SddC6Lb6FY0fDkh9U1/xvp+
aMD+LCwaSG8lKOeN5hj9VhW+dqVHnCBuefLplYMpaqGwphRPnaYtHEkumm8RVBNnrnvEAfpt4hU9
TI1tbSBJg5MznZA60TaBipZ8zX3puER8gG7oGVstQU5hz8+kuiRzerzTjjce0fw6hrp1a6CRk1Ue
o+JxqxLBq8RRN9FNrydbbS1OUhe7xmQcs1ohAaijW0w607rU0+sY01iIrbzatA641XogoER2oXmO
aoshUKO99dKPH1jPgkPdMAWJNKtAQqfiS8xoipqWFpTJi8f/rV771OKrYaZs6V1mQYzokKcFmQUM
pvMgvYVs36gzgCImJfnu/odDJ8okIOumST94dDvYR4Vo2tXvH3VtuEDzXiYDObduBy/UUK9Zm2q3
JjfN596AbuDYwS0N7IvpEWdmzGEmVuS86D31NVW5CEMit9AtlI66pDqOkMZ9EUg7aL0lapdBOlww
4cnuhBi2VMJZ8yJ5m4mq9Q92LvoTUW3D6etP/3X5+mcQjr9p0NK3pl58nxBQnkpSoy6xp37UCYl8
Jk/yRlrJeASztTNzthRVGPDUCJKeNDd6ThyfUGzpGIfYKONnve3wM2bJzlOaeRDzRbbatij88D2u
HbEYJ7Zbt8apmYsJH3cwxXcIVzpmZ4J6Ci3Xz6R4AEcIEZbobqptO6f0nyJfaEtgShRGCYK8EW4D
s0PkiVGiH7CX5teocQlQRW26tMc+32mKH6eDemn11nl0ZWGv+shTt6YyGkxoTnylhsT9FBIGvDBJ
xtzkFplOZr1qYCudaZKhjSQoYSfcrD1PBLSdqajvWU7UHlJThE7teNYihKcLQYSeg0YPg5PrfmsG
pKSj1fwoe3qWKSP5hdCDaS/MvHxwGJIjJIFYFqZPlfmkE6HBkZNLUINQ1SsTbmNkNddBoYGkj4c8
O6iba05q2gmHF7O6LgueKj94Dq0WrDfRwHfCk+wNfRHIglFTn5KWXniv6fjp0ZxslGk816SJPgL6
NR8wvDNmddLum151xsIamLWWTdc8SCWTTQ/jdGlpjrhkQ8u7VPm7MMQPGxOq+pFH8VqCE/6R2Ij9
aPG168zJID3SCrioMXEu6l1TOafmOI0u6dfFrgbUgJZF5KLPtGUDW9mCkJpWjwXw6H3hfCjad0Gs
nWpXVjtas09t5gQnYWEM6JuPOKd0Jz+BU0qTBqevizvlr9EIOn3KwgcjVWS0qsl/TPRO7nufRnUN
XxboTfDNmnF6ntOEF69QjBVrPTyA3QMF3Vb2loNMcovLIL41gVevbM0kXgWItNPDX8uafuX0epUR
ZSN/keQ+cITkXJ7mzo9qqpp7bCbFPX80oC9GeU+ZlPn3uoyMZ2EliOUD/zu9hSdaRfULVV63yXug
KJBvGeM6waFrgeNBzQofiFY29tNE+hDd+2Q5jXD26pgyZZLC2X6NGcChyN3kJObC7ZS8eoMlryCv
iIniV906gZmeheXhOWrz48SCD8B7qDZ+xtbgpMWzIVr95mlPnc9/mJ3WPRGNFHOwPEb0cY5GcxtN
bVyFpTttbNM37kzG3Z1Nx3rZeeZHTyH41I3JI/KC+CPSEXAABPvJyzcerChrHhpfdGRcjPcOTviG
nPMSDIfTQT2MWmafUt3S9KakoUgwTeInQU7EjvJxSBL7mnWes1Yj4+cyDvKLWSLz9GTfLrVR2yg/
kqemscvTbKyCm+NydsLVTNtlyJfErRSPfjBRV5TJBtdHhDpZF9dmvtgJicpuieG8qnMEYGNEnV2K
h8YbxUM9XzguQCztkZbOtIljbAXPxLN7e79gDD446KrpKZrPMFQPTAzCG4wa1uUBGm2ckMHU6lB+
hZ04m6zK3dM850W0iIA1CXL6poXxQMyZd4lN4f6+RDCdlgUDvqCO+0PRFdnF9zWBW0jp0CaNZamU
+QOdLdKE0nmnGmwecXJFszG+vJjQWtqQTrwTlWQXVPRmqbDtY+yfiNlsD+QEob3VrDXThvrGQfAi
7CF5yIYiAeIB1JQUr9PXT7UkXp3aODp0eXu1wsq4VxKSc8cOA7DMJUfCBverkVwMo5kxvLjKzCjg
ao/V0ZgvYU6zSw36zikQL8w7kjNf1NCqC/XXOuqM6YAiEPFJAgLBIcGhiQAH2h4D4aZCISqkxscn
0j6PoBSW/VhfGM6K49T/ijztVvnNtvPc9sQkydxOLtj+TpnWcxLgVKozk3E1LJkDdFNYDCoEepVZ
+rGpk/rgUocX7XSLExBrI/anq1M3XDiSojV5d8nXO3RWV79F4TFE9fNtbI1sPzp08G05zHjNod+l
M09HpbRP8fS/p16HntdnFhZbkHT8QoDqiEb7XUXmr7EQHDijmuSQtCofUIjTTZ/fu0EDd9kW5Q4M
ZfpY2H1DoHnEnpmV3SUyoYfF06zrHY9prKmnsLaaJ1nvR1C5OrlWF00H1/L1p8Zv3siVfW5ETNBG
MRAUOHSoFgdTWxu2ivamhlO0d1G9mrGbHWszrtdhkjI864NwV5d2vSFQy96b5mDgimqKrU1fYCUL
L+CASoBLLBoOMT4UnhDwf2ycVTrZu2nMVwJpxbkbq/RIhHqzlbmcVlYFYdOP3fpWqLO9DDpruAh2
5ksryT0yZEGs7ZBUF5MhxAZAOVwNep30LkncQgmGF6hA/ZoYRXc2a9YY8M/RJhV1f4rni0YOTuOb
+slgpsspK+23vdDeNbhXAI+84VD0/ew14O398iFkk7c0/RfqTO2j1GjnYTIfr07aF6fIJD69z03E
VJUZ7QL/patIhGw0kjG9KNzJAsyvn8A6Lor9RFW30YhgfRdk67VO955biK7aRiO2YXKh77cDx8YR
0A0pDL8K6XQfQUKP0+nD7Bp7XnEmF9lcpi7jTyNpT8lQTk+RTX63FVf7XhBwmKNr+ajKj6Y2WjYn
gt/LjE8XUVt+kxSlBvFCKIndZ4i/R/IrCCztxcSj5etrwc1ZC4/A5dp1rj5x0pYfi/fBc+l9ZXIC
yqbbD5GZ4afypvqscWRb6qP6QcQHnKhQctCyK6Z1YBo+bGindRZ9Rul9dEKx4tiH36wrEXHbaj/Y
xOiOSYODpTLGHXcVk3igXnxQWnZhDd+8RoeTEP8YsQEMfjGeRksaQMgM+nLFJbYn+V1q8tZQU74U
s45WiwvcKNaobXWd1UxrxYc7VAf4/sMDI0JU4WVwQ9r+waEqPTvtkF68GKiyINvxM4ho402O+QK5
y136kf2STTkw8QyJb1SpJ9F700rPp1M4DykhCuuPaIg1kqmwxnuJ3Zx0OQIKhs/6mbUPFpPBDzvO
6nXDErRJouxTBb9Cmd7pNbWHMqXxm3hm/jHAj1qQN6KuGr+ZmJ+BODCydTUnsoYmx4F97nrte2VU
c6kt8m2geGyCZI328N6mRnyNImU+zatDKIme/vqpJf0azLlO08tJrFMXJm/0V+fIpzhdh/2uZW6z
tgrt5Ot+gy65DO8qQx5su+arzawUHkuarjSjf4qyYFo1dvwE06O6+NqJOGK5ojWcbop+NVV+DcGm
+plMJ0VbdZGYiKpNVb+TF1OuEYAFO0vqPNHWT70BMzvAALAtElin8Mxkw6Mb3lTikBYNUE3Grnbq
MfX3cgSe4dtoZDmR0BDiIfDtjeQj84zPLJEOmBM9PjWFyKH29vEK+0PJF8PD4E8jJ6A+vU6Nxxi1
rX9GSAEDSqyVsEKwtkyGWy88N07dnyvPCI8Du23ur0NNpqewiNdVYWobWys+61ySWJ1mrX42EgVm
RBqXr59kVBmHoYle7RlGK5PhbXTcHChU+HuBiLXWQBZgXEMmtXtinEZxTDl7+AnpfYUxmN8yKehd
iLy+kMmsXYup+pnjE/kWtKSbla4Ezh8iYarFS+QSIRBQU6JuUz/opEcPwNKGbRLlzTqzpkMuCuex
U1b8qEbnDCDbejVCjWDUPCZg20vgikZUjf741nk8PMTV/bJ6TgtRG0SvVa4VEAmd/BikQ/Q6yPja
SjO+MRTMZvsksRBQwWOsNZObyqtjyAdPBSCu+Rilch59u21fWyNk2beLbKWL9D3rsbFONhO3KqjV
LigqXKoI7JlhhPfa92bF2rqFuXPW6E6+Eh1jU8PQG+OrzP3+krDuhJFodg07Hw4M59mPGhCJEqpo
U9Kp6qfy1UhRpPpKZcdO2MWrwlQxamZwMyFeu3rBksJOwinb+457xnzxx2DATza1y68fq25ItkEC
rV2aGMGcvOm/pU31pCKr2wufPoufcvBMM/0amF277tCW4BdSiE/JFongEI8OLPcxe/aw/KymhtU6
Da1+B0ZWrh0ie9+acR7zjIaxtyjtTC0cXsIo2KT9VONULulZdXZy6x35Js1nNQby3nr+zwLUxMab
cz8KHEqPLd7uEXLMiq833MvBq17Iv/QX1TA1x5lISQzQMz32Mel2jWe/Tg7D7MSswHnpXb/HB5UR
kTolr37Q8bn60N/GVY5RUZBb4kW85THpu+tyKr0Hdwg/JjD4Zugvmr5qZhZ5eOU/+ZFmzFEr6Oro
I+jjf/0Y5oibIIq9xpMf4duoLEh57TMzj/UQOvGriGx5tnRe6q/HrCxqZ2mp4h3+lbURdVssnaJX
h0cS61m1WEaRUsrwNdb6R9yS0zVvZHzU4LksO3HoND591osKicNwLUVprYzYvEGryNdO7NqcfPjG
s8kCcTj/iAaQB0diLJ9Q0y60tNXOoL0js4zXY4gip5acTpMisW6R5Z5Kq45fkSvAq6aLTKWcuUQp
EhDfOiQJlvYAh81IHxtCSst81G/axNxBS5MFjYbhwW1/Eu1BR1Zp4WF27nv8ZpCtwrtX2tqZYHum
R3pD6q1mEM/XY9eIBuwgIxRvPlBDHFjWvuB3A5c/iotFVbqPkZ69ytR48grdvVZ0Gg9EFZWLjG2P
PeOQWnWF3Urs6t6wTuYMwQsyr33tRIYJxpjTaDuqa1pUIc+leO6Tle0G+qHAhK6FNJqRZ+lb7ypz
R72OVWg9tD6Y11DU6nUi8nIZRA51CbxhtOxPBd3nM5PmZeEnxINjzz04rIuyD25SDieYpgZBgRPC
LN1+VtMQXWSPN/DrOVEY/+gy8yVbiR+tbZ5xWsqI3jLdW2KDMg4sFGQAcUurjAC+hOQI7PS0bXQe
hb4dER+7a68f48OgQw/S/w9xZ7LcuLJl2V8pyznSHI7eLDMHJNhTJNUrNIFJERL6vnPg62tB92a9
96oGVbMaBI2UGJREAg4/5+y9tjRqsCsOuaEpnN8mwmqZ5eVrZ7MwFenMZkDOT9hL1pIy5GDlI/En
NZdxJ2auDEqQRvTcvbpdqa9xgImjSy4wNVGsn3rWEAlr98EtG/VYcrL+LG7VPBLO0zI0Ttuofw3D
KdymoNZ3JSS/cjaIO+azxjIZXA3Jzq3lt0xIIN5XLdFMTvRmxT01kUkWG9Pp1pdZA7isSffBQsfB
i0Q3O+nct6EQr0NlPDSDN2+13Lnjz9kL5en7YnhmD+1dI3PyczMwd2RmYhkw9ogsiYjW/Cgo3icH
/1hJFGxH6M7EmNavbfk7j1Hb91pdHNU0F8d0ntCtJurB1HJ1sNFYHXkH62MHIHDvESJFfgRTAG0S
0OiTdq0J5fgD+XKrUpKCbeeF5jfJ1GDUrI2PMCOBt5+dW9InRFvCS9kMun3Gag+r1hzf3FQEW6t7
DpNyOsyLgUizZEzM6PQ+mBKgYzd9pB6GoEzViAAjol3T4N5Myb3qJlqvznwvUs5184+eE10W6HlB
BO5QHL3l5udeZGHvyEhYXXWyQlg8NkfmkS1p67XVHCcysclibWmaCMK0Y91o6R5yM9dh99e9n4fJ
MGsHBg9Yuzpmw+nfNxLJ5qayvD9FqMt9SHZ5H4bjsUY6shIO/NQxpccfTPVWQM7Sl9dsAQ0cf+5h
xkO8IaJv2vLTUY7RdCR1gN2i45DL6Bm/R8KD6KAItZnaDp3FcgOc7e97hZvA80jiXUWP50D6HjrZ
rjKGI4fIcBRTPxzRZDC7ZHknh8C6prkpdw3xLMSulRbFrp4fcRgjZV3etp+H5JxG/mzdN0WMIzeW
H9hvz0oRM0ecBLpbxyHP/ueYMCvEm04Hdf/n8c/NRDPZMAnHmJnkIClfItnaSZvJZmAjZxJ5n2jn
CYghKbAhvDPBJ2tnMW+VdT+2Y+rnXijIhQ3Y9IWyJImmqI7ujMRkvgR51UK8HT/HbCbo0cKVaEz3
lPAMxl2SVbCNLrfMhB+injmO5qJDiyRJM2FVEISxHMPN8kv//KYARDK/drDOagvttnAIzSkBaNN3
sLvjz00RJ/1f9wCla7u8NflBRnEk0KE8/twj34bYH2YL6R6k8TbBdXDs+so3iKQqQs/c0C5ZOzVJ
qgSNYDpqyp2mq0Ojk1WbKIye8Aybo7fcpJKOwT9ufr5Wc0lY16F+FzsL7GX5jKYk3YfpOO0BdIiT
hl3jRBRTu65BtZqNfHXB6rWu0a7buYs30iSEh26o8EOzso8/N4HBvaoOHhoH8CedjTutpJs/IkgC
nTv9bqI0WoQjT9zxC42BOpC5J5Ezu2xNecOyhFvTddFXW7M/B2l13ASVe0Dng4snV5AjNXJYPLhH
6zBB3hiAA6uVJF+8uNiEoq36qJzXqfTeLWabjJy6OwQEHJah9ytV1btFUuQ+SwVDmhZ3DiJatCdL
QsUZzU59HaROIqkxXcgl6rylKEI2vCQJi61G6bpWJRZJfTNXDSSBxDwVNZQYUZEWPg2XKZsfdLt8
KlwsEWTjACBt9uzGaCQEDOYVIVwc3Oz0Q694U1WB9ji6lsLLdiXLBg3qe1pMznZI40dlcMTqRErR
pSECViu+IqJCTBa/jXBIs08XjQHY564Ezi3z5jUHdr8Vs3eiMb9n/WGVJs0kk5w/BW7gYkLEFPXV
idE0YySbkGqD+ApqzWE3utkNRuSvLrceWmu0EcY6+i4qnV+FKy9ErCyW6fEYJ0XF3Klp0fC28R5p
CqmyNsIqybyayOxqXOvxpbZRCoV9jt9plLCYUus199zulEWs+kNgHbBe0jubwz1xLaxCVc7ElCIN
0MWwrWeD4Q6L1RmgBp9i2837YCQPUQUN0eWxR11oLjbxoDhhpAIBHCCJtUOjvlPCUTcKmj9D/tL0
NrtcrXjo3ekGU3OXd91BjoG7USMvGw3zoywbDCgTrdVo+m1pgXnnheN9q7F3CYkBjIR5KiUQ6TQH
i12PLW10d93pQ7eR44QrGNXGKO1g06Qxfg9kvX5relutyncUpoB8alZ5w/rNyPWzJd+yd5f2S60x
IwyOKaxVy0UFcRECYX9WhSWCjTuKxuesJVs3wnHtVx9jNJw9LZerFnnXaq4R3WoJ8h1ArHM/v4LU
eaix8qXCOIC0uTMqdOmph/e9rEgNLDUuz1P3rqUvYZJRfKWOfKmdOD/m+C/WcZOqnel2xMlI9IcA
5PtzaeLLn7vr2LzSR1X07zaidDmHPQIaU7vcRym1dRwMr7mgKV1i2mGidA0S4khlpR9o1UKlG+1X
5eYF/hzrlMcx00TycnFA9ytUlM4GSN4qxuqFW++PhtjLT+u+X6vO2xW5uSPj5zluMtgcU/6Gau9G
QJ9fKC/ekPpkkp9SQvWrSURtSbCb+rCFal4CKbeylxzYWmTfNQMTw8Bi+p4vs2cjQRvf/cI38Shi
hkbhzHmIcoSe3B5Vxrts8ueKQjSPRfWouQbjCYF0cEnAIOP3rffUBnbAuQExiJS//sb4HxHKRuuz
CD6ouTJkUC3iAfPNzRfpu9QAuiYGSZBfU50/OsMS5ul0rc/09skITP1UZ82xcqwv5SAiGtoUmq3h
cXUN8F4wmjDwOWDiz99hPx31CLleI43Qd6qJlnpE+pTGdCcPKWXSTG6NWsuPdhEQy5iodMcwAfsI
iOJouAQ2MUhD9sbZx2Q+JfYdkue5oblEW1A+xhazwNwGHTDYnXsmLPMVgTfXsYJ+KSTqrfIc677X
OsQPhPyWkJ+QNBXSHQ9lEKgtpKMZ3zqJgCLw+kdHGfjLRn50A5kpsIl0wMX/PjZXJuwxv1VPCjdC
fWIY/UDYYGoRi4NqsXcVWhZzlqc4cca9MjUu1uWNzWDwXGbHRoXFflJ4WzhC10wNnkMkeDNlbWgV
R7D26wDCDM+wnjyreqUYzFZDazukDBvJmteIBRQazFLpRku8qzPlD6Jzd4MjLQSlyPKxuVMl05/i
hKYhF8CT+vbYbe7tjql+DqA/M12gw5p6T4az66L5EjkBuzpLLEEdwXcdOMj3uC7HHkaDunqJPfWW
5EckwR9BxolHtOC1yyOiWfJeuxSE168m5kCSi84UFjRL9XtpvI/ERmKf0aCFW9or6whj+3RmqOEc
x5G2BcT5AFj7KmmRC7Ej/w5b0CJ8dHutKZ9yI2GMWOOTynb9bAiQyuVanoyO08/o7UsrAYTEeQhX
xPwIx/nXKPSOIFz3fiRQC6mQ7u6as6UwZ3VVUz9GffetZ8PWw4L7ZMjy2hw0BxSD8lCbgWqRU/EW
wQu6swt7M49Vj7MiEfgKql+jW0YPiOrnVa4sa101XJ/moAc+b2N/adob84xzZ6bveZC9egVqAysp
v9wmo3kX7uio3fiNTqQmvdK/8/NEeGvLrsZdDdwvLdIjQXfF1aXEjwNtJUwX0APzbIWe0MCu2NNN
32MNxUyEY3Ki5QAjYjqJQUNUah4FIyf676DYtX5jmjMqgwom4aRzjS1JtwQn15MAx86+CeJxk0bF
c20xYjD7BC6crmGIQmRN39Sy15UiTTAYi42R8ZHaNnlwsTfdhgGdoH3noER8Ntry5BT1powJbzAJ
Ld96nPMtWs1VZbwlAFSB8lDX9GT60YFfiZHQYCt4dGRzopmLm9AMaPKjq0qs5jraJLplnDoMETo/
nB/bxog3mNFecsDSIxTIlZF8x7BR1NzGd6Y3gee2/Yxe0RpdAm7Zrn829GOqBLGv7YkGVLxD0rnz
hkFem3hG6Zz1ZC3TE/dh5EfevdPn70BHiESJLnrrOssTJF6i9DWhSN0aDpgMxG72hjlRM0NyCZZU
1sFwXxkKNZuJ5tu6GvVkZQwpyA9ivtdZ3q0Ke8TwrJg2lMw/V0xRmbM27XuRk9OTughS2lg9VTU7
WPJpv4lVJljdGx60dr7LuRj/wWUN1s9sL+5s/x6ZudAphj7phsm927p3WWoKjOAWQguf4Si0jWDq
dgQL3BQ/Tgbhp5uPxT5pyP5GnYGQsSh8aY4vQSqn9ZT8dlFGe5JpAzId0ngzfCGwfVzvYrZcx0In
KA9DRVMAsXHHZAjI9bSdwD+Zbfg4JIApJie+JWO6jeIaon7yUOOG2mb68IYh8RjOjNCDGPEIrc6l
qiUeJaEiE7Ydrlr62dMU/crd/Nn9XVJYe+jeibHZceCxLlylbJ4riN6uuQTGhlGyUzgQusYlXNBE
oG02ZwN5Mdlh2SUaq/bY9Nl7OocFcQwRNJZRbsyWkIIwTC40DD4SO3s2k/aMKhZcx76evaMYg6/U
49AiKSLUq52w+jeRpVzcE5Tp5K1vKlfchsD842jVU6ZlO8OiWrcRlOB7I2QnJNw7QuKXhMGBcbba
ZP14iel0Ohpu7ZYvdHW3Txl2HUIU3WE5wOKXxjEWPQHxubZXXTpttYJNc6Zg/RB0vsWDqxMHQbyj
roS9H6T9kGmAhbCk7XSmyv0f3WqSdeWM0Y7uF9t6oky2kwxOXPienSY0N2Pl0CSyf2laC/jQMb89
vNCWVhkLxSmntaDTsmHO8ZBTqGGW4yNRBYzdetML17ymzBe3RkpQkuFowp9dJFehJl6XaAlBhGkE
sInqeziLElMzIFpEZA3rtkB4rtc0nx2t5LdvTJ+Cj/eCkC40BXthiRe7q/90RYANF1C8no57xGpi
nXr1qRf6YxWq+961T1Y1M1dDMK0V6kYChMe2kcSOzEh2WKqe+kZuHWN6mZOcUlTvdtIiNUM5fbYV
I5ebDB88spBtZfWcdAlMViM0WR97oJ166ZvbucrSk0jYK6hwuopxfBriGUF6osw1vKhqrdC1bRHC
nLSQdUBOiURxX9HK6K8lut5V1uVXoudfUFdPq8Ri5icIA9UZNnGYawYhMQTT5Ck5ROwfZZ2v+p6Q
Iif7hHSFOYYiPihHPw4YUznLNiYLsUnggGic/Kwc0pESAFrIX/3UMR8iiF8NGIHnIqgeGkCZMznG
Q5U8amb4VqAK3mVNBUJS3rV27vFRhp9z94G2pCJMR702A/HGdWW/4GmLQYHNtj/bqlznmkaFDaXB
rknIEBUYdGtmvenZvfgJArPj5MXq+HPPiSBOOlys1iosG3wu9H5ih0H/vtc1Yr5qfAtBVCSnjmPw
VESvgx5DExtzWvghYZRpnks/kg6H5jweqLi8xzSNtJ3iiF/rbFgfnTiLjrPj5atqnrle9sN+DLzy
mIVUaJUDS06fTXUMpPVq1CUjoy6ozvWSkNUVidzI3AqP/exu4jQvLpM1BWiGurG4SI5Ex0VfMpjw
+ifbNtAVDjzP9GI/nYpog/Xc9tU8GDeGBOW+UYmzwgPtEsLUvsUIXZkAtOmtHutbUubjuXLSZCcb
k5RzG8dJJxHMZ/H0G9WZzdLWNiyZVghwAOtWkyLhadstJQ8t3R64XEv/5C6O9ItqyQrGK2meWiN6
DfWkOSvmiMeQIGDcE9R8DHBfRlvg1fD08Z4el7qHZPjUdAJs4bD49wIpGEtA/LBmZAhCW1emSO5m
61HMpMGJsqaAooElOsZY4PUvmWXR9ijkV4Kk+coQQGKuydMV/a9rPqTzSQemf/q5FwdmiOQtexvR
2/vaPMAkMUKC9Zq+ocCnk6b0uTzrrc2pEYUzDT+NycnUnMUEUU8uN52aEP14qY1KT7A7svXJhxxa
HKsQifcqz0ePy6Doe7ZW8Z9cxvjHef1toplvI72Os5v3VFql2/mTYxgnJZlf0VZHMxXEB4RS0T35
PwvmI9mUXZzuKbeeCjP+tEu7Y8KeBVtRyfJR70xthW6SaLGSvzvnvfGSwthEaE3K2Yt3Xhj/DoVX
3491ukupcl8KzxwPom7EBuOHfAeO51ezOTD7wjZEt8pe0caq9lk9ucy4GyKqUQ2AbU/WjlDWXgr5
boXdro+T4Qvz3CV3HH1jVbwoqKcEfYSu32dBou3mKWkOCqrXdTBruvRluylKL/6F2ptpX/q7LfWI
vsskaU1pHpph5RBURiZX2zTXhoH779nDF9k67neXkDBP9gYhukoPN0j29Q8bPCYH/VtvEHMxRRxV
riBoRY3y29aye8NkatIUpJDSEb/vRDR/L36UqmpjqungNms50lPZz4x07PKWSrYVNhdHNhEo3BRn
zToqjZ2LeJxFX7SURo53zTOEPGLYzUUQvLJdSWYXmVxKR4JMSP2lbXttC8wKwS2VuGcTjCY5if22
dIczb8JERdCSsg23fS/Rj/hG17o3pBdEEGPhT+KQcUhu4jkopw36gQPzPuMe57XcddDmEPe5xv2Q
XabagFXA+bzSgkQ/dUDUdgHdPx/Zi+NrEhlqk9BFycbZWHsTGMmk35eh1jzxVgPEGFLonEWxl0Ni
PWOOGvdeAZv55yG2jmrfp9mn1oj3fhGzuh7viMTjxHYbQtJDbI/Jg213+WOCn4JuiqtvTKQyp6Cn
CTmI2rsXJv9jCNw7u5SExYXk0XlmuP753s+NpiHgwmi9QJTFe9Fm1X07s1XBtUAWAcbUVMzPaFq7
vsk+xsK+z7zoGoVFv64Igt5rBv54G6s0ISgsHEVCMqOIkOmnBl5kLXAvo16wK9FHlIjTnUC9fyy7
3NwgB7KYp4zTRdbOG4btVyJZg02r/XLTLHqsWqRqmYvczDGgBpBQ5G4Rn2114SYPPzeEwUxF/uER
AHcfFoa9QxjDjeWWL8OU3o1x03zG6I5XURWRQz6X1ONhfM1ql7WA0eJutoV7EmOD7ZxxdeI1/Y1i
nqjy9BRSvt4MR+dKUU5bfUEL1H08H8PcJhibHBu2x8BYGwdmElFG6e8FPKeKuoGCWDJxb2fMDAHB
ioZaFmksjDXlWzBBconSR8dFCIKhLt/1Uqfqjgzdx+Rhn2J2p1qJxhFk3kiQ1nQO+qm8xxNCK5Dc
GQflV9XDJYzRdBbIqCm0jgW9Cz9LAaSozL6gm0Jfl8Sb1M5HBIxiK1qJfi1Xq6EvITxpvud5qJni
4YVYEiyQRb4x87jDXVo9KNeNn0udCoilgwnqOuxp03fetC5LjqipcUtEyWT7gKA2kAGgbjb4vK2t
wIyCO+/B0ebrnJknI6n2UKCTVYhojgINoo2K90jg4DeI/OY57cvsZAy0U2/ZwLVrc0y8dV/KAizs
k6qJjYoz/TEYLaB9FMUrewjgPDvpHu9TuM4CZFw822bFauudOXQMBORX0CbiMqKVZCb34Ql4JFxa
KZ5n81Ylc7ofjew+qds/doKmMlBkZ+XTwECd3mqSZchfgGdu23ErSc69TwxsYwXmpXn+bTkTZCNB
U5L51Brhf7NlD7CZeHlfjfrDnBAabVoMocclKnnxFXW83iThUjdWyQFboUyPG8o8euebls3GRsJI
oFfopFR7NYLXBAlyUBiZz6l3K2jFrRyvZ6+Y815MKUqlTkX7djAvLQ6HEFuuIc9TVF1YSFZppDZI
2ya/spvNUAf1lpSSGSUTTaS8GcB0oHGiStHEBhqotqJ9AXhJTI8NF5tVmX1QnzXrTrC50bhQr0dz
jlDH0fOvEA7yt9aen0V5gxmjWpIIjO4B4N8tz/N10Ff2oq9e9vdVcMyR5bdsXe+Wiq1pKeUwWBF1
58yMRtFTcz56gSJapLS5huDI7+UmMA950TB+l7a7DWpm75M6B3pytTLriWaesQ4zNm0ewPqkcj8Y
F7gHEigv0lXyYJbeVcNaVmVutKebBL8sF5+z0fzi/Z1WsunjnWk56zLs5nNk3gzpotdbloTeGF7Z
KaIYwURdedNeosvdZSF2K21UvwcjaQ+tiCZQaoyfmChzhntnj9Icb3RBmKQOwbxh+0/IGTJ0RzvW
MgHPPleerznGfTo5aie8dEm7K27RUELq8Sxz4zp0pYeaShBiC1VZAmltHtS0K1Wx7wMf90TQDP39
XE4f3mAvsUPk35HaVj1jWOrvPfJ9/KgmUiR0Snc/RdG3C7AqtE37SuBpdgiZFu/0cir3sw60vmrl
E8QcB4DOOg8dNvxavUuTSvnRZNO0r95VIZioyeqPaGnfwoZOtiaMCPqjor6gXrSEczOY7a9bNC1r
NXhUNtBF/daRiEaq+ST7UR1cNznQp/8DtoqK2ka73kVkIoGBjrXi2PfDeTZJgSsW98bShZ+So70I
QiyRoqSiuvaLgPKzn4k15Pe4CWROcTgleyT+DA8qagXD3ctey1ahph60pm62Zg75pqErvkUgu5af
o6AJ2ZeuIHmgptXoTU/UbG/oD7ZzV+Ynt2TniyP4RTJz22UB3aNCB6tlZMlrxTV+k5LVDjIINxyi
nXfkGp9TUvowxa7shFFWSYs9togfXDpAnBzmjV30zaQlp4nYOih8Gqs2RRSmhdOpCpn2JJGOoLh9
60T/FlmWd2BCthHCeeDf2WVw2zf1VxtBDmANhcncY4gR5g783F7TUCN6afxH9up9aAE9L5tQxbno
FfQxM5r3nOL5QebM7ayIwEOmTpcICC+d/CHb93b/YEJao6cxrDTPU1vTicFqd79URt8DMwidk2iX
9erLnvBUkdYZT90z3ZQ/On1EPZ2/6hwQgDO1bNMZfzD7xCnSreIHFJwrWYg/Ufo+cr1ezxAOPLWo
RGe4WBEJB9pdqrQ3W/2BJHapKkwfXc9GkbCIK7FO9F0rC9WGTdeFMz+x0dbaM12NPhnp/Ka8EVn2
rov2WWENXjs2FqtIJB9a4qpNbXR+kNCM8OYx8oeQZqGESK55/Ukl2rCNuvgcGmzCwik9JvY8bRxW
AaY+GGwMEZzLvt+OpbuxguhQS1zzcU/5j9qWA15+snz8gfD7KowQf1r7YCBo0OVjRlcA87W8GWK2
N2HvzptU4J6b3L3pKIIXGtdXJsbMePQebZ0NpN2GJztBr5RYAxHVPVm5fXDsMtI60WJ8s+96mwo6
xoOuLC59XCry+ImJybUPi3nXKXZOJhioXnO2kUZfS4Gt3CiHIIzcsmnZWuDiw/YwdqjiZ9pUa/IN
D6j6gh3n5bqLRlIdemZUlsk4FIQWFQ2NMbPx2kNRJixG0gQnFzBjL5ii1shcoP5l+MHsL5Yf/zse
0YU0GAGQ2Jt+Gcm3KsjZxYV3tt6+02m5sAvAiE8sQyg+USltkepwPjUO20c+A3bi5n3VGI/1BNrd
I0nV68BmVmSHj416G/klQZZDLy8ONn82w/d5eNDDY+4G7mcUYI5Kray7G0MK8CSeqjPdzn4Ypkct
st1HALQebjqEilHMw2AIxj0aYTpHy0NluSa6Lsy1yyMROc5DiFUSxtG6ssr+WXKsPbn5XcVoQq2d
aden0niK+VHPUUxjtbCSx59HWEB2o1FGXHAqihqZFrefm1AW6DfT4IR8o7iZeDZv7aNqwunsgHDP
Zqu8eFpaXpbNLGDf5RvzTJTO8rWg7piz9xn7qFg5J8NI3NPPvTCZqXzrznZO5XLjtDM9m6KhPDEy
9lE/T/r5zs9zfh46GJ3sYMIkutDQRFSJUxTgKcnz7O7nSz/3yMNjKP7z2B11xmrlEiQSWH8/569v
/+P/ALemrW7q1vbnOQD+//t/k8yV3YGFT+7g3/+vn/HzLLuguDYC1vLlj0xCLAARdqLlQb/QXGnr
WFttpp/QabFDpcqMUhsRBQuOBkdl6hahkXyEMUIkbxy9GWwsD6E+EAm/PMu0S7HWZjfG1cx3HUil
qenweYXRhSOCmMXENo5RpYxj0TdqpWKiixgV70yULSpjK9UC51vX3kmgdyhCZlq6DDmtUpN9fhe7
X4WgxZRX9XjoQYKAnYYx78lkG4VV4w8eNHEIOdpxSMyANToajihNMBPiP/ccRqTYXnzLozMng2mj
RaY659EaL1/LA6LWU09RePQzHRmgP8c2G6xjo0Eh81IN3AMdgQPKmtJVa08j6ldy+cL3+SvM6ARL
F6snA77jz42hRtD6JdOgfWyN0Ez5htV5I31Bb6dAgzBgj98HrUaTgAtkZ2bBIe++rAAtbgbhg4X2
rUteXKZcIGayPeIhJAANcDwjcD7NGZwX7NrsUtID3tX2/AvaO0xrmwHcqJ2zQcNxQKAWY8MMYmUK
RX+Ye/b1vGmdozqQJouYbvy2vPEzTemLNc1G8+pjm2ZPY8K6nKGSYNlzTv2EatqqOcrR6D1VaXhU
RofRfKiPw2h9qxlcpbKxWOYBQeHgk1rMfOGI8DCo+k/yL55mrH/rPvWOWc3eLO/v+DDPMh/+aBqx
GCrYMOzcz659LCJiZKpKfANlweAQEUXaf89Zpq8kwoeNEuHnUEM0WzJ6ZPuoNTDnIY6h7TXbTTB9
WPgGfE05973tfDNhXJnwGRjO8n5iYL2j4z5txkQk9ITkdaSxQNZvkpAYXmNULMfnHPFKHJ3D5owm
+FkvAyT3EGvxZYYH9mo21sGsQEl9N/S8L84UH2x1rWvzsx9in7VnPBAKVfq55QGdoJSidf6im+XV
4F1bJTOppSmBPoxeQXKVwWHSxLgKUtEdgeveajYSKtC6U8m0q61jso6DFg28szGYN/Lx6n5dgMCF
0ZW7PRpA5J6I+FxoFDSK+zl9DD2u2Yy/oZJVEuN9jgjPaHO1bXKlfJIkhi394xsfDZGk5FdUaUqi
BJLITZx0ATtwuXDCNfrcyny1HVq9WmfsGeGZe4OfWqfaFuS0XwzENBieXnKe3rISuVAHFQEbic7a
qbh8GDX4WLUcfW3tHclbXuxYCA0RH6+UO+Z+0KtTNTVvzVgufhzJwakfbKELgrNpeJVcCEretpDB
S9gp/FdClVcu4FZbEnqRuRneSf2AH2YHXxFBX3d1vUU+43ieP5GlrDLOqsKat8ptv2MGu+uqJqlU
htGzR8/P6wrfYw3yGZXR1yPoi4WWMIEFzaN/NzB0T1nenFi5YBVYq4TKDhDmUqmBEuhQiTgVzMSs
AW016xahLcHTNA/eKTSvFYc9yYyLBQ4u6iiZaE9ikalkDmnjU38iQ1ujO7X3xgwL2M6Zoz2K/LOY
mX5yzmNunEs/wXbiqybzMe1BR5kp0XFAzThkRuACe/ZF5f9Pcvvuq7x85F/tf/wLqf2//vUhwU3L
t8Ovcgks+pcHG0r3jgSur2Z6+Gr7rPuv//jHM/9fv/k/vn5e5Wmqvv7z336XfdEtr4a9u/hnCjuk
xH9ioP0f0Ul3H30Tg8j4V3T7z3/6C92umf/uMsJ06Cs4hqVDqeX1xq+2+89/03Tn35lgcll2XIPz
wlio6X/D20lIkpyHNtjsBZqtmwDp/ka36ybBSiQqQep3PbjvfOu///y/2eh/RV7xxv39+J9Z6cuP
/ydkG5l9ukc4LuNIx3NooZr/G6QyNMe8cCLx1jVkepRphhLVAOMk83MrnejSpf1wLWpM1RCtmo9I
D5k16+E+F7GElzom7YlFOrjkXuSd025eO6BrdpMTPMrBls9W5VDL2OnNnQINQEiZbs3mUI7iJXYD
eeSsZITSBydOHXK1rQzUliWrY40VK4r1X9WIAAjMFQNC23OPwshZLuLpw/aIWcEoiVqiWCNjbf8v
IDua8f8KFOZ9WTi4BBobApO+bSwfwD9z9pjOhZOTRxe7qG5KOn+4NCCUMDmbtf5ZReG0VgaYEKtm
RG3YDCnAuO0sd7j2OJ/wN/PlQJfkhRgEanSZ4Zdh8xZW7V3ipLAo3OHZhnVLQo/+u3TtAzgHdcTN
u3bc8Y9pkzwuk9daMvN0oZD5Sau2wirKiwzaezvQzFuU8xbUzCDWqLcW3ck8kZMC382uwMlzJLK0
J6jObSwkq0YxVSqqmLJMu8568uS0BqgFNZ70ImP4EwViKc+2+I72wJzru1kEuyiZs9MYlAXtq4FJ
o75M+i3cp3PVv/eG8+o0JVIOFX8G42IHCGigN0gBRzJtoiH9UFH2omrcQsGtT1RM26K6m+yONrpu
boqIjtJEWAkRXRsBHQnWY8pAWP2Zbfclj6sHOXv3g8sSygDf3XBBxaCbVGu+jYw00rcBvr41uJKj
js3EKRY9ea77DNk6Em1ZzDucP3q81J36xGh2HC8W29OVmhEEF0O7G7UWjVKtb2sjk5vejtIVDrR+
LWnfUds4kV/OTCSnQX5ntI337hS9C9IAqARRe7U970vlBvkuJeMcOjMlU09VnGTq2nluvjUnNvAy
ZdtXBnduNb/qrcg2yTDKfS/buznBGJiKONtWNEBjXL+rJsmO8QTtyBUzQpBx/kyTcF/M8TH03HZX
6jOaADHR97etPdVvP5YpdJRqnZMdYkRcpTkbojVMtnY5CB5aI9/RrEvt4K7qKR+Vukinb3duDTg/
HPh7s6lK9lxcesHknZi3EW7j/NmM7gNhFHs7Iw+rJg6bSzW2dm9AxJnQglFIyjqiF9gGbCZsK1Zs
jPQNSyiUhaHvW10+y6FBxizIQgMs/46lgIuYUZwrXPQYhU49bP9tDQhoZViji4vGRvBr/k/KzmvJ
bWXLtl+EiIQHXuldsbx9QUgqCd67BL6+R6J0dt3Y0X2j+0EIAKRIFg0yc605xwyu3hA2By6k69wJ
d4muv+QakzdCzt31oNZDQ1CDO6L3u7YkIUKZEsw4iSlptWDUsWM/o/UPRICKFFTOOaT8yURnTVMM
5GwVPuuOT+8NfUuUKLRIQCzhGF/M9FqOhnib0ooQMJH/0WXYUd5tdwl20AOqv+LSz727Em38gfYn
AkyMISx3A29Tm5gs3Lr77VdEv+ioVm65SO0dw+w3IUh+KGT0AbU4789t0u5K7G8GDh40uP6PxqyH
H2Scoc0fNfIk0yvgG2wQfnQes6k/5A1duCgOTxhxtSMzjyPdpuZEksauMZp79HUHSuSCokSS7VsN
2mPv9u4xNPLpJkkrcj4T7YwBLUcWFxDyVWoPQwo0xmdZWCrDhp77Z7vvngwj17ZBj7+Pllqa90uw
DNW0ikeE/kLX3n2ZRHWiLD7skPcWG4XuVFOOATQsz8NMDs7vQA3aUl/qCAWV7dxDR3xrvcJ60oHf
l1a/nST22CkGm8PTpyv+OwTmzjsOMhiZUPkvdcsVaSjsS620MiQTzbdGHj5XkbgNFAvbCllyFXSi
cg9QQk7ZpUvHhzoXmAqURQZyDKVDd1v5ebPq5tZH840Vs0qODgjfVqBngwERkgoPgnA0411Oyb23
WgUDqz8o/IDKi/5QBg1XmRF19M+QPGrObWuL/aRXt7J1zGPb7ZgTqNI968HJp4/hOhBX51LfYrns
Vq3VvOURHImy1XZ+6qr5qLtHkY1CL9IR/Y4ftYIjCb2hRCy9TVjp29pC7YZsu9uAisp2XC4R2tOp
b34l+Xhbu1NyjOqbJo64yNMg3FWdkPuw9l4jUjMODPD3uN/3iQY5sZM6+H0BKCuXM26Yt8oip3DG
2oXCpz3HNNhWYQDFrgs+DY2mi1kNJ6xhxibFz4ffH532R+kHYoN6GMwdDAOurEN8nCvn6ifmeGnC
gVCEIf9F++R28r0/E6PorjDpQvSrOaxYYrvoQ8YgTh9rGhr7wdIZx/AYhqnbX21bM65QxjaAhdor
kXP63gsyeEw2Vz5k4kU9t6ekmtZ1UjfHfhZkBEpITTOyQ5dVZgUndS1FQoyG12jnngY9htmTDZOE
vlaKCaRL6HWZCDpRyd/hmByPadzvBdXyg6TzipzMqNdBOkWbUeSSuKpmXVhorMfCxvGuVz/AxbL6
RUF/aBkZS65bEONQ8UdTfqJQu0dl5GztuXia66cRv8nKc8c/xjxp9DZWomvVhVQlg2mRDqPZFicd
8XKO4Qk2Ul+X+7Y2naMZf0z8JGjp0dez9PDDn2SkAhOjc0sRY6fJ4MnQbDXZiXdlnhmnkPrYPs9M
Ksbd9NOgWc18gE3gwtm37GlLGx4DsyzmrU6C3rWMfe/SmgUFafxM4gpswqCa0GFJ4/KAzbqkomyU
e9sKM0CfRJcYTYXlufF+DExQiqCI3iLkW7XWH93BHv+wpj9kjV2tIpMc4dYEYTma2mckfcqqkupr
aN/kYEtylaeI9pcmEBcXtDVNcS3r1FrXmg8FTloEqUErpjslGM7SYNOT+nH0EDOt+bUUpw6P7LwO
iSc5TUWPmpwsT0NzVR9RuO+NFfKhaOYT3Tk7rspTqwxCptrLu/Q1n0g9W06VMjSOcXMm0qdnmCeV
2zapZdX0FFsDNfn8mQnecvDYEyIaCvGxesZlMyjTV60lG+HDn5zJlZkBIXGrVDd48aGvLOu4HJBM
8pRZ4e/RFNjjAlbhWTifCBGYT2kZeuqqAB9/NF+rPsMsq/6+5dGXPdHrSLMC0ijMPS4wIlNTfP86
WTXEfUWavY96N9hmbu1ttLSTVNpxacVq8/VCqpBRxZUvhWe/poYEbynGezPW8PSwZqftMts3/WEk
g2XDVadcW41Nf6ogPWE0XmQadbtOCW2WzZj3z1kSq1YRo7vlzBdHC+SeMWA4LZu2Mp/DTKUUGzpM
jOKlKOrhtGwCfxpOgYk7ANbNT0PZyFxlI6uHiR+C6YKPSrK+pSGMKKPr46NLy76gx6jOlAgeGsqK
hY1mmbdH7+sCh5QyR2KRN5HNOm/fH833O7icM9LBpjhVknzs2mQqKbcnH1EYQXRcjb7LdEDlOA4o
meg5tdempxBYxw7KbrdnqjjtQdaKw/J2djmmXSRi2tphkS+2y7tt2Pjaxj4nD1S971lLWaEleoGM
PiYcy18fp/abRyIg+cVUFJdTumFKOBvYlNo62lEz+J078gWjMz5SHRG717dyXWh6sXYXedPyCeQV
vnHAsFxvLHH0+SphCAH6jmtv2YAbwjupDg3IFiwSn32/uTcE0nsdZwVhIlZ1Cs2PoMP7mCvyrYtt
vlVOvFpt8E7mB+zN2+VUoixwuRm1zAeWbSZ05XKNL5pFV4lvHz8jHNWAV8We+d2lQluNpQ/yMr9Z
8lO5TJ2WTdDQLuUHznhu34u9RkceJL0yeiYmqrBcERtI5UAQWOMAXfakurXVNWOTo0VeGTLtzrHT
voPdDHdTMvYnJ7dxrlg9a4y6yw7L1WD5xL9+OFwXAmFDjEqdm0oNGai3nmn2Q4Tmw1mevPg1lKAW
tWp6w6T0bGmZi7QtyfeNV2GcDUNMSgzOGDM88zohZ0aQYdrddQ5WcQS5xAiovuTqxmVj0jO/uoiD
ah0ahoqjxOIOkB7ObAJY4Lps0mj+u1fFaAv04us01FXIUiaBVwxkxjXSJL2ykIC95dCf/SvS8PRk
5eZ4jVC0XpEyfGiitw9z6bCGWm7wE8O6sTNYfv+513JXfY7kNYkc4J8a07HvW70etXwjsoZJeeui
hpbMXfWYK06XfmZWCjoinMsH4pLvl9O1leV7u7PE172gEL34Q1bfW1GZY1AVqA/5z02EnKYcnXJf
+nr2Rl7FptrVWomXpmuqCxS26uIq1eX34XKOnPa/tzJj+jQNClrLPZb7Lvf4/g/f58Tkf0q90Heu
HRwDz4hXEY460irFpsKUD8PKOzgoTPZOh0bMDqyLJlY1LZRVlWSfPh5io08uCQGcietlKnGSV8F4
Fa9yQchCCrxmPeYvQ1fDioUhdim0OjyYqXeLbAf9LhGdDZ1TjfA0BBc/4s66q92KYRWCO3Shh6lF
DaD5AX5tfIxloj2bcRltDVapc9oH2zrWTknc3KiInJBKHlm9fblFboS7IQnp0cd0KMo0eCCeFNlZ
kuSXQucz/t7Us/aSOLXYQ0pcV7AaDoWBUiTIHzz0R+tgCqk+VFbYUzv1kM1Acd6QvxnH3aftaEik
wvJ2SEcud3VHEf6ulgWriD7cmJIxuxu6GwNqyzSOdwZEv47WVRpvXazgLPJ+dznVZMv+gLKNyB3z
MPo2smRhCA3RJZvH9MSsZYP6Cy28ZJ4yRVSOOjn7xwAb2jiz7o+S8DG0JGFaCtzZVRvdzlV3wz8E
ifUjm0gyLQTi4DyPxi0NIbuRnxQcMJCGUGyaMtvClhIHs6jPGMn6S6M2vPWoyiy5bR1wqK7falz+
g0OV+/Ux8VD4cUl6QhwEYCNlPQznsbjMo5ZfEihFl5BA7ygIp1PN7JKVAjIw3IpKjj8e4hIaUhK/
5Qaqnq4WCXqd+epGlnlJCYJlrkOVNWuzddHE95GrycOMfF4Z17oNVNn2smyqrowvWPKWA9MsDxgO
LFoQ8sEkrZzecVJv9bmlUTjxxZhLVMkNAgAScZ8KdNv7NOqbC/JRLEz5rILMMIvmLo5gPz4bjBxS
t57qGUkuHtR0XfoGlF7XPy7fbrQfEMnzX4Wu/RL0vbZNVWwhDFVHYP9HL0OFlsJXXbMmOGFTmlgJ
SApFTrgepY3nQD01ZO4GsB1/jmdgdnQsd8387W6QoAT5l7ZTCMaf9nbvtwcboCH1o4BWW+U/DaNc
LQeNel/novltyRu01GDY26Cjedi6l7kcWOA4DXYT2d244JRIHkqQks3pBel/CkkvC7dfj4Kyw9CZ
hbpRhlanwLiWMT1xXT5yUHsFkoEP8gDDneCHvhrtPNkWlYXo2aCyoauNCOjQlLKkv8ZVKdWqFokD
ytwsJv3XHdaUlZqdr0ONjSkPrwIt+TN4pFKYU7zFZdOscn36tMNw35Zxs6uScF1bQ3I2cX+CJjKM
E1K0tWLuBpRJ50KinU0p4DFbpOhi0tnxsQ81pgJ38z6LcfrpOe5u7mkTO0H5Cv6N1WA//PHTddAG
ztkxx/BU6+PWToZnL+8+1dcRIfKTbYzOKgHQvi0jSOpmIp5mk+JLj6vJB7y68ZkBsupAIAY8djD9
9iLVRrRRiv00fkkd+94BoLjVQ++QIM0lE48rj4gLgghNf9N28aNf82OrKKBFpvYaqQUF0KlHI3Ru
me9s9Tz6bEcC1kNt/hm8oH/bDI1x8GWZMkUoq02SIIQPtKqgy3LQ61Eeyt571wLztrVoMgYQDdca
8IxKVs4+90b/wlrKv/SK8LnshbgeNhpOqfVyaJesrsMi++FV0y8d0Pnle4OCC0e9M/89N6uZcmEC
av7nbpQ3zsCE0mOdU/kKY+/VagAYMxtAvfZhya7bmgmy6BnzcW52r3lZ4nlTv6u0CRDhmf2aADuB
AChGgd1b+9hKXvKU/GfAJ4Cf7YYK1JRQgDR/Et1D4Ter4Uy2b8YQ1Qejms6z7hI2XZF8kebBA0Ld
9FI1lg1IWYVkefUJ6CHtbd65oQ/9DawDWpYWVwDbieEcpcmFWSdR4wHCZwMU6uD02RkYLUXe0InT
9aw75gbf5HjR53G8uGQ2wVKhjzYjdUgG7dHx4cz8gwG2kcqD9cq3HjLpJgoc9DXyYWzQc5hV22y5
LNhCY4BsCC3OzI82Bi7RkBVcDsaw7kf0vimphR05HgTL6EGKYMQaxIl/PNLk0J/PqLiBdQcwFj5a
7mtiaNV5Gdlzr4X0wMsBl2iSBIj8uBXlOSrreFtY84ubZVs5DPLkhAWB8QG5Ir4zdpQNiz962tD/
ap3uYmJ/X1s23obcKiT2ML7Oy9XZzeAuWBKDgAURGwTFBZ5Ne8FCZ8L2Y8CfuLILMs8s6DZbMjP1
jQjoOCa2uxmrkCZxFB+tvMMhWOmMQP5BN/yVHgqLaWuJfaoeXQLWI3szzHrM/I+KQUe7EntSc2lq
+O+km/8OGc71tHtsDUaWgVrsthZYkiAgdw7lcjk7qyYYs0PeiWMUmfISNxZObYRE8rIcwx3uVrrP
d8FOinMOWrSOKY/7U4e7SQ1eOnO50yTIIJnER+YixuSFcdkKtHJbgOot+nQPKjtej8RIoVDl8yj6
7DGn943zmzq5RaDEJtGHbT7Y4cVWHW3DxscSWngT2oG6TJ0c5dDuiLfBwBYT/YktJaely6+96M0Y
vmDM1wy74I4iU48MH82FM2PJLUvn2AFCWLVAONe6mlQZE4p5R7dXmHPrtVP0PwbUBztkSCB5qOop
t4sEgMTfL3VYKLgR4lXjxR8TbTBWh9FV9sxTcMrlW/q86OXNQy4ZfiAzXJGk/YlM5ILCQdBfe/N0
GUyuZgNOuBU6yacYjMJKd6P9OFYg8Xp3b4XOcHBi50bz+WFXPR/lqNWPcmBYngyyAzr8P3wfNNgf
zUBLrEswWOfN1jMtosqduxT62VrEKnODxQahk3wN6qbfskzCfDQGr97M5AUkzMby04e4M0A21Pio
vO6pirRdUREHO0/2JbWkfwgzqldW8DnAfViPc3DCorVt47YGso5815w/+4g1kl+LADIDA06fiLcI
M86hbdJ7UjbRG1sZOnMl5kHWdaSOsQ7zxjoNEs5DlNe/1NBoOx8GvwyqJQQTzt1NatV7ja8GJWtj
3BJ+FDwblUSVFwyAKQwL4wSjzM6qNS45nY9PeqTzvhZmwPehWTd++k6+i9iOGhNyEyYMnWg8+cLG
X0opbUOjjnCw2tlELk6QIA63hiYdTAMUFWwqUqfMqzC8jrdTL5u91jrbTgcuUdFL3Tje2SQ5D4UL
b2NTCQYgE1lH9AP2PF/zjo7H4McPYkqNA26o5KZTvXG+Xb+KOnkTIWbyOguAok6UP6Po5Azue01p
hl/2fDHSkhQC3CaBRTmMN87wCD5FVzGfk7Fh0AuN36Nyl9mlx6jglmfDm+S6paSDw3j+ZZltwOJn
nEAWVkr+R0LQKIKtr9ALgie/AJYsekBn4QmVcXiM1E92DFx6CGqzHLogOHYV8xnUW5wbdAbixIie
Y40g34oZ1Y5sET4bU/POU1wRQumy5nT983KJp3GqY9RgcvF12VeD3df8fxn3vnaXm2SUHwC7oDpR
Q0ORZKwRvsZGdQzKgf6Jn5HQZc9cFpbRtJ2LaBMm2JhdXZNnnEenKZ/cQzJkTkdsqfT3ge8Xu+9y
zHct61/nvtfqy12+b/1XAed/vN9yw/ey//sB/nXu++GXR17u938/9799tu+H/362/+7c//8VLP/j
f3wjpEPkXW5ACgiHZk9bKCnQaEEmb7A7NdQUC4yZ2zSnp5kmV7PR6tOo/JaNqrFg2n2XY81Mk67M
NHza8MuSGd8O2TgYPMr0DuX8/I4NxtiiNbYO3WwEzwX8aLg8WlnJd+mFAwV+AKlRbYuzZ/BIZhDc
pOZQPIxtepO2FdNUF91Jojvuu5NJfz3YunlObNps1BGPkTON9ElwG0TzNKwAD3KBrGYdwp5YR+o/
USVbA88pCOPRUZYbmrWRfYAXWXgviairh2kaAmiFrQpG43w+kXbcu+l8MC3/0fdzlhyElZyYca2s
sunew7htD4loWXNrDwXczFHzmgdfp7hEt/IltSrGOUSx6zpwvDdHg6ZrA168YHTTX4IWzTwsgixt
67feVP4OwChIkgVFFRIkNBy/BNPkL4CUW0Z7rVov50kb6Nd5rCeXDqn/i0c921L392BqHwGFYIjg
F7XqSNFTUQvPBPoCLq+z8TraEixFIZsHWH+YTxAGQfeqVr2Fs8LTUv/dwyrcOKBfiQt3jrjh4q0G
hbfGf/DEUOyrL0dzSUXGzFzPHvA8Ln+ZKMLqhIC8/ToEigiUZ7qfZu8WspfYt752JEZzuraT+2j3
yOUN+iVNFDOVN1P0uEbmrSuVwDhkib71HRBT/ag9p077ENpN/NCXU3Nn1N4vZPbG25S02rZB77vX
hoKa9Vif6JmZj2MXOFc0CzX2q5nEES1pN9Xwu+94wyrHisCWT8VBNPhpNCTkmqDPlnfNQSvABUfd
GWDCDC6V3m+ixQ6D3xC/F5nhUrcT07Y33Dt6VgcXeN1b4qOaJ5njA6dFveclKjIy07EhgZljZT8i
16numjnrMN/Zx7qv5p2TkhFeoQ9YTynd3pgohwN+f+NIPpLHyrCi2FEeJohZJ8csiPUpYvMSVhMC
Dcwqb4kSPrtRPp7L1hKvrnu/vPVYur1jNhOK90UPrBn8sKBM1yGzSdTjr5qAU/PXIbqWwmHuQ6l/
W0fxu6ipuxPlcoKxO7ybE11haWnRdRpGsokZmdad6/ymQb5PmFmexkpz33J0NqP1pnWJjUCQMtxy
dvLAu5U2pMy47WpcCrOJL+594Z9i2WjPghSI9XI4O20G7l7KvRk3B8+lmuf52qaqG+/Jc/L41rbj
FAUJ50cPqAhfmHTfIdEHv8BvU+bDT1ljlWsI6Hgk/O/AxDp5mwvIjrKjA650E0ffIU/cLrBcQDAD
6IuVGtVC4bzWMZbRTJTPRGLLWz0hW0JUwysrqj4fhVoS0WOjvPYKuQSZUFrql+UQvt8k2uHFsFhX
Z6yjNn7IUMp0iqQqt3UuTWyXB6fB2srPOyGPoeuYS1vpscUtdEeJ/1EUtCFIFdavs+KidnhvXVfi
0IqTi9/n1a0GsWh5sqqS8ypWzf125qIgYs16pQbB1Rla4sVUQsg0ebEiCNmdHHOgPfLY20w+E8EP
tyW/Y1/Qr9qNigCMD4vAEKcxL5M6DMsfnjGuGuhPT14ss9sGeguJafprbMWYaGxDbJfDMsI9OVnm
D4I0aGDZtXhNkTk0UgJUH7vwUoB6vXVL8cvLG+8VJc28J5I6hp1EFU/E7mvo0diIixHZP1fsVzFs
7TzIX+cyC24cz2hXUYQAk8WNd05Cyrt2aji75Q0AXFuxnu+Ka9MIFvzDcSolfS7X0jage3FrZ/zS
Al071H7J8m6C5NiMSbKba+OljKR5Ml2KSlpemqchwiqjQSLcVFYjoIm2vqDTq4hSEP2Ey7wwnwu8
3lLpE7q0DPZGUOwSxHDMBDNXYTKX/eX25f7L3n93iBG8OP3rLrmyeX49+L/+33Lv/+fmHCDt3tGL
fVCrhrigUbLsdVTkuJSxGf7ZC6I8UnJ4Tob1CADLSm1q42K4W2iYC0YwDGuemfXqjT/Q2l2Iht0/
WMNlbznn13izSoPByFHtzIZ6zgl1BS5knS5NpDo/gRKWNxQTDqZwSaPSmcV/cwwp/vzFGsYyfQOu
7G4JK6FuqxCSneoBuZKFPFaAbD2ShHLy/MzahExSV5M6zOhRniLTADX5zyHWafBNdw6BeTvDc++r
wjVOAtcDuApypbwIONbC0vRIvWVQYjnvhDMBIXDrTp70+70fkOri84l3IZSmRD2HNTeMPG0IlZ2j
76f9PlxeHqvxgib5cXn9jVX9B4G57DZ1TEE2xx0VJFF9slX363uznGuHTO66Wd6h1AHbk+RHb/Cs
o91KuoHLCxkNb5tpfXz4/oP7qd1hAdb2xtJUUxvw1TlIbshsUdjMCtJOh9MfyKZt8AZOquPoqH7n
sregNAXlIC7+1NIX4mkyRDfx4CMJURqHZTPlDp3FBMkSy1xRbyzMKkBABLSR0RP5we5K89C3ydrP
ZX6abDs/LXvfG43clBNj7wvwUJdAWYCVC14UAgeMI73C3hey2l/ldYd7p+GXOrSxaj+z6f7ZK3E+
HJGIB4wc6Wp59KiHFAhPLuJC1s0BTBQe2ll+m9/P0uu0OM0w/bGwOZdNMWMVgVjEb2/ZeB4hdxrg
x0p9k5fvtE/CMpgjAIHS7eXfL7U2Br+Cebir7LynczjxPafm/3ejRWV5bDAbRqFqC1ZFf7LJT/ja
czWLLqETXcrIFUfPJp/WooHtsLyMtU/HwT2NI0xHGlDUEvREBofj2FLmpT3dfT2Oxxzxa285R90f
BeBy8l/38dRTgyiqodfE5sbHz3NaNhPGyK+95dBrgdZIyUq8JA/zpLc0hUuogn/3lnNeIvbQuhh1
01bffl1mWlkffUDwhKrTtc1d50TX2UE8QkdnbI3DHDl1gwEwLym4CaM7VRm+CCXqCpyGmePUvBbQ
CFe2H1cn5h0+DCbi1Rw5X743tQ+bU2gzrUC/1895QMfEb8utbqdQ9w0jPJtze19Cj0cp2FYXkevI
WuBkb/K3weiG87KpKgN0M6/kDR+LtytyzTm3iGTOIGPcr73lEGWbIFOXV2eWDXUXLTnr6h6xipAL
1WbZW2404wz2v4BRKlzEdPBUqZThzR/CbR6q0up9af4mRI58zVmY98yp7+Iu/By7EciksEHj+8mI
4VL0mzmPMFSUXXqxYxEc4rilCzdgn54mf+KlfMrB1C90VrxjPPT2Ph1C7Q7LpccvBWg4c1hZAVO1
mnu/0MKfoS5gk0zNeGYp1tyDDKS8r480JZG/HpIWFW45xPAKsPHszNzydvV0xrzaHFx0PxsZy+bR
yvPPQujxhULcgETNMDYdpSgSMzRCBV3p7ZbDZQOx90pkiobaDa1K0yUNxP5huF02eqnNVySkqKgZ
QjGKop3MxMZwYN9G1D3xxUzJRvoGFQlmNwWGOVdFKpfP/RSNBy8obk1K+mQo4i5ajdUkKWFL2A+1
n14Irfu7qbHlXnSt/YUImwKqOi8COH5GFWFc/s+9KMeMJNLmKVKqur1oquK67LVt2O8JtnktVBPJ
auUjkuRxb7OUQ3TIxrMKbHOSeQyBcGAQ5xTflq7Tc22A46y8rpdrq6jjDTkm+eXrJNEe9tnQNoaq
WeK9Ci/UfM11SkuNTNN4p/X0OeOajmJO0Lnvh8caw6DetO8+cbNb6iwnQxVV3NbwzhZMU/BS1EGV
W1nMEQk8A5op6oBxRvKrFWhZS+9HxxhettEl7vTPttM9yA2ooFTnYhAU6yIdYJejI25KyvCjTOt3
u+nNy9cmi2ly0O1AsR0gfslJU+kmCctf1X3UqHsJu/heEk0gvIwRM/Xl1wYsn627mKt7amsm0vvV
QmUeZm9HEbRfCaMksqmHYkeqGA5/xztVCp+8bEQXh/o6k6KgzI9d1Na6d3R0vL8U0E90j5mnqT2v
NC5isAieVRMLq7GQ+lKVgovGpVdTrOjvGcdybjQqb12Ynfs141hoysvcY5l2LIcAWfutn9q/ikVS
skw5vnbdpmj2c5qiIGEYB4sABXkZ1unEoiaK7ip1fhm/w5ThfBm/l71lE1nG2k6b+cBIjIIVT8U7
CejkTRTe0/IwoOj42erdndvbchelfaxvl/+ZW12xsvilUKzVDRCHap6wDO3DDEttmCGSIrHdUNBE
LlGRPTFLLHlEL1cnvWpSkvkw901pc870Rp7Ah+Sw0Uoc9yhpQrf9/cW/Urcte/CkaN/E8x4ZNAOq
UAP31y6xhOUBBNoGpgiegWX4/qKAk6nEcbjzQojA30OsrybCy5C+nBuL/oBabNxnVgKzdZlfLvNG
mjMfUdZDmleTSgRnLIgCuw8RzCUSDFImwo1IoAcjIGAgXuaVBiL/dddHFD5mK2XihiuLGSybZfww
1Ohud/MPQza8XWqjq3dkuTGtnXQTRNAQapHJfWpGx05Jewa1iQsl/1lmPcxgnGPsHJb5Dilq7alU
Up1lbzm3HOpZs6m0ajwYgRM1B5JPH9qo6XYL+h1HDW7TZdd09Xo1SBgfOn2qPFIjYAMdPjMZype9
5Vyd6yQVM3/mq8oNy6btGLohAJCaqM7BtKFAPaHfqju6fFtLwp3rK5dMCW3ekQZ1u0xfvifmsL4M
Ug0vmW48FD70lKiPqju9EteJbgpVAAM3Dqs7IILD1ZnNt9GX+tkgMTQdUfO0mvfQ03RfW33r4rfW
fGb4hSs2AZm/60ybnioPBKJpBu/4WY9RwpUHKBozFQ8bmhN2Hk2pKLtZNrqfX1yrblbU8+Q2Dmvz
rqoaCn8sOSIlmsuViG7ZEz5Pp7umQZ+wta5jjXbLa9GB4JxJaDwA9DGtN9clXto34+Hg1Xl0g7L6
dfLd7ND2kLsSEVCmrs1XAJw/SDXfjsF4Ifyq3I1p451ShKUr0xokGJR6pF8+HTRE28xjbZd4p9Qk
QpqpM85lgDTxH0iXhyGm+oyeOrozALqsUa74p5TBEmANoaue9pazeD94OGz3uiAKGflnfDuMXfpQ
WulzCibnHUGYAQpzetS9IFh1feqByDR779Jo6d+NYeYf2I23IW03fMQjRUgxU2vvp/uUUaZFWP3a
Bz2rpYK2ll8YT01uYzmccOKXKowWI32zFq1G+bIfg2kPDGt4lK3/Y4qS/rIcpWNP+DYQdlBC4dpJ
Z/fNaOHFZbqLi7rO3Lc1X8bx3vCBiAv4wiDYufRVujgY453XusiDs+k1CwPtpagUV10L3MtyiBlh
byS++8AXLXlK8mpjmaP2YrXzxtdAmlaeZexreFj7uJ/kfafAM0NXHWrPDdeQhqN1aHneTV4AEIOg
91MjPCQUefeY1fiOk9Qdnm07yrdMfNybrHf8YykemG5Wt1/WrlzQqC+dSt7wOPczniOWcuAAhtkH
ewjAEOGRDnEnSM7ZlKeXqeiuXRQ/ZGqunWYIvn1LyB1UEnnrZjRqxyqePhJh0F+f5pc0pYVlj7J+
yfwMj7We32MRq1/CDkZaZPRP0ouPQ2P3N0U1h7sy4lpVap1xp1uxcWf0XXKZJnFTak+NblGxdrCC
2rqEu5HC8c4qe95O2ROjofk8oMViduSIdWZR+aucwjgD9fTOPt+YXYpxUzrFSw3DbkfWvP/Ca7WN
Rr+bCIS060a7WTbBjCg3kfTNgm5YEy6d3o4kKTNH9gKErD3uDC9De85V+GEIowdU2MFmlo23xnNj
XS3HWXkUj4418IMNckn5FhYu/c0qh4NRkVAICK25p5nIIsi4iemt4c59SIeZv0aBCGIhx6PMLJ0Q
ncjsD/j13BuPJc3N9FRm5VPogCmea528cq/Nz7ZW53RHUaTnJLKXepL99A2I9XP+iyU4MutcFNd2
9JyLDMSw6YxufCK09dHzELG5FkVpX4bPoW4/Db6YrssRQyjKJQuG73LY5UW8UVFiGxN4GQX3Ch1b
F1wM+AyxCY0BMdnaGiZ9Pww23hXzmhhG+fD19ZpxL21DrPMbUXv2eezmjtn9PVk5IXCHKbqR052i
Lt5klh9+bfw5/O2kln+qkx8YJDTs9np8DKomemyyDGy8S9RwhOKx0L3op96Gr6NTPARmJ56tyXmE
7dg8ek6rnS3qYBvaoxgxkNI300jApegnAgoCWxLKxYjSGnjl8KeQYMcLgw+C7H4kVggIIZC40AN8
AUpobgoNXTqzWodP3eyFthEpiMxUg1MZhEQVdPLZaGmJ2Bg7mCk/lwXZUMMAPqjPn0RyW+WDceT+
yQVAKxjAYopvDWcq1nkQ7eOMPMxlQ9Z9LCjI9RNxlpM+PruwEru+HR8cwMDPpHYcaI/098tteapf
2n7sz1oxnYesim/DKYhuDQmdv3ZL2sPqMLTnvzfkYA5Y24ub5TyVYPwePYazYTLzm2XTuCF0Egxu
/FoaVdDWcSsxmQ8SmtY+cW8PsnlGz9E9QhzqHruZ8SZyZyxWo9s+lp20kTYMb8sRZTxjO0kknJHV
z9DjHHgqhLCDSBIIv47A9de9ZXKunXDdpPLGncoRGKtqflvWSDiKM/MZ+geXXA4SOWYS0pfdksCw
/6LuTJbkRrIr+i9aC20Ox7yQFoEYM6ack8kNLEfM8+AAvl4H2bJWV0lWMi1l1k0jWSQzMsLh/vy9
e889/vxMOPZw1EEXGgUqnihwMgBNeYUobk4cyPLm33/FHKM6/vx+ZJGjkdqCkLqkRwQxue10Bos8
n8fGeM7AS++5T03nsBw/u84oISQa4y3Bl8W67Eg9/fnlTI7AQoiSN2YQv/z8VqaDol/hfdrbCYR/
Wq/88uevjQSm/f2vSXsY13opwy15OARQT9B8QqPrHqTwwkuGyzWQ/Ornt8zFD+kgljz+/J7OI3hg
BYX+z3/9+T3UotRSwXA7T1H3MEsqhKjo6DAs/8hAGws4o7n5+Y9DHBJ/RgkTmxEaMa7oueWehek5
Dy3AUchQmrYlEMQEWZwsHpeW8JOaltXPHykb6T50TNBnd1AgCvlblQdLv86Dcu9FtfsgMzSrbWjT
nl5YUgnkaDrWaAwK5JJaggIwTaa1qWcQNOnHMoDHXzGAqhJDPPlemlbbMdPy2xEHE+DoBkvdqPUg
9x3nwEBfPpFtD/Wa5GJDEC1a6jaBaYlyL9z5uVKX+bCRObZDcFnHEkzpDcTc6AKzIWqwKI10RYdu
3ngWBg98Ewb3r2LMwaoY0ydA65pnJ6X3fRN/D8mwqkk6dX5luk6vMyG2UG+L5wRAmDVOvzodSkkx
IIHvsNT0kNsp0oHkzvde5rSk+yT3uABB6x2pBQlVc9KbWVnPXmImfq8hMFQN0sWJ97KM5kdQnJch
QLka5GiJDA3BlCMgJoemrR/D+zyZP5AoWn6s13Ldk5XlPCsYE36GEnDOvBbmy6eVy22Vo30Hmho/
pBXclBkfRcHinAvnAwzsvG/cEei1O36YY+jtUaW06ykrd66yhqsxY5VVHUbRmElsgIYQqdhxUjpY
M30BSVbjp0vRuagsg21lYgnVqG1Wjsp6bIjp1o1NiOSLD0/jvs6u2x91QF3U8WWzdl3ceHl1GVAN
ohvNIayRKLqq3E+9cOZVZhqV7w3zXSrxM7dzvhmNBRsH6d0V/YtR0BzJ69pHkAVvIjqQQxP76ZAs
rEZ1Zrb2MS2J3Z7m7EPN3llu9pBOFil7JDJVIFq2KHLo4gWI6swnZVSoyGu50Ur1ESXygVw7ua7C
jLGSt2zbBYPzCVSFXSItjy1sIzXC3uDFGqwE755xrGb0Ljh1jEbM+6Ep3rUurg4om8o12KpVz5sN
mUj7UMcohA3JDWOXW+PB9FSztQ0t3rcJuDJXXzQXWC+66busw8MyedNVXl9Rs72NjsnsV9c/ZqeO
TwTV38ouoTXrDcbF7KwrARQos6Dkc58zXdJxHDC0styOcFf7Cl92OMG5GMpuZYRltAsK65jmHsbh
mbzSZfSt6CvYNq7IWJCVWEt5tVSb+9hwCrwyj3HmVTvV11DgSHFSFjTzFBFKGpTOpc/zC0zIdAUP
5H50uSmPUXTNi+5ZOX28IIzN4wg5HttYjeQYGrpD9DqKFvSW14FvdVdm1XsVEkLh6rjBWA0/ZpAh
bH3QWh73/clH8rsr2vSMK6dfNW1C4VG5j4pR9wpGfrjvrfaussVjUvbxtpPRxk0IJFC0sBeYpAEz
LCnIV7bA7krxHtRcHxMBiSUp1X2i6jOZnsRJT+5wo7XkaQwYhYuS58QxcWrXaJL4/CVEdIUidM1E
85I14a8cdMDBGCkJetM7atkY0RoaaFhCsyytFAO+s4ksI9/Ec8JjV/AdjHILBgwBuZu+4Pptt14Q
QjQv9sYYXQthaBuv4ppAtE4wZuFD6o5PCWDc2s4ov+VVtMxqe8vGk9PRBBoTUF8EOIo1ZvMdnuK9
ssgu10fMULWGhJkN8lLJ76GqjLvQJDFOEkC76ywGJnr37DoTNC3cjyuIhO6aMOyV02ghc4PpZsIm
SDjMa1woHKodTWU8rSQiAw33zc5FKEV7yk+jX4oMaXN+dNMNEYvvGsXHqpj0rypzfoel+6EhbKP3
kjw1Cuthi0XDydAjzN13PPLI40n7VeQdSdUxjhwxTMdysPE6S5Tcc0VudCOMtdVkAEbL+8yALDWm
RH6jX5QXXQNmOFC50ivsnmrvUuZaS3VCWko2xG9U6YM7c3oCGjf5pGijKqaIA1uSyYSKL3idcmKS
9ZQCyhnT1ScVGny1YZw4rIhQG1xCiBuO103WIAEDyLE2Wu8eeN5rjtH9BAvgjbTVq+yM71kjJ2HU
irvKbT4C6klFKEaNYg422bixJ5Ix3GR+cWxeF9evKNeMtdTy7JJg2/ZiLd7VvevB9hKHZDZuc53E
995IN7KEG9913irPZjDptPYH+FlBHHzOHfuXC0pba/Jf8zwS+5ucDULRwtrc1VaLas5ck0xdri07
va9G58k1GMZM9iHXqS+bFhgfnybkOdqR8ZK8NdpnWaZvIVSsdZwm707orkQE4C8vkbBL83fTFI8i
wOk7ZeaV1KzlFhTukFsg95Tzm1mYrk+BjS5FblrdeoE6up6G8lQHM2BCWDiEidJcl4in2+yazYRx
cbZVdp/4de8A+rH1CI8/2a1e3oHo1UitkVzbM1b5IIS2yNS2YZzzdIcNipCErq+Ms7smOeVCZ5W7
hm8HdCg8jZlfsiaIm2deHhVqaSghLGgvJ/1rppFHxxzdYuIcC5hMkS33tCNerHJka57Ml8ZgFIAw
8NvDE4A3C6FqG9Mn4LPI5qHcRKH9LNVJOc0O9hSHycRkzcRd3troo7uuYfqTCfodjiAjqg9eiU/Q
/bAh98mI9vEYPxqOxD2DRDzQhkdvbFKszSZPte5cpACKjC8loOL2RdLvCs8x1k4EgirKPbiN0+yd
nmt9vJ2R5nJpKUn4lWQNkLzq4uGGTNLWbOktosM1bSHwR/it6QNtvSk8xlHI3Sd1cz/0cmzuY/iR
DnghkWVwiBn39NmUH6hg0blER1oOD4gu0fxltYUYe34PPesxDAExtsUhVuHwGDYPMTxo36viU1py
FnmEPFCJkPJHdE+KtL2v6Tqm6jOx3s16uDo63n/6TCbEZiwcbcOpjuqoV4TjIMMsVyTKLFBB81iC
rFu5yvhm0Eh8ZmHPu9Gs2LnL6puWLGlJKj3EJdp++AVz+Kl708Wa4QDPJlqKVGvW9Hab29FAm6BZ
tN9b5Ace6MQVOICtgZaGYsTc0poFRdIPJPfBnWazGz6mDp6lyGiYc+FcGXgggdKyhXs+qor9CHq1
6t0jV/B5A0Pj2HhrxC5LtmO9HEhJO+6UtD/JCN5numlvW8FWptvTVxcvWObAGhZOie+2zfswmvpp
zBlNF+UyDHXTY4LefaM52F4KuJoMqeOD8AgJS/MF5bigyAqjeA7M+LeI2LZcOmoBHUs/Q/Ta4A8j
NqL6mFB9YUy8CqRpKzeLbk1yIYigfzYrGzIi1Kq2874NGf2eU15z6LYJVktWXhfUA0gDhQS9Iisj
KJ4niw2tjfJzge8Bi3R8UYMyIdyaN6Ulr2Hl9IcBv9ImE84nx/1tWwefcejpfgMkHJFHpwF/pykQ
2sswHHXMyi2k61vBG/mlVN54aPzUHQhsBOBgeFLfDnNyVxv6TvMmA5Feelen1jqUiJdr3c4p7cFr
tQaqiyY1ng07eW9sWNQT7UdmwXGIIjBP4u6uI19wNQ7mYsLgRLREB6bHGLcEvRo0folcF320kjNC
aySBa1XWX01dHK1EfaBk0pkTJuuIzBFSiihrS60GIz93O7cjCknE3R59YeP3gUb1pkG1qJEK7/Ic
amiiFZtmit5iE9/HzOS05xGjsz6fw44vHVbFVdEX3Fl6+YKYiACwepuXPTmD5h4LGCOrDI1BWlz7
enBIrzBu6qoP/SLTsQ/qHRaMFkHYCIq1MKNXxhvbXkN0LBNxmmIC1GprWo9T8KoArpYt42qFWkhP
vpuRyKQ6QbmTDL9LAHk2Odq1VgguK/p4pz1qFFsbayCFnni9xG9LnoMi5NzJdfwIgz0eiy7Yjol8
ci2dbwS1Gjej8Njw6NyY0OXClsQtW7PB7ZnFVTPT+xxg0y8wrC4j1x2qsMBnUjn6uW3iWxswxJaU
2Cu5x6SUU9VVxRog91n1LsDTGXsGd4unUUYFOSJfdYMJwiGcYQMUqECmp5tr5jXuCgBEzBDVTc4a
6uUV6eNw6927OlZABvri24XQt5rVW+Cox2wOX4QOF2bojA8NIB0cnGK+RTlg72xTw9Foo9Ppa5Lc
WREFLxK+cR8Vj3Fw0AcHmV4bkLmShi+zY588JRQ8h+63HnLFS7BrpA22Are+hsRt3zTjeYy+A0wE
D2JZl5WXlVt9qXxGuAzWLPKLbtWvjM9JQp2bYMUlcDRj+5l31J+jTj+AskZkBSX/aU6I82NmdOlH
cR4Kc42nbBfM1nNC/yfCFLAaGXSVVcwo0kvqNbunHhOvUrXTtfAmIsz71qfAI7C5DYDmUjtO9KTs
cZGmBzuRi4lMPOepJ73zwK2+okVjWQx87KMnjN9LpmO1dNRTyqfBLpNj3LS/iSXwBdKnWjOOuDXb
AXGgMO4NME0kYcRs5Lm97QVNUisj3t0DmkMcI120EmZhEWOPZ/TUj9i08oDGdbUUknjTiszeMWxg
6yLXN06DgKEJTg1Zzt0mEpWfhfw7teVSUmU3tQnvLvFFtygT4/Qj6z0yKLlS7ryonTemGqB9u8j8
h7iot2NpRps2e0w4olAYWIWftNGdJPBwQwZNuvbae731+PARPTA0c7x1mlCTKw8dxOQejITais3p
oHEnz4Px2yzR71FBbR3lvouROE4oKsmuTK+hVuY+qVufncpMXChs3dDUf+lDtBkb9Ao/vx2PH7RC
Zrq6xEioTL2FLSjfxALQ6DbmdPCgH0oCe2jbzeR3Vzec7gqXRfGOQqniypiuitidtgW5Y3suzB/Q
x2ETdbtUdnI9R3wOFI/xqqgmvF2utaMcK3dCeLvEDV4dYpohEGQParbPk1qaqjCQo8FgqsJkKozR
bWYM+vahKQI0YRyHWkY6vQdGHcZpwSFVBpc5DoytywZ3QNqMtWHQJopsrgseW+ugBhxawsH/nhXy
7Jq/IzECPweBlLatx5Df3piTRdtK2Kywcw+s5XaMyQCNdCxiVpXclGU94KvF9+twnUDb8Y7ltruf
lrw0XhHBW9UDkRZQPDUGJW1dNFu9cd+raJww7bJnEfFA9BOZWSox12xyHNdKrZ3R1rdz42rXKqWf
aNhEoZLKAJ68fSAaqLmDEeQPIVrRMQ9vB2EWa2EYZ6cAYTeqhOfYPYeB7iLopQAMlnm7JDCO0qoo
/Mmus30iu4021K+9wwyMJAkwKzWZR/YjBCz1gsj73BbzNk/t8QUdXn9USV9xJfth1r7/gAn/k5H4
B/TfRwkck6SN7u8kwH/88t8fy5z//ZGz+AMP/K8/co4/mrItv7u//FP/nwiO7l8SHC/xx1vzFvZv
f6A+Ln/nPwGOrvybY6BRdYTuCVN6tvcPgKPr/M12ccILWwieHMj1/wA46tbfBHJm4ZnScLkqSOu/
AI7ib6x2y/As+NUIh0zr/wJwlH8COFqWZbuesA26UZ4hbcf5I6iQ0b70zKxuiTCyd+YP5LjZjAGO
ZC3y+3g6Bvl7GKLhJ/JrSOtbXR9PysX5IwiVDiL1GkMjH2brpgwkFK7yMoGuoU7KHwN4LT9r8O/w
zf+BNslb9c+wyeW1esIyqXlNVMWW+DNU0TYquoRes8WwSNne3SVVujOK29oMr6q2duZ82zna/q+/
qP4nlCNflc9OJ2kIpKPnubzff0A5ppVwJxVbzVZ6WGjo+iD3hA+16G/we9g3bddvZPubLu66Sm9k
f04z48GFGZZy+Ys3Hd5CqndAKv/L61rQmvg8wrI4fP7bv/CyltfFghK2dDya0396XQNHfEM5TBdQ
D/DFLCo38lDjlWrxiQ71Brz5QbNozrnm+a+/9M+i+POXRqoLGIyVyI/GH98Sq6KwI7O52bbwoCs6
oAIAoT3E194Vmc98iOTKPt9MVbCxSzr+ddDhSCRZwxrzCF5d9IUrzsKOklDutIxu62ui1L0+Tg+g
9V/Lr9nqnwYb2iVRK0YY3+Ztpq0cQz5i6GHk5vrQrXAxMSVuMf8K/WhLVjCsZZH3G2uhdXlPsd4g
JY18JkSbgLb9MNPEmKxd5zjkW9Fnsmu8vPMRHTTXdoJzNUQApfXEX79HpxTM9bFt+si3SuvTaiuG
NnS4Slft6zHyZwendyEQItjNVQ/7e17cs9l1B1sGFNkTk057YlYqydyp6m3vTVy1htxZVRE9/u73
X38guv3fFoNt20x0ULPwCLMklkfn4+0+Jsfi3/5F/9dEMhnPvDDbDvY9EQAZuYjhfTMcrXCjxzvu
sk6wTssNHl5WCHVO+0T68PQMLqr0NkaHHtQHPgdsYHrSyYlPH+nRlu1KvjXeanqhRMYijKKOQqZB
FhXvkVqQiSHpZppX5BfRPsvv8vGAcyADMwJxYDUsCVJ1vaEW20hGMfmvxTPJ7UYoiBJoBq86CBQb
/j1qD4YM8Rmn8WBdIU/gF6f9tpiZRr9RIKb8Vm6z4gB1LGq2tXMwae14N163RQEngQKKLeQZvSHP
2+/AJ4YbQj/HZB+Vt717GJMDmElN3BExX0WHvrySTjqLHbApRH24JQPSg9BHBNuayBCEOi6Df0RB
hO/diIqY5enY4LLxtmV9Uw1rzE6tC/4FQxp3+SUkLNxPWHsVjbV73dkFCPLwheJ2rXd1fGXRxdVF
Yk337pv5Vz4+j9FDCA6Pd4lLRayncOcZ9UOVKelbVEuviiFdfIPug7ChdEAhdEQ5v8iSQ7/9jCof
luT/snz0/3YKLMsHzShHkckRJZb//k/LZwyjXpaZS+I9rX3vxVFwHELfnQsqaDoqGm7amYeJgNTp
bOXZupWSwI35bIXtfTQBhZXpbqiZ1EzsO/R46wXm1z3Zrlhp40OhwbGv5VbvNu6yI7aDr6sXm3TQ
zP6qobYBqt17/W2dh+vOLP20pCXdGvvFKUKUPO0sbWOwXsfsS1Q0frpk42Vf8GhWOV5xNIH0o4lo
VlAWEXiBUIelkrVbehiD3OXNoxXcZtNamNwYIu6jd0n3/lPDXmRxN+YPmnPrZege4GGe03QLCbVv
mEOuXcjjYcRA7hqB2HPIyhE+sGW/nKCRF3KrDLSVHqk4zNtQ4+xLa59nd3P9JJhkTy9mem1ohEHd
WDnWixF/dDXgFVqWihmJVcw3C5qiEyB+rH2ktXRCf41Y+Ssm/3/98Rrmn08KotE8vM+CprpD4fCn
Mz52oySyHFA8tTa/jTmcBqeSODtoQ4P9t6xjUNXZjRlrrL9cMCZgVgpU05cCSpE+TScZlXdkT529
3nt3AlAsTaq+A0symDZQ07fBBz72kwWozzeaHJu+86GW9MvMnJNdF7Uu7vc99ygGeMkUolPQ3zWa
z3mLRe2vv1eKpD+f19RUhpSUR5ZrgIH6qXj+aS0nbM1mHHvx1u0IBvLaHAGWhlSv0TqAXUgAVmFP
CiQSuXjgyuqMJZtVQOa1YyOTtZG+j0m+nku2/sr6dLuURkNtooDSz6JVJ498hFFRsDtE7gA36XCE
kvLcaekhCp1bzVQwO3WEIIWGGt/uyayad1Vc6tswwBaaukSCvRah6ewsu+zo0lxqu6B1QT+fpAAT
sWVO9gUpjuihbThelFqo7VDrhdp+8Ep8TuHj3Ebx2rXqzVDNGiTpxEQudapGnqi0a7OtTuSZL0r2
bJDDtOfy/BSpic8jb5Be9EyWhkeRp5tEpgHOYG7XCBK2BSmTm64A2VowZOdupOJDWz/FLg3vedBu
4OkQ9G01wVo3PO1CsylNouq9lFO/JgHY5aJY0SHV0QGJAtWaJkB0k/CB31/Ljh3oXDRMSIImZjd8
BlpxdOQ7JhbrVi6JfhaNJayh0YmYR18uOq0gs+StJd0nm94fBrGoOpEkNmycnIFDb1bduku4Gbca
MqnABKqWaBZvq6UOndAIyvhh3iM/S4iXvFX99Ewn+FTMCqW21RAtaNMN4DZKMqAhriBWI0aaeXvn
NO2LkdPRHI3+0jHh3VZ12d07M+J+uK7erq4j0q+T9BpJ8RQamf4eYDREeAfV1gl7Oln7UjcaxEWC
4MqEVKufn40IN+FqqeiEmZW6pIu/ijHpt1oZiPcOMcOBTDs8uzNSdJnq5omU0pp1FH4NCUOOtAIf
xOyApAOpasYi+rPLh7FN+pYDo4zeJncyUF/axTbrI7BM4Lu2AHxr2Kmkfnn5U+M5tNmw15EV0OQ4
C71P2rXOAVpLuWXzb6vE2+mBeLBTHZYcyRR51AbYTh4o4nAqyYZnHCmCNUY3od22fFzo5ibrnbg/
0EV5sje66Mlkdr1GkcdWOxX31pAOa6eMSXlyGm9nKIMOGKAJLJ0Mz3SOhNwr77IqQNWeeRfDCt8d
TyCMVgDiEzV2a85Db6fFXHSXUpIcNdgWFB7QkCrAC3fmSG9Ecg7EZv/SBt6BIDN6R97wTGpQvQGP
w7iKsKSB6IvI1U9IDBxSMWjbpAEqoonARkQyWulUBMK0ahPNnrftSxTQWvLluL0itJFuWKGMbVJ9
Af8kggtL7wLn3qMgI6gz078nMcBgGPpTny9lRUZnvwUhuwFxhqCZEJWbbGTqTjIyZ1SfH8E7IrJr
DZ4N12SzIcDjOjotrZOq5DQjkOpSiPy94XM6etE83mQpDHWoiflDWe5U2XcXFA7wPBuMKpqZW74d
T5+jSectHx1IZLN2Qwj4MS1n5uwd1FQxOXdBqT0D7GB0pRFaaBGHMyQcnkUwlCSWDvdVMzkgmta1
Q9ljl9vJiA/Y1eZdkNP/C3uOjFxFe/x9yTYLIBnHUxIB1ENk2zToJg3ouU2fJnu0M2Swh/WLa2nB
jQv5hP1a3+jEw63GNl8XYcaxaTwmoBKrgJZGihexCs8kji2EnI0Mgtcmb8W+VORIEu4SmmCf4IH5
uF+fybSmZT6M0Y6ndDGb9slOdffoq22yYGn5213p+ARpjDuHH/0wSOtNNrJJqnYia6ahAkwqQHLk
jcwdcQHFUGxlkK0TfHzgRdE3ZoHCM8USyNMMAT2TAldPtmNVEZ7FnYIEDZoCmbBX5PFmOJP5Kor1
XBvVvEPhyHxb0Nuf6g6PPvLjldUe54DekqwJmxT0skE/I06JsOyuYrv9dBMO2LB79AaS7XSnA5PU
UY0mNq0iB2O0p71OQ0fQJDOdVaNaqmS6VehEkvjnX1iEGg1Rl1iYVpzjT0X0NFYLy0mN7sZx6BVZ
xJLpUQFA0tCZB9r2Vg4dYusEwVTXEAaYR4d4ShGPjf0TJUnn02UbwMHHCdAUKJy2wUDRmvtNSOPU
h4c67dViwaEPHUoEPPNMy7mfJBDahCDnRSU3siUvRL22gTPToLta26Z8GHv1K5sma+942qZS9JK1
NNwIngV2/+LQkmYDlg40Yd7pj8Egt0IbItbmJ8E2Gqqy+U7YEG+5C4G8MZtXBprMa2vz4oz3WhR9
zALfrUXpGNmKGwUtenziJm97Hu0bIrV8YCRMmxqHm2Ocg2VGzLzOS7mIis5pTqZcRr0tGlgMPTys
DYzcgOZsc/BUQMrqYDJSxiZFWx2svdRp4sdNEG5qt75YPUFVWtwyTCOEsspT5vDyCUBrdxhys9ka
boXOgi77pHUBbJfBPmMXCVphnAnrZF6W6BZtRUQqKjT6nc35y8XTTBDB6Xk5b3uU4cxjXbFzzeB3
gz3UD4Ty9kasU6N9CT3THhKNy0PG27oiY/gGI7ZzzazBudo2jfgpi4+Ji6heq0fkwK5+EzSzfoMo
TPfzAp4oFpfo2LmfHmj+U5jOwbH7RD3SnTSj7E8/P6POTuZIu22tWGeddw67Pm4XT5wDm2arRQKo
N4hqM0w2SGlPuw/AhR+LUjxGqRSHrGzAqC4/pJSrl7Ae6LbqjHJRjzFbw9/JUiE8FGVGfv752c8P
dTI9jkLwzM/PtYkvd12U07c9DUjFkwZzUtdkzOobQDu4oNEepam+7QSAVeqgvagC4jPhMZyK5lV5
o3mRcSvXZsHM2y2B/LaVFFvH9tjOmJXcRCOXX9TTwc0cINCUdZ4ePNPcgEwrz1XjeFtYwSAVCydQ
qEHt4hwtP2Bf28k0LE9R3sjVUIfDDhsf5g+7OuLo5kbqlS5+t6S58o1eAxRY+yFkKKU1GM1a05r3
zqTRNM6ROJk9PLWSCHvSbrWzU0XHhL74KBBZ9J4d+BUUXpwJVrNPlB6vgSL4sauyx2LhTJJcOby6
YXUHiAMXVyFvy7Bwj8rLjngNQkw7tfotIIDchRGzbb1S+hkLYndhNyKRpNI26SSSO/i33WPF2uU7
KNSN0TvvGe8BxFwv2MDgtQjtnA9xkIQYZElsDQfrc2yxCXplM1+dvHdXnUT/IdsYQlDq1MfUCAjB
BmOXhchqRyvzTi1BYyt8l6VPsmGyBoyuLsDQT9zo5pNTmcE6ygoq5Wa+IK+AZRzJ8Th26Q4IdHOX
Wt7JrR3KL6W95yKf9z0s3nNetc45RbC6TxIyJKZXa2bwytWSRYKUlzfJvG/QQd4X+gh1ajki276/
ppbZPJI4wRoP5m1s1f0aIPjw0NfGY1uYgJ2zeuN0dEz6IDS3CUdBzLw9nmPvUhgLjGUODwUtMcr+
gEjylmmPacbPhqPGXZx4zIcGumNTnPtwyeBGC/YWlMKrshbPujDsvRn9TlMUfHMT77Xpqrm0GUdd
33WsdwbWckdK1UlmzlPoTd66HsVbG1MXi+llhsyK7melCXXrdYv0LZguCivuxiAix4zd9ewa2yjL
D400CDrGFaiNaqsrZOyuEtWK8pO86B6ailH6dhid25CsdVRF3JJaRh3J5GwR/BAqZudfqRsDjNuE
9XzX6reRRwulSZifO6XrEEytThGJFZNTnqa6fpURWTK1stZlOVvQH4yXecDKn0mCfmfw6n7wCirz
LqgQyRXLQHfOKxpQk34hymCtBiNa95kG2myo2C/N7nsctlZLIJg5uLu2c9+NZnp15K9wAtAVuj0V
t4zvPMGNUw+dLwQHvlkjdAZwfEKwsVJIbtYF0bStwR8xdHUCu79H1jwAIB9uumz4VSlCZbhhEuam
nisdInYRdbfhIvmvJhBzsn+nQG0GDkXRvVLyAa+ogH6JAbY65UzykhXpDXs102kpP4q+ew7ldFqM
/1FhvAuYHDGOr8kMHWRV9R2fJj2vUWA5LkOfc4hLBVP9Rm5ArxFHHIoHglHveoVPQ4cuxlTzK4bi
BmuNI9hA4ZkOw+nnSzsTaGon3zkAK+BoL4bzYnlFSYYsJS1eqZRP+mAy1JPV9/xF9niGVMjjEltb
N4oqf86tLUIJvRM0llnBrZbd2Qaehjx7CufxV4LKyQ6THOlcSUeTvdF1gQZTTyXaFxIJrhv5G/Xv
xdTdJ1XklySRPhSHJ2lZe0icvnTTdarGcm+o+dHQg1+xm310MzLmgPxpw9K+gg5EOLN25SNYJn9v
zYzlvVEmsZ7Vum8KNDVV82xY6V1l6bafW9GDykpiggb1jo3g1FfFcNMG+YEA3SU79DNw4rtAN24z
6PsGdB7fdWfICeYHCnLdj9M529tR+4LXG3y6TApCgbQvC5adZ9iwAUNo5hENvyJ8F0BPFcJsz7Te
E+D2rcUlXMuHg13zQpAYpnc69hRXolu3EfWV6D98R3TTSiTcxulY7Od6fs+mkrG0DouqPCMY6zxK
lgwTAoQW99giKI1McBNue0UInmkWHS6+XjVNV6gIh1gSdZNOOrcn+wPl4p1VPtcqpP85oJvAfseC
SbZOA+C0GliBnfcEEfSq2SbQ7ujR6lgz82yi3XQkWZkkSIQYbNrUL3LzqW95DKsCvV8roiPA13gj
SvlQcHoDKzHXRTI8Any60wlzAXAKIct2LnqDRo9cwOfKrraSsTocQNwe3CnQLNvHqkP/iKCLdhrl
TWTaz3Vmf5huNwIs6VB9p1fyJbL1nNUnIQmaz4V6M+B3dFO4BmG+VrOYV6sgLIZNPNFjjfNfdNXx
orWYdSgtXZdtY0KtMol6ydpiUMB5uqO2ZQhsTXyOsKpEaXqrtIwgVBkKHMaC9TSsHQHdD1kWP3Ks
lds5SPBcyHsFpWHlCec05NFLOA7PlPPfnW6htxkU338XbpRSBxXkTyMjH/RhyTbl/4lGInE2pbeO
YXLLN4utiOwLcUjKByZKgu0SstEkbxgxvvRYtmu43pzHHoqtcJH/xinOGJTeuHU3fUS5mUQYhmWU
n2IL8Y6H6L1d1HEeYrOxQ28bkL5FciRrDYJk2EvCekmH0saoYO+aMMEQdTJJ+jQBs5ksxbyAiDtt
O4KSyMoqYAxl5fz+86YHBvzrtrp1LfgmfRqe28nSGaYcuDlnvuWU4TYObW+b1IzFE3wBAo8m/Njp
IvAD+3Zi3Ln6RG6AhlpDStfk1s+wxMLxasXWTSHClF3WZHZTN1cIbUCpi68JXW/O1lS42qrKNOBa
NDsAVNlq+u14/SfUsp3hid8FmjVruLDq4fyIB5OYGF+Nv+NCPCTFcIc/9mo608ke3DcLZgfyQUX1
5+z0YdqFKYr/oHFZ8PZ/sHcmy3ErWbb9lbKaIwuAA3BgUJPog9GyJzVxo0QRfd/j699CqCzrSmmW
1968JmEib0pJRjjcj5+z99qU3CJJzrEFJkCUP1qRsG8FXD+i+i6W6pVM1ap2MC6yoGnVcllFPTcF
nw1qUsxlVGte8dKq8GdU0yZrqRnruD7WBd5DVxHEnuVvPKYL4ZQf3Y1e12dvZoAZNIiwGVvfsDN8
iaa42n3QIhiG/lD1U7ORmth5RfkzNTbQHO+0yftWu3z8myysaBTxSIgiTFa+NyD7a852SovCFERs
Dh0yCGQpxaKszRNmhKs9D2D81KT9pweLJCBBokpfkZXTLZgZpSXhtgta/s9+UX9GKKQiA0wRZE7S
elZx6B8Vp40cQIPXoxMs6d+/asS+FtqTJMlkZVnciLl/7TBtuWvIAB9Ox3EWhxP3JgQ9JRlKcfat
TmiwZKbFlheK730RlLzvdDk9QkdsWX4LET5Wg1lcrFI/QL9aw07AUpKULtcQhbaGSSLxOsp6qUJ+
8ZgGrNmQxxBRSPdxQU/GZlsImdS4kcBvqT+gyKbDGz41vToOWeCv44IgPTjwgqsX/HMc0WlNFlrR
LcvAY3zrUnlVJW6vMZj7e8OmswmlUpG7I3/aGlNjiVnSWtfVtHfa6at3s0vi9O+FVuwyB97fNBLR
60jqGtqIFCY93k7f4qZdT4+WKU9NYgeoVZk2uNK+kmD93SuyXWXme2IzyBvykLuGmp0si64muJmN
UeUPwzh8OtxsOXn8B+UwzUwHYimslyQezIvFlWdlWMwzZPUaJ864MsLx2ZxTgAh8XFpK7Zwu0Vau
aTz5HPmYH/qPujWdtdckcMBASy/t6jBoBO10qt4BGQ42ZTj8hLTxYOnNft5POo00vSYq6aVkmomU
ONvUbYbCvDyXhPhCzyf4yjv0GvQoPVcvyqe1OTsiXBRyseKqa9d9v+yl+IY801oiwsbzoVkecwUf
ykTRXe26aXjc73gIsG10o79wyv4lb+tXqVvRCsS6vzKHjHhoAjIcAl4WExXIOteqXVz1l67Qr3gz
UfhGFbrB16LKGCrqwWuOCc3l/s2MonuUU/46f2Cqo1lYAxNELL/2bRKyjB9SRuuKXkXqZw+hQhLK
LYJWYkHG5DCPLl1FfxKdaRZ9eH3xNZJptI105sgYpck9oYL3JhYtq/Fd+T+suDr1NTm1pWY1G7PZ
NgNUnJIswSUDW0YeG3pY/Qxpesgkqmqpyfquy6naCA5fEO5LIArGRNljl29FANOf3thM9Blk/NWp
AclfJdKVnaKQSz+nDnCct01zl16OTuN6MP07LQ5wsOTf9XIXRumjA+aicmLMaGAxfATDLEzOEYDP
YZjGy5BM5RhyD6IxJlSW9VOrx2AJwQY/ZD0+iwGHUD/7j6kFNMcN71On+4ybrkOr7T2WiuLGK8bn
gAyCON+71CNVT5SVJ4HbGB7LnmB6kxnyqkJGWoeHofa/MtWvx7j+sEGvRCpFp5Z9pmK8wkwCeRyT
itbWyOzK9lJVsiU3ID+CwH5qE2KanWxlDdFTW4jvQVd189uJ4I+MTarnIxTa58Ym2k3OrGa3opTT
rjIVxp1w6fPV7yO+HIHSZRPYnFqtDYC6Yh7c2+Y+6Tta2prAfdKcPBK1ELd9aFxAVr0R0V+hJvGg
MDnGV8RlbJ+Ko4MSn3iP5TBkhKHhFFjGI7G9hCmS5me+q7ASUIXHTZ+E+8RqUNgp/16vSgkWmIMB
QZu9zJzmASPbMTZ0iP3OZ2dg+dONb/bQkYOpFU+Bx7A5SQN3HWoGl2d4AtREznd/qI5dYH8QzN1v
G0XjXQ/FG8XEc+TB20apglfAxH8b0ETPUXhjOeDuNYcpqNadtjX0zbgdH9OpoJfkhANy4PSH61Zb
gs++WsIeGG4SuO6FQEMb/eQxPAEt4XWwunj0Rzr5UJsB8fUcfvhQl8oHtIx2HMFr60D8mkrrs7P8
+7JeW3aVgYPJfESbTkF6MyLKwscpihZxJSwTDjnIp0wFa6swV2E39XdRTMghGQ80l1nEixCUU2cP
Gck6CGXtqnvsY/XuUCAuPWMgPqX6bAdOYNtqXpEOo5j5NoUpqGFHkcAp/VPlElinWF6eoJ/cZ+gZ
RWX7POdFs6EzxVB0SsU6xTKMHgvNeOa312gEjyplmp9cUZMPHfn3ttvz/5JydemNdR/yj+o1buq8
1c4+XlKnMjgSOmaAJvtlQjibraLHKlJvmYZXpM37csPWxQlLAKRrC2ue+hzrjB8d5SYpK53YF746
TTGnipM7apVZDRJXnhqiUtBdlDCl6cADpiFnkER5XMLJB2Csd0yLDVtMd25K7cwW+5x5/f0Q0N2J
0cmE8TPJZlcdNMqK1BouFdg8EHMWV7J4Xyswfi0K8vXoT28lYWY0Jo3PtpndFS4ftDLi8NC7RIsV
YFkYVZeRd4De+6jQD24Y4yzcmLDdSBV3Tlsne2kG9ZYQ+MciCfAH5tk11MorML9iLePhPhLpUU8K
7BytZCzMAeTAGF34VTKua0vpzE3DjY43nizfCOtCEv0wiMqkW+GeoNIyc2G0FZqY/gP9vi4J762C
nE85W6rG1+mSU/OXzbg24yQ7ZvI9DYNwwzz8MMaIKRrvoxZkeTDK3HRe/D0bGXalhr8Z0FY0XrKS
jIkgr1InZAEPoRFxY5tG8jr6ynZXTvK9yQjGaZTQV1yf0jVjuG1Os7UsqCfy4c3RezTtnnzDK6pn
8JVAgGHO+5pRX/uqN7jDmuEnkNBnp/UhgGvkkFSOfx+2GAXqSaP30iGYoFHLonQ0eehsWkjexDOm
TxBlwyje0rf4tGzvyxXrzGYMMk6MLHLV91hwJpJDXKxIxokaKtlzOsYIhbFnuBXH7ZScdYhUG2Vc
sYWOEuk9WIz0wQ4tCGBkdZo5j01nPPSm9laofkIyHdx7Tb8aHWy/sBzY6kjVRjyOZKDexD7gmAqH
0N1ANGgejB+RSai5nfRwxrv5wuKDuGXtg2BXmzby3WNIttF6KhpzbgqCC+aasmpDLIyCzVZU4aM0
cFSbgxgX0aKzuCymfY++3kD742sfUYUjTGqeg/6volqHIOcn9be8U/h3xPBkQzVemnYuTiYUF5x4
IecDivo5WYMthTp0tiHk1vChd/mFfLvu0qF2RoWJYTG/JIMTUrpS0BrWR11GX8D1vxOCykkRtub3
KRreGF/F5IFe24EBYIgJDMFSGC2DIno3MqfbYytapY35MSKRcDtGmmS4GNhraEeG1ZVQg/hoJeJe
jzIu6tRUvd59d2V4dj3HX/k6BLbEVR+Gr4O2GvDdxqM6VHhzyuA7Rq1sF+r4X7XRXI4hjQkbAzfC
Z0T5P71oeG76KIRELE+5Cp8gBq0NgVoBnT/pXW/5HDRffU5SPmV5SnC00zzH0fBIro3D+om5pDny
Eafydzcy34Qod+CJuUQ2wYR1FTmoEclmq2njnSHR+mFmRZltPU0OnV81DBtXm54DwjCK8cGbIReT
C3Evq/fT1G1NLXwK9AiHnvqSVvPQ+GG9tbSIyeWoHhj6dgFmZzamnVV1+a5M5b1OIoTVAbGvNdDy
rt9cJA11YYx7IsbBx2davR7sCNeaW3ENJzHjzpgQHfZTctfYmL+Q5Q1rtiQo1DN0sLjxBm9/BAQw
8RjllyIiNzjSY9pbhC+9F5giUvXpQ5m9QFOqt1lUfRVDteJj9ram76PiHOeUQHhtHr/pFAA3yuS3
aKrqfV8XEF9qimY0gPSOoRrDf1h42P7P3tQ4e9X6AC/cBmZ6mX5xqx3ObWyt8rjoduhVjFWMFWep
XOjg8IF4YgPtqeGQ4yLtH9xMvXSJaaz61o+XwiXUt0mZ6VuxdvFwMx0jz/tw/T7b+QFqBa/Wj33F
XLKz4xdLRObDc5hO6cELvWwt86TcRk3zE0ph+gPT7vM0QGNvCyKQ+YetO+VjpCmdMnp3+nRceGRw
bULNJQBhjL2nGsnKmGXVW0gbIpnwDtuJnT5gP18Ci2hWDn71Nbnz5goyfKcHd6RZ81HC6SKj1J5x
E1G0K609I2cKjt5mzwu/Ige5n5s8eM5Ks8c7P9UPagyIVZD6zhDJ3ghgRDWoKvpmtDZF6IQo/nkK
HBvQU5var02EbQ8OabV0C6OnkVAa0HO5kfjlpkwL63kimoiUoSeIQfhpOZb3MmHgXxfVdSSFYTH0
4tMmmGdhpgRbM5QA0RrpLhlCfrHrCAahrE+SF9zliEzS5imPCns3wD56QhD6mFdYtrNSuHcjRQKh
lvYzI0Eq69x8c20s5GzQJ3eK4iWsGvr5yOkUtks/K79nCd7gmKHP2rYwmQVV+Y1B6wM4w4Imes3W
Il/z1rEORstosM4K3jVnOoMZJwo6pJllEZU0N/uPsLAApFswTDwEDhHDxSWhxqZNAUUKDunKbvfi
hrC148pm7OdMZBMxje92IL+yJxpnEfppstAnciijFPaS0KtgK93YPKa+vYqRRY4gH79ZBV1rN3Kj
i4bKzjaoYubJtgHY6TsCOsbyA+6j+NRNol/7jels/QkuN9xvSvwao3jCgHc11cJ7qLXm3ki17r0t
fYHjyvO3JL+uTF03n8cufMhdbuFEdyA9NRoUWf2IPmTozzNPj/kBSUCBluwCTrCnSCkbqZ39kBRu
ti6lUT5nbVvtAqYJK+EjFbL41A9uWN7XYsw2ajRb7pKhDgISWSiZNUshhupi9Vq6GjGNwoCxZpZT
RYo6EQqCLlcAZEb2PIv485a53bbfJDUqbVTnqaSufNZCibvEKY2LVhKtpGntoy686lLSbtQoty95
Z1Fv5STaCu4+csJuPTg2Fjgrw/LsFvlukuwQNDtCYq9qhwUOnXuIXoLBJi65dTZiEp/jYMbfwnC6
1KB8YA0m032YISMdiNV5EKzh2kb+gDUsf5BD+0VUWXjX+cWxSUJ7P+V5w4FApmMLiosHcxXrYf3m
BMNbX85m8ogNKVAJ3bCKMLA+y/SDlt7ktPY6tbsacgm/G1lIzqrj6Fr4QyCOE1q1ns7GsgR0vy+G
Fl+5sC9YWJJNzY8GvntkY3GpnKmBMYEWPwqjUndffeMS6d1MuzTlJfTRig64/i1UR3pLedlJBHRu
W11iSxeHUekQGAAKr3uLEyNFindmRaEH45cCZtFdWz0aFkROTLl2RjowJyEIf1U1ujxn/j4MFVJ1
m6yBLJ0F4CXqqYxp4UazNB0JUPbpWe73Ju26p8Lpgz3z8UXcOwZkAd3YJIGBLRFBnLTpRKdmGz3r
NtF4WkoXApYO5JGiUo/ghtLD1L5XjA89vYcN5SV7Lx+6pVnU2TFpxFKvqAzhcSCgttWmqZsWDSAN
yywIjXdyrznRPbnl4yJewBjfa7elBdP6n2Cm7hmvXTRvSk/I0mEOjt4rWcc7O5+OQmC5pBNWnGmZ
7cwQLF1Ap45bqKDNmMwWMbHq+jB6IDEqehhVjiDW4LZ1+16aZGqXqeSnVoBwtGYEMHqHV0PmzdZx
y6ch9rTnyZDxua/iT/dhUuRXd9KvH7kvgecDbw31CT7ZTzkyosJBslK9ddYcDBEWoem2o7ptZ44/
sxo4PTqNYqnJzLsv+8mDDwe/eipolTdxNm5hlRKuAQbr3k0Rz3iZAr5ol+o+wVMGzGQ4JyyxOmvw
GHJeg6hFvKJEvFF6DNfPNNRrUytBM035p9uX/tlIHKLynOY6hl5xMofitc4NIGOueHOw8q2Cpnfw
bIAz9AjmGvzsVEd+d29bKaK3qM2X3ZCtBUTtSs34EOzfa/A00PI75taVUuKgV66zytNM3+iZmdwn
JlkASIyCsUqWUxmfyi6alommAbeKg2prjsN01d2nnBbRYgD2t+dC9EO4Y7EHimEd8X44m/EQZHwj
xQyXsVnRvSk+iL9Dd3LnjyFXDD09tgbhIomRfXk+ehojsu4yh65n2/pU7FZKyVy0d7Ux3Vnzs1eQ
lNx6KLc8Piwh7vuyf8hsFpjh0LhJg/Qlr+ehW6TfWzFItAkbCG3bBt3K3GmhZV+2hAfqGt07+Iu7
IATJl5YGw8NkNJaj9LatXr7k0YU26j2xDBhniftat8VrP9BocUmN5tZI1aq3/s4OD8EkkyVRpg2W
SwQ1Vt1esQmeCqlQdiEd6i8qnS4YQZ6CBLC20v0fpXpO0ppaYngMHflREvK6LYyczEBinfwPGKiM
YDELAN9/RbK76zX7PtGj19hSMOSL/KVvqnXDdHkpYvdNut6TlqDF753oR2PT9NYAQFjw+7gMxrtE
gKCQ8rnDhb1Mtf4+ET/H6DLysxT1NxpXxkzTKpaG3aBhydVHr8WnkbwJZIIm/Ieu/uRA+8TPjI5t
8PZ4IjEXZEtgUf6S/gOJWm78qIEGmTScqxigSGxLwDb7HJi6Wy+jMkSqiTuxrwY8zfQxQ0qogT2K
ngT+5e4Lp+kTYcdIxaQCNwCkIi/BHnT697Ik40FnNTVGddZoiDe1pKNOqRxFFuNwitVlaVZw57KG
bnv0SH9vUVvJi92Yp4naZenoKJHD9Jck/f/chE9j8fO///NH3mZNNT78JPAz+80ZKNHe/9fNM+n/
zFcfzcd//MyasBnPHyl/75xX/cf4L3/hl5VQGP/QHRfns2fA/xSGg8y//1k3//2f1j+kadPd0HHw
CcNkZ/inkVAa/zD4C7oH+Ny0HAyF/zQS2vIfHrYAojak4d1shv8/RkJ3NhH8ryfM8aRjeUIX9Cxx
EiLRnh1Kf5HdW3js6YGZwQZSfb4lmoPpdmUFzgKAx8iTVDOhpSANx5TBh6SUOMlFXXbB1iscUklA
TN5VKDnwFEEs0oH1PHlCW/ZlXOALKz0qPCaCha5Ot/+GduOsGG6SOb73oCp8q6N59ynzFFoUECOa
DPES9sX4Bhpmh7aO0NOJsy416uzaDwzkVSdHIN1JfYm0OQe5dvX1EJeuA3nHch5bgojdsQvuYisG
UIFoF245TUXGj3PIe91qW/RA1T3drtk3Fd27md4e6s6iXzBQyiukKZ15F5HTuiBcxzxJGUPCM5h/
2QWOCwN3XhbRwu2V/mTZzh3Aok+jZ6gi3Pzo60F2BZUh1BULSrijXXJgmq1vbMeK3tuDblOE16mJ
uPBRyy1cwlrQXUcbSE0kSugAlf1oIPfcFhYd+Fj3v/6yLK+/Ptb/AA5/zcOswUEmZ6vl75/27D7U
pcRWgg9Vny0nf/m0Y3sgorjXmHh7IzIKqEz6JRpSxvGDo2/qGSP9vy+qMVcmOyN3M1wiDJyejFpt
qwqMySqlsfBmeZi9jFZEW5k1Izcf/XmgnAP0rNUolwSjtfnj6SLH2Gkgj3cU+ePZJB9rl0ksiA7z
1nPPe3o3VpU6OIF3iicDkournbHu1fewvKp7dMorYBXG3gwsZoyFOVCjsKMvsO3LvYnnL9DinaXf
Aq+7fjMW9bTts6T40ZhUcyQQBgedVtBdRVTu/AXYK28JS5rosbSi6RZ7R11o9UOviolAzYRuYi+J
9krlsbktjNw1rI2u41STSIKoALLNiJlsWZkKw5So0/hv7DCG+bsbxkEu6fD4k9CIah5/oOf8/kHJ
VgiIinTXU6/75pC2Azlqa4JqF0XdXap5CQ+EaF0mcE0yBrgiJemCbhDC7CvdbA8u86JXmXh2RiAk
bllC4uscGt7zl0isa+KSx/Tu9gbXiC438Yg7f7Lsqyit4QoM4ww5jCu2oqcdBo674QryZiK/u6Pv
jsMY6WpgdM3Cqprp6tawLfqsbPe3v+3qJGxlaANeRJvSb8rQE6A7Z54c1oe40SPiWApSdfF4OS4t
+9Gkx//rrSYOPFnrRoS7VBlEqOcjHzMml9DSsae0cml6RcTeJILH0KWtbxNlzFh1rhojKLeV1m5V
V7Svifgopio9uQBQjrk+DCt4MeEY5OcsMjD+upi4bBPfM7ACOKY+pMHUOvYFgV0WzE7XABmsJv90
e9Fa/05EPVsEW0/mtM+9h+PGmIVISZY3GwdNw6nxRnmabBvuXYpMfCjeraBelo1LhpLPEe4HBTKk
iPvE/DlYcpB7QijRjnnDpcr76uwpjx0in76ySWvAd+cku82fc9SaS2L54vUNeuuXGXPSUDJ6brNT
ZuRYN9sHkwNjNxURHs2aqriJvHSFfE27ljSLN7DuzGM7SHPf+oiQcg35yb/fWIybd/ivO4utS9ar
jqvYEqYU+h/niD7p3tCNxOQWWmbDUQlyuvtBDWnVYZbreneQ/BeGaxXvvz7owEn0jTKn4WSHYLwt
5qmH2wsmKfNgAIFcVzhSdt5YvbQVj2OSEtNlOZn1jPR9bH4OYRbRhpqnw8SX1JuIGNmTYmy0hMZs
tcvJ9eQBYb4LOx6sJaNaV0GjTBAellV96X4USW0cCXQSexlU96Tmetcah86ad4cw36pDAD9/mSfN
sPcBlkB5B9aTp5WiPdpzUoQkZt7dFojScQ6jrizfcZchuIC2vWs95pmFqgiTpmm2Igm+vuT5LAIA
cANlsrZXLeyQtTE/paEJBKpAfBYXLKoqBpZ1++xzrzF3yNNJIzfzgAOMlsdG8hPRtURb2Vj6sZ5f
tKkkXqsDvToY4gwM238Z4EES9F3ILfnlwUvuGGe/8zZJUy9jFle8yl2XSbYg7YMpASNcZLLWWHsE
OuPu9SL7zB1hgZ4deUvgxwTUexc/xrddWONw/XViFk3mH4xqVE/KDvBeRg88b9TBRQhg0ijPbZV7
qNzhjeMb3ytLf/ybZafPlvXflp3peZ7EHSnAIXg4UX7fJxtyYZJiIBowZxeE98oje2NH3yjSeh1O
a8PWdDxjY3vT9hKJElHeZ+HItUn2E2zVNM63oTLJquLeuQ2cOos3VQgyJQ4teWTms4+DCWpYZkd7
glJxSYJDzmheJSkdz9sOqnlI1hCVOrhURqQ4qU+ctFR8EmGAq1+VxbubT+7BZCB0cFT9Grv5HW/x
0Zw//GRsHktfnenTIXjJsG8EZWtdBynEte299jgp+yAJKGnnxVobkc0G2PobKzDrC6GBCTKpoWKD
AVPqx0WxRY0l9qMcOuR5odgptMMbU5bTvuC35gxj26vZ9m5PI0I5vgGT2nCT+x5Bq3Ts+uH2Ug0l
eSLqFRJVvO2NwX6kMMzvtPoIHBCOIMFEz0Ye9Idamuy/fsq4BvVKLD3AkaM+aGBNpcbYXfdWzOGF
uZbKLLatUz5oKqLP3yTxU4imcWHK0f2AJrqHP383xA1uycl6CvNqlg1FJJUjbVzd/pS55ubfryF3
Bi78toQofx0TlIZrcN7qf9ZEklFElWqpsbZqzSScPCzV7A3IX5VxX4wkv4exsPfthGM9CLXqvnE1
bowe9DrLxVQxiMo4NvNDONFR4qecUBjM33Nim7nx/N4zXItPbgBizSCzdGtjAVgVVRkfgNt43006
EGt2147pYaWtPJG2u1RD+EHKaHrUYoiPaKYJAmjRyqJCvDiDvs16pzsauQX1uAUw7MZ/fdEmRNBN
W8i9VmrTXo+c0Vh1wRtjbxbM7SBj/f5w0vRnNe+FzfyiQQBygiC+jNSl+nxGRaiUfz3nrjmJbRq3
/SOHDoPf5sCvHx6MBDX/GBGSHYbafE6pezlawz6bBroMsm5P0vMPoOayK/BAuABTauyqqtk3wk8v
cS0YrqG3mGJ8EJ01McfE+4rwCfi6nmUuygaUrf/+0zZ/h5FQWIm5qNK5V9nCxTT/RwXs+bAiG5jK
azgYgB1hK1mF3a45Vx47prSHNlHxKRwya28brXdxEVekmhLHqLK7p8wzO0yhAd0UH0jfWEbnjIHS
Qe9awiprs2hOeFdWLCkHzADnsig+UiPQ3gJjPBkmNavJcn8GS2yt89b8G5yE9efvRplouLYupIR1
LsWfv5tB1ZorI9I3hd3LvaOwiAPVxkszkBe1YGpirG/f7CKs8JGlOKLBUXKaYtpA/nnQJksRtBRo
B4zL2DfNX98BvKof/Hivm8J51K3AX9GH3SAkW1RzzXMrfGKt5X8zjHm0yduyOgcNihkddAbiSp1g
eZbFrh6wKyxE38fnvACUqSJ2A72NcKNYiAx73RKvfSWqY+DY7em22Q3olOZh/8pQVvtdJTqY/zb+
NogJXXdW9tt/vzqsP8tuzzaEIV3XnHkKtuv9AVQIGjW2iUWOW0P48pINaDhlk8PNF1kiPnqttre2
7/8IaC2SXWURruhqNioq+LoZfK+oyhGazf4soVvtHUuEKKBVywf2bPP8n/C5omjB8fI8UDMe4tiV
701SrPLIhJnstiPsaGvTk8X5TQZdg/43YsOfaQYN+KuThp9hYceO3MP2ztb5SDu1ytz+ZGaE1Zqs
De5VfXJtURvM6ojOhMgZleqJ609zNEdMircvwyQy/+adM+cLye+7qGHR5hCO4Rmze/+Pg1jiXwti
/Dy/yoNeTgza5vdspAak+EbN9nMKH/itrS+asy8DbGIs1tvbNQ/9cX+03eEqxN6wR+3BsoX9OKMk
nDLuL5EjhzvGZ9/HxNWPVRJT5VYlJYuPGv5vFsCfhwElhGBnwP4nOZCMPx8h24RT6nQM8qeqJc83
a+Td7cX+559uXxImgR2wyVO1UYN1VR3pTLerj+kLgsSAL2yohymL9OTJKZwEV98M+q1hpQURrnp/
wASK4/FSY+E63C4Jv24K0yns6Uz82qQDlekPXZokS4vODaPN+QqSm2KebVLKDbUlN7CEVryhmFKU
xAppICTC1CWYLwSM44KEcnAq5atQSbr6m/fqXx4WSi7bZcthr9FpK/zxsITg5K2yJ8lExJN2Inxq
uGdbfLaLYmR+KkC1biBYQFEojPiVB26HCLC7R9/4UDkFw0QzPSDx2FRNOz0WiNMOKeE5c1/z/bal
3G5VXle4B4+EhFZ51X1C1cV6b3d+nG07ra2OddSEd6KM14w9se9L5oPLHqj7IkHD+2j64XAqtfgx
n2tWSlRg6EQDA12STTG9epU6lUnweLtYDSoneboQDMD7AjE39uz27w6ffz19IH/NrRdQPyZcMTF3
4/7Sf8lyN9NknmkUZtaP2y3e4YThqQ8Qmha6vespV4HstNE1MuLLrTwcDaAHoiHnaZGjPvl19xay
dNFxO78qj9t1PA5za5sSRbmwYYo/T94lo+J5ul37kSqzXvE/ZrK07ztamw+N24XooOY3jKdaLMki
q+4F06t15NmvRm4MJ+G1wHCi9JAlZbgLrRoN2IxUAIFgrdLBDY74nJDnjBGYat9hk9K4GWRhvxxd
zBwtxD/m9NMD2563pNt/39Um5W6KLmuByaB4h2ficEeh803qBVLQOAhPWXKidJ0AmVnNcQK096Am
5xzNtS1Uwx+B1j8ifcBldvvR8eijVx6tdWJbIFdv9+6hLhkwDV9+FHgv0zALBm5tHM3vkRx3hD+N
vY1SXws2RY0WKHLTK6hFYEueX2C7T1/+57Kf1NauQqd0KOYXGTWgBO3C3KF6hBoZRheEb/q932ZX
M43Fa5UUZ8m93tqDguDWMN/4xiTpDiKaHuA/Dw+iCnayCYLT7aVMCeK63STnf+v2T2ghDFmCsErE
0tm5c4tPAGLemj6oPANV151tNAw4O6yp2Pqd1E+QW9tF41B1xzJBR1ZNAEY08kZ0icwTU642xnKV
9gbdo7mmawONbF2gxU080aOxExqSOUVaafbDZqzw5xrKDLAidfnBCMlHoiNJdSgY3c7NUeLFXLJf
PP2oxokhvIvCwMCKdLt8J21sLlC025h6y/zkAFwfUOL19RpuYgihNd0GsXI+jan/ruPxLpuufQvM
MVrY+mheoVg4mzhUxfZXczK2/ae0D1GSsYY6egUuRoT5ykNegord6UziN7gTZsq7W4lpOUggEq98
sQu803OAUFaRyx0y+/n1HPU4R8Kor45+HwVrNUjJYB67ghP24EcKQVz9bZ3cFpE/ROG2hU5KMEnZ
fyYZ8OhRsxnwyE68Ch9R38StE7DJMiwKLpcSGxojKKffWUYJdQ4v5U4A7FwHPG1r/n5/4v4xkpYk
7aWQybYZ7QyyzVi9doWcxdc8AWI0XlouQ+dbnUiwz0tsFC0/qw3zKjMaqJ3znfX2olsut9dqzP/m
KLfmTei3o5wGsSt0l8mAO9+r/9jXLbMdIRwMauWk6DdaAWVE4ioGT8MCgt76P1/e3lRpcstP2Hkp
8I/YUuUmGcoP5coCtvz8PQ46/jg0IjwGqGSPdZqOdy3pcYVXFMi8/LY8NBWi+UmjEGrmL50J1EmC
LnblO9/LLAlPhgLrn0tuSf74rR2mQxpX4jKWwR1KLwTZXfLcFXFzFFLIVVX33tKsQLEjF/GyhSaJ
RYFpVy4gKiVb/Bf5WU2tsf73xyGTm39934A0sa8L6JCwDuf//pfN3Q2cIbO9TuItroc1XHV5CktN
X8uhCZbUtOXJrzYQjmlbObb57mQx5Km4VmeHqxfD1u5YmKbiqW+Bt/YiWpWVy8JSeeNAB2SuqQ2N
ve9w0Pyq6k1P/ZQd90IAOpipDMsljsOxjEc/D+W2GOncTDowcDP3rqmVHmMy0K59wE26D7JFWclv
A73efR42xWUM/JLaGjhMp2KmrQM3RauR9p0vCvvXJ2/4/4+w81puHNm27RchAt680nsjUVKpXhBS
GXifQAL4+jsA9d59u07E7he2RErVIglmrlxrzjHpoyujf5vf+Ok7s/G8mz7u+7BLbpZSNkdqnae4
84zbfKOVzk8sXsUmdkyJdntQ3+fPlhHKG+0x90z+Dx6LqasBDGlczU9/fkXmGyy9V7TAyGPbKloi
+Ru/t/a33OpK0oQrcEjTK6xNN0phBwdcD0dpVN8qutR3u0zrbZGl1g7bEolIyXfsgzdebPVpvsms
sV8SbGttu6Jii2EfUNs6uqbecMePox97t2UnRl/lLdggLHoqhc/eZn62ZRlvuhhESFEw4TDhJxMS
YNEBs4pnz03LZ8Mkwaf2UADO95HhHhHCjiJzfrQNJgZIjqdHKeLXfDosjTlLH9A6tJatm9JUj0hs
XCqa8s4pc1rimIKoCUMioNvMs7RQazdtVtLUdGtU03V1nRdAeywPXFyXuRAlj729GoV3UVEiP5yc
cZKHsJPoQgMkbaXc5pLoq6ygQTBeKwfNgTSs6NZ2Rr7zxuIqSx3SOZE89XQ5hDLprrnn9bcos+W6
HNAUuo6SrMLQCG9eFP51k9C4r6oxOlkDpz8rTvpdMvGZqoLGOOivxXz9hH5C4Qp6fzcvK6MbftSK
cpZx5j3R/5+yTopTPeU9Na2lk1rdWfQoDfLN+gCrmq0Gm6Zg41a013lcIBxMrYVkA+foZtNk4/Db
/fer+T7hICFHq/P29WBjHPp6gvsisoeFItmsY9HulQE9fYSY+Cm1fsgKArjq1+mh6OIfqOP93eih
/Mr41Jb2p+sruLEQ1V9Du2gM4rrjDtNOnW1GmMMr0K0ZkyJP8F623UZkSIcCCWy69Ok51qYdPg/G
G47nhUR6MXbOeX7rcBs/xzGUiHm3VJmqmrgifeunUwpnTzPrU04nK1Yzd2OhbzhkNHb4N6dWs5eG
H2WJoRRGWH5rc2S2jip/0b3igMgEoo3a/NGkpHOHnMCitLjN01aOZ90mc0kdrtuuu9QEZFz8YACK
LkmJs7FvzvcTum4hvRLxUdjS2okxp+TCdSWtRr+Jvs/2ZMaR6mphPqcgyR6yKoe9WiNIKBSZQ9Ge
TjBNGZJmYDVMYTvamJ2W9eu0saxHiZofA1l/awUeQwVK4T3UvXaFTYKMROp/AGgZBQqQuDhR40Oi
oeyeR3fzVzif9YOOUGnZVCGFpZj0qSDKgAeNRLUwuWSIgh25X7MiOlAZsjR4cQPlXhY/YCCxmaL8
+brRS308tJgcxmkUNf+tTB80fZDTGlDf/ZBEJtVBTm8n194ss5/TFwUHiV2YIQ9HtA21rkIBte6J
Q1j1ohVMf4s7vX//npt9tNVAUy0lWsl7Tdr4XWAlZHKxgrmjn/xIjkc3rapNoHTkFSU93cApaK71
av2UKDZ5MY56ChRM7xGj5Z0LEUOZKrLR6UKIj021MGFqHCQRpPvpT/OzFEBjU4e03f5zExIFurSV
ssb/zH1dom3DrDgZvdHsbBsPJxOH4VsagBTgrYivtVbZz7rd7ztIU5fBJoKvtVs6JO8S/OuyS6Pk
MARWdfA4nQNU0fyb5X7G0Tt1N5p+vEyvX18hzYNZlDE/RxNIE01svFo0e5GP43KumucbMrC3pY57
JCV1ZB6zoPNqll8V89zingchOCQMjk2GfbMsXiWjCJ9Bb5E5beCLAxFV7gViKBq2vCup7eDvtjsi
kcLMvJgF+MQRS4zUU/2asOAy/AGNpdrlPZad+USKhjqA8FnqxOpkNQB6H7SOXXrAhqavCqSNy6+T
B55ydm1HyS8ZLXfwv8GxcYG2No41XIASIkVG7+UQK/Bc0CvZgJ4OsRVqdOf8pqcdSVmyGEsY+ViV
nRcSp4JTS+m4DOj0rpu2BGRa1+UelHywCiNLgn6vqASmwXVmyGfhSDM5q6iiDyIHOzLW5p2wAWSY
QR3tScHsDmYhHxU131VnxnD8eh29VmnXcUhcZ44KeQ35RbuhyUq3nnTD3aCWJEiNSOkq6wzv5GFO
l+98k3HNDkHTnfTprq5j0KsbQbepPVhsExX4az5qtT3/jB47Z33aqGXF6HGMepKa7f7qVCa0RkQE
1ibTtEveFmTFSOwxtlqi+bAGeLhYZcFSzMOvGkfmyufc6m8yU/UOYhpCQ2MvN2nZSDze82EmsE6K
EkzdGPcIJ0x/Kdvqd/hBUa7skJ+G2qINMO3N8ouo1DCmmcXBFqBTLBWuzuSWi9won1j7xRm0lbUs
Eq/eOZiLVlnp0XLISL/VcOh5AUJ7uBXKaNCbm24c1XjACDD3ZRhz3J4GLaY28g6bqnWibwneMniP
hMRRiBx9wUTVRjqW5HfyN78pmuBonYX2MRsDUnhlpP5Lx8aY0OT/LO1pzWlTa8ukvEcB8keJ2tCY
6l2BOTHMmq09/X2WxsHXUrEyBVO3UzExDJohg1Vi0Ra12d3RSMszs4tgSQQ7kSHYQNZd4xPcmoAZ
TZxvI7bMZdGa+bY3gV3xuRnOjXeZd/kurMpbGeWIPmIU5czesPdXBRin/BeutGSPD40rvu3+mgrP
UiLEgOnKrGj2Mk1kS9FN3APJgOyhtp4iJFZghie9jkHIOUAnToS6P8qL0PwtwlqkSCYZ0r7lm4fa
IZrPKXclGUUrwIM/RGObKFym37YZUprYzhoOlWO3SyykuDA80RLUew09HfQRm9MaFcU1F2Z2N++R
81cBJjMJK6AkfWmYdv2vuZEWQEWm/ec/KYH9u5lsGir7nIKh0cGPO0SF8VLGWroxTLA4GaMTmrFd
c08Q9+/yHiU5U8NT77kn3Pn+SSnzc1zHmKvyPlmnRNJM4oWBxWEdSiaA88Rp7vtAHLwTEDiutIGp
c6EcAauV72VO+yoz3c3f1WPnQY2gCrfOWKvwJ6Zy4PiN2Q2N/zlosFEFogzPgaciLmAeVlT4KQqb
z1/BSXsD7ctCsy0kwdFRxPxv8Ha4E/IDBFYqsrFXYbXp+m2+MVCxZojOLn/fFeqxhr3KSHZChMbX
j7kxRCCzgksQU2VA/+1+wQztiTg2tU3YI+RP8E5dyJReOC48BHPqLbYiP9aF4T8sa2x2iuW1/BPD
SoHm9IypHsQxzmNg0+v5sBFaw7gPNcZ1AjXKQ4jCukfneeuYS2AdHd5fCwNFYEJOREBiuo23cKo4
6BZ3q7oejDXYtRovCgYuvRnNqQI111WdeAfGGC0FnsQwlQQbetnY6Q3JYW4A3FHLhN5M5BBnmtq7
Ss3RgEraO34R/XKyvj+rAycj0mzXWi6Mgz+1ViKSRzeNk7GD9M7vPLDci9E3XATTluMX9mT+j08R
RK/jOMVqoDnDF5HdBjF8uD5oNBmG7XZuXM03xkBrFDXITbPwU0p6Iq3w+ZPpZ23zKOUkk/UKvs2s
KbZ8nIjZwJbG9hl9sgmAUlGHd/gAZwU4xzIoRvyl0/9t/v/ON7rKkx2LYPu15MsOhC6l994YWvMC
NCC7jIltXgg3LUhXltW7nYbNCpNPtwg6JTg4emBeC2aPi+SlEnZzpgEfIzbUx/xo6AqNEqf/5ujt
L4vfBjHrGfu29w+Fkg4WvU7FQ8NOgFHZVIcAhfipIV5xD5rZXHm2srUiHY8Hz6jzne7Z94IPaCbR
Zx13ZyUsJZLj5FOGrg1AWiYnsqeAlVoeJv1JcqiOersh3AQWjdQ2eBDjc5YZ4ylPQdvwoQ0Pg13Q
mhFGah9yxwzORoYX9KvOzS0BzXqqyhxkGAfRarxxZvjGOZyg2mRy65bZo7czC+y5FW4GKw3XmloP
h0bU/q6IIBz7ddfuM48D9E6T2HFzZ1IQihKTABxrfAZ5zVCZmHQTt0yF46EcjqX1GfGBQftRbtRA
h+XekxBSZ648GSPWCZBwryDswOqMT+DfiFT97/48f+V03j7GgnBA8PNNQx22NmPDPcW6/YRgbnju
8ok1ltXNDhlWfvyXNsqfEkXcPq5jWg49KN5JVLD/7KLQcGv0HATfmjeQ8qsllNMIBgLMS23dOlH1
ruArW5uqqhxMO6V0JJR6jTMO7jn26Y3mVOkVvn56pUWeXpPETInUJQlrfmC+TyuDdj0XkEzHwSJN
b5uLiIR6vWYG8TtRanIAmjA5h1Y4rEgd11Z9GHXrQKuYUU/7oS8sFux5H4GY3UIt1dNV53nxpibQ
bfNVumSk3S6lQeUGE9WEBxDkoIcsDDkK2aW1RtTNADMsmk5qVVkQvDAt3P/75TT+mTAAicQwNG1S
ZukuYG3P/EOXFXQGDtG2NpdjrOPWtFrmciRTwonLtinqzltXdItORNXWRt2PeO4/8lrPlBtfeOJe
62oLaQ9ZegI876Bw2jyrFVZtzS+aM0p485I02QWZz4HBIpiFATS80Xn2RcHyOZ2rXU+c3B6mf0XU
37/NVP5UAHnM5ABVaSqNN9fU7D/yNFS23EFpkVokVcjoZFJA1sQLMmFhCFd4LkI4GTiboXeGfdQA
F/Gz2llUaqttrYF+YGajkNA6Ri8YX9eRaxx7/LuHaFAZXWdJdm9B51TQQ66eBoM3Kwz9X9Se7p+X
PG1WZo6mQRYnE3zb/mN2GggsINANu1WDfvCoAzbd+Z2m70QUEKoAQFOijJ3bJNmrGUtcvX1n3UdH
B8pmqzf4nDhJevVgKFX4aqqgDE2FqhjseLNVa3o1rRsrS+HQ0UZLJZ+CkPqcMxy5X517m7+LBzfb
d+q0koWvsfSNM/Qb8zx/ZQWVuuwTptOsk9VJjmdV9ETDc0V9lV+NhrIgCdl5emmOlr2INYZasSMc
4JQ1Dla3ZWIdFk/QAI5F2eu3pu0/LBcujKQhdDawIe8DmiNdXXnbPmUhawq5HybhSA9LLCs77fi1
NA2uvRw98eGNOiol8R0UvL/qxwacQ2H+yGMrJ7WsD0rQHtm4d5PoACYkubal+jr/c5aRMk/AmhHA
b9sPnV7dVCRkr//7UzdfdP9/C31S9NsGFTb6egxcf37qHE9UVoK6bzkd1V2nO3jaT8wgqbKsuo6Q
HhU+BAVPg/SU1avPmOb3kfKXBhb8BqyyKLgZdv/LRKxx63RIDqbbkPmhkik6+O1zpuX5SbXy4iok
cWGJVJadalrboFTM5ywRV4mSZR9ONb3eleuvbUq26HjqtgxOX9OzclC/RISzklAXiccsDecp7bL3
WfCF2rQ4aab51tEqJSSgIqOq7tF8TDdNXbjbIe9/Iqmt16EucLtWUAKoZOI1mXuYEdN8vKRjP14i
w9jOh6wxqp5qV7hLbXTpZaYtRjPoXcbFCojysFukjv/7vbD+z6eLS8iEEaPZLg4MPmj/3FCSSrE4
CzRcwmaJGG9qnbF6EyWp7gMnLK8uqvRNkxvlVVoly31cv8hY9VG5Q83mGOahFJ3g+71XrlxVpYTO
dUulkYcMLAq6g5zqxNKq+1Vi4NvzmNqtJ/PGTmUY9C3CDE2NMmLOTeptk1oILp3IpFHDjVai9GUi
2SEKLatjJuCUTEMW3KGEPGrmc116/bfCtw8AqzxAbsp/5bNCQ+JnoxUMVMNfKaa6zlP5DMSfH5vO
sYQguv/ySmratPf+87JG3jEJLcEBeY5m/aFKr8zSU8F2+6gNBnkcpVnTE3MQAIoUbEb52imM94Rp
HByFLIavMV4sVWfZBX1xmc+bTAiipVEB0KJrcf8SAsTe+WuOYUXfASZwRHeZkp1IfF2QAvRUIuDd
fU0C7YY0QXRWJ1srmG+nZg/9PSR4Pu+aHUwEoBlNBMhg0FB2jbav7mBeYShPrQHO+3/mEhJp+Br2
FYdZ/C2zgtOoKSMzGGbb1Bgfdu9kV5JGaT7L/hE5CdJ6AxsXrVS5xVSMv3iSzM1tKpUR9TpHa77B
KRLvcb4mK5Y39ZR4sth6RsReYvqPr3aLknQPlMXQN3WQelI4TFmm5JOvgiGXZLAk05/Zi9hdtN1g
bKPpW7Onq/H1kcUL+TOfhvwjDHk+2lwt6fRtohlXuk/2Pkzt5oU9ezWXzY0WiL0F7uurNue8trJz
FdaN1bnDoUzSmxuY6h43CRCmaUHqDKuA9oViVXNaDk50e+laaZziNTIsw846h2P+Oh8qW78wIMJx
TX45ZzS7M/Yd3RTPNzk+Q9lTiSUIPyMnfWvHQRxme0xsvP3vD/j0If4/VQ6SN1t1XUvnuqRo/GMH
1QmCkkkbwJ6afS3wWCjl+2A4toCetaYFuaeP0VtoxzuQCsZFr8CciOmi7FLvJTZw+IuIZbOyNqob
UVlWGBpCaSu7eZAce2m//FKQ8+69a24A/5lfzoT3WUIau5tQrRbN2JSPvhXd1i8SPJBW/EvtfbFL
2iLayLb4kbM6Xf08+WEUWnhBZr5zlTC+g0ciS1ENP50MmIRsk4OetA+HnQFnQxA94/xGy7jBsBPe
dchFyz7UyzdUkyQ52yLfkyaB6J1mglhggycNAzf+sbBSaKSZdzMrmKSwdetL0X1AVrZeGGXJG+KB
R+sEd60rypcSyi7sgVwcUjJBaeqUCxll1pfPBON1sZT0DtachV/mtg5NJKAINXoVjnQZOZ5PtITN
K59RRB+s7TaAjJMchPtkpsEbW3H5TNVzC6qW2jgqUCNPuudCQhtxQQmnNR+h2hD5I7M05ViVI2Qq
RkiY7v3siClp+K6YyGo9hymK7dfNRsOcf8h1HUaXB6x6GIisWbUsCWpftEszE+gSJgFQ7yghYlYm
moSxkIDFC3dD76utSyWstm6CtMroHH3VeoH10A0QKUTQFN/JBX4edbv5bRRXWgzaUDufGs8Mvy7y
CfbmaocQmeigQqENOJ/JBt29ecRnHIm7vHmVZ7zlJqV+WePNkXqNbqsMwfpOs8RdlTig3oS2rpTM
wFjjqNfeVYHY4UKpJnlBGWX9yRptlJvmj2rkwge9Sg9z6ompvAungqV/N4r2QCTJAbkTffwSlmvu
EEZjqM1hLhbnb3mRjykQDApBXvL5Lin8lSOU6OA5VfWcR81jnq06nHFWZZOjdGmcahlrzrAw+0Hb
scT7kzdNPNUx+bxh6v7yJqXoLBedbzLX+2DYcpQ6y/CsPkpSPkCFwxkbxsHZiQTP2uFVoCSloz/9
KXZpsm6Ck0Ipn/mXv28SJXygI4UF7TIwzAhWIhWew83JUwOm1u40Eq99ps6zIiWPXZYlUw5rM22A
JZoMWnJYGesSsM6TM3jHOJHlW4SjHYpB5F4RrV2x1ILNnQZU8FEXA2BYfxNgcF/pdmW+KURgR7lj
XM2iwKkh3eBsibrbmmYZ0x2zlE/yBllR5+NfrNevI4ay+6ym99w+XRZ+7p8S0leXfIaYixf2dRY+
9ZkB4Ns/Ym/DC0UuznOoACYx2kJHAx09++ycb1ov6VPb57+alGodXJtpr8EFyeHDIb5BI8r51Ldh
tSGVJ7uZeRPvotymQyCBdRGVQQRtD46MLtWzQuPmlVn5dXZHVZmRAScaDYx/WEgII7AvED3Rio8V
PWiM87Dm8Fln4BKTNKne46oFx1YpDdNiZnhhGJV/ScbSZAi3EW3uUzzFoU8FXDS6P5UkNp59WsiM
AkKg2gOJwlb7AzHgT7o1zjfkTcGyLB3lSKMmY4ePlS0RK5gqxjR5Ag4aHAdPPKpJbzVfWbMaOe3x
9hdFm+44a0Npfkc0U/8liQsVDx0ym/dcEYgR2dv8VTIae8vJjSnadtjQPRJHIDb95E6vkK8Hsrvo
xUT5zHH80DX7XhukNxmm2TMfAKBpCam8+jwoG8c75KOHiUSrtBNOPJUQn+o5dggEAGPsGvs0SY7D
NCgcUmT7UWfDXmiU6Cjc7L0guOlQtUCxpCFwjunih1F7zToFoAVkYOrpooxg1nemG08uoUvyFH6b
o1JirYfzusmDXD4Uk2sS/ZpCBhRwCrNOgp80PqqdyNyRvkGKiCBFIQKvS1sSSMBUGx8VIGmNFqYj
23Wi0hGaK9WEj44ptXJN5Nd3aSo+lLI2PlNXtNdeDCS7ONnBAeX3UMvodz+4/sbr23I9DzhyO5ab
zg4YVfqV8YbuNV9MOqSTb1GCqNYkQY03IlBetDZFL1ZjvvnR0c85JnnF4lqCfs163cVMEMCt1oKd
ItEYoRsmNKHGtQQIgyyZhBFQzsIVFCq96Em7afdVsJs7JZTcJVu3QkodAVhOlYVnAAMx4F37osPS
uBM9viwHpzl+dfergUDHXpbvc7cXgnx8pBOIjssTwUUNIBqSTr23G93+ScDLWw/yHE5zcBvzLobx
5h5ZEphStcjiDzBZg0Mgs7evng3zODTubbucjYUp/A1mQBM4V0SwGUfqUNUHz07H8vlL3aUUp6z1
r3kzSkA7rrjUukfFlZ7m/32kZg+lgsvwpcpgunOZF5/EGIJzb5rLeYmRoQaQsxnxJ6Odp7TlbS8n
hgPt5FdfbYHqeL8tBeDAPLlRIi1dC9kMMJaG8IQgtkg2mdLk09KaI1n3zauEchgg3oOpmC9Dl3iS
tHhAunSPrhssQeCc4Ij3G9lHP6jylU2jjxeNnuuO8GMwFWG314BhaHHtrE3BvLp0t25OR6YLqM89
lfG31fxukyxejQo5HgSiJ15sLgobyH7rguuzkvHXSJJBNZpbVH2o1oWqL2hbK4u8aYn+Rg+aJiE2
wT4/VV7qLhvN0dZDBksOWnS0GQwa2ICyQdsHgGtkpYUrci6cVdAVmNho/kfWmdHptmxlvFM9nUZR
A4TQlUGwrTRbLrWgOMZNfRFRLxFUK3ufyBnD9F/HrpILxragM3+S44BhpPPCTU8wBh3CD6Jzr7nM
filty3n4I7CDWx7pW63tdx6yH6U0r3RZK6X6sDPlrJbyVwn3MA6Sm+YER3AxiEX2Lb5ez5fH1g4f
Jlmna7jSn2OC7D8bKbR0kT6yfFz6OTDvQZbdIq+Y1JH4lDVEAbK+HVKPRyqEubze9hZdw0kJws/c
x5StWiGAVgJEW4SWRe+wHchLryEghWdLJCAQ897+6XOCxIoK0lOfhALuOPXfi3SjQFSz1RTsoRNx
8C1USB/WIfPrYOX0PuBZ04hg/kH6gqDyHGbLrDWDtS40sFRGQaiIvmfshF9mtLqnFOaRNlbn0g5P
nCDflbxi6B9sYxu4iMCuFnLRjIkYWX3bW4iXV+nV1x7qX48uAa3O3uu8VSoIk8D3x4ClPUXJ8DBE
sg9U7WAnzvtgVJzDef4TWKoeACzWFG5ofL1f6EOXrFWgtFv2ptjA5Ql8GF5y+t1UlendVJZ+2ZDj
BQuLQANi1NtlHWJZqSqgaDJ/63mag+KdQPf+HNEpedi0Fpbk7F124WulFdXGBHc2trJZGkMTLIfc
4W1BI6SmBJIJp0SpNtxRiL/FhrhUwBUfVph91HkKp0qYTN3xyi3CJvtg4HrnTLo2B38Zp/quEcVe
LfKVnJyFNkbD2hihEducJdwUPEzqrYjsS07lzTDLZ8dHedCynYyh9yCpvl7seyCoC9e8xDRgzplI
0gmmDpK0QvHCoG0rdDPcy6EMVumofbjYSYUpq1Wo+2RbcuCB26qy3ErvdwdQxRMtV5/U7l2u/8Sz
/Ja2B8960vGBLYAjIdVCq8RRFvypYoAqyhW0D/AFm0kYWZ5lBz+l40TNuAMhn66WCXm3dblrAnEK
wRVuC0X93s3IAI/5eeoOrGbMvMoLp28+SuUrlvh7m8c/dM0iLUprykU8HBMFzR6LAm2bsOgXFTVL
33YvZRNAwdftT/A46KQg92poiWPbOBTqUkLgJjDpYsSgdp2sJIPILq+O2fL+D3TwSkG70hdPgae/
44MFzBtbZ18LfC4FTOgNkAy/vTQpahhceIBQE0Ckdk/Ild8ffUevD6bXqxsvjIa1JkeaEZ0krFeq
SxLGfkWhsp1gTlrp74Og3wvHzpcgCcRiepJ2TGRJYyEnDBIbBq+GrYxZRDmcZA8hvgYluVab+BTS
PJquhTpbuk5I3M46x7JZ1pAY9Sr5dKr4rSuzjcbof6l1frpOi/iWpEO4a+3yYSREhJT9s8bTXQ8t
cOQiUpDkoOZWVIMnHGLkt5RdDVzTCr1vQZ/hSKnRkyXwhiFBrFJzWMKZ/hUUOHJy0/strFFfkkEH
YlmjpQue7Jn/jttkLADbJ/Ixor5LrWirjqy9Y8i4lInOKbOI/uyGTeWmAOeoWKgiQGNAEtqPulj6
Q/qEjbs4uIU2wY39eC1cUsSC9Fml1xLqNeBCfla10oEF3XGXcTZAXeaLIca8YAxkfVnuGhsKGhoj
pBEbli/FWKzhP8llkA/KwrOILQFHZUWYxjNYsAftR1XTkRaWE+99zXKWLcf4heG7A+E0qrOAS/xQ
VI9ynAPUriCQLlcOKvb2LVllxDVi+wQkCNYoj4wzMPQ3e4AfQgWa77qJEt9WWr/CKBQe6gcc1kde
6fmLrQwPwg1g99qko/QURIawui0bP77E5EfjyeGcDvIXAr1qhbiMVBqNH+wya2WGJQsCYNO1BIw7
DF59QMWG2kRAIcUc2QIQtLY+RxVwUfh43ZDDgmPrRGqlLmD2iRINkwNmRu6z5xiAlL2EXARRxsQB
d4gKWPwx9sJt8uJljUpgrcQhmdzVb80Hrw4phlYxWT4ub9XSVYUDqbQzD4w3pyiVgvRlxUE3o8H1
j/vp1E6vUxXwPLuUDPu2hIIHCS3QMPFnJLBiw1e3dpikx4hAe3JKm11mo9TwDUm3LynPDOCR36if
oYowPC2KJa2i37DKf5BithzM9iEr4nmUDAcHtAGiLoeUKPG8f8oa/QEmlMXPDLduBHQ/1LMnHN8p
5knUPNI09pzOhmUsU/1Dxxfp6rHyIsk1BQGaHXTXz6HqI26ziZ6jL2Z9jwaRrcMQwgqBYvemN4M3
1F70QsqGnTkeN3ZRfc/4Yza+ZXzSAiUvIWaloTeNxR8puD6AjgpPeAE/Q4FvIOmfW5/OeFf25Son
htDL+m8cG6Fb5SGvvPfwMF9cqCqc1ZAhxSsh/mamphDhELVYsyAQi/ybHHP3qeu6+FBrZkxLJOwx
lenxRZ9uEgbhZGvzqWB19M5e6YYHAI6n+btxsEG4RHLfhjGRbBOulOP3KqOwJGaAMRWhiwh+eE0h
eWbkc7ZrwcW9VwAiHjEEDBlDYtdpzrlv4yNhqUf4rq5kiXC0L7XPbuI/tBgiNIm9QrQMJ9vQ/i4s
yM2eZJxTZus0dDaIxvSq+AGPE0KrJpOF6U2ycEV8Hz3dW/SJuhsCqGFZHq16s92ZXo6E0eIspBEY
s2Hm0pzrsHnM/jSsvuC5CEnYGJOkZATUjDx6Gfql9cLRTzubgtANzYjtF2LFqnPtAl6eH62thn5A
0GYQn3XrJYGrwWnPMA6Ba/dL262tD8i7h4C85VeFwciucwLGTXAZvtU1U7jetj7qYSL+oJ86eaMa
gv22cIpOD+QWtP00G57MJHXpG+fJer5/bG/0A3twSdjJbRRRiyrsf7koxo7SJyG1C2xzaRH4RzQ3
cxgDfAYbou/1q9guXBRKFHn02oFrjs3NrprXLDCAe0Zlvk888g3CsezeTLcmo4ndZV9Mj2ZN9VxL
xbmJSpiPhpjI+ZdG9JMn3WHPmn8JtWO7ERAE4E3XIepZGd67cQosVpUVjurw7rvcNd8/xh+KPtIC
/e89kVFdXdEmJ0/3EzoDLpmkTZkhmA41UgqNYLzPN7ZIf5Mm1h9szk5fd+l6dXWwIJ6+fmC6P2Jq
446pc/n7LpLviSIrjgTFQpfS23dkqPD3IpYh0j/F3sYOwp8/YFkbwozTvcaURc0/dYR4sMOb6NyR
UIQyfNK4sXh95k5wSrEGvqoC+QxifRMvvj++asqUFcgPKH2bLEVWrgl5Uc5Zpao7Qs2MXdepzS3s
FEjQeuB8LzxriwOp3Q5FpnIKQIfWytE6j82ovgnaeFSBb6CPCM4B7LbwvVR9c5q+3dLk8daBrfYr
q9RItrL8KZ5dlBtOMYLzY5ofrDxz0c4l4uE1tnEL1HTbEjh55grHPmhAJ/TI5WE1NOj31fYBUor2
0D39PN8PtIrFIO7TYy617OEJ5co/3XBIT9CI+w0ReGU0vo9xDVY4iGhCEywUGl6Aan7gQx4kH8HQ
mSBuXYHzuEjWcJiMS+rKDrtLF1Ao1ks5wSoMhb5NzBpJG4MQByAMygZ7pHdxrTQgIDmWN6eIED7V
br1PaLieTBD4CJXG6mcTkzegG8pvXTiXSiWiTaiDtfQlnRaR+jW9G0kupia8Z6u225VWEelRkgO/
dTzsWVEN7s9R2xJNgksaVGE5pzSEiF1oZGZYSq8vWrvWr33otZfAaKuFZTr5tz4FNF50g7UtABJ+
a7Xq2dKb73Xb7kqn1R6jqimLtBqSg9lMr6mAvu/UTraZH40yd2MyI6U9kWj30OvalduF3jNbfE/8
XVS+WqogkRlJ9q4hHxWwtOtu7ZaueVuVm0EW/hunu8oRn3VTOdMSahwjasmbkaCsnB8AGgJmRrNe
OK+RfReMN90zzG2nde5Ll9Q3Htc+E0V2ZKBH9b2mSX2godOv89oS30lVXMw/QTPMWSa45c9SsU0U
veO4SciLEdl9GOwGwWoKYo1GF3oxjn4wmRJY2/cCw9NNYYx6zkYob42m3IB0++gyilezt42r2Axx
BqDYVuNyR5DZQ5eEFF+AxqabcuwBBLuuss0slqrJPWZknUKp4Go8E74lFgm9vJzMZMoQxaR5j9/m
B3IIHQORYDvCEjj7TjemsJTjfCO46Bro0u5UW2bdShlEuGOG+yInRklOYNzXzUwrUUh7RBCjJcnB
QAY9/8jMMvn75+b7WpEdlS7PXmvMp8imx3Dh+B9NmsqYY87a0weC+rxIXf4/ts5ruW1ty6JfhCrk
8EqCOStYsl5QkgNy3Agb+PoegM9tn77VLzABUpTMAOy11pxjCsDtXLDU+gAkSP9JBMFTX6j1F7Db
n4prNdfRIac6DUa/MSuFlQRtDj61/XnYUfC15+V2XNo917H5cJVkYbdKwhF/GOka6+WgYZAVydR4
3ydEX4WDaqNdqpAxLTebFNhvZH5YNTK0qBuYWzj13cmG+u62M69Db37X86HJs/A7VanxNLp6dFoe
sTwWBWO6K6gt1nHoEuhYtpSlmGOuGKFcgD+N7peaguVXM/VjxRX1ShJr4VdaE330vNM6i5VfRmm/
0TUdvtFWYfaRI0PIVFRWZq8rFFFe/A4h97Y81FYAdVVZ+z51fM7t2GouTIQd3zAk1aRFtzCHC/RO
ltk+5YL0Q2IexPzueU/UG/iNWthHQibhSxUyJVsegpz6nDkxcxlgWRvmgsxl8169jVUj1vMTIQOD
107arioc87UvBOrkmIjpNnGKz+qMo739JBcq3gZ90RzEQDcXiO3Fno/LguAIY3LxLitGc7eEigUE
JSljE14VHELj2jFbSRiqrDejKHmB501HIzhlfHszKtV4imtH7sPPQI177LV8aAqhlC/0pssX6MM6
kKHnZUcKgH1YND/cSqsPY2ZHMFaSGIphSWTMcnPZ2ImITxWgBEvazGZCLbssm9YN/rm17OLi25mF
lx6zygYYUecj1zWDOUbidN5qMIv+lSLCW5dh7W6Vggj2zCsN1hiKsw5ZQn+nFijJsXANANrUOoli
PpgqSDJLJFZPmidHdaa8hkOb3R1iWGeh2aZlnIqQNBOHUAjtvmyGJEBhrEm0Q16qI1XO4uhc1PTN
eiS/5Gd8TrmlAqBjw+SUjs+8gS0+5SSPchATmNxabfj89yHLreVxy09ofx+87P/X3cvussEkkG4q
HR9CjxLqTvmMfbONt6UIynswyMSjjjUSEiZhQ2EHK+/LPbXH5EKzuvOytxxffr5Deb+y9TgC3cDT
JbgI73ZH0yqLm9fl0N8fyBKEj3WLOn45phjyGeMBMmS34QVXmzsxglQLkbFRkY4eGo9OkBL2r3lM
87+X/c8udep3syM7UUEFZnjea9UiJq5Y+Sh6OhLerBIcAnwRg63xs+kFoCp3/BS4CPfWZNXruDa/
SCPMOLMH+ilLs+BZDsJASz6byRHfPpPMzSVdQKKilPHauHmua71+pvroaJdJRh7zbjwFTx4Qv23V
6LR6g6J/tkV/igKGoMA8iU8wlZ3edMoZf+7PIdRPelAmPzyGoKvCUihqyUzdi8wZgFjFzR4CQfIE
IY1hCvXzKxDJ73FFp1I2wbuJXphgpaDbxeWUfwcPt/KIgf9srVbdoCeGSk7yO/w2PXoliv6qMpX+
dHSBlNtASeFgLrgrxVTzZ06fKBu151ToT20zsl5tsa+36YeW1PZHHGgltq+K1WpZtfjrlf7FklG+
VY163NQJbsuptoJjI+b/8qCqfpNx8SQVo31Ss+knuQbVadlLVQynFm33RQm2HAp7MeFrrG91T8eA
bln5GEa7eGAv1Lbu0BgE22nduvDyA4zFaBsbqXpqy2geBs436bPhDzVr94TP52c3FuGPzqneG2bc
Lxk1EzEzDsmKSZy9evn0ujzAVQtcZENZPo98Tw5eZoS7scJX6ebeRZJQ9iNpbEHoXOY+Qh29dt9A
4g8jeJAknsEy55fYac3H29q6gnZBk1k2fDod8piB/IHEqfIR9VW2FlmSvmL62cRJ1Z2WTaQb41Zr
s++FlBbB0nMx09Djw25AcPAqsjRv49QzW1THxyFikstAPT97mfgMMw98cwGkvNNfEqUb5u9nwdd/
BEMZzaf9lMsSWWzK6xgNfBqSMP7ZFcDZ9QlvsIu0IAKLgLgwfx1KPAQeLbLU8DT6UdSNhvdDn3Iu
UwK2mTDtU4xKnyVDjgp5ar9HNmSTDI0QuHhDfE815TghcHpp3Sq7lPbEZ3c+TkX67KFGGCetuuXo
H/9sZEhMU5yN3hbQF96rlmgEO27H27KpQ/owIiHzjmvsQQB/eUqswXuqSzgVfYG5Nfvoa8t7DI6h
H9Xc+Z3qrfdYNgzIhy38lIToh/8cw051hET3AtqKCVBpM+a3ZXcIYChgu6TAI9+XpKfC2XpM+hVd
ou5vgY0blfJCY2LXqKbchIZZr6lKx73VdO+NUKNrlOEkXXUZ6wAjJzqipervox9cMgTt1FFcl1va
fAuMQ7gC8aMRfqo8hU5LwEqbyGvAyOK67MZ919CuABYJd3cVKflws5gJ3ESODdwusdOOfZ/xfrC7
HJON8lvzbFTHtLSsAv2TS/v54UhhXcqWzLMZPZ8bjX1gsmqu+RhihlHc7lLiDNyTx+XN4LrqEE6Y
dsco1Y4eXoCD4gzJWe06ZliTpdGqjnAfVdSpip4QONZNyaMqSssfzPaHl4b5tRnlryxJ4leaY9RA
pKlowVR/aVg/yGIiOrTTCP6wnllpuzx7OQX0+i0TEVyIezvCJuJLj6GQSiicDyEfUVem7CHQFZeu
Gv69aerpo0f8Xmtak+0Uk8BOvXP1FZZAxGmZYUGYWm6OU+Cesf5WncodWDCecXhYJ/74k8gV3i2y
2Z7UdMhPner+VqYSyDkiTAQ3fTPtisgsaePh2W1p8LUgRDc6TSCskmwUo8Lp0LFQMBm2+8sdy7GW
QpRXeb57eWAbqmScLPuBkSEcpfXwQIQj9xXZkhcdXxxzSEPyuZf6ZTlmg+j759Z8bMiEBy3ZNDbE
ypucX+aDfx9D/A6iFk09/n2CP88yP0wUQh61nGHM3x9d7l026Qj+geSJ4F+//O+9y/MxuCUwXcbd
dvmN//U7lgfrcCaaAO7Zsrc8TAVMBiwMWNWB3Pc//xc0WQN6Zko8qxbe1hS1eWkJaCIpIrpZKL+P
BDA7U35VBuPkBIitQkpfEnQCe1PIbsB0ZraHRqeZzxgrWumTnR5lKNRHJkrQlcClpmm2P5ScawLF
6S5O2nyjqHKikv7mYoGsH7nqfXWe8kZ+OFKGJCMwVVZJsF183U7sYlSU8XEKtEBbDdiUGOPk8Y4v
A3GrMLk2efCrB5p9UzG0PZaNCdm2rbv6bNcWw53IH/Wwf2IAV5xxbX9rXLV78hzsYobXXrRk+GHJ
5EMB4bGvLFu7z9iCygRMpOWGfXI6c9hJcN1bIzlzrovfu65yj3pOpqg7pvXG9KZ4ViP6uMqQUkjr
KETZbDjbGWtNF9lNMRmKVZFFbdI7/L7+0TSEB5dNp7MK7+xrXnQvAdSHrtPIZJ163qem1d6c5DXB
YaXy/yajuT1W0KwOFPY7XYwlU1ZapKY6+u0UlmAf5mBN5FMoicXKEXx/oaXQFKnXuTH2T1gf5KbO
6JOQu0Pqrgg96LykoHt1Fb6icDeP6GpsamXuJcwcfGBdvMfzXpM2c1AG2bfzXhe7yPOkNfcRJJnO
wph+6YZRbf7s6svBlDPvcdn8ax/TJyf7+Z4+7urj313bSRzs1fM9gSlz3+g6b917bfRUTlb0VAHH
odki7vm8l4GIPlPe/rlveVTU+JMLCCBA7/ZnEwZ65wdkXft/jy23cAYM56IZ/nXc60bn6iwbJUCB
X+oNI4j/PFMsw5yVmYVYHqc1U9iwfoQ9ypN4KDR81Gp5Kt6MTASb5ZPX13X8wG99S3N5Q6MUfEbi
bTLMnnUI7fOJzHnfkgy3IXSUBEGjlajgpAKzrZ5iuqKHUSa/DKd7MFSwHwGWnEciQ7CJdrYNWGSt
QjGOD0Z7I33LLiKKGx5vPow7wn4KiJx8J2GczrQM7BP5GLuXqsKb2GF1qMviNsVBeXbiBuV8IgWC
PIw3DgE+RBXOB9VR/edumxAjVpBRZAH5CzbLvX83y9OAIU1IyH5RgW0k1YQTjyveDmhXvHOraPqO
4IB61KGXYQOjBTTtovPgeJIw9FUCaKGGSQzEAHfvnJhotELtNceYuOsU/JZDCelQJ3Q3rJn+6gMx
IWqVDVAlGEx4RT0diYbE/tndO52so1Gjk12G2vgmacatpnYwGEIVI+6A3UzF+aY7pQMYwIlg//Ao
y0KMgBRebvJ5Nw69cq2l/QBGJvjSUl1svUAR3xRJ87F1txR58iK+pKHKdwiP4ckiNHSdO5r93tpG
uEZcBagSsuLr7JAoEKjs6ZhUO8S53j4gS29Vtq5BcK/tiv1QOihMUpKPlAQZddFqDCDmTV6HG5Ea
wFka5Z9D7qBp56Y4e1ZeqathIi6gnobnFtXHoQOwhPTL8wpm/ziOSU9LEwQaPObvJqvTZpMmfHIq
q9aOTqCqOYqOeavKXOP8Ph9eCs5lY2ksMeGkMEg3YAJZYBF2Rtrpb7j1cOXEeQZ9PWnemHAthwOS
vMY2yy+LsS22FRv+yyxWnX1uSDTT2+Jus5iWMoYQ9/86XuSmjXX4Xw9PUZzQLm2ORZJNJ3S5E7nw
3PLIb6MCytA6jfkpqP5zfEgMeYKlX8XKF+1IpPVG+Msspq8o5MNV5+k3u08rP6oIuEySJODCkex1
t0veRDa8J0KNV241tRfOgy1WY1745ZZql5K+sqSl0HflKZdtPPM1GcwZyrHVSc4pOpNzf1Tnl3Dg
xG+yPqLHNxIEHrtMYkOPY1EZoVvmnUsiNTtpuQo0Yrk5JfYV7GzO6WI/svSgtVmSRDAB4UyIiHb6
qj8B6ut8TvUHoVREcdt2dtNByrGKdx9gIT6DGFx85glMWNoITcRkuk9b/JjbcH0tVzsAKJLnXq3k
ebm1bOS8++dYScSSR3KLj0GEphD8Qe9Mbf/PBjeSd84M9Gdekm3rvgZzjrNuBCZrB849Smr3jucx
OJS1/J3Me8vxIgfmrCm4gRMurWPsPOD+XVSHaLCuS4FN1mWwZ+VLoFzOZEBNm+GYgrXhOrEyIJPd
i6r7HdWadZImL7LRTB6IiPGlHnP3hAHmO0tBUzMMav1PbATpIbH09yGW2dmyWoWe78jHySNUGXV9
rSrqocniXVrqrxot9GOJE+dYmcGbOhc9g2tom1i4zJ4Hu1xTnTGA91ptJTFmaEjZV5JBYGEyrGya
Ap1HrCMaCYOMYKWfiRY+R40qDznR7fS4x72jr0r4Wn4SafGaAKSvoU+eh8QFgg1EDyPYwRBltTYr
9cznAnyffs1drm35FavWLOnho4jPDUkOGaPbySanWcOePRkQkDRF8xNFXpU8IT008AjstHUNyd5X
yToQz9ujLSBnkGFRJgRNDOTVr7k++HrKAqFwMaw1wpfly1Ap8jLZomSlE/5Km7I9wPMRK0t0YtWG
mHV1ma06mByrxC0+waX4Iyr8ke9TEjrECUb2ixpKZzOnT3aeTlkwO9PzwTtEA1dtBfvxOmRBPKb0
ngeGKK50v2VWSTpTnt8BsbakSwt7bcRz6BWro1WGuGETzICYBByR5yZcEgPvNNYjLT4NqxY9iltd
qhMB0gUZWgZhoeU3HNvDVocVkBc0X5McLIZdae9tWjF6b0g0ie1wXWvZU4lO2WfD/9ECqyR7ZReO
oU3Kumd9K9JXV5174Ki4L3lYdQ8ZdhcP3EhqQBh3MaVcS+3dFW3xVjF1ZKWWp4z22W1H46lFG3+J
fnqxS+j3BL4jMg8YG56lB3hoGDZx7XVviWhZgqX6OickDZ00QYiyUy+WR35cBYDHgJtvk3W4loXO
UrkJW0I3ichKBEtXIkQ6WJEbbxJQiWFOMVhA4ZrRmhkLHLqeA5I17wj8wAOzzgaTyIECqaujuU9Z
3J1VUkXxxeV+W1PWuwAHu1a8GmFJBGxK+C0mZOIxIgstK6OIEyzj9Yg3O49Fdqwj86cTpjDcSEil
11gq1HTtTkRrPe1+0QI/kOc3hpL43jL4rTKkWZWM/4EbyY3Q6OpAUl+nFYPieIRr02SptkYsLVWi
F1JzxbDJroi7Z7bIxalEhq+a40srjQaoZbUybbG2WcyueGlAnpDTwyJ4+NZEnoIJKNmPkaFcE4PO
m7VK7TUujxF3LYbYzuWCHCsCFWqvJMiLw0fjesrWQD64Wq5IndHvjZZwrcx1xQZZQ/nE3xF7z+Xo
2euq7ke/j6mHHBdNWCL2ejg1t9GG+A4jQTJmOGi9h+/LjJ5pkzH7NbdlhBQGg9FpVJhCKlWUrRKz
/ehY35F7f7Un2zopHmcqRHvnopihbQO6lApFYGARKwOFi8AgJfBZCL5Q/l4DawRNPXTduVNrog6J
LRFlQQWe4HPFurLCVeMdsC5/SmW2Sslxa5mIHJOYSh9YBXyQoCPcWnX6nWVqXwXDlYs38B+aDDXa
pni7XljZxioyLg+kQ1KvolooJ2fSrhhY5S1mDBhkK6+jm9oqWfnIkqa4MQVc69LaFAwiblmJN0dr
IOwGTNmKqiWhQXaW77as8JpWnyAEJZ+MC9uLVUuxNZXZDRaNr61NV8fI4erJZ4OPxSzYHM9xTuag
TKKGcMH/3V9u9VOqkGdrKX/uGBT0y+2csMmqQvPhUkHRmMRBM+KdaOCMov0A+SpAkyG8vQacKs6u
V3NSmrSj0tlYpDxzp9HCOeSIBdDdrnKZ9jSMGYfqofYyolOuOjdecY7HeWfSfIBjnJOoF6Qq43mu
9ZuRixFkzPrLyRmsSiPblrE3D2hsxEoYF4SzdfvBO5p2tV0cBUXj/qgFGRc2eLRVQCqcjbzRz6pA
4RwQBIC9R0QYw9wfSwliLhuCoIO23DRFUlwKt2nunp4ZfhA0pq+EjQP7JLuXiJyQUwhxnbTp1sQN
EX04d9eFophn3YV/oRBXmTXRQcScA1Xbi79zet+BF8XGo/FVh0vYq3w/mFMhTO+YlKHj3plRu4e8
Xl2y3rnFSqpi1EKWJXK+yfXs+ggcrbkFibiMPGqfztqOPIsNXBW9X3Hen+iDI00X2W7CmwVp0OMU
GXLyRRmZmaBkcJhiqrXeBdpBtDVdiT8VmU/HBOFPr0ZOfb9p5qi4Wm1rMhPT+qyrwQ9MU+gkjJBa
LTJfIthKO0ZJKEC5mjLXszmZcA4hPLJVWAdNiIDa/KhIjfARzp89evRcKX6A5VKBrNrlZgzRgdIn
R+iL4RfP/rH0PipGjVs6FLxkGY7cmnLp2CnVT/L1HGoSr2W65XnXySp+ddpwGWnsP+jWI+JE3LTq
wEf4eSCzj7a1niAOJ0SluLw1RmM8cVJr1kWgETQLi/xhULeFnn0nw/RhRo2GMVBXoKUj48HYSL9d
Jd9vFPBK5j27GepbK2H6Q/rtyPQjW6RXBLrwyEG9VE8kPDvmR9GGlENZtKv18daVmXFZNk3TGxel
qap1p3n5BuvQP3fYjNqYCcwPHM1qGziscpcH//3Z5ZZR00hNjOn+//5oBGEK4XpR+l1nGdgxkYz/
edLluZxeJ5a07Q/LD//rV/Jt10Fb2b6ow19xUQwbFgybsOumT5BVZCgj0HhvvZKeGx5puhW9u5b6
YD5hcIw3WmTmd73X2203qfRXwknZgTifZVniFUm8PKnAhjOO4vN5G2LHnRE29HRGdRUUzPrwSVzR
A7H40KLmFvE1aMl0OtZm7vHuZ/n3vDARfqNBPOl1QgMLn7zItpoVTc+jmtGdaQfrWFfqCRecd6sG
VX9hSKsilG2U47JbgcPwcUBGu2W3tpV8j9gA9HAXy706Cz5DzKNnu8l/MZ8fXujC609WviujpzF1
s5dh3lR2+tsVSn9eDglDbTeppmZbxwofNUiD3BY5Lb7+txElh86xyEipQ1Il259QFBmpATrwAYgR
mtsOqq907V3Ug3MkOGltlI32UBLllJH+sIHimK3sWuT35ELgXOG7Xix3UITcRxSCdq8LhUtugUUq
grUyZcUXhBrC6ZOq35U9i7O+2c3Ay7DWPwatKanT+doMrXnNqnabOaTgwVETqzCvdgQ2aHl3cIX9
6WIXXNlO+M0JWFOCYUPOGDCeRitZV4Czcsf6XnqkjjTu3tCj7paF7fBqhQiWHYaY6PujXeZM+6lL
SS8qB92vK8wDzcDSP2DR+wY26m6CSibxAhl6eSnM/IlJ0S3vmp2caurmfp90tZ/gUCpTqMta9GaL
4EMjaXyllcqhLOEQiOGaKhti5tAwj6S9N3hDcqPc4uq9JyDtmPc+SPx7rb3y3oRPE81TEpTJfYKs
2jlxueLTfXPD7KHrx46vsxid39ABD7x9Xx0L5LwxmlXpcS4R8AgdsS/oAGWDgbnhjm13q1bKMWtw
QE9PWjH5TKMOTgCgWG7VXOI+GxmOpwFKqah/oBxhPUCrvuVNnPSz8oTiFcUe3pM0B5gkhuxsjJQG
6iXOo2pVutU+0e3PGih72KvPJcT5FWMlxLi9vauTYmu42lWK/l7TkfSy6SNsg/P0Ix8qqgXru2U8
wRre27GOyL20+cppFFba2pToiJx2qww2iVG990OdLsjVD3WmvyI1futi6IaYW7Zljniuy76HlnnX
enlkvP3N5IQ5FyeIfM5xPM/t6m3RksqNrdZVxB0+oQ3Xs/KeQHIDPT9XivMgv+7u6MqBXsrKajBh
Cuumwg/qwcPSR5ZM4ez2hs/DldWjIOXHG0h/NWlRqCPevIClfL3NRuU+cOo31R19abyRzoRzITsO
cfU6sObC7rmBQW/+IsvvyJf8CGdgQzDSTU2YUkXlSsX5xKA6zt9LFs6Iq557iPUr3CKcdzQuNYM6
s0CQiCjWR20yWjB7+F7UVJKUqmkeV87SZ6B4MAnVb07ByLidm4Hz60UXSKwyvlarUjV/YniGHfNZ
5DCc6gLRm83Zh8HyRikoEGSLIp9l7tDip89i8Tmq3iHX4o3FCnCIgUrMItW1tFFrsbJJOCemtjhW
WG1z6vYw03acSiHwA2rWx43ljAfyEUmaSHGfhMHR/RikfWAIoNjT0+TlX8KU34ADHFDBrdMg38rR
vGBY3FSMwMOO0RdYO95M37O6HfLdbTzaTCZM5j6Nj4l/n484mAf1UibyoTp014eIlomBjbt74SIi
WfVc3OGDCe20FipVa6xrJYKavdsnX1gAN9ATr47gXqeyEKzQeMXyxOl88svI3jRdduNr/iPvOHFl
jNPiiFFdcsnU+OHwcXFszwcMdCM1972XJATFlK9Fed936soyGrDQ/bmrzYOmKftST86OCwucaJ6h
LddOihZobD8LOzdOmv6zUj4slIL7SuPc2BC0puvAt7Ufra591W5K7YS3csq2KESfLAtCqjNiuuz7
k2dn35lWILI0QoT70UXa6gvr7K2tKbtawCIeNBT/sSK/Tx3eLh2tEU3jd4RH8Cb64gs5+qGy+dLW
DdpLh9m4gSA62I6z0BAT6Mqxvjk6So0Q7vYQTy+dW36hDNPwqEysCMC1fIfsB64wPJVeebJ+YCMi
D2K4alyYcH7lhJivU76XUmlRHp3LQjJSUHyzJbNCT4f3sZ7QhJY7o/Cu+GjuFoxqPq2z5CTZ6TI+
IWfZugBhw3CbD9PVDswYK1nKGxEdi9Y6qzVuBCfkIgH2IAag0csXwHpUnkwrB/dHNEUz9P46eXRe
5e+CldIUOOu2eUNW0Z2KMPylB8E2lSlwcy3cebW8WoQEAWIqpI02gs9bS2ujrwnOQUpjUr66ioaR
P99M1wp6+8ZGJYE8GLYaXxUCdnAFgj+lEDxp/fBJyYLQRGs35MiXfhsld7NUjoPRHSQM6flqo6bB
u6a0vptjjXHUb6OJ48ihc2eTBb3i2rKDeXUN9RQbnNK89yLzR+cFudZDlZq3rY1b2ltfBjg8qweW
AAxnVUUpvo/me5kFj8RmCYGIY2MIsos8RP+Tjo7JzMVHTF5phSIOX3+20fFIK1ztILesaBwcCghj
k/Fpwm+2hwY7pXCeCC1YE/8tD2obv+uZhEXM5X1dkEdtmtZdmsN3xAB0C2mdRbp4Gk3t3SrOFMHu
Ckt3iPsk3xuEhqx6miIxw24C/a6mbd0RRmzKYjghXMO+3sJKotOrlzQGQV99JTvYCruGlS3rqupD
cdP3B0FIxdpSNMou5IdOr5q+MLlwuW72meLvpFd2xZ76rSmK31MQ390YNg1FBisBw341G2zORUfo
nzCblQPPoYivscrUsKdObEpv0xBYsSdigmyOhJgF8hcpUwKfYMOrTsqWDKyUXmP6q4jEq+psoXNE
dGpYUOGkuaqxEeOkmHa2rX6qVQjkRt+gNlzH2GUsFuMh04ogXdmK7oesP9vvVkL+CQpFY6CRkiKN
hrAw9vVGg7zZD/0aQ4IRqpsgrUDzqRsho52IxbZLGLZijEqdkGSPdIt02My2KU+b8EQT/B6jIUlY
ZJtOJyy1SQ6pFfi5SUt8XIsINb/GMBz2rWDsnloOEw9oPyJHBd4iZSl2dKvTCSqZyQVWVD7qPzie
mo+Fd2eYAsZgu+8cYyP6nHeK/GF9h9Z1q5XBLnK+CmqnGA20jSxaQsbSC/XcGsTrxK/87nMKTYqB
z1ZVxs0owwdnxuMIm2UssxkfvAs0Y9fSdHFoaIlh3EoXsW3sbKuk3IbUvlW7M3UuZ8L1jXLcpKU8
6Jmzz3Du9rQx8kR7dPx2zTC3EfoAnGxgunGvN8peWMh3xEtBL3fk8hGgTacpfAjTnjE/zZ2WAGSu
4KXhbIaUglfGe2YJG7U0EYzGm7C69kxBgiE5tCqJRpN2COZGA96BEPcGZd6W7FBkFAN6CxUNOG8g
48aQZ4DJr+XxobCHbazHh8q1ToNdIRHrd5rT+mYybpXYXhewRKIiXUs+4CONqIaugVPfPL4Hsp62
dAo32Ju2I9oLi1p5pAUsCFuPNaKVKnsjG7kHn7FtdAQV4K5K3dwrgQvNaV1Z0xwMvTFtGwjCs+Ek
1zgXmwlQSqnbqIydvdJNGyfR+RdjMjTZAokU7WkMzdPGVCnAsnQXhjFr9ZmpO6D3UJ9dSELz/aWj
+E9KXPpqscaac8gUDM/Z6FdKdkkD50ABtyttB2/19BJ2/mzl1oyT2hr72YQ7q6Z6f/57nCjZM1QE
cTr6UWfu0qo8mEBN0hZh/mTtQ8/0KdCPvZPBqo8h4K0LA/ZcUm/LvqRiEKdwDo/oTdBt8T7EuRIW
xo+S2krjwxup466zrJ2dSZ814zhtYAhsHeFuUkX14zC6Cnq10B0OSqLuyRvxa+WQE5KhWj/SdPTT
qt5ainUknYCun3vg++sP6l4ozTEmiDPl1XElyzp3lRo/5axpybptwaqzHGw/xairW+WbKMUZd3NY
f0i7o0dmw0nTNkSxwpXXcEwp5FhbvKdes5sNG/TIJ0vwpnf4vNUS8cOywUW5V8qMQVePbnbO0Eza
PDosXFBYZeGOGdfHnN23apRK3UCKcQi5maN/maFeWiR5C2s+BwO/Z9h+aazxaRD9d4ZGOGxmEtuS
ArNsGs36k+PaKlN0znCKiDyt3odh33R0+TPU/p3NXKRlUnOaLHQeXZU5GxFo6SnCUYU/oKC1qtUK
te7YPMACsjYLGu3YGDDXZHHS8090e//kxvZjkB6tbPrCXDh+0KxXbm7klb6mAkFQwtlvQg/gkEcK
hU47fJVAMZJQwjfzrtHM8VtgfguCD68J1teZVOmVQc353lPPKoCBM0zht3qojFeLtjZCZdfX9DDZ
YsVSzwtfbuF1L7smUsZ5oQiPWYE2N/NdM218IcKpYWw1J7fY7YVRqDgNy6tQVE0KQXKctiwYf+YM
OM6htFM+Q16M7onTGoaG/GzGkXrUzMnjctHRkcmjHYtNuSW2b/QXLA3hkNGeE9QGPLi8FwVZaSAd
WIATqL7m7GOsCGRzd0u+vAOnhNb+nJ2JYIlLDjlv839WcXON/5BYCyfz/1B9RKSmaFWDdEcJfqsU
6hvcCN0OM6LJqYIhfkDL/s9zZXoCS96r15T4GA9aSZLEvMFxjA67ZxjPqToDZGO264puNRHU/9kU
A1mfgZPJ9C0bKOJJFljM2elzmMOQGbv9kp9jGn02X+wEw2oPEJgSdO46UyIWK0Embgt1rFC56v/5
g8aepXjUHgNt/BXllXVNMF72Sw4JPZvo0JqAwuZg3XTOVFpuLZu2JpeGKZeEB+FoNB56wm3VrDno
XtPd/rwwsnF/Wc6rS9wZEZBKwkqGjfmgqu8vehbuoZEEp2Ujxzo4FU78KePJ2rbaTD+K53v1q0oz
72rNKRTLpjU5TTB7OS57dUdgRVXYVxPP6X7hxSgznahC1wkrLvxsM702/Mcf8kU0at9rzyFTYY6L
1iZVYRiWmtRO/KZm+aV//6Q/+26nzqhuGW6Xe5a/ibC9hxwQSEmw76jDR1YdYSVcAu/akeDk+FcP
0H8/DsY8KVVRyxvCQiHpqcrGnrHrCz6srrOnhvCcw7Jnh+aPqK4HHH2txDBo1H4zM7F603xteHH2
QLe9c2/XP3N9LHbL3rKxtLZu/OUmlnIyAUpSW9wRa0BSGW+j2RMgLPWda4X9w9QfQyP1q2cxagVG
1J9R6VNQ6FWN0zJcBSFt/OU4f/tBDbAKStrW2piMt6hvkKD+HzIPn02qWB0hIu4GbLy23mzHwLNN
/O4mCqJ5M5ghM4o2sVB6IYPBNRy0flTrxiohY+u0bOoBq4KOutTPkwxim2bM6U01vfB8mvPxALzA
vILFH/LApzINX9IielH+h6vzWm4b2LbtF6EKqRFeGcQsUpQs2X5BWbKNRs7x689Ac+/ruvuFRdK2
LIlA9+q15hyzlXD5THPf0wvfIb/Ff1kuTJ9l8akTxFduTx8OVDA3qjba++Vro9DpD4HfM/jxxz0t
huhbnbEG22ifHlGNoOBrrDu0hzp+OTemovGTDflrVS8/fBSgpfcIk18+6Rne+DMI3OIZw/auLIzs
ns+IBso+1HA3FM3GCgxYYV267pY2sDnG9oXpjXWx9fH34sCnbza8yRYjqkOpvu8GOAK16dJYLtVV
+Y3wSPOJAREtfHh2U2MNu1LrgvZgsVMsPirvWMj3QNoewvf4bpj9sTPm6RhZGZd9lWfo58kpD/rk
GnFgP4jF8GstD0MVcsyOK3NeCVlkm9SgP2wvlY2v57AKClzf48x/YiXwxBVrvqVnex4ym2k/YqLG
kidziS0jegdZjhx3ht9xeCNxD0mde3oQshwzJQ687jhz1Dl9NX0I3poOnAGTjxExcQT7bcmR7abe
2bdR9uEjUNYXHp5lMoaFdZ6+W9J7psNUO3N0wSZdXXIu8kuD7eqUtEhTmkIvLvRcgPHTUF1lfnmu
JLg8ovD03aKjO5cd2XKtSWsFyakruVVtq27pEZmj3OI38LFXkEzIoYaOpFPBz+WMX301m85C/+Aq
BpCXIPj3avtvNYFPmRoyUeI2BD1VzyTOdSM/esavbafndn4qm9L/1nkLqtLy31yOSKGl9zvTtfR9
iwByM/jAoggUSzZ1n1poTR1vpxtGu85HvKoKuIx348avK6b3hjJYS24RhMMlVtC3m5dQF90RyRa5
s4mNXm55mbNFX0xaZC4VkF7epmF0D8t3HJdbOdUSMRr8A7Oy6Uta8SvbDWq7ptUKZk6Nu/M2hVm4
B1LDvUu0bPvWEtqRUZuhiPbwuqdteEyg8qjA6Tpnrs7xaOlscZWk3i/PLf5Mjd/s1OfRpWmx7+Fl
0dqM5QHEYrePGz4CE3lLE6BMVp+iNGqGMEtzaoo/jaGljl++XBgDQ7RK2V+4GsFu20V5NHXcHgge
0vPjw4Kkmh+rICRLNRiexiE5hokXHERjdLBkS73fTkAhVs64zK7nCrkzJt+Tetb4LWNBBo6m2Q8r
vdFIia+TrDoWrXVU5Yp6KJcxHcnmH3a3XNl+5O/Mvn0tkJjh3M9pgFae8xJlgbUSWdfuCWOAoQZk
u0ry6eDqTBFVuWKnPm5MRhopxeBaYTuN3rAZqU47N3VjtGUE1xiVk2CYBFJZus6fGJciljZwWoIJ
4lIjDE7gHe0hBBM23YPS+JjGOr7qpf7UeBPY1NDyBT3cyeWI1O8V8MorXOOnTh/0GUxu9ZP4UVIv
WzpJdZUcuw46vO0WwxZLLwpGj5SoRAbRvbWpK5lRoN/GXTcne8NexK/ZTT0okvIiWWiBgvtm9JUa
BloCq+92WD+n5yoFJq0W4ceCqoNCXRspehG1no7A+jRzQFY31NPjeh6En+2a3MfzbQ4wUZc6BTjh
H63FMaU1unXxlwcEiPnZ7bX+NhiIzNTS8OCwlQ7CMtQm1o2cJH6cAm5IZRb2I4iOzEHzkJBQWnrV
TWEPGuRLsIyWZVArRX8xnL3e1MmzUQuLgBosS8TuOnffdoEUkH5xJErSuQcB4gDWuJtkwrbBUJru
jTQzn0OsU/hpgT6GUyeZbn+vuDlee0ASmZ/UT2mK1F8w79l2MXCOhC7rZkbGtzOmBHhq0R34s/GS
MJfeQ7Sd/E80YeGrng/RixMXyA/JF4Y0Fq66rLWmVahJ8wIo0DlNAxqThdngDrQoEQ9ETyLW/It6
zwcyeBlj8pEKKd5U+SZhn3MYp7AGVLCPWUYqDz2T+tjqKEWL7tAW5Fhf1EcVwudYlvuMXW/BnUrP
/E68AbHMSwkTgujRidA7CFpUV52y8smOa8TZdj/IrZjzBgs4A4qeKPf/vlnT4TFh2iYAQNTKJZZ3
ak2wBWHseDGWOCPYt85GSKRZjASRrqRFuHlU3kuWwhgQe+k6b/8y77vI8ddjxQAsmiDhryEmHFrH
dI81UQGPvKvSpZHiZjXSETybb7X4wtHTbnuCdjYR6XtXiH76pU+StYiosSHGJitrHuytWIxRB/V/
qT+Bgp0hZzx2JrasVQUdj422Co5GxOhtLBP4z5r+qpfEp5pRbN/c1vgjI0YI+8FeAlQ5YtzQEOPQ
J5h4SRKgtAHH6AXNTrTmHeh2sLMnBPUq7ANOU0dYR+OQ6ZERkkIUp32gL/Siio9IYKXqRT9vZUVQ
I744Qg61junXkL9kNDye5glVpT4HgtrOYiqxLF/tMNRPxJfaeP6qDtkSfJ55Qsjj+SH540labQhH
rGk9gUUnvck6k03g3kyB1swc/Zx9snOAncBj8YINTFoJs4XEiQVl2DJaOGATvSIEjp7V8mCX8kt9
eLKm9dtKO3yiEPVvWvK9TgoGnw7FcJu2J6by78BsOEGE1U2Ymn0zzb/RDEhlYRxPtORF2rNBq284
N1PjVAEMARFIH84Zcrpc/bui7LnxAosfUjxcUX3K9eDNWn7bwH3XJZetE4XGjajETxVs5eg+iTwS
5S4XB8QcEE7cGjwULdHzbRNHhzZxOiJcrJdZlt3OVgdH0vLMwri5MU7ax+cz1gikSe59SUiSeBKG
hPW6BFTLCCCe2aIdzV1yJnp2Eary9L3ocAwN1TyvEq1/r50gfjP0gb+uj2tzwEaQJ8UGN4n2Esov
uWRwVQw6jmSmn3BA6M/2nGobkiCDCypLsJCESqrI69EtcFYZ4aXom5hxh/Dew2R4QcEy32UsNlno
R79YNLpCf1WHYGnFHl2eJdqpRKOI2mj66ehGSmMuyk9NBzfdspMNCZ7pe2hP6PTfqW6NHxYGKkwq
TMo0cnGchJTQyqvPo1N/0y2/IHV8mvY4wj6sKvuwIp8E78r60BBgruJ4FqcgZKbeLPWk2mi9ymD3
tJqXaFnb1AKHG4M8AroJawMN6SXMfXM/DiNNb420jYxSGKRn9kQC+r4xuAvchPw8NORHtjwxYBTp
f87oEPamYcRX8K4o/YIC4xGv8q6WRwvrbQqD4NmLW1plwr2NfuuyxQVY+ItA/8ykjftjyM4Nde9r
+9anYwhMpspvbhmvkxZSjfk6dmEB+q8qLj2Y/sc/bDIXruuyLGaOBOhg8lFUctafg8pFQOj1aPQg
P2xCU/uh6T3UkvC71AlAsAx8ORk4nr1E/n9wysA4kE2T89PKAK4XD0bOVC6f0pBY69xFtR8kr1ku
xB31jHNvigys0wg2Il/2LxStx8BzmBF41VdRRdE3z0+8Wxnbe0TR0bfYGJaqjhKNTZDZnhTv4DmX
Ybn4oV7lXmlBA/UaYkr4Q2FAbyfTMV75do77BdFRWOFg+rfS6hjhMSqPxF9X3sav588OtFdq/Ull
dy86VEfEcNkL/5q6A4YOw5RzP0Ov4eiKNQwz976cABvTp6OPT9UsJ2xk+rIGzIyDCIs7VNFgIi3s
CNjs2+4pFFK7+9ytqt5pw/qnP/nWvQGMsfWZsW3Vy9Qk/dQemPIBdPJ3kZ99pLp3q7JqunBfiLdx
9j/jKakvXVLK7QR5eufUHh8eTorThFp4b7dxvg56EvZEP2HRwSY5jJyM8L4uGKGIAXiYnptobLZO
mGOXmXtSPvtv9ZiWZ/AFJ3gy9S5Z2kGT+GJJYO9JcTxloZY+R+gr+lHrn2vD3wuRGXt2b4Z+gua7
iORbEIvsJUmt72IoA5S8bnjQNXf68CRzJ4+pc2BO9Vos7cjAbs0zPTJwq1q/J7vHXM3BhBpOTPyj
eF+b7ZaZDDp9uRuGPl15c/OHb9h7wUCZ7SqZFNtIIHlVC3jomvonE1oXLrUDHZquMFJgHXR3ambV
gQ+GJuOUJecZm9DOilvUyiR8orA3iyeT/ts+M7WC/nTToBZBNQsQODqyGFaAIjLyOSB10jK4xiLO
OJ1hS+1Q7Dh1ZH2gN8aNuhSKvRc517pBB8zY5U9R9vu0afvbnGQAjTvmKRyr3HWtpdXBHGImO6n1
3El5smZqbHVdGA5Y4mBp3QG53dYzQSsG7WyEzpI8lD+xE5u7Qg/ynckvD/8eeBoI1dE6M8XfppiK
Uznn9X4OdHEy8+ndJvHpJQcT82RA5wG/Y5/GsO+p3ah6QpPtIQAn2QUZ6hbLfrFKN0EPBd0usuxf
FBb1mciA5qyeaU5MBkitm2tXctnEKcZGf7GVI7rFD61f+bezwalPBqBvZTkTiNaebe0Dyt7Wm0vz
ogphx+2x4NF3NpdDm7UcR70xiSEB0w/S3Xz+1piUZ4+lwxb8UkPoc8xOwg+PLsIqD01maZn+RzUs
nabad/h76SdXzBvb1rsSWzi2pJWlgcNH0ghtN4xwIephjjdlBAhojDXChFKr8Y5YeDqy2D+AtlpH
+Fw3i2CZB/h7WCDhmWHWqNpHb02d6K88JETPAyD1ba9nwSMcti66YWu0slsPnGuap8Ec9Cd1qrAK
t3gidjBGSTnEJ63LY47bTBbpjKIUZtkdE2JVuEf+dJP/pUjwVgNkLNMpJGf32faD98Kz4eLrbryr
saFFoL63uk8mU0D+LyHDQDXUQ7T0qOiSf+Y5ISAmtLdbjl8FL0KfwI6kPogyetg5A6ONqFDZqtqY
Qwz9hhIUPiz6fTLgYvTJE2MG0rPDtek9kg7oYBD7ar8ds/o3Uv3+ao0GGunGDnZdCOFd1B3a6hp2
QUxOyjoLKOg2g1ZIFtbCW5u5VV9T0CBL0FqaeP4ZASr7nFnGcbP1CpQL5BkRrJqwYNdN0e/Dbjy3
mjgzQqDstvp7WLlvNaJx+Hjeucd/KTccjwVyTmdvV1+J7QLJ9As8oayaBnJ4EirGjLOs7gg4BL05
gvR4kcPInK7uX6j9PlTPwMF3u7eH/tVDDDTw6d6s0hvuCXFus+vr7xTxzaZNB86s/n9DdzHKepAH
HSy3nrWz09h4E3SnjvZSvtV5sSewvthWM+YNw4xeTWr2Q9XiQsWm1D7uAa4e1nbdctbqy6pUX28y
/zzaBeZYfE+jnjp6zEfAvnMOUBGZjdk6w3teyVvJYPdoFgksSMq8bRDrTDLKCG/hXJxSN/3Vuwvg
ssqWSWYXHCLRAM0y63vcttEtrDE/LUfQMqXp19JhWGlDDZvWww5caRpTVIeDeKCF0ZF+g/FitDrv
lfWFVCj9CGturQq9vvDagwPlvx5r8Yq3F8VmZK3GLp+ezLr59HPyA2rsF02vD+sYcAUD1HK4NJZH
e4hstT20TsYNWb1lNhL8BGL5Kal8DIMRiR8WHxw2/6Rstatpnq3jFI3WcxhbN7uNGjKVY29b2ZwM
YLwhzl3K3bnqzrSKrW9VoDnPcfqC4rhbZW2q3dKZfk2tIcQ1Sqw8eTmBRexG7dlJwo3niG+t4c09
1o/81chMssLdPvqeuByyAQZ6R6/F6TuBAJVuWawfzSSZoQUXHs0qs9YCkhJ9iM1pHB5IbILQ2HeL
iwNXxjwYXwxXszdD04pLFwpvR1zRcBA5IpFkTuHPyPwGFAepSIRrujVwTdvsqwGqPc8ofpp5Ft0f
/ydCvK1e+HBQ4fueJKyJK/V38m1BJZpFflGVspGk4CLHPNn06SYaES9oOlZOdbop8rrdapbuMb2h
l+lGZCXaHMs26mXT2dekS347GaBOz9WcSzs37QtSyr/+odpofVtQYaftu9lmmMQgFGFvsD8AS4NC
WJ6AgiZwYj63iaVdjMLyZ+QRjIVa6UCe48QYfrrLmVzdDmFWpfAXlsacVeTYLBIChclu/Ykd1vmN
/gVKlPDe3KkRT8gmp+fHaXLpZ9dgsGFKusPqkUjTgcH9mHNdrmeQFfcsJTsypDoTwfBdXZ2GTJgy
5d64UyHZSdvUlLZT+Xip0rPDEjx2MfIDlRh2+O28WXGwtTtM6ok3fPA142NMv+QpYL08yij+RTZF
uybsggjQ5WxO5JB/pfBvV8IXxQ7e5tw823bEmZp0BD+Xl5oz6bWyIjpozvg7Lk1xQhoqXxOfgEe2
cpoz2j3qZP0FO+xOimT9NfFkiKN63RCyFudlCOUjxGeuOUQKOjNdi3FeWaK1vjG4RS/n6LyntSPg
pmFjdJzLkGSpdoVoOfnN+O7X3jAbJ8OmP6Ge8SsktSXKP0n8RGRnowj5NzMekrzEggUBSK/EuJlE
huW/JhdDhgrtJ2+T0ApCEEDK1wlKrDzBIbu04FT3LR5R5awaex6xvWQ9ZnLiUry8cfYamNfT1Oo5
mHtB83mic16QCUZsU7atsaMictUqGl7kwC03SCkINewQle/jqcRiaZAntUpc62QHY7afsAtAUmc2
63B8V7dmWdb5olXx8dGJ/gwzCh4ZW/BwLiGDE293aiwT65pukBD136tLDUrmhiKu9CJQkUtoJgob
LnNY42t8YNEmKkuiPaJ4/DM4rDzq9Eyt6K04W1W7LjHyJx2Lz0b6rwC1rK/oDcGS+O1hlopIMRBm
7Oy8RNivDnyPk1m2cKOXDBgoxAU5deD00hkzN3YNpKpqBgeO6WDE5R+sn/WbrhtrZknei3rFdjMD
bQCOp17ODW09AFb6FhEcucgWzR9gRM0L1hGxFw5t6VDEPdk7tuFAhOksgFQOYSH/3dvUM2bs2AHU
gjjqkL8aUtfVyYmKsj135Huqtx4PiKjWbdeTx+Bo7unfg5OUKOSb6oOyWvID80r9Yaf/EvMPVbPo
eQge3dfIdB7t4KhOqPijo1ONElQdVUHi4ZGlTt+YUJjPeZBVT0mf5K9l0dOM50KwD5YR9Ws18vr3
ECXNJpWA/4VOvQaFd9XpZvS9rEAeNDqm9KQ17evYmAL/QkRmJ5mn1Nqgosh/C9olulvDYMjJZPms
gTZL2B7S3EpHJ03LtD70wWsOABQ3yLUndNMetKt2rG+xHNtrH93+vaPengesUsXIxkhnv99YEXO0
2uDIwUQEUbMl7L0zdPqTXfr23kebtUlECyLCRRBg4ePZwPmB8ljEEOW6wciuxguz1OaR7FUvz2q3
yq7Oa5Lb7iVHEjgA1djkGI9RvKA8pklmX6QG3CZ2nPln4VAfh6IJjpYWGNCT0QsohQR5MwlbQppV
9G/cttobnLz3fuTWLzik86cxC+MNlxoiljhsd3Pq0RfpQuoGGYBVWi7rupD2xpGO9USXULw2NtdM
ZYef/jd1q9hEkRhPLOIhOvVeEr6ZFS+eKNeFgIiudszWY8JbuODliBnBlznEF20g4dPQiuqdrPUJ
TudqbOgE2MISr6WgmwekB8iXowsG8cVYMj7svbOZZB4wRjJ5/r2MSuixxAUYa9hLhOo8cnHJqjmo
bn7FT32EIfUMyqw+N/FYnhH5z0O8K2IQko8wX23gQ5cyNeinds1VHdxcf+x/uYVOKd/6z6PV4Qxf
FptuWXw6BzVs35SMzwIH5Grl4FUVhcsIU8R3PFwQRFvS1pZXThWA8wxPaqlq1JdYHlJagHjZ4Eyq
P5iYnGCe1eWfkTjwNb2FdtMWecyXXeLoc0yRrNrc6b0XYHgXOfYxr333zC5jdoJtqy6sO0xgGkHx
jB68DpLt2ACJdebunAiaPqnLdG6ma0VpwcDS6DnmN00XPxfMLnF34g2GDUTZBWhCEm2eceSTDRRs
dJ//2uBpNP8o2h+VzW9QRdLqU/kTldJ4SmPRXoIuoA2XICWjOUC2Vq1TSEzteyhpJYX9s4oE1k0d
IUQEqZzTHtx/YVyjSI/vFUoRP5teunhK94Q/Mf6OTFRtHLsuhdsQDBw61dYPG/Nqm/0HeeQ4XrK+
vHRZ8uq41owG8B4vgxz6iNU1vyKO9vmR6QGg8D49NFNLmVTAvSYJ8UdrIuYSLZlPUq2iwqp+uTje
a2k6dGfJ4Rtj5PGW2eA0L4tvSzuxcMPxjfFgv54a4xOFCHoRtVCNSIRIEB+IbeLelZeqe6W+gtU4
24e4D/6Q7ho9TpgBYTpA7FDlh2wuSvEVxqiPIezYl7ntAb8ljBO0ycNExjQ0d5AveC0xqvZchXwr
9ut/Ci7mZqRng+hY/hrbbfuU10zPQXASNqkW/Nxwk5cxnsuDSYLsKkiL9GAvDAPVsy4xWa+zPInW
6j1z+ZGnmbHnYAjvSXXwtQxDmdQmaujFuE+i7KFuHX0X190jjE4dPKn1M2xTpbb1dcRxA3r/uxHS
lADHArHDBe1emdlnWmgQ8juaXQE60X5JsJznEJphFrVbO7HZuhtpntSzNO1mplU5+chMV849bYvI
avctcX+kCYjI2PdIo/O0vAbLfEb1WPibHlP4mFAqaKABs3Izec6K8lVddyZg9lUYDt0qXaK/OFju
uRMGTli8CmRHtEcJBFWJQMLAK3ZJNL/rbl0861aDu6coS8TkSQqOLGGgYTC2iMHArgKlZ3GxY6pn
pYVfOLD8HckhDu7S0t57uU7V2IvnonLnO5oEEI/TBbIxmZR2VH7U+PufAjtDLB9kgBPcfCKQD7mG
eogcw4BuN1ubf+9JnMiuPW3UlCI56C5LrD7DkzcCPT7BMc5I9dXocAR1TBBbFGP/5g/USz+gSUJN
pBR8PuRi1gE8HL044uiEPbQ8eIySHs/US8fKfoBQ8Hf/3g+kk6zjWUt3U4uJHcdysKO6O1KLB0cb
oNQJ7jOnANIJCBFOy/Ukkp9647XP6s5aXgkC806u1T2mTtOixHJKnxVfA2CrjTKBC48ADDtUuIcG
+dZOIpebQCJYnnGnRD26fIdB2ZkxTXVSy3ZDxMzaAEWIF2ZZA3tzoIHbl/uQISrSS/7H3YDN/kkJ
D5uKO30H6qXaVrldv4zGsQkiAmSX7KcgYfocNol7mdzw6o5EjPB5RlPavWMKKE9e7u3V6cP1Xu24
L4nfE69Qh62TcNPw5rSdPCN5tldlaffQhIIY/xqBZaWF8KCpOxg1SfK7j0EoA7gRMGBhPC9jkCjE
ogK8Yzh0tNVPpYH/VcI2X02iGvbQMnM6kDzkhW8ce9rpmTfe1TICiOYeo3mO4HVevCpg8hdapOui
5w2fXBUiW3sREUImataS00tLV619ixI/OquiNZzAKMS+sVZRnJqPD6bkuphQpF5Kq9+FsvTAOF9C
s/bfVC6Uneh/u+VGbklKOQR1j1jbztt97NjJTpiRd2/dwU4us00pO45leTFtrQRzYbg/xzL8gAt9
VRex1vpXJEPJahwugUym716em4d4xgQ6hK7+g+/qHf3O7zrycLj/f5LAx1USO2SJEmfo5ZJGchdN
36co/aM+Sqcq6KumdrPXo8C5akJPYf5V3hH0t1jTOJhOzGBwI25AUBQveVEvHCIDL+XQEYVGXUNk
R/VpBnP+qx/e6A4an5jkOTwnTkKPKJ6fRSaB0HIceyZbJdire0u3sA54DUlY6qVYKnfIYi9TYAKR
IRFlZRuDvI4ZCZyrnhSZU8qWXWm1u5OwxFcQstgx0/L38qQBMXFjNYlWbpdU+4bY8DXZQjMOPKL3
iig6NHqo/fG+PDtG7zJof5b3BMqblWOL6BUt8z5hj3ixAWmy6JdLrAEpDUHNDag+ys4ipiG27b9U
eDm4lj8hmKBVfgskvfF1Go2UJKANNoUjv0iqFT+CPGePAxEAOaPfPeLDGpFdK8fAvdzym/bKjvmR
lzxFVQIPxsJRZUjW/IErE5wxhihtuJjBIkEKB1iCTGqO6PgioB4jDZtMoqTXCnGMB7c7lj6B4A1g
Gd/km6xEfJR5Vb0HZotIAS8ps5Dk0nDfXUUZBIzFrT+sC90+KlwsXssYMDUNF0u45HYiM5eTlPeM
mU7fCC3J7z0uxm7RG6jNVfU1SghGWwP8EB+/Vh9me3jRyPzpHqcZiE5VGus/A9PSro1mXTUj8bem
VzOT42SWFlP/q8ym3KQf0ua/hkwsmT+6KO6sD+ajCneBRpwNR5AhF/wOy/g9xJlylBY9Qkqw9gUZ
Yr7c/PMvMpLyVWYzeoui4K/ExPwajMuMwmFLVjIezhVKID3jg7vo2ogFryH7bELtR8vb+ig8f9oO
Dqy6edFRUy/jAWH3sUWxJlnCeQvoet8exyWV/+0xZw6RQE32Cj6ps5tDRrOetKwtmWAsQkWA4KiA
sdga2GXDkhGSZpj+tZvXsc/RqmINWw1eP330bVjuIK3ijW9Hc622IRJV/7Mh/dukXGRkumwuWkWL
Vuvk8GRosMNWphf6p8cSDmMoegiD4Qnjm5vA6CdVeJnGiKy4kGQZ1a4AIOZePAsrydK8UFMzxKA/
/aQUu4fK2MmKg68BATYkWBYmgMnOiSKJZsH+3U9de8xIOF35gPFKxjHkjdiReAoKihqa1t0N7hBW
UwZlz4/LGYRBtJsTlE157In3ekBr5+py2qtDT8aqvyo6bNo5KRoFabTvODCStYwS6yXRyMlBgktC
ELlYxlJxVC0wNwe195J5y4kUitMmrwhhj72mO3BscFa+p0PMzn0sneHL45jAt0S+Hh3/G/qW8CZ/
qZU1rpPySEMFASIKk9swy2CTLmSzPpvdI/I1Fj4NpYDT40erlaKryoA7zznOOd2nZe86ornjI/Wu
AYkbFpqp3qbNxxh0Jt22ZEbgARiBoRRb30hBuElOu/AjXJJNsoHO4iNDOpF0nNTHgdHZ3hWElDyk
4H3VbzW9aJ/qudHv8fLjMtfOavTJzEGJ5DarTeXhPMWecRJtlZx1CFgAW4O9MKyvdpYVlrwRbzcd
gP6sS85od08mtzIyasImJKZYknKssvDO8dSllyBqdc7gSfkzIjEj9XKySOXwU/2Yi5H/SoLOU9JW
0/rx2TIOscsZmbXsaQUv7at24uztlaRVBJH33W/t7Hus53vXJi+qCjp98/gNPdTftp+CH/M0jIp2
h8xPoxc1Kl2OmddrNUwyl4mSevY/L/2W75zA0p8AIkH9eCLGv2xa+VbN8FJJfpJr0636p5DWFhk6
WZOHsB+qy8ixkTw/swLe4WlcBnymWiTF1XSIdV4Kfichjqz3J6wueVBuM6AbG7HknLvLQxl3H01V
YQ+3CLfGr5AfGdKsaSPiE8DH8SjR/mdDHktAFduu1esn10i7XZ9H4vD4jTx2ibGhllh+j9QKL52o
0xNe9IumjclbOEV3YNfTxzCUXxnTYF/2r8UykqiGYHHnEjZjY8FT8iCw6u4tmPEvQ6ohLXiRDIV2
EGIkTX8ogcc/9wdT7GRXEceWx139qBbnxaE1WA7CIeumJMU68hP4PZhwBj/t1uUsbLTGd3UAjv1q
7wrYGbAnrgmY+6vdCn+dFy6nhrJ6MYM4PpO/RyxyVBbE0QBsaGwsKqrsMywSawHeA4wyC2kxYcaQ
XHr1p5lUBRjUjsmc7TebYk5mirHO5fLSPJQV9WGY02zXCxxcrgeGODWRGS8DKNNBYOpYVK9xYWm4
3oDogCYmHKyw71CS2+epozfQULvlRMTFSYZRWE+A7C7r/6NVX4beVug99RuhfedJNGRGlL+0Msju
ga2L87CwyQfmuf/pnUU1Q6CunEGgVBERuKxda6XRtrPA3bEuWYdx5GOb3Vy8YuvwN1lqDU9rzRvJ
cB5F9hWTjV2DLm2LRn+2cJSDlAvpmGl11W5UXxJ2wTZgV2JYjeh7pRqT/XzxUAckF7qMqKYqH53+
kHJ8X5SfDOLWdMq3ec/+a1Tlvags81I56Q9ibcofzNFQ9Dio/5oG/WiSUry6Xnvn+Kv/9OcLWvdF
tgX4Vu2jTtw1dxa5JB2+igDfbph35Uc2NtzVRu7vk9wITo+VC8Hi9yiZb45G6UW7A6yUqZ3aDqY0
8AOUaWO2Gyk0naM1kB3COVXZePoeM844mdm6T1jBnxqLCbtd6CaRqXgGGNz+dbXu4ot2eiFxlFC/
SX6Tw2Qc0bcnl1xbfB9GDWpzabFXvWNzvhh/2PmI/9wvaMNl6JZXM0Rz9GkCZLaTNNsBS9TaWW5q
zRmn3Ux3BdM0L5MmOwNGxoUOnuY8Yphf28wqGSwzjXRAbd70AIIAkd18zeXk0S176ne3nolFdT0Y
NxVBmd0cfTGjBCDy/94C1XQa4Guicqsz8kGCgf5VRWQquVuHx/lDQhKKe6bAqQtlWc0U4hkNApO2
3Ka1XvY+gjgGwA0EkhzMHsa/Uqu9cyOjvz4L/NsckKlWgyMuULu/FUlKJm8YHtXdHw8LNaQnUsCo
3bcGbfHxcYMg6kFpz7ELDOBxLlL3TTVEYFIQzBa9DpK10iDZhUi7hu650GHgj9Gwm1s7ummuHlwf
U+vRjsVeWSRmaj4ghrZNEI/OXDLXwydHq+NHe8BbegT/0yjgGPLy6FdKy/UOyBCu9jwEL+qBv+/u
KkKgwAwP2NPUXK3nul8pSx/3TrTKAN8c/eyvGiQ3PdtzjT286rlehrw9AoFnujQO9ZYUdY6mkfEq
9SLZe3Gcwx0lljZvp4MqN2w8CXB2UWIGMTE5uc86kHPMTqmiwMsN9WNLVi199cCVVpEfTVGoyg1B
yhk3JZO2R2d71IZbH0LtwpIshsWIoKNSx6E/bpXtbt1z9GP80n0SDv2uk/g820l/TsesIX902EFW
XD2kP07OTtzj0Z9KQjChGLwzpcPrtIwN8apZAMkKJjvLxCec3XbV6Hi+cIF9z6XTX4YK2a1WkDps
NxplCmBtgAPjNCIbj+RWXz4z9dAk1Jr00iHjLNd7oFnRDTitpBPG1ApAFGOnwIpX6XLyNHqtPGvB
gSXKPWIEdY/qmXrwjfE/Lw1fg0m+/Kl6rywI9HXLxt/ktUyxvMOwPj56VW4P2tfWc1KylhsLGRnm
7hxPM/GczjEu5WkubfweA/POuEWwY02usWsML4acjcLqMQMSWYq03jWg7MT6F97DxyFBS9PqOU/b
s1rbUneDGI7kFJNk1Lyl/OsD6INRgm758bSNOVS0sGY2vdT2ogMk9O8BOg0HdB1ripX1FduLiz+R
k8hoeT/h8bMchEb0E4FJd2jalGjfQBgbuDpjscvdgzDffLOfPlkd4zBmJ6Ajx5HLICXO15Onwm3j
i0syyYbidfq0ho3TjL9Ctta9UlT8G2vNLtKQyEfuH7SAm3Wf+xqtVv/REKkxo1u7N5Sdr7XMCJiN
/f/j6s2W20a2rtsnQgT65pY9RVK9LEs3CNtyJfq+f/p/ZML704lzUQySdlVJJJC5cq05xzyt9adL
zhCm+UHclCbWKtuXUrCnp9KTlwNgWA8YBB3hOpAi2kB42r7u4W6MZv/UmCP+OJ0TTVCiiA1pFm6W
wUqOFTB7NZIdbL6RPiW1aykTWrP0rPeLaYpLbGPeUs8m+XKmnXqKAuuk3sf7HxLXyeZPRrllHFFK
jTRBoL9UpdleVQlf5vSw3aLdrbVtUi41oToY4/k3PDx4wf8swbK9beRnLR/2lZ+nSDnppylRd2Ez
cEgW7H18O9Tu0FnBkKBvTEr3c707sgA7KTkJ6uZSt1liW2Q4ZzGjEj7yE0U6zW06OdsiHa0rFfIt
j92GKelEJ44cP+fmJj8NJByYt9EOC3iwPoDo7zOYCQoyC53hHM/NX8wN80GZbLE6AHaQxcNglclW
zd+r2AkeYvI8GGab6VavnBcI8zGOWrSmKrakg7ZzJWf+nh5XLwDegN1GnKqddI7N+3RAHmSSA45p
jzMInURy5MA1qZ6d62e/sVtVZ5s5yJF4J2aoatLSegQXWuG0mbJx/sma/B74TDQzbSELLiPFRh9y
d7d4Eb+1IdVR6z6AfvpFlZpq28EbStFNQeJaJO+qCaOaN4azMxCu0YyM1WGhu43RPFWx+QMjeXpu
l9o8jxOGNSHa4kG1ZBCK1VTv880CJ/dp2aistMKPXgamiIekcQYQCFLbkU8YXb12eM0DwPCBzSlw
aOtH4RBVyXfT3kI/IiEnrWEopV65RxHUbh1tKIkwB8xJICwCPSwnUPV6f5p/JuRzym9mw/LMqLD3
Cc5sI8I9jeHcZsP8KczoT5AE+dUq0rVt/N0ZdrqBppob1kSx4tniwL3A/n5FGHaqpyG6wbBC9s8E
d9tMRfUOxBNwJa6f4+RB6sURhapLt/GBwGfy24U09TRhvy/9s9Dq6jG1J/jYBZ78oOkW1D74rf4d
f2kEHDTdGI6LgwaO6oPJoN9sijzpXovc3BmJUd3h88gfy4zj+VrDzfnCl8hos7CC+ujOdrUL2/RX
SeAtHEAtf7Rdi28t7igUfY184ZZq3AMt8OzAk6AgoVWhbiQ7KevdZBXEpGGAeO3yloB0BjNgPGhh
iHr8qi1wEKoXWOnuzzrhFIRCYCkO6Aa3GvSCa2sg4xVmPxwcF6WHell2ho0YKtl0MaW9GsouWek9
yTx6dQ5H54NZ0jTu1T6/pHCcGZqiW+DkbhAUkUmdbBfl045VF+IY0hHCI4ZDV/eQHGqHROpWJFdb
6vlyu+1PxsJIb2eInRLVjbXT4xcorWs7TwgDZHM8NiuigIpPLdDKUy1XHRiD3k0JgSO5HGk9DET8
nb/U+8EV3lAD4xbdoItlQLr+OQtk28J37qwcZZL6QEkSa/EoNycbOc6/CnsWL6YAjR1l+DnraNZu
c9whROpIC7153uTBZWo5OcDb31ckq13V/FyN0+ty7rYeZw0wm3heWh/oNFLG4WxWNgZEJ3PAdBkg
ueSPrsaDaiVNvfZdL7xXN4rbq573EcONEqN5MHWH0nWn53LWK3LFRPUxOda/Z+t7kx0dItN0AO0u
86WgqPKSAIcZghEmSp/c9GIH9NK7jBPiGaGLn2thN5VFK7Pfpl3EVnElC2HYxxHzh1aOJXwyWo4J
i912gvxJt01q28ogt7aqY+EPYqGoiQQqvPCdnKjsbUCT79m5/xObDQAWBwzy2LTWzSH1b2PUuXiR
cmhoctUveD7RA2MS/YfAN4wW0kTiONWvfprgUa+AwtBgvHQBYzpA2ZuwJNwrkAKDIWrCO76/o0aT
/qbRhACM0YFoqRAt/t9DFfv/Xgr0OQckD+ZOp69MiBqRSIMHA09tKFgnpz0Nw2IbYD/b1ymkLPzm
i3fyBFpJZZjxAXGyCHjgdhv3Gb9sk+svam6RCEz3qEd2vQEZVmYm3tqy9/QdPW4ZRm5j9LL66GUx
RbBZTfGtiYZymmmuJRaA2tx/Qfg70nWNKajyAFvj2Hj9DWr55CXWUctIXcuKQY4CYPgdazxC29lI
2qexDoKV21E2zQuGe8LWqppDtmQOcPZIn/MJsRESh2AZwXLS2lIPrTQPz6aLXUC6cenX1rhxO7Ff
W0PUsHdgzSmEp8TBsWIhs1UvfaedTz+sGKWmkqsjSdvUNqiO9SzhRWNz9Dm28i2N5aXui8+gdm9q
Cx6GgKBY+sUdxyKsnemBzxVd4RSNqA2IOVKFkaqH1DMvZ18fJ3/YWG236cwPn87+Z0Araz9rvXPu
9Zw8lxi0IIkrzYGbhl4PCV+7BZ8jgl2IJ/P4rjZcdSF7kZfvyZCJNykhksw0TftX5XMoTZan0TIv
nDby12pevKvj5X/cpotuzMSjfe07MCOtbgAAnW0ZHQlCIgcWpVKibELCaBsUUg6DZHmfF1X7W9N8
WlbyVePXKOKzpD/0oDyx84ccXKR7nLVsX1bOWSkfmJfEPyyaVVuhwe1ufXSVnCAuCwkxa2co4xV2
WxOW32mFhdABdMnuIM3Hb0hikW3X1PX9+67/q3qE6qF0xC0hcQ1NYZWfSz2uLsmwNCAyhl+qaAxc
q71Uo/Mn5CbcriUo6y9DapwpWwKZ3Xva/3uSEaWPVJRgK7jB1LPvBxO7OMlIWJu0YrYeO+hhWzIB
/UMshcGtwcAeB+5Es+t/ZaWzdOabtXAKnv4bw2J+0uDGnGJfJ3WpLd71YYAdyvn4ajkAYJbcKC9d
7L2NzWDeZTnR7aHJ6Qbp7wemI06ZuvEVRXTE45YxhUUQ2dkjOv5ZEO2mSTon9m1SOOqYFhwQho1I
F74QOW0ROi1Y5dpxPRBrTAv052Euy0c/sLfqVU6n6RoaZnVS645b0Aa3a4BK+JLv+cCPS12ZZ9WE
mqzGuCpagHrZ363XhoHGTdlFawIWdt1MB2qauZX3Q9BnO+E7GEfjqCaDWas+CHewdwE743nIiSQW
AeaddZ9BDf/j+6xPxE9Zb2K7/hqQmh0bC0Naboq/tXS2qocomfQ7NYDEao80CYJm0mhvUzZEh94E
Bts50340Wv9JRxRMV6TK/gmXS13baIEbfFR2TKsnrsKP0dPPRtmCw2vjawMt/q2ffq3TOx0RQrm4
3X8t8HE9oG2tVZV2I5IHubIxuw9t/EMVcpDGo5NHJtOmHt0Ax356amwEqzWtKxgWsNzyfKs6d6ye
NKhkqDZn9GBkbe6B0D0XuQClkLCL5X2210c0lJJg4shThiKpLBPcwMUGe9ClaA2FnSJJUHdb7e9t
I/iI07GC0zsa+2lqpuOI9uwmwjy4ETXNpBLck1ebNYabRlwyhCAcytGjCDMfz8qtwaJJxolF48Gi
BAnG/GczVtabV1dnTZjue+x5VxFazhd25mvR9uQymd5uEEmzm/J3qNM7Gx/ZTZc/U+SBWHFSn6GT
fJnqg9Q87dRQMug6pHzYK6++tnRwJ7L5TP/dqd3yrbGY8LVj/2iSSIZvzPXXpkyXojqKDbpqyFah
6KBdUA+qO66GVPSE91Gkn4nlqkCJG2AEtKA6rmcI1+RKi0lXP9WmaaF+k7ZsjjwbZXIl3sIkSoVP
No8Qxv8bTNC2wD+XFo+DHTT7yCFrc73ky3I5ohyF4yNFaLFjFfduw1x6DohZlO1f9mB+3RLT0tg8
QBAEpUMc3H2mV93Jk4ri/CIsD76yFBa7qcYOGmOUCaU6xCFbntSSmY52NvrmHhgpJWdjor8dauY3
iwWBNQqA3JGwVA8ch6EbTACKbbNxr0bT3Rm0n05KrvytXk5rnb6Mb8dsklYi+KxDf7d+NNo4IrL2
EjLlo7G/BFVnHNYyyJ3BpDCVyk6lIwOSprnARRd02gulTLv9/8xySc4mjY8mC7picTEnw35QD7Uz
o/g2YLarlwPertx1q+usSCRUeeRpJN57uFTYnTvEo6fCfqx00z5+NyTUswqL3MaY0ZSpTq+aGeic
gOqJ/5+SY06cbfZrxae5erL9/ntZCusi9PKzulailB+9NYiAacDotCGyb9tK09dac3ddTI3ZsslD
u6M5rtOJe1fP0m5o8BQSYDRKQ/isGygdPct6VA/WAKo1K8LQ+RkbmdhpmZsxPazeUQODurGNJLoO
cRddx9T+LwOJZez6TG8uOr6GbUC99USGpfWqxh5+jT6HpeRS+1l5KJ3CvCSdjGigH0erxHx3oqh7
S9OYI8sUm69pO732UoNIG2rYp2LkGEMIfbT1NWB8ZSvqi19Hgb/NUx8CuY/w1qjEs/SD3zP+y1+T
4rloQa8XZjj8HC2UojPkrfWZeo9O7bAZ5XvrMz3djQb4YtiuCemx13WKiqiVqE06ZByik5BjiDkQ
fB+Ht2Zw7A25ZWSYa6K/tpP/2kL6OXdmZEAa/5/TVj1zCGqlrAQoa5K+JKJ+eGkJR3104np95VpF
veWkNM/IXNjrEH+k4ElV57BpsY3PJhIcdQSqO+4bRijhTl2n9lxSdsq/cy2NqdAyZOrafZDU4DA7
FEIIx//qnVf8aFFVc0bqZ6ah81+jqOFuSfd4H8Lk6BYq+3rA+AjPI6EVtFS7Kl3elwA9OwK56lmP
kEdECTGlHt0Opq4opZkKi0MzoW7zLMH8TC4RXmt9duryYNcHF7dAKt7EnWhxIlC1NaQQWC0DQSUB
TASCJbWPt5Zd3BWg+yHzLmV+wniHlZYt2AaQc7bs3PVWLAqWL9golvmzG52K2bmkc0Oi5C/OlDMs
SSfTn6y79WMRPZMCKuD5kNewCY2uNg+LsGt/kzi2c99Uf/ADxUxi2vixks/agGAJN984wjAPaoQz
A4nZSB3c1TJCa9clCC7+q5sB+aNTE58qD7boHQmjUVIpY4F1nXjDMcvJj21jkPzfVLlGmzz8FjgN
ydtk6iHOg8wZbuYkvRTIVmkc9/xU7fKbuSsdpSaafqZEI0RTcl5XgJXMYOIgp6gdOmKnYX3FPQBM
pnxvbGHzrqw67X6YDOeYev6ebVLytlDKqoc8wS/SwnE/283PtuTEZ8tmly9c8oPVEZE6h5NJVBHC
Xc6fksPXEEm4zWY/35n/N2mI0qjcLmnkHavaxBhbOzbk7npictO/RZbxoSXe9OiO7hdr2IY/nl44
FjKciwiFaYluEZqYXnSx2HeEUzxX9C0ugzc8qWFsLfOk1LO0PjIbwBmF3XzwdUR+kXZRs+p4dqJt
QlrR2s0gh/VUJqMDDwUY01i0FBzjAk89raGGMTOW6izT6rubehWQLYg2WqqYMH1a2zEoCthgHuWr
PPEVnU94hZgPzGUfx9mrPmJbuGQnEZzk2KyTSvMsjAEmEjFzaZ6SXqKGLb4XBFfT8q/AYMpPV7fJ
5hGgp2vbBLdOf/MsJBzT1Zt308VGvVIWE+1Tde5aevpgrbStKrTN2Ukey55+w9jfF33UflVme68z
YPtp+Ah0/WSrJpWVnlanmqke+yz94Ckxpl0o1fqJF9sbo7ButSVozdh2UgGiNdsHK/dPk+9w5BPJ
16o8AcMFcyBp71a5fVD/6UnfvJ+ac6xp0fWbtQYWZ7xyCwXHYJleqHNbovkIVS+dkuFSa+CzM4Wg
OIVUMxseeeO89f1+al7nOKgPNIumvWMScavRNt/5SCi/qk5Pz0x4x5ORZO+lWNznmKShvdlnSL+o
H0JuN0rb1gz9D3qucHeH2P/Ax4v8q6E8nZOXNh2Xo9EB1zUZbgOZ8c/lguLASPQLw3xQ8/3UPatO
cAIHjPnTNma+c1t8UAKxR/GruXwJVUZt6BkSHu9NP4oI8o1EovRGNTDPhQOKwUHgPuuWl4Ev+TEy
3D2hDctLFPJWJUVAYsF8DhioYbtt4qtgPT/9/56NEykCYyVJY12kM27EU9VjRr8kEWHFmUujrdUH
7ypL9LZ2+/+Y9h5pJZICh9XwYE8enkpQfu+6ifSmxgPxZwz8g5XE2qdXJPO9upqDmX5yX3KomnvA
LK7h2ncjVqYNSqf6oXd0Z1uPJenraqy86DZGRKnU6Qw6QFGYOifVMogm77VCvbcdzKY/L4473jxA
cmPn/7YK+nrcd7YIwl0KM/sSNXBoKw0HXh2isNfzHyQt/GxH794fpj/q/NCX5FvnxSzlhBS9iCwk
g7thuMrtd5/N8Mj/b9nqXS4u0irqrW+QjNElYfXSNkO7TTT06xpydTX4wx+Rn0fvt4OtlsgS074T
NV1gzywc4J+uBW4GFIUaXubs8gxcLhjIn30KrlWSAiXLQbPdDUctgjlVBZW+E+NYf9jULAwl3nQ/
ay5qyUSjlBCr5g/76FfgoeNWTfwUhMq+ihDD4jNiVmJrN8Lgw3Q70xw4DElX7ywE/M+GbXXo1kvj
rZh7pOJIj+HHVcIkPTyZ7Ae7oWldDE66SccM0wH9ZwwaNLGa7IVLwjnjDW4f5x0JMwHwBnDWGW5/
5qXBEVj4ym0UAq4Cd+rPZk4tTNox1iS2VWR2w4/RWqxHv7egaZQp9h3+nbXqJWWOlEJ+NfWy9+vh
DsnZRbPjECO8+6GWT9W2sGRKUl0fFyDfGPCgYIU15wTLNqtDR+TgxrbdczpXBFEYAT3A//MXOR6n
w55mkpqX5YbxNQWlc+hD/14piONy/onRw3uKYry5Eq4wzB3nj2he5/OwZhHZ5N1bnwrZ344l4hQ2
y9AY/4rQeIBvLPLpvbyq6wKQ+kPle8XOw5b9amrNcySGv2niSIgktRjFUAfmIf9DK7ifPpd8BAn8
Xz6Gh87tPdby8r6JSAiiw7MJ2hQcQ2/UkODlotoH7stolk+OqsMgLBCjFMlVH/ZLXIT3TGdjPAUW
RpnYS4+ZrZ38l8VLNcDsU/s11SOWls5gZlumVgoySntzhv41zszw7Hc9MDAngZmt6gw75UzNWSO8
cCLDv5cYN/Vg9G1IFzgjPDQVy1fFf+9mZ954jnrxNfezQ4Idx29LzPkf0OdOkxN3EDNBMXBkACMV
CJD9vDg1lvkXMVN///2+eom5963QUmAiUjqlHux0+TGXtra+Fbqdta068qnEWGQkWhfZwRYdXfJR
c+IjMABU/3Q8I68E4k7BoUZs0S9i7+/y2KeXpSo/qnrnaqcOjVLIjKL8aZEAdpT9ttF1OlDmtuTK
8WwEB3Gm+MRsjfmMQAw0Mk034GqNIVMU/W8zT7lsSkOczHn+uZ571aZd2la5E2J+L02v/k3Goyp6
jMomPmKZYaDLQ30bAddwW4BeZIeYBy6/bjXpfx/eksQLD21b3Oplqi5u4V0wqJ+HHgikodEkghfA
FG3QiF4cWeax3NHjaOqs3AVV9Iy6v7npsvFuo9kyUhongy8slhmTfIDC/erS6YO9A7tMAFtX3XS6
Ey83g1wXKMxo4JQfFlpWiiaPr15q3wPATWnwX8v4TU51uucA8gmK9Ohk+YkmQ2aSV62OH/WombC1
tUgHdG2+DqR2blTFMQxob0HF0aHqqXrxh+Vnxm3llm63cShMQ9+5Ae0ncDnJVp8155h4+XxFirVz
4SbcoyD5wUkTsayQQZkcfhFOYes4QWqrt7pLWdy3zoddj6Nc5omU8HTa5woTqY9md1/qmNg7g/Rw
FrYXBOKMxaqcLqXEKvhYnzcc73+iFsWIPzzMEkSXDWBkweH5ewJ0ppdyCNbBGkaFc0JA5xnvebyD
audKRUsJXQSl7GJrGK5nJiJOIO4HWodnAjHYW0fPOOErF6dV7kvT6tTP5OqpLSpeOAUaQFlPGSxd
mKlp9twXy5PVmxj9Mkx9SWE+mHTHL4yK8aU4JIqlhvu7jc0YBx07lxrEjaFuXjo7u4yNvV8VTWNF
B2eInem+MBp3F7qoYyviOVSBFzf+tnan7keYZXdmVHnHYKzmnSrQOX9uRwsLOtfXl29Mt6Kwli/a
vuXvVlj/dQzeLmqKgaTDuqsmt9xoRINt2nj8E/SScWNWTzXt+psSHIZgm5FTdNNjYpDkrgYAUwGY
yEAwubMt2KpRV55CrkBlfvExftzBJoDeYbkjeO7EOgj5rNC5h5VkPENju+0DLzhNThY/FS6dLHlo
Qtn9qlhJDeOLwimyC3g5Z6OnsU2wk5Od48auTlnlEfvTEKW6NmgoM7alYROAU+r5Qa37c4JiGw+P
DSFA6CxIibvTW7ynfoxwQOTAMgmvfuQgEuHP1oc75cdC5YjOLIYib/veEY5x9HtI9AXV+9ge53Bg
8ffM/i9rwoNXlYjFoqLY5xokzu9FAOkpspdlCXclZp69TzLGKbYgxWNJmD9nem+2g+cIbYa5T7la
b0XQVBtnoOXNdZqc9cHqNiHitpOJvYiZksTgjojLa4pnavOIUwWAISWfK13RXlYh7Ixmvu8IH6N5
ZD+3HEE4IXafy8yasNVDpOcNhP8jVytnGi2i8YFy55rJAMCI3LirW2dMMCayuuQrK4RV5Xqk22Mm
eiytNvo9d4O/wUrW3QXlclud6SL/BHSBn5ZMo3/S7CY1H/KGLMLJm+/MlBA4SwmmtHGqX7TEMlHj
Nf3jitZVvQsDUXmDl/loDXlPU9/IXrBzP5WFQfZSY770dkcxJK0TI5DlRPJsOK/o3Lklv4t6KR/U
sx5M1T7W0NhFhZE+aYXlb/gNkq+8+222dXRh80BQIXHscxamV6/pG+wbUtFFPM4PB73wPrZ0sX68
ViG266dbB+F0L8L7emA8kZTVCDgcoYoxTKgVy+StiHRwGRBvDDGgKZHjCEWcRHNI8SnIIpKG/SZi
/BxXk7dqIZkFl3dD0f1U36Vh1DIMGuHjxuP+Pwl2ZzwPkm7oL+64SxB8c7nhhGZf3K7v2egRG6Qo
Dy4QDQWIz860WcPDUFXR65hZ+WYOk79k5MWvQ6/TfdYR7u9rEX2uxz8ifMM9/62TXaYG/iNmxIMY
cfSo05XmXrG2gNgcieXxBu70baLXx6ojba91zPBCG6Z4BbpKtHqIBbGIk2vUk2FmYt1lmFLPF2IY
HtBTLUyhwGH/c1X3RLQuVWDd0a7AY2zT3ve79J+OODXSYytnmwKn2s4h/mur2mVrzww6FwAQxsgm
HsJeE/mma5KOoEEetCQPr4j4Tq7Umqm3lmT5AopgIM1KH9R2xrQ1eVSvMkiy69gNlc+4zjUrIRg8
ywgMZfSoS6ahRTaX3AZYB52ebmrShvqzGifprvhrRVp8asLSvc9yYWL44hfN3eEl8BCbm8MPP7WC
e6WNZUkIHrJhfK8q3LaYfIPNqmeje+RcW+0ahtWyCqr/teSDpb+UqCXoUS7Zn64yjoy+sps2hf11
GJzniXSVvzaUnLAbXrnDkUnUwwfkouK4jBC6orQ4as3EpsC3uzFHM32aK3cmS8s9qe1VPYxxgqKm
wvWZlr/mzmg2qoxAcITqUumpE64yJUrVM+zw5O3647bp0N4puQPfIfNTSr9NFBtQxGSTUz2oL9Ew
6AFWulGTF4efeogNgDOKo5D1aOIUUFc9mFOAHT0pP0Y7hbkqpTUeIor7CAOUh2h2p+k5Vqckhvuv
xfFhKugOKcMulDpyTtRR3NOTekePLk7nu3XSRouYuBhk1iVEoFUIEnUZ3mFA85yqJHpbYsnVg0e8
FRRz2oFD1f0nJOkniRKNhLZ5PgSS9FMu3Z/I2jml0+LsQLzvADTee+yFINf8aO/XdITyDpwHzER+
0CbwrrFD9lxXFRzlRRr/XtrlrT6KtM1+lX37hyFE9WsJq/s++Ku0JWMXZxc7jyVoMDCuiSc4z2gB
JuJV4FPNxc7Co3IRWu7ctDclUVAPStJC4CniVo/ouxK87i6Zhf9Esx6rMTnfWMLY21FFvxBVubBT
zNzuZXAppywm5Vq/kq1i/6gz8Wd0xYMV+91Vp419jpfpS8nN1XktIi5tY6JlOCvRSGuVLqaaftg1
sOqVfgnBQnhMgCptYk8kvwVBs0h6JcQGzlidIY1w+l3qkmRpact1TFLrUQz6ghEn/4NS0bmUIr8p
V8eSP6sGcspYTw/fWVznYyvPdYbHrlhZebH2MY2QpJrUoSeu+gMBmhnkA0W4oVIFRcXa20L62alq
30or/VgeaefPL6bpgUOLvec+H059FYhnozbCu7GPcmhIZby3grnh4iICJB85xYl5/IXYH8yMVv+a
UnFJxhq0gpzYl7NjEAdJha+KpoJu7QYVfYd4irioVVdmVv6zmsvYNsYbCEEMZ51qY6D2vop+yfCC
S0VOi7OiSG37WtEpOfpJjVNFDVKE3l3MbqDHCyaDjKgsPhVj7W5pGRnElU3O3bSQR4bZAdhAzrJV
zwjvUdDJIKA5eVoYsuH0br1zK/r6UgeY2zfqqZBBM/lg08nJiSfa6Hnym42FXg+xRU1IqhBLg/bD
tnuO7iO9RfUy9vmEPaIUXVmLUzGgHb+qXxCh01cWzsl+QO21Wu9sSZdbO6JkVw+70SHmytPnhzC0
5W8UJSFhyEDHVG2RGcCp5xptHxQyiT0UWgsC0oysAxredK/q0Y6o1BB00SagvX5Sl2M50WxZ/y+L
1xh7n7xc2aFOtDR8MhYk0K7r/snJkHiKtKWV1o1gR9JesB/adOFzt9D71dXDnJVYZezlFCP+OrWB
XoL1I/BKmCjOggEXoXrw0cWuz77f8+SfpiOmjAqS1O77D8BXnchpvHTTXOIVcJ9HpR2IM+oA+VKt
x0Ax8fRkLosj1vl7oH2lj5+cpb7xrV+DVWjPBtyoTWHoDBud/BGyFAjQnFpFcx1q1Qn/cUnS6rVI
dIQYcf22yPMrYiVd4kcR6suXBoeFxk8aurn1TEeZ0B3ooVvRk6ZgLtUfyvHxIPI2/YFSLgWKmAId
KE2NwRZI8fkwnty5qb9SqXEx0NFs0G8eIMU5PwsTfqKaUnp93hyWDJFKNdsoaqksTlHXLW8Zbto/
Q9fRSgkDrK0YnZLIaJ+XIWaoDBr9zkQZv41MxuoBGQgYslwUkRRXt3q6U51C4NTmtczdH6qdGbbt
Vxl6nkyjYnpWDeFj6bOVDQ0nC3tqvHM+54QY0b+LfAHkYXGmR8iQ9V0bp9lGs6DQ04p5SnM+XvA3
Z6MzNwzVhg9HB5kdzs2AchbAnVpBKBita4hW6KmHp7hp+s7nIM0YVC1NXcmoKkuj5+8ZTzWy5Yxa
Oh2Em043J0LxM5jpKmiSCSoPOhRSu5t6ZMvBdFx67632tf642v7wuN8GBLwPo11dsqoJX9QDeJ1n
pMfRvXqlwRIANwkIqQsS7aUGt/JP1ekmSb8xOs97qrC+a1lQfeR4bP7diyXY0Ja4rpptSoxoH7l0
NPKS5L7TMIBMfFBcBsC8XYa373OqQTZ2hFrnvXdQevBv3ELTIcRcxWNgFT4T8F6vJkHAra3P/1al
nJTXbz2DekYnoC6Dq+MQs6InkOtFHzcvrQFjr5kR5TS1Wb8kAVbkKtBedd/2n3NYklIPV9dkONqY
aNa2MILP9jBQne4IIJNE2c44LnFyWloz+BQaWESO28WmMpsR4Kd0dDZxvByaGk0CcYXYq/Xaw8it
G6e8KHpOTGHBQLuIjkEfTPc+DUrU3zF1lvSKLYWM2iIHK7PHbtnE3Isbq2mzYxEhuM2pjREISbsR
rbsRrUU0b0BDVw9IWagpgRsr4PHkMQXuWxxfKE3LYjv/satmfs7C6ZngmpdVyNaTBlzV4zMAByLS
RkbUJDI/uzS6nrSO3tXam0/tjpTp0Okuuih+mJpPZ8Xxim0+onfzcmHvI86LT7CRBSQyjRBWv8vJ
0OL/d4285pczN8VRvdIDnQ5OntGBVa8HghN3PbTMLT26+ar+2MZW7khZ/Hz1Fs85xsw2kzw/VbF9
GpYzEZHgpY3A9A9L2KQ7VTb3rbaLCucA2huuljmLXQRe9pwGRD3N1oM3MPbgxJvVlx7Pmzodq2n3
94N6b4SOAJq7eVbvl3JS0FaLdme2nLuynhFL7Q/pvrWZBGyi3sXWH0A7XV/nyfhnatP/woK0trUi
4qd8db3evItKt7kr6jq6kuzBeaavbBziVrxrrf4Hy5354rjpZ4P/bJNjm7sqQb5loaxP/kccdCK6
WO4CwFZaYk3H/yrNhYRuhhi7KLQg7FIkvq7F6VBxlS6he9TdHOA3ruw7K7Ta+wxzyA4oUUQ8k96T
sSic3YKs9RL3GcG7KVmoa+NDaA0HdjN1N2zlf/pg+JjrLN07VhgArO3uBVFeL94S+8dRJ2OAEOA7
YRjuO0Ee58TOrdsIjuXbyKJrcKWn/HmUWR4LIz3+qe4ZOeJDUTVFmGBl9TFMOdLoGWigSE0DOYbS
FQnC6KbY2tpZRUiX772zZWorU/Bbn4P4mG2iX3JkDPKu8XrSVmwB39X16i9ocJQ/traYWwUsWv9O
B9IQM1m1H2uQ2AwUrHfLi/BZCO/Q+Zb1kNVXqA8bGO4JxTHJat1msKr+uj7VYVJujLPwOXGtCgDT
zUO+Vznp1XGDq3lrOGjeHe0YELE0ED1LCw6BTydHhaQE0PRObRq760tXZqbAssXxjVV37+XJR9ah
jTxakHhOChqJoJWeuspxcWrrxddm7TpBa3iG//C7UcYHmWqOneHsTcN2FaGSk7AQ74sIjzED6icC
3apDonMeYrRKldJN0VaZzExL4BlST5NK2/WEe93PA+hx8OZATJW4OPxcG1ZNQ5QIzJ+HcBoA6Nii
fEbaVt7TMzyrV4t8KxFcbSIsL6Uz/I3Ygzublp882VVelW1qYzL5cVymlRVZKPkQOVC28GsQaqIe
Qh/rODFWzv77PXrSKekUeEMG3yl3PQKxU0uPYL+ew2rBVHF0kGrWBuipMv1Ujr6xztxt64HvLhAK
3Yp8wdGApPitQPyRuNHjZDysuyg6kWNqptP9MvVM3es8u08TgPN8THfG3PmHYlnyOwe139ki8Vn5
aJFFkM8IYB7aiVyb50SLjwRkMym1A/8hsBBgRoHgwpR+1iKDPxI4oX1nLw7LtN7SBJB610hoy85J
CYDjyviyQ7JI1FWE9OeS9a27L8OJHFrpGTZKmcHtZj1u5xTZb2EGd6bBAc1ugpbM1lTfSzwqrTED
XZJ8Vi72NckrY59VUDPoTZuPiH/BEgJr3MzMZj/iIn/Mvemo7qsynk2UyFJdp4ecFJB5sF3ChUm0
8dVyc/0pFvSeuJQXI/0kkNLbRbMLht76UoJqRFyHvsaEV1nCgo82S3ujPT4mHpYTBeQOAoy6iXbN
WpzP6z3Kl9FvVKUfEkN9cWeysOspJzmbXuzgxPHvZOpQgaYHcikexJAQE6Tk+U2GqawY7ye/CW4M
8st7QLX3gD/LR+3/EXYmS3IjWZb9lZRcN6QxQ1HSVQubZ5/pdG4gHCIwzzO+vo+qsSoimSURi4CY
ORnudBigePrevefS8N7+8UobOwT0NgSru6zFN5nT+n1NCHhl6fvJJVtUibpqEx3vfYHKMplB70bO
RfQenEvfck8zu6ZHB10aExnnOfHL7pGWcPcYQLM6Zqx1K49iTyk6POBdB/Q23rYou+le7NHQBCO8
+DExLzoRvY7zA3wcT5yxDx57q3zVktphQ5/Ph1JfPgM2qHc1Qi0SdItwKwKWFM0AQqFMYUGbI4zz
IadUebELMxzxZPbd/CV5D8dYe8LYnO+jSp9vlgFtGAvBNw/b6wqBMxcrTg38kixnAxbmOXrU6/QH
DyqECs7svIJcH9c0fzMY2przOq6sr25ZvKmhvKOLbs9aGey7umWlhC9+yJki7e4dHmTozG4y/wBv
c/owYvuldasqJVcVfUod0xhE/54WC3lKxqRtoRxOZ6DVcH2W9iEPv9CMafZqouCbL/jFoKOZ7DtU
e9cjMaazB6ZqzWBdG+oVcly5Pc8mcoD659Ym9MLfC5HnDyVGP3c0CDjE4IVn2h7ju0lEcIv6TbjL
e9+5dqARniob2iQM4E/35SQOSTiRNgp1UY81ogGGVvWhFgQUoli1+N+j8UxsSb5OZYbByPaKLOX5
ubI0ZiVyAmkwGT91nEPCZNiNM4TI9r7bpvhh/O4cjzXyhsGjlb7AaOICSPYjtEd0oMQqRzLQno1V
pJEH3TePYax9CKm4KRiM7bwlrA5pkrOzHpfhrLZg9bcKDNnalysx647zoqXIVozG9sk9qclyXkzm
lW7frM0Mw0xbLj1m3wzPsejG9sqouYVSVNA6sI7qjfoyu0FjVw9A/jzZ91Aje8PQkN9iE1Zfiq36
aVowOE2kRxy7AEqE65yLAvakW6GcHaUC8I+DCahsxegt39u2lPNArTiqll0OFmzX1qO1DgmVWCEN
I78sqIIHyrL+EnX5jrG4QTap6WycgMRQXTbAUpk/0YFTRbgKSmBYCDklEWt3VxvbBiKoWXzR3Xg8
3J/W5PZgzg0enEiHdMg+eaN+OjE5aA3UXaVaRJqD6k1hDAqTYJ+6mw1YoOVr2ddjyPklsVn5Qn8a
I5okXBvuYlPuh0BcfSJG2WPg0Bos3f1vLI0NBgIHjImZ3XktSpZZdXHR2pJkYYSNxCbNa1bp7Mme
xDPdCu1V1paUpKtKMmyIE63op/K7a8NUPahX9YLwyB73XWo0d2+PMvh0kDtga9ef79hXivKEor+a
P5spmjJaHjsQg8ZjCOFixf85f48wYt779Hwo9RS9VEuv7UjCXGENXzSL+5eZzksYDpTT0wXzw/TU
hUaAtXrhmi9laDZxSOqU+YLMOwXjYCZNpiNcFDifQ7ifpBfUw9NyZFWgXJqDfCV5Eyed4n3IWu12
rzYm2osTPouhI+hTifHUwYBPv4OHhRum1d1TrxmgAGY3+qibCjFA7f8Umedt1DzkmT5v9CLwtrSK
j2iGYfT1wA+AA2RsXTQCT+SXPD/umTfIYZw2WcNjmXNzoMCNjyCHoI/QZq8ikpPpY11V5z1ygB/c
L69Yc2cJKi42y6S7pLBCMaBVBWbBp7V9JdVZBnhR5Dcn1x1+v/fCDM32d9kFWo2+Ank6k2rRJ785
RWOuuk7YN1yQ9s0KKmLbJmIRlcnRs7NvqdEl6D7HgK3/+M2ADPxcEJESrrDizEhk6R8XNVkMRrzA
uCkR3Bs9fiT1mLS04achmBEa/CvL/8mfCgYeL0Cg1qp7SzAq1RjS2r1iws2u69OeK0p6sazY4INj
hGZDsVezcuotoJbqjtGom+7fIZVxT0PN0EbgUWbvYopHQwO/qNQ7HWflCOPxLZLde50clDs7JW+Q
Bk6CkLVmmF9ry5OExFSQCqf2CVKjOy8Wqig11Z9p29+ShfJthABcluJBzU/cBslp7CYIIeRMJfaG
54LN19nohLmvfdtc8eV4k1Cup7uEjN917huvVu0E187q81fCFQGP++PzAC8NtwkzfCXjWthmkRq0
PLZJR3HZ5tMh0OfkFqb2s1oOTYGrgi4JuBtZ4/SaTmYpebubgA36ldTAnnvuidrP20WVa5wzHDpn
ugSYVdTZw6N0MGWMks+mgQXCgIJamWeh1dUKyWAjo+2Y9Jfj16klEJ7b5VG1iFvAwLgyAdDU2jad
nBKrQVOfYmOgriaegYCkAVSgaK3nKcxGpF/D1Ytw+ga2ial6zDGw3FWmfjk9EBWghYb3aAYIJ3pC
3U9xUkILH7Kb7sHvaUxrYQY9lRtN+11D+EUMnPPtvmJ0UJLkp57uur4KL+w3D3Noh8fRYRCmUjRI
FR/uCq5UqlQ4w/Y9fjnQvvfM9t+axrsie+6fQrHob7X/KaCPdLx//kR9B/t7W3cYs4Nadw1AnWei
kaNN43nuRq29KuB7qMazagS5+FZXw/hRmlm082O3PS16CIcEXN9ao+n/DPkIFEpeeBv11p9IZ2dk
XnMuEwDW8rNU20a4JPM+pyi6ZusK/+wHeuH4WKHB2TqBlb/oywJGxzcJ8HDERg0aMAIfUVBjN64K
uE2Q4deudGY3iz0dFePMWHRAPmnz2k8uVI2JIV4smvelNqzrTBWEFPTmoAPZQ1KeVuqtOmg28L0E
MYSZzfPRA3e1j2ox78DwgtCo53xVVkbyw2U7GM7d+KGTfsQU46GYiZGeZKE6yIPnJtPJrIb3WBaw
SxEFlwH/hvM/hinln7K9mFklosa4KrInhhdfVbvPWDoJbvcvNAndQ6GP3iFmTLgrSnK/mxlnSQxO
1rMqnjNgSZTDyK28h9hgj7v4bINVb123J6I71XOvS+lxujPcz67mKQHlYxV+0Gf13ZUb6bHMX4H1
h7LyPZ/AldWQs3dmjCCfUNDQdu1bST9j19Kxlkrmah032qWkP/6j78uXKfKBjFUx9H+biJvchEMV
4zmIg6K6dVFIS8sS7sU3zeAZAuYzyVH5d2Mp3+PNfZZPaAyOzPLDRzr/hHLPupmxO68qmfu26M6w
BpPzJQnneqOm9ELDPt9Z4XPXcuFlxvIVU2G1mSJBUOuUmZv7I9k04mCrJpPpQEJFH6PrknNKf7am
B+ixq4YknnUtHXXkg+fHTr0Np3croks8y/UpA4CMBbbX9qGdjJjHmqOy/qb4fFd17i83bam2ZCB/
5CUuUdKCviwon+Muftb74QFgjYnMj8LDZWwrQ6jCa94ybSRxu92pYIXBSkklD3NgUz7wfmYlxjnq
k+rg2eV5cEPzaNf4YCX1q86APJHKYp6ceVm5rm39nibNk9LIwgmBa1l4/rHwXFBemak/YMwmZw4b
acpae1BRL0UD8LyLCn2HvNhYWQSirgylHSC5vdqXXkgmYlXzuJ+XbdMO7m6MrY2qk2ubBjXIcgf1
Ep0ycLhvPrSNlavlNdOdnsokRIIFsAquWOjMZOWltP4dvu7QxXQbo3kaW0g6rZNA0AGfvSHrqjta
VOpJmqINyWkGlw6tdl/Ln3xLI7XLEox+9YiURo+sO1Nqq6dhIPZdvp2DICUAjGKH1kPTHJukLDdO
7CKQF69NnNFFNNDkyeRWrRfoJqogYmDiRd9cAj2qABhw39ExV25hhyihdYn3XzpBLTson8kBRTsf
Arg0CGF7zyimD3pA/wghWPjuRlSSktEZtnBHi5nMrMkFUwo3NjmktoOfB2Kkth7K3uA5xZ65iruj
vPrLJGXqM1vGLdMawupCjPFJOPo7SMrdbtaqH6Nh34KB5CN4GliBAsiXK8MjG6bwMCXkw0Tp1UNp
a16athOb+6zxDlzEYZUh556KEwibeWd71bM22jH/oiWh9xx163Qm78PlH7yxMYZsh3pauAtRjfiE
ym7ujxvPKKo30QSXwmFe5GYLVAoJbMVsHq3sJdU+orzcJYvtvQIXmo7BhAiut7kGDGESs5vINmTy
0vSedcS/tW+lvlfYASjL0oo2tc7+gAYO+VCIeq4R3t1TGOafFW5oKvgbjVeQhSplIfXs0A2YWMhY
hi56A0FkoOi405Azr0t3he9PjyjSkO+Nb4Fjy1lbXz9gOcm/pOAv1Ig2spN5p0iGOgMxYGbI8l2/
ohVvxrhLjKpf+y7fX3JxsLqtFrJQ/AI6mZpPt3UznPLMlhuYqTmVQ5Xsinqht1/mSHjRSbvIvR5p
Z2cXdllfFXEJ3ai9cuOGWrSwRuIkx29Rku+XJRHXBlDMeSi5hGZ97J/tGuYRNMDg0MbkVQ5ZGKzU
XeZEobXunLha6aX7ji/Q/UEpd9S05SuTetQWBJQfm9oS20ICpLU03TjNcq0cnbAgMZnHCJHyuvby
3wZ7MN8Qn2BXaZiIDiExcm6TUTxKgXpesMRjyP9yVzIOPRspsiMe2m663oeeaET7bTD5mzYPolMR
z/0aMcVOrZ55Zn7zluhWjq3zClOt2HcAmzfqbdKPYG3BD606wfzFTwTnQ2JJ1MgT/2YI3NxmM+fE
yd6cGCCWTWgDg4m6Mw1F0oFIdH0KrfxcjBpSEvkurrqSX5iUStB1lqnLeEGJcRHBeHNLD+GX77zM
Vqg/KVtaqrHbjZMl/64h/R4AepD8flWRtOB2lyuzc2zl3Boi69s39aqd7OUxWli7bG/uV1rRaevY
/Z5YS7h33bkiJUvO7OeChHdVyDJTV9FVHQifA/A2wt9Q22/NtCVN2TZppLTeuA3Tzjv4RrK8IJB9
tqJxuo1mhkclt08ew/FrpQuDwkjO8iYc94d7TDPzjbhccbWieCM1b2NOEOUDLpV9RB9nTCLCpOSF
i3yyosVGAKzmYESQc5aiJRguHPr0jJYAp7fpXDzdfwgxtjyGyVIzYYOtnzjQRdRVmpB1sWUv/1aT
J3DKMjTC5BC3V0+3XrknGZt04zcS/oznKkLrj1zWJS4ZDAB8x5jPYGp0/Q3EQb9V2gX4JeHO6opx
E5eVuAbUzxCQhuTska+VtAzC1XOh0oKTswB9DUdM1B6BY+sisx4teOife++sRyPcCWAqpyCuv+WS
kjiitnSGE3O5AQrfTXgj+1zLNLm6F23j0abd3SWLTdPyYBySY9pCxpYvQr1kbDKPj9RxNhW0TYJi
793SCd52V/u3ElfhRosmiu2KEd8Zpx0DBjYEq1ZRizRR07Jcpk2ZkdmjXEjQxzrAN+ICkFTGHuNV
UhrBumHGoPp/mpHnJ9vVo5Wn6cub0WaEQmpXvX8Q7lCearoct3JGeg8kY52YxfimXqE4QyIzASRK
DSO+jM30dNfJaImeX4o8wmCji+RB04p92FkD62uRPsg5j75Iks/sufUuwwS0HrQcVWW1aZxi/C7K
iOCPQLLQ24kbTkxPyYJ5KbBCd02bLt3H9Ry8AAfY3keVAYrzYbimtdF/sJRqe8Y4GexfcWOVRdU9
FtUB8gZjyzA8qhK21WkUBTzr9/Hsn8H+mkwMGVNZBY1BCkeNsrbBITAS9q58qBNwU+oX884Mg4r9
Mpid1D8bj2ZKAS/z4HSImehU/KFj2w7gr+pJMu29+IXGYbq1S0xVfVe9EONt/a7R++K/ggi1jAGz
ltqPGinjK1PY1UcVedlWwC4+qiY/Dx9IJg4EHK+jFLWd+sklYniTq8kMS8DEljd8DNzw0yTpYFCS
m3UDHnYEK3NsXTKItNo0VhUSKoUwm2WEmGW7LdoBc9POTbCphgJ5e+893yuWErCcRk5IihT5KsRH
n/Ath2aO4VTSlVx6wAw8UONVnLO78nAOvszUkZR0y1c6Qw6eIhI9ZNP1EvhevGq1fD7V0vIva4KT
3s5fncrFPUe6hWoNjJ3XPmQtG56htaHOy0pYJGVxg1G8gQhGL9qJzbPmLRWCTNTYCQmM3IvLS+fa
zUPBSGxDEO6yrQc6aGX14Thol3LTsDdx12WPTvuKUROsR93OuMEYSvhm86Yxdts3JOGkYkACPhQX
b9aDU0QK2sq0RcOVAWRcGTYKkbX3t8nynJBp8nhHVxShv+2DBGFRa2x7Cb+Xy0I0lBSxs/iIZ9Ei
qjXGjTbkIXrv5kxnQrtmRd89lx5KOncIL/hP9P2wzD9oqegZlgE5FbqbJmTBl3ZFfppSK3gYm+Yk
rDWzpjxdIfBs+878Wsf1p14SsOphPLeO4b3UQYVa2T2Mc8UwXo7pMyPbBzgK16011JdUNNWZianY
EW+gbztoPMgTpvYS9GO3HqQd1YALDa5rY8xF8m64xief8dP3fvKRcIAPLDLnEssuTigPYiaxUSvM
TRmhoa1Eaz80ET91ScMvUInc/X21w2zf7esRcgFtiExSGJNnCoC8b/VDjj4BTznNXS+PrTc7oPuB
YvwySPqeV9FoVFeeZ70vXvEUiKyGfC77GJgt6ajnFQQD6RALG905xZ52S4032hjeowJNjDoWlTan
Hpq0pt3TTUROp8bkeg71eijWZLSk+1RqUpLfPJziu2nAEnz/EW5MpNa0FLRQZaLwUNj9IQ2azwow
NtAQhsZaTNtqtGpEmgNQMrdC+iYZdXUc6XCVrAP6wOZJg0271ap2RgMEdPfOqyozZOp1dsZa3x/C
BiCJbzfvyNGR1GG8B7nZ02moRx5atp0eWsf/FPb5b8p2ZpgWyQyidGhA+bT4Q0SkkflcB0QrexoK
dSZVPVBRdHDCIU0jqNLimhni3dTcb0pd2eRiV6P+qxHDHWsmIbSaHf9BrROoZbsNCrWcyUpB+xjN
CGtp8WrZJFEnNcNpuXlcEGfcuYqZG1b02+BFdRruC/Qjygo7jjJyLkdQ1HTdV1h9JP+Rdn/HHaE6
YeSAhTW3JqaQcgsqD4YWrV3uxU+B7a2ya9ga3ldP4wnapw0yQDztKxNHqrXKQhYu3YQHW0fW/Lnp
jPeFf12hYUQzdrholuu9Fe05InzmEsl/Ms6ZlwuJybG/6chN2cxIQ6rZeuuQiMOr2dRMcq3+osfG
vsbp0yFNNGPGXK2/jqgWp/mz4UzW6p//+L//9f++T/8R/lZC75vDsvhH0QPyi4uu/c9/Gqb9z39U
968ff/znP/E2oZhwLN1zdM+2DdcV/Pn3r89xEcq//n+0CMNMMQB3y9tmPqnzl2FePEau+dj31W81
zdfnNqjyQ25RGkf1ANaKyvnccgEfhTfAxmAoSyKOe40tVIOR0w5AvujA3RZ5OOtG7N1f2vmC8UE5
t53E+UQkTrA3HQk88wbrPSqmg0nbQ8/DEWJ0WD8GFDhkvFHK5+bTMtO0TRMDzp4kI5sjV6KVk0XU
4wjZWw4OSlVluH3NDhKTC9NWE8nuMtVULiWrX0DwBlofHFdu+b1sLBtigDBIKy72fiD5nrJ7FGgo
0WMZL+oklfMUO/3vqRvRTkklvnq2QNCNMVRePHuPGcDPp3E8C1AVoD+yZzXBa1HM3NKyPHmCbDFm
cuONHSDMXLXTmPtgx9wRtFJpZPcZYzVH16iuNOyl6GpVoRrrbEONxEW6JqGJbTigp2CJ+rDEbRwM
WNFOx3ZDDv3VQRii3UJ0eEZbYO7w1/YnaFvZYSIad5UlDWp96d/BN1mtyhBJhE7M9wvFudooRYO7
d0Z8BrkP+ReDAvvlzC930VI/NJU/fR6K7RQjvCvNuPhE+R8+B+lbM2xbrT0HBGs/4ENzXlpwCH9z
fdr+L5enb9m64emu6wjX1S3H/dfLU0CkJL0WkfA4dt+5OoMX2279Y+B43mqOa+2FOq97yb3NhEao
WY9EIqPSprOBUc0CmRGIvS10mltl2z6hqG2eaFWgiTa9I1bA/LkpY2PnIn+kVbKQfyxwLinSAEEH
5f2UIwoQG2Y3q8pw2nejdfeqdAPVkh985iCQRacMpk4hTk5VFIeyBAxL4NFyEkno0gLCETewp5Jd
BXeC1+VrxXS8w4prfyyRXwXLllLrR4oz+PGvb3B5fv58e8vzRw2nc4sjwnR0/V/Pn4nAUgM04gLA
oohZAnzVM840unWzw0Di+1//NFOuFv/243zdN23f0S3Tkh/nn1YTdxlNBo24Au8DK5pG3+O5ktl8
NqEhlr08jDPtIc19ZQ7G49oNJWk725dYgHbt5p7VBIoGOFxSXdIy/w38WXJQ8yC4oK/LCC9JvTNR
9jsiWlZzxEK+5PH82Jhhu81qomD/+rfyzH/7rbhYIFsgQrEMmmlyDf3Tb7VAa17a3ArWIMPskxIu
ERQyn9UrgeBh4zrALpUBSWQb0xf+Yzag5BZT1GzgQQU3ih1wrFHVod/kbWkQYZVnMED/NxC9T1Lo
qq5qrdnOE1XAH8T8yTZ/R6XTnrWsaHAwFPYali0+Kc3wQUvzIEP9TBqqpR3vgxCr3BuyDh0160xk
8AIcxH1zEM3IthR+dM3PVnaIuFO1yNUhDb+WSkbj++9QvbM1+NBkf4/NGuuYvstUH0L3GyOFVN/X
RRaTufc9SpkwNI5W75jTGbBfpKxHwJ5dGykpoUqm34cIjGjI12f1Vr2a27+54h3jl0/LMUzImb6h
U3m6Hh/Zv35atsYsqm6dFFZtfJq0lBLI4xRQpNGPY7fTNn5xRpf2bdHFdJ5DK7o6bfQZy4J/MyXg
Iqkf1CKsDoyt1/aQi4vAX7EXE896lValDhhXo4e5tpId3gN2vwrkM0f5uVoqbKmkoubnMjDTPbwK
E16BlMG4ljlADYQANXvmSSK+v1TR6G8iL+jJJTHCbVPaDIfp9qwJ6CjiUd+qMlARZOHlDZeIU6vL
6T8XSkxXZfaAxLB7+OvL3v71ZuZEGpZreKbPZs/TvV/W3o4Jt6OHZbadu+BZG3DB1xiBMd7zKm77
3zIjrPfqS+oPHZ/cYGakbOrHxTj/cWgBbx5TJ8BJL3d4wLeOqlPbR8FNsR/Vwcm7rdDjDAe3sE9Y
MrQrdGdr3xpMiw2HGD6n2rVBkIGgLxp75RT+fEox4x9FbwRr5ejog9DZ1m3WbtltHiFE608ITsTG
7RL/Ka0Ke2OwtXkuevRvo9cNzyN0/I2x0Pz/m3Mn19U/L4Tc75btCcvh3FFb2b8sGekE+jgegLBl
gYtnc/DrJye0xpUv9Z9guo9TMsP+q/HCqr17zBhrNsfkXCxNe7GvI8EAJCXG39ol+Ow5Sb1zsgg0
EO8E2bVraA+EAiHQwEfdZZQZiGBW9JRpX0gco9mXyabqq2CbTD2tFpMFRQ+ml0j2+5c5o9tG2Cyw
2s/aILrTiGiP+sQNLqEfNhQu5dNfnw/xa5mp6kxPt03PFyabBLnE/mkJTemodrZBWM69AeTiklnn
tZZegiihtJajjNpm/BJBzUZyHtWPdjsHKApBxS5ZcYLs/RTLjWW67Gmc+HCTZTnk2N54KBvDJr0I
DjTxsck6rkX8YC5Wf3U0DysbPfsoa8JPSzzla6bodC3kK3JvXdoTLRo/KT+xAaoQC31cyHd6RP+L
LKjS/b3ZtsxZqxiVDxbnIcOnPJddvYv6IN61SbUN5wJnY8eAyc2fhtjTn1tUeIFpuDeSzjaZhjUi
DJ7Jt6qurYho4UDXJvzL2UVJSM6Jn7/OVeGsi46ulNzBOSYZVJU7aJu6HIIzD0P6aBifRFlfFV4k
CLRvEOSmY0q+6kr1+7Ux76Fb5U+ThciSgJDgoKrNZixkPIVbksu28YzgS1yH4gaITWz++vP99zrN
MXXHlaAd03bomf7y+WozBZkVEWzGrtV3T/jG6yvq6OAQLC08269KZaIOMfhQGDVY/LjUBqRq3mmJ
m/gUEQKxyjJteuACl6gex9paJGYexoWun9bCjg0bYlB7B+tMhlfjpkFFRwhLnE0wXRWRr+vKnAGK
f0y1dtpOgau/+Q0C1sQYCeUBnb6NhTatueaWc74snzyukhtZZrfK4KMpsFjzOcwfHTDyjcXGl3sm
TLZRGBkXJ3xvlzJ87BnP/83Nca9if1ktWC9cX0cX6WLo/eXslV1U4vyiWXq/Oxg8frmLd1Lu0rIx
Ec1YFfRhewRPmSS+TukxXmoHdyrEmHRjj1p/6t2C655gH73LVjANsm0QuhmgDL16nyaKhBGl8WnR
euk+na7qYJTwFTQDbhaumJUAY7VSSJUuj09uJdz3hEnttiTl2IhQr98hU1NpPd23r6Gmxe/OslgY
T5kHsuEpP2BR5Zy2D4vHO//MuCC3xtDqU9j93KDpNGWGWviXtE7fXAKA93/IAGKb7AKrzsDJR+tO
hGcLiJC1ccmTGArnrFDkeRKV5wBGqBZ5aEdAXtXbPl3ImLUs76YOizWhRKmklzvVXAFfBHT11An6
SP1C9/6rKpWUdSDzwjetDx60LG9J3+qj1zRpCT4hZkC1qhfD8Og+51vSEw8Zg4+IJ9lvlsCDRujh
TVSeuwr0AuEz+apvLkmC5JkGyaoYMRqu/WnmY+i77/fJPlVxs1bTmTmplsswWedWiPwL4LNwjVne
3xlBZ0CgRzNHDC6JjFUx3vuBU/JK33S8OaP9AyaedlgwdOx8Da7RpAf6qm8n7Rv0u00ea/kNRe20
6d3+q8UW9wl78/Lget6ysirXOPT37OASGriGL3SvB9puKr23cbTcT/d+rJGZ8wtR3j+dVFFvHDXT
YSMK6fXYkYC+DbGTbyJ3elCtUzW851m4rXErYw4zi7vSvDFxgGgTktQwix8Mm0kVC0i293LzMYYd
x0O9DWhkjUxXlEe09gmE1tB6X9h4/jCTKX/NwrLchlxgqzLvlhv/yM9ZbWSwSMbsrH5AEA9kzuWi
RBo8pecKs5Wo2fR1FcTNzA6xN1eSzMPjETKPdRZx8gn4u3XLLEpc2WBW7/gQPldxaZ/9BRuhpy3k
KxAgBwq7rU7Y8/ujlsRMbGw//kDv/MXDLm9FQkMkgEhkNqdoh3pO+8Sia6/nsP7U5ugGKi9jbM+O
/1wEaE3sXoe+xAA4LviyS/ttT68kONbkuWOTQR7P8vEZRj92PkpKQAXdxegRzNqPeUNqGhmoxu6n
q9Ceftwr9b5fPkDLDN+8cdWT3vitBYa/7ex6OC8ob1CgiiHYVQ3ywckDhUrmoDRoIoJUb4VN2Mgw
x8W+ifOTErKkU/TuGUsPDLwiD0xHT343qYvJuygxiJ4KKogWLmE0R+VtJoONwnAdDVV9VixTrf/v
V+prXgKJ7uemJB9gHMdVtMXc2+6AZvTP9z9xQFYdAsnVypfIPNwFaxjDkmeRDgUIGMIrkKTKZIU/
auK2W7A6q7sVHcc5FT3q5jr/bjbBU0c7rQkccdKACDjIagl0kvyM3IuwmMpXTY0XQEt1UiR004HM
t7R7Jf0JaklQsiwKM45rOKRoJ70ivd5PROc4z9XksLkYSsIELCl2gOO1sr6EAaScPmpOllN5gK36
sV4r0Ugaa3QSnFLfq3F2Qk4qfYtI3wuT/v5dbEDJW698+niHIJ/2jSwB7unqyEC/Cy5JJx/yrVJC
KxkMipnip+yDbBUWTWzP57EvSIDXpmud99c2gBqHk824eekcsiISe1sjushHQz+SLZBxn6QCevXM
BVnHIc/eOBQntdZbIxAW2XR1RYXWzAYvpvQr5Th9Vsibvykjft1y+ODZKB8cx0ZfoFNN/GuZmAjA
nK4g0eFeRrQwwVRXLpWoGfVKHYqZv5Jo/bwyYdmrBuofzzQLZuTKoyO9VZCUkWDHDS2XB19m0i8A
kwgujQguT8NdEKcM+h3XOt2XPWvpntWQGXrgJm9t7+obLFtkYZ87JugUWzDjooWBXzAT8zC46SfW
XucsqhGCmkifjCmuKR/gFDgYVdfQZL11yYr31LuwoFzUD+rd7Br5w9+cul8rbMd0DdOnDNNtixri
1x1HlkmCdyBGrkcba1gjjQNdikij7310UML95iEqPIt+xmPUI7JrRgxhPqGXGd3SY1RwYnTHHg/+
HMdngsR+cyqxNbyYOLXSQVBIr3frpwm59lMoMJpUUOJmnrOZm3Sv7jhiM8DK7jhbMG3D2Yvzu2Kd
XoO9+zUhHuurfrCN2DlhxOhXAkvTnuRC2111UwWCZ873BR/JJTMd72+2Zobzv5wpigIdAJBhO5Yh
fml5u6R6uppNXM5PzbjGj837r2EGWwzxsP2gDkiHnAfLNz/jV0dwqH9Eg1GSBpN6LsKn+AXmM7uF
Vu7iBAnFiQ9u2NSx3RRR8ZEIe96xOYkYh3qgnav+KTI6gptqLAQFDNM+sw9KDJsEtruDZ85ooejg
O9vj2ncG/Hp10z40PWA8Vyuf2NJW68Dy2icz88U+Sn0b5ediXHFdRjdTIzfCbT2yKPEOKBUxGJJ1
z0DjWUVmERN0Ytg/P0IydDZDPtondWgjxz6hGv4SOPV8zNtqWmvIkVbF1Fl7iwaEUkH4C4NcKPgF
sZT+91Fvxps5NtVjUyX1KnR/3O+deCIYxBr658azDyWgt104ZeJUUmCQ8EM6JvNZXFMX4E7GZqmg
F9ycWKTrXgIx1GMxTPUzLRPEzTPNrbmLuQikmmmkTxBAPF3/0SxIyb66/9jS67yLIrbcr824Hd+7
LgVcoLv9LhFe+ibQYouAAjjQYmj/hZmfXb1Iz8JnB+aTCrNhH18d79KoJkM1pE5hyFYq7qAIGTi2
yNJCETBpJsie3KpfQCmlB7dx60MVifRQWAwjIzHCfDdhyAUm2atjz7MsrwL69z7PpE3cktCnjfso
Ziv4x9OraIN1Whnmjd/VWWcQDHZqH6jneFL65Nn3Sbls8COffBnxrYUw34sxJWnGE58jx9yJho2s
4BvSWqOUUW9ru/rx1+uL+2snnvXFchzaup7h29w7v3SD5nqeh3nwWV90VNO913cX1yugyEKEI6AA
nXkTFtshIgpFvY28Sl9PFox1tC5y81KhKGvBwl8mHcHmgmILpkyPBaOxsN94QAxEGvbr0sDa4VQl
hF29Wrs+I6VyLvTDJPUSI7OYm862l5AIJod5fASisnakPrNDpItffnnz08a9ppKX3jZY7e+QpMmB
3Dh702erq6eDFmwLnW+sLu8BtO1GE6TrhB7cW79armoePnruuXbmHhaL2Rz1Jv+kHhcjHVN4L9ab
uUyubLyKSzpp4t04xQNbBZOkmi6AHVU20gnKEPujRoGy6rQqIuhneewQc/zNkqYei3/eP3oeoEIh
TMe2HEHb/ZfPRuQN09bagAJS4Zo41D2TPNnUGOw3lAMIzuvCPbX/n7HzWo4cybLtr4zVO3qghdn0
PCC0YDAoU7zASCYT0gGHFl9/FxDVU1NZ16rHrIqWSZVkAHA/fs7ea7M7rAIU8y99VkQrsCLOl1xl
X4S0kslSOyXzmzZpNAzTj0Jnm1uSrA0caqtEbG6KKJqNp5sz2LFHbxWSk8q1V90Ox3AX0ZQSAWet
W0pGg1kvrJz49150G+r1LSxAkQ4tzCzk8ceNkHFLEb8js1Hfo4E1XurBvgfI4a2l9NAZuaN9GaH4
uOskoG3QqDO6K+FkvHwkEJS6oQfgxCQVs+kYb7s59QU6GiPHIVh/LgPeZEk3nDvkeIeAhGQO9ES3
ff/7p0RbHoNfL4VheKo7jwtMTZ270/+r0WXEvQvS2Aw2KYkQvjeH0AZz9Kw7v3GM8B6nmn5Y3h9B
Nb5kaU0EJcjWbepVEEyQUR1GrK4nwwrS/WJN10LxM2Id34fhAAVERU63VDvV6FUrx06bdZJnaYhN
OlQ3I96PAGucbwuMaEuEc21+vxWvkkHvZhAa6IuC8pT129qqov/ZNao4uQaUVCOkD+il2Rqc1rSL
usp91SPsAgQktNoo1qHVe4TWKKdl75okZj6ytC5YVjd1AKIkVQz3UE6jsluERUzQmTy6X7uqJZVL
C4J1FMviaKIgJ0J87zVtp+1zmyBBuDVq96Oz+vHsIe422qxDqF26kHZnppBovuU4KdZQN5mMU7F9
Lh+kk9XfMB4LyyMZcnHrC7ZiTM+dhUXPs5t5BSdYLpAVAM5UMOFUhotJJ+YkIjxzi9SwtIUNXTEo
8GYFKpQ/zd4GswS4Zly9yZdV3OnTYtfUKYGkTVDDIjAZp9Sgod1Mt7emAUWduRgzZkGtXEu7RVjb
eveiydK7uhs3Ma2x+2hE0l12lBRkY/Ybrei3da32Nz464uwK1vWs4fbcbu9hrcBugfYs79BW1+2w
66o+uzIqDY9U5fJbRnbheZlTKF6Y0nQYOW7Ph1SCmLWvtyZNPRGOPg3jsBHYYe9Hx+mPSVnreLOZ
PehDS3NphqnXo/OoaH12MBWarXaUooiPa+UjK4YVNnw8ANVY8ONoFg29qt/Sz/5x8zarqjdt/v5B
0g3nlw6649qu6bCg6arrsHz9sqa1XYYzqWjGbRR0wHNQUwpkMqugmKJDHhlfdcWwDwFhDGgymDsr
kHpzlJPXpZeMzmqrWQSjWvPolfPhcNcZPGhUxfab/jMQ6ZoZpvkT6eZdBSzj+8Qt6k9derKKmWLp
5FgPNaXdRJ1jcljEHYP7ldYqHafdzRhTIxgqbABtCywIY1R/vN2rDP2G/bicBSXO91VaWR61oEh2
RZxl62V43KJHPNw06nXkgsyB3LotWsxbosbqEYSh9mjJBgkOAconzXDMEwAfhFNNdOqWMZKb2hfG
YOsovFOg+B/aOq6vGnI9p1G7nV0zMZCzQMXsMe9laXPFrcHgYUKoPufkqINF/WKpz0vWtDoQX65R
53FisNvnskV0nqh5e4mKON1MxHbMoatKItvdQnRXOkCeyB/N7dKF71LymJemxlLMqbl1WdYHBQLm
sZoLWSal4XGRBMtqzsGWZo4CS1DOTqN7JfBqI4nq3i9tuT9y1xqSSbecpkY2ot71bw9G09LVm/W9
VVaRDavDR3cGcVYcLX0iWDDx3cn86YVaiaRBZZpUtgWUEucL9DLlolfgCOjbbBJ9yNaRl9t3QfxW
M5h9zjERQMYnoSTtP5dwz0AmzWrMCVxZxlVd2DTrtiqgCJN0xcuIEG3REsaSvszt2tvd0Phxn7nb
bvCA/M4KMdVDb3H72S2bqXYbtFdNAcFjzqZtM8mvTl6fk1gTfpujVesXunKdGu4e8Q0vXY2lNWkM
WJ0JtaERwehZJEs96ekIpUq/xnUFLr1gt18GtyRwcvYMmvzQA714cI2G0ISpTX4kLJ6mZW+gzPht
A8R9wyaR+J0TmvsEGd7x1kUhfxq4nWHD3jTluy5l7qMQX8IARSjpvs9KlsGukEuANltUZQgfSUou
R0gWc/eGIq6DThAfmMDs4rC9WxTZbOnKHcjS2oaS18zDjiwezTNe/bsEQP2tr2LF1cFq1J05Rjy1
CRZZmpHNLuna4sRS+vsbDDPE7RHVPR9h6W1NAgz8Ehtd1uDokqreExcEj6c2ogeVjKeTM8YHEQ7J
yUI/vS7t4fG27JmDfj8VZnYkNdK4iKgwz3+/lBl/aWqYwFkMk7kIV9TmWf1zSdAKc5BkigLcTgzz
rDInRbTwU8WRvJWSQJM4TcJTIRg0V1Ma+F4edPfGgLUOHDNWq65q/HbWf9H9huvnFe5++evMporo
Tm+spg9OhqPfRWa8Xab9wlHyC8+HDy3s9+4EhJTieUqyeGsZ2XnKiRlyDKdjKR+3iM+aa5TY8Uba
dfMIwAfYIDO4f1Omau5f1nS4oJ6rcfRWCW+hX/HnV8I1uoZ4BFtub5c6QQ+wjdQPQyJC96D9bbTW
fvDmiMlFSxEOtLgdbejIpkM8I0fpEjRbOeoWaXG7wiOqb5ZKyC3JZVwqAsJY0+0Sele6pTjd/p1S
IUozclr3ZFqorD0lKO4KJsK35JA5PmQkK64gTqcpPHlRa328k43C7Er4HMF9NRYoZmjtbBdE2h8n
1uVPMqj3tQMMuqaSoAjj2EnHZ1jfzCMyI8YaUwIFwrIY4Dq+5PqbixV9CzJkQAWARz1tyavqsLv6
XeVNW5Fp+noJnY053t4VEw0oIWOOkI+3JzRUcArlrtNeXU8Dq2JRDRM4CepmhqQPzpx6mw2MAAYY
UjemGaq14oZ50ct1ydTobmEFtVO1X2QRBWy36w0rZE0ccxdxZ8TR04yr1TxPO4MRdH/XgXCIJqi6
V2Pfhki/+mPtjy1xpyXxN4Hb6SFQFM74qfml1MTO1lKcz9o2gCtNeChmygLNXdDXym7IZ9rBsuzJ
Wvu8rZUEM9CwRkzPqDDqEczf2qtVksJaXhqrTRWvlm5d5Xb5cVQYes7WIuRBw2HmGBC4UZI895NO
WEn/TlfxfaHwc9zIWFmzzhlYdL2T2aTtLYBFqzA3zktooqJIjCzILXl+xngVedSh61uS4ty5Xz5n
iVjsHdltbinBDmvAUSrhTnVjbMlWemZkeSky+bTMRjQPh2WJa3cvRLIewsS5LDAGqREPz+COiMpD
+fvST2povKWwexs9Qsf6eVhdJb04hPOOM5bKWwSrZntry3Y4Lzhjz1eftJwFrhzSF96MJEyG4OjO
9MD0nTbV0BbG9d8vbO6vShuG+i5PswHCQLO0v4gcbCm8JpKyXrnkcj1JEcD6qKP8no1KOSWO9k7L
XNnqwQTUtUX7PRXTyYzHeD90ztfKaCSLslOcdEkYgWMM+r6sZ1Qz/Y5myjmJUwZ3Ljqr5aW3wqba
NO69XbriXpZGtSsyfOpFEKHywR+5bwZF3EEG6LhdYmCnZXqNRuTlGHHERwORqYfo9R3H3QemuHDP
kZNBhUv6KdpweLlBccwcZ0+vK8b90uvPOsznleIyQW0K+WAH6RP7YruB9hkdFiyNPliHvOjMN0IC
vlN6N/eOkHQ1hKCzGsY2Q33iaU6dLOyVi2hgrQW54c9V0KlQvXciTCBOJKmy8Twaxn0ZhBeJDPuy
/ElnHLPRLbVdLSBNvQyuo9lVx6nzujV7NenY3A2GKJ/+/qJaf9mtLM3jUqo66hVbVX8VBBu154wJ
SYWrWJ8c/yZFHs0MkkFvbrjhCRO2S/PLODVEU2kmPO6o7k6W0lhPaTHuUsq3a29EGNAyYsmhcHUM
pMnFSTIm+NU8H4s6ximAdNClzNOz1u2/ue443C8frMNjGynJa2JOIEGjiX67wqOTRkShebNx1BhW
WaR+zcTnMv9om5m+Vbfq7DtOfM+zoSGQmw2pr7X8woxGELQK2V+FQfKCo5hr0xucr5bQTm6Bfdw0
MIobeyDf7qUwoGWOlFrf8w6/9pC0n4UzPUtSbXZ//yrbv+6ESAA1z0bbihjGg6P3a5sgFxYC9Klb
34qQSLZEydIt4pBldo/LG2XQFL8Cabpf/kqS1XTN9dd+OsSmSgykGfLMzagmcPd3KJFzP6/pPdVq
dFne9F5l7oDNiLVpKOW5GOA/ucLxNj3e0bvbG8vrUK3h7BsEw7LbuA386HRLh8APwdKT0srV6sbb
1LrZE4HJnpDGUP6LMol9oCfV91Qt74jyPOWFWV9gFssvWnFx1Em82tNVjHl/bfP595vzu6eyxx6k
Uczl0qvOQ4GYX8etz9BXr1hkB3GtwwiZ3FRJ6l8EziCotxEV53lM6xpCOtuU1dZ7rSkOf39RHOuX
I6dnugZqWc1SKU+AjfxSnhD87eKmgA/O/kvapazRjEzdC5QpsKpEmyFmoDDSh3inzqimpCLqr3OQ
TCNWoCUknukABw+KHfjOpK16RUvuJ7gFd0FlYrxOm6PAkHBc/rS8MUGj7ro2EdBLQG2E1BuEwPJG
2t7vf4ptPDFqOmnPYUL2eXRIMkeeraYwD2HnUQIPorxqom0PthOZe/TPoQ/tywU+TDRh7UJeWTby
Ro3ulAYmv87Mc9vo9NVCM3q1ZsjSMkyEktt602PYMesmMZkuZj6ER0Fy2eRMAeG18RuwFRoAblUh
YFrcC7DaZq7elGBxJ6RZdzgNq/iUV1mdeJtRL0icJgaNDtAIebcdH0hp845xkMp/V1n+2pz2bEdz
PPpqJmI7etS/jHQ8kTCOjZuaOSvDSsvpewo3tbh0EjPYCEL8temtzA9MR9xPxL1tShX1djjU45nw
dIeefgwLusHqxMJY7l2lJNW7LrU7cp5IwTD2f3+n6X+50/h5XcfWWGc9Bme//rwVKSyocdjdRc55
Km5oeHKf9IOuXJa/DL2w76uxkYcqRwPdlONGrV3rRAca3YuHq7cVxg47ZMpWFAXH5Y2rGtkxQoqy
HI+tWKBM6UZ7o8S5jcs4JhpMDbR/I47W/1IE8Kt49Gg4aVg2J5xfHhovMKSjhHa9ylLjwUEX5y/G
GKPT36w0JD5BHoNglibIQIJ+UvuXUJsju8JEfLTuAauCeJ/CkkzzliZoknraIWk8+7I0dxVbu4tL
wsb+/vU3/vL6z81yRjvcLoyZzV81wplSjhotVdIE8ArOKCOCxUg10c1xv8y91Wz6oXepeRCNdbTy
wNx7sTLtWqIgNkU5dL5jBvkltpL327mf2U7muxK8OE6TaN2TVYvF20MtWy9PyiCmVS/ol2Q13N4F
EY4C4S3t3FcvBGo9RtOcD/WvlFpcfNWVaoq4g3/zi/+qS/X4xR2b06iNXIej2C9Xi80ZkVQH8yCx
q8/lV7US/UkU7nQuM1JtKkttdlyq/mRVz6YDdiXNtrZBvVnYSJ+7VJ1OrF1zFF4ltno0ZA8iLPtN
0odbIpX6cxtH+zwCAsHk3D46UOZw36TOaxcPD2YAyUKGOx3GU8QJM6xu2+p//snPVC/+po9CjgR6
Rc0vf/3v50Lw33/NX/M/n/Pnr/jvu/gDv0fxs/nbz9p9Fpc38Vn/+kl/+s7867//dOu35u1Pf9nk
DUSTh/YT4PFn3WbNv3xZ82f+Xz/4H5/Ld0ED+vnP3z4AmTfzdwvjIv/t9w/NNi7dpDv6P76v+fv/
/sH5F/jnby+019u38S9f8flWN//8TbGMf6gOVYiLTXne+eabghbX8iH3H7OTw3QtXfd4tjUW3ryo
mogvM9R/AIPRERw48ySd4Izf/oM89NvHrH/YhmbR8bBNZF+26v32r9/+epuW3C7b/9+lRufil6rU
JMbOBSKI/2LWl/Ig/LlzUMlex4Urzc1ExbY14xI8J6LdGdb7xxtJSMzF0R6X90wB9bm/vCssb+9a
3t+rwTxY5zNl8PDH1y7vdjLZXmR+e3fRwJqmrfa/3rV80vI19jChHHWuf3zL5U+0Pxii9L++u9HH
7mIQQO8RKmGfCHUqX0zPEyeK4FeoJGfi/PqvgVYzSVYcY9N6Gcoss39WzYQaFXI/J4ag3TB4GrYo
EMRqrDRjj1KeyQA5l1U/0MdUo2fmYC8m7e7DmNR3DYlnF1S7+05x82PijEwrmIgMbqNuYy2s7m0F
gqcX1xeNjOW8j7NjqJBNkib2ocsQyzlxP2wUDXZiXeAOczT9HbgV9SfRtEpioQFJ3XhV0+rrm/CM
S05f0SWZfNLAwJ4g4pvjSvHpcnBTZwmzZyU/TUjGG5Bk3blyQxiLbs3YIsmmUxI4BxvVw0EadCfR
3AW+mRHTUpjypa5dJqjdyPZMObmaqi482IlHJp1wKIH4wbaT5ZwMxZ7jKNxXVyvXHgDTe8dRDuAu
o82Q0SEtSRIJUhgxyjyqjuN5Q8LHXFj6CQwFOeT0e6Zwg8XAO4We/bWJVPKsu3GdCbbR1hgOxoyg
QYlK3a419iX+ifbLPiUckE+ja/eHybbWrQTgVqH/Q1+SubCtu25vVra5ttiAJ/gWFoQlXZylluv8
OERTB4VOwf29bXr1OBYBl57+sslcgnJGtejAKMmV7KqXLMPDwjcmDr4YTD/grL0RmcIlkveEeAA7
UYfHrrKezRz4WyfVjiJ2pvx4iTcjs541NZmeS7s7tronNlGJTpU6aNe4vYKmkJNVFwEgCEQN6JMZ
ktQG2nJBtiGvI3/tYUT7U9KFYF9ksRG26T3VqhKfQi26czC54LXJ8EQKj1k/eB5EHOD0Q5RWlMgQ
SueoT5lWl1od1SdH2XY66JkxglmKb2Z8hvpubbwwDvlJ1GdAHfalsXuSWLR2QDYRMCgE/bWysGE+
1KStWCJ5aKXs18FQFNuxb5uj0ivStxvNfMQUjLgyZBISm9MA4VOnZsW26YFhusZIKO/7DAWcl31P
xio6BvTJ/CQEY284pbOpzNb0qw6c0yzb3w8pwEKuanuxiKVr2ldRt0+NIZ67KHeA5nM9KqE8MSgQ
e+jLhm+lM0Chq97Tqe/uIsXahwTgxMFzKQxY/fE8I+QKoOcm966G0+NIYLsBRZBPBF2yFsDNCUit
Oc4mhs5ERzFXOoXps8cPYiVZ/QW4MEeKGpi1o44FaogsfR16UFAxRwcKMOUSsS1fo74rj8z45YpA
9+y+rYgf5p+/VF500OFx7hrDtonUyZu1xCV86GGRo1RFAElmzyZwlBdap5UfhypaDc/9CVhgfrb0
FcwJgp3uIrsHN6hmwcqwh6NTaP2+G09J2d6NQtZPQ/pSq016UScbvYHl/Oi1qH4ZqHQq09wRERud
3EA5aU4tPya9fx/71FrJWBnvhNAeHCr6S4wdZmN9yGjKPhO8vD4IMvmktGm8Mz1ZHTH75AcjC2B/
MTxTStFhv+b2ZbR8nIZh61oZ4DvIIyuldq5w3362WRLtOE8iL5cVbIeY64V6zXd6IEddGd7hGeXq
1dpdQQ15xVLyICMWo4gc3EMy0oseUn1lmva4Jzc7XjGjrPheveN3wUuO5OsbgCIH6JLFUFIfmkOM
NHY3EwsIE6mfK9UQeB26/qiGoXqQbooYfsQP1GPchcfuXONqclcd4TLtdArscSLUAO3zZJL4LF1t
E2r2PtTVh0Gk08HJarHO+pqTZ2qtzXHu6gOBc6mxTM0D80O4hF46T10zfwsR2xtTMqGaOldbeRG8
z0lVw5UXRucyUZK9KMYDHIqjmuvmDqLNixG15U7R2QrKuD7Yg5pwpcFAjKJZ6Y3ikcyhBSBCjIx4
iCDBhJI07Wn501i1H6EtxJaW8JaNAiOP7n7lEUWJwjGWrJJLj1jhNAlvbRA/xI2XyF2SCD/KnHuX
W+ToqGe3LpNjGXTmsXXt8mhBUXHqeGcniuVnrKArC0gvouM4XyeG+uq0g/6kKgYKovInL3V6H5Yq
sRChlu5NbVfQEb3TG/MjS4mxiAbgv91Q23unGOpNM4N26g5PUjlO1qaJbDjXwT0Wu6Nid5vU1qvn
NB5Y53hs00E31o6ixd9MpXhJdXUdq+CIuYEftBbwGQFkZJEb6hpWCfe7Yecbb+4l9pLA3S6CbSlV
lLeFSgxufdcLVe6BHj6hXCOJqu9/AFb/rOdZbB0G1rxaihZDI5b7h6rpfU2o4wnc0jrsWC7w229s
46uJxRmLjH5KG/Afo+QNr9kjGbLEjhnIfaeE4+aIrqEtN9IqiWsQzUHXWn5a7OmTLMp1TIHhZ2Pi
bsm1WnVMxTetxfwJ5EujasqhJoBXLZ0jBqx0bffdzlQr90upUDmYk/wwcppsepvSBvCiJ72xHT/O
LeDZaJJCyOK5l3xU1Dex2npbR3TZykmIximgkYT21N0TOHXUi5kEH53gNmpr2btf7HvXNF8UV3kx
czazNCSaXZPTukuCAf86KVJC74aNqnJIaeNdRFTQOlX1LziLkKpmudigyIFobNH9mHRCKeNshPRE
PAletZ8ax7KdKVwyVezmnOP7D9LXJO3ll1Ktkdu71SWxAqIRU5N443jYtoZWH8bA89FfYD1yp688
Gxbr0ip2BhjUZBThoYkOGQKQVZfR0stteUpC9Ci6iwVbm55C2bHSJ+0cLAYknkdhldjeznLU3jd/
gIr9UkE+pFxSur1GezPXq53KpHeTRY66CgNw5KIDbjGcM3rvgQ4DweLfr+yiJje+3BC19FgUbb/S
IrmDiwKICPCEH1IipKl7tSuDNA+B6k6fqEoq8ZZMQGDNJo3X0MxgtuobN4ZVpypgSXQNXUz6beq6
18rqZiCYX/cmCZzMVPus+1rdK2atocYenW2b+nHXKT4EnC20DI3RE4Y8U02fs3L6rkYAXO0I/2aj
IY/s63Ph6NkcfPVhxRnejKRag/GhRC7d97gPUh/TIPFPI9KXXj/WjElWMnkA9g9C79MrWwhQ8mFS
7HyftrjzJt18tG0JKRscA4bD0LcsF8MOc8VEG44DETm945wa2Y8nO8M7Fdejr05Ivae4+K5M3qsp
oXd124JKr3NxfhSG2/mFMrsL00+RC/3sdPZblzOktxPbH1QsCUNYvndNjRsp/QHhD4mngv5mYPPw
MaCCJAaRuSqz+mo2jWTeNXzo7bde1N8iJ/FWOYVoXRhP+DWe1bb4bJOQECLVPCJPl6uyTR+iWrsk
FV10oCCkvXfkkVnXyJCvAaDRdWSYe+Zbe0MzJKJiGvYe6VEVd5yCit/vlUo9xFp7R9DwR2gCxw5x
eCK/1R/buhj9xM2fkrRp18zvT1qsIqhQkGNjxKzaPt/3MVqt7jjiRPTdtdbi18uktDbgVMJt1MgP
YRorJZ0eAyDTvloOh7pN242Yox6iMTy7kfdVRcDgd13fAXrRWQ7kE4v3TFowU2JOxxcHMahrVs+0
w1gdNXOlRighKkbQg7ZqmYLZiZEjc6NZNlkVZGBTsLt7yQo0tY8Gm75yAxGnttq7nkFPmVqRH4Fm
5U4El8IIr+03gYnVBdMiCM6Y9nU8BNU6r6dvY0I7LclxZYy6ju+1jR+JOvGesqgdNyW2W1xARrPO
J7YWt3A2dlJf7Yhsk7gjM7bxGLTJdAa+tYqgn6FnzwQcknSBCDr2EKwAkDlIT1XPJdGOq4BIjVx/
EXTu2thlRSqn3WQJrpnOyWYq2L9rTnZN/Mm45VuAqHxAi+bTURUrPc8uld60z5FO4xbifx/YYt1E
6Mor91LVCr9VIVrCIHxr0Hiy+97eoaEjXgcDYRitIOIDXsKRuTKY5Dr9Nye1cOMaVbTuIvI2qpRz
dU9um04htUKa1p7yZGw2E8vIpAzDrg4dZPKOtyWj57ERfcvtH6nrLCThQtVzgjXHTzRSLR2w9LlC
24XXFlVZXlskWahlt9VizcdxvulGlDGhxsNgZpjkY0B86AW4uwi6MTL9ez7FQANkSGHKnZNmaB51
Gs+bGABQG/xUFN1Y2YpUfUsoK/ICiCeqo3XglCjnBX33cRKEsrHUhq64RD9jBjDrWDHSlTvC+9TC
b1E603VG8ghC6wr2bF2FXCwsv6SO6BnAv0Y7aqo/xZhkkkHPrrYbPQEf/bCE/SZMhbtKpjOg1SGc
NG+2Q8wtCVSD7aXjpY8r803X6xND+6Owva9AtxPftOV+mspjmxnv+XjOi4yQX0P8pLd4NcaSU0H2
zFwt9sv0Ise6YCcDfxoV0UtYmQ+sMfk6oK7B0/otTLjD82zapcawvkaxerFnyF/WHeifcMe6tPEy
tS83hQ36luaCmnOoSgIkvCRlUHujmkA0g9xNla9t6CAJbR16dnjqW2vM99UXyORyHZT1q2qOxgbG
K9KpdG/UiFPc5ESCkoOiAc12MhsWRYeqmMGT55rcvDmbcMbBVVdP5cDQmaDVcCtQvCCs4CtU9oQG
Ke4KTaFSh1Dw+l5hkmTPuuk1aj+wNTqrIlWi72qsKXlNGC1D3MwWp5LABg/1lN+SJNAUjJ2yr/jY
P3sR1EBlAQ/0gDrHKpx1cNMq5qKTNynvG1v7pBv6SrCz4w+JTtRPXJ9jTblMKcFaiG1ZVSZxHSUD
X7PqHxJb6/2c56QSoUv4d4+VJenu4jj7bg/FWwTpfkPKJf1ZohYPgc0mkaq12HS2fI+Chts4rMpZ
gvlheQJPu5KzpU2XbOxXPNA/EQwi1LCsx6YK7/Gezv6XuVKyVFLFnXM1hbQAQtSpzFdWAZaJBroz
6jtokdlIphtoXGdt6YW900pugX70wE7q/Azh8Foqj2rYRl8BGdEZc6dpzyiHEUiXASGbwIzbmgs9
F9ea432zm4KUPcl25WTDV7uq7hQw2GFzGsa5si95mNyRsTOvmNOEBybX6Ypj94/affdsGhAucbAo
qXOWd/1nKRhux331xggMWm/K1SQghv8fUUa8GMVU0ANI4JVMW6ux5NpoSYCYDPQV7XCqnIFU1goi
MHn0pR2CCW0uUxZfJ73Zy6z8HIzhdaJVMRgmUSLJOjSM4BDAjV1Dt90Psn02Kvu79OaQt9n7Goz9
e1GlE/460INVIlcafYDIIwKoQZgDtheaVPWqBbwjIiYyD2A1WOhdV2gWHrsijlfxdOkqjtk98rWM
bFkKW5tX0gPznnY9CbdVdsFIDm1lArJN/ghYtuLD0OFW4myiBk17Er7S5qkn7kK6U7zryeKJRB0f
29Q9RVK68IrGL7xmB2PUodRbegITMSCmekTopb0PnvsqDCob3SDQ3Mp2rQwAX4AW8qHlXh0jJ3bZ
/agVOqEwjUaCgPiBXysxEMSlb+MgMTc2NyS1PxZQHTtGwVYXqw4Au37j5hn1Q1/sBwaaRYhLTunK
65iN9Rmr0BtLyL2aaxOVwBV3JJB+LHjYhAhOGnUwgiPYOI9wE9F9twtRrkKeTu7lo5OmPwyOt3E5
Dmun9g6NqOpVY7FiMjBeVWET+4FmMkEIrzLUZ/AY66XhPaa18xbVZAdK5xBm1YlfhbpkrD8sfUK0
xxMVecmPoGoqmIXepdH1b70T/dASoW9hS/uDh+89Tb0fRobyjbMwxXAyvqswkq20vOMdNErx36Sq
iVJmoIIwh24nOkXlqSPZHW7ZSnOQuxPAfbB7q9/qFtERcroH5pFsekFFrPMgFgWxfAb9jypwQEsg
5A3NEh0iIXk4THsq7rT+ya6HpPusDf07wYsH07XvCqU4K5pzDrMIpesw+UHh3uVVJ9d5B+NtSqhV
pvA5l3G8nlhyrKZ8RSOZ+lM+8itj+/MjGeR+MeU/ZBhtaY5qvsqmNaQN6MQk36vaj2Zwr15FJw0B
/ODTaXvucFOvnbL7gY7z1Zj0pzoymIT29rMuhC/0uOYhVT5M2zubJgPlIPHucOh8KbPvnU6Pw+2+
FGDfRRQ8xyX+AZC+OllpIALjivT0sYZkSvnSBca9pyeXzNWPypg95En5TkKuWoOPtrPyGXMAuvJv
la6sGXv73sQ5QiVB2FSHL6CZQ1+L7HSjhXheQ/SbucNOlj4VmTUPMdNHFB6+W2PMd+VXpg2f6UrL
NKr3KJ8zPL6iFNxTRPgpfT5yCbd2xJmKE4K1bZRvba+fK3t6A+GJ2IHTaO+tcFVxQqPBFrDce9hW
xgGM95hhdxi+dSPQPTpHll+ThLLDPEpzYyUHCmo2BFbi7gcwOuJ0YvUpTuOfpT48mfO9MvYIODrW
0zF2HxDM7j0fwtxZLU2ypUvaUm5daH5bKNaqrtL7ISaUIzKHVznux1gtt3Y6v9Jd/dE6zasLUHqa
opdBIkgSzdbDS4bpLyPZUfxQYPCQRcSYW5PvFioZrXM3imo+Op0xHVKXZOTioY9ShFUj2FTmNC5r
f431nZ13itprPFYHQACPYa9zGKbVEUfyh0qgwKrIovzwnNomITqtAnDd+oFOLgdDEH3LI5bmWCIC
6tzupXhruuHN0POvOruaoPkqK1J0lBCS2liQvlZdOV6Ps+TpPrHnkJbeugTSe2xH8xMQJs7I6YhF
b9+EnKa6RL+6qnLoNXtjRMY3h5MZvclS3ZgA0oEE8OwxOTnHCnHVqS63beJ80cO5+Za+e0OXIhZT
YEyM9adUKS0o89iuylCsH8GFrNF38/iBIsP9BIOtHXdKP/W+UhGBk7rA/MMQw3AHaFKxv6q5OUcB
2Dx8bMC+M2AN5Yi+UWNMsqFDXdiVbz0vFL0FL+KKOmiNtJJVMNM35Ja9J2a46an+U15mWVsYovBg
CNRck8Uh34EtLqzMOPcCMA+sQG2TRPG1ItbjpPw/9s5kuXFly7JfhGdwdA5MSRDsRfUKaQJTKHTR
940D+Ppc0E2rfHmtqtJqXhNaSGKoIQF3P+fsvXbi3gEOOgBVPkzJ8DWxqPp5Nr/b88aJyvBIWnuI
S3QmhGz5DXSTUksfgt4hWt2N8o8oTjB5G95Fatl95hoPXg8hlO7UEniy+s0+q5PnE5fiNsbttvG0
x04BqYYk5kbeXZ2herRl9tthLFw5DMBEA0FwUB+9Uz1K+tjUCSRQtMVJzUVDuehcmBLHCakfNIY5
AGh+6wD3kTUQ+Spd+m2cL+FTgwsos910X4qYfbInyLYzvXdNF3jsdZc3G5l9TN0rLHWx0fNuFuEJ
akv9u0Rws9HrxYaDhmvMmvtyr4XewS3jm/UFhDfbzP0Ub6YYiV1t4xnsioUcIeImXVLXjVKcPI3z
vAF/i6Zl+dt0PZLcmo3uudlatD4xKCEuubyPhHojGNncFJ4Oihuh4J8IfNjJfHP6xvKnhjhaEzHj
EPHT25wY93ryDYP5hNlExFQmiQoWMwr6FnS9m+EbSMjc7Qx5brLw3cidNxkbpwTIIw2mp8SifY9K
ugUkbxAMgBRBUvmoITnGkKi3Jl2lUE49LL37Iok+mlipnWKvH1XymHbtLY6ZfiTtLwPrC9IxurDh
KxKt4gh97ItC5iWZPJwb8KTpCtBXnBqwp53qNdoCVoAWCvgTfeYoE48UGm9ROYHJL5NnR28gVul0
BXJPQ/VjiUv3yCwMrJTXf+dD2O/IaVkbNNyCrzViz2MfsTHpfZcc8oYSsBAuBd2ymsrWM6BDU57g
4Y2MR87o/cHCCbXpq/krV7a2W1yC2yLkYDZII+Bte8uCmkYe9obEtmgjK+D6yjR9PWYv9DwYf3Hz
XU1sLoz6eki1jbzVinrGXpvC8L8ZFLGukvqucdnUy65zsWZrFhPADk6RD8vi5FBloLy2rmmG+zGT
2TFsDWKoElr1i8qI1Sj5VnRbmKJV7TbpWu1EQ4XpS24N+7RpJ9454jbm3n4EmxUBdC8QI0NS5Zrv
8lvqdaewAUiLpipI42EIxplTp3Iep4H/65VGvhWlYKqX3nt43S7wlRvUPbBzuzLfm5OF3pJ6zOxY
aRd3+YycD0Qx78wgGqgCGQ1ALDoGo9ytpw8YIXKb1qFmXrkJ6kAyUDsugjTychENsWzZHwHtZKFN
zZ+Yq33d1xdio7M7Ct8WJCBEzMj5FNFiXpDiUAXjs6T9mm0mC/WmFoU7thly0J3neBQLs8+BvnAD
2WdpZLItnITgGNn/FcpUC3roSVsNI5KYd72O8ZeeM7nBYIanjRHP9XE2ut916p2xc3k76CIKRBcO
k4QXk6N/5dex4D7N6bqVU/mec9Q+WDRRFdh2DJ4aExF/RuEedIRPng1Z4yixXgdoQ0+EuFbwzkiQ
04q9OVpcKQh1OVJT8NaJ/mLWc3UpNfqyWTkArAcbRpQ6tQbyqU1XuFPgAPeiVG2wn1jzLyRapLVi
afTDwVG+3dwTdliv0WMY30EKLRtv0r8TwFf0ahlvrnq+k60ZV5DcpKsBNQuoK5iLAuf2wupraPWb
PTCxHhXlml23inV59Its+AVmId06OvqGdCwwNLf0I1cUvyHtbUbCwX1brhytt750zFc3PCWF2e1z
TAdG04j9ZAMnt0ymWGGm3mGvE7yKC4k/c3nMaK8y5T4Ypv0bDF58yKbMVxrJa4abCgAa+m/w0Xdu
3igGsQK7TkonMTXFe9Uqbx81pzmRBDjYL3E5PuVeZ+6zMgV7m7qPc1FGwJmcYefar5oq1cmN6l8S
3gQg/I+86NXRiFPPZ65lsjyZYLwCz5zCaovVeESZaFiBzfTAR/7RcQKciHWP2oEmufWVjrLf0X9y
YE00AwaMQYXhroooXwcdOhu5PUzUwa9GPdE1PQ1DIEa4v1IJ374zg6Es693Y5vmWWJJ3bmoQr0U6
EQVwzjTGHeZ5Kav53I56IMsoeZhG9zcVMk4pVxHbBa0eMsIU+0Sh4zT29C83pUfdkEa/+lbpNXUO
VO6GYtmTDTuQp/l4r33H5LaYxqYkdBrymCOYsY/RHB+E7DNA1UyGzWHRAdqtb5JpFTfTCeEgJezu
ugcBPI/anWqFD10xeUBAzvqZ6vfYh/THZhnfsAHumwUcz9BZkV9PzCjaOaRjMrY0AOJPLKTlKWbq
oBW12KKYXHw3g9JBqfXR6s53H8E9RivhCdLme3SPG9R5YmvO2S7vWdsqVZEirdeYVC099YlF2Cid
o54HXzm0Mw2ZmDwbvJVZgUA9wXTmw4ROqXZDdshqTq4GHdZpToh9psim9ZowQ5Wg4fMQ0VhZ3OmD
i7qhppsBfBoAlF5/6TbeSsc69tV4daz42yqzj8h5oV7mxfNW66nb0woJaUuxX+c7eqr7xk7vRGq+
IKA/FXJ5pbzZSSgrR44fz27ELpcNWPtEnRCFwVSoms6h5xH/giyGs/wV9BUH0qT4JEGR3QjFSjlM
t8pwq6uYnztN/93jmdqkNOKCqZ4e59R68YzkNzF1R4b8DaVmotPP1ikmtezZNmcSI4wKYUD0mJVo
fptX6Vloy5NnaleeXrsAQcdkQyy5vq2H+oKcw58L66UYvWSrWYprzRJB1SYAEDyFSJfr0DWTu6Ey
fduKtrMoDv0SP6tZgWVes4co4N3KGll9aIs0UnBHzVujHq59PlpB6YwbTZb4Idz8bOmocJwifbbn
CceXwL1n6hH5KAmMbGG2z/U0rA41EgXYBKcNzebfEJzYfgpiVArxVxiDXegaR/hYUCqEVbMXmBBU
0YzEbBQVoK+2sW8TCqANQZvjLuXdRqrjMc/QvO08IAPPMyqvepWMFNXJTOTL1Gvf2nrvx4wbNuBF
Ds4kyz1lkL0d9aOzSPVaG81tHB8HC+lFVm+l6DPfRSvKnLgwdjVcBXJVo7Nl4P53xWuj2luUeD5p
EYoLkshN3UKYpOkYSgz23jQ1bixKyyHK3D0WgClIzIxRU1KSvWt6X1VBFOZAkx/A+2SeEPFnGzna
TEbyeuIEwTGYF9XPyvyS195x9CIuAMiUd+MwJdv1apwmhD0/PEKaTxl7IXVmRAIsA0EMmQgrzJ7u
bJ5h+sgWatIizQgB0aub7NtfS9X8ottKhbKek6vKO0PsO4cgHW9m1HSsL9L2CRZ4i4VVfjUJFGUE
So2avHOphdqRSNcPWvGbDtnsaTbMZItwjEExBHtUDXTgsDTDFXNiy7zEVmwhPjYOmUZU3YBIgLM4
r3CSkA/sjAnnG6d+8jz6vZ0rPxg6h0FY2NF7m41Xbd2QM2wv+CjmmGZzbNxZ7DNxnTHuHIbmiuG/
2pRV1QTafLJk6DytIylz1exNjcYMhD79xLG/WgrzqhbtE5KQ+1nDvNqIXOnnKi2ufS/TFxbgKNb1
W5EWb5qZcjFPxKrJroK4Ga2wHdReK7BMQcm4Eo9eb3LQsW+t3T16QuPYB434o6NXnTpEc1KSnm3R
3hV65jwBdSVdIp/ftGwyj7MdffYmt52DY+UpVnyNo0RxKyZCshMyUM4alBu3AIqs1UN59tYHRpbl
+efDollacgrIQyVeFV5VbbF5F2npW+i+cAEOjQrGEeNxPVrDAVkaa/tcxPdusyAUaxFeUsS47eHn
k2qaYlp8Rnx1bI50nZdh7lif7RFKgqUjhI2wfvjzvGF9stkqXxjDfP35/M9DDv+C7n0cCEzc3FFy
fvp5KMDB2kv1ZJGO+dRoPfupnSUHZ/3QjkuDWSBvzM9XCYGY9qWGjzCMu79qm9ObbLN7GY36N9CE
ndUpFA4YiIVbkhMJ+2lj98lMbl1O9uQSlX9ItnhNeyv+XOBcotark18WkwD8dlX1kqSMpCSWjEeK
n2RnxxZxo7nbBRoo2escQeoqLLacriV/sk7ckH6i3p+NklrM0bI7OMnp2Rgg5/786+dB1WC6CDnc
eesX/+vz/7vnOllOS9RMwHabmcc6NMhz4mTua6LKmwbw/sGN2/5VqC1offdViLG+7wb76ec5auRa
mim52D9N+eoCBdrngv7Fz1dT0aZ+25F0+vNVLV4b8clY3P18Fc6Sb1UMGwuSG57Qevz9n5QYLAhz
MU31eHZfm9TKjtacI81Yf3zG8IUttRv2Px8Ky4zoHFrz379yKbX7El3efZZK6xVZzfpLoR5a7vXc
efj5fmjahzM6nuTv35iCrN0j+mQqt/40CWGBlFi7+vs3rlA7bhzlutfexIT7I0H+/1rt/0mrvfrD
/89a7eehzYrvMulIJvlvgu31v/0t2HacfzE+hfXm2Dw6rsTd8Lde2zb+ZVkYOj2BJ3OFT2M1Z9VY
JdmW8S8JfA2ixo+O2nYQef+nWtu0/4UFQoc+65m6gynN+X8Ra6+S8H9DX0sOuRCFOdqAA+ZfwOj+
u1S7Ua5SOonpTOIgu3QzTQeaOwVSn1i7sZHBOCXvpBTaYXbprOYTEb6iJXGJPtHANIsgAAq1QJIU
44MNWOhRwwTLh/hPYxja4d9e3P+Umv97AMo/Egv+/m09g9fTIZAFYMY/DBHMZcohSxUjNJusCK20
kCmT0ei0ogOnZoi9UUTvcGno+hikDUxJWl6EXp4dDsPbtivagDzmaUtXj+SuOXlpZjqA6BBTqJ1J
jS61fE692nnhPi6Q2HD68xticw9j5d2nXgaFhZym6//9j/oHuZ0/yoHWAwZfNxmoe1L84y3IXH12
h1rZOzVgghSqH6lqFb3BiSFSOpvtJSWpiQG0Kba1wZx61Cei0XFxvU3CSDkRAdMiZMhQx4kKvlVh
R5py9knJC3U8Koy7GO/tti6zeaOygWalQXtHd2fv3km0NydpyR8hPIe9aTrbPf0Aj7aEF68bRQVG
j1/JMg66PQXzVI1n0owQEZQQAxnSeQe9cE5emu1kIuzndkFyOYbN5E+1rIlaYUYzD3c0ON8lIaT/
gz/Glsb6hv8XwEmajAkwGpBqJ4zVG/RPp0Fd6KNoPaMLliknBLjDi6gVERwGxgudnsnDGFfRXYEa
emfKOn6iP1xvZ+izv4zSfM9VhQyCoUU05u0e6e9wcR02L1teBDGlfg7dhXgitA8RMz7dVUEkWIyl
QZJJx7yViF4L8JVnkuO84HJ0ow1i5NfO6imSx5Taz4v6lWBw7o0MlsOMMi8bopNOAMzJVONLNhBM
VXgzJwGbdog+0bAe6/cEAF3uHCp0lZD4OHlGsSp20TprQ/vWbu2h3pV9DxmoO6GN2hCsq+41ibeA
TljuD3Gknzzon47bR7syG4A6N+oV4cIuoaAgzSkukU11u3RAyj/mBpVLQ6jokP8ltZTosIoRqW1P
xob4se6gDet11DNVS+1vSENAdRuM03YsW1+frz+QqSY5h82jXkvkjslC/WRW37XJN45g2AeJR8PT
MSgXHU55Q6w+VkK2P7urAKQz5SklVx4oUBWAvqX75zZ5MAJ4qCCPlPHwlxV3D7YW+pVXITJwrb2h
JzcEoIfWXZxjVMrHpafdaLEEM4zQK5/ufgc71YJbYC/NAWA+PZHS0IMSaENh43xSMWW0aIZT2HYn
rvVgIYwGrER4b+vEbZej223cRqcCqpC7WElFxvjwZM9NQxI6IWx99gyQcGbyzUweoW3U5x2WNHHA
BrVNUXbY1FebLivNXQ9lNKK7MMZZuDMdJFtKJ1II7ouF3A0gQ9bK6UEmhCPUtndycXKGdOoeDA76
m1rM6uD2GoCteGGRpldQTIinYUknu1G3nxDNgbjLtVcqRQ6GAiGaLZe3DiPvgVWZ0ZF1Rnw1HTAF
oelMxse2is6yzphRRzjvtfLY9YopucrWY+YI8lAqZ2Prtob0Nz2Z9t6Y2vaSuAi09MV47DoZ71zX
LQP6EUeabgkxgOa+MNGuDh2JeIuHajinzsRjOvMnFqM41UD3OOANsCt1rs2o00+Mg9ND3jfHSELN
KPXovQBRdmj6JCWACpRmm6f+KNtoH65JHPqcNXeUJDWAxjllXYYtsZ3CZTswR0E2bXKSjbEAIBEw
kIAF1ljtJfh6tgQ3Dwq+PzUMzl+Cf3etHTo+aebHyo0q8PZTdsrqjAvQGi5NrcSx1TnXpxFD8Dav
DtEP8FNb8bPVJBuGg/JZmuFb3a4BTzbrwzLKIsgWctCsIiQujCPqDl03UymtSY5GVH0t8TLdgRkb
j4Nyn2gVEzvQm2+eMmmLlq+NHCqchqa2yRvH2dLYIMRd1fYGm6hArKZFh9lMlgD9x70xYnyvSJy2
HDBzYwlFKY9BWRjOlaTP+7YyMac4L1pC76WNYwKyGn7F1GZAX4wM9WvT/ZUPeg/SPbwioE66Mt1D
8Ir20UxSWifmsyTMC3WpuU5kZzL4ND3QantG+j14GDG8ndsjTkoEEkYdMDXOl4Uj9+C1tDEIBqiI
CQKsviCX1UjCJVvTluJ9NmjqO5Dna2BsgW5NL9WEvKBh3DeuHhqmzF+uR8xojT6Rn8nIX8r5nSHH
p5xNIvnceD5Qzi2IPNEsW2l/T5YIET+0DTes7uos8/nCeasNRJ1HW1Pr/iJ8pt/HdXdAioMnJWxp
BUq+O1DZ5M5i7L3Ws/QxnVK/o0ipt15C7xIyxOc0evQUeAIzd/GqMWqsPIKBu1aAm5n6v7K8Y6Ui
Bo2twqZJn0Fx0hv6Ihl62hNvRrjRVFHvZ2vNtglfnDGktLAYuBLmtNEmGodFTHIB4ZcIipkhXuL1
gXk/qXKZeRCLUsA3Lf3kIBmGrv/loN6/ml20dUaTYdOi2nO4DMMBToLjJ9J4yYgMeqjySdybeUyq
MXlNfUEUbtTEMtCSiMCXUkt+JXazM13rqpumfT+ZZnUzhLv24ZlpEQVRPYztOhm3M7QULNp3UU/S
ghVlM9o0pEDd1gk9jcQPREe2gTxxjtzr4Fm/ekZ2B1vxLStklf/rYcZ2kxIKFsQW73QoRE7Wm/XX
7GnWs1ggEFttnAZxu1jPC7XqEb8YC3GmnCOMEIwfSJfvVGo/OHZbP+c4p9AlIhluiNw1FZuErWqx
n8tzUjDVWzQd9qXwwmtGjvnO1rgu6YZM+4nSHn15k9+5bkODw2mPEcdDso1dyOLiKzJXUugcYbIv
yyuwNIh/feSPOsCANvrkOiOG6Khr3EmZx7BS6s5XVyEkVU33ge0i6Rzz6s72FzIJJ8iGnAwF02hO
P//6ecD1EAcsgy/onOuTLFpH3xkxtZyup7BukB1bMbAVQqYPdW+zwrtxwtmOcFjTS8w3mqQPSpuT
t0IYL/BpTu3ixScEviqI8+TVs8J3WxXjgVSere32DkHyPMBMdE5VPNpMY2bJGKhZfE/vwkNKdf82
Nt23q/VgLhFvvgjvJJs8BtgxzDQ9CvOsRSukZriMIUdSDqFoD+2YbGyC56NYlDsSlNwgxs6XM5ot
m/TaExq46RAMwNaHo95OdXwZaS5Wgw21X79CbMvOKjQNvymcFPE189I6zS+es6Mx5p6n9aHwppKR
w8RQMo+Ka9fNRw4R4Rk7NxG1633Z8ekf6IypaW+cWmeS5ZdL2lWfOsYGDJa1x22IddNB/VIIorOX
VSE0Rck783b6fkk8B61MkdFzXtr0Ezw/XGXxFqfR7EtGR1NPB0aIzN7ZY47UyrsYYZ4hMYfzlgjU
UdooORmRykYKIFy7kNgLHf9jR+JNimUtEG6SbMgMUzsaY0h0O149qUGrMMgURtaJfnISjMwZ9xqm
jiFirJ8tMRwxBxcHZH/FuQA2gtTv3e7wKNSd+p0RKOxnFc5StyRAI4nDP0s2/xUpmR4IbiVXbJz/
TIle74DvSoZLToSaH0ILlSXSJdrAIaea7WjFzAMh+YQzZlKAXfN+Tkw0nyRmn6WKWVmJOS5FgvLB
S4nWhbhgOKNFP0vDbS5RiKIluHdCrQpymwYJKlKxV1FZQpeti6PWJf2JJUzbC2wS5QKznJTY6ACh
mQHWNOxao7znJUQl1SC4Q9j6RKWjTgWQMNNVNhRIrts8zG5d+t2mGsAqulbbmbpnsg1mwG5yTZHB
RBOBqmmqXqo4p64TU8uUd6qJiQ23oys/Jz2yHgirebe6IM8n9+UD6V90oB3+Kg3bujMk4QRzb9Xn
qYy+CuA2O1x4gG4lyhCK9RV/OmLbnMvjnBNq47ohW5NbdX9692FBlRWL1L7WcqICC1/bwUFPs3T3
cRMdcP78HoosC5S0uVcbwK9yXboRDIStffWkzmDPMRBtTw4LAF7AjWbaMbvS3AewXjC0Je7Vra2/
skh1fukNt76DYBnb7GYlymy7dB6gPeUPnXVX0J9khgW523DUCysjEExzR7Vqc5NptPhASaE3SvaM
8kWgdwzuldm3B8LCHqIZU5AsqfBjz96kbX/Fmsm4q1OoHhgSbPPQuDlu2++aFKdI6Bl/9KWXO5ZV
jiYZRh6XgfcuDod829acRkLasJvZmosLIS+03GdeVK+9U5M0kHuxkS2zHy0R2j0XzXk7qWtVV8cm
dbAX1LvYRpos6p3ykAfXpatOKqa8SWPrGfwMJMWI9isc4o3TOd6W4by2GS3yiXoF9KZFJ55OrXlT
Ub9fUvsNk0H+MofmPU1zTqUDt6eDrFPXKBkwG3WcsVjmkNJ4KRWZB+ITp7GPfv8jmutfCLqV3fye
kf3ZVRP6xH2xKnWr7CTfGry8vpEBXoSygayrD8tAWaZ1ndcHyKQ+RRMzLexRrKAegZcGqReyoBWh
F9UbQLjooFb5mMxVc//zAO6cpnItbushiXnjJTVrGOF9/RBVWoMkYzgXTAcYl5U5PYjZnr8pVB+7
ZepvMe6dFwg/L0ovklvu4p2Jq94+I5689fgP7kFhVURqmb6Z3DDxus+DSsSZCDhKPKsKokJDv0qx
Y8G8fu8V/fq81t8A71eB61YkpVNI+gpY5EfTDsgAhPyT9sVfsk/jF+iY1MU0L7dWvhaxYyPu9UyQ
GcJc5stKSOnAUj02055sMLSsFot326Zn6WK1rldvSGngMejGxdqnoG13DD2puKYGMGXTnhtJODj6
tc/QcJYH6WFoifuMiX6xvLrNmBztsoYBZI3hbbTyz9BvE0fDZdIOl3S4J3QL7S/SmqNbyuQsUhwZ
mrPgybaNaN+T0vds6jRow7LY5Jxm0G+scVxaO2H/IEi1h98dTLPlPGeLnR7w+3wztvoV0TJ6K3TC
WhLFig93vAsMQ0UHrRz2pOW6b2ocvUAp9pk5mfdxFfZPlkBkhC+KKAOApid2bkZ0XTjfJpn40yCb
49Ab00GalRcMMNIAksbMdJ05/GUq0r1jd0KZjjkun8hu6GwHiKGqfs3LPYFU/bM34RVuTArIYsBB
YE8vso445JBLDNF970w5Du+ElrGm1JMCRQdQedg26F9fnRHzUOXt8aXmQVUqeRjQVuwW+8NJhfOW
jwx8XbFQPq5KWIHw7VqE3rfetaRXi+VRWfSyazG8zukd7432VqGnCtDwxgdZJII73mU8GFFo9x2I
vQbqW5gwQeW1u2gZa6TZahM3PM5Jy0OdO1eW/hY7TbvLCmy+I7oaR14a2hlBuDTGPotsCAMEwYJV
wtffmMa9pUW0BnQUUHFsPs6qvjkDstw0z4YA3sunpnMKQFcWdV3yCqzhhPpQwK0KjQ871Oh5Zvij
XJwxHiIkeguoEXtg2dupqPsgpe33bI0oB7K8ISeKXDpf1XOGrkekfp82JVYVDesNuiTsiMvL0vXy
NqTpa6hkdgfI4TcbikYkS15uXU1EL5i4u23Hzn6MEYbuZo2cIC0ZCK7pR/dYZM7yok8nlDMr48BR
dyKcq8cCC/KAKA/w1YtjudqTxh5dDCMfkaz4yHBzZ83IQYq4fAE+PFxlUSDUQNrwNoQmqABkKzta
UtlbkrMUN3Jujj9fBTTyJ14g7v58cZbQIYC6ldz4g2X2F0uzL+iKptexsfurmvWScmtRryH386km
eIguHx9OjdPs9RxoRf9GiTe/hSHheHi1iNplm+Dgqh8a4BVPpl7Fj0Ko68+zzLBOTg2bh4+Ybnlj
wjP7Xafy489/6szqOdekzZJSqGe30P9+ljc07jkbbZKQHAuj0WK+Knf6XTbLgfyi+tVS3atyBOWz
9LYqHY1dOS8H8rlwomHQ2JUoeQy7JsgKx9GmrpuXSfbh3rPqgWMUp9p64Ga2aJIkxo1TJk2/WJPb
bCT/cMC86utOiNefuPINIdOhLw36ZrTIwuPsxgdAzBYIj5tuwztIjPtFR3DX45/eEBDlbbQcCThx
b1YwMiVETbEl0F4L3NxGOARfDIzYCJbDCHob15frZeF2gMa4dQfrVHU6p0zZ6TyLKc8A0XNrC7UE
Nde0kbmkJCbjXkfawVBZinO/eJulzfApuQ3h6Q6ovirajyOUprBec6UcDCtpte2kZ/i9Jmc6P+Qa
z61BdKrtcs5H3NabpTw4DQcao82ug8FRgPqnvsd9QOAQ6kcVVQiOOB5mvKWgGz3hc2bLj9VikrAe
qQgS+EVPsVESUxoYnf4xSC5tt9RMvwdRtpmmsN703HnzbKIv0OwxMGkzw/nWgqgbjqTeiE12Ekrr
trI1yFmJv7Xe+aM3DV7LYSGu1DI/F7B42YDVzl1w/4co4byhPcxppAPkzgokQtauGp30UC9F46dI
KOKSY7o3dOEDlIXZx4wP95Cmz4OBO5KZOeI7B71Qco0BhvjRoJGNRojfWTNSCiJYqzoMM7/DDBNr
4rOoZbe1hvzcc6DxwbatAAj8vzgrwRma7LZhnG/r2ua8tyzP6RBDjyHskj4IeNu2OiC7+ZYdI/GJ
jpzL/cDeySy3KJiLIyPQggG6LZbo7I4MDzoSS+v4s1gVTfZdlUUffR2/d7na1rzr8LxXU6tzK5nQ
EKCJba0s3e6yZMVd5Zb7qlficTV5lPBULwOa2N3sJP1zYmj3bv8umsQ8ZxOywLHCQhCnSLCIJ/PL
okJNlBdBHzq/jIl1pAzJw1uc0dtnRkt8tj1hgnbJWtHsTxqdKtDIkAEfW++JRWCk3KKXaAl9QcWY
fEd5rfnrwTOm/bOb5z1Di3lrLexTFVpgM+PIMJn0iVlx+qsZI9Ds5/acd0bo110boacqkE8ZXX/E
9qO2+Dqg6faoW8CflI64aERABrVOdc8U7JQTNe8bZeonKP+CqDeeRryfmATMa5sxWLftDIUj5KBd
RadpA5gWv6G7MCNC4JEXSMwzUeB5rsVzRcTS2ue+9bFCFq1JlhYHp7s+m2ern77pVt1pJWmQsDj2
NS3ZxGkfK1NHmTl3DqBR9zxzqtsQXfTbkxLQmqgJ3Fg+eg5mdLTQv4WBEC8pLqvDRELhNvNKjdCG
mY0E/A+HQcvlOgqNTYVPZUWLI5YlgTJEmKNK2QZUHlvmWyZJDjRP2dBSI4YGWV8UIS+oLlZjA5qt
3AKu3qyxlUl7zRO+n2uAaYX3YqTmUWjGKQVn4Wrc9TOt2C3xCr+8cbZ3k4mL0pITBxcxHczFDZAI
Tgdn6bmqtRxhtAa2CUeUaqeTC38L1SOpRFZ2xoE3qYubc6Rm+xiRz42H3mqLQz07TAMgSrGTVcmm
7GR/GYj63HiK145+hCHH+qRahUNVZQ9q5TQyo72Btcqgx/QR4ptlPq3ZhiZCD2IBy6PNipl3UPXm
YXzRmgxZraO95jQSLwsm/00ypzrVjvtqluB5dNR/mnmz6TgcK/hWLEZz8tzS2iX88OaFQ3HnqQJP
rWvfSyJyLX5bMqFdZ6fkVB3H9mnSl/mljoZ7stw7jAZRGxQk/6ykhV28fspOB/prbEVs5h4s28ef
M5AAaNGHoXoaeKG4OsaHNMNlVDBdOFUcM1RS548TzoEt6vOzDseL0o0yyK7Fp5DQGUrRF3veqpMA
Q7CJTBypiEAQezAd1B3zt6BVu21joW+RRZFhuKCcaRcKZsPBEYv54Ghm7f1UVhdnZGiDTa8+Oo1D
I9hcsTI9jquc4zGqbve74OSiRnxprceJUL24oaq2U7oY12GmAnRC+kDNnMIot+SHZobyThv5y0GV
JJt6euXwBNAK4b4PbrFkKmlrSJTit3GwLpaCmWuS18n3qzdNhFNvwFN1aK3ie9LEXWRW78APoGKV
9JXxckAcyamdWvPTxXcrVXMLSX+fpx7bomq+4rbZKwt9dlPTbXZZhreNSq4EzJq+V7bXBeypaekF
MqLC2xWp6YuybF7k4O0wc3zZNiYaKZEh6h1jiKEfzNNsm1dbd4oTcpE9UAvOrnke7mRD80SbHhPb
wqjeL/soQ6+jr5thVcOcKthTJwcvgYjdM21qtcP9dLAH65hAoPJbNt6zZa3qYVddXZtJDrXasrMs
xkDMpETcyIvhTWAb8uJpsrC4j8WvERnVTZX5OS+F30xhuS8GC4pGNO+7GuG0EJ3YFhN+gAgizT4t
UKcsIVENwmSzR9WDd35Ysp2WjePTYtG1Syy12jMutRzQHkOa2ULbNYq82q6ponQu2UkWSDYiVQ3l
MvbFsNKfPNc5tWGRHoYIM3k4EM0+LbfuP4g6syU5lWyJfhFmEEAAr5nkPFZWZU0vmKSSmGeC6evv
4tg164fO062jLlWlEojt23153nNM01POIaPcwBnnZlXaRzQoBLp2U7By1zU/F4V7aPEjYd3s9ylt
zCGs6tVoqBAvXFb4+qDf8Q8OZFEEt1mGRDsGeuwuII20CYOVmq2/eV389NJ903pEX2GUf7qeiIwY
OEHIfI0vrvG9oXPWfYlIb3YTViXtrTGj9zAcKCsf0bmIJa/jHCdkkklsnHjqJ1w/fhmqYSctKgG1
2nclPgCPIMNKvtGWAZ7fS41t1aPPaAP5HhMZ7iRwuXVmtMvifPry6nYL0N3PJlO9hqKhxLglGOAU
fy1nTo7SYOThxGCg+bcHTUOs5QpuYGm5bzZx1I13ND1L4vzi25EkFh0b/tU8lmsnbb/jBb8pGwoZ
2JVhIaYTo5+1B9//u+7G71qafEXIRStX9i8MhNXOVro65gFyZMa60qNZRIuiRy8BgNWjg83ZtvOj
HG1cFbW2H8w/yqISo5+nPfAVtLwEYkhvlYdm6vbTVNV7FksFBI/yntQOwuhUvbCt2Fm0yDkV4LLO
ZaWCRbbd2nP/Ky1NZzv0BfbGWGDtZZ7fW4Rws3gmwUYvYW1a7i4si9kPEoKRZbpt+qzYFvA00GoH
uMbgIMh6xntNS14TJ6M8KauADbiC/7NKnhNlHm+1g8VeltWuGQj1DA619Ird4A4GKwSllFtAwlGu
6ez4nFEOXEICWOgVeEVCqudDwgRe+IjMkNJFLhV3KLyLNiJm2e7WsIGEoeZYuPw2IjeOmlZjPaCm
kht7e7FNGTG+E12JXPfe9dpyj6MESvP0rS2I+KlwphoVRwdWgJfJzpWvBJ58XeVoUmxGVtFM1Cui
D4tDRZORM5FPjKzQaXgLRKYc5F+8h60ZJJgO0E0jQtk2C8CQGuQS5eXdZNDgBnkoFW2wHBahBIwK
Oz+Gb1BVTrhJrS5BXybW20OLfNrD+D1a43hRUdlvyr91nG+8ZUEsAV5d0aIhv2km1cOtoa3lDIaf
pON0SChZvhsWx/9iVFTZMEUeIkfc4jpp/jk1BBBMOHuOmeWJz2ldc2akXmzeEg2wfGN0Vm5pvOF8
LXcqLN5cJ35gtHrhKLaKObb7CjQYUQ6Ftv9HjoHgGFiR/vHy3xq2n2Z0cMRbOcAMYdHda/Cgi63I
H9molK5+TqK23cNduHoj/eRjibDISeVXzbL3MA3uZ5ka0cZNet03ISYVtrpFY1XROVLeG57Y+967
h2E2nocex+3EnczCYL+3Tf0MwEv5bs8w1JnmxQsceUBeJlyH4LC3xfAallDKtMYr/EEG+iUr9n3q
JBckenujy0as6N6bDqnnHGzo9FvXsvMVzjF19wJqcChWviUhT0BU41zFw8uc4dQAv9r5UxH8iw0E
eEFKm33DO6c2DoQN5YNao35iRQIE1A0FNIFY4FZ01Bc8P8JMbpxSg67XRz1n/HnFmaV4OAc2HvXF
amdqrU15hCDT5NZJSQcXkHXnpnFxM9ztXqqVm9YAA51zVj/h8dyOaubwlutHzQqQ3zU/q8PoyLne
I5Dv4EeFzLNm7c5fwEBplb1zu1Gcypm42MzAYWrRpp7KaG+K6l6ZQ7dJcsfZELLFXj1Hl0FJi2tW
G7a51HnalbK8zC0GqSbuj9XELdytAKh7eeBcVMtDPccXznmxo607q/Y9heryDzrtbzM0bX5t+USR
RfSiBjgPSN21qeCs04QI1tk+185yJCcWxbEgwT5EXTbEHXwcELvyyHmUsUd8W5KTCNr4dXDlu5Ih
pnMcakgt1MI0kOlcW3KzN2GYxkn96RkBf4eD3BD2s1kNc9oH07nOU/bWCvKSbkzGPl1U6baoOCI6
bQrwcG6uuknhSC7Lf2KM+l0kebNqM+n9joNVXM41CKlAf1DVsrfS4Q8PQz5bSfDLDcDHTTpKSZSR
V6vY6dNmaNRs55c/SfbpxVsqlUcC222maQdVeHycIEMM9qIztkJt25ahdPDurcZSwVPkoFoAWzkK
WJO4azUxxc0fDV334TD+tfpMrQi1bY2xZp0mSuyrDCanRJveZthkq27ILmMzwWOCu+MDTDbXcSLP
yqTsdnnSroPZeo5LegpMCTbe+NbVFLSGdr/nMSZBYJFUs0ZoxknQHZQSL7byrSkVO4saupXsYSKQ
xewGNuGepDtCuu0OFNZjtuNoV7md4iYif/KGWss+iD61OdNOQZ6vwybmAG0s8k+ir2pN1jw0HN7h
rH1NAVpiqeLdIm5H6tM8t3F0mtBV/awKCMTxrN1mxQScdIz/BtMkFsE62TSFtx9b1FnHiTgkYUSy
YgusOkP/BOQ7bzWdMa+UgPqTnGVHXfp1SjSjKB3AnzOBUFFBwPRE9RYH8BqrmlkyzNqMKkYTHQO8
H/aRfdqCF3W5GHZ9V6i3yCLtxhqwS8bjgMZ3ZNzY1giAJ0fivUv0kEOJwUWdeM7GEfV3xFtDNYP9
kC36k5UlV8eJ5a7Xg2FHR+6dk9ytII9DISpb+DwM73bdn0pYNRfHDptb20YbrDdyN0D6R7LK+ndi
RtxzVVDD9y2JCWEzRLj/EmxeVgr95DT990vJOfWG8FkWRA9dIV+NwtR2C6cgtJayjcrEoD4dQgac
laT0ezMYPy79ugTwlbZqObzydF+QGclh6MTBGdBVAtNw/GZmYZP2xkdoV+krB2KKP5idRqM8tCLB
ZRG10X3nTBqP5Yx4V9KbDKTuru2L4Eg++Zm6NPrZ9R8oR+Eqbd3LiO69tvI45Uzbvk3Cq/n65DYZ
YcqrxOHEuiddYeIa6TJKbunAZhIXPzSoODZxVSQ/YdUDYEyAvqh2R5yiP9dYtPCjrsvuYmXQIgE4
ZOt5xt3ELI66kZnVBoXbUN6PpOTm2AlJTheuwgBA0UPJdkJSiOwfzgkqLIFpl6ic5kG/0fisADrb
jbJ9mg7IObJqD83L9V3O6irkwZhWxPAKt2CmJ1S+waVmXzpGrn3S6Nj/5xgryOz+QX5F6ktvaVRk
7xZH0RWpgjTO07ekq19FEG9CKjn203zR49A4xHP/qdGTcLLZzRgjEmQTJ4fO7N4mlom7FuWkGAek
bj3ZTtbYbk2z34e2RaAS4PmRZf1vxwi2WeViiWk7bi9DQViyOlEMCoOB7zaeU6aIOT6KMIt3cV4m
3KCIuBAYB+aQAS3L+/XUmxN7v+yZLhXz2di2q5ojr0O/Jnld7KtOnpLRDNvMTyk5AawyjYCO6ow9
fkAKxTZwHiwvlUcWGWRistGoKvWDJTaqp2l08jInPMEvOY+wJHdlMdHWPlTdfgzVrqsliSk38NZx
Lc51m7NbDNh2War65lt1l0tf9MrdB3VGqo/mDM3h+RqW4qPjybVNpKnD5NP+OSCIt9JA0sBn9q/C
OXMa5rA60TKFhbbMCfhx9Kji0jn01e5/V/gscNkgl2hIF0UQB9tkqYQVFU8VQ6WHwcLXG8z5z1Tr
bCGb+DIZP4lO9SoH5HuPAeT0v5dpTF5cV4U73mV58Lp8VXNE5W+xfE9TGlhZUFAzvrz0RIf8SQYT
hgGi33mc/KtI0236gEjdBK9+kxHl1QaoRS6nm0yCDNZDXJ09ZRh+6VgQLQy4BhkolYh6KL9suK/Q
KbvuPGED0yaMFtCOqTAXHQwKZmo+W5u+jqhXKRxwA3F0J/tX74WDm4Jst+XTEUL9MjjLUzoFX51d
/izoWvbzcbINdN0AuwETBAherLpXPVEIDhaSMzUUDMxutk5w5KxNeJxz5VA0rVOlDV+bvkjIMH34
h4JFcu+OeBgMOX6hV8c6IvGmV3hhVP3N90/pcR2h/STz057A7oEDRIlMjEdjyfpQCdBnedxWvkZL
3sXpRHUdWAqiRywwip4nYlKUt3FGUt4WZl/9rkvdTwztl5M79t/ExcgexroftJlzoKK2PLgilNQK
2a9No8ZHavEEN18Ng1PZ1AIOKqK2WclKUtnAoqrQQBSO41+R0bARf1HAd0NrRV42zYGstj5uGy9I
tmaef7AWaC51Yzw0jYhTEZTyw4qjS51NmIJ7XTsDMl/eONWTudMaHxZwvWuyoqIDLTnO9fzQ9LC5
mmZxI5xr3Os1gObqqE+I9FWtgd2hRRM9NM3wNHWgfPXM9pH/IV6EROK9yYgvA8MQP0+AY6k0d03B
CJGxIREBnae2IS9Gt2zOitBcTximTrHHKUfBHklb/OWl4f2yO3n32kgelsYa4abRnhX2LjRMgog5
AHHdZB4lszwS922HbUHecgORBjk6hIOVuM1S5pK8NINF59tM9FFr2QmoABRLMgDgC8vB86kKyvYZ
ZF0MCFrMUoGBCmH41ygGARSkvleeGbxaAKnYKb4jbZvXutOig2tQXcbbZ1gIfTNy+z6fVYEyEF/d
OEkeRMOnRwTinLqa6Van3mftgfRIBGA2CLrDSh9GotMsDTdGfEvAA8CMT7/dqJTPCNzEtS/0P6an
rcwxN9+DrBQ+bzwgjS4lCK68cyBN7BMG4LdcztMG1R6rrG12GyRKb8c37PiDxb8lsaLz4GBpWdFX
zOOLNYSS/JYmtDW/nyx733nQWlzDKtd9m+jYsN3o3FhDgrSZ5btpTvxZLvCgEqOJk3668hUf68hs
/2z06da6C38aMbcZ2vjkOo52JI8NK943qyaC7xSe62AWbDwQ3o0QpJqOTGCGtFQ7IwYyzy7gIuXB
0RoyyGcepYAh984jKv685qzFBaghDjPHs+iqzUtViXkVhbXm2136YQZUjnKJyHMTpc7Z6l8bC1Ee
NmmCIbvtFQNY2LiYMNoasA7BWUnj3jkfOVeLuT1mjlGdk+VlmhwA1TTH0mBtrBwTdZVPyNkT43Pm
4jmU5gAck9SlH/QZqI6ohi9t833nmnVu01IdI96VizLe+4Jm2NxqPgKRiC3hhW7d59p4rxtuxwrP
+LHgGIrZhn7EEGmXCctaw44vQMxxCi+npgPWVoPKKWb60wBKiz66RhD00yqLH3OlD1eBDSMWjokm
MbREKY0NjQHalaj1fIxS8UjHGly4Od7+ewFPNN4G5zBKD/Ap92euSQ6q+AO9bVviBw5Hp985nQOt
Lx5u9mQ1l6nvFif2WtRN9F2luKGjvs5ZaHEuHrlXroSmwm94MQdcpgEWPzfYAug0z7VoNr1bcPFX
s/kbdKBvBn2+wedwZLe/3GLKDGiAk2z1gK6Abmjex+TQx3KVseL5MnGsY80beroAmVpUY0oi5OJO
JiTeF9bAyZROxWPLimwTe8/MpYCBlPelLJey6Up+OUNWIJnGaOhDFPpg/YeTFQVr0IP2AX6VuRaC
CazVKorkwdWaPb5WpaaPgu9zBU7UvAZ5M92rzFu2+KfJRtBnKIINArTwzjEHvlQuF/8kBcwExZ4B
udPrgPyLyaJ/Rc+JfdGUC/LZoi6va556hCMgGihdgIkWXIny7LB7VxeMJNuOrZ+aP2h3VdfYdfMn
Gikdr1Ebn5O5Kp6hpeCOYEdfNZZ9EFk7Is8GT6G1SAMkiVj+c7ON6IWBElH6YSWtUzupYcWtE1yY
2QCdqUMYFZ2Y3zp+JQGiOrIq9h2GLd/SMVoGAmYA9t13KAzvyrD018bJ/8wDnq1aFdktMrzPnJnN
YRn8aOkTAOQZ2lf08lDK7osba+2bcwehZoAmbqnonbwPUizEgFXaKPNhaBbNoRPcGW9wX9ICUFQe
iGnb9lpyDZtjB/Z8V4ds0eaRtZLLo2jHoyjFZxgMF5kF7FDYhkUGz9YmhSRCi9BXBzvKUtOJyqnJ
N3XyEXDviVbZIZxVBN52dooTrUdU50If3AQYjDZGS+fRgOnzbHVB5cdxKPbrlGfOowT1+AjxO26L
ieSzKeDN5bN+oXStAWNoNQfubZhhejc6kNzApxCGu9IxSPFAmtiUjeDdMO2ZwZJ1iUX7IOjQHBeT
bW/71s0vsU2XMKCrNIx/saGYubIG46ZDUT/mJpyoYt7Q8IDnRKRsnWb1pwgxS2Xz+GaXsbOr8It6
Q2T65SyrN56nJ8Wbtofb4lZAQWvkYi7DKuYnZTjp7v+9GFZNO8KMiUAbWzqsEiU3MBLMU2iCck3H
BfiZcALXOyv+LFVKfxp2ELI+B7canorSgwud1rveADFI4QReBANqgjNV4S0O2u887rQjsEjv4tXi
yOk9e+TLCw4sXxci/a44hM48K7na+t9IY8FxcDKMR0xPrTvJa9EZ79TvcH42pgMh3dqfACPRzYtq
X4qaq2OsxK2s6Mrrh307xtW1RGBewzW1DjSuEQGZXE4uY/QcLGwCfTy+Z/RRH9rRzfcx/swXLaUq
UzRESzLS+p4VivcaQL3X6vu5x/dixMF1lkN2C4jtvQBOG5hgjA6DMo7BrtapPIDFWkBn+LCH9pUv
hlUqfiUZ/xHTKu67OOnuGsHMVRna3L6K4mAgDDCmUQcB5eNFqbl/qcrPksFkL02yZTgipmMnw3+c
Q+NNBo5rl+XknhpKt31ScAntmYF7zrOYQk82becojy8wbZh8NTd86Y0xfAndBYYxd8ONLhmifVSb
Rz4h+J7U8ItNpyKATHurc5vHbBFNR8SfdpNqzhsIC5urAuKgNI/KVNUWFh0hFRZw9/9eFtQYwvdA
qcc0HKfMLt8KlaQvGgXeU0Ubt1vXIGnrutxMQ+i+BBmXVBBUZ8tG0/J0oGABR++r3usQggJaqiD3
HJ2lYNTo9Bz7bL8j9z7dMZihMxKCPC0R9jhq9A0bXLmXFkW47bILdILipRJmxAKP4wiirTjV7gAT
2+aHabADbrtw5LkRVOWpQiZjo2rYPnUQ4lKU2xRGs1xO3il3k44p4hcYplM1wSkrDQPlY2bFiLVz
nZPsol4Ei1DpPuVyLuKUWpCNFCMYq1wcsoXCzJrzS09D69abncTiyjZWS2HFs6fQYY6F5k6X4Xhy
6vndBOF3oeMEWKs6xBgdrvNgTtdJuL/ayTCPQNEKIHWYyAaaGXGEEFGNQaPc2Eb3t2K2XHQFzdiB
E8ovUaB/m6QXyf6lNMotZbtJs3Xqyj6Z6eTeSQXsyrkH1QzEZJNhzcD5rwPBY5I99QabujaO571s
Y7VTjnHltlp817pzEfqsbu1QO4eEUOZKTbW9raWV+zlMuhvVAPR+dNWpqRile6lGlMvxJyi7YENj
XkFIhmwqEuBH7KcC2SXEIuq7xaSdCH5uxzlgxjUBgaiSMOusymhnZeEH4VV+Qs24mLCbffh4872N
QD4Hlql/x1OwR1/rf+WZbePAojEBjyEXuuRqCFS1TuFcaywDJwINJkbvZGr5RWV/yDLZe1Ppj+3w
1vfedBVG194n5T7VVKCJ1/m4KarCPsrUGrAPe/XBakCrBM0oL7ju+JPkgKGgta0tq9loH2e6TqCL
wcCe9PYB0sTXkYL/YEJ4NTkG0sAYlYwapbspUcIsk6rNcujas0ib+hDH3EqDiU7qUrD3KvJ7VV0T
lf4bQs05jpm8WAJmdwxJZ8j6eNOoX22IvCyK+krGFRZhkJQk14J2Zy3eXoO0lcPzh4Ui7LjOkuEG
Jc9Y6YJzkusRmc0YL76B86G8MzPfTE3pN+FasMnd4QMig/c7JFC7qmF4v5rUPx1gvyw+juLdZD28
Kom13Vyhb+zRxjCazVhiRCdvi/WkgGL+2g3pP9WL6Fx1akz8//5r52rReYxBTArOJdgLsm3hdN0R
2nt8CZeX1lQvto3tQ1lNCxq8p95l1q/RZE6HeVrsCgBbqf17iNROLhiiSVdqFsaaxn1pTBReS6X9
erT5nbKYvHNYdnBJUs2fBqJLqXeu4SZBdv1KdIqhnB6Evswz7xhUGkHhWn/NG0NAVUm9l/9ewp7E
HATpPC4/7V6U2yG3AiiAhvYCB6vB8ZZov7tMrAxKAAtgYH+HCpg8n7WX3IMKT6L9Igspvoy8t7jg
lLVfEK19EVXnKAoetTu/pcIKXgX4q/UIwR1njmlvnFZ18JlxVbs8Z+2gufdk2ENSCAeSNngxMPTA
1IcSwM84gIeSQZI+0bGNjbSTZlUHvH3VrFuXjoFy1XXBPS1ImSCVKT/17HGHS26byqa96U1jvdDg
MEZJU65yLfim/IGrOIyTp4p5sInEyH3HpVijMfX0jBHR8BNbfGaegjqtJY+sb9JHqGXfRWpbOyQ5
Co9LQJwf7CRbEjWy2LnYWN+4NnWfd9HY1iKEnGH14qm4OdKCattvknFkuY1C8m7YMdSieJbtSx8D
4gyi4EL7iAKrgwhJR0/0yYHugJVYvUZY57dOlrVXU9m/GifQLnnRjzc5sikyvF4eKTZDAnPoMlR6
E3xr3o3wx6ssqr2tk84FldJf56TW3nGU4vhDi0YOqjhJFpVvg84mo1+e4sAm8k7/43vCDJRFGlJk
RpWMaCtIISPqX14BE9fNcxigbZeFyE96W55nkvN3yzMRfJKH625bQjBfHlas2jT+erPjnvkhzqge
2aWiwRa5ArXEFIF+1aniusqaWl3XqnGgM4QZMilfKxSarh70vQBBfiQUUZ17TZoH7BDdFoeAd//v
Re9zgQv6QGTZIpN4pnCYyg09isiRYIybUNkuWENn38CBwmibX6vWoxfKzC82+d7t0KRyr8fT+4Q3
Z9faWbipmUo5qHI/pyOC5Uxd38mY71XlWJdoEZhni2VZLJjHjNzydkaLtpPyN7XpVRcfJ2c+c/ag
QYVr8ZhpELq5G4K8N56Kmeqg9SJ/q1xn51SwktKBRTHASOfYUHkQtuYibBbt1UvnlR2rfueRDdg1
YprXddA6oAj+zb1hH0wDB8pQ0Xi2kkIYvuPBomsHCWjfZGzUa4e9E6flXUCT2ZpKM+Looxx/1942
qtlWwaQXR9cx5T6nR7nDhH3EedOtjSYnAFWyTbTdW9gMN5FG7YEtUPmwnHTHPRQyamxWt8kT06pA
fIEzhr1xgWe/9WF+Uvg1wcGKaEvKXpzNzFp6a7BacQbFRWB1r1NpK5abMDLZd7rXJjXqRynlq12o
6J7o03s36vJWgHdGK2eRUizSJXXNYt3YZf5oqWqdcALzDLGSfaN6VGg8J3hFmqtW15/k3sx9ZVbp
FdXgRunJjGpB2kWXQ/fWQf7ZRLEe+ZHQ6lNul80JEP9hZJGzozFOO7qx0o5yeam9ipPcEhHHEn6e
ZWacA8TJLhbyqFPUV/aOCQM/1a521wdX/l2+0gHXxuO8ywIXxKWT1nsPr2krxu7034vBXHiaUxwq
esXFnZbxlpxSxgMHm1HFZuIysjO6DL0dk0xB+azdTnLcnsu9XeLAyArVPbqkJSA95OWunQM9Y3kJ
rkSm89VmIUnEtHsTbcwnHtbXkpnq3nI80fiPgERXhrcJeytgSU0ThM9qsN6Ws2sijtO4NorpTsMF
rYwRTwyjdCASSlztdu28zqWWnRNjeA8Do9lRvKig59pPoN7l2Ymb/38Ry/9sNHhStdL2Ze7w8Pgv
9AhdD0ppUdxa1v/gEtZ5O7nfngvjr7r3rkmUgZ9lVVbVh24b+6DCk9uw9EP1AdemdWw2NQWHLAx/
MtsqV4q9qpP35irI0YZQTBCR6ZrrnLcCuT21Yn7WyTLW7YSLxFg6D5re5hZRhYgX8Qe89j1zDbTy
4N/MV153LW3aDOeb/34LKhXmzDr/m77Xc/BZmBEc0qFSPEAeqemqi1azASRoM6yjyAaiuARax+ot
GfL3ieUm05S7JhEB9xra60jSfEXPgrubhNwHtDjUWvBn8aNZaXou8uDLLcObXGI62phvYov8ZSm9
j9iYN4QnyS9NMNfh6H8pVZ8nLOGHGMUIuTajhInLbWTpv+r50NBQp1YFDyu8Keu2iz4JAd5MUX9x
kuagE3KSrDddZ+9FLL/72nuqRl4Q9o7tUPkJ+i1nwd3UoGLpjvEvcrtXglVfBVsWFI0F96C9BU71
GHWxD/qKogozULvMwJQ9GPamZ5uEnfRJy3XEvZXAvPluBcYFEvkbei0SovPj1sF4CG0BnZsOMBbD
8Ml17IcbqwACqPcFTn3rW/UvziB/UWJDjrUOe3odogx3GyG2eJL+aJ2NVCHn2I/cyA5duizeUEC8
8ayF0W+w6jzcChKGUMz2AyLAyq4FLpXPtml/Z2nWbwab+LURHLhCw1Ug4z8CRJA1Vh9T5Y0727I4
WEXO04g4eY1uCO1Ouw0DJHERVBgdxK+E0poI7ZqRiLsAT5Hj5Fofcc/iHS8Gf8CitjVoRtsymP4U
o2seHFY4voQmydqp5awPR3VApN5y677JTGE9Tyv92KcTNVhO8tklpNT1hO4GbsOlrxJWSDY7V9J+
xiNNq78eMPu0Lby7Qds6C21ONSmjSgIW/HWmDWfVbiYyti8MjCyo2Lt+GUAJfBOG97qY9Xd2ouGe
DW66oZTdjzOVLcocH6kYlDZfScFEcM/ZSFy9b1qQmMBW4sL4rrqjY3GCDsOKNwf1m70P5Wh14a7s
PmIDHqsPLVQ+TY9chIyDxgyyRDnWHUDr1jOyH7QeQsVy+mdG7S9CgzwO+FXma9ZYxUJb6G9JxOFv
+QXqgLF20oW1BuhLlcwyRve4XeAR/M3j/NOGiUDq5MSncJ3qHkZZwVGtwQFVTs8xzV4npIGaZYyq
ZQQG9S7i8ENMiENNRmTYXBHrOKQ19Lme/1D3EmJOHXQMT7giP3ios79AkJj+6co8w494WtZ4wKq1
s7GX/vcloopZOy6yR4J9fuKfNR3nS+j6X2Q3xwnslGuGbzi93yaz/5cJZ8e2lAm8ZEOjiGfmKc04
UweGNiLu3+rOJo0D5rrSWgmbh+D8E7T1gx1LtrZlS9vOp1FP3/GMcViYzpcwtFNmadsItNtYB19V
LQCdQPtNvPxOvSCsyND8CwzhQ3TJLncNgvvTb8k5k6OpOFh9vkslC6bcGMV67kwfL9zvJBO/NDX8
VLH14DTMxFq/uQzziGk9d1DN3Zu2+s7c8WQ26bW1AxrXbe1raJ2DZ4buWtg2+ZowfiORxJhVQdIp
sm0bGr/4esr7y7z3F7jNw0RuR6/fePVyi07CeNVF3hMywJ2n8sYd9GsdOtw23W3mcqWCY0C4f4X+
BPnD8p0gPWWa/ZSG9hNUxTe9a1eQUch+xi7S0uOINUtW9u+iLN7M6JtAwQkD6TOorJ8g6j+sSNtm
eUfms72GSOyIoAcG1kNjZsyxQocV4oxfaSD/RcAKGHib/Twke+Rt3Y+iCWyv0Z3skaa2bkk4M2hS
8rJBHCS9qdxiHXEkizPvxmX9E4esZIHz7frBvbnXGcbfuiDZR99LQb3DzKSPPLZyR5rfl/HUcrK7
PTZ7NVdnlxPj6r8vGyXiQFMpXm1JvQo+yZ+5eunzkr6etP5XjtOfMj54mdGA+ibwTDvlRQF4gSkG
sDV0GJ+Lo+W+dg0VgXoHvt4b/hE1vnHUeVBPouHD1r+6BhBruR3pxAQl9Al1A0+C2iTuhOATsddv
dspwKJpyGDdhs8+cv4tDUnWnvNTI2ne7pA1PVAvgDDHvmn0s6uLMwAWnA0Es+myaLy2YfZy8G52Z
LJHyRv/VPnCzQ5O6Zyvr/YS9YSXY9U9P0XEH8czys4XprK5SZ8+SSLI8TnZiwQVWv+mR6ViTVBQX
ly5PpdJuKR5zs68uAEiasx2o5x8SdQgGdhJtoP78cWfxRKX83ZQU24/LbJ11xmJqRCdoSQMAEsHc
5N0jvOormsNoQ5HRG3UBK7MCIZF0O43drDsBF0a8rR3YKxUBTbclNy/plhpUTnkAXYY5t/Uu28xC
f7Mb64IwUBoBOEp6y1b48B8xNibepULX9gCI3skb0YPnub/mfg+wkU40avJWDUtxmnopDdnw8EpX
0WC+/qT6cHRGMCfJ9BXq5hXWTLdy2T+PA1tCSyf7NZKYA/faYVKsDG7l/0Ec1qVNyD7T95ndfcOH
fsZN8ltOWBZMnFqtiF9hEHOYaiGoe7/0Ged94/h61j3ZG9zp/bg1SfnhxFfIbX5SpvyT5is8ye8Y
v26NQ/y3dK6d3r1WJEdoH+A2mHxHFVXNTnTKYlBuRvpI+cgoxfRide2rS2bGt6unHQ13iZuTTOHb
aDpkyfubsAi2hp354NjzWwBXybuaC3t6rcBZmhGmt/GbACX9ifWuzorvOacKK8aDt3aK5pCADKgz
SsHc2XvlzPREJ+P5Yno8fhxm3kB/7ayJPJnx1mK0CbT5jx3RVJHPO9g0315iPIUBEQwFSLaMVB6s
pJWp9y/TzJhkj1+NsPlsZMHnQHOL9VZ79o+JmWsV9yb3V+pZ/4+yM9uNHMm27K9c1HOzYGacL/r2
g8+j3DWH9EJIConzPPPre1GJrsqM6o7qi0gIUqYyRNHpZsfO2XvtUv+wzAug7L3uZx+CqKhlX1cV
h7PxgHgfk0xOj3ycOd3CNWA0NaR/0OnQlPp0zAH4Gf21hZsNbyJYFqJ7oU2CQNAxfubl0+RXt6xT
D2Yqz43JG9HOHtrBfpq87olWzascxaGW466gy70wLHqWOYViHX6ZekpRFSS3HdF0zFF5B1X6i18v
oO2+kavH4Xwa3gJl7twOsEyu/NvAB20iuMJYu8i2eR018BFCK1897dTpqNE8Bd7PDotLyvjAarQf
+KfJWcT0v0hCsktITeQswJNsK+IdRbIt0vADgwA1ofbBKPy22Sqnfh0CF3eSe1fwtGhsMJPwsURU
aI5R57R28ixpSPYaO45pIy71O//iDjU5otHMY9nb5Heo1KZn5XYPgW4RiTGeLBhQjK3UU21x6yvY
AgXJ1DlrKGs++XGAc+j18Jb0BQkNKVkX2PwHECMRNhLFsLt+pAHyppnNW1Vi3tfF+4SIbCqLr1aj
1CYEoV4y+tgiqGS1qghypMOyCIf0OXOhx2fmT6lZZ8FiMoz9TcVxmodGu5aRSbKGgUUzLs4YIJdV
VxD23hB0WT725fDumyWxFvjrnAlZQ0OkathQ8JvMZlODbgtKgbsk6840jO/CBPOy5SeLbILkQWvH
mBoyggyUpn76VZUOFkEdUSWHi5qd3E+zHwJtKeJwPJcibk8JuWxVIyl9+4GlWSP4oO+AB8plmdH3
TyuHglQv3k0zg/ou9AUHEF7xuNr3LnQ40sIxzzfFErvJRwyzqQestBjp+4Ih4UjT2N2HtLdtrVOk
ae5XgryG2CneGMKGL9R+ukXK+zLSLlEvV0Hm8BYGsbAQ7U/iPtA9hvkb0745va/c1Ri7splFLpWP
ctsiMzLAoU6kFdKg9qecdej0cTRQIvHdmPFrYOQe8cGLh9HpvgLF94Fr5mFMnO3QN8Mii4Ji0U/c
mT6xjkHy7pdoaKZ5mZh/8uC22Gq1+z7ALkpQw8/G+3I61qYJgQd+cWxeVWsyA8Si6Bv9AYHEw0Dq
Guc2PNdFqv/U6oQu5LDW0KEt9Cr/4eZjjsqM8VU0iUVk1AZ/cXBLIvIdgvqBG86PIpZ6Qbc9bsQ4
v9rvnl7cTJ7z5tpPzBReGlj4zFeR6knUM7qWBEg1BV70CM5leGNOswpdXBI8RSvlgylud6JjWGU4
qAZNraWPzxcoP7w0WQY542jHQfCDZshR8hg24l1m/p03VijmOCmUAYEuIStCFhBTA0/qNmdJCKz+
TivqJ+WwQQ6DjaTjWddcxEaElPr3XjmgHU7dk8bOhPPnoPLxCUTdpqeqzyIwDwApDbN9LCd+tBy7
pwblhzB7bB6yIXlTpC8DIvWmA/PQZT8KLY+WnGUIfZfNDgc371RVHNFvvAcmLs609eChUU11TfJK
SvHZsj+LaDi1bvpVDvodNvEfbds9xHF59U185567nbRdRywnbS/EqZ1xrcL0YSTCAmYa1r6Rh2I0
n0CVm17zFBXBjaLC960tptTSt64WulosPnNMU2p8ZhMq1rh7QFbyKSyIgQ4pSk7r8U7Df4idpXAZ
NDLZxNGqKVS+BNBILTpGU3irbLSBBUmSPJq5Sf542IBJItVJIdxa4CwPKVdIYoTAiOyV41E9PcVe
8oRfefQfNK6+Ue4dWKwI/TrTURLCCCYP0FWv2pHlgOwCZustw7qfIfAWO+o2Ai77Ih2RDuf5JTMD
CA/twRj3sABRggPPw6NJDW0/1Y7zMqj4Hs8R6kGz3dvKujoRQx90ZECfevc9ZNnpzAbNPTwBsH3Z
m200rwTu8sAkp8YezlPv3rT2uJOiB4Cm33IzjzHsGTppzY84KB+spLn68b7WH2j3XigRPpRLvACO
XPYRzzjFyZc1cRoJ6lfTgele8GS4JFyMDGoTiDFgHy5mm7/N2c0VssWFp1dbafA2McmQRTWJ1zzR
zXNt6ixJFj14Ve8BGsZ0jwZSIWYnbqcDFPTtcFfljxhOnqs8ymYH09FQvAp1A3soJV1mNIHjmE1V
rDo93CKouVOZdSZTgKZxv01IGhxjnDBIZFrRPkOgfPKkeYlIWsFBdmRQcRqGEsedF38iHRWAr93c
oZVh7y0wpyHaojEorlhiX5EPnkysjHUXnUQr7ktn3BqzHSnaiYGcHHhpnsy3OIMW8cxN4UeGDof6
ZjoJGEhQIK5KbZw4fxywa1Kh7Owh2w+4xiHanujuv8QlG17dslY5d+GcLdARmEQ1Q64jNH4mRaBF
tCXDnnKh60S8loF1sIYQqxCCWw8rfp+a90M1vCNuOZoKE0JDYjGYqXHhkBnnskKNZH3T3dKRiASE
iCFBbeZH2G9g2PV4MQVy9+U0r1Qwg1n17IfEDpvlqLMWDlZ+yHvnSyDCmgNCl0pEqLhHATOmNs1l
qVU5oIiNpQNNqnSa/XRzGZp1hEwHL0zOSSSf/y2JIjhhvaNf4asBrPBDH108aw3TxALXqTZbaxEJ
4ni14h9K1HsXTc5oJW+Vy0Zal+nXNMon2kNgAN772LmJ++xg2tUtbIRtnzwEyUgKzjxIhhoivYPe
RI/cQgJ6R+OhtVnEk0Dfh4520xDpI5JnPXXuEPadDOk/gX3aRH5+E2XNW+oz2NG69lV6uA+90ls6
Ft2DfVCMJ+lB7Wv16DOotFsj6V9D4W3ybh6IVXq58kIUwh1Sk5B2SKhTEQSh89HmOytr0EvUdxLf
mOVuZunyRJ6DmzfP+qy36jX5I26nXa7IWErDF5EbD06qvZvK+IwycbXy8pbAcqhVzE9rufWt0Vkz
p5vx+Js5C2ZyhmbRcNINAuJBnLDGal4Tvjm3hoplEBsfOq+qM/XvhnTugkxePcu8GazgWsU/89q/
gH4i49PlLToZxg+khL2PfAERE7HLWb8oO9/fDEDclkWyHVOilNNyUzjEIMiSRjj2FIbp1UPiWawV
sKXAFeP8EdGl7dvHCs8RB7v6mhEcmVG6j82lj7DHDuUh9ZM1tDaidmi64hMCFFA0zxbKaZzjQFIG
hGOwJXXaEMRoxgDvUm3LdCqgF6JdG1H/RBCyJOsVx1NycDNnY9n+fWSMD2sq3Ye4zU+hLzap7r/B
C110jrP3nJeqrZ/igBln4YMv0GzvKYLTVCTiq5g5GHrKZNRsy3tXHjGvvGQW+32avRuTy+aQB4ce
+AQSJfjPFkoan4P2cM2v0FfOwSTJ6y6eq1rcuI1xbeMXT0uPfk1CUE7CTMy0OZTDLTG+V8tiyyTN
ZDFO6Mg5ET+6NPCTbPiIGaMsPP5WZCc63Zj0Lo0mTLgi/hoIwrLschcTyCgJtnOb6NzV3jFlvK5F
tEZooCnd+HAD7TpiWVJJcuatSxmtP4a4ESJTO01R9GX3Pf3Ud4YWn6KB9JvOt4MONkukec00lpA2
Lp9CRRoiWxroLCzq1fCV79jXn+HOPIcQUsdWbru6o1U8rjuTXoR1h2DmkKjPOgj2ZloRMBTd6kxY
B6iOBhF22YAvjFOTSV91aRSAkPKcpa/Oh695oqI7ZLfDKwF5RVGVBNXGrGoCoDr8ufAkT3r00Wr2
YxTlb62hn4O+m1+DtxJTaA7sqkfhIC3NY31jJUG9Sg80yY81AcF2BBLQF9WXaWvPE+YVclw2A9gh
QBf3NBruwCa/AKoWZXpqYvkc+nQtNU3/4QY3cIef+8q6qKZ9BNREVJgl4ER6B1u11ra1Zg6bw5Pv
DlVyzcKfRY1vGDjUSLx0FOEnDjZZnHgwM4g99oT+lZklprBx2LqVXT0ih/tsPbTrGoauU9E1m7zM
89fInpixf7IfMOUrDQTmloUGf+r6o8Z0aEOxXsMqKIgP0mLSrjIzepg6DOBJDwdNBndMD4qNlr4H
ra/toq5jqm0TfT2CEMrj9GFwPDKTiY4ocnSXoiIMhXy4jAjfc82xn9TjaluFYI6SlOg0T99FBo+N
S2w34Wvy8P0hTRP1x2eycZN17iGcqmRfHdgNykPvU3M2XMpSuNW07FPe7VSMg41VCSn5UK4MLdCO
av6AtsE71uyFS0KorCWStPZYDXF3/P6M/iaYOjXhahoStpi8sQ/GqwGs5lgXc4fPV9G4wZjyJhXL
kHC1jTuMJZ4Luzz6XUGqXpJgpP/n1yV0opUTQAeq5XC1RpMMdUDghPA5bXzppfcsQO0g5150jNsQ
HteQnfPJXugxSfN4H6aIzHI1sVBZyLJEhMBKxuiDbftnr/mnKBxedCNtAf8StDy2I/rtqbmYUMzx
yaASctFq0bJqgosH6cckfehIgxFzs4VoMRl0ElhjbyPc8hQP4tkn1AuvLJ3YSjy1yn2yG2BRrnmP
BitBOoRVV4nsOQXpyNB5jql2Z613IM9R/e4BmFi5VRhzrrM+C+OAVlLsUOKSaaRApsIzc2Lr3dRs
cl+RJS6i8gs/jViTdnybOdO9gJIaSjhPLRyUTC6NxtjHMqpXxGGtQaz3S1szN+PUlNg9eNMak/YT
Sd07D05N6ZJv0Iy0u4YUZXYSScuom8v2Anabzewx062bia2Eyu4dDfw9lPkfvQ51EbrVq5VClBnb
B3zXCLR7AXWKgLk+cRFIIb41Bo5qkUQ+z+iR9lG4ZwT4UZft1WkYIen90C7XjeUcBVKEAOwqpJDb
0siZv2DnjbD8QjZ/KWretzO7JqwB1XFJRDPSSsrEHbLmFCfRnsjndwjcycrSaIFO6H/wl3tHb3BX
FibtzffrKkWL59YhErTI7vN4oq1wgJnhQAiBUdIEPwNXzGhQbUeI/WHSq42ncRKFIYriVdFeZS8w
xvFUOKua2Uw1lM900W+M8kz8ro1DXp5KNk98RdQ22D3RV84DQttZm57/MNQDkUm2dxDm8AR4sVxE
NU3C0H3Kauuh6PsXmXiPAFuStdLybdBw+6aWGlAfgHzTzaVRxXg6oCOiee1r5X86E1RD6UbPZZ3Z
K2tAattTGS7C1oJNBfqIkdMe3yqduUC9JLpBBQOtOjaypQf7YaVV1Y9E8MsVmIbbF+JrwYBGxyAv
6BXUzVeu9dFKEr3XqJIiMp0KrHT+ucixj6iFDc9u3btuT6GqrehtNiu7+IzgAHLSxnBSpNxLuvah
J9cGjXMOa2yLZRnuWlojS4G7AiOij/mooY4W2tkLpquVPUYB+Llp2HgdgrM4IRrU5y6s2ODTlYCP
g36vIxOvR1OawBgqvOqj8ON1X/pHYEjWIS7XHFyfo568aHr3K0RA8R4Z34NEyLTsw80QMVuNsWzD
/tlFCUYvA59HbjFMEV66MVQUrexJHxfgs2mpogre50FwcozoiOv5vk5hpENSgA8tOL/ZCZO50Gb4
imbIAWiZuTlBht/efW9FgfZRuM2HU7Q0GMsM4tNwZCRI6Onc+nFsYxepnMAxonTp5FGPwxVkoj1P
AVi48cIgZcBDpX9gtR8Y9QG9CrQaictAZmnXiA0NE2IcTBcHRp1V9ALO2pjBgEFU+YL8YmnpMnzU
2xcs3fVumit4ZFDbaIDzGCTQtugBrYELxwflTh92HolNNGTT0kg5KhmoMrpFPZKW69RXwDlMp6PE
WOaUGisNtQxFMxHoLbIJl+iUJUKnejMg5F3EWak2qBP8G3p7SLJsn9gEN0fc7UM2JFtxq8Ip2tta
8FhPuXFOIlL6aJ0dEaixfqbWNsVnsh5Kgh+MmQEy0GRbj+1388IByijilfTHdy2Iu5cx31V1BpmN
sayeW+wB5C/stHgcZt/KE6la6TIiK/oI/V4e8yx7HRnxHq3W/IiiEkWsxpmus1Fd+7vJzutlqxRO
Usfzt65OtGOasKmy6+mrQhgMZ8KWHKpMZnM+TnYuIpXSEU0Rgs5fWn0kV1Zj3f5tzhf6bwUxncOP
Kq/zr+b7f/vIkTWGftD8r//5MfznP796yFP++e23bD/zm7f0s/71m+ar+cdfVP/j6lZvzdtfvlgj
BWnG2/azGu8+6zb54xL8z3z+zv/f//gfn99/y78JYnJ/m8O0rT4/Pz7/nMA0f/8fAUzK/Tvp5w48
LGVbzhyq9H8CmKT7d91WAvm36UhksFL+M4BJ/t02bUNgX1PCcR2DbCYw2XM2k258ZzPZQrd1Uzel
+d8KYFL8jD8n2IDW56Jsi1rf1YW0LeKhio+3uzDz6//6m/wfDPVpifkcMfySs29oTasJ882dgVzd
c2cQdzPEeL5IQZdjGm2d7lu0kz1U5sBY3MtcGopJs/b14FJK1vsKk+mSw0mxCwqOuMWzDfj95vsh
5FXntbv+ka/zH1mbXvMQDimX8UvszvdFczMtA+6QOd+Iv14007G6krg5AKBiXm9QoOsZ2ygpOQy1
P+tK09eFb4Ibdvqr77A15PQndkbQ/ptAqPkV+pe75zikQjgm90+ZvwRC6aL0XfiF8JDiidXY561e
mKLaTM2MwTeMnV1aX27fjEuNKJ41/Fqkp+709fv7MSc0/XGX9j//62/29+1wiXTgnG8QTaV+eQ3R
pfa17xH8AvC6pKkGwRr9aWVOmAVScFi//2nS5uH7y89Tiuwr/kjT5skR5i+3v/N034tViVFR6u1N
0ZAS6RlvWlddKq2J11JhnqfJaj1Egv22ZX2kG+SdprohAE/yAFjikPb9cwCkIMijoxeoc28wFYdE
XazJmXDWKhnFLobTtiij+mcO/aKopdzjhVM7K52AnU3IO4bwrhPlPJduODgX7pNoB41jNgz0GFA7
xMEovBfkw+ss5UeoiRtYDDc+4bJ9V7abNsDIJslnOGXxucpZffMqXRb3aTqNDz2ccSfTHawUgXcy
E/eJIF8DVGB6NdGP6Oi1UQgwYPdCEjwCy6pXkHvMde11X+wPzHbrO8IU+mvZN9s+UP7Zi9A90CbZ
joiCl7QTMRLbwX0TaXDIIPFDWGP/01IyoyfMEoYyzyBM9l6CyrU3Bw6IYM57O+13SQJ7vq/qLT74
6SadqbsAFt1twpyZLHuYErOTWQD8ozeoDQGZUt5yyKjdpInGB8E8R1HLf4g7mC3GtneMAFFV+TpV
CrWJbWIB5dQAAeS16JAXWIytVoxW2aURqTFk5aCX+Vq3mUrEP3FbxnuhSuNsIEhsdDc72L4/rWxs
5RdzKK6aA5ugyQ34y0W7G5xxPCInmfa6jdybY/jRrZBnIp/cyLERh8oEAAesKKUHVuKZE4461M+y
GNunglqtDRCd6YU73jc2fTuQUaQyuJUzZ8I85L0pboYObUKuqaNdoS70ddlv45rgSEmBsNFhWOxM
G7SFATyFOASNmM0MMp3m+z9S1WE5Ms0vz027A1UUoFknh07dIvD3HEm2mFvdNvMHo9d+EJjwNEoH
wICuiqXUaLILG6MD1bq7+P2bTv0SlKfm95zjKqmD6yQe4HtJ/NM6nWe2SsMCnYhBGxp4yr5VmDwN
A9IgYxfbtIwjHq0SxNVrWOTUdWnu3XSJglHJwHoCXtyH7T4iPfjqPSCcdtbwEsCeoOmkfjxWYZKu
ywcxC/NxqACQQkWz86fijDWGua6z+f3vI+c14s9rFqJnISwEzBaoaFYwwX//0+8jxGgEOEv9ZVdW
ZJ4GM+Hszh6zECEYUy5oj/ZKheZeQ7qTOd0JoEO+1dw51buID//mYtiC/3IxFJDSsBm0OfDxLbS0
f70YM9bDvoepS8ponx0BP6/1Qa+fHMs39hrsm1XA1GuhysI95azl3jik96qzFEooBhs8CADTYCif
LdeRZxoD77+/Pv3XBXe+PstRjlCOjuhb/2Wb0ZB9WvpEolWJoufs2PntBDV+HQylva2Htr4EDdnq
Vej8DKyp3XwvW6gY+l2b0CYaAP6urdYHOJaCqc8JeAgMS958f/AQxgDNE/nu+8smfwrx6usKEhsL
k3/n0wZN9WoJ9L3fNkPr7rFqxtvUmMIbW9hHJkvODW3ef7fJ/Lqn8Svr3xubLg3YMd/vhz89H9bE
nAKaB12kIT0oKaOL5ZXuGUGvHl1H5rAIdXPW7dq7IZJhn7ljfdTnbxvk9NalGH+Bo2bJkPxRAP8/
a4/ve/3nB3e+MEPYvCK2MBxhUej9+cHFhjpYxoDmoUVpfNa02r2J4MuW+oTGLlfkOTLwPDF6n/bu
yKtSdsO1yV5EOmdAegaGm2mcTvjp9Rvfs7K1p4A1VQhGwD6k5pmJCc17ZXubDD4XHhImJNPwGrUd
pu0xHvZhFpp3Q23T1EhrBKsuwyBhV/lNM9jH3z93cv5dfvldTVOX7PZUmuQ9//LclZVh1IONgJtJ
Ir220Niia8v3qbK1S2LR6m8r9y4o+x0RY+FxCBBduSjSUn1FnGV90mqlk73BEXVM6dPImYFSy9C5
/P4y1a9riWG5ij+m4bhSmK6a3z5/elZEjKa07kBptWRDm15c3asmsW+GniY3fLn0BPF2eBJl/EBG
LVK9keg2rAhfuaGMWyMbIZLWuDXRTTzihzwEIOHfXVqUE5KNV9NjZMvkupTm0SiM7b+59nlp+est
di2bX0CarD3K/q61/nTtEa0hBpLYc1NArRuHfPN1USG+8cRcHUX0diUgL9iVaXcXdQN2Yw2NqdIz
dw90Y+Nlrji1Q9qBwYaT47t2ss6MPL3F/0Sn2Kf5mNQy2alCJecyA43t43ExRiDXtUjvfv/LyH9Z
1flFbB4WqkKbmpgV/q+vBOJpUyK045UIwvHs6KPce0FFY6An+25wnWxfZUZ1iwuKKAQS8iKBqrBz
4vAmHeWhdWP7Vu/KCJWoNJaTnhM5aMaBQ7UljilqIlW5b23c3AVBN90AZp4YR3slozeYKPzNF5xU
xEbNTvEYksaiqXuP9hJfWl7xGbNKHq20xAVL1gFMs/zLxo58rcRNJcgMKwsEBHS5Tt6o0iuTFG9l
+VA9najojo5E20Ei1qRp1guds77NSBsra2eja1Z08XEHZxDmd6GKT0DHa9yOiIdaEqQwI5o6Q1E7
97Y6KZmwKGRyQRBa7hJW6zWiKjjDTQyCNlCnbMzydU6a1W7Kwu6aYf5YDj6x8TRpU6iMrrxH7dd2
472cPy+7rFma0O2LdEpuPZ/MPzPJ4kMae9k9baJskY+juVHUJntPGHNd3T1nQX9GXgQal+CONR1f
fZ9rxha4wk8Gg/3NUKHJotFDCh4HNDI03Go9ET+30jnkHoMuvk5DnW9DHWannUsajLMazYnw8vcm
0fIjWFwM6axVWkCGD2vVo1HDk/z902b+y65tS049nEGEElIQ2PPXhy2itZqUaiiWTP27PZFBqRr0
Z5DyPtPrzC+3bT5QbKPl3Ek7HlmYu+SHnNCQNoowsByv7y5mvoxWAt55n/XpG+zVZyFc88OvzGNC
0f2FxA0HbfFYuf526opxHiSMRJegKU+baFqFgWh3dR5CMW3lC1EyNLYSnB5tOKpbMy6udnozDvF0
EFbXMKqePw3KZjoYTEFXXUp7nkE85Ls61heumEBguUmxJZmbcCGrHFCyJOJS039j/ue5rzrpbYA3
TIX0qT1MPPQHh0SzA7ABahHqt3j9+9ts/Lq6UnpKKWwJwMThj/XLbU5o4TGKxEgm0PKTJIW7Z2ic
dD+2PjazFOKMEUsDAzEfyPaBK2sB/Go0syWsADu7WBa92lgyLQ7OnHRPoypYVzqHnt45BVErPwod
fLjfhu7Vdzkpo3P3iHSBapTjXIyEvgkr49hr7XjuSqtA31JqUFkR34Dm0h/rGG+WJsWXrdeKsXvv
PSs/NdZaFlhbiDXeM5BLwj3z6mo41Je/vz1S/9fKnBvEQAtThVKu/mslS7E/0AFHThPJqcbeofae
nbD5NRpr3ByO0HiGv7GLXDxWjvkRDk786UbmKgf+x6EZ9EfamPbFK0vMxTRVkrQLt/Rmk4thpRBq
Ikc9hKP9rMkxu6kaAN+Fk6Ub3ZvufYxaIB7MXdGQcijQjNyVHj/RMRsH348c7x3v2o7rBkGlbloX
re/tW4BZ/Y0ORvX7q9hr3kw3Hc9Vg2JyDCwOZ/NdteiXLxj0XbIg6k5mK1s2nUassaqoVe946FKR
mNwn/ZCu6mhcq96bJU+V86YHxW1m6NOnj1wExxWiPtJkhz69oNHAzDn02bYgmvUU5n24jwSssrJy
jF1ptfh9yYtdTKItYW6b1lIOGsJLIfng1OGacyvJm53xlUcQLR1tpiwrlW3CuFZLtyf9MmwnvJ9u
At+BFRBsv1u8S20XDG0DGYd4Xb/ApsIasHezujpb+JvOGs0DzUvl3q2YoShOjoSQVvrSsCZ7V8JM
bQAI5QXzk1R57aaYb49EBrueCGzd1KlSj01r3BIHbt27WHiBurSLEtNaXLYmD3kpH2bNdscrq5l3
eVxZd3aDfozDAqiipq3JGYjutCas7j08TDsoRNgX+7G6tdhBbxIvWYcBccpCFdVZGY5zq0gdyzEh
PwbhUdiqPtp6Ux/V/Fk4ezx+/4g7c5n35xpFKYPjB81B6SrBSemXkpcUwXosNVA+6C0egjLY1WWW
noLYLXY5yogVEr8rxgixkAUyEhhsvFJu7Z4nV30iSS7WsFKYlUQQJKupIDuloJOQhrQHLRMxftfG
1aEy/Htk0dMz9r27nDnorUlX8hZu3VVFQ/pDF1a2Ez3pn703HcKwSTZ23GPE6DxtVZmhtR7TYbz7
/jBH3yHHqy92Ui4ZouICcTr09S1m646W+5LOCwva9FMfGb90YZLddYFJ0F3aUKCOL3XLWC9pumBL
nR1smE+PrzWcJhtgJhlTRGD1BfnskXL25aD1R1mp/uhGzpMdcfK2ABrtM0em59iC4Wb0KQ+jM2fm
okEBtQZIOBoIp/GxaMMhJpS4c9RaiBmYBkRwz1ZX/fHvsZOhD5DWo59axSFoQPX9/pWVv56yeGUd
fe79urphI7L7pcCPuzaltIfeq2odRnzePlutdfYGLE/JBOaePL3sLkWXuqhtX12rURBCCT97jzzX
qCpza2QZcXQjqtzCVer+95dHc/zXEwjXJpSLw9AU1v9lcdWHyg28WavYqxB9h+GcMk0lhywWm4oe
Eg2tSZIRqafeNmI0GtaG/9xEWcjyOz2WjJrQEOuH7w9VAJ4to42wKuG/xd7kHZn9e8fIiZGY5ndm
nZdQVb3g0VaswKGbpycSG1M4TsnGoc24cByahi78gEcFV2ebAiYP8svYpsUxVEDxU1+V+EvxjPk5
tS0GjJPXEAxSuKG5MbIJ0G6V6Y9ltPe9hvRclQdEo/dsbgqgNqNrY//91fcHmG7pxmzpbnmspsvc
d+QuQnv0QIaPt0HTMOeRx/aGHA0yE8ohPUXwJk6txwCUyVV6l9nDyldDi9EFDJ+Zsaq1VvasxeVr
g9d8loEXB5xC3SkQgAgHs9NvkQGx7rnCfcYS+RHa4fAzxMNjJZr+HOgmM8NYFghUqLOIWcnoudU0
oFR9W5lihmRhF+tRzT1m9js5Ajs7ow62i+mujHjWY5fIa2BK1tGi14LsLP/JaSHeknoud0bowSEM
YFgUHv9DC1J9K0N6jBZEgzWplsZKlHIZjdRjXtSYl5GzWDgzTDtq1uP3ZyJ/RjtbHcGphZvcKY2t
oXSNu4GekuEKPFG9RvRTIRnsTPSIlt4G957VnnM6y34WLlkAIhjsdbd3nbrDVKOrpRaE4bnsA1DR
diPZSdIvEhyWshgqWqGegn+qpuXQgO4kemfacPBXOzuOynNd9GRm9rZ9ToCbHGXWHI1SDBc2z4TB
b/RW51qNLMTtnuPC+GCafptrxVOA937dplW198g4Ij3MIUarStTx+7MChi/hg6J5BpvnDf6Fl6Dn
oOfwMjT1cxAN5onMM8m0sFR3BoTnIR9gTeThpR45/0SJuxrzuDjWWqUPeKgGYo3SvIfaV31Ojo1H
ocYyBRgcLKXhwPjo/Q8qyxiGJC658tU/6o3fbcd25o64A5nkZaC2YIC6lVVMuOY2oXCGK1UOrW+c
1vrad03zngNIdqGKWCHUudXrMX+3PTQZ6KOraxGJ4BTY9bT6/g+olg0bg1tg6beyku5Ka3LyOcPC
WPuELO9AmmWc92DbVBct9+FgeI2DAHlm18gwPCRZiO6gmsZNaSb2zq+mDv2pJ+8lB7jFCF5hLfXO
W0M9wamCrWOjab3HDUiI9hyrDKwVSKxNV2XeyjB7c2mAjbtodL4b8ik/Jz9ZlqL3HrwO1s6kiPq2
Wq1aE/cwo84ccEj6DbM2SVAPXyQdfRx6J+grTYnFL4zNPdQCcrCy7NpTJN/g4EOIU7n2sjYMH2Jn
KnYoDMajIA/t0KKwr0UOCKLwgcp6Q3dAc+UvpobDtaasfNkLJ98VAfk4xHonN4NyfcBWPJlw9i1q
luYWXGm8C1wAqJWJwaBAs1kxheFYnaHPzGl19JZMvsYd7V9nPdAK2hfp+CMYYvtMy3jRk16PC6WG
JV+VLxt+3fgUZ+qxa0hpHv7xIekZtTUJuQlCcMJlMnano5W9zLgeIDrpm8X6QvwcUnu77oJVFenl
sXZ4y7kM53lKcPjK2XMQwu/bQIoiG8ZTLsOXxj3Fuf0qQlNROI/jhuTefB/a5mWKZbbEgp6dE/A4
S6XH09lSRLLYUPKXk1ObxyJgl1cmhYndHmhnHYNSJ5Qytr++X4PC/N80nddu3MoSRb+IAJupydfJ
Q02SRsl6IWRLYs7N+PV3UQcXOCA0PrYsz5Dd1VV7r83oxuMz3lTANR67ID9gr0xH6b7rlQbWE4f7
dhyMH7dMOf4tKNDWeO0Z6vrjclFZTNwzBnHgqKF3iIvJ3tcjwnYgxNYlSyEgZ468gItIjjyngv5O
Yx+tqhsYQcjxyZ1IsDALWgpLaocU4FwGVbXvxLft4sl9Shoq+jGpzDcMpfes7VgXLPPNTPiYTUSZ
xxQobNijFzMG/bWo5cUBR3rFtBFTcdN8bDX7OTTDS1hNwaZvRf0CgNfHMkujodWJz166hxhzyoud
ImpuQDwEvfEWzM2ZY89W08T8kGcW+Wk6dvi0t/5BXyk+9bK7Snbk6/A7D0mAymnkQQnl9ac4S+ot
QAhnq4pkOJm/BokqfWQvQJ8uFoppMO6ll2sb7tvn0hn0bVoJdYQIz6CthVBbiuZuhQjTtDR4RDaO
VYmR4g7mafXAtkFsctbaOxJq8300RMfJtr3b5ETnVLjRBhbwfMpJY1/3zDj2TZV9w504ZRYdpTBi
Mgz9TT10Q/oGZqRhER6z5ATGIcbzoN6deP5n4hB8h0CObqdDmNZg/S5qG/dPCAM1iKpgk/Derac2
CQ5dw5ncNMLwALBEnNXUOTuzQ+kZM9x0YQhtQg/2vShkdo5T16fqGo6ykCxQVZBzDog/A3tSvuE6
xVORKGxIibwYsHO2dPyCrVi6+MqGK+FVr1VsVx+xVj+OjVIH+t6aL5XmEis0bs12kYvT92R1IJ+r
FLH5mDnaEVIwE/EGSoYGoL5QdX1nkJC9ODakvvEtQhv2mZrqxYjrivNhy8iP5yWzZfswdU17NjFt
M8oFfBkrd+c1jX5iCDtgjpb6xQroXVMMrnq6ircZ5OfWrsNNkaGyrrF8wlsX9lqVEY2WKOpuqpSe
D/tE8EkY+66xmlez+iQb1LwDvk12Wuk5j2jjCTiCO9EpjdEacROnuCEHKiKCej3yXP7Fird2QgSK
+jCTA2YWTLTwiL04gbhhZQvXZjYkO8jGCe8IPXJ6bbifx9o6uYF6jolBP6EDNACGYdygyZrOmzGP
fZOV+19lYXeXdktcVjv4eoQazWmnXZe29Smsk/DWN5Z2ba1H7kHjnUlWtckk9UQA3cszJ+1qVU+4
CvyK7uzeAfwr+67YVh3Zf7PugmWK8g8Oh0ehYoIgJqxWIUZyCD/QU5jzPJjtmB+ajhMXWW7JtUww
i1usA+dIhONdusO5dh3ODGWVbTi5JA96YwdA8CHU0iGZsZ8q92JNfEJMlJLDWEQjOKqvAT90qXKN
rninJ2tdkASkhNLY6mTsg+UYr0ojnAirm7ey22ziJMA51Y7y7PJLknT+1LOs3uCwjZc5dRC4df4g
MHGgSTZ7RlHYPegRfjuVKC9Z6XE7NE+h1wlMk/+/yDYODooFKiGhcFsDnzhUevcSRk5xKq1GW5f5
4B0CUXylYgwonYrslLr1R94zYIkjrb+Yqv/j0Ob3a4skA1VCex4Ymt1+L67m+lZMlLyXpMa1Hj+a
STMuETa2K3mX/0ZDQPQY0oDaUSA1tS00yGA9q6q7aAIWVM5j/Jjq0j3GQfdXy5v2YLfaT2Cl0y3I
0y9hEYKYa3Hjl2Q9HoAtot2FUgYiosqf9aYBMunppC5UYLyyEeF3Xrv5yQUwcNaAtQHo9OaLskmf
KBHTnJWG+BdV8tqz211Rls5J4jd7zHWwWc03hr3J5mcKAKswVMetb5R7vXc0aNqG+UB+kIUkp/iI
BMdwjdbX0t/AsdS4wSGErHGQVgo5ZkhvkwbWMTNSUnkh3j79ymuXN5OMaAeDjHYTeJ6u7GfJysT1
rDw7/xfVxIbGc7kd86VL6jbNDcWd/RA1znnClDaZlnh3R6G2oxK9n/YKqoWBF2qlmV2+kzOtjRht
xm0sEwN1gI4t7mtGx74rPAToOqLXVapAnOs0L/8g5A6T+RLVAbkG8MroQ/E2yB9jqr2r5c2EL5Xz
eLKlOyKvg6pGVgZgUuU8lfS2Dkb/pazZvog2x6SzSO0MD8O9abCXyMj5THqK3ZYJnOX8wVpH8FKF
jbWFSwJJxGluv5dFmRKIXJ2stvQeHNs8/Y5XK8sqr/1Rc8tgxynt3tXV/GrPxwmpPopPSpnaDg0f
opPw2+WrtsKsrDeSLJ8p3wOkrW9V5FT/XaIaL6GK1LXuGxT1VdJtG+wIuxkJ/zbrb/BK0GS2VXc0
R+czboGXewNecjBHK0KniZOjhcBkodqOlgm2IW3SQ+3xF5LGC3XbCYovfMRmXIcvTQ3DDDpj9xhD
ZF2R+8agqJ+9rSQD5Zgo1yGCQGScTRb8R63nu7EVdwab3RPUvj8R4vKNstx4J1UUnb0CJJPB7lAn
mNrqOiFo05r7VwrxD83iMLh4JZ23HLrlDkhYuv99OdgaUR92YF9UX7sPZRk+h7JhRwhFuYb6QFSO
0wynMss+PWTBrZM3LxVJx8i5Kkh4lWp2sK14DIy0wKyUh0+JMbRXTzrZlfDyPnUf4kzKhynKv2XS
Ea+i1f+A0P60UcA5ZcnR6D3ZweufzU0N+Gkcy4Huf+ORrqZTHwIq83mqDQoZ3bx6Vo0kuuK8yvnN
IyMlMp8GeiEbqNb2szC0T2bCxFgBEOn0jEGdzIkFTdkCfksoF/22ESUFUxOE7+FkFcvszrvXtK6G
uWpe6yAZb3ywV4kH4TVHlHNeUiCwNvM/Ub548NEAm9v6mzXV94wAzLc8CZGRJq6fBLrrt2SQbQcG
CSvHsfsFKkbXu43+9W2qX2Bfc0gmZXGHmOTUQGO9Ii+K/GQxFScMJd7NhYc8x4Ptq0oiACavdJ+n
mc9f2ZyqZO6BNGO+txvPBCGctVdYYu0hcbp8HdCafoix6W3jXE/fVTthIIzgndHupvkdHVAVy6/a
JjAjLe2JvIvk2Rqm6kxsZ7xrUeDiy7LlrTd792aXBdmDFb9fm3pmHUVTX8mpxHvVk5EYhcCfuK8g
ef0kSfBAFpUBiUnZj0GPc7/UgQf2UWr6vxcChXpAo9FxKN3gca5x5C1/BsWjzyf8HiG1OswEcq7s
HhzHCrPWeqCryCS4r9Ep1lRPdlZeB9qFvwof2ixIjJskPRlw4LGp07fIoGJj5siOaQXy0pNRfw+j
rr83+bgm5f1YIMp5NRqI6U1DOoSwDQdyv8yfa6z2nt20b1USdKdaxwPKIaAfGrI10q2bdvE33eQe
o3Lm3FGbTLsCHbkWInn2dPVQl7k4TGn+OFaEMweudu0tO3/C8tzH+bgjGI2zL6leF8dSjyz5QJ8s
7tdHVZBwD7KPZa+HBTAF9CiB9A0PLry8ddh7zhHuL2AJI2jfixAfgOV+MFSIrmOSJfu2nokFiot2
3Xey8QcNKbxbG/GjnoknDMbkqauc+pv0jFOolxQ1DlPrxoYv4ASYoNoIkyBHw+iQaNOLmBtr36OZ
CjfYntlBOtt68MBRrdCYTFQ5nrcJChcO8FJjR726a0ZwNqeiOtnLZUwr0oVUZr2AS57eXR48Ghxz
cUMjXq/K2gC4lCRfNtGZJt9i5ZlxR7SChk8wLk5Cx4RVTy4XvfzRRVPuTdzvQ0NmVKfqBc2xpcGH
AaGNxF4Gtv3gkDgNX3L6ymlH7QkYHR6DxfxeZtXRwKVyQTcL7UZq3YXGxLyxB4vEMY8k8yJU4/Pk
lU9abz0302DdGP53z20K6iLX5rcap/q+bKqF5RSf2NWTU6J0ziBFxx09XuK2Z9YdsSNTj338Mt9x
3ICdc/U/vAPi7uWrCM71OVM8yJYYomsEi+PahYS1FYCqay8/dMgMWUyAJ9Jg/gHdvjWIg8SpZryM
4xedzr9SG5290IhJWdlGXl6Ql5UXeva8Vx7HLRpjQ0ExxjgLlb6s010ihLHXbU1tmJkSixOZ0zv4
KUz8XvAcTZc+HHHGNqR1heYneOb8XzABnFD6HN908ZhC5rwjks5w1znH2hV7YgvCvbnI+hpEwyuj
Y9oy5IW8tqgYrgroiY89D/MtgB0e/3eF82PXBi3HJDu7NM7APLFOP3UMRo+Y/LtdHugpz8OH6kr7
ZQxTSJpoNjR8VRFv7NZempjIZ5+rbJCALOF0aA7viVwcYGhCybxPXLVNx2GGowbmJksy+1hNBn3W
0KUjWbO9leiXl1flkP1ri7bdLIJvRAqz+xbxWyGdj0CuB6xmUVqqFVY9QfadHN/4VilZ7y4m6hVu
4XYX4TPYY0XD7Gl08Ya+gtjz7mLSLozioSkaxrwdSEUxLawgTZuPAZp+GK0Ft46A2AATF+QV4ZS9
ppE3ZdlnK8/eI4OpDPk6HafP2srXE0wZ7gvZnY28h2NcTaUfd9Mh7juXYnTGEdlOzXZgogufrjS3
eO/D4/LuVV4BZ2N5C9XkfmramD5rQ6HeAmk9qjKhi/v7oCwXVPpsBeHg+NQw6xQL67fhQjPAFJK/
GC45epEV/QN8BYfJgJU5Du6/XEAfwansvrt1Cc9fAwgmW/yjrgMXgzThSyFwTCdWAbomTVn9RwvJ
cN1iu2J7OHdaNr6ZJqAWxTg5/Ai6Ybq0iJVJIB8BifEXokgYLjYjDkRWG+YIHWZzxw393Iuzs4s5
N5MT9SLJaVX/JgVjQIZJ6uH3K9wnyUOXbwWrOTcQ/nNENggf8BM/DlVARt8UXTRTUuGOjXatENQR
3Czr8xgXzYn2xi4vhPmq8ubZ1WNCE8fYOTOEJis4JN/UodW6zw0qWEPn0xcicmAwpi2j1fmGid5+
lllHkT9wYkOff+cDfBW9pb/2AbUhMIQQVclX0YAgjZsIlin06Cn1SFoP3fLVHBnIqDDrlg22ReuU
Bg9lr6+7wP2ipNOebSTau9BtCx9yAquXJJ6cOVG+AzcccUeAu7XHDsq8qz2LBMAnz6A+UOznubtr
HJNbbLDbN31+Vx4HZNVnZ3NUwWOth+oWw2AoZKo9QgP9a+RR5DvRFFyLznrNrYFqn3RjoLoTUoE2
8aDuiJAyAc2I6clgr6YoWkw6KPn550RePxzBm/FLQ/+mGd1rHyf6KaI980ygLslJPemZrMBwZQvv
EgSx/pxl2OjgiY0Pvy9FnDubpskJaJfFY2TE+hmwCnzzMJr2LJ/reOnL/l4yKzg4sUlw5oQJO5za
nDCzMI62GXfDwZ1BUXV185HRMdtbZRa+hMGixjBLtvGa8FTIZpxUlp6z1xIL5fYcxUPIywNKvRMD
OApkdCwHkqvLXeDCgUjs6WkgYgpJsbVVc57+mfueGRzAxqC3UrIp+mEfJVm8znCH3UJdt4/9SEMq
sbzwzM+xbzmUrvAu5U+DhDlKxKd3gJV2BkPUo/XC0qqoUYIy3BhZUiJNovwYMLVjz4+nW0tPdGWI
6TkNU+NOdUPCMMyJwWpOWTNVe5ky1f+la9eZq04tC785zPgxE+2Sx116GiFw561Up3RAgDkNH78v
vHp4m4nSnntTPPxeNAtEbFXrtc9oCpp6nP0h7Ok1SItblwUPIGO6RzHSBB2nLTQs9yXIiVAD72ty
uzURoQ6W0UOfJlmILYMJrqZ5fjYRwxxQw5SFk7+GA+wuo1rylqkRQC1p70WgX4nxir/CaL5OI0QS
MyKhI7F/UDOJEycla+3NYfBquj/upHHbaGMXkzeEsFxkcbO3heU8oQUHZWEaI0ANdN6qq+djbUEb
q8fGvnMWcjZtPw07r3zx3DJ70me9uc+N7VJ+zfUubd36rkN8QwpTYiQdSJMehv5kLsV1bHCUQWTG
V/x6GLrxPlikCK1Th/thJErGXiQKbklT1ZFPqZO01ynsCbuv+f1laXoQvd0AtyimMfjqtj9OzfwQ
oQ+kkUKOjeKNp5BBsiAbxVCybP0IxxtECDYe2DBv85x629jkRuniWJyUsvRTo0sbYh6C5gpeBPUE
ZXDjBw4nrjbPsotZfxA2l5+cTn7UlhPd7aVgQMRKydoZqW8PqbeBEAj3w4Vc/Xsh9irbKIjwm98/
0aNZa4nMHUZjg4BHHtK8DE9tCDSCjee9FlON3DjjiJd5tt+FS7WdvtFTzC7gRWbe7Iqw2ykqL10p
jbMm/2tjZ544aE5mngNTabDXwKEMdeIcc2ZtWIdt0PyWg3+0kNVjnJpHxkLzX61IOQeh0rwWJonc
4TzjdmZQjxdXjbTmLP0JrwHhKJyJdrL7pms/+clQIc1Nq2lvk53SkRiNpD05C01iXdWmm9mCB+46
3Tloudv96fRz0A4xFY4J96XxsoO+8LgSJDw3pv7zqUaSZkZxuM8D/FRtILpb5OaH3wl0P8aJLyQd
81rezbzX900+MZ1emM9aKFjGDNwzVlmyAiqB7XGiDGpia+OlxnMOdOsTEepD0BK0sKq6DdVZ/Sfv
EFEVPJWwBRShnyrPDhS1OMtzOfuOnLytPhQ1gTcDcVd9Q52rjSeHBiQokzj3q75qmS0AxhhFpfZd
ASOzpZd+RcmokUJLa6PtBJwDrK6argL4vvaL/B0kk7qzIpTP9XmPvlUZHsxRAD7Tq0Nn2+9W0iIo
LvH38CSwbOpTtQ4C7KHMywlBDaCpJcDJ80nef7cOIvaYrYX2RnCW8s3CoN1XTwxu0cYeEuDOm5wW
7AXa9LMIVXf8fRU0xlvCUk9sAVSosg7T9/++mpxngf7x5rkYOaYlt24OZfDkDvW+jzxwF2YVfXXk
GgpCpX2mMsWGiU1xY83u1v3E3NtsC5SHzKii4jQICSdi+aw6cEFH6XaEKaniFWVtdPJSU19pktFj
nZtM8yXeC0sx6cOTv0nTtN2CmxdbcGcarajqbwNI3LcDq7zVAtA87U1T2uUpUhYT79J+DTzzNRWm
fWgNNEA17+tcnOTgOZd+LPUrIGv9WqXSecjs2JcJT2KnyDDKstheN6mevWZ2ra9IyA7+GEOMjSSe
qIbnltiEUt+P/DN3njMjVbSIsEx68VQMlnHL6iZ4SaonaiJ7W1URQgwziS+U9GrfQu5b/b4sQ4RN
Cv/FXkCFuLM8/YwFIj1P4K7oXEvbul3S/wn4tCbCo/7WszOvqbyKi9nWFmm/hFzOhoDclIYcKTu7
uAXsDpu4NqJLG6pr0/U0M5OaCZqjblJCzTBUXG1S2IjbZjSCzRAG5un3YhuFdYLs2ezRfn+mIEIP
IyiVtcOJaQ+9K3mzQ2BvXUwj8PdlPaYHD5ZYovV3Faf5P1cXb4OnD+s0lNPaXcrxuJ7Vx1AVFFpN
euwTN7/JYPzD8J2svbokzRyZAun106NKrenRohFbORTuntdexgwpRpbJfJ8hWdqwSEL2knN68pZL
nOc68VeaQusxB2dVnZ2EMe8Qdkfk2Lz6vVQNlW+T8MCCCrp5tGcyHTQOMTvDJcjk1hIYOEiF7XbG
ZEMZr4XxNGWYpwPJWbEsPNJuCl18wLsH9OZ1V2EE/5wiH8/AhseNKHUo3131bJFXGOiqvv6+6qoC
MYWWWOvBcidCtZyVVEbHSNwCtRqjc4PyMDn+7yUL1XsTDpHfDzGCN2Oa96FEIaxsZKtrN+/6dadG
gm4dI34CipE8oWl/GEwipYf8RRU9/Vp66FfSOHi8syLYmUwx/UHniFDq+gAIF8RSW033wptdINsL
6Iwz9xEZg3tnsmceYiws3FfVAXu/eRKz0d/NGXUBePPvWfXi0MeaxnQ5Y+VKRclIWGWvWka0nTfU
3V+mTMdSKXigY8Y0kRosnYro/PvV76UM5vDMSeWlxzC6K2zwbQNoxTQL2W71J1cL6XkUYYnYOgq/
uzS9mx0lhiuATAbBMr1bxOYFwpEkdnKecl79/noWSH1TEga9JG4XTxFnzAPKdgnOrTiDNWGErxX6
0zhJBgGdXS1srmEdJBY5AKiSaSvKAdSLe49zQ5zCaBieiILheU7P8H+1I5MwdpieOVZffUsJ4yDR
xg1FnXuiP4dITw+tx9RBMk0wmrGfFcPvbrhE0MH2vVkDhKry8FrGSPvadu4xBLqngY/wbDhO7Lck
WDC/nbRTge5yV8FTX4fEHmJqZ2ixYyj2FZCBsdICl7xVkdUPtPSZqSiNdE87GXedVMMKfUl3Ip6R
pJIQ4qs5Ip8kBnqX92CVndIldVKjt0VGBrBg3AMNKwPwQTpzNuCAoL5kInhGh1BdzYGVzmroogzR
+N4ot/d/7yzm88c84geeiJA6Y7qCcvL7Jce1ZlXp0it2SQsMB+Hou8PNephQ2sMV0Ix9UfIZ/34X
muXd3r7XD6UV0wERNJPWZjmah9/Xs8dEfLCYtA+6xroH3ug1VdYz5hbbD/uJkRY8zrNt0F5te8TQ
qOtPeeHso8q1AaJCdUXFv5aCbCHXHwiEqRn+p1247dHWrCq7f/LYEREDrzW1ZwhBCyE9pkX0RMLc
NcSNimFqVyNG771glaNUqyex1+eFMy8vKVbPcpLbvnlrRxoJJ8byt1HX/uaoK5IcgEzR2yfRvqcM
ZKYJbOuojkg4CHL1nd6F0aSXUGqhpYPDy2X/jjbHbxThA9FV9Iixpg+LBm9R2Ueo6GsXZ4W7HZz3
uOWwj4jbFWKbpn7VeRc1dwesEnzu6pt/4ia2rIsLGm4+Ruq9FB+mMm6MAFlwoq2gf4nbClbaH0wo
uL/pmXhLHmW9kYOfx4NPFhydib/BeW4OaTXvhGC1yVqO6eizaAo3wSsA22USOfFORGJbh/dyL6nR
Zo4fNQAWpFWcvId1T/+/n+W9rf+2JhrjJqAt4ALc6PZt/89uJl8eY5HvXXANJXEt5G9CtoLN6sE6
Mbyb+zUQ+JzOdMle5vhFFwBx40Ob+WLxaARrHXYZMrl1PDxyZpfd7LvWv+ITQh3ex3OXF6TS5Bgs
fFd9pKY6eY5at3z8bNPbJmn/6c1JRwvgPE2EdcF33MSd2njVfTamTaRxVkWkajKuVnZ1Jl0LRNq8
V4NGxZqvl6phxFgghQP0NlmPaMRmncxVxWQ7owXcoXrTQa9MtTzMgnQSDhoxy78CTGTHxjolhLZq
iCYq1ip4C4TBJAj1Zssh/iFKWPeWrOsSjmAEE8ab96ge102eM6ijrQnQd5vYtGar5xjWWUkgAYeU
4Eip44r2TE6Bi+0BvGkCYTSJ6Hw6aO3GjLA6DKvOB5Pqk4mdlGCKcEVf7FPv3W09WxxDgo2n0Z5L
nLXDOQWOs30qYvMbzx0IZ5zb467gKdXMg9NRENq9+2KM5XGq0luuGVuXbMwo4Akb2PLT75SHBSnU
hc7bzogNjmVADW2sQuaxm/5OMdJFQiPmIjyLuv0c9GSfxuHLpDNpCc/hrPYZ9l0iTLAEHsgLBeDL
uTLs22PaoTiPw13IO1pOyR+HPW2cv1GJPesudO7OfGq6cYO+57Po2VjK8TnzQuPCp7GdMalBwUOt
tBoldF1o7Gh1NvFoATnC9ga0iJi0ncMz2xGKw/5Q7lo29kIrj1WjbUt8QhaygMFMNnWR7pCyDPjF
s0e3D/xIYl0PaMd5S0sXB/UU+VUpNl4QbxOXAxqp2FNQ3kenOsZLWgF6nSRIVykNujQ811G0rtG2
OXhYHbK6WzhOfQ+uwSs9H3VhPrJiIRL3cUfsdQYQdDzn15BZOuOVh7yIYIEP9U9MViU/gvlRVBqf
B9F+MQgtsoPbyDtInda0PT9aqMmlM3DXs0QWi21Htw5VHh1LNhhrODDV8/GZ7ERTIMCaXhkaQ04g
dMWpXEJWfP7TnM8qe+69AYCscRMbqgP4QSSjhcG6DZuVZkc/ZRsgu7JvYy6R0JHVU3Ss1Db4ILA+
CB0xCB9II9virsLEMdJvUu0utKWfmeRLzUg+ImSjPFrohVeZhjGvJgYs5LtSjy1cOVw+iMlB5U9k
us5E2ZDVxAiGBudCmZ317B5k4h3i4j5mlKVrFWMUOGiT/Mp0beOOf0b7s2yKv8OcHb2cx9IA4YN2
4CcMpl2fD5tOI5nCm6+MONdx9U2zCFWa2HsA0IL4bZo1C1YSmZpN+S81P9I+Xhm9xTiousYAMim0
yCUNRkBF4QfdjXVoOqxMZC2tiaTa9dDmN6oDkuXSr6tZiblt42InPFrfvbeRxC1XRfPXo0l76Ofm
NCCVkF2xeGjp8jJ8adHg1GQeuEa7jaLibJaoczR3K4PmQAjjdmiNjWnkfwdWILTf+zaM1r0JfGQJ
26CLw1pMdNU7pOE9j8rGqpKTJpuDx5haq+ZbWNYnkRQvTdHfcqR2PP5w+OybGembhog9bRSbuRjp
aclLLvXvzJL7NLmHPbVzENGuwYEVpHjvvIe0nw6dabymabMHVYbJ64oK0a3dH0BkezkyPm2hWDv2
XvTQ74GArLqSqVI6wmqyxY28J4Qw1XEuCzjg7xNyf1jE4T3Mh59qtLasQoBNOmIAXLvcYNShrVgY
vhl6T7NAuBrFYKIbggxJF5vkCkTeEU44VhFnU5omIr/Fw6f96STByPiFOWVTCEOtB+blT99hntOB
+Vs/JnCKnTimnGL9EvFemIpEQvyyMQ2AHMJsDhuZThvkJ7RbsjzWVfzPisDb1tDVo0seOms3GlBe
Z8+eKQEypccirTF5aieQpYylG5qq0OrKhvXJTB2fxfdRwgdLOeKFRrqls/XNWdCfhL6rNPe115tP
tIJpydwCyF2g/RDld6rICrZluLMn51GBBrPn8ZCZ40637O0UVZfW1ehiuLrvKVIgpy/bAKEd/Ewm
xigQ6nHunVNSMGJl7wZZX53II6yg3EGGvCp8dWOQbzT3SVSEKKHuXWV9jnKB8KPcgLEtX/QJwk15
yR2aHjnMEvhomZacDAwkA9ER4G6eRi1E2jduO4+HxuvynoHAdB9m8WewLBdvj3Wt4yUf1ouoJIJt
khfHjBzjtVsZ48FgxrMX7UPYVQ7RwBS0OZM2OFOXiA5lq838uEByPSLdq2Ffpow3Ermy0hgZDtLb
6q9CD0knbWvjNcBiZZDuXNnA9PGu7+xBP9p2sBzqYEsxmw8TuTayvw6nd0K7NlXlkXvwEi80Togc
TVhs61y+RdSfBU9Qw45Sda+k++JI0I+E2e7CGsCzre/atsHHANQ37q8OUPIRBU0ny0OqyUcEw4ik
Y5S87c6uB1i/4sHQAQ+Q6apscKlASX8aK2Cj9Q5gx1HlnXUblHxKRysqfdU/ZW78tOAdwxTtT8iG
B3gIiVUELKJX8VnvwrtloWthP+9aZWHDcb+zhDJE0CVb5V5KFxPNhpXoP6OsXsLZjrddU03HFrnK
Zm6Gz6HnU56ZfzFfgz1ZEoOaPsVuAb/UoJkF8jKiQgoUbFsVApXT7I3OcAEBIbBSGTGSxnuxYrgY
nTH7PuRzfcmD+ivFBgDFoLymWvxYjSVI/sx8DVEjdEUN1dpAbjXR9i1EsEpb4iWADvjWwBcoe75K
q7znqLZXAxO9cNSObjRWW7OGjYcfmpYUP8iUcZaIGXtbsl1wNz8OEcKy03/QXpWwNQDrA0Jg9QJd
QRaxUIgYSv2988KXoCFlYHTvJOoUAoycxv1C/id9Y1hFm3FCplWCxM4kOUclnOdWFicX2eK6rGrA
bDZ9elWuQvDAaMnD9WtL+2vRfH0JB8rlGPseldAGaC8yhJbJYz7R/yUiFXw8KVaE0B1jiLJrnlp7
ytTaccl8clusO5ncFxiNFugZ7cxJ2yKRtlZCDHiV8mbroDc1SnPAs0UYYt3wq03zF6cy91SUbgwT
a65OhoaWhc7W9rxj6KifCnUDPRIKoAXg4DOKG41hV4nARpMMpm8emncne5FgqTdQT1jw2I+GCJCE
HHSTzOeOiav75oWphmBwieBrTlMlkg35buRrU30h4UhZegLmcDrzrGQat3g4k9W21o29V+SU85Pn
rCNGHZs0IOwrS1+XUbI5k2bKRPjPSBd8jzj+PeMvq5afwQjnmz1wUraH5DuOSOZK577bxycG6ho4
4+SjoP0CCP84SirdabY/9ak5mnpz/R3ExYjsqtkWiJGZ4ccfLZE1G6TMnCAG8To10zlvHFibDvE0
EzD1zThsGhIVVkZhm+tZU39LtPmB9eWMD66KX9IgvP7+CSbGxOtoD1aY+6WTf3bh8FSDpSwTi5Mh
rbo4dFm7tEXqINDsxIR+aUGzI9+exTRkCdTtnwryMcscoJLxiHCDEiuwH3C8SHqy5Gqaw/tohBM9
W/EsMfvwvydC3oT1QowKEjIjMyHGW5RumgNUEjIhRdLaomm3JvX1X2GEz0u/buUIkt5ihrWdar7q
wa5WRIqoY4ZiKrZNzP3To1E86yMIBT2uSchx/+kBZ93Muxma/pbJEbMxtos1sGCWm9yXHdYdUEL5
SjAWddAYDDoAybiS1wn6CJ7Gp7qvwDV5dgbWtWPGek46rJBxw4Nd0S+p6fOqJD9a/yPsvHrjVtIt
+osIsFgshtfOUa2cXghZtplDMZO//i5qcAPOBWYeRiP5GJbUTbK+sPfaYAGIJ3gzisFdZ6M1smmN
oFiUSyWSbQIy7CmtAJSbxZ9+IlYlyce/pfOrsgR5GEp1m1q2v1175zB7I7ng0KTJC4Eu/L6y+kwR
O6MUQNRrSgMRGaTOwJW/psxlLtveJSWaBJ+E5VN2cwmOsruM0HiZVNs0PBHMDb82xB2Y2cSbhoiz
zD69K2XxwPJJr2Jpf4bEo49V46xJCTZXyrAVeWmbPqVQDngA5Mzx18ZArSeH7isp/5hZNaw4gTG4
4gpeabx3rE9AD02nMlf6PLGw8ORPUkgzrg3C6yYhMCJ3ry77gw2JD1g97BXk62zH1IVGXHGsF+Qr
JpZ+q3yKNxm0kI2Cch9k01eu1At7c9xD/Td1yLief9Xsgul64BEAHfplmn/MiOwjdCoSzqoiakV7
hyGLJn4wrDeaUHPi575Aer62eJcXsvJBTlQWyD5hsMxkINiotfJnt2622UNMXkenSSm2CSfkwfhc
JtFHH3evvv3QN5yYTv6epiH6kL7HArxESERFDv6sQZAE85719D2UXGYijd7nc/KmW3EyYubszJXx
jLOer13z0moLxCf27Gr5Xy/TtTXmwNBxxncRG2Gz+FIO/XtChN/WT3gmw45ZMdlCchmV912gFv/U
TTDQJXyMs8ROH3AtR9FwN3juRrfZeR4RuCICMNT4SazEavC7axt5JyIGjgTZw0O37xWZgyLMDrFR
vPkmVEzHHY5ixPEBrSkZvqwWL0xfLp7ta9Qt5hKHMIBWtptZeDB64e3rHLOt0t1nnJOHYbEMqftP
npLDNu/SxyIgAcexESn5tLB98BH5rsWADBNv6yqu3QW3GXkHR9tES0/c4Ib9XvPsa6fvwTM+VDcd
h/6hyo3rWOHuSJynCGJ+iqaMYLreYgAhxTc86vPg9Ds3YB0foL4exwWTWrOZrfE3UEPI8SUW5nPi
zRcrmB/xU10ijImkP3GNeAlvdTW3h8Zf2Jwoio2ERrWo7MPgEohI9Bw9m3MaabsHIGwDHqJuqkxO
Y6bqTmw/4mr5lWbqMfVQ2GLHH4iszI5FZlubGMXiWsffTsxmPpy7YVON7atTNjfTLxEUOeW7KOe3
Prq2ufOYUyXiuzDI/irdnFgXfiNdEN9KpNBvWxTYdyOBjWxw9tASsSwJ40lkLJCh5zEybd5pe1CV
SakoOMKNGRDfWcYdCqqAtVJ9Z+bihSyg9+X/qXBfDd0xU2J6ppwnxy93XSdesWttAxX9GmX/WRQJ
sjqZ7lzw5kSQGBuLLJG+HC5+nv01OPfrnKDFOug2Y0GL8fM7hDlWzbJ9CBFTElxk2eOVoCOCQJfX
mSbpKayNo932NwIIr61MjhNMWi8CU0/BQN7GfWChfW1bQgipVFIxELNEgDs0WDpGzdnJkKyMh2cj
L78l7yzeehUEMzMsDOUcWk923N6kBBosl2vaUzCgnaI7tWbBfqC018qiwZHmwdMPcWsEa/A0f1hA
nPwa3ivSGy9MHp1Yk5oVMUaa/y43eUPhlZnvsqZAmnpc00VMd5X9GvrwOnjiu0/idFO2Gv1UR5+I
UEA3+5GWi8Jp2ILoY2Cdt7eK6y0G4Cs6Sq4gewCit+tahllivpSBzySjPJf1ezyLbo0BCp1NEj1r
m4uwsb+XnxGy9W8/Dr6KIDmCW/x2LYn9iWZktGoDUJPAKjMTOCO7jYg8kErhuOqrCPErtSsP4vS3
525jBROCtwtW/3tjOyfe0Dtct0dJZtM67gJKq2Hc9dLccIvvUXSf5hmgR7iM5exGrCryL4lyYt6U
8sZHGQ1xaH82ZFHLCrtMb3WKIZZ/Vcsl7foplbqFQjy9jp7Hmploo7wt9oWBCUEOS9aPUvRu6jam
9V+BmwxXrfVujezOAKzua1fuGsJS14SbjNBirHfUCwwCi+5dutnfUWF6IDINaUfdbzB5TzvkVOOa
Wu/cI55lR3exnPFiJQF+XqkeZMTsuDcHBz0D709mBTGslvaWMWPvcddUHdo3o4BwogNe+cozL2bq
gE0ZF1gKdOCghyVIQOBKVAM2B8LtS+jJmQu23Ne8C8UAR5T0k21skQMP18DYTD0txzgEv2qbDGJm
AbEAHlYWNtkrKlfb2WfzYeu5Y2CKzs2mx16LkIibsHTDY3qkwfG3fuUPO1meC9WA6LCuYZPeq6j+
skIIzRkqvk34iYucnCsy72pDISAY0D0MEr9mboJboUTxXKK3cuOh7HgUwWR/RNIGa41AqPxGuly/
aRvA3nD8mcs5kGDju9xL7ocOrGWiNKMu+znNPHPfxQM59Oa8oDVor6axf+lcm5wagEJblxXzWS4u
CGU4x7KEg97lprcP8/4umiu1jzSHiUvcINzJYFcx71sTPoy1gQYpMxn6sw5EftjGe4WQ2DQ74h30
55QuzoSe+sCv+E5GbhzHJj6HIykTPLIHRiefc2n+6n275yTh74iJpI3B2uqWos6O3AdPBObanK1i
DWDqXNkj0IYJ19PYoy5n2Dla0NFzJ/yTsGBdeSWO65C5numPd8pnmS3Zcvj83dRpvoKRxk0jtKXE
ygP3j/DeWfHzw73ChzHWptnHayO397ksGryVpA66dv7pNMErOlwsvOG8j2nQ91M2LKMED5VbVaPe
i27SR3/QtXRWlYdmgu1d9cjkytp2zfSnLaCpRuyeTaa9vKzZuq+8YZUJfVHaGPnRkr9o3U66KA5g
qghRx7OxKhzO3WbcTuOAgh5QyIpw6L9mjk9DFy9yIkfUCunFbV1ug/kuCSxj3xrTqSlNhFvp9Bou
5KUxPfUdhU8R0XQZTfWIrhRZGy4zzYUIYmiAtITxroc/6CcLYIG6Gm+js0+t9BhaNF6G8nm5aUUL
PDkkLK0jVqmIwympisLcdiWuo74IDr5tocLP3gYE+3hHxJvD/tiGb+CHsbGRE6CZEnYA60FULmRL
r2e7GwiQpilqho3CC+CODonbwYWp0FWg065mN1zfO30MpT9Pv9pgOllmdHZktMtN9vmyeSjxtAXS
u+jF+sM3F/0yRWDuRk4M55/TAltXDJXMut05nIiSnHSUiicQeUZ/i/qGGKwUMDIKNNYkp3Fwa7Rg
2HqiVGwS4bxjq//lxe1fysMPGHW/8BOsFSbFOGZtEbMe6wmk6wvzt8vvtg7C7NR1iP2KucJcz6jN
tPAY5agW3Q6qjcL0OSD/gAxwr1Gdrtt5vQjONj//NRbim6EacbneXdiyAatDFux5zS/RhM7GATw6
k3LqhDFuLASZ83I4FW7IY0m8oB39ZZZWsgnBi5H++OWFZsIA7iPL6oPQxYUwz61p1M8IyvY2dSJx
F1ct5WZO5zcizt7sWm9iuke8rPTmtNvomMenOsPeW4yw1URyyhkichsMn24Y7QNcA5bNUKkbsN2W
EblubOnXfU4aUozPaEXb4IeYdZ2nvCCPVrkbPKHEcGvcySW3imjqJ2se8FHNwIk8RebZONw3zR4K
N8lybnYs+/QpLfIX20KcaCwv4CCXqKdWwSggiiGNv7KZ6LcGTSdOy+RhLrKHtrVeAzIPPKXvZ1EZ
q866VKnJBWw1GKNKfBBs752Bf1KY7evkfFt956/q1n1uiJxmIsW+xfYNKBXyHHDPBZCXA2aqXdNd
+iK+VSUxpE44XVtQZU32BNaY/C4neyS166Tb4MywCOXCq59GlAd4bVTsvqrhs5rjm3TKs2Hr56oo
LlaIhbsiVnyYeTEG6E2u23+RuPwJ24feL1kS2wx/O3lMiwwvntk2tveNObIop6iF6+Eu2zQDlD1V
BPd4G+HjzTZRr2+zbbXrMDFfa3S0vgJND40P0gjVcUyCgkPwHLXvyvi04Uqy+GtzRuRkcY1I+7mz
ybegDhuDj8SD5izICiI1HR8biaWAClbeR0Hm9DqJoWCFPXdbPDEH5+JeVmw6Xin0sez2mM41wWNS
8pguxouGlXHSvvuAVeev0NW19aZvcDT4vN3npGE9xzoHdWwnD26EztqekhiTivsFYesl6Xseh8u7
qQQBgLVOX6HZslPhAbDyeMIx5B5w8bjVM+7sz64LW4IZUeIEIIyh7s7bJNiCjfe2GDyDFYygQ1Ml
V0UJvhOety+n6GxJJkpzS4+Uo1LVl4zbPwFRtYIQPG7AUTAD2XlhcDcaxmlwSX2ZXfFel3igLVaT
0WfaNDfKYFITE2qkLPZO1sAKj5Obo9HZWyonPQ9d4JDcA5UBRlfdvxWFIehdK7xxFSy7wqUPC3Eo
+m3/npp2vbVaYhiTWue7cJo/UTw/k4jRsMi3vnOPFSK8eN51wQszlBQVnrPvK2BNgx2R+1O/AoJB
14Zr71xgCUG9axy57/ZzobkHwoQYUY4uTGDMh2cC2KXzjed3azP2En5x8LEcldJEGjB9aY8hrUP8
Yb9YaFtZ3ct43hB0gyYhsl4SmyALXpR3hlVf3LB7Y7T1Fq9vz9DqWEqXMHHRv3UO0UtjVOMMcPQG
lc05HDxwty0i/bZnySLIgh1SxolY1gkSkfi4C+uDiM83bV+ciI206MgWy7Xx5HUZRruE8qE6NdN0
75FFvfJ9uMV99IBhb5kgB89zvfNn8VdVA44LxbtGoMm+Nuqz23lvVgFKkktoKJk+1Sb3BkqXU9l7
18z1VnlfSHjP6ExyzSPCUD3PuJilr8yuRhbvprLYzpCS6F2bB3fCdq04hsgBR/C+MiUJeN5LFqYA
xj1kFW1lflkImuK0orIIh7+6czfeglEKzeHFs7rrMDRrt+e7KJ9IJuGS+mc5F56qjL1qucQc43Gp
hX7HeULdb/UPfU5cWIkQoQrCt7HLHn0rPiPGOs8JVVdEco2wCvyuULnWLtcMklGGjOF1qiyayIQR
Sm5l330vsUHjAWC17YRoMYEBWO305M6Ou/b1XV1FD4OX4wpsXjVerzWmKa7rkhRjxBD4fNtP2DWf
xrTVyJ9XeKmcoeYVqHkwti5ZrpOL3vs1EdnGd3xyeIZLmKSHuY3KdZ3hZ8kAS1kGk3L8RcGJPAFO
7IC64uefEdnblIpnXAnU7E55nUPrb8fOYh1N+SezDUBMw91Uy47yHo9NPOjXwJNnVHlOgUvXGgWv
Qi4e3VAgemXgMaRn+HAw4xhmU3G2l4iB4Cq2Q/iJ8clV0xkfebzuU0wFmTCQ5yVQfcK3qGzIqstP
Qzbgd9JvLARvU238QvNGV4IqyX/rcaZHvv+IzOpraNzvCj3R7Nu/w4/Yopk2JuZu2sR9Ki2IeePe
6dN3gfYUHCPXgWuRsTA2v2IOeATj8dnJBm+LTjxYw2uyDjlJr1RSyFbCTZK8pZorM7b859CpKKna
vWo4XyuL1ZOwu9994b1qR1LwxJZJLenssh49aIo9o2uaXz5reqOzN42tH7p+/MNC5GoCiAHkczCI
SuJnrFhO64OyxsckrYlfXJoAe3JJbaKA7ACW4mUbH1moGXRhuMTQ7GgELplKs7VTfhRU/6OvOVsn
3ODGvohwqnhOw+uQaA4Zo9qDuaY2Zo5kt961ycw9Zluyynyb1DLRxaeaZfZAR3Uww+rJ0US2ozbP
kQTBp4Jxy7Z7SjZWbxG3bDIeRGC44Wd/LIoSpWBdPcqsvAvCgDUyoJ2khwYbZAYx7TGc37So1wHJ
PCizkoq0CKjtEUVwea1SHzhFqBZhi3NXpjxVuIqJJAsLPKZTHe3m8qL86nOsBiyFJtX6LMA0uwb7
Wgi3a5/NcN7U1nZKeaimbfjb6dBnA4StVn5+32mHfjNEW4j3nrW0IhEJwOs2yNJH0/AAbmi5WOXJ
YnvkGuNhYdHBcN+RuAkhue85YsuUg8myKWfLVpash9xf2rWvMfmRtebXDA1H763e/MY4vTxl+pRq
EgIJSQTFGG/anokiYDMKRGGfzDh+VWAf2Spb/JoZ15uBHpuoWGdND3vIzeEPT36IGuGDED6ooZyd
Be1iOJNtHhrstEMmXrhokpnma5i5+QEQoQHuxJWtzIGHRInxYyVDttfobCpK4UDfxqIxdk7okpIG
c3BnNk5zbQlWWHVIqXYi6fblEts6tqSh5iMEs1DfDbDG21gQisqlGyt/K1TZwgz05k0NPC7DMkhY
7jqvE2QgInqOfTvdkta5KRSvemCYqHBSghFTT/iMyscA9cHcbEuGaH4Be4Fiy4Dg4TJPZOqF6ofg
Ojr+M4fLLlLZk0E8xF7AUUYj0hkPjQpg14mYaRNWLbt6lgy0zrE2MX0XVrZNdYMLLnFgw7tcC7Fb
1nR99q+0H/qtJ+2KZjCNtnbEatoMkguLv9IbHijg/a0M1e+6mItt0Yf4QyLxaEX2dGgbbgOMKUQ+
dB1yeLtCYZfN9DdeCFGuvhWiYjs8MF0IKO5YzZ0qLzfuONyr9eRPMNOW3i6YbnbBejlhqXOiHqi2
qiV7ASr/6Obxc28zwEAGrzaAbMQmbEN3lYue1aoAVWYZR0qr1QiFZ+U2bfGGVLFjtAolqo9shH8t
6YL9NG+H6GNEan5KBWkI1NvrxK3CbeDP8xn9NVOMNKPj8OVXJEuxVvb0EWdlvmLuNG4jc8LaMpVn
x9i0oo72RdZxCYcqgLktE7hYUfaCQ44Nh0zDPYp4EoQ9EBVIE4Nk21YwlAB60Ee0GHtY0BLumat5
VQlL7jUW5yMxcsFGsyx88ciA7F3rzpiz/C9Pph1cHfsrITqSkAI9XIMi/Y5rqOpWxN+2rJKBtkW6
K+tW+a8vkfvk+IIgDAKnuubQ1x8zfW+H9fQeau/dlx/N+FcDIb38i2ia6nf8+gY+32dbmGjFOY0v
/ZIoDveVkXJaetvKbeOzzbgVyUFMVEhQ6lfLzR/CqBfrmn9rLSpt3H4+oKMnDjeFPob9doU83Hlh
dVRt4WPVV9bfDOm04lIo51MBr/fSz7a6t/AhA5tK381k/jSa2bm4SYacMBPjGsevvPx8mBM3QSpb
7orAfpoakmWhr6Az0/NbM9MnDoVbPBuMGxztdV/+PULt+rtZCkbywbH9evMEGCoF0zUEfwZX3AJ8
Ew/d4B9B6053dQD2qmjeKcgQ6C85D0btBoefL1Np6T3oXp6H3WwfTYJDV5YkvYZKvXV3iWr0gTxi
wXhUXc0p1cfSqcZrH2TJumi7CsD3AJ7N9o+ohtCtYm/5aNOzD9PRXdoCdtXJStmmdyk98J8uxwEj
Q6rwQcjikMDUWSkt+zPaY8XTrfhoNOgagCTdnZjtB99WxjUsMMGV45heRTMsMMZQsHPwzKtfBuAR
ZPAeBVBQ0jQzN1XSV5s8pkduIi98roLxSc9N8bXkEKx7D1OSVZfznUlUx4mpac/+K/LOuCUQvJK1
tiLpBeSv4d7bSa4fiMl7Fo4DtaDjtMbDIDi46jHZKsicu9JCdjMaEVK7EXZIaTGG6GRGvZe4O0RV
5S3xk37vGwnkM48Rua9z/wbF27+xMsG+WqJs8lvX34MQeyzttkEv56HIrMgITWuJzgz5+hbnQMlC
fEyJPwptkmDL/E5aQXY3/M9nYd74R4qOf/25lIQ1FA6PSLccs3OWY+mWZta8Dcw0U9Emv322w327
RlbgnVOQMFse6wtcpu4Os4O8BAxu9lgiftgOuiW4JJhj4BuRvfedbj85NcNCsDRTEo1HWh/uRgYD
nPyI2Bbe6ABM50VEHGsja3Iidt+8AEFpzPaa7jNe103e3mNaqY7c9SZimGcdtOW93VQMnBZOcJg8
j6Hr8p1i4MYlv0zllw9mDWzUViNa07Li7zToIkDSbg26qGveMqX1R2attgzYZw/BKVtsUmN8l6QN
/x1E/93Yxdk6GMdp5zb0lAMImdBITgkHzVn5XzoaAXS3Kn4OmBLaSFDYVg3FJujg6ON5V6Lkme6Q
2u5DW2JeJIobBPBtVJvdbjQz94oHmCxJMeNzS3PYrjAgCGNYPk0d508UZmcciNPBlfnw6o1QqaqJ
/DyTKPdXpYwP0LAw7qY+PkIpq8lpdZqXqZwWwlz75g/C2GpEzXsvDfI3BJSkLyJnNEd7LVWtVjqB
zZLaPg4Tyz9UvnxQi93FyspiH/Z0Hw2h9uuaZQSWhAlGxhBuE/7o3DcgDpMJfmPSG9PFDdjiiGDa
sBMKT5ZmvT5k7bGVOtn9vD3p+J3LMbq34pz0wqC5szKD7KfQMZ8kD42NUaflfQST30WSBgJN4/uA
5zRRlB7Y3IfzZbKrYj8YFlLx8dXH+PRUdKxRQrzJh9FmkuIa6bhhgI9pcAhuzZj2REMYPvo7D3TD
kDXbLlTorjojf7Dq4TyieKYdKdgJBu6VXMzVGL+E8OMeJ7RKYJWtL+oi40XE/HyuqI+JaRr70c48
3h7amWD61NUGTKZgQ/7fBlDT4TJTnnduosWbWVlPpoucZW6aA4AnvKOd4+xHhvRH6aM8RDsmpmDA
94veyAcifZjC+cXHc743HcJMmBuQGZ1Sf1fYMjJP+mtFKNdsN/HVsYv3oE/lk5rIkU8MnK6Bb+UX
7VXFZRx3c0WeRw+At71ZL7SFTXaZHTnuQ6P3T4Vn+7jQixYSwzDeq6DCU+E4sPpokRFFbuqg4dmy
tLE1gqyHAfMG8o+pYENVbKxQIyBFChSNnGvEkWyVyaghYEuNpGYq71JtPaGvT/c/pqeKOPO97TOz
Wvy+fes2twgUF0kxDNMwM0Vyqvc9qWEYbcXiKmWV2c4uSnybS6DMSLzyw2qv8DOzVXXuF7LnzhE9
L27LDGBJDwG3FSUcPdXJcmZ1gavi0lxrdtGLG8khqLgoE/dApDPNX0f5SQj7EQpfDYS0ZoCBEtk8
uM4yTctRC/W6V+y003I7LIwFi2Zs7bjCP/18iYrpWMObfFCqGi9urvtrYZbRhQHkGpFnEJrt29Sr
6RpWBJPXfWBesOdkO22VqB8IAtlYLRIYo2B5Y0/RgKOYdxinb7/Poq4/45LYAvWJXssSgkwewszp
Yhm+WqPxlwuRH3SRSYRhNlzAcpm7idneQ4DkEbzRJF5JUTzqydwHIwruOnPTpzG+DWYJ8jtzkWcy
xdSX3OmLPSRQuoYGDByIfQieYBEfRZCFV3bXT03IZWWl43RhpjIcMwodxIqSOcbCm6Lh2XlK8iQa
wLzONsGkfpel6xYlL7jmLn81O4UMemh3slaMlQQJQVjDjR0b61uwmLoY1ckd69K/P4ylTjeHmkGU
qaL0zSPyyhjniWyNTSeMEF/IGO14uF3iasFO65Gfjy6p7IIXMPPuI7xiRerK02ByhOVWZT0SnHyr
gNFxRDHN7kqoZJ6/M4lk2/QmtkvdcE0kJeC8uv2yare8GbI9zBEvVz//Ck2Qgo6HL7+fpHOMu3Bf
Lzd5NHkxA7bGPdgQg+9z7wjw9Tyxp7rTcHNpRQ37BE7sMauoh4yB1lL1jMOztB2eC1+CToq/5sZs
3hBUovPsALDlLk4fksWndTyeCU2dELxk7b5vGSnY447fS15/2DT4iEljhy/GTNLGdyfi6PrzWWzz
5jHmcJIqfmntuDibDEM2SEryT+r/NwZKl4lNXzvZcPiURvDWM6nlURumtsFKwphT4nXH+qkrGpcr
PWMoi966LaC3Mri501ldczxMPqwbyM/haLd3XeVZd6MN0jvwF6MaOQVPBOJye9VsIBQ4qpYh7coh
b+3RaSYcK0UHQqjJO5jiAiNEEuRfZFhc8uBrYNJd+i30EjcsiDhc1DFxhBJ3OCeG4hvQ5XrLB6S/
GZSI3sEAwpdgRciam2dSmbBBndys/PrX83R5qLZhOR4LnsgrHcN7U7gjt53rOU+4N6BEyPg1V4Zi
OSEPNku8jTPZ4WnykwT4oXfXybS8EA6D2AQhClNaDVhnkbL45Z8g9dVezr238foGiKogY48AsOeC
aT2kf0npC9UAefCQXn4+CDvAvD15LJKdor9UwcSojKXnx1yxs6o7Ie9EhTwKV83H1CnzY0JGt3bR
8GZ1BdeXcFwOxETtB4R991lE1nzhDc07eMHXeEqSL9uL9g6hZIvi6dGDZ0CsILJwqK9PP1/Nizty
jMvnn69gUAONb16quh5Wdd0Q/14VOXvKim1jVOjnLil4GLv4xSJmMg9u67AkXBBThr/UTGEmrrlN
FBAVVIqaLvfQZlXn3u6tl5rpss3k9OITxHYdktS86szx1qgp2g1jpZRlfpY+q8i872LP/kP64YZG
FvPng+8Y01fSMV5lrLNDdIMfV48Be9m65kVYPhRIIs4jwn0sVTXycKs+/3wG7pIiIR6B1/LnxIGU
8sOBavcX5Z5hW38x73yzAA3uObaCUxB5wbUQ7RsAPXMhRQXXcYiIK0eavAWLltyAGbjHeWiep+Ur
DyHAyrcJODIX1JKZzr8ZA5avypoWp0TkHBI3Tt+yCpQRoBN9Z7fRC5BLmk8DYvto2O67N6UvlNXY
uZClxLZpPEzCZGmQoFnMfZsfg31AAGEtN5rg7EVZ9xgN/S+1iJpju1ZoGVPz/PMhXT4z7EUihHR6
K/0W5vLMqsK1GnVQhSlf6syIN9NsqsMPb99IqmSTI3A/ZAmZldOojwHETTaHPjdQnqsDPhFx+Wkg
RMt+Ka006Ub+XDsc0262aiczuchejY8T+BCzxdHY5GCpzLh9SLM2PSRekuzNQCA5HMuvQiESnSB2
PHixehtYBq7EqOyPcco2aRtDPQlKcdKW7DcEPqqPURQI0obuQUxC3fVcB6w0vH4ZuHU7zBzhzW+m
8Jo4xL+zC7z9fMg9+n8n8Rl59saf1PXJTC1E9wC1Tm9aT9y4Ai8UqtOdqVOmeyTI/CJVin+BOV2a
Qn/8KU2L1gX+QOSKQdKYMkzrhI4kX+j/TPrz6cPt6v+QJvL/Y5ukdB1TkOigFB/dJW/o/ySeOUPR
Z11aU7MGoj1MVd7f+8tl0I3tY29m7aPRBd3eiL1jmFmf8NkPbpP15N4V6Zl1+kO2NHoEUgsWYrxt
//tlaZY9DXz1u6hOrvbtr2rQ/kY5k3O269S/5R67T7jF6jgWbPdbv0oxgoTp9eczs/MpvmPFLSp1
fzLmhPaiSC4+vd8jBeZ3zaG6j8vO30C4AGIouucAfT3wq8K7D1yYYhGUxXVuvKToKXOe3kbRDMHa
s89tG8uXHg3a1mKbJ3hCXIukkptsTLzNv8/M+Geihy1tKVxhU23aUD/MJbH4/7y6Qz0HUaKAGUAb
9A7K7k6+L/4yEDCwfeBo/PffzfpnOBTfzpUmOczUxwRnmv8Ih+qwDtNAkBFb4Cf5hl+/Ul7afpca
C1MM+f5xGvxoH9ntZ9UiQFYS5uXUb2tN0BZbidC7n1nrniot5DG2s+8qzdAohJl/TBQJO5av1UM1
j+lSafyH1E/nn+HN5Eq6nnIdKDCWdE3nH2F1Q5IPLquBfu234jLw4pzonCNyau8pigHvZL6ku+f9
ksaO105Cda3eprLsrhM7vDnhkMtHoj9zyAU4CmpjZztKbOnKA0Qu91Nmqo/A0XpTEWi01VmEC87u
06MNki+MxnjvRvqv2bALUYiE10NrWOs8MJigNpw9pWPPDBKIa010czbIwyT7t/FRZMmLbbnBqyPr
bUYEYJwz+5UMaLZUkTt/CAYGrvgsO73UyRUU5wrLKz2CqXZ5YwasTZKrLQiFiyLzGltTtRsSOK91
iV/T9DPCEnSPMV9gnf/3VwvK7H8kCdmSETIbcU/Z0jTFP9PGUwHqSEiMHpL8UckHRk+hz6iki3cj
Lj2cqZSoHSy8mwUk7mC2E/UJ1qS88BqUgMWGyZN+dEnT2geVZteYsRrsNT1po3nwVePU37egzVGD
ILgMs/mtdpN5VRAjsOkKFixgc50TpW17ZdLmPYciYcKMmtQBOIx5urx1bVscVV3He5SF/kvTVE/g
qrrvDP2kxXAsvWvmRLyjgo4xXOrsl4WIzgKt0qtlihA0xnWaGDN4kXVuyHcjkJn0YB+n2VbAHb7H
Aniz2lCuGLvQVjeB+ZgIJW4jmouq3kReA2uwNM+AlyG5WqFx8ubKOPVyCqHiME4cBo/Vl+H5J8fo
zGM+xANugnxZkJHXtY0bOW8gPtSPeO/qzYxBQgamAGWet3dZa6GCiQWqBkytWXlvmc0l8uLqRXSB
eGxrZ824zzv2Er0QposbO7v4RWpDHy0rypjgnZjnjHsyc6h/IjkcIIXY2yFkPeEbZsW5jwkw5Jnx
RDogUgozsske4DPkSd2Nk9hb0UQcDM8rzuDU2v+QWGr/M6rKdqS0hXB48BHTZ/8zNraSUnQIziFI
5+YzbGLx0/BtG7heNBg4druhPkhAuBgDSYNOQdquWlq0bdLpYN3J0L0rDXWNYdbFU/4ezgjBvfkL
lMa0ZAXFbn4Ysa9fptbYwMxhD0EwTNGawW0kmSQ37e5ixG9SBP49DnvZaZ8XzFys8pC0Iju2PpsE
YIV7gorzbiho3r3nM3yBFM/6mIjef3/Hqf93wzmuy+LUlDxZLVAb/zgOKC+m3I5BQZCkGLP8iIZz
TGrMqp/CbtuAkz9SYiX/xdl5LceNbdn2X/odEfDmoV+YiUQ6pKETpReEysF7bLiv7wFIt7tEnhAj
bpx5UCRLUUomkMDea801pm8H5iGwh+g+9jo2zsZ65Okvb1cMabWkYjDNFcMXg7lFpEaysQeSfeKF
DVk47GPLDuvrBiRQ7Jpymfqzgc2vw8tmuWraJIdhVP7QI7VlLDZswexucIqTCUaQ2JjzmGRk+li1
c32oaSXSjbBab5oCmHyNrBJ6y5SVExFabMoROGe7vzvGpoKc/6b1e0op8hepnSrOCB4fCv/ik4RW
/WNCK/HD8A5s3VCJYNaWGMp/PVGNvmWqyS6KjZnE2iayoO/JSg5bJWqjW1xwYQ08jwF7DcxoSal4
ojCUkBXWF4+zmNWHKaymvSP18X1QsbYodJD2ppNir2oSy96YMPp2E9k8O70cypOqpmwn+z55sZsm
2cm2M5/6nsEVp1ZKhRlXJdqVIRuUQh7jN8x+jjsEhQpPxrG3SoAJeL0FNbVe7qmof1+/GxLVIQSD
pNTcWriMjazsgQDi8cmN4B4yufnJnf7jusAEWePQe+XhiovJeLfIG6WyjhulIfFYyjzHMMonJYni
qz7j5m0j6kKJ1uz1cZJPUV5/rQzN77lA3yQxnoNZvAkxnRtz1K8p67it0dckTKg6+zPAP6yyJuI+
yGdqh78ZgLK//f4zo328h9BV4f6hO6YGdEV9t6ZJHOr47Plw6AOWpef0IsoO54HK5nv9tiirvRGH
4lY7A1x+yTZcCTzMwaxy0zV51OyLnnHkDI7cN2y4eiOf2rpkuCU7ZNZgXkIjHa7hfOKOiPOeHSb3
qvI2xFOIV6JxyTbEfoHt/kD8ev8lkS1KWNonJ0j5sHAzGSNVbVY/hqXbur1c9f+6qvvANIsq1ahf
VPrsRWk2HMzYfJuM8isX9o/PtqVPj3HZj1udYbhTaAbjkSw2OtcKF+Xv33RjeVPLbArL4vDXf/+X
pepcMKbOOoyXYpKs/e71mMDO8dVN+LAFXCeqd/YOeNjjVA/AU6Isukyk61wKUn1+HIywGUBjVAT8
MTpI95r4iwjbvXVVNa35wuXVH2sKh8y98W2sGRjSZgeYwKkLdQBtRDntzKSwnmcQIhUD1E9yBgl1
DKT6YkrK1ybojMcO6OhD7TTZ1bkbtKu+aFJb7kxVVXA5zN227fi40/gi0SPM8Ts4z3DqhktcFpOX
SV/qrC8PISSwTaq1JuuJSmyqwu7ATkjmPSV5JYw7AszYkn1y0zKWteuvb6emq7JtGaZM4IYtv3s7
5SqlqcLOhdsG8OdQd6ajNPTMpuqWtBnC4c1RsCcGkRi4J4M11fCQXxiROJkw+88Wj9h9rYiBfmn/
JcrCCW+1rF8Y3Ui2MsGF4GfVvzvmxiAQA0Qat0bE493gPvzcm0dZM18Z5JNApbDjiGXlJdnSwlJ2
4B8lEN+3YAanl2TVPZFZ5EkKU8p1ZGXfGU6HJpgSq1On1mMYf2VAmgeT48SgGJTkkurRcZT14p9E
EfZWwupw+f1luK75379vmqayRpUdi7ft3X2LAmWiBEFaMnqIF4t1acvVF5bf6nZJPlxKP8aQB4dM
kU8q63ufAtux/D4Q7JHimky4nUOrov9kFy8s1P4uk68JxQs1Ml6x0ambod8VgoDnqVPsB3plsBCs
wNlUPIG2NilxR3NggrKVp5k3jFvzBFted8RXo2mZvynJ65t6MiwVXiAFlG+xuUQQMTCcxZSQmo7l
Lag7d1J68C09QMKAijGuDC33nNhRvUAhbrvszD/KRBNnRc22mm4Oe1k2i1dKTTcpVapboCkwNYuz
zMX+KPr4UlGy3fz+ff4PyfLMkJkqAc44agFbvXuophjcZX0IyW6W4/489lZ8aFI4GV1KfnQdMzat
RzmeJZDSANhPZTgNZ9FZ37MyIcMjtpq7kpErHpQpPhPG5EhsGMw9UyOf5vu+T6BkJ60RjLkUKoCD
s6n+9UZJb5g2N4gApsOiEehZRDsi2uROojwHVvV9oCd+FnViudS0NRcKw6EhfuzqzPKTWZjCLYc+
o4yffAM4QBdf5DiE6kD7ZNvvfFjo0YDhqWWa7KvY0b4Pw46YH0mENTCuL8oXLSc7UrL61jVYErIC
KYbzmstVlv0btpN+M5rjfF4PURnR04ruvXob1VvbLEfR3PrwJitX5ED6U67DpdaPLRwQUu2US0jX
+taamO70Mo+wdBkMotSL/+roeGb0XYokDPC4iLHwNM0/dGhPQe7QB4lSc091Tr/xp7/3taD2VFTD
Nqkfo1Wm8qhFT3q3SF1lGU9p/oz66TnOn0Ppp+bmJQieW/1lbF5q/aXIXlGpv+TTK0qy10aiOMwo
x5dCekVYEh+kJl8QBwFDYA5WubsTlR4sQOdbnrM9pDP4ZuoZsxzl0D2Lz9dE8ofajKXKBhUHyg0k
RTvvL3p85iyLSIbcKCY7zCOxCjQjGckb8tPoHDF1BPqJY8dsf3wO6M4B6mvPrXQGb2ic4LU2ld/O
i0bHN4uLvUq3L0Fx6Qv2alfbphNzRTOddudaOde6vDXOtZ9v46p5vhEJjar6HgScBgaa7h1fK/eQ
z6ub8Z48E+25jMXkz22X6wc1Dc8SzSlG1836QL5QdA3LlCKioXilepBYrR7lZVroKPVHi9iOgGGz
4w9F0J2cY5CdkJ2dUkphUHb0k1mTznAOg3MlL9Kg+xS+UvjMEkyMAtCRzi6IaWQ1uwjz0nqDdnLS
a21epv5qpdfKvA79tYDYa17T7Ibi7JYMt9JaFNGcsm6pdevyOzLHe5Pf9XERgNBOddXxnjl3ebyb
5WPi3DvaqScH3lEqNDYgyx6eTHjoojbcklRKerhyBrHxFjmIWGLTuyoNi0W2GYhFrAE+PxrFo7ZK
KR5RYDH68Whbd64yHpl043Xrzoh1NiySccivKozbD2XGzYnBdN2s9Ug2kBbfJGDiGkjFKy3jPL6m
3SWNr3F3QWF30eKLID5K+Bwr4bfpIjoa3InM4ayvyhjqcE6sP1HanOLmRGC0FMGXPA7FMRuOBLKm
ySd1NePDhslSFW2pPtoWTAbnfYE3J0fPaiKdfbEalU9RmdouI3eDO1IFf5om0VyC1uHXyYwnuOhw
HJeHZzMIAblHJ1mDgGmlAKS6/mg9QFDTfF07xZPhEKNhUW/DNggCtJ/vEVGtF0mIXa1Q5Yomhssy
rLc/UpujJcpOSe0vSZNaez6ZRE8tnZzl51YOy2MiAmnPUEf848/LKS5Usz2GLGF2ROxiL7aq/roe
Cvqc17jXQ69TW/NhKt9mvdIvjVZnNzpoNBHSP029zr6IsWVoK7///pH5cUtlqdw+VPyClIM02Xm3
NIlaoOlUy8qNMRvPSZo4J02aCTChfx8PAb/0hK92bmoaSAWBZ33rRQt/fgJjOObjk2oaL7ZhpHf6
hbEBpkdLhatXJJRLGoMRJNAEVx5wYN9L9/evXFke5r8sqnjlVNMUm5ueopnvF6M2W41S5CM2aQEY
s5ubmZhV9SWj/u/qOnXwNK/MG5Arps+d8NWgnIePkYW/RSLWSap6iOlLLoGl0gjrwLvVC4rl9y9S
/fgApT5iWGSbGpRp7feVksSaJy2ocIt3EzPYpUmHwAhJUBMyxmOMvdZlwidN5YMyilwkeD/LaZMu
w/mYOyVQr29GnTfeoAgdu24PsGYgktmhvEfA31ecv9eunD8rTnxcR/HW8uTXWeyz1v+wjZsxbIDA
ZbIkEkH1Ap4A+N/QJF7VB4OrtxoLZ53nRWACXaWNdVF7CBdJq+YPrT19k2PBOFoAkrHUzdxNMPPt
HcP+Hk+j+smORPm446RRoLArsSjr8ha/L82N8gzJVRV88ExL2tKmOPSDIRN+c8AshUD4xYCJWKAu
e49FEBXCfNEYeHPAGKxXal5EIMLg0VSQ6CvEHgnYnbzI7HZNsZvqnQbpcWtqO13b4Tz7oTbDYgPj
FD+eB3XYMr063hts46s96M0CMzPU7HEfR+CIFkXVT/XkLZDcQmvVOJjRkf1HoSfObpglhiZUoiAf
CuWAKuXAhFfaHeLuEDr7CCQlv46zT7E5dPtK2U/dXsr2sL7RFHiZ5hWaF/KLlIuCyMMCiVp5Z3Sk
re1wfcaAUHfI4Bfh1yKgPfgp0XponhcxS5RRfxicZ2auIvvTS+zDh5f1r81HAwu5Zsi66fy6/g1y
4DdB15abeAbSLFN3IQhbpfDZlrDHYStsqhwyzO8/jcrHcoCuLzc7Olj8X1Hf7V+rotObCQInf1ft
BXMZ0enGTgFbVejE8VJ51Hdqn1XQXUHLF/OkHvTR+AofmwCZVlJxQ4CB+uRFfdxU61CyWbjxinTZ
0t81jPqkbBp1AtWZmN1BWLXwU2L4DiF2E3ciqHQfKWI8VFnSMVCrH4ZJvHzyCj5WbShwO3x+DFWz
bUV+9wq6TiZ1A8fTJksskNRkaW0kJYARyl+lM6TllbqBmSrtD1gyKMRH4xc62PveJECWvHLtk23c
x0e9SRi8rcn2UmZWeN7/enHYghkbNYtJaI2EH5l97RWpSCC/ZNbXrCFqj+Gag1zEuY+x6lkIWflC
sAx5aIlu+Kk0W0czmr6YeZ8d6IoqmBvSaGeSU2tiv+f5Zkc4hB0yhYxWEW6nxMFt7F8VI2L5RRiD
duBeAz0fa7URPHZGIf1j137X6tFrbGpvszoCxFwycWnpSu5kJNl5HMRbtZim1oNjAZLNTUOlImta
j43dOm4yR7cML8JFI5j7R5l11hiilFoxnFYT33qQ4u5v3c6D/aC14fn351n9DyVIHvYydQLLoJ1r
vzvPeaRXTVzh9R8sZtvZ1tIiaKbudQ6wzuVE/IVTqd7xfCn3LMnpRZbp1uK3emjS4Il9O23rsiRY
zE4N2uxgN/VpPgjCMUhb4WDQI8JXomMod0iE/P2L1z5sc0yLnbJlUnpdRnnld3cM+AtpVjd5tmlU
++95Nix/COCG0zhSoBzqElxwp9o1gNDuTqnqGwkj5RfFxF0UCCP2yirC2dpU16Be5or6yH6SjAlj
qvGVWNPMT2kRblopBq26fDvEpXUkykM8mgpjPrOcW+fcNhr2mUwFha1aWS4ZRC4trkhXvltkvw2T
fNaZqSwZWtM/6Ygr/+HU0WTiScfHgqrm+0KmFEtqTCGMaWRsRGR/MKMrxPjcOZZ+hjjxV6uBn6Kg
wPtPljktWMUv4noC2wFm5//jTCicBW4Wuswt8f1llOqpo+gdNN3Gz5ldfSgzZ3odQgzp1OQHUpdg
zkhldmxtJbv2oW2dCNJ4lQMH00sSq+e0to27IxSWi1b410he9MEsGpWUqmh2VSWD7l2L8xoALs9h
silV8yuhIue8p8MWWX38lgmZ0HENrGNaG+M5z82vpHpYvqgaQkAY3NrJkQPwOGvx7P3+17c+lm6o
2pgsOdZKE/fNX+9OE1dGRExVsQkELPu5optghW+QHbIzFRJom6Zje4EBvJcXP27UqnyDDNv58lxi
e28zivsREW/dmMRvTt8yomBkfrR08LPJYayZ9CBDgpySkk3PdHq857obT3oXzGDaY/EylMyvtBWp
y+qmqalpBQ2ZYoGmMrAXkvabK869YDh6a1iVdWmlsDqS5xdCshXyk55r7QN5EuMuHIxwW3fs9kO9
o+0KvUwmEFBqQ+0V5MLXOG2fey0gxBJ0xkNdti3jWkpzj62q2tsMAA2iXYAc7bMmp9YhBba8U0Vq
HCcgblYZaV8rLTA9MxXESU55Tpkwwh+JWdFNorQ9GPmSzOEWtOhc3sAI8iBhEYExmK9ObPcA6ZT5
SZEqfQtezPxk3fifboXL/YQ1gKLhA9KXlcK/GhViovNIwYv4j8bA5hqY96Jv/pILGCMFMwBeatzy
Wa28NhnT7YCBO9dH9Q7cWXux8QyKojlC0QkeR+K8CI1xbhnZqafSZoJoqFVwnXyHB2L+ZAWjLa/r
l00Pt0D6zzbQHk21PjwaIf/nFVMw+UYji6VhNFob642Y2tBN5QpSPKdiX8DSPyilcYgiluVti8Gs
JR9jI0umc1q+tZbzmPbB3zRncZd3EyHDjVrtS/gjm2QSzFioRMT1cmd5gQa6AncVQBau9g6+zkkJ
7fSGLXV4IPx2ZGJZ/abF2YxxqjWOjc4w/e8/cebHWz/+Dmtp4tD7swAV/HqyRsNsqhFHMyMr0PCh
Qy3UbenIg1S66RCWXDmy9E1S6OSFNAzv0k1tT2uMVgvE2gsmcBHC0oEUyFQBpoQUknX8au7imzbf
MomkA0npY1qg5s/I5jgz83Nu9CfiGtsfKc5MtPCRkwjBLbmrnP7vMGnFQEL1XdCteNDyfPjaJezp
aiumLTTE9kuXzC6N7+GrFQMQJP6UrRCjpMy6Z4/1QAIC0VAwV/CzJtBiT8Rd1JsMh6wnaQ6sxj50
KFXb/shIWZJanSs3QnNT1YYGUkXFLpIi1SeEgoYen+I2xvAy1U8zZHTS2OEMfXYNflwuMrFgqSa+
Xo0l44eNt1QE2AzpZNrLvP+kJQxPC7WndjT2bm9N6h1bLJAcV5hsN6CUVWKo2XCTPyRxuqAIKvM+
mBiEnBkK3nQDqZ6W4gJkgxJN9Dk4DEc+8/fm26ip2l05UUi2AFgZzZxcW5UuJkM34RMZRACOGdhp
Swuc0QywG4L3J4sm5UPdybQ11kv8zzaogb+/U6QdOb05I3cMwzjZ3bTbP5Lctr7Wi7UxSh3rmFfx
AiJID1xmQJcbWRwbhuyOlvYwtoLxH01EBLcJ65MCiPlxTYB5wOHF0VAG6G28exAZlgZij0jETT0k
VGUYQm47aXw05Hk6ST34V6C0j+uPQqsCeB2bRO9lLYaGOPSlylTugHy0qxyq1xFSDwlg8U2x9X8q
XL9g+TNqVXhLHhRsVw8NfedjXVlA0pPAr9NOedBmiRKwrJT+CENmE835/J3V+ZEw1exVHSR535E1
+xDY+Xdy5Me7thys1PwGiDoi/Wl4TeXoT8YliqtBUA1pvHSvsmBLuCSBfVWLzb+wXxoCho5E8zRu
ZCrlvhj6hnEHO/TLuKM81cpeVpXLSkKIb5h04gsAzEOVmLirw6ukhJ8sflhwfbgDO4ppGTrvBH7T
D2UnPoQD7XWYcu3U9HuGc3kuN9Ek+Q2owzBWfTt1inPOjJpNPparz9J0sMaSxA89HowHmfWlqt9E
P5A1UNfafpy3zC8DTC16c6eQMvuXVivf6ROP3M2ZW5yrkPEBu1E9bKrV05BunRkC3igL7aUwGcaN
hCP/pQ0tY8o0ahwhs3Qy8d8qbCU35jLjlted4tmdnruZyuBa1deK19Y5VJRxrB5b3r5D4TB4G4K4
Ihpqr8wBTqZ0Jj240IEXdgSfnHGELZFmw71lAoPRPIuhQjlot5pw/qwdTCRJ1ej3IcCuVGtnOYQw
+yD65RMRA7tLI3hdcyxPrEpw5AZ9GfglMXjMdPxh5qlJGoNhPDpMz2NqmomhmPalIWRI3HYZ0GkG
pSawPvpZyqghTFvrYVi+Zeba8UpaycwjGMs8p7qJ7USH8CCDmgR7yAB8E7stCOIb9YRhl5OAeEzB
u+cYuYFpczAjGSq9jFVKaTvaaNBXXm1RvE1doPiwJGL6q63wcu7iG7O1kitR5IwPlCr/sUY9GsS8
cPPqEnI0kmyZoMV5CUMOxPCcbuNMKY5ipgDctXK966vJ8Eam8zw9V+KLWtR7LjbnrC2HOJ6c86hz
KWhZMR3jxuifC2lvyoy8jdCbn9lq/2EJVv+62AuBu2X430MrK2+/f+rS3Xt/pVNaw2ej6KqxFGnW
Pcm/1kgMGGOIzxXQxGQUyF6YgPeHsbXX6j1mozY+dBCWGZKMD/a0KJgOlXXA5G8nR6zoY3uc22MR
HFvlCLCO+PR+OLUFTSm8otssOc8DgepnVEGAT869erbbRXXoz+oZVbUvwkUN2+9Vfe0P8qJplbZA
+Hwr8NX16AQgpf28ujCULDlkbe7q6pJIPmqrS6ywPbgM1aWSfNSs6iQf9XRmTMDLbsufWTUoPpqI
O4h89lJ65JuRrzXLMdPPwXrkg4Ychbm7pjLvROtWXycrkTe105b3HDA64VxT8kQEivoAqEC9zUb1
pdKYcz4VGg/EswjPTnW2+GI+G9U5cs7knkv22Vml5j7B22gc/Cn3+2FRN9COWdSa/phean4OPJkQ
YNPv0ksygPUgbckv0kts+qHJ2NmiO1ta2/DNVVJyWfJAho3S+6rhz70/rpoMX7OwLPsi+6nROqM6
8+FUdtZZh1Y5nsl7RVF5noITGoJTpiwKmpMNbigmsOdkGkeNnhCtoFV5eZyBIkoHsjHhthniABA6
/oLPCTUB4yL7WezJpRzFvoKgQlKR5ukayPJP1v2aspQJfllAc1E7ODF0avIWK/93a8laMXtdgvMO
bZWwo83ESBCRVdA3wi2DFEirtyH7FGUbD9yYt9D9QouUBDAVLsHNA/ym1p1yly44UnR3bF1NX2Ss
skgL0N1UcvNVJQk4zAuvAi4tuMQk1wJcJTEG6QKgR43hdoarSm5vLBr5tgPzR3vLJTQcuoQKf4me
RuFGOCGZ7iZQhuAgbYuSVWO7/aE+3iKGpR19ozqbWsb1AWtpozCiuSoEnBYuynvGTbd2uu3kRc2q
SgK+vw1StyDqJcVRsGiu3YE2G80cQI+DCzaWVieabBf2S8UPgffYbrtKiSGwshh2l7Wc7SL6dChe
FdouVnakrSKUCwPmMtjpggkhgACpiUtEppy4U+I6BLo42xKr3rTN9S3DTtqEO2qbldsYPH6yTYJN
FBB3QwTrJljgqRt4cNmEC3eDmznY27AayQvgvIbbOdvq9RYaF7vQBKSasmVOEJYLQY6JtdVDFwAq
mlcNnOPWLV5Tqgkt3SSXtBgePNrkGpObcQYn3iI3NEDWLsJKvrjJOWWcbmNRvaqY3daADuYKw22J
X+2YsyOawwV2oqyaCOjBSBW7nb2NY5fpt1BbpADxJyev3TL/2BXbvtgS580CF5iLrWPu3DTyclx8
i9NyLCzWdAQHbR2WBykJHtukX9TK2xp2ubGolPhXXJZbK3XRxAkdluOAVLcZsJosx5HzqPJKACnw
qhY1q2hyxpx0Wp22yywjSviTTKySaRbvTIUoSNexXKV3Laape1dWSJjBNOQO1SKxak5c29lCbmBb
X+jbTN/q05YAsY4Ma3KWym3EeeXsBpReN8qBHhneLSFvnP6TddzqRHx3H9CJi6GeiJVtuSX8uqes
pirLodRg9AtUTFO6HD1hwY6egkZz+2HI96AEIzx7tuxSTOUp1yram2TdQ5aUQWDsxkyb75atlZ4t
Z4cB96GX9pB5HAZ2KbdE1/87ZFS5Npb15lhvqXjLBf+Ztzl8q8WbEr5pq0BtQxlZQSNfpOyLqb+K
+YvWvNr6okB/tfg6eEHR9EJEdXRPppc2e8mmF1gxlv6M2hZ7yXMUPichI4lPVMaN4slaZVsMvi1K
hkdNv7fpo6HfSw0ILTyhqsyJNopN+ymdJIiUZfB3YsbFC/EC+wYL5I3lNts80SWbDNvY4++XGR+L
/RabSGy2zuKIokP6rpoo9y38imDpixbWldTC9rQepgysa5mxbSnJN+7GSX2VK5Pgis5QTnWdfG0c
btCwVLXtwINWViA4tMCRAbimydvEfNXWBgR+IIb2QQYa1qiasjMCUGJJuUD6y1y+i2zmie6kp9wY
5fv6o5ZvHyzQDoSnRA6WExt8qMTu1LJj+2kaCevrwPplQfJKkJlxgs3970OsbIslM22ulYdeHVjO
ECRD8S8krFCyn21BPEnWN9xDGE7eQm/ZG22VvzQY5D+5wNcmybsLHCcc+0IF5yGG3Hfv62iqQSo3
Mxd4zRj06nMlC3g6kKuBRudAHvjs0BZdRLv0h0LgOuQbr6JjimiXBtlypF2KdHsrLvRMpf5nw5SK
RmztaJgiHfzs2jClZ5qkS9uUdmk0/myX9sGOdmm36ke7lI5pSX0z3otxr1VLrxRlxj5B1SFcO6ZB
ePjRK6VdyjDqGBcTOYCCoUgrOq+HUsK4Hbi1oFRA3vpVLLlev79KrQ8lKMpPirMUPCh7O5R+f71d
pCRYdRAYKtDTTPpkNN7JGW+j82TfeqobTJRX01vczBjOrd4LYZ4CSLLn03oQTYZZJiHksWYMet/Y
8UAbgj1zm6n6905VNhVsja0+l8KDG5VijVOSK5+Hv6JsmT793x+tP2+aJiDGr83c9V+QB/DPqE4w
O5N41zoFaDsBRtMmF+pUcNpo2E0MO7w5cI82eTK+OmHyZ9kaiTsnU/AkBhVQZTzjSTEG+xgyTLWZ
RvPWq0uyZSIXL2oh6SfRL7E3TVG8yJS1fPtPs6UtUtZO+o1ooO+BmPI/xy4497g1XpqgwJHDYEtV
sD+VnNnaO7GKU7pTX5RWre9OWzT/GHJNprg+jn5qgASjWNC6VZdXz78/dWxW3i/5bIwtFKtslYGV
ZYDg13NXauEkhZNDO7H2ddnXat+UF1m1v9CLaj+Qly0C3YxQ8dklpKuqntLpLqeP0sDI9avGr9kQ
ZMfqMBCK0Ph940/sDSJ/bJZNgsT8XORH+lmIc0JPhk24OE98nS3KaBFOpwJcyHSiHTJVPyVXVFNB
PR9R0h+zVVN+JJ0S6crB5ENKV5gnzCpV2SsQdXf8s80XiXzvkNUWeJjGOmK7Kq+yACR6heWp8V6O
91m9t0fISPvZWDREh7HiuXpQx4O8yqmPlnGwONZHo4ahxnb12M7HNANYuSgRi/j0ZSySz1J36sNz
F57NalETEp0LwvpcrLLtM4Vg0z7rq8bcJ7C3Z4+S+13uN7kPY6zK/XLwSSdJBzeGGjD48eBnOZPI
fpT7IRCy3rd7X8p8x/BtDMb72Yr1c5sZGrD+gSCXsxJhTjs34hzqy7GDWMzX2SLF4jWfNes0TCeD
d3o6YUQVwUNfncZVmnZEcngytGPcHwFdpv0xDA7xKk05DN1hgrOTLcfBoRyxx7YecBfEN8ImJaB0
5Y2aN+O1oD8weBqg6dYj7ZTc0ZxGQU2dg7bUovjPogeTukdDdegiQkwOgkS+8dDER9OA3Xs066Ne
H/v52M3HnEzb+UgRIVolMb2uMZB/yrQTO8VEO9ESZptYh2etWlTO53w+z+wg7bOxKp5pg/qKfUaC
t33y5D9a3nXeciat8rWaA2Xa3v3+M7ZOK/3ysOEjZsFac0za447zvjnLSFze0TetNnUepWAnLPWp
yAFgkypmnRj3Ty6JUZCAlEbVvs5GaFzqWD+IBQhMV0K/MoqtAROrgF5oU9nC2qGvJY/ZlaRNbcvE
Q7gTSmRwxZXZrjVM5zpFsFO6Mmxw9imNGzqwUA1gACdLGtkVwEPzHUyLVRpQFJhDErMlBmzkviy3
Zi5Fr7Pl0CztkvITrz+PhY+3GwZyaSwBkKVBYy///l9lk1FLmzrpiDiT++0PTeYWFaFLjkL1RoSe
07jB6EqN21LbmlwRLLLSnbMqmnYD8w/TztZ3gb7jeWdJO2dVQJEOjFThZeSNEFUhPJo+iKjlRkBS
8NRVFMVG4WW4phWvcDwbhMCqxvEM4YWq1zseI22p6uWqZ4L6X3afdkER2aPiiIgSjyIvJm0nIjed
561Xm7t53kFXVeZd3C2a852yqiaM2HRD2c1MNxJuLLtl+VMBixybRu2iHJRVu8iQF8FnNSRoBK6y
HjHnIxCAqHRc/OzMoPXJrkPDzoRUWO2qZPdMDQ9SkebsbJXUz92UMrznDaknUm+EeLSqazzUYJub
FonJa9djPXmK4SVwoQ0vn7zR8FKycxm//38KJ8/AGDR6Wr1Iqb0p8ebao76OsKD09g51NmCe3aTs
BpaUYleWO03swPUj5ugIzUWJ4pL2HFVuIFzSkVHyBZpg52AiW9TArey2wFcpobb1Vum3rB3RbC5i
SgEFDRmOrgQiktBrfVEfuOOqrqG5vaMWPsJ91ndMjks64M5F2AZJb0VR4cWhl3CxrCKipig8Kpli
FTm1WK0HVhyKNwnPUWBoeZICM9uLVE8XHow5e9Wk8uQnCs5DzioJnit/BVfIqsLEukb8OtSkndTu
Lkm4G+DS5buk2xXhrqIRb7qx6aZcJWJRvArPo2VvOUqsKaljTIsYbEdjv9XlRRkoWnPb4MpYBQsm
btxYc6XBZSo5c8gs2aE2YQW2qB52kgofbeeoO9XZWepOdnYjF4mz67lOuCQaT3BtcLXA4+H24DFY
A6mCO2XZeLrhNdNPVZOHGLkaDC/j8uHCmRZFq6TRY7zKGT24jUiuvTHxJjJhuUYSxiY9YTOsveNO
a+MhtoF44qndFSUtcibkF8kRASMukoTLniGsXEe4sMGwxCNG8g1tkURGR0t2+icuBu1DHYzBODy/
wOC5MzLg8W57kEw5VJcJwzJenaNF1f9cRSFMXnlkwIoUhq5Oz+uPY9Z4P77ChjkST5dXj7Naio3d
Gg+qMYSvdVsHfq/CGssgEL7pVjq5nbkEHRoSGWmSxQ7JLprDyKmeNFj6TTY9Jo1OFlgYXVYCihGJ
8FiG24Lm6JHIXcsVbWc/GKb01U5VcRNOUjxp2eLTmz9ZH/6Hjg7Bf7SXVed/GDuvHbmRdFu/ymDu
OYfebOwZ4KRl+ixfqhtCKpUYtEHvnv58TPXMtNSN1gFCRHllJpnBiP9f61uYFhGd/bxTImk9TGOY
+ktbJ4o2cTRusUbQb23Lformz25f0hEh0PZlJOZeCOyze2nu3WweoA4jfdfNGMmd0+zsdB6O5+et
H+IDbP0Er641DwdKpdg5BZqDHclGG4OVWASZeB7utLen/eTuzWnfpwdGmx669qAa8/DCY1kenfBI
wjCj9Y5Zeay9eaT5KRpOcX6qSWwuNuFwCvqTYs8jSc/RbYTpuerOQXJ2k0oAwnUUPIiDjmwKgcQK
36hSHILwEIp5pOa+7fZ9t3eyvZfthb5rsV8gHInIlty5zc7iGXpY7OYhaUaU84CA7FrzsHl6YqcM
85D2Tov2mb0jrQmNNQMWJoDWjifo7vv2QPxE2x4mYx4FNokS5tvRnI5quY/pnh2znM7akSGGEyPK
T8rMNPzFBg+UyR9v2y6WYpM7Nho59efCsDYSDFqkkIqzTKGU1ikJi5TMvIiAeLFOFsbDUCsSHX+X
vrIEeoZ1TSZnNBEL1kPpxHZohEBwU72ot0bONli2CCZ6NJRr8ridSxvq+9xy6kfsPM1jTeJFa9TN
2Z5yZqwIMS6qeV86k3xxy3QTt+ZHU0XP0vbCRzzaFX5FFFda0KztOvqQWdd9ySm6jTa8kMHwpF/L
iPTssNSIfENdYzKpNb1eXgsc0MupqxSWrkSLRMocEmqZ1SNvU5t1d/8sneYJ01m9anVIrLCySDgQ
pY1agizHycqLZZST/+kG8iyMZyHIFWqnlhCQNLzT3d7ZwkgiLiw3rCtENHI+tegF6rhzqrlYQq/C
zFAodG4JJRknkdPo6dXnSuh7UqNtWFIZXdKRADkQ6fabrgTWLhyNy6h22qEV6nC9HeISqFUxsWxy
zQATXILvu63ygxhH9aEutRden34/dhnBJJFFX6HWjqZpP8C8J+mgqNHz2C5Rr0xd1ISquR7cZnuj
B/EUtlH1UH3rRlRZLn256+2gjGGwN5ZxX07LlqSVg9qY5kthH1gBm6+yCYr9aA1Emalh9DZK9UUt
svTciOGCNR9UkNOra536EcRgDHNqV8FtcoCqBljPg6SEwy0CIrW4S+rwQfRe5uT6wv13AkVZFKa0
X5ENf8Bty98HSeBRbIZIGa2T59Jh+uvlu/aHax+9P3IOZNFY023V+elmAGghnOrKyJaxeuvGkLfi
WgTJcgKLU05A0RJZWL+zmkNec3HYLKSs0sRAmTnjMXcVv4J6AqOoLTdJjw/urx+eYfz81uThebPW
UFdnwfjNZPG7FbXIzKQaKmKGxDgblUoMsV6NnNdJrApAllmlC9dhOVppjb4SGjn27CdAiXZEIk36
7IJCJTrzDbRVU3Tgt4RJ18UbnRO9z9kt70IybjuuQJFp6jrrB7xQmWFgxKDcr3M+AKG7z7TrkaVp
gfZgm/RduhGSgq5EHom8Vr5xhGH+QmnzR7ANMXlcTWiUqTmZ5ML8uJXgVjtKzSVtGs0ScGYZuwvI
zYhs1EUWGe9xCxsaOiI9u25tBTxbN4Xi/9evvj3/Jz/s7XgQWIPwEaIc9jCt/vggUkWp3VTLZq4v
qxad7GyCMv3Gov4zySLcEzGE/Ei4s0aExh1kug1O7/ipasJ3oQ3VV4C3FBT66lirxN/0Ocg0YH0D
pVzziyT6+Y4CZnmZm+QLLk/1MLBAWI5V1j9MzhrDMQ0flVZCYSJxEPV4BKpYnL2wTfZFBmJznFvj
TdESbUtYW5ICYBEl+Bhi43au26hXIzW8R6Us4oWBDxtYYxw8Og7e/pp5c3f7rqk2MXuwRdzk3r1w
6CW18Cl9HEaxDxidnthgOJdJKMdQLcpnB2qPlgl1Drqm4RJp90iTaUtTGR5VCgCIR717u7RHNP1l
+IsTAnfmj2fEAgcAmhb5uGP+LEkiFKtlqk4KEhgQoE6hd3LN0jvdPirM9o5iUk9+RzbXk3SKu7di
0tDsGFSSqCd1nj94PtdOM1eSFEwkDYLzLZWk0ZgHxSSim4iNxfwL1afo27OGchP8q3ZHRYU1fvjp
ezWFI6UUCipUUxiUUqipDNSXWREFO6opDEv7bzVlluT/u6Dyn2pK8LuCil3/Vk2RzlxQoZTyvaAC
ds/CSvNbQYVqyveCCjeL79UU98+qKRRUEkY7F1QiQt7bQx8eqaYwKKV8H3Tcf19NoZSSTPOg486A
khwTyvGLU3hz1f30nnIB1uFfY2KbERU/vqfyOqZeTBjWUhj1cPFgUJ9LbS/QWkOoAuwUI5u7QxUF
Q0u63+rO2CQtqYsiiJIj+Du5j+1UQA5oooc4+GoKCjxoZzJ0CnykpOl4CHUHO1yQ7G0ZfeIWaz7Y
RUx/zWnU+2lkY1ESDe2X+PLuiiMQtXxhN/pLD8f2KqVTXsfaK30Rof5x0r68hqF5p47c+U1vwj3h
tjbdvfo9jovp0kSKeu1g+i8crzA/wdNKV0WeohDOcCVP0TS4KwnQadHwZDcKrswxMX0nb550xXBO
4CCdU+w0Dqs6095klQdOFtMBsR/W59iGdafjeF8ZhZEvbnAgDbrgwu2D5q4jcSdIJ+8aZxUuhVmY
JCF/QcDL6dDx3yzqTs998y5V2yiDAIeyoA7Kemk3CU39hGJE5oB9rSPd2MBio/XTgRBMjE5etUx5
biY7e4/c4j1WgKEresBL8gsD5p8sPGkt0ImEFUfFCKHN/G7/3d1NZY5XGnx2y17TWTg3JvOUo8sL
2KNWrid8jN6qpIKUrjG4VdW6uI1sIFGbbeI8KnANp6jEsLGZ+s2AysmYR8cumDpJggZ763gbch3N
BDHs1qi27jiP1N7Gt9ELv70NxcI35jPQyTrS73vfkr5xG3Xvo78rYXNJX/b+IP1O+kk/H6Peb6Qf
9r4Z+gUaPenroZ9KOjlb8GL9bQhrqw9brRghGcP0Iy0DGkydXiweXrU1wFpXW2/c6tU2s7fWuE3s
bXQbnfCb26iE78p5FMLveh/OU9NzOjAC6NKver/o/VHOg+s6JYhEziPmR3gSoa90vhH6XudroQ/8
cUBnFvpdOH8QWltGYM5jQnXHXn7YsggNVhLnUbxN4y2hJ4zE3RTaPEbi7PJN3256sWkFDrtfSTvn
BdeP8wNrU1rTqu05mu79zFtMUyfNu1IH19+geFazhCiZOGseNEy4OWxyn4W++2A7MUv+Zooe8HGS
J9RHmW+h4tzHJcKyRCfArOL2+QYn9lDbYE1EQ/bl6EzaRYSfPJLlgAOP52LsmiPvrvAkJrqlhfTE
q9r3nCBBNDHawWYZaMBOOxWXHuxj++Kict6XdcO05HXJU+im7/O/jomMnGnTuaDrJfQvRxfUqh7A
8M7c61ZBgDrv6yJT64Nqf9bm2IO0cQlLCulTTWIkPGwMjU+hpXyF4dR8we597TPlXcTWdC8Tftds
i+QKflu5/PUi5098unjfKADMfgBVt25L0N+9CR1CslK3VXk5E7vzW2sU+6a0CX0oogcLBrlKUbas
vOlFhlGBlg0zXkXCOyrsKCHFzmtXpWEbvgnV61mKGhK7BSexswKEJqI7WYlCxmhjBL+aPebF148X
ChV33HImLljq7zd77O8et+BkFnCUImQhDoDVMTSXQ4ZlWzHKcg8sFtLLEO/iyO7uMRV6W00+MR2b
d2QBK7+ofP/RU4FC2kMnrYMLo+v8M4ZRS4bJTPpEWSQFxKVUFPJkF9E7UAN3Y6VGvokcWOWR11Aq
SMmzJgYio/YKcYkCZR/K8S02IlSlbULsljMt4HbrkDFrexfbVoQyaPI+Nal551Ze8QtQFGqDP7yQ
cEaZhVXT0Qz9D3fkJszTOh+McNlPgVouQyjLaDSVceWqpYY1pgXBLGeeQ2/qCNs4tAayKGGH5fdv
SEuAEsiwABIwu9E6x95PnVECVZTeKs6zHH53iO12BtYZ86Euq/rSRtNX0qysTVk7zQGvRXu4fdRq
/avs62ZrNyT/STt+QY067lqZIKenUKBA8D2UsgsOjdlh2gxiiuR5WbHSSj0A36gSF7cPczWr96qz
QZ2cuQ9SeoPchoWirllCWiThFdaR2Pqc/V6CQ7gG9H/72jjGxYo6iVhNM4x+kDaGBrYia1dU2jl2
A/Dco03mnTDEtSR4YRlWHXlMCJmvt6+1uvQuNOKU+t9fiJG0wVFwiEVyG9LEkWIFLjOtxvOk/ms4
8ME52EWyQHFBttc0UAl1ijs1c8MlYctQKGTNna2tz1WMt0IYWnklvYIA1CFolyktkqbRWt8MZPOo
GWTCdtKFn2V9RDlSv3QK00MVJYPfe6qzwDRjrPKRxoRnaR0UaCrWhjGD2JttaDSSBCBSRJyUnGsm
sf0AccQKJ/MhCwzkYjG7jNRGL58oBL7O7GAyT8lLbXWdnoZH69yu41e7753VoCOVbUETAI/mNpk4
6mPtVuE1NxT92fQ+m5adPWWkEoRRYPiJWYt9DwBrf/uIhdBvHxVZ6TH7duV3+4mTTfWybAp3VxRT
T64QEMBGb7rDUDvtocWse8iIpiAhbPLoFqWLGrjDW4ptY9N5zbibEpr/cEBfYNKdMhFjYwo6g41c
HVB8NcdkT1aUCnMfBn5ZDNUX1WPfWY/ueYxiMCNZ3pxdFiS3z8oxm1ZuCWTKTpWGPRL2wIVqNRq5
i2a3EBWaaSWDvROOj44KDgJs37XxMA/Z9kQsnF3LRU13cSFRR3WG7PfAWvs9gqzfPtLbod/nHhcx
0ipuuDzbu64ppju31d4Vszb3eIfGu+9fT2usodI73j67fX1EDulGDWFWlFadADlW46XjNcJ5std0
7uOjjeeAO9ud5zgEX2g2OxyjDPZJ2BHYO6kTOTYpnPZFNH81un2V2EkiGMDO3Ex0Dtk4W8pA5IcT
WHX6fqi7aZMrM9BMWjV0GTrKyCIsiKDKbC9HFqsytbEtHUq5KDpnoG9lX8ouq0+eGmZ72as+ZS2e
j/4yBSYvnK03c1iEsy/L3e2TVv1GBpe1U8fW1PzQnNUpvTZt43T8VI4ie1LowHAjd18rwHdlEfW7
TKFkgOApDkvvgP+I1MLblyZss8fboY3eyt6F01+anVjdsiT6OWKkZguWz3mOPXFlXlv8dnDnT12P
nLMyMfttO0zloSnl13bmbnNl5uuaaOK1PRth+sollCwrL5VJ9gPLapqRUWnCxzDiXaiQXWCHwHcb
u9AAihCt4Qoj3DXUdxZsA4qrGhIvl1LKZiX94YCQvS+NggsnFvUxIRlyj7/3ASl2DebLAXeZA/CK
awUsu8HuPBN0Oz3+Q3/SSd80R685eXkcoRvV5utcNcYFfJmQfYOGiNYIIUmW7XRIiJvcT2TAWoY1
AlGK0WvPH90Ood6zqh2NCSGn8+IqUe4TJ412Qamsk5nrxj6X3ZOrNRTZLQeUJhqjJZae6eDcYojd
SS4yaevPRZa9lLZXLkWjJ6h7AxRChQkTaxAHQ9bVXm06uTQzEM4Q5YiibgIkmY1L1ZaMINYuUsW+
H6k5Zg+jhC9Tluu2SduVaHFPFVaIfwL0XEMsCnmw+M4R0zkrOYx7IyOyMyCM7dwVnTwrZhKeHfb7
2rKJlu2kFGvR9XRevRpeVo98BFBAvTRKzfEFSOFFZ2oe0dtU6W+HlrTHBdUyYk6saTm4YTXfKUTj
yyx7N+f3Qmx5IHJlkfvkwteX0MrE0mRlgU5cUF4L4y/OYH5gmTA/daZN2zwcxXMZ7YKCszG6DmKa
OJ2+H5QsqJSllblLh/fALgyLmHDxgqgAmUDHm2RFb2ERTBYtEJ3y9sqkPu/HS2sRJ8NnLxKCoOJa
XEP03V6kWPvC6oN76mFHrQaurimdtZnENJyHOY5kHKdh5bbecHYndRc4JWkb7tAvlcTMN6ABytXo
0K6L+8A4JXG207J2RHvbfXgKmzGziIGozwUuanf3mhHirojNgN4Xvh+CDNdDjJUmaYnD1MwweiD5
A8n8OKBpFnXwQNXzi5rEzhcrzEHHhwTYdx7prnO2lel27lGH/7wqB0I3B6G+FY0nv9aVeZQQNl/T
oKPDaGNKREqz1CmwcYKJP6Lhgf/mP4eCJNJDXNCix/Vpr63QeJ9ss3gwB9PYaQZZjJJoqS3MSvfQ
RorDRa3fDxpMLxk5YMIw0fisN8NFUtMR+sU6/Y/LNI9iLW8rwwZPw0rtx82y1KbGZW7IWH3DZwic
9A2CdYTVit4hOmXLqPTrYJQvbZcXnP6pPvPKelth5Pq6SFNymwdPW2zWlR2D8oJRvRO2cLYqAMBr
5o1Pmonr0Aq1TF1g2BHnNi3FuUhL5xcVoD9B7JCnrdJscnQ2/n+o4RGqaLtNS8igoJB+FpXuc22o
KxWkphtJDAjtwaBfsOR3CQL3iMoF6JCTTg5zWRtPZRy/kfHdLsvOe5C1/qaCf/3Fgv5PhHMICmfE
s4rNU6f0++OL3TidYmdWDScjxNQZNWyygwm0lgtE8jVXtfdpwn9XKLFFkUhRH2I0JSm29TU0EwUL
ibeNXBFiLLxjaBmKY3L0OnAwh/8emvlTMFEs+WF/bY0gekil5rxpCRZaqRCEBuncu2Mu/egL9xRa
T176HIzPTvochy/iNsrmxbBhPcyj7klf22byNZGkPX4ihdXQXrvhU3Mb1fCJJndK77Sv5dnpZPVQ
W971ry9SsAw/byboUXgz4NG0MC6DSvjxhetLEpeskZJ5pyqXyhbdhhBGe9tZWv/JBe1MrBp++KTT
wPgOKYg6J4Wd3+3b+FoV7rlSK1LoNFOucb7jHmw0lXR3oBsiEl8Mtw6vRYzTLURAealbhyCQHE9+
peJ1tiznaOvG8MnqDXuBi3dRlLwewsEHQf5Icx86yptXoqLSWwRtsZ415PNYHwEdjuVkgw9W4LAm
Wn027YbutVEgN5GV4VsB2dJVFjxMTWy8tProZ0quvmvuF1d1sJW700hMGodGluMxS22HeD49Iw0V
5PuYRE9o5cWTF94RgZ4ivCIKTk9iUuGq/OK1CP1zMnqWnd0C6rPs/qRGQ3Zkib409eyDdJjhsc6i
cmsldMy52UjfdJXwqtGeW+CGpqhk0rSCPn0w2mJ6l6Z86xqc4byVGsQfgtTotq631dwXWgnyXVsF
LfYyTnMSAiBYtMX4Zke9xJgTqv6AYwGR+E2acDvYmh4vkh79768ulZ+vFEB2+OvAVzEXEGAyu49/
t3/nj7dF71Xtkg5V6Y+B8mx2/TcxYVYnF7E9sZ2SpDRsE8/ul0XLru6vH8Af+W9MQ0hAeAhcrK72
s1otJKqk1gDdLY0owHcTWvvGKSn6NnUAihA7TW5N/hQXqFVKGpqu06+iFuncJCFv9nq46shjY4Pq
rt32U9ZQo07Zqpqob/rwHf96hn99LO5Jnf7FreAPql4eNFOSQ9GGcg1z6I+vnEBt3Gmwz5ZoV6hz
2dMFIBAp4OB3Ud4ZX9nqjCelpSn216/YrTb/Y8nFo84BuspG6ghl7qf/eIoSI3BomS4pgmAvUtKz
beWsJQLgoZTmngYzFmgb2sS3WdR0B10n650WlWcN9YXu5nqkGsy1RamWdja5lThJVklKPHZERCjU
XpGtCu0+RGGUukjlKmo6WSbJOI0Gk4VQ/BUsEXB8o19ADo7W9KW/ul5AFkM3u4jKGBOVrgMj7e1n
L7WPItHEAoaeuSodgU2oGJdh4XFSx36uISPyg5USb10bt+xY69s+78e1VqAfnhCHifxVeMxOiC9p
UzY+MmsUCOWTFgzvaTGqPoV4Y28GBBf1Y+5RhYVSj+X34Rev+h96wC7lcegP9kyj1al1/Xi6tTwl
+yhx8mUxaOZj/zRMxrfIs7KH2CDS1cmj5FREyrWV72zGk+PtoGsUF/Mi0Hy7d7tr2XxLhjw+D7V1
GgaNbFFM6QH+mmpEz+L1+sqZs0RB/+C9BUXryAgBmtEQIzoRZwL2Ohj17Brq2icihtVHmvsUWWAd
fBnbq3BZXGkpeaETyUsPcUbaIXdXXLFp882KOdl1V2jrYhT6OauJpjTU70x9o3QpM/TseTInih5l
mG6lHB/qLDk2SicR30TDs911azn0zlPWJ58US7lGddg93kzBXfCNHPj6FxVo7vM/z0yuyp2f9iI3
YBCWP7d9Czc0Q4WY8CXqWjJhHGMe3m1E5NTAkKvmkVWb0dx0ykY1N4OC6G87KRuD6bYhL3weDuWU
xM/Qn2JlXU/uNkl8OEpZ4gMTYOjAASsk3r45+aL22VEYju9OYDV9O945js987Dl+EO8Ux2cI14+S
XUyKC2GLq9Rlr+Xnrl+4fq1irfBb1WfXzIXJcGoo1L5Xozn2ldp3vG2b+p63VW5D17ci2HbdPGq5
bW+jE1uGN210ewMIk4G2BZ7QGG4a3JdMNOuuHPVlPKjenZY2TyJMsuNUFyvZbcvbyOWWQZZMyd+y
N/XtaEOURiOZtMNCRFa07Fyz/jr65Al/VzL9n/fhf8IPef0+E9X/+l8+f5fFWEWhaH769F/bD3n+
nH3U/zv/1n9+6sff+dejpBuW/eWPnKL3StbyW/PzT/3wd/nff3t0q8/N5x8+WedN1Ix37QekiY+6
TZvbY+B5zD/5//vNv33c/srjWHz88+/vJHg0818L4d3//bdv3WD/v5tQ5r/+27fm1+Gff/+/VfaR
R59/+vmPz3Xzz7+b9j9mvDWXOlc56hePZmz/cfuO8Q+TO4xDAVAFeElp+O9/y2XVCH5J+wcVdzgo
ZKnNBvmZElXLdv6W4f4DRSVqCXvu7eouvvl/P+sfzt5/z+bfyO68yihv6n/+Xf/pPof0QofpzJqN
tyGP4Wd1ogvsrjUE7IYEdmWSASLUcvmsyulr0YiEDhQQcSIixJ01J8fjvSY6e9uo2I8d1+zYT5vV
qrAbkgZqctwdgj24HbStGm9Iuh0x/sptQqAa5YEMb8Z8SOt+WpSVOdOq9F81WiDL/jixGBabHdOx
Ibba1p9kRIh+qG2NWD/WZhar9OzVLmiyBU0r1hVZ8dxIagoJWxbGuD8lYorE9YWupnupI3fulUue
IgJXWISs66w+DAOKcTQUa2D1D2PYfVUHb9mUFST/ocUryzxfUSt9GATZ8G2maCtwsidEpe2hm5I3
bxw/kl6QNZAR9qqEinHQTXltErrCFMuXYU6DMS/Yben2Qdeau7bEpy7BcPQmyuTc7UCfuOnAvUEo
i7GJTr0UFHCaD6saoPGkMDa9flo2VfgVxNBLFVKjYc/RrpypfEKesiN7256Gu6ivr2Yln5Qpf4vE
N6XOzrGgROKiKUGAg0ic/UShOtiPxKJs42ergt3kqP5UhRerUi/DFF+pEi1D7S2vVyomftIs3nXR
3OlR/2oU0a7oG5Zn5hoI2139FM90YbvG3YdPIYzxmpj3BHR+ixoLCxAVMjIuFsighsXYibdWx4At
4wdTi1CEVPq9KttLO4p7Q+13SorbOhHLAltf35qHsRpPQg5H3m/nwlfI0SmS6iINyjSZ0m20yto6
ZrwpxanOexTqdDES9b7Mp5Nbi0dDXyVipxshme2zKJUUKyP5RBPgLGptl6XtzkUJ7EXmo62zWXTP
1HvuVPzdjkBjW4iVzFIfaMZCnz6jsVyqtbE19OgUNYhy4gabLW3n4NCa0Y5M90MSd+uyrLa4ucKi
2NUgATwLn6iaQIvgyeiOspPh3m6cveNxcw5Cf1SUY+HKO1K18D4VWMCGFS3SaqVTlnXVDHOqgZm9
WrA/AeUarOk8bfLkokbV0myMdzCDnyxrglnXPbSSC1SSdpWPO3r/a+IEzy0NicaGwE2yZKwkOMI7
n8ISeLzTELOiLUrjc2hpr04jlGVjDV8DQ2K7UZNNVdwlrnIoBcWnSdlbevRCIsvVrRNl2Q3uUbjJ
IsXmliTBEfnTVU+UL4kxHPHtrKVwPrPYYLHYKNliCrBiRwGgI+fNIEU+y05ZxG00U/yiGA6hMQKg
FUeLiSSdc3BLzA2JuxvCDkfkUs3GJyVwPse5Aj8lZ3XT04Po6upL7qqP5Cof3aF5T1yvWkSTq8Ma
sxdd5oVQirw72fVHRxYPmv7stPEZBNeqrp7iPlvpg7f2sNQOpH3RcPtkus47LtqzkCHWEx1jxXCO
svo5ZBJfWI3xjZZkuRCac9p4Yvh+PTUEcfEjro4ya6iyezrYc+jWCWTNve60r31u3sWB8TSrIDLr
rRwT3wWPYIvpc23Gn4VnPbSnstYfza5DU9s9wB860Zo4T21+mmCTRVSYKPEdtTJPF3lWPk11Q5Ze
PF3UDIhvEx56p/Dz0FzXhrwP54A8KD0fWNIPtHKOJU1AXq2R3GdEcm03fNAPWARh9SVqoYzae8/E
nlF/ddXhPYwFUjVPpQKrDAQMAgYCvPzNsikpqc0+G7lYmkwDfK2xAiutlzAsX1tPf2maYQEW9VIT
F9uWKiVml8lWf0y91MKSUb66hSUWbv4FH/ZBays/HWAmy+xtKOLHNLdf8qB5ECApAkvHaG2fRt4t
I3NONBSrrqEQYZZ32qBfAbneFV70yFJzEWisBNNIDxcoJtjLZuj5Rnxq3p1Q5lWgdw6K7E2f3ro0
gejDcjEQBvp5C3WSmzMbRp+9pnkwDOuIUnlXGtPeCMVJgYNio5dqFNgYxsWu3GdaMo8icF9DZbwv
gggTFO6ViVV12F4IwfbnE2ElCQ0wml+tfKmV+6LulaXCk7PiiyiK0Cckt4sIX45pOeFZGJZDgp7P
NHdOX2NtHi+BZ2xJwzmptfOYwoZTLShbQgYxodEvolYu6SCOwkFBaG/cWZ2dp8OhztJTaCqHjLTu
vIt9KZl9WqIaqpSzVIwAYcSKktfW7XejmkDx9L6ZQ+qtQP+dKwoglG5UFH9eAzarnCW6OsTCoERE
oV3cQPFLfdN2yX0bmyTBTS+dO36xBWjTphGUDguaAfkZadS4sCKPF1kqd2np7sGX2YSUux7lU2ky
O4fPbaA8yAnhdoWLFA6dngR7Z4j3g/ZYR9FRO5OmtieG/pNC30yzskMQPEfd9GC17dXQoicQ8N34
wEM7VXZj0qGg1TA9RQELcgR1WmA8K5Z2p5fm2mPiKnrnXGnBqy4XYIE/y6Pby9dAQboY4wBznSOK
9/mGaBnpU5VUaz1NTmr7CM7M9yYyDMj2HJze73MW2MFAtLgh7uywea3t8tmFWLuoHZMZahy3TaOX
pHFUzhK+Co03sKP4jgqh3UHWxPFJXTkjkW9JVOSLPVYLvY+aRa/w231QPocNtlFlo1cYD/PkUxBH
H6otvnRqe29GDps4iwAJzu0YoJoKmdSS9lKV4j6uszfLKejvcMvI029eJx4JB6Uy/dYTftUbydsg
lWhhmf1Oko2BiFlNTMji8SmTw6UznfsuNZ9lCmtOU/cAY+b7faiNWLbH96CQ4TKlo+MYzcLgJRoV
3mj8OVfmXzLRdSzvHFYTarNiv/4kSqNbuoFA2zxd8UpmCwfH1RS1d5PePnW58+E5VbXAm/CMMMbX
QJmm45H67DWNxL2X1Q8I9u8rneq1Wb58xMxx3fcHD/GKjK357UxpaxWpwLZUjIya3Gb8FaqiPh3T
NWdhyvDsYTmUlvZot7m2mGJAR3l4GGyYu6bySUmnp0qvufdY/iNBpG8RaxUTgRpc89jF6FIZDxUA
R8p6SNWit5iOQxOGl9xiwWSomF3Vtzalbj44slwqOusPKVmmWHQSVVK/rhhP5cWMDomd7klDH0+N
VQZ3uQb9M/fsDyiva2r3yjl0Ye4UoQL9C3mr8PoHpUzBSFR7VnnVLmt6YqcLcR1qMq/TqV9GhrlP
xtwk/+xSJ0GzbHJN240IH5qaLS9lS1PBnqaa/bORIJB0XCSONpR3O2Xpipgn3lqKHV/y7ms/9KZf
OvkVERYNgZnUoALhchQyyVQxPCVa0iymmiRZmmxLywKoLqziIenHJ7Y7rPamwaB/G7OETD4nYapS
CwX74bKtTRTxRqvmBZ9DtYXW9t4ndbnJTe5Czpi8WnWVkFHp5Sz2+iWAynrBis5AHZbka07HbEhi
odti65MYNFZll7rMJtHZo5Zb6vpzFUguPzWwFhh3JTP9vTlpGCGTptvm5lrkvCcDO60XVWTdq312
QcDqT134Dv3yWHTxKigV5TS4abIe2ukbi5PHqbb3kqLyUnY8rhjEn5mNOIab8VUA8hgQiE+l2a6n
0flssJGgm+cuAr2YwCFlz67HraJFs8bVuK7JGkdwkem0iaNF1ET1ylbsEKnpQz3QIuxg0RNtSALx
EHyLUvWMr/mbMgkJAYobnsAjow75F5avxoanfpwGlQWYApuZ1m2+AGjrLTaROowLk1XR4v8xdx7b
jWPblv2hh1fwpguQlERS3oSkDoZCBt4e+K+vibi3KiVcURwvqlOdHJmRmQQJ4Li915oLLvBDKYnQ
VSJ1NcV0/1O0IK5dejmnMLAM8W2f17TMYgoJcj65Yhi0FwO4D86HYSX3WzYaaOel6Ep3KOBVwSTT
OTLDTZZ3Tx0xQwEUMotZPal93fU1u1v5unNT9LhXG7slVMDMVlEd7aHdiXUS1oY3EUZ/qQ0KBYpk
2IYjr5TEUkYvDam7b48s/4n9W5D3u1LbilB7G+XpaBIgQDchX3cEi210KKCtL6rzmT+Iq4gGatoU
69bMAy+u1fIiYT71/DwjMMVP8tMQOqEnV6WAu6t94G2gwOZntPdlDdbghJg0nM4yIyhQTEQK1tfY
1ZWpv+91m13kWF+VppS6kiG/iRIKA9JsqBLg6m077tCebMPsmfwxkyIqnUtV7k5a+heWileJsWL7
6nV1kvpQkdPROpN0jTaxnDduCfHRiyjF0GWpZXy+gJerscvXkJbvVMPfhmlO6mhVXXQGh0ikUhdg
X8DJCmCzDrO7a1io/Vo/vFEy+DFmlF7bTaD8GnVUg+UFyBD5sg6oBg/TcJ5qBrsp8ZJaM142MLxY
U14NaboZGvsmEI25a7h0avTDJhJdjNKZ5hhM39grVZItapU6PaaRcUMY+MaoI+2XXDjXZjXVJ0o0
q5w7P75z2I77DTnZJA4Hg1msms5EOaZ2Pssdq0Gv9F5HjGhaQoqwDGS8Ug0QS3hpw161H4qbxBh+
qRkGzkonLaWh8gqLoVkNis0zuQorBe+AyYOi3u7WRnNKIKKnD6F5irgNWU54qpYVB2erws5Ncq7T
NrmbVhn2Hd6NongJq7LnVeBQWw/vtGYLeoghXY/aZh6302vfTtdD85EjXxqRB9uBYWw7IdNQd/Jb
iEweuSog5/Nnyex+68aT1nUK2hGT6MkCOUlkZxujwhCJXWsbkVRW9tJjRKvTHYc838hWzhsHIcdt
U1tjVnWym8g+U3OqwNKoUUy30otCq65gYQZAKCFrDiijVkmukAytJD5GOo45BgFlbqr3j3EAUxAw
W9NP5gy7RFpXPA9JtXXGAkt14I66P5vixGmJwdJBLkBgNfdDehk5TPQ6J/jh0azuUeDK+2oAN6tY
NXwz+gEOrafQaeZQOyJuED/iGjcBASM36xq29nkKGM3gP2pNs90ZBmhICsbjo1Ggo0Rzqm5qEupV
VTex69rPad1c6bbL/vQkmoU3YQrqmdlwBx6WeJkM2GsSIcGf5HRXKB9xSEoses+7wJlunMHe5SHg
0FhRis3o63eNGaDnl4Syqkr0uwopxpTV9dvAb7W7OhG/MjSeMSecLInOhynjwkQkeEVdPPXxeKMV
1psC2lRIiLtAxbYrwnSavekH+koKoxiHNxAqiG3OFNOITMQ7CuBfUoDF25zetbB/iIQ662yf06x7
swfpoy/nXZNuCLeU7A+EDpqXFWwXDDZGkSKpz1nd5+smqDZ+NUBn16s3BHNXItJdkaT6hV9np/K8
RZZK8ihLOXK5Lb3bawBHsMNtu0HWTnOruBoctNR2Cq2476/82rjSW11sbMGEQ4F3TnkccO1XlLMq
M37QbP0sMKP3QW1cMp2FG7GZ2BQZvz3vP+LYREVsyq95VBeEYrbQEthij3F9HgUMfMvBqeOP+kev
yE+1k1zXSVm4ThMz/cy2nHlxlX3JtTVllQZsy5qCYlQHzh3iNDT2VsIZH/eRF7NAwxSyXLlAI5dv
GSsRWZCcNEJ88UAg2jC5auP4RqpwW8RZfRl2mOLHFnx4XtoNG+hG8Wh93wcqxJXY2KP0mzazk0WE
I+g2DGoFaRgc8cpaPZesqHDlRwFRB5PWe98yX5QyaIyoVoc14qduZSiR5RZwAJgvmaCqBtgtkjXE
snQabaW60R1jWylES5klO8UAM6ucpkQ52JexQwJ1NzjNOs50Koi2uFPU8dIqTySKh24HcMFEmuAr
kXBHKnQIC5v9WF8mlLw58cMvV1OZqbtGOckxrpYDseqEfpaFA2SsXmUNSG6kZHro1Nbg5Zmn7zwn
gaH7FajDmw4FAcohIzZwU6Y3d2rRrZugrztltE6Lul+ZJnotddDnnTcyEpi3cZjB984Hr2E0lpAl
W7tz4MUCDdSly8A0mSlk7bK0+ms7nc7Szq9WU3iBpwbYt6le6zT5V0yRdxxITwo5fUsQ9HCko4Se
3MeFtB2HMMc+2tNQ17SYIKPuVXlOA+wBfSqhsnQyzbME7pEZlgYiVyamlsZHQr1kUuadS8droutD
T4dXQkoUsXRrBJNJoTbdpUglK4xBHkzs7oxGV0vXt/2o+GJOQUKMH71lhkYufWj8Hiy+TJ+csa6+
J0p2r3DicSdwjoNjnddqtKL9+Cu0ySm1R/9KCRBD1AlLaWgH91ap3TQgvSL8roqVx6s2032wMjlN
+PtW5uySRXuOTaeWnUJ9EzmUw+mS3j7dvuS3QyS1m4+5tQrAi/ehtOuN6oGzwmmcqFvROReabdwM
Iis2BgQT2eIY47fRbdGjI1RIidTe28x3EEezvYAbz7GxIhTUZGj2cpasWTJVLMXFTSNTD6wDmmOZ
1rlRopKiZsGjzMglaSY2Y5kVnqFQINl8sGEgC3m7J8OLfppCkrOkljBACv+JFZG4Q8Py9EoqNrUa
s61WLyahV14VlY3XNb28ldkmxiMYxzic9xvsDlzbIpIqyJz9MPU0htlDgW+IAYP4HPUbJduyTSse
DE0+GzoIjzrNJy+8acTGr8F3J4pK1NWYZZ4UGVs/Uc/s3FA2ahHfc+igJKbmxYrqzT5vfedEmNZV
kIaFq6m1FykyO6dZcRxpGdMPXvZ8nDXkhSOd9GR0TiZaDqdFoRjFgrIsxKQggBefFTzFnvwVzqY1
UGBQ02y9mciqcKWZynaQ2gnIQCh7kZ+9NA5EzbLB9x2p1kk5te/BlHde02m/4vZBbvytgyB0Ir4S
FTblB8lp3Br8KSHF6ZoTBbt5CLQoDR/hr4EfKxwc5H3pTaRlD0FxHXQsVrjNrLVXoQYBgpC+jwQK
IwHX4aRA0C6nR1Qw9aqbOAzR474Cn/4aMAusnKF9FLlMCzTt3ia9yFwcAujZLcZNzn6c9IbfHNB4
D8PgUXL6m6zjHwIZiEJUd2963YJ94esmvbRFHEJTIhNrOUbP3rI177UQyUehNniMEnafvYTUU7De
VwVSyHy4rFUmy1yl3jAGyXOl4cXN8KIXVtV4vZiudEIlvaHUaw/Jesg8JO+y2Y/uJMhljJqfH2+t
0MQMBDVvNUmq6llZc1ehUPHkUteQKHqNyLIL9AHvaaSkD5bFuUIlRflELThSOpHHzX83JesyVdVi
E72ZSTR6hTYTTXsDiOVDnnS3Sjy9c/xBR7nrTO1MhMTb5tNzTj8WectbGamDq0/9W4IoXPB6rYri
2cpq3+2d/nei5uXaGkgpIusX6+IAsVeyn9skfLeE/zY0lX7SjIqJsWFYNeVbpYT8jEbiuNemlqt1
2b4GzWCEzklgsmOAURxO0gk9EipE+A5qPHedXCWreEpVd7IMCnCpEbBjhAkzmrUb6jP+ntgjwnZB
9irjHiEr+YHjpWFuWw1NeJbelk2Lr6lOsnU9Vh9K5VyjRdoKDIdAgoy1YyeNF7WiPG0w1Ea5r7mG
UpxrZdOwJySUnD0JAP1mSypZYUYXkppegZHfZDJUnEmlfRRKr5nJKq/y+popBNxB5w6eEBVcefQE
8zWpD+eK0fKuQd1ROp5TBgzLRA2KNA/bAxMLfKIGFixBF+gkc5kNnAYYrZ8a19Q/ckUSrtp1mDtN
Ds3Wg6r2A/tO7mwvc1IHqGOzFSuVJvolS7xBWptlq1FEzUkKilqZuS2+czOOhIQUOt7MQOzMRnkx
9Cc49I92If8a+vrJTLSPMemfE6Hyve1dZeDio2oD01N2w7g7bzEqFEiLg0czGLaZtmaHUdKDGlv5
V485u6hVzjT1U899lHOYFjbHxLhBYWBtiB81iDtqVCqIrWKdyZK6juZiZ9adZVG4FjWJxYkCx8ir
Lft3FsVweGqYVgUkakNmYqNTp5+VyQrov4MMMz21ympNmMeDzGjENDdcSJkan+dKgdKlwVHDbvWk
DSNY9daHVWf43QZcJYyAlQyaDJJBcpLDckcLidpH+BcZsjWPqlWOWN1ThnzylAhqcEHuFOQzV7GH
tyQkAmGsrBRSWvemjuEJSWgbQ45IwlCyVeFP3SaJ2MEAwzKxpq0GMuHXgWSeDJ3zbpm+vNHw6MiJ
s+2gMjilskXGbKyyoLpv4+QFScddwK5xa83rveV8+FrUrlQJm48tiV2pUwWsh7LzfO1RKWh4qdeZ
qBRiIGfPiyW/tB1zn3mDT6IKZc5qjWtUbMZEJ5GfKPq7UJXGE3PC/tXrYbsSSslpJUjTVS6ZjLMe
8DI2O+HNyibXxn1vY4xaZ7WhuHZDHmfscHAa5YsQjuUKxgczTn+l5dgKtdmJbvbvDXmTK30YUT47
3a1a2E+NmV0TCbKhWEA6NWTvoDHPVDmO+caN6vaiBfGgxASgU+UPmx4NxwQ1OiqdyzgAIl0mI/r7
gQnrJGzo6PQTsW3VqTlFsadGEHFN41ooU7v3MUfWtlY9KZF8RtAOMtZpokIRDvPRt6u2dj7Lrsi1
2jml/CH3cXyq2XHKS7Hl/VQwTaGW0x9bw8AoM1rdvkvyV1Ha5bpuGNxSBIRWqq9NtaAFSfkxq8zu
bhSKF4k6hlJF7EnXZidGPp4mclqc2F2IE6AhSMVIylU66o9ipFcxlWWy7gWfqsYPyNVpNdpnLWzi
SMzAw6m59FHld9ntRBWBILd4XXHeRn/IdtFmko2kZB3EFJ1pgj/mBNe5dexQWQI36vWqvCrkOzW0
HgbmWD8OH8RUE8nRUH/E7L4XpE0HQ4yYjbqOUZeX/ezeqsPIWReSRynykvsgewWp5nXEo+z0NNt0
nEY9mDpDaOWuKHG1FiJZSxHRQzX7+/NQVHP4S76f2F5SWFJ09iAqbl07u0pm4bo5JtcKNa4Nv7/b
6igOwTUC4RL8uCgBdy4M1UbBBcAo6qgH+qKFsyb0m7jrh6eqVz1J98dzW+XYVDgXAmTo2hil2B0R
NMkOW3k28NWaBs7oWkKeaNuEjZugANmUpcjpZJvGiVRJ6Cbnp1TG2nXP9G5eMr9MuDEMPDiy8uJo
RnrC70/cMiEtea4U1rykSL/9j9CiSmJkJWhddrkRTck00agyj8qpbkgPLDxvdVVjmTejVTZL2lME
mFIrkVxsyzPOJnvoHWwxsuqTGLnxQ6e7bGwQq4Uzue0wxK+DjLSXzasHA+Ujc9h0tG1hr3RxgdZm
hR9G3lHvZfefa/KJNunjts44buaWv5YIyfWU8M03AUUMUnOrqvcFlXBimG/qWF6Ng17AtxRru9ej
E1to1Agj7FjNo9EG8a/KGHe6b/brpAv1VRdKFHHM9irSgazCIWPLxKBjXQYmU9g3dVQVu6C4EtLo
n0bskpwSE9a8W9uwOQLimQPuM1OqFgE2ZDMgEqqUHn1OwNsoLrVN1EFMyf1ipTVqv0eCfStktV4r
qNWZgs5q07+Xohm1PvnWBS1bDbNaq/fGSlgh5S4Y+PTXd+28CPZaMAdOY0BRcVC4+MDWJhmIdN2m
zCPGm4KH9dFR1wddijfUUbu9aufE2NQP1GrT22QgvjO2LK8TAVZcqXzmCSenncbGyvgoZZJHcvBD
e832R1wc0OYUmccfapxbzKzYZQzMsCcMryzvE78z2OAbDs70yXeVKiLZUtmxYQBbIBO9EPR1sMkm
g5JKhykT44OrDdKdZrcGZsLqt5HVdMkHlNldnYUrI1Lvhtjy2J8VerazLPi34ErcQT0vZT11s046
TcK9Vo2bkKZdRQFlVMUt6XZzYJV9qdGQLNlLwtRe5wO03Eo9dWS8RFR+hma8sUnfjev0lFSuoq9P
y8GHPRZdK1JKoHz02Ac2AmMJiM8r+NBVVWRXedQhBxDDR6YFD5pFZmdhQTBTXsyaPlydUhnsMRaJ
bkARUaqemfWuhFmHCPXkzqJvTUO7y4Jn8qUe1QgvlZI88S7Q2bgLE4kdEzvJkgbn4LzZvv8Rd8pV
9SSp430eUIwLRp/1u5X2liyQJyYT1p3wXEhQ1rv8rZtxg3VMF8Tx7zHGnEq8aidUtVB+ZNd5hFsd
+AZbGTlEG5i/yTR/5o3IAHCKYqLpc38ugetkO7uQrsZEaTdpbNwUQZ/sFXRSq/+a8lRK6gJFrz+x
mGvtkz6AeKkA/ob+a5ZSSRqy7EHR21u8ki+WZF6kGWjGrqfKbjz9V4zbrnQS2jODmf5KIukkQNTv
xkZzbdWxvipllfJaMSVrkzFoIn+lar5WQ/tXYvpvKFPSIcDgyL609xPLHcbOxqsPEC3g+D/hnnMD
y/8txWo8FyA/cnZsQTlXb/twq4yRBd4Rw4d+WrezLSWlg2th+RDVU+wHj/81tvUAJ6zLCNIY0B6Q
ECLNJnB8HhFncim+6hAHjWAhWsMMV7Fmg5ET3Xqy6htLi3ov1/Z0hraBBPdG4hy+/hPrNvSBuQLj
D0aPvn0giJSRfZ/Tstl4VZEMrmTb1iag7eJOen+V2YRa2QQj/BET/o80l/8vcsovKs1D4s3/DzWX
6qy6/1//R934H6rLqzAipbeM8nfxWXn55//6l/ZSURFfyqD30VKi69ZlxIL/0l6i2Ptv9gsa5gSS
thAgIwj/t/ZSlf/b0UwEmSY7ZgBIFv/q39pL/b9NxSBL2QFkBoyY//l/or38Kr3EOa4DnGHBXPie
ekoOZWuAVh7M/kzvh1diHRsvbk1S7WL9zBhTe+NP8u9P9+bfys/PSs+vnK1/rrZQtts9AemR72Ar
xdPpNk23Z8VVXXzD18aQ/gKKdyzSbqYL/eNg+OdKS5wYkQaBr1TDPihI7l03FKVvpT5Sz6HST/eO
E3YXqFfsHZ5u5bHAGPahKDoCnT6mbp8WuXxDswdljk2PXD5iq/gqN//nO81q0U8GmCDXxj4iPw0O
JXCwWuTNWkUKcwrbRPxrlDJ4vpfSHrrBC48NyZFZGID1P9Mbon5s7ZGSderlsXEl5RzmaiWMj/yY
rxLXf37MfOM//ZiQeMfEsvG9qkYVv6Z2YcGdUfAVMHlf6JAkj6j0/4h/v3uSs1vi04WsIKtt+Gb9
Xk3C4bGrHGM1JcTLCmLU1mEhOgQBekLqDjXOshrll6kI6KjHpk6GTjp2F31aTnc+cmgwGzSzPbst
0gfVIJKNEBe/opbLAITEZTt3P7/lyle0zT/3Rv36ldliaJnGAWuvqo3z5OvBn/wC+a7l69AXB7XH
i2VLznMz81jdpu57+omD8vHz9ReUkn+uv7Dt+Eo9+YZUdPuUBcS22SBp4rWQx9OGXQQOT0+Po/N5
xW2GiaNxj3lOdocUNHFO3bekiKXYJ71BapaieqnQrydA3ipF5gkjzs/f8dBYWGAYG8XBHEdTZK+3
N9Ww5RwMtfOvPvpPLNanF4bqDhjTcb77yhaSbGfsGuuI7fHArPLH6frpo/1EJHKQ8NIX2W2YPgYG
Mvz/u2Z8My8eGEzKYrZy8jbJEkl0e5EBRLMuTRrC8+a4pWr1d1dYzj0+IpQo55tr0c00vaFqo8n7
SqrhkWF66M4sJh5ryHyb+ZYJfbwtMPdWVE7/7pvPV/x0z400EpxRYOtr5niVduqtTyyz2xr6vWQj
9vq7iywmmcFhb9UOob2DF0FWawjMO03OGBJPZkyT6eeLHJicMUt8+SWd1mIfbX0uQuPc6B4pLXLU
j9ZKjYA+836+yIEF/Q9n89PtmmLFlqxUtXdJbm+gXnhBjAa1fdH9llM74nzt9ucLHXriixFsamiA
JaOxdxaWC0xSVY3Gpz1m2jzw6cuUBShTwjRLPr23/Bm8bguqaeL1569+YPL5kwb56R7FraZOU21Z
O6Ott6NePWjUP/XkWJ7uoY9fjOauJzNHinxrB5WClsF4NujOtQRB5O++/WIoO47WqzkHuF1e6EhP
OkG/ZqDXM8qBecwWzxv5zZq7tOo21CyjMPaNXdrRyYnRnRHyU4r2yEA4MN3JiyEtRNwj4OTjDXCy
7LaQe+FNxBlaUaIQ8sfP9+nQVRZjWvLHJu/L+Sq+U66Cun21uvJGzWXk5rBcf77IgTEtL8a0mDqn
0hIuUhTZLpeygQKAsld6Jcb5Qrgd8JIjN+3QiFgs6kqUJz0BsaxmEFfphdmzCi1Z/fwzDn34YjBz
yCDqqwqoLjLXbjFelJ4hwbf++dMXkN9/b0jmM8vXmU8STm87JR/PvTdahWbxji5yaT5m1d2gnHQP
/Vl0xH317VPnUosjRg7RnHaowwNRR0IeAvKSI3QPrkOZ/KS27b+ZZrnMYoyTrq72+ZSbRO6YBCta
2SPQJQDq/o0IVXhaGuofuz6y7fh2QuFi82/9NF8JQUMyplaw0wswhqiZcECkbuWUm5+fz6F7tli8
ndSvNbmMrF3QvOZ0ShvkgVP4KKz+yAW+fb34AfOff/oBstNrHXOUtXP86cS0g5tUpsTz85c/dHMW
wzyuk8IJosraIZlaFfiD8W6oa4qVzsnfXWAxxNVsCnGOBoQt+cV1H2n3lVSHxHFnR6aQQzdnMbAt
VYlHtfDNnYIGkUZTiZY4iI9A/w/dncXAHou4D1rKC7uo2UMFcitdrPRuOrLV/nazAedrMa5DSY/7
bKIpgdbHVdvuPARwOoz+qjO6ixI1oT6+/9VDWGJGpAa/nZRb5m6SjQe/rh5RLr9MgrXv588/MATs
xXgORRaUhmGau9R6M+Posm+Bow+BywHxyIxx4En88Yp+GgNT22v5BCpxV4QIgYSWw1ztBnU1sG3+
y0vMl/50iSSxC1PueNiWUr/AYtCelKKK7ky5PQbz+Ha544EvBjJ0TjFNMVdI45sRlLyUIrJQM1cj
4VSFufx3D2MxpLtYKxWzd8xdjXAtK8uHaUCpa9VK6SIpOvLED/2UxbDuaRoVocqkKtkj8ax9DeYx
jonpWJehvW4l/xg09NCDX4xvmswB7bGy3EfSSHaV6WPRDGwQ5GYizn6+YX+OEP+xYeO5LIY5EMdG
anUjJa6b4701QHeZ8iorsQ3n4VMx+f3TiBjxHAV6V60d2gNoP+DoYfQh7BM/wqAd+SrfFx8soCVf
X0IBXkfxc1Hs6xxM3GQFaE16epyTV5Uq0j7DKVGlWEjQCbafarWAwpFLZ1WpO4RzS/pV5SNO86kt
bfwEOaE1hU6wkqy2upK1HklhD1xXNgmM8iuLZqkC5gcTRSX6I6PowHysL0ZRK0bJMuFSsPktAeLC
nhjF/c/P6cCrsKTZI5YWVsfN3tXjrsetWdqPyJOOvNAHpjB9MWpKfPL4HOwBGOZjWTxXTbuuDATh
cb3++dsfujGLETOOiSbigW9fWW1xK6pOnNXWeGyTqM3j4Zt3eHkq6wETW2Dehh0mozVU/kt/2+2n
lbIKvXRTQJdx1saNeqaeYSh1X7CTeICLz4vLcisu1VMaylfGkfnnD1L4u6+yWA3S0ESTFOj80tqd
NuR1bcwz+Sw4E/va5b3wju0i1QO3dO4JfJ6xu7HQ7EH0A4TdGgtbLVQLEkEXQe4nymBiz5d42qBH
v2pDGjZd19JlC0S7kUcdm6RBBFhU+d25Rnv5zMJdy9+lM5lU7U8y2c9ppwG9o3Vcrhz8sTt91DAW
o5HPkMaV0bGp9MA2YAZEfP4VOezlGj5EvW+AzwVeaWK6Q73fSo+QqK3ExYXg8AdwNbEx1ZlZnPz8
Qn5faLUcfTG19rkpiXSIRjJb2+aJxRUfehXp1rkGHvYi7ophY8lWclb7kEmqEBB+VdbhkUOy9v3D
I1Dp68/WwmCyoGXylqyrNdHLnuSKk/5cuCjiV893IS9tujF+A504t1f5TqwUj363W7+naxAEa/66
dq7Sc+3I+D9wyrKXi/Nk91k3KdOwy4edAVFCmI+j/1oiw098mv3q7zQUnu+8iunm5/v//XRm24sZ
x2jzsAxCDYd8dC4pL2jM6vDt54+eV4v/HIGwRb7eW0SqcH1T7m0X3eTFiw4GiGZs05M+r2dum7+b
/V8druwlFWyUCZ2pKq5k4DMIm9odtOtRPZZRfegdWSzMQ1CmU2wow44aBIoizg3JkTt04OYv11mE
nCae95Y7xDNwgesnrkrcQ++bR0bX950XVvLFLJiw/3UqgyTfuq42saHhoEMQifSBNsDKEqrLgeC8
Y3FOwngraedNMCGbUDdOPRGr8to4RBtw5IhM6WbI25m7HUZH3vXvf7zzJ8P60043irE7dg3pt2jp
u22jV8bZoOn6Ps6k8sjZ5tAiYC2HN0IrOZHKFLRHXDYXvU8yhhellnxm5kYSr3LHgFCu9ySHSXHY
nvZTALe74wY9JF0wnVupom57rFMfPw+JA6/ScpbNJjvPzYJXiYs9ZllAwl24/vmjv7+dJLl+HW3G
ONqmVoxsHdA8B3eRT4iwcqRceehrL5a4XpPDuCEcaZeT3CSFv2EiHjk4H/rWiwcUjaVdk+vHhsG0
8XMCFn8pxiMN5O8/27HmX/PpBQuJLetg9hJBk7eIEuFSnUykThFT0nbrn2/6ocV/7u1/vkbWlFIH
dy/fhzXKdsRRpeU6Tlu8I3ZPn/lXKN1biCphEXWbzq/lDYk0wB30WnvwASJsdW0S7yZi7xwnjRSi
L4d5jLqn1YxfTVsixwzLxNgFxGJew0sGZGrWBDqWHeZHbHbjkYXwT2ftm8l6ebOgx4cl2CIehEf4
xRoJ7CZegZnY1etiDxfzNNrE59ZZtbbXx/pN3z8fe3nvDFoPTpHwxorwvMQ+rJxP/d3Pz+X73QzQ
2q+PpRr6PoDqyKpWX6gEdfnVRZF1Xqe+DPHItuYvx8Vi7yJCk6i9aF6tNagPwyXbvmMHmHlx+e55
LBYdK1N9xKusy4+q96y48eru+TxxHyz3/He03fwusGu7N+HqvXFTFxXvibmpNrL7gejPjd2P3cN1
6j38fC+VA6PfXJwG5cmZVGyd7JHwMj+WV/15cq+ejZfJmbVNntJtdNv9VUvZAs749blJWaimRcZb
OGOEfe1XJoFhuj/yOw7cUnMxQ2q9kI0OKwUc8WjlY2LCQ+CJuPZwOLixJJ3qiYIX7KVBuv3zJef5
8T8forN8DfFz1XKqMQOl9SVgRgwNH2FxBenyyKj9/smQvfP1dgEPFXKkg160QTLNRwbzvAZfdaQM
f+jTF69goNjOhLk82RMyhSgSmX+pteaRW/P95pAg9q9f3UjqvmwwfO0pbG40+NWkq6yFVa9r7dKw
H32wDA4e25+fw/czjbN8rfQARoCDuGQfmLiCUpTREirSVj3y8fML9M1jXr5YdEasUSLrnU3WaSjv
m2g/6KdNl7nV9PbzDzi0kTEXKzBK8KFpuF97aPrGSz+R+93hMN1WPsgbQ1Krx9Ry/L0yKpLX23pK
+wJTTaOM/HegLU7IWsmef/4u38+t8jJ9k0hUaOVxPe1qibZJPNiPsTTOZpwIhbi1U0WA3L898oZ/
f2vJl/r6mvT0LwTa6WmXyapXZNjoB9/1Wc4rUbqoCY5Mt98PVHn5ghR5ZuZTHNsYH7TH2K4qT3Gw
4yiVdaqU5cfPN+5AhU9evifJqExaPg4WAL3kHgPtnS1U1Q0UcZrqSKQd3zwNS8C6uNy2Y1i/aIp0
14jq8efLfz+ckS9+vZWRUSq2OfbWVsrxe4/mdAYY5vrnz/5+gEFK/PrZLVEXmtlbM4kPFgWturr7
bUrl6udPP/R05l/0aSOXBLYNMMjSt3IyQssZko0jx+tOCvFd96V05CqHfsNiK2fiOotlBaFv1QOg
ivrgIraifS5jJfj5Zxy6gPr1Z0AVCdXRwixgUBInctkttXxlEyH1dx+/WAzSqBkaw9Yx80Fp9+ox
VrzRFpjUHeBpf3eJxYpQR2XWRM6kb32FXgGcjzjvVoF88/OnH3jMxmKsIwfPCcIyqKv06PzajjsD
++rOTgpcLMOxWsGBGeVPisCnl8n0OwfYg9rtsH2tKymEIUG1J/ydKBig2/eff8qBsWYsthq6Mhqy
reXONp/wZ4itNUVHXqJDn7wYxRW5OUPQN842HYaNZpVrXf+7TbNsLAYxLdeiqLsefgwc9QF9Y2Bc
qO3ahDrQNa+RuP353hwYBsZiNKeAKpum75td1gAESlrDuZMlgfUtlerXv7uE9nWkNYqvw2tqml3o
6A+BDZUmbEjOluPxSEv20FNYDGXyO1Kchh1BKCYBlcpw5Y/Z3c/f/dD7uRjGRWcrMsAwf2tMV6mz
teDg9Pm97jynunFkGB9YwY3FMHYkjEGB7Phbvf1d1yQmtb/1pnMDTWxa46HvHv7qlyzzOHQA/mPp
BM520gCu9kN8MWGRbLR4pVZQmbLy7+7YkrVuYt2c6lhlsGnY8qZdDHHTDl6K6d3KjpQSlAMv7YxW
/rwE2aqA6RHJ9lapHUxAkqReGEGirbQxSyBkWS9EONd7A7LQKg9M3wOk5rtZpcNbkQA6Fj42N0xN
xWoyB3n18/098Bj1xVQgqXIY4mbJdlFV9atSSm0U+EX5KloD5ZJMJiueciIPnOyokPPAy/kf/Smt
yNRa7qadqaQ3Y7EGszak+n0ima+maooj7+ehm70YXT1pnk7W2PZ2GJAVWyG43fLd6o7VpQ/9iMUI
U/zIJquos7Zhr+PtVftNLZQaEzElDslKKK/7w+bvHtFipGWhZoTTWE07gj22ckHaa9Mk6boqgwv1
f3N2HrtxK90afSICxUxOyc6tnK0JIVkWyWLO4envat+J/z5qNaDJAWwfNFnFint/e30WUMN5Vi6F
Yhvr7x93omX60Q5K5jULqjS1dkkZQA5Cl16IwYOyrXrtEP+hyOpMu058If0wJP/ZRCkOdaoxVot9
ZSTaMsgMY9XGNrWYmt6eGd0GP/XfSxXE4f99RCJzzJ6wC93Xhr6HwrRTrXNh4VNvfzRx5gQFgj4H
1g6BZHcVpiBQRx2ySKDDTPn+Sxx6/Ku3Pzz6nw4aJDzJQukORep/wiZb15Kydoomuyj08zDxLcyb
J/Xx+4edas+hC/95mD2OEWwjy91hFfccmPm4LDQIYxMX3Z894Gg/dQzZTxG4M7Cvod+lT+WB4pT8
TLeDjcP/vn4oMs0ZjbTaU7Nz02Ms3sH7MUT5ArHnzP3kxFL5N1/9Tw8NVhyHYWG6O712fJZlHzDg
IuVcrGmfPQ7v+CudmRmHMfTVhz+a8WGfWW0bJvUe4u1+PJQWApdy2SSE/SPprf2feq+5buGeY1K3
70GDDdNtIUcANI1nnNNfnhhPfxn///SWGeJw5IJo3KnjACxdWSnVJ3yPMz106tePJnapFE7g1Hqx
7+YpQJyVbbH/A69Qc+L8frie+Aba4cn/vD/qXfhLo6Lv2rSHu9kumvJ2ggOYV6P//RNO5NXE33zA
P48YKuAcHMiqfbcz1uVFEhOQ8MwLe5P54TLfaARHA2itXn1VrMbL7Lo7E3E+1XlHM7GpJ1x1Zh3D
SpBx0wjaPfMSEp7fN+vE/vFXD/RPq0J2qizCjWhXwlmu6mSnEXXJEvk25tOToAL6+8ecWBy1ow14
inoMXOei2PMsE1RpW+2Vanopo7xcO1ydFnrspqsSPd+6H4tzuf4TG8qxM0WL4h64Bp9sxiPAkq+B
e2ZxOfHDx8VKQw9pboaQgltvvrcTdaWU/eb7njqxbh0XKw3uVDdzdvjc0eibRr1MrdQvAFtIpYfV
NEKYP5flPiHEEMcFTI5pN042Wc5uauECmBZYi9qJxmVi5iDbKohjxkySDuA/Xh1FOy1FgW379+08
MfDUw0z+Z+AhSTRBq03qLqfOYmFlsekTzC4JKqopwF6o+pU1ucvvH3ZiDv094//zsGTMyA6ljdjX
zKE22ktCbkFyJmh+6seP9uJUtrpizXq5jzoI9E7wkEtt1+vly/fvfmLq/I0P//PuXaVitgB+ZUf3
eEXRev00bFz9tbAfR0BlCfSTLh/OLDYnh8TRzhyMQLIEged9PHTPoU2he2k3b1MRY8Jg+5XEtzrJ
r9U2XEdCGGfuWqd68Gh16AM7UE3I7jthiWQ7lWV+CQGu811so858pP+vWvhim/7b4n/6MTeofB3N
TOy7QtWXMq7aWzHpbnA995H9C8AjcCSXlA2GyGo5ArXqAmy7InCJnl4YAn8EkGWEv3JwnmWe849W
UXY+bLyNNBKYBU59P1cjSCosK/B9LbqdmbbJ3sK/E/4DaMoB788FwbR6CSHsZnDxWbZhT3mxnfzp
UnybStfNLiDNliD9c7kkff0Aw+KurZRfnagjgKAAZZ3uw63xNKg6YKsAhmef8ufBGx0bxKkwX+CA
xJ4QZrqoECvn2rSzGrf3zDFLF60BHakds0sQfQ8yUp8IrypQxCjrODiXJFEifN20PmA3otYEiGpo
+NXOh4LGDOwh/GhiKjBZ9kM83VpuGi+BzO61HAMco7eL9eGOKA2tgQg444TbgDgI+t9wkyF+9dMd
ld2Hal6qk4Zp7FeRPjhbI6nA2nR946kDEnTrwANHZBluxRBVgJBg6NT1TdHZH12Zwp82wt+ddD+H
uQsPmK/XWk3qdWwDmkvVud6o+BR79VD0qzRFfdwYCZz8sgOWkwFEUeZ0Bw90D9PSwgwkBF2e6/u8
DG9SMXermS3KMxoYGvoExkOacFVFUvzGmOelSwixtlzqlpg7j34+OJd6YukLO5/+ZHht4j0i98Lq
L6nhnbx0joAjg6ZFLZ4R+QgFxDhASaSgUmVRtYaLo4ZdLTAzx/RgLO6TQK6I81lLNycXWSl8iFwD
F1lw1F/oSWl6BSwhTzcIhau9NmHknr40ZvkBfPo501s6c961pbwKXO1Z7fFIac1qK6v4bpwO+iXR
f4Zo+IAhYyNdSute9O2721M7DzDfk47zOhntLWmCa21kT5NBCgO5A3rtNJLSkipedYoCxkaHXhgP
d3pofmKFvpsydDVJdDf04K0HY77Mp+LeHfqXvoP0DvRqWrqjBHcdZ08W9b2g0srFFHZbuAvvdSxv
jV5sTLxfYFhpKrdkMIZzorxY6SQ9tw/FFh+5ED63Khd6OWkrEMxb0tOPaYiRnRsXEOT15rqj5R7A
oBnYttp6kRlea4p7gW6XounSXopZXZcorzy1rQGZRepjF9f7SoGdNfb0t+0o91kzAbGMtc4DL4RG
Xpvdpd5ixClazvOtVFZx3shtksb9mgxv8WCXjeLpaWp6mSZK6ldGMjtEgKErFcUyx9V0wQ0k8J28
bBbU5dmrg2300rCU0ZNu+25k829g0rGnFSkk79bcG7H7ayrajXBayFUTvFrAEx9jahZLw+x3WpU8
R/Z0m8tghycmJJosu9Z4lSUbOZTSaNrGCQzRYr7DJQo3xOGXegBpZg5WOo1V+1ovrwutuQz0bttP
jrYwkg5r+ckRSBlqx+vaygbX0o0r+nOPj/oNGfSUKj9LrIuoeQriYdgnY6dtKATcKIKuzpok9iKc
t0e8Xj2jENdmr29ntbO9cgbrrqQpmPYo1ICBYgsVmLBDzdTWqQsAEjniPD+NLArWOK17rQH1qzuX
jorSxepVHYSQ6Ddk6p4Yikh5SpuISu4uGlcVqyAAIdvE+FNPSLxQxBvabnQMxLNp6tfVjEn4bMoX
8kebMhnZlQ0+rQgJ/RiqAhwegwrHiIBY9jM0JFBp1PYvMBMeHqxE3bq2uGmt5t5R4JuKuNvaRuug
0Qmfg5H0EG17nFTnztXgZcIxglUewnfVVO75pnmZ6darmmn3app/jEoELyPZKmGDH3rL6hML673M
CAqx1jHkcOLcmjJ4Ie9awarvK8Dkvc2aoWuUPOImCIkKgl0VzytjwLSxqZsrLSrzhREV701IaYXS
JvfJzCi1dZJxTSc/q0A3PEbbvUw7iK0o2zwt0570rH60U0i1GJT/mntIb0YAJb6ur+1mgDReQzai
pt1HqPdnjDR7lU3caIh499eyD2ZPDhRZlOpBA1+715oTUaCEp00zwuwBJUjiw8kBPSgZWN8O/zar
udDryd2ZjWlsqKEmZmmP2yCOLqRaPM1ucS1C0YEpw+KsGf8oRv8+j829Kdp6obZy1zryfYyVcq1G
xB+GwFlqc4g7aKTfKEP61ifZa2mFb5R2cawTwzpvqmUstQ8QcleBCJ/brHtQoxreMIpLXXQugCy9
9dVCBUVtawug9hiyklpc9D28OInt4TTFOzNWVA+seM61BCCwkRcvEY4Ungn5DQc17cpl+1qCAonX
acS22stxR0oAJqcKmjCPOwPkOqBkGVoAoY3bohDzqgDztuDMZHnTDMktmdjNzBmQtVI+VpolD2ED
bJV0SUW2Ye7w2txH0/wUVyXbpaU9JqNBtGe+HVT7fgwtzGGKzPSrJI8WWiIa321DOFM98aweSi84
xhFJ+eDsylFRfesAQoqC+SAGvdNiAaVx1vCYjGfN1530A4h0imcVf6rC3AZ0b6m41YT9pXD10Rcd
+1XM6uFVLArLusbACzZn4cUFWK3QLDh5OPlNNXa5zy35AEfN96oUbJgZblP8TD1kt3ZguqumirQl
KrYM+5WpR2Nu/WZTftbV7MaOAYqSM4BgFYPczMfnJpgfo46Ye1+FAd6n2u2s4MmkzcmNOpS/JzFg
z6IW+SX5pcnv7I7a8EjX4WpS/W/Hg3OTAZPfAMetfbiI4iapZeBnTlHutAF+ct3Wl6xfcCKb+EoL
h7s4qR6NMkp2ijliT0B91M5hagLzqjFd5+a1VKNs8p3SegocZyDQmqpiD5o8vKntsqBkPJhu4kFq
nl3W+eil3XSbAkC/ywRoxgRs+3bOje53kuNa1IzNRSQLjZNK2WPiCdw3tw0XjqIiDSjLMRR6PDgw
yBMwc6O+vlSaZnpGjFHtCSiq1xgGwDyGT/psqcoThMv5hlynGWBSrVVr0RXTFothdk+rfOrsYkM8
alrlY+Ku5KhpV9D3KUQAhOZrg5gvYMNRnINl9qpoOs2PRnO479QM8FluicXsshA443ibTSapcq15
GousoN50nLaUkLmLSYlVrMMoG8ptGFlSGqpH9iMGpFjfj2VrYCJuqpuhd/6gtjCXdTe/1fFgei0W
wBwwmtDXW5hjgIweLVFKBlIZrKzAipdGJZzDS+GcoAzWNpqdGUEIgNWc0zOU09Zc5ZXqgImu210R
VS6mqHW7ANJuLoKC0KsKSG8x2aa5lsPErtdbzN7SivFxVOIFzN96kyuF+lpWg4s5eS98Qykg9eoh
cGlrUB/NZgw3RjQ5fmqq5hXcjBjWGFDSSnPStyx1k3ad1ID/1cpEF2PYSCLK3v3MWw41tWFNzGv1
M9XzyquSoKSgFlVVm4WN36Zl7FtxJheqbQQrh7pVhAgqbo12+gewHibquRHuKN57NxJcLxl/1dIy
J/VDz8GwG8DpiPzH3liA3qb+qqyxPajrhmWwt5ZVnHLyVlRsxtMx9YUqk42Mg2ThFuOrVIzcH+pp
3DapzVaj95Q1TikMTEwJFuB4qksX7L/vaEa2GclCey4uwV4CWtPrA7wUAkOpln1Wq75WTazKwsT1
qrDkigrPF9ONb8sMA56B0eXnac/tioM4ttCMicgY3uxOqSAcYgrHXcfLWkwfKmYAC9Q2GWvVC5r2
vu3CiA01y5bYb3SLWFb3ieAyExYKJMdigEuIhQbM+PrOiu3iMhwJJc2a+duQurtUWnvE/zKMli1M
VxA5cHmNQHkRWf17wlaTM4bxoMre8WyZceObqw4iMo4baQiv2RQut7U++FNEjs5x2+b/T9Vp1Uyc
tjuA0UsR8OwoaX5xdS2At4afWd+ZK5oicYBJt9QfK0tCw9AyUR0ssDVQb2WCc8bUcHjNNDvZ2z0G
m34r4nwxybHwAkFZJq+Eiao2yls3GPApSCaL4Rq3+2mWkA0Vp7quLUChDsvo5RiUwjddIgFFobfL
dq7MjeGQawA/Wt+wXAcUPQNB7lioXMuY2JSqJ1gOQQ9zUybLqhBihXG8wHFMvxBhlyxJYxwYleMn
hpsUyIioXdaWxcTu6mdOLPXacsNsVZDpvYL6f6gQMDqwfNlHmRfpZg6ggoYWTKKgb+/HanAI6ogW
4znXeCXxhVWYqXK5nbkJmDTwuevT+8rQbU+WWPOBhOdJmYmthYsfjUiJR08BjEtzvJeiDPG7jhry
+jMmMLgILIwBu6bQzYEW59AB1b7RbqLwQHt07BtTY022uaZqIzWMnY7a047bp8oNboc5uNflBEEz
lw+2bb5ZGbc9u1cHzv+iuMtnbJwwGsfwrCLvEZf9u5sWBcxy4bJSwVN3Utf2GcTWtnf16EbqitiV
iQXzOpEHN0nls+qq10M2cN3aXM6xA7hs2jpb1Xn9OYruMhbpe64HnVcdCNVSt5oP6jn6hUOPe3WX
ZFeUKc1o4CTftW4Lf+L07ytCYGxDhSNUaMiVSl1my96g/Bx7po7gOmjVviub69yu8AeZtNeuxucm
GvNiiWTL8HMRHgaRfBKNgwdPPFTQo0VkvnVhGm9iLZWrpgbvlrRcXJV5VEDr68MlunZlU6fzyHhU
n0hlOs+w4bFbnS2xsazWASTuTJz92gR+A8fQlCz9ZTaOyBE1NjCcFdVViS/XY26FKvhggORertbp
CktFhBrCDi4Lgimvusg4ArW962DCUQQXYxmN78bQ9Y9mii2NnSIII3EAEBsToPGlrqF/a3Tjvdrk
+SIZ+2aViyh+CRsZXySitu4qJXb2TV1PaxHM5p0M6ugiNUWymYuk/KzzLgawgzeXb84ungQ9hNlc
OsZCbVo+Sy7SjdO45brSOmc5E3pfRxnRiz7Myl0HB3efDpHl4/5u69hHYZCmwvLdyajJXQ/MC8e3
HvZwCQk8mBFouYPxsyj0cenl4QPXukaouG+qhdkzjn4YkBNHCRvSDV1edjHpeNO4SDW38zjxUs9t
fn4f0zwR8BNHwd9MFGRID/Bvp1J2ZTq+ONJeae05wMGJbNAxCEdESsrXaet9y5GGVWQfqPdVLpbo
E9c/a8BRzLc2RGQ7GYYQ6YDApTayLUjrq2hUfv3s9w/B4H+ClRZesI7hqqgIBm7BYoKTi6csq/HP
fv4op5SoQmuAOXb7vCb+aEzhSxuZ+8bVfpjgPQbsTFLH1kdU+HIp4xJ8/0UCFJZ42qumVG/ft+FE
DuYA+vy3i+RcBvgrJITdpXlpcFKfAuXj+58+UZMpxFFKt6iDgM3Udnd1LjYjR9xZ2HdmxizHS8V1
G38q8LCrBa4GB082vTuTJvtyXlj/Ie40RmtMjdvYO4Lucqu4SbTSKKrkijb8SAnBIw55p39GVsJC
R93dVOwno7zrrOHXkGGAHQ1n1qS/+Zv/hNn5/aOlox5lrGj9KLCi7vONmWbWQs/GahX2tbHEAVFe
FSaMcm7XnOQbI91qQYZnda9W+BWiHzZSRe7gGWeXud7GT01aOw/ff9VTnXu06JS5S/VRjqCrDfrr
3mle2P5DLEStM03/MqNFyw/P/bdnZZlBvEMpNctKI76m5FvWueDZauJi1dj5DByw1O6/b8yXWSEe
drQAaej50lKbnR0FVcZqKONhF8/NQXuAN03eT9d2WK5iTlteMebp9vuHfjnleOjRsuHIVh3cMQZw
zlluGztRxVVIyB/231HqKeOMqSumFDtOf48yLa4xDbpI5vJV1a3LuZz/fN+IU5/paN0w6yhou7YQ
u7hNn+O033WAUSBdrbjjbad+fvz+Maf66mgJAReRZ1qjUMYQjdVr6/TaVVfguXRmBT/RimOGzyGo
X8B+J2Wm6QRgDQ5ocrpViNPXyM2Ru/1kI4KcfrRcxF2ciDYTYgce7zW2m6uoH/Zq0Zk/W/GOCT5B
m5ocbxMKJPpXaADhmhSLteEKd04+caqjjmZ9GhNohiqr78z+XrH+WBhuldNrMqteEZ+rYTu16B0z
BQJtSInKqNNeiUOSLLaS5c+x5sxvmW66YtHkTvWOeRfrXtWhe8LuRhJhnNG64eGjm/Y1uUntTwLv
eWlSM/KMAwnBtnjGMOD70fh1L6j60dpkRW4T4R7XY+1W1j4+EFi35pqvUj8UWZi0qE/fP+frUa/+
hS78swY2gAwSO6zb/RgiXWhFBjNfr/QzeeKvFz1VP1p/hkCbEk1J270tLzT5RxRYYZb3IbWIQYX7
g3iZuh+VqlvqsUJtFloMtoMDTE0C+DYsejBrs6btO9yjzyggTvXV0ULkUq+NqVvb7ztCeepjwCnv
Zx/heOmpa5RQFj9sVMM9fmNLzCXOpNEP4+W/u7t6DB7HrbUPDijdfdNedAn6qrb1KJ458+Knfv1o
sRH6XA4ubOi9qyTJpjuoWTVz7LZBVf/5vmu+vBlYqnaYH/+Mz1Tn6t9Ivd0jYn0KVBubNLFVDbHW
EveMhOLEVNOOFpxIr/I+nfN2j0PYIpSfbY/l562uKRT/hGdWzRMT4VjuRlCbtG+TMDqTDh/Rtr9z
Zby1LG2jJwKPv7axvbCublKA9We+zalmHUbxPz3XpSbpWJWec8iX1cVtrnSLIpkp4nxwsvaH7Tqa
4LMt3SadRbEnYvAEBGdfBcEVtxXWwoocDDV0uiE/tD4916oTc/BYl1a03ZSTbUNHW/4a5X1rPn8/
zk6N5KMpWDjJkBQdU1BJul1tVasiyG5wYz5zEDsxjP+jP8NKRjULFsKx3sB89WqTytPxORXT8vv3
P9Evxyo0ioKUuLPCdl85LxNhNSX4/P6HT2yV6rHmjPMcgfe8aPcukS8/0iB9Joobbeyi39aDWNtK
8TRM7Yfddcu8VohSuwvdCa9jIyB4SrzJne7rorz7/nVOtfNosjqhM00Euvt9b5Kczg/hsDMrzddK
Kks91pwBq9UCR8O0rA+6apuT4VjD65gP7qzNGrcuZaVOM7k7Vp8rFDZktWNcdb9v1onh97eu/9/J
2ipjZDVzuMcU5VcR4sbFadQz3Orh+98/1W1H81SZYwzHQafukyl4m9X42jDnM8vnqaGt/e86o4xT
jA163e8TV7wUY3nXztnk1bmbYY3ZvXz//qf652jr1TSNvLaetXvNubeUq8F8d6czt5hTXXM089WK
Kne8lNp9SYX7Acmqyo8fvfQxXHvAGnIk297uc61YVNMtbn6+8tMfP9p6Y8siuppGbL0lbmPbgjyH
c6Z6/GuahKUeRxNrkaEbLDjRhwEeU5mCduTg1H6R602zzSOr9+1KYsEWhw5YSru8Fnqnr0jLV4up
S/ulcArzoXKNc7D1E0PsOPpoGfk0Baw++xHw+UCw2Yh/VyZJcswFv/9UJwbBcQDSnvoE9UbU7jH4
2mR1fSnM8RyP/q/w84sz2DGH2050xZ119qyBy8MHSEhSvMmf5hcOQulV8ksv/CDz4vefteRopmPx
WzllT0sqVIabqBIHi8/S/tkR+DhMaAnFjWdiCmhbbxz7KSDQ/P1rn5jgx8HBKXfdUlZRt5+RSclS
XSQA9vrw3O3g1Ag6muT2NGFvOwbtHt9az+gDX631BVYbq0p0q+9b8Leu4L+fWRzTt7UkhWHR8Qxl
068mP1iLZeRjTrUhSTZcUo+3mP2L4aK8aq/STX6rPSfX4So9cxBT/x5Xv3r80YKQsFWxHETpPuSj
49tMjrmfK2p2ZdJ3vadjNvIQWag+tLGiEqVvXPQOKFKUK2kN1QtKFdPy50RO12qUVBdZEdv6srAU
smrEIIdoEZTKtOv5M6GFkny6gzngApZy8GGqKCu6utXQtWXAY2PLWSVWa67HFDlCTG5ikdmA2TJZ
ieWsqi5nUqfZ5ZUrrjI1cEgvK/nNaDf2p55H077uS/1lciK5MvTUuAkN6gtNHSWYDHvdSyc3uqXc
o1o2YW1ArqVWZVMbo/KY45y7rSw1WqGyMReKk6bXlppHn/PYt6EHGDZbE3xG7DMl8UOjF6TIZ9Em
6HMR5WRqHW0dORIPqBtzuElMXXkLlNq+0Koee3gzCxdsRO3T3OTZcnAs+RHnhuKZWt4/diMoZkmR
lyebg2JIH1wfvWhy7zTkG5K8b/dqGra7pJ9CNkarlgt7SIsNTlUuaa2yvVDgS5TLcAyDdVrF/V1V
KMFSqwrruqPbLsWMxEJYkXaHr2C917tJAGUd4xT4YOp6VTMlSFBUZS2bFLFPJkKkl622F6Mm0IYo
7jZW0BVVmYm0LG87YzkrRaN7M97Iz1EXzolXoezYoGJESdOZB/Oc0plGKgeL4VLR9OShJNokDwLK
dK831XMgy3JTlq37LtxwyvZRauge4jxwA/OgnGOaa4eF66txfXQDpJg1BQjkUih+oV8763ZrrsrV
cIlKUbmKL8t9s8q24c1wcWA9avtoFyzdh3MeEF/focQxEb4qJHIbybFD1PM7eJqHrmqBb6nxWz/V
t7GqvH2/dny9/YjjSLQ9hIzphqXDxm5Aa16q9v77H/56WRXHUedCxx56aGp9Z7h5updIKluvmXF9
92xDz9bfP+Swwnz1hY62nNppMw3b0HbfL7AKTJEEXMJEa/MFrsTfP+FUM47OmGY4IkoaCn1XSWZn
OifvDQ7iGDvaZ+5npx5wdL60y2zOo5lLjuSzxvdofDyluPv+5U8MouOIacQr22aUyb3WXYz67COU
Q2itbKSWrOWUndl+TrTgmHsuUYW0YwGNIHLsD4HnL0Ltx8k1f3SsEMcBU3SduH8qhzITtbmK62ob
iXO1PicGv3P4+3/uPkNptlWfN+1+7jCfV25R9nzf8X8vv18MzGNwKseJ0Kxdel5XdXguUzYauHFD
YCE8YYU5Jq4msZEBnK657AXQpkx3dy2euN6MMXnWYbas2OF7LBK18dx8eqA6Ydh0KfUSqkNl6vev
eeLLHTM91DTVrblVKoBqF5OC8vDKGT6+/+kTXXvMApDsVDKZrXlXWdl1a7d3GMwuv//pE6PaOJqS
XVFm6CXScKcZYQtgBlnQ2O1FUG8KJ1qVaXeOmfP10U0cw4ezxu4onxix9LTqrRX9QYG6IrlOdc+5
lMbXwTlhHB0O3ZjRYXZKtLNrEnKWmK0LBdrxjvIPbrKaase/UO9Yj1x1WH2UJOZo9X0n/j8G7qsh
etSN7Oy2mnVDuK/mkS2tc7FfX5ck1kws3JOo21KO0jMUu8z1CooDkIwnQf6CxWF7IwuqV8Jc5cRZ
6fLugNlfF1mLvtOcxRNUa/EZN2xapVumT0V4UEVZI6wkz1Qj90khccF22onkNnfIkI+qmlwVtpFR
jhEWv0bNhmwelIWxTpskv+yCB8V4Q58FBD5f9ghI4/E1yww/LOedMcut2gxLXa8pPtBQDz62toKi
qFjk/Z8xrNZFuKtd1de5/dQkcdmSLp2Sx2GTjacFuRgvd7CDdX+7ur5IuheSQAs+whrx+3J21EXB
uaus5LQOE+M+LAsUudKT2XsvDW+S14HcBv0vbe680uYJ7bjiPIbng1zPhzspNS9l4WtFjAJa2oR1
6q07htTkaDEUI0tfyda51oZfQlf2vYYzmR1t69Bd2lH92OjT2h7iRwu7x6xWdrbM98havcKwOQkq
C3ce3tGzJ5d98stGrWxK5IXpzpxsbNrT+fdc6Lf2PCBYGjZpae7sOL1xK+2uNRDcI55fVo26zMpn
Vy0w33Yw6h6ha3NIs3DSMfI3kXJNRIeqBglQk6tCu62a3Kv427Y0fUfOy2K8TIy3cMy8gxhRLzej
ttcSBGHRDgPg5axf1VPui/Gmy6RXW7+EW3lIFL04mbx+XGF2k3B6c9Zj5XpOZW9naEJJZ/jpofHJ
CmeAxZDcF6O9wAKcFXq+qOxqU/faUnIkNtTeL6xgVYoQK0wihEO8ji3qdOrIr7ucwoJYWdY4f+uf
MZBaL3iqyrdSXpRj6LdUKyYYbF1ryRUc38vpvUs99XnEmUBQZneFQTSk00t1U+pP014zeWVv1hzF
743IVz/UQX6qdbcP5odCrNtA8WNGnKlwR9i58YVI1hGKuGop9Od8JjPhB091fGXKZRlsqusoX6vl
xehyp/HLByvfZHdUhNUluk+fn6d5KrLwrVFdjRzWI79U7ttoZ1Vr2TPC/PkeMNWY31KGtaCSI7D9
oroiRVcNt8TwDxVEhlh2+F4GIt3igu41T/az7SobxjwmUwtpOytjLcPxCepAaERXtkUNxUvHfyPz
OrqJi43jPmnUj+9MY4EvEUFjPzWep08lHF9EM762JiMjxTYsq8atjmrfs1VjlWS7XLmNkwOFrSVE
qntmy+Ra2aHlqfmTwGJ9vgyuVavCJF1dtolcynRYU4Kf/2osknKTr/6OqM5Lys0cRSvdKvA9tpdM
j2beJRWuUtusuKNm0SX6ikyWol9WBqOjmzzhXOXiphu3VXgv8ovZWLl2SZ3wQ6BfkdOKh3s723QF
NvIxY96nMr5Jr9pqUVA/JNZp9jKmFwVizDq+nWecYTTMseF+XjOeqK52XZS+iyleC2U1bwzXj3qv
0tY6et1p2d51BSZnFyRx0l2urqRYyQozvvG979foV+WHLBf6vWkA/tmIt2je1OoyfxsLcj5+bXnG
W/0ZsLrVCyX2bOaLc+XaH7xbMq4m6qaUm7aj3vUlVK4wrXGsW/Yg8ij9ExU2eX9Rdxft6EfhSjq+
02wV6xlylootWW/cWcIPjMsZ3bI1I+zdFPN2iGokyjfhvOzLnaBWAY22zcS3TM90+AuM8mJ/sL38
Qaf+rc09ynlYVtcFii87vkIbLnXcTdsLh3IPhOO49jAzFgl139nAt1oicaIOx4um51K+VtZtMNQL
1OY7O2HJbQoPy4Nr/Lu3jkAEmfXYmDc43DO9s/2U/VHqh6J8a2wKoIK7dOSaqP0RVKF2H2JUvTGC
paDqvksUoOmja0VHAWQ/l0O6TjhQjXKvRn8GhGqDUy967deob3LC9Zn2rAftckBuLGqqNSkMqrN2
4Qw3JjILJ3ps0fCr8680rhZOeZkj8EzVR9t5ag3D6/Pq/zi7kuVGkS36RUSQQEKyZRSSbHkuuzaE
7SonMyQzfP078srNEyKiojcdjm4lOd+89wzHTnsYINEaai91AZ5N0Mo+R9IigWYELW/rMrWh94UM
EjzO4floTietBkgZILxs5lY2YvgBVc6SyTKlj4xDNuMPEgvEjG0ZxFfkyIq0sso2snktw8v+qZNz
UDvYrqSgluDDNekYUqw9GZpAMZjGA4g1raN3D0Z/zOXURWnPAcTdCWUb2Q87oq1djifAUZ0Ju9CU
YDofBmkIWnDhqy2Wae4BSAyqTwKo6QNyEg7Q2LHJHChyuQ2cu1DyB0vL7UFHOPNttRH4tRauB0R9
UJPEZu3dGA3OEGt44SeVrU+ZXYV+wQ0vpnw/65jmGTb3sib8xnwE1eUAByxbMx4Fo2DcyYesUfyW
9/etrttihBoqrOONfrgpgalXctkxKQgPFK69AEpZ0O/aQSvJAg3oUY/gA2MkcBgLJ0dqvgwITXXI
9RTaa5yeY6jJVmcQY1TZVhrm60g3IITBkKD0Jb/OsggmLOFMK+1S/s3Ar6TsK2avUcZ9mQ64/h7U
/p6aH0klWd0E1DYd4BX03A7we+u525IE/2OKQ9eAIO29jKuJy8dQzo9qWRzUnO5GHUF6HapfMsld
Dsh217xkRYC0hlOzHshY6T7UQAkfq1NWHE2kYzjON2Dga5T9EPIgLkBi2x6LY0lCuyZOyF6A9Ubu
cNLAdHE1NvkQT7NaE7oo86gEWoI4iYGx+cYTDZImdf2QtNOjnIBybmqwDmgNRbOxnI6ZEbpAfvlh
euaEa/eGglmuwUcuhtJK8+qekl8StkAEPmVXf3Upu+uUxCZFZfP0phnuQVoEG6eGZQ/41nn3eyDc
aftob0b1XTiWd2mlvRYMafK6je9iCKy1SuvyGXSEvv2TNtVrB7Ye2O+3LMwOtTy6c6b8gQj/Tgep
3qIhDvw6Iq/Q37pJCu6Dqu0UTfjVjX1tx6zem3UoWVpl7mg0fXZZh9Eq7lRBbgm40X0SJzhIsoOh
sUDOW7i6ZKy1KNcq+GNUyHiy+c3UNOQTC/2LUzBLZwT4HoswugR1eK/SjU/8j5E/yhL1kqpofDZP
3S00oEAjMrGFKzELq2XQnExkoNVhA428Gm93aQzng+FL7cCIkCV74kTe9QxBT0rC0SKkv8tU+I6Z
IB9q+BQnLmKnAEEIMSy8wrKk/lMrPdsDDSS5qcC1kNZliTnQBw+VnC8Np3dKNbAdmnIXg8xpp3kD
nH0lB2ju7zhwxQY/H8rwMThdcDA+Q11b5sgl1dy8aVQHvOkXmRQNjn52D+OwDuRiE75NM1Zu1ZWF
L0he4DKLDqxSKqdUgROoiOEyM+x9VTfUG6yil1IruVuJfNyXRP0bcdBq6yhqnmvwCRx4dneOlCIQ
5HoWvua9qli9EcmQzwCjB2j7T5Xw23FsUIZIgVWmtY7jZwQfEVWDxjEzfCtLcsTASZfiXGoOY04C
CCbgbW6ApS4mehQ5P0Fqb6eqUErIcwHeY695E0bMYR3o6ngl/AnZ7CY4mISYHeQVD5yqeE7nGrzx
CCnsTjQemAx2XvRlkJD8fsKe75XQ6+CuNSTjbgTvfqd1pnGoGhliAYlidPZc4thLwaXw2jnZq0YE
Mw5N1lxzON/+YRWkIhZ2g5K1E9d4ToWmjhgsVdL7oQIVoRe0vkvl4kGtQ4+D8WPHKUMo2EzdzpT6
6EhJhRUUTTTb1TSFUffMm0Cbc+MXbUm+q6WGHeuxPlMLOAtADeGHZKzwcGl1GMJjTxj1PVwAms7t
UHE9QO5P21fMjHwwwqM34CP4UzrIsDZkEq7cckg5ZOO7UffaTNMKC/4EGSRkQAhRpUK/gct8C7Ky
yHH6FJH0gSxo9SlJE2hTcF2/pa0M/vOQdLi+st6JJDq8T21TuCGNwYUjCf2oRBPfxEKRdyJrxreo
ptkJN9R8x8x88mtQy6EeystbYTLjMUMV9GEE/yh/70sQZ/HUGEEyLStd+XX9ubuS6VjaiXB55rIB
pMgBpybYZV0n4QTHOw1kmI1E6kpWYmkmws+W7EiltGczhlPFsyDFC6Uf8xNut7usMf4trbp0YoDT
PB9igbzwcEYk5/PszKKBcMgGbG5tnBYJ1TKDtTrcnYAWiqtd3IAtiQB9LuhG6mYlK2Qscg5qmuSQ
MMV9wOPqNpKkfWzwjS9fSdYYizyqlmiIMfkIsMh0q2HXDhiaKsX93b382xJa5GoSqRnNSepQqMVl
W0B7uzRRFdkAy60kgpZK5gotse4HUe7HHM7FGZeqoI2p7JtFA3u0BE9ijReqLfdluYcxd7khoL4y
aGwxaCFIzOaQqfGhnfXHrFG/tJLtohqljZRsLNi1JhbDNiLILaW6EPsYsQjuopbYZl8rTxBzVp5n
g4gN2Ora0jqP7I9cbjWMejQ0anJAfyY3zWYV75j+XxfuosQ55GJKIx2rq48h36pB9YVs5P/Xzo3z
3398t9q08YSyAraENNQegy+605l1tS8zDtmGBJngZEKs/09reKlkT/ss67PCbGBQLw6TeOAE4mFi
A47zjcu6kFHUF10JcxDEkZvKDjnPtF1qZOpHUfaahYSe6kGj23gmCjVcg4tZtae+MaRdlcEf4azt
bDzBMdh853GpIAEAC4EKah+JqdrA8Q6FDQkSeQvIp56X3qXvPC/VH0Me6bJa87rgBwYbmAhpq2r6
C4ZW9BTi1VBaBZwEDlHT9B5JwuhWgvxYbLWAXEEYqJH2cGky/FTgDYCO5J/yCBtypwEF4t3Q5RLg
tBYZnxnqxnuqzvGvtuj7d1Stq7eswDVnCSmPb6iKaS6lUoKIidE/N0mLlzWKqyLQahK/Xp/syzsP
5dz/dlPNKC8gk9ED+flbyV9isPdjAzHrw/Wfv1x7I8sSBw3jqdMn6Mvkc+L3EaQc5LrZj704zlBx
sopx1EC7TN+ut7YGZWGLq6NMNFgMzgD81imUUg0B0Hurmr9UOXvUK4AZ+9J4I7H6wk1jB/j1TZxH
KNMhdSODv379Gy4f0mRpyFanKujuzYDLkZeJB2bq6LSkV9+4Gpe3bWvGe8FbIJxjvCFAIAiljZFe
mcilLxjcQyKocWGki7jwazxwFSKfosTYpWa8cTFfvveJsdi6I/RbZ1Wh6aHrIgDRajxSfEa7/GbA
YbcxfGvdWGw7MiUxTA7G/iCfzQGGYjxCvOMFSVsEmU2/Zbq11sq5hz82dzF1YCSLGTDNRnmEZdWA
JJ55g0fKLc6QjVhvbbQWOwvUNKrnOdrQWu5OTe5xQwFke4tyudaFxa2sFCWCFwVV7bFgMlJt2QjN
p4p2e57U0WPeVfT++oL+pij8/0lIjMXlzJALqhK8zQ9hFaKcQZsmt42p43ajDNSOjJo5fdEazgCO
PgTVirjxgfHhbspF4kRKRXYmL5uDYtIZ9kVm6OKqonBYlsIngcQJwCgQZktlBSkFJecBizLj71hn
DECdKofmj2oGc0iNG1nGemsQiJw6UMZRBZoU6L0IjrSN+fd6Xy/HB2QZYdWtPAm9aQdIsDzq8l8z
UjYQAms/vAgNwrYeIfaAH87Fg9Y9mZAB+7cvXuxJiLvFyPtAr1EWtzn/UtmW8dTK8tUXGzGszKzQ
IwbKagXHTQZL+rB3atI417977efPf/+xA2tJZTFXURsUOhxMkANFMdGC1vzGsKzsDn2x+cSQ1UKL
WHrIs3nfQ6sPEczYfFGWdTc0j7ZsZdZ6of63F0qcctRJhv5Q8fqeIBNZFdGTyHT3+iCt3Wf64j7r
J33SYyAnDtUgQ0BQwwPfHXhR7VHVM3ySq7JTd33kcdYVtwbpkzulN2bfDCG+C71wdqND5uTl+ses
9XVx4GBDynCECpsDZQ08ufsbI65eQM39p6cZ0RenTB6nbQfhuvZQprBUq1/G2fRHcqKodl3//pUt
uPSGEdDrprqMGNqYssbu6hq4LCWOHq//+rey9YVTcmkKA4FH5Gl6IFAad/bqoA/iQ7lXDzqgYIWV
PzNHOLrVu03Q306P43P/rH3I8O/5y09SELovG5N03vaXvmJxHAwKhcsEdCZgiAggkvSRM5QwG0iF
xh8U/hzX+0pXdtf3339sXsYEpHp0sBykcYBPkJaiCB4T2R5UtSTYySry331KIqjPtQVyYSUy/qCV
fsQK4UEeDZFfjBVy3jPNUCwPTUdSDSioFyGUOIae348zHZ5JMqMYo/cw9+6Q71NQinR6XahBazR4
E0wqkgNyV5+UjKgvIYeRBURJSPFFmzY8NRBA27Xl0N/ks5mC9sWkGHNuVE4IWrBHyhipxQiV0fxX
IpuD6fAWiT4Un4SnzmpzBKJjCPqwRLotK1S9tgp5zl+SRI1OUOdA1bgtIKumZ6abc57ZBBmpOx7L
3YmFsdgSub6842RzsSUk0Dso0wG708xb0Tk6ZMH1fzp+5SXdt8imauzPmDi8oWz4iLlckqCNs/Go
WOGqyEuW79wqEAoDNncPeE/M4VjSI41chG1ozXEs7+ainN81VU1fo06RHAjwoBCmiHxr4Na2+nlA
f6zPElUHorTIfynaW0eJReZw4xBZ4x7QxcWSZLVpZNTABlM7gUIPk19H3uW3U6HpjgS6udtCrMIR
IOG6WSQmpwxDySkgVA9wyzA/jySJfYg9pRvJmbUNv7iB8qRoJxHihpgKPYRbIDRyzKaWTnBszj2d
QwlHiSCZcH3jr43r4jqKaxWRRobG1LbaJVR/pWE+bxwq5BsxdensWlwwOZLWJNVi4CXgzn6QKh4e
VUjrPLYjp6/zwOdDgZRz0FKOdyrS6i9FXTcfLDPi0AF0rurBvciz1jIp7yBJyrgzwEfnKICJdUUE
2VuUCVPfwCV26MxUdoYmQjnPmAlkA+WQHfu2njpr5E11p8fQH0paIT4TMiFWk+R+CMYQqAAZ4a41
yNJ4RPlMOhZTrXo8LfkdGev2fupy4+6MbPpdQMISUncQEobxPYEQIW3L6S0qzfqurWLqNqIcXsBW
Awxpqkv2q0xkEMnnUfbneaiFJTVRveMDTziUmM3c1RplvBURIM0RVIreo1DuHpskMg+FLKK7CTG/
M+QQU8KrIzlkIS9OyDgwq6Bxj9+aoIWk1KHNRT82tlwgvV11Kcr3wN/5uYBMZTTV7wWvmvu4GAjE
2Vn1rvVCuGGidh5o2LGbKS2Kt7id71jVSoeRiRal50YLul6tYHzCUA6XSeqN7az9gh40fzfNggGn
VBsOhFk1Sy4hwNf0qL+RIayhKieXPlWj0oGp4ODxGJeGLtXDUwx5YrusZxNnvob5HBQzcQdlntxw
iGsHdU/qJmGVPcoVHFdgk4aKuG7kaFhKgi5BWT4sIdCIYDJ+jkJSupDTUu7M2IDabzgyuCsBWZFJ
VeWqcv+amH3pq6VaOiPiQg/0oeZOHvNkD7R8coIPhOkyWHU5IbygHZagnMmG9tSO4CgQUap/4Jua
vbZpKP5U8iDcKps6FdLB3VbYspJB0RZnmSRqYYB91x90hBBWN7gAnsxufEq3nFnWGlicaDg3crCw
cZlHsnyAqrYfx2KXV0rrT71BnUTWYWc4bkR5K+k/soR8QpF/ahSDdQdV66DcCxF1II2aKFCFgGoY
7SuPNKPstlAffWqNLvTnTisg5Tkqrko1YxcSRBzZANbHTDSgU7oImpMSLz6un3CXr1yiLE64ipgi
UQh4tnIHqIKRpCPqbZmg1JrNDpC+f2pl6Z5W9GbEzaYZDrCVtVDXIxVKmemf6z++Epxpixw3WCI1
oF3lAKd1VJaxDof4lo+Rw9KNMsTK7U6Wbmk4iUyZ4hEPPQAldKt4fuu6NqixeyJiBKSb3TAdHCkn
+1wqNhpdueeW7mllVE9qKOFKV8t0vDFIlsKnLYYgrAEkWYrb1wWaOHv/tyE8D+2P+IFGgsWlluCS
73DkA3IaPkIgjnjDJL0RgHHc682sLLYlRplD2H8SILvDY/CcxjH2c0tfwyTf6MXakC3uU12NklpR
K2DiARrD1eH10N4mI2TUNSiBbtgYrp0eixi1gdTkCIhvf0BCqLMHyLRCTTv2KdXuYhXQBU0f3itD
+ro+YisByNKdTI0UVst4yBym9nMk92x8uf67K3tmaUbWSVxXQsjMH5r5bEmq9BDuEQdlHt9512/U
cFZmW108zQjnKeCuen8YoZIIUSoLAr+2Bgjh9S4o36fHhfhJXaxaSJQKKIdNSKnk2k4FAdzMjp2S
exQinQIahHkBteFjId7U2A2zzwoAqDgeXUjmWeosdmW402KEBPkTlFHhpOKr7ClNMj8ff6Vx6Y6s
gmzyr+QbyNPsVM1vanoc+scQwrx66pypQXX2Hok94OFWHfqVDD1OiI9Graf1/C4ECq4A+65phRWS
Alk/IOFue20X41broaUHvGAPakMKHFxV/wJfxMZlDTiuDu1SzSnFVyLfVjLBT9+3stXkuQf45lzs
R2XeDalr0F0YGXesfxr4Fy3ne4PMNoXWf8p3M7ClczNaqXkMW+yD4atiHpypvGQqAD/7U2pQWoXB
xJC4cpY55oRwDQlG8Zznw0sBAPhgOOP4BuUdWFjEYgLzHeRxhFOVWzB/yPbjBIC49iLPwPg8paUA
OP5NvMCtAWPMAfYAbk9tLKkGrkmX7DEDvzFR8CDodlKIGtaUO3rv5zC9ANB8BioFqOlOfsyUzJ7C
FjjyP0J1qkm2ROiR/JHDgQwwFwAeC2SvyROV8N9Ast6Q/BjlwVbchCVM7wwIzY/vSkI8ZGItqbqH
yVBtAQucJwZmzYv0XYbDYLBUBQWDEUrdh1gPyhjobShkQx23dGIDMMDW1Y3SItWNMeAxATQ1v5tA
OMwBwqvBcqyBMOuy3BaaG0VIpAOxTj4aenN+Z0s8BfwgBQaQOl0OxfBG9jiKHyR5rqqnqu7tnELD
PcocMhe2iGOrM5BbftNymCNICHp7u5b3mTiKurby4RiOv6VStaLiQShueca7zd44YX6y5yE6GPRR
SQDCLkC6lPFiRvnAApyxRqFfGn+fcZwysJYasRmQq4o6wMJpsKA1DyuMmxbOFNlN9UfL/Cy1ole1
swrzq5L+kvivnNgDPYSid5JI3Tj7L544BjyJ/3vFwMM70gXViqPcil2nZXd5mbzTAsH1gELixpFw
Pun/70RAI4vQjlVC0Kiry+Ngj07mARruFJ7mGh4ICzZzIAptIcvh9359U/iSw53r7V6unaLdxaM0
JHWoKWNTHlsHRineB7E6X8DVrLT/9tav4/FWtd+fHwcrcrGELMV6/PPnnxQP0fQigINYGQp+ZVIe
lUE9xkUPqHuX3hOl96737eINhN9fXKrhWIWqPI7JEVnY6l2JCfJb4OluRDlrq2Jxm6JGGSptn6fH
Sn8OlX0NsG8k0jMFZGNJXLyEDHOZBM2wWQnSFemxk1Awz7QOuj4FIHEMOtsbTaz0YZkIheq1UULe
Pj0OdHL6GDLsY+629d3Q3V2fgrUGFhdpz6iuNyxLjw2/6YCVZOCbhAqxW5iM/VsL55Z/xH+yLKVl
q6ALVE5w4CKBhMgJeRTQFcTGKK2soyWrrkYqutGTrjgyVt4D4bKT8Ma8/vUXK9CY43OTP76+aTWR
ED1OkNAQQaUZfp4hnoHKMQE+MoGcU1kp7qAiWXC9vcvvATS42O4cioRRSrLkqNXqEYkKiPsrNnDB
DukSP8X93SKJL2mw+KLJRh/X1rHy3z62YdcXiPqnAy2m25zKoPq0u6KU/I0uXQxr0aXFNic1xB5K
jt9nN8YJeFQnEWAK2AhRrM/kdnIUj9vGaKtutNsCDlxOLaLNxeafujTM0hht5pllvmZv6R4uA+wO
EPJP9QvmAi234VrEP6538Vui7MLlsHwnGpNRcA6c5aF1Zid1Mw+UF7cPUAI/Zc68+8wsGWvfad9x
hNrt38JHwt5O7NDN7K3TaMUT21y+JHMj6UtFOk+jRT0QmpzYfbiDQaDVBECKWJm/xdBebWlxaJAY
z0ZFQUvCTR906F6AUWildmGptmoTF3U0m21c7eefvDSwi9OjIErN6ICBVUbptq0MZOdSL2zbV51V
7gAToI19t7IHtMV6Afh70kMznQ6I+0+aqJ77vn7sz+Ck6ytk5YhaPrZSlisq64zxkLLeapUPNdmS
ZVv75fOu+3FChSqwJTPTxwN427Bc+p1r79c/eWXol2+sHozpKZnxyaSSAlSREJVWzbFOqz9I1LqZ
GLbGfq2hxRzD/CWDclJmHiqQEVGKstTwMKXwqQM91Qh313uzctEtRTZFZSRMkuE0JKf7UTrEDQMD
4TCUWwf32jSc//5jGlIDODzRNPj98Fj3n0q1Nb9rH764EPqmKeD1048HDbE5q6r90JSeFsZ2uhUD
rI3/4vyHj43ayCCIHmAvapnmZ84q+0zwQXYA7LJyI1v5rX94YSuri2sAyf5C1muMUO2BezNFtnJP
A7Hjt7AbOohn4SifGfW0U+OZbvuR3mgWmHBWcRP9Vd+ur4FvCb5Ln7Dc5V0SsarRxkMUtIqF9O8R
vm924RQOKCO+AaokvJ3+ME94hZ9vgDS/5QovNLqU5czTTmKNTkdoBTUumM4W3eGlaEn2Xyzvm8Zp
XYawPXVgBGgzW96oZa2sx6VptIrquQam0XgAoUG0bz1e2NcH8XJpyTCXMp2zHCmtKdCf1GodcBFs
yXrNgtwqrdOT+xDE1kfmFafR8o9v75ND7CNYadb73fmGOD+SErxUYk9yUBPa+KKVHfKtkvRj602C
xJUsn2cV/Be4NKr0daxQZY62NFsvQ0fQ5fOt8aMFSHpBmbRHC/PJeCzuAAW4MezKnTy6V47KrtjI
/61drN9yUz/aqWDYKWWTMh56TzrB9PcQ3wPtcBz34k54yT4+Gc6Wxe/KhfctwfOjKaIMHexuMIsm
pzbtPQGYtaRtLL7LMDcM2OJIqfvCAMUJvw7Ch/2K5IEFqqTN/OhPcsd3tLemW/UwHuJnuCqdmmP/
rnm5U3r6IXITl7i9q1iSs7U+1rb998780Vel1wZ4puGKHPbVEVZot4Nf+sYD2n40/BlhJ7VhHutm
Pg0m//ouWXEkN5f21pHG61EpsWTAinXIkR8Kr7QNu3YHbPj4yP3KRWbPAnXU5eAbbIRLK7O61B5V
57aFbcB5KxAVXGewouB5l8P3a6NXK1ttKT2ahIAYzOl5Xj/5C2g91vk8U53uNt6F/m9hwXnL7a3e
7pzxC6rekwVs4jGxqptm4xon5xV04TT9roX9mEtEOp3SxYhKKgoLLR7uWmmGkBU8PpLOgVkB1xtP
UUaYn9KAFsmjGr5s9H2t5fOY/GgZfGLaNxrG9qz4VgRVwHy+AyHSSfeI9v3UbpzBGbF6u4DtCrfy
t3yf107cpVqpXHSTJJ1bHuzZ69zUko6ooXkq/pncyR7sCf8kQeuUmBF4TLpIEFrQ57JQVrUyvANK
u9q1++7T/J3c6p9gfp9nBitv605Ye259//3H2IxwfILU7XndQUzp1D5VYKj/0u+MZwgVDEf4Hf1t
PshGyuIyOswwv0/pH42x2ijSkGERUiy/0FfcdHcW3wNVeBcewyOcsB0YgdxAEwDTkLiSE7rMBdTJ
62wglDYunZX79Xt9/viIVoJdFwKkESpSb2HrK8NW785x3aUFvgiTBFAFSQOLwwOouCMuVv5geMDA
IOPX7qpdiin+Lf0GyTm6hV+RBWXag/QkdtS5vsrXurWIkKDG3xC9RuvpmVwZyzYAEhsjtnaLLjVS
+6iHmXOFRaL54ReM4sA9R/jTu+ZX88QO5eOWkttapLlU+NRUmI3N8/cCKQJ2P76G9/mtvmd+aUW2
sCMQy0/GbW/NNooQby0oup60b54Q9W6ckyujuFQB7USajLBVHWFslTqoeQAo93h9ftZ2mnxeNj/W
XTwoHB7CCBHUE32tn1Anucke60PotS/xH+NlQj1gI1pe68T5HPzRkqLIJjFDtBQmqdNDngAAmq2l
sJJWkxeLvAc0hRm1it/+XUNcJLZQePmV35fP4duZ12yPrvAm3Q8PyhGW4js12Bi9lftr6R00sobB
sWzGK+0+f5gRk3xlb9qz8iZgiAelWeDgITINqQ1LCqSNNi+/rtj/SYXCQUefEwxjHcZOzCs4OCIL
xX8bkK7JI3ODjLeSN2RL6yBzgO1nM024F6seycpbRaB4AzkDGDUEZMYzJ452SZHvTGj2XR/My+uD
Lc2EYnVkzOxkRHFlkkNjRLiDtiWSeDmOYUsxRi7NeZm2mCcxvQ/jXmafUbL1Hru8Btj/CTBqed/r
HBOCchoUEE4w1HYg7xGozvkOSe3BG5zotvpKAwQV7+a+eFCQ0DqHh9FGcLgSkDLzPKQ/tlYYJjol
M8Hyf55ssNZv4j10rYLwKJl4I/Wu5MtHxSkQj2ao+jxcn6/v0P7/bxa2dAjKSqoXRoJN19mNK52I
Qw+VNwZwnD2NO92pcGeS/YS+FjfTLj/pu/pmS3Nx5eyH5+Z/ewzn7JDWJdrW/XjXP8k3yaMegJ/y
CsmVEwoBW0O7tigXBwsIa+AzUmyDkRnA793T7OP66K0EnmwJIM6Sqgd6DMtmPKmnaV8FpgVvcsS6
8gnWvJ8brVzOlWMD/XecZB3Ci/r50K2d+TV+57fKPt4VHjlIt4Yr3ZSQP40e6ttiH2481S5r/hts
CS8eYNAO+V20GB1HT/fpa7pTd3zPjnEgeyKA/bmdnsyNM2MlGcKWApkxhBjmeMKhUbrllwpNFqi0
QZ3iuXo0HszfxW0T4KGLDDK9H/cw0bT1Q7Kx6VbO4aVoZhRBwE3l2HOZCTIx6udNA7mp9C4BBnWc
Zev6BK6svyXTp2ASfFkMrL+4jBJbS9vHRso2QsOVQ3FZ5h6HYkhYP46HialQKcuTOZhkGIx1oho2
Lua1JhYHk4kHlRjhbnuADeqzDp+XYog9mm3VAtdGZxG8VLkEVXHenkeHvY217pAw2bgAV6Z3WavW
AbIsoO+Cyw6m3fIY22b4pjOUyqXBptXz9dlduTr+r2DdhA08zg01SAR0ogbSfAKIDHDLMOIwoFte
a2uTsIjBUchsw6FjaKWEPJKsQ4XtJhu7jS248uvLqnUKX3XEpqYacCZbY967cYh/ZRu/vjJCy4I1
l2FtP8ch5BNHel+bup8okxcKw4fxjnt9ElYMIBk9L4Eft6cANBk4K0kNhlrRMndKGmw1qrfixNUB
Uv6kK/jJzBt61s9EUUQyyhLSdrR4VOIw3/iKlfW2rNO2cc2QboyNoK6V6nXOpjaAgGbnZGbNP8uZ
tH5eZlsxy+VwmdHF7amwpuxFA1PGkepsJw2oQ5uhrjltFBHopmlpgJ6L1zCrNahYVN0/3kZLblIM
HDqIb6kW6EoFoF1UZ6XksYQlqa11ozK5mV4QpF2iNgvoyOM76MES4pm8S1urV6AoIytmWDkVDIlQ
94cnFYcOjsWlIoOSWE29bmr4y/VlsXK2LEEAHMIWBWxPWDAk5h3csE+y6Dd+em3LnJv8seDKJtab
jEQ0UOFEAtUtOBJDyceSknHjZF8Lj5Ylcr2T5VipoTOUzIDf2lDRqgHMnpJdx1GpnmDwfTQKeXJE
LROPdLHuwYZaRdKWzLD/aVJHY7r65/pArm3hxfFT4gKrC0k2AuT5HqKpfSUs9qL2LKdnbgn9rkzW
sl7Oh6wdQgguB5CwPUGv3y2VLYuvldwzW9bBC6rEU0RaaJv2uWOGH1CYsvjMgwhQSj5AMQnYePJF
K2IPkWQr5jtJBhtacbJR+DN0NydUB+sbZj4qws/B6BLdSwhJuyKAraOl0VNCoNlaPFXZLyMEGMuA
m/b8en3oVxbaEpg99GrBeCJpQTnK7WMK5XCva5PCAdFb2dAEWDm3tPOs/1jLCRg7MmURVloJzbb4
cTKgVFdNVs5faP9PJi4GGMf/bYSwNBvzjhpBxcjxrE/W6ZBLTCPIJrGNcuLKKtUWe1KTqNAkZmgB
6w1g5UPYqoip1WDEoM4OtEQ2mlm7bJYciyTWp1imRA+UEYxGEOsi/VPtZbW14E01QlJER/GgGohX
z13rqGosHiuor0SWoYBUvxFVrqyLZXq1JeE8GX1dH+BGMHUVKJJHFYof1xfdypPj+0z6sSLwQ6Iv
iUkgbybuR96exadB48pmlLgkPXdURf+EnvPGWbqy8/8vb1rKcQFQAXSs8Tj4k5RF9JBlIt2YrrVV
sbgou5b2UIiYDGiutvc1aKrq+HsyyTFr3q8P1spMfKfofwzWlPdUtD0zgr6VD2aWpGdpUyijavzr
egNrPVicvhGkv0LeZSyY0/me6iigGvopDjsvhC/LxoyvtLEEo8itpoOklLMgNRK7Sm/MTjr2NdCs
APxe78XatlmSACKml5JWDQiPJnDrITuYqqqrpK2fVHd19tny+xKo6KQrP4VIN54AK3OzBKyQWgdW
1izMgOmx+TrqZfOgM63jloLXwd/rHVtr4zykP+Z/1FWpS0adBZwUwz7kGfLYFLV2S+NCZ//j7Dx2
5OaVKPxEAhiUuJU6a4Jnxmm8ERwVqUBlPv097ZV/3lELmI0BG7DUYigWK5xvY/RW9ohZqwI4ZJxn
DP1+TgN5Yzl/hejuxvpdm3rDbF4hrRPxMfVe74cJugTL7LFsHrKhON4eoLXfblzxYpdMsizQ8CGH
LioV+ZJky5/bj1777cbmRtC4j1t0R0UdEIuQ7bbFV3AICihHNeWeduRdchqebxaqQLAwG0iLXh84
ZZE7kkPTTA+t2ippW3Hm/xZ6/7OELJqLXvvNEg1+6Qa8Gg+a4o5UVSeoDcDJ9smvOIlf0TC4lTO9
Br/eCPyZFSgAeVVlbHc0GuvBu0vGuPooedpAAR5goWdBPQcpxKFvkCnLLStAhreBCrIo/X06uN7G
wljZOWZBSmrjCtvPHY8Gj3zljfpezMtXSeqXdy0OsypFjBA3KLKJR6is+0NBrBsKGnU2eU3zeHf7
FWtfYOx9UEMKO40FAyqv/UMZVFLpMjyi4nIrvb6yd8wyE7T+ksEH2CmaXD4CrjAvH2Y2bFUErZzz
ZnEJn22IpbpuG1Wlb8GlnA6Q1/NCknmXqjj1lf9Rt/WX9w2VYQXGBZKGPmNtlHhfQdAKxiZaps+3
n702SoYZcOyODFd9kCgb5CMX8tg0zoZ1XHGOzUKRYkhSKwHe+65Zph9xOT+XUnLUCi+vE4nP1MO1
9X3fYJzysd8N8ZDa/FzMzeeU+Ohbcobn289e+QizBgQA5aqkANtEQ5nAmhTHsk53beccxeTsXf3j
9ltWjLFZCeKXqdKsUjxq2qd0fGmgwEu8n8O41W+zMstmnce1KXYc8mrA8934AhhPt894slWwsLKV
/wbD/7HBYqSYUF/TyEnyD5R4z51ASZdyNyzu2o+/vvafx/cWn100pA1RrcU5qcWdcKz97XF/85e7
vqkx6CV5l0HcViPBcVVVcEOVlyfJt0zQ2uONjQupFmXZs60j31I81FmXHGQFlemYqC161ZuDgy8w
9m+/+B34N7GCfNcItTukvtL4cHtw3lyUePT1APxn3Gsdq8oG9jyagHQC/Ib5zs7PBkhmb43P3wq2
/ztL8Qpj5/aeE6fO0DHoLsonnXn5V7CjvH2WFlVoUdlAUqFd6mCkTXbycrBQqnEpD0OO/vEZkVEU
Jy7zsW8bFCEMvOSRrcsa+YgEIoPo9ulhEIQfERC4vg+JZd8xCjbf7cF5uyTN9c0TeEAbvrCgSHGB
0QTaBRQadCM40OO/Cp/LLmgLdy8R7yddEQCSGrjTWdoC+guPrKkv/kAi+AxhU57Tq2HsN37W20WP
+FlXO/bPpHWIDfZWI+PLtDi/28Y6gAHCEVIFy9D1IVs652fV+vukIzu62CcCQFFf2McGl4kChIjb
g7OyKE2lyZb4CeK40HqqVPWJeFdGU19ufOHKqjTVJCcPCvVVNtPLhA5hRxe/2qF8HGfxOC/pVg/P
2u83BjEehZy63m9QzpmNDyqrNdA18VY8580jxfVNMe9h8ABiZ7i0Z6CK2I2SgZXwi5BYR+CQQj6W
kOPteVgbK8NyUmhcQc/W1ZHDWii8+1nAAYGai2yHLOXW7XTtJddB/GfFFbkN3dhOaHBz0amSqQkI
H/bYet6p1GkR3v6SN918jJlhSX1WQkA0qRElqH3ygsxRZYW0kQAqZ2ConhXxlxdwsDoNGscEIicg
IGrj1WuLwbCwCRIPEM6m5DIOcRL6jfrRinijq3JtKRgmtqgXkjDtUrRpuzAdXLymooa2cHyEj5eW
c7yxada+wbCzNpUghuTlENngzGeU/QTKb+MTVh5tClM2OIDqccnJpZ7451Z5XZCyiu5uT/ubXrbr
m23CyTA3lewIVJ67AeHnsv/M8/oJCsi7ARJWaGyfgK3otoDsK8e12RzMSb/YcmlIZKP9C82b7X7h
yevkDRuOzNuJCXyOsZRUMg5eyZh/sZFaraV7rAYrlK77Wjn9HYE6m5uLfY7j1ary79Okj47sD9P8
6/Zgriw2M9+q62KM43nxL2J8qeUXmbg7x4WvDHaPnN8VXMUnGitNo9OriLWyL20BnYdO2ta9W3g9
WpH7bGNRrHyHmXOl4zTVYBW7l8kV56ZE9g6p7ynbexyH6ZbTubIWzNTr5A5La5WOe+FzuU8S/rP0
y2+OlW8dAitW00y7IlZnF5mfxRfIBEH2ChYL+tYQsw/kuxqRXLQe/9cuk8xnglZJDHzgY9X4AVRj
jjN6kqBcviPdVv54bZyMI4a1oNqNfLAvVf+Vu2g5v+5NJjZs79pUX43OP2dLrwZi52XnXjxbkYhY
C8oZ45S9Yh7mU66AS/OgP7q/vT/eLkrCiBmHTCsyiHU1Sx1RD6ohQPPux0mBhiPs6gT8o19CFTxF
S5XMwZeWsRsw0sm90jawRz1HieDt37EypGYHjqNdYCVUjgNAVcdJQ9fCrdjPtt8Ssl45S838d98j
QzDgiL2gppbpUFSOf5pIWu0KZddH0XR8n42ljR5/j/9Elcl4fNd3mWnZMVdFBe36OnKJB9kKIJ/A
BhzrLW2HlWEzm5T9MQWdvehIxEcBEtAZ0bEg9zYKu1YebqZY0xKHtK7wcFp+o/q56n52W/t07dHX
s++fNe4hfQvQjUcvV/GAoENNleA+qHMo/r897iumxsyD5kNK0GEMOB46Q4H3ms72UKHPzJNfWeZs
ueXXHfnGTc7MhPYxaneGocKiKqwU8Zfp3Ot4IxWx9uzryP0zQsQZKB+xZC9239/JAhKFkm2kuFYM
jJn4jBPXmiRx+GVMh7oP5gLyYAhMFc+LK+twLEdku9mwpSS8NtWGgXFS3/OJP4hLzAEsg2pOIQn6
c7fIEGsTbbgXqItmNEWNyIVZcRsCbp/c6cRHA9iolmPRsHJjI68NmuG11l2dlGjRJWj4Ra158s0f
22Pqv6TQ7Ont+vC+VWs4EtDirQabD/ySZjF50IlodxQ4sJM9WvNhtCHjdPs9K3Nipu88pb0qHewr
iqt/8eLkDtGEAwjCG12Ia483dreTQZLVA0cwEun3kX/vWyiaZBuu99qzr/Pzz75gWWN3qnHqKLXz
8ezKzL+jHPRDq522DuCVrWcqd3V+j3Nn7OooH9iLe+XlztmH2wO/slrNvJzmg0LAx1JRytpXOQGj
65finqGefMcgRLaxwdfGyPAgmB/7FUng03MHnPBE4J49oNwn31ila483djQHi1ikfoJzYS70t4VM
IyS1cc6Fi98mX943UMa2xpWkGHs90EtTA2rMR9Bq/fHSpORX7bKNOv61yTC2NFRzHclAv45apcOx
0rsWITan/e4Wan/7K9ZGytjPyMVIq/H/QgL1I4CAeaCb/kPjNhulOCvPN9M9VVZWxdRWy6Ww+RfW
42KI2oh7qHd/vv37V66iZsIH3d+d72VuFlVIxJB2OcyWFwfzCNyqbhEBtPP9lfCyMVor+85sKNbQ
/8oyB52XOqZ3GS/BU2Ib++7tqnGECI31FCdd0fhatJFPaHuEIGd+qbtyzveskvn9kMx5GWgpgDDC
J5cqdLQ9Rq3f030MOpCEAG5uFdCPK7zPjd2DsbHkrgYzcyzKKYDAdv7U96oZd6j6T+SuGTTETPpy
ed9K/RuP/cfo9Uky0YaB2gFgmrXP6+zrzCTkBzREWtItlZ2VxWRmfSCzVPt9TWf4wNWnRk2hAnY9
RkDw9lpa2W1mugdgXZ/Rhs+XnI7dISVZf2qpy/fJlXla+Ha64TitfYZxQDgZ12SK5w5xWOCdffLg
Q3t+dtSGU/z3977h9JmJH90PcdzA6bhMU36eJm9ftQ4ENr9TXoTlcldx+YhOVqBVvLDQ4HoDOjuz
z+kMTNT4nE8t5Py+WWTLl3u7Ecj1zc7eca7jApiu+WINldolTalOk1+xDwpy2ifYzGFHqnj4LHSM
Ehq7zyrIPrL5QL24PMeI8j3J3u73vGzi3eRBFl1ZRB48DyjqqWfsXCHr//X2ArhOwBsDZ6ZG22Ip
fKjszZd44nZEZCkfgHPsTlYXQ6MKDcB7SGOqDRdk5WXE2O+25+dxvORj5Mv0WFx1vAHDsfBVrvVR
s41Dau0lxgGSw8fsY5kBLqWqByq7OsTV2Q+0gjqJS5OLBF/+9titLWrjRK+TpeMqdeZL2bzGugl9
awmK5F3SQlhDxoHuFFrKsiXkEjf9T1RAPTbjO++QZrGeJVGim9YeIqWse5rjPgvGMjmQQb7eHpi3
uxbx24058Hh/9ZoZufQg3EpvPstpOpa5g3gPUKW0HsK0odEM6czALsCcv/3aNWNmHOxtT4cByFdI
KhdOVEzgynUffLs7WNZWg+vKYWi2OrsW9WtdDFlEreSgez9SzNo4DFdOdWK45wzF9ZLOwr2UzD50
QkCu70thP3O46SJLg5Qm4btGiVz3zT/HVkUcUc0ThKdJXUG8pkgm1CQOLnTqoeoOlGi68UEru4Nc
Z+mf92jtFc0AXMElK2S9E5ns906jIEJr+e+jMKLA+b+vKBqi0qSDT+AwFbjKPzICR8jeQmSsfYGx
vyc9NrHMIRbsui9x8qmLDxkSOrdnYe3Zxu7mGhhlsLuGKBcZ2bV1Apmgkj+QOHM35vntBcVMEh1l
erKGGRmLzPfRODG9Zi6kXbMk/7pYYjc7wDjj1rxxAL9tdJmZSYQy5twNM7x2uci9LKywFxrXj/LS
1k5Q0Q1vZe0txnzzBdt79omOvPwT9XoIdf/k+psG/0GlW0bk7YlhJhc4bmhFyt6SiHnWl8X10cXY
0TIYnH5jqNbmxZh5qwWWx6+5jrL4obHFYeznwPM+CrHsegDcq+Fdhy0zEcFOVbeZYJKg/juBaIhX
H4scUB6vjXSRRyjae9fdn5m8YLII1S4opb/MaCsKCjv+3Hv2JXHQsXV7q6wNmGHWq7YQxdwBlKOg
C97Yy3e7Ksev8XRtI6+7akdLsBCDpSy2pL3etvLMTCTSIrM0iVsSFbX+wp3688Lo4fa3rKwukxs7
ZUXJbZKCGVsLVIp6lbwf21S/LDi8Tu97hWHftQO8kvYy/1Lmw3hQZfnD1XF3UDbwIu97g2HZvSof
wCy1dOQqZCdTaX92dPMxBRJg4wUrM252xPoOBKjj1vUude58z8nwUNXsSTZXyB6Xd8zrf8jG3bAp
b+cgmJnYBV7WtVuIIl5YzJwgTuRDJqr7JB8gnd6fwKl9arsxCRx0xd0evbWPM/b/WKGfxQWC7iJ8
SEun50J9i8kpcUSAYGmwkOqdS43993Bky9DWukGsGlmcIMcnNM3vdnmnmTRTuDJL/bguOLlkpb4n
9VVVcHmMra3a5hVLbyZvBfh5CNGUJMoY2aHCNcUEANVjOeRcQ1Ad4ugoT7k9Hytb0kziIteWjolu
Eaueub0T1O/QvQYx3mxyu40pX/kaM4WrKlaBMjV1UdF8KDweIhe9JxAPA14ndug7X2Ls+9TvSa2c
votmG7fNfnqya3bPEnWGmPzrINWWOX67B8RlZjo3Br1HEJ6wS9rlH4o8PlkDuH32S2aVoS0BpG2a
01KiW7tFt5HTvM+smX2gFM3NairiLEKn811X8S/ZVFahSMot1fK1STK8PWC1LChZLPMlS++5jh8r
egQPClouIyB8WzoWK3WGzMzsAkFsSQh+1xH71n+FMMMFSh3DkUbxFPQ/3I/2i/uYfCB3UMg5vZT3
6afsx+1V/raUMWbNMAeNFtLqbbyYPDXnx7oJHwHGPLt1+EhPKZzPSJ7dMeiG4AKtoZD+fnG/vBQv
L/kx3lifK3bPTLqSoi6ctFbzpW7GqBLs+5Sgwh5Qsie3mXZd4Rc71tMtwYa1txlOQ8MHzdwBqWuI
rIVa/7b9uxZKzWX8Ukx9OMfphpe9smrMdCzY7JJ7lhyiyvvZ5SpcWL6LnfyAMEcwWltvWfFIzN7X
ueybsUBDJFDzwAMuIkQfy/H2wlgxf2ZO1srTXHQVkXBGlp3bUDQNNGfiLhve4co8mNlYv6qSEWgT
CV2/X11VouwP+OPhh+vfWSM9FSzZOO1WjnGzNbXI6Oym5fUzYLcPk/Z3cQOVhXks7xKNM3wE+AMF
G/U+hf1438lhpmzrFqko0C5k5Nr8OPTtPh/ZJ9/r32fxzBZVZOOToY15ExHdPIuKP/Y6v8S+/Xx7
4tfWlGEQKugNZ4k1N9GAmKRdsQOAlxuTsbamjPCPxbvBltnSIM2lU7RYA8+QWsUzI4u3se3Wfryx
ve3JAozItrAh6uXASxVAJWTj0SvBK2bmYcup4FmVdkNUZsOTSG3kyEkbiN7flZM6Sz6cF3s+FFw+
j/F0vj0ZK8vX7KtMaqCvRY9QQ1+gZqQHmo8QtD9rfvA6elYS+JFYJbveqeXG4r066/8f+GVmV2W3
uMJdCqCW8LEqQBQF+Mj4+zhCQmqzJeBtyInLzKStBTEx0ldYCJpCxhOkJBDJUg7iL+qmQzVY9K6v
q+nkeQu/eK3HT8XktCfoUCRnQsBxboXqjxMK+FDAnlg/0oGwIBFOdm9PwxCWg+xfSMWGL6OV56er
YnqgvJicgRos97WLAv02ByjPSdFKriENFqg5c58dj1RPt6dtZaGbqb6pchshi6aKkp5fWxVP3uye
04xvhArWHm+4JDNSoYuXUhmBCbxTOj6pOL1vrHZjm65sIjO1Z2XKauc4hlw6KJOT7JZwJCAU3x6a
lfVl5vYowJbo2hZ9NFbqiY39riJ5CuZT9YxqkI0Qx9oHGHYGDfkLBhvw327hx6nxgFKZP93++WtD
bxgY5OblKDWdIm19ZCINNC5qbIvpsPJwM6mXdbOV6GWW8GXzl554d2M+vahNoaGVYTHrGZbKKpUj
UvAjW+2/2HRgJRy7Ot4Y9RWXhxur0mZ0cetGl5DEh6ZJT5yXJMmjmBUvVpY+VN34LrlNWA/+3xus
X7hLoxY07I7sQ1u2+04NG07PygiZaU+UWvkEhrWMLN3yk+LWArCWs1X9tPb068D9E/ku5rISPuRB
ozzpTuBVvTrduGW2+d976VuG2zi3LdW1BYQdVKTyQb4o7roPU5xDxqeNl+VZy3EaA6Z6fuxaOhSB
qqfuUDEmXrHX2UsPgcLmLodQwKXHNe6xtnn2PAnAyne0WPj3BC0UzW6wNRR+U5Tr2X+vWKepbdmn
2ilIFfrUh9K2bqGWU6n5Bbr7S78TY9KqQACP0IVNR1L3ShoYTiW6/NJASGd85o5MnhrhVWHuXUnP
KFwgoJhIAQmRPqVoOWlBK0BPtkwPll01IQe/+FuJcNa3TAzy81g53Rd0oNe/YtHUn4Gvtj4rzcud
6kHpDkYpuoOGXvxuItO8TxNLXrhjtXf+DLeZLLnz4OnGvsvqSUKXn6HbH0Dk0fP3S+9UQaWY6HeO
I7gddqgIxa+B7sCf1uEFilPrMqxQrHwHrfEWKIVKQvEoE6jSG6Xin/w4Jc/ZkC4fS4/RHcgm2Un4
4iv3xhZ9+MX4u6Jpc1/3tjgqVFJ8kIV+QTPMl4kv48Xj0G2elVggbI9aApJwa8eS4UwEqu8HjSxs
jNMyjDEQ+GtpBa0Ctl4Jzg+FyEoQPtFpLvP6oSTO19rRSQDn6Onaw7l3xfRMUi+FHBhRB7QY8nta
OAiYCmDc26qB7JCiuwaSimE6Un8H4y9Dn8XfXBfScAAkXRmIkDP1CyinLp2s9zpFb5kFLvoerskX
qwLzDsKG96mrLfjzfrnrbf6gbX85VnkWB1KqdpdAXQk4v3wJOqW8EP9nDEgyDTuLJhNE7loULls+
4CMNdJ8H5+8HWr91X6Giz4KKzSSySzbb3lc1p06Qd06PYDZKkasRypMAQ3dovCic7IGlEHBzM/9D
2Y79Pq6t+Oj6FnrdM/oLgSn5LffS5CLKrDw2ck6msFWz/5hZVL+wDlMz166FAhdHPujKrk9VZo9H
QpLfubTJMenzhzm2H2WDcp5aWE9pDzR0ZidFSBa7OrLEUfDOkuKYtAhWoXrbO3YdGQO/wrrxmSPK
kIoJfU9AgqNkaiDl3hYgj0+FfOade4/p6MLaX+p7rRq3vD76S02tF7fg82mRVvfBKwiYR2liX6x6
aFQIHvfPopXJYRFEBgWSz99HMn/trLQ5L6XPPmVa5qgGQmYEWhNiT3mLIklsPjvMB9rAEWvVkwW4
dEhUP4Q9+PO7bgTasR2EPqU2FANKAW7lQO1ut9i9Pnfz7ADx5X6pihK33GzkgR71Z14nDvguS/K8
SBTCcNHqC3fBa+SJLI5K1GjHbTVFIVf5pRsn68gqdBWnWV2+5DBBoRxd/OGnfYiKbwCNpux33cbP
lqi7E2v8LByQOQ48tPegQjypQ+o0n5e4fXWL1j3FioJHjqBKqFjHAsdpvPtliaszL+YEc9POe6Xs
7OK6XkuOvZZtKArHCx0ko+/mltqfcUi2B7ceyl01W9AqThAFdBQKH6rYExdPLuCaUApK+JJ8AJgo
bwPZwIQUtQ0MamLx+lK0Y3bvoxhp73Lf/jGlUPNe2hFiapSiBpLXao/jvrofeDZ9BxJP46pVlJfU
GzmkRm2m7+ki8ycATAaGJpwSDVh9QgfsecaPFaJtu+EKH7W86U865wzia/hm+MgyhBn3QmZDpgiV
r+CIj8r6ufiihPZHVewXBRnGSeU9FCtRa1OE+ZI5L/akyurkxP74kEHeLgHZsWkeodyVv8yUgbIs
RVEfAXePd7zR6ece5WX7tC57dIPB5MEa9cfexnxyd7Z+d6NF63DQU4pG04aRj1IzaMUTxk+j41nf
Ozed+3BYGP8oldO4AXAbdhpWqOc8cZeWzT6FGB2Yu7VV3dWdSw42fBcE9mwwKIWdjB947yZ5wD3X
S8Ka5Q3iKvEEbZ6pE5UKvTzhj2kqxTfizfTHbedvxXflhl8pUixQb2ZV5LOPS3NHIJg5IiLs6K3M
8toLDO9ycEVJrQEHU9N+LPNXmT+kdh2Qmm443ysOpqkMEjsdDk5oDmHjkZOFzss9he2FdJ96X/4a
nWL/9XHS6tpepbUEOFmHDAG8hf8uk3p/ewJWokb/1ztcO16OgOEQxUW5QL07PbQOkPX29Fo69PvA
Ez/gIzTybr9tZTbMNpdckdTPLTldysGZHkdPJ8+Y8mU3U8v/FIvsXTKpLjOL1IQTF/lCr/etpb9L
4/6jX4+/3vUJZsFZCvlFWrWyiXo2/URr7eepURcPaVKdvjOoY4qVLZNHcaL5oIs7dXs/zUvxEV0u
cTQ2brER8Vq5WZglT7lCpaPuiimakh7oQLlLU/B+6DfIGwWN/eX2UK3sjf8rfopxnHSJN0ba/YVN
CPptuUPz/+7201cCOWblk1/nFqKCvEREQDxOTv9a8uSPAtMXht7egW997lroPZfxRgRi7a5hWBI6
IB2ztOkU5dMUJKgmZPzT7S9ZebJZ65TjGtNwlNxHFcDNIv7SW5/f92DDdAzl6HeqFDAd5bxzq2k/
w3t936ONmxfK8Wy9oN4omtoHjbI2wreu7Cs2wqxmSjTB2eN0Exrxv0FLI7SXD+2Uhqh7f5/JNmuZ
GJQ5hzGZZDQS+4+LXEVgu94vtPw+3x6alYVpsisSYce9nrIpkt2POPvDBv5R2ZClL5fHvyXSpAr6
7n1F48ykWbACVdyDj1UJdkzgAtjdkY3PWNm9ZgkpiyGGsLQOysD7O8cFbRbS8/z77SFam2Pj2Kce
UX6F2CvKi1jdBF61LE2QxY1tB5mH1k/Z1Opw+1UrB5wJrMgG2mUMt+Vopt1Ln0OR3R+fu0QfNS5Q
FvUuvpNsNcT9bQz4/4gBIm//PasLa3KLSasuaqTo753WWu6pjeR6OOIS+wVVmCQchqeZZE2xW0a3
aoJc+OoxaXsQpgju7DS0qgSDXRRlf0wqtNXNSLOwXTNOxfcM4Y7HkfTg2I/ErdMw5xp3B7d1s4st
O+nhku9s9WK9bZSoicPIrNpOi3YaI6ohJw/uQJ24H25PydsbhJrci1LwqUgThkenBEVf43K0Kbqg
Gc8eUXGArGWB1mgB37xpVbmx6d9ecdTkYWQcDVIqQUF0OjeohB74B2YTFJ24YIslzoYztTZm1630
TzjKH6E109JlhFH8PbPXztuo6V977vXf/3luN1M+jfipEFt68KpLmv+6PRFrzzXCfraXCETkhjEq
5u/N+KtbtoCkaw9m//3BrUqWfOZ4cGPd53URpmm9MY9vWyWIqv73ySyJEw/BJnFxNe4ndt3t68L7
obv3aQBQE1KRoWcpmZOkjzz1MY01orlLqOpqd3vAV1ahCadohxF1dAKrsByd4a5i6d6qIMDesHwM
ueYbzt3KGJlAijRrWltoNUZiEPEnUUgvWprOOo0Zczas6tv+IzUpFJWdWhNuVmOEYOClw+yOqNxM
p+9d6ezG+F0yni71r8P4z7rvm9TyhgyGopzaXU9fSfzj9jz8LYV4w1D7xk7Fc+esVshnTH2XfcQl
N7tDBTI9N3FjnXzEVZKAU2y4wafghwwVe9a0E1+7nM6I0Ch0hzhtHuZF3D+OKle7snOAC0xieSRQ
YjoVmkBDoC3dA20tHTZyqT+mmW1BHnvKzn2aeIcm87vjqEQf1tqZghJiq/tBZP6htxGaSoAwCKqp
YGc2xsCWj2V1n9lZ/9RNmNcmTpMwbu16X3Vz8sC91rm2FSFtipg0uko667Cw1g18AaGEqa3bEyM+
ecoqPu9JNReIS/ZbRV0rW91UDKvSTBVtlvQXJds+LCHVc7KIrs+3J2qlv4eaamEZF5U7KlgSKgfv
NPpyOGayLfaa0GtQOJmBIuNy2mdAvgMMpdpDs4zZzrFlc6ZUI8bJmmqnkX4PbOi/V+A5SitMZwug
WM+1HyDBsWz81pWRMPWKajFoQuIZ245NHzOx3NV0/Hh7GNYebdhTKOXKxkZBeVR2sT4RPrFL0fRb
xf1vPt37vx4SZnvIHJKBRorznQtnwh38jWvCm3YCjzYuTYrRAnAFm0akzsiTGBKxK/30my0megLJ
GBhRBVWy24O08i7zGiW1JfpiQAy0Z30a2lmF0qDxKFMFkMQAvIibb1kPmJ//Mx7X7v3/mqWhyOIK
BEUa1Y37jabFPS8QlkmZnW0ccmtfcv33f+we8ZpM9LEPGVMd7+r+sSxSuGD5LnGQJCLF++bGvGjV
EO1JqF7QHTTN93GHQB+j5blw56Oa0mdBXC9438QYxlajkyDvJSdoPn30YrVLaYHg9oN2Xjux1V65
sobNS1feW3XpTkJFNc3v6sE/pWrY2Ndv3iAw3YaXlMZE4nc6JBrgtQZObrW7rHcQ8KPfeZ4hG5ha
wIOW9nviDHidsdf7JhuZnfYUo8XuY1Ii49F9ed9EGM7TKD3dVRoafS1t+x2CfKGOizSoJ3ZqMvrB
Uuz1fS8ytj13i7SuNOTu5Jjw3cRZfqCWyMJmTpt9m+bf/LLaipa9PT2eeefCyhL+qEoV8cX+U/dL
vffo/EGI+dzXIJh1Mwv6rLY21vKbvpXnmdeimrfQ9fSge5rzoT5BwUCfPQtxJhG/T38BrzB2/9yl
GDopSBSrhTwUsSfPot7U5n7TBcXTDZ9qRjTUKQWMvaial7HpkLpxsyci0xfhLL9vT//aIBkbvvKn
GbVODo1sskSJP7xIyX6JdHnPdQifcLUB/5jHpKuaIS0neu0a2U8pEI2AoL3vlxt7neQLt5QDm5i3
UGpBTo5OP6pxy59dG3tja7OMtrnmWDxVfW/Z2a5E7InI38vw5/avf9sIAuz734EZB4ghzolCjXPH
Ps1xficGZ6N5Y21KjR09LoscUsEwpT0L2dK+9EV6HLJko3h1ZWTMi1EzpnHjdajKy1A2QOHY5cNp
gtRjVMqanFIvkxvGfO1Fxtldu6UjRKsgTZ+1ABsgjjKGkCT3dlYxxxe0i2xiiK+T+v9egmdekTLU
BPRJi468cerkOVHLOIcLCmNDJEWrvYPG8gOy5sufTi7WQ64HHVZKtcjPTX36gbuj/WFhoPCGRZ42
l36C2rhlWyxo4OM/1q5YhjARM8mDHklJEaoOlKkgWSjbUrtdGSmz0ZAWTJRwrfsIuUQ/9GQ3HlDH
luyccgIGulPJxspae49hLNSICJmrZhJJJ3kiaABDBnJOgpL6P4Ee3XjJyiFh9hp6XrIQrTkE7fPz
gjIQ3TUBMk+HVM64DEGsotxwqta+xjAgdl84okF2OEKXzrfeby/X8rwg65Y/ORbZ7W2+9g7DjIjx
f5xd2XKcuhb9IlWBBJJ4hZ7bseMhHvKiijMwzwIEX39Xn6eEa5oqPx7nFDQatrT3XgOVVWi6Bsf4
W4NmBDj30v4TFmuss6XBmoURVlSqqT1Zn5uJB2QKIU/xmjuDX0D5TrE/zZoo3UJMmaf3SRO2o5iw
F1OLb3JXA/KgozvWFu/Xx+k/feCPtuBsaemsCR3pFNNZiWGEqlcbC+7rtI3HjWpxmfYT2vyBF2T6
zkMgqX003qpd4TXqxh3G/kCnxvh0sPqtyUR3kpX5Lb1GfBlEY4KWEccveeQEcW5rdOl4/APtivRH
F+n+lgjXfA85pgQMwWIEO6f7DxvlAQzTwmDRt9lkfAv798SVqo+itLttYSl+P3Q6fwYYKb+pqQfB
5kqnL46VX/riaG2lXT1snCyJt31CqAhiL8v3uZ2/aFq45xJ3hx2tKro3nnFPTZdZW2o5VQAwjbcf
8OE7FMNVME4oWRStTgMGQE5wqShvnFIXD/XEEuZTKMfu8qkXX4rO83YDMAZHF0rR+wa4tQD8VvTA
IAh2H6ej3DblNAAuECWwMK4iNxsDAMuK6lhDJfLLNLTxfR2lceFDz9AFtsP0zc/rs7tw2InZiZT2
nDmkxGW2L9C0LD37DbYba+C/hYfPialZ6ORN318AkfWd2z8jePvXf/XHqZ2Y01LdTMAkCpN6Dlvt
59I9Vt4LaKl+wn9ie+2uv2Tp189ukFZo4rrqan12UgJ3HVrhkifX2lsLu3Zu0KohgV53pkeF1O3p
BvhU5YeVi8albSXbz/3+2b7NWkgOASnKzlKETxqUVJ+7a83WBf931Hj+vSTlmQsZ+fYiHE+z/IbU
Mds2oH9sIDEOi2ram0OT2PpQhdCsKVtr+Bp5udg0cZV/dztSv8rGHk+e57GVyVqItnM/AuiSJa2A
MOA5Tp1DA5rYZFqcGEXc+0mCG6hbm8Y38ZqL738t/o+C4uyEauH92baSWGfDURVJaAc8jN1T/oNX
uttCH7Tf9wrozqwex19ZHFnbEEqPWyvvk91UulBi5N70fH2il759dpJVY1PgVok7UkmqE4Xxpt8R
/SyNtZOM18FQEsvXYk0ubGFbzEuVLRFWBG0kyP7FBSCptT9Oaw2PhSN5XqZkqCA7jcGOGwz5PoVv
YyL9GALskq6cZQu/fS6v32tbjpWDs3IY1a3Ttk/C8TbXJ2Hp0ZfJ+SudKiOWwAUZrlAwh3pLBX3I
LoJw15+9ECzm0hjc4VE+1AjSIxFPRcptXyXmBW65a+zDhRfM9bv70qmSBofWmRQKhVeQSZPyJxds
jYPrfXyL57MV6tpWqxObj+dSDtt2/IGE+ZxlPEjZcxcnW5TzgyytV+LeYmya3bziWOueRT07A3h9
U3VoittxqSAXWqfHuHR+kzq7VU7xG9Jku16675VpgUWhevJZlkS+7dWP1+dtYT3PWeHNFIIkMeCH
wDziN6T3typ1Xut++Cm0s5LFL8zcnA3uZUXJGla656kDfXCw/GrM/aheozQsHLRzJnjCHSuMuKbn
zFL3vTPdZwV5Lzx+HOvqAjxfS5MWQthc1FubZqg5dbqz7vWRanZk1QCXTucVgpYP9aBeDHRZr0/K
wkad08H7nJMYFTTnHNvVTYTs0u/6NYPkhQmfk76B/ktKHXIHbf7+NynLjWUgkKQBHR3HFTbL0isu
n/VXnCmE6uRAIvdiO7Utw9o3dbdzJ1wbV6tzHzMKhZiTvi3aaj0By36uQCzQWek31r4Sl4GqAqcE
NCx55oL68HNbmZOlj5rFB2HzMhEVgaDbFLNAjqwJKiUfqRx2DdNP1yd+6SWzsHCx+4TUALZKUo2P
dob2Y8nig6tjGwnAmlf10oaZ3adDuwaKfALbxdh2jDaQByppi1oMkAebzJQvII6sVIcX1vGcyV0N
Uy6lcSjyy+QrOq7vBSdrTOGFr5jzt0FPqGWZpfA2y9wzVQNSmuQHH3UgG/VYl/Lbp2ZkzuXWAp5a
LmyXTsgxxQaWPAB3157ZyqYmsNkS+f76ez6WgBBizup2aV5BRxNNrdZrq31uQaa14Y31QkGigDdz
ViCJbOgxyVi1GbgKfW2NMgCBgz1c/wVLk3UJ33/t2hipIlRoULMcqdyERfeaDACwXX/2Quyc07r5
OIysSoV1hs/pvVV7ByeJT4VqHgYR73Um/4zWWnN24bSZU7wJnM8aHOPTWWfWHUxod0AbHZHOrozS
wjXBmYWBEij8pmCoGysZo8ZkoU1UK2gHRNu0jOC3YVnFRo8KFQePbT43eLOgAOC5ocAKTOexs9WX
WHvyJkTB6TU2YQIlRga2D4/6qAggBsrXOpMfI9yEmLvKQcsfGpttU5+BSOq3TSbsr3HTTV9pZEfP
HAC+7ynETLeDF+VfM1z6Aiuq+ltLJsUBIMgpBqlKgFsEZAfU6Ak9Tx53fDh6WbeNXTUbbivnoIba
vZVgah6bCO4PToIPBTqwICs1uqW1MIt0UecNoOOOiBE16TZuJym0XhV/Q9oHFMv12Vl4x5zanjMH
opicducoRIUOhqW3iYqTII3rlYrmwr6c89h5Gdu96Jr0nDMIUEX2bZ6BzPS5H38Jrn/teTCcaDN2
ggCK94tg7C0YndNP8RmE+D+mejrAP4gm0PFIQT1EATvMu02fv1//6UvDMgtXHYQue8B5h3Mcdr/j
mJyTVumVs37p2Ze//zUsFWpXYUs8dbLx02+ndpi2xNJr9q5LoZ6xfx/fchZleevGZ1dItZcdpRu0
Ni2UdyEb0MR2jGwdlK1vgHZFN4a1/Z6gc7GBq/nwcH3wFg5PRv/9BbrO3SiaKDnV3bvm2g9tss3j
HG2F0Lerbnv9LQtRf875YUPhwsneTc8s7W5Zkv8Sg+dAiaHsgNHoLoeXfrHQk15ZzEuvm+320XiT
03idOk3eD0+DgSjvKadbj3u+nYX3RbtWNl/Y8nMqkJuIkskKL2oq9jq2wFtx/lVqspZpLNwC50Qg
0rtSOA6u6EVGjgnvvsUwbBlysrH0tHIzW3rFbOPTyhqcRur0nMkReuAO9NRjP0/AVMzW8rKFTTSn
AFFpiLIFdc5NbVgw6Lx8UYktf11fW0tPn23/3G614uiPnATV4M929mvP9O/rz1444/87Ev/a/g1M
c4xqoSUA9ncEIouKHmHsFf28KArvrcwyDx7Y3l9B8pNfpnIAgO/6ez+W3BZirh4hhiqdoDBozrRr
431rN94RUnogQbttBP61bgL0ZttdWsviRoK2tQMYhUDiuhN+jXN47+Fav+OuZIMPH8j2wFiebwsA
sGFCVYRrcZ16lzDxQWXRmq2eKuGFKluVnO2OA0pZjO2mlIoFiFrhvUncBznC/yQyxTfl1GVQ4mqw
bTMKTi+t1N7z7OHGai/i0cStkgOAKi/RGLIgYuTZoBGJzBrtmyy1bpxitH04DeYgOkPpSLHR3YTK
+VMnKB+4TnOhlpbYIll0VtEoN6hAUZQW4NQZtuxHBHEUUA76d2cIoXSfeO4r01a1SWudBUPCuC8S
N9vAO7eE3ZyG2P1ALSvya4fyLf4nEVTaKSD0J39PUCWxEJtBWSylV0G7wi6CdgIXm46eCUzkjVun
hsUPCA6Jn5VNfMri0uxhgfEntzqInfYy2jVtoXYua/MgFBDqopbHwbnmfR7ApEQBItCb4QFAW/fB
EAL+bS9V0ftDOoosGMnADm4OxS/fnbzxG9yQ8jboWtysQbueSIssuAZiqe6Je9cowsDppm4bbxue
DE/AFHoQ/meueEvHAjXLzo3Faym0HURJ6r3Cmrt+gTcA/95oDYkDD2SEDbtUprXXHlOSWr4D6vGu
pEzsFE7aDfC0Hdh2Fve9qkalFeipIM81YJrAk4FmbElkR5uuDYe3tGsxiwkUf3SeOyZAShW/trFr
gTOh+bnJIoUK+JiBER/azWYC9+pnJ4ZmT1rPHByXu/uoHqNjDgDjIcmmZtt7gMkQl5gjCvxgUUeN
uOO8VLdTXIFp0NUJb2/c1oYOgsNG7AbWk12urMpPxTjeN3GGArSMzc6L2nLXuy0LaMtemBXFgZtL
L8jcOtx4Ia72zEzQButUcwPPnXoDuVwaEJO3w7aMe5TRbUasvRv3cESOJQd/qcmdcdzA+ippt55t
i2RXVImX7mxKvDzoCpXdqJFNxwmQhHoz2iV/EUMRwWQnLx+gRQVPW8hIbKsq5ZibCD34LObsveWi
OHgRz+7dqSzx7xOrjpAEp71fY7K2bdRC2d4U4UmhTvrIO6PvEUrkbTflVQC9EohywPoU5D/aF+Ch
a2azZ5CknXuPaZpthO1G5xpbZyeSJFAoAhwgDyh9Dt2FB1eJ6qddd12/4aNQQa7dn7yYkhuhYXIL
f7EOkATa9XdKNc1ewVliGwnqbVOaR9sKgg3PtujTCWEI9GlwtJPdgDTmyVSp/dyg4/Im+nFy/Ba9
vm2EcqHegndWHZmCClhEZIfurMqmZ5kDT+PUBH3OLIucDbHgSuSMNA0QsEu0Zrt7OFXD3Mxm+Y66
cCEbgGHAegAgJ9wOcCh/bkiRHaYpik+RzatgjKBskaTp9xDh0q3krRmsxh+gJ7olMVoV0iEaxO0h
8RsKwEVpovZI0fMN3FrIADUhd4NzqMKgQq01FTFmgAg/GdMvanDUHroD8JpUxTf4yMDsSLl1EJU5
qoWd3tsW4RvRx7gTx9kLBmX4lpLSPdnYuxsjxtcoLBkcA4fSj418AZSrAEcosd67sraePQrMIC97
JFdlvNGmQpM54YNvEFJ3Q5HmJ9fyQh8Qahv6E1DA7pO6vof+dvNHpiP+VaThjZgSjkjZpa/XD7Cl
i9HsWtlFbu564eiccev/YeVwi520+1VFXve5i/ncWqGbQsg26EydHMBfvvYVnTbGi4fdys9fuBbP
7UcMKxOaN7E528PEoODPDURsMltsssywVxdIlY2eYrPP4gaGJO4wZYHUIzuQSYXbmkHzyVfPULx1
fNSJ4ZkC5ZPsTzI6NLBVOm7BsisK35VxBDeWRgY9cJq7LMzMnnrcemhaps9d2HRbo7Y98OW3QzgV
+0hn+j1VgA3lY19srIZkxybV02HoCBS7irqqXsPYsd+6OE3uQ+m6NzwlzrFJhhQhHaZXEZyUGz8r
Gr6nEhbaxuB6sYVWhXXDW+MJgGR4d59bpDj2dtgD48ot9YoOhbfTiSR3U6mqVR/GhTUyF2pibAKm
VlQjGEP1iHDYHKdM+plim4q6G+iIPbOuQKtA3RuZPzI2Nj6rIVAyheyJw2EVw1q+XJ/vhUvwXLIo
N4SSMR3VKROHyrrJSRrY9h3VfO0+d0noPrgnzdnpF7NiWxpJTvnYnknb7voJgl0WowEOoE0S1ycD
FIag/Z5hr9oRRx3ka0uq9+vft7Cc5wz2zk65pU2dnadanbOus4PM6g4CApEul52PUpW7si+XRnKW
MDfRJI1JUI03ynozOv86FtArH9zSh3nEmgbU0ktmaXNFcJ0dwjg8C/s3478gbhck9K5Yo14sLcxZ
8LLd3honJoczbgf9lnfwrmxLOFlBbePx+nwsvWFWyBN9XrSDGbxTj/Wm7lPzOLmfXMqz3FeB5iJA
TlCnMKOnLLWDGrlc0t/X9sP1376wluaci7DwXCMYKkUFLR9DEv0iRf+gxHMcA7/Z0bWSwUJa93+M
CxHXgArgNQ4wJ19sL56CMrSHp+sfsfT02QriBe5Qnky8ExE2rqbZUZp4ZXyWGlJzNH8bNhqSRygK
GEp2fZ3umSpuiAVt3nF6DWkE977s2StxH8f59bltZ80WVCcZ2uLWRE7WdNdar05d7/vkN3R4Vg7E
/5QFPwhg/8epzpCdRChnniHXqb6A3NEpv6/ga1lO0bRnHR83cOtV3yYkA9mGdRZyAO2B3Uvc/tgU
/bTVBc9fi1jlp7LEdTeRjOxLN586v7Oq/Ag71+TBtGW1h4F5FGiP00/dRfgcNRaOUw/tn0GeQgQJ
lnl3TMVHS6Tb60vp472MJtm/FbSmLiaJBB2CgB2kohyJVknt5mhxJvLrZ94g5qydlJO6H2NglcGW
h6DTsM3KR76qUbwQTOfaCIXj9WWWZ6jNRQYWxA+VQPMCTi/Dmo/oxwMk5jwdz9OW08WcnOy2ORS2
gcib3f6sXLOylz8OSHzOBmlVnFKRtM6ZMOpb+lfaA8T4o4heU74mUPEfSfT/lz8ynX8nOWR2QQnL
irMnDLuN26H6piGRttVlqZFeT0N2Ut5YH5RDw6fYHuQuU6QLGkVx8etKdkw7GCAQboZtAf2GOzcl
2ZfQBrR0Ew602liWJSzfyGF4Q8ZOd2kFehNEzuBd4wtt7FsiR/LkRM10U3l2cysjlB48wGmhviem
Xas56G9Gm51TN+ktndT4mA9lClEvOAXtI2FZW6cbXvSY0se+g4t661rdGX2K+nWSNfFA5JUy8U1V
4PpRIgG8oWFt7pQ7pFuIL1tbY4h3aifPvBs+gvXmMde+qeDXClgMel8hcd7gBsUPHsh3L25n8ZM3
wddQdJnYlhEKriBZW9u8RXfPG0GIHRhEIIasVACXtnoTWWN4mOyw2Nf2UB3jdiIHaHslUBMXXbWV
rOA3Dmf6gIYaBLOw324cKCLlfmxf5B9ZM2A8cuZOeyeTahc6Kf0iR1e0m+tb8OPzgotZfA11Zyw3
aeQpV96WO/29l5jjpx495/50hRExFejoTDAjDlTp0ntL0/hw/ekfbz7IDv+7cOsuKpypJulZ9tQN
xqIlcBNw/6STIp8C9XDv8ua/a6Qx0woMjotIu9nAmDtIqt8sWSsxLlRC+Zz5Q51w0gkVGJ475OPR
1+F5/EFhKfgl/mbuyXf6Kl+HJ32vvwAjt3KCfxwRuTe7HLDcoM1fZh4ODP0wEvrFIeONEsVLYkcr
rbylaZldMcvaafuSW/IEPxkIyPVQ8aOq23ZdvhIUl14wW7B92nq2iXHoKfViuX2QTNUmTAf/+qpa
2A5zyYQS0pbpUBt5SirD/dIZho3l1Wv2JwtPnzODID/oqqoqvdNg0yBMQfdGDfn6D1+Y2rlOQtnB
BQHMAHkaETVk/OXCyJdIJePIXXnDwvWPz0lAUAkYhrAfkLmKzNnEcfxHDDCGaMTPsAxfs8KCoi80
rcPxrQsBg/vcd822OQ8RBicIJJ7k2OEQpOS2nCBDyaK63+TD0K5cMxeO2jmUfay8OtWRlidalT9R
0vNj/phbUcDtHHYkot1f/5qlBTALKb0V9rKGzQCEeiC8iFLs+Bi5JFoJuAtbY46+hnRBO7oh687o
p5sN6pmhn9PsV0HWuJBLi2wWP5IWQ4/z3Jw7mv5A0f1caGA2RQ3tBlY8Xx+ipY+g/0ZdAcfXrB+x
kB24ErvNDclureHn9Wcv/f5Z7GCpbqCy4EBwBXrIAMmPVYCGAMxKcxaiLFpla9eqheU0h1CHiRXD
S6dyzgpirlBzuG/l+KW88E/G4ThO2e769yyM1RxIDWl0IbXG5ijBzxqfWY4OifP4uWfPLoZeA/96
icbAKZd5UI3TNjGOX9cv15++sBHmWOrCjH1VECpPdZ596Th9h3DcCv1yaVAuk//XsV3EugitMpen
9j+rEHDwhCq8TT7qtVi79IbL3/96Q29CyLsw2zlDq+xAebR1on6vxRqGfenxlzH76/G6sllkM4xN
nByT8rXIfk/kcxBPYMf/fTa1YmOnUSJPlmOpB/gUTqdaKHajW0h+ymRQm+vzu7DTxGwXI08oAd3C
NYB2F+GhGO0vaPe5Pmqvv1XsrrxlYaT4Zfv9NVIRFZGrO0TtkOr95CWPZVkd2nFYAfku7OI5OyjV
GkrUNq4wGftDkPT08PGkEJvp+A+m1vhBSy+ZLaZUpHUmZA5MIkTNfeh3/xospwxi2z0kBK3GflDf
rs/J0mjN1hW8ovP+ok997sWvRj61xfdorer0H2TugzRyTl2w+WA3JWo15/4VVfzmzXtBPZvkPr9h
o6/86tZ6Mt8fq3sZ+tNKgLr87I9eOVtiAnziIe/xylynwHf8qdcUypZmZHZKjInVQEUe5fvU1nuP
qM7Pi5D4KALBgAiov1KRNXDaJZh+9A2zmubI3Yk3GYdpTAsMeQqOoz9cEORCVLDIK1royMHiC35E
KxtmYczmPAWimrKmNj6Nw5n0a1RXfA9eQfbn+gJbGLg5TaEJSQNlnyg8j8UfIUOoP0FpsXVhUfuM
zsDn8r45RyGLBzUkBGVgBxLCdlRvbNyldfXj+icsDdDs8AiZ7MpYOMmZh2ialvwr66P7649eGp3Z
RifTpFNysR2JdZL4XTHtDUJj04L6wER5P8Hi+vqLlr7h8ve/oiLhOUOPPTTnSbr9Pmnc4ohGcPPr
c0+fnSBT1MBYqqAYf4pubZz3t7jAJpvrD18IUXO7OcNI1kqnSs8RPPSaAkTM5idIjiu5xNLAzDa2
qjzFUWnyTh2FBUkZyi2FwNn2cz99tpUzGvfSpF597ioAg0UNb6k2KMKVYLdwns5pBhh08GTABjnl
3u3o3fRp7WfxfZG9f+rHz5kGGVA5DravPPXqfbQrIAEgMb+mzbQw7HN+gel7FnsJbpJQQgcKpoJO
oEiD6z98aVxm+9X1zOiOyvJOTv8tQRUAPLYg47clivife8F81w6Vqx3bVacus3dKgJOuLIhdtO2L
p9I1rc2FY+D/uAPaIZGdX9JCrfogk9OEsmp0Nmn9HfpoTwXpv9K2ebn+RUvTMdvAgOi40YBAfba5
s8tMvrcn/rnIM2cOJJOu0sIrAI6gxUZeKhFIR9cgowuxwZnt3qqTU1LxVp28Do4bYxH5IWzcfeh6
7D83MLMdDOH4rnEjpU7gIb3CAuJcGboyMAt4aD6H0GccXhbp6MkTIBVPfWv/sCJ26Iz8SSzYkdCY
xJDFrY6ysP9cKjmbWHyyTjrH1iemb/pUusjjansXyuIWKL+97rLP1RzY5bT767CxTGcPgoE8lIoe
4DsIZ6LvVUnvc9tvDrBnzJLh0KNCj1IfyP9ZwLLfFs6F1P52fdIXTuW561WlHLjshLU88ao/OrT4
nb2ULgkKU+/jiEYrn7FAhoWaw7/DJCBt0dit7Z0UraIzo336UnpF9FRGDQTHowglrS6r4OMhCZBp
MXc2pUoAgrHpGIRauG8FWmVbMOXUSp12cUXOwsA4EQ3LEQe1A5nfxWF8ZzcwICni8U2DDePbTr2x
ZLmtdbnVTnKUtVq5wC2E7DkwH/erxrPF5TjoX8Yq8x1F0XB9p59DaCEP/3eoCakqAU+M6eza3ddp
ApRJWYBdUr5yj1uIQ/+5Fv694t1sGlgOkxd053wb+talEwNzKVaWysLj58j7tgR71e1xv43zF2i8
+E3+HDmfC/1z1L2bJrHVgqUGVpc2x4JU4cEAcrKSLi/98lkoKAH1orLDL5+8Owug4szy4EPjrCzY
S9f5g1RpjrXnPImAECtQO08GKDgQY7ZDZrcw64E9FGKbs7fccTi1pOEnbdXtmibs0ldd/v7XdFNP
VG3jcO/UsAbZf7YJp+fJ7lfuL0tPn8UFlSLXDwf0G3T6Lbajw4SMP/XWBP4WgtscbC/DVJWlrMez
6q3kPoa3wQFKmfGD07de4A5G7IXi5vl6JF3Y1/8BLP4aKFUrY5UWAoo7vUTQyXYb7tfAhvI4/+QC
m+1sCSR4M3SXXiV8tAIh6gdvYm/QdB8/ufdmN4AxySee2qi8gc2zgcNHYDfVrjFrTYaFm9ccF1gl
deSZSy+jKOrdwAHol+TXpwZ/jvNrxiijJSnRTJSZ4/PU4PyodzaHe2m/Kkq7MMNzvmRkD07HbIy/
hjxbXv4Y5I/QvZGJvTL8S8+//P2vFVTTLp4G8I5Oqv/h5mAa1vmm1UUAseiV7bYQROZwQULCNJ0g
SXkm6bcK3r9N+hbSR2p9Ta1bu7sb4zUC3MK+/u8e8NenRIaOo26mGJzQIegNhcZWGT5MCobJ1yd8
6QWz45tSMOdblk7nEKbtQetNx4rG584Zflx//tJapf/OBY3COKlDnNJRpcentBHkYFWq/lxr/b9L
yV/Dk7LUSwak+ic90kM2AjmTh/V+ytYECxcSqrlUc5xnLYSIdHL26kPJoPqXghah9iEtwSD24IFp
Preg5pjBQcCiDnCwBC23gSX+RdPiNYZpBjomRFe+kqn40rfFeCZuUb9Td9QrGcVCaJ+jCLVXZxXo
2Li+pRCehnLblOstoEdHlAV4/HR9ESwssjkJaiwLCJ8VeAmsU3xtR9BZiw9Z9MmMbg7/kk0LIzxX
GvBa6VbTCfaQMJCcnP31X78QTub4r3JsjUNMj5zLal4kuBZhFJ1pnXyD/t/KpWTpFZfd89c6BlnH
kkMrkT3Qp5Lf6gLK7AjvdK37vTQBs10Orhcc8uJkOg8R3Ep5b961DF+TRGw/N0SzXZ5hb8OkDREd
KZxf9bDJ/uIOPzpAgq8/fynvmcM3JzEOjYaw/zksEvsUUVffZgx0tUJb+taVZXgju9TbOGHi3njp
FJ5goe4FNO3Gm7BTEGnAmbnlYeWsJB8LimHuvEfudNA7TsYRAI8MTEckl/qoE2TEJMsLwPcK+UVn
bbuxxoHtGg80FSuGsblRPfSlY0xviM7PGtp7IcbOoadZdHHW44hSfdb/hJJnECfN2rX142dDB/bf
lWkPSQiNGk7PI6QaIA0LSEMZhW/Xp/XjZenOQYNNWrsRc6Lp3KfkzY36d3CMXvIxXoltS4+fJRJO
1hmvhpE7iiVw/KwBjopec2sVeHW5Lv5/JuHOkWOTC2uiAUIgZycf1HtJrfyNg2vzLeN5Wu6qUlIU
QDu3fLSG/EckpdzqaBI+2pn82+fG7/Lhf4UNRzUR0cRgW3sk9cErMNu8hBE5gejk4/VXfByZwLL/
9xUpGPZpVbni1F1AATDDEfCuVdMNFytnw8IL5vA1VTvQXNdSnKDCHqTVfgRaxpavYfup0AoL5X8/
oBgiSANEBK0qq9JHPpB805EMECAG3kUnebRyFVnaKLMQ6HEC8S44FJ5y6p5z23sC2u/l+hz8l2d9
tNJmCUtZu81lIaE6DRvrA3A4+cadBBQRG8cd7yS3+E3ameJBZRHfxnFe7WAHpL9Uxp38QVr2QYoq
BZG2BUVwkOpn58RjUNhV3/hpDuotXHuTm9641kGUhU2ChowYJuq0zdqV/OOLFGjV/86CGsEMHzRm
wXh30jA/Mc/M8nzomZz69j0s1ur4C1tezmahaFrMAnbhGZXSEQ7T2Yg+fg6pzy6aNtdnY+lTZpMR
tzwvCGBXJ9ClQ2iUdugZQDani98aK7ugf15aK19ZvEufM0skkyljfeq105kb79Ab0L1Vt6E2W4G4
LOy9Oe4nJKXuuyKbzjDyzfwRWAHURU0IImt9ruP8/vqALbxljoWEuCYtwRaUp8aqYQL87LV/qhby
v1O1cjugztI4zU6pWuWja0u4AFEvajYui9EUnawCksag+/xuWk4eLaDaoKgMamoRoOoDNjp0vY5Z
n1bfPWdCLTU+Tmai+9zNvk+5R7+0grC9h1oxD5Rsu3NctMAAkQy4NZ8MbmxD06rSMBjMWmQFYc3K
W14Sc1MqK9wDsi7fPKujG9dO06eUx+GOe224i+G9swPdMNxKr5dgYte2Aos+rlO/qSz8FlflQZmF
5kmhAvkO/M7bBMm5Z2YchjxTKvTC+36Y/tSFF9+YJrZuVer1gSNhWjrC2Pumc5xqhxux9Ftq0kNo
3HKfstB+a0pWBbElo43qSHLAhaE6iLH5aeet3Amd0j2jU3swFv2VThBARVWs9PupTI9dQb53wjH3
fSnMjkE16hGKKC+qr51tSNLiT1moENR6Um5Z45k7Vsb473yEQa8aodXIOwxiG4YQe49G8oNlGRrX
0Hfdxk3ZQNAFauATV9BlFtG4yUF2AaTekgHUDIbHLqPfgWyAvAMV7RcHLO4D2MD5hhRdcURmDAL6
qONAxNYIDWc+BnaV/4Lmcrgxdge5ll4kQAtNKWjSF3yHNUF0YCgdiD24tDhltSjRNylaFJi8HrDH
IJ9G7y4aSxwRbttZQdUmHhzuYeWJsgUEq/LBAZEg++HgxrVhbusA1znARjtAVRRdJOiRHqKyHl+S
EDh81jP3yFn3P87OrDlOntvCv0hVDEISt0AP7vYUOx7iG8qZAAFCgEDArz+rv6scXre7yjdJVarS
dAsNW3uv/SwSUe21W6TKfRI1Kq+3ixOED5TWxI1ETvu7kiB/T7s2vRuryd3abhg2C7j2t9DAvhqg
uq+mQqtnkjbutgG1+qE11u50CxBGRNxq+llaOvUR+rL9SFA6bDzPLzfpVC1vkti/Pry07oMuswle
TT9FED77GwZa8aYQYKOlSzdtxjldthRc7agVQZ8DozDx+6wd5K2DmtJjqwLg+QPQHTASOTibtAeE
Ny3TGv2pwfgDUBx/C/CfjfKmd/eN7F6rCelto5v0Hjx+MC0WP7d3M9Fzkp26vcPJYJaMVX9tpVts
SWZYLJy0jxHLi6exQM/wmKLlHuCwGU0bdpHQmoi6+mEzYa/KwKLNvBu8PubtVO91U4iNL/t31Mh+
aDuoWNbonlAGOnVIPTrYYVF3B6clK2KS9nTTeH3eRnqgYZ2EMnS/G8wfBRbHxB+KAjnI2LNeZRN3
GR8kjuAty+oOVIO0TjR/1INLdsCiS7itN3UFRVLDt2iy18+AWn2vtWNsZGSmy40KYXqIKQsZO8uq
OAOB4b5s7MvisYUlIu+zO3AH4BGXE2yJZEEnKtZS6gfXNGzzpO9pnSe0zIY6/tKGvBZNYqVA0e1P
EAYaHvUonZjAiYPguwyfv/aA00nwT1zKRFj6QBWIAwDwUYrmmTELIn+aE0X+fu0Jq8h3ptIBYQHR
FpFvART2Ln1N9V2ZZReG6MyBwk9R3j+/wKAbeViapTkuVPUwggYfofbgl5ZySS7EEWcCxrWEMhwG
CU8pzQ6d5PeNW373IZr42uisoiAchoQorRhkGHUKA/P5L8xEv8sKF3O0yl24Ap/7/qs4aJn9HLJG
qo6l9aNJwe64vxDvngkY1v2I4QSDal9X7FC4CpyTl6UrEnf+Vpj7z4fnzMtdNyTCPCgrdFm1Rwh6
BZgsKY/q0C820s8vBFbnnrC6NVm4L+WO9IMDZ/mV8vhVD2C+KeYLGakzIeharwqgkBsEQT4fR9Zu
VaFlIhV7n2zRx35YfjOq2oFncv210VotZljoZg7vx+EoDXNwOhf62MMtKZ5T6V34PeeG6/Tv/6w2
NyCFoQYvHG3HcC3464S/kFy/EB2emadrtv1YzggPSdMdqV+NMspx97lu87p8/Hx4zryLdcNM0LbG
o1DawPXzpVymO9bNyQJyD9gBcYuIp+7dCxsGx2h8cAtc980U5hSqN7iKW0ChB5QOi/y5B0dJBKi7
+xcecqY7J1gbkKAzJ0evJJ4C6V9c5UGckX7TOR6wMs/+3G54VX3Lmte0uZS9OvPy17aj2GSzqnVQ
ciJDehSeeR+9+hU8nQvFvv/VZP4zbGhuXq3FMEDPmMeq9Gp2XbrnKmdlRKvaf3DcvLpF65938NOR
xC36lK9I09oYNf5x21TtBOCO43Qb+ESML3DBXZ7SZfIuDPSHPxtf6/SW/5nzOXwlEWSNuGh54Um5
0R9rO187OCg/n5f0dEf86Hev162vhrGjPb/SsHGKOB1B1cnS6RqerdV9CRX3t7yWKBMDolvsFUKY
hHlYGmPfWneLzhl653ALAkpO3D1E2e5VWasQBhe2TFTXTNeBYtOjymp7a/Im+4OuF1Fi8dr6Fn0T
4K+lmukbX3t260GMcpIljV1sRdgs6KItxT5I5QAbBUNh9OEFcjepUUfjoLM7CCF8tMR7+bh1cUG7
CiuK4LiHhPr187H5eOz/0/PpudKZymrwD/3QxBwBJtqGY11+qWsH/e6r7Qzc26kDzdM7SL7s2OJv
caXY9cpcNWBpzexLOgk85rTh/TODSifDrtkDgwSRUURnESkuIpipfCUEwsf7///jLfqzK5eGYGQU
86YvHrFwoll/yfYN0381RvBWHwUaa+CnhHtFYnV3hSz+DAP4FvcH4NAu/IgP90w8ZjVGNe6RMHKo
scrSR5PJhKZ/GvlAIZNT5OErk4mvrTCXfsxUyvL2GPjyFnf8XdnL70xMXwlW8AtWsVzJgVdlUrZH
kj2MuLmdKP3jdCFp+WGkhQ9fxXCl4Qw5Pi+8ghGYs6MA6H6fvA7tKSNtvad59s2FFXfuPawSWdp1
mcxI4R002Hp99h0eDaARYOWjgT2HCPzzV/E/WtB/97z/kA7mfoZrtVjEVeGXqooLNgdbUmWAoMHO
Fzd0o+GZrKbXYYL1WeTW6fC78IMiInM3Q8idNzeKM5GAtYYERZc1oACQS5qBj8f6P4SEFkDHELxw
95BljbnqAutEymHuZjyBK9CKfynVeu45qwlDa4hNWON7h77/1Xm3Ht/NpRNnl2o2H79JtvZTNDOd
aJ2l3sEVZrPQKlL0bZx00g2/IFX40uHI1inDrFSLEabBsp2KbQEaSUHYEV3CVxfmifu/Y/aDmbJu
oe6G1sLgaE4BbCTeK3CDLkT8IRiy05jtMtRPEhQcm43skK4DzzicYBweYAdXbb11bD8fOzecb0lI
xzYuDA7T8uSHZUcUY8YglPcI+5wtcUuTQFMBZzKW8R9ByYfbYJjAsKyJc5M3AkAXr1xQkPWbuC09
e/CCgm474/UR4Ht3pQ8JL/XGGXmdednJOc2Rzg6rWLZILjF+IlKUtoJ5QztS908dlvOvYeEFKo59
EZkFls9zYdo7XQudKCG4D2OWZXASjO/4HTRN755Arvk9dUSL9kaK9k+aTuzO1GIAdwOdQ1ep5fxQ
TO38bmpaxjoXzk/lFU7kec24Tf2J/3G8pdyFM6uQMJmU3ofcZPuQde7Wq7z6ylEVGmvmvI6p7hcv
GuBQemvhcLSZpe0ehQkHlElpGy89bxCAdf1uYGS6ZXLhP8GH7OJ2McO29Vm/EQvg5HBGaJEwHH3n
O8Fy/01YLjcls+VNKPXyg/KquxJEdVnUq8K5Nh5PIbn3kYzBOe81u2boWvQs8TTpPDUMCU+z9Daf
ixAD7MqHufKdU9KlYBHyI/KOo6L21rc1u+FB1b21vu5i2CPafRgiakQ81P9cRD7+gjVkvfPKLof0
YKq+z2E4I3UEc2+zsPZmaoD3K0GSjjH+wM+G1n/Kq25BaG1gJhHU+GKg5GWYTZBWukmpPWDHBp5u
JnLKpUqxxL2YNFwNQ70F1xHDIgrnyZ/BZrVtkd6mCtmPziVsE3CYXzpOrV4lg8Gw1xH+DH2wl0zz
UNxOwu+aBNZ1485S0x2Gjg4gy/vTbtQ+BdaGO7vZZN7RKHcG0hcIamG8bg/8XQCQCKMkTeqW5u9A
GIWxKgfxqoHphp9jL3ZgGuIkB4F20xbyWYWO9zwp/DehBpwsRX1PU6nw8dzg2jKTCM0i/g2CUfRO
D9Pd2Mk5EQWQs6QrlxHM26y91m6XfQs7mFIuJnyzVNyH5fATo2AAeob3JuaOv689n2xtW5PnwDPT
XcMRDgFOnKJcqfMnzMD8GmUzXP9Qaa4R8xUwbEi8ui/joudDRFkdPGrwxm4LkAiPfVZmR8rGfGNA
OIvAqAkjUFRCmFp0Hvq9h3wzeDUSjHjEs4RuHb5hgNuA60nsmxJDfQ1b2OElbUOkrbNGIOwo5Fak
1n8xug9vR99PkZ2EU2xvVbthdoAoIxtCtCQwZEnDJr924J+ThMuEuLicgbVcXBuBicjhe+7LKiKT
rp/dPCOPnNAKdoVhim7wwBfszo6cRnBunF4BYu8gb+z826lzx8NsGkCrMb3gmwGg8KTcZksHmscD
QBuJ6CcYW05juR1l0W+qccjgtJQudVxaWewaG5jd3Ip5M8zWu8vyuv7rKzi3+mEaHDKIS7Bt4eiE
BlVtvXLKNxKKlrslh7iZtnmGbLLSO6bdeSOCsothcGZ3KGlUmzpsi60TYEMrU+Fs4BytY0VYcDXz
wGyXyYF6Y8rIzm/7JeHWEpR2WihcjdP9RJBdJotXzz/63jQ/rJDDgwO2TcJ7qa5DtCPdu7YsDwVQ
P5u8cl/GpTX3POynXUpoClKvmp3E+Flx1AXMoqg7pnHqGREvnSuiFHYb8HcU73CcMhHXbr7Naaci
DkjWzpvkHpB2+DkH5ghR73I31T7b8QCA+Hxop6iijQCNt+92SKR3KM+XM8qF6iUnykdSDoDKmuDK
I+pURbAxmn5ndAGGVOYAfnGPXw/wv4Txqxbz00Ln6p3w3Elm3wFJs21BdIU58FYxXaAK0rVXOIr6
PU3bDOjTNm1bdAQy8YDmIvGn8QMbizn33p2mJDtV2QU1MkK3mb+oK678MSoALNmhg3hB04BwoNNr
AEOFpZrcU6KbJAfFG9sKDVBIDVK4EIPAlPoVPZEv5XbQJvgxWI9u9GjGpxK9L89qdJurNMcwyK70
twGy5T1y7Q32HGViYIRZsoyj3LuFLxPP4ixFQyl8/pbJ3U3WrZO8UmUkvT5LLC0WHIdgE5eluk4d
/DuY0ncw11T7bESNqh3Ru4OcGDYqSHKiXGW/0O86JNBn6c3cA0DaOWFxBEUW/3MAUsR1Xece6wYW
mUFw6gXR9WM2zAzrtH7pRP7qEVHsaS/rnTJ5d3TxKgFGJi5qSkv1u5truzMOmoZkxX+3FkI2UTVT
rF24kabIyV3nHb5kLtH3MTugUAPAhS28mYZI5YX74DX0F0L5+0y3+2FBX3CwIIXnBEhM5OM0Rp2Y
PbjkhcWOoF0l6RrErkyjZDg3ntp4ndtEwnagXzkjoucBF+p5qLoHCWvaLc1QOEMCwwJmM6GD2gWT
eubZkCAdDAdUz7lhHXaFwu93bNb+EWW4R4hHltsO9+uNrFGW8coyA3oVrk0NMa+2Rt3BTKi8pKgM
lQ0KxaEvvmdprTeh8N/DsX6WTbejLf2ppqwAD5vh5PUzixBh+YN4GpdTIl7kbLD75qhwMDMytPf0
ZlOXPNxOOKqv/BLgVpP/DsapjmyPheYWnrfJYK1b+vYbDOEfPZgF72nFr8ADuxGuh1OoRBdsV+Mb
IZ55bjpH7NOqRekpxAiFoafQC1NBBeARLJkyq1DX9oqnCpXLlvyPoN2ioooCZVyyfonzZWyipUUy
Zlz6N2vm17TTfmxwSG6YCUHQZMVdRtgrEME/IAd8mTz96gLssk+DEaXMesYWOC8FnCNb5w8A53nC
fPYdvCqzDbH13mo6he8l88jGhbXjlo/svgDgK8lp+8BY+lrm8CuiWYnjiAx4HHapbUppH3c2+BkG
Dsq4XPyeh6GIlkbXkdf3d6GHphElRxv1PPyNlDxinLZHuzT2fgR0Fg0rakIhqnTnE8sWBYyy5ZEA
UTwKVHBf1MUfaDBURHiJym87uUm36FsNKHHiEzlCfC8mgNrBkyryornCiijvcqLdnVsWQxy6+d9q
Tv8KmbFIhS4OtdGOuDkt8Efx+VNu1V5otLbQJX2hY/XIKCJHFJjbqwCnT+y5sAnElHvXQ5UmjAOC
SEP3IXf7KrHAEMVhjxKuDYc/7SIAvc9mRLoNYXGhGUFBKRzQ8WNpMnUlBF7N+KypYzfu0MtYFghZ
SF62e+wXiIWl9zcowuWAnqgf9ZQ523JC3zcVU4OUYPpcO/BGA0d92kDb/TQ7ePaA3AHKJagtj6I2
6EJxbDKyVCauNw4xHMfe2ODhDtei+5pLfgM48bBDi9wIox+4DKAIjLRe4b9PfnoPjIiJumV6pD7/
SToRRJQHzWZwECQDSARrIjjjRFPl3ruZNxx05/RAmYcGTQ+SxTaE0czcTAQebctPstTDxrWuiXSg
W4TXxd8KeDf0SGTvjUcCPN5LIw/83JhhJ4GFYD9teFo3ycJCGck0+OEHTh0TGA8g3zLBybnHDQJV
wWCbum3zJy/CbEO8wLnGHgwwCQ6OrXYlR5HUe0Qho02KYSmSwTP2DyxJECbwPhyTtMEHZFBMf7dF
d91oDaxz3TlJE0AnD/zjiyiWW1llsC1qi/KmHXzyWPO8ebSkJI9o1+6B+qXge7jikVMvv+WVqZPF
nYtt3pOrJQu869T3v8myKbbaCrDKK7VAjcCqrQ0NfvtA9sWCQj002z/bHMqCqjWPcGBgG+rKbwsU
qjEsE26yGuFOa3vvKuNjH6fj+AxytRtNcnwrxnmARQZy9lWbhkeHDzIO5u4NzeS3tjGo25Z3i1x8
XLsMtn+4syvVD8kQTvVVCRWgyDnDOcC6pM0kzkPclOKyJ0/CU49emePAGbD+gHJuNtOggojBpQB/
9D8R5lRXLp/4SU3wU+v+dqoJIsrUydGk1KltYeAC5ROTJUQ0j2jvOk7jFCY6pCrOYc2dQJyHELFD
T2su0g2Rzhu6/MhWd9Pd3JcDat4wcgoUAAph62bbHqFeNLoW262aZNxRR8eBqW+6cVy2Ct5mg+/n
V0GpkDsIsmFD+/p3uGiARxHPx00pPeyKrtqOWQrTtRB7iO0g9QCLf4wVKhTJqICp5xTHPvEcQBlV
vQGmetqE/qKveJqesK9DkeSw3AWEEc17feG/kgUzORsD/AAPoEWuIJVlLcKXWoCehlgO92Gavk+p
ul9MozcpOlFhWzbfSWphNtCbOaakIhF0fsW9N8KCWYEcuM+MxMFkg7e+LlDIYv0cG1RQdnrEF6rH
nB9y0La3QV+3cVUPYjdzaVBU9quEEP4jy1sfphj1q2mmMBoaD9sB7qpDToPdFLSQsCAhDjcgXMD6
ugHsnrrZjisXcMZW3AxFw6BvqbIoLENUYHNsmqXyt0Ohqxj2jwZ/oJ7WhzDpoE0PwH/X36kGgrKq
qOUuSAEZyMumvkfOYoxTv6kemxHQdB9xXjQ2pEs82MZsNPQ2SeWyYjdrTq9GtLHvKs/Cd0Gm02YQ
M7iMc4eetv6xRh9GHAbqR7rM95URS2SGEVEEYo4r7oyvdmkeodILN3bsnHu47XU40DUmSUcgogXh
faN6SfaB0uODn8NyRPcEh6RQU1ylCPlKirwHBaJyNze6jZju7Y/UWxwoV+Cc5CGax2KrZeQE/MTH
1WbnuzAimdN5a+B/ByZ+9lsN1m7M6fWq1JQ3Ek4ez7CtN1ca96/IlYXeWDl1SVjBtaCczTGkrEiC
yjxD3YOGSphpfiNWS6hvYT+gB+dxXqxMUo3g2y+JRsgrSFSQedrLHFLsYkbjsdA4GFWx1DBdK3/K
Sf5gvj9EvXH509jZe8gwTawn391gtT3Xgwt8vYdkBPwuKGw7QFxBSj69snPwsgi9JBAw5ZHDi3rb
EeFdu9bhka8g6kDFRGWxhUyq2VciIHAVkhWKHLpI0f4MQVYWZ1q4uGtS97GYjH9v/Xm5rtBKficd
a25Y3uCQxQ0WTcypxzHpHNPQ/DD5kzMmw0Smp2LkxavD5nov1ahgXu8Wt07X5ZHSGyN3BXFeuAMz
BFaq4XoSlY9uZVbthI9ry1wSG1eTKe/CzNPXaurTLYGbxtFF6yI6YetmK6eS7QoBdVmY22bnO16w
gdi6SkbJu9swlAb3turUvzlXEiVRJrYuQZ1yYBY7HYKIrehOBxtKQqATFTmHmqnxvlnj+AmTvUIO
QGcQVy2ePJJa+XewMeq3ncNPfV1BegUPWyfGNfl0FhMDtzRT7jmBe03IFlxjIPs8ylmXL6QqU6z9
Qm1ZXjCwFyhKwZjziQ6afA+jC70L5mEBcL4adzTMkViTWYWyqqBj7GWVn+CAGpKycPSDAPUDRqNG
qOeJqwJ5mGK5Fm4l4Hwm602mxxI48T4/oJYYPggz+wdSNS2ut1nzgvPHxhAtQa5ykiS/T17lotYl
5F0atnY3zV5xGNWpiKNtzyLT196+9QuIlgNYuqA1eGxvFlWpb1SFTaI8wR5cBHbXRTCVEeyFAovA
LgDclngQqw3SHEbw9RKg/Nw/cpybb5IgYcXEKdkyCboNsCw3hRPCpzMEOGALQaD4kRbpvMNGDoFd
iWQV1SJHFLaow+wXFfRYkmpo5EaTJrQJ5aW8/ce1SrYuonM/4+GYCn3k4JKk+XJw+C1B2CbkdK/s
7yyc/2ZifFby+fME8JkC4LqUPg7wkiF8aI/MQqbVtnBUdCupI1pX+e7zR5xJw6/r6JAdsDCrUhQc
Cr5VSANCdpJgY0QW5+XzJ5z7EasSWl8A89Q7vj4uxUPL720GV6ThQtXpVB/7KD2+qpv58KpsuiHU
R5U7d7nX7WqvvKBpPjcwq7ri0OZmGjJ89NTd+ZAunLDP3QQvoPpC5fvcuKwKIGXf4ZoJwuSx0bcE
hGvKkIIa/3xt0FcVM97SjhQhZqoLPZ9syh2Hr45LLnz6meLKmvconcwNUBUNr0pgE1+6NiTJ7BTi
sR+FJlGNZAJue4arC9qIMyP1H/23airUAIr2aMmLHKaESgBL519fGql158gyLyHc2qvlsKQVjH10
bMfHznYXKkRnJuhawziGFdxY2qyF+kw+gp1+E3jLhVrluVE5Tdx/6urNiIxb6hN9pLCY28Dnwo00
GqzuOoZc5tfG5vTofx6R0aL2QiA8jgT6HYmADH+p4vfnH35uaE7//u+HC53OVLgLXIPfa8sQXV7i
AJwbmdXS5TCmtYOTu2DAmCBuAeU+Xai+pQ39itaMwXX8/3917hEXSPd5gcu6jQJcrIldooJfEmac
+/6rxVvYQNXQYXsHCyb9QJ5p9g6t4YV3em7YVyVukSngl0boJUJUqiLeBXeumsILOoYzm+Zasmh7
pC2F8qeDL34CH5l4sChcOpgcNuGFbfnM2KzJxaHr9aItM3sQsPeqAY5hht6A8bP5fFL+z3fqgxNl
rVks2yElJfTSV4ZTZ8NwqXvwJ40WuXSJUbVv0QuwmCOdSIMtLqj+onMj6gK2H+blno4PLXDde+Yy
9oTaifOdU4gHbOXUT2YOu1u0PKUbeMctFzbGjzuuGAtWe4A74vzzUyAI01NyL86WFraSFjr0v6Jd
anTAMaP+mllkp34+t/zRLep0Ajf6+4Dyw57lrtjBu8lBamBGth5BP+3+FAYOMEL41TdbhPbGo7L/
4c01ypqipb8GxpdfTcuQxfh8yAUWzUcjvvoNVmlXEISkaCpu8ohX/KjkclsN5AWwlie54MaXarQm
fP60c/Pn9O//7DooLrktD+WIeiIMk+B7+Jbl5avOxIUY8czRuJZxounKKq6X6YBG8usxF320BMXD
4gAV5U7On16bC+/+3A9ZbXLZqNFD0TTOQQr/CGzmYx5mgBRe4s6feyurLc7UA7JlRjoHauetxt3Z
WhyN7mNLYaTpPKb+BY3D/5BQH73+1WbnNLgow3B9OWBuljGKTxw5pNZHGYenSyJzwlDEN8P0MCP+
3YQlHKfDYSTfF9LXW7DcUtymkOhfILVP8oXmc8xNgyI+XbrdSfH0zEXj3jQmp1cNFupf1qpyX8B5
4obU2XxTdySvIr8m5s7ALPMn+nv4kwuy+LtGBXqKSynCJyv4uGu8IvyVLb53qVv8zGa5phA6g19l
1JnogddvPVSsvftnDvsINr7J53P9zFa/JhFWElTSocADjDPlUdqWe2nmCz3R5778atVOhvh8dj3I
dyB+1/JHX9wK/nvw3z//6udm9+qUmgc5qjIgy8HPRyeZ4IGHkhE8SFFtaC7cfM48Yg2HDcUw9PVU
j4cmHOaYARIETIopkVJpuwvH4blHnBbXv5uNt7Ro8OyGQ8rDTZtm7Sat+a5Fu+SF3ezMKl3TYfuR
6yCDod+hN4V9E+D67wIm7E90Iw3fhgkykSAnoY5HbfLXz9/MmUkVnH7rP79p8lntsKEdDtUSsG2n
uLpz3fpLfho40E5P/efTlWFlmOfUOQiphk2DwHyTh+TAKnkhfviYiIAnrPfNDPhpGJ7Oh2mWt+DA
9cj4RT0a71SKOdbRDYUux/WWGw9+jt4A69Dw3UFb8uejd+Z4WBNf+1ojzYPyz8EuBqV5EwFRDN5y
g8Y7ibf0tdUTrPbUwJ3hJwsDiYMBEKmz4GzjbzikXZh156bAanHCC6gOIFDwDtyF6RpBYqb3L5Gd
znw2XbXIShgRW20RWkOQAHMsJCP1JZHtuY9ezVxr0AoIW3Hv0JXODg63v4oKDJvP3+uZlb5GmpbY
TWwx4rNVBT3QDOd19hOulxc+/dxmu5qzkMqhlx49vgfHTc22BDwV/kzeeOeONtjUsGL76s/w/v/y
m3Kk6DXwNDCTlZFS3wb/T1VcokKeG//VrAwnjl5maJwOM6o5SElGJn/82uivJmQKa4UKJ4N7sFD7
bUjP3gPoFjjhl/hWH7ebsP8ATUdBy66H/h+edyhHpVn/BoVJdk24ZehI7zL1EAakT5YK/OlTkJI/
WAb1xec/72PvJDx9dY4gyV1VJGjGg8j68qaaa6B/2TyyLUAkw9/Rb5vEeMo8qFL7rym6i1/gccU2
Ex1LADG42A/wwtzmTkg3yEGAJZej4JpxuEmhI9X//fm3PDNJ12jUQkJ3NPIBcTxDSRGlDpx0LsgO
wOvYOIdM/+nz53w4jXiwZu+HlYVCRlQdsKKQ8zjzWz1csnc999Gr6b94VVqEDM0ulpWIepFt3jip
WS7s/R8OEL74av4L3rlpaomCQvhRQMVVFlBPzBw1Ju/CEz7chfCE1ToIqkCVqNi3R6TnIb8PAhMb
Yq+beSyTzwf/44XAg3XUxCCNAF63QyVyRKsLcJSQ3EW4C8+o1LMYbeO48Xz+qDMvY43XZ10IoZDi
wQHy+DIiGTrIQSS6wNw59+Gn8/mfOKOeZgbcm5XHvNT8l0mzpY5C8zVhOEZpFR0j5UTB9zAzOFB/
mvGtxKEA/cPn43LmJa8DMDZ0M2n9nB20YagC5jrcVtJHL7Y7sQtv+dwjTqP2z+hIXo2oIDnomYWH
nfpZ6Vtvfv78258b+NVRVjikxqmO4qnj3qnlpl5+ff65ZxbXOrAa2pbkrUKFXDcuauKw0FY3oW3D
SGVav5Qz2u8/f9C5sVmtYpS5q8Kb+HSseLYfbPZ9btweyT/nwsw89/mrNbzotrKeKGE4wHsor4q5
hasZydMYuZ7gwhQ6M1jrIKufHTKLsJuPNmAPYWa+AbbwwJbiMAztV1KkPFhfbkk11qxZAnkc0hdI
5Zf+wf2a7xcUt/9/di59QZtaq/aYczSqpaG4qsPptvTVha9+bo+jp2H7Z/rDB2roAVxpjp33F/6B
+xzy87Yek6LxI9y4oq440em4iVXw8vmkOn31/yRBMFqnyfDPEzMDz93Bl82ReN5ryqB4tpmHuuJQ
iK2qj3NzKZA59+ZXK3sEE8WGfuceTZXvadl8c0fuxWzwY52SZvv5rzmzxulqjbdWZenSetMRbapX
qUP2pQ/F8Oeffe4HrI/ouSzDtCsaHHHF8zSl+wGaLsDDH0jzNevzYE3eh4BJSp2fthI4OaAjQtlY
OkuzUzVYKGmgmuTzn3Jmpf+vI/afl964XTVWgajRo9NFLn+DTClqnQv74ZkPXxP40XNThkPO1THN
psg0b3lu4+6LR9A6Hp0zKuEBFs5HzX4N6CdK6W8BffDnw3Jm9qzjSOoPU8Bzyw5umd2qsHrJVX8J
hndmna35+rJC+pCgUelYT0/Q5EfT+LvCZaQqHh20Hn3+/c+N/Got1ymkIX3pqmNFn/3xvpkfZff0
tY8+Ddk/M6ZohzBbKD5ahLdh8JRm733w/rWPXq1ZAm/twOmByeiB4iAgRTXhlAzqQtLozKpdQ/A7
DQXIrE177NF1nLQ6Z+hISjPowJRKAH27sPG4p13gg310DcN3eO7CQUQ0R9FUN3XpXJ3kJdK2V6CY
HKErnSFBJ2kESekW3Jd934ZdIoh/4fHn3vzq6IZ1ltPbLISgp83iEh3OC1w73PpS/uLDZB8P1qh8
6eqOVprjOIByM0Jb0t7P8pe5lAc3bDZhjkQ5s9PmS/Nhzc5H+08xoBFoPhpAKQtQHHr2d6gu4TrP
jJS3OsIt5V47tL2L9zS8lyrfKeF50IBfInWcmW9ren7pFsApOB4FmuV7gX6AScASvf/ei0sZmXPv
4vTD/lmJwgYTHMPL5ji0MoU9x9LFugmKAoFg2+//j7Mz65EUx6LwL0LCgG14hVgyg9wq16p8QVVd
XWD2HZtfPyfqKduTDqSUWhopp9sEtu+1sc/9zojz12jKLfdbFSRbOHhDXnS04CeFLGk6J+yEqrAF
omovDaWXPl4eblPjWvgnmfIJKYcmZgq1EYm7vJ0LOS63bUi6Oim/UGIpakZh98NRTUnXubxi+Wyd
6gLHh1JAZlsCV7wRg6aHadvzWqS9M3CAwhPIax4Kb2yvB6emh5HiHAtg8uBqqIv++WtvpgW8b3Fl
qwYaoWAskTU91f9G3PAdLC3Fq0jq+ZbhsRs51BAzOk4/tVfPDUrqnVLxvR/+EFDMoGm//CKGeNF5
+tAjUxh0l00899/d8qZXQZSjDkYm/15u3/TbtXhvWVkLawBoCBUhkSQvge+HKdsqWTe1fn6rD8GI
6GOoiEIZdpLyG69Sx65px1BS+fvyrzcEx19ky8f2XZX4KL5tY+hnnyavu3PVsPGtYWr6/PcPTbfT
ACcDikOOlTZRWZ96RN/lH20aUi2i5bIEuZVhumQ1sGzKucnqu4UupynZsloyPeG8CH/47YuaG6+t
gHfyOerrF+jiw7qfGhzr2hHL1VaqNXWRFtEjKjd6VFV4pxwq8BEb892a21868EbNoxbBAW18idsM
71QCAZclPwSqGlvv7fIQGOalTsvP/CkogNVMTgrTXcFXQy6/7M19smEJ0oFB/jqUyerUySmxoer3
z6jIJH9aqvE4nUu8HGgnXOifv/YqWgCT0bWmVQYegOX9t0y6L5PV791qy4vMMJV0NP4QYMckzoce
hKBUt+h2g0IN2AL+ePH8tRc4j9GHyQqya5Iou+Uxz8r7anVRcl3lOE+HbP5rD9AiWQrawVkLhbYU
1dqkuu4qGgq6IfYwrGo6vEXAOmAIJlS7OO1rvdzREQVm6aOw39rsi58tOsDFzheyDEljx60LAgFz
7X9hc//bhUvPRgeZxliL4yFFgayAAVns9idQS0ty1xW/+uXX5e43ta4FMixA5yqtQDSW3u/Ge3Kn
IFqzP6v1JSkk93TAvL3WjkqmooVLbjeH7SqyXZn706G1txyf3M/Thadj5keASaH176o4oG5zzz0v
O4JHPF4XKA3bUWA/Ijrk4jqx3O45aEZQiIayKMJ2HJNjVfh8h01vufNnuyQo8hjUlYu6lLDpe/f3
okpcTvFA7Esvs59qn9iva1aNvxixUDy6OHb/MtdB+ojCVfJd5EUSl0HuvQ1Bax/9MiH3FmqfD4Ua
rDQKstJ+TnKGEJW1z7fy/Ocj6AVailFLp4qRwL6EDY/CuWKdjzLXR1m/XJ4gpt49P/ZDAihRDVfj
rprFKDuD98PvBCyIsX683Pjn8en9H0oLd+xW7/Q0DgjqUGsrbAMcFTpVNHG4o3pf+kb3dJJWq8oU
dXsOiwWt6uuhcctD7y7wYy+rbH/5RT5XFGKea9uGapKQcLatjM9FVNfzMMtDl1O44xV+lh7zIMhe
Ws5n9Yg6xfWxyLNgihiT0tsVOFiEShjzekeGM8u8LlGqt9QoYuuBw2jwnU+mazZmwdEf3P698s+q
BAXPjx8QKsFGcS28pNl4j88XR0/3vai5onm9pDTGRca3eoIKGMyDKQ/ubEHus0rdW4ptrCyf7088
X+ux2ZZCTkVN4wTF+3VaX/vE22jaMGd1TDzqUnNZukiZYgZrJEdRkv+zAAjw8lgbJq2vJWRvnKwm
8Tp8hANGXizZd0HFdVrXR8dBSX/FNra4hrjWiwX6NKmXhhZ2jEtsjvMXvn6jWYFSK78HbKSotkCv
hs7SqwRqUqM6y0pYnIjyofKzu3mdUXSWdRtKRcM464UCIGoXopQLi4tZRCVtQ0f9vjwQhh7SiwR8
WuWLS9CyQlnPBNCMusv5Uwe8x+X2DQPNtdQ30gGYI0ehGKQGxmaBelKh5tkvv6+pcB9KrwfdBLCY
rXMqQ0cFzn8zbSZzOiHskAzTnys/FWxrB2EYYZ3pBY4CDrOXxYvL/IarNLQX9wqGsht7LEPK0GFe
qM0uaniEenGazTsOuBwBcS0Y3hZJr3DMSpI/l0fD0D060gsFnIxXc+rFlRtcg7H2DjX+xjJk6CC9
Ps2fG3gKpXgFAAWvUBqM45VgvrVQ2b2//NtND9DW6EQCugcsDolz/6XwUTddv4KxFl5unJh6Rpun
OaBNiZeNPE5HgLP4L5/8bMGCVsnTOt65wz+2/1CLN7u7lyjad603tmzZXv/19Pv/g2NPp7uWtSwc
yIhU7M39DizGqB+rV7CdosZufndjcVjFEJflDLLa8I/012WHMsnnds6uGw5F1lAci9V99a1pI2QN
Ha2LXFC+iHW0mt04TxSEIv8WE4rwl40ZaMoH54d+2Ao1+FDhvQKURFR92AlAFRr3yWHqulpuZPI1
YK7Hz6P84SlO7y0cXA4aD8MUVbAoCIDtsreqCoG8QTufDJkOJgfsinAU0tK4G0m6S5XFHhLQbk7M
5wAr+p76vVTS/pGgALjEbQYMNcJF0OQBzjFgWMyWe+dkKzuqGScv0lmdyOuDNY1GT8lji6qDHWgM
S45E6axXuUjxCW8DCnQQWQZcElu8k7KC7JajQHxXuqgfntYq/YniaLUnQT0cRbECNLs0KH+lYLwc
5gDQaKu1uicAEegBljgSwFWPH8W8JrsFF4x71OuOh2Rqp+tZCnU9YD8c9lk/7eCnIeNGLvyOgFl2
7eQVgM1ArZ36TpYn1nvkCuOJ8sGinXZlNap7u8+tf8t8fIVqbPkh2zE9Wm3iRoo2QCJBm3byFKS2
8Jzs2htgJeUuo/N8wEGgu/dTMu9hHzLd8XHq5qjNC343knZ48nr3XMLr4edXVb0faYOtST3fpfZ7
sNrXIGcmO3uh9DgEFYBX4DS1oUtZgtrj9M+Eb/w7b4UlCTgUy7CT0+ruR9YNkcfdBPD6yXsCpq35
lhWLIGfJ8lRErrOwn0Pqg/SRz+K5K0roZd2eCRUmFBgUt8paezfbLYlQDCR3y8isaB49ILOgwnvw
szJnu8RbwWeyOLiDG6nKEEFMy1SFvYpVzEi0Lbwd8ua7BbgeXDt7oJMUbIAv58Oz5PWTCc60MM3a
0q7HFPAjTN0kIlm90FCikmoPSMV6RKdBkTBnqHuGk2iYjEyNG29nSj5a5C6Jp2qRjE7sEjD/QBvs
XgKoRa7nDmyTy+9meIReQddyHwc+wp3ghDPa12vTBw+Dytx9T/z17WuP0La3a8GB/eT2EjfQq0fl
JEbAdwp8CZ+9wbYWDtN7aMcO4CHNYBdmTsxzeZsx55622GGN8v3yOxhWRL2ernM75iyAusRLSwAF
SX8T4e0uN2345Xoh3cjXzifMWmKvnR6tQe6GtDoslfj2tebPkfMh+xM1BiiUt9fYFgtKO7Nd67w7
y++vNe78t3FRCq8o/dHFFTsvn+D9lt82+JSNs75b240V2LAd1NWaym56v/Ea8CVpewxm+ta2Nqg/
8Lgdi+kfwGHeoaT99bX30WbRaiPJQ4vuxUE9R4XnRqS5o/1WyZthEumSzQ4EQQYEIoXZ2ASJJitF
yJJuQ652znifJCldpTkDyNKUMGSNs+45s2/ypTrauA1wabcxT02/XptIg9/bQKxQAAzn8lbK9TmB
e+Tlbjf9di2LO76sLVB4PFxgTNcTz4A4Wqens42HQ4FNuvyQ8+/8rIPO8fchENoOyOTWlwq0zjFF
hbYfvHW2sN4XtwasB8ZQf2C9tTVpTZ11/vuHh6UyBz/OLUjMsHKEyvVux/Pu5/KbfF6qB4qi+9/W
g5bZWep2dgwUQgha7nALfUN5qL7Rt+6deYC27YMBh5QR+TXG7NrbVTfdtXPAjuLqDENsHmvwSaAm
eKoBXwz7F7Ec7HDLO9Y0mFpOQC2X20F6A1L7/NRB0zNyHg2AkAdbsGfDcqwX1diEL0SVFYmH8opM
NS4ZsWWsnXCe7qz5paqmp6K9utzThtxMtXxQz0gzqahJ7GVZAvLM/NBL9Zim/dbnhaGzdAFo3glS
olbBiZvcfprhSxvONbCCOcoGUCe4dBs51PAeuggU4rYZKKKhi31a76gHnqPtHFW1ZXFoal5LDSoF
bo8XNfYpE7mjXXISaXDri/r18igYgkmXgaZO74KFiU4avP4pq5zHzl42BtiQFHS9J0tGf2iHoouJ
5Ybjd9v/vrr3MgFO8Pfl324aYC0R+JXNwRc8IzNsAdRPDe7QQ5M0oY3KkctP+Ks7+SSx6SrPtFCF
i3joYxDs5UHcOScvAg5wZ4P/F3khSPXDzrrFl8QhCU9P6S65q97Y/qszWAv3pM/P8uLEjoGc7SJ8
j135wIyC+8wB7e83igVNM0DbQuZBPXFmB108B4UHyitOgZb04XL/mdrWYrwCkHRJWapQgjM5UaaS
306GrrvcuGF+6erPNpUJqCOWG892EeUpiJgpjy1rCbkF5OjgbZwgG1KirgNl81i3QCx7qNj3QIef
Q2lNYZ4BRCJBN30ozvL7ptp4J0O067rQysrb1CED/fuwGs4Hw9SFWbBV1GiIGF0aqsBskKmHw8XO
6qoQn9R2iKKCb65QcK6Vfy6Pi2HQ/179fVifR9o5zIZHZmyX616V8jpvgo3jaVP3aBEP0nkFXcSE
4xDUsXLyy4Lgt4VR5OUfbmpdW/odF3cCmcBIZ/lL1/7yPAbm54/LbZt6XgvlisGalFbwOVvXu5Ht
e299blrniiRbZlGmXtfCmJRAs1AfV/O+k7jf/VZ2P1aRbKk+Ta1rgVwuwmZDNdZxXgxvBJWAnbfY
G3Pe0LYu+aynsmncFVv3wCc33jjcTFRs5B/DiOoCz7FJpjmfmBfzdobZo9ip8/+KrW27qXltbQa9
LhBrN7PYmpawnw8UO8M0f748Y0zdcp5JH8KIowhdTAqfxU2TNSEIETt/8b8Wos75hT60jVOorHUH
1sbdpMCcT8H/K/ytmxjDVNc1nD6zAlUIML/WvH/Ix+r3MPmw46DymNfdFhTA1PVarFpgynt5y5tY
ujOJ+mHMoxTuolE+qa0ydtN7aCEbeBNfIEGYYkCrFXBxZRB7/Tg+DvCYuxkXNf762kBrkcvU2jBr
BTtuSqHfJum1Dw+NrzWthe2YJF6/Yq8bpymIej7I7y8zV9Xb5dYNHaSLNS0Jc8Mhh1wETsKvFtjh
4IezP+uc5RHg11trliEOdNmmAF2ZwBcITofYnu7hSNEf+DQ4G5/2htX9713Jh0hQperAvy+nmHgI
AM7qHFwE4u553jo70XrHZEzJ3g0U2Y29fL3ccaZj/b+eSR+emuLgaAmG1okTWgR36TiwPZOTi5Pv
0r6e0w7upu6A0wUbEy7izQw7CJvO2dbMNgSPrtljNcCRHAzTmDpZtIB+i5gplo2cazhT0iV7Hhkc
UPjReJPJfZGDVi5LWJMA6u7bUTOg6EJuHTuY3kPLv35ZpFa++rD7soDmh3TA51lkLRsJ2NT6edp/
GKTB7hrUYGM7EJBlfluhJwICfkjABaXpFyPo/OiPj8hw/ZLYJUK/mJ8Y2MDh5NTgrCbWyUs365lN
EXT++4enVHU6VaKnbUzt+rl32ZWa5o0tk3Ema3kYnvVD2Q44v8/Y7MfI+/wmBQH7e5Vj87GzcCy0
gL5cet86ywYmHE64wUtOAu7sL4fSeag/+UD7WyTz4d2C3q2zeSnPDmYkxU0Kfe1Bs21geRE1yvme
d9MXH6RlaXzMLn0V8CWu6j+8/zEDJgxj6lAJoNUzuvGQ87h/9jZavm6r2ZrXzF/g4j2UrwtOSA5T
D5Oq0IYw8mu3ErrbH4RunfADDmZ5xZIdDH7Ta5uM+b6WagsrangNW5twyNet7ctsjgOwedQaseDq
THe/POKGVUeXiQaZHDoXRUJxY1X0UA5k3ZcDjFCtsSoOQZluHfoaokbXiq6tJHLugyUWElpdGrDy
JbEwlTd2vaY+0uZTkA5r35Y0OGXVS8+fensvts5FDDFha7PIAdIr5aVtnaSXww0FdZf4ILZIfSX8
09rZG+NgUDK4ulp0SFijJpdZJ3eu91Vb7Jqx2uPy9+CJk23RF568pUKe5jYWHDJtuODkYufTjc/y
z/vP1YWkqz8QFyiXOe6ArB66dEdZzLzp8JVJ5uo6zX4gBCt0p2IB7GIGfako99xTuHiH6P8IiWq5
8aC/1WD/H/JuoK0yy9CtsO9OeyhCxwUwKADT9wRLJc4YOMwYGy77Vw57jT9lk8ASTjZYVK2ZP0KB
5CDzDNMhr9d133VASsE1o8AlsSW67k8n6/MNeeH+C8ssnL8tXTNGwVKM91UicHU8wBTejuG1R+G3
Fkw5QOx8nmFkNsOK6XInfo6h4q6uNhJuVwweGEdxlgr2wmHFBtIUqpeyyM8DXHRUg4fLbUvtS9A7
jr70gl1RAKU+wFwPqHzA0x1v+H75x5jmy/nvHxYKxtO67Yc5OfXMv0lmeK0U1REzqNl42c/Tkqvr
Vkkr1eDZiX+qqvGhJdVtlst3EMoenZr8vPwKpkdoay3ECX7rJCuuHcgP0t172CDWw+u6bGVWw2Lu
6qI2fC3kcBmZ/RMDEKAdQFwKxjPCCHVsleqOKT1vQ/M4xb4LXitqQ5NmGhktEzYJw7wA4x+vFfRw
ZoGRRo6Llt7PXy73m+EBuhiNBqrxazBM41VlO2GX17BiiRFDGyH8+ULh6oK0XpGe0JbK2HZREst6
GMOW1bxxOW4Yc52O7mbWcvZRIXFXdT+ZJOQWu6v2QKX0/0klqI6Xu8j0mPPfP0THqDoUR8JiOObc
n47IB89uPk83FcQxOyeQbOOs+fOVydUVaM5oJfDDwvVS0T7Yyg6L/EgCOxTzv1tH5qYnaFsPltMG
HEUOsgh12pPTtE9JI0k0CZbsU3t5bjZL4E1dpkVjYYmiGGEDeuL2a6v+BAWLxvE1wx7+8pCYZq3z
3yGZa2uqpgzn8ln6yBI4qqCyFB9QbCMoPv/wBTj7v80XNq6tunrB/qPNHzOKSv4FebFdv/OluxKN
gCnkXOSgKozfLr+P6YHarmQSg5fJavFPuEjvwC8t1PWYJmIOC8u1rha7K46wbfLCKWC/+xqQpcuP
NXSjrpjO4dxDHTfDSrokuxkn6lmx7i033dgFGeabLphWpbBKhYNXNO8eHAdMeAX/8sLpIjzvBa4w
Wx71hiyj66e9IMWRrm/7p7b19oESv/lQf+2IxdW107kNjyGwFP2TTJNjs5K7qvE2zr1NP/s8LB8S
y4p6gawHDDomg9VEgg9/4F759rWh1WLdsiQZm2UMTrCce2N19eStzT0JpqfLzZuWQ118KbJ2GpMV
eACYR0xw61RnM1Zb7kbL49cT7UkUeAJWrVmaXEFJ1n6rELQb51KG7KJrxyaWc5JOFj3xDj6GBaxV
i5uMvQ3WVimc6QFa/MPXFqU1c5mcYP7XhYscn3lBsW/vAHagW6e0pujQYj4g+dSWZ5BN18Oo1IHD
HE2lFzUNB05TtGeCZLlx22yIc11FlrvE9+FGOIPF9FSrmy65X/L7yxPB1PT5pOvDHO7Lpp87YaGY
P1VTCCRCmYUBSm8euZexrYICQ1ex898/PATej2MC2jPE2U3KDwwWZIdEpPlTU1brqWqX4soXqfpi
Z2nLvZA+6umGMyEJbH9IdUOFCV7mv7/WX1rMw0M+yPoUrc9rHRGghGzvdaZbGdc0GlrUqwSHtIzY
2EPMvDw6wTztO9tbjr0zj4evvYC2tDttVtPA4l1cwY4K3stF8g0n3cPZkpdujIAhLzJtdc9cGEMv
50uvsZjtfdk5bdRaoJx87QW04BZ8Qg+5dhe3JQyLJffBghX8rYMj4MYTDOlDpzAm2CFMrA3W2KPq
jSz8m1/zDn7i1oNoyNdyoK7pG9aBUrHiIrmWHjys1yi1yS7vvIiIrdJ4Q00EFur/hl02wuCuT7kH
kcrkXZMe/seZ36fvtWiyX/WcTN+snrCT6mENJ4ve3wN5Az0USgSBb8YKETc0ga2NPawvSYeKjo4V
sFlfpPzax5F+xzJbRQ+DOLeOPffZTx6T9l7yjYNAQ8bRudplQ+BwlWIz3o3pGwhX5BoW3kFUNrzd
CSudvhXWJtHM9Cwt4dR9CzdkbMRj135QEh5jDSQbEn5k/hvqSjbmpCGmdGikZam09FDUELP12h1l
COesr20idWJ353gW98W5vG+a9nzGCmaJneRbBamGlKZrDt05JUORYu2CdXXYOy9zcY0N/xd/u5Zp
5iDJOxQ/TPEZ2rWEMHtcogGAqNsVFJGNrdI5Wj45xNJlgyidZbU9MZwpr04A/Q1OSWGwe8P7FCpK
V/4SfZKEsM+9vpzeDMlHlw4SlwUtb6GFa63TOsFAWzy7xbyzxmB/+QGGAdGlgwz2mcQ9n/12kCaO
OKly6zCAo+Dl1g3zVFcMss5rpmAV2E8I8gMFK05Ic2vr9t3wmaWDI0cc0uSBJfG9Aw/GyG74EE2K
D/c2CiT7Hc8beWsFKLWohm6AMWS1bh2AGfpMv6elUwEnNx/YudFhoQ8tLJfpTibBRqcZMoh+UZuy
JlO8wSWWRLVAHno+jAxn21kOweSl18Ddqztit/288TjT22gJC0BSZ/IE9t9u2iiY4CzBveOM831O
idxIV4ZZrEsvs47BJFL4/ongE3w3lDO8WlixWng5XkKVkRVk4yPVNCfOL/lhbylcG27DK1CGCZ/e
poTCeZh3a1gv1U0aULDjXDiB+vLBY7h4vjzHDf2ns+KbGXBGMWW4BYYVfMZFtAZzmFdfPK/SdZms
HbCFBULxBPvUsMSF8ojStYrAtH1rvhlSmuf8t8/GARBrDgVIXJTO+oPNjfiGeg8bjr89hKzWUP90
auvs57N2WwVXpryg7doymkx5mk0+JL7qPuDDlT+N+8vDYZoB2ocYFO0DmXvc//jZ+tzhlmDXLO3d
lIlDmqK0bUb9iqrVU+EU/1x+oGH8dXHmAqavzyXW4orC6bzK6GEW5NrOa74xwQz5QJdlkm7Mk6Yu
6rgu3tPhxUog1ed9mOL73LebjcAxkCJcXY9p85U4VSd9fBi3cjdPUkYiVzLKkqU6ACmQHT0bPq25
Y6Xf5jqrsfXwxE3anasioTy7gola+V2mThnBEXqKZnudIIn0gtBmrL7p4T21L3Hne5yBjI6kgvAH
JKvp7fIYmLpIy2FzvwIPSHGcn2LJB6Gb4RihDp7mbghh8n68/BDDzNLVniXuPHrSqiluPBvurDa8
j8sdda/coj7ksC1WQCsq8nj5YaZZdY6cD4msUzJdeKfYaYUIF+7SlgRmo2V3ENOI3eVHGOLedf/7
iKpLqtKG7Q+Mj09s/Gcc4HObSdgOP/ewurDEF+NDSy8ZhImoVwJinsunkd/OuCu1flx+A9OIaGlk
pPk4wju1j2H8lT8pztk+sAp6aGgQpmsu4b3bjSeZS36EMzzZ+JowPVXLMMPQtFzhSioe2HfYGYd+
k91S9z6b4Qm2ql3dNvt+q5TM8CxdMdpQ14d1WrrGbdBftUTCHdI6VrV9U0ND1cEDflH93iq2TksM
C7WuIi1X1oyuwp2RM5VRIlBnOTbR4v2kzkagGqa1TgpNy0AsUk0qbsZHtdwrUYeUbnxEm9rWkkDn
BQMrJjnHAmUD16gNbR4CSlVUwrLz5+UJZ1i3dDWp688C/2QwAsjau8KjLyS3ni83bfr1WsAHXZBX
KCrHJQhjYQqFDwxJwsLeWnENGfJv2v+QT0iP+9ReWOAHjqI/ZU4OUm6DzumsuYlqfOjtnXzIn772
LlrIu36y1NVYsZMj+NXk1r/IWt4Vjfp2ufm/R0effIT9dXv88DJDO3HOC5wgoqKD/ihteLi5g8W+
FdUiIt6m+S7Hydk9hdUhxHJtsktXfr/OdhpxuUpsbOi8D5ggR9jPUuDSLSucpYMj25kWOzKJ9N7t
x/bnXCX4P+Ccvqeid6PEd8R7w3zvemVFf8gpW+KgaepocCxrV/XOGOZzkUbJagMusArnxOqSRlbT
MHCRCn+fDv3wbQlSfFiLtj0xK4MvO0D3EVc91vRpzY74N4IX18pwXmCP7KoHAidDhIz13su8IcwA
dunCtp8yOMC7cg0Dv3nw3P5bWal/AJpf3uvElr9bODktofJydw/JOYGXRAvTcm/ov7jndbQUSDgE
BonD6KlbmR/2lndb11W1z9t8a9NjCAcd0gkyCV1y0gP9XLwtHg1b//ugts7CDMHwV+fzYf4EI8Ml
Uw08LiH1jSv9x2r1363e2g+B/16Rlm7s3AwAa/evXOTDgyaHdmRYsRmVLkkOIpgPVSmOTUq/F0U+
hCyYn4dyus395Z4u/XVZyIcsgXHx5TgxZCtdMTjPHpCelQNzDvBjID6I8qTfyLWmprWV14WnW8MD
LOou/0fa8Hh/vfyTTcOuTawsbYIeWywFAWcQClTutNA8ZeUWWtbws3U5sOrrNnBAm4BiV70CL/6y
0i2rWVPT2vFqVUsC7F7LTmMzPGMMTzTIHi53iqnp8zT+MItU4IDTc3b/TucuAY+ugQuTM26MpKHH
dVbnElT9tK5AprI1PU3KvmIzDbPZ+9oc1DWYbedjFCsCFDFcR+/BBJWo9ErI+uty15h+/bnLPnRN
VyRrWbgejmLyd46PYxTthGd6yOXWTR2v7ZBTMVHWzx4/Jaqqbkkl1usCOpXD5dZNv935728nvEmX
yoYVYtKOv6yWJKfBodbOnWi3/9oTtCgdHAmkdQtLimVw90Ed7HwX1/ZTCtTj1x6ghWvfpzOBq8kK
GBwLh3oNs2yE9+bWYfTn/e/oukvu40oAd85ObPndeBhcNsKhSomNy87PN7uOrqtkBSJpbC2CHZcV
rbkbjViyfeaGPN+YnabfrwVuUxG4wATIZgL8usUGXKYsyBbk+/PPN0eXU+IYeiWdNza4unOaQ6rI
cGiAezzZ3ix/y8mCMYPi4hqKYf778mh//jHi6FjMBs5szipyhtS23rsyv7Nl9Vx1qEG2fW8/tV5I
5i6LaKE2zg0/X6cdXWmo/KTjeJZ36txvEM5Fbc32SfPeq5+NveWM/HkUOoEW421GcjgBM+80Ne0B
9TE3PTTcTG3Ja02voAc5znDbkqFErFvsn0Pp/lIg94H2O0euQP2fV4uNUDTNNS3W24osWUbPBVD5
dN+I+dZf+cZ+2zTuepQ3OBQehxyXEDlYuXD8sP3dMP+AdwVYT9dZduvmW29hiEldwLhkKl/TYTir
kVXYZO7Bz9/ddIyanO4uT2LDeOsaRhT/8rxPujZmaQWbxeXKUx2M7eVGUjds+RxdxlgJIfPaDiAF
XzvrgZaoqQ8BrGqOLJvSI+KyPoxzj+0BQvdoV2BoyMFPDs3sW/80wTBt3KaaOvL89w8LY+DTDJbL
ErQp29kN1euU/SZ+HiXJlhu16QHn/v34AJf1oJeNPXIzlSGUCic20WdLORSE3C0lnSF6/o/7Cv6P
XZR0iX2xOumeL+P4PAx5/1qRYLiRMuuPwVhXx8tT49MQYvb/EbokIJp24w9xQYcZn4UM6xkpri43
/ml/ofHzQz/0F6zL3bxTrnPqkjd/eeTY/g/2kyi+EqNoXktjczOsPtb1IU4XhVucLonXor9x7PaJ
5MGpTVuAAliCM/AvxREeqCW22U0sRbHlijP6bzc2ocriZasg+NMYRdtaLnNnNbViWjEQkNHP0PRn
5H1ctso5Pp1UaF1LZ+BcyIY1SQ/Lv2oXFPeQSZ7hdjBs/+XxZCPNGIZbV3SoQSajrIHzz3p5JM36
riqUNgKI909SbnJfDBNWl3Q0jWOP3gzhrKLWibPs1gu2jFcMQ6BLJsAMDEYuki6Wzs1ivbbJvp3e
L0eC6Vdrqan2MnDQUasbZ9kDYd9r6/Fyu/wvOfb/zoWYrYsXUCtVrcVYQelbCuKH0h6Dp6bolhni
Xqd7mEaIf1eHNUf8mzYJV6msUI3OlIQdcdK4EqPzw7c7d7r18pnBxdtui+GqCtqhDnF7VMNvCrDG
3zZlnQwZjlvwnzj0riE2LUOb1uo0CPhGgyHU11dFk4/xQMHh5agVBFsVtVXVOrpPxBJweFgWuGLD
3N06tgHkgbRap2u/m+w7AKK966VK0rDx6uGgGNArOXGPZdfTb4DmCtA3Hfnm2jQ4KGCn7vogH58L
GC58h/IkLaOWtkF5xat0iQpGm10Pu6Q3nhfLbrBJB4tR95552SOOB2SET+1HZI4ymoWL4w+eZXu8
pnWQbQAWVLP4YZc0areSPkGZBAo2G1nVQMZXw6GDK2Co5lKFXeauR79w7AOqSL3DatEqtKiV7au6
Cnbw5PCvLN4ealWesqksH4U//QsmPnDiqbobLRf7R4WEKxk5e2zVOO/JX61F4uxO9F209NZwdMrs
PWAO6EnB9F2QxL8uqkRG2PNUqLSEabMLq5Ko7NgTKeGNci4Ho1kjb3qH39Ku6CNU/U8hn/z00Cbk
elak2c1uX+2z0X7xa/sdOO4lrNVUHXGyeFwcL4OiAC8obJ/vK1wXhxlc6w/O0D3nMv09tcWfoG9u
HMqe7ZzURx+0tGlOX6pFHStcpwO+hH2e6/2PszNrbpTXuvAvokpICNAtg4c4zjx0ckP1kGYQAgFi
/PXfcl+9hy+Oq3Lb57x2DBr3XutZEwupb66LhLtAMbUkMtOpf1ckm8Xo6qooS7cLEM21PIEihlHB
k+vqhBKzsyaqhYrFAJMFPJFPtHBj3IcikVl7Kxd/OM3vVeUMJ9NxF6R5akU9XDPBwv1QEEQFD1yn
2IqzzZjonUq9JMwqdmXmAsoYMd6Z2Vfbsawem8Xpb+jQ94GyxBSCz/YmirrY+V695Wy5skiB1EqZ
AlzrlfOmR1myTMX76MkjkzUcaV35A5vwwRHuOzCab2mJALhmAX6tZggr9ExXRb0GDCmh5Y2a7Ffp
Jy8EaR2GwwXmsy4uRLJ1nW4EAsbPNryslpCpPo2w0buRR5G4ZvJmk9tWElngLAUuxSXKHQsa8YH9
lCfHmOJvfGRIrMnSX+hi3GqUd4OhaI/G1NewgR5RST11G9xAAdOiq+kwDOyhy8VhKdnH1Ja/qJ+m
e6YbHZSuefAbcl06xS11yj/w7LxxQa7xDK9q4ejQyxwO5w5b9n3SPwo5sGBKEWqM9JZrruufbu3d
sMVNozqvfxejb+88B7533xfVTrEWieNl8opCMhS2C20DQo0XSq+qUexy3vKKXhVAFQesZH6A2C4c
srW3ozmJk56b2ErpL6Lcx1ZO2wzE2q53b3CruU6KpPqthpHErlYQUbPxd5tXelPAThMUhByL1MJ2
l0F3RSeG77KJi36V/6Qqq42qvHjTJQZSnXMaLEnLotx0DaIUvUgM7D2zxyfR623STZuk8A858crQ
97mIWW+N+9Kp81j0ssDINjVKGGghp4rHuT+GuDlADe+/do5VvyqrYoFoeYKEG/HMF7Fg5ibFzx4i
xLBcKNkOQ4G1tcbolrKWgO+imM7gow5xfY4BCYYMcSwDilsbRgRAzSJJX3qnT4Olcj+Glt7BIo2E
pESlcQd8b8BT93b2EGhgSfWqVXeEyTgLFpqloR69Z545v3FNryKVCBqy1PM2Nmqm4ewJJxqHEsES
455n7RAvyAMMHZfv7EU/GatuQwAnxB0SN+Z4TMltMY8/iZJVJBDRERipEUixLFZkJ96VcdQtlsBH
ryiAWOBdHfARVRIs99ia0jKWSvaBhdyOUBbzcdKTDqrOkgFbRB2Ug/lhWe0LKZoH6fZ3mi5WUAnd
hoAVFyG8hSlKFs2T2zd8Szz2Gwa9l9Q7BX6lQPTT3Ic73bxDkhIh4cmJONd20Lb+o2Htpu369pBn
3TVz+uM0pw+yqq99gd4TsMJzBOHOm9NPrxXgg9Go2VXD/T4Uxn5bCC3BG8b/EXezpzkR71Uzviee
2TsJarfGohCS5fQtTyy9nebxfUltHSdj0cWT6YY9Q4t+7hALWjVhugwxc7urlnTQgs8EuD8gfoOa
u7c1slOgiGpCN5uzwGrErVH4eMLlXi+tHxJEDkQzsxS25jKGGMcL8rQaY3+aPnyhdUxxNA4WMkE7
56dXSK18R6L6GPRT/hcbToUEgxE8MNQuCjGQcBKNSgO/0Pw46z6JOuOk4DXTZQuuF0z/fshBDrew
2YZo+95alnQ3ns9lkNJ+syTyL4ewoe1nFVWNt0PFJAcUUoRJ1R04I08u9Gk4dtArbAzXVds6gWL1
j3lZsg0cvTIcEq+K3ZbXOzJbZYgUNyuGKLvZZqoqQsuCm9VM2MPrtjLhYlm/TEmGGERuFaoJXRKo
EzXSbCY0oTKjN4yT+yplJFJ16wUgVt8n1clLS9oIB6J0ix4dw7iGOg4bdf4OmjP2rXacImb4Y2kU
DSZXTfg6eRoY5SJvptH0d/C8OwfL4OnDsytvCwB7sE11u6LobpZ2yjAs8ulpGuYjPNJZoFBEjZae
/jVd8uCkPTCIuT6Ssb5tFlUHfW32HBIqbLCISIDX+lfF3GlPAVQ44n+3MRaYF8Iq4OJANHexleQy
am0bezOFJ1iMDr2HX7S4LbQtYzqSJNRuXb/2rfq3gaVRM1yNtQ6UU0aVlavrzELIsJkzivnw3Ji/
SsHy3IAkXJkFIXl6N7jFfV/zgHidHaQtGBWjTLeINsFmzup32cPiLxq8UkOjRXb3CPV46ngZynQK
TWL+9D4LcjndVLqBYn/a0tbYgeob9NI9RDP35iaXeWSWLOa6eErb6xFH1JKMW2JVbrggIUT7bFvZ
ddhoGyjqalcu9hbknzsGCTEQibGGUGeGCCdB08qm43Vp2m3hmICwJAQJ+Idj9DWkAe+SoYdilhmW
OvR6qQfzOMGai+0qC1vX2gpvQZbZkB4pWBLgcoel1b5WY7GBN2OHA0qEPMw7FNsgPJ1iNDLf8tG9
V/5viCACz87vytlCT1UTyC3kcUj76wUlbMiRZch7974uJHqb2JYRAox7nPvc91TEnLiRWyzDvizz
CDfTo9Qimi32bhf4q6y8YzhlfmRpUYW8whGVkkOea6hrxVVld1HDsHsVhry3OOsqbE0djXNNTdQD
xk5zd5Pmauc0SRM5aAUHvBmAW56vLHnysiTLUwY48giLg9NXB4PDFWfsvoBtLuB+jR0JXdbEAkhf
Oth+h7zeOcMrb1/pQK6dIYtQkxKxKUsSoLGGULwyKZurmtuo5TQc2TpNudGN8CK/ofup13zrNsTf
9l1nb0VnXfeVzP4mqY84W5eVV/WAxCc0/o994aUbbvfLZkiGnUsplomh2bVl0kXZMjhpkA6jDBPb
smNcLLu40iVgCsNmKKBBRRP6pxTjfugaJ8gL/7jAVT4iGipgBk/ODPZVj/Vep4QFCMh7QzyJFyWK
/mRlHdpz3kYIvQfQy2ENlhs8MIocmQ3Y8bUYwhYB43vupfn9SGbU/pgqw8xwD5s6FuGGOW1MuxrW
l8w4gdY1jlXaSd/8euyeGjZ7octTKBZbbX5WViVvCaH+L4zLeq99/CRUydJ91itUlGVVXCNllVzn
MKNsU+F3WFKXhgUyMywPu0mn9yLDiRY8j27DCwS0Ba2rU7azucfjLJUt7mlI/sgDVnGd7Pup0z+l
RtBdQLuquOnsudr0DS057N52fi1Lspg7acAdikcCP/aFWs+ZG+5aEjgDpKmn2nh7Aep9bFd+d8Nt
pi60A+1TGeSTa+5aEJiir9M6s8kOWvc7VP+DEqyhWbmRYThdFN5NocS2nPdl+jel5sJvOvutp3LK
fwpYs2klahko81Q4ONLF3eOyhwNkEiivvEoJSAe6wzUIt0zv1nf4pR97plqzBjlC7yDbWsrsMHmV
sBDFl9nJrqCzTTAXreYVPbomGpUieSTzpS0wOV3nLQXJ6E/aITYtHGFdHHY5scar2tjWG5vTwcRg
2Y03fj5Nv78uPpyrl6zqb4iJJqQ4eaSLDlkT9gQdyOymH56izoWK0qf9HhQ3VgU3kC68HPYg/2rI
8ucxnfdTTe+6pi+D3qe7GkUDR/kXmsJnBvDa5TB3cJs6Dko0XfsCy8F4CZh57imtSm/eackgtS2u
xlnFndUhYfRD6e90i1yytjJk08T7UbjNoQLBTIPG5d5ZyJdRT9z5ln0YX3F6N/+ZA8vSOWKyEGyZ
dMX1kphXn1g/vh5AnzcO8Nmr+dVbrrTaoW8OBlMqhstPhlmknt03XH8BYI/c+YJ+8cxLWKvx53qo
5y6j4go5FGWQYjMBgfFYsuXCVDhT+lzTkDlXfB6lJ66KBgklQx6luomYR3CVf/z6WZ1ZE9aSeyZS
TyK+0bkSNm6rbtm8L2p4qgFvGBOkXc4I2gi//qZPn5UHntD/vvAURHfbaLuBINL9q1v5287MVbtU
4pufv5rUkJEi6Fi29JCBIBMM3oAph2NmXAHPemFafDqX8RNWxXQnmydalsBq+2KcnwGlyHely2gT
fP2Ezn38akqfpFS4trvs0KSivvF7d8KK2zsXdp0zz3/NNMidAmcB6iIjcZ53WTV7G2N5V/COfM+M
TNdUg9piTmf0TNG8sFC08f+o0sjACFts8KOKEArc73Xk1lgDM6iM5j3wR9QqQgfFwQKFjtJ9VWr/
9Zv4dFZ4dM02kF2CFYnXJwaR7d1b09jewc2V78EOSEyAxmSCWiwulN/7ttMb+89S2JS5P1d9xg5E
2e+aN9cG3RRqRjds6uZXw115YYCdGwKngfefL7IhyqQ95+ygxuJKeP6Hz5s/xBMXQC3nPn41w1un
aqpZdggGsditcb3YVzDXtSXT268f1LkvWE1xDacRCkWZc+gI7qOo+SasCclwSWDwTwr+/06DeO2r
+a1pa1cIkQWEOnRC/2U8crzsZxPcIU8qlmG7o28GLehHslERSsdv/SvKcL/IA4RYXuTty7C8sJad
G3+rlaDPrWWCMY0fsvK9RtEW5fBtVv22Rbap2a9vPcw1+8DnUBIXhQcS+kh3CLtCdaEpEOBevH3v
81cbPAK+QSlTAwKAqlvqstDq5kA73zlVeXQNPpgHbVswvQFcjTS4vYfi/ZNrz8k3tRPrFKtUeK2w
wRw5jOniv8wIQ0f5BldWfy7LqGV9FX/9jM6853WbvOhsygnyM3Ai57A75IhOy8ldTVH4seqpCmVt
XTipnNlb1j3zprKVBcY3O8wF/9MSdw+0zoVZee6jV9O+d1PkZSRItXQkQ4W9RR1jaNJLl5bTp3wy
J9fN8bJVJMlAzDhwYNz3sjFLrKSCO6VixQ4XBXefGrffyULRY11qO/JY0e2orwfE0PXsObWh1v36
bZ37oavlgfsFWVClGw5TMUYj8P2ZSKPvffRqwtNOD3npA37Z+tONAgQV4bDfG2Pr9vlSQhIvvGKA
dNmNMg8lxXnc+p4VFv5fr/j99d9/ZmVet89935VIB8CX1OjJWMlbq/4aoAW//vAzs2TdQHcnuajK
R4rVwHFqybyh3sCxL7fNbKv3eSJyS3H9vDRRPj1ze+g6/u8mCdWUpkWWOwcpkI6GM162h4aXovdp
Lbs0m5IQPRRU8zrYh+oOTiWeFC+JtFEIbgd5n/BT1XY4Rbq4ogrwb2PQFPAtwB8+vwxFU+1T3pJ9
m9R9JHplYp95dTw7xt9otDIC7iqk+3nAaKHLi/qQa70A+kn2nV/djJ1h+7whb8oj74WeycZzkuvF
zjFgpCQ7uA4/llQvoRLNCxrfTQCqagoTfQJfHdVjNA3uJUTAmbeyNvBUTkM84BvNgXqDxllS7Stm
l2FvJVDhIiXdqu6/fv1npt0aDd+7Zkw7CWC+8H8p73nkF0Srn5dhPLg8/vdNZ0VXgpbjqYMtPLah
LLWPpvPEg64RFuHh3qBiNMBKGfQD+lUF6To0sxL0g9Opb9MLg/vMr1vzJ6jSyTh0mPnVqa9dLCNK
teKbj26t4rBqA1srWCOH1NV9uAwa+murHx6/fjH/vBefrM1rBMVYkzEbNYJGSQkXj1P5BkpDy+9C
ZiE8s89IF8IzLh4yl6R35kR5TU1uRcTV5tmfBivspF0/fP3HfK6stNc/tUjsmthsBJhkIX3U9yna
jHNON2kj3EPqtFXEctk++TMSgIMcoaB/vvO9dF1L0q4DQH6LCI0yScZAKi/2kmHPLYbNu7zWAyoz
ELrzgCpn8/U3nltrV9sQ4joQxZAAuyhS38K8V+K6L5M05lY+fe8kv2Zl1HVi81acckGmDpl4BPdE
y/uDcNULL+vMoF/Xl6wE9qaOIUCqzAZcRhfjbfRE+IUF43TC/GRYrktLVVllqm0XoH1Hr9uORf1q
jDgKMQA0nAElP3cf7qh/ff02zmwX61pTZWRhEjcfDkNfxm19HGYSte0fwV6/9/mr7ahuswpaJOkc
EFoF3QMPqa4CacTGLN9E7tJ1mWnKGoSGG6cHjFSacOSLua9Vph6kGeixcAVS0Xkxp0e/ZN5WKc/f
5G4uQZnrmmNjleih5+jWX7g3nBsbp3//zyUVZLnBRTEZVNGZ3Zayvx6H+sLefmbLWgMgBPNBAMmV
Oix+jrUo1UPsEImoYohhd8D6Qjvs+bjhff3mzszTNQxibr1SK0MqyHpB1Ea1gFgJ2nHThXPdudXX
Wa0DBuqMHghZ5zCb5tazrJ9NOf5A63pAfxTvqk/8QLr2D88We0gINolQj2JCxPDJDfv1Lzw39len
Vk9SiHkUeqyV7NDAvoGXMSJil116X2ee4Lr5oxGhOXn25B0SxCl2tbsDGBJqju9FN9F18wdg5yYx
iY8GvJPByvORlu+wul94NmcWof8PgeBTB1Y+9gVgHfoOfBbthU7xbtvQPiALzrtkTTz3kFYLRCUo
OOfMclDsNkFWNZAYDEHLLxovT6ehT1bTNathxn7eiRIN8lnJIRR2BhaQI+qohj4BKUA+LG6TNJAA
WkhvQRTZcFe6Pr9ONXQELhRLcWtjFl94qp8vDmA2/e/iYAOi6cLH1B5MOn+0TvNXVHLz9WA+c4BY
/05o1qjpkwluBjFnuybPbtwOIj9P3bLe3amFPCVDe5UbREJ+/YXnfstqocMRJge7Wogrx1nkw9JC
11mAixF959Ppv6jS/yyjWQFLXDWAeIhO5q8WeSdwInoX6uBn1lG2OjjP8EB7JMXY9tM26PN77apg
oCr0FQ86YEu+/gXnBjb933dtySpBWoOxD5A9QVsEccU4BqX1vTwbylbLZyJEx6E7dg89tAcT5g1h
WdCYC2fjz18uZaul0YwDnbmazcHS1Xs9ZNfS7S7N+DOPf02y6AQCLKcKf7kLTZRtwzAAjSM/Xfbq
R1K0F/aXM49/DbDosV6SHByjg13lCrcfwzcLuuMhAhsuKePPwHLpmmFhHIQy9b3Sh7Juhj9tXTsb
o82y0/34sVgN8gwsiN8aCCcIuR07ZGugTQ5t3oWfeOYl0dVqoviQLEsymAOkoe+uyH6BhXBhipw+
4pNVk64GrzMkMCxCzobAEUR/2uBPQGtmEGNpZxe+4d+L+OwrVgN4avRUQsLBDzpijyAkhOqqe/Z+
iYPedzG/m0MnlnH5mN/7b+RRHCFcuS525X35Xr27NLYurDPnBuNqoAsgjlwfxYwDMG6x7ZUv0Lnh
kNpYeUinZO9Job63HqyplrK2zQABdX/wlpHsEEPpIyFU0s1cN97dt5acNY6Ojn6tHMgxD0tKnbgE
RjkWSsk7eAPa7fe+4vQc/7MuazOZxR0NplXm3JJi3rhlhurlJfzpv17FJ6NinRJW9WKwFIHhx5qa
G85pOYawzNkZUBc+2ytDrXuTuv1ftwX2I0AkdnfE9RUSsER71yXUn1sEBxex38s5TG0jtyBHQBFu
iux4UlBvdJuxq0rMycbW6LdCpYw7t6GOejNLoaKToiZkbTPdkqzqw6Y35qDsfNwu6awjq+4XGUh4
AsKc+m6U1ErHrhmqvc+htzJ1CSxPA6Ktg6zBO59kxYuULTtU45ze5pAu7f3ctSMb+U1Xxh+WZ0im
Ckg9KcwACW8C34Dt48+t3LtZWh1l4Se7kjt9SIiU+5rhbExFzl9kk0P77o1pXBaqqbai7SzIluZp
DOqun0sIrYT36vQt8XGNV32xn4zvGQTE9o0fmKwWgZ2TF3ti32zNrSEdqgQocKndFjYY8qFLJBP6
ar4hhvz+etidWerWnA6c1SBdtLPuANlIFaLRLBAjR7P9159+ZhH4d0X5z6CubLhayOzbB4+Rq066
D66d/UZW5I9xTG/x7xem57/d87PBvVpVW3oKV1ILPUzY5+CK0MZ5rfHlHxPzl13TL+xmmqvhliNt
LUya5vdCmRelTkfurXxxoq4y9APitwbdqJo/tlkB3A3zhidNLDdyxnw6tmQE266S5EPQ3sMgwdG9
IwXZ9y00q9bsLWGdoIcaGrqgBdDNfNgsaSpfv36S51Z1slofEN8AyUWDR2nSto7wddWprpw99GW3
hA6tXSdsjd9EudXUdwXUftedO+Y3viinI5fOAnE+QH027YEmylLESue+esd/McLqUpQh0UsD7XdX
Q8Hp+3YIrbp5l049bqylqGLEngxZ4Mw2D3scWGJimvHCiejz84S97jd2cwrQM8disfAHxUeoSV8W
SDa/fmyfD2/bXTUbGassysapOZQlTUPL6+6h8bow6v7Nwf8/6ux1szElIq0b0aAE47n+vsu5+mGT
qrj17by74sUyP9ut+zaLNj80zTyowIZq8KbKsvZYSuHdF9NMdzNCmIIW3NYLf9Xnj5P+K2r/Z8qB
nIa+l8FWhRCn24WIR+sUVZFdksh9/kDpvxPbfz6+5qgB8sKmB2EytXG9pdkWNREX7lpnTkdreMw4
kWYYksQ+oCIiKJofTaSnt2y6lDB47vNXw8H3J5r6i8DDGYHhg5PpA/vXD93xPwR0ye8MOehy/ncj
z3VZKTvru8PQDb8H2h154u++/ugzy+ma9EIrmqaLmceDjX03FinwbrzJ66ekmH7PNfyVgbbK4cLa
fWYgrXP3CsV5rRnCglotbgDncoJm4C8uzy/dc8+9DPa/D6qsgc2wB9wWp9y5bWf/pvDkh7KdCg0u
90LR8NyPWG0MvuOixFI39umJ5fu+H50pWFxBf3Ssv5QIde6trM7brEoBbz2NH8qX8eAWrX/VzRIx
CAV6ap1y5sDta3KhVHmmfLSO4yvsnM60zbGjLq27McDlbYAIyKJhnO3YUNU/+SkyABZGlgvtsM8f
ob0mxGDKWOBQYX3O/CXKJm8/wOTe2N6FMf35D7LXiJjK12XB2x7FNne+c4yx46IdIokDQ5Dk3u/G
zreDdclRf6aWs07iq0ZetKlkgLqblgRDUsOQAm+I4ulR2uSNY6wEgpycKeJShtTno9xeM2Q8K3dm
oU/1FlMOqF23vYykz3ls1zAzC0yCS+1w5vwLk/lkR1rjY6pl4EwvGrAg283icrbTlwYQ2X3FqTzZ
/mZk6Mry4MoxfTM5dJx69tTbYLUiTmBKaAOwmLDjI9H3qVpyOMjUAtsXX/rpHRmTxR52wfYWxKZS
IzahtW/54k7XywhbVWolFvK+1HwsISvYeRNXm4HI5IllQ7+Fmj7fKoRgRENagyG+KP/JFXW6KfxW
Xycc8ZI+jMaxQ7Mx8OzSv4GJY9rPHoFnkYy9xpFaJXZYoOF7RHkbbsoJXrtczvOdnk3Xwo8kTBNm
jmNfZU47Xg0wH+0GvwO1XzV0uXFmf7hJWDXAspbaLygb1fsBFvaH3h4bP2zGFHilRZUDVP4y2TWl
7d2pzPQ7LcsihkPc/mFYorewyiJizIHQY6k78cAnIKvCBPzdKUQmrZXGeQc4KQDieVAwNOydJDvR
j8Ymsjt0EGqR6T2uDH40Cjo/J8BCPmd41FuZmPwhh59KBnBW00g7rL63HcAN1ehFZVU/YiZ8lNRJ
txVpX05EnZuSlwfatji8oSIZTMhci0u4d2/Gxa+jpKvCPMn2dZrt+wz0pXIY9lWf62ccFuc40z2C
tR3GQrijk6gs5bLxGuuXJS0rFkvdxD2vn5iF1R6xuA+L8GLQOmhg6dpsAP784F37F2E2yyNALHKH
r1zgUCAk6GEX3PoFPVpT/5MnpR/2eniki3+oJ+eZCLnAqujCNQ4zMqg9FSzE+tjlDHzfcuv53f2U
z6hYoe8UlAINEqnKdw0zRpi0AM2nZEK/mmlvK0V3M3gCQFhNuh2MUtnJEoAs9aGr+xD0R/o6VxO/
GnDuD7uShu1MBlyqeRVSe8oDL5fek13PEGuU4nYqCH9nnoaFfilNlEhRHpoTGA+JytbpOQEQLEoV
VoNwt2XZjmHmMVPBr5kNBQTepu+iyYLo93T+xvGYV8PGn+vsapwSe1sBibNvTg5X52QmRBjhtCPp
QqMkA3KpS5oSKR+y2aWTVlekqts9w/oXT06CQyJsFC9ILR/mwMzU2nZdOwZtzeguSfIEJlNdQ01S
N90DVmo/UkqJA69KP2YtLY/Sz4c7vxI/hlNipyXhaLWhSJlzBq6qZBF8aE92I2PLlohSs5+nCXal
Ucq/NcDFT6wB4gHpQThAMvfvXFdXVpe8+8BLICzUxSVogMvqFMsqWbpJcZqqkRR7S5fqCcqJHrmc
5bav52rnMIK/0UtiOKV3RFdvaLsfu4FFc5Zsy6y5qeb5kAFm6jY+uBDpAxxgPyc3fzRE3MlshrZu
nHc6c1BmmKclHti8Y22X3SBY5Dgn9UYTDWPwFE9V92h7Hixy6Y+xH7b54kWgyWXof1RXmsDVOnfk
2iT2bprqaycvDwim3PeM71tdwcoF817L5WuaTrjIUzdMUlyNrMx6KFML1l2695PlwWbm1jPuC6P+
pgc0qVT2PcnmTeUVf8fBus/ZtLNydut41mMNF2pok+Q4dN6dtSSbxE7vehv2ytHLiqC1s6Py2ZUs
q12d1ptkSuFoTbbtMne4gCY6AKvS7DwXSQU6+VOc8OS2fM6NfyOX8g7jO15G/Cc13S9D/pRrFEIL
LFaBy6EvmAkGt0o2amhu+pL+4V53yJUHy+mYbWYiXeA72iz0vC4JClhDUSaZ08hIEZF5/KXJdG05
07Gu2iuAtAC9AKocz+AJNv5jt9g5IO/e3YS9WS3q1XJQLa9k++rO1rPi1g9b6yOoGBhzDNIs/p7o
6qbgKHZC0PQBY99jMdlPmpbIu3Ewbj3jx7pu7yCxfE35vLEEv4YNncRdar+hUSpCdrLrNhZHpI6I
cjHvfKs7VCkQFkP14CtvW0DogLqwu4Nrao8j2Y0h+R1d9Cv4ZtjnyfgbHesqHNzmxsrNISPza61g
itV6uivH7g4Un3s5/cx87BlN49+Nlb3JKKyqRXm9VPxGqvTaBb4hzfArZkVk4Kfus3KaIy/9Z1Dx
jz6Sz2CST0Jw+gCHlc6roIjBBYfgjweJ5ejRmwrlvaj2+SNp+r/T5D6lWDly5cqw9pM3oA+uQSpN
AtcZb2vHf0D5B4qj6nGsYO8sOr4txuaQ2/0tJJXPmWXficbfLAJj2E9+oIpxvSh561pQIWWk+gFM
7odwlzt3rI5sqfYNdmB05aq4cfSG4C/LamBXYDu7Teiwm1ICj0R+FAhhQs+LhiL3QU5JKHbQ/Hc/
NLd2VUGEOJTXNKuwTNR9cmWDUHTDmWeuXJ41Gydjw6FjS7Nx04SEfVs+opv6YnIQ7KZpubERsozV
Sx8AWzhkTvk6CNkETS5MROHy5Zg+cyeruPqlB5fd+7CG7CB5o7sx9emmQ5LWbvK8G5gTyyBxB/jb
y+LFXpAuaqSZd7Mc1bYw6Aordy6wC3g6HJi3nJyx6Bkk81Ev+SOfcSZnFflwFUYeOXElkGkPwZ5H
bwkzj7pLd7bVgA/RIOK+LOagG9srRIAeJ1FEQKKHozKvg6uvEkc6waI5CdDizqHO41vwupBT1uJB
W2WxzYrl3hqmJcyJeVlIdSXG8rZV6ZPF2Os8F089bnOzZ2IHeeOmQrIFU2+8qlFbGtWPWTV3i2dd
g+SSb/NBH+sFcUq1ydKoEKhUGrs48rSJi96DH9Ptt5OT7+UiyxPVejd21U5w/8NreIR1nW4YdWRQ
aAm9JMlg98A9Ui97eN7glbZjadxxSwtCQiH/j6IzWY4UWaLoF2EGwbxlyEmZGkpDSdpgNTUEMwQQ
wNf3yV1b93tVUiZEuPu9fu76xCKIIrSzADXQPqzWzofp2j+c1k9Hw/hHsdfE2Ta895X8DPP9LbeF
8TSbrs/jtU0RYerPjt+ccnu4hnA+pmGk9AvK8oo3ZE9bEOUX6i4u9vK90tvzuBO+UTdnvcp3JYM2
NnPr0eNhyFfrIPVyf0mHb5Tld59s592qT8tgfPW6T6hZqAPpwSC39PPF8oeTPahj0esH0AxgVLwb
xAlQNeF40UI/CCt8Y7n8ZTEbSg6zAGgwC0n8G/wgVi0O0DceOpPF33K4lO20wd7rs+9aG/rvGKj2
qx/zwwx8ANz0ohIRGo9VGR5b1zuAw3jIBv1zZTU70mBT493n5RzbkAhPzz/5+SzZjDabc9BDpQ5D
fR+VtzahBgEnRli6j9CUwFa0GiCF2YukFMqPjCD0KECCS6WsV2N1rfPQek4E5kA857kany0CMWNi
uUnHKHnmFwzpiVTmGtdFbsaZHoxI7+IPssh8WmtMQrWNfOHOqoj3WX9k5uBH7JV+CQC1MgRIMHtj
nZS1JpRKGlMsOt71GvRJYo0TFQxb3pFT7lyhff1oOtnJvFOyi84LWZKF52bLsY/YNz/nXfe123pM
g2L8xUL2P3MRKx8Ze4lBa+zRNIkggmPO4Q/soPfJOx789WUsOOqwsv107epjtnlkFl6mMAeAONvF
M6MtfWgar+DFXvxrb+48Wb33ZYTNWwsrKaY7COEZe8829teHLLfsT9qdfqZQRLRYkKQhMl1A4LwD
ydqj2hH8ZkP+NfcqrfrlXNYqHoYOzWonD6pIeys4ecF+DZswNSu+6zIrImq9dO/rxFMK5JE6VJp3
jdkI7BuLElIldm7Hi+FErdf8p629TaduvrhLf/S27cPV+zEU+qfrwV0MjO0dFNY1nO3D3HmPRmjd
5mqPOfqPYWHdyAp795vMTaj3HgJ7nDBx8NtsdXdEAs0SPXPIobDfIVG1ZFvb/DllhYrcewFTTfXJ
8hCw7ZoYBTWywl3sT3pXqC18P/GQ13lk6eWnzFAI7fqX0AMnq97SWffWV0daQdQNsky0Lr3Dihkh
sbzFO2fV4vxbVWFEe0FiUj8Y02nDann01TqdNyP3k1GB+cOEwt0LHqp9NrNt+reaTkF8Cd/RIWhM
7+AEZv4uPeUCDDBmOsN+Hk9GMA3XzG/Gh6UCqDN17UQHFu7H2YSVQwkvSBDnl+45A2MdOBip9VYe
qZvd19LvukecL/NRoXGB6DK2k2HmHLJL2YFrzZvTPkzb0bqvsZLk3HlJGITj2z7X+bkBkvFarVvz
mk8VnAmd6aQ2ZiMJVN0B8xfmnV5QvGaOVqmXtR04sN3HTli7e1zUWnz7lgYCNYntsLuYF03DWoA+
LZM44wYc33wTUBX+RvPm+2xX90TZ8X4RANG783KTYsUvw2T9hrOkIKGgst8GyvtHKp3+MJAF/EV3
5T1x68BSWIbFvFmL3C/BvA8Q8uctWpQpYtppdZqABl2pZ9vEHfUc7bUIYs9yYCEZc+imE3XgeWGD
9HXm83LWfL3MLd9rTkTg6+bM4Hmw0zOGp2udrkOYVU8SzP2pbMvuOgVTS48UTNbB4iF6pqzIMUpZ
wRZboijOJLhNz+hK9rlA4QMyXgv5ZhS895Ju6YHejAavV/5tMwugZDkuamgLUISO9ZLZKR7C5lIu
bpasTlUdm17cM5B7fam1Vyf56mbxmIVMIBSRnZ4hvEPQG8Fpp0c6OHpTHzKTrGWFw/IWOu0vt5t1
FGhpvKoGsBqrYuEzDJvtSkW9J0NHFoRaSht2zer8AOdbvLu5XUcGGapHzu0sslnnTfOgzx9ZONLp
cE+78hc4YIFogh/wkObXvJsE9ROAMkSjlu2gVf6uZ9uIoRT0R6tpK3xRVkDCOm+d9xyattijMtcU
JT62/MgvOhHPayHjuQU2ASPRTte7C4FztWjZ4Z60ETc1Ubp2sVqvup7cT0q3xuEdmCkLir77dG3V
3ArOCbVvgtc3ewrdjIDH/PfgGB8SKSoNRfUN5kYfvK6BCEdoEzLnu639o1iseJdrzLdy0q0n4jtA
iEuzaZ8MpYfYAYnDBMPRCbrGEBM4emrd9RckuCAyJv/mG9Nw9NrZOnf9eDNrOzXgCqNQjcFDbgCD
mPBg//JGyce0BWPcgId8bA1fxCLf90QoUg1Cs5/uwQvx2JlvnQx/7bh1QV27eUoa4MRcZIQZosmg
Y6YCVKQtP8MFeuWW68scbL+AJ7xmGyFBSncstDByYSvwOWxXALRK/cEnW0D1Wb3Dsu2gcOr6sTDX
byno5mgN40w1vCfzJONygcQ2tGSEboHx1SybZnGjW6BxLI/CzKdEZuMLvrATe5lWIi1RRU6TPeVO
kUwyOE+csoy23yjvSM2xk5zqIaZme2/x+kTtau/EFWffypaHtmuAsdXptuif42y8mXP1tamdTql3
GbxJ9khOqjU/vbxL1ODdPezJzgw2ap3syfP2KfJtipt92q+zZ3/a9far8rfTsMuHdaheULJf6o1u
vTfuxThYVGcEo+itwbObjXsUmPPyNhPl+DTSl0CmacfpIWfVILUDZPeQLt3IgxtDyuBQe2X7aPni
L10IUKRM6aQt6+paj84ehzbUDx1u5gv333BBzlvO3eL5T33dzQTAF7za/K6R0YoQvFO2vHi19BKO
/T+LtR7vfLPCoTzB9L2vRaw681AazT/dmi+e6R3B2VRRO+/U2l55Gw1wFL0M33pV/DSX+pFZxGXb
x9Nqw4zclrmBf2P902Z9dFZ52PrqWfbBnpogLeJa5o+WUzQQi9StdXgUF2s4m/fNWttpGDYupRnV
4xRGQQVCLZszh1ahs45WrvhCrOmqqEQgOHJD7yWNszXU3mEYKzOWQ6AT5kEi9iQlDAgxaz+Edt+9
b1nj3GDR+wRyDR/K38JoDfzb6AffueR9t7NxiBaj7V60hvriVNKNrNnCNNcrM3FD/Q2fQ0Ydg3dm
T2ljloSf9W/K63/1Wf6r8cLf5srksBuJpM/7/sNohj+gdLLbpEUXO65zcpdGgQ8JDnipXozWeA0t
Z44gpMGEyeM9JFgZvbiBjjjwNZA1NnJCFDXe8n6QZ3NzPufaP9U61z1bp5v9tww2fRaO5zEXlICj
+sEBQZNVnO3uYPuEgDuTiiBgdleDVu6yrCzI8Pa1H67JAsGYNxmIu41BZb1OP1tpLwm7gj3zl8m4
dXNTPXL9tSc/s0xMJ7KaGaMsxsypFZRLvHsG3Cg9m44bZxWFTBkU1FgE0Tx5syADZBTOh4XLgK1A
WnBGVUHRoVnu7htJjDigdyWyR7evdicOc2f7Uzb1/NWwU/sfOenlLzOc2zH2Q6AoA+a2t6zKWmIb
yLlp7dp7UkM9gMVbnDcX4+eNaVd9W+zSSMjHyk72QnBvtIyTSTA5LasfTYO5v+1bP8PBXoRMLWnI
LWZ9ccgPq1kZCUW7874KlyGmdLf/Rq3rxLH99bOah/rVXtomiyklxRPo7gJgljSqa2fMwzv1BjMH
kod4Pgqz+WXanQUkXjTVn13OfbwxeT/b6zgwDbGHJw8y98kkjvBfS7sfj24TiqjDtHkW2hjx9ATr
d9FxQpk93LIW5eG1Lg11NkY7mKJBsFCbLFkOWA950DdP8CrnMpGu4W6PivWNNDMnaoy1LsdXwxtO
M0XYB2OXAXSMGprj5sryrRWBMqMuoL8TKliapBtrL+E2dA78jmbiWaNxdYBOaVBVIWRRk/qLH2mq
sw8fKeFgtaP3WBj9MAHeKqDgNb2zvqxjtaEVieyfqoijAodUMOKmDkpcC0SsU4vtSGUKKcmDNxav
bV8+QG1jbKUa2hG5ToQ2ULvI/GDXLG0ILCVb1JgAOmfpDg8YzdyTtrIs9tVgYaQfq2vPFfW7I/Ho
QRSd86QIQksHt21vsIP2k2Goha92Co5jPc3Els3IQNW4JRVXXTqs9vJMUKIXO8RcP5i+HOKq8IKj
wFh9c7Sx/dLWSHtTlW0jo2AzxoPRyO5lCNDGHe0vXoyZv3rR4cgNu1UkWw2qFc/D0GRJwXEX1UMr
usjLvOlczf4IabHtz9s8Gq8Uejur4xScumn3d2r84HOxpfFjGwqq+LDM12SemiAZCiM/4rM3L9M+
t8ehdtc3Ht7wUymz+LGXfY/Xi5/gUIk194lMDFj2s8qSDL/CMj7ZafQ/l91eE+n0GsFJiZZzVOg5
NUa3eO7Rrv+KQUs+wKL/oQM7pPlb/bhQkupOKnZ7/XJ9rK2xJbBLh8Gn37OVt0OruFj5AJ1IteOf
vjflqSOu+ehnDZC3HttOy0ThoDvym2v62N+mv7VOXI9dcM6ssTi5Ol+uRWE5J3igW2xKk6KRxvlY
2Ot6XX0W/iOYeeLdMmf9a9qm9ldGAcM/jZiISk8trzN/2XGpWD5tJzxDUV27wU/nHuSoAjBqwmxZ
eiDX/Gcti+rC7tv+VmFxsKJ5VBMmooolhuysKMl+dDb6FhT5UraRI1Q4JMbSlzMg0QxbGpr/d+Nv
78FuE8zQVfZP1qL+DShlyVQYgR/bQod4fIOQKddAiwBqQwcH7TrGAwjENa3cRoGH1Sr/q41SfpnZ
Oj4NVjW9bZDF66jQ02/R5MMh6MoydVVVH9QEwMT0yiABbnYvGUP/u940oqGCxylT1Vq2+xR4cplg
wtGQfxWjIQtwvy2D3bVZXsNB9oyV7jORumJgt4bwDaN1NGKPYWdalkWQrr0xg3wLW+ucCWvikeWD
YEpFvM+DU99LQ5SpCFHKeA8Di8UCE7e6GoaxiW3dDjyKdUgfVdpPWc+JERsZZLSUzPSdC6P2Zxuq
m1x/cwxut4C+8rCE8+/AApfYjPaY9manI6Mg0zpxK1+BW8xtlmb5NxGfa/UMhrD5hFvsPJr1ZDzA
3rLvL5p4MrKaGgW43XPRQM2Ilt1tvLt2jAhpGPkPIriX2JxGkfJ+va1cxic3E3+hArJk1HwOuHMS
uTDwC3uYhWNtHaupe14VmtBin1x/ueb2ziRbSopF/bWsxrFqqLGy5sTJrJI9sN/2tVsYMFSPRtDP
N2io+7FijIIbrH0B49kk1eJ/IrSlShoPJr9FtDuzTAo9w5euu29nVf8c585/z0AJY0nak23O/ptD
YM9B7x+CtvdTkbc0+Q6o08YzKbbrsKHT91zOXECsrdnmzBbqE3+6IjCtuJojJJ+72cp29zEtPf2c
rUXAubCsSWEJTAoujWq/BMDvPCIEfSaKeSuifHa+s8ptI9laYxQo/8FimkuTZzCYW82/tbfQGRBe
ETd7+A0xMqTxyDhKSZeHFLlwgXRGFm+5BYIWYna3OKxLFwVF8fCxBM5lL9i9zFGFEt7N36hxgJlC
pI4mOC2ibKMh4GbIe9JC9n1WkSRVk8NfF5HZjX9WLlT8L4TVjRwyDMGAYk/jTNh2BUwQoMB76HfF
0XTyitGcc27y6kfQTjcnFzd7yH+PU9VGlkWpSM/PsjCETmcxi8jb1Xioc9M68e3mz7suwmc7L92z
hd305I0DisZG4TTY7YvKCzY6qXlSURjV0S+Y0DqW8yxLP1FWbcb5uI6JaMTVaZhyZU6eR63kT3C8
8I+5Qv4mzUEm2JgPc7iPEYZmYOFckdyuqdrCDoYq8Z6mq1TSGCizbtP+pU+ntV/YKSww2yJ7MBbf
GInB71kSZbpBVPve364QT9mEBdtby/AtJys0BfLOPqIzffgDBsQab0FZyz9baHiHkozqc6ekBTQZ
GriAz3SGclnGvYG62jZd8DTt9Xwmu+2yDz5Zz10+/OP/CsixBzse0ptH/EJzqlY+w8GZy4NVjZIj
c3fhKVv+QVmuEffF5sb2pMuUC/5CsLN32nbzdQ4qPy3dMrwpVuxPGF+f8tl7b7dyOpndap/bdv2Z
DcZyV3fnBCnETWDQ9xQAzGOlsBZs7KZOCKSfYhn2TWqt/ZuowEdDnQS7zBOcFpBTk7bo2lSJoU1q
uw7omMebL5bwQKxlDgVVOS9cYIkjmxA3sWecO1EsKTommkcfwCR322u5k37IRSIjMYsMIm6mzs1o
1KzvdGRhW/gSSmf3T15RfvfFeNlQOo693bXvQ+8XJ6/JBXIpkRT9qAXbGrxpU7iGsS4gTTuZjteu
/RrwYEeLvW/RHvbolZte03mcGRP1Lu2DrP+YcgAEaamXoJB2ypvUvoY7wqCnxt98RUak/MBicmN+
rcCeGGIBYYUr/MdjHxnAKdh1GOY/RDW/b1MHQBPVLN4Kv0u8nuTYqphFXGczs/QVSnDuVgSWF7xm
rs3nAVsjXalN3umLqgfHyLo/NKpXd28/d+3cO1B7ZhoQBs99iTo9VWlvB8Ypc50J7nnP8Eeh96Ot
78nSoA0IcObpGuxfQW821x1y0DkX+fTb8GcuHp8IF47C8mJmDi2/WXsxDzUJlBD+qcW7eBET3GTf
1UlXqiery8DstYB2y71gzMR7le0F2j0Rh0fhTLfMtGRim0B23YaCt+ktn1fX/EU11N02o5qfJc0F
yRg4Xxg8fTQGL7jjqekhC/TfHpvXY9eW25EIThzGc3hdxmLnf+n/t6y587TklEm2KG36TUmXvqFW
DSM84nXlq+4VHOp8WqbEnaBpryYjEJc+k3PnfkJ4Oc1aZy7HDdNLuvvt7yaT0KV6/1uE/nSdwmZ5
rBmMStAqSWnM//mi50nxeLDaeaQfUOd+XG4FLxpXxzClNQcK0pVoP9oOkblxrCLZp/wdUsZtFlvH
zkHOaNpx/mmPoAiHH0+v7Zs9zYegbh7aFt+VmXHjM0x5bwos6dteGVHlun/4KH57NW90ENB7S9n8
6dv9mOVVbDnVv7L1GAsOxGjso4p0s6DpreJvaG2pnHqd2staHCunf3SXmr/TnA/G7L6wrPZQ66aJ
67qXB29dRUKesfHQdQ2ii8VL7ljbf5s9/Ves+3XYqaHuNAOcAr2Nw2+YpPUPAX6iUzfDksTQbhQY
8LKccGftWil/gnjqXOUdNszbEWmntPM7JbkR7vnR9HKrO1hFyb1qKxxPnB/gP6HVUqIlfrVbVyrM
7kFCLTh4aNZvRdfsV5l3/kmNTnH0TRMEe+iUZ6sq1C9QFsvV3DWZ7249vW5VM1+GjiqM+imzWTUa
tH8Z5Rz0sRqC+nu1Z+efMY/TBIQcv4BhaW7zbYAm73rMwVTP885FOLV03dPfNiT8NV58J//m3RhJ
xqib7LVkos+cq5T1aVrd/XtqM+SGxVXzObTEUCdNOc7HsBdbhJQ6HXDR/CkL13/Qwm2SnlDxm183
5tVrlPgbgEF5Yeql0sArMQCNdvMbhVef5q1b07EKBrZCNutkMeU5izIjMIGqMGFWxt6702V8w8pu
cVll/mduDOsJjRL+7dLlR6ebpoO/TTuL/739dx2X/SLHsnjaDTUfGVNAnJyk/bVzF/wBvFb8N482
Wsuk+3TVhjjNa9CdpNE6r2vB2W76DXO8Fn9LFA5iwQM2kwmXWyqPG+UXfRJ4u4E4lw2nlg0BRA88
AVXUN+QsFL7PP2aulIf6PmjjdzIOfiiBFLM5uUXl2smSLYYgfxyNsEgyX6oD+GDxNbR9trBME9px
OA5sz5T9/gPNuGaPmMOSCdvgiqNtjOP8YqJDZdF6D/fB19+w0r5hlCOL0t4i0+oBgQ+ypeSpt/xi
t5b7bWT+JmPTNbYb3hYrhtJWvIYS9a1Szn8kkkz/8ZRu0N9pDuuc2Ug2OOYdQc9Ut9aEHBcZ0h2w
ckqRxTzYQTN/ek1G7ICt9GFi5PYWVnl78EsbB18hy1u4BNXrSpV9C8LK+aQHd07lqAhgcf32WOvA
uG7NUh6xIxBPUJB7wIVp944qkt7dtmTD8/XEJMpA+nY957ToTnx4g4ciqUbEphv2gvA+P18bjh0G
G819qDNsLCRLybxTZeclhJvpqb1O3XJdjrlNocSWgpFowToQKQOFf84zHcJ+Vf0fY3RUupUzB0Vt
Dh93xs3LJApx7pxw/nBWvT5XPgN1fyEscM5GBpsVgzVSYHrnCKqqo85fitTrh4Hx2z1zTc/ecja5
2FlMscu/M6S8h8U2rWtlWeqtCYhaWHlG03LrYNCu7ZioebGicJ9Oaun6RHtlQyAgRkmjbtcUo9H2
SpWILbH3x+k0lpK58pYDiWY48NhXXDDR4NswspumOO1YndYo9zEtQs/nt5KNePbGVTCFyPNDaJXG
NQBuw1zRmMo3z/XmOx13PAYU/Od1mXQscwxH0h70o8em0tHeMnGUM3h7QcJOumzVmHr3eOUx78dv
/LcW10LYPLrQ4VO6k/pAYJuIAnspuXnA7LdYhkgLIooEM/KOwDfUp1DuwJ1wVfySnJQ3uOD+gVc9
f2gZaxwc/s5nbF73vK+AVS3NNTd3YmTfZQq9JPDlEjfLDoRoLNbvSeRDHK6axGNmukkRkDdiE7B8
aHN3GZMqd4hn5Q2lfN4dk2ONPuNXMJRQ7UOGOv1WNHk80Tni64NpZuUGZ2sgxjldwwJYU732cduU
NAhVKM87b921HfLyhz05DoVMtz/IcgnQlqeanSi5kRiyOk+0NwoXwNgcHBlUXyEOiwdiXLx46XcG
7HqSyNzu3YSPXrTPC0upcuCkLbaxeKFzJjigacow8XziTIpqWtOSVLfzWs5jzAfPx6p1e2Syhq+n
quajz3n1EDodqYzF2h9df+y+mwbt0Ro3fbUc/JGRPxXySfq06WboTmdRhev7pnK7h5TbNDeZmfNv
4prceNoGK2al8J4YAHKGXBim4pgEmRffraxm8LBt1BqiJih7CRN7gd7ujLzDWfhi8B+0bElOhhbl
WIy5KXHzrrpPRu2/sqnxi0zGccjKF/IjjjwiCSc2XcCw4BetyY/wLqNhphXaHMOeQ5f3aRN4Fx//
355XiV0tl7xCwa5BatUufsP+Ui/yEJIVmG3VdSjM4WiWRkr9mx+CkVJmLe1HEOfDwTeNOakllZ3f
VC8hpuGUUuhsODYWO18+CYKGXLR/ZD2b9R7Dfqz6+rkgR80ylteq6F8yoincfnoebDoVd+wfQ2Oc
MCZJ5+w2eZ2w1wU1pQwfG2z9Dz6HWKrHaT7XKMdxZhQfTD2PlZS3anB1nOGKs+3ixlqlFXVm9nPR
08G0gzEBRVqckBHJmHdvuHnzc+bgN98RBkMscKi49smj7sX1GfdO985epXnVtmFdxlzlB7NaLI6T
sKJ/rIL3WhFflFvLcrEGQ/NqieIDyIuVJcGyDX97BlcPbl3a7rVo+3VlVoIJGNmjCp79ljVsDIsW
0GCEs37K53jCu4xq0Ad/wo6E+Mze+2T12aCNXEJcEux5/tH2/Zol79y5NA77nEL4ftyQDn8s+VmS
3EWThCbFXdjgYyks5MgazhsirBespyWDictcwyGLZ+2vY4nH1aZ5uW5Do7ljK5uBbFm9iWn77l0S
uIq7dw63uveekaTzGrhifRx2XAhjN4ZnSbl+WRaPsLGmwEPJ2Du1LArtpXGJD0LeOeeBj63d8Ovf
aOr37cn7CIVkHiJrWIQ9W/jbmB4620ExK3tyYF81DT1glHPcvDtlH6QD/TTJG9Y2H3dZw1XGwoPu
ytpvvEmxHEVvUmJ6q9hP1rB0mCrpiSK0hXF5qbPR+hvy0r2U0hrRk73mKmeB9cRbql+1XP0fTSfm
hzBs6gcSaggMEl3eEJlRTj4lXmCQWtOMykm8Mef989vdYEvQ9nG75OvDBhUSXQZYDDpDREzgfgnB
Y734Ptk2vaGmNNubD2GhZ6OLPodB9aP3FWpHEC47UaUu5u3W64m+weXMGT/vHAJLdzEk+lG07tv6
g8lWddzkXr9nw9ZiU+qYlOH2T3TGmVq3qHAqXIMn7jS4955wulsrKf6VqKqHYAgZXyzbHEvgjxWj
KEskRTcZj62txn8BVzPGnzk7On3dn8EPl14046uJeWXk41gH7QGHcRfpYMq+J5Zfqz3zjgzvQxnp
ttTvmDPLv0LsFflSE3sBO6JvZc/5pWj9/8ZC/eBnK0/Sab9l2MHkNevwuvGAPA0st/Ix2HhbEoOP
/Y+cfeh+onyWjq8vTTjTBai5O+2jMVyCvWrOphfQFhXEpqGvz2le6TpdK70etqzIT4R4bNDmoG2X
Xlif92AmNiibbDxde8FtjWtXiLx44xwZMANsw9nqcusSTvywdMlDKnXbf8ytMlNtbeslI+nnbGzr
h7+E7gGiZH7sHNAc2CvfmNDjsA+oYMEqNI9Ndfd67G72gvN7eRqqtf1vE1i4IFt5sR52nYy+GxzJ
eCb2umDDpKX6jD3V4M8pcvdQ2r0+2nJz4t0kKQWh3ns14Iti7Hdxxboo/Io2Y55LuuquZ1mq2qrH
rrJYolVqiN1ldhlmOjbjhR12N2qu87Tm5Ox0UPhSzQLJvYcN/wxy8BlxV/+oWqkdRuGO59Xblquj
epwIjFteUQHxiPZ33NteNyfDmb3IWHR2Cd2mePbrPYjLdfTjhTnZx1gE8w9/dMyTSaLrrf/DLNg7
iJ6XIRgZdniFsK8jsuIPdyZ/ber7B3dErm0VCTeqRNA37AIdwyQHZfJdftTBrx50h2Wrskg5J1ni
dSo1boBeWz/ye0HuQuFmFskb7m7WO47AQyeGH8auvmSxvXit/9I33nEPV0YUdX2psEsTkvU+GBi4
GQ89Kt8z2Qmzu9PqmWbaWg6K0V2BpcuwUk+FF1tZz+6sLSZY2X96CA8NHxN4Ix4o37xPMif7yMP3
ozaKN852tCJUvqUinqWwqO1nZbs3Mhj2dHJwAHoN+cf2SkVjO/upDQy8jb17ouJrEqTe4kSS+Gu+
rBlWRg7xrCnZmPfXN7+3/+VN+7oY1UPOQr3pIZTsCHz3kw71fp9ePMv1krlei5OFNz5Bf2zva0Oo
nHJlb5mXHa+VeMmxZ1sAX92a/B0BmzPZvfrLnBjUSoNhh4+sF20SiSAvEauE4L2ZXw1Eyigrp+Iw
26RZDVuJEtAGYJoDy44sO/8FmmBmhAH3WJdtRljLXf7mtR1msJ3aDtbUtkkYxnKjI71MzHDdhZko
trHPuZ2mdJWCWLJs+zLbdnvAEtzEy3jX2caiPZJO2seVcrPD4oY5E0Ufe1TLTovl5f39TcaTz+V1
04WhT77ClTCwfHWiE+hOfms/T5aPAxljAR9mcAOTcDeY5oTeFJk8NHmAcx1dMpKy+immaWAAYX8Y
SkLFUPMlC8TPUmJ1GaztrxLTL9ccyohqll0DXD0kJU3e2e9bbm3RLC+l37xlnfeZK+mQf7PgHBX+
2RH5425sXAGtKB6ndWzTah3c/zk7jx3HlS2L/lAToA2SU3mXSm8nRJksejLog/z6XrqjanUpBeTg
AfclCqJEBsOcs/fa9PJ5DE6k9zNBHMhyPG25QnA0M5Ggk6zZ7Oxk1GozhAh/gsxm5CFSXCDtnNgo
JMGsbRDVDml8DDCvz/IW0Zbeg/GmU64Tq0jBtJExaSiqvi/s8DEegqOmOR8RmKEpxTPaJ8HBlGCS
MuZufiH6z5N9yMHmcPDI0rllG3+UtjYvRfo2pdU7c1JFLam2V2WgmkMsiOgs8gFDPaJPMw3UxrTY
rHDUVreMyPekS5bRKJ6aaEI4Ip6s2jn6E/MGLygi0HTc12OxhaGxRazxaBbuAQUJX6eh2tqlNHBN
1SSLVCXvKNI2iBqthTk4BREr/TFpKtoA7BRWvq9TK42H7WRNJhoChcItrTnXUEIlQIqtNk9xScOY
M7ZXL2tL/apUkCCOUNEH72mzToB4IP9eDQOE6gglk69Ht5rtDCtULsnM5PRGJJr9zEB49gTDLNPV
o0FfKnAj2saNeNDK6QmhcbCkc7EQHSChzPA6YjXrxeA7L7Ve3AQt6mdJtuIsMDICJZuaMe8Wn6ce
3rxKw4kfGrIuBrdkriWzYQBc4ZvRIyl+u9AQ68joFsLUns0Wvb4oV4BAtza1r7k75T9INFsOk73k
eMzElmLMaUv3ORqR9WceC3aAOge9Pv+v8m5z7GmoaRT7ikzekW96R0DebmxJSu0gcehqmCeG8+Yr
SOl+s8GORcvU3iJ7ZB7Qx7fSCJCY9pI0zykke04GN3XnI02cynVJA29HP5ltR4P610UEskcf+0wj
kjKsum/q+GMSAFF6nDm8+NkfvUNu0OsWJcgqe6FTe0vXOZjrFkXHsGqw3mTRjtf8d230a2Wo04KO
MplFDt8PcZaFg7oxQ4G6JHSKznfF2VnKkEXVNOYe+uZZUrK3zUarnqMk8NDKKYrbXa7dJIlk7Ux5
WLZ3ixK/pTYmXuseVZvLBvJGhxx+GwwOrRfc6UvyMrVt5JlUEnJfRyLStauCtLpFlXv+T4QxxiYO
WoRWFdJ8d8x3/cA9bnxXLjHQvwJ1pvYbdOXOH+lRplRwt7mk7GKM1rRqYp2unaw+hZGDLs79LLjV
ppj3PaR00VgZcmi2bS2vfOdot01NFc1IVHuDqeJhyMlPJT8Oo59IXuB3lx81vaytaWXFrg6MD8zo
7BCmwFxAguG9gm6M9ZkdcVdqiJAkrYaVqvRqReH8NbHSFYhkjhbTzSQ5bFRojkx3vLeU/LRIoLQ1
Bpg+1dWMut7TqBkrD1XTegQrtaO2oh+KaXR2k8GOtOipF5mCxghFQmteBCPRU8h8Tdms0V49Vm65
rfLx/gQanTUB+zpLYV6Lte6YG9ZO41S0REn4SdwuB8EwfOpq+6epUfFLW+xEnavGlZkym+ha+x4Z
SbAw6YPPo7oyEeTEyVx4ODsjp/kx0tiZpTHl1SbwrTXYCTrp6onKezofXeYKOkBs4xTtaIncbUV1
YdFF0zDP04xoP0FnCTdFiF43lDuQ6VtaSiOmCtL1vMkU65be00rD1RAHxm3jxD+JMaWz6U5s1/Ra
ozyCss6XkfEnksOpuo3fNfQHAj+TsF6GCpNspTyqZx3F45B25NzWDcSeRabdDzH/0TXrtOjuxkyJ
uwE7zyyPbH1+smcvelT4ax93wVNpd9buxHJfliYnbsfUDiHerpEdjSYGczGSprkQlTPO3CpYs+c+
ln0M3UpMN6Wl7nXKuwSZNG8eUATNhdc9+ifV1NZHj6yCbCnCZC9L4id1elVMYhpKBE88MVc+ZL79
EOmls+OZFDM4CJ+d6byNskoWVNFvlWG95NREVnRd/hThxCY2571GcR+X5SMHq7vUMwj5pLJfMiXO
yrFbhXXKLoea+MxMWoiJqn7HEMczkCimvNSY6wZnyEmf7pK0pAgh4wNHihuc6uOisc0tOp0/7jDc
CFl+0jxFid+znFVx/Rj5LdmLJftkY4g3qPxauAPQl7v+NxX0kxsotKmxhA+uRnfeleo5POXsJeV6
FPaNcBixhGzqlnYzCe/dbeg8G/AbzazR6MsjRA01/ZDo6r7I2e7qZnkYO0XcX1/QeKbebrj+Lo7Y
HhUafRcCgihetwSt6u5vI+7ei9MTNAOaUPiRzdG+j0lCmg3kphm8JGS8ao9mqd+2rvGE6ORJwVmk
QD0iOW13J1Uk/LpqP03mYSRlsQ7jnSXTQ6EKA8+Tu+mo8eBsvzHESdqf7Qw4VCOTb33KYz5Fj+pV
T8WsyBGkUTayoVXNzCp+TNrpN67Ip8YusW8V6tgF4lcj/GdYQuzzSdoJhV7O3YBc3yykcOKeTDPH
2jXTxXhat3LXDeepRaPcLOg5eZ2zSycNDWU7FEjujSR2HirkEKte2cNGS1xjRuxm8yJSV97KMMHb
hZgKtVuIwm10I05ETr4kCpmzLUEzixYR4AvtjOYgRGLcikAv/mh12T2CYMkTPMqnSytpZIdsctM7
k9X/l5ZP1YMxsNlyVK79bvquX4VyoJWXM8DsshBLrQ/oi7YFBeEGxm1nYWYmFBP/tMDGvu0rp9s2
iLdXbmw5OX12V1tNfRLvBGHexZJSdBFh9p01R1We/MXsVyg2xw8TnbWTKDtc9ZW05jgB1bHRXVqz
iY1Ra9JrQgOTdHS4xPiHSET2MraR70tCRXf/Y1nQwBKe0J6dLPUkRU0vvg+daluO/cvX+JRLKIYT
0+Yvdg3x3mHcm2j1Er/dJ9Hao420EDSG5nYxfgtGZ/hnUJOKlYWc19HYp4itBevY1IELeP76B1xA
+xr+Gc4kTFtb86ZJ7rs+dsCdOfnWnxwK0WQtU/Ui7CAiCeBPWjfDkZa9vhZJPuzDHKGkR68QlU4+
XuF2GDp37V+siTPsCb08Pe2sQBF6FT9Siqcg58YbSePJNJ01ubrLvM5Oy+LvyNTMK1CaSwCP05f5
6xHSsWilirRpL1kyBjx7KBbRQ62s8UkhFELevwCZ8PXdvgA+8U7f4a9r6VJ3kK2JaY/36MBW7q40
2h2Zuo9ff/y/SUqGdwKi/PXxnsA8YUPn3JupuSs6C/bvpJLF1x9+Yah7Z7Qw4bPli2kc7PU+xAWm
20wx1PXxR0gfq40OOfXrC124SefIV1vXO09TOiHTWPfdNntJOO2PfXoFZvkftuofo8w7/cC/7hLb
3oSTGelwWKncj4nMT4Kvw9Q90oHApYONv3ieIjwh2KZP8i4HxIKfMlMr7Uqk0IVf6J3+/tc3UIQy
h61X6Puwjcj+JPyUfHPf3UVCGVee1qWhcPr7X5fIzTAVLXj1fVqggqfxUuM//NbzOU/Xazr2N4MA
TkTI91D+0EwcyE/f++izyUjo5hhqCaZxNhBP6MqXY9E8Nehlvv74S0P4bH6pLKtzkSFga42jDxaB
oxflGOML2nA0s7++xqVnezadGFQFfa2M9L1V35sIeA281qzG3/rw82C9sChC0ZQ+XCjWgLT56NuW
lfLt6w+/MBGeh+pNg1EKiTVon5TxLmwISE4TyjjEtyrHgrdtNhuv0j60Tl3BQF14HO7ZjMJJQvWF
r6eg0wxKxs3KStw3a+oJSTGbK5PJhffgPF4PQX8JVxE8kzEg2u/deVZdwWa5lz767C1mypDoKMWw
94N4/G20dFrngEoIrw1b0q2Vsr33yW58UrWlwFHR0Z2y5+B2InAGCmGY1dXCo0gaOasgwBo8igQv
ICbum7BkbZ25CC+XhYv81p/QqiWdp/J1hijyaBvUSkIdu0XVFeMG/6yH9tm0b7J48H4gwgve7aoO
HrzoFDqN/w8wEbW0UBv8DbKlYi51i+qL2/hI8NoJeb1CHUEjteRs6Bnt8JLZkbaht13ea2lTb2TS
BwsNWTdJV6V88PuWYPJWPsncD5c4/Ebo5WXwgn+63gIwROjjc79l4keHCifcwkT9sMEbk/52E7Nb
iTzzd63wxZ/JQ2FHc4Aqk1dKuXGJGuI44ia3wVSWe5kq64dyM/K9EXFPuwy0yzizc7eRVErj4srC
eWkkns2WiAycnjO42k8F6QXj00l0AMxgPlwLGv430M34j67113Q8FZ3jTlJT+2CwANjE61bh22nL
H40AncHFrwz3Sz/kbAJtdNtE1GUDMvdQ75qVpIclxUbVgbO0WnUFCHnpKmfzqKEbFfxS9hlZnaVL
jqBUH6pdL6nZ2pqZXJlJL13lbCYNIffovTTZ9ybDPEzpexkzlA4Rk+rXE96FqVqcLvzXQ4GoAhQ5
q4KdrZ98a94c7SSsgfh7k/V54l7lxF44Yh/bZRzZpc2JHVEH3K4r3/7C7TmP2VNVVUSu6Md9PtYx
NVNeZYkha4aq4a3p3Su74wssPWH933sEeQKRdlmffoT6NPRqkXQxxz9nXVTdkw2gREPr8/XjuHSp
s7GLNAAdQ1dM+6kRmGF9odZ1owxYY/CQP6hHTHcSN4Mxk5QjPr93zbORbIaZndeKyciktDbLu0It
+kb/MXK6bJFTisR5zlskb19f7dKAOxvR+K5JfbAsb1dp6EAhB55Um2iCdPA/V16aC5c4j+BLFJXO
SVnBzmytgxkaG6vxFo4zfSsO1zgP3zMqgaLzdN79r6eAMMpr3un8z/TcWnzrHjlnm4IclZbmhc6J
DUkjCf2voJHnU539+uMvLNrO2TufIY0tK4ywJAe7FpXiujuATlHf29ifJ6xF9QCNulJY8mg4qZg1
Cn6HtMLvfHnh2Gdf3jFJeYjMQdvaUfqJquINLXlxZWz+88bw2acB9ddkOOJPLqa0DHc4BqK54/XJ
r1AM4uUbt51PP1tgbQqcSRVn4a4Ja5M2SmLfTHpWXznS/XMq5NPPJql4aKc4ME1v67lYpRMzeUo4
pSwQ0cEqrK7MhP98s7jI2fSkD0jBdVkESLUeDHGjy6fWuTJsLn3/s1mIu6HrLJ7attDzn2ZbeBtV
QtCKA5F+sA1yv/Nq8QvOph9Pjh6WLX5BXh6d7Ckz7t3h/evne+HmnMcnCfRMqqlGbyv6eOM3ryTH
zQU2uq8//d9FKuGcxycpW5swb5Z88zSzPLS3vnZfUyxP4M558q4pAxu3v3Bfy8IDdVQbqdgLwAZd
6vmv4OnEo80ma/31t7nwtP6rK/z1psjM6qdoqOOdBO2ZpGhIdUzFAnG1duU9v3A3/6uP/XWFWA4J
KPWJTkOiFj5ad6N/SKCafv39L3z6OREbR03vtJke7XwcM3lJHNDvzL2W4fTPRVw4+unvf311DwtS
jNMy2tmmOBSxToZ1W33AdPmFiPOO1fzY0c36+odcmLLO+fVDgPcG6kq809WPtn4d9GuHxgt3yDpb
g+LULK0RmfK2y14n794Mbgg7/fo7X/ro06D66/4EvQJHjld1GyhCfadgJjNzRsjIlVn8wtg8T5YS
NB0dAKTu1gjAmyb1zDf6mQ5RTmov3/sBZzN5lhftNHHW2yaDBqOy/8hqh5gP85sTydlUTsZsVI4Y
JanRC3RsiGTC3vqUnnPl5b10/89mcbcNXRSCoQaHOMG8lND8ptUMT+Hru3Pp/p/N5G1jaX0OIWpb
0fyeB0zqDwQeGLsirLo3F8nZlZ9x6TpnU7npDo4euhlO7xJ0RVbSb66D8K2gV1elufzePHSe/uTI
pCz9Ngi2rYsQ3jES9jXsmjzb/fjW7ToPfgrCQLaRbwbbwaHvrE/9cSo0A20IGu6T7et7Vzl7ncPS
T82kw5Mn7AnvmXXbZPpL4fXrMqo3X1/iwrAyT8/pr9fa9aNceCHPQwIwnhdK0aqkeQIZK3z7+goX
JrvzDGRriPOkU3Th6Lwu/MRAGn2t4H7po89e6b6tg0Ef7HjXiHjfDPkq1OMrOzOf3///au3COc89
Ng0KNWHXJ7sUaC+6ttrQuULjPmahFTzLLh4PmW7kLy06mPuo8fIrpcVLP+n8NQcM3sUJPwnrxZHJ
HIx3f2WzdulRn73immdBlkonln/zLkYXBokO6G25+voxX/r0sxfbMVhTTd+Kdxg4aInW/O+Uj/Kt
oFDhGKfn9Nc4hRBc90HHkonoDyKstsmquwIg7ddf/vRC/eNpn2da1YarV209hLu2piPeZ9aJ7hse
EB7iWNcgGNZDdGVqujCwjLN3WiMMDBgImzAcJPmjAdDDmReoC5plIMb4Dme+Mmd1kVWvvuXmn1am
Q07/3q88e9ejok79wq0YW/5jjAy4LLdW9yM2f9aldeVGXpjezyOawizOZOLKeNcF8hBlxdYfqh9W
xHZNwbb9+mdcGGnnMU2+r1lyHNgG5tVvQHdzo/vpGsk375F1Ns5iQtpFxQ8okNtWoCeI8ptmMh3o
3mbJXO+MK9PipSF39qKnqaqtTiHgEF3frG0Ems8nYs5eZob1hEUNgZkoCuPh63vm/XuAnwexhDqS
b1iLvD5DF8w6QFQW+oYmH39q8KxPgx3KtHstlfLCKDjPZtE7y4Pd0jAv2+1va/oZ9Si0Mi6uX6sh
XhgD54EspedVuVB2trMH+w6Nz2EI620XV89f364Ls7B+Ngpk15pJhaR+lwJLxEpkawRktd/qQwr7
PEUE2S44ySKId458txwIQVmD3s1Yfv3d/31r7P8XIsIkrKKIRx010EnAVp6AAoZxbaN+6ePP5i+J
eSrwaub5otc2Rjmtct1ZRGN4971vfzZHWa7vYlZmt4CyZga1eWaX71Hx8+sP//e4tM8jQWJvSHPX
YppH5fwc4qM91hjDZ9YUA3Kri2uCg39P8bZ/ti0hBjwoxFRFO0ePX4Ncwtzgysh0tX1oeQ9wVRaR
7WLXsq8980s/7Gy8KmTDmd122a7QwyKblVGL1EmI36OnjEPimMmVXdG/3wv7XHMTcWZN+8TMdo4T
l6spmYIP4jHyH18/ngvVEts/26FI0Com2LV4F9QM2ewjyUyE4908QTEeWOlH3j6ZGnYqTKUtclOM
K3uRXVsd/z1F2v7ZBsZL49orTHZeJvuiEFFIVhvz2L4rp7tSx2sHv+nrn3nhQudamjo32tEi0WHX
WKZEg4ltgmhqeI51nS5aglMoq5+6rjrrzddX/Lc+Sdjn+hrpaRYdKWYcGaX+LoJ1jSnY7eWit/wQ
LIfuLAHEJAZNfyc5uRYqhHfulIjtlS9gGad17R9bLP1svXOJyMTrMVk7LuG/+40aH/RhiB8ycxAT
Rvs0/+Vi/KjRI9oJJOis9ramX/b1nCKjBFFRAA/Z2HVbPZdtUcMYNpJpwVQ33bMld6DD4rUDSGmm
W0L05MFToI1muR07OChCt3mM60ZoM4SK+a/cTPGmZO4p5iYUGPbLPgBPb04/81bmt3hgOMI1Rlys
bHS9zbwlBAa3fRANC7rDqoF7Yr20Fi92TgzZ82CFPW90X61MJ9FXVYM/syiidt20kFJdz0R7loGB
RIJcr6baJAGhAmzCQykWo6MNwPXdID4g1Z72vjtCB8Ar3MzrsbbmshtM0JJO/zTJPEcnHII4PfEY
vcBzdrFnFb/qSOaHsJ70j/8MHjFiz4cuaMRnYItwX3GI+ZP3st+4Xmf+8GJ01xOogXkNl25ZyHww
5m5Fxo0VBRDLDb8Jbk1WJ1hI+MmsWYYr6qb2KvwEwk0jmueD/2n3hokGRftTVhqJoo2iG2972gJZ
IYdUQjfmkzwZgaoJY5AnXPEaeIn1q8MsgJPXzNQdyur+s7Rdb9dl/ritrQrid6TgG7UcHtb0ZcHt
206EiTgcFqNeIoGHfIL8fwDQch+4Xjo3NQwaMRXne+iY8sN2yuKUKeK+qQE/OST1JF24VZFvkqBJ
f/pehA8gIegST1CKbH5hpIhG09bRl7qQ5ry1hpykgkHm96YgKEe2OFLEkBbNXOJz5I+jjJGXg2mY
jcHUPWv10D2XBaOitsZsyyhtEDgapVUh5zemZVNX431bJPkdUa3R7zgV+lYvfRzRZlDCc8RtaSzs
No5geDKm3+Lx1C+G9JXOtcIQt0YWqG1rlM3OAzR/dIYS/2XUFQwYN4p55nlMi8nCPoPimQ0xEAfI
6j8aUAj4OxIfsrRoKKNlY5PcEnUes6+s0oUXQ+SfeSi6gUl1OKzn3gkk7JvZCdFeDzeBHzkRURhk
2yw7LQB+CbYMDDr5ThYiC6x0s65JoUXJsnsiYUH9xOwwLXG61p81B3K0zzW3beaXToguorRmrWMR
k0UEF8apQu8DpPQk4IRdOeyjyUmect9zD2Ga1Xc4OwXe/7yoodXmkfzRSpfuc5623R96Xno8MzxX
XzmpsHe07J2lD1bk0dSncJuCmvmIw6GHzG28J01R3LZ93m9SmMvYNjX7rg6DiHQ9TScxR0GVpuq1
leDMVxGv1aJoKVrbqeVs+tIs8cs25m2cR/o21WAmmHkbrTOihxa9KMRR9c66HzTAd0FOHkqs9/Vv
Ly2GhTKc4BGb/0i5wAyWJhLVNd8TRU3Akuk0eXyTm0hBpgJLhA3vz2+hsFn1zmdXvjMw7vYzu/Pb
dQDpdB8It4jgP6r/SAHI7YCxyiWR9Y+VDLNZFlDG92J3gCCfDwuo8rY7l4FJikfdSg3ML2xJL0ae
HMfdJ9RtZxOa8k/lC2sZjk0+bAL8okvNMy0KfyizB7dwAJ33hXcfdZ6JVUOz/1SBStc0Mshtqs2q
m48NPKShC+WnD/rpxRstEG5Rku+JGAE66VTJsuXct/CzMd2RWi4PBM4YN4WE/ILPUceG4ZPP2NrC
vC2g5K409i8bRwjvwbJHHc+BRXZ1kk/8G9nmb1Cu6IkFnbaSAwQEPWT3hPDIdxbkMSGQ7rH6eRa7
9YRUD1J9yCnupBOaMyAZebJSQy0Two6E9o6HQH/2lUpvYJJFa+X1wavBUIXa1Jm7gQjToxxHeBQV
JfkO7tnC6zgataEORwEE01FqJK1XjWsvecLxm/QSHfWT1a1A3lSHCW47gJhEiXnrwWAbO1MsMNpk
B4RVMfJynblHDwzrvif6YSPSqFprInJXMUCnrdZiE+wMpGtjaJU/uKZbYeDx05siypwPH9DdvWOH
LsMGs8eyNqrkySZmAi8K2TXzLqlIjkPd8FgmYJwjkGx4mvV0RbKCO0el5r+EvZ0/VEwb9xpOvLXG
h69cobSbEd7lPgaFi+8ngv+XuW772kdTQqn5VCoCgdH8ImVD2xlO4r1ynAPN0SXhK7J8WlmODswj
VMkNdJdgT02j3AzAozeKwuizD1TqiF5U7AqtrD4DS8ZHLOzxuy1LQKD9YLKKhsZ6TB1jmw0RQhCi
DzcCzu+xi5LxR+FUalWLtILWmORrTzvFk1UJCCPYmwpqlyRTCuBe9xFVmlx78D7LxRQG7mcSu/Um
tsBOgOJOjiotsOZJKUiTU61/rMsJmaMswxfdiwxtA5jWe1B4h/aYCJyPzu6nlyGnbmHEigpGJPwX
M7adaRHr0TAsMFonu9DMkjcXJdoycKJhZVqKOPQiJz6jj82lji1z22GAXgegY6OZpmx95Yt0Wgwe
9PAeym2dU9OvPb/awT/UfgU1y93gjmQmqSZOcbp3+coNYzAjULMWkVbCKook076EIT6QZfA4aaUF
r0W11CpDicaliF5tuo27XM/bLSqYZDE2drUi0qem0GBhnsMmtkpI/Fii7GpuJ8W99MihmBd1Wd4g
T1PdKmocWOEE/Sw85mlMhJG173BfYaPtJw00ac8WoYI7QKAQcTwzPwoMfP9lsxziZtzzhGUJMtxo
9iWJOgVcbzHeQrBkhrRgAClXhQ8q9MhO6Hw0mqoGYwDLZ9zILtUhVKTDLxiWiNuNqN6bIcBOVQt5
08ah8WDqbCEd0wzuyFP3Eb6JoTF/5QBy114isYk2SMfGqBK32M47bprXbMgigl002hnTS9hvSlw9
WHFBE/3GNNPc5nrGu2kOtr/UGryrWMy6t8ppT7OCk8KEZPsMyUTPqArqwl2x4Uge3D7KARSourRX
FchUvDAx1BEdl9QUsPLkynLIDHEiyjpjDHG392Q7kJo0yDeQnPQ+AiavCKRbad01I5tMx6mZYKeh
ZdGMq3L6HXRVeAS8MczdVsLMGOyElbXxYCtnWRwffWi6cukFRr5mi1XntIXEidSkjYO/lzYgpC6e
Vxn+wDYCSJA1qbch+CYs5yArzHyRp72lVkE8OOFKSnZVs6nsyFSaAGxDE3fTtaX6+BhWwqdSqAe/
c8JW4LFp2iI3re4eKpBOmjx093L6L7PAGk+UNyO+seB/wtFL+pP72uDxGRNEAE2k+jFmwNhznFDl
G4QJ79HQa39HEbR+CpO2BD/r4EgBJRwv2s6u7vjS7r7TB79YsE92X3RTm8qlLPr47SSfgFgF9Gzp
p5K0Fbeebr1skp92pwNXTg1pfLZdL45j0Jen308UiGEl7NDrxD4lsDUNKQBZBCw4cbG5OiOFxarX
LLz8hb7GL1zsXUxYi4jpcIFzKNqxF25zQniwsgG6LG8FrDyg68bAvohUCNqjWTTR+svb9JDF6ZNv
hcSchYZxq1kNNDzLkw575s5+DiM8insdARk7wKyzF2Rh5LfKs+Cs1JwkItvADkcuabLkcGo/t5xI
q6LbReghNlWr+W9aHkpAagAX74E6um8ZuC+8c661rvsMtWxZxA8uVOO9DljpnUbYVILvgSte2bF6
J8oHt3isxuk3OyPy8nROAx82EJ93pSWAQixWYbAjlnXQgbM85A3YpIgwnQeaLgBTcyeByC2CkW8U
sXe2Y0GEo5fCTwmq5Gj1MIJkrTaWA5/PasqjZmje0ffTZq11dkBNsCFPMwHDsoiE2T5UjVZCwOun
VwaDvQx5T1bEbrabqavGHacsYhLqqoDdXzcrCV9s2XBgO3SK1E5bje7L0HfjXealOogRu99muDAX
NcDyhUbqCClCg7nTXFIPSpPE1Fz3w3nNcWLulyYJOmk2rvJJt+TM9cGnhUzyz/WQhYTdTfkD/Rh/
YSobb7gfdksm3mhVFWM5m9Jgeollbu4Z7ME+FZ3/xkk+hKYh/AW7iwq9QlLfW1lPEZnA4F3il/ZC
IxMUTXc1baNmCt/dSGseKxTPwJzwf23aiVNxIwmE8J3a+AlED8207putO/easn5CQjzsLSCHt+yG
iJuyIszphNI3LRmxnESJ36zm/VhrHgZal92tilKC9cgF69cgy/JbAiuMgyZB086TKTduveG0X+T9
eXFUZK+0amh+tYUV/sS1ymmggzr4Ir043Ola4gxcT7ndkkERHQhOLG9jlRQbK9LgVdeGP+TLoKfc
dgLocVox+ipa5w2jIPZ7NS50BS22gLjHv7W6n0koyxeiCiQ7Nq9jM1cQqJuw/yoibVlzLPtNAKd6
sPOCFDk4ECTq5UFpvTD+phflOrjXLb9WsOiZiCsO3F0wJ4Sp3dc9cZdeEUFA8Z2O2XeQa03xD80O
Ei6BDFO5Q7I9bqsCGPKMRHrt0IxyXIzkG5GFEMjXXMJjM/GeW0CEdZiyBTQvmGJJ+QN4pkEsHATJ
WASk+LnCIa+5xf7Yim66y+zJuMt06IRdnrirjhTGOfWznnzVuFbzmiSNJevp9CMouwS7UGJv9Niz
b3XD8H40zJ5U77rumMHVoDoJFGjlQ1MXs5rEFnPp5aTmLXBSE7lqhonBpg9x8xyyvfbTilNVrgYA
5FuKFqzIJtmf3snXCbu189X0ITIPtmZv1P3K8ZspnZMd4+H8Fj3Wb5M4GvzK7nyYvGzbh5VDDJpM
d4MV6eu+TKBupzbo9aglElacUtKwuWdzGwX8yusBykDYGX9ZisSlmSqluw9rA6CgSkPgfV61qjvD
X1tMAiu8SuMbOZ8aVPqUInjoV+YhaxlYsdGQ64VZRJzCYcGn4ehoiBQAzBwJAEeQabmvEVbPQnQe
lKgGLtfcagLrR8QonbOrLeftYKP2sF2IyoDgCRnS0+iQBVm/MVIQnVBkuwdrrNTOGghnriZIYfPB
RteuQ/rw1In9nzfJyhpcY+GS3rWmtG4AMNDyhii8umd5SlP7kVaBwWgGo1YEYX1nFqjk9TiLXxIn
J8stTRPyTMPuxbc7eJgQ+9/KkfoTJFp32Q/DuCNdNIMV6dgx0Ps4PoSSNFWO3BW80NaZD9C7/viu
SfwwMSbxKu0CXC1GwylDhUFKhaDHiSzlaN3YwAbuleytI5xU6lRRNlbvbJ/7e1NNwICyNsrnddxn
NzID/p3Hpr/sOLZvfRbHXdwW4baOm3QRe70Ns9i0oWP75c+uO4nTcuDaT1XgWHdxOdjPbuJitDfg
/9dNGc6jHH5jYXfTJymJvTbXiYM45KRAb9hemRDmtHTD260WSKH7fQxB6jVKY/FYRFbOHimxXNpt
KN88/Bj7uFURIBBXzB3gYo8OnIIt1SnvVYxOdRRpGO6Mro7B47jlhxYOxuvkuLgFABt+UofzIDzb
GuBCz5xWXXHa+0Z6tLQ6p684M4/hi1vDg5UaiU9RauZP9WDLnxN5Glu3V+lmiqN4WSW2s+8m13hw
solk28Grt0U1EtpLING870rjYDmOfawLEQFY66JbIhgwOOWKScuvsqM3KPYNZRZmH7zSwXGktr0A
HI+JuxI1x3EfEFJuTS7vT9asgjAiIcCHcON6U7fqJbvGzCk/hYSjrVE2PIbkJa3t1LUXhIhV7z5n
6RUm6OZP6rDu/i9n57HkqLJF0S8iAp8wlRcq77snRNft23jv+fq31KN63EJEaKoBKdKRec7ZaxdQ
tPDeCwMu7VbjhCgE7rUQg42iCZpP0KnNY4zLzgnG1nDwcaCLV+OgEzsxbLmGOJTJT3baWPdaLAVO
qQwCdYRd+hDZJfEWjGfUvRjMJ3Q7Zx/uRMePV/7rLtqPAFj8sHGfM65VfwI/TZ4w3YkfuHL76y7S
8zcBbflAhFJdd4nSYi0RlTu3rat9UoSussIEx3D0oIwU7p+5i9lB1h6xp+P+E7RjcQsbONyLwgwO
qhHRcb1lP6d9km+g/ID2LBJufXHq4n3i1XjwhIb8OrZ6qbAzEuRai0SzcECM0ns5y5VTIsOfkGWt
w5SS0lWfYdlpSm4fsNYmZxMbXFeVgTEezTI9mkHf4qssTM48vdeib5dkyHgQNZK8ADzlc9opCys5
th1FWZ2pyT+yAXaYERQY5sVe8rvAUybHnCXSX63CtLap1nIHqOr0IR1G74EglByBtM49R61qiRpj
EytrDplI+vumSVeh2o0b2QiVTeeH4h3OSH6r9KG0p3y4hg8H+nqleBDQVNX2hxukWXiTEwXBSsuy
5L1cBO0+bzs+voWELV1OefeWlTiu1Naqfmp4Wb13PcfivlC9n27iNy8Y1XlE4qT8tmmU8/buudsW
ke4taqrmma+bz01fxMeOUMyN4HKMF1lWpAirMdTlYJaqh9rI8iOeQ9zcVaLetma7O8NSuP31UfmJ
UxWHnwYjBRc7l5PURfaTK3L/2WxrnAcs4OjP6QC09k4r82Jf22SwQBK0+DmYSgZXXeAjIbGus7pI
biwl9Rz8n+UHpK7+i0Ty9j6XdPtoCCnYoQFst0kAgXpMcWmI4zSFkgSNragsn6qqXNnndqc8lQRx
32BSyRhIqs07NjgMuQTRC7hBC04NLMATd17rQKymuqlSzlcCl9TX0BiHR6LUzSpVCeCMEMxvucsF
e9Vqxx2WYM2+jFz1E4Apro1NSdB1sPJjX5XuhhtX+BSCGoHlwbGUWhOcMKJeegs7tX8IICzvesbb
34MPNuOdrYPntZCxcmSlxM28NfCsdsJSCcwtB1zxCTm3iddG3Zg/ElkI+QEvthTcqZq6bwCt4V1k
evRBBGaA55pyD9nHfABN9Iu18WFgQpGzkFtKoJXIaj8UNzJfAB9QJlzjYvRJxNH4xfB5r5ac+qD9
/Fjcq3bTnFV2+muo6DrJgNzX3mS9b095QdUMmAf5zR2hMUe5uTLhdbxpbQ49ugpb/xR18ngL2Vza
gbFQj9Bykz9NLJunNNLjYKMG4E+rUQMyzzrWDnYEcwrD6P4560vPYSpJ720jJ68Q8rBBAFWjPVpm
1B3MoY9+Y7OBb1c+WiNn1gqvZWLvWBl5uBM/gMJvfuiZGh2ioFP+GPBa1gZOfruFfNf3iVIs1v6/
jASEYVLoRHydBsuRDCuvvDR/CwsTwqgwT01XPAUqpjfcmG8S1fzQapdJrf3WXc69hT2+X/4bMzUm
8jSlGZiEvqGyOGopXqI0vI9d+FnNqN/mhvYMzHxBXPN9O/pUYZ8DYdZHi7fN9GRti3/YI8H/FyRo
IKCIZnX5bebSw1P9O7Ekue5TiXBZpzVOz+EZ/LIa35dZ2pN1U+pdnFgxdVQ28JcMpG4YZtTLFn5+
GPjqr0wcvg6X/8vcG5+rI76UoyFnTqLO96k/qdFriMIq9qk+2Ju+6M+IctBrpacN+8uNzWT3rUk9
QT7G0pANYezIOiAWl3iwPbwTvtiD9VvISc9UdUyl8d2YWfADCX1YSRXsG1OAiSESGux0pTeXyjVn
6iKsSQrYyt3elTuNoK9avmOcdgxz+dYqBoyxojfm6hFiyz9WAeP0cr99vwh1a7IIZeDmVotHnUNO
kGLB8VfrtwuFEHNDMllZVHunFkXYEccsTdmRfTpzQkV9H2dafawjgFCXX2Eucz8Vzqtew85FVNwh
/EAk2f0tKxaQnUTcKBaEXD3jMGmEd0nQg+TCNf5yszPTYaqoJ7XMik4sz0lIXa28rnocrPatUIhm
Xm5gZv1MFfRqoRWGpkvhObpKFK4uqhxtWINnJaSW5BC1JKgU0Dnv1zV3HsYvyxVTljhQ29ZzvJ5y
q7YliP2rrkYIYOmW/NvCS8312vn3L62MhD2KWD3XuVWy0/TdoxxU/8KbWNhzZqbzXzn/l8fzBZYo
G6g46rTZjW263POxl7/cQXN/fVJAJJQ6MFKiylzytRL+pAeyXZgWhFi4/x/XtTFZ/nFO7b9m8t0G
V4l6J5Hv7HChamxmOYrJSicbnlZ2zKNtaEvV+Jroxp6D10oQ67nuz08WvB5KkeJXdH6i5r8s4qoY
g7s/8BFSFkZg5hXM86b5ZXStTA49KRWeMwCN8UyPKs2m/5RlWFxlNW4uv8XMDmyeS5K+NBKLLBxq
jRqngSh5QjPvSvJR4bpBy6sOdwMwMpdbmtu4zPPK/9JUaeiVIAJKGSJWJsTobYpZyFGvFfZL30tu
iYa8+EmDydyPyy3OLI+pKF4IVQSDxeprrX58bkYOCwSkR/l4+fEzK2Qqig99sH5dUBKqch1sTj2d
uyqmSJcfPjf453f60lmwFYYiI+DsgD1a24FG/QcniPGH5C2V5M79/ckCzxvIG3o4IG/LPYpgLKLI
Lw20zsv/f+7pk6UddLgFgW4E52nLq0Qx76z6I+ROdd3TJ6u7Ozt0UwrjO3mCR3B6KGLi0/Lp8sNn
vkTmZGGraeh3IWFspwoPKrGYBpS3oby6xOoK299fbuSvkOC/1W/6VN1uQlxUuOJoDvj99H7A2OSo
ZgZZQ9YIBm+BdKyIHULcHpLN2McaFdmD+CEXlACtlHNJiIIRyKFXBzypM1U+diaRnKgnZ7EKbd9c
OMfPLKGpSN4OR5ziR0U6YmdGpY1Vt+E9esKlw8zM7jNVyI91oyUjFiFHqOZHxZOlcwSJ2n0qeWzt
BznPA1iuvUoY7HKvz8xKY/LVr/zehFBIDDjVid+BcyVHxMVZWxjUmZljnJv9smhBrYWh4pourjbN
s+95ELZRpGwAjHzKAREmt2h3173IZHsQrUX8LUMHpgzPBWmzMT760sLimtl6jMnGoCrkYdrEco8C
d3MvbXZ6NEZbKbOfpYQSvuteYLI/1LKcnZ2/MBjCsIb6M48yMvWxjfVooYFvx0Io/3kLUVbkQzSc
OLQn0/vwIrybQky+JXil6YL8+Nueoo3JSwwp6n+tDuRTbf6ydKKb/Z5MP+zJa85HPH+yzQnLBlXt
gdqhtAB3Bm+tep8RRneXh2Du30/2OTvRJZvtAwxN3EgreH7EViONdH9EkY9nBk+Xm/l2C2Hpntf+
l0VxtgdJDJmBsIiw4cT07BpLmsu5R08OL42FXVBKPcQpTKp3NRbvmLR6C/Pn262Cv32eV1/+dmdh
yuYW0DXIo2bbKrceGhNAu9vHzcKNca6F87h8aSEJNMujYFE5Yfq4TjPzVJjobIcl3M3c46ebUZ02
EUgy5SQ0o8apw/hXxlN8R9TAXuiiue6fbEKYXygYlpb6SdJHgnZmic0KBuK/rps3k22oynSixm1j
OV3bPnMbfHFj/6qzD4M7WbjE+mr8yuEZoYpPKCQSxZ3aLs2c8+z7z5edh09WLZy0Vo1GagZNDG46
cSNCABLkaurbuM1Wqr+gC51ZvlMERkayJ/GUznagyqxdIe1HxccnTqxg618egZkWpiSMIoyQW8iy
7RhgcTDzxjnwSXOfC3+JYKOcu+SbrprCMFpN4/Emlow+WZoGUtnQ6OseN7SK0VBciWo3K0g2QRya
u3Mk3195UG4uv93M+piSEUDeaQHeN+OpEzpmZC9Zo1GP/Hr54TNLQ5tMsIhduja1yHUwgrkrzHxb
N1fp5QWXo//fNvSm7e2gE7YzkP7N6CJqrn8URB6xFdMXVvZc30w+DZhQ9+VYIQyJs8rj5Fsbt4aW
EkDPMcW7qoemgnxTs/EIQc9OmmbcoEyiNNAAz3754X8Bq99MrKkaX/imMcrREKIGIotpAaq69XCP
XoX4MdwYDVQJEmca7tFwn/gjJuAB9L4rX3fHrd8q6NdUgSOhRGF4GOKSRGFBcjfYlX4qU8qNahWL
ryFpXq3SGDahiudbKxXpyg88adVSu3owDHlcx3g/bYxGNzc4t0R3BTaahyxw7Z9R40HoDaqEM/Xl
N1b+0o2+e+XJBwtbWJnlilHnmFPWR2F+c9+1A2l2GJsiTVqs+Gz1rjPKntPiML5HbVufpCZ2d1Q8
aa/ZqCd7EivFp93p+AVpXQmiWKiAZ/T6hjoudx+2bXkD6MCPVqk3mI+2lrmrQk0rJ7M0nKRMs9l3
ok8oYM/1YysIFK3CMrAPWdS1L4iNIjwjJPkRzzl1q9Sy+a+uju6dnIfJTmnP1tgjxRR2lmn7IlKo
2B2H9pSqJWU7FbuPBtYJp3Q/X+sWfjmyS3mxwOcAFxKSUaeeGgk4k410NsZ091rdCYznqtBxeeoe
65X+GMbmSx0q56JoYW/YAeCBkiLd6F6v/9L6nsNDFOr5HimW+6GChD8JXzZeFTeO7/vYwnq0y4c7
RZPLg9KY/s2IU0CM4Xah7TOsyZ67USnvuvBsqkwmDKM8pX+HTa9/SJFd3pmeH8MAyaT0YPlDtPYb
E9+oFFGGOhTGnWQ32ZOIa3LGeVGPL5auj5wlSxky+aime7fQxid9CEpHLdDaJIqrOmKIP6UiJ2EO
rSu/UzUJaQtOrG8qIpFbM81jgnZkNrdNW/kkJ5V4pSQUmMUq/pGVK4UbiWzdrcgku+Lq1dm7Cj+0
s0NcskaOLG16qYd0jz59Qy1KhEPg2bBC6r3koIVKDvwzDDekDkskPG68kQymj6bEAF3xUqZYdLCP
dYMf5NDY+amuqRW2k0xZG+hy76TUlW+gg74FrgRJHREJpTgCm0eMTIsVZuKWM4gGw78xp3o1rrQl
verMZ20KuPBTvyrsVrEda0SRAnUskHGxlu+8cOHLPLP5T/kWnoQjIcciy7FHTIvV8tEs7YWQ1szG
rE6OXH4wpplq8cEM0DKtAhOjAhtHwRTRx+V9ZO6/T05dmkiVinrO8UT5W703cmnYFaUeXBMyE4o6
+SzKoyT3oy60k58Ib0+ZJG4bLUWWbTgunSnmRnfyeRxcJW10KotPpr3NfX1F/exBSvIfXRguXS3n
BmHydTQ8heonPNEc8o0byjIoH9beJCSDC3v5zCtMyRbk2tDXqHmI02B+jGv9JTAkTG5ME9kpNouX
B3rmlDoFXFTYn5YoUoaTwKbxwVQ7W6Xq3NVgDIz1JsRN8q10U+M9iDswZZfbnOm4KenC1BsOXGgz
T2PbBpBWky0angQ3Y8VfaGGu686/f7lTscGnZFl9WOFyQIU1xQb5MxKctWL72+ve4fxuX1qgZtmz
xxawv6drxd5IQmULyGI8SCMGI5ebmHuJySIP2lQpWHQsck2s5d51KED95fnDXQ3+eHO5jZl1/jej
/uU1Bqyi6naAfN5RgU49j/JpK2LhYjsTevkr+P3ybLRklSIoHyWVh3ly8JGIckXJLYeGe7jRV3bS
ZJ2PEioHXWIumfT8lhnU3lhGiPTEQ0KVyJW7MN7fhigFVIT/H+9W+CM1hG1wosbvBl55hO5sM2Ls
rAWPahK8hrbkrnBYXYJXznTeFGnXlnafURiLN4EK/S+91Zp0Vwa3BYUz9pWo2CnZzjDiPkpSxXJU
JfvUrfi2spH/JBDTV5GuUetpDuswvYoyJJQp204fIsvXpIiphu9aO/Q7yI34E75cnsgze8qUY+JT
9CW8ShpOgX3nxkdPfxrjh8uPnlmHU2gJ2uTYMCtLkL3tSBw9aznxeO0WQdvl58/99ck698Yyp3Te
FI4qrAdu1TjKWRviCQs3rLnHTz7lQkldi4JZ4cSm+OlZ3VsWiPuRKvyFFTj3fPX/V0bdqKWOshkE
sMAgM/Oqu1hTXwPFWAIwzjUwWeJBmksmQgmWuDHeDWV8kt34U9HUhQDA9wlJJuZkaasWOumstAaK
amFwNsEpSmT3I9NNHbE+Po+2mbt7s1BLbDUjdRN6vbEwNN/PLHnKe7EDqAtVVnEx0/8ZqtccF8xa
PQbGVRuwPAW+mEAAxixnDwlBSXXxSYufR/N+bM9Ouv9enrvffz9ke3Lb9IQsh6XrguzWQgevD+oo
qqtWNPGf/59XCbZIo5JrwsEJKVzFeQBOr07eKzlfwJ7N9f55vn35PqWYlpYUagvAnogXpR+ZjDO2
e9NEC0mzuedP1rUCbMIN5Y4tPL8bIV6Nrk7Y7yTQnF3u/LkGJitbC/wqUvUwPZXRTRJDY1ffcwut
T/F83fMnKzus7ZBbW2o5Am/TUvscDIRO+qdeJJvLDXzP/hDylOuS9UoZtmqQMn36ey/y7wIPoEee
31P6ibev9OKxu2BcmRyxQx/WjVT8KJt64X72/b4iT7kuKi4VDSbRw6kX/wRktNgBBn+ppG1mV5Gn
MJdK6qkhQrZ6quLoURqUY9E8Cuuj1uIbNfTwJd11KoLEpSD8zFyYglwgclq2VveWoxWPrfwbbS92
teARrrtxytNKzjpAHaVHuXDGeiwpycchFB+5bEOIQF9YLzPjMa3ihCqhIOIos1MRmPeqqf2ys+Km
0o1/Lk+2v8TY/0bG5KlH0dhkxuBSaXLCYQ8JrBwibsgJxVlph1RSpHa8KgpF2fSQ+O5GX+/qldz0
4lkMivxuyxZpHys1z7Xfur5D24lmeoC7vs1qRav3IuzTX34wUK0o+kxaBW4a3rqW8LZYhIfb3q7E
Dxs3gJuKONK+s4T9J9fV8l/CIVAJ8HGBJqG1/9QUWG2x9bFvfDeWiQ3KYmE1f3+ilKfFosjPMsv1
LOUEn+HY1jjDjlqyx57vZ1VzJwZgsLAtzY3jZFsa4oQJ3nTDycvPnpPFulLSdaF+Xh7GuadPNiWZ
qmg7r8zh1LkPTXxn6x9B+nH50XNraHLQyHXizwRVOAhkPxTF35RGf4yH2yBcAhQqfymh383ByVkD
fw6zkkNfOMkA9yBU0mpj2tWw0ZJau+vlQUfq3njbsVCwLJdMNztZA9alYdMYB1lLx30kfO0jxIoQ
6x+USq0SqSucQ1ElUXlPRK1VCHM00SYsz8VbgQFMpaZcd1UBCb7HSgeGSJe64J1686SXeUA9iY58
qafm3BdBelOZUFa00nZfRtdq75OhKA4QouqXphHu06BW+K+ElrGtbaxCkzyz9wF3sK0MPXJttmoH
kgQsJraEn65Qa6JSaXgc0W6vhtK2WAVKt629NDrFuAzuhrJqXu1MGreRWqVUsopo56NyWCOtGd7g
tPho2WE8IM7xkNw11Dlw2jiaroiOkpfw1DIV0V0IcPcdWpD3WY9WaFPZb9j/1pESHXV0vvs24e/X
mkBPjzrU3wWZ3u5UkfTrzh/jNzkc213SNDKSNjO9aUoFQVgZyS9ITb2NQEsKxlWtnjz85YE3IAeK
uzJ9b0z7j6Rg5KxKxNklGJCcDNHb+smYHkxNEcChOvmk66m2hmycHNF2mO8BOtpfhSv7b8JqjU0b
Qm2yB/nejzMKdvo42sVGox6aKvy3sMgfxH6XHFLd7o+gI+DxaFb6EKnBcAjSetiUlaZsZYp/nuuh
ZryVAQflAEXkVk/YpS+vipkFNy00xsXcbHHZTU7SyL65RvQtrTVphIOSjrnyeLmRv0HRbxbGtLBY
6c7pluy8rPs63MEy8FeFAOEG9SB6w+vW+4MX5r92aZ6PmJiXFlas4dKJh1MWCfx481o/DLlpOy66
8DvDywH3G36wCTDq/Y0WvkLUGiOos5LhwRgCfBctF1CUhZVu1cb2dWfWv0mZL0fKotWo3rAMy5Ej
/InVj1aF5NCpq8udNLM/TS0nYLEYAA64ybm5lJ81/EX7OIZ+8SvHmZe6ltJP11e1NI2Nh1YamMyo
6hRklXpKSwMENCvZfBVmmv0RAuzPVQ1Ny71jr2hR6NTDqcnvKmrxz0Eo66dvvV1+/NzcPffk1/Ho
ylKYXVieOmzP/ch98NryLfKK3eXHzwyIODf75fGtkMeobm2Cp546rAolL6i575/zUM+2dWFkC6Mx
9xaTiwQZOkNPEy5ZSERXJl7RbYAX8hK///yU71be5HNd12aZCyPloKqVuwKddB8Hv6/rn8m3WoJI
ji9khQ3kWLIOPn1P26C0WjdGsLncwtwxe1rgXflhzNOAL6SlqDc5G8fOoAAL1Q/tBDBQVnGP9IcK
fOjGleLvFITUCzvj99cX05pGDgQa5FR37epkNAlZXwzvsgQUIfgzhAvh7z6wd5nNlpkkOz/W962w
R/geUnXNvDDFNHxQxYIazCGNiXmN3sGXAmVTSL782TUYgl6z59DGOW/wZYqndo13SVjVJ8NKYf7Z
1XOVVy9nrFHb5wvpoG9PprQxCSLEg90no95lpzD+2QykHElX4je5DnNpxadvobe+nee0MtkLXDAt
soWa+VQn4ZZM6yEx7OfLs/DbBcqjJ/tAXkFqgfmXnbpAe8OpG5hi8xEk9fby4+f++fn3L2OA8kIr
i9xuT50vBzdub0qH3uiuswYRUzPmKFaSNG1LPCpL8SAPWYIIHf2cgQb38t//m9f5zw5D90y2gZD0
O17gQQ20TgNl04/NXTYY0OrASTrq2JU3GE0i+RZjgsc3ovmO298ulFNK3jW1WWlwod4ja5RPPX2x
r4Ev3ZN7HhaicN/vIaaYOmpWI/oZrID5f90mrzakg+tnM9tVN3W1y/wbT1mYgTPTZPq5aKKAjZts
qIMaehXE6nqs65XHse5yP88so6kMKOl1rysg4Dh17m/DyqBQI93bHHXi4Ukp42FhOOfeQvv/2Sjj
qM4x0ysdodlvBhBSbHAAUBhLKanzzvLNbBGT2dJ4KGQhxRVOPcAKXwFSkh6GIZf+BKqGlt1QgPhw
wc7cHSU45Z/LfTfzUlO/rcJQPN2X1dSp6tp/GLgNOAL30WNRjcPCLjfTxDTWNViDB8uzp95Afay1
11p8SNqV+8/kVgn7wuiRgDenHmykLPUHGCmbxdDPzPYzjWQ1sjC0wMptJykf8jLZeI21vdzrM0M9
DVppiPqpAGfrEf5TkdS4pETUGY0rzbu3rHKTBurC0vhbWfDNpJqGr/R6UOywlupTs662+TF68k7t
i7JB9b/zd3CNN90uO9pO9aLfWKdyz+F6c/kVZ0Z9GtSKIxU+GBWUJ9HZAPPqfaeVW7fwFybV3Nic
m/3yaWjSsKIwnM9zX94m/ps6/HP5b8899/z7l+fGJbAaK3TrU90FbwmEKav1FsKuc4+e7B9IjZJc
U4AwNZ5yVM4VTi0VjJf/9rcHcpQuk70jB90nG6pSn9Li0eJrZn4W7jHSFjp7biwn8aHWTeo+M/nn
arnD0o7oobd27YUb8NxamKzhblThOel9jcv2kG/Caoi2vqH+Hn1Vu/Faz/itZVW6BU+jLZxeZ/pq
eq9XJXNUEouvXj7sxLiDB9P5W6iol0dipq+m93kVrBK8JWr2bHPcVMNeKzPA7W+XHz731ycHxlbF
GlFROVB4kLpWUpy9KK73klfRruv8pcqCmXk6vVkUwZDJVaKIY4afmVveh/77df9+MtJDXFdlbeiF
07TBmjm1imN9zZY32gvdM9P3U8VoWUFgSjLIwXF5LMbXMYECly9taDPdMlWKNq1qGratFk7VFPcQ
PF9KM3u63DEzS2CqDB1irLiUmP8NgOV0hhO7nZ2ss9bewVU9FlH/XOv+QtJ95rA0FYW2fh7IFACX
ji9AAFO+Cb91pUEjaUcm05Lh81xnTbbn0A+ldBxBuJaN/0OE0VF03lXlZ5DSz21+2aLzXDYbPVcY
5bFSDr4NtskOvWojyiDYXh6QuU76z1ateWHoV5woBbh2ObUeJFt5UBTzpm67XVmVS/v2XD9N9m2l
64tMhSdDqWRzwBVeXoFJX3IQn1sOk21bj83I5aYsjiWY+3yIX92y/LRN75q0FeMwWc6d2UeQ6UZx
hPxUtJ/BCHLNe748AH+n/jfnlqk8VJIDj8IDnWJfU0sPadFZh2JUYVtpfdlEu0HvVHDlQ2Ctc0o6
/lFgK2493+1ualJbP2WwQfiFZbG0SsMQubVhyY8F1gDUO6cwvSHLPOoJhGcrkrJ/DKDJHomCnGr0
AjMXXByrnrB45gXUHsPcXYWWiciwjPPyVhP6sNZGJT1EiooMtQRPfegqOfhX1wMiEpkefmR+EHar
JgV9sCr6BFaeMdqHgRTIPnBLfVyZ4WC/KFE3/CPsHvwwhCtkaJZiHs3MiPb4gKA4ycFPvyaePm5S
8wzGQ2P/3MG/fPDkAbgrdMqN6SXlOhLg8bW8GsFJF/UPzw/Pel3XwrU4NqjZLqv8FZq/v9ErBecG
CkFOumLqC/vJzCSbSom0vC11uRhzZ+yMPTYD0bppxnzVR1a5cLaZ2R2nGlxlSAopI8/iZFoVrZMA
dLJpeLdjNbxBpf4xtuNNEpYLh7SZlT9V5LpWAhnYkCsn6PRqJanSfZyM0UpSiptEQLXPk4Vk4Vxw
YKrFbYdIHtO8Fsck7rkOu60ZfOKwpB46szQf8xJ0SSPixAmNvH9MknO9s4Wo/OQl+nDsMyOFQUU+
aBd2ZbxvoxKPVpwV1oAeuoW/OLM5TeW8euKNcdwOZ9CYypz14BrnuW8dLi/xuZ6ebOM8l1turuWO
PRBUU93Wekhgx8FHkoscCnmdyIdEN5dkQ3PNTbZ0U5xZWKRYMMX28i0rM35RU613SEeOT7Us0ke/
7culOTvX2mRfJ3EYewAmQ8fCu53o608S5ISvK/+pR7hMsRhiisvdODdIk02+HqHCU6CQOKaH073v
Nv0NSMClKTD3HpM9vkArPgypnjuFJ5Nn0spgn7pD9pnHQ/2RZFDSWzuXF9bezKtMlbJlqwERAvDo
WHGOwwZGNWuKfMaFY//cRnXeXr4cGzS9igwN5rhjydG2CrzjqIXHiov35XGYe/y5B788nuhdTSmS
ETqJPZj3fdZpf1oD1ruQhbVQsDfXxPlW8KWJyPfHVM7wmkJ8FOxFrUonBFvN3vRUsb7uLc5Nf2ki
sIcuLU0zhuqr4gzQdyqmM1lo3Vl8Wha+GHPDfP79SxuQ9ym5N9vEgc2XbuE2lNtQSEsZvLmnT9ZD
54LtqoD3HUWhBusASOE279Rs4cwzcwGbik4bZlBrEHpwqMhapenONMpVp1M8sDBJZ54/lZxy+IhL
twR8KRtAgm/UtloPkAmzbuGGNPf8ySIge9o1tICZnARVahUNY/lustD2nA3SG1xO/G57eSbN7BxT
eWmV57Y0KlyX8IR1ONQ8uBSL6215jOp+r7jZUv3XzKLQzm/6ZTY1iduEtU7wd0hFvg+TQd/abaDs
tABjgsuvMtfEZFHUXaGJTo1rR+LYFhO4Trut7WFuPGSl+nG5jb9end8ceLXJqqi6VqVS3OTWnVi7
PkBGqRRkb8GGj8UBGAtmMw8lx11TvOKC8dS54y5onhsUdZf/wNx4Tb6PlEN1Wt9xqwqzKP7M0qG+
d0FCbgwprDe+XZhvVoYJwUJrc/Nw8n0EmTmaqdtR+zXg+gKxXva1RyN3t2aX7i6/kM0E+K5DJxuB
FbVu11pa4QxFvDLJbXRBjf1m9TsKrQfDrjk4tX8KT3+73NzMvqNNvpQKUNlEbsgOmIOf3mm56T9R
tm09XX76TH9N1cJJT5qmYWt25LK5LwQkfyXzTmmmkC7yvaVv2EyXTVXDijwGlRsZqWOErrdth0TZ
lkYprToIwJBV6+KuxRMSlypB1VRXh/bCV0eZe73Jx7OVm1rREXI6xPr6+7GyWlyBwhY+qtGqPUhW
N3mOfaW56wqq65OgzW4D1/d+S35jiXUlIzbeh14QP9ZS1v3i6I5OiGSwufRRmQFtimldCDjZKsBU
NXP6TG0/Mg+nAAMBtYe8Z8QYsVYpTjDl1nRwz+juJLlMN7JeWztmQPpoSVBqMILqFj4S5836vzPb
nKaN3XREYe26itPZzTHQzLvGk160qMZ/213nnXnrD9JVWixTTLWcCeYmNnhazzGKY1Gc/PI9bGOk
6j+vm9eTXS8o5XwgjgamTvRbfXxpe3+vDK+e8nn5+TOr8m854pevQ1kL3Dk7YMh99NOQAfxjxXb5
yTMfhamUszC8UtW6NnOCwN1KebltDeweEnVz+fFzf3yye5EltvXRdxMnx4bgNmxD6QCSdyk8N7PZ
q5PNKg9NDzxg4Tlm9huI/Eay44Ns7TVQ6Wn0cPkNZjpoquLMzRIXsoahVVgmkS/WYKcC+cog4FS+
mVqRMP0OVXXZhTvKElfkC9jln6/775P9qNCSsirCTnZGb/wZY1+2AsK6x3xpqTRgrnPOG+GXeamD
YwY8LVQn0cx9EoYrYzT3TblENZwZ36npuE6tjwR5uDiV7Xq4xTo2AMMNRr/dXtc/k2XrjraKHwX0
bFMk68A1IEXIUAnK6yb/VJxpAY8NwNUXp5GpM2buxrf8Kx89OXhEoSRJUcfRylAoGW09XMXacVi4
Hcws2r+Yly+jaqUjuMhyzE+wC/BOyfG7XCK3zY3oZMU2Yz9SxqPl8Mrvc21cS94O3Zz5Syc4dXlM
/y7M/35WEKX8/5xMwbN1lUXekIhhie9epHiHXtMz+Nj4tOb0UyEeDOQAeG6VQXSbjWp7jDq7exp0
fJM29SAorfcTCetDKpsts0l/64o3rErqJldpbcorv+rchb/7/ZFBE5PzKhRxb7DzvneK3nuthH8q
8vyZaPpdr6ePl3vk+z7XpgUZwQihsOjVhvIY/TMZtH2S+9nKUrJglcV4Pgype1WCVZum3GrZVyVJ
oJEKzeIResIhqjWO3+7CVvz9uU4Tk8kDWF1PJLnwTzHGMHHtOpYWPXTcw7IiegyoCku9cl+45q/L
/fb95qZN03Ax5exjCfYbwav+q8PKqpOteCXX1dLt4fsDkDZNxcV9RxA4wioV+tTRb0PUl6r3JCcV
tprRa9rKN3EpXUfy1KbJuVYY5KXlZnBKU9p1fnyyMSnGMXF3ubPm3mXyJdCaEr+l/3F2Jc1x8lr0
F1ElBAjYAj3Rnu2MGyqJExCzGITg17/TWTn6TPPKK1d5gRqheyXdewYxw9i0FE+TLO7twviM14P4
TAHXTWh7EvF0fai173L5/5v0ZI3oUPSiUXFXOp9hOFKi/8e/Qbhlq0W6EpN6Z44vM4N5iSFjWk1u
mCaCwiRWxtJXn7xUqY9Fvt53ghUdfLRqPsWiASfc+WSBXlhOZUjRWLk+USuBrzefMgn/FJ6Wc+x3
LdREYxe37LZNd2r8xbvkeH2QFRCtpfc1mmzkbU669ux7P0b+2PIHkHAuHLnAJKhf2Au6DWXcmHC+
YT+JxTc2qZVVoHc4asHgTgbH3rNhqsB147a+qzZVJ9cerq3mGdITZu/XKqYNqDjpTWvIsC6b3caU
rT3+8v83KxgkBmt0Uqs+D/CZ3AvuFbHIQFerfLh5dZ5l/hkNqFGFy5x7aKng4qUA3Z0ZiaqZ0q8D
qHwny2ogiukK+yu1bZh7Xf9pK0vGvoT3m1+GhuHC8wWUVIrOfd0MO4s0j53VvhC4+MFU6Nf1Yd4/
YVi6KuPiG9ibRSnOolaPiyVu2Dxv7HYricjWPh2H5V2rzHk8+/XQBglA8UE6Zr8qX0Z1yyXM3uzb
ouYvH3sR7UuSxKaFN4AA20p4snFzl/XNl+uPXslCOlskSV2vrUEDOyvLOnMAhylM7ESR7WEsvFHC
XhtCO3x0A+yPhqYdz04+P0+led9Tus9E+af2jG/X32Jlqet91axJhO9X6XT2VQd7Pqued3BkJfup
IB8DpFnOZZG9WbMGHJ4oRAcRTd0Ep9ZuSSOjtL399RdYUXi2dAVaX/luCfWO9gJejsBfe2gUx0lD
wenWxqUBuoCVgv5WF85sjKc+EyFcm8F5dkIQQiFEloYupClx0gyJa238qJWTkK5Ymww9s2Gfh99k
Dzs4t4VQn76bpmrvO/OulsPjPE7BwjYKxyvRquvXUgV21mKp+kxKcQ9E7XM6gJF4fXrXwlUrENhV
tkzS7Kuzh/oTtPJhlPfDtsFQ82+cIeZOu7HU18bRzo6zYQ4leMLiDLRlHmQJxNngzAr/KDBM2iVI
82njDLwSU3rrI2tmK8/aFsashWj+eG7j3Q0pH+7tBnYU1Whsyf6ufBRdc9MbrQWaDV599osCoFhY
/0GdcEtYdaWrb+ltj8GV4IzCbPIMJmcCpf+ugrc08WD2PGV3LuT0gsRnRtSBnBPNQw7n6tzYj4VI
dz5r5qORkDJqlqYKoWLn3xRVad/Zmd1H1xfNSlLRmyUpgPJ2Py7j+S9UAOKan+YK/reXO9v1AdY+
opbWxxaur3WKmDdF4fwwQBQ7Orxif1AvyCO6VFvw35XtVu+W1ABZZj4qEGe0XCPStq+QViuCrJSv
1DTGsPPYy/UXWlstWqZPSeqWRtXMsQvmRpgM7h5yo1u8xrXPQf9NwDZMi6EzljbnDr5k5QOHrWm/
qN31X772cC1BOGXhS2vBw0k5RFb+BPetvfgQd45BpvbfX87mdqlsOCHFk0keAd9FDQu82A/9cL3X
0ZpL4qoRWdPqzObVL8rsizWTngdzNnkfSzZ6p4MrNshuxvqxW/dPnXFAvorxwUDBMhBJ9fv6i6ws
Unr5/5v91Uwtamf+xGKefYWvZf+9btKgLc/98LF7vd6V6Hwrp51J+rNKSgdubpbtQLqBEAqWtJvv
Z6jsHCzDB0WvtNDA3AnA2jZOiytxofcFvIYrDqAO+PwWehDMOgKZ/OP6tK09+vL/N9OmUFwUQ2YR
aAdnd8swP6VQG/vYo7Vopj1wfHnVLTGcCGNQJo+O2up3r/1qLZatJIOdEoyrY6dKcAGWwI1CXn6I
rv/wlWCmWjCXfd6bFo5FsSmm7lPfOCWsr2cGXV7HOn5sCC2kyTzQvs+BM1ay/iIW49gY9CgyuvH4
lZ1BbwewGpm0aJzsTEd4vo7fy/ouL6awbbdojmsDXA4wb5ZNksO3kM5ExQnvIqgNBOg9QEwXnq6A
XV6fopWA/rvpvxki5U5umyOOVsJ/TjmHpagRdD0g1ORGlu5G3l57j8v/3w4iLM6brBBnv8zrO6Yy
0C6qBTbciXqkJRo119/lMi3/rfaCnq8N44JrZniLiu2RyGiuoS088RqQH9P83hIbXfP5a+PIjXy7
NpoW03bjwmnBqdpzbpoh/DVngGc46srwQ7eW/WJ5ZzZtJMW1j6TFeO2QCWbW6H00JkQLQWWb3elJ
jdW9D/9Mo7O3DMLeF29nli7zmBYFx3UCG+w4Qt4vSg0oxQ9dXe+g0TxHjUcEDKRq60b0Mgtb4Mnv
x7auX6vBKTdKOWuzqmWFIockvLQMnIIyuoe6SdBcFmSWhaoxT81ys8hxI/+sjaQlB4/SqckyKB4D
uQOAKglghzuZ1kMyA0u5lME0Vxsx9lfK952FqbchcIbzYdeKaWWP3Q0/9gEL931wyqPkG3wXRWQ9
LrEbG4d695zFRycPii9qA4C4kmX/owuZyK6YwPg7JzlXiGxo4KlKQZu5cLbEl1e2CV0McuGsNC0X
ut5FztET+cOMLc7CSt7QhSC9DNQgiKk0Z1V/k75xZw19MBbfp1l8uZ4x1gbQMsbIK38QGR/Pcze6
h2oyphfB/XZnFmN25M34IXEJuENruaKaJMcFSJjntPxCx+/KzQ5OTQPZfcymyCJahpirssicofPj
dErqs3C8A/ojEaytYY2jCPydOnsjl6+EDdEOBQJo/wU0Ayt2HZ4DydVmUbsUf1hCXoxexoYE0JlA
eGnj5Lz2hbR8wHFVH6o+sUBRghILTsweO9HF3tEu/9gBShd+gCqkSBKwF864+Vq3FXoHYdM59cYu
8X5wUF3XAWRnOKLiHny2J+vFdqvHpaQbqfL9XYHqcg654FY/zD05O7VcIlR5IH3uFSQYZ/g6NnZZ
7LrK3fTlvXzf/+YwqiN0uqn0zKUUSezTX6CK7Jg1vCRzccyqr1XiQsLJP/hlcltZ/MEWw87O1Yfw
NFTXeoBoADo8rurOCa/3CR+bgLvjAxowv5zB3bjjv58lqS76QErV8E51BPFZnYiXRs1AYt8kG0ts
7fFa+C9wrPexEJYzJAqDlt61MHyTfKt1uPZ0LfZbiCGNBu2tuPWyz2k6OiEf68/WlG7tlP7Kp9dC
3jHswc49D1ApwNel+zXJf8LHLYD0N9gkHUCHZgRVqeh6Sl5b1VrAdwo8NeR5Kx5dqw8GNwklJPfq
ovwDubiDUW5ycNYG0vZ/qcp66C9OU7BreODQXLLMHLxWlTwJSXYXaZONFLaSAnTOPUmhmz0psKFE
3h1yEwADmh4/NFk66V5UYErACr0+L+X3JLVOdXE7CzhAzI+qKzcy2PsJn+p0+2xc8pTCowB9Bxp1
QxX2kAA3ZRuUAkT7nAR96W3M1Ip6B9UZ9jO2e1KbkpyNjH9SVslvelH+Hhyxk6k8tgLq8m158ufx
yDk9XJ/D93cYqktJcnhWTAbMzGI4En3riJMeuZdBX9fq95D83FoEK61Rqks2LqzgziwKGifDfC+s
Ce6TkslIUZKH5czZSwpn+oD2Tvsz5ZnKAgv3vR4SaYKYW1vdypL3tEyRQYiaOblFgUkVUVU1ZG+N
yQvMYU5D0jyyrJw+uC61jIESr295dt+cy7xropKr9MVLFutODD0/1a0J3YbCURsfcG2BahljUUm1
wDkGwmDQFd53ZZlF3sxY2PqAiuHiaYSEwXuqqjfPpSslceppuQOVPBv3E2y9HC5aEDYcd+OndAc6
YlTJIH31eNDeNQ/qrtyBCr5xCVxZpzrHP01SJ1PgNMSqcxcolDFGPzO38GC4K6FfkCb2FjBrba3+
h/BfDkVpz1gnBrz44lSa2VFaY/k4u5Z97+Wye7aUcG5bFyXwACqW7gswxOQzlCzLh1GReuOA8/7G
5ushUxc2b4npk7iAXVU4Z8BGVBQWQAuFl8314F8bQosIM20Ec83Fiif0ob9lA8EtxmHyTLNC/v7Y
EFosGMUAD1joY8T2lLxCwf3GaQW8GQeyv/7894Pa97TlD73MlDTp0p8T1wlL8wvAKgE1ABXIfgKp
vTFP7y8+X1/wnDQJZNVRwCxtGnjdHZ0EfOmhhfz1Qy+hL25Zic5pJSHx0NtPuSdfZ+7+BFp1v/T+
I9QhNlbUymvoCxuAhtEgROZw37yvc3qYTRgAj90OYrq7j73I5Su9KXW1HWW0zUHCrLtmPznGzgVN
oxkeG0DSeuODs3V5vTeD1GU5ZiaUYGEo8eg5z0YrQIkuYcYBL6phCxC7sq7+o3Dll0LUCapppvGD
QVAha59N+2sDDW9RLhupe20M7WBMDMhD1zXGKKovlbjpxt/uYgQ+f/Uh8Hr9g7x/+vJ1UKWf157p
La0dS5s9NxY/FHaxQVpY+/VaZKc9LzktmYrHGieh4bWdARBibeT1MkTTdGOO1l5Ai29qkJ5A6jJD
04v1e8Bv7Qj2ZJu682svoW1lwAGC/d/PBHRYt2O7pEEHXCY+PAiTZbrvk7n842R9fXBrbNg5CqvH
ea6cm3Ia1ctsVD4c8cBnZbj5Bi703KPakM6xUDL9MeFQtVtqwzzl6N889hwe02JojaNXQuUo6OsC
QpKjhHGI62QwSyi8Q7GU5t6E0kHEbGbsBstkES1N92HqErprPJEfW5fvBqf+NWe+2jullz6AAKtQ
F/AZQCX4b36AUXn1FVxlcsjpIEMxlGYTLEIlZ1tO6Rfi9dD9Fb4ZjWO57IFUTCLXJXNkLrCr9BPB
nmpIDH+hhIFtaQFPJabJCvmQi4NJvHznctM7taWHGjNd+hZtC9PYwZxuuDVIa90mQAJtZJOV7UmH
ndKs81rXBS5wsl+Wi90bufdz/rGcrkNOU9ThvWZC+8I04KBcGu24g93gEiw5cWI2sOnnhyJQR5u2
kyj6RNT83CT8bEwubPC21CbX5kdLhE4/VwNvActNpA0dbPtg9mVojGl0/ZevxAa7DPsmzzawNvNZ
gpZwUtNzl1hWiEXlBEPlNQFDpWNfZcMW6XMlzHWgaW8xI0toyc/c9O87lzyQzUy+9mjtkENaNJ1T
cFXPI/TwIKpUh7W0041VtHJn85mWBT2YrKZlCsG6NpsinlfDTZPOdugX/t7tzdMylHeMj39yMxOR
iYS5ERrvFyV8pqXFhQweaEo9HF4Wwz3I0eyeLPh1PrZjKs9li1xj0IZGjZzHU6f8LT7h2orT0yWI
BNWSAQ06KvrUW+NXr0vOJeAg11fcyuN1mK7K/doDZdGJpyF7Gbh8guniqy23GAbvX5V8HZ8rkyIT
xThgM3SpfPYyBh4WnBrurQ5insJKIRaR1ZCMIdYWcP4v3v+/dUNfx+aSjhRe4uONCumN0DrNqkjK
xt43NgiQcgIGuAcZ7+BPZXksRr8My8ulF8xd8Z1k3Hqi0AIOEwP1OKYSiKibbn0PL1v3iDZGfj8o
UL5xNVF3ToFMPIyzCo08We4bg7WnDuTjcHGz9uipKn3yq44cE3du7kFC9m5sXKSAkXC8wIBr/a1f
meBZC1XcSCW7/dKO097jnv8J9hBVOPa+3JXgmh942jlBXc0OFBfqIeynkoUdhyd6mEpuAxqFC6Hr
eT2Shmk/QzttinqOioXBPDeyBXEix5r43h6m8ZwbVRLMMEEIpF0NJz+1x9DPAA9MJlF/AiC8+5JM
pntsapJFEuZFe/g4qoj6drevoUcTLSNMVqA0N29E1Vo06xIuvdstNUgoFDj95GXAOPAYAMRx7GUw
JfNdVSSfjcY6jX6CWozoP19f9iuJVpdlcd0W3TioE0NN1X4Ahvxu6osyGF02Ri3BJbo0t5pVKy1O
X0eItjDLUnk2s1gpEQ3GwXabi05SKLt+z2Eb7cMVgWbuQ1nJaOiLDd2Zy4b0XhRoKbibfd+YcU6I
+2IeQ28RMnRy/6E3m2dJ+y2+09ooWio2FtlCiEKQs2rIjrc/iXxe5irwi24j2a/sJDr6U/X1bDG7
JecMZtg3g8/zWyszjI3tdu3na7mVe31VkmZqzjOBdwBPTv3svVJH/TAr5+n6QlvJr7oeC6okLlxv
G3Ju0x9eNgd+B1FxwB4+9vRL2n1zXvA6VY10Asmv4dMfBitgH5a5k7txeV377ZfgefP0vnd7imKg
GbdL50aE5PmTN0xJJCAUvNEtXtlUdcB8bg5+PzRoI4JWw6IGLkRZ4KA0EveukU9hU34qUB8lxET9
yS78DUzx2otd/v/mxQqqMngH1AQqooLeMDvp4DldzpGfUvODc3dZ0G+GACO7rzx4hMcjze4Sb7r3
5mynVHq4/uFX8pcuOezD1SPtclqfzaIuVMQNr4xG0sJ43KvVg3kRdsP1ZtqSYloJFB2qCCN3WbYs
hVtt0X1SMPl2qDpBZDEa7I1QXAl0HbDow8xctbNtQqpLAN6UvjglmJDXJ2ulvOjrSEWccLqhx4kt
hoX5Ewz7XuigdjMzjSP29fzJ4hI+Q0077Espx73PLfpgLa6HsxzvPrjktExpTYs75go26sp5msSP
svmtil/XX29tLWgH05kIVnvepXhq1t6h8jMn8i2wc+0BFkSMZfzFSJi/URReG0xLmdBLypADMmT8
0d7l8xfGn1UF4zD7ZdsbeWUMHcWust5KGK/MeJhSElQAzYd54Tx3Zn9TVUW746L8eX3qVhKBjmNv
KTGtrnTB3mj60Cm/Jq4RDvWWCOzae1z+/yYHwPKH+YUDgvos8/apFBeELLWHcJTpdCu6tImydBif
r7/Kyklbh6WPqU/g2t5RtG9uRfWQMfNUuLsBtPsSBRy5CRFceyktd87wVDKYKmksk3t/WiJe38O9
LJBVEYzlRrlx7bNoyTOzS7gnlfDjsT1oUGbdmD+5rVdHRj1uIdxW8o2lnY8mNpoOxEZobELp7Z6l
lr8DjWCLH7g2SVq0gxVEZc0oiRVai3nrQ1w1bpJ+P6aQ0Skfr3/xtaSsx30JKbmpwC7mOX08FPXJ
TWEcxAtxmizn9UNj6PBr14NmdN1PZux0/YsPXL1B533WujcDNTey88qX0AHYFMfiik0U7VDTaE6j
l9e3aT5Ux4+9gLZc04JJLhppxhRWyMr81VcKdNAiWOYt/MDKYv2LwXsT5Qv6qUY2m0ucD/yAoA7o
aAaeYWycgFe+sq6+4gnmJ4Ny8vMCYcq2yHYmTmCL1QbVVr9obQRtsY5TAfl/Yedn76KESQugH1VQ
FeP/oUSLhPfOZURHXnNWGfAYS2BmimskMdvA9frQc/8k1RZ1dO0jaNvSOBlOrriaz3bplDtK+SOo
JjRw5q2i+Ep61aHXQk4wmeGFg6a9+9gm9cl0DYUyQXq2bPtXbfMbNNY3DsUrL6PrsijDTQ2XZ+25
Vg56OabxzIFab0S5vx4T7/ulMZiy/7sxVcsAMfqWDGf7kBz4UT038XA/3ZpHIDlCN5ThEtL9fMP2
5RF62vfkWB/GI9ux3fXx197vshDfREw1+6RVLprZgnyHumNOviu5cexeKyfokOyWocROesuGlWka
liO6Oq6HpayUu+/IkkIiFrAlgEkiUY830CXYwKysJLG/inRvXqmXEEYinoC0CC9v2pR8UQI9+Y9N
l7ZVFV02sKqEdGSnoDYxozhFvhTu1iFl7WNo0V9YfUugyluflTKiysq8AD4jnxo32fgiazOj7VIo
BUxyYuA+LlLQHYGjdOC4uFN+bG60uAfZcSpoBVecMpt3/TTfw6mjCySUkq4/fyU36kDq1ljQ+TTm
5TzA25WO8Ar07nur3QmQhK6P8Fcv6p3kqAOmZ8Wk9MzCixPWvkhuJQG+uHNritT67Ruk+LIQv7uH
VpkfzqMvdmNuAC3mCz+cSqpisqCxL+xmfCBu4ZoBmizL0SgJe7TtRclgMOovhoUmwvWfuzYhWuqA
gHHq+L21xKQdolzY+8r4DbXQY5FnH8sOOgZbSC+lzKxJLJcyDWelIB4vra9kWT44wCUS3sSqkDPU
GSvPjefRrfeF0+dHk9U51rxqNjL433Tz3ke9RMObMXKzMixRcXLuvlpfxd3yUsRTviuaYPyqfvT3
sf/NrgLyIcCq/x8stlMYqXA4jdO+4ntQml8y2XsB2qt/msX49bEPr+WJtLUgVZxCzguSRpHTZyf0
BY8cVdrFsTbuliupiGipwkxxJgeFisQ0BU7NVDtH8n3eiI3vvrZ0tVzhgOBnuKInMbdhQC3ADAo6
Jxn2iwOwT2YScwPb+37G83QEdjN4yzJje41nG9B0IfMnoNM23uH9KfJ0CHYPx15zXExMEcRhPAnR
FpJGYGNvpLv37y2ejrlOZdsbNYTiY9iBBbBUDc38a5+3YTZ+9+iW7eL73wFt8n9jwyajwaCuzeKW
whqgfAWmPCTGfT+/Xl+pa3N0+f+b2JspwI5iXFhM6/kFhrq/KYyOg1QkG8G9NklabE8dei2F3fVn
m1h3SWEc+oZ9FsN4LFrIyafNx9QR4cD+73sURZP6tZ+bcZcP+9pxsxAtyE99b2zM09p7aBGNI/PU
GGnqxuZghnX3woASs3wgGKFkk8t+o/C1NooW1A2XC2kUBZq+BL/LHfxd2zrPdec/ZyoBVa7Ot5gb
a99di++usxwF7rwdpx3LAtMsvzi0OSj1wVaVp+OqZZoNjYXb2NkYIV4WwIylmHaG2jV75gUObjUb
H+aykP67eXg6yLqnhCydgt+YXcbdFLHiY9GtA6sTJQdjgpnt2S7+iOzrxB684aUOzGmrHbT2w7XI
HigjdiUbcPENhwW2K7/1Y7Gxjv5eFt+bFS2sHdaPMJtkgM/TEipoEC+af7rMqT/npXTOjUKxDWzh
2V7CxXtNByJ+ZUsFG7i2v7GtdtznuUfaqJXec+tR8d3hLbCkxgRr3MAZExaNKjciIA6rc1u2/f56
LlrJdTrkhQxs5uUE6YOuavZdXYWZ/Dz19GRXjx8b4BJ2b5IdmCWtkIXqz5L7d5A6A12iyAPI+sUL
3ZJXWwks3e5oWLrGGSDZd+7aJh7HEeLg7NaY+g+VaDwd9FKYGeWwYzHhvkCqyJwd+WusiRcDyd3v
WW7Xh+tTtfIaeothhEBfVpAS+dTw0ATv8flzn9CgdrJso+v6fpWA6UVYp/OWopwmGasEOw79yk0j
xJ8h/QbrHxjY+9H1V1kbR4sFkfiQrlFNH0vTJrvWm74m4/w0+JDJmiBya6Dbyxdnyxv0/bBmulCI
laVsXAjt4tS2rPtBGiUaymX7oYMldDD+XcGSZdSfDTLGbu8EOYybTH6fKxZ15had6P0tiFnaRld1
0F8ukkTEGWuzg1gs+mxC0viIbWkJZ6qKoLKU/Hb907y/ykBp/vd1GvgpmfbYDYi//MHNhtt+9vcg
ILxef/z7CQXMzn8f3xsw2ya9M8YFlDVfICzWRktLjbtZDOmRgb2/cc9beQ09WBSRlcNL1sX1kI+H
ubOaKLUNHo1u427E/QoygultuYxhyx5zGJzZpf0ra5NwEtDmkjVIIqD8Je0YkKVVQTFUWSAqOuxy
ybdkFlfWhF7YduDlJEnaQVgxtx5nGAK0qmmPIzSFUEGfv9sQ0d7YAlZKUkwvcIultr1xbCVq9HMe
jInj4pSoXi9sFcOz9vCncI5qMWKoG/4arPrz9YXyfmed6eIipuAQ7ieQ6/eGZbqDq1H2MDSLG0Jx
dr4BHEUcatZ2f6zB7l4S1/Y3PupKZtKr4VKk49gPkPDnxthGTVWggFnbD6Ju0CPkcE7jRQRRnY2y
29oq1XJH7svS7E0Cw4DamH1o7Ns8qropjazCAtj3+kyuvZKWPqZRFBx45TEGDPPUQZI4BHdzCNqk
fEoc8lM5/tPijR8qaDG9VD5XOECZOWwMoeD1Q2XGbQNnODAhtnrhK7lcVy3Phyn3IIrbxSPhx8Zf
Hha0oq/P08rH0Evkxixdu/MlvJ1l/UjdEi5Uef3k8I9BFZleFm/L0ivrAj+9Nx8F++Kb36ry5fpP
X8mqekHcqhcAtecB64iVzr1yQTNpTaP6BW3f4QiNHnPjCLKSdf56N7w5rUGER1p1D2ugXHrNPp3z
4tdcOyUJfWh97ljuqfNiDtPGaGsf5PL/N6NZc5pkXBD3NORkPyzmHtWOA9rpG9eJFVgF04vesOaz
vaKHbVYukEjTwl4OwDoOYbWgNwz/X36Pu4ATj43tHScp1bk3/A4UGJrthafc6Pq3W5tTLQfMxJzs
isK8hs2kPtjT0uwIU9Mnno/5TdoldkyMedpK5pen/vcWwv7OxZs5hW+RCbZQ65yUL+7yvI7yju4g
YhJalQALsDmloEAZDeR5Gush7SwvoIUZzdWW4u3aN9WOF/6S0hp1SlgCeTbdA/HjHKDDUIQ0z8yN
K8XaENoRgw8TrlULKeOKQZKl6aC8h3osnK59oBavf7OVIfSyuptC88JcpgqueIkMTCbyQwMYdeC5
1VZbdm3b1evqtjdIN5W5e7I69YrWiQOViOmuqPjPsax/ELXsi0K+yMV/zQ172tgrVke9rNI36wPK
uSnu70Ud8zr/ibr73dQ693TMA3CKqwjr4VvjJxGd2cFNso09dyV76RVzuTgQIHXrHGvCgfJGVgZD
4qPU3LRuoCy1ZYiwNoyWTmxCas6RvaBXPx+5Nf5UYvjsW9Wz3X2MAoZqwb+zR7K8ghyn28S9cu9g
XPDHNJMsGuA4ANn7wg3RY5s3kuPKRvifovmIegBkRepYmZV5konoYqu0642ktPZ07cygRLLAA9No
4mkuljvlQfOzsbL20/XwWXu6lgRSkUKLaZaQLvP9+3YG0UWIh+uPXvvIWvC3WQZTltaFWaEBUY98
Whx4EiQoxbP2R+Jt6dq+Pwosn//9zrzPmcu7CcYvwgR1jaRFmBqFjKTyaZCZm9H4/kQ5erl8RBNt
MjxaA046MAEpl8J9xL3Zi8wJt0tCuAjmwlI7vxnVIS2ATAD9v4laxUTkSJBXZuUsofTzcaMbuvbi
WnoAEJ8V0oChS5mwvYUiQUbUqTHuYbS0kYHeT62OXl2X5lROaoZbj2/+LpNHv/ls2htn0/cPwo4u
WkK7pMont6/jshAJyA1jspPYD8/FqIzD7JbLEAhD+afFa+SP68tx7W0uH/ZNOpWJDbJ3kZRxNqGi
6DVeEbiOs4PbcPSxAbTTQ93Jpl9sG7UBu4OHjySvnWVa4VxuFV3X3kDPBEPv0wrVyHgoZRq5OH6H
naWswMn8jTW1NoKWDQjth9FscO4e/O5z6lo/0ip/rJJk6w3WgkhLCZyrjGZtDle7rOMPBfWK3Vj3
dGNRvX98c/SiOpuSwjQs2ITbgGQHzWh8lm61txfQ7vOGBar3Nto2K6GnV9UzCJR0/thVMXWqe0N5
/U3HPBxtpupHOihjI3++f+129Br7wmTOeekWcUaIc5OgjA8ZYgCqvhAyLkAQeP0fWOeUoeDLMgbd
OHsbp7a117v8/02kMNmTbOrgBuhYT8K8554AnP1xKbbImyurTFctMalUBOAw98Taz5nx6I8qwi63
vx6FK0tMF14wnN4dJ69xTjUxh12asOnQT32+scTWpkaLcZyWx2y0cBIsaw9OCvcJ0BCG18Lq6un6
z1+bGy3GyUzbSg2ue+IC4rQs9ps/9VY9cS0+tOiWA/UQ3mkVp4swny3HTy57sdp1Ii9vWWdZAUwN
5afrL7Li0QdH939XUeHZdd15ApYQuONYAW2c1gl7d0oPHhOd2FPXlV1YyqpFu8tRUPtqAHnkYYp9
7XeRTcXOAPv2qNjY2ht3hZUJ0NsDDBJjA2bAPyVwcN8LlvVHIvL8AHHvMbQSS+2zqtuSdlkbTNtv
lMlnng2CxxO0gNOhCuB7GzhDGtg4CBn5VpVsZb3r6hMVzGNYb3gitlKjA50bGp59SjdS0Mpq1DUn
xnGWvsmABM94eUjHMvKMeyqKjZLbSjC5l5l7k2fSgbrS7TIggr3ylUK3JWBZ9Tob7jHftNZbgc84
rpbMJKrctgnUxKmVbnIsvNqMsqm0UEtsfec+aUbzULguunXAO/vKwKnNEcea5CDfGy4AfwGHBBYU
jSpT3ULtgW1ctNZm9vL/N+/OLAe3e9xBThXskgb3N9hdYQNr4evBt7YotLUHHlQOOqrrn2ZZ7MBQ
ORVW/sEloWVAKN7m6HJ13ikl7FR2Jpgt6lZY5kb6XjkY6iZftZdZde003om6/SOUGcwQjJNjI4Yv
i1huZwMm0p1avl6fprXBtIRYLiwVovD8k9dPwg9q3N5vzHxqYGDTGBFwGTQJLFHIuJnqbGPRr7Qq
HKZNIMNxilgQoIQY4atvFqE9S3Bk24in/+Psy5bj1rVkf6Vjv/M0SAwkO/qcB5I1S6XSZMv7hSHZ
MgmQ4ADO/Pqb5T73tje3S3XDEX6xJbNYGBYWcuXKzFYwTIMHkFzlvYyYRd7obH4vs1t6joksLpJe
+0Cd0bd8x0VuThT2AIGnymuR6FLAW9zExqpxrLFm7g5WmZFWeai7LzCzDhR/mrNrzV0XYsayCm6L
Gd1VY47ll9MxGBk/ZIW576suHKr0yiH/44j6OzLHl6oPsTdzQOcO0E5q2TeThc5m11ZWOMMTIkhr
L33v0BG79tgI2Y8WHFqN9sZ1l1cWskE7eUpQIsHtAoOxc9ImWTUsbu5mi9pha7EUf7WzNbF6CtgW
C0C7GX1ooAPyoroifmhj2z37CVk7lqbVMcPtdkX8xo5ykRisVELQvJLo9dQMMHtUhVzFXZx9blvv
TKjz/W1T1wR4YZ08jVnfrdpcupDA8iXUMea6DUoCu/Ezp6yR0CPVMiOfUfif04B0A7gMSqdlyPrE
f8gbOh1Fk6tNn2n3dpprVCENcZ6sHO4fE9EJJMP1nEV26okAotGMhawB88EUgxUNc11vMX5VWEDH
t19LUwkaaN3J0+R2RR1Qbxqivq1R/+A6Hf5sbR+XWA0fg3U5+rYT2nk+30wuBIik14/HwfTZOh2J
ubL5LyUoSy4C9FogvmZpd5eWNkx0QcYSUcv78Q7aKfFODMY5VF0BZr6c0ju3H6FR2tRD0QW68eJP
0uCuF/Sed42VciFmL7UoCEfXv4IwKvSEgPCoioYcYjBXMp8Lx81ScUJBftBPiLR2RvJdNptoTPx7
X/pXgtqld1/kepKxnKTCidEu5DxoFD84yTcfx+gLb75UlaDapz6dPA9dEjv4xISNLiE40F8Zlwvh
ZCkq0eYQBZgZiYG1k9Axr37WRplzdNTTx29/6fmLFMfuNK3hvhjvWGdteAMVfHYq82HVEfvK0F/6
hPO//5RI9CydPcOmeFf2bQbCfQy5oHk+wt/mbZ7Tr7/3NRbZyogJSBOurF0Mw6RSY7P0j1XzXMDo
9+MP+FHo+UXIXUobiAKWtVM3xzsSwyrMGii9cWSahI5bqQYW4xOJYJajvnZ6mNdFrtPVBOrkrk6t
+n7uB76ScEzbuBarrhyYl8Z1cUxn2i6cwsFX1r0M0dAfpe1bLcvAUlfG9AK+z5fmV3UDgr7TdRZm
Dvhoy0BSUGlz6/vFLh1EEzQeu53GgsAyL6kCZ66vXYPOB/KvxnqR9shyYEIWlbXztHlJHfcN7lU1
XEE1+imKNrJiawqGYawiv7pa+b60jRcRYqwtbrAH4l3cvuU+7nroBZqvjOSFqfqbMMJcJf7UlBhI
0Q8PgtXw5VDSlQGoTU4EVdZr0qCXPuicR/6018DxsAdOabybzJsR73HsBI59KodrFfULg7S0EyzR
ZGSVI6JRb80kTEqvf6xVye5IN16DR36d8rKlCkZMbTN0A/aZ4/cctgHuM6H8tTtHi9I52S6zg8yv
rtwVfj1ejC8mfUbjHBqo7HjXli0ylxqLbWZhIT0VsLj/PZiaLae/8UUf24LHuzzDKaF0FkLkaN/4
+evHsenX24UtvSRRfbVM7OXJnjrmQWovD3uH3pPJnIijXpEBnRI6vMJ96VoH4oU5Wi4DF1or1TjA
nz3LVBmgivWks/52nNXB7tOHArhQW15jIv86aWdL1YzCGtsazb/Wzh4OWfYuDQ8FlbBYgBJ+20cf
j+CFOw9ji/MDLr6sO+sA7UmhvW0Kiewj1I6sQ6eTKiIcIsG+n80htdwpctO4+pyXPowJuWdWH7/B
rxMUtjShLGvFhQSHYV9q9pbkLaxo/OLKKqe/3rZsqaAxljSvOmh/70ujnb3vye+Oxat1EVfVfgDm
FqH0sOEK7RWTg9bzvqOvU2nVKzgcgJI2VHcWcUOb+g+wax1CA71VdJuKB9mYG6gCr0oHDgKm2gF2
ZmBCU8gaQVMm89QLn3uoDrkjIGB2Uyv5rsUYTXaxmXrKV/5M5sCDzUv48RheWioLaFLCB54DX4l3
mo1izwda3lv9UG+TkiXboYMbSF739Epac+nDFmdUNSUocA011iWwoMjKuureyqZs71meObBJd48J
fGS3H3+zS6tjEado6bF5dvDNKh/AemYfJqEfPn70hbWxFKBgMks9wt1451L1pxLx14Gq4wiT9t97
/OJEKlhRuq5BEVA1L7m20Wvd3OSj+/jx0y9MwtI9EfGuUF6S+DsNdYmt9lQklDgKlT82vumCQtjP
H3/QhYi3JDtntpxlxlxvF5ubpkoCWtRRimzZJ2MIr/TIVL/Xo8p+7OGfjvDRrUoxFTiSnHLKn0Zu
eVFCjf4cz5l1ZeleOPWWHGcAe76YGIfMJraJY02bAfptKEff8+aabvKlVUX/moi42ShKMPmQ8STi
z5p3U+hCOz80JbrEfm9GFpsdlSfOiwpnUGvUMaXma5a3d7amt/A32jjx8Dmj14S5Lo3XYqvPBW85
ao24POZDCHHyIAsnuw7L4ZrN3KXRWmzvnPVwRyQVEgTtmOd0mOfPCc8hM61c6V9JEi6EkCXJGYLD
ZPDhFb+bY2dDFF8ntv/l46m4MD5LbvMAeekcbRPxbjRbeDEGXfUn1Z+R6l6J6xeGZ8lfHlDjnbmN
G6Q7PvoEumL1N2m/ffzuFyLIkrAsh8LwEgqFu5ymYUfRPT985cV7kumAOVeCx6XxOX+vn7Y0OvJG
lfmIgZ73mJYvY9utC/FI43z18Xe4NLXnf//p+dMsJK2cBqcDKY6TTg/QFbkSKi4N/WIfq5h6VW3j
0TEMrmBgFuYwTpdyujKzl958uYnhSIbuReysonN2vOtXUl0jcFya2MWmzQGZcYpOiF1KWqhWdkEy
KLA1x4BVJYD0a6XiSx+z2LpJV8nMahPgVs73pO8Clr8Zjg/yG+Dk1+RYL8zCkm3MyHxOuTFMenZC
UgAnPXs44/j5eP1cevzijG49WM85ggFJ6MwjkItPvMbVy0zj1997/nnsflqfXWVDH3cW1s7v/SO3
0FKTZxoEWZNeWUYXNtiSaux7sy28rowxCe+u++DwKVDJnTNeace7ND7nf//p/cdkmlqh/GQfD5mK
eg/0k5FUAHNsRq8g+hc2wt/oxRzaPaUH+LPLuNnJmMZh4ebXSAHOeT/9HVBhPxDmn74B0kfVz/MI
J4Z8IrACjZkXFHY3dUHHk3rr9fMUQkBa3cQT5F60b/StdBO+tXXaPGdk4KElunpfkrw7we4TIqkQ
+A9GkfRhI9oCTkXyrWrjbA2n7PQwDW22+njpXJrZRYCoxthv+xYMryaGUku7xaI/NhxOkBX7vQj3
40b409D4SdcaWQEZLnK5E5DIRI0XLWz173Wxsx/g2k/Pz9xZtXTAuYtiLRjGdlpF7dyQwIYJw5VB
urA+lwzjlJQFGr24u6unKQnpDMsgz4FtiVOKa1WtSx+xCBFQNOaysUfkvyBkbMakOs++oJueXLWM
uvQRiyiRu7FuJGR8d67vrYwdB87YbW2oeny8ki7ssCVx2PdrGIVlPjD6tn2RfRu1errmQH3p2eev
9NMcQ07fuFbu+ztaFiedcOSfv5l7LlnCbZmQorMQ2rrCl/dDl5Wf8k6IW+NU5MGdiXsFI/jBafhF
iFhyhCnAXHBAUr03XlZBd6f13Cbsq4J/E7IWodTGW9ckTjZFknMnVD40HSG9iAWX2tK7lZZlbbIG
8taspOWWWoxtTUXNZ24UDqqqMPnBs9wcZdGph4Rznf+Z5SK/aRuwno+5l9mf2ZAOQZZbEIVpC2/t
jzbd1VRNEUWRc+3i91ayKJsvVdP0j7BLTeegTCcUvUphONJaC80ZsqF3TLTNGzYbjDtyQ8zOnZSK
xpTCuL4cjI64scYohyHdn1WvqQac2Jcnt+v8dV/elJmxnb2BrHa2QXtuDu0kqF4rkIWCdhqdTSak
BZ2lEuapEq7Kn1qExLAs+v7QU2wF/HZ86Apd3FXZLDddExcqGHyUZpUY2IPxIaeuHG09TXScwlma
ZEeTuYtYIqab0tLgzrO2O5DCOFcO3x+H4K8mdhFCZ8GSuErSZF/RRLx7/kBujO85At0cQDjnGEwJ
wScZ1Qzd4T5x/VByeEtYskAdQzMOm4ZM5iqg89Q9+GnT73pkm1eKGL9On6i/SJ94kVt2Z2f+nkBp
ZRRu0GRl6IjvcvADWCevP977l0LLIhdsvFwnMR/VnrVOf9/07heCYvcuKym78gkXzqmlz6WwbI26
epnvJyOj2H8hvt52qYJj1TXo/UI1hi555JrFg1d4Kt8XHTCb0DZ2vrG1G58KPavIs2nuhU6mpv1M
XfmGBqHuzhDpXbk+/noI6ZJdzqAQgXTBbg9z1o8hXGiLXTm5fRTXHb9CWr20FhYHwJwAFPTNSA7o
W0H91wZFHsWLVrnPUzV/T7z2/ndWA12yxjOKcr/wocOMMX4SJH5myk2ChF3rm7o0VIvTYM6NVRCd
0z3E37ZwdC5Dq41vIVf09Hvvfz6FfjptCmvuhjGfYV4XOwlCWvMw22qHeuo1P6pLE0EXHwDGuwS8
CTVSjmiZvLVMhi7qbmMGbqClV7/3NRZxqbctUlMoXR3gXxC26ESYAHqPyrlyJ/j1mUz9xZ5PpXH5
XMBKt8tjEyR2toEP7cPHr34hn6ZLIjevvbJOUm4OCTq50qgujb3SdkvbwG4ziXxYivh7KUbvvUnB
mIKJit4Xw5A+cCDq8JLKhmEdNwhBzIdS81Ay8oSy8VAH45wVf7pul90lfpyrcBIW24BXUh2csXe/
f/z6vw5WdMkONwZHO1EF3YsZx18qGrbJwaEOvNr/c/L7a2qeF/bBkh7uU9Q0uAfF+blGC78Z0fsi
dmDTRh9/i0uPP3+7n7ZBXleV5XVQZ4YlWODzrZMWARFXYtGF1bNkgHuZQF3CT4vD0NSv2FmvloXH
f/zil4Z/sX/9Nk+GvNYESvwkGkwT+KAW9/EjYJUrQ/NrtJourSjrJM+T7qz+VXX+l7ZwNmXZFTBp
gsiwFm2Ys2YNo8xroraXJmKxkWXXCSdN4YBTlt91ma0nf4MG9StR4tKxt3Tgg2GghgkiH/bJSE1A
Vb/xC/p9dnWB0nZxbAmQuqTySYBNubZS64qw2aUvtUhMJmiACDonqDmCrf+UpzV0kASXvQ4KmXdX
7p4X5mlJjUY2mKPwDBI97CVD9ISEU9msin4KZlgbUAkISVyDkNwLbDK6pEqnWYm2TBD99sKeKjRg
E2Od+saPty1c4k7wBCmhW+mm2Xr0aP09H6yO7NDEPH6bq6ovAsgmoH48Ol31TodpfEmLpm2g5VAy
6DxMrXyZOm/48xzKYCjvZRmYf1CKUnWiI5hfgWDOednDlJ2wE0SE3fVUOs7WresKZtfGuUnmdjwV
6II5QX1HHnIrdZ4rmo3rJqPJyWVesh5Q9EKWSqwXl5PyNevhyidacuZq5FNyQjVTrdB53X5Kc91W
UNtiKg8amTVHKJODrjq5eiNtM638NLXWjDsZ7KCk+oLrjFihyTBex1U/ljDrEsVGOvO5jJdNd16e
jRsYjOTvQwx2ed3b04k0rdrnHYiPtM59wHGxdSgmxu5tq6M2yHG93pcqadZzWw9HRXJHBWDuz2sI
Guu1mNrszoKbxWpImL4RU1d+GVur2hCt0+/O1Dg3NDefFLh+myaddk7W3PZTloCUP5BIWXMVIX6f
G8uTJLR9W0dz6R0Tt7kRcVUEMZlfnJGLCDqqj2XVwX6lLuV2ICPUQj3e720nK9fAtIDDCTKveVLe
5BpWJibRWzuddxMI5jnvdppD+Lqb528wMrtNx/q5MblcU8ENeECdjkAUzqF4AU66a5xHjYt1AM4o
CUzG0o1O/RNYyhkKwv6LYPorsXmxLpqK4ZxxoO82yXsrd2lgw+4nVEnxCdJvMkhh8EEyV4Ws8KcI
NTcJCdUJHwPv6qCE71Woq+mrravN7Jj3NuFfQJE+uUk1BZj1HRxN0e+SyJ3jMCcSPulCp7deW6Dv
KGTXcxSfqzbVLGg427Bjs9jZUSKt77ieWZRYFbnjfQwYd4KrRCn5eoJOJu6Y5oZ4OXRasoe6K05F
XcURfJHwY+W8wmHpBrY9T6xh5QPs3V5xg6wDu87rsOcF9EsJVEungrrficnvqEhkQB3YVUhi4NJg
VRbGWPr7xGUgDqZWGE+gcIoebZll1z3WM2xCyqnYIVeytkPeu7BI87+PEyy0WVI+uIX1ZymcMayq
9kbw5NXn+cNIq7Bh7XPqJZ+yjn+D80geQEvnxi7cbyNJVMCJ8cNUtngaAXt46shGdN4cFF6sQs7y
m7hMk8hGIXsFRiaa1YT9NZvKsGVwQOWaKLgL1se0mHacZQ/WoLZjln/G6a5CuzPrpPZvdT6fyFR9
wf3ktmHWGJRJvy8oJtlj2Q1NweDwMuKsfEgIRehfp1FecBPRlB2RXL15nD+MwnmqErZruHvCNbkM
C0JvwaaBmhVKsgFqlrsOLtKmLe+con5w2vlWADWtYhB4UHTcytm7pe74VNf00Bb+Km7NraemZ0fB
oo2gZhJoluyZKO6TZtxaKQwLY7bO5+xbC2PIkDfl2qlqNFc0SNBa8r1R9osZG43hyGiICz+Wb5/d
Grc0W+JCU9DlQxwkGgTE2qg+7BznjiQ+GLpqvjGx360FiGAR6WjEXPEIYdYIWIEJBqwnxDR7BeLH
vFJEfwMSc+PE5IilWgTToGG1xdjnRMcRxHHXfpbUEMuuNrFJ4LPgnLzJvKCvF7IMHrxlmopGLkug
OOh4q4mV36Dt8YrGvE1mAN00MolyPq7Rt022sxEB0O2DINMKpkl+0LYDRGhzvXKAHJxAmYpDyMDc
F0kqogIGfaGrpm3Fy681zd/mFl0oQ9WlIUQiX8HdelY0R5+KgRbYZI+vyo4BwujEPR/cydo9+7V6
JIarYzLd+Xa6qxApWKp4WNcz/MdiQBBxGd/Kyt9SINa7cdDTrVsUeZA77SmupjuL+iD/EfGpsrCA
dOEPp3riweRMJ4v4t+gvwqhPqyJuH1vq/JnVFn1sYJL9qguK+YH6WtA4CjDVUB/qPv06ZuNDLJyN
QmJUwd1w15n4pcMCCeRU344IkDhJxu8WQQda4jwPtm1C7sSbyYfv5eBaKyP4oYrFA9OjXts9uDG2
KJ/lBLJDVs8kaOtcr73B/mIb67aT9qGEgScwFnstYAZ047BsXtkScbtN3FU1w2dx6MxdbYMDzXWy
SxofnRdlc9A1FiJALQTfDqcffIO82frSGfumZ9632U5O48x2CDhvWV1hjcE4xOvMJ78D2sFg8s7i
bpMy9ezDJh22sM6GwbctaAAT8GwkYab4jla4JnEzbVuczkEBpZONCxmagE41JmCiR6dJD/ByTtFj
ML/GbHisCcgv4GftjGlOflk7QSybF2eo4fzh+ACjtXgBAW2HlAKoWU9uoO8M8TvSEcBw2bBuVf5O
G7CmRTVAmBZOxQGAuHfbUFTZhXWL1vlN5s03nhVDumJCAkGaIuqU99jz9B66YPeG492SGKqDFdzQ
z8q9oZI5PZi88sN5bNsINPq7BKsFNaGEgoeQvvGe1cHc4ISfPGsIMfgMpOH5flB2EfRd8eJIpp6s
iemwTIc76GyCyVStLafflVhXo3M2kZtqETS2xKqu4Hbak0yF0im8QM/x59bgcAWQqrFS9bPjm2My
lLc5sExpyoe0yld2D5vUHsTMSs5blXJ3m2m03kFL8tWV/MmFMI7WkIJomMrCFnbhsMFL4sCr7JWt
4wfti/2ADRwyIm0075XHVuR11JgZbXyGDCG1G2jDVF2JeqcD3m58tv3xq3mNxQMHkyn5PFoMtjkw
i+99EsZueT8huahq9k3040OeWk7QD1YbZmgxwHSbpxmVHc9g81VpSYO8Z7CixEGSzi5AS09vam6L
oJzppyq130omDlVTPhY9lk+R0mgEmO9kAva0PmRKUWs3Prxf5chpmMDgddD9HMQJXBNIlgZ5zN7T
pkXS2NHbBGopgTAVUp2s06u+Kke0WYn8KGtcYSSA6lXDOTygOnks4vqrM/kS9HW3DlxfV+9gmA48
qgdYSGGNV/IxVmbtDgJupm0TFIM8ctdFW2X3mabipUY7c4R25du+HT5XnfNYC3x9YsUPNtNe2LPh
GUjYF0XlAGn6PCrR0x0NXoOJUhqSsg5YR6T2X+exuS1A9EQl70YJsGxMi2RDtjyMUS1YC6h79kFc
8QISgEVR3xexnR1EVmBxeLrZJFZd3TmuLQZogSBctlmCOaqhQR60SlhfC+rB6lHV2sRoZsG4pxMQ
aygLsxKs5b7NwZM2CrJRY3xGiOwZxiyEkbDpJJlDKNy4OjRI8T97nYvmZkgUIz8AglRuJjXr+5z3
+tZhVD4AiU9us5qWj2kNK6zM4vKB2XBRDSSE7uNQWy4usCwj/imfvfpz7yTVDaGqaQOKhAUKTLQ7
KeYP30SW+FWUlk5XhykysS0ATLODwU6CEbPnWBxcuG4PQUVi947Cj/eQ5JDB2s32NPBH2lhVEZY4
PD/JOPXDevbQXZXPVm8HrcGaAPvdTrOoYAJUdQ9KO1/tZu6OcT2POD9hunKa8aafed36V4D1C9f4
ZZuc3UA3CK7zI6iP8ITCHBqHI9ks97ycf6vwTJcdN4XUnZoUG/cutaMqGwLjdasO/q8fAxEX7rjL
nhuHJNUAs9phH88z2XvKmTbw44UTZ92pK9foC4O0JFjbLS6M5VhXh9a/VSOuPyyc+E3Jr7HlLkCV
yw7dFtdEyOH5PeyPk/uxr29KhapelevnQstyAxT89xSX6bJNF6EDwlvJnB5UkfavNbLfR5SN81Xd
zNfUEy/Mx9IUPpPe4FfFWByqTH4fcc+txuLREeYKKvTjOX+vBFF3ATyhcJX7jmzTgxmT/FGCPqeR
zTnpBvp7dKuRYK8bGAmvZyX5u0dA6Yd1SbLxswykX5tbTw3rzTbRlb0lpqnRaF33z77teSfVtaOH
BnWvO/l92tmBHydpH9Qpg6q9XZ6z0ClzA+FxBUfWrIsU7VU0JFl2SjpnXrkG5UJOKEWQpL2zySd0
rUmJfjp0xLt7Ng40AM4ErQwxAwqlFbnVwnQ69GvIUnti2M0dizzXitBaro/KspPDzF259eYxizo5
90GOvtnt5CTjutOtWuUjJK3zrBmhHSPKk+pTBqvXHF3/sv8Co265ZTQuX2KVl5uBouMQeCnbmdEU
kR4KDYFQWu59OLZHxLK9gCaot7djl9ylSW5WrPYa9B1THOhjXK07H+ypj/fshQW/7CWQrkfzdC7K
QwdpjXsHePGq5xb9WuiG72eVWKFd1M3/BIj//Dr+V/Jeop9rglJ786//xt+/lrBrlFD3Xvz1X0+l
xp//Pv+f//c7f/0f/9q8l8dX/d4sf+kv/wfP/ffnRq/t61/+sipa2U733buZHt6bLm9/PB9veP7N
/98f/sf7j6c8TdX7P//4ClyzPT8tkWXxx79/tPv2zz/sc9XnP39+/r9/eP4C//xj08ni/dUKZNO8
dn/7f++vTfvPPyyb/gOqx9z2GYVbPezBUGIY3v/nR+IfLoEekedx4dk2PztZFaVpU3yy8w/hERdW
CQwwle+euzqbEubg+BH5h39+Gsrm3IV/NIps//cN/zJH/ztn/1F0+lTCCbn55x8/WP3/u825S4Xn
MEFdACtAPQRf4LK4avixLOo76NCvh1R9oygO3pmcBGik+daPoMT5NY33HvwOJucYi6y+yTsCNRIo
4MCtj8l1X6M7tvPdZlOp5Etru/WGdY2InFmK2xIqrzmw3xX2MyTh85aGMH1WB1FC6BWSXWkg+7IK
ZyKxl3BFuEttEc1QVtmlMahFc+JvkVg/6GlFrM4+1d0rStH9nWvRiMcW8E8+JpFXF/oK2PqjZXIx
Lsx2PYdjdJjtLAVYcAfGidGkd43XqbUg0M/PNYTjbNO8WTa4G85tPcKUA/lOufVkdd8jqadewSLl
8BYeHf0caunZ67IQejX4kx1RwtQO1ylcBebuhlfkW1VbxU01xa9lD7H82HXY3vLsA+Ivrrpxr24k
kyi9zDTd6Y2ZkLsp3GAjnrr5ppqmbeYWGbST6vEUe28Cxt0SuEagMeMhqn8ycMBHj6TTwLeTUbLu
ULysvKa68+N0WsPY4MY0BDlRapzQ9d8tqBpBYtyB97hbf64KSGZ7HZXr1roSldgZFl+OrYN2AUYc
zjxnyTKG9IY398I6xnOCuGkeGk+Xx2SGE3SLhlI+Uri2GoRkWX9qOrqyGkU/W4I8uc2A5owqexzh
xV0NsGey85QGI+fZplBAc31X0wCKeXlY2gXEWqb23LGtbuFLYbZ2Bd9uk3QiUBLWd66RQBqll6+R
lJfhRLs0ygeOY2R0IG7iNBsf+/MUtwzH0llBkDWfGDbLlbTqh/7vcjCY7bmoa1HHJcueHt+l0ySZ
dcxhh+PWAlZ2ovZgcfCdtUMRsRToER/g9utN98nEnqshhnC/H2g1TlEJ/7tpWDlFW60hsgRShtRv
8N4rI9dR1Xp28u+1aspo9CqMC9i5q5/i3b+jyc/RY1Em+BE9GHp1XAZdXkb8pZB4P9uWnU7+UWmY
idhdDT5OC2GSqVrrHP08BNWJDhoCXYtO+awRB5YCPPLxS7hYN18/fpkfoWoxktwhPoZQIJiJ5ZaF
HI9pmCuRcTgAkACLAGguFUiJPsRH57hbQW/AhuZ8Xj4S4MTN2DV3wF9fR+WiRuCX6hkHwgm+Ips0
ttS6F+6taFF1wx1huO/A25GNJW58bh1PweSN9VNcTy8SNjArNwc011IOUUaBXJ8ic+0JygozrEdp
kcY7JXyASZb91o4yDnTuVbt6nIt1jN6wkPvYalYNNtNQTyc9ODO6n+R0RDMVHbY2AXYJ+QRy0+VP
PJWHVF9Tb/nRmLIYOeFTl1KfcX4+dv5aJQVka/XMsGNTDtUaFLgtU3CG643Ht95AV/UgQ8JHFnZW
54Qj5HrDQh21ZeoNT89EjwGlScVukQJ24TzF02ZWFd+KbojgNSGwAWfhuHtLV2vlunTvJqINHMBt
SLVAEeRlGliu5YUo2/Q7qNoN5FHQsgwA/mjgp1g7JcOa/ni5/OBsLr60S4ggOEKp7dnLJAlG6h7s
lckxH0e5sXsgdsTeKDqaCH2Y48pNZbWexDZ2631zV/REXAmDC5XgH5sHxy6yA2S0lDocx//PtekG
CBE1MT0istSB6NR3UOJQyderier7gqAzYnAA9CvyhJHb8xoRDYH72jj8aOT52zgIm1CAHMhRll1L
JMndHHyvY9oUG9omctWy91gn3r1UKWo1nbl1mjq7HSrxQMr4Bc4BbN82yRRWJHHDuEAnqTQ933Yu
KW5sg7VxpsXN6rNqNKSiFPTeXDM7Kz1AANsqQUCCnWMERygWgteAqjzNz9svwXUJ0tJxwo5dAkBO
cArop42vXgLPF5jl97Ud3+XgJ/mQXTjfQn+iBKTUcmbYwR1rOZ4Gu0dPelEWzybZVNybjjnEcXGD
7iOLFN59vR9moUIPAs4RH86wZw4d0Ho86hgb+kekrQjC3ggaYVZ6GkXO/Og7fRyRs41T421wB7pH
D74Kx8n6mtWZvyn+D3XntRy50abpK8IfMAmTpzDlWfRks08QbAckvHdXP0+1JmZHvbO/YiP2ZA+k
kNRBkawqZH7fa61kjZBsihOpZWYQF+bOXjfWAdHsK9e4aRTEV30VT2SYrJHRNQ8NhdYBGVya742C
zFwEE+eixkdgrU4SVIlcotGRb/Y+rq2NkuMlj4b2TB6I2sXjTBREesvq0jcZsJxWfmU5VTAmSp3n
LStCU1q7KZbdo3If6bFWd15/dV+kRwfwih4wltd+EHS1lFNz9DBl1jzGhSpJSVnGf0pU/F3e+ueb
Y0pxG34tHj7nD0Y9JY09ISj/2lsaqWaSLOTBqL9W7kS+s8mpgT7d3pV467pB6QGR5KGb2SevqgCA
2brGtml2+OffQHfLY6znVAKyXIpuqPYYUMNCQx5ADssAzFn8gzrx92X3589u3w7Q20htMKT9/YOV
zZ4mqmK42mb6yeTRXSh6gmvWEoDT2cMgvL54xj6hNDWU/TifxtWfev5syPdpZ9wEQnwwamG+12N+
aCkB3jtdCk4RL/fakGXXRNm133WUknYVfj8Ys4ALyfaNbqnDPnPlwZwLtuq8b0LP3G5fmc7/YD34
O0Tz15klbWExrxg6f/3x8KBANde4a67rzE0gluGYcFUGW79+Nm3+9O9P6P/pQWU7MiyD+doAIfj7
69kUXoxrrCKheml2saZ+aZI5599/j/9taECTyNZjexwGpkEC5R+HcFmbON5M85p3I+mToF20rfCQ
LkKdTPLbIbl466baZwYUYT1AMufMDjm0wN42L1rBOC1WFVHGkUSihqfS7L0u04YAQLIPUCvucrjK
Y52dhUvE0VrvtC0uwmEUz1rnfI1R/vnNSpoQkHs4GW0Lw1Mzj9/mN+I4TV+X96OCiorXmokOfocE
0OY1ZT3yHZdG3wyd7n6jB5OML50R0iovnb0G1mQvT01qBtVdPBFJW9yEFf/w2v0dXmB+p4mLq9Nl
ccQMz6r09zdoawzymcr2KrXupU9EcnZiKN/V6KYg6WmBc3UtlELLg8ZSVSBc5nI4pTerqN5WpzAu
RdxD9Fn6oanNI1B+tSdCrwjnsqbAc9V634Lobdj9tmyBKqy6HUy8JCdcSQqflRkkjvfeuLGDGNiG
QteUtlM85Yk9aOfGGvaFThadMZj62a6bx7pXKjSa2GKOaZ09crx0h6p43vVbkR8QS3DHTXrUucNH
DQ+gxYm8UCeeRGhbdirFNfzBFu2e4Ut/TE3aRmRJPWWOaf8DDMplxAv330+S2wsrmPylbnjsJn/O
YzUMzeaa3dXNnI3kPtN42pTnb2Vz6ErPeJidVvfTevnrLrbsHlYkN4xg6qvHSbdHOhD5TbusUKGe
CUJl7JgUVFBzm3Uyme3cb91mPHqutU/pBLjrei9oUhjdrafsOhE4fiqIomjSG3XN7OnOtGiq3bb8
vZfCOJazLC+Z8Apfia9p6si7rUa/ihbGiPICVUbP5h82ilN68nozyCG5/cX7VlH75bvWsIazvVzz
9WQSaeoTcA184Ch5acEEkatAW5amc8gHdOhuozFSlND60z41+H+1o9zOE5eUsWkySIa+eChyO6zI
rU2dXeN2lD/mq8HjzK+T2GHStCvrhwKVyxEQ6OnCs2erNmyT6mranrqkWf2d8hcvVB6+yIlH0a7V
E1oKybNcndrZSBlwy/RSD+53b2v2Y1aTIr8l+sk4pZVDqoG+fAGuCVgqfoqMKAibODB/5WrtnHo5
tcpXdHdc+pSneEnSl5hX+epuxAJRR1MHHEpHq0KyhjfACmr4up0LTbyzLWQeFA/IY1XroeWWJfqT
5hfdRocqqcy7phwjygrt89oP+2pe0KM0/dWZfnSWYwS/J8UkH5N/GJvtP2+A22dTCpZV3dMBn/68
obdmEZvXlFeI9RmnFadmvKoFVVIvfdOOC/K+bNt3cuZ3r0s1LLP2S6z3aj91AloQCx40H09xkzQF
PM61zsBz5dRKxB7sukOpUf6BS9sjVG63ak0EOvaDrdeFymSj0+z4mpYZjNggeaGsY9nx2npOEaXj
tBxdkZ3KclpD02zSqNSLIZSshRHsmxmsmfscO6WgkH57yDX2DyWLD7lSsNR4t5ZkoX46w3CXSt6z
tqyanbdkd6PhKH9bMyfUtGmJdOHVvBuN2v/70/QP7eLv01QK02YQN8i3Qyn399NUjVpqE2FyR7Tr
GExjVgYtPcihvUJ802S8B0pDj/RKH+ydjbT/H77739WFf313G8DLFRj/wCNvl/F/m4q7CTehZnt3
S7cGXdq9OkZxJjO19c2Um37MSIKvM2e/jn0EBWodM3xYe5qGqlCqn7MEY0IMdT+iMQvJJT0Z+T95
m4z/4baRIJ6uCfqJrPJPA5ub5K0i3v9uTonTXKwftJgPgayXz3ngR6lL/TFJ6qBdnI91tNMQFnBm
QM573+bYWROJmZ1M+fgqY8Qy//Dqid/Gir8d2VLXUUgQvmsKCZT7x2DkuHpRwI/fub1ENWjHfptt
04utTfe6Hm98rG8yQ9fJT3Ear0dkfg8bEInfGdwtndYdzCHbuFBQW9We3219clfVg/eWL58KOp9V
A91ClhVzSOZ8WEjv0mxzHK1zmwZ10zlvoyERIM72GBWzcN4Qtc3hgmbnkCRLxbre2CfZJR7ESjee
s60u34qMB9DrJu2iKq5F3Xoi59fYjc3Q/fWvIjXkQadwmx1lCjd7Mx/XAZ2rbO4XXb4SLdY8bxio
j6hAMx4Vz/7wMH4brdV826bxRM9j5eeDSnfSFBW/XIHeo2iWE13QLPel3KUOaG8FIYFwZw00Y7lV
r94xzMRnQ67l3lvVdcTQafIV51QT6MjmLuoQK8GfW/OpR2+96x3nMA6OChx5dfFnLci5ZKvFD/3c
zKEnnPkw9oThznr2lK4mFxUCrZMj0uat0rFId+Oa3k3kM781w/yiTdndwnj/ZbBTX8AwHeSkyl0h
8nWfVCrdrwUUd9yUT4ln/MQjctBztJVIZEPD2/bbTEV3qpcitNp+DPKa/FW3C/rZ7XeDCNeuWi8i
Mcm9yRWg+nYy0q4JJ2tr92alzQexlMYepei+cjI7atPlq2dkP616NsO0jb1dEueUs52lSLYHrtKz
JzuUbQ72Ajm7O6Hp8Wnp4f/H7GAt5oO5tFGhbBSoGjB1pfqnebEjF3sO5FrzrCs2DTszf9waJqS5
AcGQLHKcbfN+EKMImjEGYlTiF8lH3f1YugdtHn9lKJsI+63vOcsQHHTDY+F1T7Ln02Vt5Xu70Rze
7Mxx31YswsL5XlvuszevP+ptuNc2vnheQegEy8mSosScrFutudM+6boLzE9XZDF9bfr4a5WPnD+l
iJJt/u7MrT9NOVq6zHvJyw5gZrzXPFeGInYvcWHtBiP+mGznVG1VQOgO6sqx9oJhTq7pPJL5F89+
NhR30s7eO5l941J/TzPnQkXaqVq1iJLc3p9jYPSl356pcjpR/PFtUSPBeR3CkhkN5YIM0q9cFV+d
cn2jtcMI1MqSKjcT4ZKrnYTXjYdSi0+rpeVRN3p52Gvds5ZC9WVO3fvmUI9R6noDEiC5HZMUqLTr
qjvRldve1MZ3bVG6zwm4UaLkzZFT4L+zb5SJ1idNkGs9uSJpfHD7xb7KHepwcP6a1ymz3Ivu8uRk
7Vhem+kHdcbTdbB5JSfv6I2I7YbaCGVhhUrM1s6rN1RJY9HTdCzJDd/65zpzAyO1flWpRy1eUxn+
SiGx5RonTFfDJa9J1DMYPsMpvzcaU78QgO/DkYLY9U1QNg4O0Cy/tmJtzq1EkKphDcoRoUToy6qg
JFZBsu6Q1LGcp03565J8mUpUXq5KP1xw2cBsy/sK7GIRxUZYrVWDI42+LZn1K827DLUDK9w2bpjV
hfBjz2rCbnOniCi4Xb5lP3W7SbEJVbxly3I/dsub0yN+bEXr+oD8LifImijERrM/tekPrfVEmJrj
3ZixOcz6Nw3n+14m716CfLm4hVon5CikyHD6LN4uc4xArL1posfCPmvW8GkPY8Tm/cXMn0oHIkup
0Xc1Q99tXdkGWqf/mlPxITeZ4xjXDFYTpt8xf1VbQxpvU2yhs6EDHuIMqI3MhrmX6wHM8jnx1uyA
0d5vdasIzKT+LrXYDcZGn/2hWN456d/Rss87feKjlKxjEMv+A9PODxQat3DXItBKPdpi9Tj1xXbS
6peJV1kXKkFLe+t0zN+tUS8jF5+rMdWwCo6u0Wv1xTGWLBrTjlvArA/0Wng+qnGsS8li3htd6vqV
7HcZ7dWR0DBjVnU9+7TJiINajhxf2pPWt98AlCBORPp9QwARWDV2fCtJPtSQzDtq4H/VQMQkVQy7
ntKXcNGmH8Lq7pZ+aQNsvjy7jLZ+ghp97xjam8jL7GQ4952Y0js1VsEWtz2/XW6+6kNh01hvRUv/
aTptc2jjBA1S3p2RNJWnuCuGLRrmZd7lWfsMFSrZfkx6kMsSk5XSW24MDmRZGodV67rDYmWNvxZ9
GQzG/ChbKW+nwznf2g8QYxHUUANZYtan4r/+xgBODXBSJUHJphEIbAEnqXiT3c+1X3TwfggPa0bG
SMkJWpM8L8rw9xf1jafQXN++/vf/Lh+Wd+BJN8rsvD79/hty8J4G52TbLXPq7cnwrLfg95+IwiMg
sPjs6tKO9K75Yq/g3ADGCQPjotH+WKUmv88YuU4oWuc5Xbtfg/OIQ/OKkuw5Zx4CVub7b9ZCQCif
0blEdVgO60386Zqn1bPf9Lwbdotpfoz24LIS3tKCtfTSV1QDKePdXNIDOquJaHlx/f2KSySuJ2ex
97PJF7S1/bJgd9XtbSfWgjdWmxVS1lZ7Nm8P+Zrqnd9xdoabp8SHMpygr7w7shCoHFhaZByUUqyG
3PbJ2uKFJlDPI2c8gpOCrQTpnJYFbC1zdeLb5/fCBOWUjstYYCL9cmPb34TXMxs0QG/NrZN8nsTV
iOfI0teX1h27o9xnefMmB6SBnuoDz/HWAOFYSErcq8PW6TOLVpdWc8kmY+RM3eZpHNoy8LL4l0b6
3Svc9na/WMb9pM3dDjz2ofE2I2hXOtFdy/5iuzqTu26+4fdMH7L+4gqU7+hrwglxfcg2QkyhsMpo
6xBzeiy1d0y7tZ+PTh3JAiVg339bJKCfLrRwmQ0J69s8GnnxpqwkvugDGVql2+4Ued8nBMND4Olo
Ad0Ea1Jb2lfs0/OuTSySZa0PZ+j0I2LF9BF0LT4PtvEgdTSyhNVdus3qQ3eyyYh9yJJMXEAriwNi
xO9TFxPK14/xzTDyqley3IvvBE6/zNWQ77RhPqSx2x/jxH3XHUz03qq54Wz9sJ14CxNlZphFaIsY
Vjiyho1mgSB+ncr+PMYVEvjsso4uK3B+SpQLGGYlT0M1E6/YBgQHjHfd2IOJ8pnk5J+vDjPplnVm
GK9djOaV8mo+ved0Lovz739yB7NECw88zGe831N0nqE6jd/pTTjbfS6iot4WMIy969pjsEz5p8Jt
4TtEXnGPp5pfbe2XzZERVuoqsBA2BEtVHwxs+KdK6RqR6uWxWsdmn1jETa3VocSVtcfmhNIeyrpW
tIRUsfUzS/Xi7PA8LZw3924rflpTIQKCyYHlLez8KVkfQbr4jdDn18ZzTN+yVf1raIkAbsf81Ncd
J/jaPusV6frGmk1f5k09qXopTkY9yMjeHEYSw0rvZr0LEvptLkmF4jN3WzP07MI75zS7rN7wPoN3
nFKrvCv10sF6s2s7+1unfY5Tnl3pyrny7/GFrhMy3/WPTI3zXdm4EPNmcytXfqLHhPJuAKirAP13
pIYx0U2baK7bCUH8gGQ+ae6todQn7p+132/Uk2y9dnJXeznUI6UHFSjikbKMBQ1zLp8GV32HEW12
cxYnwMlNcUGMOhwsN0xXnHpxUXZX3kUyGY5c2yJAoayTX9+/jemKCqznolNzfwAwJKxhs07mnLlX
czLvC/aDS1WZZlDqjNUeUzZ0LBqsRdevfcN/t3si7esxVsHAXRbojnbvDIt+oGnDY8nSx5DR5J4U
+zriQcuPvTd/Q+Fz5gYbgsxiVmSaGKLa2KzA8NS1IOIbDeno7hc7F8jvtemIMCREnO68TiaumMwB
Y8jt/KI14HdAyZccESxXp3qu5m48Fnj7Jooz46xGH5L0/S3FydyjeiOKZGlPOD6+tjLpT+7oRtq6
Rn3SO0+pNp6Vg7oO9fu9Eu4ldVP41NnKqcBmLOOYtNpGXirO0cHGv4DLxz7kaDMCkvdFi+3Ws+MK
K8rUh4MrnV0xpY2/meDF1mgaUZ033YMz3NA1mNjNsdsvJXLZJdaGcyUmLZwgF7HtkqBFU9i6L6qn
1KjVK/blg4TxCrLWaMOMz43v5nTOZVqb78dldMJWKszLqZeebQp0fl8Dj3UZ6w8yUYE5dN4nkIMf
394eJNLjNZ3KNABBemrYLA9W2b93RqJu2/CyizfOe22Kk4+U/kxtfNTbuPvc9IeMrPvTNNUKnXj+
K88ABCSP3xlP1RroafvD4Lff65bJgT327HyT+111ZUCnI/2sebKcbXt9nXgreXw7dBhGcm/Xes3+
UR8EssX3ZLgTra3OtP36Ay0/jVMtZyaZFaepCMzSWI9bzrnXpcxTCliQY92+E1rnRqlTHfRKH64g
/3uVszbVZv1ldRAeuTVq68Sp70t3zCLdrOSFUOUxMHr9q/K+GqvoLrPOFlm4S6Rh9ACl1/eFnc7B
LX45RGDRnIoWGHRZRb5vWI1Z8eL6nNKf7CBC3A929Zyz4kYNMAGpzQlybZOmhb6LD+KGlazJXJ2H
3vZtW2BvvYHD1mJPQWtyXStOEvSOkpfeNTagh+TDsxJ8nWV2JSDpi4WR45A47ouJAnTHpxTHD2DA
1UTjEvSNJu9BuC9ZUxHVtKl3jzoJlPH1FxPsZy9uhwJ0gRJ6+pwwPqQk/B7jaenYMIhFvkXf0hvG
6PeM2PLsOet0Zj4eWJzi7DGT+XEUNOIZgweDWibW6XYUleQHnFNvcPZKGA+o7bZLk2nn2s3urbKa
w7xMxSlf5gAEo/fzsu/83o6RmI4zsDnF3Tupj3hAJGUVwGQmH3ydD/aQOGFeGBVtxbhT8gEDnqtt
KyWAgCFVkX4ATheXUR/fCZebI7vJmbMmLb94m5cHtjdF2KLk3h4M5se8j68jkK7rAqmm8nHG15dz
ZK2bmR7FfDHsVl3xEdrnJScuItblmdcymioFUNpseigmeZJb1gJWZj9LIgVvk/7iO6hjXsy1ioau
V35uONXZ6rov+FwUfQQa0ui233Uqf+ztQh30gn7griWaxCkzrL/1eJ+3o4c7FjERDTb8k6gQuFUx
WtrUrf1sUbYPXDnv13l5UtN2TbxEi8zJY6NfhxLTgX7QPVLLDMN6FGquQ2+x1b4Z1R7LrXMHnfBE
gdE75fNnpGtAYBp/NDjEwGWdw0chOVM5fpkhQiPsCtwrqf1AK+cnC0MZccnq+83V2qD0vk0NOCUO
LfTR1w45UG8noLYE/59j+9s0FlCnhVkFqdjnTcqk3eCfkJnzVfI5249D9q6PnXWuahVyGKcXu3rL
6lVewGiuSc8ajPzIjYjK0Q5JnmakPW/24fbi5yup+li9yJQNXAsLIkQsSx/4ngsEFwIncxk4GcGI
SX8UhfXFcWZwS5uy+03OWI/TMPYWivBk2+x0ymfaIjZOCNki+heS/Uhr4tdblJrFz66Vxl2Z1S8i
T5OLqEq8m4Z7MKcvzPXyoiPf8A1T9AA4mCXWPv+F+/5Xl+jNLePiZNuduZ/rpQnmWt8PaezBd8oj
gngMhtWK8a4+JWMD7+nIH8nITJNwW++LgmqGasPuA64eR03+ZTFIqUzjqjt2RfLqprCjjHT5XW4k
P4xifUPySLnNqPOxNV/EsBUHtqSFbbaTHH3dLjNdLxzM7ao3yXckyWNYpNwVCfjng4HMaTSglUmW
7uNArmb5wEZxsOfafAGKwqhl16d4Rd/dFDFWE0RYR52pQJ8X/S7TmiQCZMMibPLf6WAoQti2i9sa
42vevRoYRSytPfdVJQ6lrsTOXrRun9uTe5/oEBhbS5GX3Gq5xzc0+dqmiVDMpY3Xq8lOcjaf49gA
T+zFBWOBzk3+mB01UCcstfp81kjw4DpMZQhKwEWrZoIcyE0U5YCgFUB6tpwhMoZ2Ct1O7wPTLLqr
wonnOmO8SxxNBBy8j2uu1Mu81hfzUqCSvGs5lA7bMOZ+X00P2tTPR0OkGKL7AW8v1nP8ueulMesu
qK3l28Z2FWYdtzUW+Gges/GIpPShL7Uh6gmsAFzLWixKs3G2TkODtihu+gbL4fw0jmB72oiSEntw
1K/iResSqoraMve7aXkztxRqe+Kb6QKNacHBXlmfEobqUEntdRYWVTxWGT8n0+xjas/vVcv9mHZu
iaonT/faIJ6chUcEu/pK6OmMsTeHZO1KaARKewKabZ5aqfXPXo95TI8H/V6p+ns2mt6lNsxXnm5U
KKfc7PRvY+t5GLc4nQU3g0ceWORsbG5TrNJ7SuV7Hp9zkVdT2PdVCyri7LhHmkhN6xK1cWoQlGk3
QCjzj62yTD6mtbpS77wFS2MMu3JF0VfROLCTuLGClksrb1zrPHDR+oujN4e1p1WkHxNae3tAc6Vw
RiY9dRTouxEJq2u8pCekvkUgLe2ntXFmrmRqH3uCXzpNeDtTAxBLOg+jYU8RN/buXcEiGoo6LyIQ
J8S49pxBdDroKjPn7DGIP462dddm2L/grF+2ArHMkqrd0qVlALbGSOdpO64HIzDHyfGxnueh57VI
p/HBStiBvZcwNW2rRJenqktlSF7osk3CgfSBSCTaTFjy9CRW+UXN1DYn6XNWLc4xSRRs841S2zTb
OpUV38e0p/d0zHdTT0REZYozEZjtgTixlJDK2W+H0YaLSG8RYQQCIAgwA62H+tOTYaeMZa86yMAV
+zoTTptHI0d+4PT2zEeSrItBua+5vVqnwlToaebtUTcmtS+EYYdSFrbvydDNp+rJIKe+TuNzr7/2
k2Nfkdz68Apky3gb0dJQhmS2fHg488hWuFMm8oWRx4RKq8IJOpsZKDHbR1Nij+jq7m2ZYXzJadL9
RMVmpGKPyTcn5iNzh2TXlwROtuyTl7Exn9ZtG8AkB+/JWtJL3hQPM/aAyDK0LErwyPkDm9RDOVXv
aIeccNQd84m4Db+bZRrWpUsnjZmtexg2Gbf2eXCrEOkGzuISmkCjydwYrV3sNfXFkFXIeHvBkBig
XXjU2GhCawnGZZp2lUZUwhYPb9qNdRVD/p2bs7wZ+wF4WxMxm/wllx7ZsFbFB1ikYNrmV/RG/xm6
/f/aEHKnvnd1z0r7pyPkbyaS/59sIxaqtf+zbeS8dsm69cPn370mty/6yzPi6f8yidaDX7dMpl37
5uj7yzLiyH+ZMHcWclFpMXQ7cMT/6RgRFn+EkNQ1BAypA0/6X44RS/7LwCniwLIh3CIywPm/cYwY
1u+C0f/FdWpIvZH+8KP9Ic4byQ7oia5ID5VL5bS+5siK1hvdhF4WuErIpnxZYnCozEial2lQXUCO
EeHrzWLdM+0On5tkkRBr0oIyWrMb5C38TWZM5aVtlSv9sV0EAbqWxJCKquhQu7Xxy/Bi9VS4Nhui
OTfG6M+dGvZyK5wfcEDY0/qyze5KJBQFkn8HrXxSjCt5CnPiYHolKP1S1yTfIccaazcaSkLWyITy
BcJrUF7cqq+SCXK/9Vmyg0fOvq5G40FOmsMPjLj1cUrL8lFo0mCHK5s5yhPhvVZNYUU4oCv8Egbd
R77b5iwbdpUdmE7Wt2TrtkPpJsP9aFm5G5i1lF/qIfP2MZhoiuyyY9KiF4JOUg07xJ2T2s1XJ6P/
ald1htR3Rd1P5bmRDcqKsqxMGTpc9l9qTwO2GSdcwXgwISRMhDVho+cbNHNfDfIqdM3CtF4aH9og
KRkbq8zqdgxlZJlspWF+VW3ZwMbp3gOxnURMjoYuv+tbARcFq3tsqrKFyqjH8pPkC7vyC4+ak+c5
oceJ93atmSeUAUpdZJPx6WQLkJGn0S3ZEdOS+mSKjM/k3KxPWTOYz3wmQbvTpcQXlPG5jiY+FDiL
43S6mog2ScZhAWqJTCrtkdCIdOVtroYj5aLZyYyN9rsCiX9wc2+u9hzi8T0LSX/XjB3JWGi73W+c
nxzs2qTAdwT6c9bFWiBg7/Kt7rll8unNxZCIjlcT/aeoIMZCU6Tk11SAL1HhWT1240LPv8/aTTs3
2p74nmQpCiOADJGEJcFkEIClkxeHikwRNKRTidO2FLJ/UQtklF/aiGRhx5ptX8eW+LHUAPhq6pYz
PJo8VFQs70Ql4BG1VpHgaZhtsQZL3YGV5stos/xiRMIk0NrboeinDLdLHL9ooxSobFyx7KZtKheI
6ni9fVwXkOyimmy/NPoFocOwJllUkjPOPV909hA4VYEAoh2gY/0xaybCfISrd2GtI/I9dfEcQ467
8bTd+Dh+VAfNg197FcNoXbfpWZPVYDzBT0gQPmj31m/NwX6allEIpIYN07sc7a8VsNfDhlnp3kxS
FK26RLR4XDo0jYHmDIYdxWsjw7ZJ+td4HgR+Sj2+VTxq01PCKhVWa25Vu5z5QDvoHCF7sGh1Nora
+9qYqv4gBiZhlJmQlwHS2fHTUur9E49g5SBa640LO2LyDaPGVAF4246zZ33bWj82BqLih2KzPzo+
Xm2UTXVyNcmiJQVxRlxoWnR5+dlqFAe27ipis0m+E7q8PAihV18yry52elr0x1ob+pryNDU/5+5s
9bsKh9IpKRd1HlTRv7vaPFMosdGvm8xz7yLbz6yPVKnu1pvj1TcucHrp9IqU1FzkXYJQTzCyJAUK
pk7q1etgylrba/OExJ8sESw+pofiJijb2VMEfWcoJ4iDUhcPs3dH/JFJqBQ6bNb8IjGkFixJotFW
qlT+NIpFh+ZyrLeJlL4dqND8QVxC98MpJ9j8ig179Hlb9UNRm86x6yb9jE9eP0yU9+L6y9fd7Vvx
vUd2zGmSn0utu68Z9KCJES5LxpBDpat2tkH8lJHrzafqxuxLttTlrVgAT76JNzgyi1xeZzK/XoS6
VWIaouPoNLuVM7eSIh0Pcxxvr7U94pRxrIynpzUYOXmSmvl+RIjwg3byjtCpavzENgKsV2QaYDKn
bYhbJyGKCivLvndm+4GRMQ09UyKX7F1yI1pRyLek4ifmCDLOYBcbD15OUnhkdKYFvzuQ4Q0wAUyP
Fqs5LpmT/Fo7jV0qtuPbcTDnxqVPdBEZa7WSfCaJ8Ooy2ZwL5JJXNbfGo6bPOi0N/VrhIW9g3aRm
OJ+bk08jJNbmkLJBJLA4DhytxM67S+ruDMW1BhHP4mxWo4XYatMZ1Vlq0iocKkMnDyYGh9Ep8L2b
LM7gsDGH+dMw2kQPa3PAuYeGhtAloX/Qz9Q+SK90BxJ5cn2/lBKFp5fb3S/S1KSLutYo9WOW2Vka
bI1j/ZRObdI/mnixRSBDopHVmfTTkzViQ34R3gjm2INeeTTn6c5/cHceS3IzaZZ9ocJvUA6xHCAQ
OiO13MBSEVo69NP3iarfqskcS9K6rDczOxqNDAXlfr97z818PjKGh5HHMLaake2VkLEbYjFfjOup
aWvpUfHKsw+JJTwppVVbXqIniMzL4tbzuu+6suP+YujJyhpJgK5MY0K0ZyuruNtk7hi7uxb9rAl7
4MQXrQ2MoVejfo3hlNN0aiIcN6ZezebGnVymiZbghm3mCV8zTRlSe4udtReM/8Zkjx3Fxr5qt9CB
yY/nq3IsW86arulZ0bfy3H87JC6EDyE6a2VNLVijFLsBhakL8XCv05V6PZllTOZLr/vcW7CPvi4k
Dm3fdWzcNqrFjL4wxzFiaa4r4coJ5+JKNXhgIq52zsY2xmmjhahcnsQs3D5zRkWP9ey4xUMdl+1b
rbEl4lNH00fI4Hxbd5xFvuh1hu6YS8Cx8CzDrd2Za62uovZCStg+c93g/80Y3GxsvOxgVMYci4MS
CHG2iJgHpyIpkKYhwr0qr5u2MQPkHBAnsVZcSrBx1SaWxXDZjdG4VVvbvme3FGFoKIpDWzfsiVXd
PH+CbGb+EKMHpGnqq8sEIL419CO7pv5Cb7rxwqwYBXq8JJNIm4SiUxmPOSOA7agZXDYEeFYQiOXl
uMibuBX92p407bkMZ7aWMxmBMXWNew0K1eU8o42pRON8DUWcxcMS73HB8POkY5QeRo070AqigrF2
i5wgfptokbNRFKkwrZBTUfoR7R2soZaBDL5jD89aYtXzBr22zVZqVM4HbdE0u/bibEqngAVp/tSb
QtkvtREvAbXc8WczDtk90WlMNn2e7rREmOvMaeSpy9t28blFG6R6LBtX6jQqS7FWaUf7JIVYvY5D
krCdVcoGndRiAbRGJkh2AwyTH7XrhMe6M9xT09thUJTl+FrriDPbWe2XzyojPBCafQxAaoTD1UDd
JpKKCWq+ZppM2tgmJnQtc+ry/LLPje2Y2DSFTJVIF+6DqTn7HZcfT2xLjatVxrht2jqhhCzDqI7X
smbLnDlCs9E9s9s0kmupWjyIKytVrqoaFKdXtnJCIqy1SmXX3+fPTd3LEtVqaOz7gcj8bSvdlCUV
bB2ok4vZMCZT2z7c6JHNHJTdAH7CAg1cmXmwr5qlJAsCcKf/aIpQYzU6jNmJzgqwJDgguiByZfGe
TSZmMR1UBNM8Yi2rRJyhxOZoMc8wUn6r1CoRFY3U8MdssMHyMsrBVNckza1duCNC1zLbWmD02XQ5
CGndm6Ju8Q8Ia5o9wFMEDmZ3th1s/jkGmnI0E7l2B3s+zKJbTl2BN4FeabNcLb1TFayddB2cmqsi
IlqVciuaynrtcoXbctWL8KqIc6u6QPRxbyvkgLPpennXbLV5afBq0FFb1S+CIg5jZyQF9OPIGKbC
U8yJc4wnq3MorMl643GIh1afYN2lBUozZ22LBpkKUmOxcNV7SMRCcuNZ7JtxyPHULJEe32m5gVZU
tlnzpNoc3y0uFpCWmLQR09mR2NY+ISEOsskJTW6NeNcMb7CA9BS1ivpvLKDaAo4BwoXixPQxJ3mU
NkGjwJhiA2SqOFUbNhu5GaVMd6XyGtNtsY3jRmA9hcbHnqbKXnCWsbRMRJLZW7K1yw+9wqRt9ln+
rmp5AcOqSBCUeyHSakOyJYuDskgjwsuUPRUe07+O00bRPqNKq44FLNODrkT50Sa83BE1bYFTM9MV
qxmv1kOKjHInuT/vKi2rPyIWVA5gkNEaD6aTsNBy3AyEepzbK6IaA0+OFq98bE3HWEbt3k4K62Oa
VCzbslBXoWUYOyxs4T2Tk4bNlJAFZpDzuU3kyhU+lgD7cl5cIpfmUKs/YtO08bUrurgquAHhwyp1
NpJ5zvxWOu1aHzrzuumy5aKtlFIDhShZMEbp8kJ007iACyaDojIU6F6DnmzKhlsCnqICI7CdtyVK
OivnOhcR8dZQTnf9lLYnNMx0A28yOWo9H3tFDHD5CIucYXmCO2AbIsP5mo50L0QzPOkAOo7Z0NHv
4DD41vF86N2qmlgpat14K8Y53Iuys5+XTGxIZOTrRWVb0NjrZCqJOpPruQ+7QXvWQ6Fsam4FW2tR
4spjEzGvuowCc8NKY0/MkGzxWpc73cQlqQ+j9mDFaXypOc3ojVSl36bNTJymHPEBJhEDK72z7Ge9
bzX7FOZxGiRxb3s013QkU5QapksaVcaVK2aWheoirYsOGP0nP6d8hVHZhER98vGZHrXlyZqq+gHD
C8PJRTaYZUKjDnk8NlxAJDSfKn22TziIyR60Wv9cC734mNSF2AMFGGwBB9eBLaZyjWYeaFrrNM9R
to25vLaxaTVXjD+7Y2MLbTtUddEFg8VDk0wb6kFjq5szRR/Dj5yeSrvqmc9AsmCRYvlEFVQmqNgw
VqYTWh+LbIVPs2V/jdUzrYLELNJ3FqDFWy0j4zEbnNfB5lEM+g/NM6/FxEqFxrIYM93YQmgMR51h
ETf6Wkv4Z+FgvEtcM5t6wCtAkY62z6XsglLSq1ynS3tBVQTo3DGhSFohR7nBYkheIm2okhgwmPkm
D8odu1eiUkKL73NRDE8ILWy8xZBteyz2bAMUBdqpkmr5FDiALvYj0T8/SozKSxoHq2ZTlTGjmjJW
Vkbn1K9s8ZiKTpNZX+JOjT7MGFNtLSy5zqzl7Lk3Af1W0jA2MmcQ5DG4Ui+dRGR+ji1qO8SjvqnD
ngc4xDoYTDFGrALy7MREzTFYjjGSIzaUlSOW8OhsA04sO13jZsx/hEOt3YTO4m6qKJseF8JtdIim
pXZU0x4HkABvamZNcSuUSF9lI7SNiCfpMxSM4rRIBqTOLGGwJfNkeX1WtthMBqKveFwP5+25xCGU
l3sBUnmD0QlfvRHlHxF3mrUOgXkz9A42eLeb2nXDcOjKxnp125Z69AzPWKx6Q5l3rdNNmT9JYMCQ
EMXKQJpiIKQnyUYZeOZ4FpPal45YjXO0HJdMuZmXCGhJtnTEocvUpNuijZ4Wk8togMDzZNYatD4M
aOaNsBhW1Lqt3JnwXE6ZY8SvaeIUnRdHCeZau8rsE2kWfCpDt1wSh8N0q1R2d9R1dJpusUGB1qnq
N0YzbCuZdSAyBMj1JFpY6URu7CfkxdiX5PSuDO1y7EWjPqQTOr/eqcm1tdgjMhFFT+Ogi6NjJvAA
GcVvDZNfQcKMJFSdmemKkbD1Ds3UCFw5NBdWqDETjaycWYA1luWpdnD3USda+2I4+4SqRNmrGdxB
DfHx2GSavIkKNd66idZfmalrXYcMh05ZBF/WKKKBHeQohiNkzKHY5G4ZMjop8HqEYTV8WnWCR3QY
zK3tquI6t2eZ0kwgVTpg1KQ7kXlGdI9wHrCqL5blpglZBukLeBtFr5N3fVKMzEeWCF+zCVTFhdEJ
BJ6mgbyauKQRStvVGS+1FTPDPAS1Ysx3iuy4EICU7rrYNZ6ItFanotOwHbcWihWCHmYOuHIe2g9+
irxXjqlhVi+E34aj0hYuTwbEKNXHPWVfl47NuojloJ9ZFNiQLcVwi2GFKXONjBlGg1dHaRbo2kDT
jSYY3adZupth5DLpH+M7tOV5lak9c269ZkWLGDQdCc8QylDmLHCM3l41aRc/xZ0iX5W8rDZ5g+vb
i4elfGUpJp4p4IW+AAU4CYTuyEe966w3mzgz4syoOPM+qy16ycelIPJjTQp+66VW6eCK8ICvq0zG
r2LSi4T9l+4ew5StsZ+5jb0yZ2vZGTlUr7627E1jFRAWYQfcYDRvn8nppA96lzX3yaRnH2o26BjL
wjDd17WAMNYlyx7l2GLu6eqbJY+qYGTg9aKnhXmB/zd8ykjdEdCrG5PpUzjwAaqQTY6Shmv8RlRR
4+5Z/JEO2CMbkPCWVhaeXKFecWBQFhdi5cnirpNwntZLhNW16fS48eKSxN+0qFj96jGm+9F2TprR
wp+p8oGlEVaYeEPwqDtWY6TpeLLBpUV2pV6wrBiOkmfUC+BR7V3vzZwKiAjjh25jFQKHEMZbIspL
6NWtbkEmhzUGLhezHtOrXTarwx5jJ7qM67RPhpVlF0mluECR9IZOclIBCi7GKzH25UlxJm1bacLd
kDIbA55C0Q5z9J51e/bQNGRhqgpmk6wyTHVqLsNjKBmF23ZZ4aJwZEDva9yuUPK7m64tVY88aXIi
bJsFaUHslmIm+4AXfn6il6l9L5msebGKabi1FnfllsZw7i8fWq+cUvfCpt0mKAZ1grgnuoNSWKnq
TYOrv+EYxhG/lNlGl4m4aLjCBlx1izzVbZLeTNwwbgZ3NtjPgkg5NfNIJ6kxyLcyJVaTg6l/BamS
HM1WGTcak++LdimdzxyyylahywgLA7EMQw4smbihkgFTh48l6UliV3b2rKdNA4aE4XpKZca1U/wd
Y1wxFUabrp1oPsRGPj6ohN06thAYZXzDjZWcOSW6gxeV2vhcAHlrPZuZiC8Sm5udY5fB0A7F0wTO
5LPG1nPXl0N/MwEHv+3Dtji4i+D51g89qF0rJ9VQVUVOP044cF9iAk0KrGLG15q3VjpP1Jtl9MID
N2+GvQGLb2PaA+trW3Gr3Vw0sG6SzgArak/LD7DJWAKNEHcwNzDlRiM3D/1atTuOflMcSFY6l+wi
5WZyEuXILprD5NqmfQh1pSO0FpLbriacVDlrocqLw7RcR0sn7rQIrkuZ6crTRDYdAcRJkrVlW/VO
zy2xg2PfHNwIdLkJYObYRumZn8ceIcXbUBnb1hzlE4pEeS3RIH0iiDHuq9x9a6JZ9dvIAsY5NWWn
buGPWhU83rTcymXpC4KaU/tCpkfd4XEnrSxl/CDUgkq5MkxXYe92JKYa1IpOVagmQalI8d+GHdiK
BHu4obNqLYX4KMvWucpKchIecHD1hreb3lmQgTJ1VKKVbp0/KNZskiZlAPWPtInZmInJZcvCz2m6
FlV2TrugPsbDdEg7FS4zR/KxYvX2So4bIqBhTneuIaPNEgrtPglVFX6zoztrrKhMgzGLah5UsDg7
iriZi1UIeOwprRRdP4o0GU+i0J2LfGmqq3+IVpmTkrjrtpzc+mVuXXHg4TldF6hJ7Hat/lJz4YcM
Wq68mPPYHkp+lMPQYwDzmskBmNFMSUOSu5kDpigdt/GyDGSaGjcMvCfbB83DjkQZ4vKREjbWkS6l
52TViqICRBZy+zLc0WX9N08xjKMq5DKeXeC84eK+D2PR3TOx4gtNQxd/AGkhSeeOqdcsbROwQkt+
hFKoy2oCh3tgZyEec9OtNqGeWr7NA2hX61OxGmuVpc0/2OxKMF9OspVzNQJOSfpr5ouNb3doPz5j
nuxNn3R5I4eFKqM+dU3eo2qvqGRjLjiqNrEZq8kTv+LR7/4rGPu/PcT+f2k8bZJN/X48ffyUVRdX
v/AMz//jX7Np3f3LtIQtXB1QE8tMGCf/Gk3r9l/Q3Lh2mBdrqvPP7q+/R9OK7vwlLBusFMQQ5En+
8O/ZtGKof6GNwTFkIuGapBz+R7NpVJZf0AkOvARoIa6GRYthkQtW6dccc9IyCBOLHXoiYfDF1E9f
TQsZOcuyiFaojO6arhpopRC48brpKhLp89nCuWPwCIuFXfc5vNXYr4tGMscqGmWdx/EtTLHay83K
XuO427bkJncEkE6L2+yYlFeQ5EOc0o3LnWxkr4q5iRvsgBhopZeywlRt1EzDF1PVYL7sUN80ojTj
o5o5zsqN4gnGnHWho04Qd0gcoHUkWCJwoyuaWCHt03sXDb28mnUs5JWLaSfsSMLETm6CKRl2DL82
OjNKz3ke1cbxWbVlvlHSmKdLMNyISH5iuDduqd12ZZhvk3LAAdV3wBmaew2HFx46bSAeSaZYpVWj
INcpR209sh9fk91gjnPTxAn+LWdnZCXPqQosYKaTFoERkXlhyVAwTIZ0PReDtSrUlxlT8VXCHZkp
bMGsEuoSaHS9XDs0MBZONhyTOPNR5aI91chvi0J8YtaucbkNQZ9mqxi7ulVWBcOLjUli7rrVlWd0
XbEKGVs7tX5P9A7USaVc68ycEwetpyVrhS/t5DYaQ7l1TpjJh8sovVxq/XZe6sfRRorkt2/4lMTA
xsnDw1lvsg6yexcIdSx2rco2TbCx2KVJew/rH6E91kd2ybnHCIvWyq49wyDh1ucDsFm9fidhGQaW
WTDAWVnOrcOsbKUPariqlGw7kln0JYPAgMWMpqbqWsZw/N3BCpSpwgTfKf3KUqMVDVXxefg0btB+
20MhwICfN0bcH09TP6Ji+P3Av21jqEFzaL7qkY4GnyWh3wzpm5urwSTm7AH4glbFFzV8KkjfXmLU
MHmNiZ4nu92mBY+v2TmyXRqv6lQcKZTIj0PLRBqpb5XiG7oYbaysFqEkP7Nr8yp2NxFH1hMGxI+C
0JnPQOpgEStTpaAipykxm87agnYiP+OO5goCXBlKIKbyifFynMjHs3eWrdOaIZrtywmbXnZmawzW
jyx3w51TzWtVqj9m3CBMFzJ48iOjytwKbB1Measxp6KtihPBKVdCi94VynJ9VkVukIHpJFnbnxR1
7jeWgs/eGSLKrIqrpJd7Y0azM+NIw2asQr11Ol+jzieIZjR2q1f2fei6RHSNgRxGHq3qTDzD3Lgr
8PqlPXGDGVy/FzGoqHGg+1A3hWfEvXMBJp/LklBb1gGass87nvRZIn6fiwm38BXAmCbdJRaOnTHW
+MXHD1CjpMuW+p7tfxosOvvo3hxzT9XRZgGDPre8jrfkc+GHGSO4pohfynG5WUzgjd3yAGW48Htn
iH1Ft2ciNvQQiMXZpZP5UuphvFfmfi/6fRM9IiNGVLLg3NUNKPaWYd5W7FKjWh7ayj2RLR+80Sah
4IinAjf8NsdHUsWWtXJm0fqGad53TT4clgE7JaP1dz2CgdQ2O57ofAdb1Bt2KhTRGEzN4nxawdZU
WD6UUyDN+pHSi9jo7G1Lf2JrOtuF/4HuUj13ljmiveu3lnoRZ8XDLG71pRRrLlyjCw0GmGCrDLSP
2aFJRGS1N5QVivvE3Rc03bGDvaG33WPujBc2VMuAWkByI86Yb1SVfqgWy2HKNlan14SebzAZbZw+
aWOh7oWVvJjVUu+UaviwNHutUqOlpN2BXvZ3u86O1lAd1MWkoomtAdQD9Gb3M4XkNmzJsp5qeHUN
HRgbJrgxh1FwJ6pJmalL9NLXZodmBDq1tklhcx7BFNRXfKNoPTms2+T4iPehXFlVsa10+B5pk2W7
SeDGi5w3GEk4IittOropwRWaVb3QLMHCkctcIeVgZwlRcoj/w9j4MA0jWdHfQ+OD4V51uTlehe1I
LDoKMeM3uHGjeQvqgQuhTtvzs+aK8NzoQySPgpSnldeY+loTiKn41Tf2VMwe99KHjPEtqckOuBtk
j2pKVmU1f+q9c00+9RLO3zU47uLJBFzJJezG24h5fm8z8Egwi+9sjtokkxOlDsQtqyryqbpRguJC
JQXYsjpcaUos14Zu3Ci0F3iltCraujI2bl2/aTt6t3JSXv3MNdg2z+qcrwa2fcFIEMsomVyK7C3k
pAB6W7wh2Cyw1JK2fFMQuv00xjFmFR0FcNl7HRttIGeyVxygZxo+jJU825Z16b4qLhbPEjOS34WH
muX7ttWJMHfKE3nBIq5PpG32gnmSbzLQYzu4qYaK+ZwlNaaQVLPcGzJTPKVp2k1NW8EpQfekmYcY
f5K/gwfMVhjX97rmXCqTwmKY6dYZWtdvK2LwjmJw6BfQBIU23ZI7g6mij+tFqRdmELYfd6IO5HQL
7fLJxuq9kqYb3nIlImxWVtD3PcrSeFvxdEIbu1Nrg6VwVF45uFzY7MqIUb2Tgczbd5ofmemjZs07
bp7YxTUcyaMBATh/C8+92SChmPkix0bOTpkcNiGgQ+wCQ1Fs5bZfzOoDnribmBClV2STvgKXWu86
R3wiHFZBdmbmgiCZUGCZxVcOkx6TFuXJXgLDSFsW9/nONckh1KgZK5AJ6N1dtNEignMyrQ6VRFiR
PXxRjPK0zoSrwak+TW5K0A6I2ugLUFQ2H+dE3EED7uXMlmcTCMQz9VD2zsHkl/cqASa+adKXrpvv
zpdSV42fLMM+KhelwVWqnRgx7eWYtm1en5qxPj3HvF5rYPZBr9uvsfpcs5l248EMjDl9tqdq2ZgG
laZOuzNCCxmOBjaIElOefiiLRWIDlRb5aCFQa6FZuOxTNHY0+eirLlACxWY/Nmp5YEgjwEuxNpkz
B6Wq/XAEEOgOP7LZah9Epop+EUg3LOYsKlPWRkm2ZAGCAHp9IYHI3YRqGULRlwAFadlOjMEnQvGq
YjdXjAjgRGufEJxvwk6mWFM66Rf0DQjpPou0uZboF1tdAo9dKAzwBPNoYbbZZS9QoAYU0WzkLm0X
R3dyQEc5LQ7GEDEqHxvfKlyiJs64d/CwVOqNcXaYqDXBECw+cask27mbifAT5xZDpR2TUbsPwS8h
QzKLrutLCnDMg913D1Jj5FQY2zwNue+Md3E7DlurTF/TQcwBaD7u8I7sV7WqXpkkAtwcKxWauG9a
s00YwHyIEocJDOyP1CSpjU3UXbWFZnt5+8OYBqgwoetnyXDKm+x+Tom7jAr2bNrQHT8s7HW1BraB
s1om1ynZPA3aoidVfCo9ITG1bfeJ2xYsycTizb2ycxPjrm7CY+QWlu/6nZsew6i7q2ctRhys9wPx
CFwiYqvys2C/A+ZbX+d9DAd4z1Fki5/TB5W4VzztnmAPmJ6dsIKpAPGZI6QGc9Ffmzl7N5vuomt7
zavnc+24KgPNddTVPKoXXVhvUdvXvXpKR3nhstOnYE7/1CEqG8SXfB4GxwXlLjXNg+7MoHS15hGO
4DXy4gvoIX2jFI4bzMQ2+7gnVFD9sKbHNiTAzZCoWzfVueOL2TAD1iDLeumDxiH0i+DLU4g7s1cY
DPJFEmuMbRwIANM7RiK518Lsx8DQoCsG7vOqlqzYDnLuNO2HSxzhMLrWoXAoR5zwG3p0MTr5a9zh
79BF/b4M80devcESBsSVk061InXDgFn1MEio237oXlAhmckPzsEYzMaveGptzKb4DOWebDi1bPZb
N8z7ZJxeZtkmayOTz5NzCGt12xXiVZdEE3FkcF339AsStTqp2gh9wUxEADIsCmb3JlIYkldDiA8y
FkGujNeVJDM0VPMH4FHuTMaq1adwlZQFJU218tym6smurxy1oX8QcmcWExyLnUbzSwnXRy1TH1nD
WZ+3NFSfne24wFjcs9Gzq4xnvAv84LgeWbna6HhlGzgqThp1uWopzPGSCvYvPINb0dHexvr3DhLa
ObR7ppZ289Uw5SKo9PKAEXpryX0djRuFaCcekBh2CNM2kk0RhTwxgJOFBhz1NurpGIp7IkBwj1Fz
UhYY+YWuaRoen+gynMa7RA+fR6qbO6dD6Qmdx1nHD2I4rNuYP7yFS8uDjfqLnu6ogtSgR8MfnVcd
t0aDh4+fPzhl9B5WDMnIkzyrQ+7uiFG+2CK+QKX9QT/Tpg2VNmAoxOMUcx1nrnrB5Vz5rD3vI8CP
8xDxGHQJLKilfupdZNG66t7dInlJNTmv8ks8UYbnsGzxEXlPuCxuzRBeU2rjw7phkPpE5j7aiR74
lE7p58yWrmezzFj4DVKWeaXAFt2IPFwz+eJwZSY7bSJMNZQx5tDuZxnziOk0NFszftaapQqKIrqs
CpcYlKvv8fPqF2fsIotP5rlJhI0oXy6cqaBMJFXPhCPlaHGH38z2VOJOwqdRWDQuYRQYgT8o2V3Z
L0e7LfsDVU3HQjZvcwgizNSK+a7qSJfaYEtwVBJdqdTdQjLkKlnIWY/yYI1cRqMxzBunQ5WgufqB
Iaziq8NnfZ5kDdQHsVTpYHdNE4OfeN4NIY0M6RxT6siDjH3nthiTKmhlmFzWfqP2w5Vow8bP0CU2
w4VQ8ssamVtRHHNndSARXTdmjNESsNRT+wLLGlb57nUEhUJjISCldLpXMsxTCr7sZICI2uyqpryD
Y72VSvSmpFlzZgntmM9tkeltZhz9jVGlH6O7zBvMrScrZjoKBR812cw3GZ9/ZWMdJDSbHVXT0sCA
uZrXsDpnFm4/uZ+6nV6BK044uGJTNG2QGvZjlDuqt4rdI+s9uA3RRzyxSBGw/jyjNBlxWtcNUJ/A
gglm9vSlGZpEl4+tx7wcDb9Gu1ojnSYXWP3APtGr6fURD6I5yVt0kDjhZNVuHGOLle4D75GxGdXO
ISLVnrps2IaRdeiYeXhTkZ3Bm/Ge4t/bXu0yX5JV5/oHep/kn1nmkNwybOXQjhdadcDgeR0ZBAf0
4dSnjXlgkOl1ZV972SzeO82sOTWV98Y1KSeFPUTG1DliK4dsmbi7CXaWZoLLZuEWDBXxwLS+G1HL
R0NX9xjxzkWdwEcIoXEhm+4hrdvwljVz2a9w9aTHFPLWKq/mR7zCL6yw3jtnsPbsWFeEehlSV+Bn
aUbzR00hodlVt60VxUGIqosmPm0mfQTeCYv+SByxYn5nouJY+ppt/XuL4feYzuO92o8acTKkZsLY
qwsVZsPKiMQNRh76dyNllRjEJZppPKg6ZPiiotB06Dd1ae2WDhvcZJwGW2ob1BmWiykXdN537Zro
EsANICBLKzfGaIScWTNEa4i5ipxb0F4bUM+CfUI6rawe7kUU1tik3eK1xr0zavjqgdJ96EUEMK2G
OBZrwHyN6O+OrP9tsfj/v8QTpTbfK8r/p40+qdspX3/RlPkvf1fkCCpyaB3QHJpwXMt0TNiTf1fk
2AbKsWCFbKEQ/DvrhAngL9t1HJgSyMaW6+qovH/X4yiW8RfcXJMgFCkpXTU0/X+iKP9KO+WNiDrZ
LmmbX2Vkc4yKyrKXPKi1OFjI+gECa/YzcVqCI8kf8JG/gq7//SZfMb+ubLXZSakH01RWXXWGSxaR
8aef+upfqayfKzq++QJf4dlzbyxuMcKcJgXBUrL/4agDd8T02DfWH1pAvvv4Z2DnT8hQHfV3Sc7x
VC4+OL4N5Vpz0car33+BMzX9a9iMI+Ccv9hPr14SgSsrM2ayrFt79M+9Vhe7xEnW/9nLn9/2p5dX
0jQ2zJjfJxPRvlHi9wKVnL3I8vL71/8V5fzfx/b8o/30+nYzNqOVl3kQActgA5NcG5S51kl6ZcmK
5AvL/lESbKUt/PT7d/zucHwhmaeDnpFHFRkAUHJQ/Vh37wlhY/mHE+q748El9/MXwjYw9MbgYB7B
sNcYCaJRwbL3HC7//ef/lUT7378YN4if30AmfYNeHvL5w5FH5oQZr1VoOzjT4ExDewLYcwrn3PrD
+fXd2325wrFnAQowRRxwQWwKU3twDHvGfcp2JTbkPf7Y2I8yqf7h7b65Hu0vdF8NFqVZSzOGkC2x
mgEtjd01BoSs8CiYsz+djK7TP0B9v3uvL+B8THiFXYV6HNCSyZZceZPsb2DQmLGvq2W++/3x+uYM
/79aFdsxUnrFiIMpeo0MmAUuwpq2ml0WkIkFJ0fu0MP+8GbfnNz2l7tBj6+zWGaOFm1kyP1NidGb
bp/ff5PvXvzLvUAMA9qFw+9FNu6UZ+Nnsyh/anv57rXPf//TfQBe+9JhGI9RxYS9xQ9hoyan/Y/f
f/JvLkr7yzWfC60tc4ezSs3cC+ayl3la3JZT+IfWh1/Ry/++JO0v13ytRU2JAnj+1U0glYJrErX2
jLS6SPWahWkPjeD33+S7c/bL1V8hXhaE49LAAEsIPbT/JErzhPpPwl0ySvv9u3x3NL5c9AiP7UyX
W4qcWIS+MHoloGv9/vcv/s1XOIezfz7UcrKnVI4s3HFnatEWt2Mm9gspUghLuWndwFSqij8cmW8O
vPXlEs/1zIxamdP3YGlH1kcXjnI3s3D//Tf57tW/PNm1tk0mann4Jt20zyp5T4birc2nu9+//Hc/
1Pnvf7om8PQY0Bb65J8v36uA++H2/xgdC+5izNjzP3uX85f76V3CTuSNlKoT5JGK4xESJE9kJmZD
/IKdPvjP3uTL5Z13UD3lktnrfoBqkcVdclOXJKfcpii2zfDHI/LNifu1Rzh2s9FNBayuWMDBCssc
YwAT699/iW8u868Nwl3PJhXh1V4r8y19FNvS2BoOySANOttUbP6zN/lygTdkYqaMKChCp3WIp2VN
Y8ABLR2TF6hvv6378Q8H/ruv8+UiV+e5EKSrrTWm6Q6QaWtiAkvzfY/9iBaLmdy3VJft77/WNwdG
fLno4xR4HgVxTkD4ao+hkiFFTmPU71/8m+vwnyWVP53CQx+RUR5wj+hG9VYk4sVOovvecR9///Lf
ffbzD/jzy3daj3BmO4HVudvZVo65Kt/+s5f+comPkUMQUJfWmg4pBTwYoepyuf/9a39z+xDnX+un
j63NLrwnK3UDPPEKsxCkeQ06vj7/F3XntRs5li3YHxo2zqHnYHAfyDAKSSmfRvlCpKX3nl8/i9k9
GBVvMgIQ5mWeCq2uIoPk8XvvtcQFEcvWe1n+/uYGRqrHHdnoxkFN5s58jBqSOPeLpF5ekpFt3EFf
NdFG0yeKbQ1rP+XWnVEDRxam+Xj+9Ww0f23VIuHrtaIb2dmYBPmpIN0pEWn3AAX956p4X6vXVtOP
ko1hEeHC2YewBzpz8CZSGM7//I02r60aZdKOTRWTZbK3erV7mopuODpUDlGnkXfH991i1ThHzl1r
0wjtfQIGOGir59nPnjuLsOz562983bVTqjHtZEJlakNQisyj1isciNnUuZy/+sYLMlaLMhKGK1IQ
VPMQapapX+uh2VwFXWWQOpPBXHzXXYS9Gq4xJVuI4dhNTobzndqA5CpJCj2D+axTRfa+J1ndIw5q
PaaAkU9tQruLpsNIB8uJPp+//EZHWGvlDQ6lU4XSywPIzPGuJrtmFze99MzE8l8gmnRHoKLty/mb
Lb3rL8cV+qrXBapfAi1jekur+rZue8+sB9/1q/q7IOkOyMqxSuvraTAP5++38XD6qgfOUd9RKqog
w5syHyh1P+gBocM8Kn6lhaX2B6y5ivMxdvzsvd1mNe6SYkQjDgcbjVnrjlH2YKP8ihIpLnSbjXH9
j6jyzbA7m5YNjiaj2zSEe8zp1epAjBa9Albj0jOsbDv/Z0sj1iMvrJxaquj4kMFOdyGFL65Jvp9V
pcX1kBuvjm98BMt5aw2AtBV4hue/1kaf1VeDGiUwvvRtFQMctVSioghNRYEwTBcUhBtvbknXfTth
JSV8fYdsBlK+4PEKbUyOaQt4roMQeDeHk3hno1u1AF23WdwK7kP5W+7bpGIWVO18LjL5rM3ahW67
9a5Ws29Z9PqcKcwtdZdd1Vj07N5+aNv40ugstY2uuvz9TTsLqxQoQMMNIqMZ3GLqbmptOhhReg8m
nGiueW2o+t7PjNPUFb81ODBkUoXftbi/MHtuPeFqBDcCrc4DgxkaA92up+wnJNJuE7o839i2WsNq
WDWHuihb9NskH5mu2XxShQrN9mMKRuddN9BWLzARVRdFI32ooUQjGj8WTnFrE8wiZerCHTZGt3UW
N44+cucahUewmn0rwyudMhrXHBzbI1JNFXacPJ9/lo25Wlu9LHwBbZJrxNRMhUAdDJZRVy4cAW98
5gXw9radRWWlRqUNtUT6JsAMUhKM35WY9+/64WuJOmGsSmU6sfZzAMjDMYPAo3Ti0nHlxmtRV9OL
08iyKnxeizMCUhis7FUps3c2UHU1GpKNPldjz/oLuc6NpmhLss+xLqqPJgeWF1rQxnysrodEwYEq
GAR7Hwxk+oLHxTEw3xLZfowJRA8m0dauoPSSnMD3fY+lFbwZVdhclkv1r70nKnyD4ftEHt3t+Utv
dGh1NSKiBEyDcqIhCbVFVQcE361IR73yKZN8GmdMlOfvQ4jsr4sYubqRGVEozNbE2jc+rpok1eID
ycdfIR7ppFZIfkCjvQ4Wjmf0DhANsnjwMjvH+eeM0jv/IzZ6zR9D8Jv3WEmJ1gR20d4KvnGi5VYw
fO2L5yhy6dd/WactkcO3n6mg7mOwDMva6/7nAQoVtaXacyrrL4CWPXV4SobwkNukeYiHVLsQmdl6
pNUYE1jtoE0tKOyBuOWJNAOoOVaTnaxErS7cYmtSW7MZEWNFikm1INytyIOjxcmg7+80v2P/Z71G
HE7N+LlwCQtytbtdSAnlruWAR+CjOf/hNoYMuVoB1yTqNI3KrDbiTMKUdIrIlz1/6Y0OIFejkVbr
SRukXDqoMT61oyTrl+C90LQCUBfoj/O32Zh1/hgI3zQ9k5DQWAQ08zDs6n07Bto+spLo6IAPgqdH
AdHUgCt8381WA1SH4L6ZK27WiOg+JQk0ZrFrRiXpfeGOUNGFZ9r6KqthKShwx3TLTt2mEz9gb+pO
wZSox/MPsXV17Z+9CZaGFqr9svCsxmYna0oNwD1eeEN/1hN/6at/hqk336OmkL8aY16R8aw8zz+i
b+kLBlh32qen4Enexof6yvk4H7mxx0GTF5O5OHrDzjrmn4aDOEhP7HKP6pB3PuyqGxsJu594aR7z
gFUhalHXhfBDdudf5cbORP75+5un7SNyn+QyyEbykSz5RZLLcXiA7QvWQ3VvRLts+txeWoNudKm1
TdMoVN3OZrqU1jsfs6lX8bP6AN2b3hOk6V34hBuzsFh13LZGiVDn3EWlApn1T/bBkfqp1PiAjnjM
gTf3CRCrKSPB+vxr3GiRYrW20IHkxDDE2GmZZvutnrPxVegIXC5cfuu1rXptVsyKUGZIacA5GECR
VO9CeJVub41QOfoLa4mt17bqtKalVjFmqHifNNqtXwTQJqBA2Po+biPgQ46bglLX5OH8K9sY9sTy
Kt80PJYtXdIWVbxvGjgGWWU86eP0relmABrxZztUzAsvb+vbrEYLtDiLYZQb+aq9i/WB5FRhXdoy
bM2AQv3nY6gAZsq5hiTDCb+HZz2bT3p0M6i9a6eAWcigz7+I+aSSEdE6wrXU4MJjbb2/1bjgWzaI
7+Wx4Dk+jbp6T0HUnRjg5PTFCf5ndGGE2FhGiNV+Aqk3cA4EQ/tEDTRYO3WMMibtOZijEOp8U/j7
LcQfy+2bpjB0spK9SX818LC3peP6AO3C4Nf7rr4aDWAoWIMOKnqv6FVHWUI2ekFOhilVsBd+/3Kl
/z5jiAWC/bYpG1UMF3BZ3aVWeE2CWALOUX8W7fzRmcovSWncQIt5PP80fx8K4Nr+815R3yQNBcHJ
no3ePVaMR6GKYD/qS5J5Z19oW1sPtHyoNx+kHeY4DAW7vDGps/1EfT58A2cxs9aOBw6g/+BDU/as
mMKY84+10QTsVSfFg2XM0BGsfW6FJ6VPD1A4Tn4WXxhsNh7IXvXSthdx1KiIXm2/OgYcvYEbpEDq
Smo/isS/ofecf4y/D6HCWQ1qnH/MWrq05KR9cuwnI7vXp29E/3dqbpEGG8IwfVe0SDirFwZzsxd6
yZ0oByM9EMfzZ6Wj1u7CFLrVzFYvrFPrgeo2FnC9Tn579MWGBNoorUvh1IVOs7HyoHr+n40sqoXJ
WT+9RuYfMucFHbQvqPWpDZS6cF+CY1neavalkPnfZwGwiv+8mwN4pLWYkimQAsEDgqL7EIq+f1/8
SPy3pMouM5DCGDGhtTp6SdtS1XedzNP73pTBuzbkYp1cmUG+LjBxxHuKSh9TP36up7DBRtqjWQjT
8kJP3Ooqq8HM1OZQOMtaI0yooDblg4pi0UsaQ79uocQ9BmnySdHFhQ6z8VnW+ZYmGgtU21a8r0W2
1CjB1e+bbrqwP91oxfZqHMs126ysnHBSMMZHAkmUygjYavA7/OrCyLL1AKsez1lBDKdc4wHAdX9d
Dkg4EQvC/OFdA4q9arYTsZ1KBc61r/T2E9zQB7MkEwrQtpcOFNDVqn9b6I7XSOfCDTcG4nXG4Fwn
6NzR6OznFI0JxWHSVyksNlX9wsiy8cKspd29mVv6eC6VYOzI7lIOqM1vByTT59/V1k9ftdwUEiVM
5JZkR7t5aIwa1m4V35VK3lwYsrZusDSzNz89hytVSo13kyP3y0geO0LlfW3gZb3z3Sw3fnMDDmrS
PuiYBWNB4Y+u6aeRssvzb2ejL1irhmoaEXLzjlO2zia4URbfameC/j/fWap+6Yj172tSsU4MDEM1
SyN42HtkMLeO/30qQ8rfRs9nOEmx6J1/ko3TNLFOEJyDQFI0wm0cqKZta3+NI+e6ss1bBvQrQEx7
kEQP8VKaIfNdV4yfz993q+WuJixg2FrK8QlJlXkFmKkUYN6p3jt/8a1Xt+ro1AOaUZ+wD4cjQUGz
fRqm7JNukWCSUk4G3eT8bTaeYZ0tqEpSM0ylIv84dMZTnwM6HkkQvrA43br6qm87ll85plgewkLm
po1pRrWU9r40Spaf/+wdqWPWfezkS+40nIo+HI9AFC7F/7Z++qpv09fGfHAYlhQMVZ4S1c/2UH88
/9I3xg1z1a1NTfqKbfFaRguHtG5TbV6Bgz4kA9CR87fY+vnL39+MHNZCQMG4zrAtc+hy4WFSzPpC
09wYOdZZgHM+N3mbMq72WmJ6mcGmltK/4tCadYTDUN2df4SNHrDOB4RHEg6sN9hJ6xNhEkW9bTr1
m24vtMH4xbTadwXIhLnqxnk4DKBnOT1sFDSNGhKvDOhFfKnEY+tLrDpyGqlaVllFuDdgtIMfaSq3
qC7lrmx8inXeX68ZGahdhiDTbycU0oCKl3zohdkXg7+musNuITef/yAbT7LOA+yAntcGKN69H8/N
56gylQ9N1on2wuW3nmXVnTMWkmTI0KwaSxs+VJG8yZKsO0za8BkDw4VGtbEhM1bdGtC2YeYl+5iI
vM8YMX2XV1+iLvqUwlQh0/zQVWwEp+h0/pWpSyP6y1HAOkuw05UeC6fv7IVxA6cICER5NHvUjcYv
NOHuYLwUYnYT/3PUG56QZE9TJAvkxpa/UOvudRkgbEvsHajtdEBOWF1o9BvnVMJYPvKbAQKJA8T/
jrmxaeGHi/YEQ/PKV8JdpJx6BRfmcN/P8uDr38Fx3YGw/wxJ/On8W9kY/9aZaZovcCwiddiXtfFJ
TTpPUeobac5fzl9+Y+BYp6Yhhiqx6prO0SmHUxQMjzgcEWk57QxwOby2zPbSwfLWg6yGDroelpwS
zGlbfQAd23NWeekdbW2H13ljVZhh/XI05zjkv/NMuo32w+BMtH/U0t9j/CEiYjZV76sPgVn3z9Yw
USXAmYjuHEFVY4Uygjsqww/v+hzrHDEgZwE5gjyInIudM/Q7cNxeVr+qwI0I677vJqvBI40nE29X
7R+DRIfaWd+lE/Xs1FQxgezCxnzfBnKd4hRNddvVmKmPYC1wQcCsGT2jfOj04/nH2GhQ+mplQLkZ
CerkCB5hiLqq8lQ1BkCQC1u5jfF7KXB92+U7oYBTr8neL0LQaoGOCzLP+unCZ95ahcNQ/MflSavX
KzlChuiV6lGLyuNicp8/wPt01fAhVBrAZwcOS13SQy/cc+t1qf+8ZR62FtXyPBG6QirEGw6lMM35
nm+TcnH+i2xMGPqqi+dqBG0a4N3VWNpsqwFi57sGKIE1JTu9Gz84PJ700wt3M/5s5P8yYazzprUK
sH/QTADCus4Q91A2EAKewkTAPTxZTF7PxkSx7itc1BqYFToWyBIq3/GhQIo+7kC9m+Z3EjNtmNOB
MgrB4eaodfjd7DHPj5NSJxrypkTvXY4o2tq/RgAUGR7S1tJK3RHSvH5E+DaKKwPsxQM18lAJWhsJ
0fVUW3X9YpX2RMwe0Cs2b70wleJqgIiNVoS5BEdTlpbCvp67Nvw6BXOmP0kVRS1EBDWorjmZXBR9
ddE3IIOGeXjRG0UtjpLoGBomMQ3R7E0lBdWABprQfg1itBvIykgOnm5Sv28rmPT6IqpCwd3V1kMt
M8QscwkgA8QLKcOPZY0//ZbQhP5FOApog06PK2VnQEw39o5RFKYHmyXDFltLPfFKONMS6kmgq0jT
mmES4A00YPt75ES60PYz6x2ruMrDsouUXQJIE9iXVU89dKHRSNqfWmwaZek6ckhK6RaaIK/ChYYy
9z+7tmQliyyyA8r2MBRtC/Q8L2vNaQ8UBzV8pTE3AJhA2RSZORwiTeG8zVNVGbZ3dWEG6X0WguWT
tXCA7DioSk5t418T0jRMQGGGAu9HWDCR5ttQVXH87AItnaYPsHBM586ignm4SjQd/QIswEl7zaLq
pnUgZEslT68GRMMt3DbHiuzHADOBfZO0vTWQAo0ZguBYps9GNngq2uZu9KY+hNt6p8EB9v1bM8E8
p95Eky5K+0m0o1Yn1zLmEaa96Epwvp5v6H0OuEEuNSoUfta+EwCx8HtI3Lk2hbkCUq8pnZOeyzHs
91ap9dp3Hc4i+A1A5iWCR8RWpW0g0MV/3UMYLesxO2VzaPn5gZTTGkRw2naCqXHsGkd/siZbT6fd
DB2vGG+iEYlO8WJjFesSbFwdEm0vzDEN/BKlmhR/iC8LtWS2Yf4/U80oc3WfpunM4O4HeknqT54L
u852gO4DVqMRqpnGyyOzS0gChPZrfFelKtBTSBidZL9oSRxL5bYyk2Ye2mMWALhW7iY7SNvZQ9eO
FkIF56i1Gq8r1IncsQTScADuayAZUejOYZomC2pHVXR8OPkYZuZzB/y+gOxm0cic45RAtf0Sxsjq
vvl5KOoRBqsW1tM+KDPDCfH91UmS/7SNJPf7PUTPTH7nNcla3ykGGufedZzBb4+NI2C8EqmO8wDo
On0yRLE2K+RAfUbW6FSKl6vI28IbhIGhQhZAI5PvlRh9DjvQn0dz8jz3Ta8/RLVmOwc7NZP4sUdt
0ExeNTtd+qRISMw/7XDimggINAnDVdVggVynheOrxo7t10R9iBVZTs2HTvG7FFcQ44Zgvilm4s/Y
hAJRtCebWsA0PyDqycAEkQBq5agQaMgiOFWZYmZ3omP0pBxYcQLLObRhnBLzV+YpG9EihwpfC3tG
agf6cUop5vY9qGJjc5djr7ZvU7Wx81u1QbH1a6piUQTfUmsYSv96Ih8bxp6Vy7JpH3GLYTDcZ6Yi
RbcvFtZ4TbaRWVSzF+O7mT/a+RS1xm7W6n76rc5TYiQHAXdLPMN8W/hWLMD9RH3UMHzaLPiHSjHC
BNhTZGXxc9hZAtOfo2sqkkFXC0Zqw2+7PE9AmKgCvzmDSAB6enSBZtW1vAsGMWHH1JQ+6+IjJsIq
euXjNRVOlQLhbXoY0zZO7kiRsTXITNDE9fR3Bcp4qg7FlFrRS0kmch9i7rKwqx1S1ci1exXGsWLD
BgtmzTjMPXAe4eUl7xuaSQOhCwl8WAj0CR/7JFIGfZcoEbYYHKSk/xdsaVSjeZmytkxulIKm03u5
xNRDYF9oCVgw39B6f9dh6jPRT6MfD0/LhFCbngxnowbziqqtW5iYSRIAh4udrIVHFxoRlOMIBLOD
+qDP9Q62Enrar22OnfdI6nRik+MOQBLkIlLSNAG6qCFOdPuxBvrmJTnzOqH/Cr4TfTFt6/Sn5ZdO
8D0R5I8xBYjQNn8ZzYSPDECOOfu4TSDkWhUa+2Yavxo+dCXOE2lM8c+miEztd9gLrfhilzpj3x42
iFZ+DvUsZAoefCZQ0oGssa0h7CiJSibxSAIFzzQaad19BN+r0MBmUB8UZzNjgxQVKgaCn4afiYkC
/ZgIWeQa0s/RHUShOaCUbP2ktTwjA9aP5yZXGUbIKM1L9XPsyMT6mMlyLEc2mFCOcjexapn8CpN5
/IKOZrTkLuMEyvrFJG4AXsaQGWavkD/bukUDw4gAP60NsnwhGwMFTQGLRkPxMsdWaH/K0fyI71MR
ts13vfZFheLcCANqGdp4cKpvlK/H8ULIpLwyR37k187oKjEKcYOcP5YTlJshK+xyF5vyaP6WzOrl
T5LcBOkssW4kVuIVjq32Nu6MKhruJaTg9LMylho0yzyyB9IJVbS/gnVQJfzs2zhVna2yOiBJ/nUY
Wq14HOc6rlQKbzUDIOvM+aZ+6tmN1KR+BHMJPnpkBpQmEDbdGk9BnkF4ATa4qLF8CjTCH2OVVuUn
x5iWtbgaDhVV/+rIQAhq0o/16XXu0QeBWdWge8Ixq60suMNNgHe5mugTFCtNTsYAHBm28oVlTycj
CKpxV17bNaPntRqRxtrC8Sy1hl84wsQuy8ZBXgGe6peg0BKecUadshnDmH6qlMaWdEhFFo8Gz/1V
6eWcHgBUKj87o6zaa9/EpneK/UjmNzQWVVKdJRgzm7L5JuH3JQ8sNmqKZ6gLG91MiYvstrA7ACGJ
3zjhddOODPYgghn2eR7WXAc/qBRozCY2ZtaijGz3fhVhnZhh6WSYj6RZH5hr1aLGKgML+iVCYqqg
6ETBhozGgZe+U20GrB1zPiZJiWO+2+u0o9wLR5rWTgocPHeA5VjeIQdAQRtowsh3epWO4ce6NNXs
xBmg3nBCo/gxeLKpcO5zWAkKXTXAqNMa8PCOqtTa9rAYcr4O/jTPgHrtsjoIZqVXMSyiaj3H4EUX
7JXnvOnNnwIEsOJC8zHEdT7aigQZm5tQXhRjlG7c4IPZaWEGSDpAt5Ie6qlojBNreTkcNYNm88xU
qAQHDIaJcVXJITS9voyUgJSYwdGxyrUkmAMVLEevHqds8S2rw7IN8n1EFN1MX3/C2GvDNSdJF3pe
qbAgnIZiOmrTXA4PmNKGAd2YDui8CwvNBzZssmzbaTYeMlcpyq73lIkOAX+Xuoh8h2tGpgeW0VF+
C+MaKPdcaVOESEJE1s42O41xPmV6caHcjT0EznYePkoOdqMdZYgGjPCSdO9rOB38X/i9JNI1IG+O
wlIycportFNhfF11RAXpiqiVHvrAT+V1SYFRifN8XEysTdvlXlE5fbqbFbWjyqUre+tjAXo783QY
6+2tEs159QSkfvitCQXQSotfU7rOEHTl97ASza8uhNkE5BrtzLHoLFW9SWWhTF8y/N6ozBUxIi7T
Wtb3CT1YPRllAe8L5L7xgiobgzgIFQBlckT0u5tKszGYxTG5Wc9EGkN5CiJho6VNdQYVE59a/WCx
sER2VTS+2Bdx7WAoG8O6va+7UPU9Z7Zj47rAtfo1KX1OvNuqsigeEGoRXI2ptIfjxBSbejWG9+VD
ZXa50xPZO3dRrk7PrNhLxetKkRe3c1dl3a82szvnjlkOGTBkSDj1LF4I4jL/kkudIn0dKTQ+gWDW
JThZxozsJ2LYECW64NujJJ7Iz3j267KXD5UYKmP3P0oFI3ZiKP1VGkKApcAxxgRXyaxEfc2JffLZ
pkyAbWQ8y/4no13NMdz5HfMS3PnbDnYV9On7uGcCD5QjBjbXUrK9HG6UcrjKJuDI9ufWCi/s/v+U
sPztTqtDnyrPEvyQJibQ+Co3j9EEPdwqvZQisKD2LNFeIzR1c4mPU/tg+dG+QSgz9q99+YwmaYc5
GEWz5QpxyNOjDLtjKO6rrGFf9m2Cnq59S6vH0Lqz/BZw7YWg9Mbh5J+D4jfnrsiSMottEnk6pfmr
64Njqt1jBPo1PQr/wgeQf06z//ZizH+ei/Q9Fi9tkP4xoyoiRJzYFqeEwEPi3zUTEtO22KXokYvA
chMFJS0bYqX/kSKI71RXBPjB5FebrmOROcgWkGZ0tKKQKW44SJI/ZHisovmQd1dks+BerrHbg8k1
nhNS3YIIrDr8W+NmGnHk6R6rYjA5N2Pj3yhqfxoCcXIWBaWtHWz1d2++pirO0gXN7BsQoxiNBkx+
XdsfJ2Tq/YI5fLamzo3924RTsSj6oUfaPpkfHJHtae5gE1OvTVmOaje6douW3DMUcWDB7eYxaHOt
JUXNvxENHMT4KQJDiRyh/w1dhGR3zWtm7mW6i2K7uhqruy4Hz6fO+zErbmpgjgYW1Ry8bdgFe/S+
i11mUXc+USLq2c1jUJEDy1inxrgev5dWtasNyjdQUjsPrOg9uvlVUf3IgDS34Tc/MNyyhh1cWdeo
to6zckoBCPUBYWpjl7DzS0GdMIBCPB6nZ0jZruNPWL+uk+ie0cmVzg8nYbbq+bd1KgKr7MWc7jr7
ujSxeIL9XAAaNQB/g0rsQmNSBodNDEHz2eaaN/N0bWlPLHw9f1rUBs929gAtVUWLHBJ7VKPPSnqp
2nTj5ExbnWX2VP4KDkzpnULsmu6WDIaZx++raFc1z8K8JQXhQovfGnJWJ5sMZXZVy8g/pjjiFtY3
eZ0Gpe4xR/OdMniz2RCZrKJLZc9bh/PrOhfRBFjta8B8EPpI+rD0ndHYeyEpJkuWtqsBmFVf1NBx
aJUXU7GW7vuXbr2ubVH9eh4wgKZ7owKES2zpFgERlOlekATe6u8Ln6zLXPpqDpwxJ5vC5KDLnXEY
sDhqvjqJhecEgauF5uD8TKFtPNC6hLNR/HIa6wlEF9wP7UFgp0TFnIdGOXN6U5asxXLJdnIkzxD7
7ocJlDWIB7gJBKHd0enBkbKQ7FlmJDFh6exQoVKew6su8MexvknTMNPVD04bswTC1luVVygslGFm
uS/ZR7g1QMjRPKkYxSjpMSYxJpXLosdUX2WcTbUG8dRJas5DHEEkPd9xhBlXxwYnjIRUqlXsdG3S
+orxthkwXYNOhLMtKiYV3WqgsxKIGgvnxN6JU5j3BUrXNZcJO2pfTnV4SntjvmFNrZg0uKD0y1Of
6ZdKM+TG4fq6+tUOKwLXU5GcONzNauswzLXzMytG5q6Q7T8q23I0KusqA5HdfOItCZyyZh9RveF1
6gD12J8r1UPjFeBgLTinDA4zrrCRgYzq2Qvz6VZXXJfOWg3nsIFqhCcOjx5szrOk38Hc73ZZ/SLU
+Tg51yPl2zH72/OtdmMGXxfU+pNZtBhtg5Oa5OjNOIBVd9bQJnvU3+UnK1W620nol1KvN4I262qw
roj9zGdC36dR9k3qFbz+S8GmjVFTrlYJQo4TljQy+aMMeU5oF+a1RW56NrSVO9donpFpP0Kp2J1/
b1tfal3Nm3SVU2DDCU84EwsXXNFuIDA+2BVn8pDa0Sfe4ni7ssR0KNCNnL/rRiteV/mKQHGipKGz
TKVEFYNih+gQ2N4OK9SF2edPYepfxuV1lS9wIY7nOLc5IYW77bvi3spNz++K42iwIysrtyj153qw
HtW2f5VDTYrGMNzl/DMQ04UfsfWc69k2kS0nKnW6x2XVIIbUFS+ZHNXrk/R9pZViXQBsjXBJGV3T
faG133MD1azQL4W7NzrVut5W4WCwsDih3xtx1rupCG8HnJEs5GggA1uh99FixbrwVmVpVHAKyDMU
kKWpBZMDBcxpeCEle+Mr/BlL36zuOVjy23JJqswQVJaI3J3wkfa3f1dbXhdG6xK6G0cWVJXVqGXR
LRUPlno4f+2ND/AnT+TNL684bO1HZaC4Oul/+z7KMku7GoxpVxR41pzs6vxttoazVcSWGKBWC5uY
jlU393PNFkBcKmXdWEz8iUu/eYLQr/ou0qiAUIaKg8aFjy6iXzu1yC8sjLbGy1Um16BLHaknRX1F
ZDVPHGkpXkH7OciiCI+QLhxUbE57SxnWfGFy23hb6/JIu0vRMU0sxUJK+m+qRMVUEw2XppaNxrqu
5KqmSY+EWlGfjZgvyPtrh3Rd1wmtd2WV2M66jiu1Izl0GUmIIkVOaAeIWALHvtCS/vrrufjyld5+
7rytgQ7BxSY05ldfYKVNBHpkOQ31p6aYWJRfmO+3PsLqRjII8qbsyENEaoCUR0UJ1ei+deET//Ux
HLGuFLXtxI+iJchZBc1N2dlXdaX3HEvMwYVBY2MbJlazPGK5JmpGarc0vVOOlm4GezMwXxUl+THL
8is54NbNrCusmamHuzAZbb2y5WHffBuoxUGjlbTbhALzkz+19T4sGv3CULV19eXvb67eDEXmsyvm
6n101Yn0FI799fnhaWMUFNo/Ly2LLhqsnK/Ry1sD77QmPiH/mhGsDaPxzva0GgI5kXc0u4yCfefb
7fdqBMyaEJl75xOs8lXUThjxJGxlZ8VKc7CUdG9DvDxmHLtwCN5oB3AtF77yX5suPXB5iW++Qz03
xDbDjJT+rIO03MefCN6/qBjIzn+MreuvWu6kV1EYVAwfNaF+VyEMEOKl9ig/fDx/g782JB5g1UwL
nSxB/M54dhgBX6W2KMrUNg4vvJ+/J39y/VVD1dqBiEgq/CvVJGJnNWRgUxxyrSAoZZHgWQ2Cak6X
YuurI2sv0n5kor5K5vpzbUMEpCJdd1LXxxZqjvoHI9JezeDGSYx/d6P/17qI/6/cwvTbbRPEc1r0
35Lo2z9EEEu62n/kwupiezDRX6oakmF12TL8WwQhzX/ZumWhxyVrBj/LkkH3H7uw7vzLxPKgOywC
qFOkJf3HBKFb/7JUmxoX3VA18ouob/qv//Vj/J/Br+Lh33uHZvW/33oUNP3Phu//bjIslt2mRpI6
/hXDtqW6XsGWc2DNPUf9npogcK39Oj8FFLGO6F7vSileYta3xy5Rh+uKHEUrS9U70ooQ98L/T1rn
DnUfUlqyw7y5SLIrM9VfooQSyKHrv9RThZfKnEcvGmebGYFTFual9q4BpxFSCHGTK6TBiRytZGqb
xb3K9V0CoM5+zgif2bN2FG0bvUhCzITxHPJo9DT0yjHC2IvbyA1LqtEPFgUbJwQst2nKL6in4YYj
ZkJhLQzPvNLmfT5pyKpGhf/e5PClhap6lSXDs4XsOKswdum4s0qMjK427ezOv8YLThyFMTqpKpSU
8iltBtPlbKkmdJ3cEEa7IkXkU+Lnj3oafwqaiIukuo9jxvDqKhCwyVokS9LGvEXAoOff3pPa5Xut
buyKVlXd2vbTD1RZ3waBUe2GYArxE5JoPyry2UD1PCUtyWrdz1RMvwOt+NFpHE8nJaXR4VVexIch
Kz6oafvUZdlNGo7QxYuPVp9Vbmrbn4K4IAPAOjlW90NriexMoTykaWvsJ4TKXpkcejE9qFOQuhGe
TVi2X1g3PJFO3vKFSIUIqh9jaz9lw67UJVkeaKOjMdI80UaIakgA4hym3+NahfhPxlnC+rW7V/Xp
I+fdh6H81Cqca3epf4+g8KU2bW8MrFeyahHcVmQDFH6wt4w+37MkVV0zV74m/mxe9Vn5XEbRdUTd
rltERHPnUv9lFBI5g6Jcyz58TsLUOZAvwQHsiGjdJmXmYGeoRjtM917SkR5FtgYqbPapyxm0nxHK
IUuldR2+61CZ4krNq9INIl3ZhZ2TuHXnZwcrDHaV0r0Y89R+Ipr9OgsNjVP9GAXkcAUloXTSvASQ
KKtv2VGqKHOJkErXb7K9nsfubM3ZTYIrzQ0CB2dyP2IN0EnjqWWAEc2BdEIY/mNa4TSKDYgXfTD8
8Il9XgcVPuE0XMK1ToX/p/xSJBbSPHuvIvbVB0niJYG2nRahMzNzHqQKBT7FmmS46AajFSJAn0hU
1vRoCeWHCNuhS/pjtcwGt6S+CXcQvubZaHddrbC/2rEF5VCZwh1JM4c8b52DidQYfKP55NdyL2uk
rMHYqm6RJGBUgvIYZXXgjXZwnxMl9cjSKkkiirIDmUOKl4mTSeL6NQ7uX6z2H2OoTcewCX/aCFOv
hri+zzFvuhPpoNMsnf/N0XktR44cUfSLEAFvXuHb05PDFwTNEqbgPfD1Oi3FhkLanZ1ho1FZmTev
IY1LayNN6B9Du3auRAjKHcRfHbfnhcjQKF60dg2LOwfH5JdA/ctc+Dmza5ipg3ZRklx9bP91MDm9
csP4OldaT0uncEhnh6xH2eTdIZ07W1+XXfzOTivj5TVMnmGT+sa39sAv5DsRyZeNkoY1FkySTTX/
2wY8QBf1q87szucoqFSa8iarfQ8RSsvCRrUwwO/ViFIuvKJ675sRqL7fXLX6WNepc6dJNe7JnJRT
aYgVsa1xahWCz/ENBWvyp6JamIusL2UZ1sDKCHzO8yzaVUvzR4vPMxXZE3EgWZDD3kGr3K2R0mqZ
LzSm/1oty8gu/TYPR71cgjETZ02tH5R9lsGi5puGCsLbtNGOTItdU571oNSjeRpgsRO6Ki6WZQar
1nWe01860rD5QsgP3TZYI5mBFU/9TKIgeumJKqDy+HPojGzdHd6rvotMEoMWrMW8XK8w/7Mz4Scs
x+1mhmlYQyfl+7w6YoeRBF0+V6DrrMpYsbsabFeihBQQ3a61QtlftnOW1FexfMrLYPidprvt6JA2
aonHiljXAyhlA8EOWlir2U9wRLJbN9gibm1nPm4QxXx8bjtvlGWW54IMS/6wLu1zor6ggZWJr8v5
vwIciO384743MNRhpw7CiVtD/Gi7fmaln/u5ClG2FsNLNgy80/f9B9TX+SF5dNInaIoJeWlUcy0r
/M6aj5LdvxMwCZ9IOa9jKbGIguKQisaA1MBiqNyuSJoeMHtLwnQqWFjvbMhrTCBC7OeVHeBfcf9v
EsFXBd9CWTzqZ2nInQe98loki4bfvnrbyDYjsfG87iwSe32uCFlGhdDCCi64VX27VYQPMf7Y8Z/z
YjckFTZdKKrilsn2BRuaXwlrpSIvfbLceo/wA7LHWptrN81uLDUO+06iW5tWamQl1sGQayuCn/Lb
kAUeyIu2eUrJu1TvpvBlK6PwZ50aDnABO5y98iKZgtau2VbMgltY1zyUW5OnpGLimhOkm9vrd8bn
x59492HxaxSNOQQZloPFyH/GcgpUoHa/h6ZXbyUZpipJ7+NQumTHbW69wyXW2/xlYHWqOBtJUnkG
i6QknG4025L0OJ2oQ2t2i1GHfq0aHkHwX/te7iFhmJFIza90VMhgqCperDt+Okql17ZzNEOIdpOS
MMeKtYvfj603Y8frGT0xigmcPU/b0qs52B15Pe+6inp1t18ptY7bdvxZgDIlbQhnVcdum5SrdGQh
WPe+wutrCqrxkC8iwgGChB/HRmCbVEHWwq7Pq83ynGTZfakSuStozXxmTvy9xv0PHOAiDQEXLfQy
YTmkV1OECiXz1ryDZdRPZiDMIYXRQtBxew85nLuk8YcciVeLeQpOXoLlEayItMlKvxrtow0c466y
8tIXwy/xmIOXEgFPDHfuzWXSX615fYGVR8xgn2oecccEWZqIwoxQKZzfaSWXHCVAwtuTf2PY9dnM
8AZ70Q4kOnbHLNF8MUy0aEP7M+VEXNyDYIidXr7rhahVCcZrmHHye3klcdBw4klRtltlGLy640yC
fWpt3p4lfgLDP9JLNuCwyThA+zXth5RKrlbxLpoWD9bG9qepXS4FuxJCXDV3qNOrRPat1qqeMvp9
09enLDVurbHCz+A1QSO+XNrCei9h7h922cj4ZA5U1cF42bTal5TpISOzV0g81Dc4dQWPFpa3amKD
BQOkVchudfrfeR5qL7E07LAglsMXaHxjv8f55cW3iuOxuzhjFqq1NPqJwqHeHdnyjWWYAvyR0aJp
2Ml26Z66CBxdI1t+5LItXO6A05oYf/uEH1YuXXdTf13TofKkigVpPuyy23UDV9rmOY7oIpFzR2nO
l9pYbA0drQlM67GDgutl3DeYthW1EMEAP6XXcpiTjvWIKVEKpeB74Ph9UoHwQMveEudpk3JX0T5X
+71EiaHbN9rcQoZBnX1208uoX7Ltp60uhnFryofvAsVe+WVnH0v/sFcyKZKDS4A4Udw1NxI8XM8o
DNJyv2banKbf3UL9adO31so8aJBL+duph0W5ybZfOZ5WhYoqWCLobgoLGOoUKgNi0E5yyYtDakYD
i0JOTY+t4MOe2ZGkwSZOO08TT31SuCNWV02rXcqyvw72FluLAX9wjhbnQ2LlA2+ZMAyZ34MYaD7t
yMmuvKETfPPQSKfUS09DDaNzUwN5tkND7cKxm8A2vsaNJZWC27xaBNAY8diAl6t8anO0JpGVfhcT
hUv5lCz6zuGRoHrIDfRdzbctX2CkwdO7dU8LS99mXB+msYCXcJO33OvJCdeTLRzbxbWq13pOPR2r
35LxxKnCXX6fidHtK8MzpeyJbyocyZSHin2ZSjYuYvTC3SHN/br0g1tMhwKOc3e/HpB5VK8WjkyK
Qlq69VFj3rdkK+c17No/GWe1fFWfckeEmtkHqNpjglzJDXVLojP5zU4VXK6GzFMEFwcI5od8p6mg
yctwrUfk65Lt7RVwRUzpIS/of7bn7kndvfFBJyLb7WY/mfzipy2Q6YhgXKJ8d9OJbZUHwJJA0Ev9
uvZMnImssCWvjwhA2OvToU2Q2xDBLb+yq1O6e9enKWfZ9HuHtAifq+tMoFfySVQmNioNh8Arp2gQ
R1yf2yFYh6BpG68424/1h7qRX+EuUuAkt1S5mCLechq5Omr2QMjxLH1BtczkqwyzRj2Sb94NYXFY
zJMwyJCAAUfNHsCz7FCyDnNhu80bzlBDeiHzm5vTHaWI8YOsYeHJ61OT3Zbtou2YJFovTXGslnPH
c9Lr4wxJR/HTmofPhulCQzCY7ohSxDzN63v1xcvSh/b8arQvlNa+DLMyTKqoE7HWxy1m2dwMvvmY
CDJXk3urmI5MsiFkolqcp4FJz6/30N5vcnnc06gY/FSNeq7pIey63zT3LP2/ArqOymUY8JW1qp9J
N4IBpImwt0P+RP8Iyb1CBdR56R7sQGDm0666rRGs9sLNce7P3ZcKgdiVnsuH+VZi/fKPwpob7sCF
O3rmTmw9+zk33dh3nszUM+Cm9l5KvA4DCSnosiehCUPjtLvOHlKuMzNIogKCleXrj1PrLd3oglLp
a7A6F6uLB/QZVmQWBKefhh01lA8UtRWHZgs2cTSSY4ElIG/SwuJfOcoWpYr5pdvjqvtZmt/iH4Hs
eVx3vkyM+sOmu/qroXoa9gT0IFIfz0Ng6EGdXMqNonO2llPlPKOCgKEVp3LqC/XIa9UN30KJkEJv
zW/LjU3tsB/z8pnFmyvqv4Xva7v/VPvwUepQidUjb50Yz7qMmGePRfmsKtCEXF7E8cHUOV7u9DkM
4AbMRiHvH0c0Gz94z/rZrYrDGsL7N1Jfr05J/VARHLvpocRPU5+W/WDZ0VT5KNbyzivW5+o69GSv
AwU873dP34dh8W3jNBkMhJHYgoq/6kjrfedm/OS5h9GhfUwrCMwIEVwjZKYdJZ8WnoBuyPnm7Pfa
k33/bwr8vzRBRe7a5PJy90MluxiKb1fExcHve5J+ROU71T8USTR/mLH1na89YAGYvqWZ1/84d0cU
r+AFs3wrc7sEFShJwUFas87ySjtepeNme07pmdMX5xzWnL0G2XDU6puSBnsfA2Giizdbz1yDWvPE
fiF90bJvswjhuVqqR5hv9WQbR7Kb1ezWK+dt9rv6oU99LPwYvyEUth9AJ/kftaN5q+jw+5AFuIIM
AdVScejQoU0cC+iEvqT5E+WFbz8/pMPZrK8j+ctfmxqppVsOvmOju6S4r8MjJC/y5EUK61t29yqk
yXCMYMq95spH47uFTigZgaL6nRkuK33J2ZzOSxM17clcc6/ltZdeESgDqtG4zv1xzAPZIXPkMbfC
TIRdGY3aQ8XHTv2qPjo2PVpYffHFifbUqq4Vot8JxFO6+pwjaQvrOdqHOKE92kOTcGc1SqXnlp94
S67bKBj9LmTxycgXKt8a4oxiUUemehTacUfZ1b859oHjbo5nVbnYeCtGjQgIBM8y1y5Oi/QEFYmg
5Sfen67Aj016KJFYrOuzo72p6ott+Wu+BVlqH4a3kWep+po462okcx9kETHUZe4T+ZhMZ24IDik4
hJA9YJ7COerC7//J5lV8dlpYbm8kqyI6m4UH252KMrAT8SX5uerCpIkmrpUt2DU0pgB6UsAXQhBD
4/U7JZVa5iIIqhPfiLXhxP8rn63sNt9djEOQtYE7Ji/8SgkrAqQlkO4jyXsEpGeNL9cewEmpxxyN
TT1BacaajZoxmR4J19S15VP9M2meEGOMfjNfqvGW3fBX7wG1aHk9lrMcKTqJVvaZEwwmWyusnN+R
THec0shGa4KZcHoBA9aVNXd8RxyDHp2od1rAWNl9Iq+3ywy3h1TwHY7M/bNL0o30QbqiQTlwc29D
qJi/hhEUczQMIY+3Wn3Y6iG3bvZYZA89S5cmqsjungpXbyIK71YexgehHuzVU1zdvMJFcYgj74Iq
KPjQeAnQpkjv3R60yU2VY2s97dIxS0+F/jcPh0k7VmW8GaGj+IPyiBtHozzSodPs+m36k+vRnfJO
wLlU3/iik8ofkmfunoF7eQwAgpnBwW4yHwK0NR5lOZabE5evxPVnnZzkssxf3cCjPxSZLxXn4b0Q
52bnn4dzf3Dsm3hP5Ed/nDiEwbQf6oOjQaa43sdKc7+gknDGiD5gXk98bEm6yApS5mO/UT4jrXjd
KN4bI7O3/nAUoUi4DXvzKjSLq5SFWhus76Z9YhOpvPAs1v4w7PhKvipwgoZQle4fSBmDdP5uKlfj
dGEVS9C5iKnWmoNm5AXCWgK+1YeUXDUJuLG5vZf5VZHCPL3oFe1mOEshH2nqw9WOaGga/oje73VO
QJAVIaQdp7o0qweA0oZQyEYDVQGaJXe1LkhIB4Ac/RWW2zeQn7Yz93vlD3eu7Hgjviu1R+kpqU7g
X5W3nssXUBiqE+eGi5YTQoegKD8aEa/1ck23S6s+0cW6KDyl9Gzwv8AipjKqjVgpwnV6N9PDd28z
bHrzLcNvkdQCRAcCOP9WNofZuJn2udXj7lNOn4fVHQrCZF71lsCh54w/XNx27VU1rilwA8UL5JQ8
+KNtnoBjaNd+lO6yWjFSYdorepOyhb/omkvMwcnnW8s98F9KJe7+U6moymG6tKH+SXsicchmou3P
fL3JsU9PvXEu9pM2xql2qRke1QOi14qpHFCzPTX6MdP1gKmyBdJKz6XtKjzlMiiUZ6n1ATa7JuAd
Mbb3md5oPKI4qcwQgB3dGQ6dsIB2I+CJWk68MkYmlPp7CwVRzaXgVS35a74OAhdXO5yAz2wkmY3p
x9NmV6w+N2f+VeQuHjyS4irKm+FctA4Kp8d7PIf45DrkF43HqY4qEeubm7/p8oWGhD5WrQJr+KCz
5Vfxw1RP3ND97CmyX2ouQzxAhyMBZt2/b/TfKv9G5y5X9Q3vv/U8+2Lxed36H5rOVdn+unxq6SD1
75ozQ8IPraMDbFaCiRMyepO1HvKiGir6Tdb9BMBpCY3yBdc63nF7eMq/to3nw3f3lBymJ72+WxIs
b9kHv9nuGWPA62F+Wa1PJygL/65/fJXfAJ6PdnMCo+NOLJJbd7V+9pzPkuTeCvpp+Nvkk+f4WrFu
odReaRkZMhpcN4v7BbK2sdmcJASZBIwyCT6h1vZ3paPlJUF4Lg8WXqPEpPlV0wW2jt6ATiHJh4Pm
GtYYTGNOr9Wrh1Vi3U3UjOENk4NNROnXythjaV9e6rKl3D+oxXBIKzRODIiTc8eFh/3QwgCTJP2V
/ivdPeWAFq9wXPNyF+d8aMtzsh/E7vHlOXrwtK6h8lt+YJJfVYF6QX6Zv23KcRchzVNtRypdbesx
x1ExKimgwWcMV3t3/ijyp+JfYvsMghadMM1sfX8zpYqhxuWJZL5h6qGRlQdtWtEqBB0pGI16QJhl
C19zqDVerflDF679be4uzvNu338kOwlKFfXRwz0woFAH5vnCLeZna35vwBuNXY0t9W8STqTiFr0a
q99Nrwp74jdN+3HWkXeNooeAaI8XSYm33nQz5bS1waLf7O1pzyPUdo/78K9nPSFfCt6ozF+TmwSQ
cqcoZ55e/xE267agV90oHRs78WpmtsJCNmqwy0jL6uDLK2zyvnDRY52xCrkmGWd2L93UwsSy8To7
mNZ/hezTzDWetSnf6JaWxXrp9vnUMKsmMm3krS/PyKBHM9hoVHNNeZTn7FEzOT5y7j/n16SdvNEW
R2zbXtZE8S0lOUFkdvIJqfJ8mLbiDMv6psCPnI3pbKz9E3KqbioOBsV6RR81o88C2qiALhn8w+ZK
qJDC97PiQSCsw4rE27LGw7gdlgEl4VrvRdDRURo1sA6q+DbQ1k1Bfjr9EZvZh+X6hBn3GJZd8pRX
1RsqHa4BQ/pwsn9jmeBEuznSWU5ptmm7e5P9AtuOEUmKzGHC/RF7/Nk4riNUcpM9bCpVl3ZfxLm7
Zwkvqizd9QBttOTFn9pqVui00pf561Br20IdXVwgGJsU5M35+tva1Wnupwdo1bFUZK/jZtYehhu9
V2+fqc6lLmr5VMBD2yk8zZRScbrPcmQ1Qy2ki1XbQwd+Ccx/b3/M6tSsriJpr0XeqvGe7Xex47yH
rJ0CAD7jtJtAldqGzUGDPfXQ5v/NhqBoGsWrMEsj0IqMu0TNfV2tnk01fUilP1S1r1bhtZl2wm3p
Mk4fhlY9THeHiAb5lQoyKc+dGk2O9aA0g3LVVTmiTzRdvFClcBLW4Ol7oTHysG0da+fYVgTv7onC
etmcMLtMGD9z+JRu19BECWTFuB6WQZc94AGC/8qcT9SxofAqh14YU8kOf5NYFT+o/mzf5EmwJJv+
suY363PjcciU3Ndqk4WuDTwyiNdSo2Ma88Ybu6VGuizivbP+E1mreRsiqXEq8dGGLFMiqHNnvNU9
Me6l15QZeqbSfi1aENSutqFO0yLpFh2s4vQ6TMA8SjHz6J0na3EOLBE2ZuvqMOuWSdeVvTsZ7iAr
yyPmxG1j0sJZQlTzPRn2XbHg1W+SDCukahffMVkbqJVWsMGRX4xBp/2eDET2Wn/dnX8ooX+qUV5d
vWQiC3pRnB3kma7EYs51UH+C0S2enmifijD+K7EPcHtgd5Y27eee61whTjqz2204XnALuxYLDT3L
vCnRAXNZukqGFmT3fk1Tv410jKtCLwAF6O8EbGoT+oSrFODZNcwcFgFFcpzBqm2EGGUm3hStec0J
VlxsXXXB0pFxrHvBGzAxyiFI6hoHtK8Z3mxR9R62LCjOar6TKjt25sB9LvE6L/YbJnboLnuOWTcZ
/xBlHxJN/pZzuolNYqxspIOAjTzhGc4NOtXI+aTdz+wCf31TeU0fTKlU3BrLd1QA7AxUENusgKEr
F/LJNqTKnfO9Rfa3vhgiARuutt+yLwsuU3EsbDi2GHFufmpVv6LExMhaYRqqQxbO89aGfYNkqprA
CGob4S5L+9cEjjf9YsIko3xYtmH7MguY8M4hHNdzNY2qP4zYWCzLejbun91a+8+9SmDFFtzFDcZJ
NtccTs5v1mQ8rxXB9g6XfYP+X12KHNOBzlczS73CZf+bOqZ3B6HoarFVNpdap/ytrBV4WAlMBdw3
3I2CYmZj5hl79TlIr2ojYorcn5n3ByVDcy03XeV1DpUdHb6fpcQOWXMRIRd8WXva5L646ZWKH0Bq
HhRW54E+NLxj6+DKoNJhucwPdrnd1hmQSRAxv3Bx56Vlx9qjkpdvUm3eytLJomQDokk2fqS5XwPN
KQ5m2lSnUdm+tyKPFqPK+GTy1ZhToJRNXGFJ/ekWN8eop0S9DU/GXpx6yxr8Tcm7sJaqDzMHKGCl
jzTjbVQDPYclIdAYB62gkmQs9F2xADVxChGolJWfIeNxLcsOtekhKfWOqJ07DmTlJ/2+xay27T3R
pQepqz6SgkgZCGg5FyCdtXNpEjmhHxt6f155hcxezUHN83NtC/AdpcKur5u8uR8ar2ppLLLeTfxO
hOw8Q7NmM5QZ2Ydh3as2Lh2u3Pav+9ZEBLW6qI+esYEhTSgH2NUmwWk3bKpqiatIxx2omsttT0zg
2KV+20ejPaZbDdu1ARYEppn0JiwyLrc7yXPZAI4sRb6i9mZUUnLNx9aDB1wEcrczNvfb6OeZ+iw5
0udI86oydSe0BJCoj6JDR0dSxluD7nnRlH/ZOH0ZVnUs5CE2VvqhSsf+0/A0Wy/OrcymVnvvDRDg
PtMCqTOQJq52gf70n2b13EJr/TkJQEkoG8elGB56hKm96EbkEe1rJozfL1uuP5V+Y0ul/KuzPGU0
xwOhaMX7Khj56xbvnhnJo06jVqbAU7Jg2MZxJZK32YjXx2TTMBbonIJm6SVHxHVe8vGDK2QPpHtw
NQkzqdpJx6m/ZCMEd7lRAa4rgyMjs23WDZKpbCc7KLaJjVhl8WXP9bnRcnyFt09yLRssPAFxDaOP
p6UafcOubtMu+VqjiMNqOt+4ohoxy9smX5ugWfqfLVlGKvfMDF08s4d8XLb0xxIp6Zgl+F6nAuyS
mOrieI5OWdt/qgy3C5bafpWV04EArTcMO5QDxH/QIL2W/EKs17bYe6+ab4ILwxcZN2m6cwdstnFG
SPOD0P3QQ4CmKwDHqtL5alXDFNUcH13PkIPqbPjyvntQ6vFhV1WfuDXbNTRVilJcTKBEIPFl24cL
2YgCWIlz5qSqtxk+dgNGhLXGc5IZhHJk+FolsF04X5v+0KmJzCRvfia19DhrWoTTyXua7v9BqYBV
6bKwgFdllwO+haLzOq1fvZ01j6nA/ClHth5d+Qx7BohEQGgifO2rWnXMitIFWG8L8R5FwzcybrB0
JyTc+l2MBBYCn6RDrcA6UMaKyDcVhPyjtaBayLQixodf9U17fXFS1lL48H8vmYIDwFR/dZCLggHF
uDtA8rX3gZFpAMsdYITKFtVtTXIzaOuNoLu5fistWYtVA8uzbk7DVWque95wT3Y/2FnOAdc8cg9b
f9d7/ZQVJqsSnLCgoo3Tqaqcc8eVFht1L7nLUi+wHmTr/7NrLeNIVOzW4iXELOFtQbT6qUntvyQt
n0goPFu9DenEylRvHVtfyoaTYun4TmFs7Sk9hlJzZkU6SHPJ4kUz0s+y/q3w5S0xyUq712xoSNDo
8AFSy/Yuh33DPwqVt1rvXLVc271BlDJsGjvCB8PwiiEqJqC/dI0bp6y9JcsLt1kWeCU1y7lty9Cs
f+uTWflLXsdpnku4/Ay+KmtfNnOvKil5gGqSFZS486RSe2GFsoTpUrfIYT4cheDZZk1/Ww0HJxOX
DxaI+hTUgH2SxFBzNmwl9XdBt6SNzkNiTw+WkyrsQj70rVSIy77LlwnOs1vz2o2ILOUCwaWD5RJw
az+O38ajM01MMvnwtmeGxPrwZlsbGCkqhH1V2ZnLRVjssWYYvJHr+E/ocL1JfYwxcmNDT/pMbBld
sLXgTVr/Oq8D0tf6n8itGzmOZ6hJv500BkQrN2V9GmvQ2E4HKUmN+W2cmjyEfYC9SvcB0VvzdqGO
Xml+tMYMn4elaQd8C/+sBYYj29JAouVJRRpuucp0q1sEAWed6eFk4AwcvaJHyTzq2qWp0blqd+Ml
Yy4475J6aLN/y/6hFHNLWCJkr1a8ZfWpUavHdMNXNrUM9v+jPND0aocO2bBHN12GkhBeBZ/SG3Ps
nGY6V1EPPV27A8S57y8EGJ3F6oy+0jI8F7n+uZomDjbqxJK2PdVNy3Jdw4yiEVskT9rztM1RRXQy
llBg/VPePW/r8NpW1jFTGdlGnWVRpQ6hHpSaSMFYGznQpfbdXitPhVrFC1Ht1JHtMUll89Dak2/I
LFf6DtlLVyYsWrZAagCD2pUJelkYJpwcXvWqRRqm7nNRFNd5cLirsj6oJNYwhrYd8W3sz/ZSYuli
SYm/62ZcKRBkRm4Gf+jXn7Gz0KdrZs3eyWFLU7XDyUjxhYLbhJDI2v8zq6E+JpZxwBROiqW+/Nrn
1vG1pQuElBxkczZCWakB0/HthJvHs+76RIr0zOhxQICDv/fJeZqz7maaJWOFNmXAENl0chOIhsxn
a3GS1+4gZMvCeq9+0pv9YEgDxuAkSMnSUsfmUt7n8Mug7CCs6fwF8bD14LCucTa1dAqLNHqD2bQh
Y21YLyi10wyADobBgz4V9WUBpcOo5ypyeTg6dQ4hy1zAVBojGmHh4v+e4uXCqs02f+oxT4/l0i9x
sdknRWEKyQyniI0toSXY92enWpxwTWm4M0q612qrB/N2iFFDO1666uOxmQDacOAqnzKHWYsQMZx1
HG8qX9N28lN9LRjtjL2MTXvGfKLI4hQoo1la/cnUtyWGdowT2qz5tVVLFy3dMJVzgCXKnPkHof2C
asyIZQ1eZ6NCmyp2UUInVoPGsW4JGTEXFuGRJZbt1t7f746y1Df54FGvu2CYaRXlpGDYUrXo/38E
xjb4F+WsIxketbASZ4kkBOBX4p4LoYhwGPAwLAflc2lVcW2H7m9M1icImgZ1jWupMKo5VFph0fM2
pr/t7LGUrsRx5F6sVFOZQJxUwUYHNpncB7M8bAcs6Y5ik50DrlQHamV3MifHT6fN8Gob7mFrtbQ6
pSVic7a/usSYKFZFEuYtXMAlHbymwLdzVzDosfdlPlvqHKdmzXwiVSCCS3eBma0CyuD+oc3iy66A
b4VSpYE8wTCVMk+Sl+3QNMk1NXZWkaIvQrUpYGGUUKEyqp5VZYelWMoDAY7wAO4U3G3UILJ2n9IK
8WFbCmw4tY1+hGzxuFrwcFsyOcDJu/HzwVlDo63rAG8iCLxl0vr1yhrNzHXrxQA+qCznaFj6+DVM
edQtSWROkvllasARtap/adARUJ7P7mBi/2W3RXVq037kEdXRrAj9NBN2D39mYn8NvFQi2I9nh6bU
AuKd+R3icqgaf9lt/l6uvWyrPD/jYhTD06drJZ2Lo9P93c1F+sH6U2Gkx/oYy9VSeFoxfpuS8+5U
4ITYSmzwqrWXudN+Fmi0YqmjVpetk7GmR2qkDq06P/IQ4Rd0WLB39vLS1+YYQcC6TZAE5LSATzIu
H3231YFq4UBV6daISpjHTq8C16hxh16c50RsOF2yztO1/c+0a+cu/hPgjTRODUngWcKIuFH0wnQg
Wk561wcsInuYhKTa2ME+8vN2FgZLiQr/f3ameOyX9JC3R43e39PM5ugQ6gNYACCWryANtX5sW5Z5
5ZJ2cU7rnpnW7GH+6Sb7vtwKVIIMS/3PkPHPZgf3QKVYafCzOsN2YboPMjKmuLUeElPKIhEIJB3U
oyOBNKeL5EQSajkGZOzCtJOl51voVNUak4YMG3BVmI+UjN3O0OmetbPlVXM8FDaowqOAvsHWGgvE
+WanKysUFqvkQvo41YFt1AmvI5ZwQ1Li4w4nasKEpVowt5HYEGA79bBLMM/y3ng3wSqgyJixjW+v
knFzm+zFEoxU49z8MuT7Q8NGy23S5CzjyWTm6MqGYMHTjR9/Y1hJhht2mdutjKq7RZBcRboFbrqV
uRRgPzxCXFEtr6FPA+y3Ib8kYjqXXRd2k/bkODAmpSXp4k5qD6k9GqEuWbx9UM8I/g7r4X/UnceO
5MiWpt9l9rwwkmYUwMzGtQjhITMiNkSGotZG0sin78/rNtCYBmZ2s5hFJapQVSncSbNzfuklpLpW
Wx96cAmG9qBaAVIrimVLgJSzWqLAQfAXojMmsEbFHRqUSYJgTFW71e3SQhviFfLMcqrin6GPy1cu
s71N2iOZld5Veyiqg2JPdYpaEQoFH+lXbKWZxzPrTw+jbZ6rdIkfwmB84KdGJUxwAwRe/4d7P34e
QMmpxZ65maswjvb4Baq1KCArCwM3GiSGul2eg7MQUbFveg4J7LdHwhmqJ1PvsCFUF7+xeNoReFr+
8BZ2RQ65HlMjQX0RggRrXJH4+2dKwMtzRI6scY3cLBnmwYwso1XUSRT+xOStMA4wGxLvCJmwtiR+
dxsJyegm76nvoejqrL/JwGMqRtLRCle+cBzMzaJZNUjzbR2GyaAOURLQpFL2HnIRbokoZXBQHQ9G
mg6b0Z8esySWq8oXj03Loq5TQ4xVv0c2jri1MP0u5bdSYBc69JFa6XpeODzLx86PJPAj4lU1mz9+
ac97qAPxYo3Cu5UJH1hKNuDec6nEWWABlrTE7mEhBi7KpT8WAaxCEmJ6Qf8d/b+xet2mX13d17/6
f15NZF91M3cpAfD/+JT+65/+fzKECbza/2dD2H5Iq5//3Q52/R9+/vb6f/0Py/+XR64afrAgFF6A
ywtz17/9YJat/iV8wb+QvgMUK6/JD/9pCLOdf3m+59i4/oRNpKXERfafljD/X3boKgJWXVdw9ZN1
8N8cYP83R5j0/rER/pcjTBH6zS+i6JOUIpCu+O/W/WFqA0csHkYLdGP0937lciKUqkfqyQHi8oQt
auN1AaCtdQFSaw5jxZXXR71A1+g+WIyQFQ7UmyXnMJ4i55Ho6GgXTO3f0EM4USGbI7ERUV7xGxvA
TqK2n+ykJsxy5rXkmfdL7ABBN12X+k1g8hcr7F4Cy3rGiNcE7riZ2v4IC+OsSB82jB3dFpXjSTbk
PEBkplxroxM/xoG4sQt5tucBgqMF7pgjeNYhyMXKJFm9cyTXlD+bczXChjspSuS5wfDCKk2U9n0z
GSTnXrfvPdjgAOk0NhJjyCONn7ygvS+6xjpOSr8SpUqNAolDs06ZFNI43gN8ukv8lM4hsQT5TERy
9OpUxSVpny1VY+hqTlSSxJDDcH0F+czIrBwwHfvqqzn6zfTp+bSUZGzdt1dJJjQKa87Yf8jO/lD6
JGP+0EucBJAQgI8pyQfWlBxj2yHGmBe9MeTCWiGGuyLTZ2T+r6ixMQ9kUXGxp/oUyzA/RCgu5Qh1
RgDpX3xpdt7Um8zvXkrmzHWnvuFksSh6RyTnhIsl1qUKYOPL7rZzza3r5/eWR+abaSPQxSw4KT1A
FLSz5+PQQPhNIiM+9OK7mNniKob6FV3T46G0JBKBXD0kSgCVKndFhcp8bvL42XaS71iWfF1R2rzZ
41G2QXY7Ce7yqSBWYMy4aPJgAi/PyngfEJB4m/uJvdZW8LEIT941g1wIiR03Fs7bDXryYpPpPU0k
48YUCDwn9QFxovbBDEQmBrItBfBy7YOFEYW7soQNztcfW5Jin7jtEZpDhe0b7AK2qUf4fvstTFM2
haRgkMTgtIriKWE7FxqKrXjJE08exczdb+TwCyDNNdoPyW1i1iB1z53bOusMu4dvXUtW++BknKk9
NeY6zNaB2GsY+vy6a9uzOGJ4ihG/AukFiZOgvVCvfbZsiWujUAW1RKuRKkShKG6Q7O7xjVbH3kcz
aTeYcarEFMjruQ2axhs2BI+OG2nadl/l5rsVEKrZJa6beOeZZrmi9+mahyMcQHPqvAlPZTpd0hnx
ped8tbjk13P2lU4l2hqj9coa1N7qYXQjYLpBR9+y4meh2BzeC113KMDbp044RycMhlXO93iaRP2e
2LjAKgU6Ny32dCFvGWJjWcA7+S3aQ04wM8HQ6rrcGEyQS1bba6nHTS9AYNAE3ClpiGQcLGTVWXmE
h9rBv0LnOO1TUobttuZWV7wWqWVekwVr4zVxKK083JW5+5zFzbKT/VWOap0xwz47YYNry+7OXTrf
+mHzhAUdNWcSW+tsRIDWM32RSToERP/ZiEJhN2AhRVmyd7Kd+EEL5o5/hwxf9kG//GosD2XQaKs1
tRiocGoBygjmshqm4u3fNrs+eNfOYK28pO2xxYh3v58TnjPmm5TwPF4FYvB5e/TsIv4gWLSxz/6A
+cd9KUWGSfMUcb2CuLDB4RTZ1E144w/utNEhZWiRmF58C5nCiL9xwYUaisgcSdviuTOxByf01WsY
q6IlkNXyFI3CSPILLDKhj1d9jBe2RL/59uLpAvpiHePuI7fNoZFNe8rjEufBWBpYtyLGY9HXu8EP
lo3b+z9lEeT7LrasrUImnObO3zQoYzTWGE84py9OX0wsU/kpH9JkG1QuPWU2DQpJiTGi4/snFRu+
yG9P9WTeoxrpbFqNv/OAWIQJHxLmnKjZvjON/azH/sfR9SsHToQe1IofKOlZW2TNbcLWfM8BPtjC
H7efmD0Rl1IwgLgyu7GB2UinuDcTTE5c98erYNMuUPMNPK8ziWOtJ59DXe4GW69kuvSr3o52yFht
otBAy7Jb6S2EqybHxZY76jyyrUuGr6yjk5iZ+s0YYr0BeMXItx6m9K4FQe08rhhT7CcbgdHoEaMU
ifneKppT6Lo35dJeSvhvwjzuBh3sBgxWGfUCGITCSzH0GnzKuWe7atOSM866JC4CWRE9tEB6PJ0V
UuAQsVDSFDvRXmZWRDeLPrTN7Xv9m0xH72Hro3RyXnunjFl/l1UPlBtr5KJD/2JNhHax3h07J3sg
GXlaKYlHyo6LM8hXshsyFP+VWC7NBnTGXCGab6exfgx0/fXgO6TJAqeL/l6yAK181/lZuuI46eZ2
qjTBFLK/kOBGSm0U/qEgwd33In2MfAQMIV8qXlqCqwjKq8JG74NcPxnedZ0uiInFkWC8v1SO792R
by8TGQFwy2tD7sG6YadLx4udAJcSmbeu6DY4GEc8S9eDFCWtYkSbNs3OQ+BX2TYrQZ/nfEm3/uT/
JanmRbrNfPBydRH0/VHcpe+swa45zDhG2vaSiYWHSKK/prwvxLh10K69srRg1Z7vbZIe2F4hIhzy
wFZEnm9Z7BLkUKw1cTq+1sncn+ycKJlg3C1t47zUbvUx1Q4q2WA8Rl1Z7ehjQNZaALelaug5+1kO
bLR9ZSOvBzmp8tFNFv61FoXpAr461fO8qr3iTWCbxvFWfNrS+yrmAdmZ9n/6oP8q4vJQVRYClmGc
gC/sadXvI1k7u7lwoPGufp8ZjYSjiDsPbMySyyas4bIxWZNKGpSvaadhF/i3nar+ZAyjmw6RaisM
A4fv3KeEOW6Wvn7CQewS3By80v2yhy8mAcAesI7lg72Zmu5YG5/jTbcP2itevLYQh1AEL/0S/vXj
dA+wEqDAm5oHVA57Sc/tuop9ax8M99Keb/s85pkzKXinnUcnwGNkQ0O+I/VtJpF+3Zsu2DcJqSpA
5LRSBBFzTyF+Re5z8hiO1FHzP8SPPWxPi9ybGxa3WmHw73tfbfQBu2Ftl+Wq95dju/OngeOykzf6
s7Ugdpz2xvGXaB+ZeE+uOF6m6i1StIt0VlAxI+HFjw1L7VIW2E3s9VSl+6rFtW7J8CKbnE4Bf7n6
42axyRd5qgY47t7o9OAHJ8wl9ppgAUzGQTzc5rPEh1SJfZI3HxqdwaXys92is5SvauYlTIcPad+G
xL69XosmksipzvGi1ikJ6nvfshAy8AshCjX/OIvsgx2kEHyor1rK4h6HjksAqcIhK1yEaI1b7+e+
fndbD9Q6dnKMFwB8cY0kxUmt28XBzyW738YLf8K55PevL4FyRzRoFhwTvvaehOoTadLYsOVhorUA
EWUw83VkeN5ibLAoFIKg/7EcDI/O+DB2OUUgQ4waPIzvumtkOLDNqvbBJIzNN1ca+yH+ybl60Wji
VPUWYDdcgSevjW1UK/CpoTv90I9SrANySjvZQbD4y3RciukjoTMBKs4FopY5CakJK7KWQLeYy4gq
RvYn80cxdMBb2Qk0bt4ldvEz5pjBpSruKp+dvbsyfJXjd/s0yndSGrmiSoTcVaWD9WC1v3mefTul
j7/JBd3P1K2Cf1wjBkA2qIJTpNHXSqQSBtHtXLyOpMHRxLHvM7KJw1ZjwV3MfqzjkSBewVUwAR+o
5ifH6Lgpe4joMEOCvMAX5Uq/yH65WcLp09jeg99bT3EJzfcFenI/yPfGoJMWZQAFyoZGVG3ObfBT
qhQgoQsxlgn5xHX/S9D5povUzo0wLQ3QJUWo+WhM/hHkytwAa4ptVaMeqJHG9Z2uD7GFXzpV/GrO
1H/nJbgd9XcY11oS32O8ji1ZSSdtTw+zNfAxjPKmMOE5DSIizK2BId23tuhT7rNyuLgUUNwza61C
L1UrH8cs0crWi0LJjyWPs9b7bhF3Lter2CZmcMtK/FdC9KV9/9WF0z5poXNSrQ/Gh87kpZ48BClR
NnyiZHG3JY8Vys/sbkgPTXUVsE60upPNDlgnkHm3Vs6fWHyR+H6DMftmVtFbHbQFf9Tw4PQ8SsjF
13k339N9RElUjsxj1nRUcOfuqHJot7G6M+MbQ/gK10OwWM99wCeVNSNK3QmxZ6Te0yVjlCqnx87G
UuI37yH0uWzclZXgKYruiOa/RAyTjQIPhqqjnhqYK0ZPO/3Nomc7hPvVOP0nhmG6Fc48nie79U5U
lQDsOd6HRqFuFijVlv6PtYqq50lmf8jBekSaeKGS0N2Eoj3WYcfnhFFBXpsfy8jBK4faePLFvXHQ
RhO+cEzLEQfTvAxMDXoTDsuvXYekLqZo7EvcLCZ6XiILfNN7NZU+U9KC/07NO6IGMMuPP0a9zvWn
mXlhc+Pd2TRLqGR5mTPxOknHRVzCzLXqsLm2c/5mcISvkjG+t2EdESq1h8pcFVQdwyojJi0866Bs
Pll5HchlenkiQjYiJi9aUdCsbU3r/uhc3kI/2au6LBO0MQwuaQ8p8eXH5bG+nuyJ9dqB1B2meviO
7Gej2EepCnpxKLkMk3DeE0pxaBTrtNAuC8ZwVjpJd6FbSAaVVeJosyL1/uhJxRddLBvfQqcW5s+E
6/+BOEJW3ALFtjkPe/xXBlhDk+ihs+snfM73pu+QPg0ZB0b5NkgMG74cX8Xo3E5OfBzD8V0kZfHF
qPO3xV+5cO5v6FOH2Fsk6wz5jnww+pW0b+/O+PHTVA3pOTElklkJ2R0ZWITJHbcOJoQFvZx3jdnm
L5BtVYTHOYm+3Jbonczl5LGv7j7jbMLQup9S58xb49zlhcK93GMUqU3Br4FkKTaT3NUE765IH9k2
MnbIti+QwzQ+VhdUUAc/a3cAHM2a3TTeEhLDf8HOi7cQdrwdyaBoYHSDqDulETp6XeDdd1GYEXC+
bFRBbIvXcW8MtCnvKT9ge1W6Yckf3ZPlj/Y25RvtXeKzbSoHmqTZoQ+lP8QyH6mPLtxHIShCBAZ+
3WxGhujNyAZRpfohFmI+2wpzhFse7AL/otOgJBDW8gtwHR0r9LFsGH24anmgBzWywRKC7ol2jxs6
PUqMSiFTWA3+xm0LS48FSvcDBUz6sRUdlUQ6waPqvojQVqhqIvhkEd6O+Bq8kLg+r3bdLdIeA2jM
FWQpWt1UNv6pPMRrsrlFKHkz+h4ZcsGwo6w6X/v2RFVlb6/B7hVrKi9Y7UhI2NS/aoNRSrp0JkrR
sIM0Rzfn0o688D62KuzyZfVQdF67ClX+nXdX3zDxtojPGobqkX61csYnZN93jnVT1fMT9wHE0ZzD
YeMu6JwI2bybHlxHEeDRMiSVKWh2O2898R4aNslg2RUDr5Hyx3nju+hmyiG6oRjAOyF+WZcxCaoO
+hTEdeX7wHR8rKoHQZ7VXZcpgLApx9vS5vfh7FFzW3dqb6pgO7+TJNDej0jnPG74oYk+fMmIKoK4
3VQqSVcLImVT2cNbjq6FjSC5oxnHGY6FT7TyzHFWcgMjKxXPZgBnd5CsYcogpifGytCjypEwRhtz
NYQuKX32FW1XWG2kQAGUI3cosk1dpX+nLq3fjEOkx4ZuwfpS+oLtX3fMRhhrkFCyLLfHoUystV/Q
biwzy9nVUWrt2hYfRtpOn/BMG0laCflpS7MJot+BWkhuGAixTlCoWY0HM8BVNDmNNFa05yaHs6Nk
Y+DOrbo6e4nm6jnluVk7CwQWTOZHGybkhte4Y5qdXzhfSzL/lEPNKVdsoySnqcyt/tjdLYkkFzTM
S9uBiwGP5vPL0ka/rcnkVo/Ja7VxYzpaCuDZPfKPfZFg8PH5867ZHSg3cA8VnUm7WsoHf3TfSlYf
a0ab1UT+m98422XEhSAhwjZ2x8ff6pfRw88S1kWwbTEeOta97rBjVgwSeFcD1I7J+NTRx8NBSjgM
sOdGGXEW3YTbtK32RUC+wuS4xcrW9fOMI2MvS7RXoa9G4m3sp7SlVLGaq5/I0Z99h2W1Q3LCxrOG
Sln3M83TlZdxogjefnDGdRezqhlYWWEzWtFwh3QokTtZTnfE+R0CdU2nEM50dQ8o0JhM7LI8qrd0
sD0ndv1bjuXe5NQRRFX247jsBchq9QAiZDPNeFaDigMdUZHJ+9KE7n1E/xg9Sbexi0A8sMtNNMbh
WXjLyGU/ir1b0snbj5+0aF6yvNzV1caUGp+GfPXnKFkn5HD4XbcnZuzk5VJRB4X7246ggPwWx+Ag
FbbQq/ABgVtl4Wl2qkclhmOOLoT+CHR5BsxxkHGz6rhyIG9NNt0ZRS9F5DwlVoqXaBTnosvfLYeY
djTcYier+EGqp7BvgkMudLtFgpzYPNAuLN8ymLegGB4nDPDdiBESavlrkcuEbQ0UrI7XGQMGYrM+
Kt/HuS535N8wGGsSxTQvOhLW9VLZl07HOyfvvp0qfByVZt3I8D2XVOWyUvU/VOih+sPAWuaownmH
NuFYz7vsmsud5pdYDM7Wc6/JIz2AVkQlV0TyR+fg6fWDtaRcZhshtN2app7OC/ESBQmfgMYTNuGC
uWGRLVLrHr0J5PlqpD6D0hDRHqD2vq+VmQhAeKVDfAL9GK20ecwincCIkXTjjcCtXhVuksn/LeK+
vUyBxdsO8LBOgM+ZePx2Var8HOt5WwwYJ+xIvXldZfMxTngHGywGKOI8M3J659nMZxj7J7fMx2PQ
UCq2YfWpGNx7dxNkU3DHwTTv0p6UN0S3kmWWH1zlkxCiDBlxbY4SgevE2ZHxAs/ZiYsuwzMDdrhC
vYVvLkaVmlk4uPIIYnJitou9qdyC/gxr5uqj02mfT5tb283kbiwQlw9DGt20GRDFoi8Ga3KbNmxL
ZX4Lc0yj5XhRc3gJvWc1wStLj18gZn3sFv1SjOltPNinOcfqEJkINRRSFm1FONvyYi8hEN13K7CI
VRjwMQWFe0uY4KOTWPgd45jCEa9/HuhTrSvMYiEVdUCqNtaiwtqb9LOSxFGMJOtshBM8WMs3dyJ2
PB+FuapO3eAQygKKs7bS+7FQ6c4N8fZqVDVdQOaEmx9od/soeVnAwu6JERiZDpCPIqL5U8cvcmJd
6eR8Xlh9Oshv4TVE+vBmh/XyWdokvzXlhnwWbxMzFm0V3jRrco6xaX5pjCjWA9kuG8lZVIcxGZmO
m0L4+OXVTMqw5wzzTVbuTIPCbDIoIPJB3kx6fo+iJ+VEeETrMdsMkfjNw/pvWIFVt65FKZfNHUD6
TMeUPKT6TxunAOdTvFcpWmXAxRZgciV0eBtGXCSmbvZtkU9YCVHP52HV7wggpkLKbrFk2WzknGuo
SFLIL6+61UsWrzFuciS3sMpe8ShF9+DRO79YfNaDJpNx4lqibo8zoqW2gIOaNOPoPkktZL0Po3aI
MAxwaQOPu2NzG4rU20xZ/dd32+docDrSIBziGSgURJmCN69wYDmYzEZzdQX+ENrS5cFyg5R1a6j+
2tkBVl5nvrPpLYN/3uRUg70Uw3UmGonUJfagRg67pUP01i30JfRnTlH/j4uYUDwuVONuPKd6MKMA
Q4t9kgFjf60Xm9tySOA4WMWs/E/ZZjOX9rJz0fRunGsLb7kIbNz23WLvB18dHFNgWwfxmKXc942+
c1P8jJWJLglmRyRJWJs9/VP6DdRZMw3bvkTuo5mrB/8ZxGvva31vB/XWJXwFVcI1VF8SWJhO5Bsp
/bfR3qG4amjqtaJNgeMaE8/c+8chBigbka+MDXOe7A46nZoDcXlvjvJv5ZzdtbB69uziyT1hv4Fx
4PIyDa8CfZJ0EuoHq2LUyrrlFdE5x+59ID0E/NNvEfVf9eCmt9pWH3XL2mfUfJDITbB2Ezjfi601
OgWnOZZOaIc7DSO7a2X66tmvldZfadYux0B474YEXyI90MeOpjhEHALkXBXbePHPVuFaaxfLaR14
8anMgx+BEmg7U2+/VvFwP3Puh0VGa3XYPQr5igmOY0gux7Jh4iDBaeFbSsszkFh/jfR67vz61oTL
HxhSuA6TPMVeBlEztfbaZDxDSXQTtfh/4HFYLYsPx4KfqsI7oedfGYPxYVR8DJJs7bvqx6ylT+4Z
sBFnS7iItUNb9xphZ0mWjMCh2uQ8JY6AP00JgVNBLckMxLHEWqUw6mUn1w2w6/ZOvON2IgtnJdvp
G5006THkC2Y2H71TY7j2YRVcXvvN2BIP5mpfg4LjLc5JEqGFleDF4IaAKI6GxSv3KnmPGsvFkZmI
fSbzH+WC045BilMTMdzYVfmZDt4t4YDOBgr7qSbasLUlOYMukXIze41VMqlW423l3zrN/JmWQASe
U9Bxgklumxv3oxzrZytPh4NL1Gcmn6omSQ9cSojrk/C7JivFTr2vhbbDNTQGmUCRi2vX+ags1NeI
MS82UHJSDhQ/JQhcIR7tdjkb1wPMGNMOy2F5l3bijJqkXrt3VZWdEaWmGxveodf9pcC6XYGrCpGe
AjAZrZOXkSMMDQs6vAzxWVN5w7rZamVeOx+QaerwupYTa2Q+HScErrA0skN5aKf1XVeIz2aqfbCK
+FlbeHD5+l+jWP9xni1kwFsKSnazhXJblQWJlwu6Nx51JNzkAbSPtK69TCW8myKU1s/8RzBwuTZt
7pJsNnXUeLufHOvtZH6KYfgsBLYGtH3t8kmR8yWzUzIa9DV0QqK1q97iiCw2aln3QTQ9FpDPGHdm
ztBk7ZSItvuOCKhu+F7q+jZLoIP8YSAsqOM3JjbtCHWlk5FlEtG8jzsHo6F3qfo52yoCtGDsGeqA
pPCqlcnFWJ4D0zaCPOXjp8c5ng3gXWpiFm3Cu1gognQyFMD2FH8sXvd0ReH1NDV37ZjdUSZ5tqII
TVhmrkN9AxSa7LL66uUouBw0Ddp00DXbwXFYbH/TyeEXtvlilAFf9MJjl1D0wL6kdoUHIRZhlC6s
5jHr6WlmCXrqPLJCZx86m2pC7h6vPSKCPAeiRr/H4ztE3F49LPzU4sFIzY4EP7VJM6cipCxm2qwT
iNpqH9CF2dFCuM2D8JJnGAMnuz7o9ntox3Wfq2fEZReGHbE2ufdhe4RWB113iiS+5lnxVI/xuyzt
k6jrP9suK1ixcgL+FMpZK8pf3GUYdkMMOtXBdSP6fV0cjJF59yuqmDrhoHm0qUMvbEUd6xB+shBg
IMvey9BDgijYMfzqy6ltuZaUKa2YUr5ENraHrqXwDGHKaxhCBNKt/I0Jy9/BtJ+g3O6WioFVDJiQ
TRVnmyYgE8VjfMM97dzkVfXutfVZD5LIhECQAXNdH7LAMqS7pHeNpz47xOqgE8kNkJTgO+E9tdhw
DBoypqXaJyym8ShvxztH0JNb7Vh34tHGvIj4rGyWYKu4uWc6lA4cKS/jNe/L1vk3cf/WLiq67uwH
xV+AcAQAwJ0yuNrJiPKxxBfNsgn2NZ6LNEHMMzYDkoiKzIf6B6Xckym8ejcN4Y1pWICoyz7O8DGK
Dw3LV/LAK04qwGRvdMZr6A0d96nLoq6zHdbOGu/iTHxiA3iCzscwXyTWT+aUDhWf7zUllSxaTB84
AU7Y4Qj0lHrnx+Gw9qgW9Vpm7zwkXaoQRFAAm4xi+CPT4kZN5CMH5WfuGdZv8klGvDOgb3gVha/u
MDkv2I+RBjhs5u28o8212fpyuUOadObo4qd1uk+gaxxCWfniie47kuNLgJxplXlOuuvV/ItonVfd
vdUmZlNffkXv6t1SN6e0tW5L4/1pBUEEeR0cp2Kqt524DRbVbQn+mzjG43Qbiuw0FfVN9UrDFxVx
wuWCcZCTqrESO0yYRLDmsqeC2V/3Tq3Wprd3TsKZEzlhvzE1C47vTf1rqnu4di//sAhjjqW1fCnv
lE0ifPAH7BlJlxwh0ffUPdo73+cpm4hMOEnkfis5cJ+UJPn03VkrN9/MGclkoU0mW0hl/KGEWNxH
eafWOgaKjxsSmJKBpV614JFpr9hwmv2iHP7ose6P1I/vwrj4RG0P0c9CjiAAgrlr9c51SCNJSbqh
KHklBtncmNaR6wTf/1KWP5pBCitHaa/hcYgyrXAWLX72DHycXJN3iQqpX6ViZGNa/q7y6SVogXw6
j/2Tu87373oH+1ZeM17Nmv2jkDI4dL0mMCfaiVC/5NWV6UCAH7LVt+hjV+MlnOBiqRt/sXPzt06v
yjQEswWYVhCMTzYpnZDM+xgR0iSjaDU17bcR8a1dI5/XnGCJDm8CF2RNDN7ERGx4PgJrPcrsTIPz
NkgJBk+JO97W9HhWCuNblRaEXFkA3r46cQm/6Sj07yxNca5ewmZf1XpN6ypwTII/PuiFOf3zA8mg
5R4k4X5pvGyHekJAKGrca2PkIYQA2AIgPOfRh8p/q7knqs51OtBlBsSBZY3Q7niPg+mBNt+PqUBX
FiVevFGDu8VzVt7OBFauM9yY81D1K78BvmvqWt90k/4GGq3w3lUPZbA8ULvOeV6S1lV1XbeyZ01C
2tB8D6CB2xwXyErHMj2KCchqcqfH+lYJBZ05Ew+S99kbwqkjkaQoy5ZLrLwnX/fougYER16ZEONV
zDFx0Nz3kcKOkvQcD3G/d0BAGg42kvxA5n2nu4/GiXiiF6vIFqJpErnNEsRc2PaJJ/I5vWOwTB7s
eqknTq7S3uK1PkinfVfC7Z4r56ouIakkG3DyJEiMfI2JlHPp4rbBb7cwrcJ5lxZRjRDRGcmD+Qsl
ZS9NRsyD7aTfxmR4eJR4ThB/bSOrbLYiQ9XfzJKEnswnmotltomv8dpu/DmqmgQiP343Da6R1m0v
2g1vC4RNON7Q8CdxdtezR7Xoa4Kc4AIoCzJ8x+KAwThEQ9JesOJhPyq8B0zAKJ6nVed06h4zzN4e
OtyUkb5RY54gIbDCwxS730sxcm3NeH1kH75afXbyuZRZwQoaoRfdv3CkHgouugBXb85/a3nLqY/j
U5wOOZpkC9RUYDgb8VeN5ib2yJpyRl1iUSLspKnj45KDIQFOdw2RTgirkQHwbZGOGT/LWCIQskW9
tbvi2eFbn8Il2fU9zi5d2mxpPsCmSvDpdb2BsWPsARrCy/0dATM1QfPCZmevGit7JSd1hUIrRYDT
cs8Ou8xfAsJsCD8ToDnMYSNvxPhWZZwh5TSOIHG4v4vSbQ4zST5iiV5EIS7Gd/E2+J230W3zty7l
m1cAAZv6obCF2s+JInwXlwg7NGLVYX4lzxPtwRhNu6Ynuc+BXrEC8VZj9Lgndf4Jv/S2Ha88guSO
Te2I5gESAiJvvjM2wmuftWfTWDyBWI/IlXa9dVa8GWljcEqd52bKzma8xtiGxI/xOxaLTRBnShuy
yp+xnX0lonuxcLBU6dAR3JK+zGjx9kXZMaw4gDS9FZ/qIr3NwqjBzfpI0hj4nH+e2mZTNB2FmS3C
rrBr0q1amM76K4dAjDOBVUz4XK8NrzwtZJw5pIOjAIcSrQ504EIG0VIPcoeelWtGyPHUzM3zoL4t
OLE1KbzEhZfGoY2WTprekhR0Zv4hqHHn9FOC7omwmhmMPo76xxkBGume7aWq/Lc4M5ggM37SOMtY
CBi+kzC6KUJA5kQk+6Yl5mBoOIVmen1VZa4yInNoY/UytPXJa9jlSNZdc6oiDosqA2IEf9xNIoaN
iragqKje2zvnekEDQoFCJCmBXwjwCIdfyabpzgHqpvXCbf9vV2zqOcOZqflN9oIwfQYXaHGNbwNi
6p8fKvIuyIoci/ocEFNBNfPJ+JxZq3/+9p8f8nj0DjQmJbfCu3cxwZz+g7vz2JEcW6/uqwgaixc8
59AO9A/C24zISJ8TotLRe8+n12LfX1Lfq0Y3NBXQXUChqjIyI0iez+y9tim0Z20iFFz3WS3asaCY
rQeItKo691r3VSkPvOzUsNKLiv1gFD9B4/cb6ftvnPbgHaGksC8IICZWxtqry48+FdotGPZWYxmk
XfJkUxpWxyz1AUoYGMd66tQ0SSXuQ554aS2x8kvq5wDwuImXZ22KV4yWTM2AJ28UVaBEkbgO4vgl
QOCiRy5iVt17nZyHSHewLXr+PUTktdTBuOVdu9AwyHtt+daODQ5MrPlSoFFCvPUymO2LZ8KSHVIL
6UaVfFY6oAANYXbgjBFhiubDwMN75yMJa0knXZQVKimcM+NqRFID3DZ8YtW2CnVokh5hpyitjTe/
1n+6eSelSYdHDaKjNGoK9HE39IuvVtOufVxb+LCPYcP9wEQVlHWrTyc1sY/v0UxAnZijyjH3+C+s
vei1e/2ji5BayvYc2SQ+9GXwxXs5+hrAMmPcowgrDIy8Zl1x+VfDczcMlyJC5TrvaFiR+N997W66
SXQo1Ebkt2wWFpz5NrgKAdw2t09N4Qm6HbS0E3xHkQYseM382LYon1GsLzve5ZY992oY/NcW/hUH
2XBULssDPgintbNl5AQ8ajWTeaLLScIL4eaO75LCshiFF8gagNj0OhbCQuonvrDec79Fucbkv1PN
aWrUYQCamxVMo7HI21hm1U+GJElO9UNKnDyETQSMdj75m8DoEYInEKNyOEgt0MK87qA2mu+dZnZ3
efcVlm16N9mudyRj40RA1QxtAQhdbpSTmndEPe0IYokxgHFbJWMYHa2OfZlOP7hmGww81kPQ4k31
i6rSaUvTkZ01H2DH5E5733aANrWAlxRWOmBQEtmEVTyohpp0UFpMTq53UE7VYkG0NfJd5n4XQ15U
488ZaeSqwnDvEjaDC18673nFqZf4JRS5BuKCNA5jPT0YiHYQ3lgMv2amm0FcCHkzdp++qD79oOB4
0ZgxemaA1qtv923v37EYAzTWMzOo0EFWGWylxHnDWg6czz75LiJaPEQXnsjwFrzHKs0V3xgC5nz6
VKApcmRni7L23seke6/b9kAC2npiFlGpwF+OAV7fvm8PBEARoSO4WZhZXFhjf2XKfvDLr5JHGnTw
bVZQ/0RPckpfgsFBOW8WN3y+IE0oggMtvXQW/9gf2h8JX9eK2wokn/gRtGfLliqfgbm8VGBZ9p6c
UMci7mO/8oUeHpYw4Q3gAKA7twaOTFndJixaQTJV67Yv1tWoX80o3I1sVUxN9w4EQW1qqwtWejhT
2+P6OExivJbD0XDD+6RVzoafUK5iz/+uguE9tyJoFaw4STAXW0WEA5AOjGIyqIpZTHLQKyc4UB7c
piobT62BLdqmiqgABCXYCtwMD2tM2gJ9Kxy7adw2LotEDKTwqK1d4IhvrUhviPewwuW2vy16d2C+
5iQbw0dVHuDBSLxSvFZGcBZp+2gbQfGc6XlwnmoHXYLSkQNPln4gtI/Bh5lHtzQodro/9TvWID1L
Gt27JpZ11jJnU053sgRBqDdYf3sbBOfU9oesBiLQdCXxGzxClEi1Yzc1O3cM7yRaOMzp3DmyObOq
sQ8p+yPyrNkfWcIC6uJsCp/ew2v84RDO48mBvBHo7g5efB8IHiqGg8mg/8NBkBN3rfnmTwT5cGeb
e3BG+UNT2U+Fdme5Qf/IAlLek4W8im1CQvyIJeNQ5+omI3AesL3E5rffhuFKHxPtNKAzAUxgJ8+4
/ttj0HN1RblvHgwIX5yPibUL9Y73oEDdYw4T8QuNHCCIeeYzU6xgiQ7eg3NonxRDEEV+0mry+NjK
LBUohJBs+s6zMkFeukmM8gysEB3YWpuQ9SRRsekkt1uTFVeJenOvFyCcEYgzaw5smtCwvdDwy7Vd
ssQSEQoh38yaexbAyTp1tOxhzHhyFG7pcyZFzFtH9avg+YoO8ieLNevaTD6wZABZKGDzG7iLKcEF
3xYAiBoht6GCLpkk8sEMwQv6kWk++h7JLvgwnyqVeHDhNPabrG98arTNNLjR1tfDADFfb973ToPu
2G2eq8nY5lV+VLCEjnZX+NsK0JOvtfp36Y/5AwoIznJvpnblhBjYeX2N0TneldoANSMPHvEVMoCv
1Kygz1FZ6pjz1RwvVAwMYkwH1rcyt1kadk8dtXmlu0fMj+fUIvPGz5ocUxN2BH3ornpWZqi5hy8R
Z9WSb45Pt5PWnu0lNIp+REU5B7z0mr2puhpLSFH666juvwL2vUc/8TeFPBOHYV+LPmErHBlAwbLs
zuYe2LUDlOm6najrQjWs3SK0dhr/hm1GpJvLllxJxoSZATHGVXu9qSl8zGkjaMjX6eTaq9BMF+GY
PBHADDPQs1jkjqZ/bA35lRXSxytAOoeZwkKYmH+VKHtmakV9XzWvzKCsQ2dl+2aqoz2XiL7KjJT1
pU0Faiv4EH6J2s0Gl8YLjnIH97+DpNnPSECa9zhpmg0mEiAnsJDOenlwvSp/YMpplyq76I0TArVl
R5iSG7AQ/bz0CWydzQLMpy4htqzhYttH4VdUZY9YpvuYPTGYo4dw3pPpBH8wFM8XqtMZnKBPfvVb
CWAWN5XvzedwapDRxfj6XHoyOcmQGk/hUx40O3sqchwQiVau2OtWq0HWzM/LgMZymngauINx19cA
s/2B88Uf6l8ccvrGLzvmQIjeVqHSvhy+EPI0/K5R1k3Lmbtg2QLOmit3pkA4l7Wm2DcDNIP5xulz
7Eaey64/qxztGjU6GqawthaKcmalB/34IJ3gvsG48V7CF5jX7ptCbwHRzoUHOoJ0GRCvxowvw5hT
1s95mA+XlHLiojL3dWRukwOVeNGr0j4wNOUykrJa+73SmIxOCL9ihpUc2yiMZHsX2eIxzg02QLnp
ssysjTsRDsNaa4k0wA29plJ9HFldbX2fo5fXz9Yj1/oSsZN28Cug9yVqHx7JIRMBI3A3QjjJorei
+IGx0bQLmZksI8/5MqXdPKaR9snS0vjsORhRiLnPbcp0jiUT8uHee0kjeQ193f3Sj+j0rpHqvZvm
5yxdNRwNyqY8a8Z73wy2dJXGWiSO2Bph+QwLjfKy14j/quuVmFtGx1fhAc5kx0lEyYvC9BYULFto
R+J9JGYtAVu/pRHYh6QbYIB5VNBpIKazZgLrKC9t2Vhbn5yl7VCXjyWCZgR+KrzE0v4q264ESjIY
9JhJfa0JqKIrUFt/hH8x2QP5AQyXULtxY2besSRWZWcVzghaAQJd3dsmvF8iJtKSWi6aZm2WXpQ0
vT6qkmwmtxqg8KjsIC8bFu0XGoAqFMO+BMqBk244VBMwOLNmomXqw7WxxLkJZ6+8BlcmGA2Q5ZJ2
s3GG8bXVtNfRYgNGRxpd0xBeexw8B0FwV4KwYBAXqae4x4vJlDabTCK7WJds+kgmj717nfBuHHnE
oAsmkY01TQOnDp/Spmh7+2z3/f3gZwhOsRiux8nnB05M6xTH5ZtCrUXejWOc1MAEqG2bq9/Db2ph
CLEs89VRphWNAXhJtMgn28jrs4UvYxJMQwfNTDatoYgpc0H/oyHTTL/m2V9FW4KU2hUgTTq9bKtl
+kmlOWwRyO3ogRDEDgRFNXoUHnO1V15SX2qTAS/7rWmZk4l1jqofNRSIAKb4m1EfTBXKFFkJ5vmF
RdefJqhikLDpuf9C5jaEg3StKR8KQM/ZzggmI5YpfNaCKj+34i3CWWi6UHlZ6t5ptf2A8xIAJGA8
SO/GssaQhJXRfAr96DMXLC9dA3mZy3jX6rk1dawWh6x88qbceBrhxEETNt6NfOCiCHKfdA8fa9OI
CpXsx3vDHwhs6NQaB53Yp0q8Gx4q+SJHfDURK4ZS9R3V0kj2Hdpn32s+nAacioTs5QiDvI5xGrD3
1ayTYuhauQcLvdd4Wk9kMnoqhMFqgldv+XpkljWrdOg3ren90qq839JWpCeP+RECjlrb8QBZjLme
30ujO7LLOwVtAnceNBUKUobZ3UhmkeN5BAwXu8wZ2OTa95nlP3iKxLxCQP8LiHZx0i2WlLPhMvGj
txyX5OltmWwu+3FyqXvsm99H5Bzlb7pXvdvYSVfRWLFqVmcxspD2BndvtOyyTA+mfhPI0zShtgeb
cwYBzXJvWTA47kwKKyPxXCDt9X1Z2LgWMHM1sMZ1l5AZO1WvSR/+aHr5EUXiq0vzZmHO6rbMjR7d
tnrTQvjpwWySBp2ABEwXVNwsJ2pXf/CnBlIn9grlYUxj0gLeOsImWXLLFw7RcVO3sWzqyZhsoFY9
D934ahjua1QOD63F3x6Kcj8hJMSQRGUYEIiReR4UPNLBsF63s6zSKQr6iNd2tJ5GLQR4X1MkRNB5
VjK2Xolx2xh5ay7swUGWNDV3DiEfoSfRVpcnCyEKcjyT4er40RQBqkKMB039mFvOJVPs54rilJnO
OfSCMwHFwJElbSWSYHujNJj9DlEx5uRhjoQWjrYI/ELi3OUp8hWvaVYEOXbUz59uOJKMF8bvyFI+
GCJj+3CcyzikD0kpr9Wg7rtWblhrk1LjnWTmMAjO64uqEbO2fB1DoZp3CgNyXEm2jb1vSBqw9W5G
cVDzcbQPMe2kpxsoXW24Lpm2c00yP5qx2+QFAVV6T2jQUL9LJL5xB3uQL6+J/IRDvpNMsXxmQ9EY
A98XaidY7i5gWyylm6xMM3JRuOWXOuLRiFl7rUVq6Y9719d5Wow0xZ2I7mxjpjqN9mqUKcLmBMfE
JLKbkuILFQPZK3DwjQi9YBHf2D5e+x5wvq+9JfDOA2RQU+Xf3GpHFz9gzQAIZDdfWesNm7hFV5PI
TdWQSYiYFIYSwGdkFupY+WuPncnIsuTMTqw2iFyIEBivlBU/NPmU3v32yyT0AVca7hsB98bUHotK
OXe//VIHCOoiDLn0XZiK2h6wK0NfHu6LUKSPRhZMq0q0/RE8I/osV/D+Znm+sjvIXFkEAMfT+n6d
0MIj6EPdPHNIXGSR2Ka3nWtde5C8xAg1PyEBEHYbjDsS3xHlWgQVSsHGGi2cuNbWcMmj3DxiSBFX
jq5h51HKgE6Xvyr2GxyGZADYobH0yHlxR6/c5iRELjytnM4+WxtuYQJ7etkdgdqR84LmgONxDnar
GLz+9ltkS9mhxIOxEKhR4CF6S67X8jAgywJyBLQFf+BKDQROmPMvbgU5Mqq5Xgop1MEYfbkgbYwj
xsq1DdHZ947VPNr5yFa9Vi910+uHdv4l6BN/pWXDhjv4cxrb7lAXqjsY9bdJIbovDRy4qmBMzy7E
wpdow5ifitIlc6EcD5B6sYzMG1qgfgdLL+vDuPUz8YCYMVyHXg1IZ+LtFkR9aXwSpqnlaxyspFNa
o7Wy0YXurajd+ezFIOGT4JHl2pG9CSmPtYCJO8flZPEnG63ybE22cRudZPcw9s0dduni0UKay2gB
sGY52uH8YxtMeDAFuCHCdtBPKz7Sjiaq+MpKcHpo7olbUcWtrXQPcPr0mI2VvYnqeANUrka2PvZU
XS1hxJBGkbJVbNLjc4wDb1XiNV5GhbkgVZ15hi5ZR9jzNGmwoCMOZ2P6DDwgAH3pulyPJWmN5yIN
gnWjVc+Z7W7Kpp3Oug/kXaInzgwpH9CTifKZgiDYt9nIR4ZYD/5headBjDaCMj3XrJnMxnjlW7/g
lavNgjFiQtwIVmDHLHnmh/4u9LAXOj05QeNDzrOdcERnTbzMV+3i/jUEESM4pCh89OkQVNGPw1Jp
p/xvs2eJ6/j9r7LgIWbgbMf/mH9ZdrwHY7QtKw4LEsV/9NLLFk2LOGyuH+yrDeEgLZA4Dgnq1JoS
NNVR34aN/9O34RlvOWqTnNyYAKR5r6crbRrPDYQ2GnXyB4bmUPUMR1qoTqRhSHJMbbGcj5Cto1LI
iD2JRc65wZ+/4CiH4w3MZ+0gh9+WaM+dqdzAdCDuqe5+wknel0Nbc6Sj+CxElu/AOqdDCThD9x2C
dyFxxaShWUX9iMr4XmSGWGOMbG3k0gh2WJfCy5/QnhS6iYOh0V/TpHLXXcw0lYWzFsUztq+/y+qr
naUWlXTzVsEnWwYFwYeOgdNqYLaPpi859lX8WtKBLzUXZ1ECi29hjlGHtp8mvbQc41z43jEOQOPh
pL6XJXEazQgDKovYjeq2jZ2cFFOQBkv2W6bVi5vKugPG1W2EEmE1hMAulPR+Cf9it3q7JkrxhtH2
ISHAsimOk8/8w7Y8uW36PFsbSIZBUwJ384k1CiErFE3+lOXwQvOGU0Ok42Pd+VSant9ifG8yiAVu
sU4BFkErQbg6jmDsij7cCjDQghwkBuLNOql1xh6ImjpBKhzl2KtFHKim4WyhUyPxt0KVEJNWhUtm
WaUFrXam/K1dymFnjQi4oAUO67gwm9XEjNjj6jKc8lQ1hEsa0j73TYKepJM6hMAXrTG8JX/MsVkA
284Rr63SrIQH3FN7+U6xnBBbOxbJAQVkBp12QE8JC2pQak89i+jJX+MvW0qP/A+VfpjIbiJC26Bb
EbJaVpjZIIICcvuoxgr2fIqxHF/Sk937SHjhl1hUNLKFOVeFA7tUtlpmiPF/rFCcaqmzDtCUIFFB
UC2072xtMYzZhEZ049hBuMxa5Z2+u1h4LiF0lV88NQHpN658BaL0YdbNcxdx4mozmgBWe7Bl92Ut
cvOX4U+41KrpCmzlibXcRcfnnzf9k+zbkyuarayz7ZBFH4VdHLrUEmulDPqt6C4qeVNwQuKUR9SC
5wKFXfBjZGKOsTxAuYenUZo/Xhcco5aUNbd7xUQXdgRoqhKtVVVgy8aFvijJ9zUDixAcE5AzxEk2
8ZW2VuipSYQ1FsSEctoZ6cnG1Xe1OSrJz7SJUGEimXM79sa8ksjTG1eQxxV111OLLXSL8CzpZR4B
rsZD3wY3y8NK0pG1yapFp1glf3NZIcaHCjy+tMu4ZF0dCzSv4IEOOrT2TRKaxPsy2SW+4Bz7pr6V
+QApOe6WDnwqfYw/TExmI3bwFtMEwcsAa1tIv+9ditMgDt7rZp4LT5lNys48yfGJDjMCYq8ss3tg
zHusImEvHS/tENrVKIkT4DFI4gKBg00vUn07aP0L7RfB8VavIDp4x8zCZOTWzrkPSVbpBtLPOo25
EJIupNatWFe+eY5Tk/dSh1BiuKA7u9RfSonRRRsyc6W88adAOJu4vGFmOuLk955RQ2D5TwK2tVp/
SWzLpkCqXsaWwZ0lJ5BmMU8uHWW2hkwSsKf12XdM7/K6v1MNULBMFDvQ4WdoEeZCN7MLl9FZ1uiu
ZH3F1X1lNbKw+6rcCdEcrRRd6tCTbdpC7fdLb9wjt9vXLZeznbJwc5t+PzD0jMZxXWYj4FDunEXi
JF9jGd6phB2rKacLhHcA+Ew6V7HGBt5qIHHkDvuudvjKYX8klLlMGBW1gQmTpextYo/wFYsR3LWR
kCY4nIyJMQPmNyaYLeNlz83f8yq6j5RBkAeSrAV8lnffSe5NjUKgBM0/9em0l3b+nA+g09hDs3mX
w3dh3YTVfwFN3rP/oxSwIsJmgKiwDDj0XQxzDQnEwQmSF1tE54BFNxJrJM82BRvRdvXZw5crJX9R
WO6h467YDLRnBOCpZD3ioAE3+BoR72BlhDcGCrPl6PZrnyaUSdWPoQjUaGtvlfM1LQX8NEbdG6Cp
6WIiW6ORmgPzGVkCRCn5kJfMQl2ZmVx7/FzfZig+I6KzJoRtOPNFwgx+tmtk+WGaplcHdZuqfUgG
o/flpA8pjmAcKMhKYUyvsxpOzbfOmKmk3jqCO0ddXYiUPXZxyGOZsZECG9/45tIYLQGyj+YrhYiI
YZLNY+OYN83FCwUE4sk32ks0ugtyJj4CS2SzLU2iNKZ2cTI+7VZN+7pGdhZLEqfsFmoTzghblzOY
Wj9rDDGXbh1BagCExG4G3QedFtmrKWGtLassf4zOoxysReyUd55NN5qk8XcW+c+TjZrYLysCpGqG
k/HGmxzmPHaRLuP8M+zGmkdn/owC/sVLFCwslb8yKs8QxM1yuubUjMNHk8LtVsBZCehD/c+YcVO5
2lW6XbFFV1Lswqq6GFOudlGgJ0dVtg+o3TheCvAWhrvTbNwmumCO1uXzrM2yuMKxY2P/O3mdBryC
mEdby++R6zJ0x0gDXVPGsbavqvwZwyj0gHjGLofvauq2/uS+CY0HXdowaJmtn81AXxF09x5GalMX
nyLUTxVSuoqVfp3fF+mwjwbyLzWbfDdWc0yNLd1erAsfILKdM9fymVrkJVnROtYlLI+XrkCsiHrv
qGyWxMya2PHktOYDlFjG7BTtYHCMK8Nnyd7bUmvzG4yi2FrjdOumbcY8kTez4WiEHx+x0VjLiKTP
kaFKbO5Mr9sEQ/Rkhd5b3cRYarDja9x1XqgXW5sYBs7tYxOAS3WDLzJg9t48WdCEjv1rsFYtbtu1
RNoI5f4lND0uUg3NlTERCuDcdc1lYkXD5L+9jhmbQ7NU1BF5v9M1NpFdVJzn/+sOPyIgNTAycxKK
jKDEdAkpvZYRNIuuRkEh6voNSu2DBdAm6EHyaHNZ4TNtyTl6l2kmPug4j0B+MsaC5Knxvm4nDy9L
Y0kS5nHMutAkHdFqrLs5a6S4tuZ5iqPnMeIHavwCSfEwUMrwWUKu9HaOB3lzaxjU7ZbA+TGdBCpe
hC/9tdBJN2I4e7R7a1f1Ix8DRc++UOexSErE2FUN30N9D0FyT4cK+z4uD1CP+YSsCUqNyndwPMgs
q64itaJlDDlr1ebu0QrTKwCLU50iz7F1ontCTuNS4JDLoRs/BaFYagC/Njqlw9LKcZy24qVpuJjN
gpACLU5e4Lx9DHlAkqpQ+zEve0I40QCIyl7GrvgoLXBnbupla7QCFCmz9WZ8lgwsVi2HBTSldrrm
4UjQb1OAy2quXZD8ZF56qWo7XOv5QBmhj7vRKJNVKw1uZpujtne4EPyK2t/xgKdrIoLeThIKWy0e
EIxGLCN5Cj0+7Gayl6XbHCyzTXeYbLfw1LPfKH7KdhhTiVWbCH+njS9Wg3sxCIwDBIfnyGSSNUT1
I4aY6+TIz1r1W58szrTnRkkq57uK0IW242tWmudxQszTtObNZKi7rGvvhrQPHtI0TyWQsdG5b36r
3KJIPnNGSPBfDDntKFqx834RkAXZYPVofpCEpzYU6BD4hzmazY6177MDfAgYgBtHvyQKpX3+ZsNz
Xmhed0RwQBgcwYwAPmo21u0r85n2kIuQkkFOiOwGsBamZPBFJDqGKIJItAarYNx8xollrMek2JrO
cCycaz/143aYh9Ew+S7lkG1Gj/qbwTSbJsQxLACvIENPcOEf4PDrRtlvZ36wkF8KUs7iNybljNj0
v/Pr34mOf0c/fv4ncvOffvv/HvOU//4Uy/l/Dt7pQs78M3bnrxRUJ1TyZtx//fu/zn/77+BOYRh/
c03LUdJxuMykcP+T2zn/iSUIHVKGJTh89d9hO9XfLNNQ1gzolIbDluW/sJ1C/Y1/oAtX2vA+Xdf5
32A7BdDQ4r+hnQ5ljmsZErILfavtEEfGn3/+uoWZX//7v4p/YzKuuWmXpBfxGd+Zm3JbvSTH5pgc
p8O05sEjlnjNrr97Z/7/BfQvWZvyfMgavgyV0B+9qmFJKHTCpmj5p1ctVEHSyOgml84hWjE3CDai
++qdEzwQyJFsfYG+ZJr+1slirr4YjdK1KuJVmInkyWOHVDqnOGZhuSP4HlA15EUkFLITF+Age3+O
Osr9TQuII1E50hGYQ843pI2dmjiyZLYyrFksC1XBMKgf0S6kKDBVkV2H3L8E0qfDsdGjxouax2bC
big04zXKYOCl2jbWcRv6trurwQ0M5i9p0TaVpr7pcmrsEcGOsDaSNWFVtmeA7kwgcusYhtO2I9sz
gaY8qlsLb96G7Vy/RgDW4Sl6uMJH3A8G4TbY1BaKrCUkXGiW8e170yrGW5GUROBF0ZZPFF2eex7w
0ORutwH+cylZzbgSNVk7ip3udbsyU0+yc94UOQyB8ziqtw5pVzFDyaxfA1M3n726cLZ+Sjx68NDb
2c5O8z327XvK8WPB8B+eyBZn9QXCyGwMvk7A9QYCeN1IW0nSDhHNb9CD7wdlX0ZDOzKlJDepX0ZE
Wuh5+8IGkMou2QAL3MNb3Tm0M0lc3aVRzuO3Dq6aFi8MEgFH7OIq4O025aNbyk05ryaxbjcJk0f7
Eqibd1f+9I1iItPfep1TZ2QdVcmbm2XnrLFR9e7MYptqd1FUb1vW39Y6Y8dUabecpaGZpDt2m/iE
EOOhI99Yqbh2WrBnUXVrs2tTWi9KMAkv2EFbIDMqpZ1NzdzFyMMdB6RUHDzqUP+ctt2jWj/VJVEC
IwN/xHp93G6SxEKykOy9pNw5GrKZNt9q3UsYzUMpMjkk2zdYSnhLNtz2O6NzL8Ta3TJjOCjcnxWS
gqhBCs7+wpeIfsbZ8OKTwoOSJAGfZlp7h5wDuzLZ26HUK77ikQaizUgRJooQf6uq8LeW9dKj2TFs
iLKU/+zt91EPwC43diPJCkkI8EiYxF2nKFjs6H10gbd0L7SBJ420shZaYU+MRKbMa1jkl4EasWBS
eo/1ckVKDsXQN9jM6G7kLnj0n1CPKDXeqgBl+ZDsaiu9Z1wOG3WN9Jd+fnqtGmtThwTxOQYLs4Da
mkil6SZxDG3xtxMKjhFxXQXGo+U1+5TkDII7qk8tGg12HhxvpYsNkRkxNg5kxuOsMZH6MbeoDsuQ
KXG3aQyxsybkRzR26eDwowkgWmAHAmJua2AlTTSszVo/5SSPxchXBBFvpnfCopn77jov6ovd9JvI
eCnwsTL5h0MXUdh+T1ymi6kzCaKwthqruqZ/C4ZfTk1fzROpDJ0vv1T3YpYZ420LJ41IPPEZsstE
jHIX9e1NYzHXTeYxyD/s0l0XbGlQJr4ENfLnupQPRQ6wR7nlLk/cnSozGoWBGOrY/hyD6o4H+H0z
1szKtM1oBIeJUBu/yUkUYZJSpR2LSoAsmGK4l41yCwkDqazxkeMVDQAp7qEkvaae+24UE4lgWbEO
8mlV0NIj1EcoQL/NJmEpVZ0hmrffhyrfUR3S0H/R+6F9QW3uGF+13rCI1m9xXZ7ZXRHmRFAhRKAw
PJXzOvmQauW9TkpNmRN0Ci+phOfjjJDaTSKZZjF3aEJZ7TcpOLqmUVBI7HWK19EtfvU+qFWvIuxO
Ygh4TfAFcGeSS1ceZBZ9+Un3git5IfV0l5TDBToJPvl+33jd1qRTQq5Cpka8NMdnnWzoyP6F0gk5
0meTN3exbFZZ8uXFZAiZn7qcbso95H78bPQB2jZMHgVU0KGaY9uw/iDSoXMWrnkGCbOOYmc5e1yS
8d0x2QxAj/Aq55U5b1An/AubtSBTbUvynv4o2rfKeEdIoq9aHkFFYz4kJuoPw0kBf5DVCSKYCaHg
sTip5yKG6TZdevk6ak913yPjidcmMEVh7DWUNcQeGwPKH5QcGak7jiCUyigPVjCLASme2/S1bF3a
bnGPD3sR9dNe7+4Vg6BKu4utEauSvmQVvfCzd8dIz7GnKWZ8BPzJG1c6XeUvBje7tGfnY95nJiJs
FNdq1KHWRkc4YqfYdLDY9kxchfYrsp8GOAcZzi+oDQiIXGYyxHdK5zBO5kOvA+jeiPE156MtaAUo
KMjI5ulscqTCZskHuJGVvRAlafQjiwMh0oU9tfuE3slh5zDN/tdD2m4KESEQBP/I/IYk5AAMVHRw
rCeVRaes/iZ7TC0NQonwhqAVNg8Bq3qXIYeVXaAoNOK9Qq8+0ny1PNKVO4GYKOWR9d7SyzrmMVn7
0nrtrRPDF/rhpV58Sc6YzBl/ZeCA8rE/9GA4ran6mrLkiPSUN5ycQwVUVOKwRPCz5PZjOheeKvq9
pjpXdIw1dBpX+0Gkesm690mSA5vuwi46IJ5ZKAbqAG7pkaNNSK9TaOXC82hxSJ0T2Jvz2JvN+qDR
3GXIG5rKE6XRsSiJrJdonRmjdnXzYibiFg7tmxYzlCSwNv5o+AYiYD2t3918PuhUPhqYEuR48tR9
mOBXG/ydDnDHh9eKyufaZ2ifdaXKRdXav5JgVu/KjSSVxNbgt34XTbkZ4RwLppE+wR6JxeMMj+3U
k4WmmRhCWJXk0erPq0Fh/EUx6PxjCZoLVYelRzFI9BgTH7kigSF/x+y07Fc2LTypaghitvZfvC7F
9f+sfH9Xg8416u8q30gLLF3PHGrQ/kGfoZ/BT8aATGsvf/Hz/fELuZYlyd9whTOX4L97oa7SUQlK
bf75+jVV3BrRQ7p1l8OS22lp7YptuLH3Yv8XL/vHNfZ/v+z8bf3uZVvlR6oeeFn9vlnpS/0ZR0TE
kGzJWbSJPtgwMtIg0eMnfvM+gJ156z//BiRRBf/zDTYVTBXLMmzTVP/4DdSl3kdwopPLdCHh8Rbu
qEyYHoMlWaEC3oxM0fj59YW/cU81u7J3gO5//i38YXPzu+9gvvJ+9xbonV6OuW/xHURPdsjj3voq
qukvXuSP3mcbtqCjS900hPFPHy+8eURoU51cSlRsC590ayoIAN79B0w+pEtcvgGVlif+4rqab4t/
7twchTZH8OIWDeE//nCBiuMRjmd6sdJ+O1lbkT2bxmON89+qCSd4/d+/lb9/NfmPr/Yf5J3JctzI
tmX/pea4hh7wQU2i7xnBYD+BMUQSraPvv74WlLdeSXxpyrpWw5owJSWpUAQAdz/n7L226zp6A1CX
jzKnltiaLW6ay59fQvubd+QSYqGrpsYJ1LS/f5LGqCIRqVJuF20FSgFbVPKq75wV4hMEG4/qnXnX
LCAwEOFOZPj6zy//T6/+7Xlh7OTRPq/TuzJCFkP6ax8hPDibKmkR6Y+RmKo/v542XaBvF/C3t/ut
CI6ZqjSlzgtWS2/drQGuZStz1izYQ9d9/w/v7m8ehemj5T5B5+S6xrfPlsONJTLyVkFPkjOpPfXF
aWyOf35Hf7OQC226F23VBC1kfHtDYaxKtSJFF3Io0jP2/2o4/L+9wnQNf3mgQRm2FeYoeQfZeoKz
UNVF//nj/Nub+LYtFGVkS8AV8s5c+xtj026MdbAp184/Lc/TA/Pt6vM6pkomCi0hoX6/IFGuckRq
JLtCu9DnWAruyo3JmoyGeVNs/vy5/c3VZ5lAMEJCi2Gp6rc3ZVqBqWZKLe9iSsCqSdYkws77tv2H
z06blvTvb0pXXYdQGVdzbffb6/jkGWuxLSS3dHzSFpPEZd4R7zij/bKSq1Cs4uc/v7O/2VxZMP7r
FcW0Cf1yR4S2FRBQQQJur/cLY3zK3C/wcYiEdn9+He3vrtevL/Rtua0QcJueylsjhH0Bvq1Z9BtG
8ethQY9h6lv80yX723dm2HSJSPWxCOn5/Z1ZBrF6KoLFu0wcgASdsB88cJwZKePQc5pENlUD0d3W
a91sYgd0PxYyCORT5zwcx5M7UTqCfZWe3O5cwlJV/JsxifY4ZZGEY7eEGTbRrbSUJVhx6MjlNbMk
+lV89EZvQhiTHHH7JfO8FQGESGYvZYuVOce6GyJAbAjuxncexKQVotHCjS/7eWEKxpzbsgXIdo0a
H+BgWG88Q4D/stoXW1GOZbJO2oefF+c/akn/3/Wb7/LPFDvU52d9fM+/969/S5mi5f3v11+81++/
/Wb5s8t7aT7L4f6Tp+WvRCqa59N3/t/+z3/3ih+G/PN//g8oXGk9/W1+mKW/tpFZRX+5T6e//98/
d3qX/Nzxfcjq+vO//cRfnWfT+pehqpYjVEdTOSjo3NN/JUbxf1SN7dyl00Tf17a4+f4dGKVMiVEa
rUP6wo7F0uTwL/h3YpRC71lVVUMXAmi0Zpi0i/+DzKifm84vy4Vu0P+1NYPFgvVP1bRvW67GjLXI
AmhSgpgBq3i2SJgByORsXVA1dRu3s1wM922XPEUmKi4PDkkMOIcGYD3XXztJ4NuMI2yn2LumqFY8
EoR0rgdILHo7rG2I+YH0qegL6sv0kQ48C1Esv4Ihumi6dTCraB+6+SVzLqHd/PjlQpz/ehe/NrmN
b+cJ3pxrs8A70yoviOb6tlcR7a25kde5GNSHTaueVROUlSoP5BhfPHCDkzJoJKiJdiMkxK58G/wR
UGfxION8Z5YR8RoOACNvQQb3NH88oNKqvbMGqdl1O8bu0bq0rkLfkzIJSnkVBoB/SP0z1OTOyPGC
NNluqJFkOBA9MtSw9vzP73BazH+/erxBB1WHsByGF9a0Yv6y9BalQqq2GBGYM02O9PAcDM7WRi5A
ADpjTnOdJ9mZWWrwD7vM98Li5ydrGcLQmIC4RKJ9W4q91tTyCh3ZTDOeMr9ca3W6Lytv3/UdSMIn
kk0IOyeWFIwoadpI4kDNSv8oFdoJrgWivtzpBCm4zakz20VcXP/8udjfCp+//n2uIRjb8PC55rey
oxcMzMe4FrPMaWg79i/oa9ZS3XV1cESMd8AytO/t/qT2gH9CYngdC7llvAY0xABjPbQ+HZN6FzEz
NNCFDsm6yextZ4A9rosXyw8vvCuI62hEMeXlUBoi3HYRYPLceCgGccIRJ8jUgNtYv9IghuvT9DuQ
589aG+1pPKI6o4sFQ7qszF2rO3sc2kvngF9opZ6y3Lg3Ju8UeOUVp713PZTPpZR3keWuNc9Z1fgC
TKU7CQorNXz984dnOt9OkT8/PRwgGqsWiwLLwu+3leqi6AXwI3CXFCeLUYQT8NzjjlLi5qhP033z
1qjmRWnDR12kP6LAexOD+eJ37Z3mo07KH6QaPDKMsaxxO5JsOQbaoY71G+lFG72GHeyB6J5wS7b5
FlfamrAQl9RvL2dYFDTkdzJzci00nR0Qo2Fv9uEyqdtlbTMA0BYS3GFTERpLAzgX4wNdwPconsB2
ck8WGuOidBpGo5cnRDeaHN7JiMY52hILDqtKeXUbd+VnN9HJRak5xyxoj12RYZG2VlWUn3qZ7Aia
vcbcql6trK2D6jsbW80PwgSinQRb6b8qPmePCky7l5+nxOh7LbM/LASSSOHhHZOUEEGDMxmKeBqR
X822yNqtaMhqgluqWneccNduHO/sqIUnQbKIrd1q4p0RVOHe7zdOCilRVdZ5dcSgfjfN2YIyXBUv
TtnuqyBbkZZ8RDi67urqWIFVJLF87rigVch2JVPlgHRgn5K5Cg5oiRRntYpEuPA1QjOTYhfgcOrx
ZPVONpeh2NA23kNFu4vg2bkJw/EJ4lhr28+xy49GVJ5QYq47HAJmDdi4ZqamhC4jd+9d4FeEauqE
FwW7Ta/LZ/zne3S4aoU2L8gyxPY2iafaISPCO+nRPaLnaNOOHjYurclIgGJc8bK7sGOYUcYLkRz6
ttlJmEqEK0HS8WFMGKsJtH3G5AqrzNla3fgU2f5X2jgbD4QqktVJI/egt9nZs8pr1CNkGfOrQ1c3
MMy109LqaC314jkxJG/0O0r04bT2NmD9cUS8ZDz8ANXjudSwj5kXwEKoitx13AcfNnlpw6CtwFBi
a5aHceoycGR8AAt/mjhbDnCefIw/FKd4GXtvOepM+qZVF9mkMzrbtnpuTPtkekwitfSNXuU5G+RB
9P4JbS4Q9W30ki81jXsE/LNOAoWw9pFArRjV0MIanni0OodMU5ZlgWGWvG1yQwdpn6JJ8jtKwrEe
czeYa7X7YJbhrfbSa4GpnUnVOk6Hp6RCZc/Hu4LlviGmcako/aJiHhGM6lM9mJuskDfFIQqNLrKb
FFdSt5Z+E9x0s7iAF9zoMUZsEd4iXD+pIZeEJ91Ukg8KHQVx7L37nvuQ2w2kZBLEBu1SFmgqhVWd
/IA8LpswZpCCVkwWQJ4Ea+lm19I1Th3Km9GOH9v3ruF+TKccl8JZ9oJWLSx2BYgMgRuzUXzZRfEp
9eyKD/YpVUZ11vkKNy77qgtURcXdosT33d6OlVsPIVQpzUvfJ4cm6Y7Y2E/wz66VNJ/KT9uGTZWX
ujbr9j60Z1E/u6G4xBH9sYBxNiHI7YiWJUmLlywMPoKM0w04rMfIKpuVI9sNGtt9R2seT+kXQRfx
IgOTjiF2o5rZOak65M3avg2TN2IGD3ZmnSQDsNjalml2JWqRKZGuPsWD9yDJnVWRmCAj3ypm46It
G8CMTEcJk3NWNOrhDO32Fz4V4nGr9OaVONc5toQj8D0QR5SsiUv3XrQzp3AZ/aSpT2Wx0BxmKa2D
ZyRqipk6YpgMtKXqJteyKjcRMATa5eZFJ7Qs06MvS7VXam4/9JWO9t26KVW77WJmxfUEKkmZWsTK
Tk0UoiZZYWhxZPMQdlf0ZNjWunG7DRpEUMrdTDHuRwYfsKFWAbyabBonl/k1MZ8rJ4KlVR77XNl3
WbJQHRtk5BQjXj+ZmtxYfrvVtfA5I3ambUhEMyEW40ycgdp4HlLvC2PvonaKC2akY+Vhlz/2Wnaf
+wUT+HKYyXc7TDiuKnfakD04hlgqdrlXCB6bTXD5zg1PpRGTGSWWstVXqhVtwo4g32JYh0F4UWEi
0OfKq2DT1zxjuroT3TAnMu4+tNrNaBQLmqgXvRV7zeSjJcO9qLSDJYNjHrobgrq3ob72ErG28TE2
hE0oXv+gJ/YZp9auZh/48w79U5zx/dxH4aDR0HZtegrfDrY4AUhbT1rgfiitvOrJ7YB/t5j3GG2V
I30zWFTRxFZGQ9FiokMpWV9M9dYpD2YVzHOfegahzX9U/f3/KEji5PvLlftvtSF3/kdTvle/FYfT
j/xVHCqu8a+pgjMsTZ1USRwy/3d1qLjiX3SJHNc0VA74Dgnb/1Ueas6/TBrOmqohGLIc1eB49u/q
kMJRcOplCq9SVhqWMP+T4tD8vbywLGpP2uq20C0KVZum1e/nQNM1WIZj2wYmlq6bOl6aBXIHaxZ0
/brqxSb1kd9ANoukg4YvO3heuW8J2zPlvknFHb7rCxKDu0YL7zDNPAXwwgbRHtv0IgqXkGLcX9lc
dzGix2BCx/C56dpXaKT3BgY8L2mwA3tvuTa+okdayri8ZW6zdkpIRugZpy2NhntoNes4n8CwZI9K
VJ5huMQKvaqDz7L/h+7qz+bZ/3nu+EAMa6q4LQoKNgpjUpj9Wm+FTtVh7G39dTiUBiAjJzkgTcCH
k59AFegfPuSCGW6w+6EGUjlC7ThjhkJW2lQnBR/EQjP98GrFmtgSjHgXpOVTrw/KK6ea12SEMMrf
CE1JqYNL2CCGReXIHhG0435QtTvHQ95RWniRYrMo70Hq+kHS7YwgOxjaFyni9MQ07ZxEWDd1bJOD
Rm3RD+KhtxntEmXcn9Is1O9NBKWE95KA7NkkEI2VMdWx/MvTNrUAJpFLlYpBgYVQLHP8UmzkTrCA
/GDOYxJ35n4LZVotG4ph6O33kpj0mRUpAqwGcijmxIjubXJhNArmJCb1wK/FrlANGLJVGS44G6ya
0cQPjrFj60UAFweHHD8b0uAcdoi8G7XxPSBg96DbA/gjEcZrP0ZX1rbjh9Urb4btae/ZUL/4LwKy
DPbPg2Ka5faXZ/Vv2gfmVOZ8u9ossHBSuPU1JIBTS/eX6roKSkMGfu+t7BDaF9lrWQB3pvFiBzkR
6Pkeogay3h4xW/bqUtOSqyHfRNOv6qTL70VmqtsUUfo4+ZBFqlxl4jxWRJSdsWtHs7pOnRkMts92
+gV23ppcLqhzeiWuboe4TAO5CKRPt2OKoPuQLLJ1Mwg4Cnq9zIMgAUgFjofDKDKWkEATWcZrmszW
AvZ+yjxeDv9U9v/eUPl5/zuWRmXIM8B/ppXn108kwD3WqiIM1krk83R2Pp0TDBP4mqqV4sK04Iwo
sAAP9SGs8A/qwvyBLoMo1RnansghcBGdVaWk1SKGZkjWB27dFgnuM/pyDfCUdvJk+VgqE9FTSrHt
3B/uAPHKKrmTbWhVf77EGGCmBtdvF9k0DKFDfmQA4BB5+W2NS6uMlOzSN1Yw/LDFY6FGibgOQ7gf
3Ibr0cFerI0ZERY/fykBDHO7gkXpQ8/cE62T7ILcghxU1zsFlhx2A7RgQapUy4gAr5UOU8kucfz4
NYQbeHj+QMgOHsVlmImLqUAHTMhhxSSNrTe9c3T/2tnoKYMkr+C9t4ShfPl4tTAuJQ8qXgcsa9uo
JLwW2dIsrdR7jFFqhrXfGFZAYPxdlIBDLgJiLAA9jL26y/OwWZOwh5jGpwA2ShRdCPQ2ItJfqHFu
yCyvuPg4F/QZXJmovwZR91iG+OeU0HtoGdlKa1Zr1YtHVlnQDAcXV1UWJw+R4xybLgqXXtQ/Vp+j
pWCYATwWOoAjSjJuCkmwWiQ78LXdzYCvEKf+gU8P9T45NnPQwjffLdCFOwrqUm6UXm1vAcnErkTA
laXWpeqq+ABg/twE3tENkZlhTPPQPcETVMx3FfVb34YdbMnkdXShERV2HmL/wKIRcU46OxwBoTIX
YaPfvAjEihIbt7KImFE477YnQF564bwY7/JajruSKNHBMdo7dFZ3ZqG+e9DfMHr6GHlQAxJYgkGn
RYJoxO4BV49xtEXNZN/oH/LWU5ZBUr3lESjQHnSaq1BNKbkOeLS+WWadbuH31kj9QAgBboycAQ5H
PS6p2K6mJC+NR3zfjWWBmj9TF2pe67SVwmzZRr57KNTKW+GrglkEhE0fsaklLNp71Ix7c1Tf6yq4
pt5Y7uJUQ5df+vWq7VV0VMNF9bG7j7ZO1GW3APd1KTz4J72uvFStdt+SnYCpAehbZdHlVOT9YOf4
TtQ7GVzUvqpWomaEUYCWkVhIzFqlpCaCekt27dGNt91PrHKtAnDs+3AGeMmiJFxmUDdZnOqPOizi
tasWSwhVmActz57nsGn2FlOqFVlocJRHCK2k6UWL1g7JRnZAPzY+CURh9BjVCSg+u1rgq9K2EMS/
PAmULUczl2+z0nux1I4U+v4lz8FYpLjXbb1bVwbw58oz1EWVgs22kltbIkgeBrJX1AjM7YhBagY3
2gHp4dmLwJYLAUEHBzURvoNYNyK+Da2yghFaLcZavPdxd9EpyzEThCvpkHyVpIec0CETZBIZVZm6
gU0/L4KMDU6mpLerlzhkIoaKx0loOLROII7WtFBayY80TMnvKJOIP4lWboVSFAL4sAQLiHTOQ0tY
xI0D5SJHvZUdlGS8wBDMl7aozrrMz7BtxRz5+rWFZLYeejXZKg2X3hmaXQdtjxvIh/FUXgutEvsh
15ZtUe586PNaHe6hVUDqT3Cesv19hD1KatwrL20a20sllXAbo2cnLc+Q2N1ZgGMSqjeUljIoz3b3
qHq6C4lreCu94RJncO8kQFunPQXYhBHH5q/kE0/a5l2CHJqnWp3IADUiJrqd6YD/lwJqEwqF9Bop
w7mwlKPimVsiYvO1Gvshykj/6HASW3l5uMI3U3LX6LA/XAj0Rk/AgBfRoQjffF0hxqqNt4VR55ts
VB9rPUJ9VxtnM8VSJhuSfwAuo3rFUxf5F8cgAc5GYI2JRMWOmPrN2RSqtk6ACyEiMUgUAfmm5jnz
C05asxZ10sI1KiDEOH8K17NnqeMfC9sLFmmT4x9LTMiS+KPqZ73hn15EzUdgjfeWrvjzTvXftK6/
SkPt1o3VwwpyyKUKI0ngplqzNqT2jNMdZ7hcX1DnBstedfa6qYMgGAn883P6G7AW0tyeUECpTynb
pQtiAEdz6rc5H3REYanLekl4ul/FGM8YLnZ0hSJVCnKWuNAQcHeeEXUTI5tw7lo9eqG9xQ9fLtoy
TxdNHX0Jt1zHVvYjKdJ+Dp2JI+aoXuO+PivAqUmaIuhVbTOyVzKspVHUYL2r17gatDk8U0IFvOBJ
7ayXgFnXTBtwv5QqOtC0PuiZuI3E/cGx0dBqgkFdiqRtF8BSHpKeh1DwCQLfAyBnf1S5vo/VKTgb
PV2qA7e3ybtmRUTa6YUXyyTazye8Jgdpx3DHOCrxG7x2bRZzfl32CwUcSM9niuh5XmgoDv2jIpNu
i9TlS6EBL9Csw22ZeyPL7aiKd7f3Zp6sj4lq3+IOWxiHkW0b8h06C61v5RPXOLYIBHMXVtO+luGy
9X0dGWhw8bN6YzvBurIQwALyeeztQ2fw8GUmDgG/LVFF58bNNDBLYICQSvdFvuVDZGeH1lIangVM
yDayN7IBZh4cIZ5a9dzqH6EnlTlm3QNU5PfSH/An+F9luC+IcOro2/FYznG7AMYig3FmkFM0q5jx
FkO+pSYio/ixcEIx61vlStOcRdFuPyKZRZgp6RZKMcfbC1BdUx+FLMAwNzohttlXn+hAO8KOjdOG
8B1KEi8SZOzM6xhjELVne8WusOMPC9xcEMlrNQCqLtBURw+aDHepDrChMbCDqzEGT/vZ+xKQUFjY
XbkYXTWcCTX9UpUSLxxeq5pvXdodotwsOPRJrsxdgs2Zk0XLFrPbruR5IhHIv1cM2S3qdMUgk3OZ
Df8XfOYSL2dBobRqqxK7d1wehf/DEMlrX0PoIrlwCnkEwJb2xQITZ7f2uvwLS/E7ZThMCCAeVs8e
nMcrUTig2yZNe+qn95UbLUA2LVtn+MHwKlfEsqbFqbS0VKTdvbpj9lzF7TWW+FLMwTs6avBclPAN
gmcRlZDeaxVDdK6e42zgBFFv8M92S9pI7MA624BuZWvLIfEI1R68S7t5DrXhySGQAm78gDC/3mlm
R0CPVNuz1oQ7dfDEQlPZOpF8kHtS2W+1y+/cVilXRH0+qACQdZ9KQB39Zzyt9LlNsa/1IaBbvFPU
E/gvwUkxW+GeI9YuKgwwX6RYIKWbZ0wf2IbuIRV9RnEYrqKi2YCmRA1cMpMiSsetSagrG91eUty+
K0DukDBrDwUEg4Vf+VuAanOtkYAgSvVR7aBJV0h8A2Nk+dK0Ra44+t2QPDdEj6BNIbzE8O+dzixn
w9Bzq2f3rsqYLG2ONtq2OQBVf14L9CMUVVsvTzdxONyEY51FMWbrJgE4ZoG20KEJDwK9uJ5q3OEF
8W+WYy1aMDWLkrDUeaHkm+mC9QBf7Ez/qmx1qzEuXHayxFFV/oBl7G6imrYleLWVRa8v9bo9cTUE
FY8YVLqwY/5SrwPs4pNlE+YKgOaY5iRaF39ppf6xNsOHUSoLe9Tvmfacs7oySJIyFl1O9HCp6dGG
GcckUD8W8FI50TlPtj8ueeji1lsq+FrmbBZTHZQufUXbG2lA3QGcpa7qN0AtK0Cb6bwlH4EnwbiB
UfZnZQIZPYvTt9yB6AxKJ4QnZrW4JQYmhRZ62iVanY1h0hq0EyIcM+XB65SDxAmjdjzqbp/Hc6AA
17j29t4YLAJypADt7EInecRE/UG5hKmETq5Xh8sUQB/QhVI+xwFz0oAWddaTvYE/eqYX+jmv9GOX
mTk7zxSTYMT4uhiXT3Sak+L2Nz3njUui1WcyLD/npduaBL86b6HO+UBbuXnx2VbWJo1s9sMOmm0t
4gbmVXm2KuUrsTVsxtEOaNTc71JA3QNZX3ZB9U/UiFa8xGb85Q6U3mVcHWrOTWE1MXa88NMT+VNC
2cfT3oGSCj6kn1AV5+D7wGcZCfw7cPlp8JJG1c6MiP/0QAnHRK7FJf5TRZ4GbP4zUbrlzG+aYm6Z
4zqONnkDybMWoT6zWvfdcMgYTMO7VNYXelzXLHrzE3APshmu0aDtzPYE5vrNaYy3UTT0h5sPO9Cg
ZngvoUuFk0CVchXCtwG4VuZ74qSfeHSxXZV3Ax2XpQR0tBFwV/HS9nPsRnMSltA/ESaxrjz82AU8
DSBpRPo44ykO9BgUTG3ODVHvB5zNjIqJKdcCGw+Y3FWuT5/aAZHvkIIFtOUsZbXVOKvMcle7JalH
/qn7xGnNmfuBvx6gIs+6jh/G/HbrY7Ik4mHt9cRftOzKOKD10xCyP7QBZKtpPekogecuZ+ARyyAa
Eu5vDc9FIA9kgOB/Cbj8bdosxRRz49HYMSMqKm20576ByanPnWqh1OEX5d97WkuGQpR/hYaCLSal
xTHTFa1KKDNDfI4VMKlJFXG4jLCAUVR1Mn/MlH4LfsrHCz88WJLoyCLuvjKnBy8aPFN3H6DZs7Vr
6r1R04Sx9WwVJ+GDG2fX3rDWoNQRUhndLsoCdz4S+Q0Mvl+CUTQ5sBd0vyJtHSec+YuiJykUK0HV
MIKwPN9dKPZNhjjHtDZ7IUj9Ivy0XeIVUMeZhS4kJw4xwiaXqt37zw+9dcpDpOBlaeO7XK+bheXW
PcgW+0do2k/NAPB/hBxNzrWFSIKpqtMMzI9YPDU72WV2vsr05KnPSgmEyzrhgQT47E5VSHiRUftQ
a9JclIm+dWvzGrhk0pVqQNQnZweZ8xRIaT6GFfu8b5yIgKGxoWMn4a83a2A9moweRts+Cz2+83Tl
UXV46NIQc4MfrbwBmHDVpnd5h3ZGaE9ZFtxDGP5RZYChhgB7Nkw2HlNoV9YtVixtBgfBcas735Rb
l0tgNR7AL0xfjeiR4TPs0YtjrV3jISMu09NuWWRuMIv7MwLgeWFBcI+lpBcseCz2PT7COL6kVwcv
yqh1tD5Ncn+yfje9XsttNMbefZf6t5LEvdy3lv00Mkwo8pjcf7U6qa/DFB9IkMLzoNvJpsuJNyzS
j6o0WGPyMpvHbrgRFNPSjanlPvwOQW3tyS1pVu2OlfYgo/FGJgWQeytAu8ecG+nqRY71U4OvfaYB
GTQ0+6o71k0DrBuOP+KRpD9Rw7R2BgCThJY0YxPBKc1+oGB4BdP/EHV9Br6Y7YKoxUYy3/a8xzgC
gUHWn6W5j91gnBL5Xht9PBdu8EVkzRrB8YL4yK1TZzPLp8AIB/M5GPsXr3+0JS6jWkkuY4NBX69V
5pgMOq1VV9WH3rV3ceezBbvAFNXPTCcGo8G0VzTdgQ72Kxs+1joyfXhu5ZQXQdCiUq/twefpy/jj
qG0Puhkus457JqjKGC2m99lasMbrrrjWUXeJpH41+rBfNFWvL3VUFrZ5s0MCjJmvIsdiq0UjdRnI
CZwx1oalFqMZMm5Zmu86TIOl2T5puv7Dc1WW/TTehc8/X1pJ+l0y5Ai8jGEnou41LtsUIW9a9LcW
ThNMigBoV3vONNtaeM3wVLsQZgrOuE3SvtR1v4NZ1S7HutqQxnKoCT+YZ/AK+4EoX1ji+D7lAca9
P286c44K5NNV+Ra4WBdi4ivwujGuSv0lctTXsnZvRuuuzQqTVteuYOB90S/HC0y3ZGnWIMQTQtDx
z54GWGBzmaR4siSPoSPai3iF6AijSccDnZa0vdPMpisKgGVo7YWXYq0erIoU0OwAKHA15sPBiFmd
jcQBQBZMCb3+JSu1i7lMXHpGUDxoLPf0VaLBWdkklw1oWSmt1Wpp+cHRM8glaODDeE0Hs0jNZ3nF
uHA0QLOGIc5E11yJId0OrrFqzdDFarxvM9LHRm84ubUhNpE6nImGbRsoZ7mvPZdhfrC9/t3Mkbzp
rvmYGPJQxPq6IuB+3mnaumwwvTriLuVgVMWDv/W7N7SO9gaF/1Pac/JCj7gSmYL82pZz6gzCYCLU
ALrDxIkE6qew4g4GRgR3LokFJ6s+X9WjiS7D1M7Ub8ZuJPr5YBFjo/aueWkcWyxcIlKFkzF5sBrl
qUswYPNHV5ZDY1X6WfNAaNU51oZ3t3bdQ+g39b10NXpBX3kigquEZMZDeU7MhKsCKpeyOgg2rTBo
6vRa9JyZ5kDHV0CTIID6QITBALIyZQ7LIrsxGpFsYBNMNVZI7Zk0Cs62qReQBXTjVPrmiMiC9OxH
ayWmHufAzzmkMIqHQi0KmL/Ek6ZuUTzkMNs2IiApr88g3BiF8s6+i2tKYtJk9yGFxySfyvH3DiFA
rJDH0veiQxKi4JSeYh9aN7oyKE6YNkkLuHPPlJG2iWUdIptDBwigk+/13Wc8tGtPj3Dgk7/+k7ON
CEeLdkPZLENb5DdBkU6HgfRfOgzuqmct2wdhIg7tAHTKxKv/6IIMnfVjaBwMO4Ewekc65vjRaajK
nKwbL0WLJlOKptgYcaRcEsUEQlVhD/LYb5Thr+/USqs7a+O9H/RyS59KWaG5a55CV71jaZE/VFfZ
wMDzdjYZGRsUs2RRFdl9PDGHVA9yQlHYGsbUND+A7BK7il45rZbkqE1ffv4qQEQ5owYECUvXsfPz
U+eqNF4rLxhPptagjTDIQajkvZGRvxLLLrn7+cUxW0lJ3uxFWclNq+jNDBuQdp/XY7mvqugLw7V+
HxvKK/HC6aHtW9a1Maq2pRFyU7E+HrVAu/783c8v2OLvoH5/ATpXgM2xc1JRF3s6CwzbVOJxC3/6
UuXX0ndjMOtuBXYzfte7PF+RdTRuI8KccLEnHhkgQ7Bx4unW5r14lpVd6UEyrlIDLL9Sj47ukAGC
S4W/VNyUQKC6Y11Q3Wpy2/IjHQYqHAMlT08UE1wSA5VRBjcnTdltd7F/bytreIlk5HYnAjrUJRmu
5Twgj4W534idt3Mgx5sIzoQuzwpxMfcjWdl4W4GlSF2skixLXpzI/ggxrq/MSWwyWtxGVVFNtIFZ
SFDNfaGUxt4p9TdmL3NmF9qRvVH9GaptQHE/tQFB2Q66lI07gGQdiRdb2gmRgF5YkqxLk9uJc3dv
BZ3YxgK/Cv1zHPGiYi8rglOD7dKti8MACKvLyThLSWRduMh0cx7se6i8SBVdOcCLCMmLJgBxXgP9
2dWjnGtOV62TjLU5KGhE91Z15t4Eq+k4S1ML4p0IGvdkjRuc+C+560NunwLZGqTi3EwB0Fmb9ZKy
2iW8dNiiT/X3k1R8TbDMA6RR45FTByzxqj/po4Ib1Fe8eeLoyqm1hn2UGemm6zx9E+kWNwvZP1C8
xhMa9K+mhQRQ9QGWxiwIMDnTR2v8PjtZsvgKuGKY9x2YWbrCES9CAmOI8KDmcbjvY4nGtaY1X9Qn
L4afmkyUSMdPzCXqq1VexNq9b51/PnJF3zfHohxYTHs66DY75Y5VaqtEMl2GjDFmhkzuOf4X66Bo
xr0T4LYNu6jkrgv6YyKKNXl+wwaUndj5aU8frINIqGA5P/aMLhGwyL1fNju31r1Xmlk7EVKT5miy
l0PqKJBtc+iRJEifRFY/wX5VHqqu/OSzzvZkPj3BPbW2Zj86Z4OdZGu47Po5KXq5p95E0ryOTpmd
escj0G4knZSJgrKryooxnEsP3M3oQ3rTFz1OBtgBEFCw/9OFlcpmCKP48vNLbMkfP53UaroLDCO6
iJxHQOMGznJRHgg/WPo9eJMkttm3emsHY9Ms+hb7tPsKhb5G/vUY9WjIB1W5i0ratFroHCwCtQ5V
RDq397/YO4/lWIEti34RHUBip+W9pJLXhLgWD4nJxHx9L9TuxRv0i573pEK6/kpF5jF7rx0EySFr
2ZJoSOn7oZPWY2JmD+XYEgZlc6gPdXAFL0Okdhk6FKAcuSMzl1kS3humQj3y7gip9xomeI5HR5/N
+QPMpsugywEpgOWcUyMtTrINCWfR6c4d+4tRsnU1ERxq25meIJ4yTbsNdpn+9R48p4P+l4MXo12r
ga/EJ8C2EfBkTQavMe49y3pJnLnl9qfSjDICMpuBOAwbs/+efQ39YjS7B6O3/iqr+SUZGu0cMWhy
M1KCU1vn2Qb925b23Ww0kAurOXYF6Y2R/ZDX+AKNKNsmGZQQQolIgD+ywPUgXmRy3XdIM41RipPD
36cKNqAOb7cdCSX1zUlhmnRheq+5jB3g5MIT1kUEWOTTGuaZZqdA9yDaXe5JRCVIEgfiBU6i5iEK
x6MfM95BUslJ1aU7tLoxmXXWI89dy3YKlvmYiOIqu/SrZl6xh3Jp7+usQ48Ky8Q0BmeTDf3divIn
NRenU8/bfzNk1lsxEa3DTU0Amv/sCfHQ9s0Szg0mRFNkZ4nYjCWSP7tnmET+Bssl8lcaQBAGdRXP
JhlSTGSUBAKh9lmRn4Q3JFuB4h6F3fQ0Vx0LMxh/nV9S6sLU0eZ5MFVPhdthAK7p3xbvUuP+KQh6
0EmQn+yYgBTUGhca5TfPAO/W1pqxm+2JSz4XrHidQd5Rz38VwOfyNgn/dG324mRx+B625kSiwsjS
O8qnXaHG9hB3ATa0Xu9n20vuTcGoOIMJfil11W6Ikj9oZ2gvHfEmu04QI+pYRGMroro8xfSzieHY
Fj2OFKO0V4V2yvchUSCTA0gTRRS4D1ls3kqZO39GuaAdmw20s+ilKkZxzmQYrpdAJfaMXXd1HNIb
nGCvKIfZ5oXpxzwfNPln0CGs/Izr/q/M0C6kkpRwMHi7Tmn5h//u+5xbztvQO3fJO2VFfTBfXSdi
dMrcyJKoOS2blCpfYN+KxDAyip6vjFmbAsUshySBaCUk7wNxtAjBB2TUHLPDE8yzbU+E/S0Zm/w6
GMYlKqf5Cjx6NQfTyWkh0KHBwjQhydPju7/twn4Lu83HKG8Mm7Tp7sIPCXoLtNqwVCBhM/OBMjJy
pIYNfpVh/ofoHarMDDEtj/OxtAGBEtGlAW5GYBK513RJo6Iz7Zz8KDzCqauZtxlPXqnxRiA3afSw
4/CONkpNzSaSgHbwmLwG4/Cgw37ftr46hGMUbRKbkpQwoH3cT81DnUTZ2qC5sNpR70VG/IGpiU0u
cyJqp4lZtaVC8qL6rQlT+NyIoCf9hX005DnSC8Rvi4Wuy3TzkKOqDP3yl2dWu7YYj+ZcPwde9wMw
fx3REkEqNBaEqpqRztu01J3kChoMkCcJpzBzwbjcgealspCy2DXxGJ/1FIzrmPqKh4hsQSsGXdt2
2ZPfBhy8mgLJGat7OnEytYnuD4xCeQRNkKHdxgmHd7uvGfM6qbWfE3GFjZdsmP5/EgLJkW1RbqUS
TIsvnrwRkLIMjQAAZusyX07dnWAQ0LMMaSxy7UYBiqhGOeVF+zkbgMo7bbseVHxVY1HtsmArETrv
LR0mB/Y9ULBmotbKcaTZZ9YdEyvXmO3fIHQrDEv5l+3b3Tkh7naFfoDKHv2z5wCaJiaB23qrUMq9
5W53dKlnCDBhpj9IGuOYcSQXdow1YHjFdXcDuMc6BKhoXlo7TmR5JyCCcC/Fwi5olH0vzWmnCzvZ
pyNs96oLPwydT8/AwI9OkpuXjpnJcamDh99WWJ+avFyq7HUsMU7y1TkbNfyNtmTU4DgAnDwHDVGS
PUyM41ZNWHc3MeODyYd+vmVptPGTCmVQUHknP60PMTlY/GkH2VS/RoeBq4k/nUFxoCVfHK9ifxVU
Jw92x2bycKU2KfuCTJyITaTZiR9ZMTks+dIevL/1WNtEQJs1kBm9bHRNJ8a7Nr797Qsnhj27wHgk
2uc6CQlWJsBnhaeYJPCcY0h26/wTUiGczpWq+4hrhu3SPOGRTyaDXddUJijSUDsScq4OLs3iunYh
ngVF+tTV7Dg7qQqYtqSTtr1b8Ri7X1mTfrqw/zeMDqML0NE3w+yR7zCPZngDlZj+EwraEXZdujNL
cuS7uVuRxPO3tVMW8aZ7GxZAO8OCiMl3H//hHNJHKlB/4xBWvPHTRzNgbK0ZRoioeo07LVATphyr
BbNBq3lhss6o3C5/dxQ0WY+AcZg6QArmMoFmdtVjL9z4WXiIGFRssVMs6bYUx5kn7wn0s7qdyX2D
U7cKg2XGF7M9MJMa626y9rPYou7PvG0S13jAHM2euEaC8TolPLlBuOtrY2ONrK2G6CVGEapHFASa
J3qz7H/zBrQQ5EtXk7zQ1CjwsvGrzK8ibT9lBOY8EZooSCHjda2yB+jbLeHczDDfU7OXqHyeLSsc
kXK459LEUkt14D83RQvLxyPSiqLAGtVwikr1Mo4CechIcNEIpTOLSEQiHxekvegObQrbdVQhvDV2
SWxZk4MImbrGtE+FJZPXiCgTpirBebBtvVOl/B2gqWSY15MLK+yPlvg8kqBemqrI11YZOdzD6SaM
0uSapLVzmpFGMEAuz6km07YNwanFsYMuwDX2FHXtemlaL63kTepaw3RFMp48z9Xw5EWfBiliVyIh
5iLjgNAos0oL1EHD32g2R95gbEbI0fC9ZRJF2rRVx7/HIH4mUoZ+u+9XtoqOQ0KoQeIXn45mhYYA
nm1k8juoDjgeK6cfH7TzOzTLp6Fn05PnwXsTvdsFBgAie92tZURP08L566BMGVlCiFsbAjqnL+8m
tjoOkVX5bD2y28y2VYEY1Izlkfzn51pr5zFdviEFgYqb3CKz2gisT+V2E29g5xPjTLudM5YgFIN/
TTfeUX0cRexTPJHbspYKIwcS2nhVhCS/cWsg43e9M6oyoimoDAGVsUEV5B+D8FpRyrPigEvMsXPS
LhRfzUwiMeK7MEckKHlFOGhzVjGBNTJLV54fMy8BVbaiQSEp0WeciRhlPvMGOWZCjcdE6qOJM2PP
RJFkN9Df7DXd1m9uYNVIkJ48fQ8ZZzJpjzY6SLivCOZlQgHyVKqfRYeMM+1QZDTZJ1sMAsu8/hW5
LVP+ksyxWX00pfPiB8GM9+KXyQDQoL3bslq7ItL8kwpgPm1OP8rUjx2WtSsaElsrt7qJ8F6EZcFJ
ZH7UxNkHGdYB0fb9tssaNLmtw0jfFDtAuqTboeMySUc3OkAJpXP0KiriZLZPVazv3uzsBjl9TF1S
Yv34gPbyC354ypTH+ssI6Qtrj731SRg+h48mYjS39kiqCIwF7VE0KK9sc2UZwr+mZndqOhcez+x0
OzNX7CwreSM+LNp0Xr7Lk4y5iHAPS/t8sZwZbBeUtULh2UkB5Mu8+yG9zHxofJIL22Bkep73tCRz
hEhDlr8DaMFP3aLO43FEz8wwCIlmtDeF8UuZlOeeHxo72yZtkBkuYmfL+u0P9l0WHlMN4iFg49Z4
Rym0Njaxb+vMTPJ1n83DNcmNB42p8TiliupWk4cYInW24MBvDcQ3KzkDqooVI68kfOL4F4fUMZNn
N9Qbt2iZhBroSoWDmi41Db5GIEKyfsweZNv/qa3mMxcWLDX0LObobE1JV2F0zi9r8sjmCloa60/i
LMYXNugR/dU+qNJwM09Nt5GYXVZBZ5EVyWLyVA2mIIkahxcyyUdV2R+dNwxHoQk91CkQA3Kf761b
Nw9FelIsxtZm6dUk4nXeioBCRGCy/1kv9rN6CN8n37Qu0gZYNdi4w0O0SLPZN4QyB82mggif9QKw
ETuyGEsWEdwMT7Sqz6msjLWYwo+c52eHBPs5tWN7N/v5vGOVOwTBSdLxuoGe3lFzrRO7/hcwlgX5
+s+6XxzTuN65B8FX/DP8w6tHr6Ckog6r9brIx7Nh823ALD5vc7SQZTgJjD9LaWCwelGjuR9g2I0E
prIBzAPY3dxMUzh9MO23LhaLUHLxNEZ3BN//b675xjf8C/CC/b96awiKSHX64x+tNctv+E9njYtH
xg3wxaPdB9Ur/sFZ44X/5jlEGjhwd5Eefttn/gu8wE9BcgKjbwlh+YG/AIP+C7xg461hfGaGvGuQ
pgrh/V+8NV4YLOb8/1Geg/x1LZftHx71kH9JYP+TiYt/QzKaKjC32GzQxNnxQzQtujZ/ClBejCl3
vBMzN0dWcKFQxRbLL/l++f7x74+YosGUK0lSXX7S/+9fEY41AeLWkP7HH/z9G5xkkLeQNLxQ5ede
pM2rksK/pwVQNMOSr98vC9GQhDNJrfqYh/OPtminx2zMirsfYr+jEnAJST22oC7QI7n1hmT7nyK2
Cmr39u6WuY2KncgfVRh4A7hDkw+DlXGxMQL/D8QUmMIhtksl2BH3bUoixHAhWcTcC4o9LqEv+gV3
TbIVwiIVG0eVzcVFxuZDSszwpSYJQlcMh8Y0a3aY1IFQ2oqvG1MGz402hG0Mod0hYnWzR2T162AK
xd02xXHK2UpnYQMQNsB9kDGMxBro7XMiFZH0SbKcxzZ/ntE7b4JxYkrGIHLXDgjsQOWGeWJcY8OO
rnVdWVc/OjFLCdZFMCE5qglXkONzmsJurZzQ2MNykbWjtrE7BxtyUPtjbC7LqsK82imhrBln/Fdh
3obRWPU0olub+gX8RE9uUyLalddTs2Ibs3eU14+GlvneEwFN3Libc4FEnwpgeugxpmrfxXzRHJka
sPDRgskomY7MvXxmogPRlVS7nloiJMiIZv5TbFVek60eJR1KnJTsJdt5xSHIOrTiH5cPXyhMJAYk
tYVUlWxaw9876K5Xsmpfu3GOkX7C7Yxn81KxG9j17i+pFgMk6/myJ5unn96H0kKZaqLcQODPuvXs
2TSRcyAXyybrdjyYA3641ZQCxAFAO+mBt4G+2gFFBf5ymx1w1TLpalzMsvbaCEj6gpJ4EbM3rxCB
Hf2uJ1w3eYdLvEuncBtp/aftc7LKBzKuVXKOq/kXoEvkJH7/V4CxBADJOR9+uVOESRomhTHfDK7m
NIXEmH2UovoFoAkdQZV/NPY1lOWfPHeYeQ3upW9bSRXGIpZ1AiVD53U3i5uUctzcBzLcj2ljbCOf
GAS/+uDtRxavZvTC5KLaZA5pEhW3GgGhrAd7mmWfVLuw9JG6tXyvVQa6eiKNeGpC86npmz8GyYqn
Pv8ZjF2w8wQyhLh0xUFaOZMvLzgOLsWyNFJKce0f/BhgYlM2b5MCuJQXXYykSu0nMNDoRPdRWd1B
5CNbsMUnyfbhXsQvbhCMfCPHYtPG6iiMnKZpeUliO9xXaf0eNMsyrvBuk8rRKOWO2HqLQ7qVP5Bc
IqN1NbrLod13bXmrevwfntn6b35qf5at7/0xjov4mKxrMrhEmV4EEzoye9mMjFjYFtX3SfeMaByh
TuQW7LsAvjd2I5TvRYSzcJH4id8DjwrvdDSKjqEPQ5Zfikj8iBkTRUP3PChidyjYfrdL8+JLCibH
p8HpJnbfrnUOM/CKYmKt0Ov2jPaHjWR6NTT7RzuAqCkTMrTSCAmHx0Hrl2xFuuo57YdbHQ+3SBTv
nZP+gu73g+MbWXg9bwPJc9kgDvGieF5W8uCeEOYr6T6ZZonoYHIot5aRM4s0+qmBzM2qePMjw1yd
icHmGF8mAGRuHwnC+8hMFgQjFedQePWmbrp8+z2v6L/xTmpT2hHtvPKqTceNtZrz8aSioNsDQeR7
0i553vMt8Rx1wqyuT98fIZhnJTKigO30c0Lmzma2QAq0Q/SMTjWwJnNbOPM96bS9sbJ0Xy2/M44m
fYpCXvLJu3B50mzNfNIxo495W5ci6k/58iKnHGQkcQ+pIERRbqBnu7RZg7nPvHEmo3tJY0ZaLJ5H
0oGuTY8jvPAJYAqZa5Dpuhnmee3iGNqiX/4wZFitq8h5jQPr1IjMYpSbIh3LrXPeVwDNw5EEpDr9
2SFtp0pkMpG376M76p0gUWTn+cGuFCOh8AHfZrJtxFp/Ivqd9rkPbWtkvFBS/7Nf5P8ZfrQmehkh
7sJDa9Tm6PmLuXy1qNxVUCfnPAuR9VHrWQvtXk/6XkjsRISEs6tZDBRB+AcpVfwC6tw3osPs2ul+
HKMvctmZ2yGCH4d8+WJ1FgJ9Z+lbHluZ9Wu3CUPA8s0ji1ksZnD39wVfTSD67SdC3n4jm+KGUvqA
ye13GPU/lZnuo7QR54YNxDSAOJ51SwCc2zynkfeAEQknbigpGtJHMZhMGFWV7ocI+c3od+VazD65
X9aHb8/vcoR5C5HwnHfmtmqKjzFuvqKJ+Q4dz2PSVKSTuJCDjZDkefPamNWHHVtIA1KmZOj9tWPf
gCvt9SS2lmwCXHCcp8sfFDoZY7MsOxgDNAVaxwS9X/wAXRurQuF84BbI6ML61yqNAeNuk67UaFTi
h7m6t0R1wDvmRs4Mk1uWAMDwNBrJvLWRzDEsRvgWkcbs5/mb0c44hBBST4V168gXZxHw5MX7wVLu
1iHWFcXodqoBVtMJPk2q+tIODF4j446xU/9cGEugMi1KZe8KA02DCsOJVRTAx+KaD+O2t8nixOur
Nmimt3Mdv1iDgfVA8d8fOsRPViFvnhk/KP2c+jCYh+41t4O/pftV5JdhwisVFt3em4uAfhLla4lx
BINovp2a8db47vTE2f57TvQPL2cVaJftH5WFu5Ynekv4r1r3tnoJWpJ1DRO2dhDibyotFmDjlw7K
V9l6735P9q7fYD7NkOJNMAbiZmX7GAdsSUR4TASuaSOaGsaAhrAv/rJNnnXCfyATEXOogTVPg9eB
m+TWWiEysk0MQ3LldMFfc85+5kiZAV9gJE6yD4dBG8pUN8USgnBRuK+5X5wBlzgFVlTlJv7BtvCb
dk2zklSoLUwtihrSoewo+9SVA/ndsTE64oVAcs57pppuSVFdM5cthKqabY2ma9QhE0GHt1powX3n
wucM2Tg5l/7Q+68OOzBA6lQEEsKSlSYXYXCXiXQ3G8El0NZWWgYQoRSnYcqXVnnoLnuUDuvMsL9G
bz7no3FL/EGicWZJTyrU6uyo6Eefld1OIR7wnDp/qINzR+zlQ+gYT8AwJEMrSIL+QmQu2YeSDLbL
Xmyb5rwKjR913E1bZtQHe/E1atsIdpmMXobJ+WkFzefUiZvD3RS65tUrxqcqlcG6IZMbzpCR6ZEL
VEGrSV7bPpmAZvMj6L0ZP3CCc3eg8iTPILKvMOAbsM/GjfxNsgB69ROB+L4ys2sfii8MuBc6FLQw
0mWmaa7HufuDNwot1/QJb2CN1ATh00b6yAYwT7+bzRINVpC9O8in2Z5aVqwko+20Nd4WPdiqqbyD
i9ttydc9C9pZUagzw9wfXX4erUdL2PvJrt/cjuFUCBkmatXdhyuMJ9XxUFVtvRJRbFe8a05CN2kI
Wzc31aCLTWZu5GBe4znOiP2IH1p4I2NLgqqw9rElGIEB7FhjsjtyH6MPa8DltyeHEY0MnpxpkmsL
quamTimSDWiApb1XM/t2afenWmfPvsh2dqqAXJ5Ts2Hz4yAeF9rbKVWXrA1UthkrgsjtnDRKlF8a
zHu8GnwVHpX2XpkQfkh+zxplwafqR7FyfQXqizdXGjxRpJ2VPFe4S9ZBPgAAqsyXTCEjgnxvTOI5
cilcpEvPVLIEmNpn5bYkIJEWpaFNHWqn/6U965IXjcCyr1kLEGRiW9QNrk3siS2ezEpLBFnv0SKB
dafshVPkXo2l3qpprk690VSnEgfJwWudTUrVsHaLwgW/50+bosIUphN/K/wpP0TQZ+okixmVDbfU
BD6DqLR5Kdg17XB5lbfaF+Ls8Du33Asu0R1+8eaYxbSz0a+kzvg2TWSMEdGeL+AepqCu7mBUpr+M
oUGUUF7EWFlHzGTyZEivPpGf+NTZGWMjGhwGu7DxXx0zpyPsmV+qKpNbWaq/3lTFK98yC6qAAcJ9
TWzCJgQxxW4yemtSmy1CJO6eGNS6Lsv7aAW0NMK4WB0hzjKX+Lq6JW5heclTx9iMHXuyUVco6Ipv
4QmOEVehRpfeq+sSEzKG0bZBCbwZo+xlqHPMYJ39QJ1H8VOUb8VsIGewYIdOAy2Lj/Wu6NuKEHOf
2SMOM3+O6tP3i1khQGWf9UPMQ7SZ5k/h8aV2Y7Ja0gxC1fLSKDLrJcbu3pz/zFr9nI0Wpb6FMNSw
NauBQj2RopyGyLu9qHyhp9pNAnCa561LaT7MbkFgDQuj1exw/qRNzL4uKk8lCDF8Mmqtc/PL5xq5
dKV1GQhm3XRJ85tHFPtPKEmmLF+JAMNiRLJabjzzDgq3vkzEDbG0pp/izE4L/8/YGTg6YjK/2Nkx
yO3qt3gkeFHVcUS6WQDFIqM6QzaH2cSfbtpP9/7QTERY5o+GGWdXYYtnZWKs7fv2iJrXW3T9+Gk1
qjPfTX0KDwLLO/mIzDLYNcyo18RvFo9f5cBeJwYKEOHI3ibTzEU2tzkcT7T3TTtcnMjYoy9IofsX
LF1NkElTYZSPAtnDoxGLHGmEkR28xbZqssKnYz0Ck9pOaWGsGyhk20Jl4HRNe9zP5VfVEsrb52F4
CFO/fWrrWl9JGDliI2fWnBUD22SfDW+fOswNsB7kfX7F75zRL7Lk+6mTZq9w+mOEbcTjOM32IzN2
tWWrgZ62Ch+NzOWvnUySKGkuOZU2pebByrseMUOMGn/Mgh91h8E9Dq2nMDPtJ6RdejfTGbL4W2JL
3GyTs4haNigWrZJ7bGSsqfSnnVG4pCuQELLFzgsSj9Jv7NwcGW2qn/hvsDOfgYpVHtub0uv1QXYv
kdMmZ+2OP9wSaWTkPXN9O3tPDh+FYRg7pNCvQzEMT4KedcInxhxoHk+27/8lO5C1hVcb+97703bx
1W6BE4+J/LAb4k5tN/QY61MsZxYe25wASopNzTu6VU9O+9u0ovFoGf1WlPGtClIy2j2WJZERHgJS
0q+ZdRvcCnpLhMAEu9LdVqP1NDQcAha25w1FpouToiGp7uhnLVsnyInGpOifMu86JOwfpwo86dBx
G8/JrYnT5MRdIU4DG/xTxGxmxNEI6hMWZUsxWNJ8oYrnEO3ksazfcW0pykzrl08uxanFwnDyK7of
V45YExv9kSjk1KGjF+SYxbI7/mhk3u9iP3sbJuMlFGG3G0hEJ+cNsVocLvElvGQahqVVfBUEifz0
tEnGg2/sSft1T+RsgE1UiLfYODPAJtMpKto9xvH6IyZuqjRZqJsBg5io8h2Gz47xTH4wJubXpA6q
n7VpdCyE5/opl0s4ppvwTmyooxCiPfghiE+yToNtem/iJyyiwd1PhjfXm1zEmWoXVVl9ln6gHiEX
e9x1pf2mUkFRMR5KE3cl6ePuAV7+z2r5M3uPKMWygTTS2x6Jv+a1mNGYjymPAnnv1k+GQ1VuxL+K
CEtCbg+EknY46AjrjbHEorbAv/kTu7x10QTL02Z2gGRdKCTzPO4LLvx73o8+m/E63ia9xiPGCgaf
N0UX+kLT2CAM9h5t+sTHvsVtkhvVoUi3QyvEFdNTjMSA9ctUVViZmBTiN5bObuI5YejLuMjIExyE
fXxvvVYRRxRf65GUYAVw7iVvqdJKg/g+C0Y/EwOW2vZnYqOK78sfqYGo3Jb1z3kihx1NJ/oHrRiN
BFDc8CZp4pHR/tLtk+A99000sjHU+jqXrr7KyOtxIQ3BBl59hoAngmRUZsPVmGE0o1hKqk0hs2Sj
RMqaqYnYwpOyhCOZTPI0tEiZ5DRZt05hbQmLEuupxJYVTDAQYhtiUKvFRvZBdevD+V7zLTlErdER
smX954vKgedYMHKQpf9EO+fsw0b21+8Xdpbwpcf6pbKbJw2L7pCgbr0ihOqvCcgbQrJqDJelDp6v
5LnMh275VFQIOnlW1fX70+8XPHOPcKgurSbLqakgy37/gv/4iGCmEgbMbZjYICLYQoEYEV6EivRS
2+n8kDfO/JCOpDH4DbiYAhHHgyiVextRpucs6kRQNDgO+Pd9fzpFPcyJ5TexuT/lczXjMA8ek3yc
2aXz/7/53qH3iokJS21z0sTIsHBc6FM9RPd0aIxsywLX3lm5StdG7c5YEWOBQAEFc4U2/4HxyIY1
v3fMeG7OAVryM8w8+ExVXG5cIsTOPkYRiaaEDzurV+d0qsmedDx73XRkVaXSsLH65qI5W8fvHzFA
B6yNlGxLbu8ezM/Un78/+p+X0Ke3NDqX9B3D6M7FxDt9rOReOpM8m1WCebgJwcFOMgcPYzo5rBmM
wTSKVDtAUwpGW+USWEcdv6pHUZ+LZYnWz7E8f3/6/ZInmKRguo4YwXNcgH1ubnXRHvHP2A8BWc/j
ON2RCoDsnc3XWeEvyEK6a+8WZXX6CKQjfFGEDybe/Fr7aPlE9aMA16iKVzJ0sEKPJHjJrOH2L+K7
ptR7Tbzk2cGUcPOwuLwOUJPZbjcYmEGiMA1DTDn5xqqdyomI3dndhVFGSugcttAdentrhAq9KqIM
vy+wPpmkKjkPvcOcjNFXshnhTSCsIum2gIODTd2ZzpAPaQ1w+y6VHOIBGT1BRi4+nCbJDyrF+ml4
8xdR9+bdGWHjJP2DKx7tWO0J/22AdMEpUKV5hfonLj14rGLqwjcn42oZ2/cmjO1bG6LyxWy4TlWQ
3YzpA4ygOIZGy/PuBbtQV8Wz5sv3bMZI8bi13y1jupV4XHaOB9U4SfdhosNLb+b3Xi7Yy3GB5xLo
M/CNzL0O6iabRpVAu5JuHu4wPZymmkTxxEUmUNsn1t/AgyB9oj2XB6Oa410vlpjtmHykuPfWbRsz
Ese9WKeURj2gp3XJyAuRUwYDjXp7sOYzDnyF4x6nGWI9ExXiC0qEH3Our37qUtDnwSZJWnUYLcQL
nJurhm3uGsHOdGrIaAu8JekVL/tYEevG2+RvkzivSukQnR2HpAvLYEEiFVAxcFNm+hrwsRtmT6yY
V07V/eXxt3ZrA71ImE8o7kM2WrO2qiMCyB+D2x5y359AQFvrUCLycencfLfSa2ew8o3pkWE4/0Zu
CngCrTsSC/vA8/GUu3a7cQIsrDoCoGuTXVgURMk7UYUXaYye5xb0Weu07yIaCeJafcsGfJWp/dzp
xwmnFs5z4ysPMwosVLsrt4elVJFGGPK0RLCFiLOGSDRnet3LIt+GIhKQmLW9LyTCV60bZ0sut9r6
ufiVq+It1aS5ReidWNl3+2pKQMlIDzSYUV3iZn6HJHJuA3t6Rui8JPaCnGh8rq6+KsCK0KiV0H7a
yAjeMIlxKqBgk4XxqMr+ZXAJ+auFER/aAalXa6Qe5k7ziPmh/QSssG9bJZCM4UIuHGc4U/sD/poZ
LpYV4D3KOFofdu4oaL7m7uzzTmMr+csWFXZMQzwWrjlecikURlZ7B+PHxfCd33RHe6qCtHjoGhAH
gab2IP78XJhd8jb1EdjrMeKODMWEBoxNIgDKJVss8tjbR8jv58xepbUh1nlcZMdpWS/GTc73FJPe
3q2kfBUtSnNd2phIKXDrIahfR0QEe1U5Doeerl9thyBMlKpMu5efBQl6l41I9lWB1rOAPPsa1kN7
ZVP69/sz4VTOQzT76IAJhcYuOh1gZTMOjRMUOGOy0yqdXmXSwkni6v3+DMNzcwgRtHCUoO136/E1
KosY78Xm+xMVgTAIOOK30v0DCg7iD/K2viZn2c+cj8QVxsr7avM2OSFBOyRmgOeDHFOEN0ZlMcu2
0reEycSmnCzy21v3te5HtGQzDP3GI8dtOWjYUhhrcK7loauau5f43gY9srFoTl+rCJnNbB1RAIeb
kRUlmy/qmJllI+mnzDhKypLRS68gEuSqRsslqyfeJsm5iEb0nSGCKoivsFOImtiWEi3N96dsWHHO
NQycvC7P4SpI1mfLr/v+2RGv+zFLade/Pw07TYetw1sfmfOliwbM3ANqpzkssseoeaSnz3eYQOKN
5SXjtolFt+lSqR/7YiDvNG1Pg0fweBuF6tG28q1tMSJhIUI29/LjVo15vM5CQcwcE+fOftYhCFmo
mNypqdwK55JY0ntI+6LdVXo8YIts2JwVDKqi6iWrESiFBV5zlbQQAvq96xZio8eeO9lKpksYfeHE
2yHhnE8q5Og0pYtVOB6R/Wvs4Tcj5CL1ixMmpEuKMQn2RGWscvGcleyQzaTE6DBDuTDsF1UMrHAW
5uAPSYrdyMPaBUn1mou4QRNMP581KqcnZvbahjVMu0JBgpdUzV+MJMKH7xdgNiiB0T8OFF5rog/1
sZ8Yh7Kfzh5qSwEM4yiS2cQJH5L3XTRPEw5cWJnMMvRC8BES/I4JX66ZPZ/5yloOSXJpOjYMERqW
Yw3gxkz78Tke0va1zx+szn7q+oo0b+aRlNAUu23+5pqg6cgQvgRRA8WqtE+lnVbYaSFXu94Aiaya
L2YHGRiokH+1OABWOEbW3b8zdV7NcTJrF/1FVEEDTXM7OWqUrHRDKVjkHBr49Wfh73xV50blsvz6
lWeY7ifsvXau5bmdMBdaCtzhGBwabCV06ckJsieyhQSDgHOrAlXx2kW/akyfKV564REnS0GzLale
7iOhr7N9YIm9U1bwwof+M0z5Dd2x+YTiwYhXNGuDEWSZ2KspHY+MC/8gSSCeESm6l6U/Vk9RZjzp
pH90pXmnAsFzO+56HizaJaYjutp3Tb+nFkxkq9lo59uhydV6sP1wD7O00cBL3aR9pr2+i2smO571
ItEy7jo5voAf+mytxN3zl6arvNXjKveLr8bAuglR5ia8yfvOW/XAJakpxlS4CUOW+yMfzy5j1W2A
ZsJLYxyHyt46hlqIyxl7vPobhYnzho9LbRFhx4c+Ac3R96xGNVaJuHUelRjefYPN38Dftm7lwrIK
3+wIgK8HXIgBB1pqj/FpNfUeMLwYDBrHOlHo6bbvDWPhDnznc/vd5G677c2OQTlMkCok2jw18eHl
BTmGboo5U4QXfx6+zHzBssh5QoSCpbXR2c5plnWM/ajy+c3oCWXHFniycWkghHjPSly6tVQsuy15
c9Drbssx+5kEuybt8wOMabvuGvHmZzhuBo0hO0bQzAZGfFNcw3LKP62CaNxCJ7chdtgyI6COkJZE
JM96qn1XDWdW8C4r9OZTIg8aw/Uq5UzzdbsC0rq4ll2GsYLat80DxtlMtBr3GAUO2sWK12fgJMTm
zGW8iqzxnhERBsQYTWrkIm8lGFLMN5dcps2QzA5/7c9s8WEMxMzV5eCmDExo+p33yiTqkEbHoWGu
N5jjeE1yZ0sA3M2w1TOUz904Rxgn0ui3Cp1dkSTflu+cQDnBCOOOzdxyHWkz5SKq5pWgcbFe584i
uT7rvvEzP8RB/UTiL7iuLj4SK1ecqjxF0ZrhRPYsyAXgsLCAO+rBnxwEj/i8EIpmJTRQP6ANtt/S
cRG5mt8mM16sTe5TM7Efilg0ddgHALiUef2KcfcNe+cQ8JeVZgwKH1ODVCM8O1YCiiEYqlvFTYV6
qHyNBuMhClYaWo7jZ1t/YFYVZHMIJgegWmNcRBTcvBI5eFA2b0HCDc82ypzQzyw/wFypFzrQXOLs
Dit/oMxsn8ysvLORKozMXVlO0U4zAZZFt+7c+BGBLLFzwt1Hfg5AFQk/o6F7FwDVweuM3Vizp1Xp
HzmIhkcJOstg/zZ2d1dH2QMfw83ggOOHryuWmnKTNdisuzQ+hhWR1AwgTv6w72zvQULrpyLu9kGa
MzSg7MCrfgVkxaOxSJyid78F0QSl4oYxMd0Gof85dk+iKKDl+JHaoIk/DC0MP6eiGgXFmERFtlVE
Y8R2+wf+X8/ssIm2IcwqlFz9RvTuj9nre83ID32DeFHo2+ggi8PkkDEeVPAnmJzQ+YS8zOHVKXho
29bFDkHRhlUR4Wj4yR5fgOpB+kFJqpO/i4amZ3W1awojWREysfYRp1eFt61sOtv6Lc6Dg2zVe9m8
RCzOt/7sgzJINXnsg7vJcoA5WHguU2N1fxJmFJ0+T1llQXnwC5Qh4m8WbULGbXS4WMo7iPyYTeZd
aPYWC09MdMVTnoDYTN2KTq5MN9Jwvp0QySYbOo6xB9QHGETLOj4D0zl37P4Bbkhjq9BEROBu11bW
I3YaSfLoB3vr1Vgjke5BlinCbct9xxYjXhMH12w9uwaGUJFZrKkPVzGTehxuwbnMCESHU/3hukyA
0G/JCo0W+9RP0+VowkX2LFL4kUqTA+40C91YDgRQLyA7AkaQNLtnbTliOxpcGpkS6TniTNiPpeXu
gya5JvRLnAaKEyf1SKQD71C7tXUy8CnNkaGOLHvAPZTTZ2e6pJIHB6r+jGSDnAormo+GFTYXBw4G
ZzMdfShG79RM0jslvDa1abGPy34DslUupV5VS38vg+Js1n5wKvrpyMI9wmmMRSfJuhP5t5vAdpn9
l/6jZc6wcUuGhisUj9gHRouYJdwOhYbXn3ILIPjlV/++tJMKTr2IzYX1M26EGWEARmhvnP5ZXykr
jZPGTUEkfVtv3RJ3zr9vmEx11+zVYVUZl8TmZMrg6vs2oTVoyI2zo/7aHnYjY8wi6BA2oEf5UGR+
wiDfJUeyL+2TSdzGKUCZZWPWR3T13y9qZrXUgPxCuIDRaTmWtkXTZYdYxeR1xJbdnmajb09KNc2h
deBKLI4eZ/nCWP6/vzJaOz/6qsXFmO7yHGYCVlaGu8vGCMQJGUzLl8RNS0IH8omrUHwldYbTdJ5d
llnpF/rgA3L3CeuQs+1jEZ3b5cu/X2lyMg4B66IxMqKzCMv4jFfB2BvVdAwMeLuhA21VVxsmZ4uX
RuwYD79FOlT1yglnvhY6MnZ1nb4OxCmQE8W0Mfn3bT0okpHtzD7PDn4K0csLbgbrf76UcjbOsXO2
Ow67mUNp51fdeP6/L5bx/79afi9uLpI36UQfzFTt359QnGznahSkvJfq6d9vpaVLJNdw/vctNDD/
+zf8+z2zZtrpd51F+Yi0LJDzeOsbKiC8c6R15BR0UQCS0qo79l5+09/Dna4RsXdINWosx4nZ2l92
O/OawefpWf0yWeNWN+zw12rbtyyLjLdRuyiC5lY+VqpEFlbJiQSefmVWDV5+byyOsDMtJJfa3XJh
GI8DxfQa1Xj2zsrnxZnJ/PZF5Vx6dohG9YbBTm505aH2Wlam/77826Cyko9OLP1TRd0P7rI75HhS
1wUCxSsqhHlc0UJ0V1C97RWM074XLdDA5btJI+lHMnmcxnZiKLz8iSBLMVIYbcR2S0NVUvWHIftk
LUf6o6i4Dl4RbRX0LP4h7arsZ/OkRPOmBLIBD9jiqmKHfkXNThpLGFDmS4UmIS83fVp9RU4JoZkj
Es1uLPjHJvcYKksYgfByWrgsJH7+8RTOywQFBCHU2SFNESZUJBJyPrOmELr2YapUL3V9BhIEojl9
iSN5Thw8ALLhsmCtbbC124SGvc/m7jiX1sy0ftx6cYtXp8WJJrx75kE2pUMYlPYGzQatQBXeBVZ8
qKT9G/YgvOIeiEpSh5+K8agbGA92kobrbKLCY390JOPyih2BuXcy7vMJFMrsjm8CSpxbqODMFHHf
M41Emx0eVNStNdoWrq9Gb2XSo7ypmHc42XpMmAMHmbfy/Zo9iTtvTTF/d7IzMGiIAflod6WmAvCK
pXbVRHO+chc/ylBxMucCc1ZafYyWjf9kZFcwOr9zMBwR2fxJeggDnR/wuHrJY5fONzO3znLYNglq
wpLY8jV52BfumEcj4KMVgNQUXymyyKorQI72TIQisl9weS4ntfh1SgA7ybhBHkW6VUHoZtY+RKE+
djUGJhKE1qIZb7lFNnBi6LUsxJpEdG2FsMz65KeAV2ktmuqgy0DNjyZAXQDrRUf3O1C4O9WARRbO
ixM1OFWbenjy6udAELo54XW3Ar0pIbnR3YS8fFy8vXpf/gH8BBjwTF6rNBS3POE51kThZagg56A/
aZ9Rs0rJLrZvPB78y52UXBrz1pr6sVmYQwPs4hV3xDFDxrZqRP1ajrO9XqrGzEpjzP82w2qwslSu
VYOEs6OnRoFEZc6a/hzhVvGy+Tbl8TuqNdsLL3MUT0xn5r9l3S+M7gyZJvDudYNzkIFid8B4vamF
a59KzjyztbBWJR7xJureYaXHmYxXT0Dnrso72XqbtAB3Ae4Z2FOrrvxwe6Hl3djfOY3lAf4SX4Zq
nrnTrgiaofBv6qI/UnoXGOTFlfT6vxD9/jTUKNh19V1ijStpzv66rpbRtXOsreYhi5nwZVGNH7bu
iW1Th7piOynb9eDW4AeMYQfA8zl0vtu5qmGDQEIwg79VY36VVjeufGd6ZJxZrPC1rjjPdtEg7RPd
dUaL0fc3x6pvLbDcLJ0ZHJnq2pS0dEDvQErT6ypqWZZOMCWsnD4WDI0NS6qg/KxpfmQICiqLorUY
rD9z1B2rEhe1ZyEOZSjndOhJ8xrFZUsasB6sNZngj0wU72nrNoEzaZiyDYSQ99il+jNUdj/31jby
B1yikaaxhAldxXfkZ0GAqRk9MJaie9anMIyNnwikmZW/ZwxqETR57+Vs/yjWimOMTEWD8MS5iGGG
dzpMZbOrXlNousS4UrcOrADCJP6tzCtWDtYdcyNB2noJU6QU5b+Y36ao3NpT9ie1opudooe2LYT0
UFuf0etlAGkc7xAzBOvD8Llyu0VdWUBpxxLdJua4U4Xno/wKD+lkWSSoJeUGo9OJOzp77nsWsdTg
rF7Kz7hsnW18cMY43KR9+NwVI0MgEEBMv5E7AhJnumk6n9Xofmm7fKYSbYCJt1+dK94tN76V9ZUj
LDvYmuYqTM5DOOBElpd0tJhXsnTJinlYlZP1EefNxuuGl0An7+xKV8PQLW7ofJdwnSMxZ+bT6kdd
JbcuhEnh/nDgtLsmYUyO8eIVe7rFCXLm1QHSw9XpFX6x6eqEzZPDJ6UvXyKak9XyHi7hVHMcO0eW
cR/NpMSKXfmpaVlLvGrBcC+XJonsafszwWTHGVPuJd5AmvqGIxCFSs4EbRrB1wFuM3FIRNUXonJS
KBz5Ki11MYPuCF+VhpqkN4YH51b0D+BOwCoGwYXcqffA+psWNrTBecL3LX2C/kB05YtWzTsypaQ/
LSRMsEZRa7L8rxlC98Yhd8aTqiKaYaiqQg4FrRVI8ASrJOMNTJGFelSe+4udolmPehxXRhxXd/gK
WG/hvLa9/hEh6l9oc9auz0q23NPjsLyp0aA/h9YVzFJhcdHQUlZ1nJ4JFzDeLTpsw7lWxZMfjOHK
dd9MuzcPbeY9eEZ7T0gervScQrsUcp065YdhksQYFcQzRHZOdkoc/2mY23Enl+X6DvHHxYUAshEV
R7G1SNfwBY/ubciZgbJRnQKB6N23zm4c4eFMZvK7eqdbJldyi+sQwymXMNefQlRd9WBkJs6tcIjg
owWoc8gmyIbXcspYfI41djwKcIvijK6zMCnfy9LZsOXk57FtCCFMjOiaK73L2ukYFowkAtd748jh
zwTrUcXfUWCjOmFrUuvimchL/jzhUb05/aJjo6IvwXphgoCiH4xorn0LJX2ook8/ouA2iuSWMj0U
KnhKIfUjyY7vkZ14qxHY0EYW3DpmO17TgiBL5D8BTnOz+4XH/zpP5WGCmLPKKkpIy28pWy/T2B9k
Pwkq+eKVHFdYv8lHLRF6GNWLcMxD3qA4gsH0KvPiDxt5tu2MOyilUZnIU4jHlBksAiWmJzqp3HXq
QZFjNbHvhp1TXiqj36hCjzs3aCBqBuadAN+XKC96xt1th0QWBG56F+b3geBWyKKqvDriTdZTdBrz
+eaZw49Logg/H4tj4WmuPFTwRuMdxwZjtrQnrN89HTh03VVvtI+axdyBcmnk02Z3e+OOKERQ7SrU
G5l+EUDw1NDKxWzD99jKl+PZvJkxH1Lwzt7BsYad6WY3fBp79Gfk2GU9PCS03LIPm53gZE0zzg9Y
m+xrhlIdmd6zUZ6HhbzzUaj8aHqALvzQTY8AxyH5IgvlmevtgA3iPjQb86Jrfq6Goc3kalTdCSMo
Q267qQrOffq3l7I/V070Z67M7tAbGeCvwfiVHrRashTymYgWfLi7CuEeGkCKRE08EQ8dK7223nWp
+5qjGyclAWdZAlLba7YqrJh5ALJfWUMKBAfaxtCZwzn2PXttuNUXnHtJaAAyUxM5ZiDp8qMRnzYC
c2edEwsDp/aDJeCZKHqy/2yxthM0/1NGOeXpo4FWkq1eUJmPhjR3VpjekrJEVDrYN7+0m004uACo
k+95eS2Ea5CcFA0H/7WtAyCEfbeGXH8sZlaOAuaHtFgNiP4ChSWmjoPk0BvN/VT2cAx43RO3+rFp
TdeMjx8hN5xan0XpxOZmhakk3cWsmIY2euWYNK51pJ4GwaTazX6LAMYZGTJkP65AeLzTZb2m8ElU
qb5QlN/MJGEPK0fSLJr8uZ6d36mak41vjLdWRJrzt7008ZTTQC/0oNrD+BxpxEbhjYiqo4WM+Mjl
OgHSrbwrUB6m1ACfgoasrJHAwDBuf0TDAFt3pNITEPLUYO2Sc6ro5Cjn4/AZWR9k1Hm49P21szvE
0gk47kY4RGIS6rTkdkTdTKmyDKPUzBOQd7s86H+9yOBJjTgWPIea0jIxUI/lrSw8sekkzwYCi5WH
iLHz6hwOTw3nDiskLxpWyCl64uJWDD6w6JTPQzghtvWKu9D2nvqC2VtXVJ+Vqh5ZryA9r/QDc2dk
/b775np6m85VxvY/hHkAcp2pXzCfNXPOOAsAGDdwPLqO4IUJ/TxbRR9tciMPrQ/p0mp5RyqtmVsC
jAA6NG4tDU3BV0Sv+C3JCZGYAI1gf0DYv0kazD5WqT+TBkakNyUmyoosoKWzniwKNQw1H1Mwg4AH
FIHdYNvhQmMyNuFba9HIVsUHJQxNgeAGKFNE631eQY3xLn5Y35EagzAuyD6KCrllO1qX0jvOgpQP
R2PSLkYQ70L9GQJpnmOP6i5L0oOXX91lTIqvJ96mse0RoLJpJLcJXCvN8MqNL+wqXiNNxdjIWhwr
tye8UZ9R92Z36A/X8TQs40CYPb4/zvjt5oo4M+XtBW0gA7afkkydRDQwlFwUyD35nSn2xDVecgsc
L/KbvG/LlQeK4iRJhhwRZzLYcf8UGEYqvdEy/NupnlgOhL+7suHhr/1b5ZQPGVlWZMaQetRAPIiw
y61yPlQ0qKZYt2a7J4kYzHPfHR0z0RsYlLchcs92CFpG9+Y+xzRwLfis4UPifxkk5q616Etmdz7F
oR1+eewHYA9D9i7VdlZSr1vHvofAnKIzgUZCsAQ4PybTpdFjsuqzdo22jWk6CiM3aNeJ4B70A8Vg
Yja/2PLWuyxmszSZGlG/uU+N6CfhCMXOOkM0Ixkrmxd9NJJXrs+JnPCcLGA8tL5VxkgQ8vsBENwp
Ku1xM0Vk5nkgf3j0rkFh/HatnPeLwsgYF8B52B8UInNeSZ6TRNeXWfVf9TjzUZzrkcvMWGI72XsY
EdR6wyLo12Dd2PJo2bImTxTGSNNyaXdu9OyOFThPe6l+ZpBkVftFo5fvJEBhmg9meEjSVihWMWNC
zwNfHx66VH50bLAu5JBlsCK4/DoPs+Ds5MapzpzfwnTuvWb+qpwYBw1s2/WMLs5hIrUOQzDvrW8+
YwsEjwcM7GmK9cvg1eQqcU1yUmQ+Dwrifbxy/Ic5Sy7JOFijdnFnmvaiZfow+eeC3Hk+e+J5RBG5
At4YIzTqflSeh5BV+Zl8q3/EVYA/2gtfggCITDY671kB7V26SkPiVrsmGDluyKTYqsZ8l7rJdsnc
PRCMeDBG5ilGOmzlxNA+ssSHLdN3UmAYfVe7oLO/M4McCJrz/eSKAn33KtIi3ZVj8ZmahBKy83Dw
LSF1mgJ6e7X6y/flzvHpN8zUE/u0m4laIqsBtBdD5CpsDjGeGYxSprt2E//cZ9IGxGvf2WP3J42C
8Bs90HGY6l/PAQ+STMxJa8neL4TMjl7awRXWflVZy/ukfRoILDFnpRIMVUXV7zrfoPxB9IQDLrY4
YdijQRURGyeZohsVIkbYxFyl43PjJfY5q2K8mm52UD1oeNmTS5s3XOj4yx3gafI51giyMqN7qKOQ
VnYumcAbZIXoLT/vEc9G85AQTDxr7d11CcL91JnzXVx47GoiuqqhalBRdWW6hZKomKcYZ1Mgxu8M
n5yM+kswcE/tVC7c0U2ca+5eyzvLxih3TYmUsujUb+3Kdu93M0THd1o4nMch2s007U8QtTjja2Kz
M0wcm8JBBYLB4Y1hLB5Cn7U/pdauZ0qyVZISVHsAypQHSJzES/o+N8yQIF5jEP6bvGkPUMkfbNRk
q9KDtRbGXzFxnOcmZsZos1DrMihsNQ+3jacIlcAUw/2oTxkIgBXbz3XiR+0JcSZwfWhcG424SPh2
jAmI1q/EdbUJuIA2PCur2SQSHZEdeQiFDVXHEy9xSmU2gXhCmsriKRTZgWnTYbTDETOq0GvWfQcZ
oqZ0HfqnLsuQztrRrmeuijjkO/MgEcXhCKt4RkeSC1xK9sDUPWlEsRcJHsyZMXev5zfRuY/CzNjC
Fdld4NT7hFHdOhvCZIMhtT1GfnJ2fQ7+usQpB+qGUHHXPDiGQ+Ep2ZRH0hhPbTKd8fhHFxXWh7lX
4hAUEfHsbsjU1QAtqx2BAIywD/Yc2Rf82/TsoHVGsUhFoMJrG2I/UAOgDYas6tRU+8nqL4nD3jJM
ayxLgEXMwJVHZ6qBYjUupqqK07Ho5ucQ6NVWgLai0yzfAPNevTYpbiUKddL+8oOjyELrU++evrlY
6+FZNa734NbpyXBZ18cjEsOxeOsMhuWkIWMmUmmGKL0yt8kIqiBp5d4cjdM8eAuaxlibncB4I+NL
4SPp6nt2nLCFds4MV9/gMSAJHEMLwL10zZv8XSfTixw0WouQ97BwV9JZ0kDC6SEzrX6bVkO/lUYQ
HWVmrFwV6O3sLUERKQmpSbTLraNtuXpfD49NRvDZ2LJkDKjxqMDiguXtgnfP7C9+xHe7puJx8CGZ
wwPKhg81hO+FO5ubXB7ocm3Cild10/8GJY0fxx9Co9gZ1iSnZ6Ehn4Im7Z5Nl/LIl6XcS0OdVVFd
41I4m74xP5o5YIZcEBWjgSbArw3em8rk/bDCD2vhTYwupAGvmkFqx1yRPWRDPpgUxSo4CofZ4jC8
yLGnmFOI/Up7b7ktpTUUso01OAxho/zYdQy56YNpxmu8iBVP4jAsIrsmOeZI1lZNXO4QtjNeq5ml
FqGFJ9VHvEBcS666VUge2BoYYYXrSts7Ow9eI2573goDZHDdPVo1O4d88ZQjxeeGevZ9JJn4mkZy
b7xsB7EPVNWaaZ73MtrNoR5BW7JwMbfG4B4oPce16TCN6OAj1AvQbMa2sq4697W3CzzeqQdIt0gO
louwfgjbeKuWsFgztF+MfEwuw8b3A+vgB2ZxGYsaPXX2pp25urREGUxYhFeJw6ltOjF3j/82SAGU
LsVSq80kpabrZqI2bJRwdQ4slaQccyzJ2z5NFRXy0Nrh3m/yeatrUFqKy52RMSCILP5CxJfiV5nn
o67ls9sMryrP3pq8NbgxmD6OvnI2HmZ6K8vXfGKrU7IM+GLXdTeYUfp1X+ni6hX9eUS/fVAsbc9W
qT5CDZHMZAG9dTiYixJqKxA5xR50mdRTAVVoIE3Cq5NeHQv/wKPS3DHlhvHRHspcnHHXERqDLEJS
sBzYt4DH0qU4s+ZBAptg5q7Qdq6qvIug1CefxKFQGMCbrFyXatZnXDG3kI+ngy70W5iL37wkGz7L
AmvbuqpeTSbzkM70BmBzZnp0+oQkTd2/wp40DmQ8bO2FYOgDE8wiWWyH1HMhSVA05okJK6L0B6x0
U/I0GtN93gSXCUPFs6fFp0lmHltstIeu8N29N+BcW3w7uOMHc/4lMZVZBIY5Jj/VgwWv7SiIewc1
4uGUjvxvI0JsISyOXbeY7v2JErd3m48EOf8FXYwzeLdRm/Icj0cIfRtwHAy48vQZ6U76yE7e3Asv
uk+jGKxEDt94MCcyC5YTmmLgao8kQ9HeB7uKEj0wBZ+uBEEOrqOA3EDA8X1yjVz9JW3AHV5fmsfB
hNY7oTCOBAWXU5IgNVjS2UzGY0qdxKycp2p02nlPvMIP0Iufxkd2Wk/c12MAmMIO+hVwmIvfKmc/
1wZUwTagVnUqWM/Aa4e4SRAUJBu6WMqmYbyo+3ycyQ8waJhyPZh7T7mfMbw/MxQBuo/a3WEMmpn4
hv3aiGJx5CgNvOPUkRWZL7OQsZNLTnuwp7dU3ryYDJqMrQXkgqYRL3DCa2QrMEW6uv8MTVwUceXu
ou4rrPGgj+Q+Sad5NoouW4soJszOOHr9EDDRIPVpFM+589eU8uQM43fW2+EOgjYPlmag3hjoT1Iw
kRD9mkyh9fEJrKZ4O+ezBCrpYA8uv5KANOBSHBuCaspaPYzDbwrAlXkGAtK8vAV0wZgW7qze4lQn
U5GEwKbmkSux9/lrp8S4M2bjW5+Ud12GdMAMyX5PKuGwxWq8bS7bhw6rom6ZtiMa/mBQ7C6bf1JQ
Bwzv/jallThUPWX34E/n0XKewpgXV/beOdJBtDMDvA06d3gr3uGOZQfil66YOMmMA029ypsl8JS4
PVkx+yG7aRu0vKZW2rKKV9Zv2OXBCnM9oW6if8yDRyvnakIo3SLpbilT/JYNIdlD8Qz3LBDszCaG
Q3mYpHfOyEiTiXDnAGIU+CtXvcPBTL4nk7kvMLpEwKbMzogQ+opsWM5lxsHEW1uPxQP0RxyJpmus
OMoAhesBuLPXXeYS1n8fSXvNZ+B7tozn0C4KUgGA/MTJQzAZGskqVJbKo2lz4wLDlDxpz55RVrg3
+MAcH1EHOHsg3II+1govtdNVO174cuvzZLtqZ81eu0sK9zuTREfOycwlVtGyYPDOuirf2K6vd+UM
sK6N2QgRyXSH9ve3bcIL5SZ9Sz7/pNS35JZgQ/ITm5F2Vz8m/HA7YxSnlLQWfocJpWu2zMVSoERZ
RoFs+y95pswT/MSPRYvJO0i8G1zw0Jw+nRL271hAyM0CSL+F673bfoVBUekHEZOXhlc32mVNku4T
OC0NVSUCI50dmWOE69Sgf0BGiWawCX/KcQhxZ8wJc7pHH+VDn3G+KJJMNpxsw7o30Uxb4I61zQoX
4p73mtISrowcEh1bXTQ8h7K2oh1lgQqjb2IfzqMqvybRN6uxcvho8jLlbQ8IYP4rkPChLWq2RJ7y
f6Fz4kV5YisEFKGp1riTXJb+I/9W/MRR5P0leWA/8srqZJyoh8e/cYd40KL3cylgd5OWKH06QiK7
gv1IWDNkd8DO0/0qyMv7eAYDXLb8vGUyk9QtTpY7rsEWYaSoBFvkOEJLbKNil8w/UiLRJQ+MI9j4
RYxroCDM5EUoN//Mm7fGzT/GIXoobabgAwDxjV8lX6TYFeiuWKlMQVrttRG2+Cm6HWvQtyBsWPkX
sbPvsqeUJD+AMbU+FJZ/ABWxAuLgreG1FAhu7XdVKYQZ3P+hrf6S5FJ+xNL7TFxYV34R5Gcw63ck
rp2CtI4PbWW/ZYQoN1nL57wAZUMO58oWxjMCvpehfSGkgHxIr1CYjBpE/D4aVx84veUeRlwVe5n2
17nuf9ow/ZgnAXwlslhRmh+SrSZQK5LODc4S6nlnXbAPz+34FfzDQmcs0RanPn8WGkzlksaC+HL0
YE8Oby4Jw1sIRuemtuo1YeKFtqxTisM25KRAPFuwalxQuyGBzT2ZE/U8fkYivyQNH0fXYPhmE3GW
69Q5JekrMJoT5Om3irRU0D+oCB2NGil6TIAC5R2LU89L78uqaNE3TPdpq220ilBXhxw6cNR1B1Gn
I3r9autwGyLDgEg591SYfvEb1EF5nGvvpaVE4+zaT3bknTzGuUmcfnfDskagotuaXv4+jCYO34uo
ohQWf3vHZv99rrq7sbCDTRq6O6CuwcmL7A7HPO7rWqLoZHKJzcvZWaSN2Sm1lV29F1myPHqMnxVj
C0bLr+i0n/ixjqR13Mfsq+BNIlBD3wz7p90MpbzySfoy4VOgcPUoXOglnc46ZdH8Hgx8Km2ZOHAK
ogaPQYX/cCC2uRwhuL/N7K1C3o2VreJo11bTmyuz50WrO/vudVTttJZx9qXx3ayd/LlC+mDZSXBw
yURcge++SA7lVgHALrwEEy96M5Zlv1JwsmWg3pkRgUgOiwc9I2uAXlUe5bgTKhvOUc6UHq3u3mRi
i/zCeWkjUA+t6b/EvRHcsvFP5eU8y/RSIk+XxZ/RbVpFZjWPLGf+rsfeymSrvVNGwF/VFLuo7olS
pZ7YDLX90gc94s4OvONUo+YjnQaYZ8KLTAytRrMYhv2IZJLxhhtdXd+t7whh3iAN9daRhUOWZDNm
qnGrVhXyvXXm1MF+8HDFy6BrEFLMT3MUfOJRSXeNn13jiu8YGWWk2Z0wd5UM6sZf06rYU4ML26aR
fYx1Try2prOvgoTlAGXAaGL3cCSyHeBlvkiOWQL+mWyAvRVFr4MFdQVwericCy0364jqI3tDXOAx
nSZ0rIrI0SNUo1zJugXjulAdyMCl3fJAwXTCu6R8MDc500zpo8yw5bYt3IGcF21xfiNlpTlaXjOG
r7D8+1Cup8Cht+tLdvJQdRPiietWPPH0/RFZv2GzQDA1PNsznwb4R96n0xHd2oB93ra3rm8omENI
2K79PsEtWwt1LFNfP8rWvysMmyy+f6ZnQv9EPv/KmRj2suECD4Q4uGJ4Kjm3gnhcBKIUJ9Mg5S7z
lsmCh1bPVbB0hhK5r5Wul3/qaHaKKyb5Goze2Y3+tDEMqcFST+02LOf7mRnMRvv7kMoP2gydTF9m
J6VJ9oWLowyALFVABhCi6pK5dYhGjBmp8kG0G3+c0kNvJiu2q2IjAVGsqgC1NE8j14kl7goXtUyq
yCVJhDwWbAdCtGI2boEtwGJWIFN9cy3jw5tYX8013Sh+PHNtAaPkLUM8BZL5P+yd2XLsRhZdf6VD
z0YbmZgdlh9qnlisKs73BUHy8mIeE/PXe4FtR6vVDrX97lCIIU5iDUDmyXP2XrvdoPExgLfPmDeP
rRql7qKjIbuoOIZCoDH3AxoC5Y45CrMw40gVIkqTAx7ZseIUaPMEDdkhPm5z0F8yDNYG6TKLAhXt
RkM5K3Lqhi4up1UEY+Oe1LHGha2kzbRJ2CD9Kg3QldfgEc5SeS56YtIOWVWQHLeNuyrnbmyNiKkw
5SdB7Pgi3RPxiPM9S6HzXbmk96LleNTCh4JYgjjJYgKqWsLuc7SouwiRJo4FjXlios6yCh/bMtT2
Ma7bliNtR6k5CLFBDBHuh7gEvGLAVDEGFJV1+cq2wLqtrSKgxIkA35yZ3nNZtM9eS6Z1AV8IA/cp
LWA1+XH0NJQ5HerR3IlibVbqPirAYoTI2sNSPpskftG/yFiC7nKDUj/o9F0bMmvS2oSr2ZuhzBjP
GAhtZKetk1m4HGkWS63SN4NEP2BzFMl849X0hL0qc+MGVRY0jpQnrWyhVXeffoDCDlbJKfHDpyJN
LGAd/XMR01JJLO5MlA7vYdxeJ4V422zLZcfln7RZsko0ZqNcqs8FhcoaQ8azFianAI/nMkmL13g2
Vgp5YK26So2J1CjFnbIVYckZ+cxkguFWiLtsm9X5VoObuAiG7uQyyaYNEn7m2ngv/FHtJqwzXefc
Cg6ua9G4x9zOyCPoPxQ29LbxaTVIZ+0lyl5GJe1fLpAYkUFzcidWDuTA99o7DA9uGQORj26KuyR7
n61+ZGpfRak/GAUUbs8oGV7G09Zu7GhHF+EcEtS2Klriw+lA23Z2J4d+zxifn4ms4UTw5LlV9cGQ
O9MqfvUV1CRuJmg8trymSFTmowqB6sxtGXF1W5eu3KKeyC7Ka3hA0Ys5U8775qyDf6u0r8IZAKyY
k8tbSXqSepIoHKn6Cs7PgpzEUbszaoyZUHSMkmeEmiVkTucrunNjVS0jN/jCv2VuArO6Fpq8zAMt
O6MeJzfFpaKDSdOjaphgnawzTT/mHexM0+yuU1xMi1JcS89uyEkdj23tPXocYEAo2o8jvH10SpA7
EdldRdG8jZnGQHRmunejH71lKIeXOgBMFNe2fC4rjWKyj/fx5DGAn9pxHeT5GvfZhTRPvGBGoX6o
JGd2EQ4z93A6jJ179mjIoqEomC0nJERqwv1wI7fat6Pwrp2usInJ5E3VjU8zPkGPPP+oVekrQWgI
eso2ICaKSxuHdrguFbmuoWarB7Mezl1LMwdh364DlHbUMeU/eFFA+vZovvpu+6QP1sMooxuwb7UL
GgKH0wFqPRqHXdhZ7mOFDOoUZV6LaKI59GXZorGCmjRqSX4Wja3fnDh64Cf7N6eF2eY3pVxmyqox
I5f5mys+YhyRLxLP6cHGqb7qxVyC5RzGI1E3R5RS2zQL7RstzktLUOVbOcK7j8GXbBnsFW8cUla2
6atz5UWvFSEmVxTXCL0950nSvWJHkRRKjpWilkNibzbZWzRKb953yqNTeMmLTotjnP8qod3mjpCx
aBlW5cmoLe8mGTYxO8QzLEaakwacIdqQ7wEDc6lagmHBFW+GzJ2ewsEhsVgv9rWDJgwHZvjE7hPt
dDLsVv/4dGqsg6sjofr+NK0L7y4xvLeG4cZhcBLSF5xaXCbTOaSJW2M41cabwdpgugXWFACeW7Ad
zUpXL1FswMAKcep43EZlkDhPXmrFD2XETKKu8rsxmn4p8l46DUO/NuumE5psvaDeN3wSQMBBMgVg
vmfAlODsWM+2gHgFqG5wyEqiMfVmbZsqz1dagDSjoJoAGycWuhYeTK0dIUbOla+fvmUUEgBQlqqr
81sudjKs3fugfsMgSdxoSWWVjHdBGqZg81CI9zQQC50kEux3lVngzLFxQlbjGlEzCocM/W/vic8B
obX0aKF544Ee0pNs0Me2dvpli+GHNiRnP+zoNqP0BPPASYEo8druNw2000UlCWlD2/CuVyOqPceg
WjCuMrNfwqrotgneJEhS2JacYH4e+kdjTyc31i5Bp31q2hBtckmbxWhf9HD6VThEByXogURXvfh6
8SuJyl076k9iTLplYhuvBiLR5YDIs9FMk0naACANGbjX0tQpYcsvgIPsS+n9bLVqBD2/7Ks5dDWg
eVGbybsm6BFSGYcRIRwkw1ZrSRgbgrVX1Q6fuedvKKQXwoLj7rp2vRaIlekAqGWqD/kqN8ShtUxG
rZ0LGieGrYEMuYXZHhEphUFxOzU5KQ8OrE3T3/ge2v8CCYbk8frSPdVN9EkKYaJpNedqHFNBke/p
CsJv05m9G/Y1ZSi7JOiBEe8Q0TMHmBPRskCfKkBMZea0AZJ9dckJWU7+5+TZHC9ww6ThtaOUTSYS
2OO+h9gLpyqo7o3wh3DpbOuEn5AYo6N56+1dQWFDlG+w1JLshxmYc4YxaSpl2q2cDD9pYYAZbOnM
I4PW9qYJn1W7K+eW+KyyEFB5euUQz9vspn4yCH+tdM4CgYsFH5erCUe5Gd6ZaLXrTngHbSdRK8P/
orVZ5CteeF7bsd9nqj7lgAtjnDvgN9qLSsXSoABq/QuDkZtHv7YvjZVe+8wLCt/ASx5eJwIqF5P2
pauOvSNdqbb4DFwbrB5i/ibZy7GhHJvl4qNNE6m+9h4VJVau+yrEusdp5cGT2g+8zFDq7XNPK6VH
deO5PAdh6BtPBddijB+rTN2b9DAgDD1GobiL8FgvfKGlHNHNx/mdNQ00uIZFEpiOpFTPwVXpCNlj
tA2wwZfKYqWjQfQwuHJP/+yl8+yz5bkIW/K3FCHUMov0WxRWezsbsNF7Z9PKwe/EjyaQYVk5D5kK
7l1lvyNOf/Cda1mxG9HM1TcgoyaUlOrNdcczmCpMo5pcTS1bKiRj9kJxhLy4ZE0glXTK1yCVCMSx
9DUooBdoAS4JkZE8Y4RFYSunEm6Y5NkFaF2Ere9jUgc6o3xuMfyZWp8t9QkkGu/gwk3iAFGReNed
iEYqwYHSjdccd9Y9bkJCch919ZAmxVfWtSMaI4NBTXqvhwb3nRzvvNReBJb3ZMQlEAqF45C6xqVc
W7qW7W3csS1BPHI9t+pKrf8rUxJgm5jIadSY0UuLdI0+OXL1Ay/Vv6wunGcXwz5y7luymxYBTQIN
e32YjcYMXWRpiZeOg6x/kuE5UHJtSohICJyWpLHV2FIKaVxCGDAc7iOsTzGDK/g8KsiRtBj7LCQa
RxsLEsuIu4cQhLKKHhTxXARg0whthx0xR84tc6PXemBrt7mFFsCqSB9XJdMFRAexlm+bwt45IwG9
dpH/wF+nmIm3p96ARGt3jMBKqa4Uv/WieZIGQrnGISsn4T3rp6MlMP6yKDDW82Hs+jHDo8kfcI1V
OaJpH3Gay5EFsDhWZqx4BoHe2tFxAlgNugd2zaUNE3oCcs0eMjgdTDGSXWgw06A0wwGbtE9lWua7
GIiJnuY3MQkIWXkfrCM9fcYcT1BL535IsKh9QhZT4HCHTVr+FdQ1qWcWGvRAMbkzojNOyOrsOE10
6xz3XhXdPTEBmNZj8cmpOj90iLDXHqADDgOALnH6XAKG/0Nkb0sfC0lJyE6CfquD1LAiZOSIOBOS
lRudZgLJocxSSRC186pHjBm1gtaarjMsbtMgu1dhetD7IV3mY7TMPSu5kft8wkLD2NtiRoUjaxua
0cnyqmSlJZYPRtGsdlHOGRyGQnl1UD5EdgYSOEd4ltF7o8ODclI4CeVHNKHfcAOfOtba6oa2RBk4
Q1SMDXZe5y7PQu49qpuiwz8Fb+YORtZhGLTsrBv01ieCWTIxfOl+mSNvNdfQM/AzmohimUo35oQo
1h3eHavjcBI4HQMSZN1VOYEQAb7BkQb2VZhaF3B+GxrEH4Mxqm2C9vOuFUg+EvDeUAuZi0DTWuBh
mrPSJpen4VdbzT9XuoWuYlxNBX5Kh72gp1Re+yZ8Sc6p8Jj6hoK6k8w6xINVl962SJ37xAI0wv6/
NoueZT5g5aDts3QkgjQn84JFXjnFuerSn0wAow3k6r1WxvEdkd0vmcHG1wR4djgJLW3MtCu/yT4c
TGqqY4XOqpXk5cavXV4asOpEisGplTE2hdSiuPMHpEqjzYTbHdOvKvIw6AwQ1HDb3Tnc38dGfWYC
o7WIPJZYEl1gDCGP+zARTiCQU7+0Ck9M66ZPsUzaW5yWpyIL04uT1cCFvajcVjmaP0PT74da0084
s2qaNO5V1n17HTQkYKOsit0wbnU1h9BBffIy9VPrYUcHDilyncoujTN8AFGNLlr1o6vh3WtM8Wfx
DUzFdin1OF2Z5hwcgMdqPfGlXhm/olSntK2cClUki2/KWBYNxjNrWLFBW/NrSDms2/rHALNj1oux
XLHf5XOG/IS3Mwy/gpZstsCv74e4fsgnxzm0+Qyy8orLVLDip9MEslNDoWcQ6Nj0Ym3BG1pqWgdY
gtl0hw3UqEoo/5N/Q5O/HqaBO8KvX8LypxQMg2tZ3jwHwk+FDxNfxW1KIFPkxBWtuCMeM6Ynmd/F
65peoR7hBJdMO1XzgqwJbVyIKsKrfXveTp+qeHoF64z4S7RzoTn7nCzKvIRAHcOSy7QMnozOCq6K
ELcJak5FH2tlajY0UwatjfQQzfpCchSTxq4Y+wKDG6IGd+jrfd5k/StS2HXp9dETW3x6HhvrGarV
ylHQWvMuOGV1kdwqxy0vPgqw0rJLWrbMD51QT27SKtN914xcFFDybt8/G+AsZljACa9Jz99f1ufv
GUF5i1U2nb5/sbbLHgQbGZ7FOLJhWs5GqxUQjtEQlzKjOCQdMtYoQkWjU5eY6aVFR3/k0HgGM/LW
xSFMorA3F7nrfvq2poCdoP4A7mks/UovN8B53500YwU9R3pu00Ynn4jNYniZeiZvNeZDQfM08WSw
LQZNLBMrSTcWfZDWlgfdLhCTdcFWsJgcaq3jhABxbEzhbucdwx7f038ArAPK1DXPPbl7sPHiYTMU
zn2e3nr83o7mnZPIXhcFkVBOEqzMUv/Ihk9ZXKq2LVeFE3icRap7123tFUsUDGVtHagGFUU8z5tG
mugO8khQvd5n5l5RlqzT2E1eIwX2oGdCPWBRJc4g3eXsX34THoKyEO/8OrlGPV0Yz2iPiW5LBFe5
dgigxrlGv1LQgWhKalQwNJxzMEptX+no91vn0JkM5ZoAlGTkgBKbGvsGWj6/tEOsPxvFzwq90DaT
PV73on3pwqQ8DXGzQ7eM6qTUV2ZNaEoVVN66LPRTLWlFMMego54lr2TLqWOTifFqGE7JO8xyX6Kz
dQW1kjdWsEkkEwTbKUH7F8tJh8PBJvExBj37uvtTepSmXoJXv6jFu53GjMjYKRP/pQnzBJhfHTwJ
w/2UuXopYeSva+Xwembvc/r7wjBmHFK28i3FETnvMKDG/as9Mof3SrkALAWmazLuFDFztfeQdgRV
mxK7ZEq07pNRmvT++d1l4B/6EMtPJSP4Uxli4gL/2cIcDMqK2HrqkddA6oLuCdpz0wasaK5RtKcu
enUj65cmJwMjH2oopu1rmCInB7ocHMMOQ2W0RfbB7aBi6zr1vDLzqE8rtAGMXrlwhYGnusgvXR6F
bFHOY+mNzlcmZhNHll4ylGVUIdpFcp9tMLK8GkX42FGhoZ7sWaEYpa0bg1mTsMUBDdcxEvbHgN5s
QSYM55UufoRF8hqXDEkSfOsLpkfBOtXZrESpjj1JXrYm6V2T8RJyI+Bj+ClbpjRcSHRw3pGnDWfR
6e8ROpCT8ORdY1OqT6C5WDSB9lgT7menD+i8Rq+kdlSE5CCIiRjmelM4k8CY5pugmpZ1xgStnu5L
yrOVNjnammDXDYgGXlfAo0shcyDcbbSpuqqnNhE+7havXnH06qiGnYNI0Pnkovqhq5G4cgZBMJY2
ieK0TqqaVcmjTlLLSeAZo6fwy6S1ifGFcalbm7cEyBBHlZx3m67wwvKcj+5zQtq/NzsDsF9XrhtC
ejDtBeXWR/m6CF11KyulXhwIMUNvPxIt/2BXnYeDR98WsOBXk3keg67b11YeXmwdgXaAJxE8feFt
rFreI5Ii+VPj/QcfwcwOzkeO65gQw2iGzraObfFSGjn1wIPPWAqnZPNTM21/k2s2TlTQsxjnjg6R
Y0u9Tn6gLqq3skxP4BMpZU3FCiRsbKHeT7MhxTtNq3ZHczxdjwaVQkHfnYTsxuIyB/oTIbXflFZG
LIvHdJ508KsZ1/XaVg3CRi7L2CXswKkxJrRdZoNiIjeTlkbiKn0nnbtKYNYuyEZBN/bQK81cT3py
Bj34nEU0f5nHu0d76KNt0IfPCXZLGl6SI2aMoyYdSmBCGY5UzDKI/ljMY/EBxJM4l7K0txHCXYaU
WKkTTgrMub6kX1mQAmzmHAXiOBRJEAFN4z3DWDXYdIMaQ38Ex3BTofkYYLFEP+Pu0tJ5sZIBKXJK
13gYgDLW4NH4YQRBvq3u9B/PeG7TjfSjDRkMR0HrYidNE7cKqIwqbJ78MN9Pdbap7O7da8FFEikB
drwNLkGQnEKXZZkaQrjTre/ibUYfrgrkrqrsYy3qO8x1MIux3MUck2rFETN7dcUKla6HwkwdGsg0
yziqf4U6Ks5uPnsE4dXy0lWnBgiEOTILuwJuAhtxb/rG/RgyWezrlTU7qcmnTFEZqGHd1UhGmJGD
jV6HAv105eSkdfiPjqU+LSGq1ajnr2aqqvdi9PeTS8BhVAGtBe/YKNR0edw/2tAGVDnnZVzqLLMQ
ywREghbvo4ENzcNJ4qsjTftX19XPDCH3viCyofWsN9FRYNZWdyTx7Ob6zq0FLV0LrhxPr3/Ubfjo
2Mm7b3ob9uJ13/bvWRwbJ2q8G5Tstf9ueNZzMM72EBKvASWBaBmDT0MVc9374BcA1AYDIhZEPK8t
n7Iy//K1BpcLPlyDyyEeEJcKCCMe5hbOtsY7GkOaYFmxLnVLg0bMlVcgSWhCb1+Xprmmi8+JuFIb
1+XaLjvLmCMioOi16pDY8QVwecXsy3/GiBqdGM+ue5piR3203J2TNHhryArymdQu9SDak+xzNWY7
u+IiWlWWdp/RFMu94VOoATrci64sRO9VRbchtdZAe03e/rOB7nhZl7Av8ywH2zl07zJu1zM9DQx6
8VXV01NFSRkHxZ1AkbsIAFsovL5D2d+JETx5SICnyyGIHsXUZA8UcNFuKFJcRRxoSZb01jnj6iWD
3P7JTENEp6w5JS6ioG6pCTHhJ3aWLKXhInHOUAW3NfJhgfCBKiEwGAwiNCBMEQ1fNOdxtuWwS1Mo
h98NshGtIGs782sSyYvMDy5tHU8MVQcUa0QzOS1zPY9BIaNEtr/AQImOslDuJxIW1qHLZk0X5Zdp
T4fMrauf6RwJxeSqyiz1UpDvuE86hcurY+BNvPO2CjgZmFbwnnlW82b5ITN06WmPiCCojcOy3EZo
NxfdbC6gzCET2uxO/iwmoDoi7odLh0KS5qKfhCAIHLw6VVM+WPje1yNK0XuYD5fvK6dkp4Xv8csr
huc0xe4CbwV7BxVEpzMAR88YX3SKlHPQobqBuSmkfSUpgP6XVjonQxZQN6E+R37ymFih2qRVxliS
QofOVEPbZmRa7zsRsDmXg1BMxHJYN8G5TD3QTkLt+qIk285YptwoS0a7wYqWN/ReZZ1DqYuDHt3o
2LRwnPLiCkRQbketjYDUFKCUUXuvbKfJ995EW7Zy9LcR0u6X7gIhbypBZg3YTGaGxjYOzK2JM30O
S6P72aQ3lXbXwHwWuSNe+vGFO/vYWR1UyFoTuz6wfuWxCzhjWikzR+dG4j3DpZ9oy4EmehsEPCvd
u6+87ibj3FyRVpwRmPMQFHRx/Qm1bQYLsxsN8Dra8BwzSGZIhG8lByNkxRSTYumCgioqnLrhzJNs
osqcMzjOSo2EESlybj2BNL4etEVvEv+Nl0FJEwugx1pWonymYcGoPqAVpVfAJTRjCDZkC77Dc1mq
wn0KG6z97ci5RmBsbZIc947rGswm6mtl03ViKPpgttFroZMCxenX2rXddMRnjpzOn659Uj0DpruN
pHwiD7trfLARVg+134vyEQIZ8CLD8F6zjdXCdGjG+L0uEHVp6onRMjPwCLE6V9kuR1kxha+jqNI7
pLi4IiRwA815bsrL1FbGwcpG1jqQmy2m0Y0T41rG/ZyqoDl4eawfko47x68bHFyObm5iRqxQncRe
JQ0XVYDSy4kndxd4A1nPmGSWRhcx/AtBjiTsES05xgsnJxzH137IrLJXFB9yaTlY+FnIxwBvhhPc
OJf3h8IuL5g8uyxr6UKH2IpG/TFDGh75rAb4zc9F2X1ag/3UopQjt7fJllNCrCDD1MHDbNPpnyPW
QL0Qz3n9CaLnOS0ruh6GuS5t/z0YBwLyIv5i29b3NaqlIU1ewnTbc1w1guwYOCibSJJD2jKL7GLr
jEYKD73ZPhOxOwt2sHgbNMwZitZ7BV6yqgx7qavsDiTxj8wqjkFbIPqZGiL5IguLa4/TRiDTqsPm
HA4dM+DqVPrWrSKJ0NR1tP8qgpsXMCiFRgjrFuUZ0wlaYk0bXtxJbsOa2JAwCjCCnTCdHLrYBbMt
w37v1ZM4xNxiiMPr4GBUebF2mSSdUmVyCC2H6kHAgEN7mxDyYHlbJyCkXRrIXfD3YuNAqeFn8QoP
Mya8Qefwmh3DejxEDeEbzHzEVvYjf4b3Q8TeXSRiKqaEc04+YRp0M502cd2vmDuQilMyyQo5D0cF
WNG0HleF9mj0A9y8Il3YE5WqAYp15UzaenSKcQXNtcJslC2zAAi0H8cpbTKkFdKhxmgnXo+QF7hx
L36TnHCB2ueuFjt2wHDbquilR9I0DOUxmmpstAyw7Lp7K0LkDp3hMqL3eDpZfak6Nst+ck/IAbhZ
k4m00T59mFyikcLu7ZvRjjS4X0Y8G+R/J0pOHLedt2gH4jfdqdjZWfqBY7WG2xiw8jiE/WGjufNo
c7tVW5OG44uNigKCgiW2jiYMeKpQlrjHtb3vq3rp1O2nG8RoBHUPER3jcRq5frMejBIYCZ1F8iir
g8W98qAKCHA0meI7l1cFcSeiHl7i0il+Ieil1yb8l8hOXwYSp+EYBPiEJ04Ok8AkW7PmBBP0jC5H
lhEEnCxJYOp5oVd9TbJ51gJZcOynLmrrHU7ZZF/Dz92YQWu9eGWHuCLRP0Znbvi5/nBfuW55SpRB
e0VO+of+YodEqCqjt1YNSsZ9EYVw273hWZQnJCjDC0QwSFhN2HAP8SlWJvJALTPZfH9qDTQbAHVn
J+nb5r6HVc+Vicqrq9/tptfu/vkh1O3/9SnzaNYHwx62//zaP3/OHjK0uTptOQsO4LT4/g52Ke1O
Nbzlzfj2/RWLnIR93UdE7jGutxOkY3ZAU0pLKxdBQD5fVKD5JQGFf/gQEzj4h0/n737/XJDImccC
WA6tBNxuCZq1MrZT18wcRxN5LzSbZVUn46M5cCIAnt8jpRcoXdVAH9bMnSPrtL8XCTb5xES2M8y8
9P61JgNpRlUbC1tGj3WQ3iasRWBwBD3/fj4RlMGrMtqGIYjxa5pKAE5xNR6mCRcdAqnxMGZzEKDT
z1o3N7szVYILo6ftWDINonUDSgVjADVeyFEpK3Ed1SHsAWIOHOOMpPSrtMLPFPoep2My7GttO85C
uzFHq+G6PfwU2sxLv2unuzCM1m0xi52jBzYNZyPJY2gKINgtURm6au+GoqQnunDqp6iM21WqBUzH
Ku/dL3c1fXXGc5EkbaD50qPhgbvlIczKx74SD1nvPegTZKISl5bfR684TtB4ECQXSspnA/RFNH5k
Ja05q/zKCoC8JVStsrhGNqfMkf+F3zqMY/2znlAgZBBgFKCDGnUsNbW7b4QYKCOglTXai20OdzCL
OQb0w3sTi40WG8+x650gYatd61qPwmgXIozwtFkk0cF/Xtsh2awp4hDTRoTRo4AxmAI1pf3VJUDo
iUBAsbjx9cg7zo/EVekHHUpUCS2nzzoOmjUec5Qy9QhUOExvejj7g0S1y6ivAPodsD+wM3Q/jJDr
Y4wluIbShiOBOapkLCguAkKPQde28/13FWEWT4kxWANhgSr82qXTA1OqapG5EoCNXfI6SG+VtOVb
hed6pChcVR7/586Ys3BC7B1abd3r2nDFRGFwZWJ40KKhPH1/oN410lUe2jvD1bJ9MdnlqZo/uCDq
Dv8/Q/z/JkNcmOS+/9f/8d8/h/8WfBWr9+b9b1/fv3d+z75+/+3u/ed78K4+3+s/5oh//9I/gsQt
/e+mSzy3Lg2m3tZvf+u/VPP7b6bxd+pSiYlF2lISGG789rf/nSEuxN+ZaTvCsy3H9RxvfgSKBk34
+2+atP5ueULXPTEXIaZtuv8vGeJ/yrB3pWEIAj0kD86S/DFb/+1v5ef7De2++v038V96RAicPCpE
i9Mcy0M7IjnVs7Jbul+AwGCYtYQitL73NTFh3aOcg8iBM6JRngIyV72aQ3Wp2zgD2pd82MPHH17L
yz+izP+GivcCILyZ/yL5639IOJ8fn2ljG3NdXifPgvj7r4/PIFhETQnC3N4hjDPPmDOD9tnIEtIm
w4SfNjwPzu4pUYzy58TesiAuyWnH52JgzxDNirEBo+mYTtxfPzKL9+DfHhkuCId/PE9y2//rI7Mq
V0eT6SSgyYxpW4+evpha/cjACOdXhItxqBrWG/Q0negeaeygUa/gi5GMHC2aWIU7PUCbm3ocpujf
U3OmcPyJByQA/TliykVL9Ys59hN9PFY5YV6DRl411vkVrUq0LVZ+JJYgWPv9jLE100+QtRYNkpVr
EaTWlEYFxIalSaesHiqUrJH9IQTOc62axRk9mdQFUiwMsXJtCePJF9jwPCMmdqvEX44HG0b24ABC
x/Sta84JvySkKlXgSdIIVgJ6uWLvezYi9zIpbNh//QJ73AB/eoEt3aQa5Mr0TEfqf3rrUYWRVgJk
dVniSt1MDCN3JBntRtVh4OZNbRCi3Y9omxbKdNeJdD9EGXWPdT+tJAKXnVB2dBxG8UYgrqCZjMHI
7AMf1ead9NoH0N76DpUhTxd9j5cFEmjXFdcK7B+gnetq0IiUn8FP3mTSe/XYTBLVio1L5MGaDjjW
3gAMU/XtxLGYBUizPrcEyntFk2+MFNWt7iZH8DB3rUEya+2jVmCmOO3dnPbcxIBwnKUIOpZjJizj
S2jKAQIOEjADdfaoWeM5N9sjVrHHqMurXQ8nZFMV43ns9p2BGpaRH+fdqSAdafQRPRnp2VIjc5mk
FNuYrtJCwmJd17aeLh3yFtbuaANTISRwaSiCi+xAnYZM3ALA1tdc2hetx7OErZSG6khp3XNw1ALg
jpSOjHJibeua9mtOM3wVOSOa2m4Wo/XBCfvEfY4f7fLXl4D8P10CjqELDpy6bQhn/v4fVifYwBSC
LsKFpAtIfzTnvBtbnI3qEVCOgMRPFBqjvSJDugYZ7ylA3oHK+UpZWa68GkQBeXB4EDB5TAXTVK0i
VsLqrR/SkeY5xY6gcLKvoRj/h4tXuv9+8QqX5cqSrFz4V+fV4w+PPFcN6DCDNnIkmhMFP1J+WORQ
5tN8Y2kacxy6bzFT0L3QTXxAHRNOkjyOU1wtiyGI1l0GUqSLSVWZvxV5XriOJctcx9mnqnoTWXa4
Ilz3UW+BskYmLvzGQYngJGg5U7SNdRIVu79+P8R8y/1jkd7//P23eTV2PcNxdR2upbRNY16t//Cs
TE0MyIa4mkwA7BG4CgKIsY/HhIaYLS5iuzvBsHnLi/PoH2ytxbbK8XJhe80BCXPKMUz+hw3CmDeo
f31I7Ibsq45ruCzCf16GecBVJcsSxOXY1/gkzGFOCHdXNRhZz51OHZ4YlsmfjHcx7bk0m4h5XNEF
PgFjBnqLOQuBYRsuAQBBr8hh6MmCKVTsHydp9nNGi4tY0eCMaZF0HeLBNiDnLdCZnZuwJB8NslQf
AHgCn/ufXu9/u4roU+tsf7ZuMn2y9D9dRXDH8Uj6eBYD4YQbINq0E1f06MJdHMUecm4OqHbc8C+n
SguOWDbQfrHq8TM0yfpIWMzJ6HiglWOvTfr4gSiH9V9fE9KV8k9vges4Fjuhy0MVhsU59V+vikCn
H+YHIVsGCktNY7x8V3Bk5ugMn5iyAFVN3jiHKJHOwU3Ld5Sb2vr76ylaL3g6U/jckPS4RzklvYVb
1g9KObCz6SOdZFJe3ERqx742dTp4Y/OWRSZKBeWUZ7zG5k2V3vX7634Q2GvMRsPOyIP2zc2/ms40
X1Cqs1ah4V+lgp4b7mpUWSMkLmtGOxKWqp5cwpA2Dd1EUEJ8apcImcxB10E8TvVTPDrRfiKPENET
39VLHTskHpmlInbmWhdqG4rKutj0JMfQs28ZXtpb6bp4Euu2X39/DdiAfbMBA9O7CK7fP1FPwbSd
dAuhw/zN7w/0EC+Z13WksyS86/VAIpgr47NIiFQqNCLLgzw9TvNn31/6/ub3p+mAxJEoZslgffoB
MBcTAo+eiPgetS1sbe/ECNw7wZUghSFjJY2Je78DME2m6/d/6rYiX0eYVBYqQBMD41h0TrdNuxGQ
GbSIP3yKIkbsCrIRV6ppSAHwh3ZvlVj9cGWtkMl2T4gUxqMiV7Ont75Q0+S8sddSX6YGYV/0BO4c
H6NwovevyUgQS6Uz61KCtBtIf5hCxmDbGjU44UnZl6nK/idfZ7bcKLBt2y8igi5pXm31vWy5qxei
WpIekp6vvwNqn10R5964LwQgWbYlRGauNeeYO20CChhSv9wAsQcGKwYVH8HOxUfNVFAn9ZzqngNm
SKb9Oc0bizwqMV2ZMNFTacj1QxsBtGCav8FdGY1PXVg0u/gXWDfjHd1qde/K8GxAGXuHaKOdsmCi
8j8fRkT47rHaJ6s0lq9uF1WnfCrju0Pn9blUWrVNueuRIKyxpO0ivVwvkUepE7l7vZmndujhnilA
G9vAjvrXoTDFKW28T2PCmza2kJiT2Ph0vMw9LUdeZOhbCovUreZngEWt1ylz9/VEVzjWxeuykSPO
s34wLKKTOQeLR9uB6GK57ObidaDI+8rzcRI9J6BbXpjJqDfo/qyIE/VKS129aYHayaYo7stjrh2/
BIldstrkmUNj/daIOT0vRzoocKH0OVmSGpo7V9mWTaiZwdmrlHZuFANd23AtjdFsXvZReDIY8UTh
z42kDKvr8ux/P4wzAbfM7ODv6+8OOsxLXfD2RDUoE9Pg7UGVsA1ywiK0yLTeMgSasTsx4S2lj2pf
SLK2m9y+9P5gXxr9Q6rUPC9nVDF9Kwtf243SdalOlhX4kRQzrQrmMWlMvQtJqi9DMgFjm/xLh3tR
rk2G6QPD7UWXFAn/HS7p7stGG4+qs5MTpQT776YrucQh9WtzV84+laNAML08HESgKVa24ObkGOWO
OrCkFBJr3po0IAJhiIK6EyhLp92Sw8GJ4f48q54aeW1Z57+HAMfnCK778tzQH8uL2+db6JH8ZKyb
95DYo6PtR0fSQjYVevA3aETiYhT1B+ow662ejzDyfCyPCR1N9/xYPT9zeazV27+P/T9+bn4M1KAN
uUKaWzQe453YUyxzRlox6eJw2VQJHwbZ19MmtsLp7zmzi7B7kUa6+3fO9Vmo+aX2qsN+pRM8cYtM
RnkJpgCTFkfLBmlLuILalm2rwe+RY9RkCEGGu1PFIelVTqflqJlPVaXaCr2LL14VxgR80MqovIGU
bpLpIb6R2cVbt0QWlzRdrhVz5eUIjUt4zvviFHbOcDW1EudW2WOGpaNw77sfzDmBo8Q0jhD9EfLe
6uk5M1Ryr/gNSujTOdHbduNGGlCyJs6uaWxgt0DKmu9lZX8boza7WvQEqb1qz6RuBkfcWdrRwlyx
z5GmQuTXN+SPQQWcvOZmETN2y+a9ELdXXd7+nZ1YMzznKoI0Nj9peQCaiHYoUv91+ZF/54Wlv2VR
Zx+W88tTBWId2F1Z80wXhz6uitTBk5X3CmSYImASXJYjIEo+GWZkNlHWcF/TzCvgMld/il706jma
0IgwMN9KZXqvdTpg7HFNsHOy+h5I4Z1xQVmbWibTeoq98c0o+PR8t8rWQdGNbz6Qp21WQPpZDhM0
QKSLosYd5ifb5FXWNH72Vmblpyiae57RBKy27PDFIfQ/paFtHxTLjWvrkXQABeZoFv14HcyicvDB
nYbSsy/LKYwcYm1NOLV9PYfMTB1xb/FbH42eg60jcXXt+rJ/2H1QHQk2RGE0P1qEnrgHqLeXB7OW
1bpZlEdRTeK6nFpebcD4m2VzgrQqMxyTypFkjvfyBHJcnlqjPnJzmc5pIXeEzE1Xlfnq1UzNbKOD
Xl0DN61fGyXs+4hSYzlanuHNZoSA5eGu4zVexTw0ENUEXo7nL6cGOfyi1h6dllPhiJPRSRIMnvPz
y6b+HWT8tfUg7k47WqesCPOXLoKVB2Jzsxwtm6Qvp22qiDh3NfxRyzmtxcvkyqzb/TtnQWeOoeDe
qiJl6QRnbB0ppsAULAgqlnn1aJ15nOriX8uR307VQ5DDFDEGLWcGSSMcpchWb5GcPYPZse+otYxX
uy4Q5iQG5m1p6K9lObX7iCSfJ940A0Armzz+rrOIsfy+P0QOse6ZJ/mc9DboN6Jr4AI0A5biUVEX
Dy9pRuDacsYrnPBYWs0e5Zd7V4OiGScYDOYj0Uwmpsb35aAlJr6Uhnb2gqA8t7Z2EFWacvfI0nIl
YDRuQ1+CJxViPIJXsmnDfKXYi6JKDQd6ORHiCTQGOhAkrU7F2ahpQ1ZMvtZ634mzOW+WPcUd+jQb
k/CHomIFog6LzjA+yDz0nCr6dP3qdxePBjywXIZQ3rP6butVxzvXhHuH/x21xH+PRZwMOzPkY/cA
Hx5iQzZU85PwQ+MuR1pM2G5i+rwfqiT8iDBA8wA1D5KRiRgjKYWNR1AlB0iN2qtt0Z+L5hkJ1tPg
VRdyvNH12FSGLa+0znBj2fBq6dk3D4dB9iXFpUl5hiNclPQlNY+vd4yIfhqMdU8j/0zTYDzj03wD
lAFpsEKOTP1+eEG3SSkMKZFr9ScDLd6zaj33Gw6Sl8wi+yYP8WQ3Ht1GM+vvMX8FQdA+eW16BCWl
8duTQrV9NJ3K/tAMtTaTA6q2/EYUxHhrEvQvNoIJo5b6OuXP3yyTVEkXrKjiaxgZOJvxEnnP/I/O
c4a3FbJk3uMWGXFGOLHmM3UpvysTjSiU7mhfK8QqbaKyQ5ghCYKzEp/tbCJIckAVVziITf5+ZHXT
k7SE6RDmQ4TjPSM1lMZD/USV0nkObcJDvbpEB+t7OzKxmjNYvaeCVQktVav7cHSN3M7Ac/YufsQN
yWOUMXoCNET/iwbn+I31LGV+tAI3bsv9ARvTNp7KBgWj7e2hw4u7luKmkXCrfTS15pMFYGZtU2qc
h32VleUbB06GgQRVPOlF8xtGcWS6UB7iEjLEI/XN9MWu6JTOR31jGQ86Hj2Y/rpx7nBJjQeIpIRG
ZVadIsyfmwZdfbPPO+2ZhWp8xWV/zv0yB4BE7U/5UBHJ4bJv/pDMMYUYNn1m7Gdasx9TVGprJ/f7
b6PzGbau/DHlmYWmMDCPyN7RYuYSA4YtuL6CVtpEoEyYuIGnC5VYpCNN6oSMncHUj86uERrXsHfu
Jd7TNzk+Bti6x2BkWgZEX26HlKH3yezM8pKZGPn1yNWOQFfii8uNLmlqw9mKoELgjJXZHbzsIUMy
a9smarZ61r0sLzvbVzUtDF8Juoz5iJ9G5V0CuJYbB9zEi6n3DTWZKLyggP0AhiUv5Jhus57uvGv0
1m75k32sk2uVooXwuimCwKmiQ1NCEeDODHdr4p8pgzLCMD6aKwDwm67e1wNBxjlhYHtil2MsY+GH
KND1+n4jdpjX4P2kgdzWbVl+hEVNWcKuppMcGe+GjP/Pj2NuqgUlZuHgBvEYvJdJz0i6wclpxhdn
mSwh/9UPeTz88nn/T07Z3PVQGi9GHuVrBSdxvRwilGo3YV3B+6JKPZp9fFtmadnIII78hCIT6yZM
dbl4c4ws35Lh+KEs07+aQvlXHJT1JopAeS2HywOAcuN96Nc/y7wUIEsKjwEp6bSVpJ25zVL8VanW
alxZVosDuzC+eljaJVCAX1lWf9FMHo6oSMjDYVlBr0ugQOIlP5ipxFurQMKQuVHyYdBmfnaxrTJT
IgYYEjj3+kFfJzqc1kGgDgxEXiPexdhfy/K1xy4dTrI86Kqg5hm18cPoUvfFrz90CBQPgYr3tUKw
ifFKWeEuxv60r4JpvrLYFLac1nJEnwbPnolix4vYOihHWkI4AyvNvlt+Je5wDMoNmUc5XQDOlYZb
HkxfyXYfCoTnjI/yKtw4ImoVOeNELOPa0nwc0kL/SUSsu+/NY5ejKHWQG/5OacN0To1Opt2lytJP
pVIfsLT7Yw8c6RXOZPfcay63FlOu0ClRWZmA3xXIePuIpLfKU6eAcJ7Tspcw0IKvKQgfS+ovYh+6
m2tT865QVa392YFRdeHDAQyw4yvSP8VExq+bqBtPPfCuE9/I3zAL4GanCfB40qH9NVp4ZkotHW1d
T/UdjSY7RrTtbAhe20XwaG6lAY0VAgAueAOhhG7ZFawaV6wDUhf+vklkxZORwwKNtS4xJkkH8qjE
vjIvfdOV00BHwebCjR7oQ5b11Xs8QtJuGKVLOxhJoQGvmzHdKAJuZI3mfhvNESgcEryTMTvalnla
YjbIRMWpLtGrMEt65rKMU6EdYsVwkiiq9LrfU1qp7RVxm9BRQLM91fq0ZKyQWZGF+Uap9lZR93+y
eyOl2JaAH7aMPUGe+qnu/Qw+bMBUPAY/ljQY3VmxEFKl5Cvyz+EkHHdg+c9b+e/Qn4qTmUYlr5Xg
n460c1FM/a/hf3bC0v97Zn4oFBGDYWpEmBO94bagUjId05zehA9c6NZt1GuDaRRayoCiOrACKJh6
mTLUuXwGBFAW/daClq0Irn500nAJr2j0QxYQwK4pjJqdQRQpdZOHF7Z/UEC/sJLWT1ZjRpuyMtU2
r3BVRsgjn3zTSF9rrZJ3m1VTXpX2JlFlvXKjESNMRxKkrvMFT1JSWgLEVzBgwqMIbWNPijjfYWVv
quRnjfBiFVJqPTK7KSmTm9W7U0m5E0Lrz8sGadpw1mDEklEFuSrVsm0jevMUiLS4IfIsbhDzvlt0
7nsvZrZoAOmuBDg+263Sa5yH6RWFjUuYQEh5vtC0NWuX5iilE5zpPbRosMj5CjWC7Jwot8+jN1rn
SfMsmjo00CggdCnAHaiDiLddIlAavThQwD8XEIsOiY7iZGxs+OdZ1R7MGPkSWUlvhdHCbyvdtvud
NGF5MnqgFggg62e7dpKtUrV38AT5t/Ap10VreEfLd8ABWH64jlv7j1JoluKCsq8H0Ia7wKl0rT+s
psAXVxQYhTDeYh/og5RDtMcVhiXd0LXnvAqJX02IDrfgmcgy/QJdQig7xg6/DwgEaPvfFTXGT1oq
59RLr2VnRrvCZ6CxVKHf68RPLlExvIyu2gj8EGSbdofBtqsbFWrg97b/InWMWImqvtD0GFt+tt94
iGxwPnLT6SUEUDISPkedV9CmYdgnzdheqkau7JElwJMqcvygLPcrInzOsTGdUczUL9mvqVXoMYbs
RqxFgiJav2eSBa0hil8Q54atC1YbK8ZQ7F0TamZqx5J1pK9hFybvR3J734+qGm+2+waS/ArCA3UW
K6mjGJ0QJlhT35ZNV1fnkFD1b4E0Pym4/AgqR5Fc0kM+oaO81XrUk8SoQmCJsD7VTg+XzBysj0TS
mxmHbNwzmd+jKgNJOYroUeTDrhnd4VPrwRYClWrWoaKVV3b2tHNpDfGx5R8a1+nW9OW4Gz2bsm8+
r6ICz7rYc42rmtRhEF+jH2T72EgTpi4BjG8jq0kZnlMKQiIlSFoKb9agwmNV5gOLv7Z4OAGI/1wk
2Qf9XT4Y30VAyF0AX90dUJM3VzFRtuPDl6CLgKjSPmiyP6qwHpW5UtOcU57P3qXxs/EI5JKgn86o
f7vTmGSsrcpwBVuVSRp/06dPDlmkxFaAk4Or4mSg0ycrPKtMYyhqW3jdfu2tjCIF+Z1U+GPHAnm9
aI8FidvMiuXDnDe1KT8cEKNnPUxQZ7noxRuCR3b9bArwgmbaZVHGlLJH1YgAsf7ZxxJbRYciWkOo
bBqCL44fPsp5wzv8bRg67RTBygZsME8PkdjAs3Mki+2u9bZ6UvmnoGzF1nMsUsnt9yoNCX3omVax
9Mm+Bk9LEPX5t1758TY0qX5hha32o3B/YHEsj8umGju8I767C+wpui6bKk2utc3ErChAjKXwaTYo
X8eVnqp+C7zlag+ZvzWJMmD0J5/GxXaxxpelQxCwwt/U9CnWRUcicPKVaRj+Ge/tC2s5xhddBLfM
aHE8UKZbSYiOwOqRxnm62x0ggNP9ZQH5nMdEyliurl7jqtxSpYLbXgOq7xQUy86v8CLoTYseQH4l
NcEDKXDHrT36AFhIC3vKa5FtqKWyIBTRQTX61S4S71B4MCuQRpBaR6CFdJryIh1gWgs+z3ZwhQ8S
vYZfd89xBbclR3GNtSLfpGNC79DtSRQBJHJGoZtwjTTFacIM/lkAJMNcXDJfM22BmwHGGEo4OvWi
BClVquQ0WqxIjfaCJgMFu4B/04xdscWzgKhBIhJhJMp3eRRH+5gkHKY0I1FNMKPXmZ+8ZmNoHewM
wK+NwejQY3RJwa0e2olE7GIWGoxBaD3JzNUR3gYrwuSr7+4IJao9yDBjjTjyLfJ07h1J7dtH1YcY
uIJEI3KJEM+AELce9LOyWpRtxPStnSYkULWjV6srfydq+pKFIPnX16Rx6NTs+2AJyFLcJayQRohX
GC8uE6XDqHqL9gE5T2Wkzj5yQyj22gGF30ucR3c3hRzbdaN3AjXxBHgyPfuifJVQyg9YDoytlifb
rhd80NAJQoNUqzQtkr0h5thCwG2VK4t3F4TCE1nHT6mjTGaM/B+hoKGYOLXaxOGAIT0u+nsWOFCv
wvwrryx9hbb1oyfRVuui5CV0MAr6aJCritBg3WGhS/kzpNpKuTcocU6GWJ7GOkhPmLhMlsjzro8v
Z9P1+JuKyD1Moa2BKmw0mNRqZuzGWyMxbEYjZWNyxU1puUO4M0Jmoh7cwrU91eVLazMb8dDipbxI
uQ79CWDjqDN/1WV+i8jM2MLQaZ5yffok5S/5Me/0VU4DN0488KKURaaQSCfPt9992T5cL+mdp9zp
b4QevKkWcxKdoK2JqvLYpW3/bJrYvM2AFKqh0tCB1lC43LD5yJuBmDqnQJ/CtVah/iExa0qJviCn
9UmEVExGr/hMA5emQmw99KYXF80jp6s1BnnRA52b7FhXNAkMDPg0poGFEXHEJz7Zr30VGwCvkKlq
XN9nkXhIeNy6XJPvHaOpZN1UOS4sKwsgatGAk8vIr8ujkdLP2PgbvSnUEa49FDedFx8Kte/sznwz
CIV+CuFGbGITY49GGgqHU7tpc2i2QUB4GFFGEZi8n7WNr5+ypH6zazQhRRvEd4rG4XM4giYNXIiF
UrmrwbPGW2c6l3oifwbWaHLWh2M/js07gM+fKGVm/Xma7NEuGK8pDtnDGAHDKzR3W9txxidMxsEc
vV0l428zwfhlBQ1JHjTgnjozXbVjjJW06UgIS3s69TXOyFGQ11h3IQqATMVPbTT7moui2pRNXK0m
zFoi6WfSalLszHJvK68kiIO4pjapjm5jZCfqc0INxq1NGdT0KH/3EzVcdK//4cszEo3uB9fxj6Eq
7Ifi/d0mpRfuYYd0+7Qn7bHIsp99wCotceL6umwatwLFbDjEfmwyLXO/wnywtySGzROUcvw21Rs3
zM132AqzQ0WdbIMeWZeF/kOQlndDRs+8ovYJUi0gtSAIfG5b944ZN/uu5pyA3o7rM2wDegYd37g0
1J1HmMT4AaFQXUNao5tYTf1VRl9OmIo7FtL8QAwkkQrLOn8w803u9QQxa+FA0h6pAOM8CgNiwnQ0
4dNv3e9k1qZPLBe1j0iHvKQKpR7QBLEVuI68tzpXqe40x2UJqQrqaqMghAWiBNYgeJZYO21mAbBS
yQrSxE/VVO4tMxHQ1y3Gf2nIzyHKtkZgtz8YuqvntKLND65pC6xCHRhlwh3f1InSGiABDNvhezN/
n5zAHX4mBrG2cSIPIwuDL+kNxkroA+8azAa4sNqJSEDyzyqH4hl9wnTuwiwbOJBw5ikjwgVq1SlV
Tniq221t9L9INPVfyQ1qd3yD9a0YmjeyBLNth0XyvRW/+Z+sj9DF0+1wP2FCHExPZqgF5962iTYh
NuECO6M+2+TTrtp4sH8YzYvvOPX3rndoPTt86hYXke0D/xwQA3ciO/F5I2rqSECKQm/aksKHtjf1
VhmBejtVRD/7siOltiVqJMXtuAswyRPSZOA21Ixtxsxxk0cGpQmk7ug0A3XWP7xA7+/FkCJQFpn6
mst4euN3tLS7X0akec+os8k0yRzyEYGLI7EDuJaa6jRow8gfo+yvIB2bJ/SsauMTs7xvfRfXkLGa
hrfWiMU7ImN/g3wZense487qCYCIJ8lqdQzire4V+s4XfXl0EPchDVLPJei/+wTc86V2Nnx16psV
wy1AofBMbN/0FZEYrIWJvm/MwF47cGWeO+GHx94bxk/dW/Mf1VxK40C1zHDPhaKyYM9AEicJtmAv
iCapI5fJIB9c7eJr0aPKwZpKPEPeKPNLjqwB0hplipaKT3/210/aTyAiOQmefnejSK/vw47rMVB5
8agd5AgVE/EnxwSs1QXmeUpx+nmS72NXO+2+SeP6JXBG2HOJgZV3kOna6SSzBtzAZ5YV1XtDEXfA
0fw5oAOH3isQ2DZW+Rl0s0ojIdgqUNaWbpE8FQjcNonVGQ+TEKGnlLbxq4FtGgv61VMVvEB7MlGY
j9hVcPrhKqkqcrP06dlT0R/Ve83vADtXZjbOj8y1E7CKIHyl9Jj/NCQGxZispxxgaWaASIv0CTwZ
oLh1Y/fFNtGG4T70yRspR3iYYwWflhVIOj/VTQb8QkHMFEIlPo34xCYTWKv3OQFIqwkw4t+Zfxr/
0jXXPmZiTJnrDOEv2+vewkxln3kyMRE3VxgH/FNZG/klqpGmlXhP3pM6YeDh7t+mCEIY/e5Yxejp
adGZiUV9x3jzwsdcJmuveGlNb7qbJnZwH94uCxE6Z5Dg6VVIqHh2Qn5R4M+qytxt0CJ90rhtXmKC
qohPIh2n67RvbV+INy8vTkEAgDCqrOzBkiI+GR5ooAprzNibVyvPhjNlBvVcUTHZOR7Uu9qevAMU
R3xAQf4Seca5mQyHWuXor2PfSqmLYwgi+Mq+GVP7RuNa2wszsbBqU6mI9f55mBPikta/RnnsX4WW
8X1c3qzMVOqa4gx+rdSe9Zl3lHPBm5DJ+lkDKLvSWD6fRtck2rxs0n2a9Ojv5G8psuzFzWtSevPa
3RVdaHwxoYpJcxQRwl7BzJKGdPgQTlPcC6nAm6EHG3OPz6I1zkNHoI/wk+jmy0++cQHiAHfclu2g
ntymCy6VDY4/7mLQJKzkvgpmaYQK5sU1xIa+KUaN5jIBWJTObf2EGHpatXoBHi32MhQ7AH9H2zkO
TggrO5fD2S2oF3spQwJRsuauLtyb3UzhlTwjCpnFZJwwpAMABHaxylwtv8i22aErQwEwN5PGZoDY
mp5RCHSPGL/5Y/TH16is36OOUQgAVXvWBvThTVfBWYEwUlNRozfXn5g+MOBwI5WswIaU5JICW938
j3XlkIOawrlWF4V1LDtPHp3UQn4p0x1rwOYja2FX0vLdpY0e73H0vTMlmTBbZdB3tXHZEfMZq0ne
l535Ic93rKPrI9F0BuSrgqTCW2uBl28cIDC0cewPd/SO8ZQaPwNsYE8uthXX97U1fIXhINZUo4Zf
9YAzDjZ2/6Di7q+9mPFbFsTEGEmfHTXN/OOlw7AqWURtxyg1Xk1uR8WUtW9Wlhdv/kV2drEmw9N6
LhzqKrvEgzQmkItLk567TDpchfMGIAZVAj12Ln6FJ2kQIyOjOaijqv5gDc1vAaqDQ0fOQWn712X2
yPttrC30+ESP+cmJBUxyKmz7ZIKyvxilrFZ5QsRBaLrdo8+cmwK0tqt1oth0tJxPSdhYl5IkP1/m
0W8Zftp6Y3xgWruBPSUzEvE6RLH2EqSRfYlRQD1Hc5CsF7nqToel37Sdxu008f3djIhbkanjrnR+
0Z3aXF88g1629k7ippT2tWvLMufLE6TQGh7ywBLg05dmPWbFH/K21Fy3SNlOk4V9YIRI8sG8e1hH
5IdB8pc+8UvNZ0Iu9y3pouhhCO6NM8Wqag0coYNDjTDW8wuIeHHwaTxsDN9SD0fCR+gwLH5z4MmR
gAV4v0mHlVyqN/iCT3Hl0fLTnTPQDednqbW/M8IRH7aZm1vPbfARR+OcATfhdicXgySVLyb7yW5o
yESdKIB8aVO0Ya2Ici6Mugsit2rnVE24TWhqf3kAVSt6SQAuyH375nWudtA1iy+bM+/KNmF4HZzm
WcxJjl5PWhqqDXmOKcyfl0NdOu4O+cl1jKpz3/n2d5C7W6IXM7L+yJKsBiWYxsuj3bgv9lLzkWFp
7JpQNru+lT9kzzIYkepIxLWDjH8zgb5Fu57cmMQ2Zx0Lwd8NSaP8tcvJ8jDVAsepW0o6Omkr6Jur
cq95BhUbI5q+AqoLkzVGP8YxQc4iGbZw9PUMT6cy1LboK2erq7J2jgXeyKLRfi1pzumdx2AflPZs
tS7UpreZH+Wqbk8pqktKv7m1NopKvAdVqlZanw8rRwR3e75/L5vGjFNKgGMkVwCyztJn7W6aL/9q
dHPfonENnd4GTNo9flTzWsPDsMpsOCxHy8ZzKWJpg0dFrDZAIFU9hAzdCh/jQHqP3b+kvRYcDC48
WuAmjCnLfVWhaJimYkyzk0b7CgYMgmIMk5tvs4QIc/BTY+wOG03T7EveEly/7PXzOQoTzQoRBJoj
5v4n5udiW7g44eej1HJNMtpwh1Sddi9La/o1kvoclrbzp67oc7Q1Afe6fgsrx9gblNBob1viYHmt
OISkapOls+zOJ/3eOQG9wQs8V6RbsL/AVZGmLYdpb37hl0tfDMd4t2juf4BltFaG5SUXx7JdFmfg
6El8O8YFvIRVBHjkFKGZAreSkc/cluHFEvF2uQUE830ABUCyapLpJwqbcdNOMJKmWmmrijXgq6Yj
F3ZoAb579KcRCqbaV+8033wsMbrWG4/STJ2daOxqpVV1/V6VaKUSl0iZttDUu6o6Z5WOlFjNvCGQ
aF41YUi1rqVJJEFi6C+5hWsyj9xmm1metcd1SfiNbQKtqWoW3ZJ7dRi58ut/7WFLxe46P4r3hUxa
WXabvPWM67KpnI6MOabPLO45N5VtSlYgN6jK8xFfjkFOgII5vOfoAp/yzupOVev1754Clz6vaM3y
h3LsXzmByK/SKUkRp9u+MQTq2x5Xb0xb/q3uSHbNTVDTSFlvPQqXe2w4LvxVgp7mozJhxejaw7OV
NRVi46qGwxscAo35m2gUcmKPlfaxAUSnWq4cSYzZjqSC/kVzpXev5HY56N2sf1FaiFSsIv6mnJ9Q
0piEuwexpKUhWG+GKQ24ULr/bHLXig9SRX2x831nNwEm2TT1pCC4MWtXnXOGbK69+FBvrqP7g38A
NE9qzpIEA5koE2jnGYcFan6X+cfaptT6vNzsxDBC9Z5ve8ttcNlbNmPzbLpxsFa4bXZ9qVefJVax
ZZHOTa/c/Dtv03aVtjV+6+fzNh1fJicGZiEGrbWX6LjSNJ1qA3e7ms4nDN2khaNE7Tr+oPP/J7Bn
Q639O25LopqrEPlSL2dFhP4VF2a4EiPaXOAp7rmbN8sejKr/7FFn3HA5CXqviXuogto9DI7xn71/
5ypLiw959AqcLDlbrN3Py16nvITyYGQj0nb2/x5czv97WjT/lMxHtQZwFjz9eyDXMyiMkjVoA2/o
5LcBdTDw549QQu4z7YlUMuhsYecWj8zZIix3nmpqCJtcZkR1xcQUHDXHgyqf1HvDJNTCcsLslako
3gVli19B/5uydfDDyROS4pA+8Zn6Wxzu2dUnMwrGDS1yyow/6M0CwKE+cPEM47dPRPAWPQQWjkYa
P5TrkxUXp98slpPrJvemA20DIgJ70IEluq7Tshl8/T97VcNq++8D/HfEnocUlTznwnK3PFhpSdKD
P9VXX7ThRdA2p8ZYX5sC3pJf9uIITIL8nhle2aZuCGk+gIuSyG+ePx3o0pOUbVsfcZOpw0gv/zls
ObT8HKYNk/HBr8CFDu2PhDeKjgkGrqzrCVFpJGMwXp6njtiYrdsO4cXsi08dLd5jCCr10pOlIgiy
fKQ9Pf0AtkpLefToCzRwyyaMseTw4x6mhm78GCRRR3qvZacxBsOt0R9cTi0bwcCHFYZnhEjl16Vh
0VlvDevQ/nfjxzVpezHC5IPbl6b1bCJvkM1o7SlC+zOQysqPAYaU/+z6ZZuDy0/z47LH9ByDN+TL
EQ7ndukudkp805yyvpVWWbzaTn/ISEo9lVCctmOFOo1uEx117QCFlTTstB8/hwH/Su+SIqQVob/r
K+pEEdKJi1bU8w1H/s+enV7TostvRh5+s4ogP0NxyB5FQVis7wNV6Ix0fC2TfSVQS9jSPdaju1Lw
2Fcjr0TAJmZdVtu/8hx+kmemNPD1LrjlFXlxHXjZX1P15mrZ9EPTB4eGamwcBXRHMVfp/22GYvzp
4EfdLqdAyj3laGvetGqST15NaTHsXf4yiDpcoU9YQpFqKf1TKC5cqxKYQ9XYri0dZnzpV8AdLe8P
ch/ci6GjPU9+aL1p3DZ3qR9ofPy+tUU0JCgzm8fQUOlvwrOOGjDJfzsaGbkEAtmCHms715R8jU6M
pH8MTGZlep13YsnusbYgi2XZo0jvnRIqHntLa1FvIMWqWuKAcl8/CcueAHbNu8vG/e+ejvXiUPO8
5ZS7PI+2KZbFSV2y3qte3eBlcOvusWwmIV/bzK8v9A27B3cLg1CmkiVjn1lPdtQlh2jMw1tTg9SK
XDgyjbcectv+2Vq7wK1gESbee6+J8lBqc8Vcjt57Lc1mk0oaz8N8mJGghx1O1IecrB0WVLxRJIRK
ZkE0RBJ0Duf/vyfK/79MaXjkLAuNNxhpgTf4f7mqE0RVWe925JT/H8rOrDdyJL2iv4hjMrgDhh8y
mclclErt2wtRkkrct+Aa/PU+rB7YM2PAsF8aPdNqtUpJRnzLvedm2VWyXH2GmzfC1qrudXvxb/oe
oo9WTdPGMpTaI1xQJ3I22v2wgr8xRCbsNu17po/dhVVu/MhnK49qGJyNZhbGvVt+/PEEGDYZVhN2
jR3MPHjbyFww1LiXOGkfFg/m5tYxhlfppChbDKN8KWOZgiyrQUXnDYQiew2McoFEDn51k1jrDKQl
02gZJoqcWWEaq+Qp1v33UVmnauQjsBRKjnjw8BabkJoiQYACizt0XvGgIxHUy6NvniK9ca6Sq2ix
GYSTF+lUtX5bJeZT3VpTODjpfdalGZIQzdiVsP00r+4eT392xZ2r3eNdPS+22nkToHpbQzKnTfN6
5lSPVsnoUxb6dJc5jBgcZ7gVvaD08gqcAAp9MxHaWdhWVhd6eXLuTUavnokcypbu0VmIqdYh7Wdu
u//zof/bX77/u788h90fDsBX3SiZ0sT8y//8j6eak6T89/Xf+a+v+ed/4z8u6ReOsPqn/1+/Kvxd
r3iB7l+/6J++M//1v/90K5Xgn/7H7g+h4H74LdXDb4Zn/T/yC/6v//DvnIMn1cA5+KoHBqV8t5hw
o39EHQjL/Ye343/wEZ6Xz9+Ew/W//ue/9BcfwTX/ZuD7dPXV4e95YnVw/oVIsO2/UeU5BJTZBv/Y
96z/QiRY9t8c3TaAKriuzhetzsiu/kNIMN2/GZ6FyND3wCdgU3X+P4AEfNurkf+/Haau6TiuCXyT
smTFODjev/jQnaJGAxyRgJRIMgBArZ5yz7urrdndmWM+MFdU8LdjgMatB24G4RtqNIuuO9F0dbTI
WayZh5IKhY2/aHqJZKdz2cP4GYofWp6CTKDbAoIzOGY2mTH5bSiNkTWmr4VMgL3kM+t8cODw+ckJ
NdrXxLbmcInZiy4Rk08c/A14TXzafVUvbCl/tWNv0hBm45ZUdAABAAztsma4lCV3WOOQ0mkK7GBq
3sPJ42swCxJuCUWU7nVbkF0CUJ8cyzLOo2uJAMPL7RuKUhUQ6dP370Jfs0Sy1N8WZueG0NvImPfZ
llcrQKmoo98+iUYAqYiE7WvoMHX/lcq5eIjbPA8nE8m/AbDvMtjTh9cbcZgm/XDGmh1Pk3O25g6t
+zSe0ky3zgCJ/T3gntfKz0aqjK2+6PqJ8e18ik6CBcqqibpta/a4GoKCU+zBwx3jz8pkh9u06wDN
SXtSogc2WKnJoC/PYb97ov0wpHnf9xF3omveYI6JXlxy0jIW1w4M19+L4V5tAJBfRg97jod3wxK2
uCUog9XOvJ1HYspgU0UHZya9zgD2FGZ1Qz4zXNmMSPo3b7SmE7ZjYuewG70J6aNJNaL6jJyVtX1Z
rDuke8eW2iPtgkAXYBVnk8pN4pQeUCNGpcgu3ii6HROlBYezaG509B++VrDqLiNciRTaeS+T8/Qx
sbjaFbLsg35cnF1XsufBiUeoMEGV21QldxEbqidui+I89NoUCH08w+9paAGJFKg076M28uZQYqBh
tkC6xIq89fj1NPxEvqcdcuwryP9U89BYUu7JRSRihO12gKDl0TOLH7OZP4VeHImdTW7rLI0PDRZG
GqoDy4MsZKp2J6uE3DnPpuSB/pXH2SPEN/ZPw7ibJ7ZW9gIRccpBtRMrgFbRxGsOruqh/zMRsI09
txfC94bZeDdo0Kdr9Bckip5TH3MJOGZJmwRUuUElUYA2QFRzkjVRmcgaPHDEzvcEpXjXOZ51Tzb5
xtWJ24vKTmfLl7EvWyJnx2/2EE3yXeqacVKEBy3cdKzI7ZMQUuy52Texa8qNyb5z40wq3govQQ8/
HGcfricLl3GrEpdRrGzsF5uCZYjjj6Wq6i9QQxdiPqtp1c6C7B9nfwzRqj6jMt9noxgPQwZ/amCZ
nuf6t0LzJw1OkCqHMx0vbWiqyngVjrZDlY7ENKpTRoUrMw53wUFjEtia5pF523KeWpLKm7goQrvU
X+pePQkt7oNM2U9pXpOK5pQwrSrEkbFdXJd6TM6oh6Akw9AeoMpPZuoEAo6CmURW6LoOiFxTnPwR
n4UbjTdF/lza/jE14+ysxopdgGvdWSG2LG9nGNWCYqt8tpzWP3ap7Lb7HJXojYhfq8nRAh8B+gn+
6RH6/DZ3veFjrPt2700ri1586YLpm+7xYDjezdzG9tsSAZ1MSb5DtKJ38JcJpJ6GyQ4h12XbzgZQ
ETvJL8ZVjF97gOu1gw5AjpCbopbsYjdfDp6VYrhYrpwg3c6uPW+j2/G7WSX1BREk1bjiiIc7bTUx
JhpTV2FU8Lbrld6HApE+tNg5mNthX3YOEjJItXCzlzOBBTiKF5haOlv5I6hW8E5ZsTDnyMROYp/G
M5a85TnG58GOMDp9gx/j27ZraE4K+07AVPPFtGGvP5ofyijvs9j9LR1bo9XqXzXbh6vtcyoj43SG
yDknNoT+OS2sAAoNVm1mmknimiRsRmiFlxSWoGY9mh1irUlEu3HRjmwaXvwCsLJFLhLwQ+1kJVi9
BEmGuyy/X2IHUPcgo+fyo2e9vTE70zssCaooX2pzqKXaR5yWSPBi+6EhGxRbESaWJRVoOvPYPczk
RLakl0ezTT/DSRB2fktMRFMMR5zKZaCDLNiQS8IkOFbOI0J6y+miT0Ts+irto0gHqGYH9ojucVLF
E8rjs5tpHV5gApa8ytpN5nxsk4yjmijXmE0K9mg32nVuC/S7jbi0iu5bz4nR07hHWPUsHx0wzT7x
CN8Ckj6jz49bwtamoixvI1EcexYT0Wp1iU0OKz8pkk3XVF8iz8c37jNMgyNZGJVLeNhE2T4yy1I+
OuFhZtLA9MffGgrjTVJqj4k8zJ4ut4hNJPi1cTf5MSmEDSGXqkBBjBThrbWLYoMmkaGHBuOzh5Ad
P4EQYxlFatZqA+SNk0TWwWrDGGftmPPwCgxMa5lU93Jndf68STL0eRZgOV9YL5qYAOFrmFjHRvjH
moUc0e5YbVMT93FlsnfNmmQvIbpRaBSnrsm5U8udEXnkscHJ3wxsUzdWMhWn2QAFHS2iClFW3Q2O
Iii8gNvQFU95SuqyEZV6QL4OPEMze0yemcSGBZfcAz1ioDPzhj8gm2AZo6eJ7cx+9lrYICvdZM5+
VC6Ns97rBhnprLta3n2t/siJfjv3kfie4Q5vZuUig5i8J195RC1p5Rd3B4ugtGiDAqMA29XqNGSY
P4C47UadtdbAf7XMhBOOGvKnIdES2ON6GPW2t2t156ZybChFMOYCO5pDbJHG+kdvyaMtfvzE5YZy
8TXbiJwJYCX6hVgj8qbS+AbR7o1qItrWzDi5kh8jK6VGiYcAuzBzAnfaggVydUo5z4Hr1QdJsHE1
yvyhG9wtmzj07LoAQIIM+sb5kE5vXCDChhNclht+2vvahUExd9B6B6bvYnht+KD3Yz3nW3eo8N1r
w25y0HlBM2RPi0xPqjv0YkHR+eWRTaoCSlAOewEnATVHxcxYT6DHeJ1JjAKu2VJr3kqQh+Ey42Qw
NKs7l7gCgwYZSY+aLzBn8QtqZLWdI+tYobveinSwdu5cB0Ati8LbeakY94lajqNo3DAahqfElp9F
Jm/TYXT3/F6/ifp9lVMTHSqYSi06nKWpfzBxCvQqw7mycUnjC/N3I6Rs5ZtWyOjqpMxoDtxes9Y2
0ty2NXRdozRKWE8WBDwnno5ASL+8tsKSEZUrn4pYWm24YRh9QRoIxWAP/M8+kGBGBnSWHHzHQtMi
Wsjyq9AiHspjgqthR84GSHBqIb9r0p2Cq2Vg2X9K3buuEuXFdznAIvxgh7nOBraRayDa+v3BViiQ
vgVlubESbKL0jtzQoCD6Sui9ePOIS8aW4r5T2bh06yS9xg5iZUlHDwtfNAErHvLxwKjWkafCmfdx
wzgJqurqKu8K86n8hS2M47vn2PAiMowqW98zbscdxJpNeAgvG44YZXpLwPYKIbFb2ngABqIqnIij
yozYu2fwZyx3hERrtKBKSK1WdAaB6+Gr03K0IhaRZyN7Gw3vJddaGx1FsdzOEPcbD07ihNWSbOea
9Dui9CDJbvyuY+KaoQqNWu2N2PIhnrSXgVgRcoeCCZTDWerCCUZMjOCDzfzattLfVE1zaFuzZR5o
kabAZJ2oGkA8XZkRf5zMh7aejHDI7bexMxJ0yY6BCJNUZ4Vjfl/bTAF1qiE9RneOxAsbS1kcqM3V
ttVrZztlTnPJkuGAEmNcsYlk/GoPrjaKzSyRLZlj/6BBugAhWjjNYekyvJGKksN1gTOAGggMjndG
9BkcSdAelF7lrbQG2M7EsdZZZtwbyRQ6sDSdzktOk0mAnJVAqCQEh6TIpbl3/JG1AxaLUY6HdEo6
ULPcPRVhujukQ0RwME8MFEiQbVcV5YGrun9qDffs9UjThQaqWRO4YG0ydzG5ol8eqm+hoBn/+Us/
ZXujms8svl3Egl8piwCkI0mMWn96QrtxX5lGeyWMS17//J00jAROSG/BPgZOQzzPNa6/Qe3Wt/it
VYgd4KUmsI4ucx0cjQirqUQ2i/LXFIiW2HLbBpjSizUdrbDDWYjfg1tkN8DQNujywMWL0TwvQFWx
3sxsz7vyuU3sdl9bTcsymcOBE+jdH4vy2srqqrcV09vYvSVSVRDtpjHgSkFpsMVek4rhl5I479x3
Jnjkzprw6RcOohb/OqfOIWsnkDxmezZM7ejNiRdWtDQnl8ardP0GrHHfbInDucfqteyJnFwCXuVX
wxPriDa6rxv/u0A9suvipaBZBsaXgcerWi/Zkny3rwpNC5OW1Ncore9Zstls/tp3RsxBPzSkPg8L
DpaEjmMR4ITZmb15vWNcdbVBVWwGGRlUOxcLdjn08Y70rfWyHt/yMhrAzHc6G9T8tgF/ROmeWUHl
yZCI9h7r/y/lRFpgV+V3NqBaqGJbUmOzxh619NYgE5kXq9jJth+DZFoOSVUaRJlgDW8iIyi1HGXt
7A4w+A491AY059ERWdF4jCisqCEIvMt14yFCLgZIeySRhxbYb55idmC3bN7RdwEHMwhOteRiwJuL
8hu0KD9If+PQ0cWpYCe8KW0yJQaCCKrFYGWjE3MZ992Zmo8RXLpC9SpeeEthRJMx5WcELzpsCWpU
XwXQXgLX1sg+Xmp24JF9kFVE2lC1awd9CrwxfWQfi0jSaPc9zsrALdP0Wq6MQkalRNLE9rlUq6PA
ntH16bQwc3LOyGlf/DzbaVZ2z93ylOnDdEvixnSbGjQAhjKrvW+8ZgXUNB7/fK/aYh9hch7IScxN
cdtRW+7jsQxa/DRcnECxNCu3Ob/erLR9hlCVvA4S2m+Z2ltvMB8qy8gCbxkeZOpj8SVRZcuyi6Rx
1i1eRaXW9kSCqnWlbvn6r7hYAocIERCxDYJ5w8HD1vm7lNxqslznW8NuCTXWqPh8NGMbHZnPZUkc
vAhrxnzvE/MuI3GXmbq18aqXXieoFEiftvc0KLuJ3nz0Sr56KFJsmgWnS95L563uLGNXV8NT2QCY
A+OBpYxQxygdGdWM9y5r0yfsLxvb8W9l3FVX9OfDMPFjEa0QNmX6rFHdH/qhQGWWUWXP5csQc9Zm
k8aEh2NAae9d8Vi7JlL7uJMQWWYuUGJqT32JEMnSVL/P/f5BB7hyX+E3Jtypb+eDB9zhoOl3vcmY
q3MQ2WK6p65c821MAlYBdH3bs98FlcIUANyEp8pttcCzlub5bRqb/OTUxsGri7s41W9KZyBAGe/o
Bp3dXQZzYPANCgWj/bI425lLJb8kk5Nd7CI6gTaxmfrCZDuNBL7RVZDexsmAfXPRxiDzxKMyWRZO
3tEaSM9IJgbJsXTxMSZbE4JPyJBm7woceg52KYgCJdY68T4hqGOEBsZOkaC1xfSW7hdnnII5/pQp
IYGzNNLA6Kmrksa/sdgtihYHhEkEbpVTjnCHBBGAU9QcrExcyOJb3WcH4nGnb9cMsmxu1LGtk6OP
tPlSJIrAw5iWqwVclSl1ZBSCtLf4kyVvyEfPlkjbOgeU+dzeUxW6e7VMPlW99pkykDp1rbonV/LW
7czxDnzd1vZo8swUCCTTgStxc49pddHIokTCpLW7QYv60Jqt4+Ciopcm3ri5Os/2JpdkOgvaGn7B
N85iPmo5+8/ctsByjfqyHouh6wDQHKvbfPbyvVBQ3GeGBrAou/OQWphpi5hj9JYwtDfQbNo51sHp
5ZF3ymoDY8z6dxELN0PhMXURXewXWX0W2m+5fixLhR+8r6LPHEU9QRnk6c2zenHR22GzQPDV18V+
YdrAmed8OQ5VUN4T1IVQAqGc2exoFWFWsqUnEOJFuKw2x0gGnTHoARIueisJPkPjIh87RZQWYxsj
ZbgzigD819VIFgLIs9hh4VaEOc6HaZpQj+Oov7gIqMbhDdQ0wyb4OUQEzMdSgE9T69O+2Jhe0vk8
TwlBdLa9HwmsDt2kPAKHQzKxUKNqGDhIwX3GetRvmEko8kwsQjpsHXFIkoCosCriUMT0mi+mtXcB
lzm9DW+x7bDwUOdzdur9zlBXTUdpqMy8CXWFeFNV9plI1me4YVAhJtTGoz2TnyD85siEU4n0tbKJ
ZvBZMbpIjHydiVVPubojJYd7edmP8TzvDrr75PvJZzeCOS0cuz1jx7takiBtK9rmKbfY2NVPFhbB
kpABpCiCqm76Lp2FJItcD3xLnzcYszQMO6W6Eea1nsUUGNJwdl4xLvcGqrobeNVvLGxPVBjjXvma
F0CV/RGmllI1JN7BZ06aa++is+LQ9DWErYAzYuQU20KAy64TdN8I54jSncyQ3Lklb/jws+w05jVr
f6v6TDT3sRa0EUO6VPulyEiuN+G0dBkLcpuWlT96CB5jb/Xlee7VB3Zf5pEJiWJwp4gTgYWCeynd
+pydlSLJKLGXZFdEg7dp7Wk4Vdp0sDzrlNTszNyMcCDXGWcsEmkeNqRzQ8dhVBjHOAT8jOA1nPQ/
kJ2JHXXifD/5gEk4gCg8W4tHte2X00SYbohP+YbhCvOQbPg99nYXOEquhiY/2dgd4+c88d4jHPGk
ABJSO1T2JXXSL1+PHOoL8dLkxMMukXvka5tL+quyyXhyR/M18aP8HAkFhCn+AsPD2FCuYD0ExezS
xmMCsYxQLiTkcZP6m1SLYad1mbGpEq3eax2DIxbA+BZQSKYwsEiZH74Tsfxu7Z7jU2sIEaDJq9qE
H9bzdoVJ+9F141Um0U8j6mmTJoyiiHqjtTJIfjLbg9R6FZgqcbe6itFRMIdc7+Agm472eLFpvmKy
rWd0hPKK5wsekGSMnFj2D0bAr4Zak15yuFAzTCE+LX7qOuGFycYX/D0NrM+LS7455QohhjP9jZEt
9+hUKkTey66wUzuklA0nRYpE1fGCVY619RKNsc6YX8hC1m9LPQ/cyP30/ecpdzZ9K3Dp9mxC48UK
ajd5ix3iDMxavqb9vE3MVf8Zn3WH6XFcTMbRlrs4zT45938BZeFNs4msiT2wW53ph+OEzxb7QJSZ
PIc++e2eO9wk9r3upW8Vo1/LSikiTflO0NY87XSipRweyJtcdBibo6OrU+DDMsJFXLdFoPIEWAiT
J5SRatOihYcSYxC4Zrvdk4lNaJ+51nPU4uwpCvvGI/tha+NdBEyC305qabB409MyJc9WA3SE+b20
nXYfz87BW/StNBaiXkHl031/qLn5tTS0ctlEXjfyEGqCjqfSne8TVc/Hvp1w3UVp2FmScUDc4+rX
n+cmHw+Y0M6iRUrnOg+2XonbmIY+1RVKVlEKZrbTxwC9S2gzFIhCia3hdEAsACLshc/j4/tE2aTL
76xZxezTd1cAUEGCOY4pnB3OSENLst1Y9fXBy5ioSG3ctch1Q+g9BBQTSGjIkmx1TXPXsFktEH7/
mXJUyEVdCCOwSSHkhOcSnecc4Q5cnXXDtyX1gFqwywPwDszzeipLIZqfFJNh6PrVExkQ7pEwzCQ0
Ikkl2ZVAo+WwpZj8qVJuEXhaLgKKXAWJL6G80eFgPenPwyQ/3FGe2lGwjGLGu82FXMjuljwb+QmE
7bNtl2QfGe2NmvpTWuivkV4/dnxucEn2xaA/lnmyT/KIib12E60pJLrI3MB1jEdACCQW6JJrdeYa
t7gWOpTVzFbMiX15eYSnuyZmut0Bl+LWpy48GuRh7cyoqDCttDKw6nQIahro8QBnOQX+54E3iN9r
TNUBeE1yFPTovSqBlabaG69YYPr3dW1YIUmiuCrmPUrskTw5HWdQkb2jPomq2dyLtYcacxC9PYJN
BWeWiunDJwJm5+LGKSGwbbsme2UjQ6Qe+rSGzRANfQHKtLeNrcWHTRP+XUKlhpJKnlEa8eaN2TG3
yL3GPPvoJtMr/IYD1r+PZXCPqRjONMP5zSzbU+YXv4YFuRhMGtJAGPIgNDMDMEEYKlTgWt1jwhJC
aMtEZCTfmLQflmEK86FpUL2XlJOpT4CMFiPsSiwoK1o3Y27mI0T772MyYYpYNMPKOCruKsJlTTWZ
e0TB6pj68Yvq0MOb0tsUuh26kV8dGmeC0aRRYqRdcwsKj75upEGxdMk1LyvoniX9jRyeDQ+V6hzZ
AlHarG6SlpVd97vQyBErkgdd514x9YrEWWHW4dyN+0al4iaNy2DU66tRrHxyaVB0dhn62DQ/aUZc
B9owcMZgdmnXja+FdHGb+DPaJOTH3N1OsOg51fBYHUmEexvaMSOOo093sVVcWq3N8R4Tm9ctzjPG
ivUkIqksGrJPKz+5pffh+t5PVdiYEnusJRXXcl2J64hfi3nL0VrYpo+V8+SY6uogCkR3YgVwWMed
HoH/9yyBp1UwZyJcBd9uYv6e0tW2zaUaao7zNaf8gSuzve2ZaxDWJOlM8d2KmFuQ0EaHkWJmp9p+
4efYGyUfWJrJj8Upx6eCcVFTlkypEPDvsJDz/EiNMFxd3Olagx/4bRSyIpG9QU3VkZDmtkl58FkJ
spZ67kEX72yPp0Zf2GRY/RvpOnw+gvTPorQX/sIGt3LLJw6Oe05dIBg44ezRjVgriF+MfaFJ6epD
L8Z630faC3srVP6YzVDksLR2Dw7clg2uEGNTJsSiwYc5R16krrbTvLtN++rNdmhlhICxwsU13kHw
cFLJjDgh46QkArkarnD3DyQ4c/v7C2E3qmFWoTKeeELHYjIX3Lb+9nuiZT2JVAkP41GTjb/VyC3k
mUeLDuVMDMiL/dexsswtKPasYK7MUmB48FyG7yl0O9VdgeWQc4xJuyowKg9YFu2Z02Rqbv0O47Ij
9TA2uoxwu4ZfSzp0+3HKNt3g1ee6egdBv1x6arXGro3LETrCuDNgnWC1y9FTihoDOUVOWXqflc3q
ykWevHcElBh92bnuAGzXij5nw8p30vRXMOS20FfhtB8kqOa2Zp889mvWvd7qeHKYHVqYqGezJEPW
FHfsFXyNgKt4kReci/POBIfoTRU4B+sNb+6lacXzqoruJUEQa9wrQJCV3rUhv/CEGfShGOWzs675
u45bMGeKnDP8suIGXE9HpLe3yKCZNQxrCJ/b9kgDWxwGX95pM+sIN0pQS1nEDVCx67uhxLuuaobd
ABaYZJ3rGknsFOU83lkLqkkwfOpz/2q67etAeek19kUlWBn1tnWhF1lEhhHchdmI3poz01VG9cBe
41AkrG5FzbjW1/0DLo/+fhXEh7FamqDAzIjJumTvV+ZYRuMtM+/+GLmmtuGbHwgVfMqW6ctkwr0A
q2TBfmkr+ahmk84jwd+KwKYKclMd9BfdwUqEuR8VSQ6gqGVjPwoLiB6Ca5/kqGHlkFhSUetK3gTh
4G01G/8kPIzgM0kF2+RK7EW2ixSvR18Qs6Yzrh905x1nWHOKM3lxMNizUhPpbooJxMv77EGLIZXG
c+wFSW+iIjBbXnmf/UMfLenBkQDUB2wuB3doUboO7TlrwUX1uRWiYtxo5bob9gjI1tJSAf01fngg
mQiM3zPKCmpzFkBlvOh3mtIegFSD5SNDdaGdDKY0Pa/iFkQLT70RUZWQTbDE/j6FQHHbommtfHal
HEvZaLh7+m+SDhHj71tm4L3GmKhBPsWkQA6rW77c1SbKEowAFglidXoFIL7PFRS2YWHzaBIw1Ebt
HA4epbRuu+d6xLFnVC27i+gW6QCNVtu9lz0OUK9Og7LDDSn96Q73zsWP2EWUC5+yFXEZ26JF5WCq
i8uFkXE1n8bVcV90GiByIo0zIuUR8uV3HenOHHrkZ2gNq5aJkdg56uDDWBGSmkQnVSbr2it/wLuE
Avfs2k9J81uM8rNPlpy3ndDNobkpO0MGQwycLx2bbdG5PAQF7vBIrcEqpM9ZrPMg+cZX0uEOk273
FA0dI1BnfFFYW3LyYQJs1tphdKs33NUMmxCEOMmGrodHu9bFjZZrA7Knjp6x1EP4c2E3Nc9zhk2Q
caq/ye3oYxF8taa3ZLy2D445R+fWnNUm/00hWLEqp9oVAFTq2ttrQ4TaxCOU2ntHuFMjRR0vrdXm
Yc3/vWvLcQlGl7NAYH50tA6JL5QfJ99YUdGSwagwKheXCmvixkaGh1VivDPhth9b3wG9l58ZBJqA
YJaI37YLA5Q1qKM5V1vqd76Lm8DqoDgITvcYAdupgR7HhbBN5ip7NeYSxr0dIoSi7RkD9j/WhUxG
Clz7mPhTGhSpDz26ru5nu75LC2FskHJuM9Rc/NLtmlprcRS/IEzti56ezao7JzEq8WQUjDfUeVSd
GfC4QLJSbxrsLw8HsZ9pv7wUqU4qWn3TechXSBv+abvW287D8lSNer7Bawi7g+eLATHJlk0TbzUX
v1xsg21rPsueZnNxmO7YE1soXW8vWmS+jowICFK02RMk3OBI4HuGNpNJpt0UQ1Gx+nUjn4/E8aCZ
NZb3AgqnnTqIr8qM8kAOaeCsg/f5YjC/trbxKtYixy/dowN0AlS6XHFde8ZPt80rLX1TuXtnpPEv
LRpPsY2sNxswFy0Tk9GOnQGbGaoXFaGknrznqmVc5Pgov4jqLfoOEmBi1UHfMGZ2otwPImhAWBEp
+VGPbLEo6Jazy2EZkAo+bwQCsUPs8JvEX92jbDp2QGLDpTc3MXRrilMNsmYlPnrfOMgJmkl1tbQI
Uq4+5Ac1zi/JrMpzNuivGOLf9aZbduI9KdNuZ1bGbx6vJ2HB3NNT5DEr0dqjbqn07p3UeWp5c75D
VrX17ZqtIiatwI3nH2PKCX/3n+2Zj2ExWOplNMYrEQgDNtGt4FLExa5THBDijrQFY9dNdgl3Y6W8
WeWt8spvOf7EXqnYioK7IWP1VrRY+HFGzolfHOzhBarYSFLHQvKcw4eXsMoFmiYe4zFKX+QALGVK
y/TSLAsXXef3jC03fLMMOJFGqts6PKpb0o4LAXvNkElI9DcR99UoKK7yuz4dAIf1bLqE9eE5gse6
u8GVwBBjglHgYwljfQw9v5Neue+QzM0kROIvFHTEhR86f+I4ianDnNSHrDlCMyYmXtrlkXxYUm2j
7rGq8iG0dkYnnUfTEnwFpLxKv7W9hQ0BUBaNYdOZi+FgtLG3ryYMctNsTNRibz7t0qoXTFLHQT6K
myv2G5ZO3uDf9d5HFjG+KpsoDzBxqw2mT/0WCq0fAO7hXIV7eJYzg69C9juB4uPONbtjj32qKt1L
1GfzrS0OcVP96IUm9kWsnumehh2Cf44bDRepa588wMAYT4AEmKhFGrQCV+RB5wGc7H6WBaskYnnX
v9GNsT22widDYXGmDUNL9si0A2ePTULJfmnTwqzb8NKaJ9bed5PJYDbtlXVWeQ95E+RQjt6xRcdV
C9+gPzSWbVxY91AJTAYEia1wfr+zfcsOkORjr9I2GLyY2evwD4BfBf1UvJRSl3Rl9CQspeadgvix
taIfskiW7dxm5ybu812KoSAUGeHApTPpDKiNb1PMQE4L+qwpBU3a1KcIFQ/TOeMcLeoH1zMujQV7
dRbo+lKeJx0SufCZUJG1QEeeXcyB7CyEVf3Wq6KvBVl8YgaAvE0kQBcx6sd208gZ784YJdvJw6VD
V2uQzz4JvMyY0wz2AslojBtTH2mNO5+3Ch1eM91SyKJsSKv+UEzSCel4vi1fPQ9q4VhHHuWV2XuU
pKCNvOfSG9eTM5WfA7nHxJ3vudnTa+wmBJFIvARjvTFnwwdcpZrHQu01AtDZvCVAZzoGHT0UqMJg
BoM168PFOcq81WQ1WA/jZnZKYr77FnWNYxGZG89fadMfes7RjSb7MQR+e5G9++3oCJZq38sO9iM8
muEJkzPZ4f4hTp0Ek2R7O45wSC23YvaSpj48xfyawa1jAFF8iYFNi81NNGiwJ/LJ9cPJJR5aH9ZK
s0K7pvIOmlJOB1B2oHe6ApFNX3PhYK6Dga7mTTHG394QP1PsrEgSxKoR14qJE/mEUhO+JTm7TRvB
v4CUVyQHrYZ/3SD2HEjJSgupzpHpf8nWy3ed9Rd1PM6YmfS1XwfDqIbAzuLr4kE1ncvoUbUWKV1s
8q3s0sTsH1QBlEbXV1EzKd//SdaZLTeqbFv0i4igz+RVfWu5ryq/EFXlKkgg6fuvvwP53rN3nPui
kCwZyVjAyrXmHDPErrPiQ5AwyRC3b82VLZYYYARWYMNHa+3nY3dQ4qmcSoxbsnzHEJYegY93DDMx
i6GHEzrf1AloQzP6gc+7oNUoGmS9SXMK8H41qV4GTsMnsNB4HSZ19tEDa4rhjYEBMGpWWfQWAJ3l
h97zKu6F0a/RdM5sYSu91CNArNgHieuvhZMamyZ/rzpt7pxEfGuCafElYRFPgQhgLXO8eN33XCNM
TWxMjBhAGrwnY2ZlZPj/CEbNBspEq0S3R229TYfihwzQujezJJotePeiMqLamThME0L7RvAVCT6A
ky9Ju4eB6DDs7QrOG+Y+mOIO/Gmh1iECt33K9JC1A22hrKUY8bpPYyTOXXK4HgFRBVvs4MYqSF5y
v4DIopwfCA2vAPnTkyvGTVPcSjKBPrw+/N5bqKPHmFiXqgcM4M2seNxLFORgZFyu6PXCiDLV/JjM
nffcRJz1aYujLURxTvfdPghoV2NTItWLepRzwXRysxA8jdF8s/I/5ewN28GkIV365VmD6NrOVcSa
OfwrBu/Rfs0cuvWi/pOEvrMqOyrsoqrfyJue9gZJim1rmeeJY2Dbod5KQis9t9H4FHrC3E/zlKzA
NSIAt6zflSGbbTmokCll/kpoYLnXROZsWgUssSUVHdsjMczee8/FmE0WH/Rc85cYn05GcNubfTYV
34Rijln8Bk/lkJyyikHtPKP5EO38w8810mgymVZeH0OgnJpDXxq/UNb8zOf5Sc1Rfu7HP4nqnBWB
CFDilsn6rONDUGgP5dl3w8/eJpf2nkIEmkbOQx/hRi4UE9/ONk9BVMo3GTLekH29ZwwHY3HydtAJ
n/uG741A57at525dldNLlE9brNzV3ppgtkU0EtbAGgXdw58ys64ADqvtUIyEuLfV33RydxJ11ms6
jzG5KpxbuuHRDhkw2KNa1LbtNe2tl8FDEjJ2AStG6EGAviDnjM73dITDDrDn1R8RvGBJeiPZsT/Z
dXcoe9AKcAWJ+UqANMkcZJ+coKg2KUS7TExvmQ9kT//xSlA/s9H+cg30x8M0/mTq2GyXFKN9YFof
LXnpc9Uu+JrgRv2XXTJ6NIxY0U+nJpt3idWG9f0kl5vQ77eqmJlWzCitpQpxMlFTkdK9tb3Y3A2z
9xol0MRa4OJUn/WGeb5FP4wGKiYRwBXGAUQbDDrDWBOFk60sow33oWc4q/TSE3tGiq/Q63YWDzBr
oQklWf1u0xre+zYUFHQZSNNgXazd0SCEsiqq/WwUf1KprygMENFqZm2aEVFl5I8OhqyNpbwNfbdf
DDebbd+g5g8YsgJmssGguyF1mAtKvxFybSREaEmvfw84R2/w+kwXMycNa9Itf6Otf9pxhwqcOmNF
l20JbWoPueBqY46MeE0jBE4H5HU1mqixKNryQxNWvxIGleeMBeroN09GVGMR89R4ALpLuBNBj2OH
8EKWGGa0hfPQty4u9HEcGehMMYRcPcRrKUeWlWvixnqtznU8FDAIykfc8x5WFoy9fY5IiyEASvN4
i/PlHVmZyWIR/O5SXMxSuT8ca3r1e75RbZPpY2og0Y2oZ2qlzy38u1UL4BXBmH7WXUFeQhlmeHvI
K515RPLqQ43wZWMtVzDM/TGgUTqQXb3RNETOJanPjYkcyc7E59ASDRgWb+BeQXJ06zKKPzqnwVTX
cm6eg18EdCrkMSbSEgjUp8jy/jaN9W4Gf0CEbGzAhVuNmmPlGkydJlP/7CbjGoeGieXaf7TbQh3c
0sO6xww+XfqYUwwEdRYGx0+c3ToFaMElg8GWQ7inZuDa604IJdB6Jr4IdxqL4V73qJb98qXQw0Y4
dnkykPBsIiO5miV/pAfbaZ3Npbuuc/WqZJ3vxp4rbs3AbIAaSfjJi9UwjufVxXaIEzDE4ap2lLsK
OpUS6ij+ap1+WKayKLlaf40EjXkB/CNOt8paQaxlokY3iCQy5yR9iG29pRDPfkc3iRLJosQXxabq
1Rs4oU+VsFZxneJv0gbN6Z4urSfMEeWPoZTgDush3WrwXcdesWJq3XkNm9xw7fgtdTXMzhgxtg7b
l0xDhJ1AABmMVaUETJVFNkNNckL5fXQsWELx4KZb2n3Vk1/MHgXaprUD/xtKyTdi3Nb0XRFaVRRl
OMGsJeWaKY2NYp45GlKT9mOxO2RZCfK74e8c62e0f7+daooPDKjiGxJUmp0KR5QcTl0lDlpMPzph
keWRuy9lHuSPdesBggan1TJPlpG/eYzEbJ0z9C6o08Zj3kGPD8yUXmngwT2Ht2JAcVk3OEHWo0nT
umu/zbXiRCXknvxFLA9p+yM0Apu5GS3yzEBznnbNc4YoFz1EIFaItE7zCMuyiYZ3Hdv2ufZltZ1a
57tNfCDJkVhhXcJf/JkEDtbwjzmLPCYEBF9wjboIGqWOl9o300u/kevFEZHAzx788pfDvGg/+h4t
9BTdhINPOvFBeTtgn00vebZSjDKZj0jE7QC52kxpW2VU0ECKbkOArt+27U7PaGJJU6jWlsd8x0EE
yjTum5NExV4zbO5ilBPAiphkjOSmAd5zmuY3Y2tygJMUxOqlaYI/OUir7WwnWI0Y5PwA3tlvFO3F
Buvwy1jVsBCxMqVZyfhQoQ8dvdnBPgGfryn9z4o6fe1DTllFOUaR4bNFh/9YeJcU7QAd8z/pEB+l
GR5TWqJLNrMUGFZqwmGsDm2JWxTeNc2zFxQZm9KgIKWxmO0cnU6kHQ4kqmqSEFyNs75pqZkreNSJ
icrSqvCVGdsWnH84OY9K0vfSqBrS1pVI4U6dwI7YyAip5Fye01F8wxHGxNp0g0V9wpc8iF+NIkDS
M+IuyJT14mWQY6eQz+iJFK1zF6cwfcd4jfi3OgXz8AjFTl4l0SmBczT6rCeLK3Jfx8WyBXC7Qht0
8tokf0GAoY+WwzoV8IB+cUELs+6zCSBr/Z+xmMKPiaEhZhB6I8wDaxZRm8zLpmtE5vwmHGX5syR7
y6in7HPuIUgXqNxZeIa/ujaoH0yP4APDdY+1MTxMmOwOzOZ69k1EpZEnasO6mREHuYlQAjxqFzOF
ISzyv6PFVdcWxhsiT3lLXAbxTtxf/Hp016DY9GYGotj3RXCkkeGvOuE1b36P0ZqRzjZQA6M22Bs4
/0oYxlamGPiTE5da1XCwHFweECFRys/kK460w2l9WM9H4qdD5f0BTE9EQFjRPH0cgu5V1cQfdG76
vS1s82FQn6qhFv9gkkAVTaFLdkZxQ7Tc6PYBECf5MHF+JkY+QKQ8fZNji2qlsPe17iklwctaHfY2
SqI6PjZpCyp+uoRF9Nb2wTk7pySiMIfjP18UesXa61Y2dYTkJQAn3iDE1OUGhf333MbLmgHcMhhe
ZD3tT3Og3xD/tUb1XOMM2gamZhRJt7aMCSOTLLwvIhyfEZZJKwIp7fu/Unv6W8j+nbHOFqPJz6Ju
QQUVPUEoirYuxTVZQygadFFu2qkyzuymX8zOYSG7dKzMWmLWE5T6Y/6purA+Z1X8V5TZL1a9em8m
+lQ6HmYf+8IB8lMOyPqcNInWxDw927D+OmM49kgbZEG3uuz6Z1WYhFcM6V8panhbSWNCUXoI4wFj
kvT7q/FGdEV1DbX61jS+eEKRWNACwUAzj8hjEruyDkE7n3ESD8icBKXvoOSBUChcbZF9oqlqn+JQ
oRrk8mifZrgzExX0fm60dVK6tyg3nf+7t/zs/pCwS73Lc/lezKDFwyUrsWqRBXGi0LvCSdFlZaV9
KRjwjl477bE4obIcnZLZuIviqXVot8yj+w1qo7XTo++fcZmLcykScfbq3D+keXNwaMQPiTzVLX7j
pkJf50GOQaEZmslZhkCCaBnBC8jDN1kG4RkGAfkpZtMdwT5v7ZDwzvuNE+r06979oZytV2WwJoiK
KkeDrhnBUkqtWGTwULWcUu53+xB2agyDZG267nQk2A/hl1Hu2oHdOMazu6WSo1Hd2fU5rQHykozi
zM4hWFhnFkibyE0UpoMOQ07rFpdSVKpdkSpd7ZRDIzuITfcUTKwOwpxja7nJSb3YYQ8oWTYWRy8W
miY9YBncWSVKNvWIRjg7wCWuiFsVp5xIFKKb9KbEv4j9u00mTiKpyZg8TP1djbLuzFmrl/O8dbp0
b2nfOw4dioQQkDciEweSOfJjW6ADXgFTpVIMiYVA60ag4LI37/v1fo+kY8Ys1oBRbvlP3W/ikbCK
CnuFh5yYQVDNV0+NW0DaFj/TiDUFGST4n9bj0AVnJ2o+ygw7xNQdE3Ch51LLlmJj2DTwxI5V/lvi
g8A+SMmHyJ7OdmKeTGwKp2BX+ikEJtt6skMJaKH77SZIyugK/HbR/+5lRew6EGvMD6ZeD/P4FDQ0
5FgyRPiQHOwj4IrdkOtd0CVPgeoMCDSLHQ3VI94wcnsLsJe5rragUrEj0EM0i4gxHZPMoYLlkU3h
umtzvc4hDo1jq9aTbZ2GkFI/yKZqF5c1Aeh8HZ8CqDscCKGxHVNaDTiamgMC8yoMFVbJDgQ8wWZw
1tqDmafDyW4gWPrDwL+8aGjKhDURWuXinpADE287YkmSdbgIGiucl6PvrwDPvUXA/Z7FLBQLy65O
Q7EkDDGq8aIuYOxbXSEs0e2V/Xj6urc8tAm3MK0ZSpNRnZzlRi+/XNvxsPZsQq7lHLanMp+bE9VA
bKZnJLPvyjWjlaMB0ArLSreYhHq1hijjLYjjzTAz15+aFnFFmgYo4HyLXU8lZStO58LsrKe2wRnl
N8FDEdSvAkkEVHOPNUNAzdMzO5VAkurefa3HIlrUh+KUwRghiVFmIbrLBvwwl0JzyRrDqGjQziuC
RL6EaMYqkjzoO087OsW7wI/GCptT/E4K1itFcwtDPnVeSOFChlVUn6ZLy7tEKc5pjyZU3PnO45wn
O0SJ30hLHq/gsLmYj2m3CxyMHNRwAu2hi8dMpHayxk6bbFA08E1xZH1IDGF8n4L3u8FYuhWWRH+U
e4gOId0BEsGMh5j1+o9WRv0BCH1KCywaSUCYkkOOYwQW+PCeZpa9gwPwQEcfeiNEk2cvnZ/zEBRR
qF390i/q84gyZE9qXfQ2jfP3NrTGbZ1U6mQkDf30miY3nzxnXBQiDPE48ZdGnkAHJOwgdjj7u+LK
ILbea11wcUIthXcTNH/ap7gKGL2HLJj7HAn4bJFMbnk3L4UDiGbY22fwZXbpE+kc1tFMe7lhhHck
fLVcl0mht5yeEH3SnZGjcVtKyVnUjFfQwT2npOJZtjz5SbUt2/K3Zbshl2ikBmadu6dmnh9z0TV7
qyh+wV6ZiZ5V1S4ce5NeNvk1bZxERyczxJNXI6aO+ATrlu+ME4QPyvkUeNzY6dmlyYmRrtVUrDkI
QStW01ZH6HdNkYCJ8GKSWVKbTlxJtMSTarzwTHgKQuMu3Ci+EnBzgv1kk3az1hX5KE5O7z7wEnGY
zdFYSSVpc+MURHW5C4up2qB1w2Q6bW3/F30z+0nYDuyryHwuAHWtfNknJy80nauM7J0v+t9sdYtz
FIJXZ//0UPMLqyzPgtqDAzvuaKqQMJQWJ8Xw9OsGNDQpVPH4V+I4X+OVuzhMijaV000rp6U4r8uC
+bAb73CyrfpweMiU0+96PbinrxsZeydlM7hUKHx3IvkOm8s+OmiRVtGQ2xTBHyFDirWp8beX9qFN
XOvEMkpSTg9tduCrfsot7N6MIAyG3yjZWmyTFJixB5W8UMjv7fhMyzM+N1L85uLPtyQsTUZ/nJdt
j+vpEnHNiECn7tbuvb9f1247pkFb9qO9rqkazn5cO+f7Pfc/9+IofIr9edgHOv3BgNDdJb6D22q5
ac2fxpD5pzqmj1GYEzhG3xAMiTcwFJ1LxlKErzUIgKzEL+QNdbkOnHYnxc3xM+tcd914cax4utzv
jU2I7Z9v49okvmmDeo25q0VVraeswDhoIufGYk33XFvhVls91gmbYU4YjT+LmYKsjFOsC6Xvf930
9mgfjcw6qHzyUIEE4CUSxEB9PxBLQ6b7iunpXrdWc000rT1EnAQfTnAt79twlw3pvoq48oMSZ81z
9hADhPRkWLlU8sAMlplZLC//3NRhX1ym6pgDQb62yJ2UFsk+dLqntqIEKB2pFwXZvzGILdEIF3cE
CmMxr/RtwpLac6Km4AJNudhn3vQrKOclFQ1uSRfMnHNbNNVpkHen1M1gZJDiYM3Tb/xFq8BpDPao
DdLVhxc2hvISL5uKsOpW+ShPfd+HZ7UA5SOVXlznuQzn6JpyekS9Fx/jkYmXXP5CJqfqen8YHlKX
hgnhUt/9zO3WuEGLvaI5j4yHAV9gZdtsrPQF125D02mMASLH5cZ0KusRE6uxIxRRLSiT7hQUVXGA
POQ8WLottn2a+S8k2jIFoZloiGz6AUXtPYCs/UGv+uwy0yIvk9ARgT6iqPvkF91K0LGFrd7MEcZH
VRsEFlfGtLZjZe7TUFlnlzbmQAgLvJQw2Cd6SUZwXUIXjbq+lMjIVtipOacgA0SG/lMnBZLTgHhm
q/tMqnaLPFL8zg0O6coozdtYNd+D2kLHVankyWpoO/Pdf1NhseNarrfJPPEvHbimeYvcrPfcQ22P
6U22kpaZVx5QXOmzI8Fhig/V2RDMV1wojB+ySx8qw/D+ziWnkKQ3fxvLyboBX/mqR/TI0ajXXGX5
11SFpJcIMD9tImSddQOmXaJt5noTvBogbFfIorpPh0q1nRbrQ1zAEov6D0AtgolLiZbEZEneFFLf
SqtD1YlPo/cIh5OzQ4yljXTZCJz3AlXSO2+XcpFiZSWUcN8Bbdb7nv24Fb3lvZvoDJna5/JwfxY5
Bi3t0Iuu9981w+LUE+31nE6t9aaTx/uLgKyoR8eZX6tl+1aY4RcyXSwfywYtHU2ovpx2+/Vaw543
4LvMw32DvqNZaHSWc7n/7uza5wIFwpNK+KLZ4/7+04mB/CPTqef7FnzQFDiaEmN1fygqQRxHlPNv
Xt5OzabLyYCh8/1ZhLD0cOiOX+5vJ+by6g5hjT24bt+ZSN1flAyu8+hJ6/F/PwNLYYob8fVk1MfR
AWq5+vr8CZSlTUQb+HB/u7mXqHkQ013uWxpEfPNBhWNgZU98fb6ggpBWyIf7o6KdoTO6Lku45RXu
aOpDMliMcpf/hSeqZFsNk7G/P6QOAY+sAnm+v5cnvMdK2PbXTgfNkcmheY9l1D6R4Yumiy2AOugJ
dEanc384+pis77vk/pDheLGFe+l+7VfbZRivZI9tcPndsGZaVhbN1/aNHLdOFb2XOnGeLP4v99fY
RAMT24QZ+P75tSbPJsuRUndFhwBCNM7FsjNvUyK4YZGWfqoakSLz6OrZTNhL89i93x+BQ7yU0mAV
LuEL0lG9ec0odkVLG0Zmuf3mV9GjcrzgZi6ARAgvxyj+TFslbvenQcE96bp2vx75kfmk6HreSNWx
35hEPzvZPH091/BnDbPsvh6JvnmBytJ8vVLP4sXmmvP1XDWMrxgl9NejZMrerF4ThHQnNIKg8swx
+noO3uU7hNXgwdfoorRTlAuQeR/0znjDjBBtKuIxMHDykFhj3Js1gbTF+MdYkumSNHhCi3/KnBKt
yQz1vLWNB4vk2RWGHbI1vai9MXVtWXcs1jJTolKy9AKSr6tbh+P/7EfG0XQXjgqnoXVd1c1tNgsJ
B8Y42tY7rQDrpsIu2zDwCjf+wu4ACC9yJuWtH6pDXGGKBpV2KXTwZkSM5aWZBshAKyTjpZeUpzCY
n11yzraSxTGnaXnEbDTemMeDkMzFuzd17kOWp95h1smv+6P7TTL4pCdWqIUz0xnPbjFSWQSslVxG
9VFZmCcj8k64LsyHqBHmg5P06qrzmx4QeTiYXFn6bgOgViwIApw7A3+8spGhlKWgi+l7y5BGybV1
t9orz32wkH8O1mRfSJLAox75+b5n+Drj4GUUwVU3DlpagTRwVnXnqn2UpO7DHE8+RPIKEtPykGw8
58GVN6ZGwzVOAQ+lBdFhOQYlChzsFADY/Ac7df2HOrX2AdrMM8nzwcGI/Q9n+Si+6ryH+737jccu
0nRDjy1VLP2zAhJTj4OrQPVz30+134enmMLRXP6G+48iUrNWjVm3O6H4dGmNHKvRDAmzcYZe7yp3
bcogw0GNhX1VuJgKwM0q8jn9eKcmsEl9p1oMyyRU9HUz3FKhw11jJujYo+eGbs9VLp/y/l2430sl
rTWPpjzJ0TxhR8Nv5lb2YbSUeGAefikGszvMFLWBGyHTxWR+s0MTX2s3nxIvLY5DWzAHJUyBdLYK
1whmdkS4FG52+DCOMRxcMe+hOJJTQ0gw1QyAg7Gs5WWi0reewJa2R0eIH0ZfQWya0VXF0IdvXzeL
+YLCIt2Z+KaoZro981dIaH2pkaTKP34AiaLrWOwmMcasLEDvPdTxRbfE26jYOBBARNaEEW9tq4Ar
DdT/ytqWpfQlp4LdtwHaD2HCnqHqYz1DwsrYZ5CK4NhEtbFiMfaStdXPXhOUMiXZLtDv0CdWuiM3
jpnzPozMU6KjE12RjHB4MqjmJywbJHUn7kNEv4WJ3Pgwa4YpSJ4kJ/lQn0zSlU9mLCcuIf95DLMr
P/3zMHK7kbDQOQ/SVZmM479fai+///XD+6YaWIPoIZdNoQ3DANe3NhLgr1f813bvv3DfANdcyqr/
evrfb/t1380ztvXPy/79DjbfkPr873f7Z/P3e6SM0ZX9919xf+v7c/ebr8/435/n3+9s3vfTP79x
/zO/3vL+w3/98V/v8//2w9fW/vvFX1s0wYkQzoYYCChyDQXiCL4s2kNheOroZp//dTMGj8osljH1
n6FW17EyMejP+pNWdHeqrY40PiyWqqysM9VQyOIVlK3ji9Nk33xflOcS3Oq5K/esazAraURWotA7
QlPKc7/cEMFcnHUZ/aW12e/8clliZsZftSzEGh0KGLP2t5B4+rNIB/ccYAu0yLs8iMnJTgiumDV8
DDFXibLRCjaGfWFdG6ybClvkEHV4EpeZO/rpM9QiRKhZcJGQrmHCQ1YNypLpQ5AggjWtZFsEhreS
npVd7je5Q8Z6OZItBb15PCckWK4naqCNvyw3zTzGzpLjCimlek/HBuIESvyrWSMdQXOys5saiF7j
gr+HYivnZD9NXYINkE9NI+BUlYyKIZWjUzRCrpUVMWTlN1zGyIvHdDwa0qDZY/0iw1mcBs7rtzkZ
CcfAX5166W52zZy0WjBZSY9M3mlfwdEe7bFAn6UnrMgKrWLWfm9cxzxO5RUJgHPAwLhN2+oFi2WK
cPHsoQJd0eLL3gnBq2mVrt1Z/pazokdZm0TRCVy5MYu5a6BQTyXLp5VTSmaW7b7nHloFkhr2tm0/
u0LmSwfurdK53nsGQ1+DAE7RyJLIcgNXeyUuMgIpGFJ3jF68r2hXXTrbf8c81pzsLvhsGa9RHSwz
HRI1pyrZlDXEBNdw5Lpwrv2ynpcG0rSqvzCLlwldkiEnM5H29KenlLO1gfkCGRnQNSTZLQEwtZ0k
yny6YPjZmGow8SNhVSr0+X336s5FugtolC9EkWvdoTkLvN/m0A87gbNUsgA6tVzAq+U6mdm43cay
vZ6T2Ikfmx4phbCC4qiQvwxV8DQskQWNQN49YJ8JlziXHlEOrj7nmGFCDEknIGOI0IBm4orXDDmm
2j9TvWD+E3rETj8fqUqdx2gWtJdn2mqhsQc1+RJFuSAJMYjecHFjZDXWoHesM7ocGthR+8NdfjTo
coel/MHVG4qjQs39O0DNAG1s5e9N+qPOAHUHK0d/tcLhnGd19GhjlxRD3O1tKicp00cENiMcbn7D
NVjI1QRvJrFHXCngIRyoH3mdMORCbn9QZrT75wgPtU9/dCb6gFPlycCIG7k3etndqyhYWDNTwurF
3McBX41bwTuSRUAOVIc+nZxIe13Stg19QvVmWycEjCvJpd2wONQQiAJWP84Qc444NvCZjxz5JJd2
+BcZGjIxcBJdcKTJcdXkwSGNGIsY00QCzaj+kETOcj6cl+4+/j2iW4NNaqmz4bsXP7a2qsEbnQQR
uXtZ81J2OF189hiiehMVJqiCRfK9xnm/FkbH5KdOv+d1ibkgYLYtW3IsHYCpres+K182+9BPH+NK
eKumjRrwbXQU0Rl6U2rvCdnpOzp5Sdgec3fMdhK1+iBqHyuwh57ebY9W7KlbunStcSaH0n8zKyrh
FlM4DTofxv2MG7DFUT7UU89xkF/xw6PjzKzXui5m0mXJJ0ZhTBXqxDunz/hiFuafvk4+ErKJQG8R
oCrXCcyQtQWNzsR5v2+Np3AIHusGLe/ihesxqq8oOH61Oe9Ugxw6DrA85NI78NhZszUh27dYKMY+
ffUUvnoGS9YsXhEPIgO2o19BFFKk+dPvSrlQySrrGVRAdRkb96qikn3qJ9jqcIbtM7/4iwWnfmgU
bPVcNCSH5yWn0tYm2nR5J2KnySpagrrSxAcV45/pkHsgmsj+lVZ4i5Pqe+qgkxeez0mlrA+tdsEe
Cg9cCe3EbS/996BRL6mPmd61AW1jGnzORdzCubLpQhIpPSQN5g2EkpMGTRLlgXcBZGbDAt9wWnHW
Mq4trH3Vqm1yZ1W7AlZVOf+yy8+ZjFgazwdvKtp1no67vsF5hylbXIOSxlo1tYQ8qf5kYigg79wv
kJ1hHBmFAdu9891l3n5JAUqiTxAQCi273ZIi91jTbzgwFthCnVwz2hT7gPiws0PyDZejj1xmxM0U
SMu1sM8NX2s6y1FMR9fYRF74FmRgVKZuJmIv2OVZaZxb0LgEpxsshTPV7pWXX333sSdhjAutex7h
IksHgQKj4X6Mq6s80p/On2d/xtEV91tZgP6jb8X0z52ZO3noJ0L7OPqElCeweVi8j59mh1I4CIXB
fvvWzXW9URGpMkrRmhZ21m76hLMg8sDhqU4IhwtgFc6JeQPwu7dj3T/CWtBoEeZ4J5vgmNbRdJx9
rjq1Q7R0l4oENcih96nGwxpxhgEBmn/q8FL43XBIadkRJyF8Us6cq+hx2KdD06GCMi9AXZODz2nO
rSz7MMw0aUUBkqmoD1lUPEZjWR61190gszDVN83N4INd98Pwu193I1hK82eQDmhHRoKfC/Bzadw0
h1KaF4grWwIdoAKP4NyjmFWiW9JnG0XDCRmnSaB/IVos1sTmOetO/8aTzPWra3gGOVyUsqpRDTM9
9dxH+atMx2Ive+d1zKGtRqm3qQQg4bLK9C5pPvJ2KM50+eMlJ2sdV0n9NxIUW45pHvWIYtF0keOo
QpSPE8u9ozc3DZN2i0Ep4H2kohqpWkliEYcuXyw4AfmfNl5on+440iUaPzohkG1VdGETMqcp3kQE
E7UAYjd2aLQz/gF5V/rbRJlHO4WoYabWO5aFDxB50T6LOYq64VQ7xGiKvKgBjnd4tTJ0lLXhrwPl
v6Hwzs4RIToAgckorIOOg72jJdbaPhpnT3eICJ9QxSw2kRkTfYJ9kHytHU2fCtQJ6xzwQ3BPXY/g
sliBzm+vibPoY42KeAQkBI4AYhWRLkZU3RW3KzGLxlYMOSnPjNcjJ/KXWV/0jD70u2nm0VPbFz/N
AntE6rxVmARoqhoQrRD6yDCN1p1CMOgiL1hXAz5bxy/KfcmkYwTC91p2yVvLjHntZWWKMh43J+bZ
F8trFG1TcD3ay4atZg9UfUaA+FJ1JN6WKCNETXhx9ykVS6pmlBpTsi5AMB8Q9NAd7zGLJoUjdu7c
/4zIjt+NkPpwUQd66+AY9BK1D6fySRGFvRJu9dj6BJlM+YjUl15gQ3jecaRl2Guo6LMxH1q35CSo
P6d6Mg42QTczJAYwm3JJJMADk6QJs0F9oN1Hhysst25ndie/jMo9PJgnRmb+ilzoH/NS8/rOOxqi
59kekYn3AnJszRmiDfwHP20+emEVKGcxlvlMBSfMA8RbiZfx0k7jtFWWfDWtot6HRu9BRG+O2Pat
g4etCIY7hQTWxz+kJFVYsuuHdHK6l17JDeD5XYp39UcDB92CzmpPPe6HAYNnsYgtpyC1dmXdZBfv
VXoV1kQ/tclGNqoN/YY86ob96BbGxqVhrjLf2SgjzVHFIeNdhKpuj1HIaI03ewgQvKMqGejjhwPn
cK+xAewpvQ7c0tiB1qNvoH+H/YyOzifIpso/25lspEW3JLzYYHzNFUHpeFu0zHVTbQ+recBZi6pr
M1hdtDEkKmHaNQ9DOSL/hS2c2bk8jsT9bTjU24bLBYNP22GEDoNtxJO1lV2dns2pPTvmeCuakjFh
ttQEhjp4lXcKk+llWUPvzGSoiCzHr6crGNm2Z1Fhl8U6z28owBYMc5cSXAadBanM5A74JMEtUf/M
6dbQxbQ1HSiRU8ixAsOSgDETvQ74YSa7FvkmdZkvvrppj2pAb0viL/dpTlcvB8xuWyZSq++DW4ht
nOkXK2CoYlIUXQq7WDuASceYC4jAVLGuSHC+Om7/WC2S/rjG6+t27rEr54MFUmRLwrI8D/7wMsKl
WtFv9M+lySQa/OWLIprGt1FVm7J/NnREjFYWblFkjwsqHyqgrwnvYNnQdqhl4w7vWl81a9+LCBYK
cWF1wdbO8+qNszIgV+Amrvs/7J3JcuNKlm1/pSzHhXwAHO0gB499I4pU30zcpAgF+h5wNF9fC4zM
F3Gv3cqqD3gTGUVCFEUR8OPn7L02ug7dmS4yr0/wRMUKIdPJjykA6nL201sYgKMaAbmbf6tamkgY
8PF79tWZpaipxYcTxNGibUeb3R2mm9adNijK3tpEnx0EXxK55K4MAsDfcbngtaNG7VkCu866kX34
ohJbOxEXwVQx8/WVIsMD3tTzlJtc2ZTDDF1I97aw3PdyjKO1LeGfM9qb6UqTeXIl0A/1VPkDmiYF
YaBz+j0L9tdQsdUgeE0t6a5i351pb36SlfsqISzOH7KbOEMbbk/mvpxYv515p1RhMKibQKKcJU9T
1zEWT4747A03XZBTD9CDhBrO4HYRWS2f0BbtmasYRpbGByZUH+CYj2a68Y99i3MGCnV6nwP+SEs9
PkRJPGBe8tRdi1ypkbJ/QKjCZ5CVh02ivG/j7dDHTDY7rFMZfzmtBh3GkbmhhVUDveGuIuguCOyw
ltUPyh2KPVNLh0htV7w7rBdN5tkX2tr3nuyyW4sY4goHZqCN0WOOTGBhuaHcS2ByqIxNyJrYFLxn
+l36Wjn0RdBZTDdUSi+xDtshEsNT0uTOxsKxJ2Iv3zuIIY5lssk8d6TbQTxYK5N0a+bZGUVfewiH
7E7V9DQMV5WHnGRunOX3plJwTWTS3fT0UxaRK8Qa4pZ7wOKS7ZhG7jRpkaDV5Gzuc7e/WVXQHo8C
bZoN/ijAtEPCOSAuod22tZbiDu7WSgXjzpy8TWsMO+EO1b4XsH1AsdnEKcSvgxwGti+KqYfVsj02
D0Ys4B5QkYXRIYkkLYioPqWuV22gfDBQI15VIa1QRQlqJ0IHHLP5HRIEg6aUCI8oBkkfx8qwYXQ/
d/IH5Jxujn3YhdbD800UPpxvAPtImNUodHKNrXrPBdE0wp1uPFlZLDcD8LtFc9S86V3TjZIcAPcp
UcXnMCvNaok004NH2YNpWzpee1+404ud4/C0eaG4iW6LTP9KIMVpkNhWWhRgGB9BP+lTdaaRib+r
F4/onECozR3FKU0YUkbwimmZr6yQNYNCT65hJQLhgdvKps46cXL4q2K0wD6AWpBxsioNAV4T7a7P
FX+BYA8oFfGEN1XFWtiuclAyG9KyiW42m3ZfjcinUVnR8WhM1B+o3o5mOG04JdqTAVt5aSY0jfKc
GmWCGGhOkH+Z2BPMVq2juj1pYOlXmh19VW1SrkFfFRg9MMDkpQlfKYBODd9uU2j2R+ZVu8IeWgLr
a4vmi/K3mUTpaQywmxvpvMYZNSN6nNU4OTFOh1gcG4WogX7pWq+44rokzJvahfSM9rGtZqwKeUpU
PhFLSm/c515OOFx2m+Vec4MNflpkjYAe6znniRBHWs/E4M6pUC7a2CR4H2ygzEhTcwxsK9QexoJq
8bbVsc6nxTwzz8i7MJTGDLPHmtYTiO40A33IVH6hzSh2nBR3WSSfIO6KtZymx6K0FSJGmOpCIBzU
Z1W9S+pcRtYxanknWYkuPaI9b5aBZnzUZr2fJn8gepNsCWmCP2iT4MiKboHGMvoVu36oP5yCvZFt
wR1GdXyHpSTaLBEZjSuva+QdQnXOzK5leJ6RAaywvMgQfUmYZAdoc/qRRXgXyUCu3anYx52TrcZa
3mlCfFQdgIMJoTc+BDih4RdbF3nUoSgt40MSTwYC5G7f1Z22MRFKB5qtNoBPG6Ty07kfJJr5up55
CsSKtq4LTbbR3wN025spbt784qYOkBvlk5iQ6vfpHim2saKEBXiAgGKrguKJCgg1/ti8swCWl9bk
rIfUcbLJrdk0jLB2Gmm7K2HTZaxZUy0W3kuDaHdRw1FcNW1cLFvnxocAve4UiQSRVVDUu85zmpQn
ETvxbcl/XXcG46hjNYGL3W6hRjhMZnomApAXWwCoy9AB7la7GB9zZjsrtyM4egJ/5fqJRBY8Iy+k
uQkdlAMq1FKu1uKC21rbhMNUoEtcEFJgbeQMybJMiHzNyE5jJG534Q+RecFkwkgUjZA148R2zZw5
Qs49giVpyZWyabokpmWuJTIgOGWo31XhIAnw5pjY+iwt9j5FF0DGyyDhWBCtehdbWVFWT0nEmMmw
y/GQ6Tgd0AWviQ+Ml9kIki1WJroKF104jVMk7c8BFeMzNdZOecMnEBZKYsfaxWqe53aVd2Q2Nb24
GakDSdY/oo62L7WAOOmp6YVhFUkzKYqK61FlmYUrU5bRgUSY8UU3kJtCxbwvDS19SA19d/2hwUTu
5jPSXl6Pal6mlCyQvnIq1t+pfy5cnOg+17qDOX+rEBgtOqCGp0kLhmeh2TetJdqbjNE8VWr8PDCQ
9oPkJZg87dbU9e86bbyX0kXvE6ZcR64PMnqM160Uye76qJOh52uqtju16JmfBJndnc/61mu0Cjvl
P8moZ/TpaQ9gWfwnFvM00PfwbYp7Yrp7RmR8tCcyoRJnespa5e0lXkw2qKTjBNgt13UDTxYXBmgf
KF7AfnFDWIgkkSDon37vclGJY2hjrXuOkulplLX5HBuIJpu4yml+UWdQPCVLL0jgbaWsW0JxXYp0
RXxQVrabxgZi7uUdh5SceqkHD3I0k/KbRbKszQr2TrvPAF/aHzQmJM+6ji1AI7u8KT6iFPGm3fXA
5Gllx2Eo7jNd+2CF9xdhBW5J65zbxrG5NtDtpViqzG3J+rWx3ZtONfqKduUxcKp6PRSW/iJ8tjxF
7nJJqIFDXmsglVB7gGcnqyVRG4/owAeozAcir/S9k2FDFaMf7nIPdFmTVNrLEN8WRveMBlO7NHAN
76eG9Vz6Xzr1JXNmKkI+FhVubky8NnuOl9F+pywr1nneu7vAS9KNigp/SyMSvVmD7Ldj9zkNbK0o
viPWKXtAyueWahtETNJzEe4RHaBXmtvApcaFsfVv/dm56siL7lfMHSLJ6AAmYVgB2lUh7Vmzl+cc
09KrkGG8an0ajY6ANkWYIP7GzqVwAYdaN0DAirIPF3VsDofamdG/RgLVtsCONkTjVvUhclyl/I1F
LfAi825rmH2ws0a4W2Gf4NDQ42GtIeJ4aTzjNaLPHuN02fWj5Tw2aPA2Nci3daLVwwofG2IwG2Ws
n2cLE2n/FtvT+NjZsMWlM3nkvoQYi3M3Irxr8PecpuUSFgfz9e6migiz9FeIpz9SS8kzvFtGDVwY
9yQYPcNvIOqD/TxMK2e66zz1UbpMZ/KqPiL41G9QPum0yNgl1mqythlASJwLSK6QeKpdhf0gtoLs
1HA+8xGGh2SonYjstc1i/m1KDHuRKxRpIqXbqQ2InnRt7DcOTZGnqM1+OKXhfi9rSkQ/999ND7K7
63Hm5w5cmqQEsNKHHigfNb31qMW0VDM+kSxsvJrVtu1nxVFoeY9mRH66WPX4PJ8bS2svsW5x8W1h
9JLtBRQgi87EiD4FJLo91dPQnmvUJ4M9flGABCcSqdrHlATV7qjlWnUa/ZaWhSiPdjYYN/A0qrw0
zj4UN4xi1eX6RSWkXmCQDRBaFC9OppPHatLN6UssSLFZENMz+5cgFa8GS1gnTPjQulqZbyzHJeQu
IQLUADxEG0+HGj1cTEFJbXiKkiySp6JtP3O4yUP5ipnnHUkRzHs7zfdDczCArC8blvtVQFq6FRbu
3o5I76ZXF85t6UGKS213jPli+0UFtFKHWpz1umMr1PbdpkM11HcM0u2GbVBCh4FaNrowE0yJibMe
VZjOJ7zXH8ijxydcrgO78eDUrksKmmVeFvtq6E90QlEIjQQ5jUgpTC7FCqsDNRftEIKL18SG3wzW
mN34ITvAik/lDkE7f6uaPCD/UN7k1Nt0a0Bk+b75vYwpBWwPukoizTOmnw40VQ+Ase/0w1x4GqFv
03vJh5M2KML5ijsFBJ0YCnvYC2PT7HSkHFunB7pbZuwlfFqTJGaJtYWc2+mfetWn2xQcAg1yhCde
emflDuUcxYntt5xU9GcyH0FSZjSrJHF/2EwZTpbBO+paqD+wdHG5nxAWMfZkI48e2HN1ZN+1fTKZ
Ui9x4iIxr+qlYpvYZhQ0up58BlWwK+qpuVT4BUPJAjjE+JBjkHGC3YV3V3hF8931iBuBgiNXfjPm
+yBSCxYUyXw3m4c9WIIlopm1P/qfUa0YWessalqmrFtkU899zCTuFqSZ98T0WkzFG4ZAcTeV9sdA
590b8xIaUMvoAHnMRjgt+5sJrK5fLlmHopPbKfPkqENYYgFRkRsgjfyiXQGLukRo3Bf2HtnE0rJ7
PhTFg145EFlt1werJtKLMXRrrYEEDQ0rIGaqYD/u+NspIshAwj499GmZ7ekd5zfZkBnbxFbZrS05
xdMx43xygw0TR8o0h/+NJZ2F6DS1rDN2SLpfsidqyFVwXPfoWBMWnRZNiswtom5B57iuW4HjQeru
IptZZK1sT1ai7bPEDJYuvb6Fn3XlelDjd1r0UKkVSVgo139Mc14T7Dq5rvJZUR7jZ4SmunFIl1pU
CO/Y/cUv1PHwl3FmLrIEEgybXBaqhGl+Oa5qg44we4cTJ7q51ST4h8ZsiFUnwqQCazpHw2xiD0yT
P5kgt1l0Jlutmd49G4WfAW6g0RWXdriieol2EZVONqWglQvtO/TYssTQ2OiMUBHenqvWKKg9ho4m
Zj+uJVgbmmRVca6tWZGNRBs4AlQajxCHZRr73jqM1aKgL37I6HGnfMTZhilgOY1uni36mYy2bXRQ
DeF4wJGS1tnoI3BqgNZnbHBMklg9gH6viRRpGYR0MEXc8gdbZny0NsnBrs6mAc3Qpc3qfZJPDooa
Ao8EtBAyfSKotGu4Keu6Te49srzJKNgIHYRiAn2OuQPRSlUGKFEkkFaS4RzOcwvc5uYOS8kbuFLF
/xwIs5Vh70A7r21/y0j9Z5bsf+RddilA+TT/+Jsh/vbH0FGPyGbDMBCQGrZuGcLk8W8f91EezEf/
ZxPOb5rM2e1XJG8NLq3T1rqB2ZKu2Fh5G3gt47JT3s7q8fayx95wHZ1bc3j+a0/d/A8vx5pDTn8P
QeX1INqzTMO0LdswHe+Pr6d0zMTPiNTeTaBJgZTM/2A03CvoHyc+U/fSN+1LqSfEc8szA0W2pXHJ
FWGGI3cw7p1OewaTHx/koD3r0cGqCpaJ3Di3sHkXaMdocGj2TtbDZyrpETBDWzVxc+fK+ATVMuUy
ielVSSLcfK15r2kDV+0PPhwfbQHlNbWzJ7frz9nA7sLo8nPuccZnMZw4qd/Luh82sUZequzeEPN3
IOO0/JDr1mNq5/oxDeoX0YoR1GZztAQdZKM609Ku+LTQeHahHCztLADgirD3lNgPmsGeNKLztqoD
+03PnlXQGFgfqLpEPl78PKa1WNtibZh0hMzSuneY1/Up6gK/zyC/ZflrpXUHhG4ELODqWGNTuR+L
fO1S7VTxqFO90LRI00s2TRamvYk2xExMb4CtuITgAKWxb5M8p+U7wBBMsIwyntF3wF6XRR89CzkV
6wj3G4qTwqH+atZe3HFqllQxtpPt7NnNEWjhu0RCSMZj8w0i1jl13QG+UK1vlOjX0k4hz1Qsr84o
7tDU762gYROSoeIpbX8lMv9ijs6LQoC5SUWwD0ViM8Yxkg17ioc8sfaW3oIKlsm7y/AIrirsutms
ixmHBpoNUdtxqh90lBSOnXzV5vatXQyMhKz+ph5SAmHJp0gyO9kP88oIUX7BWCdY/vuPt/XHvG5X
eB5STsNyfNvQTZ291R8/3WgUpZF7IddeD9sn4z9eRT3egwPbDrIp911iu/uKi3CK+XBbk7oJ9KXb
1G64LLP6Df/uvdL9o6bhttZLdevqwU2HMoqZotEu3V4CoIF9QwWVLSxmukuDjitOSAiBVoAom+E0
9jxaauOURrfJ4xAYxqpUtrPqZue3o1kYTz2XqgFSKiVZjD5IflYYZv5/iPXXNQr78d+HWBMf/X9+
j8j+Z/T1nMH9j7/93xyM18fvmdcc/jO82rT+jqDTMAin9hjqGHMO9c/wasP4OwIemhlc+Ox/PsK8
tg3/8TfN+rtwTduHCWbrOlxbg2DrprimV2uG93dg3H/4uX+9sD9kkAdfxV+sI5b7x4WEz7Wl8zvI
o+fq7drCJ6z794VkzC3SbmKPAhEICU6VhogNk46ihmHIYWq8ji2SIJEOajyQvqeCtvfsr8tLMbLF
AGkLmGxatmOYAfKusmPZtfa+rA1mJ9x1/TLMmDy3mdDTSUsD4JgmeJKSeYzQN8mhEE145PL5NfQa
FlzYCpjwZiNrEAGhZNQ8e8TY+UbMSv/flww9GfFyPrgfLyoPVpkn8MWIYmMCe72tsI798+6qLwkC
AM/HBUSMkPO78dDbo7nWovRbbAn7YHmdfQgRGBaRfrE1klv7sFoDPXdpQ5tptwpjm568S6hUrFpQ
2XpoL4162oYepHWHluEmWssId3JzahXjlz7Jzk5B1eAvzFEw16QHKBSCLL3OziOkFKZN/mUccMwU
QsENTq1PUime2yAp1nVO9lgRDxcv1D/6juy03rFhwpyC1nyuY8RrTVj1q0hke60MkdUZJGXaoFIC
iSrekPgvmcze6PbQo64s3hmy9RvRHUinSmeCBIRgFGTprbLIa+gZrsX6q1Bjvw48osaCG5qjmDbg
/H+Obsb4wg+fiLu/97PBW1g2vlbNzG9lSTmZDFR4pPtOACFmM6VSS518+HnOB++oQkAzS8ratGce
CwUCXhn8oY6hcKkFn1kGYQUj3LJKCI72LJrC5oBtYAJ1NBVhvlJGdScDBziqbOJ95cAZjqe1Hil2
WZO4DemOYaQ/FDS10O5Hi8kyNq4R/VCW4RIgwQWxCHinPTkTNrzs2Wr0D/o+j5OWPVW2eiV22QCj
yX9HDPCg51Sx+KKG8WI68ZzJoRj1CbgWqknPWZCdoRB8xUP+4VbeSQ46bjvrWWcTtUDRTiNiumEM
GK6qTpTQPA8qRCThm/UXWtMbROYak5TiUNQQs5DZr4sExnUlYCOnzUnZaYg7HcRCgRADYY9T1pi2
MJKTPcHAFJGGzo43XCFIumWpYJLKNjcLone2DIBOLOzmue7RlnbzOyeFV2Wu/aqfl4C7MZ/8dVqM
zDZ8F4BT6tMzZ4LIvmYbFGuIqrxZE+UACqQ4BsACTPF1Ir00GTkgD167YuKDnusuxb2NOjClkxpa
+zIK6bs6w5NiO3rig+fkGBE0wh0WHvTeVYOF57E0KYADoIpjT5wKjrKVahBWuNYxJMWH2QujL/4m
8Uk6zU2s0770LDtcyJL5X1DxpXaoMdhO30kAIGoMtQNABwahkWetAnLcHZKUN1Btgn0wVg/Cf6R3
0/6IUu1Z0m1ak1jVHB1UC8JPaYgDkRpq+tiJpzOM6yAVWpSk8AUw3+sPRoDaKhi7BF3rux1Z5oOf
OOg98R5Zg8QAF/achRVBBUp/cazgcxR4XgatDhZR1KutNSDPbBp9S/8iZFbK5yepCV0aBBRUiMUv
Jnw6+udmscmcSG7n107nEzjUSJtgzR7LXOg66lErVkvfNE8j6D1oqvLB7uJ0b3pn21YPhhz5AQ9N
m5egOWXSmdxk4G1o30c7s0/f2gq1Y+Cm31HO7GPdEwe/dovl5FbDJhdk/wWDbr6CKJzzS7O16gwE
JASWmXnsvUUVQe55nzxBLJyAOVt4HMK2RIQ51BuPMzPiTeCDzLTPI1YV69iT6032a0gXs3HqnRLa
7EbhggvWKjyqwvhBE1ktDX344YcuDClQAPswHKvL5HGiVLE6tKB3nU0XarhEiDRcepotb3XmhKl3
myKIvtXbUdxqPzSYXbeuc4xKaNaShsLglu6+VWGxrFOln5vIe8X3G28ySUEfuFX9OLKtYzYpqy/f
fLQrBMjZCIomCErtzs2lIuEhuTcM8HduHbNulcGjqt3hXmrHrMiaD7+ZSGLX+bgbgx/eGKFJm9o2
IQM39Xtj2QTioXGBwKCnz1GrbYRmgsYgJ2DRoazYeoIBI5Kj5lbWDHXrrnI+2lidkpE9KP7jfA2s
jiAFa3ibkCTSyC0bBnkCRa7I7+qE9hcxhWcXOxVR3Ga9S7o2fkDaEqGYTm59g7yVzJiHMiwyJ4Zd
2WnsWBPhQIxro+uHRVC1GiIPkGS9EhA2dDhThDeZkRsRidGXC6MvDHQl3W1nudXOLWH7VDZztgw5
QNegR4hSWi8lCydtWXBjCp0tUCFv2QVEJxcMpDdWZrBy6tF7OjHBscYJjlV6NFEifURMjWmuL+kC
tP/DHtiaS5Nfe05P96mqDKCBlk9dZfjun/bAJmsyLT0BJSF0VkE5BHu9Nd90yUszG7ZBpImuc+9b
iGsJD9PWqqUABtFAy0TqYq4J+dnYZf7sJ158lCkwy96s5aYzp2+eQfeml4zPGrt+H4TcJip+Rs35
DRYMUZhB9GW1Y3fqcXZsSjIYmjEY+AwPjEXxtuZ5NOtF/VUwBvElKqdhy3YpZLTrErAWx2KBdmW8
R2bAHsJChNG7Bnpae+5AR8iDDAPi1m8V6V8Ueo5uzJuU394uA7iWaRk2EFAu82zS/1TpabIrcoZc
6IcFa8mU77PAv2sK6MOsHJyXHWk5Du/1wmzljKPW7qaieGQzd9G07GNq8pZmcF3QJCETiwiWEWIj
bTnSZjq4hOiKV53fVIi/QotwIZwm4ybI2pVBy+lsEC1Oao5cgVclmSUnaNfNBVqD+pvvo7eyMcbZ
BN8RuAihECzUWqTmgyKTYSxw71f6BxebYeFX9ROaU6CvU/QggFhYAQnNPdmWYvxWCLwf7tDd9kF4
GRIWqbYbPjugoCBenEqh+3FrVvRQ29RcLJBntJvCDPG9i9vJqcS+hkyhm/XGbKGbudrwvcuEfuiq
6qnwJP6rauD1W+hOu5qhNx1P36vugli9lIoaQsb91+ig/ZFFwrZfv4Qq3U5JSio7cjHe3vBkdlBA
jTlLoYjLt6L7oUOKnpM9qpVKQGn4916O2puZR2wM36Rtf7c7xORxaTwNvS8PjZndx110Azf7m1m8
IrYf7T5c535/FKkV3RZEX6EW9sa1krnJ7FrE0S1d6GxDX8AmCGbAndzIljvnL31n9gdXIxlMpZh7
r/f9PKac5glynt5cn4EwEbabbQcboybZc9vpJj4GDE3jykwEV84R4xLuVJ7SKdJiNzbF5/XJri/q
54uYH0xNMz/F2DJ/vY6fN50gvYxuM+6vP/Xz15UMJZaYFJhOzX/az98BH6jcVDVAneuRv576eoxv
2zpqy1mqNP+h1xf086Y/OIREO8HPv+f6s+yNSYj2HQT7MHJvcSM9t4aj7aBYko4cDAUkbu7/+W0D
qDHAeHn97nr/9Yjrt5lpXSKf4vHX8b8Oa33o9m4QHK53Xb+Q9xFzjhnaEWRJfehd8w2zGjbMdo6p
rNj3h0iP9cw/SU1jht4xu01U9NUYTOQKg/AKDEPR6G71ByYb+togstCRcDoYz8wTG2cvHdSCiTbs
JrKJdB8eosqgt3d1tIKYt1OKDzAVc1Aa9win6y1qWGNBnBk6Ss98BUFCNyIJ9A3aOa1JKHJyD7Q8
oIBURI9KI9upM462FVjkHeb9lgoUZSlLeTfj7kpjSLeFUjUgy/oj0bCiY6paNSivECqRyYksNV/k
sBkAdRK53RQb2Tfg4SHz2PVLGqsn26KBlGn53dRUACy7H1ntoIp8aTWj3aTWGTuYtvaIQF165Kue
ytZ6Ts2lXmRzNkGVboGLYfHRe8LuyFTwNBPgddhdGlj+EXuYRWGQXhYN3WdbsyONXXxr8hIG5p0u
BMVqZUdLhjGznEX74WT3o5+ho6f9w1UG1WJq4Gkwo+wBBDoD/F5Oa68fhlVCpuSiJkiD2BEIpzK7
Ab3FZWEe5mjZm1vnULzLiUT7lkuIK5Pxoim8GFZNR7p8jYC2H4kGyTr6/Cyjr3aen9qScKGmorWc
90+aG526TCNgTbdeIwYVaxeFC1QPkka0Rs3K0uC9qCzeYjMtoaMbCHi1GbmnxKcx+bemYhLRE0QE
/ZgkFvGph8ZZhZxQaFO8mYgdA8esktJHKs60tozzOxb6B/i8xkNEGrLZZG9NPLxZlrauXGCJWmNT
ykpEwG4Nno7hUA8K3vM2dP5xOvvavUOmwJtTtOjbR/padadgZQUg7hK8OwgxRXAoZT2uslM7zVdJ
2dYbghUSzMatsYwYD9Ew7soT9Jw30xqfkwbYLpr/H5PZ1geM6HsG8mtTdOGubeuAue/3TuBaGGqn
eMTDA2Oa8UHvPhkWUYeIgnc9nPi3AcdHEmiPrhjzJXnw4SprYa9bxvhVNoPOCUeAyThB4DWmCK2p
fSqbZED5E9lnR+uRt1icaDQpniqQGkWjVuWsv0sMkprQfr2x1IlNMwT3o23YhPj4r6gezgFa+MWU
kEiQV0m+MUbi31SHL7Co9FUbBTGT+CVrif4UgeBBG74KOpHQEmcpjYr+Ioz8XRlefvbIFs9z9x1r
QlmRh9iYtNHJd4H9ox3t4pzTVsECjXuJOn2dOLJZ4QW2N2awt0yk0FPdt4u+sYCh9eS6BN6c/bAs
NDaZUPw+2SYpcjeKfqsz6uBoJEJJiO8nZHOid9NDkebfQ5iv66HVQdETeM4MFfFDYOMncAf1HTU9
JVlBOINDFb5wVXSgdYkTjUjUZRWXP6ya96bfpQD6T2WPcyHQvA+J4d4cLLUbMnrSVYo6PPHVjRNr
yVpa+bAqG3lIUy8/2HVb/Lx1/baxTZig9g6VOWPACFlE7onXtHLenFAUR9pNcpv1zSFyEyj0ncFc
yZy7RhqOIdiiEyOfsOTmz8evN68PXY+83roe/vPI6/e/jvl55/XxX4cn11/06zl+/njQf9YjHoxY
q4iznb90HhnCy6KJ/nUzGac/PHQ9CkksbuzffuDf3JtnPWrMPx/wv/vZ335PFoh03zVw+2dnOGRx
POaznby7+sCv35dXJ/n18f567/Xmr+N/Pv7nQ3891X9/+PWR66/787P95fe//fbrs//Vj/+6b2jA
vJVoXGNP5AD2+ILmyJ3Wcv77frtpNA3iguu9kyxT4uwmx9vX1ao1+vowaGFzuN5C/1UfmusXm8E/
7mi+v955fdhIrTnz/o8/QyHOkb8Ouv5Meb3zevPXE19v/fnh357zt9/xl7/4eqc7Koo3azBsY/3r
5V5v/fnOn089kNNd+6gnicTNs4eO3vbSKNxX4L3NygaMsRBJjQalzFe6RdCgKBAfD+ZN56FGZRQh
TqnCOkGEXBqWLuJvC/VBNNPR43WtC/ZV39KSZoxbwIzuM7wMtQ6oiYBphy6fMbEdit0R4nn3nk3G
k2tSWkJh2OBQws+VodivMoFTgKS0KYbGQQmNCu6SFCk0xFS99R4xoq0pTPbP06MXw6sPw6UjCHRJ
W1wNWgPqcpDtD4Oh96HTwtsQfdvQjuwNwCDrLsVFWvUTbmakDITekgJaHoUEJ98FXDaBB8V7kpje
JbQH6KQTIWAgKpjKA/4fmeU5IlkH9UCFrjU0deZmSxOmOFaDdtW2kB3yoL8Hb4OnwgMKXXGBdatt
CCqT/bn7Qynxigg3nTeFe0CzwjExfgXkbJXSTVaELUV0iU1idSC9VUB0fS9j1trnTKjSl8nIjzxt
LrDbMqDugzsrsr8nqn9PWb5XTS/448VzrjFdLIK6WAclKLvMZ6aK6facmWTB4C8AIelD2SxYpVqX
aChwu/BDjqGjfyOSxt9I3/8SfvetDeWFGBBAM8GNACO1AGBi4wzzwQeyN2utlrtsLAwRQr9UIkdA
TUiWZBS7LCvq3fEx9JiIXQ4ewJmFrau9wayd16Lby87ApUSu44o2+dLXXWuvF/qlpWzaZrmNUWtO
SIxjLzrgBd71hdke6wBPQcJGw/R8+5hPuo1pa9WbOoasprrlWLGFPcg+BeGp1YdoI/0U7r3byUPN
9JKVpxZrGrukbyVk8tUlQqIG4C36MIchbzgtbKDF25S30awLc9cI2sWQdrHVdP2qvIm6jJQSTAJJ
Q1jc6GH4h51G2uAwUpQ6KSHVmRmzZCbfCTL2IG2C8wK7uMooJ1G9c0fy0nWQIapEJ7RG6IxB0vox
idqngfEobmq5KdMGz980kFQQQkJJx7sk09C2j0SMj1H4Hlv95xR2Ry3WLm7mDjc5c2uvRPdQNbA2
o6a9m8yCdZ5NO26G0qZk5sGp7dQWgvIcNJ3dWV2C6RI4y/cEbT8pyLqP41DGGGO/Aw//KmtH7MIm
OAcOkrRk5mCzmuOLBqBO9sMc+xTepo60VwCLd7YNfNHRwRahaUeQUdNETVCCE3Di+2fTtcq1a6LK
RxW/NkdXZ2LCCoQuA9orWmq0G2KctoPbF4yV23MnY5KyyLlLpd6fK3ukBIZGA4DWcxJ9p+mNPn8g
3pRpbY3OORYBHQvOzppYc/CVHiU3+rCQGIpOYHVHp7t0qfbWtsKhYrcde95Ql4xh/ZWq6NJQgpgr
K/U+nTn9pFfTA/AXRt4SZVTT45oUxWuYhkdyZjp2Jys29AVGc3QGii3F5KaUYkG/mawIM3p1lpVN
gAMo/N72SdYgr3uhdx5SLhM8nEHmNlzanN/a0s0fqeI5RZWPy1Zk0bqtJNedSSLjZTxhMokxy9ra
aDqVVELlKz4xv3bL67NAcZx5wnxymyHeo6Gdh3sx7ydCvI6QnDrUHWYN1kta20zzrDtsDvIW5wOp
sblP1pLWqyXFm7pJ+Ue1lQeG1h/XACrGteOSmlvH+I/LssV1ExDTLAzSBioNXXSUbcZepohmYChR
Gq56MWNwC5CddToL3aB9x643Zx2Gs588hlYX9neTwritAo24I/xqq46pIHIyHPTWZA1L46DrAK3Y
ybKA9kfpyPi/iDqP5dh1JIh+ESPoQLNt72RbfsO4cqA3oAP59XOomYhZvI6WnnQldZNAoSrz5L42
PBbmMnk1HDogYajxxT72iU731NhIBwzOdQ5OiTV+appFuMbR5HE2i2N/00jiagvjwDb2oSdcT0Ge
vOuSkyO8Maz3E35TmkHrokQobmaLutDtmgPYEUZEUUaKl0RYXFbYUXBZsTGKGlNFA3cQR2CF+HTV
YzC5oyAcTiKr7yPCZ1YD8SBX0xbvrXnfJ/kCHRmLvdc5p9l9Q9FxtUzvmFBFbkbUP4SQNcWbX32n
JgHQYsyfOjt6bDzQTkI2xq5EBrmyvDg5DF2W3mBfFXKsd1Vm3QxmaW4h73uaYFCcIFvZEaudz+oY
FQVSNfHp+ETD4KkCjgXaAJr487zEoEa6lfuinus9Ru/N2HANRIZkEqxDXq6WkA67yXaSYc1m9Ikc
KbzgG5TidAjQma36RG7Qg7TH2Sd8eK7yGuFmuXeX6BY3R0wsn01ZuSdg7pfIDsu9Xhb8Ettq2bre
wXO9Bd+Bn8UMGX6Jyk2B38cHO2XBqg37JRF0LHVlnDD20EwB07ieS4aIgKAfSV89Z2mFnrRMm40/
JUAEXLIJ0o54i86lqkFTPpu1OMIhurXEolIusEMmtnlHju91bvXFEvgyOPi/x1i8LrO/KlAHnWwT
C2VRjNPb8GqoRaWPvOtKY+WGMSwUnjH6NG37OLi5PA8I9DCDyG0jNctzVmDMCPmlhZE99HF8l4mf
WAMx6Rfbe2uJ18pygVqWkXeMwbxFPg38soi+st7eObUoDn3DULNyZ+orgysMu51DgLJlr4ojXbjm
znCH01QSVVUrss1pwBZnN8+Ho6ahmkCT3RWJ8zZAwo56cXF6Lz0ZJiIbRFvrCmXygZc8gs+tLvy0
4Iz56FpgR9ygKOdsjFp/8Yi2EbPYmLPZFCqAcU347XHrYx+t8F1Y8XYwTHfdWMsqKyAcTMGzTNjf
aBgu/vYg36gFbYyNpd4NVbb30KPSqhx3DHqRvuM1h8XQ4u1S6KF7731knH3Bpfw0I6vBtZV90cx8
HxjmqLJBrdcghq+tgIG2j5E8x5iOJZ4tvQUokqvwxKC43U95TiiyftBpNsP2LwgcooBlP+92Rtp8
Z3lu7A3Gtm4yUPN2c7PpFV2CrvIgFjBOjnBWhcOLVDGxsUmkr7KyH/Embcq+IXdj1um5agtGIgoB
Y1fnd8lgY98dc4zhAMTM2X/BOzqsRTd6R67m5360mboYaKJHK7/tbUWED4SwzK26jV/HxRrXcMKv
ZD7BJa8JTHKaQ+sychqpr1CcBxYengiZ01qgXT2LLB03jgcVBVTzm2XyxOl7AKPwGvCh4aJPR+Og
munepS9ED5z2VYwYAw4SbiRd0O2IJ//ghOTIYeg4pHF+VSZpH575EQj+gnJu2n1C6LBMayhOrQsW
dpvkzrD1sPtu2f1SmUrkkYj0dJS8msatH4fGIXaNL1yPHao8zjpLk4RT+RTszVGDZgHwtEYYXu8n
/eB6YNbbGt6L6Vli44QSqowqN2VnXU3D748Il1c+Goh1oeJuS/TPuCvy4aNysvFiBLamNFabjLQD
qomYBt6qbEG4jLD4V13o3DRxuMRDUf2cndhG++C5Z4lRfWX3w0nRWlqlqPJYjptzv+gISgcJ6aAm
NM3JZK6LDy4/QOkWNJxwVCnzYkzgM7jBVd7o7zGjzskmyfnC8sitYfa2NfPiFMoPgieu4FRJDp+D
U4KXaDXZMO3hSISO8xyUGkWExvORZzu8WmwbLmpIHEtlVRDaSSeR2b9l7BKrvmPTqYDZUQgg50dm
DW4lr5uzOzYIZZvhLeAeRExGU3BZQMeuvhOp/ZBlDOJc078SIncha+bCaLnmuDTu+xl7g8R0yOAU
n+RABHPq+89SJr+RWeGasNJd5iUTpapB6vG4pmPN1ml2YiW04CTn4dXpq3/5gryYSOfaevxt69Aq
HpWLo8FWj5gPMUUj3js18BlsrPsKiTDhoohMHAxnFIi/dQtfFMHiyn7xxOBu+64i1El569HxX6O4
+MS+u0/6+qrCWeA5yf+hc7vvffrXAC5oSC5j5nepQ7mxneSnmodbp4X3C+0whXWGU10ScJuPt1JP
343NuFvAfM886yUS7SvleGlTN2ofuq8ZNCMeXi5AF7Wwxr1UW/S4Sbp4qUKEhan0r3Po7obAeCC4
yNu1SJaU9cpQwqehNzgb2vE3GOfJVuy1JE/DgQJwSSmBuHaQuehJYOzOb6p4lg/JCH6/7PXO9St7
IyPwbDSnT+PUPRBn/dbPCKADgRkzyL916Dz2iiaesjBWpWH4GjIiwFwkflE1gbku1k7NMajs3A/H
HV99r9s2DTWBuu9yF+t9QuxBY803lmHrfToMd6bEHz02Tn0KkKhn/iBW3kPWR4I6DR93L5BgVeY2
Cwibwsa/fDcUxACYvp0ee5cMQl0SU2xNyFPw+bQ7DykBbNI9pE2Mwf50sOojOpFtGJF0HAU54AVC
ByyXUCGvGh/KziZj+NOCk3qTZqRPZPNpDKW7bVqCIRLxNSaOsYd/0oPqDu/TFDBdNcs7JzVPXYy+
KXYZYzT5scr7n1arZqcMXAZq6PW2nNl64hS2uQ81FKv/rkcbT8CXoJzw2ucOAh+zMP+og3Q3RuZb
G2vGdoaDTRGFCDMu1FdRB+EbRsXKFg/I/PXGcMkgMEuudcB3i9amPthDgWmcnvAhtrDOBr3lU5ae
8Yk0W4xArIsABTjLMfYsffDzuhebgnp4LYXaLVi6pHGnbYc5m+QIugcwcey9AKhnMhDJ26zYiNgi
BoGMRzlU72XcQp4XRCIYN65MvpEHfeJi6FeDUT7WSw9zGPQu8HaWkRLmrmswEJLqqTdDzL0pKHPK
akH21pGs6+84bvZtE4Jggj6xjhhI4tn3OkCaCP+sDtUOiUdbr/aZnRbVFr5PSBHev9K+5spGp9rf
2KRt71o/jre9LTC0xpbeTZ37VpGBu7QOfguyVGrf8FhQO3ctkmGN8oSTNU5O9iEq9nlIV4yOTlVN
Tpsh854U9/ki4P1DjDY2Q9qdM5J1CQLA8J6WR2yqYGdHxkxJlRPmEqEe6hadn1MFF0J8h61uQ8b7
lUlgmmTYuvQrymB+l2bqHLSwQKEVrN/28Dxn5X1ZzR82lItVAx27kb80gtVlyuhVuWIZURMcE/dc
sfZEUkVbMxlOKEIrc3EEZc5RMM7fYOn3Ia4z02rHMTo4+ZNbwemY6aA7vgofpfkmq0eV4hBJaOJQ
txF8gIKLoz2txAbUw1wMX0nBIWay4wfWTDImjf6WQiDgZKc/VO/km1Cbr5ms/+nsEX3aLVEJX7Pd
I+oY/Iwi2nzBfZLtjMK/qsbDxpQPiKWSobqVaJMC1CPbIStmVNeLqeLovug6e2uBx270RM9zHvYZ
rFem/0m7wWD9wOQOYqS9cfDNIZfnDFPV3UPBHIyKl+vIif4x74EHWttXvz1inXooxvqoSYAmA/42
4uiI8FM+ovrYBQJVxCAw7Kgiu1Olt9grYOSin0A62GTsID55E8Pb3Hm8ZnNHrl4Jpl0uxXvKHVh6
ZJMMjv9NN2PLiIJToS1OvjKAn833xdh9pQBlCeUB14A6J0z8U1wVawYu+2FZxUUfJuRmqJ0D0Czw
vGADO/aLOX69nqrfyfNm3I7VJZq4m0eG9zssrTet3loSF3Lt1i9YVNF2+DcxB14sbm9JYw10MxeP
brfyUaJtzUDtOBs1aYUhYX61JYdsRU9nHBHxz/Vm1sMWzsheWeJphJJOrhxQHN+uDmiGVrgBxrWJ
CGmdjPPVlPWO6hqZUWOTCaZ/3XlKdgarckG05k7q9qtPpldngZAXHRWdn+MmsEsPBSBdqKpDojrB
UwlwC/6FO/096CX56e8Z7TvzFPfh1QqcaufIUNB8wL1/SC0KD20E67rFn1p3mTrQBDjILG6ACjPZ
xyHFIbdiTMSqxyd5bei2eqPPbAJv5SGqxNKvhGBVpeMx4KZAEVcE8zb5a7LLJsrIm9SoLhr/2mCk
W08ptGvJDhQapIz1CaAbCR2R/6qTEzKgUabgCqzHiYneknWH55ABzt//8pjMLb9ScFaRT76PMPp5
rUB0nqJllFMQ+q4yeHK6EtYGciALe5zxvlYathdTdi+O6l3bTsxKAphbwGtc8EKXBoJDmfA7Dozj
k8RnlFTHBFntCMTAUt+5KcVmAoBstKttHUERyyl2qRII2Eua5GDQ/ENtAskpLgn1M5XXHs1+epbg
ne89YsynDkZT7W2iBDTK5MqTSZQGTTiaosQpGw3yJLtcHGQTXWJY7gybDSCWsecE7NgWY7ox17vQ
z4dTk4f9CSWwR1NtanDX9hdKW4Z+uqN1qOggGSk7qJXU79LW3BZW0KMREIvlIsd5ZvXIFqqGEOeM
uTm0iKk55R3Ba51JshxBbVYCgoeT6FMeDG9JyjYj03QTAC/dJGmXrvC/k8BKoWAF1jNO7A0+Xiaa
1lsAIMmw7U3HW7AX2j79/dt/DwEL9v9+1t/HVBTqBFR0L0cySftlTvL3IKNG0barT1oik4BjuUww
AosWReV+cyIjkJbP/31pu3yTHSb4J2smtTbQvZgrD/GuFW4B2i0zNZQB5QmS8f+e/X2usARmUNvf
wyigs5Hgg6fByW/TtOoUGeb/nv19TtSds05qzBiJk+yJEXW5wkd0udo5Vuh+N3iv/rWJ+ai5K1ZW
SIoJlutqA+11iR8b63XXfzZVjA8PBM9JdhbJpJ2I9sE4jiStiNuhHssbHYQsjTnSYKieVz+k8ytD
dBspsT+0Ks7sKaz6uoAVQ9QONvlPU9k/ZGjGG1Wf6dEipx0asu0yR6K7/eAFfG7j6SpjMH+Q2OiD
+D9CIqtxK/Ei/eq6rmLj6s63hXLux36mxxK/2HN1Z4XDtVPexTHLbxR8fHOCJDPE3Tlx9oA7sbEC
mxFhffBlNdNj01dCesBMjehduerCSr+HsxduB7PtqeCsu6bpL3kyZ9ywDJ2NlijnUN3XMrkdspiT
K/qzmXDtXiZPcZdvNJzDmcY0gPZJ7EHOwjtrt6IUkqXRecRiBlWJcW87LNh0m4zsvNliEY3X8a0a
wUnSbQOHWja/Vu/cBi1JblZZbwgpvyHnnRJiwA2bTPJ77AX7T0kur6XeEkZN2khPZm0cQt0w7Sej
1ISSiJx9Ry323vbEeESgEk5/D/GQWke4W49tbt7Fh0It6tLI+6rMQV4me/zJ6sBex5X9RNLO1+iI
a4n+Y92lnbWL/Xspsu+Z8dq2dpyDUXBOleWbNSwnKQM/soUCjUzH4CZOG9yPI6nIhDhDGll3RnPt
3OJuzmBSCuI8MtGW9K97bEcerq9cizXRMXfCHq7GaN8s/81O9qxc+2Vyfwk3ng91Ge9rNNc0mknq
I7aGcpfEeMd3OdAEDstSPz60Btfs6ECa02i/8gC0VtQNmyxtS5pX4oYXiyIMHQGLuLmNa1pBMacz
l2RVGBPn0CDgq578d7pbkYLqnqoSjEJmW3sqY+bu5ZJhNE9jtsfujsQ0uRtMreGN0Gml4wE6Dx50
5XK1wOIkqGa6hEP52GGtym3AIDV9tqxt2tWQs5/o+uhz61AN5oofqIBPbu0FEeUMLg9lWQPu4MP/
fg6Fnbn9+2SS08e0Gu9HNoFc2+3VjHLgvj11JLiBX+D4M2DeDEsgciFAjRfsn/uG7KG+8lOSag7F
VMmjgbIBpweZg508zWV9X6m623YxxXRTpP9mRSRxEzQvaY0WhUAA4Ci5dXJVcoX4+ohHdyW8dt1i
HMBzEn/FcUCwNtE0oiNYTNA/yXLzPvHjm3qwVuNEERWXw3eNjh+dKXELNSgI2aQ30g9/RaiyzeAm
Vxzr6yHFlGsSBhUK9zUw283oDdUa2Z+38nofSCgaEgLek0NgZReRT8k6c+i/zIFrncOUUOGaVOEV
air/0rsNAldIL9zXmA6SijvDLiOYQb6Jg2AOYfpM70buD2RAoJekkb6Fljrt4HMPp/9vWwHu0H1H
ZPqKYRY6XYeXrecMti6hm6AjJgcnth/gHiKbDcUzjcOeEUo3rMdBf6JfInmWfPpTGt8h92ReglZ0
B7s62bNO7Z0sJ0VjGo6TjdFclXI3mLTvGMDCzrll1QwxU1B9CqKt08jCkRB197GbAuN1jKNAdnwD
3+VYIrjkfkwxGjGQvfQ+Y7M58E7plJwFHX6DWudoZScOPcA6awB89J5mIGzhsG6cxttF1vBA/x43
uWX9gE7vT34KshthH7uAYDRa9uT/WKBPNLF+bNmcyUwTxVIXYoOpqSS6qZpW8Cd+6jpg8tnnWwAc
HF+VBTNndt6JJ9tVhNat4rEIHoi03KuFvukYpB+no/jswvrZCNwDgyGqNkesg/FIrXaJBUaaNsw3
01Q/Wwn1QhKb31qUlKuAeK8qs+/R35x0zZlw5qYPTIYRZDK/DSZn5fGEImRNqc+dUZLDlx09v0Z2
TVOB4IfYn39KMV6Vx4LdALah5ftdDO+yiH680XiJnYlmf53SACm+IyGPYeGEABWKj2I7zeZDLsOX
omEUGjIZcct/dgGTtBrp2QS4nbLkx3N8Mi7yNXm8NAii20lVxj5QMZki5ZoABUKjsbDCB780Lg0S
uNrgTiqHBLjqWHq4BRr+PUQBNqOPojUzTuTpZ2mUdywNFfRDI/VvGJasJgiTqNo+XQRwpjT2aeyd
o7A/z5Cu0qGgpaNw/ap2g3k0wjcTf7vS+QScthkqUo6NYcKUmrS7pveQRyY+oclEXjYYf3s5vbYe
dwxwvjQc3yrl0WUadvR/OMKHD8xjqk2fgN4V3R3xn4xeobD5eUjUlb73wnbHjgpqLXowveyRAxQw
vITmEiRx269OsCw6LmoCNKZCPirmKmrh29kXFXxEjX5g4cptfm18JSt6Uzj3bGpYJcjckw8jU7Ql
JbLdDB3nWiUhAxUQpogmdPtm78zNaV7iX7Ox/Ey9/NlrwgvJ5ldGQ7ysN9Snd3MuzsMI05WhZjcQ
kOrBWpU+ogvQDVenxJJsBVBXhvZc6n6XCOdfkVG7gFDstkMQ8o0MtUm6QglL3HjUcOQualRwiwur
0QwtO2bNDDcSk1SV8Bha3i7rrI5w0AlCjJKHwJuZcboDEwIs716KAjgTacOAAW50LMq3UVzbefho
gM5sKwy7oogZiKXq089MoNKV3MId+hkcgs+qnCsKsxHhrdlntccjPZOezEkAnowDPHUDuHURcozM
Bqq7KZ/vueXou4z0dxVWd/6qj2RM2U/JTHDt/q3LvK9Sl/AUCQrcAlYpuJLgooWKrlbux6dpcvZ5
2jV70daUUhmmgjF+LKXJvmahvJiCrzpjQDzia0Ai+JHUKC9j6EplRhsLRzfC1foikQXuMheqCvPG
dU33YuukiG6k/5uRIFSaxGR2w11CF6ppHesUMxybEhx9YdVHe8PVHy4y2hNGv0Ol3XNJ23SF5Sld
ALbs5lp/YSO4i8ajHfnXyS+/yRFimNEVb51mGMTdvVJ2jwMyxjfZYk2jzLoPAVcTRr1JVACYAL4n
YneApFSx8Vzz3Sl7uWnEmwzbGSao59CmSToN3kHSb1slpE9t2E+gGLTvBP+9LW9SpcZyHdiMH0J3
W0yi2s6BfUEWFFnvouXNSrH2GNaL71pfIyNa8rWps7wev3+OLSDIz05hIGzQY0N8a8TMgGVFpcz+
uyx6pQtIepnZfMpS/Mz2V2rIX/buf564pCEdZFKD7riqL3HBzY0B/DHI7z0bdeuUtQZjUjw4njx5
0v41xYPQ6AGUkv46ug9n/zFlxosmxngwK7KKQ6g5UdYcDDu9L9rpzrWJJ3YUkgi6Ow1TKmYa9L1Q
saTbepAHy7Z2nVE8BbWxB9//zw+IFKhDhrO996hLCMF2AJs0ZunnWqoz/VbNGfHn8TczdVoE4YVs
rnj1iT+3W3svw3LgALvg3U4hQhwOEhT6KdULIdhrN2xALjgMYQ2w7o3capNcO3OMblPB1VK4TLUw
HOGGpRe9GzpWorJr1qWCMTB2zkw+xVLVmQezSF8Mp3bPWWTucfbx9jQsPH4VXbO4uOsWsi/TBwT8
AT8fzIIBq94lTohIGmYeqbWxLXHjJYUAOQPd3RE0JO+6mF2a442nsaLVTwaOuDUsx5KfjUmfSYkX
p9HKqAO5I9f2KbXNk8rUreiGB6wZe9V7nB2sk+YekQqvThg48jCMxdM8sj37Q/FLH+FlNNJfSp6f
Ora5TFz9bzL87VjwGiaUZl7uMCfJGALpuEaewcpQTPyaYUBFpzJ4X9PHlHofide8jYX6GMZ2pqrm
Bcoi7CSx4x9SWIcNXb449X/yOCbalok5/aoPB2XJauqqZ91yfB/CvcFUfUfX5xB7/OuIGB71eBv7
zauv8l1vMMGCrXEOg+6UV3yHY/bUeN/JoKOdX6gz4R+PncpPrpZbv2JENUj21r6uHxuacrT4YE25
5c4fB7WNovLTLbs9JR7Y5MYGBkT1hNvuqeI83gjf3SZR9jwS70Y8+we3KMTliIrPfFBl0lDXhV8A
13Al9zhd5lvyE4jOLLsIXGK3W9TcfozYL915bg2ZQ20J6V4TEYYgwsVGs8OodLDaEQWDRQdFRNEX
FBsWlOBLzRGWNVx4LW0hu5K4OVL9m0AMzzNer9au76Yi+WTucF/k/UmW0xu2xi1dRlpHfvI8sNAx
2R5vTRo2y2slySBFEfJThh7i/nOM4XRD3eZC0NmHUzASnUopoZtnO8O13fTTvkcQuBFz/m0znEYn
UB8cbM1uGy4cto9AFp/Csu7GmrorxuWsaQrN6NI78hSWl9JS03WSLfiNKDxquMYABFnsJ/nshmye
FKFVGO1Vw19DoxsytbGh4/bCtJ0Uawc5NlTKecyY2aDG453btXQ6KxR7QFFWlqRcwX3uDP5D7Tmn
zoH0HhLf2tg7E21ApLsL8S7DmgCJ699dOMxc7TasnJVpv3YILrO+PY9Vv+2E9daEuXGnEE02xCuA
F3yY4/i5TcMbM2f+pwY6RyKqzi4jOXSzZGyRAENvvcy3YmbIMInpF/PHeUonqKZSctzvNLIsjOa6
7HGONx+qFQ7z39FYm+J21shMWm28e65GmiXSi5aZiWnMn2j4N9MJVfR0atOgRQtp/c5Eh6w5N9nr
uXbq899DAkv/bCwgaVREMS2Ckmm3zSCi0wEq/AoIWD7ZuECbGgaism+RgJb7bmyTszcQZFIPUXJu
YBCRitDgICRxm5qLi+fv6V8HCvfVikIaN5jninXXpieHJiPg7K485nZjHkhUlxfRCQMsIc8GgjYy
S9ZHikhjLybwX4BmOD03YXii4CQ3eaBrMrMmH+mhY3Xy0bL8dck6bm/GXzz8fWgTqLwaRlKHvD4N
kC56/gnDDXv0mJbwyZHIp+SpndIh0qjtZqbuy+dsWPTzf5/+fY2bOkDfBAUdNcja1AQta6cvtsai
h/57qAvsKqtoUYL/fZyItWcCd8hT0viCRekSdxyiWl9vpyHMzgmx77BKlqddkT+yPeMGJFwzQ/uD
eP+vCyejw5AXxX0aYTQK7OCGelJpdzPZvoOtbagfQ0jMho4JFujkv4LYudu/h7rTEeQC0cDmH19q
Oa6VNnmpEJRhiHYfHeCD3JTHssurMzcpxa0KyvPfh9STl7jN7WPbjcTNGETLyyC9BYbOYUZMhASm
hJNoy0N/2KgLiM/7GpbdxGjeDvrqhHcpvcZ1vmvsGG9CO1U71MwJWgv1XfTmi+kiGgz/oeJskSoy
PgIMsDc7Mzz5y7ubm8bTlLBIjCa2MPe7LwnIm/W0m5VdvqdOsUd643+EcW2vgy74cgIdo470aUq5
BT7+atcMDdlHGLRqpm0bHQNRJKbuxbJmE5Ugp3hfRrQp405sk7JNgWf4t0FDrILMgu2kSnfXEway
svUyM8vNmuirkFro76knggWYkW97MyoO//8Sa/k6H33PaqQg5+6cv8ywI5Naf8iowEcGBBLhynjo
+tq6qVo0DHGvnO3f2xzNRCIkFYumU2XhyufidxPykSfNxDf1EIfVEUoWB8nKStT3hZwVnRM6x/TC
PISKW6PhNfCx9uzGdgloT9RSP2UkYCTx1YYHgUv6TQzkk4DW/JKSXtukho0ATrrCGrMcPciDmdp8
y2htvLWmOyeHEhApKEORn4YnSXkJCImDc5o84vEEqx9Oey/JJuIFIfrE+Oc0TeIVyT10csv0dw6S
g5M05YHc+BvecvNQcuPEdY0Ox867na3FuAmpc0+4QP3Q5UVRvACQ8ygzhjO9MrIsLA56o5m09yTj
UDp60WWUM7e+36vbyja5poLC3Qw2PTXoXRhnyFyeGYedfaDwTTO3p1ZOF8Wh+WhIezWR8kYLx/Nx
kspXP6ui13Gq3kybQZYkuRZrEwEVjMYBJNX4J2WqvP0Y7GVeOdesQ8JWUAAQluYdfF7tB1GgFjCb
5t6I9Hudvo5FU53GRoQPWNK+w7bOiK73PqqawyaCXkDA1YMl6QU0ppJ7tJvmSdBtMD0as4Wuw60w
aPQxilU7M4QLmzjtHe3imwC5Aeu4PqjRQuTsQi0jF9TZw7Z71Un5kGnvYzFpJ5ohoJNqZO+5/UhJ
TkqXlxD+qLthP9aeXlkIykN5tIrss+dsvtGeiW2xW1z3tahvEmNiYaQLeJglU8JIcZRr5uSDrODH
ORLuTd+NwdFy+aapKPyz61vFpp++/dhtXvvEnI8tTNk8Q7uEda175qxin+0AqQk9uO6Z6LwYXMPT
FNgfagFfIF7sHouQr3bd+alYHtDlHQnCjmgW6gqEi5m+oDe7VBWmS+k0N04wGidGzWSflwqsmAqT
O1o+99BbosfQu3fRj5+1gSs9H/OElAwOxbDwzMPUecae0QxLjTN9ZjN61LqIvH3r4q4ca/0WeBFO
c64adPj1QeMfllxftHwLs/5qZw0qZq+K2Pp12/ZNJhXfYXjmOqcJcKGLsNWw1w/GjB7Tq5HcjFy4
T4UDhzKXwZFD6ykIy1VtOu5XlzpfE2MkfAb6Pq3m9pL107XJs/Dcc2JHTesd88x+4Rwi4bvZ494N
0+kBf8grMF6gIlMlWHs9WliTzIAeY8SwzCB9DCmR/ggF7JVvYYE3NfM4JRIO/BTNxkPVMCmWU9ax
PDL0IbzmYsZIAcI2NJ+YJ37bSH25TvBSJiE0Xjm+m0l8wR7X3ujkVEyZQ+PTUOcGtbcqRPQQGdZ8
bj1WiXl46gI9vc1teDNCvT2zUqz0TCRf6MFf0GbT3oPojNdCuS65MwmzW1OZL5Vpb+faDHC2z1Sn
FlIyzh90aWaUfpSNCTEQoBpsh9j7apEQxfGpV8MjKq6fvk3VpQpwxxnlRMLHGXM72OWA9LUAcPy6
dtsSN/BkXJNyvouIhyknK37kbG0t8QC4TE2c5+yl1arXQXJ0F5tE0Cj/YrbcEhUZqWSrcp2Pg/cl
Ji+7GXBYOhqsc47l+D5oB45NHa50FX0YtZ3dzxIxZWYzM3EWrGMcogdpaGYa0+KbL5B5ojVgvl4N
lyl17pQG/VDaZrMP6/DAlD57sT3/I1UclHXi3YzMLvmde0Zug5sdyuQ7lXBAhvaL04bcCuSIxB+/
ppWCfNQlDG9yUhWbOT3jNqdD4fvDbcPbc+B8aO6ZdMzs/rg7SL+bgyp6KT2PPVYi/HW72nuteobk
jdMSZUcvl8FGph8hraktB+B0YyAGg91pvE49HSr0zEzHHLKwuxy8Y45MP+bP2UCdQ5ZW9xeNmKss
+mgH2gnTLEequ7DyLkWMfdOwfRuPlbYvgcLL3wVYV4IYv3wnpLuqFcp7EhmCG0Fg16pr+dMxGUDF
yb8T4ZtnW7jgk8f+GwRYcqs6ndwKGiLxSHpQI6dbFI7ezudouaMtciq4zZGXOz7dAM0IBEAFWnAi
C2aPPcW8ySpDnqQAnV1bVQGHmWydGtDFYHTBxUOySOzgSMSMWVxa/DG0r53k0NVpuPWXzp1CP7TO
UkpjZ0y3ViL6bTuM1v1Y7g2rVJu/B0UYqQlJfQeInhhMcDosvsFXX/fWqydLDkoBWBHRf7XpdMqh
1G+6tou3E1xI9PHH2eq974HgtkilG+wRxeXv/bVhp24w6kOJDV36tSN9Lh9i10THfMNFzq0kXhD1
PCv5Lvwg3hZ4OtZFarwWhGYs4NZ9UjmozmWdrPzIHIgEKLMNNYiz9XPYeO2TBFJzQHTMHwXPZ9NY
7q9JH+fk2MSgIsJ1po9aOzuMfjftIOKL3UztFhwrtyG5nf0Mvkz1KD/bPKNurMNNIxi8ogU2UPCV
BzezoWrVDFAUzYDRsf0r9pdrXFpQgQSJbqWfpiy8eDd6e3gtrcp+9mmW4w9xR2hEm79tBIwu+55r
EDAmSlzG2qkfEUChLlQZOc892k3IczaIetPaibh29lVCaHMi6DAZ+ejt5mRCiVtCxydvEUTpKN7C
NH8o/FTs0rEkIKWpmkOimIwC+M9S4f1jhtlvFXlQHiSK2rGNjcPhf8KGu/GrRB1MRKplWF5J0GZ1
ST3vqefOpYf/H8rObDdyZE3S79L3PMOdzkajL2LfJEWElkjphlAqJe6kc3fy6fujqrrzVGH6YAZI
BKSUFKmMhe7+m9lnOEtzg/apCQ3K7zDQKWvaauwIkHBBUENOO2jpsB3np89MGjgE3YgWyMm2cxcx
xJJ31KJHQNJjOL3bKC3ryk/anc1/iAF6dE2DFmQ0SsOKNLd1sEG4LXkHNoe06Pyzw8WgE25zjPT+
jT7aS9+KBp5DTUN8S9SM5mdi54WGL7SxKQ9HZN1Ywa1NOkUyjRNmMvpnfQz2qNcAi7ES7OxAR6gb
jHonMMgSLsfLCuiE2AuBJC9gIa7S+a4G/PhKeAcUwWbbCPPYdkJiN82v06DoKtCxeQSDjeO7rjko
EydP2iC8qkliVkuCJXlUBh1MJ3Y+Yf6YxQbXRRW+BoGJHGguTH8c4WsxePdaRtpe4wMmSuQ+Yq7G
7lrfGQxbVyZAD141KQYnwFArO8jqlRO3ao9mrV1SG1KPBoqiMX6WUpdfpilf06C6YfjWHofKfoow
in1aA6UmNsjPnHE+jXXphx8k7kuqE9x38rG7z5IYJBQP2oL8uLE1mOlcIzGxWW/K+JebXcIq7T77
ieT+MK/JTeNftYb9ylDV4qgn0oWLyZLBT3/xpq1PvpUAhCg84uWKrPhUJhFE3uRMWmxjdZ53tlrx
6jJkIl7pWHBHwvTsoAsn2Qhfld3TkS2EcwdSaljluAHYHQ/22XLPCYvS61AVKUozE0p2rwgSPmhe
gjPL3vAliiym2iTNlj0P/qYfeBbYBdpnB9EXHakxeL2Yny7i36rtMV5wcraWrcTFYxrTodSi2wTz
f1/Wrb9r2vxXzoQcvoQ2rSorD5dxlftLvBSKTVQHl2IInB+UOiWr0LcZKXvleKyF/ErTxlmXHjg1
gfqHFmWeIwoNdLJdm2aszfX3qisV5WHC+AJezdVHHBhSvOLkSQmSx7hYWu3ABh5igFnc8hBvjiRa
Bpw119fFOJxBo3oHw4q8DeIkrOtRXRMiSavvC7Jb6g+iceLNNECj6GEhrrBRslOigHkty88pq7UV
FG0Zc8HtW9UfJp1Ejqy6hyDg4iNDFotoSl44EPWnmi4/oyA0CgXEWqmpfTIlxD/cckxzUkw6jA1w
vDpYf001QWigrUBv+w1jM8KvRYzzzsaWpQeesXd068SRSrwE/lvacahgbxvtceozJuO10jRtgirK
MhFTJrUFr1PcRVdw8xqGv6Hel/5z4+TBninCsNKn0rgGkRMf6eebg+1mede+5wMAjCDxl45j2Qvi
EgCDnOGpyR02nlpZP5cyOgq99LDB4hnWhIKoXhjFOVzmBEaxz7Mq2f4W8rZ3DsrpQRuR0ErcJEnd
ZY/x2AvUz+ga+3VL7Zn+XKge2KXZXdGuBrIRWGXCVJu2pMBuItWKM4/MMvRmVOTY9gvPy/jURJ5A
Tth3jeOuldjjAS/J6cHNNlqsRQBqScfxc1roOvdGaHQrVu3kJAx0qNaV86zCtR/doZkjXfE2Mcgz
SMdXyy4K3ENapgG0Blfbm8wpF72CrzY04euojQGRa3UcI0udC+4hJfSJ0Sgy9mGp7ScqIda+NJvX
yrkGsIgucYG80aj6lzcU4bEpOJwxHKBHU7tJ08SdIGq5M4phY2Y6G8ku/ajTJKD5IWKCk7BxLnJs
hw22vyXcN+g1XT6QCdW/qkTXr2k7IEqQpbM1QcfKyHNC7heGRE74t7xOXfWZtLwiyHDkn4UMmVHK
CFfraPFiZziSpxP2c52WB4Os4wb770G3zHJr6jVST3kvNXu82vCZ1iZl4AnDScibj2WJrhZ6dXwq
aCUl/S6vgj6wvdPmhP1R6okno2o16X1hGV9dNbkAznv6eeanB6ZeDEsLP1cfKZ3SV/2TuGB3p/zh
MuA8CxoZbKx83CVeCPPTZxmWnvJ2OmbghVsb9aUV+JFLg+aVKZwo9TM5QA464XpcTRTmqYbtZpLT
0AWfi5PuQU+C+AoB7FHqtljbKU7MqQcHkyptAyty27Q25DEw0VGA7DiQkYAKJEmPY3hbjZ2bLTnZ
BfwQ8/rciwsuEYuC7M8DMgOZU8zpeJ7jY8maunflJa2kseXtgbuirHinTM1nxlBuZVtGuw7SUx/G
9qaM03RdmfZdmTiAikJKn100MzrIBb7UZaQPpNS50JZtubNSHiuLnAvJLBArnfnhKyVxSk4vlpZh
OPeZEnYajgBSDRC4B2pKkQfxekcm5L/iLSsBUhPb2rtlftbzxmFu5W2lsW/hLlmDRyOEhpewnE5d
PtmXvqk3Yxpx9vdG+k776ETD7yNtwNXe77J7etlC+sIJ/petiPbMW0g8kDBfdGMVPEwydHD6xhC/
OmxebMyWpYi+goAWU6Z0LTYU1wbVrHWoYal+YnJgrlt618A8q4PsO7lxChSw0RXmxrCoYqfjlASa
xhwEsyNzMZVvovqN00y19hUVXuNpkORQ85rRVIWxnwNAzjbhoOZzHMv20ATZCcqavm5xQBpdQ5cH
nX2V0spjoHguLYC+e9so3m2n7O/IZnd3qaTvC5mLTJtu96cYC85JpfG9pepx9/2ZX24LjG/HwOPA
DzOOlBMDrQbFusMDrNpmP0yJ4Nkik+7TMLOhmoUar4KCAs8N6KgAHbgapc2E1Y/glYJuPeUiPpsA
qDa2mJDfwaHeW3EYrqJwrHdg3x4iU9xiX2R3nenfE1eSJxecGjMlw16b9FeZY5XdmdH7wJvl0g72
I36dB6XGZ4BrVPaALwvaZJ6YvMh8Sp+KVIvOWqHWrpmlJxk1j1OWqUs/r6ZpdEzH70hhAhLN5Xyr
Rn9N4bl9paHgKGq83GMy7asCtECApLwDjMtBJKL4nWLXPiWFpbU1uZSheis1n7aH2mth0Ho2Vz8/
PaWJR169MvZJKvvNZESghfVsNVki3aUWHp+u1dbjyOnENNyPWmf2TYYr2Vgs0MsA+RF+Oh5P3x2t
ozsad6muxJGG0SIy4IBhpYliAudGpGNCczmUZxF5wL7hFJqO2Mxk/Yn+CTK4bGjB7uOGtCUdr3Sw
b/yhJDxag51DqZStZKrF+b+vQFNISeA7HoRxiTQEZp7NO7+XG7L9IEHra0bdQxo0FoG2dW4VcuuO
HKYKD7dQa0Dx67KRDgaUOjm4cqMceW2rwdiYrh9QNj1l+ED1fUwrYBdD/hzbZFolIrt65bSOeqJ/
ThL8jCa9ubfqDspB1t8lPeexJA7vYqv8ETKt4N+N63VvJQPMVZNcKjir2DGHTToZzaIlqoGZ24vP
ul3qd5qHLDLpcGWRehwgfG2UbSBBNcsuGMYjp/SKg42Nv6lH1c2QM9cZlYvozvpWS4lL095CEgqf
8iXTSXyqYEBNAi0GMRExGVAZeOX3qDK2Vt5WR8tlA5Y6Ln24PhuhUlggsUjLrVs00UVptfLIyP0e
LoC+NTSiuFHQhDQgErnP4tmEzQHlWI7gWPvKOdQDzj13gg46xgkGJJfkPG13NVAsapL68TSx+0Pb
mgV4E/eymbvLsRb5hsXN/pFc47or1prNQStvfRsAKvvKcuQwGzEtwi6FYlDwqB9GJiFpOaSzN59z
NF5S9lZkARuDoGYDYXJpsCytOBE/y5RqOQha/iZOnpVom4fGqBfSCUEE9x3COfRuhqMMPOr0uZiL
It2W3Dne6VWtLCzkRdasJ8cbSAoX+nYas5cusD/A46HFktARlIYwikO21vP8VLRc7aLasPYdBmSc
Q3F26fT6ZTLa18zi0IM6IpK5RJCCcjEEr/5AbZOX1PG9L2kxocfvwcQJhunOsd/cnJyxV/IF8Ck5
MtBozYDphwgh4sHG1S9ir76YIoDomVfxurDHlsXGaKejN9+kcZXsHVMQ+m5eUxbxnZhS/R6G5XTv
IVCZfRjQawp7knoTFgM1TVzIYy06Ue/23JPfAylaxifLt7Jj71xQFcH0zjfoIfYfH6GJhvgXZlbF
oHvdymXHiAsqgHsgup3wWPOiHn9wTkXYLqq8bhdn1cXPw7k7Rn7plFGsSkasAC0AwUaORmaSep5V
4KTqjmDzCtW2fNIlEkqZfeX+NELWrQVpmJyXGftH3kAVwC04rPihtHIR1+xTVa32ftoYZ9ODiDff
VZBvGPvORZHhmxtXH/UYB5uqNtiSBoFY0/hgatpd39E+ZllWRZkxW45Aaw75BJolbUS4dYzpBiIl
pEOmuM8ZN+4mSj5PxnzjYX1eoTyVyyZykuP3jaf7v4Yq1NE2guGAQD/tah6hUPT03slwX4zTKrTZ
1EU5roFU3iQ9rKtei7dAneyNVLEH1gQdbLA5euYhFtj6mo4PQvloPAEzpqABYRF25NIwOR+zmPyZ
4TZbtyt/JnryhiuE2QfDvD521EqVwbAQg1hNLpPPGA0rKqpq6SoHVdxZZa1Vb7QJwAvs6CQmu1mF
GrFdnA+LeRPn2vZ7BHJzyLIXOdj+ijYKzGsDwfS53U13yeyq1mF+x+UHkr5FALIdBvpk7fUwdR9J
UxNfKrdVSF7U6fIXhu+4RkpsADm88kXt46DSJ4w62inIKGlU4AOXMtxKBSaFs8XONDwkx9A9NBGb
fJny6JT6RxZwOkuGhY4kxHmyO3kRJlBJDmZC/ox0HJKB8t5qG4Kdo2nkTF+1VM+3ne5uKkvUXEMw
tcWWX/L6N+9l3N81gQUpOHuxrZr3tTm8VoJ0rLTJd2NTYRObNAuuyD9Hgc09zZgj8C8Nof1a4R1f
4HmTi8k3Hms8MlBcvUM7Gq+8iug0Mrqtk4rPmKboZexWb0GPeZfrAFxpecTiI9eZ/eGE8XOWCLX2
9jRW1su85wmJ3Cd7KMD62sCZAsdl8xHsytJ7C3yblLKMnjRPf2LuRES6gZ4R4kTpKu+qwedkFQ/I
9ihA1g8TJiOOK2BPZv+ns46YaWBRuqcGG8O/V8OaoIxwrAd2mFzi4gxgkN1RnkJVIspbdIjpw1wA
jKK5O9qKwMGvBCMjEOiOeTgc2+icglft/NvoE2AKiREvOpddp9KuCTT0q825djnZxFjCKQUb5L34
kwYYIn7Brj4t7NE+AzI7EyHZArv54Y/FkRonStKy9rmS3htI+mXVamIpPIRqS3Au6/DfGkQhG9K7
SUzQGQQJMh2JY5zV74bWcRmYhtWQVhMmGPLzsXEJ9RonD/AqJXQch35Ed9MvAmO4AWNIQCgRJ65P
DzR08ZLQh2VhpFQQ2+2WfqHnOmeXWRwnM7aJ51ms8DPAPay31SgvjoOxoszlXutwUsEjWEwwg0H+
UHw7MXmmyCxYsM95KtwdxI13ZSjyOi2TalG9dqWBqwgTvNUNwbqs8avpZvbUasHNzeTNDOLXukiu
gU5Mn1geqmQICqBFUU2cbJUBo+BcAuhA+zFk5tfsRjGyDy9r9c0weEuZhHcjwMldiyXdUjbA2SZc
l417Z7ppuUtK/aCG8CNLrfcmJxyUhslJa5P7YnAfCcTiSMmHG6aZHYIxdUHjYwqfVpD5Fyn7KU96
HKkquB4iehYKmMhQE/QzZ+3UhSqUvKpWJKumIZ+sOHbWRaDTRoQmzGH71rR0oiWlcaioWKMekxAl
eRFjapbsdrxlhOF9o6bqFfX8Wpdqm6Z0JBYCU17oOZQFsJG1Z3u6T+iiAYiEgI3HtPqqZfk++sPW
rTgRjIZ+85iw4C3Tp3YHVSqgMg8vf4R3JDLCZTvBRsoh89j+l9cmDPAMUPydwgelkAnipDlZVbRx
HFA1oS3OxNxoW85hYrdwU4KoDvG0pM9p3YhlHaGeTFlzGh1OOb5l6lh8H4rEvItihHtaZnciAX9W
hpjrsGjYaz8kTxITNMJMKN9aV+2qhlbKMqsfcoBwfhmjuzAgWwfX0G3HXS5pMoftxMkfJ6FfjTwR
IJSJ4zlM1D1apjdePdRbzcHvkDN3XrdO+e5FDpO0Je0D0vPQLRI4VxN1kgvvInJMpVlH9Jm6og9O
lJzOnGRdSJx/oclVVBs/B0VNiNttIOH1q9xv8q2o8lUfY7vrBaI1QwL2pf5alYl3IZK7Vq1JDUSf
Zic7mLF0U/nU0HUFvPOTUjp1sBsWfj0iG0iulig9D0bot/xHs4cwqImt9FybqSGgC5hutzx/NC1R
XRo9ZhZCl6GIEM01OrScs15qw83gxZM5zBuJG37SyrlLBiYVnTVvKT77indCBQbWCkuuwPhYGkRh
oJ8VV9xtY1TVQq9cXJNWd7RC8ykz/Cu0MJ4QRoOg05xToDdiY8gxW/HAUIHs6PTOf+uVhmG8JA3N
oC0aNoKBaYAcdVuDto3A+ATqjgpdjrMkvGD0Sqto3aVPg453eqjFs3TOQtqvjOuCdT7xWIYmu/+J
ogJjTB+URyR51MjHTwbM6YRBIsfWZuIVnxYYeXQusYZ9j4W56pRasFJ8pBXPE/MyGrbSioN+kYAz
XvcuGy7mEc+6zwY/yWlLpNsDY2V9EYF5JTmDuduFx+IMD8iRr2mdjXDiQYNV4a8+ZOAoKIrWWzIJ
Vfc5+Yu6gsikNfq0dlBBKZaQSz3CYS37/CdWJN4UyrgklLiUvdyHEwknxmX2oZlvvj+acPyQ6NRe
E9tz1t6caEzmuCV73vpQVilGtu8PAQHy4e8vfX8kvlOQ3zfswpScfR0JHNBghoF+f1QMxp8fff/d
3z79v33L77/7/mY8FtSs/c+9/O3vaP+BoTMVxpLOYDINs3nt900cmv/86fcXvv8u/esXfn9fGtdz
Yni+m/z7w99f+td3+7d//m8/9v95t9+/3j/9zO9fPPGc6M/f7/e/+Mdf/u2f/P0zv/+z/+u3/HEP
39/4v37P3/7/v+/1+wsidpp1FjW/iKd9Kl8F69GhLBZL6K7OFWpgDv+dFpBlYtU3kdXlphvHetma
rrka9fX3S+z7xqmBE0zzwH/MfzETU7s2b3aDVQ6HNnvn7VUSzwS1QpmgOgQd2ePKqNaVsl4yTqiH
oomszdBpV4gcn1JM0aYp2SR1E1MjhR6+jBtsiH5dcPHz4fjFsjz8vomzflhOIiJwoKdbiWdr1zCe
YbdbYryFfNL5NKxa2Ubo0FvAHwZssbz72kwfKf8dN85Qs9bkhbvt6treZj+U7dn05OmrqDezLd79
uz7uqsMwpBefNDoIDlx29hxj1yn028U5oABl/GAJyDdFomH5bEIAlt/XOncepoIAqXMEDYKYB5vo
0Z45EAdX0uzafONEQYdI6eZMaIP2EEyXUIssQG748/S37zfP5Dh/vkHhNDFz0TVySzVwKbYKZB+n
OfuIs4OSrO8PLQOKgUMKWnTtz1gGRIQ9Hddg5LMMJWZPlxExx5G2IuT8F+Rghp0ptgtwLL7kiCUk
njIdSv2QA3NRr7HVYnFKk01QOPUiZnoljXVUaS8TwRBal+Nz18HeaiXpiD7ZwrXh2evymcrEVhY4
C0tif8qN4RBx1eV8QPmKNiXvFc6a+RRyijnLrQ2Nuur6bui6bttnbU6wZ5/qwS6g2mjRxpN9Go6u
jImEUJs+UD02AFw9pPPWzwO5ssIFjGxicD5jDS5yrKqAwpBPI/XU5iXeQc0cllRS3BmvQR++O+SQ
seeLDy/MlpktG+ifvIJl4IiVNKMcp2X/wIuxX9ngctN6cE42deGhmkOezKn3wlJfijQVD86XwKSM
jEjPpZNweNCin1lvPxsqeWPk+0aOhUM3SkM6tAzjoYkuRr3iigt3BoEhXoYtjqHGMM4W3SWGG++k
3l9dY7xNrvoV6eUtAeuZ9Cyu87YEROhLBaXbzKZdbgtMnUV/S2m9TNLivpyqJ+bu1gmIwV3Y9Stc
V8kqN1H39aTApYSnGIAMkBEGV8m+OWZFGK1d0qrLgo6exPEROAvnwxyAc/WCozEnuKNXbHB1jeAB
FNqUM4jDkKacsULa0C3h3weAMhdVydErMW+uFmSrFEvIUrMUHu7+wsGCqIop93pqPg+agVOlKc4O
ucgq8j4Dho+ppDZako+ivXLYTQl0WOyW4Fty57Gmz2ErTa4qg7bO3PxSD+xd+46sExL8jrQbac6g
XWu19a4B12PidnWT+sEY+ugx+aRI52Zq1NqGffMobFCnQYqXhtBayhagF8/OGFMc3PmfpQXlqnrG
zHNIdeNWmux/SZ28g2OlAaHqXxOdt7eL4RPcA6Z0nzAgNTCY8SF/UVmK8tXdJ2xbZn3IXbtgK5a6
CF/G1tTXjR5tGwdnLEgil91jtDGbBhEt4xcOA/vAIIda7/KXxW4jYsLr2CuTvQiZmUOrO0wpOy7O
BF+3juQZJ6Y6QZtfxpTFlX0MwC08u2kLaGY8hvIj5wJE+9woj4hrB7qhK3Bk6t6NGckL9lRr5hgr
u1YRQ3IVMzCxaF4AEzZOd4lkR+2BKpKK3yS0aBAmBQIVJX0deUqWGXYLYej3hvRPss43JV0no88J
hTdFuDW1Bs9n+tC4o7vkjHPvO4UGRKG3lwGmOxSaAdml/6kLO9sbvXdLx+gSRe+uGz8wgFk0c0QL
CvJAw48RFcB11L7s7H0Qm5ckiOiCncRDVtA2ENX2UjXygd3WwSe/zVG7eK5G9abg4OLrtg8pJnzI
WlQWGvEt1IKl3TIA1pvmvq2Tdam3H3WEctLyAmHXB0i6MTJoM6I9WaO6NVXuHlofnAkabwYwkckr
+CIim7n5Pk1BsctxBy7MOf1tZ8anXkDNZr89Xcrcf53m7W7PUX5FDRFt4zg4KJPFhnqqzV+B7d8k
KLsHU5d3KeaRhR4ZW5+2OJ7ybEn8ZAcLNd1PY/TSxgCzlHwVDqmrgV4uVo58MznpG75GDdDPeMcV
O+/YsBJKOna+9RpP07QEddv0rzKkiJBlHAtS+NGZIOY4Xd262MUQsu1bag1sKNoLUUyoOvdjioUY
TB+Lon32ova9mefp9Zh/IKX8FKX1pbuS+O48v4xS70AAchcV7q3qxxe/cU7u7KyWDcGB0pQf00QB
Tk1YgIzCziiLbtOPFSSOzFhk7ny5pLCWaw4+wDCm3ML1cvIP0xoDBIe8qrgoChXwmR9zx7q5AUY9
w65Q8qubUbZ0TOgVSJsgODripUvsJ2u0I6CD3dVBjAWe7f7y7RkWTIDXH1JOL0byDl4036Hoofnr
NLfbK1XhyDYmm2Zai82BDA/YQU5pw5uJZfMS1/5x1/SyuESCM1armBj3E+oNDb2rfEoeSODSBA6C
xerD+1ak27CLV61E1a99sKju+JDrEWUQlR1j4/lKo4icFy85VQQQFOaiIsZkVR4AQHKKbLZZXUOn
NYHHcSwx6+hQ4RMmWp1t6yYAy9pBdSRcDzNy8BZ26H2WEYUQJlGVMa7HbVN9NDGHIxbL+1J4GRng
aBPl6pkAPrjVDERHEnx1ynZ2yJO7qo6Pdi++oMqKXWf0+zqINiN6EHrR9zTayhffdVX/50P9++9i
0ua7uPSjlCPtkVH7t0//86nM+fMf88/8z/f89Sf+8y7+qMum/Gr/5XdtP8u5qLX5+zf95Z751//8
7Vbv7ftfPll/N8Reus96vH42Xdb+d+Hq/J3/r1/8szH26V/3zEKk/6der/n+/9I0+1SG5T/3zH5/
+x9Ns8Y/hA67ysf4Ss5IeFTG/lE0q+n/MGyPCYium5bh2aZwKKH9s2qWFlqDZZcWWjpqddvw+dKf
TbPuPwzc7oYvPN2Dpuu47r/99//7z76xP56w38/nXwrLfXuuY/vdP+aZvmc5woQw4TJPsnV9rhD/
eP9dWV6nhrTyL6T/Io6uvd9G1wnaKbozYHecqkvUBTLvIVQyhhTF3p9KjYJs4kCdUdXXKOKK38O1
3dGGl27w+wwYdFz7gZRpdt+m2EmG3npgk0UeVIAdagy64crJuoE3dbZxFTFRzrOSUrZeBzDf0ehl
0AITUBmQZyQhBwyVtgW02UxktfGNaVPbmEfrmhRnZcYHeldXOftNwp2UMHVk5At+HVToFqMz7ijK
KU9+iZWrr5KrBgWIMXvyFAekzfLg3KFkbWGm6UANkjcXP+FCUAy4UDUTfo8yb5oP/V0fRHshvS9G
+II+mfhOdYBM69Zy1hTPoR8CuLBs58U0VbbPWwrGcB0wC1frCidoYgO3Y283V1QzzYl75jsCqQy0
c7lzQxL1Ihmd9UT1QDU9WCUrfxrFLb2N8S8mpMc34MQ/E6t0dwU7biZ33g+wsAuA9cUasK5atAJn
P+nD+N7Qg2NkROMKJ+i7nog71l66BPx9n09n0CS7LvqKEn/lxvFG+fpjZxAvFuOPsSh2YmxxVGE+
tkYJspiJfxkF9CfhpkIPf8EYhqkxTy+F3AGLeZ7bWsGwnnmF0elOiqSJ8wF7EFlbPQ4+GGCN/vTD
HaeHCNRMB0d3ZWKLoRmg3EXU/I0YykzGG7Eo1UJ1PIDpQO4aHlJIPDTwp7PJhNuhIHTRmSk5Kk++
YNjZM9RzGNMG7UrMLBrTLJ5BOFy8ii1QnHxlyo43Oe4/RSPsbGrXQNWUiB6p70AjK2cg5AehIOSM
4GaI/NnXMBAI8H/RqN/1uWg4vbKRkab/mnuIi20c7cmQf7ScG4JZRI+T6iEeO1QUjHGmA7uDLj47
Nc5+ycYwb51fY0L7GpFTbAeUCgTFV2kljAknJJC6ir9qCinz0n0GBPLS2SxjBEaMdtGO7ruu2Ndh
yCSAGF9TRQRLA+q9TJDHTYvYtamNj8jgW7ZgV70NufOm+xmZZzuLMXjZWF8xmVVLZtvX0uNEekMN
5EEcqdOpQ8kahmndjOKjcId8lrNebPxtaB/dE1NdBp5xewGoAR3DHTsWRocTRLIhC3tGA1l4k8hP
mVMw1ZcTjtbxzFx/FVk0wYI08Na1NE6V6pILLRv8d3xsrlK5a0YE8+UkoRqp6g9SilMAztuK3Rdq
IrMVo4atU/EmSw3RkZ5p6nVYlNbBazTzEM8f/f4USiLwsdE9frfQjHMS0phnVd8fOc5Js/B/tno/
8rYy9p6+MlXAFNFuov5gzjeyDG30uAls9+QcYmHCdk6BWE6lrE/fN/RDMmrAYbUM5H1V3md69SqJ
vG8w0z6nuXFOeEbQH+BgItV78L98FR7tThuYwStnNzJzcKBrr0CdVbgrUTKxd2KxRHc/lsqkNY7O
qoU5zC1Kse0ceXEz51SGve1ytvKYvDmFMsFRPqKqylnz548GpRNw+f6oLjbdtymyKPUVfoofA2kZ
TrGc0HGsIcu5lNN6oAGAhwYLUHsdAxwO00YQHROfpttGlMCUMHuj1Zu7aB7HfN8o5f4c+hbkeklV
Tti27FVz5AuZ8Lwp2l8WaHPZilqBVZjpcLEgHK60cg4uzq1Nf7Q0fZcr2fSVrhT0YfzwIIkK5t2r
iOFuWrinBrMMOWF7k5mQWqrM8yjfZhcm/H5dSUlizATPrZkhGJU5Tk4eh5caNjXgFJnCLVdrMPkx
Mt7iTrzKvj32GgxYBLB124UaBRxPDS+ik9DHn1owN6p19Y0ktjpEsyhNh51p9v5+HKrkYD7HceMw
scbNM45s4V2n2eXYwolo2zi79Lo7tJp8BDEt4XfpwwbyHrCIOgHi7j4kvai2PMpEjBocs2aRH42w
d9ZBjcpmG8xLusQ6YSNqt47e0k7mebeKJNxCp+oOEQBi06qoibWksbRRCWCa6FiE67jahxUnBTut
rmHrV2voofmybt2fPGHaJgUx6Xpjs0yCmYKqfLoeTO8yEipRmXqkDqN7SvBIus6dkI63IX4BBLnO
om1BjEgO75EiHwOdV76IHIRKYPLw1tgZK6Ldp27eX4di3JiDNewIjozLhjnPuqLtYmOzu12OmChQ
eVimeln9HFR5ww2EU7es2d8PSPJ6AcYoyAPMRWihui5+tlCxTpnWUVmgQXKWsVdBGsrGe8cvHjLV
3o1a5K9hwz4NJjXKnj03B6izhR1vBZUGNq8K0cLUsHMLEjVIvBN2QSe6w4ziLzlR8SQ21dskuT67
lo47QAuPBqeOtdv0W92gBG/GdJjTcxKzbfdCuIwTUJbH+HuvD0nEjYZiU0tPu9rQxRRY/43moV2m
gsz2aGuATJJ0NXXQsiwf4HpmYOXznHiBn0jd5cUo5pWsxwBNXNehsr7Py2ybR5nLDsYtsLLDysd4
AvSlSPBe5fqhinQAAaHRnGM9S7YMboHRmv6dFw6/WprpWc+gZ1Gc/EMKTZJBMuWRNo113jflqW2D
fW9W6shwil8ih5ZujkF930W/ErsUnCinjHXA4do82dWxaQif4fd4nKZOXoD8jFe9IV3GMOSHngze
zuAIhOqVBXfITACuOOq0intWAhvv0IjuNvcCGQlwkQr+0M4UBtndcl6T+gnWm+sdgVoRz3fBB1EO
S39Jskv94o4ucWYLdsehNPHFQsXgogvmSZOFOxupFS+WRqKWoyvjDdngIHLUT52TzDSnizSng1oS
UM0ofFmvQJGRH45SjrfU1KVdeI3aHA5c3D/C4SXawLN4pRQZd4kc8fLjMKSUxUfPTelsoe33kHbt
hrO9WKSpzcgJ0BMrfEWTiVfCZSmzkwTec4ot7xk2bbf1Z1Micxj85hD1DediZACMykQINgMQqior
oJTXHiDjU6mxbEjOcLSFK2vrlsXaAsU1goy5aq70B6rDfGyutZY5KDvO3B9aDCDxK7WU005lOgRF
Cta3VqTZO00r34rKHVZhwl1GjiTDhHl9qincTKLXwE2aa1mw6jteuq+qBG4YPJJ1V1TvaecZdwqk
QldIfdP0mIhQDv6LvTNZjhxZs/Or6AVQckzuwDbmCE5BBhlkcgPjkMQMOObh6ftDdrVULZlJuqaN
Ftpcq1tWmcmMANz/4ZzvrKwuNW6S3CoIGVpF7ZK4la4UoXuo6/L2GDv2lxnsEAW1j5Vhw3AamZ7Z
xY018ANIA5qIJoV8jbkh3ABFZjUu1kPcgyqxbDx8zPn/uOm7pNkEptXgi3GmPwOVA4Adpze22gNn
42FCX0NSbk54icG9Oj03osISymegtnPEN2NlQO5cxxl5c3Ax5KkLiN15lmW1C72weuh74D18yOKE
oEZBJSkhrZIZ1WgLmP685Lzjpioddc/Q5QY3e3ufjKjDE2uXUcNq3x7u3FTlW4Ftbxt7IK91G1qH
PGfUV7lngNdsP+NfEbTmYiJ/tYsoCIvnRHvm2bHT65y99LAYKT+LP4ng97A3y3ugUfPJT5Zzp8U5
WNgZlB3mbVPgbURPVCq43f6Q2PoTuI+4//M/4N9ufWJkjjOifwMAxYhFC/6BhOp169fulxI9VkRA
Pyw82NQOdoXIlshLJMClQCuF8L0qw4Oq8ydrqqNta42/EqN7SBuOO1QkHICFRPbGd+k58B5ahiNL
ipGxFYNp3k8gcW96E+G/l38yNy3XnR6/Sgdbg1U028CsSc+cIAunOFP36JJIjQkpC1Xe2itRI3s2
XRyegPo37jDk2KTzXRLr7whGAoBr+TYiwlmLkYMh7wie85JHplnbKm1+nKxFs2hznJAMihFiAVKw
CRp4v9aa+LmenTUyivTqCICGhg+AOpPhoekGtfOwzzdmDG0Ko8Ec0BBEkr9vIRjaCdFvvCW0xSj4
dUIhqa9yzRCpdk5q+R8dz7wZ1IguemoMTuv6j3lkUtfcy8+IiAzTu+BKYY01i2sUopQEZrIUL5DI
4gnMRM2rwS7fA9+xsGUqnwKArei2loh/VbDL2q8+EMU9ltknMkj6A6wr4ZP/mRk2OQv6yepdKhsU
vBxJLmgE57nI2dpnMeZhyk8jJ6Ig9MeNUt3vtBpeHW2/xRL0JdMEnCrmm4keumYUC2qdSgM9x9pz
B4tGJ2rWMDyXieB4YVK2odcQ3P3FJZx3Hk2nBlUkXFBf5QjsPE8JbisW//tsU3QlhiIYr3hDtIZ8
IbFwGDEPM40R6z7QpKL1QNlV2TbywetpN3jOIia0QNT3ZM5p8teJ5yhyb8fQmTQPTgU1J+527Mdp
Y9Mrsdx998akekIGAwav1w/pxG8J5Fpv6lnQannEug3jbeRBH7HL5qVz9adt9fExuXMz9Pg+/mAe
HqPdDsz099PAx8gS5g1P+dWoyfYq2zsCh7YyX15MpmKF5bwR8ndop+RLDTjkyg5xgjE8I/NdCxOt
TkHHe5iS6pPUwks28LcIsLUZEFrZZ60dDbA2a5p9NiX3Y4OK0ECkFUTb2vgBNIgbreXACnLjo47s
77ZW9rocrBdsz6jDuR6YjCdufcirqsPcvOkZAKOog72gpngT984tFSYFupOiVURMS27X65jMtzlp
GqAF0XSBh39QEV1b6EevtUbCUc2UWfOsD9j83u0B384AACDxXJQwWELD6jBPNeQCtRt6VW6Rdb3P
Oca7uX5cjNUWEfFBu6DOBVjXyLjNX9UlHsgh1wN2uhRxoge6h0USJRJTyYfIIZsZewB/5X6n8hxr
N0TwHTCVTVCKJ7ccsFxNNJFKvwQ8MJthyRwswy8/7EDelzhqM9yHdjZtjFpbp5bKLorM7bSMWacc
SxS1qAL5a8wIZGSGOlR2vMXJwOqEyylgZWPMSHIB0m9HP6zZPzSvQRbJY31v4YfehvOMWgpeStJh
dLce2jICb0hi4NYdscvOTFQ2xqR2QQN3wRbNdy9RgsYc8gHO0a2jRm+XR8XTEBL1OMO6iQbkUvYN
WQyfNdxvKTx+b1fivkJ4aI35uOuluHhd/OrZ+cE1R2xxBz93t3ZAeo3qzWwpJ4ON46ZA0qoGTm7K
zSpDMJaEORqYh8m+jvsVhcidYcY7UWlSrEG2emTZSNsmn7InJlChLFmi6VNuLS/6xGgd30KBuenL
uQCkM8lDr8KzKB6NyLlPYG5v7BwdCg2Asa0d0gXc4SVZ1jYw2bfarRNQppDBZtYeYz/fOlF25Mjd
hXNwgQxyEVris5zIFMwos8PqGDTGkamcBnMUvcJxf7PMRS5e0PqxeGU+8ExpZW4RvxBk3EbXsOPN
JEzossQs20Rh5OIdtDYWWSihW7SjDy2PNWlu8PCb347bhyBu5NuU/sI3zMCw+EWA2ouRQVPIESyH
lnsB6A3vfeiZ56svhUtJ5/omGfS4GWpFlqeFcpZie8zFJzF09daPODk1z7dVpSEJbFg1RRSdi473
r7Beck6WvQ0CBj7zaXk16hjJUNoGzzLXhzAMrqBQznYFZD71AXx3QGPY7gWfWdA/Wh1klpg6Q83u
YbDMM0iOTW9072VoD5vZtc9+2r8jQXtXS/Jk708nGUMBI7qtwogSpdF5HAGAwkC+DBQQTFlo+HPy
3Mj0gCYJAXVowzPMT3Pdhs5n5Io39EdfgKpWdTWTsNDB92uMkvXakJ5Cz71UxXSBJnKISWxHWWx/
glM7owy/69p54aTO3zaZBquk9XdJZCYvZY2vMVVAeLow9NcBpi46yefUN15mt6535Gdiwex4Tazu
NMToHGyjPQk+tl1Sewc2ifHa7wWStpbzeo5UQSmgD6QvpeuAyS4mFrafXd/gyzl4ufeK+o4SheDw
RHHUtARzDKikJZXryj0WKPTRhT04JZI/BM/cYmA88HS2NSOxkVCq3KqBZ9bpHQKFC2Qurqb4RQOd
x4e6OGGj4DsYkCPNrEOanCRbT2HSdjMNCTpaMIYtRop0iYZY+BnBGoaTDXAx2ZfKTXfj1D0wX5jB
VzubAsTmOoKtwXp5sYR04Yvkwixsy6Lz1D+dD0K45f3EHJ3RLmG4I45uyTn6UCoaOA6S84Q0Fg/H
fTUGyWbM2QkzaMTzD/vTgLmrukhuNHufQ+2IncOcI4aOdhtT2a07QjH26P7u64ZXmE/fsNL82Inw
AjYcUdmNGAO9HTP7OhfMprLYue8tgOO1icQ37ZwnXV01geSu2UG4TckHjmcsUXf14kSxo/DDKomh
KQCY5q4frCcTSks8SH7+mAzSjlV0OjjtpvL5ZsLA8DZBUX+0/hSeS6l/pUN06if7eymmSfJpbkV+
F0YT7XdNLGnH9AVsDb4vkntiez352dVAx5vxGQaHcYovvJ8X+uf3uIAG3E/h1jYQAjWjuTc65rZp
diGtV67KZniSBko/nGJHw5C3YUWMvOj88gZZNV8T1dnsARpILHEbN/FrU7hXc6FVa/EYz/JMQ3kD
jASOSypoRwhWSZzpk883XZszKsEc6249qFsuh4ohu/TXCfmvGX3+YHjbODKf7chBC8v+HK+ilATT
CAgJGxYI8NqaGwaFHkv7Kvr0i/wNJ/ub4/F22pUvNnbdgfDzYB1mPCoIe6xjRGKqN9bWIS4Bu/DD
HSrLXUSM5J+AM/oYS/Wr0ukR52zN2zGb116j2pDgVwTFUj6CYTU4yNmNo88ZNONymUUfXtn6azmn
3z2PdDDIh6LEXOKm1yIkSKIo3FtATu4qeJSB/xh6+ldbjcdoIO3UCOeL5S3XyRPOqAxqU3mPgbRC
hoMBvxkQyxjU3uOCvQyTD8NT3UMH6KYrYP4ZOOup1oJjaNRc/j49MCFq2EmRRlJgXd0hCfdt099p
XrNbmiOeC3rjSWwEiSXb0UGXX9v6bWIPddv6ww2W27XpBlcG/Ueka8+6wjtsxy0gdOrvFTIcDFnQ
UZf7eu5GZPaYV8CEN6u5hemX9wC6Hecxwl9zlF60Jrsj3+P1qFf2YwuVtuIhR1VSsHjHcVZmJOq6
LOQ2fY9/JPJtVGaMiVjGojcaQRf4Mk93uu9v6hBmIFlV5EJ7LUNc40Dnr3LCYYKGN9tkcoRQuzg6
cgj2jhcpcHDxay2656HAhGn0rzOWU3uMED2ke6/lDmtlASm9Mc+mncBsH5r+oFkp53G273u0M6NH
R0lQq7mvnPCgzQartey/i7qEOFlRpefVE3Hup8Hk0U9yiUZ2DPexyWmZ29FmDM3sjpc1aXxoSI3p
3Yekh9DFxlxEAbPC3OAK1jbN7FB/KCuw7lKcNq3RvYEmNA6zI0AYVWi8h1KvG8AmcojdrWNXn0ZB
Pq8hyJaL+2cvQKqtbPsrRbTNEqe/KYD8IN4uVzPpnivhcT4IzGHZhPdLejO2/AQ6qtk+z8X8YSu+
s2727hTDZWXQwdmSQQUcBs5CIz2lo1+e0iF0SSxD7y+rVsI2jHc+1M2NFaAo0HrC0MjqYRjlashx
5dQ1iv4mJyM1+FBMbTsIDRSgDUnUiZAbNUPWGdOc+x6YqEoGvH0BRz0GwRfXANgczutCVcu/hZUO
eGfBUi8uISIuPKjyveYk4xJ5T8LZXs8Cz6P5O8QJVWgwOGH5ONThDUxom6AZ68og/UNHNhDsOX2q
XB5VGQqE/5qozVaVt0ShbZyuN7d068EGzHyxDEBIfJYcWeVXP6FsQK5Fpb/Nxqnd+FVzy9y5BeRP
oz0DcdjSASdrK+1+colLlwPjY0gb62ArtmGGjum7ZUo4aKTdU2dDH08cJvBp5J5K7SCqQZfcuxMv
abOEQYMlOs6h8Hd1uMBOmXwron2OuaLZHGqyzrJiYRcbAVKGhTFVGuOthHS9KMJGW2GrQfSwilQf
LfoXB4Zze6nBM9+aw/jUp7zKWdF92hpNNh1JFmASwO7Jo5bwao4BKbhFO9srP5BLFHPq73SXfoSo
yRhblu82VmalTLGfFkD2qDAdtRxNjfTbPeodLFrQli2SzPHY4pqYyHfqGouijEmqp7zgMKvh1mrs
31Af35mR0UG6XI/88AvydSh3WUVHZWchTb87vqmCvkDodzDLZ9ZKgBwJiQd359+UHojvtZr64ACK
8ZN0jrsRZx84C/jNVvoC9DdYR3rYl7PzRM/2hIjpEoCZs6oGjh0nYPmWBvne9I0t6nOORdcBfRE1
b3adPmWUw/CFJEmck3iOxu7GyRtmCq2HV2+ZU4EEgTPB4RmejS53DzzyJ4dLZBuD2dlYXG6hTdmD
nG+bW/IVG9JLUrBqyjkUGeGAZygwpsd1cMl56VUhN0UCx7+GYMfnq3FmuQdWY4/DgC1t4BCg3Cp3
GjsrD3Wyl05GRF4R/eRQdyPgI/NP9CIUZ3obwTCMDcbnCBxQXHLq4YHf9LJNF9uQQjm7tWwYMR5M
CvYC4Jm106PZ6plc+oHO904FsCwVfCyThJE2UFFqwcukkhvu5aOesTaMGGor5ZydQp7iCO1raJBX
2xnZBwSDcO316adivr8e+MrXbTf6AN2gcxNfwslUuYyT2t8qdkZ+JGYEIxHTI8JM9KlI3wZpsxxd
wjTbSZ102xVnj+3CijDyvPhksnWXNsPvER7qQeIogBHCaRO5xHarhoFuAB98pVHL3dhWKx+Zum16
6IHEl7j4TEYHaaZNLqs1T8eu7Z9hJGjZTCSh2zjB+sWyED/XorlSl9c7xpE8ThVVnW6oSH0GJqt+
oXIVih68byi5c584nnFm72pb+R1TWUgAzXSs/Bi2R8LVhuCrcP3flg/xyZmwRBf20Z6kvoAlSW/+
vxzoj6jofyMHMqkS1P9KEHSEzNnp/3Jsso/i+5/KoL9/5d/aIMf7y/MtZbqO65jCdOV/iINMR/6F
HsiR0nUtZTu299+kQY77l+u6SnkwdhxT+fK/S4Mc5y8HwIIipNZ3fV8K/1+SBqHZ+c/SIN92bcVP
oAQrOs+xLP6of0qD9ERMTGlk8qV2ze9uLu/cxH2WosZJpXKHqDT+aaiAV1MC4adLfqKqCI7CmHYh
vvkuOzG/wcMU5betoDGKR6h36ckR7Yw1xn9sJAyzySy3nVHOdzUO7UCb+3C04CH0SHBa61E2DOet
1vOO7AeRQXOI1G4JwBSt936a4Qk5VKF9nWO2QQMZNDlbnokq0RNEv+wrC4VsEykQMHo/hs10y9/3
VqfpM4Hdt81iO1MZJ2jD5Eg5kEG84Bz6/nSTGcXN4Npb1tyPSpM0Mw3Oo9BPwDiRFpXppxvYNwlM
aptcAi/2z5MZh6w1Ag9cOe/aFB6ZGf8ye/vRpDdLOxM8vmz0NjI7zBkpGJIpOneDPru5/RhmyWdX
Zu+zsk/Mds4TQhYCZqOjja+1LhW9iMkUDJfOl9swKcpmAT8huhvS5BC04VbM1iYx6A1ksU+mGVBn
+GJQfNvJG9ofjKHaO1rMKCNTHZ0u+0maN+kP2y4oLolw7uM53FmGXR+NgQqZ2CyreZ2gCdHVUVlq
R4ItID+kjLkEqvQzJrakmZxDzhIjiaaLwCOIklfeB45xMkOXIqt1fwGeYO6UcvtS0RruRxU27waX
BHqR+Mcfox9RRO95PD2o8iE252IfsW/eGHO97YBLYEJUqIJGcY3pPpQ5vyOzfoaCwzSMLCNMvz9B
6P2KYvutKrKfwNJiE3vZM5q1Joney6QCs9A3lL2y/crNu4j9EB59enafzPTBSb7h3ywZVi/ZIgkX
VawfTB7b0X9o0/wzUJjGa7c4A2ElHLqFbFkn4z3MWbFrS+8+6UW5djqyGGxBEc3ckBEQDaX08CJr
j9BAOdWnRuon6Cld3Acgw6GPeYVBiAbmNB6SCUwJNAl8AP4GLiUhtkP8VQy+u+6s7FFE9BFEfT1C
1Xksx2zYAGN5b3rvvrKVOOBK3vqof49+iE3CyApoJphjW+Yvkt8hifkeCSUgPX2wX8t87wJ53BPj
bCAIJkUQ16fRMD3rkc/l9XCIFTVwIFuxgEaA20QXhszE0Aj0Z5nz6CvjFEJgsqHJqiimGSijn8KI
fhAz/YZuoAdrrd100xEUWk6jxxSST7vBtYpC7RgqB69CsHxzLNQWES6ld3GuMYRup3b+HJhYkCLJ
YKk1TT6euKJ7zX6Ubz2S857C5WeCB9pN+A+DCaEaFdWqq+mhqmtp+tmJUUtKfs+InNtls0syUNr3
dyBCJygXCM3NpHmAZ5AkUAmsCbVb5Oz70vB4K6a36NluNKPtwhAHkONrrxBkfuNGWKvoiaZ/Mw78
57DoGcBH2Xveq+cSqCa4kuEaGPgE242A8LEhxfAR35JDUjOu2eemL9Gaxd8Z+eyhkPe969nHqPEw
RpAjryN5VgSVhDwNpBuxSvHgX4TaeRwkk3etraNQ5mNaJt+gd1n0P8IYFYehkU9CzeqAJSXneNiQ
13m1+PCXcKbbxGn2bUscnFQpOCpgJ3PxLGVvbeupuikSlHdK8sfouDxHE8775i52YYTw8Jy9JGKV
ps0lwZ1HHV3xvWqnrZ7MK1w+wkbC4DnAsZDCg1J9sy863pky4YtQKOtWZVec/jwwQvjg1ZwrV90j
EFKQfx77fSZxN0Oqz2Lo77hxSLVUa5PGddOO7q+glXdYulD9DMUx8EFApwR7rkD5iCXQHPtW8kTx
vlZdd3KCmGmayWlctsRLk8nG2lNv0SgdhVeeXUpAnPnFGeg1fYnLZolGcIxK0qaIsU1Yg/LgrupJ
vx3slgGjgfqBjsY9wLe6jBMJnfiNPGrD8r1q5quiz0lHcT8J60p0LqOPgYmGan26jtpfx21xCwsR
vaiMKFzLRV7SetjxHVQSJi8JAUm+k0iqwxS6C+bouKxQheUvRj6wQS/sdT+4YjN2qG3D18btplNb
NGu2ph2johE8Or4px3O38I9xn9xZiE/woXZ35AvconRx6Uf858bSZxO6oSvzlzzsvoWv7quZT08M
U7ZyWwwoCRofKKlkU5YWqK0RmBkoQaKo+nXau2CzyrOhu7sKQhdVJY6DamS7T86OwSDWwN2kynuC
QGBo9URrUhuVGztj5lMrmIllw9zOyutmNbBunBzzgRxWua4Fbxg4wbq8GiTQr1mPsleRS3U8v+AH
fJIVtuF0CRkPx/sqo2bH2eOuqSjUoH/VuUcHeY9wDz58+55Hy2PWq0s1rAlvyzcY9zCk7ALstBsR
k80g3fpckti2FoZoGFDUP4IYzNxQLg2Qeq5gjfHoR0ivSKIis6jZBZXwj2Nyaa16PGodnWwEpqXJ
r26yMtiJYN6leBsDHhkYLOT5VvVbYdZvJsnG0iL0q+Nnje2Ol7ZgfDMVF7r2Ct5ixgDV6dna8TD4
PcyqInstlg1ZPKlN7sod0gVra+A7BNfTYAZEj9Q7F6/3N14qn4OeUknMXH+0o28V0qSURzfSwYcj
QZgRh7AqHTAcifkY9eWnQgG3jZTLTClyb0bJLnd5rMWM8rlTz0E6h9hCi4emydhpzOnnaDd3Jtg+
uBp8OJb/0YQlOQq+2suZ3xYBDYySwd4X0XQNENTOdfTel9OLq970iKAqK6ar3w/0v2RQJ/BShpAz
d0hzSNPDroyyWx612wrHHjmi9j3F7A2DKOqkccv4IlsbgXV11aZw6rfOt9imth6Op/zQpulVGPOV
Zipe656PXWREZ2KFQO/2PCERPYwO0X1h8yA775YbGOyjydQuk1a3DwTPojehVqwEqWFe0jIoActE
nTzyhCxTMiG9g5vizUsG89iE4KX8Rh8rEibH0cvo6/t9FszBzeSzAglopR2bLwEx/r2P12sqGTBI
8rOsiBAHMYnVwPW5HrmSbU2RmMCBCY2TCPUFr+y7ZzuPnUcqT4AUqakcetxonVZ+yHPTAnBwgt+O
xQaBmBBs1CmTyEzeiwBtnKHaA5foKhYIw7ln7H3lcpDIaWu15Fii4doKi9qqYDtGYkPok+4XSfuH
vdPP0GE4r2uoehmSnA6tnr9YNI14Wg/SsoEYZe/6h64fBSer0y1O7kMZk/onYf656ZxvTGWRIuK/
mBGL1hYOX+p+N04ZIUwL7MMiY86ap44zIuw5qwqDPwKc7AaZ7XNqb/u6e3C418dM80iZVIUM3ike
D60DUrovLrNTnke8T9qEr1PEhynUHiEn8Wc48dvV6E+EbDdJNV2NVlJmwRYbq2mTHBARjPxJCqSo
R/KD7VjpRqjPWr4FWQaxiHFVnHC9tZ7xW1TIbtyKAK9QHQs/e8ci/NYnj0PZfJKh+gym/iswom+a
nm8Grlw5jGOBWGRfg9XelPHAd5tEiORLSAl+zEsdjMU5S6frZI37DkV0S0ZeKwQFbt/N22ayGVsj
bl65DcJPXxq/3TI5eoP9EDzkmfVtCKPdVTlSXKJV3nl5IRLC7bD7ZF0+E6b6TVQEcqpEPweGend1
hFqXHS6TmOZtHDTqG6Lb8uDd5LufXR4Cwvd4kdR0HdPsHPJHEP/dnUozp/Gxkje3Kb89BLEkZT5h
6pOrgsQhUjEjYKT1V89Tspduf7biFk+G8FkvoBEn8RYN+A9TZcKtwu+5zvnr5eSAmI9WxplQtclP
HmGSRLIAHJ1PpZLwQI+vzhicl/cqoNMIcFAwA4wwUCnWck0xV6tDqYLPHu3mqsKzy66EhxfPnyam
UIQD0r/fDMpIjyPD68+HbZCABHyKLQzRG2uNx6xTLx0KZimcXxBFgMKmMTYLl+OLwc1z5y7lOTOU
GIn07C5fg6TsgL7JewwDch0yMgkHLglEmohTJfqJUI/Pw1S8aI7QDepallJysazbIgHwy/q4uGaW
QxRvV8d7C8o6nrS+mMOTE6G+z83kvbod5nTYABU0qHCUt+BV0fvbr0xtEUlxfMVKp3tUBgDeE8yL
OMtZyEXxsNK+f0Gx4zc3fYtgHsxVa2RnCgIH2YPJlK/uV35CsW0b45WMQRatVnyDqO9eFyjfal89
h1kBGO+9hQBA9lp/Z1HF8KF8Z63z5VR3iqXaXCl7T8mUc5Pj3vUabxMSB7RynfSxNbtoqwUKiDF0
vppqQADM7b/umvHqxjzfE80Q3rYaMrtmZi1RyGfNGwyAN/wET8i4rmHCq4iwaIdj4WciYBK+piCD
GXrbwo029134oS3uOMplIKCl/wxNHKM3mnURk5JJfFwS92+VWh5kEWKGzm5lNV/djtxuFH9JX74n
Y/A8+QmhPXg30hQJEmIdlHXhd5w2b8VIvedJjCY2eyldjU+VBYaEmDCPo8XimnRdGBVTDTe2QfsC
l407w96BHrjCNJZAmqje4p7CxrC9YoWae8lJkSzHQClxbydOprZY8/O94V/06JOiWjHz713xiF91
F0j1hqF22CN8fx9KIsyW9VwRTKxY9JkAKDLdBQFUWX0ZfO+DXcccg2vKG26VOFruaDtG45G9Ecty
m+UoqIGJIfUMxvUcc2p7rQFNCroZW7bokns1yyK1Nx3j11RzEEBaZr/TfFtLxSbt8LvU6XvXmHdT
a/+ufTBFRJD227wOPQwmGGSIHW/tmKD6HKl3gmdyzu7I6mWZPFJFRYH3TJBvgz3Vv4ayKEGh2sci
hOzp9vv5k6KRyNR6NVgUIK5E3zD4kG4kV82q8drNvAjSHc1a1RgYOFP0brLAobJabvIixHEwldFL
CBI1j9wfaY7sU81+XXcIrLAH7JN2ujrskqjgKSgHok32GXJxxwuRXs+GAxOM/zCsf5VckGs6ORaA
U/jqRz4tVkGxOeE+0cTyqI4rPsoe57C+0A+d/Ek9m5n50M7pAVwSeVZYNmPpIGqBa1GWcG4VB4EK
xxu7eSCeOze7bYWhbx+LR8/3Tr3heJt/fXD6f2aS/L9xW/4/aKS0cRf+1//wK/5PPkpGguFHHX/8
c2K6/Ip/H5da3l8orYTpeco1rT8T2H+3UlrWX7YyTZeJqe+5tmsyR/3bSMlI1DJxXirmqI4vLBv/
5d9GSsf8y3IsIWFjMl911L9mpFxckv90UTqWz32vHNcHTe0ox/zPo9J8QLht9Z1LjWi/e8J/SoFu
oEZpb//xgfxt4PynYdPmb/Q//lHYRSVwB+G4ZNDIZQD8z6lsNbmT7gbCqqaGssPYFd3ANIsdjOkT
q1Lqrzgff7oJRFImit+LOyBPE/q5BZfW+tXZqBNwXJw/KILoxHPzNWSQGrEWOVbxsYXKMNUgvgyN
3oRuTuKvJAwhW08IzNe1fJINKxuZM44JAbwhP18jJX5r4pRbU2ITS4LiFBDpW/WEhKcKOAt+mNex
fGQPBmuu9L7muNrOI6LYXFA1isepdW9QONxnzdQepe0hwky777gjUav3HBw9JNYmXvxMrsyX3Y/m
Gjqng7lzXLuaZKzQdA6NRcVL2JZcW4F8yZTFHdDBJ8ukiaUkZENiD2+UaPvYM9lKBTQlbGfXbTYe
Wy0PZZf+0sL9IY3jofEX2UhKxeYGb4UHKhSNo4YaSTUymsaxwF+xhs1/2yXTU9noDzvEIWHcNB4S
RMZ5IXNAEqLM9CVWN9pS34O+7+fh0/J9hh8iK1fkMVfU1Jspy/ENLL8COfddNpjXfPmhatspNrEZ
v0flrpxdc5XHEFGiGlGbqB9Qdx5laH8Manbw7NLjMnEQNoV9tkx/7lKXdijOuITJlvntO4wCQYif
0UP47DJZTBPFSjQq1Kh4/lVHkqs7K7/qPr823rTxbaugR4/VmhWXoBOw93cQ9pnBpvQLFYMLY0Bm
aqTYPJqIkm7Rio7axCVm3vqyY+jm4xle6H11Qp2O+R/Nbcv+Oiffe/kZCpeyaZpeUHS/1flMqnof
Mx/BDLGzCKHTyUmTisBgdKZcnYcfs4Voz5Bhm7If7ZLFeRikG5DUywaw/axrH/QgNjxUngTswmKw
c3aO5sC/totFhzAZiC3NVUmYHIgXtfeb+aVKgBTi7GrpcbCdSLxPQXiCyMYYFSAqxCIbKqivT4Qg
90Qs0rdN8QlbJaTFOv1uBGOCs5MX4Tri/1rNUFJAv2hdxRtgtIwyVXHLt8iOMUP8pd2HaYKI0hXF
iMCakXI4xkeVNRgsuI8aeUGk8tb74UvDl4Mp9mgIixhHMGQjbsII7U8DWmTjdeJH1d69WTU/rmou
Y1y5K/i81C4aRbbJtrjS9cqPRmDqUXRy+JeW4/EDOOXFke13OfJip4V3Eg3/YJGnxSOxR4eSrIOC
spWAV5Ir3WtbgWdvjPSx6qqHZkKGGoj222qb+6KvbsYqi8mlw/6VwH1MCOBD/xGjByCGsEED7rc6
2xshkgyWzsTG0eGRJjcMT+4SJzF468KndO97pCBQNz/qCRVgW+vpaPzhVyn9YifixyROK/PT/ADi
jg8pIUJeBsFvzA84KgcQiiGNMNKyro3vQqdboweh02UrT/J8QWNgbgaz+fR686VMYsy6QAE7BQnC
BNEHl812CO/yv8CFL8oVZBKYnQ8aTuzgyr3J8l4M736HxtBuZvbi2bnv9l3tP9qAsScW/ZX2aSMM
BJxgdccVyx3B2ZYQcuruQ0ymDZl4IIpzxApUp0Phf0E8sdddiRfMDauLOSgiCUH8yWriKU0A+kjY
SJrZ4Coz63FLb92gu+qwB2OfaA2/35OCcQgKVhOyi0jjrII7Yd7hJDZW1cgAzvKt4jAHd12QbT3U
nUnw7trdKc7cc9LvZTQ+dmP16nSwhZz+hfnOxtLtfmBRrCEyib67WQKZWnPbKO9Yz1hHWqJxbIl+
szsTXfhBRwN22NlNFmtsEfxyK7EdCT0qAMsKMX5iA+83CfoEbCxEyvgHEMWvVQRSwzl4DFwTj4rd
RmxBX0ABS14B4kiCGpQaN+aM5MaX7R4qQrh1quqh4Ozn6I1uaKFuBo8LL+nVDpU03MoZSY7KyDq0
PwtjAPU17aN/I+k8lhtHsij6RYgAMoEEsCUJGlGURJX8BiGb8N5//Rz0LDpmorpLhgQzn7n3XN84
yp5GFX/7ZW6YeJWWQC4Cdy/otDwMlsZEEB9UGN+GfChTuTyVDenJZbhjpMnN2VHz15n5PXkGQnjL
2CKME1v50xpMUsfa+IEmlSJZV/cdH5M6uTPM5DijFzJb6UAEsu5KthdocJofMXg3Uep/5N0nnpQz
o05Ud2QoTPd4rVa8EHWoA8Cxa4/S0MN2nqo7FRY/PdxF0/Af2rJ6Bz/0Uht0NUwvxLC86qo6cQ8x
lXofOl8e/7tIqgNCEdRFr+Iu7Lx+W7kMIxGmi3hC7NaOPyO7QfiTO+WK50Z6AXGOg7ucujG5xKnx
uHTYUirry7L6awbdpJE3sd/fN2AfieG9Rn5Dsi3/MGQysbmzAbu0yC2R38NiE+ZNYWc/kcp3S11c
UhU+ssUVdXbX2v4jcqvAnZ2XqFke6n5XVhMOLWcP9/2s/uIRlySZOQwL/Her7/4N4i5x631a2swN
y+5NLM55QDq5xc5RKH2OgOMvGCIapzogab6lYP+sXedTOCZvO2W/nMjQqI8z4dyt8vZN6z8Vor4Q
aAg6xR5fem84GIv4bHt9m3jdhxdxkExILovlDRz3hzEVv3KyULaigalD7HHNo9OYnK3x/JY3sGuS
Kt2zPQrsJH2OWvXUjUe/sR5l3z4YkfE02tXVc+9KqZ/06H95CUojK8XrnWZXtzDZnYJBKpazjW8V
KYx15bokHt7ea9u9FWH17RQaRVPpf1m1fwv+Jr9G0iCSAqt1kuzxR3zAobooyOGE4qKuHZLAaeaP
0Jt/ojAis8z4VSnMF4R4u9Czr4IiCK0tfX+KECaf7QPTWWT47nNcKGC6bUnyS3KKGL5mONN0Fu3L
9okQKlIfTGYRk2BuUKkL06M3X9uftlFdF/S+8wglYwFexJb8WefkYZkcg5NfnDMLuF3KNqhW51i3
FxLg7gGD72DIvTbRNdcfA8i0hrdvmMN/vqvPcUvgc6KOjlm9VbN7iPT0Pqb9LVqlAgCGfLO7/uCu
5YgUd2XsHQmBWC2tcM04Y1J/rfqa/tyk6dWTz7oen7FVBcpiDic7Z4e85oPHHExEYb5aOa2om8O0
s1CzWmRpDT1+aO+CUOndWuRRiPGYWNbZNofTaC8vZYN3QZCZu46pStfbYSN4BP1xIXM+GOIYn6+9
NQemQjOGWzkekiq+xQhFtFWXGE9aeBdwrrtk0dwqHruzxnsUsGKN/NPuwxMT2HtHtvvRI11Otzfr
x7NQHRmGgnJ83lYGWwQBqtfCXVKXiHXVc07qX6NJWi6md8YmB8Tv3yGiBO4e9FFjdejX4Dr+Sako
PBwM6IAuc13CZ3IOpoZFbDjXqJ0v1ZJeGEcHzfQ2VxCqEvzFy02R+m/WhFtZyIeRnD5TW/spHnfp
nD709hhgt9mymX2y1kGewZ6KgXuCGxluItl4eDGt8WpAiV52i/W9zD28lmCCYR6L+Q6IThAe6kxw
esj3LOcuc8urN3QbO0Lhucid92GD1CXn966RxCAs5Utf8euHw82ImTZL2yBu1cGUDjGW/O0suc2w
U7gaH9CYn2JBZCLctc68KVVMxCfNBjnOoxtIHN0J8RJ5mTIQj4IeZ0bDARgKH4X9pU2Z4ZhOQNzQ
rc0kT05wHvlfAf8JQdyuggutHLFP+3wPSwyJhnnJFwAghBMkXkmipHtZf7iG57dHeUgM1bYH+WK0
+c365zMZ62WMH4BBdWw9eKVzbuTwsr4LHhWDkaKdRE5T1eMuM1vaDv/o2j8ij57aSu49MovCMtzi
kTg08MSjjPBYOR9D/K1hRNbAFF8nI9ubItwKpOKIDho9BoZKD/VL3ILEsruLYlUMbuyBR3JfU5lo
BcOnqg4joAeWrjsPJ0M92Dtgcj8cT0d/l/V+gKkEI1OC0l7ftFn7MY+aES1VAyvxGsPFgNJPuhAk
kMwSaUHu4DbTaDCxan+5PpHBdraXjbpklHsNvuS9JgJkXk7mEj56ZNCzdQso8wKhh3uc2+fRbLaG
QtHLiy54uhgf71r0qnYX34n0xupmHiTIeIPaFtSb6/dcXNbM63vsjzoYWsURSTvVonJs2XjHMSqj
bDlEsglIr95jpDq0FbMiHhtJhE9BAEhNFWqvFq3yynTvaCwK5ZG/BaN12zQWF1J46sIfF+SxI6Nz
gVUcEEbJayhxOngPHX8/lOU+xW6O/CmYp3HfY3PCCke3QheMXAQC5kvkTme/N49RNN8yJ9iVcUaY
V3VC7UKfPt121Fv0hpj/LZg78YuJfcswIC5O9n0v1IWswZ1l23t8YydLNYE9eoyrp7MhSTxZhl0G
yYx88UND8JtjRAduhluT0PG23le12Ec4gETSXkq8H5khcCXjQ+ODj5wjsHhycoMiXhonJ36xoc9Z
0xu5Hnurey8g7sEMxaIpQjeAUHLunTVFk02Nazw4NqU2uKY+8+Hgj7fr8+wSUs+QPSB7C0CAPsoS
P0fss/1zYDlsPTLDZwASqwxeCGcjhvniT94Jq89+aNc9wJ4wsWMajijUbTJy3EdvVhfFgdmZCJ8b
92A64z7q3XsCPBDCMc1LT63hXwtYqhssSjsXPlTvNCvy/4qW5DRY5ako55s5S8lLYiOcyRMDo32o
Sfrq5UkRy0grsWt7FmaV4jkCOzuwr4STL3i21vPMosUdY/KhQ2tvJc0+bL4SzD2z1d6krhusLwTT
GgLUuqMwcyjh3p4wThzbZvZalUxllw815DdFFB0jLCTrl4oQb07cwXPUck66AJDMQ0XES4TNWREo
itcnw8S0noUA6M6N1d2QxrPBQbKN7fjCJOUqq4UUaZdWuD1DxXwOO7/Yjbn7jCM7aLV3J1rjsTPE
wZYHWWYe5PvkFjldvxW2HE5kqtNdQOyY5+qoiuaMNe2jKvzHsFIvBYOcjTmXDJNn6PKxdev06sce
Gzzi9VNpQzLNMDfvUNlS0YYFAKIErkoxfPz371xrjQEl5QBHrLlN8QpWLAsBfxFBxI1QEwW6V7kB
LEB7r461UilH+aKNP/TUDM09m/EQUecbTE7RdsrRQ8WN8Yg8/yUzkUOLiZ6v9R8Z0Pwt6oDcBAot
U+nSww1uMcmGVYUzdY4t1if8pM3B8ZcXsuWQMVjdwapjBDG0J4ljNGh7jLOEUr7NfaZ27NwJd5z5
OtMw4Pj1AsI/EKKbTXFUIzgRX36QKoNbriU0tjH/WbDwbGP95jgLNuWaniwz8Wt1tOdzTBZobxOy
Z/DRJH2Ao83UjzriZGqtPwRLuKzhm1e+QTh6OXGtuPJUG90n4Y4zI6HY4u+SySO4SEMifPWAi4bd
89YuIrypg3WHWPRQKjFwlpCBKbEPZ3WgLQ6ysJyzeyfvzut76oqIu0xmv5Hg/XdG99FS2W+ZQA8W
CzMjyKx/coCvE/GbLA0vVFZGGESnv5pEyYGgUuYDCnxtxF/nvIj55v5zPxj31IDkovDyakyF8Dbi
N7dewm1t8KOOnXyxofCsVqZklB8+2EzT5aex09/en+5rdjvIzYEIuWTg6Ahrntl9dj4vpMF8hcFQ
+KRt0W1Kznh4uFtTdjyNVkzm8p0pzeo8pYL0h/ITKPxj5eArSRP93Ski7RszfyxIyKNgIjMGoFvN
q93iwjJN8lN9LgGVxMBHZXGclMsrj/wOfZAXH6a+A5ybrls7rpzE22Ee/agmej2XX44pIdt/c4MZ
5CVmYMYLZes9uwWmQH0VBwbhlXhUwo0zvjUD77q17lNENevtNZwZZDQVEUt1ov+IUJE7k/Mcs1px
HYznOTX8U9ulLw1EyRujvpR8gg6lhELB/hzXUTiJdSn0ZmjQK2Xu1+cFFFUSfc7sdjZxyG8ADWel
k1Rno68PU9d8kcTxLVvefb+pD6PWMiAKtInmPaqNS6f4sbVGY0WF8VSqB1ur+oz4J4gzaZ0bPAAM
Q4HghH61l3P8Ny/VTnbu1cipcVrfPqFI5rOAPSUEn3kwvRElPtq1OqZtxr/6nIdwzJqJ8Vutk4DR
8NfsGB+A1jxEX5jBwWd760tqFsZjHC1gDDJK+46XrKNO2qGhi+IuDtyuweOgoXqFYVwTzc0gtUHK
qEzyVY19W7uPoM95as2OgPeevz7qQlC7z8cCNcNmAci8Bf7qM5av35SoSF69B6YAb3iCVLxkgG4x
pS8bXFLcqZ4zsGqkkKqZq+WGPv331rYh4DTHdE/wZp1dXVe/RlX8VmK4r9a8U6viZSBEA+R2j5C2
MfININjw3NbNntwxHE0To0oNvUE0yTeIWDBxOJM1Z+l6KuWiavd8mH6lDVys9uy3lPjlu1wwy+dk
RpaFnQ10i9lmlwynHcrBmyFrSJrPE/cG1Ppj6SSfeWHVxHZxl+Jew+tAYNlmMi2xNcRC1QSu1/5w
HIaujZeeJZ9jbSPtTbO65Ji0P4i8w+s1K0LhqyM5knfGyM9oU2BtZT+zmywuyq9I6pOUDXUDJeQv
TCrWmbY17Noy+ef4tO1VR2Rr7A/3Wa6KY/3dkQSz7WvrnGeUEjFfLHE4+kbWDcV6lfiNOyAfQ+LG
PfRRjby7psVBJDQPl22tj0cZTaT5MXJcCg6Wzs2YQKJ4zj1mmVnXH/HRfeuGE8pKB0x103nwzBtj
qeAgYfToovy3N6vf0EauavR9uU0XxEx8ime72YvIK8kahZmD4RxBIMF72ToVVOE/xhxcZMCQIDik
B1a592aaO3dum8mD08lribRw53kd/BJ+EKJ+wKLU2yX17TWXGzW0vz6pbXmT9IC2B2oHWUy/kQfk
3jDNY+8PHFlSt6BbmYcRdcnlj7PflxMDc741fHbC151fq+Zlqi3UgUgxDvYw/BsyjxOPj4+9mHdT
ll46PaKn9h6dlC12bPKxQwFK/rqcrrwfKanjLmF8tn6ht6fuKHjvwzmxwM/p6k4Up9mfo0PfodwJ
6wHgk9eeGnBQG+Q0Lox/M3dIw0rdXz8U1GozUtlmcmlgpq917bVUjEtVYvrHxul9uHiklBY2satI
6zeGpFfR3PMbb272JlupNk7sd5RkiMmjt1FiMW81ob0O2+m4jJ6QNlcQmAckyq5JgeOglh3m9jMN
Mf8nzZNl8+XdUVGAqOni1ct3J7i8Q0XMQIVxpsbqPNs8KMSXMpGY3deF/M3DNJA0XrmULCXjL9fO
CR83vNdSq30Ccb8fOaTXx8Se5nsHtwVtGw+yQDW57TpTb3UV3RFz+qRmcqcU1j5EbBA4YekGw0R+
YyruJ7aYxzwhZdz4csCDBpY9+f8HGjkOJKExzuFy9HbN4gwoWGfNO3vJkuPYPyFog1wXla92l9qH
ZrHeDImznzRgqJqLBuAw9G+Zh0RANaW60037FYrJOFisTI+94V67Spu3vETYo2P31dbyH6jhaZf6
eXxYcgOSh4QtHs+Ru4s1Q70EVfI+HU4zw5EAuyKj1JFKuJrxJ4ExnK7+mPtBy2IOfT1j0coSd72I
+ysqzIr8JsYABaWmiCwmIn6mdoZGU9TkxDUvLEuMGVVR1FtMR1JYpNmbuQzyocif3GVKmTgZza6I
/V0h6ZZK5do3jfntuHFPAF/HY2ejS4kjgrc0WAeiDHdsKvN9jWiOHqGn52m7HVvXEU8Xc6CuSK52
HJ27qSV2y00XSuV+wm45PvmGGo/UY595Ol/smCWBIxyWPnXesv6fXqaSyzPqGiKIze4xmmmTjQH8
aDQVtLFAf7YlRDKenWmj9HhNirLeRotHroHrfMN1IvEKMrs9qGMzMG0KS9fiQiJrewKcnuaab+Xg
DzAmQkaVrY7mqB+EY9+r2n6bUsNC1AS/3GokBmL8tyPFEkScgflV6G5j91jNYXwesAzOeD5vOAZa
KDGE+HxA2YE31Fv7camW05AuvEW0YmP2TLgCWOyqO+WZjGjJgRDK7jNZLOtW9qwSbWPZA8G9g43P
tgg399aE+GRkIFfIp5EvjQ96+sqUPT4OaWUfcXgAp3SMs/ESMe7Z6udykvHuUZMEs+upOdArF8YW
CB2vFWLjQZfrJwHR/fROHQRv8QNn/8NcDRRyVaQDiyiCoeyeHR89ZjQ8e+VkBalhvhLdCnqY4ho+
xfLmT5YicN4GZgBvPDNwHY5MUw0n+7QEm6EodHARup+hswgknRUzgqjDVokuHuTezRDCW1xmr8Y5
X4PXrHkgWqIRzbonINZn8JRixHVHtFBQLGjidFoGub0c6HrWXTZF6cIcFd4Q8CccyhSY9Xb1AwyM
wLddS8SKxxk0mHBEokn0u7gjg2LAQIABE0jqmh0qzGhvGtMbNHQXAGIHcL5PLga79LKULfvr+t1E
wnnO+W6sBXh6jUqHe4/GbEkb/5K0t0NHMDKDU0h6Hd0F4Yc7q/9JsRFu89Wf5PEI8jAR0q2iT4dX
VtlpeizRjW48J/8cks471M104eqJjhVgCTDxe0thjeb4wCGYD8G0iqvGpLXhgopThQP/bHiMJ92S
/d+ae41Bszsqd3qrnITJsOazA2qBPYFmGVVRDVSMUc2kDrJGAsbwfxdgeQFh37xO9ZceMhBU5brn
0gYeo9He9opqSQ1nUVGjtWZ3zhBqsXkB3pv/WUn3znY6Xd8ME7am+Ff1lt6zQ6RJ78qv2b80Ixub
ybdkAADvwUqG/lafCK4ksi+cb9uY0nXSsY8mIw66ytT70HBeOw+KfiJuxqYHMmVn9Vb3SXqrGm+L
WqpKi0tDbxe4Cdpf4ixK6p5dlFIriCI++Xb02NR2wqCOKiHKu+tUJV/FQpaGMQMZSZTECpRC7lpg
DYZwSfWkUMpL5u3uyH+gS+GznSbJtPJDlIrZ8hrP/4gkV7u6hBpV4HPdjkN8YB/6iKtkCiAQqr2R
HkXMVMN2TZs84kmikTXZUSLHJA3tBphJiyY26/b84jkdS7cVUbglP88948oJXG6+gKOeKqgFAlHV
JqJb0g6kti/hkjxqV94DnIwRAHZNIEf/5NTuE/yjMhjTKduGvnELJpbQPhxcOKebANFBBdzPBHEr
shtzQia2CMSIpv5O0sUMEqTS4BRfuEZVILzDZNYeAwl89W7yOneWf4oNiNW1Ob6iX7MCmRC9WAOE
2etxGDnL52WvRP4+9LlxnBcOdY8Abp8zcUvIKVq9smZ0Q/IL87GLXw9notDZQXgNLofIDJSZ3vIB
dE70zHeex54OKENLRmYDn8mkrczIRzyu6JdQIUzNPRcaOGzBXae8p7rAp+CAVtqmUXcfEh55xCYe
0fPGrCKa6YxdcGtZdbNtXHaILBRu4fQnft7e2lPLqL1i1k/6OKTdJNBAkHa4mu98Zhigye2dnZjP
ApE7hi1aDLPh/wFBh/FP/IbLsKCeRuhGA1MP34uMXdXz1dKaK8uGgxNN5KT6YRo0HvEW0wLND2S2
pqbAQp4l07IhZ46Fp+mgPiKItQGLhpFG5AdhMZ6dW2fZoT/FVeHBF21q1ko2iT5lggkKZjI1jr5R
IXcFn/N1zgXf2RXks/R4w4bCPteNOAw5tLCIAd0unB5Yq82BJiy4cJEAG90JwbbehQOJgl5HFk3T
UfJNafUOJushczSQD6ZpZZuR2heKCFMSWRQjSqFmkbj7hbyg1L36usGtQOjRrRAVts56YS0J+pMc
l26tjsvExAfZRRBIIr/fj6W3el0UbNy5+kiNcN4wxfgKmSUX0GogEYofsmC4ywuf/ouKnabLh/yb
IgFMEc8yppidHf6CIrbHi+OXz34rb/GbDXfwFbejXcp/DkJsC6iUXvveMmRvYS6mu52rC7EXwA58
40koN2RyxDrVhn3bb3wNidXM0qOTFLdKtU8UzQhQP9xGcQQtd1608COZ6WuWoS3KREVEEe6FRSE+
KhZYQVX/G2sjWfNiPwekRoNtAcHEsqCxtoCMQgIkORR99l87048BPcyPzTBUgWyd70hCq178A5W5
k725bjvtnR7TgWuRe0Mv8z7VFYamCrkxSbLgBcCx8Nl4lEiocIfU3UYpPnOotnb1FLHCH4bNRLF+
yCasLVx4/wSsSmQnSM0Gu8WZA4o7w1PA3IO/U5TFfaUJSSXUFA0VVXteovZtabS3WHcDXmn94Dbn
VE+n3HT8ew3eo0wHH2SpDY/fS77tvnV3/izu4c4/9UtDFvsKxUOXix6LyRpmgIFJsuecC3sF5/hn
s5DuThqpt+1XXxXu4DuIg/dDYlBta+cEb/qnBO9xbAq2OhHY2cMi4+9ajNuhoqpxeTU5PpkwlWJF
F+AihDGCo8JnaGLwPSI3Ck925yLIahsWULDB2sx/0wuaLeEO1yQGxk9y6y/cnQwcmd0SbDWfmJ7c
9Uv7qBEs72oE7i653wsJUWYPhQf4LiWdA0ZBkZHlzBtp5lSKHlx5w8Xqz+FTj4x+cxUFXle5e8tE
qoWw46RQLzcQF0oB/Iwq/HkZowNzh3BnZOjxB1X+tn40nDovUjfWPDMzD3w51MHQGGgZtLxm+cr8
YBxNCSiPYWlzCLQUT8viH5HzJYFqir9R+DelRzwJuOChY2WwKls4vcgzLfceXM5NMuvmiAbwGBnY
gJripYIdyNExnqrCBm/KbgyN9AWBruewpreRSlEzjxgZmyw8DDXMM6iLXjDbHh5Pc6XkueOmmW5H
NXPUs9qg98d2ITmrt3I2Hqu6C1JYGrz93h5WSoFwn90ii2NGiZH8mPIEmlGlX7IhOmedcG7HPAUD
Ab0WJKuDx1w/yy4WWwJ+qr3vqX+i/kV5WaxxTcd2rFej0CPuUE7NKCwCpqLbyLZB07lIhmgKyen2
cBggMgsyFl1VqvugSf1nx1YP0gL0bDZcyKnfwO4BOwVyajg0nfnceV9T4Zo32jLNwGEbipm5TyJa
58JhH71EJ7MD1ZRkxAhJazk7bMekYqvUKHRYHhWfW+J+y2vtrf/1FcT0uLGazMOLTwCajtwN3O2S
iTLqaa4jNm3DvtHvuRG9m5SBWVTZt8q21Ppaq/1cd/tEfDIfnIPGxdPSZY11Jmb+rRpFxR1EZGDo
Ne8D8HAZIpATCqiHcsxuG/nvKf3pQcVgQrF/pBsv7iGmYcK3wLPhjnP+WJg+KIdlFVo/Y5Nup0Sm
J4YgQY3VGD7jhSg2RkAW3wpYkQVVg0CEDiX9wuRinWFM1H7c47EHcqdEdQKuYBMzLd+mZgYazHMw
YhcPkuVUrcSPr3mk2h62XFldmf8SDyRMYIQ1jYfxjlcIkXqMYbjwpyfyuwH4OPcQTL+l9l7IMbp3
2vBXrRF35ftkoAxa/VyGirG/YICg5PbOpTTIMqQIpfJgAqDLPabcR06k4ZSJ8uDEA7b98DfEKqnB
oDfmzG1A77W4d+7qzaYNQQVKP2v25Q4brjwOdbqu7IyzsCwfWD6ff4PsDI65Pt5ba9oDfwJg64bQ
uTvTD6c9+ilsNh679cj/77vNg/udN2raEU5El0Adqbtvx8OuJQH1LpQFHcQnuyP4yfQJLDMsrkHB
lQjLvKfXQsynWV7mQEsiBRI3AuW8JRHtZuZJDUy8Q5uksN4KNe+Nen4coA9wXRDKImHqkABLhm87
SVSCyDtYMRzwG6M2LQGuhpSGG9l0r/RE1aZnmJ/kiOJ0aqEtoeuvNOPZyQ+0b3160mHslgznee65
wTX53CJtHslyRjpR89umCVmMOOpEHCZoX0vvaBsxogTL3y1GNeCdDb/YustgpM/dV625Tz1KCyv+
zg3y2ELhPjKjuKXvYNSJ7TwlRYDj6ogW7I9CE9SrUHctvrtyhFc28LabETvgIqhbo9h5IVxADwyd
RkTlj+TYu7ij+LwcpmmKdr0Hlx9WIwBBjZJvlAsHPKpDHq1zV9MxybhWQRZykrkz1K8M4pEcmTom
eBHHIsPWxaGAdongFKZNDDlIEcueKTT/pb77EbUIqNykfusUwlA11Des0HZLFznk/XGFh9RXAwhq
euVTuiLesgFvQ2+jINKQLjAlhzu1hCeim5/NzvhOWLrAXoeRIPrsqKETIc3lt6xpBbu5uDId6nZm
BcDfRfOsfxrF/KXqbCOIdPzeOkx95oWPLs3iYarGiIbfe2gzy11DMWYMTAY2z+JKqvLA0rR12BDM
96WSLxUO3E1xnQn9oQQ0eaPHUsEE0EHfyb9u8d/6BACqCc849JgTdgWeutWmZ6zWVHORgk7UPQ6j
x5FZ9beiwveXhynS4qT4sWcEiWh1nuxWnwUh9ljyEEDlFaIJHxU6ySQ1mAY23Gy8I4TlMrKvg42D
yU3nTzWkzwiMtgK4WdXUlwIA3s7pIJ+mKO0mjd5deZ+RQW0ULtYp7NVGMuDLFZigbPpxrIuRvarc
/zAi5HYARdDV/cxEJazw71d0TBGKdPRzCY8QALtXd2DcSN+EI6gDf1v7X+NS7+dcejt/8DHudSM7
qL8KiWlgVuE7xOMdYMut6pNH0ZQrhc6yg5GQIBzrV73aINki33kIQHILCIOU5SE0rFthYmrNlXdL
S9hhBrde07F8qwbzbTS9Gi3Ul1M5V484g0pRY8zrH1Z0tkvTvWgHEQ/79XNYozoTFZ8Or6ox5TAY
5mPMbWuCwzNl8+Mp6+TX6TVElhqtJLJy/RnMJDrPRXYzTCGyrqTd2zFLbfx0A0HuWI65cWp0Gw1u
oKlnpY74g4Bxs+fSoyfMy+KVbdNTZM5n8DO0AIY80qZSUeJEMw3KcAwJCFjUg0e2G3L69M41xKW3
4QnY+lt66HT0j+pxJvRR+gSaAqIHu688ll/uDHh3MPXLaK6cCXu+i6fpFdMTkFeHGc/si5MtQJq2
loS/+KBWgU068EvVOSgrXYt/Cjd8O4BAIwERGxYUQAOT3AJq7sSF+JWL3t7OGi17iI1XF8O7GKN5
60sWHcYCLqTwyY1t4pdidM71OIAmJ8xoCdvbeaZoiGDoFL7YOMt8zBzzFPJrRrFLQyBpSmiErap7
b9T8XZXVJzhx10fhH5vLqZ37h6KVJ1GPn0VP/di2C0jPmIbzHHZoRtm/omQZwo9Osy2s2zM4eVTo
vMFejATd+E5XsKWVoKJSqvqy3h2K4qrRj2Um3rSm4ktNuvmxxmfuzk+dqS6egxEV+BvDxcyyUXnd
Rr4+xVn5mC/peaQr8c0nG5Uhu6/L6DZ01eFBWdW3YbePNmKOaSJMd7wymX0tB5Z9asIXNn1ac31v
O95t44lnVYz3UZd8MSCqodkAMPpXW91dYQ2HmtG6TsGtJTgG23bwIRIwHYMtWRXDnwoHUCQTyoIQ
igM9878ZObZh5fcoSigiC/XG2vQODebVhQvf+sZdDB1tbOF7edpBwIRUVNXqc+gxZCJbdjY+txIO
2d4JL8K58Jkh3XL9lwneBLZbtA5HyqMXRKyA+QpO+gS+zrbVWRB3+ggn4BdfGwRidTvEf31h3Q2W
hBKQ8EjPzvIOiPNAmDtLXi5M1tN3tdMhG09OcUPV2I7sMdvps5IwRv/7lccRpAzdft/GZJBhy3Mz
4zmPxbEc/gx7vpi62+eFeejMyxxSzC09yZegMjAbV9m/fNmLxf2MaUt4pzVT89jGZhdD8K4g5ng8
jBaYkq28gQ5BflGSf0VNtRfw/2ghET1OnX+UVWRTHzKo0nQzlAx8WQnGtEC2zLnhAQParC3Z3HEJ
oktgHhLyetnij1UWcwAzuSm5jUBM8xAhFfkIGR5uGP98eo5mvup1P2YXncPYuvOmFzcDfhNW7NPn
AUBm7zz6LjdEmWPwxXLE0m0qH4fsYEnw3t4HeLzAbQBNFtHyKzsbnbS93JBa9jpH6qe1iSUgpHhT
uwyVlwiwAGE6z2bVBEnO4tbD4x2XcwMLcfpaA542LarKkVEB3Qh9h639pyxWJzzbrKmqe6L9nmZR
fcUNPFVWoBuz03+hndznnv3esQciS3XXFqRmADv0OYScS9TrB6n/tT2Y0SbGfk98BC4mI8R3U9xL
OMZw6isGnEOQWcYQgEpkOyjqx1zUt522eCIpslCqJ4glbQ9fLQ0DxW6FSxZGEgZogcsUF/ZFxDH+
jmUeNvx+9/0UTbu2dQDz9MmfjUPZjV/GOv2pEOXmdvIP9PE3a7n9aFZMbdREF9v9VNwmBVGmfmHS
MS9Iz1FvBaXEwCSOhvXmMsb1rOVQ5c3JI3/a9ocba4mQbIKPVilD7LQWB6MpX/28uUBeYlypug1q
MXpCt0ZSJKhck+4+8XqkwHjqNu7EJ0maLmLE9DCoBmDwuq8vPDbv8WsYuc/0SlfJl81sFyGOGz0V
CPOJilt3RI4iACJanoZIvnREgFnL84gmGvn9xfPyx7yhpvRy8dsN0wt+FvxTBiaqcnKvo3FP+tfF
qfUtfhFczHwVDVYwX86eM330LjQoAFPshhxxbzZdQJJyurHNqMNjy8rc9Qn7qlqUepnDoMGmLivi
7IyG1mJ+Yvjej8/G9jT5Fc8OK/K47baVGqNdN7O86DP74kpQ1KVu0/1o23ekRtJ9A+wlSfWJ3JaK
j9vy7AvnMwIXo3zecfZ5PN+KPAM62jt7cF3sYBijZ3cLyA3xkORndjBjOwyB4J+2P30LoQK64jHC
BO4165mDXJMgoOx5jMrT/0g7sya5cWRL/5f7zjYS3MfszkNGREYGM5WblCkpX2haue87f/18rO7p
CqGTEXdiHsrKFKoCQADuANyPn2PATYilUuViKckdfEs7pAbusja8hhYKxNXCF+ajaX8FY89Px8g/
RVBKtGSHa2ppNzw6mMom5N44vzbNVzeOb/Oi+0QU6nOpU+NfFMUbMolc+aZ4pyTmIzVlX3KkgtTo
F2GbWDQ/qJv+hlzHHZeou0ZHBgUZsysIye703r9PUIWAT91/MUfD3tYdlFgO57trW+i48ZhInPmB
wLRnE3i4gscGSS/iBKUP4p7XObIV0KWr7Ze082EQMwmqlMrjUIRfbdPXtnoFy0DHjIx+hniN6UNZ
517rVggwxEVSjPhQWw/7kcMJjMVTFXB2tePEBM8FZZbN+GK0xl0KAOXaFs1raAESMMknMcvoOQw8
R7WpgWnUiQ7W3P9chjeWwcvUjb+0UscBlt19tFzcuo6rB7iiWg/hzII9/bpG9IqH5K0hOITqlvIW
FapjPGMFun1WDg7y0jbJY8AD/rWlIaRVUd4QLFVK8CzcZyrYMSPtfU8lOHeISXn2Fpo/QWpXO390
iKdY40sAlyrTSTkAIVvnWu1ibW8mCJF0VFB0GbgOi9KQMLnvdQPGUH0Tqg72XXfgQcYHoYzGpog2
FLU+B1T0bYmlP8OQ9b23CZ9af1H28a4i8bmtlleaayDqgbFeKV9hpwX1GpBNM8L6m1InjzXh/tjq
nkDTmn6MEINKPkX1wBuFhxE6Hf7DAUE5VKk3ejXDu+4O00ZTkP8MDPRaQpBYO64PlTFmu2Hwv489
BWtEjxT06SCd1Vp13kEMtnEqMgUEoBHLgfgOFgqiveVwGzO5bu9oRFn8OzehwHSGth/QoYpeu4EF
wOd1Tb3jEg/jqCjjZxBMD4kAzdZQCHXVqYO1nQez32iG/aTHPIl1a7wT7h0gQHWjoSvcC+6H6jRO
16RBCRIQJqF4ACCMnf5G9Zc4LiqTRmJ+sQo+iEe4s6lgNQg1Q+yzHA0R/moErcNFp/0d6vbD8s+s
4f1nl1RDUKj53pl4HfKMyBfMSC3uUttNwO05z5wrH3iT8EJ1SM01oBHFaL2lGpdDdM0QMMnCa601
rq120KjqXy428L5aOmpO7ryPBYl+MV2D1gJNLPDxVWkd6ni6J/vjDY36xeCVFpr9HYhZtUt+TiXZ
5q4MM1QgAxBEvLx5K6E9Tyong9RqEKyCOeqwqHIYJAPC6D4FKyL47vjGzyATHk+qHxYh87SMP2V9
DG1OCEAmML+U4y105YggavNdl9h3cdhfCx9mPboFp/29aHm6Ze0DRWago5phN2Ssz0Dmw0SYGtLC
Ye4y8pt5si0m40eQE6kq0+8FekM9KGaj5qomUvULQg23y625Fr+VOXyxowrhEzJqMXlf8KLLGGtF
/IrKRCFV9lQSwL5p4xdI8ZA/V1BuMHvSd5CsCRX8ldBRhIMB/QFyl4/UJaAB7/vzZqEqDNSXmAhs
UE6fwrj5IapuD8fvNi1g3o81qgarkMLTqm3JGIq7edQfKxB3jVZ8x4Q3YZoe3EH9QPr0IbADT2nK
jyJbblk1ePlunD+MRJQKYxOX/ZOf8QwL2Q4D9SAcrz20YDWlV051jwLN76EY7joUMgYg9/BHEGKz
0+sZvjcAVNMbBRbfyUTu2k575XZ0rczGR5eAQN0SPig5WjON6qnuy/LvWtT3WPdNUxA3nH2Q2h1i
B/7M/psnKiv15stQuhBBkUidNeVjQLYVyLe9LxpIBQNKATeqEbGNnGxL1ur5L55cn9JdRIhSLbhf
vqGuP5gq792i/tLY4IKmtEOGpH81HFyRCZsQvGA/uHlSbJsa1MrVKVcVGGO4dnQEYc1nXijfq8x6
FgWHH1c7lfcv/EkwX7VB+IA2hhdz/yg47iGqNG9sJwY+p+JJa1ffFjNo02We3W60rtKOauyhye78
UCy0dncokH4CsfOiU7KqaPV9V9XIIY48JPwY9n4ibVZ/nQ3hLVL0PzoBgYwJs3N5R/rnexNbH0H9
H4pM+dD3TyjsHXpH+dpMPyoVpRXF+IJqH3wvlfFYhM4NxEBXDYH+q2ZygDG5YLA7/6vhpstVghpz
HzZKGDeeLVwmsY/+LW7c/dQFHxB7fytB58NmMnGvAPTSwPhUWbyJgo7DxCmsD5FaXne6BR3qN9um
qqCY7kxygs6yp0Ml/zzW2Q3K0rvZth41jWrwuDmYs+v1bvdh4Dnhc42y1OaBfMuhbFOQe+R97PGe
vLpGHVzSEMkMtfoTqqkPLcH7NiweAwv9uCrihF2e6pEeNjvD4rI9U1cZcm/KKuVOG8GlFD0xc0AK
Dxn/NBWs1JWt3uUOGdaEdyY8tuKxbDUP5bHPfVOhSmhSJxmpj9EACInMFu/27IPpcAFwwcNzbMcV
N4byCx7tMCbPczOQ546/DqB3DJa6r+D7j03qy54c4JGAhT4Jf1eM5kPZA9m2HSgwY2UA8YCMGGTc
r3FVfCu5sKcRe2QQ0EqqunsjyChDyGlRAgTCkQrw31RdfVdz8s5VXWfb6XsEqGQTRP0PFZRRSgG6
mxLC8ou98OHyLNwQUlRRfc4IW6IYS3TTBsseE5+9VjpK48mzE+8yOWNeR03TCFsSkNYaoow6UizA
qj/lmVndlpNn5Dm1VZQt5IJ7dZSGCgS7VK/r+q+YB7qPn94R/J43LpivDnFmwJMoSRiQmY4ObFpl
sxCJg9XRKS8YqIrI9fxp7pPFnZRAWmZCJBonQ1ErmzjwMh1Ikt6l5J6sep88OEoWeFGBp4FUA6Aj
mU9b/44SAYF6XblR20RHxwMjDHWyv1FiXPPoeilc7ea/FjaSfwnM/yGf/qMogewFYftPNfV///F/
//8QsvwY/9ffDe1/FfffgJv/1f3fP//5R3r/1+i2iM7/8QeI8bn9PHW/6un5V9Ol7TGtyv/0L/8l
Y/9pKn/993/9gKgTDPXzryAq8mMOFmFCZ7JO2/Ia/Wrzb9l//B//YrlW3X8YlquZhm7aLjTXf7Nc
q+IflCxZhmm5KgUuLvzTOSXX4X//l9D/ocOMbajCcNG7ohDj37wtzj8MjV9dijLJlxiaKv5fWK7h
fznibVEE1yzDUQ11+f1I9Z4+pwK8PoqctrspyVwpk/7P3cIiBr+Kd6ha/uRp+btp/c+myxgyW6hI
R6+NbVC4lfaM7v1D1Bjp5miW3+lgbezizw7GvNXVSjS9R3WHDVOJxZs+4vlzuvW14UtMNnAjqKCN
sx6DM1DAIB+x7QpbvVbGwd2e7mLtA9Q/P2BCc8jyZ6sjoaV4qZPtDMXdn276T+ry/zv5uiuR41BU
RJg5mXoPd6QKONsixPs6TbX1RzsbIohdMouYC3K5XOxOd/n+1+gu+/t4K7lt7dtxW3Ze3iqI5wrK
/uwvp5t+fy2ohPmzaa3TutzW7M6rbHuyrtpBrZ4EqXDgVeQNTvexNvzl9yNLmIjTA6uuOq8uVfsp
1ib/xkm5E1/WOkT2x62Pzgwf8jR2UDQOO30yHitX/D7d9NLE39RLfy/1sgWOBi5ERhVNBsGF5i4U
irhIlAtr5AYtxDM8MXBJi+KmflQ6F5zX6T6XbfROn460ICPZJ7sxm9YTE3GEOug8Cit+TKF7C+37
N7StDzzkPyIRUlw2f460OpHTzlYw6C1Fhg5EdLrpZo9jRH5he/qDlk36zge5krNCj7oNVQXySLux
gCFWELfiV2B222Sz/Xa6j7WFkvxVSQ7RmgN2mB1QN7p1ylGDqKX14eLmXdxBrL0BAArUQNcSuMH+
fRD9j12k7kpOLLQH14KhpPW0fjZ5huYDksIcc/E/FTBWffya0UgezOn6Os7csPP0SoWypAWNCKXi
uUVfMfvl8PtjZ0+8yfEqrVeZ4kOu6A+9ACBEJPHMomvL6r6z6o5klYhsamBgjNbrqoksRghNet8l
HtLsu3oC7FS3j3pdfmtS0Bw20oCDenCK8kaBrvn0+qxsCUey3TIBtxGJHLdgux8G/PKNFevX3LsB
rA2/a7McgJQXZz53rTPJQUctcoN+olLUr6LAUArIXuHUuKsJlvgDhPhVd7AEhUSnP21laziSRQ2T
4/MuoLcIPM+uGID/WnEYnvEHa1tDsqUUVFTSqdmiyUjpn9lq1jYhpvC1G1rnzNqsdSHZTuv2MJ4k
7D7Q6k9F2f5E+YnUtGZ+vGyCJNsRKWnkIbAbLwCs3O/h6Kdc0u+15Ofp9ldcmsyPZ1CEGs42+gtZ
+TNH7RzgDkizlwnk/2UdSNbTxo0wKOWovQ62CsUnCKJw0+izuyDPD6e7WNlElmQfRVkWA2/h2rPd
+cEcolsTZtPTTa8sL7SHfzgXMywT4G/UkheB6ZVD9ZhZLrtJ9043vzbypdujU5nC60Tp0qj2tARg
CiRtQWGfmfe1kS9dHjUduXCyE7+tPYqqHrIie5160kCmceaYWhu5ZLiwzhGPC8raA+tq74YiqfZd
iMbWZfMiGW4phBXCvFF7ukOlrTpvu1jcnG56ZcPb0nExWGXVOAYXULvMP5fB8JmoHfWrRCJ0CsFP
97EyOba05+sxSXql5MSAoOwTxSZePEGafLrtlXW1pc0+oGdXl6XTem4f3oXdvK2EgjxmcMYhrzUv
bXjVtXLa56pmTEwJN/+vQxff11bRXzj+peOjfRmS3uPRxB3NTaLmw4BWz3UFDvk2EO18ZuuvTf/y
+1EXnean44IT80g1TT6kRDDZXDb50q43RTxyNIraq5q7NHlG7Ix42DmLXduZ0qbPNVuHdEDBYqtF
Qn2C8qgEoxB+CpTsjKdcW13ptBqJOyiQQtZeAS73KoUivIXUrvT1z6fnZ+0TpNNKDUU9ZXWLV+iU
hygu4A7L9rElXrs6fbmoC0v6hN4RJALzBI3TUH8IY+26jjXgBZlLrNuef5/uZGUHWdJ3mJadtrrF
Omu6/hZOxVNc1Nenm15ZAlPyPxBrFlYCYbtnw4eZQGrfWc+Rcuamvda45HhKwP0NrEQ1hdz3EaCM
AHwlsY/d6aGvzIopuR6nsYM8KFldhv6zyiOb6mTzx2VtLzvqyGanYazjTi9qL265Azqj9R0w+fZ0
22uzsvx+1DY6nSSa0rjx7EnsWxtx9TG/nef+jFNYPv+d94EpuRurKTXCdinTYuvPfgB03kYoohw/
hvW4ILY+XPYVku8pHUUbS5uryNgVlUp+T021TVn0bnxtxE59f7qXtTWWnJAiyqhJa4iu/E773avT
5yH9errlFd+wREmPV4G6FhKYDavQlBaIVxQ0gVzEz1HePwD7OWMAa8OXDDdo4EMZWw0DyMNb1Uw/
omt22Y3HkAx3mNEncjPcMwpGv+uxhsk9owbn9OQsBvrOHjIkwy2oRctGX6m8SHnMopuqHeD0B1z7
Wo1vCYX6p3tZmR1DMuDMhfEDRgrcM3XIpOaThX9TvF7WuGTBnOtdY3U4tiktgJvcmPW5F/jasCX7
bdxZoTCElkHobE2YXFLz6fSYtbWml9+PXENZ5VNXTH7lOaBRRjPa8SJ9pBh/Ybil6lTJNr59HaUg
SCmo1Smmn3cG6CCRFTenR7DimwzJqtVeVwOKKhsvRUVhJ+o+6N7Kjsl89TvTfjndyYrpGZJRQ2TT
2lbMBM41VQW6huFpFJ/ChOv429NdrH2HZN1wIThj6bqVV8M2Y9bQVnE36hH9u6x5ya6TBpfXiqVY
rPpFTb85vPTBr9NNr0yOLtm1OkNGXMyM3CDVXBnJje4oe3R5tg58X6e7WNlli0Dp8S4zurg388KG
GbYykPqcoHEhKbm7rHHJqAkIINUT8RJTKZo9QCokNn0V9fvTra+sqy5ZNdFg1zfcZeLVHn6XX7H2
hi7WhfOydHpkfYroUQwsmHoKGncGVI2tMp6xq7UpX34/ajqJ7Va1bQy7zc19qBX3ZjKdebSvTYlk
sklDfdlYWpVHxgHc7VezqWEhfTw932vjlkwVaEpnA8SoPKoKt71e72FiPHPGrG10yUSFrSPAGTEl
Uf9Skak2ahg3wIvA5XV67GsTIxmp2uGxSt2sPN8PNi71+0P1YQIufrr1lZmR9XWBCaRJO7FZXCBH
dZDcjU13uKxpyT6jeKhyyAgYeJXrz3YG/0BeduOZ1lemRUgGqiXTYAvHwDUa2v0UU7Wpq58aoJCn
B780887VQUgWao9NOAcdQU597G0qeVVFfJ9GDZyrMdruTxV+kgQxtRKRnNMdri2EZLX17IcJxNyY
FnIIjtF8ryDhP9P24nTf+xjZbKmaqYpp4PoZ6K95S1088c+XtOo/ocP2pkXNmz6DDQvRxLjsYyRj
rjpNgcwiqryiLr0A/iRIvc58y4q9CfGnC4IqikQq9DnI/Kr7UElvqIC/NWr12qWI4fTo17aWZNKU
wrhal2iYtPjQ2saNhbqBnynXl7Uu2TMxsc6OA94CMORQHm3ZLfUfpKIodBFoDF3UiSYdv0NRD/7Y
NpXXRwq1qm7/ZE/GRzOh5PJ0ByvbVZONuzZUU3ETlmGOjY0bJc3WznRze7r1lRXQJOOuNbvy9ays
PMhXbEBfzpYzjQKnrDuzCCu7aAGEHB9kRjePox1ibRUlAaIqDnah3ccxoFmlSs98xNoUSRZNuDWB
M58rRDVmqtiieFhF+3ympPnMGrw/S0LO+vczTA5kzTnoE0CTnJ4A7Yu93esfT6/C+x8g5NS/35R+
leRt5cHj96hU9Te7Rl7mdNvvj13/6+lwdJPoskkYccYG5XG5aYfmqqJaPWouGrn+V9LxqHXFb2xr
jnESs5tsrQjlLfgOTg98bedI/sfvyjhAEI5TbdT3CLYgTOsQOIDaZHe6g7WZkbwP6A13iFssq1Eo
jWhgfm0gcYqLC5uX3M8IxFMEalZ7g9mkpFYRBaWgEuq4amqiX6c/4f2No6uS94mjMDb9dCq9Ccne
T2U+9bfN7JgXti65Hkf4bhbCn+GVifVDMZsnxRLnTpe1kUuOZ5pblFy1FNdvud/LCI3XOp3ObPm1
tiWfE4WpUgyUbXnIxPxKllJG0ZUXtr1spqMNj3CKVRgWq1oCE8524xD5EdQhGhW5lyypcJePOu4g
TsMwLwue9I51I5LgE/wWlx23Mg6uaqm7EC7OXoz5TeeUn6cUMuFG+XzJyHVVuotEsENMGnwrHnmF
+9k0Yeafz8TFVnwBMMA/JqXQqzQItYBJybJbc0ICFfI1xA69rj/3mFu5h6qSNwgXSmi/rKHIR82r
up+FoVY3g5aXoNFhA1P3aRA4YhuMsTKe+ar396mQ8TgW4L6qJVPoUQK3awvjIBr9+ZK1QAzozwlr
lZkihDmvPOSHAsSv5ntqY87c2Jet/p+XXCHjbfIermClnrkzIJgSQh2b/07PHldrcyJ5zaakHjux
eYQ1efaFyMDOiP3X03Py/iYSMtLG7fJ0VrSBu7I+HnQHrgw7M722rj4iXrE73cfK8GWwTWpkI/hA
mz5E8BhRv5znyZkAurbsxHfmXcbRpEbTFD0KsV7XwPgjpkNHDSYUuXDihy9KNH4ctNLrS+3jYPq8
i/VzkK73v0lXpSXpAkDkTopHiobq9+AiHB/X+nDR/RlZvD83KkTqdds3S0oS3Qh8arLwax90HRru
0yuysuqufIi5yoDoBXerDKFpcG63ZU0xtTV8L/r2oqSDWKDNxy471sWY9SXRb3+qYTHO5qg9hJZT
PZ7+ArEM9b2FXz7t6EjgEmHk8xI6oLjn0JcGldShA8DSHyAqymOYPrLxJhfwsFqjQ8Goee0uBY/W
DEFEMyKTDI9R5L7VkNroSOApEamkvIE+Jv+pFc2dqs9fncm+EemwoY5gk5fNfprmW0tzr09/wdoH
SIcmvIAUiOREheII7hnN5kPutOGrsJG7hWNkiM+cnWv9LDv4aKKiSmi1ttxGXbjHTF+n5lrZp7nz
IamVFqp4iAwiyBcv+yjpuIOm2jJ6ndOUSDelaJVzDRvadu45+9r20Bjq586Nz9yF3zdB4UjuvFKC
ttNrtYIkPrytQzjOXOXr6c9Y8eaOdO51c6vl8Kzz9lDVbZ7Z21FTH9smuOwgciTnkTp1bxGmLz0n
6V7dVHsS/bkzbsWyZSiMMkz6QH0Qq21VH6ih/5TFxovSObCJnYt8r3UhOY+R2vNe75Yjw6fia4CA
KUaArnPFYwu10OkFWFlbGRHTiCTRIEQnHoU8I8jvQwqT/2VNS46jQHDLHltCvdac7NSkuO/N6szD
b2Xb2JJJQ0bZxrGW8PLoUTjT3ehhQO8yjIMzprw2K8vvR6bcOmSz3JmhL1QCOirNaGFcduTYkuEq
LYL2Dqw2Xl3Vj3UDw1c53BdjcuZ6tDZyyVYd6LTFrHNMo1T3Ehrq3WwlZw6ate0o2Wrh9vhquLi9
1Hfe0ERAYMiEHCP+VBTG6+kts7aukr22I/qgyXJJ6ht/r0c1OtxleDPO9pl9s/IJMmDTNIsqi5Oa
cBbH0bVZjO0bXM/wl+YZCtwJNEOnv2NlFSzJctEQoBiIIlYvbPLD0Hf3llGeubavTJGM18yoNW/7
oCq9otLv4JGFOcWkqNN4uGzkktH25thTX80hZpllsIWF279KAtu8Pt36+88cYUl2a5Sj1fahwKOV
3SeIdXc9lZp9hHaI0plU501nTqy1SZLsl3uqpkexWXpWl3+kCPUhKfV9mqlvpz9jrXnJhsMOvgaQ
HhWYmORnBhlvACNdY8JoeLr9tW0qGbHdiRheLbYp/PS3VL4+D/3wSnRuZ0Fkc7qLtR0qGTPMM32R
L6F7ZQx3TSKoY9bOLPJyeX7nwijjv2KL2lClJuZXK3UHded4F5viFdbBp5q6Eq3QboISodbgMtyc
kEFhg98ObWJOvPyJfed190SZ8k3joGpSNeeAlyt3O1My6ByexwbNGe6QpnmTWspN3Edvtt9tgwHe
+EXJTYWh/vTSrOwuGSlmRaKEaIPVV/JmX1rRs6umnyorPHMsr9igKVt4kuSQ0XNxabRgqybBl5YL
41y1HwJdeYIB4zIbMZevOzpCA01YltnxTo8HGCK0YIQKa8p+DHZ2WTAMDYM/e4hSJfT7oik9v4aK
KDDfzAGymtNrsGIepmThA3TnEJ6CBZzroocPVrWSduuKYDwX8FkxcVMycXcUhg87auk1BuwfYGfq
Vn92jPgmnuszJ8XanpVMHJaJ1sI5EUAdoj0UTPAx2kjnwXvgIC1zZYjkrgq1y+6RpnRyh6lpzz6H
E4TE+gejGz3b0jen12JlqmTsGPgbXUlTh6kKka3Rw9kTabJz6/KDPsDXcbqTFaOTMWT+aDRWa4+l
Z9fpzjbRJVxkcoJzb9C15hdjPLKG3IgriHkAj1Epdo1s4U/eOg6pwPnMxWZlvxqSUc923yoOZIle
l5u3yGXdR3F2c9nMSIZMCB59sMolbhtpX/TA/S3C/m6y4MY83f7a0CUzDqypA5OP+7bg84BSAcYY
GJ6sM5tnrXXJkGsVQvJJjWuv10aPhM6jUJVvlw1cMmF96hS9sjgTILrR4dZqIHMBrHBm4Gs7RrLe
1M1hLSBV71UQYI2qv4tH/7m3zZfLBi/Za4Pp6MJSeEEN04vmB3tQT68XNS1jwmohRA7IufZIJFwl
Qgeo7ewua1o6hmOHjPFskDRLSH/c2y1ME3zHObjW+3tFk8PWIrRUgaqCe0DNe8vTzJsr48yz7P3V
1OSo9aDnZtUVNK2BONYhyHR1BVWsc0Vc75/pmiutJgyoBvih3j3Uo/hilNrTRKnCVWDbe/RpX00l
Hi4zVl3yY65SQu2TDvgZoeyp5vjVKvbn02v7/hQJGSwHb4vFxQ0PHLfoe+bRRqTKLtHPGOvKIaIv
vR454LSt5jxtA7yYNr02efroROotGdIHkmdn9v3aB0iOTFOLZGwF/oDk689ED2+GNrxLhHV9en7e
351Clz0Z8Ah/UgiEo6tFshthT8c8szu1xWW9c2XXJVcmqrgSYE6X92qSfHcKuPiRS9NRN60BEamI
AvZJj8hEWd/7ca9Bax9Til4tKg9Gtz/9fWsZBl3yeBovcZdK3crL+3xfD8o3q9OeyaXexlW8R/H6
Ji3Ut8ooPizosrkwvpzud21nSLYDw4Uwsp7HXCCeQv9TEdhwMz71yL+cbv992xQy9M42Ohe9IM5P
KHm/zbneLqIqz5bRXM96/MOu7HMH6cr++yuAf7TF3UCbkrpk/7lWt+8jF0Y8VIkQaDz9HWvNL993
1LwdUJ/kWuw/E3o/ks9+CWuXVn0+3frKKshAvDBvagCtgLFUZdHRUx8h70d2p7qFju35si4kF+A4
oV9peDDi/2q3FZ2u70mYlZt0CFJkiY3sjKGuTZTkBwJTlIWbk1glmHXXwPfWJdGhVLozmbgVPyAk
PxC5YdrpFZimKEJbxc6uJ8s4c9Vba1pyA77ax3bQYIEd0q9Tg8A2hAmnJ39tUiTj5p6UixlFUqD6
842do9kCZVNinnlsrg1csuFMmEFeomGOdA/yImoGqVQaGZfxlggZZedqOMQyx0NQE7ypLXELZu2M
513Z9jK+jjAzSnY1ef+5ci3jLbP7+U3ARARpHFL2L5Nq6PWZFXjfD0Ge9qf9muB+AiEq5LDg4NXb
9FeSxt98q3hQzO5Lh6Tt6YV+fyk0OQcd+x2M5Gg6HAzUrgkcWm5+dbrllS0kowV9fUTlLGKR3TJ+
bAf74CK8nOj+mc2vrbW/rNGRgwtdC6Ax0sMeLmcXOfHBtO27zPDvpkLs+nB6Eqq+XcTiKz/btOH8
MTSjW2MO7v2GEzF2nk5/5vsTKP4a3tEwfBgNxayRs7LVfpeY3R2UEmeaXtttS5dHTXPCdn7R8IWZ
1aDNM9+GmvAgZHu1k3p72egl72S3UZeaUIWCKoHtcdCnj4h0X1a+Lf66vhyNPwhDdxhCo/BKFXWD
3Kqfez22PvvTcOaMe99GEEH5c4IofkO0ebRLT9FRwBZTs3Wd4A6tkb0JLoB03O70LC3vlXfuW5rk
rwiNRdOkkV/KbCQaBlVrnzSYDBGL0zqYmR3dgv+8McLsS10j/nG605XVl+F6kV8DL4RVkidftbPD
+IarPNUG9ge7ay/LHqjL9x4tUNvlZeB2xN0H1CauWp2VtyoIwE9/wIplqMuqHbVeRHXkNw25ynyw
9N+hqnYAzofuwqSNKtm/plOXaJMd8uLeyV4agwLIAvTzZYahLl7naPCjUo7p3JPp7gUag7wwlW2S
Rc2ZqVnZuDK4TtNDiBFN3mUjsW+lDA9Juh0s6JvbiXq75LK0ioyxIw4dD5ZG6Liz2+qlQRBgWxmW
ilKSi9jJ6UXW/oL4v2McqvhzpnJTD2Kkeguvnvt5n3Zl+joDrNjmSRVvAj8ydjY0youGQxPfAc8t
d0pomN8V9MsI+bvQFzWWgaSQ2+yQ1Jo3kAVmm0TAPtrmI8+ZzBW7YSz07ajq1dbo+1+ZESb7tM+D
Qw1uAyLquXslFhjssnT0oc8P23FLwn+8GkM/3NpIxdzUrpLezvCkbi04mbZTgGDzmEEo705RcVCg
P4VltRuhlq+767hGiWlMexeS9hqBJTMJoM91lUOTFu3NZBQIG8y5i5Jgk2ya3qeGOwp+BM6c72Dg
avd2rSCjodRi6/QZdJtdGG1ndOc3wVR+qfMuuzGNrL4XITyWYTciydn04WYsCzi2IyjJOdTELtPh
JIbnf7oVpt1sGwXJzdFC0jBxw1eElcpNLQydBRX+ponLj3lGzabaoFiuInu1MVBL2Bo++jE44eKn
4xj6xgxrSHSLKd80OVS5U9x/V3tnfvaFj04twP5b0zb1nV7BoOw4wCRqN7qHbr15zhoj+lLmbrkf
0Sn9UJlqc5On9Gyro+JVUZTcUtvs7mPH+CSm/rdfxfZm0EV7CyteeDVWSnldKJRHlUqfbgabFIMK
694L/NDDrnbRpooVw0fhQoXKvLWDndKHkKu6MNOe3qbvXxY0GQ6nQQYMJJSAjtLtU93dmMj+mvGZ
TPta45InMmfyrilqLIfCKq+0aAu7BSpQX0+P/H0vqsnEcrCoDk7fFNbBxsNt5pZrPmTgyZl5WWt9
+f3IzRmtr6R2FtsHo1KbrdNBRzWHY3qRA9Jkxquo631kHmvroERmt4MZPXi24XK7CcsiOZPIeP+U
1GSw02jaioXEmnXIFIjeTaXNbnIFprIYyY6N5RuXsYloMvLJrRRh8EBHcMD3EU5Wdp2voLl+YTBA
BhTnVVMamTbn3kApZI6Cp6JCRBwVZx6hf5VYvOekpRtMM8woOaRV4qFt33xUk0j1HF1BwwjKcmy6
dm+zArij1tnia50K/TYO7OmrVnX9NxThy22NUziz5ZYHzH8ORZNBnNE4IFeOcz1MfbFpwsybC20r
YP4L0XCdouyqwj5BHZy5Rq0EyzQZ05kisVG7iIcekI9RPnf38HrnH8VHFGKqr4qno8Z4mRuQkZ0w
irZ9VNNRqXCSmw+Nvoj9XHab0v6jrMjXIovohHtANctBPC0Xz0QBzTNeZsWM5KIiFDcmN7Bofei+
1f0XNfvWotxTRj8vcmJynYIWJHWKnoJ7aKNvTYPgR3CORnTF98qweD+GBh5ia5IAzW4Qt3AIQ8B9
GeOtJuMR3byKy3DuzUOdo1VdvFn+3inPsSGsuF4ZkRi5jjM0Gvo3c4NMi/XdGn6fnuyVKZEZuQy/
U3VooaxDyxpuEyt5NEoz3dpmc2ajr2wWGYRoKwSGcji8cev+PkODI47L22ZoPnbxGaNdm5ul56Nj
adLnuNLQ1jp0ouG6alAxgBSgdsYDrU3Q8vtR6wGq74aJ1sbBH4br0i9vTWpQ6sZ8Pj3/a9Mjnama
Q1GVmtB8Vw7XaFYaC0S6o9DlIqAATFl/Dn/o49IBDWQewgl6zgQxmCvHsH8iP8UT0b92+8pHYi28
rCZQs8Wf3dXCjrW8c1ntcei2lKahazo0MIi06E9dNmPSO76ZYr3pM+xMFU+t8ZIGyUGrnue8vuwe
Ykun3zCA/kUhBe1X/WdVIcaC9nRkvJwe/MpelUGKgVHF2hxN5gEFhGznxJ26c9F1PbNX11qXnuil
rZB+6Gg9me1h187C2aAefA4ntda69ERXiCA3YmCrjqF5V3Tx52I2zsz5WtOSCbdGaIRNhpMoirz6
pkxB32+GJlaa68umXTLipB2qZuw18xCBc7020yi/HnLEtU63vnJh0qzls458xBw6VqSGCve95K0I
Z6xKQ2MA1nZckZ58jqv6KkvyH44rrqxaHDor2SA0deZSuzZ3koU7aQ+IRtC50CKElNDq3lgOgiun
v22tdcmg3coqYo2HxmEIYnSqM6M3oF0G8vX7svYla6aI26aKu0Z4bxFfAVAQnGU3W3GtMlYxLTSq
eotUPRQozPCUQAwIivsZXa80umxfyfDEieqGgXo4lX3FrHMlHdGRumhiZFRiqSVjmpPhP1R+/DJX
6scqO7djll3/zqVaBiFmeZgmZdjPh6gr8Z0D1cOzu83c/JwfWutgWZEje7D0vmzt2ZkOYY+cuEsx
35R1b03knLlTrLW//H7UfpLV/Vxl4Xxol0R2lEcIUk8VAu6g1uMzl9yVjS8jEPMkHoX+fzj7siXJ
cSTJX2mpd/YAJAGSI9P9QNKvuDPyqKh6oURePAAeIAEe+PpVr6ndyeQkw1dcpKslr4DDAZjBYKam
WgXziRt+zyFcMkTkwtAbB3MNQFyKjqEeaucTUi6J9v0Eml6Qbg7jUHWH607Pymxt5gi/z2bMHrTL
0KOKPvD5OtAYXfPVNUjYhTnyX6eZdcUOKlj9vvCR0xaTE6ZvT39jg73zpvywwYuP3pWSaXNqiuAJ
xCZpOVfPY3YduTZdAxrRrRwVDiQFToaAdUrLXVNkFzzCxt6uAY08muiAu306IeW4cyf/tYrygyXB
Q7Y0L28vzsbJXMMZW+BDclJG+Aja34VyPrTmOmITqJr8vO6Z26H2NTjmhHpCGgzFCfptaW7shVO5
sa1rJCOyvVCVHYvxRCGPLB99340d9vT2qmyNvfIJLRg+54Bm5mTBGE0ATqdm2tuLr7utRV+dyMpf
kG8GIAZHZpqeFfpWD0Mf6uueMGuyO9l6NeTpiDlNfRCkbijEzpsuMRdvTX3lCyT00N2yGs1pYGLv
qPo2n+iFuG1r0Ve3N6/8uYR+5ngC+uKAzpVTEXA4fX3BmLaGX4Xio6dyn6l2PKl6kLFff0Hl6aam
6tPbR2ZjYdZgRjXNSi6Gw8sE/kFrPw2mS82JG25gTWwXQt2xy0qcxtmHvLoDrU7kAD+J/gMwDOGF
xd+a/spY2VxR3RNqTjVjHZjGITdaReGcXrc452/2gwuuVQXqeDKbU9k4EMOe9qXgn68bemWqAVhR
ZkYqcxotNGm64Ca08sKWbpyYNZCOQaPb4KFiThpvh5nl+8Gg9VFe4kPbGn5lSkNVLPPk4F7ye4W6
jqOOoEl5nVEfentltsZf2ROVVYaezc6cIijs8SxMvDHtm3z39uhbh3JlTo2WmoWoCp0cfgQApYno
oRRAw1aXeps2pr+Gw7mN9KHHNMEHl+7YQ46lm3EmSw9FJJSeRv7+7e+xcfDXYLgZAkakjYw5VRZ0
xb23l80lpr6toVc2VRk/Kmyd6RPUjxMUxPakv5S13xp6ZVCZ9brFbX196qGl/AkCQPzWnxG+Xrcm
5y35wVw5VwHuEEefFkhJpCT0QUQxt8uFi3tr7uc//2H0oBgrAyl63H4VTWTo7UVevrtu4qvnq0f8
cPImLMukIfwYDXcgy92/PfTWcVxZa+vXZ30NZzgRYRMF3Rvf05A7ZxeMdWtRVsZqxZhRbyr0if8Z
jjuvvXLYlZUGeEZGnQTRAx2dhAXVaTbZx7cX5NfQFPq/wG5BFZQcWZWTCCCcChDpAF10ZZG6t2k2
8BgSKhe+xMbSr7Fvnj+PpJBYm1yzLs3msjuR0aHHbrzWF68hY/XMIfckgwHKwOyjr/p7XUx/gizj
0iM2wtn+xSt5zS8nO6nAk73oE7pBj2ocR6h/szSiqIM74j1BO0GyTOKgiHcdCI6u0WHuMHkRyBGH
01y7J2HEQ+D1+6C9pJa0AcKma8K2ogiqcsxrfVIhSyAACgT+Bw4Vd4K0C43ed4RAw7pPmRQxIc0F
I/wL9/SrdVwZuDN7UOkpKn3yTZYOOd/PSiEV0x8Hq3cF806mtHEWqrsmUxc+c+v0rQyf67APK6mH
Ux6OceeVCQHnyHIdCRgkTX92hgwsClBGxTZlAKD0gu/ARrV720C3Jr6y/WlZwOPGoWpbFq5/JI7M
UtXXOg1Ec0kD5HyT/WI71kixyGlQtwXhD+gSK+9mAn79tRlCWeAdPCp3BzHxEZLWCtWCCzfTr78T
WZdwI/CFZ5BRUyfmfc8hqNuqDhWH65pWyLpgywc+ZGWF0cegb1OdAdysQ3KpFrDhMNeYN8j0Tuid
6LDVNvwdPPSQA450onj1ThXqEDr93eyTq/B1oED9+VjVoMB2wlEOp8axkEFWhiekqq7jAqFrAJxw
9FzzHiYBEQMSMx5Ou7A01wka0jUADkieRVdB2J8kFFqcNjiBLnxf8B4Cxt70tYrgKi0FyKfLzIVT
tXH5rkFxE8TkSwum5lPI+1unq+6W8dKjdmvolcPyQi8ErUOLoZcwlZD9ciHSeJV9r+FvSIXiggKc
6+RNL9T6SQa8ky0u8QZtTXzlmMgcQmWAhLAFGqUZn9OhUOnbE98aeuWYlro9y2pYdarbPH9xiSzA
UyPJ52tGJ2swRGtaB0TTMGJFK2D15DGfLyG/fz1xqDT9bFVVX+R5lEvwv9euTv02n6HJ3UwXlmXj
SiVrKER3bprzLMCFLfB4s4fW4gC4ZT/uskMW3Ujo0qrPMy33/jJc9eona3REOdWszMhcAeJFUWbK
Gjl9qgdbOxcit41iFlmDJGBXWTYAXnMK1EulnZObu7ey646DC8RNXb+fVHgEB/sL6JfumTGxQVXF
C+cLFrK1X+7P+1WUte1HvwyOY2sgA9Rm5uhlTv183UFbWcgCihsD/TF+ZB6P5zKKq/L7dSOvDITo
0leANo7HYZHRHvxcNEWXXXMhLvh1LErW/R0AC/VBzvLxOPsamUGQFtAs9vldxmVM+XBTykd9qQdp
475eN3m04UAhCIl1lw3Yc5iq9oBlv3NZ9eHtldoaf3XPyWkaXMCfxmPZLx9q19t3U/DcOVF+4QRt
jb+y+MiB5EY3YK1YZiJQvYsH06HVCTwox+u+wPmDf3gMe5CB86c5wsG0ZkxbZ3h2JYQreiXfvf0B
55n+7xANb/WfP6DOitGRc2COWrOH0n1Ey9OtT1WSTRdKxltLtLrh+rprhqXxxqMju4RWRXouPqFH
74IL2Zr/yoZpoRYHmHVzjACrJvKEJqvYyLsuuDD9DR+xhleantajz5fxSFDtk0N1asl0AS6zNfTK
jJkE0WLRTjC0UN3Shu5ATpG+vasbDyGyxnB1KDu5RaHGo1c3T4oNH5UYdkN9tua8VUnru68zrYu0
O6PplLyuFEjWCK/IB75+MO14LOy8D2n3qKi94E43ztEa2zXWAskEwD5xUOm9m+cyKXz0m7H+QqVr
w+0FK1MGbmJEam8cj5wv+3nsErP8OTK8UB3nZuJ6B4w2DlZxoV9vY+/XxHNBQ8pWFWI8ToNNcsR/
WmVXFaxJcP7IH1zG0BPQwAhsfZObXdF6oE5Sdqd6fqlHZGsnVhbtjBVUt4kcj345Obulqm8WYfkO
ahdf3z69Wx+wsmko0ozoB6/Hoy2cdHZexuaLV7gXTGNr5VfXMgl1i9QxBjdOBSZ5ASwC3b09718/
d8kazZX1dFGBwNCk+woi/NiiyeHcOKCiL9Fw6Zm44fDWqK7eKChYgEzoWCHPEddOc5+hqNwT9tpT
cuHW2VijNe2cQvMV6+cGR6giielU6hbLBX/961cuWdPOVYzkI8V/x8gr0J/Wv2/9MRmdO7CFHnO/
2dnxylzAWjW49COk7DVMzLP+viXQTpUs/73Tl0qdWxtxPr0/2FlTLwN4cguc0tx9GPgUD+qdCTzE
R5eQ1VufcN6eHz5BNW3kDu15G5YgrRDwCzbEQUTiXF0qBm+YGl/ZMjFe1VYTtqNG+m+ZvSPVw62Z
L+Ent4ZfWXLrI59JUVQ9zo5AE6+Nx+ELp5ey11ujr0y5p9HoiLrClWAfmtFCIr2PZ7QkvW3NW6Ov
rmfpjq07Oo45Opwn1vNizuZ4nOoLhrDhLNZwLqL6BZK78KKdYnOinOA92p72C7Xviro7NTT88vbX
2PqcsyH+cIiivOKC5vgaUdR/DkLnOZrsvRupO+jKJMx0F+KkjbO6xnkFEopHrcTHgOefhu8Cd4xV
cD+H397+FlvDn//8h28haWE5AbXQ0ffaeGSPkr2U401TXQjFNvZ6TTKn84IzPeMkhXUWD2V/5kNI
8uGSlW340zW+i3S86IcmNMfsLNIRymVIauG7u7fXZmvyKxsuQsHB7Yg3Qs55C1h9+yGw0ePgR+WF
o7o1/ZUVnx//wdRj+uhiPczWOUwIIa+b+8qEAep254BzPD9c9UfvF6k2xQzk5yWSwq21WRmxZzyN
Vn/PHDsnIPs87Nx7qPQp9ErSS6oOG/3+ZA3DirQNgVxF46EazHkXMqu6x6KLTJYwOsrsvaxoFR47
0U/FgYeuQm9m6yiyLwKSF/sMXAFzWvNO6BvhiKAAfC6as1iLwr8yZPNXy8wk7sFxkgPuQvnFzPS5
GPAGhpbj56u20V8t8ygcltWQZT3arv7D+t4da9BXaa8rVZA1eGZsPb8IXDEcKyWR6Oo+gyHpfgrL
6wxoDaCxtlYiBCj8WPFQgx87/yL8audP5NJFtWFAa7arluTlbKGbdpxHSL76vu2Q580v3SRbo698
oxlVO2iFxZ+4OwMD3rDYUHYdEp+sCa8MajRQfcPcM1a8ED2dvN45vH1qtiZ+/vMfnProlrYY/aw/
GjdPfQQfILy/LnO5xuZECJAp1Tgxo/OurIxMIobCwNvT3ghh1yRXZOokK0EacWTUfZXmfcOGE7I+
+1yM+7D0UAC8BPbf8F5rJqsRG4p+Z2mOVeQ3txEEsL5B4iCc4oYO1+liAAHx8yZkI+Nj08zDkTdq
lwuxwGldlK3Y2OE1xjMcSdhX0TAcaQQZs4k5J4GFS9/eh63BV+e+rHMGubppOApidlOIIqLN+/DC
Jm+kA/zzlvxwNnnumaLOejj1pjjYJkPUwZu7Hj0vSZVnd6FlLZir/AdJyHU8tMRfmQMYNEgNnN1f
DxYoTJRtq19VJa7rAgXhz8/fqKrqQlDSDMcc+30qK1Xc5QvunDYbpwtWt3Fe/VWgYKIJ9Lzg6weE
4WNZ5HGUdwdhLgVpG/vtrS4ZihQJ0YQNx7AB5+nUDF+ysbvUTLYRJq/hZF4J1WzZuWAPqOqE8U/V
BH5SmYIXoWhf3z6vG6uzhpIhSnAaq/ARWRR8Klz+Feo9nwIfUtrXjX/+aj8c2Vx3tGssxqfzfMNa
cwAt7I1rrkM4kTWzGp9F2zKwPx1ziq3tjAORm1x8bsDlf8HmNhyru7K5mvtuTyZvOJaTqGOfVV9c
9F34rjqIakiCJmrR4M6v3I2VtWlvsn3Z+QMEY1CoPvu+0Ukp4JZvb8bGYV2zq2UKzDwBOCGPYV6W
CJwL6LcZdSme2xp9ZWhF77VoTsdKNcaBvJdN664/XjfxVajIW6cCYwEmHpXykPEGJIb8QtJzywBW
BkzaueSLtsPRn/4UaE3TY1yUV5Zi1ngzNgNYAqKC4SjRsV83d+AQCeYLE99Y7jXCrCKF6HiAsRXh
7KFBewuic/dSrLLhetbgsioyIfFcMxx77ogulrIdQafRDXdBtVQnWhbZPTrXiuvQDGSNNXPBfRt2
gx6Og1cdwty997xLDcYbG7wGlUWsU0upEEtYWbeJr9uHLFyeatA2XHBxWxtx/vMfXJzqA4g4asQT
wtcHPY5p3rjXBaN/lah/GNqhEm1kEkODsv1Gll5az/UFkoutWa+sNQOJgR29ESvuRMV9Rni596TD
L0x8I1JZQ8TOKG4QupIGYZDzkOfqBdKov+cGedQxpDduy38fGvFShzq80hpWZmxrP+qpUs0RzEbE
jU1oBItrxsWlE7pxjNawMeYsTcVk1xxdt7ppBvcl6Kd9US0f3vZwG/a2BlrV2u1VJtRwXOqdr5wY
EKhbutQJPjUOx0upz78czy8qq2uMVVEN0aBorY65Aw4t+XUu+ue8gwJsp5N2ie5zeit9khL/Yx5+
ELTZgQQ1zaRJg+7zUou70PHTCkDi5aJWx9YXXwXMraCmxAt0PiIT0InY8XTlpJWwDOzXfl/bpB0K
qj+wMJOXcKDhX6CvXy3D6lKvaoXeQBF1xwZ9mv4HaDUXN+Esmb7Dazvr3k8BdasPQy7K0ouJ2y+y
ihuU7SWNGeOYVgz/NPQ6zsCy3Jz8QhJskxe2wXNdZFN0luAx5c2wzGe83yDH6k/0PJvwIEPqhTuQ
QTG0UNBah3ftoBq9FwT07Ts6KaK+o1YGajni66qFJmYWgZkqZw4S7RP6LZKF5Kh9UE/n+TErhjzc
L21DvpSF085InRqPHz3odoCjqK8NpKBRm6njdu69PLUdsrkQt2v99j2EusfvdgbdS1xOlUUvBxnM
cjP5g2q/eoTmGsMU5weF8cquvEVrgwxvazD9L+/NOOXtexBlL+aIRuuwuTOLkmPCR4lnYaHAGP/U
iS7LnzJbDWInWjTpJCKPGp7UXpSRfdMMaOqQQvnjLaLczh5QXSvxhDy7pT9BtRN4SeRlaJ4Y29yb
Y2b6sfoIjdXxjxJU8eTUsNpCLNF0qGSh19ZAhCPr0PM9gOc8SOaJ2TDmmjfNnoMmS95mbsj8VGbK
ZzFVPlhtWilAD2aX0m+S0p2dMq1kW3UpEutFHYchcuFJrjIenGRkSXcIvZYWh4JGA08jLFwWF4ik
ll0lsypLmeG2TcIiLLujAVAo6+IRcpv5zQCQdrg3i84AAei8sEmBnu3HRKlF3zE2MTdWuuyCOO9p
+ZmARhaQjSqwd1WLSmyaubVL37tGQiQ+m8rWxH7UyA5YVQfoudKwgP4ezG1AvnlON5aJUzWRTeUQ
VP5+afoijOHYQSLIZmuzpG1aNHoxEQzujrGSu0lThx5OKJ/mLBnH3i7JbIu8iHXA0PfRNxEOz+AJ
wdOQiGj8sNigCOJyBtYH3S0s6sHDzgp/13Gj7bEji3KTunaL6qkxQPHHYLlW4yFopgmk26I3zQeH
K6llDFAVkUdLiWwf6RIVM5jjAMhtvwVl1EepBiBu2ZUVh9AGndF2CF7UoqCxaHPznoaN4Emo2jlI
64Xzag/WDUti3ecLe2TFBP2uREDEwe5ALzqZNpZ9M8lTk3thsHdA+xHeNLWDvuMsIhwsBU2JXy8S
3SinYeGC7Ilout8hxfqeK7qzmRfhaUF8dRvIsS4+6hCK0HTyi8+W6E686C6sZber9CxbsZuG0Zfv
Sp7J5jsqBJTvQEnhhiZGQ5zHb2btgUAqbsacFU0iwAffgYxTkylC539l6F3HiT8exMQZuwtrLSRk
HQUA1hwbaT8O0qnHxxxsl/mhrEWdfXdzqK8qLIdX518HKCuo1CIJNCeiGEYg12qKcqAEeHG8yTSD
8CT69Ue2r603F39Y0Qt1B28bVonPcFTft72AM0aRLF9enIjn5TMXMMvdUqBX574OqkgcatO7Ys/0
KCaRaO1JoKcXNvgI+ZkAhx8Y2CYvLetgUQe5yLoG4zlFu3fdFcEUe0HfyDtkTXNwgoVB7u1cyKvw
VFkW8fvKcaZX3oSNOrXCpibk7isahjqOU/fsggBxgWk3eLr4cZEtsfX6R5uDDLEc3gmnj+yugmbk
HyUa1lnCG8710+y17OvEyYBW58UWArwvja6OubuA+zZlfpV4wIN/Ev5I+oRT7saNgiRhEJUgvs1w
57VBKKB7WdbeAY1XkTwxE0C7ApfCZzOX94IFqjoVhhavddfRMi59QWESlSNfoI8qbLyMpHxk1fAV
Hyk+08Urvrgd6Zp3rQg5mLUsh7IGSHBIsHMsSEBvdBkamyBqpUuqu2oW76QnSPew5KU1iaac9nGW
SQV+7zbk+X09M28PSb8mNhG5B7k17s1g5na886HH1x/KbhmaIhba0dMe6j+5um/anmKxJlxdia1G
IWLVUuXFEYg6TFyIIYuSxnYlgegqWnLihrdDlqh8AXajNyavbzp/6ZdbT+ixi4kNDCRR0SMV7Sev
Fc0hqqWzJC4rWZQUTuiCWhJR/nxDWo/eL56YURoFBQNPJoSFDIpZ1NU7Bc4T3AIl4eZ2mHPwoLr+
1GKUAmoDto9MEeeeXeq4CjLPPdW5gC+MMqSNUjXgLkw4AK7hfVk7CkfDLlgQn1fWj3ne8v6PzhpV
vgRL0bIYro1V+472tZ9GZnLbdLCSiqTxItk/y9wSdWdzjtKbA8lBF72O6Ca7q4jNznqPWVjtlNN2
VezJIC9TY4XxTiWaISAOCyTvo0OKjCbMd93l4LhlmCVF1zjVQYEplcYtQNDkdz/k4x8MfrsDxWSn
5qSdGuqnC4O7eBqLum13pW1aetOyOmMH68oO2KLJnxI8/ChNCzcMaBxqd5HJXHROfQR6a6lUDCJs
U9+TZTJjUpsR+NSxhy4suEEn/TKwsMnvIy/g7I52YWRAlowNRmURhIavYzAwp0iBRRm9dznH+yOG
fkDkHebZsuNgELL8oaU3ZDH4tmsCFvual+gbbprD3Gf+/AB5FNA3hU1nvLQJaa+SEXxF09OSQe0g
znWEFWUZOLDeOc3cVI+exZWNo1ZLsyQFnSaZjF0/60ML8sbipg9AhpNy3TS4ZKtumVN4r3J5kcBL
OgmhgHYlOE01yLLzEV1cjeIyO4LpGA4XJSvppUBD5OxU93U/xSr0YW9Bqafsno0c+Ah0fAG138OW
ZBJC3UW/im4O7VMNthyewkqLHq2itV7AuWq67hbBsuPuercHdgBWLj+hpwjUJ0xMgzj5kc7MnfS9
pX6yuIOd70QPgEiwmlVn1QcJkLJSkByOqfZRKbKOM9Ibf6BDBJzDgA46zMZ+N42HlDEtM7fEHgeh
3fNukOWOWqg4PQY1COL2osWJQdaLdnlSOuCkBr+VM1VpCTw0i8eMjX8C41iRtKKkDPayHPnyjHZ1
z0/t0ogxoeOMVukGRIZlUkbQytqboC9lXNhpcHYyEIbdzkWJdhKW+RFLRRupKF4Kt6XJZIw7p5OK
sKOIqGp+hlG0/d44zH9n6sWb71WbD/lB+lVjDl2nLc58s2R6R3Fp15B9LwmLuxxVooOoZ+mnmdBL
/uII7Qbx0mroRgS2Jr8z4N/0vgzY1O5As18gaxUI1UBob9LtbZCDC9evK3aLnOvgHSLAF/LTUjW1
/9Fd8jkdPfs4ayxI60Jb1mS+fphKoA9wmdr6qwcxH0gPNWUHxbBxdtvhVoPy3N9ncBEPHocwd2yp
dMnR8SFptkd9Q5ibcgQzDYJFolmKe0u8twMdo1uXu1MdR66OaKqXyla72R0VTRAAFCDxRfRU77xy
7uQDiJFlcAg1Q7Wz6vy2PJRLJpc/JZQFwSJotcMeofG4jKC7jeYcSoN6ck9qCpoeSnB1q/chRLz9
R8flExR5h2n5pprRA8VSafkRz4YBHnemAa64KnLaPnYbr7zzWE4wAUL9fT1acAxBYjbMgNHuar4T
6BLPEtw0OtvpzrNlDBWD0N1PQxHCwVo/+OYWAS2gB6kzsis6eIl4AIqjTkhQaLJjSwV+oXqI/D9k
3TufM4VIMV6qoHWSOQLz520mIJ2eTojk7xB4kgMIqXHGrRF6J3QA1v4gEwAJhLqE+gZRhMYRLYI5
9vsCVLmdmWf3pslM8KEYIBRzH84FBM1pKFX0kCPAkvRQ4DpxnrMOry4oF6rxiftBcYaVUu/30ggJ
iJKom0cmHV9/MTaY8zgUPudpDS9Njsjj+6BHAlYaMYGk5a7LRkiOA9kG1wCBaI1bGSZTxEBluipx
UM7EK61uJFzhiErzyZrKk4mIEBfFIYKh5wrS7i5olYV4ZQibX8JCTNERT5deJlJ2k3/IFne6H8zY
P7WTaJ0DvPsA0dPgfM5GOU7BIQ84KdI5rIr8ELZtN8En5Yo9iJyMw0PE/CjY08ksy7uo74X/2uTF
8HWGjXxfRgfczRNOIXjKlzmfErV4YZcOGWhCDl0PiNWdMgEXBw/Tjx4ZWdiDP3cenGJpvGfSZtOr
tuXcHMYh8PEIK5A+SEMwJ9G0QcKr2YvONPle8hkvD2Yt2LdI6QQ0WcLITidl+7BJgrLs6MemLy29
98wMdagWV0sBouWOdUleTTjhuDebc88lR8d22krQ8cVkMnmz90XtD2nf15HcB14zlA9t3mYiBX0Q
73acVjQ7Eig11feDpudrC0Ra3m3du97ywQOkfjkBbLHQD26u1PC1WIZFfSylGIId5A74dMCrweWP
CGOa6HtfMswSeHnqLXG1zJY/ctfg/T/JwnbvKyK6zxTKXO6fs+Lau3UKFUR/tItuJ4SFeJsmTFYk
2kV5W/g3wURws8oWAnBJ65AJBMqNpWCacpqc+k9O5JBXvBzxQm+UEtGuGhqibkG+asihAhJK7OfK
5/bMQ2nUkRha9hBJgyAA3u8N7RMHfYsVKF4s9++pQr/K0bpzOzx0Mx7qeEGyutsvVkwGyQYeaAgi
ciNS6NEJ51Tr3EK+QhfF79YqNaedFwHpbTRQlYnLB9o9hPCSbpp5fsCe54Y4XYK7Q0/Qga0b8xSY
Su3wC5DMjB6vxT4LSxp9x7uMTbsmkEwdHRICM6OmkcrnGe/RCQ+EOStOo6QBE0ifLI7ee+Dqi148
ONRSxEN3DtTCoK/duJCL962D7ml/Uq3j2lMNR4Q+c6eJyiUO/HoYof3cdGKMW6GW6Vs1URAweXPV
PWsQgr821HrIaRRzYeOB+cXXsajC+ujznHwUlR+5iTOSDKwMdMEruDXwI8jPBxZ4BXyUTNuZjMFu
AHt5+KnrQel4kh0D5yXRXhEeAuG4iNmyvPE/hRCCdeMOb/0qrRZSBCWSEMB5DnArzez/6ehCsM+h
VcgSLKMyeAdrizKVEe5c7pBPoW08y5otF7ooN+pV675AzE9UZdaiXQmKY8cgqFWqSjomQ+AyUGm4
3VPTWn4II++ShOVGJnlNnN/Tjrak7rvjjEdWCh5SdDPP+u+q0n98mf8z/9Y+/XdWbvj3f+H3X9pu
6cu80Kvf/vtDW+N//3X+mf/3b37+iX8fvrUPr/W3Yf2PfvoZjPv356av+vWn3+waXerlnfnWL8/f
BiP1X+Njhud/+f/7l//49tcoH5bu279++9KaRp9Hy8u2+e3vvzp9/ddv7jmd/x8/jv/3X56/wL9+
e19+6/vXf9x9a5tv/+vHvr0O+l+/OZT8E7ItrhcFPIxCGp15wqZv//1X3j9BHUFCghcpZAr8MwIM
bzpd/Ou3c0PG0JrzL/k/I9xtoJVmoR9x9LqFv/3fCf20Jf+zRf8A4/5TWzZ6wEDnZO3/5FNZ4Ef4
PA9JhICDtTNa4zYU4Di9S8OTO0T1+7FF8t2bmw88WwSyKDzNKt3taxCB4BIC6gLU/rP+HIBmIB0H
Sg5+8NyHQX1zoWi4auT7a1YulgG/CFxO/TVsglE6iL6eTsE81CfPzWO3LOQudPSjnEuT4EenuAxn
xG3ZUsYuRcyy5CqEHM7yEmT1JVihe65W/rhKDFNhXgBWAcZ8/LdKedPQGTMru5Nxzl4x759yAnnN
nDXv+Zzv/Vo7iZ3Qd1jAbyO4zPaOe6cDL9r5eTXft6P/7BskXhaGZBtVgxcvfvNdRPZxzMn8sXTp
hdK3ey6e/DxhjocBcRl8M4VE1Dl3/0MZKqOk8ELrn4s5Oqk5uy+RxNxlWi0plfm9CgpUBeT8qnkr
E7duM+Qn5/1QGrLXvY32wvduotHiXY7m8VK03b7sxJeyYToZA+fpByv5+1D+eAh/LjlhZQnHewSM
nAwHn2KVf54sModtH2QuMtOOTCCUEAukqJMxj2886sokL/MsneeXtz90xZf+96dyl3LkxtE8vm4A
p3aCeTJ6DE3AbnPZHpTKEHvWSO4VBLcb0PGvHcnmXYSn4LGawsfA3SMzHaUXJvIXiuznzTpvUuSi
FzcKg2BdubULuFB72xyVDII9nsTTqYnyc3ZXgPC/iA7uwJ6ahjt3f/3f6P8f6r5sSVJcW/aLtI1B
gHhlCGLMsbIqq16wGgWIUQIk8fXHo/exe3vH6ay0U3Zf7ktaZ1ZbEICGJXdf7kHmqGZN+map4E7h
rAXSMu7wwbkwBv5IkKgVldPgPBazAzMkTBuXpwzdvlEYhoUDbBJxG/CdbjlOtwPtaxxtwjsEigx3
ndKJjPsDsa7OiR+YfNHSK3DsfRKBh/g4yz7GxP+okNI0QM5b0Kre7iR56GI0/3dDr3Zxx3LmdkhF
ruozaoofqwfTv3oELD2uJbAJ4KZsQxGrNftSBr7co232DszRghTPfi4UY1+YH60FsklJSti8c+Zp
5+Ja0ep8R/DjUMiZH1rHVKnYCJLhnFPsbc6Z13bInUX1qUbFnQyOV9io6fPAp8DqardMuzpgZx80
eQocxzzCgK86Em/+IaLvKm71U9g59c71wgdc+lcjJ6Rxjk+kBpY0Dst6gFlqXLsaRzr9hKOPD1tq
qC85yoWM+N7rHAu791Ex3kO+56foiVT5gNX3spAhAfBV3rflgh8zoMABJmt7sCgqqV0k0NXTQh+s
4H5hPcaSzjL54AZpLMrhSXuG7sg215lpujILp0rtVi62x0XIfPQXmFa5a3gEvtFlXgD3524agUm7
S5O02tyvYTmDQ0e7x4SJ/Q53C4v4/7HSuA7Ifz/C5hH5YRzeEHO0DCmlc1sAIxUpKftToMVy8spu
TiMvlmnXzg+T4KbgLkAUxHVms/cD8IdOymCkyRBYf1/58amR61NJ6nFXVohikGx8LoPtorkokD8y
pVPf/FDw6ipYSE68i9Nh/VqqtU+8ZiqLqdtK+DZkS1svR1P5+zHyE96esKwfy03pHfp2nptx+xWh
cVS7KIJxbAk376NYQEB7C545Npwyr0f9qsU1FkfdwYIcg985e6Rvs3VUr30fL2mszB2QLY00hwoN
zMkIKUEKTuvUk65JKEKB0jhmPy9NGPMcyTyJqwMwH36Hc3dAExur755jywSov5uEI0laWt/VU7yl
oIxeyoF870LnefG/zPX0pZYfDPblZCX1/WL0npAq8d355Iz4BN3SIpzmNW0Wg9CXD/giAGg04MVe
vARwAEl0J+DV4ITPHfGAeXtbYrTdEnhu/fTjOO2i+MdAcfZgwSxSn4Ynb8AJpaqHcwAgsnA4TUO9
feWt8wxybU8ZXVISXpTuyxTYYJ/E0yDStYeHsDvsPaFfK2d9mSZnhPRN1MWKBmDk9OA72DGXZECS
+aCfuoAf6jlsziya27Rm8SFCLFHv7HAuc/ZAG0DFIpqH1Glp3ddNODoPt0MA/WfOoGXPTF0hld4r
NGnivILWYsdG+i3Y3ExeIeu5+lzPOJCAArn4OFJkZbTdzTjPpX2V+3KNzpWnw4MXqJyo5sM0tV/W
CGtXPNhX4YI28aP+V8lChqFZNykWligBkH9EXvI+iAAiA4mePfEcNUh9d2v+o1n0h7n3DrUAjuvj
IJ/VU9lm08pBqIQ2LJAxUmksAVbAKNOCGU6ogyG4IeYTAPhHf057US5pbWG60MCHNRknHEwYQRKb
h/c8WCwPlhfWkp9qc56ROJ+QwcGa3QxF4CNP2VdNggZce9ci/VaqaTdVVTqW4fSCEu5IKvlZLQjf
CjkuwFhY5fMZbCku7nW7Za6HY8u+BXbBkIqkB2bOr8Ejergywo/AFq7OARYdNHF952gC1FyBi9e2
vvoaQKmhZkF2AcaNDiJTxI7HkrqdQOAtq2rRPiKGYwwquwVnImFK30eHckHe5hSWopCU7Fzq/lDr
Ck5lqh4C2MnkXUexUitbjH0fvKpGok+dhji2yenMABF2tcBhbJEqqSy1O/RJYGC0/ORAtntu40vl
D798p3RABuyrUt03Q9wVHZDcwhP24xCWOltcrBzdohtsR7vZaz5VQ9cnAdIc80qbr66Doke7ww6o
klMsi/OMoO/PZW3Nc1X2Yzr657rVXoEu8X0dtH0OJvjLZn9cK+x9qFDBmD7OauQmHpQSaCfD1ghr
hTzeng1wzCRs7L1P2/rkNEGTjUJ/ht27h+idZc3NJrvU3wZzVpzocxvVvxpKYcgbRIcuCqNCEH3v
Y2+9GB/fH4jgxzZYMfNYnM/wfo6ExipXB1lpA5ynV4I0tKgseB8siYhclfS9fwmlkzsVOHJppjWR
g7tm6M5xMkAol2bZ4KGg2YkI5aeLLBlg7OWTwwnSz3xf5eiiuqON/+jqwUD0gMSpHlAnIOb+VLsz
lBj4CwHrkEJVtaQb5dFOlJGPvrryc7Mt0Pj09ZfQqXXqcRD3Ya3SkKMuBtEWzzWIImDd/mBeWx44
BXHqC68pXnrAErdBztbm+NWxdQHITQihqbH/mk8ILlMp0vJGUNlrnEoCsyY4nY8FkPHHcvCQ3NEg
RixGqBlFNFgy+5e2xwOLh+6JDqNJygiro9iGBJ4r0ZnANYmUW/zgz8M57uY+AQxAk8jzfsCvZofa
rs+kGFQSq4oWEzP3IxyifPdqqcCNn9Zbg03hSmKDke2dFF62p7plv0JsA5A3HIPerVNa/fIxllpz
XReRr52IiY0pc9q7v879E/fyVkmkJ7ffPGcoTLkUvl7O1LUvyGTLVnQHdXx6WSb3IeCbl47BVwQJ
h/BD86sioiAAUeHOaeytH0N3/mZl8DqqDiYl8qVzqT5yChZw2b44qd9O0DSE7VM0wJmS5mapf5HA
e+BXerJEOWdXMWbuaq+FBFiatdoeykbxvA5hJIdtPPFVlUkbv7TUs5BRbHHRTd+N41XpFoBXjs2A
2DrXJG0k98Advvnl9LORYbpuWJO79Ryg7YQ5vD23To8O2DHYMTl97v0xrdFslVJXN4e+nxIQch3E
1HGXUouqjC9Io6zUJ2/1HIy/qQXMGF3WMRgyBKDhNfaJE6x3AILmzDWTySNrRliWe2a/9j4vVDc2
KXGuSh1hUshvwO5vW8L5NShy6Q/Cbq9I/asTiFhFMhrvueTBnHuImYPT+ms/6rqASZsAydJ4gCJk
3kOilE+LAbQIPVE6r2Aavc5+QNAlBCxDBJeEeXiJ69oiEnt4cpETFFQ8Ssy09Pnagq8mVdMmxp7G
2F7v7xlA6hOZwyUf5X00Vt9sjaVLjL3NdBwUtF+PIMXcp3pKGqj+AXuzLHaiKB0aL1tA4WU+iosd
FI+PTtuN+SwZMqwtvdgoXIEyo1m061ArcKDwSejaKtW0exU9a0/dqK/DkaQzOj9B8YoeVkHr596B
66X0H/ho9B06PXJUTokE2lzOJgaW6L0iphKoZAOuDs1in2vIgXZzBHhc5SAc3bwbzOOklw8Up/Wd
j+QhRDayfW8mZK6USTuuw74Eo4GFgaozdvrHWq2/4AbNsg6g3E6CAuEKa5GmAhMYHUoLOv8SLFQX
ondIox/TNWxYYQGap6TzXleJMAXSEWQAmvkYuFYmS8WP3LEXYL7YiiRCFV3S7frNpBj7l2bmv+Cs
QLKZSohMsIQuvegyoCOZ0tFDTFtsP/fAcPuEV+LX5BKdrWwp7NgdQPn8oAtqBDkyVHkcygg4hSaU
/4zXYICBTAO12HYEunNt64Pb2Bz7OF6A25o5VlqORcXznWesuvo4zT/6udqzFUPdqxjdMXxJJMKO
KXgy1t+HM32dsW0H1dRd+OjsaMCnO2544cWulwzxVh18WE/3GYw6PBQOIMRwcEjlvGyXIYLnD5Ef
EUpQ5fbSuJN7NlMcJ3XJ1izYvveduUgTnpZoQwaI46kE0QU0QRt8IruWpa2Ed751xKWaJfAMNMbH
fJkKrACoYBw0CQoldoOV0Q7ucB9W6ZSJVf74hG8+w1EPywgZwXus6zONYCGiYhhuxtt2CiynR2mj
+hiSUWQoGauk5mT8sOn57sPG2n20RfSp3sh0kb343ipxJMoFOjVPAvGP5EQ94YCYHnACaaB3C6v6
EKEQywavFmkYkCH3yTBkHkqazZK8KRUtvDKo86p3n8sdnGDUcZ0CeRw0QPfYgRGoruyRTHW8Z8BD
mgqoSUJHibYRScfpGCLq9BConyDi1qNjl/WIEfi9dfWu3TjPFqd3jur6oyTOJzZYYLuO/NDp8mGB
q/8umsclw21jEQYCiSClsE9QV0FTFbr6KK8/plbFGeRYOEG44PEgETzC0q5MzVSjtPDnZFZ1f3SC
oDuu0F0l3uJV+V+/tlPXHEAPgamo6wxyqzj1Sr5dqIRQpIJfeQEtTzG3pZ9CL5GvNc4brbN9LTHY
kpaNZg/VhYu9oKQnFa/36vpbp9mEMpdR4A8T9ko3MOi26DHdpl+UTZAXxPQhXiGuhn3wAxaRbee1
+keHpw2xkM6HhtkM4aFb4vd4Eyp229w0ChABLPBPQV9tIDu7D0RVHsSOPXZdxGj6Tp2Kld+ppcKz
CBQDmYYfHEkRVdBnEI0nZJ5NYcjQ3f31A6T189pWMkO5yxPevIASiS5LjIgbcIh+B+KJELtf4RUG
GSvGtipdgGBPEcWSJVr5Y3FhV0ZqcxzFXpSEPOLoLtzuUhn2edWwWyHQTY7iCeTuA9b0C4u2Od2I
/dFv2E0pxH/1VKO+30LkjwZqBy3eXWmsAD24QLhoDmXjp+PGq1w21R0JuvsQB52sA59RbgL0FDzk
fdff11a4ic+NLCS8aVcnl7w/uwAo2lVkPobLbNQXV/PTOEYWljPrbhSthb4o3mPHSsGOtzlUnBBM
9KA+KFoyQqR5q27accglKcoQJ3Y/ob3UT8tVZVG42eT68X6PRSxEWR1V7gPKxB3UD49i8h6M6Z43
xu6pxA4W+tO30VZfKkf52Tx/dwhaDxatsrEjW+K2eEcxcBokWe9nEjoJ8+ZUoqMPeJEXQdCJcj7w
QDHZjl8Qd3mZx/Hc+cuuD9m96acP8QT3EAgjoQf51po+yAFmZuUynCfXeYkmeIts811oGEzdhgWz
Yxl2HrZnf0ZETIylNasHqu5nG77E3iuLeti3ajTo+il6xi8Sijmw2jjecmy8FknbiYatH+IvoZqc
zLNP49e40q9O43502YAjt4T5+7rTIwM0qKHgdcyBIe03idwYlBTAB2qxUwBxeQbuqTGZ3B2O5HCl
Fxg9cC7RWcXHz9KvPkDpFKcL9AFIhnV/gEP/VvnkJ4RGr27cQ9Q20wlKD4A5UJu2Rj3SCbNXQj2c
utTBqdqkGzRnQXOxW8eSYHLgmWCgPjTwx+pqdoCWESLnwb2s6/jEBNOZW8ovY/g6EOhD/Dl6MnaL
83WBPkkgMJeNaNuMpyYBanxhZDevLiK53OawdCTE8bp8UmX0ODB4jNNxz1hZnrSVmIaww60FSntX
EZN79XoGv3+y0TBcu2YTnwqyjyEJg3Gk151LCf516dhXT2KcGg6PQ8Rcp0q7FHtflZMmOuiwX088
ArTQuRYhcDEAvRVHs4TphV26OYAyDkDNMMlvAIGgBaGBTYeNflmJxAArG4l6sD523fbFqNpFwMPo
53zWKOvpI6/gUhLPHFm81cCzYDAoXgj9svXomyHbQF+G6cWdWgecsCfzUmIGIRMhpVA2AEXj32OI
cl/Qpb+LBE2dsAoTRGnRjM/RM9fe3QxdNphN1CT956athovrkZcZcpKESCQqNxsTaYl8p7F2UbaA
gZu2/qmVPIAM+Er5YdfWcsxBt+eQiQT70pdyLyqc9FuUfQosed5JxNRBSjddIaf0ukKnQ4Syd4uv
AmIJvd0QTk+QYjUPI3TYW4/B44Nu74DK5v7s6XN36uKpLoIGHrSBRhrR5kfArqDzhmYs+Ckd1R+U
CE5V1NVFzGVdNLxDAh+SklNP0wGSMMv3/tgf0UZW7wA/Rvgu27oHI/6oSuRW+/NyP9Uyzgcufih1
p5oXiCviYFpzNxxKxD8s0JBM4bjzyumpbMYCt+8XIZ5UUTUwiqwGLOkdMkxw4Ha6HBSVTGYWigPw
JPOwDWALXCqinKI8nUcLRM9Zr8Bc8D3i0KiuBP3gnEw9zPaBzFCDXbXevscCIkpXtcd4W4csh95T
QVQJ4Fw4wux85Df3erlvZvPUtlu3M3I882nFYaCxmSeb+lKrEMw7xExMPyyoVu8IjgvIWIAXSjbr
JSqGmKKzS08Yt20J09oV6mn0Rwy7qSzN3t2iMdVhtG9myAW3saH7VULx7AveXGLoqQWcpPxgmDNP
Y+mQ0dIBERJP8YyzgtZrAQ+uIYssJvDgP+qN25wuy6c+WhXiyGNsYGGJLgQoNIO5rdOtXD/wa3Jf
rLzXrl2DS9zOl25S38cZ98pLEHw9DuSAZoCn96LPqnmJcdCjFEIHE+yZLhHh7j5Z5bTPc9l9Eys6
BIy1Uwb1uDhC5PhsCTNHqcynCgmxCaDgdi89js5RexBGnCwFG7F17nBaQvbFa+VHTzOCzYiaXMgI
snEK+X2oHLuLVvNp1oPNHdasRw/np2Rx2EPlDA3IvvYzGjyGAl0VZbJic94RNeLrT3RIycAKF7j7
EcLQR+4FNlGY2LltYbVDFvGV+P6KZyyiPZoV1sMQRVXi8i63LFruAtp/9ErRP1YlAWqIjCIN7WSg
j3HVrnc8GHdOcAxmfDq2GwvdXbzz/DY+hQHHGZpV8QWgiDpBlHIH9fDndTRn2mQtYtYKqMKHe1/2
G46iODCsEMwcPA+Emo9dPhmuxbXfIEmXNtORhbPct9ChQq/rfZyoZCiSIJ/QYZXBVck/9oEHIeiv
dbpDiA1+jabt2Ig8WK6jhTTh9eP73UomFytiUxjr7ruRTg9AnYmPmYK0hXvGgQqocGW71ZFjCjjk
I3SeVRE3JYqN3vP2IcXEnGYJTbsMdw438XE0cn6aVqCGsi0VfJJtIkV3JRMRENgDYG8qb0p6tv3k
aimLfrTotNE4gjY4cBQGzQaABaC9BbVN8qoDjWgiR+BcXU07A4nnY+XioEnK8VE2q8zQ3YKQLnPv
zhxgqb/togoewVPje2kYVT9gesO/bE3bJ4hI3PVOUyZOKZtdpHASaRbvCEwRfhb96Wc5KZZFCw9P
YiUAoxZfZrJzH+jkH0I4puwcSAEyBqbGl9ifmN9sO4O2irRuBqjmxWdbEf/QWywd/hphMyYdSAEE
tFCV6jgkeGo63FUtkvr0AlnKKiew5MNzbXvnFEjIEaeN3a22xgZ+JX/q+a5v5i0Xutx2LsM5ZeXS
JgZCocO+o4UJ5bgzFUhbVYM3aEyLg13Z5U21jLuRbynAs+OqCX7U/p0TIyEtmsV1os4vlDzYdqAp
8LPqCd5u9a4zUQqUjuQR8RHbxtDdG1NymWaL89bXtR/88zKhn8dW+l6pp1qXT1PTf2Eh+hbljNp+
wLbcVdDjL+vVbySplQBPykJYE0OE5EFwu4dM7bO/DDYbKscvoGCek5jkonQFrCDMCO5xBWHfUzcr
OTfPS+9t6YhUbDY57EmN7U+O1QHBqPWaT4M/70JVmyxG/NB+qaY5E46Dg8RC0mb81ehtfkI5zxNJ
lJOGYwwakKh8YcYeGYv2ozKHCqeY0+hE5m5u0fiAxQ6SOtp+DdeOP1QBpx+4MpkjEfM3K3iJ6lYD
m542fup65yqLxwtozTkO0DMe+fa7DkGZQM/pnCd0dlss8wfEOABpmmtyIp6OrzsUuatWC1hRxV87
KDaf1xfcdMUgdZ87H5VaDP3ewlACdwphxbX6PONSDGwDUNp+zEI9LoCAeAQ3wXh+Fh0/BaQsDIvU
PVXmHJkZ6FAwxXlYo5diBkqFyfiCw9GwFl+dCYAfp1afnXW6BK6TBaGusmUNf6CJyk3GYJkyaAf1
IRAGtCqdEgdsB1CU2T+jr4gMXgO/p6i9x0Z9blsIHsmExrcVpES/dfyuW38qr1MvHD6WXte05w2N
H7sFTUrdQH4wutWXwWxHRwtMgzCo78KiwyZ0dp0hQvkvYWgX0x9GdhMcZfSEjokIyA1y0tN2w8Yg
G6f5QKICRNIT6h6C9qUt1xAAYjPwn6UqD7MyNl1biZrCQZvb2n3isX/C+MjCRjaF7rcmMaUlSd9u
JO+d/jgvDPlSMZxCAFZi8VzW6Dh14ZyhOS8JBwZ6Xyns4CVOrxBve6dm328R7tRjhZHWQmYtgG7g
U6fuiJYS5Bk4MO90nOHUDGu9G8BOIZkY7tJsPgsbtCeF1/2AzmJ+tI05tW3JCooCpICL/A4O0XPh
8f6Tj+NdMs69AGXu5BSqL6x5Ikr9yfmi4JDzIoEdooyaftWiA2mNVi+oR3W6mRkbXj+C/VpliYpL
fa8VXXfQR6OigpUWLZ34AAsvuPCHrlcQ04PtoJpkEb3ipBBfpkDR0OhSb93DXPVeuvWLdyEcXCtK
zOkczPpbU7o/6iBSOyvQMqJalNxyxi4y1jigWP9AlvFeeGOfqSEoM78C6TMJNF1osJc4OJFD3QXF
2HThExoKP7KRi3tRHpfuUFZw/PLl8NRu3nz2VhRgthzOodTTvdUby5TrIc6l5WESw1qmEIEIHgZB
/DsEjKToQdoyV8l+x2Ay8mSaST9ZXeZjrOX9KH0IGFcw/0FFOLohoyu4JNwnaDTdJyIMosy6GnvH
9VeQZN49hkweoEGwQw1ut1xVWF4rVDuXapN3Ncxtn9F4vihgcEy4z+6VC4prZ/v33xYvsom1VEBd
Dz/uOPTNByHq/sHR9kAnaT7Ab4IcShdqwzhrub9+8uGMc7dGBkNuG9dPLlqm4H6Gb/3Xv3ZXSQ2T
A4qkOiTpWtYwsIzj55K4zS+0U2RqQtuJ7qACuYKj09A9ol2rsePyLC2Ad/TAPUI7gZMDbbCyDXt/
IPVzoyastIgQ+Uuq8v9a0Xepv8tBDb/mW0nff6gA/z/S/bm/1/0d+h817EJ+/iUhvOoE//r//y34
i6N/gc1FMA6ETZQ59Gq0+m+9X8j+Bcky9HcMFYyP/4To7L/lfn7wrwASv9CJoDaLaXD9p/8j/4N8
HH9kkRdRN4xj738j//un1vggwqX+U3G14uTpAs7Re1U5fQGL5/EExDaCvZWg7/gJ/JPG9HqJq9r1
bwo0QMEooWhkoK6om6yCsjmhJe/eEU+9dQM3+raF2QoNF0LvZ0iGHv2lCz43tCUntuCE9Xt91luX
uNH8wcmhbnjY6D0Ev/ZObOgpL6wIgy2nzba+o0Z76yndqGesUmqzc4uLVMPc7mjdVOjrog5g19/f
xVsXuP79b69hlD2LnNC3ez332PoG2Nh/qKtQvOeX8tbn39hBxajbQgXn93wOEJ517eCznyovNO+4
UP+T18B1FN1IA5uICKtNH+UwvmzRm902gYvGd6m+oPUZjde9q0uZzi76Ud6RUL712q9S0L89sLjb
BJwoyhAQy+o2917rTOhy86/X9dsges9/+a3ndpVV/e0yKnQwtDjIr8qO8NhAnBmI1Wrzhi+/f+9v
PLhb84sohgqniS2QCneklzAmEXuaEaRkz5bNvSlItIXoP7LT+PT7C75xQ7d2GCNzxjW6XhC9h3DM
GaoF5SMFVv+eveJ/KpaJh4hfiqFwa4TBoIt05sUPchifDs1LWVc+2nYcaOQAmfkTswiDU0Frnn9/
P//ofX+93s38H6MO8JeyQb5wdL2lDJUh4gplutq4JZ+XBaF3UPOgWwc9yhGcpwWqtTYlnAHi/P1X
+MehiKX+ZnGA4fFU+qZjxeiJ7YOQtrqfxlk+KDgNvNN78NYlbpYHLQxztROguiDobUBiQyVOsWYY
LCJg4MR/fyNvvbqbG2m5RUcqnBNgr+cFKQrBXzguHSZnhaOJ4X9gj3N9Xze3MmDV0czOQW6til7R
bx/l1odjwZ/dws0617KmDhUwAgTQ1fVPB+UPxLA0ShyUd0NC597ufn+hN8fdzZIHGwX4H1VBkBNe
VujLCD96wRylPITqYYs94E184Vkb4kjudfoFzdzZ76/81gy+Wflkq5tx9KYghyAbnqvShWNBNgYx
fEj+7AI3a55ngEOiBf8vwr81UHnjoJuaoKvLP7kAJsxNWeM1lvQD8PGiHyBveJgHtpHnCHzKe2G3
/7iq4gLsZtVmzuJoE2AliEpa6LoCskvWSgCmRo9hSrSpEK+7/UmfToDL3VQ58SBou0ADWAyEAYrW
0h0hEKs7nPp//0bemv43a5xPB+gM4GmMKOnFm/dwDOidfOvd1sCeYdZ/VITgPm4mT8X4KFg0skK2
1B5Itzn3MYfhTvL7u/jHgYuPv50xEOY5WCGhtIwg7UmcxtDPMHcZ899//FsP6WZeADqAnYQD5fza
Yhk26BvPsbP2LaTby/jOCvnWLdxMDTQt9ra1UK1QtYo6by10+wnwcBBrf3QTt3FMIiaAj8z1FUzS
j6EQXRonr9m4XN2iwY/82bO6TWKKPOtDimFC9Ml2V3/4bbpTNvYvdg3aPykJQxyE/nMOXoWUAbow
MWZhxwTdBAd69igV2vtP/rTFznFGz0T0aDkO6IffP7w33g67mSaRxSO7disVq8RrKqrAunPWm5b4
7+wub6wr7Dr0/lYNWt5wp9N4/UG3jhFAaTQanVsPCSbZwKPavRPBGjln5s6u+fz7e7quif+3+eS/
yyk8xuu9/u2SreFlNGy6LDCfKhddunRT35W3XVvfNzmEj6LxWo7SA5G4Z3STjN6rpbEfPP7+8m89
0pslwZYhKlIBkLODXDSraOtdObEx+/2n//Mmiru7WRKCdTb15E1x4QPQBcvmluucMzD8tuDKLvwT
7Dw0uks3NMDegVnx+gtsG1jzyoQX/EnwBpZvdrNwAK+EoM40UUH9WhfcwlFJsrZ/ImwAJ9KVyzu1
/lvP8mbxmHzew4MniosApkFNuoDt25KlljBZ/f3jfGN43sZAKejPA89IVszA3bwDMDYP9NToU7vv
6wWdPd4Wjvz7CIcv750F8Y1F9zYCytd9i1chwwLubh3E8lHsjskm+PRztZjwf7Yq3qZBbXQT0xKi
Uqw41PzhDB1aP6KNuoLF0zs38sbLuQ2ECmFY1TeT2Qq1cIDAdbhm0KNG71SLb336zcIRos+PGCx7
6ECvu9Sb3QaMwvBeJMRbn379+9/WCJTUA3NrDFYPlnfQOLifeg5J5O8H1VsffrMCuOEI+heuPUUd
ke1Rr73nZysn9L1a7a3Pv1kCqmaBHE/arSBlFx+I4087FIf0nY3urU+/mds+DLnGGfrgYi69q6PJ
yhJoIct3xuVb69dtBhQDS8ZWsLuFK1TmawT3EXPpOv5KY/FsGCmICHfRaNC7Gb2zyb0xyW8ToRoH
yhldQljrjc1nh9Ro/Vjg8dZC4JiUG4c2ZH7PqvaNyX0bDNWj6XjboJotNAl+4qwDx3s6Q9NczDoK
33mEb7yg8KZMAFsLPkmUuvAxwSGeGGDWSAfxzrn5WvD/w+55mwo191j89AY/CrBpU44J+IUIcdYj
hb0ULV/V0C4JXK7eGWxvvZqbWe7OHeikrVkKFQQkgUg/yPjm7WHmgfam4WpmYNp3buytx3b9+9+m
PDZNGMHCq7KYBtBBqQw8WGZXRlTZ72f9W6/+ZtYHJVeCbEBVGI6yxzkM4S/bDe0phvLknd3qrVu4
mfiAI6FSXJp5Jxeu1XMJzTM/w/ek/fn7W3ijcgpvpr5w63Xiq2dyHvagBSEzlpHMLFSKA7oKYRy3
ExaqyLaM/ghkRY/lzQYPRklQqO3AkLcVYEgFSg9K7fd8cq9V7D+M5dsIKR8KJK9s0HiF7orP3MB1
blXx/aia4zwGzZ+t9sF1Iv1tXIlxk4RAdfLvW6Def3F2XrtxK12YfSICzOG2o1o5WZJ9U7BsmcVQ
ZDGHp5/VZzCAf45bDej2wKcpkpVY9e21qDjxelIhn7+SE6/cW3Z20vSkcKyeQCaFrvbx15uvP6DF
8j8zey1ykFHbaqZq2tMTtQ/+bRcCS/B9O/3iPSw6uXS9kJJlYrmja3+UJG+3wqUy5WsPaNGts5HE
fkKp+DZsiILNrpy2MamiM+XAJ8Ynb9GpAWQGIp8y/nS7vgDr/DS2JOAAKu167b42x6TP57dx6kKL
rq2ktgmt4OlgP57aLvM2zap7b0zJzToXfnKOtH1q+vUWXbyZ61aXEhRPnFg7qLbXQHMxz1ZrnyQr
wvItwpkHStI2FVDLr93aoo+bwqvJ4Rgt1VfTkZC2D1MXidiY/HQ5hg6i8WsrxqVmqmqiEX5a122p
UKbKKU1yMqgg3D6/ixPD+xInEjipESdkWLala/i72PDbVTE3wR1jYX6msZ3o60sZDGhZu3CDqNvP
HGE25HVVlhOQkBTXfn4PJxqZu+judjVGqoN0B3Z30o9R7fk7rcjB054tsrWRd0N9vtp/frFTd7Po
9UdkYF2OqtvH4hhJTRtr05A03X7+66dex6LbUxOlHUo+uj1VRj/IZl/BU0mI6RlnHtWp3192/GZK
FXXJ7T6Rxi2j7ndHxA+ZVg+f//knZqalCIYyORVYRUAZCUuglRyYVftSUkEUX0ZZes4GcOomFp29
yBootGFH6XTi3VS1CazB7u9af3z9/C5O/f6iZ3PyPxBMCw3qBpNt0QjCgdar7akz0sFTg9VSaxYm
Q2ywRJgIAc1Q+kYORDMSS6vZorI0LtNkH4ia9HrdljcEoHFkdeDQP7+3E29o6TyD09nJjF/eQ+IW
t9OUFxs1RPaFQax2p8P8nAfl1HWOffWv5UNXwXTMBTIaTsjvMgVFzLW5V237wFujP1+7mePF/7oI
SLQqIL/c7Ydea+pf5jtKIwErQuCi3vprM/FShAZR3U0Av7b70Eo//M5LLhlwgvvP7+BEUzvCpf6+
A7u127qtE0aTfri1mhhWa38FifHxaz+/6O6zWxISlhloiJrqZpv4uhjKH3kVfvHPt//3z3cHeN4J
iLl9aAz3ABx2Q1peWrZ7ZuY41YgWHb0chCDyGLdMfcZDb1Yj0e2RL88SAJxJ3c/nD+nE9OEsujt8
Vx2ApTFYLfZXrXJhTZbfRGBt4qq67ezqzHHniVe9NE0Zkk8QYmPdPutY0Il5azvNTii5/fwuTsxL
S8uUq4fJGdnK35aUdNSDfeV6Z97CqT980ZX15AGdgpu+h2Ry0CTWQEyxIu3ODIen/vBFJ07ydpRd
xx9ul08mqN0x+vjaEznez1+jQx6ltZ4z3qtVUrokqtssCr72xWovui0Z7GycsMPv4YBbzwSC7H3a
OecMxCcapL3otSHBtCO2qt1b4g6ACpjm/Cq09Z4z9Ae7sb/W7O1F343tlhpdl3Q/4/HDbFF6bfo/
qwZRZWxSuG/kX2yYi05MqwfZYrIm8OZBrznTgjEDiOrM6GydeliL3hs2fdC6Xm9sxx1J4IN8O5bB
wDD/gTpkuuu3xbY0NvlDDapnc27n7USPWKbxsDdUbiWndi+r+KY1kx9eTN1naYj3z1vuqd9ffHsP
nJZNUyGarSU1FejUvgojfUxkOJ1596cusOjSwOVNDhG5QJh796Eu3jnTvwn96GvTwn8Mw796HgHJ
yaxC+D+1cu5HO3vP7fymCbwzP39ixFjqpqwhCRxntNp9NDjurV+iBqzc0d98/vBPTDrWom9LYto5
K3Bj68xdC3Omew/wjkSF8Y1qpXMit1MvYNHFsTa7QxYxgAS2OSSICQjCgMCo55yy6JK66s/v5d+X
Cf/DJP71Ioo0DOF9j3LbzI51gUcg3vUQsJ8K6q93X7vEov/lSWF1sAbyfdIJDb+bUmWtHG/fwn85
80ZO3MWyu+nZUKaAAr3vsRiXVX5lG6wAJjF/aYILl8lXzDHF1E384U7PphQILa1/wEPHepFHUBK+
9Jz+G7/+ehVkaYQgC5bv5zp49/LsUEr5pNPpS7NouOxyiDVs6bHtzOFJKVIATFQrB117bg3w71E2
XHa5xG6KApISr8ABsut2MBQm2b6liChwDBn+SgCEP9Oi/t0Bw2UHpLilOzKVINTV1k2amBQUKkqI
PCL60MSZPj5/If8eRZBC/e/yIPJnSjKbMN1bQ4sDJOmYD1eoUKrmzPnMqWZr/+8Fwn4Qukgl90H1
3cbKHPeu0Xa9njms/OJbX8ytk58MyhgqYxNb8VhepqZl3to29UNnbuGYX//HVnP43yfsX60WZqkN
AKujWfHlo9hjrkyPw3/y83y8Wl6/k6Mum43Rjma2T4GgsNeShrKkaoIdMZ3HAJ4C13gM4jGEzTH5
TtduAxnhbdGlDW9j0IOEFuCl4y9HuS6WgbS9nBLZs4uHciqiPvpo6lKJOz9LZFDpQy3kPN3BywRC
mWppzBtHAQC5obi2xo9ii7L/9XkLOfECl5FcD9uLfTz62sbCSm/7KIuuBz9VF4Nrpq9fu8RippdG
6vQz3NB9m3ovjTA3tD8kO9OZ93fqDhbzPCVQEyCAAf783GCYtF2I8e0bFMAz3zQnhoVl5JbUi4rn
Zsz2SYJwjT2FqW630dRA8ECubsyXAec64aGJDCpLP39iJ0aH/48CW0XY4Xov2xva8LduNiDgroB0
4W5atWybnJkTTl1muQqYRGc5tZNhk6GieZ4NBiB7uoRwt/MHqlY/v5lT72cxBlkI4oGCdtnex2X3
xDrWvQtlPP4EDGWc+VQ5dYnFKGQiHY5tytG3zejAkZ3ysQ3/NC4ODAAwbGaeGYlOPa/FSISsKqZ+
MY/ZgG+zbNd5o7Ua0DNtKaWjjhJ0TH/mhk5sn/1fwOlfY1IsA6I4dZ7tTQX38Y2lE8wL548GJ0rt
/yGzwq3jA3Woz13x3+eHwTKlaozaEkFRZPjAjQtpyQ15nZXZInWq2tVoATrIj0XRX2sUMH//d94I
HJGFcx5EG8IzQXuI8sbblWFUTVs/7mFcfKXpBcuoKuCpwE9IcmzGstPXY5m4a4iZxX3uG+c2m/89
wwbRsa389aLIEVYwdqj3DAKPOuEEqHGCtOlL83ewDNv3iYm9CiMYQDcn3NXJlKyxbv35/Omc+tMX
3d/0tZXnQS6A6CWXJmwMtzxnQz7104s+f4y4N3zRi808u2yjsCK3qv3nf/W/+3qwzNVOZGiThvqK
TZbYV7VsL6Lqvk6/NBsS3/rft5nVVHjQZMRGp0N1yZ5luhsT4xEF4+5rf/3iS0IgcOknx4g2Y0eZ
DXqrZuUYprfNDfnx+RVODB3BMlRL7UktPKIy+6KoP+ykgpsnbjlmfahHZycM/27sJXLqqf2ghvVM
O/33yEgm8X+fW+wHsdFTU4emz853fSnGSwvrHEXTsbWOlReeGRdPjFLLmK0xjdQ0KrAvLeaU2nFv
RC+uB8pWPVCVRaivaXfzqujO1YicaMfLjO2YmlWHTyvaxHUBx684fs2Ssg7nzecv69TvHxv5X6OH
LKMWozFYVjH51+h/dsD4v3/tp4+X/Oun8SyOsUIOuc1bauILCm/Xc35Ohn3qPSz6d49Qcj4qdHCz
By8CzqrRv4XNDxWVG2Adjz1F6AmF9V+7k8XsPpNoa/pWJ/uBBMumlVP3R6AU/VoIPVgGYiM1mW6Q
edEmdEu4J60F/cMorT8ddgXji7ew6Padj/oyqBwgagO86+zBKs+lcBbmgP8XmQ6WMVjkPhZhzljC
Ojec/kplqXJ+IuLzgY8Wor6UcADqvUERH7Uh82hGD0MLAgT6hozbn2jaanffskCvzyyXTzTpZUZ2
BPNCYqQ9fq4difhZXygI0kGujTNjzakLLNb7AANbP8TptelgDHiXYVZM4476QU6uPm9v/17wM97/
b8+p2wyludDdtivJnWeiv0+Eus1E/QEmbddBBP38OicGzWDR+Vkyeo52FNfRKawmy7zJUpBXTWcA
XQnOlOudushiGNBB7zai5SLw1GAiKuvWnpMD/IfXyGp+fe1GFqOBKzsSG11BesOewTbN903cvwW+
98Fmyvvnlzj10hdjAIJT1sgO4r/ePmqVDYOUy+iau6/9+mLaj8MpAxntEBBh0x4VVB3f5oHTvnz+
68f3+f9H2YJlbNZlq82xgOJvW/BlK4y+3lqj9wPFArXs80uceDzLmGyCFxcpc95uBSeh33QC8QM6
6hycWXMdp/F/3MEyGjvjQq5a0OnbFMTjqmsoZzS9G3SkF9A/Loo4fMVXdeZap25l0b05EgKQHwLC
hzGodp5ZFGv2d89lmE/07WVE1hlsZ86ztgHrE289C1Od00qI2dWfzoo2RTr9/vyFnLrOom93Q0Wo
NJiarUBclvjxvQrkFWQ8yDnTE7uYyZmJ5dR1jk/xr1neyzrfcCrezGBZd3Vv7wpLPeYDVtEA0+mU
mF8b1f1FFzdmrfAHOGTPvKTeRAMsfwb5cznMEz3EX/TuuQOZnfQg7wJtvyfAQzj+/lPq+Myq8VST
WnRvqY4OXO12EFawjhs25hVrFuX281d9YoRd5mCR/VY23JVwV4qug1pcdxO1Gp1K1A4pXF7v3Frb
52ojTyy8lrFYaDzCtVJuJR/qbVJ6V5R83rBn+MasfyTR/An78KDH9Nvn93bqcot1vZYiaFvIa9s2
qS+nqr2OHPOqmD48Dx4XOMtMhiDSo/3nVzvxJJeBWQBSHt5a4JYAfoEqYpOGTYkKIGzt+0aJM2Hy
E41tqc2KOA9ulefV2z7r4IzLEJqvEeTXMXahr/VK73jpv3rlpByECjVvyGJvAPKY/jW76bWK5d3g
9+9WVZ5L0J7o/t6i+89SuXPJztc2ijAPZoa+VJmZrmIvvsNj8qeo+jM7KadezaL/I2MO2iAUepvA
cVtp18M5O+tiVfs9nPXRPNOXTvRUbzEQCNfNayvFyZm0lVznMYDhTqXdmVnyv9OVf8xjywQtMtxZ
dHXMTooq9kFmPqIhR/hcDmuKiq6HwTo+w/HVc8eDttGiJm6FV6EDHll5u9YbzS+2j8XngHC4VEea
dwtMDv9CmBB51U9xZd1oYsR+FZ7pvice5zJWyxEGBwVTFO1cw1tFvfGrzIvnz/vqiSXBMlOb4XcT
mVMFO3TKiA+qAfHO4IkL0ajuqp/j7sVsM3ufIZzafX7FUzdz7AN/dSorL51yJum6m8WYe2tkX9BO
fQtlxpmB4dQFjm3/rwtoxOV8u+hoF8pwWzYVkOQvLjCX6kDiruANbX66t/GWJe0mCs4FaU791cf/
/tdfDV0gETKoeCzHWGAYN9it8PGeaaknBkt30e+J6Mh2nkoQbyrdeEV2XdT63vSDMz3y1B+/6O+m
B0YT/QgmFVfsRs++w/v28Hlz+e9k+x+d3V3M+h7JOiDAhUvxZPgB6N37XfshOjchoseyOZqC0u+d
rm/9ep72o+y7i6pos8eMQNW2U9LEd1GWkAI7iICO++BEvr1Ko+xcxvrEiOouxoBCW1Wad2XAUUuR
vuGN55xwtuatNKzq0nXM+unz53DiOssgbmJk2oWW6++UNpqL2u2m4sPuXNe5iNU8yJuWldC5zYj/
gnj/eObL5K2PQfKo28u37Q4M8y67AEn7Ym5tf+1u7b21wou8YlbcZ5t+La7sq/CCsXXr/gL1vlKb
oTnTrE60WmcxVHi5049ArPKtiN/MELGdvDoyez9/oJZvHpvQv25zMVI4lSGngVe2RUWBEmXtSxRR
iD5hVMOgHeD20RVlZUFLRGQaBe6q6sAmcK9FNEpzXc8V7avMtS/VTltxmlGYgn3ZumjyxK9+OM6Q
6T07GykY1amOhxoBYpI41hWQoU7cqDCFbH0YDTcAFTkiesi/uVMQls+lVdTjCmAk+EVZgWLdOaky
K+wjVluNR5eztoJ4M1WIAtaIyqG2hyIpjdUYhOmlkx29X4XU344S1BWo6fp7DcD8D3XcU7MK5soI
rihdVHjt+L6fEcYhWbsklykv9eCbN7CGW/icUzLypasiZTT7whNu8gOtpTYuiyJ1426F0Se5zPzE
B5Lp5vvOlPWd3UwcoWbAx6cZwTkF8cqhdKcMJrVjS7uLwc4O8c4zMH0kbnLIZTS/FX0RC+7fjpx1
ngzjuAHxrXBMm+Eq7Mx17rtbx46SA4m/fh8Wjb2bJt6T9n7rerqWLSh3KxhvnKHaeWU1b0U/7BXb
5Zlud30dyXUbHMo4Yli9Gav2rnbnd7/73VjpbwrN3x3jXbftjY13YNs17rOTWteVPazixF97bZdd
xQkEsJY0Rxq2JlgoIqtqJfzyYoyQUI0G6nWrbV1MfKK8lXYMozhE/s5ubUSUma2OGRtGZd4kRpyy
SGWPsm6niD+50ZtpRlnfTujoBybBVVdyeluW7i9nsg9NMT6lKdqlevAu0cRfiwkCb+rc9jLfmVN4
Y4v+e93H31LZf4D/zKmy05uACPuqiwYQ8YZ8taf4uWube0SHd6Qb8UpyhoYFXL6Xs/fTKoxXxL3v
zQxlOkjW5TRcdea4kYb9bXB8ysXUhBFXmtugkm9h2+yj2t5kdnubJ6BFG9X/Moa0AQMbQRytECc8
qRCELuU5mqhY7/EUcTCaSfMCefzJgf3r6jpYTaV+dGZqX6LxxrNfLT/YUQ6+HVPvurADzpnc6Bt+
n5vIzB/jOf0B9hRbWbj1dE+hfrUxVMZ5xMHxo51hWbe5VJqiPDDww3wtm3oTS/NQmukFJu9t0oUX
gzXufT1exbJYVal1VcXtnZEZ8aZMyi3CngOEMVS0yXcaJoZGcRfH06swmw1cpvVsfY+m6D7rx53h
B8hszfXE9F+MaylLegmB2ii61fy0HgbGhju3LC/amYaS6a2QyX3XGKBTNTYRIKm62ILe2MLVXFtN
lG7qLr+Lk/qiyz8C/5ftZC+xne6LBOdCxiIy8y5tgcSsdl/xFPPBi6VRHXSUPNmhfUDWuI9jvrKo
q4bJWqcbXGzXtmPuMqgeqyrhnYb1kF83AwTqzg7fJyvdhX1573QV6Pfeeae6jj248N3W+nY+luOP
/SU6zespSnY1Nc4rhTbr2NeeIdTcF8N8EQv7STH+cfhk4bxpa1b3NkZK1wzumZzG1TB4zqp0IJv7
nSkuAgliL/L9tcYRRj1zjgVr6pCWJGoz+oBjY2DJNFbX/T5nongCQRRpBBXjLLYd2tbnLuU4akXS
JrhvEWA/peMYhatgKLonZGfTBr4hrz+r83WbpLcYMH97U11DH69af82/hZndo4e5d62OUqukwme9
Tw3LwahhNhWqvxBBReI68tVVEAnWthchE9AyD6qV7/FwXqIBCOBKipDSwwTPC91faNHC9G5xTfV9
8aKimLIYy2UwQpRQoGTspVbbhiKpDXyieevUeRU81ZxT3AsqapztBJNWX3qln/8MOTdHHsJGXFnX
zi3OU4PhCNy2GHJWVX01xsWuGbva2CorYoWDkRKCuOG1Px0jUPtgcpPvVP/YMXNYXL6Vhez2llW5
a9nPxbUYkhCasCoO0uYXN/aICu2Ama3zNkpQGHFAGthH11pB1v7wDa/pHq1UuU9jHBFVsXMDBnmr
Df2zGeX4Uwi7eNEMDQemB+NVpApS1cBDKPaaSfJjQrNlbapGRzdx379lKjKu2gCy1LZtKo9+1htR
B1Q2xERDXsuBqF56O9F2Rb1L8zbatYCpXhI7TL/PAv71zrcKRzyMtUTBWUn+FPDKhzawkqd69sxf
cSynAgyLHJ3rHvHEn1g1jrmF09J9R/o6fiQqrTcC3etmzgvnUBu+e5slo/3bsXtX81qd8iK2zOk2
4aX+yAg5vZmirW97eHu/hMlC4H4u8mjfZLZ5r1zkF67KiqdJVZhdughxB4LTsFi3JYBqqGq1eSHK
MTzMMj6y8lX4mvBTdNoAR0vgNvM3NN5BehnaCHKqFKURpI0fteU2BZplJ/Efy6hOvh9RRDYQuND7
1Rp2t0MK0tjwqqkQv+uoVRo3eZ8mqwo/Ft3NjRBRwDvP7/yxxD9qGfGDHLzhTYXW+M1tzOC5bFEn
c17g7ZKiGPa6lcmOGj77IvKC6Zbxs4dkjkaE4vYBanfbhohr+JtgErtXRwTtUT9rPHiTXe4nPwVA
H/AUGU4QHeFbFP23erSKFB745PUcHAWRcz1L5ETrYHazP4NpqXsvRb45W728KoYheAscLMeGlNaa
UKazHjyr4CoVExrfhxIh4qYO0LN/+JKTHLmmoDHAKuVVg2e6aytu2CHtRtQBDnLEIXyro8h9zRNh
ypsKfGccHcrO994LatgSmOSWFWCdi60ec0Rie9uxaI58/3EGSnAxepp4zuwVnbGa+1HfQ2H3mpU7
gwBDuaJSH8VZIjiFlZkZxyuEeYP4k3d5MRgrLFR5hZQ3D7q+205Ks1V54BfZbd1GRun/UvnA0pUn
Z7qPrfIJDGR+Fu38TBbrGvR0xdoN7Qz66Hrkf8cH49k2a6LCeUzS1P6RO/GTNwqEeXFlYKkLKvEE
E6fvV54j/FtqILroR+ORnMJjE8ZxdYgFyd3Zlx6PDd5NQQoyjq2NySo0v3IKp9abjuHvsahjkVwP
aYYTepzHeqcQGU5roJum8dPnhqYbU8URRtLQC+x0XfqGaI6geHPsfw2ZURd7MvRTtdcj7iLc2STQ
MI4MoSqRMNoqSvBTdhlun6M7rVzpsu2a66G3pxtGlnDaYbBE0TUkyogw4Q6esQG45piPOXCVfmOO
KEOuKK/Kw+3QTuYbBcZpv44zB3dblKv0Jw4JPueGwA6jvauqolwlpiQ/YBZ28WpmrCc2oxSQVlU+
zt6mcT39Q5msc4lsFkl0i7yKSaQQGid0WsPpuY8bCtG2nhoMuQtpckgDgjHGJ6LCKdjIwamzi0JQ
C7TBl5R8JGXRpRdaWWn1ynuZ3Nuez4Ru7STS7ND7NEW/NtGY1vsYi5W/tUhNkq0Fw5Zx7olEe+dQ
HdisnVaVDoa5Fg9d4RZlh+HCnd1bSGfBe94UDDF6SmW5LbSPQK3XhUh3WFt6j4xLlrU/K7sxtbmK
B3ShQDY8P/+V1JV35Ls3aiqe/Mwqp5shSJpwXdml4QLlklZ0tEdZ9XM2A5teH2sUivfOKqr6YGL5
4/GUap/FrsiezTDR8jHSZjzcm5DxAUKJbvRaVG1G01uXcVWnzu+MQJK8Sv3KQbPrq964MB3k0N9S
F1n6d2LLbvTbGjJxa5W9cUkuCm9ObqlVOng4dUwXrySlpDgKIWj18wW1B85bziYex+4ggvyHIhjz
+TZOdNVdJMiT/HvbNOfoJY2nBoEd5LwAW0ZgZaO/Ss2oQQWi/Ka/tKCdIap3NIqFb5yAudFtUSbp
VK0NPaG2lBVNijUt7Gpkaj5Rs7ScZvtJjmbdgK9GRrAtmC2xy5hctb9KsiYSG+ZEIddecSz8Sw2l
rUszq3J9odNUTy9SRphj46LJWoS6U62DfZ5qVx+aXDXtpkdaw6owD50A9bKNUmH4JXrVPQck1f21
FC3UlzioMejZTuWPV6RwA+9mbI8ygilRGCco0HVoa26EtrLInIDvwdgE9Mxj7l6myvGYk9icyRMy
StnMqfHQAsd/nuDn1oLvkjZAXmTNemCbZPBFAkwbW8uxGw1d73jM9COA5CMZNMseU7NrLDCRuu3q
bWdUrdntvMgW7U+0XnY6oiZyq+xqGJsYA80IZTK6MMXEDtw45Vl86zFq5o/IHAf/ZsCE1zw0Oa37
0LfzEO3RlTG2VYMtpmsH3N69H3Vx81xqLdgOnzhudfbCZLL9JRNX+VdIlkLzlu/mWuwKjAjVZYXW
NEevzSEqAuNhdELaeBIn+Z3leEZzGIkS1jcl9XBJteqBzrGIRYZaDXVkHSwnato7r6mM4qedjGF+
7edOw6d5IVUuf+uhrsvrjrP+nEz3FM8vR5B++5BnypO3TZykzoEiez+/AXoATnObdWbuU4FgOOJj
hvgw8qlR9917D+eTXYSUeoL0UqbtdGwsyrHjFTFzBHyNtjjD6NupsJ8KIwovHVs5aOOsqLdvTJ1A
6VzXlpEx0xJyHzaVCuIZc4AxfPC1qBgXgcC1eqXarHEYWBM7/5XZqhweXB2CxYvDJLeePDbRzT90
HGkfPMPl06ytGR/e45AcbroKsjJL3nvCxQbTm1Nl47BuqsCtD5bRm/M7VUyyPQgtW/uumIfG2sN9
HO+DssXtxV54f82mgC9/OD1W7Fez9pz21RwncrfgZo2Ohz448cyGgMZcIHgPvjXX5qoq0PDeoW+f
x98GbDOHJIVVzC3ZqqjAh70OhrjzrxJR2NM7ficdX7ZOSFkB23ADCuaYd5Xtihy37wcf78J65sNG
jLueJU9/b1pGaDybjR0KlB15Wt9EiZfNm6CXZvGQR3PI0p4gGhSAVeNTKBDeYJUOzGHl8J02b8rB
nEdvHTYRlQSjhXLz0IrGVDlHaGYIrDf0prbnIxc8FGs/rGeZexF7GOcuUAgi7fKlNLJNYYZavOc+
jl98oaOpKj4fK2nje1F61ET8/NbPyDCl2rryrMTt76zCpEpwRlUYPY/aNvUutDLZPhtOGdLsAtMg
RZf4Mt1nfH3N7PpkQTNf6Rxp6bhSA8pgDnziLOUfeG5T33AUyN9yjC1m8U0FgVI/s2ywcU65adBE
l7iZ05Zz9eI4EsQ1mzn+Goya72yxrWKgoHK9y17TjFN9dV10AkXzygxpeC+ajua81Gk9OXojTWYG
Zx3kTmm+BkgAc+fosvMwOiEJzqmbME0d8UXf1won1Ehv+O6xw9Lv7CDLrTVzbTNeGmXcpluP84jr
qBUGHiDHKlR/GeZDmJRr5StO/gbyU+3GCS2ruzCaafauOCQMvG+mE+nOXHW5sHrUNiJt1Xpogqi/
do3qSNVSjfan12xgHYQRROQpZ4nOBB93z/zNtFO0HFXcVbYvHATwcTTcW+CAUyImXiMxmfgOA2pz
dKhk8S5KJWM8lUFx+0OovGnTnaeKJEVmHVkJ358hOngPf7dMpwKsb+Nn4Qrb7oBr0m18bLMrNbOx
y+d61lnBq5iVE14yxyvzFspG0+5U6XUZ7wQSvv8UOGZgv3dGNw5q5U61WfyOehmmxTpN+YxF4KvG
48q5aAfH+1kTKUEbKRyMZexPeaWbSWyHcZcfgtmUyW9IjMeSAdmGnles8obVAFppJy3mnbRmD2Vc
iLrgYTDCKI9WuV9HKL4b7N0vfPnO3S21N461saLRiw5WymT5Bw+NUHd2GpW+hdKlcce3QiPjqnf0
3Xy+YuLCUanL0Kv/+KKIwgbZM/30QhbBYN2UqRGaLyNSyeAFdUt0QHxagKlSQ/Bd8hHe/8zqIgk2
6Vh6lN2M9XxcoQaC/UWM9xmsphrhGH6mOnz1B9doX8KBrvoWasKu+cZgm7SlVj/K++GBFGpWvsx9
zi5PS4GGWkfCye3biS1Qs2Stl3jTLkzHJH6MFbuQVy2ST76ClSkrNjl9xVeLa6vY/uYP8aTdVZRN
wvVWY5PnuJwSS2diX9uODqkGSpvOWs+95hVsqH0cjStdeGm1nnp9nByUX3sZToI6Yc7Lp0nEv/MG
9+luTFXmHwB5JeFGh5HiS6tiU1jFiIxdv3xiKyyqnpsxNao7f7ZnvUuqWPhrRoNUIF7OUDLP1STG
cFUEdZG/AOEWHecVNt80VBCJYF3bEwepfNOwFfswU1Yl4s0AEF9uDL83vctKj3BV2bnA17Nqu3Zo
HnBrGra8mnTkJGDqeF3isgmjOg3WIErQ/lCXP8r3hCua5XoqXFfcYbPBEdemsYENtKH258LNqS3a
OS51UwxJodm8BHNi0ymFNdTFAcV2zcanzQ4q0E5pJSh16sp8ZqevlDd1YAn7jrIyK1F7s2R4g+gy
p9R4rLJOukgbaaiefRiFbfpvnpkCWIx9jMq3ZuaOxltptT3G4zFgB/PPYOkcBY7V5y7C+6H35BtO
qWq+zmSJsMkaNWkRXlLSJZgRk2xwL2t1rLhhE0dHkGSCkSm0FFaCgNPt3B+jXapuPZQ1VewMv1VQ
riTDtXzu5yrsXoTyxvCjbOWQ8bOsC8x3A/9lOa3xgQ5MlvUA0vZ21MeUeZSOtXFDAVHDTq+uS63e
wrl05J0gNRB9C4pyFAk13vD1ps2InIOCljkIO7Uvcwl+ZkL2NjykjmlHD5TVzOUFh0dB8B3XYKyS
reFXGfLV2fBLuQU3N6h+azjd7F+3A/Ue4Y5hZZrrtenlqj6kWEX0anK88GkKPQq1V8Xgd8E3I+1R
98WCxvUwhEjOv9tu50dr3Ap5dldBtgy/sSkZ04Q8NE2sOgXfUuODn7ZG/aQbxyn+eEUDB2G04txc
U4agmnTFAkn8H87OrLltJb/iX2XqvmOCrRekcucBIAlu2mXZ1gvKtmSsjW40Guunz6HmJvFgTDGl
qdRMLFsACfT673N+p36ZIZSjR6RqFe5PXc1du+I2kBhPfjkiundyB+F86nta2vtZmdFslYTeEy0a
eYXqgM1l5t54ld2lT+6c1O26TmwQAjsUMtxbvy98RIuhauKxA6y8k9oMHhv0JpPA3TRAsvMaKb92
RrEqID1OaJBNWiVlvitaQ6cffR+A5o/wxXZ0EDKdym6b+QODBAL7eIoEwDpLky1O2FiBWQxRGc4n
AbR0jUI28UtkW3hjj6oSetWnAOHWKAVYgPal9U60g0hQpJ4Cs09yjyGwbCawKGYJast3xJYK6/iG
iwT5WigesBxMUr8sanfdQovakusKfPlguJqCNGvHTZsVbelvCMur8bMlJhgdw8wxSDneYB3VY+qV
M3XK5yw7BaNEbZ965RWitdL0ZhJOO0yoXHsIRQ29LKUC9Zu2RCrIJtBzWuUA2XUlbHyozkqFKnqm
CutUoZcdv6kC5BqyHU6wFAoEs1cw3a7SPsDRWohyHe+K9cD8jj9iFBACE6r2u/JJWTgaucUyQDd3
yGVL+KtjaNA/kDL3yKfMIbX9qKYOQVzcNgiciGU24ZiHg5iJBF6UVDCVAWyIXuatbEINPwyqH1P0
55LTo4OcuebOVt00XVUYqBCghXjsBptF205sRJeqrkWIFp+KK2QnZewuIWoYP0+Iji5QV2p9FMmQ
OnzK+DJwQwlis/5xriBGjU4CEXLMMn+2X5DKB33cNoM2maFEmEwaVeLKwskRdzu1bbyc+BsXcKDh
e9AOfrFBrg6i0Zuk7PMqUl5Lhn6H2nca5FukkXQzDratOp9UpFWbjpGuJjg10C5wOLVHAdfvria3
Lev0poaqrTy2RHf8qdFg8If+KBBs1iBsFpHpVVXX67qc7COKqfY9goVRcA80DpFWOZDrz8Iy2KWO
A/aM2AJT9zWx5vTBQ7nuxaongZp7kN9bqS967Btcd4jGqna80MUJXo3jM9LvfMxKE2LGO7+MBzRx
xPUZaKX3WL951WFyednuMf56GBZp4poVnQYc8Y2usrCNq1JCcCyLJd2tdjHcXAfYrAa3qAQhoxxZ
jdDGBzczwT5ZHKnt0UmtcuTHznbkuBO1PrlDOn5XFZoYttQGh3bX/jQNTYR4cDdf4axlSEKL5cqN
3FMTraKel/RIAruxTicvFsZnxdocEaitZ76M0DLdTj3t/HC2TXIHi2dwxKlvB4xbW6oblG7oC4p+
pL2zIIRAxApYdWlERkwHdylqXXJDcMIxrFAVrpsIkYA1wqn71nVNiLMVlJZDCc8CEk1LkjtYtVfj
wJ4RGlnOn1AWwWamnSBFJblNLQQVln0QMaC3DlXpJfyoIH4BGE/VeVaGLmp2xZ2pUCOIMisfTASv
M6pvWe1YU2hYry2BlAxrQC2sYMCY4pbMe6I+x/lkit3/sajLqj4SUqCB9AZ3RIi31wzHVpCZbSX2
K6dZtkM30G0u1UvJJcH+ZwREYCubvITTo2ms6Qo1LFXFzKSE3lojFhYRadhwKhRio6lWkhSIK4eg
T8DGmngOBuCS0AdfMfsrqoaiwDpOUYTUDVgUrzoLEsOwL0sb02s/B0UEi/z04HPZyGhmHuLtk9ZN
aYjjAsfaeY5ff0PhHXCJzLewUsci27E2pKRYgmHtVH+rWzFiEZra2H5D2s3rQiARPguqQ0EUJB5h
IYdAXKu8Q+AtIQQ50RoF0jZGiFSDQ5m6mWdozqyT2q3K+mZFYN+yt5PI3Qnn3Ch5hZbK0bihUmvy
TZtgl4EF+mTPX/ykI9gjlsCCXSWIfgEif2rEVzoZJCEnBF2nskXtH3Heb+NklVkWjj6ztpsjG+vE
YI1JY2QrRHF1WD43xr9KMa5nkcC8/OJXDtUrHEWmOLumpAQHX/dTjc/YIi44EFi/R67LdLGfAtKx
nwMSFm6VREHvE8rkXXoHluNsomki7KkPUhuc7iZDwBOqX8gDJiNjn5EayAnOjXP/4HuTjTpZKefu
qmlau4w6z6YSFXe3bHhUIe9zwIfG9nPHnIqOIcNSvH3E1IOM0EzTykfi4ikLHdmqjQslCX4B+abo
c4+DB3N4ZKflaMVEWvZ3Xsn2K2YDz9n4eOIissFWK9eeSdWhG7u2W0ljjVWEukNwgzM5YYWDMxev
nWJShGWmcKA743T0xc+wWFgx2pYBDnCIxEG8LbCYiJHzEJB72bc2TuUs1tj3noApCkIO0uAY39E2
EEHVAMbEsXPpZEP7hFFwjeMCJA95xjj+CnEY5tlkSVlsPA+DY8yo5b5kyP1Ea0HJhBZxZ7CPjIAU
QFPTIPqXMKbbEhj3uh/kWnBMiGGGbd0Bft5e7pzUmr5rkyC+1yJIwI4y2M6sLQI0JRQ5LnWyvXQy
THGDA3j3yvJwhBRSPlYGLYch9Nga8olHwipx9gbWUX8VaAxOArnwhZ6fM2TO33kgFbzSdMQBXziT
2d8OddMgLUg7vcGojaIfD8ca7QWqXqL0qh0KNMwk8VP92JeBTfcJ8shR95nxynwcG04OSuZp92WS
YzfGgT1Nbo6CI8sG54aMqlJIAFUlXgsrOboI4Ds+MlQDrhP7MKq2UU9jA6k6B+CG+wbl38E23zSn
MzDiZKwoEDQ5VL9YiqB03ArkYGung0J8sDuJWNt69Gn2tSXdBAWodKSTNzgKwRg9r3SKw7Qk9jPW
Ww7WMxIZr6sL8qIzmrgli0+OlRskOWMbB01zTXFs6EW9zHFSVzATZhZtP+PE0tlxp4EMPEPDUjX0
5QMwJTJkOGPemhKK1pz/PyRPJ1Ha7wRPC5FhU+cgaU1QeyLd1G03leF+disxsjbx4GLdGw4B0ne3
iB9v87g3KesiVESzIEINSV7iKZ9Tsi20iOk4Iz/D0mwjMYhVKwQGjlcswQm+50h/i/NBynfvv4Nz
+rGFLFE37dT6nkc3c5rh7B3olEKsHIEq5xZJ73q44M0696YXCkXU6JpADC7ZUI54BzM49brJVf7B
L7EQGCpN+hYUErLpmUDB03niTYquoqYLlpAzD2nJ+jMNkBQqTeBZDTKMNXraJUFxDcjQJUbAmcez
pP0ZCHxxlEXJhvvNGjpfnJBDOn9BxXfu4guJYDL2uSHYcG1S1BlDrvskxPjXXxAgnrv6QiDolsoj
k4Vn484CiwkTAOY4ywuKzjOif/f0Qn5R/FLtiAEWDzSbDPb4l7bOT9MjnYDdcZDzp0LVwRiwhe2P
qAvxRue+z+nnv9ySkxHnq0xABO+MkCB1k3/oWOfdv9/d3nBEvxleljBAVkwe7afU33RF0rB1azeB
jFI2k/KFihqzUtLw1IRloFr3xsryufjqtLOdrAA699JD5hcqffSRdJyv/EwOVnrhNf6+iQfLoE81
QJaMqByDIHP1zRr6zwORUHhUFyTK5y6/6P+9B5UvYEEIB/dzzNwn2qdV4aAbJROzev/RnrvFYhDQ
Wc8QNDICVuxmRz2z5yIfrpL6YwaDYEkPKgSDdzrz2hjHhVe6sPJ17vNLTsAzn30Z3tmlGlHDXQ+O
M5lWvq13nHL4nuYPjb6BvRgBNMEGNPVEG7suwf5Ne8/BiAX7h577Eho0ZU4Bpj1kj/7UHzJIleQg
b5pe3L5/+d9PhcESEOQiUclzkY2CM5vkPuN0XxWoZuLjRw3WiOuP3WTR6SU5lXN83KQJci9KArWF
PuQrlQJb93Lz/j3OdP3AXkzqHXw2ZYYibUwdGYsW6bkEW+/QF+TFGyCnxQnfCu72HXJgygi2Q2zQ
bfWAcnwTC8gvPtbR7cWEP1jYgTR+h9eFAl9ryD2U1Y9t4D29/y3PteRFR8cJSpspKts4sbw4dXEM
r9TOFpeSAX4/IQT2opP3CYoOReXreDD5mrkj1otJe5fi5DF0eX6F4s2F0eT05v99nOZLSFA++0mr
xxJi3kxFpT9dC34Jvvf7R8SXQKDB0m7VKyhdMtFjh6AZLa4aqqAJLVxkD3zkPfB/4wGV9ViXkuBB
TebWwiBbZf5nS5WP71/+3ONZzPqjLVucACUaI0rfbsGVMBHyUb0LD//cEzr9/Jc5OD25hrXn6rjy
nc9DUdwjlHjtW+pCGz334U8//+Xy2dgoVB6yNiZu7g9rWFoDE6VIqyovfP7TU/hd41n0dD9LU44S
mY7n0brLhftYNep2rGU8ghzw/gs494gW3bjKIdx1DW7RJv0VlgxXshu3Jr+U4XPu8otuXPEpEU0/
6Vh77Ifdc+CEuWvunHTIL8xJ5+6w6MkuwylZn6OBdgP8Fk3lHFJUv0KEZl+wQp+5wRIOJCAENCPQ
dbHGrjsEQuwmyeybTAcvH3oDSxCQQckdB994AxhQD/3kHiBTjHnyQTDekv8TDGnVFU2q47rMn5By
fN9o9UD79EY1lyJPzjTTJfIHeWLaBs5XxzZihkgJYKrTHEcujoPm6489pNPL+aWrIdHBJHSwmhg7
1s80pccJKWNV2Xz52OUXPTlB/aVMVYEpFc8qDJoUXgrC06jzP+av4nzRlY1XNFYhgyYug/HTOM53
QOPddVbw6f0vcPqgvxkp+KIb26gVTjVBKY3zCjLyrGjQ00YpHt6//BlkDl8Sf1AwLuYe8r24bNSn
mYlbzRt4bNrvXmMNa1vSTzmDP6eGBC4sStbByWScsGouuerPfb9FL+8LQiGSgRx5hikGZg7IPgfo
sN7/dmcuvuQBdVaNQvoomzglcwa2BWTPUr3yoC8vWMHP3WDBBPAnaQfpWDfxpFqjYrgF4IRAFQ/s
vo99g8XCfCq7jmuRqJgQVK5XqFIrWJICHKVeeERnuvgS8ANbnu0PcOXHRTK8IBThCNVUGzXgn9oa
+qj3v8WpM/+mES/pPoyNI7d7W8VeqT+RfCKhTeHN9YAMv/A1zt3h9IJ+GUZMhbJv69Vg5s9z/drP
47R3Zrf8Vk5jfcnRee4ei56OgwIolEY8KpkVMoT+c6VK936snA95rjlbdPXKlYD7sk7FOIdQ26m1
281QyezCbHeuqS4m7N7rvUlVw+lFk/mzLZN060NKdin469zlF/3YwygLXipecVAnTbthHQ6NQ5JI
emkXeaahLrE+0ISWslY9rKCsLuIWaQla80+yrr+R1P/gunIJ94Hrz22o0WhGvnnI0/YOeqzPUFPF
7/eDMw9pGXmZJtPgVVXaxKwOnms5ODiW8C+lJJ27+OnB/dIFGgHTq9UJFRvsU58t6ri7rrxIYT13
9VOn+OXq8HZmBfOIhHQYyCaUZla6onT9sedyuukvF9eThfP9Chfn0uD4tia7sr6Yl/l7bguni27b
5COSYDncNjgqzK1PKKU5cO0VEnLwe2p3nj5YWQJCXJcwPt22LGFq1wQuVZHjd4TvOoiUYNHzg2SY
Yp4qb1gNw1TobyOnAAHUiNLARFnCP7sTQ5LqfTo6YKBac5GRWw+SdXkVeC7tnwGBKPMHOAGI2VLS
Mr7KG0inNsMITeOaEq+tv44Moq5b41Or+G6ntOxeqprhmEmVUKddQ07vOnA/F2w6GM/Uwxqq7XFa
Ke3gmC0YhTuBnpg0egOz19RtkfAwp9sh6IH4EExRewcMXgE/D/OC5L4bx8w52E0CbXnodx6vP/g6
FwOZGKFRKjtPAtkMI6Mc6hXhk4zebytnRuFluCekKNDAwxoQV7R47sf6JnDSfcLyjy0YlwSjHuk0
OHTCZyddglGm2jMZxDMPVh/69EtmEemRIeiIQsVuEIxhYgWwrI/FCyaDC5PImcezjPHUdurBoOIo
lFaKIpQYwrzBegaf6PFjX2CxICl6SH5rZKrGhQ3WEey/1cZAiL+V8N18bKZaQokymttd7dI2ZkiQ
2UFzB8lrpf3797/A7wtEUOAuxhoBO2Wveow1oy4iZAQXByx553Uzanc3wUN07EAffP9e517GYlzD
UaFhcg7wsCA0ghW5edJ1A1d/0l34MudusBjbcCgKvRtXMtamge8nmIjcucgh/or6SPnBdc8SROTU
uTNbONCOKei1I0SuuXqFGnp8YRa+0oWOcXokv1kiksXyxIhmSKzM4LX41U/ENO+hf7+U/HBm6UAW
axPVQbDRTExipyzpY61E96WEve5F+NPwdQJK5+f7r/tM01oihnrSzEgUQXBT1cAEAZ0WkAchlAHu
sYFcElYZYAumcER/+fb+Dc88tCV4aFB15YCKjeUKl8+d7AZw+fNLFPRzF1/0dMWGpJhTTMreZHQU
dA6859A4xR/76IvVygABQ0tyVLyAaqz2Ga/LA4w29tPHrr7o5G1Rp2UiJUbxumP7rPbsZ2xyL532
nnsyp5//slwBjr6ZRYulaJlU1a4DpyJG8sKldNMzrXWJGYJuoAvy0wTHBd/7lbrGIu7Zy6enzohL
OUHnvsFihkbQClQk2BzH1lR7r7Dkz6+z6IS5MEefu/yiMxPXQw5KAWwLoRCF7KAKciI7AdHgQvjA
Ga43XwKDJttNElrxOoZgyZS3eQ2USQRmv6sAzpHWI4gp1xZnYEBSg/lkz+mkp31mEXIpCePMyPsW
oPJLGxjggqxrAdsuxLnzMbWdcQV/VfHo88zdvN+Iz91iMWy1BdyrPhiWsRbpNevnQ0LdOOsu1VfP
vKSlZiEdccpDtazjoLD8rQfGxrZSAC186MMvBQsDkDa8Lz0BmRtkMFAR60dZ+P02g0DyEmn9zDdY
4pzgYsf6vcDKfpiajEeWKFDHFVmtqgtv4NwNFuUdCiIXNoSYOBJPF+JYji1HoQr0m0tH0udusBhj
Z7vTftu7dex5To6l4AC3D8psfh+EH3oN3mmQ+aWZ0nZGG3VxAzgrv7Sm3GZz97mtrB/vX/7c51+M
s5URkwm6GcwKXbcR8hl+zlCSXPjs5y5++vkvnz1tZgdSYJA5etvfVG65d932wir5zBjrLdZNwrLg
vuamjucBucW5GeI6c++A/biyYDz62LNZjLEmq3QKowX6F+He2nf6AfZfXV8YYs8MDu6i5fjBKD1a
25BDwjSNlEW+TRz3oZnmj316d9FwtKrTNAnAeAn8bDhyE9grzEPu7fvP5tynP/38l1cbDOXUQ+KF
hbGXJe4uID6Zd5kp/Gk1VJZkP9+/zZkWtIzt5BNNUA9IMUAg5ESdBJd8iErLBpr//Ruc+x7/1o7y
toFVRcRu1d1XEqJqA5Cmk6zfv7xzmjB/sypeZnbKvjHc1vgCpII7xwq2Dvy3jS/WNqBJjRw3kvhX
k5f8tMERcfO/6jH/8WP8z/RV3v7zDu0//gt//iHVpPM0M4s//uNRCvzff51+53//zb/+xj/iV3n9
Tby2y3/0L7+D6/5139U38+1f/rCuTW6mu+5VT/evbVeZt+vjE57+5f/3L//2+naVx0m9/vnHD/gX
zelqKabhP/76q93Ln3+cEsr/49fL//V3p8//5x8POv/b8VtdYvn9z6v9z6+8fmvNn39w5+8cGSI2
PcnMhtfTj1jwd+pTeIhcTihwIqd1QC21yf78I/g79ygI5zZhlHEXEvA//tbK7vRX5O8BhDQkYPDR
kgAIF/bH/3ymf3kp//eS/lZ34hZIJdP++cebJOz/WgeQMcSzYV+yUar34PhaVi1hICPEHq1xHUj7
0A6Z3rp95u9aEqRh1wMjF/CyC5M2e+QJ/CBw7KwqNvhRDWzGurSCTdmUQTy25U8ZdOTgq5tGZl9P
f+4kDmV05up9C66aa6kL/d8/DVOLj+54LqOwWkLh5fqLMb6kFqR6sz+uBWz50ZQ6u7LvbkA2gD21
aVwAbVI/zMhchHPrH4qm4zBqpnBH6xlkgDfJbfWoyzRAQaXuQ0rhFAO946T7w8+S5FVl/XibWxjI
hpnj9BXf3+1gojnlr6taNHD/p3ylSyIiIOiryJuHYtNTl4Y5LBUboFvwSB8SME5CQYy7GoTiK3Fy
84j0wTXlV32ybQDF4+8AiQhrAV9zC+trUBj3wlD/Nub+28OiaIAO0CM2XZa+2raGS8MFAaFFEAuc
G+wBwvliN2jzCBDLeAjMcICtk8cmlW4EvNn14E7JCl5teBYk+EZg1+GRZuxTSqefASw4kbE6N4Ld
Hkdvxvop+dfU8SFWn7sfpgQ6oxcOWYEUQi5M6W+Ly+VXCfBR8B8H2hmymL7KYhKlZRBWUwB0fZjZ
nmli7ntboNgmLLwol/eQqst0NecF4Bcti7Fv7+9gwK+Q3IDCar2mkF4BRpVTeAQsP/Sb2oO3v70b
wQYQWbGD+dTdCiCabQnDK2A2K+Ae0s3YBuueMUjROgjyfxku/uqav3bFt9jNxffyXOIAOhEgkxP/
779ObG7ZcpwfJMOaglwCYsCqBHDgrdVlCvdvPTccfPfoNFN5tFK08ilH9caiNmik9gQYCF6H6Ys+
Lni/ufDZMMIsexulLoKcfAxZGLDcYNHbnKIYW8hEkQpfTxSO+m7f1mba5TXfJ5rGLSQFTyObUTdW
zqpoi+esRLYorwRASF7lfK97p9wi4+vKB00WVH3gvLTOT17n4gokmH3b6PamLchhnCS/oR0FyS8n
T7o1fEWgxF3ZZXYvih79akj3IrlVadpfAwZyJD78z1Vth8RNbwAZYStoPeTKQNO+coFt3mScpns2
fFZi+F5TCvuFLvwdkYm7haFPw5gyWVuITyD753l+7fGxC2stXmHtBpgFPootgky+tLQJ4nIKBRb1
CBKuIiBzvkP9XIDvGTj72fmpO+btkFZwMKmGM4SM7XqmyEqrcIIZZZ4/IA1TexvV1V4E919YGGXW
wrjg9ePwIqSVmrZIPjMrpCGysHbT7yBtrAaN+0rhwzqUWrta+2JlnLaO5hHMtQban87pvlUMaPfK
yreWEmCQBFYMH7QAe/MOoaL9Co5ZcVWfsCUUvIDanghArsjSbETyJe0cd5ta4iFr5mk7+hrITwZ0
g3E3mIBsjAXeAYcHwY0X9P98ASBIPrh2q9ZDe08sjVmhGm5gMaargsDrT2HmhksXQyOaUrbHRawQ
Su4dVGhu5J3+fULpMafmXnKE6ZjJ8uNyDm7qMcEWlSfb2XC5aTQYKKVq+wjaSXsb0ABxQpWtwU4Y
8ytHDfeSID8DZx7Hws9Q7aAnhOeY6kj1X0Db6K8FlO+rt/aTNtdD+qVDbeTO6esrMvDkMO7euhbG
vDpqjBIA8RURiIfOfiJDsB5x8LFJ/Mc5Fx3oJH2+oQ2u7I63Q94BcwX1cigUBghU5ESced3XKhff
KIgO0YyE4PDtuVjN1du/tnP7uqN+cV2wFNal3NkyuFcjP7WSu1JB5+ZTdhTAgP+zu7Mc1p4eZBYP
EJltixOaldbUWuWTNR8sCEkrMc1hYYFABFPRqwsMWTzxybsqSRpbMrG/t0hwJnCGHUHt1XvmD9VT
kXGzmgCXPFjBj0TLYV824B95AgZOZx6GIwWoMQzSwsR2qvVDS+yfsIoyK592U8eCHVgabugDO7QB
GypEEahcg29VXwvHhiswgc4K0o+VAjfmSihYlKaq15u+HwEDo9ZVp1q2mXQFQ42CnLcDaWgz9CVg
KL1Rm9L34T2ubOvYcJAZfezG4wkGc7zY8RZAh2ewveYDcC+gULLpmy98chhk+Til+Vdwff2d1eGZ
zWnZ7aVrCGB83aHAUd0RidM8KmpkDbUAboZFNqH5k/4z6AzDhqMFhGPH6xuwbnwzrQz33F1uMxoB
L/Ljrb3ico+B35nVW2vJAYfYvP28PY1L0u5DbQw89RJtA/Mmxgj0CmC1wo6DEoy0IFB1djLAlCsZ
fgG2fwN8bfuYAyy2wzbyRzEkp/+VN6yAVt9oEJzG2sG4D77R7cDXswfMXmAnADSJO0fxOZZaPdo9
GMZmDPbS1t1RJtlhVvqRBDiix66xi4rUFuu3Twxii4UgOaLBYOj33dCa/ZDJJ78Lmps8UDdOlrKQ
CtSWJzN+sinJrii7rdCSdlgZ/cAnoxEl2J2M3cCjfKzhHXQHgGaNeFBY8GwcHbAIMIf+MLhtJPCa
rzLawTgNsQP+C5S0AnbZgtyAng0YsND2WtrOJ+DusEob3OfELTYlREoHB6U/nN2Wz7pKM8zNA1Zb
iPzZDKeJvcD56YCU2P3bc68aesq1CdDcSAXEGBQbyO5wo+K07EqtnERdSq/eXoFqiNzYIrk2XaM2
Y5AHce+0xUY4mIPAmrYTUIq9iq+6IviMuq+zTRlQaAy277VwoUEdgVL1KcxzCZZpTqvvLOVNoQvd
y9qyvbu3h8wz7weUC+B6eFgLViOWedOcsSNmUaAosC0IB5liCcr6nQGE9NZtnXtAOz28IpwQQtIc
pVjqh4hlNteoPNch/LwuxGa+upqKHFlHFpDMqihnoHBZHQEd6G59mYCblqd6DSMzgDXpJgGdeTtL
gNQcD7aPshqvoS/6bip+Is+K+luSvxAcOMcTCoNbmD9MxLSkALdW9ibp5vI+S8sbx/j5F+mhNk1J
sy7aFD7dqZuvXdFhzEmcNfLbp4c57bGybcpNZrOdM9TTvbCn/gi+nx9CCBHhnWFTaxj4qk1/X1rZ
1mABf+MUvQnhsG7iKmizKJ3JGM9p88KhsT6y2ZtWPBtTgPVWb50sr8shzHluPdXucMUKmH5FqR8r
gDExAHn2qpuxqEcmNw8Bu+6O3tR/xukV/Vrm2ZUNDgqBl+VFCtOFZWXFFoA9n9sMCNxqHh4HM8Bi
bzXfmOPnT3iP3lrJ/DHldR4TqC1uWm3VMIfP/LonOOOv6LM7WcWPOpcNoCBQ0Q9ze123CqMPaeAk
1XhebFTexjP+13wk4kcBaXrRmGjsevHol7OzdXUCHWcafHPnkhx0A0ghPN3B02zCakTfh+KwfKJE
W9EsxRV8687BrfN0Cxt+2DnKxNkpWzbADLFqMcBhq+IfYfEEGlV3KuyA5zuIHHR4jjbcCZLcpSCn
gK+k1Qavme2SHCIAKrQ8ZJh/jRHWNplJ3KUyv4ZPvN+lPtK74NIfeqGurflrisObQ9LWLUZXfMmx
VtgqukCRUQByNr7f33ZVt4evodLAUL311dHtvhmg2NcUGVTb3hQY4KyVLOt5NyI5PcrnyYJ7tsZw
qOs7l09mJ/nYoNHzO0xcGwmz8iodVBJpnx2MybEdZfXNhPPjkGYYyjELk4PKrVvHR9rqYLURxi6F
Mp9SKziLnwClxfqFdFc6VavAYC/iW1kQ25w9Nx4M9EGZXQ9WUq9SlXw2/uDtLAnwoFW0+7fFVi3g
O0Z1e9d0sOCmUHTfd/208zPMU4bd1XoQOyhaGfaUpzV5Kdek9LqHgbTfrUAeVUCKexwohNTT5KGK
y4wemGTzXeD6QGVZjV6P85BHCUdUAcb2u1o4zhpm4J9yavLr02gOQdSmQ+d9kBm54SCcroTd16u3
8Q2sTxKNk2JX3Vh+pdCQbCC/zzbQVtZ3vNEnGBzibSdF8UadBkQo3LXPgO8jkn8ihQQ/nPAkQpQi
AEls6m+6do4To1gEOoQTJ46+oaAWbyQTc9QMjISzcXmEWvwQ8dpna5kJH2bRWKBIsasdTQ5gC+1B
Lhy2VZ80IY7DzT2YJXqFgFbY9AFvZc1t6jWArzCQ2oA80G1/W8mZ4OAleQIWpb4pjb+fDL1ObVQM
aJXBqs/AeAOnpV93U/uC5Qe0T6ipYwxsPiNLw3kspXkd7OBek9Hfq76s1oSlORjINkZe52vl+N6O
Ye2NMHObrdGFkrXNyS5oHWAuaY9mA3XOzuSddQdf8AoG6qcEOUmfM7/7AsAkCNQ2t24x6xy9ktSb
iljpfsz8MgQkAMxVMflbV8qVDXs4jLuYWRKnn8ISuSqIuvftSDZpvh7NfBVYdvVJuKGVJoiqsQHB
d3UZGWyTtz44E6hPELpya/xyBYHdhtGhLyLmeQQNwb5qFQc+DBirwkfb1aCVzHXWhHnv7KBtcMLy
9D1RjgAYxAaitQUXCLvZt04Agn661bwHBfm0i6jA3AYUFcC2QHfpDQ3qHaii+qGQ4J3OI4tTBZ++
7ZUjSJ+eWDsGhmgfxOG6Nc3B599lL7a9lO2DZ5KrCViIW+NeVbmaEcyAtgCdU2gHQ7EnfpVuW+rt
6YRTf1Z334FAzK+RPLBqOdgz9cBCVarrwZb+RhvOYyt/NLoVCBfApNyX5JPP4ftP8Mn2rtzk1Kvi
ilC1y5DLJgz7bLctFNNNcY1wkpWq8lesF8jaFf1jXiX2nZjzL3rOfjKvrK6QEDJDLwN66NslSFKJ
MJD5fEhZBrO6R7wtqwDpLGjyw+ohGgn99kZ7nB2H/6buvHYbybZs+0VRiL3Dv4ahJ0W5lHkJZCql
8N7H199B5UH3rUIb9MV9aRygHk5VpkQyuPdac801h/Nlsw5GQPCcbypsTnsSPt9WXR0ORd/4thOH
235uZy+bCIL+Vn2+W8jKtsjqS9UdySQsl1UkMA+ytM98t7aDeagis3xt8lQ7ruyjK+qae4Zw6l8j
O/ihamtumIbm4xQn95Ge60E+UiyTyB+fiNdJvET9aIU+v2EJIBSgFDNBEs6ycQyDDchCzMQ3lJaX
rTFik0rRM1VzTYoKa62Ehbx/6zhJesNJ293ZyauAnar4biTUjTxJKhUhtZPghjx9iyJdRMsjZnOX
dKt9wvJ7u3IaTu3KC1e73JWz/dYMWPq62fhBUHOLoKKru0zrJtJwjHlDMwoMFkUmW01zQzjlvE17
517N9Qdi+ay7wQzaOc3IH7ShUjai9kgK7oI465PLQBaUN+tRftJHGbqN0JJAh21RUsKEPG69di+X
pt3pbUYyb7gAW4cyusg00MtV923wE66dFIlnfvf1DeUFQcge6R/moaOt5KLULRGEXXif92sWCMLO
9vpMVT9NwJ4kGsVkWKMr7Lw+yCZ+4y/bVMhLGzlTcxg9JZTRZNdFoU51Zkp6MyYFUk97f1W7na30
uW/pUgTf1SzpVZM7RVW3I4Cifgtv/33ei33Zw0jN1ujaF6XcZyo3tGH3j23bXu1icA7fpRC58fVG
7aOHkP06T1OTieh+QhXJbXn+LnQt8r3qyDz8KUirvAkm8sfDkhTUKjSOxFmufGKOATdjoj5Dz3GF
yYlOXc+u4JB+zQqZY7fetjbFi4k8ecc58qPIROF9175lUXOqCL3aOkvYBTSyfGipajyqZbt6XZat
gZTLT9VyXHKoSz/HwMR4zDjV6lDDhyM3sSdBA/WnIK5dpC6vX+z6OT2JyMkOq9R/1aMzbUBOLG5p
j0deDtGHUWsdAW1/Ns6f+v0WxwPOI3PW3RSnGukSzscs03LbDI/KEt/QFLLxBaq2++ccNW93P0Ee
5aPSteaROIvhwg6CumWtdJPk7cs6ZPMDqfDTQ1ZYjV/HtIx1pxxlb1L7awj2W4LIOZtjh/ClNBkx
tEzLxSzbke6gQB2fo/SqVUzbRRyHriyHzquAiwTJtGTn6PaPrsgJ1uDgIIHWSI9Tx7QqzfrRM6VC
8RqlxIne3DjeKjvFy1pNPcVRLE4Wt35mauqZiMz2qhoEV8B03JYTMxsMVOHFlmp4wVO++hMdpKdW
a75B3+ndxZbtrg3Np2IuSXGRNdEhiqntSXIcjn23QuaS9ja5tU3fH9CoJzdagpGfDUAkgUmq89it
nxOpnVdKi2GbykhhC6ZwOCvGnbCMHtIbIPQ4uViCQ3uRq+XlDZTi7+9uaZZpoBCq/X3gzHMpPY/U
d/sunLnMiQ9DS/zSJH+wQ293K/JXN6ruoKQT0fn90vTpGkZG8ZVr2q7WxvKqYn++SdPmxqYX1sc8
92YS+V01CnWPDEgCNXPTuQ6ovST06PkpnT1AI6NvkJW7m7ukfiRBcmfXgnzQ1MzxmDvK1QaQeU9/
6Tflmby38qJEs3aPBh9vKVAu2cRvt3S16s0TAmtEQh2zlNn7vvDLxRh2pWodUHAIZmqWcv/9Zuqd
pWyjJf+s1umYD5bY0BdNdiOe9MFKkckUxccpuqPkDDepni0eaacE+lhK/Zabl2lWy3MWt7f0m8LN
F3vgKl5IJDZ6sfn+AbNI54DY3fmkKeP9n4snHA5xQt2f39TNenBOTTFOO86L+ZYrR32spF9dnccb
lh3vjdoo/brkfYmIZ3arYjZp8ftP0rGiTRoS+lV2WnYAZ+AlBhlYdshso0OA8DOAOZ4iSo+XcuGI
Z2SAaXdrdzvdyOtN2lf7VJTLCxqkMbK6eatwNsYsL1oT18fIvuX9kwe5A/yhbxvkea+DgeATiTgG
8RJXF2m9fffpNC1X2aa/1QnBOHXyMNBAF3sEYNu+dhOR4wQtsbUIWsZ/3d6hshyjdCxgK3J3ZKH1
ppZ27AMYwNlMtKgXpRpbk9YYUUKGXkry8J8py79mj38br/3bPPP/YeZ5Tj5agqS++n8OPf82J/1f
NBnVGAb855NRNx76n3+bpN7++z9jUUf+Jfhu6A75BjacYJMZ65/pqG3/ZRm2SmSS1FToHbfFn39N
R6X9lyalzcxPVTGna7eFtH9NR6X5FxPV2/9MZig649b/0XT0myn97zOZPzR4+OHmP6YdUViG+twb
cpdFzUJSskp74SVKU+xiG4TrWMxq55oDFavHhJW0JN0wTZLGtEL0zwm0hx82ykjF4LQyvnogHT9C
plbkzdIodl45TMavWypo7jmFBWfJpVhLDLKac+dtFnX8PsnWfFjiSGX1NmvPels46dXhuxnvdJ2e
0RPE9hMrPyjRV9bKNSerWrGik4IpGf5AbYma+NiFdTsrLjqD/PtEtxDV0tokopJ4951WGubgIvmH
CVVRNpmkHhOofWpBsFUBzI/kWUSpERAU5BCJti4kGneEohn+wLyVbHNkFwhEYTN3vubk3S4pR3ML
U6qEozvn76MZLfQBunOSk0zY4l7JgR1mlC3mOmb1a8qIDGxIWtwSVI8qKiwqRQrFrPMbq9BgvPUI
v9R8RfVZQN87rTBZqKbqhIiuRKk4djWAG6XSfZaaGZ3NVFqXqNKcB7LN8udwlDq40UnvXZ2ES8Kd
2P25W41mWjmIk3GLEEBOpD02L31+i9Qli5zGjsUAvBhr814SYvZQkEv7pEZOQbwZ7I3NZJjNL7I0
zd8AVocNF4ndejasIn9R0+7BXtQBFW+c0uvaG8gwNPzN3azkum8Ronxx9CRr3DJzKF31hrgcNapA
JAwkDX9Ik9RTD7jE6rWmVvmsWag7HdlwF6fOEnSrEHuQCEPqUpqAeGGM2JwytS8PLJ2UMSnTCi9S
Mch0d0l5CSe/Ks0sh6E2zskp1cZ89lUlX00YIzAY2LMwvqAhFB2LJJMqd3Em0VI63exfehVv9o6s
6XDxYJgI+k3IDAT7Wvroj8W4MHYwavVnn0taJZIJtYQODHAZye/i7JQq8aOWZcwHa22J4tVDIht8
GwSAtSFOUHlbeVueEsdUVrLINLgCBH52B6GI6EshWoX51iId2W8UQGG91xmFJgO9kTGZDHyGpyi1
5MOY1ShibRvnALS125MMKlw9K7PM72nlrIdEdrbiWjk6pcsFph90Sx32jQyHeh/1DbT1WE32DRMV
b6hk/FlovDqvsaLxgzHe9MJ+IeyTgXohQN2M+0Bz+vGVaFdWZpxKaOorc8DI3I5lRUC3qVb9zynv
JUlrYrEtcgNZtMWsH7Z3jWELLthQRAYdVi2zLYt688cAK3lv2queu12v5FebFN29LLN6cmP6Q+Bl
dRi9Sdam7lYplHvdGKkXJgRCpM8IDCSEhzN0D9Nwh3RCZyd5dNg5JWoWWeWhr4t2En5CHOl7b6dV
7030xDKoVUNrWMlVtSAmwf80ZnPFJ1APPcWPVWdeHguV56MXTlAtFKtEMNfIJYT+7rVKk9c+T5dz
aDaSAWhZaaDHyNd7cCxyrDxrnvSjXRT9vBFaQXalUhA4XBq5vWmYil3jFLIUcYR1RUZMbIBbaIbi
3lQgGEaryS8zlTn1f6/cEAet46alnRwh6lgXFUjH3aIDbvOFE5Mkm4QL9FH5LKNzb3fha2WE3XNt
8/0cC3PmOJwzsR3Defr8vrr+f1/x/4su75sB+j+/vL2fxa/qd/J3VxN/4s/1LVTrL2wBFkzPPw6m
f7u+hSr/0jTHuXlz/vie/u36FvpfJtY5SFCYODTbvq0y/uv6FupfukqEEFoFmUQ4oP5H5qZvNO2/
394W/hBdt7GIaGTwqxoAxn84Kqw8XdN57HfETVR+kpEPWzRPM9HgJ8yz1Z4sLgYJ4agydsi7fXQj
C35326Na7eD22DtFAOBDqAVMmVST73RRtKlnKFpoFmxjhNzw4cxftHZgju183CZDt3hVub5Wc9Y/
DwYOFYev0qLPMJSyiJBfm/FiVTIHaSD0eGll7jWrTra6CHEdsOyz1dEnAifuX4aWWy4k8///+gD/
A6PJ987KP96Wm71Zc6hs/gMDzUDUc5E0cbfrVePS6mazS3gv0TH54mvakHi5AhSw0/UWFIxtHL/f
q+pmGhBiTLZZ0ryOS3yI1PrOEiAsKhKnvaKvXpJpdMHFtgcQKTfbqkSnVsUFIEfvq6TEbUIByZJv
JruxYXGObC320gKP93ePWPXSQrHS6LlhOQbgUpKtNi6/ltaeN4wQXkdHyU+OOp4IzN1TdjGsoGhi
GpFt+uhzVZItI7JqX2jxs2mt2Qk6QPBfv3Xf1th/vnWGFDxUZLNrBFr9/YniE2nUlJjjne7gkZBD
OQdqQwhoX1JmWDUKOm2cadMDLeUCQm0ouBont1TkTy1PVLhv41lYfeq10fjMVmh0sW+dKcPzm8cN
DxqvuSwWuAhKWXn8ww6U6naNC134/Vzl/n/9gv6+2Hr7hrDjxTdDF5qh3y7Kv78eIthTySZnt0Mr
SbYmy3iN2Sq+KquE1QHxo4jIUiuMfFe0o/hvQvD+QZT+/uGGgSdN471i8PjP1LNeDkNPx9vvOppp
V2UFFVU1f2K5Odl+PzjL+jqm2uqXMaMxKGX6NeqdjJlt1RCKunyZfAD7TIIFVZTxXDaEwJYDU7b/
+j36h4P2z+9papYJR0kTNpbNv79JYTobUUmO/e57yDxNCn7jQQFXZaLXr+ERWAc0TJsGvaTv24ii
eFz0/zZTS8Opxw/6+9PnQKwGSgiGioVp6x+WYbBZeumgJe7mKD+o5QXL50wIrMb0elbTgKfwyp5H
g6eBcYzQAWuu7Wc7EvuWCuOiGP1jlC0MzE1dns1VmLtshPYk6RhY8nwtrX2q5xvNWt7jKi080dRk
uLbThnS6faWMr8qk3TGzOI23UjOxm9QdLNAvUh7yJYas3OrxaS6f1RW9sa7zcQ/WBVhKj4sh11rm
4sLax073Yo5p5BOYHftxlD43iQN2Mu0nfGTZdMMxTQfAahhI7KYLyLBqiqBeW6o/xaovQ5H5XURZ
qBbVvqmbyYegLPaaXTW+hoXmRYIIqSKMOekEBmaRcR40K5RC7HPlXUWQuctuPvHUACmOQAzHTb3E
2SbEo0lE/dEiG//eWaboR4URL+PqI5aTCGVnsM/j2n9punwkzZbo4qFDqtXvb0Hg5AwWgSRsAytC
/Va0xPkCUnjN1cjYGL/w1Gb+gjjB4ZBnUCEUxUOOXNxVKLGfVop0k9jQvR5tn2LfZBA1VMcMUgKi
EeA6KbJgJm+IKa52tuN6vy4qswrsHIh6iuFaXahibHFiphbI8xEciKKVX3qOnahyonsMKu9cbMxu
qdHchJB0HaONS1/9K62ICZubYEQRDpnU8M0iUopXp1uPS+jcK46Eb7P0W9IUGcSPmvSLkaMcwerc
8/OVXGh3EXBc1L2gGsvedcLuhU4x3KVT+6k2w08wPzP+sAGfPgclE1qDiFMFmkSIca4U0YW0ZTLE
Tf2FVGBNLs4lZQiF/6LB/ydbRtB1HTCmfkT2ZKTSQthc6Sk08SxF97zWxmkG9Rb2v0Jp/CwcJ/cY
k8fwh+UROPOldbAMxHf4WxjFmCt1LXgac+jMYJ1I/TJJvo+xk6Vz+dPWGICFqvnOCIjTu78xok9i
1a4CAGOstPQtJHmpCrs21KnP8AfQRKNAKeNTbeD+RaGy9nn3Piz1E+N0yE610/tzpj/0BAh5U4Qy
ZdYrtJLGijcQtbxqXMMz/6iOdHAbPVXeibSOPJUcep7PLr6OaayzP2SEpM/ktes4rTiE8fQ+jV11
B6Iz4Xt76x9LdRclQrpOt7wviTZulKjiTYrtCgKAcW2G5WiJ3yP3KNnaCvvKq3WeSH8OGkzbCLQg
rweaZsbbot1leRR6ukaWgt0ZdxGwymCJLb8kdnprx+KC6as/qT3khEbFcyUh/oGS/DEbjPZnpTrD
jKTzLSI836tErW+sFx1vlMvRM3nOCOyHXwmGwXgxC+eozjn0Kzv3Sdi8C6Mbr4ERJyLfvK/Knnn6
1Gw6En7dBXSWG2NFi/bwMT0jqmyuhBBu80xDZPyIlyzZ6GP9AZ/xs0uj+VFwVOUxbNCWlHdjrl70
pC+YgWaTV5vG+K7sza7aZV047MulMXwZtfhZdIECo85s4KYgs/MvI2Z+PerfLOtuZy6rOEzwn/il
2hJ7a+mFNHkvmdq+xukoASY0PomE5tauxrOCPKDFWLESWwAOdRLACev6Nlcto5J1+t03aNZFpd6b
JZnT6YiomunDy1hPBDWtWeTZnTyHa+FlNh25lbantuW56V+h6MZ+0iv6BpqLdDnPJZ/giFClRPCg
RphaaZW9p5Sx5SDje5lfnEWMUEdLmKsGs7h7VW3zoCDmkin4SPe4knHUZvG8QRvd9VZ6gwShS4Ps
+Y2jkG+OqhKNbr3Pxb5ItdduwdOxOFCZDMOmg02KHTJ6opUPVqU8W6CBuuQzgr6H8abdjjBCgigm
7H7UgCKo7f2yQMtdjHC9Tngi+P/apMYeglnLBrS+earykZE9yUtBf5to5Abg1OKD0hMifYX/tmdw
OvSsRE3KPTYz0I0K/sYxFbtWyWA6RMznkK7O+eKsGwCarmosNemXKMBCTY+kza8+CBy+pc6ALbOK
ArxJ3IPMFFJnQoq7Oflt2BSk5futHb3MTsPpGTWvUaCO7XxYAoIjsF+PrQq+Mt5la5sdQvyNvUmt
okbPKTQJY8h/qJb1aNXhY+GEP5v2wn5CiufGfM/wVDqlk1+5G4Ju7DpfRIyf+vaG61V0P75LcMK5
Q738tmvy41mYe8uXhG2TObxBqhx3MCxJlL49bETpfKpprwdCIasSXMu2q6JsL/CND1p+Kma72WFk
GJhr2Dxs48GYUA+RqwgH0X8ggyY7J8rvNOtmhq1l4TK6fDLM/hyH+PTUKXy98ZLsUjtjUVOPVh+s
sg6avDS2OSfARmFwKRrjqVegZecR4xFrKvfKaD3q2sJIL6uu2fJBFL31uuKbYDyn7CQTZT8mib5b
k98aiF3XApaFUh+fExMKrm3FDxVWkovEAO5M8wYsKqN+qMLekMZQL/mGea3BrNhkg8UTgOlr5z02
unarMwHzpclkgkTUQwsvSZOnCKIOqSXr8wiUCYvOi1XDcke3BaiYR8W5csA4OFR3Pg8AliThtCAI
2aCdK4nTx2m8IjJvhygWS4nFNM1tbxTDeV7TCJou1lRjMPlo9TbZYJbDYT2t+mlYynf8EckpNsfw
lNfdts6mYjuQau0nqcz8YoAe2IoPJzZYw7fDbQH0dVNGtokFm6ppmusP3N1BhiQL0B5/q/hS4hVX
q9KFLg6p/aLO1bm1h2d7GiHZWA0+GKhKONezyFcHY/DqKt01GcNDA9oP2fadxVT9K5254NjUeNdS
3H43uD0OHizIRdcFTl7eW7ldnesyhl/BfN+up6+lEVfScEAI38AO1jsm4Av7kMchqpctfEYM2xqP
LFs221xkxqG0l+6H41jvXRwxuIyUU4Jr+VrZY04yI2XFrG+qOn00neynEzEdxzrukKYYP7dyVOD1
qb9rvj2TIYdgreHbLCoQ0vK9VYA6I8G7ji539Xy0cvVBn7tpZ4QzUqgRvTmzdnDa3O/V8KmAKZAD
H8BEzVcSz1LmEYYNkE0U5SFKoIQvhl/CzXQrsOcRLYBni/ge4wdfpeU1pVBZej6M+ssetZfWBOY3
DdZJbUFwWQhghSmujdrcxbZ8TyfnrbGrpyr5nTnDJwa1N5ipE1eWhs1HTQCk1urvda1usFv6RtCO
ZVfqm7l9JUco82SY2l4mSzUgSf1LKdoPdejfslib3e87AiXyANZvcvt4wc2CuSY0l6MY1sbV5+mi
CLJMJ7I1vdamWG3iO6eIP8P1ThHTXYENB/dZ6CuDYgeiStmYwGvsGhOsQw1qqV+mPxrnGI/lc58y
ltNL3QPI8UHPD1kMis2q0GjcgIWgLBuTBwvOKJ2P4xyr1kWkVPdhBFUkMxB2wT2DWCj3xkj0IDF3
3dFYsRQ0bGYAYfNl1W7Tun3oRQWsKhseQdXwSMvfK/CW3JgOjjk8q0v4iqMUBkmIyFrCD3GBem0M
Sgx3tBkwZtF8Nex1g1bKRarbFjNucRwqnXPT7i5J5FwF6j3qeJW7SW5c43A9jrN1WprlFyDbIJnV
x1yffqmWOIw33xzROoBJQ5oN0zgIWmC3WjKN2f8ILmjJKXFmLfWEqjLrHqgzh/StL+YNuwUnNvbO
ItWuphNyPFRco3wHvqhJZ7cemnNm6lfFhF23KjqfenYanBQEIKsTuDw5B2zrzVhoe9La7gKZGJZX
yWzZ9AqO8aXiR43yeYDtS6w7u3ky6hWK8fGxXs164A1GhNYpLuOufOryvgpWmtWHQZ/OUOWFO5sk
oox9TDsBnbZh58RLOi3esU27MztO6zzb2JlOx7BY+IQASgs9x2pUErsP/nUIHOcjjyZtV/5mYHQc
W7bMVTX9rDOVNmkytwXfHWynLMw0o0LAV2zvDdkfm7ybAZ7l8HFYrdJMVuO49rqUWZC54AGZInms
pJpziNmHnn+3SRer8AjZ8UCfBLHqKzHT/Dmy7cA2QnOjT2DSW014A8993RTdptCtr9xqjuEIx1Of
8xQnnfKg1vW6a2kPUMUfl6h5yer4knK+urqw73qrfJXLk06kzsbO+4McKYzUKv2dsBpopr+bcDTc
1gBg2NeJ9DAabkkDagJlGM5M4boDW8dboPH5Kdccb6iT2udPH3RdPziEJ3lVfgHYXmPCY+aX6WmM
Rrb+gl/3G910u0zqYzQA6lvFdORoDIS98ndnpuGZVtcHpWGfhxIn1KRmP/qE+WMmwhV9EbN7aY77
ZZqWDST4qz2vL70tbCwCKukV44Oa1eu1OJioYMDDErL/o/rATIH7Bs18FEHVaPi1135x7d6gXMZ+
gd3nukoW/Kp+YTI5X5SmUg7jQhWvmwVoGNEj9TcYjooSbn1T/GagrjPnz/bsR2+jbDrhf35mDoQp
55F5BbTtG6XN7HzykvacefwLaAL+WJ7VFq+E6DhqtelKq41N1lo3CYs8OZtxj5pSM72S0eCPN+0h
6Zr5oSzl/KCvHujNBFxnmW8dSSBSYxvd3qlspL98zgKrAkEVca60asuCSmHWRww4NQ0w5HBNV8pd
nXfEJIN079ooPJCuf+w05TDVkxLY7Ev6ia36mm7E12y6iQorJoMCH6S9Yldql1ri/JnJCivWnRJb
PyOci5t0ps9il3LetibLQ9o6IF1yTZ9AYLPhoplYwSiOm3Em8n3QPlpASXyUWDFs0Z4Lte928VCc
p7Aotpj9RtC32QNLh/WmZfODqzjS2vVgISzQ+Up5V6vjU169VrgO74tCgARP0umwFvMjwM4Lwq3q
m9pC0idK6DTbkc+8xHrQhMoa0E1l63MSR4yz1MzZG5Io8iD57IbpZgdzIhhmiBzB2o4bhJqceRql
cL1gBZs5/2YuoAFpEPdoeJUhGnfviC1aOUi55MYzSvZKwUdmJBK8dBoGU4iY7NSVq+jtbxwyoV/0
7abVlFMhiDyd5w+rNLECdwM6T2r7TxCcUrfNrZ67EAQi7iVgW+uX3pqnNsEFM0J/cjWuFDjbmqew
gxZEGhV7XirvUm3uUaSJuK1b7oEunX1nBbPFd+tJEmJXLR2dYIwyux5ClDJXkHeAVzTcJEOBVaZt
UZvh8Ubk2MbSKrdtg186rItHS0klt0z43iKGT2yWHiQ7i02XvPGNXF0tNAdfm2SJRtYmW1UhpCQx
nttimnAAjhF19PLUW+aRTobTtEcp6yi8m9B0XCxFjqdbCmyidML5n/MWc9hTxiIUu3Ojb1iw7Gnm
Mi1QaHBhCEgXSKTp9uVQBfHAOCNWJlYxUniH2TkhpwpYF+UV7RrXiQa3LMsxLPdwN7WVlbkMsS+3
dA/U8R2U72C0b3ev3albUIjCM0V+ydrPQkg8UmhKMuZXWARifXJNYYl40WRZbrjWP7UPXeXpyFMi
1pzyMCdLx8vVOH6VZqCKKNQbTuwt1tb2IKLsfZRMNa0KcDf0eT+m6dlTqireUDb9frilrHaZHUge
hlM6pfA6o6Z3uxjqaQ38Xa/DE5SognBK6s6ySg5Wgk05rt8aJ8u8SsVqXx2GWg2DskQVyKF0Wkzb
h5yZjKTgle36c+ih6zY4h7nAuz1nQ+/OsAmKWfH7aPyZ5EUWMDjoXPolRpZyrNiZKb+kkhp8gbX7
gk7IRywb3bpwPpqeFVGDFQpmQypLIrW9WXQzSOeHUbSvEf5gr5+WH/GqcUg8wHlcXNCmhh81yV63
pgoTl3xm00a4YtE/ChXMfN4x0w1BrlZHuJTXaJnPzPIXT8eF4TUKHJpxle5IlRcQ5nBpzOWR5Np+
qyjGQVPr0q8kShz3L0DdJlCBLfpTHB349l5i0VinvgLa1k40BHnkKxGvzzS4qTAvoE6mLAyBlsUn
xgAAKNUlWzDC4vRCU12oVbsIdWJwk0nEQVMUHziSnY0JRNqNy17fONQS7tpuMBpSwuZeAxNsNzfW
+cYGMJP+aS3RV0Fgcv3twtimwK65RsoaUZgc+I1RsfEj4erWM9tJzX0fGyqyBM9grcinxggfZaPf
zWv22YPm463kX4uHUMUwAkxsYVGamGlrSgIxWE+6niEHF9ZunWJ2wbtfWHA2pnRerdgId6rcFB39
cZ/mCMPTOriIwGw4mHjKlhaP8Wo/6+xZeNHMXpuM5WXV+JhLR8H3uKS/JgvxtTMdrP8zO0DWtLxl
c7xRR71FPivu8zW/n1GCCB7IgaddMlOdvKq3EteOlcYl9CsoOX7DgdVDMTszOk/aYvyLnwzNoA5Z
0otdjMC3W9YqS2ydMip3iq1hsjGjgRqAzw2OJFctP93prYXvibJ4dq++8ewYjDnDiBMGVW5n433f
1XF9kdmM4Ze4SA2DHlYglivJ+PQ11rc7rat8PLbrQck0uiQEO+DdlIFWat0T9HAmJGS9rAuY+K6h
uyzyoaLYzCk0o/JhxHcQWM2CM7CLYq/LNeqTbvTXKf8ZxWyPENB+QgVIWaPXH7AqPEu6toBCA10/
xsZcOpbPbrZS3epR0+ZIXzAZy86ihIFpN7UmXUISbmuFJR9khc6bmFUlRioPHI4PpVjAKmqfi8gu
9jyelDneFiNdSq/ca2uVueU6PvZlZAJCZGlPNNnHEh2mIjkau4RVl2VKlYBw2otp9J8oCxU2fKJP
67lj40ce61srv+Jq5PHg6RzslI6HotbhV3It1jdOyFd54aesM/DOFP0hG1Z2XKT+28TcoPUdP9Ow
hJeMo+5jJD8tQntmReXDscZNkdmnsJ53ur2fWwezCCnmW12lx8krTJFtaLMMMICvZec5MvJPEwc8
dv1PdlCZzQEFdsHWE21pd7jc9VjobkXgvm8csK7ej1UrMDFT1ggz80e4fZ6tEbUERp1Lt6Y/VO8r
uQCzXU3Wpu109e0RVri21vtuSJWt2QJQ4hnABPSgtEnshxM+kT4DBNHwRC7TuG0xd/sTw0V/mGjF
l2kX6eNGG+xjNSTbiCdQsvhyTNet1czLeWCfIzHU58poKr9W+jrQQuxp7Cl6KUBcdmMfwUMFjVJS
qigYPYCApoFkerEyJww4S2cWsoOuTv3ohjaWA49ulo471WzvtYS2Rsp6wULzgGzLbCG7IeF5mkbb
umHVePJDpzXZZdJYKU+Hp7Z1tENrx2w1Ik1Q5hq7Zs7Z817S+2VdDYI9zHuRWJ9tL+8qmzXZZDLf
0hbfbT+NO02bDn2ZI+yHrdsvueGrjLZEYz6EevIC/3f0Zvu4OmN6BDBLW9cP+8Ws5Y5Vt4c0Ypmy
Q2NPKqW7dOoYpFWDFSsUOKVadjKkWoweNT0Ow9blIBs9vhlYotYoYT7ApnCqoGla5YJRbCyOBOZR
W3X+bCCKoGYxI5sTxyua5jkXg++kv42MHNpx0mo/d8bWXVi2Zmp3M6+rvIZxShSPMSdToCWEGV7G
+x3zhffRSZdHIyWfkFTxMc3ngHAnNlz/D3vnsSQ5km7nV6FxjzZoseAmIEKn1htYZlYVpDu0fPr7
IXtI3rlmY+SsuOEmrasqqzoiEoC7/+ec77T62S7Yl7Tt8gJf5paLvN5ZLc9m28YoOZQopKIsd3AK
il3PjeOXdU7UxtGvLA927XiHWmNbCZB3F6fr5lnm6W/H6nF1nWjU4t4fZoetlckVLIQbwnQ9up5+
p6bub3YhS+QuhUcIWS5og50WUCAyBEPB5lezHb+f+cBrJePBShWdXMuGl5Q/GRtbIeOkYDTlFDpk
YJG0omJSbwftRbZILxlyuC9zLVjjfDhRmhWYjcnAhQvBIbLTz79KjSBYpaSvshju6kH8medWfQWn
TCYvTl7WqpE+Z13Kx4yJnH7bnMpCe9Q9QAzyDU/pkxSVF5adfaLtXD2pTL+J5yv4RpKnSssDa2h+
sxU2aeEMG8es7jIDAUzJ+BeZ+zDlHxaGHJNxEvxsSMcJO3SW9M2Z1lPhKcqBKF296y0aTyen6Q/q
6pYM1OajqBmDKJ4BiKIp6N2cyMFn7nNrHOmHH/0pfaSkdIzGonJ4z+V+1qZHrA6B9Lr7jqllBo+D
LR5+0IopgbZW93aL3KCj+Wk9qFJVWLgg1zmi9fgpnR2y8Fvk0LGmKNV0Jq8uF7Om3Jk1p+JWHffd
emPNbRe5Q6FcEjjZO7Vh/hoTV40rxp1UPCfUjIettjcoeX5hlnTueON+ZkDw6M2DUCd0JmUpjnqu
f6racl2q8s02uteRztid7ky+Y+sIA7WNgZ9Nnk/uq+L187ppqW92KrvF121Hp8eseNPQXuM7q+YN
pVkajqV8JtmZQuV5sqC97JuseZwSBCJ0sJ032GNINuep7KaW9tieIJcMuee4UaqJyoveBrJt+rXK
CqJpoBKmGesmetWHFNLi7mVmI1Xmt+NSvSvpu1eKbmd6xVtZkOIQTpr7YEKunpdYe9z9yGiWvrIl
KjEiKembW6/fFfQ5axYcwFweWrX2QuR6CghLA4Z5mwY8yfrU/lKV5KLLTo1WNiHY/MeIvbVyHnVc
gEgjge0dk+1knU1si3V1jgQD+MhQdIwFLm5RNVnLQx8/1q5GmE6rT95yq2nMm2VN0slYiW/bBkmi
ZAqgEQKoGY1rKt4ypTwlC8Wz5drHexqiz9VofOn0W5NAZsyB2uPX7nTISq9FQk1034UtzkptBLnu
vdud+2UZTkDa/5XCo1Dtibo11khsI8ZLqc0vHhnipVY5mWIx2xUc5+E3QiyKERLbV1PwFKNct+rx
/yY6iKIMihiz9HU8zB1jN2Xgmh1WHYwKKvOeFE7i29UQLlqs3i72eEnsqbpCI2CnvtxWFos8+1vF
wQmjSY3hVP/Q6N6pH+2FC52ep8KqHsx4sg9OVZiR7RZv2aCWuzaBm+iRtJ6mYj+wcYMsoTw2juLT
OTHtLAIVIXqJT+qd20fMVtjgE4e8Nd/ioOzDWH3zinHedUoxMteKE79tjfdCz92jGEqCzUbH+TLH
CUGTmOMQvrUbtncGA5M0NU5rx4Zu0BeJAylPkZ9R/0MThezM3G4MY+9TTA5P9loQrFNo7jUZ7s+U
qgQO+ESGtNKlLLSLzKIhUhPjkBVOdmJm20e1Nhp7s59hF6RmxoRO/Z0yNPEHgZm7peQYM0HzPsc3
7ZK/15N7ppPiwXGZHlOTcCgI2JFJTX22gTIYLFvzq7jwLU5fzMuaKTSytSP0wS9xPkfOPHyuKt9I
v3gwJBs1y9PUMDFlAcpul6bMRzV7LMPUEjz453sbathptUfUcZG9cxUYvuVMxMnKJTBGSQxkcF8x
LzNEMQEa3CdMejmyGZfEonqxvZdF+mqn32VfKMc0QwZVxFPuVm/Q/k8JabaEzkxze7TqhYfap7CE
ZtsxdlWfBcK639MTf1HTG2+WKtCgKuIs3p09d2Zfl3yOKCC7zFx0eq+XhyE19nNs3c8Z72IO0UCu
ZD1f8odxqOeHdH7O3G7w7cVDvGb53Vm13gYVN5pv4z3wYOT7mjO/9Doiuwu1BuU4jqacQmrBtN3v
8HhjWadWW+WCrIz0c5W/upJnxdRz1WcuO2OKBaDZ7IpO4dsyKSFPm5qPDf/StPKpkb0X2gVvt83W
qDf1+GCxQ+hs7Z2oPO6UKnf3nCG0gyKwPU3K+CJT6orRDS1S1c0NRdErj3fz1puz+Fi2nCbcEaug
7MxjppihRRfY4m2rX6O+UoHA0N32oiwv8zDX5co398pei7U7vIK/4xx/OV6xS5J5aQQK8hewPMQQ
kQhcE0qOgshgaV2SszTmO8Wt7n9ydhX9XxYHjajLZJD2OGgq6rWYYH7BOuFOSZ2XdesMHWcocOgy
7B17GsNKA8dxpn5V6rAHvm8fXFmdMEFxoMegUat9HsUQThzVm6EUMHFwpBtJk3Wn1bt+3+HIqDJ2
HOo0XAQjvSpBs6EGIh/6X+owx0E9E94AYwfDAOmMoyOf51rjcq94DAswNzliV6XddXYLSsdViAao
6sn6cThVqeaLxcWD4LIMW82HSJcTOGwvyKz5MPTViqukugxGjmAwM6BNzAnJgasJtotCwzojQGlf
Fbsfz0XxQfqAHfHQkPrPHXXPqYF0lXqvmPmlVBgQ6dOYBmaBsotplLNPS/hy+G2Mjoy6QYYb0yyC
njJwOQ4oXll3p5hc5+weloGGNIjj11K23pkg3mEupj1V9C6HgLQ7G/jQ6DI4LoXRH6CjWfy0x0fP
HhXO6EK9VOuNaaz0bEzyzsZwRhIg8T0EpagzvD8lGvCYab+5DXfrAnzKSArlXCdM0ntwLybuSqwA
74nLEtqIMqRG5UVyyrBTdfFVgqf+wumADOy3m5CPgdTIh+SYu9Ii+DFx/cZFsbCSFQLVl6bubGG/
2X2XXPd7cx3wUtnkclZYDxbnGE9Kxm8NswtP+Dg5Ppwm0/asSGSrXclExU4+jL4OWHYNJoFj2Lho
zp1mvVNfD2EhHVRK7K0c44MX3xv4PgB/BTIm8DZ1vA599p4z6lN43XlQe6DubKUO40Qy8+Sm49p7
9vqF2KhsoIjELTtk20HU8ji+ua5kz6aKd61LP9RC/FrjqTsAtQEQdgPWovdlV7K/74xjk1ZPrXAq
v7Ra9lmpoFilYC45a3/kctup0sb8y7TV0XDZxumCL7jtCTlS730hwy8BR+akgmsAZoqH8aOvbpmV
dTtn8LzA+aAUwPUx9C87dZye2L5fERSM3TubWBO3nbb3ZkuC5GgellkERTPsPeg0cEynRy44e1co
PHhlVnCOToyBxJMddkp+Gw+SSQUfmL+0iocKig9qaGM+H/aJRP+0fXGcyuyZ9f7Qd7pxzVU0vYrH
gpO2LAWyOyg9fSOzO57q2ixDo9Nrv++cj2WqYb/hifEb83vMi47oVkrwvzsidX/Gy1yc3DV5N0jA
BhYKI+yaA3sxpuGrfKlL7AGcCgg4Gjhd7fkNWJKDJ1p8Jz1n1CKTUyCnz57sEgsVGwyVsVQosHAm
3TEn1c6WoEU5xduy6/Tk86Ba5rsBXfFYOPktY2jk7BHMDT61CKkm2Vlm/r0xQfdczYGKFTHcvCa7
aQHsUWTKtKsrdkCAA9hQ5qgOFvY7Fm2sEMIJEKt6v62LkbeHAprK8pOj5tHK0/jQltlZGSUuLhuT
k7HgbkAtYNrznNpJdz9PhYoSgzPMVIja0xX16BVZiNK9BgisCREbTBdT+chOzr16BSHW3IjWBexa
Vb7De8iDyWJN4TEynDgoJuHGbxr/lGaVAa5T7+HAoR1a5ORkHZDlzB8N4R3Von3I2hbBx2leu9Uu
Ie+5R7OtWfvhh5jTsOvHjNjRNAcYUPaaA60csSsPFze7SncyIj6fq5YQzO23TY3p0pkaQ8XcpS6s
jqkRv7Nx+fS86ogMgDXbaf54Vbxbq3SfdYrDx0GPdm4Ub06sYF3AM4/qxfP8N6PWx3aKP/GEXKFq
dDS9sc7oy/qSzfGyr7XsPVW1ky0EPieBm81R9DB1rDgCP4XlyEyfnbr5nI16gfPUfk1V9qKCGwW/
ks5BZSjkg/aNnN51e4W/Kl6HhaLFGXbKnDKoMaxf6Ib41ekGczTUXJXTZmmnnPw7FlrXtl7cQ9cN
JvdFe6NKDFi6eCkXLYkqDqJcVtpJ02ESoFxEbdH3ewcykF7xKDBFRtqt0w4u/rRgzvo9bZtrAJfv
ezGTCyPM+SDkyiTMyobQZM3tlvircWd9v7beW0034a7xRPlCtiju5jwaMt3ZzUv+6o1sBjjojWEZ
u/7EnPvvwrc1x9Kn8GeD8el1GcayqvnQsq/Z5HmbFkzh1uZklIJwE8UE7Mmc3erNyo2dM2kau+ee
YAcsLiEjp7T3pDa4V90iC4TuPveJw/VarA9Ubxo8SxE8UqxfnfbStwdDdnuRJmw8dI61dvs6ZbqE
S4OeR8Ih4jbO7RTYTL89IjgGSZ2AMRmPpEb5yCxOoMaUi7DpoVarRTQ0Q3VI9X5v23U4NKA5GpKi
fqHtagqazoOWRhYFcUfrU18cFVcSz1Kacj4Xh5Fuo4BnSfQMXw62mtjiGFkT4c7BfoTFuBmm0z1j
NYvAywxMVobYh/Qgb3F+zBmzeSU/jUZ9O6AbAjBJL5C72BenGcS8liYEpTxQiw37BiRSJRoZ1nX8
O1uzBXC0duNZbR6tNdNedcpLCuUZK4/krHk0LbrvxeXtWrPo2x6SXVJxEnFGP9dVdqYdmbYVCuhO
ppiRlCtDlPGslS5DcRfVPUMbxda1sj6x7cNivKF/TnpSfutTKXd5t24zsPgYSyZwzqp+ziL17VFb
dkmSvKtGrwUurzbobXBZgEc4Y6wbp0312PVw0DAPikWc0JBMsT2H5z3UUriv2QNlvYeRHQNeWgU1
abA/F2N4wdd3NqYnSGv5xbUmvJHE3X07F2RiIhfiMs6N1g6xi546MOeBM+SCRwXjpspMN8eGeFVx
0wdIfWI3xcaJZzT+K/CXF36avMu2lCGeKmxiDAbjNRvDSjGLCOMlDyczgVTAODpmkcvK0bttG5zK
DaWKZtmxB5uY0uDxis+I5X/gDf0dHPGa+XYmQnRbmnUPG65eQ+R6qKMxoUFZ9bQVJQfCjntFtfT7
/pqIQbtxsj/lalU3k9MH1qg/KRXYoXwetkcghdEy0zPMhMc6BR1C4lNcW6N+ajKoKHLSm79xwQTu
raeh1UM4HvyYX62VhSlx8T7pBHldIDtySKvrD1r4J+ISI2ie9RQf00jTXwp5osGwtEuGojqiiky4
Na0iwDLna8OMlyLFMdBPV73DEd7M83QcveQh5dq7wGql7txRjkq/IgWSUTLngbH7QG+ul55KOfQP
6siVvMWxHKwNfrOm+alOXB5IaXdsteVXwkniRLQyUkxHhq3EGKXAuYp+8lpzymLi6ckrtWQzqsFs
ht7AsEcUTLXwJLMpX5zuIpImGBo28KzEGM/ltUqe+FvmPsXwyB4nXx9bIa9vBSGVG2hcEhUEDFHf
Z/lmCeNtJ4xb52SPMTyHjpM9iCGb98w6ESqZPWLdYyvTidi84G2TVKLAGFlmGJRYPoOcISnos+FO
67VnzzafnVyUe2U+G/NsX8G31CH9EG3YaaBadLOT0TzCr0a/h/4xvmncOHe4K62om/Lv2XUvQ2Ok
j2Wxfiicv84kI6hZzx9/SDIiLyx6p1cRNH15V7d9tq9hMJyKeOP+QTp1LCYjlVmbe2pHj57RlcdG
Uj+fNEB3m9q8iWdCtxutWMFcqnAmCaVKZuIn9yZNHBp8+1XCZPT6rth57Zq8qbiLNANyRs8zqNa1
SyV523ZryaMAo6ZUi4jkoDVBYnr5Xsdcd5a6ijsXvqIE6Q0Wad9WyIYD7n78Q1KJ0gUpreynYIlR
RvjwvLtF0MzH4H/yGPq19P7MbHh6s1uPPzStEV4q65Fxo/X9wQJrelKsbPMrln2kzszTNc9hAwSH
tgD+6wvMJRAB4jxS8rjDRMw4mANlcrYQCXdVb/xem1HgRZyqo7Vl/hYLSQ1O4rGZB8woimGHizfX
76St1yAr0TgbHp/dOFQY1jEBc/ty9LNC6dki7LcPdNj+bLFgEMps/PjJdHlbPlHJk1O3ssLkZpw8
DC0Remsi/mxAKmrJZgZOM9THXL3jeYkpxuLpW2kdEQLN+v75h+eW4UllV/O+0iAA9kTYdrH0ln0m
WSQhKX4XVLSHS84SKWoMYGKdWjQh7ojMjEVgGPOhJHi5+yF8rAYgGc7jg7LalyqLgzFDfdSYGh1x
XIIGs8c5tGrtVFlVfjW3eOSa13jkloJHiSXcYzLHIbOOhzFn39xkn0QXiwdLrwJl5riZxH0Zdk07
30nHvbCU4/k12wevQu3/iTDGSMsMImGjtTyP3V5E85bNjLveOovbipF+uMxgHjUgNQelqS8q67Bv
Gc14Fp7ZMITzSBcm1kHDn5wL9DKFjmi/zeblAl8pAvuMglkWD7ZiCt9KZ3UzCy0hyCDtxmQ+WiX6
QCUj8n1WmDeMekONyvt7ruNTsk3xlhGL1ZxbvKYm/7UWjhaI7epavQ6m/RjbAaDn4eiUHjH86U7k
anaTaAlDMiC9ZIeM6OdibGbosWOqh78ULrrzMFRgdVdOzrP3YE0MdJzsBRIOF4iSpjulalhjy+HO
6Sz9Yrb01kusMcqEBXFKJutUTs05y5EfMaV1vulxhcSdMh3aPFU5Fs23xM0TTpnCjNxmeTKW7gvs
IyfA+L1Alf7/tJW/myP+Dz0UWyzwXwe2bz7Hz677/G/HrvyUv/5zGcX2934TD/gf/5059V9M+yzb
tBzAcn8TVP7Grvz8ke6A094Swv8gsvyDu6K5f5HZdRinwd5zt1j3/w5ug2RxPaZcJsY+ayu5+DdK
KbT/kri0LJKWtqYauJUNFwFZ/S/4la7SG0ub6EJReIp0/VdtHyqyM9U94pa0Lml3K+ocH8hpWAJz
CdeRgRE1FUzcA7gjOxUj0/hlawc2COw/DYxS5Nc89rnY2jcTuZr+6qebFG2Vv6nGDBqUJtSdTyW/
N5F3+uRadB+OiQsywGEorRNW79Y4lH9qcW2yDywvrXlLcKlW9wawZsPYc+DV3RcHs+D2e/0NjuWd
w8pfzWeXBoHqNrEP03xWNNjk5F3Zj7XPtnnbWUcjD8FZjT2ADeCRuL/dDC7vh7t+J6D1swiMIlst
aIpHs7waLdb480TqOPmYBFixsJp/G/KrG4BwHUb1zaCJ3b6j5mXnBYiMDukv/WBDYB+Jz6FRZ5E1
Pm7Uwdo7WcXXz5X2b8ER/u/gRv/yu7b/1/d/6pP5x//7/2Xvy9Y/9q/vt91vmf0T3Gj79r9vM+Mv
kEa2R8weMWJjG8Ef+PsuU/9yHJIl/BERfNUx9K1b5n/eZTp3mWuY3AI2+3DoSP/rLrP/0inz8rhz
PRo8OJr/e3QjIt7/HCjWPV6FwT8JccGxHF7nPyebcwE9s2JqaljJcrbyMQ7nzCQekboMXOPuPYeS
c+jUwrjJS1u/wTq2y4V7IF/m4WPDmoXhBQIssJodcbIGrgFmd2isz3aTJFdLJgOMY24EBZsrxCTz
Es/huibe9edLNzGqte3yImPVu872ulf4j9OiEosX8fq7wOS0ZxTlnCxci163WpdEx9JNzuUtIbVO
Ty2/+vn9QiKMYFxTMRa1xZkM1bunIxyVUKLO6OtFwGfwNrnTzQRsk8NkfvKkxkI7xp0ergKeuKrP
z+lalIGbM3ZLK6ZaMZEg34K/lFmMYN2xZYYF1Pqcx8wzqpGja5u51RmbZX0eenztKZXJ6ZxnZwZT
73HrdXs2xfk1VesKQnmxd7df4felrk218z0vHfGj2lyYtS18M0vx9GsZvNF5vV8dEe+wHJXhoDJW
7ovPhZzpyRAOrFt9OY1HVLiMIRA39TRfOGSflIWwqdSVXS/YUaTWhbNaH5ljcWcxRfV7DnEn1XNe
qzZNj0lGBYWjxPFT0yVRba/YCSwE+dLNcfssys6lChov5WNV5r+tuG9OlWQXmjt7xRi/EYDCzo2p
TuEn6Fs/MnjtffVE6H1CiD1+XQZjTf6nXjhzuibEdTu1g8VDtuGnwflv2NVjdzvynH8HLhWC//lV
NPafqpruFwlusZDf2IVQgLbxCLqBvpMx567BTbAGzWT8tCYBoQQt3Z1NonS9c7TXgkjs6ia7gqSn
phvizKBlOm0RlE7wbAZXJfx0qYcT+513NnWMuAemvRVnlKwRR7OJf8V1eVeUbRd4NXZQpt8Hzo7X
tE7BgrtbwlE/Z0wJx0R7dAgWRG1mn5a0NvZLmV47u7sCifIFs525gR1Spq55S91ONKgHe0200Jr6
HrRyr5+7sTw31kwSbrQi5Fjr+vNF8bx3fWEEiXasBotkYtWfTadgv5+I2yEhlMO4ajmSyDC7Qot0
J3njKJ2f1e1Ltc4PXTUSj2v76lTHXYYpqLN2OAOxsTXyxTazOCrr5JfVChQBIb6ABWvdtPpTgZeB
3A6rRkK8JRnMFCJ6HXLmOmFC/kNMwz1ljgE+zzgYSkHMQaXdhzQoTguJVTXGiKgCUqRzgMGD9Yx/
i3WuNoknNs+UbU2c7NTmCLedc4J6tlSTuY41kRaZYcErVA9s2dSmQd+iQS6/6EiGJMpqPWikK85G
zwdrrBI5026nPWgJ5IvaCVUQrH6WTOidnLYxmlo63sK2Nl+KuXzjVcc+9gR+ZzafKDJTQzKdSAfO
uh+1zbbV6/FFY69RZ7SqqKNHen+tLNxE5T0dK+gKHmpeyvai11CCGaPlAexJ8O/b4Y2p7Y6W+GGX
L4ix6xNZEGIbOZlmsiK35kB3h6NMBZQ4WAZOF/WWfCLGfmLop0fQD30d3SeTpyFZ99qgUpTsLQe1
a7F5OYnFM4eBRdzV/uig/K31KrGA85NUazgOWY2+mY0xCBtiEbEu3ydTezAsvml2qo8egy1ZL/iY
jNp9XXCWbpW+gbUg4IyWPAoouPI7qLO+y1m4ynMvcme39DvNqfZqOlSBKTC7xyq1Al12rLpaBRrF
QaHsk3rn1NuBdCE4IPUyxA8eHwrN/kOBjIc2vk1fK+etYci7d7Hmc82OuzLhTRgmgsswgIC3FYv4
n8b+qijQnrk/88FWw4xBopk2BEkL/cKPqDjMWnN0zPg+neRVw7jJVqt+g6EwMidsdmLS7sbK5iAY
72MSzPuiIFsnhrgIEIW/0Avxcpu6fYrkwqFzblbsGoZ4xCPJH1yNFPI5RLjHVfN4OepNmXQxJgTb
C72eNH6WZ34FsmJXjB43CSPXcTPgFS1EfrHZ3obirSD2EZQVeFILZGwm5tu2KLdw9sxkcIEzPGsC
AwuyWOSg24+IrUlr9H66ali2F/5DU8gH9uKrgFY8xGTxsF7Uvt5ivqHZ8GjzVMRCnI1/8NadURax
xU2xz4QXFV/dZt+UIFaG8egum417s7lbdcsPqj+RibykMn4xW51Hpb0+4utkOYoZgqMxa4+dZu8d
10Rln8nmz6uFRGjGCsaszS8O/sXKHpjmQKixk4eFbCLDXctfGnQsAEBTqmPz0xhXZSxShTOcC0dJ
/dYpgZ2tyMsuyPMyudmi6IlhMwdeqmOWTROTvZSVrX42GqYYLKYMYrbOp4pFNY9NjOfMZ8GtTSfS
PDzCFRxtZmFENv5i25ixfi5Zw4d7V08reW+tOQ+zJo+pOT4gd1M1HpPzHMxBhWMNo6g2u/0ETu/Y
CSVaJhj8pHvmHV0Dt7nT/Koc0G3GBGrC/I57pNba6ca9zKyLs9l4+FT4qWHJt9AuJr20ryg9l2au
H4o0p1amnCFhj00ejDVadG9PTzQwcJbWSUrbeVG+otfvyy4nzSZ+qf2M0WiUAl9m4qHUkaVz9cYg
x5wEBqNV33VT6i11uw8cb1el5hwtyYo3vTaOPRi+vdYn3CuJeBmdTI9ycVvrc3JOBvUmUbjqVwbB
AEKIW+bQwwUNFvfpNxwWUirqYAPFo/x4BQfnd11+STQcSmsT09XnfDdYTgIBIpH2yIVRB6d5gSTg
uVjr8XwPbkrRx7Rtxr7FLIwoU83vDO31mMX1U1tVFxgtnwzwCXDB/z3b9U2dup9WnVzzWp9IzK9L
ZNkjBroZJ5JqAmfxJjPSe3ZvTkdVFiTneyUfiD06zfNQ9HdpL9YIu5MTAcZ+Rg+cQwJX4N9ZGnTK
cbgYl5qblMxDkf829OyuFabhaxZVOIK1Dhdv+9urE2x4GXNYb3RvQLOiDGFrM+M1D3nWYRbUCPt6
ZfJd41TwV7OENj9mwMMhch675Zbdj3UxLfXO6ODDrLmKlIG7KFog15PXLBnJYC00jTgjDpVaPE7E
m4N7bhq6Msxj5n6WLp9wT3O35tMeGT4o1OVsauQlbGKlu6Vdv7y1fZ6FxmG1sN7TMisIOzZaYCrV
PT0X7jWXikOrmPpSielRxGqyZxr8VQnS1hYBIsbZm6kVvsK40BWAGwjBuzi1BMH2EAFgW9ZFNHPy
CLNEnLmiD0pLQql1m/sm1e7pInk1aYLZKfFH3bH+Vym+CccK7QZM91zUH8VMBArsQ8gO291NquUT
mrohU91Ha6GezD57nAerwUeX0J44YDduJsWfMnRbHc81zLP0CVTSDdG9fGeqduGvdb4S4qO6LWvX
i67LmX0oNh6lQdI0Gnmk1eRLW1v2xlofOnjq4zZP7rWcgFQ2lVTCGLavTew8VIv8Y52go1FJxHvD
MTJkoEzYNHRRAh8xBIzthA484soYr7gx1yOA0ueMh+89FrG7mH5Knj06DgI6eBKgJ3VMcMpozN/E
w71jbRQT82rzPiZpjymECjswlrs6758aj3uThpcqYBdl3zMkpGYQJqHfD8k1dQqihXaz7S4CTNgP
3ZBeBWNRhGP7yMBdU/T7KWlOM+C4qI5xibjti6Qx717dit7i/t4d4l85aDRIc62/LMNXSqM06Sxi
tBUp96GuziLBiiA3t3cmzzpFLArHptBoMbEAln0wi2JgXEq+AooATj8dVds20PJTyC9UbQ9hCh+d
EWXmAuMXN3KhEISo9j6W8nsdJheTsIU3BO8DEWPTTBF/2FUG3Oi/u8m8m2paxmoWNq+tYWjwYval
2X4J+PeMyMOuGJaTlzLz5mjk64PH0KZnzKJmKwbUVqCSi+VGj1HjndU5QoddfaMujkMPIIakoEvt
927KGABrYtizK3jN3PUKtcLxlZbDgVT6t84hP55WvGG1fiCZgwXMwQmujbAOYtLjoUiPo4OON3fw
NYDUXZp1vVv6ooL99JB1qnZNO7gfgqfhMNbtoyfX595SUIfsu4GltiAK9p17MSCbbbPQVciyapGQ
WoNUhNrUERAlpOK4YCFgHs4++d8rPv/2GfUFvgrWkg+SE5jfpXbNUrSfUYWA2m5pKzgo/cVLlyCZ
GTF1YjywBbBvQOLYN/nPl36tYI3ZbGuM5X1wjfLm58uSUvegKzqBAU1bblK56pGJNryD2aoq+qFV
gLoqeO/vC1Ee3FF/4AcNrVVjnjwmzsoORk6nJW8u0p5eE5HuayoJqw5n9diL+na2PtoKAYMT7noQ
is2uj/xni1WNioqCygCLU5k9fQ0w1KPE2I+t9pRn7qUsqAsZYow1VKVqqQWDp+lvklzCR0Ud8lE5
CQTWzputko1VrQRRyjyX9Wqf3S1cyk0YoQ4iVpfrvhuVBnfYN4PnNzYY16FMRWRP8RPuH5oFya2B
V7T2uhMSrUWa0tnGtJsByUJB5/0XMRo1yxzYn0nizl9WmqKrmS3xHNkFZoK2IhNNRE9zxtMgl+u8
2KjBOnygFrG4ozLnoJeYDqWIcfsgcrnE0/mU6bQQ9sU1lxnnO1wPaDQFI80ARj7FMJqFQ6ipDlgr
6PpYbh3gILWpTuTi2+epZ9s0q/TvpeYLEx/9QZUDmRai5W6xIZlMHinLkIU1WQa/b/qQQkVMaWr/
qqis7tGyNIRkXZg2cGlDt+++ySUm536N11AxCOIm767c+EoWiAnF6t6M+N7OrnZXnxs5RAJYWT/D
t+nGjb8Do6XGOst7jY2wxyzRTx2XOELo3CfZebC8bod15aMtbqE4BcNAg1eWsNXoFFNGLsJcilJ1
1gpmmR4ogVRbY84GuEI9BDhtsOjQcBCVZqlccuLJMAVBvs8wZ3Z1wpKRG62yJ4VNgFFTvyhR1C4N
Vq5AK2vqZ5upJYOLUdyGnXMcbfXXItH75qpNzovNeYTGn2JXTr8w0Tn3XuwGYLD3pj3WBwfN0Ujm
m1Ht2MCCo/WXTj1jHguwET2zj0+5c+B/dslsH/vRuRngRRzjdkU/KrUpNDdCYyG9XUmHResYTbCO
D9RdTvezIydOu5y1YmbVPs4XMrwm//jN0FQnl20oQY/jj7/CzZ9lwyJHfGCCsk34reUDGWjYWCr1
P6g7k93IlTRLv0qh1s0CjcZxUQ20z6Pkco2hDREKhTjPg5H29P3xFtBdm2qglg1kCoiLvEqFizT7
h3O+8yuvq/4YUHhszY7WJi4hCI6oFkSAJiEOIP902jt7SNCISJgPCXRqbDrP7FVPKvjNGjKgMOTA
BRK0mceuBPkFSTK3RLHxbWtnICNApPuZCqV3GTlNfoxpHV3DTyriT+1zZ1dfXbKUFgJ7aPpVp3hD
pYVMS+XhqwjdS5ZWL7mYf0GEBlrR3jHxnXAeV/i78SCnvn3Q8x+/H855RoBYxrcXZMyDmsOerR3M
FOxAjXUZBTXRK/5Fhc05K+zmUPX85peUi3EEEpdBOlp7GJnnfHCPRiAcQhCNYG/wyV4KW/8qiZWi
bgCqhz6NtB1n9J4yndzc4orCVe86NpkIHhkB4XKPKAxbqrTO2c2uzwk9NW+1jIOVwXJ1m2rmd000
Ak0eTgqIzgpvRXpXJAhQmMLrCqcTVjgEs6M6Npn5yhMCwrMC67jxZP9atiYkDVc8jNkhT0A4Zzp9
KmeipkRIurpjlvDziL+FkkY5+hzYLoNA/NIVQ/gUcQ2AAEzo0ndWirHagglq0ycWjpfl6YRW9cbb
9NdBrTPGM+cAjy7K+LWJgWAlSVpcfoRx7P+k3hKvVa9Cm/W2Zah+E/rJgpr48QjiTiP/lvjzfbaH
XT5G743DOKYZnAcgCtcoq35SmAN8Au1XOzUs+6stcOtbAFIwlrI+V1CrI88ZNobKu5WapnNCH9f4
4oHyg+wj5nwWSLu4+StriZsUgerG6c2/IR4dIi/UqioZoY6NzhCVlgeJyXhH0wBvxuyufdOd3Njb
I/48pOWfuXXeuBJA33rhQcn2rib3uZgm871WMaUt0cCR3bWPodG0u8rO3IcKzaqdqkOPbNMR0ZM5
ezeGFFfBDHNd4EM/2pPH0j0Rt6giw7kgLZifCLg4jfcH9Mf+wZuR9841lkzXGTuQArAciqB6mBPj
3TbZELvmYO7cZkQJp0IkJIR9Fmn+DosSyrsc5aqIwbmG2XAdlfUaum3MgNFw1tKd60POrNnss/mQ
c6sE0a/B6hhHNPV5Dn4yFEICgf5lTv7kJmx1xxj3zGNR5pvJwWvDO1EqYrCSE4Dzhy4gm4kVrLTE
uU0parAxDlDPx3uApKuRbbVPrPE+Mc41oJyspmU2FCj3GNjGS5urnyxE0m4bm6kWnxa75k0UJOh8
mC6XmKUk8iMCjigUGUZgHobTE67CXtxFb30msCnQKmZXkM20kNPJMh/cZACxYyEuKol2qqX/PGhK
Zbb3a6diHoNo4qI83z0Ebf+LXX2DgxYTXn8vUowi2ZySljXh2QmmLY/DgRXDvIui8jpLBKlz9BR0
XYKXuFz47vU1t7RBlixjgXg4gB8eOJh7IHMArnwELhavRMOThn2WXjv1nedhBmcEo/VTTzcPHxSH
ETcPi/spZWj3N8rGE2KLB2H/Goas2MSCf6+vrDveKKa166GGksq8Sgw4wTCmwjdCmOl0Tb2aJ6Lg
6c+/TedeE4dOkwFZqUW1x9+/Wdszf09PzHI1g1FL6vQ16+Uf1zcPekoetBI/0uhOhbKeGcjiXQE0
ZgnAWv78WTbWa4GEZFU6NfNplhOd7WzkbGFhta407e1hnNSur5AoWoq8TPFKX0yp6/5O23nf4UlH
ZPgcmgTtSmCT3lAB+TMQyst2ZwW0VTW8aicasOJG70Zgf5S438Fa71NPPttaffkCc0H+hVgDWVBh
nl1nunqn1P+Q2RsrUSw9bnzXELm2Tl5dZ4uzNeOEXIUZOiIygr9MQcaC2+wH5xuO4llENCup3aaI
vONLhzasq5khmfn44DWgJHpi9FqruXdmeNN1wy/TNPD1ilc1Tl+qfR2EUqjbmHpXZI4re0NQIAhF
O/j2E/8DZMgB9slriOwT5ceBIOEV6ToE6IbjeUjbc9SX3DgzTMNYGs9tOH/C0sK9naMMBY6b6eEO
aMiiiyrjtWAMK5ldI0akKnfze0kiRxFlARgrYpNmY6bu7S+6UyeskM2abHh3r83i7KbVu9AxxUQb
ItEj8o5xBVBIjoY5yR5GQHqZ7r5bMwDlWaBsk+9GF4HFD55mQrs2KKW4I2zrJU8PESyeVYJdhSCx
6abh6GWOV0IKxJ05oarx7crjOsAzK61PXKDPY55hU/QrzkqDhyh7tLJ86csI75zc8gsp4lGz11jV
i2eYccDi0eqflGOsxyF4Jkt51afuWeNCWmu6riJxk53h4DYCI2g22KGINgckkPXi1CgUd51xkmN0
xJOPzLRT2Q5yHVLuAhQAJ3fB8CgDUKIyDn3Dre5pbmEkbZF79t5zbuBK1K7zDHUdJerCbpTIgYch
OreTeUgNCcIEn73lAVcLQtDXqs1hJJl3MFZEZpX5Wi63/5gkm3E0nxs/+m5SPCA1LL8qGz5KG6Mf
HxgBTVNGtGbbHuwhFxsCzM3jVLRkEC5GHrwVqJi6fZqWn65PjQd+d+VO+rHIeCFQtX6KyI3JQJhQ
pQb5CSbgQVi/ewE2sjJ6ZIqu/8fSPFaJQW+B9EkvxDpzzsbt2L2rYRm0xy6Mm2Hfd4ruPl3i30t8
u9Y67zE96pqFgTPpb+2WB+gHQw1TrTA2CHvF4zhar8wheyXYJ5huf8MBsnY7QvVsWAK7QCURd0hu
wEqA81ZMi/UkLUhtmxQ6OgFO0uyfzBCIqfxDvEx/dAW+YX6D9D89c5mVAeiKqbQXgi7njc+s5MdS
YMkF4km/ncQVRdlvjcxzO9JobvMhPdozNyEomPYei/CjLMPmXcVbCm4GLik/QBsJWDdjQWyztA95
WZZ7FHARumNL847mv3JoiouaGa0364dziUJi4Wd2kNkSezPOpl7b+Qx8QrQ0MiwGVpaEbdF3fc8N
zBx5kOxPFHQ30CtqUX08qcFdtLvla1z7oPyJ/cY/7VCr2t0FHONFehRatS4UqY/s4MwkpKmdc0z4
9JV8uxO/bhOgRUB8JOHp25Lqm4E7PpKRFQPufBp2adLlR33xkw7R3QVuUMeZfesN5mteULcbIqe6
nVfC+46V7Pca1+zQOdOXg99pTWYPK3MHimdmLD9y7+8tWhaGGNEju3N+EJsZZ1Egd0+D8gpt6MCe
st46I1OxLqjPXPNnsQBf2qphvu4Lns4RHbqZoguLUw/3mT+8K38uTt3EyquLYSaaTDiLOg+v1AbR
VqfKOwzulH7oLruafk4lqIf6SRgciJ1tr9kWk7rtMozLB5biMgfDZKtvMYctac9gZRvFdx6sZjp3
PbY9oMOXvmQS7FhUh77BTynyj84qwH8sDjyWbN+xFVzH3iFDXnfpHhnPbcY5xH6UL1Vh0l7D00HU
bRMbMhIrEjD7twCbnbw8Jvkg8K4dzosT5OJxk1NQrzA1TNfOI52zSkZzq30c3DIfT2QY4RCgNlh3
RrHxvJgGUKaEB7Mxhh5n8Cury10T9MMmNoIVvh35XNckJg+B7nZh8VoCbl4BYFs5DPpjP5u3ONbO
jbJtzlCWMdz4n35dOBtPVOSd4Uu/YuzQW6ecqIb1pGhfjC1D+JzZRcIEYLq5dtsSTjzrdR/lLxO5
g9ts6jFzlsiV8vlBllELxo8pU4Y3ZtPBsrlo0/9SDh6JAMuyLmHe1Srx8eFi/WCoFKxHwMVD3XzN
OY/nNEYhYg38zPWieG2d1mabCaZXKAn9MvIZnFPx1HrqLjU4doZQMzNhxEmqbeo3gu3os2r1u8jW
dpvH+3w5eb2aaCOIyGBXH9luDy8qn57n0WBR6zyhxm5ph5iHOh6av1Swa8otY9f07lfTMJhVSjbb
KsH9rGcemaQ5+vQg7KyYLLYZu+qWIEQifRzO5zbrT7VA/VB6HiV2zzCwmvt9n8oLWjCYjy0Qrsmt
CHI1szO6W7LO0zqGn+I3+6pCcjUn6blxvacGrM5Oa1BprpU/O+gxTnU2o+EClwROcu4OiKrZyLM+
jZPO2YjX2UD2PSBQOeawRvqQlVJWTic2tO843gE+mvNXq7v2UuUv3UDqeWJOW0CZ4YoVK4RN+Yu8
QUqnutg7ujF2tYUdrYSIYRbRQ6zgymvDirZEjqCjTNi/BJL1pPeTdNbSWkNXtZas28CdT2npImRB
2UwY6qZJ4nSrGAGBjqtp4BDZnhiuolIOK1K3QyJMNkZmysPIue+6Rb5RQovFiMhLUPislLoeLljl
tCdaQgVowP2KEhZ8/3xpkQ0fMBwtTrhoLbGX8dKI+Fwo8iXYYaz4fElFcfFSMJ14QBEPhnH5YvUj
i7OcAGbR4dRh2tk7bFuistiNEwBle2rTs5fUzAr++XMxHBprSE/AMNl2TsLe99QjqzSxSQ1RiDTS
mv2z8ia5zswSgYzk2mh53XBnTNTOCZnfhDft23ByDnIwMEKy0nIp+xtrS4C7sUEL0q14+269nl5x
Wja7Oq9+JeHVMq6wSHC2gEfYgQLqwDVVJvkB5tSDyGycU2NOh6qK7D22x/Ekly+VZQ//8cWFmjfp
IxCW+RBKASHOvEzA7E/mwofNHagMXPDuuWT8vmd6SnvrMgw4GWw/TiA3220uQDC7TRgc0JfsS4fp
kp24b0YrnvPZvSz4lhPb9U3r9oh86mmRFLQbRzIbrcFCPDW1uLhD4G4DoKz0Ufh0ChNlPWArhyYE
QUtxidlGme18a22QRD5nVI/mQEcG1J+4faoZFmEU6V6UjWZF++4b2u+Ceifhw28WNZPHMn+uTpbE
lIYzJzFYqbjZPWopxs0aN0c1cc8Hza1w2i/dR9NKwV1kG3MQxvwsIKawGJrPWjL1SqeR9Mc5udfA
kPXUNBxl7m8TkfAi/vYlIin5llfuK6SJHYfpX0Yqkp1/1DIh+xsYdPSssmrgN+E6FNa3X7HGUbm+
wdC8kdwKM10yPmLjMBfV48Buh0MBn09h/OmS+AgjsFlVUCJC9gnsqpN+h6bz6vny2zdYKDlm9jph
7w/Y+/vGl8Lrztvo7JvKbykPWXkYJ2Fkv3NZEUjK5+kl6Y+k6i2y4Imq8dWcKnRuiMgBYv0zogmP
lVeTbtzwFrCfWhUFjthA3wxRP5YD1Z0XD/e8jPcgAtC/sTlhBDVtI2tr5dVhiCQ74YzKNw/DAwy1
xykASI+Io/P+TBnqmZZl/iI0aNc20Ith1jcpM+Qz+WtRH+Iie5JUSSvZuW+mMYUYqHhCSt4G0GEn
X0EXhRZ0nsry4A3qoxfumwrMZwLo2HwFmz7+qcr60PLmMII7lgOamiC49mXwOxLsHBzDPzcXlDxv
nd+cigpHi0PJurUCupfY+ygap8XGUJFVbmRfD+Qx4BVHq+X6LIAqLqW5eiQc7e6ls7N1ohgFK39n
A7IbUpKqSMZDk2xLuCY0t4QOz5JInCmbMF4uJXGOTAuzUDrIN8iZe/bYmKJ7ODNqmIGoXRNfEYbw
DF/tJ52i41zzlvnoNtDxQFCK2Ug02FmWEdBn6EdUqkZIZMJ8g7aND92PXtIRXWJbxXcnKZxtGxhn
j7h0Qi0yPnYv3fX8cgTUmI2V8opJwOF5w+ClUuQQ1rz6/32F7EtV8J//Z/bnfymP/c/q2P/5/1HI
mIP09b/W0K7Rvbe/83/5Xz9t8ud3+S/3v/XwlSd//rN6ffkO/yGrtbx/s12JRjZAH+sJa5Gh/4es
Vtj/ZlumGQTkWhF54KOP/T+qWoHi3UNyK4U0bb7+X1Wt9W+WZTpiEcQTQhJY3n8rdMwz/SWGp8rn
qCqP3//+r9xcwiKg0DGR/KL7dSX5ZvWf33cAIN2//6v4H9zAo8uBuS9d65DqkunSmNwIHKACgkq0
tTK68szdeUWi3toi0k9DXJyLVIxvZL34V89DmBcmnO/dAtjhrnnzKOWQ54VHbh9seNH0nk/Rd5tl
/rGCnqWd+cOdDQXWnsD0Bgb7GxJMecR9QqCZgjyMIuShwA3qVVqgU9DfHbH3K1/W1Vs8WHjAGRLh
5uaPaibeF1PycPznjyZaohXxoBMaKFo+MVB7Vbl+1HP7arVvk1LOQ6Tq7P1zQoa6kKcee7OYj+OM
vgSA1Dd/P1winnucarIOsoQfrW2B5gQDgjqj3vuM8NfMAsPX3mXooKn1t3k9pluSCXzuC0AJWXqS
XhOvurGINwNG4T0yMvwt66k3vb0negIFwp2TQ3eVs5Oc//liuNT5nV9jqc2YGky1eiwIKjvVJmiL
oG+CLZ579L8irI6AoR4tKFUrxy2YUk76rURkS12Gqiq70/tHYiSQQMTMu5j30CViO9K2DYISj2mu
U//SLgjNuvUwrYcZTDGf3AGKW2ZcM1sEwGZzMqotYMhk7fgcjh6yf9tCuCjt1MWrSV5a6gfzEpKE
jiACSEeAw9LxIszB4QNTceZmCzxxzGo25qiohm3v54oywnM4/yu1hm5lb5TMbVDYYgv7JTqOlf3Z
j5TEdhKoo9n3vxqZ/caEtwpxw39VHpIIItAfzGyhakMdWg8/reO1m9HKnpm+MqjDhrWZPdnttMTA
S0l1L1BAnIlAAaUFQISHFfmV4SBtKs1N5uOWHAwUabVkslaUdBqFNR8r4pSu0hrIIgBWMRMXhV3R
MTYs9fm1krSQePCCUWGSpWe4SGDIRZVtLLd1Fz2EKTI0JNTrsAser8PKj1JYWAHfwxPPji2LbTnQ
VkqXoNoAh/FagDZfIe9mjBTba+U9QdE7Z7wCk+E3t94K/vqKx6RSxyq03soIoXUyh3/8sfsgz5ZX
iQV6bcMqZ/B2TzGGOrDsKCHe5oYhKPErCQmC49yTRsPln2aLRXvU+Z4MNcR1jN2PtfUWp8YxpWfe
xJDmtPuVJs5+iFLjAAoNEnGpUAxSX1EKjY9YxW7VrGiRfXfbmgwJqBcpbUb36LrGm1sEM6VKcKxA
DrBhhQcWRvKlZX3K8vGWEgeDe9n+DlK5theYV2lBWctS/hq6sXYusu7TLAXzH2EPK5QffxpCNxjU
N7AtANtLrMyoYKpgRzP9iRz5sbDql64qPr1Q1Wfm8cmhI9KCfp1tE3q7attUQmwqVzzyTRvSECbT
j0+2AIQJ4vRHF7QYUMx2mYNInsEJMxAQGbtiUX3zW774AE9BL3u4ds6j/2aXhbGug5g7mdSGnUT+
lsOm4SO8xvsp9YGhqMUXCLZ/ZdTuq6/jvSQ1aNFkEltk0BXCpoG6T+e78d2hPNf2xl1S41KbxzNr
1aUzkmZlWrrcuzr4Yl8HPTNBzOGoD0IMvpWy9yUFISUdmz2WrQJl76FLdAkwcXgOGJ3AYRQEGKGU
bkXGpHNo94oFMApnbzs22Y22zrqwI2OTFJU7kAMXUmHPM/8tpS52AKJ/cThOYqshq216QWM9JuOH
FXkPYzXtWB3B8I/TCt85zSF8x4ZJieNuUubQ5LHSd1fmMXcJQfHCGuA8YuKediolyREkq2a9bf1w
ZqBhCYgmitJ8C/gYzata9LiNdzLtaNd3zV43BCaWM+BSces0tXImmAwAzKUjJ/81Sd7NqAWaHSHR
UKAWy3FApkD+iZGVEY6s8sjQAuNpr1kv9GxBhF9TXGObHbqzP/sv6JWHlcCqjUKHH8KAwiXr8HOs
ZgGods53vYm8QXUssAxGD17QPuihf59spO5tSl2bFQy9I7e7TW4rLkN26iW4KghU5bILf4tHm21N
wCwnV8+97f/NFY+6hXp9gA11M3u63AZxEAe2u/ZV9BolWuxrP/np3eoTSE6Hk53pD9uEz7Kvh10Y
uPsy1x9k6317ObzZ1CBeD8tyeRxt3ph4GJDoeQNHGf1YABmThhXyWxPUN1n2+TW+Rk6Qrnt/erdH
A3BIEz+wOntsquYFNAmT6fStHjhIwfeCFkOYO2xFSKI20cIs7C0Wx3TPb02ySHYA73sdJUBuy7MC
rAMnTUCV9ZiOaveYtQltIdrCfGzMU0wXP9fzG/vMZ3qZm2GHL6aZ8Q9FD1KX+4Vrt3tEPLVKpxD+
jN+guGvZhBFIx7BcL5EsYArCvDmCXRR7f9SvpceaJ0KUhgaYN2TyrmXIIsbr7PEoVTmQaJpcEE/T
HjHL0fScaC+Rd2Wx+8Q4geG4Jikud+BAsXQdQa4NOXbscDWONF9l3QOBZuZygGmnVuQyN0ddZo9D
kL30ZpUtFIJbyJryjCAb1kYB5QnZ8ngZc5S4irFJgr+UWGoO3RngQ4cbH6GzGR4D/T2Bod0GI2Br
1+wsEFbtFqCkMk+TC0qSNVnDFY3kDRROHvY/k2x2dmfM5464Ah5Xi2w422FkxAndsWw+EHL4GHcM
EKeZMVfDSGbdw2cB0ZtfjARWL/+kOmDLPoBjgrwj3MM8DP7eNPu3hPWncjoM6K1+cjLI5AweBnTC
H/gI/GMQgpugp/VRccPfCpxXpQVexgJBi2UMZLa7Vrqp1PSG0DA6za9Z6083hvAcg3+zELpVkEz5
thVQQdUANybQTw1XAUKKHgxE091rx4foO3hQGpTmp4AsWSlQR/D1LwwA2CG3BkksPUhnnb8MehQs
1ILf0vM4qefuyY5DACZo1iqvLS/8wSxwIlguKCgT29oW5dtRxeic02lG9snLQDjfwshg40/4YGAi
z4q0iBG/qkdChvpNv2wqQeUfZe59R3Y1bXJ18jpzYuiUXGy2v3srdZ5Kr1b7wI0TgDPzQxCYL0gJ
3RVucIxKmIY0TxfMQJR49rdPofEYaQJFhP0XeryFMq0bj2P6e8hmeZlasr1dTE2ze6WGRBDkM4NJ
awYYVpesakVogVFBvGM5+tGl1niKJQBDPNGPZew1h7B+kFQNjwY1OjTZBNKwyK7LWm00/WN+g/du
IYg12blidiNF/M3AC13lRExKnrWN+499M+p+R79jpL8Hb0zQEjpQh3uDOajDdo1gWMJkXOXvhIOP
MxZYIkYKftk7MPrAC2OdWknKDgo0FLCkFO/HeO/Yg302u/nNJjRLjNgGOLHGdaAMsfXg364tOLY7
szafDbzvu5GPdOtWdsLQr+oP6TeRQcE6LlyS9wrBSKCd8eDEo4VM3ToiI3314m0c5dnW7QAMWq17
dWyrfzCZemY9R20C5Io7YCdUn2wLn2VNS5hn67UgLADJMtL142bctMWY7hNDPtRNZN+U8dAk1wTk
2ybOlHlIOvartasQNCGxRCLLfCDMzTUy2zpNOOuoJ0zzWvlA3Qxn5LkJEFkYaVduYH+eTB3HBMbU
2ygImpcejUQez88FSyr8CV5BwDCSjdo5sj8vL7KDqDc592xMOCFibz2ndgTNHqb8kHDvoGcm//BJ
Y6vGrrn3uvjb4kZcjTV/wfjYJGl2jB3xVSfMZllLOFtEkZxGNrP/mmkPHooSEM+DU5JPUcPdh5iE
yE8ijQCSD+1O+4geFHYXWIO8CRmJGg66JxwDghmzPVxwQsR7O0s+GjiLkAiH5jAgEjqQeA5VjgWn
YvS7HnQW712RGtCTkR+1OwKmpr308+cChsBmNJAf12AJBp0wcLUL4F5x+zKpaG+wzeT8nnY2FrhN
V87dyao3aZj+CPRvazdk1NKw2NtGHfopJEPhqqA92XdpLmkEUKlAEojCICAIkOp/DrkBlwkt7NpN
gsDtQIzvty6YCClZ7JqOhVuesmhqBknCqmdh0D7PE+RINwKdYZfzyagFnFxV7gd+O+zPxpeejeWB
DfA6MS0wQFn41C3hBnGKjnNk4uhqJqdG+2jNxkdSl0z83WHeOwU5crmo7h0CdXi8swPEnazMChlw
YopPaUxfVTr+YeBFWoOPTLH6h7XEhyKjwN21dXv0VGM/yFx+BbRNON3KpOKYWQ+I6852mtxN7lsm
tLu4YZ8eZPZ46Ju0Xztj8jcGNYKw2ty7UR5tZ1l+4rCheusw8BkCHSxe+hHDCir4qEqGA4GgP16J
wYiVgt43gRoPwK1JQ1KesSNq/bHLYCuJTHPamv4rp8KqbxY1WDGAcw3JMU0boD+Tw6JW1jVBmvCI
YGkYW3vErhh49rFiFlZakD1YTB4GMrJ5u1B7zpNeaSnSS+zcphz7Zu+rN5nAuipAGE8BzZJfPkoi
KedD4Wf0ky4PRRQ1eiFTvYq0eVae+duziwkwyj9iHepyYhE3iUiqi8vvK8ZyisOOIE+H1Q2EExok
MhAcUl62XUNhNWY/Wbpo67DxhoHFbBv73QrRrHPpxaw5ZWlYfU7LdQbBsDTC88BmZaO9+G+bECxB
LvCe8BwqE24q/BaMlXH2bKu0o7SemgU1lX55gYFzSEqIPCwUMGjDta0o5TCQuGsUxcHaRxU2I8xd
A+u9Rdq+oROiSCNL1+QGbgM+UkSKPClW+JWW9BqThKObJmiN6iHpVg1OuM00xt+tIeHhtMVG52yD
YfReIx5yNpoVq7AMc4riZ3UcqBlC3jz9ZDUdI0rd3JtzW7XntF2EAoX9BmF/hsYDrQZzxKNZ+QPh
HgOWRB+FLLyyS2xavJaRzT0jmoutNSl+JFNVFSKIDnAZoW39trXf/cr4Y5bGt6UukUkYSlrKYD+L
5pTO7tuMTBkr19SuQGC21C+CQwbEcpdFwPiS7FMXubVTtNuEab2CBLGQc9TEfK6YS9l0gNUxdxZu
LNsNvxhuk27Yekm6LJ4/Vkzdp5Mx2y8QRbYsnzn2eOWSpabFkXQIG7qKrjO/1IRlZPZIrk7ZbqSL
UzqK4guyu99LcJt4hWTyqMrqK6vhJPeWfswiBt0dYw3uH+S+BjTOUTVQPOVjgbobi53ZrGQFMDPy
+umh9HiooCQy12isPSly7qroC2c/thu0gMN6lJDkCXU5DNLZjQ1RIvA9e6Io9LEYf/P6Nmu/DNRl
BOSPeOer0fW7aFFWa3f6GiP0jNbFolDck7774WvjdSwBEyKikbhVjU/FIIRnoQ9YJFhHTLxyE/c2
gHOGVYG0h3XloAmrodeZfEhNMO5rkisOhk1ygoPeMiXdYG8Slhe4xsbW7IKGqNP7PNCSmjADAMz4
nJCfg1/NjKA6vHTORwWNKOq9CJZyZ1wt5X5UPm7f0e/+uqTUnlJXvWox3mY3+a64aCEyBvCn/QI6
ZGdy2APRZ8v2MZQLKqhooAGMJOv0MLetUTBXoTrmXVuE57/8vGZn0fZwe7iK2qHQG21pggzmqT4Z
nE7ketvrcCvdqnhl4sSNH2Ghc9lrBrnCxucxzmp/jYa4GtPya8TzzoVY0OXjaNrieGpWeuy+Svbl
ODqDc47hkyuSSMzUJ79Q15/IVPU5N4KzwC97kCmOiZo7qTapEXzLjXddpdD0ibDgtyXPFh80CKKP
2TLMLeCCrRpVvsM/BuCPf23yYizWBRqWnjwXdlRT+Ds16cThEgVw1dG8mujK1zVIkanb1v3SW7TT
oQwrvr35WuJK8OfRu/Z9sxG9TaCc8+R4hy4f+63vMt7SsxuSo2EfXK6IY6e4c/z8EMWDYi31BLEr
RovkIPbNhzeSCP54Ivwp56RYQ0+jX+QrNuKGFJDuScztKR+zcIuahGOA5CuFKxj0dIniTF3qlFwA
nVlqVxE6UxaEMVb3Plngv1Yptio7FzbnjCc6vU6zflsvCbpxq6s949G/AbkUKkFRR6eL9XEi36ew
NpHMXxLJMq+DEDr7CE09i7256ub97NAXVTr9cgzW3/w0ZsRcbNbmx5Av4Es0eXX3DAONGr5eUNDO
kyeKX1VtY/cuQo/pLEDRhrBcX00/GCZadmP8f/czXojJlMAPwg4HF+FRZYQiecYtTWbFyOBUTldj
MIddFnMizhGNf9dwALQ75VDQ+nANYbrTQ3sAORBaHQpa+bVRBAa/Inbp+BAf2G0VEFrG/sDghDlf
5FzTrHxtS5zpJe3NwXcZQKMWQBfmjVzovJDCvRPuyLg6DarDqAsWddXa8vD/QEbbkPbC5H15nMHG
KKKfJysUx6bHeFB80HhR4C0G4gTKVuTYRGrx8cl63A29QT7c/C1DNvNd6quj+JM16bhmLg06rJzZ
J2P96lt0Q738PZpOu8lzgTQ5aX9kADi4ZgG3csUekQUHdg3aOBHjR8//OHTN57KbmENN4mFeXFEo
764i6tt1FSyuk4PiVMjZyZJIfZzINj6k9aUze4mG1AnujGA2QSGIhh3Qw4xg2qhFuordfZqwLbYn
RLZx7L4MZfRTe+l7Z4kU4gzsHXsgigTumoKk/u0gZaSMabFO1qxk36PIarcMdMn25nA2QoA+aHyt
Q0g7xZL3SSEb2KQy8jfwuQT20k3T9Nm28utdnFJBJY5kmK1DQmd6sMuGxNI9TB9mVDuHPJi+Fw4n
f+k6dxo0bynHF4mMmK29lYvkbzWWWAJMdC3FeDXD7FfsdvYOG+dfVFw0v4rdYY5OcO7r66jdag95
0WTQ3hC0HBNAENnFrurcOzAPUgenmQWuD8W6KcEzQsvwbHu5kJd4DckT4d0K2tA1P/8P9wEWwJhb
oSaCKErnXyb6h3RiWl7NfCD+RNkfdRcv9Yg3L9HDpWahj+P0zhY0ZTdgOlujo6ziakAVmsHtrpgk
xVX16Ld0jIgYme8MD/Chey62xF0R/EZYLOdkl+U/4zhJrAOjgeKeVhQazco2uEcME49f2bUME212
/DXWp62071OvUXSJmrw6qzPuo+XtCwgZ2wQt1RrLBvQ8/Z4YiXkT/qtUFf1rMzwnvDFe62F3bUNW
yYQtrSqFNoI38B55ghoBtTpIUj86GmZHjIfm6Y80nZR0T/+bo/NYbt5Io+gToQpo5C1zFClSgdIG
9Sshx0ZqPL0PvLE94/FYIoHuL9x7roeL9IR67RrZ3b0yxKkx8E8x3lm6Sl2TLjpZ43DKyxg/ot4w
0ItRoBjtwauBNaC6DGg4Pvyc1TIAnGzTS/IpbiWKRbhspA+ka7uiNwyQiDpQ/lZa0B76bk6z0uLz
GDVH0g//2VN2l/OyDk495yRABoQl1DZkCaXIrqAem8OdnPVhNWpIoU1yb3Mv9gknpxoIgU5rKhJL
ZbxYs6YBhAlh6Gl0QDuLijcN36XUWDkFZcYEyCd/z0W+01HhiYRpI4ymU5uojZLREleWu+pTxdix
qW++xdza8nk0I9g1ZUbnS25SgdD5UtcGcgaWH7Hlha9p4Ox65RkfKjzrkTc7shy0o8iP2QfBz5ce
aV/t9CLHm+Uw8vUt/63W1WbEt1qaCLgwxujLMPauVZw/s0QAe5zZyDV5vxdooJ4Dmweorq3r1JG/
yg5pV2l8SHrirNsGL5PNcbKRVnzx715XvjEOMkkqwK6ivUXuDF+YoicZksgONWPnpjktg17s5wxU
xCx7tFLrZiS0CgZdltR0jwTILJuESIsxIZ/EaKDNd+0xoKxuyIsyaIwXpfT/VWFIpMHkPYYpeOA7
4SeqnS38xa9yzK622XTkxvSoXnubMrJF2ustkd45CGz6O6SV35Kl78rpotcoRIfBHKPYomtgjuh8
jpVVLZ3JocLgVcckjaPHSIIjJwHqAV5BfkhzZ2I7lIFN1GJigu7JSDCrOMHHLttGqdCXSSu/plyI
q17PTBC00rNAN0kRA0cIJSovpLsvqnVvxr9O42jP/skcE+scl+nBRMQ4GahQUgfpcVh+i/RZBfme
JTM7sFoY69Qyb1lk+E+t732P9XDFHX+darfZYTxbBjMMeewhkFZ4tI1sOAXCe9IKlsMuowr+sKzn
vMZkdnnjMKEMHe03QyHizTgF2gIspvgWpsAnhOC8DrOe/YR2Ocac8xzZGrrvyUIFb71IeRwmhIwT
OvpFotE0STnARHPxSFQpZDY/ki/ARekwAg+xSoNNs3ylYdiZuMa10DxN6UCcEWYhs7F+a/uo50zN
hOmx/6sZsaGXZ3y+HKSlzcN4FoJR/Odn3WPEVrPCywAThiP0SMiGV3+qTOFsmdCFIOXZVq39BlDi
ZPddthIa7bXsxYrOSCxR8b8aJWuVWBwatElgNAwuDjxNXsZx4MwBzCrnXz0AxBrICHtiYmqyPt1A
QHmY7GWx5EnU9ARKu1XmErkW/tFFfdJfsffgrpYBi/ly2vncxFuHwLfdNKRPnJwYfJGGCo8FsG0Z
Jxj+dydklhglxIcF7pveOCRgSHOJR0EnUWlvE267yHxI5F47HIgu+iCg2dg25Az3k+0vW0FFoGfV
fgincynypZ9MJxVGf3HOOJ3eF1emierY6F+aujmrZmTI3ka3TGvZeol7CPYeUNmj6u+DNf2Og0cy
x/AZhuWPFXXaqaRsB3uH3lhlwcLpyIDIY/cvCPI7zVy5JwHsH78t/AWtQPvHlx75Kj8KEyYHPf7C
Crt6JdAHuIo3UDaQHqyGooiX87Uac1ZPOpt1qhwspPpwhJ1BlJFRrgO7v7JJvyF5f6LQDRZpLQiq
admNGpm6FiQHjmwvF97MYUCfPssy++dNF8XnviZnGnj5OfZFe07IU8SAytodkPRbBul6G7KbnUbj
FNWCYKJQv9cjWdWOn/H8yb2XOr/Ujpe+0L7bEnbQ1P3mgTq1hL3w0Q0PlpIXglGINtGvrNRWhsP+
vq7rCw48FqHkb+Cc1O4TNxDZflLTXlAtoQCmOElQXBJoOizliN+qr7lizR0H70XT+RobFftnhnno
fFeM4lFpUlrz5/XQoNTm03ptW8RyINtpU2zoJoA5cWyXi4qVMvOfLz3KGa6Lp5aKaW2V8pE7mCWs
1DiPrn6upFuSjtl8Jl1+TeG+905UbW0pHm4FOCeu36ref0WDcE8NF/RqhuaAlgJAzqfW9enaqPQN
cwiMxxqgHKYFi16Y69qNb+04TVtslAGj+LrvjwBwOxJvsTnUeoa9Od8YeOwZJGa7UvmcH/6LrdvB
Qnhou0rkryzRWRSneBuIjMAVF5NY/1rFzKE913vrneDFsLOvKKQpnAVjUyy3kXWiTEc+OcYb0ype
2Aqk6zTk0bDMe1iKJ2kAxwqh4WvFS8QbhwZhumcG8yFgK1/grbL5xMrLqoBBlr4Irma4shvPN18b
8BvkNTD6sg3KpyE7oObE8jKDjWkCjASgEWFv166nDQ8pK2KiC0t4aulPTChkCC0A7AdMfI1fZHSG
H4rlrYFVbKnd/y/h7aTeG9I9+2WOwz5FUc5zn0VyW47Vex9Wxr5oqbBMcg0w380pHETmzZVIngUH
VTvvBfF7zD5BjdEc4Qm6kqQXVWDOAD+4C0Obr8N1ztYvzpnNBIuxgRpA4FRMxb9FuvGE8OfY+KQe
KhwtxrytZBY625X63J5PwGTZkAmoec55yuMvVdLwkbXKP3WNiH8DrKNeLPnqZ+ouuekOFas3Y7on
GUVA401/9xDx+qKr479hSp6mpGCM3T8HgspI79xZMPSLBuQtZ9WN3tFcM9zht4QMtKgEf9UNp4Iw
tl4i5o4m+02nFF1E7XB0pGReqaU319aeawYNyM95yrBoz5bopQfzdFPb5atq2LmGHs7O0tyPgfvM
dOoadjDv4csdyQwlPziGeWAn1RJ+T4XMajl4DNNaS6ch8fW/yY9+vAbfBJvK2LKAFtgbL2H/M8il
p6WkzCC8tWqOYGGnPwOrOFeET/Hwkwvn13LKV5JvnVWdvBioOCeHog3w/Z1kqEeasXeq/TfKvnud
Es9YFcHnPLdhDPrj9pwT0bUkEosftb4Yk7pGaFWXVaUR0ls9bGB6evjIi/nR4h1dpXG9y0ovWsIN
3mF6OSNO25kOfJxW8I/NYcTFGxsKBgvkIJaxfp/gLC/boSZT2r/QJlFes/WnCsDIe4Y5xTdRNwez
6+59hx/OLs9jUjor2phrUA5vw5BX2/+/JiNP3lgtz6OAa5aepo3N1mfRlpzGqq7RtI3FysoJNmoq
+eHmxc4ziAxZMBginaOcTqEtEU/81XaqFrHvO4shqt8D9L1wUp7LjmdDIUJwG/LTU//NGOWusUjd
ga/Czl0M72ZcrTws1q7dnzzb5Nyt4y/cwcxmEg1ysqKLYMqF84ZhAr+UuR0KjuTEtB+MhsmVnalw
NKKoyf3M+yaRAjcJ2zpM9Z8gwS5Apu4114eu5y99kbxl46p3ScGEF6YYNfcw+VqSMhdO7fsHzUZM
nfrnLsheY1fsbAIlWH5VF5N3dZWW/XHKeWTSRPtO85m0UfDzwquwPLgMOZyHdu8WH/rUH71GHkAh
/Viqomsp97kfcBJhzyDSCphnlK7bgONCKx7KsRCu43aJ1GPsQdj0o/HOrFphlGeyl8ZyU4bub+Xx
Qww/IDxZBOC4JY/zM9Sn9djyEKlWPEaHkseZCvYuycXCHT1rcThLuGA14LZN6L/WXQBsgGx3bXAR
zJf4mDmhGl6I2tjETnIl3vNE8FG1VEQrOC0JEi7/P6PWofPW5AYsPbCR5uhXbEhrxz97hBgBcN9T
Xn+XUXeA2mCRflSvyhfVEKv1YOZyEE1PSZXzhYbRqzVjzNLEwJmsSEIyCWLxAbxPIeMUrZQHoVXs
A3Di6x0xnfOxlqv+WPcNE5JdjmLE0cXZ7I+NDG/lBujFt2+3s7BGRQhKOGvdtFihdPo3mUG4jnr/
SeKMWcBjekwtZo1ENOiqWUU4xp1cbVBDDa7R5hPA3U1G+slgNRxnlHZ9JG9BrP3CYeaSdBnddQ1v
WQAJNLEFmwp/lbuXpsIARYXGynEbAW4GmFWsZpCa5uowE9BGtZB5yIpjJ8THpHHQOaWx9hjdcG4t
MxRCkBdAJVG8oAy9Mu4+U19kBfp5AiNRrsUZEjxjWmOgBp0eUqXrWbfDW0PXqj2Per21ivHk5wwD
Aw3nR0BUVm1cZUYcI98esNXstyibt579A5qfwdP56gUTGd2e7mg9FeZZGk51NavsB5EhFJE0Gxe6
iaqqCH9iEd1aG5WWiaW8ni0BgSiJMIV15XYPVfnfDip66q1NLyRY9vC1rrgc9IAeB70hliIaxmWI
yrTOueXwCFSDfSsb/R2Bx4cUiPEhwplwWTRrhHLJorA+hyUkC2m8ATk/Wx1z3q4EJmd1O8AFz4Nd
H1DOEMHebDmPyL9MukseDOu2Dn59d9L5qBVQg2U8fsuaECgsNw8iU6gI0C31TJddp/yHfPZkkuGt
RetGFnzELKREpN1Gu7wMoLWiWEe30T0MFsirtifM3Orug2wpHzsLKmX5MhtAyHrbW2jrUDKS1xRa
H3WjJLMNjD5j/BrL7DakI//FeMxMk4i5UmHE524ULOzhDWlH0s2IZsSt5k13Py/gZw+sUmJkZpVP
eGwSfsWzphg3Km8NYVbocxZJppiNl2gBam50rRvPEeal1Wi1n8qevw/jj+eH5RH641oLknWNbcYM
td1kp8YKSiteO128hqOyz+gO0SNGyKJgTZfSOIWWuXVx7x2Bz537LmQS60t0sHpCDiCBNgE147EM
Y6hzWuczDfyjz5cnwXJ5WSVXE56IoXkhETN8mwrTFOIV1e7aJDSXPJPz5ieb1ombOCwkFFK1bVwO
+YVNoCYDmK96/t3I7g+2EkPXVv/OEvpsnLe8CIw9s04VzDynRyUZHyWTvHUGifCxmvvlJIJq0mrx
XotxipsmAQVWDqvYbc3Zuo4msBkvfcsj7BuP+VooUNmQdyTuvDAf0safBCzpnYXJUrooFRnUeIwB
BnYXk4vlYLqEg/6sJ4O3pfOZiGADbhup9DvKdG0xjOIdEUS4Sfqm38hk/Eg6I3hz3TNaQvPMtmdR
uc6lSDuTXEO/vzid3EG2i25hMRBHO2ibUH8Q7cXniFd9zS28rUpaP7Za1HbVQQWsNSdt9M+DS+uP
gnwNYMri1nvxdUpPm1p0SJ1oFlfeE8mkQXey8eCwEWTc5G9rAFXruLOsOcFdY0rv/tMTbMvkrYVp
vE9s73wp2WofKjva1m5moRu21ulE8IyOwimNBJwWkm8w6T7Jp8Zox/UwP4CkhH3npj7OJbW3SaJ2
YzKcWYWBE0FQsAmXVu4qxY+06encF5p2icye9KaORFlycTDlNSWHjj1V20sTBR8Be3MEhV9ZyPZK
M4crpldtnfqvGBvdBYLRhwxNrgXE6X0lCFVzgYiEkgVC1WhoDfyUu5+2L8z/GcK1mYg7P5NAoEBM
IdcDejsdaQn67+yTTeRtwHdFVnsYkCQR8rlyQYJcTD0MeYGHuSSKulPlmP2WMm9B7CyjvhSSROIW
Fz3UT1Pc+YyL2wUpakybPNRrtBtd4eyMBGM3yLMf/rwtI5Jb4RssnADNsoTnmrI9wUoYnaGIYZcd
V6FAeGUGmIck8MF1xA7PReyzVCWYOeIHURlb29jAB+ob3TqMQX9lbJqQC95Q3MDoSz+xNKO4DOUh
0TqeDjk9sA2D5Ydp1KY+xkd2gwXj5IVSHtY+1/4mWJUMmNhe5+h0FiRINqu49Te1V6tr2bto+Br2
2jaD+hKtB+rRnziVh5oSLSR5Ftdz81qUVkaSrQfs2eKkbi9qbMGe4i8kYlXfl52GQ7XdRoYodg1I
F07XtVC8ZDfRfXgoszlavXLVs9UKMv8rqnBX2l30D4PuyA4eux1OvwV6VpujVn4IxxzWY4OlHmF5
zjFKEOgOvSiPlxpyMsjitWSguvLLdzdjsscP/40+MeCu5Z1W6OFwopHLh4m4ciDBwNBZppiIT1rh
cU6gnotsxfbEBuzhWQjiDGH/MsgBf9GWe3/2gzfYijc4qE8q6Vh1Svd3mqh7gDAuOBKuTuSwHGPb
RZIVn0zQhIsuKb7aLO5WdFD/bIdIF1TDLyhm/KXS0SIpVi5ACX8QAMSqxQsH8wP5PP/SFmknoHaJ
rWNA6t/7Z9rGL2WvLL4HydLQSaPixJZuGQxHfmEPFANNH4lUbDGQINIj9BNi1+mR2vPAECViEB9s
0tA3hRlRBjeQaNKhnthSITMXxVHBL1yXPpMPEls4O8gVxUl4cSMkH01Awqc/dfbWVPTPM+i68eun
nH3qpappqjrEFBh8LPgq1kVgb7MZCMCfE3+Dqe17khDZS80bm9R4XpsiejIjBuwhOGzCugQaDTWg
w0AWQjTysi36rcGxFKZTs+sFVGngPIdWKW0NkcSfM2QTJg7a3P6x32KW0xIijVLEsl9J3Cx3qT2W
m9q8/4+rGRzvZ5oq/TrMtA3NGfUlitRu7xiVR3MzbVh5olzUV1Ne1LMDAMswag/UAkgV8/hl9LiS
EvnhoEJinpBj2A3iZ6eZPIbGEjizSF8HzSNVsR+igzaSMkMQJPEUqgVfXlFPWA2BhQQbY+X1iQRN
90Ue2ouu8m7kRhEn12dvjo88NaOSyr3oViv+JYrfMTMgiSFLtjhEeJ5eJSqKhqGtk4gPlYWvU6Ah
fZ9o4I10UITLzYCRNP5To0+1iva2yCruGuOkqv7hGuRlgBMi0Jw6byrZMqT+R9m4n01SgTvTfjNA
0UytxaWv430XMJyzwmBdhp1zrK2W0RsOqUQPSPpmclYZEUdX8DuF9U9TMDAgm5g+uQU5H5rdMVy3
IJopG5BrabRNcWlDuhL+ZphsGiJU/0BE6aDa7BVjgLOyEnfZ9BSqKgVzVBsMWjvY63Fk3vuY4V1l
lR7fECHkRdBxC2nvAoUGRAqqsGnuuF7RoODCblmQ1Z3zZJX+g+DfY69Cb+FNhNeZBurvlKGYqVUl
51opT7qyHg09msslpRSVlYoMRufYgqwIXWYP5jlIgR2Z3Eilprv71oJoyoWK9SvhZx7Q70+8oAsf
rcTRABUw5ayMskK3V1OpQIgKiGJ841fRUv31nv0LGwB5lWRRSB1+dSVM1ImkzBUSuLVtjPvY0jZB
zS+BEQGJ1kRGgIuxJXQw3jdVxTXKmy6j6pAnJTZdHN5zktgMQ4bA7lbFr91S8fTKb9d23SAeTR13
Xbhoino3EWt9CO/4RnbMiJ/7rn/hymFeHmH4hhy2U3gXqpm1AbruC3eYuVI5ManmlDkHW3rriK90
QYn2O5R3X5ePRIbpTs/kT2SUZBsJhAdQYNk9p2zNwemgHUW95ACaKRKkBR5BAVXLJarV9S3hn1tE
9TooUbSzuvsMhoczy4179mihW7x6Hs4ls3y3NNb1XoaOwFFHJ7B/rbC0F2ETqrXwH8SbUS4RZxrh
0veZVjKVsxZjHtLI6mu3F5gTys5ahvLCquBoeeS8sGGGsb7KVF7hh6ZxZqXBZPrX07t4UyZMW6xR
9RunOgkb4XLP42cRjsY+2PsoPO9qGT1LfotrpWErAIvRW9VRgW4pZQ45yfqgk0ITIr1cdiEzhRy7
dyGGc+rAlqKPHxfhbxjHP6loPitn3/fRn5zrN1PLPr0EYbLWfdWcwEoMiNnB2beFulqZ7lC7VDg9
ZqgVHRbI8eYtA3LoBJwLHYnDPhEQTKr0CS989GODlikysFIRqjKt0n4t5ZGgLupVDeS+YYceFDl4
UMa4qcUT0Q3P9MGIot+CHrEvk0uBdxit0IToKH1OaGTJaiteRwJMFzpHPIHve8Onz7Cr7MvL2QZ1
DeZwL2YwAQrxYSfWTvnI9a00+K0ZdgJY1BResGE7WeISpZ51G3Ft2QetZ+oxWtmnj3AutiX+gjn/
h9KuEZz2NL+M6zRy6Kg3WU2a9Zbp+qNkkbPWghkX9DDHKGPebCLKitE9RJgUIJPxIeUYh8JAbi2D
aQGCJeyKBO6E55gTehHJ4BY32do1ik+NVtPzkp/AbsBmuoj7asdmyPsuhxIbJ6A+1bHWmnv8vHIw
nszs+IAzqMVVtahBFIJIWcVh8RPUwyqbPShyHO+oXvn0S/nJi0TISExggrIuowz/mjaBakGAdh4+
JjVz5Ed81u7DamDvgPaRCHIY8dp6fAjrU5uazd103d2kUUkilYeAT3eeWe45h964KOruCdX8muzD
Ww+AGV6tQD8G4xqtMjkDBq8lb9XKsAiVTeZ3NCiQY5N9XKmI2POM+YfDktDjKFumvQwXQH4yxE/J
djALl/5FvhddvO1tTIQ1hkE57YYa12VKLDWTInA4UgdcMD+QOQ1iYgTHFpsqtinHZbbHYsGRYJkY
q47zk+BwOIyTXJnh9EgiNEySkqrKId83CuinH1hnL8pXWTNc8DahXHLiYpnHh15w/3FpfVgmiaid
1PcuFG6wgs6NMeyX40czEHYR/f8qWMFH1bAQa7IfhDC3LhWraHzKaj3mvOU178ipZfkZZLss5ZQy
KlwfZJuUlKonKmS+AQvYtsJXxKCyirMnUzVMmPW22/Ko34nmIKrXM5rFxHaU4bbnK3PtVa9xVBab
uGMvFgt7DoM0o1WjWMiH2DjLivmatCrI32DtqCuBdReMmZrkMs1fqVOiJuU6QTOvmMkAaYMAlLuV
czRroDNYN/Z1lVTPWWH8M0urZ7JtIzK3tiKl9S6xzz3liLd8LyQVRXC/5NLfoYsAI1FmK22e1KFS
xHxvQw2r3LOkXYiGfNi2kXp2Ne9g2gUh3hNkw6yJsRPysKSaGZwychtOXq++dHwyOUakFUHMQPJ9
5inW0L6jY6dixM66qUNGxRVAz7Y+ZLRgMyoGYAgszxq9BlwGxpcm4S9WxVYl1U+IPfj7QPiZfsyO
g5y9KQsUfmsgApoiK2NwQ6YAwLKRg8TrVLR0y6z9V3rI8BQowTIajF/wNO5yYn7C8FruehnwpNjs
SDXfkajQLOKiKm2jxR6IHQFSDU/XXUMD4EHlDq0ofeJw37JNePZTjnxVkVXsAuI8pxYgJnJhKrxM
tAFlQYZFmsVfJMwes8D8jsYIwAtvQDamz+Q5RGs22atB0/aR3iYbS4t+nRyxTehyNZlacMaD9iMq
dNiR3tzjMHwyGj+56576M2MzX5LQAIqtxzI9Qq3XWn9YK86wRa3RX+gWS0wpFhJa2brBrjZZ9hMR
58uxtocnO2G2SZuv7dhlHyW2gCUQSmgOAS9YOe7h9wqUsBBRyQRdO6lDaQ3TqMwnc10OcO8cvnd4
IFoM0bB0kGrc6n5O4E47Ejz4DqaiIVugxcRaEVArAf/Y4TFxAZUhlHlPpkbnIHeQ01RqV4mpObQT
69f9UPndD6dZW9xNiapo8NPXjplnmNYH5sdVSb1sJIVgCTMH8WTTc0GdsWfQDsYkF6SQM0U01bDv
bYIokYTmKcKMIAS35WTzZogLZ4l58sXKPbQLfsw3XKIEEtO+G4HOMFdf1lK9ZpLxBWaZ8IIRp1t8
FrH3rxoUkDLB/W2Iz9BmPEvQF5Qp26QLiHh9TTmuiVRnJIk33jFWsiJZyw9CFgr877L5I+XLPAMI
JK46RnMtff3md/57Jly0e0HE4kl482gRrr7e/JUpudckuG7K2CSx2dXv5Maw39PcFOHVV01Q+hXU
MTh6e0uo6VYVQ7/MKj1aGaRgmPX4PMrpLTRnr16Mk4KPRG/Y3qvQyNdaO2YnBvVsO51npfBVI4ps
Eu0zj+ZTyI2dtRXFX3BqEVDHOEqEXrSrul11Aieli6ZqW3Ilml5w7gOcEjJVNoryWOBoGr7cYdK3
QBm/Ea9uiOemb839U6P/CyA6HlG2h0uj0YKN2aYcMZHDHJkQHHq4iQOpQFLGsbosCKFHkkLHZ+R8
YmhBtpqFyiq1ii2/R0sIZo0NFkB3X7diVZmG3KpEh74HeHVDY2MRO28cEzOetoodQ6w5N7OhuAvQ
7wR99dwN4gAp74uVpo/eKhWYL6zVOOQ+qQCC1CxI8m5jonCvjGc/L4Ojcp1zF5OiHvanaOivIiyT
bQdZirfzTQ/Mat810zx8oVZ16DnlxPuYgoAmIAmMqlfpAF7UlXA/a9l3tr2NzH0hTUjnZi7eEA6C
qvZYpUdWcjb+0Outq9odtx2AHn/siSlRcj+I5L0aW2YEIR7c0c1e/cFoNxlGp0kUkGksFNEVRdC8
2GB7VWLydpnWsPQdelB9kPcR8Hei3GQEiqCuYTWg42cjvZp5kUXsLZ3yvmagcgTItRoy761hkkdQ
O/d2wvarRZfQWGwZQP0tjZK4KGyZWLRdXayGnpLeQsXlF/4GfB+pj0N7kxgy+BZLnBki0te6QQZt
jsKp5N1C3YTsKga/GU3Jp9ujE3WM4MZwHbeizqEjQYYhRyaGSXN37ZwPreX6W5h4G9nz4ZKPqibt
UQn9ozWR6DTN5v9/zHbOYZiON7PiqZWktZRMjFP0GC1IO4vJ865pPrpeaDCkoierrXfChs1qC2J0
UynPGQ5v2TntPu/Uq0yb+Tk2vKUnKGZIfvljYsnDweTcx7COAooiK9PvHDL7vj60aRZczelXL+Fk
NS2BvEbh8rkQCFHxczQ5jbMO7aMhwWYjxCGciq8Mmcey6vhZDTnqSEZWeuMFG+QN3aoxGNUgVOC6
ITz3FOY7oefINlTMuhTqaBsoBxKUeq1e6EbtV5anvA3kqyQxR7c3+CdY5cHp/7+K+5EGNdPn2GX/
pHu52QPNcfyTPf+BG54bnDotVBHaQ1Q1HziECbm23qiCYA3YGcyEocM6l4kPLuNn/PLVLakPad0X
TzGCx7mT7Z6TqHnnZSfZ2ozzg8A69+jR6TVe+tBGNz2qFtLm5NbW0kyVhxfGviE/2qT9dBc4KXeN
77k3UQzPHY3ZB+h9Z10QhLRDDCZ2nXA5TDPtjEL+mhiyfiFTyzig+w9QXrE/jsJuxD0uv+pK/fQ9
sWGjMJ5jxE1XUtn/NQ6tegzhibQH1up+qy1dMo5oUcZ0J5OAshixhERgfZpD7Z1UPSWRHUA8KrYm
W99LApCU2EXSjgIGn11Epw0tbSUbEoJc31gTyUW0aQBFV2D4Ky32UGVWrcA6JBQpCji+kicsQw88
pP6CraZ+cSIipoPylqqwOvXhgNpS/VRoxPGb8dKm3qFDu3nysOpyNdcDxIDW24zpDJqOiAPxcGQw
zyQvnHaEijNsYb0mIpE0pJN2a2GreDY7AkR+Jy+fiKXx62bFimrDrCGEj1e/Cp9IAtVaj04buWjp
LpfoleJLoRnBoVKAtpTfdKeeworGhvVG2MRf/qyrdE20waND5YEVDcW/64MynqP8pJetHKZqSmbT
maHnoXW5wzMUoTTL2H0630KQ73srL/Mf1DDw41LW5XpWewg1iuSpFoBcZcmMqCbizFV0bJEZnqxA
93hY7BtMLQnCPNgzOndmrViyKZjlscBnR9pCR1tYBpRPcz3KTvLLATYNszraB7oGYWXk6uSuWTFX
7HUs/0ZN1rHRvBh8C4eh9W4oYWkIhdrgkjjFRU20RH7sfH9lB9pT2+QEIg4MlKYm9wGZEJIW+qAd
gx7Xa2Lvm5CR3kiJua195HogUbIGWHUe5eg0uw3USTYhTXIlVRLUCtTr1MT+LJhBAUllMZowkCrQ
v9IyCLn1ks8SqRYLgvRKIxayMeMAB2I0m9MyTJWTvhIRt5ejsnZXQi8J67NWCubSSXVlz04sZao+
Umr/Fad+g6vVWAtwb3uWlgSdT4IFuB5/NxmHOHqHt37tKH8i5BITDkieaJmOyKHj0n32xpQBk22s
OhIb4ew5V6k7YlXGRQJ749FjIG89Lk5D3iL0lxDitX+lKm9CHyEOT+XfWB70EnMt1bfYRtU4ogri
PzUFs8se43BDNG8aYj8qQAqxtd3nYb/RE3bhoUV2kJVpzwy9lVHuRml9a/jr5w/q5rUcqPlQPzFJ
shZu67A/l9xoUcECQlS3rs0b6DPmvteLDbEi4AWJFXN9wqdisscTpBmDXf7NzxtRFXJBTMba8oCG
W2XLCFnAsRV9TRKVOIi6eJFDlu+CBpyyA+va185FZ0+7f5HH7z7phDXls1wQs/o6D3FCht5bOa82
seyV8II1LLgDrtgOeQXMl8Kj9+xbfyVzGAltxs6/9fVH2rB9LD9rEBakQzhqZZXmFZU91IEhI2Si
LF/HPEN4qaG6CP0d5qxkadcWXHjv3uMkwAN0Njvaa1GrP+Qz5RK9iGXaYKgI0Fvqg/td9sgq5ugo
BOfflsfDhHYIj2zpvWm33Pd+dMsbttxCZ9OMngrL0HZBF7yVnOqb0vpKPGzUTqdXq6hsf7rR4W2L
Up2nciUcg25T1rx1EV5uDu6V23dfViidbVeFT1lbgrcUyT/XTVaFpft3FOBleHGw+u0qxoQru3Y/
xuwpKMS3lqpthyR8OZjmc677K33+PBLczXj3i3TdBO5mjJN95wJtrvraPKCvOAS+IinMwEcy1uaZ
bwz/4DTbxeSwizzZL+Pc3RBn8kSakdg2mdpELh+uRRetmFwiPZ1+PPC1KNVo98NzN9GBClv9JW3b
79B/fyv5CA2ehvndR+vLIMCp3tQU/WPEckeTeAzq1qC6Nq5KvHEk/POZbC07RR1FNnw6Re8FFNfW
ImTNA+rApv3gYVab/+bYBI/eJzPFd0gCIWsT19G0110inqyA3TGhKPO3pEhSTIo+P/iT2lYsAlYJ
By9eunYB93Y5CIbucWC/hQPmRqsVu8rNsQsyfbIHj6ht7mK/Hz8tgwgFZSs8jW6+Dov4EFVID3Iw
QvVvqsuLVmP3Z6SFB7vMfJwx8aaq2+uA4EOGuCe1CZ++gdKfkcBz1/W3SDHCqSJ3504lDmTXw0OH
k/c/8s5sN3Ily7K/Ush3ZpNGGmkEqurB59ldrlkvhKSQOM8zv74Xo7pR2fULDeRNIHBDV5K70+wM
e69dw15eNJLsuaLuyLNzzzgNjjK5cJkwxgWlvoYMBpdXYCyvEIn9UWb3XJoBdm2HkUHsHiJHO1RN
KxadIT8Hn8I4dkpieL39/JrF2O/Wdnme5oKUcvk2mT3mFKdam508Eiu3CHz0/ggTxcrTUxTZWb2M
eyAMxC6iBW3uONquOaNNthvpn1JIMNx8APCl/Ok1RfvaUzc5XfJco9qSTlLgunG/yrK4No6xDigK
ByJSce5aSFP9T0uJYTvW+Lt07acx/Qfaxa/M75477+hZt8Ivb2YD25dlAVstHgpqugiCSJV++aRi
wEw/6bP3tUYP6xrNCa4+HOHUf3VrVS8Lfl6B/xLwonypJpt8kkR9pn1IlRN/eJiOzZnvXcFAIzpu
N7QU2sNDh4owa1HU56YWYeoM9o0Hx38K9cugHFzw/Reqi/SuF1wYmnhPcEdcCw8lnzFNfyqa8vnw
xVGcOkfdstMFewjqHOjZGNwJgUQg7mWhi9XQifZ+/j4SJDLa8MJMV7sYY7ePxvih4YXlLT1URmFt
27p9i7R5hTPdRzfVV32b4bgPp1s7RpdkHF8SZ2JCGRhgv+1l0LrByRnbfZIlD76JypfpImsY+vDB
+/bcUOHcqPisl/fBgRkJKX+CufJbYO1CLzv4O6seH8xcMEWO+regtcZtOMVbp7fqVQyypy67G+Gx
H0LEX5EDd4SY6aMKEE9M/q8VK5ZpLrJj4qCTg/oGz3rtRu2SYv4uQnen4J/BDK5/x2D6oA13Y/vD
DktsVRMPPkyeUb3giX5SRkkiiPNsUEj7gXijuKRUTAF2M1xZ9m1+MKLoGsVwnQvWQiqc2q0bvdmD
/0PM0Z0F4qFsCVgIda0gzBAhOukpZ6YBNGxDgFmOCGQwxNl7bbo/Am2JtEPU9qZ8ZfRyYm83rSzh
XoYhfK+t8mAFOIDCHgNcSUhZOvt9qUEXYdVeytkuouawgMm5GiEJsDAwlH7vrfhPWzPlDZOTXp75
r2HfaXrybgnTAXs6PJd29kuqAjeAQ05O7e19s3rlH0Iu3BrcQNjec/S4i6AIxKol2a4xGNpIC7Sg
0Gy1tKXd7KbGABDiZ9iCjK8mBebKh2XuQb2OggaNBFvFNhcpFui2WrgVa/P4acrSj6HlQ4tS6qnK
jEcn1DY5gx4TIfCyFt1d+iQLROxL9EF9BiNMkSgdTqReQI2YN8/ScdfZCKgXPsjvVGEB6p2C8Tdi
9QUkRaR55shI3VM/bd5gV2a5PosAl44Vv+bec+/1r4mW3wc3e8a5dUmT+qMNUWQiiqLiSZ+dpPMO
WizfUoYsLE9EgZ8STprARBAyQAgH8hmN5DlNm01n1zA3vDPT/zlJiFWaBUxNDW8TYtVdmYa//nyw
89ktAlbroizf/ZpFbiymaV0x5sWtvx1YhTEzxjdSaR9ENdZQrLCAh3rxxqtFpcw7F6J6azN80IU5
7MLQew/G5dhP6gmqLFlBjL7QJlB5ll1IwetX3hZl1EgZqAN/URirB61b5ejYtbJ516CrreHlZ1KU
zEB9UP2Vs/OZbptqPBjChr6MnZIQBkT5AJcOCGJ+Jnsl6hz0OI+IZs2brhw1B+1ANpT1JvR2QTWk
h2rcp4GFHTMdVuDjH6VTspML6G8SFGOYhYh9BX4MzQx7a2+xhTYNEr/sMjzZ0amvIdwZRMZrpsDv
TG3B6sK4VajY+XmKX8dwWRi5ZrNwJnEtbRTmusbtr5DDsO/gGjDKn2BT4BntZJCsPTD0VJHhGusv
n6cEZVKG3axqJwNhTrEZUJ0WwfQywVnR1GMl22jjOu73gOEmbanpRshfmaa9ADg4suq6ld5Gz9kN
uci7F47XHYTR2wdPEsIQBM14MFF9ANdeioJXZ6hUsI0b9QEtlMDw0gBn3Xy5IDBp55PHWvOzRemo
kxkYb27WDpcer4+0u4I8LhA2IxL7UaDj1Du4mHQEUUqTYNgzw4QLIsFqvFKzY42UhLXODexmKGX0
U5Y0fEiVPPOusVkN+utU4qrrOhZFVpZ8u0wYAR9RTqLDi0T4mKR4f31saqqST66VXwLBLIHPFEIL
rPdZQO7EgMcR7/djj78ENMt4h5BAPo2omEBH4SlqhdiZqnkKiSJJM1YanNHWLJviyHLSTWR7A/nr
I9W+O/jrOM/Jeunzo8t0GTEdrAnj585s/Cnrc8Loqrkzs8+2T/pkCOJQTkCFiTrTlyaETD9kJmq1
5qeux3fOYqBI3oOPwIL4DcZ7xiur+EMfpQvD9DHzjs6L5Q87+MpLWwuYkPMmuZIlQI3TSo7lmzKn
OdjMBq3WCCAlWfijXOtDt/Sd0V6i/rmedBK0oaxF7njXg/Egp8pc9BWWOCmubQq5ze7pZBIDXbuX
3GMrLraErOSLH+n0j8z6rL0edRtjGtoDMAYH7xtxPyo9Kzv4MafpkJaMAjD0bYac7qQJ9depPjoc
ukunr67TgCjPyMILC/Vf3gEKsD6qsFheEi0CSmu/a4zBeHjWzBvGTWIisxdhe0HKTJnkButUVE9O
q/mrHgnf0nAh+SCrh+tziAwcbKGMT64sThZnATpVEtPc7lbF4d3ED0yX86Q7cl8PjJmAcy2EyywR
kfoO5NKP7w9Pk1FA3rA3gQ2K36LFYS4LmMDZYX3xlxUW3a1vj78OogvINv27VxiomHTuzn7k4Sld
UtbiNz/i4Bqmz8hGLh/5qCY1Yn/iNji2qiWRoqUfaivxxayEx6Kjknb6r14LXpo1OF3Ooj5iP54+
9ZX5py3cO6OHg6nx2+UNcEWWB3+Q7ZkCgMrYTSuIWSUr4Q6xVXV0OjaqQr3wev2Z4no/cNqz0TiB
0n3OW3phuuuxRtAHcAggKp1g7Yib1eoHJ23/QL190oPuJapGflvL34Oc5N0H5xaQOxrz47pVfGEL
kdeXqNI3mRXwIZj9b2S8L/RMvY6ZWvNePwRTqaPF6p7cgDioypB4YGzcuYVlX1glkSxOVG464PjW
3VekiwZz/BQKbbwuE2BnXnQMmvgsAb0o6U670cbE5sQk6wr2qw1sg3bKon3c/ZhO1W+McjgMIsA0
xBELIOEpp/Tipgyc01zVNiNsjWHMEADNEzxbbjMVtQRC+FjYoy+fvRhwhokoe3+6eIZ/Qmz/Blnr
FkXsX93CImmKnek8J0CzsWja4eogBJe6+21awRlPI8dCkPwmBhJg73sobxBf77iL5rh1yp2ij18j
wac16n/zCu4SS/VdOza/k5GecpvBtWR7ZOBoWTgZ/nCpe6xRIj7wEXapxOK/Y5gjimYrY1ZrFFBO
kLe2dI6Th7Mn0eOfsa+JH/PpfMfPgGUmO4uZbG/vlOJdU3l+CIAnh55zSqu/1pjpPZiqBJbC+OAX
GXneSL/zVD5hVZhj/wA5o1WzGox0cw61Vv6R4oHgR3myHfUxVtZ9jDnN4HxhF2Cb5/pQrKudlhff
OUU1VLcj/tuvNqHNssLXKRBHPqJLs+9XAcPYsNVHvt0sUcC7aKKs1Am2Ki2OBv0n0N/1TEJkrcWj
QUVOwxLMoTBMMjPGRfTTxNDstKo8yBGHup49+BLx0lDuAoafyyQv9kQNkcnqDze/t1+t8HOkB8M0
uM+4PcqUeHZWsAE/q8nmlwCi5tJztpERUgN59qneAXCEPJo49RRiExgnJ04+tN357L2tx7tNalMA
AK+tcbo3gqCo2COAmRUeCrY+Rt/49w1oW5401Yj1pHd0TjRWmig4XFMACZ33SnQd6UUEmSIzafWl
Cp5dl0yONLkLM2FYLVcMlzSA17T9iKCbFBAermDArTULWhTHdAkZKUhWrD3ofgjDh9l+SysKdKHF
9JqZFArQB3hZ7q3nPnGg2duBqwvNVLqc+uLHls2v91cyhlJCE2aG0Rx+CqhfNHCBtkM79B6DRmQq
RsgPHTqS2dmJgWSdyjsfHjnuEC5m1veoMXXs8dNXvOp94BYrmwz1nQaHwwnLcGtEydNQ49R0Z6AH
0zJWfP2HpU3BGuDUD146hpZiOlAXeMV4EqCqmfFBVXMxTZaCvPoOCAU4cKdAduEBzmhHnVrciatH
W4PO6Q36E8oLAEdmi1VaS3ijix6EFiwSO3C+ycAE0TtZr5pECuj5jrnuNJLmQjGOx0yn13J1C5ps
niMe4gbU/OjLbMP4KJrqbuSKSVoDLHRMJVFFFtEeWRMivowhxhJkMK2gANFai4dJH3edExtAqfjJ
eS0bs3izSnYphaUBAy9Jlmwn3Kp58OxYDj6ueTOjRlAVICRsDSu9+Igc1+Na7ZdmBPCCyhCGaIGp
ChOp6YNMYVVOw6Ngfbr4H93p1OjWqsm8s1H5r21nnd0eCXA9hCeiclHt0ndVnfnc9MhHmLde016C
poFbrvnv3ZgyAcie0wC9l5TwF5ElNys2TM+6zvh/IBYOYzAAevzDXdCip1J7BlLhEikrLHKbKCsR
cJGoH2WpneAC6t3A2gLWi7f28KhHwbHqWJ+wXJtkz3CUu6CeTqVHjVPo0PP6/hkx8g0xzcsE2HIZ
N9qrG1BaUyViApTVaeRdydBvu8LeeT45U0774jCUqhttX02ucdHHbJ8wJrIDZBsG/MDT4LA4GGvz
kYha/GQye26N8qEA4dKRPGh1PKOm0p7sAaN576Pw4cPL1i8W5KnQBenndgWH+8otmwJt7TPezIzP
kzB4wgvuHnfSfkI5nIqwABw/vaVadMd/WaLCA/Yo+j3G9U0Jv6OwglVnVh+6E36YQ3KmpFg47tGu
YAl14MzSaqk5mIfJSLtVGfIJIs9OhQG1VHrul6quDAKZzUokOmFUElBXgcxBx21ckLfcYbvsQ4MO
iI1nnct3PEhIB7ACQAB/rlAs4CMPf4m0IYkE6QQxO6yIjO+ReLBFxAdGzUv/jrzGRfAVevqRELo9
A6y7BdYkEcRUJb32BKrnT6aNq6GBLtBXPJ5l/VVM9bCaFDeKlz/V1YgCxNCe1Lx6LRHpKvBgnVtf
Jh3DRCw45htRU0tF3TMhble7bJghW2TUiPHW6+InYqh1aLzXps7LLYwDDokw3cG5tdeDHexiP0BW
WHgvePl/KnB+YgpYTKxHMBQ7TWhPSX5AlgyQJdZnPuqwEJYrzu0MkZbFV5k63CNa8zASzjeN7EOD
gDxiUu0A3Grp1WnLN5GnAVRZ7mx2KzY8dmAbJhuATIJDR/pqDOE1Mmb9Ag6SrrXPnR7cifI9Y0Ix
2PIEd1rNEQ6Lxs2Uk8lTNBiYXDBHneuu01DuYXPIhYEmoxr6eDc4m7Sz34uuy7eeIrwmL69oriCp
ONoRnCigbGwQkIzVav7WFprUoubWqzv/QjV4rfP22DTuZ92kt9yyhkWAoDOwU5gbOYJpY0XNetEw
mjlFftQ6DcFlMDziLb+JJLgm5iE3cPNlevTT89s5YYXIrsGhWDiPeJrPWvVlVbM7Uut9cHLx1Qyd
59I7s3GBBTpNGFy8zwTx+ZCZxPqK8eBqyNnKjslmWEDaaZ0fu52KJeJDYAknd1aeCqGugo0s8SvN
ZiymixxsBjzomJtAa7Ytgzumt7m9SUPtpeoAgnUxIwiuZDMib8aiO+7c4qsPy49RZ9aWJWCjazP6
BT/33JD62AU+Di8RgR7HXOyHGCzRoVMiB2hZdRceL1EYDNGbgNFVEW5UzYyOCg8KpdSP5VDsGRaV
G771XpeoY2VfctJ0V39U1Y7hZcOsJpUbctD2GjLjhd7MbH//YveyW6Vu8GyadPi2Di80o5FLaxNz
dAxxrWPHLmNzOUTy4ugwh6KMmjKEt/7Xmx7CI+3t+Ln2ip8IzzD66/6VKhU6kBO+Slt/GY3hBZnG
W+xnK7IJwFeYlb1pU2S+ItKPdZkQDuatmpGMtXBmfaElob1q0IoSgQWPpEUsICMs0dFXxAgL51B1
DQVbzQFoVlCwqij6chEX04PNM7hyHQAQk9J+1IhoDQ6pPYa/qqDUYPyxFLZfHrkWjnlkYXzWPhP2
bYsWQZeKmq0bTnMqPPoTAx+ya1OudtzsISynJzzu61Iqaj+mu3EVHH3h7IHZkH6eLftMEMocmysB
HUAvog/PyvZpyf2F7bmXA7+QEfvrwdfXA/kb5G0i7g7FVXktroxMa9kk+t8g0h8AYyJU+UpIcSCp
jcZ6Tl4bw6+kLP5gH+IFGfs/btwfCejdarNBpJXBnz5Nd4BC1NIB9J78qliTe5UquSWzpKUrJv4C
b/vC4/NiIvnhliQgwoOHy+xIvhWMp9eyB/DeEyRrtN0GDoWzrVl1xj6L/Lpvd07m3DFvxXPHgap4
sNdhkbA8n8h7gEUwbmiMClZ5HYrutQpqgkXJvQ4Zk9SF5S5l0e+6tLcOaQhkys3CXWKpWxnGyDNb
uolaLrrqb3eA3sWNtIoFlI2IupCg8fprE8vvad6wDs1bCQwW4ivzNjNnApLp7OAgZ3IQA6RlU7DL
JZB7BZUHlsK5gejHhYy9J4bLDVcPrNgrajf3NHuU6t5Q25NgXo2Pi1iHQhpXB+mYF8bVBZVSmulq
C+ryTD0Cunc49pH5U8n+BjTmRbTuUwdxOBA4yYOQcYFLcCMG8nDZVANGDAc1ygzsAfy7wfgyLQQB
LjipkDX8tWh+e1H5oSECaxMU1wGWVmhGez3RBUEO4boP8V4C/h2WXckGkzGEZxNBCQNmOjRzUTe0
06fLiGYlSueADvpJc7BgqgZpehft8Oe4VNUHBcr8ONp6tEPUfQgnNI+d8gA+S+fmYZl7DCpOGTMu
fiphdJupBUfcY35SqjkKG+OlwQZyfgF9lTMIeW/jclW0WNzdfjaRq/akz15npZgXaOtW2BlRKjaM
mLB48L14YbnPToW/uDaw98dOzMiMp5yPVQsBGeHFzY2L28wvWkSqdGnsbaZqrfULNupk5T3BnL4N
LutFz41s49jMoRwoTIre35vHAqw6ih1a632MDLPIf9BMfCdWCJZbfSGLdVZ5IaibQzBTplJ7UivZ
5GTRDfXBTpjwRWxYQahOkw0xPFAG4CzG9Y4+SD92iThS4NKzTOXZm6JzV/Zv1TidKse4GkMBDoz0
ZCRn2U3aTDhyfARdESMtSa704phcFAurEOcTLJTSSJPtwF66tTwCLQh8mbUp3o72GUH5wnQIl2mt
eLyCNtS2zTgxte/FGrGsvUsb9xIJtfVZJ7kyvQpOmFxxQ+sDqlNEvruR7jWt82Q9yGgrY/XisVsi
EeTd4bhnE4fWyYMJ3lSozpVZPhsivxU9wUmQwc+J0QennKQMvtg/Dnp5NadoX/IChY0GNDckeMmA
t+xKXvzKBsMCYOg1SlHY8fkp52F5uXLmJAg7p113x/jFjZOHSNF0sVA2lyWxUDAQ76Nu1udRy+5W
dKduXBl2EnBfkcIiMepoOLU3DfamFejaNNeulUA4Z2QkvzoGZbvFxTTW0cfUdPj78zkAkXjy3AgY
Xxn+I7/1xJK7fRpcfW9SlrE+Z9eZwrSMhapQj40npJlEGdlEQfkTTewASWljaj3aaRJJTJE8gy2a
mWf+Y99G6XPPbJhC++SNiXtAltU++rrQ1l0BboOryl4XJrJBLY0eoUq04BK5RFOftRjbMzBG07Gb
wK+z1t+wIsezZmj+S5vNxukazEUYMGYnDQqpQTRjYHqEnt4kqCmamPABCRWB7S9fupFt+obADb1J
DMaEKf91qoqblXvlpqy0bDfKOvigU4OLQeIgsz1yNpcl8tFV59JHuo5uHHhamRc2qOZFEW89GEB3
Ww7pHYPcPg+19ewv2DUZVMD5oandRt84hmxuYXSiqQH/yZYmMcs3ImWQEZXMkePSoXSs1nYmT6NZ
NMug4Lcuensbofh3ko1m4Hwrg/6ltOzHRtUPjRmAZYq01+gStfDQxNzABHH64cU89D3YcuwMGFIj
mhhfoBRSsJSUajfpQAiGUdv4xgmxQDEuSaO+w1q5pAXtT011uJsr+cwNj4O/VAXjD3SKgoo8h40v
s3al6W/GgAaAbqHe9i05i/7sO2KqeLJSwCjI/KmKuH013QKnBghpYEKLnASHrgpXIseKRZ9+N0L0
oZB1mYz6/hHHVnJExYZMWTIOshr3Ov/T5ex7aTvgRFs1VRRUw6KmWR+yAXqNb15hut5CDMaHjPnT
Yt73IIoNCW+ST8ywho03nVrHa661o38jH8WWOYcIG9SyzBGxU0e6xYwYzEncR3DpQza8iiMZuUmx
zcoKfW1J/a1TrZIcDWtddVtrwrDiGKBByVJd9DpQ/QEuF9uDZK9P9TXMZh+ywRkWYg7KminkiNYf
onJ4TieV0sWAvcu+AhFHWw8xwDbuUl6EGowO8dunkt25P8taZx9OW5hvmh5ts99AcVxarPgL5L8W
rhUcBw+JrpJtKtMvzgxS4LC6uhluREv/GXRiPHU6vaEKeUnx4lYYTmdE056hzqJI1Y0GHWYRUH90
fJS/rVtSE0niRswsXlSSRlwlIUQqRPElsw3Py6+lwZyIZximx/iIxIjs+Tg++glJTyPHY6H6Wx1C
GBMZm2ObGWPHnrmMGDtSIt5Sp5BoHkEeaulwL1MMehPUVo2oNC5Jr1yKM7ysbBPpzOarIL+h7/tC
Ekq9FREiKpPXXj2NbSqZXWHAsLL+U+OhHxdT4aC+T22FXArTgBmHLNgBnfvGl2bBZFKy1hEpo+nK
Qmc8TDrk9dL5ovV99rs23TCxRs3HdCYI3zoG1JH6iDKmBomfXkcj2Iw+Gn69kbz3CJZXLXtxDEQI
ONwJVNrwFtYPhk1VbiEn8MstDRF+zdj66FtAZ3IApe+/ThJSB4Ui1leb3SOU5r2u7E/AFWIPpLQN
ILSVcI+ExZgFkO1x1MO3oc1f/agw9xUiphSZYar1w8XiweImCnZzKic375tWUb8Fytz2pRctA+IV
GGRghuHUN8HRXLEh+EwQPofy4sTe1zDJj6at1wNLz4Xh87dsd15hRO05LIZdGnguaIv6zbF6uY4m
7ycIDvii+TyEAIUdt34RPuWySQ2Fbu/ZKepDUvL4BGWyG32boinTtW3xoMtA26ax/d0ad93n5+EJ
Yr+UAFCe0g8TNlhkjjN+5DvcWEYMzxvvRE0s4iZ3Cc+Ka34ybYhmG1R/rtHDgtngT8waUsgs9tJA
Y4+UGzwrVq4VQxg80F7xjSMKNTTn3IAad6Hn0lxFgFdcDEUiaJDtQ8lqx+xaFvIqBDvUQF79smUt
7vaPLFUh7kTwf+HtHTjKyR5RPZDzBmlSq/zf0EYGwchj4fcNH6M5etsvKdnqmDziGRWlgpx9lOpu
Q1x/dx4mGat9s2wagj5iVOqesfvOfvHhpvh1Ra6/WakgMUTrH+3AJX/c/kKf2B0CH7mLMX4ROX/g
jNOnfTS7zW3FfoqK060Jc5fO2fRIRcs8seFrOBGTb5o9BPBQisyAuNbSWSnYTEUWQorkmy5sepUE
962XomOMisbYeJ32lYdiBqhkbE4dwIktR3MseWrbFVjnSeJxdfNDAfCYkgB4xsigcFxXGmuMOL8H
Yu9h1NTCN1JX32v1Dc0qov1wAvu3t4cT3TBebTN4rt2Pv8VrMlOnUKDqg/bNYbMRtrhWTbarDTiQ
ehTfk7B7LCe0nlEv4Lek2Z5fd9nRuxOYdHJJVp9hFfO4UvtJu2Av0+E5mzSQM0zhssb+5ckMtmZh
3B3tFwsyDOPI+JPCdEfZdNcw6+PRkag9hU1KeM88BnwXFlZKYs3daBUKT2texqDashOoO2G6qtE2
grjArVW/MPRNWes+EyI0aearn8PYQSCML7YQ95xBLqz6J83YmnpSzUUkDswgLQ+T2Z3JLGAsafER
DCdIDXK4tv6dSp2IYRxXqMb95ZjlFCkJVvoQSWUz+WsYcj5+7QfBxASYZ9Zsh9pWK9z3L5OR/XHg
klxTNYWropsjPdocmY3FVCh2kmAjpkKtpF4d5cgwftKKj8SxXyApPVc9SnzoFDCwt3HkvkQk+NwQ
n6QL7FYEvidJTAB1+aVPmHHxsBUXh31g13OiWkFkrLBCPvtxHr+70bc3fluWqV/ot09RJwwMfHQa
Y2N+BEXF4ellzTKbkmviwJfhTIZ+6jIRYzM1k9tcbDj1IyrM7iFLZ6RGbLVnO7PcXa8bTGIaLMSB
loBZJ9aGSXi+R0uNRSfHLj+ZwTgDue6W4YQsyyEyaaOyj9zex2g4VLFebqZYqy5RYT1UMRo/RyEr
a4N8TU47A/q6l/N1QPuOf+vXDHD1xpT1p9rqD6WmNZ+62ToUKZXgAR2tdaYPJmGfjr/uUiKPWhIf
V3kg2SWykdhquPrWcZWek4RLXbJaVJgcESGSsjd2K0+M7W+ed9dYuOA1fefsFBWAcvClBs638dVV
dUsyUNgfWjux1oluqoNRSFKNPGxBffxdCQ2WZtTqDM756jq/Of07FcRXiShzZ3TzvZUvZdZBykXp
hOaGFShDka4cek62qV4kfP4AFcsfnc2m9Cx6EsTtvimQkwYHLABowwefk/upz3nkZvKiEcfswlOB
DSmuVz2bsVrwsoWpaQMISHY22747UU8PYd7xVXBxendrNhp5qkGKawVTZtPxp5aj1I7gC/as1FbE
VPQuIsMU7LJinN87+A1t0aEzuFYomRaD1HF1uzgdCstcM2/bAzmAcn0TniAuMgPuRLzzNeS+XIyD
tsus6LlMta8E/wdre7zrYQPUvcKDvoH1tRtsYDqZxn56NJp9Xgu8Oi2k54pQemlm2A9H3szQizaG
713xUUV7vq2FJ951CxJeCDUYPdi4bbIRhF6uccfRWdaQKshWehxMXPeswFoHL3cwyzYy4MTw0HLT
vNcmLl+AfDkUAJkWX+GE7MmfLPqf4rknScTymHRVai2JjPS1I33FHqX3Z5xCHXHTO3u2uOchcoK0
X4WlsRzH+M/YOWfkrM7K9B5b2Aor36lOKeCshWhHtU6LcO+QnUCqA1BVx0n2WQnRnHtZbNoBML4e
oqjQs4vwNActL27JQEEJRHlYRFxSwIeDbZImr7HUCCNbBnFBd0W8yVIM+FxG6C3oFZCdFytC4X7t
2TdlyPdxGMF2TlR+iQAEYzmvYM+/6jBVaH7Cd+IQ4pwDlOigFekv5ilxfYPyS/v0CPHVRkhJvdX9
sRvGU5qKVokl6geYLg+K2N0W8OiNkwBSXAyegXZpRYzBt6Hrm1hkSK9E95QP8DGCWt+ge4E7nAxk
v+rTqwNwKTdZSBuThG7VmvBTIn3R9xYGOoMzd+iPf6Oq/xdR2/5PfvuvYOf6P//9X6O3/8cf//Mp
T/nf/1+R3myB/75Q//U6rT6bz38jxjtsxstn+vMf/zgBff381wDvv3///yR4y38apiEtXaBvtdHv
WP83wdv9p6kcXeiGYejK5N/ybwAINsF//MM0/2nYrm5gBxGmNKXx3wnehvtPqSudmo55IAAGXf7j
7/v1P9+///7zv2UgjPGTNCRyz4P6f/zb/5vgjcLCMVk789105u5kj/9rgrfCAx55doM8y53qvF/7
UFYDuKiFoBqFKmjHPzHP+EFDTE3KlHsWheNee39fl7LbKW+I8FLI9DGc/4+Cd98MYc+CRxVrm5zL
14gR5mgZEtVs/ojGfXiQIaQjkxWJTpmySfxEHpTBFdTI6xiPCXJZ9F5pIftTL9WXbvYmft74ZNWI
snu9+BH8pSebBKOl0uOXQeIvrMx0Orx5XTz7DtHG6zG9PsC2kdhsZv6l8USinnGu7BZAj6c/4fay
Gad7/rYzIfJwpu7GLEDDmQbqphFna9lZhnS8ZYzqGIcauEeO3hYv0jQlx9oydgCGxAHTz7gpzBlb
61oN09GQSXQ7dQ9AlfBDahzaRWVLlgtEUWqswB8YJPT0EQbKrmnQt/o0OLvYGrFsVjjhm0jkb5PB
IEWa9vThW8nVyUR6iTqDrUxnUL3a8YCjChF/W2G5jFm4gXxIN5hm/JfMRRUakFyyLB1EFpLxPEls
ikiIyrZvqdWLpazULqk6edEUexYL0RPyYH1tAHkdo7R8myOVdYe4pLFwCDKt3Xg/NNkniuA/faxn
t1jQeTdMLeCSYVpmk7nwbQMy8DgfqHlUXoEKEKBnlQ9xpZ8a7tFN5nhcZIPklP9LtSIFpOeyWXlm
tB0RNdwZk2eHRjEHTxMfhmkLybc0nAGErPkJzireKQYFpEdwFTMTU+Qg3Rsrv0YY/tZaCwfW7bzy
oU9VhVV30JiCVD95WIyHIJG0YilphJoG2yjpwCtbY22tI6nZC6PPTlFvd5+2vy9z/0P1coJhxBoO
XHC6mwcnZJnHr1S9xVoPSCyluuPm0/XoUvXqkl0bKcZXhdeGoMPrIOVja/AUpFwGBqu1s9ui6xgs
cI9YVtBNEZ9GQpwpT7Hj28ywcaVGnXdTfWUdot5s104qpwV2qmSTI9tfi0Ftg6QlZaBV7oo4BrWr
R/9paIJ+H2CR7k2cGYbtGRiD8PNbmiDhrBuzV42dVKVS58O/s6jhEmrz7Eb0zo1Rub5hpQ3ct+9L
uKGpv3CGpL1FgYPULC1+6JlK2jqno1gJ9E3vu4/58OloY7O3LTM/19ql0wdS3XRfsIRCwCQUeUtW
vcv/N1vntdw4sGzZL0IECgX7KnpPipR9QbTawHtXwNfPAs+9cSYm5gVBUFS3KBGFysy91xamv/E6
WhiZ/tpVSfjq0n3s3TLcI83vz4499mcRdoj/CnHuAvMPPfvodSolw0PXd86K/v0uwY60xVRTXZNU
25BB/atnJX41TKFfi+SvkYXaoS8Q/0hVw7wkLyEJ9FvPFHAPPql/5HmdrTWGi/C9zQOBWA72AtRt
z4N0DCjLLQQNQrx6/OeqvXTuewh0GZ2dpa4ajXb0lahhq2Qs1vpgrwJox4fngVlPfNBpQKNE6YCC
9350wOeQYb6wZvonuLFkAowUoRHc4+IppU6FTvPGTlvvWKYDrE2jCNqDQAT2fM7y0yvWGUpK2YV3
YphxKY6etX+eMvaCCJ9REtSxI7aKGMmrZtFDgFt9LWDKPYoKg35ItbHAFq+R4FuahIzk2LF05CEh
u5BBFaToCitPDhIFZvc8RW0kTwhQl4RyZmjX3D8d+JCKjDkvnCOqxbTFj3WQGA1PDI3S0/ORmE+f
jxoG5rHbHouJTuU5dEhhAOjmR+2BQmBrgIA6QlWpaHRC9F7HfhZhaZR/CuS4IMTteKPZ0j+EDodm
nO7UMc1FBLTZoj7LjlKU9lKhJXtRskbc0U4p0dQd8e0+kp+gwhZux++FpbxHAtT1BWuo/UNe87qW
3RulY72NKi9BcRJ5O+lUdJdEuwS/Yr3iwykWdtnKo+4M9BdN5Cy2bfXnuuv7cxAM2W6agvfnmUlv
Z+s6DGqfHw6tdcetabEt11kT8VC0ao0ipL6nU41Eq+dbxaTXd28Ip0MtnfCFOdQLBJ3+3IxZiCuH
A5rHjwFH+T5VuXsy6Kq2SWHdeqRJS6yAyDGVa96eh4GwXegoatxFXg7JMkeBkoUOPUeMGS8Dvc1t
J1Rwez5nRQRWKdWOK2TVwA1QQO1B7oz3mma28obg9XmmWxH0X4RXG9MguavUOm5SE6Z6hp4SDQ9X
aC3qG/ISGz8m/6SBi2Hd+sx/XD8BQjVE8pNx3qpJh/LV44O6xE0zrpQbEwVdmv/aqv6fKyDJVUde
cvJwUycEPF7IAawO3Rhem5IQ51MZGilw1gqE6QtJWM5Za0Ifw3zxismaPMLnf4j/1Vo0PVLOLAfr
Rf9WaKuCkDTfZORHFpRzDfB1L22jTh5exF/XTGP5EeVoExJljr8kDiw0gp7jetfnoaAEuNKJ1ZGP
XJ7PGOUJ1TGZuUHtHivVMz8oy1+DshSbkMHvj5UNtATYIdn0vZQOCidcgVNo/u6y1jl7hmTjjYfh
R/bwc3I+koAKBb4EvPArYUbD5nnazfkCUeNFx+cp8pKDN1qrQDJwdvBC38cYMrpLMCIw5nnN5ZPM
WJpASCzQwEM74xjZpvaKYwjAQUr7DU7JI+padSFngLma4W0DuHK351mNaMnCSfSIRda/xTMqkNek
WawdNBwC+hC/tkFg/aAMhEjiFHiE0yzbR00UrC3pJF8pycFdrMwfIJP0sfHhXXDb0KrqgCw8v7U6
6nYw/vSQMmDreNVRoxdel8ExiDWonlBTrnnJLSJMNPXQe1qw0GyHr9SwoHPlEHyYyqoq4krBaPfC
7ARiAdFVuyEdXk2q6Efr+t4OebGOaX3qf4kU3eDUfzP4HdZB3dpbiIrDMWJReAk0tTSDevwUbtnu
BPCpZV16AG4FKzBEPvMUVgLtrzcuyylhGFNM+6hSyAvMwcGRMT98HrIiyYnf0tg5IBtV+WREJEnX
JlW5BWPpeT6Jir2qIq0p8fXhUiQZ6gbScf7mJo2hoSiqle3PDLLBxbPXjbfM7NXrlNtHC37QR90T
1JURqgs6i+yC2CJVwHCUcZiYab074T93Lhp1T7tiCFB3jD1zsa4RM9206i4Ve49pTK5wvsB/Bir9
63Qlq90coJtFXr8pyoHPqAfdyPc6XDEc6qjsr1WfQtVSMt4+n5M4HzaxFk4Lxlq/ZZBOF8vvOoSL
UBayRH7Yhh8dGVkyjJtPO5JmVrlsCEQ2lPyYyum3bvf/329yLCZ4sfvp4LD7sgPxcGif/zZL/0D0
aPoPSOQqpJ0HPddhLB526O3ZABBgQSPRhmGIC5nprlGvqzz0/zpKHrVgDpVLaQ7ULnd/P2nRO3nu
hnx6QYOqt97xAuyF2WU/9COZrTWWfWbaPJzslr7j8wsekSis+PVHGZys1sHxPCIqMIageos90eNX
Rf76PAXeXJ9JqP18nnmDrK8lkoPnWTQkw2uC9Sabg9XAzbXLEKo8lIfn0fZDHpcdgDsDqW1n+M0R
7ez/HP7zmv/rXORwpQm1fL5OS9s3RB0j1Jf8rWjHMl0lehnQ/ItA2NBSv8x658vzUZolf7IqbnZ1
FM4WSg5itOYmpSfmP1/OGt2P356RbkHSQNwhRnJvBdWcKxiM3y6xU4PykOZHkuexrq6wEozfTCjm
JhvvqbKNreXIaIeoPl/jC61+qa0Nuf+X1ubkcFsS1ybU7fckUbvnl6kESXYwpuwoSiFuOZaZl3r+
PqYbI+6yPLw6ZjudhGddoam/M+cdP62U3kuL3+vAZT9+Jm9GTae8BFvhSsKxVZlG26SM3LsiKgan
fyt+i0A7mSKDI6j5bPSwiU1DHay5jqkObEFCZ1S0S1hPXIYQsFbm4BIh4prDOhxCQgvn03jII9A2
PNL74tXzfXf/PHse6lrXdlYSff/3qVAnhpzuMt7b6pk5ZL3TZc92zPSKZVUW1nskhA3wK443Ti/I
aOEGvTCq0NlTLNPc64uTZ5TlzkqRNaayThIyCxtnmYWCIOcIeHkequZSYUcfC5wmutaGzNy5bb10
OgJsU6MTFTtdUa/0ylrY3A0I1Kv3GYh7/6X2aM3KQYToQeZzCFXlGhGtuRimdPZa5Kw4Y0kVJJLT
GGXNhTeUX58HkQigDEw7CUmv/UOa+zttcGFJdaVC14KO7JSndBwBjhyeT/33+ecjjUJzCOry7DFy
NHStxNpUVA6OqUzuRtv8jnDJXuz5k9vTYc6AXDZfAz/SWud+cvD6YDo8H7XeOB3iWRXlKYKF/58v
PF/yPFiiorlGVuRqJN0cCX1So8oJp/c6d4eTmWfq9Hxkz4+ep2kXN1ujFv95xfP1Nd6SlzSS6h40
pOxChBCMUjk1CovArozRGpv1rFogL9hnnZNcGE0i/Y6KK6ikkeCHoNyWhFl86AUETdFgibOITv7o
E6AiEVtTTYTjLTKD8/NVsmnSQ4UaZuFazHkb9yOpoKyFfmQ8jGn+vNZOcnOgIa6jfED2TmFER5vd
vZPmxLomXf6pPLr2NT7zY22J9mMIt8P8dGtN9kFJ5IHPU7sDjqMiH9YbAtvPCq4oCyR4YbaskN96
89G0303cZ+9M4JLXZnJB73Im4NJf7DJ4PM96125P9cjUUAUCfcoYGWvKIGqsFDaKpiYfdNZcJzT9
wNTBnz6A00MVjHwXAUeNaTshLHAOe0MI5McXdE7Yl8CuWtQ/Vzt/7buOPFDDTH9qfzmVqf0TjcBG
LerRk8F970x8I1HBOVv7SvQLDXndEpojzQ6/wumQF+4qNgY+yPPB9NPmImUzbhNfRMxMOQ1LBgN5
X8hVG/ieuX1ah3XsFJM1xdcs06xXzY7ha2tTsyuT2n7Ng6E/g5vYP8/KqEYDDQ+PqjpJTgOm2FMp
+18OiQUbrsTk9N/nw44ohiYnZyxA5N5HYLjKgDR15iN/Ow1nJnqnX9JEahDgIX6YAGkYm8hVHeoO
1IYx+Mwm46MeC/2aD3wIK6FvAQhqH0mOlLTq6SuXKEw+mXwYeLhjf89ITFD4RdO69kbnVDSzacyd
p6FmQQd9fu75heej53Nj7eyRRWd7QdxUFSo4AlUiXnuT8K8Wf+zWGPX4iIf99nxfz3doUVNsnaK5
P9/9f59/PsoI1TKCLEyPjLTUVkWMwIQXJFtinMmzd2V4N0BL75NMLQZkOrjvy+ic2epg9hYpnPOh
LBx6+f5Mgqug25jgfV+8cfZl56WDiKqCLYuLIjw/D6lRZ0i+CXjI+LifngdNhtayDgmIggJTn1LP
6rBJEv8qPFt3XnrmG2TLXirTcy+OKLxLB4tx06S4z6fnK5j+pwtjzE0Ub6o7WaCXxpKpptee2iLv
Tu5UQXF7PjQCa5dLFeyfryyFwVpegfF26C44SekeKltz/nN4nmKjHOaggvzXMIVy/f+85PnipgsY
lAzcCUykdpfIVNHeoAZ6ninsuQx65y90CIXryRy583FGC2HYxPOon6aWvWidsN0zoJ8+Qrs8OJ0x
vBrGIF5tQF8DyV4fvs8qNg3oTJ6nBi7AZSfGFva999nKLns4SmFiwz+0fJ4Wodaf3Cj4jBIneyTz
Yc7MmroufjUauTUzR7uAkUZHX7n6Ts9F8NBQNmxVQPaX28N2HpXtLXv2GCPWUNoNYE5Z/zD2DL8t
j/9RhY29K2ulLwwsB+8oKitmV+HIBV4n72OTaWu9S/TVgBd7l0e1Bv2NOXRbCFLgZLmus/1I1iKI
0YR9ovI+HefTVbNRrWQ+RJzNF7+vau2A02JXZFSHwEYvCzwQnaWLxTf1Qwr4Vi2pWdEfwDR60WZl
VG3Hc/M5KFD3INUSKjZ2cUN0TGIwd5xsUrhYFdtxxtDoINwsr6xvbk4Jk6TDsPf5IbWxsE/xtk0a
81QxNJsG3d7I2HgHIxuBESyRakkfg3kOiMNLZ9G85h2nUeM/nhAlAtf4ZJL5z651xpll+g3eg1Y0
8qzAFVvgcc2BxAELd5XclDZ9AgPO+ypnU0fsRVeTwKyxvUhlfFAkba34820IQQQCZhPGFZfpzqH4
EAgLj14rv0rDyj4Fhk3Ml950GryfnAn0m1X+rcjXgL3QzHm3EWHEDfV1hUhu38I4WsPkFhtHZM5M
GVaHjL5fnHy0kv0v8sx6A/VkORSxfQjB5uSdc2Yj+q8xJ+5CXdWvppAStgGyA63jwxbmm2ON0Q71
ycrqmvYcFn8i1/DPENLbRd/o/ZoGanrlD5xdgzbQ1xOJRNT2/tKxh+VsI7lEkR6/xh68IGUb74Mw
PJJ56yUAiv7sSTfdt7QiScbb13k/07HJnm66BVdce0arp168gL0LAa2C+Moj8MG7BfRjgxdOktDr
JCsUM3Cp8/KuNe27B8LsWltSW3uVw/LEADrws3hLJzfZQBA8EWRIF1bZxwl9H9NL4W70Sv0SQWzd
LDPGPV6mxDRYizTzPiqEtty++2PtkjAM+uIHIM27nhQ6zTF/3EMqoNjQlU/PIPlXVio9pkyT9cYo
Fl2MXdzPpEvSgHfWPTNeuQOwkWSyr4NXMrPx/8rBiHY6E1cfCfGLBllz4U5UdkXDjdLRA5DG/NNI
YUQvYcvqKSssPgBTl4diArGMQIGE8urLdOw/mSzLPYLmLVJ4tRlU56Ky84BoGsMaGxxyuupRD3yc
IlvPzkMqbxmT0s2k40hI6/Y9iSGsG3GFSEaLlnaD33Nit7Hj9oBTyZMXrfhbqcbdOmbxThfxZSjh
HA/cqKjHEZb1nvOVta1+7YNoTgXwGXIX8FeoVSTK/zIUm0zGzFgWnTeJS2OmyaXXUQFkOJ3FBEpy
jA4x+48XbQjTNUMuQD69zNjB5PnWbsMVZWSDX8Mm6dhFkO6Oa5DOdEeT+EJYYk+TpoAlVUbF22AO
P/4QgnCJpwNjhoCJEL7ZKNa3eCTaI/G+sDIi+ysYqUpFCPNA5MNGdPi9VEhYnsxgOzSE0tRyQLDt
su+h6Xui+7IF0s1OMQD8Z0fhVcRi3ebWISpmtQIw2yjHquzhqcoJX9zRVGDmE2ClQHYNHTy5MevT
1jm7sMqzgnVJW2LhgqwRfj9Hr1Y/Tc+msM4bvOXD9EY3PDkneOQeWJ70lzrHOqBHyTYRyPP02Lia
wPJYZYpjqm40TzeyIdHTb6KbmNBnoHkSWzPBstgzBfLb6uRalX61MssCs3osGN13Fpl+A2NN+g2Y
HBHenGLVfGmTNecGZx44sgUYIueaWcUyF6W26SBQRLat7dlokqq6wz2zzZAqrut6YjdlTmvyS/+l
ut5fdJ0tlYPjdOcyhutrsm4Mm4sNqpOfVGLTB+tGR/0MUTtg2yRQwAdas8/YFHO5N+5MsVgzH5Or
2OwPWEJB3cQtN8PM6bDL6OWmaFJ3pQzzrppEXSaPDMww8dxd4WXLitw6epjCoPEb3EznLcWztaJp
+KhRGSLBQIFV+GKdlmPw1QaEapC2JNgv/gqVNtuKqvGeGZAvBpHAwFDOZiCHwpL9TfoD7Am2F2Wc
fniRPhw0O4BL1g87O3L6U8wQFE40SNiu+tIjEHngpORdmY/KLKw9EEt9CdxSfBRmvJ0AdsoMFFcC
f9NNB7GVVfA2BGgajQkK8yDmFJy81PdJ441kYk3rTjP8L7ZFaGWrP2Pccr2O0c2oa+0wtA6D09l6
bXc3GN8zNymbdtoYLKcKV6DV69lOuuLAb/WCbkFt3A49vqvl6ZpbCsxu4pHivP5Op/mO0YGyMctS
bMqmIlB33SW5fRmc6WJY9fhapmxNQeugiRXoHfRugno/O0ks/YbbOt11nl2skodOAANGU4BpPStz
XLHfbK2viYZGVkOnbIPS38z3nCDVIVOU2XYIMlhnuSCwdII8wCcD8i5LLPRkj2AO4y+QMX46z8Xk
UgcEGPvBl+c39VJ1/TavVbSLYvHj+wwT3WJ460EiLaLxX2+35Vp6qQNBU2713rSPOGiWuNjwobsE
0+qthw2qNLcNw/AT08NhTfDIeB2RnC1VLvKHyWSjbrR3hipuMFYXlSTjorCCY6SJ5F+suLk5ZndI
Ks9eNmmo1rbGMj67Bw0j/6yVGXy0nfypU//VC/82k+WSzkR8QmnvK0O611yzqpXhl/qG5CgDLB5G
XUP9BQ2HFk2LjcfYg7eAbxQwYBzqTRAH0bvUKFW1qRi20Xzqd6CgSOBdVdzW+SDkl9SPsuvo6NEK
+bSxwYHSP/oYKusIlrwRhyr05Es+FWIpNWyKYZi81yUh79H47jE8PzShHr9b9M4Yv8X6yc9qa1NU
mFCdpCvPtrYwUletCV/FFtV24lwimWeFndJyhfBeXzyfHFIgXKLyom0xvwb4hjhbaI71Xo8OHaul
Zlq3vKmR1rfMiJNCHGmwumeqouqYFfnKH5QuX1LNOpFyMHI7p00XuL1C98UjHyLcPmIQv1KmzPAd
qHxbOIBDYHTsYPov0OvfsSN3+8rJ4BRlzHmMLr65bZmRB8qA1yHqSE8ILzE76z2eMtg/LzrL9C41
Qet55BQVdwaJBsz5wt2UvXxn9B7hpCqRaQWkZ7Dhdi6F2/6r4aCsKuJbhGVA/CdPbMmklU0BwYLH
qugJRgy6dq3E9Hs0iBdwP82uuhooONFy+tDvRxyGusnSSEwRIUPzwWq0DlExuA4CmJutB7TVjzX7
gktaQoUbAtx9o0f2ch6Q9Fqg3FvIRmWozJzx5NYmPIUEc21Z0vvHQnN5dsmfj1oap3zI0EP7JeoQ
u5EX1Mnhvaymc9Vx965LOP/NbG8o5I+WZCTy4l9aTsk8ejfcNzpy4zFIL9HcSihoXTF4kSFq152R
d8aNZxrUUxidto47jkfXLu50ZD9M6Dnr0bP39czw83p9pCsDRC/PcBnUoT3svcAngK/2NDxobGHY
roH3xfO0TqTzN2iAUwUDhF1no4zpL2GCillrA3VREyYJNAaR12OzaXvx3TTWJokUSJME/ULaHS0M
XVsLmgFpzD4T6prV3yCpO6uqe5YmB2csbszk093wWRInArGrZ8cjIZqGDMYifIMhHbOlAsJee9kh
FsE5tuR10hD+kSm6cwPHX2oqAgng/8QwTMiqcWDzx35DTJGmQ+cBGWPYv2OANCeQdBqW4lot8I7/
lgOeDz+oTqAd7sXct/FLNqYCclUXYFHzuV8c2rSHTTQa1xHFZ2tq3i4w6vfQxxsFXalc5nLS10pp
PGV+ZnoXbCNHu8k5IaoL449GtCdCGI4Yckl6cokfFklxqrLuLjPdOSNkfR8jMh3zUCAVtNOdrGV6
KJ3kldwiG6UgPetihIGgHLHGOMMnNY2yc9Zr28hC21gGGvDHsKyviSI7tcy/ilFPV3EvH5ZVZ2eZ
2pu+c9SOqSi+XmTy2Bu3QV4yenPUGwm+1jGO4JmnBCdtSNedExxa2LYW9YxhxjBynb/KGHx8fRl6
gH7ZW4WCUE6MJcBxFNeQa3wWIbMgdaoxorcx0VEqV/KKhsfeNQWbExTBGL3Lgs6lkzFmsD2XFI1J
Ej/rNuvG4AZV+I5a6/YOrPiHp3V3yDzxMggZ9qnA0JdwOZytpcb3Iev7VxaRPxRwYMoLebAH9sf4
4JD5WPEPwJWDVZiCvIRXfgCcMR4opaZHl9kV5YnSdw6mkBnL+HgI2U2c0J+tSVIrXiFGNgi2NWvV
jukBfyumo/FtMnwFvMr66xguKRkJZYPF4Lmga45c1hZXGZu/BbT1l4HlegkXRYKc5NZK55tYrIS2
fR0xvHHXDpjNpTYbiFEnO3fHMN5VT4k1Zebvxjfx+oCtWhJWQsu/2AeWrr/OI7KN64mj6CqPNlLz
kQhNrHKbFdQl/GLT2sHeKHqPrbL2UfDBiywXNXGnH1QrgmUEf2obj3MnCM0zuCONvleIZgqr37Dw
/C5bMKEldFKyv1XtdB6DPD2zNpOD5qO0iDFfgZUA/90nxbCrUPuysXHXrteoh+WMv7yu7n53VXtS
4V/dUNrFLty3qD9rJnPGCkfPS2UgzJamiI8Otmu/6+tlikrwTRX5VxNFLTt15dI8SI4aDa7P0WEY
QxuzPgqh1ycnBpYk3fhDtFZ1yMIQT3LLNo/YxyzE/h+Web/TdBKxEhFEZzqkHkoXQN+tXxSfbKIO
WRqHj8wxvqs2h3c4oWRzS+cMPmbc+yPQK80u5GOMXZRc+di8e5VxarFJkVtw011/fDVoaCLqVW+W
ShDVuuLv1JTDLW3wG7DN0H8bciI1QMiHXeFzR2ZrBGDAy3xkKZSjuPN3omMSJumffuo3elSKY+Ow
3QgjjVj7JKl3STBnTGXQpoVjXgwyQ482QXEvjt7+VXF0nzwiwUAOlhv0te0G+7O5G+eoYkP5BCNo
5WdkAkjCNCSKyv2quoamClV/TYiYLkN8yGpfglpf9VHw3jvjypapPDRRv6g0hY9hABnYGpCsgPMs
64EKiaVHTwZrQz1X7Nn5UfqnJKHvAbwXiIofVQr9IC/PdU5SAa515vUnJ9xK22l3/piLhatlYMch
Bu5Ri2HvqDvzfx/S24zYxCbwQBUeG2CBrwPDHh3KFd2aGnOHMeh/4n6MT5MkC8/ERVNZG6O3Faa9
YXxoY19vdAuRmRYSqFuKcRsKdpT+6F+4xUIPlt2wKfDPNGOlobH530PrBPWyMKAxNmYMdQV6ktKK
laUFwU5EFRESQ97f5gbeF2gqdYUG122aOqH1lwFeI4iLIUba3oNq0BZFTaoj3eFqMY2Oem8LZ6XK
rvoWluUBnsq9bRFV72UXF1eie84FRY3FuG5nUhyReusvXJC33GoTPDBNehSTA5u0xO5p0tk8Ul7Q
ziRuJsZ2/yJ623ibQ2p6bcWYCkq46xo3N7HYKrFn0oKVPdgtS5xHjnRBQeHYYHtdjcQZrg0Doysj
WX9igbe8eN0O8o83kjBSW87Ni0fzGPInT2l67fxauNfRlRn3mpJoqjgftpSa/AIIw3l1Gae9stLA
DGACtAHbBB5Hud46zGPvQi4ckFG0wYsuCwg8GDL7+jwUWf9ADIrSwfKupjYSkK4Rpx2pVxtJA1mo
9rGxGMNFCV6qaNvr1QHxEpsbas1FE6JG1YkpwHLygsg3W3hEDtN4rtfYLcgkok1g0jFn0zFg2A4W
RlK9WZ023PKeTFqfgmoTmbzzRFUXt0ruCDF5uzG6jS1dfmQKjBIiGqBLkWv6PnbBIOd6fTZLVGDz
3zOccWaxrm9ou+Idgir1lgmmYk0Z/tLinmFP3l7CMTcOkdANpIDWd1HMki9TpvQ8Sppa7SHwSKj2
nJ84NkbKLAASYwn0boDnmge0693C+ScT7wyGfXZswDAtS6zZLqVWCHxlFbbVoR/hNucBWS9BAy+Y
7njMVDb+yZ3W2QjN1+76JH5NfuECSxm1+0STYIV6Va4i6epsxgKFjcTXjoGjvnsf6/ei/0uWyiIr
1WdiJ/JArna2IOvqO0KasKx8FtqEMtc0+fVDmho8jHhcvSMyMfvdcCu5zVVGZ6wkGjAexngTNG2D
FzX4NkBiwJvzcVVn1c1p2vyjreTvps+Wpk7cWzDmx9KR5Wt9ivX5YjVyKsISJd/Q4ZxOv0VKqlud
tj69XrzOSrIVCSdeaRIdttSFLbe9aUJs6gGOIFguDcg1WoodO3KXqikAdxo99UjQeavIQFbRjhZV
B4U6uhnuD7puJSs7gzGtus5Z5GbSnTAHsqGpqh/m2kw8G+13OdnqTJn2ItTND6hfaOh/MQPvtkY2
HDxs+AxvydOYyvYwyaI+ayWLSg7D7iWnw8GFD8qxY4msm36j5fbDmgfBcT2s6Oi/paQ5rG1ZEkIQ
6dVZaGm1Lg49rasXvQZpQHfR/gxlxwBgCsQ5kcx/HIuAIkaK9kto5OOFtYCBtWXtPE2wL3Has7Kz
9szQqT0TE30id4CtRGTU7OC7fgEg0qSq3NKxZJcfFlBLI9YCzJInJxvJ0o5J7XPrfmmm3E+E0r4i
6TiLyC3lObI1DwdPApNJWgGkmu5dcfsEVQpAshMe0eMQTfMfLKctygXCa0ZpHFPWsLMNFGvdoet/
mSX2VBq+/itKSv6ERq0jIZu+e1a4/5zVAz+MXt4rvTSJQtGi1TwFHozwMCXOKvkYjWg8G/ZknqfK
N8/OrPnEVksIThKSk8iF/zK4KKszK75TTtHhHmquUWso95rv3FoCe1cpNiU86ySHYK8H3dc6iFZH
r9vp0vwQRZaQRKbKY85iY0AZ2sge0SFj0HXGkBa9H3Q0v+q+grD5p4NB3MCGBzVWt/DFY8m6XBOs
jSIH2zupTRqD89JMiIEJy4DbVnmIybwC5vmWoqckhd5s392AxMXRqj5BhFmQivnJqoaRL72xdt+V
2PW6pspvmgHlCZbPwsyiBMmKOTJVVuhsqhRyHkGHf9mUmk0mNu7shAu1aDZMRd+JllR3yYqIb2qT
5Va/7x1Hndhb5SvKcvetdP3wZQLa929gmkIQssldb+0ZTF7byP7n1FX93rUaxnmCJJI2yBaxkDBd
TfCgBKTeWl22G7ZpHaMgdW6E9msEzfCdCoMeMHIxs0USw9L3K5RsIUlgGM9VpUoScPAoF3GMmUs3
N6FPAWBhGD7DrhiXcBjND40kn5ZtKrkSMUOrzjnY7sjwssQ+BVl7gGLAn9bca274RxvphMm6Jg0u
IDi17stDyH1iFoAMzWJp5n78kBHwBw87KT7OEOucm+UHzVHxQ1meWocEna7S0qDZ69HSm5BgY9MW
5X7q3dekSgkHqOn7MkeNo5rQHL9FXKzkEgWqeSudTjzMAXIqUVdwMMz226fIiHxPnW01boOywxU6
xuwOOtneu/xQ6oXY+RYTJUt+i+qmd+V4t9pYkJyKHTNKIdeQokjYLD1UmC4vuW9fDbo7krDPc2tG
zl2wo15Ky4k3VILRPuJ3wfDdlocuYzuoeJ9OpvlX/MLDLQiQMhmQmpCknAsaw8sqyDaVPlxZbUym
jESkWkQjD/DxZZQdtMbQ7mxO+NQif1sA9ti2U+1SIKbBxqGbuyLbKntx2ZCPUOleJtxXcRqnr0FR
tA+UDHZY4KIDKbDtyuEbaCeiE5uJmBkl5As3a9F358T1iysjh2Opp18qcm7D/MuTkek8yPtMsBYQ
kYL1xXl4jjbsDdNZ6Vr6OQpM6mzBL5amo+tGmzc01mP0NPNhdeFRpTqwCVAbTm2Oa98b6gUusmlR
N2G1SZNiXSItvcMU9zZcAwNQqZYQSwYwvOPMJBW+QVUFpX78ApUgl6GgPqIBPL4hy9PdfljQANW3
z5fTtoU0Pn/YMpdSM+V2svcs0PGTkZCdhA01yxBv6DYxNGS22LUtzyBm35wBJAitELeM/S07w+Jk
+yP6aGrWye8Ccq9AI7cNY7wMXirm7LJ+2GVWHsyaDV4x0V9m7aV0YiI/ZEW7q028ikW8c9Bft4Tc
atRYvUGrLt9aGdk9UdDgW7WOkzFSoxTOIzGo4Qq0oqO5dtCwrjVz7MGclBNUhjiHnByjDeQMKSSz
bUysS3/l+ZH+eB4mWjiUKQP41kXbeIKBoRss0x6ptqFZ3GIdsPVJB0NJBzu9wyM4LQ3Lu+fe+H/Y
O5PdyJUs2/7KQ40fE2yMpHFQE+97uRpXSJoQUiiCfd8Z+fW16JEJ3Hz5UImaF3ChGy6XXN6QtGPn
7L32cDbzAYZQmmy5CJ0JlRvXVUd971IIPbfaNzL35skoaoYFrhXvR6LSNPk61aN38VDFvdBxSFes
PL9TcD8MlT4bevYQ551gLSpAfABLp5coEQ6MN4NyPylWo1vYO3N+Tn7/GrBH20y6ONTM8MCeLd2c
4m7Qo3Tltap9nqKf5pDzbrhVuxnssnlspKlfIq05i/DBRGHBFKmtNqFCZF1F2Qt7OZvagzex8o30
RQaz/D0R4dKoiHkJPZqtrBpR4ARno4ONRKqnvc/0ifymUIGKw0Gxa73cPI9p/x0AnX8kqHdv4+u6
alpGyAFBQ30KJKWFaYy4MXvpXW1HPO5pcobuwvr2ztrhnsOoP4Cs867OMI23un0oa14ketwHEBvd
S1JRBaB3Zr8jp+4lV8YcQ4ZhC7jiKpr9I3bK5plPc2UI9lya0FZObExPudmsMuI/djZAGEzGQX/1
82mXDaCjx8h4xtKgXgyUFjOH9zeA8WhpoXVpqgzgJWuagK97i8aEqzbuE9NtCO1JO76VZleUCd2D
4zKexxxNMipBzrhFuLMmma5rbfo3ciStxR7tF8OyWnQ3c0xtltkvjpDjbgxRXTh6qBM2HrEaG5U6
IXiMWdH4DT+YntIh/yo02GPMh8BpNjEMTNU4Dw3rLoLQDQwp7UULEu05xEGCxObl/gVh/1rLSwMg
cUM+HZqarSuoiaJCkrlaBreUxZMBFR9LUChFCFQ73UzmgkvmMS0l/rS9f2uyGuoqxdiK1Og3YQ7y
1DiAJ/Mh3YuWITiK8OwmnLBf6QNXU3vG1N+/l+Q2vZUi+hU64XMbhjRHc0LvS+mysvfkJ2e5BOeC
ciqM6AI3gf4s5DtGmOB2f4JOjqUXs87T/RUKJ31Mc3LRKhLXwDHovPC+W9edEW3rFjxbQi4q2Ecj
uKkSU56clNpOaSCIVZzIVsREDRdXUj8qai27YytUN0Ow0ztJdlM+HPNQ6i+CmoxePFvAelTGcgLg
v2MLCGtNL8/BLAvMOHOActL9iArvMYYMS1MYF1spzBN6ducBvuSDSbIGaRwvBdznG45rsM0zRYJK
E4zyRMKqb63dvo6e4Cw0tybsTgBwao7KoL3hh7uliWFd3KBtbyEJyZyCena+/2iXQZrAPS+O6Fba
m4NwbBkLtz3c701swsSqtEAmMv9uML9SX9ra9v7AledXa9pz3uZ+Lw31YgOA16PhypPohwK6fpWF
6/sjx0Bmd8z1yVia703xV++zFKP1/aEio5WHRqVw+eenIfEgnjQH6Pn9hyuWibMrzZ9/npThlvDm
qj+v1Ss7/wqYYf/nKWXsOpUHImt+GJyXwwsDGi2NdXINAE5lZfNyv6vlFMbsPj7db4U0dsIwd673
P5D58bMgIhQsM8/Uqqxvvwv1P+8X1ohmoXVterr/oqj1WSIf24f7W4B5F4FEmQ/7+6/6RkZPnD7j
7v4W9FEar4EKZNv7vWiHgg2Ggmxzv3eIXW3jd6JY3x+58qdop5dRt7o/stmWdDMEacNoSF6Rl7QP
g2cFu7rK/BVXxgG3QAmprcuSrRqa/lUxLiMcbbT36D9zOgdafUArkDIEryvkUlN3kz37pBTcHd1v
c9Mi/36tFWW+ExF1cL+p2GEv0NPIo0+o2CHUFTMC3hRcnwFgZa3pbwar6KKrfJrE802rgkKv23F+
KNW4HtEcPhWD9tm66hg2cXz4cykzPJQLbhHsANeDBqKswWDykscNA6wSjzsREw+lho7RtwAjk+Qh
bkMad5t84uiqg1x7whe6miz6HhnY8o2Adv8INm/nyTpcG219HAp2xiHNg1U4JYgNWsSFIey7rV6j
ph1SUz9AqCkBXWuAfirHuCH0bRgshduJTjudWu+HNa8KYciHhuQD2I4khtqmrn61HVptQVBr2/tN
fl4sWXLn/hS4eFphD3HK+SzpnHoT0vA/B8PAyWMgFtuG82FV1BFri56eWo0mRmUosTb68Zfm8HYi
1mVbUysmasJyj8Ltf+mKBRPN81IH7nwgD9a8GTQPlillw2FKBxrVLb7tLhl+5TqJFsUsebWNjCZJ
mWfHYBgxBLhxuJxaUR29nCYdLZlPTZIxJ72k2Q7Qut2IyPcsj7HDVfx8X31IQpWOLhkNC/on3nHU
6F62ZJwgcddRM4piQ/fFvpEkDE9YqH00QLXtOIAXUT/6l+5ISN2KY7KkspMvuW2JddILLrVDjejb
pauVsgQnrbE3J3eXyQ5RJpF/BYvaK0lWhG9P9k+CeswtmCpQxSmAK+FH56jh7xP8My7aUlSnMffa
vZdyxLdV6d8ih33qmLKtgUONwOmcjFbwTpzhGq5cuqCvR2ZfNHMsirHcl5NpEgSPaK+jWCJTDJLg
fEJROap1X/iIplPGrOTeNYqAjdwANRLYqM1yh0z7cox/y7yDfduyH+1UA5WQvLdjolnRqyGANMFT
Bb7Vx789kNGrqScaatA8cGuxBbNuNA+jg7OusIc3WQfIMmr/NOrTS8nfGtFqPJaUtPypGyeUd2nM
8aFR9EXJdBJanD+5SGT3MSoKxGPI9qIZAgXjcJF3QiypdPutSvqdxWDu5qBbeTS8aFvm7lpTTv+c
kj19Th1iUeUw7AxvjK5aQYjp5MA5BuqMgdz+jdMkeQVNUOwxgQDp90XyKp0qXoeJcUysVltVWpq+
wjOrN2OCQ8Saz5F6HABaFA50WMrSM4ZR4tQUihBJh3JPCk/2yiS6W5g1AQpQVDDQ7txWCx8zu92V
XY52rMuKc2brRChOxNUoqb6x3LqRTm6AIT+JmWWIOP9ldrnnqh6d6/0PAxJYZTFWEqhE6NmDIHuF
V+2Tng6wD/Vk7hI4H+aDuxscAKdEFCzkpa6N8rXIZIw5LDqBmGT966vXqhHQPkLryxHGWve8HyH2
1nNLtscR2DCNazBP7jS8DuQp5wnwH8Qz8cqcv9UKc9q0Het6g1ARPJLeLrt0JE6qVdRrOdqOaL6A
I3xz1p6UziZgsP+qRV6L5CmZdnkaFq+WV7/LAS9EQ/sWWu1TRjz0zVLq59QYDnlW5LrVMelpCcNI
vwkPji/7By/QhpeRI4SJgYMU99WxXGbkrf/Qz0tDhibjHFcACaJW6159fIqsKmwvEHSC9ant/mUa
YnFFQ7UFGtks/hcccgeAvIwlAJCfRZe36JB+BVGR/xUEwiny34FDXqAL/Rr/5Rf+kEOE+Ju00KW7
DjpLqUvb+wc5xLT/xq7P1ZEdIVxFdAke5O/kEGH+jfYoFk3mDLatu9L4j/8DN/0OFbH/Jg0bf6gj
3f8RNMTm4f+KDDFZgDyEpFLXhc0wzrL+GRlS1i0TdcvplrX0Ouo9YmzG1j2kPtdgFhS9BQGdlJ8N
jhh6Vl7pIkIT2MGAx2HOQG5Ko6R/FlZQwqvT96m8FdElFFN9ikoIV9IuGbfVhjIPOiqghaEnX6YS
YpNlXXcgLe9YaeF3LYkdwXkz6yazPmYO45fPetat2Sthr59ALroYqK81+5tzOENF9Qz0odV7ahu2
9uP9Tr+pSC+Z6jWz+d+D5xWPkZYy+yVS1SBB+DjCu9hhyJfrPiWtISBGwYvyOV/Uh42k61/5kJz/
cgT8HbHzVySLifjtX95fyb4N/gu6Z0wIDvCZvyJZkHqbbQ5dZYnrGbGAsgFVJ41/qU0U0Ra4zbVR
Q0PVuuELSVl6uU/Hwn74ao2W1dBJn036jQwyEY6Wssm3ZpXJYxiT19LkBkbuJkkz2iCn+y/m3YRe
ENtNnVs3Zb5K0jKOkfLzNeMI64cI1TWfaqIm8HUslEIkyJtlIhVmJHe/mXl5A3tq0wipHqcpD9ZA
OOZ/6XwMvs6MLokOoHGql6R8HZwMnz+WrJ0hguhZlEm2DwiQtQq7ebA3nZMtEVSVPzLhJ+cw8Ml7
8HHFNaZREFFBz8lr7WFlqly9WmNIzrZMrY0AaHEryONLkvAU2ummm43ajt3IS2g3CLhzdn6UJ4mz
0XsAZiRJv7UxXanCnh+29aI3pp84L+QqJPJx7ydxqOYNXYL6rC6yDWawcQXgk77r0P+woZ0sB8uM
DvebSJChew3q0QpRYsClgK5LeOm5wmm0BBdGd98D1cvsjWOtCXehgKrCtKTYBvn2/mKnJDMvhKfv
83lU1rlEV9h1yj6dq3veC47zmBiCZUV44hB04Xssavz/aeusbXIk3jUAvXkYR+PKHtEFbcxet86D
oG8zNseICLnMNXjTHIRqCAGHi6ht/0qI95KGrDhnnfdOdGEPeCEjfGWyza3ZTnZDreYxGTSjmvXT
1Q/3j3ISDGhdyNdeEWi/hjG5xXoFk0uBhGYMd7Y0yz0rAyOddM2t49tEyM5fCAzCn+wU4wquywXa
XrJv6wpXZBjYp6Hb2PMYI8va4YTEZ2WVbDoG7J7rwm+0s6/X/oT+XBS7rgk+lTaeiKOV+zCi4UP9
YG/BMYCAVrF4EkJu1OBWD/dbGsSXPVAFSQZg02wF0mQ6DDg8Khum/EQr7d0GyEqXKwvPNcqVQPPe
J8kgy5pNZKpzn8kpTSGeuNTGEQbPpfpphYA+iLNErmaV54ZmC6UtKk6Dno6XzYlcNT6RAGox1MVO
nILQ/u71Gi29k/5gb6ATMs0AzY/LUyX658wIvOckKfd9Wn+bGI+2kVE7aOUn+2EMqicpk0/Uru5V
kzwJBUTlI3DlTLVGJFxUZ8T54FEMxMgTNJ58/IWM582uvPAZVSa5uiwwp773bj1kj9e4caONXVjR
sWaktM1i73moZqtWXd6Mcnjya7bjJXZVWrnFOZis8SgiNGFmVlxKD/RbN/bJvpE9Qi1JtFuNhevq
qMm9KpusH/xMgNoFAPXQnQ5345mpmcN6mBxif1vlX8q4Ni4hHun5RlTpG7ZlPWAm371iSWIIDUCY
BCUeMMYlu4oDzd2QUxct0zAc/ziNSps3mhgMZzkVendShfqQeuBd+xSD5JTDzIF/J68sNN61JbJ2
PRJeB2DpH98L8DrvUGo1i/uPWDleUDU4AmN5la0IjbK2xA3lLxoIk70/mTl0bRxQnsFLhZa1ud9J
xG6IKlxDlEuAMp92kn7AUf77v/58T2nAp6gCLzYZ6sSbNb9bi9o7cd13hLSYanMmyH+uyF7TkJNS
m2qtBrN7z9JiPTgkiXs1Upoqiq2bnWQGRf8EXzhNtEWs6vIpSWwEjFOXbVs7MJdFYCQIybJ8GTjy
B2awaa25gb6zaZfWaHVikxACwAL3L92Qv0u/tQ8qIoUcpTeafg0qhLyMsynPEzeA+fmKKfetb45g
sNA2lNMbitRHrPLnzAe5SDJHBRUMv/6xsWYk/bgNqaCN/MnoYfeIeDm5fIsE8ylsNiOmkDTXd+jz
CcEkMMLUtpWWHKr0o+2ns9LTH4VHrH3uyU0Y56vMYVatzA10KOyEDi7Y+qDh08q8TzPGg46kfn4o
kxZuLriwDIAG9WBt9zCvLTJoASglurHUzXA1dtXK1Iy9FrhbxzY3zBFZseg70oAvivEASnmPUAQ7
ffY4T8d7B6NW5K+KnE1Jq3mPdZQwqMLRhpxtsB+4nDKyw7ypc250Pqh6cabOeaJVuEn94Qwnekc0
0wTBMFMVqRku6+V4Nkx7YcYozQJShQttzd68bwSWNxcvaLht6Y74dCQS2awZuTKyTpZdOJz61KOT
AsaEN2KCAWNh6+i6jEF+cOzwSUZTsWrY/7trs33vPF6eerMZ9jjRqw5Cm5RUROGo9aJs7VYF/eGS
LjSxmaG/7LhwpZnc0Czc1HBFfWvZGsNJaNBmlbFuY7GNCMUapn4F/3PZWupoDQDlEY+7VrAvRwuT
AJsvT5wnJR58rWQow+ijSl6dwFhNKcCoSfE5qFMLa2KACRlAo6x7HGjVQJqXzrqhjvfdYyEvPQ5p
bWLaOzpAHHqwZoziRnRZFl2Hihnv1YwsqBche1kQC/3CscIjkXb7zv/GbLzvOVwICT15hb9MSweh
Zb1DpP0YMbZEd8k1byWQcY49I3tNEkw5obwwN4ZRrVt6B1XgEjxHjybQF4z3QnKt5EfIX9M5tnSX
tL5KMFIbiKQk9qIy6C/RZMzk3m6jS+NxTNJutpBUs6qDrvRWSq+XNFCPVtAja8sZrQZrhvPAQeVT
Ve9xL2+Il6g+QxwhcSrPjqQz6I3AfMuvLKCwBv6ynP+m1+KjtGDFjdVK+c3OQr7sRysOsN8t/P1I
ws5pQmxrNfNalGAkPIc73dV+VtgdJM0haaJhtOuDXpZbjZypiFcVIt3I4JhHATJ0hmPzo0Qv9RRv
ex8fXvmEdZZ3mbfSna96wWNHGkvn2ZehVruWYWpDVk6hjduOUbTXg2uO50QN7bkvvyscXCHAvqqi
fZwJBCARmTEJn+p4ztv2tcFb5pNNkZoxnUniQlLUXc06aKHQgJNC67z0h2bbFw7c1mZN6vc5kcWJ
aeQ+c9hWF/o59OpDDO3c5oRmvroQ6EwsZ3wQtJRN1R7m/ze6PEX02XR33qicmRbs54hLGglEA4f4
yMk8QcRV81HOn3FjX/QSD6kTrdM5b7khW4ys4ggCVVayABJNRCKGlbZk1loPVWTfnxz26JWi51xO
aC/K7HW+FmbeeCnYWDRvoWGuLCpVKaGiu9ljknW7ztTfR7w95iYnszM0x8vADE4a63FEeG78nK9n
6ZHV7VEMqOUmb9+b2ckGHmrOgn1s0YzbXijaoJEizhqTq5EwO3GmjcIbC2P6atvEq2LvtezpYKmY
HDRKzbfaC9bVlNBLGymc7EfsiCtyGbdTVRCVMZ49wMVpnb/1dkpxQQU68GuFuGo4Yxaq1H6y0DIv
VO9N4F/oMmIzdRi0FOsMy7o0UVFG3QMXCVRP5rYOW05mTpwA8Li0NiDiN6bbP9hcMIP80wIHQUDg
k7JJUcgtvJ5+vUIQdu6YThUkUZCSXkYn2PPbglVP14h5j8WSKNdDafNO0eOL1fBUunIVIEHwC3Nd
1thVlJhebb3fJ4ZxtMxhZ6KzDnL73e6dc2Yy+W1XJnFVaI/wymTFHE+t/4gTnDNpFX1MHd7lCSRu
O8j1MI43z7o1SfLo+/0x9eBsoJU4Dm67hZo3d0jlzrHMi4zcpd2ilSyct7j285VKuhPmkfeW49fR
y7ecKV1EvnVZage3kc9NF52YuyJn+7AapFXeDwK8VlKGZIJW57pyjilC09Cp8C3kR98kogV97Hum
5Tdd05hUEuWj1z3N6JLfFp+FEbyJXpyTDjuJk+A3EB44cPGimSFXxH6X+smOORT2wmnhjMDRJ+ne
SoK48xHhSQKBvg5cd2UGkoPUfCTHflWFxHZRRP2i1j/5KelSTv9hd9G6HwnisinrGpOzUJs+IgQs
Ou+yhQ9KieTxl1l5p0p3vhzEfZiSy5/sjE6asDbl2G6bDMgAQdELLZ+gWou9zHVWl0cT/MwimfNC
Btf5GpT/3KiLEoQFRdqL6JorTdynDu9R47wEc7goqoCkhJpdC9yZev+GYTpfqKp8qv0lbXD4xu50
Qmn3q8zNj2J6GyfjVS9bsejrmsCA4ASA4TMq+q0jhlfLlQQNoUIgO+ulpT07hfEmicod2+xtzZQC
s9luLKxPyFyfFh9froqtBcA+iJrtlGuHeFq7HFTLjKzY3q3edA5C+u8Vp+MlrOpnFXnvjhPPYPn8
EH1XRXisS3uTl4yPWOFqttkFTp+c8114TyZ+E62g9yufrJG0KjKn3DD+7pPp0NX+bx11tKexuBbx
FRY39Wt5iLgeFpRnjYelwesoUgyA/y+23jzGcPeRKj5Ugfdkc/3DWbc3SUjl7IzoElPjIks0Vp7R
flsRW6nMePVK4Cpg73D3XJrS/EGTG/c9OMrFpAw+a7IZi3QZuPnejNWPKC5Bw/VPHDMoScp3Q6Me
H8IFmSXfkyovQgN00LXNzuHEh5u+QDhDWhheSrYRu4gZhxYfTf/DGJ0PzHyHeiq+hwbwW+9PF+w/
9rLCMgG2ZTcRR0YkQ1SKBzn58O0q7bulfliI79ZKzSWeNG05Siy1qf4TfBi9/5ZE2qHwVoJPKrXw
uDL3GMvw1MJ/HYzg3AXWlsJRGYdkVCato/whir2z6NDzRh5Gk3FbaIO+ChLrC+IhUVnlQjg1B2vv
bgJS0KjGkmNqaofJnBMgu+KhzARX2tntjtNoaXnoFlqhL0tXMbCRUOymtiWgFpK+rsEeFxBsIk5/
7weYuR2DH7bt9q5s8x7hjPrKdId5MaVnMa3bRL6PFpIr02JxLYhlcz89rbkWwl7ZbQAIWq1rV+6x
GHvY5qe+OxZc9XssVEbZbuNYwdZhriuMU6+qH07QP2o5kxPramSzWfzDDTxQiym19DkDNrBzZrtz
VxAKjB8hUvJcBdKEH1HJFe2/XacBHVOqPPaMH3i2FQJYPVXrKkPp5hIyoQTfcquRC0FMb4Jr58YJ
qmdW9hyRX0YAp3J+4qUNadijpiKBYz2Y5lbTrG2OKRgmqc7W3uFEC3tCjNGGLHjSCAitGUX8WOfb
YoyvU60elQoo25PuQ+XP8EW2njQeCl3ucPVHuDkDojE70uKmYxEWe1ocj62bPyo279s8xoXcG7fe
aL5kxokAoFCLAcHWLh5LGbHKPJkk/wWBdpkIWoSMVII+dfmwKuGvDS3+3dhegfMtJ7KIJYXdvqgG
cIRzRlPEwI/oB819NLNqx5F4tPPgqYv6B6K/cHnWxxA1TtBFGzInqAgYyJFGW3SvPZTcyScBfnC3
Zeb+qAKAEVq4QUVIzuitKD0sicyCE3ttpF8ai5AOvCSCmLsUtn9GyLD3B6pSyuLFTNkvh2gvrFsd
ZOtmCPdT+ZUO9Yp4mbUHWT9HX5qF/XakoDdq4nYJu03Jz1YYQjy6p28dFAitZVulN0ej8XM0cKba
JQXhfxGRFh0AnJZI+5JrO9IO8YBAmR7FZLyziX2WXdafWo+PsMppCOBWHUf3qSd8xLCJ6NXik8PI
0cdobypGkydUG+GyYtAoFfNoZOZJn128CfWtXposNdhaM5ZZxLQabEJQYJV0ngOteKC5u4lxiYSZ
d4aYv1XIKyz/t2Ddz8ZviQURCM+BU5fUzzy/6Fj4lBo2Hkp/0ntXYnTwcAeboqzXMQXg5Gu/89Lf
1NjWqDv1+rNAiaUMlL+Zf0Cm9Wsw4rXeW0vHS5deFrCOOYe8ds0FXeJNBDRpkc+7L107xbLYig6k
snCwYcQvbojTObWXBLsi3VhaoXUqy+gnjpx9gM0pc0jlCAFBZVCloih48KhNdas9lF249VN9C2hv
E/npa/nYRF9DiSLsF4l6hxAdXIueCjbJjiF4MF9o3kXQED5hYsS3V2j/z6Pw94N02BliyUOgrdGc
72tvS8rXU8SoPEe4vIhsWn2DG3w5GWgVDMXrosF1avhQOiOCieSPvE+4DdnMj9aWbVy1RHHRRgZS
KLAX9B2WI/Vl0sitVM1O6cSpVfJ3Up6deTXCBOKWW7/RwUKonQdDR/fvISkMlMMH0ZbrxHqaJeWI
nn/h7LxYU3+Eukc/uNgIBE+xYV9jRzv6KYCqor3aRCAVY3GiI3klp5ANEiecHp4mnSsj5FO2Qm9t
/zPqon0I8oa5/xLG3rLvYpo5Er1I8tU3cI1Ftu4niDTSXU8iOKRlem4MEs1cnxYGV22jjGCZmSA+
cJAlFNBeeQpT2e/gIXz183ayR4Yv6k1DILsfDytSbcdT6DgoRImXWqX0Q1K77ZEpGvkqYSgpMv/d
99WmbrxjHEkCzbrywerFEhjEIrU+OjP9qSTXTsfFIGS82oKsrkDfBlzLRvu7AUMbBiOjdP84FT3Z
TYprv/ObT5E3OaN7CUY3r/Ovwf501Xup+6vaFd9Sa48N5I2qR61k+0AQxrd+iJ8bj2CkyrYWBJdv
xomWfUAovE3LTPpYvomYcNsfReOtgo5tsvJoWIwolJDCaIAzC9LzEit70YR7qNpmo2qDJhbqDA4y
JA+o+bpnL4xwgFv2ucSk5eGu8DRiaAPrOvCoLs1lzlQ06nS9CRgvMHxjpajMa+exHUD/6Hzm5oH/
KgKBVCBgn2J9Gez+1Y4zUhHUphhI5hugUfULcpD3oy4gIETbMdaQsgt4oQhoY3t6dEA41qG3izSY
oNgt2nQ4T6Bp6Rd+VL0UpPHmv33dGxEH90cxeUC8ptdJxekypNXIEg3ONyxhlYEA8A4d8N0F3F0Y
rWxsieekFCFYAi+YeWIqviB1ceETjRrSPB2cEn5A/dy2sH0kFHzOoQJvvBjDQ6NjpPVIHcalHbiQ
dnDK6Hb6KAoDTycZQ70VryzaT8jmN0bur8vYKvb4n+1a5lCmvQvaBzJ9NmMdr70WNQOlzTWhG+Aa
zcXAE1UPSDaMZjGaX6rCWeARjJarl2wu21xv/Kw6tUo662mS4ZE29ssw/arYKos4fEdpsxx9f03D
lU1+Q6At3d00JqaeeFGTZL2FvR2I9gZTiGdnqzveS9BGW2r5T+h2J2K0LgxHtjChxL5hI7FMCfDr
tOmphpDtlSXx5/E6Tn51mIwDCI9uzH5cM/GXsdGl2yN6ebPBJC18a0dc0tLqwZ8tixizKcL4X3Fj
naLelKzPztLXeKmSo30iva+XSOa0T9Gz9xNksTthdqp77yNCxa3SvdGCAUy1i4YU0HIZXkKdwTTj
VeemfgCVtydvnlRbCDaWfE5oB0ZMitawtxcNdJm+qJehPhILizJ+5AXBXIgIGHLkUej7sAiWZAZs
QjoCNg3NElY9FPAIXJGKjmwsULnLpTWUkPXs3VQWa7cj1FiS+Ze23hXbxtKICcBqo2VOJPTodATW
BjvcDstu0K6YC7ZFzvDMLs8mUBk0rhyoxRpKF77/53FoVg5sFGUiLuuedPww0amJm5+eXyDH19BN
tcSrASptP2YlxJAtW8ZuxGbDH1+7P5Pim+zrQwdufHhkA7+cMhq88KlKY4+aDPTNTs/fNeNFj2+E
vPS8dPfbN70r6dMrj6Wg93FBkybpEdgJlHgr9049HrgUTzrOCYUsqGYmhatSd8Gluc+x5a6dqudj
QM8/FosxLBeOQOOCzv85Do31QCgrm0AnOjb+K+KPRZ675556C9IGvb+JGe0uO7EuZjjk/KE7yOGg
EfHALmnRZtMSZs06dN8YVx5NCBRWi4cwpFHaEticf7TaD1HtPf8YC3Gp+2nltr+GLCKhKyeTCFy1
7u492J128hsURr0QpMuR1mcflSQWzrb2QidgIvmw+xlvCDI/X5uuczDb9i3NFPxb+vaAI+kgdfOo
+iDdnRE1e4erSErQTAgnWFgn9mJUADiuB137kuV0nTMT1a6rf+SE1RJ4ibvVviRTzMBd36ZMFGNg
4dFEsKnjbIa82ZKQ8YCJ4zFM4700GEhldP+ypU1mTWu2T3HGJi/h4x+NcTnQshsNahf4limuC7Pp
2WbJueUntrCeT5YejPSzaS4V7cEMNr1Pp27obW+HtnAmgejlJsAZKsvEAmu/TkB1nsIAA6PVgItt
SPuJQd0+hvOXmr63aXeP8NbkMptKVK2lV59qagYK0zpIORRH9yEj2flJS2tcQNGuy9CL58msdWPg
clI1/jNTxiityXv1jME5JwxW9n0IpqRStf2sGyFZ4Dgf2WJpFy/39JPLpISxyEgZSDZwpQb/F0iY
E61OfPfBuNNQzV8IeAMs7GJv6svxqBnjyF49GI/3m7Wl43bC/0jVx733L1CWPqLO/uHURv0YD3Z2
dUGA91jpJqafuTJX1YwgvH+JhtBdWslMCzdq+9iRhealQHpSg+hK7G3TQ5ecOL8l3bQINokw0QHd
eehj4IdLSPv6k0Fy7jouk2ot+1F/Kmd+5ThWuygCG5VX5vjRTIgopoljwy4x55f+FJzTkUXDBoa7
ESU8nKys04vX+jZenAS9IHAbt7+pkf6c5mLlsNnjwqsgktwBD3pSfsteHmSYZhA4CXOi/vKSb2Fr
A/1EldJYlM5aQi8/3P+FmTzcBmZGNeUyC1jgw73EWnmSsZm9lK2HiXbEu9sOIEQrXZq3sgSY3Nmz
d4AeVp3Xx2jyNqSTRW9aoFb/Tmbx/xFZeI5lSN22PF3a5j+LLCq8YC5EaVyafqeWnRWx5toeBO64
1RCXokNuG/UbYpD+RVMoL+vkZJVOcMJQVJO75NsMGM30CrCdoijBtA+nyaB3G5ovBhv5zb95uu6/
PF3PIleea79pMK+2Zk3Oz8+nKA+I9TH+b6JNMNj1QV9WxL2EmOGXwVBOF60lnS/AiaSDtrgSQONf
km4ebTt1+ZAAx9ym/uQfnalltz7iaJ4lE3EyPeZjGpREJ1ffZHjwAzL1j4gTVsAkIL8xc17/8TTP
xmYASr8y4/bfv6I5w+j/URF5Qjd1x9VdD5WTOQcT/eUVBbkpoyINdQAXEX4A5AAPdcPTLArtoghO
WFmFRv3vYiRwnTI6aLZbL31nuCXQW1kmHPuJD3ZZiFFdLRjS23/z/GYV058ErP33f/4HzwcYGSwQ
1zY9Tzjwm//5+fWkGvUa/kzCvXw0LN5/8XUmS5IqWRL9IkQwwBi2js9TzOMGiYyMYAYzZvj6Pp5S
i+5a9CbllVRVvhgczK5e1aPTAP+cn7adjXiZ8gX9IxXo5iQibl7P58WciVbx07v++yOGPfr/f0UW
3q3/+xXxozIx3UphSx/i/O0z8r9+YiIxMMve9FHZinHTC2NY9xVkPmkNy7lSQABU/5xRv8Ocd6xd
wzrECd2GZQwEWmejOlREYeziSjXBdJEsdxtgQSsZaPNVao0SkY3e4///NbvC/O+vWt4mEtzkjkVU
1rfN/3Iz1bqC1M1yDi6lLN8QqMNkEQtMdzoYHc2KWtzwQ3RYS0CrngMb018OreoPeJvA8JnWoaYm
qktA4aXQVLa+oBdgaJtjgPqVkIhEXSnvJTTbNRydNCTWLTOZhS1VGfsYb0mmOdzamPVjLhcIv+K7
TgIwfgKGeBWBlyyFu0bJaek+IvGHS0dFJB7dCq4ZPXS8iUO8aBS99h0bxay9aCLTq67Dz7MUVUxh
YsYmj+g1qeJyZcjhY4ipPMyEw03fh08x67+pij+LeOko9G3YVpGdXy1cidntcb7S9fVo2THVnEWY
uWC3RNTVm2a035tyhDVT9f3WrOl+t29sB6JxXuPLg8X9qZyR3gNQ62HTU2JOSN7t5E9bOvs87Wll
6hdjIzOO1m6ghI6kFaOD8xOJ4Ck1KnFEf34khP5pANVSvq6oPiQ/Y0gLftKI8cPfZsP0Ywmwi43h
uHhwGbOt5KbP41e+gT7NO9z87NEZTstq/hgHxWgrX2dLxLuJ2nUKvrO14c820ZrhnU4LhKwlei2M
x5pGhLehD86TMQSYwjG5NaYOxZgHzGEIE9Q9VUdm0LWukSbqISeNTw0KY3yDMD30lNxH+QsuXFiE
1Lbn88kLxotlOQ80rASge0s5EosS80dHchKW0m4aHLkCuWhtJ7dHT5pNhKVqDitDPQ1N8SMUBYuM
3SocR24zFCKj6zebqAQEMAURxp4seYmZt7qB9S84xjNrDHGuR/1cakwgXTm0myYDP1QkC1Vh4ykf
8DOgUSRgOtmkMvOVuUDDifAjK9f6dCQaYxyL/e0RjSLm1XGMPzm+qbgM+he+zHxV8siuRN+a+PHA
5S7tk1/R/OdSDAP6pCIKmZ9sDRE0jlOiFA1GPNuNwjljLMlhGpVoJUy3cJu8PNnPxkz0O9g3KiqI
JFqvXGZ+la+oQOwZyOmgN5+6dKKtpXxupoRYbYchPo8/BkwTYpcRf4JBVnkE2oj13WwSju1ve5Nt
guu1LzMjFlabGaHXog0o+iHV+GLP7gzZKtql+l6LNFrRXYZ5fFzbsuy/4iy4TxUVBxK7mW9EX556
t0B62WV+jm1iSG3yksduFgqPUioUvU3ju/ekcrNDa7KCJIBRXhtU5g0g6jZsnHuMpeJh8kv/UTZu
zmIOa/VDRecO8y1/jOnsXx3WBvArr0UWGWtnIeRvFSoI1Vh7Jz+lYl53ttpXQ+I/KZmxDNPOmdu6
T2uQ8cWS19go2Bbrrsn33Vg/Drcynj4hqN7Gxh9Mjs+JkA+UrJ17p2iuA1MvhQsmZUkGIH+c/6ti
Mu+XKv2wqqTbmVm/c4X8dnyXBq95eGvoHDvie9rSUu5xxnkrI5aPEHIojgMqsfixPOV4Er2q/WkV
Ze0svn/7PIA87i5WqE3nS9l0F9uIt0Hs7hfBnUr22grzarkYrZb3JIseDKewdqpGyGQTQ0FPfsLE
2W9BU+W84AJ4DjxLpOQVKZtl3iMm78zJ08c0bbdwlOJL0pKMEFD9iL7I/Gx23DBah6hF4C5I1bjh
pXkuy3zdiZIyq16M1wbb5tpktQICp13ZrdVebDuhHSlp7pU53VgTM36inPi2MaE+WngFPUyvITlQ
0B9p8hyBcDt3Ge9fz6iq7QwzAB6B4kL56sWY9GvsmzhVvfyAUIXFjcR90dTUnlmKz397rj2ZH6EI
b6Qp5iddnczFJndPE4/k0bm3W8x8udanyeoGnDGQZwFHfYKm907F4D4Zfm7dGU8jC9NtPbDj1x70
znag1j4zm2UVcHNCyWd4VyauoVwN646b1eSVV4Mg5K4vLWrKo+EFEWlDtq+pEw4zKXoMXKN/TyQq
VEadPzlu+hQUfnsaq1Ff5kptaQuvV2a3BOeWTKZt8SZJvF+iHQVmqkkeEMfQN+p2Z0GEXDXYEQbt
UywPCoRywrg7MUlvU+oA9pFpkqLVyTXiV6Bx+c00Zu+qtL9O/uiHsY3SUw3sgLxiXeko3nqB28Ib
ZWQPwB+ZgY3Mb9TnWmcnZfrLvcv0DdG2OUoD4fEGyxk6UmEgGOBNRcEtFXhNGv9PRz0Er1fe2BZP
FJ6ga6qUdx8lEFwHa3qusTwS8LKSPT19bmg7sb4GBqXfUzwdCsMxEIKi55aKk0cTQ1Cmunot0A1C
e3ESolqkf+wsxmVUgQJp+uQgq4DAUkCuu2jhmzo4PyaEXcLAx8mtHE6WGAwdfrUtpiZxTHFbh86i
4fOMFpHIRq4DpK4d7KM9P/3k/O+PJMAXjuXiWgpeOYJ9DPx/kuCJEVGZEiQfSxfLO47ffgeHCyd6
j2vSW/L3aFZ/qKlEuu+wI0RDhq124Q5mZOZaRPDARevBhJ6T6Gr47rDtOUVWLYih03/+uIM1O2dq
OBQWNgvWNGyzwRVjPGAehK4feoCvlBLd3lncchN4icvqYKZ+zq/SfTyY783NRR6xCw+TFqu+KNi+
lLZ1VGVGLR7MpjXL3P7UL5zxjitPKo+ii42WMPYZAJO8KwliVyeEbtazPq1pp8qi9lc1ksWct8h9
GpVPeZp9tGXb7br0ZVFYgdyqeCFsW2+wyOHpEl1C+ZkltnZtvqrWzU4DU+rRzdng6WCKVokdiOMw
Lc0Laa9HjwpApFMpN6XhiFNqBd9ZL0m8zvaaAZST2baPXXybVm032Q4Uwt/hWb+g5/ertI64SHrK
35hli8wdJBxhY0NtVKKmayAxzUBR5IjVgHZxq6LKNPnFEhRTViwIWwDc0iqK+4CqBI/uslfcnRZ8
uEIeAJ+QZrJi6hPZjzhl0p4SZiiWpescnEqd2ATSpl4dxn/tQhNsDFuBw4tmNj+jwzTuwKZZV6mB
ULJIerAU+7pYlgN7nXtvwvYheE+viFHaB99om4eS6WwkkrSqW1EBpS9OllfIuzFH3OltPW9A5Q4O
or7QzSPP4lWYsX9k0f/VB1cvr29Fm46FsOl+d4UZbeug3cOfNzc0QGGbalS2csy8oTkF3pLNRapT
3Z7eqzNBhTuRpBSjZMbFjyG8CDs9Vgkmf0kv+00lFeGQ9+sFaPAhz4tn6BTOKaU4EkeJ2W/0TLug
cWu3cd3a2VOUV6xcRNyL7rfafWDhVZwBy5Whxz1qbQtkGlVyT3N0El+5/RmXxZXnri/HPTZyIH7L
UVl9jxDY4MvrrlXjN48zPDHuihUcPfYeo/ndz7jA4sFaG7ZrcinhncntYG+QDF4azgpKVYAygkVa
aU86HC8Hu/Cr41gyNbH+ymvcU168Nko2jWls1cep7f7zx7//WLPn2AZz80bRXX7+9wcxBXrAuPNu
59amGTEFrkxM/801e/HgYXlcLxRXrQcgjAtQiN3iGMzkNwIwSIx0jqmNaXxcr615dMtpDUqwPbaz
aYdtHY18rgzwPKbIr0MB9nxJKcfm6kAq0qxY18CtuZq3P/79E7JNfi1nn+YD+1Y2bd4AHYvRHGrX
CZ56A+MQrOxi6bBtur5ifQktBIZ+CCDIeiBBCKKrRGblWIoN2Mh2wNPvQDHuyk7tbeDXhH6qXTlD
dqzKjIj8Ak0yBmDAMUMRRy7uIG2/DVNC840BmsXUYoBLXV0WTZV2MWPbm+3gm/jcU5nnNbaKhyjt
z4RvGduyu3TCHmDAorKQXmlurHY0h725ZX8ykuklb+PfuHYRrKtHUEJROCnjV+oSG/pSQwm0OQO5
Z+eYekUxPQZF8Z4b+K5NfcTdX65KjrdNgRcsBUKwayJ5MPFhr2hwAa03cqiCL6y2hkz/BEt9yjLa
a61p5Plii3dL6xo3m4IPBlFk7k5j7VnXI3vBCKdoOEgsQ3aDah2wKYoX2Is6aKGUL/GzXPpNGuRv
mhbBNZdrqFLRbzto2i7cOad1pnhKa+fbSmCmdWphuAQ0imOMzEd8sdEQ1wGxqKAlheKNtE/2M8II
w3c48dUm13yQYItmfU3zJz3DSvGB+W3RSHEZCVzatycH7vS+QZvBZhFtJAPhqqNuYdWn+IAnsB3r
zGRNHEXIuHraG5jvwngetw7ZspXbLZhRv7KumA/jqDBe01woi/KPxkK1gSu843pgnOTCjW9EHOZZ
+uxLTQ0MyaJtHT90Q4NTwcY+NbCmUhm2AwtxV/RYwnx6LvxJx2vP3lgZqz8zYtNOqBoQFWc8eaCu
Y6OTTiHHUkMie+Hh9IsPW+ut2+IIsw00AG7N94NvB2uzMW9G8/mTACQUhqjbxq3zlI7zSWd7t7ZY
cWnsh4WJpahvhz9V2i4H3ea7dJx+szq/H/u43pnjN5Pe45gjcHpl+xKDzvj3WsonL1mRJOAYY3Pl
0CH4QAbpvvAC+iLSkVIskidRSx2bFrTJ8jHYcRLwl5kAcTO9MnplHIogYkb0z0R+/i4NbPXaIPYM
jIAKlvY09bEmBqCZe+vxzD34OPV2tLLTDkycSpoNGdxrrCycIX77Jw9YAXNf2QZGw6nYulcqRru1
PfYVl9D+Hcsor2OzahjZgTOo4HW8HWslB+PasQDUJDwojVTNqRzSC4H1T+WMwNKdAXPbnHE0Xgjf
85zH+jnyvXxvurjPij6cW77VwqoWEkPxl4UZfFNJtyOw075XKOn7UkXdzjUwY8wAXQECdg99Vtan
OpUUmhElCKvI2gRs3/nQ9NPeFF4cOvP4ZKioxsUHLpPDK5K8KIjyRuVOScIawE1XfhKTjLDiD9ps
60219Jgcop6Xv/CpyuWvmixxETMotNbLvG0+ikMn1fucYnCdK3Dz4ObyljXSmOzL8i+Euuq5cmCN
+92dN8BaqN0pCQs9/UAde6k0zXIsxss4egBBEOPXjs7uYHmnKkhAlywLON38fVRANqp8Z+apeImW
IPQBw1Idlp6GJhrJM6if0ccUyDnD57M5Jz1jBpLeCwGLk9louAReQYljDV3O65ELalG/OtV9Ng0v
edMrjtkuxr6PkFTqRoTGjKPZgRRogtjbUgRJuKd9nc2WKjU01jqF+by0/bxu6rHcFxDmy3z5RvvX
K1k6zgOBN7Y4IcDbv9T+HdFGaOlOsj9FBd+EWMCaYt1l7y8dWEnK4qgyAwgl3QQvFZHsjvKviAwc
YUUsaFXjMmTzWOGMYGyDuhzOMO03idtfGk8MK1in/i5wGUm9yq3vNaa4f/9g0ORDJ561K5cEH95C
hUzqpi+9O0DRt9wv2MTpOerK75r3mEwn80ABeRLOirEoaaFqOw5Nkll84rAitFDoJ6/DpRer+jzO
8lpP+MvwvZQ7x6Smxbdfy6a5t/gwhHnW/xqaHx/89wNN782qvPmTC5vGLSvpHwKXEaOYunxnjHxC
Weo86mft2GIb2xEFcBrdXccGrgc7phGKbRTt01ctjL9+nh/w/BzL0v2qS9zejZN+3RqLjo2DK4PR
ZAP75eAXOC/gvYeNkZ/dvOheG3aWnsPKDDNOYJVXF7qbrY3ygvVm29JuYrxkolJ8VfpD3O7TGQs+
bgu3zSQaYh5b/XXGsSnbojuOxXIRtfMb4As7VewmDYEEoGqbpi4CjmvZsg9ivH9izKNmYcwOy8wP
1Z9YVpYRDIV4D1OCVhACyexwdZi35aey8uw+TZdvu58YObO/hdDukd71lZz75a4clFgxypRbmNXV
KvHluY76uygn46+KeE2KmdYdBWSK7t2jFWCOskrvkW6/i+JjsiuyYe/ZiAyu7B4nni5uxxOXMhF4
5N4JbfEJamgnbdLt0LZnq+R54XEDDbY8mQ0e9cZ/wNju7x0UP7+c/+AoY4hzg2i3INwiWyTbVCb3
MRVSCr1hjaUbLUhmP53CWJqlQ3cyOojAZFg3roW24vRc/KPEfyaQyL+ed5ZsPYQ7kZSHnriQ8uwL
rZTyecx2OovVkbLyGbhqJF5FEK0d1fWr0fKaF3pInklbNcoH4GgMvIcXwq69vZtIE5bSP5imXrD5
La99lmfkMQn2jmCiPU16w4E/GwE/YtRbPtCr88vs5qeKwryD+jeYTHvyDC+RujndZ6omlZ9W2Ppv
hUiB92XabP4X+7syiuCc82MRmNbwYTXIDrKND/w4LA57ugqW9uLjNdgQo4bLPVdcTW5vKjEP+7qe
aGq1ucIDEMBRLuNLPbnN1qnOeWOWO0rSy61FfQ1b3XXT5LhidX+Yvf65s40HUMdeRRyiGwMG98LP
DzVCkOECTxsPQeINFxgZ8FYl1gAUpE2dBtyD8aUUcdavqIZ4tfsx31PEFKzQRv640TSFEMg+E3e6
D5waShu1MnLmIbO0z4LMobMvqrCQtlBn6d3A3WO9pgWlTNlvQge6nKR3wFF1oiEx3dMkx+wuiCvF
y5NtrEXv7VJjytFcF+pw03eKAh7ihbiEgCc1iHzTskFxSvSowfvs7FFDmq/zlSVnbikzdhKfoQcQ
H1bKCdet/RANqE8xcWjVTmQPMEB6LfaZ0a3aDZVeXG6mXnDJoc60job5nlfYuo30q2MxFXOs/umV
PR5s8zgFGnoi/GNu/819aT+Rh0dB6wBvLCIgcuda2yK5Ggs+BBq/9DZN7YvNK5aFt7zSovy3dHWx
YSFxjTIg8fy1FK3XhVibbUrRej1DIKKTU5S005WiPLCkueEnMusxS7wYNyL7CTo5gDnjX+qwDntg
FVXhaczIzT3VIcOGmZpcKgJc5dR3k+H/LJmqjkTHP4R6KJ3bXuQ8ycwDopd/FgojKUJyKlJ55wd8
MxWF0HLBJbckvKM8on+hbfa3xDg3zuTSpuJ9uqmiZ69qQOZ5p7HtvJVCGrxitGZqhLyvsbmSnag3
emjdlQFJiwYc9TJw5aCbJBM7otKUVGcHDl0+rnSDZ0QE10uf2zurWf5CuxSPFOy0uxn/R3vj5ybc
/OyuEtwnaH0UEb/i3FcFfLIg3tmp7lfB6K7w56MsZB0Nbg4NsS2B4iXhmNSHUbwuRn1oDfZWIACy
tTsFau14qdxiyqPJvIo+Ahpm+AurNZ7fsSu3FRVCYGust1El373HHO/3BhdyG4G6d8ZXVTjJEdjI
Z8fHnyWvj5k0rocb8KyaQtowshRTtgzSYaM1rSWB+evb/kc8dGe750ehA97Y3I+yQ3PrjbYyq+eR
s7ldzXRtuPEUbK2IHhoirBMQAZg8yWTeWd3WtmyAQxNLn+C2F4h5VdE9pfb14OFqm5xzWbhtyPrq
JY2hqoBnifDdt0P/5rfqxSNRXwP0NbDBj3FwNPu7pE0BevXsOZo87GTSfzRcFvFpFk9jZV+IBWPB
T0gmayGiNYdNr6vsDDWbeouRHD0uipOKwBkvDqYpi6jE1pGKrCF7/RFpC8cFQouZTQxgbY7RUDNU
BCMRR2586L1GQFlH4IV5OTQU5wBqa97sFIMyLp50k1WSzSvFYJLDHSEGrXQa7i0ttmJqsNzROlx+
457cp33MQ0khi0rynbZR1ey+Rv/vTMzpfDDmZAWhh3aqW5UU7WScX7jHm9LcBpKhasE2PUXpSQXQ
hQMfPVYna3P2Plw+zKeamYhNvVudSZrgZ1z+2Y+pynCTh6BV5ZkoAM0RjEOJIiYtpWIVOc+7YkGA
R9iLXVPu2iOSO6zivBk3C/JU7lvHwOmqe+3Vp3hYaD/g/W7oBsQWfKDIqCBSJmqft17F7dn0N8It
CeCWM6ZW89Fc+iokGlgfM50Mm971D5ZPUkvNUh1bThriypCY6C5HRaM8s8/h4Fd9gjKNWXa20z1T
SBkaA8UnykzerNjeeM5Ibc9wmCz5rJV6XWTk8Xun5L3N0XfUnckuM6RU4WZDgoPs5NcanCPyHrDi
WGDx7QqiupHfr90b+SyL+nMxdBOusDApcPN7ksRWorHB2hXfFPuoeGO5gtHdNL2tM+WvhYmQULs5
ifj4jZ6Y77nDDq0yeqgEmbA5GrjnznO+qXIWlkWDls+mMyiHS2P6OzLtoMQovMLZ6b+6ybOyDUSD
UV6T0p23puRz3C9TOKX8ALNAryJKCTf8JH/d1ip3bW9NW52hjjRVe2ZDoe69m5+64UlTCkswjh3E
Y/hkAjb+tvUf0Iiu1EH8ITVpAPsFDzdk0FXdbGvCelqzsOo2o/bwrOSc7BokBk4NveUC7Gy82V5C
05ncHdf1gMz3/CFxCeSuHC/D2DzXMmMbbBXIhkv8DjP+o4b9dqRH3d5053Hon3VfECmJP1S7Qyy7
zDPNGSpHb5TTfIxL/7nXXoKTQwhOLpSNafbs55i5DS3GfbOsgO6sobHIFZEZcfIYmv+8ONuMpSGC
a/XG/uTOnYhbWcvdjIhxJJs5rkovf6iEZbwkQMXjDIV0NJ320BbjzusGeQ0IyoQD7FdsiJKG0Iht
X225B2hl+7EzaDFIGgbBQMPldJ/tjIUttPCw40laU5IQ7IbSzcjuEDx2i8hbJcrPNiJ2f6Vkfa1H
Shhnq9pVtafvCwM+OYTdV9Z90T5SRXQ3wo0PifTqjyne95m3s4tIvGOAm3daUjcOKD2gZpSF3vwz
0Zhy7C9CLkxCAxABgHcPC+45EGQfbd1YO1ATEtdrSmdQe6CWcxzsjyCANOvg9uVzaeCX5PmMGO+T
FlaJUyCKpTOAUB9ZxY9MCKbZXY3p2sG2OGHfDG+GoSwqaf9mkJ/ITuLepCCU/8bPCW4aWfI6U2gW
WQ5j6DM3qrXvUKdcQSUFussh2+fxe5LV011mwOaG3xZ6k852cHoe/Cjb4O6b4Xw+GZJ71dLdzUL2
xyFmnHHlAbngo7Wy1wlTnUiGfOMz0KzK2Xl38cTpjooCJtqFN0zB5pswpTcAPcA5hxuOJxMwVmi6
3fDMTXfjgfblMtg8xJn5wA0xWnfstzdjXn17szcQLPm3QOWHz5e1jhnI6yNwbXbs1LfzyzJ/6fIr
4OVZcF7h7qJBghEr8HSvRO45Jys1D61v6w8jlSve2T2Wwgcb+/jKHSNiRHyCgnHZpx23ZBJMxWsX
8c5nsUGjQOPdVZB/gJKPbmjWwaMUGa28BrcF6d2AepZM17AXDhldlwjh6bbGM8te7SFy5EfrdE91
0bi7vuNX6Y0/jbTpQq+ApVhWfz8T1C/QoNbJbF7rjKVo0FWkIyVNErySN8ZtSplYziq82SEFn4TL
IogRgWHc9rM4MCcn6deaPU8oOlgOXQEwt3bGHVdEUD6MV5ONJd29I7czLNVaesQnSaVz96Ai3rqj
G9E7lvq9nRTNKs408Fe3J951Ceo7VEs/+PXzG4q0gxVZz9GTNSVfzAgvlrQk13Lqin2YvhhAHB+E
qIvyNw/BT2K4u7muZqQ3hVTnKHp81F3F3mzbOcW6WMhGFgkMOogcXT78XTQAiyJB/bHgx00gbkdM
UVZKSsqaEKjouBKNXa3aYAxAiMR3i8WzWafsWvA57lqsDP7iE8CuuMVAmMDAG/1SkPll8S6hX9vb
LlNDN1AaM3lB9zc7uCv9OL8izm1EUOxR54O15mdaEG6Fy8vOlsJU1GCXSZj3dTAYfzB/G1gMG1es
qhR+pUmlI2sPlicb0QuGkTyhaXAmXXoSFA51XrMzhAE4A4kA/kDkdx+qQTjGBrP05tsYe0hSV7ou
vHg62t27svSBwM3ijRebmylutlUjB3iGwgWYICiX7z693P6dx+YjqM03rcb3oPz0OvHFEovKVdQU
0WRhHQWPg5Mh6riXpSVWBW60XAuA+jf0R0orJeZjw9qOttwEtnRXJbDEsPpwcBttwAEH+JzIvLoE
swsf2nfVmAR4bO6II8otrhZkgH6reoD/Bm9b2jmsUZ6sIWJiHBkh8SxQvwsbHAlhQ5OfDuvd7Cyf
XmHTFc3DXbnghlPjGzOmxix6Y/TH6bYR1T0p/utch7f3jIRzpEVP4EfQ9hR0mtOQW0/iEChMTbXn
gO7CZOaCHouUKJjDmsd4MJrutyp0uaFH0Fxx23zq7OjouEc7oIMb9Uak8HppW96aLZdPSfc8M/AK
wMOEg1oyg+GjxClYIGmafB4UHTuce/Nu8Zh9g5isgTjhttoGTbRj1fCI9/msC6aXigj32lWkiaXz
t8c9Q6iNO6szObshT36AFv5Yo/HZNSyFEo/C1BkzhEllDduw5U9VDJx+1qdZl/XaLJYjNru/xYK9
zomcv7jv95FDVR21T57CR9bWpxsxIVt+FqN9SpbXZJRvyp67jStKVua/JOlqcug03CztD9MDo5fN
gi63dr7H76lMRfFa2+lP35bllaiLUI4dNp5rEjzqnk3WJOGi+3btJ65HgDNj+wBgKeAjZM1iM2QO
/A9WDrNysO51tBM5jbhnbiFuBxlM5www7lh+UlyEj9vCP8U0c9fYDVcHCZAlLUbaTpDYippRZLIT
tYsHuKAi0/dRSTIp7hixaEQ8kbmVDV9I1gx/ExPjLiVHegVk7LFO4nctSRypVv4xqyFgqeDhbKFc
wHRoXCygknfU4myjqX9PqDBkfmy/ZaTux4UgsNf1zdoCj9P13THht+TMHFlxQ5UxIfo193uWHEBh
Yr79+sEc3atmznYpUaO807RWZEnebej+/siPDwMv6dsGiCpQZ+7YU3Way/GhbJg8mrG79IqmpqrK
9r7LGqiNuPeXTJgkM2YSVdndQlldU0NcbzL0mWwO3uoSTDe9oAZPp7vPywboiOPzbGMjBrmFH2Fe
eTYnDmPQUeOG5V3Rj9skxl9uBTmoEzh8d45bFptU4CGSbiR20q8+7MYKzSU/cC6XYWl+RkMxb4Xu
Y8IvfDImSwEqzfp8MzZN/MGdgGQQEDmo+SFykcIgk8Gkg83pjQ6qMEj/iTBF3JT+2e+fY6jYIWxD
fJZ4Cim3tNkadX8oovmpUqxKWr73ZjGSgeXU4mN9WCr/UpHTXXmmv7d4jhqMMxbQzN6x93ZQfGX6
zZ4jXpvG7TAjTuJrdn0UR7ALZPGfFUADKguMlMcVUzifRJ3dbQNSQ/tlH2ZsmOFQNcxRzYh+4wJ5
16l5r6PkhKo47KpiKZ78dTVKsfczccI0Rd8kq0tWf2CzDfOuXMjOeLArNuD0bl7RGHL2lotjHVYe
X09cGO9oHro17bWZDwNPbEYd3PRWJt4n6YQuMNk08z9kb69pVOnoBCF+GnCwrfJk/kOE+juqo89s
dtuzSwdMmKoFGNtmbkZmkDTlCQrAknrLdCfm9K+VY6y4letBoiCaaXGXxILWrnxCP7e3YzZ2H1IE
f6IJUHa9z28wf+4QQL58ngo1qr89yOlchzq2h4M7Fm8WBTV8/Rzz8JlwxT6gSveruB/vg7ZnY1N7
GQ8Br6KlWmk/5jvpOrnmO0m2kRffe9jPoJ7fjRlSYYfQK/mSFem4sOuYy+MhXdN+6IQAD65ua07H
Mnfsle8RESKD+WgTPooReDm1asG9yHFZ+0gIk8KqOXhjLgXc8EIr+g7i5GDKLgX8Y/xltPw7+nCw
nJiYfVzwt/WRQSrohjyr1HfUBsaq5RW9Cozgawq6Z1qKYqANsFMdrl0wxCC6gnDKhH0Ylxb6T8Ou
QdX+MRqL727yUFS7d7KB71YbvcVcol90GfwUqBCETbw70QbvqVeRnVkcNOJ82KJrbGflX7yomXfo
+Fnojmqf1dFfthOflS4uN54sm4VlZeFacBGDTK0qFG1MrGn1XhIESx27ZopJ+P+6VNhWy0PaH/8V
TCu5b5B0TMa2dX77dks3WikndU5dLnYa/BIUlplYkfeEZeoYDSEnG/vh0pzAxx1jp4HbKdDgm5j3
SBHgpVznuPSOyW9UWdZmcXTPs4F7tZKPViS5I2d3wkvP8IZidI9DBO4LFi1dCsRpu9CX9ZZQEuYP
I15Hqf/dB6zFb8MZu6byxi8K2l9atGEJVzeYG7wl7g1q69camdjHeN8T0tibs0nS34zz3WK9JFCi
2Z5+ZYlxGZz4q+U0XqOno9a5+t1uZHN7r30Gc7VW9vCrbyn5+GxWvD9U8dNPh9Lg8tEIQk6WjeJD
jd/WER4Pqbs8TDFwx7Gbw8buvybLau5SVWFwzT5zLhRc28Y6jExQ7DmX6hXlnqt7J70Ffet11//l
hrwP8uZrHDmKs9cUI8vBqfByuU6L8BGzcFj8cU0bMv0mpUo2vU53RTy/CBymHFHvAw0/tNfwDWFY
W6cs4VAZffBJyZPsom4fSF2saRhW0gRnE+HbqoS9mWjuXLUUY4K2TrhcG0daDn5TQs2u6MCeZu6V
O8dCcVl89lLU4BnNva/rhtib81H7PVQ1+PECv9cqkf6Wwrs3UyZIIwO6oiGBot24301L89viFO/8
drZJHc10lP8PUeex3DiyBdEvQgRcwWzpPSnKdfcG0RbeVcF//TuAXsRsGKMxPZJIVF2TedLd1nr/
niTT96yenqCn/xnYpvMegWyE32oe9NqoJTahkX1njQvVJshqpnfQfcxp2vTwqpE4vie5BiO05tiz
mZejJxdshzjCfR4gbriABXHr71rb/F2MJpyt3BvgC9QUqxyVA13XRtfxxQ5IWEhtzG6pPonX+Svb
BxPKJ3A4qcKWL2BBXj20bB0sIOR7ViavlSpeey1w/kQRLBvUO2tM1P0+9Nt5m81LpF3KpLfuIYOP
0m2Nt76X2b3Vm9eOqFrj0IeRui92Lc8ALpT5uCl99BHA5obvQqUfbeiV/2LxR9b4fXM+Uh3SyZeC
kxYZHfQQDQH22Bj+NdFyrwNhgvwahZp2/e/FgQFUpRzlcP9vuMfRHtoi+9WRGUjatR/+Uh5pKsEd
w1XJjBEjfx4Fs3G6Tn52yjvVQzR+onO4GgpdmlOrduvqOqZCMu5YpsTxe+13d2uKyjM6FO/OwGnY
8iyXG0B0fDQNlLRhk6bwcst6Gw0WA2TiI82KOKUk6W9NkTIQt8zwJdQdFsuzgU7NzjoqwMcAPHN2
gshT6MvsxclzVn4TNENRdL9MMA+q8oP3Cqv7hnGig2mdlsEq+4n8Aj+/GhHz4/kbmDTHeBudMsDl
SoCPP36r1FoxJONsm55xyhUsvH54xKOh61i/HBL0MP3FDXGTX74oIWALTEFXXKgp6ZXNdxV07jOL
3b+BJKKxcTquvQ4oW9J0+i9CnYKnFpFWMFFWIifvAwhKvHdakj2AR1i0me7fET/jKrFz6xqkjeC/
BHFP9u00u0D9u4jfSkVsDAlzes60Z9DeDVwRu9wxYb7kTGuyIIDDyGzchpQMGV7tC99nnN0Y2sfE
AUX+lCwurlVeLTP2wPohv9RVPaISCIetVpHa1CN5qTnFS94qDTaGN2NXa7hXXHfBG7Zy9jIT0Tp2
QkUv02ETTra/jiItp5N644lyr8mMeQWW16+yPj9JiIubxVu4vLj6PMRA/LczcMndqOPa9cCxudjo
oE3icSCw169i443EP64JXLg7Z0x2hfLUaextedGtJyHv7asE4VgMOpkAeOuxJrxawbanRXguXzRe
QLCLcv+kZitx5ocfGbpleKYffdaP3xxArcozxNmLOt5ixwxwRXDBn5Rr/l3eHvZ75JMDf0oPY+LN
g7Eyv2TjD8B+Jt7y5sNS1jbXCRdHzLS32qh+Yp2ta6rNCKEX4IIA/IzjA1AKjfOCNi0EHykhi5PS
dGB3LQWS1wWDj8+R9qlMxHlU/Lp1Vp6ak9xN2Sd3WoRm//WZswZVbskLPee2fyE/239Ydvt0/PJf
NsZckUGOVK9GG/9JcM2D8c74UsQuukXN996Lslx1A07NwdFuy7saGzBaqWzfOq2Vl7btPGT9DKlU
nfYXOQb1qimOlB4/q7GY3qeGfWtaKDAGg/+t9H9RvnbvbTGce4FKMoKuzV4NPbkEGWYTJfM2DmLa
LB+UyKCEHA3WM1GB+Uxhe6pQ3MjI3OI98fcBnecDvYi76VzUIVHV/Wr6Ov/tRuIz9M2trIfkEDa2
uS8rRXXTq/uI22sjiPuGpOySQ6rnPpqNpOBzH+ryMtjZpz+oEXgq8ABaGZK/GTM/k16h+mjePNOu
Xmtz4vCLPLhaC0JZrxnD4RXxVkbmTxw9lrGx2BfnTawhwIrIKTdsc+NqbXYwM/AtVk8Qh0yMn2Vm
mxc54CdGpgkwQQ7hrraRpwbAiZcX9oDRQQnt03BNRQBzw9hr/qvAHG8qRY4ewGmGmDn0zJwzH1am
xzKf103t0en3MqovGdWTx5Fz6AuvOnRdTgk7Eu/rC2qRcXgLkbjBQQQ8k2i6QbPNERLa+kuXsReH
knddXhqBsbqzGLnhBPbvDkv+a9372ylEpmL1UfXOIrtCwCT3kBx7bFzGaUzgVbhEJb0OaTwdJVsS
BhYu1ohIoZyxir89xDFOwidjrOzsYUNepZaL3s6SP8cUfEcuBOaOyLrhElFkKci32iPky3KU9j3z
Q8Ze7vDoRvkzGS15SZym3CVuGCKyEAzAIjHBkixjtKlRVV5TMM1rMbnFQTNJN3VcYqexVQvorFq9
nQKkF7Wskge3oP7C9/9htmQ1ketEygUt8Avdxez4B+MLWRCsranBIRT2eMh8bABZk4lXL44BBGag
4Jy0Q0eSoFM1EgWbkaqdsVZ98KRvrq2EVV6bByEEcb274lQLzrLu6eAMdim932BcqFDwapTxq26q
83OL3IWcpyk/p8wYd4FqtHKdhPi28tkZurykLV4/i+SkTS7Jm12eBUKc18NEeSpgDiz/lmar6DoH
+tRmAHzbQE9gWJp6Li/xRGcMiZvHHhluRDJMUs8DVjYxh7ymvW3LDyEp3kI3Ko+JAyrJidP6lOlU
bqY96js7bEnJDOCtYlT0X0YkCEUfxXuNLFdY5XxzHRymE6Os16Tyxoswi5Ne1P1LStDhgpwOCoAj
RlRAZmp8rvM2+EDOiFg4Vmi04oiIocz4hdQIHFH8QTL2IRS+IGswbQ9OlwzH0GkfdeMVt9aXP40Z
KOG0QAoIdLWG6TSG8V/NM8NjpVf9CdXr8CCMHYX8xM+Zu963sUMfaQAGiIT99eINxYuVNeU912N7
T0v4vSc8b+2gN/yueoAGhjb+mkaHKRCaQ+l21if5ctTGZdVfcgkeu9MuSrMvnQ6GVACHvLnzS9jn
71HsRXv2X/7JrX3/tPyV3uj+qTKq7DAG7aEJ2/qsM9X6eikGCTQrzaJ/ns+Q2GPsSf6I4es/rKGd
tkpCPydkVjub9MvwpZ3L8kKGinNhcnX/shnn2TQd/jtUKIHdjZNhamNG1dkrTetvLiyq09dlAiA1
R+V8yIOpoWUiv+nshmlE3ztqyQldj7nFg2EB2rMt8hVz67x8GWZJvGelx2ykqC5ifsFImzUoW5Fe
RjnMRTYfV5Bn7I3nhg9BlHcxU6Y0ApLtJcEJhu6SeNvKGTy1iwqNVEG73uitu8vKiSAzvRoujusN
l2L0M1KHwEzXCAYxuZjjtuO43mrkxODpVk8KWhdl5Xb5gvlO84y6Th3qkJCHiryhyncbwOkUn7U+
Ydy12F7wOCue7LzYLqVw2fHLrZpnjGXw1Wf85AYq+UQUngGwyztaGif5LL0MwBh18t7IWBFZ6sao
vrlVoWpuy5daEEAUVvm9avgmU4u1yPKu0VOW1/9evv5egQof+y3bMH1fs9o9tyARDtMU3zO7b1ij
z2XTRH9w5XCjeq3J7epsVhO2sNa5hSRfnysPlHCoFfKEdTahCoJr+b0c+j8LKKLU2gdQ4Xrf5JXz
4eawmLMZSxC6DisF0qIJp+VHRpU95ancMTaNT14bUgWTx2psk7jYeSqI//Cfg1b1WN7NouhNNkdL
5LPjKFXUhRqxwNvBAtJUS3VPvZGbyY5uCYg60CGhfiqRALEYfNYTGjEtMOWj9GYZZZ3Zd8PeLV8E
nAQURdqPuihZQugtn0F2Vt9LN71MdbVLmiC/GXPgBBYLzhzTe2GbmJ+SCEZ4Jwx4NI2X0+u7A47d
yT9UmtfvlFkEO93KhlfdYW/sOkl0jEK0DyKBNtcDZCI37Q6GjTvMy7B0WAlLmNRp32KnJX7aM5Fz
s9QxOlntv04eo+NTN2w8ogWvaagjqK+b+IAj3N7gVyh2opbkD/SGdtXcHsZyJn83ii7Fp454a8fa
39qGl11MwQqkiAXnkE69kUbhyY7732VwctMxeVkqztLKSNhMO7jvJu3zwDu33NiuZcEC69DTFewp
QVrzI80QmyeToK1X4z5mKtCvcwFmfWMyB9wS/OxnR52co4MhxDlG4c3GIysPc8JrkrnGpZiN60lG
TFrR49Sp5i+591CsTdZ7IMlKa1v/4GemB8iVRI4VQjF/E4HYO+OsFiXKB3NmC+f51uwGOPJJ4CAs
meDQsTFuWDX4yPFDa/jlqFlZPhKTNs0Vv9VM+jGwsz9mYYV31PfcrvMbn+jN70IXd9NW2lmPI2ps
Z+Oi5mdQHrFIaUCSE8nGcqXkVzCMHgzS5QcWDSKA5WjFVP//o9UMrG+krNrgwSnx2TyQLxEqkiY8
D4Z1hD/MCG/E0kyXpR5wsYSgr6NhWHgqHq6TLcE6/srBsjmuYknonBbHD71qD4blgPtUMw2eXgSR
1D8WgOEB2TrmNiO192RL5bx7EWGFhRq2Y9mSdz7Jf//VgmjGtGvTtB8JYRCHgsngJQAw1GZmjVmt
MdtdicBtJWfsRkCy2dkEXL31gdcCH+qQ50eEsscypKWmw9orPs6nwSYEWNjFxk1hfKwAgnuiYfGd
sFGI7I6FZa+CVYfNah/Dj6HHbB9GVsHJyXkbIiIory7mORHDKI3G6EcvCYQ28xhWDR4ifyjba8wF
vGkH75ubuzDO1HCzDR6+ociaH5ZWbzovO1FjG28dE82XpGq3jIKbwJcvLNawsIWSLLxp3BLc4nzX
RiPcykYAMkqcY8vM5QUtI5jzmluplvhyGlCwGX59L2VPZvihBf5FonLzY39fzrxXwTh2hSTxt2I2
JmKkLcSm4wKPc5MnYqF+aBTcSS540GMqkpVlYAZm5Okc2QWevWVswSaVSbVxzbGTuHBDmqPt9S1K
+Mg82ylWwrbBEZZXNU5rRj3z7U/PEJEjCX9Q4HX8/3/FVOLbkBbFQ9X8Mzy/iIzXbe0Uh3pOkV++
bcNjrR62wsZmDmuCoJ1rz+hy/dXewW2ID8sDP1lDOAvsj7HiBBV27Gy+Pva4tTfW2IlTavshjQXE
njRTNJ9JflzulIZfzLYkkiC00djhpKswmTxkjMTLjLtvSa4EF1bgn0hAml4680VlHnpXJoO04gOC
gjkQCT9St3bmxh84iNg0bJJovJJgGwKVOkLpBMJho5eJVPRwLQ8uW5Dd0OiUNwMPun2wlV+dxiIa
rg6OTOCNc4krp/QzDuX71+Mc9jFxmAoMWVfZhyAw3feugkqDlevrjm+NUqyHRO/2GlHJ2wJiyrYL
XHtnMDMjF0OqE2OTiyO88qBaCt2lLcf6QOwhXMXuhRtNvsR0Ixg7WMmqSr2Muf1dS/zoUtg9z4hU
4pphhALy0zKytXnGw1ge3X5iL2Pg4QuJF1kyjzyzewX6xJqg46PklemJbDdvnbqBdaMlRLobKfMU
xpP9KQqGxv54rIosv5olrk2jhQ2A7vAsuEcJVGK4NTb8x8wUGDozRumIsTkvzYWWB5eve8kJKOkJ
u9kOddc+x0pX8449+1D28Dl2CQMLp/deej9DAsO9vLz4nYMBaiRBws/cj//KD3O02f9MICYUhOFL
GHB6BKgGt1+n+4QlbdMVEStkl5MocoxvUdR2r06WPr7eOrPHr0XV+l/9OtnYNZFEl/IiKsamdqtf
2vkPX14kwSQrtyqSrQNH5iLblqoOXARLugoP1vz3AltZhyjOHinn8p3JByjVRlbrZRRhtR7JLQwd
uMEDvjlfx79pI8rBzUuuVO5Sf2iVq+/tOO53IGrussDBZ5Zh+gwRxip6ZS/rig/dobyM8qbBFdVR
TDvKPTIgOkP1/iyA9J1csFbeSrO85uiOLGyA14KqKi75CFrCHsLw/FVkJ0jXwpGPrBTamwa88qSX
dfbBoQ+ZbPada7XJrkTCRQlCdqxqsr8HnV5kkLYCXa77PD06acvitW4I2WPBkI3SuuSVaxAXrvwZ
hPZE3v+LHJvm3ptGAFvXyH8ogGsAwxTvcjq9lQQpJcLXrsr2fxQz38xr6YWWASNFImlNQW2cAc5e
ls6+1cAazkUOW5V+G9tOuDdQAB0mZjtrPqacl3lKujazv4vjiO5GglSxF6RA47/lS30OCeiS8RaK
tkOYQsKGjJV1GxxBIleh/P1QlmzWLEucGy25azGTkzos/WvhGebT0evXysTjJAXFO+MfxKdC72+q
M35DhxgvYV8841hPnpHmXyWBipdS74DCBAqP+rwpULUJXx2jRQRty13FZBytWosiX04NE6BNWfeQ
VkCMUBkk6hRVJMrNH0IqV/IFeqFzbEBngVjMToMHJ+r+hpVm4xcLybYUsQd+2h+wtLMCJPSJ63xy
WkBoyYyEm1FzMVU1nu3A2S6fS1P42GOc9ITCLjhIWGDrMh8oWQLn7EAJ2Wu+RKTjQRR3bejaJg3w
RRtzb2PXPls/m8C20qYsKsQUHpfn2R5lCU4voLTKsuwoErmfgBOckr7XL5i4JdQd6qBSyPTYtth8
7CrCATxPpQ0X0V1pKJgGpJ7vIjv6kVRW9mGGYKxxCpos5uGWLZdE4BFIMoYdohNPv/hRgigsyfwT
y4pp11rs1yn5HOI3zHbNDHr4RlI6n13T3fZgCrbW2No3LSx/m/VYcxXwqzFQLE6FqPeobuTeoB8/
31IbtybDGM6j8GHpYnzaImKLLiFQdayocY8klL3LIVr0U7rVerj+jKiHh1C/I80qDs1otFgjsKTK
ThOnEuiC1tTjnVgO/A1LRqChE+CFoCglezn/QTOfPz1N/56mg7YTuStPk6R9cKPg6jTiiOg0fwNR
jTO6fWWr+iwsq17zpPobq/fUk/QCKCKR1l0j2fU3tsHPDiLQvln+X3mgNxs26t4exoGFgXoYDn0G
ACrvAwrDKcnBy89qomke6LTzfGf5K89MKE1M5xEOKYa7LK4x1EPHQfBhQkgecNJMHjEOtOEsHZhP
c+9yxLlWfoDb72+INug2am6vmmT4uYxJzBEZJwWhNheEU8OPlJmXoTfxns5zKWYVBNDO8xSRudkj
I3hkLLQfbid5ZnpGQ2GCAPXrApMVD0RfM+Wwy2iOI3JKnZF/Xq3jtn5vLMHM0sbmX1YmMTB1dGeI
SkpNHo8PvGMWVlZC0lzmzJvKBiCveTbJ2r5Ol2/q286qBfotug6zJLYBfpKNeKIoISqMiHoi3Tcv
8Yi9Vxpv9pyTJoQV7M0w6za1do0oZf5lXvkraCgsKDi9/UCOUWFhaW4gXxwC7CtHX3fSleDbw7df
snFkOLrtbV/u8T5yUOvhydCj+lzBPDj6FgyT3uapSTh60JdpmQv+dk6hm/AV4TD3UzBDlngNTPjE
yLhGz/3jIQakvsIaXPAQ73U3ak5sxBBthzVwPd9lgTcXGEkw5her+P8vVm8C/S9oPqxshXHuOFfo
ZCzEWkAHjlqnPrQ+n35pSS6fdWmhtpgbIqRa+kn5u7IT8xpZJC/WLBvR7MJfjwRx7SlZftZjD4ii
Ho4d44NdPiAu9xjPbKjES+LrWvGRkbkOuYI+0LUrUCFM8bdOgPiPDUu39yoGDq4MZvRBUj/HOHjt
hpxeYGBf4QWI5LIOVkqE28qv8wPBYsMj853qRmxz99oLa+/gkT0Y862H/ro9KlecEkJALwzQrEfV
tyyCTKp+bFcbEZMlY8Tvnaz9PZm6q1LaM4k9G1c5+JCjxW3Heta82J5Zrssiju+uBrO4JFpOzAMe
6eLp4IIMjl74k6MXwNT8RynkTic3xtmNqDuZo6BAAZY/zAl0mZ7yPy64sU+xaXkPFVcduCL3G5Pe
7F2yWdFEgl4q6ukWCOqhdJ0AL2PjXlYhg4uSJSqj9qDhDdV0CW5wXvLiOt5qoSbOdWaWt9HJ/xiF
Mx6sLsczP/9K8e/XbMSdfzhs8QhxCPGWAFePZavvIlGoq9/gOGA71GHaSKqzX6rvhsbk26v1gTRT
h/PUojeupvhYVA7zMmEerSIfeASzE8pQ62gUaHmxtU3v7YigH27+ORC2czccH6QnYGktUYCZnRpE
7vw9lUXjoJmgA6DzsK4uDujNNN9ulmT7MpSutUGwDHI1L86YSKaz54eEjSuUheiyMXVh+KXa/WxK
9bsPe3HKLOInNNCWgFLkcB0xw85sQ1Jb2xw+J+y0BluLCfM4zcNDYiOtinp8ScvONGysdN/MOd2m
moXvxLjN07FlJuYGoj/o/WvqdM+xjcD5d4xOz/OXhnomU2mh9x0G1FptizRcVsByOpUdnYprRfTt
R804exaQ+EhjiTxXhgFKOxcIw/lMn2pV+pDz9eBYa8xZ5tamB9F77SZCU7WayAceaRO/dsPOvwPC
KsjTClNTO9pmBIPPZI0HXIB/kIUcJjzulqXfKi2W62VLUVHsw1Yo1QnE+gv1WL5GhRBcSbH1cAcL
+1pOYKfxF16c0rJxU3HTDSUzCjZL584KzbMAibYNqzw7pA3ZhmU7QXoLy/auqC4+TJeDrRGpWjtt
RKgJUl/CDwG06l70Ciucc2YHySf5U9XYqEsxkFrvgRBPSFDfY7Xl7lJesZosjlFDTgwIoqFdk5ua
Ez+gnbrEyx/dLFMpNPs3SC9aSn369EwtA+gSQEvMAogV3pAeBi99IvlHfujxLxmzUTJp8gfpt4c+
rbJvdSv26DlDAqu0d5Tfa83z3HOEjP/CucEkPfqlaHkhZA0XygfkfEF7mpISyTZIpSTUG2Lko34T
2tJejY31dMvA2xf5tEeEmV3hi5Fgpt0DJmQMzJLXwvCiX663LmwdLEE6aVeThSGS8j+zPGUPqD69
YMh8heqvnwAYPv0cd4xevoMRKB8Eb6qDa3bpZihmz1cIjRHc6wof48AA1QToih4DAHRQMwejJtZg
O6URctKkKlkZz09ZXQ7RwZlXGU0+nIrc1ykz9HEb1YI+RWDx86NSw+l+MDqrOxc2PXfDBE4OPD/B
U837TVUa3KG6eQEK5m3G+W1KEv3ff1zV2mwOdoeOIZX1dxyDWKJ711hPhs0syxxs3n3T2tdFS79O
ieZhUD0OLQvmcTB+ZB5qcMbF4zcxRu228VwYZPPHqqoK/YZagmkoP+pYu28L0hip1WkSSIK8vA7Y
C+XV2ZqXo8JN+hNFMWs799bBVCDcuWcO1526zosueld9d+a0dtRnLnAPBqNNUzvbpK3UdSnuusxs
Hi0gPtsLg9cyJdt0oPLYxWNt4znnSrFT+COhG6CbqMyf/Iq2NTKBth6MVwNr/7Gnh8XGoPlrQBH1
Vk0QKWBxJRfpDOCzg3RiUorq3NORi9OQZGuZdSOpuk2CeJTuQ2nuoS0BWja680iZTVytHnnZ8gvA
nue+gsBp11447ALmb9/gSsxpw65bGoel0yO3fbr4mWzYnFLfmP2HHUD/c/IYzvXgMfalrtb00dvk
yAbWjdaoU6DUZyKI6TR99SMU7DI5ZIhUyizvGuZ9uxeYwIUGX00uld4Y4ZRlDIUhmskvc3Hna3ue
xTI7cQvORfffnm9M8kTju1t+KX3fc7TKcuxPrRm96FO073VTv01u0F2TuDx/DSmmZIPhRttXMwsX
drX63vvhhz7+ljL5bgzwLJbegaM8OOVZOx0YTiEXmUaxt7Q/PTjK25Bs9Mmj+CmY/dMc4zewmoSN
S1a99BncNw/BAdsV/JPNrCBIhik8R9PABHcWBmqxSt/sYvqMNJKp0U9Igix62v7epL9ZDteWdLkJ
SbAgbTSorU8f2Mj8CdUlXSPr3jO+fh3t50HLgvwnIj5EoR3DdKf8CcJny2TWXfl1fZdzPPSsDjFc
UieX909i8Hctk8xpwrL39vSE48PpyAVNe8gR0pJ94wGEeihMYE8mgPyxmOD2pcBrgipsOvdMS/fp
1APKJfhqi9dMrFQWwzOfEM9Cg6bgn9sv3aB+Z/TMUDMLamahw2vYwJjw50NDs1OfJBDUBJYLuAmj
nMUkYLJmx6n/cMOc1VCpWauuMU8sw8rt6AbVMQPzgyZQsoKb6+rUg+6fjCQeaFZQnJzpd6hZePiX
aWBdb7D/am8RbMC12eFfr93umQM5uEexcyqJ4UlXyS9ZeP0VO1i8miSaMQY+VGnootdhNeY7OKHY
YVoPVllFTYatcXjUSMk63YjeTJOKDtHQNRJAuhBwAaTPdH9V15wvnp0D2ES1CdzPHy4q7H5VCgWG
zQb/nHSJdrb0Y0vo3o5llr5dTtJ5CqgNTfaIiCsJY2AqdruJZxlA19KOl1Gf7eNZ89GTdTK1yfDL
c7AVjt7bCMwRebu4xwG7J13X5KHqO95X5gibbiiiHWY7/Mrz844444C4MSOkNZ2pQOgOROvtnQmG
YNvr4y7wcgM16JvZZoyPUxOYFdbCmCGA58CcpuleLXh4xj94sZYmNvTIZXOM0r8XLvbz3mJuFfLp
DnOflcWsXI9wXp57ySiMqS1TUCN0u50I5QexD9NB6ztA++zzAQAH5zhq94ldnjqkQ/ZhljAqk894
N03+XR9A+7QpYUAxwHcRgvYJDRTxPhabQ6mlc+wwuIX5abGr7tEb/XCGEdvtdDyOK0muoBMlw04x
is7Xn2GOGUQ02fASOlmDVC5ajVmtn2Cb/jL6MLvHgrdMY1U0f6LbuozJo2LHK6viW4mK4+CW829N
9f7cuCKQGQgPB4ZxBMTWv2HyCDdSdT9cToBNkQ4fRTxp+9HEsZs1sDq1wgFdOn+Ul4sshKu66+gg
lssiZQqI5ZbhVFO3YIC979PU84ZYqMQ+MlbBc9Gid6ht2SdYXxqW0kumi2WOZ6Oa/I8q+HSRju3k
qLebeZO5DMiYLn4uw8bJJ0cxJ6WBmFRCvdgGVVsGQpy4HbG32Hd1otLhpaYpCN8q4qBdlkJFirjJ
G0itHBI/IcsCf3kSMbLGsV/unMU+B75XX+V4ecJy/OHPDD5f7pbWRRvnPIWaunMZ+9CxuHfbdZ+N
C2kD+vE60eXNRf9yxDcpL/jFNsO86Kh7oKyFbr3TLyLkW7qghg+l37fDeXm7lWVmm5pP96v2J8kE
kt0iYSjtMGuw42jn6io4mI6GMzLxyk9KX/ozXyXHxiQBL4t9sXdFQ6qeBvBgyJxNYLb+Wbd+WOCt
mbgDLAL7V5x8kD6BbY7U3QpQ2YKYd8cwRTI2zyN0wkr8BGX8SIwkA7h6X2dusKvzGKQWWwrN92mu
3di/hhbhKCODQFYaXXEmjUGuWhCUxVj4X22q8FzzwTgDU2JI8T0MgLO4ojUEiQcWv9pV+kiWmR8P
utyjKE8fVSxhs8CBP/JcjiSbha9cf/VcRMTnRkw/e6uMXidwlC/jACvQIi3o+DX2KFrpAIvuawJQ
ymJHQlP1Yc2x4liUVux844uNM/prQZPaZHFoRc+b5Q2AxeEKVJPH1FhYNcC9un5V0phXrBV6LfpV
Ax7EHQkRLB0yAC9dMP4r+6LdgpOon5Ca30U+6Z8Tqehphxgd1DXnbxb8FBR23eB01wpk7jVOLdAu
BgoYTRi3jBzdvntrUXd+mzoIhgNirdUifuGdePMHZDq9FMyRBovKwzDevZaRAys3DF8+6r4kFsD5
5q0cE4gblmDEhzqTtvkGZsO397Okv/cKW5cah+CN4QEK9h5jOt1Gvkz+hBGe+rj1v4oJ9or+FaIg
gqLXnudhUwTVt6+MgKXYcM25FLZk84R9vSLB018nBfryVmniYph+soknS6w7pu271Aaul41ucyqr
TJL2xZWJwhCkOUCBo9R1OGAl44qTI2Prk06q5bJIj/zQSBjisJoOfTNUN+H5H7HWf0PIvEUVkL1A
CfXOwfJv1WVtc8lR4Exp/Rp5/XsYSuKkeJRhX2TrbO5shzZzgBio4TjgXre6jn05BQjiEqqnAVXc
oVAG+qdW4ITAnx8TbHksJ8LgmeXoRw/r+ZoQ3z0q7vReqSS6ZgTWgAzaymEYn6NRXyCRhmfRot6q
mp7k27kKLjDFVUhDd/xR/Wkqf5KMQooKEXl6nIOLa73uRA2T0cAeNTTT4/ypbkAvdfaOoMfmqRLz
Rpauc6xtJl8OFmgWPdxqTeaAmAlvMSvaO+MnBNPzTSHDiD1Lb23njca9wJu3QY6MsU37lzmGBiNs
UveOJ7VunODUZeh1LN3+VdaCoLAGxbSV6OG3Km8ZUZC3oAn/o7aj6RQAlyFuAbTTIpx0qTE3NJV/
Mg/Bp2Ia/FZY2r+eJS/0AueP717K7EWZU/lZtqS9R0q9Sx++dDqZ1mdbeej2hwanHlE2BP5yIy1l
w3I+aj4L5amM8q2IPO0jVRaTfDMi02KeaVplvV8g1HhK4GkHM3d93uzUFsWfH2LP575ND56NxG9p
dZRRYc7KPQM5PT9fZgYSTCYurRi7GTlS26J1080Y6Jz4c+tnmPlPyc9wLFAIFTyeRpqOG/JI6u8+
etnVlYFN+URUjihJlP32q2woM81nYdBDyDGao5SkZ4Z9Bzg58HeTBwuloDLbLR82Kd0XP+zQiQH0
fuuNOl9ha743AKwR1XAPmbhkd9O8HS9j58/y23Ek4+UMyczT7sEjNoIicNHHMtqBCjdPgpwZzobs
0d0s57VKapOubh7Uln7M4kI01jsqdkDkBBQycjFuKtTcI3K8jgEjvik8eXPPgsqOPIMyZgbl9f5O
Jy5x5ZgZwTtDQU6Dioo7cuBxqyO9PKfVQ2qReKYRW3S38W6G2cAkdH/LOf0QTky0ziX23d4hiSr2
5zgSnLBm3rzErB0OyyYWwdpR1i++NjzU3OHJuP4whuJCxVV9NyvSDzGNINuuczo1gLtSpME7nkPW
+0NwYn6IE6t325MaYebEYwm7H+fOAZ4JCUMi/xbgGdNJFmp8VDh152KTwEuJ+7gaf7gWSWAIqInw
HFYJ/sB9P3VgnhLGl+VM7hEg363AY+vZRbspD7V1a0j70csOv15Vs4qiigpfqjffDECnSKhJnQNF
p6tnR0z1asHU+m3NcXkIWxgG9TlVmJsnp+WjMLVxdXYsVvPGNGT3gXHBaijjS62U/f/Pez9F2v8Y
O6/mxrEtS/+VjvuOO/Cmo+99EA0AGlGifL6cUGYq4XHg3a+fD6zqKTMTEx1RoRJFJkVSwMHZe6/1
rQMdSag/AkCwTbH/+6UapWexWfiz1mB3MPTdtg5cvwvkMAYaoIqRMlRDzgrTYfLgzXTHx3Q6qFGP
rDqpgHtaIKRuhwjNRxnG4Ki7eKjghNvv9pJn18qz0mvvTY9rD53YCXnKm1qEnRvzOZTa06Aaw1uk
3nVzET+I9FGJiuTSLzj68mxxTonZBUtVGYAPkdNApR6ecIi0DKBwqOVAFO5uR/lvyxsDYBTMSGa4
iDwvJAeTPz6FY2am5Fw2O0Mb48vtS4KisnOgl0PRM0FDT/G+Q4+7n5aOvC+nkuFIOOnWw32EaHI+
3eoMWYuglEp9ZlpGzaXCn7OKyAzNhrnh0A7xiwbUiSgVXgSpH7cdm6UrHgSzjs7FXMptYorcx+9o
6E33ntYEecWziYBgUAZ/UNCeE1ENi86B6FqOq/GkiLPiLS7lg9fH2ZtbtvtEQzVfJanxklUZ2AnS
xDethr4Iq+obLoJiW5tMcArPfUw8Bjy3jpLpecxsIxRHKLMoDKBPG5FQw5krM89IaHU5YPlkkwh+
FZulBJZfEmtrOksblAmSmA1i0mJ+aYZIh3tnPeAJUW/SfURI94oAW621xnVCchEwek2D1fBOiIxG
tr267CgCOvj+inuN8u7cgZtH4oWpErYfqILZpIPTGzGp8IXtvbZ2tOtnWw1ap3qxPVc7W9IwVvyK
4xzGbHrU+jy5b/rme6eQ3Wi5sbxOOm0+zwNE3jBNpkPzfU4mLDTOcr2tbDijYsK2yQ6fzQ7I/kin
KE480POJUZ1/L9scRz/MrfvqeWP0Rh7ehD3e5bLawi+d10AsrWspNXFUhQWLN+UEAuLGY/wGnDat
gxax11HLtLM0oKXXZGNHYhgCeAW/aMGpxwQ3wq7BubNt1ilCSjWVOXi5LN2l4blEBo394ZkVU1lR
q9ZwUr2q2SCjocPuzQnw3inkpGNnOcV5vzULfT79du7dZERBlzMR8Poqhi2HILOkHtzQnl9OGRQN
2hCqep1SER/KvnwjzSEORZ1+593ET0iJursh1fRjbTvVq0O/eTcpE7r2gb2A2nf5TtVT8qjd2Xqy
24d83fFVk9cfFDfeW2OTXN1igTli/7QGlcAL2baPTlw0O6VIfro4Vq9c+ZkOGmruQybhulpKIjMT
CAWlOjKnsWYQGENBXt7cOtu0rZcj8kJYG0sMHGYpfpie/B4lRJ4B9kTJPavDdDe1RXPs68w8pZ16
1EaSZTH1Nd9dRr1FnP8ystp5Az1MrZTaX86svq4Th/3kAA4skuqRcCFQdGeESAN1FR9UidJ8qzVc
CXBaA8gAv7HR1pkg1prsDP8Y2QSIIZqyHcpUNTe8Z1EXegCb3UEbltlHhFvwM5rcfQMnhmDZjOJv
aq8UB0+DDjT0WrHLhn7VK5mgZ2Qiz/TR022hMsDnPEivk9c8uytYZWgKbWdO+nBqMInsbVNcncYu
6B9CtegLJTqN+Zc6JJTE8Uib4beD2HWg36IRwRsUDS8G0/OjUeGDWOISD3BXn5NBDJe8TSCSlcry
+9ajUZCI3kZ2+J7okvZx6eNnhVxKpynMeZlBr6MH7VU9eddHl1ZUXmRnQpmXN3gFtDnZOVOeb4fV
/TFG/cnuKouxOdaQLGNahmjnSXWwh0iEpM+up5ZQTOl3dUNkImCRzn0Z4UhZbw1FUZ7KDDcCpan1
KlGRbm2TKSM4qCRwFjRBYKe/m65DRNGt32LH5umW66cniDlBq6p5RsFSJk9q0rtPZoTRNaYmKpvs
XbGy6RyvcH8dT4cRM2mODPr8Rt/LoIjdZdeUQgEywwlxK5/StowwwUjiYAqSlCdVn84Dky9ASAXK
kFsTQuSf2U1O2FkwNUYvP5p9YQQybfqj4frq3BPzsHYfWZ8NZsUgmtaNPfGlY1MBRWkntrdDHyRG
r14s03tdGKHCgCJLScN7gIcZbIXS988ZaiMS6evlLco8EAw8FvwNteMUKSg+W8Q3XlQi2WyNPdN8
7SNLaMf2hXqao+5jWXWIowGfLLIU4zA57fCMg+WzQ565AxqMGd/qlddpdA4RA/fr0FcbZPbYq5pO
f+RKD0Nb5kzXizYB1DUcBC4sjvOe5IFG6jvBkw52P6HaKcLsttXWvMTZykZmV93x0otXNHhe0vy9
/Um/bTrnCDJ+68NABMXWUkjrTHMAKmMnlVBjILeFkkjsJXrjvbe6/2LHkvBABq5IWaPvojiKrlwY
vrMdw8jfkt5MlESQZ/m5p5d5tNYuXKpnv+C7mqw8o7ad8vl6G1QuXeLd57n8YPQynpTRYVi+7GAf
LCF7SBMW+GCH5JhPIT706a5cApoEDCUqpufNUAz+rYUMiX839CqTwBzgatdNg+/kzrSRMos3yVTK
H2NSoaOJi1fRt+8VA9s7a9Czh9RVkjPmN3uzsrDM7xGRIiWXN8mskdiS2qgBeeXta9q0D7Haostd
b+UqBF9jyg/mrNc7FsWcizSBjYpUn8QktRfkQIRnMM+Da1fsmas7YaPF0YbGZfni5IcsJ7qepGT0
ccbjmmaAtpIZZNR8QgW8zAqOjH5R+Ziws1ToUngPGB49y5IIpOgfNDSyUg3qVV/nUEMG62rSu9nR
HFnBtzAY1qTbrnA7HysceGb08WmMOkY8WsqYbxmvNTg0eqJLGmnfL4U+kJ7bP2mk7WD9gIyrNM5b
7UEBaEpijBaKaPy6XKsc8I0uxBaAAtkxmbrt8ZY4979+TP8ZfcmH3xL62n//F7d/yGpukiju/nbz
38+y4L//Wv/N/3nMX//Fv8/JDyov+av7/z7K/5L3n8VX+/cH/eWZ+e2/v7rtZ/f5lxu7kmCS+bH/
aubrV9vn3e1V8D7WR/5P7/yPr9uzPM/V17/+8UP2Zbc+W5TI8h+/37UGFnren5L51qf//b719f/r
H37/SUbjZ/7593/yhWjuX/9gXvtPXcMz4zqqa3q26pHGOH7d7vL0f+q6TRCiQ2uOJd0mKbNkqYjJ
nXT+Cb0D9LGpeixlqsFraCVEFu4y/ok4mMdblmtqqm1a//jv9/6Xv+Eff9P/KPviQeJkJdBSd9S/
xjFayB0ccC82OUOqaequa/3jP/4cfpghshyMBaK6CS4cmhwik1rtML+NV8X7VYiCCBJXM4NCwXdb
LGSmuHmopOXLWEmXLZJ1n0b9xbab++Qbo8Yk7LzlsiqbBbkAyHyUrPhu5u6TCyb2ru6Tj+EiIvLt
tRTkM+qHIute07K8Txlm3kkHfq8iunjbQ7uKGUgANaM2dCbjIG3dvjORKS/TUYCOjPSvvNAghYl9
3FOlxGRlyAmz4wBtNK5XwSP9MDRFU7eZTBpWMsgjntBLVtKuSeKrMRDjWcpne7YeFu0p7UFhZ/Tn
7ywNpqHolp9lNQVK9MKF+occbRAUBIWofqejLVWUfKN34upWYPslqVkEseZvFFrsEcddLKrRr/TF
uot0yWbbZvGNNpiWmbaa89WqCpZjCEgMzxmgOzVUZQP2aQRZU4vmdu8aypE4xC/EUKGoOoNpgxbU
rvlTKVtnk9tLc4c85zpPMJI0htxyeBNYiZiyzdceCXyP4tQrY+tilqk4aNSuSyLcDReGXyoThCiB
fNqN6jMCxQ4X1ZCxRmq9+7M39tCgACqn8Ri6HewPMA1ubk/HvnmFrhAUakZbb0XZ1GmeboUbkTA3
JBpSHIMUOisHrI6QpTWdX0BG9rkD7aoH8dwqTPGh3zFxsyHz9rVKwADGpR5bit2aWCR0ORJ27tbs
bhlBdZUGHdAbu1BxvXi15dHPPNmU73DmpiPQ6p1IDLq28HczBFoKY5CXGCv1VooSdpY+n6dcT7Zt
W79DlXFtwLqa947livGoPbxNA4olchnSZE0YL1pUkLuoGaPtKAiLTLvQxmdNOtVU7ceiusIeuYdK
qBvIlcqfqNg9oPzTaEDhL306aQz0wYAL+vljmhDNUe9bCrvN4qTftBzUuT2MJ6rzMKYttKUGO2Vo
WO+8yXjqLajBJmbpTao19+ToXYz4YQGO3cptNbeXZjQOrYk9oSH1EUKdZSxIwlGmjlMR3yMBsbbL
vn61hNreSSalmHp0slIm8g1wLJfC4egkPm6TGN7Poun8tomvomeSUQvtYIjKB0dE1JqWfqgCKkot
sjP7kXVwef9k2cmpt/DDdMz8XNuImMNMgei08mBWAEOE+gS5SdG7o2i6DzoT58Fsmo2ajuoBPVyG
WhySo3JBhIIho+twzI4bu62sfZYOFr7bDGRjFOenIb0mwAvveKpiC4ggCaq0+RAYbLCSm2fyxTWf
wVy9Navlragoljl4t5DjKdW7AAENEmG1uhZamwPcXAWHTZs+NhqeShqw5HxjZWpSEhVsYUVoQIZ8
PyoAM9I2KvbJCIB0UoqRg47zytVBlJJQNQVsCKF8kI+JwVKczlk3YKeVT20+hY5aglUqfhCI7qP6
rgLdwRQ4GT8HiI4c6t3dnMVII4wItVjS04X2PheULPSRzCTU2BQiJXannd6wIYrYclaxoOQmXebi
GiqD25hN0YTCsKXaClJ2U24/X+woehW2B3iZk21rp5XYekJjKuwRA9WO+2iOr9Y6MDV6BdS0Qfmd
DQkScGbFcxGdpGcMOxFL5AnmHCZpDjww74CeednXPLk/WIeSNXoMtULHSu9myIqbmWEWbrRryo6U
3WHsbjOl35lwpnaFN4B0FCxyYwXgC6V1wlvspbswsIrPXatmZyvWhvsY2qaG2+6xSiQNjbIewp7r
UZDNVbQhVgXoS5azLdLOvSmmj7W221RRpBBcCCl8rrBYam701Kfw/PMC+Xw02VcFvscrtiwWXaX6
6sZpjw2Lo2LlrI19/WuVMx0bD0jPgAI2atJ3Ib35SOuaajVneK63ZyXKrLW3h/W8s43j6I7iuW6a
reahumQ09MWIGul+aV/UbARpF8/KnWXl5RvXSXBnhorIq4EoTbY3I23D3im9BTAKSCsAabAllY0e
Ps3p97V4uXqdDApcJxvcr8k1MvDpSPSqxOo2waA2815XNUSNhjXD6+m8N6yuz20yeV/UHFtPl9/m
0a3oBDc6QQ2U9fiEnHOSsDMeFf1VWGpywsV1wjSUHyq3fE6qX7G75kPCc1mmIUd13SPOS/Uj82AO
07jcTZW3m+mb9cn8CDUmutNtltYEWaAoAZQW9WEiWvVuys3dSOZCrZ5hKIaG6MoN8RoMV4ualnBs
cO2KqWT4jOqOxiwGQrj23lM0MDJv9GIX9cZrP7vL9gJK7RArxaMyD1ekxea2SGtqdCRXLGsOBwIh
wVVmPd3c2dMCDqlKQYcbpY63WomjwHDiCaEPfwghCFSyM/c1Y93cdQW4TQb2WxJuGCRHXJU1+U2u
OQoAzVo4wpCqmasZLzSUymCqmXpUPWGxi+Fdhzh76rSOHON8/DRcICWZJ5L7haZuMEc5tagBib6o
3fkpd6NXrUQDyHl+RvzoUk9F9JuIG4Kv4xOWhE5yQRI0KWOyjxcmSHp0Io8DE0vXnGdnTgNvBjFY
lRKYFBwdwghKujqKgxevccVmSNzR7yUU7Fj4A2l3iNiL18lI65W/qt8p9vSB7p7tWr+wLlaXxTSi
e90btcC22s8YxzthqxYYPi1hLgZuNK6j7BnqGor2dmjv8w4Ya9M0Q9hFBsmaOhN5RyrLUemNHwpx
IA9sxHgTcUm9ON9PS/JrsenoNUsfJi7U4sEdzuiYjs0MSmNY2x4NBPvNoJGbaxoW1aiI00e9A9ll
Tcv0Wc6EAqmDMj6KOotwd9EMwdJ3JZWlo2E8Wg998tq1RGHZoxZvblquuOWCkzfINzlBnzl32jAC
hx7QS/zGrnFtangG0TnaT6avBBVn7qGjSetomJDTo4Us4I7PeoPVjKbArAjIBfE90sfPpIrpj47g
W6fsOYce22rEBKte+mBpDnBKEZ8byuxdbi4Ip3GOzgV8VmwoNOSO8K79yos5TtxtFE++1VQvqtVc
KkM/aEZe7iVd8dKz9mn0zp6E8I+SPdXE60ZydmaegTy9/s48lTJPIANbGbcZnO0lQ9JGoBFbI/cy
2foliV0GSeb3QuOsUfTK2KkoN/QBEpteWWhr1mhxXJbwT5qnXrTPGp9GtsBTG7SgIJ+MDvQ9xcXW
XoeKCM/g8FJF4ulot4uUH3mZyjtdqyM6DOpz0suv0WJEw7Cj8fuhe8zquV+hsb3vdeJ1aez4ZIvi
NHVl59P/dqNsPN6+eFKLYKt3BGOLGWf4n354+zYGdSxQCfL4P337279qFl6jbuj+/3XP3x8vRcJv
0eEdHxb35+3e335E+NlfnvhPP709qplTJyQRYCNnMj2YibUkEMQtPaz//m4pSQL842d/e0gSF6Tj
3O7+22Nuz7DoKruyv/2b2wNvT/s/unuk37XPWqI62JwXh6FNykO2SNbbbv32dvuPe24/gz2owJ6h
eUFa2F1LwtPhj0fcvrv9rM9NL2Ry7dEKIzjFKzsiXNIft2e8fZE6TUquR/waGso8hiVZbtniQH6H
kbkWf/pPsDBgNnFoHGhIIiWwekIcFf1bNEZVCMrt95fYr6/i9lTCI4O8Hghimzn55KjR4C2mAr0E
3ykEmR5ADlqbTJK4RgNZO9y+4N1I9uPQvN1+VdEIsRFmb9BN4pcqa2z57Q4lj+AXKWT+qFMDGZGE
WE4EpyJlAYhudYhq5A63727364vJ/bcf3m47PfL5Hlj4Hw/57Slut//0PH/cL9tlCts0F7vaHrg6
9WZ16JO4JsZ2POhLVPr0Q1ck8foBdK6GSyKvyA2cUdqTusaftIlIN74r14/5dvv2XcMIbuut/O/b
z25fTKDsdwarPN2+9c9hShecEhZDhoP6EDT29vYZ3L4whPz9I7ndvH1MzHJ1xGV39Jmgb6wf3O3L
7b4/bt4ebybV7/ei/+LKcLt9u+f2wFSbvY3Q7oVtbEUUCwKCJ3uDAx6sMjEouBajeVlJpsaTh07H
zorzWIuLqX0mREaUy3CqAZSqpRbqjutHUKWoJQM0seRIK3vHQ7HL9XUuz1zA7+NxYAnQrlrfBg3z
PNXSj2Xy6gBxylTPdxR5qGKYNab8TB9VRT82yRysDjPbFbu4YapmNVDLpe9oNrNHjH13Ft7zpqTU
qIYdy+ClQYjh6L+i8le7JPvCjMKZmTc+qq0YR/AkjPujfP1D+ui+9zWBjQ77ubJPIQpedKjYBPKl
5i5v5k0x34m02600Fshr0S7uowd8Y+8denPTs1DOvKOz3cPXpu1fkgHjIKlsfRoM25JEC9ssCBmp
joGddscpbR86vEYo1fxMNUMm17wJKpjybYzMg9OTU21YRMW1B1pIgTTdk91Ogd1hmk21H1MxP/fC
/BiT+LQ0nwZ4TZBYSCwQF9FR7ouFimA6Dq3J+e2EKfosoxwRHJunfu4CbdaDRpIsXU37vlsd2mtJ
cD8QDJfRStSyqzpiJmwl+wDnKhb3ZSjkowuwuIqJzaR+ROc3PLEPPmfFclnfgDm9djhBbSgtqnfq
JyeUxfiV5dqTbaCP8NRLCdtXJxanyajAoB3ACLvSnTtiMgQrH60EjmOe9fy/vFRuf66SHijTuBGO
9tC7e1XGIcoW0iM5Jon1AUHQ0YyRO6Nwg1Rf9u4ZQ9sBpeYpB0yQK0SxI7IVdRQgwd8Kozs4XfUa
oQWUTC1tEjlNLfF1986dp3vyRjG96YFZ2JsOFjmpyY9Cr1ai5QEkyWFRyrM38dtNLEBvLsl1kl1A
aTsHxWIUTcyrou9MV5yVAput6hwB3mHVaUOQUn4mqHGhMlLxnGfjRYGSl7j6sYvUhxq+RJ+mjCoQ
UXWwCRNtX37GyeinwAkayKUtPh7E3fbEH4Y2N9tGz1MChISH3nIgBpXnxsixjOsoTpJz5uJpcp5n
c76IEYhORDRGRruhTd77PH4jdcFRWWq6OQ/Beh4zUz9UGNNr10DS/VEqcJItSJ+lCSE0I9m0GekF
KJDkneNgtYFjRlfA4WHWv5rTd302oC50wE0jP570fVyx+LS422ZgJuTe1e2DWkasmckPmRj3Q8nl
zrXDTrxkTRGqo8tpwFZzmkk3pbs3EKxn0KEwj+roXFPCiDE3hVh8vzHvu7d4BtoHDGHEhzXlVypq
dK7jSdAFZPOyyeLlUYG5ia7h3sFG3KXR41Cr+yp3g6rBQYygbrJ2llbfu033qlYEQ9bOdalMLDXk
2krz0DnNI6Pbpz7qg2Us2WsFICF2dsVqVUY+KxRFaf8Qz9l9Vo6fTvxr6bRjWstHTbaHnoFtJwOF
g89eokewAB81QZgESm+1WtmCPeIZ1NfE1D9ynUTORD2PYC8al6aeJq/ER7/U8fyIv//NK8qPdCVG
LSLo5PymDhkCCYR/kM+qToaNMx2zMgpylQ7dRMsx2gniNZVmTcYA7Sp+xNPw6hbdC3VDAAPMzxL3
UGonR7fCGK5VN87nwYmuAtdvSy8EmVMJ/8YYM1KxjDCzloNXsbqn5nOmdA9APWDNnibBR8zApKI4
yOjAeNbyQMrNXuocSYr24KSpTxJVgDcPg06HFy4O8sI7J0r32CflLuvtO4OU7rjO7tvJvtiDc2X7
+iA095V03GcT/5UTkaS1dAEB1oFQ8IdlyjO5UHeyLs6AenzcZgSJ0fTolDBDOVAZ6l4IBmawL894
9e2rA2ZSdvFBonsiNYnGqBbGZXRFm35vl3qw5MR7xa1fYNrqrSBmy6+m0aZepnv4XfeJ5mLkTM4p
kXi5a/mj199JKzmPY8os2r4oSskEGUBDkZt7Rz/ietiWerWNr0b9moz1tkXoQXbDTlUBHOsRwI48
UBeJL9c75dOH0iB+KB5rsRxw/OPRY7qvq/vbIW5kr3MSX+BQbVBsbXpURE4T6hJFgdXuwLxtc63D
Pz2fQW6EYphDldAkq/0QbvycLM5utsArAAbNl/IKATAkD94f8cRbSht2IIysIC0JAYZxL6WyKYgx
ETtZdMAon4p+PKqWc61j8wwww5deF2RyxiqhMlJtDyTbHycSFXLYt1mWHMyR4PlOvFue+dOMsnc7
dpjCA8GcJpB7Occ01i2nuC6JfEnpKK4p1qpbn8scMDp5wc/EZSUr0H18dL87zQvqz1oQ1raxkP5V
J4QfKEu+1d7egQpcchrdm5iQbEO/lN7VQkSAgfECL+iaefKxbvPnZIpCZGCUJPpWQ9Y9bjxcR5EZ
s41fO65IkcCSvkn0WeTvbQSpfZhvD5YLNG5Ozy7ryTz37doWPmMcwmvr7BzCF0clhp9o3GnEFKDP
xqkqOZKHTZLoO14xDuJv7lJeojrZa3nio+EPFmWv2xOYSm0vfKuTpwRcUBeWjr2ro3Pe19h8+qvm
AGQ32GKaw8E2Embc1wb7x+K220oS+gMfCaXDbtTzXayU24mZK/VYYGNDSywETXQuY1b9rjipAl0Y
JvaMeB07lAPkdh3wepE/mO6T17hfsCvNzroohKCTR793EWvUxG9X0Ibzd6TLd2pMBDZzaBdfYVtM
iFBoHYJps4kXsg+TIIZM6GHZz+eqMQ/ELXwQoPhJ1ZwT7qGx7UrUO+wzhIdAimINn3czVzThdXt7
iA5xSehCzSW+Vj6pJneJ8wiKhxiANsTqRh982ucTMbq5L+BkC7ZuMFc2zIpRxnu+ZUK0JUR9jkI8
yX7Vy62mQ/xe2k1ZfnejEgF6sivontsE3xhGdlZFgxZy3HouIqR8edD3xOqgvXi0W/XoMKORlgjL
khcqKJwjuY8KXzjtgxVnxwllPPG/P/p0udpECi7aa5o1KwMICO38nNjLyXZpzNLHtFN7lfWCqs4Q
bng0AlDKR/XOWJz9qCOa0Nc28z1YqpPZvaECBiccsR5l1BLjLi+MjUlhNNPlFsoUSi6NDdAeLkIO
LIASXMrQoCVcvWVMcqbuAmxnr5mSVPKZtM6FaHThJyLzdZsYeYXlO3uaCs2PFBGqCB7yms133Gxp
OL30ZuOTy4bDvLoA1ZAyfllkd5nM6h0t6ZMrHPqdAKMqdAQOeY/9t1YftghYdx0FT811ccV6iflg
xctuIBcKaOreYeXQNC10Le2lSWfyBGYwrBW/WATyXcPHb4oo0E3Ht41fdPO2hlqc5jQGFDNf467a
LzhceUJGKRHqSU6VlZoL/WUZfXwxxIr6SL83wADgngM7uclIcHdNzMxsax/HOklS2Y6jbLtYIC+8
ZVek3nZGFlH3xIZPQUGWAlGuWwu6n4pFK4N714NpsuCz5wUslEpFAGmxlYeYZGKLi+oXycVoQp3X
glPCPGZ3pT+VpM+nEy7ujCPJxq6XHHUiFrhrAJSXde0e7cVeXRx2r/HTBGKkGblGtaXv4FtMJPGK
mv2gvOAX2Mcu1mAyCRO995HB7i2DPX4bsnzT7BXQIYytMh2QeqADGvzFQPXoasx9anhi1rZc5v24
wg/kR6ZXOwPnguMeLfzZuaLu8P7uhAVIALVsbO1Yjw90KvcT8zUTTq3NC4zz6qCNMozc7kBKnueJ
PSSMfWtoyEqX/fq2cyJX3F6Gudodiq+E4CDRXgTuByZhftv5lVL7ptMEkECeYi3G5kSbtVIvtcu2
gc2trFjFqRqrTEHhaewEoImunfaT1u1yPBf9BNF6fp4cZw8xcpO04F7h+ohUOfXoxkTDmxicLUYQ
OOj5bq5z3/TOc9OFJvtFjfVZmMvFUVPie1Dy5M5JgO/OLWLvpu9CLK9Z7x3Upnmriod+LY9U4yln
A9939LWR55EkcBk9EgJtUPyTeZEm6OjEfrBjPMi1AuiQEyhNz2tmjjVV26KNWdrbo2kY35Q6DfEY
0z9vNMMnQJ2dbwrMxiCcjJNUIOIb2ETFAGIIaxUuiPxmDlJXPSs2oVFDvrUVdkkdazsrIAo8kJvJ
bp5jOJ/RqTGPWoN0hmB4ixStnHTvWdMYC9g7WQ9+67U+JVCc6MGgN3hKuoCo5YM2N/7k6dtlrrb4
s/0oj3xXnyhc7Cu9gMAsicYuiIRnaTbi+dmskdpBPu7zfI+kEly4B6Tlm3AMP9MJkYSCwtRAt437
keUXIn6/mNs0/+bquIu5YC1I9TqdKOayRghNV0Y3AjNHClACIq7ooDYTJIhuW3TKVnojSt4R83V8
5/HMztreGfpDglXGUB6iSg/NGKYT3IoKDISllNAwjHsxCuHfmj8Io/HNtowQZWfQgGIgJQ9JWaTq
7vbt7QuKXdBAdokOvsEMMclMMoYlDR4lwHoXUoR1/CDQ9tmFDbsFXvqmN+UqCI2gGs+j49/aH3/r
hvzxs/9XFyUZ4s+254XAXWXnzbB+K6ZWZSiXfWt0PQstHLB/tFZq+vKbjDBFPhBaSdpchWxpJhRq
WJgUUpF/67Dh66Etc2vdeD06IQkO5vYkty+3nw8WxbtNQu9WlQrQg2pirGTdoxbnvG5al2KjGN8j
ktPucqdazuOQ2i/RNG88pR7eY0k+6iiByGD8Lh4Nq3stpFBo7LAlMsCnvcHeYNsmTsvorMS6pD5K
Qex9YQ/Ne1IoHJhRSTbdejNmeJTBQXut+6k4tzEcbfpW/DzFlGDVcJpuD+siEyqK8M1KVgh1e+KU
1AuFNaRoMnE8k4KNPIYsbIWb+thuWSyYQr07C2F1jYuCvu8v8M2SF8UAMVpZS+C0utzBbQBJiMXH
q6gtGkMxrlmbs1+Bc9VFIEYHFyyNTejIqUqHcKYT8KSWJcyfqPqelPgozcXjpCjG2DcKc+ISd4+o
C6deTuqJRpciT9Q1Izu2H/GTPGXQXXYNLQLdRtU+TcozfLovfZzbMwxLHatk4RNxIj5yxx22abMC
9F01IAF6OU7F4DBxz9A/U652+Cc7XZx6lO6egTnO5n2z8Fk0OGPgEVr2I5tfh2baRB6zqpO2SlIO
+HTq6DSrd0nrD0k4kJEy+iX1ztop3QwSESjD04vrokXYdRrASWU/jyerJOOOGge90Hak+VGhKpAK
lx48Lomn+xFhK6PUn5Y1P9WBnKV2zC9534MVqnJ5yKqSVtkczs2ZqEKmM+kRairCPGQ5JIcSUhwm
hdx3qA9Ki6mfY27W5aqqYWSnj7mQDI7TrZmP+LzJTh84FjwFiA+sjhxDlGIyoFs2bhvv1CZoK5IM
9HY3A5MotcCbKNfKcpcz/4+WeJ85xmFsY2jm7l1C3OZCjNjATIVmLa3AOcA55ztfNtU4s5V7Ob4K
zm+rax9cs0GuiKYTubJgeCszb28nSK0JwEjVgsDkJJyQJ4Ji2Mrom9lNgVFLglTaBoe/t2lLJsEE
f8askJvyG+6irkGw8A2kD00O66MQHxnjeW2mN3aYuaqqoV0bm34+RhpdwKTYjnq9VaoXBOUVqRVe
w5/2QCzQxDw2YXWK92ZBkw3mL8myz+m8TePnxn7gtfAxtNkLUQJ688wFsWbDgq88VarN3D91JSu7
9r4a8tIUIAVEs9x29h0xRGL+yYQVfxOoW/OT7zAvoM4hdksB8/SiWwcHoVcTvVmcVwdyb4JqaQGu
u6dSJw9QOqiDbOVO31Zpt1lIZzChtc5TF06V+X1y5wN9618UVMYd/eqTbngv+T3G7pNlKn72v5k7
r+XIkWzL/tCgB8oBx2tohqJOihcYycyElg44xNfPArPn3qppu31tHsZszMqiyKoUQQTgfvycvdeu
b4cx3SqLoKaBgAzYqnkDWwx1hQqfO+u2Zo/pAuCH7d2ELKhDquoW73U2rvKDIO/HrV5Bl66WMj/O
Ei6qs/MNm1OgS2Rd5qy71jp06XCYmV6hNGt9/paKVq2RQxtO+3vSSZiwOheveI3skifbuHP9d5Na
pdKnTClOBpB664ywYBzTCclUif8kJ5iJUXuS83iUXnM/lcl+jv2DRsaJLaXfVnRlpXsDmm5lToSm
CucSeNWTWzkcuPOtMAlPms37yAbWo04kJ+/nzLwhN5sJH+7LInhJW4um67ioNS9xNR3atS27jRcF
u2CEFjpUK4+Tcb1hmcncQ0rJ563bmATUYsMMvZg5XSc4AB51/1kTeWLvO0jrLKbR/fJoW/Y+hzKg
YQlqdADmE2qPyApW9dU3rqE7rubiinMZBVnyBfh8eKzHtTFs3Rq78E3nnAxvVZEkmT8n8k2mbzr7
lfJ8KJN8hrLYO0LcktSNBQR0PCeOKac1MwQZqK16M1kaykC1STusof2zo4djonhwTTDTIEs0nIZO
QvuNgE7Ml96W55xcXyoMbWBaTsgboNVguOK1KI0tTAEUGt5V4xwSb6JZweRhDUOYZBAg410iu4Mk
LW9Mv7oNkubjOLjmMzEp76gxmY+qK0kXVyczzxUeE7o1JbuF7tvHts1xtRl7jh+X0Slxg1PbRQOS
GcHdnF57tAwaPQJz/w3S6oMPtaKXD3mKu4CFXOk7l0m89p9rEEQZVgfMPWS2RNPPcGqDB+kM6uj7
emQJE+aHTwtWyeLgGv3EIc8eSLMuxLnoaS0XHsFrQvv5F6bOggyFz6AmpSpdfsFgUT2NFVGOBe52
lmGarTm4ac/+sgxKF9wwFqNibLFhlXqIFvz4VULf+P4VXoMcBwtX/ViNPCuyxiw4uLl/KnrEWL4d
1cdc+/4WFnTCET30qL5Dn4wJUChOMD16Q3LNbcd7CFpV7RsHI5Q31M1b1YHsTnFi0CzPL5Fpsu5A
eHnD0VGvQfNa51nZ0bM/m3s9+fVb3DWP0vN6pN/yi3ioCOCoMO5p3HrborypJlKB0tLIH9u0zDF5
nchObx6+/4swHby6ljS33/8v18C+6jy6M9lRQstvjkQPg860ieP4/oqDWnBRnqFxa4kPJlCfPWV5
t8vntF5W/eXVRLJ0UpOf7FOZ4CZBBIYCPQPptrx8fxUZ2dURTXDoca5DJxP6d0tyAuo+zzl6VkwC
Xo1BonKqX3VJE24Ccd5Wjn2ul5fvr6YqtFd5lBPAtki5SWtBFNi1BstcizYEUz/3BZ0FFw8rRS5L
2dzpYi1B6iMLKEYmAwwLFM5nv8dGlzH4X+uCpPAyxLlXRsae0q7FD8ILBeAN0Q/tbZqe6rRWT6Pj
5zQMYpC6y7e2YQXw7wKf9Ztv66R7+n+iDv+vdN9/E5T/lxLy/w/V4RI99//83wLsf1GH79qP8uvX
X6Xhy6//Iw0P/sHIPUAT7ooA7XXgyP9Qhot/WI4v7cAnV8SXyMbQbP9TGS6sf5jYCUVgCkssaB5E
4/9UhrvWPxyU5J50PcdyXN/z/m+U4dai+/5jAlhU78IFRo1o3fFsz8Wnh/fo/9CFN9AB8M6YdEeG
6aCd0dsi/ASWqO34PCRdfMbQ5CzMdf1Yye04lO9/qL8SPhDNH4Qd38aRauZc8JeL+E8V+19V6//6
3oTr2PTQbNtHJRgE/t/fm1kYdYeMRa/KokYL2IPKF2FHj38y7yuyTMDOQERnMp3uSxuXbNBo41C2
LRSIRQOmzY6pUC+IeEgJK/r3b07wCfz9wnm2y/W3XJtPCXE9n/hfBfVJ74FFaIGI/WHXfDMfEJ9f
otqdL5Xdgh8jfA+GXoeVOoZkSbdzSzbDCMAFVA3+G4aOCzgxneHrz8oBuTJSO5YcKx/jpPgMWo/w
i/HObeFut4vpWBj5ncOE9SFw4n00FNMpTlHTfoNbBggOyD9yZNU5WbY2vQWVztn12yMLduk41369
mvvO/gNRscaImR1E1Caen7Gi69suabbSdJJd6Njz5tuwHGRBfHCjxeGS2huFherJ6ef59t9fyuUR
+PulFK7AWyB4UpZ//MW78PXBfCbCy2D9D5AJnD1hVIKBorZzFcQLc9btNSzJUZ3ehs4kQMMJ8AzW
I5LJGkpxZlAmCbDourr27UdNB2tnSGgOrSDD0MPwHybVBs18c+M0KbN/pSKK2NZaqwHc2zcHPZlM
mkhuRGgmLW9njHFlSeMGQB8udebf5opQ9/N/2qWDgJItobe0Ir5b/Df3k7XczH97EEVgEV9j2sJ1
Hbwf1t8vgsNkAzSEA176+68GzccwZzMOgB+IqPavDGYZ2btP38pG4sVOVtFQDQ2kdXz/NIUyk8s3
uiTD3bpDj/vw7z8m8S8fE930gBvec1m0WK2WJ+IvHxPp2Uz4PZLS4rj9qZdkGSWSDiYmEsx5so5T
Le7CkuTwtkVL7GZEw9eZ+m024XDbwxTMs64ilwJ78j6kcqrNqr3gdH7n93r7fuKsmfnxZzXDBbVG
lJmz5tgMe4gCVbrGpaJM/c+nZnC4k2HxU25S0T2ONt1lr+3Prmvc5uFwduJE3EXtltzu6krPb+XL
EDM31cvsTxzSFLLBeQwzOuCkXkvJMCdjluUQEeV7LR7METpDUTwmqBtW3pgsVNQSBeL4DCrOOkZo
o87/zfUN5N/XFKZ+TLPgz/meb0nhmJ759ytMTYjqW4DvtQbGfNNIhEPbBddxtO85AJFXZM0L7Vzg
RWRmFNr00Yz5GmYOuY8c4Kl814blOeeptt5lgfQp1MWlFl9MGZJLGJOH7lY0+6eBRJLF9p0rolR6
y7DJibMgntgMvsbJ3Xix/Tte7r7ZDt/GId/6/tzDo8KESXdtzywcKLMJ9KhcHNBeg48+nqd1mNZk
jlrWGZGLferz/ik2SP9sKZrmSjzIFFkJelg7M96X7KFDXdngZNr0ue1MWhLN0UEBQP27FQLaMI2F
K4FYYpi2bQwxmuqXUW92QTBZbyzXP7nKztbw4GZXPcQkfNdorNbT3JxtT+UbEITY8eRnnqZ8ZPkj
oTIvRjhuSJmPjZzIjwA5fhtZzyprH33rca7zco2LKqQJiyN/XoKP7fSeZtZHNT0opKE0RaM1CLzx
toh/I8t1f1gcCv3CWoF1BNcVWHdYllMAzEmwrjXTpiGZ45WuRHdpy26EnwSJLq1UeV+WF9uU6YPI
bkdpdPNdqKW/KSwR1KtCe/XWKnkTLNYWvJkEHDT6JwyTk83AYqjuIJ/ta2l8DIUZ7FQ73QJWsW/T
uvzni7BNimDh30KBrg4+hvJXm9QJv+khZ7m2e3TnKIfxgrhDxemw7YO4vgV4ke4dFN1nxA0krzTl
nRDQUQasK3sBS/9OSmw5FhbZF6Rvv+Ncyp9DkDKS2QliNq/KsKBhLy8oSd39OHGVI9JRHUuHZ/0d
A+eVrrd4bEk7r8MFfLDsjDDsVvWYub/c7IWuQRyvgBAT/DtFP+swf0uDvnpPBH4thNjuj7AAcSxd
MTySDrmxl3yY3i3Vlen7eiyt4km1hrWKakjaPpao3PWfMJi9uUChrpYmI6oQknG5c4Jur+9gURJv
pOEHeY37kpGtlEQdRpvEAdJlROrZ8EExLN1ityW2pG5iXDtsUkHQiftWdPMtKD+8OGN1bXpmlp1w
go3XZluWT3kT6JkIBCmmdZ4Q1TxLJ971U20/th1C1Zh76JmB2cfoo/kPG/u+mqz0jsQAclAMHRyr
ssf73rW/v79TqazFn/9BKwrZvnucTebEq0o5WLW/X2zj2nzTxya8tORz8ow3SZ0coXrfY4K9I3SM
wbXdNySAmXrVlHHwEoTXfMyCrVl3hJgEMwlVQXfbKc8j4R6zljuidnKYDnJjjxGtdE3GiA/H+Pzn
RXgYzpw1TfteV/4aMB1si/94UejFD2jb1ULjIxpVhfvIzobXUJneIeWtMFSI7aOhmxCzVOzsgtzV
J9+2zlkcm/epyQ/IAba/sfM+vAFZ+SOx7o2k++XTtdmNSXZfAue69YvGO4nMpXcVkyrSWPaHp3dQ
aPUn1lkSdDvgrTuXB2DfomI717XL8T+FLrp8V8b4Or45Mr0jdkaq1b10QAkiP7p8s786NEoq4TCd
ZJyt02xCEiHmZoN9GLlNkP5WhW0/syuT/96IF8Ahj/VkEs7tutMr7A+LyHRCef6Al0yzR4zSdt1R
03BmaKOngwleqjQUfQsxD6CqiLaMSGuA706bHHqP2Q2/rFZ9fiNYYiI5NpYoKXlsMz82khsvrAvM
6Yz/6rHtHrIEdLbX7gPMLw+ZsTFVFzzQAgfw7zZbiCjdncZTdofrh8sb2uEhBd+IrSeNdkgkt76b
0pHGQkvSSPH1TRWAmWHf2GjxzOr4h3kSYF/OdZK8EnEK05iBzQiQJ6SjFcWvuQ6m913rdOWT0J1J
VO0yuFi+zYqM0h0PyAM0j1+659Mr5nlvERVyI2P3EWTuBASalx4Uyd5aGAEOblPQU311xobTQWZo
1eY7y81d4sf1CMuKKDimd2kSIxmS4YcJKecyG1gbIy9xWUVLd+uRqHBwJyrfqXX1g03EIWP8jlnt
XOgH4ObFOQryFy3QapAW1z+AIZ2g1Zj4DrWR4oqLm5t5YV5PiLFwRi6mWc4IMCz1iJyU7TroS3SF
hqvwhixffn///ZUsyx6jRrYdK2Sk+ZAkm+8fDYdPzhgQJGuD7yxV3VYys1Z8pAO+cxJkoMPXCfOR
guIFIyb6rm8iA09HsI8zC9aLRdO/dqBpj2xGuyJdHAY5U4B2YloaYXv9c0SY6QzK3KbDao5bbc/2
hUqHSI2++NFgTLk3xtm/DxYJFDvdz++f00T43acwJX02krWvWiK3E/QKIBpRIDTx/ptShTrEeY6r
mkMkEAYnzNVtgGDaohOS5PRcG1+WZz1BkapnfTSaojrbhGHu4fYXq6GJS/Ahzby2Esy8UReHwI4j
YMYxje3Cc5rHaNxMWDIfDMG8b9oC2sN8r9qERzt+mtvqzJamIaLP3b6Q8LPTVN7XYwhTwSQPIW6Y
hjaz06Psmq9tbdb3nYxOyuv7c1J4W/SG9Vuhs6PQW8fWzxM5ckd3xP7SSUFzvmrYiaWTX/3ZJ/9k
ibXDwPcYcKqDq62qh6j8hY3Ve8nwym3sEeBOC2xrMxemejREnGzKMfppgofZff/yorWTY+Qt1Yca
PntrhlLV2A0ZStZ7NSWacEDimvsi2jnYw+njWxUNyerepCTd9EP6SwJkYZZJE2geb6HPwYLhiMyu
Ap1Wfc2p/dMZqvjJEcyjCYdZR/DHYXrpawttEx9xLcHeZ9W5zdi6OCfmUdzsosF/S9IOqJLNDLMr
aT3RzTjNNSPFuSrpMbcPLhspivt6APvGnKTT2cLmsVZCkkJTJxjl6NLbyWPqrtPYfXfHNAJOTRad
n1Ai1pAmdhrf69AH64o8rGIEBpwW2EnNgNI0by9DnGbPgFkvSlf3ygK4Pw5qZrFwdiNYOfSZ2Y/U
isRZcSRkQABjQSj70UudH4zw1Ylrp+d8x9xREOTXkbE+JXBbsb7sfF2b+3CaLk7aVVsELMVqnPVn
wJ8TRSjH0bljbcv51OAijr2x6xq9JnpgqEPjMnkG2nKO7j75Xmev9dNt0sHhnuvp1pMUzC5apNJM
vYPLpLz3u/KgsFphJQx3oxJHHFkMw8F/XXtkib0V7uzAoIgtSRMqbYPpkBz3VXVr5oiqahXdE+jF
FL1BA2hxhnH6x5EsD+6t30ZqOjudo2hA/O1Yy2gDWtCEfj6YYTeGmYY1OE3vZkZ0kEPktsrxFjxw
cvWPtunYa7viraCqum9mQF+1U5+6rN4xmJRHL1lqNhM0e+8D0ylvOYqwG7b2uGlPTWLqLSo0XJDY
jW1dQsQIHz1QAAcDlVJUV4w0gv5dlIEPIyb/1U8R5JsquY4UZu3YEyvi4uwJsBHWgB2TzoQkkv+c
gxrdB9C70pmf4khUh6ZikjqCwwy7ke7olKNgz2BicVv6E3e7jEk6CtPhCRNBtRXBm8/esmqT2gbZ
7spDaFUvaR4Pax0YjN8hN1VZ64OHfW+dgKgnEcLqVnC9I1bJgYinBEHsnE+/gikb18PA2Nu0fojC
B2WaJi1ir/rSm/LeHkxjYyOFP+RpcYE8cwlb69lHo7AZkJftG5XeppYvtont/e5ZROC1aHhdLdXa
ZL2VWJjp86avybSE5FWi3031fHQksxDMsBASsaEROzMsZ1N9nvLhTmVfwwJcILf3dso+DTMl8EW4
42NRmu/mc899fwiGkeBOMgXKANqNCRuAzv18voTaBuELrrP3kQq5OFt7MVZnOeHgddP5U0riv70m
3FoN8gEviQSyvnI71eSQ5CRyelmHuQUumo4byDOEDlgTB7QsxiaX4+Mt6pLoI7u7GWKL6WgN+cnP
IeenmbwAinwSgSbNrHGuou4ZCgNP7NGTb50Wh2atp21eInEJS2alUTeefZZ608P35TLTG6bpV5qg
cosQt7qdG65N7C6NH7Qn2GLOqqGYTB2UenT5npPCvZuAI+107xCXVAW/0mlYES0qdiaSsn355NsL
KKLDxoR3fNU0MRjflOUU7drcg1RVkyWP9QSUVGMgNme4zbYXeZDr/FM+108RyRVFSNxr7Sh5JipB
c8ZNgTwBKKfUPxaF7vdFnT6XRhg8AoNaeampHgyE2XgAu4DEgM9hRqClIulAml7kldPiQ8T6sERj
pwbhi4Pp8+GnPCT4MWgKG7tBxhmMeW7hgOVo5Vh4MCw2by8KH1LMXCevYSKPEuTQatb/uDdxxQTG
RxktwWo+bk9B4FK+mCuLYCBtsS9/J/QWNrUpqlOHu8DP5LkyyBzxc+cURm54j477PsDzYBvVh3Tl
/cgJzq7yl7ny71OAdOjvRbQRfosTSlKNYExCD+CWF0U656pQOeK7gcPUjEoKVCwdrM46x7r5QhTE
1siBintyYsbcE/OF6mvljxWRlH6fXSDcDVvKIAcZMgHVDJjyEIlo3I1fjekyv9TNTebjCJtryHFK
XkXKaDrS5U/TEg/RVOHvnimxoRcwDa6IMqa3mq8FWV7fHB+nmSAG4afocFvNMbYUq6rOOL5YIkrQ
YzItbvTSjwg9FJQZAzWm4/xJHk7RkTAqKw1NSAHZKdOZezMNfGainayDYzKqpF+xgn9YHp1OvNEU
wHA5vysLHkZu5P2ui4yb3GbG2JDFEqmQJBR37qGBFYca8/oDYQZooV4yfP/rYgDAKGdxLwki4fic
T2vCY8RG2gArRpFwVG6gcoQWtjoIY6spVtOKph3yrREBdmlyDQq12CGsJN3aRHDlyC5WZeyS3e5j
JTZI8iY3huCNJN/HBUd0js+bVk4w9syWz2DC5GuuCI2uP7uw5Lklm9fToEcddES7mgp9HCFbGY66
kcHwpoEeRuLXlBQkaPXrKo1XnsxvSDWq1qH36M8xRxhomWtLWzeuU0woX+SuiQf7phcvuZ0la1EV
/DQSzYRJ/dpjqxsapu9yQqqII2Fv01N48OsJmih2ZXAF2QZNFw64MoWKEbKW4ZGO+/QSuQ04mQw9
vBzoC4uGrUia1TYibmHdgU9cR4q928OxgQ2zXOMBYR9zQWoQKp5trNrbmmUr194UxgdwVzfQU2He
AOBexg0JacLHFLRMLeL8ebD8Xavmdi1zp96bWBw2Q1z1G9LZLHOoL63a25alwIpw1ccCcDA6rxOt
Ie9C977VLKSJbTM1zGjau2bNqDxOtr5FhGXABl+XXLu+xeYgOaIlRIdPtQ+F3JzZUmzvjMAARo2D
iq61qIyynoxtQVk7WDwVspboF1tShVyUqDrRepMvd6VHdNJWuvrdLvTJtfP3EjfPrmIku3FFxa3S
uBds7ZtC0yiX3iOBc+7OlZDilSRXEJaOjQo5FsuCxmzDtQGzOFKv26JT6/TFE/GnafjkEzB4LCb/
seubH3EJKKzU6FQ5JG3ExCcsZp8gH3INDDtiawgvLvvDTobjQXYgSd1Ss2OKskLvZ37atL42DYyP
rYLqAV2caUTk4uKHN0lxStgD0qIF2gH7gDpoBVvGWdUy27bkhq9FIslDRvRDuMbE4h9x1hpHWqcS
WoBvRWiLl6THsjnL1H424tBfwfowKN388lKYDnqbEncB/G42IJ9UoJg1DmITzxDZBWqMEZtFwOBK
7Rvr0GFPBY+3lanK1tyn5i4z+T2GfnaCtDuSTE3/FKjkYKkM1T1H3UavqGe9tc/vPyj4QUkG7nGw
U411VkWrmbL6rIrqqsyOElI4mgkEf/uMi3+L5X5bmBDbBSJ5OM2bevBDuoYEpBUsfMPMTtiJQ+3Q
wKlrdK0ksfI3dHBQdAxjZXpr5HBn1nRXInq6dGLEPVzz21jiKxDI4GoDuhr15kR8Y26TMllneEXC
/sSQAOU7Vv29BAW9IoQXXDXjlJ2FxuFKG3/LcfYpwNJOP429hFupaYw9E6B20/h0STjvqaPhVBwu
2hTpC6kdxzInorXLInetWlkucQXlSfghJteIBbAdgkM0u+1h6IHiu2m/sYCh7WI7HLdpRb5zZrbB
Lo/GldmmgOG65q3h80Hz0WNvgpwGmGqfGLF9GTOc0BPkYLDCKG2bt25sp6PVIcKs4d7dWGYBFIHg
pVROP5zWFegPLQdLSLcPexZgpSGWcLxMDpkgqMclJRgFydY3Iutqo2aHPkKemQeUl5Hf3UikzjwK
aLzd78gb+1XnxVdhI7kRw6dB6B+Hg41JxFglr4Fk84t19aFMMJOtdK4UGiugAsS/X6Bfvaqm/vCz
GHATCg2ALLPaprH/NU78JycvDtKbbmSP6m5ipUal1Dfii2rsgTx7m41d596vUB1iJgNvNTe4clzk
Y/qHAiu0EpF/boqmo1Lgh2zG8okRj7Xylb/yhqnBjDhbbMr+WzplPm4fzsci/dUX6cPU2GcrBbqD
aBDfr55y2sqw633UzLqmN+l91YP7qTScWj8CR2CFFf3a8mH68keepyIfX6xi8taUDE+d4tgipht7
IhGSU/y0WdwOKXXZyiv4MbPA+hm7I/1E64kWGPcd67gumi3qz3KNd6fYxh5vMiWBcVBsQl2DOW3q
rbX2AenQNGky87mrYAMK4J67Orl17zSp0McwhDWu80XRneZPnY+/riDDEFm2P7QkbgQptAeJQjJs
zMc8K3/kvkErGaZ+C9QBX18yU/pxrOiN1lmZrnJRfnZfWdP98JOC9m+hl83PZV3Rj2GZtRe4yIcY
xR0eAwHbGd4iTmzi7Hsjt9dofhfdIyJObf0OEs9aGi7zyvQ3/qB2WE0Pqh1Nxl8ZQ03X7+l+Rywd
kAu7wBOrZHQ/qXXGXRsTWwKacJDurf+lxNJp8Tr3BmBPuJkSPLyMX0hmoS41FhyIRBNFFXuTDszg
SnaX1QhcZ9PklOZ5MIZXlJ+/ujm88UbAOua4SwfxA31sw/tBdZM7g7fKMihkKa6cdSzAshVVdMV+
VW1NFrD7usGEE6MBJDY9j3qxb/i9BLzt+GmLM7KijZk07wM0ZTg46tZEY7QaXdKdTNoJZvYRcjyl
OB9fa86nK6mQ2ZcMlzE/uMVhoFcOMapYp10yXlqCx9eRx6G8cmZmyaSgFCo0XkInw0+sqMFCIzkK
b3hxB30K/IkEqiqG5pLRAm6c7mGykYMZVhetU9GjSWRSflb6mb08Oih02l2yyvzuE1bDsze62KhL
zldRlP2A0zSg1ftBtLN5a8YTaAINeT5VXJM8Bk03TGOyAydI08zqf8QNx1f8fbd0sxcB4ofb0k/F
3U/UI5lRDlMIv2w4EyGJ3jDX5yazVXN2MO0jQd5KvfWSbviE+QPubuaDigIPoWtMbicPjkILveJ6
y0ffz38qyQC8yedXSAcnL5tRZA4nWR1tAt5WJqEro52+QlCnHdw+drkwN7aVQTVu0FOiEl+pnjLc
nYhps3t9aiuchzYDgIA0vXWGt5WndD2hVzrG47h3LcSBLWaTXVRVxc6oAUOV88BJMIPwMU/pphHc
WI7vFmsu/THwQOYV1nDVyJK9/tmvKlIC4Z3goJMsnlFAZ0FSLC1JRm3kw+pZSNa0VCBnvQ2MjDcN
y68b1h/LnDF0X52oTvAkCSIhIrWbXeOlAXdPhhF+WzmABgiC310cwL2djGeAYNe8BxqHNmJYlSVH
BPyxYGcvTt8fGwwLkYaeVo/mguza1iHMcMhLNTO/ledz9Cj86Ilg0decdEIq5vB3RFsGHTArYUfa
MxEST4JK1bTuCy1eKxdDMAeKcY1kbANUqqYASKnUaZ+FwGUmC5yLvAdoZW/hxi3Y5flhqmg+U8e+
eT61P+84WGsM50XzUGUOjBIRvrqIXSvvYsGNX3mI2cG90MWay4Ns6mEzTIOgJTHs7E6+ZGb3lTft
j0xCGK6V2itaR+tR2hD8k/quhP43LlJUoqY5WWiqk3HITlqnT16oHqhJwR1C6gaBEQJWC/Odrrfl
cn5yMvxltq2p4hwmfcNgb0sIkJQjxCIELSoV2wGnb6clM0+3r7YVsOKV6Fw4YzVioj5zhtuoLumO
pTMf11QxQKMnU7LojnOanUlmvlYlTEVz8tfkfDircaybDcPeVUZrFbAasUJojIdQE+kBCy43yf8K
XuLYv/fDwDpUtCRoS/QpjdmKIhNsHe7U8NRa9iMCiOhYGEwq3Tx6CjiMwZDAPjRP7TZwGfJZeDHX
SZXeJLmjAZXFLc+vu9bmAu7GcbAxWeYvFo09I6aNmyk6jYOsxru6VPtoDB9mUCYrpylw0KB2zmlX
B1Yyvxi7QiEIoudHerUPrVk+kM/37tndb5YGf80imSP850ELCus1p6+8Fl1J5lp6snzmyqOFttmm
lWSizSW8zKAV4E0uHtC8f8vBdQjcercD3LN0Cs40Qku2qjncVGxXYAUT7FTH5NOuCT6rRfXb09AB
esOEiTJG9z1LosqZrwZ+TgJQtxxdPBOHOdUrE9EVYjZYHVnCulkAewFBLJLfkcMubCa04IDYrQdg
M3nCUWyMO49QAwXmDtXquilAbjtz3XPqYJYS3g12+KlbVDh+RRut9JAE5NE8gRgZ3lOz3PYD0z4p
Gmznc4bOMy+2HrfDcezHYzXDOUjdJNynS6rv5O0BglOkTMihY/ujN3oeNDOHshdaazp+Q1TBblQ3
DckA66n7QgGH39cPBG3f/jnmyRAWVZ5vT/bFhr4AAy0T7zmT6R9xAQ9TFf1qsEx3T8ay2jbpCN/J
0ahXTGxhY8KI0GehyXz7GlXWUhu/Cccob/Rd2IFLnuhxYfdsn6j4YRsMnubT8FoAIoiAatd3GDCN
/GGlAQgyuM3EqPbODIUh8JY0NXRC8e+KyZKyA1oGjrFSbec+gnQ4+eiRv/89zg1VjIo3bdu+GE3O
ScytO6iNDO7I6z2KiYTzAFWugOeVZQXZJxPTUaYs20HW1tYKOmM3n2Za8rJAD86Nj9YiZZTeI8tp
gyWFNQLi3IUJSbPFCxVUeeoHfSxcc9x4DFF5eNPdPBg3cLs/RLUEcpsU7fOKIQ42C7d4zRRz4My+
cqJvEPvimv5hedFXXCv2QAPnsof8IGHf2/StleyYYmMmjyWCtRqAR1BQqLi/OHJvSJenuiuxSt03
3muKmQ7dICqPrp/FLSl3e8/loptJuCBuaJp5j3FBQwjmf7VdxGcBAeIHE6MyYDF8JtJ46vD0b2VQ
6e0kh3jNCbXc1Hn7q84bWmkNHPWIqWJAR5pf/mphbdhamTHve6mJPQGCxGBy2EjmvTftU53F9cWu
g5ssB0GY9xY2BnJZ1smHzss7Im4ApGrsHqjVXJgcPG20MOE58aRkKkatUY7eXsTNBfmecR7ka6Pw
CNkZ1qE4jHCnNv1tPqDjCLyfhcK35bfqIwoe44ooe2Sl8ggMzbwIswD3xX2ZCDmgz4j11Q3AWGA4
A6TXm6+pXfwwhH3I67oCDlZU6/rOpe5aD9WAND+sfmblJm68F2UgSemoPFwpjnY9n8xMINznnB73
n5GIKOSgASLg4SsVJj+Jz0JVnq4iz6s5mOsT+w+YAQ9mYcZanah2LSb3dxtLSKr5jC+YABaCJdcG
ENVrKQRQvyqHNTjctdBMV75H6oI/ApAI2vCE1bq9cUuiVnIUAA7+hW4yPqaMFhmgsIzsKRHdj8E+
kSz3DIjNY9Ym+oi2PsRdO277zgc+EBzJKiUPHNwrlfyLV9I7xkANjau7IoLbQfZ1dgT3OBsZNZi0
YkwbuqQjbEkOvaarYzpaZnlvIdFZWZAlV443EERRGbvW4NiRwcrYYoS8dD5LuWNE82ZB1CrlE9xS
4kwq5VvDiPHUTf6NIzhe1XY8bqq0wtRLBFWa3AE7g/WAhM1s1CGdmbNV0Cj6dsYwlLAbdotPH1dC
c8O8nigrzL9NIFHEVdGua08Yb95ZrhZ0qn1PqBL7QJZlu7wClZQ10r4oBfYk73ir3a4X6WEQ0INb
jzLAMWn3eiFbe0pNq7o8XoMoPqeFPe7oJIAzfZ5S72kK8s/JitTK68XFoZO3QeaEWooe8VovXVkj
UzPNfah1sruJxfRMdNTUMpojWpK+ONlWodyqEsnh/2LqvJbjVtJm+0SIQMEUgNv2ns0WrW4Qogy8
KQAF9/RngTv+mHPTQWo0W5S6UfWZzJV5anzBko7JHJRsYmnpYkUcakZKOfOo00hsz0ZgfeRBH59j
o7uzN7b2lkp/JbP/FDB2YkSDYd602D3r6lE5+trqLNnYpkJ8kjM5BbMwjul9qoCLDnR8CItpB02S
6OOU2JHQ1NfZoQ4F/kigm3k2U33yYgx1RmDBv3bDG0qphx1H+yojNkHK+UPzRlexCWnhw1t62War
lQESdsnSKGWfbBBtACFdWtWuzd5ANN9UvuS2M5OyhubVmE+tjt84JohEh/NPZMx4gim25FNCwRlN
DiuyHdZDc3XAEeQja9s2bbjGpit+w8/EsC9JXtRbFn4vc4+byFFEhUwpkeCZ90c5WNyFoNAtmJXj
GPbMNQKRFmWYfpekCl+JRjUB2vtQ9ZoRSR6mUSsiuac0GYsnGbn0sQTb5WMIMwwHBNWFYENyDueQ
4W+tsc/Ays9qziRkWzj16G/Rmq3IRSW7SCLtMSfMeWxJAGQk1d0184PfBL8ozkjwBWjIlqRAbETR
BdmNe0DMJpkmjsdaD1yVY0oyZKZ5Bdnoby4T45A06Aub4HNQi/ZsmZyi/IY3QfekEeWV6GC4jPD1
eYXmnvKMeyMFPlVkkPEcUDdyjyEhONmMkRg3GufWad6jCLCiSQz8ikSv4zRLxifoYBJyqJAChcck
GjZImaGJRNRnRdDFaC1d0OoHn8DETaGM31XsjavKqvdjiiXFFEQnGNxoClX9ahiqJ8HYM0xgxOoK
qGbKcOCc+Mkbb37J9MuMt1bvPAZXrggXN9dMyTESIX2g/diE4E8QFebpSkDtxZwuww3L8HU6qoD1
OdTpFA5ZMVxdjRxAzn+LBJp6iNtQIc7kGfiZtd47OZBrIN/2MdZLcIFIt1GrFFV7QQUILsKJ6o1f
l7/9wr0nteNs+palk5oQImX2TRnpc9/N4ECHhLWjwxQyN+Zsz4inMI1/UAnknYks3t19wbqU+DXG
KUyERY9JkOgtUmpvvlm4UOLZNRfcHF3ckZ2Whs0eai0FInooC3IOzbZ1Sd0h3XQy2tHBvYjC/zXr
/C8rGCDURqlRkOQbxPYn+ihcqYMNbTEq/6hGvnhjzQ7Z5gPI0nMfx78CBylCogkmB/OJmd+LgDBL
e+uD6Ia/XT8xBu8nl5w82B0rXLsIXbOx2/7VNonJJdFinRRsK3ztrLWfQl5kisjuh2FEYDZcNQHI
nOVxdZTibWOkJsN6i0uAO7QP153Hz+wk7auMyHr2Yk5vxXbdGMLn1BKorZbi1PG/Gnu8xEu7GqCg
3hJLdKjM5pzN+b9E2d6uHUAEdec2Dm9xjWQaicufUld79pmfFGZIlIYBskdJsGHZMk1Tz2OafkXL
rIDrKF+R2OduwkaxeQluFrxD/sFq9j7ZXGwx4wLYn0mHZcxIcHO5cxvG41FECg7WsXXZOWgUrArH
G2j6Jgm36LWxxhPnp5KgPOR2dcYDBTyJBVLnmT2MQbJ7C21dMjk8KtPT27prplWl1ecUsI6qJ2Nc
2UF3MRD8twZzT8Om8Onlm2JJzorsI4v/Wd0YHQY8bgyyv6Z2roiQwhFgA8LiQXShygQMCHNcWOSR
IMWasn+q9oxNXMl94fRPFfGuyG7PRm4Wu9HVD64MDrpsebscsZG1/XvyYlQtPg90jwJ9dDD41Uej
X3bPen4tuhjbthoA4cTxx+SQIVw3HVWZgC3lP3dW/FfHBtGvhYESxftXeiu34YOgO43A2KnQKli0
8yOXw4a1b7ByliGyWf52yufmrXD+ImZ6bQbzIgdmHGMJVtfzo1+s9IYgBtSd6p9TF1CqjjlSe5Ul
iN8DwAxDxkZjiVYmIhLQhERTm50ZQW0jfPYMTNxfBPxaa+xIh3SS8XpJXymWgXhXpmI3dBqjujf+
I/AKVVyYffh5JA87b+YHdscmoFFawovUl++Yny20y30JHsKcoGOkhBquKym/MpZHGLTn91mhExiZ
coHIIyZ1TDGsl+KXBmwTIkUkYKo5ujWqK8ZANVOwmGiYZidQPm0Mns82ZP2ip/FN96zR8EO02wcS
549ShMEqdyGzqBHtnjcydp1M58QsPrklqfGwMJC7PNBk4unw/Xsf3hrTD9GNP3NdYHFOsVSbuvnL
9v+NfzUYduhvyBcgc1OkabpyzSrE1gCcfD2+1XbwFKTiFnsZeMeA8V1Zu8fKFhZLQT6AELfy/Sxp
aFnx1huO3RPhfQInYmRRzFSsA6CDFjPhLVaWvhHpZKzjoO43ie/AzaQy2bf8PBSHMTlT8iPIjWw9
cvpVvflSNhWo+YI1ReQ/N9DhNoTGvS1H7Wq6+na2LCNcbkV2O7bXvVtOHW+F393NdNX61cPqmK9p
2HJGpZEM9/rP3NB0zVaOzZOj5lqp6jzPpAcPhgPtxtZcrDOBHZUeV72+pX70T0bNF9PCx6ABbEfM
UzeNjX/aKGzjoK6mnS6j4ZDcT1eOLHxTQjyQJWWdyTVSOV+ueBkqyc3ttc9stPQa7Ngj8WE8yegC
PH0X0pMjxaa9y8p4FQ7lq+eNd6t1473fheumSc6DRnFdkoy5kWa+yb15mxnvRVn+8CvhMXWe6Xsm
nv5QndN5QiNjbx2Pv4HCM7lVaiHdLWLLnNiPtjs0UXYOGopiUM4Hq1ZESSh6yjZQAYTsco2U4G5O
SGtYP59M/u3nQp5MSQJvUEKoHAUzX1up17axv1CBcbTGJBRMTcn+tWBrJNlFhAHnWpIWG1ZBjE4N
a0lpWwBsibr0qOW6PtFHg5xqPvasYBrxPGaQCIIiTvdwkbYiTfQ+ovwHCScfcTkytwjpISrp3Uu0
945jgVcgbIaTUr0ygGdmOvNY9/ILLjv9xNggy1PiBacAVUaabposfeAjeiR8iqjfG6aI80to2du+
dqHBj0xPMJNdB3bIqz6kvpgrRg1AvD/UHMvdMM63pE7fFkxZPcOSlC0QJ98/N751MuF6rCQ+BWoV
Llfpq3PRpZvJIMIiHUW6+NySdavnegMcsTlXJfJYbfRPNbL+HaJxjj/j1CqqJ9ecXizeF9MjzoVn
SayrqIxuix668lC+khz9NPsGRQz3IJGzzhQj6Ofabh1bE2/KOsiioQxK/SVsWCKDn5XrcUIW31OF
crWDOOpOU2Su8UX+VGRQrFOjZOydAYAzPOQAqdBHnznTSbrm1cHpXU3s7hWJLkMaf0lgP9t6aawa
q7t3gqbLZz0J0Zucw6Jla9XVQL/GT8sbwQ9jzuqjbjqWrvpQYXGTeUCMmi6pm3cUe94krrVDXJRv
AN/glNmmGOzXSEVGTCrNz3oR9aPxXes4cqAEtPWuSvU69vUmD6atNRfTaS7fHLscdj1xVIzDprts
ZL/PPAJI7PJPi7sH+1Lx6vrzj3ZQCAB9/mAYGuuaJg5BowfZeTjQQb90DkCQuYkWjgaHW9e9d1Ow
H5PmKVH4ObgStuEg3mK3B/qsWNuZZKySyXBUkv1S38Npib03zyr+xc78yYyc5K+su+XV8OSTesFJ
UeywEMEI5wO5MkbeBIXy3RViHVK0rc2BQlY1OLP1u+u5/RVVRLCeO+Yevkewq1MdqmK2t+QpwVGf
22Qdt8mjRzvM/z5t/ZyYEgePqE8JQcCl3khO+lVNdUBJNr5TSWEY4yKrI25TMn9BC+FvBOM0IZMU
/1i8cUwlGUIt530UDfh9O0UkNTxEwrCTcVF5KWxCX4IbbDQ4YcQKBOZXTJKYzJyIOTNTxl5B8plg
BxusDLch0MVVkxvvEnfTzvGqryCmvLb99Br7Ctq/7VwChikHd1yig5x4NXIZM0IKirWnAop85zqE
yOy7RiMSBFUrA2BGteQDVFPFeimcp5ZWVbs8YH0F0bCUhNtLDwcntnEQ09lcH0qEBJExsH1CY4KZ
3f5tEzCcaj7S0lmmjGdGi/EKiSVCNKSnG09RKFdtJCGDcWtj/szWiEKZQcAryMmDJ/GENMWR2IRF
fHxne5OsQmZ3az+AamFY1qonfDEN9e8R4+WuNOovu+i55P9Jj2wgswX+34Sxg+OTyJDUi/WSe741
l/IZ3NDIp4NNhk4JW6nhSel8Yu7r/MbGYlyLdrxO9O8H9PqvLG5YLIE2AGqMNfYeD+0t7lyqQMCp
xXjDnJI/Z3MC1yN1Tnad/uiN2xiMmO2nig4oOcfZVGymMtzTM3jHuko+BsQtgGGabdFAGM1mPqZN
bO7QW3hns0rD/eS0xqpaJD2G/Z5ZRANRbu5roOsYDC8TO+WcgJqM6MccYePWzeLXXmYB5yozGfcN
CCUZ3DnndZBEAPMHEqPS8SlB2slhVH/1KDS7iMdRzpsmRFjpAhhNCL/ZONgUYaYQt+MnxaOIXXbB
KVa22PuZ5iC5sgLy2IzciwSOK7FFEEXH8cur9yEEwzOUsNPAMH357D+cJEqemQTx/PnHcrwkYBty
L212YcDARqdvhEG0W6AiqUUMUqT9iz0irsr96tj3yGxYWm7juNckf7d7UtOhWeNkQ2jqgfVJ+ELk
0Y8IPflEuKlJgIfPqJ/hewz/sHpNZm2w6pMbv4zVZUIEKDThIgaYSgzbT3Uoyr0D9M7pYHlIuigJ
Q5s5Xwalj6CXamYcO9bFMXbKA7+HJjLtCdXwbOY0i7pYjRDPQKcemtT3yVJEO4MsxjnVy1qg7vVz
RswuwdrDsi1Vq4QzYNUbGCXsdp1MeHEQV1jUrsJeaR3+LNH/rB1Dflbg8xCNj8E/zy3st471mp16
GzVMRIxp5APJPF0NndwL02G60wDJ5DF8GjVgJrtI173fmbvAi34UeSaPNmRSGBK/YPUusVWmsROO
o5AcJccCr+iWHBBr7KrNvsFmsB1KFfDcaWj79BiZuSui9GR0yT2fAyLRvHTZV/KG+ZJ/aOxg4lbV
v8zB/ZPbeMtTRqRG6ORnfia0la5VHiQTfJp8DCk+g4CRpGGr7s8oT/ZlUP5WWKyJcLW3kQNNhgnm
b5wTj44Kb9dyta6Jf165hv5Ve5u5X3brjdciax7Ftie5d52PFMiCGQmpGi/s0fDpL7tMNTVfTVEh
Bg3QltiK6sSGMt4lxOqK6cu3aLoSvFErhSqBbcL06dYNmUNA4RjgkVaja4QmrnlYMiyqDmcHqC1j
27rAldKZPWNaUZ65eRKeCypNfORIgKH8VaKjAyNnbI2YEHTfIHYAB0iJa8HXxcIxd0ZFVHzLzVB3
5E7P4HhZmwHMqTz+MJuSykJvapnVL/40J0qpS+aMZhauc9Di0JmAb8f8aSthJ1e8LXmNptHKrD9G
pKp1G55KDh0+a/PetO8V0z7mSzrZoKEAlafjV93If3Gm7ggwTCDZG9KBm9scY3nnVDAGBKbBeFYD
PUQCPNFxtnHLWkPGmcleh2yV1vqsez48Jr9tTvVFhPoyGVbzBCXS4e2jFMu65kNUPjyzILkyUvbQ
TemJOx1l4/giqPXWyPnjleGrh8W6YR865AJjzHzBnfc3tZ2YkG8HOZ0DP89iuM4wFffhMPhPaWaf
A8b/UMjCTwPpGHIi30pvGWOQtT8JtTWzOLvBxUpvILfuwohc52CUWFuaxTA6O75cBZKpSkZw2VMp
uWqyCBJsX/G+Bln5PPR4Rbre/IJ/UjI8ik+oTeq1A7kZapJ6HkLfp3rKnisHTtA4qXMddm3NBQM4
31EG233mI6xqT1yx6gAcCk8JOqFJdOc8j6tTUBpskCJrLk1EEEFEw1q427JL/xaZlxzdYB6XjjI7
2C7ygrLrH3Q9DbKAgdgNRyQ/VTYQvzc445PEnH7LOvunw1q8zMmBbvKjnzW/0QUucQTjxQ0D484O
46uWI5aa5bue4JnJtQKCq2rz2iZBtIPoeQpZrBw6DO1qHBBNukTIqIYxTozgdssEBIVilk7bfjZK
EKJVa6HkjPIDkviAiD8mNCJTFVwkXr6/6oUZnZo+vP7v1xvDKfYY8fNDeqXLan8oicVnRsG/1ghf
BCKchzOiJMpM2IXfKfedFe2ZJ7egAAKSkbsGcG9A9YAKHYsqHINNAQ32jqDQx/rK78N5xMYlS3+1
gWttKfkF+Y8xArbC8HEpJuHB7Ki5Rx+IMtBTnufiC9U/Zx0CuMwo5ctUEEoU2kv/3Xrui1UGP5sk
Weofa36zcxYGpsiSm1PW81vJ6TYkRfdIBk8SA7X/lvKx3kyebVgS3/8XAGb+ZZiCjrksgaEwDfZW
7ZYnz0WFKJrSfv3/vuXauxnKe2u01T8XzdGORPlwlxcEHdURsc+XiVDCnrRzC02/OtvTsO+jEZma
CM7akNFNF513620bksMY7kpUmOewDAD+WOZLkc22XMWFfxriEi3+7MF+6px1ooR7FgvGiCeef9iR
czfJPe/8v5exz/wl5gtRl5fMWzwTzCh9pztiynMeZablTXjyEKjCWpdFMxwSWeavNe72LBztxziY
+UKhvznZYD8Ffh7fiM17UxNvvDS1ODSdMT5cSCzPZfieTfP4aMl4WkNwbneTlXpXw6qw9GLmaHv/
UbtFSD56Gv4RPL2+kxcnB7zMMZvJX/OUn+9muURFun54cBcpk4duZNtRnRzSPFOfZD4yuGiKdwxm
p6oP3H2G0WNTxIn4TDCLr6qy4JTCZrqaAhGgr2vZXSXtM7Fdv79RJwj0Fpvva5KRp30CUuBhJGb0
PwVILjPLLQ8qFulBd455+X7p+BD999X3t4IVwCpJ6oNgGHYwhiBACoUSOSj612CKo6sfsO1ykT5s
tNNCkxfgtbFGmIhp5PBmqSZBE63VUTrdNta1Phe2q67/e/FCPtSlWv6+5VH4tkAj8n8v0SJPHQLz
2qAbPpbfFnmUsS2tETQD6djxGiPVRCuAxTIfuu6CZmmrkZbcskQvf936LCNWjiuzwkjkBijGkUbl
RDoV7QFLenRwbOWejDYW/vb7S5LT1wV+2nULqo5nvcomDkEuCBeGSFu3z1OO/K6sp+I0QDB8NmT4
BUWo3gvHF2cfQvU5NT6sGnLCNuiH8JWLHZAxIYjPNGzoWNIB7w+SqvriTucpLMuNaTCcJTvPXFdu
mT15NrOzmZ2D4Lb53iSopDsVuJV3Zl5fENbrv5btXr3Ckc+VOX9URKGtGemYD5/zDXm6vy3G2dhb
7s3DP/TGX05jySAqwmWWW6TOu8i0iWcVhvxkaHTHismpXwa/xiFOzi62cZYLE6vC0Nr1ZTIdeywE
lA0xbUxRV4uL5QifBrndKJynui79g1VQiRfY+tZeWaC/W/4dvl8iEwmOVuOudUzKj8Us3FvyiqIe
7u3iAY9CZrTgaNOHEJAOc/wqu6z7/O+wyHEPzKD6eifN39jAMCdwZtI6UBRszLnu19/vvDm3egWg
UPIW2gj8sRKpM7urpj1YjXjLcCax/LKLO4tGZ1vySFIRSbXJRhuPeFZeUyONt/4Yj2cT3816WCau
LetZpCbBGa1veBYWrtc5LcdNaplYhDP9QEAeIzJzoweKueM4RlzgwVxcq9gQcGa95AzneBq0l6wi
UMXyJhvRPP/3MlT1U0I6ZQ62AAmAug/MQO5pM5vMs5Ng387zp6ylfegWZrlF6cekzLsXrYek19Rg
58OZiIAhrTjJxmNa2/kbb1R8iiwomngCikOuxGmwbfNt4xTdEn2ryMWrAAiOVQMMe3I+s3pgQCjt
gb2TfGlk1L/WXpNu5Exd2Tn2u0gavIJcqU7pkl/O8vOHcFkbsVlIOkMTU8S4d+gLNC958WGPtty0
bZ0f3S59S+wZBMRk/WjEQtPjQxTBe/mac+eeMq49RoLtjp8N2btDjbU1prbcIZNbR/Ocn22CXmlE
fWy9EHZQmvOtr3xFKEl3cEZ7XQFbOUJ7JCHk+9Su8MjossdEtUAJPc+9kzTHTHhoQZ1WS7IbSvBb
jsjzhomEn0Wbf+AuzVtsCAhdaBEAQiZESMY1uiSvtVbfDKEs96M7Yz0cpQy69rM7uS8NCQOkXGLb
KqYiuyijCPZN4lEqkRrwHb/O48hSK+3ICPHfMC8OpAkDbcwHZKJFZogLT2EbxG+dWRlXCtH+xTY0
TXX93E++tWVgRG0iYxdTz0QGx6hbsf7+2Iscvuzgd79co3N/OOmfQVP8ugyma0QX0H3wylkIITkn
YmxyRUqjW6VXtSAd8KFaYOeXwycDv6AXXBGDwxeGrowSw6FFjRNXT1Da14xhzBUKsOmnRPJh2UG+
bZZWYtTgvGZKuxMfzTzkt2jBPmY4xkVm3kuj+yNyZFl1BEm9SSqTirFxf1gquxJztQizwDY4WFc9
Bea+DcbsBDagvM9pnG8JZtAo/TEauKL759U2Wiz+ltfJLIurhhhxaAr70VvYjtqmxC9U9eE5Ji0n
kfm3DZlBXg/MRPomdJjKpYwvA0y0MtkOCdb/Co3JCgsZjPCcv3Do9w/bHPDBK3iiIfnKe8yTBVWa
Z285sEMMRESh9rE2LrE9lcvhwBjUbKfL6FCBpTJEMtHWv1uLSz6iCfg+oTRn4Y4K+J8lkmATpz64
ktnDa9D54VHEpbHGcTRTFA8YIKYWI3acfEYQLn5UEQNsij/v6NGfrM3eFjAfeDGKdFkJc0Knjx5R
0pMPKL51OPpAruc4xYW7EXlunsacCXkNCmyMAVcIRoLfh/8Uz9nabXkO/BypRRRocf5+Gcn8wBJc
lAxhAsrkTCTs6RvD3cfO8IGGA3NYE3OGEHKDqYLg08y3xClmlbid5DhfhuVl7Pz2BBocnQl0Bvpo
bzqly0gvs9ObZHYnyRu+RmyGoFdDvx1N2ZzqtPjIQclBpqXALNH6rFpbmjykccGsTvVcsigoXNx+
+7xt59tULWX0EN2B/QT7KhLQ2Jfep+W9fC2BXyymxjfgBu61F7J9LmcS46j+vo+ckdBDV3dqW4r8
KZzC7ujaA4PBuBlvJrHVQCgGte8639/DJ0XfsUyPGYexigmJbNCZmA46qi8KPcADCThJ3PyuPUm/
aLvLUu5LJVd5TPHR9ml3CUY50IvlPwoOng2GpuGNgkbt8oZUZy+VsHT6CYorCNY6bInxilLv0fsc
EHO29PRuQrMJ81RKi3AuSLVd2B+cpo8fZUj90OIurkhMnFXSXNrGiXc2MvX7fz/5mAw/x+UERL57
n12LGnOiwQEdEQPaWUo8A3mwSjG5lU09bszlkSFxNz3ky7d23sf7Cdr5GqlJeOYLhWY92zSqTMFe
oGoWbqup+IiUz9oQ7WbHUDAxLWQaEYHQNaLv7whT1p4kk6ryvXIYVI6xb5/SQqYX/ou0v6p2bqaX
hxuPxD7MQMWbj1PugFswp/UHg+NPKOfrcI6uKQSvQBKUPXwOs/ae3Ir5hcmkMsKo9/T9zHlWLTap
13nQcB0Y96b12qTWaTBG831AULXrtPMDE23z5DCptqQE80VVuuJHG+8yL/KNUtWi4sUrUqBAFkX0
s5gnGE5BPh98U/Gk8sAyEEzHy/dXbXwZ5dfiBZpllDzh+pJ3YprlXWao+lR5HvNQIPP5v19GHgeY
CexaPha08aO7JU+lOOmckODBdqsNFNW9mZA2IDsWY3QK9iHtiYUSrdpNNGdXpmj7VqX1JZ2j9gkL
Qnj2Gn0ggoKSB7bFpuybDApilF2J7zpynG1me5IvZtX7Z0w/cp0wx/6cyJTgriO/upTPPlPpve4w
CzSyrtlXJuFlcrU6W3PT3/20Ko4+tfxK9GBXv1+UsIHeFn/NfH52Co+dN8VlIMZ7Hs7huZ9aOFQu
Sptgqs+J7M4EeZXEj+vg2ZXkgSyXwTArCODfT5munA/YZk+WwcdBdFn2olySwlRk+Ru0wM4e/ieJ
y4HrbkYAUOiaJ+hEDeHi9eCeLZ1D1hl5qme8T+eqJkyA4RXFH/Q85JJW+Uir2fhk+snOwpXRXgLB
XYcFZirVpIuTqolu3y/SFtENPP8EArk5snQ1N1XdQHdJySddJfaIWMNKjWeePGqJLHwEAome0Gh9
K29WLAzxTKdKkFYbBcbW6JPsYTsvOcA4FN6EgIDsu3RsSfdW5TNMqVVGCZ054qwFK59UcFc3DJ3I
hanCXTwZcudxaK/i5TONBxZwAwiMraTsaKKmPc3JmF/G5UXq/JNDYeTKSbJz7VVqF9Sz2IzoMF4m
qgbtEt0lR7/d1YMODthuCAAS4VlbdIAO0utTi/d0lSx/EtEB3lV56mcJaO7s2jr+keA2XyuriA99
3wOyQTy1RzKEMtf08LEzaiL8KSYDN7Tz+yCdG0mSBMzFwbRrwja/B0LevkFQWT/qXdKb0znRiLaq
xPH2HTkF0O9bGGtN+aa0GqKj69Y+uoq+WhddXp0RiUWbPpiHtUHvRCZP1+9qJqdlZRW3AjjxM7an
er+gYZAOWdcwcZ8Z8bQ/7JlZBvnjfyl9h88Mb9Jg5DlAvICbFZCSISZ6LytXBMEE/9LJbi5drDwc
F+yt2O/OxzJEaVY0It6IyVd3pzW9vYk/80QeMLCLKbKZvBtrgzSxpzIklthIyTLIGt9fff/omoE2
Y8o83nx/i8GGE62MmfN2SCsQIGUbt6Qx1BJbEz/TFc8x43Yr2FSD65wz4VX4p22ksEQwbUVoA/v0
QvvGsQv6QQFb7AtstulotPe+gyhmRzg96i54sx3Kio5ubyNmH3XCoqhf21YjL5Rr8uLaYXIc4+KH
VKR0hkFyn0sRvdhDzAXUpsZe5EgGKzE3ZzPuFBlDEPUbUlz0knaNihQwBQLN2zQav1LZGtvCdcv7
4MX77wPVADuZCTkwgHgmyd48S2/OLkYsr/NgLPPU5W+ZYDpxuVM2hkAYMmu7ffmmK6n8OASjc4OU
5JDUl8KZIG/x6lgJu/2AbTGq1E5Nd0dm9lPmf4aEpaAcHNaeZchDnuibEAUTq44/AwMhSxe6F0Yq
tn2a2nNdpBJ0pEm0Yf1s6p4t6DLVomsBfN8aN6G7H0EdZhyY7kcrp/noxriO+S/2LMqP9LXh5r9G
yyqb9cygAPdLQCqiny+azaAYDoK95Xm0fC41zmmGyeAa7fnnNIPV+MZAaSu417YZnYvQjU8yp1SP
Wnm0ovyv0v0mclN00nBP262bZz0L24oM1jBJr0FiAuCg9W2sHjCDMx/aAFUOwvhqM9C6nL65bdL2
PtUM4F3jxt62yu8uEEffYgyQt3R5ka0k8qohFAmeiB0Ne3jZ7hMPwABiyKE3wMdXnFQrGTkq+YeE
EXAL2RD/mL40do5dXvI7DVPPZyH11uu5Y2o4nFMnjDdlMyOD+RSxBxVvYVdEdyBJyfvaZt58Vo2V
7yxEB7siBZ31bUUupzK+as61vCRLEsqSQFu5bkXiP/3v20KRDueAZvqPfJaZfbCvWePi5MnDfSzX
pe7qV2GhvXUNwiQ0kBbeUAdUudn5eyvg8m0zZMlE10WkKaoIFEGK6zWpX81oPhlxiios/7EoVgmQ
Ecn9+yWbKAhkVttnPMnGK+KgVWHejc6LvwC2soKN2r9WhjexNzL3IKqRMZuzj4eI+RGMKygC2P7I
ssKbKY1AbSujD3lfagbu86T7U/hXDVV/alTXfbCh5ln1P7wW42mdh8WPwK8v0ozpw5ty3oVZ4KD8
Vs3BNfvmmQSR0RNLnzKZn5Vp834FycMvWPJ7bf+SZT0xxAYwO4UkwI/d9qR94s5r5U5X2q5oFzng
4UKpwxOicMw4HlRD22g+mkj3hCpC10lojtd5HkBPGwl8zZLwH5MqNONBMN5jDk0OY/Rnoo99tEO6
vBHY5Q6mAssyxCRE5uyGqIaNleFYF8eA6VEI+av01PxYYkzBrDpPAmW/gIr733c5BllbQI03oRN8
zOWDESp5rC4Jb9GYDzt7bL1PgPA72JPuK/M0bKrOOxi8fltNnv2jSKEaGqzPz1AMwMCy89RJ/mkb
kzo2mHjItSKfHsrPDwMf1Ob7qyRlUfj91cDID3/usHU6ZMqpm1jP3y9O0qAY9FAxLb+kRz+/LXvZ
RvosKRXhb0VUPLpiNu8JN7ZOW4Cm3OBUy80EcKA30YktL3MAYIBZdLempngeJOlnTsb+H45dhUQH
S76PZuCCxIhUEwdEgxzi4FjEs8BJQ0fQDTb7X2O4Vv54ETOCTseiHBr1keY0PTtLNaEG2p6gyV7k
klUAg+Qdn7FBMQCiIhF5d80mqu+B/fwhh5W8cxUKdhtKClYI76/CYnPvKaXr6A+jx+T5+4W1rXOI
lx/IK+3gbv4bPSyfBF/0z66NJzFmYv+MapnucqnKshG+SiXGFYGyxe8MLSwz9pZcS8wEG/ra30Ml
6xeinrao5ar1kIcB9DApiaSz7y7KMy/vNaLmajObwd+xLQiR9qL6feNoiikEq/5Ddvwj1iNIB0Kc
6kuVqWfaq+ir76nHiJf9iT6B/Bu3Ll5VyuYexYFARp0gKgRXYc6kKowGpoXW8wkw6oi8K2eXz2kE
vqCbkH/kJIfsepSDW8ir7mWs0Z9nnvrIcLet7fhvg5r53FAhuG3zXJr4f/8fe+e1HD2WXelXUeh6
UANz4CIkXaT3JJOeN4ifDh44cAfm6ecDq6erqhUtae4noiOraZI/Enafvdf61k8drMrmAg2ZBYDW
+QLxlnR4ULLg0r1f2JaR7bqoTum9BWtCbJNjNfgJanoCMOFynKSS+ZGa48hIaAMj1t9Hc7fMmKJy
9/PgaGIkLgGVN3Hk5UFl/fgi9KJdNrnPuIPiItUgNTeTPvLsR6c3CR/hOcbyAxYsk3//S68AhfSD
Xz/YqCUhm+RH08g1kOlrpwr7RaajBxjH0nhwMSeRbNoYm58vlVnAUKuNezBc8BA9pul2NHjvlVQ3
saXKp76R9bbRPGTYdZs8RN74y2oM+9Kkdr7AfyYu+Yi7qUBTQ7Itkr1VVw7ZOh31M7NgnCFzX7Qq
m+ZuBsmwbuR7mh02d4PpEDyNh2sRxC6/ErbaTuUczlzrTqY/jIAF6YXmWWv/0pPxnfq0uhK5FhGZ
c8PtTu4AeOZIiWVz07jcYLQpltvcpDdOIwrHcpxYj6JhQQYMGRfiSOe5n7ynRLNIfHPyjwZqVijM
DUgg/UrdblwRUyDz11FeC5+Jggtj4K4uZxlk5ae/jLLbqoqiUbeYPhCrMZ2UIJp3mndrTmYxwZHZ
1kJChxy2MzfSqt6xheAMLMM9tx7vEDHmJeXJVfc6fZsaE+8zQ1wELAYW+bBJzCMtlnw94ca9HeSX
xwhsCSekf6YIgE3tuhXJhQMHOC7LbtOZZXwGcBSfvaBkUvrH11aX3Nc0LXY/3/rj+z//r4xaZioa
WCU/D/oNMBsbd5M+Xf54cRtA264TfCbk3O1+vh85ikDwyPjSzTbVdiNN6OOAevk4Oo25J6XaIBym
VI/dr9pEIYiDAKdm3Y637GmmdR7httzV6pugAJnkt378osAjrcJIpHvDDy2o2A1x1NFOHygtIKLY
1yAIzjwcxhfFIJQ6wwA+Vvr3ZYKUx7Q+SwtfRah34tFMeMDHfbNzDNBfP+tVJPliT0w7KVxJw+WG
aq7xaRn+NCUqHe7HiCfmWllkN6fB1niCT919yNFQSzOhm2A4ZXZESsHp4MCFVPTqfl56fYCzgcCW
Hf5IW2Dvl51/ducXTelSXw2N+c15KbZhaJb66vef4JDeNr2OEfzvvw3uawIXMFGGqEbeDu70ScOD
vNv5q5+XCmT0jseh5ElTGhI7FFqu2hmOjlGXK2HhulQ4f5EP1NaBtvldkwbi5udbPy9ZGRlc/OB2
/uEHbtA+Gk51U0vQ214bRWdtskKIK9mzN1XdQelKEATlTBRa5nefjNUr7iW6/1Po7Cs7z1/HVTbP
L0vhGHu3lrcUq3SGXVNcG0ux+p4M8YRihjNM0+Vj7BbXqfY2ZSfHt97xyT5zWcUX8Pr2sOk2I47e
+6kveUYHo7X5qa6T4ohKmkS30Dq0GXm7XpuRaTrWgYFTlFs6vapP4UWswMyCOO0RmQQcuW84VrPx
ri6h21j1s67rey0EntUY5T1ElmZpSb4COcrQG1ATI/QJy9giqcVtOqdk69b34DzT+mdparrJNmtx
AVJfIk0WCSHJiUoOlol0WtPrgzu7jxlp+egIs/meikbVpY1QR68sK3Qs+TbtYNERKEhZNKTBKoeH
hhF0qjda8m4xCd5ZsQfojsk4opVV5EJSdRLc5z7lpodmjuE2hg4JTBE0S3nUreY26FskTU0kl+WI
trrlAin7YCYGIgm2NWsxVv6wYIhsLVFLpnAWZnsaXTpk7+2dE1QMw+c3FiA/aVGka18jv2jufooO
UT4j/mVn1HA7WBiuq4aaLYpYI/fh50D/26bOXOIPZkoDpLgm9P6C4wqmMe29wL8ZLS0BiOl5e91J
97EAWcIAlEQm29p6MFWWXl2BKBlO9DDVTY55jUyzalHJqcWY6proCPNoPdksrTvkaL7RAMTE8OIk
FFA8yX6FAW2bkH4sUojZ+inG1wD526LQDXkeJVLlULRq12JHznpsoTQgD0ND8tzUcruImedKQSts
tsD7ItmrID81XXGqwqZfttTpi8myoGAQ557Qf1uN3VcdEJNBTQ1gtwxvO83yTzqpGNLrAKooVvmx
xKlNNUPHUh8WcYeNN3KRnRMxmxj6thxI6xBeQyKgrYP1iYeKGz6mLhsa/bLNqzddByCRqQrQiymD
dSAkv0FrUzMusZvKZRSiYXVQSQ+OJd40XRFrRZ5SMyXAg41mn6Pk2JUkGh6UdRsxu330IgffxdjR
a0O6brmIFu02uEUrTPN7JopOgTZLr3iisQja6Gnv7ytl3tCDybYMIxcaSP59UMaEMFbaqmZNs/LI
GcDoBX5tyoCAjIH3GtX5shVkWfWTcHeEukXRV4Bv/BpAuOw7Ge+nDlaA8PjILfbAQ9HiUQgTcjtn
2TdeGbvFPgWEdqUKNz31EBnrsKVdiumoGjtwL6FLVqZk/Dwu6nKoUU+kV+gGTK5y9QnG7g0IxwhC
0Wo3shpuBolJDoMo+Zb50kCZtRrd4dUTEWTElLRPVM4Hz04fEeyJNcQz7kWKwrW3v1hErU3T/nTQ
RKx8Z6KkGTZiIuPcUk07D0nTlcMieGF2UmAlyze6pYJDUCGazADGMekDtwiCcMnJTBFn5Y+pxui4
sMJXHKq0GssvYnMIwO7N7sZCR+oKaImTbL9wnNtPkhtl6VvbaQqekxyzaD0yqLQxYhKrZb5qLja6
0rFvw9jIMc1hwNYi8RW7Lns60t58GqWbYuh2bqTuJFRhyuJsk9b4LA6G66c3PiskOfkng2X/mxW1
26RN3LXBvRdUFOebqL4aT30FKVNIMkO6pQrJxJBjtQUt8Ctyi/fBzmYQyAxGgrq+jFBzncv5UvB0
y1jb8GQRvah6Dwz4eeKxrAiZWHfug6R/cGMlEPhDE9QCFPuNGZXiFMcBwmnCdIuUYCEeANyqTAnZ
xoL3VaHTdkYcEbrKskVTkhnRC5IM1LJx5DsJPpfYcuQtZHV6xgmAI7oagCLr9LOZwT4Oc0S6uEa1
MmoXCba9b3WtO3S9czMW4iQNZPDMiG49E0658Kd435pOPMu7Z78yJQdQUJQG6tyRTbVIE6Tfusqv
BB3heQ/km6rQYYwVJtBgUtUqMgn1rAtxgH6I6Dk5FqDHZzXPZXCLW79r47V0wmNaGd8arZ910ctd
2mfaoR694OBw6dHUmaYVBv6ezk5N2VH2CL871MiA17814I+gv/xj1XoxmnT9mTPpuYrhFqKd23gO
HBTRGC6XWl+AZ2WPNUa9Kk1UfKJEkabZ8ES6/BPmGqzCeFlUIWZqwwS3+9RIgLJZ3t2nleYf2uCm
qnFa4xMh9i7vUCHZTDD8FOTg0Ls3WQWRZgxJlK2472ysW63h2UGPKbwSyocLnYE89Z65txot22My
xMUf1Sc9K/wLKUUxodGENYhrF5IAAVn9PJlca0Y9Jmdt0L6HrL2RuM+2Uic+YuyNb1kUz3Re0EUF
6bfs1GNRTy/1ZF6sCC87Fh0pkD9TEc6kUwvujc8iO4VkXFevQwuaptP7l2p03IPR4E3r+T7GWri2
GRXjZHDtEFN5uPOnkkF8qxe73OX6cNsdE/a128fGkUvrHqAPq4ysYZE1YiiAEId4fpuMWn9IkIR5
SeHswU+fHLe/OKj/D+gU4IIH8SH3h2g1hjhNWq0qDl0cd5u84FxKcaMOI+uMoMovae9sMDJ8TqF+
2ypJ3mVpnr0mPVR1uHPiwnj2ZnkIMh0ih834zfdjNirWVgk/u++DsKBpxW0dzZxJC3dRanGyGaxA
v5jj42iMiEujk+3qiBNL7sGmhUXJFOhF4Kdr+hUfHt513NC7IS7efTg+CZHNa7vNl7pOriOm15bQ
bSqPSuv1ZTCG6Mtae93hbj4Lyfq9AAfl1CZyESQjqsy/aBGqi2rRtgoyFGhgLf3Zjo/IcgWf9W5y
iL+Y3OROYQILhtPUvheSEIncEZsm17fkIb4Fuvws7AE1E1gEWu9wIYzkUugi3TFQWKTaVtMIRmbG
nK1N/BdbJi13SjOfoNQlXvluJvItHtSHHGyUNVhyNjRrSdoOx3Nfg4h1M/mNI+87sYo73FA4EZgJ
7LyBilC1PuN9PybIeqjlgZqJEfK5wv+ykD6EH6smXwAhor3xmFU8yMF8NqALY+UmtpruchYA3i7S
MsDyPF0R1+KgTotdGgMmjZR3l2SIov3SB8kEjGJtej0iMBsFmS26ZSuHfa7ozroG+TABheC1FswO
DB2e5bBKE2zljK7uYgMcQkf7dGnb4bGtG7HvNbV1Gnfp1N50qnPyS1XtOze2pHs73USIZD9Vr91h
AF/3xNE8tty56hlAaToPnNbNpUJmP2VQfh3lbfrvNiTV3hRAHVpUJCVK4Vb5ci9NzCpiiE5JU/JS
hVsXe+yEX+vsU1wt2lSRbyGdTW3nABo1/ZcXSuNG5oF+A7679UhX9WFIHoyCNGoXM104Tk/RBGG0
Fukblh/tXhhNuw8Ru5A77zy3jO1WaWBcaSA4iNHsbIfSxN6NjQdOgUgcl6tkx6AWurGETBJYQ3+T
42rN89Y6sFz+X1HPYEikM0KlLTZgLft9hRc1CUn1IRRYLWDMxZjaNRoido9QnZiYPJQXrH7Wg1PK
o3KhYQ3WCnWPaSHnHYyboYiSHcm6e9bSJO76DFcYZe7ClBSFkhzMNGAhP8fcjpv/Oj/LcEjHKrMx
LIs5ypD+kGeZDiQl33BNG/Ld/PM/5ZMhvHLB72HQrieSZrwOcE6UCnftkajD9AtdicsTEdFgWKwb
djXqZhQCRefdm6P9HjZLz4wthmYoT9J4uPzXW2f+p2wvz7J1/gHDwg7pMIL969aBimHtM7ZsXchz
I00GaP1hFtx19gZzIbuyceONnevrPBXj1bBalA3xs21EZx472qaRUPXovp2wDhigWbiTFCad5Vzb
Ef+hP0/4ePAiy/8mlEwYc47hX/aq7+mOZ7quY+m6Sxvtr9tdNw7on6wDvfczMIFDm17we6M/80fn
hE4rv3Jz+oWVtNhNVFi/a2Lg5cAH0wTJQbjnGFzbPX24etxoY+0ces9vDvWg1qiR0gdhpg+hP+ab
EN0wQ6tuw128Q++Y61csjvq1w9ilNTDoJszapFhARtArD0hj9qR0W526IunxEjcm7Ac7WtktSFDM
SsAgBXEGZQleIPDiE4Lv/BiW07CqcFFQKFnrLqjK27Yzmnt2gADcRQKEJgF9NYlkFm7Qocz0Ij7G
cA+X6OdsrJN9zC17gEnTEvG9UNDadg1YLhhyeJ8q6XkcXRsqW4UNnbVWe1QFZKI0NuYBL9zN0u/W
INi4N5gE+IYYAiHOgrTlb5j4nExtm5RWc56cMtqKaAyXUSbaDXr66mBLDQb//PLzJRj1pwQd4+aP
b2VREW3onT3BamAu1qa00XhIkEc1v+vn/T9vdSOHHANyY0QwRTfO/FIVWIBNsztNtcSCUbI0NcB0
r7yxYLzJmIl7gPlR9Y13i+B/Uc3NxDrsvXu6Q4R7GMDOTVY/qWpHIOm8ZA3cic5GmY+B7fLT+pKG
Ne4NhZQkpJGxHrQiowTviCKJTboKJd7cnxfHcB7RI4stXqlkjZunhLRSuTu/0T6aROX4kCF9kNRY
Hn6+FGl8MzKO8Rp9OEx5fu1au9rRq6WPql2mllysyTLPykcKCkHsxaAW3I+RBbHdkAmJBmD2h2Z0
7sxaIt3wSHoAOxGcfl6KKgNS4TZgTUWknXK9pCbWW5JjqLPu6l5ajzFARV9LpvupKEwEhZO5Cqml
jCh030Lf7PFtgUCxQjJ6zIFRU1v1SycmuSaj482ME4X/yLHwJ3FrynPq+d5Na5bithkvbiq0jd21
/sEbEBT0dQu41nIGltS2dSCNBsq7rMfT7cBZecKjXKNytkP4AU3dbhiBBN1icmNxalmXafOwFKtX
dvjRYfKwpQMzHQctLC4EilWMD+svoKMEcLp5iydDLs2qNw6D5eMlNUftSreEsSjd0CUtyoRGNXEK
RWUMy3S+Ttr56ijWfuhkO5L8ymcli3QRMt6y6lxeBVhBOBkTUQozSICJkn+yMUCse27nJGpVkPHJ
GAOsq794BuALoUzsWXCsb7MQt0BZlO4qcuY1TJxB62tchGxT3ixdd6gPJnbbBckLTd5Al609jNQJ
+grGsfFh9MLPhicE6pTxNE0CJS+setOsCMpwyn3rJfXe9CWlOd2vnTbGzSUOGrykJUqyoPKZmMzf
S7jfkF+G9aRuPJYqlNAoQL2q4rhq1tHV/AtBcylbK6MTGoqPwE4HhtlnigZxCoSNfDUrXpnD20c3
6ENoRzWGwLTJ17XAEjmy9gzmGFNLCpYnetGsY1K4tkNeIMDQjC/UFONLNOPS/TIXsAV7Bjgwght7
wGqMGjxHSoXO0/Ojb1y75o65pdznUCRXPbebZTNqMD17Xd4m1hTusMwe3cxvbqy4tilWZfrYRVwi
WnsoRZ6dEBcmG9V4+kVzaXN4tZ8dLBcVryj7s4ULHEuqRahLmUC2GQ+plySv3QxwHtPOJcbAoKuB
3gE7OloOM+jef3xApJROi0R7Jm5ggFF18EZEQfBj7e4Jte+Rhpu/8/PB3cZ6+60ild/F2VBdCkN3
F61ldRcUjGI9tlZ8svt03ClTvZaKzofqMQsPLkHeGDPHwGmem+IlFkh2Q4s1Rt1nJfUJBMxMXVq7
m6crWrnFrqFuPMc/BJFxjolQuQkCoe3HwqsJFIkWemBRO0DNulBLMZGbWHUYfaHhf6vVJi+7eYfO
o0oLY5pGmAL9f+dTwhY6JT3UqDYM+0M9vwg6aMtOmfYamglPULcydgzb8ocJOvfOZcFBNhClokVy
/CIzYQyBxtzH5GOsNNoF75ragdgpjvRqqm1uB9MyHFEr0eNHaZ3nZ8FeeM77AKBpEAwHBrXm7zG1
/5tk7vCrvP39wd/8JF1/lHKsYxqH//DlfzyUOf/7t/k9f/+dv77jP/5ptvdf3vPPYsL/8pf51/+2
dXPu9l++wH0Xt+MdDcfx+tV0WfvnhO7/6Q//5evnrzyM8uvf//Wj7ApoQ9evkKvqz4HeDpnE/zwA
fFXmcRF//PrHd/weAa45xm+sBzzoh8IwMd041H79V9P++7/OPxIuydaOYwsen65F+fW3DHDD/s2x
fEv3Pc/C++K4vAsNYBuRiWz/ZlKLmfzI9hxhEtX7fz/6Xw7hH4f0zznbtuv/pcazSR62IfbzVGEL
QUnb/xC0XWDTDFyHPMPR71ZDqR/JU952PG3QS599u1qEfUJQA4IdHuthOB4trd/qkYH9ElxypD0X
e5MFNa3zb4O4DyP5pXE/nix752j6Em0QtOcefXi7qVx+jT9mA/4AELWsxAtq+rOOXc7OeVz5YmdH
KLQr/ehWZOqhWzNh1XZptVT+wKgvOTiGfutAnWL1f5n/O28zGXld+BKYzbpGhBGIuwHAaxmpFQKD
i3BdrtxpSwDf0cJ65MTGLUE4hznFlqjYtWuLXRF+KJ9NctsNeefrhryQeT/EZUNo4W3sEQqVM8zQ
keeysI872sHDFvHWtkdbOb+rQWM875F5a0q0/f5Eb513W/Y8JASi6I9bLNncaxY0gDfzt8qwXdN2
RETC70Rev4V6d5wwuRH6s/LNdwlEzovY4WNLJncH6DsjV2o8coOGV3RSyUDCCNnFqLHmj6eP2bnH
VDUfgSTNDrQAD3QYmEIUhXoIOIoUclAUft8+s+NDa97FYW9jqDpOHZ/FSc+AFNfV9NDTMHM0bONo
pvRk+OC+tpvcZjPn/MwfM8cUIGuOLaGoXg5xPW1nweNyrDhJOEHmj1u3LSODb5vW+LyrcY9tPJvz
Kxq21KC7Gq0zarA10NTNvAeyDqbivAe9Zs0C9DAF21lB72jWTvpqVWekSxSA6jPouBzZeUOjkT3E
x5+P4LwLTLJH5sMWMFNymt8/6HyAeBJfpGAHV4CkKv2WEMnDfArPBw1YC0lTKAusA0udBbPl7fxh
mZMt51/7+TNdy5KkWc9vH2Dvl4XgyQlHG9ZvPAvqtScVgRob2YX82nxQGBetQueDUevGRi0yf96W
NU2hVajIuk3misu8y/oRO6jG52+43oI5LpHCGu1IqF0gTRwqmoElFMwc3WyTvsPNXKEsWUYAm9L8
17xpAxeMgbp73jvz6fbzyfNxi7mTgJcUeohB43Na0N1Y9RUdXoC+A1VIJJtNk3Uo59tNXdVrG7pE
r+0KGgkuQlqzVCsbgszb/LulZG9ymszHth7eO7RULWI49nk7ip0s4I1wpuQJnhh+M5Us3TgFPSs+
NClXV2Zj+ilYxbS3+DI2vkgPjrB/jse8kw0fxl5ZrxHfb4A9Lvy4XguZnhOmkT9bCNveV5Do/O4B
zRALqeHamrD16/A4iIzJGxIQ2LAtLHpWCu0KR9ivebfgsVvOR3PeqF6yAxn+1EzeKzZqPg7z0XPt
A4sW7lCnLEMrzo5zRgexfnyYd8z8gYOBtVeUkMeDaC2viRBwLvNOLgzEarJZI1A6RnLVqPhr/iQg
xKE1TMd5CynF16rOfnXjdIt5Zae54xOcZcYdXIZ0i5ilcwFcyyz+pVViBzPk25/sOxk+VGo49r56
mHxStTjoist6fmfO0dOo8+b/duwzw35u0dhHicB6Bmgch6U2e+25quY9MZ8gOaEs81//OSxcaQyu
5rbxWTb6Mesh6fawhMBPN2ywy83G4x50kLLdCn+TkN9ocEklZGG6Jm0+wjgmL/1Vsnl5eMkZpIuG
dq5F8hJXYqJXa8FAyojEToTv85nKLAdnkX70MpBg4z3Na5DpCJqzD5nF+JkhHXOvFJwWGje4ISOe
gf3a6GwPdzeLE1hnmyX5OBSqBtcVUljCjJOD57EnuKHMDwufw1BxDnchOW/BCMqOh0aTnzMOWzTf
wIW1q/D4ET23xjW0NMW0lncswWGz2juElPRMB/x2nJvQSeaNmebzkg9eWVwtgPkji0D4Zj3/mlNN
TzLiCcR/53/ALO3dxJw7t29GbPRq9iFlwxW5/q/SRujPX6klElOmlx0Xugn2vgtTHHJcJfZ0jJR4
qTL1gKHwbBTWtkWmO78vn2+YgfOitOHD4M/Pu0OE0TfggXWirF0Uxke5TTlwoT4dx8F9qYz+mOrU
gOyh1N9Jb9whg3ixmWTNbzYGZwdR5jJ/TFMnXZV4jUEJCISHOLV2ukdfne2bz7T56/lwMBJ6EI16
UPQPEU9Pw/BA1jjeCOMIkOyppEYI6+JskocH9NtzkvO8h7OWK2BoHwR3lPnTZ6QJzA2IErxz0Y3b
eQPq+b4r0w2hzUw9uY8E/fVn5+Y2hf8BW9ESafB5Pm+DKsbkyRODp7KCUxh5r6RBbOan8XyHoKza
aZ690rtgPfjTrallZ8/oriYFxU9F9/8r3/+m8nVp+P3zyned/cv9r0z9+izrPxe/85v+Vvx67m+O
jz/Cd9BO+ib4678Xv77+G/Uw3VfH58Un5OaP4lf8BtEA97FlWLrg9U/Fr/WbYZuWgTjJMwTn6v9L
7WuY5l8bnLZtU0fP9S9/lB6p580//1Pb2BUTWScTSaeJCoAuZe9lZALDevY051LmXgyVo2aiC7u/
HQLkEVycCv4LEj1GsSjP0iTLkX2iBKhQAevAB320k6ibELlEvQ7ojipGJdD2swgUluMUW7cmyCjq
047QW2w9NcAWWFDdoXdcaFixqQFDpPvI2tMBiJBm9qcNP3ExF7ODBvBEWv6D5gWvhfM5CaDuTd1Y
4B3dh/kjEKr1QbgmEAOc/eGMBePiNGj+BJIXI3X3YWSBYiosZod0UzedEaHK42dmFT4y0NzHgbQW
ZYCRewaCY93zgYJ2C7dDopEl+Kkahs5kCPgAZflLCSpaVZYrlfkP3qASmMvAhtqabey7A0miv+bN
gtWZLFLD3k+T94C0w1868OeGaNxbhfdglul7YkzTwtXR7emh/Oym6E0PJgBwHQGlBg0tHtykXIU9
7kx7WIo4fY86mLYTaN4GWcxCq2mWVvmb46C+rBGu57LlU1vJjVmph5ydX+tNBXRg+gggXskBvomP
DXjVivqhkuGz0+cxlRQJnkWevGmx+P75TuXHH1r5SjFGU83SXyrOFSZ513AyD3jlSww5Yk8VR8u3
yy6jIp2ljS5251pommqxbJMKcA7FsGc4hPcBbHci/SX382wn/CsMBEbiRIhEHcl4dagvmtRF7oRO
SNbBJ9FrJ2Ld07WuB7du+cEJPBGxIx68qXtB1rzHIowUKukf67QnpC8h040ggLwh14O423f8QehO
MBuQJ8pyB08HmQUp9o3hGmbMLTetmdUXj3230Pp2H4+Ukx6uGKvfW2Ar92mQ7QEvYRp2y3BpS4hW
ZWViNcfSd4GUNXPfxG09Hc2Y27GrIWNDLn3tSXHp7R+UaHPwR5QOeiPfs/m8Tx0H4VUskL+VjCrd
9OokiQvDZFzR8Q0Wk42kpOroB0cNwHcRulxjKIQNO9yAifrWE6Mi1DKkaHXFq7KbcQWg+zUzAH3n
WKVWyQyLkkqJWyhY9/pY7GsJ6kkmE63kibWfPuB5iOjbGTgRuto/Me5zgAmiCq5gidm+d2cjhV3n
XKJLtKae7zwPyN5Wg57eJRINaExIHpHQxc7Uo0/ToOdDks++bZJXzJ/BwuqggjsNuyPN94YIrsPo
f+TunI0DXsNi3Vu4xIxFuYRoA96aRRRzVHMFQ6bcSx5+RtSf3eAVUv6da3rRPTJOvAxSAGWho3Ti
uNegf21t24SAITE5kNvixwf4UsiqFS7xGHFzQHP2XNvxiqMu0Irj0MrV8FBwJxqk/mJMWbnzZj5m
oPLPPu7VRiPSitQO6EKhHz72BLrUHSGoANfDHXwiKAxkU1h2MW3dVjW7smJpZ5ERTL4s/r2kfG3J
1WMl3jwMTsb4tuJsSLHxzQcEQ4F7T4pCtyhc+4hpfthU6t5RpVzpqn9GkfnmWlvZJYisCdv1NW66
bVmYC+DDr0V69pPhDfLMqz8P2quQjLCBBKhp3PRazlJsmIhBdgoSnYIHcyg3AzYYWIR42/AqPVoV
kt5MqHfSCFnZaNzEPHJBNj76Pl3JPRCReaqMNqRibsSAGtqOT7Su5dVXOpw5mDjQ91pkYQ6jOdkx
iGS5NHlrL0BAIYbqriDBcdXOehMz/9QV/N7CqB6QePHXmNdGjUKSGhSPiZI9YpD2zotvQ91uV8r1
XVQuudp34ZdiYksq9UaM2VrZs3EkBoVhim+tmUAJ5cwIYCCQyDDtYYMSpAczXXjMjox2Wgi3eHLI
Qzw5tK6JcIhfm8J+a1qbrBJ7AL8tO1DHpTEufEBIaM/zlYOhYcnquttJ9PDLjm7iLfnUwYJmAjeJ
qOPk5Am10b7KfNjqmEBIwECmgXHP5yTyRjCUPgGu0sfiRJ9q1WWco+GCuLsnVxfwBscMH9P8e2an
lpZj3EY2K5OG9gMWCmTNdNatxDoQ+Erfw/G+XaRlK2DYxcHOGeNFnpJbm7NI16mvx/uqKj6cftfT
uSe7Q1L7Fc4Bzn+wxrOzAokzXQT0jEXt409grcIuQull14BiKE86dBT9iUyp2dkWsm4biw1+xDqF
Cm365SHrP6WJ+YR8WBuy2smLsHXTYb4vG/8F76G3cnMs4wxaNmkXm1cGE4D2FYA3lo3lNYUCpMuI
zO0A+V7WXka9f2RagW8k09DswbmJQ8SkTou1PLObvSIo/YlIvbVnL0FopoQ8VPcEIagFjlOgAq7Z
HEf62r6PnLHW6+86BEeDCRtBKUjgZppyNsZfm8qPdhXNsW3qYbfIig3uqdc6aTArkQ2m3zP422iE
/RzAk+0ajZtc13lbZfOgdJz4BAwlvjRleksq5lmPYXw7efTauh52Y7Pc2r1hHLoo3jdSuzPjBs88
/W0GwcufIoHgKG1AIzdIYnjLANswrDQgSg9qLZLSXonKCy/FPI3Ue1J0idlEMbRskBsCGj4YRnWj
N5jCtZVgbFN4Nyn0fZqBVC7EvazhndxnggAIyGGnlgt5BZcDiFoHRI2sH1VHb2mEyJ24cZA4DA5k
jfQJZgOTmxOuVqaSIF9dpHbgyQU80t7YQn7V5QW2zxUavuRx7BjbOGn3+GyXZUkqbL3pcuSpcZyD
zW4mOj0wUh31zAAQia/hv0ww+RfyWjcVD2EGvZk5nouAkG/Gfj02ON9/tFOKOMWj2BualdsTy6jU
sWKGtjQOnl4zAXHtaIlrut3LoK+XWHKijauZQBRMDGpuI8AWhjk5yPmr2TLHzVqSSSKpI96rg2I3
duQBDmSqoxPYZG0JZF7fOU3ULv2+gbCDSYGYaLdZxWmYoEvGP5Vrjn6yE3fXBY+e1rOK17m/tuWZ
sWHPUr+ilWJtzM77TBIOU9hxV7EvAwi9sBDQoXAC0eT7BoXrLbkzLewiQe9ZRPZNPhiXLpn2XGjX
TgbfSametbx8nWFGTWLDGWNBmyBphV+GpMs2dhrFGbJ0Sg67/vLgNQ5dzRo5G7D/ki/R2zkNAspY
1SFvxtNbLnx0Eaai1avBNI55OIF4Q5iluLNbcb/FN7lO2+pYuvFzn4X0KYHOUPR615og8AHx6ILY
TCF6umvWm8iyj1p/qH21C8z+0/Ao1zGNkAjUO4x8jHt3tG+hlT4QM75V5ozKjzkGUTazdI1ZWvAY
FjCqrRyOMI2hZJnAA+nRiC2A1HBCQM4clb+R7XROQ/PLT59UeSwHdyUd01lo5MsaqfDIkuMPBi65
dpGMViFJmeuC9N8FyrlL7lRPOfKqid9e+KH33N3ILn51SbIl7dW7n4bkXXiIhAMm49mF0eYN4ph4
H72RVHfRPHUD7v6iZOntEy99xLi7J/yHaI4S+T8en10RsPFh8I3/4Vrr7Q6sQMXcGL5+U9EKyTP9
7HaOugzG0JNfWSL9ait7lRjqZESqo/auTmZGkkpa/R/2zmu5cuTKol8EBZAAMoHX6w29J18QZBl4
7/H1s3BboSFZNWTMPE9IoQ51GcIk0pyz99ry1UiC9JyXuWplct1RwLjzTJdkbJvJ1ZbFk3uVqco7
+I6aB84w8ldo266qH4oau/SAjxuPJqCROHiuMQWsTKsDnuwKqthddZRBe90psdEQeFHjJXYwrNlh
FQiNkti58yxOAQGJdsuac4dbs6viG4My3VECxd+WjLvWJQZl5DzHhxYtrd58zNOtms8KoifkwjHH
H5Yv2Z8zxVBWwkrqE/Xh+NjS/IDXlvIxJIBK+gGgDsppydLorz3PJm1ZUcpLNfMOWYezhWo/g0Fp
GTSpS43Ovs9NAc82by4sD/tchac8jYDzWvPmjwFPmmZDSdfsSRTvG8KZC0tbh0DnE9wcoo3fck9U
MDy7y6AmsKSc05ZJothZFokMVdK6PCZmV248MgRsmICtk944d7ELKdgoAUvqpUtmc/bLuQCMM2oI
E/WxfEUmcvq9ADHnEC2eRFc2ADkyHI/h2+RVzyR9HYsgfPPRLC0kUtOl8m6SmuPh6c90s25i/r0p
wqoFvUjWNuAwhR+DmtGGZQg64lD29o8iu0kyNV1XhnewY/zp6HQbAEzLCYP80Wi0kd0LOgCk5m82
rotlNgJgCDo8eU1vjccWTWgwHwk8THHogYaLTh/NtYfucZU42lUyWOk6KYJqq7XnaPzEkvAqEtv8
6d7C8Hrdp9ZZCtx/S8uW16K9WlraXU6AvYTdmPcF1hQXrYMeJ+M5HcJ1SUV6q4GXXbXsbHVf+8F5
AcX+mLydzputo/Yo8xa9K37/57nL0Xnoyc/BNRHsxgajjbIYM11bzSHthBsoN7gtKjKAy7E/1GN5
hpA35hy6bYN2uBjtA83naR8RTzUgzhyd6hzdYJDNIokE0mjP0R3+AscdKoNL0FvQGZTYVy3fyUgY
9oYYNUnZPmQx7c3xIu+R9AaujImn8P2dD4DGGBq+Ev+JrG7voKAj4HqgQDDi+I+mwzAxYRY6mPSQ
h+OP1+Stt663zjh9mZbcJ8BNFpUY1kESvYW0LFh8bxJKFrnr3vnAsnJR/+yjnyji5bqYSyedEJd2
r17ylCHD4a3GfHBG7uNipBFL1gRBYIXO0Kkll+DhB1uWUluFk7+JaCmgjQaazaNOfT71+Tk7Ot2H
GEn9suZdrAJviM98mAchCPDcCS7Zot2BCKUwEWh3CacPyi4XU0blweozE+kd14Q6j/+JnAsRtWg3
H7L21TMqLHhBe2V7sBM5HpisVR5BrfPKPX8XkcH/E7icdMfe8MxaoEnOHQQ+pJCLyhvIUOETghgR
Lds6eUMrtBclK2hYkg+aMTW18Fhp1nMbbIHMVLdBQUMb51k7/N40kD80irH9TEnFVDzR1EOMmzjB
j2DI962nxoUyxKMetfWqt6yLccKWFygbZcc+GaPHhI3LPDjncakL7rTxm6sopq2ZbeYJEWnShY/V
tszDCb8thwzBKRDPKWEnHZWl+a+CwX+upXxjuh6/6Wxw/rkcbwJqIuZZifJOQZxhOm+SmGEpWBAe
OTrDKkEauGzR0+PZIxLLojpUzBMCQh+N9Ka0yiBvwQWEbpe8jQqRt1+DGqL4G2R0A/IAK63mMxcW
41Nq5Or0bKhAu5TqnxD7k+A0Q8xOr8OarzkL76zWfIX3EJ1eBACHO6OHNhbDk84Nd5kbxOJ0OM8a
pZ5OJbMo5a87Pd9xrpjB6aVwRSpq2rQXgz3cRIiXk5TyfwwxMXp0y/jVnGAPwJ1ZCSlIMnWAs+Dw
QgLeD/DiLC1hCmO3opNNhKWrJsdGG8/UwCCWQzVtalfDWMBYmyfI08Q9+CVbsu6HVBSDyO4OF91m
fv2nJWCQdIJd396cfqupeCtIGq/Yju4sIHf70fTHlQY8kg4FB6NcJ+Unt2KojlYGxX1k1YoM6pLz
ZzIE3tx2tJdWQMkM0zU8j5KpdgHXsKaH597pXvdaFPU9Xqdu+a4A/G95wXs5gTkrQv9bMToXVNEr
0FQ3pK7PJdz5198VVGWl6sJH60RAG6NmJDgQU6wi6TP21qAjYcI1P0IGnDWoiyDi6zoVDZPCu5uv
TMvIniJ2ZJ4E5o/McpOfDnIk4MBZeVVG9r5kEIZwbTmNkLKJ0LjA/9Xz5du+dRGZ4kZ4i69v6bM+
4nRHtqML0xUS+QQl7Pd3BPnddRtbt8npkLRmUvbvVMbs8K1RBm629knGFBN7ofZf/1zxtx8skA27
TC66oUxUKO9/sMiAXHII4lESzzXHiCaOfTGXgZsI8lIjLyym5XkWwccEVIolv20jomDCN5vkqqZw
n022DyNYmhAsStssWpH+subNTcvXTBMJAVq+arlwRDJv855hLFlkcvmN+vmkvf48JhQaE9uQDlV7
49ONmIDNoDGF9qYXfHjzlc/zXx8P1yB1pBO9FV11yZjf4+Bx6fYxhZXsO+QYUthj62ExO4RcVk1Z
F63fJsov5ik+ZgZuTWq/8yQ3Gj8mmzUzz004cPwBiHX/bIQsi9l03sfUpnM7ZqRd8fjmdxnwaZ5e
2f+3ib5pExk6H8X/3CeCQfnahB8EUqc/8U+TyHD/ZQnp8vG7hmUz3v/TIzLMf1kOH547q6Qc3ZJ8
If/WR1nyX7bpIJFCni5JunzXIrLEv0yHz9SlpmM4rmWb/6se0SzN/+/Bq6jf8v3BvkVqZSDcF/rH
r7DDcTl1IK0wlKVrqNSscU5OFA+i8AVsnI5SIVkUWSnkEqcbWXROXyBf6eJd1IRPp+mpEkGxA7R4
nQeu8Y1G35innw/XRw/NFUIxTwgLrv48i7ybcAF6QBbSsFP1rbCXeQPOeAjODT2aNuDO9nmbgNlE
XEQK+vA2TS2nGs3wCR0OOTpSbHfARKNDjl+SutyS5lrgTOgu373uv6wKf7gzDC5SSoeuHm9LooL7
eJEddDu/01vUWeO6ssEkTnUxUofxf8SgeZZ1NNfwjLFFXJL5uKiCtwTJAQCufSfdHoWX2M2cg05+
s1wZNAz/eHw0/yQ+IgYfIr1P65XHBDzpmfSJhPIJyaDntwTCES3DSaN6gUAv2+eWdl+3/n1g09nT
5BAgKoguK01ZNy3i6T3udHT2dfxz6Kf80Y+9CxnpTwTUgD1rZLVyFBVZItOpdbdIoIIQ75cZEmIw
hJRjMzjUi8Iyql0OshUBC5jjuiX8K6xt/XpY/ZoGsuSSkEJUGrXhejAzf19rQLt1psxzqXdQzFBG
T+bMpRsIxSDjmOa6GjBrald8KGSNqNjZ2W1R0K+ZFi4ksW020llxqsmDe5IGS9MJj549GEfG2M5H
Tosk3WcXJTgBhXFN5LSveRs2suISs3yJtWsTkfG0MkEtL0ojb9Zx3e68Ns2QB4IucIr8kCq6BkGn
VRcFv/UA1YaUDoFPqbfifT3L4Y2yHTcNprpEM8WZ7JqV8qroWLlRukG5SyEkLqpdl1YHN9YfDKrU
K41QwlXQwCIwEO/sMznWwFLdg2/HMOddB1GGU7y1qZmcG9b4yyGSdpvEE9HEVtiuxrJZ+4mRkWOV
n8UzyVG1ib35ZrTPY+bTJ8mMhmXGNnWH/eGnHUM1tFGQSh3zBnoTaJVnid1Y29ZSB0S309YDnMND
oOXT5UNIFMLwkxgo/Htot5++vpRP2zFmL9u0XAlqwnQVWwPd+PjhOXh7UqJwNRJuGw4HaNxSEM5M
Axvsc8YxUfRIs8HcYLclRzTwHrQwo/7mgtk0cGtRGEdFTHy5RbxBwTE1f3Y65VMcquXGaNVvrRf+
2u9mNR5CnBQpeDnBP+45u/aKLtppa5r3SPbsyLwFKyq2Wl8dv77LP2xK3KWtu7rLciD4h/XpgTNB
Uh8f6L25vpuct21aHrWbXk7kcwdkdyINaoI9kE5MqOjFy2RLoCrd+BYLT1M73+wXjXky+/T6bUM3
BOsVO2AGwcdnDmBssDxtjkEq3wzD+Il71rxuzeSSeTxZ+QIEgZfTudMIllh0IcnGOn39xUSDJinu
6zIPDkWQTauWTBcmj28ujwnsL9fHphJxBcJjaTqfV4w8aJ1YK+aa06PMK3NrtiZFf1Kj1ECS8BSZ
x6gAyQ4Vc6cUS4RRmN5q6iBRIFksniPD/kGTo760CGsdR00/NG0S7iYAd5eMbaovbbXr08RDRdvn
D3wfP1o65IeC5LOhQ7GnoaFbxjUl1po64hwd6GtHbOr5809AAkxsFNynxPYfhoFmLL8c53ny5Kjg
GnUE7Z0eUaUfJL9Hh4YqWISNJooRneHOribwUkFirMARLSoyVusGcyx+SmNNejYFpGHpl5p3KKNW
rKOpeMZ05NLHA7Q8EMTE+k60LNqAN2MATJ9Mt/yomONHmQBes4f9ENoUnOdKSDQWwcHSpw7SmQN1
qpFwrXyBmBnielTIq6jrfkRG5h8Yb/Y6Z6onZ6Bn42APCEXMcNeXNHictrxTRUW5FHO9r5BuVem5
ngVqJ6TlkChF7TX0uwPetEfO6DB/6qDDb07PPVZXVhMBagdSs44KW3/oRchpD+h8QWbQqkmFuI/Z
dqyU6dKJdfAxtQjZKksRnGCOnEbzgUDtsNJXXoJzNi6zTVD23jOdNCpJ1RazGrVlN1+jx9n3GaSa
RhXNfhz6faPdaoXdXTbVRGOfuSMhMDIs0UlmQPbg9f9w2l67lyoCsWswyQE26xlMUAbbAZt5sbMZ
XrfMgvcU2i4dvYEQ61nncdHwc4WFxQWZaeR3clsoFuK01sk3mIqMJtfCmFB6m96audVFkODJPasg
ouvo1YI1sagIB1tx7AQnZ5eK9QXoZR/8dGVa3w+5eZOzDSDN3EFCqtNKp58+XOHL9A4uB5L5oTml
/YiC7dG363jTzQmClfqVeHq998mHgqpQN+dGXl8NJGYsnXjKCY+ZeKQl04mAQM2t+6RCDKQ9xhrP
FdPu0oAjSnGl/2Wm8M5ijcwpEzmFmPQzk8hsNgTBge/y2JAgZzI7gWP3yV9S/W9fF+t01PkhqUoX
9P9+maVHTKuaWB8H3L5+h3EYLx6qnWlG4C6TaD/27Ewjf8gPFrjtFblY48pFj7WaPDSBUA/TVawR
watKNPrQZmahflXdBtwwj9a4OVl1Mj+QJLVQr6I+jgLdU+CEy99xHewrKiMEMnQ3hgv7QiMaPdba
4arLEBu4UdLsUVZiEJNh9wtBo+3hKUyHhiPCf04Rf9tW/mXvK5lBLWHigpBwFD/OtFi5DeJVmcn6
Wjc3+QCyqA8GhAtGgM0qRLFckCNnem7PGpXlyA0LaHnsmAD1XaXFFK1KlPeVgeTQDBA/6uYL2ejd
NzOu8Zf9APUDkn45P+DokPOvv9uie9IbslGAxvFJyXU7r1/O+QAYp8IrgZHuXvL4KyXv4qjxVuGI
5tsPmwmaZRGuvn5iYl7vP61NnGNM5TguZ5k/tiY2lrOwN6FnNpTEFhPfxNIXHVIzkxRP0NrSPDdY
ZC8d4k32ukdhdizuhQViIvXF3dTkbLmq5leOJXQJaaF9dlJ2CUlodbvSdm+jvhj331zy314yJzmB
CWZeUWd14funhx/TaJqQMneaVu0+bGuWykkQFd+iDk7NuYFilTtv1OWmc/3XRiuOaclexMpc4nTz
VwhYIPbMutuluro8HciABxHXaErB9tTCGAl6B10DeYq1Vq14HPcx2i8Kkdl5Y5XVGVvH/8t7kPp8
T4j3hCM/7VhwR9oTKiifUh6pmsXgDeTFivPIA3ro9ngtBp1zhhIYWmwZIKylrYTT8ldRZyuNUJ61
xt+Ns6JW2zbEVpKq8tXvYoQYnmFuPAsUgSXbt69fxd8GMttaUzJT4JfmPx9fBeD6qh5Kk8NSMQsc
6Uzt3LE5t8qzUqiRWDL4LLEda6t6jgI2AnPPlw8l3vGTq68vRf1lE8ORlxoj8ge2fKdN2LtvCpmD
NqqEGj5wdNqGQwXMCFFDN9JBJ2hv3Y0cctsmLI69M6DVBDFzFVazqUaFJtAne5W5SXOr184Pls3m
LnSHRzRRpB2JKroN7PKmtgvAOL23zekvV7aA+9AAz2uKfBeF3rR2FC1hzFPhoi/jY54249JHe523
RraqHCvZZYxZAkwbWm0+PeuSAmVGTOq+d6bfSYwAabRQoBi4Plp/ABDmVkQEw211m6s6nPFArVYs
YFJ5h3bA9lK01cGf+J291c0Ri6nYBE1yllN1P2G3/bT40ZfM6TVxxtf1cBaXOjZXt4jvFT2cxBzu
KoovZ4ML/Ror9mshMLt//VpMRLuf5xdKfDanDo77NFM+jZC0L2h31pNGi5kF1aR/3Q5GfUy7mATP
Uo5rJmw0OBYlcFWjFsz639aU00OipZCICcCEBs6/tfNjb4p1zQLPuqPitZ2uhWSN9axn1Q6XLVHL
61gCOG1MfL9O3zDyU/YFDaFz4NPGYtOJ41TM9PFGrbq4yM7bmCgkzJXffMqzSe+PW3YJTkbdrCMV
0+dH8m4kelVC/hy6GQK4HSQgkQWMC2oNPoxrOnTWZTAgrmo6gGkdUun1YGHozAM5u63UImdZojQO
g3QQtEcjwU6xe6Fb093GwbAjEkpAgDcvtBQeF6IWnK1jmh+iAZnQSOozgp98oh+WWOvezoJ9XY5E
/GT6o9ZlxnPZP9Q+NuevX/LJEfhxEbFMsmUcxQxJRcX6dIBwVaEhyeg1tAlBjzzDrAmsqW6mUD+Y
XRFeVemvzCm6PZIP/FETbK6Orcje0sbkwSf6pWqnZ8Ch7lVA6uIx1GY9XYyToA/N4OgG4Z3mU4tJ
usk79LWUS2+yh6uxY3OjRh+OFASjrZ3AJ5oJ5ms7ADgNSOVqZDuAIYF9YT+pbR2aYtFLdEo45I3L
xvJhFNMBdNL2Pq+FdxjRZ1ThLdBCucwJHO6h5awy6k7rBm6DZ4iZWeITiE2FXauSM1dP7LMYtCCG
JncXB6KekaX6d2fZeTn7/HA5p1tULlmpjdPDfzecYDjGSRkOQFemLlyFBjtFv3CI1bIlaC7OjpqG
/5ltasyi1vlLjWxJ7ri+NUeG/tdv+lSZ/+NiBC+ZSgaUbTmP/XcXA8qWnnnJmx5zP7wuHTRKQAlB
zIb0XHxKADUceIE43uasXRD0G7Bd3CZEtLt++02lU/w5t+BPZdChcjZ0ar5zpfbdxbTa1DUJYej/
7uTV5IhnfGmbZJ4HsoCY1QkuWZDgvIL0RQwITdWigxtsE4dxq88yllDzYM9CPkO2lUL2DbAERkaK
cL/0DkWpz4nF9WtWez6xxsQpaRFpFzGnw6+fq/izRHCqTVOUUfOLPi20724Fxy2hwi0R6i4gBJTE
DRiSM19mNAFdNMp9UT7b3lJv9HSHXByWr6HOorlulUvWBm9T5FGzAy3drN1qHhumrR3KIPBWTjRe
00wVDx3TEBqGWTODME3Xqt9D4pjPpr/75lb+qI/bODtsJj/TtRgjcyfg/VsR1mDEHaEuHIvJFB91
t99AArCPiRk/s/bHZJleVn754Ba9IAe5Wflt2931MqPCySbStjLtaHnBQ1ZV7qEwEINUQbQFxmoR
o0M6Q9zQFmWX78Lj11emm/WXsUJY23jocr6+F0P85Wao8AtHORT7Tf3z8iULwqz7ljp1OGBQFUkO
KlR5D2CT0U9E6ZVIkNvBoQBeGaolFYNxMxq4YZsA9bBuZOFVPPxUhFsZbfkixLjNERqzRtUC+mJa
LNj3rZuYZM67DBE1sv6cNn2HQ2Q02qtf0jQgRHj1E2IWgRbNQj4sfRIQYt1GrMiIdSPTv8CU1i3y
wW5249htA2qdzMFC3tsa2nIjuiTmR956GnPDZNf4sHQ3X8m2cM6ycnruYu2s8prifKrFi4PS5VYF
xi2cpXXVu+UtXIpoxQ6n0q3sQk5DdzZUyl6piUPugBBzOQrOn9Sinak+Iz0G/0NARnqd6CAZIeV3
XXgmFFiL0rapwmj4CGrsX7pOEs3Wuw2i4sp10TtiDdeXBAMqggvihYqo6vjZuHUdUi5Vw/lcZiCj
wcfSSge+gaAZ5qRFUZdoHFClc9HMKifnIqzFgKYLOYg1sEWGN5G+aOzkk8yCptvk0b4Jf9LwcNEp
5D0YfkHMtr3wRGm9SJVSPorTfpPVVDnDoNLXGinrV5kX6+heKnvVBZgh5+V0bG39uQZgvyiT8r7V
CRkM6amk4MPP6rS8d2bfAlKC/JvTj/OXSU9aSseZZMKP4r8fPy+VOrKviR6FfTaQaVgTG61VLQAR
+LvEdUHQd6m4LAznukFWERQiuSsmzTl4djRS0YEFWjr6HTYnBNKeGW50X9+j6C8eETP/PNlC8L0U
e2FWFZWzBu86KoLeHV9CDInkm4obP9ape+Tj2h90OM4JPDushu4xpNq+zFwK2mWC2L4Yht8+icnX
BmbERdTC8gBPhRPHo9fPyNBTc2t1uFQSIu7p/ZawAQXxJZZ2nlBNuPStmGPo2G4QUmdv0qyokwN4
K7yuuGqcgDztQHVnYdPUS63TtB3e3AMNosc2d6tzJIb+2lBZty5C/w7Ei3lTtvPzgqOLDEJ7hgjl
Lu2wr7ZVzxQzxYV1EGHmYrhS8dMYPE9esMb9M75IwysXypNyETTkQ3qemxyBd13/Q2ahbfD1nPPX
KceGCjb72QwgJp9WNZatKKuFoBpbkORimlRriDd1mWDoBrXdPLBr9VwSjU7uDArcRLsc0eAtvdzD
jJVAOjKgpGPtzfdJR31B5ARCcnBCYmza/UzTgpCDag/2bQRjLDrG/S8x2N5aa/X2m3XtL6VlSBKc
Z7H0GXTTThy0d+talWpDl9I6w3aehCCgo/NQNo9ZlD81lodpwIym+S3YMB6rkGIfHxtxpj1eb+8F
VnKA9aYBwKVBYY7T+ihclV8ib5zzu/b1/HY6Ig7Wmp28+gb62rGZ4rVAer7N22CFMYdDaZU9d435
JlhLM2GMO2CmCIFb9QTmqNujBwRUR90aLQ1cog7lVGo7OObrnDPGZCOLqDZlJuJl1gzmjuL6GTXF
9Fq6bQV4wdlXAHTXOVl866/HwSeRBJ0aNdc4TOu02Zpbzh8/9CKxZ9I6iiF2WFeNWTk7LGarqG/8
M81HfuhRsDkTTrZtiY/eNIHHnseYTQWmmW0snXDePrzNO7TyCavxxuDYS10uRu0dpxcoUvd+SM9j
Ck2qvVOwkzkpc5mFy9zrNmFbBSsOJre43daV2WeXoH03nTk7zusSWwsks0u4l9skGJ1vThPGHyd5
btxBwOagF+Lk+HnDK+vRiiiahUtTQyAL2jXfTkVJeiNJPbsQlDocU5rZNFDHddG7Nc4AYmK/efon
Fc+Hna6yTeykLpsxiX/l8+ZSQDDvJXASJMRwDg2fScIrPVZcS7+fbH3mtJ6htkXiVemPTTc9VILj
aDMMv5C9PORu4j6nKvgxiEJuw+BxYnSVrHN9mOUkfU3IRydR7cIcdWFIw5MDY74qNTSmE9myochf
JXnAsUKupXq+WIs6z8RCiK512mXEByzyqMrwaLnHChs49nD6KFHfcTrsfvd+AjYh8BHgimKbWQZl
A/Lx1ggGLwgFRGAZTdhjQgM43LocR9x9nrkZWj1cAqouVnZJ3QNODCWbsltHAgsJPE651EfjPgmf
8VwNC0ujzhtHDro313p0AsoQMf8aJOmCtiIifZQFCzvXXueXmFPrWLR01Yl459Cd+/pLNVrLcsLX
EkNw5mh749NLoprd7vtJv2wVAnB2usiX+CYXkb2riJJdYookjoVYrxyrgsESuS7EvS7H5cgNEMZI
s7tNA4difsLXIN1112n1itStuTn+WtZWtK6rqFwGbv/UErW2YoVDW1S4axII79BUo90jAiecG4F1
Db6uHklXg5K58THa+WV4purwJjWYRmqfRnNLALXtRLfQaQhMk/ihmOdWQ1OPO4fTe+twosdzhrlw
OqhYS9dyYAcbkS+4FOlbIXQs6lh68VisvCJSsGoUOmlKPU2tycMkMlKRsUvRV9jZk3zVK/Y6PvTb
XiEUqLIHSy+fQyLzvKEvt51ZlAe/7cOlmHtkQlRkgLbFpejW3aReipq9H7RoEprs6LYeDOQHQr6V
eDXKNB2WtRakGzTCA6FNFHLGLbvtAgjCAJqcivpgCdTLNlEDhMMiXOX0eZNXCTaaNKi2LSF60Dfw
YVmicS7z6N6uinSbtpRgNCdcp0087dqSayM/c7qhezvdkEufA9uLooOFd28MgrvMNtWuKPpmWWi6
hz2G9zkUQKRp7ORoaKBYKU90y4b8rsnv3KMrlHYhBLhCgiD3hQRQ5HukUHcRzkyhDgx6/djk+Gk1
w8TUKmOGZzM04zoDM7xKghgDAGq7vW0I/8INGPaxVTxFBkiyPsfI2QJ6Zhp1faT50Ug4p9Hd+Ule
7qzCYofoFRmm5eZSi0icC7LIvSxC270MOoVJrJJ7b5xda3i9FnosX09ZNq4FICcsSdXNTCs7hr51
Z86xUSJIf+OXRAKcWOGZ32SXqNz/iUSzR3ERt0EBc5gKNVDLbGsYKOLDMdL3FMNJkKfoyLlqa8Nu
3AUZdcjSNM/HRK/YPcly4xhosB2z+8lpOlt0mRgObLUFjalfXYrBaNlaLGdISZ0NwtZXI+MsgTIL
sqEYxu6YEWtmlA4IjNZt1kYYWSQ+aTe1E0ybIZBnQtQeoA8s8DIVLz3i33Pf8e9JAARpHyZwPcDO
ErlgVfuI1hP0XlRW81CgUoFJtMF4WlPLGYjOJWjrZZA4Q4p6ng4EB/h08sKrrKLl6oWEKxNTADhI
rjo6uVuZpr/r1gz3YaIVWHbQOZuVdREYoljT77/T8TkfsxHuh98P3TNpGqogfcXrxqvCk2obRzZ2
zqSJjmHf4EZuy+Fad3BnKS2/tSgYV1FyzupwP9VefVWX082knCUzYrPX8ok9U4eHXPNtnqDjYXjp
imcQ2Si/QjtZKd2/JRPoZcrnnoT5YmrFuvCldRUNQGKyiFxOu48Q94cVJ/7OSNZqVGJRpMVBkJR6
jiSX2i2VzKHMu7WqHTrvZf7YlEZ97eNYHAFlLjNJvFc0DMOKEyiQ6yEjVwKc5qLkX4KhhJk85Swr
OvEp22mkP9BJ0lI8FQWPITIdZYfJEk6Bu6uLLiFtE4NVJqPHTKbmWisVI1oRehVh1aWBFOBH6nUk
G7T1s9JJgdOwSS/Yg3+9/v5RD5lXX9PSLaRhroNY7OPmp2+cEbUJaFw/E/WqptlHiYMgNGwQKKBL
7xpeZvlNccv8sxdmy7kZJk8ECn72xx/aSJ3AYIfCrY3oLSRRjIGG/UECC2xcYFNUzuvlWAcl/Sas
JhqYh8ssmG4gryKdKIp9To4r8YvJReLD2A/pGe3LOMRha7HmdBMn99Z+AYiz6pzGeqAf7m3igESv
2AjInW6tJYa5bp0Irzw3h6eOusQ3p0fjz9OjzaERqYCybKnk6XT5bj8eBvT06whxoE2jbNn39XlU
28++NsWruIvv2I0eND8S5PrZ53iZrpt1WPfI64eXGDv4OjXc8Zt60V9KilwSMkV6BAr10Wf1SQDS
sTc70hMHM3ioxu4hKFCfVD2Y1DjUlrAzC3yUxFVkbs8KpAW02N0OXGxScGG9/G4U/FnyYRQYs2KU
PjKFxU8dC6zdQGpjTOe5gYiAC65ximb9g08/Pn7CJIcr0Cv1NXfTLolvX6UOioA64qIJdC93mhf8
SGrq+o3D/KSNbGFnwjlddAxPcj/FYMUERZUyTaK176U0KiqHOqNmIkaYFqAFddI+8DrJgYq5YF8T
OGDs7ey6EVgQ5sHRj/3t19/bX1Sj3DV8HHbetj6X8T+OfQQkWZgnpU8Yr3rRFTqGUfaXw1RRlZvF
CeNkn1teRMxkSYGlmopfLglL/5yotNwF4VtSKKhcQl86Oe21aG23efjNrCDmz/7DppzTAOxlHf37
fKL8fCaqq1L6bkeTL7G7e3o+20C3k30sJjbnEIP9OcoiDOnpMkwzDhiLdhxYr6MHY9YtUrzfajlM
pTjqB7IA2XZkfTSQwXEd5UptE0ew+3S1J0oIh2+e759XrvjoZt3dfBZGnPbx+eq+mtxCMsrHafL3
KiTYKgoDwDAj06+sOGGlgX3uTEBjZt0tn4S1lqZE+5ofTsr1b67nz1HO9cDynuWeipc+T8DvJoI0
5Hip25QEW7dSC3LD2Cn0VrRCxraa4sEgtRYRa6+pO8JMoGj14iVUSIBOhfGTttKdEEZBsTh13b65
uj97HorLE/qs37PYhc5HxHdXZ2hWn2YO+A8XZN1ZQGyQm6gSgA2xt3SittSXvVWXgrqj1IQlamMC
qxl1++7r6ziJfT+ON+WwqqE55775x6czOMa4yO5J0obhUT6DnyHAoA76i7Gv8CgRJL4VtUGv3XbS
VdgF0UZaRCAGJXXvfuqRG+kEldZ2c9Pjpl50lMtJvXc27UTwCyjg2ctrY/Fy58MtQqOtbjwoSkxq
IkWdIsYCdTyWphIXLdLfdM3++VHTNNr59mBuq8Q8Kxyf0Ksad1ADhmczpXOgTmrddiK+HudaqdFj
to8d+gCmU4D5aumKZ8Wd49k6C6oCH+bVzcL1bMnhswiQVZnaofMmsfn6Sf5FkcmTdJlZ1Kzfdz5L
YBE6wx9JOUfILMv2zoOn2IPCm65qGtQ0tklsq+baRXbQe91aRj2JNtR4CdgKvKNHXsk30/xJCvTp
1dJQA7ZKi4Khbn7+APJQOj1cheUQdai84hXCkQEBDKFKVoW+Q4k4WhCTVCyI7mQxj8d81wFoWkW6
Sd1etOELzbebIpQ//TLr91TL/WtzMtaVZsXHqErkiiBzHRllgpud+ORl0A3VLtbkVcVcGuOTNppR
UHdhR67MpkblfJPZvXM9Bpx0rUg7Mx0m/1FTwX0I2Zttav5quXrKPr2or1PU9UtTdOwhA5kCiyFw
9+t3drJmfXxEvCvhmlShIGz90eyLwsEYI/DvyzGz1V6bLO/YEI561G0DI1laMGewEM+F3/R2GiUq
KnzwRLq2+6RsqBQRpLWna7eoVXHjZ7W7zauQSLIJIpGZ1UtXvDpdYm1Z1yXnP+c3rU1jTy7eG04v
cUAXqV/rEbstotr0VRW3z20xRIQYKxKhS4NTbz13QMIBkWWixDlntqCymvNB1Udk9ukuiLv06EFt
OHY6RA6cZdEqrFJx00l+YkSP9LKJpoeJhh7xHBzcA2f8WVv/RdiZLEmKbNn2ixABlHZqWG9u3vcT
xJsIQGmVVuHra3Fr8iqr5OUk5Wak33B3Q1E9es7eay+HwR7uu054+6S1cJ7P5MnJOd56Vo9Jse8/
8n7XgIjc9Z5dbhqkeBfL7l9JGds2ubehs2tsZGSEmoRhr3nwCf6yg+R1sV3nrBi6IUhEcE4jaIcd
N9uvAKtDQXUp5JPdEwTBLPDCyA9lcqCOjS/bs52/J8s3DR/Orrqt92FFVuN//yMU//LY/48GdGDi
r/FwzLDvOf90QNROI8PGnhISrh7NFB1NUP2K2rjLRktFbrWm+U3GZQFO3rY9JUpW3WQ1icQBndpA
wojIhvmCWB+ufb0bOv2UaYk91I4fynohd3tuTtNqbQ1KyLmB3XUYaPJ/qRSs9Tz9x9qld0gTlfQP
U+D8+Z8niITvlisXjxwWm/rAtGs8QUU9+NqurtnRXAI6CcHjMANX66W+RYRX4UajkHOvSeboG37M
cEuMMFc5iEO4QMqbSgY///837P/QT6GI8RArcusIUar/45xL8W5W3cByqfQaeG7ol2RGf62GwN3J
EgLVnK1W6IXw6YJJ+qHiTdINLu2e2LR/+cjWT+Qfn5i3zjoxNrmhizXnf35innKKOWzKhLLbiBT4
Y5eb8r/8vv9bDsRWYq5H6qpowImwHvz/z8GugiKvgcHDz1hMorNo5fdHKg19ozKioJkUqR3tbOci
apcIn8HjxWQsZY4EfmUFsFIrBos6qvgmF0lMUASXLkzKZwR/RYM5vrGPvbAOIUVcj+Gv72+Sw0iZ
c+PN+rfJUAH1yaDYaRusLyK2md1O8w/rM7vgV0A6MikAmY2agJJO4cWkfUYkXjMezB6FUiZRf9Dy
G17nudtSVomzPT51cT7czBDBSDDqps00iU/sxLRWe6qpKlsiGRZfnmCiGbb8AJnTQ/XP99MK33CK
zjp5s9z2pvdKstTy35f/BS+QUvGWWK/hNKvpWyjTout7LxAybh1XOgS/gotGh7hnQ8NIS5kudJme
KZOSi0ifU/oVHwUy9W0R2q8dcV7Y40t/m7m9vcYNPboFs+GyTa59xYVGpn1+CGe7vC/C5UG1zhUt
bHJTtfN1xoG7HXrC8oh4jOLCBf07IKQf8+A6EkNEIoiT70iJ6NEu5ezfWZ0+Jh4poF1zGrPL2IQZ
cB20KmTAPxmrIdrR8m5EZX6q4864+jm3B2XGdKxzx7pkWcdAB5wXwJcOjIFbQDzgpfCOxlJdEVxZ
F39arMtUtbSHCgU4tzEvtgrsjQMOcMsI0z0LiqZzywacBI5x0Lab8Byn8t9e3/+9y6wnoxCYcQFT
QoL7h9ZBj7qaBj9JI/oKX2JOsjvs7u+t74sTV6xmY/30XjaDMM3FIabFHxV+ZdwUM4QjlS88Lrna
tkx0TYU05tVNQbPAJrKgSwBWLHV3gyQPyzRq5zMLpotojAB7CKofTNUbi9ZB0I8GxQIhfFPT+geU
1rdp3nSQHOXFW95DY6SpVkPoNj+tvkxPfuGXR6cn2M7PzKOt29spDpkVhe5yoMda2a51Y4v+Ws3R
IJ34bLp1ck7LP4hN8Gx7ukE6b0qUho1r3cXq5AdpfHaAV17SnC2UY5mUsMqw76RU4o6YbwdR4q1s
iebOyNMCgdvWt4vdfCcVLCHmssjOtcI+rR4KsXyZHcGDCU5xKQtebZc+VmG53YFTeaPAgu0bqI4E
p9NnT07SpXCutIsfBMl5nwfbjt8Q8qW9t7t1UKqI9yoQW2/zcBmPmcVAZKqvubQZ+LZUfG4DaRNQ
CXNDRAfI2c3d0oIEqhvybehajLdT4z9aQY0XTuhqD6nBYiw7bUGcUdS1XnyaEO+lyoJhx+URogze
s7KApeyViG4TqIUqqf6liSMC6391qnyx7tC0TUS4Tor/sVf7cE/mXLKemIvFG9JKrMHdtrX11hH7
uR/WfLNl/klJQN0GZsOwxktyskO4qzil/4rLjvjVLqNUCYcTyYQpL4faiyX9JjLbiJrM+vHFyGdn
JF91nKMnaljjNTHhkqyXHaE8NqIcAyx9bUayV/dWHj9Rhv5WsX4gsfylqfAwLsM9B9nBYFzbTaPe
NTEs8XZZdlKkbx5ZE1H8QTcnPxFgvKE/RMcjZOmjy2Kc1RUHY+YpJLo1otmp900B8FlPxi8sF9Aw
C5uGh86fzFxcFBWCNMmQ0+m6Y+Hn6X5IR5D0nvtAfUssDeOYrnya/GogUZsfvvfoaE8GCMTpuY7D
P/bc2ZucFu/qDWg20nN//DndzD1ta3ymVP+A7HLB5LNcxLdoINtZ7mY0+XgY8yiFRhXZmLvJOly+
Tf2ky3FnFEwLLT9eE5iAuRFK+dX0DPCGzk6AB/aX4DlDmL+vXAwGgGUeufPMWC9AMGjgT01OzFHe
BmPU0uNKhfPRlZDFLaVPLp9jbwkN+agj70ebn3OxuIdELRtTGfVOuU8ti4OREgRvwl6IIUh3COZx
YjA/gvOf76Rbm7g+3MMAc16B0M6qxN4kbV5tTJl84iJZgUxXA9Tzxmn4cFArhxv0TxeUY8SEIkEb
ZxpxBYwJgaV1qpjSEWsttlZjvLMDfcwlUyJSpyCeavStxFpv8tmnKJT+VnreHZLLW+nUw46I6xYC
VnErs4IuZCbaqDZSoviML2Ril7iytwOhVxF3uW7jNnrbG3UchT4GybEDwGaURBkMp7Kj9G7KAeRd
UnwkTGCWBjqGyr6N1L5nBCjYVLM/efjX6fIHFslHCO0SJtq+JUdsK0si6XpfvMQdQyriU6CZJOp3
6sIRGvo+9YAvEW5NsKEXYqcq3tY5oSxrj+vhWOyqurGjwbuHQfJlSeOqJn5V5mQ2V/zxjyfHI9lb
ivEmf2IVVyFBJKJZyjeVoB+YJfnfqa35gB2YkCQU+MnVlvzXYVZBFAoy+1KCaBKiNIjhfMpisD/+
iJyl47GLjuXAJz9Grv+gM4fvQskS6YD3JdcQ2TT1ogXrGJ2q+LXJJA00OZO93eDjZGbtTzZcqFpe
0k45wOQ+06UibZLpkF/E97lwHyGccfkJAIor0q4TBgQGGbZ7g97lZnGOiSRj17LpjRPglrJvrnFQ
xXL0J/d7gVpI/TogpiLyuQwHrkh3C3viKkMqiHCjaVjFH5BKA/DJNdaACpQbYP59UWef2qLnOmfP
/3ldeYLpTjF98VOJL9xz4fnxJlXB+ipn49+QaKvBb/nE+wATl+9QH8SPtuqfeXmgNUODAUXCfBzw
o5EAPcwcHoZRtHeJ6r8azEKwUP5gXUZ+b1GtYfr+WSam1djVCNLtg19XVCVt0dTfJVA2PVGSKSFN
Yn7YiFo3/zCU5rGUjx4+GZq64ZfBSwkqZONSqUUphuRN/uDOA9DcqtgEqfk3b4yK7bb4KFO+rQbH
k+Y9lqDc2oJZyg5jLndxlT8IM1s4eBAm408iQWv50w1LstVHBMwlas/6pHOHXybWX3bHp2ja9Zvv
lRddtl8aUdQmE2+W0X0NXSAiqnIKxvE3adixOnu+rditihqvCMoQ2mqEXgej88dt4AlCMkNswIaZ
5E9mY539Kn0Ki+RJBcIhZJ1dHp5hJCVkSeqwX8JBHku/e60WZs6BQWt7oabFSXZjm9mNqvhtTZ9P
HfjuQgQI394yXlUjXPwq9L6bAKJk4x/nie22nP1ye21q4nQ9MyCpYUHNoCyGrpIlTvN0M+AocLCY
8EhJFyBKt4gWumsFQm0LDaWBzCjC8NVHcU9mT70Gw7DD731YuVgdiXj0Bx4vobsHJ08evPzeWGPu
pFEhF1yKp6Yz7hcX5GKjYrU13DtjIOO6NVMHpkP1DV8OcBK+qu3crrwp/dPk7RE/IB7YkZzOZWCx
WVLdGwGozoAla4oSmiESjSk5V04pt/CSgFL501Oc988tG/5mjBvErw2iuJ42O72hnyz0L1j899ob
IRG4RnHIgrdmgLjqF7gpUoDi2FoYVc3iibi5dwgEkBRXHHmlwLU5TPSHmigd1AVeypppvTpiOEtm
RSOm7TiiWg90uBPjvrETwLwTv17qJ0C5UA/nIw8rUUkWdc6b0cLha+38F9oo1sWMzZTMqckc8a3b
XYBphVCr//yD72V3hdgtCyXK6gGyQ2yAFmuAp/RMJf3jBQqYMgUzVMd5p3GzbqjSf0ZQQbt8Km5I
KiZAl4wMtKfMmLHqA74cTmFvDTvHMJGX1OFf2mDnyYyfIUbBiUBY4RrsBYXJQ6364NYqh5tpabfa
7TAbpnd+bH60puGwT3YIAkb3gyYcndOcjivEeg6r5o35w7s1Y1jHngv31ghWNcthkMNXTZJppNH2
bMIZqCdHV4TylCqHtlNuQgKk31Nt0P3cubZiPVskDgfBtmppmPT9wuTKkY9OwRPO3pDvbJ34NSiR
wWgWI0jBib/E/oh5u4O5I8g1aL4c+klGTYjiiE2WPKJ3kD/WBg3OuXB0s1FLGXUlu2rT40EelHjr
y/kzBOezLefkfWqT55ncO5LZCXcfeLHNmFGqLDWPixYSYbnNsfXScmPIhM4cw+7FR6HCXYJmWHmM
qxkmQRtVw/LXy6F5D+g/bLhlpQfOVXoS+Y4H62Gx1UXnkO17Fz5Elw13RgP1T2r8CJRD+H54u+VS
UKFRIswi/G0b9WGGJKnE8T3htDoi9pDLs5vcAbujmgsDZ9cXj+XYxjuuEr+FidYRmyqIRMRAHDIX
sMDugYLvKR8E9uX2a5k4J4uifjeclrXRgWG2s+Cl6cEO8PphDp++ggnE8ei61V6g7JsQw+Z5sc28
uyFLnrqeKWw9l3D4J8CbDrNOZqF7u6eGqz351KO5jcrhT4NG6HYMwXzPN2XH+xdbzsG02c1YAm/E
IbK3QViUBks4R2NppWa7jX3rgCoJW05RkA1eYjhgnYI2eksAHg/uqjqaeYZcZ19puV6rIvwaQtSv
ZWkG6MGoe+DYnvoQ37Oyi68JUR7JLpRgJdHlORJ65iEuC4dDwpbke4f8bFzRm1jSosxtGg8xvEET
ydxAG3ohxdfSwM4z0n+RXcrTsEAo86V8tLriwxecocFsPFfEz6aKuOaMqhI8nA9pu5xJq2l+yQbG
7ibyR2sEABguP45Sf0WdmXtB/mI+e/i63crlVU5yBOmCYBfGGUvVIXbQmr0duvPcbGG4utupT6lf
Gj856Um0+4oGzt7P2NHY0Dc0UmgW185niaEhZVh0toO2I26hzSKEFlFZJUNkzSEdAOshVw16IUYl
O891zx09dVQfoN+aeiSKpTRP4LHdTB0FHXXbTA9JLuyN8Nxm3+m/lqkg0TUkMmPU3nJp7Hfl9NlA
yUaEvKJGZ9L9RiTeWHolOtwfBaH3TjUKSV4AcRhh8zbVxLkr8oyiHgevStsjA+HxQrLkeRqC6Trr
bzQEyd6pEEphVt5bli2PBhjYEKD+yc2T68gtdUMCMY0khWHac9r3eCmKDbbQOuoWgPyLgDq6uqNi
+4Gh8VvocZuLC4lKLkluLWm+0lU7exag1SFZaOT4fYQM5n2W5dlsaUYgbdxkRZge7Cz/KRWLnr79
JuST3gzmD/jYZjeLytkTZvNc6ey3lymt3iW8cYyR5m4Ho9KjYv9Ppi/xFdPS/HITumtyu2OfafH1
aUjbyAPf+UJkcXmO9q94jos1zQCEAFRQVkQNSmCO1bsuYakTlf7gJSmQ69aAzug3RGR26PV51D4p
ULkfPhlDOCGEY4NQ3iVNQQMNU0c9MqO7J6GjJUdtQ0wTY4WkZyQ3s2Nxh161OQgnze4XnAXJT1SV
u4qOIbtZmjOpRoFW8bI/A7Vvo6T2P7XEtgnMOCkROrl2eo0Z6dRqcLZuVXJGjN4pKBHSLW4Ci5lW
tqGm+dg4GQHA3de4BjXkVfnZmjkV0XqFS7U+IPAkqiwso9K1/sqUbmaRZ4ouF9vtOJ9oau1ji3lh
Paq/XQ8gPjfzLTauo8l6swprv4QBH2RZvlWE6ELYIDAn8Djl4hkQmjr1CnZPPBJpHTbvxCrYXAEL
TCRBdZ8AzNrzgpT70XE+QdD23CcpXBbL+h58WlT+HJP1Ift86wAuYHyOVtXSv6YGSlT08CwJBIEE
uwIa2IzwZFhMPJI/PTl0kR6DY7ksAC1LkiZyefTcHAXg8DSr9lG7AqVuGEeDOyuGPUg9J1MbN5Ik
1zlnCpK0sDvStH3hMullxM4jZcNwTlKzaaNOVhn36bq/+oRrbTM/vrYTKUQD529OYBAXsi2CxzW/
FpIlbGqstBtrdv+2/rIGmsly607ikrszcgsrcA9jQ4DgOCG5xavmAnPMLX6OkYDNwmCVEpHG7aIF
xw8aUR/ktVikGY1WWJ1LO3FemzD8M7C0Np7fEsHVCn6vskqPPLuMKfBEI2pBstoK99BghEN9gATT
5DhQGpMMIQZY94Jbo7HCK/i5TdWWJp3jNxgiPG0h/VvXMngq/2lX1PXtoDeuBiyvZ87S1AzLQwqz
xpAwLGfLINxqIPbPJpCiNoyXxFbwbeyQqINUR7E7f8u8u4eq+WqPsjj0uI2QTGMGjNO2ZHTp38Jy
5+pJcDO26IUXzo2vQ2lztgcI+Vo/ZEcon8LO3FKWR976Hxe9KaoWjan3aExUt5m8Y2BYR3XWWRc1
97fhsyW4GdkTBksa4SCxiXZSanhJaiZ1ifAv2QyXvej9qG5pc66xOqoBK5QCrzjaZb8FlgvZKyux
Ti9PJe687WzNX3nBvmcmqDfSMI8KVX5LOMPbFN+0YdGNNIhSCBxdUbhkj6rhbyaZXG50fpBimA5p
iGNJyL+DQwqdp9oCM0G/Dae63AxOc50UF3FnNgjlizn28VFbc4DhKUl+ljScKYfdctPC0r4I/ws2
KlFwRvzZcfs8xYxtAAf7OLIV3dd2eODA/IzXlkTu1hmXDdLy2L8PtC2f+yr4bqqvpaNYrsLlc2ri
Byr7foOc/9wiDNgP2TNzzoOXQR0Xy4h4oPA4vii1AvrE8Vcl1MVx84ngijqP2qGjzhkOTpXRkfRJ
1TDElUvVS0V4JudLDd8i5TOj9LEzzGFcLpGppn6Y7RebG6mwLz4k0n3iMovxpXXteuuBxtmrl+CL
YZngvk79MxskzJ6EbiDxP1iyfx0BAwzjEWJX3NcLwMXGNE5OU941sfVdQpPp++SXBOCt6fQPjllQ
fhHqnXK96lU0eR2p3MNmTKfPGghexL/P9AqgUGfzLsDAAQX9XhjLAz3PgTDd5AuMyXywq/hUVcad
Lv37xkL4V1rozg2rvpnqrKUNE4GZWMvs7VLxqBcN69kPdlYsv6es8badTK6tj9CT8RLn9H2vnQtJ
es6Vydx14XaBcy8/NWGenxNiHZo4uVbaD4l337pt3B6EGd9WobFsuwCjm4gfzLQGlZ9AmzaDgxzW
Xae7a81qPHJKMsb1A43JRZ4CZ84ORfLO+ioQ2C8Wt3gFvUx16qWy9EqagBQ8uEBNQ/WbuRmr12LP
R3WNsKaCANKBpw0C/5E97FsV02bUz0hkC05VYvHk2FK1V8OvLEiIKdFOl+qTTpUNCTT/jvPxm/61
eQwrhjMe/gRccERdmxWJxZq7v0smBEWiqSKq9SoK+eiX8gNVG1cQg7zm4YeLJ1nWzviJlryFfJM0
QOtFfSkoNxHK2ee8cRd8ISsZzvzbrl9t9sMfNXhy3ynBI4VBrcwmYkoLJ6nPPodC+Vd3wJXSiNbH
1F9tmEvom3I0PqcV7Sd8SE1G3ysszVgOZC1fXQRlflkuW0/w7hoUbRXmsAOIFebkbYDs8s3Ik2zn
xk5G4txWa7LrhkZ92WZLxskS2HvlCTreiJRDBWfLELyUgGVbW0miC24sRR9Me8NLbxMq54NQxCvs
m0CAbrlppZg/W3D0fZhsARlPO5FVeRQTTkCu4jhtGm0/ADQ2LrIuZFRrjjMRu+JYJnO+0XI45i0d
Y5mGxFOlzFbxVzbs4JprVNhf7bngWE2pdQ1b752VE82ljv6v+UQfXBmr3b3tskdbNlvH818cI4lM
kiImkjA9VFSMRO16mzU+2tKpPyR0wQy0Uzdu391kuN0WUpCAsU3gfiTifwjz8mGuMGPBMUdww6ip
LT/DWCt+CIMzNVBbIN4fPhhCfGfymyrbPLtTq0vu9GYP8J43zXKtW99Rt2SS9wdpolCoPchxC5AJ
WdCn4GLob7BbXPmlg/OcGP7ZttWv9mSx740SWgXe/IiRK62UtKbR0Qze3nPtb7dYnAjWMeXrIbTN
R46Km2Vm+IhXUAXeA+ntD1mKfzlAolQhlqDPt0XhU9HpYLbaN8u5tcID0R/zY+g0J99iJxZ6LnfK
olM2w2zazXnG5S42bv2cdrVM7ubBKfaG6ap92hb0IatafjqVK6PGL17yVQzU5927EcUGASDCsDAc
CkpAN9xngXvFF3lytf8zeERIhmVJxrn8xgn7qHtn2K3tKQ6R9kZAE6B6frRgXLc6udicHFnv1H/6
kRx6tcuL8RMWFtHvMxM7Ro3ihh1yF7itjgZII8anndS/hr8QdSgwN9K9dlYfX3sMcnnpBBeiYfKc
XdrvOlth5MlcOHJ6M5a0OuvUYVbSI5zzS+/sLeldgVdkoRphAkJgUhC0Z9GP64dMh8yt9W3hWn/E
PHyEGZWaKhwvMsz5SOv9NWPx3Npt9tYU3icHBPEGYXtXCo6KtuMV8wB+G4K+LvHSQ4Twkc5XF+Kk
xZ6dKoNI38V7zYrxisQE+NjoVLtWXbMuJeAXw1Gdsxd4NE4G415VyUvh/8QOQH4cmMzDUbr5pYP3
2aWCgJlCvzgDPxmHN+Z0F8h4YTOtjIOUJqGjkMGqFlFX6xsPzdjV0UiQBUV7+lPP7e0olHEITAYY
VYdTGOmWhPcEmN8Yyr+GwGRuGvKLQE2SMYBO8hrcF15VIoh2pl0/mW/Ev8x7rwy+O5h/1DLc9JeM
76JhbkYUWH+Y2D57tmFfUOpwMpE02/kODuP5Q81A15ecU1Zxjo8h4O566skpMGne1j792uISt+GT
2483fXBunJESmO9tG6WmkK8pCR2ANVa5CxBStYP/siQJa4I4Z5W/KK9/qvNVOBK7IJws2EjTlAXs
nMjomOAxCg2dzwRp1a4mZYL39Ny6g/GK9hziGGQYvEWt6iE8Alu2YB9skt48TjPqVXMY1MltEP03
I/fljPRVLkaEL/eUnJvakfSr4Q90jl1tU2EU28Y2XmaK9iSsXOCLdbGbKkj8ZsO5li8NEbG0S9i9
sT2MZUJzRNHJ5VQbJ2/aQdU5WGwyQxAxCW1R/4PR02aytTxmYe5KmhK9PM+tlyDLAzSgB0KO1sCj
LkHWO43kG/AqtOkUn+iL3zmpdTWF/Z5VQ3NJDexqjes/Gq26Lzpn3NeGXzCVkeZeTgtHm1/uJxOs
OHvwabSuMmFXtpIZWhsnJrrdqxEub2U707WfPl0jlDfwuUneDpO9cpjmyMn8bmkLHi0dgNY3sDeT
7XBmi/tKkjw7dJl7Y/nTVq+zirheJe5afwbOeD+o+SuuMgVSEzQuCrCNVzrxLYZVulGg9Ote7sch
fNMmB4AQn0NnEEgWFuaFKf3RKxP3WEOL8dVyVDA+z3Mf/BBZ92wH15I/97iuZjXtk5Ss8tRuTtlo
HpCDnpBDqx1ii0vfo2zL+4PFzAlKGT1mukZ7hrHpzolNAm1trGUhxuqjs1B5Vjq4eN6cXo1peQ4n
ddOXvnGYROZySld0kLM/bm/VuA4wnEnPp2RdbvM4+dAkY9fcaKDX8cqCESGZTwR/yZthEOzw0zG8
o29mc5wE6GSPaCDNQ5t6D7GX7gttTHsaXUwYPFMgHJJcwOc7rgcg72hdb7vZyPfdNHFQd8PBAq0J
iiRc9njtYAa4w2uIs/rRL4ybUM+nrjXdW9qix8GiR4NH880OipmK0CMHifO5m6me0WidMwPQf9gU
L02dYyEqrJd+UdZlpDtr1B337qX+dXJBXjxB08tKbsj152KK77AcKBvhysHC/EgLPR4d2k6bCoqU
N0iXmVfzlc/wmyi0GmZ6RF1Q3+GJszHhbMijYY5RTc95YNyQJbkLdfBchQyNg96gtUXvAbAvazqk
DELQj4lCpTe8X2w5kiG+Dux8jw/0BR4CbnHvE40ETYgxf9IpV5WCxcIHg2Gaosmq/wR2+QrvERNn
VotTnw/3HJ4MlVOm6SoObr2hAdWEP9aghjJkEA2Dy7YQDKe6XLNMBS1VO2d86qXkkOhil9V/AzQe
h7R1ycSchx9P5uomrh2Qsz2fnS3XkQ53zuVF571zlMlOBAy4nQL0hhAGBpBg3zt0GMBUPA6IbPDb
iruh6T/hP9yjgYEnYuKOrWbNKIxrcpsGvyYocsv/LHw6vuAI9njBfhmPMc2Fl2W14j1cUwhpP/5N
XXUT4tc5UgPRebRBSrh2gFu2OPmarL9mpbVqBsMeDNxodAiiJphmOzJu5SBWe9hsL7ARwj0HyDVN
ymIPVJRzL/cIMoMZYPPm9oENoYMNhAkFc0Bcj2u6DX1b3+L2ggWdYjMgRnYskiOjM1CkqSOfoURB
junvkE7SBfoP+M57qKp1JM2kcpeUy7wr1PQiKRgyBx7oklXvjYOU26oHHTVEIExteDQpojfLCM7A
0TSjwFTsCqtxTgVOXp+xf0QHf4t+ZR+M4jeThs1qsyMcu08ZMz/AHypa6vWoS/U2MLImKvWMW0AY
j1kXHq3gnHH0g4vLN3nKzJGb3zEo3Q+XFxr8ZMp8vDsE9JYQe68O6kgEn71ghBIr8JaiIDJt/uD/
DT+6Nf52Sy03WVodQ71ENW/7bLkHf0wG5ufEjKYx9lWHeyie7J3QlNVzixRkKPjjynvhrTsMpm4i
BmC4mXS+F+K9S7tnc6ARLdGLbpyasVFZ+B9EPOFKTP+SPqI/sCWfoEA992omMzOxv/ouOfc5Q5qi
1l9KwPH285NW14V2zSoYkvBQaQoxqZJJ9VlIjTPfqske75yTmB9Lo3tDoPZb8+9RUR5IM2+OnoSG
5wiLURScAnY2OoIzLmae+njUTfNRIAQ4iawhGooSbv07nCzMD0liHDx7vPEtA9ed82055MrT9uta
lzCHpU62cc/XpzL/VQ6shyFOOVu7p5a8J/5X38JkqnF0mDhsw+7SWeZBLtm9q1Nza5h0ylN/JobE
F/gAF0GsjVU8tEayHehyRiCXq8hfuLWkAXF3ztj9coh9oxwjvFGuPTymDe4nMqBNSaBCD6l759rG
IXPbfj9Nb5r4huNkcTMbluLQ9t9i4r22mu6SCaaZ0G2SHT37J0b4COKDrdmO3Q3M1jqTEBpMJ8VF
Gp6ycHmeS5PM3tWBYQVR5k/mY1gaF7Yq6r1MvnaL8S6D7gccRXXo6iuE1LcxCB/ygXaRiaQXw7WI
Fvyl5O3xSTjrC1e2mHSDIWfCTquLQUR7AC3VbU3xw/zJousSr1MRrsn4KmXkFSXdFeaccO8kMUb2
iVssV5525cbEHuEyM76kNK122L95jyYHpnF7ys2CXjiTTa8zdyRYMcgem/xgikjZdEKcMGF2v4h3
mS4XFP3TpjZyBphe8OBP1NH4GOhZTkwPQ1JIPfRNzP3SHX8PM27BI24cPeAzwJ5cpsOBBJof5B69
m6N3i/NmD3UwlMFwdLoSb8OMvjcPaEglGhTHMHPXZX8JCxhy/myzXdN6zNYeITPuM85IjOBuDT+m
ndV5LnMSlUaXkUTFXC72HhJtkckz0EALBKmMpLcugXcDrAbF7NREYtI8wHT58cp6j9qZlgAKoK2w
enerwoWvEtiETbqckwPyJ+vGAw/C3HcyRA3WFx8AowPWFwD1Ho6nILtmg7yV0WzHcWqiqe07Emxl
AHXSR+fGFZoq2tasnPxlYhROH8v65H5k9BnnlccLOA3FmcjXYqdb5kZZZb6WWawIwCbrVLNXq5ZR
DGBQQh/L/M6MxSv776G3YOjm1fzZiDBHj7X4WxSADcuT/Xxy0cLaJs3eogoeR1HPhxjFCDfTbqbp
6yEsGGrJIJEmHWJ493FIfe65C0urCW4pzXrmBUVIWpC+ak9BaW6p2KbwBRsXQLpMbZceVpJ4Vd2I
8imr+VEL7kQr6eTSNVNwVtN7iTsoYl3xJtMdIcLLuxrxYu4S30x32rDWb0ZzvPsQhWvsGvAadeE2
aBrKLejjCkkSgsLRytgOApI5p4Xufcfk2mv54uaN4WpyaFsmGzPT8UK9WmFNwi5VAwU9SS1Fi5yq
9fIjelQWvY2esvI4S3qDBtQaa9pifj/gaL4NNeEDXLKsrQZmiCQba7rdF1GiBZ3ilMM+xuJZ0ieM
PSQ/nsstKe4D3iaebTJUf4SRvE0i+EOiMQqknvGUkvVzh1hmi+L3w2O+oM01eCsw9p4U705Re7t8
bncTaC4m8GYc1QH6sRLi5y5jDs6ZJRLIRMQiBoEVpQWfX+LUYChTTPI5doe9W42oEj2SrFxN3itk
ApQvyG8NlR0zm3cwDthmxjmnqqnvinQoI+ZhLr2E5rGwa/o9vLUp4Dr0GYxV2zG+7Sv17icoNpLc
ZmjQoGDjGigRfLA0T0zeZtLO6U7YTCU3llDODqo1P7XrZ7tmEsd2opNoM/clulkSS81aDP6LuTNr
buPMzvBfmfJ9O70vqXgusBMAQZCERIo3XYJE9b7v/evzHNieWMqMnVTlIlXjkWWCje6vv+Us7xIN
rHsPx6USl5IwtN6HuNn1RkJnvWngOs0vlFrwu84/OykFtaHHB6ewI95ymZTrLHE2fa0hoYECxxzb
xn5keywMWjfo7aImEhkWdsEIJEfDg076tVAdg3IDGT9bN5G/5VR3BvgMkrRuGfkdhUuR3Qk5eQ9M
cwI9ivMLG6AVaN68XFhtcc6i5NiG1nSosTNcZQEYBwNMVl4oqwRHtUVS0xkD76LAle8o7loFaBR9
3lJwA3oWtViTa4XEsyCx2y2I+XDp1WDjyDw2NP/jI9jozEsOgBn8HRpLz3bn6Wi6AZAZ0D7Oe6Qu
+iaqHzjltUWcoSsMQAWNwJRU2kI3IyGo3uTYeW/0gBKUPSQrmG4k40b1gikU8h091YsC2zv0B97Q
h+px6JjUVQC2zkINIu/YBMYFMiEqQHAjWtpBcR+OsbbIKoAKrd6AMAFMsNY6/WHy8apEJzwKewhD
aozLMnK1GwdMB0iFBovPtlnliDWkgLAyBbqo1pHDUq561Q3cENOcKC2VQopLTyp2a5r+Vb0KEDZA
y4NCa6vpdD2Aqq0RO+LgLNBABya9cpux3luK+lg3SX1vesjdhwFJoE7PH2j6q46qeeEiMKO5TXMH
E561bL3NzkDZVqUybZfjpYpIOhydJ4ud8Wz2Y7cagTohfI/buGvswNM/6TpwhoiDdGs3Sc+ZQBiO
NigajmOHf7g7vWQuieGktc/eEKxwMruKvnSXrNUBwOGoGgNOnhac47lc9dhkY0QrBolYiLG57BXF
64mRuxZTE4/oSqPKOvZcD6UwcgqihcsweseU/V/vlMtM79HqBjoSyJwlqDy6Rb9TPVhjCEmnpB/k
JOBwbbrYiyQBgQbS/UPSJC8tglZLSBbqKskDIEFuflJQNw4sj44GdWgC3XCrOD4iC+6dFnRfrakE
ZiUFXysV6JFWfLWz+THwR5RLk2qNy+aIDM/sLUe4C7fwxveQ1EP7vl3GeXVhOs4oBVLKKXCF4biy
AVXUV6eZPrn+Q2uTd9UZ7KV8fsjrwKMSSF+3SLEjKHE4jMIL/A5cjyvaACmZRRhicaxFSouwKcOK
lDaJJX9L4XGkUztt8wIxwNRTqXRHY7hJnI4YxqcRnfmVAswtOyhK+SkIAe7bpK0Uy4kAOUhpTeG0
a1KuyYcPShPtTCLQ9TwCd/BTs92XdugvatrYOLqCSPCMfBXdgac0UfMJnqeGSpAyf3DsNF41wGpx
AMs50fWN1ZYWVgT4BRWa0a7TkXPFTpAuBgT02DjAOTKx8pyziEg326Z9lWER3yk7oy5YO0b2DtAa
pbok+kId7uIC0O8A6907SvlQjc4rad43HB5A8tD4W+rdDMlwLNV1lHRrCqDQA5TqQxZqlzYE+NmZ
+BKkmYWFe0ybNW7uQYthKYnsCskOJV99pPhkUazVjWbrARMX/4YOf8uh38Z29xTRFtrhofI59ayv
jq1jg2gdqmS45mncrHRa1CQI0HNQTFkBjv7Mzdd7XCExWCQGGtHwR3VV+1aXXXhMo+zN9ik/OiDb
wI2N81n10nV9oPbhPpRpdA7xuV65ESL/qpu8+hNI4j7LsIdSPhs+7iKtx1kWp9KuTfJzGFvWBVv4
EySJb5FOdcaCEvq5dzkCLcSkc8DP60EZ9rNSettADOzbOjpVUfZhnNXqriO4HWzla9ho2RK+PnIj
ZkxFICrfBhRqDlSjKb+q7gMCa9YhR70QJR17Z5p3COT3YB5pVfY6TtlBg1vrHCJaTbkXzSwk/xBh
hRb8FFkJKKaij7egY9hBUJTblLH9gNwBZHvhQPfYGTwYXfswAEBawUT60EJqoOMPwkoVWw+wEmt2
rXiD3NrldgHd6k7U5r0VcoTTIay5DZqDG8c3hjuoxOV6bvFjCWGdrRWC29n17ZOIEBRpA1DOdSNx
ku22WaQAb2qp8uaY5eJVOUOi4rRtRvOUJI3+6Pn6XZ91yVanCbkZ9SnZzPYLql8omGu46SqOIih/
sBwuVTYflJaNIUA0ZuSxUgNycF+3cDsFrbHqm5xqSon7YUCOlLtqc5fh90dmk9v4y1AmcoyXYNKt
NZQkMHTkbHQR6zVY/xi+xDyvysjf3nTNSyWLlw6XIozmbB/RxFz6Ks6qdUTcrGtRuKPeTEUsebYy
1Vyn6NMup94AztAWR0T3sWYflUvxWQEUvAYF5O9vgt5JdUrC1N1N4fAcUkXZ6rPjbOwayZUoUvU7
UKL3seqrhGEzmgMVhp6eD5AGrXaH7i6nkFfVRPLNCJAxx2QRy9evgQqTLXEgJ8VgxMpIvdPFCAph
O5BXLZscluRg/0fPQ0i/WkUpPT/4CwuBji0suD13vjaqa6drORPRQAQGiVx8qRP8h3McbX0/pVZi
atmmKmr0JOP+WKhKR5eFYl7Z4K3dl8rOGmx2iGKY16Ye55fQU5aedq7bgbXdeG9RouG8EQcfvbw2
YARrn/qpVzduVX7s8D86wVKm+uM654TyPHDF+yGaxmfI3hRPUZgNCDE+mo77fLNPqiz3G/IN+VKn
yxtQkT92ug6pEbmYfnTZEwJeqxZAqGlrCkpx8DUh/z3NBWGB3jFd2rq01/4ANB+nYE5zwtlXLHju
8Mg9TSMuFABMCaFnco5EM2kfhnX8FqXZfa5IRD5X7sENgIt4RrlLDc1+GZpwScnOfzeT8VWJySRt
49E0gJWo0KgXU63pDxguv2fijULVFPj/mHWnGnpCJDRsKv7WzsmspzbCrq6igq8RGewdgT5yhmkP
4JksUBuht8ZC/YjLTfaRO1NP1Pq2uo7m9Oy6rzUtWiL1Bf0++lrAcA74pYbLPjE+5p1jLsdED1hk
vESCnfbkNHAX9DMma805g5aKubbfrMPMbdd21voLKobFIQ+CDSDVksrgoNPPNy/2gH0kTgcNMLHu
qBgDJIlB2eQuhue0T+K1UTzBUOg/EkGiX+zUsA3s/DjoNKYrAOFmSVGo+4DAifmg9hn2b2SLwYi3
bUfntETzfFFmjrci/c4+zo21dCy/eIqAwDVhqW4rPUq3VdwrH8NMX3lYb80xGAJfpecIH4YuHwUc
ZQenHkv4hKy+ayUGchDuAh1jHjRAChOZ4Bdk2bKFE2ZiOq+eWi+LHsICvElfcDgMQxHsMoRuz2mH
DJpPW2YdzMoTOoj9vQJ/bxuMUbry8mPiAAL3OWOPCUqjAEbJPgbf6tdFkINwV/RspRvVkzPrL3OT
nLS8Sjf9WCHfKqvUg/581mJwcMO3lCJ24HXaIdDeXTTPDw1ovrkD9+gMhrZKLRh4bF31XYQeAaXJ
T4ZXGHvbUNdp37qvGajsUqOjqeZZtfEz873Mx+rstKhaDQ4e6uOATqLZY+/bxUTS/WHwqJuWqRqf
KcLAFE8WWu3He6pR487Cl85X7fgJIMhR89phQUKiIpfaXybDPCRkMtuxpmOKGu9SDxTtI0yvbpci
cGDaKGQBkt6pNx0V7AxN2ipgOrJ57U/T5woA+z38+GKn9pG1DmMa+X2tfopMKP9STbSsPnlMCkdf
6KGaHZ12xuq8R+TTTYLkTkdxlDgIyUsSMNQZ46i/90jFSsVTtrSASE5NGleN2h9wVV15LZmPpiu7
gbWw0wHJ1429cksr3mLCpa8xY2WAcQiE3ACQLnDL400/vbbibuPa6IrVqEmuEs03iKnK8Ig+Egaz
5ae8/zj0U3QOsv7UaUhdgYUBp0r4jHRC/8JiSGp0MzI6M0Mk4ssyueKoAXhV+NpzooQbZG/2cVuV
B1bfzq67+q4x6Q1YvqecRzqA2LJNwYPXsYPk5vjJSPoHDBD25EWYTLXY4iit5bKI7sFJNbuCkuSB
AvxbnMTMgigzgSYI9Sx5q33FoN3NfIK3Qv3XK66Oqn1A/pflmqWv9dRYe8yRKMHZ97ZWDfegRkZE
0qT61oIIZ2sxzkqSf1J1TvIJq5jjzJm9s6Yo2MZtf6L6lxxzdyo2kafvJ7NyjnkBANyhttiFUX1Q
BmTlgW8WS7RAMJK0o+ckTqe7akDALxjz/EG92jOihNTwpmMw0iGiJEWbTYHBUep9+FzXdJiNaHg0
TSXZO+gw7TOLLpfRUG8081QBGABxKvYrCol9T4TRHfsZGEM4DsF9h6rD1utgvBJ8LxCy6TCPyuPB
24Q+ZXtPfauSjI5GlYzn2Hfvcmj2H/MEGiUMADn2YNX0ZfwhM1BPvBnENSn9HkMELLF1guk09e09
JYdwmYXlMaQXsLApeCxyqJxJMxAgFHa+m425PMSZ+2UkaFph/AGpxYu91eBhCYjZQrkCao8Nlfis
4yvxpe1hNaIEs27ULvk8xB8RIvWhXUXaEjOJa2MgENiFvrmeKMKCOwmJzo34EYtNaIrkdiwlBEiC
pv0I63zRjehgMuPPlteMp0400MqwAIlHsO6Q13bzFNP8dUcQKFRf3YkSPX6q/T770KWF8l4o0T6q
42+ep3cEJAog06wdPikT08xP94mLVkrXvDRVOuJJScsD7Zh3FVoFXRKHsGPKgpUCb49VQSg8TUDT
i2dHUazHyB6pkeiMED1SuEg9S9x901usTrQEmUXTBQ3u1VTmovhimWP/YPIEdtU/8PYuQU2hSGs7
YI8G4uuadarZ1ReIyFxBwq0mCJlvJgd2E9hXutzaB2VqriFnLdywlxD6wss4JpceIdS9BQANdkFH
H91xX2nWr6YMTBHOQvPrIP82lRqph+93+yD1sc+yZxWqH78EpJXtVCFow5keqAr5TT/D3s0HNzkF
TX+N0pnAeFK8dUe582AWuJegabJSnEh/A4RzlyrFfkyH6RVFtDUF3JlSUJyg2fAc6h7IfCtp7gqP
9m1R7gK/zI6qTlVec5AliwIMEMreui8oXD7OtN+OKtIyNoWajkJikNMxlEKjzYnbIXtVI48LQJw4
cB6/pEpiAdqkd6qUUi60vH2pROFd1kNZifZYEnBKNmjOzQR3i1DDjklvu1eS8RBUrIH631SVd8h5
v/p5muzh9RTbqmmKDYi3I1k+Ty0asjr2WQvHKam/06RR8o+RVQaYq7LJ0B+ACRa2L3Ewa0cNf5eI
yKZIi4xM0iTdL6tkPeMcqlKa6BT3Lq4G72BgIAOpBCPDMHgqGsu+dMCaAGshDKznEwIC3nxgrX7O
FNvZx0Cm0ahVGMLiPvP759b30eX3WbFtN2AEZ+Zvs5a7a/ixtT+hhgHgdqozZa/gWQra1HEYhaY8
pdPWJGB5zDReh2Oighlj2ZNTltlFOQXWIFbvx5mmA6/SWRlJDbZNs6653gFRmajGYTK3ULUCOnnk
Qtp1kotSUTMn9wQfWL56+GBuQw5rNcIzQEHyfpO5NLlg6IIXDPd5YnxhXtDPpewf6+a0apt8bSWh
s2y6F9eEXYpwE1UG7mSBDwjee134zSWQUGvfOtn9Vx2RiWWsJdkOsV3kgbAih64MBNlwgb2MxaVD
qm+b2dMH0jVlY0HaWg10UJZ47cDzxWJoMw0CeGkqCaa0YxeECI6Cd0fPBXS4eTImNIDnQn/D4QL6
i+6dOV4ow7h1tw1aptuojQ7w+KQ6OM0nB8bdydUnCrPZtI+AI0oUHC8rSwHSQJyETORGVdUIdAmC
gk44fRJZWncStEU70iOjkJqZwDqywF4bdpbuWw47tZ4R9xpwwLkd6alDQ7RTkUNp/d2s3lImwkKQ
Ah/dgUkUOHnMJKPhgvIrDrEa03WgPLKdsuY6uMhLUN/cu1pxMXx8ddUeDwHq8VTS1eDFdkmn0HPL
Li4RCpU80XdpJt3fRZnRHLqy0Z/UAvRG18JwDsE7kFKzRxV0UaKpMY+TFVMqhSAwki2sxhgdHMQB
bq+t7lQ6JyiyVgXLhKWbkBljEmTHCksa+NShiIeNgbXR06QyduqI8UYEMAru29KIu3xZ8+KXtavO
z0o0wScMN5ShekCDp1GdzGNcgo8AmhqewN3RqlCxwRvmUFmHmvuA56bA6Jz6Q2XhJZ/4H8K6PrEP
eSbg7SYiyQ/JYpalrQBotXybYnGfAahAqmkB5d0jbfKMQ5liAwZ8NR5BTxlxsZ5aS1n5ALm21tzY
xyZN7np8EZWqNx5rXFSX5bSf7Nj50oMGs+o3uoPT1wx2tShVIMdEqEvs1OJx5qMfEobZUUuUflPV
L1GVtfc+3n27oUIWnsOUcp4BCqtIavupEMOLSW+RlYJINkFifHISCKHYKUZHNCw87bVv2/yslmGy
S0etFjjmucOW63lwUCScRzBLFVXK+zo6uMa8rrD0umYSx+j2Hic47eoONJ8UvhCsn/LYyvYRq1p1
quKheXEAR6FnOVnnPmSiKC2GBXrzlEQBrWUEyZZ+mAVnJcj2Spy+5kOaXyNf39cpYjjqGDxqOUWT
0kKUnfKHL4nKn6sU3bTovlNCAs6uOSomfDo5s3bzUP6DSBHY0shxIHAu6eRR/KHfH+QewVK4RsCs
2JOKJlvctNgIADiU0Df8AlJCPQ27VrN3IUa76957mWaVKBLcZam727pDZzKIJo3em3lyMONYDOLv
xfm1aom8jyUgjHXbNJy0VTb8xRO5/0xSX7UNV0eHxvNU50exOyS7tbigLDmp9fOoOw+KB5OERqeJ
4McyGR2KpxzfdwquvamSb9iqoy2PVnlWjEiWWp08fNf8fK2PsXmvxWBC/YgiQ9RRw28aXE7y2fgA
hsXYA7ZDZUQZlW2Q6dZD0Pfi7V284LTSQKLg/xST9ruRsQtMsZkfcebeu3etZRSPTYYWfGYwD7Ds
yw704d5cwJV7MhM6MBVyKn3rUbjF9yeY7Ic6gz9sADlbZY4Z3IfKiFaqihxMlanX3kxH8KpARFMk
HHcRd7nXJ/1w+6htvDWp29w1ottOc/SxTqbxBNSZrnXh2ecZvokFiP+YBaCvNEw+cJ5bt2Qjh8wq
tHunmd01emfRErs19cGiP7VxzRwXYFe/qyZUBacOJPFtXv7bl/Hfg/fi/OsMbP7+H/z9S1FOVL3C
9oe//v1SZPzvP+R3/vGZ73/j79v34vQ5e2/+9EP30Ze6aIpv7Y+f+u7KfPtvd7f63H7+7i/rvI3a
6bF7r6cnxAbS9nYXPId88n/6w7+9365ymcr3X376UnR5K1cLoiL/6bcf3X395ScP9Zt/uMDK5X/7
mTzlLz9t6/f889fPP/7C++em/eUnxdZ+NhzROGXSI2oGdfinvw3vv//IxXBT8zQMHvA8MhBvyou6
DX/5SdN/tgxVRdBJM02WqziPNUV3+5H2s4dErqi1oREMlsH+6fcn/+4N/tcb/VveZeciytuGC38v
5GNZnm4buGVZOuvS4m5+MHtxCY1T8LDQZWIKx4AhZ2c3AsYrMaZEKJpWFegG4grbu1A5X/1hoH67
m+++3fhO8u3Xb7dUi5zX1GxgWD/Iz2lAQEkQKdPYZrOWrx0ALPoK+H6jX1FE3JhWsynSET2Ieg0C
hj1LXUba9c9vQ0Sy/mu7/fUubJtzDi0tT/PMH+5iyjWMVnrkNya3WUfwNjOlBg42bKlR7HMeHvny
v9C6u23hP34nsrcumrweD+/9sCGW8Lijsa9iXDCsXQPCLHKJpCn/2dIZwYqqD8Gk4mCfB1/8AS4v
jqaoSXgR1npdt6pBLmV5tCcP16161ytno/9sYdFLM3eZMFAujdQqbTbJs2GHu5xSRZY3GxlCHcPA
Px8/zfle7PDXEcQJC0E9mev/TS3dzXFSGD305nxjPsmI9eVOQzulab/YFDnl7QZGs9a1aZta9TrR
GmhawAUqiNf2tVaRZZp40cAEJ4+Hmzps24at7mD+ZPE8MU1h4plG4FpFfq/zaswpowIxbn1rMev1
OkN/Q75XHlT+AeW2kEvOio/Mh7qUTl+oCx+wXtvjmfr9Gj8GFBeuQ+LROYBjx6eHlIGLdvk8PKWl
Bh+0gzo/fXTTL9Adq4VMjwDqawYcWu5JRtNJ1IM92ae4q9cGMpomWu3yCuXnckOOymPy/qjeWERj
jgWYnxfR8IiQhTeIcOxtq1v1Dtw87nXuxm3NPSr9GTQwJCBVMCC3ZREVONqBsaDeS0OEpcCbxvf9
qWdJMA1y4Yk3CBS2VxRONtSaVjIPaGtgNkKsjDWxrGX5tIyzDETMVO+JCAGk2VPFLAe8bzCWAV/s
gO6t0TzpanAtDY1hvtSp1nJp2OgIld4+igMObbpxNwEmmSpBa8C34NNTvckymctcnH/3jG4Vemdj
ADqjM0fwOIQMiRwmWax1aqC7yrofqnZT9cm93KLMDLn9DmpmgCN2UEC6K6jQyLyQcVezGmVqbpYx
rkGutuWwpWQFs+Uqg0aUsItLc6eH8xmgwqqzrN3Mc0CiWMpz3gbNVFdzeeJw/Yv1oH8f7fy2HDwV
uz5Hd9haZcP5Q/zW2aoN0KdkOTD1AO8tZWuTxUyhjHZKu6HSiIQRs51hZ2Aa1oI5ikkkyxOKUzUj
HGVeZbNrUnIVHugvVqzIXP64/Xie4Zg6yaGBjvf3dwj92YdPyPajeqCZg44XQjTEC9A4BibtPEF1
rnN/cZsqvCekdv9qkP7JrmuykdmaydFDz1LOhj8MUomuo2UZDJLcguwQsrcR1qyyp9q/Wg04TeMs
r3eKrrIafz8WivlM590B2yIv0WV9WcMOANnKSz7KNHIiDq0Ktyz4zriYQ9X+87G7uTD8MHbw3FRM
mSzT0Rm97298Ku22VhxhmE4p2M5Hm1upHNpAbEtArNehX9PuR1+gpbPYrOlr3XYOjZloQb1is5PN
wWKtzizjJgWaIhO361cyAkG4I6LcOoqxkzU7cxSgg7CTdVwCdA0M6HisYw2RMMP4FGTjIaHaBjpq
V8Pvka0TETX0KQDEJZSlzzmb2J8PwA9S/bfp/d0A/HB2IaTVW/DScRCAHyG7lkzvmp1DjhZ5k4kO
1ZlNMA1YlGzoaEpBAGJGZZAbGS12YBdyNjoFf2Xd9U/mtcmMZuIYmuaYP2rIzohJUwcA1SJ7tWzn
JUd3Q4NIIOjyoiJ201it1nIbgcHp6Zi7Px+ef3IWcgsm4sW6a1nuTXL3D/MapRfsXMcoXslckK+V
xS57fudFe2RR1o1i7kxj/gubXlQ+/vualgjOI3HUbd1Uf3APiXwvSkvXw44xBVfKJhua4DDGM6Md
g6+djAlFw3QPRX+bOuqhKjq0W1nibNo2KDWZlLL5WBxH1TRunSTeM2eRONgPmXbOprU+I2XKq5aQ
ZarwrgL9TeNmx9mWzVfgWdvSYxJL0MIR7CW4Z3LyyTDQOViGTAq/4toyHExKMGAQz8AnmVeoqMfM
u5iseQMKfsLGberJvZxwspmLJkHFO2ygqnhmsk+gezVxdg/CCgguoRr1NQObcp2tTDj/iQ7iazho
hA+qNR9kvMGa7OXmXNpr8giytTresCW6KnnWKJ62GieKrNlJN3YS/QLs3SjKeDBbfpUQNOa4rtm/
e6jxjkVVGVZ6ibKJ8SxL15lafNKGrcLBJate4hZdSe/TfNxKHFAqT500HhtrR5t1VTbqIdGJBRgI
eWzZ8bOq25iFepZQB+eidb+iQ2YG5HWfUFZc0/NfyGwFurssl15+lbgYwvI2VCyQTepyYrorBAlF
ybkJMnhOVxJI3qIrxv92UrIb4kG4tDiYs9I5yXNKGCIrJeXAlme0PKIaIiu5az1Gq6paIVC9vR1d
zrLFMwRnrDzwN95s4QXMDqYQrrHcGJDf35aEORIZmTAJZV6VHOspoEMJdcqYu3+QFyAzQ242IhyU
C8mdSGCUUgOVWM/mKgW03ymHQNoARAie5Qsa9jlzYndR+pVMLHmf88AE5pBQBfDMpCv9CIbyyXyr
YvoCvDUJO2NI325Oq4pr3sIT7kbOPlwWlrJLy2iNxnDBN2crs5Pawn6WcIYRkfuT4GQk5kCaB2YN
xYfyQHVqgYgbQGfgA0wBWRYRZk/yZ6qy0HiUfhi3xmyePOZmpKoLE11/ksLlpEwHpEm2Rc07DLp1
QJgm8V8Bw7aP+NqMlzGh4/ZlrqxdqhI16sPWDSAwDehl8i1mCq2Yig0oM2wt03sotyejmyV0PPZI
BVJxgy0wH0qHWcef8pBKCayJh5NpL4esRJ6yEuQdF/r01HK3MoElEND7ZNPry9vENPutpfFwuKWF
JecSu4jEu/LgE5WoPLzK87CYJQKWKSzDIivWYW9hasgituzHLB2XAWoW7cTk9/uthD3lTKDJ8SFB
W+R02yl3l8WrBLOS5rQ8tOzYySh2nfZrP/QXiQfKNtzb2YSD1RcRfyt6Uhx2AIkmO55Bw3pMLkpv
Zjuh2i+ZpPx7b8R7lJ8Z3B3ayduSmHKENyiPm9kOELI1VJqDxz4Rc3oVVsdmiUEc6tCNfzWDq+SE
ct2pZmvo4/sZjnU7vsXMYflK19RBYTcbRMFAjzeIVIGrwfG43qQREUmM6Bh7oGxJclkJs81w7UHu
ggG9lshU4mi5fwluqrZduxUdP4nGE/u1RTgL3hEKUAESqLwnhkgC38pa41IKJ4S8Q/oHPtU0dtaM
OW8TH8kzSj4gO4DkAvJVwewt5B4JM0fCPokb5MeySOWb5XiUMFuSD4nVk1KWChXs8jTFqE5CBJSU
QOdHFNIkWIVMcJIvlKv8nkUQjHNW7SrXPdoubgI4WLE2ZV5LMnqLLYf5AIptYVfZvQzITCzYiyKs
Ft/HHnTG+kPBKSNb+cSM06xqHYXqYSBu5jtli0q05DPxYmgztREZl3BKkgcOPeoE/tCCNdzR0EU5
+izDK7OS80r2EMkLTJa25DkddBdkrbp2PMj7kW3ZZ5RkcHu93gT+dA7t9imp7zI73ci4068Av2Ag
q4qTMK7tknHKwCrTgz6TqwbRQi+ObrfNIwfW6MAWEO8lXGtTk1DtGblPgu5oD+JrJZPmlgHx0uT9
y8vDJ+33syNNSIrYEOTljIRREhNKutohFzL6yV72NxkK+YwMstxKOvfb5b3KW5csWs56rSPt6UmB
wEHzn2qPbI5p6UTD6q4zMTZlA5EsQHY6+QZJl2K2W7dO9jL+eQtadUJtmQSMf2Qq3wKn/+vy4r+s
HH5XkvxXRcj/h+VFiwjyX5cXl1OJls4fq4vy+V+ri4b5M5ZwlA5VvDJ0Uxd5+F+Li4b+s25TWKS8
x59SQfxHbdGwfqbogBUOP8ZpQTeoSP5WW+R6lm1Q3lE1W6Pt4Gr/u9qi/n04jqaKalPi4joY2jmW
Y/6QCPes1T4PsFiu1qFdX9RW65fz0IAsV9xLAjfVt4cPuR/T4gIlUgK5KCLpy/kIEwAbeh0b/TWP
UUjAC7ZZADk96QW6MkN8JQTvwb8ZYFBJIa2rk5cCKz25c7wRxUtEZZ71OHgcLX3nxu15UGrkQUxI
/07pwFcqm4dMYXOFz6bn3JWj1+7KMlAza9k9wqYDXFhIaYdSQn4ebEcBD5BFS7+sl3gIYO4qyBf4
/P1STalrAF1puBJfYmfJ3rObS63C2mgD5FtTFdQT9IELJBIU9XRbQeiLEqNLBWbgIhREFsDxt1bV
f4p7/2LjHYCM8hrExVWHM8nDgCck34lxS/K3Zsh/4i0inRP0jxF0OCRC4ZRZZo21qjdj4sOtIWHL
iPmw6KOu2smlmqEGtSoEoTBPoDAzgFoVOcvKnDaSHET58C126mCrlsvbg8UZo9AHyovTc3j3HQ0i
zxkOdgpRi7b7s9roBNNEWpCM6CPWHEwuo9goRbmA/7cIVE9wk+2y0vlmSwverVHzF7f7d+vhOJYE
dYhAXW/jotqwoEswQYPLnWd9+wgpajf6vLJq7Nu1apb7UQcNrL1aQxSweTbDrnNebUZSic21KRq0
fWWQ3iXjxmr6Zbnpq/xOSzuEVHrG3MWibbRy4g0sKIDsrWG6uisQGtvOD9JVAp9sxYjgvaG5TyZY
gb4u53UNTwkZtBN4J21zexNqxQ06LpibxK5fVawrCE2pJur6sElAGyxU17hMFH4XYw8rDjrpFuOm
u1p6Uo0JTceaCvSUety7WoQKx/xpxopeibl3AJIKGkHeW6CMS1DuOQkF3ivVAHPW1eAHwcbe3eay
6jknlXwaERDh2MrsrSC/weTgnU31e42PlKvYJ1e9S02TwvCs6LgIAZDT4NneFkHrqwdwXjsQoQBq
dHQwHEE9GTXSTKZyqDXuJfGsR8ecH3PhvaX00IEo5RvwNQ0Ual69LeyfynpLw4B2tLYg2/g4gIzP
kO+QtVpVhAU20LVy5DxMrhENODin85HjaIuIIuyQmJfgZ6C12+iaoBIC1vHgZ7CVYv/SZPYlSObn
YDD34+DczQ03qE7ZMkX2bhnSJqCAjBB7pDlQa3HW6wcTzJ/PA6UhmwiQYgdr9oShBWNzVWf7kk/8
5ogEdocuEQba/bpr67sJhaIVbWbsfrmdQLVP3XxpHKREwsTD5FRWbovWOX0EWNSsddHTBUnfp96F
GpSs/aeRN8BugODUyH8Icpb1DXVetwClMGiHxdgZC5mnuhd/uwHdqyr9pkI3NjFAftDAbK5uuxE0
5A9Z310aNY4hW6nvWRs+aYal85vslBnNRDIk5mzergf9UxuwjP0qvmohcgGOgeCOM1SHENxBXNin
SLAOaqC+K5bzmsnjl+J+G08xuWj3ntv0NJskeMmD/P42MbqE9SqTh9YW8gM1S0XeXQHkCcp9KsCC
jGjDe+ojW8yQlZdBs14tI223Oqpb6KEUS8Vla8uteUWZhjJEq5hbRcs+Au7eNl6rbz0UVsGINy9G
R+ClTArMXyv4hP92vBqkg52h+eFY83iCLnc0EB+uEG5zK8W/M4BH1aNlHFCslenutgRAtqh2OSiL
Vll5RmbM20bKlIG3slF+YoOb2alvuxqrql9iHxblurGaDLI9TV/YwYhcpoozjxNeg6DnIHIZg7G+
jL2NXPIGCCNDDtYX4McW9ZF+qeP4p8cmhPoYHKjOj2PU6KYu/lo6rBLHPBtdt7u9zjKYS6ArgL7K
xNw3wInU2j1Qmy53cizMOW+tKkeXJZ5OMPPCOywjr79u6rKoE1JTsCC349OTcb3tiuwpJ735OJrm
STYDd+Suq5E7u926PoHxKC363CRFSHh2izrgzauK9jwo/ZdZVL80tySORi0HegWqauAYDZcdsiPr
MJPnyrHRpwBcZTDdVZf7aLhZHDs8qjKLRnc+G120HmKm0iRbARIFLccB0b93wUANjA6A5iQuTkPN
4Y2K51XDpQvFAWRY3Fg81i5DH15vS8v0hxc77BZBFD6o6lk+HDd8rSnHXI7maRNYF2Ow4TXhG4Mg
b3I1UhiuFhLQ8ND50GzwVwVKbqAzk3rncrtu1xUMX5Y+q91WLdQnTbZuTeeXoAQ0TGRWcFIJbRdM
sWo1C9+yT/agEeqW61Hnw3KbTsYMmeNzwgvOx+yA1tQncHxwediiqG2f6ma6TKjNy4fl8ef/ZO9M
luRGsiz7RUiBYlBAl23z6PNEbiDuThKKeR6/vg8sqksiWipFunrVi5aUYDCDTnczA6Cq7717z8VM
rYT3IhLvKEVzaXQN2IzvdntRhFFzvdmRONStA9E9L293bEvMsiZvDk904fUYerEmNXH0KsE+rhAL
EMuxvCBI7tDzuaQZFYbHi7i9x6HgjRI/TQzpePAVokZE0/5GgwMQxvQO1pC3svzSJuAZC/kscTJh
yJm+ixpYuJOyXfufKHFxRocF/OscLChvN2P527PzXTKsmx00ihECd+5NIFeF+VLGWMSn5daAw/w6
ePoztVkovYQP2I6tE06lNbFQ29tlWj4Qw28R6ej+zpzY103D5OSzPG1JewoksMaGx49zyC1zhDyZ
4Nec87FECqh2JlGLIK3MxuLDyfjb5bKREWt11XJ4uF086jEqnyDclDWv4vZZk9OaM7nCyculmZi+
L0XPtphJ4iF3nMvgcyLBQUmsCK9lnpejlel8KZptyxUKlhi5ZQ+7vY4yygA6mS7OU97g7ZHozZKi
tT5iVj64OQSJ1l4+oDK/H6X919eRE6zWhhza7QTIZpX5xQUFv89Jk+9tdNabWVRXPwrOXYiVq3bg
uYcWXTxeXaL5kttbu73jbGJfm92esBSTsJDlUjhR+It+/PX2cNvLjV2ZyPHG4VeZ8bg3kkNo/Ecu
13d0RY7ImC/563cLAc/qzAPT7mztjrh5y/DKynt/+17J8rMaAzXh7ZKiJn1ztDrc3oev4xcVtPe3
zRwy7ougBbq2OZ4QO0LbiY+6MQa1dkvAX9jY1r3LVayXtankEMT8N3gxkuIZzcQl6Iw/tx/oNOri
u97DfHtEJeI9PeBFrIovYAhbLwpRXTf34G1+J3X3YSdUET7gxzXAqV3W8GKB/nAIqr97ENFkVbIc
3O760LLIzfR32Bb7dZ/NKD+hbSx/gQMzH2DcHY3J/bIdgNu3F3L7wtuH7i0fET1SzMzdXUGb4rbz
c39ycpvKj9AiviYp512rKzIXOJobCYnLHpGY8iYfZy1xwOGvmzb7tMN33+Twsqyhy7JXlsbZdKKn
uKIj2UzpV9yxSzs633g2onWj4MgP1vZq+ajf3Igpth2cElPgiMJ1siK3BAJL1BqHLgX1XlfuOSLi
sy0z5+jS0HBrG1RgP2ebJpvrk3amQ2+ScOH75f721AYqpfSI6lOoxm0Ct5N4rHZhejMPJ5KjXdSU
4bzcocudeyvL5ExsGL3T24MVKx6xcAB5UxSuuUoBWomUZtPtKogSSXiX0cTQX81SB4G5AihgDoew
7I6RW/kbq0enHWZPtz++Pa9zkD9nEKNNicWmLI5OVpINUHovEWeYZYnUhn8SJMfwWwRy0brIuIgF
RDak3QGK7c201HdZ7x6XlQsw0bsq2kOfpdtiAhSy3Ms+IITUSsiVrw5uFPwSgJoZvYYcPPkbrf+y
nPyW3WVa6o6x4KcoXjb3yybDqMXHcXuGb6tB62uo60X46uTmisRacE9e3NKnzGEKuANwFzeiDV+E
17RW/p6a1l+ZNtSeIR7ug4JioQLhvjDrNDPx2kc9Ljf4i1eVlTHRmFn1xzD4LOOWNYlZCBhpi/jO
otkkpvsHIvepXXQjgN35W/xSdw+R0St0qn8ddJe35NXzK5JwsqVIl91gq+Bm7AQ/iYth/HUu1hO7
0e1qMkAkM2jK6WqHTPyp0Dt112F509RoNbbF1bKEe5wLcVmq9fKb2I2+ln+HHifxwUQ7CNMoLbiT
g8k7ugJBuIDUNcnj7fbWmjOx4a7HWglOU1e026+3RyXoeDR6P3kzVHicYv1FyjInWb6zonJdLoyz
HIRofrKd55QaPFrggNHp1eIssvxgxB0+7tB5+M+HLG3eijH/bAhBL9LwuhwJYgVbWCbybPNSDd15
667ntD9YrCXWEhfhY41oiX4JSs78t6rUCuRxOaNRsiD+w6y2PL94M38N0bHlqTXPPk7bdWR5T0My
Pdw28OVLDPQuKzG4ySkOqDmWrsaAw5e+7KPXGC8YEb46SodlJahgnhHQE61kTjrDPL5Hurn9zNsb
/Ouv0i5pI3iHgWXDi3/OpXW3vCprLJiXa2cnPLz/eqmtShKgaKCk0HXju354xEVDL4WvZU/GiuyT
o2tzgqsHviwvHPSvvCodL6SM5ZyxHDzHH+7c/bx9fxiQeJjnlRPAWq8igOJ8VH/VE9o6TJEXMg2C
JWPo8d5x9n7dvxfL/aoHVrWahAgCcw7tNNdHa4C8YjvWVvM0I4/wAe26l0Ibl6I4tT2lZm1jo4gp
VrH6svh50nx1q3uxHBSWT3pObEiq1vA0L+eNW3VSkN7KCbZRw3ZiV7wVwI09xbRuHm/nZNmwqN+k
55ITZ2TYSJkvZUnlnSsu4/KP2MQeTaaaO+NW/dLjPBhhsMai1WwMwXNlk2a10rf5k4lPeHmGpgQn
eR4z78jHe9dDDtoPIUp8k49SM6FcbtyMojsvn249/JhP1verO2/UZGpxDZiWP/lju1/exlK4ZXB9
UYjQkrkV90tTpEIbzdv7NS8W8tuNf2uc3Eq3vzUU/wsZ3j+VGHTpkN5Z0qRbaDo+LUMagn9XYgyR
Fs6oFd19lKW94/yxfAztqzFzvhOSzlzP3f7/Tu//iZAUicu/b/T+jz+h/syjpv38h/iUv/NXs9dz
/kWiiSUWzYn0oCBwGf9q9krzX47rSF+Zlut7/AtFyn8ISW3/X4hr+J/rSSSW9HX/s9lrqUWZSp+U
/7iIEJX132n2Ov+bxNtYXhj/ke/2z7snEbUNHCgIthli0t9ml1uUHNVghXurpt2HeV5iUbjHwKsz
sTHZ3OA1TqnILPPRbWTHuq3dVopfMUkK9adqy65/LYToegrTMMPCaVidmmF8GUQKshw4KNkUDWNz
o4wipXyd/dZp3+JOtPXFDciSYRw72UBJHFkFxy7OU3lN8XXm21gTDruh5CJTPPaD0jh2mFaSqxuZ
Lu2Gwaxiu8XVA+qfGAPKVebRhDaZw8g8V1XTYF5rPXfikXOEn8JsIU4VolWWjxc5FD7OGQ6PVE6u
p6qHudFtTVxdVwOtVFAMz3UFbPuFA6WP49ILp/kBGLko175R2fPFt1L3wZBs9dsEDPLMMNmPxDZu
4jz5KSbLeDd8bF5bhX9CrHJv7hRsR9J5ntiXBn1feNj+qOn9ufnIonIINlPa2t3v2Rwb57EjRpaw
LJoxFit9kWosPRIrMvDsuDjFNpopOnpGZoAvHEk6ccsBhGGOEkBu49mP1EUp7Q6bjuoVao0ns+oc
N3naHYkYWxqqWBitd43hReLZ8LHDpAX65pZDuD3biBxCQdADf9nPWT77HiB57VU2tUgOWHwyx7l6
o+NuNuvJaiLA5cIOvHRXTRptguk5o8cmI4bi3SHmajzGWNkAu0L4TdSV80EdvfYJ/u6tB8WEaIra
cks6yYhj3zpUz+UHEuxKbfrGzOwLVyAeznAdS/c84Cv0kAL1ds8uZ3RyPzs2iROkijv6WnqtncEX
AoV3xIiRs46j2I9/x65Z3vLYs2iLiTbylr5+kVzrqnSorf1JM7csfeu3HfASD51rttWuEGGV8S4q
1Bm+1+TehejAiDltmdAx7zjCjleIfdMS+R3R1aUp0etHlUaT2kpbAa2aY58D9GoGOYvToOusbt05
GE9fx7SJCLepCVReQy0q5rtOlX78HQoSNNeZZ43vY8tTRqYR7o5N0mH33IRSw5ktcUBGbzFdHua5
GLLNUzkndOPc3PP6vQpC5Sxb5MDj2ApR5S+hKnMXSvSQg1FsKSHKbVt5XbaRhS9tbKOVrT9wYS48
BzrGzQWse9//wN3Udtekpczf4KWtFvhfXIMunVj1EPRps7O2pE91ICYVIXyMkbveRWHUjMzWfTn5
oGsb0/nT0AWhyBziViPUmYuWO6lq7WPmtVEGIAlC7tqkqzM+GrmAL0QwHT0ARbe7vkQGUCjAo3Mb
X+XgqvDZwXRB4Q83b7yqUPafEmfOMaH+AvQJl+2curJqt85fEJSk5ZyagzALUZJ0bYDWh8hZOB2V
HSP8W+JEAlXwblNhK3JBlKhnegNkuv5sfDFHq9Sy0N8g04r9O6xZYQauqKXusgzA++94nTp9qoI6
ja+Z74nFPjxwTpacpuFZ63IhQOGxgk3f92F+Z7a2E5GBSTQ7MYd+ztCBLDc0Wcccic9IseK6em3F
bln/KBvPRCRAGtOAz5TIxrk5J6MTRgdcCPRBzQHCYcK3Hwasd01A7EQRBFI8pFHi5I+UVaXCSqcV
mcyjaQZcdIOVDa4jZxirbImMVTbc150qVUrSU5Z3+ti7MoWWWvRNlm15uBIYjlEQOLuoVJi0i9sK
zZUlO8lrEe8R1udS8VZxGrwL4GccDTWInvvc6yvS7GS1xh1MAvM8Ml5D+MViVmnIJ/d0IRUIkH7p
duo5Nb8zgDUG3k2fBb0r/QLxOxyDclXPOGHpaDWs9yZGJUV1EJOk0Vbgntc5jBMF2gV16iGag1Sw
8NrxtG38lBG4a0vrJSdfOME3nRvJnrZ8ZeySzI1I03VM1NAT8zJC3ZU5/grchPMcO5v/HjZGSzib
U4tVUxXeO5bdRv4pQGlDtzMrDRHRNNnjDFcNaN4DzwLF3aCv2aBfnJIPEYJ0opVG9kL7MwoncN3Z
wAO7nXCIt+u8RsL0OUN35rkEThCmb0mqYxs8XUxX1iOsbHFnKvvdwRopsDPVrMV+VySATfs++ujT
dA64fKZXHmsXKcfGKO3oS5htC3YwiGk2EPZedNUdh0V8yaZhhM3PNlSiuze72QYDyu4IJsDIA30t
xhQRDh7AcvgRpm5jb1UYuSM8YTtxd8NojO1VV+QSkXXjhDyyMP6jPQ3MSJxil/BJrqm0uovrEzIH
XLoM0vY4NgbsC1Bdo4Ex16pQRm3aCLsvfQVO4cFLHZlAKMSgm/jJBtSWYlUt6u7LVgaL5ippwLjg
OBhDUN7EhYELZR3Fk/8Zci0MCgOIpQwYmJb6vwJvRgbLmmRN+R09UQIs+W1TnkL27o5eaCZMiNRh
P58FoW/Ba5EYSzCV3bkgk8lN4VZbdbVVTveJzbK4avsQ2nnsZcWDQXEj3locvfWzkhLIkhjHBr+t
zTHujjCpOtq22s8vZRXlTyWzT+HtRDgCh7R7ePpoZRx/umqnbTElV63lEjLqeEPEBMDMu5dUy3Jg
ImAO8cEKE1BlizMyPMOyjKs3GBwl+mAZ2m204hm0H6tM9u/jQs4/hWbNPTXkTlFR4huL7DIMU2fb
jza4Zo9cW5ZgXZZs6igOeLsF6CPquLHDcmpXrtj6ragZeM9JZaJ9m115nGyXqKjeKGnDVF4ZFg+k
eNrTLkqW+T9yv9KC8zL18b0wKjX8AG1R/4HM543nCHut91m7zqR/1Y3SOBwSHcmMJYSjmA+iT87e
2vHyQbzwtgRpHQ0FIhkeFREZ+LfjZDsmrhHsR3u0Y05hUyJLCuckGO5IV2qrDUYrKrftYJMHRuhF
PBhjv2p9YBPYE9N4Mr76wo+br9i2dHnHUcyexrMYhDN/Y/+Phi3qNPRPHGAruDeen/bNA/itqt6b
hjvMq4mQk4cMUOPsnAMpRw3HatTSN086Sv0x/IgzvuWrgm4+jOdmIn6g/46IvM+LnWKsPvxfaGz+
nTTmH/qZ/9rn9/+geka4yM//fVV1/Uyjv4tnbl/+V0Hl/AtDsUI541D1+oIwvf9VUIGg5c8oiZXy
PI8NeXFw/EdF9Xcrnvkv4eKag2sPjHXxPv13KigKMuQ6f3dleK60GPnwkzkbeD7HzH+WUgYJr7rI
KG/6JCVgnbG2r9QRGCnbXkHbugh+JNAzANGty1KfU8kTQZpdt4ln5mWmuJY+z6+VqeMM8XajGD/t
BvJNQ6uXezm91GUL0s2at6Sy0QGkv75j9diWZvaVAiY99n7wI57NFqKpPR/D8VVDHpvjuH5UNTtL
q8VTbTik6tJsiquFIAKMb8PBDSfSuNN0ku7oIYP747klvvcd7YK1rwTz1U5E3zOwmGsBX3dX9nA1
R3McDyhR/4ytsyPtZd0ijbias1k/S86aOqqWFPgMagSzkpCEwk5NA2QPMyAcWRJNLDW8WtomjFGH
reFVFT7w4DPJnr0yOVad/6NikVsjKxn3Y/ehGG7Ufo1SdQiNdSPA0ETDhVSLE5ALZAPhEcDRcsSt
Tn0aQyDIs1NRm3/6wnsqzOmn4yEQDVEZhKO/l4UR7mTXPhMovaIIOtuW8zRBfVxBK6PGrXcNgg9j
EXjH1gOUZHqQ+TNNHz5nF9Z+HgFKGMZHtyKUEGTauhLVp6MAZ87zeBJlmjIjqa+W7N6h0PekuzNU
d6vxRDXKEbL5yYTvOw9KmEYAfHTubwiuPYy6Y00vsx9gyXlZFlTvuKkvVda9IJyle+n8nIzxa4LR
vSoSes0h0bAq2eWEsKFnLY+lHsSGU2yLnFBDl6c7uiUt3NrOuTryfyjKooqBY+CTh2OCmgXHfW1K
Mz9Je34RffyH9pYjsWOFNcwv1UM/6qcFA2FeHdXRviXu0nej+IB8QwGxhS6SJAcViSuZ2RtPNs6q
l166Gcp02A0GKnvsJOspyEiNm0Jmjn+Q93Id6mx8KRFeolBZc8RXB41wFCls9tr7134GYpwumfWS
ZRnERXoHMRTooQjmU1e085GsZoxxht6Di51WiM3FHpAUgPbEIIymPRlk5XDY0osNllElfnsKCjg/
EEp+25CVaUwj52UwakZYTdI8fphh3LVaM5md+h8z99ppArfTl8GP3P+sDeLUnbJzdjpHzBPDniCH
tLsQAvhCYAzOiHy61/2xKdx3a3yjw1CsB5Gfh55MMbascdX4AVvulJxZTsjhGHryn+3pzSKteq1a
oMgIH2ibl9uCgqns0vOcADuew2JeY/CPV7EV3qddcu9rcZl8BtgUXCqyiddAFdEVxtFV6U97DrKN
4ZSXMN1x2rdWNeAacPVXpJ4BdoIe+OVvK8JwQSt5i5HmUsfUPmXTEYExvheG+iwILqHFDaPR891d
0VCOwDJsd3idY/RljLV8cd8Y/ra2mjsrasOj4k+7SR9bgbTIj8xr2aitTaqrqAlpLoh5AVj+M0zb
c+EZH20iD7YDx6oCiTtp+R0z21/lSK4GEQM29v0fIyQoaROGkBOWotrxxZqrp37Ov1pdQNU2oISb
+skOERtIuxcbG1kR4OmAwdEsV107k2Dheheq2JmhNhlqSw5rWE1MbRjztJ4FlVGia+uL06zTP65u
znM6P5mNfOtIiEWAXTYHAy6PBX6Zwgc+mdYc90g+L2yk6EGJSM9dx3barQCrnAGH7c2lBw/FtwJd
fhZBcVSEhs0aTIfjVos0/XvkxFfNwcEa/NfF4yJ8nqRRxK+NJGi0wqCzGqYG4TuYnB6XDtQTJ++v
0NuQDkTSWTFTfEN1rGKIvZKApzVMCPpxSLmNcTnFhDZZKUDtBi+nt+Kvp8nH7xN+RkTVWkXT7XTX
Mzwe35Sq1uUcHUe3dTZme0Tknp/K0SXdKbaYFXec9g1BvI9THifPcVfFnCX72s/3dOkalFVL9Hde
E4IH5oYBef5peQ0RdRkJpBSAPLgpcpdSHCt276PI52NrEIhZtI11blzzI2z9gh4MwIjKB4LJamBm
wjtQxzUZeoBCsp+RPbFtBvUNFWkgZsOOVlPB0EtCTy/QJeb5k2XrGjkQMcDzKC0SbYu90WkSfMJX
lsp1CC3w0EMFTcr+GEWPWWD+bhv2KIKILFKgHhqPIjmXo4GPL0QEF5FRYTw7Aqa9QL1D3ZZFb6Ds
TpB7vHViUllMoXjuI+JKYuvTc1KCTsr2RxFVLuZK1AhD6L8b2ufP6+JErgc+o/hFBp63UnN4z+SY
p7h2X0ZiCHclbOLVOMDJmZCj1Sp+yJnfY4Jxsu2gX5LGIS3DJIFqqL7hZ1G/uZepLZ8cuyzW0QQ/
3O5H9OS9cQ8v4iEIwzMf5l0BY2bVROAKRchgsk3LJQk604eIh8a2QCGZ1uCuTNF/ijYhdX5E2+kn
mJ4GZ2v2fYF+CUQGkbLVyso+yEpGOAe1c1cMtd7QhXgfveBczei7lsTxpH0z/R7SsLEGEpMSIKEk
T5kiIbXeB9hcanf41SpWzDGvT40LcDgE4swsddvPdos+Zvo5TuYVBXCKEAgxsZHoU+FBIATlDUVd
X6sqZyaOXRJPEAeMRGAEQqG5borpPS+6ax/HA277bCtSkEsEjS49t5/BeLKFSSvEbg5N+D6RwRRR
MK69MitXZYtILeZ8VmeDhOYX5iBoll9c/AmO1b3TqVtkZ9UV/RbKVGISmF8Tc5C6l9zlwIYoOtsR
SIVaR31B944gd4cKDUw4N9fZwucpE9tfN7BEQg2/1E73PuQZgETDD2Tb7+1sPQPx1HsZkQalnHvf
yK/EasY7ylw4bdjswLOfpC/MVzBARLXaVrs16ApuxtlON4X4iGkIHKyJEWryMjBkz6nID4XrPUsD
WdoEBCv2nhrsIavSNoG4jl27SWPCcob0y+X+OCcDORhyrskg6OS7GFXIeF3C+bcurqqXtc/hrIC6
eU30fH1Ph02dKKceMjSCzOzaX8Ttpnvm7MinqkfSaPYEbpan2glIaZqHuzq0D/gvrA2QMqZ5s0wx
tYw0ujyX0ERl7uY0jLlHGpYhRJatrh/SEQHAUHikYaSIJgVd9NCxjX3Fy4kEQTPJ4LwzcmPAKoKj
XNCqXlb5h8Be2hMh6VGRk3E3EzmiY3fTx1w4SzQkKqclaRUVgSVkSZ2GQqZnI8zDDcmqWx+QKJN6
RuEU7aD66mhJcnad3w7tkBVxqQ9JsokNC8sUacPSDp9K8DVTZr+Pg3scRz/acdb7VchpO4JGumTJ
sPaqut7R+Z1Wgd+81f24cQPrrBVsfY9g+43KrqhFox29kQfPIDVMjG8D5fK67n+jKqedMlRIHWPo
XBQI0PJGoicC4+yM5os/Tb9rkCTbKvIfxhIZWWkZF26kQ0BTaS0z3jlsP05u/oc759YdgmpCDIYC
hQAKUQpkZBl+uPFizlNKJs1GEcohBu/R/+PVHQLHmhYd6ctrtla9zWvzMI5EB06/PZ9AvjhNylVh
OBdTHsLZgW7dlVdwfPRxVXmunOy+z/TZcsG2Wkv4bbyOJd13U76FfcFIAsAtWkIagTQwvTD5Rb55
hob+HSf7i4zBNA6iB2zpfmm3JP3SvEA2aHT82JXNa3FtxoAReffm6eBxqAq5NoOuW++VtNEDue5R
dcZv1c9rShBeZRJ+NJBwo7C8zGH/JifxqHLveyq+aa/z59Ki72Z2B89OnhsgPtOg05Wa1G+7APkH
6RhfGXZvv3Z/66L90ztmvLPS0VlVgJFXMR+bMhAD9/oUVzQ/7WHVdenOE+KlbQqIro7z7bbi6vsw
yTHy3qVdSwYt8vdcT/txNB/rQt8FBQs9lC5uyvcxJSCVx6tpxGctU87skiSTnk7i1MP0qg+ZKn7N
wt8GqMpNQxM73ZdsJfoyO+TNw5NHIppWnAzcBixiGgwcQp2H+KF2DbkplDhF2QSINJksNunpYWjF
T1qowOmnlOqv08lrHId31hSd55mIERpCvFjamYk0H+AxKR4UtB0qf25T8eR6wbuJAMNGC7/KM92u
3ZwBmc9nMZMeu0JVBgA6SJ5Bkk8rxg7vgGvjHvg+x9i0t0k5KV7NIXoKtTxVdkp0JTFa66QGL4bp
ZEer9VgE5DY2PIlboNwbsxAwuUkYIHLsJ6KrcLXM+uzFsRAN7rNZyH3eU/pUdn/yFG1JQflh0Coi
3CbnANWNw8keQtqRRH4MoQ27m6goLjFjS8RTuvg1ufLSgPSl20V9S+iWWJlq8XvBbVkKN+FlhwFM
84p+33pGzgUeDiQoWsTtpKt7M4GDKGoPl5ux8SdvOgDyvRM1IZ+g6jlCGpu0fp2ad5NMMbz0MEsC
bJ/jcWi9dhuYiOX8HhQh7T/kcuI7nOIfTVsWOzSOIPskxWFgFva2lOmpcmOHUZ7DcvPdi6beGzMH
TV1jHkMZAiiMuX/QZccihzlAlOe9UIO9zhoi0GDxNoitVpgpf82WS9IPRyphhAdSngjBCXPkVppB
09SgvC6/hiFHE8HuVPT+PlHQArwp/NPX9h/O8PTfygj4Caq2YEQGP5NyMIaie6zQ/+1qrug5EiOw
PpI/mUoNG+1S5qPweJqLIdnGeWCt4zhj5kUER+Wzp+R2+F2bLcPnQZDW3tLZpyzDINyqnRScY0re
Z8tuUJDlQtImiLGRIas2a2KVFQmxgy9/uzmDgsIlMqCiw8xpNLgr66epROKRWWpb9emHGbQawpyR
wjgmSMbB5bRr9EBvssyJKXkNbI7Hiqy8De7m/KJI2wjT8C2xWlbtmt4NXdB1k7tyC/z02+dckEZR
dt8xpFn1eU+yqT/tM7s+O2mF+rpFVjWCIkOnyaLbg4/GIk7RYCj1jON3YzJR2sw+we26P+StIpnX
4ARTgkVvQuRftaRIL7PwbLveT4l2eG/hPiK7jkl8HmxoXL4tSkZA0sOwlWFLpFvhkeCDqoXz0WK6
ZrYxxs1LGhYU+/hM5akuck4DLB0wRqwN/LhT6nkfk3zRk+WR3oE5Hhnutsr7/DySiJhljtyKarkN
XXMXLtzOrmOzgQ270bRdw8iSr6FAJoRtp4S9CZQT9DfNngcfgO6mIAG88PS4dipN3KqMB0zNeu9l
GMAIROHG8lTBfjMcB8d5DiCkg1Zu801VhsnW6eCW5hO5HElA/GcpmmQHVzpYMXEJt6NDI5lWA/JW
kxspY6YWGvEGoFp2FsXwI88iaxUizsc1UGeHNM6f+sJllhVjhomq8CP8iVJ+eppyMjLGnr1xdPpv
T6OjbnNI4wqWs1HOOcrpdj7EA8kVVWm5XDbEWWFC7Y3c86TIVViHPyeLfWc2vOS5Tvv7mmOFTOIM
3fGQbvxeTqRceRxU3jVnK066DImyBs+qjjix2KNTn1MVPbaZ4ZzngQ/cZEllHOrQfWcHjfN1N8zD
YphflSlLeUIFuS5jBouljUJ6bD8pupudCvoX6UVnnZr7MDbiF3t2mdsmJmCnNH8vAxEfStMsCMus
tiIi08YEs8wt/g56Pt7nNbMYd7Y+CVJKPWsRtfu/7brHiJw2n6De38Cyu30l9uhFwt1UTZTxE7q3
8EzhL9EGjgzzaialPM9w98pDWXi/Gq/dwddOj7e+ju19wuEYyTrnF9Kr523uqDfsGKdQ2tmhll9D
T+GaMYzH2fPBlkeRFgXjMeQuou/k3AVDUh13duR/esysGGEwY2HcN1If4B3CF/BkKH+t20BffFpV
hBbvCDogfbuEom0Jj8xDCvRdGk4HRphPrATkkSlrXOWCH+wvixKn9TddP9kDRjynqY5zVWYH9sl6
HUV0S2vWxbnjp0YmN2pIeHNDUkHTYSuRhNsVnQXGhJVE95a3L+H7ZdlQ3KsxIxMhMYgjqwhslBlB
IoC92bDVNFPRclvbMRxdvNdJU50qs8meRuUfe5Kzd0ARqbAy0k24zatta1Thj8LaOq7CMy/aYxEi
8XMRDPNA2uGRkuXoV3Jnz3V+JmHmIKJi2jJudqij+XYSpOZDGs7YztWbcKvgJc6SXUTk7WyKt5ZU
9rUnohTqEvVH2F9dloL7BlgjfeXPDkXMwcjZlHsQvodETc1B2sEXAnEybxkWMgf8bmX1pS3ORnP8
zgEVqIp+aPJu2PZu9ThE+dK+QfEdGhR+UFkmwm2Xzmf33Ft5cE389GhmPD+1k9WH2t7KQJcclDiE
lVP2xqN816aTPvdpv/Yl5NXe3dVQ5gXQqq2sQxwVpSog+JTJtmR+G5P5cq5zNyQuIwV0TsLIOcz2
WutgzxHkI3EgJnRN+9DwUO3ymY67RKrtpJ7Y8Tybq6SgvQr4c2dxmmA3JQeDJzAuZbJxfKuhI/Z7
zER2ykBD4+ABeE2MVUEsoibjYQaZ6Semvc29fFcC1rv2HAkxetFZ6enmODq+D7pyV9gmWRERZk0i
sjxXF5uy5LBb1/qZ7ojel2Jal95EMxIs+85pyrNpzcVB5+POiAtv4yaGd2yddG2QjraJm4YiMap+
tFPwJ6zIJUvTKlkNDeZZGvrrUBRcBC+kr+cNbwNqelTty4nDfkZlvp1tgAvc6vgA+oOehNhVBjuo
V9Y4jgxz40XRa2PTyZFCpcwybHyKiFTqKX7vlYH4mlNtAl3pjqCJmsgH+8tTKD1otPlnOyaCkyPx
tCGS7tMZBN6QAMuDH1T7oC8XbRlN1MEYLpHNTWIG8J6xeJKDhCwgVecUFEZtYQcMKNlJsxjaq9Ei
Fgh8oNhhzjJgjQOhTTwNMxKMMkSrUYzVvMY4CFxDWm8FSyUNDFTDNstpV/jJtSXaPk7kloM0iYMq
eSJ4pVhqS38F6tE4cLjZzz74aZGkBH1F0yr2pM1HFMkNJacNZdr+ATjL31Vhe+rFQ2uK+hXAY/U8
T5rPMyHEkP1m1UgZbXRn7drQ38edq8kRfywYTXjE9thzE23xXvbbvub+cBqUZmmK/7VxXYxZPrdX
40U7G+nsBh/gOiXd/J4A1gd3jg9KOsZRGdH85LQkH1tN5uG07J9QpTCtwVpJuhcCsMKq7tvCeQpG
5VzTyjUvQR1/BWVpbxubg7fp7IK6/598nddu5EyShZ8oAXpzW97Lt8wNoZa6yaS3ySSffj9qgf0H
i5m5KUilUjmSmREnjjFJICkJSwZpOVrEEwLdrjtbEs0klL8mKMt4NKShAAQoMnvDQTYhgr1SDdiA
2QVIsMcvpGOI/GBn3JNOhGwqcoddN/LUbq40mZ+xd98ZbXdKy/h71kV6GLqLVc+Qovhln5og+gm5
QQ8A3OMtxwqo0ll5hDFFdKBqxgNKwyfVUodZs+FCD7aow9IGujKTk9hk5fUqtFFy7m6EPvqLMufk
mmQAe4EbnKupf6+tclsKf3jBDsV+WkSdNLSXtlDhDVHMRAhC6B20cn/N1DwjCsJdPFuP1kT/OMGh
YVBVYmQdz88KJOUhjk0ipqb6cc4x18OAmRRDAde51qC4sy3I0hrHU14Q9NFM5p6MwhqLxdw5Grm+
nyrprJK+awkmpZTpxppUUQsyCrj0xZQtH0ZU0TbDNMn3GgNqwMnX1SaL++Lh54bFpln3kxQ7/aWL
hZ7kp/lxarB46g08z50qPeatkV0lWQjEjqubVVr5Q5FiC1RY2JA0htjXbYDttj9S0YOLOwbHynf5
ZzevKtKlutPcDDfIdhlnLnpQYbTrIY59So+gf+C1wRysrjyONfl0HbCrkbnnDPbyRVjkNI6aBsYO
7gXW5jBAx/Tp56af72fTSHYEJQSIq0JNEIv/kdWSdI4O7mQ+EdQsc7ktRx9NSB7vxil4qr2wPMC7
xXqlgHgHNcE/lc2R1s09eVeoH9YFThBCkdxj1wshDEDxADWmuc4HCrTQGjBbWugRM6EMnCrB6zjn
0UUmbXBpCTDwk2vUhF8T2p192eidXzYWJb7VbAZ2ia5A6J4RR6WTlzZT8x4y1WJ8M5B9Yih4RxEU
tSqpSooGR92N8UQL7MenZERzKPRwgNxGzFABUw/uRnfoXfe91CzlTty/lqg017n2M6I7uuTYaSnX
eEbkr9FMr12OUFFDjwGqZs5E+MDMyoJQReRoRzuag70B57OO+oPtCnyVXaSQblm+GmTIPaQ4MM1W
+XfokvxOhpimJPBImETYMDAdojiHLjyGPdLBBlKXIe38WNvJrh9KeShgH52iP6g8+5NnuHSA5G2e
vTqu8RnSJRHV4y4tnPIEMRBhx6hPSZ5/QQMBIexvsU3UIglO1rYzrGwtq+I1rCvrHEmIOU0EBVfM
9lOqket6c3jjiDONi4krcsGKq0ARxWU6V8sM8jc7psWP88m99rWeDmBm2DkH0dqJGSZlY3Gtmsi9
5C5QOjPRjsEBUDZBdJaNjxOqBg4sAFLjMtdQ5JE/dn4srzZmCGOHoZpfw7XL2T4tgjE29jT89eeH
vpqiLR3Ic9xRKnTFHirXtI7WjWvLXVSqV2nYJRLiCRuC1HglE1dRgCKu0tBUj0yls31HpkQh8PbG
1SVwCO2rNCWTKskttw0+aza/Sdf7UylkfVhLH2eRdCekPr+zEGpJGy/Cex/dn+pxebQtJsJZ4D5M
I+GejR3BQauhgAoj/h1aSbQmTPhgxoCThcpBSDJiCWez2JQx78Cfo+oUZgEm1KjscmidZeujsF7e
Bkh9SyJWWsktfJhpPSzMtchh2qLDv+SUws8xx4kpRtFdDELKZ0SpB2X+pctq7qYOX4AyTY9A589j
2AJqNlQ9SvjugeaOJPnkI0MwtgpM3dxFHsQjFSScuvPCE1cFG06PzKQBAs/E0ig2tOxCfNPetAdb
iXe47PdDFhP9vKQXEJTFKCn7ngglhoF67iWusANiP8ThUDb7BVwPVIYen7yy6d3rBSp0r/0s4FNd
hOGtLGYEW6i/334sHjrXTzaTNT8Zfk+LGJVf9J6r2ouKw0CYqETMv6ld5l2SIfkZVftHJGbSir1i
5OswD1U3m3thXDqrR/RvVQxNUoSt2PsiTXEnhvMulhCdS8IMZG75y24UTALfNt/KiO4P26Eg6e4C
L15mFAaQU/oiRJCTHZXcbHexOuoAsqH3BRe/ISk0I/GOWXFHd5QRTFInrbUFjdaXbr6rfT8+Fhmx
0K2Oq40aUNOliVVsg6R+YHlOsTuzm6NK4WGO9eLNSWJyUobYOPTDK8x3sr5RYRWBzY7Ve96+UtFG
ROiwCvaYtWOxR9UGZJSf2lrOU3BAF3BsG+OX2+FXGN9rlYM8Mv9nocxMGCSxSq4qAlOvIFkTeN3A
002HUxs5zSFn6ntefNVTXNWOuNnbmCsLBo5Vsk3KgVI3y+vzWJxdbYQn+Ff6TM7mdG5zimY/oAzX
5EM7pn5hg3wn/sjeda76iBQQj2429BoxI+LWoCfAKeznpnSCtuHd1a8WObS73P7KmNKe0gSHAIxB
MjWly5WAlYUf7RJgEvpqbuI8e8kg3ADtzLTyk/HsQP3Zw6r7xnGGGbs5Yd2korNdN17LILAiaJbh
6jqb9ZFhnXdQ7jzS5gERFeP8ib6HkBqPJUFnpAeUnXqB+CB2UgQPcYsjVFMZBNCFEDlqhjeXpq4w
4ejRhlUjpeKI5LMfW5hq8P+BK6ZTNpbxZTAiE/eq5kEVhU/6qn5PmN2u68r8CnsH6jnEdJIgv72S
vcEoESUXDPzWP89UWfgWYH/PPBjA/DzJuoJ8hDuGGnMbryz8SCjlCYP0LOJnFBM1l3jas64JfSIe
Q6UkemGcBVEwZqQ+TqBTtrK+8LCMd6L2/L3u87tBAX27jJgpWZK7n+fLBym4BKJjRTG7n43h6qe1
OpPB3QOTQcgMPL8+++0dHJiGbig4Fp0tTvAHBf4M5QkzrOSwVL4nBlkDdempDEu9FkDBbLgesHKO
jwu02ObkKIxpaAonorYefKgZK1cQFOKP03KWmisfpHLj8sFPZMNP5FuRvx4FCU24GdPGx/3waXGF
tE2i6dadfWKXxAarYW9HOQKHQfgb4g7IKfu/m6GmAM4Yj+yH+d0maG2rFro8ehBIFk0XQFB3/X3U
R19F3+55wKZ3X+wZwxUIVnnuy0sQ549JHGFlMoN4i+iTvMF3Imyr+9wFanWW7CFY/gH7/XyzyB4j
pzCEHCXpKCa+P7AR7M84dZMN8VjZycNfAlO46dmwouZPotOtr+Nvswn8Qyc7e0NWzpaQy/ExSGiW
7IDUOC/HztIzQeZ4CUj7L0UREsShzu1yBkIm0RvG+Jgwtso9mS6mAhaxYZHpEBo8+sE6dEC/usZ7
RBpi4RM/7b35o5istdLlM4d/OkPYU4xlbBcz9LVOjPzQFeM6lng+1yiFr44oGQr0Jy0iTOAkLDNy
QYorWWQ2OFranoqc91kWAHNhc61tJ77rzGKr0aWcs4ggpbIgT6ckPsRxMFRi/osZDbypLY5UTHel
JIgswxEg9uVdnCr/2ifwrWuy1wRNOywqAq8zeUAfczcXHESCaZ+8RjyLhbtndx1mfUae4WYXTtRV
jETq8F6zrqzLQPLOZfOIAwJBYakzoXFgEB6O2bkcrfoh8nAzwVuVuRaxjaxTU3WhOXyEKLtMXYOe
8RJgiRWDic6G4DAXPa18bDMr8Eguj1BT9agb53x8IeA4QBQOjjgaq5EcgwVrZViddk9JqsGDU9qe
sEeMHeY7GOtvhWk1i0XrS9+NktF//sDEla2zMI9+HRp7zCIdBDgbu2ZYR8wMLJEaV3NJNVpXACL1
HO2xJECXmTJc8QG9Tl4FoAOIJFZOAAcQ2bTe8K7dZiLJfuAw6j7+k/m4JRJqSoSsoNP4+b856k8/
P0kAy73l2yDGzXTKA6qfgbF/mgePWD5gaQO3EI4Bk/DBPMWSWEKHgTPyqhwGR4IhN+2tUSf+fkzw
p3GCgIRsL1hMHEPr0EW4tiiQ1wNkbHvtZq58dkn+xXC0I74tSn75d5wm0cH1O8ggwkFf0Uf0jzZo
p2MyKPYHvRpAzHyRnsZHLH4IzCzzT4caCmWAd6BYZdd0Um83+Nk93PEIl9BgJ6e5PCWx+VI07E3D
uAzmmXpMiUTn4E/TKcKOdtuil7fbnvUnzGc48xR2mFsRI0NO9DrOSzyLcIpb1yFzlGl2qGz7hCHA
2sJCAMoXzKQk9Q6m+FnS69MYBA8GUpLdILzm9HN8I2nsinjeER+O94W9cMCWvznIOLjQ4bGaSLQh
cvLT7LZcQtBq1lEB0IqZx7qf3WMiMKG0QZ+a3rwLe9Y8TPjbk0dDsqk5dfBwqZsj1c6qlQ7QbNuQ
YxfjOVVb8ldicLEqybM5hnWwa9GcxsTcdjJ39ySRaQf+Qx5339MU8pSdwrvXiQHiqAAkPFCzsQeu
VOPbc/2XBFcgCOBE8RqVpunyk+TQiZYRevGcy6TfCYQzJ210r0JQ2uZQXE9aEdGDQUOLG2cGw6BM
spsLZXjXi4eB7pm8UI7T4GTVqR5wCUnSbT4X33mBW0mLtGzT37cYnx09vgzXkRoOy7DUmskD4Rit
gRfLuI2zDPSy4tqw02iPeQSUHZuOgYT6Q9UUeEYycKfx7NqTU2CxgeXrL1pBfltukJ/jywOkuebU
IAd4OfxUJpKpvjK2dobuQSM7GxNENenykX5uqk6WJ1Rs+GtwVMAt+1PcYfY5xP2eEeDibM1OGBu5
eZgcdNJZUQKfoMg+GbbFeAU6pgHYcTIUhTE00ndrWCQp823kLMZx62UqE30FqiQklAxyakqhbmnd
B3vTGZbEMehfgbjqdAkR66mcZIgChZoW5Y/sllxt8J56qk+RemUAhzlvYZgnR1rHuvGrG2scUYrx
eB5EXwATpb9LEe/dwEpvIAhYoUBQWhFWCdKDbI4EA5QsFCeHUonuanr5R1e7zcGY4/Bq5qm3d8X0
XQI0IBmst10mYQ5NOAgbE9bDqAugPkODmY3M3y5Qzi1J4W4XYXEL/Jj5WTlEG6Zr+Zn3h2n6HJuQ
mh8dLKsucAPwTIkgjVkACkWq8DIxkJwQztbvtOlOGH3kGj1Iz3RBZDem5IjFZe9AlMof556cN7AF
GTBvf4TelG+GuPzK3IAsUXK3SlSjB3pvIHbE+ougvSKohrqy5TIdi6csP9ejuIRBQOWSmYyegrgA
CRXQz7NtP4nokuJvhEsCbJK+Kza+GvTBcTUG1OZjQ4r3zsDtdM3Hwh5lK1XQ3Au3/h7LxyAiOx65
1VmPCTzloOyuoWfd8ZAvKZCRRdWuVx5xncUmv/dAzGLqRtCDVcUCvCg8fCyfE3dh6c3RHeNbd2Ox
eg1Bm65bEwcfP3zMHPZZ4tJOnWWme8ime93EaAdTzE68QCLxIErcJZoZ9CJBPbwjFgL7woBUXE/c
21TLWNMv2rUo/RhEzVSDF2S4apH4qX6zFXLqCnJUTZArJocFMEUTX+IadVze6E1qyGiN/ObOTT6l
2bBrQdzahBa8cDN4STxAJpgMQNGFte6H4k+G5apW+rMpg/deWr8tYRxLD/OlLqNNjSRmRCmEXTy1
JLLpFdPDYpUxrF6pBUq2vFs61dYaEq7eH+H4lAwxsi9nGouNU1VwWEvIAjQjbKXmdxbDUJitb7bN
uavXsoUvKTvMZeY53bYw/GdRn+2uJ+bPNMROpfipieQu0s4fklIpwUfmUUPQf0IQ2jBPdwEoMMQL
8/QN67kkNX81Y+OwhDnpuqwYsPtUyrDsSiRNydwDHy2Og2hz8uEsiCC1lfvi2uMhwq849mHARY3x
kEXiaEeT3LBZRpvAJvfdbr+KSJArDZUy0DjiabkJybTaazRgu4Bek7LuURmX2Dh5jv27943XoGg+
46F/riGyYpGAC0/3K4o4pXhhAA7vj4fFyiodoTsQBrZCyrY1AAfmtr8auMdlFPdGK2Bj1Eazqccv
Znp4fcDrWvdN84eQuWFvEcqC1+qxqEr5FCoK+GjCXVGEzbO0Em8n2Mb3UKULwgW4XqrAoHzBJYu+
sLuMOSzECeZF4qdPCaOabXYN56Rc19jLx65BtH3tyJ3UzVOc7U2mcttCmmI92nDVXeyK16P0s70e
y10js+fRnR8w1ZzWfrWo4aSd7sooti9zkDybfqQOczLhbiJxPCa2/u+Quda21o9Txr9oKfDmmH6T
lAxAPLwz7U+2Szq8NJdLPf/F8PYEVTEj4wxGv5BbP9IPE4Bn581H9KtAIK3B3B5rCANeg89oiaRa
wLGpLbe2ObirtjAgiQm/O6kouzpzHe1ah33B6abmZHbmDiAEl9URyRw5uBtEMViiG5L8Rn8kzJQu
yM7nPTqov4ZTwwsfy2ZVmPZa5SBJ3rxkwwPCQtAAzPWHN9cCUh9CcjfarMc0zpg+YaPioSUO7iDe
dOysncC55GwBde2+9ZGLjReHD58yzM1Zo+BgogHjExBqusU7BaJ3EcKAwa1njQBzxYzhMTVz9pNC
FOj7iF1z2/YaaVKjg+Hc9P5WIWchioibUprVuhkNe5PZXYO+F38XLxrtY2rOTOYQr1vFNF1wUE/J
wFlI5V6vAUYCH/UrrTF+l1jbmujrpdXeuhYCSonvNdewv++Jy4U4UB2r9IxE8R6lnQ0jicM/levC
0986Mj5xE4Dx7DVfToSDH+z4nY6t89gsOS6YDGo/RPlgX/A5n3aOFPm2C1vEmbAUjZSZTAT7vgg/
URvfI5S40mSg91sOtCo8huGQSRhIrsOhFzvynvezjO9gD04bFiI3J1Q7JFgVJpn1NqXdtqPzzlK8
nIJrlTID6hEaGMrZhiND7WL61aYaODS5Jx3nYEUG/RFLSIuLwtrFNHFHpCvsuj1RpYdRgVTq0P0k
0vHktMNhyneRW7yMSmcbH5Rnd9MBCDxAAwbXuNDDT16nljQZE2BOVZbOjwg8OGcfquvhStX1icwH
KGxF4GKsM1whYKl9ZiW/KyCHnbnvrTbbIODDrqJiOu91+H+Hbw2ZEFkT17tYZ5qchzuArE3Gl4rn
GMO5qkmwz83jt6SM8ncvCmA0uTjvcAx3lTkRbo47K0OE+UXlY3g2IXpt5sqFWhE9WmlwRqKF0Vk/
7WPgnuMY+eVFBW7F9pZv2nkOLraT2ZshT4A3M7ZKfAQAhUDg11hFQ3f0CDxuRZQQmL5EUsByg+Z+
yIXZ7yoPvKHE/46KNm/XQeJ3UFlij+JKO7vY8+p1AuxDKjFaHc9m4pIiypjrtnjiOoN/diJl+b0d
SRdMEu9hELazjhebOD+DQoXn5jvGtzyR2ro6n7fZBB3dqyESjIm3KW1Q8jEMFI5wtPUVvxFxV22g
K547FSjcNxHlwPfdzwnwJbzvVT4gKY6iCrbYHMGpWBg8ZJevc/Oh5BDSxTTHvO/UwVLWZ8L3ChEf
0hG0v90AN/0wmt8GfrCHeNGt1ZK0Ur2sE376Fw8Gsi9i+j1TDkCV2MkX8mQMetjOMNJWccN4IQRY
3fJersQ6Qhs2DSB6MFiip53mDhkwb6lGrDf2crw1U0X2Ylmo7Rx+oQGbj+iC9wmZaeDI4cXtywog
pjcP9GEbhev1OVLepatHf2uK4oxx/aQjczOXMBu9/L7AmugaZecx4atCd4A/HwlWK6tQVzj8h7Ry
F+mAj1VYGZV77eDWwwx7fvJicZ5QBb2b5pjvdWFx/cPqO+OmRXUfz8tqIp/SoHZvU5PRZPZ58q6q
bkQj4OanfGSxn4umPqqzmc5808rLzkZJKGYyI97wnSp8sxkKw9AaKZIM4WAfYeNYnbjbacnNJnMq
PaJZIB4HyZCXVu9Q+r7yefLuQyH6e1xI1oD0D21Z63cdWOMmhO1G7EWioGPPDNrTr5DG7Z1BUH5s
Qvw5EeE/BnkSnF0+NSUYZkxxrss79C3jGcuP35AaH6PKtN/0VDzOmleI7X6k8+MlGPNvHCwgoSRi
2tdARLhOFWdky+ByZYEkX2Nsa7jIWSHSxsT6edT+m0Q1lnjFe7t8FTSRVgQxcA7M8t1yiPUw/8Bz
su8S5xiR/sUBHj9VPZ5TbIf3tLbxvtQEAqSif5ihAW7GQfbP+IYfU6vYQ4OmqM6hf8Rp/+rnbnUI
E+GtEAUX7+EsSI2ZtHMeTaKNZ5M0djz+Vj+fzimli/BeGxuCcKe70QMTK+eNdqKj33TmtWW+df35
CRLQY4FP6iqOkm0XEBBSJL66DeJRQgT/sKJeEjvYnEqH/NiMDWJLAA/FtoMqAxvkA4Kb7LNj6LRp
O7hARAuoBdOkYW4d0GPxjb0kJpLe6ee0Uqy/F7flfIhrqsMKD0uJ/N9MuLJmXmVWxPmUHhQlpBlI
ewYi0Zakb7vmcA5zfgHNAOHU0Q6FGvWCMp5DF2EiXP07hXlzAyd8Q9grui0jDredHqCLj3m3Z+Jv
pPA/M+OrbiLzLAdiL0yougqceJ1Uhyztkq0IfG8bZJSdmTP8haKljrZgChUixNpmHYt1VbU5LNI7
qugYV7hCXtgDDuHYPWHYcWuSFIsXrJXWVi8mCmyLhBmWVx2LL2vkeyBpcbpC7y/RVVXWFa0Ko7t8
VKch/CV4ApHb8V5E+CElw01aQwkxQ01n3/1oS13d1X16ZjfYmelz7xH4lYTdmWgpKHBO0exm5aB4
UwK++4gAXeAzBCHdSev2SQdQv5z0hjtusAWeaO7thYg8UMl2uDBtLElYPe6K8hQVAfX+NAwfQIyA
aWO3CpvKOQdjZ5+njowe/FauZuMC/Uxe9hAPONZZmC3SJ/6FRZDcDKTJ6zbpg51fBJyPBieXuGF2
AHMdv5UzWuVLOsnbaKBDrAZ0P+xS7MqdMZ/pZym8rbw9MDKjke+Kv1FeffYh5TckxWSFll+uF+b3
Ws6zWGI/+5W9DEhRq1w70+geydJ7Iy5Xs5M36lzI8oCAGIpsSMS8uXw5SZaVuOiavzKjDD/gRGti
LOrymkEruw/9B7pmSvt29N4xjRdrt69tGmv7pcdEwvBgek4/x143LfMHE6sLt/2IIWAhNCqpIe1E
IUsRaptJfeeRw8tu61ttegGeUuwcCOHm3FkbdfxolsdgLFyAB6a4TputcoDEQ464YkFiyyC2XoWd
MqMeo2rJ+dCvAocN4qvOFuYRL2YXw6RcCv06qbZ5MDjXJMoz6JPuifNvfE6tl8YUwNiay9q2AVcY
QGsKGCP2NvVELrLj1RmA5dLi+5Q6ov4tOyw/et/Z69JAEjjmJ2krFMry989Sm5n8e27iGZq5xRH6
+C319HS0JGWwO/a3qM+ij9AZU8LT8GmJOjPelhyfsDfoXWtgA6dv9i2joiO2D9C9DObTfWy3e0zN
J3bpLCIliw5ncOj3g9h4cpKaePnuxcuBaKiOrI0V0FCkyznAsVvgD/GXKCvSwJIXe6pSUKEMcatB
wwIxlo0XVzC4w8arcCJ2iBJWToW7wtosBZacVvjqOfrVzYe98IZfVDfEW8/9aerjR8fTvxPHh6PB
9qpbyvVeE5vSFQlNIXXneuZQpZP/6OJSvGW6pJh5h9vKjr0DpEjJCLRtj0mfwXK3LITF7pOF9FP7
zGxbozhHbhVS0DMcyuLyXYT1g6kpmsblOw7zML01Zdc/4sL0kkQcdEewFlsyCdaerDeFGz3LmRAZ
Y5HzIT9DTtHf4YUe9w7sVobhx9ZETdks/IUg+h1kjKjzwArefXs+tZ1hP4dVGJzxBkLK2kybcNmw
ydpgtNE6b3FIhzM6BhaoamQr7SrFNSSxJswtCBP4pKGrLZq7MnTsLQb+7SGT+GaPPnGK3mz+SvCP
miYuA0OPYNJtyczebDYuhkpuBE24Zylj+QdkzM2nVM7VIzjOl0od/8CWtFhe2817iEYFSAT7L5Mt
QaYd3kou6dUT1l410yPcofNzzCYxqsZYUdJmlxmD1ElO313OQZoEKmjZqt0c1Q+ipW5gIvnbD56T
vBGvJBM+NbFLSVoUt7iS8b5Db/kOPxpTAlRWvULiqErneTK4YH8eObEYGWobDQASP4UVbASguFq0
pxGpwls7/nLVUP2C6blL9fzetny5VYbbgGt/OstOqBrsW1K74/oGJ+AMPkWQbRlAkDLu28HBUdI8
s3QLSCRrF6eft8kq6TynzMCJOgMHySPzTf/vNt+2Txh6OvRkLIXpmABG9LcEWcm7I/EWScfyKVOl
vvbEHuD5r3hDMcvRwJzsKuwMhuAQ3f08XpqJxYi18g5t51/LqXoyYuWsBxc/T7sQF+1eTUFNY6CB
OdQzJUvgCOt9GOGbezDhkZIN4wgUAKv3MY7npxITrHcjY1nESoeTwxLVe8nR5KjBQYXNtCvrjA1R
D9bRn3POjKSCVq7Y1o0Ct2g7+TaGJZgp9eoH9qi3oZ4inMImsZ1MH+JHFou3OnZ2E2juOsMGa29N
zl1BNwZHqV7S8ZQDwGzot2yYUKO2PhjWjN0ol7q4GjHQbTh94EMR0Rm6dPKUpTaf7L3AoTNhBPfi
wOi5kIJYk9OQyPesrT7jsFxS+oILeN7wZCbD/c8VpQyTwZaWMxd7lb9l4u//3h3Xxt5xwFZrzO/N
jAq7j7Jkb7fhOx7VHpB92N1GYCkCUyJs4p0kW5tz3l+zTkWPZiPv4VGkGTZiEHEmOv6BcIJyCZTv
+wGARCeveTIR9Fy476PuvvMl3ZbwhgeJgR6j6HR4aHGBghR8C2GTvFVGw4wLh7WNhfDvSabzUx0Z
t2pPZ1k9BjqfDnVOsdvZw1PPsHnP6TJi7zTv2hIMpBxJzygyin+IVOFb/5rVXvsSq2bPFw5xwkvg
jtTpsGNAxiYsA0Y4sFpvan6Eax0/jAnzzCae05uVG+8qrpg4tAxgMMxpTmGT0HFgnc1kA/4D/GBg
qV9NNmwDpuDoghRHOIVyNuEQDEU6YPDgMiX5uRk7Rlb/7r6fv/7zh5/H/XPfP7/+x/t+/pD83wv9
/Prv7vvnqf7jq/38239/3L975v94389T/fNq/zz9f7/vn3fw8x8/D/5/96EUAjrsNbkYKvd6yHMT
y3IqTp4JoCFkiOf+XCabOS7HC1iTYldAy2/0obrktRMjIll+LFK0yKj+xvGCeAqpTVIc9PIv//KY
f/nx509xjXjTjyxz+/N/temHLNp7zUD7jCF2cJ4KrP+rIaT6FTasSSt5GUwLAGZBPxjBkWxdxoim
1VRefu5DVF9efn4N5jo+9vhtdICP8BmNeCJ0jc5ej1jUAYnqi/bqv+UIHcO2u2g3huNX4HrThusD
g7zar85gyyvMeID2Y+uPHMkaGCOMvej3gAkFuS1T5NymMSJFoUJS5s2XGm4+dslcoOKo/GlG/US7
Fk8u22b61invq4PYCn7SEhA4ZdaB7NfHEPu5tZ5Scjaa5DOyfze1gYAa08qV5SbWaprPPcYGm84U
BPh23lYPukWTMUDKrrZOBwekXF6c4+WhFVqIBTRdVCLeBsufDSLFfAOTEsP+LsaWz5zhCrGvMxM0
tnTS764E87FDdFRuhywS6xC7Ef2wWi9OjlusXBzSVIezWWu9zaPo5VAX0G0iDHvAkJr9OPdXR4LG
mlp+d5XzEYHiF83XoJE/gCc5p6ZvYCa5MY406TV0+OJML1r4pLQU/lAc+tR4Yzk0LkFjIMtPBHXf
/D2lit5Cds0mw0lSzdFpsOsCh7LgG+rVNnV0eGAbvfjO4G585hQZDWLDqBQocj7YsOuH2oZ7w9do
cIy8Aekm00kAdhXhNlNiayrViB4E33HZe/e+7ZzhpLXbMiOwHp4HqQB1DO0HBE8z+maSikWPEs1T
hWvROgpBaF3pXakAFaxVf69GhAuGn+wTbHdXeew/z3lAe2HDDWJYCrJLI7hgEDB8mvYvKuNbrqf4
kHj2wTT0I0Ym2DQMUKiSPLlp33RXGL1+5M0k6V8lze5y1vZ9ry/SgDFURQU0Ycwadm45fHJyQc32
+CeTAb/RNyNfXoqjUUBjVlbe0cXLEmMkbFuHAlpnlLb2LsKBd1XwDq8WVTvdDl+wK2Et2J3ZbpBJ
7SxIHcdWbQSsfZSvyIQdXyaAlW58kaba2syeNwFgG50CekIe/QR6AtuGSQ9/1NilD9l+TuPPMBJY
cIw+eAFerAAKxocm9dQwO/8klys4YFC6ruXixhKYKyctz0YYY7pYgDPHCR/95/MnrUOz8fM7uYdw
ekcAPRxaOg/RUhB/ID7jO3d8woUtgxUp65/EQLKS4/9pGqjkBnL6TgfjGocYrriZQ0k34W40ERXb
vkHCzabqEFWEJYQKD1ltfqMW9AgVT+SRE+LY1WA+Eb0yoSLYxDg9CXCDvtNVeIyWQIa8gxgYEsvK
0lf2F1qZvc2V4THo2XiJY1/aMudCckoNoGoQ7ITTwtqF7nzhrdm7Kin/Bt7YX5CONCvMiWGiA6VA
pcq3WIf/iqtGblujOrtGCUeBBKsN7cOGHJieC62tWSWX6Z3/Ctz3VCE+B1rkeIhljm8rY2M6ymDC
mrFzY8qJ7yuFEuy+zgUHJJDBxtKhlSiF4OF9QK6tDo4hLqAhVt217NULX1LrxyaJvA3agDPY5tYJ
igFmXKovNpZ2OD2kG1WHT+MMnzCaGbx4Bg7xy9bws+xPpmdvBBkIdFAtdjsDdmVnkwUnppHZpLHl
wpvP0ovjyfvKmQPaGtSmw8C5YEN0jDHwhObcnHDwhIjR4ukSiTi7pEX02NdMwKkZcZCsp7OJQdoB
nOttzJtbTrWNW+5vd0qhFbhgCaMBj44MzZ5A7PTXNCGuw8SSqHYu7DmYhjWYwbbEpYbggoqUBbt/
nWqSzFLii2zMWbfqA5IylgYtqywWLa91MXQLvpUdnaE//2yLPzdZaf8PXefVGysTZdFfhAQU8bWb
zsE5viBHMhSpCL9+Fr4jfdJI89Jy+/o6dENVnXP2XntRM4X/Nk3XmRXoALbG/77i7yNXErpjJB+k
8GC2Z/p4DieMuJoLIujvaUfBff77KPcG/1yN0tmhCn/yra5g1gyLf47NmyG03/R6GPf2uDfdgiS9
VOHJqnjpPGAShJPi1eNmt580ffpsBrBVk6t9xbG3KVLrJqyzh0gDD0Ro+wvegpVX+zrXUPKADszn
F2E1S5lJJBYbsR55ezvncm5s684b42fY1kyKhN+e++Vh0jGSazpK1JFvlGGG6ConwNg3cE7VQabW
6RqH47yxzMFBsQZEWBArWHTfdKSepDFsmAtHR78NnZNH4nGvfpch1s4OqxfPRgnnOu52HqbPYqGA
NI1wNnUdsNdGpCkvh4uMlu1UEltRFmxjibi1U3etFaZ5NJcNR1qK0jSFT1Elzdaw6TUa6LR9OlNh
1CWb3itWvsawE+M7cnKMui0ttq1Cx54l5SMzagztGsHmFhTNc1eNwJ/CNtDN3DlPy0OBJBPqeJFu
ZpOoh9ErIiDl70NplAGjaI0ST4DmpdXqUByvDSNS5xpqpuOEvHEQWzdYWrOz487ZudBkeiCe6ViP
3UXBoWP8pGi6Mf87c5JHEpKomivzMpXNT724R/++CwBJptckVSzf0kIMtlacqPZMS+FWsv24jQ+v
wH8gguwWpp5LB2sx/sbtOZlEc15c8mc12uJoO9BcltfZnCDfTrmOpwr4rJtjX9OdEIhCJg/gmznM
R3JTGBpkv68Z+/hJ+bo8N0hamFsZgZbQuJLLfTUY1qPRQiix/OSUu2g3KRqmYonqRCd2TpcfXZis
AGowH+t5DKbKjlD2cMLQSfwDNZDWG9BD88qfIJbPkbUxRQVbj19+aeB2VXL+e/L30LcZQdyahiUU
G9y+aJI7lbewMEbfXactspC/1VkxDal1UHSmm7Fbay8xKzum9z2/JfFmy+uKfWxZraLpqPFu/21e
06AVZ6FV5dnK3BadW46pqJGPiTebOzSQ9SFyw73j85Y3jj8HNKI2uTkBdU5Ff66WB7OsT9i99T1Y
8cUbReqy4vCCfea7adZ5gfiO/heyjwkWmZ9aH3Hv73W7kLS3OhmgUx2o9lFgRg9qZuP1K5QK4+wf
RjT553GEDWMgRWAkPwbZPGTHPj5nw8RUbqJ6o0DD74oCzbLfYZBubU3/cUxrhw6BetZm9ePoPNwy
jT+3ivgh0KlryC6BXCBMeQH5CqVen+FSiKoby9HkLk6675jjiKiY7XletP53/vcnMMkZcTW0+4v7
whxpmNn8IelSVdb6Ts7ac8EPPP/34MNyOJucPXclK49IwHZzosAiHWYcFLq+2mhh7gD6tnDTy4tM
tOOU9XSK8fhiIgA4k2pP7ahxaAvr49ja1qaYh/sGSLt0pXeOO+t20rkttTQP6naXdX1K7hidx9Ih
DraO9uzM+rlfDlWqeE6RqK5zCCcUDWz4f1d34nocUzBGw3SPzwBomMTn31LHUwzhw7NDi2Gf9WEP
dr4zI/hCft8eSCsIIpS1a4QOHMjt8MCcwgBp6H//fVNnWVX+Pvrb2f/73N9T06SUyFzn39eOyz32
9xX//Yf/8//lcnlWWzNOg9I38tdycKpdHZNmQIKC8VqX+ouAM3rnqby+m6Xz/Pdpq7P0rSRSfvf3
dPLyO9yIFQKrTN4WXfb992m89oA5OMvtwHc0JM3x6nXLBDRy2uGKrh2jsMCQaBdiuP79w3//2nmn
MWqty9+Xwrig5uGQZ+9jI37/76tgYmdHabnXZKrMK9Htw7rTGhrwy1Nj7LBfeY4KSAc1rnXRlFfD
+/cE/Ih5/fv034OGhSpFNUnk+UQCPBolejRog0txNfvpfx96Bud7J0Zjg81zblR3/fuCvwc6M+La
ApMM6gUQXnZYc2LLg3KgXOJdquGp8dRrGg3MTz4UBrBjkpUnTaI5szPzyddxgOiNdSlsqh0cpM//
1fB/zQf0fBxpOxCbDqUbJGeUzmWCQSMBfWh2bnvCpM+MtgBQ1y3fHvNNc+wNdLH/PhI9Qsg5Y6C8
/KvLPAj6z7bM7yMbiaTWSD/wWn08/j0MbGJr4QDN9GvfPy5KBOpkfddhaWImzulqRnwWlckZESWI
ORG3dIf+HjMTfW0Xu/VRJuRbAfTbN8uzv095JeOuHqW21jl2EIt3sfghTFfJI+wwClm/ufMH84kD
9Dk2EOAWdYETbfno76ERLSnmA8jP+SB7WsKlbOagX0SoXjH4mK3oUaI2YfuIzNE9AmOaAeSqZ9Xa
P1SNMQbj8meEob2Zh5hoPMfqjxlt8A1RWq9/n6I95eEg580pUFHs8sisjmNfuAHwIbgry1OXczVC
2ALkDy4esZqW5lM4Jvo+6sadPXXYbBEGt71sgpj+HmI7IAo1Zw02FbBSscNzjubw6kEXLTrltiEj
VWTKDv7fJs5cO68FE/PNuOiDzb4uSTlZmmBRZV9srWGKBG5lk0JS553QuUL65JAYv1SAiJzcmPpA
TTk/d3HgibKUx8RzP01TjJuirJmqL6/Hv1fAeZId4NNIzPmW4deTklCO/h5cLRx3EH5wOOI/K1KE
ovgqn/7egL+HKUP1nBX6M+zxgw0HGBky+a4RyXyB2rezfXHGPN0jac0qnvZ3OYdARKLiJRrVMyjU
dvv3anLgr45/LzY0z3FlVwSQQuQLN4lm7yZfvIakn67GDEsIl7AtdhUZBBujx9G/vCb/dcZqkiTA
gBgvoeP/5hVdRctHk90AoTh6nDtGQXeG5LRvIyse/340E2jrkGm7f7/H0vjTm7yd14av+n2BDOv/
9MrajoY23XPAUUYVn/TvzhznRUzfg5GwxdbRtPNMJN42hd9ZWMYBenjJhZ0C14qTFybx1fHvU93y
EahgqYlHAQ99HWb2G8QUtINZWsZbyPLPf2tBj7sF/93yh/op4A8GOOLALQtUg8wpH9oolR2DEUD5
gCciSUbWaJTXCV/9VRgdzum5cDdmkyC9q+0LQJQEqRR+Ue27E/TfE4Fy1U6JRmV2vBcQk3+pPfH4
dGe3ccCQ691TGPvuB2b8n0x1GS0SDuIYOdk5zAlE1wwnMO2ooTQ0QRN52KQnL4VVmfjeWa9T80rw
3byZlpKC+4qkcKBlRpj+74Pqps+cSTikJCioA2EYx4R8h63Q7I9oCh89G8ZIOI3xKdZ5ya08fBvo
X6wSvQvp6r21fu8c0DPu4jRM9rKM4I6pbqDEZXkFy59wx4VUAoyF0U5rGGv6XxonjGTCpVHxiPvW
4f6eAXVMgJ2ZR65YJUm+ZdDEwXpvmLj76Ul/VD0mYJeUv1U7gveYoWiGxDygl55q7D1NQ5sKp1ae
9LtoKIbDFDa3krdg2+OYWbs6oB0/mpFsz/7RzEzgeIl28m2/xCsAYKkSCrty1oH9gHbH+fLYALU4
UPnzf5cNY/HphpJvEuaXtM2NnYUw9tq4BJXbmnmNM7e/smZsB8sA/al6YHCIIx4kSD46GtJbwacQ
TB9mbJ8oyL3fvEAro4qvNlJQelJBPSrZvgqV8LsD2ka6mtECtHVGWO+FQqDJkXYsGcpaUh2FplBp
hN8WI3FygPAYN2xMmmi9HVrM+Dhmr0OBHjMkPHntdSPH/lZ+RN64YyJ61+mQgTg8vaAhHHeTBfqD
cKGRNfcCzjpletzf6N4nFi2R4/cvtAXzQucsSKCZr4ZC3/T4+gKDJlXNaGk3JO/UMwi5RV1uuFtw
uYHHky1klFgMQWc1r8pYhiNzZWA7NJlbYmrJZ2YNvRsO7KXboeXOGg1509j6jrruRvPEGsHH0hwZ
uTyn+HewmkCq+h1gHisi885hjreW3lkoVmV09hbukoPR2CSoubTmo4xKUhdp9q7aQkMB39DdSNIT
XUfW0ri/x3WZMPoHoF7iJrZ6ccTfNG1zsGqFRsFm2dMN8GaCrAayidoRWVPhP7uNMZw03znkPWnV
kYL5UfvIyh3bSjcDlhY54gKsXUG6oP1KS/suqx1jF7lzvRZiiXu2bEiJNNZrTy1yF24KDQijFcYK
O0t1nDTrmS0AsXlOA3XWIIAUnChoEHB46G+FWWgbB0l1aBT+SaryqHwmxEPmnZo2fujprlI3I/GL
Mu2UZSwPlB/TRbk95BgNp4fbp7TEwERs+8Tft2Zz13Xo0bQOs85gHGJ0DLB1o2PZLASufOr3uh+f
mAy1xyyDzaRZ11wHXdwi+vioIv9DCKu8lQ1koLRFPlX0J78V5iounejiIp8IDOSoeCndm1Bir/Dq
7qeBD0NUVkgScozynizQeGu0ybuaexf9r12esywmhVvSAR0jWj168Ttn0qWBadKsXn6N5DyE8VeS
sn9AzSk2sBOA28noqYYKgajRBGASoQchAiQoSOhgkg/ClttcUrcK4FwjqpeFerQDVF6sh7CWQHpD
Y2U4KH5L1HSHDOUKf8TWoEDlL673lFHXgjHlLvVL7zgp/LOFmyMiBW98wgwQivJMrRnv7cp4nwyW
SDi9UaC3+lPbKmPvFRmV5Azniwp3C0PKJk6UHG2OmaXnUfRVNG9g2zgFqVEkchFBpuy9aJ37oSc/
I3OgUZqA2go6G5NM95GCj52hZkMnW7a7vLzWvTWs/IygrPim42V3Su3OBfDMTYtUCIEHrZgx37aM
PNRAI031W/55b1FWo6iedfx7XrtL0/joWZjZvOHTq0BRMF8g1GxKyUACIdnhnkCdm+ErLEixCuuL
NlcmqJY+33j+8FJAezfg9KAWMiDRmgUgMWe4abgVb9ilMmH5jCD47doyKwmktsZtNuLu8BLtzSZm
dj8Z8y/vBe69Bru+wTB7xfdkwVt44DVqvE3cpMZ26DleF83OZ352oPHHqN7o4cD0+J2X2KEWdZlm
0EMzcC/tMmLuHLzXyLaB0cbjEckUqgB3ZgAFu0xyeHI10sayIWcgamcF7CH3Lk/k/eR4z2i4mxFN
APD2irFXCuEamfhM9A0ZdBaumOYZA8KlS5fK/3aoKaJo/j77UfmBBCcLtIWESWvcx0G+zK8/nWah
fNEoRvX2bnUy3mq4i3ltofcOgtelS2oohrW/AzJeXwq92CtdbEsyy+iM5jWGlwUjJfSLUPGjpt+Q
EQNlNYP9PEVAB2b03qxsAPyoK3gHiWNATw++tmslBGYUs+CkGXrVSIBuQ3C/2eCXV1UMW9rxIyv9
rK978znCjMLu3X/H6K1pZ4zMwvEF1vNXMoBxdefuSZud+GoN9YWy9FULGR85QuCmNcwTUCjEaxEU
Xl/rbjD5Y/qmKw0olINcIQDuxNG0trT+Se8g74bAUXLN+qaLdTv4JvIRQsJBYa3D3OpPJcj9lw5N
XpT7l6mdh5fBcB67+iVGkbZW+H6xqlVvCq0TY+x8H5lQ9UIL6THqzBI8CeJqBjBYKkvnIsch3Xpl
czCEuNANGbHvorydKo1o5+FYFc63PjuYjED7oUxR+16pmxrtx9D+zmZnbIwu204gJki79VfDSMkh
He0MlOwLYWR5GJP+CNzymSStF7cab+rDNNiPReRxW+SJhdHdRC9VYOdJ+h/HjYpj5Hm/tEKjvn1l
C0cC5KIPL2KNItO4G4b01uWiXnV6/5ECUlzJVAUEd91QBrhovjo0snpdb0F53tSNDikZ3gbCbo1h
Fbp8qUz8ZdrF16ajRU/UEu24spox32BGzpz4tqjFbZgjXsPq0kNuwPhunDJef+Kbsg1uqgcEcbgx
FJejeDBqw7i4jQc90k2mfRcxA5Ugn/vJfFWWXqxNTG2KYgcwptqF0rlJBvmBke8x5AqkHTMex1T7
rf3T0qk7jZnYQVfdqOzZnahvMWeeLfc4lv6+Hn+bIbsRlLgrtxs/W63aOegTJl8jFcACdzThmJYS
UlhXaPjFMULBG0RmDDq7L3+SgjuU9EBkE5+0mvq8v80Yz1pD9+03bhXQniWyHv1g59cQwW21cVrZ
3v096N1tbRnpJvW8fWym1r4pxSGJ6UJNeJ33Yxf7944u7tHQt7wxoRkoikN6wVf08vYZefKO4IIU
55d+msNmPjdd9pN2MyIpJh6txxXAwgkT1Ek/p5JdTRd2c3JKqhxMuARvVKTEZR4Ttqamv2oO/UZg
w4NTSL+sqp+54NJngf878QBKk/m8mhEur0c7xHIKZC5m/rAaXZRvjqW9lmgPoePoKapItpfGtE3Q
5LrcCOy2ayPUg24gc9zt8hemjsPGceOXGGCest4ckQyAUF3jRridDTyxJUCkaeWOd4/GgAN/E+Eq
GlkBILEJXFftmc+HT43lbnoHJl84uN+sZ9XGNMCfQF1DYgaAbDumE7QE6ayTaHxoYiakVWeFAcFW
2W3dRt7Bxe+sD2RmYNfeR6Srw//xORqVoHuEpLvXMdcMbAPnSB4jk+hsk/TGCdzVct6BjqVvYmAB
RAlETbqTTkTgWmfRxJ0DA7gUbRZyTLKOv3+RSHpaH58c86n3bePoR0IAO2suZMX3DAETtYH+fO6H
6dYPcTVz1PTWOuSRkrH3Vs1AF2bsh7UzEwLQ08LN0uwBwlba+PeheZhaAScmxEHY+q4d1DXKdKbh
ykGByVEh6CJuKYCPmpEftGjZ8QyY84SY7Ooi+il0Ytk8z+2heCPJNATLWLvgKsv4U7Pwlrst/duE
EylEw2wP3Y8AiZuZfJKh0zm41Ol3jkHt6Dnyw8FMjfCQS8g9MwJl1thXX25t4ol3WwDRll+g8HSR
iIE47gZsZZ7xYwvGLEZPzIakIbDKpO8eSP+hTCnUbd1/NC1EQM/jIA2cEv7Za28b8+bfPQkKGeGG
zzVNC6W8cTpEFEWBA+5NWUQiVvifR3aTFaOWu4KYZggRL6jPLaaDnFOaweLvBScZafW9k3kA0XL6
zlF1MBbDLP8b5HyIdpHqiihQcCQgHRGcQTGGsrbHILPR6FiXNQNiszmPYZvdKGp/SxaB13O0kxwO
nNRirdK5ccq8PQPPkrz1/a8AmwQj+C2NQ8qZyWPMXTaBNpIKnjZ6tFN6+uwBnNxE+V2fO9/EXGW8
idRfNRNqSZ8Iigcm0VmZhwa0d0/UAUq/JNyCe/ypLf+h7+dhG4YZh4otZnuGUQgOAtQs564Ee9al
zrpD1rJ1WzS7TUe3IHHgVo/NoVC9Wo/MuoAw8gfP0Qtd/8XvHr1hKyC23W6fyG89F3bEOyN7LKV5
zcFpOtK8uI9LGGXJ7G6snuF9pr6sOnk0jPFFRC3RCjEpvcNvKkptEz7rFEs9zu2yx/fjWTDBk2lr
5J8w0Y4h3d3NzDENggc6/WQCjZGj32br0T+xzL23idy77ScVkX0J8WSnU/YzG2yqcogRguvHsRqY
dnDcIjtlGxu4Z1xk7LaHiBxDybYIy99oSOCyJ06zDicWeTonTGFqfj4GpjEzQSEPNHyi6yZBzuOm
xtGIOIaVDKXgvfzgFrySl3cVZXzGF6WhehegZLUXUNK4A+ZoX2QMuRzbZl/sX4oM+ECNiA67lLeF
rfdQFL0WANChC5PTty7pLBvJURoNU+WB0e8iki7zbudbHpKBDBevbRLQXoFqY9soD1TWghRRChxI
WLl2Mk2+3SRfSPKlAszZqPRo4Taop7pBkJDGn/nAr4iD77FjpR5S93kckFbrGfh9ByEoKUW7qYmb
K3arYg1RmmT3WBAFCAkP6SCEKhrUBgUm0UiLebauvL2XX+qxfrJjCBCFMe6Kpt2x4N9OZtVv4bqe
OZa7q9H2OQkxG3QH+92HVz3gQELS459po3zaTu1s5rHd75OuvAkbDKu26V/THFSmTOI3Kxp2uq1+
cGf9yiR5S2Szj7VRW6n8VlHPixkDhC1LEENW+FH58UQCGSqCLOFYntJn43adjXcyan6naWrZHWEY
qcmCmGduZeiyQdffQhvorZYg2hlJHT3716LRsLJ1zvnLNWCx4eoLO27yuw2a+C9HVXAHJ/GaDzix
1Yy8LM/VKYllHZgc5olG3jNgxj9KouRKIxC1t1JmpuA1W5eltncQq8C0XSW8CnK2AntGhjDp0WWU
9fcgErAhkFLy3NyhF9tkVveQO3IKqHQizwKhNfUfbEtPdodyd+BwhrdCW4JF+pGjtS6+0fo8xUW4
JeKK/215HCyom1Km2eCTeWV1zb7Gm9rBPePhlFq7bvekF8U3Si6qxK54nvA+mG0brwi5eWx9nRTS
tEJrnbKvjyURdaJPfxa6lD+PFmVIL88ilKuJPkyj15C+GmaHMdyBiExOZABcapCIPtmTt1PUtYfJ
NrutLuWOmHQb2psRRL0B0K3CcQBiAAV91iBeJ8l352XtvPcMrGhjCtZNLPhc1TZQwE6itzCQoJ9d
KWOMjw4XKyqEhqVLDbuoiQ9On9JYxKtyZzlHUmLJckzHV83O3uOu1Q6OM7TP0JSXfCa/DYx4qcZA
yuhdt1yh3jpztXYvhriltOj1bW2G4K10EW1tWZOX91q58kysxxEFNdIC4VHpjBqimvAy0APfoME7
TGqiXvG9l7RGuFzhRG1Fh0zL/I3t5Gl2rAsSH4bQoPAcMyH4g2q7j6enqem/57R4KjlFLGvtp7S5
YISqT9psXF3SpUCTbT3HWkBhKvCqGqqycK95OqODcxpqINckfFow2Ffy06CSrBZKaTS+GMxbtxyM
PK5w0Dq4guwa8ULkoz7y+63Z0VwO5/loU+QAx7c5ixlviVmASHXj305eRJ1qW2Oot31BK5v9c+WM
2XbOvMX43tNSM1EI9WYwgJwJHCO+s1w8JePIvm+qw8Dwhy6Bj1PeqbgHtQdD/BRZm617CaQsZnOu
SAyFuWXFCIH0L6Q996MFF1+fMFJCvXC8/MPPm+ZUwdHh3cq++yEeUUOmT+NUZXvLt++gC3kb6Qji
GXoDRw2473I7V3VOhAag9gEpHD0Ifa+IJt/EyOqylLZfH+7mIjrXOdFBFfEig55cQcpxEXlQEFmW
QT/3XGV2vQilyrexcQjCIUCs8hI8B5WbBJDZCDcmOziIRHKdB4OuAOmMk6l/e8Qmr4ARPNc1IAwq
/Xof5toX8VjQrzTekWaov4ra4c9GqKq0/K2VUO7S6IsBGmtCSjBM2OA8AjMCqutXFfTVyukZjGxg
5lTeaWnQfSnKJ2PppRgL2ROw/f4yV9WLKAzcCslbrVwwAqm2oS1z1J0RPYzhvRc5dzbatFu9cR9N
JrG2/Q01hR+OZg2K0m1beD1QEVYDr9rNDn1y9jOk9mZJ6xHEYdQQP+O6zb6zQPtmkBUZp7Zph6um
mE6JbA8qNqHRuxy9Nc4fq7CIH8UIMZRgtXtahbSgONuko2sTr9C4q7o45jpNTS2lXzlZyxElXpm1
o69kI8GyhOHZzjEcEWDB/m7Rt419FCIDJ+fZ0daIx061zK8jNtKrg3sGLtODOUTvDVOX7VD7oPvL
GyNmqg0jCHWuww2Sqc+McfUaqJFJBsatjn9CC0G1wxejsXJTtegphhAWre9B8oAS1cbK3019DR1T
B9xI7ETn9gvShiiHqrp0CU2eRu2MAl//nKN5M0nTiigXaFLfN1O903wWnap8DXUrOqaouJIlF4E+
1y3C3k/7VOgmwZvJ+Aka64femD85n1i0GpKDWZBHpREakLr3yK2OA/LRVSOrJzoEACDcS89GWMMc
2OG7YeCmTWfCxLehMPSN8+RH3QvahedWg6EqOBhUZCoRTKd/2oDfr6LJ9gX+dBkGEwzCAZX/VjWI
KVwc63aqP3fbzgj79dCjkmhBHyz77qrt4ieXbINY15NjzAk704Om44UczBskS0lQlOnJvPo6QLVa
w8lZFtdEIVem1kVzVM8nNDqbiB7/Lo1RhTJPx719W2hpuxuU+a6HYtNFDal1EpqnnjhfpR0ynva/
dYlyy7Ur+LqV8wBRMGQwtM9V9dgmznuVeglHKFypcUEBgJbws3AvNGEuYB6SD4noT4k0gCeCMlVN
W1djVfLocCzk0r4pM+iPw3QgwOWBNiQtDSv7cZmE0ATQxMaK36KZ/KI+MSnikvBMl2Oin5mFlxDZ
Xed2J0a+i+/YheHaVc+iopFbphx+R5fziKBItuL5e6BzWRDgIrxoawkstnQFj+BQbFCUgB4cr7KI
61EocFuL80IJzKalylj5vSigyNOnMzF9cfWyrkexRU5mIAbvJ8O3ZevqPpJTRaPP+B1S7Wr6OLJl
Rdpp9WPWLuBOWzt3JJPbGbhzErhhfozxQ2Rz1hr8+UURG9NY5SPYgTYgMr44ScOGnyvA6/RGBE8T
G7eXv2RRfz9qJSjv0r9n7HrjIOdYwzxIN4A2fqqWRvA8lhxFPUJ3JndJAso3vgMhHiO/PoX9ZnDp
Abg6Fs60xvaTDPTkX2CmPLcK6A3e4iubrMKnT+xRr4xN1Uz7QcLwkgRq7qPav+0N+x1TS3IpwvbL
HeffNvQeLHe88VAnNvNzanaKI5a6SxJuDJQtxzahn1+35snQjqO0z6D4Pq2WE77NbdT7rz3dJk5R
1L0LLVn1xkrxtjBPJPaa+9rpOQgmHeerYsMdt/fs7kNSgHIjUNzEHpzlGXSe7UuCs7ublmAm5T5G
JF6uO2L+LEkjpkS4FAxO95M3acaG0943o3fbRITMdbKDn23tINsgDzTKh6Jy94DTTUPgDWKvNOuI
ngSwwNAB0GZUGAIJUsIAdq1dughjZpHhzgwicks8rYJt3yzvpkxFQavfk3PRzO4LkbCfc6Zu2c8v
ER7fDTk1EOuUOmS9vIA/cp9CIm8Nevy+OV2BVL/kWmpv6wG1FpTBs2mfrO6nH2d2V1C/+QJttfTF
0UekYWuInd+bYNlE/ajS6gM4OHYGJS+1G3JiMNZ9Z0peuDugfAwuw5sRauvKqued1oL6gVA7Iz8B
RZIhQKBmfRZ6c2ejH6hJ4ZIjKzwGwGitWMehNqtAoGklkILug1FbN+lEQCQzlnarG/BFZZ4NKGjl
zgt1DbCWf5ElAS06qImkJB9kJLBBMrTuku6lVs7WIyeP3jAhJRpNk7JTQerjbA7136GqU9yXjIrM
6aEK1VvaZ9bZypnU50zJhcbLmLPwhg3qOseFjWQid4Us7rPoJuvOFRwZbK5kbZC/bmzQPbYCjfjI
TWFnbtA1QY4UCmmT8dlIjZOdlGtBjrJmolxr9ZM9RMWKGZUn5AtDYLWyrIHNqu1uwpYMw6F4N0S2
r736XgLsdn0urT63gU+DqjSwsiMt4ga3YdtpLtexMRzDmbQn7841bQm1hmjzwv3gLKLtCo5LtkfE
RWRz+/TxeBqc9pFRFt6JWTAmtp17rzUuKRoHqnpt3kS+eCs3MbRSiPzmivjhnQ+3BnaCQ4poZxwz
BUHbVU8Qy9JdRQNv5bO4e86jNYH/V7d+1rMeFhkKWHIjB5QDU3cLiMJYoZAJ6b1C+6aNurVo4NB4
laTQav4B6ycbUwR/MIrafRoKOFoEOEGIMlhmMnKtNJIMmeH6J9Xot0jPuaDG1tyGUWFP8DpJbEon
s2Omk6DqWh4cg8iHyG2nrT7lHnrSEvZXyK0JZcvzAqSwPdDCCJh8hjiAFrXGezAE7ErbiJPy2m5K
BlctYXsdb4PWTpvczk6cc5i6iDJiKm4ym/IwqI+JqG+7OvwlKNEPKMTq9QSeEZV0jM3hHr/WQg7z
iaVJkMl6/hfvyHfdtfWe4XcEdoKhrt+2x8mqxxV6HZh3BRUOSZG4fmhLgnEeTpiK8g0jFRu5JJnU
pgqSkBOrkqhf+/bBFjQVtRnoepzdEmuFIUQhKqzDhGQyxtO5VZ9UCTU29tof3gNYgilekd7usJSw
7vdu9w0aY6sV4laVnCYZIrrXoVMn0wGnGqmCyK/ibZgpQEkF04jj7AHPWDSu7Dj50sqhXEfYi+E6
3E/9+Gp6JtEj5DyHSFNwwmy8Vnpw6h946e6sFjkj5iW+vMnexKT0U6Qle998QOowrLpwvDJim1Zq
21kRZBoBiltwZtRrenhdOkAOlvccQupVNzu3FXVBZ5EsjEFrq4cJgPQaAB11mc0JtT9yNzW7buZ2
JZXcr5+ZlPt7Qnxpx2ybub11YMmZxbz3bUX2GOKrVegs7repZGBHLnJRWpeQfrNpTOLGzs0b+FXr
hP0xqGE9IzqqIGYD9KrUG5hmXlzK+lIVO1BTv6guHrOMabznweLzJgNKHkGt1N+4CqqIdnaLBVM4
YstGTrC5KQJaewLXpvvBxLwBF4FgjBBOoGAAM2x0JXoWAc4PX1tJrkCRNp/VVP6QhiHXhN892JOu
8CZjmJvb3t+ZXfVY6Tj4pGcvgxHGrSm524Y/neoorAO9Jyglg2pkx+qBGNGCpYOqXoZVtk1t/8Yh
5jPW3E1jMAXqk+bJbOIv24vGQFeEJJclbKHBfp3NxoO4BtEjNl5Ly7orZi2FQCX2WeaftRQjx6j3
KQ3Kame30tq5bR0G3Ioqfk5aVHYkPvxarCqjLF5VHhIZSSewvLXjy9zmL36MfI3sOjZfFANS/eCM
/dJiuU0g9kgiKtNWfzdQfa3R+hGFZ8vHNCaAeQypX/5S0pg1GBqz7MwA+cK2JBnm1ewjDNEK9nNQ
YG74OwyU5kNM/d1jNkrC6ZOTB01MlyWh8nK0ZTkXdMc4jte9PWQpLH6HzkmqwMCPzJD9xqxu9Y0v
CUyLhuo1srOPxV8RCBikHRyFtUsFvWHfcje0VilV0jGnCJ4ZDcODcsNiaw507wyH6hcs5GNY0YkD
an7I3EFfG/3Bjb9SLhsoEHWAgaHHrU48JHcgmqKo/h/GzmtHciTN0q9SyOtlD7UYdPWFO12L0PKG
CJVG0qiMmnz6+VjTM4OeBRbbaBSqEJGRHu6k8RfnfAdFO77gtoreLTLlkAlsPKxKN+PbQODUVNbO
zud0QnwhYSRFAdpZctKIgvKueXGHLgQKsJ++mdBlUAE1xFQmJG46rnuUeRedXYujYmAwXbkNASzm
tAW/ew8ax65ASDeo68LE+/I8PVjrKHe10SwPHpI3mLe13Lkc1nU6PChCTevGuNGyicWLf5ci29nE
jkZWo453z3fk93KeYrj3SFph4Z0H3o0pERYN1cHSq4YnOuU+LqGMfgRKZ0IgBUEwNNssvvibCYI2
hmBXEYG6Fj64Kc+FVtTjbbOrS04GLJ/XC5S5Es19raOHE+MK35S1UUysdp1SX4YeXEgIYVwUcL+W
kfU0tfEB+opDNkh73zTdHRHMQuJRKjwz2CEwfGefG6LgTQ6ODluKgPfW6YfbKqcf8dgNs9Eg+KFQ
ODS0+bdRMSXX6fU3Jg7dfGrXg8sdmab9XW2RzNcaSRjRcoe+Nm0cj9Is9qr9oI3vNvo/qF9c+ny+
tZW42xjBU+RRU+dVbx098Ck89CBhtZROO4C+IIlYitElEpnri/nUZPD04mgIuOJRTlQ18NI+2wWT
XrEvZL81kkm4Hui7EaaoilZVbUmxSfZ55dm4yHhql7YwWTbVGztiCGBblb0NLCtH25ZeOzaKKz3Q
kS40o3ktO/0EzPwmgg2Y1MRIKQDIjAUF/9aDGZtjsp7mnsOup6tqRP3a2QTZkIQOp7NJb7w03htL
HksRfABars9SAOuUDkFtossucXBIazao8N+zUz0Hj0aLCmuioZEy+907EcNaE+mK3T9portUmWeE
dRT/RhkrVylSgbS5SUjLmqugWHPtOyu/RywBgB9OYkR49ij2GL60TdGOr0qZvwPD5Yhti3U8gTxW
8RvTYpegJRLh7XcKKqZERFfWyI2yUZ2KtttrU3uoTWBotfaQqjYK3VpeM6LFEDFtyFPfYVRlPGd+
DJF4hP/8IjzxGhXRT2F/6KhSpTb8JBZqpklcdMfBsFDFpxzkUWYa11Ikl36IWCIi+M06pGxG4thX
VQU3DI1QzhAJ0RbZtEmlz2DB1bBqRCwe5tGk1MM90uWls4L/3i/h7ZQKXR2/WAsHbFIPCFBfsDV6
XBHtlxzYTg0+JLU86R4JZMN+rk1vLEOeqsiaz4QUfOm73uYtVJRBV32KX/Uq/ea3Rdo+C33bRly6
NbnTW9t0vk3uD7aMvJMeyMw8J0BFn1of/1j5ks+srrvuLFt/uP71D0M4P+gkh62pqYqGutgXlrfN
uBgRWCfRSUPu1QBDWjM2ctZ5ABL21lApaF+pJxuSXRhsARdeW1oN8wtc9UVmiMGAsT6YZKg3xq0/
ySMH4KJrmg91xS2ZK3COunYYVa5tc6V/J7H7oTSzu9pdFUrNfeoNvO2uDfcm9UjrKe98RAAn09Be
axclaTfo+da1sH4RKfPJAltukoBWbAreprziUiEyNLaSdj3OwxveGaBw0v5dGyUIQTtjgsBL6kf6
1iyXEPz18hp4xZOD9Pro9AcFi+ZiNchwNU3xzfq9xXwuhCkCqhen7nr0rG+pTUTRJQLcU8vqUEVA
Oc0KENGvP/7tH3//t6/x38VPeVtm+IWK5h9/57+/yoqoM8Gw/V//8x+PZc7///oz//09/+tbLslX
XTbl7/b/+V27n/L6kf80//ubllfz3z+Zv/2fry78aD/+5T+4F5N2uut+6un+p2GW9der4PdYvvP/
94t//Pz1Ux6n6ufPX19oRNrlp+EwLH7980uH7z9/8SD46436z/dp+fn//OLyC/z5a98V4qOe/q8/
8fPRtH/+Ms2/4cBxyF/lEer7tuf9+mP4Wb5iuH8zDMNf/see3ddtvlKUdRv/+cv2/+YgF3UC3eQ5
GrjLC2DR99eXnL95kBAMkDCm7uu65//6r9/8Xz7B//lE/2CSfFsmRdv8+cuC1vPrj+o/P+rld+N1
2YHluEGg828m/YPP178+7pNC8P3G/xFpg8ak8BREIjmSVW6RzpI5rwQaXbiDbooBul0Wp1CIJ1S9
bT5uRlVuEV+ftFKO2wQOephG8mgzVcOcmC8oTGQgyvdv9TKqYQUQAa0DXTJ26YiUuwCICbSbk41U
2NXspmxiBZEUjU73UFJU25ODd9xtwTux7qF6gXegxc+GLakkPRIATbxCQ1+xem0J5QqysiVFwEtD
1SumvCRkc1pwFIt5FGv2vswd45iYA9o7epAWBcnK8HGNjf1GwaZ9rhr7SGG6JXGDnXlgvyeN1hNK
j2+pHxIIaYY50lI6cVhIbNuJ1j8k41Nkwx0XUNV7K3hipwvntABGEzF74uwaRx5mLGVA8wYJCBVU
uxiatZ2UCpRMMQlUMMl7MnhnWcTDyWJvMDWfgUvEtxsl6arVhv1YT94RsHy8H7vhzZ/vaq2PzoNv
bUobOqhl6qwjPHZsE6qFbB72fix/snZ4RDhEdjKrSC/LQfy6E0kPoCLz8cf3WIJOvB1r2X7k6JGx
Zwe/I6O8chkyYC2nQ4BBNGTLs9PTOFjo30zVRgIXKkd/m90vwghgeuTQdsgwP5YBz3aNT3uCIBCR
61gvOaP5iHYni48GMpJKcVBB9yhW0kVerVNUVUSWWoz21oYTk6+q6lWZtt5h9L1DMiQEOZYkd0kf
LXFX0N/ksY43VHTouL07q+NZgJHyxXJB0c4qOAsXkeTssxEVwgfkBZ+fCFL6BYA6hNEMnwU517ZD
iCwx3k/481+N6G0BTYGv+0qtlnZJ11Fy+5TO9KpragOcn8egZcPL4sSFXB/2LMeVwUCSNYDionCf
ycR8SrTgtq3kY6qycj3x/ADvUO680XrPtA6yBNoUdHo1amUE8pLhEpoOIp26LD0HXQ9hDb/vyjYJ
da573NrjS1L4/QF+0nWs4x/fN2Q43/Sly0ioJ9Ynski8MI0EthemfpyVT2SQZ+ea9JcVwdfy1uw+
07H+jrHU0kxM4MiFSZ+HMkAHuLGjJbhI+83UazMEunus9NJBLalRnTABEQ6gkYXczASo3oLGf8HW
s9CXSDCc/NbbkoqOC5o5a9J3axSVn4iYb5FPEpeZFmHfBjyQTeYlsRI7R/vG/Tmf0qYkC7fWa3D4
6rlwxpwRKHIQmigNb2QZonXTw5KZWpiMzA4NcyIDMCbmMu8RnSOUXc95kuNg9n8yqe2pq7JwCrBe
wRwxQ0HyEtHGRsXqOiBOJHA/nUA+RGnlb13YFDvSMEmUJakLs8sigkYn7E4YsnTM9Zb1bBeFPLSE
9XASm5thwTwXuX7XjgC5CIgg/gKBITu0NTYBLoyGxo7tEjJP29hURfGRsQccBJPr2EOoHY/eBxJ8
0gTjl2rCmlMi/lnVHj5/Z0gJScm3wZIXTP4Vwgjg0miueJeXy5vkBTAsJEQ2hLqujfHqNdqSZapp
e3YfBFCgmE93XuxnYd8zqigGVlMFiwum7MtpVkE5YWRQzEXA1akQsU7DwU7qd7AZ9toin2GDP3dV
m4R6wF4oWGcS5CMl+j0Wak+a1Z5kZ66ZjTGFjwyFuIsOuRR7X09eJ7wNqzkp65WT+zsgmlgDOSjW
kektYaDVqR3786gzJih7ghf66ZaciOks+yeZuB2iGlb2hs8AG1gqQwAcUQg7ko5QlMK7dfTszYuJ
OYWuAZPGPsT9hLgN9VLI/o7AB4sb1/bx+pIx8NTZxN6wrGBpC3Nnc9cR3M5ID2C3JQG1LxMiXDyP
ouMM6AYcJ5WFimoy71SmXceUXOIqIaqy1pInK1c7USD58ulX1iAm8ccUu4KbVAxwZpG2Uosb4AEy
GOpcsF+R76Xbtj0MBQP+1mUm5SC+8HJ0GWnp/wQI/QcKXoIKLkkLHKDxmuvcHTXTqWk+oc4Rmm0S
O3St2s5e5VFZrzWzZfKHlN03/FPgGeaudojUnN3kTloq2RGfye3ySk7CvNEEd/UkstvS5Fygm2U7
7JivZG47jAAhE/pzSWQC2Eqj9O/GtjyoqYc/Y7HdyvV4l43uwwRDCs6NOBpqPPGcfLULxnZNB7Gc
/nHw3zJt7je+QVeNynZNijjrvyg+1hbXjSRfFu5QnK8LD7GizF6j2HjwU3zp/YC9oimWpAKXMpyH
Xajq6t4kEgF15NpabuFMhykhecc4Drhix/zZd9tv4fjNOvDQ7cbe12SQKRFFjGKQFq8F8bKrriFj
bFBMM2k4mOhwWPNMz0ZBudAw96s0Z6+qYc8uB6PYSJId/NaLEfADpzb5NuDktcDUNrjUWEslpVyj
El3j/n4Vc7LBr3FMKnlHk8LuWvXnoiyeeka4eAcIT46n+li3kYW+1XPQxWPnNjLsHH6Ps7CLN6J0
aS44Y5dIPKAXTui4uBNNg7a8DBCLCaCYK3+Itn7cnn0reSAQ8wfN2i2t1IrS6CLq+tX2UanpJlei
DNp7pfG+6VXoOPXNQJ3AXZBtgxilc0t/5QdFCAMKKDRzb8dWm0mHyi8bPPKj/1672QyXmbF0kMWf
iRXceIKSaYbmGdLxH3rGN/CRUSsQx1CzCMHwm6JfLeo3jgNgj0tUsX5oOuWux6XlN5F3EPqGzlRj
wS+wF0X9AY4RN43lPXsqRw+iE4oUM5C3phnrcY122K2wQjb3/SD6LZsr0keM8VCakI4kUxdSMTA+
ONot3SPnf20c0w5hvBnYYFRZRU4uF02R3OcTG8+0uaiCEiMg7wv1K0gsJLgeum2wfS1SarB1bRY9
AODg51o2JJHOPtGJIe/SDoVfkpPK++gMzUugEUGytPuNP9xBM6X3T0PqYT2s2vqsRfP9RLB93MYs
JDrnq1y6KJ/ZPOZJfFv+BToU+d/5O2KOG6Mh8stSzlkTZb9uCxg8dT9uS4csbhd5RcGZDh4KAS5y
sxVyz5Md3ds8ltfe3Fc7rWyXHFQi7GFjUpUh1J+BNUZcpfP0WuikwekTzbu9vBMDsWn2GJ09NN6r
XDQN649sCH3TWw8LHKc+kEnqUi3VQMstAnygqK5s41G5iX8ponJvTfFwM2tskwle84V49rv8UCFc
puDoyJhBWwzk/kxuWkzO3crsp28X0UUZNPeBsS6Q/ALvjn6IURBsYtyHQPmQcLdjH71NOq8ZjeWR
oF94+z0RKuOItCkwqgc8W2GVfhDPRkI2sOVwKWtSF1RynO1q1mfp4nqbKItnrKFUHwRexkP7OzDr
jSswI2q4QrVqPDmt+0kJRtWKKVMMqNDM0uDd9EcmKwEK30doT1AybfkxE8GARnbfeNOLrjslTnjj
yiHJVqHGaKOIewzJ3n4skShZP1NcsQtIvDaMWVAQgLijdt+mERIFsJLrCN1DWKClTGQ8r/2cqb03
pfsU3wc4ZnePRfbVIhIEJByaqYr7XpRw001QAhmZqBUSbQopCuglQHBkRTV2zaNV5m9ZRVqNFuDL
IjEz7BgRozEE27VkBObuq97jaCKxY6VX/bApTO9LFsszswrLQaCFaIwPW84PADEFm7z5O33TSRMk
2TrC28bZqCrURq2DgwKVRrye9OZCrPupabBa2E0O3Jtts0IahociCZvIIek+hybFBXRoBh6LDWNS
d4llxuJRZRwNWvmFdeAbs/iEHKsaUOmio1+mqYskgEHUHEKLv/pEcmzB2CFwtVA65KSiGu6n61c6
byOrQlvrduC/nXWV43lQpRw2PbWsOcWoIWZyPUrytaVuIp8QDYvbjLAfC7U86icXJcjG8OJzGcCG
6RA2rhbAKR+6tku6Jj+x8GQ2au3MZjgJZwp4W50R1y5JaeZjilAOejgqlq7BSp0VxDCjWftwppLq
GgQTFHKU+7oRqsFHEm28OIm4HTRAghXhB6YLPtj5nef1Azk2K7Dxx8klI0oZ3KNOriFET7Obhk9h
ZS7/GDIYFbIftpU/fEeaXW3cHLWJLheLO29ep7xDlGpZiDhiWaKD009gpBSSaJ8x4qppzxPRx0Pi
QHbzl1hYEwOCRXMZJ+ldWmYPfcZZYJUpMVCt9+Db422s8icsXcbWmIeD78JPqvQzOBrQCAKffy8J
mcj7cxJUZzMXp9R2LmmlPTZecVPOybvJ37NCzxN5dEXxMgarInTSLEGajnvDSZKz07vuyvnOwasC
gsq/G2oJ5GXzg2/BB2y8bUqLWLvDF40v57QsHzE/G1tXRmCvvM/RHwnnld7TwIko27KlbcuQVNB1
A28Qqy4SGBlMNi7wix3VnAfHiPcBihwEPSCXSYnhvNQB2cRz12HwaEO6U3M/O6h15kQBgeORXzlu
v01NASEAE7NVM7wkNtxf12yK8CufEWt6W7vB2tQgGR+r/hbF0rWuEY6kietsBoVgcsqDNbjldaSx
JUscHammY98ZMlhycuoZ3fGuINoZSn2VoSacuawK48Y2U1IvUvHeLYIPUJc0FSgr46aLQ2/q38wi
+BSMXLEjF4oNShmpV7ujwmnc4c6oi34NFyoMoI0cxsX1yeZLX9s6Ou95ZGtqMB8hiI6tqMQ7SXY3
wm22COZss72J7xOUXrrFaIJn9Wy66zp95YK/6Il4tq1x7yfdTTP1aK5ODH13scwudalALh6H+N6E
BL8ivnhb5HzebTjW9o73fdF93VvTTQC3GmGnTYvRjBsdHKnLWrUenf3lYEtgRgW6lmmODiAzbxVG
bcBhd4MRRo37ALHhomL/IpzutwtwNhH3mURxgihDrFwjOcwDIJvy6OsMdNyyOlTQtEPXbS5oax5z
0seDESGVxXM1L5kzj+VnBDCrLCU2qCXeW6MXknDt174WfKrOx1kWEfEw3uDCvDVNVk3ZRkf5rLNT
J5bsFIzmewv7BL0Jk0VrPEGOhEnm/g6obe0ZhdDYnQCH3RXwGrQqwySNxobHoUVNiEzotp4CSKT3
lae9qs666bLmhyrw6njFSXj+LRHiDJpk/ozR4JIMl8DqD6aFVq+PIfpodwpaIM9BL/DOnHHo6Cso
FEKfb1j+1Fhioi87mPfjTGFX1SeZgvHkwc+OAa+1TaZSdyL/917p6uQIxfJuFB/ojV4MO74rJ+Ox
pv6d02Ff2XSYdon7bvI1ZOP0yDm7pXk4AW04wT5rZH2KjR1LrZkFnL/Lra5eYbkn3kTD8LM8/2rT
xWiwZGrnAhtGrUfb0i5s1CkEzLGfDouGOCKMPzoldXoyoiHdl6O8zy8c+XU4edPZHu6JLGYCQQPu
EfIauN5TKki3i9qSxoDH1qpMAN7IisuozrVPSAXfA+EclJDMDVqOvNn97hrrLMrxHA/BVustAjG6
/Dzg8lI64iPfFG9w345OZL6PvPklykb84B1P4WlJed6aONC93j/MWXHqUeek/K0QFT/7AJe5zgDH
M/u1rvGSHTXlbLlWzn1hsMXDsfdAqXYC2oLzSTOelxiWyYqJS/cvbqPxXlFBIesiKrUKNr2W3GXS
+8qn+goC/0Djto1cVD99ab/BsT44XXCAL5K7+dNod5s8kwQ3IFG0inY3xfMtrNv9YKPFqbCBps0L
aAy6Ih1Xs1/R+xCKqNnWRWo/c/bqx/cS/l5vei9e4A+bhJwQ3IU4DEzSIHsc/WQM+Q9mxWSyt+7i
wIkuijS91O+eR1ecJ/c276uziCn5EzeTRwJWxpmlQevnz9hIEDKVRc2HjnC2yMM88texgWfaosvS
J7RZLG5hdt+ZUoMBFDqkWk/VLcA9GNelZe5bBkqJrf8GGMJZrJyXmqjmTY6csGQGv2THLDITpjD+
+EqGAONYdqd1hjtTx0C9EVODUDWgjXKKat/BKdqKmfqTPhGjHeEAkoOtMQATofWNSuXuGq4118cI
q/BJudB1D/NowCPrGA/X3pIPwqPAUletMniD6efWWfLiKmc/UhKEhO/cA5QkG4pxUVNO/bvEseKS
wmwG3l1j4cvxlYPYg/6E0GlnxVgnI7LPYx4ZWBgdM5gOaf+BsX3EkyUVB+g6sbJum9g944E6YOIt
+J2s0XxC24S5iuYzcn4zQjnh7mDc27RfNbvtWoACFzbVZFUi3wzGHBto3Xss7LqRXbHThshA4C3B
MqDZEZ/u3DBWT0qGRHz8ZsBqsC5LEtOKCvZO/Z4yut3z5Nh0hGPP2PLCWygfAlJx+gEu/9ZFoB5I
67FSDl2ozow7D6b6AG3rRRTTQB7XvFKQE1aJcG6asi5O9Ho2wAXGOWtEWFf0r8sDHQJ/Vw0Xh1zv
UJe8FPa3+T6uG7F8HNd8JI41y/01DmAmywiaHAE5FN0ROVyOg2/EMKYbQwGnQwnznTCTE7OCTdjw
JK6d9tMamKH2icMoqam+8C5buyQi1HpWx4Zi+7bquXm7TH+Hv/NZ5khG+5EhsJkG38B4tthYBt3H
AFZzZmguTR0L4Mchi+qrhqCKUhkNokld26Rk1OrGY9NwchF0dCyxipNPgsk+k61k72pj1ucGmXMa
jGwJrnca9t2Zy5vq1J2LqJADjCDAdVta8JQLK2AfFxmIQDeRm16o0H6n/dJCy9kNRcEgL4oGsgtg
ga+TCm6JhSRhw7yaz4i2VjKg2KncZd0sB0qgBBNHydBkkEz/R31i+Eiaw4bwVpdIc4pcq38qZWzf
aVzg1axO9iSu5HWw4cdhAqVTx+rUVuvCZTCkMZWBQsEzQlX9Tms1tBYtsQh+DkmkNdxtJtwP4SS7
PoiApVTVh+kxT8QsT0YHAqoksX86t0J2NAucFtisGO5hMYEKvXGq5LGciwxndgWIoAeMZrIKLydG
DY0bh1bDFYlFe2NL8aXSmC25224DRSPbRN4MlADWl4+6nhU/wweA9UWnk09jW+ugZ0mtwEoj6OAo
VaSC+3myYw9tbrm9uDgnZmRO3eAT0qA30zY7NCPTd4DMluoNnotJFrVW0hVKYnAZLV9jFgAMPEiL
0WSM1TZNMvRVYRF334brXqSKbwZFoTl0xQGXszrPXXUkPAxJT9aqMLNoccq5vjbsr8OAER9maP+8
SANRhN1IsgfBkckrpCS1Zo1s+8awHhpuakY/O94g05jJVdjnpYy27sJN0FregFET0bZV2a2lhmtJ
YrOo5SJeIAwUVTiywFg/M1UJ67F6SVQHaZUcHaDKS60d7CvjLrrRMYzfsjXrcK1V8FCC6tHNfUjG
lcO2ZLbPpSO/RIftHTVNgSJ25QZ3icKkZ+nJm4b8DcoWDu48WXtk8wyzR2x1AoqrVQQr9mS3tpnR
H7F/yL3ULHFjzO496YQJ7VmzcNZd49B4yV2LNwLXMmN9UTCyjN+TqLiW2jCdy7/gA/5VpIyoA279
dmKXwmChXhuTHzpBv+TUlVfNdcguKvsMOQ2lKlI7xFuJu4xdrbXXUkMYtdp1XYHmJaE9rgXaZadj
c9S7YdRiEEiWzHOQ3SOz0oqpKokZF6NFumTB3isTQ158nl5Sl+4J58hKDbTRkN/8ncfwH2F8dwMS
Dju9nd0C3z03uPL4YzjryQmLkHiA0VmztYvp9NS4S7U5Xque+7SLtTvH4l7tibamwCXoNahJFOpZ
phJI/9E1QU/Wat/xC30Iiyk80yKwqXq9702dnG5SjgF+8ZKs/BWsw0qzJjvs5xc9gBCWi9pkYuvt
bc1iUcBFvFJjdpNXrckjCtHKaH6gEkRQZLo/ssVXo2sZpnz2FTpkEoQK5G3YSC4xTZIXhtGEhYT8
9uPxqUqWk5wiUHpzgHMHF3/tQNAnrLJOKcWRIb1xohDlg0ltA3Wnx0MZr7ymYs8rFQ5gOSDu9LpL
3+UbZBfxiIBKjMe2GtXKlvarrK1qN89GgAEJTlI+6ciG6pugZPuQNPG3xHO5a+nA6jz9UWYRHSM4
Hgq1yTx5NHk2y495qoDMCO2a5jVom0kAK/DjJ+FBynd6y9+SKLuZJhu4C/LotM4D2nA0xfHSnKVg
vVAKv0vEtIQOcCmVU4wJypPnWI/QHg5026q+AOJr18gI6Ujp2FGLxqcEzFPFKGHtkFKA1ilbxQbr
b9HbIL0wFs8DRjdmXaKvXmHgsNJomPtaNJFdqzfHtG6/ipapSc6Qk8FN85REOjMZg3Dc2R4RRPeA
IWIKLTbG7ClhDuYnrGurHM0esmtky34HtiumFeCaXWvS5lqo6G4Eg3mnvrMMAGI+eT9D1j7XWvfo
x9gKOuSHSUfxhHpaC61i2VZz9+6jLjpy1bWMJAuXp6tck56JabdiJaGT9da7VF5Bjlo7QGC0ZSfN
7kCnV0Vj42/NPn6oNaIsSsO96JX9g0cYOZoHchnZyZGY5AdfNO5emf47EbIEyi6RgFUkNq4iIVsi
u2Oo5L01FLDoj5AeRTeOQVc0+E8mnjjLnoBvdzdTIe+9GIJmvc3NAaDuYn7ro4BVFAc/gVVooIP5
iuY1qNx74X1OvgM+wqFD1nCMSwrOHMMBMisOG2O4DYBU1lR6sZaTn4i40ytJLAa+8FViIdGS8kn6
/rNWMChnAwzCsT91szwBU7vv8/KSl+k2QJmqGswNJmyAJP+q3P532dTfk6HeGE+vCIx4MJnar4TG
TMuGGREqRq69MIg+tBgNVo6NkaRE2j50YqMQIHOzg1RN83alFKe5wQotzoCOa3Wiw/NKn9OouJO6
eB7nah/7pFTWJJrKZsDfb9ynSkkGwSPJCFPw4/G5mmQh98BYY5uA3gmV065XV8aqD5056XvU00yK
RgK/sU5D+1QWIewtVuiMzfRa5RWNoyv3QGrOmq/8wxpMAppPSU6wkbreIbYQFJiZhShd70c8Z3Hy
2Chz17N2OVo5SVmgD4FcMJm6MRaqXalV/joZp/bUxD5iw5iEs4ZK051qopoqQHwoaZMN8qTXVKbu
2cvsR72UiER59IGwRqjbTklwFToRTsSZauhlri5i/hw2zrFgK7lru+kxm23nygGxs1yc+YRSFCsn
iP7KsGcD53dIrvO5OaSy2lqFTjatRSnuWfl0TlEE75y4XbaBunvx9CfktLkx7dxpfPEm6qQGBgWM
/PyeLRFQsBk3SzTbe5ddBkVpsw3w3CN7rHdj158ASymiF/V7GdPHD95w7yXo1wunhgoD7mBOEfq1
TeZuu27XRCwCGd+zpxoYt0zBoqdjVtDRO4xcTkmHdbaqtY/Uc9nSWvGbSXHkdUCsG4u7p2VPGFNb
+hUxnVptW2E/UqFaeYEUgTszRN3MvgihC4yT5oVU9p7en/FeIgmhjupMbtHTvgaSInDZTRltUsAP
2TJBIuBPTw6qIQPO0COEbIZenIIYoXU+Jjk4C96wmCfJ2uucYOdGLYL5Fd7ErZuY4lHgawwMQhhh
GknCJfu7MpkFw6LxkaUMYxgWCH4ht3kMvt3KSmfvZsl5UHqx9wt3OplqxNeApI748Py5FD+aCxIU
+gpFxqx2BgnVG340MoJqwAbUQND1g3jTMx9YqwEQUq0Tievy81a636m9P2WHEStKzRP74AsTCy8C
QgeNf+y3Dlz06iDGCCdwQMlad9Z9lVUQf7z2jJwcpoUXI1tAwMU4HVWRi64bDh+bvXpUN1GaGyvV
TPPV6soR3m9kntqZp2naGflBAAlEE86EYIRlKIZvQtGfPSBOu7jcdRJ/Lqs/4Glo2bdlzXC2zIfx
NJbVo94sjljGb8csSteBK1BQEaV1IF+K7W+sIZKJ020Gz84iCKEqnsEvPQ1R8PSXIz/gUDeEFWA4
NHh4mxF2a5DYUwQczYEbdOmoHbK0oTFBkRsKquS9dJMrY2xYUHFRLDFaANwFuyQsfdXWIaBWZRQT
uYl71MgF7DLP2dtsWc9kfc0EBKHQsi1dY/Mo5yMUvVAkNlpk4dobN1pYhw0bc0A38Uofcn+T6cNr
3jF/TIEnIUm7HZdy1mhIxLCs6WmoWUBEqn0wrR80p6h7O1ArQSPSPawDgBgeQBVbe5YaUvyuZq44
RtMb+SMRynUs2Okgnl1BlUwsqH6GkRK5OY995rX7gKttb7xonv/cCDfdM+3VuP2ZUHdmcuhFBoVn
NBhhMPWZ2D1rKWlrNbc/hb+7q2DIrjLVIzManFv82tvECTRAx9JmiIIvE8vqZHZA6PIbDoiUb+OF
a5EDblAxnlYOBWwfkSCetAMrKePkqYIo5C67AvxHRQ35a9bdQ9vxhGNFTWXhTwyUNcR6ennrKf0c
DcXHaDToYF3UrPgfbW0/+QRMl/7ZoiJEfNV8zPCvGJtYH8Lgyax6bWMo/ziaFNxLZZhq6YvnvBCe
yJTKIUREjkeE31hvVb5NBRUo9kUcTk5DqoUXfxLtsBuKTOz0vHuy6Sgr5uBWKW6x5s8bA1p3bjR3
ek08qofUocK+3mRNGCQ7m5i39QQfdJs5fXoUPJzjogKayjR8S4Xw1KQQn+YF1t7Blaw7PwDwCdGv
1IId26l9342HzHslUvCkEsFjhLeQq4ZsJZyNMSblQ0AHNWto/zBkIQLva5bT8PVCL34Nch5eps1W
wmnJY5epxxirdXdk7+LlxGIbJxquj3LaDDVzLhvYskyGsNWMN6r+ClSK9Rv0rg/rU97EIwOeYprF
IdUUSn7mLoziCMveRjZMDLc1dyh2pm1UcIXq4N7g8yEN6wVpR+Q3rwyHEd48M8DA28Y4Ju2OhKwM
0+Q8RHK61uQB03pRxKQ3CG9EWJf6jaUjwTEs5yitnDl1Kzd11NyyJqJYrBxk7Wm7W0A7hRMQCz9q
nxkLDKQ/vIBuOk82pHyZ+Sq0jeJ3azn3fSEQctkI4RBOhM0kznEWLERduTN1VRwsmCcrm+Mhdl8M
J2ueyQpf+7LkptBHm3LChLXh7Dw7pRAt4ErHePHqLLlkbHrDXp8vY8+ON2/aaE+qjhbAB/DlwbJx
IcRd4PK5etqutr2XwOMqcCzjgsca1kscO3vZxsf/YO/MliM3tiz7K/0DkLljcMBfGXMEg8E5Sb7A
yCQT8zzj62tBdbsrlbqV6nqvB5lMolJgIAD34+fsvXYSMTBWuYckpSyzHcvPrQiKhXrD0cFDgJJS
TmSKuBFdk/hR0EalPG0qBE91tO0QvWPYp7XRgyAvAYtrjHecznGNcTKfjLuQigJd+Xj0tH7Olrq1
i2FXukn/rvGIrruE2RwqviuU5N+8lkG+qDXjPqOJkEP0AOXGrVwMLwCZIGmMW4tV71TRL6HwKG+6
MebQATI6SQH2xu9eCqvWjznoWoWFozuKnzOAA3u3BcROFbMWGea50FM3vkbrAECRUaQNkMRQwSN1
cbnKANEhFkAIULXzla3CU2WS7li6ERrCYheZz6nrn2UI1oHBFoihurrHgndJWVG3zKaPFm2pFQzB
ZuOKo9/hAWuF7lez8KiqGLutebQ+24RBLif8dwIgXurIcuDR2hDoPEqlqMFnYVsUeoY2IRMjIdNM
YTX2qM2s2cQ1IvNd6gM4GzhXo9e4KekUImigl1tqxmsZHYJcBHcqc+NdXpskfLTRkyT6/Vvk5fcC
BBkfatX1wwhNxCp2WiHKF0yvZ07iG2dkafLC3D/Niqkn9mlYI2ogUxIncZgKZ8WXDwg2dIb1REW4
6gHnwzAxkl2oe2zvRFxmxXztw2YSFio4zpQnShW8Vr2Jv3CAE5aW/QnXaVYiSSun6dzizdlqJhbO
5AuqchrcMlC7cSAXexLIbRgTJCQ7mT7vWikZUxdLBqZd4MiCisFrvJhSMKvfZC4hPcSVxithpYwy
xuyGQrpck7VFizx+kYvQuEEypZxuP4OuwYoLoDkKLjoryc1TFI2lj6ouiUeHsKniPTf8aRXvmC5I
WWyy2mPUxPI3KOMe112PdMZ6SGYUY/YosVonvdobWXGSYc30j5UWeONJwXaaAOTCrxve0jmKAJkh
Mh3DFb35aMViQCbFDWlE/RUc6bteUdqCsEKtBvHUroF9NniZt+Rj7kr/OQ+z6tqN6JBYfXrBMyxW
kWS4RsckSuzbsvU+isTGwy4RBpgg3lSNBndKkEPFmQFNMk920wxYHHMQ/Qc4/WbxWNNjR8WU0yLl
WbrCEIPkYQoeu8nnYCwDwBsLNkzJeldoeWt3IzOHYIpOxJnF9wHJp6WFejiIkh0++faqb43yphCt
yXSBtkQU5G+OSyERaY3ox6V3gNtIBue+jQ9TOb04sntvaPZfjV54pIX23pBCcCzq6JG/H7KiGl/z
8IeukDGkqftqFRByrMbjUdUNeLa8I63u1ZVIHuzE3LViLKnYzd2cK/TJ3HjUmfAvS2MV4OTYgE1f
0/Di6eMb6hHcXY3S2eUq3HoY+sOQMIB5ETTVxg/TIn08o+Ax07OugLY4c83u571NjkDSQiSAHD9b
1fC0DpxELe8H5eur74F3sOl3OwvKNZyZh3nHsNH7yTLuic0zWQhArVTxgIpnYBZVV0xnUsZImf+Q
56zfMRxY9BefBvZhO6DDJfD7J8uxXpb2AW/gxho16uGebGF6KmDja6y5GLoEqPdVYVuEyET5S2iH
PShZHGlh92SkM3I1GRPFlofhOs1qdZcyiTQAmjCWaS/w7NzQjh+ZwWtE1YT7eXOJ1gGFgZIEtmYT
ZKpmosrI2o43KuTewOHsd4OpkDnnKSASdRt1NKWDIEu3fped7bzVSG2NJ0W+QacMFsKpX8/DEhM1
cYwYsnxVaBPQ0chKyC2SNTIZy8Su2HlIBrFcRvvAqUjMDH54ouw4cIoXw8ATbFNQj0XzaWREOeD1
WzXSfZuLd6N0Pl1BHZbBsLsaBHmKQ0DnN6xvM9W/4ea8tC4aZGIA7ht7+X61t40XhciERKAGGglX
kqyv1N532VPbEzsHCECDmKRXuowzCbq+bqbue1AD2090P+/AEaZjwl1Gu82/ILqdHcaeaf7paqDC
dKjnM45BSUFgC8uT05UwsPwb/NLT3iTvaN0k3a0dFdbBw1C+MO+fl45PM6TrjKzdBOLVEKJ79fvk
oZmNktmb9ebzfxy09TR4ZgIMlMGHzmFY5pJdMsGxXmk72oAC4ZYp55BwjuCjUuR4o/dIgiIxVOE5
4FQ/FCjyZRlRT1ruPuUEJOwDT26JNA7gR6nqd4CpznYe24Ml0eszbuz3mQzeDDgRIRoABl3Wh5+M
bz0agbgoBWgV60QGwKdfNIBtuXWMf+QpTuUTYgN355XpU2gQoAt464gGINo2UJvBPSpGl+l0tJ35
WyuTYNtLsa9r4dx4pLer1OBwF0T3nkMCOros3GSaXkEflbuk6Xb1gFKxJkx7myRMURMjUqtOT5eW
2ZxlKAsVIy1quGXoIHjbq1DdQc0TOzfR1R6vIfT00ERfb6NcLEMCswte6KJBVIjGlNSUiZGeLohI
a+JXFxdhSa/mys7Uh91Kjh5l9GXj9u6tyNk1GcWXN1ScIebHSHrheaE0BVT+wOT3gzQes4JRtS/u
jaEONzDmgL9TwJAUDUCEY+tIk40RIVj6smLIS08Ik31glocWFejUIzmHYQ7rd9r72c1Y5I9j630v
4bgfFQ9Lwb93ssDZM25cjtvi1DY0lU3rbcDPtO46/c0QsP7wA7GZMXdyIuOGbwBJujXvqM4rhiTT
u2v3t9k4vuG+A/Luogd1oFs3jroODOTUIbgMc+qPtuGaRzGSF1oZetxHg/go7YIqctLBNpycnW3o
mJDbNzN0yLkBsRNNEa26pFoVMpgO2OZA9Z9nOmGDz4vrWSGnvWE+hiXm/3yhdSSMgQjFqW4Lx73/
XxPe/48Jz8W3hlnxv/Hgbeuv/Hv4fwA5vefvPzvxlj/29acRz3DkH8rC5+Z6Fj4qWyjz/zrxILj9
4WB+E650acQLz8Fv9y8rHnY7LKPIKISwpSMsLf+fFc/8Q2LP4zzAFEXZtrCt/4kVT9p/MeI5Slpc
G72cYymwGfz1VyOe7xYWveY5AOrcDtcs3q9jyvpXeuNt0IG1JMkpqZt3Cnqmg5Zxm2UQigHgg6TA
bE14n9z9dAv/ZRb82Rwo8Rz++ju5FneKGt6xHQyH9vLzn8yBsaAQUimlTmXUJMKkP0hTTMjhskKY
E8HW5MhEW4hmVk2dG3oaSm4Z0pB/r7vuZibpZFkiGnID6J8X6Rpfr6B4RoNjagLdIfD1ZL4gs4Gw
bWXPSTS9qmAiDmzoriCz9WtGiMFWNcVnHsDtqRBxbTUK+JWdWTdeABzQ8RA8x91wUdB5dPg+6EDR
ywII4cY42mQxHqqytTZBdbTj5qUKAThawPM16Y+tkP62tjwHCbvcEpLUQBg/UsVfI3IajuFsbidj
9tcNAlRsREx1OJkaxYiDL/Qe3cRkiWqHm6FAP6pgiTC1I6CDMqUCFZnNPkzkoTrmmf8Vb1qyme4H
e9/HvbcGCH9aKojzZCF8ifSwxQ50agZDXpjAIMoeYcMQlbbqWdHsJLxPnWDCeEVFHHCKI8aIgCp3
BjdmDbTJUxBq0dxneB3MjRAMPOsUNwJEvxNe/GiZ23Xr2ZovKLGmu3SIvrGpgT71htuszOiuw86n
3ErWCUwHMobhlEPFDRP6NDWJwu6EvzlYQC9sfcdhfC7BpaCY9Mg27LpkHZTzybTobNHSgibS3YYp
Byd/pJU7x9Cpg4BWSjtx3iEFA9br9yj33yHpccU9IMsLYm4u54phZyd3JaF3V46h63UwJR9FO26c
JgOnaREWYtnJ/VTYz/lYzLcDWglY0QUWxmQ6IjxpYEolsMzIR+uV19AH0jxmQXYbWzOCbDhQRcFE
MkEiGQFBEEQEITTjWD1q+cBYk6Gr12NPt4ONR/d0pRLUH1jajs48ibV+DTVUKhWqzwBbmh7dYY3g
n1mqGrZVapLmOErYS1Z1X8POMPFibgZlBZty4BuIBOinPPK+zAYydcfz10CTpKckGUkoqF9F2zzY
2Duu3HGivg1gWqJVBZl1O9Aa9pzi+6iScF06U3eYseq8uJ31FUywa2wXAGM2b4SVvDNUIDHBbT8y
yieGjPVD1odveFGuhXJAkPXzeQ4LsrTH6o6r5+V91YWPNvUlc9L2BZLyvizci10hO+pb9IMMpPaS
uT13/x3Rc3norQS3RHVLRQy4UwVvrRJIfesvUkXEZawI43K2mTdAYZMUzTNgUDnWR8QioGB9QKhU
/CsK1/AK8FC5pvrGNSiYE4jsztdNe6V6VrfWb0+Dj1xfRHu/x+4nWo78gY74jjESUJSmX5Nlf7S9
U+B1W/qWGqS2RVx5Ke6dfPxqmHyRtcsor1fWvSHeEQeSlmT9APN4nsRsbdOezHPBJFEo3oWq9DFY
Li5kX/QYFK7tOoQICqD7kZo14BkZz42Qe90yJurojFYCbHCLnN5DG2XuMdJ/qzTupSLbzjU9Opq6
kFxs5AmiKvm0DR/AlfYjc+9nPSWfTZl/yggRGfIbJvOMcNGura2ERiZJD7eJlU+7ocAMhliiCSll
DCv7Chc7RSnAtEP+XvcJLlFHnb1aibvZra/jubW2kWsiWJJnGwfmdVZnb5PidzKDF9fP6UMKes0W
qyeoEpltS7yQhBHbuArXlCrtprDmT51FuPtaHW1MBR/Ic+Jyi0oh2cFtOzotY/AQR+g3mjI/mGPu
Ygs9s5yDr0jImEmV82RZiNT78Zx7PMv1Em1ThCyeoxvvO3siOgR0FeR1j5o0Svt9ZBcHJ9YEhzGI
pMQm48nFVBD7yCRGbqBlM6fHg9xcMkmWfQKvZGMY8zZL3H3F+Xb0fU5mk1WRqVPuI4OeWm960YEK
7w3Ul0VfxsBoELYbBhSIpCGMH7x+I7FGmpnxaAXFW10zyq+c+iGg5x+J4lAaLKJj1YGUs+mGLtmQ
vb6UnX4s6ehFPSEanfhhD48M2K4jr7zPuTk8zshPh5Rol5LG7abKf2QNHapqqtmTRufaxUrvL/nG
9cwYh4cfNmeMx5Wg52e/94jRShDVwKAtL9HknRblex3coxF7VSPAC2FmhzpZiKcIeQZvWkOR0UC6
zOTalVilUYjg35YhVjiG9BiPFvQ2aN/I3sV4LaOivNMkGV7sDhWZOXePgWkwPXeCQ9LrO7dtu5uw
BiDCmYdmQxBcA+TT38Cw07jKXrukKu8Gwi1Hzpghid475tYo5rqPmTEbpuwsP+DZwxEDno7+oQfF
/ckzawtbb/ZlD92hIDRmpbTz0oRx8ZR6vbiNsvkIbEYgDGlfDBeBwDy3L4WDs8zz+28TCwC2vmSX
DP7InDxZWaEKr0G8jSF9R5NELrDWkXWMNH0+IbzTbOKs9jyftFyhaMCZMaOthKgvTWCgk04PSAwx
G2laI/O8GcBqoJ1Cbs3ZDkcK7NfHhKEskWb5OuJwfUgLSJBd7bEoW8sAtY4PIOKjBy/DpISVBMYs
AR9rVB7kiJ2H0XjTcdttSKdl2GQOjz0Vx1WWuvgBMvoFnjqVUQJ6zg8xgiJDUkYfnaTMdx4gxE1P
EQZ9sEPNYNeHPhKXtnPvzGhpvvXWI3eTB9FL7oq0jnZZ5n+6uElXaFacOMB5GXcoYDWdi9wC2JPO
HpJsFi/dCkA+9fRMMYePmT6On/Ye+bBPSLXZc9BeJusQZy9mg6JHED9ezyRPoB+rj8LzcEGmxmuT
9uk1f16izCO3M/SLSxqipq0zhOKmUyEFXdLQ+tDe8sa3u0ph4S5HSzHLjh5Ag+G9FOB/HVf5G3Ma
ASt7Y4kffKrOlJMZJKPxRLsUSo9PZENDMmVQUHM499lYvNiojRsbrKvrnG1vKM6Gk757dcQCyDQ8
zjC1DVgValURDjUS2ukZpwUZO4myeGgMphTKDjCueelm6BfkU++hPCmj+kzvDmVTZ2Qb9vfgjnPc
Nebv4mCO7Xvt9BOxTLwAjZyTzeyhai8VES3UqBsb/DiYAObmsjFX9QKJMBDB0T4oohsAYIwsFNwh
p5fzuvL7af3nP7oc99Ft013Hk2wdNFwbiD5RRD1IH7obphvh2S9ISXYjuyjjeFRjMlVAh7W4PjRh
UJxypBqU3cj3POAQ5zwwoz3kHchYXkpjPEsO4Dajmw6cCGlGyQ5aJY5vBiL3mWEcRECygltGN9lg
nypyV/ZRaKqNF8tT1tc09Jg09XH45PitcTZIbWMoPh/GsX90JoOzPTR3uym3gYFgp/ehfDORuh0z
CKnjFPwIFBBE0cf6Asd5Lz3cC9FsoXZ26N9yciH2kewVXYkNsytxqKB6wTSYwlXIwGodAIukKUrv
YkD4h/MuPyzzfnNUM0EFFN+In/UubVs27n1O3s6qaIC0xrYJfMd1rpMMMSUQlj0RWWMMM7Sawx94
mk8TAJ4V39CqWP4vTpVujXqR/OYdGLlUlKdwzrfGZD8OESqNVouPgknNNghpS0cxzf6EJDdemHZ4
FUWOGttHrMmjfgg8olCMbH7qS1E90d+BmuXN6xEP9AU03Ltfcq9m9050FaLM2m3OUtGaDrPMPGSB
cfLhBWEQMq0Tx0IORfEPSMVAHcsEqL2NjH6AhLA8ntxe8ra3+bwOXbQpdtKEOzbRksMCCizLNu+q
+NkhXm6toLgtdW+GOKHX+0RPJaUeHOUYXVGMCvrhwO1owIeFejv7sbkzAoqaOW1PNRlV20m7D7K1
o5dYfC8swtK6obo1xtxY5mYgD/V8bIfYfBwsHK1BVFFKJE1+WjoeaWqMKycb8HK5zLvGqP8+I1C/
yZq63JYg4HbWPAEQLNUG05y7i9GkbHN6qKfMFc5VQdKuMCFCTAN1oTR4wtFIvcJXQpkqk+nczDNa
eYYCmxxkxsqpBgNhhphP3mtF0C5fNygCNPDnqnCAKFgV9iAhn3OscSfyxdBwV5M61YPxGZveD5+e
6S6Rjj7MLU5OolPJmkg7dFd0UT/80r2tx/j7Evi+ZSwwYPE2UIp6uUs3W9oXQsgwsZjAwol/Rjn/
wLMjdyaKZhi5wbEnOqqexuzYyv4dP/l8SCvE/cIXzqmb+nIPQx1IAk48SRpjSxmPSko5275MvrNr
Q2Wvx7cQ5PyjGEBblB8eKqHDPEVnjq3eLX6WFbBuvWFtWJJeGHiZVu0fXZywa3KvBeLw8uxLK921
FEO7InPdDYJU6qpKv1Zl4TzPhv89jrZBO7s3Ou3KcxJ63/EWEiLqgfRoSric+OSUME3g3zYa0x52
h4nQCDTK9ODTMN6PoUR3AuFNwps7tqO6MFDM2Lk4h1CA7mSkXIRm9o/EvUdPPFBgRc9MYbpL5g8g
8MeINUads5m7klh6nVSQdEZCQybzVoUN/mUz/15PJBzUwQIXRnMACqEk6y0bPyG1GTjD6EWgvck3
gOL3Q4n3mvBz60ExOEvA42yjuLHOvFVXJDyjD8rMF7R+8M5J+RFo49NYKrqpI+zo0djWV/EYYtjP
MF5bsORWgSqYuZXRu+6CbwUyKjerDkaJxtftAHYksn2YVLlzCir4yM0iTlQUDGS63eo6dzYMKFGt
IaXzaWYmEU74QFlvLSOGfVY9Th1yIdOvgcGh7S+t6o79gEUtmg2C8jBaWRY2IqPmpUksSn82ckoQ
VUMEQmS3c3/kReWjrIDMMnJ82CW5+aBc/zYZwmvDDNK1qCOgRDkzCuA8Chk/UdU+kE5QsQeCAxnh
jhmaNca4uN67DZ1vqpY8t7ZVUr8SAvc9KZjcCyJPeqrEapxpak9wy0zUTa5YtOIzsXKVyq+HLBo3
Q5a9ohbPMEeuXEejSxAx4wVZ9fBhm68Wgwa7JXTdZpECdcYhYYJuuhPkGZ+Q2FkkPZKQlNAW6N+n
Mgi2xTgi7+hhI3O2adZ9ALZpEtQAIiObI2jI5ehN1mLh3eam/43Pe9/3zZMT1wiCWBnnUZ/xhj0R
C/80j7QQMk8fuqmjvUaP28Z+0o/mvR8nL6h99rw23pHL0leIEYVIolB8kAMo4ZsnttN830/nmZWV
yracr1LkQNvKki6vSIrfgY/atPWHgYx1a3b4qAPSAQnrcZsj8ee4NQIyN5OFsWiQeMqsVD/jAWdI
5vgw91oI5HMvUH1p/Zq7Nchno6MDk6C+tsAF0Ea5ZtAfreMEbp4VBsikwAcUoGM6fAlsEeD2a0bp
VvoV4Sm8kpwh6ZQ7iiCGkdMMIPMZ490FK9/qSQmcjh0L3BBu1NwdCwbFi3ARVH4LyaX0hx/sQc3a
zQhFrgcHLlZ+I22c24ShnEYbHHIQJyGciHjpC5lvLKEcYxNAGk2A34+Sm4p6fnPRI9x5+imOrSdZ
NOZ1iRGirJlYUZjnh4a2gCJ/N+nMBxQww8oc/TtkmkM23SJWqbciCZeIW28tM/vLTTCPwWi66uam
2vko6MligZhYLnAyvYv6xDk2wkD0HQXqmOVUDwZseKX0hoEQkkORv+UZwiAGQjxPFCKR5T3quau3
XW+AEXVpa226qATC5Ro2FNDgpWGEFmFHvFjZfa9IlSyxgVxx5mKEWDsb0ZhfQdA5e3K51/5IljMR
6AirUpaKJig3VSMPo2HcFQggQMo2LJiW3EFp3Ptk26383j3A0b0MiOCwD6OzYdMSFyPpf7A27TG8
peciYkYcD+nToIly4+HiPEq3tY6GrYGaErlu5p7aJdokrKx9GoKXFIC0eeFR3jWOtYa1/NwJeYu4
QZybIv70FBjjRkwYGQzKYaJ/4lY626BrmEzOm7rPxz3P/rdIzxu2g5L0kOUUW7t3k00mFH4AePXL
aQkyBVAP1FJ16N7LNg6hHVIPDfjacDjDzBQgn3Y9JN9M1xtCzg1yb2zirOZhQ2GwiP/CndJRdSpl
wepuoiXw9biWJt0bYRZE/ES4oye+UIarIhLET0/eYk7c5nVWHn0pwnMXDRubBKq1VSLmnqLoUMRI
9lXWXErCqDNtP5OTfOt3TXtBZ0k7AbCFHTURzQ7OSmY/gssFuuFjvWgruc2ER/RnT+vas4fvTgFL
KiLs1bcnxA/GnUJqPKYVTE2LWVVtXNq2OSVzwxFt5HXvBszP1OrOJmDwhPmt/ojDnlah94qG4Y4A
lU0a9IQGv/sDatnM7jSimafBoQlIgusTv/bWzuzHySMFsvNROyn9ow3Ebd4OpIFM+sWAfcLgHIt+
4d95YUw8rVXV67i217WTUSHqi8AXwsw1IYmzPmKyu1YAkSxlAByQwlvnUJOvkrws0GURmlhX5fWM
+QrXWoZ6zGejyaHp5Sb4mVQZwR5fx2vdnWOa45PpPCTuiLog3unBvnW7Cgxb4y7Jov5jVxegyLHe
OIs6zBDL2/2A0OMZZKc5G5cCggmZNd/KjjV2sK/p0J4Q7bTXRj5AJOgPGeAEFnPjs+EtkU5x3RQe
H7aECb0wqAQBacFCWZfjO94YSDA04/gPLN+7mwz/wZycZxZlDtwABtEz33eC74Ws4+tJJOMacSi3
x7zHaDIXnPIJovoKTP2UpPrNbEA7Nd4Fkcs9M5r72ZtH3CukJXOpwjvn6UMZuunJNdDvySbYpJP/
idpsR3cNiX9FXp3jL/yilqOoQ7gzVJybxoKZEREES10Z0ao1ixeZ0PQRcIhvyjLo1o63mlLBGxFc
8H7wbZ/jqCQS3H2qJ0zWhqal5gdFfULU+SY9vTdk8THYmb4K8v56aAGAztK+Y/jjnIKWvVqZ8b0a
jTVu2FffsetTIwgooiZAjX0qquI4ZzQT5wwwYz5w7vLN6mx1pHpmEqMWDr494RL2leO+jkULKBZj
D3jGLIFpYH/rbVMdsfN9sTW6m7Yv7tzJMa/b4s4ofHZi9aOK9FeH2W+dKxq9EM83hdftALh2LIcu
UwECrmqjOBHnFjC9CKe9Qloy0E0/0XWuoS9chJ7eIi9mbq3yN+jGe68zv5dMzdcjvctQZTR72Nyn
CA5/9UYspHNFwX7DGajmwTB6Qk+yU1J/G/amkR5A8dlXbs6YABDXLkGZX/gtWVLKI2j2Ns/QN5YZ
w99ShR8tZ+MdJ8gIp/Xe07gsGqLa+JIfg2GwAbA2+bGUAcc3FV3PBmElydkfLb23kqWd4QL5Mtmd
gKSHJKQtg3OPpgFm1aPV5s+2HUgcwOqWGbeN3um2kyF1jO/uBl/cWWUnz004YE/M7z3e9U0tBrZM
nAx+fJcThkXqnhyWZu+qSBh9GHZtbyuyyWmNihvpu+g3I9tnyc+YDyAm/nMW+L/s139gv1I5/jQ0
/Rv79eFr+h7C+v9qfh46//mH/nPq7Kg/yJATlmcz0kWRJ5lH/yf+1eYnwmTYDKnL9Rzp8JN/zZwN
6w9X8jPtea5puY7t8Uv8i/9qSPGHCU9Wa8fkv2Cebf5Pps4wZn+iv9Ji9xwhl9/D5pjAoHf5+c8D
3jqaB4SxYFRUq1eI1D4cx+wQSsYHWVbm1gpp4P50h/7dWJkP9rdrgrC1bJvxuTA1c/ifr+nX0rBl
7wEh895tAobRm+FnTqKDFAMQEb87CzZhQHKEsIKjvRpysA+JpBBvmQTPNR5KLdAi1pl/8/tf7a/j
7uVuuBByHc3I3xPcjl/G3bD4Wh9SEnHTNHZYuYW1NhzveXKTefv7Ky3D/P+i7v55Ja7BxF85wrFc
garg53vg0uQnVge7Ig6qmsiO4oduRrwmNGr9R3omQEFF/A+fDhHDL9fUttSWzbPlSb5u66/XBM+h
6z60IEtSuxzs+BBB7X4cPVb/hM43MvmtBtnakMC5/v2nlX//uNo2eViZbLtCSU/89dK1nHEKRuht
QaF3azdSaIciTdYAPPmopdcNSfetCOzgIRixiw2xPMRNdU/E0rw1XQKg4Uvuh1Eah6mGZevH40OO
U/Wfnszlrv/1W9GO6yF3UFp5Ujq/vA1d1ZZUQ1a4KjNqOScKT50eloIpQAlncIwmipAQhRhGrbOz
LFTPWMGbf7hZ+u9PIdFQDs8F3X7e/l+/pxyfQJxyoF6N2t9zfjRoL5V6h7BBa0uuHT/HZGpaH7Yo
9Glql3qDujbWJPVQF953M6cfHi4ovolxtEbnYOowPiCQY3odrtWs78tuwVWRqLR2JoexzYgMKysf
a2I1aEIO9rYT8YOkZbYT7fDZ5HZ9J/BwXRWUwocA4uLBZnhj0NH+s0+urH6LqKM6mK5XrRT9UhqJ
7UYn/n2Mj4tKI/mySyvbeJ3hHNz42xhhlh1og60ScMcrbZoSV6fz6bHiVBMNFKvHpWX4FH5O73Lb
VX1HPPtLbNkEWEL0r3uqMNciichugE3Ca1m0f42kDZ2iudsXRviYwrK+6opDZo7myc8yFLRC4Nrg
C0UktMr6tt0OUfhMmDuYOZntB0Vuj2RF3NiV+SHiacTuhRzWsDqAIrj8kybgwzQzOS8NmNswYIEq
IBwWczf+w7vqLG/EL4+ici0WeVdp27XVLwvE6FimWSMNAE5hNTsMrMHKNtProNQvsl9sRpJB+DjT
w4njEqkuDTs4cEkyz7dpnz92MbQKnZF0PWvngxGEEkH2EGss9Bl+opwMdx4HLdeu7wLMr+UDWvRo
6klOpjwuDYIGmMUkqFfo9S8RUQrewMrzMSxC9ybMq8ouZkD57Ub3ktQxWswSSFs4RdskbDDYOg4U
XCq+BDhRIj25abX1aZuEkGoP2qjVn1XGefX368y/WeEwd7rKkpbpcc9+WeFopPhumNJ9atRYbWT9
GhUz0mQTKc68fO8Bens/2VYRpfbvryz/3UvrCcn7yrbsISH76wpX5iqgR8alnbrsjrFvP1VKj1ed
Zk4bwcClFSW+tSW5e5WPmBMax9EP7YtLWsMyfCGF2RwfI8dT/7Ca/JuVd3mMELBh2nLcX/HuzayV
cgFGwAxd2dkD0dzqEJQl2dOc7w7TfMqju9/fir+XFEtRIoVkHeVWyF+2d0nPJzY4zWCkv2K61m4p
AubTYs/2q5p0MZtkg99fUf16801hmZq7DjlMsqX+esmRxOw2cqnRyYqNWLgzcxuZd+UIx36IMr53
t4Wj3FsnhzberYjnz9Gp1LEy5ukcQlTJMC3OLRPH+Nk0GrJ4qlStY4WhfmQquB5sPMy9gbYCGIOr
k3ZXg5SELSVoVcIgK7x4OPWccYjwbnZNUIBjdY0bdlebMBwsChpXatVnzbkIGMp1nGx3cdF053BI
7I2tCQDTOCjPgcF5rnEGhFXxXJ4aYtu71hZE2iQPYRiB/pAxMtq+WqCKir6HLKF4DV21ageXTorv
2ofZqk9GRpsjmfNLoGrO9yMNMKNbjPK6uh7oBl6q3t79/iv42w5vCjZ4yllQGR6SQfOXHV6E1lzC
1sB55k24+zAcEvZcDnRtDL3tWVOCiBD1cJoekwzRcEzWDv4duFy8lmVGmrPr0OhpwvQB3R/qrSw8
trPvb37/a/5Zwf28rPJrurYQVEA2i7xj/vKapk1kkVWFEDqCULmdZNzcdQ1CMW9Ih53DYGdtwBre
kiFP23+az3Yw2JsCUO5GMR5eh0RyTPnQf7hMjbtpwaJn+gE34SnFCXMMYnOZx5JCFVYuOGEaAkbt
TPvWYnQDL/MUOdfI/BCASLJbaiSUV56yaMOC16msvFmxGlwmQNNNHq7BmXi7nITXLAQG1zn2AS86
ETSYkBIxzwyDSQ9J69n4hxVD/rqKmoKWqHK1C+v/z4X0r0sZzVOn9zmz4FISwbqz+zd/nD89pKY7
uIw5z1k0YDmc10XoMO1vSLJTc5vv7JC9nBFNtYGzQ4wtCmu3d7tV3rTu2ugDkusCy/6nmu1v7z6q
XL3kVrDE2ct56q+/LQ7bwG+Y6V219FnaNEjxAUTvVAHdGd8jaAw9QtdoZ2+VO91H3VDYJ1MJPZTY
GQKQGr3ySKs1PFT/v3/Wfj3mmJKtQLKuKQtxr2v9sg6CvcVaWtF9sSZigLRLBEODrq8B6V4FlCa/
v9qvq+5yNU9wlHQ9z+So+Uu9MPALhC58AZKMYxxly8yGfKZdHMbfpyG+UY2d/9Mr//dLcjEOL6bL
talV/4O681iOHEm77BOhDVpsQ0tGBIN6A2MySWjlcAjH089B9pjNVJVNt/3L2aRVpTEzQwCOT9x7
7t9uecrfwrb6iEeeGaozfIMFmNmzlkw/YUhJ3w6htopzJi5pS0Sjo4aD1VFqOhYESQc/Uhq7D4nS
2Cl4ZC/ZMD7/y2di/uNKNjwa5T+PBJ3e++9dVoRIlqAI9JpovoIHfvJ3W9XjyqMrO6gXBARrTgH3
UE79tfUwuPaug04xA2oiOsVYbaABjek+sBjm7wQwU4srzoYG03aemJti7pnxPngHF6c0NByL7PfW
PUyD2+5nfS5PJbnRtfH6n7/rP3XMX04xw2dfR31IlzKXh/Ol93917ZmnAyObElJEcp2o324M73Eu
nvPZEmTG3KKYKNqVFdTgcHpBGAvWnR3caA2yPRe+Kf/LsfqPS51jVYcQ4NLVEyv69yJDTxiTswbn
I3AFiFkLCIjBbgFDlrsxrOD0n9/+P79W03Js16Zu4DBHNP+3t881PWRNUWDDtnh66BFs4wbl7dIx
Jo5nnPRcTN5uTOhayiF5rkeB+CRszoCIbSA8HtTvjOm3HKZH18UmV89MWPAuIc6xSRxCgtXWQyVu
GMUAvRZlQjawRqCMPxfhfv8SAz3eWVF6TNjO/ZeP8h83FclpvD1UKh63lf/3EUSWiZJZp846oSEU
0O7Rm7VyU9aFy5MpYBw4d03/+fP0bS6Xv1xOyPtRF7tUzhSuvIC/Xk6Fje0wCJHItLUl9h6icHJj
kb7kxkDkrZ3jjvXAVqBwJsWlBa2mHHGqs8ya/bi0FlZNqm/oxrt2kv1OG46d12MybJCPVWaGDrIv
N4KEj40Wmte4zA/x6KL3TRFKlxkEjrAsN24pcSehyyLW0xo5F94NSDAnafe/eiXqR1RED2NYQiZ3
829aESiO8gzBvUYZ0NPMVnCkjYxz3fqDF0QvcqARHdZaVe6NKmSxEUBgTCYUe5IgAHIn4xglsHXD
tiS2SeUV+8Ihg7nsepZ5wxs2bsIhlRKrdsiKm/CdYle2EfvzMO2OXkdgZ+PicfPGyjmhk0kXkZRi
yzBtxxcYb8osJOul9Jvn3iSTIdiGDJxOGGWfIxUwMp6MHJkQNCwQDUz9zWEdCSNeZTZCz//89Tr/
/Ho9nrqEBzHqY67199vFo+uoDU9mqKZ0tUo9KIGtxvYUvbs4F6K+9qiRrAIIaaJBNLBZRuiOuUrN
6xRLbWfWIaRjkMoPLGo8shzwrU2PfUKquMN9UJGVWLZavpO+GjZ+iD1MwxyXqRbaSRXOlojpQZo2
IiskW1Sqxbp0quzQtjvDABOfwj/clloM96/vYPmUHFohvn0buuLa9n+ZjVVdUERwiGXtwRwI2J2s
Jn+suumxsNHmNfpX68Cg9UMtuSLKhvkxvY0BCSp/Psf/0Qj8/6PUMp+T5f9tmNp+/qr+EnI2//i/
R9YGZqh5IBzwbJ/H0nON/O+Rtf8v6kLKQk4o9FgYqSgy/vfI2vwXzR45ZQFtH+4lfuD/TKytfwUM
Hg2m2Ti4QTH5/6OJNQ3F32YjOuMQ2nxKPcPGC4oq6q/nlZqAwwwNQDnllscaEOfkGkthWv3DuCeN
JjtO8skcsT20iYldOs4vTlJgFK9ctE01V1qVkWJT0x9gp58ZkTo27r66d7G3r3sQijGEzNoh/tJU
711tGajbHJp2q8iQz9T9mjQwBMHMsXd6+1UMxZuXtsMyCnrvrA3aDVEu0Vi+9YYMjrUuFcImMMNx
05SxxRaymaHT3DmGNfwG7JCs0zSIDx5a7k6J8WzldMmwSbAaA1RDE3pOslnoFYyMZ2tvNQmGPgLt
G6aa6lJ4tolQ0RkvvdSfIaEI9ENjedSmwlo1rs5DsjOspQUTjD9E55Xb1U+tSdQO+oNi1/2QuQAv
8wF1WRb3FxUUe9PqzNNou9TNEwr/gZVS5BSPmd3eUwvYRKln5Q7UEXxgSGOaUWDfhCj3SmDp06CS
qwMxf2dG9ovlvCZRne2H3hzX/9YooMOINZ9QZVfuXOkTJZpm2w4AwpmosPhmd3B2WMZly7y1jxQw
j7korSdpkMaO8GDcUGTx55DdKRtfbA242S9yiQBE557vgOkh5fKTzH/2J5e/F99845vVRkYyezIc
3n+poaQBLmk/yuKpjbRDxFo5H0DT4Nif8dJpfnZU9Jmp+MtD0HK06/ABsxAY4dCAf9LYkOu7/DX2
K/2EZA+kiEP4Qsbwk9JytE10WjFj6yShj3ORwq6NVi1H1Vdrjim5KXzponKA/D+4Qn1VRav/ku0+
crkK44ZQupEKHuRAkx2AaPLt1q+JHa0GiWqjyQx9zTALWLzYE2f/GRXecmpa76Xnbt1YUexCDUxf
uDyLZybImLyirl7YSOZ2dslDCFkBuPa+TLZdEK+gkMId0wtjA1udK2PAPpYVuOt6sg30rmNoqxMF
PzjEBBQHZGLxdup5f9JoyYhiKL5zzMXgzPtiGIaEgoj8FIRzG8sGAUqCWHN2Q34ykpPM8YZ3Rv+U
Z1N0h5a58AlvutPYYbyuNuwtoD3lFuqk4pplzgdqKA4UvGvt6G+9ql/H8LYuDOJdQC9Y9lOeJwTj
Ah2EfHLXYocni9Obi9xDaxATiPrEFBR//njyxQQJvlXtw8wCGCsUlR2GuKWX2C7r/SJB8W8fbMOf
8ByRxFCIeCvQvmoCmWVdhvqVh93QBUenemUbfu7ajh7AAa5W4UXaYP4rtwTYLQpG222OV83FsLGS
ARGqWSRo139XdfLbVZrcDdahdYmVoXvTDvkknlVP75C1+gmDgb432vI25SCzMdBdktCvZy+FWtrO
jTiWbk/+566cg5/ShLIURDPy7igl+ToCmSHM6WXSZbjG9VBsACUxvtW47JgUHPxhCtdwzM9trWur
QQ24J6YAND/CVen5+B7RqJMiGPUHUcGXcKNJbDTsip0VnRXT9KTDzQGND+eYPnn7waifsUmhsNBa
Sc0YfmPf+hm8rsTX473roEF3aaZDSu5aRs3cjWvi6N8scATHXBgnCPEHJTT0XCWyInyH0pXDtja7
eFfHw80AP3xUNBNVEOurrs9fglpM+6qtJdfJUgd3/ZRBOoQ6samSWd6TQL2qkZwsVN+qVdS5GxM8
M8A1iDuGrLOVckCRyfZscwrefKf+5J7N12nE1HxQrL/6IG3PMsgxxVVHr67ijUrCEVCpcUEeauCN
QqvuEtZLA+AjCwMtZootmX+vygf8XDQYVKl0F0rjUdFK+4AWiwC4Ykh2HuFrlZ04N/jOpmoTVNSI
qkiHcshf4y8VqyYpXinL04+c4MeRIKCVYWRc4RZTE8IT/cQAUEMjNcoIc1JLMnNZBuFKITLl1Z+Y
vOzNHgzN1AEOS6uTXwoYQ3ARDxD3dmkr4ksh2wdb9wkf4shFS+k4xeHPL3FX8oaSYG165Z0Phywe
v2lhAwFcp9Sd//PP/5PXRgqanMRKaMDrklgSbgt43PkRor8Zqo5xKkG3HKLgCz/CpjOMD8Sqv7sy
VtdYR1yoC8ylsjGhXMoED8GAakYmT7SuQEqLksztya32ZAZqWGIjUCE8AAiM5LnJwDPyP3na8oY4
MY9uq1i5BOkhA6owQxiqnU/nvep97bc+cEVyfniYUGZvZW5+WYayLsooqx2q9++YQIC15hC/VMr7
FBbOexcl97HVpmXouA5alp7snSj7wV0Hz68ud5rW+4c+EwTemKglpRN/1xX2sy6r1MofNL4uUw/3
fQu0eYrG7uYIYe3aynqJ3I4tSpbu3RbddT/q3dbKetjjcjq6ALh3IlP2qQwIhEErvYyzkdDtkGGk
y6NrNPjQcrqqw9ASDx3x6bWN8eN37r6UTXfKieLSJwBZltD3DI43Qyn7tTV5wBgFhOG4LX+gH7Xn
uu3fwVocJ5haW2eqtGUH921dkNmABJsFl8tBZp9Uj4Icm8rd9OsH24SXVf5hiCBrAE1RDPcsrG9Q
vI27PXUURSHMujEbkTBOEOaNBjcYN1ncG8ecrmYxeHZ1KMFOYS6wtm7XYQMrjGZTzFpUfyi1dQiV
YoQFY+ooYtUAiLhVpbvixkm2nkavxr/qLM0GdbCvuTxifMhYWjUg0fHlTiZ1tivdLrz2GmcgSbm0
jLVxmRrIyxoK4SD3wOoQcDHp+dxOqnBj2s24nqCGD6m2MvLeW2ptfRBpZuLKAzk+a/eWUPURIVYy
WJSzvEcKAxYwCQwixc/kuhJ/wUD22VjtQ0JR0sgnFUkhevQjrAXG2N2z1oP4QY5V07DMkQFjLxPE
NCc9NtXG+j10YEOKmoxuZSvwoAWaTXSjfesb12hcddPgoWwgWy1v0V5FdTQsC5sYLl1so4YqJPRE
sRkmAHwoJMltf/LMvtwK2fEXKmme9PmXIAd1G8sDns9bXXd7Bydmydb8qtzpCdHWsKkm6DQ05f5C
b+VD0WM64wlGdFGRP4yNE9x8Eicm6wMBcsX5adxKzfrWMkSIiOo65IYgaYEVHBOSshAoewS5VnD3
kMoZGPPx2iJcn1z5kQ5kno6w80KZBTwWbGKFUQ6jMgWdC24Ef5ildja5H+zbO33d1iR38IkfXFEO
7/YUt6vRd0gUlGW55rQ9hDpwF6KxtDLcDJ6V3wjrhiY7EyfJ2XhuOWftyt5Z+WAjX/+hy0keUFml
EHyQsjfqGe9IciWAB6RYGmBgNCABimgfJhUJI6GGntEoh73DaRq2KXrXvmiuebNI/XzagYLsV7rX
o2bGFJEl08rWeNL4Rdjc4Wi/1FPVPLd+uWH4m5wR+zUHsaThPyZVHrCTYajkC/3LgFTkF0w+i5FP
rgeJCPBJYkgKRLth0crUmhtxsKbXsQ1/MznBtdHbm/mFLStTPJf5cM6UzmLcoACHon7Xw6I6JLGC
L0mMqRMM2TGJvW0ojXHt+0R6AvD76gW+Wj3dBz30Nsf3uquvqV9gNI8ehkPQjgakSsZATej4F+Fi
hfGu1kT5NNbVBWO+jULe2CIazxZNkj2XDYEfU2EirUthQuKMWTmDrzNA6pelFshzljJ/n4I53daW
zo7xdb2WilgyFAz50Y3thnUb551RGfaZACO5owhp10Bse+lwq1o9z18Py49suxd04l9map373rz3
Ix+gNOA6gJv0UXMbrabedJFPOE5itTX80XjLnQo5ZmhxFOrVtoZjOnX8MZR/YpNMzoXDHX4oAljH
CtS5i+o9CEwPl2r4q1LVO7l+3O9OASW0pbOhJg9IC1uE5QwM5JbHHM8JTRmmdp21GXnoAgNILb4B
hklLK0w3w6DlB1KtqOj7eq9huWnc+jH1R+srwUEcDR0mTJ1Nu5vpD2gtfINAKKJF36UWVPugFM1N
M/p3Ier83SprPP4OsPHAz0E7+Ux6x5FhkohvriICqXZ7pN4dWfNRYUFUFy9m7bCDBD6aU+v0bUfQ
wWQ2x0akl6AM3R2Ju1TxDa6YIg6KFZnFB8toyPesoS7khFksiDmwKsLgAtx5W63Uz0Gpv84Rz1tP
+GhxkQzNJfDocxi5efkeVhsGCNk5LkjJrWiWGdjVqykCK1b4BEiM+FDBEoml75TTQz54lzpzX03X
nx56Sx/3RQkSE4/Wqeon0n7Zi66SxxxgHuLR5rPtRL9K3Oxp6CXhmnH1gnNKX+O+BjWZWa82IVZa
ijc4a7hN/DjuZtXQhQ2dPGhdPy1re/zsJ/0oGkzBrk3+JF5YgIpje06reaHGZi02M3wYs3OE6IV1
lvnrcUjFobdPcZroG3w3LxTu0ElIPoDuRJOeAiGDWEfqm08Y0EK1gMlYdOsLXJgdNN9k44T1O8DL
niiZo2kW44PO7TJArDszOMVjMSWK09GfoH61hv8QjK084okkoLwhC3r+LdIQw6VX52DzGJgeYbCI
4zRIRNVBey43E7CRDQoWDakuKljM52g/sIptBx9sf4tXbhMVNtBFWfzyLWke6T/Mm4gKBMgRM1i4
80sbf+GZPKyRbYwBJG1WHssw1I8KK6ZPxOm6LiSFdTcat3qOvXSng10NSwlX/IDX8mw6o7Uv4nth
FebJbtTr6PRPuodbQkucaKfyJrjBlzzpAxN3TJd70KPqWarxI5Js6LJJF3vhhPkuiJsHXaMMjuOM
JjlHQAGFjtEz2WEHlfk3UJTs8kKGEoCk2rRrDtZD4HFx5H7m8HEW/SOLsvZQ8NDLYWJhlmyWIwiG
dc65sBAtfa4jKnsrKxhWM7crc1jBpwAQFua3K4B46an3xLqI0Kr5F6MPr/VQ3HAjwKo1iKDGYhn0
FJ6Didm6iW+AVwLgcctI+skF4XK/bivqBUOQypaNGJHR3I+nLGboYVRasTL71tvmhuDQTaZnkwt5
E8cEeWcdjg776rSqetTSGWxXzEHpdXMoUG5gJ5inRT02QzVbxAQ2rJokNCIwCMMhDO7THClsXRE8
9lH7Y9Qzgy2mQiX9l/K3mjAq0jrWeg1WLdUORueR8hro326Q4abu61WbTjlwZh2YN9lRKTx8Ay8S
+Weae4Ng8NLWk7G3uQz45iJVH0uzqVfCzKqlDiNrj/5mDS/A2LFg7TeeoU4M2NWE/yvOS+bPdvXo
DOHO98cFQYQuGS3caUWtPxs94ZHC4PDRcB0loX2cwuGb115uWahBPWD6FsIfaS18djXEj1XYMMcD
nx0QynsXxqPWp+6y6f0v2QfvhTMAkLTpn2y3IFCQbBWrSicGM1HJ6pH8orqPLmZ+RKLJUkBHM4Ij
/myFtDACipBmBy/1OLeBPVlao3bxVfVAYbY1S9JAR7MM1n5eXFRsXDxjqXXVoWomPnmPOn+yOG+S
6Y3XbPLkGu82Ft71NOSEPQy/kCOFDeVgqrI3zy/kdhJPno8ioLP5HsEL4MQVbr9SLgioGP9HVAt/
3w8BT1rhXSAxQp7GzbDj24ZCp2X4wbxyW3TuFjmklpevZdSDXEsYgxgjXx1IrO7ogIquFrjq6CT6
9ji/KoGrYwm1mtzS/qEa2t0gDJI4Y6AAmZ9uPGEFBzGOh0QMP1YWZj8R9JBi2feDu+9DkoZFD+8m
iktz3eg5oWMqOcSWv4yl4LnP/gqG0rnGLbXJBLh4k/AtCrcl5q7AyQiz1L7JXWARMZvzHfztJKo5
t8az8NZV2qnUfzypfniqVphsaR7Kdj5vgQb27vQs4f90waTDtxgIRqS54xkHwCHm5vWInxh8ItAJ
X9FbdE+ZS0xDPUKSKdwPO+DipC6uIsN49SosyPpjEmBw7xI5Owfi9DhhUegxkCwtbzAuuHA/2/yu
q+cE7EhtEOFmW2Rojl6xgvp7qwrtufSkuEaS2K08wXXaAzIgDlM7JYkDWVve4yJfdbWp3Sx7Pci0
5tiGb8oiC0gV1gg4o+ve7ds1KVlqmc9oPbQCJehoxmr4wpqkPwpSHIhqC4FzlN1FEIvYAThjYinL
dU6WiUjsSznvdsWcV5lGW3J2f2sp9z/3OMa8UQMIoYXYV2BaurXPQgcsw3pkk7lAEgecheSlZcUG
1blPVYQ7XPCJtiPGfzvY2XE0LZnT/nhhb6z18QZ3B5NP326UcvVHXxjHqVNXpgAz0FZ/jfBoEmpe
PxtD+4ar8Dv0sF9WzOhds/0oMlAB9na0rOgnTMvdqIdrWwoPniww+rYMO8bKjrZ2UntjSiA7udG9
MzAgisfaZta8EQ0QHaDffQ8jA3gkmPXEfGOLSQT9BBGkFoLCtslXKQ/DFJvLwtfRPo7qBpz5opf8
czhGlhNM+VG6xwmoRmWsQK8xmo7ltMU5DVSt18h3zfBY5gx2Kli3y0DZ1loryNaAIYOYyv8sTNwl
Wf1RfZM84a2CqH3zeWCzJDhLABLrMOIHYbhviBp8l7OV1CjaNzbb2iwju0WOuSuNGaSN2WdZD/5P
28JPdJGz2nnwgKX3e4JAturI/SIWzrqQFP2sgXrYS/XL0XWuH4HUSxXBG4OcQ1HABtf7fu8p3jh4
z0MWqZGBGdjgJsgvgyoJG6GvWmhIGQb7vSsAYUn/Hd8UryFIP8bC/gqzmCOr5M/V6hRrV5z6yUzl
iSgHuseoE9xf4ZMuhLuZGCu5uqa2yMrPYDa7Bz8IX7g4TE7m8BYK/b0ING7OwjmaLlF4AmBcVuXY
pYNDlnOR9IF6SXRq2TALj5ClN4k77WjYl16DPTKe6keZ2CgXiGoCLYBpcVm5zMTKzjsnkMYcjEJL
VQwrQls+ySrcl8jeFpzZPyVUtkUbkNSjSbaRygDemHzCx9oLLX1u7eqNxdeZwFEcpdxE2J8YVXJj
f9goKhYR8ruFqphuG8U8tULLWFB1e15ywUfIiwnTPQBi8N/1Z1qHN8bnoO5ZhbdY0enae4egCXal
VJHhh4PWhykcaZIjo93+xAxGUukwTK2jZzsfvyN2J4uREAuGAPU+lfKqYv9mCX6jAJC+Cgd3qdl8
OIZhQjmNzUPTShorG/LwUB1k84iRkSCyrHyrbPHZcAmsKZah8QfGoYvK12B0vpUK7IUsxqtOlb12
AMjiz1g5Y/5DWsOB4aV4ILQ0cpurMf/DKC8Y4gj+mQad+jqLpM1YLD90X+aAUjpLd26qnYssR6qY
L/oxx0ZuE9gn2Iib8ppQT2TZRxn4h8IAo1fSKXLdXomGziYC3bopZG6R84KcefTB8KH3omRrZAbB
f/2pTNRLBRAlzXFpFfIl9pRiOkXvX+4LV911zbrZDuSkgjT5dlQ/Rv5tqBmubRQHNzcSTF3jg5nJ
Vx2TflXzlUVaQv5Yiyc4VRsS5gBpGdDKgOHHaPw4cUTGLcYEDqb0ufAL9lfVrZ7kAwMORQCSYGnj
27AyQogHzXCP8fnlMb79PH+rR7QLblOCO+L51pj5IRhEuvashNQgyN6UVwtjcNxVg4iAvNpn314V
FABZjcuUmeuenemXUi0BPV3OhRSiPOiNF22MbZKAGaQyMVIBEaxd31N9JjpfNkAgEokwqZgjL3zG
QQjh/CpbJhNp9qhF0Hwk61OCDCoyApj14HA+kBbz6CvCNbsswmmv392AYLiemIOcOiZNzDVFGfna
L24ttrzqZ0JBjIXZiLuvt2/S6u7RrLKdk7ojEqewrFBD8HbdqPtl1dlRhv2vIBcnBbq8grK5aAkB
Wbdkxa4M197oekPB5ssHzteJjEBwAye4ymvyXk8qxV4cp+Rnl7+910RqL/iErsrMiNHJeKrGlbdq
2CUspEYybn6M7fJA4UF0YVF4iDO73wyTTkYOWi7c9aO6FvJrqgci01nBkmv3q+IuxxRzA/vx0Uj7
uy+NU9JRJwosCaTRr9uUp4pVtHs3kOuypGZ0WFbYttoVQCnCYbY1ONmzIlzX18On0hxPtsczHPMl
G1G1rOYjxxb+l5+bn3kVMfPLDk5FRdfEzT23uo3RszbOoDmVUbWXbU1mDXFeI57Olabkm975XxEb
Qj+/9u5gLqae/mCoTwUUq5XPzdc68t5VAa788qAFJGLqKjiZbXa1OgDypmDVJ7wYXF6GK7DvX8D2
fRdlf8/64lm5O+oiYrda+CYkQCDElmQysvslNQUgS5hEh5LUg9JRlzYwXqp8uFtW+GQa7WFIspUZ
xc+STE89qN9Go9rRMZMzrvzD/MN4eb5DH5aaN02L1AMJE+YnTYQ3o653kOUvcR39YsJyD31UoM6Q
f9eEsEAO0RIubK0lxBsOUQF42sJXgzHIb4utZ+9kTMhctkbRwznOFcgymdYwCRYebITF6My6Ls/9
6vpibwWU2xZMCfg1rFEMb2tEDJ5SGQ6LdugJOcsnrJdP6H+vtYc3vRT841PNtFfP04uC1bRIqI0b
mx2nvjVs/0szMCwxw8lhzqmXBuS8F7G5TfaObT1HrvfaQzev5hl2nj2TXySWtoHdBGaOp0YiQvWR
fV35UYTULnFF3yThB9D5XhE+3SdIWjZ9UwtehYVrwIrM3vH8rSF2c6WC2TuyrrsSMQVORHuAH7rU
vfaaDM6XwIi6HkvjbBA7AUka41aC399fRiPhOPa76/CSvRESCrFDL2RdU3YE584lpWQuToYar7yN
9T0Z6z3KAbloaw1ag1lB3qe3nGccrl+yYow4qdKRx4ZMn6YwO5V5QRyxPMbzjiJ339gpvpV9+0bx
LJFQhZizuGrDehtP2s1ocJolLZ98Y0QQy/O1VcMFyBIOAzZjb9GHBYxyrcl6R8s0p5ry4bqz+CD/
0ePuVwWiH9Xu2R/eh9I9SUt1i8YFwM6q9mADhQwYqNGX7WMHPQR97alOxQPDg3NUOefS+ErBeBOX
ThBrdywt66jSckMHihGKwZCrX1TSXvM5qZXBzqKS6aEu1T3tKnA66tubHpEIHq223zh9s1ReAGdV
P5URRnRv6G84h0n8tKD1mkb8WxvFIW20S82Brbfig/Eah0UcPbcMLWuyQrragOUYdmDymPUyGUEQ
+xwWw9VnHbsocwrfTnZ3PSBBsgzVOpyL5whnFvijVH+xh+SXZyQ/k2rvlce2wUj4slrWox6KN+j+
5rJyShIcczgJRBTarfEVIIlOuNOjMDuIljq8G06GV+6U3QAVTU5QMvtwj678SuDiXSui56yGqmFF
j1DsQWelTOb7kNlSRamBVJpNyEPXJr/SwvlSkf82xN25LnGhE8mwyCq7vdoMWrfQVoDlTjagK/lt
JtZR6C4QcQM8IcczcWCsdSCRqhNfwz0vMqwA+fAB2PzE1m7FnALiufvKLu4pyo/jpH0y2kUGMUzr
MpbXjil31ddv5XzIWK7aqiH7ILHyUcQzjXx6MafswhrnRee8m5RPFkDjrVBifCiLjQ7pcFOfsT2s
wneE23TH4W5AlbMIlHseR+dLDkG+TIZjkiBubETj8Xh5p0okOsFC+1fXlCsaafNLo+zIuBWblgFt
VAYrpeCue1O3iiwUClb/RqneIJDzVn3ofNoNwC172HWKvxEl4yVOopO2xQb5u1bGrXOyS+H7n0Ye
fvpTzHg2mcU/jPfrASN6Ar6HyK0VA2f8eGrlOpxZDRQ00Wn1UjdJm+P+rhP3u4vCn5ysI4DXJKfk
vuCETp57PTijbZ1EeiK6F2II4ly4Fx5zIased67tkDb+i9HYC0s1MIoTBpSy+53NulOuYW9MLjms
nK2n2AomuJcmBZuYsf4uTsarPeeqFChAK3vckU6jVkHXg03z5taICA2WNJQy/g124d7oeWgRYO0s
nfre9rw+3RoeED+s4z8kYZfUTG1k/eGYcXVwQ3dTkCy3ZfT/0DuOdVaaR22OP7e0yM0MbZ3uLO+I
o8mpzmtUolIbzC2M2IaVPdMGz6qbBwzD3HHJqrRz5oYtuceImvotsSy/hkyNF/P3aLYtDbGwl1Ps
H0IV4N/HX7etqy0ztM9Ckl1Onj0LLJSJJljDgbwNHbTXfHd3BVgp4Z0FDI+d6tPnsUa70gQ/TM4I
eiEhcmFoA9AHfTa9hn9kE34B1C8KV4VxCjJYeR1arT+QBK9MCTHSGP9YchuE9S+gEujrm/5pcLtr
gVQAV9X8WKslvR+hLLPMl0UgQMDJXTsqBWCBNbJgscgpgpXvzSUsJOkRX5UECqJSEtKAniavseV+
Q3pEYiJRa+sIdyzYCSN19pjOF3nOI/dkDuWxVPRIpsZwo5kIb0uvDcr3xsi2kQypefQtXAQiUCsA
LtZQbfuaQtGE3/JuPIqIGVNGnPR0slv7PDjDa55QpIfkX7foTlKSiLjRQ/Q+U8lEgTXdTXfTx4Dl
vl1IsXgNJqYgrlETstFdAbqiQYbuGlFCGTp7J5/k85TwXJ614SnCEbVoUzQlf4oaMmzeGr8Hnyrf
p4pqbuw4+IdWrVvsiuLFGq0TaJC7zth9JPyZQMNphbXcjynjqAtJUbK/SDQ5OMB2F0nVgNbqr7pm
wC7q9HdzUB+lBHU04nBw8umSWPI7LKyXoELhwrvFLcXLMV8NWGi5SaBgP2J+VFw53cOY4REyq8Le
utzuupdXbPK2nvTsTaC0p9KSrAcdMBjK2hbOLEuh0Uhtfkp71Xrzhfhf6GZV9sjkmER0eF3MfDd/
zj8NfR58cGjL8iojVOMUKKS4TtZysEmrFiEg4lEsO3s8O07zY1OGUh63R4ZFfAGTvKNn8ab+oBhv
ALCa1QQQoyGhVT2RG3UWftba3DM47S1T1gcyYPKdU3Y+Kdl+JePbBd5H/J9UQpPvfIsmfMysL4/y
aOlTKi5yiB5diE+sMH8IP+2XoleQLHObhzP4q6WFD4fh1UuT429tzMpbyKw+6Oawhbn1ngcgoIoc
IQuKA13Ecqlp3R3Y9p4EO2kR/wx5aUNmMwypyKdjRys3c4ZI0l1AydFW858rWXwsTDSSAjruQMQd
5MyEYoP2ZqCyZZy4rky4qrIOv2LRfFTO1EISpWwBlYXu39g2HOpbkfvHgPT6YwDTbBXZbr9c6mXR
HiQGWAC8ftce/vy/ZqQnYlh+VElPjdvvjYrYPqCgiJkCmvGwH+jlnMQbj3lh6isqcex7JpQfoQ2n
JuBZYAvCEwmgnw4YRRPEkIeCSTB1W4hMZv7tMiIEpU9I6KKyKAj4BN0+GQcLdDQ+acxkmdbQM+g+
R1JCRhvRpLJdIyv71KIAlItXBDrS2LI7BE6BiNK13lQgSJgbynFhmM6xTPt8O9A+/XlHf35JexhQ
fZZ+GzWi99b4X9Sd13LjSrZtf+X+ADrgE4i4T6K3EiWW3AtCUlXBJbxL4OvvANXdtc++EX3iPJ4X
BkCyDEmYXGvNOaa5EvNH/vNAmuw/d5EI0hkuXPI7czJh09DR9z3l7S6aP9wYcK2fH25bVs1VaSga
e6vVZ6e3wTwlUbU3RV/u/+xK7owREYFb1r8xRbJ3LSOi50yX4OkoZRFtA7IXEXeJUu+eRZNg7hvp
YzTMIoN2oOihZN7D4aR5SJY9uir1FUT0lw3a3wsxXYKJxTrTyIEw2W5s1matVfvEYqB/e/izi9sw
2RqCGHDZ0XEbYuikTTehq6SJB6i/aueVQ9iW7wOFxer2XOKkrGNuL9w2p7OaBNe8+f0ESRb727N/
dmNcuwtvgDVYjB/4GA5til0xMvyauRBH3PeW51LQqRqykSdx23bGT8ogZFwKgNC+nx/s+UNEo6SP
3wLrrVhr70kmolGGVjezg9WYeQu7LKCARvYvJ6NLROzEvaP8GaWsin09P7gA0YiaP+dNs3Ik8y7Q
jxGkSGPw9hV+cK+GCy0dJE34grZqij8DqX9NLgMOeH6vLe4Nzpucyhw9LZykVSQmKqR2TrZEPHYX
GtFz2Nek5Vo42WT2GUz1sQ7rFUXRPmuao0jFL6Pv6r3Rkhg6pMM5IKcz/OUDHLprTSx9sUNDjEzJ
delgv81Kl/EFIdtxpRJa/tkmo8Z6UKmBzrpGPmeTZTHa0adOg2Th1067rIacmZWboptEA+Ilh97X
rSsj034B0A3srYZt5M5r6BrlQ7XqzKA5IpXADGOTZe57UbVtaTB6oBKIHGQo0MAvZ3AJdtWZGG6t
UGZo95jYy7fChztJnbdUaFbwEg/VhrZt+mAO3V45I/zHxtt5DOWAmaJ40KJwFZA5jbS3Z2ShudbO
0LiTZGWpbeuJKXyTSdopHj8BgkHXJ51UFuNLZ9XZsXFYaxE+3DPFsGcsu06j+jWQsX3m1k4MQ9qR
Hie0/Bxqn0mgErUeqCZXZmuKE7bjK6JaVq7WZagjKMoFScgUyOPO++K8GK362NuSuA8C01Y1l2qK
8fyT5iCjsYkJblTU5SFG63djH6d5aICptHdCqYw6uB3WZeodQ/hiDxjZmp+ZxYoJCGi2NvAKAVTT
32prZB5Qdm+GLk3qRnUvCA9ZMe21uYeIS+Ol9tlK5r6CLYarq7FOgtO3L0toWk1v87zWOD/7WtFA
Lpl/VyFyEZFU75wQG9LPn0lBaRnDSntX5dPWsbroCSFmt7Kchd3NIAkN/XXh7DQz8Z4sRREYKBCL
vl1uxVQTN8nYcFdIPrLmMnBJNbLnsia+WBbtTlqjiKnqJDxDgN+E5A05vW4fcaXj8s2dBwSroOx7
rSNdG9mdcjdeO7p0Q0KiLCbpH3OUaQzC6UkZLsl+pWZ+yUYXED9pTU5acigm5jghSioa5qF56coJ
A5dINyCrw3Xd8A6XwetdMYyY42p71zQiv1cmMVka0zjq7nTfMYq75n5WrHpoLSxeuapEY1SciZcg
USXSo3VgBBCryf3VSPE750ny0KXR6+2YGCfcCwbF7BZD0YUk0A6kapFdjSx9DoPWQeiONZG+EHHb
WvxlqLh6i/NiX6VZdU8Om7V3S5eY6zQ19UVigvcIETas3awn4WFo+SXNmCQv+5OBXbLI7TkcsFOS
30NuuXAgVh6s4huu3YNHKecPGuEOYMBao4BGuMkNwTpQgLl7zQGfVbmhcd+R0baBJkgfgmF9UdfO
shNFfnI6pBoa6konMpEvJMWz1nbrJrSzFejpeGPGiKQ6RqlHYl5mBWP4mMpQcQ2J+63pBODdCj8A
I5JkeJygM1cxJEyivuekj27c4pkxrrezIZj1GUG3GsDiL2/fZABsLa0o1Yoi9HYtkp+dX3gN+MaE
VbXwilMPKJ8GCoRQJ8+4sxTDASW1dhpy+4eXuS5GCfaSLHV2Vtyci6aNF+2UiJUT04gvA987ikb4
d64p02Oj+ofKtw4i5pnQsMkW9BtoHfM/OVgdeqHKbOYFj1qLmLK9iRoMbmlHd6Atd4ZT+/d1qxpE
FdQLdCeLw+3BQDr1/ZdM9ONXUk4Blp1k15sJoZUEVLDwNqqjEZSsBL3uiskk3JFIDSRcsO5kxP08
FEmx9rRTP9nhYczwEboDdgICedEhjka0HyuZrpj/LazcLx/NPv4Yubgpq4BOqYpz0pFZ3UEa4gbV
PJbRqwIXeUTO3kAnWZi2b+3CAE+vrWrEEZ51tAYygHDgrCPRWsfCYWU8VpZ/gkwf7ADhsZacT0bY
GnS4KrVXEXyTvJFyDQ3AXY65/gBveWG2LlcyrtQhIIgzSNRV3bRwzRt/jaepeWRI/9xAA1mIwY1W
Xh9+MW6cjvxCMGd4hFI3YMwD1r6JZzw6SenUTbeLmB/apwjJwEt6EaY5rhlskAOgJXJj5yjw4po+
pBp/RSSrrdxspOKNt00HLRO5yBdmQ58SsWW4L+uS5FDPONitQfIosIpdYyjFF9xTdKhofXuKKCD/
wZvyZzj9pyD2o20Xs0x3LBIAnYEwZ5hZydJMq+LccTPoJP9jPtivtu7vs8RqLmFIl/H24XMACobJ
LbUvJ+BAeny2iH+RBUKTBIJ6N5S/O3T9Zg2wnHR0e2eBGl1FhsF5nTpr5Qtc2n1L/FROOYT9r1wI
/Mi7dMTqMRZ5svRnC7d07De4W3d2FzRnA4HZ3VAo/74frC/fsPudX2X+vdn39HgdtJ6zjAqf1zKG
2g5x8qvxx554QVk9RU2WbdTY/ooQECLAM911WYFaNsuOdUhEG7Kcz2h4SXduywgxaovooZINWqaA
WFi7H5uTGq0nhUsilOn4akEuXFuabm/Q3bLyscNnLcIOFabDg5zcq4gLE2CSbI9eVfjb2/fvKh9q
vU11Qx7KwR854W+3Xi8ht7K3ldjaLWrFznee9Laa7nO4gUcz5A/5pBqvx9Rxt7E1L4QQL1+sNk32
gdXgurGmFQBR7wnR59mTqfhqhPaz3OCMS1/DHoxh2Wbi2tdkF6oJYmKPnMkITLUdNBfm8DTXwGiG
NYM5kGEY7o7jhj6sQtw/OJSswEStHZfHHkxVS7KiM+5cd0gvKGgQyszoD6ANIy3faG8Dqlm2UgDW
ln5/1lmuHbmAp/u48j5ue7VWizVRsvlpEO2+s8oYz/YkltiWxEPS6A13umhcD274kdu6+UE80QfW
3e+NcGai2FLTWblMa0Tt7SuNAwBQDUJ27pAg5auACqkv5P7PFt7nI4d1v6mqcNhqojBPgT7m5DIT
RRsMpkE/Kag3MtFYqgm4qHGCEZi45XBRiLjbupYNDwnZ3Vapq4kCYR9UDGBiK7I2YVa/QMn8EJSp
desYV3dGxt8KyqHRa1TBuBim0cw4fsrfyUqvZPBYZw4YH8Pp94oA83gQ2bPjMQGYGHR1uhm/TipC
b84sT0OYWRfk0QZ5qK2blMnqWOnmipYOyWwB57DRYkgg5yMKFkjo1QqJ8q8hZRqmJZ2O0I6tUO9f
CofexaSI9HC4oB3nYN+8GvxlbhIscLuHJJxtnL4tqUFVRmvcA6rZkPZ8EMU6R1V0Djz8LvWg4k8t
gjU75vmzYXdiVTHiiXUl1rXsx3dLHPWyHQjaksGmKccZe5++exT4z8wmHrVBue8udY3oxEudDtUz
PS2yi7TqQ6R4nuIe0bKSwKDxW2ZfWowwzRYstRPtRy1p+aB67s8m/gjXTbt95sDIRwjlvg8D/fUw
ey6y9lToWADtpCxJJ/LChxTLKLMsz3gMx7Tgqj+uuq41vkaN3GdDsYRD1fjazes4RAwXpgPvOGWi
ZQi99QnJUrTUQrTXpFaEh3B+IVY+ajadyCcRkCM9OTqVLeoPgn118OJZ/xSRZ42e3rAxhwX3dkMr
LNCQkoxxKShrDOvA4j9f0sVPNmNhfLjGSuqmce2R2/qdI9e3c4UWa8viLF67GsFpZHwqnG+sMHrN
e4lT1VycxnpDYBi9E/1WJP1rG2M+CsduTUaPfK2VLfCx2WJb2Fl5H5jxCZHxu9uY7k9IxVujlv5b
FKq3yWw+p7oY7plPYXyfFEnxuq6tnY6pAd2McgV9On/qA3SJcNs07pJBuNEG7h5agok7rTSyZsCW
Tmk+XAXzKnrSubeTUn/3KCU2lYm8XhUdmbNBg3QpSCzaMGG1hpkTbc2ofkGXBKUxC9DhcQ9b5DF+
BO6uT6EXn2K7mTbftzDuHgfXOXX62Pwuu+KDlqAJi6Udt51j+LQSa/cE/41/ETkxhxjcfNWIN0YI
l1QMih8N4uQUpu7OGPjlHDlo3xSr/5G//MpKuMj+7/xnvgrS0ckSbW+hl3/2TvFXXTTF7/Y/vut/
kVHd8Kz/5FQ//xr+z/uvD/mR//wrY/X2p/6Z7GkI9x+oUExrxqGge/vjWDdc5x8+uGsByxM6hm1B
B/o3ZNX+B1hWnzmP7ek28Ats5P+CrDr6P2CJwSZ1XWzmDmyx/wlk1bghFv4QNhwPLBm2ecu34MMZ
uj9TYP8KbOmwrJqDK51Pv6ijnaDEOlctSsUYYg71RXjQMIPfF4NMrl5BOkWXIDat5l3hMDlOHElf
gkyVq+V58aPLDOL24u0hc1oKWkc/fr8/Ncid1D1/ddut9UIeXfKA/vIHWv+jD13z8fYGjcXBnYY6
Zg9RzEFSGiMslmVzH+E13SVu/zMP/PIY4J7sepy+pWzTxyjo6eIWubk1ZdVdAPNrd32mmp9cLnsc
eT/rHAOT3kX/fCsrWnOr6zuai+aGZqC4RnlSrcMux31x2+3CdocxnniqeVdxrT6Fpv0TXZJ3JUli
WtehIyhequwwCaUh8Zg3b/vdGP2XJx064KgIHXIeeAGtDmhEzcn0e7NCRufAKDxWk8ss4LZ5ezB8
feSKn/E/pFvy97cg3ZbFkhxYAku8TWNmmzjJjJeg5voUIMElu1QUz64Z4jWW0aeqGJZoRm2e26QS
p0AwHrm9YEfJNulU/eIFSm0Q9hLnKQo4RKm/v71BTn61EKH2LEtb3idej/VxavlwpRY+ZX1Fee/h
vfFNxqCLPy/HNf4xdzK6S1Gf7KTpfjW4OiD6Ds3VnKJ+TYJhcqjjzjwZvu0sNWawL23tXEJ6Tf8N
t/KG+vlzpHu+CWFEB2wLcsSZj/m/HemI7xk8V1b/7lLMQgIckKKF+k6vMnubkBu4EDN4JQ8Gip2k
2Xh5HZ1UbDLrrJBHIsPL8YtG+QNH1DBZ4j7sCgLlWxITMnTkWFFwYybpgCmexZjZDQjB4rS9Ulwu
kw6msIlbBhUMRT1zgjZfDD7h5sOsm0fI2FwobkgZZ6Q1F8n4KeRQY9zwqg6gu24i/C1e4IYyDira
Ae0ZWsmg1GCchdW75aD8qaYR+VIah4dCpru/XNcevr+kv+btWn8DtfgmtQkEPcewgVhy0/4bh4d0
WxoLEY4IzDQW5br+VOue+aO3jRcTpyESi4KUJBRJr5beT8S1Tv46g9J8J1vpPMWRg5xqML6oE50n
p4EPGDVY9RpvjJiO2u3FAhmwLQN0freHSHrmkR7PeHAiVjhOQiJmrENts1KqLIdrxEYRVnftDaZY
Cm5mPzkoxIwcxdl//uT236hHYGthY9t8elvnGmmYfztqWHZaNaiD7KPHlEWIvBZi4xbRZzbaS0ot
/dUmDnRNrre1DWMd+HrC1Me5k0wlXmM9sQ9dqC4h/dG1GZXTXTDYyJHJsfx+qDFh0O17UCYhjWgf
OIF9+VboQ/gC9MlnfuoRKcM1YO86DJzKcXrEJVWQ2BRQuPXFGTUxzucxJ0Q4E59GFdQf88b0r42C
DIxmsubmpe5AWYU6QSObPq6uqSd98rJo+Z+/MO5j/99XZpnC48bGLU8Q3OfOB9NfGGA1PrrSFp31
AdUXdEPjXIfCN9ao8gtg/ezGKvG3cSUZ3EY6FBJpyIWXjsVC6EYCuMSUlyJ5GWcEIrld584Xw5FX
msu/n2rhacHFREFFex+fqlfXGasvg5Tzq90l5lOoG79TqaVHNR9yrYZE0YqD375dc8BmAwr8kM4G
i+R0Vc8Q4UHoxZbDvFpKc5nJwv4tTOetLzE64jEol1aB+iyqg2kzoOeo7QzeVd1az31Z7/20ij9b
iSWCHijnYGnpd7B4DYwP4OZOBm2+ZMq+gnKgRJBkWY5lahyLlKk1KJP6qFcTJlpDuzN0TX8WAh3h
FOKAdtIwejMTLHTTJKwj6Z/Tj84sViOh22/c7QCnBQb9qR62gpOQ25T20aV2NYRpxMs8+aqgopFy
L0A3EpOF4qNGOr6pOuNdROIBw3Pwq2fYXbtCfciOgE+6y8Z9So6n54NU7HJZ7r3M704KJjhewSC4
tiWKRyePtUeQ3ajTPWety0L8pjf3vfHvZ+YN+iD64Pys3eTdy1Tww9DgoHSRPi3gXEz7tHxOFHcw
DOa2j5VLT9exrUdPncAL4bTeDkVRflT58Jy0FcdIYEixFASQrijxXoVpVEw4RX0J0rKGmqGwegc6
l4rcTZGzabNoqJTJLgH3h+8Eg9OU5w9Ek+ZXqbBnjDTKEdlE+RVOCim+afnDAdZ15Dettqg0qqP6
9xajtGqrx+3Fd4bsaEeThQQIY55ieMKx0dwPReQvzBCRHiogzOTe9FQot3/k4Nk3XVm+dPXQH6y4
zjjK+artpCfwbeIq0jfpsLMozF57+xlQ8L2KImfTc/3PlkhfCgZkwR4OQLehOUDOh86Yppy8BOmW
5Ty4BkmGHrXLiwrmRYTbOldgIE6zBj0gqetaDbaCFRwiwcNtC01furGC6OW2l4q43Gq9Ze2Q86yL
UHYHdwQ5opVJhnzHSUeG7+m0QjWA835IHqQ5Jdc4DapDXitaBqIxnhiFvPc2epBodElc7WPiUP+1
1UzAvW/P2U4Dr25wnjuWvihjA2gQkxs/jQFqlWEYn6Mc42opOloOjaD9rKlHLcZAb897rosCyqIL
uru9I00Hf+Xn8MVzt7/Xm8wlqhPBNgMs2mp3RH7SBLY6HThBTdhlZPIbNVV/DpKw14CzDM3RNnGA
ArZI2mNek5ptJjYkPnAJq8AZtqM7VMdI99RD7OTjA0uLcTng4Vult90Yq4RkqL6yy869c4vaPEL4
sV6s+KOayuIZOCq2r0kjICDHkyvcsnnripmbU52zyhxnPb9aDkkXH0qZ99f5+ZHY9+8fb6id6BS7
YXPpy5HPMHeYPMPruU7WlrsZO9PZQqikUxEMWEqH2FhM5BCsU5XR1NSb6pCF1QuzfbVNWASTpjLI
R+xNl2y+STdFNSyrNDT2KsmC+95hfFKoBZep30Au0nd7wGM5xNLdZjZzf0ZBCemIUC02WY+ARqMb
/0K6HT3mNMiPt90awfMYaPoqLcuWpvtYLWs3sDAMztBa3ST+MJL+Lqkabxs5lnmailJbRWkqH/sm
t3AShtqmzBE8BvAxHmw3TtayM0hbBODz4LEcXSZR6GzQWBacqr13LukMsB43t8SNvWiI+QlXiW0H
CeFYnpmvfdyWKG3i+GBAhXYQNQ6mdEyq/agQZ9J/s0hOnKVQRtOjMAHHesoqFT0lKFy7IBZ76fAM
VtdF4OoNocem/UwbZ9ETiPuWhXA7grIM16owoCEoGWxjgz4qhyOS69JknCb7ZAunqXo0moTm8Fx+
yHbVOtkzJ374pEIzWNdOKTZ60phvqtnhpBnfzQRxY5UpsRlLuAZI+y2YmZsQZsWPbqqestGTXzWw
KHQ2dfdUm669lODx+sTLHsJOnXLOrkMXq+xhglG/mWzS4kQXZotucmk/VbidiB5ceQXr1K5lYa6a
4iINYRHwNLqCxZwTqjs7YO2eEhy4KZUoO1rwRMMNUz0+mMUb/oD8ZzHTfsg26540OzbW3liddL9T
jC78f67jbos5XHB4eUSv7wj0uI8YWpxvc7cW5/qSiSjeRfIir0aYvXNo2wiAbLWqIRm81GqcOUtd
dIwQFQKbWqTGQ2540ac3lu4S5ttwSNKqvMhYoZj0vO6BfhIrSlM8e7mPBx2PzoZBXr1tHDe+mln9
1YIs+9KHYAMj/M7sXfMHhAkqyDhhkPnv3WHeTSKOaZyQIcQJ61fXWtqPydbqlZAldYKtjF2L5yA9
tbEB42+YjENbWwlpN/PY4rbvNvAScg4DIBuQHaUU3SYAbLJyI097Lowa9jccml1dleELsTm/hKWx
vI6leUQJ+T6OVXCYGi9CxucgUAqYUN0eknlrmIZ03cFivuusgGw5nX+WIaGeLaUIrHM2ofZjmoDJ
X0lYC5YbXRrXeEuENVjvdCtqXBdeLTa5HeXERkz5dip0sXFL27sWkXxtAdl9Jbr24c4JDBCjFnx/
9ZFcBK7+Irum84NfaotJZfoFIHN7SZAPeF76HmYtDg45OTvoDZzlRd2/d/2bijXnDPNMW066Qckt
3S8n0FD5u8wzFBeOrTe4oLtiNT5J1qoYMnmLrux90Y3ZK+M4hlmueEf/FqI5LbnVm6Px2JSMU/+2
KwE6WplrV5+9lj1SO6gHOV+26dWe0bCKw+2p20NhJR9u0j4GNnSo2xS0HxIJkbamiVCR+IkrqqLf
bRFkN6jxaIRa/5j03VvqadEF+7yxKstA29TDlCx1/L3wg4EzTJnsV5j78xe+0EdmntPaajWxbmv6
x1EZiLMlYSIFaFml7T34RbzFEcFHcjM0ylnpLTqVz0cOWcDnCbpNM7eiE9sFm0DmFvdzcp1LcxoS
sg6r8o3bUVj2uL1T0q+R2Iar0AnFdqoxrhdBDIYJYzCuyzhiLj3/Vbq2Deb4KeZ2FS7ggksXy6Bu
Ddk2X9H/CbZgA9XBjicN5Td/Qe6F5xGg/M8h1rhPTsNPrfC/N9Dffm/cXvJAg8mefwx5gr63FOID
jHxyN1rQ9qlTH01CGx8r2qBBy6RQOO3H7SMUDiHjdg/sNCjr6EnvenWfMAjnlqcfU6MyjlnQTLRH
lHlVuVOtNE2k93VhYsHHr/feCjXc8T8N91pR/tY0rWAGhfvvYsyX1G7014RTN882owAsvxhHaZQ/
URJB6TA696enXqwyaVfCMfPNqMRTiWHj5M5Ci6aXO4VhFVuxwUgnr2uoY2wpfdCY05IYNt84pixB
8IbW4q6sgnFb9lN/R0pLePrz0FKvL6qsOMsm6NZja/cvrVYeGCyUh8TO0k3mVzhqSu/N4SdY1Rnu
iu8VAcCC/kMBPPSnPnjLUwQjvdFRvwmX1HNf0qPoaGKtkzTVkrsp97hP97F2IU11EzlD9fB9OHmq
TT9J4BPErQfJGb/ir++DqCzMrWDctCWHDfXJPDtEvp5v497vluhzzwMpliR9mJqxRes6/XOhQju9
Xt/acl5MwrAx64ZkkgacZZG4Nta+GkqL62bgLDltOSamVv4kgjE8yfk2UVeFu/StngiYIIebkAp7
r8KuXyVoeh5AafQrCiVK3BDeaxHY0b3q8/0UlaDndJUeNKtg+AmV+NPuV/rc7YLm81DlhD+HkKx+
0pn3yqD46SZFuJBluZFKSxic5+m9FyD6TOdJIQ4ojpsBOF4yTKQX386g0cO2Lqf0cwj8+hLrzbhI
E8JPw4YOGkr3Wt85ZZNvjc++jEcqqqzYSJmqzcjd5TTp1Em34uS2IkN9fZzP+QMCMeYU6Jlun94o
fJTBOIfvuttPaVjqKPpoB0vLbxeFp6+Q9ReXCInhtVRgAhzo/nsTMe8efDgZHpUVPcUSj185hvXO
AHy4LCpsjUFdwGOpYvc+0gKxC71SbhhJSqDb82+AxMq/mzzln0xE2zQehumtcONdl43M9m2t33Zu
KxiceiGG8Xh8BWAyUAcatK2fK1uHLMa08MDaLrrmBfrn0IOfko2QiufzwCEePCS0Gh3PD03YzSkM
vOhc/sR0QZEdtKebyKB2UnGEt3XpdNk+3p6KERImSWxkfE9Q0LKJ7BvBxHRFnrT20DQ9bDufu9mq
Da3fnY6NJ0v9YVxo0xS0u6KqgY8EhbuOHL0+hw7CnGTeIggR8W9Kljh8T34qBPo065bfBdL32QXz
zr6zC81ahR3zmMphZJrpI+ZrXxITmBgOyGWURv1QPaZ22u0MUaM7mp/Cw1asKPTHdZr04dqLcL5P
JSrCIAm8FZIY/VXIejPSUsDEpC+0IUelTiL27cCabL/bVTjVagP7h83BcwpG3cfr7h7CzC/fQHsS
KN7F5gmra3apsimdAwXQ1gGV3kzSISh7rhMMD5cXg+B0pVmctQPecDMcs688Ug/4eceH7xctpbWb
tFI700vLy+005zf73htJ/jz5fvnTIP3VUEnywWCD9Nnerx9j8M9rLfPbAx6G7BjqrwCVwkOpV/mi
CyrrpXW1ajXq/GKRmKIHo4wvTeYROkLu7J05ms65wuiqPYnWaFihTEfH5DJoaNOs15g3UwsUfKU/
2PGgf1+QVYp4N/cxfhNsxbA7RLDVO0v4NISicsVbx9oMlPn+BfnjwTKaF9Czib1Q46strJNh5mCv
AnM23hXBL9JDjdasfukzgIAGbHnF5Uk0qa/sA6Kd4RgXHG1pEo8rXCveMqjnrSS0j6D01MFqSeSV
lhlerQaldt7E2k8Z7kKCkn/p/RAhs+qmH7ojf+TBNNskpX0KkmRCA95C1S398N6H6o1lhymqUUUl
gHeCLUe4jruRIWUXfE2kwSIcMa17zXbGfZ+FJUPoghYIS38Vgcjs2tbdSYr7rdlCL7upPCAoyC3Q
KMEonvxXly48cIuVROH6XdB+//gq8UC44JveeU0TMvj2s6uHdujiZCXqBhU82pbE9pQYB+wtckMD
TT245giPyGCszQGNqpAAlC8dGEEOPRQDazjeDQm+NELF38lEVq9aRTe8EHb7GNVcN4zOz09mwCpX
paG2dcaRIyrKGoAJCvLxfP2tYl/HhZLn90VXqnso/QDp5heiDjO6rnk5wpFguBe58V9emP9Ej07g
+09sa6ehnTd02dLGdv4uXaKyZwHEUXIlPAMgwj8QBuanGnYmpeUXcC88CmJs75Ha4KhLIW7pJZ9A
cSmsOSe/PMvO7rAlJLVlgh5ArgBXgYZfUdtnqQ/QcuCwvRXmyBzMyX9ZUfyUMDd5KVIkIBmcrhMT
YfeQtZ2HCix2foxkG9ND+cHaZKgJOJrLe9k856bYa2GiPWtFXG8I7Wlpj/I2g9/com/0qWK9u+s0
u7jM9IshUM6RHLIUsUz8gMPWPt+Esk7WVSdHAGKN+t5pN1yTBvJZ7CW/M+QVPBdwMRi77WMz6mEu
+9EP2mrJKolxk9MGjXa1WaS7RK+rs28LOjpetcSUr+8b+G1JOMNawQPv3CI2r5BoL+jipo+Sv33R
+KLjOku0rJwRyYyku6VWdBL1Yb/XEq4KLop26AIyxTV7O+k5VsBmVtG5qi06UAODeEPGiOI0DA3e
OIDOC2CQ+C0jxztsdz+LaGz20Osj4mWrTwIU1KOFDPq2UpmOilLjavcUvaSN3GHcNhmJ8N+zp1fL
HbJDUqb06YmyCssm+Iz86XsjYeO2PG7a0v1hGIvWk80vLWpmQIesr06syXXnHaUxYbJEFEV5zQN6
Ahi9t0XukOeSUU/sreLYBQkR6PWbSgl6aLU3Fn7x1oUsuXbnXe7eoJaRxqSOb+7rNlc4bXk+McRL
yjL8TsPozI+Av0D1TDoGUNhvBhJA/LKDc6RJHV/jkoz4qAQxwpxnSYDYnjmSsb59DTVFwQrDNunv
KQtQoj/rRWymzKxSIvCiYTgyBSA+B7xGtElAHC1Kq4eNO78lIVZk8hWq764SD4Mxh3TLxjqzfO+e
+rw8GpPnvWpSr1AVSX192+U3fDQsCNwaFoP7mZp/d3veswYEFn2FM4NqJxOpdtHbfjqVnGcohYhS
n58qwJ3NceM+npc2uNxeaGWhc3uo7vykRk4+DOLSYii/1BHxxlXpE8ioeO72gm0EtIhT53Tbs5Jy
4ib3JuzO2HXINu9ciuOLBkroHA1knd0Kxrw2zfX34ON7+fx9XA5GaK1w+qt1OBj2ecQ6v+jiguIq
FBiENIc7rJjC1zQNLsBZGTcTq1osbASI18HW6EzIur4WOtaw1Ko1fNYB/fZgZHzIUKrZTCb2yhxQ
/UY21XtLUN3tS7893H4DcE8YUSbqn/GpcOmZcSmk3KsesHJv7Vy2X3oxRnxTVuOkiCWzx1F6+rEs
EwqiCbLE8bafjGN+aAj8+vOU2RF9SE/UXRd+5z/Z8Yyrya7h/JA7EcsEzMJHpi4adaEbgNXF+zk4
yce8YQPYu22E9m+OBPmzhXls6b+Eg33ai5qRdWndLOIkOuC+omRoyqfbsmOCYPx9Y8btnq28UnyQ
DxVu0qEusyVUofchdPK9nqbASfPoNTWDLl1UrgtuSyQzrlxLHmmqfngtalasPkFdXhPIuShWGdo2
hbO/bQ2mae8HzQYIQVd9ErnzRE+4mzN+wsVt6JXjpVvmUeMs/x9157HkPLNl11dRaI4r2AQw0ITe
Fllk+Qmi6jPwPmGfXguo278LqTt6qAkDIFmGBJDIPGfvtWNDy+pVl6TP8UDuRuzVE/yTFegAvxBl
tIDhOe0ivFQ6D8GO7+LO0DbzRvgfG0qrQvMD6ZMx3ybAPAFqYXbvVtuqx8K1oluC1PY6lh/zS63m
P4SicI7+1DturfBAIEh1+m7liqhLyE3JWJpM7WW3xliNni/AjBS5F8dnQCu15lCElovqgafQehWn
MAmoFPox+RdgbpEi+jdid8Cfgu/97CFLLCrfE1et69tTYgGZtmk7/I6Vo6YpyZ2RR+eKN57DUTde
E3fQdnTM8qU/ysM4LaSmUlOpSOM9s0cKyopd7Xu9M86qlADWo1XgjfVNNZT6hgy32cUDMPR5t9U2
9jzIKwkr7wY5/QPp2Jt2Wj/xb4w7zPzRUoIHlUd/kJw1huo+RlnZbNq66k/eHFRGV2Dnq3168Qyw
nUrhRM+mzE6Np7xR5PXTx1EjqQ6KJo7o9EnkAwsDsuqELUS9lGn8SOsThUXQH6qmoe0o2xlBDAtG
2CxL5wdbtt4DPFZrgbVS32h2iyLXd6W9swwEKXixQlbdCkoSegIA3ML4JkAEq5lwHuanzFonIc4z
9r0lbvNZNp95omyvFO3wqGDEXBdKYEIrpzSZFaVypsPZvpZPydQkGBsHJ13Qe8vJKrbxCju/O3lA
+Jvrp19GpLG6No3fWhpsA+PQOpGDB94HLK1kyXoeGTKcFriMmcWCVz7UUzdei5FUAi9JLKs/eMJq
DlbgfWekAugS5JZMNZk6iwdape6TM7ct0xBXIxXaq9V21QnLebVqgzJYRmoeHQwh0R77KaKMpgGs
k2vpU4HTp5iqs4pnJcdYo5Gm2HgcbRS20RJGrrZsWD2eDaNWz3o5ko4eKFDsZE1D1HaifE3UU/SD
4ll0E0O8A1zLbLX04P0SRVZCaVCtozP/sgRTGOUNezwUwjnONaFEQJuVRSBX31qTFD6BOermNW1z
zOhpAWCsKtNDRONvLRz3OiAguiqgARZdLOrXeSvrXLniBzC3QdjVbfElLWCndF+vkNOH9XeHmLnf
o+fEeBLm703Rra0Ig2DVGQpHjP4dYZ59dwjThuxTU30BncKoPm35JL+hXMWDn7vFg14/wsuDLZtZ
1JN1gh1OeZWR7j4O6SY1qLrFpYcIn4eqgvD4X/TjzUmb8afuhYwxVGKuwLBF9QwRlvUP7Qbs9qGx
OjX7jIupY5MT5FGHRXCUmlyDsQsOqaO/UAFI3zMC4YOYLsX0TNjTX+tTzd50MrPWvuyNo/Dd8Wzk
YiI8U5pPotBnpG0qkm7TOKUVUhjLVLoXrhib2ZyHgjSt73OLlUaYXKC6Easmkz+GBGgHVb1/P5il
HAANR9nWdcfsBEJ25WmjxFcxuhc5PcRK0e71xv0hqJlcos6gbZo+hCPlYhqTxQvjztHw4xCKKOD4
3vOxjcX9s5LTr+ltw7jOD7gmgBL7IsceE5nfz2md7m8drPGcu5nYEj2g7IXnpsc6cAWiHW5qxFJk
u+/KCTwlnfLCfPB98jeTvsUFg5q0Hz0M4ZECgcFMxW8Wk9lVUQl/6AybQGQISpZqpXtVDOGhiYyF
DMvqy3f7flnliXdxKLhjyJEKdCItO9mZmW5bZxg2VeH2b5W+/b54kUOP78yr9+At7V/TRggZ+Fcn
6r2iZOHPiLyBKKmGg9vkzPN0px130dje3c4t17C/BqpicX8eLdGdkyqFy2iPLLpdFRkpM6AVETQ0
1uvgVlATjusq/AKQxRK2Dl4KJ6XhRe9j6/BvPlh2rS7MTZu3w/OYpNkjVidhLKthoOT8Uk1Fv8Qz
zVMY+/minIansA9/R0kbnvrRaS7j4FIGVvXngmHxgq3pVgEm/S9Ofuef5z4TKo2qn+a6JrdwvKh/
l6LgPc8KDX3PpzKdMVOdybOzdGPBEvreJaFO3hCmfNTa+yToepaVju2Fq/SKTu5eTXsyDbqXeavm
4lnaSuDuPbLPDtrY/ZprL3oPpqYqA6Z34UhzKHBwCTHR/GJYMcD0mdrdnSJgtARWJB7EXxJO2M4K
AEsvEnoiSVqSOVU61ckKvmpVe6i717D3OILowTiPTJSCOBZ2Wl8VSxYisTop+6FpqLA+9BOwueSo
TSaXSkuCQ2H4lIUT1xsIdtFxqrYu8yY5tcEhFLlHG+idqktl0WeFc7BGqT/Pu2HlOyxDdQQHGoww
QpLzVatj7gi9CrO2FWoP0oeGKNKkWqk4mnZuDa+9liTxIFeYHCTVOXeegpxVXIm58W6b6NJ1OxTr
BOLdf5U1aJnT4fvr0KYjWnEFEi0bb4zBMf774VVxkyR+Y9afEYnh9Xvk19pB+s0IuKDZx46DURqW
70qnN3WIp57Z/BD+sTXvptbh++ZkZt1GMwldEMBFVmavl9uYyKhtnclxY+YQvFbf8xufUuxarQyN
4mTrHOct94+tzlHCnXQ5tE1Erzrr0OstG1aC9DHiqbiktzFY5vxH6nRXs3OQG6gFF1MmEZmGeui/
QsroNjJtWuylrf+qd31DGzQ2Wbfzah4aT0VkvDXScbbftypPYb2EM/Qya5nisfmMlCFZx53B2h8v
9mc0cm1HvfLqxQhFh17QyccqN6mLFvMbUPhka7tyW7DgPUC5WFJzn67atJQrK42c2x97cW7Y9OyZ
QQI6jpDu/99EH6SxvFB9cN4nLQhqpPKlDbzfwIewf9KW2s/XXYNq6EqG22K+MvvGXGceOAFRz9WO
kHgR7rwYrZu2xCpe3Mu89Y55WWjhat4sFG1YRE4/OJuIJD6moj596ky544gqLyWzy9P3qP3dg/Xd
YFNRqJalHd9112cKHOrLuM6SezPmN0OiFFCL5iatsDoQKQQKIgLWeRqpCxVdcMpdN70jbFMv+JSY
JQao7nBQ5duYgM66c+QvPvVvip/Ns6cU3lr4qn3EFubANAuKdcYF9RKo2muspRBc5s6d2ROmlCUg
3P2sqR4LXdz1ovIX2k418uZNUbvhGDJjXhYITalaKzXHzesXTtsQxMNtnFkyp86sGyjGgG+Dhvol
rZV+VUVOvIHYgPiasbhhmLy60jvOe1SfiiOrZ+RWAw0kG4k21XjtKmwAGi6ljs9MgWBjRWV2k4NZ
HTUfoVIgGnfZVnweVoULdWqZGd7U5atkd/elXFiKnS6FHmVPLgiFBwOdUDCtMs3pqUjWK9TCIXHr
rcGdJxMRhrVc3uaHpD471Cceya2UN2sMf4eGUywCKh44n7AU2iIhGUMLvJdEWO8eyrTddz2LdStA
ZcN24K4E4VPdA2rvCi343hqn55LpVUch0+Uf7yMU0t3jVxnWGoVgtGnP5vSg4dWr+7C+zU9Zvbyb
dWQ/zK+lldYsmKrpx4Ks9mcRkGCGlVnZzbuMUJLMtIIWbd+f57mD7UfeGiAY+s9pKoEPwF17tiJB
7qE9mF/9c1erKrpZFnyGtDJWPQuSq9bEzrWuRtiyTg4r7o/nPM3OH2w6FNDp7Ov8YHRgSpnAHvMm
JfCkcTGdVBCcY5PpXh+p7Z0wrmhfe2W0LANhAMghd26eUeUkskyi9Yd5yjU/NT9A34Tf7UOp7kyY
sQtaY28sGXRoWAbVbZRHfbLRLWk8W56RbObd0avAkoRAxwmeoI1NDoqzFcobHTUOlR3v8STS45LF
+FpCcXUuiq5R3pTSVE/NdNV7teGTbkrFog4tfWOjsDrAiYkuQZe4S5puEdpIrdgOU9mDBRwVkApq
+or0mvbYOW52YAgO13Bahg/LJuDAENozInWCcvJI2fL79tq0fuUeJW8g/OIN4WgjWixaHCjzg5Ub
0jhN4o7fWzTtntWB9wgA3XtsDW2d1o73MO9hH+zwy6dbjaASP66TT/Ah6yDouYKnLcpHGl0IaZdf
mk5XaL72aPMw5R9NcaynC3Ocdu1p1425VEJWMfaovSqxXrz2LSqXMMiCh7AkrjJO1WybpLzDGi1/
9edBSrsCjVPNXzRQbiGIG2iq4pxXVm9K1NaP812Bjnr1eJxltLHZVUuBNm1nYopfu9BFtt8na2tV
6zByg62VqZys06tdQYp74htv8yA9P8SAy/B1Ps47dmTtAx160DwI5TSmJDX1Z7dSEI86pr+2UKgI
vw2fRjtEPENG7nb+5J4Ht7qO8mg731pqTxbrYR23pbedleRqpjJwphHqot64mGMEg3FSSYbM9tap
ClzBL4qjOlV8ynqodklR0VyLkDk3mOD2QVN/Ckx0waS9LRv5Xjl2eY7DiBAdBcdGX7riLSyyexGZ
5u+yxDdejfrPlMkguhN95xlkCAD7/wGDCWlENdiYlc02ZhmNBwXyWr+1UV0zow6Q7zp83Ps/t2B7
baGDF6vYBaJhDkb5z7fUVXJVkO/sIz30qBoU5iKftIEoZrggmL6vFcpKwOeCZg9tKNxF8K0eBd1o
pJZu/fF9F2HG/xi02et8BBoXwIZioGPtPE/cSlyXqMvWGpr614rUttVYBu0U5RAc4En125F21WoY
bTLnkVEtHVzN72HVPLmWyWkM54KZnvK7bAO48TIl2onihCqIhCgNBUf11IHW1fGcpgWewjyuodDw
PYdx21Gaz8STRhMQw1/ifYnAe3DSrP6WVDCvi/du0cM0oKTsNGAIZaqzHjAnLMhEJMhlDEe6h4JH
fi6EOS1Ky5Vhy/whz4eY+xeg+TCGUuhSl8GySR4DVkoZnMGVUoqwkFCt+zLV0eZisZ9Ve3ggmxUE
+ubQZdyTMh8GhhIRA+Q0ziIc0gSZYxRcVb0oT6ie7L1sXPk9PZlnLEoOBjG3xImpUbHPRZzs1bYq
j7XbfI6lO6yZuehbYyiMRyb9KJZ1rAJOn66ronTXCl/wenaZGDY+0YXW+mcuMWsRCu7A9iDqWxAH
H42f4152Wx2Cb6eeIADWNxNPfFNSr8KoQNiUztDfmdWZC4LBgAl8hOP0Xo6A+qfbSlSIZiNHA5rY
NGVSg0o7lNmUMJN4x/kpD0UGxIJC4knVnVWKlHDZm3G8i2tPvZlD3jzW0WssyM8Du5Opm9oKKqhw
ibGJY0KTdTFka7N3h6OftOpF8ccUQBbtZuS6S4/4i2fTHZ5kmwbcMuLyPQ9hOvdN5u3LfPDfyY9M
wth4JWpI3c3/sgggyAlpAFHxRLsfhOPtE6VZdl6R3+c2dW0CldFDwRxuEjINmSbWrAycM2vbZThV
R8e4cS/zljVSo3FaFRGYUVAPQMP37V+ebOrfXvWJj0WctrII3AEd7vQCTJavoOwaylhuXd/9sc0p
VHKro7Ri3QerDM8Ktf15GPf12F2jTZhql9NUWGMXZEmzmQez0eNwz68aTucz70EYazT5TzuulEtL
lNsdMNK+kUbxRj/IwbaKG6E3C3ZriZVNDfJzFLTWSxp/zE+zAIqPRp/qy3r6oS7JubGKzDo0ve0j
LONmrvnnbjpzxrjbUgnJnn2LojCxZNXHvOX7kAsCTyPoxKh2vRiGx++1H3skLRUr0yTsFXeRXNVa
aN3mLb8X1g0AnQR2ktfMuRACD+WkYMRPta/zTF0x7+qOtUjdRZU1w8WAyQ/Bhk+dG3XwlTFxzDOs
21VUfQ29S1MpDH7CDqMa5ExadUiS0P5J50bSbi2lX1y/ZXBtQtElsUbg55lFjgPR2E9joPanLvHy
W/xhgQdcznoOyxdfGAL8WwZo5jSLefo83o5aNL70geojUOyy0/fyHAENFSvHrg7qpGenoEeDR8+P
ose1twLpoB9kWW+MocKwUbJYcTrlg4b4LleHeDPGxQDz0A3uNkwiAs3gCE0L9Fl6ayRKt+0aYU1i
tHE7tj0Ihkno1MXlv/Wwkrr6khVDv+9aiXzUg8DnK1X2mpjladZbNj60X3QuU9oTQMJ/vG2SfwVN
+TMqywqeIf4fiat+19rcfuuaKjUqEYUb/R2KurVKAUlum8DuGCLo8Mwn5rzrFxpSCc2edDaDRzNh
NDN3E030SwfOzsrQK3GaH8YUBKnhQSLUwS5uepelvGoN1hOs+WqfxdS32gnKE2D1PCtO8QW0h3Se
MgRZVNXJaX5wLS052dPDvDU/Zwzdtk3dYe/6eXcKbLXFyOm131sB5DpEKbRdHWtHSmB1H0xY2aib
0h9tod+QIdjPbuzDWQysl8xJnBUeqamb5RRnN5LvSJepP2aomIfSfVZzu3gwcF0/Gkl258o0XqMh
8nZgPyx+8OLLtvoM6pjSuGL9LKqqptiBn0bVWAn7aTQcuhJW63xxkfF+jCKvfDKrXZAaykNXuc/z
APbHniGjaFGmlbhzan/USte+CqsnrV2GzUUPkM91roMYcnwYBsCO6NXyetX4OgTKeV5ddzbpHChS
Hiic7hIqjIh+HeOBLoj5IJ2jpVG809R22HdV9mhpdQL6ukRyGU9XkUNu5dbNtkxrk6cc/lk3qdWJ
zwJRkqnV1sH6/p7k5OUSnUZwQqKBa8mznZnjCjNKehO572878ma+QsvA/alc1OmWAgRG7kWAUn/+
tPOurENjqYbWiyTY4zlH2R9bMckKVgxzVTDAfTcAdUXtrz5hfa5Vj9d6LpM5dEVRQfc/sQpa/y7t
695PS/BpWgMSaC91JPN+jz4uy9dNrsA1t1jQ+CFU97memIZZu1Bh7ddq6Z5ISgtvw1B9zd0Ra0wJ
LPHJQw1ofK4sbtKPiBbrR92vd+So6Of5qQHcKmIUka31qfgW1ioeVDH4S5Ys1G8i03mneCiRJin5
yoCuS3ncHF9KwgWMsNPeNQ9hFwl+ysaGMvCOU2xtNwnap4DKQ6O1T/4Q/k49zFszQcgQuEEIRwBu
Mb0Im/zeu8T2wBkOvg9M5Lo7oRoqavjcO3lo3ZY1qUxbVbNcevpuRkJLPZwCX7OeQ02jRNP572mt
y52ptcZ63q3H6CMTQ/TIUBTsGNY+3AibAnlXNUEWuf+AFaRZjValvyPb2yGpYh0v5XvsVcFL3SLB
ZTh+5CzEMMK1sLQsr38v1OQWGDkzwq7Zam7R/iYFjghFYmyxAl5i0cZX1B8/5WD3b1wpycY0C20r
imJ4s9zxoaSIRS0b0S3DX3Bve4T+ZcM75l1zrKqLaPXvPdhvmDAIp/p+B4p+9+A5IllYpE9eTRNK
sxP7yM5gma2dkkly3hXmjduyeSumICGzkdfvPSPJd6NHXnFPcAihJ326KzOmaRUzl0NpVM5jVU1+
EisjHsCJX81ak082GJudqCmPoD+XGwoHJiy/mnPJN8afIxOcvHKhFZd43rzcjH7AiIfrWJnBS+mM
xcqi8cfkcHiNCzN88DymlqyGJANsgd3Ijcfw5CsIuF39JUhK7Y3rUiMZMpOPjA7w+2zupzr60mNk
F84mKBrSmhA77lk6kVBae+FPDcQsukDsuHSAV8jZy7OujBiQBIizllmB7mrppex1vEWwlSgXDYTh
TA92ij6dAle56xCK3tqM84QkAOi0+YkEZIXRhf5KabrOhXCKhsVgEK7s6bn5BY4z+ZYyOGFV3P75
W1usAOs4xN8/P4e2Wb0ptCLgPmmXqm6PMtSbhw6RJRxiGobx7Poj6PIwZh1u9CprN84oxLYGagUE
isTv4Py9Ef3HBi91/aj/cL1qH1beVk/08jo7RwqDu2pVjN5uvgtEYUCkkg4TXDBNnIf7Pi9BfUWi
2c++EuZul9JNAfNZRP7IyTcz38GVvvnMrcTb1yUHKilKCmiZS1Giy1GvVR16efbI1ks3VOTrBV7o
jhYn98GKGh9Cy3PSeUyQ5ucDvsxA12meq7SmKq3Yz5MBUF7YOy3kV4noWOzEm3pUi3dHSXtGXZ+J
9rTb4lfKu/AVg7991wDBLTVCUWCiBcO1QiI2ZsWvgsgNAo61/DxBmZbZtG7M8Kh4+u/e5pos4i55
skHwBnYbvqUpC74UGtdq3pUIC5ZGWAbHsnSVg53Y4a4KMfzbyeW7k2sGWDvJHdnPeqcY38C5y5V4
P/83WRbl1EZoTVHzb9ej7bQ7eI4fWTKy8lLTgpkE7YYJEvPzj40xby5+JOWXGXxqbP/91b+9bX5p
es8Y0Rg0U0M+UO6AFKY3w2q+H2UJR5n5INDxkc9oEgu5G6L2ikih+ug83LRWUGt36QkSWZtCOVNH
C/fk35XYELQMkGyAQAUxfPmoa/Ynyeg6zfzBXc3cPyZlvyrEh9cW5dzVMrTf82GJC+YBtapY4O+T
9B0H+3SwMkhrGzVQQQPxT9R5np/mrbygk/f/3Jrfh8o5WzMnu9qKSSBrb9knJ3B8wgzL+A7mFs6V
XegfCGDPPkvdC7wRam60UgJdDs+iSGJitPNxKzS/e2HFiRvYbL4gxYKUik0WsoEZnCYfK040X5TQ
j+LefWunwiA5Cp9xx+y8CrFyApfMbp0oGN+JCluTi1QePCKrFrTkmxvGG5JjGCrXlBi8d39wkVOL
5suNUTBQmavPeO5ISJ6cvdKv61XWy+A98YJzNZXFi9YD6s8z/RjU5HH6/UOqkd4x4K3ath4FkjbJ
q7VBWAh+uEg7ZZbRHWyWjFujzlJaBAOmJlqir65ofmHo7n6p3qc3Fyictnmw6kp+MNbEMJND51ZG
oU1wFZoEc2jMB316mHGQAxpwokb9+1h33ANswLpqYnEQvercdzAxWQ4SCtN23X5ssnqfCJ+Jextt
v7upBeOkYeNbNpugXM6tUlETZEO3mGlDCt99lmCFroJJoYXHPMH6SNcUK6Mf5aoZMIaw2IyPWS6s
u5EUxtZAvDPpMtrldwvqW6yrRKJ7Q2aEkZlyBnItbdn1MQV4KmYXj85waNPOh1vG7Fv3w0ffHaId
dJJdN7tdzIjhhUSa7lzmXX/uivjdSXLSWyI7GZmrde7SsQgpXhRl26x1xYSlOFr9tbZb5fK9LHBo
ueB2Inn7u1Lhq4Z/1mBXi0GL1yCRsivNrZQrwyUPWUneKJZEi1Qtw43plbvEThEz6J5J3orsvQc9
Z/k8Cms/v2AaJTW4ukj3AJbAJ8FsuUB0zfYWCXu7pNDsay6PtT45OzjISLkC7iB+dumaFmuT3nUq
3srGfsRThdRJ1+/EoRjPf+y1Bsng35+DCn66DtOyGDakrMS7ANWhjop9BTnJXDK9pGXat0B155Yp
Oe9yFeLF+8JkCA1+gJQs85yOviKBJ2Tp+IhmY9kagXWvy4PdZALumf7v9raXv4HS6REP5HwAp7kZ
tl+8MgJmBxJ4gRYyDL1mBYQtGkBYaZ1GoUYwC6Zmd/LsU54fht7igkG15lCvQyaUE6Y0fwa1AvFC
ceqrmskZgY/ewnaLXWQW6TOVrdoj/zmWsMfLormo41QvE86P/1xRYkxd1b91XR3EVEhKNM21Hdey
/yEoSYPGjWmf6T8djcmErfVn1dfVny4bZjzYa7tEuK+1V1pizlsLwg4JgmavFQjhSR2uFKNT9iGr
zbewxNaKcfZOvHdyNdr4s6eY8MaEa9mV4l23poaczYQKLCmp0uFfH7rEiDfzB/tvYa7+P6JT6TrI
qP81M7j8X/nqU37+j1+ZJDjl4TP99b//59NnFBJZIz+zv8Kp5h/6hlPZ1r80rk8Oo/MPNpWw/2WY
Gm11XceIQHFL+4NNZWr/UvF4mTYWBH3quwP/+DeayhD/EraucT4gtHDx64j/Dpnq7xAROj7YDPm/
DAhcf4WH0CAklJKi29bIjE9ZaqjP0oOv9Vj6vB9xZb7/5Tu5fp+1fyXb6NPv+/Nk/vPv/OMkjkoQ
3ujk3K2FiuDqm0zSbOlwT9XAy0zwZ/GWAOEDu0teZ3xCpwoLjwGO26nfMSv3VBWChGdpzwE3tC3T
s/7JSI0SKjXBnFFRNg9FZTakD1AQLuOQwpgriMTxEobf//wz8Lv+rnP581NwoP76bVVByvqHI7zV
NP+XWTjY1H1Z42IaKh0pKetKULY5tMVNO4x48eyUEanmjiQMmoYlTZR0EQLKojPgZ+baNcMo+pGm
kQJq0wFmREhvJam92VhRH2xqeYSkIN7PyG1wFYKrRQSox9XV4GFsAxdepWK79Q5HvGzWgnjDDRFo
AZERhRFQhSeXeEHCADFTOnG2YCNJ21Kr4WaasrDIGRB8/WA912VdCX1TO5ZJDCu5NxeFklO7R3JE
uRYQ/PDRpPigFrXf28N65IYb7QJRswjKs5rxPhjda6Vo5rF3vMZHLjj2d1l14ctg0KCuHG0MAUpr
VFcdVGQLXTrIIJj5Ni8YMrs72l5AyUHkJiGtogH7FYky9kdg5dqjKWr3PdNMdN61XttPWLjNs4tM
4TSif7K39JiI6Up7vFzorpQVAeUmAW5OhgNp9P3+WnE/COmdVh65JR5euoVS9dEZuSZOXLyji1DX
fQhLbnoedfopSDHI71WZXRytvAo/SdiuN0mIIHhI4FPw+xUc+73rfxlSZU1CzVsZL1EqB+SbuWG9
Uyuvd9JgClb5Rb6KVdXfOxoJw9yK8rPvR/6LNMPkt/BlQDiNTkIOBdfwR2fx0QEvjsM1x0zhL7OY
md0Cwma7slUl+ihF74DNTJ1HkFFiIxSRX+hC5JcAxIQ5MRMw74yANo51pFXnAuEG+gTCDpYp64oT
Gj6Me+gazomvmh9hiJwaFlBU/tCLsH8UfLH01mCiH0TuBmczTI33VsoY61WlbYBnemuZ9NaF1jqR
I42SUVpBdvCmoR44orESJ0tUxg8rCiyEoW3pI3+PnINRud4SS8nw5UDkINeQs3zfF8NAqcuaILu6
+5Z7UXp0KqhbqlMHG3xu1SYXQp6oTqen2g3g43mcHsSbNXS6kxF5jBZp4miXATUZZp4n4lmsq9Fb
JqlFilNeCwX8VeUPxS3F1JqdIEIMyAdRbvUQoINBOzWBYz5qQLy0fNnUvnOv2ianlEdfVKMxkik/
4EzIo2IV1kk1fZ3Wu00eLaatEz8uvhK/UpaUHkHi12q3dnhSWTi6FfSIpaPiw0i16hIGVfquUrcO
Vl5QFj+qsLeLTYKg696Wpr/XUZHtFIq4hMAMnn9pCPckQbnjyyunPGkFDXuRuvxO9CSC2k/cgcn2
I2xNPeaJlYlX66fbELmr2LaLPGogm2T082d4r9pOz5zqjeID3ijNI6ZHQ+Vtuc24HZBGnG23p6FD
qa1n1Gk1LiCiNLA7l0V5FN6If1iREYJZaNUlZM1t7+bRudCV8gMugXiUnTlOUV4IDLWOeAQ0CPnP
QS37h6Hpmxdf0dufuDTJoYu05oWeLvHuWhh9tENB2FwxQQlcguJU4Wh3m/hQzDhlS0qrwPe9Kku1
WfVOTZwKKKKAEk8VUlHL2p4c9KR8y0NpbAMOHl5kr3qL8iLberJlqWVMVuvMb6J21ed+tGsLr19r
Wg5Br28bhoJRF/HOsYf6xWWmtxxMD+B4Vrh4x6sUUq/dEVVR2Zxto93k6MkY7tAYSLJqIaA8h14o
i2WTpuFTbpaZvS5yzUiwtRXjSel8IRadRdtlCTIAsVTq9s2UbVpGZ8VuinRJmIj42Veh3DYkvDSL
1LYommDvDm8+KVa/O+BYeLMMgoYStCLhYGa0jxQCnbM0TU9Rabur1KtAlLtobdeGrLsnd3TkZ0By
1KVQnKnLFVYMKWr+1Hk2madEdjwVDNlYCUPyyVjUQK2NzF9JFqlbm3IwKVAgH4a2crZZmtTvVNxi
RBtNvkVa3//IqY/eJqZOz3fncwM39fxNCDu8+lEYHjy/Do8uhr1oUTkBwjirL7EzmprcjZkVrYSa
GlxViv+S271BQPCgouaMqo+YFAFO5p7gZyN2LA5FmUnQsW0VA0/wofB0tep+hb0wPgFsVPcahtBb
m3XGLh3KIVpltet1G6Zc5on0GPs3xmAW1uiV9rYtCrT5BcRrBphxASXOf9d9qqcmLz+5dcmdsmWY
XTQicfadrAK6qBGiIceGFFzmRRMTD9FHj4Ft19ugUB1m9zAkO9WWB6ubfFeVaXq3uoo0VndjNqyB
IYy/uW1g64HgEFxaqnjcQtsoR/xsISRJwpbQHle05O7YcLE9NKn3JhpBIwuVU8obiV/PiRdeTb4+
EESiXAW6Of5i3liwNuZcs0u4WIvCtLTXVE6e06hIX8kMSt90ayAE1FeosVETmmL3pE5WddS/RxXj
3YJWo5Js886mxKEZgZCLkIyRl0Q3+mOlU0CENoEZSw9iYBlDHhz83Gb+ZYn+ZND9OuQuq7lM9/yv
vhbtC4WgjFW2N+w90/eWfacWuxoGwi+9wIzfIXjZis6CIzNa9Wca1YS5EYn9FdVoYLqi6E8It+EC
U0NvAOyFeHgi01thdSUuTm3jdmmgRDoTzhlvPezqiwDhyI/RSiK0dwjb8UTTmASxGq4jgkz4g+pE
08j4iJOqcBWqBbaN3m74rvTyh4w8xLKWZ34NRhivifwOH+oqUxdFR6tf+A6t9kTXKW7b9D6Umg62
xldyIsAANVeRg+4Oh4HQPhDKNyOX67Yp5KnSkFwwNXOJ7+i1nUCB/hCZTXNFlpcTD9eUGDdH90Z8
e3wOwTa8Za1G4rBdtQhLbQijvWkD3hf5FamJeBEW1uCF70AzpjNA7Lbl6y1dbDORVIU07UdMHeij
dSyswB7Mb1/vG2IoS2P3f7g7k93IkTRbv8vds0HSaBwWd0M6fZRrVkgRG0IRGeI8Guen74+eBdzO
7EYWentRhSoUKiNTcifN/uGc77D8NQh76rr+TivQFjXFmCOlF10iUJuSH24T2P0D3a4ejMMCIznt
vDmwm3a+JtEyo3pl25Eb4HEDe2CTg1UVMAwB4TajBJjMT2PZ6H5B2loK9bUhz6JenYs1Ym/yp6a1
jgp5rePTY0QflsvrSMSU9bkUcY2XuxAHc3LsU9un69nE1Ot7hDEdEY+AzNc6s383pGLwEXvkgliO
0X3PuMCeO7tUPhZRqEzJiN+2W9azO0x4/BLbtIO8N707JMMlP1Gukk+3KnOwlNKNz70tK++aiMiU
oR7LFL6gNKwHi8jr5qvsXPunZbrqfeX0CmfKO4L0oHF+j0HHfOZtglEoKqqaUDtNfYInST4cMTi7
RFtypJTeQFE/zHekAZJivJSiwpQyLjsE/snrbA2dr+UqOxlVjOLQGNV37iAIAV5MigAb9QA7AoM3
ZnZ7l3RP304HOyhdbPJyqZ0noxdM9FwoxiulRDPe5cKqfxSa0O6yMpPg6Vu2ZM1S+K2dRQ8DXzk2
Ry1v7me7tT7GrDeOLaMwv4Lo/WrT6hNg1dVsyzIR4rztkU3WRtiZLWhU19ssH6T3Rp9lLKw8WE0r
/WXmtXnPnakCt1xXcHBN5QSsj3rpWxqyO6cmnwaxYJfdI5zXQWO6rjABzK/zm102K1Gr5jgSDCP0
6W2WZcwNbrc40wZCZHkax/jeiYrmV9F3OPolkYHPI16C5zoysOY0jJK+o1HJ3/S1m8PWdW4pc9wq
NmqxM6s990NHoRe0XLW6j9GuCht7jF0qWbcfTqZEkkkQwbzPPY3XOLPxICD0SMpPp0vmdoe1TOWY
xIrhDjEK2ctGVr92BSEiAEQ90LgT5zNpSdNZkXu6n2evfXE0ZpUBeV7x0dGIx8RA8URTZIalt2E2
hcFDSAxIkoZNMZgfurGW2JGcOdLYVKj4jqWkeXRboyF6QrqnEewAwIXOMQp/gTdqBER+jcTUeRZg
EjHn7a4fJ67T2qjRG48eoSNR71LyTWsEEt4APvaKAIVViokaCw+IU3no2JrZXfw8m53oyJdIUDP7
Wl0GTTf2WMZakoN2UBLH3B/6yDp0VdvP+zb20ueyHfQj82HxZsI2eWVqm501Kt5XtJzNGb8lAbfm
2FakKoOjbYhKtlrcjxUVmEE0kI7uasrBpJudKC6NVSVhbwzjhUX7+Olkk3uXanV9SMvSvs9l0qIH
GpKaOKd+wBgjnLPFjpxQtnn5SHRhHUc7roNUJiWwHLe/w+El3iewNU+OVo4i6L0lOns9nP5Ap+3a
icSqMbtn1HKDtPp9rZniUsGTM/ZQ+ueXCoLVXqJpfI3dClE5Hso7ayX5vhSO8x1ceHtqByILsOZk
5hNLseLCHJaQRWmJz7aStdyR0Dxdq8KMrm0jGahTSKNxSpT2Epm1rjMxxFdjpn2t7T0AfT96xojl
fQ7vp7h2NKENijkUMFE6ZAdnjjuW2WZp+7o3wuZPUjULENlGPDz1NDnttUrclthOqkA4h3pGqind
i/czBl2hhfSk8SuqFfi/TqyyB53Ap/OCLuqhZUpEbClFH3ZSi/SUJC/e9C4hKTU15nxvcDe9jbWZ
HkFNkmHg5uA1k0IWdPSJcR0T0HjBiFrgg7RRmto3HCfl764b9Zpg7HIGzRI7OlFfhngC2Wd9KZQ8
BoR9s1xo3KCYpioe71m9EWGbOTspO/EHz8RgwNwVy8kxGkB2baI94sa0cj8BHfPoNev4RH6ZQoI9
Eted9qbzJdZc3StbDIHQdPQGrRM/wJQhLEqmxT01tv3Z1l12ZcKfM0igTX5riXrYz2T9kujGqPKd
aKt62rd6Q4tOWwpspkzjeMuZYYeX5enTtOIq2clCUVpnCru2P+t99J0dtcIO7C42BtU4QQ2BWMei
Z6TeBuYlF/WjKyHLBtwCxEVmKo5N8ld796OjC3o0iKRNwtay8fSqaGZkRcg76IA+J3syXbFc8d1k
ZkPfZLZY6RgshLZFUnFJoFGdp4RXDEpm2yqgoTCJm7OIhLvn8qPQRmTBDqEW049cm9Z9WWAChwpO
HFxMjkHlu0xxvpdQX96SEbdgPYxGT+JducljagvkE/aP9Y1DS7wwMSLoM/aGy9pqUQiPhWVOKh2J
ZSrXHlxk98dCW903KqvpySlp//3agnOJAgzHdaa0KPG71RUdQeH1FohpaTpSlcQpv0My6I7QTMor
QGBr74pCvtN4FAw3yhTZb4lO7Z0oZ37iNXZwShmkw77KIkarhv43p7KeMxZIqIv8ek2i5xqii+HP
CKMLbP8NeYcZ+xX2vDA5RVJAE2+wuazNXD3ESyHPNMXxL+xp1gM34GKEfITzvuZgLU5YRLyD3rTJ
Tzg326PB7FWFDS0m0bd5i7lV9svySARFfo0LB6CcZerHmZjQZxum5U7VC2m4ngs8L+DZ44cdCtmD
L7DQDLCUT1HeGvOJRqd+tt103VFO8LyVHOF2yknIobGekA5X3+SYFFsYkxOuKlHXsquUsRubaQAU
BcT7ujA1pI8lYAKEBPOzuIn6h2bS4mcQ+uoE89E5A0mghkpWh0AfsD/5fVOn6XFoYu/3JHoYoz35
P/syMjmBODb1Hz3ji3AVWsvfuS+DRp8XzJWaIKZ27P9wdbp07vqI1Ckc0t6PwrCXowMLlnvUBGvL
jfnqALEdfxgm/0LdX7mBKU3vcyOQOft2kHGz3QVNtYtaZ8QwB3UUruhSeCWw+hW8SWoNqXHGMhwR
9VHY89mN9bzf6xgjHVitgGKoslpCl9bK4DfIupF/BrW6jPxudpyQ1sw7TLqe2sGMLrVCoDTIb4bX
ik9icM2Xfuy3aWmNOzggyLi+GpjgyTVVXfJuufMcFm4G648GLL5mnmoe6ikm7Aut0ugx4FwtUGG6
SUS466R6CmdOm3ZmuoyvaxrVHCjKvF/nGYowPdSxdaMRzqjT855YeBlAf4Ib5h/90LWy/4Gavn9A
UkCqaJ966UcvBrlHpjx/cvcvh5bkKzpXGqs65wCxhWe8WVblIOF1vqONreFQDHCwbHMgwSAt2OjU
zXmQK52dvk6s6Yv+6tQO5KlWKxJSuzArfC0TY4gD70w7+WbLTptHQxPOBtZc73RbbeekC6G6LKfo
nFuWdz8LNNisiiYDjJqEzGC38/xup/XgwrxdVmLpAPc07lC+Kdm6OxiUWjgrQohASiDwKbyChM2+
T31ZWPZ+db1sD5gUc1CdygNZpNOjjBJ9X3facNZTZ5wDq5qRiKd6S0gtHYl2mLHiUB6WZreziCnK
/Uazs3Ccq2FG3lktJvCLuGO0xqOxXaKGzX0UOXzcla31oCpLArBU4Xm7TkvmLat4IqywXyMuGj46
7QSoKjp5zEzPyzKKAwKolMGdkX1psz43IFOq5j0bVv2Y6r3itEFkcIo6SUnZZmhUM+xuC4XsBQUC
hnt+2T9kz7UNOrQ91Ph5/8CoFp2owUB2tF3+uvFdX1aEoi8sG8u3pCDE3hyX5Rlt6JaRNDtn5TTi
j7iLQSvEggzHSI8Jh3eg8R2kNkIYXWS23BW4uYKpIvzZX2riOudC5+wl6E6+knPp7Oj5q18A2Fjq
x5UGUGoRF29K7Dd7YpyprEQdh9VlLjoupnVVji5CaNxx69dma/iZ65qcTYnR/Uo5bFnhV+hyp4Q8
WF9YPQfPQnW0B0iB1o4I8uKJH8/7ja91OBdOXb/a0VjcNV5bX2FDZzz36UykaEzNhR1ZO5g5wc5p
Nk8BCrL1zbQn57WerJk5Hxab2l86RX3TOb26T+PM+VmzXr3GjtNw0XCtJzpDYdOM+osVT4glFqnH
u3LuPEqapLqUmlT3E/v6x6qHf4IA30TG0Li/jDTetBRpbD6iOYGkClxb8B4nXVBHkRkqQ4NKi9/n
UCsQJVbWzk8UoCOHV1EEZYJyQKct3Q2NJw5phQM4aPpR7PHeRsyw89hFwUx23eo4ufJ5ptutnqHX
MdJWhK3Hrn1Ix4hY2rb7ViyT84fyZg/ZjzHde1NqH2Qc6a9IovOHuYTjIQePfT6Fcfch13b4cLFA
xdy4TnnSIIKzAudghWI274Aa2M9R1iX+kFfzXd+5OTrKTD4rT0y7FY7faTCLLEBQun4re7M+9jP5
eK7R689Rnc5UK73Lnp2EpumqzZKN32i4xFMipZrfyZ6q0pB5mMl519pveqVNv2jSR4s9FIFQPoQu
NvUGVnZg9J3j3vdE7bp+yxSm8jttVD9mpLUHJG5dultnXeepYaVFHF6cWpQ9Y+mGlKCTnzblGOZg
iD6paBnExfQMH4JlGnurFjNKVUXtdyUKdV47sEZc0TV/pRB3qkqc19b1mrdGuskFS2H+mE06Bi0G
muVzk+b1UZsbvWRgYcv3trOtDpHMgsjZ7Hh5grFhh7Nn+Ko/V9QHhMSTHj/6tx3h/2q3TX4T//7/
JZzJ/sft96n7/fdcpu0P/CuWiVAmXbd1b5uemjhmDP6v6bfq/+//0Qz9P+ACekyFXNumw90Ck/6V
yyTlFsskWXLbOje/4fKn/rX7lsZ/8Jeih9AZKrkWWUr/m9234f1lKY3PHRmXZzO45p9hOPLvvnaP
YDfTA0iGSkurXuLFfZyTtUCynQ9HNB/yQj668HkjGAwyO/FZZaX34LB/E1NLJJ4hzwxWo0OsMeyP
bZoZxSpwm2iRVd8d/nn77G075v+3Qd9+WMcRNuIy1rGWB2fkrztoih5IdGbeBtlM31BiGaSUPOus
by8j3M7DPACcmbL5cUoKrv1ogbzZMn/1iscb9XfsnyK0Xru+t37cfi/GmgRl6AjGNYMo5dh+BNmW
HGr+WxJqC9Te8jXGM5dsTqydRx/P4MWErE1CQzXj6rE58mAF7eKp9g6DfXQzVZ0a03jwBO+bmFP4
LVr6xWAoZt3aE5qabbnM5kQinhvpRxcQcYAb9DdVZn7qmKRS13c43uwrKeNM06AOXNKEfFTL6N5j
1kABxxk3jmd6aKY178gBPeHUMX94+bIcCFV8GqlTTzF/k7LFt9tGIfh970Bl2fhqmVhWzhiui5Vy
ZqlyNsPOsl8GV/iCfR85EZiVwHBjKTa5l1O6KS12y9OUkCbLSCSaj1puOd/UUv3Q5/w89p4MqR4c
wou5OmiO/k3Ky99kE7cv3SXPDMMG6hCB6OOvX3o3Jw4hunzpzBQBrhOt5A9tTVpoGqvL7T/MZlGX
vtYJlrSbyzAOD1MlIgZl3uYygdsSRfrsI5390OH6X3p+FXKUktOkrw8AwE1s97bPuiO6kxh3//mZ
3d7vvz+zroUDwWROzWjbImDtv+omWjdJ8tXMWGgZQhGKXa33jszSexszeY8NqeKBPDB46rkhnhTT
jkPi5g1zSxvIYSP8zBz8IjcZauM1Ddsaf1RtVf9O1/E//ZSO47JJdXRpe/rfNCqjqdgl1wCj53Z9
ZIZ9jXO4xihaTdZ5ZkrH+bmmwjyT74AEFSiM0W1eCrhbfZvfJ2ohvzbuX9nu3BeFVV5EZPXHf/NJ
/rejyrUFJ+X24lP7EDP710/S0TM4yRoZLpsibU/i56ccSmINNrZP71AqYtQmY4NXEjFDAk6spWl2
7oqsz8PbR7nkzAtcoj5JKO0PMXJc0ft2Jbrwn39S+VelD4+siySJUbrHNw4JSd8+7f8SS+QUaUxH
w6TMtZwv7AGY9pKrNIZ7o5h2NeSIahmJYMmKb6Q18hqq/KteZpdTRA/wzo371FBmgOnK5Fi2fxtr
9yXFuHLcFsFo+zS4Dyx3gtuXMJnbOQQ5G74XHPusj0pfIQ0J8Xam92lVWSS1xq96gVEnEuog7Rqp
S2NGZM82Lo6rQj2USflY5MOyr6zpbZ1RB3j5JB/L7pLKWhyNgXLO/QKmMTyrpMIdge4TxTkT2SKY
Nax///z53ZIA/3LOb58fbztDZG+7M//2ytd1n6+iHavAWioYkIi3Lm5qKf92ZusTR9tKRzYw+k2b
oj2WuLGb3HbPzGnKo05F6a8GSClrrzpt+Tfhbv/9xnRty9huTNp7S9edv5FgPE8DsQQ9lM253h9F
ZRKrzk3tc9jeudUGe57nX6QuTLuke0ma8rwoaIH2yK47SqzTGE8HS9WFn2ptuosFPcdoM3gas6L+
U2VILiYqvP9JcfZX+eTtOeTD8wxeGsMT/Mh/fQ5npS0Zq0qubhX/MSk+sz8hJSYcUd6P+aNXZbVj
8uAd2AzqPxW8PX9erD4EuyHwhxMz3tUoc3Na36wLkrIS56rT8R2uxXs8eMW/ueFv6W5//+YdQ+pc
9aZl6dbfVGYC0ys6XGYbdTWCBhhwr2Hy7H1lgN81+j1j/fHOpDNyF/RVKxlyZ0QN/XXJyaz956dw
C8z868lNRWRZrnBoRoRh6Nt59F/eYtuZWfDGuJK9gUEyNrv0gYS95aQt3rfb/8IqY160GVodop77
3jSSQJP6N5n3APK3t4/O9WvC/7fLokIcC/yo4YqDzNeXrtl7kTZcSB884b50d4O94c9aOAlVk/yb
T5Uj56/4ou1JAAjCDWoSr8cJ+neto4w95dpZAR2oqZGpsWS9c5kXMj0H1iqAAUnN26craUZZbx5u
YDxTNsXORqcwbyeM6NePIo5J667Z9AkMNgFClQbkIvRbUFUs4epzsUAaHob2nMX5hR1Z8zjRDgKW
R5ZHUAwEL/tEw9zsb3UXIZrNPgXKxVIKx5/aKg8B6US6ec+NaP3CEIl2q3C+Txi/KabAWtifqotS
TrLFw04e/zRZawcGlB/LG5+9dXVZdq7Gvqizz8ZKfo2rWRxNt6LC2XYfRGywiCJ/irRE9uAZRy7Z
CDoNIE4h6WXmXsPdmILRuEZuub9VYrajAar1qu/ZWDPfdokYzlX60s7YPvEu0MFLKCs4nzxIppcF
qsu9y9oQk8eVRB08yNGVEHKCibQeFVZaIsmZaFe7On+5FajTEqf3WaTwwrj2AefJO+xh6+ilxrse
E7so5wzEh6fpf35AKQyQzh3ra+6hctIqVkG6BVI1mffYmF06OvjmU5V/Mrhr9lqjPQAq9rHKTkcJ
Tezglc6TcBfA4F77i98hOa3rfGCKQ5cd5clb2VcfpcGOvbDy8nD7il27RrFqMzmE8usjKft5+6qm
yb4iNL0wZj/hyYjCAcLnvpXVT8vS5kdslPqhn7YgC9QqB8921C5b5SuE9OHCfiC05RTaEd85mKEN
88PVbVJGkPb1KvpSH/3G68d9XxvmQfMcpCFr3iHx8Pw4M7ujEwMfJRc2C1yDv32SMCfvp5FYse0i
zdqFFHhj3BV9+Q2U1Rq2jEoAbUG0TpmiLhglITERgVBMJ4WYY88vOwzM4UrTc0LQDpG/IKoKmbfY
x5xPMpbd3nFTTHZMY/a5YpnfJYt2jaVrBIxZ06BVCrDf3J7Y0ml7dg9sFDr3OAix8VJnvgw1HGb8
YUgRVfwxfbVOEwc6bwZDXZqXEX0LHppyN2i1vmdKe7Faq/c7e02CyMV8WhFFdGD7bJ2sYkpRMzHa
jNtfzmixLiKJWWfOHihp/LpVkdmGwhUOMC5F+FEMG8xnK1TW1X7RGn6Y1f1pKHtDg/LJR1FXv9g6
YuPWkEStUs1vL/eS2+cmkgeFwWONJXQClNrHtABcijNIXqTDC2WvPcJFuBfHWwupJdrRjEt5mNzl
3WxH/ZSvOPOKGRJX5P0xjogsbMDPfHxMkfKEHm0RmPIG+6O3yre66TysOJvKccHs6d8oPdnaVQA9
+fQbLJlrwxoeU2l3UKKLXlzGI/kmILJhBzWOg8WkZrzmNZ0ZuozXQmRtx3h1xJlliSDBiBceVtHO
rMpX0RjfDKRcf953zQpOatKtMFqYAVZ1yRteKXUQcbTPlOWvKm0JMsLCbxjNw8weNRve29z5one4
y4yi2sezh2nRDW/0Pozx+IGbmCpUJfb5z0+HoL49cP4lgCvCU2eZ38w5SR6Kk0wIwcuT9P72mu4F
W6FAgu7YRbrjMHfzpmCcyOPzfrUkl/Vzmp1Sc7VC4hth5aK23YpfV9CxD8idffbM6HeW+gVOZ9hW
pXhelHuPgoh0IlWiexzIODUjnmUmfvmBrTI2wfLn7eO/nWRAJkEuYtx0SDrkTYsehxLUxxyNE/FQ
ds3PEBVEzQIWvo43fPWtMMvYYtweItuL7rxGNfs/X2ajXst71aTM9HmAJe7DKjlMqJ7IYeBJ67Z+
1pj+PJ1b3nuYMC4Kp+zHzaaScbX2W2+k4vJ+0JlcwQfwDlGNy6olZIR9MroptlTbjUuoDl0TpHxJ
fwvUlcubJnI41Yz/drlo/U1+YEcp5s4iqc5tuwwYeYntkbiNArqbB4z9EFFY3+1XrdLYs/OKwCpa
jp20SdpD06CN9Pu3F0kSBZ8Iq2RflhwcFjX46DQkhYEqFknSAwQ522Di3uXdAmKHP0bzYfneWDsH
ZYz4WONhX0PLj6Hz5pD1TqTbfC2ZEVr5lB/opW737+3GtJvZDEY2au7iQfmBDH9O3S0qEKKMBhWN
OCZ4Yvx20ZxF+wll4a51U9x965YItZ2pw/yMRXu8zFGx7GIe84COKty2168ushQS335llQqjesm+
pXJ9zRVltcTmHFa9R/AKoJtL3NiH0dbuhjJzmDeWdKWgWLakvPISTYkK2YhPyM8eu7UYT6tb3y0b
LSVLv6FD9K4j9L2glZH55HxYJpL/W1WPogxlCLkBQLfSeq/pxs7pNO72qI7OtAPq4FTIMPEI8v0V
PRay1PqME+jw+HeI78rW+ZrOlXUyaoY0nvB+oYSb9javjZl2pDGRKCDEAlthO2tjK4XV0ePq58eL
SIqIj10RzfueUJTgXxDe7asaxUwQL5vEvK0ivjgCkwzOxHisrGPpcbDPk6H8FvFwaKkSqeL2Cjml
eZyT2d2jWIWAbvCb2qzN5gYpjVpXypkch643HLQ+zt6lw5c8tSBu9Y69HBS5HagRVsWHwjM/b5Ap
uyu+RFkGSwIKsNLxRW+DgVuHfnsiJC8wOyQSENjoBIWnToh/ctaLqIBqQaNi45Tt0dv63BSAlJj6
Qhzf1h7gdYbRWcOVkf0pw0Bf4PAPyDJ4WNLcxlPP83YbAtRLzeibWJu8jpgmN3N90CfjAPgSjDIe
BoIWsGOlzLtCZ9W/144zHq0oP4qVsfuNZxTlioi7halCA+yWvWgdWpzOB2RBROBlgZFwXt/uyaYQ
6WWMohc096e2UuadRZpn4mbTqckzsq9awjwUMg7y1cUp7+If+sSuzMzz96HgLCkU1XVuV8g5TWaR
Sb8+ychI9uRDAxVE76RBYJ4zHArlKlecKHUfmC5+j2joEMRmcIeqlOQCk+QmJEpT/OIsUpz49FuO
O/vb7crWjE8T1G3AcHe/Ml3gQm2r3dRGZB/GK/zVpXLItaTWuL2+uRuvoZUuR5MY2h1Lp+c/W3yh
CAPV18JvpJfcy8bUQ5RdO3Dv6UGUvbHTMEgwdOUtx2yv7zXoD3u6lfZUE+vxUJTxxV7jAO3cQ71y
seGRqHckZHMUbddlEk1yj4t89CPhadc/z+12Tb5qT2ChMZx2Y4GSKE5USng7iHXPwgkwDfcgS9wd
DYU4bWfqrT2UifclklG71gX21Cwbwz9HrF42h9A9gCpBa/ClnT71A7tguspbMWYb7ruHXjKuEF1I
WdA0CLJ26wr/K7EuWYSdoogAlG7HrFDEYRRI74Pb5SSXMTQhdh1W5ZwE6Xv73kQ2QvpSnT5GhV5e
bz/iWORsCwvIpPrysA1c87q+mCCEA0+pddf0qj3N0/727qss8vZehvdhNqwTpXL/Oi1PJvPQe9ee
fPQN/u0guY1mbo87hDS5G9Y4pGdlkgSfc3Is30koo0pQFvfVSrzcdmXg5nkoG+Vc9bdbYSPRop0R
Sv2heyvU1Tx9dJg3nuTQJj7CwoWHnqS4uCTeoahJhRig2rIZ/6a5RXtakVQkYjzHkbbLMwBkFc9D
0BPVc23cNCcToAI8tc24W0AA7eiUO0PPBeQs8hKUncQhXozj7RGcCGA5LEt9gJYw7ICJMqhm+NyP
FrNow2YByxyal0AWLpCdMT1NKlmBVuCUYPwTqQItQZv8alaXUCloQdUe2hZdxVxUH9YqH5jCviKi
Z1PZRm9zlF6NhTyBOfqhxU5CvESQGEFZEwQTj6P1DPoVHa0aWKl55Hsxoot00Vydsnvo5cKbFPOV
oeVKfWvystBye0QMU+w79g+zpWIdmip+kO5r2xL+ReNx2AhhkIDaL5lD063YxwSLvR51AVhF1rRm
iUq2XFpixvTuV60gtK+o5Ol+FMLCxN1XrD2WcnX2YiBirkuN2lcoCoddJyczzPS5DoTxfehtBv11
PuxQDxkXreoCmTUiTFv2yJmoml3ckeFD5wjSnj9SGOD0cnt9KXCZrjjBTnqkUaPp8zuUMFavrvlR
r4YVwM7NwhV1sBlTOo7DTujjb0lnhPFge9FeKoBkvpHWMxCan7KlrCT0z/bH1YPiO1Zhbre6jzZs
8GfRvidRlZzHZoh9RKOQCx2Bktwl2cvtzq5CAZNld2b6uxaXolqWQJn8YS3FciGPTpG5e5c2MQYD
ST+WS5+NLvOKUfol5uhQr+MfptS/rHlUl3SYGbrWBIiUk7dD6ln4nbHdz0JyA0YpLhyMQeVQZyQ9
2heb5ytYlESVVjZhz8o4sWKSjBHhLIXNbJQ2HVwU2HS5sBRpOytcIW4GBiKAPn9mcPGV1cQaCwRC
fsvoN9QIpG5opgIvdhHqkMrllcan6y4DPnoqK2vUzmvjfU+yhXouTYHUdfI4iY6nDldNkwvhg94M
EzERRU3qbYCgxB5o1GEW9L6Vqe+IwHbzXGkBEXbKF1763R71b8622qG1iihamPmf+qokW5akO71O
EKWTX8xFSc/f41lBK2YF3Zq8t+Vy0M1iAZRT7ONi+pmmj1bHan3VkCM4Fs8oCbfzUShYUPzfkC+i
Y1vrFztxjB1QjfZR4KIK5vqLbje/wFzcd1n1YBe9DHs9/Z20ml9PcEuHvOkR9aXkdRLySEIn442I
jC5T8nUYyw9tJN8apYuPKHUKhE2SrCv5a1F+O7sR8FNlJNdiZL7rNoc5zqoT41ia+fh94ndZMhYA
tUUE+JDCmse27lvPqwykNSxXNtrndPqKFnWwu+5pzBASUThAmISaKqL8khDRl92RD6LfMVt+sb3q
efFOCcQOrEXrlzNvh/YAeLiEXOB40ZkAxeI0uHwxLWF4WduHuZOgNIGcIxkSmQYaJl4WJHQ1BW6H
b2aS1lsLqilwRve9MbQDtjGiFb5LiQ3Jq7zPoYi+xWJgagX6LyoBCha5c6JWwhTKMdyv86vumo94
bB7x6zxRYOJiiH8uHuYOd/LOLfkxvd4su5asMrQ3coZsrCP/SRRmlgpF8uDyQ1XyG364fE+BPzq0
TcjwHqKk+eLqfiDDIOKekza3MN5AyOW/rYHvqswZZ5O7R77ZU4IEEL2Tp+0hc1HjjtHORhL33pnq
G+IDABb8jnWBfQRPVslLUpCgAWeySCegEZLiHnb/pylrG939YO+4Nl7KChBj3k0aSMVk5jCnKkss
99s4RWRMOzvCPuEK8OSQKHhw8SB3Uf5leVnur5nx0mXJnjP41Lf2eK0X948B6RaCCzozd6y+Ysz6
/iI2JhegjKA3EbjwNCOBiExmjLr2wrbtnBVrd4mtaAn6htBMs+vuJ2Ge1pgQ8AJx6gYikSHJjtNB
U5diJXO0txQBAvmHaM0ulHVDue5NXOKUCSX0o2W2los1FLsGuu2xqaqgmo3GZ/Wh5V/ddpS5Ez7D
xEYY1w8kooKVzVDhbYNvI6tAXRZ7UluW+dYqQklPATmdS3CmTCJuCvSdKOGnqeiNjfwcQp1jYEQ4
ZN0XoKPH5VJFBC0UquELXJsPe7CGI+X7F8AIExUVB6RNsmR2qJ3uRz2ZZy+1m2AlKUuHkEx9jlEU
ku6y7635UOXTuBexBXCijB9yE6OMyTk7oP9Px0Rn2ZqGTUXmZmeclBCP1BtTMHf4+ygkz56DuNJZ
xJU5cyjMCqzEsEwhm3GY2AU77rp9dAdO/L4ksctZ8jQwZy78jhBOSzEFcET1ZY39Q+XiZmZWE6kM
/hVe05AvEQL0oJHJmvuc0dNL4ehIjVxC+xqmhkqAaXS0+m6sCTsZcCrz0TQcb30X00AhnEdidxjl
wDHorafYi5BUj+PPTJ/QGjvjedwkoCVQbkPeN6I/SpXnPPG03DkmbSserSBNuw+TdxUiX312+rQ6
6o6NqvsJHBGxh1X15YzGrl6azyVrXrueHAivlOS5m/3Z1GQaoMdAM2iiZIuROfk2qUUhadhMNtOn
2gHWm40UGszK0qPVZOchPzPrYxeHchSHgf2JvhtkRG0+6ympCG7/hboAcSm5dKPR9YFus7KzVoVB
wt7SkrX+Mg3tcp6rNy+NskuUPOgerkvmxCtCwiRUWvFj7csY8oRYd3Y0DwGyrQMK0HnHK+BQQZhD
IO2I4wNMnb4slxzF1YIKALPtRLMtpyfuSlKqLflNScTbJF5RSJE1gFQopBjmdLHYlxNlede4OjlA
Dj+1dJmiTzTI/8ndeSxHjqTZ+l1mjzZosQ0AIRmUmVQbN2aShNbCATz9fADLbPra7c01u6vZdWdW
ZSUjAPdfnPOdaLlk7vwlFxDwjXuyVPcJl8GCDiC0MGbzjlK698iXISDmF1g1oUQosCfBEIMFUEd7
vClqjwoyGq5YJ/AIEF4PzR5xEecfKw/kdxEm0AQNpumKc6OUfTBn6ezD+s5CQeAYJdsSgl2HnSZ0
X1NajaihlU8890iivWU/GfbDiKZ5PILv+gN88CvSzYe5hFvbVO7LQK5kIM3xo7Ivpc35ViUDHgNZ
GEd9DiukcAGcbHXv1m5Hj2KzOcS6ULi77K6qjPrWwzHtq3Meh3aHxs2mZvb1x0oTC68Egwhl5Ym4
NFQh4ax5YN3F3P7sj8m4YTaG4aqVyPPieJ8mXhdmpUsd1tjqGbXV5zAC3mRQfA9VZbp4nvPggJ89
yDb/nUnlEdCytasb83sYKDhEFl0IEEBf5iwflE13ItVziMHNiymr0i/S3g4QnX+1TjdRsqtqKCUi
DnP2nQE3jK7k1iHFfck4RBLcSURfIFv1I8VgiYS5ubqLr+hW0JKqt8M4LGlfmo/aPQltkKHoIS4Y
EYE7EXYv4yOqcSkhmMM3rI4Jk2FMW4h1O7BT+VEz5N+l0Z/MGK9rI6iHMHuEXWRxWHFe4894HjvG
fND1JtDVFGA7N6nJWmRax5+EBybWIL3X2OqsauyCtjHUHU06dDpPDTK2CXNGySqKbDwDV7ub8hQu
Ey8CscFvcZyc6iYCLB9HD7Z3z07mtxZP9blKKIrr3CZVZWl37pBRPTfdSiIQEzsBuz1orjSCZmyd
X+TmWucqTsxdt/5fFqXKbew2D9tvslr2nvr0xuiabkQgVJ6cPAYouf6TLZHOuz43O5/kvslvKGzu
IQgx7srGeedVuJjT0TPuDW8x7yVh0PsGPt00yemk57nzq5SxRE2/l0lCqZgirKrmkntobbXBnHPE
ec7Vc4x9A2y4ddPhzOEMCnpcXKIdV52IEALfYZT6yyRCSSQO+T37JI3Mkz7XrzGeKPKBaQY6O2rI
6CGjEoYIQITa9reufpjdQ1bU8k4MlgOK1GB+b2CLS6eyOGnZa9tP2ObXlLhRFvhBZwlqCZlAiR/j
R1XAhv6gq0CNOZLmCT5rkWL8xlpDjomiJkHWNVbImeMiJmZXjPxobsg3hXhghkCsvUO2eBjY+aUf
tVPxkRgJsPaYo20ylvEgG4OElIWK2GAdk/Eh5naPOkVOMVvf3tmz7+t3ip2ZhIh/EQvR/uZi2rRn
a/tfTAaljMibvVejYHILuzxIbXkb4aTeMZqjS/ugjbJ2rHzwIuQkprjVdMlGJOLGHE0HN5LhiPv4
7HXolDFS1q7TI3+PqODJl116xPIlCMZdCQD25qgnrnXCB8ngeRRfi25wYwxtR5QVhXg1cDyaGYS2
WCH0wlFEccZJTH9RqDEY7xm4YKtEcEIIwkQmTe6qi7EWFR5YmN8Ub8nYKKGBvxrZTXpX5nPyTIA8
DQEbMDNZWGSl17KqPtucph+3yauCXfTBACb5M1aq6e2zKHrOEru9mrNuBGqin6NlTUTqvVs8Ic3B
9tKvfgbxqOSkGXrO4JwXRLGCIeg2NXE7y8T4FamMytnQxMKLwjIertscfsYXxuA1dk7bPGKb+gAP
SHeOSKeDaTZNgEiOCBdFhTdi0F5aySmKTRaA64RRKzoeYV1od11W0KgDjzYbclxrLQLbiPvl57GN
YnoHaQJ8kkq6L2sY/vrwmg5e+wsDyi19pHNduMQpRjEZJxjSjhU2VeKJou4ApoqJr1FzJYhvj9H6
hWgHN1JRMUVhjOf+OjYuT4Ey5vvR7ntgmDqJDzr9fyTnG0ry+FxHUwDTzTuwmJvuM71/TTLtl7Ch
zg/LvMBFc78Zfe+Xlrj4bVFXA0PZ52gGGr0EKNEZ3JPrCNQdeT2NmfIGnd4nqibj1FKZo9RhJZ72
FYuDjBtdeM4px8u4y4chDqpu4imOn0DuFbveiIdAGzquI5UxxvZTUzfvGpetoAT3i10EG0EPIWFn
1R0vIXo/ZMMDn96Cy4v/joW5iH8goxVM8pmpA9MMn4zEyu+SEe/7KlSsGL0enNjbNaZwj9uTgOX6
WZAEd27ZlAIafqSI9I79qqT0+DzOCijcWmoss6bU9A2r0/fMYifYd5QCc4cryeUY9YeyrYKksnM/
LTLq+YHppWKVfAWwYGAeUtkQNLtLZva8htqutzf7dcQFKCdqWnbM/XuROV+9pt5vUOfcKhie2qXJ
zG99xHEuO6scx/SIro4yb9+K+cbKlgnKSv/SkSnNNiGmt4jVB5Nd8wkHK2jjurnvUSEStWTCQWbV
skjv1HsKUV0VJlWgH2W7w2T+uI5FdTJLT3HGsHvQVeA4nfGNIY4IkmmYjwnkHhELsmfaOr5Brvrm
LLNzq3kz87DXZNH1u1nHXdaRmfejv2EO1ewqGKV0+8ywRYSJxKsAFjmzmRzKCqv9OGfnSrEKDGT5
kditeo/rLeE2B2sG1mi8JRGGTTKnr5el+9TcbbM/NroEgC9c6Jh1r+AAHpxSxzm1znjBDbGqvVSE
hZ4r14FejtIsQ1LVS9vkOC/P1qqvdDojpXIIECBGfj/L9NInJ8V1iwutPY8HGFeRVGcorsXdsNRh
SkR0OBqFFc6d/aRLhqVrymtnrzhbTDgY6D63h2aYyspvo+Y3s/uXaCyePTliOt/ehNZzD6Im7b1t
IwMOYn02B+c2TlokdM1tGT/hezFWjcWL2VoYhNYzRInyaGcguD1ODAH8xjBfDJdkOCBDzV4r+3rf
G0MwuxMqJohKPzNxD0gOiYpTHMYFl61tkl1rmWwvK7dwg976o7PXvoDiPeK3AdfIcjLHiEbrRs9N
820drDG3sPk5V4ySIDJq8afKeOW2oXaZIX7QQe3cGfXygIv/Q6P2vXW0ZDiXAtTu9iUxNNUOhhw1
nzy4sFy3lUSR/NL6sbzaZfsJGOJI/NqbrFh9m572hIW+ORmzhSFy0nS/zV2QoaYe3ePH/XQ1+CSs
d2c8dbsWoQ+4z3bXjos8OlOPqSFSvlKtEcDw9Qd0JrNrMJ9MJJqRQtlFkuFA1NbTPgcqgI9ocK7b
jxKZbrWPqGDwrtGTuZ4b6k1DthUWoWPDMPhotf1rzrv2oFluCNikBYqK9DhOlJNrELkzzuaVnGLl
4ijuR1WC01mPDvRb1iXNwHlUFvSWMWjMDLFFVvyJRpmFWX+urEEy92z+Fq1p+2NaLkHnscSeUE+q
cKx7viE+TezksWMitRnicBAIMKRA5Zys1A4FWV01EusL6dBxs99Es96UBnKRhhA9TVezi+6dtzOo
TxLCAMQC3cCpliCDQ7jTk+lrkdl3bceGj88VPczA2jlGmhGypFqwyFLBbRcaYRdtyHboRNre3VaU
VJ3SnqwaP+pQubjTIsTVBXhzvGllf/R6tmIu54YquJCgpF5Vb/6OMOq9qbxKm85zK5S2Y367Luqh
+dZcd7yXhNxTVhHO65J1bWo4hyfeGqjiQTcM1oUkuI6hF7NZcgRD22WuoC0iCSyRUt7nkRW6A/zS
vK5epw7kZIM62nJML6yt+G2wy+3zTXvJ+TtOwfZdFXAPjvEQnczaleyEi4ftuFpWKUuMGansFW3H
6mNg+MFWvySMEr+0uRutptph73/Z7pEfAT3KKOVdIwTprGTL24JAgYJO4QRdCwMHyj4zdmnelZ7+
5s3M1HDXHWWhlLuxTRRoId4Ns/3oTAgdBtSyUg9ijD+TQd21yaDfcMjcCgJ0ADR7X1j/TmNq/lJ0
iXrB1NFFAh9BKdIMSqhGg8cW0ASIvNanTi9YQ7WcuNIc2DFTmZlinJ+x2LC+WpW7m2rPUpXH2NM6
f2Iqc5D5PN0RsEaNzLh+6HiwxpISlN6ZFIA6EAKghfja9pPDurSvZfs5JZYvpcvcQ2lJdyW6MXHs
+1HjM/hRDVFQVFpbXuyuZLSua5NPiMBMgIQiT5Ua3XpRDKZNUUZ8iiqC3nWLxh0THZzaw+L5os+d
gXZMxw/QQoEw2FWaHtv/kvzzCzJtVoCrmBvTLBuPUaW3yWYl3L6EAXt/CJzhN+nwuyaVa0STju/U
JmV8/ZLWK7D629URAzDswv72vdqUJvvWEUmI+oMAGSOP4cBfsvSSRvpqm6iOY6HwFMacttsqH8Dq
iYBX+87EGtiDLfKNFd1BqNvd9idGiKEOpc6DNQimMwlLnqqJBixoszja3RzvC4VOHP0EYRwFfVOs
BLFWm9Sb3AQMwViL8kQyb8pvlWk+SJzfZ1Qct+jMfxtR7h2jSrk3wVIFxJdQ3qGKM2UeH7YvGrdb
f+NMrGaAyerUwPVRb+bK13TDYZDVnsCGjGEqR2zCDRpIHoSty9o2unw3GYdp9WG5lQy8fsqZ7DYo
LC0KyAaLCZUw4IYOElxVPA14Lm7hJQA56SYSjwkg8vuJoT4wF/4LAqOX1YDJnwj8rS0iOQSpiw0f
42bdWBpKzxijup03zkXhLL7NU55E2rJ6LwvvjDMw8lsGf8H27VVGz28WAkiU0eTBpk42l6eZ6cY9
9jBEa21yEtjVAzEReO5YWRpsZWTkswvSfCydym02xudk1E5q0rOmWV+dUrEahDKoFuuFXU61fG7i
e4nSM4QndEMyzHq3uxiGVHMQ++1T1fK82inTeOegLs0UFxgrCjtYTipmc3A4jWbOZ8usMSYJ7YiU
4gFvdnLWa6yrxDQnffMeJ9NV21Kz1jeA15tgUiQwIUIw3Nhm0cBo3tZV7xjj4sN2m3n0ikoz/aOc
IXzF2Fkzi1wKr11myycvM5WfFgeoue6niqGh7JV3WxccDeWhsTJIS413swWnuxDuM3BeTl8zsPU6
L+iYjW5v5Aw7idBpH06iuG43Jkxi6MuH7TSP0nagP/e6M5Se5CCm4mKSjG1PXvm0dacTFxgTRoFO
SLrCJ2zgQyr8mD9CWo2M1Ky/bCfXdo+AyLYOhJGYqBggxcnFOdlqQ2sFrzLMyw/mxsZpaOTMHcGM
3YDvAgsyQSQ0yP12HGziXI6vg9qooalZEGlG668b1eGoDKeNe42DsT8O5sxiAV/rjnm4iUqjI0Uj
lq/L0gHvgItF03yY5qk6wayy8OSwCI8LtE9pRBFSVi5BVpHLijGJ0H5G0YvlGdpBcemMWxsxLs+6
cYBKcpsazcP2JKt1ddQr/laMsR6TBWTf1mpF8KpUp0X8SrrgtthWmMEP+nDd/FDbl2CybGVuTUii
o1/QUImdmjX07LxiqAgVMC5rtJCb2wdy/ILZEfUJoM+j04y3BaCTUOCa9t1kete0GEfsKlhGiq3D
r3MJ28Knrxsx6jhoOshgb+vegS22nq25im28r/WH7XhJnYxoHtdRfJLpVyxkzjtfIiVtq3e1G0qo
iKpxhXER1KvAxcoJc1pVvWYy8ngOuhuWgB3PsPH2G/7fm0/GyKh6VZzna8XsrF379qbamZz8wWTS
B8wNs3PmELVpItdu1m4T0KTfYFs+oo/Qd1MyPRMJDyt0oNBMe7gpW388l/Izr0j40y3mfC1pD1Nk
z4c8m4pv5vL8dOv/AgZ2zx6SQ9Kj/BVd+WXl2Q7wpndiGTbvVP1Ptf40nVv/jmHO3NqI7cC0zS6l
oxMMPbC09RWz16J7vVeA7/iJND5qTqBrW7EW3ix8Lhq3i3pPTYxwGFrdsUxxWoCaU4LWWbydhFF0
mYUGLNoczwyOX1uCwTor+kKfy+534k81i+qmQLocGK0exBXNmUK2pjJG7TXx3D1Yw7+RAqGwHdju
bDf+wjxhN7kY/ZKZgShUJJpVpbwSnNxejKlP8UyPJLXU1gNy21+k4bLCnSr4o8hgkOsi8Onb/H7J
0r8sYfLbqmnFHt4dYRiM/kocvS1v7F62lbdiNILMNs5mr9Rh5mrpUaVF3UWG9je1UwZG6KCp+Jws
yAs3pwfGmWgrqXUrhYf4ysTKmdnfJWqkLpJ52Nk5t3klmDmv8u9VkflzaBBLcyy6iXhGQXRkzsqG
cR5hjg4rr26ALioZjtMvMhuLJ/ZShQrvL1p6dow8/sh8gEJkSLEkw9YAciHHBI7xVSW8ydO2wZA7
kUw/soaIs4zwqDjIGrsK8lXDDIUDMb4gUGk0/xaTIMpd7xnG0LL0g7YbB4Rw9VS4B+a24EAG+rOf
drFq/yk0ag8SAbyf+yp9RwIy7cY4q49W+dnEwwqoj9dEm4hRSkEix9L1D3O/vCmGwmXtMZHSHd23
jCF+6s3ArCo32OoyRSeSK2eNic0fbZhdsk3Sisc8xjg+GL25b8z83ZM4NhZVPJk6OWJtU12HgeSg
rODHGgBKSFSgTNLrQ09MSjho8gaHvXtemvmVLIb4SkmS+Sj1qiZ+Ms/4adxToWUa8t0WHZtM9x0S
csiytl8tZKQZOtNWg7upmeiv2qU+NHP2MMcrg8F5mDVLIM8fx8Oiy0edA/m2K/ghtOS0fXkAICc6
SoQzTB878Bg9XTPSVF00dNLsVedsIbyOavGcnuuhSwMPOyCHEAcrp+tN3YUDcSYDYcr3eD1t61rW
C+QolGg7N1W8nWagKrCc+E5TLO/8ozPdNP/IqRAejpPqnYg1Tc4VSwnFRL6YGJ9MHvWw5QqlY2XF
ws4KOSCZGBwyVGpTNqBhcnokRfp8VvkYD2mluWeBuuZsA0BR8ECCo3PLG92rcORQ4fTG9KSKXr3j
46zZzOnNHgpsuWNpj69jdN8Tz8hP8cQVy+MXDFniXgfSZlx3igigiK89JGTQl6R9JnZ5EnVahSzg
JZ6D1R+1FlFt2XZni14cSi7A5XTtlmPrAy6kfW0YRu87ggJnT6LKLos02P4dj6nFqY0QCG9PzTQc
1QUJZVM47z8Dsk58uqI+JAiVLls53LvjGXmmErgtuopFgj6y7QYpE+Gp0GmiT0/cIxQsTpuEsHQj
eclHkn6aiehYdZ4OtWpPx1wTr7mOQyBFIOTp4o+m1rjoZu04O9Z36ibGZes2Cbq5a2tyBAqlIVFw
wGORIqCOvOiufzZLo7nfniKj81BWqhV1e49+0xFlCgWj9vN1WFk+Y659RyrhPI0Zk5NpLE6MULpj
0jFVmOovpbrIckzQwGfFqWLMaLrI4h3TRJ6JLm0PFZZ8tIVwC779tpyH84ScuVImA40Q0fLb89oW
bISN9Co7wQQ10j+H1ejcjtUrcLSGsJRGDwY4Y0tSpRClIJrpWOpW5M92FiW9CFQnMvcESTT+qJvu
Iaf6omwV6AmBPDCh2irVASfwMSdmrDMbLFx6drt90PEA5QTi4ZuXQesqCDa6kUPkp6vuvokT70JS
Ot4OkTxVjX1nMyV1TdYploJEaJ1DJpPVHtgYPW3W3gTnkNfTzKLbP2yjaxUQVwPDwq165rm2Mvlb
PVdCj/NRxDIY3OZJHlIFlkmHJIkYJo/5coks9rVaVv84PvtmSekHZjb3pGifwUigUOrYJZB2AbIb
Sbhippg4NACmVL9GjTrCwsV9EhbKs+2I3X7crFfPE/vBEEaNevRUK0TuRWCfYU3HyBuLK2O/50bx
fL4keUX9KVEkVNV+KYz0tuzq30vOXl4MR5O/7hml0Es8rSU9PVTYiyi+041Puxj1c1Llf+WamAG4
yc+E9gc1W/PzlRdOmu5babAUSqEBl6qE2gL8T2EaFw7Dh14gl9/Ku2zQUERocb9HQ0kskulFVyuC
eCO98sbGq+vDmrrBXuiy+yAQY1zUO9E9grgTZ32dCSLEe080zHDMosaqN46j25b+1pvgVfQr1yJj
aRVcZS0LqXUULdBF+jnCtuPInJx7xSeE+W07XPr1eWX0O/DrEULotSGpstd4jgmUzV6xcfwq5AId
1+Bl6QrMypsdX08c65RlVRAB/T3X6Y8bo0MnuFPblV+cmGVAjMwcegbqDlsxWOGLm+0DQFCQ3G7/
C2odmt2MfmdEdW8nuXuPTv7JG5zsPMwx8EdpXmxyDy5bHUBHUIEuZPrhOPRsshqLM4rdS5ZlCMO3
56EZjWCrQJE8Bhq5SDT6wwL4yK5uFrMic0URBwVPDHtn3hEQnk/tAHpAK8+aozM6Tom32nYm2xW7
5hncTnjyWaaklt9O/Sev5MjLV8hTFo83lYuUKOZTpYdDRd9T0ng1mp/aSYJtPOARulx1FiwECxu0
jtYbW3ObcVLznpEtCU5pLQORPtx4SScO06LeGH3GRnEd0XUof6zlHTp04OABfKtkg7tDJcUvhpot
PQEEvzwBFIWikCasThgD+NOg5SfXmr5cMgu32Q8BXYYvpsV5AMOKd4E7MpWkXJUV14iQy3yZTAMg
bdL5y7JMgfDM9gbJe7CV94mo4yOJN68KZLrjNisYW0u7w/52z9bf222f/Ch0VqcgYgfV4yZV0mQ/
xghpmnHW9jBXqwuqhOR2oW1DMoKibCoN8ySk8bXVWEqjlodhEi28M+L1mCdk+wSu+jZGjKHx+NZS
z3e83BD/HHIQ1o6m6YdnlojdkVXDO4KSms0Nv5zhpw8t9nMItif0rhXHiT706j6OLZIgWnRXBPs6
OtLMkZ/HHmBDQQ6xq+jvFuOYjeDim46d4IKexhgTOi11mZm/g/PSl+7cCBu2AJuXREnvtwHFOCj9
/RSNdzURjaAolSTUJkXzXcUcLs5CIb55/4h+L3FfN7uu8awLikbwO3H/tt2lBXOxo0yTMRAze4ek
lDB44gRpE3OrLDdvXaqoLZvWI1u9CJvB4cISTf3GEWaE2+84xbfXcpurebcvKwxoQIcUiLy4t4Eq
RVJ1GQc/GGkfodlmKlZNDb/APoTkmmMnMpZD2oQPhO6mTCLnkiRq+gjUyd136/6lK9pnT+FcHjr5
J4LOdCR6pWGVUHcIqgsoa5GSB6a0yXtfd/xtpzGQpNTaK1P+K+7KT1aS1q5XAdZZ6qmXfDEVMbSU
Wije0+plDfT1l1IhKDL+U0ftoXV4a7h31aeqLdQnMI5TwUBLrTtvN3gRRVenTrfC9n5ZqiHPWU9x
VqkIFdiqAEXxGBdLA5scJXp7M5Xpx+YcqDu+gZUv0hCVGmy/FGHNRrbeqJdWJWoiZpTOMpUjeG0q
yEl47LF7I2bDQjzX7m3sOTR2qyYd8p1yTi1Scdtufu/k8isR+bW3vXebYnWHWGuEZpW/Tu4Yo6Ua
LQrI4Z0wyP4UQTDdE8h2x4D1vPBB7OzCjkJlofPTJ4OBoKJASFDt/NDXpK5u/jK51KSE2CwQ9ah1
b0jb7vdWYfiV7QZT6R7YmhDNBX04gHojL0lPyBCpLg/xmgVd/DFcQKEZoRLkiF0nw+z2w2CLS/Kr
aMkAroFO+06GLMIEpLrPZfEam3W1xy3zLTxYv1WuIpTiKzLdi54Swm57UfmN88WCRCncG0xDgYzq
p7aU8tA4oKp1x3ky1ALMdqRdt3u16WqHOYN7z1YqujJGgNLgtLD2J4+lma3DKFfP3Rq2vD10pSRU
m2/hpWBne9M6sX62PK0OCKrQCE/VEpq4MuAQNzAIiV22it7jnPlCnotD7sy3CHvXcCn1DO0/DTQq
udCMSGVs2c48WFdzsakVpuwF4eZfBCDd3YhGv47c+UwwTOUvg5LQD9J9xkqIMg1TjlYTYqwODHHl
CuVZz7Uu58/O0xmN/Vp+aw0qX4MwOQDWTDTX9tSyWfFNFRs/sBoNFQh+ATOtzy6qX6tUjd9mrr3n
c/1EpFZ/wNsD+LoXHtHrEs61kWuIhXWMpF3+rE36jWY1LJ0a/S9pdumx1/uJP6XeA6Qf7tlL6w/t
qLOj1Agkl857pBDysQpj0tq8lC2jkIUTFoU1ekYTDNhOG43xsiz2mcDaxY9mYqZHftiTohYYnmbV
8XUUCrwJqPDXNwcLGVublI0U2IolNqK7dNH+ar1EyZghbmhnHmTAg9+ezdgKUh1AQiqRskVy7AwE
R9Pg6Kr3N7NmhLzkyxBTb5iotbcCtI27F7eBxjuYI8I/ZB78e+1DZhCLbLLDnZHE/wTT85gCSRm4
37Te6S40SA/j3AG2J4mBsVszHQsjdvwJo8TRWRCVa5i9Q0z62cWSZIKRZtyHxOm1N+ksHpOTudZd
rVM0Z75VXOVxVuFZkMiTdffBGT5QIFUHfCuQuhXtYrvsKrMekse6DdtATGVe/64F9tOUyzWoY72j
SeVoEqnDtIfkGoefmyXjlsqZAyklVQ/OgomUwHFlEs6phetq7Pjexp6/qSuJmogyFIyJGYWofDE6
1Ezq89oc7xSCMwJpOR/bKtAw0i8Hsec5s8bf20JAkbyGg9bVN5yaQdXz4ql4uwNDKREJ2Pppi57r
gMDsCH8YQo0o2kjg5MWjV/EeRn9MpyMs1mhJmV+HdiVpzMTVjN8y56/FNmGnsLnYz6UByNna6xCx
zt6CSKe2FjgIxhrQ2xR3pak7BzLnHzcXvYZNfGs4oQve2UzPHlN2+et11hr1Qa7bQSNhcVrMubHH
S3LDcBZP0Ur94qRE78CWVeMiOdZZUVGtyvLco9xmYY16tU9fvTTPD6mNI7vs/27/WqHPL0KT6hk4
Hbr1TtyWBoSmMdK1vQ2L/Yr+UCUshj6l79k/Q5RWdvjsp9imnTfb4VnifPCTNSl7ZluLhpmDI3dJ
2FRzTIF457YfaNKpz21hNn7vOYFaG4hlB2zZ2dw95YZl3tpDpoeyX2wCIsWlQsN/FTHjZzlpE91r
cBDs9K/YW/lCwFhfus69yViGXEkMMv14YD8HYtk6xCpwxu12xuQ2PGjFwS2Hc5fwBVuVNC6sDS9b
iHCjKDfCYIbTAt8OzWHo72eLH70VDjgP61F0cEtaANBBn45sZ+ypY5CGTLM1Zl5JxAZ/fu45FNaY
/hs5shtAXgHx7ec+KpduPEzrH8ndPbDPH2AMsPYCMFuEk1i8u2UmVHVVPJm8tUYWtaxGi/SoQHwJ
ICIt4QaCcNWHjbwBLMU+IVhlajX3JgSKlHSSCcVmCZwTMeLOaTCi5SoCeTZa2UnNsHfFHp4Mb0yb
I5aLwq5eIOiDqxLqI1/bj+JjnNKzZqr1WVP6X+3oYufg0sKTbJxzl3XV/Nq6/Xznqu3jVikL5vb+
KEiYiZSoPmRCOvuhGsowBoErs/gbgNuatG1UYYVjYk8ukzkp76aeAMHC1sSKk+3Vf/1PVt1/oOT8
B+YMak4dQwdcPZ7IjZ3yb5wXgBZyarngfb3D0tEVJvV40xrXopQVPheqlzWc8J65rRvInpyedlaT
gyMX7VL9MK7+f7MTr8nfFobBd/+/hbCIXOzfvrT/K2Dw/qP9iIaP+d/jBbd/5R/IomX+S2cvRE2N
oMBzVRNg1D+QRVv/l206quPRpTuOYRqwuP6BLCqa9y+UEarhOqAZwXStnK6uGvoYOKPu/MvGp44d
AIizasHx+n/BLBJa+H/Sy2yiDaGX8WdBdVQ1AI4roeffnrJWJt7IuDUKXd3BS133CuNcK4QZScZL
pWo78kNTCt/UbyVSJHW8eF17T+rOLTxRleGfeamU+VhI9b5U3VsqLlK0Cf1T1QuGPVTref4yW/XL
BN9mdTC8D1p0IlL7pFbyve+RJsvJrg+eZpylUj2PcYVqsdchoOsojnR+O5b4vcAKSBZarvnHSIYn
3piCmwkQl6i/okZ/Tl1xJxXzi0iSqOnelFi+2GZOzWu85vUcdkt9z6LiPZH1l86cDIiK+YQEfj8t
kHTL7g6VuLmCD3tEtyVtcqE3u4kgbHg4d0Olvdujttb80NvKLvOF4jHVN+3QU9x3lx2CT3Pv9y6c
k6Ihx6WVCEubHBh9wZ2Fn3PfJWmDS0+QuoPREANs7vew7fzMWjfvmBsjcS9oxJxoRhtujIDCV68c
wzg1w2JFMfjmKc41nbPXweHgM4t0P4PrSVih7pY4ujdVjzjqcdyVEZaeoTkQLmntdKv+NJQvKax7
LJ6h4thviKwH5giozPDhhwrYidSuXzmoP2QvTm3chDJWXyIM3HqNDlobFekPlfKpiN7v9OneTAs+
Pi96RQ9OhZteeyv+nmr9A34JyUazn43JZXbt35HjXW3UqYalPFllGTTsZDjunzNFcDkQIZh0b43C
loq4F6ozmvyYjIt49Pt4fNJbUjG8ymZa57wxeVQDUVUAVObPPpoSf5BtEejL+NI4SCyyabpRXTSR
qXQmbK/AwpbWvYvHauUIl694xxkeL2+2p7VYt7CCuzWhkDzHO4S2+9qmo+qxlOgjagwLFg1BDOWe
2fVJVnNEdyZuZsvNjgsScmaSykOZu6jdRxJzaLoh8fAWFLHfULTtPC7oifmsrkoNM0GQVxJyttmA
alLvVXw72rvwZqJu4ktbyb9axuQBlwyidL5hDQ0i229sdbxyqRexq0SF2n1MeB2hULd/59RRGTUa
Z2KEBCvgnQtaHeG58chLdNSm+DcVzbODlo67+1Z22YNlIPZE6Ltkgql5/TtJ+BM8CDKVCwRiADFC
biZvaWF9sh3EOw0nFGzmflK6UzvxlCx28ioc6zqjx3HVz0nDoJ8MCEGTmzbFGpRG42PvPnhmzQtC
zBHpbBGKAOMxV8k0LqbPhp2Dn9j7xgBI01rPc2Ueq3j+XacLXM4KYD/V3er1eaSg/E4X5arLrt+V
Ht6W3Pi1GMmLhmFRLIHGlJ0p/ER4dfxs5cO7Zn/Vw/LQtyAknNb5w/CGkmmyHz1L+vmUYJfS+kfw
x/0av0VWmv6q2OK5lbi2szj7TDXlWGnjl1HyC7Np/5aLfTO51ku11I+M8N6AM/9eGHXornLRDBRe
KQJZpcU69ksp7L+G6XyxnBl2ozUGbSfQiuVxAEbrG0thKZzPrJolq0c68KyPf0GjOZiAznYtVqeg
JNaSeSDWH+KoViT8TkXEtLPTdfCN8wXdpBJ6bn/RYxFWkjX5vGD1oTHfG6Z4UQ9Zj4LSjtI/o46n
ustRAXu59d8snddypEi7RZ+IiMTDbVG+VEam5G4ImRYeEpO4p/8Xc86NYlxPt1SQ+Zm91xa0bdam
LtBJ0pa5rLKTfWZbNxpuPu8/Zm1P09zdy1in6rR+89l5hqPFZH+2/828ymH7BWjwEVD8JeM8XNVR
fM81G11eeJoTDdwJvwOswbUvkOJPfodDgaBsCpExaTed3d8s13yZbP8sx2rN3QM/1Lg7zvTThOwp
dO+GQuwKkwWYubDwMtfXfoCdijgzBh2vxrM1yidGO/eubcugCYt7WmM8rKzFYLmpByLxsD0RvvAv
CacvvWqITEYGB8zmjOM6wYOE17XhJzNHd/khXXXxu4IRsI8zJhVWutJRrwSpQcHE8GqdGfJLn3hU
mFNyKOvds0F+hfM4Ft0fM50feBzM7XUCRyoaiVLQuRkuKZ/zW9TZj27Em0j/LwMdNsXAiDY261Ps
ctDrjRmvAQ5vqe7eq4xcBxvLP5sn/tt+4TIyvrcjD22kQUcOeykQ9TfK3x+3bR6WT6wGbARUgF9D
TBTPa7F2rcViR6eNh4gpnaXeCIj8LAj5YTtvc/cWt2Qc79HoPGCe/DVyXDPpG9k4+qqehs9UNTci
kZrWfMylo9YCAEZalW8e/h/EJqIMemGdjWJjKuMr16KT6LR7NMm3njlJVeWByrOvEF4f4EU2ZKPa
5EQvYu9iOZeI5J2DknaieHZZ5PUekrMKlWXsnVutwxCOOmDGA8os4S6b+TGV5Rk83YPJBplRWXsc
J5bbwOixXcDOc0METDl7LN3B0RUjEY6HBjRImW/0NryBrgv0BOR6P0BWZx1ywwidrRFGrKVX+2s/
su6d/sYhfGvYRdFxJxrHMCSB2PjRSN5U7rywZ+ouiCNxtWswZA0h8ojpq6PduTXGlGIKQtXdHXwJ
nfuNiKhFSbpKUwqUypGYnqLpydMijpIZjAKI6XwxFlQDEl1dUf1U8j6Wco+CFYSdVi873BSXVDu8
Fy6j/Rx1zoqPkkbpx8P4jhkKRYjv/mqaeyWFWLItwmJiNufJxLlX19NTnaTmMjH1VrpYcmsWU+b8
qTrOm2gsiJQBzZEIhv6qr34YXG0ckX4QcXwzUh4RgZSKzXgSpEP5iextDIj9k6uRADkLE2lZA0Aj
GqCtq1uakeOiu1x0TD4N3hmtaV7bpbxpfszqA03ToyKfBekfiX3kKgQ4tMJVy7Quaa3vvFJH3MUH
c+Qd8+wci6hdPhnhM5KXD8bHB7eKkfpZ7NsKkui8CIXdvyROTuQ2ozOAlMhRR6SGHzpM937D2vxt
dcT46A3AC9X3rta2JGZdIhORVpz8aLb7lDv5q2EsM+fxTN7WgQSiVdL/oAcE9lF89G1yr4YvKlJi
O3veaKyxuMBo4Sqifxha3704ei1JuSDk6UWY9X52pncvNe8+Nijh1s9G8jfWxVfmP0AEenJV++62
drMUT2d7jLED5aSqJGykyJiso+EhMgZ4VxifGBjYK+GxCzBSUC1+yZ1eeg9dziajG66RHyCg+pfm
8UeTjac67tdiMA9+1u4gYJMWlABtSOyjKpC5ZKVZIjS1dzrIbqwBH7MPjg154M2QF8ea9l3WXDS/
RBRtnMEOsPQYWVKhbs/r4s1j67UC6mOQ6Fo8DzBufJfTXhSfnSJiqanxwVPtpfkU4+HtB+z7+tbP
42+YhudiKsD4pF9WZ74wLkipP5hn1/3jkCUUw8Jl6Jw/DI0Lf2sEfOBdrLm7Yra+AdU9j334mJrd
JWxR42flviVJmnhPDDyz2RE+kv3ozQgqoKw/jb7FF+7l6AF0/ESiflUuqovQebZC5zXsvRt6rBdm
VtRxgldtmO96SSlXlSMpDNGnM+JKN2UWeGZ6n7Tym8bjx6gQdPbaltqB6R+wg7PPO+3h/YTDZD0N
qX2MUXpGevsY14qbQdi3qM/v+pBfEyuktExwCRWDyZTV3jRx9MuI4GUkcdASn7UIL85/Y7cwW/tZ
81ZIcYjbgszUrP8AUfQUOj2ES6QZvfYc9R1OHuMXVO9TBbhvgUqvazW92X3zMsSescldKBk5qEcr
YWNRMKqHkoA0L2KDbJhb1OAhuevDuHETX94sCpswRyKHClf4a+C/72NG48AAUMI9sS/UyNe+cHjF
R3NT8IkA1EEjryH6Lxk+BGVhj0EBIMr2KTOb2d9OoVLknPkQJBdANK70FYERceClB+FqgkB6upls
iG9G1oz7EHE8DZX9SCaFTt0Wib1l2RkEDo/VN6bURnTlxq2xbwgTKUSu52t9TMkEv4SWxc/DJ7dR
l/988Ncry4LXNfqQFN2k+mvSqMYR4iqI1cAntNmWK9cvMJaEqBJGrb5EZbMrG5cvucs1iiYhcfLb
MI8fE50aOBYyrWReuTA+yDaMLLGG1Paa6NZ7aUGwUq0wVlas3d1J+4YpR6pzgpxdUqnEc7OPOvk6
cL4e3KK8Iz/P11kJH2romjmQJDZuxz4/qtjSTkS6ih1jTXtVxYRiebo3b4Qh10W3nQdXPSxpjpAl
oUZDF1mVBiazkVHYZkCqtTOdGoN7c08aI0V0YRsBBqw8iKqJW0GwiGzc+gRTi0KUT6t1IY3T++Iz
cdmeOmWn4w4Kj81A0K3ts1VdgOmxMUKojgOfnc0q1cP4iCiB1fU4dMd4qMkPV/mzpBjN6+aRGQZ+
iPGXZXkZSMfYGXrxzk6QCfpMzZ3p+BIYjG77zrmljX7ppM0731oOp8C1hZu0UnbykfqozykcqVX0
TYarZBOrfVoub1DFepbEeJrD6Ym9X7uC7putw7xXKy0XO0lXGtgO2kEd2WHbfim9+g191N8zGZGb
vDUDu+SVQbiPCIurxk8SrCKkwSJ7jfq1ZQlkZHn5qJWzvtFxMvH42o/5SEuNCf9bwoKjaeWGiyGM
ISPEdsZGO9r0YfZhNGLNUOIGLXmk/Z9QCz9nMX70jizjDtYRLp0848bp0a3zFLlFd0ZEiom11Z+z
CTNg7O7srP6w/eST/N+31Obq0JxDo1jQN3VXBj5Sr3RxU5gO5YoFjmmq+795KkHc5TUotmRnOUW3
MgoSOZHS/kLCm7X8V9dHbguUgfmAuhBQJMn0bvOUFkm57oriuwTHuc698knH1O7yQOBiNCLtODot
Oxbd2FaJeUiLcx1VMAEMj6Kt4v4pQ9UHPbYZAD8L0+0ZcgbqXONLcvwjJLxF3A1isbx6G2bUL70h
f9OmxqpnGS8jl1JV6q+iDqNtnFkvc+75lI9PXbSwbkfHuwpd/LHqdlgvRKCCMBCTirDsmkeahxmr
vRB1f4LVgqErU8ZCuDEDTzqXxkJ9kuem8yCrnk0mP43a0c/lErg7oDLZHHolKJClIPscZ4kyL24z
twGjq3nTWsmjZJ2Hq0KNvFgFZpHc2lL16ascgv9Bj+M7ABxc0vPM5JxF37IbLSUD4bljjYzTSmDD
ldNqSslSix4GM6L2N4aHorIPVjnXgdUxVGl4o8LOmWkLuRT6i8bgfpUupzPgsI8hGn4my31vfPR4
oW5360TPCdMF7gL8xsewUrtvIhJP2NqfcVGeZgeNkoIdPnozg2wdZxruwUOkIa1PStTocTH/pq3/
4yDSiNJUBPpi2IJy9uQZOBlaL9pqDrbJggg82Vi/hu3e4vzMmLxb6Z4xrYvSB1UOqBFzKcWH+DKh
fHI2UwLDefkIR0BvUzOXtGrzLic4kIJXceHgCVuBi2H8xvc1RfE/bShWPe6gVa316YYgoh7hwYOL
YdoC+nokiFDxDPvDaaBvVfZIZ0zpAvODUlSr9nWNYNjRKFkyix1C2xMDivlqG1mw/oaJkKVMwIvO
6u+i8DHETaPJHyl96jrGMEK3nlB4zkEHQyCQGSlwXqd/ZBwSAsIMbpY63o8N1nlPbEaT4UgbTRtB
1jKwykslUDAL6mN+OB6dMfO9Yu7vPsas0BcrwujfgIc/c6n9x/CK14Bqgzxy6YnG1zCHzbMkBiLw
UG8u+r4griJoVDy27iR+Oy2DXpEtVboz8vvGwwfWygdNeR/k12M39ftzMsDWbxyVruZLjU2ig0h7
FO30ZQ8/wi/vgEc/M+E9jk13NE34ILvGq9/dSu5cG2iBZaL4wTjakAwG+d43sx8oUph8MuOedc3W
dxZijp8/VyhCIIyAHDS+u2HsUOL8aJn+0c3S2pjFeLYxzMfm0rOjf4HWjBKRgDlMk5PL8M8Uzq9G
89yr31C0SJfYQSKlozFKOcwYIXMFas2FE0usY5uuuYZXqYEbPGSiZQuVX2aN4OnMzL68rEZiFn0q
49QL7SXPGmPLIPOxRLuMUuVkGOZP1N310O83mEkDYbfEFqDuRaufUdihplrpaAI3DRkFEs/Rlj4F
xGaSgd2C9d5lGYREd0vFEgZ5m9zm/k9ahEHmdXuec/NDTw/OpNOwQ+8IJ7S3vDZEyvBbTVKjypi5
dCKllfhAagvPGs3pEL0MkeWcRZp48J4y2ABlMjws8OCs59kNWfOa83jUJwV4iGxsWht0EhQGTdti
WslBguk0d0YxoF0atBHF7Uw/zepq1E+tmd064X/MvQWcnlnRKmP5t9Wq4s3SamjKfNqaxznrNp6z
tgpuKY7qV5laR89T5G55BvQP7YbbHIuvgVs9fXFDTNcFP986xZBuMDicdFWi68Dc0PjFkzk12POU
YpCuUZ5Z0YtrtoxDMsqQnobDrAfmIkRB4CeksR+dL1Z11UNDIFcnombTOdwV8fRT8KxXCC+vdpvf
sQI6VJ0o1cbxJ8Gv14T2j14ScwfEcW11lUKGvjCamvBw4Bxihdt1G4OZ9mFwdHL2pnPER71NvQ4v
rksKTs5VDnTkh4E02hcrIZFX167VZYYGaebrrlr8oTFFAbIGIZtwT4DIvNKmnxh4R2AMNdQW549s
ohnC9gyjyp7cA5LLV5M0PFQqw3OnQo12zdoOAqlPS4QhRQhreh87vCm7eZ1sWNSgQrKy32mMspUh
eD+Um6qL4N2TUD/2ToOBpc3fQnxKuPj0SxbBMYg/5Bi2pyIFqloq9CYYLEzGSatUwcmv+SDm2H2e
R8dhqSgeBo8STB8uhDySGloZJxu7EdnxaqXGl9EdHahA89VCTsfQttpXKBW1In41NMSHkh1zn1JE
pyyNDZ2iPYonhLyRf/QmLT24PugiLR0YU1OzNRjkrtZgPxXKk7+dL08QS9aezKy3Aoi8p8W/hkqN
faRN3MssVwNbLwBj1gw18Do3UIz8t1Z169DumFwuJ7kcGIOIzyQ0g5gibGvEYJjmmHxyQz3MaT7u
phaTmSmPPhQSKMztAVIsave2jza2bd6namSmIbqjFn54CK6CELL5bna097jJxRGbfrWDG0xWoM3s
6MYYDjhu6xugqvahNZ4G5E2dbJ5Z1rbrAeXBGrcxadqvyDuty1B12zAurPUwwlTH4mHvKgvzwqjI
AVAIVHHAXFPxNcXOSyxx8RULeNfJaEFNdS4K4I39QqzWjKvjxOFFqYPfGdfcg6jDeotAa2cvUnAZ
iTSaYznOJeTu8lJUeO4nmIlEVqMUaiOZ7Sqj+chSsFQKNk7uoiwjtWqB7cXYb9Npzcr/p5SsC6me
/GIwODNywvOU+2kltQzaXL/6CqBIavSLJJ0cSLN9Ik9ERw/g+iunaR/srjwKrC/sxjiz2yRLlple
CKBrj8eREhjllG92Hput8MVV+nNsMSklh+YUQwUg34fCrPflK2G7gT4ze1kIhvk8SAQO5ZOI9YNb
+58tkANeHAI/HQ1VV8b1acAbiKPj5FXNI7+zWc09A2jIkr01boo5AzNmvdh8h6D6kj/PO/hNMIIW
aZE88i6ra9NVH5YcaMC0fTz6TNiU+6T7qHE6/y00MohBTpBPm4ad2hY/ebHicPhnhyRXmB1po/OS
wmI6hzmRdz2BEBXbsBeKcuHPYYZbycZF/Y7OcQT05jThx9y2Z0cinfaVZBLYFO9pD/2twHCMpeya
mPY+5A/HVu8iclYdEweJS/LUQwmuY2JMUIwENJlj+NX33Yf0L7PELsAchCkWxAsWXSXvE/JvMZRc
8fxuXPwsPBt1EFKLKP9wdeBTQEdBXQ0tRO1VChpqlOOvAXQAv32xnnz5PhVfvkzeJ8v010B0ygB9
8F5l9qtf39gGe+vK/+7srNn22q21wV/LZjj2bXxPcukjYwm3rZOqs2y7uxgUWKDhJW+fGMViD7Nb
Z1PX4k6Qwz+r0R69vv6YUdoFBYTpuZ0/PUk4a1Jwfgp2sk7vkBFsV5vJYZepe0696SZJ8Boczz0J
Cq9e7LK9BLWQq3hh1bPJwbO66O1WkTK/DIwUzHzbT8vNN9IYOky+dKSMyyq6cO9zIgxttOivQqiL
WDcCM2Ns4Azidaw5ejFCUmv0r7GId47DIjrPnhkAnMXcPFqWN66turr6vfXNcPVRLUC3uW7nIB3n
02zuuzka9gjGP/3Jg5ThPtZRh2gGdp5hSDAlrv3jL7qo1t2bIyPTIbbTTUhAqGaT7uKTOAMpEBCB
A6RgXMBa+s7ztYdjXhssUeIDC13cHnP5mDgaQ1T2rJJVbt3JZx9ofd67r8S+bGaSYaKJw6H3WzZI
80db8NCzY0YSyHiBrgXezC5GT83m2NxpDvJ53z8NLhq8hkDftWUyUpFICK0KPt1cURNpRvXtjks3
lqW/A+pXx/5NzektdRXnvvBe9S66uIyh0owOnL3CZNe/bk95ODG2kzY8ukm8oudkTlzFV62df7DJ
rAyQ3pR0GCqb7kvzu5cs9bttpmvnwpme9Sz5pCnaRlFytSKeFtn/hLX1rmnmnrKi6/Uvx+Ca7PT6
RYwsNb1lrZhgZdWc9ujknoV3PF2HahArBnFsxvyvgc6tcvPrpEOWbA3nQ6/dQ18bHB86lVBjx2Kd
tinsNLJMQjTvG89z3z0HXEiYHlQDaaPL+hrVVXpFQQlE0cqhNIgoiBlwskb/NAcOv2hjmuJhSrgQ
JJ/6sGBN4+QIcudnDJ97IR851iP/y5Dul6NH1xbaz8IIeOvz5GaOw7nBsrmzKvHnxsjxOGzSQa5F
X+xHzYvXKHYBbuoa/hn/0SO85ZRFyUdi02+F1sWcagKWO8SkPjG2o1LnCGw0eoydR/i43Ybrvp8/
i374TuHcTprx0A/zQU5NvEabiZiysgHMDcOXxlJqTH/y1rvQR2r9qUiiBWVgs1apKvJ9kVrReJgU
4/gLC0b9NL4G7FQsztBU5Ur9uJmfBXqNksEEf9b6bDnUAqPQjbcpynh2Iu2ciebBMMKPvrDeJs9u
13hGrsZsMgBq1L7hJNippLvWrUnPujhp0UnwaPfEJbEa0Xd4jbibHHOpdYf9II3D2Phw7sOHMYcC
E6KcShx1hkRwIV+WJqRj1BAlHrFt9nejimOssjupBgCrtY5xTPOEUPjFAdPqde2LX5XPObSCvaO8
s+vJo9lwMXZeeYSFxwEXuWtkYt9Gb548c94KYPyxrm9gDzdLXBtzyfGlthlkG230ovA0r9ypeNEU
88FUcD7Z6mbW0YHR6XNZkKrQRAXXH7u/xkTKMlD1BiUUV8ek9EjetVbDJ1aW/0JV/vQakSIxw7K5
0+O1l+BrjNPwI6REcyqWu2OGvSN2ZrUt9HCLfp0DDTgudj+IxDEOoibh4pga5589sq7sVRau81vt
efWGPIRx19vMrTs+QGsEm+9a3pkMY0J7dc6TyO23g8N3k1OW6qYfQ2b4ZAlBWR21IFxF/7GYMcM8
ZpuTPQj2irYpn4Fpc4QxHUEBxGnaxM7W0/xPCQ7AFziochi3G2+kPUija+9EP1X5T83T1jX+wQJm
DK5XPDSh82hM9XjTmO+vtqM/hMyMsn+oZ+40QWoHMGVV5f6h9CfmMPF4wfP4opniuZNzE5ihlwQO
9YxOmkzv87oiUcfXBO9DGmRKCsM/8I3mW7sdj1OH1rA3CC5rDfdFlPFLbUx7j0aQKQjp8jocel18
IwAh2M6p1wCuzG3pRH8heNDa1qotAW+UX7X1ZWOIhQCt5GawAfR3ExHoBUBJfg3yhWh4pdc89TN8
YarJcmXC6BZ4kKCku89tIshrdZqt2Q45HNa5x8U1321KDibN7/ME2bUO0zvKJWanUjzrpnslxuQd
2M9b3qfEQ6cWro9xPo+FYW2Vrc2Qvc3T1NdQvT0+Mhu+ZmjsiKukJzOgMbNA4vos5N7T0SA2ot7b
UX7FTY3XmyWc0RYHfCNc0AJFTsG9bWVKW8QjL9zRwD/5VVOeL9C4dNjIBOzB2L5VmcOsbtiI2f6k
YeTjI5FDbCEEBSoxrY3sJgzD1LWoKt0SdFZ5FUOMnDnx3hJmj2yVJUEkDMyaAl9X3OlNgODWYKTF
fsjpwAj1/jWcrGLvs0lM+gaGlL8fBuZl9DJVoBWc3qbsj5J5OEERKG/SudoX0kTyP8VkqTHm1p0+
KBwtApeZbXJWdIOHz8rrrFs0t/eo401LCx230dzS+mdg4kLiPkoGVjr/JnTReDAxCTXvuZ0M7Z2w
n2jDytZ3/Rdz8Ny9u600ZpKsrKxdCOet5jHKsGPDTlUnTbaYVfx3moKd0WN851eFQwXcHIgpFL8Q
xxHGeIJSNylzAPgsCXsE4w3CbrOfwvFXDMYlK+U1rLgmMt++t314F03yYUC2VAW6O2vGRd/lF+H1
z7LOxoOuunffSPctd8yXck7WNGeHuDlrvpYGOfxbYwZpjWuUfiuw8h8LvfBGSwZUP+PCXS1//VKL
CeZoii2gwAv0ogduecbDyfRueN1ZxXO67mriWmM2oZn2q/vhd22pP1AIt6FUry7vCinDuVh3evqU
Q7PAPZVtgJjzUbf9iCobZGsUc6HneI18SDi7urXfW+QLTcftX5T0z779NNfcxolbVktZw4J6uJH6
zIarNhxybvoXuypu3WgdzKTBpTJT/kDD/46zPFvTvD4OiE7axVAKi+1DGz2MyMz1XARZMvNvpcsi
2CRLbjW5GlSPpCJEQREhwdQ/MTUIdm54LEyP7ItlKjD9AcFcFDP1qivjU+uiqogn09/448zGMvYZ
aLopo6mYvRVz7a6xbeYozqNZSTYy5NrgLAB83NAnxz5xXolnrLXMvMlZalhhmYMNAi5MSJVV0P0R
Cyr2pSX7h5xdt2HWz1XC72tEYbeOMAjBEzC2nVbqsDadzxLXY+BYujgJ5M4oqiMdfTh6QdfQg9G2
f6i0wn30GZHYyUgw2ibcn7v/0iv8Tj9kOFXBg2scHyBIZmchw7FiZZ7zGHF+PGV+DzpSU4TCxF+u
e9bJhgtyh7msv6hMOts9Elp1aSYS5bu6g5M9DuiQZLNBrvYcOpR2SWTBoxqsbTmioHRSifpTR5aU
w+4lCpgzOB9RHaSooSvuwcg8UTeN+xSDm2bV98G98JOhDquAJ1u8PZ7bEzXYv7fITwMjgXeeJjx2
HGUkKbNObcb6VSO1F4/UdHX06q+uie6T7Dq7ZZHBJL0h9tNXepC77hREeUeFlH2RPlEewIHgn+tZ
NLl6tSY6QtO3dtn+VZSfIEUffbhjhFL158aDzsLf6K3VruKEtdYsTR+FlnWPWudPRwO5zmz6Nt9R
r00Xk5RkT8eGmRVXDAqqCg1sElMaGWSRegnZgQg2+b9qX03+wjQYejDpGkHk0f2O+nzS4xreSZhx
n7EPViUik2pxL6QLcLGJWCtyoAVWSjhaApUM9A5d6lTvSw5HRn5Tu+lhcOS52GPaRVdQeUdOXX+r
8hT2vxUfcqclGhNACC85n9JoB0p6aqNE9hTGvf8A9irZ2cS+lXDdDfw8HQTSN4p1aDzKfIZTlz+X
jkc8ONjwyOpZRMzATL30klMXtL6FUMCPjIuIx+bN5g6dWv9VtRaTm8R86AtxTqMwfiXRpb6Ykdo5
JjaBq02L9RQpiy/u/Nkn4Kxt7DZ7h8yzd1tCiMsLxk115G8w9IHdUZDzC5O1gICoeaAcZsOL7Xat
LKinnXU1hTx7HaKJLAs/o1BZgWdDbihnvzmH4QLNt2cbXkXBoIXTgczYCSwTsAyHhdyROSZDVhXn
d7sqtUvixM+DJbK7Ajz3VKf1ph7JDiJGcNrWucrvRWCVX9Jt0hdGJvO9r6F/ZP6Lxtl/4zG5ZP6r
UGb9YpizuBNZyap9nEg0e+TbNq7YZw6iA0TSTJBVbd2HghBDNRMFI3wmUNhl5WhWp7kmPscu8hke
1SRPRA7Ik1lY2lpEPD2xsPhDzzIjTAL/DiBC/hvXceXpv79SaI12xeTeDA1yEto0F/eRqzjFZXf6
7wvsIF2u/vvLKLWqIOL2gmDrojAkeBTZGnPL7vTfP/jvi7SAxqdTNRBhV7F4TxxDnZwh+/8veRkV
66oE9+wvibHZ8m9Tw3UOYYe6h1SGq1ZhHK74v6xdj9tHJqSJdW1tbP/7t0iv9WtiW+JKOfDkWnN/
HJYgxCjnx9tmqbjqCzUDbbndxNolWv7L//5JZDo3UUfzjkXyEboFXIEemPQeNxSDG1iPAD8eiDYH
1k/C5rVsMX05OtObDC/OdfDM6dombv6Qz+Xe4lvmChXplo03zDo6facc1dmcQo4CLXM58UILwUh6
q+YyNcHE8wfaGNJ5TmCznnHkdmdNzt05cpYVHGJgdMJ69Zh7z1Wnt2cfB9q4ilutPf/3pWG9xrI4
/Ua0+GB4I0F0AJnP/30hR6k9D6gZ9tIZeXqm8tIPxtqacOW1M4uduh3jc1jZQIGEhic0ZUOY+jow
uyiFewZeNWAw3W4NDvrV2LDXlHBC16SGklsiCrtH3McXxkA0jHqcbgwNFGiOkSnQOgNNe1Tm/dks
8Eg5iKU3o8URYiwQE2FQ6jelq85y+RKHscndomXrwsi/U20YdwpWNuICsivEh7Ngwyo7u7Ipu3lW
PwdFNKiXSIGeSWfIAIwAib7QYjQROahuRx+3aZ1Y26K2oydXdNFTQupkgZ778t/fMdY1z9gPMwF9
Oe2dm2oc51a7qXOTggiBh7ZL26sMXX/XTexGQJJS40U1e3lRp0/sOHbsTG1MWrmxbZreeqblEw+u
Hn7lBhKW3ieoQFgFhZ/PVsVmML1O8yH6AZCkUld8+44OBmx2qwc7Oscs4zheUdTYS5Je07lgEu3h
m0mutaefSTc67m4l9TNXr/46meDfocCoW1E45YnI422XquWj6l4TSmki127JjQmzx2XM1iKrhitT
BjqhRajq9cjrWq+sHiMJ0Fnvu/KbQvqOwtS2G+25GJHw4BMlOjPGRzXY7KVmUb4bPj6moQCjSq4T
wZ4qQBKMXoa6/hi72s4hkAIYuD58j+ZH0g9MsyPf/78veT3te4vwQQ9q1raftJcpK14dg79x3ehd
Wa5Y87Gu6aHaLbO6d0uy6nXIPcCVXKNuSFL9R0ym2ozx29yy9Qm9pxAVSSDQ9VOf5/5qNCnv7eLS
R2BuqngELIHq4Nib52gqcBZwBwFOYt+sp84ZHx5rFoNWOm0o/fFB1dG6ziDbEiqVrIkMwAHt5/qj
5jhP2KpL5CroRsz6kiEk4Jd7+6pHfuJaLk9gF/IAtxsPO8Nh8H4Y4HWLClc9ZrjdzYgmS3NizJvk
pAJD7eS+E8V7WJf5ThPhg13T/caE9wxGFEAf+pN9PR4TJaPL7E87S8+Gx7mL7mNsa1sIru+WPVq7
2LaedZgGLMW/mD1GJ19DUliQHNHQaciicYl8oyPIlj9H3k7ZLiTaJYD8vp9hfG/mjvQwwXviRBzq
4wLmTutlhQ4SfMK4vx58LSjzBnQCCwOSHSrjUVej/ghzG22y/VX7zFTaomrWYRm56BAjY73QwyZR
iXMjMW+XsHYMLMIeWTSbaTRwWRYhVUdjV9g5v3tpdGu4sTiIs7PU7IAAWCIJ3SUGhOi0fdFREEYu
5N8qVGcoXs3jmNPtNZLpR299sAEad7EW9kHSZeQoFBGOCw8MFaScQ+HVZ2xHSDbNdJ/C8F3lbEK8
FYUk4w0BMktbvrdBhLsMlt3DTF6wcvNs45c9pI0eNVnkNdDTMMxeZDLnt4n6ifxAYhD7Jpa3FMM/
nBSeq0XMNf6DZUEcg1fzNCLpGCaECa7OAp80l49cJ8waCvrGnKtsWzscpkQ2MMJRcDPktJ266K+I
46eSnxByCxAzmCvPWQ6e1Inb5sAmKXWax2QJ3ASN8GSRbWNLc+c6vDvpx5RGPpkR7e9UIQ/V5KCt
dZqxFTNXD9fpgFRNmzZm1UPftsz9JMJrDLuiB6YctBrhmaSUeTOXb1xlfjAog/lgxeo87CMEQKv0
EG7czMApj36KpVAyg+8lbVQdXUlX7ac+EuL0zpwLc4Ajv+EE6nb1rUZOKbswTpNj7YdaPmVCfbm4
S0t3/jPdFNpaTQckvGbHBmX7P/bOZDd2JM3S79J7JkgjaSQXvfF5kuSSa7raEJqucZ5pHJ6+PgYS
qCoUUEDve5PIiMyIK7mTZv9wznea3Jio16YYGY/XYMhJzrGv/vLVXtjupZuZzWWCbMDB931QYZ3v
cBkwbWeug37COyj/Q5E4mZjAaCe2CA0thTDDrfuP8APbEFU5MgFNL44C4ZCbSOtZpW/yZWteRPF7
Wlcf3WyIDXlBe3xR+JbluZkSeKSZtXGb6T0dmr2ZvHf5pHZh2L8Y7iJERiXuxiz2hP3ia2dPrvhD
WtdfOLJAnaJxbztyai2oqr6bUuin8hfJCUqUvRuS/5B5ir1UpaMjvfl96OV7IifIRcmNi/ZkvK2t
7qtDsMEo1lfQRLb48JEEVvonCa3s7DA8qVCt7sftqDC7FMAlifq+zwnShBw8PsXKPIUdOSRO3Xy7
JXGyWfEc1vG0R8yl8Tv05Vvu+pv80+Y43jpe/6UB/6DvWpTlVveWwuI3QnzoZZOhDfQBUfeMLiv6
HgJfnW3m9u9VlQEFsgrWFWOE6Gy8+GQYbYLe5keOjedYInUx5R5jFPI88BssEaNdawXF1mSdoA2f
nV2ONAIgfOwB6GtTeCG1FvSL5dV2sW6RlChzJFWFbYePYXOr0eOyrlHXYfptiam6lt0zQKat2bvP
5oRYXvvk3uuRSNHxFeQ3UFQuYW47FJlQnye2QzxLJTQ7n+ATjP/EXxm2Xgs1ZRQ+H6LoeZaKb1s2
5yie7XWcVilaZ9weSW+fQ7/HhUW+DwhMvNF/zbKVd6q0pw1awWNak/MQuOl74kTYpufiwzcQKmhz
QbijvlZgjg++Sy/e6H4rZyriZJip3G3zi5P6xCVO0lWCwO0fQl/nXYZkfkmSilwqnRUoWWp3E4jh
ZXI+UiABjIzKFzebzr0S75XtlMw6itc6l+T8mN/EuuahBqWHKD9vNBMGYvm83rfXKLDJZrNFhnwa
cCcqiF1/E1YmL2xzF7UFTSmrPQ6RHHUA8IwXjknCZOvuPIkXGBQdYkiDKGl7wPrOs7dVKdNHbbL9
bQjbNDzEG7SyMYFkiJ3H+tn3mNkGmfnBg7Ts6K+WsJ+7tLzmDMoSEn1XqGRhPXLwJ/UuzLDO1aqB
XzS0h6FnvAuHPbkzVHlOo/mVcc2jI8lQc7AqzcgRNynNJwI7/RFYeDgDohYsdgerJHokWpApykQv
O2Hwa9W5xpR9R/KGWlOINqDSnZEWCucWALIevRO2r2k9xS6XaXym2Qw763OcrIqnGG17lNDCh7kE
STmIj8kbCWnQ48yMWT8OBr43JsHx2XCqdyvWV1NM3mrs/GMjFag0H3tSOpEw7zb2zcKstC/54cru
LcrCD8+ebrNrjwzBanKC7Z3TKolsh5mMqIpL2O9s5OMddfgzepk30gwQGlYjdY86NaoMNnU+vkM5
JDg19SSEaevFyt1iJ3s4DUZEL6wsxZSrkZvZn8xFxFRtainuTHqyjeyaDeuCcT178zEwpw/TnJ8Z
8dm4WeC64Kdku1I2WxjH6EOeiBZ7X/aIvO57kTCVcL+l1o9djl+qbqajoSTwp9DFyoKMt0IaNUeQ
V4uYyOGoGo9F558aY2t0pGDVSXaxB8fG9MbSI9PvZhZhFIbZx0kEmS0sn4GxMHj1fYjiDd1dgQBH
+fnE2POu1OXN8Vjw+U0/Hdo0+vBNtSEad1rdOj9NTgSaOptDChk6IVxno+dKnkM7rHHJjfwOhBkh
siQEKIC0Goqv0RDb2CUKfSzRnXQWWX/TeOmLMrlvKlCnuGPLKR6QoQviUZuMn39rSR81TI091zDG
N+WnvAIlIJia7yFy/OZQB3+CGIwH0U3xFl23zZOIGtl0EAzaxjuKbCrApFliJuw7nif8jH7T7rtY
7NwO0k2DYwVHJXp1kbLpTaEk64LYLVEfjAbKrG/f1dR6K20Ez3IiYpYO44L+m0QYgcDKn1iFzYR0
ki63Uo6CHFG65W5kAuBW4z5Q8U2m6kFO8Xc+5A/QQVtWOXO7mUx/Otj60WzRphTU/13+hFTmARi0
vW4RibZRsyW7A+l7Dq3ejcWdyPRDWMwv+FSC7cxEDE8GbsEQhydYGYLPTGuHgt/Y1onDUrCbe2Yc
7QixA52Skfkk1xfhQ5Y0+Do1qlHaj22ljfo0GhRHJG5XYYGzXNgV3iUCpHwmNbRJ/sJ31nezTyXa
lBQt6TwdvW5GGZe3LogiQtbLdYoSj93ZGG4c2QwbNk5dM1lYT/1hP3ftYRpbcP1D8diRecMUjuJ9
HCT6vE6dDZv/+Oe/mS4xZoVq1zFX+0nXM7goTGfbeXT/ThBVd0wpxDmnC/XaR1Jfy0s1Ns3D4CJr
sd3okPT7wCBoqK+7Vz9skIcS7b3zrcB7ayXPbcyPcdeasfc2rMgKct8C2KP9VJVH8BIME7hW33pG
6Tt/cJJ9PRfyrUPHyba0tu9LWTdbQuU7xAB/xDSyfS36+YK8c+nA+ctBa8mjF5n7ojb4xByHTMTK
/BtQ05M67Hkvwn9GbDxEafRqRq55jqPxXYY5TpSof3ONqDprYNtrzTmzxi4YQcwc3G1IWhmejFwc
7cg3Xj3d/gCyRH+ziLqzGJ7UMvy3nINb/yPJzU6hxzx+hgYDZsyk9DD+2hFFkV3iy2Ycugl4dVBS
wKCJbZgodhZPu5nSgg3Tl0koaFsRYBekMyOsxmVKgvhKiUQiTNYxMktWR12PwyXl3zSO6Y1pI7de
i+LTdcEQ07QlSMqDtZy6k4Mka6ME0FPqjJNCXwjGrST5JOegsPrc3BRLjwPM6FybS4i0TRq4qUFm
M4L9It/svQ8q/6yM9yH0/1imLs9YAx4h20HFYXqNMq46Tp0kbgRUZa9RYgXdA++ltaqiiaKRlSL0
XITI6Yku4yIZ46KrZS8rM66uNNfbvqsvbrWYh+YEme1g/TogAh662dx2zBI5i9qXLj1zP8hN6SYP
duytmbY7e1mR5jrUCtJQNG+ySmlG3AGdFB/CYMVywbieIwCXK50FzBaj5DUxxf04ksdma3KTHGs+
EfT721soOOcJYXNcKR6a2cBt2xvmA5wp9vcT7Trq6C0zvhuByfemkexdS1+TQdCyeMxWykMQZ+fK
5bErsphWU1R/isTljilm8wBlG3INjYoMCbfmMT1mwp7OSU3J6CKb64hjLSe2sWO/YU4HmnL2X40p
h/iXzNwXnO3KeiOSj9mkCS/Q9UBgEqA8k/0XsaPCYc8oQJFQN5dOt0taH92o5b0XaYp5IQD5YuRi
S2ItWY2eDdtgZHowxR5yURfSemLVm9SLu4M5Xiov+jNVGKbwIyaMCPZzUl2yyI9RFhKbLKr0D+y9
9OgP7c3p8iUGwu8IRa02s2x/4LACCP8yrNrZ9+al79MLneo1GtlATB6Fdus0cFaZKkLMYLwggQMq
THsFjS+NAVbIAwIciukAaK7XtvZFZOIKoPhQxTz5folFfTSKN9pv8tYsPLpzeqpyF56GqGHsDQ/D
nKv9lBe33iLaAY8I1vqS+TzgQkxROKWa6FoVDOHYFgTrOiTZuGjusOl/Teb8FEnnVFiyO8Rzfclj
qh8/c2lO8CnswnY+QyMBLGkJ3L2TXrstYEdFgmRB0hmZM/bPXIU7h4SMdeih7nHJh+3jFOoBmv8o
C1BCB9MvkyegBAlJ712ZiU2QPaHzXdYk9q0RMTFhSIhp5Qvi7MbkbexYoZS98clkIEmwyDgJcCZq
KNQRm27U9a6IoWAUMS6YXCU7hK0XWSJErMfpMi5bz1AHf2PDPtuFPk54rg5ECk9gz4c687a9mn+M
4ATP3F9LWZ6LXI6rCfI8iO+1zmA8jyb5Wf9wj4eufnIza2SFigR4akG/k23Pktjjlijk2c4q8g/s
l3hZaLYQo044R1tA3uzhB/Mc9rAwfWRBRswKQ9ftIZT+X1u7a6OamCEw9GcMm5ILStZXgYjLHpWx
JQ+JZAwB/NKjsmdPTqUVoUSH9H4iV3Fjudjksx4VnR/+idopBi53xEdIseZwGyCbQszZvpYm019Z
9C8uRSP+BzZpkbnYsHijE9/9y789ogK0ADNKmCIkhq5waYkV84j92GULfiNmRcXhOSzdyeiK7yXK
WBaDPlAjUU658t6Fzgb0ArFgzfzBUdmXSFHCZGwbexlNqAu4clxrt2w21h1bLOKBeMnJH6G49vMZ
gBUBDXyyrw1KN6Ty/mdf2+zThKCVwZP75JNp1w/FZ5A5P5R8L1FWPfd5HmGPsueV3aBcHQoPV5xx
jBcqWNfSSkRduEUohUGAg9DNjO4SlVaD2gp2XSrDfTCjLRnqTyvxsY55WqKadpGULn9ZhNOfiUh3
K8wW0wAbzNgMwVStZsQrF+71XdmzC8xii4DrEZ7ZgwP9W5AbV3M0YVo5UJjkK+rWCBH5PUmcPxYd
IBvg+TNSNLy7qfIkZygbClQoGxOcMMpSbImWZlvbGEwa3ICQYrB8xBDvEpvpCKguuimIB1NNbnzu
ucVJJmZ9CWrq1tZgBIr7GiYmQynJXYFQCAO6RN0XoiNYRybORAJlDpHvwKkPeOVKMiH2VXzImfWu
k9mLtqzrEQVxslaIkhlOmutWGbc+RyJUCjzXpcGu3yVB1cPZK7VvUHa5YuOqDtcV9iOnTD3GQ7+D
a3zDhoSQhY5wvwyWRsKFp1BGx0DLgWI60exmkfNYtUAQxrPTI0DGk5Pu/ft62TsWHpRqxnCMUIim
shwb3X9ifbQRoExRFHuUdp/B4Dk7lJbHZC7Q30Gw2MYtwS/Eii0plflvVJi3yaNcxwPzqpIIarxL
dIadx1S7DZ7WFvbRXZrO5GqSoOs5xjEnYGvGQFSzAqvxegFILHZYuj4DgY3La5EX59p4IIX51Dkc
tI3P5U3AvI3Zeo5R3KEENExejUmOEHvj15bY8hUK69Z2+QI00zmQ3+t8ybEKAvsm+pqQqOS16tEQ
hV6MmUE6414lPk3/6D2F7L17Gp7C4oZM2vnLClDW2B7ZrHZLciBCJITo2VMCd8/3yEP3Uty9dYif
2TPntRDEklgJKVaBV208saSApuVv5jnDwdBfnJLiHgkzb/4aQEO9zk0+kOjTQv/ac3kQyNACLXIR
qJCHudaJNtY6Js9jYBWPQOCJy5B0d2wlpW/9piOhhBIdxkD9SMPe7PpG3Xkpe37qsQvJPf02TXgx
6rS5Gy03Zs1dMqqR/cuYFMsiylGHWInfwZpWaLXArR3LkeFxVbbBuWZZFyzHP7lp4DDrHxZ6W03l
s7EYdMXkD+1HZiFOyGI8Qa4AUInuV8EaAY7BD8jpYITg+9Im+DAv4lBl9fsYGTYLiw4BbdDS4nhf
0mmIrj0Oo0tplP4FlNqvMLV4yN3MvUJaunM6aa0XAddQLy44yhBhuyeNyXFtDKFFEyFHbNvEWczK
JgmaR9gtumGZGfNjm/XGdBWeE7ZTOibEoRuZJsEHvXkkhEMJ4sBNWPZQjS2FdIyEitzfaS+GCF9J
txM9jtGOdyPwmVoq4Eur0gp+mTwNDK+puQ9T5+XrsQ2uxLFd2WcSdDPoDbAGBODEH/LhB+1RjVfL
pNIPfAPxDpbiELEqV2D248GgJvA+3mrYZVgLBHzSZbancGlyn5nSS86DRIPkED0D/rM4JE51ShfG
o7RpZEnMdmsumjZIRuC5y7SgE68uidtL+AajN1g2myhnWr1cX85olRDpG2SMPX7ZuAuGE0fEIbds
VHvLyzrqQnJgxAev1/lWz/kDo9ADRrAXa2SOZkTtfaPkfPF1simF+eRbnACV0V79cPjjvUWNbrcI
1U7wGL55FReRQsk0ouIlZ2SN/n145/DN2xQjdfjeMZInfwM7AGK7v8ILTuPY3tddPO6gGNwDS2NJ
RfI7OjSWBBP5nVYD+sktXypIHad+FNF6iNlcj2g45tZ6cttvPwuzY+VwDWUWI9NYGOFOJQ+BZxpI
uYHIomfh+2Yn/Zin1Ey+NV7KYlHYApFBuiyepJO6fHpAT0LigF0/gH1u6mojNrLy3vsM73EUImGh
TFD6VCqfq5HO3I6o0X2rOAxN+jnSseNEIQliGdllvYECH1MYYSrTT1Kbf8A2orPwxV+faeIq771o
XQzFcy9qRszLs+tUAvZUVMT7eAhrygaD81201zYBYizijiG7JQ6Zo/7kHMJnFbZXz+1r3owooCOP
gLDPGVuyWf2GMk93g3D9k6FeCo1zRSfVXxQm9rtwSICA04zHAkVUgRvVbs191rKTturxOSZ7Z80Y
BR9brtZAYea7ymHOmBBGXsrwvlKCR2zo+0tREAPJyJmyerzWjWOea3fG737uYDM+2hAlHzxMnCYO
xbup67leDB457TT9qRqJFKlAdE+yvUQ+U0s8yu/2/D7r0f6sww3gEUjqsOhwE3HegxFqWME/BZlQ
D7kviw2eTLqPlnC4gjndEE3JgTKB32ZbaLv+48WCN9olaB2eGK2Wy69p5RCT+Fwg5Yx6uvPckcYp
IDcvlbirbI8VpaoOaGn4bmqWP2GGVBWvg238NAWSms5J9C6wbVgtjklsWAQNHNpQevVMNippZh8S
Vmb3VfXomkV2Z2fjb6aneceQjfUBzHHik+BRN6c4uEZKDGTGjRfLHKujF18NOf4wtNA3DuBs24cW
1OKJh2Batk2FPwb3nf02tLZ3Hpzqh45fbRzRHg0CBrb4QL3rKC3UKW1EXVmInvBnNvw5y5NtV875
PUfdsDJrpBpw2M94TVq8MeT9+sEzm1Pzs+mrG281X0d8i0o8fqDkSAtI8SXYI8OqxjTEybAURtiI
hy3gpOsWHO/oxScp2ClVnviRwM8i6R+7TPgn20OL43bzcOdXtbNW9iDOXXlJo8i+1MO0KryyONlV
DubY30FaYW8c11TP/gKu6ZOjjiekI83OmbrvcEChnIzRp0DApmlCbc9+BE3H4L3xn3X57II6CgFD
rToy4KBWzNtY9VB79R9U799Czvzji3jHIQk5tZfee7TfUijnTNt2oTO8B7FZ0Xz531ab7/jjmJcV
TBymphrgXzx0ybTPJbOAYCB0duq5fLkjz4V7n7Zdj5+UkzXk72zyPnpBf3pw2uG3V/ap5VbHx12G
dJX4aqfBwDjJrM2P+nY9sDauh2tt4Qg2LPcprvsL5cLbX9ROr4S3o6rgjHNqlMxOeFcIAMqaTCHp
XKM0eMmrGi+cMz9rYR5qyzskUsLAYohdBNHP2Hmwo+D7xCHbGb4KgECYTsLooyvq/T/kzf+PKH2e
qt//+3++oc0y1Hz6VXFZ/DfeqCP+N0TpJf76beLP//FP/JtQ6v0LdxAD10Dgkbc8EzrovwGllvUv
J3Bd/q7rSkLHnP8ElPr/cl3LC0yCJB0hPdf7Tz6p8y/blY6DRNUT7GzcwP9/wZMKR/x3PKnrSbyM
eJYCy5S2Z7oSHut/xZMC47REjICor1rx1FK14KrOs7Me0SOBjfA2kp90pXM084PpfyPZwGs14AWx
hNVvYUMQySt5f0r90cfyjl8oIvYimvdxIUpsitnTqJEe9x5KTTtp9E6lKHfzsrq4jfq1A+vTEhSv
Wnk3mcynaMYJY8Ui2w9y+mNUNYLUxNujDd7619UsRgYfcf+R2BcVJ6i2VAyUz4yvph2zIZoBRvWx
/lAuB6ltcn/U/UpN6i2OzQsVM+NhVj2iPi+a39h161Pb4b3UFQ4Egf5iN+MciacAgBzUdWZ5puV8
0H1HK7uLXgLRH0AwPzJQ+R2D+mspPHKzfoh8FhNpCWsplvc9v/wKh0IEPnW8T2r/YiXMQEjTPJb5
RGammF6hp04EXScEx8noLURdc+ysbxuGLfoPfSRUY88ofrSzF1FYL0ZcNnvmQcRVVO5htsStrJpd
ZjBJ6LvmwzU5DCkZPnWas93SmxG2q2I6tLEtTH3gaQjW9KJ38N8LUSU/+EwVORotGtfpdUGyVSb8
g36aL1GW/yBFbEGB1HytXX3u0gIJ9ATscVny0Rqam9Zeps312apzFIHFMTL7D8z+wLeJBA7qvZXN
wAz69qFVj04XQ3edsRQR6tfkzG4Xcc30oSyfRcTKqn2yz0Rzxmh3EE2PvFQUO2QLGMq74LNQfnho
/enMvOxmU8gAIu1BLjUY7i1FY6DG+WIVfr1mVnoeB5/qYRzNbdHY137fltVzkbbUkfyrEst+TwOS
q7LL6CLybwTowySFEhvA7MkZgK0LZmRZUDw7PrQQ2rdLEpfrMsV4i81os9D7yEoR3HYaVfAiZ3Ms
42PsnGZX2491S7cITs1A77SpvEJtBYIxZj/TpsNENpf9Thblb7+oU51jXnWHKiKafLStjcCYtRow
VEIvezSoFohPpXpFpsFIJ2HlzRR0LoHQOn661ZihmIWsc0EEVwCcYW1iDlRj/+CRZBsMBc+gF2a7
vMrvLSM9GrlZbTr/RdbGR+NZzFqg6cLcGZ5RVs7DKjL8O8ZBG4wjZ9GR/R7O3iepsw9c4K9ln/0S
pdOTWo+jyy+IqIrTn9HB7tL5zl/YWpc6U68DD5ecZgKhIpT/yRTHjLl8IgPT/EPXXE5si2oMJcbo
eFt0IlsR4Dnm5r3RENVQEwxOGuZm/YDCmwWpoFNDG2yDxeTX3NWOfJ7FFt4dF2O1bdkmghf9yedi
XPs9nq8Yg7lXtGcSmihFsQo3ANhaFBqNV6RHz8QC2DvA+RRpdS1s21bV7aow+tdgYgzYWBleyuzK
KwkQL3Nf0842aYOZ1U/Dycyjo2c0LyZhGgMqcYaxi7wl6ddTpm9JIzAlJ+wNS//sL5VGgI8Hag1U
MYGQHl1wUbx0fYQLbExfiOe8RdgZYFd995lhrgcZrMSsnpb/Ubd5dgh8mKxan6dBvUVW+x7F6qFM
CvSnIWS7uIQFKcCyEJ91c/HeM5JoXpSdP+SOQ4llkboT4i8mPfui0wx/ClZ/mNTfU83INQHJO/hJ
CTGr3udRsxvNEc1BWP0B3FnuSOZadZAaatr4LcowBksQtuxp6FcMvtSuB/HLDgg/3avMwHENrUm6
gv82T3az9Qf94YU+oR5Tz9bJDh68wNvjcXP29QTKzIvGu1nPO0ho5q4ZWM1603h2QRdkQ35Jhhyv
Ol4itidPfY/jwRD+uxHCGy3HXSO8i63ZF6hqXjcGtjma+1vIIGRqxAXF/qqSRCCIsL+ORrX0vuKX
0fUhl82lUXpJmqZHCP74WfIIcJXwokvcW5IVFu5PFLb2utLOs8hRUUX2eGrD6dZNcFmjYaFNdGc/
AGQxe4do6JGFOLfW8lnIhvaOGfmnWXbuoXPn74hCOpyHh8ZvPvCFoN+w3xdyyFpztLnY95D6jQ1b
sb+QPE5VT0Ls5Ho7b4LbG6HfmyuShlrD/Azd+iEJebF1a5PBMpbtLipJPFKlvncK0Gmxj3Ec2SOz
ieha1s9N9mjUw1nqh1ri1Ary8HOa9A5SB9fYEOHSWHw1LbSQuAz/dCztq4JheEyORzF5B7PH7stD
coX3cTcVEH0WJYFjf6MkLDaaYb32BCzwBFUNqY4k7FhXrZAXl/CBg5JhLeFvjyIW3K/6pmdxFzOR
X0r0I3Iv9Kq2CvZAG9ZjBLsRdT0mTVVvCGYlxcvTn4HtRTdm68e0ISRiLH48wSjUMIuP3Cp+rRp9
jDv4z6U9AwZbPtCmtK+Nm3x4ghE1aa3Gxhs1cip2/3553/Kcr6UFUglnheCrjT8I4Tqj32yiHLKD
x1g6MepjkRs3kvGW8IH43nGUf0jAdRE6+Rk0874R4o4y43UIk7tZYs8Lfa3WI9tUQWKNwMPM5uA2
6xB/4WCuu8LE+8V9A354jdg+wV6JggFbHVqDzWC4l1LlDzLq2i1Ti/rsK+s3nufftoU/p9Ew8dgm
MjBWojZvc4/9abD4hC3SXZqC2GIaUXBUNgEuFTMFuvaNZaYPwLqv4IsPOQytmh4Qx7H6m8WOcWiM
wlwzA32ChtJuc+eNESOoXMKIlxQdsJyT3tjT62yP9KsSl2Pe3JrFtUtwmzNUB1mGIapBEwJmcsIV
9toWw2tlpAZkAvMHJ2EqWXH3vQaWFNMULc9cP0ONq7kbQwTSfme+egaPdVrKo0hxjgYJsdcuGNzC
EGuzpznC9fmSkqazGvzixRpa0N4l9Uqp/UdOiAdoEKAjQW7sdSWRaJRzuyYFdetyYLQt/xiDRCq3
hr3QDJinmrJyU4x0UZWiRgxptEPlxzvPFa++z4bdYzNQ2Qu9EJpA3ZTvjsLCjbwFE1Wg19Kr4QlN
8qsqSW1Jy/SptlqJoe4rw6Y8yALsi+RDnATzed9L2PKY7wVehEhalIl+f46V9dwZ6Vtu2leP970J
pgcVD86T4bM9RHXHWpwqM4Y3FlAHiDk015M5sjQzviXE2NXQxltbhm/LvdET78jMFZ7I+Lp8Q3XT
Uchq82A4o0cnar0XJTmgVXA3NFCFRNIsE/SRO5RjPGjyp4jdAQ7P/r3GtwwcG4XfCFK4swqqnYxx
Oay1pJMP2eAdRtQjY8oKCLLvwYCJ889XUvYjy9HNZFEP4qZDf7K8LqWM30TS/mRBsHerRT3PaRgy
A73XIBJXxsDUuUguYeWey+5LVO6vp6mEUhhs8KjObcFUJ7XBmETs3PDxrvQEgIH92Yvs7D+679UO
Hc5DV7l7RNd/woAbTGAClUeHhK4XljnwaTZlnHXHoUncfTelmw5WfdEgIazN+JSMmgGkeiJdm2C/
kMhruUxRW0BiswO6KzKeYD+EKJfdE08AzwuLgJXXXdzJOFUhYyhgUrQSKGk3XQAiuRXskUdQJJoA
MF3VX6zYPkYd94eokyTxJme/Uc0+brw3Op41iBEgcpRVZubhX+AicWvFBtCw9ubcBXfV0uNbF1wC
DLbgz4GR6S2kHAws+JhIVamoFlSieN7mTGJkiBARwgd2+cnqudsZBUd/agXfyoM0HHfXSmCMXOqr
Fpo8eaB8r0XOVKi13K1iHlrA90mS9pA7vH2DDv6gOsOgmQZ4nWzvNDKsG24ls/GVw0FpGcT5OhZo
tVPX8KUjzaCrKPKfWpwKcAfQHLaWEL+o0s8Sk35vXDHOHdNFn7okN8RUyEOPnCplp5dZyVPcv0BR
famB8a0xCu36QswIfCn8ohQoBcVBNqPRqcb4zcWHFnivvF2IA4X9TtbhGxupfZLRtEhQTvO3NVAU
cCfZdXMi/WhdSJ2zdS2xTeMsCg29t+XBylsfrlT9PqAXzzuMRcx/I51/meUCVXARG/req01aEwtx
DpFspiChC3tZ/qDG6d+NvH2J0nBalc5z5FYvHVqWf85gPBtXgdSzd/AXzmhk+5jAW5s/uhGIstyC
m6JSwLGa8DWJ5qucvMv8h5U8sT16l/TDNcuDu5bXN6xDitBy7rZZWT6hEXmfPYEgzZiPprrrfaq8
jBIir61twPizqqKTQJnIy+scaH0KZEixs1EZSBSy6BR/n703cQEg7OjlqfDSx7Tv3btgmYTHhsue
NtigHv7bGNGxdjk1m5BAgblrKEZYVSfTVTnBd1tXL75qbpjgp20y/iXeZN6yW+iYBSSUUjFiEkfc
ZtljIS2+wAb+1EFoMQzwf3Nl3k3JfMiH0jxgz8PQVqsdYMwl7YHdA6om39D0VjNJ2fiE9iMpfFCt
3i2RPJk211BKlYZBrUtG0AlYgFRfcgcks7934xo2Nj/Zeh7MO5O6Zr1gPQoXqpnhgdWoKk6RjjoX
tMSLTqJz1wwKBS2xKmSX/bQS9ctMOPUK/BeZc4H3YZ+dDm5PsGk+/Sr/cquapK/xOUGxm0IYW5kj
MKlKwfJzAd4LVH9GZN1SV7DmVuJquv2NII0VlFd+G7fnHnNiJPnWl+G614i5N5M/nlA6OtY/sToo
+WxGfEG9PXwgYWVXkgP71yx6eM3yjIDCwYbmllSI0zkt916Vh3eggshjpGh3Wz4Aa+ajYFL7OrgR
8IVhZkBpRuzG+I6n2Ym2yOBeoJUW8LSyQ1GP9clJ5T7rAC7NqGR2XlGtO3/8pNkYoMXpO+UG2058
N4NE/O4bqLXU/RCXV+Ez1289ro+u1kiymLby/x4S6Ioj+ND1aDLtdWu0x0IfU3AAJBvmJid89FOn
6rms3Al5HAqm2EWGxST1kcX0XREl+lDmhGLlEyylRmU/ge62s936K8gn3kl2PcW20yf+aarDNT4O
KHhG/ID1gh8VC0vDyioKrtTG894ZiBW3fAQgP3nAmtGYqhcTO9LGJntkdD5ViLwHMQI0ZcE9rYqT
Xnwrccqc1MjEa5p053loZkIzG9y8drBTmv2MZwzRMbJ3/OELJcTziDiBRZhlJ0dOCNdV++Hj0bW8
aWOURX4nw0xtDGwJzayOoyT8YzRvKSR+fAFji4mqV/syL09Kln+t4NZXyVWRkWErg/Wm6T14Onyi
7vFS3Eyxi9J7Dmf7OsbV46CbV1wOBrjz6qGFIuug14OO2w/EJTNgMiWP+0C1wyfzIAQ1ER4qaF2o
GrTRopTS55D93z6b/GIXlhGlI2Hca+AvxkZMPV9X5pwjQvcGoZ6movnbc2FVRAY4sjnNM5IoD3kZ
DF34In59RE0LCFh9tk7w/B/snVlv5EiWpf9KIZ+HOWZcjGRjah58o29yd62h0AuhJcR93/nr52Nm
NrqqgZnpfi+gqlCZipBc7kaza/ee8x1blkBkoucaPYHLpNfJlvOsYJA9dP5KhMVr2ojHoUeWl3Ad
a4EtNTDpfcWz5KIWCUoYLaOvP4gEfmS9IKHqGbhyK+9FVQLWUwCy4fcXe2e+oXwpkHWQFF6LFMtA
s7DHNQpGAMr44aeQBHE2daexvga5F9o4eFQXIncfs749F21xy5l6BCqd9yAVaSCNOdbHFixSuwgt
h8mrnJtyxtOcll6jzeYWTsgnvnb2YGf26ccwfbP05imMRgo/OKylJJcsa7ru2LkcF23eeMhOdkBK
FpgZzEcXTKT57utgbf0kfsdO7yYcunP3oiar3RPZQlqk698NldQIzhsAhiKLkKb2AjmIAXVAO8R3
9U0S6y8zrFcox+QoWT4RMNFcbARuIZzpD8rGZsw2T1q8hElTWXdGMLwylF2Xk/UrH2D0h3jvW2Pw
iEH71CfjlkL70RZXPHX6S9rrR+UY0X5Of+hQrfa5FBvYAdvloxQWICdG0B7jR85Ftz2iSkY84Zd0
edPn5ZJpEBa9xjSS73LUGPsOZfVmSEl0dophS1PNxhMpGdUYtGiSYtw7aZNvGrrMABSKq63y7zHu
byWetgGiybFEr8nWE7JJzkv/ZhYvAaLiVW2cxyU6UjXuvG5G8wMZI4ymBiNGK4ebEfoGghgQz3n3
UQ8gYAgsx/qo2fR4bfkDtIIj6pgbUYrOFNRVIQ33eZIgNIYCscDIz94mtIDrQJ7tKLv1hQsNPBo2
eobeptdvIw56IoGK/ahgjtUmrSKG7ccQ55oHkfO+CNSv0SGhosL9vmvDSzOTGt3Qn8OFq/Y1Q11J
X2wTUQGEiIYYAs/njntuMKNmOogs88Ks9PcWRBee8XzVBSDUppzRsEjil966i3V5c9Px1ZUgL309
8IgXnnadghPgM6wylfBAsXP0k3W58yVavFx+lDm2CSsQRFNoCH41dqltJN9sjQyWpvk5NJLWjIlD
aUiT3utUwtnbzyzNqOVxUgb6Tbu6W/4rNW45TlUMewVFbUImvYmn7obQnGOrveK+uBjm/FL5EHCq
ONhrsf7D0Idd1rMQkoknNxsgUZK8sdxVDorZVRfaT3I65THGvwwSKyY6brkQVRpRMJaOfMKB4mfl
9/CKaXsPOwPUzCZZuiitU1KLQDIvQkh4A0b1aX6IGyU9PoZeGdtBLHuWeZMV8ZwEW3Fv8UcynAuI
cOLeBJeyckBdxmkHv5FMNZ8HpawwbOQzIoa+0bZ4cJL1Xb2M0aXG9hMX0L+TcVEGZuMh7u4bkCUw
GLzSkucCs+NnBoIsGu/DjOFtCpQq57PUtWIZ1rk/Md/T0o/ejBj5DRZeyKnFC0+Pdpgw52Z0Kmx8
DchB77V+2Sab4kerEvBlbPN+TxUfspgbIJeESDABNtODu0AP4wyVqFl1j0ko0pOFMnsfo6jvbaNE
2tGzm7nazS5KtQtaGtb5nKy7jHZQN40fIj73Nb02XLo5GuvstWvQb01J/kMN2UtM7quXWB+aQL5I
MC7sFneb2gWZW1V9FRxCq7mJXohU+ZWZiNeF3lwiLPes7BQ7MP0X1yX7NWpRsOrwOek5QTtv+OyD
aiigFIg7Z8H3N0ZJvwbHu2O0FlcYjCFLLpigHGrNTl+lYtK3cuLykOvmh4ayMjS7a6nS58CX5qZz
rIfWsFju+oJjZc61siZOUxPrMmm0CYwHzj5Rl0eFfpFmf4zdVpGEIh3pRb+KpnrsU8H0osG8i39k
7SiGYPYXsYI+97VmJ+b5tdezI+SkkonrJuzeJlqOUd8czEh+fvVF/GyVw62t5I2tA01oKh4wEaz7
jglsrWNqk1r6Jirnruqscl3AVtMbSnFDy+5cV30P2GsnG0BzKREcxswmEpVu8/h1HhFHJOGUblPZ
EBJdzMYO2sBRn2C4gDx9BQp2p/W0kKt5nPZyIXfnpEkIPfpRUBMfh5o/KJL0GKRi1VNEAknlQkta
y8GKu6+2e5j97pfRsR0FKEpW/pi95Eg2D6rC1qdQh4VOek/j6y1jY8dDA6x+oNvYdfVbXHH5GQCS
ekPL1zR7PAdWepVymunJsWMP9sGwSMsYegqDTBD/VeYKL+34FQ/ow4VqmSmR665zuCHcZciNSumK
sROyGFHMVhp/aTUpvvS/kPlP07ZtkVsicO0BizH04MqydEBo4kyHltdLRGx6UiZRYsBuTpodV/sI
h084Wzej4T9/2BOHO9IyrhPiUyIp1F0hEYKA89kOY3cZe2ymtjI+CYgO2WZoySY8XJXN0zdlwLcs
cppo2R6I+g48GvPfCWcPHWZtOLftksAG838btwMxwLL96cS0HGfLCU/A568tYkhuh4++A963XQt9
RFCLiEjiSWctNBrZiLShkK9/oWN/C62UZNTS3iOq1omiOXORLtfMUkfa/sXPrpweedvY8YO+2Fl2
s5Zu9+4uEHg3ptnR6fGPvOdIRlznLzTGYrCGTaf6l4x8Z6/P9MyLfDDPwd4kapleRPEdzvjdQgd0
HQHs+lQSlUyglr9kMWXwjkmBGDYN/PJzH9fqxRkq1DqW+ZqRrObptUFPHsF81WhX3KycqCh189Hf
KctIPBcIzyY0c/uAEWddYuqiKOSWcgwB/gOn1DA1lubkYDgUo2eW9GTamvIPzhNKK1BdJaMSV4FD
z2YEJ6yeYMzFwSQ8CzDu5FNnExs4xJAnWjIT0Ml9ZApVL+wPDpNCrCzGODLcKtFFO9HrEMXm4mff
WMcUCdDzVKHKI+ubBeCFAMVJ+eKe3bbTi6gdih9twgJFfFw3PU6W8ytC8OoN1T4wKXSZU8AE7DjY
JX1laANojJdHvi5BCVgvPUbdIZ94rjXwnNMk7Y0sHeSLwfvU1soDNQDjrCBiIh71ZFPhiuWdEIc+
755QHn5qtRZvyyl6HORKYYDY1h050nFxzJa+KVJiwLKBwd0pSr+FIr2htPtXsAVqXVbpWwy+LzO5
uZQ0YWPaUWeqU6tfzuFgurBnZBvRsi0ZPEs83K8ACOnYiI2Q8iMNCeELCEndGqX0UhMag7QN7AbG
ogI85AneEW2Sr8QcAEQI2cnKIyImsfcxcO0oGxvnwPaerittoBtYa3st7R6MLE63KAu2hSJZLHYZ
Ydpu6EUhMVyybp8zo32l872vB75pRmnpcsOikxT56CrvDAfVLXqmfRBMj5U/vCe4DNym7Ly2yeg4
sm7ixDq5VosyXOfmocf2V02IZmY6v3hCZuxCgHfJXLrLe/MRRFG4Ug26QXCiz0g3aF4G8C6Ql1Ud
NwJECYGje0nN5xyzpwBmXfXjsJ/t5NoOFPCT8dRF1VtvvOVKPGqF9mlAMpqogyD1soWBTcOEJyFc
8B1geH42AHydESYln7FaN0CuezoN222YKhISOZbrpdOH/OpUYVdFsLeKxvBaG4rSqxkvhEwANi6b
V0lIG8Tw6UzhjS2gbi6ss8luXxMb7oPRIU5N0c0yrBQv+EU2BaUaxkkm3MP3XPSP7twMuxkgmYYt
amEqSrnveotYBLLS8x4qBe+41xXsHFz3zMpZI708CYdCKxoDBGA1A6UgYYg43WkGu1qZmVQpTrGL
6h4/iotkajL2CyZ8FTRMd8P8K2Q+xwtZiLUmIepZfetryKoG6SfID0EeBVp+ciNAOeSk7VKjPxvO
3D1BccwrzFf55My4edU5623qrbnh1ONJfnYXebBNh1sYWf2LsaALLV1L+u6okTpzTYS6N+VgnxNd
K7dwgsVmGlSx65LBQZYeEYsbu3eiFCMXDHwUXSmy52YemX9DrKqDMH+2054uLFK/TchRi7UheeKy
mTwRT/o+88Se9SUmIS78Ylu5IEr11E0w+FfvkyvpKCT9l90X9eMf/1OU8Imddj7/8U+t1tT71mUO
RqD7jlAN85kNtoeWNCR30qjVvUx44zp+flngtKqqmjaBZfS3waicE/BQACO+ox8LHYFG0+JuAtWU
0xCuwrPvIn9xc24RrYXHMwsriVm3J7neTc/x1P4chhx7H3Fh65hx9V5POWcLvbUPvBlQPqehegwa
FB0izG/Mk7aBmw5e7VoVlEocX0SKMssJ88nr2hC5BfO8uwhFYY0l9vbHv2qX/yeVBRxXV+fONv76
92XZ7ipBmCxOiWKfdFr4IKIifABUup/rJCMMgH+i5gGrEjHZ8VFD7ExLfDGgkndisB4jHbOPmjj+
ndx3vQWztVFqaF7YgEBlz2BWm/xAGSV/xNXAeMLCD9jJ4B0BjbExKtG99Eo/F6zn5SnXZUUQI2Qc
3c6eUsxx8OLmNxmgMQ6yrDkB54WFYwaGZzjhowtb5c0Ke3NN3gEJ7K0+rR2HsocmebGzZ2SturyQ
8Gbte+AWBxyb9SkNuTmltP8ZXyFBbDKCRVriMA9GEAnAF8Y7sBbG1JNTshALfSfNkMNfzKeWYbrn
m6JepJj91iGHiPQA1+tdS/f6AWdFXPb6oYwI+LXhFYd6gNk2UzgGi0XvnWdXailQuaU/0GAtz3mH
2FUzcSdOqjxksUGfpTTESzXzfuq4HTc2kD+eJ0s8OumdPlr1GyS9swtqE3OKeZsat77Zjv+UQXMZ
49L4ETqQFwTFGh7OaFcKMObNta8nn5Y1AnjL+BHrDvkkfn/fafioh/TVR8rEBNCt73Jmm0dUVWuU
XDYXgGBl1Mu11J80PpX+U45dy187Oal7dByXQhEoTYuSkwvC7FzplNiersZ01yBw3gQlfko8ylhE
DLS+mYwx2SxReEWXoMmZNTjXC4vXUpq9531PdwVeGRw4xW4CXrqmU85dz04GL/UbUOEJMzUMa9ay
vZuPDPd5YXP4EGjIIWIn0vfSrZeKOv7iatYiBKPGDsrHgO07NXPXozm86cETYzYSjMeCElNgIJDf
DFa9kQpIJheRc94miu51yCxEo52ra/ol8Gv31hhZtk0sC3SICNybFlX+YdZDhEgjnLvEtjSG803/
1HMX3MNpZgihPIuISQwzrYddBXXN4t1F8jg/ZqA1lfE+gpT67qJy6S5AUYExR7UVhAQxYOKLSYPd
dQ6C7E5E8wkR8ME03nM9UNzW5vBedWyvIOVQAvkAmKbaP6K5G28WFthDVpsj88HhkQ/JvdESCe6Q
bAAKbC8TSpsn4Krao1LHkN8RLXOAhSsChMCkK0Bufs19Yms0E6O7O7XkU7T0TOGYkR3CMdWHPDum
g4cUf0qKpiwJvVhoXFpUe++Qu3bGbv6KbEFd/U5AFMEFsjP1mnOJvLEjvm8ambL68ecLMemsEV4N
zi/AxDYF4kzzJUArp8hbcQzIR2H0RtzwkmuBeWgF+jHZdbRPLm1X0XHBo9oP5OtQLqC3YQq/vAdh
bgxbFy2XIpCCc7Qr72OaWBEyz+toO4cAediCEKkPvU5udmC76d6U3IwtvM59rj2UJphxDC2byU7m
nQ9erWMCT9lHDMTPfI61J+WvMws1gumKnOatTiMl6z/KiRrGmJeZG/bamHt64s/+yZmrJ8rq8UYC
NuL95SW2Eufmv1TBeRu10/9HFWwgyf2f//t/fY7/FvwqNu/t+99+/fHXLu8ZYmI8oF3+Ff2jKHj5
C39qgg3xu2Patu7YuqubHOv2b39pgnXnd4TCxkLoNRX7k4NYNy/qNvz7b5r+uyGlRO9rklKuHFvI
3/7WFJykfM383VQW2mLloMJ3dZbpf0cULA2H71UW6RQU+eHr7785Ugqdb4UlxlW27diW+mdRMC8A
j2tXvuQOIVPxh1iY87lh3ll1fY+HLPECK3idW3QEU+LvCey0g+bBkMH0nMKbEb564PA0GH+xlilj
taE4czxSvFLTMwOkdh6LD5f+uj0Hd3NSEIkQ1R9Y9A8ZZUXVM3Ous+R+ykqgpJoBNgthXFHMSIjD
3lOz4j422S9jWVwDZqOrPh+u5I6SGhVD1DRGJIQN5aTrN0TGcrlwUV3iM+KGhHr1SbrzVThYHQ0I
AKdgL8A1Ukn1XpkTbBMxFgJpRdSYgAybzF4D/GzVljKF5CMhQ7qdpxkYcvJIvugjhDZlPwHggJuG
EsNPuXDE+XzLVYMzqpP4v9SpDef7XshHMTQgqgyxHgcQpTYarjFkJNlWX0livEgUZq3FXdbEBms0
xsZyIX1CdaGECftu1WYWkkGlgYPCEyp0YrPCbjg2ZLIMiuZW18gfhjTvbEjYGzsMSibNPfyhIbeu
PRfBRJQPxoRWitSbtZ7mLvMDojDTQuBeUJOxeOExedvfRODRjtWdn4WPrrEOzK1KudnUAQFEePES
nSG/i0DTC90+Xstw/Cq/6tK3MBIn61g5DyG/9J59mEZKXtEyzBJnZ5XNIgsGR4SrcJeJ4KBMvTyU
unGkYhNMlnAu4u4+NlW7B0wKB4b+7GYiUrKcLlZP5KDWawz8olU4+MMaSfeM7ShsNhSHcMxzj+RO
BlP2Fym8twHB9TY1pu9myhnV5OOrTBnSwA3g3rmdB/8XKsaju4/9mbSGuDmTaorSOvwIg/gyzKwp
fzKQ/KTs/syNl+SxN1YSEWFBkV5iEsqSrj3Pyr4Px4VbUva8+Dz2XHMJNeEE8v32uYYcYrhHxkBe
xEcJ72cjviHjPgNQ+dki68zJ/ONPusTXBLhGna4hP68ePGR7KAlgAVnR9DrpJMYG/YPbTaC0hmQ3
4yQaoGHtrCZ4nN34lE8m4edaexeRinGw58ugZeUhUHQUNdu9mL3zM/bzh1Bod44OSMWGEE7UhZtQ
u0pzeBlrxjL5nG+NEc9jowySoMb4w40x00QxE1PVekTvDKtmW7hwUUdfE/uG8XQSpvd1bNLYY+AB
Ocn9rMO4vRT0aHyhNV9QD8gzEg8oE8H/+fl32vZim5TzU0oLaVNgF1zB53hLCly7mdMgt/EjpIWK
7N0sa7G1TMXaHhu8uT2g/rEie1Vv6mYbJ9qPLGMZ9nVrrmzyYEHJwh6KhrWmgoTRYvajtNkHRlx8
dNouTZfREOjrtzLW7pNvZwSyk6TkNxqWTsZErfQrAWze1JmRF1vtSQTGz5nIV6hkz24QwjxbYJGF
4pmcDhOt77tYq8FIf48aKbc+/e5iDH40kQvHSHtkSNFu9FTliKBNL1ewUwnFs8toWlFCGzsHzTsS
J/9RDpcoQwBVMmHOK0FuLXa8ynhtG0W4NYkr2C26XRnZwdbJqy1C3RMBCfXziNOCe0XlCDQm9Hvi
GIyjT2fFBbO1Mh1XrashkUdlJeWmaJbYch1KVVIijvAZydR9foQrwWWzwz2gKoAY89zqqyHDCoJo
NpIMdsgHoxSq8TelvueHI4gXq19m1rgKA7nJYvRo8NvuJj24w+DWcWtxvmMYVCTikgYxIkPIgbcZ
8uLOEZf+oif2gDiZwHdf3FE7klFxS+bAc+v0F+3pX37OFTz30x/Ia96iqTmrurmFMud51KmPTWgm
OaB25gn4wkeHWyK/7U9zQpEHPqjbB4t/uTZD4ML5a+MwW3ENbjMMEDWvVlyE5KyeyqBb2oTfYaaV
j3irjZVxDLPO8QrUYwgenftRyHYXDvPP3HwnBc5ft3rseGanLtgZAEucfJIr9ZyGkRhTzzYqrO7x
OWiKJ67q7T5sUEiN7nfSEAmrMTKjwjPZ8BfRMC1HTVzimgOlz6LXjIBJeqUY24nSwdp3z05zaBdR
Wprt5iUtq7JM7dJl4H/6LL0Ca8cUDlPX6I6qEq+GQCBQIaXCWHOsiM6KppBGe2mRQgOpk0kCPSvD
PEd9/zaGdHDjqZ82VYGmpe70vat/6zUNUymI0hvJo4I0mDsMQoAYWOu5dTw1ZQ+Mnq7Tkhk0tUPG
+0tOnh2zy0fOoepok49p80OZ9hP1aLC3LLICy/KY+QmLSTKoFs9BwlM7QQPNfXIqTAfolHRR1F8l
UCXWHn5CCy5U1XebFhaUNw+ANATPDoPu3JZqrfUUwsCko3WxXBPitzl1qw1KeIZ2HeNKQ5hbEVf9
YyVyfW/rgD1MYoYx8yxZD2a4NkmnVnl6y0LmLEOu7oMWamkyBhtJ2wwmQL7I2J2zbiX4vjUuR1DB
HvuC0KiqbfIzQmZSaQN/K7ievKr0HQbUNrcbdagrO1jr5nTRMtovdIm8NEb5MczdPQkr5NyOROIl
pSeZEiMT5uOTg79HCbozGCNtJrQy7gyYSBPPpDRoG2uGlqmmlA9p7QjnWiygGBuLCufZy4CQdVsQ
mRk586tVRa8E/31ZE6eHqU3f4K9WUY7GE6FBFs7oPMJo5xgom7m5ffc6SMDOkaSI8dh79K3RXwWv
GtETayv5Ra9mo7Pb3o2d9TpVVu1Ng76n9zlw4Dm7dBgVIvrkRGAeeckLk4QwES5MuZGemw5YoKz8
e4pWzCTloSCUKnGjH+0ocy/IA88Q3ZM+pNtJ63DS6AJdhSU2pTUUXqKAcEwjH6ccYOKzzhhfACBt
/OLm5iy0ttKfJfA+ALa7WcaPI8t0ypuFr/Ni6UF6m/d9RyDQWDvJozR54cqhrtSE7WWEGmuZmu6Y
eYJED+F2t8Uh1NFNjnUqTuEHhErIv1S1hy4AQzciJPVDuKvxiETNjKND4i74SpIuolE8+xFDWGMx
sZbFdKqN4kAPM9uaSfbuMAyPJZmW8Vi1HN+gKeQ8ZpsGRKcz0/eNcqFtDdOc8RaHb11YL3phYr1m
mrsydH+GtPLHguOBTD1yDAoP9AxsyI5GWwQAJnFqbyx5XyIhiKwaQk+f4ezRzu6iEZsWht40quL1
kI+wWSMjPFYUUBZJcSu7D0HCWeKXSLCgpfW9g+KGui3ZpLwnGxUYCbUph23LMbCJbTjcVu1rAOuw
kjoQsVVh3Ftxw8iamLWixLIl9JaGCDF5RskDpTMcMOuHdqy2Wu2cBLJVoEWcI0kLC66LDQ6mxZoq
0RsWsvnsDfxpQWUgGnymVfOLEd6whyL6VBryZCX1Y2rVj3FTPEvDJ1TCZA8TtnrMiqrcSeoaSYBn
TNG9KeMmWM58HByZ13Yw15XuLAdUf4508AlMDcoh/alLDgirdMwFL3oqwLdr7Gc0QWnd4AqqCIXr
vtiGtF1ftZ9hH534LlDZ4uYSmLjUnLS0UBNRqM9Buk9cImdF8NN1TTrXpHvpJlTAMMjqfdQZgHqd
+uYz7YJECLkf3SF6BpKyNbdEos1Uv54QSokUySwq29J0HomiuGM+N2wkd43E7hSIjZZRjiEkcvsP
tojLpMA4ZcTfYDwzP/MEnvEwviJ6c7zGJndXtypqeuQ4kOA3jnLviUJ+w8F/Qf7VesxB2Wb98Oqn
H51FomiNikYiALvTjwttz3WvJEKfqDR+apC2SZpuH3QnQ9/n03E0ZlpuXJMiyimiEsMaY0V3pS1M
808LJw/YGI7M8REb3rvTSYiZ+iUs+qfAZivSqhQrXX4zarpTftfYFFjNl8ssF64LbdpR73918fiO
wd04DcI+Fb2u4+7gDomcfM3jGuDTWcbzhL1ZaXCCmU3fbIDZJ3IU8UhDn8Ao8zmCNFnN39LoYELM
7anIwKPoNslEWsbgEsfVhvODrDUSYRqDPlv3kA0kvifGr0LLDRhZabhWdfSsFzyVuNY9Pw6vCSFo
Q2+bG22yAOpt0ILLbZpNtFnjAaEZAZeV3x5FyZYPX4lpDZZMk8lTMOcXOSLoNnRji3l8a+cTDsN6
3qbY51e4bCjSZsiZBTShqRzbjZMhV2hw+c0Qsxlcksih3U/ueEwlp3QZEU6vHpx6bJgH2kSs8YwN
FgUCIjwGVwl63j63k3Vom7iVGbm7hA3AaezOdifPMVFZHRkwuWW+kP9r8wuiCnPt7oTtKLpobGJW
l94PE5aLscXGDsOzX8HgwrfbwBcwCUCNqwPNPHszR+ZhiDHpTV03skDlKY1xo8XVm4lJaxzma2iE
B9+QObof1O8sdTBbPmrFnuZlq+ADIAJh2g1oKSwJZZXRq9OcDMIVINj4wxa+6A1QYraeY3ETtnM0
TWIy6gSKrzsdVWe1a58PZlvbcAibCcpCdLGrodnYRF9GDafjrIPRRuXrut2pY6QYqIQ2HLNIXIkY
Vhg96ot8n0heYosPYUqLbOhvYBnA6erPGfZk3E7fMO+mrnhUPNjthHsxYxTRMtsuclZIrYzDiLrZ
gUXIG0X+CjNzsvbwonGfm97SaP3HT1+GkrRSn8s4+tKCDu9RNgCcpSW8igkVM+z7gCQZeFCHsurv
QEFviMS29mnfrvpeQIqbbXM72vpnAjSEQveIvpVKUQEwjcncqiygtykI16bqnwO3BO1jVneicd4j
PwSjlb0Cp0Gq9VwZdrmFFnuVabeLLdo5eoItQ6uM4EZMGk3uul8SIDMuUjR3K/VJ3bOXMv9ZuOiG
Cwsw7izIfefU76nFXHGc3SyFQo64LmdnQJWzQi3nSQxn+jJnx8MUqwfJtI55OjyHxN4pySRkwGNo
1JFXDwbeSVydq5HU2J1MqtfWju/jzAbqkt0Zc32p9OZQhfElbpP7Bq/HbDZfdU9kUzipvVvIK2av
e5MkXQZF6VvV1l8WdbZ4V6LBRBuoh2BW29Ifn7Icu/j0ZcTuV5ehLmXAt23G6sMPMTroyhP9/J0O
2HUGXDF9Wp5MZ7ja2HaqOnnKUnke2maHS/K5bNPXQZFbVyf3aS2+67b5ikCF2ADBevFH+hvfIXxr
Ev3VMcC6Rwp7HPRjrW5eYgKEcsHktdPYAVxwZVVwiZqowwTy2WbOiI05hCYLDZWXoEGMHJL4QlzQ
m1yQZmaOIrp6bDSsb661m2JJ+2FcNwmtqrKIto1ahMWgp3yCxw2ZvVoZP7gdh52tXWwN5guqO85c
8zHvrfveSi+lFb71tL8JSGpHjAs0jWTzzODr1A/pfWzxQw0VtBujU5QjXtL0NyCImzSZnjQ237D+
Nt344gzsPQCSjZ5OStm/WTqkAMwR69C1HvSqf1p+C7yErFaKuwad/lz3d02b3WcR83BSB+n8bxrl
MIL6NLlut2PzDKmf0PWUR9XgowADe511QIy5RcSCX7yZQcWT7e+VExJMSxo8wz0/UWCNeFu1xnpY
ft+60Vak1V8QErxxBYYOhb2OZpL7npKrrQIUS2PJwajzGQkI+CXVuU1NsZp6pKi+xQOnonXIpKxr
tR+V9TKl1Qm82tLb4TgbSGHiAcSwiXCoy4ML4WcJ5VpxHXmywjC8wFhDD4dooW7kS6BrSH6QyUEZ
N1fNaNybA0ns7VC+IKjPCDIOUMaqEwksHzqU9GyMwN83cAcDpvtucUY0dG6m/qNB/IKqtJUgR+sT
sg7gsu20KWwLJ5SPW0g7mVl2qdz0nkxcpPEsMMOBdDVZqMhGdvcFxaA7VKZhOQTrElT+gCNalMlI
IBp5gVgGhDF+cz3bJWP/ZOYNHszoOL9PipMZ69iVRL5zL8T3WOSfSQHeYXYCtRkWcEswRJfc5I2u
jPixjedLFUP2cXkn+pJAEp29uCI3UxDss6o4LYpwkOgRQ3CPpHlY6Tug4F/Lx2e7+cdg8G6XSXA0
sZvVDZUAubxvLT1IP2J0YwftC3howGul+GHEXFfpDszleGUpjtS4+sOg+3uMx2eiMOVepcmbPwBP
tKy7aVW/sjeNCIXTFgUiBNvjJKDYdo795m78IDl38DeuPGoxrRReZ9d5mYA8oGf8wMroLim5buk4
fJeLCUfgRlxr+aNjTa+VGT9UEsuLVTFj0pmip5q2kCuxh1WuqegMUQCVpXqpeqMgv3dEWBaX239N
Zv4rkxndMv5fo5mX9zb6fM//hjR8+sf5zB9/7c8BjdR/J/yAJeUKxzRtXTH++BPasnzFtJa5jWUp
uqRMbv6az5jyd1fYNNZsWykpDf0fkC3Ll+iW8+cdRFIOX/r3wdHtz6FL85/++W95l93IKmybv/9m
in+azdgYVlxTx8IPvcNY6C3/aTbTlpoeADbi8i0wcXX3kXnvt+8+PGZaGRzak/Ds8VEo+tz7KyCI
Bze66kawpSBAdUovLCNHF4K+5lYrp37KqxejfLGm53B4FvMlrFBvVBsa2WCa4tFj5Dg596r4dOxL
MJ5t/8GSj/9aqP+VhbpM9/7vI0QvfM//iSq0/PG/1ufvOgvTcl00M7SnWW//vj4143dWpikRDrsW
nFlpsQz/WqHwhlh9On+LlCxWo/yPAaL5u20qyZfoC+umYPD331mhjAqXNfgf80MLmazQLYeXIqkn
mGMua/jz/SEC/v733+T/QOPUm732jh+7fqK5eKx8FySFE+QeOiQLy/N0R+JhxIiiI7KIR0GbDmOw
oAr1yfcqwmlTtFWonDPzgJffPadO6Wk1KtzRisedneKV54KcnAunvWK4Ly5ug6Y32+Jkmm6RxDbo
oAM+9xTBC2fJ6xz3TpXTdIl1ImhsfwEJDwZWoAbjau8z7iLQwCs7azMneX5jNr9iZlWdMbUAoccC
QI6gDLVsm5qyOcLyW0XN5x+vTCc34H4wx4C7A8YVBXEA8CHDnNLZ2wUGsNzO8yOFJfEyVcZtqu6x
g49QYOtw0u6mCIYc0adHPJ3NwdDUR0HO9E6rWwZAhdN8FVwjwXG3QH6rKN0XtNJ3s55g9a7yZGcv
v85kl/0B5hwGdnYPL9Eba9MhdxSkSuwi1fxs/g97Z7YjKZBe4SdiBAQQcJuZ5J61b903qKq6m2CH
YOfp/dHjkTWWbPkBfFPqpVRLJgQR5z/nO5jHOXVIyO9emxoX6fcGnzYf2EB3oU7ZD6JYbhoL1z2n
ruG5qwRuQLJ51AZV5yyNijuld/D89HMRN8Ymd42R5nWRTfvEXqzzX2TUNATZJe3yH8KTBlvA6I6E
rnuBF0s56gxHx5wpClx4qa66I5fZpzW0pDL7ALb4KBriD5Uq7o3IireF9MmvyTY+9NjFyZCufEhC
JUPLQQAbnjCcYC9sMzi5CNJGTdpqasro7OhA3vOKIafpuy6jPhb/+XIkO7SxSxHcUf+GGjVmyAc1
DmNe+OS+NSx1zw6MEE3mMrCxYTmMPKpvo+1fGEd7e2HZbD64UGq422/U8+a7/FQEvF9BHE5BDDRT
9mz7Z0KIWTcuLxYeTw9zfWjBn6SxTU3kU/N4S23HsPegIAJVKF4NziMHI6DdosWUyN6OD7kC+I/0
cI4SDbYVbHLPVOTZ7Kz6TBs65LwKi7W1GNQ35e493/wyFsRJYhRpoqjlCz8D5d5u01y7JrhbCAnt
/KpXoe1ZYodrQe6TJFrT2f67mcMqGh3GdGkEhYkuQ7XYj+5Caz2YFYrqs9fCEu2HB2ooBmZc2vQ2
FiMC75QhhmXxONxExo56njCJ1v3NkwoeMO0dx+AeMfMXUXVqGNZbv7RTteuGvrgyOU82Ad4+aTUu
1pRuPkUjfJHaS0qMmFsbuPgeBOP0zxdF1B7eQbZgcnBAz19MabcXKbr2kkyYgRbO+pvBz+YLHlRS
m/60//u3MTOI8QjHx2NVHHtV16e8DvQ1dhZ9xcm1mbmPbRoDEpqvoUhV4MIH2kzN6tURcU05knke
RDmG6JMYD6IORJWx//tG5sboXmpeUcfKo0e30G/ogxVz0rl50WZDSB0xkqiET1GKVSLlANhKHJ61
VicgVi0D04ViZjwY68m+7/Pxw7ewCbUyyy7CpjY6mHsafQr9LUe89YaAcpLhtnqLSDWvRyLwwQWO
KFK0eufOLpZdyRiFvnP79RLXisFAld8CJ7v6FF/fm2VCV7o000MZ1RlN1179zHH4FM8NFevDHFZu
8FuvwEVMQzsW8F9pS0GIIeejjDLaNcF2lkExMoAwm01Fsxt/6lTI9cl0qiWC0zSCcA5FQ4fW6rEp
mu1b3iQv+ZB9B55Y6914t2cQU93wItbyEdFgw5hIKzvoUdtRd0tIXTTslc57bFpvvhgVrH+/NSn9
c+mApNssDhuRl5e8BoKYA10MJknUvCi/AP3yTjddXz70szxHa2na5InqTA2X3s3rAXnWSIeYC6gt
AQjdZN1vswEcAKINCriuQ2QsuNoYGrc+UiBo6eyrJiO8HYz8UxmIn6nqi4NbehgTpPNQTP0Jr+TF
yKkxSBmJNmJrjpKZwJo7cjNk/lVegUJCpi8rrE2uUenbgiq7DCf4RiHhEitGm0c5Gj2cbm3d7JqC
VW8eR1qJFe2DZtcBx5lI670OYCTdhnGTsStL9YfkJYHmdK038bwVelTtuTw3+Ekw3Vcxp/Yj+Gpu
Q0G7dJXywS+9XRmbG7x9z6qEyKvkOK6X/tbwPfCrU/VqJ8F7jq4Z2rGYtwwOvYBL0oVEEzJsPy+6
d48tShHxMUtiUXdlAe/NB45fwFdLpv6iNZpAzYipKDA7Ojp7slT7QZhw3NUZgC07MEJCcQer+igD
a9cTPjKglc8tbLhieYKC+ETu8WBWeQS0o3htvOYwNrIn/OLf3Dr/8uchOuKcJ608J2VwmVWLdliU
uybigW/WPw27PufL+OHk4LgK+tooNhbVHu47BKRi6bB728tGpvD8sNsb9BtwyxnHNBkOxSirXTUz
kWA8sRUdcqcc1iwseI/OC7oDQE389fguF5ESsqINBCf0GjnRP4Gh5Zs8Lj+FoCTaVQbsclAeeEF7
E0kmS9Y5YUpTzoSLvvD3S67ueQO+8MC0O3ucnlr8xFfsms/wmhzmNDZ5CBuRJF/7NQ2qaTcy2HM2
nq4gcIZNs5q5idZs4BwUDM0aaIyps5yoPWNHjzzMmxowtG+6k9UwqNeuP9zoXN3jmHTP2qjdM06K
sCeOyjgQYIhPF+ku9ZAsHJkzespa+zjWy2fp0Z3QRyNWCZRZUwcg9ivIv9IcEWAbBnDTjGyt6zik
JXn0l1s/5N8iT6nRSggEYQwS+EN3LqapsGW229PtSmhyPbWbBj8Xeuq4ZE+N4qpJkvozJurMKgJb
QFPJoqpHQzK/G/2D/ds0e0ay8do6F2U/5YgKkQ0+tXANlyFPXk0qF0WB51QlG8D3IMQ9w/+e6vFV
9GDieCf9O9f3mHT3+Lwpo0SUdb0d9hR9KFyYOKWnwylXX2azFfEch7EXBMDrLQSaeXlo6vkgor7e
NowJcW4m+7mwvXM6oyX6EkKJnxXkX4binOOb2dge+CXPgEHvYamI2ujmSFBJZomCYnUvc1q90oRE
LG4GeCdb3vaWvQK7GB5DYI5TCU3WyKdLnlAT4AvxHUREVegweYmhQMYVNa2uaL480uVhJsl1xhRx
NlO/KUeCzLIIDJLY/UfOTY+V177RPfuJGrMtjdEKR5qTtuZKbVIiAwuOARm8bRDcZv3Q+VF+Y2VA
oWEUQStSfMgYTk+WbV7dKjrLqn1yQdydKl29Lt5AWK11txra/ABq8lDUErxyDP2Lp/EhH5c/bmkO
RzjJAQKoeOgxxcKSIGidZQcY4vYjCPdtZwzvlIYig+CKrvL30SrkdqzJX2YpW42I6Qy50WxHaB3o
h/FINPRUdYQAA1dtDeFjIU6nC4w0dsMaEoqx0DtFzOYS8MruNJY+Kgrxl43dAOvYpDpKlw2znpwp
Dre0fEaahhqauQXGQog6Sd6cZsd57Iv1Petc8DhcquaCI0t0y8MIGwGl7MM3sGuPvAcbXXMr09TJ
8MZNXoSlTrYbvSlj2k71cFlwdF5JuX7MjhFvLZdFvXEYPZCri3GmNYGqr31LH/SYstud0zcDgbxA
2WJkSJCHHFa0W6zoFNcEMocSU+HApDpmeAPAPf2cWZpcCuK2HXD63HFgfKi2wbEDCo1ewzB4QkDF
c66W52R06YdoJrZJ9Q8ZBY/RfVsv7gYlHj5ZTzF39lZVNK4Zo3cPxgFgUvYrqMAHyVx9TmjfayoO
sbtncFpOEh6JTn6OHFd4u7DmdIv15jsG1L06O82V/LEUxSfIA8ifvCAhqfMjvYwdhx9tH5OsIDFR
2qcsDxaSb/7WwWxAljkwd66fULlRNB+Kx0UTpF9DF+dbYK79JaraMw0ifNY9RRo8AOXIWFbzBiaV
eInTCNsYsX4D9Atxne1csZdryP/gO+MthJ4B1R4VvoXSYrKH7WFw6SWlt3IZLt7sPwTGIxtBLlDc
pY3I3hOu/JkH6mpPWKOzbPXHgub4Vi5himMEfv7Ji9rkUA3zk3QQdLO6fJaTw1jcsSj3G0OKocK0
RMmOluKnpe1ny86e+7NrJaAbgdIE+RtbWVKvebrP1sYLxuSBpYcD6J2bRZHf0l4zjxniOItf+ajO
tVf/6IM5fjBK/akiw9/pAB5vPvLcqnp+PYMcOlBF0CnQnHalG0Tbaia9Ug3QFJfkc2iS5cq6EAGK
OKQ8KBIej3Ty7jvxZk7eU4n5CTGXbR32EOeOLeQ2H903swPCOxrWhdEaU87n1GuLUy/OhCdX8gg+
JcvpD0lMoDnJJn11GVm1jgnAM5ZHnzrv3WJQTrL2K7NtazGCDpiWuLOr5g4LO8aVLn8ocbQ+97n5
6aKyTsobd4E150fCisQmoc/OS/2nElAHpc85ntewZxOzsaaRzHHCUi9NSsjpaLl2w3hfo4nvmyzF
vFaLAzs3kDIN4N8o+6hN6sYbyt6gml0DOaEKF8kaZG6P9pQbm7mWvzIf31xnMF9BtX4lYPmB0+S5
0hkEL82nzP6h12O+4deH93GJhTFu3cqedlrcV1nLKPwE/pzjjq9pAhgB06TRlV40EFQEAFrPfXea
Y57odsu4ZGebrPZjiTVXyPJoKraUY8eeO8KcQRED924ZeUdzBafYRgfLhvHgkndn1UAzaeAElJg7
qHEJXhNrfLF7WiU4Rm8zGaSQVNangyarXrIHkQy68USOv4YOukkR+LSO9Q99Jb5STLIbIsbHBnqL
8l3mudm5ozUizPqGmVmzmHuPmxMm53dQiA/X9L5mm1ANd+jDRK3uFpgXX7I8DA5uukrjU55G79ki
prGl2exBONyIg+u8zsMr9sGzoDph01rFT3AWP01XPNQg5Hej0f9USQXJ2HowI+0eIT2Lnq0Ava2P
Koq+BmJJGxB0NHAitCMsdA+xhvIModU049fBhN3l+t3PmZ5j5hXn3IfU0I3Oq4Z/0y6AM6k53lug
ivZVO3L6XCc3U6TDsTC/gjyQN8e4xrhbwwGFame5zcXgekyM4DsZqPxIeIYp230uk+abjBj7KbKI
uDZ+MHO7X7IfcvE/YmvGaR0Pv1OSXpS8bBdfQ+nlEVwrmFjgkn46ya8akGjlz8+qN7qw7tSbpXLI
J0FqEVd8iQ3lw6gXR2E1YH6H5SO11XtiUkwa+fEZTERzyo382I/zL6v2KOG2nx0nfjHMaT+uJgJG
HyYOI5Lmydai2oP+ojQUVsQtE7wyJGz5LlSXSMLmG4OgKd/ZvbPKx1HGD5D3veNY0QtE9fq1jOP0
aq5l9uy1FNHnDJoBuK+vRq9bJYvbUyEs+D4bGC/d5015q9jAcOkhy9Xgqhha1+faySBsN23oYrXb
IKRHu3IFcjlRZVAf64ZMaaxpxrpANNDL3nuStdZUcKwHc8xpkN5Pk4QQUFkeac2XbTiXOZufcggj
DpRsAolPI8f+vd30eZgk2CLW57Vjtr8MAnFYQ+TeFPgGvClBXpzjIqRZCYK4Z2P2uE/wCKsFxk3v
0CxdPjDT906V0b/n3FrkMulDis3kaqw6jIVZEpouPDkPk7rHuQVNodjmw7gZbKhP1KPSm8rLVFoh
upDMZ9w2CT0US14+1qicao0pAF/4jin4jCTeq0XWr2CEMFwxlita+ymnuXwKoOtgVxDHFodPFKgw
cTiEs8e+FyM7GlMITFbAdbbdRB2yYNomHst3OIfXGIUGPxLTSRKdaaxpXtaPZuE8rLeG06g6jFgN
DKODhdkcA2xFme8e7BHIiQMF1LFou13qo16YerU1JyoVqHdfMSvkzHbvcJExx/blehVcpVTvnRiK
6+BkFAn1dAwPzrWUc7LzaewaR+h2VCYCYmIa2TVHvjYgNCyqHX0mpfnaa8mhVYlfRmF8Gl0OXQK3
Jtj0PxEzzdZoD/lg3deOunNTqFdqQaMBcM33hhtHteRqqzAs/3lJmy/41epogTPaOIz24umlXg2C
/trBRsLjW9fmsbKdD7MakWiL8mSWblgJEDs5t7oK3tJSfiw4UfEDLtNBZ9yZEUxIQhBrhvzm4B4B
Q1F/OVX7mrCy7CeKcP2RSPfCer1YiMv53Pk0e4HtoqiYHU/aPKVslpyIfrxhQpNbUqrVVue5oLNk
XFflEo+cQY6eAEBqkK2ewPRFL8mKyCYbkIcVX3EgrrmzDeAtK3SgTO3fxsxashjlB5R5XK4cUAHz
egT0pXOqJw19xKUluumq14AHpuPu87F+HjyaHY2Oho+SSVHvcgCpFGAudwRVN8JCTyL8QYKQBZf5
uZisjzawiXhy2HSE+4Fy/E7p7e8KBNpS+tnOwSduUIW9T6fiaGWvS4tz1s9j/CsDL2MR109VbqxJ
GWD5POejYECUa55kaZR3tf8tk/hA7hxuZ1ljgw8AvY9khJDztsZkjZylhnzv1xlVcJmR8UjmkOUH
gF1pBSQNET1DwLW96qELgjdscw4enbXjc7wO5TAf2e1s/VE752j9oAvckLJMd3GFXzKwWMktc9hV
JqbbxMOlYEa+u2n95NyxL0KqpFsF2tTeHaD1zdVMVU2Br0+oN73k45lJ7ppcTfEYA+iD0PiUjDz5
bOBJezeH25W1f0rTCiM/fQSaQxfeVF/mGF0qMLyPRJAYFY7+ldS0o6VucbZ0++wL7FXB0FQbr3f6
o2ESJBdzqrYcL4BWqYPg+LcRjAPYUbHuZhO7pIZIfTczd6byr3ItFtc8p89YdSAllHPI6gmq+AFp
7ErxHBZD/xOt/Nl02L64HJ90+8vtiKhQJT7vXIsDfKw0Iabh3MvAOurMCrVY7mSK1pnNwqN5rdoM
ctQMNMSH8PXzSP1LRnvJPLI4T9Lck2MHs1y/Oj4XW+s+BNIDL9Id8rj4bKvFOMRWDcDTwBjvOGwe
ccjP4+oWZfvJKdd6U7r/YZDkwJxkHwIVXVWT38HCkdemVdmtwzYS97W/nZHqQqu3HsGi4p1p/TBt
5j0HXRiH1Ydn+bRi63MXW3uwGfFepQzuk0F9ywbUcxdIwDgMdKIWr/aQVcU+R6ZbnKDYuQDkOTGk
zU6trZuT+6NvwBmY0IRlstNVUG3BY/y0FIuH46KYZmQs806EBfxEjpjlodENUllfuai01U9VzSCo
k/itkX+gsUITFlm1dWkn27idGi9G7z9HS/Mtevp0bQ6M+FHIHxTgO+Novutpc3ZyOptIuVd5fTYn
8Ai0vV4IGeL2a5dTbyFvp4rXv6UjaVHdKbGBslYKDU2g4SLdcoYLbQg+EFhemgxaVz6z7rTTT7sc
Tya1j9s8t8JqvPS+eFgEcTxlD/d0LLRGDUd62coujUMaVsW2JFPAySCG8K9ydi9xu58IuYP05QW0
ajhU5Tm1NB5G++gY7upYdN/xWIlt1QqcYh7RmDXx5PT0NOqJqgnR1+elTc92Nj6xMbPPpikeK61+
s9EqNyszwI9WngdlqBDvKN2CGjppz6R1SXxj8yU8bne7KCM+1KTUywGu848lDV9DhZSTj2kTJj6g
Z05z8dHyfojA7Q/TsJxppqsvfVv+Jiw3knTgKR7JSu8gZcynUrP5MrvqD7O+s89I/lRzAtk0yiVi
Jl9mEbun3qQWz+mIEFBJTFwnvRZl9EqvSEd6J4UTyPH2XAUsPmOd/gn4mTdzo68mnSAHt0XBxn9q
+SrfectjspWBR3npEP/GK693ZUZl+FAPzdXw3IHlqPzZCvSWOetJNTLV2+Lrj1hi5Hc7EsYMYiIv
jXTfLS46uHvuTTvQTdHhm3Ml2/tynt/meP60MG2ZGLliYc5blfZfbbW2Neako4uhfGkxt81YkYgi
ViYe/nlHgQNxdncsdxqK4UPqOA+OFctNP1AqQfDhILn3MVTW7wVXCeYol08v1baJ6+6siQJuVYQE
VM8ci3vNV3aN4gMkIEWDuLjOvuvX5yRm1Gm6GHYNnY3nFYLCFOsClwpDuWKlY3jhdEt7ToMSGJY7
UkLVgGDy4sdepXyH3LtB9iQWGZHEc+yip1PCBr95/fuvUy3uBjG3R5hT6bUrH1yiUysGfAyZOBzs
TLHHw4Kf9sE7SameaZz+HFS8ok3sncjyF1q/2RUrLKk13PChG02Y6dGDA8yXWmjYRiyYemdqZrBe
bYe+idqII4hRKlPYnUURbTgp+dbXzY9sYFrA+No6//3g5odWRkOY6+KlSqpLExnvHUP2Pfn4g9u1
dyXVmwe46MgYHvb+1GXroGK9B6b7mkbQAjZW7KsD8Y2HOCoEcUzrnvbhLWUwe2TomIwfURJVZprC
6XbPlJc5uY9MOBq8S4vTvFMZLYjBJgpn+GVeepb/Yi9U81k0geCsoH6ryrzCvXvvJCFc1aXPvUvB
xjwJD38qSn9bqleySuXqGP5RaJodnNWgaCnzbA92mDD4DYg8U06T6YNl6R2HgBfGh0i90KID5MwZ
CYHCSTDfvk8DC9yqLXVB5b6yxQ5mB4yBKYWzND7lUNDCSqMd9YxmyJdphhc4d8kS7MUk6nuJkzw0
i5zSwqw4BVb26YiOkyTnFGhrPARM48oR5L1LOWxP8fTqi1XIUv53VUQk+or8Rzrij5zj+sPPHJMd
ncNZX0XhaE63RKbqsZqoPM7zo6HzY+5nIEgwg0mNLIon33T67EOTD9lSe2CxYLRqx4569b1zQItB
aLSqPc8al6q2fxS9Djg0wBWcPOp8MU8TAPAJUufUcQZ0NCZj8KdkS7tX0YB6rMt8C2Pf2abGwnDe
GB6mlCR1MhS8MaM5Hx1Rf1FlkRw8KV44ZMM6tAtCdfaviOzA0UmZjPQosDC0gAB1IEcd4xR5FiVr
9pdNpctG+/TwUvnEhX8cMXjuuMXeE2dWdyP5iE2Be/ScAwDqDUyl3dH1Z3M/xDzbag/Uakddqi/8
Y17UVshL/DvuE7YfPV7SpAat55USHA9ADwadW+VT8LlMt5Ymp+3kE+u1pf80cFUthvurKa3bTHTQ
80o6SzJOmwRATnE1BYe0nveG32cHbdFr0o4/Etmh2VYeoHAXf+U0Xrpc3LV0VpFo0B0JTCPbTbVx
qRhuYnCA1Wjl7AWBPpA0GRLrtSIt7mZvPQiZEwN3DpGLdu8Sn4RjCax3MetbPEQD86bl1rGndRJe
DMsb7pQnvpIof3P96lMMkrplU73L+VwvY3DEqunvFRu/yZ0ORYcsk68Sge6/MtcBe8cwf2Ppujgm
AxLwKKzt5CourqfcNOe7ob4ksooumeFpYkPJvvRx9DfJGn7IFW4vgC0ruOllbNiRRxKvjCe5gip7
ufRIFTouj7luhgt+neOUWu5WivJXYwKzs0HEQ4ZXrxKh+aEY2ClUAQGD2GnYKXbtexQR5atbRuFW
UMhTp1GKesKlmod+AGTRH7DHUFETsO9je5L4HHMdUZDWz5Ivy8G1neDHHCwOFcvkXHwvWaMAw602
vaPsu2ZbwSXGvrBQEoJbCAD/b0NCPneNN01p8iN5Obp7vOWSjjgMQGgeZJNxD9Pdx6VKWyd5Kbv0
GXsU7niIvml/3PoTPSZNxwPX4ZYDg4/TvEkalm1pvVoBNPYUqdkfYHUA0s52fev4W4bwe3amH1SS
Ii1DnC8TUjs5Y2oCsUgz9Z52kGrbMvdet0W8OW+NQfLESMm0tY01HQaKooF9QqLhlL7VAXMUL0q4
rzGMFg7XjNNwztHEQpRCEST7cWQBTW9+syuY7K2dJoVlkXhp7IdVNbdm7TMRDQZUFb7e2KKAJGgT
HY4Cz8yHY6AorrTJp0og9m6ZCgYAKK0R3SGItk9OKzl9d2Bb+CSu80Gdc9zaB81yIYMGGo75y/T8
Lgx8iQmB87LRcAzgmA62y8CXQwKrMUmPqjPb0B+D7Xynq0zSpM64rxxy/abVfqQpPPPRqMnnyJ9y
6NKLmZAlCXqkDagIpDcFAE3Kq6myjMR5Sqm/QY7loUZp2oxH112yh6SQpJEIuvsj92WZT68mO6Jt
Ua6srg5GQWXcIjkWPJ/q3wYNrHPcUJfkZ6jCK/3bfB4Fd7yHgryhbOs7iXN9SFX8PZjqnrL7bd4g
MjllOpDnkZzEWwvs31hy85Q5tHJoMiIuaCn1zUPVuoqftQDpStcaHdSM5kBowiTVcViuYlCWIBKu
H8q6lbeqVW8lB9qYnU2ujUuawDzUYvB3XpMeqeTsbno5WxxQb7PpE5c0ynmn++m0sGG7TRMFS91Y
WaS4GMtjvt500qDdpmnCpYqHa5sb/b6PU2Ks9R/VRMs5pms4Sc2ViRTLrWswtskInXpmRpAz9Z/y
Lq4uydI/GIENkKBtL5GLmsRjCg5O+aRlP2PVAT+o3bJ6y6r76uoFeMkQ6JLQINDi1J0ditY6eby4
lvbW0N92WcHRdd/BFK3HbyjUm2T2f3vO2GELn4nlpb8Q4Qk3e4wnyg42ImvWQ2Y5B5uqD2fiAedn
CMRtcw/APIGyS667rxHmsp+TMb3SrgPOMWOUByvoN/mz9CHN2R0udbPHnGTslj9zS5Ny1o538Vhe
0j7hzl3nwYmplqMLCvdpXiVmGFWI+UtECXFvjkcNmnPObS+0tfmTCQ58YUUgebSw53ltsx/pQuZg
tnBONQPWL9fixcFzX7VE6ktubDpVIuI69NEN+FJ2eM5/u4l6KRMW8CBiIkDbzpljeY3biql74Vy5
N4DyVezN4w6IH1O0pV5NjAkX3jD370GbuY9Nr8/8/sWe945hZj09znj+dzbGR7Q4iQVwTARnhyXn
pUpQFIJBvExZ1B8FkAzpuJ+DTxlXWw3G5e+fXGdYU41O8eVLJzph5ap79mn2/Jw5eXCQ+s+A1+Js
G8wLJtkxnO0Z/5smB2jbzHwK3uoPt6V6XMddAlktba6L5dZXKslhpY7LndlLRreUIHlZxTRI8ZYw
KbqD2ACkmPTiKW6Z1MTO9Bu6e0awj8d7IKwnlAG9cVfAYrJ4zvPQ5g8sMYQKsqk7s9cL04UXTWUN
U3U25BP9JHvTbqf7gHC00VHN10G8BJVznjscVYLyind3MDWkcivGaJmpo1n6xR5v396t/kSm/F6q
tLo4qXjAsKEus0HlrFsn4oNN5xzyeAIYMJn2h5LzwZ9ILLpZ6+IQk9+5YvhaF9mJg099AkEBes/D
OlU9Fz1UtGydjsHw2RkPyhz6LT2Bb8aEgtA4AMJb+SYrWrmTxbraAonK2AeeJw5ZP1DKlUfy4j9P
DsKtnJLjRN5kxb8YewfOMQsckIkIn1qTqS/Drh5Gs6ADzXsMmBqF0Cj5xinMM9eLL72c4ktaDDZV
t9IPraVoDr7uaUNLouJeORUF3x0t37aPlIXZ6Tlb//b3n6ylBPDVeZwsJ8KoA/FQw3X0tq3FueQE
2A5uBQI/+8U4GrVtXs1ZJkHApZm9MxCRNZRjmqGjnXKlNZ7xE+EQsck0jMKbOT7hbBIl4crOJlNo
9a9pxzFuGJOA2AYhGzbi3ttYxfd5ndRnjgc9wv3af4E2cPMYI8NA74kkyoE4lw35osWS5JI5ucVR
Bjy/g3xNIpQjAItLZPI4tJyONj261Fq3n8NlIL/pRvadZLWcHSANWCTTW+p3n2VGj7BgEUi6mnSL
0UChbf8UmkpQld7GCukR37Xa8eJPFztrMQEllHcu9P/EJpAF+uueDJsfhzKEN9Eco551tHEIHHYu
mTYfsRYaow5TZug0RVrxycl0fptiK7+1lFm0WLpZ/ZbdZAjUHTkOFCFmz112cTsUXaFYmkTFECNd
C4tY6gYgLGDoxI/chapuqxOe6k02Yn/IGAedy/rW1v67Rdo+TTnCVlxPUwm0l829uYu2iwxBxU1n
KZxki4MFhPTQrU2uTOOmH2jBkGIBJLQz96niUYAW4+/AB2GczGC1eyOYo6DBdgRxPc6Nz6w6BRDS
2CToisL7qT2SUf0sx/4Lx2PN8UBdtR1/wIUvT9jUx7ORr2dzt7/FcuhvdInpPRvDfMsTKYxbTIOx
mvBmSQAnSey4IcJmXNofk1DZQcxJEDJh+KMxuMz4YDemn66RKXFXSjL+LRbeaMhuNqINZ10qz4af
BkTLsIGimcma3zPnvKboAQk98sCWmtmExssJCJ+H2WeisoxfPXkNTBqbGXtSl5HtzKlkZ9/zfvUN
G2GXqp8S4kzSFdiWQegN0bhzMnHx6KbajpP9AH8/471y9GZIxucYEAkivYflcDMn7SGNoxsNrtMO
KPpDZWT3cQy8UnDyztY6h8Kfd/0g37o+P+mhM8JME45vGUvfHNU/BnX27uPX3FHg6AdPiYu+ACQJ
Ua7Xl5g4e+3Y17/nSpxzz2tuWJjqKR3FjS4EKt8c5DOBYcUrj/5c3rBXrv2+81UqHeBH04w1Owv3
ob2zKOvbWo16aioGyyY+X0TPXVL5t8r2P2cUOTgcHJzL/m2K0w9g3a18DShZ3Ma4uc/war7kkIRs
7beQVECp5h0xxxTlyiCg59LEymgWRbqyEaDr310QIVahDHguESz6Id4YSsSHBudE2g/w9/vlGgTN
c55y1utpRJMNPelr8RpLLUl9G6euuw7Gq/cqZpqedi52NW0Qt8b4ETLapzgevZ8Nikck1wDIGMTp
kU7fj6EZehKtqENrnNBOnf4SjEbLdhDD9NIdoP+OmRvc41RlUaK3G9qJWlC/iNuX0XhNy4kHdjF1
d38/SMLNp0qIN5cH6j//qehTg2qlxcflWclbGlAJEsTEb9a/tcEsb3//pJLgP/8E0C/dYkZG05kR
7Olp6g5uajhyV5Bu7W0fgq2MxF3uxDjJB65Pz17uwMJM+1koRuHrX//rQ9J0dxDS4zOlI6Rd437e
q1lVd47fMius6zIce1fc/n4YcL/LHEm785C+XO3Kx8ha0geXNd2jQtBgUXzk6WYfFzsytp21Vzx6
VjKmwNKL4FaAS9pxLnRuaTegAKbv1Tjrx3aOOeqr4jT4ZnMO1DfczPIB23CYZCp0k9i/LcFU/1B9
9tIsMCLrvxkRg2D1IMu7xB7be892jv+fNfq/ZI1sQdrnfw4bvVRl/G9ho7+f/8+0kUFq6B9S4DxF
VPSIv61f6l8d5tL9h+cz84NIGKz/Q1X6v4CFlvsPlxyQIBG3bnBMn5DQv4CFNt3nLvyagDAcYr1N
Fum/ReD+t0iczQ/wb3EjcIrCtYhC2T4/uOf/tw5zEAOl1xC/eK01YLLS/g/qzmy5cSTLtl+EvHAA
jsHsWj+IMymK1Dy8wCSFAjPgmIev7wVlVpdCVR156/FamilDMYgUBLgfP2fvtbvyUQ9sxiQHPJfl
Zc/vbIhqERd1HV0qo1WPcWHj+TTDs2gM91qnqahQPwNbAtFvMxVj9XGtulv2KlXnZmA++eXy/uXq
++riw4b16zu2TaEDf9Adrg9Kb4yEXw1SZo/0rSyD9r6x/XLXKI4sfaGby7Im2awGarYVzojR3SuC
w+9fWfy7lxamIPTdNtECz7HzX186b6VfM0zs7qVIcT3DDz/mDeFF8ShtZlyDfuiV8dxExg3t6WYV
xz5J4n6cnKsarNtYWv7SDOjkothBI1pmPxNGLZd9evyb94lr89dLhFmSe8shbdAkBt6af+hfPGTZ
1FtZM/jFw2hk05E2b3hF/4taPJycq6LJ1qgD9Q1TI9jU9dZVmb1qOHTt+5SCAkFV/6ef9k+C57/5
kRncy9/eEDRM7nKH/wx+bPOff3lDXLRUjok5PphVYd/KgDhLI1e7GI/MpqZAx9bLZQlTanBdFVcD
GTh3NNxLYEYQLyfDCA5hh+eqdN6toBqfOq/D+oOF78pV+kqLo36flybES5oA//nFxMxq8Yy4tpBS
F/PF/vLetaaruDZieLDKuls0hOegU2Boo+eWu8omf0l1Fd5NZnao2ql+HGNz63bGePAyKOKWqpa/
/+HKf7mWOGJNnlrMtXgVLdf69f2EnQDrnan2Ada+t+8K/cKqQC0O+FveO2VYjF38165D+l6bTY66
QhEgXJliQyhWdtn6IzsIqViGHasHZG7oKCTuQSWIjSbR8dIlW5I4LLLHC3Q/mxaq3o3me/E8tSak
I4kYPAORgZcAJNuSGidjpxUgw3XioUuPZoGBO3HM6seSDum82d2VaE/OtTAPyFdjyG3TuYmGaUcs
FlYMLOyNrKdzUAD0ENgCRmZXS1FnwcGsUMa3Yv3pP9Jl8ne3pfmrH1g6LpeS5c82HYg6Br26Xy8l
8YGGUdtT90BuVvOc5KsJ+9nGNcN+HavBWGfCeo+irNrUU0I5bZAkXnu6v4koIznyTcMp9C1KiMSx
FyIop7WyrZMJp2ZrTOWRkg/8amBOz8JtX+tOJABgB6SXI9DX1le3yiQupXdwCIWztXPIvMvf3yv/
sl55upAoHgT3iSPc77eui9Erjf1Af+g0BhAJfvyrSFntJfChgaaOX1/RpyMq0op3v39hMdu5f33i
8XnjYxUuohF2vu/7St9blV5oE4ogaQPcSx6SJAanWUrSpLXhmMr8MGnZATMFLqyiyxexAz9TWD56
dyrtgzLzaplUYYuqxlwLZU7neugcQnnA9AVhFqESJjxPyJhw6SnSlrWgoCpHC2bgXEMhxSFgxxiz
hU7/8pxVIDhdUiZXNaiUZQpkEhFqHh1bJGWar6jSx+bQT+JZE/LK7BkBdOIzA8h9k4SpnW4stOOr
yvYxSnRpcmFP8Y20kch6frn3y5DMmYJNh9ZlTXAToSYt4i1O7WPrGyAjgVOjo5gGaL1B4XJIDyyO
G9pOhcrddHLa0Vkx0AIIEjSZzaYRSkZLcbJU+jGo8O2mCf0GL+ywCuHOwkN84vSJ1qMyU8yOniQt
pOMYBNKUWXgLRTbi3KUXEj0xcDsojYBhrSpf+hZmTDeDmJNU1P5e/GwSjXXWYIa4wRDdO6U2E2S5
imnZ7iIpIIGNRb31oc5eNG7k4EXmg5YlhMNk0y3eSPBqMZQu3veul4F+a6bekf2nf5Zh/gyu1dkE
va2WakL/4esoStO4vUE7snRbQ11p7uXQaebSqlMmy3bDaJ0nrDTIkaV2X4D/pyvC0Pn3N+iMkP5+
f/Jw6DjAZwaS+X2L9FRM5VzV3kPmDTmXIXmiQLqP+hi6mFa8pr0P84wwi7aWTMk7RuUqcW8I7gER
4MftZTQ07aUtg2rZKsK6Wtg7YUrzGYJMtKjzvN22Kp0NB0BgtBaFou6liLgKcd+Y1xBxB5rtjBc7
PyuWTjZIeg2rLtBImS8NCdtZ33RNot1qRCsKWncXleSO+f01EPNO8dVqjmUdAZLBAmEYbCTmt0qq
6SK8wFqXPLhm1N1gr2ouVedcW4PACwDKFrWZSpcBHvHXUYZQaMNInSKZkV1s+tYOgbrcz7Cs37+t
7wb4z3fFPisdjy0Xp+Wvi3KX532U+0XygBEegROCqWlrOZFzG1r1nvl8dfr961lzifvtMrhSuiYY
C50BxWfx8mWDHxp9/hb7mFvBzy+TOr32aqYedhPvht5t937eD2dUh2+TNGH1oV7R6UFGfpmc0Lpe
GINe7P2WMON+tA4gqOhSFQzFka7V29rHrBkbnB2xkohDOWpnMIHtCgbogkTRld/RWlVhG17SCw7W
VYKn10twyDvFo+nD/xqmNl6ObMBbEZFMl0/1uKlMMMze0By1KcTNKiDBAQXfRo6WPtNR2cMZC/5m
J5kJB/9ykTiJIIea+RmOBVHhaxXUxh5FNyngD6BuP2TrkHRl8b6SpwCX+U1ZO3JlFbQLirwfb3PP
fu6Nxvzzzvg/v9SRf55e3gs1VlEQNt8+/a/NRzFz4uv/O/+r//lb//Xrp/yjv77ojJf/5RPGe9BL
rtuParz54Dlr/nF4mv/m/+sf/gWs/xvOvcua87+fG/lGqiB6/cpRmf/BnwdHy+bYaEOhkIZlCUu3
KQL/PDda+h/ULEK4hiF1ZH+Sx+cfHBXzD+lKT7iMIShX7bnK/uvUCGJFl5IYNG5w0/48Efzj+z7/
PUcFHvkvdwMlEznlVPEWrH1LB7vPK329GxKl2XnQNtXKsLrM3xoY458wKrSMSoFxgYESrcNmGDSX
dU/ijeX49XVWJuPa8WgtEkKToWQv5bKQPC3JkNk3mqpmv6/dXjKs7XaMYaoNkb54O+yccDJ40zSv
mZTqjOB2Ru/hnS/hsKIfRM4ME5BMEXjb1zVZKrREB3eZsNOBpw/Qyytar27m42zEw7uXOkZedxoB
KrooUN2Aka5Wj9pNp6zxZ4bA6oI9LeNNx8WqF+h+RyONDs3IjmVR0aB/cDjbJRYcGKv3fpAdimqW
hK3iokQrQ72BgDONZq9+VsmTN+aPuumQpUnRu4jRzC9tzDHxBacuYt6noliGeEeWGXFQa8XisNOi
iNxXI6xvUeQwYIWWTnfadNfFmL9NtIDWbe6NKxG6alsEsscMhAq3LgldwbNI4lISokJ0nGQjPQRu
odd6ZyyYHbOxLtjETmyu7Dpy173tmyuzQwY72bl+kKVPZoYq6pPoDPZ/E283wD5sVi5ZALja9euC
gFAifbkQNJzfM1jMa9nY6owk0CWbhaAnaCRw+JDToRO0hqUT5C9kkFy5hPbtVO0zOA0YW0/o7S+C
JjDeRmvCgiNrhrXo7GB4995SJ/5l3VHKbUsUkgAlkv5iCudXmCaFcRpM0MILQ76WXqllQMdhBVUX
zHraIqHuMD3qFug/G9bVc1Uo+ZyXmlpYUWndzdEwR7e3xsvES6JmDpXRj2x1I/7WAng8QnD5gMXI
Unsk3OBgtW44FAnzKM447hNbVr9NAuHsvd61noc4D46t0en40GXxPBgl3M6awRLjtjCONoLmwI2W
ePxmNfhP7Yh78mLUwhD5r+0IBhT41moetpeiYtcpkkieKgaYy9Qu0eSPosMD7+aFtQfa763J4EXU
xzZxVahENhciwX6kD1q2ZQxkzAAD/YbCNTzqaaPvSixq57HM43VfZMHPyewwwkaNX10Rz5reEV6Y
3xkZNkmGH8VziScGrKuJkDZ3po3njxn2NzcIrvSCYw7QJTggmjTarfIAAYOst5apbsZ4D5EonZLc
kDuU1ePRtZr+snRtc2/bo48dLa43TSzAuGh9dNuZtrYRU4WDWpNIepfsuMXRy0r7lDQ6LESUvdUl
zlesicwq+g8gGc6xz62ckLO0PKvOzTcjElLc2XHTPsFZSK81O0wffUaWNM3DyD0OYzDsChENUKzp
V+MQdqKfbh0M11o/aWe3oRkd2ySolV2F7jJI2w8IGIinNTOknxUbBCXnqkWYNtQGGu6OwXoP++Wo
vDZ4F1oW37sdmVFuRybrRWegHMJ8TqV34XCVYW+nSmHClLJ9UURJMIEM+83oYOiFQezkl16cDTfG
4EqEOQamwiVjppBUgsI+J2mKc9C3zWsnrTWiuGLnOo7D7EOXjY9bBNFgxdxm7J/iDKxbw538lHIQ
t4g/dQWR9UGPXceym3dGhtqW4lu8JMHAzYTkvSZaJ3HBGiDizlYDrjAMuFNOmlRX9RXmNL2DdGNF
3asy0wbWHa6r18huIWcDYlOg3pFKl2OvXozMSFdEB5G94Qwmh5CoAO6p8DR6uK9uEI90P9LYlWcG
PT5uKpOGeMmDAmS1KDJ9l2JEg4JdsCYR5ARzug0MtYq8WgP3hha2GvXiaDNiXOZdN1yR3gCvv5Tl
rtRMdew64jTQUhtY+X2u6CkLQmfrWR1WUNfNsvuIavW6FdN0PU5DVFCqWcNlPql852Q4D3cJ/gUe
DYXIwmb2WC+CJt2JUZRo7oMORA7tAuPCKTT7lpdC5h/ntjKXGexo8h4c8UofEOsZyqqtp6wI/WMU
VtuMNNy13TnZXhWuCBeYGoYdP89iH1oCah4ZDQSspfomSdyIAWZi4d/TWqavmi59pKWkL6xIk0Av
64FirhuLJS8yuzpf+K7XIEUdSnEsi85fl/YoLhtmsTdTFoHbgEQLugfR9MDONcvuZfhExxEHdVfb
QPZAh0BAGB+N3i0OuHvHTalr4hyyccDjc/PhTYuLjgTAZO7mpi0pkzXez9lECSM+1ayYTHvPeeEZ
qp75k/QHzQ8erACEbBkYnGdFSfpYEmnFPnY7cS77HC4KPcce6/Gss/Q4740Xo2VHRLwGDEs5n2uP
sYS5kWgqvGxRYW+toYhuRWZbKyL4rHdm1c5jaxtVuiK407v0Ejc+RmXqPKGgTw7oCdNnUVbuUxZP
KCSi0olXojSRu5BsckPKbvqBBHji9FnLbe42tAyRPsytbACte9eYVZsp404GlhTPpktEo+UVKzzN
DTbTmMZeHwh3oQDQWgvyN+2tltFoy61a3uhkvjwoGRnriAYSTQpZlmvd9f2ruTTqF6o2UAV0IFdt
tFZB1AONldZKcpet9QZ8cepV8G1rIYKTDpjrISp4ZkI2U2MhuyLACdcbxG5nrfazSdzu3FQMsqC7
hvGyrwjz690o4RbQqZ/QkjNvLkLkqheayh0OoaLUjw3dvLWVDu5a1bZ3Tjz0tYuwxJe3qCvRc3z3
8uySbp15aTXVREKpEWTNjqSbifA1kWXRkgcFMx7j4BQ5n1HmcEzzAMO/OXpvEw52htvSVqe2LMJ9
0fhdx82TkmgtYsPMlmWjrGBhGkjZ1g25ZD1zYt+FK19qbXSy82HWjKat/cPlzn/h+WUzrYMEjE+d
JNlh4lrVq6yduE4C9xCs5aJ/7FGlsfOHszDRr2wyFVkr9AlIQmii6+wdiLYuCeRXBt1xajC4/cga
TRLEyEcZ8Jf4tB+s5aSToov5S5ICo95y/yfPyHHKCV5o6gtDBq9TVxBRwqAzcqAmR0n53g6IiKqS
9NB0IfB26BOcAAdufH1bqYfYve+CW4cUjopaEdxCzk2lhv3ofNThjTAi1jhvUVvh0oCOOnXHLrav
ImZ96rbwQPLa1XtotIuefj47H36IFesF6uhi2+u3Y1dt5t64pZVnnqndWKaPJvm7mWwPCFX3EDBp
ssp7p0o3Y15BI55W9fReupuEIAXRE2JIws5LoddIqqGUts0dTdZqYwFyh85sDc+giihtL1JDML/2
b/VontIrFZGqZkb+ZWO0tylxVXEFNoQOFFgIqnxL9B/GgMvCz0fnHgBJ+dGQYpiybru+Mbxy84zo
nJyTEWL79FSNIboe9UsfWxmgf5clIzBD5KQUkRifCZ9aRkZSULBjFbDj9C2ykND3NKE2TdvJiymr
Ybmn/gvmtXRJsssPM+vPig1w0Tpxg1ZToWIZHl2zPTdZA7J1TL0bpMgKgnqDPsipRqItoON5USCP
KUF61xz+xRLwGOHpE3YfWaRktXegsXCxW+vaUQ8BU30oDZBkHY10EAdn7NYfLZS34DdugtpvziSJ
JxcJ4ZsXWOspPFGu6grLjcKzuSpyk/gua3xrOBlh2qprXs/zFr5eg9wowvLex3cxFNZ1EQ7e3jNz
4uxwRHaFNyzzHkI+qu8nKtWXZoL/kxTBRoMN23kaNF2TQ41eDCjDoEuUBcAqbPXoIyLrTesoG1IT
b6liDaDZ7sOKmaloGgYabIfBDKJgpTfbxyngqZb0+9doomFTeTGUqgHERkXzFVAIMDsbbCZ6tSTF
5ixi+l3qqRUJLB1scXeOG4QrsxkoqJ1WcrJx3iY2YoAOQwULK9aXnecXS5UTvKn3prYg2e91mM3E
E6oF9FQJ2fOpjzBHA5FWZglOeh3ZFqEC8skLB2htQ+m0wMuH+qertc61ZCh/0NzOPNqGLx8hWEz0
2Si3LulJeDdDUCVveq4jxGYW9lpbgCdkKrwLijmmm+jAs8s4UOl9ollE7FRhPnOIfWDNtT0nkYHA
iXlkqCM5o2MbmnRxMps587cNwcz4jW/f9wVMWqfK7K1tfRK9Zs1x2/ns8p7w/UXVRt4H8ZHxjTL4
TmmZJbus8Ny3trT9o6rs5q6HP752oSc/opZm9KWTiaCPJtyDPh2rJXd/TL0pCBihk60yah6nPYVe
6T52BfgnTSJpRlFRERhvTdZ9Qb7dXS2I58hYPDIOGbFXLxTP9zroiqK+8lKzf6omoyFZJdcMcoiK
PB63PQTiZzJwmpVEyh0uTTeShzZ0UISUstbRN7odgIdez6to54tueuTwW8+5b/2EWWXK8tXQGNoC
AYT24jIh+pH7ejojvDjpYNeadq5qqOgdkA63kwb9YKk7PcdiJSQ685y2Fi2H/dgqfwOvG61w15Y1
XQSvcEgHqBtkvu7EUx7QJCDOxMKtMHmttfb6EUJK2SIb0lGMEP4C2zEI/XUeIqFA+4YFgjTAhTeZ
2mocP43gw2uZax55EujNTNeL7t1CTBt0Gxhmy2b60A2QdyQMGNkhrSv9spJzaFNBJNyhomY/gmHA
z8hBkTHawB4y9qgrheEmJyNDa0b+bU2CpR7+9G0v5yTUc39ULpkGrR6fHTFMe/6VdmApGa/6vh3f
BWrCSzUCpacGNMplbWTpAQ/TcGrwoq7K3hpuo6S29oT+EvTuGCWaREnGlJXn5n1JOOXLlLg2sXw+
4D5q30NQx/hVakD66EGRaWf9tHbTYUpOjYIAE08Y2aLarbyLsraoH0uMn/dRMdp3mFLadolGTufq
D4X6qbxanRTal3s/GzD2gy8NoCH5Je1uq9Z3dllqq6w0ihxYmYRtANlKvE7NGGGLSYOJS0FarCKc
mJ6nA+9zFXSVx13rjC6lVtuGd1blk/YCVwNjgExNAuv1vByuM4kYlmYt/faeN7iICismdqy7V5l7
GmIjWAB5oTQvil0TIwD1c8FJRM5fCpc3riGlYQbSbc5LBnxwWyCsomJXV/zl+kGzguwWoH+jDqaJ
ZpVB1gAUgPCtonUAP3DceqakgFASt0P/+Nno+4/6mHcFRrTs17blZ0vunz3N/49anWLG2P7vvc7j
xxC9F19bnZ//4C+RjEuz06BfSa+fTqLFtPIfzU6NPucfpiPpOtPRpElvMaL4q9tpGn84mDBZfw16
9ogwmRP81e0U1h/SNC1Iezrj+k+JyH/Q7ZTfpsRMiA3TtHUdWLDF/fZ9IIEVQUTwA8tjkSmMfD08
RjosN1k7NDcJ7B2zcs6hYw1HphTjnx/s//mVSX9yIZsAquvUYTsFdT9F76Fm45Ihn+40pabOnh9w
emj09KG3/PsgLVZJ40KhqY3IOErhhIfGoLjos6qBkp7358yCjaocODUc4Vbm/Gq+qqrtNJ9nwEZd
pSwYH3E67Lp8VC9OVO/tnKhutItYs+HxbVoH91hAnP3J5hC4JvUY3fX8adgON19+1n+1j78KdoT+
bXjAyAC9ArmtNsolz7TNeeTzZcIS9UiXk0aRLYQsDuRHWpSnnMcL0evgbhujzo6lr4DamQ6Lst5k
Z5/00CuOIHAbghiqY0Urg45SIOu1+8PwyZqcw9XRhWZnz8q6fWJR6wZkUig7oqukD4CU5k+pIAsg
Q3F+GK3OOSQR+tnWL81HvQRp0TjTRVMV6ZMWnXpQwM+5kUcgKt0KFlapcIlmYmPQL+K0bojrrtOI
IqdjwHYQkhxVxuqyLvCoTnWzxSimXXIcH88jeJKz7kUMWweD3gloo3gkpFEzk4T4tHGAeVd0+9BU
+RGZ/LjCnHgIWkM/atZAyUcFd/P5qwjj+Q0x8bTY3UVT2sZDk1rJBWoY772n4gK17GDbjrJVZUz9
3teYl6o0lidHJwMPa+MhR53M3o/7K3Gyu88PPWKNCnzuqcBhedEQgr0hG1sdas69zDKj8aULgl1c
3jMVdz8st10U1XxSmwk1rdGLn1Nan91Ra17TeU8vu1E8dIRnstjiMP79nfOvjx6jJlQEunR0+9/c
OIZuykb0pIiYE/zSRZXB62xLMwTD0cSnZkrXfgPmmCXeiw74o/Q3c9BqgrGzdu/Zg7yARNfdwWYW
5y4GZT1/hqiOiUTcDcsgpBq/0AlcvUd+9Cx0J6YIS0d4jmmXVZhYI/JKVmUU2x+dgt6gVcK4ayDD
RljVqLPNe9Ouup3pe2CcrA4ncel2u77EA9MDHQNw14XRXojSc6H0Os4hkuq9RzDoLCaNL5G5mMxt
Kx+ZsU+ci9yMyBfn4fcX0fp1WCMRy3lcQSFt4RkIx2cY+tenzxxJ5whLlRF/yeqQNc5KH7rypskM
4570eEiZIFZS2exty2toTJALNfXji4uXe5ly1l9WNrwARAjTdamzI+KEm14BkxVweav82svT9NKZ
QW9z/pIAhkeBV14ZFBac5vLzPz9wY7vkyitnFQqZnRGM08LSrv5cdhziU2rP33kjwCPgU83mU7Yb
Oqm2lhmmXomM6Cpo2vvfXx7n++LkgXtH/ohShSuEUPPbvDkxU7J0TYw6fy5OjLHkTc5EAzyqbx1p
2KmjETKlRyFnHIlojYZNY/oT51JHv2k1piTMazJUAZm4+fw9521AA3LTpCzxMaGEehlwAxvO0alE
dS2NvuBbN1nJRjd8hZmb7YzONu4pnxxaDgVNT3x2LPaNvKssHdAJELeGGxwSquadYYUgwKiu/flD
lQNoEc3EF8vdkfN7tGjAA75PU8KGgym8MyP9wEHFWqV9F5/xKeEmKe3hjG+u2hFBjZYE7ORji0Bv
GY4RwYU55i7T1B+qnIQ8GUVvGnr45SSD7NJwrG2iB90x1Ypxp8XNB2Fm+dmbl+HPXxVu91HAkd8V
vfobHd63mSN7v4dK1XVxZjHf9Kx5v/96G0tmXpXdVQN2zUYyaEqHa5KdukUO0eTFtK0jd7/1k8Vx
yTGqfrddgxwTGag72Ydy5aqyW4Zl38x8Bj6lEX9H+x8kI3qG9xbJTjuU6PbbQB1tyZcFYGAciToE
iq5NOk2Upn6tS8RHgMPim9pS8mC0soc4BxhEkfP1igtgjSLE/yiL/DxEgNc8EaBsAyObr92AsLFS
d1kjPM04/PNTrRnNA/w3UMzzn0qn1i+KyRU6zv0+3X4+Pcn8HHUR9p/SqC5+f/9/Kl2+yB/QwLA8
uBRMnhCYJ7xvm7MArGJpgyFwcFTlYazGZzyJ2U8Hv4Cr1ckPjMNAxdxM3moNhn0j4LyTWJ5a81Sp
x1QoUi39aCTLzC0em0rb4egxOtmd+jqwbycEfssGQcQa3f4pGoWu40gND5kDv6hxrVsm2cUO+Sz6
FP8Z9rBLdm85XuHWHPZhABZMwTVzZyK+IErm80PoFvEl6p6t0zn8VtLaf6MO+hTy/nJNyHVHEsLd
xulu/sWv9xoQB39Iea1DlP7IWzM62oFOo7i2Zt4m+ueqkcG6xz5w2xc4N4ZOVOseMSTU+qnYsGmZ
97IIH0Nyd84s/GRTpq06ppNhPtrOKonzH43nDlsQBMUxKiTx3a7qiqPb9tZuMuzpPrUlhulO1ntR
ZDT9eJYXmZ3Y76P37ARl+iZtLcZyibpaq3RGHLrX09BiMTLzYnzLWuKbyyB7UcpGflb1HQ5LzAjY
AaGo0CN7Qxh8b4K9+pubaR78f7twyLJtQC5AgFFMfUuvyCeGJrQUmoOwCvgydAEBQg0gLYK0EW+k
QLkXtalpcCuH8JZgum5BxYG9yNTqm9HAQOdY9LdK5HnwLKzH3kvyJXhoKJe0FdBK9t490VfuhTsS
DTRJu2eBNoutVZIT6g4JnS/XnO6ycgzXoZaQlkClRldDQtUb9GRVBk2x8PJmuJzVuURNx5fJ/EPp
WnCxTdDd22MzMgOrTebRY7BsidV7+/0lMv7NdsxaxgSUQ4Vpye/7TcYwk5lOXx5sl4wJ1bj9jQve
qWB+yYCGdMumSQ341nZ/UQ5ZtvToy80GZf892puWnvyoBnDKfqVHZzsIFeVFMCA8Te9to8bGaGJz
gptREMk0lNOiCGJ9/fvvwJwLhq8/ZMnZip0STBjPx3zM+vXpKP3AdgPLIH2s78UW83F9TaBFuEmh
wNF0os3NU7EkMRqSh9R63GCYe8Ogrnauro1QlCrnoUrAA7Skp91pc4ZZoUliJvs6OyUy3hZpbP4w
DPuWuNzxVetBSRlZqD/lEfMX4gibTS7NfiV8bqQqtp4mB5sOr5TtBlVk11j6Nq3hXAovMKF2stvN
nxmhTr3j2snfLKDGN/2YkOxFJNph77CRkPG/Xy+HZlupiUIRSpBGW3zDnkzsqLXMek3eqDn53R1D
gsLDGZDg9i4ItarALVX9ZEQBq48e7eworDZsQs1NmrccLelEG522cDAGPhaFaf/IptFYdG34Djib
mX2rjffdLJP4/U9WfFPtzt8KwgN+vMQ0Cduwvz2+mj7yUwKkjZ6tF9cqeu115MtDDjCxbjFpDpW8
DZjcHYAzhQRoNhK2OLHrauiBE02uoXY2zyPMfufI+F86yzbnBPE371Igzf52C9IrEEJ4OGsoSnXx
+Y18OVHWkcLeoKkOryoM+cFcxtK7xzfKWQX0pNiGzZEASizZ6zICweaIJZPuBRaqCytJrzp83Eig
96WI1o1eLINGHelObU2Aj8wSbysTlt68UBoH/inTD3EVDi3jGv9C1e1LEZr3p1DUr4lVnsi2Jhe5
Oca9eySJgGb2JUP9CxvGxHOvWkKn7as5B8cn8jLO3afGQvAeRZspCzZNB8sSc3zjX+bMdkV5kqyX
OPH2SdOvlaOto6ZYGV2/D517E23RaFFli+5uok9YVEgOSYlnUhFtOeGi4pngJjintGNQZ+Lmo+3V
Jx9IfGMgj+O9GaHMYXgHK3AnFQ7uVQln+5bo0/gdLja0cj27wuBCgXhKzwXfLDS0SL+r5M/eRaPO
ASj0NwHLaFhfV9ppsB5Q/wsPoP+bjvuHLLvWPZjdPm5QQYdb9slEAtbe1vaChqQD6x3FgT+QzhxA
5XOJ3KKrN25jlIxtyGEVxf0waY9dmaD/ipF66ztl8Qr1ITT6bTbpMBrKjYrSlSzMG98u7jqseGIE
a8GQ3rN2QeJso7FdEf8OKrd1wcHEG92pr+t02htTzfkfAHvk3FnUUh0A3wlvIzLdixRLtOoONXg/
6bwEGvZ0I1872ROM2SN4540Xt9dBZhFjY61qh0NQm7q3yCFUN2ylaQD5MxcS0Rolk3HVRuYa2TXU
arrvApxu8eQVaoEawBouAvHC+n0xkUCmGeeBoZsIoOgG57p6SAzoqAx8GP0jtuWLRf1TgOzcnU4g
wrZWC8cPz2zwEEykcoZkQPZJ/zNt6SB59lsUdLvAxZUeMMKaHR4rqM1QOwro6gTz2JXPrtcexpHb
JTj4D3WAPxZWpdwP1r1UJzAf7JPG/Ty0tV4z+NeRCdF8/NGOBXeHs/YC2EHANxPcD4V4aqECTS2a
HhD6QEdHQrrpm1h3TfWcDJS5WxW81Pa5a+46c+k+9EG6rhvOcteRFq5HIJGo6CB5enuCfBZNeIUp
KCjvAa3imcqWPe4QwzmUM6TJ203+uo32Dhcz5XzkP9vPBcmG5jkVz+wXFYAT4jgXdbHpYXOhsmLW
s5B1RWGAhn7mC/Je/KxZNg6hG1q0IxKFtSJYRuFE45rUhyiDzlZdVDrUqwqObFOfMcBtVP+gJ/6V
A4nd/TBIhB4SfZvIcR0z7/g8w/neKoYBFJjRNmkkPIaIb7GF3ZaviDJfchlGo9jAniLM2GQqy9+K
VrjbFrpmLWXa7qgGFvTHNklnbRoqJfhYO3Pudfu0AeProsRHXnYbNCSL2GbSggnJJs678Nqdluor
p2N0G2gXSRUfHHAxozhyPt8xArhyc4ECx96VMAXDChRKY+y7ALpkY90GQ7EZM2szN0PAxW7SVMem
DylBy5cangqbidjUE0C7bglOIJ/cTXapdsrC66pdBXjfi30RbktzM7Wbqdyh8uKQVAWXxDoEgKN5
KqbL0HvpKzRd44ORvEcC6hHEvJzcGC9MN9LUlp0FLKoJUGyBifRLeEH0BEb0cyvFQ3cYUpeLXSHM
dmZBDEO1Z2zHGzLKwMn1Y320xuYjHQbtjjpNrFlmwPaYK4x1lJahTUiqDn88YSqZBcnGA7m1ntQp
/m+qzmy5USXKol9ERALJ9CoJ0CxZnqrqhaiReZ75+l6obt/b/UJYlEu2JZScPGfvte0AljuDUX9U
MnmoB6wagF5/pOWckX9mjq/ONB7qhD1GEjHwrQZoIKqjxDth50ddNPJRpQgGIbkdpnixDmQ1la6e
RGJvEQo/0Pl7zyzZ32rLOeCF89VB1F9yu568Fi+gD/syPVRNa+90ZfhKi0+lF3rDqdR7cm4rECoK
UW/AhMGRfOkoBqGvQUFqsqb9IkzG4HNt5ReRF9oHYIPN89sqe7COs4Ic7/mQAB22j3FL96pTaKFa
EzeY+QQAu/sci0Y75yXdGSsZP3R4aYDY2BtTvDmHCT3vF0nZOLaj+c7QDffgKBHmpmL8MoIv2E1a
Xx7olV4noU6Ptg09RGnAHnsA+XrMVdEO4T8HPRlsD+Lr5Xm+XBz4syIMIy6sVrN8ezaoh1qSa+bq
IAckl0mYzHw6wbUb/z5Ts/IYNY1XrCWBVMzCtYk5A+G9pkf0iYCJn34HHP/Pz3z+x+fhee6/h89f
679zswkRPeQD3smSbPgoFnTpcxNUhRIoi6ujDjmCgqSKznMK6rFMy1U+QAZkbhb27vlP8frvzwO2
H36T55dFtxbgZWuO26nvsb/bekFnNlN8LdavpgLXtEcejKQX6oBbSv2QNGRELts8Go+Duc6s0KIa
0aZTJ48am35d6MKDwws1uUOVuGbDZz/srqBjuLHi3gcN2RMNU5Q6WTdwSAmGULSvPY7YBJmQBdxP
Ua95QAXCaN7u/X7WgPp/S5BtBZ0E+pp5mipAVUlPRvNbWeuHMectKNa04YqF03mAnD2CafLrAoAu
KLkRzCVCa1BP6bFEZt1rjc+LuW9raoHWX5erUlpuLaBhqsPGrCxIL8AmAF+08pTZTOm12BtA15Rk
3hgZ8uJO+paS+GtAXMhco0iWi6DbTiTPjs6VW0amL/n8ZjNE9hTGLMkxqkz9PFFJDJN+VTnuDIYx
JezD/FYZ3SkfYw/l0a4ayINKksuyKIeS/D0L7k4Um/dKJjdzkreZCeHkMPwV8212+uPQ1eC6iosU
+uuwkP5Co7JpPjO8lkqwfITW8sPI3nsLkJptny0sksSm+bmm3iKlu5RxdUcyCV7vSjvJxy36fPN6
aFZQ8N0h14jiU84jWu2k5XajEbRhWZ42vw1Ttgqhd8xgXCMfvRyG1IwpVg0DF68dMjQF4li6b+yF
FCPthncCFXT6xUnm17LA9Fy0voDEFBo+8IetwyRnhMf7OxUdnCRcTZP0oxZ8INDttNfPVqPhWAp9
gSjM7o50JQ8xYFyLBc1IK3eGqtagOVeQyq39MzTuiuH4GZTpXBFu58Qb1GMLDs9Wr11N+0pXbJMY
i8fGFeFCs0MDuRG6QBEx+D3wsHA+KsA4DEhUaDB3tjg4ZX/UwoicVNgHufCcTj8aJWvzl1G177VZ
bQCiU2+WvsJnAXOVJ8bkVeUXHAUfIXLFkzLnU+ZrUwz0Kj0xUz6rSgbFjREQvmATth3dlM36Z/fT
4hb2h6DCgErhOn3hWtLkXq8y6ol3JsSNYa1W7dFT7fZk6ui+TXLDUigN1gQF677YlVckzq5zWB+o
v40WnniWujE802CRXsWeb1TY97KddULFCwYu6wQxFvwRUtisZeTVI/IExnsY+IL6xamFr2jz2Zlq
ak3xqLX41NTleYBOjb9io8WOX1LcU6Ee5Le0DvbmUl0WiN01C6VlqO/sjA5m3p0CoXq9DVI3JWZ+
JGB+mjxTe8FjcxwJqe60YVf338ANbNggg9yPPCewrrOIXtlRQHPvbngN33OQoWN1M4M1g6Lh016+
l2RX0k3ZC1nCbeRXHjTfGl/LOt73ZPKZWe7niuI3TCHDeN5rsqSEV725Y0bSsayiGmlIDiFYcSD7
YAhfILR5CCgP+XqPJUOkzLKj0RAX348uDsujrYePsqvORvepLJIolit6CKCfCwR+yyNBk9rJoPCx
j2qPKnWYKXrMLQbuPTd7f07IJivGN6yRPoJf3NEf5lQchmQh0H76mZnNwenjU+7Ud96hwcqJ6cKF
Ahe3MoKDzmiOd/MUNdZLgwIKlgkiWdAqZIbytqKX09NLrJm7fAndQU1c4dC5KH6sdb6mVXtamjuN
HJcgVfYLfXkRe9B5/NBRoGyywlSDq8QI+1SoShRIazQDPJHGbpEJczFbL8wQULAq3zGV7p0lO5lK
cNBk65kZn/+S95G1ec7IoPJgvKCviDZaJo8Q74L6O+OorzWQ9rKfL3hOD0B/uJdAO0EhVi7ulG+x
OZxshVS5oYVmBtwE/bSSfdG5QEAnta21G8fEa6z5WI46pONbtBi/x/EV7N+d3epGtsVjjoxDbB8m
qFx0tmuiEqtZHJCJeQvaM0v8EI25n9vpABp8V+qkygrdNTrDr8vUFXa7Q7PF2vQwrRDTQH/Mq/EA
4mFnmP3DsPA8aGdw4G5E35uRhWTk4AXMWoJmpCb2GjnsqyAErsYFzGTFltW3JvCSWHN517eZWbHd
Vr0JOmQDl3VQoq0pcr8oLFfHCmsF3aV2EC4KUE99TdTjFJ07AV1X6ucJfpVkakJ/93MA6JlOOo5D
ipUA250cGeVcZwoPSb/BTJR9nSdv1IMvspaPlLBIc+XzOA+0BDdDkIA7XcPgaI/cDz2t+yZCPDfV
2RxdB5lU4E3pzW7enR/B+JKwDSV5tkneAu1UZr4t2ouITbyi8RlF4bti5Y92pb1bSE6z5cSCfIiF
fZQd/GfV+jVY4VeE024rkmPURB6S0fN6/5vq/rj2GrIS7KDT7S2TXyaSF3yXj6IfT1P7WrFyKFCi
Crcqla26ZNthFdpkJBa+SqU9lCaZvsrsy6U7GGP2sDBNm/V4QBpGVl70RjyumgD+G+aDhikE1Cod
kA5FdEoeB8EPxnA0qu6Q564I2FsSkzAH8a2LCrgUw5Xmsbfa0msInA1Yxil/Cdthn09fS905q0u5
V4Jsb2jQxkXmRZbp4o7ABNbsLP0je2sW7u1GurO1U5GtpUuCkz0kW02at2lMToizL5OzUqKI9R3T
/RDEl2QNbONHN8t0VdnkxNjIB2NPMbkbIm6fGR2SQtvTprkS5/lgtH1oouFRKdOdfJmjLaK99ViC
rSzSixJYsD514YkqwKEcHol1oICPufIcv6pz/Asp23PlTVGCS6SoiKC6PTHOkH5RvwfBm6LaH5qj
3xliPLrJvMV1epWQm1FEI+Mq3ETpXvLcueR6tF/07lhWYPMA9tkkWGao96t1v9wILzCWe6bBdrPm
a6gW73OwvKTEioC0zpTubiXyDW3FOTOo4TIA4CO7oJoPGI0qu/V6xzxA9n/043yJ7fJMMvWBoFd7
MI+TYvtqqe5FUEOr6uDx/cwQpoct3YAQl5i5G6bRxxRyyopw31rTiayMwziJrRyMrTqk3PfnT30J
9ilphEFefK0S45OZ20sugvdWLR9o0DbTulLGuLDYM86l+MpK+YGJxMeOhicOywqdcidovxIKfA/D
/qB25Z6tvkaaWVqXL6JTT3b0JyvG7zHqmqXq721R+mQU+GZUXVQtcSuSjeCuDyHUQid67Zmb1niq
UnTlopJHsh4f6I94luajsxCO99JF47DJkkMnSfGphdcn4QsJlLt0zq6N4hzbWH1pkpYAUMNNyvnM
PGqTieIRFtG3IrKOJqX+eomLJPyWmcMh7XtXHa1HX8vTpB+UgVn7Mp1MZzxlWXa3LfPUsimcpnfB
rbEvaq/gGegS/lyK8FjV9CK0ADv6FuU2aIyUyArV062ABOmGnG3twEAn6z8qzTrYMnyMRrvvoSXS
QW7H+MwtgCodIBvdVCJO8No71tfG1hHlV2eG38dBaqd+zujOg50mgWLIos+hjb+Aanu1QstXRhTr
cr5V1ltmGyerjy+lrR1aPTszw7gMhnUWMjgGhCcGsz+LdmtNCuk5YidUH8uXS4gksQeTb/2cmJHO
o+6CQCfmMnGbdLn1obgnfIxDPqWLju5Ev4QR80Qw4lVZ+ZnZHhjIvPbCOoWF4Rl2cEmVFYc+e6H5
WZrWsYom3+nY4n+qRDoEU+0jd79odnbM4A0Qb3ptnOmlZyPLHm+bJPTrzOQEWuyq26zaiR8LilZQ
d2G8oAdsPhQ+b2M/7pQ65HNFCaho1DndwewypgrqMT1jc/Ysw9zTw4ElrnMLjQ1PHQMCEGo+NRHs
LjyT6t3qxpU0zW2lv6htcctTLuE2JMeEKEZd/zUU3QmxwyOlTdESrq0T/1LG4g5n5Gbp+jt+Ctbp
8fcwWSywDvomIqtS15g+CIs+PMOERHrp44E+HNhg2G17J88I4ypflMV+tyzrwcwLh6bizWr6yJAF
DPo+z64T6nsQA0clGdm4023O1f0wd2sn8ywJckgrubFyam2Up4DmTgNZs6qT3NiLX7MwOksIvKL5
jvXpPATy65zPb0av/bQ6DT00muIhOKeF3OsD2Q20ZQcSCMfZINTiU+kH+HksYvwBFfSIvkcYl7Ss
VN3pUDlEosr8ZGkV8w4yPpXal0RvY6Q6J7ghFEwt4/TFcIwXdLRfl0L5EvfhHYK2S2+V0GdS2Wl3
TRP11uRWf3pSnqv5ZtF004UBG2fxapa9eKYGkonfaSZ7t/5KihWAdPoK4C9guHql/lvJ/7SYJQIh
gG0OFBiGB8fEW52LtDoUy5/C2p+wxqq4IslAdgNh+y1FsMp8P32BaPoducDBxhOVCQfNl9iV8Qef
wRML1F3r231cqkTesPlJ7asAMVjGV+Rz9CMVTw1gxBTqPgynvTbRQyq4FZmUGMtwThx1b6jfpzq4
WWl+Cbr2nI4UK/PCnoxNfbPm3em9lysTUnfk0NyJEdmHN2XQ6Yr+21p5dkNI8aBf8Tz5fPzskzwf
Pg/P1s1/D/sWIISadRNQcIRn/6/dU//b+Hk+R+rsgioY9pagazxqEa2ANqILYc25SqHJJKBs44K2
AocqALtJSOmwS1as6PPc86siZwL89xvjVNKHhH1HS31A9ZLOS3GsQ8VON71asGOxpyNFeH3s4qg+
1j39JNE23JpViwsVFc9RnZp/DtisM3RMz8f0DNbC6n//PWAGjdhzAjnPKelAWe3xP/3fb3mefP7n
f57nv6dYWsIC8fISUbi+Gs/mz/NlykmgXC0urMjrP5RW96kXTuwJRVePz0NCgMhGcockmjGn+ZQE
OfNVNf/7VYY4iZdurjd0+j9JfimO3fpSPb/q15dCGUKS2gNKzbXD9nzLnj9qLgbM1bb2K5NBwmg4
m+igwIDc0WTgtX0+QaGtr+jf51qf2jaSn4FFfz4Ka96yutoiPHQOzfoTF4Oopee3Pr96nqtV26K/
tDAKSwAjrU/x33c8v3qeS1AHzH9/zPP/Jm1isXVLX1tMZ8du5O0J5Ppadw3kcGVGBjlgclmSFeHf
+tVce/1ceRZ9o0Dr/BHARIIYc/zTsU/K59p1BmDmPYk/yDYlnnI05G4CWb4fexcM0Dad5rca75pS
XQLVVQcs5bcmIe/IjJEF/UEidte1ll3Z6Jb0xMXaV0CmP//pAiaAy3IQfXvKicgI446EIzpA6VEN
s501JO6MIIgR2GHJrRe1KW9MZ339AJj9Ercqb0xxLxftVInoZJTFJWuEG3WFr5BqReBzS1E9m4eo
d7xCKfdhHx4xFoHz5BaUptcSrly4zxSuSme9KYpdb2mnIJmuqVW/0U75YyiENpWnYUJ+1zflK7Kh
I7RKsEOVF+vGHv9YEu86wrbSmMCIgUBWXo8sLsloo+lA6GdJ8SDyZK+1zlEqXwGTvACS3YzDr/Vl
WALTNfMUP5KK/o8e3VK7QaftSF31ED36cFIojH/jyPej5ER/bU+ytqfDRer7szFQNYp4l4GJxz1H
fkm4FRQnc5uz7Qr3lUG6HKVHiri1qtMdtGVGHO4vVamhe7MHKJdzr6e7aLF3SPR3A+mhtUp2jpr4
sksJ2EQ+hMveHkqvopXZWTOmT2LrmreA3VWatB54FwQe6DEV4zBjlkh0ZvPVQ7emN5HDl0njt04O
tOozYlLZ20bqS1LH53XnSAIGLxIv+SC3+B8JKBPdA1QtxACSeae1gGR0sjDSIkTWHMa9LEmZcDCt
Fipe38qt2lVcYuwSKqCUQauoFeDCRFGFEu9pvQPD50X8eUNZr/YwQg+wjCifLcENhU7HrIdPH72p
9poL7w+Fg5XIcaNp2OWX5EAXGceetsmAIsxzxiq6j5WHHOWGPcMuzn/Fxhcz+6OTOaXZFO4Tbj3S
CtLCM3HLDULbV+S6gE7YxQi5AlJ4VRgLQV67YszdWCdKh2hLRDI7q34pAXyEZDas41NzCdk3J9up
JLfPQgg8Bxubv0zALygxy2iafrAmgMI5O8SU+ELDJED7ypQQYxFOru6Oi+QrefR+yw9LyO4B6Qqe
3vi+lAw/VqW9XW+SACM2fEBBzETMLSWkpdcv32vaTRazLxMRgqps9M5GpVx5YfJGD0GJcK46TC4J
OU5DZ6OMkiZCRp+52YXginrJXFwhfJv00gGGltp325x8YzHMRyuyfrB5Q2ul+EQvfVix5fbEheLJ
Je1NQxia4WVW8MSxa0fopvTTKkGme7ySmLVdEhq71E9+rZFzVnPRQtvNgoUQz54h5QW2npuACM6M
hp4celkDGUB5jsN0NwYat+jRL2bHW8zgzjwORx0fH5vCZuSPSM5IOfe2EvqRQ58SRWeKqhhPGhfm
T3hgpNKGbkQHVK+ao+44xygR29ReTWOt7zBmsQZjN/c0rgKilM5qStx5UhPKoZEQTFRE3eyMkasN
mUS6IHVmQtGOhjfOwZa+3G7IazoEv0X/I1d7EgSZKvGyQV7O5RFu2E6dEwYgAqCJ9Lqw2scJVsm0
3y9xd2iwHCvY98LgD3b6Ta4KOmfQ7Ave02yNcVGWG5j1fZl220CmrsVEeVIjDN+z29IrlgZlFOsx
WWB5lv0BnfeYGD7acPwj9hN90B6HloJbP2nYB03amBHBRVXhXEPriz5Fu1KS6RdU+yD4MPKKAb7l
EZJ+iJDyZtwyjAHMMbmhpiI9G80K9CZfWiQ+sFSuEfOVRaagMmDKyA8BmxdivghYJ0hiLn27+om9
atNh2+37dtX2bBBR9tiSRxon+Qlg2FtEsLKhiWNd255klNpP4VFtO2rdW5AYL7A871VdvbZmOtOW
ak9jrW9mm2HxKad7lWLHDgE4pwtaufijFIanOJ1bJfS+WTwx7e/VvgYCgNK/vsup2VZ5ux3inNH9
vFWdbKuR0EWThjW3JFrSIaudIiVXXABEp5mIKIB8xFTA9+pbP2fhzSKda4CwIOSeMSOfEeY5WZm7
wroR1rutcVDqcfJSs9LHZkTbAH+nZl9rwDIOfByUUmwDKjKdCJpvibWfy625oMVv6cZoIR1M9UWJ
DT/qtQPC1z9Re4jmV70a4G5Y6wDKOPaR/mHonZsPUOB5peNsQsFL7rt2CcmwV1lBFDCgVR+/TwSR
6bL8EpaogLvmSFjSoUjtL4xntyTEUbix+1h3xDCy6dbpuClUkEObWGrXklSakls6FIjTgNipUu8g
+g5q0V/i/FVzhksSz6+RM3zVYuPX0rALKo33Bh+9USHnXRbjHGni0Som/pV8G0tiZtjd6aQpZlfZ
JxQ2FEwgZNJI2RoE11YlIH4nfg1U49YE4ddSUd6Q+qKS6t+AfZz72AKm1HtkMNOY9nJSQq2up0EV
EqqEcQYBAtLC18UD0X8fp/hUk4tGAwiTMRHZceoF9eSy5dwFNMxLuHQjNA07OFfkGhUS+GBJc1d1
TnMijuvLoM2HSNCvGPln3vxYSxg7IzRvXuxFByZ9CHsqBCJhSSw+RzM3iyG5oM2+sByuH3svjyTL
w50+2FZnpBJO8x577g2n/iGMARAFyoH4imNd0jQxL/Q63xtNOxeOdSoqotvIrewT+5pEwakRjMMq
zP899L/l2xQ4x7lMCGHsD2SZHUTI3U633YZ2+EjjG5okleQ5Ub6NusB1SJ5QF+0C8pAZaRPq28Jp
+InLajOQnxBWP4mHnMu7pX6QnUNmDRI1V0iUSM0XU31TlzvBX4gTVvD8sstosCSnwHophz+LvNd7
Jbr3/e+c/Rd7zY0cCLPp3/TRb7W9o3HdvxTWh64gaTrMH2oA+n/XvGnkOxoH8TvfBrfyS0zscLVr
0fSKrfNDfnc+WVPW8KxNdq2u0BsPcjO9oQmgyMCfPjJof+1ZKiXMRa9n9rGJgAP8gbCg0z9PuT+x
iTaThvvd2N1Ta1gYtKXytJBpcyV2udqh+lbf+nR8jQkaDRVRsMaU3YNWcX3EJYl5w1QJCAw1k0kO
cjt+kLYxZwTu8UwWCWtQ9ArTvth3YHm3T9MNKeTzvin4pWQmzmHfW7+IN3w18nC6KtZQ/6yjnsor
0C1yICcylaRaKsfJtAc+DJ1L1oxyqsfwkjtjj2ZeI29SKgZFKhAXL0kpbVOSDhlK2Fh40wEq7bT6
qYqJgbqcp7thScUdiqwmGSAtWPWU5MNZtHMm6LmNS2S79kCShsOa9p7O80LoXqmenQgLWCmwoyer
Iyz696CQ0a3lKnsWCJeXmAyfXWyQYJ2idLs8z6VFDvmyX0jbMxciJCOMO2Wtzd+0tIKBlK9JS+pb
Saz9y1NXoznq2/NUqla7uSsCPkYMqoVZl9jBRXmN0cVyJ1ROGr3L6/MgoxTcl4FUSD2bJEWf8T/O
14ZUqCvs7/lKRi9dlFp+e55iKsw+No+vQzkTl45j//nOPN8t9pPsXYHngn+YvXq1Jwlq0x32unA/
dcr0mszAT3LmabHNzOX5P5+HKvkew4l8CVLyNPtZOJ5a2805AEJ0fn5lKM3ZnLIrgDP1+HxmRCh0
GdS+cU1BpFQijFfSyJgGlhEWC+rGi4wps1dbJFbn6RKt6V4ab+7QlwH76sU6jajsPaUqk5dKKMG2
GhmzWzropMSmghscUkBJ0cswYoluZZgu+fI9jb5Lc1a+1mJZIDA7cp9UY/CO2uGUTbkb5Xn1EHoT
ENupN+AsJv0zzxmQj/Fv1CybME0hICx8VY7NhY68KelUOS9iUg2ozWX7yiYrAom15D9HO3hIzaCI
s1Vl18rhqDS5fk4GevYYnuU91flkKS0TnnZ9COjtUA1C3gOgINGaOZnR+9lQFaa7XAJqitbQbm2s
R2BiUfKpZN+cJtUuRQNlRIQkT+d9Nm7DEfx2WFrJCaumqoJH6WsD5mQSIP1cxpzXhPCYQ0q4yqUz
IRwZ6TkUyl10LfnXylCdVCtJrmBC2t3UTrHbjQL1TDzdUZ7rf/Te2kjGML+miLh0/tpsEyfKURVl
le8svPd+aCh/GKRcQqPWf5VjeikFUtimp6mV760uii520USXhXiEKs8Y+GNZyndJn96UxjF86Lfj
yTBra4d9Pv5RVbeFvR5Dfo1QrvUyqU2PUO/sVcJK8AhHaghFLqILDYbwkgrN8OIHPf/SJSBjIhGl
l+c0alK3rKNvJkmwB92CXbJxxhExGk20tMz48baTMJhXk7s5sZIFg/4+glB4XSferZ4TVCsrBrq0
o0xZyj+Rqvm0kqzvZlcHm2IGSLDQO9g9r+xwnyQ28upW09/pkeOef4R6Cek7015L+sRTHBgfDca/
a+gQO0ismvERgUs8TMPAJFrWqr8AE+dmXTDmlg3GjV4d3sIiMG5aSXfTica3jgkQVJui2tbJMrxR
Yd7RGBlXZ1aGNxCW+Iqgk9AQgL9jxlNwCh8pC0i0qZLiYhGV9n1SNcyKORQYvWCK1hQTN6Bs4K4o
JfeYkCu4FXsBPvRXuV6RbS/GO/CRitqlTLeBViSIC9LwTQq0w+k0mL8kuwU639GPpuE2lZO/TmmY
2kzvxphGrpodlRBkMjE68Edb0b4SAoN6GYFGB93swoi1veFTgKxC7A2dsPZWhml36/Mg3nRZuRwk
0B/XQfFGr7WB1t+UFmqZ1RLczzMCDBTGvSyYnWRKfjcJZGVyN4tNstqfngdgLdWmNQm+n22EYTpg
5ef7lDhJ+Rqun57Fgmg3Z+AJrCykZkbdbNc5Ic7haugMkuolROkSgncDNLn+ZEsb5I7clvJbTjiW
pY0GNpOaeQVUjAvI+vAyjhMi3WXGweu0MH+6aNjYWqG/dQbKj8LBuLkepCiKjYIo3ctjR4XShvVz
TrrkZVy0z3IiNXlJSO4Z1lmo6BnexROGQq2long6IDEop7umY1vNav6lHg35Ka0QakpsqTcjbMe9
nXl/VwCtC/CfLoZ+jYaIrDrkcfrcy2uyLNNOa2hhPp1FkLYWNh25Z6/mouep52Gw1X2WC3EmfyU9
FrL/ibGNapsBLZVmfCwK1kE6JycdHX8DJ5vcxVlhExjofb8lLA0ejLVMAEBsSgM4VSli1rg+RmaQ
nQh5xGCaFN1nFoeolPLkV9LLr0Nvfv/r3841Jdw20oxe4T5NF90AE6f30evzwEIebnFHKvsOueE+
IrR0O2fpXQiJ5jSxGQiYRvugWeXncyqvehahJEzUxCM7qqyw7Dq07M0F/GM8sM0JZtMBDZecgQuw
wDnmyNDs6eFUYcPtYJ/N1+dBHXXaQAbGqmr+59QE4Ab8BnU4FZ9rQWT5Zshq2cFUyy8ZEtAzP9fc
4ZEhnMsI1D06UiUZvhFE2vvMcWp/JBH+GyqhGvFoLwks5hLTIJDC4I+gOvsJihqjmbKLYLp/IZUv
uzwfPr9ieqKgtNT2/53qsZrssMXK1UGgnifZi3PfyX8Oig6Fb4qswiP9hnggq131r5Naz8cWqlZj
2cW5Wg+q0tq+odgvz1Mmzoi/559f/XNO820nzY8ZRP5LVWTkL7CbyHWjvqBQahG+G0PNaJrHHTFy
ZEIFCMOgY3V1097Shfnw8+A4LO0DaeD/nXp+h7WeL/n+53m9KdoDqWaI8glTeK2AKsDCHF+ejzSS
xndlaQ3e2GfxwzZ/5LlW32DU+DMA/dfngbsfkLlGIdl7PZeu3xHwHQN2/R1O5nKfVZQclZZT342Z
9TXWaOigXiju5lCYt9rJCEJc/yHsB3Wbw04yG0X6fSTqMxBANHlTlN1CqzkjzLH2jUa7S6WUfLSp
CnZzLaiB3AzHZT2nR2WxEgTClNFkSPsMYRzbpIX+p2nU2VlPx0sEr+QuW9U+IJcExTAgMw8njUCO
JXjpdGrH3k6GA2GLpIyv5yI7q86VM1+eFWyq1uo5bXQ+xGL+hYW9d3AYhJriwSqcLomWfOAkkB6Z
Iy71PT0RZO+7cSLHaCvlxzBN7du4dCFzqU7FfJmmrkNv5GTFjXI3BPmsaiD7H3GyvDSh6N6dReZ7
+ROKXbM3h0y7NbNV0Phu5KdI7C8W96Cj3TblTnbkTc+ES3ookvR3J4j/fRjvZDnlVyvXN11eDgQV
sa47qgMWL9T/OkJFXPxOVLrZyxJgpYryN9i7FCp2OissNxDSkqVniWcjjZraTpHDa7BfVGg63HHi
j1CO7Jdg+PgDOjwq2Dw4zFwXq16nvViZVnq0zFo6mRQMmV4s7zkEb3zvmxGD8U+ShVdwm/wTG/ot
leP0Ff30Qur2QpE69kyZ+4QEqaovLoF0+JF98khzkyAtnTaknRXBKV4fpm3gF7CfjogxIGstnfau
LfeCtNy3p9ebB5HUPnQrC16yPEDhWORrPEsTfcRzcsnWThAGZOsYxyJ5IH1sN5POjpzRNdoH+5UR
tFXo898nc4L7XKm2z84O9uGEu1krCsD6NbnaY2wG2DsI05iFSPcwCKprhjrdbR0nfiwFjdOoX+hP
l45ysavqVRls7a4rxvheQZJ8/m0pQWadNmuHvqeebaai+uxgKPnQwGpXAQT1mabfkNpqXjrTdrWE
oHA3i1S7qcsFDVa8rR3mOZaWl9e6A4X0/CoMyQsbHSSOZF/BbdB61J9aU+wT7nd7eJHTCT2dhmaw
r091VWi7OkSSLJwU8sZ6rnGqqtokA4ajJnkt27A+/XewsRT8fajWPU6bPEfCun4L6Qnk6lahBIuk
jqVfkUHjihyPTDEG4B9KkI42SNLT864Qlsp4rNvmXK43ClF3lbZRZvU2TmG+NwLDONXqyNynpPPZ
Skyk1npOrRp8KkKmb1bw+vTjd0VDJDUowisYJZUg6uNMJbbXDLPweyO1P4EOMXNuox+2JLpWBDt6
sqWvNoX+XmlD7pYj3/m8dFZG9jZSkFYDN2LmJmmdwAT9ezDtLDgZTe5KpgZKR7QeGr+2CmdUDSF8
5bLpadcbnVPQl6ex9uEAsUveKk3kB2Mhk9Kw4uQ66IZX4J55WdSkfSHFJb52/+/U4jQHq+KKGEyS
0ZYxeCEXPHjRrSUE4hlm2+e554EX/k1bqL2UQmZuvG6e0vVgRTWU7xS1CXG++t0IFnGqHXHJiv+h
6zyWI+fBJftEjKAnsGV5L+82DLmmt6B/+jnUf2fuajYKVUmtlmGBQH6ZJ63hEk/4ABtxpWB4vHA4
oC9keXpK8Yx3HV7DBH1ncsuAwj8dfDc5W+715QwqoosdMpVDMexnve03BErqRyZ3D0IwWDIE0k65
rI+NRMEe6KW5jMr7zSKAikyhaI4t4/xOs5b4hRfEiIPx74xPhQICM76HOUKqyojLz0o+6SkBpFGm
NzXI/CnQOk6w3GYxqFnFvbk4HY3BpmGy2P+Hfag8heVbswDY5Jk8Yd0rmXSlVuWPVDusosUrqy+B
VQ6HzYmuDmaz7GU8Zbo/ikklUXfo3608GYRIUbPn+sj0Jn7zaL4TRT0/sR4PmMj0f6pIkzf+HTAO
LXTsPX2NyXqMrAe+grvXXYq+1zRRZLtAFb8RfsHaH1hfTy7Y4Z46K4Z5PGLzk+/mzP38g+zkeFfu
YMtGuxhk2CpasA9/z9UeuTm4cA9G+K43Yf4QRV3/mHTRsNbHmdL25eEsC4FNKLrnNCAhvrxWdTjt
GGD3GPqt8D3N7Hsbtt0DMOD6ljgW0FlPtCfyFoopCXwiO0HG//tF/r2Zpr6gXElMfqoQoP+OgAGc
FUJommAK0mYh6uxyWJYWUpM5jt6rMwaHcIyq/fT3ARQkqDsRnUZlGlA/tLyX1JV+N0a0opZ1+BYB
Vt57nK6OZU28qIwy+yKa+Bc7+ZPK+umjTt1oPbcGL7mAxnaMqxodxkV/pWVC+n8QFW4C8BSrWms2
ZfXgtgbOnjjhdKqr89+j0THwunUUUVv9YGygPgEegSJ9Z4JZIT0DMaWeu4YKyh6e7N+NHCr+2Uzb
5uyIZpUvXUyOHYm7saFeeKrU5e+pvzcATPCKV9CJgqBwzk09P6MuE0GKpvQczVBbw34QVNrXw8UT
Db1guj4gkqfcqdM8eYEzv0gTwTpkS3trSqXu4fKDsc5BKbrRFNBmo6JraefBxtEr556+4nCt6kB7
tmwUVVpMzY+CM38yud7vYParZIRRZExV9OAkeMNpCv4X9ot3pRw+hh76KLj/7tnN2BkGqufGJpyB
mIK5Dzn+HpOuoq207W32yvSWloQD/3tvXp6Llo+Go2Nf/r+fV1JAr83GnriJ9Wo08wOKW3E/gfkg
0wYcJ0xtcNxxNZM8B8wdVsb8WOa0y/69F/2/5/4++r+fV7rKOZYuyc2/T5mXL/Dfe1OfPNj9RBww
+qe8npu3bup0ZDWo7FVTpg9gIVkqaJ0E6m9/wqh3Tn8kGaYGzpnx4eNgVIzD8SytwRQbPlSSaf+3
5FCJRPImEBaOLrd6JBM2l01zkQ4SKMgi6/nvobc8bBfUD3YHtqxpPK77gNxExAnmTev4KZMGk9zA
HfMtdB6bTjiHegnqaWwi0vXYlzDhx1CnwMCosbf9Ea7+3oyo2Q3SXgmL5VjM8b8/LZGIcO2lCq8j
AnLqTksMyMk2gAS2/0l6mckM0CpodYf89AG6RmJ3TazHfFTzJhK5ddHyroMgMwD1zkV3zeCgbJxu
0J+qutN9vRTBZ4M1NwiiR0Y25XNrkKutaIt4bIyGfWfJsLQTqXNSeok9i3XxMRojkxxo27+Yk/uS
3bTcCd+1Fjg3ZSnd+u/hUPNT0x9oXCnpLh5Nx7mgX0dbqNTpvp2Sedsb/bSr0qZ+N8xgwz19eqY5
uTg3ElU+zGX1njfUGyRuNzMQAtZa67AFQeu459Eb5+1sgK+kY909z4ilvW9DMT7qYbW1WvBAzvKm
BsTmtxD6d3mlvEtWabTXZ2YVbe2sUrcQAuopd8pD3bksbKzU2NErvWTXT2LjP0Gz8Vw/NBGVrT7D
y7GI0nZA5qVoNO7ri2LtTCGnVZkyA4+yaTcYTBT+R9mzoWmNFlO+2KHL+e/JYbaCTa8mnNUrs1Xm
uhza+gTMpD7xY0ix+nu3Ke1oZyrNrEm+mzE5BhRkTkTqjGfnmZpjfff31N+b/1WWTSvqtviDgeWy
36ZWx0r1E+3UxMGpoTr1P5ZMuhPiUU87xPLM3yf8vcFZTD37nDImXArQLQZsDBit2OBG3AJfy3KN
jtx8iUrny7tSgLr+ezyEnCty3Nyz6Jy91OW1ZdfPq3TIzAurnPAR6Z1NmFrxEvqwIdB4zWOqXoIo
oGw+pM/gjkf/iVgORSTLI2pM1P0k8pbCBepItKlHeIF8958SDx4g3zaJSLdqORZ1ESr830ebPybQ
8tH/HprMGGQW9ju5AJ7IW608r61u+fLV/55SS5lFllS3v0d/9I3lsxJw4dPQzPeUFSbXyGAqRtV1
9J4GYI0YvdqcGGT3lo9rKGDqbkzNryw0HdzBes/YWtMZjbfpgb1vsZ7MSafusCeRJgeDV9DyUYRv
3yNQQCB0OCaFFr8Fs8uZTBNP4BDLm46kAyl/ed7lH+HoQ7gON//9kjRVZpu/x3/fsJgMD2s/OkKt
E+dPQu3/fuLfY6XThuwByVeV7p7/3sBV+p/3/ve5xorWOkih7YzpDVsBDSycR9k4GsSb1Efd5VsD
WPgYjyZ6DJimYUJiKJlf6Z4ZkaZG/JTFTjfQkwvg6SSBX0Dg70RsVButk7NfzIcRhvsmtCO/awcs
GorDsuEuPEAoSOi/W6V9s79k+tlCSwuaE5jSba7mHaYktZkb466Ddk5FIzEoOSqxckV97SrrPqtA
DNOQdra60CHvWL9qFvvbijYdBHUsNhzx8DhJzbpx6ydxyu6dRdjIqk+iVeqsm+CHm9p87hKgeDC5
GSKWCCXYd2UQMLyO7oXNcgO4iAkVERodE24pc5yb6SdJmQcGyVuT2gyGkBVpwGTRP3C+47kd5XDO
TXKRuSgeHInVJYydi4OnkD8X85m4bDlvJf0+cNFhIlT6XDzrcL94tYnHKB/PUYJqQWcJhHv8wTFL
jd/U8j0om0PcGs/LWrLTA7nO2/LVHYEV9Wlx73D5OZa9ytMvMPN3Y9h9LX/SxLLYRZaEw3VcRUwA
Q/+tpZLWH1y0jGn2rsmgLS2G5nkSkiErAVhqKfYyCV7m3njKCnljxkZsJKX/nezbl1n3b6xnhW9o
4z3Z6HKXA7fumF/XtvlrRe6PVr6VIUTtvO7IKNYPTZCQt1Ir5L2foex+ai07Vw0HS6D69Aq27Zb/
aeuGyClaelB9wsWUhdsU5QkAMkqT6ZjW2mLEbWNvTBcahkaSTTUunavJaok8B8zDs2be6emA4blR
29zNHsrZegwK94pmRqU02lVdE/yiVPepbszXmBrBjWFPx97DRt0uF7eXu3dmofl1mOVbC9RjMnTb
eNBvIhlvUlq3jGYHPxnqlUCrnUgXYNYhayFemMCJqaWmUv5WtuNgxCFpTurL8HSqnCzGp4QXutD6
EhpZyLDY1takkU5OXXx4lfDNoJnYBLb7eixvSEafToSrEncltzkD0PuY/YQmgEBanO7QxzpcN/Um
Svq3yhGvptRQ2JzsxCg59SORHIyqPWqsrJskn/AxcWQbFz8aTdd+1XUhLHH2QhUealHtwtoNqRri
RjnrxqnUbzXlhRt7ynZyzOGIjJJ4C8WeEUZ7v3fKe/Yb5zhA52valrBCOtNg3jgXMpGUScLOWidr
tqLt4l3pTSTN6q41sifpxMZmUtAlkNggxdviFM4DJCN6Ozw3JdVj8FcrTHxVLrhAh2u9rLHzjeFv
5WwDbNNr7h4VClnOysZMBGjVkddyxeLBoUXVD7qI6y1tVezvJWld2a+GfOGp9zOx9ywBfQCKGvrG
mW+N5WeZAKYYMkHNY9FvoiNZ9fuk8b6zWFFBOcuLMfKVCyS1Yv6ReNhwWJBIjqAhKAT1bYdX2Heb
jZVypJxIMppEmEdjPzmEzcYacvaE1b3Ob0EVWqvSU69a1PxSIfO8YB4G/IxFX1J4Y2i/mqu9FZhQ
aJTfCbcB5o3ttjl2o3sqneIALiVbl23I9DLXXL8p7HcnZTXMzOkrFIFFMFGnhybHVmpEHM0928KN
qGv8cDM3XBnuYrQrdr8Ik3Pa76xEw4jhtiyqk3qss/aVzdMvwcMHLwp+2PnuBMW4dGhPK3s0Ww5B
jVy7X+SjHtI2edZIczX9P+RLzliaY2A1IViSgD4vsdqYGo6lMCT6m1JsGVnlMu5QH13Tpduh4o+i
1yY1DwY/YDSTUky/7Fx9ThJCCKFqp9MwKhnVB2FcroU+wy1iGwdgqbuy+XG83FgVeXxPMeC2ZfX1
XBydaSSmrenWa+ji7ZnR1Wfngf8V0amop2w7pVgNe4CFc/oTVi3Ta1e9WqnVIRFYv4AhnFVBIHec
SEvKZk9PlnHp8/Ex6hcWOVSYwdrLVOX+RLXQhgYwGEGgBXSv4Y5N9BSgG807EP+pyolOMsUGCL/C
cgE9Fs6vNk6vONnRSw0+Q0Bvg7go6LAIbnnRHeaOzWrIOL3Hz0HD0iZAeEqph7rKUrx3FlQVhn03
tpxHy3NwGUJs8BH+noyAr1lKA4hrFtA43jHIMX8MA1NWRNjdXOTyOhmfgxLX0hAyHy8SUhwhDk9w
Xq00qfuxDLwTfcNed/a+HXfEVNO0z5qMNqJphZ/Z7WkS3VNH50nKJHG0que6mEKiUcnO8ODgU86u
+xb4avq+nY0W+ZBh+hU1tHuvM3+Ewq8rWICIKI+rCV6Tz/37RRPtrTHEvzAPbHoDcshOjkVRSmAZ
hET7uz4b/g0I5cJm2Yyy/I2txgtXT7c1reZ+wu9nzDrt0FX3a6JiripjIG2XViuhZ1gxM5x8TJuO
GOovQxxcC7yXWYPT1CiPmttDRm2mNaHwXzPT6OKkwlertG3EfiMrCF8FNGau2Q/chnATj0CK6rrg
UKY+bKbyftoZL6D18lXJC8Mf2+5LV3Sp0M12bobkFnYEhj1RNVj3wIluOwkxEK9WczUKcOt5geif
uQ+eFnXXoguKzYQC64N1I4tMZBYC1IgfXmACdkB3se/BrYPtA4RICKt4zoqr6RJUT9JxRrbrnqia
qw+YtYbZ5nuQxaVSOUlw2m5WUYy5zJnlK5cncFJrb5qmt2orpKUk1l/TLk6o6FnGsNXAuUGfyOdF
NAQS0slaM/KLQkR+6wUjznklnlBr1oNjUoWe1d/RgrqmBwDvm5qvyR/4ennDMGfeYcho/SRt1BWa
kmDPe9XH4ntQY/MUOlfQVFRE4IlrW0SLJNe+AV3lYdkhvs0QhUpu5nFtccbVJceoNko4OaRbY6YW
QSbVndkaDZmGEmsNRAEFOZ+BfMwMmV9eH2OJBb/lRt2nHG0mNY3LkHITt8NwpV3b2VjuxIJbyROm
IzAYLKppxj5QyeSoAusup2JhJapsn2L0jq18qyon27lOlMCVwc7fBe1Dg7uFAFaZbon+Quwvsy9a
quilAZ9UuMPesT19pzfzl4rqXzERADE5FfuVNBZGEunPNDIR3qO2xryXcTkD1VKRN51Cbs5RO3xy
nCP4HUCIa5XzbIvW3VRmhkEWfX0Itac6ERlqeM0eoPvJsDj4kQ5qNQK65qj3UWk/DabxkArolS0g
inlJfOsPsdS4e4+Cc02Lnjz042sSC24A0pzWVh/ftcr6B00t8/r3VC6qoJq3tPyZ+AQb7vIDduU+
dtHbWSBsSDieNPcFJxu67tytEmzUKfDKq/gxrLWdCCFRlONIrxT7n1gnO9j3xXycMIPjKgJdXOr2
aimiGOYQbxLXOsA6fmKc7SvZz8wQZ/EN2ktsZq0todFhoq30QGzUGH1o8bC4r9cj2FdPG/orFVbX
qarURtMwILDZqIDgbquKrw0c+1Pw7/p51I+ZV96NFanlor6fS/NHZ4fWzt6nUxk/VHXeKrJIRKK3
1cgu2Jk4VjfaGcvcohiHmDIKO4J/fmSQs4+QL9YlTfL8TYp+k0e92MtAvHiU5K3Yrt1ZLVvT2a1+
ogmB25QNbBJ0jmgrKMWVHdgkIw8+nVyb/UH7N8VzsNFVewOIXi7BBXakQVJSLuH1zzYx1CGZXqlQ
30BgBo7c1Z9VFPXroL/YkVNs6Y6x8H7sqNfTmLUihqchbh2di9symRyYCP2+XaPRmdW01dzgZiuK
wSjGSH1tGXK6Jft5B8BdVN7Lqh1PepqfjSjkFiz6V3gJ2yl0YS6lgK0aJxPgEPBzFuPLIItp4XzM
yAgGZkjXyH3XTl4jpz7DS7Q2dtY4QKzqkfQEQV+D/7tU7Hgdi8rfCjJ2BUZel6tiVMGq47i4qjPx
ElM2ix5BMiLE53FyIv7LqmMk0dkZQTYP8nJvoJF6DTkPR+lyY9rc5+AakdF1ZzKaMfCKlEo8vT84
JQ7l0mGRZYkkDwAJqrVMxkDkxHta+2qw50uKBzutNwH5qIv4XOpWs1JWT6moe4qR/Y95yU+sxSo5
Lm7IsJzRiViuNyJ8ZpoIOzUlVSrKaj9Gjh+FtjphS+O4Z3L69dJio9eJxxkaXK9OpVdQ2RaYH/2W
zPFl9kyPFheq7NHptk1HoBstEztiz0m4Z9vv6XVFbyu/29ZBrMObcB6wqqNyX9yhxCavWMVyGa8n
1rV77tU4dGGP0NwFAkYhHjL3pRStJhTsoVkfxMSV7LR4x2UEsw1nqLdq7ij4AJkCg5e5JIc9Lr3u
nhUHe4o6isbEcGuyu8rbPRwLOMRd8AEAcDSdLwOFaKW3Y3M3zwBoXRdev1ua7xxQgORn5HnLOtji
EtL8rms47rfFp9LncTOlbPy7HOXQsg9m5kiCaLCklGQClSX13ehUP3TSD2UlfT0aSb/kTHY0PF+Z
6xrU8CyXhYZqPrZj5beaScIJEIO27M+Koc3WOlxGQ7ifNgvYtg9pmB6X/rEm3emae7UqrT5aGHkH
k38FUcnlO+pZWIELpZ6+j/Hzss92qTHx9BW0kJ2RExwYjPAtZJCzbnMKqzw9f4WB/OT19tXpOAzB
oUHndXYuaqMvU5i5mSxJjunGa5YtAG4HA55MRs4My64IehXlE3iJrRBFEmO8hhWdW/oLs8XHOhbF
Bj4LCYMZ97KycFaH/5LJuwQQXaNWWhxQbIQj9nWGY1WE0wz825D24lldNCv/J8aEgHDOJhfN4Q0n
+g1XVrNhm0rLrMeaySuSQEMaEUwKI9bhfaBzwZS9/Qt34zA1jBCqqWVWwUu472G29DCRSl72m7ax
TKqmwmGljwzdEJ4Z25gAypzs3iFNoUYHA6EnfjKTG2Xo3VRlg3IThzKUZK0qHIajR1xqvhW2ePCK
7ExWrYAwjOfIi+BKiRdWe9tlMpWojnGkxVVp2PISYM0I0msnzVcxUFNlz/GZEeIhnWoCjcrGEmZ+
i8D7jj0olpF2ij0bLqSosdEXV9mTrkGY4cWEYZ0YB30GdkctT/Dl4UkDSAdIeTB+q+W/C0l1+22c
vac6ZEddsYR2jO/ZOxifwpvIYgf/HKOXXE/DIXE5l/YtOEeO8Z9Z3D4OzbRTOOIYqrJJ56yxs5X7
onKDPURn85oADyhJLAur0/am7dKBlpMRFN5H5eW0M8np4HkjKPycSLK0Y4wv41seoTJ5ecmUtQUQ
XVTmRWQxwxGVBWyj/4VLqa1h5Q9/bxLmCbsQx+Hq76HipEVWR2DknSSdnYGxywUooSglVAcWJNyG
eW8cZ77HYz2BnkkcqvMmVlLC8wtnZ4QvkEX0maa3Ws/bQ9tHtzLK5R6K3VO1mEtT7RuvO0cl7hFo
5EwkgmSfzdW8attRcgi0BjwFMgc1721BxM1raemvlVdp12Lihhvr4VmfCO9pOsF0CfWrn5x0owwy
WaFkxG+EzZmcsu5D8u0OveO9u9UZJM2bXczBWlBYN6IqHZikPGVx/j0iSPXt+EjXQ7WHY9yw0x8i
fyjiR4kKu5Ewqeah2kEp4V42shlBYH7P7fwxs+qTo0wy8fCku4ipQOnlN81rrxTSv/We2LlZcqX3
UlslDdlJSxAmTAtsMux/Wafqtzgr7wBxre3shaby4jITfbc0K6Jai5tDbUksWc0xU8BkY2YX2Qga
zPMguYjeU2uKUGXakzXqPIuCMLjaomCH3eVH7AdXoRUchvVwE/DHrxVhlaUPOOzR6kwPVk726jJE
TwKCH5E53uqy/KjM9FNrnJOGPWqr5hFKPd8JhtmwCnfMyqi3nW0KxgYPmwgcf8ujkrctxWttEm40
LTC/JaZQ2ItocfljjlX/5I0eGA0ub7gHXn3ympl2X36ozsudrYlgFhj5fW5SCdqmyVdDiQcm9ayB
TDrEb2MB6sYw2Msubchk9S2ibjEnGWo/GO4MZ6ETp01am9WSZgmsdJnCmeQUMRPw6CO0zA1LwDHJ
8wVURz14qMFE7EzWJJOQSFu1NlHCiNyhDgS+rxAcpd1/9MSQ00rhHDPczy4IPzkcP8aqu6Rld1VD
sSqthqRhAWJ6NvpXEWUfHYR/OgnREIYmPNBy+diH6pDY0/dMtdG6HsxryM2UpbQ3qa/denSi9CJ8
ssBD6oX2lDvcTbQl/ThYD0l6g5Af+U3AETmV3dkqAStHNxKsJxU7mzgoGPdbXzjuIVugnW16RnBp
ijRkmJ9c9WBAZX9UdXbA7jSuqCm5TvEu9DpaSxuKvWNBolO15k8dR1vYikfGECij2XdTzhwEasug
Syz8nRIECb3hRBDyh+7yxvHt3FUE3ewTdvFHmThrciloJnZ/P9TNFx7KI3ZS3e+LUu5NdL8iUBdD
J0m+ZFkFNn0c2yzD9SBfGA1s6Y/9VhU79bipz1w/aPLhWWuYq6rWeI/mICMtJ31qxS9NdzXM/iDm
mARfwm+7MQbMwgRQ9SEGzsuduW+dL72a3mox7gcrw7bevObTMQP0iZo84ckOLwErixu5j45jvrQ6
INdOvYRu8Fn9TJP1OAbumu3U2Q7AP/Ia4dVrwX/1+vMcxXdTYmdUcLZPtcghViuiA/X0BnUVihi5
TigKaLphe29Tat7xy6rtTf0bLDXVvXnXlawHxXI8XLpTBbecseHuFEBwYAK2jiqciktsJnTsp9KZ
+TW0tEM7ywWSEJQca+Mt4cC99jrjHuiL509xA9K81vhFWC8Qxz/s96Zxt/EY4Y5l++abZf/u1CDV
UhKhxqkNuP9I5NuFF8chlTh7EXZP8WC8julrF/1Avbh3TIon75LG3qlwhOYox2fwyIdiRhcmRrT0
Eu/sauLUyXqAATbhUKi1L47OXSyKp68IT9nWYX66MabhPNMY6U8OkQB0N4yB7I4a+7OyGopbvGo1
k07l9T2eutR5qUhH4uC8cObs/a4proGm/mFq2iZT+umaoAJk9yHuVCT3rTXedAT/Wmi8akPO3pPQ
4OaU4Fam7rOf4h/UTAeuYfUzy5xrhtwaSZN9aE0fIwvtbuZ3TC12Mc4/zIg9zhEIkYVV73trOX8r
xrdpDmWRHuRzFP+kdGatNQ3Ssx00DHNs0EQuYmaBwGsW1MpMU6D5FTV4c7NFiueyoQCbxj02oJkX
b4JS8quzhnI7FQN4pvrbqNipRqwz0ST32TB/RVpPcsmJtyrkFJgX1xrFHOfk91iJo1FgekUZgG0N
mrLkr4uEBEFy4rRMsCx+RlugMHcHJzeVA8Z9AVVNTSZKE7qAFGgnOhY5cnvdm5PAFASa2KiUOyFc
RySInQ3rY9NncAG76RD0ncUdg6i2VMwOO+1Vz6OfnFVhJS355pU2+3kF4LEk3Bv2MX2rLmgK51Ch
NO6ttrsZPUF39DKPI1iY7YxNXZuEN6nddOrvcLGaFuh45L1wd5esyJQzEuxIjrYY3zITMADagL0w
ZoaKVTCsMNodkghRkgxeTnxgitnpsX+uq8jaQGJkOWcr15ryyB+WiMJFLTVsTbdzohhh1joWTkGt
jdC4Cv7WloQaTyANJZ5l33M1y/fkA2jnt65PAoASDEIG517qer8Og/5B78pi2+XyObCHZ2yj5EmK
AStRdLJM5xYbTAR0/HJsXVo/dewzvS0XwwvWpERJts9s3alH7nd5/FBr+pNlVRF+e/ke9mxSoDtc
5iS/xCiIvhc79yo1HwUF4Ipy8pzM/pZOEnJ31BaUkbTBQs4fNJitYKtysbbfqNrvBB3uhwil0cjJ
uk2a+y3LHyxnbwUCHEdhngu0ra3mZccK7EQvaR1qCDLKyDkWLb8umT83Jd6RJJM3i5i0llcHzjlv
usyVX7JFWvVOw7E8G/aWg/Av9WSHdoCh1GnXwjGBfaYMU7BqGuwIVzEWpXViGg8AceXKhDA/tMXB
TcBoSAq/ikL/hGgF59lbnOIsUW6GYEpR6H1Mp86KrS4EGQGy0Gl+mUTA5Uitf10ckcIC9RLBc2ob
ZsKVNskNfUaggBugAJOHPRLPWIILKtjkU/vICwoCSWR92ZF6NzkLnmqQH8WM2UZoW3JnLFz46LSa
RdgmzMrgibiB9ujR74HPY2sp2kLbtzJhwhyOwapNnVen7i7NGHITIqnmR2N+cQb72hmYlIOKTuLc
45QW1OpZH4+JO34w+dr1inEcknlGglBO8b+MalA/iqqB6q/8ykDqHI7D0wDFhI3BQldK4N/p5meD
iEGJ0V6LPSiJZN1XdUF23E5OTLJiv2ErLNqC2UMVPNe2R9kLqFGjYbra2Bog/b760K3yiLj2MDUJ
y0j9Dgod7ngf3i0k2pkMHqO+aZ2M8DZI4EnzGOTqV8s9isqcSzAk/MxipTshrNKc+UcQob4WFWfO
mkxMBOTQtUaaQtNDNzqfjNCoPr3ERp2t3LSuAV/09cqLwi9TFM8cbrj3asSAo36HYW5Yebm8JeCZ
dmIYvjwUdDdM7sJxrA5ed8csZV7Ny0jLIWyIZDBsaMR+Dhx4sm65bLcydWo2iFq/HpRCTtl0fLkZ
CyLzGRaemWEl4Eq61X3uLa9hlNDP5dj3A5ILgfdPU4xrKbtVJvrxOjtF6+vm+O2GxuxLl8Ny4BYv
bMteUrYxruREIIn/Yv52BxKU2J0Dr7jkwt3WGMhwU2DKiKg3HcbiC0n8mlnPxGbClWBK73PG+9fb
zdnM813bleBnzdajMgtrZ4pDYU66m6OVuzKJz25CjrWY+HO36QX96afiHuQj65ONeC3mXhy6HOKi
rudYSUKqGJGfG6SoValr+ypB+FSChSNiBC6BegxQs9C83FOfYUkYug9uyTEu5canO/5jHrD+KLt5
Qm939o6jsPCl3Tn4CeZB3FOtHbjtE2drl7jhA6U7C3QRBkzOPbB4HJIhJxhIvLk3magVBho2uL2Z
1+EQw2KywLWAJpChB2wlhePfq1dbw1eUEehHms3iMy+rjqDc2uaiEaq/eHm95RZkbjmQrRcJyVaM
jcqwP80RXk5hjajcunxQkX5InC7bN7J7Ns2aV5XJfoAz6C9+/CcxY0BwuxD2yNKl3oY4aDLBNdEi
wPSvIKvZDri8TCPI7+TKqObALwLq6dBM7Y7jJuaqcdOwwWQjG73S/+T6usvm18bz2cIN9Is4pR0t
dwGhRsl7L6MCC0FB3W8bfoiOdA0qvCXbO5c/+pxVr5x8KeyZ++OQiN9w0ge/pQQjh7zjZ2X5OMmz
oSaXghOMzEJm+54sQTzxaxw9EX8kvTb6rFKUeNdsK9uh2CKzlQG9GuPejm2QLh1aRXjtO+/MWsXC
mfaUhmgnY8pekipFGKle2Zl1h0wf3vQB9xiJci89NRWinxN0CHukdQNAhk3WwdcGsxbH8daDJOkb
Q7q00LDniAUS3Fxw/vHbWjs4Uu7MeXA2WbhgWbvqvgvyc1PoVFKhYsGT4USM1aFvU34Qel4Z1qoZ
Nc77LQWtg1XhJpuo6+5bofhiHLPw9mSG1a2rGZ+wg7i/owjsEVQwNJlYwyaB7SjXy4cZ2+Kqt/Mn
vY8PQ2ihg4JTqedfuwZxmmTPbZ5+d7H53gpebCLTniOFLDu344cdOh/SBNyaDC60gwnnmCoH33Ky
/bfdaIC2tWadVSZkcmr78gm9E/Wd4zU7eo5k0pjVVud4yjn+HZVon+rDCzKR71W8bsLsKZ6bj+lT
bwZENm2duDu99Axm7urANt+jcQr1EMQVNm9BQLHGzAZvghHzxgsJ7IEI2Q4gQMrpHg/RqxGa3+XU
Pc0zamXhZC+NTJ5apUjNCp8zQz4mx4Hb9KR717nO3vUME5JjZED2RlDkVfVMUIAhgL0TbW7vHNpW
ZiZtnRt7O2caTnZsbQwiMDugl2fN0r5DtxjpTqCoiykk68RAbnJRPomT4qAeOC+vuwbQuwCoPwSg
Y4MWEpLB5h8yL4aRLF8z+rxr42rT1O5nYXkHU9b/6qy8CuWNvsoZN8mDwaF6VdUJ/LnUhaLFmLWi
uqemFJ5c5h2ba3jfNOToenVjOwMPqkWXwbWMeMddeaC1y1Zg8mRuMeWdz3EO6DSpr+PEa4mAGSpr
DGshfJPYiv3EQHOXYPrZOVNmBZp613NHY5wNtqwlax9Y9nelpT+pa/9MIO3ilnSPi9Tcvg4jmQcv
Me9bDY1mKQpQ+Lh9GjeYyxvzOh8xdLvttM5611q1Kn9lZwLHCpshomYHbDyjArdYvmFanDwqtI1Z
PkPgYM8SzXCAcie4xy4Sq5KUlifOjR3BLNnFFLGv6pGygpCoIjXCBmtvb+BrST4toeiriW1IV82w
Notu0/QF/WUzUQcNzDXgGMKKTGX+D11nttyosnXdJyIigaS7tXrJsiX3rhui7Kqi77uEp/8HaJ9d
5zsR/w0hkGSrQUnmWnOOyVR/rbfjxehyiF3mQJh58RKRK/KFOS/cE11K1YYQXIZcsl8B2U4546AD
bkgKvhKSOs/YhoLVkHr3RareTWE+dML+LFKxdnzjT1LQuxzHzlk1wapDD7PW7d776YOJnudNOoSj
Jj95VfiKSQtTPdeHNPwWRjKwqv9AGv7LMCkuIMb5maXjuxqYQzYhlw1XD4gvKIHlAQfLUlbdtUQU
iLgB5O7bUOlPttQE6/IQWiOrLj8oQHXpas6SrPQVfBp+BpS8VoVvmSuCRd/ECHtO0po3WjwEqIl9
ukJtzTDSJtVrX2Nk0bnOVXQ+evEzr8dDMHnNxjanR9XSNhQhOcFIOQqIa/m2IUpsbcdI8yOk3HC7
3qYwLbeiUt1aeE63xdv9nfZckTRJ31NjpRUBGJ10wKVh/4J8ai1a/qAfi6vkDcD8MaOD61E6NpjN
yL1fjQJrxfRRKrhWgUHdnCnIL7BODA+sO5RuIibq1x2SkdXUo1AQwc8qpdgvKvdr0lnMArm79hWz
3M469wr+VtFOPaUn+kA4QeSPiVKyn0dwWmzK7VFiMJ9o3+3MqLlO0ggnIgqzkUw0MMTZ1moatW5s
FkZJAziPop4lYknGD8v4cSSs2BhmgAq16VUNbnhVGt13pzn+Qy1/FA1VdNtwUqYl029Gk/ZM72rb
KGDqlHcj7U/HnXzPHT7TgCZ0H5A3L0OHhWW51XMECi6wk3HuHniNLu7HiJlo6l5Dckv3psxZDY9D
ubHaFHS5PuywpdXbSrMTjrvZvuX6vHH95EdvBISBZD41VsCcEobTU5HsQGyryJjufB/Qohtdsrb5
1VaiwLANdnp0xjdPQUxXkhpbLIHIBVh8OyOc9Tplu6dFCygCnLNgEpagvl6hfprq8D0z0XubvQgJ
CxH3LN4VVsSYamTK6D8mMc1H717TYv3O673P1gFilvbqT+uOFGM5qTR8CaKkVgl9dAW3BSh4a+5V
JSvWBDLa6gj9Obf1+UKLzyEGn5fXSUGJoLtntaWHRYH4aZZNBPhKyra7t6FEGTTqNyV5PNt6qI5x
Iz9TwB4U4uuzlOmBINBXLaZVY5hbEi3nAidYOcvQ7VWox49lC0DboBgSoJ7bTdAy7vBtMSAFWzU3
YdCZ0mGqW3ypzru0mWGLgWWjaxt7auLiOgpaqAgtD1bS+lcD7wtidshkdg6g3ausda6jI1Qj5TUs
e2SiMWbGfDDFVIb3eK7pfgOruAsTLpWcQpPu82ZEbt1lA50wh6qDUXqgmlL1kuviV2EIf6e7xGcA
Qxu5XvLZdQWTyIkML9BHRO9qMe3sxiHANmIF0GjM3k4Gp2QSxflGNmN1rCXk02Wz7NplXc65eE8u
dWR40yZNb2uO2LndxLlVo1IvkPH0GAiw2aFKrfuR7RS4+DV9i8V70xbIE5t7BHLaNg4M3KzzoWWD
dJwlm7ROdofsX85xOX834RyMEy/pOORa77G9rroZHYoDGjDocmtGhP7dLWbQlQmnmSugyo4lv9Dk
dlPMtNFx3viZT/cb4yWrVNCoy0aL/nNr2XVncCo5mS0Qu4NWcL0pM+CBTJ65uWwIgyDfQxYXObNr
kzmbJ+bidkfRktDauZe6bFo/r2+3Mtfr9c1yEJNdg5B3flCqGxUvaPyRzT+6OrQHWOTqn42UEYvq
4d7MQg2jj/HtpQAOHV4hywx95VAUY4LgAY30NVHzIuyerypVpE3RGZFZQbW1QfToDzSxahsklTFM
BAfMn8zyhpdbTHX4ENr4UWgWWAMsoVOQAoU7Jti2jyhat7alTtn87fbytW4QjYUBSrzRXjlmUcLw
T0ywAIGkTUM4InT806DxqYuI5Iu/38zybS2bZv7e/JZIB8RHRPj8WM6DaJTeptPlj7hBh5+ftN8y
oBah+JBs/XlEyrrOior+HGtxU/9FQfQ32XUaXnOMri1/ZdK65gh+Cl9XNVOf4//5XCTtM2Jj98tn
dbub/jYXLctjEli1il78DOmthQU/brk5EAud3lXZ0BCdaH/fjvXodG53d8vNoLKL47IZspn9XNkI
CxaacOS0bsKPbD5h59PUMiaHiLfk3WhYeN5Opv89r5aTy08yfwvB7p5rpF99LKdk2+sgbwuIL7qK
YwRX4SFA4LBbPlJ3IfAuH7b696dx+338u5s3GVJVRBg2X2sGKuC43CqCibJdTZ8RYQQl0aqpj7eN
8P65tXxidBNo99Z08MOqnY4pE6fjqBJ0TPMmsbQWiSBTkhxdDCtuoIR9VUXXdt7QVuhWLoScrXR8
1o2jJIqwyrlOgmsKr94Y8+UaVUwjm7JuVFEakWpysFJ69oUeknU/ROOxzUxz1Xlhi5oJ3Eu9bKjv
h7SjH/4+Xkendme0cXNYnr7cYYQu8RA5ZYLlWcsd5Ri1+3giUlmPdPNkmd7FF4F3qRyDNi2F4Szn
EEloqGocoK+mk/WPyyNCv/Yu0ux+IAOfI5T+88ysgxUelIzWo5GuS8rOV0tzg6tdDWJDSai9HRt0
FVw1NyfmpSoMtN7sLhvicNXJhD+zPGt5Ptaj5nHkItH9+6jbQ/EY5WXWPYRZdHFFYZ/iqpMXki0x
JmCLZp0cy0s4HxsxPG8ymt7rSaYhbBxm4gyE9efykL+Ps6OTT7v6cflDw8TimBNg2qD5QL+rLlFp
Gbd/sjwAF44kJXFiAYdPklGQfyes0t1paUB4KoJJdAEhmnhR+NTaI3uTCvKq7lIrsS5S647V5Jv3
4/xcxnfropEBsMow4+6WY8uGy6/FFIdCwN9j+hin9/N8cIwq/6Aq9YdaZHQtnWS8lOVGUfe6uhA3
beR3D+BsjYttj89xIvJT24bmZTnUjXQFHVKi1hpSj+XQcmeMcv1gGywGlmPLxjPHhi/7v49oFWu+
gCWVNIjH+fvQfGigO5WKHv78kOWO2CKLqrXl+9//vhyHaXSX1A4hJv++Ko/JFyVp+vLLI8b5xWdt
W287WwMPVDrVBepy7lr+YzlvahderSR5rp8wALnBYF30wrEughF5VdhjhfSQY+CfrAuMczWTSumE
zceWjQcp4jSHX4OO+Ht6xZqVPtjSo+F2GihM3SVV52y0CUhp1ZMOiVz+VdlxfFKo5+kKIx7oHPrD
ipkobO/h0lbPMpye65b5+uSoNaa/n02baJdq3uS1Creh4Ydz6dy/LHeIgrxlw0G2Y6GjxdGg0uSs
VH9YHnI7VvunijX/5bYXa/qVnIvTYEhjRx54uC81gjawG08PyALupoL4mbnTFRXDfVBbP7livTUN
EVs+y6xYRSjvG9rpyYOFFuNOaXq09pqBHPN6M0X6S9wb3l1R0YtVuvtaGv6+AZja+LxgRo07q7bv
bAclSeOdB/xJI063VgW/Sg9WY1Q60bop7LuKjJ0m871tlLa//KE7xDqGsSry67vOSOo7r0i/VULI
KK7e3FC/7SoVgMAPQW5S9bJ74sP98qf0dHNvBhHRH4i3+UWfGaqt48RkveTPnDM1fQUaeaT89k8j
Go4Kky43l43duoL53eBoq+WmnPeXe6y0AC0E+blNHqdGMWwsD/DS2P/nsct+qac6UFOeVf97y8+n
8Thlv8gnIW5sufN/Hnu7Z3mGGzeko2fiUGka1PW/j7790w4KNWqa+W/zbt7SsvW3y/P+648v995e
2AS4wWlj4ornl0Rh07yrR0OuR9f/z8teHv1ff/b2xNhsy3VdRnif5mf+fb363/d++5d/37EXxjWW
Xe/776H/emP/+0lZYnT3krQwtNp8B3+fo6CDrTDfAdIc1XNlWfEOlLtVSnUtyrJ/0iLl7YPRd+5I
I5gZuxLJKjy3+GDGev8kxVBee6ox885yJHZqtSvdsCeYEyMlveqDk/boEhpGkPPYd+OpLIaLOe46
wjrelK3VD4jpCQSOlfMk054ixOyTPVlTPdIFSkaLZmhE1dRkGT7WHtIjHr/W5NQ/LbeCHP0u3ef4
hL69psrudVthas2TzQqP8hbgGRYaOsuu3O6fPVSkc7x3nerYsEqijHV38FYTUtLd8qxlo2X5Omnk
wa0gpNrE390bku6M51hHK+mTe4vf8l2luyTBWBb17Rw9WCgJFOo9NR0qoBPLHukJEw0EtCZ5g1Et
AD7wGMHo3uZjjsl5vqWRXH8Y6Bf59PZcj/ZS95QS1vUM3lMn8mnGFYoOUx4WDC6d44/SHz7DjDfv
5izwhUAuWlqNf0ISQhSgUTtvWe7scK+SVhcpwp0G80zLNVhB13E+XZM+MX3g7EEmtnbVcu9joLPw
WZXuQ2akb77rjz9kjAyI9sazx7LglFpGSaWx9B7QP2BUKrQ3SrrOtZrG6pEn41NJKeKwHqDMZk0f
RpBhA/Ir891hBBo1GT15Wk4idt7NUFsdRpM74xU1mrHnIiXqjgCZivJJmwCv7E7Wcg6kEa17TkOK
iVjeHy1mpfuSsh5Qn3C7vEqIOKvJMIjG6aa9pjTq+JS8UMs2WDpy4b+UoArmJt1wDggmPdqjCFYy
038lVj5eqPmq26ZKqMwRmb4bVPMHGlZtoldXzt4RlGByQrP9aewAl+O+cLRxVwlFH99xYvC9TYs/
ASGQht7eI1rq4e9Gm3froblkRbrqZoxZC7AEN0pEa2HerVshOaM8dQGCSVGhfE2zQP7B7fQKk6L5
oAkKvz0v260fkYhQ2DsoDU6zCpWLiZww2nsD+/5dO9KmJbgH273OSuzk26Z/avvOv91K5FecD9p9
mIylua6QsRFxpJdP1oyiQ+b9Wvuad63osfATQtKndTZkz0rp2Bxi5pa+71pQaxDU9rGbHY3MH84U
IBq8dP4WzUB7QClUvvOBwb0mSNGQXDfLRMJcQ/49aGl1bczy2x2T8B2qoloji44fOx+hnVXSBjNL
9R2hcSCSAMBKaBtbOZQVxXOAq0NIJdFo6A9IHTNM1FAHGZPOexxM1lnJxLRNzLvLMbAnR6+siMqY
hvFHxHVDNu3n4AG4T5ngbRNmVIwpYUjVrCYoCRPaQPDQ5b82af0YuKV7kh61yUxJiLbzMFJF/MLy
SVxSOy7PfRU8ESFAMKSgzXUaTaDiJmmwjwQjO0eaxNG2h+r0pkXFNYkQI0N79EENdR+61O33Tpb5
uqwM87FuLcIHggS2gwGItvS7+zpWrIJpAW2JdSY22gytZzcsgjOOHTw34yH3wk/TT2dLTzrSzKmk
Wo51wjzrLYyJLXNO9xpoiI0tDMgKb8O9Z1K3kpZrHAOXWPB0RtyE/m/6Lu5DK5migEgKmQk5Tgt/
jGK91Frr2bfqeuMixd+ytnPuyzD6RutdHDHhFStLC/lBg0b86SofOSalj6tZo7hlUR/8EANAh8I3
KVTa2SksuSoKW/wkwRfnlxa2114+l5PLaSvTBLGJ0wys7vjWsIxg+tXtQ2wm7TwoMq9t+1c98Ucm
/u73SLoGkaZ6h7iGX69dkCjPJSs5LL/osTfqPeaz/k7NXE0jg1eQwaMt6NWvx2iewIm+vrozb6DI
esqkvY8ead7F+WE9sCp49FLfOUdaUL4yTHON6ZnEOoE4AILmdebWczM58tn0qz8EFeUy0e+bmWtg
WbCy9bLPz9W868y7oYjUCoMFsUSFHT2AScLUFSXZt5Xvknasv8YZjRqit6t02/tE/f2wkGshVa80
ILHPGh8+JSrBkNblxR/0K7P4DyH+XWTF1BCwrN37Xhdtw77Rn70pMYkLDrqV3yjCx2Y8YKnMiEK9
V3CashuhOTwJstjAmPPz1vSVLuqVa1kzMVI40c4X6pfp2hgv64Y+r7TnFFiu2hA5UiLlB5mc7U8u
aVW9EbyEle7UxQOQCbV1IgTH8OvV0D9HLUiXUnjAwNkLG9qfWoD/eeA0iurk+Ta+x8DYDzDWAkCe
dvtZWeXZkQkU+oT+b573vGvO/BW/R7S2ywicLVtvIHpioDJ6Gw0xbaDWTs3rNNL/MAlV2zRYHa+B
6dxXWFTfyCnDWpXhyF12cfZod6groWLF/HKXYbCSQDpTzzjEUeE+kKib7cMxzPBW9Pd40cQnuAyP
/yLtxym16AWYjZWgppyslxzPAz3rudw7ux9s459bWjCqFeY/EKwzQsqFmbSvbdoT8VjSpF8Oklb1
Holwl5CuN1hNt9VFyKxXKX0VBlisw9zJN43ZZS85MmHowPavwSUXSA9KfYOior2U6JVQohivy56o
PHrIW03p4nXI6uzetqhIFjPGpdXw8QwG7ucBKeDjZI8rNF/jR1uj1EQkXR4iKcLnWDgEsI7xNlZi
J/sGGfhyRdVYsvYF9YnlmGxKwILDWF/7JPS29UgmiAamcKiyb723Xwo5pEdJNMU2FxhpqtqGYGnb
5mXZQI4hSoRiE6opjoUKI4NLVvMyKRPSdPaGHtarMe5wyuvk4oV9SmQGxuyNml/yYBdIDFMmUvgb
9YsZYLrnnLF/2SMoyj74bpPXtANMUOhu+NWZRKDqU1Q8GZOyjhBf8AYuV0yfvgOJbl59hV7qbZd3
tuzqAoZo63ggShGVCtaQz2ZovlsSd08Oe3mnAam9OrpLwQm98irip/JCFnDbDvZzVFv9C//0l9HW
/v2gEbUcJZHbPw1JRCZK4Dbn0sOFlpea8+IZRD20UV49EmaLptfpnvLcGx4NVuWvumyeemtUj8sX
3PrDU6FP9alKqwvI2ujSBQlTnd5Jv/2QyqjM9U/DDvG3eVF+CgSPqDUAtISNg3zqaCRojGZk4/Xd
KTBT/at1WLuHmtsj6bDzD7+EI6/cItlrdZN/NFz1HcnMIPEycXVS/UmafvbBRcTbZVW6NW1UYRES
RwLtmk0hGWajvDxNVrEdNJ/gxaL/7m10QW0P5yrPB1LSqkA+COyP1GTwIUZV8zSK/IfnUeBDzAAN
0i+SBxjGb5Q+9BfAleEL6CVt3rHxXj1CNIIPnJ5QG7bPfZV3j2h8YnQIl6Gu099VevUxHf02+DNM
tw33FYrp2pbDbFmKyvcgEoSLZB4dp3m3YRYAPqKl51Vhg7XaClRY5SX3tjMRe5ji87wNO5H0bHo3
sPJLnXzuMmYtsuwum4WfT/4l5ku3tkF9goVua+WctdJzjxOzxACxOiyL+RjZoFxduNCe+9rAq5Qk
GtSkmvxIPOhrd4SEe6dpz3BZnEf8r+yZ3fiaSic9OZQWLh3Oj6OuT1+UMvHSlDV86vlSt1zvaAZm
kARLHChc+Mo6bk5mFbwKkXf32TArdOdLk/F/d//eq4Vn5jh/ehWrp2Zy64M+0eEp0dRRTYeut5yG
jhI0+mOdcN8ocu5tbSLJLDIejJK2VbFc0puw5FJpj8XGlNTAsnqM3/yYdGiYH3HrIAkVTUgdDglE
b8XFgzmVBvPXzmBOSt37LinAOt3QdaJAcl+7oqdywDil02j7SPqxX6O0FQdz3u0Da0929/SUJ4/E
CzmPucUqhPXh+JENyYVLX0lvVlnP0jDfFWI0HHzBbxT6FYJQsGRNVBdIkqGe1Au1rE3gUDT0CvvR
KT8jkcA3Mft3yzLcYxbSNM9UXm2U0/ZMfgvtTPl8B+ShvtoxgfdNvg1IcHuIKgcClT01zClYGKJH
RbcuAX/qRaCfHUFHXcuD+CVkmCKQx92CGBUr1RDmRTuE/SYuxcqG8nXVMs675YMtuhCRLKkTKxuL
7DooanV2NKJLqDB9IRxAT+z80GL/9783NE19VVYl75e/NOriPReqOC3jV4P6CttvKs5JIgMc93im
CNZoYROUww90yozCTwlYxzVKbABebs24HtcvdZm8sFAnwnc+NDiUyirLxGsy36masoNHg410uTd2
3Z8kKaTbMkCmmswExEwgthh0z7mfYJK8kua1WY5b8yAPydq77QaB9S4oG1B57siQRHC6PMqdZLEp
AGVS1myrbR1ZxDr38iMAsvorm1j26/MFmOSuOreQa2Du3kd2Zn0XXfIdZ3ryScea2uFQh+s0HuVB
xTX6kcDDhd71D6nBR0FnaCvJncfVBkDdU5331ZNXGkvnOXFD97sfvE2mOTlSONDIvhF3vz0NCEbc
Wh8kOZQEhiFopazBhHgIdq2txVgZu+F+hj9Bi6JxnaJNAB1UEfcB7wZkGqBFNs4aiGzAOtIvX4Z3
IzIpvDlu8+hpHVr4WrpUHIvmXJTgNkK9ckmgdYztTJRLYU+Gia6/ePbwSYa8fh5JBHkZIR6sWLP7
e+GU24lzG5ovbitbcXomjbLfRKKxDJfxs59gMMqmBL29JVneWibxS8tDyCF/oMUZoGlsjGNaqfAZ
tzFTUHu8LntgR/CvuFQze7JqlkOy8sJnqf4E84PcREyXZjIQRP9necpbAN2q68B/59XqhPx5W1oo
itOkJJfKtJlkFb79kwIqXYmZ8Scc195otY3Dcd4dK/RALizUJMuTz9ApXjpyIIK7ADgNE7w/XhF8
4A+5n3xP3WdJkbyqpcKSGk3NfKuz8fAD9b39sNLePauKQDlGYf+j6b7CqNPfmQqy8OYr9pIq+mo7
7bHP8vbVN0yxr8ruZehtHHVVjmZxSsVjnoVi1SpznbSp9QwhwOIb4eUEQmmsYjJjNZF/d8E7BfGf
0w4cy9YNWhxhYBZ+2tV3XLEIAAimb0sueTjUk+hNhsNKa/XzxMwdlSCxNgj/zbNr0psgSJf8ImQJ
sNbCGalAhslE5FnUBzmi5QCGlgiifZ8hCocT6hClU6qzX5B51Xalt02V5jyUmkstxzBey9rGBiAZ
6zVn1jxldXfB/YTg0Alo/+Lspx+A0impjB3zXnXRmKtflNcne5WT2iNKU278wGWyYXU9l3dtj/Nt
JvlNfSv2auq/S9tmIR1MBsjo5T+RJ7eRfkCqRdT64d7kdAMXhVde+SHB0WZefMA/KXoToXTTbjOG
Ak5Rq3jQ28GkY9w+C71sD1DArK1bxPaRypBEHNc0117MjAtrtoFOz/hamw0UMg0GjdU83TYA3zHV
GuCABlnV2yJey4jYib6N2qdlo9KSAMmknXZhnn4FSVY/BUkKdcksf4OJut2YjwQJxNLJiHzk9MW4
ZZFY7AVO0vdi2Beux/rLhc8RlDQn9JpbinOqqNrHpnaKxz7JWihcvvgaeB97slIJVYuD+wU8S4AG
dDHbmCAcdNED6JAzeX3hnLRHQUrjowLpXeuPEfIyu/e1h1v1tC1Fuobjghaih0bGujUctqjldkRC
zWBrs6GuqAo8GkNwuH0VeJ/HTRTAHmkTpi5upt9z3qaHgdkI1ENmv0F3oVYwXpssL57md4bzIhiE
/T3fKNzR+Q6SgXoapELV9S+2Leb6Yyt3Zul4b6E5HkST/+qn2LzoepvtGg8SUNpk7upGy9QCrj9O
Xj5WDUqGBdpplh7UsMw6hd+IK9UDSkCU/rNf/Hb65CI9V5GmkSpQPnShnpDz2SUnKMDeKQpwGS5p
NKUPzrFLvfAEOR4dR47+Jhl6gCB6QZamqhNCNv1xvIjfacWMgHYV+bSV0PfLaTCOwBQQGIUbRDbU
PaiMLBsd7g1abpxdZg5PmP7ONjBV8mTOc3c/qPEJt1zbDMsgQGpcBzM008hqdxdBVdqmhJ6cQfUh
zUbb7aVVyP/lo1GIUuiCXMPE8n+3wx+MWeGvXEOGVTbIsG4ZIjG63RpHcLbukrjYk3p0VTr3/n1x
ZkbxnoDX2zAAOVCI1RBRc0qavjmBmGRdb0XRl6ufTA1lXp3AAW1F9IQHV3+iR772rCF7cF310mV9
/xKaUf+SED0Ef/nZ98z6WBSshgihSJmBmkbzUguufLqNQSUKOzSS88+IdrlORwx4k2xmYbg89oUi
CrDCaNA1GUOFQN4buJ14uL0xszPDHe5GB7WXp3YVMpdd6iH4ixNMG0Vquzs5T92phlQkgGfy3BLg
g9yusJOzGPa1AxUV5J+1N1JLe+8UpimWLoexmunHXQoI5v/cmRTeT3MS7sOCka2ZfpwrFMML4DId
qKKiSLp3+rZeFWC9QCKlaDlHkZJHEBiX5ZuOQbC2IglputXGeAqLajjqMYtTFQ2/l19ObtJjiuP8
0ASud65k7EKgcRMEWd1HmxXansgtvOa+dulAA3ymDEq4akPvggfL2EnNvJRdOK3NeZlfCaI+PZ82
sDETtCuKrgtUnkks5JVl6IJkSqKB4x0bjYqxpyy8UHk3VQfK43nTzUwGKhb9MONEOBIk1zBzOGMx
lq81R44nFQQ4DxNc5xTkp58ulaq7bkK1rrkpxuPW0E6yLaeN6xnVBaglXyF+iwhLDkDiotAZD93k
998bySb0DTqNSfkR+0mwKeWEcdwTv1QejZsYmcCB+n3FEJd1e0pEzdOyeo/nUKXJaCAQddTRIFoi
1wKyfpdi0PgygmjrmYP8wzl29Oy02NlA8jaWl41nfFfBXaOn7k8m20Te4Ds6hW4p98woCrrRHi1G
rni6RJfptd3uNv6AAiTYILO6N4dkz1gk0w/fJhJBqoSqqq98mvYCP760TIqAHnERuYHByfSe2xrz
xDAXEqi/dqgpx0M5F0dIyFjXFRiIpJ4ATxqcx06UXZfBvoqCa9Ho1gOhXbMluM6+Y/VbCNH8LNGR
r+FCr3rljxALmUkNOudvSTwMiKRmvfy2AJK1T0NKSqruRB3CG3R4M+iY5YaxTod4Iu9QIziSIHRp
RVQTRhHSXIeP5Vj6dhkpnHksG6YJgzvy21tYzKTUH8G4eJVCfVcp7G+ggMPKD8cdmH/mO1qRvnfe
W5+50x5eBuRPw1fHwsDW1uajcQZ4gPtQG14ze9LfERvpa+kG1QOEzQ6aVXXu0CzhGwGfh2O9qoFf
Bf5KDfaEva14sUHE/6n1L+p11haeabFRIHDPFNXX1py6pMoxO5s9GtOB1KJl04yOd6LyS6avtQJR
ED02VvZ9+5TDyjgv84HGRL86tAAiqAD9Yl6urYpOzSzyXr8f7ZT0vIDAEbjox8jgGjTPMXv67ucG
WbwQAGTKUhOXnjyFY9LLkz32VK+LMhqe4eBbKFWz+pxhL70jQme8OAIUYEbgduGkzi83NBFnlQoy
euZDsAjKZ5+UQ9xRICVHtFQoumDy6nW/wn0dELkD6cbAVrNTOSbXaUgJNsxxCLsY5ruxFcc2VDB6
QTVhtVOMmFW7W0bVOIAUZljT2YsaHTyOg/g7MOHsuJP3PBGugiZ9eNZsL9otZ1EtO3VMnAE5JB3g
h9t1tWCkPKuEJgRgKe9h0spfHvNyJssDuMi8oXyfWUeHAK3npDCel+wfq8DrmHrJtfbSa2zSrAmd
xrvc/mAdUR0JonqrE026jmyqZxQ3zI1l1xRl25gGTvkjjoKTG+jdIXdkcKZyZaLSZbKCSewusePm
sXNtddd2PiYh8oCcR9ebJoqlb2VXkUgwFbazBuFBH22eTLkD4xczGFIB7QwoiR+WOlVcB1twVb2H
fUGATRSNa1An4pO16ncs6aUWKaQorH5Prt94LNogEadddFS6NSD2wmtXVFGHd41bsdn/cyv899aE
2ESJQr7+/x87gKLHO4ZLq2ZAUlMBLWAON6CLpGENpt68hBpQSoaJ6D43ublTXWYc8PIXW0OK5DOa
o7zqoP/KOwNxfS+1c+Wa5I80INioy5i+nvxo0+QQK1am6MavuZkGH7aDnjfEH3gmD8/fUig8+xjX
D4jn6J1m3fRgtdDHkyZuX2RYzEIQcFajRtQpBYRtPmullnn/sgG8SLuE6ig0lm+/KvhmU5J+rBj2
g9RADqNbYXHb4HcZpSDVa9bhhCIdNtRU601CdhBh0GyqqRwOdmW61S6MrQq4M5z2bF5jZh18qLae
cN1nJTzYiALLaFAkog9s3IWsJYGk4hrSQdYe0yzH0YUV5a0fUT9jXQl2yy4MKIRMfO8Rq1dCtHyI
0Q5tY2GO0VcSMP11tV+32AJMUPXeKYyBsj8ewhGj0skaXP9U+nPTH436wjcTrlmcl1vLxqdISrg5
mWFhJaONYQLFMycpjgaW2OUtLpsxe6NtVnzE+nRy5uuWiaA5h2P8JcFIjQEgh21uDHItepMrqJ8e
BMFleOsD49TPm+V4k/2TIpeHpr0lonii4ErjljNIsfjgtFoC2pbpu192H6oh+NmCo2ElMr3g3rLA
GXe415IAB4IBNyKki1b4Hvqcwi72OcXie1WhI080rAZgtshdmC80y2ChQu/t9krNmpgncgJdiA2I
c7s6Po1WxvVSUQWvUwNCFxvcdfqpKUuxScHoA91NrKuGBY/+uvYWBoSDAu+GQD7v4qX017SzrY3y
DYWBKzKxxU0o0/a3rg+Q/EOErhzASgMLyFl6VgRXRcQlZwCTWlifBdWBvwoOySWBF/pjESIY4LMx
lADNClWZXZVMkFGMTDvJzo4TJ3vRXCtch2OKQr0l4S3yZLPOG/eqDan6/r83AqZOkxb695JMCxq+
GC+X4pRh4D6YFd0Pjk0nIBDZqa/tWcGvwzKzBM4Sbemrd2ET7cygHj9qvAWn2yBZGenttHKEif4r
FpwfuR+q21mXT4NatTX2LJWlJ1WV2WvOB8WKVzpEF7hXIjzm+gXdaqeq4n1QYpkIQ8nig6jQuwgP
5jZ3Vfm41Ci1ItIf9IKmXdIcJJqOzSIsYZK3MWtXe/NZQh9iwO4r0HkFpCqdMjv1QP8AXol1VJXb
69hx3vWJOf3SxTGZjF+ixob15g1qY827SSiOoimsYzqZzcb9zh1owuY8fXI8zXiKicOrcvMwaRwe
Q71+pl24V3FpvntNPh5DKouop74JLfFPRjMH9JF1xE38huCYI6oaJElSQUoLMiU61H6L0qOazRL8
vImld0ES5cINtnYetWe//H+MnVlv48y5579K8F4Pc0gW18FJLrTvsmVbbvcNYXe7ue87P/38iu7k
TTKDgwEaBEmpZYoqVj3Lf6FOXVNP8mWchPRhu1dKWokkIYiU6FJaVQ9g/SOpdaD7l1/UEP4GHd6e
cm6oY4OrjBtqjBToM2et9LRoIZ1SKvvyPxMh06BCP6eYMnHV4SQRb8l5RPadv/LyoEht2BtR9uy3
8bBpWpUUqBQpFjuZvwJdz2/U1LT1R1UEu8FyT2ZZE49gHlZIpxSTsXVm0jhmdZSj0CxCD/4x+jUC
+S4UKbpxg+mt/jIfVoGtrxNkDLyqLLwlwh6njL78DmRhuc3qWj1THfy9xyD/vZedB4EapavE9HVV
UCdQJd4MU4G3KDeZW6IwlUiIVlhmJ2xNimtSxs+qGktptmaE/R54/bqXKya0XGTjVNxxv+5QyZuW
tgY+AtEVZWW4QXDKet8gG8nDiuuM4rMhg7x5uU8Cau9FAb23RSAlNrT2CQZwLpFbEY/FzdScLTW2
WN6dr1uUBcbJ6PpjVyTfxmhUromj4FZg7ud2D+ix9qIfJ6/+qbWhB20AIBEd/FxbwlVd4WSJwoeS
q2hMpOG7k8ZPVrexCy34MCuSf8Dj6bEfYvEII3kLfpxuFEG7KoxLgWwv6Uc4CYpbcfys6HTXzLSB
/9baXb61NWHs8dP24GaG1rKRmULZZs6u9lI4l3PER7v/jApFuW1MneCii5SXtmiW0C2p7k4VDSfX
4k6zLlpDYBxARgAXG6isoE3Wl7BRY/VDKlsF/tq3dfUjarO3GcXRiF48Ya3gmMr5KxnM3Z6CvJcp
JxdarAtTtkbpyO0CcXNdq9kRi0c78rqMwg8NoE7B2NJrh5WWLeeuNc6O6cO8l6GQ52jrZrKIt2PW
laIixab8Z178sHiBUW/eddVAvig1wGe5VMWRNGiZxjcdXlMvvqN9glPd+4K1IKkeUBSlhicyRtec
1bZO2Bz8JKrXDVHHHmJMCd0w3s5QEY2q65I69pb4IrlpWA4sQysZ36IpvjW2Ty04Gokp4nZN693d
g2KIt4MOETdy6XG6vcwHKPJs5udkfmzmQ8ehuD4a2cYcMuUKbzO4tn0AFAXVIlRKKUfK1K6SLW8n
95LtV3+8GiEL+sbVy0p9N5fee3swNpCY4vV86ASlfWgQ4cDenLWhHX/i34RFtsTNuVEEotsPjWvk
6fWjqrpvRQJQN62Ud1aAY1/R1JQ74+SMD5gsxMtJNTzZA8fcRCb98yZeIYm7i8Bhf/iV82Jlo3Yf
Kktf499nHWNR9Ocmm3Sopyiji4JWlaLZ7krRlfDsmX12Qszplqqww2Oq0M8KzoAUNTK8g71iP9SB
rK6DgqjA/GA2UYHx6ilkxrGNs1nU1Y+63gHU0ClWIt9FBZZP2SIRnB6axnicF+E4B6lTi0YjQYWO
meV5h4g+D3St1Eew2cnVoMWG+rbprnTpGx5i53IBiYl+/VQGa57MbG8EFRAvlcdWRd/6qtX4kamD
2ryOGRVNXT2VneLsTSO3cUGUsFPwHxSF1BZXKSM4OqIMLvM6OaVAoyCrvNYDqqzzA2WWKDzW0Bvu
vi1wGYLqGkyIacbz4ykf1EqWU74mQMr/4c3UW21LOjks59/AGXR3lUlI34Qo4BprwAyQkaW/AGI3
TwTkV63BrXlwBnHuTUJkaAvqnZamywhzDcDZ8nAi9/U1gFd8rRAj56Zd4Sk3UTm0qVLLrF1n2t9W
ooXpLetsjSFeR9UI9onE+GlVlR4c0darWGfKLG1luuLGmlwjlfE3PzzzC4hqowk6oiCp0zw5Nwpq
EZPhUvJhMHR9ZL80CgtGmqIv4lRcrO0bVPslBgODuKPWomgYOC3EfRsYnZAUiwKwYgvB8twSFtMc
S/cuvqQLR6tK7LZpGAD7Gx/MFg2ayU5wttCRsQNqwKsSJeNNbMaMFnnevvlurKIM3isPjW1KDAfg
1UG5a0p+m+9BllvmU4vAfORF5X60PNTB4bjuPdVwT74NsraJtPrWFpRHQmqq3+rIfMU8QeK0WhuZ
cItisjGWzhlYj1WVSJHISbUaIBcQpiYPkAPFrgtHsVO1KrgMQb7uo1ZdmAEhksB+byvrgagpFf6r
EG69YtkO92rUGSs8ZKJ1hY/1RfHhjblOv/+KWNGzhCSWxD/HVjTQwWHcCq0Prn9u3IKO9qi0P/88
BclqU4ZdeXISpFPnUC3vaWOqCSqoPuHMKnPCbhvOXF655897Y0YnJYrgsjE8+rxCUqKtUc7r28eC
ijSEaaN71iinu5pu32qnjvdh51QrxYLH2zvApzEAP9sm6sLyCA8yDDw6yHZtdUY4b3qvTUjZNlJz
hyyu8J7PlFcTe9yzB7VoafZ2wTcd9BVwCigLMC2PfUtABHddezZ610FZoMLGTHEWBdnvcsDIcfEV
v9gU/lHT+vWFsxp7LVzH2j9sYHt9cPadqHdCdpcyAv8d4tY5evYcaiadw5KyD4lUMZI1sRn/uTcZ
EzN/q+6ixgVhZGvfiADx5sEqBNlWEUXbCAj0tzGxoFmowUdNdQWEnrMSjdu+apZ2b9DH+wSMtRyS
ER9TLQOv7dAbE/Cjz9RoileH4uNE8evFsimsm6ZbQo9Qtl8gnsbXH/3K36WM1nPSMPdIdF0pN94o
LHxRuu08dcWmrq50D6OcKKiAb1QQRhxXlgd8OM8098B+gXOk92JcOnkUYnD5kOhIPuC/RStHHs4v
+JG7wO+3XwcxtmPzZTi0qjfzoSaryFLRgyppdE0rKZIhsyGUq5Jz2ujf5yOT+ZUEGvxSRvl6o/hT
d/1zT4lkXR1v3FVRRygEFrYHZ2r6llMPvPld8Do2TbTkuSuB4rFH7ZllXO6F8pzSD79fDTu+WtYX
X++dz8/vmN+bhahUx4P9WVO62JnOFK81NzFeRWRQQ0xQme1z62FGNkS9CfhzvPcCWXoN6+/NHDiV
+NVuVLoRSexM0iMKoVxZ4PTc8doqGD7adpjv57c2dVtSNG9jnikMCz29C47hWMRHW0f+IlHIhkYS
gJeuyZVVClf4gogH616Krkyg1h9mWNevg2AClnj9sZNG4YUR7zEQDXEFnp7cBsHLtAuSh6Aau5NT
Ztj5qHZ6r3LtoIA7NtWmvBVGVN9pUdmJq7wkofCfHMoh81m/Q4rXGdsXS9Ore9LH0wnIS7cY8QJ/
mYyLTwlik08SnW119k1zmEGxk3M+0Hx4qaMweUG8Rtmi6qRs58OhiV7mNzSuhFSZto0nD/99/qC+
7CdA9lKMrXM+Bge+me9U/sZ1AuCCmuadlKEAloLfynvoug/DFDbPWZDXh6EBRlkgXvoOtgABFz/4
5kJB3NkKbEs8/cq7GVCNisAsNf2bQN1+j20pbWF5qMTNM1YqzS1rhvbS4imJ4iXnA68eUWso09NI
ffVFSymSAd2l8OqfS9n9bSdd2R9g3RIRF3S9dNAa+zYL212FINnJsNJtkuvcG5B4q3l6HFriwUrB
MdEAXkRu19zGxERkSFPjnx0WIbrafHJvpRJA1zxb4YDbUJA3yyFSkapqqG8krett3APAT9oqrV81
TwgSqqcsJVT7OlZ8OA8eOuJFO7woZUEpn+j/QQ1Gm0xDqU5Z7Cl7vqy5wwnAOo8TwVg5+Mc5tkjy
KnrwKbzMRzDIYH81nS39S8GNEKT3OlwFKx+rW21X2o6R72z7iRmsIG/cEo7Z29rpnL1uGNllyNG8
SnpFu2di+NGiyPErwtKF5P1zBNOyQIMkSPrgpTc6QPYli4/O73ys7AGrjCzBkTlnLZqMVv103wbV
mNZdXConogBi2VatHlum41OGe9aqEqJ6TzVt32MBcg8hoO2oo6IRjcoFkFSf5J5hoeEWLAFCoWMC
y9ELFtEmCd5ozuOMxfakhhGtMhMfsRoCCGDG6BkeozSlMoKf6LKitx7WuJGIF9+k4GmWUEqQNx0W
RkOHL6Sv0YAXa9GJOdLZr9Ee4ZBSwLDyALntcepqwG5gbNt66LtB6hl2loy1NJMaV2kB25nDjvlc
Od4dF0WHIDeTjaY60a0f1GlvwD3Fepgm8nyuKsvvRZiA88vgw3c0UoI16hsaTS+O0RmVkDaJ2W+z
4tvMKmr1Jtg7vbJTAg3uU5VKOJguHXMIYlqE3PJlUyTHsrTGC0ZECt0ptzwg2wPhrk3vRaeihB6V
YmOjJP8mEA3K62K45pErQcsEZ3HpGNsZEYwO3BrZGu/FsqT3gk1310e4Pq+zx9SOlUer1NsT0JJb
JUVx5k1rVHDHE+8yIDt1ZwCdM5rDH5lDyhr6SQHN1rCPgakgRZK56UlJRyxf+txd6ACjpBepehNB
lMOyRDuvjLUbTWTtFsegjgD1wsFzy+/x0xyhEj/jWX1OblPhTxs9jcVrJlBi9GJHxSGrabbNEND7
gKo5bjGHDDRgOIVzwqMYBFCaYZ0chRIxuMMdsTwxlOiHNJVSHwBrvxCDAFcci/ESN8R8/uDYOwMu
xUMU60gf+iytfa4nB7zq84tfiG9BF3qLTsT2ff4P4A/tO5mYt6AF5yxEMRjXQKoI+VH6Q1DDWtqd
aK5O3FBjrYNNNfnWCZFmdU3fLF1arvvS2tFwxtq5e26Upwq1ypeIyO+Qh1l3SnzjURROdeRyYMCg
kdStKlAVq3S27qYzuiQa7R9L/T0VHnpXg68c5vjHQKyjMUEmhzoLUoz/2cpOAgP9DWer9wJsqK3W
W833bmFFdK47OCVGOYChqZNe3KJHghKE40obwvKtLRBS8Do9vSZyJfVj7VykwCweyzCR+JOk62Fz
ga00++I9Di1xMmv8PjBiDHZdb6G6mdsvMbH0Lq9xJZv3QmogsBnsctvBatsGsF6+A2jJ237pTkaA
+qb6+6VWYbaoAPgRJc7zG4J5MUpfon3ocj84KLqmIxc2xs8owgXxwcxuqT6N10RJMlAVA7LNk/rd
Bk98NoBI7ibXvGGcme4c8MMLYDTaS26Vn34Zt5+mTofKrMXHlNG+xJi9eIzRZ9zZRCM1llpbnuni
Uc1BXKu4b//Up1WeC+vnoABr0/3RAWALHj1GYStHj3mtIl/6Xn0iElW8Yynob/Sp7/d6K6WXOy87
hAJdTLtIs/fWQEVZNgTyyNiAxvxOk3m8pUaH1RpyNJjBuOO3AJRkXvfKs24CprTG6Q6+tj5FtQbw
XpYQiorYmaWqPbsopeHmZZIL2mAubWiDm7BHzniJ5cyLo/U76mzqRdVd51yMSDZAQAo/ygT0aq4+
NnornrKyDdfQ/YxdK1tTetdcDCavm+GABE9T65FlM1hCfcwPc/aeKNQqIZPFBgFvJ+ATxWYfQwuh
kCnZWSkQDFgAaGFlmE0jjjvdFb/38Ris1HvmgyxU8nfuOVhha8KdRIAC7zQ41oVrRjfNlFUt/dGa
EqZVUXmHZKBQUIYEkplDiTXRl9TFpW6hlXwjj/OPsVfcXTUxTwADiIdlnzCrMVqOAFPgIuK/lFTZ
zpWHkzWiDytDtU9zRcBF8YxiY3Uphqq5FRPTmjXp/YponZh+cJl9qT4gH2GOFHOKSd1lqQfUddBc
uZR6X/er4lFXAAPeXN8qHrVCPOWKqz5GfXyz9JrZF9OITdiGMBkS+1MdUv+hcjLz5nneGR7km5/K
qLiExEX68RaXlAXi2BQPLX3+RakDJkmBFsHkI+0sQtxKUOR10daVSSk6ErCyM+VYJ49tX4lr0zpg
j/hVX4DUIXPvGMZHm9iUK6vs+1wpRLbyUQtqvDdwebp6lSe2XZgGxzQBdt2PSb1tvTF4MHQE94cO
Z6ISEbWNHg3pM3EFhUkfDuR8SEmNSxWoxlgI+c2ZnC5475+Hqjw0qjpFZcdwt+3UKAjNe1jFQvJb
z4MppEpMedVFDqvR9l83XdOJ96Z8VLYzUaee4K35WD7O3J2KtaTwc1TopatXIX1c7E7FOloxW5gl
8qQKK55WQoGHpDzUFSu6Uho+V6LwfleKUPHEW10/zKmYUfTxqcbBrcAs4UEpoxdurHLH/UY/dB6+
eKUJr8hvcZx0ku6Dahc0kUmtnpqiVi/NlJwMotBi2el4ktWWmh0oA1dPPrHUQa9Qh1RxltdBTl9K
6gQ2ilNhitZ6PO6+jvEIAxiDVdWyMLH1iVrg6DpiHsamytDbQaREHDwWWQP2FVCOIlkruWI86YWj
XHxMtFxERecE8GsTK6SCdvpmKbZsbJEYzvmjkw/eJnVhOk4DOgqYLiWbEFpY2DZojbWua4O4orgX
2xjKijB03mgM7uwwRIVfogh1m6fa7WyIj906yOjiM4NSObCxAq2T2toHiVqt5inEz6kyJEFYHGs5
o2idyvwbZTcgntR6vRJMU2S1O8eovdVcrB9smmo9TtT7zrWHB7sRP/NgXLZWbb7SsXV2EQjuzVcl
hJUjKAPn6NVTBmIBTDEeQMZuhryH6fPIkF6hyGLeSwO3kMxytf18WNOJQcZPVnb00LpXgbmu1PZY
mEN40AjTzzqT4gAIdV1UrAdhgxGVETJVOAxwkLSKkUPPqLLkMNe/3BH0Cmqhx/lIk9UwB33jlQdL
FTFF4zCHP/MGUdtDVxTVZT7COK45TGRFyNAnDasnoVKkiZxCrape89Qb8ISvyn1Za8q+qsSTocqG
p4Tv9VnN0+V4r7FXpwAFSgSqZG+mjBQUn+kPP1qorB3oTMA7k4fzBniWgR0ggnHGiGGwq9Pnmx+l
pB7PEf7fl6/HrHf5y5aVfb04v6OloW/TG7nMR35McjG2OCqEEz1ZVc+g1g0Bths9SVFFb7JdA7E7
egNtCr38PfjmEZhDc6IfO2UgMP5RvcALFyIJxh2xCsnNTDN3GTSOf0vwFjnZBeKTAHRv8ym/q9st
7Sl+evmO+QVDyVQQTlO+nc/NG9ARDwbEWVRuiwTxT71xdylieEOp08FEnGw1wc0UWKml3gVPsOzI
8DsoEKdI2RzsQzrcZnoaPC8IjUOUQ9ztJVOhoswNtG40znOtWyLM9DGqjiZ6wjAGy3fT1RG3lRQS
0FfJKqwi79ANQfuasX60JX4JYebcZuB/mvVHr6J5wKPUPbuVSRgpRLNGU/HJ7hAcJuYFEog6TY7a
DMhr5JkPqWdNu9KqgMxTxkatUm6irv29VyOatkeQH+Kkt608vQcuzko8k6VdLDsOk9nfwzotdw7u
Iosy74fzV/dUkuXnPb1Mb6pPl8okIPw6FSaYzE4ka+vGKPWLvCpUcb2HbFYiMhvvQS26daO74WU+
P28URQvJQIlgC81DECSkBaFqoUtxX78Hca7saVSqH0o+dFvM04EZRkPyNu9hV5F+7X2d05l5KdQs
1KyqH82QKndNsLeBuRV+g4q8L4VW7WjxqGAdu60yZu3bFLqehEKPp0yvurOwnXYVG7W6MuMS5II3
fRcZDIt5Qu8iMDBod5PTJY9hAYSztw+p5jmHvjXFuZWbeQ8ST3q2iu3XwRAZZ+SBMCIKgbjpM3s2
NAoXMw5YlnM1rxrj73bV52fTyZst2tzdGjdA2jOTZq4o/BX064V6Hy3XXnh5Yx6jwVFOaVFplBYw
kRiT9j5FvdiLsGaGkEWlIDOp7whQ9jmFfg9U4q6z6G4FdeDBIvioOodCPhQa+DS+uzfCKxNz8WoC
eHfpnnzR9K3EepymxL/1VbvBDk879oRq5UYfWRVq9Z1MAKsQlwQpRj1goTU24GG5MUigj/MhYqaM
ssFG80L2a4cs/u5HRrxx3RLUug49FNlZTIvlh6t0C49t1/b7jg7Pn6eEiynjnAirpQXBToZ9wMzF
vg+pCM6B33yujx08UhGuAIyD3xiEodbPxT4Ni+jSJVimUjlSEfazjINnQpYfcNNefDXo5mMmLiq1
Kj9VFgTmTnPFdDJtP6KYS0/DTlhz0rGvD0ae9BcTpexqXXtNvPRN0Idl0z+gAZacATo/OGMizkZn
LP8lwKXLGG2mh2rAaS0IXTRUZA9qLvDOe5kjRmgSoG50uRlxrl6ZqiuxX4VE/6SlTxLjhfYTHFr9
xbElO9F0n8xMFS9T8fsoly0lQ+2Gk5X/pHOF8oJt+xfNnzKEiTgkSrmmo2bfVJnCpbl5hA3gPYm8
9A9xBrAw86RgZBk5W3Ap1TKuen3tJRMUkk6XBmhqaG60RIFIYeUagV4KJ81ord/HDnHLxizMbqm1
sfPgpCR8qeK1q4Ga5sN8Dr3Pfq9SSsEWTJ7L/YGYHvFINcrBrLNkcktvxlRCaTZUfxcr7u+9vlc+
HRoUO7pB9YqSoPsW0IzWMgwMCBy6qx8Vx6I38vcxtR3Wy3B6Cp0JfZix7TYKUFnqEJ16BfAKVKDU
Qa8a6D0nrvUQpzFoTLDemChZkYlpUAkqu402wAfRt+kK3JCAlxxduZkP580U1qjjT94Dorb9yW28
Dl1p9nDNRLmpEMPRy6CrcjpQh/6keDagklk7Q8EEI64x0lZLMP25V+OJ8s9NEwvlHCKMdmroNmEm
iVqklL/LigHheeDMCH5rq6+Z1wry00St7SvgghrEGqtCE5tDrgb/3N0oAYXE99oSBJl1mCE0pUZA
oJHNGRj7Pdb4082n4y4jWyPLcNvxfSzJSxQ71x4LxtcydxxIhOagPs4vWFIpzygbe//nucGaHgzH
b6lUYuQGwEhf5oNdXQXKdIsw0rwDCIh6GedYKuIvJ14Djw5znPbPLEbNg5XiZitPV7ghw/KBEQ6w
eiNYTV9R4N3rSAR8NCYFo1E4/gMxlA3cJ7NXoH/ij7oGPcQSGkQgoAZ0YRwpLuKQ3W7LvHUOlSWn
eUcWKHF/fVJEyWxqjc670fhY6sIKs2hWOinWSEE/0Nw2DVrPMcbhQ0kK6BuwwEUZP2i2bASJTEGG
h8i+hgH7M4+fg6bRP2kwgvFMgwp0cGGtrYYiNMo5xakkRVvj8NW/0N2UHEJX/5y6N8RT/J+65kBb
KepvXkrWndDJhOYUT48C0+J1YJDODnRXtjxF7smbLH3XoMR4oDs7HBBnUXaYiQ6AlK1yG3kYPZCK
OTQ/huTR7sjugnqUq5n2SPcagc+gVt8qodPVjptPN8I7E4mcYGEgFA+eTv9Mk/KOHYDzpoYeFTE6
wc+h0+irzHODB6pnoCQIXk82CnoHCNf6zu7OWa54RyUCEjiOhXGa9wjDxcnHNGg77/15Lvz3c35s
WgeKmfjgDtm+o4K1MyNruIyDjZ3NpKUvAR1uwABe/APxdRolAyqQE+IyfjxoHyS9w0JXhvxaCusa
wcdbgSnrriKiIS5s2Cw8NO6Berm/Q17EwUMakfgxcINrCeF4NGHEO3UzHCh1ITBsE6f2gFsY/yps
IZhGTeH6N7Vk6KLOkH71/ch6eiVUHv/4y3/9/b//68fwv/3P/CFPRtLM+u//zfEPbDpANZNS//vh
388hrl11/quZ/9s/3/Yf79p+5pf39LP+H9/0nKf8+8+3yKv558fy139f3eq9ef+3A0xZw2Z8bD+r
8fZZt0kzXwLfQ77z//fFv3zOn/I8Fp9/+wMObdbIT/PDPPvj90v7n3/7Q9ON+UZ93Sf5+b9flN/x
b38c3tP38Mf7//U/PpHd+9sfim39VUMJBhk51cHp0Tb/+Ev/+fWK81dBRuWalmWZqnBV64+/ZIic
B/xJ56/gpFyT1wxddVyHK6jzdn7J/qutwrB2HdV0Ibyr4o9/fPV/+wn//En/krXpA3XXpuaD+RvF
1y8tv5pJ/1ZVTeFauqlapmXbOq//eL+FKHrz7v9lVxMM8rqOSEbT6yTMnedcjCh/K+MJl06JVdmP
GQBapB08qCQLS+2AZKTGzY4wuu6wfx+LIFn8yw38fZX/elU6N+U/r0pTbRf6r2vyPQ33369KadPa
oqYdobTQPQHaiAZ3ker2JbER4SuGmzD8d6uNfqH9dgawP9TJxjdZEAbtrg/93QsTBAsQHStN/5dO
U89AD3cxZB79LnrfVuLwwNIda4Ld/3zhrmX/P65cUmhcOmuWblnav185frgahkgi2viONa0Np/yO
ad5+SOpilyLTtm7zHpXY4EesNu4anEG6TMziEsFerTpQZ6gRu8M5KKJVjKdXV4ujbhdXcp9vvYbW
CKIjEQ7gRWMjW047txcbPVBeFa04tUUeL3GYWaRQE1C2By9M+Hs3DI8sBae3PgdjQCthWU/+82Qb
277oNxAoHahyurvuRXujtLLR3OiXGXGjVA3XogQUMZWax8Q7eJAqkPBeGj22yajpB0UAjOddzYsN
3nHQxK2DP2BQAJqK/pefqazyH51vr+itSfti/5sKTpJWUntJwWCGBWCrNqMdYezpcmxsS4cdvmow
7UY1KePvWnBh4X4vlcChQMLQg5rjL0ydflqFdvbKn8YXk07Yok3wCJjfwVL0q6RND7CN1RwlIaut
z5mTPXt1Q5EJ66wxUJrlPLbzNv0+GOU+lbaIphpd2hiNpkAlNwi/mbgyVKl2px52z+0aDvVEOUwY
B1jJN6OfEHCZdqpVPEc4JSJrU5B56KmyJMcyd8JCpJOZGdZNTQCCzFA7pejG1igK2v7PWpdV83Lj
RFetsnZ10x1DvgYqQsCvXQAUStVUO2IZqL2SaptGXbFJq+kFbRBAgX3zXkeSpW/hohi6YJiDk202
iOU65s4Vy36ywhXZPk1cVC29XPte9Nl7LwzIwIJ2gBGTyaKYs6yA7UEoxiELh6Nj16sv2eDi8hnC
6ItxZzPtH+CcPbxC+SxuNqDx0Fw2dU2Jlr7CplfHN8OG3JLgZNKorrlrmvTT9furbrmUvHBRp8DN
VF13Zxi0lE5Jw5Jg61RduUJx85MdvLTRPbFMd2FUzDdAYzBtjH3kVuOUL40r+wz8VcVENI9gv+Yw
Dpy8wP0xTH5VhnccAh/QH7V5tw2KVSe/6QCqD0O9dWg9klYoWxfqrD0SoPj9uM91tIMdaEcY5kGD
6WjwbioPgfchx3nBIxRL+LDWEzsv7KtdFIFKpUWXrwbSzCBw0+XIswrvhZCEetPKmaqlPSJZ3XV2
vG5RrvEzjL8V425Uzb1A6WtKAns52WW4mir1bTJLYs6CoViMRrIKKDct/fyhsCN3C5mnRAEKQgXC
sKj9Z/hI5/awHlBnXOLQbrbFtenqXU4DJccoUfLh8I1v1l361mMrtvEgBiJDWV8DGB38uRY/xZIe
A2a/y6zlmwxW9ehm9qsDNH85pbjG00FYJBWsSmG5IKZb5Nwz/pvVS/xJ/BqTSXZF5WDyySgoP9Cr
add4//AOJX6Pp/GedkjWATilkp71YHoT/SFwwnNjRlce2ptij3c1MjHYqe1zpeIFMwj504pzlWAg
AFj7PVAYuH7wztuHNQ8OWqhYjGdKiq2adp/6lKIItlrYtt/xMvUrRcBnZoZKhXWOSqmepOP9XYS0
mEUKqqCKZ981EirzWmXpO3LUP31aySPJMbSgttplGpxQBshADhkHKdMLAw2/FMxXaONhXbZIMbRZ
xCYkrAhf5IwLSqqRyp6boPlv8+PUQfxrsrV1EDq4qtGZXBiudw8NqfrVG8suZ8Gp7EgsGheF8RHb
a5Yiu5zumUwsKT/eMP85Mmfw+8FNxUMnWYZafw+ynaj5aeOm8xYC+yw15SLiwf1GPsiq4PPFS7N+
7ibtQfHBaIIW+tSq4j2ZeIDguhJCV+o5aMOHwuDX1Pj4RZa0t8DlBxxQOSsMRjM/Z4pZ5tHMq3Sl
K/qmhEi1nOdVoDA/BBonXvDLSZkngCDwH1Vj13X8hTjhqIrC5zjBfMEWbUzpA+hKZC39rl+Pco3N
JgDfeaDTvUfWfr7thZfg/sJE4Yv+pqVIrfaQja3mho4d/f/LVPNMG3EuIDHk+hL0+XlCKGoam5tc
5/OhvumsTLrireFGfWgJAIbEuhiTCsAo/JHhX0MNsGd6ZHAhwufWirHuPOxHi+Z18sEBRXSaFG26
40gHbLLTD4054iXMkG3cflog3Ag8nE/wHWpvGH5e8k+/cM+Dyx3FxhT/gfqoxmCeh3R6wQMIp5lU
QJs1tl5I3hJUPEhIUN2zpPxhTvh6iPhdoyGNFVj6TqyH02Y83LXSfzdUKXpi7SvKHBvgRXhs+asE
Us4woXvQ6OOzKvgKQ2iIPUTtreLWDlJL3JbCL9aOGiL8R5C1HCqcnDtH23pxt0OTCVkOLgTSb7Ps
c+MAi1FbRYimUOKOZVttWM/DAwG5fJXCTPcbBSlngA7rcK9nGKPrJldd56sccmdWU2S1+mKV2TmS
LoFYJbaSLBOfuMIfkm0CAaMhNV/Yee7gxBP+wvRlg7vmpyJnyzCEF9HygU3BIJwHhMhZR5EGOTUR
6ntGib63bTVMaiVkUZ5pr6gRy+oQMYf3iHOWYTqbHhJYgAYnzMYQJ9bixh/bKSU/CXLnWIj5tbuO
zE5fTKpym/+wWjJkI/1dy3P8YRnDdpK8i1pc0tD73jc4HJWWtklMqKBxOMI6RSlJ9/HUzCP4AQ56
jEoa7koDnoxovWtTay6r7C8P1N/XbzBE5Qv2H/tQhiQNTgLLLPmEJRZefPfT5v3LJmAs2y7qaY2K
1lrmwHpOodSKrSXCd1BXYiF38ikdV3lVMSszkOJM/hgN/Ywe+++WEK7TSszoi/aekgpT9CmdVaRg
/lyLn6mNMFodkcCjdrVACE7s67rBXL4IAFiX/RoFHBsEqn8ZhqjedRr8W1GRzFvUkCo8/KjZ53vU
Ys218M2jq7d7X2EB0kJEbiJdwTBKBRzUa/TREpg8E5ZDWg45TkvwydJbtCCNfGX5RP8V82BEcJPA
ccxJPPhlkyd/kthO+f1Gd3oM8Gxa+XUfr5wQPkaHAauR474UC/OmduYvq2u/Z0rT7Kru/zB3Jttt
Q1mW/ZX4AcQC8NBOQZCgRHWWJauZYMm2jL7v8fW14cjKkFEiWeGc5CRWhjJMAK9/996zz8z6ot0T
VQPSYkhXsNl6TxX3dpzXW2JxZNpFg0NhTO2enJhb0KhROnBnWca8OfTKDne5fLtQNQPT9Ja9R4U6
uQHnOjhZA1uQe3m+67FD5TgGk+Kt6msKIue6wbls8KwuntzMZgSJ9ClCHESxL+ZPM6LdDXGHwpVH
86f2owuadxYN1ueRXUKN6TGuE/RWErWFy2G2IEXlDCOSotrSl8KTN8gyDMtlMg5T9jYQo0vy9pfo
qG+3Vf+i0GqWx5TdQkXqkQ6/hEWgc7kvAJt9M7VSOFJiPZgKPg/JwKRjUBMVyjayMH+Q995MPn2R
y526aQHNjCnZaFGzjo7WUxH6yGwLt0+Me/hWlQMvVKUQgLlH1MUp+xQ9lha5SBoox7fEXdzPz0zd
u3AICaBx9mD/sH6wZUrUI/EmLKtAidWE2gU+346UJ06uj2OJ/bo0s4LmJJCTLDgIXCDt2fpCpPti
Ekx+vMEZnRDorYptyNOj6pWE8K9kmcp+DXFUNsDWRny1gLnpmg2FNVOe7uRZYKpUfrVsXLVwfJAd
/D2udVGQKUTkgd1Uvp1Ue9zaBE9dHfTUsoOmnVJu0+jbOFYTkta7Bpp3MtUj8GLFVaLOcmdYZGgH
qIBJc6wBpohVB0GVaxVTS4KxI+CU5lsi6KFblCA7ReeUFZ88smKjJZm3xsTsa8On378mU/HrmNgg
/r4+2XGrbiyZgH2qP1mY8iVaqW7ibnnVBrCNHfevSxGpU0PXhVLHIcqCNyzpkXXoio4i4jh7ysjz
LwdhKybza/U/BrSmTjZwWRA6S297HQoM5SI7+NWgznUTu7yzk8UGeJypZo6DhzCQHgxi7WPOZmxo
GrPJZrSiuabWt3MLcvZu2KvX1Gw8By1qIjuV7o0AdLgcvQU9NxqhkaLvqAKb+C8GKwWnmukrnvZI
pLmYNUP0prHB4aN6yV6YOU3J6k892zu66QSTeMpcFrkh5SxX4bBURSQMBMnkcNOk8ZY9LQXZQctx
EGiei2YjDcswWv6DrD7bavFAqo52Wf7Sd4qyk8AbUiP+PPbsVBnRZCQgXHz9p9JnhdQ6nDsgBmgO
+UyMkRu4MZhGkUJ77w1BFY+wa3QH/GUUCiR/VOkp52F5seglsz5uKTWN9oWJoRaacmygOSxkRWnf
thIAVbDuO4q8uLOTlyF14lIaQizUHncJaGVX6TTKFAue24zDdNlCOspMqifstL4o42TXRYSCF1jD
rqaujtiPdRWmmssOeTcOeMWZtqpDtZ0fAjuAL0mNma6xJwZZ/6BTAu/81qIoTUPMJSlMxqSCWpUq
Wgvye9TL9Y5Sfq5O5fhsK021mWDSbWN1Elz52VeavH+AcH7IKmlY+KWb06EP5bOYjWXYAqiuJuuK
Zf0Z+UglM8WgIYkXI1Ls88qnyR+ondX5/pixUwTSE0oZdJ5BixFanXrlnLxlCcQdZG0p13ksIXoG
xO/X+o+Clp9HGj8GGv+Hcc3/hUFLVSYyRXT3SNDya/uPQ9S2zT/e8p//uHnvo+Zj/PL3P/6v+KWh
/pP4oKZaJkHMj+FL/h8W0UlwPrYGTNFaIpv/N3xp/lNTiNjYqqbYmiAa9jF8Kdsapdu2ZWqqwf/x
n4Qv+RereJtlGKam8EMERBVKmVeRwgnvZHX0A9ntffUuUP1NOqjM69diYcMlsHfgLlGxGaP+NKpH
Esx1/GjyX2ztnhszJx6ORmxLpOTx49mZOM1So+20+JCbLxwYvClg+4PjwVwt8cAIJACDodfjKS4T
EbHxN5QBvqGJ2ba4H8oWyqCbICPqFT3gIoAI8lfx5jeIX/Cel1u8TBJ9W5ovCry0hMiCXLpyn6EM
RNe5QL5jPDS71BGV4pryk34zqF+T0qBMp3YsS3GagNgEptSpOyOAn556n4KLezkjXU4RPcmeRNFR
mhGvMmFzog2nSFolyGUlgUd0eauy3mt8XxzlLtX8W5K4rpEYbolZc9DomxRLUaqzrtUK/3WaLeu0
S9Xk65XAA9V3EQPankNyk5uQlX0ovsMn8KdsQ8JlYQ0H10TBNyo1FOVzF72mbKFd+9qHt61R3SML
9DSg3AE24OgJKAPgJIcvBaEgjyytq2AjM9w0Q7BrtXYTtGJPEdYG7g5ii5zKv8AbWLtDQWygr28V
eabMjmvqwE7UDAerqS8i3Ng4NuevOYgSUnDBvT82VxpY8ako7modQHVzqAiizGN0P7f1bbwEWfMw
d60muO9rIkC0QdF3F8AMsJP2sZB27Km+bcBxBDgXQuHEVEraUghLgXRzgVISV3hOudReTZglk1vC
qY9zfIb0eewONiutomlUIdloGpLX5TXKfvaWps9D1ZuGF6QBnhFKXismdzFIr216rLKvSpFSTfea
D/VtN8NdlRhcYhPLqtvx1VSW3RSCaHIDk6yTrhI7ujT05IosxDWBnK3wt9osbs0IB90ufsXdejs2
/jZh29b8kCK69pDIqB/xUhtJmpqhv1Xh5dRSt6Vc3dUNSn4KymQweNDG0aMI+WqYR0+ukD8F/gJ2
IMT1K+ph9xiqZ6Kd4if2Fsr7uN6U18NAlqqVtlL9M2qBlcA6GWAqz+lFIUcLpXefzdkDpaEOmiZK
q1IozKhlDtiQbVTrta30XZaGWzE+slW7UvsK2IbCzZiBF2jX8Jd2aLS/Gmp/oZOiHPwLq7GBndn3
km9sIhm2l7oHSnahaeJ6jCBHWr7htMuxthmvMiPDYl7w1javw/Wf+USWcqPUj0tMTU457enGG2xz
MaL05U/AQ8HuZW6Tz7yX4jYkU4PQqcNn1COUnZJsA9SoQ8dve29MaOPufVbRA7DJThWVyynGk/qE
IIXQdUCqkvSD2SebmkQygSgSGktGnDJhwjXWezx8aWNPRL/6+dGcR0oXf+jiII3EfQh2xw2XdC5h
EVT5unv1QeKiMhjj66WWtRMPBSXoIWUgSzCw8DJL3WTyIzGXUL0VUe7Z2nuFt2WJSSy0ghaM7ACy
fcioOEeRDKEm7j0ZXEACgAfpKOr5CoER3np5stdYqKqaM+4cchvCA8F2jP4VbqHTqO3en77LuFFD
aHMs+btBiZgaA/HhemXjW8jdftPX83Mwwo8ZJxZLTHs6ywsnr1SmrTqO28Hgota3O4r6tnDkyRoH
25oFGxysM7CkaQudJM08rDD3BfJrq8yueyH2swqBn7W7gRzdUvBfa4CarGTPeXCb9e12IOYVZc8y
dZa1wXJX493LP+PKdRXI86HHLyLVv5OKcz9sqJ8ksRRtnQta9iZdE6pgszNs4M9/nojUAIsfcuTM
pzjb69xTi1p6RCLuwQW8iyTAEUO4HdXMLencvA+3CmFhK+8P+IxvrchwIhSrytRetLW+N/h7aVNv
LCSsfHJwE8HOxEVkNDQsq6jtk15LoNDCup/CAJUSSIgAA/SezWw2OGWH25LLCHXuXq+E247kyMIY
kKQUD65411LDSq4fYT5vEbM6sYIMWuCp4ITwlnCrubsFYUSIjGrFYNgJmbewiL/CLEbc4HahsUFM
elkEXxOlOyz7RolpS9Vxg60T5iQvWFPsb+5iXfEsFjrEYVdy31NJzdugO2xZ+BBx8j8NPCssL/vs
uTKC68V6DX1c11r3VpkShZeu5FT6wm3kCxsI9b/X7MMY3XUHP5O3DfY+CAj2y0LWNCxYDYu2yWLX
RJc5P74sdm3RbcY++YbLD4d1xzeNS0OWqI0N72N5uMGi5hHwh4cCg9ZqDyDZ932XfGFXvVou8f3I
ej7uUIcigEj3ssr6MHG3T+PLoAC9bYhrpS/u4piu9ENPm2hIeG8R76rNG/h3F5EVXmZij9WDNwmN
FEyIoCpC6lDctWVx17DyKbK0hX10E7Ce/+fn4f+/JP7/5NT8v/BArCyp2uMH4uu39G1qoj/T+Ms/
+dcxWFHsf1IQLjRTJu5IPp6E/L/S+Lb9T0OTDXLypiE4hi73nv86Bpv/FKaiK7KsWpawFRCm/30M
lv/JVUdVAJLALECzZOrqf3IO/vPuhVKIRBuyH2s5HX/I3md5FmW20BvPrjAQKYHtKdk3Kg4uPjTF
J0vZnwvZv39+eeyHn29KAJp5EbbeaAB6UdhxhHyp2OBy4p2No+/pp9CEH5L+/37K8vcPTynYb7Qg
6luP/KJHicIuTO270z+93D3/XeXw75+mAz7+dNKCtueE2HqN+uB3yrZJ3tPujur3w2zeyCjdTz/m
WDesFnqoo0ETGkAMDdrIx0Q4nOF2ELM8/fN/3nX+/RWrmgKb4FAcit+MRFZDNOpA7+0BUUPBcP7v
If9JPx97f/nPZkJmpGn4GbcebqAAVfB3FWwZALhP//yR9zfXd7RQ800LbYln9/G4a0qAjozlYBfZ
UUXaLZHOVGGoR0aSuQpB9JQ1qKVdNx519Rex6oJ2zX/mL/hSbpHRumx1m+7K/9FR0M39TXWsXeaG
Dq5ornGmq460pLnMpA9jOQPWrC71NF4Vak+x1LyYOFUSIPL+riVX8z3EGiVUyqohMNTWWM0Gt5XR
zW4zKs/4Rp2ZNMe6a/m2D98Asxs2RNE2nmz3uHySG5llwp3fML3/y89YzXgq8IOh77vG60OZO2jo
wTLZDznqUik41xHL2P1k6purqS8hMhvBLDde2Uqq6dRTEOz1ObaooB5N/9BXivorCWMNAg+8uaaa
UwimMhlgTOsvm6lPOidXAv25s0brBa4nOooZjwuOzjKpwAxiToIS/G0aJhscQiHDqjbiR2r7YLuS
ocOIt3JHxe4vZoFKLKBkaFdXSepFgRRdRo0VNJteStWLrukrb54zLi362F4kqONdZJmomnCi/xKF
NVXDwg4vg2Ecf0apzrkfmgkUGMgA5gOO78UVHO74uhmlKgEdYjTfqD6Z76jRyr/91agzVvO3QmmU
z+PYeKoORd+yNu3wGBcEU5vD6QccmbfGat52AriVqS5SPaWoN0qTwLxECHz6x5e3/GQg/K7Y+jCc
57JDhpHnjScQvNpR+I57+zVZsPdEMt9IBT36Cvhqu3w8/bhjs2e1F8g9OQa7Zw3Cwhirw/exfRcU
UBF0+bvfX20GRapT/E8CC1nMd0nPvNy/CeUSc4Roc/oBRzrDXG0GTaZktYC04+H/A0Inv+7i+Nyk
PNIVq+WrMWaw6PjLeHMHbQP7NlvZp6Xsnn7xIy1vrNcttM9AC5nxFvY0pjlTvaY5JimWhlKS0484
0jbG8vcPY2lsai48fczSWPnVAS+baCdNIj0zDZSlDz8bqqs1S5Xysksh+nhino1tkePPzanTdzuT
bPnQFQVeA/J0adRVdFD6Wnha1GA5a1fGmR10aarPXmA1eJPJqMcYeqYXZvp1aLb7ao63M5T50813
7OdXYzfqBnwOM/ofJMOumYunOvR/yKH8rzvOv0LZd/96z4/lo8d6ZzVyY8x+cJqaMI42im1PGLUj
93v6zY+chJeA9seOJzg+z60+sFCQ3fHNDTplqlY3aoPtuzmcmdpH3p/Q+B8PIc9fK3rCOjv25JIN
3DTPNMyRmaGvTiXcjBOixvywkauHNnnBjALGlkSI9My4OdY8q4mNTaOWTSJrPAg0Vxh3XhR9cD/O
0muX5ldaaJ6ZIMcaaDXDDVmZ9bBieFZZhUlmUD9AkSjOtP6Rwamv5raCnSRq4KSBNGNcy3P+FRE9
tx7CZaeH0LFOWE1ubILVmCwqLx9UV6ZKwKIOY2ovp9uhTr6efsaxb1jN37SI0y602Uj94jtVruRQ
X7g5nGmgYx+wnr2ihIUis5GSitnGgepFC+2Oc5KdNFen3/9YB69mMAWjaCY7phkHGirNNxTqnWn9
Iy2zriifrFitzIzNQQU/qSkH+howa3ymaY68t7aauZomp9iO0jT1RAG01eae0Rg/T7eJunTeJ4vy
7zDjh00nSLqaanNevR2SjCySPgHbL5YgKlVoOCWp4RfRpOl3bHWTfVIv2O24JGxuy/Zem+f+K4kz
+W2y+uDQUlDjtn0AbycgFhplVuYFvtIfZi1QQQYsDqh23JxZNI8MGG21KkxRCBBVZ7lvcmXLqWIL
FJoqrjh01Lb9u6VNW/r7Q+N09VCr/jS3Xj49ScYbpOftAFowa60zA+fYR6yWhUQl/mxaQ4u8KcVC
6sYIanDZ8daKpzPNdGxorhaGfBwsLRZ8gj9E1nPeglBrjdy+H6s8+HV6DB0bn6t1YexUWfEzHtGG
PTkyHX+zN2GjFz3988faaLUy5Dhgagp+Xt5gHnoABlXXwE1CY0HRw+knHPuA1cLQGEOtkOVoPVNt
vmYljjpyf+anj7y8WG3tdTyBxZkJchkSpjzZjeFDE1KYHJP2dx0s1qsDVV4BNYYMoUZZ+NIuOwtY
xuhM6x/ZfMVqd7fyIscOKmo9hIEKUeupfRFjhnT+eTAfTjf/kSEqlrb7MMuaVMuaviyJo40YUpBT
z6BgzVr19fTPLw3xyQonVpN4liJ4mG3WekkyTE9QpRUoP4n9Ta7yeF+2INla2VeuArvoz2w0xzp9
GWcfPihWe1Ch6FnB2IffDdwXHcPXM2AwsltVWFGd/q5jPbOa2UoXisk2jcbLawWqR+eQVzRQ1sf6
SInQmU85MjXEam77dmDNVL9xrlDriWpyHGnrIT/zBcfaaTWzyxxmQtXSTlHxrde+9Y2/H7vXOajP
TI1jv7+a12MhhAZzlYNjOJN71XJPrZtbP40uKlBPf9UL6mqCV9ybND9feqF9honiTLHpdDKOjr9I
MZ75jiOdoK6muJFSl1/KPIMgPDbtER6Mpuydfv8jk09dzW8BQtgYlvePi9vQsDfBNG1s+fn0jx8Z
or/raz5MhDAfjAw6NDPblC8AoG4G5RuSZDfSSfaJx797yGp+p3GvGINNAFuHqSvy0sOr5Hs91gvv
E8XOjE3j6Qcda6rVtA5FMiYFHplUVviuheaj9lNXNc0zP3+sl1fz2WzzcW5k0i1xoV9p9oCayD8z
SI+9+WoWEw6lbL4lEtXCnVaWjKteb8tMc083zLHQgrqayFJvo9ORZe7GSRs/930KTiytQWhKlfoV
vpyr1/OEs8oY23cKyPrLLKZ7hOxXZ2bIkTCcuprpUtnbZZTTNQKx15s5IWXZzplHua3UQB8785Qj
PaSs5voEo0nCh6H1NLOwLtWut13Y4OqZVjzSScpqluuD0aVSSP+PQ37IYuMXVftfK6Sxpzvp2Muv
JrpNIZvRTpjpQc26Gbi0u1R8GGfe/chEV1ZbOKYF+mRTroo/srKbxDP7BhodLm+U9Fpjc2aGHFnP
fxeJflhOlKFT7anEDamtE39rcJXGPMfU9u0gtT+roJfOfM2SQv3syKAsbfjhQXiKUeA7R9gu6RXl
8xiJStPenpAHB9Iuxk7EjtIn1M1ORranT2KK+Otnu3o83VPiWFetVgL0BHgjJnPlyai35j0efUi9
5JoaDrugCt0JtULTnQ4XuGsBSyd0cnWmekYvKe7Arus5tfTkhcJ36xfOnRS9QzC468JMvs2qKcN0
RG4vGcpL7UPKcTEJWgfQ4muvieoijiLp1xTXaGSiGOWuNNfjN80G0dAbPdLBITC+Bao+bJAPzN/K
Sg09GZO26kwPL2P9k7OaslqoQJ9GcxiO+K0UIW9Q1I8TZjd+Me7zKbnD5ue6DIu/u9z9Xsw+dHKp
o1ee4qD2oqg1tqoh/VJU/UtqKr/aJng93ZXH5sVqXfIB90xVG9beSI21U5WsRhr2P06WqnvIXaQH
FTM503bKkYfJq+XJZtxoViTnVAB+jxdSq4URnaBwUsazh7s9tpDORNdlzQCsEFWabW4ggW40fPGk
VN81eknlanNmEh1ZzuTVcibIy+Y4AKIEs1AWB6IFxC+B7R1UqtJPt+7RL16taV1shmGXKrmXZRQE
RmOq7CdbLR3TMsQdZfLRboQ1vW2wwsJkFKMzeADzvseJEJrdmOzEkOtekuIR0GiW+oR6F2/XwTC9
M+93ZB2RV8tiqNWlAFhJXm6ODQ/ZifnTH4f6m2GgmffzMN4XMqzdaIgUynLZFC/SUcTwJ3UAP0z1
3BGxiM+01pHVU1466sN4n7XawnG8Hjx8wVCk4WZlygSrJidR38587zJNP5m+8rKgfXhEJIs+KWeq
72U9HYxNqeFR6eAi4P+IOWPeojWUhFMpsvJTomW4T0LNdmwxCdy5ZHh4St/UZy4uxybDag0NZWjG
+aJfDLPiFpOEfY7J7FCGVzgePuQseac/+dhjVguWXw++YQBDJfJnCmKXUnYdS215O1gttnxU78iO
rWB1/HdPW52zMrVMmokyXQ8fsPG6E1J4049DeZVRVn5l5iYeM5iSjGdym0uvfdabq8VLB9pI3Yal
ekDjmj0A/hcrKq0zq+/vvfT//XVhr1arOm1RlckxQNXCNvchJQEAy7CzcSB0Kxv4fsEeJ+P8Kzjv
yBuFml+GUldwOBokLL6pEVYhu4JByP1zcdbPNx9hr1asFoFkPjWd8HJewA6uZFX65aMMMqZho8Tp
M0m509147EGrZUs0ch4MdirIxMU3RvFVzAkovNA1egx9iay6Ot4zpx/1+fgExfLnjNQVeB12Gwhv
SPJdZOpbmGc7hXuLZbdg7v9qsgl7tbQ0mV+nApGz54cxcXVtlDbwKQoQ/DGc9e77oLT+mSnw+aBE
O/LnBwl11tH2g1HWSkQPkS0HTmupu9OtdezHV4tGGxHaDltq50UVY/cdzPHBpj7hL1tptVaEloKX
WEZqw4wQdSFKh7nS2PWFUfn2l36szEcxNvnT6U851vGrpYKAU5VRY52SrwYcRryutNENTyJ6VHSj
32u5Xg8uRBHFPf28I+VRAIf+7Jh0UhTJzssBGUb7EmBF2uG4YYgHYjwXRp96dZXfosu/MEtwfoW2
LQEEzlG3U83gF5NhI1SqaamYnyuxjWSZaWdyGk02Ha7WWPB5epWcWXrE8kqfLD1rWU9qobJDENN7
mkU7gDQoKwOkPV4pXesH+15IBai73p1tvKXMGWmI4PIKn3s/VFL/XGjtzzYSRuBkJUBWYWiJ2/rw
LuQMTwKH41S14+zR7NHl1q6pA1IFDuFvfQlrjdZXYyCoZfWtlUb/6xDO+q0oAXTBAaCLzvSGcuwT
V2vZ0EzZjBMIO7EspJ2fACvbwjgYABVlAYR8vQG2hvRy+CpbRQ6imCvPD73W5nNh6SPjz1r+/uEo
IHQjSA2lSCkI12U3HpriMOIQrjpS6v+c8256lO0Zyebp0ff52YZs2J9P8zUUnLM55tBtx8sI4gTH
wkcpNC+0Nr89/YijTbpa5GItikahyy0xpt4b+uZRSctdFNfoVLMGAiMy3C4CQiRj4pVhUXX6sUf2
CmtZqj60YyWpmlFDm/IykaNyKXDhkeZJ38i9LHnmGMo3nRykMNqk8UxbLr/82exYLYIU9ctYrSDc
SAL9TZiT+Yxvwblg3dJYn/34ag2UpAajDUNqvTLSF8GzWdZQZGT5Jsij6v50kx0bDKulLx2KfEwk
/3c+qkaG0ofXkV4g7DYr277WszGpzzTVsSet1rwilsmqhdxxOq4PnpiaaaeFevyCW7R0D2RVObOL
H2m1dY1rjnAb1HRP/No0bA+Jk+1OmjE7XUzo/3SjHYnh/dZifhxoDbYXQdNRKF2jfUbCH29B6Azb
Nsc9ucxCCYviLMaMpdhzn720yqdwxjT79MOPDLl15RNXYr3Sx7K/SNOwfOh1Fa/63qj3p3+dheVI
R61rd01pwMmE+mmPokxcLVoDDKwSEBnG63falTEUtaDUwwfVKs0tRSAVqpocE9pCMm9EnpAJt2AH
LXo9Rq1qwHpRvoIh240Y6fnDj2TGNBSXWkMu4f022ffcN9yxmDYwTrZdi+NAGP/smukq8TNPwFIq
cm2jT+1Oh6I1SdDKrDy4jNGKbnriOwqEK8ixotSdtA3fDbDb2GtiU8sFvRWJUzc5UVxYwOW4QQF0
iZgSlV1+zX7jSFiWjFTWGn7vgLBFjKZeBD5i1Vh/CQuuxnpKtqh5NOzSxUbmZ9bhwrRQgxCgwkZJ
nYFaP+yDnNGXUEvJ77HxKKEYKoR0aU6Ka6f9Pl2qNJdAZZpt9fY+BaQDphURXYxcrcWCV53nB0Dc
GAKrt1T273ztMvW/Z0K5s/XhBdn5D5CVPXseylhXwXw7/aX5P6MZgpuRjLDY8BnCAwS7DorFB1dr
0NFyQ1YTbV8HKKvM7j2XAqeSys0s2XCB94ZSbVXdawFHTPZDkwM3tXA4Sr4k0bPU48+CTUsbP8Be
9RoAa776IHywNaCpirLbTMpLRElfGTeUnRq7qsovdBiwro7Ve1vimcM2LxXWRkd+O/bPdfa17n5m
A9dcSCPygnfPw/F2tq0bqv8rp07Hy6ruiLYPF0NccsO9CiZo0VMwPmcloqgpah9D+zm3kSQks6vO
r6ma3InwPRtesxgaQ3obRm220bCcywJvgoO7Z6++bg2SGlj2KmOLfAuHyDlLN2Y7b4buS53mbuW/
E3HCRFfHkIporK6abhbTcMFOwFZNn3XINHKAfZVih1vZFLvCf9C6ewzqvvisxFzVeV6J6hhLWrvb
Z9gLGGr7ZY7G29oG3g4pgpu74YAwmh2pjXc6KJe+qS4k+zsGaZtR66+0IbyzrV+QsB19UL1QlVzL
wFqTDlw8MDTAAlJNnCWKXClunQyIfMX9OYgwurC8siOeadgTEHZQ3V1M/KDhH6D/7a33mnMY6G7W
Irl7WGy3mzhAHp1zStMh/kg/MTnacR7bzi2htfK+MvWNXclI43RQcioBoFLHm1OeOGWajoKCKrQh
zgntLuzsnT4D6QkfWlPBugArrVwjS1UU74SVHGl67UzrVi6/FMlda+Ellk630KTdbpihdJSHEful
kdouP/WdLrwo0G/7rekMEGPS5qUdNey+5l0iun3aRtt5WIw2R0rNnmpR347z/KIMV+jFCbOiObsz
qps2wX80wWS8ZZykb76UHxhPW8q1L001voxrYEK9tcsBPFf4XQNAxsqkgVsWXOqG/l0BNo/HMEq+
G1P/ntrxVtIpHO+/I7jb4bKyixKFpShjkmUPZjh8AVXiShJZAYAkAzRH6P5b3dR/zDm+PJmFFJ2o
Rpo5VPk5rXgsfVSpTI1O/25EP0f1JVRbBxSca2Cujp+NvvHp0TmBzayP/hddgq8DPXrnG2JjYgbe
2y99j3rXip/64LqeqTMf+V4LXwDUmL2dMwiMfajqiOBSiCHVXi+eLSU6jIHl6dlLquYbRanfoR/u
jSm6HCwinT6i+NbyL1s8y6vOgwfYtsUhGG/luX+oq+u8lhypvJYG/7XHo1iGgF7o6mWOvV2JSYqs
oi/PxEbTWJ2meONz9cgHPHdx7EwMYCZqvRNco6K2uZUmeTuXN7bFDUZ7wXcemk/j+Np7GQAy52Qo
FT/H9A6DMVcx829B8qwttmZF69iWzm0cQXYaIjjv9hPOH0bbXYay2PVmuRnyzIFqA6YXiCHNYL1B
j/pWpuo1MGmnDLArqOgSUFSXZZhDosFHArfYAtSMqGWXdcKrWDdykd76Vf2m5AkYT0Z318JANLDm
SFkzVOtgDAl2sMEet655gzUxRpHM0NEAtx9vQtt/neIHSKkbPMo3ITZjJUCwUOciZrbvWqpdoAGA
S9h5VARuDEjH3Gq3M36hsXiSh+ACLT0kveJusc5Cj7C10sWpb2v5iA+Uqwz0k4ex0qYSqpdWb8A+
szTehdBWKhjZBVg6blS7Uo5Y7SDI8Ogk+pGE3NbkB7XUASehE6ug+lh2/RTZHfY/eMkMB2jS6FcH
PSbyVsetfzCp2rKctCj8m1LL1Jsyt2S3nIMycuBD6dyEw+xdHnr5q9oAKPDVvLxP5CLYpTVfQAVl
jKngPDYYdQzd1Sg1unD10h/uszCIr7twUi4SCT8sltSovky4ThXu0Kjo4BUjw/HdDNJ+o2F0f5hr
vW7Ye3ubImtF2Y6dZbp2DhKG1Kw5Qt6rtV9xhHI8bdWMmUnAS3fkOBqsDVwx48KW9W9Ba1pXdTg3
t6U/Iv/RU7N4CEeon6A140q+Msbsog6k9FCLqcawec6ru6nI2oVZI3s9B5htQKH8VjMtzGBbtuVy
fJzscNn2ih6Ffn1RpeJ7TyD6YAj6ocAgQ8FLFUwnhc9N/Eu2YePVWDooBUbFzQFbGcrhEUL3El4g
cSBf9Xq2rRdSW18YcLaCYTvn0XPgp9yZm2Ror2Vt3rXRkN3U44BXfFVuR12Tb+IZEvtSIYPo5EpN
ul2idvGhMPt6A9nSAj6htgi7qO+OhfxCuSEmPFXnymn7JbGtDPKXoTloBx/1yTJcDN6GQ4KOOLUj
SAwKC1xq949DGD5FtS0DXsylTRV0WEYZgA3R88F5TO7nsn9SVOUiStuvnaVd6bZxIQpT2lHz+hxZ
xXacC3OP6D/ZtDH5v2ocQdCqFWmXIYRwhnEhb8cPlhgfqticAh8rFO3OLPKbKrH3kZCg8shPfYUu
d+IsrVDNgWPYdLDn6SlXSJREofXcmr19EYbYnFjVBcKsDMGPskXiu6vAcAhQOFHYQqbQDzn6dSut
80PVyFBMq+k1asfRRdN3GbZQk0LsVZo8kfdSAMsu6h59DHUgA+s/Uf34LnFPm3WqbBUn7wtq03p5
xJU6r+OdORfajyKaoMlHmG2HeW8u5klBmGxj4Sdsj621QEWwriTy7M+cfXrIgOFW7zCy35HOVvP7
rsFAZoO5FneVRqF2TCpEuZMNmLY4AzfTgy2C/Cmd7bo8KH4/GV43jRm+tJxC301RlCkeBUW+w+dV
+SJbkzhoVsnhTJR1XXFengdggEolvsMWgc/eF3G1MQIAj0xbsEyuwIRwFyeZfIXGm1syjvLmtTGI
9tpSZg6UjaXety2lL72q2xuFH9gwXxJsIn1rKPcD7Ng3RV0CwXioghjN6sFwVauSdkaSzI/UOcAW
kAb4ITDYZttr6oa1xZLxid/ZoZxcKhqCx0FEKMVV3yAZFimJyTIb1DWmz2labqtEApZg0Gr9Dy0Z
YMBYkkb5AqB/3Nmt+f8Qdh7LleNK130iRNCb6fFGXiWpShNGGRUBkqABHcin/9e5oy86/r532qFu
qc8hgcydO/dy94M/gOPoKodbNBzMFnBfB8rKzZH8Q3L6eAwRH/hZaLGqnPW+1FbeF2OlTokcx5dZ
9HyO8Ry10SWoY01FkyKjbDw3KjuOy4r8lzTo/E2bkivsp6Lnei+7rDkHOm2by+h75XCeLDsQW3+R
8GnlItvmoMhcqI9x0dfDXmbOV1w5zWvL8RPu0mUo1KH1SOXH6yFAj4FuJ4qlppFVp2XKrNzVRRg/
0s6yFaqoYCg0tA+PssuSjeF+GjbNkq+aEEWxuMT20pBuYtmBF6tb76EnCvF5GgL35zB2mIoWgbm4
dx39Eob+2l20TknfIJiMjxzMI4SFzB1OAc/zMaW3ugIxUdQsBE5dpjhYKYrdMb1KJrYnPyTJJ2mz
5LFpp36f68W+tHwR4GKDwD7j4hwJLNNZ89g0UfoYklNxHCLH2bfp2J+SAS5fFi7+Q9DH3T0bm9Wu
toSNK+PK7Uyu6POc03BsHW7yg25IuF7yxVyYZ6qrjjxMtE5XiUOSmOhrLtziBYhQ/KByqX9ZofW+
YbLG/5MHfsq7lZP+FBh5TFsJdT0IWaqsvaE/xExIjjrLQ059tTxkYWCuq/SHQ5QQVmiISMeuFgau
5RqQ15TaPw67hpjouGzvZlLOIgLqTFmcSYgjNbkGk7lfu5JIVdnVr2M5kVlQk6hT6Ki69iqfv+US
oKK5lamhU9IukzZc/6W+qXZkrv8C1NNushnCWtJIynpMYKEYx+sS+cA9FAfF8JzTgmwiaYlu87Nl
5y4xM55W/XWX9r4MV0nazPxzjclZzBwGJdJkL54HF8npux+YwABVyjU/zNHw5pSS9Jey6h86nuDD
MKUZX9Ewbdo1cPYOP8cJbT4KOJKES9TvJHPqU58RvhOIiPrEcc8NeQvH0YzzyZOr2iWdVx40+32Z
D649y8aMxAUnv29iRb5Kt/rstKqvLuNUKiL54RkCcEjdAWyk0gl/qZoJwtX6sYTyeZcM2c1A1oIG
Tr10189Ey2kBb5f8Y7FzDZX40C6vcxqaP4QGJ28iQR22S5A88BIuOyX6BN5nkW+HOh5fbZuoc1rT
JzYrOeprHifg3vxoHztF9pLhxroGvSTyc+ZT8au6ohSNoFYbB9c2cc1F1XY/stwjhCr01oPf9urg
gRU/1rSCJbYngLBJsEuotMeALtQLIbsCw1k3ccZWJYDm+tskZUZs6+KBUCWnKJiggaQ6nC5q0kRT
kvFOdhbJpdar1MVr+/lFNQIfC8GoaBoaCHefh6C+5/VraSOi51bxMVR+xaS86F8bhpxn7en1uEIg
2oUEGXPYs8oahUoTHh91Wz07E1u+U3WeE/NNtzlfS0HwhiavhDBVtW8HZZn3q/EzkNPwvbJOzMZS
91jczg/C89st09yJcPiYNPWq/b6KKt56IXvrHSnO99lqomNV1ileGz5k2jD/gdTz4t4xDnl/tR/u
c1qkR8ek8m4orU/81JjvmPgnGwJcsAmFQbRzJETGjXE1OHnbE3QVzR+VB1Oqqye7TUGvXxP87tAs
Z8JdOtr+Otd/K+18G/3xuctVRBpN8s2ZlI+2ND+ziBxhj5HrVrowOupadK+W+f7GETXaiTvVrwG7
R/vejaddM1bPg+H21J6vj+EUQzjvm5cyFoT2aDSQrkj/6GolSLLVFwMh8zxLJ9sLO/2c1eruiPzn
jWUYTDS9+eV04/q4usEpzTJmjNpr3l0It8SjAAtn+O2e5in/UtFYb/1GmsdlcJ2XqWgIly8wxBdu
clYYZPaaXb29Y+IcZ6As9g5AwiGqxnv4L82pHlxWUG0XnGIX0lPkzO+wDVA1bEGFGXm0HNN6dWXx
YFUKbziFljiNKXduJtKHKjf5lmPtHEStuKp0rnatx2ZoRgRzwscPfE3fhcQGM+bpuhM7ft4haCAC
13WRXI243deJa3fNqoKNmw+PlF9n3pY7W3CE+PB7gA8lf1QvzBN//BOJMPe128PMnADvvGUFQIh9
3Nf6cQEwWBKUY9d8m2SWjCOXhAIbtc9+uM5/6CFIjAGQAjnOBbL8M8dbvGxmqfpzjLyw75Y2W8lr
T7Cs61g/O01M9mi9iK++8+Kt8km3XZXOdqsFeMuuVrun/STof6rncwpVaOdrUqBq9n0gZrK2nnWu
BBU2R9ec1+G1c4Ae0BnWWMmnEZNQPfjun6iNc8jYWb9pK1U+yeYLmE930hPdYjmo9WgXQJ5au/C+
Fu+79cpq50qHljmlZrpq4l0l1buTvluuhG+C2u0t6GtzKFyizFlYh43UVfPzQk4jQC15SwBTXf93
KJeaUKxM2t1imzLczMRvX2fT01Sltcd/39FF8YPQN6IW+tbjl/g9l4j0HbDMUnyaoNRnVvJd5J/M
fZGt1m9D38UvQx83B9d6hGT3JFDZWnhXKaNw56cjhxA5YQ5jx1iYd4quNNgnJslY7HftQtrctDSb
NbUxE/slQrVxp4xVKUvlX5cFY0TV08YRfE3mbrBMMw6faQw5NMLmRMiPv3Vs4NwT6xKBD+Cr26f1
kh5JlRhO7kDMvXT5zG9N2Hj01iW/tLH19nFNJjHzUK+4tsKN39agYT6qYBR5Gycbuu++0wR/ojWM
xi0ch5RctZvqJcq83GdgrO4EU4o3HbD3NhEn/rPw+qg+jLPWzdHRCimvk2AANkGb6HdXqQ4wedJS
OvMay3LLbtsYbeOaXaU962JspK5tartnggmUuW+qRlwnuc4xq2lVPm+UREHEZIovo51EcSy1Zt94
TtYYLmCZuWDJHT7drajj7GHq4uridpP6ExW0FxvQYcVVT0H+W03TsItIJv9R1mwdkiLIHj+RUtl0
78xqunC9uLS/jSBiy/fLbqvY6thNHjsKiAJL5O5L5rZw32LR8Fr3yo8fWeHN35e1Ls4DEuzvQVbu
W74G4R87+fFOOI18yPK8OeSym5/4NLvXqvC43qrUp5soATxOdlnIvFLhbZtnzY65iP2dTEibXaso
ehgsWTCRCKp3w3BiP0xRfecJ1//QQ519h9TjfwGbJROwKCGSExycrCPZ0Sq6i0SDJJuFSfLbc7v4
2AOdf6pXnwxztu/3qszuGEmsv2aQO1ffSce7NYvVLgxnsydljLO8Sy2stqGvCKwfqx9hmiT8BflM
iFY+o2AgEovcPA0FiNRtEQ9ioaQriyO0u1uyIcH3KtZq14laHW4snzubEvbtTL3i2p7+KtQJLgwS
bzbTfNuH0yFqGgfxS7JwqkzhCtytlrsh1N02tdYg8RUfTbbwzGQfM6s9Dbb/09Twb8goHvd1bHea
1nsvRm/a5FXlELasAI/mExZinAKJQ5ozqMa7qBuf6rG8ijZqgWrMPQQsc5gXRdDkNHO3NDQhO91w
MQNKm64FJDtKv+4N2ASx2yBHqhS1boqf4657YYTrYtcCRD4Ga7dfbIooSrklSYwe5qJ8vq0aw+S9
o2XYD800UcS1f4Jp+UEg6Wuz8Ed5HfVzE+zCpLzL5uAO+MzRVIRuxEt0cUg4C0v1FbvFKSFKbuFW
zfAFTCsd1Jy3xAbUerxOunhC8D55cVHdLWnZbmRWUrp6OkLu5rVbso7JRD0F95X47Kbr1Ih3LSXZ
wgXTuZK4ctC8R6gin3EBuKAP7tSIvGjdiLhCR1/8Lj0yIDiCaj1G03LkSAJzb5M3VMKDXym6zlu2
pv8oKkJ/bU1xzoAl4i2GDLZIHJKFvu8JKcsFIKUjEur0PQyBkB/+x1jOj/9l7vfPQJvEDl43ElF2
SgHNF7vYD8aPnLWmfTyb7C28sXRdx1CuQ9oaX+AYk66ocmV+N0WzvpquF6c0pga8RQqRuKyz3j+W
XW2DjWpvhAhy98xdNUtBsGW5xET3UdHdV5hXggNbl31NJqqwZkOP319JRxjEhmdx/JsVzRJtg9on
mxVLfvEU9rXz1cbGPU9ZIVuY7A0dkewDBmvtOtnPxjbeq9fU5TuZWVHCsotNuUb7dT4H9Wj3S8Tk
hZYbkrkOnGfOTF5gAT6laEv5F8Zcsx9cO4cEYOfiEQwoqfpDn3UDiZx+92m9QZeURY5w8GW7XD6h
43zr2mEJSEQfCWhxk+kNavKNkl7438hCXu+WUZnHtnQmPJfQk0GAgEQNtojChP3FEXQiz8h7/ojx
KW/RUVlOc7xzV95+tMFuQ0ReS+hmY7X9u4RMfTe27Np4Qy71dCoqckKoTMkxdcmx/loJyzUo6sN4
DxZ+eLRu43/0cZCf8o5GnXIkNUwpRKZ+C1241xofzPcUpMNHvNTNsz/4/jGN2j7ejsaGd2GwQHI0
vfvpTaQEEoQICkPnyUNQdr7hHfD7u8yPGVth2vtLiBV6cZVcgrzJvyDck+bITkj8JJdheBtCf3l3
luCdGjU/C6a5aJlxWf5uPfaSlQ/6zhtm/y7WDTdKB3/o7CbEw9vcDz4bBu0NAI42+zYvUZhvvdoE
r2mlk6e0UwBbeKvJTe/w111MPyOL56lf8VPOApLIlv09PIfmDO3af8xCnwayXKTdy9CFs6kjVxS7
eqKr2Qygyg9rloNn9ZZ4nwWsWZ6S2bkFpmYDlgJZfAypn3Iae/gyNwE16609T/v3bPSGn3Lps+IC
7tVPkM9HRrKxGMJqQ8cf14elJSeV6SqbS/OQJvIEYz68833Drsw4OtlbNKN0HDJXZfdw6ctn7Rdc
9FG4SGLTl6EH3huQBrnJ6sUHeao8LqWm0uYyuG5EjuiUDPcxoeYEG3ja2YQL/eKO5yl5T/pk5Y/u
W55uVS3gfFXfkghc2Oyq+kz9iMsoPK/dnDHttZXZmpK6aWNsmt7lasheJ3Tum4U3v3ZMta6yC8uz
V9T+sJuDYQi2QptkPI0ym/WGrebqIY7G4FxkY/sznFbmAJoH4qBqZW7fiL/88egE3tlXaQlyiW4O
LWt2cmi8P0gXDtlH1i998AXaf2MY3v/UWMPynSvy9pnwl+J36PrZlcdOFbtogO0LZSy+nxa2e81K
aKPpKcsJ7k1+sxsU/Lyhg0hV1et6NJRwpxCFUWynsk8e9Wirb4Or1vdAIT7H8FS/2xTDzZr7/Tts
z0HSDbP5sKktVxiSXVFLgEo06/QkXribGKiexKpcbz+ic5FxXtXyl3bG7rC4YXcYdO7Ou6p0nZCX
yVs/PAJZv8Z09dodGf9ddUtUnf+KIpFnWoWVO1k13xtknH5bL9wheg2mX03cLR8hr8iHcjLxqGU7
3gsZpB8EutmvBL3+YKbRAVy15O5DnCQxw9dldY7z2OZfY+4N5FcxDfjsbQNkbRggrMc2S9/quOpP
Rjn6KR2H6iqqJvlYJwUhvYnCV1VNRbeLGQi/JhMYuU0KofyzDpi43Qru89DWzi3ljWluYov49qTn
wvBTGaiDPEzVtXFKtzqz8EsKkOflU7KJncVeU50uW+Z7cHQgiwBmZsW/PILVaN9C3S/YtnOO0dJU
bwX5vmbnLYN6z5KVMUybZfVpFst6dWZfdlvPS9dw23Y3dbOShkGAI8ZebAjv7O1BBglGhLnTDhB1
6/QG3nIAiWLqdPPRZ/mUnyriqcgGq7rozaTWO60ybr5APQ77kM8KRWSYkVIAjPVPEZTeD09W6+80
i9GekpqzoK3k/KNv0vS3XN1FbYSbWVhuIr/vl775szLefPHUWAMyRORFfx9Nt59AlD1krVZ33hzR
8SCez/HOTWZNpn6YToziLCJi5rf8+XxOY71jOZFvdeCrbCAp6ejei6b1QIwzZFCQE7/ikWmA69SO
uSZDvuDMHbiRdxn67bH2+Cs3Go7US5eNZp/AY3nVkWlq/vwesSZK4dWma+M/lQGDIe6I4LFGpKbN
7tmRKRtFjV9B6CFJItTPmL+hb9d1cOrLqtmta5kwijfrQ5J0bLqQjP5UK2gPvXD0uYRYiOAp1V3k
Fs55bVAborqsDgluy6sNhPdY1FP5YCbECjm0ZHZzL0PVa2bxverws7rzkqg9Nfl0dD0WoLb4aQNo
h8Vc3qExAkVoEw8lfGz0boiSeq+inocx8JLtLAKzy0BjXqrU41aJdPuWRnZYDj22CrlJgLuB9fPy
5jGTAY94BK0p23TOFL219D/ZDj8MJ2JkGHe5LjflhonA+umpW0caSotXYkW6gLIGSWpr06x4bJWI
dvC6GrrIli65dVv/e5209UOTCRw2VCsYW3BGALVCKkGrdIR80dAlHvmy1E9/yDFdRNB9H/zJUYCk
vTo9dwUjKR2mnOFNlfQPSTOx0DRmxJNuq8xEL+oWseus7vrcIy2cA78FeML4vjPbyQmytzxZ6m8z
ln0MspDP8GAV9Ztp3XrvLsLwurX9y9TN6qkQyXyBY8Es1s375XF0hXg3i04JB+/F1Wpn2UP5iX/2
Kcc/SBB2PDrewAMgb2bACZ8fQDeF/k5CickC/gcWNz/YjoArboBuK9YWeiAVP3YUYDyDH86HcekU
sYdV+jGWc/BqmqR/Tb0628Se432v27A8OL3XHiPbl/ukZKqejOHnvHiooBIxaMeCc4CKStzUSxQs
8iFfAmCYY+4Sz+6QEd+nHiVKV4EQ2RUMYTf8/vRxDV3xBHuwIwC/6UOLqcdqytaIbwa9avAeeXa0
3pEoPq53gEOmNxUVw/htmVCl90HmrDHamS5+NHHuf2adF30T+Njg9DlDHmy4XYMGAdMpECCZss47
YgBdyGqUpGfl1di+ptRq1o3nwfxs4kC0r7GN1VGORv/WTDHRVhoQZFtuU3bXNDan2/qhyzE+LZN4
HXNnYFqfoz+8iXa1yWkKAD1sloUFdYQEgpLDYdwnbha8NlKanZYT9KY2nZ37MkmhJSWM7gFTtoT/
rSs06b1dMFulepEfE+XyIfMmgT1E0Lth3ISPWBb7PunAjcWef3KqHJ6eivzw7xjnWHr4q05KM6tj
MBaeCzsAMcNm/LNQSbyVMIxfmkXNb4YT+Bj3vXfv+12c7EcnKL9XZJg/MuHs3jPTrh+kxkpYoy7c
+dioc9WUKOdF7d7sdm6zcblbLoHtpp9d51fPeRG/d3iXPjgi9Rl1U8Bx4VJqwqb+HG2zPtTdvBy4
trNv3ZA7F2dQzXXuo/LkrNivYlDtGGv6JD1l4+SdA+PlbzgS0jewSDXnxeLzgZrqIO04V+BX0A6R
6vNzzge0X8YOUSEidEWhu+vlOQ8Uvq9SN+tLmHDUYtaSq4/bwMZfy8iJUNi8+ZrHAreNXcaw2YOL
Qt2Nwvk6OlW5LzuPaW6sDfa4JnM5LWRihqca6wPNhlHhvhnS9nkxA9B4pgHdxTi1PAnHYcqQcSHu
6IaUuqzC8y5LIMeHrlsbWLsTViw6Chhk4Kum4zpV9tuUwitlapqR7T2zOlzmbvLS2JmXIJygxIXD
+rbKsPwupHW+Va2bHpkBE5J9I8W8DIqF1swZ/btGmO4yCkBOXFGA6loIBgk56MwViwwrGlfDOZ3N
8MzMgBzdai3+5L3hjpOz2A4KfWsSPgbbjF0FC/kH12SBauUGIXBv/Bb7asq4LzkdhrtWDymulCVt
H0JbVQeVBSvRSaMhqGZgUUkOSftomP/Aqo366EqKM8HkadOK+1648iUa/ODqz4x1K0Z0V4BH3iMK
V7UD3fjcmGQ6JyQPvapQAXSKJYNWuJn1/JSvk3MEdIuVIqDTOetYtl9QIV3snEvxR+i2/ODGbmG4
oWzsqDj8kzfTgsxenlySIrfvwxjPpzn15LXQc/FiIcKnjAzLAnc+9oxy66D8xkiZImZG7rY7Bjv1
j1mJ5CSqOqRWxhKwWaEotyh0dQsTqpiEy3zXSz99K6L7PF5boqBsf6oz246MnbrG2US9sxzNlKlv
1vjdYQyN/24iUR1p/5c9Of8r+L26+0lwuaaWlS0L/TygDJEHbSb+8138yOU6wZPHb9jlwj+lOJPE
hTG7NUhmhfwjYzlh0CmD/BJXtrwrSO09J3ZUv9NYiV9pXizQMTgVA2dlNEV9VRMKij50P7elhyfE
pKfYb70DiUPZa+LJ5q2jsONmwbWGsaxlc0VgPPH7tdhxf6lTwNPyyUnv/rGi9f8UBT32OpXBFrko
j4kgbrJDwCL2Nyb79WPWyBvXyzB23bLk727rQcTAJMEZ8FvNvWdi5/If+tVtewRgJC7ixGNGyTM1
nC1xE8xisMsledJh80UKZqG3Su1b54ryqUNw2qky6u6ZkpMXwrztwF6pexnpLK8xPI3L0gfpZ+zZ
oQUwpcGWRZ3EkjkWKC2bvnfratdw0ZPe37rY3ZQ/P5jZk/kh8drmboLKOu8hS/MOGXfaTLWVQJfC
9EWW63BoI50/ZaAsrhV1470Zk/muc2jv5iBV39VaLYAqfZZ8fPLyQ1IUj0ZKd1uJMNunMqi3OAug
CPbtevSWOT/66MjIu/PCo1mTgX02JVPV7QD1DkOn4/U4JeK0Ykoi5uLolJE4T12Ojzaa6UFZjb/k
RdHuClfZF51iDJMWj1Oeobn79ZycolLZ+yWeQWsRyquOdTel17GXEjk/ivkXrZFX4r7oeKOMRP0m
C5/EqBYPxQnXDU1e9VCXpfOcD5l76YRvznVp1W1C7D2GYWH+hAxA9X0wJd5jukQDYQW+id7LUQ8/
Atf1fs2m6A+zSusrpzc+78Cd22EjJ4akBwJHV7U1HKm/9dI7Oa7UrriWiw2PnVHduQy4Na3fez+q
6JaflLMjED8lleCLC1tv+ZrAQj+4kMHO6PW8QVUaptGGDO7kxSmpWfsblPlEOg48h0JPL3Qf+EDC
Mrf7MkjXAz3ljLt6jS8maMQ+00t6CWI9/2hXkT9T7UAsK27YiLkK7leAH99jDAVya9zU7FUWltyx
MnmzYUaSQF+rL1MO3rIN/DB4CFINuWScTHBlHbL5CPwJOu3A0C93tYeljXWETVOEHuOgtX1y56he
9soY76F2Zy7N2BN3kwRjFkXOeB6oumZkmnR4ZBNxfWRRwt0RBG3fFEta6XZJdHrHoGrccPgG+zJu
EkwWoKrZQWvKx0as+bhXrI2nm4GIfgYgFvMMY60Gz7x1hgliJ2Pr7RyvNY45v/ngDHQeZxS0cz/W
yVNIBfGjAIgLZKdfnxO4JIAys/h1MErMO7dL/C2lQfSWNgUia66j8tp05Wx25PkE6MxhjcpofNwK
rbMv1zV85oYJX/riP3aQKl8+AiYJ426lndtiUCwKzMm5exhL5OzZh/lQCltfK+PoZzUqH8sWPrEC
H9e1sjXEbQ7J2xCFQ2St3BdsJNULUyn1J691cO06tf4ucXVj2rZr+IoOnmGdnpZ9Vs/uRnbL+ptq
8jYnSGeAe06wD5Bbd8oR2S6OoLTqqSd+h2f4MklGqExuve3McH1fd9hmHdN7cEYHf30o2XV4F5yD
cruMTXFUvoWmbMz4yKqgfSJRad2bwjbzJula6q4SPTiSU7IXDiMy/pRRHct4HnZpqasHI6KcQz4p
XyzZwsUmj4LifUgserkckOuZkA87yD0wVYtEfVNazw8VWUpoUxP20Tqgf2aEjBRU5+te2lInp6JB
nGMLoSq/pbkYf3tsDN1lWEblzpl5Yu+R6wFORnqGytP6SIVzGYAwyai6t5p7g/c3VofBRcWHgyo5
XCJHX2ECjclV+F4Mlq8J4ISBu6sh1yTVkz8ywR1CN3qTZY4hNJpGYIjYadgaHCCiZLU4aWeYT/0s
8LCN6Hl3BbKngJOV2ve5dBiRVY3n3rkmDh/QeLNXSiL3pfKA0xOARg2UjjyTucpzcp1hlqBcR6r8
RGiUPK+mYNw2R0V6dDzu6R1D/8pF+pm7bRua5Yj4N4kr4c1pvK+rKP5lb9MyjGL52RuN/8ymy3ID
GQpn504sP37zp0ikB+kqB0caGJvhjgHMisbn+l6Uv04ssvwEJGOPdNA03Z4NWM4arZMMiHt99eGK
KLBwXlWTvxEvFMFfL0WImltm0z0+ahTCQNxCPHk1GSoSyq/IvBhSElssc4Ar6NFblx6GLNF4mCiE
CeWWpYQo3Du5k013kQNc7JQbLk9amNSLs/wcgOKtBM59B59GKNCG5kzxOpYdqBif+/y+CzEfvbi+
at6yDl1jFxuZMs9bsCttJdQ3SIqj7P7ooh+dXS1hMPEBIStcOstEZ+MvYhn3WC18ftzcIKiLjBax
hRROwrqfrrOCbaSzN3Q/NW+7mIr8GDm2ni/MSDCO5POsxWejW3kyHl5+ruLpD8b4IP5RFwysifVo
Bb58rUJAT5EBqNa5U7uep2l2XxWVmHMgT6yEtu011YqmAW90NXIMdmo13uOa9xF86IZwbpSwyXux
YRn99EIqA4Z8i3oMIpcvfl1SouLrmkUV6DOm56HtmcC9Y98odz4i5y6ex+XiZRm9DYOqQ0Lst7/F
cIJmboM+RAcoCvaNgsprTjqAvR1Ti7EQEFU0iLjZGfOvZXnozZq/MLEu2KvhQbtgl8uPlmH3q2mX
6jC64ZrjBbXDQxfLPjohpuT41DHW7nUwdT/6eBm+EFr7g9fD01Y50uKUM/HZDqJUiEReiS/TK5ZN
lGN0bUW47syYV1iaIySzh0pZ+7cLbrPVMZ8dXtJaPawNVRAssKbc9F4uj5xuUDPI/TtOxRp8yrlg
g4kB5Wcty3LBzpx690XWjp9DP5SPPq/ni0yKHuEv6b7WEp9EM6r1gKNFHaRfiB8cgq3cggeYAfzg
IZUmmWnHGMt8BgXZHes8tF/emjM3cBUDdOwPrKxTKkWFdxd0Yvliwy8It76x7Rs+THmYOss6BIbl
FxMg4MZ5nVxQb6bf3AYz+qhvOFf4ksrLJKLu55SW8lpGAz6bGY6atwmkO39PqziQ3IREhxVNP+K5
MAsy3shy9FdLD7h6IfmfmNxh6ZH9hs7ktldkhfSCR2bUh1ob53WoRw6rLGmnXZgpOFHSkRgE1qzd
Y+KJ0Yaj9aWv5u5uIaLnd5jFOX+k7th3msSQbDrl9Zd6sD4LQ7DpXbQw1hTFeJV0oH89yq49Eu/t
KlyQxIc8gRQYJFXzW0zG+xkVjby0oql/Atwpf5OH0J+6yU4nJ4MKvRur2xbSf59w/tva5m0b8f/s
7rZN3oimXcajDYw4xXiWTmPwH7shTvz//iv+bYJ6++f/51dkYepmaWz00VHWOYfrEOydwq7/Y0T7
b/8D/1gFTsaRFYI5qI5FLwAWC59BF7zw3ZSu/v9YbfX+7Xf8YyOYipU+vMz8s8BOciLuCdQcxDz9
Ei/jfB3YuFTc0p74wMMAHMsJ/Jew7crzmifuMxbB5uLHg7kThZ+ceWZC2Lq+ttTmfqGOqJrND2/x
yudsLeJo50fjgpRLzLpgkF1ughlf+3mOMRn99+/Dvy0Z/38WnON/LB+nuk/DIGD+lKQ6Q9z1/JiI
gLlMcBTqNf8jZnYMWJLKBr2jwylOftravdasLpAP5ZjdaibqVSvH9gvdO3lfdcSTP3YWDa9goQVz
L3bpe3aTvB+zSJKHMlPVazxwFMGYqo5S+XW05UDUP5OVidKOUbN8rO1Y/iqHSj+PEzsN2Hri/wFY
+rfv7x870Dash25O8Nf5/iqeMFO7P7q0z74TaNGJ/7Gc/C/ru/9khGSitWGEL5Qv3be/uTrrX8oI
ViOWEONy8/84O7PlxpWrS79Kh+/hwJAAEhG/fUEAHEVRs6p0g9CIeZ7x9P3h2N1t63ed6u6IEzpR
JRVJkUDmzr3X+hbgp99cjb96om/YBBAWfD6F6A5GYBM0aknFM+c230a2MV1IzQz//1Ag1nc6QpiX
w6TA/ih0NdvVCPvvVCMr74TBviIGK/RFqTf3f35Nrg/6Hy5J69syRJDMKGtz7g8lYiHg1Sv/f+4J
GnAo2gsKEAv16p8/1S8uBmv9+39ZjsJcV6mkkvYQNWWDvS0c+lumwuqTFHH2+OfP8Qdu8T/9Pt9W
pXp28kQw4j7UDicnmbHBElP6c5bkNGqzwJdRZ0gWOZafjEloyK+DyC9LSjoB/uxgaoJ8SYsG4GBM
nCI4DWyimNhCTNtrRiXwn9+80F+sBda3pW1EYUKTKTEPKQI2eyPk0r2TrpirbkNs+WMeJLPnyJID
stWuTTKzlTRYS+fIwJrh+29exX9mYxrWtxWpSGwjToD7HWSpZMOuxXpXuI0eT8cq6Y0c0/qo3Cqq
aTyl+SqmM5tQfURsrj5SWsu3Ec3jHvkCtB3ZCYcQ2Urvkfar7ewLoXbPgxIi7wZCMT/8+Sv+1UX0
bUVJlqKpBjNiRyg6nVM6YsF7QSWAUo149z9/jj+omv/hIjK/4adoM0dybqKSMXJrHVPC+VaLe3HU
8ya5ytMi/eEgp16QuFbOM3bH4JINzDSUsFj8Gm0kMeol4vAwMZEOTSVSsSUwacyLPK73iYX84zdX
0S/eje+5HUlVwjGzuHstACdHeL3nLm5Ym2Ycg3/+Xvxi0TO/LUaRmpWA0tZg4pHzY5Lo9hnlS/dS
iZWypae/ozz86jf5tg6hV6FknLL+gGOgQ9RbLM+BscQZV9yc/KYe+tXvsj73vyxA6C1RLyS8W4MT
7m1kr57UDAycQ0v/cvhdENsvoCzmt6pr1FPdKfuWFVVT9BnfN97FrmrS22hGZ5mVxmoSRGSQR3gb
f3PF/uI2Nr+tehDvjTos+v6QaJPyYNOQ46gHS4IorxxbeKLpL6Y20ELV0lG7lkpPm/nPr49f/bb6
v7+nTp5jcQyj/gBGg260IRKG/HZHi6SZU9ZNcEniAbMUUzcyoCPD//On1dbH/0+36LeFy0HKadDy
RzQJEmp2jPTU5zPDbeblNAyaVmR7q4mbUzAkdNFG1HwmbsFdVhTUQkPd/Q77+yvyj/ltQcpSpEst
atCDjAfjZLWJTTfQ1rRkY8V2xgyI+OaU6bNLCiy6CWPMkYCjYlB/V5b8CpYnvq1WnBpp5xbxcMBF
oz/LgFmJxyQGLbqmNBjTAXifnEaIDxlCXqI/nk9PtJC0zE+cEhlGMnK+0cBsYVRtqeB/c2X8orL4
b8kkhqo6AyDYQ8bW+Ry0Y+otOFbcuBxUTwRxg0XRaX5za//iBvieVKKWcVTFmbYcklQRpBXrhquh
tz6acbiG5CHE6oIo3RY10QoROq3frI5/JB38h8vwe9BI0reorQeLhx8ZT1dt250p8vN7PY4MN7Rr
c3BLdHV+Xg323oh7mAzVIl9M/AtXiN6KXZBogcemWhxVej13GXYoX0UV/zMcC43Ujyk75h30lYU+
pO2jXMmepjianma6Bk9r5csh1jbLS6GUy8202KWPjTLYIWpLz3MXFsihiZOH3G6NqBlwXVt4vo/G
2JukmQfO9je34y+WAfFtaS0V/J1iGJZDPQTFexAyjclVXSe3VVlMdSNgBL2YyFz9SsvRfsW9/imM
NMZqyxhT72zkoZ1hyp2D3pHeC2yFqQCY4zqVqv7sta77zRHsF1vAGqb7r1tAkOt4e9h/D2qp3SaT
fAQgsa0M4XXIhX5z4f9iKxPfFuN2CNqJKSXWkimz90vXatfolfKDvTan/vz9/tVTfFt1w8WOrEq2
2h4pYbeVtlpvcVngUuq74Tfv1K+e4tsCy2INXqhs4KOk/bRz2njwgbE62ybM/xnKt0Yxh5/lzT/u
k/bv/8Wf32lpNHhRu29//PtDmfPff/1bfPO//4u/7z7L69f8s/3+Q//2b3jcfz6v99q9/tsfViF4
N9/2n81899ny8v94fF7h+pP/t9/8H59/PMrDXH3+7S/vZV9066OFcVkQ2PzHtw4ff/uLvm4P/zv/
dn38f35z/QX+9pf7z+IzfM3+27/4R+Kzoml/NUzMHI6hq4ZtEND5vyKfMfD81WThRCfJ6BLA5brT
/zPzWbP+ajmapXOKdmyGLGucTMsII/rbXzT9rwYzL9sxpWU7muP8P0U+fyuLTduwkHqwh6EitVV6
rt82nFarF00ZlFtTK6trTYsfp5qcw2ZESTJauuZHAyjBemScKapgj8C0p8tMzxRDt0Z2+yZ0zOzM
OGYyhDgFeBU3SWtrv1mKDMdYb7T/syjzOm3eH9AuNm+HrQnn240IyYUZmhJdRZNypi14g6t22qZ1
8nNRZuXc18kbeJISDn0EOQWxFl7bypNlON73dku/ESEd02zjAV0ktJku+8gQVmzrTH9sRP4Yd4yI
dJnFtNMZYEKA0mv5ZTXZDY1b0ELOjOQ8WiU0ZvIjmSHFJGn7ILLuZ97Qy0pbzWcUMm70PDmNYbqj
SQ+ABoKBoWYgZnGJ+UGWLNuCCQd9f0tvLmXrzLtywbikTfaWjjgBVxaAlSBOT0mV7w3NCo+x4Myr
L1rmDpk67MdA3pfBTTga3Qn+yCE1M16NKDzBqc4rzoMx3i1jSbMbWdAhobW06fpR9a2++lDnTr/K
m6bBepUXzCEtKBlyuY2M4hbIRLEvivEjQ7N4ZUAT9TE+tRslLTfIqVtX7S3UMRNOGiUIvZEREOiK
5iVwxlsYhSF+63hHuZghInMw/EnNOmnqV5O9IjEMr6og9WjNoX6o5toNFGT5gx6mSL6mSzSmOcNj
dTr+8cWKFoUZv0POPRG47eJUu6DrB7el+XndgdJKbfOYStzEBqEybm6GAN15kXlf45QeTiPxE9iD
S7Q7ofUjtvtovUjea6X3VXb1TSjSbRnG19aKBDIrFLySQo6pxFHmXAICACkktfqjDqAsmfo2adE8
Gz2kqmJoEcRVuNyXFzo4+9SFhIIuQutAnZN1zHVPBlBVGL5YdbRgitwxu9ECGFPYz/d1HP+Mu/5L
M4fPUADTWYIfyhJMm8y2r5VGcdwEguVBRUljWbXlI9h6Q2p5NRaoTKpEuHI0GQalYNdihCKzhHGu
SSzWZb9tR+dGJ5YrD2bAaMBpmql+dLIzvlRJtxvEv17Wa1Oxx5is7xRrpYewjbl2Uxqbkcwkl7lQ
c92V/c7uYSBz6nGzsCTtWoinqF8wgIcPEaMsFzPHGzM5nNrzo8iLbjtNeHAjfF02eB60135TMj6s
HNaBpnietI1mNsUBYaUr9MYB2gRv0IzCBnUpaTESR+lij1iiNaZn8bEbFiZnS8a3K+cV95TiNcp4
z3qwjUl884tU612zf64RNeHDXOTOXsK9QA/hckD5kVIqipm53jIrJ/a2a6EU1/gYP0uwDno4xYhk
W+1odXfn9SLQ1PE0p7rbphFK2rl+s9GK5jPdTNJ+G1e0ZePrRv0VZRPKYlQJMkYspdmYMedqq8Ul
8Vj9tJWhfnSK5DxrAw2mIPvMO90lKtM6G/ab2tV7JEMvk6O+5R0K/2SGPV86M8LKTqE9PZc6gfLD
Uc/erHjegk/p3BLpJObBaxk0d+YjfV4FCWj3ZfWhm2jVs65Nz2YdP3Tp8G72FlMZGz+chdTJUe/i
Zj7aJeJvKvZTYYaYONXpinPNY2dxUuzb5Gcdogddghg3OiEeVE3wYLjHgglEcczDpIzkJHXPpq9U
uR26xHL7ovbzzroyx2H2mnzifdgrAcvD0C/jthEO+G7xOdCB2w6p5rgt9IFxQd4YKhFWc1Tzc42d
D/fukY0oPQ+Z9RFlt86YZiTtJU8F5mMUY+BNSKlovLqdJb7zYBOkxU8Bc2bErKVCbNoB31oHutHG
TsTgYozaOT3xBpnV556db53ZSC8Bqr2ydg6U3aimB1+qcYkMDv39xNbU2ngrJNNwTm5u5YDhx/Um
PTpE5ANoGzuVpRcp9d004lHC6LPJ0wVYVxDgthX2cyHSY1+nt469IJEuHW5zYR56doLIi4vc8qMS
8VeeTMcpWGBJHfKOCyqw7YXmvwoc7OCsVLm2VXDdKC86JvabEPV1Vjn2AR4Klm3OvQCVq9YH1vLZ
IyasI3ijoGRgnDj5VrVbcGX4i13Glu+IfqstSqGrOryJEZGwBBevTASTY6mGH6No632RB/Avx0uV
szYt6X7mdM+SWRru6vpd5lcp7BrdCKAJyeMCLrM54qrT7OL6/MyLZBcUhQoyz1iPldmhwoXCNX1e
tFVJoAovbXq/qdchjm16cyBid2mN0FP0Q9o4d0xH2C7vM1lmWys26o0yoVib4KA388Tt06Nkk6Hj
RmjM3GGcbyglriai1Vgogn47osMIQlxjeEM0kHiPDnOOk16rrY8lS1tbPq5uOcUuWzCyY5iqLc6E
hIvhSC50DxJZkmEstHv7AHcpQI3IPhhhYLW0tnN7J1A8UWFcM4s235ihg5rdofupLkG0N9g0NtJy
GXvLw4hd6KbqROC1ETJZBJb3Q2W5c0JTKwmaYcvUPtoEbdteKmco/b4MPgKD/dJAeIx/K3g0immv
ohEqFbGradVuG9uZsSrlm6Vfqp25MHJL2gXhpZMhCUfCslnyF9Q5N7YdPXO4H/3CLJ7paXI+dTQP
C7TGIN2sfKMPjW1Kx3nTG2YCw8DEAyOUH7NdYrvXoTgAGj3NJjeOmpmluyRM2xLZMxgDDmYpyROG
iac0ETdiJM831UcU3fV0l8kx28sSRYVOz9CzYhCYqR23J2uIUcT1+VtT48zi2gw2KoKctFuGbZEV
n3B8MCa2+mnolgRZS7SLlcK8ytvgemzMLU403SO2rd3YqnE3s7PfLTXc7QRDttsWBqL1BB6JlHsE
lImvdTdUce3tH1+S0hz8HkhKDa1yGKcEikFYeaFVf0jZbYasRx4JzWt8w6+1m81hU/TrC+r3AdyU
XUDr+497sndaLGPNTDXSicPi4OYZml2nlDvZTW+ctFvusvjSYIosnL1pg+2Zrgx1YFCePqGE9ufU
2JX09U+Nc8Jf+gWvbDoqw7zR+uUhDvJXfMwXawIijdzQNZTQR3+Y40jSfzSqpJyYymOu1vMe8MCE
15hbapbGPcx72+xVatbgHuldyjKAu73WKCaxrCG1D2akMHpl3vRJFt84tFWnjLkHoY2ig/s9qcfQ
wJkgVN2rc3kMtei8LPxjyzZNL7WjmySb6i3a/HGjlhgLdB1oajR6RinFBmzyqzIhyxV9dmMi+Jks
ACZIoPYIMvAE9O0PLMmRlF+2HebHpP8s8wKSKOZFeAkZiK48aj3LsB+soyyni2nVz0ZsP60dnJH7
7hAs1rsTQ4eBcQNgsnXoaqRXekdHxwKAFY3tV6N4wzBcxmLYD5JNVVsYlFW59WFgGVlK5VzKFAO0
GPG6q5S/M2LUMWSTmQyWHnNubo2+vUevou+lYS2QBp292kjlIidL2+bj6IVa0aNmTIRnjYa9ReKu
wfM9gUeYr/RGvnX1Cq5AY+3lDhrRMRDVPdoewX6yIYOzuyui8E0aFShZo7+qyhqZUZWAAiywcsch
EetpzGV4RhMbMVk0GS8WhFi1rQMJw3mNAfB6jniZs0I/Y38fqamHCULQsiI0mk09YNoP6owNrbbK
AwAICK6ADYGDWuzTBfF9eU3yWcwrioQaMEiKyn0Um+uCBnNlQHqbjJn0Yj4VWHlnJkP3Sh8WbtHK
n5rq7JpgKXcWhEoO+ZVbZDg3VfAGHjIyHcoqUO0h8Ay9ei+nSezLWM5buSrJYlC8aVHwBsENyaoj
jXDEKK2VUxoGFGEh8+EATlrUwtybsvF1iFJlk7IKcO2+s+iLFQPOTjyEvhEMP6Y6n90//to21Y9I
KXO3Si85rr0d5w3we6N8S4p2a5ZD/oDG/Cts0csZ2qFh3cdmeiwdE55xFVcbBv+OB3NG8dR29dWJ
uyIsUq+vSpb/NrkFSE+ZiDXK77IHIk9Q88VFvdVk0QGwHYQXRO3iJxC7dnnvSFeJ03etw92duo2Q
MKas7FjVpnzGnoweEqoDCCZ/0LXYRUQZ4Il2bG7LAABAa+1kehBRnPnAlSK3anossHSlwhJtrNPu
R0kxrtD59qws2Q2qDDbN0FlbzqEokPkcFJZFVFj80AYJ1Emz6iOnPzdp2hfbUuKTrCIfMXvpZ6ii
zER7ySp+ikPCcViainrNTnDG2o+06JiaBnYAQ/5KzAuWGOo9rQ0OrRLWhCARspsk6rar1MuUtDMt
T5zwGJ2qKgb0gg4zjuiC85Hv9cB+KiLJaibAY6jnMAmuUeJbZ5W++GNEqiGXUKcd2haqt4itp3x0
CzqWmx6gCZd1+RPuzkqC5My7RlTVTgaeJUQmppAmeD9HX+10jqxIHAmnuqg44EsTs8Gk6Ww5wwsW
6XFnzPKqGuJntmnLqwpShuYcHWrxUHHDuRM56y6my84PrGI6swGmR4uW9Q5v4HITBtCUma6843TQ
cXjGz3q8PBTKa1pTjedl/UWMVYkiQ8E2UsKC24Q+Ounk3DAuhZxCkZbHmvAyAa1VJmXpN03nuFb9
1VV1gXkoexQLRS64TwCsQ3rGZFh4WhvlnrGvsmLelBqW9iCQ6erNn9zewN1J/oRBlMaxkPH8AzD4
nSKKi61YrR+1ExBWFlveUHlsjPAU2oS5UQXxWyf6Y9kFW0dLZtougUenY9h0ZQModZXGWAPHfha5
2Q8fWVWnWwbRVHD20NPYvhfJ8NIkitdORLm0WvKlj7wQ8Cm4qTa0SoBkA+OpzPHCkeVKX9PZza7Y
csv87NGrb7K0LV2r09BAAxKwqhnwUmviSTftK8mSX5qqXy7wxfE67oNs8AITFHpqUXKVz8h3x11U
FZdSD7F0mcF81nXdAMDrcbnBJAyVl1Qp/CKPw5W4BMRPwag4BBz6kxkTR2o0kPfk4M91uxNOOvMp
Kcz3Z70mbCX2SoESp+u7d8i4TGzrT8WSnrGwtI4GWgXGOj44XAOG7zhtGyghG1WjQJoHcepXr2qR
xN1tsl6Xjsg46o0+jZmnhFoHTOsTdnHeSLnAZzAdmJt6pW8aRqdIbG/xGxguixM4juQWy422jZsE
Kx7wN9nEukt+XumxJlJfSNfqaQ2MiRL53QQgCTCcwjpcA16m5OGEb3/QDLkxpfiwM7vzRbT0hwq3
QdqL4zSMCPPM+LrEvbLpovwMRZt9MCie6HsZbo6qoA8oOko7ghhsr15khUaHnacvXed85QVdeZPi
tbCMp7IZHrHqXlIKWUqh/LIoqe8s1XtbYT1fowOVIgT1YiFKjlHKEiv2UhrFUzHj8shybgbNSYtN
2seHBoYpJ7OaBwZ/g84e7Tudc6i8K5Qyj/UroORvAfBjUSiD17NfQtmfPzsVBP5kTdY2sdM9xKaP
MmnpVKdAAs0MKqVfO16KL7htMK9nSXBy6JcNItkrceAWRnoUhDMWFtuhlllQwbkPom54R+KPb5ih
DtwCbBEc6MVWDOHONuQ2YB3exMNKoFQgZs+GstdZO29aGJ2eKrILeItpTxDlNeeoJs8VP2EnlsCU
NUyoaUkrSFRw6alayD4hYsAZja8KkuYm1MQpMaB7zWyyQHRMOogps52GSPBlbTnFNTQPHVmaWQ+X
on7ruu4D4eICTcDY4bFsOP6NiON43zrzElTxVaLjdI2ae3an4aErDlGImxIn+0M06G8obU3GMqWz
M43xXoroRLs0dRm+j24jtbsSpqyKMnszSejtccp14Bi5G0Vh6Mk5PAWtvSVL5bpuoE91I60vdnf2
aQjXLu5r6bVwXzdiLjNPtei6Ndp0czOblXOlmWbHGJTrAOSZ4WlJv1PRnCxQcfMo7lcTwfVo23wY
9ZT6ijI8kFazstf0Kyz3DyLaR7Rn3KJM8AYF9s+R3Pr9nKkoTTscFimlvhuCk51nzNE5M8E9aOyd
MV6h7n2qRFX6qcZcHub4cepFDaApd1nUv8AolJtiFs9WOSm7uC6etU7bLxpD9cE8CYsjgJoyUM4h
I+Ab6ChHmshdpH7Sk/7QJ16gTGBhF8cfKxp5uTV/Keapj5PbblKB5JY5qOw4j3zaydum7skkzOgc
9smwmQbrEM2VRs2YTzivtAg5M91gfMGJW+ki8aZ2O7fZxWS2u1WwiLqM9jazrV3qrL5qusSDKvoc
6T6AVmp73n9XJtNrFyrM/3I95JjI+U23jMsKVy6y7CHQxYuTlyFp8OazUtv4B8O3MB0iINfRaygE
ZSjA+W5ycEyP7M8CIhSBYe4CatrAHwMU99Gy0rtEcruEpteYLaeTWuz4zLeLgB2DNYGdPAOLTHXV
MYPkvvuwBpW25EBPaTpDI9mwjM+bHBOFn89YbxbjRo1VCjUJ4jERmK4G3TMUvBxxrhhez1IrrfgV
u+RzrdH5QXA9YdkSFCTKfFRIOZDN+6wUtyraC9fojC/RGxe9bl/ZyLWreq5JmHDuTEd4nOLIQs8H
HfxYnbJUKXxI+N856IG8+tRtJuF6Oj0uucLPxQDua5qJ5DBSutILQypuQeeKTmBqzEvUuJOjvMAg
LG9C2243FktA1jwC4waurXDkNmiVLh6aiFMOVOZelHeMChwPOqThTQtL2TACgRSKOFDag23OOMfr
WbiP7fKHteCMN0y6iiu1LWnFaz0CdFeTx2DgPIFe7B290Us+a58BRAtyPIAupL6xPAzQEdXl2VFw
o5BnWW6ChYunNxa6pYFFYIRaS8bPP+mKdJ5ezUfZKKE7EMegJr305iXH92f2OOab5smkxoSvkO8Q
wC8U1I5+2+VfMnGuZ9uEszTR3JzMntiM0NkvgbYD5adCUeIqh3XJ8dM04Em0E4u0fmmsTDkWqNBh
Rz0Gk6nc0YhFxwp1XzXoXU7RpWekQbudpphot+UUP+NYtPDR1/oWZPCOO/IYmwYNKtvHhA8mrKt3
gI41DFTggwfhnMTE7KmASX7Im/BHYOnXU230Hg5HWFEYWqcUtEVsnBGD46LTOVZ2lkeXbjhavQGG
1ijPRdbfDeNYehB9KtfS1bdJUiyNJEYORobrb77WdNCcNDxBBvmFhJDWLfODLupbgnrD/YSDjaAQ
+dC2SQxOnLNI2aZg64mELGb2AgNTKSUKU/D2tDjDzrYn7m/dwlaTv/Ul/v/M6C6pvTOq6JZm9wJZ
H1RBR3EYCxxyYZTF59ypn7RMucZFxBLqsIBb8I2HPL9m4G1f07WFoo4GYEaU4k19/ZpkzEma+KEp
wKNZY5sj+wN3odq4nSxUEtMit04GkExHm+VLaFT9YpyaOIp2yQBKDKTQ14ARbjMv9FRXv6ACQrQn
7IjaQQcJOxHtVY7GBduecR308EpQ5d4MPbSNJlzeZ1vEfiGyV33M6wuVEGPBYJ+owxerrcQY6cqK
bqmVi3hftnWz7euR1mCASQM4xnTC8PMOVy6im0/zBIySx/ZWHcameBMNQa5CwQi5ZF5UGSc4jAns
uOC5r68Q5Rl4JcRVuEh8XMV8rnQVwYwJwoAZiO45znK/IMbE6OWHU9QdMk1/7HrH4R7Ya73Vb3Gq
XWSCTZRD132kWDR0FAb9NdartIW1Mp6h03CYJpzS7boQWPywNSQfWQI3A5bFc8rsQWOcRKGY+ZI2
3sbsp9sULoY7qQaQ5faDMdZKhVPGXbOGfaQtnf1cbpYMOVNk6vC6Sr2nYsBgp7IktbVK09lItsTx
YAOUHJUcpKybGb3D1q6Ib8HI/8ECUXp1OdLG4OQXFM3VXBR3QgsMDsLxtGlFP1ymrNyVKiGzxsRt
rNjTey0nhoKWOe+RzL5bnaId1VEHk4yPsIvjewcLFvRTbeuUH2pGhZRTiaDwpsdnAdbaY1LXob0w
lNK78T28oeuknZSi7KFQsbc5CI2pPEGdQy+9hnj7ULcDzrc+gXsFI68KcYkpmfHU2vhP8LgdjWyG
47cZjOguUjRik5flzmggFQfaR1msEM5BYmdEFJ+lI+M/41ZvqXLjjMvB6u3t8FRbw8V+SpV+FciI
JL6Ka6v3daJEOHlO4SlnX3GdFkuPlkTGqbUN/YSdcTg2Wr4pQss+hoijOcIYunPJ6URfwhDeoJM3
Zwu+7n7Qz1ZMs6F1lumBKDDnBhPelrV3fnDAc98EUXYFKgjDaT8+LrViX3B+viRRA1qCVdNdeD+A
eE7K1s7b8ueU6UTWmPNrnacBnAw1OhVFqN1psnufvVGxNeZ8ZUXpXqhnS0TD1oRm7BJANm7oizRv
Rf/mzPUlGsRwW07tfIOD7z2ILPsHgXXCjyy12le0vl1LqNBrVYzruf3TRFu6o0lX7kajjh7BHRwz
AM6oDN4USUPGroocXmleXzOmgJsCJG2vKo2F4eQuLewWv03wc+zs8jnQ1igjIxAHa6ggpKnBXsPN
f8Bj4ZwdPgdfICJ+qCPbZFppjjQ05vCKSQqUo2nRnzoSSu1QPNM6FRCgoAoEik0eDXO1wXbGbdLD
5u5An+3ToQElBlac5tLYenJQimej6ZgxpA5Nbj370MewfsQ1PxNsPbKqll39qE6d6ifJuJMVFPrU
HJ07LUmrOzjInZAOv00T+yyOim+LIEHOBfdWmmZ5T7pps2t6pJV9A1wzjJo9cuQLyaCUi5C9adSR
95sO3hxBx57lcIQhihYyONuQQg+hBhZ2GbSduhjGQSMphkJ44twrX/qU/zOxPoyU+bdtR4uFrbXo
smLf3pvyS1NIBIMCZm0HM7ktDdm5cau9SqofWkJqTBAOE5rIYWeWfKiIHhkh5dazsUTcmEr6RU8f
g3+5Dk45d/tdU+0WC3K9RDpQS3mvjZwfQBsdejVW4DeN3aaGeOJyoccY+25a+sS5rsBN6lh8wP1C
64T+cqxsuVaz/X3vUMhWGqlSlD2HtABQrJj5a2hx7upEmd0VVXqtRj8bDNoPTuFY296QD2nIsYn4
FPvSmvamUUkLMqcuvHagLXDVlrt0MOlvc5HDBW3JTVg1T2mvnqdGjH6URmedk9NVukTQ64LlmHRG
9QSA8BR23RqpIQ4gp2qGlZiq8cd/1G14aiv2jzGN6i2+FFpHhX0A+p9c9fOV6EfTS7px2JHHtgHX
HCMuOBPWsPhhIx8b2d6NSVyfFdKt4iQagTZOjzr6i62t2WCvLPHDTIMtdkFzl4vl0QmMeact86PN
adYdndjZdSksfT0j59TOVpav0yQ/OWeXTX7dJlJ5n+WLUGknwWZJDulcPxp9Af4vSCMsk3Ox77TT
OAU9Z0RKAjgSzv04bOmnNKBSEcXLrB28xp7vF1raTWURbNWEoKuE9VA1k7pr9ODFGLX2muWAsVVm
FV5UOylsTKYZCj4KPwtXaWsNjCBRj5w4frbR2B9ErROunsQ3Om68ONYcn5lH7Bq5dWXbGdMXXAFO
NHIU7DsNCNJyZFKh8U7I0M35Hf2RpihHhIo+ikXfxgTzeMw1umIZaZYp/LC93iqdi/cf4p6hMJeh
0uH4tMkXqFbM5yVnS5VgIats/XVIr2Hq92Hy5n4/tXQAyoCCLfFLnIrnQo/3KtrLndJOl0KjkrV6
9Q78e3GYKXxizJjEgBPoZOHbbWjsuDBkUM+WdyZstaM19T8BnxkerPUblmTAy5DFDMYsR5gyG7Pt
5b7WJBRiKsdzXrD1G5XMaEFl9OJifmr9EtmdBN4ui2mjifaOGSIfYciCVXUlcPshLI8cnZTt6LRX
9fqnRBrFP75oTH8RNuMxYEY6PqrhcoZnxWCp08bmWAYkRrQKxx6HmECN8Bg7ikCF110NFgOxS6h+
GlpOFCCZJ3YaHEBuVMdlaqojyFRjAxxnLQuleYyhCxzthC5FZ3A197XZHE2GRwz85+hJT62I8JW2
Y6Fan/ePJx/DsjmqcgC3sZjcJkO+WymIACjsI3PyV6cuq21lvkF9o/SHNy4WZ489M99PMwkxkZJw
LSiQgeN8jPx4tLVTltunPCCMr2GPOTpLV+1VlfgZe40W64fsutb08hAwcw37KjqTUtXsKrU+911F
tBdI61sdpTXXiA+lP9y22AX9plefyIWojkCTHN+sIelyDAJwwkaO2iufAz8bCwAVtj7ue5mrj7l5
rlfCDvHwYD4Z+7LKzQ+81K2oNXHARF1dxQoDXGee9K2laV8dMtgN3Wpx6zjBc5Xr92XYKJh6s+HJ
YUQ/xI+mppAlYTmvTS4Z7GTxFcAGTD/NEYf4clbNIVsHWne2pmLgDTV65flazoaPS8EyXgBn5dhq
P9mSpAdlHh9jk2NEUNIt+p/UnUlz3Ei2pf9KWe9RBjjcMSx6E4GIQAwMBilRIrWBSUoJ8zzj178P
zPe6JaZMsjLrTZdZMpVFMUgiAHe/957zHdvtUZagKWuWzNlbFvObJpV3dJrng94sL+WgKOyMuj4y
HumY4ZE+BcS62oFiUzshj9A35WY0sCr3UhEyIRQM/sR5jLlkZzp8jPC+qDLdD2YdX7sA+bIjJo/U
N5vtpRnu7Er/7laoAEfnYkIEat2UISZVAD/flYjQDnRIwilf6zbECAQnsDtiA4stpNU/EmFgJp5M
U0msQHQDcsWWTl89s0l46qCwAFZg10U4ny9zdBA1PbKFps5BzTlpBzZJy0IupwJjwEXTYuZbJuvG
QmPdaNrmPDD12GfgqrxuNrR9ErZyl1RYL9OeWGeFRNzKzZ7gPwQ7hqkNtAUKxyfnb9pasQHK0KRG
6zlwFwDWDgGYKTTYLH6PMii59UuFydlS29ZOaAVFbXSrQ6m8QmSml4QubeZe4egaqINqJPggAWMw
GdbZgtA0mzk5LE3HjsYRpGDk8aCV8wXsdX0duLc2uL59l7ggf7JiZMvaDR+H2ociMe4z51JjKJ8N
IzzpPQ3rpC0TiD3pU4yG7NStlnpkVQ5nInoAbYjsUGgBIAZ2FuBdku5TO5wMk90JfM4jXDZGOHl0
xM+l70VnlXdjrfJtTl9iZketht68zYicVN3NWxURAplX2gXmdnA0BgeNAVT6bTdxU9nruFHHbesS
BbIDar63JyRldU924VA9DcoBqRUG/hiq4GgpRWuHrK0TLr2vdLGIwyJOa+kCqnipkcJpwH51qg+i
H9/j187u2vgpqB4GuIk7w9GvwQ1DUl2qq8Aw57lrw8tpmuucwT6TekL/MuQQ6JQCo3te5hyR7A9t
1sHBi4yWIYFQe9zgFRiSpNjKLPlETgLKudyAB0yi0KaK7rsopHY1VAxblW0t0habmLiITVJaR9to
OsYeTrzXJ9fTYki7k83sexU/mkUNQ2vWDpEhzlK38Iy2V9QKzamIFj8OgsVnXCvPVvlARtIXmcvu
Ek/hwdUdtHZgzfYMoXfIgtUhMedHwq+gzyR6RkxCW9wVlbnTrOxjyaX39OAvSZCWjyOGhHVUjXdl
17PAld39QBW8H5EcHlQc43Se+z2Z24Te9RwSYBDu8Q5/BxbUbOMi0HywFgdRJRzrdf1IcIPcFqMN
CCGvyP5kLOna7bKFtc0cXvODaKmOZkM/EZZyDBwm3HFgREcDW8RrdcODn0ZiW2lVhDC5kvySMEfa
2V0NyWsmCEMOoWnbT3S4aQDZxVM7DJo/Cn2t9y13B9aOeJIVog6R8tIa6rHMKQ2NnKrEBDKnqfJh
qEe0albCAJwBnROsumIuwxFk61a4xV06TdGHR1fpMBNbxS2l0zuKB4Cw9mK02yD6mg5tjlWv552m
zdMiA5MzhB9jCu8De/oyCKyPWrBRjq7Y9bV2R51B9SmirxH56V/ClQbNZtdemlq+BwZjsUzoMA6i
5n3csMA6o8vm0AbAWGpg0Mxtxm4OPB7CeFto0QpJg57KsZ1R0rTpYtV/MAvYKGF/sFTDZiyTT7ZW
uVt3RD8V0qOt4+/VBBGaQyyu9ZjJPkeTU1AVT4TpfC+XukNzxEaII3rt8lAjOPpy1BmTH4ZYfoxJ
MaQ1pKDaxAzIUue57aTxbuppcDacUxMx0BUI5ARbkbIOv9ADMRjkWnUw393CuZ/nrmKpSJ5VR+Cr
3qw9J7Z/6Rbme7cCeKPax15GLNR2Zm7W0GsI4vQ9IMgclBZ6IkdmB00E5Xj/EJstDPVW+yyXsgUc
RBR9KKtDMZU9ZyhKu5CnRSGObMgCfFiC8kM9LNUdgOJrkTOusiYiXTWtHLyYRMI1sBe6jquTggeu
ka9e7GvYLs/EF5SnODXfEcas72WHrCoxHhpHJ716Jq5Uu+jRMl01i5WlW38IlmAiZIqEKYwhjnaW
IylbPywoYSb/9Y+WST5DTUxGTnlIuzPTtoTcjX4W8r0sftQThGncjCzt0VqEgpXTnoeCagJxw5yF
X0kkDraQIGpOe1aAwtK+aREpEEn1cWhQklpf4ql5gV0zn5QOO+X1A6oT0paCjnyixGnguvAewAJJ
/CCtsp0tBlzW0LZOrx/KOm9PwUjGzcYC3SnIpql2RWMH0Feie7r2792FcLmagA8oYcxgNb05vX54
/XK6AOvoa5yYc/AJrW4J+v4/f+X1P8uSvNUqJk94CUsmKO4jqjPmWPSaNPcjibroSsIMMUqLsAgG
wadeQ2hFkt62mgmwa4fPhBUwfySjEcZny/QBy2xAjJQJ63muBEeK+KtJ/zODNc5sYyum+NTW8oPT
U1I43dkssuGUo3kUESZkET3PBOvhw+tx5w03U5rLPsvGhsNIVSPvIJOVrJnsYsJ+02h0+TpByGbP
YC+swLvyrn9hdmL4s4OmgnZFt7dH9kunzcpdYDYMsNr6vebma9DmZPOgyeugjcO5T2uoTD2hXWVp
o7MxJ8RNrOcepN69Oxb9oehfAsKhPAifnt0N9Hts0+T51Dj5BOqOKemtrYe9lX+vzIlZcVvuJ5Su
h3A02AuG5BjlffNtYALhYrpYqBkOsI4eIlDePXfUqZRT75UW2fOU1VB8goyyxkyvlW18JzAs9AOn
uQCnMr1ZudqpqW6DS6ESCLBArG6c4BaWCkMIg8pglnvmbNbWCdVVQXsyiHVrp971kjxcPDNBB4jl
DawhjsJguxpbnRdc0KR9gp5BkcAOYKj0AmCwfgpKvFZWnSraDJNG7VIFj92EVsBqQFd0ZKHP0ODS
6rmIOfCR2Trhq6wOc1zJO1U9qCnJDwh1noqY5mWKlyQbXNBuIfG4Wmk/BZl4noebUxjMSXGwP+BJ
D/bgMF4r/89GbrSPKXF/2746kegVHpp0fCT1LthZ+XrqE+Mm07SXKEsw7goWR4E4/5jn+fe1YcLw
bt0E594reBqoONMej3dBDMO43HrD5uxls/CkxVAT6KyhiiC+Wl91NAkpPZvY7TRkVtWNODOARMCw
lOtXlkL5vOgscBIPnAFPImxQ0c/peNUE+6mqTFoumu6HPH/Ihp/DCmJxKwGvWeP8oes18xT37iVK
ZHqcyWgtzlVH59M14vs6YZexJUSxAizQkNBA7lpSsRMHbioSva0q22UfThR3aQSSn2HYNo7pPM5p
iFsiZocdy5ATC1zJNlhHIDZYy4HWNrztPZpE3quqonrstUM2O8uhauZbPoJvouTmpdZfuLBoCBey
BrnIo0JO46NsqN4T2MKEjHfWbQrzlwUtRZvOH/EqlCme1TWOoKMnhRQ1OeHbRu2LHGSz4n5peUcH
15z+Yq6JOzz4Swc24HESrz1ySP2yEqfMmNSefj6vI+77cVpOeK0ekBJ/seoFwlJq4yTQkStH2k1U
zguiwgWHQP65dEFx5TUZn7QW0rIQBDQRJ4dQ/GOOLoEiNfyS9XbJemXgCZFMmisrfdA50RE9PhR3
drSAoh4/DQP+IWIEFWdAFNtuuWvZKSK6HB7a4TURdK1gHSRUZn4hnU8eCR95lyN/0IYEHcxUM3xy
7Zup08AlphAE1GzD9YcaxlnzZWEks2niiZGToWxa1PmzCYGVuO77nDgshkz1JVJYLmaNQHmel+TE
/I30X26sfpn92QZXC2ep2tOexlk0dQ9xrYGBxwNc0KLwRrhndA1J+Sqb7BhRrsVgmKHgavq+EMN+
ZBI4uJ8DWfBA9IhQYjyuWZOhGFvMz66NdSkN0B8N7jfZ80QP+nQ2OLnQixolKPZgwKyRfZ/iJT4w
ZTC9UEP/oXIKz1jREymT/n4thaKCEHLZytIjcDZ2EnPPUsY+F1jTPiAT7eoK7/WrRLQCeJtqYzsi
3mYGpZQd2/QTuatbY+TElyz3ZlF80hbcTKXgPM6JRTLho1Hc9TlZQjbBd3QVPKT77r7veABQWxu0
YicaTAE6XOsZE1R9SqGdbe2hDD0CsOAfL+bRqvN+h8vC3ODc/ViHYQC1NP9kyG7YIpAhzko/lZom
L4fJZMNCr28UlLE6kLFtSm1KGDWaccBz8OyDKbyU0aMaGi4NV35LvEsF7dN8pw3hYzHG3yyGZXu0
i8NECwitKDCxgNjPnqYGpP0duTTLZhRIk4nA4xFYxDFg8raZDRnvbYDbZWk+lAjevdSYiUCSxRkp
VOkFoEt3I2hfY34GQI6xgCkvSQNonYMYJU3IpxNRpDspQH63FYg3uM6aZh7HMQT/MYePVfhu7noC
6tjfg6XPHulxVaDwz/ZlMOrmUvbBsTHER9MsqMJR4dJK+laSBLyfZrxVrs3MtYVoeswY4g5jSl4u
RNRN3eDpDECsMlD76jQ6j15HKdNjM2VClDxUy6gzayZoyqwRbzr0yqPIfBfP5p2pixvfy7TS6VL1
DWrDcX6Oyb3eoFQrz67hPKBcao59qK3hE+EjeWZUiXSJtnZJ2D0xzBFNmtA4RmQRem7Sn9UyVDRF
kr/IkymoS4P9aycyirqOss580CHLbaaM8W5QGZzx4mIH3v4rZNdbT3/07AIp74FbekWv3gHPZV4K
ootm/nTXivYOfNpHiTjZL6Hnazj78T8Y96vZy7IMzSM05r0eMLZ25vQJ7oJBecZWQzAX6ZzCuZQj
dbSR4JjIU73arZldktF0RmwdhJv8Roimu9fcaOC+Qptaa+q9KckKE4GrbxekU7qllhtkxuiA/vtS
m+xx/IzhqY4ySVkNH5N7sjP1ZgefMN6eSMnjOlaxHzSFeZO6znlHfA6ziWDsAI0aSS13ZTDQPofV
LDBdeNyzELCb5t6wXSDKs/IX4iJ4hGyvBTu4nbXoCc7VcKKJS08gZ3MMjxOXtOcmrtChsGCaZzTn
00azWDLThI6NTSHODcRoxbZaihCd6HVX2t8RKC4bB70Z6jdeozSHQzR8NxyjvHR9TJR1FL9DVfIS
VGXvG+VuBpDusTLT4rPs5IDEg+hNSHFm2OwATpCiHMD2DTIsYMa68cz1cAUOyQIZVzQjid66YN/C
E8ppi8k3fcWKfTkhY4buFo68OYIV6bTbBfGXrcgeUfroUtpD7HZc1FxLRftuQtBKbVs7O701MEmU
RsSTwJOlAkSXcu1QLGywm0B3PhnNONxV1sPMDrCXMQufnEgyDjSTGO9xeek0SZijkd1EMgpvjEu5
M69K2fnFbS7UFQlY6/5YdGF7ILjvacZu6bmhGZ+SJv1gzUxuW8s2d67TVO87/a5K/cqISkLaJzwQ
hGrv6za9DtO40OGl38bptiSU3WbRTGTNeGmNXFBietA0RrIToSS15lD6yU1JPuRdWSwCu2iR7Cdi
0rTR+qQ7BGx0ef3SIEk5F/hVAvRtnCKOajQIFa8/2e0EUMdW3zK3szYlpGAPq6f0GSBhTijKCxoj
OvLYqFF7prlHdH0NiryyPIR03SpovS9DjaaRaN5bSCKGnmlcc06zadyU04COEY+pu2Yb17qodwYB
HSbuESDK7mnA2O+l5vyMra95GDR1v6R2AMltWTWMyblbTxuIkpjphTyV/YK+hF2VwJyoOpmhsr2F
dgzDew7VkSTxMTKbQ0ng9CY2oc+NzSF28VIbqhi8RYfxPcFM3itpdlxjuSPvmugVMbSHiCEzitJ3
OUOhQ2vmx5zx9FE3w+U0FqVP4yakVwLMqQiC3RJ2z1qPx9HqilVSwXUi2BerCViSWB5SytiLbNfk
ncI4h2H0jCsdWu7iopfsbIwVHHDY4vPsbIxDdn79kykRabPzbM2J+6puOdSQI22x9ntFSKeyivPh
DsnytuL/jlUcPcrIvSXdqTbi8RCQ0NUy5U+s7ozcynrCGelsCb8lqBPI+ri4iZ8RS++Fxbc0w5Sw
WMgi3dD+GAZ2e6Tk9WG0p3tlFO/H7y2ja6JGh6eZPdRrBKNdq3cJp68zJvGE31XxzRrUF5XTGiTI
hKnsEj20yrjRtQ7OixZED6pr9KOlmS9VaB6W2hj3JP3SV6hGENSZzlEZcWGUD8Yps2nmdo52jMww
uOhp9qE2q4dxxMK4SM0b6Yt4iOG+FIowXnJWdlbIBMYmfPFuRkGN3oC+E3YfmlVR3OE/I+o80N07
07j0KXNV3LsfOMGaaB6c55ieCnJD1L1JqN2SyWz2rm7eWwQK3KPBp1FGKCV27z7fUuk/ElBOqdMF
z026PggtuE2GoU+pmDE4kAKs2y1nRhlfta75wDbG7XdcbP29CmeWN0tex3HtgaKFPGhpxC9sxBbi
EtbcOi6Jl5AuKNHlo55lxh0dXTTS2IhsI+JYAwxrNzB03Y686XOQ6oSU5vojM9rzSPPkRPjK3dqC
1tgVXorOsL26YXMXRD9so05o7yYhYjriLOHo+Pd8iTcP9vsBXdSO3MMDqOkcYnuQn7pUXZnkITuf
Ih8Vykdd4eTAfHCxeZA6xRdkuXppzQmvsaM+5IVNUdDN4jTk9EUoGVPyo83pmDGgSy0hTrmVv7Mq
89paD2Stfy9H5x1ek46nfigi4S/g+DZuEjo4hdk6tktTPQ99Cyy4/fw6AoxVWp6GOCiX7Thid5iW
hcFmRoP09TOvHwKBbSrppo/p2hOa2q6k7nboCb3+MUmz3JMRxgsxdnSQsgzjwdSyyCb2Z1XnTyPS
0lOfcOBG+hluX7/o9ZVeP8TraxYaFniSuLdp3L00RYTHKA9Ok5gfINzmKNkTmpla0/jVInw3kY/1
OLn0NHgPNzNtAY5JIM6TpH5nwn3Dal/0DLnXK+64zRldQX5ATFL5c/t5Via9+Uzh9JVPBVpkfYc5
lHt0sPxibTS9fhhtkF6b1z+m8zq2K885tyTD9yFczq8flmBdkdEJlJmkE2Y1z5GFsKk1OpKkGxw0
rESsMSiYzjrcSvDH3bGMYnD+GUkJA3LBGlGVJIkLh++uHnWkc0Yvt2bfrNa2ut1Ke2npaBMvY1en
urKf+mH2JdEE+3oZ/GCBWVDWttiHenRI3SXeoUO7VCkudy0p8HSWRB5ruAa5i55RCNwmKt6t5raP
wWxheWnlvtXjfZtx/hhIDUjZUzfGumBaji5oyQ2EgWMspOn0zZDsOHByTkgqN3ODL9LB/cMMzOvi
wp9jxHoq9yZB43TugecsBsZADqPUXBFHwA1WEaylTRXvRM0gKq2wJgx1hVFhtM8u6OT6MSbzk9+b
iK9BI+KGtMaKp3AbG/1wmPrwqcmY3ST436jnnhbbQUOXvs/j7AWO1YQZGW4F0XVw/bCHjMmZn+09
iw8OtOy57HC1zhFHymytGt2Mv2dQzLpoXW30vZER6IyvF2dXDVQE5lLtegV8YlLLvV2bz9LAidLF
w0Wx1e5rXZFCLPUPkTaQgBZ1xa6mxVxF+MuYEz2oDJZ4Lp8np/nc2I3ljTZHpiXTb8sSPE3MHtPc
rHwqMiJ4xwHze4LwC6nDMyPwgWlbeEhGJiexvSATQLQn69wLIGjv5NgTBJd/SIaQ9pZTPblR/BUT
x19SdThr2fEbfASGIqumA1/QIknYNS1djBDtxF445VFNxXs1WuWOGDbrZDjx+7AJ2z0TfiQyVdYh
R93OKfOzEszvMUeaYeCRQPxCf7ufmOwzVNKW9mIwCt6vsp5DE4anwFpoSw8WFyNiv9nQ5MblabVP
nduGviZqvNUurgWTqNeFnXLO+LtDaP6lRZrryyHFpxJ0F71vmpVyfqhFw/EEwvcSFVsrsx6K0AmO
el7fLBtPIVb7zFcNYg1U19sqRHMeW14YkpQuAFOlI1PpV8jN/2vOz916tdvye/cW9PMjP+j/KxqQ
+i0NiOvaxW30rw9xE8bFv45t9rn4q/0JDrS+wH/DgSz5b2GDBdKlY5qo3UwQXOO3tvvf/wvm/b8d
pcNCcF6hQYaCevU/cCDn3zYAHEc3SNx0pWnyqbb8Gw7kAAdik3Pw11quMkHs/Q8Y6Sd00/9FOf0L
j/at5GZuQQv9zDMFW4T6z3l9IdMS0hRvCFvSGnBDd0mAwdb4RKf82zTaR3SgpyQ2vXgyvpqluJuw
BmpD9YFA9MfXe4y3/tff/2fa3H9/e4dGPTggi2ryDRnLBXqtuRzo0RGET0FuHVth4pNzd0GDG78M
7n//7Zxf/bquabjC4ao6wnjDGIo6q0vskapWZfIRCRL2ahAp7qlom0fBpLGQxbe6MfaU5X6SG5cW
D5I9B76zqLsFVZVuiEuUudeK6C+Sfh8zAorCRVBRU2Bbxl1WRsfu45xaTNnUtWkubSMJEeQAU0vP
zuyjkxceXA5/5gEeChfndnMJHT+Lg93IYLbvMqZhJze9n+zla0ANwMF1UOFDe0GNf8JzgH/ePq5/
XaTyZNv6nmiRgzvWO0dkJ1Wc2iHxDbLEEuArvV6jS7mMiJpLI3voFu0e3Jxfg3lCdrULBrSTBq/U
M1Sz5SmNnlvaZ66mn9cXbW2m34u86rPzHSHe7vdvxa/eeVfi+mODpdI01s//QPc0HNW3hDe5niiu
lZxIhEB4QZmB35M0or+Xsv/oNoO+RSarYwLdct7c5dpQMMse1Gowq3cuGEPagBhtz3Fae+R5/4HB
Jn55l1mWQADBPea8vavtJFaqp8DwkKAeOPnC0za2bEBPVXAilGzE0QpERVDo3WFd9XNbP3dxBm0F
OXE3QVOxDOAG89dxMe9mCU7Adb+DU/jDw/AzVO/vZ8+1GViQqmNarrt+/od3IMJPrgp3dr25dPY5
t0vW2O8LFV3Vkr/8/s1GaPQz3Ot1nXEdMGesd7YyrZVb98M3oyKWgZ3xzQiqulnTfKha5a8RlPlC
xyqll2sN+9CFfpHEpzQcr71+MNP23uShnOfxkDjDXu8WzyjKmxnx5dW4A1B4alHetRRwuFBTgtHp
XJ1D/hmw6cjyG+ZCJnGp75bU0YbC5YBMnCBNh2/UL/w1MCsDIzmcuScnw5xgglsnmANWB7NuxkXE
YrkMMJx+3M/4QsoRYgnd8CJE2Eg7KSIxC3vXjkASHFzhngx0XGfPPfWbGs2TOeM+reNT00coaz7X
konwOoNQCHqnQ8WLpUi9UPjuxEyoO4N9hnJw85ElCXz6qOss6lkH/8okcr/hCmX2sOdR9RcaJWbV
HVOXFB1dbe0w3LUBWbkx5qGHqYIfO1K9fApCcNmwJew2PARXi5NqLFejdrRLlvDQi343EG6b6vkm
iXca2VEOwyXEBTTEgkdRRIegDC6WjalOKD+EU7P+OiHi6o6+27i6S010pCZZ93VM79oXxrkXkd92
4XM4u48Wrxol2n5eki3jbX7l3Mdh64dcK3RRNGvkBuXLbpHdOSa+Oh0/i57TFjIggdakr/04ESN1
3ngBS3UosQxtaxrBeOrs42Rnt2UWtEaxetEG5wCkUE8buRadqxIV2pTnNKkc7PYuSYMBaKi6PYsc
DxPd6wyXFD2iLW163EuJPwHxxzu2x+G8Xd8Bjps7sKyg1GIisvtjTHHBVOY8EDnhNsXF0AgfSqer
U/FOJeXWdZAxMfMzmMNi9S6b+y4LLh2phbQhd6qaDw1CmlB2gIQynHHcgFZ8yooBDAk3Z29tyZNE
2BFcUsW0J9hXTGuBOT9VXXesmFwQHcKuYfr9wvVzvrskUFThsIuYiDgj3l0Z7voKT3DIILqfrjWm
z7g/a2Wwm7Bt1XRoWt67dLHeLcV4RUh7c5p7YTCSr+x347ga+hnodmozx92x6MPd+ps5me612uSF
NbMitJw8E8jKrvaM5luPfCO+0RJE86NOAqNSAjQu5Kvi3jw1sfSNoNvTdifL6z8jabJ2cVixdDy8
Qrc4Hplvzg2lNlEfLBjyAvFplvh1AH/xzPi/X7ZeyeE/IAn//jamwXdwHMNw9TfoRMPtkxGdjusZ
5FBq9opjkqSTW4h3uPJN+KhyiGZ8XwXHp2XQXtb91mYWv2jFbZ7G/XpVXOQyCLO8kTo3XCU9zKrU
qHwttBgJFEwnv4Nk2yRR7ndVdKro5UsUj3b0IpMPvQw+zHAQyxUQRgZiqLLLlAZITmfkBfI069ll
Npr7hB+mz4ddGw9bg29aqWCfI6QoSRibKLXXv4u09lCPi7fe4uvNOZXlzWgiBvjC07T6P91z17dI
KsPmf+zwzhvSsrAr6haNa6cT9N6gg65FdgmREpig5Nbn4ffvlaHW9/zNm4Xjmu9GIJwwjNdUkh+2
mBFhMvql3PX6Zjjbtbar4ZbpIFuKYE81tu9ieTcv7qUYlwPvyyVibazmCEx8d5/AljXxbCT5Q1t1
925meBPOvIYTkpAYt5iXrouCikigIs04qXk2bfud0LXdwGLvhIiv+P8mxmxhvbfTbvv627LqZoRp
923qM+g8CRmf6j7zmj7YSfUlk9SNdX0vlHnKqs7vHOZwxXSgQLzkRE67QPzmRp4EeBVaQLPW75u0
Ou60HNEKC4jCQYU1ceqWQySjBzBEJJY1x0yMWFwyf32G3Uz6Vbb6ZKLdPPXkIbL6uzyVsBWQ2R/M
Zjn0zMWdaPVasaFBsgB2DpIByESyqr98rRl3QSDQrCMPVe1xcrKLbbBZ0wo3ocyOlt9O0ckW4TtN
yLs+kuxg/PeUeevmXUhc9Tw5i7scZECVXwJlIQttfekC8MK6NXP432Os9DONhrtADpvdKTt5iLkO
ThpRZUePbjntQ+Kz1knLpEA1wUaZF4+pn58U/MOrGrMiGSw8yChBJiaY003XKbH8TiQP0nQ/Iu3+
HKXlTRnDVjuaQ3+2h5eScWO4/gj5dMXNCJNSuyTNcF2FT7+/Qe1/nLfWB0IJXbq2kNygb068i2Oz
q+nrXEXpX5NWfHWb5jNKyYc5HPdxZG1sNgHcHbtFx/rFcm5N7gVFxbbFYDulioYh2628ukQ6lYaF
TKNW24jtfDL6nbL7nRYvHiqPU+SkL5KzUwW2htwYL9C/xw1bewqzJH7C13xHbqLf6O1Rc1gJkMDj
pdkVLF0msr2Az62Hg8E2T2UOqHT2BvYVXNv+pBVogTHZFZ863ExJNJ0n7XtUYbOaVl0WAgdEOi1Y
z4ylB4fYNu1ujg5IjcDLOVJ+lBJaMnBjK8xuw5dpkSdweF91J/OnmKY798y6ghq1+4dwFvGLxYGL
z1HcsCDhOiuI98fzZ9RiRslIvcULZbEaszFOyyFnwQ66p7WXio0CsM8EGwyip2m/xwB6B0QiZh6F
4pSzo9e0aIKA1adMy5tG3untgj4gfPz9XbLuKG8WMdglyMdMIWzD0Ndz9A+LWJmGIS4LF01HHfzF
5I4Oas7ysrZpSW3CAp5RPiQy+0PJIn/mRv+9oQoC/8zXxoL7NjhikDMMmbBzvaouLzbCQGfOUWwl
p4kZnG7joM6RBzNdJt1ki5xsq22HxD6spyLpdlthDvvINe/WbadN5mvqkkYY5RdsLXBO4/0yXJkY
H4mFu8Z2t7VZDCHY+yV8BRUD18jMnaiO5cCJF7LflMyH1pgPJNASRoK0NiVqUlKo6uy6BIay6fnr
PfP7S2/9o0bhARWKvEuAzcwbrbc7VjfqY1FUEKai+MhAJyTPzHVY6ZNxb+sdvgLuhoAIRMRIQ8pO
4EYH/s6BeKptRCmzHhcHW/nNMG+77nndglKdvS5Ud8wF/cXmqIyrFsbECV73Fv460y3+Dfqmy1if
s56J3reY7O6AlqjAImkzei7RqlZkxyFCotGr7Rmp0/ZLselyGufoSEKv1z0JNOYaRUWHVUoX3baQ
ZKDy1OkgE1ENcARDP2qeMUzpMCCLuN+HM9U/02tirbdjMx0E3mkZAoKfBvAr+h9uMPGPev/14iJO
AEHnGlK8OUpldpDotV2itU8KEIusavGI7RWwsGExGSA8p+ciL4jWct9y0gd7Xg7JlCNCIWlbF3eZ
824kMEvBOMFDFG5C7sX14jstJ+lQbRmVQ/D9tC4h6+/9+1vjV0+HyfEPeZYhLONtOEK1MMNQkBM8
EYe7vB7Rhk/e1Ll/ePjXNsTbh59nkIYgJTndg/XzPzz8TR0uU8sA2jMQHmUZol43+fT738T41S4k
dfKTeOZRbLhvQPGaWzfpVKQuQI3oEV7wVtc4FaK9yQJK6DQ+lewquFJ3Dc+mTjDAevJ0eBI0TBkS
0AjcvD9c3V/dGj/+SOLnX5vQcVf1AT9SH/THRldYTMrbYlkXsUCmXIY/dJ5em3xvLzOtTrwKdGQt
Zb25zOAKCc3UQ9cbUW7JYYTqiQuvY6VKw926mdZVcTM5JekDpMveok9BEh2QhT+8Feue88+fw9UN
l63RRODw8+9Np8oYcuhEnksbYdAYJRE/ux4AYiASNm6yjG1R0m0wMy8FLemO+Pq14+9/CrF+l3/8
FFJIpeDXszu+ufpYCQeyvdhxurY7QqDw0eZdYSfTJxuv680wAzzUNf5NuSABgoEaOa5P5bojaSVi
lPZTO6xJ3NJfF2/ZpH+4UL/aE+UPP+Gbvbtpq8oxYn5CdHPIZu9xBx/K9nmGWFT2dJAyDDPU2L+/
LvTR/3ldaBspUypT0cN/s2BFQKJtiwO9F5jtFmHBZu3XyPqMwXg72+llfUcCVv2gQ6gEUIHT5+9/
AmH+6gaxhU57XpC+Iu03J8ZRiUEuNb/4a5NG0awhoqfVk9Natc2olaMkfFyf374aaVnjIILkQGRq
GWKwi/waqQLMo3S3lOK2HjKJ/3kpuZmsnrcKSRER28f1vsPHvSHL0APV8fh6qnbYZsZzF4aHwsle
DC2CearunPkoZ/2Ysf45qJvCFjkK/6zNs/WAp3EO7NLuCIVjl3Jq1JA3r7VyGg3HutpTAGzMRtvl
uD4WPdqtN3tC32zMObVywCS204VLkkiOW+upgSJu7Z8RNueTNrVZj2HowY/rmcTkLqx6nMDNxaSQ
CShBmm7adxWHEHaXoNPIKU8/1bk6vfYPRfC4HvfXYl3j9IHCjjEuzQ2y5lML3ehaJoebtf1J7bAN
wuFwbdCO5+sUPgaG8mldCLDpabHhzSF1HN8/cbfI79EtGygJ2mNoTV7NLr32yTReEPXJiNVs3cQX
A90ZvRWyP6Ds294I949Te0oZqicZukIguscAnx9sNrOS/8XemfXIrVxb+hfxgGREcHjNOSsza1Kp
Br0QJanEeQjO5K/vjyl33yMdXwsX6JcGGvAxDFslszKDETv2XutbcM6aO+dpIRE5yLdwAZ3xiKxt
Au0sQxymnosfnmWkhvueUtSrocjSpmqfKjbsjlgbHLYou/GyG/jZFBdXPe5RUUFv6bapz9PTuHTS
79mIoZCoXjXP+wYERcL6anMWA509Whg7AKV09n6YBKkuP+WwD89lfczl3VKqd8wNRCEPy80B6e+2
D7ptCKwN7equLuItrv+VPRmMlXDyhvBZQaUtnG6KDuHhtOBQKehlqqzbGab7BMfowfQYx6PgnUJA
N8Oqr6ADJ/0OethqucYSDQWklIOfy4NujQ0DC8Ha6Gb/qeuqt7D+1DvdiSQfGKxcVUpxAQOwA6BE
rvSbzln1M78cC23yx000EW9wn01AkykYFGdAhKlrebrMvLgFMaVztQryZveHV/rfFRIuO4oloBjZ
/u/hT6BbQpH7Lpttnx8KTx76WB2yRSg3BtskxsovWZCUlKY4tAMyzkbcOANjpIa8OIfKN2o+qD6D
99jqP5a3KOJ+55vhftl5l1bc0nj6z8/876piV7g8q+malrgWFH8rShpPG62/PHJsf5nRsA/qSU+s
LPqPS2ewDbs/bPfi35VBnuk4sGkBoTq/b3uNBdk9Ctn26gaiWM19AFMo97cvkp56Q+mYeeKyrPLO
lBjZ6T9wUC692DQxngXd7pSWP/6ZQ8lbkAfeGdjxeblyhCVLqMFJ2AJY6E5OOmyFqblmPGTuI6rs
tdDZhuQp1I0fYZ3//CD//zz96T+n61guS+q/T9e5/ah+zda5/vmf43PP+8s2idV1GdkKoZiI/+/p
uWf+ZTromhga25yQ5hLa+6/huTD/WlrCHnMtxlpM4Ti5/zU8t52/BIN401OOsBl20yb4HwzPeQd+
qRGMpYTkVGaw+Gvllhj5FIKWrnETqvqhIc/6LoqCHJwV5v2VaZfEzPi84iAC3d56HjuiXDZ23RgI
oQoBadbE4BPUObClaIq32jKcHUEH+pzniDpSNaVfB9GR1ZkSA4zLPOk/Mm4gW7PNszVAKJTBesba
Z7ruN8zK5oFrKUCQsoc4QzTFi5R5eZEQK7HAD+PFy4Pw05wRdxnOlvmRDlzDEolHFF5LStAZwMgH
3+R0rJWX3iYDAC/UM7yEq7xW2b1PS+VbAa8cC1mWfZ2xdb3ZSYpF1ikFSp82906kJCXmqogdL+ZI
InxT0aq6KUCV3jiptk8YxLqXIbKyz9ouA2rbwQd7KyUhJRt+ARDCmtnWo01oQLbuush4s/PFWNVk
Fg9Tl3N8mKFu0WWPU+u248cevVmocZXbKvzc5dg61xI27oQqT8xf+rJtTwA9UaplWR6/Bm6qx63J
dgOIoIkf497NX8Ro19ZKWuF0TmTefU8h45wxqONFDw0bQ1SIzDLrbeO+S3vriJLSeymlpb9MYwVc
JkaTh4zYgra/VhYicC7YWLuAlrvjrrcm+026E0Skrmxa5mql+YU9DQKbXUb0dmNwRX00OsQPmX0N
F3dMbdi8jEIxt2WuuxrTdqQlphEzwFKGur1SdW69a8+GIjKFPuRPST24Huwhe5ED3Lu0LeqHQBE9
ixRNNenaTEW7rWM/3sCuhEXappO9p7uJmRBABdrOsaKu72e/4xwsIRHiyyFaxC9pW1tygDwtRGnt
ItVF1TqMoxrvfN1nVFCWba5T3/dfmV0zucKd/6EJQqY7Vk6lBqPTw6wOpJOKVePBeYKNNpo/SqYT
7ioU/uK0FuIOwFpHn71QDJ0yNadwZrCNuJ1ZszdXGNOnanC/6qqUrzE/dUkiv/maDgE+OyAF+QWG
eequ28FuXEbqMj4JyR0ai2oP0S6hzqGEjY1tZaGzWTUdmo91Xo3VUdbCPdZVjUcqmxbMksqC0xhJ
ADToWJH1x4PAHRml07DLhO7RgIIt32nRgoOgu5CSreI44fdYWHqXUbyTXoAjZkfcKgpGo7Zp7HuT
KV/cesYvryrl+Os0TCTNn1owQ/DrLq2g1JvelmTM7s3jmzggJO7nm5n/+FDKBGBopOvqNNieth4M
H62aG4/6rh6UemLgGG98Q3vxqa1z/xbkoqxoqddLpgO3e5xDXmgF5GcO7Q+3tlHE1VGHeNHyjXmV
DbYr90bn2wyjh7kkJim0e5y8RsGfNL2i/E7OX1/s5BhTj7Xu+OT3kfPdb2ZbLaUyoKkYif9LFnu6
uUlrSOfrGHnFgzMn9bDr2JoBoU62MW6BwFsDcsQSHl9IJs4KEJQg3cgp8zuhOl5KB4niTIc4BljV
k5X+wYQkNVdzKsR7XKTD5yLt6reSqIyj4aviVjsuhbvGD/Ooyir5lOedGlbFqKKnKtTlRxgtekJY
yOW5yUf0fopcgJWL5Z/tDBrKnamZN2BhK+M7gsXwCc71HEdwd1wLhWcQyWOXEgG1xsJP3qZGSf5k
2UX5EZtt/doyKXwIqeJOCfq8bzLL8+dW5RiGXKvsGd90hBGEIFCZEeb9fNJxH5Uof0x73MX43zFK
5f14dpRrFHuJtnGE7BnPEBcMJyLpxAO3wNLthxm6wDx/s3LICkdKM/lCrpJ16nNdMZtxbPeOk8Nk
4CHS17oRRMAQaU5oTNQXGY9esVM4qsohInlNdJxcY3wPcwlE28DnhBsGbZS3trIYN7pyCXBae8pi
ZJz6mgSi0iNxhc+Rq0E5N0ybkr6JoBJJfJQ5CGx8n4abRJs5TIjUCmkdHdNSV9XGGZPkMfay4i1t
l/TkAMzqWTmJjwGxgP+4cmgCsjMABsq4L1zreWXF+yp1hLHHzK2BbuOWBvcANasjySyRMA1GJdlI
iTzRr/i9yy9KVMW2d2EJQjytbyLTSF901hl4V0J727YRqUzF3LyHoy/enBIDkxPBzOKvHtCrY7X0
3jMwiJ8sq5YuqTScEZvEbSpgQAhi5C5mTF6v7LhRb4UsSahvO/aKIW/wRE46Dr5CKZf2rSZ3ZlrN
Zj1+h7jEG4QqAp17b88f+IiIItBlPu7yvHF2aYU7fHIM8+KNQ/mkxSiwEcUTM6/cjNkzshFAdeD5
X1zbmi51UJTvqpEzRGsnrj/NLbvMxm8iuZn5SDaKTj5oWYRNHBSV43zDTeB6wHaldT8gaqNKMIO+
3WVzVz7qsMeI4XcOzbXWA/3IdToMnenznOjqq+aq0wJCaIi4oVG1JW04hdfcmj7i8q6gyZL2nuZP
1BHAwckLvK12rXFbEql9k7MMXOD+o0tShKP3fSijO2OcnE8R/uGdoyfU0DN06lXgO/l74urg6A7z
eAKC7J1KQZvJa2cQFjawVYNfHZl6F59llZqXvI2MO3swR3bCHmCzKo3q+yTreJMWJOMUTo3/Gwx4
eFFObN8MWZjeuji6H92kd9P14KmZJJICa0xfEgWwFjUQK/inQm9xmQ07bdT5a+jo7AhTFleOV9nH
FrPBQcXkq8T0aPeRn/EiA7UzR8b/5Xhps5BggcDG3Q+khaHhbsRC9S2SU3Mr3J5GmYrzO0k83GcZ
FT3hiZVV/xjsWQGTKvAi5LgZ9wKYXbBWHhh80zLcly6hpYJCMLvJC5v7DuQ3bOyadC8OGOegTEPO
myYcJRNq+DIXhZUPuXkjsaCwmHcRCe54OMKMoYEXf5mi1viYacsA7oZJuY9SGBM20K19NAbIOicn
YOySJvOtqqJ510rhgsRvU/sNcP/4UFpdtpVFXd6WwCTv6tBVt2UzZfsgREyAN2XcurKCzdBZ6QVN
dLlH0taQqdKb5zQ3QVA1RrSROU4EAkEIPhEIzXZWJiecUaradTTtvrhT55+9rOKZOp/cKkHEMtPD
hq6PpVhvNDRgPVDd9Uo/9iIWb3WUuLcOfYajpITD4GP4j6U3A9MSXafuyYWY8YRijGdR+FF9kWSd
3A1WKXFB+fUbgC9i09JGmckhNrBfrXRZFg9JbZrFiwMi+zmeMw242KzyH6FRgftNAvtgltPUbyKr
SgPMVVaK69LyI+I1ZN0/26rDOu0HcFJyYpHIeBo6JEX459T94ELJOIkq5VCxHR1HhyxvK7Y+ynx6
TYEzFUR1gUwepJ2f+5apOxrFBLSFBz0AS1xzmrLWe3KiPn2MI1JpdWZ1a4rkkG4a7lMm4iaZ0a0m
YUkDxnquSAM4jhl9vpBhBXE0bYxrKu01KQdlK6uV78C95Smy+2CIwEKBgCz3DL2D8EwXnENhiEeY
094wODhPit4/ZoKAMy0iHGhdV2sLkwT5ffhm3W7TtXn4yEwHM30x2vrAyeRSJJrpWmR10X6tqdDi
7wrZn73ly23yjeWjbkRTYfrkMdgw+1ZpPKjnDingC6f6ULMDTMNNJxHdO8HSjTaN5tw5dfCOnVLe
9DXZC11haTJ6nLr5wIgrz3PXYBuqI7yylSM/57JLH92+qMqVrO0qBlOcydeFsnaMJnO8aFfLgxsS
FDSwQk9N0InP2GDCnYXcG6JPot030TstGRMdbomVjOcAsb5TmPdWYTTmo65l9+gn9L0lKJAlutK7
wVJRA0aTcHUhCQOYEJgecHKV4ad0dKrg3soK52kW0fw5aiLNFJ6kwxXolhKnoYPirmcohhCxgYcT
j0ZJHZw2n22OMTgLY5W9ogOXRGiVxguhPumWELoZCwBMOC1Vw1ue+N0mF870UhP7cB6kTxaDQXgf
1k5sFHkmTOYbaUSjkcizXSeleCMKyH+ZoXwC/2uWI7lOncewtN326KMEwaFFmAPRWvio16lTElLa
KXDGK18mT1bKNk4ZwZRUWcTM5G1CwosLxMS9OjiDBDWW74m7IsCh5CcW9xtC1R8ae2iepijEC5O1
OYfchCmDLKH0dWTEdswFa4P4w967rVIb7tBYlIJAomI2F+xb011iWQ2X0DLDi57LsDqU2mJFiUj2
p3nZ1QjhgzzCFh9QLUcqeWo6aVPOg9G+gNNHM5HYoyT+NK1OxTQml7TCM+VHimrPdOtPYTSlPzwo
T0eXsLuvgQGA2Y3G/s7gUvSuStAvRJwplC21NdERsyocbyUjeSjkDltKxvHwTkg2ud5CzsG2zJld
rECx4tYWfRxjqc7K9GXyaj+EUJj2WAz7/l0RcfCQwMGANGt5cudAtnyFre66a8EpsQ29tL7DQhrk
dyTjdPa6N3rDAFuEjnauoMjYWMRvUVuJDTkCABjBde3SeG5oL/ozYy53vmfw3ZwlgoWjWbNrLTHG
48853v/tBtf+/51gaIeu0n/fudp8FPl7nf7d+rH8wM/WFSHO2DcokhZBGqqT/+pc/UW2M+BKpshc
sFxvGTz9q3Ol3L9cZRMHbSNAcCSDp//TuVLyLwa23M+YQjuO65Pi/D/oXC0tsL8N/RB7U82TmqAc
rr7Sx33xawNLyJQbI57wNZrf6UaX7fOQZOLQuGjKCHW3DtqY37lJzLsgsG4Saqu1bT0VYeMyaTE2
bQb5rzXLO/Zlbz1hEy2GvOM8D/qddNMT5AQ0QHU+72DXX1SM+gwebW6vcsItQ1FOh057A2ZSAiO+
ohuho596Nz2wUVKLzXwbhC/CKeZdQ2VExRbDnpvqfT/BkwIMjj1qIi+MizFQTLS46OPLU8rOt2oa
Io8lVeUm6+eAm2mOl7D2JpJpXfrk9B3MUQc32JDJoiUplNFqQ5RuMCGq7vqPLqBYrND4yKR9TcFU
neR063PLP1sJrH7Lpt20mOnmuSMVLJHfpq4Y7tP5vvCf7TR+4rg096jfeTXjqt1PM0ZiIwk+7EEc
YwGx3s7sGjsa2DpioRQuvHuTbCLPQeDXtPYfGvfy1wmmi5BFectk2cRzCEjl9z660dRTPc10arrK
OyHajo4d0V8tiYmo26K1ZyUJKRcpMZbOCVZSfXTSgOkIIQjKpIwZS2ZlYtQna9IQX3toeWHgiQOg
ji9JEbxqkZNPt1jU+8yeAHQFjwSxtdvEax+sGTCgn+P8b9OENNfih9e38uxXxpc26jibA3XvkKG2
npzGAQkHU6zxd0ETr2FwIRHKXnwH6trf3s77nzPtv5ud3F9H3Uwv0N6ZxKrDgsByZcrfBv9tOXGk
m5D93YJGTsQhtFHGVNMQMb56Ho51Q/QfHsq0tR8hE58mohyneOrXM0N6DTwfnodqN6KtbFalQdrT
koftksozUDc5/cjdE7zB3EbTyi9CskkUdRLGnJWwoGGgfCerzs/OSub4dZ4G0C4Qm/g3mSMuGyQd
wDylLDLdFzK+gd4OxAFPoQ14DxjIWVXjZljeSVKE6+PgaHMtZ6DhWBfjjefuU4ewuq6fmz0VN7Kr
/H52yQ2OQ2LJJVxR5BTDTmp5Ln0z3TcjnlSadd870rY+0dtLl7oE1lGN5dFouUCZ9X4IxocmdGuG
ulnw5iwROo6u9f4/fzH2st38lwbh5xdj+Uu73sOgo37vp9OM5PkiaJMz7sbd4NK0a/VT1AzzoSKZ
bdPmeLXkmEWnSjRHqm7QXQ10SRX5+zAykU35/gb3SEd4cHgZTAG2wAjuZUnaqu0xGKdqCoCCwOwa
AQP8SSrw62768/FxMnkKcRMqw9+FHDYlnoVVVa+vO6aNuXs1NEsMUCEE5mK/2epgro/XpURuzXhL
bFhSEiTSRhX7W5Dfa7JiAUqDBEvSfbs0Chv450fH7I//+aO+Cvl+/aiVqWwHLZOrPBcp6q87f9KI
DmVzX62DbODtB73hdRDkRVkCcMvc52GRx4ZNQ6whBA7hegfX1vBWIMdaSfkURPpm7s15B5A6B9dL
yWHE7NRGyDzdXqa7irG3LnBd0Iim1wLhfTNbiBgpRMt0W0462xKg85YFVb9fnHE5dq1jmUNjWliQ
e48ZyVSyCEy256Gg8GsBC/X913bKv4TacdAZVo/WspFaovjUA6UimxGps8gGaMxRezY899lxiAcr
bKc9GDiFjTC6GL3Z7S0vRYdekQL8nz9V69ch6bICFFMq1L2oeDxp/b4CsAfiYA5ijODMFCiNKViT
2d5OijCQ2enqmya6CWAHQQrIkaqIdHJhpM9fMmBc12f1BC8pQG4iZQwCJdXmDw/4q8bq5wMSXiCX
rY+58+/Gx1g6YygncBLXZ9N4v9izsPAHBspCixaOtDtkGFgpuJmSG9aJ1SIYuqHHzxYX5PTxa//J
9YoPxilvFRE3f3iJflPoXp9wMaOhfeX64fty2bz/NmdmcBQ0+RCg/i31paIxyRbqNVuz19uMtUxF
Mmy1iWCxFOZrTAt/RbA3GIygFeC7LH2ohpDQIiLhkdYZ+ymDnd5EDk2oZCEvnXoBn9xW8/MfPtlf
BXU/nxtX27JxeZaHjurX5+6HpuNps2Hd0sleT036Y0ihUKUEtATdQyqQtjptTbB3QeaZNw9QUOB9
rqsMMbwwPgIzmpBPq2hjD9OfluUi5vvtZfdwD2Dx43N1YRX8+mw0Fdom4MK6dp3KILAVroF07cvg
+5oKDEVNVdn9pgqM6iD87gc0l9b/0/f6b1aeJ1lx9NnxLP/D+QeWrIRCXXOmlk8jeYrMd9gvqs56
CmgQ4Hyyb9ru1ugxwupS7CtPwdNHKrPAU1a2jamhXpxISRa9ElMw3rvuENwsi7H0gbpqUpgWoxg1
6ilbzr9WoNpZWD1R+off5CqN/PXTpFz2mB9TkOIgFr/JsWbLHVrC2AasfgDGCrAkYdH4e9m5t0NX
fqPaPNK28PeY06hwinafLmFLtbLb7fW/74mQXcmQ3lAXvUKsI5Q3Ym+jHfYdNXq1IsshuLErsMgW
8WdbL2sbLFXjijTSfFXrnK49GEZe1T0zom8t9wfIvKQFO4GLRT+mXEafY2WePJtGRMBge0c7b6Ay
oEDJQv1NdiEJeGWyc0fUS72Z+/tJz0/B1IQPEZEv23Zs5KYuq48OFUoRN80mJnwSh675dN0CnCWv
sCEe0fUixtyT5vkmNu44E9d0roFMLRqD+TA/B763Y7hsr4UM5x16OfqFFS4PmnB0O8qH0qCOcRXx
eFHOINKwDYos9QUavAW+fg7emjDYl1InF+aOPD7GnjW0WYM+lNJ7o71cv+x6JLm5mvllfVE/VJOP
u4i2zx9eI/nP1whDETu8zW0bI9hVp/e3rYmPPknsGrK8SFW/NnOjPGNROBlcr875B92jx6WtdJsX
4PYHiaNopBXBNGIUyOLLhj6NYpQd9M58LMz5ScAt2aXuRE+Gzy22gwdl+a/JsliYBfA/8RtQEg0b
uuffLVJvV0XiYwSuOVlo267hVEHbtecO8hgpCEDGVvNyZPaVS9+US1fp44pEWGptqkkOf/g0rH9W
O4700EGzszAnhC3166biw90rfZjSAN6n8bZrYLopoW9pta+uC34caCrXQ/hue1m3Yn56RT0TcTHl
X0kKS7bVqF4V6I+1s9Rvce7uDQbpzOPcP516/6grYZ3x2UE4QKD0TyM2HqwxqXU5rU0T7G9r4tas
jiCBxvs4bPwllaY+1IHN0ppmEpVM4iQiETwZRMd6yVyf/nBUUKL8viHzQAhWqBMRtNj869fPzgIr
1STmTDBw1diPlW4VIRaivTFs58ZfZO0BXduTm5MppRV0y4hWwtdrVTk2U0P4JTOWUvY+XqiRy0DU
gQEp+udG89p5OSp5K7ijnffKcIZrasiPKBKzucKitRwo6Oidtiv4W+JYj8YDPTVyw4KvoTkQpBVX
p7Qei01bEIopiL9lUloebav4wFwY7w1nYB8bWpD/OYsNLDFMS+4a1z0wKSE5Lgfz1Gqa+Tq4G/Ny
xVjS3xcGOaZBZ7GrRTnMoB4Wf47/V2peoaZM31MVmaeB6/YqtQvjCbTR58ovnNM0B/1BJ0PzUkTD
W5kPLaR0CqvOzhm4N9Ahp+Uenqhqn6hHruzd51GH31UNm6YhV/TkWKLbNZYLvYkPgoOP3LKehMXQ
QWXZfOCgFWshhv7V7ppncEj0K7JPJFLSl4icSzaMP0ZygZgQtqfSF8WuIyyelKhUn2p4SnRV5/OY
98VZ+/NxUjOWTdq6yCnc8F6GRPqha4HzSU4N0fNnCmSSPpn6FTUoanikijDCnoRrI/smm281OMFL
HXKfzM0wOXk+G71SLSMFm/wR7s4/gO+kFzXYxAEshbfj75WcilWj6+Yur6l/rT66rZ3pPuqNhWAT
+WjzQnIPYiALWiN/u27Yc4EGV0lwSi0uYTYZu/Wmm+tuatbCOgjvqGpOz7rbj0irOK9GdCEJEk+u
x2DIjtej185HxqElMRsw8nPVE8bncE+OZkJTHBVf0g6O46CndotYVKyYH/frYvljSZQcZ5UjgciN
p17kb1GDqOd67bu2IIZGEKsxEWPRyq9WGQOn9+Dj1FN06h3jLO2e8V+LldyHL95s+z5kckUGBr0Z
/h8E89lefr8euaHSKyY886aDNbkmi4RYHW4r/eA0L5oLejdWTJEMKNb2c5pra1X6DUdZsFxElqUu
IkrMwvC8PV4wf18XxiWti2+1lfh7BtrYuRVDuba01iq2CXqMYA4Sv4SglJWM2vp5GOKUiCh9e/2L
jZkQ0zIebtiPdvBj7TNCHghWGKZaDR+4SJlo9ySa1PU834cmTdyk3Q8dsW6l4xw0jTSSiDiie/Ob
Htpdktn3yqkSZnj6Puw6kzglDIKxoXamg8tWG7DH9Txf5lQ2QPkdtZ1q8YT6ak84RHgv6vIMqBwk
FoO/XeqEctfV+jAoTYDKoOpjVI6HvuN+GIaiOPQ4TaERcOjz7scYWdc6JHszsx3mgPItgdy9Jgqn
3GsiDTdz1z1HlRvdgR38lovbTuPmqftG71SKdrTyF+B+XaCeqqdjI+xtYStmmR6wE+JbdyqJHoW7
5K8G4z4AoHtKyNNZ+n5khh1lSeArSpdvQZznp24uLpJc6nIwYqAnlyh29/Q4yDlJ0TvnM65UpYfj
8u1PoAUdoQluo+5Q+T6DiPaJQ3/JWIvuSgmStcqQLHPkbZdhzSdtWWfsfqhCmkLu7AQNgnKn8OjJ
4KX26hQB09lBWHOKy4DA9mD0blyqtlVvAdimoXIOdXHK7DB86IXQoO6NHQqMSx5ZyefBmoYzpNBn
c4Zuj5q67bFgu1WqtzK3plNPBCCHxJKAyAAbVN1ONKH9SIyGv0+WAum6ebfV8LXvBMi9OH2+vsS6
0h/zXH0ReWGtOmIHoZnG5+sdUwfqGxM1Z12XytsfipkcXS/N3699I2b6u5bilEmNLG+GlqyD3F9Z
JTFglgn63iiaDcPjdAkY15trT2n0ltrP8p5oNUOyrbyDiojRQ72xyxyIs9YWKOq4N/W46bqegRnu
sghM6Db3Mohkuj8jfhpJgLGPyIQ+dy2FcicwwQ58D3gbZmwEM5v7ckq5zEcZX1bMTzkCvMF9SAbc
x70MGdTxNvhcqOuRsgdB49HBy3ioDYOgzWVXKjZKDHTsmNIdr78H4iGOkVaiCAwYM3l+cpsldLz8
5e++dmmy0tnPeZFsI5KXgLZ9GPnINKVgN8gTNofEdujssQMeC1F+CbQ5bixH33bMum7mCq2Cx5uV
OPYSpU6J31WL5Kf/0EnaHqrke6frTRCMEezl8IJmpLlpqXTbtugPUWnuBmSEe8P26nWjs9P1mhQC
j5jpRzLbrsm3wzdw3eSuLVZULQyPiebRAS3KBD3Z9RKh/enieOjwcKi3ZKN2n1K7rRBuG6S62Gw5
1xtAQvjCHVR+Pjm4dOQ8UZsmMfF15vJxXTuNRk1xMcTnqfLm43VvtOlr3DiyZKpm00SHpXFn+RBM
QO/vl1kH5+xSQ9BGXImcW4LNlG52EIiqpnjLwf8dMwPEIA3ko7fcBo2klFBWEefPXvx95vqxbeeK
6IkKiXxdJF/hIfvryGbMF4/zY+qRCs9bzpZPwZ7tKhDm66FlxGzn4kTZ6ZNR3t+bhohPWVL70Fr1
cTJ7ugJBZiHNqxn0jgG0dzfbX8tVmQXjGvTysR0sg3g3nDMd49wDmEy2/2oju+5H0gdPbTrOu445
bSWZYg5oGLLKmHbXNaOmChXrHH60Tn4EhZkGRbXv0/J7noYdH0YFYTajsnTNqNmqqvus5Ls59i4k
mijdxPXuWuvkeUtMxDjpUyG+1XrM7+WD/2k2DQvQDekQhT0/oUzw99fv+HpwZhrpJplT1mmKE8A6
JAkC+D1VCI4xWqCdzz3ErtrO9/1Q3eTenYq97qK88Y6iZLixcGty83eIgZvqEHghwi6FnSbjGr6y
qiS7qWwLtGpGnFTUQBHhr23CPsC6nb00Fbi9MXa6lTm3B/jb3arSSAlNoR/MofzGYPu4/KNNE15u
LsigFGg4+Ueb6UiuaXGbcazVc2ijumJvaPzkDYlasXOW6UES3PDlqkM+ICkZh2Mm+QjGKbZXaJ8I
vSHfmsfoZo4M824oiKhingvrl5TGdvwoqul8vVG10J+glooR10iZHIcweRrGsDsyFH3qG0qpoaIF
McnvXW7Z+5A+5lrDCXzsudr4zXg7VXO7p0F1cmyYDNeXgn4VmFWjLqEWRTtaUQS1J66z5cQmiJmb
O8m35Mt4FGWhim/6aX66/hwg2ZFkRTjsNE8vMYlsh6gIDteyMgoB2bQuxKc5QzObRcKhKQCgsDUJ
n6Q89bexJ6LdAiLduG5aHxCKPgReQuWg661k6rJLqii++FC39oFvvIdTttwXASWSJeftUpVwuruh
vboWYw6ZS7Y55GtSDpyDh5Eokfc5GJ8YFSpy4aqmH7F0WiUqqMxpSBCD0bs1DfUQoXe9hbC9zbGr
7yqPmyeoAsqyNtqXLYXeuPSRO9Ys1Fk2IcLpDYp1BHnoqo+Id/41WUl7MLQjpPTrvuJXDObmQO/j
YMKvxXFukUC9vb5e5MB2X8aW/KGltxsCrsAOJrYNzmnawj2meO7Zfc2Ng2gLsEIN7LTUHB/zY6kp
VFHdCIw+wJuu307BoDOOxubnq4uIg3SuJL5c32a2NDKSyi3aD46h4FQHMLDLOgXERblJRg7zyIxa
0W2cI2o8tZbK2F072EjkoAt1Vr4enS8z9uQ1ixeSmswv1/+9abm1zBV8YsCbGJXJKXcaJ9wPuU0c
MbE1Ff3Wm47drK2U+DmsjGVBUkxU3MvmroXdsW8L/Empkl+ayF4if46LNAKdeyLXbky5ea2liPzW
Q7zAlaJPkrez5dEvoYO/taPVKCcB9Dp0RzQ/1gABhOCygrzmMzSkYOVIQhusIC+5J5S7lGbGc+KP
eyZ4FNsRqRGBDC7X98pL8gbcdD0Ha5ufKVwZXpgShAd7KbKXsuz6tUpdCIDwcuba1hzoolfUs/W+
FcYxGzv/YAb25rogx4ll1+f+eHbrhY1SyVtnCHPcDgC7cqnf25BcXoPogKSjbZIy4oKSyr4aW9/l
nCtUDsSblG7zYqU0IVy/5cvxs+9t+mlSJLZdT/9QDhOuO+CrGMbO9Wz0m3ZiPHN9As1xsbcggNE1
46pGsJXj+fdauudr/4XIX1zQfnDpdfjYDE199Cb1UmdqWsH2qI+i85ht0sImG/Xa9BqNEebboD8N
1Tge44qgKqLcCUKN3hPyTxITLhTY4Fuw5Ew76InNhdOuwibJDgmykuvK55jy6DL62wZ2e8Tsju86
+URrNDul1rhDygG9thMPppIvTWATBojwHuETrDtI8lwR4+KRgF9+FZcNNlYTlguTNEa9hHOIuY82
AqboxrTopFdVgfvB8fQNHYmCMWXBqbjrnaTd1VN5am093sZz/zQSjnLqFBf6seyPllHh4wNcdaSj
QqyGJLEKastnZ6R0GCHJopNCzOLI2l+38+CvyyynlBtKsZv9iESgWtEIWdq3dDTKw+yLhxmdL5eB
CCKcVtDKq1HCjZ+2rZgWlVX5vwg7j+W6jSwMPxGqkMP25sQoUpS4QUmijYxu5PD083VzFh55yt56
RhJ5L9B9zh8pvkDWQNRUtpIh159QJKqU3Gre6TsxtRP/4ExI7WqjqI4TPX1IZgTZDOYRjWdza1hh
EMzvyoavzXbQGFhBDeAyKJo7HT9GfG15AXKqzxUzce9q070mRWmwjfKCd+7g7MAGrgtleohPqzea
RUlWWGiotzg39YyprLEmaepAuNxbIzKcsjYlUAv0Clz6y+LSHmrF8VWDfxQ6kiBPTZr683ROfMmG
cd6HYyZ2lSHzU5E5H6x8ryhx6T6zOMo9iPfdZLuEAPmedcLk8SzjjkV1sj+PASJkUPczet5XMUhy
kXPNFiHx3JbkRX9Sc98xTexpiypQXIcM/NDn5UZnzzGA7OOIfvOhtOS47fCOA9Em7smPYyKTp6He
0RHWH9bsEYEwFpOCRd3GrpTJgGLywnAPa4dzILedY80eBHBLI6dCt/vBKQ+pesvrgRV8uuhXJ83Z
duq8KTdr9ouC3PRhEfkVVZa4Z736FxpUA23/g+UDxAUQzgTxECFmalf8XyDdsmyHiBJxbsO6Uz0s
jCXpL8uyqDyFMrmI7QzjedCXv4aqnahTF79/0kyok0Xfq5xewAqSvs6/GoGRnHzu4znvVf/Khhgv
5LRZxd1oJqO/T+Ecty4KzkO/wvJ3dkw9j9cqB2pxc03n3zDa36zjsFL8ftAULrkKlo15/jc2zUWh
Y+Efn7ezHXxLxnWTuiVNglP4ootvIAjtA40Y3HSoXreOWWALMd07YZEwn0ec6nbcXQw01vt6JGhU
9cezrKOaDPLiPLvdgby8/qlrUpwUtNiINi0Pxsnz++Dij8sxXXrvjA55ZzdZctYzROjPTxUXlPo3
NlJU4Q2bT+bZ8Y7wNrFTy44SGthNhbPLtM59VV+5NAUttgolZeMx2yDYDYVvIFjx71d3eBUD7eve
jCzZHImXsR+JGQFtWPJ6bxhmjquE5tqqG47N6DJZJUNzxX9HXhWrjSk43MXUcMUXY3WNu/JWz7VK
24Qn5GYonuYOh3SBYanA7z2C02PH9V+MJTrZiZeeItwmZDPh+NI7eji7FH4oY8HwrnmCIuXjd9vF
2phjR9oaBFv20N2mKpqeSZ54rcO43UnUwwcKB252OlEGpKYdh7FH2jY12xaRGyMN88hHSEgJ6ww3
QLjcpVNG+5JPeaqElN4KCg9PdEH/HALWb/3Ilrk8g80YR2sEy6uDnnB+C/+Pkc/ceu7RpnXohECd
FFJo1WPOWRnIKoBsZeBO3PiLSw/AXmC31YdypiiYfrlMVuHuGjFTOJH+W8jD3/lfxUz7ITZP1+Hx
+z0vzq04hjJw062+QoCeKyA2ojFnY2DQd9GtWmTEa8kHxpT4QlU5Wio1nVtucu4UdCpw6CCeQcQd
DdYtn8djSbEMq5UZb/o8+ihZFXbdvDb/wgw6v6WqqNcNTxOEiJJa+W70e6QI93/Ntj+w+ADcPqYk
ee3jhXD9MFruuzLZldiov1QE+EELsQdygcxbtunDKnogppbnSC1UPGjGtW17qmDm5MNYySBzvRL+
3UzOxP7Mj0MJcIEkK6BMuHmO8zw4kQas+YGwQ+aC+t/fd9O07h133tTU55H/dcmknPdNRpaQKdHU
J+qDm/ySci22W7aHFOrafOgloGanI+kQf7VlPnPXGifsLuLmuu+2IR/DpPpmT0iB7SZ5ze3wPewG
UHtFXA207e5KhiGyKuJjISOajjqrIlRkm/3pM6hiWbG+pHN/xzD02ETNNq35otDM63Fc1r5LE1Ty
mDDh7xIVy0AiVQlE/lX4FrUq3YRC2f9DxoRFTMuP1djU4GUIPoo3zBOsPecgMjE7KrJVRQOJorQ3
CoUmFSIi4jB48qP5VDm887nSQznyreRN3uN8CnYioficKShibQMt7fduhL9jreXJGxGcfA5hTUEE
nkPmBhnJ27yvb4C4m8+BMrPas8ghaafeYRpRlKiGICWOVZakBTE0xw+iXrADSTnx2hsfzuQEGGDS
YJekf4gk+J4n8Xksi5yXtJzvV9YGKwn+C64TegG54C0n12vf0kIVzymI2ovN+BI0QFVFAYaqCNup
K5lAZfZMBq2CqciTB1HaWhOOUm/JK54O8Fkkbqwmaktd6lfAKYJIw3AHtp7tYS/IiLKdhaKXZiMB
pw7o/58GJGUnvcB2tLrZgsBT9cdrGdeH2Dy06chjzwVoQoPiluHfYnsvqpyQ41LxRPZ7mE/tMfd7
rlsVoar+NKwpiFM7vtC2U/f8DfDWm6U3/XNUmxSWTdu1SuURCgpgBX81AkGXVSbLLPYDVHTeeCMa
6uJlwXRuuAM38cwzIFsYR+j1JwdSZR+15XOyAm9pRagxcB76TvUE+97vcRdYQREdeIHutAo0B+th
/FjTHUaULeZG/1NUl6vnJrAaLi79GobBOemRSa4yZLpibinysqC2gAyQqGe063jC2t5Jd8YYf09W
1DNF08XbliA17H5tsI1bK71v1gERZfQyYjH8FIfFVrhws9J2TGwqXiWlPfTd9LpwRR2MenypeDh7
v3Q/F1X9EGiI04SK3clySCghgesyAbiFi5U8a9RfGIPaeAlqQYWYuSYRZlPc38c9p3rsYywtjOhx
xrpxtINpPFFP9NysMn2m8v3VTFgNu5ICv86P75Lekxe4nA2uEXGtRfcTr5ekYzWgqwRPHOOjxWE2
ggo9ril4n9OYxkswdh9pOxfXzms/JbCRWbuboQ+G+zTpvmfRkn1O7TLzz+Zs2c+1p6pyqEcX2KB2
/lLgAafwhjphnt60JJLSG8E6E0pA2i4cHtZKlZTldCgGDZqCauzvkjo9i7n1vqD6PEjKd/DhurTn
wh7+27Slg7n+d5qMHNNBT+05LvI6U9G+f5kmV4kH22l4XsnsqJFRAt8Wi2vdW9Q37MahJ3BkiLoD
XnXrJvP1PW2c6sUHaNuY+XSZGpaqJAO48rj1kz5IXiyagIyOMJe1IkSgWnPzWjjuL1yce/Z3QX2P
NfCW2q+CDJasR7trFCwPkZvFOy8Hew4nk05K9Kknwx+of6+9V8N4T7LM2wEmBKozPj/UwCxHGSS3
Wlb3I7rGh95mXCnW4NILtpZgCa0T1ct7/eIXqesejJZgZZkM7j6n9VMjI/p/dEe+/GQs2oscqudp
QuuWqufecV7lZOAdUyCd7ZUX6gO7fUdWKxrbrjxOuXgj44ilWmEEBDFWpVHy4zrGli6jd6E28DI2
a8zkqLu9Z9hmDBtKjyZLsm3apgV3SpajPk+IEmrPGsQf7GJL+MBDxyq8JVcFiTjtQnmHQ8ljvG/c
cCsGv9s6S9HutCZ8omWTxbPcVWLcxmt2b3tgmfp8d+quunox+UW2GF6jnDzbIP41WK9NweWReaNz
NEDTybB3FIzdPNRqqHNdF+qh4m4UVYEwBtilB6lru/VtTkY88i1hsaGRHNAI6wFSyylQLtGkQ5qr
ph81g2rQz7K3jeJMRMtPmTcpyVuJixKdcHk3JiqVUu/NAFu+0YTRMhTd1u48moqcvj0U8JOJ1+/r
CoylqIYjIljevQFWVkN0yRTnSECns81Rfx/7ct2INC6PrSkOa+o9wv8CPWJAOwHsh/TmTah0lfIn
LIDZUbjcGpPUqUCJjLp5/JjxfW2NxELQMYa/VnsmUX1tqVQjPgBPCnBEXDQfTDswETEfDjkXYttU
h3WanVNsB2RMN3V0amlq/ZcMUGWs+E0NR6weyYPMZybGC+XV+OtbOhSiX5qEPMtEwHRUvorxW1rE
mNwxBjBY7PnhrTbFB4gX4d8egp8BPXuRUL37z0oQCvr+/rOgFiZTGgCQjo/wN9VgibLGjWcGlbWn
yJRDuwFgBf+IwgmcBmaAANgHms5OFjwj+cNyP0XBsKnlCr5J3WqZ1D8+ZaZu1tGCXH105UnvWY4z
MN7RNcrLeIRVJlzSoGTWDZZfs+EKqrTgvVZzUK3EAblNlARbxavwenRDhkk46px80czQWhGxM5nr
R+JxvmgS2wJRbGv3wch6SXWSh+F73ftdf9K3jhHNPzAI0v+8+AFXRHpxa4OUagWi5EmAcGo5UGkh
9vQGrxWpojUl99ClNpkeqIVB+LtwejIdIA0kCJSu1tPZGtJmr9ERM5HWpk0X4y4p3J/BIOl5su2H
aZqt2yIOasyagzK7ISNvqSYM96ZbnnvEPje/4nkiiOpe1vQsR6Bfbf0zt8uBZGF/N4YxIZuEJ+9i
hc24yApZqWLvUnbiS2E0HmV2JChDvvJqc5sS6bkVFg1Hll38THOwaK2HGUu32NJM+w5r6F4Np0yJ
lkf72ZHmQuwWkG9S/2l13kwP1EwgmNM9p2pMmPL8h1EWv2zgcrMd/WNTZsuBaHOSJkZmPCCWN9Th
r1PRNSzzFu6VrG33y2S9al7PETUuxbAedk7Qn/TplhqYmzPL3SHXSK5+T65YEpsvposdhQB6YDT0
Y1rQV9vUOFJB0KrtQxsf5jXtDlQkAnJvHWOcv2YkXo42cWWpFMhyiShThB7+MwV/uN804G6rwVnD
8qIITfz3HeoKvItpzQawLPhhEMAeND1b9MxdyULP3dAG0MQ88hpJphAV3i2qH/XZEsTuU9MjIVw7
lTWWUjNaZXlzGPIYNy/S5UYVXSpKWrMKn5OsEvaXnk2hWOsetbSsVSynRaHXUlT7mfWN3ImfIuUn
0KM+DD3DVPahx0OrwA0VmgqZZsfqXP/ZLMddVs1AoEqczpL2cyi5ltsaqVDls2Oy6UUdSN4nl2KS
fIPCln+wZQ9M6LneFS13TlPf2CbMczMWfAYDdJx+lUiveUUcjFvWn+SDnLtfgx+8WxKrfGbkBtl2
pA0qMHWAz9wZEj0UmPXG8XrnFcb8RgKIsQPupCyMr/O5xjDy0NBi20zhA2qO6tlTi1Y+/yopUMSc
gBvCNRuyhdZun0di2qJY8g7+SIMe2C+/OJ5voiQqBVSGa3NfjINF+iRLY+tNrWq3Og51mhzSzA9g
4kDXZ4s2csciQdrux6uRcu8BrLC+SJ5un9SABVHS8qBv12Au62MUZypdb7JucRv7rHvWz0Wpg/QY
W4Wo3/JsxsSlvlcy9NKbQfM5DyrDexA3yc7NaTe0iw4hErmehCsYzh2EwAutZ8Yxl/JgzSja5z5h
bc46/r1FKplrsuyGmaI2JG1sLXxFnytnlTIIpBIyKmbOIsLCoLuAL9v0fiUY7j9/x0EtxWv8lmFn
3Q9ZclfENBSrMU7ftfHA6++JycaWvD4F6/oxLDYd2+r/gFXK2DszIr+EMZtQQc45ky8w5UXPB0Qd
rbMOx8jl8s7IpQNt1BjAZAHUE+wHlpZ+uAuKGgAHHuGx+4k6mSdT8P90jWtQUBGhgGIjbC/DKoNL
JNlPNIcwVmQmsPshDKMOlGyj5CmQ7cYzZA2mjQpFUZZe360nc8F4ZIyc0IgpzEHG26YLq5MeD0ZB
6vUouhtWfXc/R1l0BFHlvC/N9kZC7RdnoEBJOMR1t1/0EBioHxCRGFTl0u/kGLX3Toh3zgQkUEs3
Iwvd2pkF/GfzadvLO40bIYQWsoo+i5+jWVxTbwxOiVwxKIOr9+2M6ZwMaHKBwZoto/sjJPopA+EA
30Q8GoL9sVRah3io3jI/o8PKJXCQ40x04Z1ro+fRtwcRK+fEtuiV80NsubzQ+gj474b1UK9peGXw
ltsx7e1PqVrNOWBM3XQgHZFN1yKNJDWrX5pe0MzQHHCSgXznR4qpl4Nhl9bPrkW1RalsO0MQ6sNO
H45y9F8KWNLtVIwPetCzKy87lqXzrUzrO3zMz2IgU7hQjINFi4ko4/vZcwsCp5lp9YmhQYm2ntpz
BlOj/RgJii8IDLrsgAqJRAh/aWmQWaQvhM/A4CKTN3seOH2SNBmnLV3yWCiq2N3ribthNp0aOexj
0rx53fGRtwbgIjttqZbeIRi/zv4oPk/bzy9YQQ/6zBztloIFCwhSfaC9iXTPnGnK7YHKFUmrD2c9
2yKHjNsog3uGgWpQ9tMxxgRQHVPRjpc8omYZXI6UP6O7UjBAxapZvOsPWYsWTaWHn/OEaFNrfu8H
WoT4VTSZMC/OQ2dOxbGCg+GfniWmAfMUGlguTILTyLRqsBkq+guCoaG5A+m6VEoKJwx2aLuyLq8v
iAn8TeLkZFCXgY+uemi33B2AwuKujJrDUobVrQzFjbM5eLR7dJIjyJbnwrnwmemPEuvPwqG2VKhk
g9NkE9WWGCQxtcxjINpQtCSPfboex75xDyhfxL8JnpWh438WUZPkIJTOloe79++CZ0z2fRBGI7U2
cWm/SN/6hgMMnouvZ/BTBG5N0iGvQpiaVH0Lqo7YAknmNqNnYTN5sKxBYvybQ+bvtksfIyqmZToP
mIR1KdtftuO0c+IhGhWGjidxS7GHA0/qNcRUIB7tMEvuotX6OmFyx4CcEYNJrMo/z9t/B5dNlahN
Ro7HI+qSDfi/o78jE8/LK7ffxiPukVzFfQXLn27pPk0LGW8rBTra1KvPA86JmZLzr73kOV1HYkzs
3vhzAPRZYdsTd/hKwAh43orer1mqSzv5+XMAmPPPP/T/MZX5oYUl0gpwlAW+coP/dV/plnBa3GVS
5AbhQNws5onIgGhfh7VJLbSXEsZvNls/JPLWiFEJg27dWlPeqiG7yyC17oiACfcVuo2kDKpDlY+h
SoR5/uefM/g/e1XoEvlGPiMfbWD/tssI8AdoWCqKrGDOjmvLvd+KBoq07D5tGnBJV76dL0aS4+vx
TUGQ/ajkxHF3MFs5HAlLMTYLMDvWVM7NOQXFDWaGyqFxKCNZkXGXQFr+6n8eNV1DSG3sTc9aOutK
91fjX2XLoEs4WU9MIkdeE3r9ZiqsvfbRSD/bO2RK7AHDENsO6dYdyCaKBO9+IeyNU4cvsrKL3TqG
MObkghydzLuQEhyQGIWA5dtqIMyKF7qTqWW7uuwl226FsI8QCXW5sfeL9qu+TimJYKNHPrsJSX00
2gTepE5PIyl3WmkpgW4sGRcbay5RZLG+6P8MIlbj/Dj+85dj/Z8TIfRc8gawqBE7+3vLWzxMWZ1G
fDlaXi0UHqHPTWfKmdkZCJGpwOqd5+pn7w1Xa+Bs0LBDUXTvpDI9/svPox6G304ozgGL/Zb4TdP9
ffHFeV0V2P/wVM+rR2PWbOzYnM4r28EBhV2/Ia2O5IGhPw1ZiJa8/aNDt3wHVrhPqaKcXEtB2kjy
/vnn+j8WZDxySCWwxlITYv4ODjSB38zUck/KmUEI1kJyDAFPG80w4nuqEc2iNlALoOnK5phExY9Q
0MyWdGVFMhJYD6Fwr0AkvfobxkP45qm7LmpxYGULSTJdVARXmNhrJbm9//mnx4z0t48Vk52JfZp8
OAd8QBlU/3LGNp2Qc2h2PZZ0hCSmHHaL2qFD6xg2YGSGcL5powZAA+iv4/7IZoFDq8yfJyWZ6nx3
OFt1/z45dBdlRr2Tslzu4oVm4GrMyIN0qmPmMTqgLBRvhcNOxz/wHT2jqSRMPrIOmjLqfDlMxBi9
tZlAU4u8wlKvopYJrV7754BjavsJCCTtM4rCtzJngdIP5JhV4NVLm1OYtZ5IS3iuDPsia3Sifsdu
XTV3Wo3fK/2haF6FEptqmkEvDLZRZ0fXfbM85xXHj3WrbeIoXVO8pG3wB90mzr7Pp2ETN0y1ntHz
Gigbi0soH2DoegudUnzK+OKCoBRrFgeS88i7ZrrdTvX6Wv6hF9U5zo2jY9Eh6GSPDXk5e9cnojsI
5pNwWnZ+BjgyH5xDYsnvmewOeoqx3B4dRs/SXBhGeGGv+dYuxXPYzdVDyBKySz3nB1zAcMDu/NEo
wVmTBqRjrOEBzel3p67qf8GgrEA3Dv3vu0jRjG06iCAoxrE1rP2Xhwb3AANkaDfbWphfLdCWiLkK
9q3ElhKGw43Fct6OYYQlO+p/kuFU7OCQ+vuv5mgN90H2bsaFjvoWhAz0lP9Z+UPfBZ9aLsd0kdRS
J+WzYSheRvvEczN/N1ci/Ux09MPkQ2LRMZEVmKJ1XgjPm9dLudeXQdveWWvFAiCuGmCScLk+urna
jlmZ8hNsIBe08hbWxmrsIoldWEGTWjEOandGeBcep764UMSu2o3M7QxAT0yv9aeIm3BTCRdwG2G2
3p2csRpRMwQA52PyWCcgKHrOlNNQHPJkeh6j9UHfJoT/Xdcw6cnwmXH28PJz9XL58Ezs7C557u1X
bZRoA/M+yyTtEYqb0ziBG0oXGKLJb7NdnKd8UPUlfbmfFmhhad/bGdoetuMoc6tD3lvfI2F/r4Ia
XUKQkA+kBl+Zs/9RFLIfBhKNRiCXMCAHzQSo2OkPQE85K7kCMyMvqWS4FlvDIqo/at+61jpNWX+H
pMs4pEFyF7Dk3KYA0bERPeWph6je+tR+muu6l7KKdxqUKX0k8qsaq530gTHZuhFfv6lkEx9wj3Zb
WTD3a8B+Ii8+W+0bK1OF7ROBdLEcsnkRm8pZJjhCr3vTP6fryevsgLOKdJVwCxyxUYJXLco6uvLm
KdtrSNMmqm8/TMQzrpFAh+KRNAl/9+41XrKzvHLeWu7cED6J2gxh6IBUggBmxwreRxeURHR+Cseb
7U1KVQ98jKSZxfZhkg2y6ymur0WWcPETOSK7+wxqMMdxhEDDDNr4WoIAi2pU3Dx7bYdCpYaMSpw5
ebLZ8LYJdOeRfL9qE47INbQgnzhXcJjFIdiZSvOeEAffLHq0k9Y9hj77nIVj/WVN5V46J3tyzWfb
SbovU1Ecmh5QZrUAVBXCYqWj3GyGaC0PrQNQmrkjpzABjZCm4RX7V3RLovVEZZrciri4gYC1+5Rq
BhsH4c7zF9QOdbTRS5c3GoS7oAbfSpOGDvrCA/hAOBdjQDM3oASuRm6pOaL03G+ZhzOtAW7nnrtM
IELQbyRUFgk5Nn7sommIh2CKCQ3vy2LC/aztdlQEjHaJJTI9V9Kj8WCisEk/A3oHU+6xOpLFluGa
6N6mWbdRRxiWRmOMZTj0SyGxnmBNCShyBiwt873+MBK0VVuid5f/RrLgSCDNd1e22Xf9eJJb+60I
kAlp5iTovAPxpekGuORUuDk7r5os7bo9lKMZMQs+ognEImeb9j5rnWPhUJzRSxe9lpKgEpMLZdRy
leKS7lVCEDj8ySIe9Oj2/OSTa5wF4dr32Cu9TnZPo7jwsXWbCdJ+mynhwZrHT+BUFoE4Fg4QkW0H
K4UzhvUTEp2chr1sv4KOIlcsbTJm3jAGrBoZLXPDI37TjMAc8p4JaTXOwNOfUoT4kTlRfiqmtcNN
Wd1aM90x/pHjGmRXDdYIGS7XrP3ZLUF/8+pw66qJ2qs5lqMWgz0AlXuMyEohow19Yv2ocWyNpeYV
Ic6INarTimrQzvGajiMLosoNQKSKs9nPywNzd7QxMzQt1Z/D7BNuHJjAsjV92cTo8YRMdNeA8m07
Il33+vMfCpOgm8p+iTzIdyOT695waDOL6/CNtguexs6qD2M6xIQmmsBL2Ff05aEP4kaZ3KcVeLCu
u1fhjDZgqwiOJjnBuFrZ1ugm9Ra3viRz8JI3yS+PoMBNq/Tovo2whODm3MEgzaUYEInTbZIK1QbK
XHan8KUwA0AFH8SJkqQNwbydiNDxmT/LCitR0aXBZR1Yp+OEmgw9NsmY1O0y8g8T8PUuzRF8K2+j
6RSlsnvvFtaOXSr9i29nEpqF4OKohpGz+wersvoNda/rvsaEzDKCyn7qyy9Exm0+NxaaqHA04udV
UgqqNl1o2PSe+FXtkyhC+3sHyv1546Vzk52R1hNhCw1SGEpDk3FbY1H011g8EocYB49L8dFnLTHI
i4+WKOiek3h6LYZ53VY2ZvF89uutjh5A830hvV7eNxRr+OZ40nsxQZF7R4wfdTmnJ8w4ztWPOqw0
yoUrOcntCU1or8CyPGsELMvGNLdldj/YfQa2FFR8qUr/qenbzsIh6djiEw3XR3cPrbSNRheUljVb
kSPSX6e9NIsz/XTdTnroFTtpFJtGWVvyNPsR1+qbymIazJhiDcNHp+o45yArHtvlW14mEV9oohTN
683JnUsge87Dpf60iE7G8pI08jWvGE/07eyl+bTt/JwVsYFFR16GrjMoXn2D/yQG3AOEScs7N0zv
plrU23o0L+5U4S6KSpzluRnsHWmXrL1cms7SXZGffL7o/liT/2sTza4gT4vc1n1FvOzGjh0qoI2d
nBzwojJun4boz7E2eSYSJpRljr41sX3fKYV6HuUItu0ZE4IyBLZhWbUbCGPEjEH95JbRtyJZKHgR
r5rE0P4N/WvJOWCP9sxp461Ova8EQGxldN4uNxCn6QlqnAlGr3u20MbvjIPVYbc0+oSoUI48J0B7
ES9hiY2jRJiSuqbB+fxfS55vl+98x5izgiOdA7QDzRSqkNO/X3My1AjK3voM2/djab0ZkRNfSiZF
DKwBAT/qa0szaqH7BMCAmGGsROBu+KtF2AdITvGcWjVJLkjVWoVfToKu8GyMT/o80aIvfdqxuMDF
g8tAVvPxKNOZcq7oVeBTHFDi26B/BaGKb/nH9qTfsuihJSDqKPKCsFqr/B4Er8bc+b/mCQPUEm1X
1FClD26ukQa9PmsGQ+I63owTh2brOzjtzT88xI2bmfAn9B/GtP2kPZafS9DAkAgQ1sXlS5hbZzya
/LDYwICjPHJkd04Vn/Oae2ilzbulU2GjmV1Twq94DqlYg4iupmd1C8Ne/EL4r5rYBXHP4/htHMZi
HwQAa24FBaR/afIjyS+o/fO8xN+JX0n3qJawVmlYXAsDbCzorfE11Q++QOcW2D9SXiwFGNNLVymf
76kMyWjQ7yERZD9EavzK6kYS9wnWLBWhMVSZtR+n9FQ4A5qmpT/Y8wOx47hB1HtutLzCgMIVXQbt
c2MO0yfHLZDz7Ndvri9+KnnP1q05bvQBn+JxaUhe3iWjZe7YXY72V6S20Q3EGHKI5puU7HA2rLBK
nyBa5QYJNqDwSElFNM5bHOkEr/C3aRorE9GjY9toxxSlR3j3MRgda7tmLp2vcf1HD1XQCyQuNXTF
3pz8l2mxMDwVHoukePENccmUKH1Ft7KhVBW1zqe59JZmYiJvITuNFG9sBuKc8P+ArESt+AhIfD/+
91uEkDGn13yt8BooygdrCl+DIV8K8WdXELogVQzKbC1/DumCC9bjIg/M6aP2zIz8WAQWEk6UMG75
xZrz+4JE31NqhPwgK78kEf/0TuEX7cgYaHqeK7X8FOXwMBNueqLJDiWY2r8/t5jAqDbe1NyjIKEk
gIlmsryforepsCD1SVlf9eRUqMAOdZLKghYo/eejdbj2ISId7clLgvFn41s/9NoddMS7BJ6JJYPs
VqQFGQdcgZcxSCk48tRdUEQfXtV9z5U/hrPU2rX28Id+JbHr/wx8/Ge0ECSbdvDxn4wdYAShr/Ga
3MXVfAGWIcuEU+PYh9RMqQD6XnZvTsSE7w3268Lkr6UmGtMnaKzY+DbVBZDBGL/Xg96l9QmBN+fW
gOJR3w6zSyX9p+OnSB0yj40x39UiFiS11T7R0AwaS18QaojxLw3iFz1iZmp20MOohEa9YgxARfKe
g7WEBm1DaszoKLxOiOa9UPtg9cu2CTCG+8ubKYUAbCi+4g8Mz2M7feiV0A/kQ5wx5XldGF+idCR/
h7R4J6Ev24MGicGT9iKLVjBgpSXgkQlV/lE75c9lxUqT+yAMK5zQEDffcrOWWxtNPgQOvmYfFn1W
rHhW0ZeGy15afbjTLFcm9yXyINSgQBxulx6ydeAZJfzvrLkcLewq1zaBw+qviVYM173SvYpzG9gH
rPrZMYydfpd2pJ6vdiuJdBowH9vdA20Pv0hTB0GdjN2cZR2V97SDGX6Bgd9yDnEzfaFMvmPtR8wy
+3dLhRIExSVfmRl/sS1JjnUbvWYDUKznyiN+7ukqaiIw+APGNB8JOOivGV0mNumVEjS84bo6uVys
Q4qOhUYBcSAnapu6dQhRxl9skcK/S7I53FnEg+2cEdBAi4WHDPM02eVoeYfkNVzIb9JaNcycVLw4
aPqG0ZTb3Mm/6XdkLTCfxob1qgclaQy/stwZz+F4sheAdqNXO0md5yeSkL/osQkn08r63T9FE+dI
rIW7S3VfT+PDNLAf2mnGPRBazy7VVv6KgyAT9dEIK+uWHCNBMBtp2SO+NotGl8bAoRAJH7sizY04
vo2bSMg9dDzD3eRBH9yZRI4T8Y7MdL/yCO2FwwVkASTtRn829utaOptmYHxYDJokylA+daMXIgxo
5W4u7fzqYZ0l2+clI3mBK5lkGSPFThjPkPs9uKgdkgETDtWwbRayifJ25TVQsoGclNRb4o2nYmjn
c8HhJwg3e9Qf82j3TLOt/2sRvnrGIFlJcGFC5dcjbGF80XOjkNUXtBIJZEyHpCdGdjqOxaWc3BfX
zeSbCKMehWC1b9ZlPCzjPF4Mg2j9plEJ8wrPk/bC18mxvWuLsCbos0QWV80W/xCyDcJSCd+DazmO
RIDvKCHBf94QTSRmSPewyI4oVPuybrky2BYnZVklMTvfWeiQN3FYW9c2yilXdDF7gFkg4APz+eq1
2YVsTfpUvRZDuDnc+QtpEgzlm3LMGjrPm/Bh6bwf3piDK1eGS785/3uVp4/BanU0u3CbFvTY3FCt
T0kYnoVYP6g6o38xxlbCE3Ewi8ZC8hnaiNlz/5rK+dKSmhWP5XhZK/smQNROGBktVt7sD7+hAiE3
USWTlI0fZ0Wvjjvi3J+XxW12tg9aahQo8R3BfyH7YYrtceOEyPKobYn2ybg8hLXXHSaHhIWSPioV
TGjlvUs8eL1ZluWlsBryUwn9uWBm4Bi/c6y2OEzh5J3qOGITIBZ863Y1mFotpgejG/fIXldy2Sdx
5QvGdkmKb+DZ3t5ZjfJagSLMTkQwrm9iSVjFFzb+aTda3FdWykNshCQrdHX/NLktaF/bTnwbyqNe
1MOB4iyuPGLegyVqv8o2I1fNT/d2vBJLwd61UNX1BulUFW9lVPTfVlVvpS9GG/16swT1IbLTjdsb
JkKTYT72WCj2lgGXA+R5MoymwCNTv9sqdRhZyH5Y0gq6xAgZ9YChXJIoj2Yubr1Iv8XQ8E+VAj7D
qn0NrCeqh5K9vU5IL+J+/WLaZJt4dIgy1t+lcV+99g3qtsAzrnTfJKdqWN2Xtb4ma85C37bZWWeV
4IhPqXKay60/Bj9o5k6fxpCjADlFuEUo9h/qzmNHkyRdrq9C3H0MQguC9y5+LVOLytoESmSF1hEe
4ul53LOHU13d000CBAFuEpVZKX4Rwt0+s2PJ3Whs7A50Yq4vEQEfLsZZxoU9ReRhJifCcxlY30AI
ZLtIlOlZ6IzRYlGhcONAJjRzzsged5E8mVPUQXeK934ba0+5QZLWt/jzC/UBc1WGRypxLpHoWkqG
QjJ7ViH2Ncrtaooczjtzbg4EXVkjL6kvKSMLHgSyLm78UFFPzbx9vKYDHuVBz/uHEV+Xlx4tPU4u
hRGkG90N33Su+hc2UuV2rrSDWfbxbR4uOtVP1NoYwtZ2Y0dPpJ2lEzUNfXGcCHra3tgBBh11Blr2
OqAL7sCkw73UVh1uqb+aCQJPLqGwwcN21x9QK7pdb9T+yan6N4/0BB57T9/XDWkLiFrxOvKW+UwM
5JJrrnU7IxrdLnV4Adci2aWDcWVbIl5GEV+iJPfvJEIsQZib6yq4iDHVaCCk2sJFCNpXGes4KZKD
qcy63RBThGDRO3RSH9yq2dH+IagyND0syiYYhoy5aDKlyVnTqccSaZfjhl7C85KC0ZkyAppMObiY
dNGFI8g6qDdrAVh0yCO6MkkdFEdL80Yc3vFDt8AVHTkediX528cshx2sTZ44FAvLzWg2l6OrYVFg
XCNvADlVma55Hy42EXh57Ai7+dyaE+bCyIGL1evfu0CDAEOh0o6ZtLsrPMNYaZEz3pCfn27yIRYb
ZQxyo0HsJo4BcPzand9RcbDowXKTpjHIzjB8LFJf/1Qz4wsy7EE0hxg3SxvfjY0bHQX0aua90uTC
Q49tIkf+0DsHP1lceWgcuyTt7hCPnvqZ9ySKUvPBIjo9m18WLB23ync4tHVyaFoII37ohS8ZWMx1
WjymAEIfCT2xMxmNdL+4PdfGRQKJKHaiC86Pzzk7FFQ6Y93ovvk8pZUDb2A6RKTuINm1m6kK610V
kSPEkw/xSNphyGif0MW3Y8KinKT6zk9Ah0W9Fl4nTz/2QSj5La12J/SESFD7DY3YgodprPXZS65u
pT1CoHmP07S6zqJ075kfISEOV0+Ey7Uo6SrtajpjnAGrx+JzPjS2fvbKzDwhBzhkPwiLRSVRhC4k
1sj04KL+VZVsPNs8zvalK60pypUy6nhz/aYzrk6VGFezeCJe2Z5Tx6WXpLXw4pUT32A1UBXiOKJt
fja4drMfuLCl3uEIYNDu1vo+QMI4a03LZgAbzkG0rMXTJKYfapzuUhQ6+ELHue7Drbt8c5i23gyZ
1h/LiBjD0NoXA/PGLvape42GL7W+pLe5kOUhYwG8wzG8G4Nc8oaKN2/tDSG5UQLvnILedGF2Ofrd
A8uA/mGps42nbfUlHx6nCeORFs1HHDAyDINruasK7wrMNV5BHc+IjdcjoIex2o1aJE13U7JtnVDs
2WBktxzVa9uzpaDglIcCHfgGI0V4Y8m0Q5xV07FZ+k1Ph9CdMfUQzyo3O9sa03ZROeOOmCT+ZOal
dZZ8LSiQp2V5DphwQ8QLQvJDknE/TvDBk5GDUzeuzURwooyn7Kanqwh4jL9qRVWscbCyM4za9qhW
UwCSBDHqM5mCgC1BWhf9RkV3CwMlNHHLTT65E5YRVsRkhMU6YWS8YbTqlJdS8ihdwXJYrU7VgJZB
4FMzps7VnvubJUA1wyWmAQ7Rv05pbb2OUN81ekca3XyIXU+6+f1hqyHJb9H8LpXMuQVNduexk+lA
/X3nzowmsdVbHEWNNKkqxa6u5y+2L/xL3iz+x2hn4AK/boNbW0bZMuK3K2l4YwqqURjX1m+2Xdrn
tEiY0LFBrebw2JtF+YUxZUwOc9V2hX+ihID8eoB5ZCT932NnGkRXHgJNp6NlbNi/oR6ove2sS/Ap
2smqrptPjKkI5afAehK8ctqCY9egIW5dx4dBZorLaIpAELQbNXRbNPepm+S0OtC7AwXXdxVdArRf
31n3YW9ot4P57viPVvWcViSS0n5iUUWKbbbD8En43pZSt+MAq+EU50zz2NThJ6iRtvrZ9jESQqjp
hPaK77UhWE8633YkgGaJbyOf4ZIEzNQazy136NLTZw5bpwbNp2NGAy1Ng2PvTvCcuQQfi+wJ+8ne
B+dtTWZ59fxpy75j2gN7udK3uDdYa91LJI/Ey1BTInR/RetjdNFsskJ0yxF3r49Wl9027dztdV28
Z4uxsMawiQ4wh2HqtyaWY5wn7HMr6HzhOq5FSj1Y/qnws36XDCQZhziZ9oZWnsuIUi/1wdG4DxoT
+waRMWbDlrkbqOclEWsXN1kIOL3N9XPkWvoZTjTr0Np5ZwvbnwbkF62Nm9PkDeXW67GLhx1ptH4w
Xnwjj+7MkpQrynSzHaYh2RflTKAKps8q0kbtTmPpnD9nfZFtzaApD3/jv3D/mOfgMqfbxEuM4E8M
ZqmJ1KZjRF0rRccYM7j9xUB4XgLlHP0YhtVNy3fddZl19aqqXnNYPGiJnSA8L8QJw5TcZj7iJRIx
/gYhcMqx1uTeXj4ZLWxV2rbbBwu83XHJs3Kt9pFhK6AsTPWjupIA2PqS++KtnLhbJZABDobRYaCO
G41WeFtQ4dboMrfzow0N5qv20J/ICMcroC/ogRnBp9zAIpaI5BDmQ3erDZ9YrmDYXFjhuX61oDhS
05dVJQUbsfHWRpo4IRpccmYtVJ0h2NYtk63CMPKjEt1UHoFFvClc8xkzuOiMz4ZNVFhZQuCRy6Ip
yrs650i2Adi7V1v3b3l8JVsC+snyadByci48MAxzrUb9KJKX2M+Z4RNsocFWiqb0JiYLi0bsWgNd
HdnIxT32sGUJOvMsIKD7xBRvFJdimkVd27q2i97C5LGzI27+gEVsIpW3XtkxBG3zE8bklH+g9YSs
Anfg0vp5a09xcFau1s4335N8/qQ+CdrlE6mvdyVkl2n4pHK30iuIsRDfDfiXjVqAhBKVgxEaf1X7
MWSJMqQXd7ChuWCoJc//5jTBXTa38WGstYMxec/cjwk/A5RbZRZl6nHcMpxnX+Ci5Jf1YK07bqsq
1Jxk5ZtjzGj2Ul/weS9PGe2VvkVTH0Lgo6JrNEAwgXDFryI1HsbZBIcVmt/oJUWIlFYK4dWfGKbs
kFlO6pqnafgcSTSyQJpuMqd8glX7MTU2S1s7eHb33dEm+2/OJusPhlHXtXzTsqT3UYdj8Qto243d
Po7teFlbaXsyrIQOxUwyR0pvWdUeUSngvK8wEUqWwNGj6UETlYlApObwkKd6u68sSpSkA5l3bQsy
8XssyHA5rI7XfoDpnjz9qJ0MXGZYKNDblZmfdQgaIDE54dj8Mnt5UuPsv75S/Bl4RDctMAcmlACc
Dr+YOpuYAUxiRXSieuJa1/HMhmlK7pMs/R6a2nDQrc9Kw1fjDSULqdt0gly0JglxSQg7E9BwyWwY
3ywc1KnX/pjC8KuiBNUVim/k3JpGVawGKQDXtG+X4lQtRovOjUadt6w32kCEq9ow67+xG5p/AjjW
LY/3Dv+x5frKp/aTpahiAGPEHd3EXT2/ZI0ra69HkK3TEu3tmuSwI+PzvbNXwpKSkJWHyytkuDBq
o2MmxbMsymBQrEYYJ3sVOOo9chI4h9f5En/767fkjxZJl1mLR/ALmz6kek8S/n96zF1RBNzLsP7F
mnPIwuU4LNUTYQl7rQV5e6iXkMAEo8fZQj7VCPduR3uuzrk2cPeJ0SWE9htk+/9Vlda36b9/q+q5
TaK4/69r8q1lVP2j/x/yz//r67//tPsv9Xn0Xm2+9F9+98m27JN+vh/e2/nhvRvy/p/NU/I7/3f/
87+9q9/yd13xFi/+v2/cOg/jl6T/uXDLkD/w0bhl+/S+y1YT38e+ybGAFXZ87/r//A/bpTzLc7gx
E/c1AsPmqJUYyvg//4OyeD3gWKUfgeIty5UgnX+Wxfv/cEzb1dmZS0SQY3v/J5VbQJV+b9HkaiZN
+brvYHt1eXS/xE+Lmthu02PccFhXH5q6nE4Gu9oF2eBgTSE58KplPNURbDnFne7RM5Qztl+Swjx3
frQntx8dyrLBiwRb5OTpnjj961Og8OFGtxgQp8XoMa/C0XnK5Xd/fB4CfcpjWBGaw3/AfkWLhpQ9
4P6wj9zoM0Fmc862wpoWgt+B8cCu76iVIAV8N022gWk/kcEZQU872rbKIiwJ5bRJfMAZc0KmfiJe
v6Vmp1xjMa0OSVtjyxryd6c0oCtFg78WT3oRBluEYfyzZK4mPBeEA8uNlVTf3XCMdkW9AAqJOnIU
TlncO0V/hZ1zaClxvFcPrAz8lyny9LcBW5vT6idROh6bz5b0ZtcQXS9zd+/kDv4ifMT7Tk83Y6T3
+OAIRXO1uqYQKsH3dPdxAdw8mmeSpwgfawMS5aaoHyLME0+aYe+xsV6NooteiqUUN1ljk5ufNqYR
iQtR2XgntMlZFaPp3YHDx7E+hPuC/eBQEuHvUjs/xy2eMO7x+T4fQht5xtoUTiROLpVhXSfatd75
mFDTmaR8sHS3VXxMi1o8sJ4/g99I9zbUNcDp43xj5qm38bKc+3VkZffLxY3oeKeGAPEgbR6rfo8P
I7t4yzWfaXEDwMseGmnxxDaIvWUirhjToJQf1KU2KOo9UPaHufg2RDSp+gZKPTlX8vmktDD4Ym7w
F1qxRP9W6uyRc4EEMkqcJbCMddNm7P6lCVebXMC747WlEQ6W1ouXVTuuJAH2xmFPWD/fmBMZuCjM
n8nJYsgn/9SQKoKl1IBBiBd0e9EeIUptfNfNL7Nnflpmx9+FLaFPBL4P6z6Vrj4ulu4tqqp9NxLL
qRaGPFZCtN8YipesZnY/OihlH89ELoCkvI/c1w0Qfk9ZMA2rj4iSJG0bBOdZ8uYHG9e+aYvlkE3R
mhdB3xn2aIBdNwCjxvueteChcZzXeeEYtTG7raumPRMLMIkEtwVWhMbB1hiwpaw6cDtTWG0gSzGd
LV2QoDVh8tYuNkmld1IPmAB0ApHJHRtXK2BzLRV3VALHu7AqCSDMBnulCEbt4nYsbGq2EJFvLi9R
UF+SxXsSse3eOb0RwFCuMHM15C37oLqn3wWLWc74t9GBxtPArp38edH3rRe9w7E6zR09KXZG0Ytr
kO7PGD7kfXBRH+om2Npet9z4BuaNpB5wiBQu9bPAekZ0LbwA6Z4tiHnOvfLFa5hID3azjdqkvp2g
5dVHJ3W/NbL01E0j6+jSTMlh5NVENLVpHVfMqv3KXA5EY9nALuhiovNxuw65vnWMOAFG/i0xZh1Y
MsSiYpzRrvv2KfQGWgKWEiHFJ6GmrBo9+a9dBF8N+R4OIKz0DYIgfmHzi0Aj3BgGcujiDZhNYPhP
RWNfhD8XSPohYG2Xh8NoFMNart+Fle5fieM91JBsqFsg3xyHDOIaXlYuVKFmRrsWu8TKjlooxMSr
t3aJPKg52dYetxyRjML65l5Zf8vUGtbDTONVpHsIc5RmMU4vkbah23XCxoFcSRRn3qLwV46+S5zg
fa6aR3qDp/soSLempVsAQBp6IELzh5Us472VNNN9m5fJkZsagxn5Naxj36lBME4cJvSeOWDt89QX
92OaD8faLd88velOMHS6U95qqGBQuDnFlu40lATZD+7gnswyavae5nWnUu6qIXr97sOEJJ6E7YOH
C4dFtwklyFjabV8b9R1PZUfygoKCvL6h6bG+WXBGyOEUCpo3GVucMOkGP+UhR6i7CC+BcZvG3qo3
B3Ahg8FRSGZpnDRtVxMMeQOAsEl6uBkmHW6Hbsztk9ORpZ39bw0Au/thzIp7FPlmDVEIr3/tGWej
Sdmy8Z+NF8CuD7JnKisYHpt0Srf4xJiPfbFAOm45U8SJsf6zH6fZlXmUvUkXQY61MbV7U4sjKNIN
anEYOPva9M8iL51XjONX7GwAui3zi+PV6XM2TdouiQAfoFkxKGxd/Z6+GUyD+hAcYXUy9LDym0LT
EeSqhZGKEwRbDnYOnd49zKwbTxU9mcOIdU9n8hAbzVZwAftUt+NNbBa3RZHYj+zX3LWAzsuYzKQO
rdN7kBQzcwuzf66Y4CEj6dk7NkTLn63vk0DqwZ/SPFg4HfdaZLIh9uAKeT1/3bEMVHXH20v8Dfca
zzx6EeOS0jHLW8Tec98H9FFpzHj5wXrLgPi+5ZQKiqa9pLiGAZDaS3txMz9cF55rIhXw6axz9cij
FCeTW3QXDqmxZ0LAP9UHdJEBeA/jcx1jEyuqerNACzF3rL+6S8jMboW8Rxwt7vsL5Wj9JaJtsbJC
e6e+BFl1uGS15R4yz2HyZdFUAtRzuAgeX89QE8B+kgNLBK+YkNrYqYiCKehlBLAnP+L8YedgT/dB
vsxbo/dk546VXPTyGHlz+LklUxs4HKJllb1pteeCWUv6c9wMRLB7uNAWR9g6LZf0mgrLxEXtraZU
c19wp6IoJHO48QoIKpnA6O5rpriKjsED73zR1tGRytTsJqP+p25Ne+/rF50X8NI70vmPXrDuxRCe
KTBjwpziUS/dieJCpPHtUleAsG0ptBvGuYBEMbvgmcbRu58C/WDFpA5r9y4xhLGNc8e7JcSAtlVO
2h2rFY1NvOGeflpW331kQH6uyrR/2YKzWHVZrZLoY7nquahav98T6bBILdJtw6bu3ITsKJsDrbjv
F2vkvkVzBCfQLimcE1fCZuOZmTjUkWdudKBqxLxDPAzjt0ojHWESDClyeCp+byH6edOJvzoebFF/
iuPuszaX+jqTFMxxpKE874sTFG3OHle71j2bxr5rDiHhwm0wAupl2htHOvpn1cJeaKPNKPMhi/dp
Ydi80Zj0/12yyvnjsp1tLIZgSuk8LOd/KH/ClBUlfTIwM6/6i2Clt7cqV99MAW0Odcjd1EnGtZNp
PtPesDyMuAo2tlkzWW04n+EZ3WSs0jbTZCW3fbRwjxmNg1bo2lsMXtP05mqNUy7ca3kz3iXQ9SBb
Dvs0sT6PVWofIo0TITOqL2oFQ0MbhxPzwp02+fEaJ0B5xOWCzdVPf7AQ827ofXrR9SG/DIv+w3Gt
cl/5iXmqTDCTlrUXwnBOkZXfmk1WvSUjXJ84eBpo2sXLMJQ3TNtfPZE3Gzthcl/Fs7id9WHvCiM5
135f7hoLBttC5POuC770Ecpy3Ltf7ai89+lnOJCe4lDPJFNF+BjymEZB7PC3Na8R+gNQQlHuyx69
2SG37vvphVIJsWr0eDhYc+2ukAhX5rwEa810brou2imPpwt9SZ/xBQB33ysxPMgG5hBxeHBTPN6a
Zn1FtulWarLRFkSVDHjaU4P0X3lAHCo7v2Xn4q7jgHxEr6enZECEZUdySs1nnCn10a2YZ4RL89jM
KZbQYmBQVQlCpC3srrmCUxwKkBpVMGMuyV5D+dr6eMwYeSTzpq9nWBk6fOjMNNvH0pteG/xtcGDB
dDBQ10wyXw7XpMh2eZiO/ZRr6bMd8pjHXPuq2TdAtoO14cWMWCCLRp4FKCJKsaFM/k3pZPG1MFnu
hMmbN3v2U2kx57Ai8xzlb6Oe35OW22AmoQFOsOrNPP0xm98LDd3MDtvsBfbf9a+vEY7URX6Kj0l5
zkMxMShHgzD7seH9STfBFptZuD8xSPQQs9uQl0r34jvD8jYQrJ6Ycc/rIvJJUoQcDqwSRL9AbCCp
hSuN/IpYXjQArUvn2Q9MkMJdVTgPYL0iRiykKpyj07ERyKZjOORHc6m33MCrVWxFT/lsnjV5R/EW
5l252c2nOaIZuiregsn5kvesAgPh52CKVz4jayyB7qWfCezYfXHWc4w5Y82CmOKSTdcEHqskmta4
BEDNAOUluZsWDQiFT1yk9smkDb61szLL3oYgh9KIhgv1Wv7f1nv+rZTzO2Hn/6OCdY/7zr+Xe7bU
J5XJl5/1HvkDH3KP6f/DlIFX33Yg97CiRLn5kHtMg+p1h8432dKI6KIThv1N7nGCf7guNzUgBB4S
M2zk/yX3ON4/HMOFmYBSJH8b//VPneu3GyYSGa8zCtmf3EBNGbj96eTQKXm3PJu/41DwS734Lxr2
Ei8pSL6ICj45i0eDxssrBiyaOns0GVmcbMyP3UQnbOO/d+70bLf+q2LmfUCFhHM7a5bLBS+otnkh
LcjSGq/0fSBBZoE7124oOgL2fiR/L47lkl9YRhgbc2ChqDqDfnr1/+RJeX9Qr1HjEcJssqRUIfJi
/bIsGL2+GWmiYrs26S9mLfDakSVa2TGzG2WPJNYDlDMMTjYbuMRa/FvdeFscL/1w3DXlD7cy9upb
G0kbq4zkMZejFgHVdC1GOPDKO64grfhvrrNHPAWcLKGCGO5S3WChqgglYTukZFMY3B9MUpAMKnq2
ic5J8VtLPMoI3fxaR0bcmh69oJEmcHeE8IRdfKXs/Mr255S1t80hBE8Ou1/2SO06L8K1QqCZlpBN
1KN+0M36KUwSY8dQOKMzL/8KGCsn+ozZNtODbu8oOFHTPuZWjFGfhALzJVA1QY2+1kzOe2LkyTY2
5/rjb+u6vSknzN1qPp9Lhm4wRPvWJvCAlYeSbzm/YHr7nonsLXZwvnJXW8+oztu8rJOVajxL04sP
lWnb1MWrGWJTk6vNtGZB60TRx8xbmbDbjsjkXOc31RJ00COLHyLderP2tLQv4ks5uiFpJ/9ctSZY
DqN/8YkiqZI5jJC8bHN3oWBJI33LEUidCduLlrR2LUmreEPF2tByez2lM7pTAw2wCMWjvmif47kg
BFl67+ptSKUFXtm04xBQqQ9H0c+C+5bzdBUwsNvrfVJ//ME0RGAMMfeq3Etuaw9lKb6Gwo82RSKh
vlLI4TocHRfGaipU4sZtfc4J6TmY4GY9p8E0EN+Uww9jzMHpzNcqol9N7wr97EhXOcuIY7Qs36gK
+UinYeWJ1/O49CskWriRY1CfFDmn13FRM1Z9TvAxfARLUr1wNrZhfVPvn2+mX+F5fp0dToRgOPn0
T3wYHJQr1Wztet3Q9kEZGDv3xqyPeF6fC4+RpEqM04O45jrB2A0UPTUu3xI3ekJbZdUbGhfRm9LB
jL1VrYX0YZdnpNVzmazVu/jFZCm4GkaX+gRcfSuPNSKOrXIlC7vdtD+pY7nJYc2VN4HAgaIi+PEE
alDVc6rTV0Ud1InJvjUyzAF/NzMnlYxGUxpWVuNzyJb89SBy1okVXrzU/64OCVIUx1FOm9TPp+bi
77+q5aotYXEqQ1Ab/O+Q5Bs1a4tlzV41fOnswEM3AHOr/BldB4DYH+7+9T0fEQJJIkJK7cBIccKr
N582nmqrmZRhuEeymwy6ZJSittJ7ihkteNSDvUnC/C4pmQz2XYDzbShp15MZGAXSSuKFpXYZntWk
TT1w9a+8Zt3Vt+AF3SS4qotRWKOQqjHcbykgHrz6tnZk4poJ4mdWQspFZnZ102Ca16CVzkiPKIQP
iwRyQkLeuDrVi6lFbJw0KDwj+e3qVyOrsugAHM/fDZ4W1p5Q5yfAfWw/ZeVuVHzXovZpsBq+nGQ/
wbasmrXk5PooE5K9pXNppgrXBJY90ezg2Xv1qGNNp4SI+pUoiraKRxbkDI+zzv8aGunrLDMCY/Uc
9bTJqnPaNbQtFYYldnoLZrlGbmUb5V/LHBFBg20+l4zYE1lXYTYBmNDF4SxP9rOLBFBRijbakSxS
gyRVuFbMUiyyd9yYVhQybPWkrvbq3Va4dta+PtlcGn5L95pFZzUSnDzc6hMqskrNeIF3GVL/TvVf
WYH4AiPhIScbEISvLvrNxpZncz5kz9YyP6lJqcqIFLLaI4rYtkfZvK8Sp6RthNh6UWPSxvc617co
qdEm7c6lPBMVEMI3OuOiHp7RdkcaNH8kzFpjy6SfsAd5a8fji5s8pw1+UvSGAJhe/xHLbeYSlhaw
UyyITbOd8oVmAVQdLifCAKSAPkCu3td3Yuj89SQjaupmzrp5ga/XvCq8hVfhmka52+K/JK1LShQo
FpED9eS1el/j5sRlwYW3zsf0gCtnpU5RRdKjf44dRFxxHQL+IcNiVCtYK7YTNMRADeboUnkuhQpX
6e/OdmqyjhMyBq6MxLYBYXPBV8PkzlzuSE2F2C3dG3ZI3aoeSOC55QygeUyutr3cqTFua1Fuapra
QZ3z6sY1igX/mbNVjFf5d5WLQaWp/SbWV7jPAjL4HpH7jclZS+28IaU3fj1xhk2UY3/x/JWQaOQa
dj2bv474OtFftfn74uhWu1FgtjArvi7mTIYikF0AAelkuioLPGCZe2wbtq5D8Vh4fnJI22TcwHmB
Ma7xtvd5RnTMxYpU6515FztXTshmjwZBFqBwxRFswHGovZJTRvsInddukTITK7yV6pRKAyI0ue0+
qZVZNQsdBgZnh8R2ex3bipQyC7mDOo1ZtNEbjxhQs5zU0ZU3821Fq6revM5WOB7mQUu2mg+j3jG2
zTQfLAyYmP+CEG/UD3V50phirsoxslfwduXQRqQctfhJ8HQiK5E8Zb6OYuSsP5CaWX/fCpK/tSzl
lu+B9jRmZbPVrWNnkwdp4eCSz+V2KiyvYWL0OTa4oxipMx6nxOvWnGekM3WKZkSFK1TeBDsbkn3j
dynVvaQUYlx3UJ/OqhdpymqcOH7xoNvpQza5r+qFqFyckABZntW9T/Nixma0SvkMP5BOVzODhW0I
TulRUYfUK1mGGHAp1tzBVshWga/36z7SnR1Dw09s23bG0BwyHZSqfFIc6t3eqOWWrl0ItFPwx5BJ
hp4Qrmy/xYQlbQ8eZV2t5IHKn+EST7BDrsLlZ5GEuA7wY504stQqjKqKJ1VxiYEap2Hs1R8ZuoKs
7aY1HPjy/JyoPzM58j8wneokVIuFOAYj6xEm2KonM46cq/DBCawuXGpJv/QDx4efWjkYm7ZcaSM1
xaXpi02d6nceQLzzjNvLf1J3QQVWTjzrGUJEQiuxDNp4cmlYVVBziYLexFlDQ3jLijf052fq9ZiF
ZkQZ1J9R908Vh/0wUFYnPV/ehEMUlfiYuemrZq/CgOoIczJyRmUoOjT7x47JY+O3XxsfdErI8QVR
FOszc6nMfsBrQ01c5wI4neGExpDvJZmQCZe5LZLkR9Jl62nK8YHwQpmpX+DlSa7RwopCHRWDfA3G
wf0xZsgp6kvqUuKUwyuaDV51GYykiJKDfLpr7O9zPAEHkSbQJra+oCXuOpdL24e3KiOToa49hsz8
VizwyOKfy/pbRMh/48rbg3KR6NyJBxuzu7pJqIs+is0ZUiVX4IGls7p2qdxgWIGA8FELVB5y9JY3
n55NboU2YfeKDVDTRBQH2ad58Z9UspbJcvo36uMfuHXstkxaUUgGG5jNvV+71gUcftSt1v9YQ6kD
uZn8x8gPhw0059d4zus1YLiQttKw2PqGjE6AEsB2fcTQWWx0O37TbEinqe78WBrz1ZUQiAIwDhUJ
5SHS29vWY1z21xtFabX43e7X0l2T2zKbaNuic+3XMpe4DOw+G41o2w32uS7KYksbbRZjTJZv/E4L
llOW6QTerbNaz9fxcJ/R0Lfu+gE8Y9wte8UXHw0WGo6e7jtNuyqqCdS34sBOaAX2HzaG45PSEs1G
2e4wTOwzc7HXhAgeOXXRi4PvgvvNfo6HN7UsBm+8/evnav4ig+k8V1hGPpU1jmm6pi0F5J9ksIC9
ikPxH+4LGb9VkeqPuaCEYmo1lNIp1tjDysfLHoFtC5NQx21DlEDtTq13Mr0Hb1+n9DKCsaAfl1Wt
NHtrrCNbMVUfzi3d6I+sHteihwgc0ZCu4rh//WysX+Tuj2fjYLXHXYsRUgokPz8bt2TVuyzUCGQk
uBLnx2CTYjVM2PgRdItojEi8wzfWO/jOVSWSo7pw1Lp/HFzQT9Wc3yb6+FxoEGXUWabO7VxD83cB
afa5+TYTbPWBgbPci5odFSjrtOudlTNWEFYYYVeSmNvPVrWhLkO9qIOOj7ex9+LvvF9/6MnizSPb
TtsVmX8Qi79y00irZalwmgRLVxyuDE9stALihrxNFMO5kl55Zt3bKg1vKPOaWB6zvsCpGm/U7VAt
4OQlTr0VhT8SO8Ue7xDBYsEi7RtcqZuZT+XCYGlCY2UfFKmEklqyk0EAQ0gGrhGSoCmI7hH+02b0
zR9//bb+8UJiWJI1j1Lm6I4b/NpQ4cdBtIiiMjeRXMk6bvppyT4bWvv6wUORAG+1+1ErSyUt1IHc
+MuljFqvREv8bk7Opeo7/8W3cKBzsJdhs2EKSbtogEga+OnrXz9sQ7ohf1bRuIC4hoFw7+PO0v1f
aYFjr5OeNaG0qzurP5M4jAX39ZnFBChL+gtNgBS7mHSRcZqD7JEUB49mLqutkf8dyNTypLz168Mx
PV1SRLEL0uDw+5NjTHQviGQJVuAa34cAk8gHJamWS/+Q7p39uKDPGBOjh6yJkZHred41ZeTS1ePe
8bbkJysk2xSFyDE9ST/6vHpu12jctg2+xuYHRXdVO2bYap+7lJU7XTgXdtcs+uR9nw2z307Tx6pO
EEpaN0BeCJnK2qEa5g+WVkKW8p6nFqlaiADlhcO9jVf5Y7+Zjnj6nchkWF+tCcoAHpK/WV21fEQh
H428DWl2kw0eUepIWwQZjsXxv2SMtVdJIHbuFMXrRu7c5TYjTTPpMf/RldMDx8z5Y4veW1vWkV/V
8qOSd0fDRI1rQ58GtgwVwpWGchwpUfSBA1OAD5W8VUBlzCDcEBaKGdoEVLd8MDpR971NdRzT/bXS
RigteggrllFTWawyeITblAr6VS+wCY+mvaop2Mk1fcv0LVuriH5IUGG1hBJ9JbF0ciUXjel41dpm
t8zYIWz2Y03Xvaj9o9K/SmHfLETtQRdhk1YIUSwd71HGVMF23iwnxuLqIfF2aXTM48DcQU0jou2I
Hre8u6wjk57gPn6O3P1o806qlftUGdt8sL8qXHhBU9mlLZK7NsJYVvo7k9abh5FftlK86GVGoayI
YNH0QUuem/6wZQUMXqyxZQyb2/FGRVNVBVJUz6fUGlFEZXizYIcijIVhPwtX+W6xTyCkzTu9UdMy
L+/JJcjQ56wdtWSOiZQP9CVRIyC6SVvZbGOwYHTsHO6UgwxoLYszjFxjmqxJ669beevKe4Lg0PVp
HynIgOmW+6LI+USqIo5R/M1y9ZZ5M1KY1vyWPpJg53eMVqROLSBdQ8L9vvNSlrB6cw8+Gbg7DDSL
znl88FR9et78gGvPOxkO+XNK11ZWSLMPhRFHFefpKcrkDCJsZpjAhSVKfqzYaIIywJyEVth3Ak7M
JPu0gunkyDSS/V2tKxMNJy+EaLXsltd0DLbZpuOWYCGNpmX88CG3S0WZfC3Mn5WwweFRgURTrsag
Li+WvdE3mNfw/6tLpxv3tzW7ibWj2Ftyt/s/CTuvHceRbdt+EQEy6F8lyktpKzMr64Uol/Te8+vv
iNDBxdm7gdMPu7G700kUGRFrrTnHVLkwGtDpDSk5/LXKE8xDXciEtIOyOTn1TTieBvRBfpxZe4g1
QFhaVBervOd7S3tIO4DwaufRPDxONdQcCArheYrbc2q7fGpG9rcAdbG/w/ZXWHdetlzIjrlDL7WC
E4XM6kXFhqfKXfaq6MW+zROGqUk1CnQOpmRepQfVq4uqpd4PfjBAPHyokwudt2gXTc1AYQUzSDFN
/3NLULvGvfkcsYuCMfvAMB6TYk/FbS0ygFgRblSHNuWcx8kciIThv1Fyn3LZ/ahS/7muYFi5ZZjt
u9r/VNvAIMOXi4TOsYyIsOsBuGqPjYssh4NWtN3RQRO0mXyNX2c/iQqOBykq90Yr5vMmaF3gBZDx
zsoLp1FSbXE68PCzpWXeQAstNnPSKMhi9mQKeTLT5psj56qv7qOf9k+WXX6p7qgCkw+cTCKv1Tl6
YzcABqHe+iRBwwk4kaOX2gdDj6pTRci8ursmszUu3fDU/RpD7LbtLwS0uDam5GPO8CTLu1YdaNUT
gzWM+QZ1HVNM6OqTZhw9OKpXVb8S9fbdtNL1IBr717CO+b8I+g05LPvvPY+zrc/R1vNQhUi99f8+
EGI7IkmyJKdOAQBLC/MYzHuFu1Gx6uo1WnLLEXl4hZYUTYIuGf2nMqZ9ULkYwaw81q/hjqWsYjpQ
WVjs5cRI0TYqFmngIzcn6d6hRMD96x4UtUmu3C3Ij90S11d1LsFYFp5Xj/XRNziQdglPQfWmHrQy
fs0ypKeybqblh16IHsIgpwSDi8YUtO0Wh1W7U5+Kq0n5LKR4oyFPRV1uV37OmpcfjHkOUe6xr5Um
lbYfoXVu6p0B+UdMmLst8UFwvXFV3bN5ttk61xntYXWbjekVysibn3hvqo40pb+kYa29n6BU6TjT
pQrsCQYvKvaNZpFGh0vu5or4SALnaTDHgcaUdhAUQgFBTQqaKLcoeTWsSfseJRhk1QHt/3/pYtAq
3qtGvJ83CARQMd1b2UNEplaindTHIU1UgdcSHp4edHmGpyqfggpFycu/nNr+UUPgTAP1R+FqcxDy
/5u2bviLmZN6iYJdh6uhCnORJ68u2k551lX3Dka1H6O+/NYGbJzhkF4m3g8FHStkEtIjwq71L5m/
1GL/OE5y0ucwSfNF1jcg8/7zXo7yaBnAHFCWLrlzC9OWzm41nXB4MIGCwiQmNkZim26QIUWM9LVP
CI7srBpy4Dki+eV1mt8ct3rz0NldqmHuX1pB6OFYDVg7yYdW/4imkYC1CRcn+fJVGv8oKiN8NLB1
1u1C8PReh9FOIIp91s9k0roPiFPLTeP4v7V8hAoQOi85asIOQbDvZFjPbgutyD154in50hy0DSS6
SQQhBdfTy5hPDq8ZcjbjRJuIeq3dWlq0njqOWKsUg6AZ5ywy0c+jHfatsm+MYWiaQ/s7zqEb5Ith
fNOzm2/AKO60dj327vSIk4HGiI5Q2GHQEsZheK3wdILmS6ltGu2PYY/PWACiQ9gkl1ZvoyM6Gzcg
qLYVi40WqklP+PFvCVHpgZFXM6/KXracaPSgGfa0ZwPiLbSMgA7WWY4th0zXzq2WH1uBPnt6L7wF
5tPAafMlsVpQXPmWjDYyQNbHrMtuPfWTEYREwpBqtk2i8g9ayL1nDV8r3G1rJsnCp8MQx3j+BX6r
VP/yNO1bGnmPqMncyRAHE0Ur8wAMcFpgoswZpAa/1w9Rss0ZN5N72D+XGqSW2pg3Mdi9hoUFNd61
lKET2DYS6HVOsLaCsy+GBIxLS76cC+03NIoGm/626/IfXoMMt54hd3j2d2YuQHfLD+Zl0jjxZmb1
xqHggKNZvHaF2KaGweniY+57oik8yCcR3KbaJijDvbUX8YWD+AEdKWeb+ime513joU0lOAE8LP7x
bAoImdiWzp8mHW8mMQHDuoWMQw87sza3Jb359feJohREqfkQwjoxoyFw5728jnn0PvaQLZ3qVLJe
rtiOJ2P8cqeaMQOEa2srVkLcG4KdfHG0MkyhcZKcVoxalWVwNcdf/MW28rl9yzfSx4qLVvk7fYoC
Fj2vfegZ5CBffVh6SU6GK4v6x8+0I5c4JngCDChxQyW/0nCWh7WnjWrA+vHnhBG+69+iBiRDMlzo
VzI+cS4dlIeMX1411i+7ISQJpgfMiV1Y/RkRoUms/FKNGI39pxWE0xwJOuv29DpbLUUH9i7XGE81
mA0ZbemCKu7j+dER/TH37XcChxhV5Rde1ueSDS827zYPc4Jln/J0IYLPfl/s+LvWWRzmvWM1ec5m
FeIQVeOlnNuWIxEe7qKrtxlZKylU06yzjrPDAUj0Dw0trdlbz3Ex7Q2SKxixiIMO2nCCM4Am7Xse
NlQBmIIYBexETLVrZwaXYYyPVWhshzYJfNG8EHzG7BctP+lBuf8cCf1UeE+atsAdCLd19x1xwNay
q5eMnJ5ZZJ+6pV3TOrqUFCEhcgeZMDvHD0JDyLrCItOwkRLeFJHYN840Sq2iPM9ka4Zl+Shy2u5V
d+u1kUnicxKGDyXelxq8bdPsq0S/xp4J/QuHShV/zE745JfDLtEhxPvk9XKosbwLC0ngCH23aCFx
gKDbGLLEPs0irbV2Uf+0iKOWPftt8oNpwi8/wURj6f3LVPtQba+kTO104QSieq2MfW6mO2P8MOO/
Rvx2KXEEJ0O3EwazttwK9NfEc57LKHgU409e+gxxoTZpFrwN1ltYwr5yvyprCkrKtTw6rn29rQeC
yE13I6hca3LjwAnk0EZufdJtffGqm5CiHsLlRbS/9fpJb2cm0A+RxiPfLycadfs6ZkRuAwhb8mdg
xFvEgqyf0XaiVvYpb4iyDodq56+okPv2daB+KQdc9jMp48hax+nQ9+Ul9C+iPXeI6kIodzOiiAVE
fA6YmJCsrdHjvejOLQ90DdLPNWCAopHJxl84P8kh6S/4mvdBPPtgri8en5DnmrupJyu6Rt1hPa8m
SYDDcR7bF3gXZK4guefFTVZ90Szsz7KniiRDM8arp1WHMvpqYJ3MyRVmUoAIGblzD5+83XvupwX4
DQ4hR1MUurZAOJDtBu+hA4Q+2t3G4JixChdGEGMxYovbrtzq4VMc3jjDHxv8MAR6XdPloEu6gFc/
DRbAGgOkoY1haP011uI6l+3JpGA0HWvTQhsGxHyeAWxLRmiMORu3mwcG47WgN8Aubh3SEHi/KbxT
W+WHhvGEZqxB6hGhEvdXhy7lBpmERRzWyS1hbyP7p+cGV20zjSc9IR05/Kqaiy9XkpAtFMuz6/2Z
oRaJsyGmbWPJDEvG7uiZexDJre38Hkzn1HnVhdn7Rm/fDWwSNK42IESMiY4CEhtnPcTLR5/s4Abt
zFDbJol+cucvm+IhFuvOXjmhGt5H4qPdkcmmVfdt4CUaURVt+gJeq87BtOpeLGYtGgO9mRIFkdFu
Mcq3SF9eCTmnBQcFjkt3Rlt5ngiLRTrCM0bJlSN1bY9aQ9i3Z8J9I+u1ygY0jc3BaBOSmDB5e92h
0I6DMX72ayg2ArvPtqynS6jnjyikfzu0O3SzPraLxeacB+DPHBSo28K/hBXPkemm58F6quPs99yB
Wi6AMm0xbb9nbhiDlzcwCVL+Vn8sPR6xlWOqEryfwf2Y/OrNzYazMTvIfrPXNaGc71FhAUt6Eu9F
WgSO9rKSowsuF4XzxgrqpH21jOipJfuJWs/6UxkgeuNwIY6Pm3ntsuuou0ezSl+G6TYY5jY230bn
Tz2WF6FBr0A3LmCkYViiqOZc46CXqc9d+TGUGI9H6t5SsHPuOwqVJat+miMhY4vz2XpOAGXS5HaF
SpVlz9H4COTq4tHHRvJ6ZErxFFsWjf18XzE9LEz/Cdxt6MGWtXcZ6xlGiW18QUhxQ/p8cLj0Wdg8
RZCxNVpI8NreIG9eK8EJBEHcr6b3fjXhcHbWKrk43XgeieyTGSgXkXPS4dS0UuTau6WNjBfmLtAF
cv1zRTiJEohjG2EqwzNCcoM9aPIz5LVGsmxbobO2pMavPp9pdxOtlVqoXZHaY0Wyg6J19J8IQpjL
D+F5xiB9joDunOFOuRswwe116mEedu5UXmrHj89xXIDZKY2EWW/UHIUWaq+th5dUW4cZGFIbfXMc
zBMmxMFAfdXJtenR6xdI00vUQU4UFPR5yV7Ej4a2D0G5nDElyn+Nq0q/1CZurvs3p8tfJ6nGAKZD
v2+KNfsGWZQN2Jvzs99EOFZMw9xxMq6uXejJ2IQLsUTl+1L6+ZmHl5JsKop3fSJnxmvrOZhC+M2h
3WvbebTJaax7qHTyW1oDE2HcEyeofgGERLKIw5WAr3kt3t2UBa3TIJWrr5qy019NdNjVV/0UwZ4G
vUdixbN9a4YfpDnsoHgyBrDCiqFyt6XGm46pyYki/FzC5Ven8+oxBEqFJdB4KCyvuVO8pAQq8Dho
Qbmg2Bjc5UjfDQ4QLD68pNaY7LC//U6vhtE8x7AmyFkCnDnmOVvWCCnNPldGD6arDazRfPXc1dwg
QaWVTlfwe4rYgM5g8jF1fxjVn/W5fI29ELLQwEo6T1JA9bWkkxsw55o2jLMOlrb+9dhp5f+Mttlm
Nb2dyRv3jZ6haa2BMiw7nH3HljE/o3kQc1gu40lMewgEO7wAQECg1niL8UiEeYARZo9TknZmHL35
JnQ00e3K1jsmbvgC3hPaR4qhtXoMhxkPChOyUiNvAU/goV8xOYriR6yTArg6eylKiLtum+so/L2K
NGedo56gVYW9mFjqGLGTAZp/2rYpcJwN6qv4PAqNqb0Tfbqxi9isReppdUlQTj3mBG99WLL0kzXn
7E/ls1kAZaZnAqWw9Znas0aVNGXgFvWMvxOL1baq4icbmaQ+jWhBO7oItXOjC4xSg1HBMHnGFiVn
etbjD6f12Pnp6UGzmH8POk1vMwN57D3iOLm4WvNU+T23RbUeet2E74fwpRVdMNcu8L113je06AOO
8L1o8KBV5b5dvL8lxwO/gVwJsDnOX9LCu+mgQ7XMfs8Q2TYTii4gxhPC+NY2g2UCEmrHG1fvX63m
KXb/1PzSqLb+0p3fwJfAc+WCRerfyrLYi9QOsQdqhzlqa+wLzc7VkqMAz9D3aNHw88zSDfdux3bQ
6s1f0UKEaF2iiUrOdlM7buKF/da0eKAjOGjbNKblx4ZmDdkDgVX0U8OCyACz/i4DRXZIsJ40khHw
SobSPeoMeK7gumPI8LPN3FKYdC8rQaemhhJpbuI3F47TUndnUI7RFqKEcajfzVyzzpg6SwxgDwkR
4ZsEOkgm/JvmsEY0yEduDAmfhubZdMAD24uNzRPR75UiQ/VFHeGs9AHyoKmFczG0OtmuKsHSgHBv
QMDT6iI+uYKxrSjz5Uh3SlBJBsCbXipimJeT37s9SxEID9ymIFqWm5ItrTXiSc1ZP8KkKC45vsVN
GGE3aEtvuhHRfV5MslbyscWClgn9ASUUTpa1Cz8b5CWEFGkRtgYTjmwDxDSvWBYK025u0wAh/s6J
R2U7AX2vtbPJyD2IqV033RK+rmgYD4QVNcemaC/YucJLM7oXgw4UNRvjAw1a2qFvdPMiBqyo0dCk
eyHK8RgbQAjpflXH0bNs4GfuB/is9AmEPw+73j95pv83i43LYFozUj7O52OSmFetYFtMMrL3DM5B
w2iOR6VXg2RqHtoyuqhrOpAHBmWtLkyyX/CfHMjnIkk5Jx5AJyVzgztM7FjHnjEXzbVfbe9aRRXr
6XXDkfjxdUvZUCFV1X6WnfdMMMUfA5krnV3o15LZvkYlJGJuUnUpazR5eBvjfeW9q/a6uVTgWL3p
TamQVZ9RDYDI/NATjTkYJLyj5dJ1dhR0x3mApqWB2qJANOkl3H+i4mFonJmgIQtWAYqUQjKxP6fR
4piydnhWoY+Pg93tfiuUD64aI1hl5ozqTBJuwQAgXpBIjmt4TnLiWedsvIy+ecxN5ER6hfpVx8hd
dfwlD1GmkvIq7DFDlf6KuAVjHD2RmBzspHkvXOIVfK3bEasz7bXCe1OzbNWzJIeFlRYzWaDUWYqr
w2nn4JdILuxYHFmrSTuS79ftw7+CgPHLbFh3TZst5xsYrf+66URd2OWbLOHXqT+uhlyKmaxmg+tk
g/WW7xwe39aLGRip3qD6zWIlXsAsx516XakotW9EwN7s3ubGk1JPz2fmRHmlLjACBRkdgN4aJ8gh
Ee0z+xM9xfvASn1LbKDpXT3ETcpJrsKa0BM3LHCga6VCNWGAiBoisMhqBshUE4Dm5B99CMCtKbrn
UVKC1KQE3u1xAsS0T6aTPUQEW8y/e0lDMNAB3UXBOlphlrDMsE9qSCB70rVhMrUDip9ZmbVDf/ms
WaRfqmsOXf9TFN1BDbBcDAo0mDFFWsm29Usewjk7uyjFAuYehBe42NcLTymgtHbJA/rEM8uUlman
TB5qXQ4oU/ddTXRg8b2v3XpJ/aa4z3hUwGyCup58le5DqZvX9cVx0vUmW9zqLaq2uWhrn+/RD2p9
UmKAaG5e6UQ4aoY4FUhrUlZ/dcUi028PU9Ls7pGIA/eBEqRGSF7NccGIJYVZSuquREwweoOl7Shi
iBtU6no1glMxrGVDe9BlmLjVDMq02tcCmMLvmkZMkBKQqcutpKShux6jQmJLQXoVYGGQzvh79dho
A2vgjMYocAgQOBCHumy6UaP2G4rrPOAJU/gnNVfoPUZvdzm2tn45YVLS8NK+jX7nHaQItmxTjXIR
n0PJ8Q6FS1pbItAan+e2wa3NFhXUOgC/KGIyAuAXBQKNng4B5xznpFjI4d9UcQtx/qIh7pXTvjCn
exa2cvuE8oqVZXwaiRHf1h7Zseq39rb5pvLe1WdCJ3rcytmi0pZQE29Ns1oeyXZrlSBRTQRmiqXG
poSVOeftQGiWQXt6q+4HIqdcbkAUjViJo0g7qBwRwxH1No6aYPzokq4OGkNlXiEnIKpTIrEOk4ZA
uTi0XpQBdikENwx6gZYa46A+h3lgItkm39Ti4PjyWDfQp8YyvPf18rjE7R9yXgHcJfT0BFBi6QRp
RyYjUjhUzwU86Krf5010iacFmwRC7q0w/aP6eHJ6dGi9kXPdN2FTdEDIJ//++AP+QGnodkDzaZ/6
TP6iLNLw2UewLLr6ua1ZiwhlEy9rC2E696gT1KRSTemyGStNfFSySn/u/gxrYSvNIvHu3/TB/uYl
7j7qCo7Ccr6fuSMJ59mMxntBcyf1yuFUEakrhUoykkVC5pRyu1yQTepFNu4tFhQ59rgvmj6DPo2d
2OurFmzHwNnYSDpcNERz9ygc1CJvtS3o8M7tDuqGbxv2fUCQ6reHCc4he8Qzq6WEmi4jHWSRjn9I
q/ycIodA6My/KeVpmi4vLek0XIbql2GuD3VRfxo0rWK//V7J+PNEMGixjfQSZuYrQR0x2WyQ/LqI
dCm9rk8Ng/+7brQpYgpeGLxSl/k/+9IgToIjp7qH9IiSXh5nRhId9y1nvyESN7c0mTYI68cQAf9P
BvL1+DhqpsjSVtCjEYcJ794j3pWSUy0T6jZPBWeuELeU7hkPanIfM68KBrfWt33urjDuwBcnDSER
jFh7M+YQJzclZ360HMIEpTdmzMlm6VC0bUywUXuvqYlHkMkkWVlYTPYd3Azcwsiu1mMDG84EOrdn
YJAFy9hclaIX2KdxEL31WcuDfOa1p1xG+c2j8TW5b+BraDG09m9L613uhOFH60FXdhyxt3iiNxYq
GbrK5EIQH9JuADrAk/UJPbJjZ2c4ZrTPVkoJ5rG03LLZPkCyZHQi34h6/NXoTNfwimTiUY2nteWA
HOTow8K565oLgIAb4o11phcSzYs4JE24xVuL2xKfLTeo+ROe+KHts+SubzUNoqGiYq8Qf/ro03bn
ceN6/lKCPTU6VMuFWvLU5yIQ9+7Mtjmrz7/Ioj+aAftDHdTU7NokzrsUn6UzaSd1aux7hAICEwCT
bfdBvRE195OboWOLU63riA1iSPWOfS2tOEHbE74NUoXS0Pqeh6i6dV2zUcKJNJSMR7LENuRyqOVf
bUh65oAd8M/qIYmFzWQf+TxXW2IuDcD/JTObSurYFOUvc7BlaM9MVF6SKvkYCJvYW0hi1BEhy2x2
r1g7aIl5H1neFynTHzbTogMyl2EAblVzwxccaiL0ZZJXwIFHykrUFDgvu2gDZ7Q/D+1RHSmV6mkq
o++JPXypbUatOmnvP+uoVu+7DwNuMvuSbGV2myNVkTIE4H5pGtHmIhV4JWAslSgEOZVOzOR7ySqq
djX1CaogD/I+fpXQNu8oQ4j0LPLOA6f0FyU4UJtxH3rB0iXjIW3ptrotzGGp2TblKN7JfmBNIS8B
f+U6+LTipUVPSlLsxLoulExU+chDOugYe6uyblIg48rwl6admWOn/KzSkAEb2JRRCj+yPoRO/jlK
BnHBc9xApzyqa5XWI4mQc3hSD/pID411E5EUZo1yk8eWCwgjQzE5M5tT6pB2pm6foyG8+8v6isiR
aRnelPRAaTjyiu6b09qPRmwDfJJuyglQH0B+bCNkYu2Nmkx2fKmBZ2qXCUL4gqFTLW3KmqhMJWp3
yW1owuIR9A2oIykd8Go+aLRUf1xo5TvdLVAqoLCOC2Mzxfl25qrv1e68tgOdYn3eJpj5epe1xiqE
jzeIfR9ZYMf5XzupJwwtTL0Tv4caLkEUJu+mluLaT+muETG/KU2LkEbp8FEaA1c6PWLTZ52SF9hR
wZvu9JR2MQwQdgwUp9/WkdMOKN6XLovfLDBUa0aLRoowzDnFmFmAl0C7u4VhQsASJh4pKVDHBQ9f
hBT2zZ2/S8b8jXcanm3LOdn2/K1b057jAC/TCbuPhapbyKA6qSErBGSvCaijaMRhbJGJadVvszf7
Z/JppDGBVTLy0CWWXvSAX3YHgS9HkZf03AQEHPGUKnGsuiBgza80a+gzZd/XaZiOQuaz1LLUQA11
TSxiEBSoWlk11I2m3L1qH/cFlo/CjdZNNOfhJ4DyamlXAud8Zlvt8FfpZIZY2qZClIGmXsaHxtSf
HJfuaWrHjApa57pk7k1lBVW6OHR1dc0WnXid1Ak6eTqUb9nsawTaENfVTdn37IRR436zcUof3BAw
qrzelj+8j51zVCd/+ZAo2Yc6JZXRN2utWMOMVjvl1g91Z6ijgboI6qDdq7Aa+aQtlf3iEcGiDCtq
S6CrR2faRz/B0UzY8ZdTV9/VV8KFLvySZww2GuPIDhXu1KLWyk7n6smdQKdsaedA951z4/avuhGT
1+IR9spxsi31kgPk8KVV8uBuSwkNAejTlNdYedNuzyCARxjRlXSf3FcweYLzBmtfDfl60XRxbYYF
OIg8040tY3EhL1bBxbof7GFY0DmAm5Oky5OqA/zMsrdTU4IElYo6tYanbpHsmv5+7OuS4aZ1YYf8
E8E8dvYrBd7VSYsHFbetKkhLpO+hzUjKcaStctCTrTJ3Tobz7Pnl9yoD2eKtB7WnMW4kS88+hLZN
CUkKvVod+qH9pT45UUwv+WwcTaNxeU55spSkRqru/bUi76U3/6pzlVp21Dki7R0/cMr+oeoYPCwM
yKWQWmmb1qXDRT1hk5RyfyXOtTGBFSWlpbqBlYqtH6XvSm8uqq5VN7zawMoqevKiehfa+nviT/V2
fVc/pMIvAcaK7Zxb9wVhQq4U9uXurZk1sWnl/QNFiZO1axNqSjb5aIbBlHrGNen0jyn0vtSugRNB
A9TMHMPTip2q3JXQDxDqE7SsH2uJkDKBFPXEGCQy3+5COL0AQFKvt8TpX7jlyV/TvlrpVpfJaOpz
XDJsyBFWlHG5cFLR7kV+OLrf1Gegrl0y7YdqeHalnGsYNFwqJS0so9ypG0OpnYw2PIsMUUG8fF8j
wh8jrEXHwYyfVZ62yDt9k+bZRb3VCZCkmafvTtzFW71meqb+VpXm+nkgTWbbSquQipBWn/TY61+t
RvjrQM9aLf3qPzc+1LcqhSdZHW25DGoagd3aaH3XUnAjenNWK6Y953jekkO66mIfWjQchwq5hLKv
WSyccqlQH5b8P6nUMar4sboAgcLMqwU6XcyrzENhudAF6lNmHXe3llpYhiWv6ENkXzQkb6h5ypPu
gHiX4ll1lFwGjMuhXjP8EGSuMq1S7zbSCL8oEYkijWTtDWeT6JiGiV1hwcSGcBfqNsmCEVs2cTX4
XtdNWM3grcfXkfKJLm6Z7np7hGo01t+isW4uoWe8eKs+/I+XjIqSumXoNlWiBjEcNdU6rm569fpS
uyYitKVA8eBwQR7vvof1rvAXmuEygTvtrb/Rmn02eWi8JNMhmv3xXkWBv36e1/Sce6QoKvb2hEqJ
Mg+/S9ZaHRsrGcQ2BwcH4RRj+dAknkAkOxfy0x6U5Br3n2TToGpw1popdx/oEs1LGg1BD/WLsp9S
KkwXO6e5qj4sR0MuY3Q1lTrrtPLxD6lcv3zvMbPcm9pvMaxQ9iufAy7Aycq37Wp+a6zkLe7EV6zb
F7WMq5rZXRJEhwnSArV8VK4odm68XhTgO/N4FzixIqaJGqFY9Hm0rH62LT6QvNSZB9Tsk47FOReT
3NwwY2fntbbh7I6bKmWPMXd9icPJrd/j0rB3hZEc4pFSIRpo+RTMNdV5zPXg3vm09m00HDPn8qNm
Fghcx+4l7d1X2lRcGmqgPBzCx15KvpqsPvrmiLmNAVXRlN0ppTW2shd3ZVgEZo48SWS4YEpzdYIB
BmhoTi295ng4GIBN9i64zcABvmGjK9gM+UBeNZkd08TI1PTGGq0tTT44YwW4q+4pl5HhDI5/gg53
952g01+6R7I22GCm9FcYhlOAB+/TtdujXYriPKKBGRqIEJmWlfuhBb2sE7PRs9x5aRgwKX2MKvE2
aQSbxFnKeLbY6m1KREfUR4eUTClqKhtcJGCtoFm2xJJOCALcdhMiiV6aobk0SMWcMjuLlh5wPozM
rBGRD1oW0dzFQ2h60cVbUgzeOLVfvMhxT+na/p0mwo5bG9v61CWXOPI2QEcBVwzazna93ZrMDLFM
MmoI1Yq2YYkToMfRLbCzb2lIkTtRX8dKoksyAIuFT9anqL1dGu2GSe9vIdGElR3a6D7sZzS6RYCj
YMXqQHxaT4EB44plMp4fvJhIXuPUtE0RgCs9O4R+bsbYfOV5iLqvPil/xy1PyWjM1sWcrKd+br6v
oa7vxglilfpHTQem6mpWYaFV+zKenugw0bAezK91QWOY1WtganNzCl19X3QGOruEQ/fgDgyj+Wi7
AgcVV6bEOkYQ9hKJ4TQTcEJ0GqkVnv3kWN5rZ9culrEl2hD5te/H6YOIomtp0xwShDoEndDIAYqA
tJBusWvxdcSuN/zw/OanH3X1vnVL5E05Zz0ZlioGUiGadMiPnU9MHtiukKkbLQcT3clEhLu/QDbx
UIbQYhZPoMXXjWnGj7VF4EHfgDtwIYJ5M2BDwl9xOgzZz8iNnhmJowZc0BOXHSFBZfwH106Q+3he
26y9tF6c7HydlNe+mkABdvl7Mw8j9UIKchCiYDHSLxx8xs12tM37Q3rrZ/gIKXX2zkyt7Bi38uea
xJQzErK2xn7PD0MONjT0rz7ehnnKPyk27MM6tO8afdZ1wpvfVt8tRjp7dHp7ZHc0uvxXM/rjIqaA
qAuzMPXmizt1/vsgfvqN+ceefXMfR8mvRJ/FLcGgIAi0e3hPynW9hJhLYJfdoLDQ2jLdKiDVx+YY
HSMyoHCBqzuiNjrFM/Xb6gr/ULrx68AUAI5CE0wuqYmNQcgC6jIfz/zyPhitu+vRO5YwOU5WnUII
wNg2tca4WRpjvBk4gic03VlqbLw0Ri7uW+XVra3vMz2cSznKvlDHiARO07LtwvS3n2vJySp67+ya
0+OwTi7gwbJmzkDJMVU/ixpKqWho4wEtFLu4+srcOd+XxXCiN5Ze5oYA2jFZSI1eMKhocm2j2sS2
TWQV1IJNKKuCqoCUzPOLeSTTrxUAf+Sc9o4uhth19vAezg3MegeiBl7CHRCP8OrRI7Jit4G8SYQ0
3gPTQnpL+i05tKFwMGjF0WHwpu6W0qPXOnM5Oy5JnGnF5F6n23Fu4cqOI3chixsai+zSJXq+IYJS
7At/RMVjcyFqP6qR5RZ4a2Rl5DbWv5h1jX+62kyaLUiTdMuA6Gb9F9Sp5J6Z2GScoIEOtPVjjRdl
fbPs2dyowlap4bHpkZHlDHsmLVMwCzHs/0U17kgk1n+660xd9tMsh0GNBwDpP9XZfswEPV/hebSy
4iyym0hZEfQp/l4l6Cll7aHcWFHBjCbsGAeUA1MkGjT2BJh4jDLosrZBVwkhkHSLqe9eZ+OEGOxd
89A7W/EfleRH+N6PQl9JAEQ3b7yFmbvrUHaJ6VPFC2sLW3AbhSCQ6heHlFl8yBACbpHDyap3K9qu
2rxhdvGgejpGGl1GGZcejcck7ZcHeKlPSdKWlx5SVbLox3GAyTJrk40sLLHPRri8DYZOv6r03SB1
NX6CTUbVbOo4kTZ0hyZGXepcoXJn/Yks6d7ZG/byPhccyKPP0taiu7dglBPfqkxfZq2MKPS8jXph
bLvvPTvtxqzMzxkj/d127JaHvIO9cO/+A0YuZwvojI+tZjYALGcxERF5srw0E5AF2V9ImbjeqV3D
MkOsNiNGvB57uqx3FjOzA6C7e0PX/+LEuhJmsS9B2EyM4A78B7xvRhru1QkrhdO+w8N2x4U5nmkf
3Ktq9ajjVp1E3+y4+8xL61lNitQpOanHX0tl/JRee8gjf7UIKiqnZwqM+UFRvFAg+axb5F6BftBC
l6Ofe6egqK5jFB+jmohMvAaqepZjh05O7dRBXTlwdekFIZmypphWVbHqGaq/ljrX1Gpp0LdHWgZV
PyUPyqiggFbqZXfOtEvJDWPKw/yma6wH9foGN/plLxZmdQ6YkrrVUZT+y+P7D9IcSiYXzp0QNhxG
E+3sfz42YekmbEUjXUuZLq2mq6Kzmf04NfHz0ZHAJPKUpaeafeVl6aVxWxIxmOHTRuitFzHU606G
HKtbr17Hi2+H7f6OmqA95LLcbmz5uMmuTe9P7J/lW1j0OwWwUtni/7IW/NNBYknrCA4OKC+WZf+X
C733CR5w7IJOIMnP5yzHAxgbzpPGtrW3J44dmUUEqMKVdKV9mGbcZL1hPWUhO6Vq6muLeOtopQb/
9yv7RzaNyfKkM1FjnfIs6Ab/xfVz86oc42wiojys3ix4Q6uc+/ieIofVe7zz80PPpJBCAl2+bLWl
KYCaTHLkcCOprkVZMafFsH0qIlwI+Zc0aKqV9v9Rdx7LlSPZlv0ipDkAh5ryKl4tKIMTGCMiA1pr
fH0vgFkZEXyvKq2sJ90TGMQVFBDu5+y99jz0n8uLuVVdO5+oWVwf43ouJs21B9XAnkC8DyMFZvTz
7/ZfQSj/HTvyN8DkI7SXLPk9P2RmI377/zN0ZEI6/HsK5S4rv7+nv0IoMaX/i0KpO39IUnyIjjE1
w4EgwJEPCqUu/+AMxrQuMM7JjyP/Ch3R/4CXSk6Obkuh89z9JXTE+YOqG3xKy9BpE8GO/G8olCpz
qN8fqpolpFBV21GBU4DDNJ3f7w4oSf1U16lMlxERiFmZ9DyUarCnTlR8RaHhgyl7z1zSsgDeBvvY
MLprJkJy/KYXcPd9rYchfMwyMrfU2O3XOJLN17I3lnWk5V+lTjCstO3x6CjOcAL2Uy7mdxpVci/U
ZniJ245Y1qFq7x1qSk9ZpF4/Ptoga0FVrOYiQwTvVUerHjUJDR9JBqEWVOfBZ6wTd0HyXpncfQI7
t64kpKSHAcfjslK65H0Q7b7UMvXJ60tMs44LynF6Q28yR1OtLwbAwo0dJt59JNPotWiDj/c5thGu
QF8RweKYAaUp90ZoRvJuNgZOoW5sjiImgW1wtRK+SG+iKobqe0xbBiZSDb65iacfGQNw4GOVYgC+
CCSaQ6WoSydKrH+9ZX7ftBCWeyoMnGLD9OKPz5v2zx9Q1V63DxkDzPs/3v/zdZ3pheumtSk///1x
89r83nmtto3xzhB+tjayPNroFtDKMqhu5FtbTz1nwTmNu+e80tlKovpkW9H7fEyVjnEcw+zHfMyT
aXK0XUpJ80FBHNKB7OLyY7Mic+DQBR2lneljjdFo98y++S+BA1qEhqPuxkK1N5DJXFpYafZMIFS6
FsQKrFNdZM+tSdpa7sXR/XzU73ysNCEPb3N6sY/pFRebSA/zUco1767sxWl+q60Oe09m+XU+pvjy
Dqw2OW0dmnH0yd2px0kNMcroT70kVlBxAnHy61KsSaTSToRtQz/wNP3Uh/iduPMaJxBtHUddCydU
D0LCzJxTMqlPXDkopz6h350Ug3/OKgtltNKHZzcUxRrrXnxOvDoHUIQtBoxitlZgcp6zBMGDGw7l
2W1ljLw2rc99KaN10jnNuXdwnbuh2539SgbAhd3h7LcxoympiHPfKMoKTaN+zmzFXbmKb/BtprPq
a2mek07YULIi50yf3VrRbXbPmZabKzdEaOq2kbHqcctf+jGWq8TTokuvejpHJWJ0xvwrt+3wi/GH
5FPs4tJD2F4lBa6fnrr99G3txY+1KSvO6C6JV3W8Lh0vvR+0aGoK9ZIlUcPnNTrf5tGQhtV8SVwc
tb3MrUtfK7RWK6rFGT8W32YrFzccs1Ufqv61d6ntJmYdXvtgTPi2Pr5OM2A+r86uvuFDgIIidFK6
sj5bqt/ipYjf5i0t0+rzvNZahb/tgvH7p/0jl919hImB2SBv//mGTknSe50InLuf++aX1DoxSKbi
oiL5+9PnA35LRcvVUX3OB+TfRzNh+5sWMNrnd5DYAOuB9E9KOYlK6376EQZ0UetIaqhtp82fC9xV
HtVVhfzr3w8wnVQpRTTqLwfmH4GB2sR1a6jf/f2O+YATC3+FrjVZfjogoHgsx5Fq16cDagQrovA1
/ePAz18dzCp1JSPzV/M7fh4oTITJoG7KzwcSG/ky6Cn184FUVs1CalS/5k/5+QeksAlpoIYu+/Pj
52+ziJDGn2Srnw+0aUklQm/8zad3RD45lMR2+8uyoQ+vJsEOeJb1xE1laSjW8JKoo3vfAARed2ml
vk0sdUV4tK7HQJkkMAQBSyKOurITB8sYqaMnCImFVn0pQfono2V+M5ka0Bzxllzg5OYGGYYI3C/3
AlHzxrOqDqaG8820XPlNJA1eWVJ5VL0CYlFa8aYsRHvfhn7xZHntVR9k9hUnBB4/yy8vXUgmnuvr
Lwkif5JznUOieCn0dhal3WSnBivHvGWSAbNSDIJcJifOOQrHetMWVLjD1IvPcEBVpF1jZu8aetLz
vnkxv7ieuMSF0ZiHKBgLQlQuEhjmpcw8ZC5zMrhnO+f52LywsuJOJGVwxokSfSwGZ+xOxN+BwilW
Y5F5x3rMh4OqBEel6KOrptnRVYRucC5GzvS/dzUKBkDP3yp+0Fzm3X7Jyws13tSMLj7ePL9I7/2n
Mq/q/fyqeRex7Mhz4zJDWcTHz/u6sE0Xei7Lzc99CNwofiIjWv38hlrrzBUGSZBE0w8zv1cbPboM
Ktbhn/u6Iqm3ypQe+fPzTD8DWmMbDxGVIix2SqscTSg3Zeq+WE2pU//VsDPk3vBU0VFaF/jtC5ra
uMbGJ6szhs1UUly6ynpoqQYStjXZBxx75XdG/IytpFzVYZUj4VWi527ykFQCrkWbmW/V5EuBipIw
1x/0XTNt8vwktqAM7EM/uUwqu3wBkeJxN2Xg40yPSuFi0y5L7zZvJf2DCHP/CXTx26gl7oFAnYVM
O20ZSvLTuqwZz0EjnmPTH56lrOTeRA/B/L8Znn2CaO5jJLMYDMcXASPznKSZXOlKgkcV+eOzmshh
4bh+tmv6UDwnbhYANCyCg28R7Ex76Zk63AZ9pn4DDZ08xe07vQftuQCUePF682F0y2QvI8iBxKRp
+7wBQRxRbXhGtaBsgrokc1tVntzOEOfcC5kytRXnekgWt/BNGh81Ya2qnePBT7zu2SSPC1FjVR3n
TU1JjoUmomuV9+8dY9tTFx7Qio1PranKW24Y6/n3hs4yuYqz7wM5N49Ny8+QDDZelzhbzL9np+bq
Jh3VjLCnfHx2K34uS5TOxkaMtSfHOVjMCyTI+V6AYn5Wo+TVK3TuAF6pPus1vnFVKx/r3jCXadl2
6xIKeq4r2rNeuj2eg/7P+fe2+7bYOSH49PkgLZezWcMQqtCxrNVWyOcizkOsHj7J5tOm7RoJ9U0d
SV3ue1erT85FEWxElLu3zlTaR4PvdvTQesbEwHBmUL+5WDueuy6xN06er01qowtZl/Yz/7kS3Rud
Pwx21rOP1RWAHvRiv1FQWhTmQ0vfMUyMqywMhUC84mhBe+OqzP0j5RCxb6QfrQcM2A5JpluRnOt0
nMzdXrLTRffggXCDNCSPHg2fs3FFx1QfbbND7mOtzTKVD6aCcrCN9F3OkyeQTbkZzeBe8bIludvm
lvu3sY/THofFtDYvMtmjpg6rlScUYxM0pbEILW8tADD2UdhvSl98c5VuWPZAzhAH4WIYOo+eDeAX
Iykx38uHNu2Mg+vWYgcQfGPaYwuVxrMvtHqNBanWiPZtqzlRALM0xXxzKgvLjC24/xvZWiVF9RYK
8xzlzmsD7fgx7bN4W/rRAylU4aJAN0g33L+QWUTPw0PR5QyAEcbxUWoBJOcOX46ZptsWM8qi1Hyc
7sKJl3pd6gS9DdcyIoS8xZSRauCzfUV7g9LNTdwSwypBWofXS9/AmEVrMtYn30G5n5nJF26E2yK/
BWIxUM62m9rZY2i+82Kb+FIzK3DRltuG/qVAhzMo1CrCyv6Rw3SowxoXbVnQY8dFK2NTw++arYen
CPvixujNFvNF8XWskElG9dGx0gcoQu/0II01DK8fna7fZ6al3TkaajE1XnnSeQNX/t0YjrUlr7ZB
UpxbWO8dfSusTVgBU1OiTbbfS+rd2uAk6Gd6wnoLsXfLYq9WchlrOdnWOrpvKJ5gVumnJt7CKG9+
UYLkqco7E2GFnozQNBjqqp5P84iar4RtvugwXiz7wjnHYQVjqzSXkYdmMAbmDWtmbxYB9rSmwVId
y2CjCfBLJLfwjOU0zETkbB1N32ologUjpBV3yOnlKcIq9gb/mQTbWeaY4PUdLTwi0/2OeTss0oe8
gGqdIdOi90BST6tdcmK9gsoix8YBdEBJcg82cJdHdF1dJs9JifrdKNR1HQbfjVABId4VTwUYGTLh
SQ+0NP5AeKVi/kzLLoW5IIt8oyu4Hx71zLapKAPzsIvyNGYF4jt8HCZ0gfC+66JNkUVbB8oPZXHt
xp32PkbLShPPJHjGKFeqBS24a8Z3+gtbp2GEAeMQo7gMTie34HSKwQ+nnOcLvVI3cdBwFxcvdhOO
C01at86pH0BdLRI8YlivXno/1FaOzE6yqeEuh3S7jFzbY0m5G2vCGMjVvWu1bOVZaca1iPnKM/r1
oI7VOuTXw8dfLMwAaE1jxsEmPwFyo0IreN3IrZazOB3JckQs28f3uaDjhS5CbOGfes1xeKQXkkN8
InETURxK0xJnNp2wlaLXL5oXvqkk5oEUi8+ybfyFwc9IpZuAUC/3lEVHp3YJBU5ZcSfHFsAUL8Fm
rbrecKO3uBxoUWyw7JAVnv/pt2Q4NpVIuGrI9sx8E5V0n2J70XD/DPKqueUmcpRiO7ajvhjGUX0m
KWOJdt/Dcs7YJ8CVS/ic+lZokgBky+zWepdX61xwkcOTohKTqfqJ/Ayw0SM22io2GHCK/uDZvX4i
Oaf2hu40DmO2LaL2ycM/vGai4XCzCjdm5EZvhqqESG8EgyXGkORkp/FCS5mcDRkjAtN5YmbDqcid
9QrxqrdFeDWYBVaqvotEGuyT6otS9yNlnrzYTtE7RlaVuw5K06S84Haka/vMuiGGyI+DYz5o4B4O
vVn80DUtPkkvo+sg0mLbDMYjnDhJKzSi4aE432LX0TaWr8bLCAHxvW4BxTKKfdxKgiWKUxHZGjIk
REtWhZbrvjZS/0fo3+c5wHpAr/pTg9AWhUqc7oREo27rRx8HsqrgkMsC/vN22u7HVD82chjutUK/
FpbxZYx3vjgL2anvBLX6i1FxGRMLeeSzRCqjg0/EOEwyChS49VBI8D+RLiegPxAthQe1P+recB5i
PFKZ8uyOtoHhWTnSnXKRzQAgD8axfnbpyi77AHGdKZ2Tk2rm1mlvqAMz+ojfe7sDW1BEFogCzkbD
K+wdoo1D3bbpUUnGfQTJfhcFVrgi5+apjZ2LIRyPbgGlMNW39m2o6NgkoOMbuQzuuroX91NMo9nB
jJV5NCwT1Q0OnvEjiET32kR1ucGNoy6gOFd58k1JDAGpuSkpLJStcWemYtMQYjJd88WmTdr3sevG
W6htTkNOf8nQuwwHSoYWwO1Whj7o924YheAzAmvlRN5bQczXNu0Z3MSxAWrXhpI+ZDAs4pyMxija
tGnxmKZxuXXJoinHQd2S8tJxjebNEVfjm6+X4mwXo7OD2H42bU+cLcpf5p3bK19DN/Rv0Nrx5OGa
OTqlYe8hHWNXcUbtWZX04qwoPZrw0u/oQqLm84Y/iyl6YgyKS0GR7Og20UIXroWYWPOUncfDbuHn
MtmovmKtuLcNm6HO08so/YvV9tUmR2VI19sDS99r/rrhrxbi0Tdzr910pVTOdhOwAArVTONu/rMo
IRosa5kdE6iQYLALbJcxQNxjYg67m5cOpxreIwCUP/OoxKAYIWyM8xbJg2DIr/bvLtENB+xWqMck
GV2Jo74CjNtXZMYskVSbuEG5LQcCBkKmdEtDjS/CHkmZjTARuzb+Z6MQ752z1XJHWVRWcIcUjS6p
p71TeMhcXDGqmQMlJu+YVsHU1H9ySoHwPzOe7FZ9bC5xapFc7LoRysVYxQhidncQNCwkUx6B4tRx
+Szd+h5OSGb+KEAzx3eZOFAhzSddrZ9xOblbQ/EX6agPe1Ts+ZEAU24O0xojmL/WXL1VFiKt4uXH
AQoz/d28Oi8iIwacUboL/+eBX1a1gZyvsqDf/PEW2ys+vmDenL+v13plI1vz9ed3/m8/xwRjKSsc
l/M7/7fXGmlUgjgf0WhNX5Obevyvn/Tvr9UEhU7a/59+GmZr5uq/78f837RafuvZ/LvGzm+Z8P+P
hMBPCoV/34/Zpt+z9M/q91wwdXrPRzAYAoY/SFmx5ugvKkcazcWPloxjEBkmNQHCRwoS2PVfgsH+
MEl5dGDVSRQQumHwpr9y4BVV/EFogiRsTKWFYmnS/O96Mp+am4wbNM2iN4QCzCJJ6zMeDwW5mjc1
+XJAw9yNGND0CTu0j1mvRH+tJT4620rBualF6UXqvbKr55s0WwkCxPu4HFOYNTg6QvLrWIsGEixY
KA7zplAXJJ0qqQsA7r0INZz82jDcosZvF9JVy1cC0L6GfOp3EeGZq2zSihXPWfZeVcA1bn5wdRsv
qht9rVJxjdKBMhZaozXG2X7figDpkNVitEz0/qp5kWD2lJuvhuc/xxa0zcHMXJItybvdx6aaLEvG
kvtBT9SHOmpvEY7ztwhf2tJTyDsdO1M8CL++GcPITQyqiLvO8/gl5TlEPHDorQ3Rlld8eOV13pdn
2g/GyWKPrPTkw5J5ABXuP8yGnBwToE8PxaeYGZJ2CQUBY9i0psiSwtXv+z6Oeshii7zuF73R4Etp
neEtDb+FUnNejcncPu+uNO8w0qkwdx5R35jX46OSKfRipzVy2v5am/chxFfvnKBxDrFxYZYfPVR6
kzyWLiIor8XjOG9WicBEXEtI1aSADbXXPqeTSqlTM+9tXlOY2X/5ZS3qn636S6B11dmbFrgqqnNd
IEMTVgrOYdqHgeSjK/xvk+zUTy1EBLf0IU3b4NmqAnT8H/qg0qE4RZfI3BJHh7AyzBAZijoH1VMI
ixs7qsjSMaCQ1ak8BV3JeUJn5Q6+rjzFXRSdNPXo63l38eL4Bfmt/qKrIdwpMwtXhKhVJ0sX1YoU
cndlhMJ5SEeAUvFQuV9H36Yy7ckfmSBIrTP2hRUvbUJoj2OU8gCfFkJ05VoW9TOhpjFWW6f7ltDq
iFzzOwNWOlUD8C5qPO5WM0rn3E7AlzA/57rmnOc91CuC+4Qa2V1LJ6PwxlMXd8OrJzBFBHnqnS07
Z6abYXEKWolkwu2AA01/7HBaEIcrD1LT9+HgxK9ZR1Zz5bZ/reU28adqPV7USOggB+pqp0dMSGKD
oafr0OEJvLMe9fIstXRbo1oOm/Epcer6WjtJcYXe9TyYsM2ZyatUBD1w2ZXlEN4wzSm4GlEpi5hb
R1nBRnDVaHyukjI/tylFwDQImRxX5RXUM7pHKYPDAMTWzVr/ocSVebYSYEAKocRmfywEo0+njpzT
2A7P81bix2g90a9HadU841zZ+43lf+0pKyzC3BlPQdtEazkaB3JDooOpxRGANhXH1bxt1MWjM9gx
5F20+yfoF8kUc1KcB6xHRcE4HoXhqojK4ovvVF8bSafIFDSxvFqhwDgq/tIjZG8Vt6q/Noq6JQxb
QSMHOWbTUg29ZUaYI4O1vI0fFyW55c0q6kE8Qcj9oTCuebRE9+g2qbuAuYb3zBfVi4uAeOzq6l1W
jKocxxj3TB3zmyH7P6Xilu+ShwBMnFg966P3ja4OMHanPfRe2h1itQDUrnn3giHzIQlJrIZ0I1nO
r2mqDV396ksBrTxFS/Nk4b7dBREnsStb3M+0lP8paUO1P/F5eZpYwLc0Q1qOrem6OT1tfomfoGBb
1pbtdWsnkJzHakkf0/W+jJGtr0qdxPEmJ2WDbuVTJKqBeGlwBsQn44tP+oweilLtu0Kr9vW0lo9a
ueA+Zy3mA3YqB4diyLAUjd2GTCmSr0kUlK85DRDJNdLnxUa0uMsCApCPqaM3S+5f6peuNO+LuOzu
Ctdzr1O9Aj1BBakdefMqk87No06yHd1G3/lG8tfavK+f9oXTPq8n5lKPuCbwbQanDGnqkolU+TIk
9UtnRO6bYhWHLcGx0becfNxlU3rdsW8IlsBGGS5BASXfbp8OC5Szqwapw12Z58Z9iqd5GzqBd+I+
WpBzP3aPsYqjVk2L8muR6Ru/Di5Q8YYvDX6afnTkuxlSmbBN3bkl4NeZp/fGPXaWlaor1U2JSIpO
E79az5vzIlcnMPyw+/j/R8RqHqC9aU+kegX4EpYhmXTbPAnb3eAHzlJaX2sLjewRp/5AeUaSPBm+
6U7u75XA1y56+E0Lg+7PQKp/NmmUvPS9yTPW9pNLHoGa9tCjA/CrBCBp+P7h9LgdVZwuNDTyK9Lx
eGVU+nfI89bZlvYPALLDawmvd83pBeans7dd1rbbQUMQl3bwrOcAmVQDw6kZJDfbWW08gHR8FV4U
fBUJsFp/DJxLb8r23pwu+LGH1umM1ZksEZ5TcV6dbTtTdtP+eWvenzGNHLmhW7QBqPWQ/0IJsH/0
pmEMzxg6p4qPIxaqqgUHbTX/nMLn3hBwTVC1i8d7Ny6utVvoL5qEnqzbqVjOm7ZnL9y2ANrVQE1s
i7zDuklG6n0DQ+hu/tFChyZ3rTRoppHEnYB59tt4l+GGR5lfJt/S3FvmQyQeS2gxgCVhsXYdMzW0
neVhXsS5Ux6MvjMXvwxnLx+K19/C1z8JYemeqprQUH7bUtUlj9bfL+kax56qtkq/7gD73NNlj3ZJ
wnNxqLq99E04tsBC3MT87qbBV3VMxVPnoTzIcSPsqmo1D4cIsIDwqPnneYQUV8WPcewSFxIafUZp
+g9u7iZXm1q9SZP1QVfk5EowTzoS5CXK7Gg9PzoYbWiXbIqw1YJSu1iOU11qyrV2omKQT7JVNpWd
LV2OzZ2VOuIQN83e7dEPrpBOZydP+OkFmJQ0lfPHeowg/T//vbTp7/GLcBguOQorHUEeUGKkWM4n
BaTVVDDf8hKCKoR0OOT5C32R6mvUNB8r054J9YZHizi5v48jj3npSwqjdBI8as0NTAUzTfrjSBLN
gFu0R5urUx3FVvRnTdvwW6vGT1ooqifSqJ5LTIbtTR36xzJuGdGa5VTIq+Q/ENidSfb822+HTEzX
50mLblFwnKDWv9zgy6z3SyRO4SYBFXpqCt1/QNapr2NyrBGZj8DEQxG8efiG7+axdenk35r2Me+G
8tq5TnktMIwuyOomw7qOGEBKeaS11O1cGVD2MkJvWbmawYMQ3FFI1+tqV5geJ/hCJ3K57Lsxe4mc
iTKUDrgB0iZ/Ybz81pW5OKPiYt6Q4wQFaBnenMLvwSt49XbenBdDjXsentHFSuJ6QctbXeXu6B3n
xcBlf9xkdre3ARScYnrED6NaaEgVXGOtGE1865Qq2VgWPmOvt+Knsq6Q48P5UEAtTm5mulsA5DcG
o/IXLcYy0sA+OJnEOZ5ar89Ok9m3TDN1O2/N+0OdmhBmqmaTVo55oQa1KvrSeGD8Lh+6LH0D4JPQ
Nx3o41Y6eKFIHW9RYb4LFAGEDGKIzHX93Rk52X3PeBVfh9SX707ZNStGLv3OL6yeIavyD2Jf+T9u
DSYDcNvWhMktgsbGp1MdW3kVkRmPWrum86JUTXP0gJkvddIxvuG9m+5ceZrSO+yjEYCCpOSGChsM
IeojcuhqRT/ODx+fRqgcfBhlgI5c4K8WN4fUbg9pMYil4un5bV5Lh6a4KR031nktFfX7x/TOKhvj
LtBS0gZHKqcwzv70NYi5gtvPVQeDzSyXfg5xXfiLo/AVZt4eppN7i6WlXDJNfxp9wgtofzuEwkt9
1QgteA26BDBvZIer/3yPmHWOv19FzNx5LkiDaTeTlU/DpDAhtBZULpg2rQGvX6b6k9GmDMoEMsRE
NYe9nB9TmVriCwZkPm8qY8E0m0cDqm89v+TVozPNQ4uk6SFHT5cefUmLNi+PubYfN0nRc2dVrH1j
43EbmEM85WawHKZHbB3pP8JSMSnaogFzSEKgakwzKw5yZn1eP3wXOFmGysflbXreTtvON6NyQsDN
i7AzX9NRNusknHxszWTBsSFlOw1JfVjoMVxnQlBUTsvdkA3RUZgx2NXeYKCr1d06Jd3mThVWONw1
YC0WMS3qfTJ+Q3Xs/FCjDvaynrxnGuCcIDaC5yyHOpxGeXeVhkzWeli1R730nHuMu8H9f/7/2J/Q
/DaBAUQqqejXNQfhq/VJV10rQwD6HHidMY+SU19noMH5/aTmYuJXDZfcMJonJ8sfuFKTc9kQAEI9
gIc+aBoN1iPm1a6DfBP1x3mtdLr6ruSC3fXN6yBk+dhWnHW296p4SrFJQsVYeGNmLiwPibWo41cB
hWibjEZ24o4TH8jRPbbgqquP2/ugr7a+1YONN2r9ibmlycilegAal38RoU9bvPKZDRqTA7jpN7LK
ipunQJzCDjB+q6R/l4bgOM08bZc2ZruPz21HEzm9Ez12U+wQecQaSQiGc81oWNRGFTyakRE8Flbx
reExsGAuaVRrY3D1NWOxZqPQylrNQ55cTmCjsNMwFJKXOkZRsbWcKl2HWhAuzVItrwHqBOh0Jbc+
1ap3Fv6zu7kWofR2eUOxfueTwv7oe2r1D4/oOajr0+VnUEjg6UXBS9PmoK9fHmJqq+I57b2IPlhV
HJJ06A+WafUfa2kScsYaEjfGv3blWkrVN/SSBfzJ8oj1uFrM/wdo8z9iWzfPpvvdnwYXBv6We7gS
w9286YRNuy1l+27KzDq6RG8d27uS9HICA1jMe0c7RUzkieyuqy2kF9/pykZnOZVT5im9YV6VIDe2
cJDq3WA6uljMq0meqTAqsQJiZDqA3tRRTltEGozOdzdiYDrE8fDoW4G+trnV7QonVU7414AcKggK
Ak+uai10vo/+8B1IJCBd+qrL2FbNfc+JuqnS+JYkirmPpgXC0ZJ2dy67Re4DwbQiiJK2oNmdTU/2
dnqy26XTf+wT9cXPRfWe5jaG8M72X6G8VQsS1bMHYm1JMEkd7xxkteQmFZR7nwCgHd4F5x+GK9b/
qG5a2FEsg+Q6aZKR9vlC5iGsaC71gE2WqzzFUdKRc6tm2xA6PxQb/sTTYt6PnEPpn23buSm11F+a
3vO2vd3KJXoF/SXjNLorHJTo0/UXIMcuTF15wQ5n3Huij9aq5X3sH3P7FDhEdCCwU0+U79XTTMlM
CjiRIvLK9Xxg3jcfNVLMkDF0rHYEwi3yx8rDwSxlyh3VwIdtaf00Cch2Rqe5t6zQvqeq7X/VTZue
Ut+p1yZUH7t0QNXqUpuJh79qUXNBCkbDvZtb2mM0tDgmndGmU8ZvYKj7DoPpEgyHvRHTZFFahrKw
U0j482YojQG0GwEtDLHIEwmCr3kD6qZQGHMUlZaf4HnUi4qo2n/4p80hPr9fnngYiA/GAGVQ5P78
dNQ8VcGwkMYbKGExM/W3sXVgroVldwrnqlIsoFE7cDAu5P2R9YPq9yiV2N8Xdaevk6wvHiqnF3ej
WekrvVD7ZQlMlyeroEKnwESTjnfUMoc+YBVoU54At0vqhF51CqYSd6qkBb1wcIyVagaH2iYMTI5x
sYxGTX+prTpYlgxgdn2Y6y9DHe4D58t/fgIRATO5in7+FZhFODYKH1tMXg5hWsanZ1DVZk2LT9fd
QtTM8ahmhCe7wRhe6zapd1kQ+Ij6rBD/daxvvCSJLrppfZ8rIYI4kLUYPW0zbyaxOHFDj04Y8cXK
GbQEvjc3q84K85WHpRdeYP81kXm3my/mXLW6TVL56YICos1MjBgVJiz+waTM/zGSJVYeSU5yjPAx
gvAHeqf2xoNsnOShrFaVh7vbTIoWgmBc32pUu1ezus0bOFbhAEWBtqtAWhO05te7Wk7sF5dAyMg2
qIP0MlgGOLYPok6QGApyzVqf4rdnhK2/oBxg3tEzze6bijNYcamW0zz0kQpEpMDpvvGQi6R46KJl
3MaQKtWGMnxI25fY3z55RLhmEpROEEbVOcmjxph77xNrT+ylr60zBIYYugxfvQsq+W4L+aqNoXbf
2f3wqmbWJq/T4dZSpgdiN241tYNBD/diqv+Sd0vd99XvxudC98wbSvZXldTiw7xwrbj6WOOeVK1k
h4ZwlXUh9+E+xBNOlvoKEYlpLbkI8RKQ4iCsMjuNU6Sy4wVTMQVDPNrOH26qcpYWhK3QCU22Q6wk
FzPIy5WpBuqC2Vt2bK0O3YQWH0elzo6uMpQgBwrFW2lFkNMjnUbJ8Ffbg6a9NloYU1VANJMVDSUU
as8RKv0icc4SkeSuyaPrvPVzYeqAvkdVL7KzPWb7sFEdfBcqsRq1lI+GMnLpdvZRhV95G41Rv2mq
spvL7ZXGdMGoz11N8IrGLPJ+LnzPJfC0CJOzrfOYk+H5Y0iL8BI+/qDfHCJeGMqP6oMM643mxPLF
oWS8pkpoLQmsRlQ9F/kjSxbLipCcpRJYnIakx6wVlTIOlDRZUXiZaodMwMRZ4ey4CwyrfahjUW0q
Iru3an3HeEyuSz3wH1KFqyR1kU+m8hAStXBJcoYkBmBsgyT6jxPLtqk4iiqvAZwVb3WiaU+pRBQ3
bRVBqD/Nx2L5pOqHVCGoW6EZYIbaXqtT+9XjybVMLAH2w0rUE8IcMuTy4TV1oI1brmfdKWVzmmcI
gyPEOuxbfTVvkkOpfmwSSfPKKNy4kcBHLnFmPfFvqe5jMBIbtU791840FkFONjff7BrN/yHsvJYl
VbJs+0WYIRz1GlrH1jszX7CUaK35+jvc41Rl3bK27hcMiC0jwHFfa84xf7vZkL4nI6E3dCwJQ5kF
TuthtG4Fue/komTWN89BnOB3+rbK2nA/G0n77IidVkhm1Qwjvs+16UltOqtBbbRESFoaJsY9+OM1
XA95y0nnri/rMGqjKjK5l7eMIzBEANFHwadE458j16UVaM/F1em0jPAR3va6PCFgGO6Z0RZP2eAh
HrCNBhg5fO+8ivtzjl757hbz+9wj7C3m5odBEb0op+B3W7RvSLy9zyAbnmYUC1fo5PmpGxzSEFH+
bCgpsIiSExf0F+3ToxYK1Y2OBBAWu/tatqOFI81cuVk4Sa55fS27YgKzw54vz5Ueky0RUDHVAyHh
MS7S1H9/sTYkYIqN//j6v18AXeaHw8yqOxILpeVozLXKr+9dnrqY0byPUjYhACRO24WkO9za2GO7
0vVPlm/vVTVQJMCVfA9bS2jZw4m2JNPuqNYu5lhHiDvnaq1TEb8FY0a2CcEJa/X8zkDJmovp7NMq
bw5k534JUzv4Pbvxum+67CfPeHA3QR5tU68c9mrwiafq1wzL+QAkww2W7rep/+iDJf0VRAX8Uitq
X+cU0FE9BUh02+Rr3n5iZJq/WU1n7JqwzA79HJ3soep3HSUqkEh6tM/1Orqp979LQFcPQTYdoNj+
dJvBOv59QNUJmVpkMxM/gCnJTMvk2NRte8D3ZDz5AK/XBHTzbLLIGyU8pLwlTfbMDHk+tiWeqhWe
AzwCFlrAvLavPI9WzdS396letiHxIdPUWIyuWcJtJOynUi+rG1mmO9XdVX1e2621a0r4mbNv/LVb
iU/1A4QwMc/PeWsec9P5zMx0+/hAvXn01sxRVgVcn7Pf9UwcTI1OchEjlRWxU52iMKGTjNLzS5B5
0ZraunlJDcP+yAAFZL2VvBayI6HDyYoN+t1qD/O5/jxX6VrLepOwnQXwY4P+/6wPlSRbyeM8B5nk
2hVCMPnT/0ylPX4JmnJePxaxkd83QF8ox6sJ4DD4l7QTBqt5wW3QZuOJ1dKvMBuLNdnY8yvXTvPb
twdrlcxZc3s8rmC6JswKYlamHuDxKEvnL+hF5cNDPM9h7rQ7MJzELCAOYlqgv3YULncTCKAzOVB0
v42s3cIcJYcsi59DO7oOLIJQ6uvTS7ZY5zhyxnfs1kzHxngYGCOBZNS+9enyWV6Ih5YY6Fp8drO1
aRy3OU9xwXtcmMI/VmPzoyFi/iLCtrgECC62+SL8tzCz8lVQZBUgv7jdLpnebFwrA3IhCyE1oW4L
ukf6gnn1Nmb5Zwwz8wcmgk8tYQkjLBhs2p+Uq/V1rhuDzh0r3c4v3peGEmFdYx9A+JYfkSxQjNPj
YWN0Iv5CSxrpQTG+hYsGFTmO/qjTc2HAtJww/Vnyq4zFPfay7D8uLHXFYpLsZlPa7b19ZcfDl8gX
2hbwe3+KQEM9R0vyx6ZdhF+SgUpUxb0nBuJuTVi4E9PrnzyUf4e6SoODF8Guf3wimeVu8tYTWz8R
OvTZJh1X+BYp2lYIy3LdiTYT3plz53TVa7IMb6Lqp09HD06dad5NWV9s6pwZDgsOXY3sQnPLdOs7
EUEaRGe4s2O845aZrkSkkfscWctGOJ2zNeVNKQB2rip7GHbhaGyX0P+TM8N8cvy4PGiRUxxjMIV3
L6MwQK4I0kR3cE+htTAWGSK5NrNZfky8y1MMR2EgQ31vTQ09+bYbnggLHQ9xOQYHre/duzNN/lo0
IgB7aebMgUh0MEv9S200aBR1zJRNV2qH0IikKK+fWRbmwUb9h+owQfkFlZB/2LNBSFPMbY3I2WVy
2t8IFsBhLjR0ncsCddsH0GD91OfZeyZxOL4WDsF+quadp+LJqRcZEpM2+WYY+vr0uH/0gHEgcPvp
PY7jXQhj6WuXRfNea4JlZwWV/uRSZrhUU9O9zDpQvMmLjYNakKlz7WHIgvJFnSgJcz648UQ41uL4
V3JaeeTK5QvjUfHkIdnbFl3ngPCiNlrngX7pgoBQ3g6cTKc0IGSJvsSD/jjShn73+COdmbatnM87
uj7scrvWNqmshOPGSU7djGS6gUA4G11/18MuO7ml4+/Qi3oXEu6cvZd1LsVEJ/vOKEzeCHFgoKe0
O3mTxA3Vgf9mNhhIjXosLkXLpb14zAfyPN9DLHeuai9K23/2COOFflLkyEDL6KskKd/4bvO9y/Kv
4QA/NZysQzj1wRpjdfA6IdxYl97iv6pz4QRINy0ypnz6AOR8QDRSrsMemTOGhuaZzbCaqmT+ksR0
Dqd2guWT0OANzZ1lUSbRmowevagoGbh6/t760b2F4fjdsScAar4Lv3qYah71coIZEzW9gWFkbssw
0D6oZUNOEssbAO32pS+Iw5OnHX0eLkGbmauBKLed2Ro8XSksrRn9s6e5ntMzre6R+Yk3frWi5FFH
/6+vQDVWb6kYRzS8v8Vg3es5Jj6J1uQ6ig33qjZYSey1esGxicRw/PybyDIdGEdpnPqeWioKfnJQ
y/4yqEWSQJW7jQOZX0JLG7DidFZN4262cdwB7SLkjVsvtiNnr64ydb3xbyCqH7F2JU5CDGXaHkd9
qu4QZEhRpDz4JWubO0kd36dJTK+Y9np+TmW8VT12X2NZimvLIHjqs2ailfiRaUQSSvlxh3QGBzcP
7OAK85siiZa+UXFi1IRyHvvZyjJz94z9BL+GZccUaDLtKgoXeM6ANQEBXcbPl3NRSyObRrenaOtb
KRZdeUcT+UT8hDs/DXzUuGXxnOAYA2FHBs2TIvnGci+U59SeOhc2y3hHsryZc3jpnSx8qeqXvwxE
PMpzamIT1SOfnAkOPJIIXq2eB7JI6vCUAF/aAbPW33u0C6nRJb/6KnsaAdLgR+jMsyrqdwipEDpj
3WgQqreWTbVBeC+UNJcP5tXFriMB+WTR9rsDpe7XjE7uz+Kt6w13jZmbFAJZB+pybJqB7rpUYFEn
hclnlPnBOy5KunTp8i1F77+jmxQcgiBOkK/omKIqBw2J3wXDxbh3xFNe0P2Ml0BuXEyd/SrpDLGO
ksDbuWl8SgpsX6x7vecm92+1O1g8OBdGHN0g7qmGOeeMvfEVq8QL6TbOSzjmzlWMDOjVEBpfNTAG
6wFb49UEeU+WnTFstMbSPq5q2xhG+WRlFLgonX22IxarOZv7dZW5pNf7Ij94GfBYFp1/yG/ZYRSw
/yzsZPKMfCkFArfusI9ekphnZuQwQaiD0XiqNdqzpayk5XgQcu3VGl00P0HvvfT+fE6dNiHvJ8NV
pS/2Jim0+MsCkH8do2+5+GKsT50OIaChGkpkdFG++TLTLMpL64ybe77AxzG2uvZEWmJMdKFhPTfh
+L5M4SuLLuw2TQ1TnDnnVe393TS9R/zQQFc0zo+PqRsSg/zDNt27S7PgdysCeoxR853WA8la1d11
g3Rrlnl8YfJeXiP0+xtdGMZTVVYnAyrYQdcmdIJjxfS7CrAyTFQU4KVp3+gtrSmNJr8Gv5ugjY3F
SyIicXCZ6O2X3B1uWsWiCWXKF63MMxjd9H9sx3HOZrQgqEIxXtVl96I2Vqe566Vq0n3AFXjTdFLM
QdteZiczHhtvIoRMBPUI+rt/yRczuNPtMujgTxRdshTxFQVoLta6uEng74GZjbbF0uKgQPM+RGzX
X1u5MgKb7B64r+3XOB8OixXt4zRtP4zAFoTm9pSgZJGzBgn99zzG299j5rzpTk4T6tFWN0H6E7By
rcr6dzHZ1T7PA7HvTffL36awF+uYT/z6k/LWxsyM9LPI8+qIjt3a5pM+rl3KKDtNiRAwWvQ8Toff
COYASLvGOdTERzz41pNGTu9jM9ERz6P+TiNdPM6Eo12jWyDV0em7/mhLEUQbkM2S4W/dIlTBFdol
G7rvYLCkXgK2IIly8kWtK/pNGPrjWswlRatQHwRkMnxlruw5V25iXAPn0OFBfeIRlF4nUl4Jic2f
3ExD6RMtH1A2pqtq72lTG13Bj6kzqs2nTjt6/tNIS+iTwkRQl895egGpFexrQ1IZrHRXajm8wMAV
q85OQGp1AjhyPPBmzDA4g8U8N+UQnCu5UXtqY4VReTbolQSvoaxNzAQ8rlyR+S9MxKx9WkfkraoO
HDMmYtooRK41vQ2+NQ5d0zEKfscYdtLSG4hUYZ4WqNKmm4ED1Qd8j7J0wHT97pBhdZg0A5IuMq7j
kPfjfXRIrSXaPXiOdHq+qGnvauMzudkJ1+rXS9r/c65xqu78mPMus/YriuqPWZZ+uViXg9GxYFaH
HbqTtRnNu2KKtMtUDSXl6345VBpM5COrVH5raLylfu7/mArrsTP8a0e+FNmsQ7Baffufvy6Kq+Cr
0dET1pMblSDn19LYz1Nb9Z+i7hsCutL2omW6f2n7gJQ30hy/GH12GyNuKoFJ/z50Gj6wJClPuS6G
L1l2yORdZ/ipd8jBhTBr3ESiLz+TfKg2Xet0x66vqs8xzb9Wmm9TM9MR0zRutR/FBwmT1mc8xvZF
AP1YqcOEaR0OP52pNYKkIQ2Hs2O85vKA9Y3c+NmeEIJ0eg65OF9KEoOiMQ5XNOpgeiEQVZverMJT
0JGWUcv16bz03rlAzkkEmst0iwb16+BOJHKVFjGagtAvYl5E6z2ppncxDCY+KgI563YGTaw350Br
0dUtCOLafhQvGskDwNKIwnWL4KOG2HNOpRhxQreEcZhYezcdrK/+ACmhMtCZDkj/vB6ypd/X5bFL
PSp2RD5QDUPk0FnGDjjJeJnrUgO5Hb7FchnXuN4fK+0I+xjTYmPoQXaGxD1suqF3V71d6igzQSP4
6UKrSffJVbTeS2Z2d6oTJGj9/3tRF4KSlucStUfJc1PhXTxws53V9Ye7Hqa/uTA1kVenESaHbi5g
TvjVd34FNFqqPa0j7rGTujzbnEPRE9NWRHZ4SNKRT7npgU+Onn9dOqP8BImwQuETvhX9a+lUZF7Z
lNKWCbZuoHcIiD3UMEZAbtV4TWbWlas8W4KzPXr4nb1MO3eROAUOdoFIKu9SEe71LqouidLhlR1m
sYIQvSWFsFD6eKPnNuQD+XuckBWzFpqA7Lu8dgOWKvUZRYZe7R9LWyxSay8YTqFjj7/lThvbk9oZ
Qze41GZC3A7ejHOTFzyz5J7aLItPOaAKL+p8SqeCXkJ7VY+xNLCdbWZbHrFweveSzzFsGITNm0Ej
gxrhQf87kDjeyWx/5kim1+QIuc/DTIKRsHkwWFUT3KF94LxM9XAPd1gnHFr8WeBefmsn989IjNxj
Jy4srsTmic5/volK+jqq+OsUkAu74GNIluXShUWyVqf9NoAyWLjY+LJwI+Ze3HDNU/dWux7cYV/f
VTAzaAgE6aWx9PSCFp0RO9LEsEloz28LmbTD3C5YKd1Q9u9DQqKH57kPtqrsZ8/eci4WfVuSD2Bt
8t4Caddj3tawB9Drt94J+Wtf1VGkm+9p4TPCgR+fnsfBLNDzYVleCmN60iurPlZU97cihny8iODs
y43a68TAVZMY83jEU0mVjSy1P53bPxPmFF/MJOdyMIHBhpuIyKefMabptUjj8MktpnOEnSU/x8jN
1iP8BZ62VrEbVD1Ii31pIQuMYzVr83o2fe/q+2K5YdWgNiqVombegcmsmJeE5amWzyUaiAWBWQux
PFqkPf5A9YJfPtt1wERN6reUbGusamMNBivaRg7wG6jOBMA3ODV/Nwko/1Abbq5O0jTxasb572bh
jSPaUTbRofd6hLFzu7DcCs5qT20MUySHwM9ujTGRXJESPKdMFspfoVwVZte/FxUrz8dbhr2FMKBC
s7fU4MFlov26ZrLBCUW7WsemHvbHrLFeiwIuU960Dpd62rwVVv/ae93ynUUXROQZu29g+u1Nc0hX
iQeUtcQBiFtrpz8cskFfltD1LuXizOsBP+Se3t240eUTEq7u2ROVdyaY3r9H8kHaWaF7yiPn2YgJ
8pojv8CRaYYLZezEOdP7tbcG+VIritw+puMvjwsH5rFgpc9on/hDugVcg0xWNh7UuRY9zrYE/07G
tDxHjQGQiTh2Mn6wN7vh3MqN2lPnJtfkXOxRew7zAzET974JxEn1LCbZqVj8CMq4ZrYH1bjgHWS2
KExs+AtvJrOaHiIqfw2sj+7KA2ev5uiorImZW8hs/DtlV3tqLu+7gHPzqT2bgXO0KGNKbru8iO1k
r6N0iqLip14FvxaA34xoxudjGOuWzvlhGSkSIMv/2Y9Ot7L62Hqj+jBvuxSXshQX+UvACqZ3MOno
BTk9iIgCx8kOhr8Q3WI6GJ0b64u6U2j5fhcEalKzz/RLX8vZlEZifDwjk103enJoKIzdo3gkodwQ
xdYPgleffs970Ff9fvID44ATfn41fHJtA9DW31g87GYMC+rndzl08daupyeSANyTHwCH1Cor/iq/
Qp+XXwUCkRfeJn9TGnMPFjxu3615wqOeWlunas2NYP5m7AqjjUilGF+rMjQOudCLL7CNVn6UL98A
XRU7bv5jjywOlk3gv1guHH43scf7P0Vt2tQrFiAH9VdFKTk4OHXnS4OghYoPxfFRYhNKvzrGdrZJ
JDS1gehah+gKa7oTJ6emTJ7QSx4A7E619mOpx99gc6KPOfabbdvg2eoXjzTTrIuPam0OZitg/a3P
axQ28NGTmHFIpGj1hK7XJEYF9Tp0wvbZ7NvmXOd1hbueSDWQZtanrpn1lmYdC1ckGZ9aRmBis1Mq
aSWO9rh3115of2haAAGNyd0bj9bvreZ3z1mvf7HlrL61sx9Q0tqDYUHFQhRXnzH+fifUz/mVxN0e
bs/0OUKbGKRAF8nIdFwqF4q0nzkHiynuY4beymm6TYyBbQbBMRvDaC9QWeyhQGerZqys97ruxNqA
wqh+LeHfxS0c5Y1h6NAdxNi8xb1zG4R5710/XEdaZjHncKcviJP2rFYzQkgXMgTtLmW6RE0HJ1V6
VYdzncfnHvUP2Jk6JGOXSItlwtC6+FP1NTLLBMiAZW7GPAnWpIQWNye7/DMJj9Lmahulf68F8QhF
XNZ7q4BML8RouCsLiHyrkxLsRwGohbq2iARuKRrgDN5hELRJ8GaqZzUUJt3CfvWBwpweP3kShD6X
of8tiT3zu9xp++6xo4928sXJypOTljtzcMz3pc/zF3mkNKwJLAu9jADg8ehGZteGh1YOH2o6q841
/VCR3ZNv1Qc9dmXwFCOs82Yt2D/WCJTEiScb3pxldm+GHE/VIiQw2uaQTgTQTqDf79nYLf1vgboZ
n/HslZtSGxqQdhoRnkbxHC5hieDZ/0df9ldpZpSwzhOJS+ukEKoJDYuEsjmLNna/q32bQd7QfHw6
OOXdJUtf1Dk8c93KScnXC8UcP1F3ecmtwVnXgU45gRTreZeLdK1n9rRNU9HfRx+9PsnLw2OPELoB
iJfggdkN4mNqpltOx/qdoa0/zNWc7JMCp9jj/adf8N0FPaNk3Y5dIZrr4f0q0Xc+zdqeSku9NYWZ
noIZ3rRuF96N/sZqci0LV0AintResmgvESCgszqyFlEewBSZ9Q9Cmqie0KNgTfqimvyJqM5tPRRb
XUMapGR72iKlfGQkXxsDxYtjEP/JnNMnawnOkevY7QvZ8OmqFLaOIItZA9llP4tByHxjAyANMz38
9/1EYjcERlRa857v789hkoobiDv8UR1I6ghbh7X6fHwGFta9/d+qAyO1u5nnrlz7+luyuNGKWGpK
XtDAmHVUS4swgG6RLEbCwwY1nyXFk9rDT1Q8Adk8JMRDrJQggbbGvIdalq29tLGcPVY546rGnIye
ReeTKo3U66iKBKo20LkxGgXbOOJAXfZtLx358poR4JFPRqL9dFvT+eVpsKTt5hfTe21V4cVcw+qE
+lGhW7cMmkOeM7gHapb262xbwerxj1JKoblSAP/Xc++iDYvrrUo0iSu39mfWXmX3Zs3dXg0jDTz/
x5VRKBVUI6xmBb5qeSw2g9yqdiRikTItx9YiIuu6MKguK+ctSTz2OrCR4BL4OF0t4Y2Hf25zgx+j
M2xcPb9xEaBSBUwdZ+t7MfIdp8BSOcaHpo2XNe5t2920SMKOdlx/+umor50ADbbqBLci4faPiQ//
WzJpXSNE9oqTo2PW3GSth8lPejhgyt/mJrKP8RyB1uvi5jhp5dbPzS9EuEjDlDa/hG1wK/V2uDLy
kourdC3cWquC1SOgE1ysTmcFZJTwoA2TAtZbVuZr5awwbXpFqJkM6sUea8Vksu5qb9Sy+WjqAo2n
X/8ZxGC+63NqgrQv/9AsjS+P96ut3yg6DQeYUNbzjHBcdu3sX1uv7f483je9/LoYvfNL5APLAX2k
jEFJBhLxSJ6cnx+Ueo7VSA7nGwGvOsSEtnu00PWeAUwq0NVHazPJXRu92V6mspN7UpczLjOwILNn
kgKLca23y5+01lH3OQWIFRnxUfbV/I1R59OfXHeTNkm/AWcBRUno7on3tHsp03q6l1m2jerOvD06
hk4htlz5+iUKIwKIjNq4lIM2nZMKxocNRcYaPouU1S/cr/4rRQ5Z86R61dNbpC5u1/6JVEj6pgGW
4hOakX1VtJO9yrkvH+2lKcC71dY4tK2yvai9EGTTJZLnFnkuDOd/vZr6wfrRcTEWB0Wb/J/81NiV
Q0KrdMZqSKphdeixWt5GWpZbIDguzylBbEurOV8za3oTsGn/mP5bRyTga0YXfd1pNE97M/u0AAKv
WbjT94jC6WKoiwgfyoB1xGHdEHjWzdPJjI1iPV0J6ZS2y1xcqFmuex8g2qrOWoYUtXY4FUnUXuLZ
agj1+NdeOZg6IK9xX1QvlRQ5LZGDWc54aaX+qZ06daBe8YbRJJi9rA9aQXqvsDj8a7uLSsyij6ay
Lcb02cm0Yh/N9bQVtQ7vCUThFvKMtU/6aPiI9XpYR65PO1W+2vkYb6pwaa9LUfQfCazmKYu8p6Br
bKSEvrm26fivE43pgpZ5E+689I8exjb5ZSNXG/7gndGZrPWGYdnqY+5/VHX/VmQzSVU8y3dwcz2z
Q4zHzqgPGmGt9hbYIDlrSecfDKZYL6NJmdbt6rs6ghw9HsrQ25tT/uOvkEQLaFzETfQjk0WmqkpR
oOhmRcUy/mxJW/gMU19sHMOOb01QNSfshSN6quA7YbotqIQAdZ1ueT+qeFw30xj8jlJ/P5Eys0jp
H8lpdLuWvL5YFlQX8hB+lYFdbq2wIW1U1iGnlNWXZtXWlhQUgyyU/Jf6zkl++2y23x/6lXgGGmZW
JQRULQNPHTpM/7TFCq9q43VRdJ3rJFs5U5CchiY2n0zb2FGGoiEH5PDujJG4abXzznwB041U2xAx
ZzVDcFPjZZzXzsYOerBQxJKcewL9Vl5qi1dltcqQ62YLFbE+Ffm9nCYNThGLhLC2crzT6XxyaRuu
OgLE31KiHrQpfXICYM+e6XS7tElxbtYG8h9BAiMUL4YLM6jGxwX/uLCNbaovxm1mkF8lrIhS8mby
agVHDqOGi3Y1xs76LvqlRt8Ztb9QSKy8IgwvI/FDG7eq4WSmOQ0a+bxpyc6q42549jvwEE0XlfJx
UZ0ToMSbMSzpQMzuPc+b9E2dz+T5XJuHYxEawMF9AmRna4iOttGJNwtxfDtO8Q+c9WIVC/fcGflW
dULjoKSHWiInl3PovNBeJ7WofiyCSm6ci2FYPXb04sPjUXP+u8mG7j8P1QtzaUHsAZu2KTCMbTqy
dX625HpFKInnakEV+ai6O6Ppr0EEUutDNniYCz9ex6gjeTKWFEJNLmkpNXgM85O9HkbEompwVcPs
+ArRdpCRUgGG/zbaDXrwjwFXSicPVJpIVALcdcgI4pCgAspKRRwh8TGHqxo8/h6qV9Gp/vOqOQMp
M4eI/q7RUeWIw88+qPJbU5FwbUCF/owBRR2Hijhc9eoAE3urjeeHmlore+PQ1b0S24Zi71ozf4of
cut29sUu7fZuVOWfxUIw0yea2FHARkIgZ+R/yxw2D4uV1ZrjgWg7e0cRyF8jO9Gfe0MuylGRqKOR
I1MWydQR5TyiX3/HRtJffC0tSWusomPdgP1N0tk6m/6QbdQDQdjUV0NtelXnabVlm6rU3bNpzyY1
rKJ+ZvV/t0RcfcbtNJ/Al+tw5ThMWpr8iUv4Y+egdSpMkHJjOfG38wcvVtDduIPobYQ4twYYc/vM
h9wmy9wofUHZdowkdV02T54wdMknhIrcaA1ZiiPmMUYFZlOplWq7uiZdvUaYAxOq5wFSFa9R1A7H
SWGbSLF+zee+OJYUU7nNg7e4moML41v0Cr4aKKxVvAgBcN1DIX5SeyG+P6ea74ijaTRLIaGWlcDb
GAFvhpu4967q4Bzwj70Jpz4X8jacOu9rW2aJRB16qKjCTcj1ea4i8o36xG0ulpE7qzTxys+4nrxd
XDJpU10OrcTIEeYDXUyzMA5FErd7L7L475AbYLsn2ket1ZAeD3TRalrcgieLKlX2XtwdWd0GfCBV
cHZk1Vsdqg0mnpX7AeAKo9g1/fddYo8tcXQzEw3Wzd/LStOZs1fi5Jc8WODdEaCrnkxB6mW3QmLp
0oIQrDJCuZgzObb9+KrH3cmxxc9cPkqsViV7tNVGJNOXVvqCWeh/tzVqdI9L/Z8pTEPBMJDrGqWu
FW5dkPgnY9J7++f/7l34H5wLvsDYCFjIt2yWQP8V4YTCSqNuR22lLV5jLS73f1vEcSsfQ27ypErr
QuuWnUA7TBxkQxGGBa3qG6gOwn/1EiyftJWHN7qJPOaWIqC9NrbRAUDzn6rXy5tSm6nzD93ZlFwa
mjenCl+dC4Yc1s3ERG6gGH8b01Vm5+kbMF3BLC7DJGvFKN/m0ttWLoNznw+4luNwPoHflJnHvNp1
9ZM22afFdkYov8t0YplFgiu3g1dYHm3XIlpQI8bEwUyoDtfqGdAK2gYV1hk6DMYh8RncGzNmhmuV
03sxdzu39dr9wxqJ2Pc2gccPdnVAPtgQMGUkpsFZUZxEgS19c2C8x//DcSP0/zab+DrnhOFahu74
tlCm9v9wxOlNmTqWYzUnjRrJHr0h5gh4/efAL8lXHWvQeWS0rYBDAPerdcR4i28clUvZy6nQNXNR
rnPnVLfGcy0LR2KIs1ta9T/U0QDg8KZ5448iCd5QOJZfWx04JVHKFGqOad3MP8ve/WwTcgFCVBtn
4NZMyEhiXyMQj3cOBOooM71XG6nPaamn7xrOcIBMoX6qIwtixER9WzN3CKC83TSk0zEOm3nrDsnL
jP3polvjXo3IreGyVG1b+6B7RnWfc6JPbfQxrWfaRyV667rGPxR+VRMKZbmnybYpcCyBFAyUz0Yy
Fm/JoMVr0wn1I4m/xZuR2ul6MAmbHjQn3DZDRag54I9Vih3iSk4Lxk8HDzipcfqbAa3PFgD3HP2F
NgzugASHzTgbL1J1ROMU3Q9jXfPMs+0nbtLqFb20jhLSbV6R3Ju7Bq/pufL85OAsZKkOduCcCsN8
NcjKfGpny7ouQsBjRS4VKP2xKEpth3JPEjR5rDVu4sNtiNAsLrSDxim4JKbTgGYPZaG01U7kDJnr
2LDzJ6XuAszCtBcHNzWlKCaPtJMLlqi8Mn9gGPP9+Utup/5qwXlzzWz8bSyUzF2vLRp8D/I4LX06
moiJSfR2nYaFO82VfuhpuDhWcB4dkH+FfBcAbOTXwhz1/WNPl8LBwkSv7idlegBj3uwh3Rf4JNP5
2uTeN79om6u+ZECwHHSw18ex3xXn3AQpI0+pjfn4kumqVY24qC5mE0/7qR6mU5LPf2RD6+wupf7s
TOlBfSxF2du70oG6FI4j7J/IMl9LnQXV5Nk/HpWePPZZQrc9lpKJ7MEypNDTC+13UCUfkVcLqDep
tkpT8PMOzYsr2JMPF4nvL61COdWjHl5BT6yA4carFiRIZjrD78Dkoe/NNeKeFmMAwK7PRtPqdYF9
+pDW3rc5TeKznRDwqfbMuKDJEbiHRYpsrHFGbiM1N17phpghpHOsrsi1NTPnqx07yyFKyc7eRL0t
QNHLBlphI4IZRB2up3LKt/S3sMWFhj2xGCewdGBwPOAnGzdq7qkOxeAMmwEy1i22xVdR+9SYe29e
jdbsH3U9H7fw6wDEl6N+jfvkqipmamMWZEtUeuzT/s7fkzDJf87dqWqm7Ie7MC+ykjNr7ei1wlV3
mvCSr1o1VJqt/s3NHGtDTKh91uG6raoCQLCld3Q3qHHPTSc2xtAfettq0HbFP1XLtAXnsnOgQ+la
XT61YbqeJ81njLHzSzeDqKR79WsY3Po9cEgZs5NFJhgkNQGwo8GNSkeGRtd10vNqP40msTJVQvxF
E7Yn5UDK2/5YBmHyOjZMuUy/gZHumeURWWyC0rZ5U8Z9w7kPEWJdBcFQm1yLvkLU91djOjwxAUF1
3HWI/eVe2IdQI7TOvUVO9yIcgiYNSQgIvOFlLHWyK33k9Dluuj21eP8kmc4XSrDelt8cvVWuSbSq
+H+Enddy21gWRb8IVcjhlWAOIiXZSi8oR+Sc8fWz7qVn3O2p6n5BAaSDRAI3nLP32ojb7uU2JZ2a
c0s1vKjm7GvcMOJRXrauQ4lqQlvSJ42cFz+YkajIJXeHmfx+OY6Jvr7vzcN5qVZy+0fFAMF9ttBN
oNLmhy1OppGS496cquzs9uOhwI2LSI+bEKD+cn4ACaaSUW0DJJFaHj3MlrXsLtglixetm+s78Muh
1b7qzQyJX15sbMzGgmfxIxMYA7VtlZ1737XPJNpXY6YjZBEIPG7aPiMsh7QIuhFYHyrce7vJgo7W
LpZ1ctvxw3T9FurG9yrtCaefepS/WW7uE8ae+/rI6MbsnUVJ5M9CocHXgnVMtFrkAdUgdRm4Xeiz
xnHVl5l67ZIuvdLiw+whu1Yz4lhjKG6RGDkr+nLHMKzfQ7XvDpHifkV8R81PHOSqv/cIcawMHfR0
ANvHCsmTTHJar4oZ41dTKDUUIUrgf16aaSLM6y+uUgeyAaZswBO4Sl0TPtcf/BaHhsg89lG9i5Bg
bkjgtZ4no7DPZm5/yOkvaaBkZ4WGYAghIR6aTlVX4PvnvVTW9PPMl+cSVaRTjKrdjJK36prj3rKX
XwKRthEsA8AqiNejZb3E4BTLsljQhHO2iNckTavo5vyEF9p5GNnz1eKzM9yyudaZN2/kysmov1lt
9CahBuAlL8GCbiGNgxC3NcZIM4HpIfY6iBr/S3Dh0cDX2NWTr5YEM1Awrd4NA2EfIql5jXq1AgJM
ug+VB0rvFKofWc08YIVDOmdhKwA2kkT0yTxCAlITbniDdnby5m3l1O5DIQ7Y1ODefknqeuvUbXXO
klo93attU9xj1BeF8rwHRGi4NqkALT1riLkwkEPBf9Hn9X3bbrAJ9a0gwANLqC+OOCTsdGWhzkPg
E1cLWOJw5eXOCnEOvZZoNLUHlFprLXKfk3aeP4XMvAB6WTQGSeMcl1x4KEzoA/pSxmspS5ZiZMTq
+b8wTPDl/v+tZDoq5WSdJDcHksLfUUCJTrFipJnB3BKRUkWDf9tMDp/gMFdP8tB0y0+FUopfwM5b
dYr6XSFnCvRA0d8NGonlGI8LTdswjI7hyQHc9iCX8gN27o0c6/WWOOK2674sdVQ9pFl/qJGHniUf
geYdQbRKV+8pgrrgFusiWqMrIj1rxOZhOpBbeuHb7VFS/6ITNSTRy7WS9NDKM72cCmLjYjD/fXwu
ayJ6wzE03uVZMvfGe1SzT5ma4WyJIWHSZuSETfwm+QyR15mXunUPejE294Es7wgAVlzEGNJ5sExR
QNZW+iZn0LRuYyTRdNDES9oIirFAIUvsujFexiKiW6HZN9fJYr/Qw+KBlXS8DiBhgZ2nWGdQRD1P
5GatZO7pBKT8U2N0xUPg1J/klTyolH2VenoOM7tdFUC5dwoNx3XBPvm5GCnE3xtBBg4zBslByLQ8
EpkDB/ujm77W5QRzsnePmLgCkRx+9XrHfUNxSzjBPJVXgPTtYdCRd4Dj+Rq7TX6B6qcCz+FMLuLG
ch9TjWQ5BT7BjdRP6mK4NwdxNpN1uy1jHNcwOMoHYxnjc2ykokhE8SIgfn6bhJBl5CUerD3O0QuW
NOdrqwQgZsv0X6ii9t9vZbz2DlYAy9IcMTSyGPvDa098i1PxexRHOxjLc1UDOcGDvnKNrr3pPTrb
1eDlFBfLSXNO+FajC6tgsdrtc6CU+HqzsN7MEmnWZ7htbAV5wSzVbHlUzRQ1O4whcPC13HPOtpD3
TqnBH4lg9k05oEKdIWvXdBpcqGaaibIVpitx2YnLiOhDX1WITFBrl9VbM8dP8iwkceqpjYvW17To
VhFmRzAu5RUX8dCNSOFN4KIgue8oaT+bfh9X7Xl0Q5N0RKyBekrmU0Witp8t7ffAIMFbkNEZ63P6
9yM7CXJTTDzdevQQlf1Eki+PEw0yhV9vHv9lTLFEZeBvzAO6tK4BOk2HISnKB38fUmyLXpiBDOuY
4CllEZO/jHpp/jT1I8hUSrq2W14gM6VfqKDzKbvM+K7jkPY+gFILLEo4JeRzL65BUFXuWj77RFst
qwYqx2VOvBxSS7mWomZ3Sj+KLI8wK6JpNzUlO2B9gD6lN5ZymBkNOq0v3/C3qfuwH8qto1vTh3g9
wO2wYpJC6tAgqBS7uMARvP80+in7H/+7Ushy9jEBtsdmXNwTDhH0rALtJQ9D3W0ZgIZ/neT/iNl0
AdAROwAg0bNB0KkS4vaX3bwZh2HZLQ2owrwP1qKsfWbSX8VO51wMyi8XTRzkmXxtogbH4oxdCDt3
JbDeBzr8D3Ln3iKCbco6OWXsOMc2JD8pyWHyNcO0A/TLb4KC5+RNC9syejLrCiWTuY8ALK6XzsUV
FJbhigIdkhdEv4Df0bW24X/P3Hw+Rc0Q74ocEsVE621gAbdxmkVsb9rHxXLNU2lZy2UsHIrSVXsd
RQ1ZngGJXFapmz/SGu03VUc8vWK35SuoTXaZfcAecSqq1zpTV+QZ5Z+H0gErl5Hv03cuaZpE0BQm
MUKA29r1knXD3jQ0+jJu/lkdBuurOBnpIu2XoEJSX43XdumHp2oJq1tSLd/yLlPOKESpCyPO29uZ
hT1fVCw99a2cx/g9yQy2Thop5RlbogDq0zNrMkrGeo6G07JWQ2K5DDQCduYl+alVyMIeG+JU7Kky
Ts3ofJb6HYIyLOIX0GLLZ5tq42ouY/01WMwDhsnpc6Qn9TGKdfC0BnbAf1sz/nE7kTPjGOBYLCxU
Bl4hV4yef7mdxtleyPmOtSPwv4jIIbvfZl7l8TU5nS9kZemlNJTP5CQj90FF6SM4mj+iim1M0vTq
bU5HIoTiEiZk3t96o2x83O/Rt6D5ltPp9tVOc/dzHmPEWrzyWDTeh9Z08w0L+XxDo6Sh3RAzO+UI
2p/dOSnz4jUcqB2iMtUOGGIvKWPbMcAtjCHHpVhlN9+Tslx7WlUd44lcx9atmY7rUNlD5Rl3CfpN
mbAZVKxny9l4RrrbPE2l4jw4k9Fj9MSamc5pvAa6PB4Gj6yzinL3blLnyM/y7NUktWFbL8HPQmss
ngDuQXWidKS5detXYCLxSSj5XQM0z3N1WbL+SnX8UC22+tmdLeJD0jC+r3TF6zM6rEYxvzWsc1iQ
dt+xbD20Ruc9uw4fJfpS0OCpoQMVYC5ejRV2FEOjjC98TSn1sK9ug50lUpV31v85yjl1PLjK0Pph
BiS9a/BI9lADLjGhUId7y9+K0upw96m7apNQaO7yrap+6+SuGxfd97KNp3+Jrbb+74ZiaIJpY6kG
chHGpz+m27ABpeHkOD8NltXdc6JoAxs81zpZoiwK72BFecTawJ/o15QEhcxIXA+KqAcY6M2Mu4vT
2ejJ6F7TNt02WuuevDRjGT+E5G8ExdeojEpysRiztTL4QbMQ8YE6fXN02ySOyZ1v3ZxueKQZxtVq
eAZvSqyvkBnTCsOrnn+oBCqtbatQT5NK+Wcy0ifFDpTPNsHjsh9KpAwcyhFYAraUOtvJ/XMzwyUY
UoUbk2dxbAxvL0f7yMlcGsrM+vIyo21/rV//+VmVn9zvCdRh3rRdfGXwVB2ojJbxxwRqLUblmeg7
jvetctpYul+jmXwNg+HNK4V7jD4WKoP+474ATKvFDyuUFG4y28KR8evMrKzHKIhfK6nyqjMjXbsq
vWXF+ukOTXa0Ir299sADVxEoi414nkp7gOsboo+5n2Hd9In+S9eRWtrppZ+83MfgEm8Axqgf1hSs
OtGuyCJilwiiqa/dkDknzWz8jlF3pdioXH3STTAwQi6YLAPrvWmc5YEFkXkO9BA0tOGF6yyZYd6P
YtVtZ59yu5hE/6p7MqZZvYB0uMjePL7hNS65jPIQ+yqNOt9pCvEj0FaqVos7xn5DwPkj2GV3r+tF
tG+tpNsTj25TzWfpLQ/Epvy0THc4AAItUXDl1T61k/Y6kYJLsUh9aZQyPEcZeZ0Vraot8VHDtuxS
aogkL56ctHpRKYxtchE5mKfKfrSKGh+FN65shzKq1XDXWBowUwXk8blviIvDIu59+ec7BU7nH2st
jy6qbXt4lA1iJjyyvf82qhuhSs0ap+JRm6XOy5if5j7daELZ2AwJO3qrON2HVHyOL0lntfs6zdeB
nVPWqOL3MG3fSXMKv4qTkPl3Q85is5b7mKLLQVXmZbTOJ0Pb0ftHJyNQa+VoTmfFg+IZ5O1p4pu+
6hoCdHxoymaoVQchZ2yt1N4Ln/C4VXsSvwiX7IV/sTAVIg0Lot0MNpE6NUCCf8ZVyf+1s6hivlb9
SMKX49rsyWn2RZbGjh/pwDIiXUZ/t188y3splR+JKBMtrnUrUyBfQW2Gz0hbiJgTAtrWemVpMdIA
GY1DA890q402HnO1jt9SdmVYl6uzZQ/adpij/oEYyg+cT9PBMGp3y+6MpmNZO8iAuQHlfedNXyzN
tCgULtanCcd6CMZrVZJfpRpErPXKE6G3Kxzb6htE+m6vIkX25s+JBl2DPzbDwbVGZTM1/ZOSoLEx
KkxcvQr1r2+pF96raovbKpvFDpYbobtfQlWZ36IJVASL4qdSr8MXp3IfZX9wGj+pWCGTYFFvsWVn
D2RzRL6EgswsuSlKa75X9fGVoIL/3vVtkfSnxG7PLnuHy10K1ajRsqE3RZQe9uSbMlvvEtUxeG65
D6KuYj5cit1ku6NvSxuKtKXkGETPav0VN4t1kPUZZRg3RZArWxQT6UMcke3x+2xchsyfHQIHpDFl
FoUfh27Wv6xy7L+DjYFB8hwQGufahmY7FGb+WOTYCBwqYskmag3mfAdXVIQerFDhFrseQdGWmi58
hyx+nhevvullbb3Y4x7LXfhi4dvGOmafisGwXsoxF1+NCxBZXOp6Pu/DfKEyUqWHsvX611GICEWU
BDqQBwKJ7HdndjB8Y1R7xE3f7RZ1RkoaoMquhebaEWUHikGdb36da8u+2rl+a4Tu6n9XcuPxv6up
bt+HMOxueULPEaADSUKC1WLobP1TLf/JYzGeJpzPjE2GfUY5u8BSjnJaFXoNLr3BDFhTnLEm0vvw
6dkIdGn36OjHvlr5gAZ0nv9lFy5rj78nL/kVAHrTTVtnVKL38MeyIBgLux/IRd1Szf0hd9ny4BZN
dJFnIGG3HmvFuLAditfGZ5IeoVCm6vA0ZOAbiGxKvucaOFoqHh+zg0Mu6uzuUgwxLHAYzusQhzBz
SpqsEHMN3Wqy5gYOkB2eRhQ/niC0pYXODlGP+rv0xkyDFzQ6zoOUr4PpI3vCdjCdelS7RwL5BPnK
jGY7Wrn0UEbKLTaEn7JOtadaHHR9ABwIeWVLDCb+8Sl+6Syrf4QySQuQbMU9FqXGb4ux8/95jP+/
Id61XNUDo2iqtmnaquSg/mXh3td01GIbuZE1mPbD3U7VuDsjN6Kb2eutfjW1Od3dC72xESOQmZI3
ObXDumYzp5jTOhsR9t/Lm3WVMDdJm3EeTsnpDkC7p+RYWBVWvVZ/I2e32ss6WagrmP3QeciRv4Gv
eJyJ27AGz1uPctdj9eTbjhAvyZN+khKwyUGDiMtn3iddZj0XdHnT0cmJuTfaTZrb5Ws1YeinoFge
Y3GpjdmT047uzZ5Ii/3nD5BK5v9VJCgNOayrDFcHwuSaf5CaBUzONiZNPWC3jY/xkrZP05Js7Hic
VkbRVNvSaKOTPOhT1q7uOOogxtEw9sVM/QyCoZxuCiobftcQbWe2TbdyrXYkCjhv3sup8g1hSbPz
uFo74G/OJFOkN6/uLk2Zhfabq13zyJm4R9kF1LBop4CH4m5slHZGfnDKsEbw3YsdYE7YkGGg59dJ
mdhDT3m6B0BIq+S+1fy1Rbdnhzq8d4adEPyYiLNn5l8+jACFhlwdl5rpbLOgunULibKj1J33eM22
8trDUrgN2rZfGWPBNB/XmnXqu6SK1m6Kljsu2c0oRDO0gHbprlPik5cY7cPdorQTqyPPXtOPreFZ
VYdqCqZPGtq/y9Koqd8uavVu5y0LQCAmZ7S4yeF+n7lBma1UrY+/RAG6PSFdo1HS+6BHjngSLcaF
yVp2sqiTO1O5TXsVDL+wuMvXPIlOApALHVSbb5nhhs+RaQUrc2iSg9TEN5HaXRxFfUykW6q2tL+9
25TRxSpsbZUqjXsrbQtdjmK7mzbRqhPeOD0FZaFpm9yMisOC/pjI6NZ7kgkkFZLkl/svkizTB16l
fE/9uz+HDMr7MjXNzdIgGCeeldYI/oWxcyh3CBiwPMjXy6w9/X4pKNpzXdWEemcuDP7CwPAU4pPy
70yarghAGePc2LmL87OpMlRYGltNFIfLMUUMwG5qutyfZLOrd4lo6HcsiQF7e95W3rq6Mj+b5uwe
4mlmSSJXeJTVft3sqoYPg5DPJ1cwJEonc75b5nVOMjCJWQkyap4INKja8thlKRE/rtY/mqPXX0oY
e750esk3VC2NjkZtTjdHVxyiOEc8C0k5crfrSK2la3hwYQjlrUqngSpa0ttsqZSckUpckmsY3mLT
2jUJkYX3myGHAQ35BrIxRd5wE08BW2fTGnGyOxgfwk/sl63hKaLng7QzTHMBLMYzzhyefPfCft9U
+6nS4mfJFe1QZPno9dy9vJlRAMxrTPknwBnwIyO2krRL++fBMcKVFcyEu7pdOH1us2A72HMBV8AL
Xg19PlCjyr9FKj34oblUGdlnnsGIx5M4YBdcGQijPqtpOW/Uag63aLPfZNu4wb1ImaP6kFcqFNV9
UqeWXxqNsl9qstvSyEpeZqVmK6eUWJ/I9FR7woRnqGW+pSjp4xyTAiVWUdKFEBRDeFG9H5XW7e8/
rNGQuRIM/N/Mi9278Nukk9KcQzrx02ddnVSIyAhU5I8Qq3bFqK92Bz1tFN9hFb212qp9lG8YfYsr
WPxhYF1gd4cl21nVPD/ULpmU2N9Qw8ZTg2jdm/DmD7m9prV/AbnVHEPQUr6GDeki2QJBPJhnKbrt
mpeaJ4+1l20/9NaPqhwvstssD7LZLM+kFoKYLBivzUPC708pIRzWdz8HIRRsbiibQye6Cxt0TCxP
4qoRRVB5pc7KWpolNI/IL/HeyFjgI4MJdtQioBuIA65TFhKp17mnJNgw3a4Gm7KjBrV+X4RlSmNn
1+qJdZo980OW/htB8NAWllPAD8o86T4tuKH9iW7wp1Kn5r6Is0m8Jt8Nq+pnivL7Osx6/QyMwpf2
s6Cv62d9rn0LD4+iDO5Njl49+HcAEWCNbZafq1oWZMPZMTDuIgZeqTYR5+hqyUCYgRWNaobNYUrr
naRnVHpr0c9PL9IIRW23v5j0JOXQKQ8K/u5VVwcEPZt9fEAR+/R7LFLnrD61s/OX4QkBA2UsMl5R
63lhu7McDXWD16Bs19v7x3j/BOWHOY/whhy+q+UeEcGtVROJtLTXlj3p6T67dtR5/EaAhhqPBxOh
72NHrelZtdKdfNkJtAq9Z6CcMyNUzqhg6Ogt6kR6LjgiKaZwMvWH3pE/4VXky2dJdtGqaNi0IN3W
veRU0rXKzEBn9OlrrCd6/eo4OJMZHY2lRbgRGHRuY9h5Mk/BBvji58hozh7dAWY4ikw5+v8NYJLs
QFRYdGn19is0LWbv2C4/NSNgsbFRSMOqm+k8O5G+ca10ebxrHHF/3lovVh7GLuy3FtyOB8zaaC4K
9SqFn7FrhacwQjM24c+8lbHghYozmo3j/Uy+Bgbt17tT74RwL1Vj/fsPy7Mpzl0occOwRkkjopij
tw7R7z5Gw7mVjXg0Zz6bSWfb0RNKLzkekWtTbeQQIAcDI5/C6wCfNej3ql6rFznCLGKYiXLnUtpN
tIXeTH+mV93T77NpgaiYlMO8c+qp2+jqya3n8f63Nb1Vtve5MotyJDmOGV7aiPFKb+ISsJhh+pQ4
4j1G0h8SUxY7U/hYKt/xgeHYMyr8cu08hBgpIPeN5kj5J1V2nRKu5dj3+2cMmUMROdaYqwdlH1ed
DanFgfiJdOi9mab7IqkGy+7ZFwn17dG2XA3HvgZeYO8sW4Sei/oGhJtylyS4FOSlPEz0PjaDM7cX
S12Ni5G9JTRvTkHrYsihuAU9FxiA/PVSLY4uHWTPg80YKF/SApIB5Gq5XFCRhU2lbNTW0a+UGJUN
iFpUlPGvHaLYK8ZNz26z3eU2eMoeFuwzE87Jrqr5jWWYsjXFDKumxnMHwB4ree++qDzmxwow4K/w
obtwiBpQ58thQB5yj0FZn6rzfWQIENYA3XjMspH0gpmq6cxow8wT7YtK+SI/4BjuydZRWrFpsKgz
fNVNqh7VhAPRxmbgT1WugjCdv8hvj7Jo99QQBbQGOFsxr/fdRU2ab/L3HPWM3coSh9sW7vXul7TJ
iLOL/J/cvLlEtZsc8e0hDQMnujcTx0EWdbyzn9022tnAH0jJBqvJJL2KuskjDMYgz1qAgIsgY4ay
m/eh0TZ1ERQHtQZraHbj/JKFybVGa7THIg08WKyxAwCwat3iR0Mv9VCo1psUs+Vl+2VSsvhY6yBh
8F6CQcOxkZSd9txwJTeRcRRpzyWJOUJbfgAHpLHedcznOWmfAoAcF+lKDutKEMrp+4e6+WTI7Voc
KNb2rre3O0wgmkXhJAk/VXmN9QBVJveT0h7ud2JtXxLVQ1k8xx+5N/slc8IH69McrrC2nBSjLbdF
6iFsEge3n1UscOIyzNRXlCtg2pEYMP4JOTLAO1J1qlyUthv9vdDya16Yxs82ayEMTsa3qEqG1UCG
w6NG3XxVdIs/ul3s7pbOQe1R5ERCDpaH8RO7e6cs2TnQGthIVQTIAWqcb4kluuSLZeyvaHEC7HXQ
X5WZH+pOd5bqGanGYkmFaiAwx/WvbC96tBt3bOJVrOLoKiGxlmva1s1mqBCo72ul+soiz4LaxmAg
JWIlBKO1S5TBsVVRmVaR9osky4aP+pYRXNI8QPxnmNZlKEhsErUWgBLhMTfDbQ0J5RQbeP8kjEvi
ulg5Pszyo0rYtIn+Ea0II4DDgetZpHHg8VmlWTj7010XYPQKRmEHmaWmvuZK0WDjdtK1vEOs1tD3
Zbx84Mfo/UCnrSQ9kwId2BNX98ngbvTDLs59d8qznWtYDkw9M72fjXEPuFv6/ybi/Hx09mzE2CJc
GqN9MTCkNCTKzxdg0Xc6YkYB4daj2930Y2meTBwKV08BfbEIdmIwJP3RjVqsUMG8/KJ548eLVibG
rK0Z9/NpgGZwioxhEL7dm7z6/frvS3fuUJctarjpcD4Kt7Q4SvBJ6BrqqSl8WJMECLascpBo/fdN
q/KC04R3+05KmYc638YDwzqK5/nBbfyMJuqDPLQ2+q4VRcQOsIze7e7XVBMOAUjES1fWz3WnWCep
jpL4RkQoz3Y42ydlzu1bWu5Re5qHubSpOIgA3igOthUZbi/ydXh6hY9E5KN2LQWdozJ/opd1aVTr
Cb1Te/h9HxvijoZWxyqOoKWiclOQmCLLkHrzHkZpTmLK0rDIHbsvzYjeS0b6LkV4i2ZyYjc0iaGd
3wKSF2/eYk031B7YcZQDZbJlGwkTcZXpzLDiTFZH7YS0SPluT7XroFZtZL8B4NhOOqDyxajHU16U
7vPMIlUKWtqgPKl4nx6CIjijDKb9pmjcelFq119l0l4zqnv5VM7Sw5yHOcv8uqnW08RXDp0L8cRf
3sqHsaL8xotqszBdVl7vD45TXpQ2I9VOaCWq2aSs2hTBMWb8e85S6wClyH0w64KxrtU8aA88hHeS
z1Ij44znadlE2A6TahzOduaY3c7qD7bn5Rc8484lV6xHpUmqx5hN7dQU9ed4RJognwBc0Nk2mZqR
yq5LBITYS/8m6vx+4/drbe089eRNHSIBUdA8CLVkrRyh5vcUYMT/Z4k4H911xtU8109h0nWEqv7v
W3JDFZNEepTfWRYM8y1mM3o2ku5KXxTs2Fhf5ZiBcFjfOWbPil8i/ubI2Q2A5K9MgDFsA0vfN/Os
oe2mBSrrhbKsOOPnRi5oaUf5mm4CU1e9BOUa5UZaqN4pna1vFLsb3wFXRWO5hJ9ZUNKNNV3dyEvX
aWD5qgUZX+JdHGLJlbDZa5RqGmtTdCr5yF4TlcLPwdAJQe314FEekLyQWD7dIvEKFdDwEsfTgzG6
duJrim0j8K/V7doaVMgH9/G8Cj43OhGZW0+EAQS2mviulpB0IIRQWY+KUw2s+n6ZVu7wWE7J6tcn
tLS3+3OR53DUzSX80nlqfU+9M0fno2rtT+g8hO8myIP6hRgFvFW6+tZCL7v/zSHqvI2EVrnYIjaW
uwAUEwIrecl03u8s7GCnJenDfWgOpwiW10U6lIxGL872NL9ICxOZLeMWtlq/+svNr0Uvzbw066ie
0MiLrV1t6dYlLpor3WKU2QC67/eyvK3lQVGqDY66N00zhr38O1TdF+Bw/U9VceedPvcjAXlk3vVr
ZKjJoQqQNMeJV7/UjAiAcYzVr7kPHgfxSUCXwjBwoMgp7wj2gaDI10hmdPx+XPQN+/tqZUHwPWTn
31CleLGLx+wsMUfy1Sofisf5KBFLhdFtAiOLz0Hufpafl6117rFsR8dXqO2+xFP2iUqc/R2+0zkB
k/rZVMP1gmkKp6cT7I0lNl672rjrQSRrlgQ7uIRydCk8skqlOtUUBQN5VkdK5Te4DtopaB/MMk99
GXgQe/HaNXt80UPDFyjG1cLN3U28zOb9Hos8QGIO6xPMAW2/85yOPHPR5ROTf2Xl87pv0dDR9hcK
AdodRzvMX5uBvYQyvqLpyc9h5JX31UHQAN0Kiuo4LKg+/j7EysE2ahGKFm221gKn2VS4xhBnApPv
21Mzxctr2kxEUJfuQ2B3UO4THt8hm4atN3os9AdYTgFblFU0KjF7f2ZhcTeGVoa+RaaVFu2gHF13
emwCJzrf/wFKbKxpQ+8TNWPzUnXGD5PexD7kQ9oV7mI94oSUt9JE/XWvhLWJo4ZM4RqTlXjBpJu9
Ksa9AvjvRxTWvmxby0NvYQW6L1OUwur28h6VKyHiHfP1BDJHKAWV3b2AzIa7OKL8Tf6lB4fi8o+e
NPJ0cBo64nR6QLah/1FtDz2rcuPRNA5Llnhf06dBKT8A92DrJ9vxPEC/2BqAL1Y27f6cOAWCegds
7iz1L+FI04YumQ6QotK7hIIU7Pm4aRhIC3velx63bepk+UENq4s+lMNNvkQtsNpqVv3eztBHlDFz
b8OgajRxZu+rgVBL/qtaOYVnB9SPYpU9yV4svGSj3BZt4EI1N4CLeqoeHa2esW5wIHN3Fk5HYnwd
WTDrnApcK0voxtnL9JZOy0LfqVSM8IW13NKg+jLUrgYxzYD2N2Yope3okKihIxbV+a0szL3a98lP
JhVO7GlPVdrd8Je7Y6Eo004R/SNZXopKE6qyXR/k/haT4cpx6UzQ6U7xzxkM0EbUbG3wmCsafvOn
oOk+YZOMviokMK06s7B5zLCv6XkIbc8JRYAtMtWsWjR01aSvYp+F5Dcihw0dgaAS4WHFUN3mLsca
MyvnYsw/GRGOZxLGnnrFm6/4jSPS1ekoJAbBtkK8eKRCaT53XTcQ2zv/cOf0Q/7Ao1I5W6WuCZor
nY85iC3SwGOaluyMDeraO2TTAF7DiE0FDnsF4fZmzIGak7i5sShKCSgRPBEHCJHsDoBCU+LJ2bl2
wRhamv1mycEtSs5NTqPBL+SdhHbLfiI1YUVSVHmBc/5mswN7qOfWE0EsBZ46Lh18Crsa+vJKvps5
gfFgBsUm1ZUMYCHWhEHRJl/WQGkUultQMYvfmuO73TNLsMMM1U03es6mHFTzXkrXdlGi/5D2ipKl
8qNqxbvSjt4HqzGpKlPwaKaoOFlZ8C1GnmwUqfKgWQ7/WmYVxlG25Esci+LHREmoNgfCb8ZXJxnJ
DyjL8qnrxmY3LHRySxSXgIO67skVBFNdtJ0yvAp4z8Gn6PCbVux0MJpDDfxAVbPNKWCfNXW22BaS
CrNWVMUPKBRfVfG1V6OLnCmfku04QMz3ulb1B9GxSKE6n4Ny2Mjlllk2TFes0by0XuBnQVeVGqg5
TXdos+q93SrFVsFt9ymNOnCVvaHf3GUu/HYIV1ViFR+hmybbPsm0A/WC5RYCJkhoS1DKNwRfnyB3
zQDbv8xLfTDtkqesngPQ5toPa7KYwvWYVKKilLjI59Cr8daVZv1eIDQqR2XQyN1sU0hSohtUNbjV
idkOLd357JH2FTIWPqTpmO77xjk4CnCucHTabUr8kC+XOPdlMJUggG//3IM0RIjuX7viLn0amnga
ci6B6DH/cFMTGdDbhT1Yh8Kx3j0CFYVxNn7ulyilxrSsLJu6jSwwllSm1l7ianv2mUdNDe2HrLQD
8o2NZCEiLtO30DKXC3KgnwL9AwD9q1xlDXPqHsUVwpJ7AIniTl8VPTL3psOkhFzCPVd2oayyuoj/
rcnqCWnFH7+hZzHYG6auCun3H7+hS75aOhMEeLgP6ZVuP7uk5OA21sZ3rwUCjYg9eLAT7dd3Rb2B
hp0GWQhww3lSteqx0kkYxsdxTggc3bUd2XdBNQKHRcz5MDS1vcJ5vzwqtfYcx138qhaiXgqSsUJN
s6NnNmr+MmfxaWwNVqK5kV5Dt8IRIt7GlmJABlK0I0SV+Y2NcT8xyDeZkjwSn0kDI2spb02tDShj
eI9jy1pLkVJnGdQV0vhzj4JtTpF3kEseLedmPjWWjQ4ney3xbV5ddmMUByAx617dr9Fp90er1pVN
nxrVRqqdp6x5Ci00auUIiDOZUErJs+h/ZyXrf4ChxpMs0Mlqfptg0EirpPZrTX+QpoLRadr9zAhj
uf33Bm0cZj51UjbQUQG1KBRs0qEBluT9nOUGz2uIRMFd05LQi0ElKpvpoiTBGf2Is1NTq1rJZgQL
4uWsel+gof5QhYSscDJjqyrLVe0VexNGMHHlmRJowXUqQOwaQrEVD/lxEFcRJOGr2Y+pr8XuFojp
dJH/IYX3cE3lE9rVOOELwTGq52DC63hTC9O/JAMmjX66j4hWXmXHLFKK/xB2Zrtta9kW/SIC7JtX
kuolW+7tvBC2k8O+3ey//g5SqcqpU8AtIBAkyklsmeRee605xwRRTDmXppavzQUN/MV5Z6fhl8M3
d5WIGfNrMyvIo+bSQ5EVcuJ3jvOSMF/3ombRfKqW/aUgUKCxYoUHzL4oF9HNb27LRaLnGhJ6akpO
3/h7Sr5VUjvcoZ7/YrRqHAhlsLxedcQ9raAEzfeUPdy+xdRAzHTLLaohD2Nup9KQBoYAkKilIcmR
hKugG4k39yba93spKad72keLN/e3IdGICMDgFn5Km+16NCnUz2oU6Qn8VMRMRN8jPtdde553q98w
W4KE2XS5etjt1n7Mn4e1UVOqCAzQwClHsipZWsa+XBoig/Q/7meGvggL//NyVx1HMbmXKTrK8n/K
fABthhJaKkLBJqt3PMNMf3eh5KzoNjYu9004Ff1V2LPpJZ3w1pLb0cLKzaO+2jHQrrazTLZfstQE
t0+yiczUy4y09bW8pGNu6l1xWl/3XMwwpZf4i5DEPEvD2U/PgdauMY+eoofxU41c0CPtwPbyrnrr
l8zK9cEwv6psiB8M0QnAz4NyQkY+UmWl+mFUMRDTiaNbhUdvUdYa9QUYv3ZW+kynQRTFxyYLMeYs
tb1mtSUTKcd+SXtghVKURq7Rb8yFomdF2reFEP7FnNQfuLHn48pzlgivvativdkbWGCcwPEmLvCL
bZnsxgvYnrAWEc6W7fiZFMT0LMF3Dnl3hSkV1h69LyPbwDEQtse1GyGTIV17YB3G8gCYO9V2Yka3
sX7JrMB6A/vUufUy/EymfB+w1fPMPkHkKFQN5BAGB0c72AQYvZWt/AvIWv8eLNdSZeFpWf7a1Dbq
2UyTCvX2qO+U1Io3sFzGi25Iw6XKXyc2sde1e27L8JpmA4h1T0bOzbFEnOylrfsLwbNs0RDH0wm9
K/IYB/6iXBsU/WO9UlgmDc+cTFy1iuBW1IuHumlfKr0bT/8+fNM6pbK0E5lbh4r+GhmGuZWdadwY
A5FTy20sXB7AqywTgKUE0I0y+FsbWjPETkL1Ruo4DFgp0bTd8PV76WH+B7ryaS3lUwMUbtEMe1w3
5jXBJDw26XSX6GkKLYBq15am5C6oBWvW2AM7qXt1uexxYjGVjP3B7LilLhCRcvgqA9MCuJrYR3vN
koDvqfi3KzIKuKBXa0XiTKDW8WpFTIsv6GcRfMSAEmujZ7yDfX4WaECC8gWLyvO6T7FrtbrPigSi
cNsDDWN31ZcL1HaQSjaqaA8VqH+9L486MVBJhp0HQOWX1hQLosQutxAe42OeKN1uHX/VnUhw9tbG
3gGeAajGG6HnPeZpJ7FvkLWvgV2Po04ycTf9kuABDGXqpOoAuMD8HS9hyPWF8a7zpTjbeRbkqSzd
weXf05VQfJVhf0A2pG9ui3Oekj9pmjNSIYbWtsUMKNLh3WH4OgeT4XzZTl4eVhZAW0b3XQRNGYn7
Ya3Q11odbsnWFtzV6B8BMofnsg60V2lQQc6wSyJOva2L9K6bDcK9ljo2gSpyKilIssakwYbIcI91
AQSx1EWUuw629xkLSinZG2t59efLQDcw9lLL/iiZiXbtnfCMCNhLhj76VYrChcg2xGiQMEGKLvXW
1cYpC/tSL/0G02quQ5W25wJ5rUpr4bpus9JZIsyFPQTCKZAJoBP0Jjc3nC/JwQkJjaOfS9GgC0Iu
sA/5SpF8V4w5nht6sChips0qJ12n8R1x5hLdlZPVzQvxAddsHoWld7MtQkpGE8LtlxZKyPULmz+I
71CMv6CRQZynmPW2rMf8MCTBvkGSkvtkBWu7aiJySsDrOAuJ79rC3Q9oU46+IK/vblugHmLlfv0+
MmayDM3HfFuYQX237LRWtYhJmIiFjZcoW7SKviIy6/X2d5Mk+JzNYSCdXG9on1uw27v6I62c9iIy
L1VgeN+whcXyzRVyGXtSYrSvhS6+8FsfwiLvXgHe/evw+gWDRleELIrblw9j/VQJ52wm+d1aHq8P
cgFms4HsbAut3NlNaxA5F2E6Jh7V6miVZX3zs0sIvcugOwEN7B/l8GPd5kglG13uT4rLVaH5fct2
aG1HovhQvdIqi10fL5zJdQIzZIRzJQ3SgXFWq0eMj9umdMh6qEJlu7IQQhqsu9TKD+vmqoyEiVLb
6jZCu5+VZZaQGD+Uqe2fValmwTedRW2Im7VvARHpOsEVGM+2Qzo0m1uLQCo4FUSsbJZorBuIc8qm
s6Zmk6dEs7FZB4rR65jU0ksS57s4w65GKlHE7yvHXwTp4loXU4dKcoQJGTWtv5r2w+jnmqbXsp93
yaKYzrCOT6YZGmJby6R96QoK5EkmkDkstJGQUaZVRgUyoTRg/6wiq1V4lW2FHtl8k1FzNlq9POEa
eQqJlqxB6p3WEXAGMMKXk17/5ailhuODGJb+3kIjdoBKy5TEEuPJqufXTi5ID1wGOxZ0KiqFcNr/
AQiYSOrPt8/gJqw30cu4Dhr5wMUHeAp13OdpqtICscpwb9KS6RRwxGtxbeAx5uYU+frEDWqdK68P
ukZ253psVUtYXXyXVU1+Wj9Xq864vBZQQRMG0wG1K3LLsasPKxjRnKTmgAMzZi9sYDVR4w89ifZK
0zR/LU80hdpltAftlBDtttNK2+YMQ6IqzwCEu76mC085Fe3K5CVDtUlTGXOeki9p4tK8z51UfoW7
srPj0PxZWdXnRHfndMMLSuSgw+Yxc19KouppfVbU4XuZy4/c1+eTjs9sA/mq/CFFg2eoz9VcExTb
OJWbjeaOHN9+b5dme1QQwgNOXqCbTH/OlhE5WzuIqP01W9ybpYOUow+Uk6Qohl8xky9by3hh3Nld
ep2y2ppFzoB7wdn0ug3yhqyx9H/IpRVzEZj/vTI1ZFmzcDhaikqMpGL/wwPQVVSceVgDcC7vC7al
bwDEPWt16q0cokmU0o5qHXsx6RcH0VXVm+YEHxG7zPsSSulrbvuTnecUtWzKdUdmgrg4QnNyQII2
E6+9YeqHP8ejVtpOXXOIGlN+Qp7FJkfV0mPcF4M/oCc+CMjJnVk9dQuNjOxjWPmFMZwj1eqf0wHr
Yp3n9c7MoFSYYV1cYpqMWBasgBnBbNMkxzIZMr/fO5qu+JGeZLvGIMmmRLb6xOyrvapFs0Utz9yv
bZh4LZizvjYX9616v/6vxK+kHmxq9XB7aaLFVOAGjXI3PlozA8dV8tnohwhS2WlwWAr+RJ2vyefA
DMQ5r8m+YFLmXCPC+bwSWM7jWI3oPOujWNvyrW4x5hrKeT+AJPCjwACcuOwloRmjTQIV7pJTjjmw
TQ2/IOKESpzIJXdU0/isGZCMRPOAFiBypbFC37v+zlLawbFKDHIcfK9ivj5zrkE3ikMurO9VnbG+
/+9XSabbwGe4JIQZqvfkgwB8qeLpR9BArh2UKb4XA7moRuPQyHTQEdAoWNoLRbobJjy7UhRvnahS
PkwyFLd6I4sdYiL5Y4xAcnTh+4LGuB84LU5mSDynhJf2wwmwp0ZCZRGc8Bql7NQ8qxJXbUk8M/oM
FSH2zP36tTFlRGxM4WOTmAfC3adjkBObulqPEQOcxrrKXwAcPYo561Hu5+mHGF5Xf0/p0KULRhpZ
0iyvh3O9iA8OeDQkF5XGLIpG9To3UXpWKRm74h2Fb/0c2BRcatX/D8Oi9U/bjQElUIctoqiWY7P/
1bgk/25RqFoJKzmzQPJ5bL9pFI9dyvRD6Mhe9SEM9qZC0Hs9LiYCjhcJie/r8SINkw2q4yXGSVVI
jwq1w9pCzfHGnBMteruRo9Z3Oz1udmB2j4Zmzu/cLen4ENvEJaa5JVE/btkI1qUukd1Gm+JvUcp+
nuPPGUlNpWNMknvHVo4cSg1W5lj4sYGncJkhrCcQ/fqL9h+vxiAsjjflTDGhZ0FPhP1HKkpQ0zwL
9bl8jMcYfxoF+CPILQWYXQeFgURRf60X5pniIlEn40bZi7vC2esp47FRaPtoZgrYUqXSSVGO48IA
WR/yZiQw25Ef+uUQcVu9K6BDgMnkRv7/9yX5Bf3zbqnwu8NiYspYS3RF/kfbrpfsvptaM9nlfTIG
Wxaw/hwusRdpNe2CKBveC10lm2eisVNmDbBOB2LoqlRHa+su9vknPURUUvap89Oojp2ogl9c1myN
GdzesxH8HqWBjYMROJ8Vc4LVyDvE4yOd/5Jhm9PCAGZeidzrPkymr/WXWhXGW0QE8HNnEEZr2AbZ
HrpNunLfL7ur2TOgTOyDBYCqQB7cOSHN7X6ho0qxYHCaDwaeQny2uykf8S9GVXEps+AutbkMcMKT
4ZVqhDxb4fQjicL7MjY2k7CLy7R85gB5oF1HsXpcX0ZihA4NanmzvhzlqAVfGJpuWACEvLG1pIgV
ehjqM+inX8VyY+61CPXCXO6zCHszNwR5UztEFG3bSEnuqhxcpEpL122lQtqaapDeFBpNlxmsva2F
fs0eLtwCDgAOmicpcT4LOQOa+K8nRR1/SXhmtxjp2JOsO+4mzkZAGulTCi6PUSoDoTkfrtyP6xcl
ndU9ZhXYinE7vyM595U8TCGhTsw52UFt5i6OjyQ8OS9qQPLAcq0OKswJx3AeRQRkJDBCEyQrSfUg
88VLPxDSoalyS4TfzBRPC7/7tiJb3GjGB1rNxMY3ZXwQOWLW///Exbnzz5sOlAWNSZdsqhp2sf/y
RYl2nNquk8KDMEn6UYCCPheBY2+7pk433POc59gSiAMVgznS8i6UjukS5sHn+iYoJPOhXryy63vL
A3sCd8YzvjUUiBvr8bmsCAw3Nfhn/IOWU2iUmsI5rm8SnI5n37DV3frun/99fbetFOeg9+SndjZr
4Dx0jhdh/XjMrP00KsXT+tAQyuH3Um5t15ek0rBfDat9JlMbr4fUzk4Zhlq//1alTvM5bYL3P//G
gG/OjVVKUZy+5ZMVkvDc4Dtw1y8ZYfc1UM/urM58ilW6T6tiB8cFIyaZAIsCoCyG/Up/UszZ9Nft
ep9Lyh4ym3UaokLdo1SzMBpyrOxy+yQ3mrLX++RgtkpgHhXNya4gfswdRELFW7fvCEskyKd2RZEr
0/uvZRX9g8wMHSoRG0NyLw6rBLpWnIcebdqhWzooDt+ba8YJs6jlJbpar6dee9eHT8MKhk87EZof
IqnF795Mx7K2XusgFKc/aggE2sQi3q+de5V7vSsvTAJqrX1tctPOufjf2NW+rLchWUuorsvpC78q
QAja5G4ZRJonMeZAKUniMVJHhtNwkyHnVQ5y/GU8nbcCbB898PPkqJt1jZkz59hJsvFD7rvCs7gB
PuLNdraY0cmxBfa96ekGWXFi7wi+iH0RRKavW+K1MAdGuHIHs6wI/v4MQ+1/Hfvb19F96ETZPk9t
UbzEFPfhULTsw5e7uGnGJ2GK1C8x/LxnIWhTGpgD2iLDuROr+juUARkhit7ffIMgUTmVS67YkYhQ
V0bt/IDhur9k84BZZslhVSsudvZn76Vl5/4KZmwz+yDJNEO8YqoPN9UDISBeoBm5VzGPP5daXb9p
IQQrun+LpzkB59CgD2AMqLJcLtl8qyqntIN3Pl+S1JZD+uxNcP0Pwu5ab+1LDuEkMTOrW84H+hcF
teGhwATnJVPzsySAWcWVji0UPHewoUds3P95hs99kafK/XEdahidlLq5PGnHGhFgsKiZpEURWYo6
28IVrtw/xyysMCKXP0Uv8APIlvNRz5veQFqwGKsOq4j11roPrRaiKtRqu2QuFE/TaX3250EG3nyQ
7Pb2FX+Omx4XiHRWm0j1W2EIb3XJrg+sArKPfCX0bdrsd61T+etMet2ORn0k+yHaH4z5WFVYfaTi
DU5fdd+W5ffqsnS6JEL/Jo9+PRE+yzjU5qQmd9GoaT2PyVR/QCWBVK6PwXEWdvuWqjS1luNViTBh
RMS5dh7l4A1Yhbi1IbPxLTQIherC6rp2bhOJaJwyZsf05zLU+nC+HUtbq99LEOeRXdAeHRCEYjes
qaeXK5wR3MdNxZhALHeBaac7uovZq+XED7NSZR+wMJbV3tgaDZfjvIS+rfFvXYTcsJlH9/aKicO1
mkrDkxxWoRUFKAXAXboQddHtnE8Nvd+x4iuPKCvAwk/xVzq1mTsFifSQAVw65RGJIypj6du5nLC3
rvu6O62B2LS5/d6pp2fST8RVCYI3uhrdncExnxCp3Tr6Q4DfYHhD4d2vH6MqH4ciKZ5HQQBKKgEo
obVOHHPeoLJ4jkr8SlJCmBWNHH4SqOdcNvJhZTiVEck162WwXgHsxd9SyIelkbF5W/29JJDcWWz0
jiut0NClbVtW1qXIUd4X4Nj9VI9//yhTQQZE2xxXp57E+MafjdbxDcUp9kNmwq1IK2O7irVDverw
f9YWe1wS52Bb/bU8iWLz9kSKfj9Z30L+5KtKTdLYt96TD7t2Ylc2V9qlFhnYleoGTd5s+PgSb5Eo
Tq7oHO6uCLG3BvIaOLbpcDAySXtLcpq+kMGB4qsBvmok+Mm4aWvTvltNsRMxD8dpjEKMnhbgg7Ld
NlqYubOFR2VtIDl1gMBslcXqcXld5SmFwyyF2pWb+eIwZPYQgmHeN7WEB1kbh0NHJAGQhtC0D2NP
01jOvboxroqF6fZ2f+wVAsKVWiI0luvbVRgoH5ImWYxLujgHc/vhKOqS77y8y3ZJ2mi5qddfkq6U
t7uc2WT2vteJ7/kDUseUhNkcMY0/WuNnpanOvcqO9J45uHoy4fffXv37uDMYjk/gc+Mhadyun5iM
AmRLzdLs1pfEOSRuEGTGHREF5saJimzXzZu1yZGG5A6VGYFE3dLzSMuS5bxITX99N7dn2joKxXaJ
A2v92Ua1yK7jwp8bw5nhQasfepUhGtCD8pclNmglg1/DjMaxVkzxUhTae5Y02iGmMbuekaY+Z4e+
hYtZLcFk5p22yE3X50Vb6rCBwcHJRsS8mPCNZlM2ElvHaj4ikvqpF1l00BbatemwpozES5ySwi3l
CWZIuPxprG0MBpZvbzQ4n2wXbhZ90XrEYB0gLjbieKMuCiYyI9sd3g8yt3qAPUlv40T716F1tMec
+/dfMONuPiMkMPvHolWzDd0qCRto3dyh9pqJz5ixINO2bqdR97uBOIXb9CqXo2NTsokNJXV+zkuZ
oiutLs1a8qsUyfu1dKhVrbmEwbVnBu7f1HqpaloHet8VIxCCCbIScHRGg1e3K/p8Vubhdyu5D9e9
SWVqvLQ0N+7miOlOhTPuHuKR85Tivs4Rr25VuzHOUsGWUamkH0aa4owcp+5427LdHDfMXt9E2Rx0
Zagf1pbn8koboW9mWm0cGqNMLuAWsXO0RkMnLws3v6lMjtJswT7AbU7MTb8oeexoNJ90ob+LYYy/
UDv17mhKFjL3YjgoUrxJ2zoDeyI7b3VMpNPiLLbK/KrIjnNnBc1fuATqrTI3zaEr8+p5tEPQCnH8
hcJ8pmfTdNcR+YcPoaHatbhs+CCiu3xJBV8lEm3RhNtqpmVbGeKw/vMw7NzQSuSvuowWHWGdXnvL
eYtIPN/FDBa8YZF5pgmhsgWiLvj42FcGUbLUx3rqmqXc/5TDzBPIiUIXP+ARnb/4DLoJRe5cq09w
ixFXkPTgGtUs3Xzpyqqsl5Mq9YdRzZgXMhaIYt38tDrS5ZcZ8XocLVd0LKLYYmFmfqqnwj4ggTcx
/ONnqrnNdGJ8Xn+09WGNsYsj59IjezlFemC6DROkc5ypNNHkhJAvuw6onoOUT3m66s7AEAGVF2Sm
NnKOxli/FCQe4n5HJ3dMJQxMZRqlj70YNd9oleTRFg12SdLsfX3erEV5lCblPYpLEgtYshH8tPAl
2hAP9lKU67ECJ4dQ2QupsE/poC/ZjnFruTd4ph07l2aRUJuLMnxqmZCWk9UepVFZJpDdYZ0ILDNM
rIppsltnA9FUSaeoUvcIGfHfQfDB17MxM0n6IRRF8gRjXZba+DrXHabmwgmZ6CntIUTkdns2G0jN
6sYsd8RCf62ndeFk2V0djG4j4diMYye9byzULGClcwzPy09csau4JGEbPjW8MuJKusNihfUnFcW2
tMeKGO//eMZ82MtNUKzL8OdkBkuCYCFYkfPQIdOkUhV6VCAOAbUlF3Js7unLv64nnKySbt8hyN+m
au+8lGHglyrEqzAe/lqelHo0/hWmE0fC8DB0drOpDYwDioZGef15Oi28s1WECUrUdQe9E+0jqWYV
c4dAXG/cS7LfHPYV5YhWGU5aq3hVpSQ/4wlna+Ak5RUwZsbdwJ4Ykqr2C0KuV4HEwcWFYPePFiIu
v5eV+cEsuuc1lYGlNYIyj7VFCXV8gYRtg8m1a1cjwGlW4ukuTtrfD8QHMDOv2ztoE8VxPc5Y6feb
DOzISlc+gbzfpip6pbVnXfQobcP6bu37aO3IHlzVhscujW0XBGB4TJeIlE4sjJMSF9paCLT0xcOE
72kd/+McoJJcHhCUpF6XdCi+U/EJ9U17wUxe3k1q98kmKaUR4pb4l46ryLro4HlGlvrdO0WBD6q0
AVdY80FF8OKT3jW9GzXNRaWxyLybhbLFBq2/sJu4KczZFcqHutIeVa37XhNZ1oeowdpgZejslpvU
oBAdcbMD641EB9Risx1k5XAPzV89SZHBdQvBy+vCIPMqBIFbS7eNfR9o0bnJyOhzVNyAcpzdrXqH
9cfMK7JQhgIChClLqJjVbr5P5EY+pRLJpKCKXm+4NgwsV6V5ahdEm9GpCuQjq79jxj5t5SrpNp36
1JK3cDfklXLt0Gc9THjd1rM1r2sm0Qk8qlFvQlDgMaPzSfsZpnz0zaQ40ELcigSu91EZ1FNtpANs
7ADeRmb+LUND4yp5CeRA8m+fQRD2x44azV9vDutDVSgU7SJALmsT+bHYiewsfc3RveByQJq9YEo8
bWHV9WQak1EZkExRaWc11y2PZFMcBKWMg0By9mPRsWpR0CKSN+/19MvpmF2TxKtuYueRvO7y0R5I
3aAUaIvyKVacM733h9GqVK9RlxmsmB9HPDdmXzp+k2OEL4mPQG91GJRlDN2b00YbWJO6cXaVgSxb
R/KrGGvYQEjNiF0la4PObTrNgRat+4aWMjAB4wbo1tkqAd9xyhTaU1subz3onoDJwDTUyLuc2vtZ
dcgnS5p0K0fiIUnVPcROY6s6qeq13URUV498dbRHkgaC7oxJwHTtPN069vwkTwpMcSyk44x/I5AR
jw2d4aWt9EbI7kNK1qnfj6m1MQcmHURP/SwN2dh2uFPqyNmz8UrcvCEoOow1ejATabBFy9YpmhCc
t/bOydszkEp1yxbjOOjaeDAak1Yw6ZUYcDNPdrSHKB1yty3RiUSMEL0R1ZrLxfyM62fgUkUP0qE4
T3906g/4oUWVpFu1GL1Kt85QWWOf1nzihjbqKkWHQgfmV6JH+2OERou46m35vGSueiTvTuxGMn4Q
YlI9uOysWwZFkqCPcbCwWvqI9R+MBu6E3KF6N6bnyZKrjVPSSG3a7xpKia91ixz2e1HE6rOdUTaP
LsatAldfc4zU+IfdmHdC6G7CGaAM+dnQpByosUT60Tx80jZD1UzbWeQW2c8GVuhsUkdWqhBc6WRd
6QZ8D23xVsbWFd3Q7NosVZqSqejMGyQTVj/QWZWvTiMdUa5Il6qfDjDfQopnhQRlgqUxmaD6nK2j
XOW/jIpLfdCQUpj6F4G6T3FU0MLtlC3JNs/SnBMfZS/flGZuGbupcHrpLOuwzgpEIBM3eknBCoy0
tuaDrn2mx9fEUEkAuoiatSyZmfqOCZIbCs1idHDOB1PrAoZgMqMrgSfZDUa/EUM6tzQRs28ihtvv
bbsBfxdg14wvgZjYDZESi9LrpegbzbMb3EvgCFJoQvjcLXYX5GJGH4ak62fESyTJWC65tTm/VFwf
hhJ/gxfaN2k+noIqzjeZEpE8Lp5sVZAzQUAZJoH6DRTzR54Pmas19AdgXm/0GKg+XemGMRJLeSx3
P7TMAV5Ji6CPjXCvNf29YlAItG38CGGnuNgieQ8QrcuTPXlmXGOvrpeg+u+gx4Awx0SvY0gG1aq8
j7F+xjD8i0qm3zVW+KCbPT+IRe8LJ8a3qOrM7WxNcoMyn/2hwovfFoSc2FMFYrc9dhPNR5U4VaY+
pMRYkkP40LkdKKpIRP6l1HPlUQNdjZaUxdjs7myHDh+kTaINLOQmfVK72TD/JGDkZwv4hI8dyaIt
5kNYq58SxtBwHNrrZEqxnweRvC07UD1y+sqN+Z7w9smzYlodGFps3MEe8sofTi7EIckQlWRhM3Mu
Z6HfpgX5cDJ2MXjB3kCpBRr5LaF74YctkSKRsUuq5t6ysgcsph+SOQdsB+NXqNmWXyK+dUlYxx+S
Q77rJ9zWJLqd0jjZmZ1NySUkLHaSSRe2eIGfmO5B/JQMkV1bcYzd3FSvRcXeBGOah7z0Zx4NCRvZ
bQzMZsh1ekf6pWsgNAdq8Q5GBKmxlHgm10avkfoYpTCN1areYUXeVa1Iz1r43gbWZmbK5YFqwV7f
U6g5NJqsjt0VcTsnPDkshiNRHQaBNrY1gmcv4ntcEO+ZUgu/kVJIN5z96fOgK/OLbRMnV//Surnf
KTEK5DQSpD2V4y8b/Z6P0zGKjE8+WYBY5es8B2dQf56lD/lGJsLUM9sniLNP/C67oxmBdWpCFKxm
n3+2isrnhDGlpbeeRQ8D/0E3Kg8EmCsPQZwdIFRPG9FGH0UlD+4oax+6sSTtBsF7G1rVriJI2pNI
avJFmvka5s1L3ZByqsvcexj+QOrviNCrUJ6pbHdQ/NFFkCw79KVYG7yJAeEO2ft+xtqZlui3lVlG
cIT8iIkbIuUOdrszPKX6pRkSfHCB8qpVxJfmVEo+meYwMydpK5txuq2jrif7BP5kWkQnsmPcAeuo
rzOVAnF0rWCybKYQ8kImCaZ12sjp1/yFheCBlKeHpu8RyeC0J3DHN0zzYorugXA9FGsT/dHSfA8M
q6cF+6lIRbGphq6EERgzqdGjZRj7DJbmXa4iYOgwOgV6MtdpkJokgQWerIYxiDWBgmA4dj3V+ISA
qK+n/mzxublaN3xAJdtMhhxSjxnYCUGVHMugegpQD9kTBgx6hwAXiC93dCRmQ/ZrVMNHHGTDhokE
hiC5R0EkNJQd5kxijlY/pkOPD8C82uxXuAHx24KMLrWK7NttmV0APx7YvxJuJyrVB0mKh4uAbtOY
H/NZvQ4y0iNmZK8dKq/jHS3V77LQrqRFTBfMJD4c2s9CUzh39Goj8PBjVX6NwVmpE4k2BpSFjTkT
9B3SRLwkxkcIo6Wpu2xjGuyVRxVeVl+fkTwxHbG8pGAvNxgyi+BYbWViKWSl3mJvmgChG9xfuYgc
kRBPxfVeBalwjTqMfMuwP4oksfwc7j93RfvZTIMHS6ZzrZQMgzQ2gvj1c0+E17RjDpYiTE4bGmTk
GwSbns2au5SarCd7yifkzzHMKWWJrevGAOdC+pcl8Mxg6gS0WAgoLBK4xxinVlTiq68/CHDH3Ben
ytEciViqQHpbWUQ4XAjJrQkrrlNYKpswyfwszllZM0dy4UkgQlfnS17lH3kHQt+gy5QL+8Foz43y
EQZ5g46HIrFGPBi3AzyBC2NRKh6bnXxC0oyG/GGf4DJwQzml/hjetSEhnDWNrUs6ims9drbvqN0r
zaven0emvl0RgksXRFRjScjuwj603akhFoKeO0S3fmIsF8auZg7OhnZgSi50nG3Vpd00oMW1QX55
sgXsGqUOgfAzA8u6KLdD0EY+Ok7dxZnLSqBkXy0tOaYcY+qbGDFDPmBFqp71GPey3Bqday4lThDk
O1nHBzJpkbZJI3Rls2MzSdbeYxQ2es6pr821/AzpQkzmxkL8zp0rPKcqSl5RaX/hWEdB3RiscHQk
RyYK/oCPP6NTSS1OX97AWChKPsJaw3s9aMGDDI62ZA3m9BHDgfA0SHZXpCzi0GPnrBrcQyax5fej
Tg7c8oFXuvEegZTxrYpaTS1iRlPTRG76/DrW4hxa2RJuytXeq+aP3g6PEl33c+LEv9jWwHOeqwqx
D5+c0+lPSEaenWgJjfkaEcJ7SO4TX3ecq523RCMKAvOY54GaKFiZ28yPbXMA8aKR89YT+daEEvpx
0b31VOOZKgMYBjjsWfavgvUwK+LEbVSj8EcdUVDd5pRHEbAcCcPmkJK9EuoHojPIRGfelLL1Qkts
JzTra7/tWGgV7K/cdovak3NK4sx6bnQEvMQz926DOpYLUyRaTJQZAcCAH69xVudv6PCLxMKoRBgB
ZHxjX/aX5Wrp+fHaHoof1r5KCl/CvHxPpnRb8mtNwGtEakBSSGSTBTtUnkMk805poysxH284fSkX
UIh5cm9MePzrO7YP6O3J245L9ksTodUEPKSkUdsJEyo1Ez9pYNinTvtpSGXpWmFEmH2snyioBm/Q
i7sw8WE5aYB5qTyMbUWu5FAo+NwGAihkoewGRl6DZiJ37dLZcxj84LnlFh+6aLNOQjcFBx3pLhyj
nyb8iMXR0xux/ABuyG0bqbpIeYe9ZBpINOSXwAT+q7Pk2MsnztJg+gmm4iC4FDKHiDWDZFbNVC/M
9Z6K7JGlgGEAZaGjwSftGabLSzZLmWdP2sK96jGyNhYAtckZXjN6F2W57cx9VylfK+tEoqm+JYjI
uszOsypm1a9VLlbmbvQz5GtnKv4oKBzajRFbL1h4Ifqb7F2s2dmp5FAiKzZ87l+cjcuFLNvDz2nI
92g5nP3QIvA2Y/VsdUwtydf0CL8svOxhQpkJaOSH0KKjlcykTVHzbHQnbNwhvKvLWr72DXNyoyDG
MZ02jemw0ytb85CyQ380y3Az9R1eRDZWc/F/hJ1Zc6PKloX/S78TAQkk8NAvktAsWXZ5fiFcrjLz
PPPr+wOfvtXndMS9Lw5JrsGSIXPn3mt9i90G87q2EiNpGxwDPxtP3xSEiZ56znwjNjAilvm/J8YZ
cZm9EMnwwymh2RgKY8Oxr9K1BD8zB+NNHEqaUxsoLyPTzVWs0/bT1aqndg7gU6S5PjeTrCMgoxQ7
RfAme1pQ0hE3x8e9gsSncBvtiJs9X8H7I2XW954cg7DgrHlV6nYtiiIHJRU+eUmprDtI8qvM9N9l
YT8gJMAmVMApBVJVbAnLOzcq/TIS7S4FOA6KEgrfILMioBZMPhuP9b/37C3WslMQk/ZZ+Fyj6j4e
oQI2Os4bNdD7VUGmEBOLwHGrjETs2OMYnmZA0xIPuZdaeq5DyZXRZeX3SFRVF5vtWvPAMsWDzrGU
xcsxyUZKmvK1DlB1hdBjNtBwm32XDWDgPHJHx254tcpfLKRssikLVs3JzLIH7MDAuM+9DND7dyVt
q4BZbhcnhx64OCtm/9i0zQ3uCNF4k/WmMexOOtttEvUWB0pKPfSrmjrm6g4uEgVH6UpNuSmilJDq
pn0Ys4gEWcn22YabXLPKdaiFdNaCZ3uAcE44AYNhu90YaYO/kdTKldfFQJgn0inisX5uClAGKufD
OIULWqquYQi3tTnWslNxtrScHyVO/APxjUSSpvbnECMx0oegubdhyBue8jb4SBkMY6aGNv4hLVRX
u8Th2K3pmw+rCbcEU57sJeGssYoxe7fzPp6O3htacC5a1VQ3athCyYHHRGN85bBeTGyDGwKiox0R
L0wgG8zjuTQoQON7J2enNWMco6QdEGxMfJBKZSGVbqXjJMUZiquq81vnQA+mOZqG9qWl5rFo24+h
9RmbcuxdZwkwCAV7vVplWN78gM9EzYLDzG1a2UFkzbIElF3VVzZ6nzAnKFU144YiNDkyNgBdB4Yw
7krLdcDbkiumGDuiBYDpTOOx8C1G2U79BaCXA6Z9CLzmBQH/Q6UEtRsZJO7yc8pgELewLMVKy81s
HaZw1xJOH6CPkdOSbq6XTbRls/1ZM0zrqhxeXRS4cJjhSiZfGVCQDWW8T7Zk+ekIzbUC4iRadqL5
GIyR3Xdlq72kIf04E9PZBq3aGYzD09Rbq0i376VvxZSGHiVwqjxWSfs0hLm1JnrgVZQ1t4RZXy0l
T05OWkr6tNN9NoanzqSsK8z4q6DJepKWt7IdM6UWVOtj64VofQJ/cJ3RqVimkxwJg3IVGphcW47v
o+hTTLT9yhJEeCHv2Q5FtIJNobpK6aNhFAjhh+I+UQIDjYT62MFSXNlc6StTGRLGr4wL/bhYwyj4
TXzYMWmfQydyNvYQe+uGGAP8ot4auV+2iXSO0OhW+Dx6pN51qW+tAsqNiDaN2h/nfx2jeokp7shy
H9OEgt0fdwPx8w47sMLYvmazNZutP3S6W5bNu61+DRGFadpD9WxHO2aQTsUaBxXYXirrsh1+5x0I
ZQIp4JwFJF/qgVUd5EwvmLvdm1qniERvZBDmBdu+zufEXSxpwKHGhzgyKRSmjhDECAw4au8nRcSf
IU3TuItgszbohdktagLFvJQOJPScI8cgy00rbMrO4H+AFRNr0VZczt20g0a+8pz+jjsFXpdTAHAw
tccm5LyTKTup1U+CGED4U9xEhmI8BSOu6zRSH7Jo+hl0E7FIKUlRUcNSLQZ/DQSWhiExSmqn8PuH
iaTgK1iNgRK4o0IbzOHUaanyw2jA9BZWebR6wk9IlmXncSSqbjk89rRxOYZ8Ol1hrgaH6E+zsuH0
0Up3nM8iNhoO4Pf0d5hi+9qOIPlhX0lwGp5ORGYvS4LFAy5I/gTdK+SuGlte2tMTYDrhMJyfHJgP
Z47vPsg1jfm0lp8YZU+UI9wYXq+fiVUZTqlWuoQnE2wIeWEFyidfjbTfyYzaFBHuQUF+ZjRh9zdw
PqaN+eqkE9HxwCQKR78rTVpjQ4UlT6iC3huB5WIIHtAAgCa37/S0l3QOnQ9ptT9qq7wljrdRPIZ0
8JXVtdFDyB4oIQJiR9wuVz9bgayeZm2BGYdPmXyI90GxXDoBdIWnHOXbTIjCg7MpFVI18ipbJVag
uFrX/bCY6QGIbfVNQi2N8knCOKmjnd1Er70cU44j5jhTVT+iuq3ujXZnVGQUESSyxq4wd00Exlib
mYBM0ScksHJUvr+WDl0zhSqxL4s7fXZj2TR1z/Tft55doV+bwbhK7NxP+oRxrffClRNzjkdbHIB/
Hga2Vh04JH2Vz84uOmxpeJkmV4EkhDYqQH+VhU/pWATkEJursqLoMrMycz1nmDbW2kNwvq4kvx1o
RI+aRhBlOCN91OGeOToVhk1VH2TtU1foDCp8v0djaOLLiGOiG/GCRwUtRfjSm1meNLF3OqmYdpyD
+zBrngjU3WlFWZ79Tli0IIlKGaqfphIWqwEQ5YqAqWJtsYVrVmC4eZS8d7XyoQ4OdGlyb0Rfkmgf
Fh4SqAq7hxf9GhUzPJHOvi9nqH+cjJARkzdMRTtzksHVJyJwoxXXEDfGimAvtLpdRZurP3Z5m2zz
KMrWuuDM2jGnX2tUpis7izaibDIsmQ61tWbcN1bCjmHiQk/78D2pvLfSaqDkcnAIc+Fa0fMYa/0q
jCmWxinYFnbr33X48Qc+EYUb16Wnkq0dqh2BcbZUIZwid12rdfjkVFzUtslZMiWKZU07ZRcaxrby
23Kj2crvdEpvQdGLQ6iz9gkzPtgexnWSYwJu+9rYFrN+m7guCq5c/sYsV+yrsCffAB2L7quzpjbb
ByFrTlnVX6ltYZSir+6om15rlGPkgT8ZKwAiLcdPr7rzABCetJhg116xYxphOyVKmi0qQDwotjUS
7rOqTSdx+xi30hBAY/RGagkBDwplNulQcsNwb03AYbHXSzSvle+KUVI9tLzVRuWNQX+uEv25drKD
GdvPoclJptaCdG1lzPhjEymR471mk/5W8mGtutae+9RPcYIFV8XfQxSuZu6rRrv103DNBsmG1pna
Lil/q2F4yPpyb7aN8uAR9rvDFOlOsUe7DQoEeZyunjTDkSrgzR8Hc40VKnHthnSCit9hhgN4VSgw
0tHHZ7X84Mc9yXyYeUZkPDnKiW0CzcOI3bAID43w35up5fTl2F9qIfcVms6sFb+awd6L2AfSoK+N
ceiPEwJMCcFlY0dGtBXaOQDvyLWm13xIaCr65LMSDhd/y21QpazzRjJurJh5VRxCgmhERuJv+7vd
FGbS7TrL9HZ2rs0FkzznoMlau/9QkXRtnDE5tZn35hUeUOAeAfuUGTdDQxoaGPm08qzBLWoGUjQ2
fgZSFGuUjZz0CmMb2wNc1rhjRTSwUxIwzkT35jWYwqfCJyIV6DaAHFrXAbKOSfUupu2/sB0HQ/nV
ZYm1yUJaCEU2rZOczOhIz+lyeNNDGdPFaOtWbgdJlS5MNFPSiTGts5dVVWfcKul94rtXkIR0tE84
yWr1UKxqGZTEJsQW6kGmI72ulmuDuolCM/i0+7Tb+JGvsMrVyLSM8SMOimbX8Lb6grBlBBxWXDzR
kRf00Hah2rc7hJ4mSk8ExwNT7FWIZo1a/Ax27snqUoH2halZpeBCFJJJbE/l13vZtjhlCR3tFlEi
oGPvMWUYBdmca5az745klENbcxW3rZejV21+qjbJr7SI3mYDB+WmvweK6a/zmsVy8uKbhV7rTGuB
01FH9W25uiwqbjlLd71SwykfZtsoajlLTsBH9OCpkRQpQGt3XLTzPek4bhh29+hQO9wnGIjlGL0W
VJYheohjp2m7Kc8h1mfxKY6G04ggRt1VOcdyvTVQfefxDxltU3BZFckqa4VtUE4ENRV+c5blYBym
ntwfPPo72v00V4FLQEAot2SyPZuF/wR0PsIBsTMiGG0pO14x7rsGdpnsAyYAnkAXpYmNgSTNEKIk
JBPrcYHwAGDlHak1I9tYuC/onpO8IwitAUxh1lnCxQGD3jOlBUJVo62glyc9FRERNASTa/x29IZz
R0cfdqj7ek9gPEOVAZGj6LvyCAdlFY6s6iK394ZdPo/a+Lt4KYPO23d6xCErFmAgSidDqp5lF9+q
jlOlWm4zl4RqdtZqOriTn4DIEoimyFYHzlSiQuXYW4ye2zomqoRkaLeNddSK4TWlCz/jALj77E+r
uZpVSKCfXX4Yg/hEFrLNcSSshqLYQbGFrizgudmD6UorJWbYlzshvUetHvdeoxpb/I1AcsoL5KN0
S6qwsdI671Cp4l1xOPrb9hlM+USjCpSPWppPcVpNQLOazwGFZhEmcAXGvjnURrqJYn50zo18Mglp
T4H8EqHzGbWscIagvI9T5Uqal77JQE+Vjc+xAu3xNizaw9ReIWp5MdJg1d/OJNPGvxsIpYViNtgr
pzFfFH/8akuGVgQYkvEru7PhUM6YRU+ceoQEMy2eKscjqrpU38ucQSl6aJqkZjxhofhQTPFDzjHr
kdoM/CaRtTj1j4obicpBUCnpCUy+9rdpb5PJDp7wpqybPPZBMYwvRonKsum4IvWBdoVG/7MLyNvx
yZ4CeWY8xQhSgkq8MmP4yKsSEFyouAgdDLJHp5UzYkLjwHKpkuxJ1uiynd5w0VAjTw3f8yz8nC1T
lDTNGrnqhJiF/v8w5ONGSMgjuNuD9L7HY09/RA+2Ggnvej4ZiPHQh0GbPMHb4cQSMaSp7B2S9hRO
ubqDAgKZpGJoTquK2T3LkMHAroHwXmY0Hx0niV3KzVUYcFMYUOvJe+HtOSmCdF2cuobmsUhYjBvm
1iEtfBqbVTEr/LeKEk53jj6tOLQEp5AgtbQX0zbMg181U2KSV+clPuRDnmilznx8V0Wco4daAANI
PfmCyQ4k4YuWFO06JUanyefAMkZ1Siw/0h7XEt0sqFBcTprNRYPy0GI3p+CJs40vxCdwEXveqp/y
eYaBtg4miSD4iePuATufvyNPnsFdQQu/d95IF8+2KRTVm01y6Saf9xyQ9JBrlA9h5R+EFX1lxoce
098UPWhGDhc/yKXcKBm/vMJrGYqr1alikLNqGP/sWln98By1PJSKCpAt7faVf2qLJD6gEaLNqVQm
HXw75695v+YcAaWv/UulXskPaklftGbpbMfvhw/ClG29HdPmsVEJAAqVllvLA20oPzzuSHeMjYcp
KsoVBc3BFiTDBLX9aE0/89L+ybRaAh/78BqDRKm+fQCMkW4LVPlABhjQp6tSlRC3urvEA7QPXpvr
cxWltuC4qOdrDpjkm9pi3AHs21lC9a52UUNXpBiMpwbKr5kfaTzfl+TXoKhQnyFO/S7mSWkZw2vn
KAJsBsM0LjO4UIqinCuU7tXYkL1Cm/oghupd6Hp3zi0DSvQ1wAxyqiwYHaZWS1c29FXMxjdvkeHp
axUo35vthfcZosOvPMKlHkjz+p1RUbMgkf3YIiBK+59WaW+MINcOwaAfYlqrl54s2stCHXBsbia9
jBiKWNLXaAqzw9uEnG/i0X4V/lCiteSkNnMq2whldjXDdvIqHrZZCW4CsXPyoNWAj2bgJbJRMnlH
vXRTS8muMxirrZN2b0mzfmh99HiOQsn4/XQGHRUpmug+i1tWAEXd54UHM6cgW/DPI9tL3qRao4Ug
H+JH1k3+ld7RVaWjPEtPUUz4TladtFqMlwTLLq75GcJogZ0GTOp2zXy7YLV9GYcMWzPZWN9JLjbm
dGnaIfLj2YpCpPe+xLFCNSTERVFQMoZL+Osg9L0xRuolRXXYFl1wyWzchgzMCHLVsUoupslY3tEU
09EXWYww4qbJdmXRE1PhDJw70UbCh8y2nW7AhGGV21jCGbjiiVXh3E6gvYEQbAm7WL4hJN6/GM/A
bUhHdPBe9WjF5nSNCYzjdJuo7vf/o2BpuJCxq7i9Vul344S895u8zuRNANRC4c4li2csDB/LGZU0
P6PNxRuc/2bEwEaJ7HDfejgdPVtJtjAqirXvTPVdUj/99fmGSnfIGo3bJw9/L+wQTGzfzxYR+qJJ
97rkOSwhigdMAj+ziDyDOjXfi0B5/v5negIJPlJ9coWmTT/hKoL4Z4v60SK1wO1i1+ehrbMTQkJ3
JIoVeCAsjRYmuCgotSQOu53e1pfEIO5ARzcSz6HDsaXhSQt661yJVL9DFc2ZV7E9t4x8hNma/wsc
hHWfDUbEgk7cc94W4/v8OnC7W03qAEZNh7RN4D9m1zdbJc08l6k2vv+KGrjX47es1bQ7xUjmLRhP
PnduxD4/jXsz7uJZ+x6fp6IbmCbPz1Ov4KS5wL87szs3tO2uXT1WN8ubIchOeIRoH7ihXeTuN8GJ
CdQuVPr7MiKJaxDv6mzunYxBW3tBb67bMiJLacAA4jtp6hZdBa1yhrpMhppyXhUvhezf6oXzrw6E
UMVOMJHrosxSWqSguuBfsmrjmKladFY65OJZbCrut8K/cpzpNlFJkArKvEZnqid0K3mqEOgixw7V
ix6l0MQTwqhjz8ZYjGMl5QgDDtGy+ejLbWMP5JlCxnUZo8o9c0UyvKJoF6S5WxMCSFe0yhm6Mvre
RHLWikyUFkpuYilWdP1I81Qlay4I3GkszGdbUFOlBDzqoeEwmA6yGwHunRfdSESzbTRXytzrZyvE
1TseIt/YLPhmmjUnVXWak4h7Zxdn+XwHD8otJxMNdgvqT4Zy/gZqIFVwkzHqVtV9NSIPG/y50vF7
OMklWiyK4MKNLDwUemdlm94ZQLNlBLabAYHtKF7qjVlO9orJC3DCouj3cR58LIw/S8hhx4EDbcKc
XmrimO+tIL3iwf4rwTcd9d8wmNPVSL9pY4ekebRN+KwIHecVXqZjUSVyqzlT95irJJeZnmwfnYXL
3PRBtSvRFDLtEvoLnq8AT7ZX7cL5KWr6aKUNVryL+2k+qM9QZz26E6Ea3SY7hwVXIqcLZo+8Nibd
lkw0Z/29xun/eo5qhnesqi3WhNhdli9NivwgAUwxSKvK8/dH31fOcBI547ZZohspBacURviXNk7Y
yQkzt5c07JhMmL3f11/LimLFiJwth7sMDzRJDBCPtt9prjbClkvTd+2xr7ttQBYAasHW2JtaxCc+
tc2j1z13ODPuvj8KAgq+mGcy7/FZi7EJ8CgiMqey/WbfsI7cEfpb3xUGnSK9R7Pz/RqMyw0/pbPL
B2Yeae1Ud2i2dNfKS/roAwVMA4PlE/3DmjV+fNfVV4sTfxOR7JubDZlsxq/FPCSD6bPXRfkcO2Pm
9sBvGDYxlFmE2/pgvomw6q7L7Q2m6c0UcIoaR3KSWvIrpRdGB8VkHVnuUMXO7oe6SB5SiuibVeZQ
5p9rX9duS6Y3auwN0kTl8L3o93043tNX78GErgC45ULiX2xQGVRaeh2DQK5pOaafY3KETTCLSJrx
sNiamsyWx0JON9Zy9H+BYiuHRnIqxGkzgfCyEO/AxPzBdbdfLjG7wAYI2dOg78ollqhosb5jRhQb
mGWiTR96VfyAel0/om8wsYmapru8Hl6jomg+IowJrpKI8ZCPDGvggFQHcz7aO4Y/w4PHmhmgpib0
iXqyFcbstsASly9I4uSq1eFtxYkGXMxAa6NFMG/ntZDTXfug2m+6qZs/CDYpDp0/JpSwj1k36B82
HYlN1njDufdtOsIUQvvF77qYmSpEu+jfhlUUaME2Ar32riCSsJAuut/2CrvRdOTtUXVV6CwHBtST
Puk+yRpyDuVYqDsEXfI+q8qZrGQmP/PAYRDetfd92OqrCK7jumAXOTeeJ58x/q2irh1evrcFM2Qb
85IootdS1LsqxWwxBCa5EHF2o32b3equ+zQCiSNteWnkxIGiqhV3DlIXtzZAdXfY1DUrM38scT1e
raMfKDPrWHfMngf6/YQSNg8LJ7l1onMDM+2yPAN3Up0jekVZ+TgZ2hkqcvhzBO+3bhF5X/Wk0y6t
19HIn78RT9Gu0CHpkytWAm000n1Ijt/z/DeXP7D8zcxBChY0/aofhvChs5TLYjxVakM9RCnDzCWa
uUKjs+nwXSi47jYNZ1q4tjNnUrRIL8OQ2CqiB4yrJkL0ttRs+ykQl3b2VOlgZKndZn3jWHUX/O4m
cemOfM5g4lVacs5ZOx7wXFYPRTKdlwXRqhLrQMZZurFpB8Br5WcPKuSDzNC8K+u78gNCw94sipHz
KARFqZbQwAN9fHUUVjGzqvyLbdirvgyyx7JhPp+0aXWu9CZ7TMa6dTMu3K3uqOljxidwChkBRIb9
vlAt6XCaPwry8fIpHu67+RlZjwhp6Ikak1OjtG7z19G/qEMICTquY37WvnQDWBxvmqq+ZWWSbAD1
9Fclc46Ls6g0vCfRVerz0Jo6/OB265neR1AWiP9mv2E9r3k56AGC3aotyqLizsyTdiOyvHhxDOsj
pfv3VYKjM7svU88eBbPul5Rz/UbVnf5COqo8mWqquxpC4r+Y/N/F2xjIm6+o4bWiVzrL0adHL7LH
VWt53c/UrHZTHeA5GxMAPiKoPi1bbInVYM4eGy9Y3Yzt1BQTKWUsI90gCcCSinphxpIz34d8oAsi
j3VEAtvFM2zOT0ulVOhv0/tC6eAfHToY+ESA9jlGPL2miSnWsWEyQHciy9jLQvsrH5ymdx1X30+W
jQUssbb6fh/C4nCwxA4Yfhe5PgDHzZ8oAtWEstw5Wk8qnD+c8MomeO/Oud9T4tnRiA6wdcLtd7CH
rvZUpBH7FrPOVzGCPpuCIrlURZGcafy9eZF8H/5l+7bgje/1LFDRAXDo/PMNXIlxzZy7aIfPEiMx
qpF5de4HA9xY4wfuUINh8eYcLD0pUZrnU3T1a2lsJMeql7IJXuI5u7PCO2UOaO6hIZj0lkuo5F7u
HIwqTZ5bR9stEKbldWhIh4TAEZcpj/mDbEOmej7ttz/AQGnAmWemO4X5x8hquTaEF97iDOOkRpDH
LvcSG6bmrMCbzNbf6QVAKU6Uj47FJLtXc/XgJEZ37zTyq9UlVbzEVoCCKetPC0aw6hTzaE8es7ty
wDhTGHgVxiV4hJ4WncNuTnBZQowcMFGbf49hcf5f1oNhmbpULanqWMWxgf+d/FRpRa60RZkevmN6
etOoaY+H4Z2PW3+b/euRTev1+7WGGwlMdfUUUBE4fuQ9qUGQ3THAQcsYmOn96Key3uYpuqze9k4T
JynXmAZoizK2qu8XUUtqxPz6tLzt4aZ05U1lKnn69jm2iHFdlYS8Df2ndqUWfjY9a/1tmPFA3fIl
iScKXvRaM0BoeT0eR/0iA+fd5n/+YeVavDU6FQc2HOJTJXV7G2lZ+oDJ+yGPw2fDdLwne7RSeLM8
YgqRrXsQ/JcGySVEnb1f6unj8iWsUWn6lQXJd35NeKrcmEbqgsxvMJLoPimdfFkeiUB7LrF9Xjq1
fYnV3rx2RieeGCq99Ciy0S0D1kiBCxXaZNVrW8VCaZjNfdU76WPTMwST9UuOqWSraTUm4fmLl4TG
Vdoq79iKH9tWvGZ5DYLPwpOMVgUHdqjGjI6qKfH2//7ysOU/6FKOYei6bSCI0Q1N2HKmSP8fMFiS
Vg1tAM9hTpTYboEsyIqG/HdlUpGXXo0aO6kg1xlKfAKsKC+5qmkADuzhFfXY1Zn/rGzqSzpwVg2Y
SGzCMAuuloUrzgdpdNR1xnhzP0PndHaLGEAs3AxJGvJq9CtIIPNH68dmuvvL7hl2OW6uvhOHyIw4
rcQJ38Yxm9uldvORGXfF7KuoyoNoLczryv8mxC6PNK0ysEfaw9oA+HiXkwaIHwKZRkcc251fA4fl
V+0HJ9LBz8trHE/Sg62TjVlZY3WHpOE3XW+OGRouyElrhatxg784JQrpPEKtPxaJs6K5pr/Ys49M
tfWnv//NrEyNnQdjwJ3YyXc0jmP6bPocfEgoqENOLml8DE8J8lwtVntR9sMh1WAYyymJH5bXgp4w
ncyku2vK3vgPv3bN/kfgukUytgnjV1e5ACz2qH/83mucSWHZKoLOfZci9VTJepUtB90V9MrmasDO
ymiY5G4K5ndj9LQ0m3BIb3pGNl6cEknW+RmK2jYkDrB0wFM1ZXy2kLswfVyxfIKgbId2vFJT9wdp
j8pOWHV+3yAZn1mPKrrvoaXa9uu7hrnwXcO5GL1DAehyFPhyqVsXSC3WbMJ/JtdMLP+S5e1tAdRV
HrZ3O+3rk4mCwB1bQSByl8BcBnxysCoNam04J3SaKdirIL8nW0J85n7850FeYwqrcyJXgsiJjpBc
qAQ7zXyOimbYWijTsM7l5rNMY2vt+1hqRxHK5xJ750oZGQWhIgQk0mjmkXZBswWnnT6Nnv0L86q5
AlWDnQS5M15hq6PgwNJhzBBoijzXnlkG38TWGXnQzKQDMR9jS13/ALab75u0/K0NkbHtUocQlcBS
cIX03IOikuc/X2BFhJyBGgXfxt++0WjjXR0zldCFRVSjTduDAqK/CMXxdv1I6ZzZaF7kpDYvpW4/
L/uqF4xrPaQHQuoGbCmjX+mCZJ4I5c08BlV/JGn9VigWSTcMT16xYWyqGSnQZkwT+hqjRc7aTF5c
J09+n/akyGJRJC+OanmqcSYw/Jrmt4meHSLK/PT78F4bYpNmk7yrvfb3QlhP4ifN7JpfbcBQqWya
N3KQwOzPh+flizc/ygzELNaoKVugCyAFxyE+aKodPeRVHj8Qboezuopuy0utSUxBadaQx7xC+0gY
gD13sv2SiZZ8JXJNaJDx1bfh+0TdtK8CQlYXH+/i6CXnY4V7cTxwRNpnJPhComIHZxhjM48KioPp
14FbgbffLG8I05G2EzBiN8vbRc9T/ge6mmbYf1+4uYF1OqSqNHlvlmHq/9jXy8FsGuKOrVObEoCe
kzqDPQHB98ZkI4EEHu0z2YYBge7Y4G6BaTG4mkXYGQdkfFL4TO4dffgdMbHfC18DsSsxD4Sl/gi0
H2YtUZr1UK87cL7bPyyHsNTIPonDd0I5iHKYW1bLNy3sjNf5LwWzFqEuAyRJqH+KA8kQ6WOZI/KR
2NpOjd6mj1EPEGIM6smtUvUz73zr4JPKtYnRlLh2ZmHVlwn+Hn1wkBwQTzTP5q0bUtKCBvNteUVS
/920sXwRoKCOf16KQvVlRD229jM8oWk0yuL6fW9AzdcLGKhg6TMnzjd/WMTLI5wEW0Ox8tiNRoA3
2K/u/CHJ76qTj/YX9Zslfn7HMpdm8JYWgHQCiqTvLyjN8u00ELHQwodFSMOFv8R1c6rh3VBA/6Af
SKSM2kCWrQskghVnkcYMWkQx8l6EbfwaJN7vsaqUj3EIV71Btysbpi8yHHb+/GDkFczxzTUdrZEJ
oqDrxuE7rREXJbOPPc6TciOaCeizKtu7PwV9gquUnigJJP+q8SE/3oe61O+7HM5R6lnttRJacM1w
cayXg6h3NabyIdMcPLgzGqY0QopzjHTfNBiG7t7etuBNC+3jOzmtnRiny1R1Zg9RdW85JTvsAtz2
NQHKLKKCYHkdpq6/EsfCkHk+I8mGmvvfFzXWP+4NaUpzLnhVUyLEF7Y+IzX/T1HTVFWtK6qa7wYC
XPZFmTcPNNrpIKmBxSCMp3UizL20FJCwpWhBDNP5QeDS3lV5nhwpwZwtOUS/9KoM3AVnEBY5wl1t
nzpqfszqmHGsMtT39ciYyxkplti4s4tUZvFZa8F0dDq3rJPy1Zqkz2gwuAS2buI3wJYfeLW49wfL
2UTzozys72WV4/1Q1fojGn7jgJLv32xsMWXy0RrT1dKgbI0Ky2jbnP0k7R+1wag3g07pgJ/PeAmS
4apKuohKTtNVH70PMafo9FxJ24iu5i7IQ2J5tSD77hsyCMVEnqm7Qq3X6Krl9zBAUdRhuzwlbqA8
jRjHN70l7kLVse/rJr0PR706L1/sVmnxmiPNXp62oar8h2XOnlexPBn9PDv8+u//suffpBDCEppF
GUXB8o9VrmKQp3qYzHffUOrc9qfVwhmI1Uk55nQpcH3Y9cUvhm5Hmdhccjv830d5z/Ht6c/3/zxa
/qQ/mA+6nYjnbmDGotC91Fo870WbeBfIxR2CJtIV6pmsl3jaq4aVYYNQsDrXfnjS5kivwqDtrXjd
cNWiTrnkOTHDAs8EPhz1gdwxf6sLPzhrRZSfh6i1uZQUeuipnm7+JO9ovm3vQPErzQEUwQi/3ULS
kUQodGEsNF0LyKbRPoaMNn1GN/6SsFkcVITrezvzqhuLmYdHG0gKjfHXcIYzxHHUrdupTPa4aICa
LjOaYAJLv3w7T9NDIoR/p0QakAqRy71SMPWfzEK7Z7KYnXpiE9x67kcZ9MIqu18pRjY+QU49ZDkT
hX9/v5r/D3FrGci9BadTFTQRxsG/369pmnhSwZCxw2uGaLhK2Ufmxq4ftg81+arHrDMoUqfBujRq
gweqiYjdI2z3QTqs8hIKtZNFyoFQFzptKBYIkOt96E1hg/7HR3CIf/IBj7D4kSv7fgbIjvOXakie
rCKPrsuz1D9GXcd0qlKtu0AnvCuorIdslI+ZrM1j5newVWbVEBTDY2ZDIfnHI+aT6iFLZ161XeGv
nMEaMyhgpclMxymQXpe2gxl5IbdNVrpLS1fi1NpjMWIkD8VOZnee2dXHf/8J68Y/w7+AmzmOI2xV
l1KFxfePj7gtKz0FHKQflVwz3L7P/oew81puHMm26BchAh6JV3oviTJlXhBl4W3Cf/1dSPZM9e2J
mHloBkCpSxIJJvKcs/faBfD8d09Wye6B4jPc35mTTBuFzrKh8tAyzIhotYqvk4ELPY6mnbPggqpZ
Ji8lGwt7ujve3TMiCAttpx1mORnbviCsx0iNK5Ghvz1ZE7eA9R/BhwuZ2LF8uQXiEXz2bUJ5jENW
RCXxNh0w0bKoT2mTfhSSokO1xoSVYkivGW3TCsVhh6Xu3JOzpmIGSECo2fm67XWu8+cw7YIfIwcJ
AT7qIEz3HZIEvDUAdmKHuxrKL8TsarCWDpCz/BSJBV1Mez0N1BEJYoPNlDDVgofebCNmt2AbZYmp
VxrnbqkINeJRkWyIN15McoF0su7r2HdWodH1b31U31rdlavJFdqTFFm9JxT8SfFTUtvc5VqpP7Uh
gjrmaGJtJnPxJFGXKZTzaBGpRooTHkxkmu8mrs7V0M/dmfxmEn8CoLaa1cEo6HyWidKM8m0icqSK
rem9lnajrcNTY7BBGI2eJUTk5Yx2166+zIGnH8LUb3elDopQHYVp5m9KzBir3PKx8TOmOrpaKp7b
WtxcJ4cm4HiXeGS4zWh1VU7Ge5mW6deRIRt1TUWjzUHjSB9elWKWF16IAgT7RUAxqcOafkrDDox5
OjfPQVzjf9Ck/GRa8mc7g3cMjVIehpBq28WozwF0jep1MG1/zYmoag8eB67Xv39LBmR66RtG6F6X
yahCbg1zBVFc8tY+oGmsUu0yo6tHsjmYeL15kfOpQuX4iiUYXkk86bcBJ9QzVG/0y5NdbEXpW7ul
gjyMGZ9TVXDmMQWAh9EdBRgZX02Q6gQ4Di6J47Fc5zYS0mTZHZoSWyVxIozvBMUupoJ+m4ngpiJX
jAY0jgC6aCxTZMU9XGI+5xC8tgzCX1PcPDdeb30y+6A6GjFEALdh+JBrOuiiJbaj1pOdIu2rhz7W
aNtpwPrqBW1XxuTVxG3BRr1qotcelsgadwFdh+U0L+38iWDtgxKSIL3YygStk9puzdl08g3NuTt6
Ft41vbl1Bkpc0FpL9hpiCI8RwpphDmgpTzvjqNZQyQsILwWytf7YF0l3V+tA0UdElDezu6JX9tNI
uENvjNoj8E3dbljoERWAS985PmHCqv8amEP+lGSsc2Q97SYaE4+ccD8ou0NiLfrLMiJELpjqA699
fcEpEW292NkRtWDdQhfLg1e7za5lSIiM1O/wW5IKAhgBqXTXYFxAM51rOWbBGQdl1IfX2lyy9/Dc
XPxJIH/TQ62/I4QyDmNHsCWf+J+qdd9HJsborp+u6nWKfgWWaxwSxlW8GmxnB/oDALnIzPBpg4MU
GL9mDMdPUQ2oy0VxRhSr+zs2PecoJWt7Mk7hpp7AyefA2c7QnphDhr6FWM4198Tm8LYZM8EBvsQ1
U5S/lBRDc2P3upxVZsidauoteA+0VBYmX9Slb7hdtA/2TE8DtkAkh4b5eFsNQoxWCXDIq15W4Zvk
eiDFl0aFkZv0MgDo+v9+yMbxE8Yo+5ISxkMQbVJc9b6img1tj0gIrtC518LHXLSf5PdamvYTeu2f
+Sjao75c0BUtmRXOTDSdjvghoAIf2DCl/6N3DcnmH9s/vA20rR1P1z0HHIG9NLf/vpG36krCHJlP
YYzRoouGM3kb81qNrqwm0kmYsz6TmRBsjd4130sLWDZUNlIztES7IG9ltTRpSJ5UuvRYztW5z3Aq
+kb6rclL7AlT/sOwImK17KfHfdB263njyiQC/2OH1z8PbVd8WIZ2iAyPWA6kkmyTl4Rs1bkHrVRu
XWvKt1gmAnr6SXct4zh6wxZx7iev+jI1He+EQQIEY9sdgtwFYRvJs0h652PJYFXjsaAxSkYyRHuz
LPcwjbp570pIOSsabQaZtExfS4aGpmPW67wb/0rQ63O04CGGsCM5nt0TOR6n0sCFr6O2vv85CjOf
SCUcWk7lB2cYLMGZ2aRLy345L1w+b8vfBidpXIL81Gy6JiiJIAS7W6lTNbnuuPk8T7F5r5hwn+bE
9Lc6VfKe2horyQCYCYkJJo3qlsxcXWpCGIq4Zc4chTsgzvkr3TH176XC/kYryj+qnxiUdnLqhf2h
htfhEJ560Con18/ijSuWxJJg8iFAB1Befd25qHscHJx5P4cFNsmuEeeAtfumvpAiJS2Q3efGpTSh
oKgnS3/CqkP67nuMs20fatLAXukEN6JvIM8tOG7mKeAfDEjbUO03yZDQu1wgpTg7CHdZTsmCupFm
iDJfmnR/8d6sbb1wjvVcVy+lTMlAJKMOupO+sbzrWBGKqXYt/XI01mZC9qVmb3PMNo8vLHPzIPF2
qtpwNUhjRUo6RwR80KqyvYpR4ul5IpFe9gAdei91D3Y1FC9ZPnGtNlr/w89WPcZbF3jwUx0sJHeI
CAwuk7uF//Sopn95qDVMJToNRwwT6MCZPrmDXpDTxnhaPUgHe8m85CSFtOKP6o5SezBVWtPgikru
eqEBYlmEjhA/5bn03B/AZOTdalITYNrkrLNk9LdZXwd7W5WgaX+JKUZXhQHvI7D96tQuMGgPE8vK
yrVh30X6+Dwt00LqbAlfZ6vUa6AjxpPuO+OmSd1VMvbuT0L+YHhYrv2q02phcw9Sm4ibZg9+Ulvr
7dzuyf9Ib8h0l914aw/lXuvqaAFbWBenMu0PghxQdA3fqyJIrzZeitPjDm7Z2NQoAPJVBd3lqO67
dIW642N7EQ2/1J4oti3o8VP21fGjF7ATSGfHynkpzdiiL2p9eC1eeUGM3psDNFy9ofUA+Y35Gib4
KVu66YLpTsXS/Ah1VZs8tfFrTDDzvWkWKDTBYSZ5cG6h4Q3wznt5fPyahlkObB+X263EK48bNaeP
vdzqxr53NpaNgQ38PkOV3uPeyzBfKVnrCuK17zRk0y3SyDnJ3Z23nLIAH+jC+1cEO9E5AD2wUfrM
woxuGqKnbUn64ZoddsVmS1RfyolmXpgGv8punJadN8+b6K3xrtSnubPdrRZMFka6jD4DBuaqbqet
2gFNsmm3ZiuCY3xSLMkAJ8GGW1e0ZlpYbzLm7j/nNjX3vSJ/9nHEPW6cz+pFJPvjPZb05tAythg1
KvmiKOsmEOB12rTzCr35V/WDVLYf6IQdrK3qJa8BQ81e+aRa7EUav2k1aLJRlzv13WqLVuCTfbT/
KMcJH2RhV7GFRvSE5MS8xFjkH4FqbFuLewfxTEgdmx/6+qSo/J2XCQg2jkYRgdeA+a/VPamNZpLE
S4wTbzpORpadqU4YFsQI4LIMH6HhDCCnXINFNyY2E9IIqZOP38S1HZpvYyD3jEXyk+in8tY5wCnc
BumKUaG+ll73EkR1fFFX69Qa/nWABDToyVvnF9Delv2gCWRzn4OMUiue+iW8wkqQNPuHWvcTjJU0
s8Uc6rsUfdw58xjh2G2n7/qmQgZDbxdHN+pisxlQMUh/uEizsy8Fd9ltNRpYOpHz82C+lYDDv5eU
zGVK7AzmnfA0h2FwLIV+Ct2FVGvhj6aGQBRv9NElS+Z4nS2iZWOcx+04sGZIY/z2GIA2GRfOv7pN
jx5TkHSHvK5vOOyrYzEl71D5++9jyAR9mVV4iYdlS2OeAAc5xKTJTVOo+2dPkbcFEMNWPfQzpD46
uJJxolqqXEKOR13UmzLX9TM4tt+qTeLGDdVcJabndPjl25X23YwEi2eDALltSX/zCAJpwuXTw3yg
qJrzo/laUKSthOVe1A3u0Znn/WbRUVNd4ek0/hoyiRL824EVZ0xlPqsNigrfLRGkngny2Yo4bd5q
ASPGc/icdwF+RVv8hkGbP1WogVLDMxfqRnj1LoPfiwt7ivHkD/ppogxa+QJ3aeYYV0RVLpIIrVxH
kGkqHTYHqhILSve6MIZPGuXkXrgjYTTgKWB+OYfBx6ve2K23qYFiqWmoG5Xl2WwWyU1duuvUKc11
F+OPm4Ka34JP1Zr+A+oYcuQ29vLh1GcE9nMki1MLtxa/uJn8j+6g4fyz0esbBLk5ruvZhoM6018S
aP62P4wyo+SOa4tTL9HuCxhC+CuT/Efu9q/clYETFJAum8paImZ92ix22b/iWNlFoX48KLmlqAbn
7Me0pceW+VPyatPacHL9zpjIfMuCEXkP/oyTaUfJUwU7JRDl8I2EuAKzw09yk+H4zLV16DpLIdDf
MjA3jwAXSL/6Ko277+SNhhe9mNtdb4Nle+RJkty49XwCHhFLqm5XnTLcdn3JoJ+URrIACR1oyklu
g8IMd+rUqY1i3QCtUZfWY5PWaJvShXleqxGQQ/22g+c+wW5gk+Z1KLHcaoSdKpj1I9ZNMUXKzH8L
KxOYom2Lx1G0PDdb48Sok9nuGJJRMnrhTnUjpT/9jgkWgZu8DIvZlbYYjyHupCA2r2Gk0xfofHcX
OkZNjwHq+wy84/ETTRIQlSaVJKYagVpEbmIvUMM2yTdbJ+czkRAxl6Mhrt0vHea4wwyO7jIxmns8
WCSAMq5hlyIye9i3k+M9anMrfdV6ZO1727TORZozWe2K9sVmyLzNAtnSNPF6LOmCT3lEVOie2xwZ
4f/WADs1GA+JevNxHxYhbIAofbe0Nn8n4gvaWucKDgecIJEPAje69SW0xTEAjuBlQBiLpb1ANv07
NrAZaDCN8iqsbuSSii+E2g7rwvGgyBlzQ2keGCeMF1eUMluj7aFJzPTmL+oB4rGOm9b8qq6NZoq7
6wTjM2yES06cFzxB4QBPsuw2/ntn0PnPxiAqAFg2vqD4YEi4CET+9hFi9EOC8ZhrJ19EuC2Q8EmG
Aj+WAyswHwdO0uSf7K76Jmy0gJHR32gfz0d8QvbaNqLs4hS0oBdfTM0yeEyidlxbjn4RtknG7tI0
nKqqO2As/vXYAbFmbx29b16aEPXHtNBd8BivHadrXs2lktOqBeoXN6+Nx65iibJCsDt9DGYyfm/+
dQBK+QN8DRQCLGcr9cqFS2dGpvMu8wZ5UU+pB7VY1zxvV4W8CD8J/8daxBT1P2pV1DMe+DHLo179
DyUNMDiUrqmXnZNm/CssPpTGpUn0lQrteAiiQyBgK79zqpIt+hzvRkzfF7v2TcLC31WNN0WAZBoc
6RirC+0l8qS4NjGaaAJ4Xqx5CF6KuTMOqAwgGi/PqYfQbuIV5PpTQ1LOdTZc68z82tnWjNNZ2xpi
dkeuurZ6Ur1Vb0re5uWMcT7KTdvzqY4W2Z9jkokdmDmwdKSAorXiS7LWFTlfFbpBXn15VIlp5egv
+aRjQyk85wUxYXfAe13vCXkGTjkl5zzM69uM7xRLhJ9+JTaIr8H6Nc3ppLD16sGN8HgmcWIDwUE7
moaEvjFj/EtJGvrJxiPYySiOinU+ztWWAVv6Pgv/VLcwlbK51qHCmhOkluobAp/i3rY4F0qtfVdi
0aJNU2jf6NJdDWwLg5NVw1FrJRylZrhp1NHyVSv3vosyaj4vTz++YflWm/SETZJYNdx7E+FW3n1r
PKJuiqwoX2jna3uvHY5MSLrnum/W6hXugxw/HzX2c1Tnt6TPu5/LwRyRDarpGLHmvuR97iG2KGGu
1pVPAl1tEMTi6lmlh9N76rZu8ds8aQ2vDiDjfh3b/TWJJbuBqm8PxDQdEfR160AwTBxT6+zMAKGw
aTeAh2lJYg4Puo2RWGcIo7/mwJGbvEx/A8E+eoP2ozAZe2YhGGjH+zp3QDisohMr1/AhMFrbrMq/
zXGa8FHdaGbFBqYxP0zpHpPasPCIYs4OL5ACfoRo2XbFQK5q7kZLOjN+5TRYGf3kn/joatzQkAlZ
8Q55wd6WI/9i5bNLMeN9Q+IpkjMb1HazIH70cNsH3d6zyduGfdbB8yafh2hC7kl5uvGAMLa7Cm8N
b3n2PrT+a8zg4JDCOYx7UsFkAg2NPE4a/bR3gZaQI2AZ9b6Fql6FyA5yeEHazM9LBxzkqY7qoCku
Hai5TcPOO4GNsq8z0DisQHCVp0vmhzT7pQzv1NaBB6AOh+10mvLqHhR5uMODcpFkga7GsDSPjnM0
RONfvMaCVbu4FYF4nCLRj6cuLcYTrqs31zWNFabHnkoQhi+U9ijsgLEkxQg0GGh5zk0aBvCxkvJz
zd6PtXW+VGQTVyktydr+Ods0dWf9q2084+mDyhGvKBCLS+7JVQJdYz+13k+iLLnSk649iMBfY1HE
m+vNr5mfwIBYhCy9YR/LcDKBIODYhDrdvc2lc5qKmp0JtD2j0H42hvEMi30Fek486UF3xYN69hLQ
cuSjX2okV+w2wIQRbcXrF07LePrsazF8xCahYrK6PWIsaKSNOHDfxag5gnkVI0oZjc+tqOWVgcmr
MyCW8/MXWfzWkdAG5PzFvfllnlKXzAwckQjTfRKK1x17uQNzxPzNapd+UBddhN58GpZogaywGIIu
R4sAy2q0g1F13k7NeGU63eiP/YgR0z+nAjl7JWYd6a/evybFcBpi+iJWl7Zb0irLG125BKc5W0av
b3EV+u1LFJTVSzu0H34xILgYw9MfBclMiuRZknWW6ll1i5Y1fhALKHijaWV+K/q82LRzvucrK+64
TO2/5hYYwQzgFhWtR9aPITdBxuestdc9sSoBb9nIy5UjrE/g9C3/Tf0rJewqAq9OYMy99Pwb3Ng1
voukw7uDxz8nKqxgrRAkL8VfK0T/hkVaeHuRXrWPql+2BZUuobx90t2DFIcQxVwPkDHXd+N47LFp
Z+HnucP1i9zVf4XSkMWfh07gVaciBF9k+lfAKyKVW+IkOwhPZnwi3zJvTgZmbAKE14auoWL8IF8K
JYT+qW6i7wULz5NI76JMp3OHWmyNvn9gW67dfVGE56Cjkxfoz4lwQlyabnY2CrHzOutiAV4bRbOZ
y5F01ZH91GDnv0LEXBs/sKMnY+6oYb5aQ1s/w67FnnSEJjZA5e6Z00YFKg077T81YbueQTzc+yBY
RyJ39qHp96e0/yIcWCSdCN4Ips23dHuQferrUJY14U39e49/+Jp1QGxr4Z359OnHONLrfbMMN6a5
5CahE0QBIvMQmE5y7gyYCDPLyFTJ7Di62rktamCo8KNFTV5xGDXl1Z3sJ/hRwUtdQCRPf5R7f9Lq
rc+Q37OnluTtZFxlTGR2XfY8TM2RQAf7mFn5t9T/1Ab4Z4Xd/iDbFZLPkrKs+jngJfat4D5MEDMy
Nh+loKwOsIwhHdUj4q40uuiB91m1mein4voQsEYsRqgn1+mLw5z6bN/s0t4mg1nc87LCeDJLnZai
4SMNDUkSt+x0XTqDdYNQwTS49KybRS7XTtrkHann1FfDTis3zPuInxms5I1w2YvmszHy3YLYDVWC
E0HLZlvG9gr1y/BJ6sDpvdrYqzj7x/8KMbk7GEYNDjR0uDOUFZ4vSD6+9FE+LKRfJa6zK5zCTDOD
g41L060qDwEq3ilT1/GeOq5+rUqQPmq61kpt2vm5wFGPpXbDW4aWdVGgTvhk19Rb8w4rvHzSCOk7
BAGA4GIIEOe7Y4inJYPoNMYHWHztVb3mDA8pA5fTMgWUDewFQA1q3as9VMG5KeGbmRjJH72M/75t
N4x/aiYQCpEai/7Pd4Vj0W79//t2k12wq3OVnVu8oQ+tohCtC5+wH9Zl6EXnxxxO7d3Rah8ky/1H
0+pfKnqQvHag1oZJI+6PpDesxv1rr7evxexpB8dxa26gBSZH1XwEp/LFkc6mS/riY6yM66Nctcqf
RnRXmxe8PMzFZFOe/VH3z7WBoyLOYcUG2hS8wk5J91Vl0uSXPt2MtDsxHaMmI+JyOoS29taOfIhQ
Q3yLALugQ5nEm5Xo887TyODKSZBgXRIRRjM6Vqqe4FKeALb4P4bZjZfm1Pw66hikEfXOr0O+sZy6
/qR5y0w399Jr1KHWnstjVNfeLYt7+TyZpL4tGpOsTmCp94LXpy9e0tHTGQh3LmwqNqNDYImbNZO+
MO692sZREyYEPTH4QpNX7M3Qr6+qrd5k9TdtAGClZsYVd5Wd7wUzA5ioXrsY1K5d2OKV7YV8CWrI
l1NMIVwYIvreNdeKSAs/09lIwbQBJv+VqXl06ZcCHpBX+uR1795oydujLWplYXtNZVM8jaAZszZz
XgUDyHvu9Efl6pxqCfknH+17lpXbhxXvv19+pv4fnRfLQ1GCJMFGQGwJ9x+p1I05WOzCqWirqkog
HE5ntQU34ooIxqrST5bbec+scG9I9hE/VECslmDWxjIKAgUWe4OVZd61r+RmWHYro4s8KSnS7K1k
b4H0EfiaPjyro5R57XpmN7Y28BuSA5WZG7OBCRZEuJPZSflXFIxs5vVCvnoTbiWRciuSqF6NXcfN
YEWKo39JrWmn60l9YMoEWrufydqcS2vYTPP8KTDbhV9jLf0W04tpya5owHU3py3s28Qw9XEEOQBR
ZAN1KOifW/h+k23rd2sZDy1nLU3hu+ozL2e27exF4uxJQrfOqq7VW2xRAPvWDLTPoqRX9qdhDYx2
lc+zd0s1/K6J1pmXx6RAwDDYq7nr5AyfNUKeDkR8PEZcDdksIwp4kAPmOy+TTdsmPZioTS6NXf1U
v1hvD1yznKHwBJCieusEZEZ7AmXE3qdPfAwx1jx7fc/kL8JFyhC0g6xu0gPRneSg/hV1mqIConUf
zx9lXU+7wcjJufHkeRAjvUC9MadqFaVsvokaKfOD1I2buowZ7bQ7CY0QPh9X9WyZYvfoDzkta4Vl
dogUUsyzXLXGBzftnZpBOIBCm9lxzo/Rx5jAuKkxmX7KwoLAJT36Dj+YGfo8ZLeE4uIwoGjbzdYg
nsc8Web5SDFhFH6WcsKSY+femtK/115nH5Vq1xpwhFEKqezbujVeobaIXeDiqPUrPPNaMiKNw5jw
HPokUbqsBsSuMqn1ji13sF8JUfcV29avOKot2GZD9cxl/9kgfvcUDOHD/4VtUt4w3X4Uuf05E4j4
yyaGqRYU4uCg89sWQx8elT26nIsd5KtVlLfWs1KSt7m+sSmP7g8YRWYg6F8yLCzaKchVhwsR9wvK
rp++VqX/eXL86T7r6XABsWWvFV9Bp7tM8LX73BnfJqYLT7HM6wNp5/VKX05pWSxx7B1OWrswui3e
1YeBTjf1nxWm6f8x1f8PTScNEron5FxawmcJMf6h6dRpUNSW1nsn0FR8elNahW3othvVJUkKvDkI
W25WM4WXNmbGpxaWNArf4zjIX9l5UHT++3l0K+9kRMfHCgAW8HfPBnNdLNqQPj8pxzADjvFg54xo
A5m92lX6TXKw7kGj7R7N+ZSB2IUPNeGfPujobM7vkNKYik9T8oXsvIWEHtRv1thiTOdMmulfz2de
BS2azeyqjQt0pAb1eOvAyV9OC1/L92Yw3uLet561YrKe67IGexkBXFXPpcsXao2SwYCUUukt0oEe
I+Kq0nvIZAG8pykFABImDGehGSJu5NNgYU2F0IkwM2u872DZrzb935/CGP9xMHfz4xmDA89CWjmJ
WNsMHX9qEbblRbPb5qCFtG//++0BjfU/m2GO44AAcljhTCZS/vL1v3UV66aNWgaeNXm9xggudWjP
Wm6Y+VkfwBx5lIQvfhATLVo2qCiSddu5Bc1Rw3h3g247ND+EVbe/F70CkOPNwxkGDOi5DaV7HwxB
ubNIvXibVCTveMGGRYpo2U/v4qT6L7gVP2AIEizOnIRWhgmgEFXrhRo1InzJlze9K+F9bqXZlC+x
7hL6++glq+lsCWH/qAb3NkZSQhQIpSD9jLKDcEgX/94nBJHQghL3iylLtgNt8mGFDaRikXpPLWko
bplSGEWDfZeSgJoqMQ6T0EFAL/3QutyNEUbuzAYL4GlmfchIJdtyV+/PcTuLa5XGw6aX+HYqmzLO
JKXkbI7jtFGzUEMLromL1+axhsYEeSrZmVcPzSEsh+9wGMqbtzyo5zPygB9LKF1kNRxOjRi+zzI8
CoIiPTwMWxYWRoq4NtwwPGQXUsqtJ4nFxKH/O9oVQSXOauSqdHJ8Bl+kjcYIspp7wWPVbzFo68/q
KFmOCGT5DHc+Oia6PP7xivieg7oUdCdzCcIPh9jYjnj3oq1tOr/tBth6PsAo1Bbdht9mcwdm1Ei2
D/PFXBnTw8fMFFDu/Th11nEI5H5ewsaAbEKOTh37FWumthungOSHZYNENIOz7awY4UTpRrC/GRJV
LpxFH5FlpXVBe4SJiJ5gCYYcDL04aFqAfz1K4SYDqKnWYgjKuxfyhmhJNF5qi99z0l3acWawg5bA
0Anc3SrLoq/AqjCQqe1ikv/2UK/uH0PgplgCXHvD3Q0jQ30vryAiiu4tJjbo8ig1gsolw8cNkQCy
a3RBh9DTqGNgE6UfuQSZZu3JM/vDnzc4Dp1m2wQEGGSLSE6pn0dNr3l3F1wwTxkufXp/KQ7Uv7aI
nNd17ZNM1tTxnhwLCQMrIDp4mEiUyc2/jiTRnpR2YLGWTn3F6Og4wspjW+Qhh6uiJw2/8lEVPL1L
6ihe7i/BVF6GyOuemwEVFoHFnx+vgzodo2FPgtlR3dpjhxwUB2TJGVdK9Vr3w5vXN68ho9xDpE0y
It9S/9IzHT8QOL/NLBG+IrSs7k32qQjEq9q89xWeZBNs0KuU61oaAYHFgXzu9cFfzTFK1Ye7kSrk
p1GyPipLFzWvdnEgJBU/VXClTWbhthU1YSy1xwfGiPkVo/RDjOYHfb9dqnnte/eacblex9AVC6kD
zdBy6uT9Z5EN4014SIMY7OrHKkxK7gQsUAujoFkeVIWQlJG59+ulA6YU077jUjIOhtwqYkxKubuL
E3n2lP8pAGE71gW2OteIL8qBoh6QiR/zDtY9m0XjiT8n3WVNEmycObcunW8nG5cSVS2AZLR1p8cG
MsAEjoGNvCY1RUTD7CK4xVJYl+aLg6AfOl9THzwu912CORBVWNVe9NhbIFuOdh+WYA4iVJs3LYkB
4Q1y2AkTwmILWWcTuRbU8WX97ZfTtnYM5mh4yLUUdVOebdE52md/cqJd0AwGtqblRjZV8SYymumi
REdO5dwiTTIpMEmrQ+eU6uvckvku67qZqA+TOiuKx01cR9GFstt8NrIOH2JlRN/7oF9gTytNA4dS
QOJSBxr5aYXeWy9GjkVAqR9dg05SnYynAQ0HL2GWaJi72CYq8WBcTNml0DUaXT03+Qw94/sMmTXz
ILcRHJQkjBvwHa8ydfDvL5Fw52TyjaFA91YPtrGNgIJiaEvCTyW08YQ/BTFCkp2C2tT28HbFA71R
9PSYKp8ZBQokJTjIx9Y9g1Js7OdWE9fJQ2kZTVGJS9yAx22PCQQ4JLrU2TnYL3EJNESfTMCohEn1
s5ChUSJGzMPa+on46mg/dEhEV4Nxq+Rg1d8TUYibUrNWyeA8Z0QxDQWAzdzN90phm5lIK+FasrYx
aYNcnDv3Rxuhm0Jzp/wKXSbgAwfSOCo3wwiRGssF4aDO7DNzMBwq9uW+oh5sGlHqfupk5r4u+2Cd
LH+BWmbpYMmnLrWqrWjG98akDQ7s6kk9MKYTjLiArv55LvFkdtULE2uhtjQiQnrnPeF42Gx5odSr
9cB1/fmKUlVQ75jnsCSDBp7ZvqAt/tdRrD/DwXNPyhkLTzC8lgFtP14xyWD4NWRGDVMIb/BjK96S
EKBOaT8Wm4xA650x5t1T3X/4szM+BzbmRHVkoRMBqFyjjinle9T30Bq5F9+xpqdGiXV4dpoBNNTY
IycMY86D5hRofX9T35tm2bBrXJLfxrDeqM29K6KXyqBRLt25P/95PkK98+f5uvWqDZ/OtcUMErgu
A5lAq9Od+v3t5dSHzbFTtUSgG+O2HV4CKrc9zLvya/JL/Sgzt4o9ITfjvsyL5dmsMpiW9Zp1yWJf
36Zjw0QWBf1/3zNa7j87Wo4HjQPDHoghNDC6EgP/bc/Y1HpVAfLz9oR9hzf6SOSGxKH4UIPlPquc
Td2nYt10Oop6a1/qpHt3On25NeJOY4XnHyW9pcl7m+UJVn8zHt/TQdcO0tMEkw1tywZt+tzYoBCL
gU2gT5KSXGb7NrDg/TRAj6ZV6EwrEkOXNqAZ687BtMOQoAsCgywcpesaRYW3Cav6YOpVd1aLVyiX
/C6yPki9rqxd5bOjsRbzz4izjb1BZWw7fSq3/TSWm2xR3SbLgzr68yAFMLXeJhpgcAfAnCH4M1PN
ZItlFPu3Q1aaDW4yVMtNX70gNU23oaNvg1b0wc6b7LXatMkuvYm0LD+PlRduvQF7tu+XrGBlnKDw
I31Vdn0OBxMjm10Ev7TIcO4JdL9TDGh2m9JvXVVzS7DrJJPy0I/BDK+McE8lIFOndOdoFxtIYDDm
1Yd6ITp12YQ8CKPKNlmQToFTpZfehzWIMN/I9kGWzU+Bm93VPSqT7vRU+cUdj/y0BghAiZL7QFVd
kwFdmflfghhvXgO1PBzt7mrUOVw1srOuiAP8Z5ZsJP/Q379mI6ThMGn3//hiPg/T1z//1wDs0oWP
+5KNzUdVoPol6DTBrK43yNcS8wAOwDv//YhoqnkeIF0+/oaM/Se2MlRl/DoIHGJMOqSIlYCEtNCx
D0aX8b1J7zoXraCzYBJwf7RbGb7OTfLhP+h2ev0Kt5qKfUi+oQoo7xSD9mUeyb1vCr9+eryRpAMw
voimkWl+JvdlLMZr6Uq5Z4P911GpZ8eIvCg4YHIPsYNmrola0FqOxuU5aQ2XCWgZKzeXYyFgb89j
PZ7lSDnzEOuA4Q8jq7qX9cQR4duPfYfUQ/+s2R5jp661dThaznCIaZXbofM29bN+zwMcKtY4FGdm
xcSDpcxpUAd4+5yWyP4Spf7wtRa1ucXqvPpDHko892vVte3CucQKQ6Uvy/lD6asTC2CwL5ynvDK7
l0WX+miz/7+zhNbUS5N6B4cpCSKF8J2+vzzHgdDXD7ESu7+19pWYiOKQK68+hm6aecv5tCSxDnn+
Sqt+x8Td/g3wfRctYvVMJCVxtsglEQhYqLuG+Uh/s90+3rTGDnUEb7zxSlPYjHG9KxoCYNVzJSvO
kkJgrPJ2fu8dO3mNSHa4RNHvjiHDTS0njUPHLFCXgB71/0fYeS23rWxd94lQhRxumTMVKMnSDUre
tpFz7qf/B5r+t3xcX51zYRQAQrJEEejuteYcc+XhLlvTgRYfPiN1RZLpq5EwC5fnW51ssE5Vho0k
Pqoeiax1oF/kUdC51LU9Ephybg2Imm58zgcUuJKcZpGgekadJ6cK8eR7GzsbuwU6LFfbgMUaD3E3
LjssZqQYM8zpQqxFQNv5zo3iEzQephaC+KSkwSHqounb3DOPyqHfDeYMfdUziP2lEjyrBPCsRObG
G/nGjZ5zGyW+iekYOacsh8mZaqqzwqqJlUF+LVpce/R81Y3kvcnNqCnEY7fZprHt6dT0CXOPuZx6
H3TRZF8St7tKq0WVuyyG1MBd97VuYtfqSjqVQ7OQb4t0nWNJvoLoaGC7eAF6tarGno1VPlY7k0xK
wAPSKy9hm3DmyMsusZqxyH3pC+tDakjbVGEwGPz3zn8f5S8c8obv5ahppQjRDdK69y7NSqj/BqUz
0dsDNlrxQqdNIXKAxVzmPn/l3qvEbaxQblirJi61KzQz+SPJn0FuMCr8j9FU0+f+z384p120e6Zp
OtSfMcP/revyEQSZbVQr2zSL/OWklZ9dM3TPQep7+xYv93pAAfghxmcRFOZGa+N0l9iTvdHBPm7L
PtDeR/w1DuuSV79uzYOwhmZlUzt6j2dn5xSlvP9+fUTv350BAZCSCSh6TMbRW9GC5ZbPRLGbRv+i
oNfeKbbhH0l9Vo6D1YmIsnm6zem3L2rTDp8Lp0ofJle5F0dkhSTqIamPhZpsB6V+iAaVxs00q+HE
SIo7Y+z2LpI2SuAadhJA2y1HOJpDWb0nwc/cTbU3t8S3m+WOvVDS5v4M1KyCrn9vuStZpbcD9TGw
4FwEkc8AVlXaw71dF8fkIFMEJJGsDcND0ihnuZ7pjJBsqUSxLmjpoFoSTfAMYA+vlhWlGEat5FXz
80c9xfIdFrhcOgt+S5M3xdUC5bBvrC7eFaMbPU5Z9nHHI+gpwT60sr9J51mhwUpxozxby0M6mNWy
jDr+hGn41jH8qEnUvqSpbZ7rMzhXaLbY1fN1OxfWZXV9qIrucK/o3H8ZgcZ1FpWCpe3sdo9a9yPr
42xbSRSCysN2rC7a4DZPdaw0B4GAjsCWZDEFivMgWYoIFe09wXyErIWDvfvvUz/NnGlDf35YXccx
VUe1XM3VCXwy/+4mxZpaQyLMaRC2IiblHjnvP18r9nKEj9knCbZcEacuGJbkNslRuTBJkSkG59mK
BCZYAUlfa7WcR3OvXY2e/qz0irH4cddj0kLbEMFrhkQeva71vYg0/sByiSXPeZH73SmVX5qYadtV
WSk1NKKMyV1cDKcs26YmTHG5ke1RnuU4CzXnCXvwN3N0tIvRkwBB7ZOScVGPZyW0boaiTDtZeEhb
IrMsOBDrLnf9jRYyWLZ65lIkBkLYJepjMfv81KiAhKhk3wAKheuArKWV0vBUrI0Ib2cC4V8jbmGt
m1r55DmbXCKKKTMQ3NTScPdfPaUkwzkDhKwTDyU56FKqMpVdvrvPUzp7B/CIt9L3le+2M9SUzihB
2UBCKmZV695N0ad+AU6I3OMhLyeYoQ8VfiLUq1mkZY038d9NiFmEtzZa2yX8loWolE9j1IC0zqLM
wHaUUzoG9xpUJPu/5HMRh2bpKqGNqtU/wYnxHvL+e+C45GnPYzHuW9ajLQLvQskuSdV4m5C63SKy
PPWYB82+nk203N3NQW3wj5bzYQ2SYUX4I4quIIweG3fAKT0Px5aIX+5D2H1RC/fttS/6mlBPig5f
z2M5RDRecwya5hlEuUChwRgiLxjn66liIZikb3OmB/XHi+HYHeM+jE/yUqvz3P+BNjH+Lqy7DlI+
1QBVYIJLsNS/uF0kGCS2Mart3lPMfmk7JRnw6JS0TY/cGKZS3l7obmzlw22k6flI/sCW+q14ETuj
FeE2IFj7FoQxk/vCsH/4xHUPTSoeO25YaNupue/0eSygsvxAeSVY+UHVfGO995LlpvFLjV86X1yj
wt/L+0auveWePYj15OmMhIlOk0PD8+gnaFyq//EWOH8rll1Xw04JEQR3qEeX8y/lQ2DEoYnoctyX
2nD2epAyhaONh5rlx/JO7CpNB+l0HW6c+dXUmqAiqV2/l68iKKJiU9c2awgwPUij07016R9y0WQb
4Y7OsvfejwDGesKoUfejf/kiILkV2ZHpqHhrWdFOK/v3fRFE5DUT0faWCM14B0+4nA9QFTTf5x2j
tHiPGfnILp6xeG52rUJB3hkf3k8LYWaowZDCQEmVbK58A6RzYYnr9KFJYdypw97QtPDRLEg9rrpp
ppnOMFCoiOEW2XF2EzUxaX1AllQ4HyZehD4PvlIzI5dKrC6LDnsSU6KGWnflk1BCaVhuVFuY9z0L
79N/f7YbswXjPx7tgJAd2BMwKA1+q79Bc46d6ahkCaIyhlkV5CEq8RXzQ82icNnBpHhWwzLYwI7x
wKAr5UENyZVScxzSAoUUMYkbxSSAXFJ75Cbtmp8Zktt71R7nkrMdVIPCL1mNd38C3t9jnqXuj0ho
+7Reqh0xYqQrk/yjjsh56pYSckJ/N8po/ucZCO7//kuD1fiLq0glwzNVyFyup/KP+5W35Y9ihgFK
NxjoDp3p0iI6j+OV6kb4Hoe6PPTzRh5+beQ5N7IL4oIxhEFfVtAA4IY8aDkAk74z7D9PmmRMHDDl
Ejokd/+4Xh7LTVVY184apo38Pl/nhWPkuHaxQy+/XhF18///x/s3yzs7BsucLXQdbBZQ4fK+aQmH
OQStgXhNnsSlx5A3b+QhSAREkwiI6HXksH8FeZ3/7jGlRMxakXX2dU5eQl+V//3r6r+++K9DeZ08
9/VtArtrtw107EGxq4NSTb83I5mDAOzNCBxTlB9Gi/R20ddkyMlduEdQu1Klyg/33T8uaJXY3Kp+
vO0o2fNezRdZSIbFOpl/LaG9eWWyz2z95EGOJMPA/cnHgYdLb1orOgmoyWHSplcrqueuEXkrMXyQ
Fh3m5JroNqyJtbKzsqKb5ZYrUn+umQ7Hrok7OgNBdFKT/idi5l2UeyaQQveUVd3atP1j07rZZioU
knmsqkHjO8ApbVp0TNPNZ8pO478hpAp08ujkp5poob4C6qqKYlvlYh041FqTqSA4VUTvE2KapLA2
pIkyoAvaHjNWA0rnssw0MtjbN2/OJI5Auq31Sl8ZEI1GhUBOt+jDTVHHp0ab8Ax+R4cTbbAOrMHh
fs/b/KNG0b2IU5CLfQVYwDvgLXhsvB4IZEDHFDWp2jMjG4OPknF6PbvEPJX0Sb/vtYXqp7csZxpg
H03m0CsiretFvffebKuuQGhV56bo976Hs5GaYGS9Jm3x0/H0Q+SAoeS+gP1zG8gFISTlRtZoiwMN
6E0/AAQstFOJR3kxkmkUa0slUn6aQbY0vNBa9Vn4kqePOiW2kHR2azh12XNiFvUBRuJzE04+ZBKm
ScL6aVfTU5G62IeDBxOZvKOGsLs13LqBs63suMQ4gF9S1ReeX18a3laFfl+MMj8ObVpGzbAfUgPh
/Kz1r4JFY/ZPZiiqRSEwslJKL9+7iDQ/Kg9eDdXQRxAZO+D4/PqjpVK5UjPMAx0dt1qrAPr71DcI
SrdbLBSm1uzqSnGovVmXpPYeuC9VPpkODOZ82BBnrK6aoSeapdXosccX/RMQ+YUVwUM34loLRgCI
afrdhO28snCmZyBrC9s5ZC7wiy5E6owWeqEO1T9iZh73yZMfR89uGKzpVz+CviHSu7r5XvHDZM1r
1p964u2S5KjWzOX91n51Hbo1ebXvzMFZph5UZKFrr06hrrKwbzaZUb5i3v7eyzRWYyRVHBa+fYtm
LIJS4UPsi43RdxF9P3R/UYMAx0AGXTfZuIyTaB/19GOc6CekNIuPteOP7zao23U1Bc+1NT7FOeC6
Sn8HHPWgkGOeD+q7SVzBwqD4AmQMH7TfT6+wdKoFISgJERYFFQQdobyDDMcz34t8Tg4n+G7CGJYa
9iEjI4FlQ3QJMfbqWfteEIlNjXo4xfyIuLoWmGd/5kr9wxy9Dt7a1BDR7pGrkTNZdcqAYOAhy8sD
AXTFAdbZThmVacv8rDpQti4PUzkWrLv/PfZ61pFF323ks0lu5LNRPp/k3tcL8nkpDwFTanMPHdzB
/EiUz8VAc3kkyuegPCk38lmo2S25n/L4j11IxWQ8qcYusr0JAw8/RX6QG8rqhH+bqYNJlEC2BXaZ
/KDNQ47ck9f8ffjvJfdX50O5l92/Q4sv2iX6fSV//K9fJM9wqqKU47ksN/dx4eskHEa8/vIldAj8
FvJ9+bpUHrZmT8r9GATrIlJ5D4z5f3eRGt3HCrn3dU4eOvwIFNL/vUa+fP/qr8u73Ppu0qUk6rLT
myMK6uIwsJr/vSsHYQx24PhAJi/hH+k7q26L+2hJUBdgoCXePJ/HPxAmcppSNHXMB8KeXDCeiXw7
eRy0yVs44wJG3P0LszH2s2rTfNTUOXw3o8uu++a0kjoQ2gHw1fDHzBG7irswtX3nVgLaLj2VLnBa
ot4innRTwOOvbglyFTzTmQmMGwGJBa0uEe9BqZjPfjVoT4jNTItUCnkmDzODp0ma0E/jnF19qG5R
X6zIW1CsR4nkp81VLgWJwvVJpim6dTYDKSeHFjGrtz3oVhxoruXS4AtB/SSsS1Z9EIhVMqTpwTAp
EMhyUQRiAdnJVO1lqSjrUZrT93y2rck5CJJR8CmAmW2PUdSOLykSzheCb0KMHtXIR/mlCDRopRrr
TttN/aMvzFmu3f/eyHOeVtBtnt+uCtaXpghigKSexppFNYHdmKdgeEM5ZwA4yndVGWT7LLP7Z7Lr
/YPXGciJyog4VTfSjvNE/zLGRnomX+uXqei4dOKsf2R4wCBFdOiadyn5ZHR06qD/rjhxs3LFONGC
97prKVCgo9SAEZ94t6xr1AtxL8/ySFWy6HlADyCP7hu0A0OveI8qOdw3N4k/Czxbp9i8qtZk3VLP
xVrZUNBEDW/d2iCj/Osr5YZwLYu85RIRZULohDwkr4Wc2C4nrxGEGe2lDAei0T7SawC+3mYY0rCx
IDswn+R3s936XUNWf5b/lQjtH3UY0v6ewkc8+fxxy7mVJftZhRJ19CDImiqi/iMYG+tz3hGpY32O
Y/NRUET4FOzQAx3fcfqTUGd0NN8j+1qBebugTjAWEoximjRh5AvN/ILZGbu2UA6t7SC2yH0bNR51
e9nGkF0bpErHyVDbhyJ+GCIqdlEZZg+6QHg6iOKth3m5n1QlXoGBWHRi7K8EtRoPjjsKqjS0ZHXc
ig/yXK+XziGy/Vd51GHzQZ5b3Iqqv2hapDwy3XCeEA4eUBPlT1HV7LR5sUVbXj/0Y3X6rc/hlANa
cDeEzCBGKMRI8Me3iGF91QNZu2KpBOPmhMWezJzwEOfdqUqTmP6+in1GNwWQA0E+oJ17z9n8UTUr
y7nyu908T7R0rELNXgiHv5rPpA3IGwtDniZpyE9iY0txTft+6PVWeBk642AhBj4TMKesKy0zV2HX
0mel+vhmNl2zaHxP2Q5t6j4UeQZaOunrT2FEzEcLM3jsHEs9VULzl/KFUouOWYfSwTHzfFdj7aIf
A0gntqybrnTBcYoNlXwUDoFX8nnP4MMOjXXLW0e7TRv5SpMR1QwAo1vCnr9qTEkvbWJ3t9LT2yWh
tcneFll/8+LOR1mHvWwakVpmeh6sdAs3Bm3H3xvf8yJ47wzQ83kjEeGyyO1Hqycnjg4GLLRZTQv7
n7zgUUWGJCgV2AaQtNHh1rsvMUcXNf6Mte8EKAsK4d6Ch+S48RIaxSPP5rPcdEP6Dm/J2zZQE+6n
5PkmzhG5BH22rmsX/xUqCGfNfK8mrh5LeG/3H6rQ2h0SKDhnrtJq52h4kzJQs632TeN2z70Xkp3h
YXDpx148NZZ3UxrDfk/tyVvV1hSwlA6ntw6PDY9P571Vm3bL5zFmctc+FZ6H2Xdsy2fdVTCqFXm/
Bw1lHu7as6CJ0h24dEoQNPxAsUMKQyc0bqkwVeevPUPt/jxnpQNl67bR7K3VQAsySuxdWUssgOT5
aIV/bu1EXNUI7X6bgLBJ/GFYFHWXLUw9JfVajbqrSl9g89deYQKINrJZD+5V6BNnYNCdGmSV7dk1
xEYihfoALNIQ2QYzSvA6rt7lt8hP+nXdkgWI1HnaMxCrO+EayoWQGGs1sdYohjmVklvjBreTqLck
UTbyEB0r+ZqJS6et0/h0UTRY3Evqnj9N9/fViolYdlP7sWzs6lJBr7qfD/HCLjPVn86ZASrLDxvm
rvwdaGBqSyQnhB2H1gnnF1CziPZE2GCVMRVAWxZt1KNB1uNajO5xalX3uYC1cU7AEtO/JUXHDvRu
SWuupyafPutTlG3oYUbfcoJ1FkNJNd/up+C1ZY1TqmP0zcAyfBxCTHcqWSBPiiI+R0GcpdbZPzxf
Pw+5qL6JXqcBQ7aRSBpm8XFDv7D38n9Muxm2EobD83DWGHMYWcUveUpuBCKS3V09GzdIxfhB/cfQ
hjWapo/RfGBM7XCyUIzKl7yIR2PouROFHqKnE1v/p3SBRxYFwRlDghI6q56HOXJy+BmbcB0dP/VO
cTKUb5pXr/QhqG5m0tqsLIsz3pfiychss/ruul25D8ilsG1KlR7UC9Rk4z8KK61ZV9CwDiy+t8ow
921gv0XDT9AzyI7ol9wmayQgPjed4yT44AYGCeKDUxHskyXQ9uJyX2WvUPzs5NwNYbW6J5lAjewQ
/rM2iq0cepVeJFetwMNX97dhogSK4JqgW0Kjd47sTHk1WruyehvHYddYMWvcUP+BDz55cIlme6jd
B8m3v4fFCV2xCYaldvkz8RP/RkA0rSyk+o+Cs8egM753uE6pqqXmm1pFyrJmknSQsNJahAcHc3kC
zOowqD6d+1nbOhoiusbawsrGdO1YVgLp1AGH6wp91QDM24ZG1N9Ip0V+JdqJ2j2vDnVjrvUoYO4E
+WCpuCPBbbVYmTrIHRuFLy64Ub3Fo2Egd7EbRKRTcg1yIp6R3mxsMyrf+rRrV3ze8r05HwI++fQ7
dbwmSadeQtt7j/XwYBphfZZEVGeWiM+nHK2u8W9ZwQ7WkmFvDcUjpYAKwemLEhI2lHe0yv1E/7UZ
hwc7zMwHgfn4wZz39CF/p8EpDl/nK9iRKyD53pKI+UF59nPrMUx8+wcxe/vA1MW7U/Wos+hLsJqn
Z0YsY72cUtX/PhW/WmE532aLkgQYGCP3FUJ4ayUPyU/e62aY/4E4yBglFlQep/VEpwWSCWg26hn6
dmwpXsjP9TRQ+clsdCOM18Vbxpg7qXV60wme2JQVDcI068Atisg4TVo2cTeH9SbA9XSLnYj2Pj1M
SycZKvfK/AYeCAB0EeJqm3Nnag1PkGLo+DjHdlNrSvZGMwlWTmGrT1gNBqLv1B6lQ56+KrVC2Ddi
TkuI4KSNBh2hWSOV6cbJEYA6nMaijwheFH/vTJIdNREwN0OEQ6Qn7uR5T8znvvZo0YuPr+socVB+
jHd/XVDYA4KXMQdhZGrHxkGQq6tZvYqd1jmH80buIQp0zoXyAe1ePUY9dapKNTxW57MUh78yb2NZ
9Ds6TJ9z++csEwgI0QzWVT9CuJqL4yPZ3mQMdNXeigfzKjc8bwhQN9Q/TmkU7q5woYz5ImdkvA3Q
wG/9DNxZrzXZTsrNkEG2T7ONNlaCfegp3pJEw/rgoGTfTUqtX+w6Bw7pl85zRYjSMvIH+73Sxlvl
BeovD9uCp17RfSePfezVD4WineXy5d8jKd4hh4GmhkkhQddJIxix8BKM4qBvj7VpI3uDYC2jx/lV
uSqSKyXIP7+vkOfkFXnD+lyhLg5sOtnLNUOpBiedNfCDXDPoBmaIsWwDeJOsOIhGdZdCcWhCzCuK
tB7jTQXucc2StNnmQ6N6FD9F+xHYE4akWtWY4GnKa1PW9rY0zXItD7OUeDx79kWrZeuerTLEQY7P
Fj1m/l6h5F7zZ+hOhQ+/RPUQG+CO8T7M2l0WduSyFGKwJqVmxJPbFk9ellFmVoi+YIKjPXeDzoK8
8aMfXhPtzCkqNpbPVACSMCG/9mQ8cacp6wQGw1kfHH0/9b6+i6kYXThXrDtaRmslij3cEblyJvDv
Wged2E9ar/dbD3bQCsOmAliPV9v0F3rXgl9hmi6Vm08Xy7c8pPoFIRBpVFHv67zxkguv3nBvsghp
q2jP438jetLDiH/4vTGMgAxvEoTHY1sRi6hmiKm80IUJNJx++03nwzxpT8KYVn0VaEsQePYSDzS6
aBP88/m+q6QXElBo8UTtqW4rEh+NiMFRbpjsFOdGpMMK8aK6jAhhmkJTucr2P6UtbW2JJFxLAYDR
qhjdaiYxtajNxz7X0PWCpA4yw3ycdKwT2ifc3lVbJM5Reheln6EFRLfp9fBJmfV9MhJLNeOnbNb3
CcqGFzPxX9FiPsrXpaxr5GpvvjqGI1wNnXWzlXNjKuqrqQhxYWGaMjETCNRRzuDJNN/QaxUEyzEH
EXZmDStN77VDKmebeptf07RZS7EChkgmuKNtwRCoabzMmlAMcAjSCeKG7v8DiLNzru20XJCbG61G
qZJWK+P1bheIlAA+FfIKietD5MJCMV6nOKMr8t0fNU1Jn7s42UtucATW64DT/z0QYIs06hXF9EHf
kg+gmhC7Pv8s8icgj2mRpWX7YOeacXSK9qfu+WhSbXjGUuuUldPvw7D+SNQyf1Rzc3oMmqP8ermp
qqFa1tYcY+NmCG2kqCsoRmPburAlrFBHHj5rVwEVq/uwKb4VVtBeB24pBikRVzBp0lG7uaUzPCoE
H6Ni1qjBO+Dm5lPkN2m3BkjJgtpmR70f0FlZqMq2HhrKgzB/EL/SmYV03Twh0s7WUDuzk4Vj+9wV
RbEi3qn6rHJSW4Ms/uGSwrLoQHPugizSN3nBityacNfc4z5nvahdTw8kw/wB2pXCcdUL+nXuVtRl
q/bKkyb58R87FATS+5lhtmyqQb8jlEmhuWSA/ZCRwD2AdK1CmhOnfXSCL//Lnm9YuenwJx5tu92o
8n6V51rDnS5lDVxHK5Sr5pjxupsxpfagwbmk7HH0rebxfqpP8r3GNKDZ3Jl/KQjIeX3bw4zRzWPo
iuSbycg0Z2y2NNuPLPhNoK9usemBgGzHKKR7L6L8OMal8ZbRU+oGq7jlYQWqzFesHcAGMjrHyF7m
SgphX1jkMepe1q1j6s74VwjNdB0T7S6gjcIdgndDnwJismZCm1dlu9LCbSuDeVWa+Xt5CI+6uDQ6
K4MZaY1yr147bW3fY6W/zrmace6M5NF0i6Mkzd0xDF1debB6dFpPaGZpwS9k4792JyTzUgigwsve
eJr+T6SrQbdPunHay/QYz/bsi6OMm6+AM5GrDKDhGC9jCxdZQqDLsSOx4Wksp++uYg33o6RoC7BC
OF+lIMQEFnyQOem5TTwAmqD+IEVPWHCDYziWT9OMLv5d5ETryl8zhsNB+MOZAEdU+vNGmaX61AYe
CtcFLxr1uzuXTBs1cg2IOF1VjdLto3nFkQTB+wz2ukI0GV/7BM9ZbOxInQJwND9Zwq76SUpUfpRH
/aw9V5Roozz1bis+a50IinQK+6NZx/ETnO1wIV8omqRdGGVvPsQmyG0zbuv1F8Dmi2fjCSI9C1bl
G8PBRN9Z9W4A/PCew58KZ3vzpKhzXx0mb9TX6aVBssCbQiPBpltiwpK5732dG8pWgxZj4yxwwicH
2PGmFmVw8tU2OeLrL7ZNGygPWaM5y478tEOJOGtlOsqy6IiU153YX8ddEu612osew9TcYfFAyDfF
zoNdCOWsF9SX85nIlRUkbqhTvkCpmK5kBc6W8zQ1I3mgt3JSI8zqZKrkq0RJ5DA3zoozS4uI6qmi
rDGYJRtiW9ub2yMxzK2o/6k4C0ZijBqW0aDN9q1jVGm/N1+HldP1B0YOZSLFDLMFXOfqU0vif+SO
2wd/7FReekuoFmltF119oqFn0xZiuZG7jrSHe8XH6LwQAT2ezqFP1L2tW9n+fu9bUR5cKNANkIqK
YQ2ro7y0M0CnoE5OGwmzRFYjSq1ZzrJGW1nu8JrqRFRJmWs5BN66VvTuPgjk82GI9WRjp2fHon6k
GfVlpHLyc2qD3ZQJ/8O1FbEQVLYsRHWE1dr5LtGRgetB0V87xY1WUZNGLMgJqg8UI0fHRwlV7imB
Ob6zJM0Xcg/BV46S2FaX+ByjHa5P9ThZ0PukI97uSp1U36ECQjxO3+DE1sHw5PWTvbZAyr5EYVku
kl7XMBKrybn2WT6qXvbUaRWT094L8AVAr97L3NOwiSwaHOK5U8kiZ/2aLkHf0s8uIqZfsas8BvpS
Xpl08wdS165ZVBr7O77ifntmUODCrhd3XCOxIuZxRGjmidg9qvOcSW29/pTFKbQieZy1SrtOFZZW
Y5D/frkMnJtlmP3emNfDUiWNGbcX5RUjNmwvxXf2CRhfmoX2j6BC5RsKQaUS5K9tc3M1fm+8iGrw
NunAokli+12SNDYDbqt1jSorixiNACTicnPmLJrUBzaimyyYPWa/Qyt+gE42r4C5QyJkwObB55se
2oZbVVTetLaUblzLUTCeXboyxkCzLMojMzajs8yFYF7zafhUWIOxDa4qWMyDpxgfzKL0ZaOG6WWY
UBj+X3tFqv/5avEZmp2yuNMvxmqIDiE9WZYpMNNhRharUbRnPUudi1wU0sN8UUHWXtOo5m6N4AFH
Gr1L0aX6tY1w1lAIb/CUp9pDEXTf3VrH2xElL24JvEnu5XifliUt7rPo2zNG/uZxcCLevmwSS7ns
lwUAeU5XaEFF/1SzRrjCBXGMZvCSkfU8fGLcgsKzm60Ia7E39SB9oA7QIWpnVtIKJVlXjk8ZSVki
A7WorLXW85iO3u8C3k4Od1IzXrMQ3LltCTQM3NJjaVb9+e6CAFXoA8eLfvE/jtthdrm6ulbu1NLQ
ADKSVmtGNgmzNYp2lxhZByIjJ1V0D5M/HLJWzc/yf6/rCXeyERDzPNe40g5XTElisPyp5CYkKpKn
X7evlFY5tZVr73qHlHY+zdU3+y46xVYA2jQ5SfEptY5mZwWQMVMct3sVRvSWdCr7uVIxQ/YDTCd3
yupd16sEEqSxf2LW27/iqF2oHaUzP3vxCjIXSb5y9vhXs+0YmvYzbQgALsbNjQL7hyAPlIVg/t3S
zGmZkRFLbqTQF4QIWbyPRgU9mD3iaUGwIZlD5WLMMO4eTNM8znp87aXHV+1aCg4grWms813zzKfJ
hfOatasUFNN3AmoB4Hva+wAsZ+PjFNxoEzR56b+u2tCGCWA8GTmdjrFCJ6foivONQIgDiWs1GCLj
HzeqgheMps7GrRJl39kRXiRHL5ddRySQMyyCcjI3hqGRVWyKYRFqaftN7g16vUnaKb/IqY6VRO6m
pVK0nESSnVobwZjDt0S/laIis3H9FuYQHjFuPKmdo2wiM+1eK9W+loZHBJUI841p4TWeXCCL0gRu
z4dhFaNFQ3ChuODLqb7V7x026bnXUI+ZtVEEmRvytGb9n6eH7sGlaPSYq8WtT+voCbhwK+1vuCVQ
ENgUlezMPI1CCR+9Po4pnanWsrI65ZVsIGWdMaXcysMyZ9bVd1V/tIJ8pl6ED51PIi39PftHigIj
QRz2aaYWgSw+5c/erVpC7wZjEzuuevu6Vs+0lUzO9lLSU1RqtcdxDs3BWdVsqCvpKwDBOf1Gmj5e
FlZbkZbuwosY49Cl9cu+dZqrBLSGUwwowzqKuf9hh1Fzqu6dETFF+zrvL3LiGJo6SYZaGC5EgxmQ
p19Vr8eMrGYKn7PV1JtYNQ6OV+JdUijSdhn+j8Htj8HEmFmhwznIgbg26oaPH3qLkew+1VHsj8Sq
ngrF9V4Ay5XbtB6cXYp3j34a7c/RGv1VhkWL8FSte6C0sZDzWrkRGFn3XQy4RR5aCCKpoUNTR3QJ
5QoZF3FNMTWghEDs9zAsTxQkxudyQBXUO1D1nDYN39Mcl1vHAu/ghYX9zXnwYis95ARgLdVMH54w
nS4VW2GJ4bHQ1ZJJfQSURc9Mh7PtwQ06NXMHt48THa0MPBqniH/J91Zu5FttgQ/0JjW83NcUAFo+
KkNXmD7ohykBAvzHqJXExGPZIRiURqg7el/9jeIyCFc1Q9ozH0ZzdzjS3V/yCIPesh7N8dJkBspr
zXbW97u+MqrqoGfNRzxmYjVlaKIQ4joP1Rzq6S+J+zQf5jj3+6a1rZfSsaPj1yk8VcfEwqJsqMmP
muf6LFzORQNfDbDFuh0DlktRGK68zAJ+rc13Qpm6dImMua89L3UUZKjHrukA9jOgj6kYznKR2Lh+
APFF6c/S3sN07/erX9fJS5q0HO6XyBcC2ysWiQFMzDWoy7h9N27k3GWIx+QxRwghj4oSoM+dlksD
bdzG1ttYtC3d9KJaiimuf0U1QSolLe+4JACycGr1rU0RcwlttJ+nkXj7MC+bBzePJbq4OKdRZO7c
MMt+D2NjqybrYi6xrEpnOjeW3R9Gh1B1A5/ciTaghkJHT1dyrpkpU7mhLM5zw8rQ1k9LOXtJrTF/
1hOIiY3F5HJG5Ld5Czc9dPR1ORdBqDMby/s8eECWa1YJ2brzC8Qd2QeisWH6ZwCoHGX4fehrSvtM
ItPS+/eU/AJ5xdfXB2HO49UD0+XlYJ7o8ONKMaqXuMgKlrHzOd3uui0sQYiFFrw55twvVVJX7xUt
/PXQ1vpOSb2SJRrKrXFYWVbbfUIegD3n4W4LfNw0rTkEu6J2jGc4MIh97MT+p+zrY2MG4bdxqs31
CMfwqBA51tvusLV16CWCuPOFPtX/j6/zWHIcCbLtF8EMQEBuqUWSqeUGVjKgtf76dxCs6erXNjYb
NoLM6mSSAML9+hXZD+JSCGbxtY9QMgeJkKnuHBUtxPbUrRSxRlFDZIB5bttD/h5GokGd4aTeWdXE
6UY2SXAqTKN9jzSK7+Ud+3BAmFDG/SHVXAyL09UNUYhPELT6Zyn0+rFvrUcVNQ5hj3DjwVmanxxj
EhK1/8AcHRk3KbvRQX3FcllGvbUvwGS29uI10xaMrZPQP6mVehCSQkmUWvEHviAJtl+hmCrfXXva
4D8pNqk5s0Fj9HvJhf1LRZSIJBTMob1f+hBOZ1tM3xWU+b+CmuoVO3Sv+IKu+dCXYTOXuFgeUB1S
+LUWdorL6p97Ac3NxumMErMcbg96GyTIdRKYfwM2ZZHEfNN34XdUnNq4BTbDRxTnx2z8bUEtfxPV
2J+sIpnXallpWbnrLM/cqSUFW7mGuoGe29OblYZdI+GNyZ1i84ROSIVkxEsIdQdymJQvuCeQZTeb
zZNh1sbFJUi09WEAoQ091Usnp6WVeUgGv10HUxjcSXd4o86oHxMrmlbEwzqH0EYJso6WtSVKgrA9
fBrzaTqjz6jPynZSPVgLZkd857+et0ztIuwohOAFRaPABuiAaeWbWimGBlOF9H8IHCTxlXA1FLFD
/URUedamc5mcVKRC7HASatYw3QMaJc0w7pxGP/11pGo73MYTYf1OXeLYC6MrXqGYdoQ5hH+O1HNt
3Bzhh5aQIytwoREmwMzfd3IsAHXZpCiGEHe9OJ5PKqBWej9M9A8ubqK/O1fcu6U2fsISRBOauMPW
M3Ni0CxtvMLygtmXmeWnU/b+Ohrs+mzog/3WTP7K2vlmB7fUSrIUcqQT3dLthKfnD9K0N34/h5u0
okzkXjFdkRCUJhRygq2iYj6p59QDzq71NSDPWiMJV+Qg4KnhUI0mFHnXoI03UyjGh1Dm09qT4XgS
k/VjwlbyuU3a9MTUU2wlZsbfcPWI+UpXESnge7ZOm/uHAGzLZmaxat21Q7aTWiX2JY3DNUuaABMm
qHl9IWcCEVn+fSEiMH7FF/GDIOxprXK1VAGqHsoOJrJJRZaWEjoeVpxFMMtLPXbluTQEzrokbw9C
dncDRhxq5bdsg2ncYSKwnIiyCo5W5DNOVeehZmtHGAbtRiMcYj1GhI+s/raY6sjrcnAvE68gtQwh
mrdaFpxqyBXBbCwu1wDLN3SZXLJNhAsHoiktI0qzir4z/mBQ4eZvQHroh+IBSbqdlzj2Llnjbdgf
aoiI7D0GaJ/w2+qQtahDUxTFt4cmS9IlmKNY3XAVFMq7Joz6p4FBy+Z/OyqqIIU4NBoHhqlltvHx
p9i3Vf4KULHg3FEIdwbvPg8uDwexaMkRNfSHZpQMflGkHSdLi5/ScXgPzQ6qxbJyc6gl0QxqsqxG
1/zld/20i6LKusPbS8dsnQnn5LpfjVuXT6KWFlaLmg6fH7zl1qNXmYu+T2U8+KXmnmoD4f1S2ZIv
ccTTasSfKkQ9j13pwTUS7x2x2bpQiNnyPAmZJPHpFyO18dVdPvVeOM2m7CZ7o/D80AER/jP5qJzq
qD5ETJW/16Pm/Pmc1afb9oHY5nrdrmUx/paead4PsR0f8eFALLfs4IKv67asYsJVEa6YewMUDvfr
IN2rIkkt0zGJVtgLinUZB/2HNfQAWTWFS74kN8GZvZMOatFmsZOumL186zvx024t8WQ3QpzI5Mq3
6h/YxtLFR68ZfuVpXae7wa+qYwJm+IpK6b7GAf2b63dM20s/vpaMXfHFnzV2f0bcESlT13zAWDhz
xM/lAG357WBanhms6JLrpfVz4gBHBvIE/OQz7Ix2beDIc7YV9yAJLzBF3cfZ6YqXeMIAdJm5V0GA
d7BNXgNJYOW7mWUgoSWzDvWPonBsqW9xzOh53Hd8rUcntcJjS87qpTJaUpd67DicrCUwG3zvlajM
iU45Db4KbJYmAqd+t3QnJQwjpFfau19i2l9b/nyO5Tg9dDr2AXnW99+Tur73Y9N7HbWUCLWqsvcp
rHdbn5tX29bvTVMUj2avZ68o47lFmOm7rCN5dbwkvy37+Pp/K5rI+UOw9G8dl+0LNJWGie4O3Ee3
/xO1U9JfMvZOwoN0KnNXBsRHj7X/avSO+frPSsGCOifzCfOVLaKedju4SAor35pepuKhjzIs6Sna
L+onqywOocTj13Bz19B686dLetQlt4v70MJ+Zm2gtE8gzrNjW9cIz7+XdMwOysiF01AQ09ch1RUE
ZGLSEqHZ5ix8UkcJNtS3I+R0jxKrtQM5Anukgo9OEv1QwJNCmvS83OSa5l7JjioPvk/d5Jb5F0aB
7VUN4iun/IL31l6VD+qyspdhfA7/aqO507ytMct4w82HXgxCzDj459Sy8YLOU8ptsbBTgyV9E6ua
xy7sy8Mw9NnGyJyYDiWA4OcsKGE7wUuqKyM8KFJoPiNJhXig0S3I3tyq99t7A3Z38au3WC0HCduo
srywNRzdEKCbZ7OqEho2AxZkEYLrqYdmnM03JEG7DG/+Wp+SlZVmFg51WXjxBk/eHhJSEVa5R4Wr
QI50VAEbzhaq2nCJyU5YkaPxIyG8EZkVEIboEBKKzmzMewSr0M+j9D2ZqvA17S1rX8IoI2mbqb6p
LFEoIoPb/m1ZEmgihWcGCBsf+sgCZKwiZte9pV+xE69fwLX3id/Ez01v8ffHvXZVBiIKmO/G4Izp
N5yjriUVCfJK3pT+8XYUQOKaIM1hiDXvRDdN+3AYqk9TEhsd5/MrU9H8rkRrTK4Ez9eJBvU6zHZQ
WZNVL0fiahZ+tyioY26nVqveAuFzw3OY6sdg7rsvL08MFMVR/5B1BLpDQAsObTo84NNbHKc2CXZ4
iWVXbfB9KDrD/qY5/r+vSG7I/02ccQxd14n6tg2THD/d+k90z4yvEYSpBCYrJiRLbQxHGs+4nU9o
5lk9kLNA9fF3bVnDJnLbb2OSflc2PsQ+p9dsjL5HoePeI7YtP0nkTMAVne8588SnHFzqzhaMBKzG
whxPpUh5lXGeC/Je266zzxbpFqD61TNM5Qk8wePGwLcGwTu463Jp3NOSeTefIREFD8p6KIOrpgzt
pF4F2yLbRwA3dIK2hZw2Ab+EGvOq5c4bpXNx62zyaOo25rK8jXedptvA+AC/zMwjjBXOVKgQrwTE
psQT2sxLvmcJ71E3GvOxxhbYEGb9zcZBdG3Ffvpoo2I6kE1MfM2E8dOC/KrCyTItj4tJ9DfrFXxg
OgjGlkWNQY89InuYl/HyPyv1bpaVoyfGk4IR/nlNtWQ5wZB5EnPnG21zJTUjuC8m6DOzF5LW4jVM
PIdpIJfACvD/auRlNmWIgqEOAYNVlnJLohyi3SWT0ypN58OEcqCwui4kKlXk/amjEd+YeQpLdwFH
qi7bpHbdf+NffgzYLq8Yl5PotWDged6nd1Ibfxd24D06uOliMpSs/8JZmY57zGz0RNQokE0HVHRI
X1+B9LsX247tY+G0qD+Lpnl0aeb+IAOm31kbJx2a07ToHFWjmUGIXN0Q3y4wthLx8+qGA0iDcS22
BxFDrotimLkiBk7xiPc0UcYVZla94ObCRFsT7/bUFOdQYOCQVDXFh8cgRCMupMrIFvCsazyUNFuj
Y31CfTEeJi3It50YqXmzLHpz0xC/B4IKbv9QkgS+99Tdb9a0I6y1AxghgZnl99s1zxaEVaLf9vux
d6dXw4VR12KGOVL+bzDr8OmDXKc/12aO14SEz8OVsHxF3r5AK4Z99aqAyYa0gP/mXv67cSDKZSg2
V1MjhxBLGj/YY7Wl3axwTef99ottiLjQtslwkFnJfrUYNTp5GZ9SqJWruug2TW0MJ8RVw84N899a
nuOSMmWesb79D0wmS6tpSseHpNToSCvxjp/3eDCjPtpi51HvCXqD+NkHCDC5Ejf2ckpMQRc/anG1
ielyV3rKkDuxlvbEmk+U5/Iae7T+q7YK3tApVsc8tZK7MZJ79QY91+jXtTUu/LDcfp5JID3q6AlM
vWZUU+UPxj8PbG8vOVZ8OPwU9bH39Im5XVLvZj+MXnKfm64GvPp4G74M/WeB0+EjdtokFtNY74YS
6H8OCgcTCM0hFmLM3osOmIaZik//bH4qjqsWtnJni8Fc2cpI1Yi1cI1qCifExcf9r5m78nYvTaT1
2XroMN+E8U4I4DL+VQ+e3Z/7MgfZ7uvq7FehvtNbz7jmeMokq9ZFixf68pciWaT4gGwMN1tMPsmk
1QS6EzvIEXDosI7Ug57OhFhX1Zmts16PQdTuHQvVLc83qEz7/qXCk2eDsVa2V0sXus0B0sy0bu3S
Xdedle9VyVJ93T4ib6QWqPTsLkmH6M4pbChudiFeKjfHyGsuvMNNJV90sn6t3xWRMJvdZ78b5BYt
TvluSba1ZPowQIXX6v5fU46py8Fo7HlVR6OzVcsSMQR97TzE9M+L7GksSfiJ267k1tWJ1wLv90Ub
tgqSAcVtHTdbh7ndXu0zmCggDnPr7px6hbdus1FsvbwOiT7wxB0eB1InCK5ry/PtD5smcd8sSfeL
gVNIptdthVn4BsAe9/mu2ifEz52aCl3yXsCLXKsaSz14S7XVZoZ+6m/lIX7+qjSLn4N0nH5aDAtW
jmiZtOO40nyiQE1hQ4T1XRHbixdBsHddqFLks6KlSRKHlMBlQi9w91Q1YOgyCaCB/JUmnPY2p+QR
kqRxxaPX4jrvhre+DX5X3hBdJpk5zEKIjlCfM6HgO9uc3Rc5yeRcktM4NnG3I66+Pcgq1z9SPwfW
Zirk1O2vmxiDnHbC4CQ3dyV3wrHvuSYCPpWhde/Efn92u6Tcpgm1YZ/qWDJJcVROMlqpv+tFVWOE
fQ+BtoG5TesaaPmbUVevZEg16xw+xEeSN++9D7DDjRvVGxvm2g9Zb/suIwlhJixId4pqj3rYfY1o
ps08gO7d1Pa1dnqY583nALByVyyp9kk0/UiSJWzDtPYqlsAt6ZpnjYShgbeI62D+wODKOUel/OoX
xo96qIxZwFlG0E7w9ATd2SjWSgNgVlH5TOerblU6ghmmx10HcSkML8KtE/IyE/vSEAtwVCeqttzL
O002d2P22JpNdgkLSqNm6XYrJ8oukst8NdVgBGkq7LWE0IcbFrQ9Yk/XWuoY70PCeSBMB+/BZQKv
fLLVg98m360ub06tSUJ86bfjjQOsuD9euSpHZmxpDaFCoYF27pb3+G7ick15YS+xqGbkzZvbadcz
8iauvtpM6TB9IAvsj4WhWxsrXSodzDAOTLHxuBZUOv6Q5y8oOKJrGxnPisSM4hZXX8+aTj7bQZh3
5XvtFCUhYJG7slxZvuuB5xDpy1AkFu4dRo/+g7SBMQuJXkAdyYGwFL/kBhs0ubFJS/oaKIs2rhwk
SODS/yvHdSkZu+zNsBqCYrLEuUuyjvSmtPJ36vN24r5auSFTVLWnYuK5kUZHqiC0ykcd4dP275Fe
C+Nw26pmsP4VKeYviuSgICf1IP36Q4/T+kJDfOjCMP/hGZC6O6f7hmjfPBcTBmVRnEUnl0v4Gmf9
vAmiirlTTkJayA5tIHR5iNCSPVsdcfEOtKU/c0ja5A0py8ODyhEB+Se3ecIgcjCMB0Ir/aOeV+VW
XX5BJvbaTIXmaqLfo+q0ria1zyqdTfE+IvXZ02SFyG4YfC49wimUWXGaEI+wx3fiUYY/fVlXL073
qZpItYjqL3vWfxY0zXfKHnPwO+fOMby9A558uVV7s/Gb6x/nhIWTpBidFX3M7c5bzUvEFsqfG7Tv
t1p1CYXxozKa8Uc136solUGYZEiMBLHf0CjDaMrzosr2Kit6zJaLNHOBtFxDjHhes+z60T3c7lSD
tfqbm6MKCGc4trhUgbAXHSlP+G15DIPGtLrTnNp5sq3qXX1iUyfYo0KvvOsFqsesLW7P+7nn8p7H
D/Ljp536/CqNuFfTyV+LIrTvUTd8n+CCrQK3aB46ifitiTEI0A25DRrduNR6l5yi4TiOzNtdWO9P
NcTuFQzh8QcRRnDFEPA4kZOtJjsa7ikFi7WdTd6XQ84VYUXbARX/C2kX+oMokrd6MYkKQBph0lmv
AVUcbrtUP/Wic4igWB6Y+jM8xrKD961FBxXqU9OeaK35VE7mxjbH9KLQ+5xRIBVtZ92CpCIEiOug
nWpqNDzhCCN+D/XI2FuEYuzHVIq3rqxPY4+OTR/pxlVsN30TntDFWG9sxReo3WBdT21w7MakP4/E
pqwou5rNCMn6jIkc95nWbJdXWFuTdpFZ9+4TMnPmDiNX6txWp780yZKYysE+qam8KdLxLJYfUa+W
Mu0euItSSNevaLqbhzaGxVqO782Yl+9Oa6TXqYBkmYZhdo8881eXuekeWuG8U8RW15OfQZj7YOc+
yq4sf1ZhUOxB//0pa9IJLJijGttUx9vSnrn38z9HxaD/ee7vkQxDdue8+/NzRZCUF/IkNvCa871b
4lLbJ02IMzZ9T0kUwLtt9GgdswRLCgGsUbXdSXMaBm9tk3/ctGm5Vj4aoI4WEYPvusfJCJxnHsfp
B892FzXIY2L6LvEHR0NQUACn/DFrWlRiHhdQPUqpcRo0a3u1VHd1TAJhv5avMUllZy8p6+dxyl7U
FVEFLSljgYP/eFlaZ8QDDB+XJlnaXb5OiMTikq8kDAZzpnRqoQnoWfo49jCY1JF6Llyem5fn1FHs
SXLkAmNFVCCNEZkWeOMSOKOWrVlBh00ENvAS5czisK1stplX4s2ShhgdJmNzBoI/BeMIh17PvI03
EVqKfyWU9crnZpByd7rdoyc4BxBD+mclbWfE9lXrmHSGkPCedYucQJBeZ61enEQGjqqBD1cD1RXR
o/FPh5hxIhm+l9bkrufCNK8t+PC573pjWxc+2aOlYew7a8atptabhyytcAjOJ4sTebJOaGnxqwrG
9L53E6jNntm8YAqGA3tKtqZuRo/CHUwiKWKxIXQ7+q6lH1bqR59OToYD8V1tl0w7ePn8iQmZECTE
+Gcn1d90q98OWjj9K8HRDHsDIQDJKHhzA8XrhFKPHMVRIiDKmze141Qzk+B2jkUpsPPdTPxIGFnO
t6oY18NCnoF4S6ZfpeMb1AS0KXGDcKBqh42626uHzi7vhzQASiIS6da3luXg/Wng0GGBArvRl8dm
d0pNLJRvG0U2ZhtiPzeqrgj7ljuGO9ebTrEd4mWNXw1TD489SiUjmdHE77e9dwyluGQS1EgWJKmT
TIx5JSX2O3Nc1B/hgL5S2p77muBVklad3AhszUl0mkI4XdbKiuzq06YxOsxx5G21Qpfkfi8WEgKy
wbHWmgcVsRGrnI05eNI1izwW41tsYvsHlFGtIl/Kg7J+UM+lVk1aqjDzewH7fZ1YTbvcXhy4cQvB
cYYit+bXJJs4Te0zmVX9cwu8NGDu95bKEX/k6En50tpGUe4hAg47O/Fw38Yx+mT36cYeYYdBORe7
AUHnQYeK9Ur6EpN0vp1ZOci3wroWsfaCeQqlDXdtnIuK5hTMnnZPZc72pHECVxeKspItsy04hapt
g1zk+2wh8Wq1OL2Yk9fcl16trURt47QobWqxWatXug5riiszemLrenWHsvoE9TC2TQ8WpDGRXQ9L
ydeF094I/fqldFptQ9SZvsHH90XVC8PsFvfLqrVNeWoanNftaeRLq1v5LYiax9gbzN8dfjVch064
qhJro5lT8NPHNqhNze6TjzBA4OIUD4POCbjcC9LQ8cDaBaSpwISuZ+DU1DMR3TFjogfLYCVoEe3m
5FYhmTex+8oYfQtGFB07ZgM7o6fby+pee6yhMsHmEvFZQ71xp5EpuEtFWGw9iEZ7Gp+7voymL9dy
rE2aNNgyYQV54jxLV7HBll2gIf9AX06hIvrunalHE4AbJIOr3zmwSe/wTQNlWegXlWVfjIICpGYy
ixsAxPwmdOi/KmAyZnfirsnGA4kpG6LzjtJuzV///0EYunfBkEQbTVu6SSNrL34O9kJGQ3RK7ejL
4Vec1ew/aIP2Wub5UXhVvzcF1SB2l82pNPn7IEw0H7OTHigt0h+ZTyUdatzUQhluyYToIFB23UUO
egcnlaNweU4dqecwvSIQEL7ipiMsexPAnv90MCxRxoO2fam0gD8RgVAHQeApSQv4rAb5MgURxmq7
MYR+1f0YS2/hzQ+Z/Y6FT7+VJsZIXkUorI3H0xeTwnvPT125qipMrVFFrGg8n0XXBBsPEsvRJ1oU
t0jiThWRgcgf7wpyCoRg41zAjZ0wzPRc17gpTos2xWREwS0B5+S4F0++yKI7BTnwjftbwvW8F1gp
GQziqDzmArtPpEEzQObwr86oKaCaOFbZrwUDP2xkmx9Wi2nQQmu3O+uzJRr+LSzdX51tMIXPyTlS
ekUjR01RGaB1aXr76ajPv4/wcIlcaJMt1013sRYpkubigj/5/ibJ3PkYFTD71GXUetN8rB1jhu7S
v+BPMD1D+Y5Xmt1kTzS/mDZ5WPPj6yS/TPtdiNdBmskn9K3k4E4hGQxLy8zTDCPTz4r4sENBB4KI
M4iOzs+bAo4J3J1w55MWIm+uB1j4AtECSKGWfvpaeR3KpLs0JUrtQdd/95ExPCKqZCQswae52cAA
dxJA2eVoVkfIqPY37GIZnJBjt9hvMJv5nY9tdGYGTBZR72hHBZxCcYLmCkvg5CbYCdlpCXApC39n
+fl8az291iwhIOCWpapWY6q8422LDw1PHG5ERdA1+P5VR71BxllMi81t7dmPBsBoEO/Ch71rJOUv
JQhs2jo4jDXcb3MZAQbxV+PVRNkHNa5plfekcphDk7FR6KbluoiG8CiJy8DsgKPCdNpDa89blJXi
VQ8JO7OCF5IevAm+hwt6mtdJuOQwKHgnjduTbPDwqcyJdCK9kbtmCKJdphP0EzuZfBja0DtnERKS
JCjT71h1BalmfCe4oWfLxAbfb8bi3h+Ijb29oLuckFZ1DpsOMywxyUuCNRl0txaezIIgxDkzvTSc
T1gERLAoug85Ngf8a4rfhVP+5wA67yH2tYVjnfkrZUVh1XjfZ56TbHxdh26Ssa1c+trZO7lcG2Y+
X9plsl8vD0YgynMdI+m3vHzt4Xq5Vz3H7IbDzuxJdVdLFYIkPQhGNhQilZWb9xYUlMlxR2BzslzU
NyViC+/aZUmvbJyMAU8G9Vzc1QSSwxd+NfOwPVcWTNqBnILxUZ90l3DTL3V6lDZ5Ciuvt/JzQ7lO
A7xSGityTRlKuhFfOmGjT9B9waVm/O3VQxCRUteU8Cho+vHviMeNaEgndGGd3MqUnpPmdLtURdIK
dLHohFyyYv6iLHYw1qvAMrqjGzNZdQaIywr7qCNrOEdOi+JkUXCDo33HBdy907ajFviY9hvyJeE8
hoHfgvtNYfiCvL3Yzwt6ol5lgB3dp4l25wqvv5dh89gGBik2zZwfCrR4D2NCJpGOivFjyuO3UBba
lSBWeO95+mE2uv9MeBCS4BC/+ow+8ss2EsIRyhKuneXtJV39qQKHvcnCFCJUMe/eOAlKLy9wCZzy
kuEdGde5Yad8uwWyVUYCYa8szupmiJj4ZKZJ+gXshF6QpKgjbcG9OlNKI7O3wkyn2zWseGNY+hDC
bpvEesNbpFSeD0FISPwtF67UxNXUqNSCiMiuyBx3UZ91O3X99rACV7Fpu2tP66bN2LZgKfWYLwrO
8qsl1Cwzpbe5fVuuIoX6aKEXm/eMDTcb3uHQRgUU2FtBVcJzvSmnahJhtzoEslVZEz7uhgeVduHl
Zr4dMX89UqaEb8vz/dyszUJz30uoxFu7b7mhmdrttY6R8JqiMNrb3Cz4YLNdYCfjBdkfWQjNQCsY
WQ+OGKzfQYejYGjGP6e0bZgqa+4S521ubu8arHqN9ZFxr5QXqApAEtOFcFoSTxWnGjRmyorCBI1X
tExrdHbREJWvaEe7u5KZA9nT9rsWS/9Jk+OrhlzxO6r3/x5UxRmp24p0EfcXvFUsmGKG1DVlWUz9
81Mb8+/FUIgPcsILxmtT+4zNRLXFSLA754F2yDPkUzJp8CVONczx+asvGJD+OZLLc9Hy6n9/Dru7
A5vla0zltQsQ5z2UUQCbtBrCVydnTCLCRv8skAyGSJx/Zq6BS/EYRaugOdsBNOkVDK27ONP6nU1S
xGH0TZq+ip7Tjer2QHVhH0LmUg9DwCTUGXzrGxHz9Jxx94sq/KuqJ8ImSujN1MrB/VDnH0KBj+Yw
HuepyzdqSU4rljVltQadHJ8awUg4qMb4R2Sn63YJU9W08mNZCC8tL+1iW1EFjEUbu3QOJtTxl6bo
MmSxtEpYX0D0MMxvpgYIEjZQuMPkETao/VkVUKuhLtRP2EOVu5SuppQvldG9doscc3aEhu1FHt4r
dpHiGSnGURNM931XRGtXMXvp+2+6hD9E+fCHFjiEnEBzupHTqgLvAyq98GwLNOb94vWijRb5gjiO
YcHtVY835VovsThedKJMBfxLiRucWildOGXgJa20c1fAZCLbuHntey+5MzDCeyqwKniQGVYPlslc
Qoa/A4bj9yKJkrViJcNU2pheo30KgY6b+U17FkHxkloRg1W/0lfuEo6WG8ar3qX1i9vF1bHPp2AD
pHOthr6keWd7r6PcPHvLmFYtRd8QH2Rba6WOQzqEPmPRycWNSVuTF/52Skg+acnTXf19IQGXZFaa
foxzP1y1ZnAOjVN4GyVuJqdpWktwjrPRH8sACwl7oA1wO0+7U8Nz4nqxa52fQCrKM0rb7AXuGHnA
loh2apl6XXN2bbQIs5NfauoDRLPBfMbpqljLJdtbYNy2dXL6KTvFlkDUdzH+INmm98L4aE/dkcbN
ORutDhsug7aomOXqIXVr56yO+PoJkcszfasFAem4cy+w7uub/znUuWxWDnSOsQ9wC85MVGLsaNsw
CrSXKWx4d2lAJnqBPrHrfw5kHry5nXya3HD+hHNOQmHcZk8GJtS7tDfiO1IGeugiVb8dF7QiE5lx
dkuMLPpluZCXV1PV4fG0nD4g2es2SbV7deZAm8cBO2D+pjnmLS8lytggzUKwtFtwTDcdziPykZVk
9kQd0z47URwcm6HztknUiS9RPA0Rn10rtM/Ez45qYK8eHKLL172Z+3u19O1M3td9eqwX4YnMiyf8
evWnxpdbRXDAZkV/Kn1to75NTQ+yXZ3hGYImGfenaPoQY1jvq2FgzuVQceRNo1/yyGBSTeAc/ATa
2hy73A9NMr3WhkgcjNS3t1gAfAkt7H/H0x5BLZd5Z2RPEVTZT3NkmoV/m3E0+1nbesVNZGot+FXi
O/etHI+K0qEedK0Y1lkpo31bi8OfGeYMzYWoIHGsG7ncQUf/kvS6ucWSMniyHcLe7K61P8Ko+ppw
nPqFpcmKScL0NYIRbI26u+dGJm6gsS0cLMpNgQ3zCOTUGzZ8xRnbDOz16TjL4jHnS7mbYlABRQD4
Z0kDFRzSzpzWtU+MatjnAxzcUXstguHijeFKG8P4RWlOlxWE8/jFS/PjbW/L8RPrQSqPRVT7hI+j
0q3xjQTod4xVCRZG2gKMdo+IzTMqyV9KX28n2JL3WAjpuGpuMTCW20jRJ1zi71B/petUTNFO/ax6
4Ms4DnVcXu0aUBFXJ5BZ3RsfGts4WoCNENtYJYsBVtM4Nf692H8nSXWtl7s46YLTNayGh9KYXcIG
8nhXeI44sJ/+uNlcKQ5a3QFwtbJzN2Nye9fqd0/u3C6NWEyDUw+X2z1VpsJ48A0D5aXrN3Rc/Bpp
Qhrz2Vs3cCKiZwnDMWN/8796K7z/y+6Bd4x34ojxIqShxZE0WlAqvMc0U4JWAdNfE5g6CJIJU2l1
jBtch6jImsrQlCL/ZMAHiMl2BUnigECzuoiS+pavLcZXux7wuiQpQgVIRCFW0CZmmpuGFnalLg6g
BQBLE4dltWQaaR5LQrcM+K/bmJoM5Jp4AJnwx6TsyQ8YcpjrroEL53vNHqVMvMWwrySpAXF5pOsR
mWDGB3Cw+0cpPcwEeyqiHCO88EQDjeqgsPoHLR7G7d+jqYmHB4n/2XZCnOAHJY6aC9pIAMEVdpJ+
jtNiAi2tZkSdtgdrc5lJ4+6xcqyueKAz769Acj2csIpgWjfSi12Ftnmfu0GyTTJcJyu9y74k5gb+
4gWCjT+x1V7vPs0ZWTu1h/1DMzfPPYrrs0fVubb6CRMhG1fMTFLVSaxGWk/7SAfxwy4ohu0MgzXe
Yrn4hqSDP3OqxKs8GoLDkPvynJtGe5yWI81iR5EJxE61VC+oH5n6tj1SQYXnYTn6++oCa97+B7ef
6+Y3HGB9cALZPAZixBApDulbAfXWdsRXESOwDVb0q93BRntBAHjBLLgo/ZVSQllEKenRLJ/gsw/P
f4DNkZGzr3Ru3fVfWyhPaeWTWSftr0hW1DFIW6wekcvYIHcJMwhDWlBZO/wKn9UNGQ2u/ajjUNeE
1U5d9dFQyKPhE0HY98VwEAlhByqnN+31Zx+4CplCC/YxyOa3MhOwugc77eefhm8RXt62f7DXdire
k2Fq7osFT+sZnrzbLSl1Nl8IVkXWJN0LabJ4Owvc5YfM6+BeQJbGsWtYReC1F0WWBgmgrcBZljjH
ee90OmbkC2TXiz59Nb3urZ2d7Ec4ez+GwZmQSDfoCBeoO+vrXcc8bH3LgVVP6nm+NRpjuJB9kj/4
4NFc9ll0Ian2TIh49ktm45krPPvVBO054Uu7KdXguG5qN7RuNh5VXb31Wpc/QLiO3yqMbJf3PZbj
G7HDGUQR+fRHyi91/HKCR6a45sZhOniKS1IATZ8Nop1AJsPIzra2n7gfRguJacGJUy41CrXsTDZ0
+axh/4MjHjP2PEkRS0tYWPkliWSOxV6P8cDym/UYiNpjDqb50fj2/wg7k+24kWzL/kvNsRYAQ2MY
1MT7lj1FkRMshRRC3/f4+towV6aeFK8Ug/QFgAwl6XQYrt17zj5ionpO4ie6rLirdIDqS8/YT9kg
U5vF10DmS7qscTQIIHzkdn8ZIYnAOi7YQS37+bIKo5McKDLUwhLBowQCzKRPreyQkjLu4ME8OgtX
Dz1qtY/Bb2ye/c4z30Izcq7k37WrdlGMZRh8NzVEfs9KwM6iZngu7PG7qjqXEjNr3fEVDU2/n5jQ
gKs0EV8vT95Q6+Lz3CAwZtxibOxozPdkntePIRkr6hmmzhyeX505m1fX7zWwtBMkC5tOYyKTv5as
tO8yJSQEbRmGJfFAvLG8A6GBawtm6cb2KBtlq0d3YmDeHI529tXB5VSbzV9EcLa3bxizKmLzzuD5
n98AK42B9mgdf/smzdiRvNr+//+V/3yD+jkakQXXVoZLvnx8GegUryo4Ke+jZQI6MMJF7q3Pz1aH
2nO5HjtGus0EaGGcfNZblxi373djpjMNwIw9Q+F2PeIR3E6uAUJ/TvfqExlFc/PjwVcwcBmQvbF1
XPaJY+HQ98cLOesabVPEEpfErfHBTo5xtqKIstuX6YXGrPqza3bfrwCJk4G5fApmnYmZTYyAU43Z
fZIiAKuX+cZo1ndh7goS8cCQCNEDHAz8W3FHMNO0z8vsx2mWetO+btsvU+S7K8LUIjQqMlhDN+nf
dem9RV04/m2JYl35tEpXGUOdpKKYiqbxQ3SaODeLRX+yeUhWRkHmMfx0dsPoQnM789563b6WlY3D
v3Pf9DT2Xr3WaHbIDGmTcDPeJxGT0wSq+nrEGXuqIGmsq07mT7ZnD7t8dJNLiFDxHPoNwZm+tB+6
JLnUOSE66uNc1bz37vxhYE/yvfaiSoLbns91uJ9dkgR1/NV2abWfRDeSgRJDuWIX3Ny1M5ssNVIS
lYB36s3BGb1hsu2WWaR0V0FFIuhsGeW2J9QbohL/UOJ1bPcjIliR2mdo+dPwkzpiqx/8OGLHTfWP
a75m967NyHhDJL6z2ujOZNa2ptV8M3skuDhv808z0Y/zVH7oQ4HbHMV1f9XBSmnFFpszTiWGkdCM
LkAu5IN6aTy5UfWDFENxnxnzKRjzdtWMdOfU8wWTrsaeSP6FJQUDnvqqw2ZBI0rCaedr5SXi9lmZ
aaPCq7DeIvDTk8bHhA0SCbIyS++tsZfrJO7KL1iRbjgVrPXRCrCW/hKIxNqBU1lnMijggC9eSWvk
N0nJjlx7bGd3WYWZU4mFW8fTj+oUBzD80Y7A8Wwsn9soyb6SjUkQIwXHZlrI7z2IkpNvu/VtIXSc
MjrNnfhxarsV8qoFkRXp2hctTpJH3eYH1ibSotKC0pmAPwBXY+ggiC2u0UKAmgvNP2HgxzK7rNxF
w4w0saPb/0HomV8l47ubO9yv5vcCFytzrkdiag2A71OOVoraqSS3b4WKlbzYfLaPJZusYzTr9U4f
6dbefigfsUky0hlVi7hOEMY5+vU0LWgwagWp8WUYfeQBggctnsMfR4V35SnUP5om1UMW+P297cXG
AQNdfmxzk0bt0hezUBDElRY+JGap0SuYP3uL01XV2wWZRWvuNMTCeAVE727/bFuwf/cReQSXCeF6
BlE4Uted3wLMYMdJgwWxOQlTnJMwI7jECc1XdSQRodzNcHGoXQz7pa1sftgU0bIwQuclbdneQyCd
NsZyymY6P+OZAbBQdA75ziGSyDa7qv/UjXFrFYnRmvcEe/s1JLUg3uuIQoa8F5+rbnq4uVwWnoe1
OFzow6f7wWM+UA4t+3PJyCcwxvNsd/56gHn3ni0edBK87Pt4qI2HGrv4ygtL4z2N2BZFOp+b2/bE
Z3b4NtAcVlp8zS1pSlZR8yyKfPqXpCnxe2i2Z2KGsYjIEzrjCvP3eK0hpCsSllNxKkPxEIcTzGvs
IvjBOqwGlYjvixnxqwtFBh6r3Rx+iptFYTcIEYiVEEEfb2u3u1P8WvUyLKgbolExF3ckP9aDZa/I
Gdd2MV7IE5iRp0IbZz5O0fbGOAnxGx+7UrDiVXKeH8j2HPYh8vqNoij+PFWPNOr+4l9i4QzndzuM
Z5mO8HTTsFzL4n//iNwKrWbMfOukyWk4gr22zimpPip6kfDkYp1VyLSUEnvWGMtIXPC3Uz2KtFMw
lRjzIRbHbfOqJN2cYCRtXrNPZqM111jRPLppbffxZ9dCgVy3lm/sZCh3dP6qJ5EUD9LN9EdT1Nkz
+N2jlozJi1EVJ830rIPAu32nO1ISLBMOrzrOTtYCf/jqDR4iTBzHdDhpF5hyhk0S++eCPBqCN7oR
C00YbYa8MZ7FcjRqGGuR3krENs6ncrF8tHp1atIyf29ymoZNhbB4SahGPO8dvRwnbUuKc7e8+Lr/
Nvlai58AAwcZKMEDG4GUXjuJAVAXNIOOV206OIRvmtfO2JV2FaNYZKus+fKUMrg8qzyPYQG4qCNs
WSdT4GsjL6do3pnvAVplBJQHPrLenmY4k6YQLM7yokB3iV+XK3vA3+xk6VaNM9T0Sb0E0fILh+6j
kafD7b/8ScdLB59/jvRIymzEaTu0PCfa+fV1XCy7CSFEO9/AoZyYfpesAUJ0uIGzmVo93Y8iGJ5d
LwHn30zpxTZk+tkhQj4A0jiP9HenANlEn7X2Nctb/am2ihfHK633YNQixoM0jIqg1PduNI7rZMlx
Vy+z7he7zrZ4wv/3GhuZbq0ruUmd0K9TXYjJm4ydtczFrA5CaW0iEVMP43Gwr8NomHeqD9s4vY1H
Ta4GA5NrlKGTAqSx2F03BQ6OXTWWyStDhL/VGpPXLgZB0ln/vFj/c3WxTGxj0tV1QidtuguYQv9H
it1EAgVXdetU9dlFWT2xVWg7ywBDqW6Rzim1Ha2TH6dBkpBjmK4H0brnwpOHwdB6Ug3/c1pVAv8o
uSt5Zv7vYGdaJeO1txkat+51tvvvncRt8wP+44sLSv/Hn1YlazTFzg4ZsqlrWhlr1z+/BdbvaZM8
pVxWFcOxdAgGhvmbyQ4EHsGGjl+dYB68TVOwRD0Ly9rkDKSQJyWkZwaYdGJTe2TujschBw4R6/bz
UOlfIveR0YW705NRX2P8su7I3R39Heb8GDngL5NPTOr2dsa6uh8cZMpNEoFF1gnmQvX9t2PHh6YL
vQ+kPC8zVuarakwAB/ZOiTd+qLOw+7iFlduoAFz8Y3tVeICidQeGjH9+Yxzv99Bez3QFAaTE9Uoc
waSR/vrhcBDBeplMBxLXRHQaQXYBL72Dqv8YTHH0FTCMEgH2gumz0zJAosXrHfE12UjoOv+hQN0X
jF1OFk40c3txVET6dDsK/3tNfXVsIKD//D5aO19nbK5n1yumy2jaQHGXfVA30Cup7by4DpouAUH4
zQqExJZSSFtyQMer0JKK2HhO+8KbDw5pNUuhhFdKsAjzIPgGI4BO+0KzadlOE1Ni1gflYenVac/W
2WC5RFrsr0qNDbpexfk+Wlqg6iVpcMQxqScnTiwiwgUIxzjNu++Xo6qhB5okUb1TX/Bc+mu5Z5JT
aSLkZIIVHMQy7JIga45xXeCzXU5RqrwbNS2mx7yCSVLJ+uLjXLmoI7kc1dy/20rB7MNiPJmLohXC
hvK0Di2TAg+OzlrRkw0Ng8dcQluh35Kgeadc3JskgGG6cPrnKkQNZ9aYIoNF59kHTftYIC+KKebK
tS+GZ8eD7jE3ARLAhcasYtkzGl3r22zMkCgP8spKd5PlJOdwFsWdjxd443ppt+/z0ISa2Pjbrkqr
m/HSWpwRoZf+uAYfwF0hMGOnR4PxCjDlf760IbRjn6QsdT2uYUrkI3lGIYbYfYfFcBssXojUhH5G
u648DQyH3ipEg3oGSShKadIvKPyQ9HINec0nj6mj0r6l5G8CUgM82mlwyrJq0ElQJPoHC098jgf5
AtnVarco85d2Wnqvy4gg8bpqNtqSb971nX9WRyrpHJvmfEYrEdiFtbr5mhDCovYo0k8tW1vUhjDy
FIvWyL1hKx2DGMgZL5JpFsZWfXXuSvciYaAB8Fj6jX1iXvgIAyVex/M8fgnRQhNKJFssgo14cv36
O7FZ5Nq3iAnHxn+snKH5XDDC21CXuXcZgTJHUxuI0p6az03apDtljIGHlrHX58niNsm490LR7JsC
M6bdevmd5unJG5S1yu3FG6l846rx4H5MRSSuKRE6G0vE1TuKP2ypnb6jwWptfpLc1JF60Y0RvpZD
KGPU4ORoh5rbMN4oj/boNAEMZzfbhU1jnBDK6Zs0dNnsB+1bnYw+E6S53qfGRHeUyD/JNvJL1+nz
BqqqTkyKYAcrko3FemnA5nRBtCm32jRk2cWE8bICHjHzXhg+hnNwMyLNPyVeqQMLhS98mZaXws83
fqMZz9HQOBudReGgTBBmMT9PqZSUB4uf66bdQB8XnGTc5LQYu9PPCivLM9pysSfRlVn1I6Z0A+Nm
M27BqYXHNDe61c8vjFUGKgHryz0hCityY5N74mbrFdS18j2a4mzjdqU84RsY3gx8AyoFpq/BaPjS
ix+tJD3piwJrsmtnRweQEATC1FaGQbbLtrR7+1s/aAbLIIwZnLSyzpt16BNDZ2aJeCsZCAMJqUgJ
xTSRjwNRyTIVHzzzkOn7zjeGPJcFBdeZ1sG0gvqskKat4hakPWRdnWb+bffakG11lsKFG+MOVnIt
tBnzwNg5Z1eYJvlVwjkP9JoOnrbtrd58JTZ1P5qJ/aicF/4EIS1BqlnYiK4YXIVrGmgVb8NGUBXQ
y3Vw42XQf9LOtZAJ1/3WNFL9vWGpQps5Yp9out0ttShvPXfbTUgZakyIz22YlfdhxQesZJlKg6F9
YSRzK5yRaKzId9avXuNsb77XcMAwBgO1WFkhTSDZT7cQDNDS8izsYsJ3Zfr3QVNL8uGKq6qFAs/Q
zr5ufmqwKZuxattTKd1Dy15l7AGttCifFUVV1AghI1k8w2+nHWB38dpWdgMIPdBvuvCjb0zxKqz2
8+BwixXas1YL7RMpCTvdHOrnoJTzM9X1ttOT4M3DAX6tOo+qXe+8Z2dI146eyqtfFiMkBJP7yyUy
g2i5eVXkTXiulapOFgkBdpUBhUXol6QIuBEmTa4DerGgdFycjIs3iCZtexmnkby75I5hU/ctrrLb
AfqqXev5CHzN9EHJyqLGudPjOn3Ic0TOTAoxRXd+j0BkQVULJ0Hez/a0T/xqTw2cHbScfbnrWeM6
nR2f5qAXYpmcikvahOQD0tJC8WsuAkn855aYPhpuup2e2vOhyvk21s12lXrmSFRxelXb1qlz2rOj
EWmmRGvqpXBc92zI+ULQISkO8wR6qWyqtbJphFAsiYPQ/y7wm5Yu95irPaSBQ2sb8/PznE1Py4ft
vUAHvq5yP3rSqnbelY0MLp4+xedhejPNiGGrOYq3qs402DxWeVGny82O2BTWZS/qe8vQCoBXbf2u
jgzUB7cjdW0w8ebE+gfPtP6xnw22UI5bkS/E76271ncXAeWqSoP6iD9JoplfQi8WehbKKZxcoi5O
TKpHUFgFLt08cyH7p+EzYfLwmAPp3ncD0zO0a0e/rMPnkjHKVQzpyhTw9a4Wern7mftu2/aD8TAk
bbcdRpsoAKlNGxsP9GNv+uaDzRynnvyTZQffgoRKN9CNASq95m6b2bWeaUDFyJcWKX8Va2IVdSno
TX8JvWn7JoLAIglqX/aeRjx9DdLMXA+6P280ujKMSpFD3kxvWa9fpOMaWGuhSSFvbPVzWc9kN/1H
lBLALjOleYL+4n6rCBkALPpVlsvQBHchBASpA/ei6Qvi771fFPczEQjMVpr9NIv2UAY2CMTlZ0Zt
3T41AZ9Q1z3GfjlvEOxlCGjD6n5c8FO3zs44Zx+h734yF0f7mGrZ7aXBUMTCRMaP86BjM72MhFNe
Ut/Nt1rDQEXLm4cKJMNYiezqpxEBgCn+AyOgXCAbfFfUjnfxhmHbR5PFLU/wygKSYXT8Yld9dTBQ
ioSAVqEh5u78lz9hv7dhW9xewDsmF3VNihENupcjdK3mr74PYlets45nMRdqqZh3RScehszb/n//
jTqCJTDZBJvg7701yYPeutRu8aRZ+fSaN/GXKcnML8tBQDdmPfLJPip0RlNsXDPwIHvaDekwJYZf
7QwUBb31xEFhwotQSsIErOzWcViKp3rw30ven5uOq+3wheXh93aSf5kaLFSzpklAnAFQ5SDUdhJ+
wlqdppn0+DX5woCMFxgnBTc0tvKOoF+MCZl3VdttfcSdweKD4cgSX1Rh2I9kdQYSWagSpiWOMDZk
wLgHK7Yx45Plcods+HPjDxVR0fSqO8IHlJIJGLSu/hT0v6tzUJpMUsJ5h2ZrYtzSTWd19PMlr3Jz
Q/709z9vvQxT/gZj8kxJJ03oQlo28i79t61Xi0KflqDXnxBdInMYsOCu9SI2dgw7soPfDxCV1BpA
txijRC5RTljpiToAK4ll1RsxYai26vaTYwhciIM437ifFG4XjUCec5u7b+pvqt5FDNQ5Manem28H
E/gHcjGDXMOg2HtfVSDGWFfTw7y8MIneNmbqQEnuUR5H0X3RaONW6+sIpK9ZXJ3YcQjWYl870yhY
bso4B/Joab1+7hvpkLtd61sSD8D7Qkz69OPo75ukddm/PSPx/rDDZqQxwx3uozJt4sr+FKXJ4nXg
HwQkduwKXPWGfiUx67u+6NfL5WzkTGmkkzSI1noYABgNDfxmbECwEdqbWMcPxYbX29VthayITvZT
72tPceMGtKqDcEkFHa9NThTzfvSLnIBEDKETxapGM161t1Sjy2Lkdap754khA1kxzuhu40nYOxnU
1Vamur62BzZowhjGC9LFx6iFle3k1XycQ5fuUGiCvqqa/sQWhmgBIS4lU5ozlpkvFL3Vxgj4O1ZN
ecB9WZ/6pWHrORNxPa5Gbri0M8RWNLdl5pdsIJgE04LjnhuqezexdywQ8/3s9FBPuvEDUbFJk1gv
z2qVdN8Zt1b7f/vU/rNBa9NJkZ6JRljQThG/NgwGDKVDIulYoDxgAjMi8b1orfvNlZZLfm/rbbTE
IOl+mghu8ep6r2yqIczK2m6gEThzsOnp8+15+pS3CILKi36cqhJsIrRmdTOn6YGcV6Pl0idc/vip
7hgHS/PXvTtGj+zYzcUYzOi4jzCZX0nUKL6ANXFXqe+Y942mSaS/i1u8CKanbGxhw6dBcoQ2oL80
YfCiLHZULOZKdMV4P/svlE7xVvUNCneo97kXXX0nq941MpiIMqHxWmdQeqPSj26tWU+rUUyrStm0
Uyw5SI66aMweAtLTd5OPk3ge7PTgxSgKlVEYnlF1ypL2exCY1T15HevOdrvnWpbOOjEKdr/LaT9F
06XPnI/bmZ/3zyKcPnXMexdUfLG3ZpJSraxEHQNAaK+CU+PYKA419c5afRV2i79WPKFyYLRsOO2i
qRPusSrHdB/WgX9o9ASdlHD6S+6izFQTq84j5hFwIKEr6o5rxQFxxXRSxv5ygAJb2iNxLmFlMkTQ
gLTAp5W05ancpvsocmZ6K8uzzjAQJxqorelOIjtkfEb1idwQW9bJZQf754+mZf++ntospdRStgtf
wRL2b31O4WQ8tl0xQCSiYZOzkw8nyVZppwzNuts3h2RiUKJoE1imwXFiT7Vou7geG0llqSwYc/OE
l8nzrE8FXdoifSad4ccRcVl4M3PUq7bZrWBKeTvDrYu7nEyS1YAW66bRbyszPLldA2pxqbdqjOvb
aI61jaqX2CZhcW+SZ7OytIPu+cFjD2d5ZYJ2+GuMuW3dyUBH6ljHoMEjU77++X0yzeUWLdIpIFn7
2//9P5ImoGnoQNJ0aTJp4en+6y0cl0ZetLUWXCYrY1ZLYNumd5EYQCMf8E9Q6FE1QBNjWq5JPmAY
O4gCWNwH8EHaU2Xpf6uzZMyaxyAtkfiX+lndu5buHNmS5I+1I51TjMFqNfRA11MgsrlHXIJZoeez
ii+ldgVrh8Gtm8RFQ430ZfBhWlu92730WCy23FLaJZIYt41SbMvKjN5bL92JYMq+zh75MQjo6Lto
nXsKBN1qFjttMxmskfYyE1MjMjUdW9B12yhqT45JEELcVnyzP0baqm4H4xCKKr+TpX5UaD6mgeQG
xKW+dpW4Ai5MJqrwMQ+6A3JioIN2Y670TmLHuK1/RAzwbqYMDTvr1S2aLyqAMp5hzOdwTSlstV1l
x5WFzc1Mzz6zlTSyvSd0tP3WcOljheQLLywubaNkthrJLRA1LNiQS5z3soMU5p55svVYLWiDjJs9
zUp0BeRFDqJ8cnVc1iwvPI8WrfjRICf2/eYHmmJXHpQ36WYG0gYWVjekjUimM0FgdBYb5uZp07S3
XHR2Y2IfVA7T6ZyYKGUPU9RoMP7HEZ8BjoSR8KSJDBd36sx9bBr+kwOLYdViOwdLv4jUNDOP90hx
5V7mMjhWyBIfJteCnjzQHJlnz3yQ43lAjP9tHAgQVN+QyKfY4Lm/Yls5UgcV4I8j7wn+q3bjLKvZ
khfmCbEBHmW/oZNY4tokQmX9TlGKbUccrbxIvnhNk6zD1m2eamJ1onEut0gYrEMa2u1ziQZw1Snn
4sJiW5B/8ALK9ahr9WOXh94eI8t8NIJZuxN5XW26PiLujUqGKc6q9KLpzl/koeFC780nTIm0tfXr
/5Z3LGX95CHEaXKkh72rN0/J4HfHHgPXDgXcihkB7Y1c7lUXJxABZvtkAqVh9K8SnpIt0he7tk5q
HdYa9NfGkCfYBGDUZPku1/301HCXv+IuKwkYyJHALS2Z3KbHCw0DiXxo7352XntNd7a1U5vYRn7p
xlp1V50BOR4NTSuusQRV0uapA9drWcf/vP6If9S9FL468yaEcRS90vutgiil08wIULzzqBONAp4Z
e6ITiJPIdBbuRTWvrrkEXHnusUm75HY3q1u6RfV2SHSLdXy5zUvbZjQrPefkwuA7q8gb1QkZbdJq
pHm7Urbu585vupOzPKoqfLLBTJ1G81fbTiNWCIlR+1hGertS+YkqU3EqG8L2tICNcmblB+Rchu38
y2zO+8czizrKNjzpCMdRqolfl2KwPjbzdpptjBUep7ynW8nW91hYAJ0MFzwzTNpXP9MsVktiq9X1
0SydTRlP7TErcnfttbInSAsvqGqoqNaKF2ZktdJtqTWr/OzWrGNu4COycIDKyMge7+PJjXbGMpVu
fGDF6lqQGdEukfQYXbd5zVl2pibPniVRqU8LebXpyvKNUatznvUlRDJPAKnMrWMdkqxoz0pzEM4m
1ItWO+V1RkrnolgY5XeFDVAT5jrGvY+7luYCYxJYsk58Z08RbPMkpN/EJfVitUW5BSq4CMH/c019
SxoZALxnekbLdb2E8wt+54oIaUB/7Y4fSSIJRovb5L4rUiJZ/UVYNHBpkRn5uHCSIsvf9Maedm0Q
XPTapuxy4uZevVjLhyo2M1Sdo37EPpseOftIhOXqQDf/7hv2VuyhyBMdE12uykH4W7uqtasGleHP
N4op/6EL4bOhG7YgVZLhJWKbXz8dfTT2SY1V5xL4ubVWuBbay99tu5CYk5HY5xgmt7lXv7lEwlxi
DMsrREPWm8UHyQKLtQqionmWpg5CZTkaCFhYFxbZME5fP4O3/XH953f8PMIiW7K1oB/foSSGmnYp
EoBs0NTor3bDY/3fI2u2flyj6/ilFIQ0j4umfG4H8WOboLfF+2zNRLLMvXGVpKvt4+XIrl4UEdNJ
mYlF/ruZtmelzI9T/Pqzl33MkzWB0NVRCmCvHUMfTZuLsVX1mGpBlvHNAg2ORt6Ya73vb+yhS96y
diqPvtOzyCjURQF3hDlOU+wBUonr7M7FvvCleS1MEuEYqkAf9J80iifa70utnwjC+mp/3g2E7Wwb
erXv3ZRsyXgs7iZ9Iv8ZmMDe6rxoq57NMxSMfUoX+0fTlGiXcFvXyXNnRkjwpswlVWB604ZyvK9s
OcMRqz6roRWS9G4b0OPHmF4Ym1v9HMwZmQEZcxA9j55ULZASSOPHQUqguEbgKgwzI/TcJ3O2/Mdi
6kEdI1h2CK7c3kZVNBYpjZa6wTZpxYJs0nZktYmnwtSRMvjOA29AvQ2C4sdRwdTGTpH1qY67EyNI
DnSNwLTBvIzLimjycNqUFZ029RKN9peE9eWc4uLfemBH9/zE1coXqLSp44jVdXAJ1h2/clPAWmyj
yLi0SFOLjW+uYy1jZqNA9gY9koPXaPHB8gomk4QzbJVZdOa330hANzueG/kpHDsSQtXYg1hWnOL6
cPTK1F0l0VgfQwZTJ8i+4a32NrlDUNmVcm0kFamZNlonhoj6esiMd/id+s41Y6wWoste5r6fH9kW
YMjrmO8aMXTHivD30iivupbyd68Cxly6/SVtjFcl2HbYzK9F2yHJXjbsEUyandKFEts3Pf92lOPI
h8qiX3j/H/pKAOnhD3BqzPyLNgNOjC2a1dKI8q1cNicJQVGbWdJF8A2bukhr6ukwu+YnIfynpC3s
V7dM2aJmqX2oQt7MMUBnM7/nIX5GBZjJMQnRs9OKw4yA9RQX/rGfhuYaIc3w3ParWhJL0/2EXLB/
+tFvRnB+IKBEtRC8Mc/OSVlhYs6LcxDlV8NHStXZ2au51OFeTf4fYB7141PCAqFefvKKbePOnJi+
ANUwLuol/u+RM+yKxNEut99qtp0BiQgvmHfnvXDLv53Mq0GqE2E8zSaEG11ri+vtMCj9U+7wCAhh
zm1ClU+a4sXw9HrTJy0GBUXDL8yrSbSlcgUFJnonJ37UKjyXSogaZoQYQlaIKaII7sxK+fQvC7fx
jyYJw3YTTY0nLTol1u87LFDdA4MaMzrhyiU3ISr6cuVPegEc01yjTW3ub4uYK++7bOxXLBnRt9Le
Bl3nfutDnmBjVTmrzK5HQiphWdv4mA/2GB+KWmxBmjWP9TKU1A2RgezXH6q0gawVvPAGuXdmGheY
MomE7WOUtrd5vl1VGQbO2X+I2mgdLGC9UuLkvW1jNAe7xpQSppKVNdpqoS+aawKvW98/WEmId9vi
9gfNujR9JhEBE6i8chNgp7wqcZ4piUYm0wjWr8qWBwso9euNXddWx7qFBb5zfLrfbRE7uGWxjaul
3/bdFig8uYBGb3y6iYjFjFe09esHpM+Gpa0b0BevLnr/KwJi4DtANM6j1UMfX97LoIbxNBL2sVMP
BfUiP25vPf/mvJ31eEeREX0eiyzdJ63WHMD3OK9gUO94CrkbLx13bWj3pApNRB9gAKovruV6q04N
vwRMCLq19TrtSKBXrcN6aceSTYSSqGtz0Ik6VVAQlpvfAKYGUjWshB1ltNUXm2SoibjAwlJfFk3U
lrHxSXTyuZUD05EhqYJr5VeSCcqCzEhHXzKCXxThlplCzVv+TxBjKDSqOxisoWa0r7j8YGr13+i8
jHM8QQLSBQ9DTwAyUdO/dNSvNwaA7omPMsmi7eDbNTkmCwjWShygoiKkU9VV/S6bSvgQGFOWbPkl
Riqq6nCbLoI49TJNlX92Su/HKf4QdBQ1GQeJgOvQjEbHsBDMmqLdqGuws7pj27ofLVP9I/G81r3v
GsjUp/kFoJB1jzjfBiPF0WwydEhs+I/q1PcZPd1iQ81wgP+6dG3VWz9XfbvHib6/dZS54R662Hb2
gNuLaUdkCYt6FAwbNd8RyCC3TkkCzbyMeyCP9KvabcFOLQ8F0g4z8gkIkQBymYj8IoZJv6AT0C9w
ggww20wn47pyqD7wT49jkDxopjCQgSHtNzx4VT9G5+0yjkMWoJvMmrT5XxpchhK//tK4IWBZZ6Ji
uyYJBvbv9WCcC2uiQk3PQdNVr7qNegOnTfBJHRVWpd2uqaPAA9cqwy9K8NdVId7rmkB4dYo+oTln
s2Wt6JD98MKz4AN8COgQxDT29j9tld3YJqdMRM/m1Fl32sIHsZYjj/KBTgTIfQEvbZ/KuWCNm9Gn
gkpZYeoet+6C8PWWF7SbhuzuKNXkKZxcYNG0G1/rSX4NwA7JIljlYWS8j9FEXJfthpjvw+nJKBvC
tLmuB1qOszIijZppwStNOp72HtuTcXymRK4ehyZ8UroWrKbxsYsM1PM+aRtlOX2OrFqsRBPRRs+F
3N7WhVvRKKIXitJDMDPiipcHxTgM1JaxtsQe5He1axQXbBTdp7zGeI3jp9ZNh+c3RDV6X7sbt+X2
+RykXe+dxPBOVRXf/RTCTmnR7I2qSTYZYzZRh9zMeuaPOyPxLz9jx/q8dzcVa9jKa/Do+ZUn3gqd
FMsp7/odDRYkO4EYVgiiNnkVomZb1n8lQOnl9GYzcFvf2tCp7n64Lu7OQo7E/SzJLop4FkFXzqY8
etai9kFoJNOgygAVJJrwLx3BYiEilCT2QgiunY8h8kq4wIgcmTF3sd5db/XBGLGD0KfeWGeibx9m
cIIH03e9g5mX8h5QmLG+DaL//EgV/3AcOJ5rCVcHm+DQ3f39iSqRVOJJ56PfZnL8OgOhAs2Hl9rg
yAoH/t7OAPEiEJ+kIZPXPEwFPfGBiqCOSMBWC/BQGPalZPcjp8VuknNUNkyD1NHt2vLVXF379fsY
SstVrxF/k+VNf3OHxiX5r0nT3//5V7X+UTy4WAHYZLDng8Rj/K7XDfXecgroNmdEre4xc6edNJcI
razRkTux2vbshA+qFZAh8isTKV7sWB8uejFqd50tYbN4gAmSzrunsvbuE8xRp27onis6j7dLUVA8
UBdwM8Z9fp0sOhtmUNNz6LUBJTOt6xzXnm+glqah4FxgNw6XaoBQDXJZZ6joPshK3g2WP33WeJep
9PPvk2wR3uXRy5/fEJVK88uy59omM1Ib04lNf//3ZY+2C4aAyRrPJdkQTIKAuKo2sO+ORwS92lvt
yY9mHD7URqeV8YEG0tMEU/Axtmvj5Jbed9XPFWSPH0fcqYnlBddyCeP6+ZLlcc5y2oLYd1yngmQj
kHFOzJ7qoWEe+1+ZnyS1Z0//yl2pa8Dg5zMdQPs4VqX5yueyF6/q8BDkdbGKvSK8wNODwbFY1YPu
/zF2Zst1I1mW/ZW0eEcWAMdYVpkPGO7ImRRJ8QVGUhLm0QHH8PW9LpVdlZFllt0vCjF4Sd0BcPdz
zt5rr8dc5uL8dTpNOniNVppvp9l2SXUjrZqAoEez1ouX2l3mOMfr++/fTs/61/a/i9zbNxkKuw7t
/3+d4CXJwGYvDO30e7psjXrCKNmo46ZsSX2+rDxGIV4B2LR3bLMV0MRBQLyyGGOtcLkjuXndDk9i
98hYT7vNypbEr7V7LC5/gCpgQXdeNHSmV50oT+0wWCSHwO8nBnOC7XaZGiREJFQGwcqpNiG6c80x
sC5rNY9PtkV/KZs8Ra22nL78z4Oy7Sj/3mkac8LOX17zTD4Qf5bc27L4oXr0RWwHNi33JbmCF+r8
/ttw+Rsmy+5glxD0ZpbC36Plwdb4fC3XODSJtUGDboY4Mfxn318qxEWg/i1QFTcMGUGHJCmKfmRs
riAhoSy89sVtRieGADLs68uXvYWUzDHI/MDq2wRu4q3o6oFQDQ2hm2mVPl6++hqP8JGkN5AqnBgv
DWy5izSrmQzv/Htx/fcftCEu/aE/3ziOYeqGR+lsCtd1Lt3Hf1L+o/fyZpD32ZkHtUcWwu1BgQrW
3ZKkbjHJnXcxFDOXG3ycLMXWvFh5gvBWrS9yHj87ZNm1IO/uqykr07KO/YqsDM1jv19nOt9fxVVv
6hm8fPMSW3LRC1nEPWl0eKOvLDTHNm5Zn+snDlXt2VXFQ6cnj9XlBvz6A+Jddp0MjBb+USuMZrv3
sSmCTCtoA6DWYybFHzR4yAa+ZIZQgiDsq1YZihW0ZOdDN/DBEg+ZZQZfN/rkmSQdbZJ9dCvx9nTv
YBur09CqBAWEhWAnNY9rRSRjv1jG8fcZUm/m/P4L0cYk/04k87xvFvsDyGgS596YhL/Vu7lwlmsM
LcTpIfydLHE3ObBSlzz5UeldRl2CfaUjtegeFPBv80prOKffWxCuIOYtjaDmbRlsbALzqS0w6SGs
SnelBsS+qU7VJfUqQ6kWkiZw046tenIzH0qRqUP270Ty0nZsdheo4aATK5CaOGbNdcuZ4jbNKfFb
xg3/nViRkF0T+rZzRsnC2UF0e60Ve2NMEbbqHRDD9YboNO15q31YERmdXazk6Yuh6cU+ndC/JuOU
PRR+995uy+5Lx0YFNUQjvbeVnItnujnAtmaHc9dFsqb5CRfR5TTVDB5uiMuUJW06WlmJ9bJdRspb
kdj/D+fY/7Z4+JiufOG7mIINl4PCn691s849YDuDfR4Wv3oiiQjJWof7vDD6ayAC5tsy8sqMqS8f
W3yqeG9YcD2ZYzxaPPcfklGkbWpHwPF3pKTNHWhG0UGZ+59xjyw1pAh6lUWz1Z6+ykTKRjhkeFtB
+amZ0Ci8vU2ZPmmMcz+//tKOTwpv+EPKPIQEP6O4E2ZmU1UP5uGr1ymc6ZVKfdj/VtCvaOH//Urg
/K8l3zdMS/gOiwD/df51yedMgEVhcLVza/iHphtfmxlfBDWznu2MGcXe768bWeMtn3R0mKk3XznT
+DzW2YQFIwdK+LWcMRQ+EyEjfn85XL779aXh7Q3UGW8i10H/MYK+06GgXi3TZf+4iLxthuVlYQ0v
ydxoe61AO5rOc34wCPizDprXOPQ8vDbyjSL53Xz07FTdWXdQnkHdOnaa/IStS7Br3bzWbTUhMXLF
DZk6NhYLG74KBH0FP+ZeU0y14Ulr75XZx4Q9JT9LfjDrEgK1VqPcNdrjl6rTGzrnqvdgmH6JqsXI
ZbFl9bD3W/n7E/iPz+U/058cpb+m6/Lv/8XXn223EtSXjf/y5d+fWoiG9X9dfua/H/Pnn/j7df6J
X6/9Nf7bR+1/tjfvgDD+9UF/+s386/94dtH7+P6nL+KGPI71fvo5rA8/5VSNX8+C13F55P/vN//y
8+u3PK3dz7/98dlOzXj5bUwRmj/+8a2L2OBiZf2Pf/71//je5fn/7Y/gZ/U+TPJff+Dnuxz/9ocw
/8ptjF2NYtdCseAxR5x/Xr5jir/ieBT8bwZRrrAuE8amHcbsb3/YDt8yXLQNloEchDXhj7+AlPv6
lvFXkwmwzx3AVm2hufvj/z6xP31+//N5/oVk+bs2B+Lytz+IUfhzSUJTxbWFZ1OJAykShvF1jv+n
3bX3tznL+Xci4qJM5P9IRbKuBq0yrbeei5AbrGF68IgyCylf793K/NxyUKczc4ewsMszOFcDDtlX
St1gnqutRz+SvSWCerW2l3HX5YHyFmTjnntGZ3bwPO0R08xdtTp25PkPKGkUXp4VLmmTcRrNz6tE
+OxIywg2W/vAMX/x0XyYk3EC6hY1rTYyvAcM4tCLD/XFfZQAruK+FXU0dzmdL0DBcO4vXSGB5LnQ
k5D+I5Poxow5+pWBa8gXqgt89kkZACx6bj3XDOZ67GMyW7GjrmsSMp+9FenbRUKQjKmKK1f96O83
i5aSlC14yNw84FHfC48WArAPOg8GyYaynohRccYfCCa+rYO8m5sPxOAkWImYGdkYCNuUcYY20UDg
GXCGjcfWP4k5n0KpFuhSszjQOVTBRqsHOfmJ2EaAx/Xz6NAc9KQg3MaNR1gKiBKBAZWiIiVpY4YO
3sEq1hOrcx+q7bN0Lud272ee9FqkekkDnGVNRVQHTpAn6XHu2pfLJ1JVyS+roUZQC/rY0UIsiB44
SN35zcJkYJpw6NRzY2y/XmljWzsdGFJIFpVc63hq519MuzE3T8Nt28m7wXMW7C53czbOO6evkxh1
2VWrxy5El32f0RfAsMjkq1vOz7UaZdwYkP5WvEarqz1ty4BUPMDsOOI2sY1wndssoIf3kjjdw9Im
5wywZGTpm4JCvDw19XYogLEGCw+81HtPywC3FoxPVq+xPtnvWVJOBxC4p3y1MZ8MoHq8WYUd2Boc
1tqdWPgsaFlhqcUSVKfh7Cc2cpwCcUmNdSGRd+mW3QiNXs2Cib2xA23IcT7nA0YAtDYYuYrPLvH4
QPUKP9H2oXnpbc1sLZouBdHY1h+d7VSBzXCYoXE49u4SpdR5UWOrNFroTCY0akm/41+HHLXnljv1
LqpQKmY/TPBWBpVVhVLMTTATlIiM+NlLGh3gH/cdgpDvIvFeDa62fd7rbsDYiRlM905t0gZD8TkZ
x3UtfgB94vBvpd8GD29OQY17kToyShca14t3lfvmpepJoGDMNmQ1hRdiLDKEXhNjdpsEE9Dt073M
RoLu3To0vbkNu/XZsGcCafPF2m8ktwcZdnuLu77CFh3LVjcDlcENnvX8s7fHbGdPqO9UqUO0Xp3P
VZXe2fc38+wQZZxbV2qal1MzNRQzCguyFHlgbpq/axG26nMvbnUOLaib9sKE0F1nIqp1t78HEDM6
eXs3DEC06aoXUdvQqhoX42ozmnslGhnbHdUxaKg2pImL3n60760Z6/vGMkDKULHrV/FErMS815qM
QYbjPTJkk464nTCs5FhCcHPEW2vTQelwt6XJLdqZq6UonBuzlCRqWC+27+qxksSjaGt6bj2C9rZ1
fnIa7xuAxTqi9fmRb5t98uCzCEuz8YbPr53fXIQqCdWBLWSEDrUIjYyG3khj/cAFexxUMdK88Bcy
DQEajfUKKxrdbTehNdZ9ifI3zU9aqWFK7toTE4H61od+nOEnR5qz7r3igswreUK+iwd43H7ZBF0d
O/xMNbzKqEHmuevBT7SIJumgERcxlhyEibCLMiRvYcc0ur9cuk3eP9ur9p6mHXLQDTQzQELHm6er
RBVdYLhO2AzbdMB4FONnG3a9nRGuUNDrNoanzNpJ3VGc3+urdroHs9zt+EAEEvy6SH7OvmsQHiac
oLPHMSAWcwu97JJhLfRodLsbk+zHQ5t6Z8CfXeQssBJ8Y/GwkYpXaKsIM4ot2e88EvfOWOmfdGH0
Oxr1rs/KDVugj+zSwZaRfQ4p/m992V7mYmABrElWyLnfsLu2i50FZFRYMaxCKFmtG9jGYAdqnqjX
Kprz5vCWF70K2xRgluVNL1uLKbu3ZDzZOlHjsgqnAeyo2Zvc0r4I6ddXO+J4XvS54z3w+11fpFOQ
NQURBKywZKk/X0Rr5wSeZOVlNgNF7aZVZvewVh8MauoQfPl845nGhX9zqvlodRZhxE1G4DDPEh+d
SxKC3GxvPxc9z0HT4D/1JgDrqT3Qj7ztJ2blvgEsvoqVWNyjx0ftalN9XSf+u9xwR1lt4keJ3gRl
VrA0WGZ3W+ccA8BPP/fQMoPUt7JzL8RBtvNEfGQ9RfaHMqEbJNwbzabWMxkWZVjv/a4Q94R3vlYu
xvNi8s/SHzx4ZRUbBAuQtVH8TgXO1qQur02zcfeIQu4mtxsPbSIiiYRr52sGK+C6xou0l496vxVw
scrLWDBfKmtfIu2hzGn3hQtbiF4YW69Dswv5Jgo7uUXCTK86NXTH9k3jAjjP9D9SUdW3TKhsIO76
AYcM525f3VtJiuzZv7ANK2Of2riSrTX7nJWCkq55Px3PJvGqmk6i69BTNRM948LdD2b2HX6Eisxu
uWd/W/DhUZbSQuLC1Ek+lgx1yX3SwxRuUpQ4+o4dWZ42g12YXsoVOr9AhzEduWV/XIz5Z1dkRLes
7vi09eJhvrwgG5TpPk2HJeTofavnKAYb1+7RQmWvxUTeRObsKraUAGYj2O8q+7WBwfLm6k2ZxhUC
JeSYDZRUWuPwKVR7XWNxW7zCO1kGDmeMB0hDyrqIBkFd2JvJJ9A8IrImV52TpsGeBtZv12Q64eXm
D9a770OiW5in2yEcEmmg2IlMd3TIGOrp6uOVGFrCtvueGMV0PRndPN3MRQbEpYVMrI8YXaQFu3lK
5Su2A2Q5Oc6LGq14pDUPzO5UtIitP2Z6ujfyykJriSbTh9fIu0DIDgBwM+yXmYfLroq7ht4bvYYi
9KEmhWXF9YfLkFH5zayEGZToiUJbQ0lFyzoYW5LkGBYfJw0ufUkz2gOWH8NXN5zprtzK9NBIPzKo
hEkq4NuTZf5CUjwd/VU/kM65w3+0HPGsQZsz7cvUte8jQL0eO2+GmkXzzV2xOpwbNpeCUHeinn6I
ICQ8sdcnhWeNMOYVERPiG8w67Pfmr/rCOvG3nmhY/b5ZfNpvXp2yHWMrxmD1fsmQDahB611aQBGB
saFidzFxiKRD4Mp5O6h6JrKmmArWI3FcutuKFKpbDmcOob8Sw1Bx2BB5Xy0Cpe82yCuSjePepuHS
qQLpJwldqsqzu9mxQxeFbJRbTNja1qPDVkL4WwnTWgYLM2tvtkGfuSBFpkrtPHdFPbayQarxU6ZE
/5B3EOY6qR9Aw4FT9RKVgmsy8h4zl4d2YdXmdSC2VR237mllnwe+fzBVU+4wkMpwGZbduvUVHDd2
mGqxfvXajA2wuUoH59YntdVW5Y1Muo95sqq4GiIi+ebS3WJu8SONYQacrn1M/Nrl43r1Cqw3SABy
feYjzhougJQaPWdhlQJnd56xJRCny6JHlAT+dqQL0/K+JRiE7Vw7bOAnEKjxAqxkJkRpe6uMXJ2X
J4spMiLGPou9yb53OiPuvKzfewB9Gdyu97OL6IhsdZnmxQmO5UO6jutOZrZ16qbJiet8/hjaLguF
Wc07UkABLuvMCJ2lgtayDHE+qqB1MYUmo4fFRo2vg8yYVTajuZsLZJMtPrEt8cA6+e5hoUmMUPEI
GUDRSaNXMWcOLOF9o8ChVRJ/fpH2aBPb/M6Q0gmd+gKM5Whc07qAm2HKYEyNFcUL59Dc4+DVIizL
0xrzYFXsxsWLhdcN+7YcFdQFLb+q/fSoZQQ91RnRAkNFvqFj0r/c8iqasuZ2sjex00n8dencILNJ
yGNPyzmCkZjuF664we5WHGIIf8UK9UJ0abjhPQyTmkg1Dz8S/ZQQB5odDGqcrtOihJi97Vahyzjx
XK4Ot38bkoLYlwqjSO75N6bSzHAwUfTXXGqN625XTBfTfWnUnzZDpKUGSVwAGIpBhlayZgtN6khC
xNLGDv/tWjZBammPud2+JCmSNt1nKrxN5Uchl2gFacKyOwIerd1YjJRhheqhPQzfalsng9mbiZPA
/h/01AXR1sJ5oxwrIZUm6lCY5m1jlek+kSunPw9uSK3ifuvnByTlIWjmJcB5YYQEIFS4ieENePS3
Zyd7nwbBmYTLsW6Q0YyExVP7ZVY8euNT3dLu8mn2DZJQcteJJOybuDK1MaqfbIqOyNpszp6Of7Ms
2X3n0G3OJJZxpakbutQqB/pQU9MH29o/QQKUZ2TY9pK+mOQbhiXm19gR1MBptgS1XtVRqcOcsKKe
41Pkmdu0Hz0Ot8K3qWK9+mAkzFpKcWGe5N/8LuMTh7M1m+4PzSbO1m5VpIzVB9xefnfVGCXp9pip
9XVMmKIjVVsbwMImtlJPZ+Hcniw/efaKdQinbHxAmE11h32ZDLTT6oiOrddPg6S58UvUok4C88Mm
CjIFtMAtuHfmYi+RvoTr2ibxEKVwL3e24phdTo+5R/CE0mf8uVBtQlEXJOx51F85qjFBiC7LEl3z
yo899sKiEicw1Rn3qWsQ26RtUSXcKPPWVySIYPDlzPm6srnlPVTZkXAMK7ZX67n2cTi6Hu0IWCwn
DozHFtZ+2HvooTXDBABATE9dtO9jQSZV1SxO5GMEIKYm8ND2papmSzEWrIMrOoDW5A1VNSLJ8oFl
53VWV4ACQDnP6gUXgc2ry/2DrtxT69Wf3EIUXHA3aBVUweVAT4wCj24LWCrJyKWa6xBZQNzScMjb
7tpTbH+VmzOfJqwc8KNFtLfbOGHB7BTlv19fQdYn3UD3q4OmfArD3A+MJfsirbJ2zDjG/M3zQ9k+
WYyQyGV252BJ5DUtMLrZqr5JcuxCSWW96lM+IAKXPwxCQYO6oAkk5w6OMhxECSqQHrN6ZGHZ28qy
9zm2AbhW9r3sxnIvB/pS8D/i1uJfYi9QNz9NcNBlOq93GJ7KCgyTjRGnwYx+ZcCE1YonzKRjnLcG
GB/c5gg/eJmu1u7HAhGPQzmYVR5Rjqka+HnrXvcbcnSFIli9/uGSB0MSZ85A0IxGjdTSbB459cLq
GOv+vu0l2k5/vGd+2sREr92Lub7z0eXEJsKGYGZnKTID5dKE5rnvWMS0mOZdReLyV/9aMnkTHpGC
4ntX+kAJOLntdLuagsn0f3bOSIKIMbThshQpU2xlnHz1Iy9972bTDCaEONMK61qqS0CByN+Sgfiq
UaQgN8H+TtgQTeI2RFs81VR4wZxSPK3ZNXPNm8Q2v2mNy3yz9L9t0txP26azwjDsNDhHT92upGVD
BDNril6gKmvM4rpIFoJ4zTTUU9hO1rzuuUfGwmBxXKsq7LTmKW2MX0r1uwRIqFW2ew6SZ7i3rKfq
O3dHHW9WfyLKaF/Wlh5WGP+CdoOsKt9djIfBiLEhNfD8lWRULzBHlIH7o3CfPWBIQ4/zyBAYLtZb
SsPI1g1gMguZ0cxMWpIDGl81YWUq6gkrbm11L5IE1wpEUta0I/oWGE14pwBieHTGYPRCp2x1ctHy
MbbbOg8GY4pbr4ywMUtTPhTORKU6cnESeKiy5mrVjkAZkqNFv24ZVJTOCOy03pDob9tDKyjEc+s5
qbuTR+Px4JbyRY4+mYOz0zNZ74qwTic3rJEEOAUtsKKq7XBNC0p2nbBmyuiUPtxlszHwzIDBuaeA
zW4sixaKNY8DkcLpnZfn7Y1uuudqAnY64wCquhEBgOFcb0zrA5MT9Nmxt6NudtvZgEtrMu1O52uR
13D7pvIA1OuE62wI+HVDmG82NFSe03nC0CGxJu3hZwC2ReQY2tvEh5cPH1Mpt93isSlBsH93k3p5
tJcslMCAonzurQiQ2Y0aS3xvgwVXRiZLPBZk6+IVUad6XW+LogZ+m9ckchJXcU3DFqG+kRksHU0V
LPr87vbJnWoKbSdp7tISrqGqqpxDOWcTVzrvWd+oK9T23uKPkfncdbUTSme5naee32ILgkpXzGqF
Y1KmrF5yqlzC3WoFIjV7RVVehTa0NIviKjSs+s5gW+R5ejBQAOIVJm/+ZBUsxPRLyonydt0cqKgy
jaz6Ymwv0Qrr19OytedmZfLO+CsYQfsFFep53tyLetcAi69LrjkyddkHA8TB+aEmMKCs5E1tueDy
tuTE2+TcGjzLbUrNnTuk/U5tOaV1M7+zIvsnf90OuULTb8qqiTd2iYjJMwdH6VF+kLdR9TBBi9TE
LV6IhBHpwuZaIB1KMlqEKZqsZtncHUMfFTg2HykxIJybuZxuOg0ssaLHsXB37BfPeG+B7JFqM0Rc
Yo/8cBL5VkqFMa9eWCH8QZC92HE+IE+qx+1Nk/WNDmiyd0o8JHA863TIQtsHwLQV1oPKFF1gX7lB
X++H0vZ3uMYd+kn9FNM6PrtwSW9si5id8Zuuu0wiLkM+BYE2r/My0oR5aOrkvDK2iYycWIfE94Oy
a62gS+s03sr3VY0zYrrOxGu0kkrDDhxkhI17m7edgdTteEHyWtc5YAPRy/cFx5Z4dSeklcMQKuF3
14k1MuY1T0Iz1rtkMcg5ow/pJMvJVlsWAglnF6Nqg9mBKjVPvACeIDqtkeFEC16iktNdAqY6XEeb
YN72zuckEebK6kJntKPK8ThN59N+MlcCzaq0wBhHs0zmTD82O7knieG+vx8wpRw1eoUFU3uGtM2G
dNbk/dTTU6cZP3w5P3nUxCQR/NI47NTJNgO6N99M16kjYCEwcvwzjCoEVmAzDn1rX7tupU7rsHxo
S09SGlOXOtM4lPq+sx8s7WEloiQYBwM2Hj2fnTRfm6aYopURctAgT4vrglYI6TwENQ2ljM3myWx0
EsrFXWouHDGEeWwsjaWYcBVuMz+sctDMlWEdyB1AMogVNl6KJ2yk+vHOXjkGU2bdZkP+QLwCPv+R
yl+oG4OiN+w697Xu1C9J9zawK7BsNNPZxC5chjWXR5ECfAaLbbIQFdB51UjrDELnwejgm+HOoXpk
IHwaUNhHs+15MVV0qJUFwo5Kfltcg3xc6tuhFtfDPD3kSW7uAD/dmEOSR5Y7O2CaVrJmk1lHlVYZ
O9N8GZbyflATfpDOOXlV++aJmeNYR7ORfW/bId06dVWSH8SIEZQw1ysntekgzT3r8zaGSHP2HOUU
S99oHWwnoaPK6WL1GrydgM1mU8SGz1gIENCBVe5nNZpnZZ1yx8yCzAeZt2Wc3ExhqWgG5QlZ13ul
CUUBCNu3Bi6/z2c8+Mzcsy0z9n7PywWzNq5ODNAc6qn4xBKnHfl3rEaUe8c/DRUDDvwJyB8mn6hG
gFqHfi7eUqNSRI10J4cDDXui/1lItzpw5rkGRUp0o4NiYnYQ3S8VV3qVzyiwM1xcuZfsQMdmsVnQ
3NQMuKZdX2a7rmEjZKh13ZDzRxBtd0xnIm2cUd9ZRmk8++OPSa99Ct4EGkgaaLnyQs+GwFeo9D3X
qOWRpkOYDy4dNRfT5AhsyOIVwkgMqFGCPP+1bD8K41O2Hy4iuvU75yWipZz0pYceEhYeXbhGduyf
A8/dR4BVVi9umb8PCcFyQmwFCQEUsYtZ2Few8l+alIlBLowdovwfsknNAAa8FrV2SqKS6xBAyf2t
V068Km2kW2t0vHRuaeSnZSSF2A21eeUrvdwD5SO7AvYVkRyN8+5K9UmGw9tiQ+ZyJ/PV2USx+znO
5i1im+G68AXTi4ZcxoUIT7piqkP82X038m2+98vXriGyDXYKPaGuQrSaE2uQaiS3tnmMJT6h325+
bCKzA1Y9sUfSvudY/4ZhZ0Dd4lJ4LD9IH6vC2iGJErJvxzB0wAfRdWLHdISle85q2CQdnl7zhSuO
HQuVeeAPxXfSN3p6q9K+T03jk9Yd74P1tk7FSzoRx1cQnpSx50HW26BYGScoGe5x4x1J8UxdsZyE
gC69R3TcO3KlHxuzLq7IDUlP05D1oZ9qNzTQmb2k6TdAQudVtzYGKNkvUl2avS2nsF0kMv2ZfOxM
2wDf9kBnBwnt2Lpp7PYb2dNOUMm1Y+7ok3BgeCfR1w9V00+sK+kv+uNPHI3FDvp1evYsVrZN+ThC
PcEe0F3zGu81DsjRBMu1bly61OlFKUPKosz94TySFKrR8SUTp/lMGTe2ZXe14K/CbEbrz3MxaPW3
qrNp4JdOLDRphBy5DvOFLOhbAC1Gn6YErYVJn7+N/upem5bTxFT9HPUI9bpWuUU7QkvsWG099af9
UeE1ZJjTreeqZIzb1CxrvrY8kKsTtrNpgdJruO9gWTMUy8hbSi9ZKNVTQ4/1aZHOw2gilrm0NL68
BxqtlDNvSjQsJK7hwenPJDzsq2ZdQ2IYI2ux/LiVbGNL/pUc+D4RL3KfmOnMUI3SbHCq6sat9OvK
ffrCxsq6HE7j1tyWmqcf26y9Bj1pxZegHj82JgVhGiU4WhuvXlgI32i2XJGhvLdwRrf81gmC1Jw/
O7yDE6WF04A8z7p9ktUf2bwGzGSxw9EmZGi0XLtS0v5JYrd4rarnmi5xbz5kk7hiZhBhCLRoCjvM
4TQzmPqaPkOX4emfcZBzZAGSjmGYQeVzmX5IkiA0DryXnbBjEmswpa9nPCC3SfN9dt5arQQsVN6g
4dgbafm48KESaHzYBnrLbKSHLTNPKN2+1WIGCVCGvVaYu0lnbjeQ3x0YgGGQEFDj8iB8fDeuMgCr
9Hc6jS7utI3tzI7Yo783nvPLbxRmAHd/+X8Gs/WZtqJsUcbjXarILNX762yRNy6ZUVBRbCJZkS2K
n6PODlhZRHpWECp++GvDqBX2HrMGRr+BcMjV9PR7eQnvArTKOeQJ157T2PsOU51upZ/r+qsXZJyn
v2TzVtHQKnwUGymWUvVaqKsLPkQHbpCnJYR5tu+KpqypvTVt8mqbVYSsOmBYTavs2aA9jZyC6PMT
6ohZlWGxkDgD9iLzUJE0FemrA3HtBDFAxt0SvLBuEnCpoEgUe5BG9E7jrPw0p1NXxzLzjnhl7pY1
fSaJY+97KJrb4kaCHWk1WpF0JNNYRyBZUOQML0RcxmPzCoMP0yuVNWgHXZIf2K1AeJjY9L+mfsHk
dDBN9bwSF80dueLrlogaGSlhrDKfGccVVLOMT5jzpNmwU8TurGW5I9IWlqNOIPHylJnli0ESEw21
eqXfcgmD5t6FDIYpbdWBi3RBTYxxKsZ9108BvScALKwv/nw/0uyx5PeBSUaWZWEnblfRUwAmZ2Gt
ew4grGjwv22o3OkNPB/2rcg2vl2sp0x0TmQk7Af89ff07e9Ed1OSq+Ezr8Te66snYXIRj7yrcGPF
d3vukAq/ev19TU7X5A5RpfV7vd/2E/EZgwZnQQUuz09Ls70N1WnLr4Xj3ZWMNCgiAp+mo2YlkW40
cTvR0AUO3Dbt0Sg/SXSnk9nvLPvdnodgUgyEXf1xSnkJdAnHkzL8WDNe9SZEj0Tjf8a6Yd4QgRUq
o7pyii0gDTrIi2+MPsh7w/KObALuTbCNvy6jAocOd2rLQJfqGwdgJpF8HAJAhX1w/PLcrjVFZh9W
yfXcPuQq+5woSPihp5nMvlwrzwhtz2hOMvO7YfDjTDK8uDUeKOLmvApKFErI6PgIxvtOUDzWyXVt
pdajZE98Iv/0SSfJhuh16PibLHlai3ndcY2gzfOPcqyqqIS5Fde9PxwrQgjuaYAp3vdRHEuyswtn
zm+s0s+PfaH2m/ogosa035L0fSM56NIk2Iiut/zj2jS0VRAkdHtdJySPrHN8yR0z+KQN6XjzdJc+
I7pAB3hJ5TLahh1Lw3rLl4X5ll6+trSawjzljG2noK210abHknn3mp/SZt/QGjkYmLoEeGjlJwTu
kEypT79wF93ONNDxxVCObxmBgb1XnEB8RxOSmqxNz/JbtagfUHSOy/AuGq50klqgyHxOymC54VqB
ypCyMcHpGIxzXsuOpDpctADx0ZFmJpsMG4TYlqgz1l2xlO9ax0hW2DQHtzXOCovebP9aJWqf1HVQ
lLj8kKrO5oSfK7fpqNbnGs5ZjtA0g0xqlJgSv1Uv3mY/DKtjYZhXuLJGBn6kr9eFG1gO1ZvGsCLQ
E49N3QoomWp3L32wSPkmIgYmgXTFPdO84yxEuNAXcoS+z5R2zBf3ZXFT9AY5EfOmea3V54Fj70wg
OCXsB5DKwPNXmDZk1pLFoZJuN2XrafLtyOnmD0mjeCnkefXqOzksP9WJQewzLtRnp5Z7OnltMCND
WJAFcDKosw/lc9Sdchs8ZU6pCSI0HdwlzqZvi+ft7TY9oMOgi2zHo7HUIIWw8PkWXHJxmQ/51wwK
LvonTngE2sCwqVxvl2ZmxMcaeC5amO5lklXkrssRxwEn2wr+u39jUDzY3YdFYAms2ve+435baot3
ceYEBx6RiOnvY10gGqsjxzPQ+Rf3rVvs6n61w3Yitt3xm2Mmxm/WhtDU5tLiRrdWudOL/8PReSy3
bmxR9ItQhRymBAhmSUxKE5TSbeTQyPh6L3ri53ply1ck0H3OjsavWnxhzP/SF/tbfeyjowOY1K1z
dzL9gVSKkLjf98lEAoI5hbRzzHZ0aGFkgDmIDk7MG9FE/bFPSFVAPgHv3Y3Nqn70lynutWm0UxP3
3SEnrsyq8pckm73NQkBx4lDHpSl8lb3qN4n2VkjZHihksP3GWs8Z+OfIwo0ZJiSuRedYy97JD/RL
EtaKPNdeKZJ60eKb7in2fsiZF/UeEileIOlyb+C7ZxGjvtpdkY7EMjCguxhQTeUgB6EnrXVMBHs/
lpe23xX6DgzSt9QNuW8+ZGswU6EFAqhkyy1VW36G3V5MxXg1IiK2mjHpyAGpSa9OmnXaRNNKiXhN
ZEqrrumZ1SrOeDiMIEs4VfNjAX7TmtkzFaq+Ns47DLQw/6Y/yjZQaYx9/Leb8c0yayTLhNwm6dmY
vw2dxjdTCSciBh4p+KOTM/kXY5hTCzdN9q6R7+17klxUecoRfwvFtw3fqha/t6HWPB9OZ673WONC
vXtzlm070PI50faLvt59lKz3p3n4SHsZCgaw3FFDnSQ55pzNoH2404Caiwnic2Y0JJRhXKX6dDFU
PA+LGjxkbW2Owc2dNiPQL0tkRI1bkBRIm3sKYwJPzFsaWj0IenU92hEcS1T89DASuZwMlhM73zd1
762WlJGwbb8UAgHySPWjJVtJzBlQz8SvT9Dga5oDn8pcrOxy2gvScL1S3PKFPouqUkDncndfzdmP
hiBzbTQqz4qdPBF1/1FHs01nqPVk877t0aFjSm+saV1MXlD02pFYkifXMV5maV28Nr+JaNlQSH1y
UACVZKmvrS456FFjb/r0kzzzPejnh86k3XjYkkjgoKcW64fl8v2S4dPay42Wez9uSbnLX/Te2SLA
Oj2Wz+gpq76r9jhZvlZ1IaIBsDTunvc8ZtYfov2M5dJ0O0wB3aX6P+aXddC5mt091TruUno+GPVa
EsWj5EYKNwmG/1Tq4TKxrKnWIVhF94uM5VWbA9wm60HBfo6JujOXDd00a7u5qoo8efB7nWbea27V
OSlOGWgZmnVGr+pnSrBA523ouS/VcKA+BMseAo4UbL7/riESmDLCJapICYHs7Gpkr+8dj1wuLrby
Ug7TRrU6CqlmqC9gjiXmXu229QCRd/dUZZ00ksjOEprahhMkoHGYuThfl6VYq92GCHG+9jV1TBu9
vnJSrWSWw6RPgSqsgDl0FP3GVMTGMR5AuYEaLt7ODBUyTleM+PyMaNWh9RoSlvqBeoUSEGUag25R
AnsBhpDbbGzWaP/XkJ++RGfA7uWEUyaRWq4lKSWoAFFQjQkMByO6dO6iQadvBY/hC91y2RrbUs12
qZNRuzD6cSpf6iF/FvSqZxD/6/boqnKL+nkdL/ZGQFfW+W4wnetAEDOqzLUNXRsBvRVxAS2ibLrm
I5nhBZGHNvZfkWjhrAx+V8KYLWrO4pwtj5z/dZ5lJ5giG5aa4RTj717Lzb9cmfbt9Mx8DEpVHk3h
0REWe0GasLqRI7hqycx5MMR1fcm9KezH+omcV5TB6RqDJvuvds36FBuCGJqA9HekbWRVJrF8TmNA
2uQn4e6sDYy8DVoH75QuLwLN5cq0Tp09Y+Ohd9ymmDDz/IaWIMRjG6ca1w9YOqsOsYvzYhgCWXZb
bF2nRr4RDfzcDehq4+YBdMZ7jcSYMZLEVFrGarSo59JFfyAzjeEqGleqIbWjUqHf5eL8zYlBNOv0
iWjmW2Qo5IoLWiG8Z8dbtzkiBF3smVTxWdJ46n2RoHz3INJWFsNxLDX+mF8UczBhudULoRAr1UVJ
QvNi3WoBvZBY7SPETSKoyxeQb5L7n6l0OWaS6aIc/5F7F4FHUjzvpOqxakteN+x1c5lC1814mtqU
/F9X/pl6/FNny0XBTLZeqMDxawfGY2ul5FHV7TGFyA2p/HyNTIPOKPm+NMrzEGXvC1455Ar+lAIY
UJu7H6dWbs22OceEWdcxFDuPvhiI97eH9tKivVmL5G4PLG3CUTiQZ7cJFm2v9DUtKSpSWzJQUUDq
BbieNyEYhvIkesb1squQaCO94s0bPr38HZfXSkNrknmAfxhwIiUk5NxuXO51qrKpxaDF+D1LnXUD
PanHr+1MUeSin9CgPaRkRJ738A5bPdbrdU45nph7AvKi7lSANEetPBSiveUuuIIqKyxczY/R98W+
HRkb55jcR5KZHwA1EVvfg2ly4iVmD6SYnrPF/Y27V2up8b7bymXJCl9xvmr12FSoJjWYq/kXUT9P
PBEI9khnmEPJiqG/6i0gtFt/apmCzYqeASgIW+KRN38mx7jnRbaxlhzGYSRE2/sbk5hw96pjwNSe
HOEAx4ZdlEHVCT505LIQfSfAdYFmxttqWbaetYlgPOeaaeKbOtksjdQtGrF9EzeBTNkq8ynf6EOY
z8kzPBCEMFpHdxTHJZqdbeLNL4qaUQ4Q9eJAbxbOwWy/CI3VXuUIm8atO5gbp43u0qO5KeMnmyXr
mRorJwNRTa/YxabiiIDW1G+ct+9iiph7Ig3EdFRe6o6tjHa6FzKlfEYikJL4MBKYVpaLTiWBPBNg
nK3SuibBtt8R93JpTByVPIOrFudx4arkz5qszdpP3nHhE0aNfF2+qw/8hOQSg9gPN6YAOzOW9fSU
lOOObNnr1M/bWJ03tJqGSYUiYNHROCUHZM+rpjcCB40NeqmPcm7exiZfi65XA8UhJX6qb/1S7gyD
Z8zQfmTXbZzOIIDFYPLpy1AT+F9RLMDp7cnRpadCR9xCkQDaS6f51schPyCJvXSeSigl400U71w1
+VyIBFzNqXVjZj7ay69rJ1HgKvIZT88zeQgUrFjGC1/rxk6JW1uG44IANMxgMNS5EfyreIsXCnlY
7yqVMHHtoFmlb6Ue3k8C9OOFmmyrPgCZ3EScA446z12hYUSxn+t6OJRojCvzAb/WsBQwc16TMSwT
cI6kY+q88zJivRnNS5J9owcIUmcCthTZ72rRu01pov2s+gBMKGTKfkIWjFKrNQ7C5XS1rIEqT9g3
ezDORVEddcvbpMlvVtNbCFUg1dcZmfRAAJCj8/WzMGKb1U173Zv1lTLFy1KPOG1p0GZxppDhYjek
1tmMeOxHog87k5TqZNqmXuE3mubnTXQxGMametkr8huR1DDcPJsaURKWpO6yXTA2ZtbXI8KxY1E0
ZrKqFj5A680AASoAhA1FwO0T6DucDPLj6tw3bBF4sVg5RnKoaGRrTV5I/pU9GoqW0TK6D0J98sS4
abk+Mv2Id1IgCVCotUmsXQupWxsTMR3Ri0Gya2fyvEq1CwlfyrgJs5TEy6LeuHQ61U7yLHQgwUpu
MF6u5WjcasNFUmBeYpTk8UQqa3ynfJoSii2ysX3CJFKrKBIwPEXlv6aznhbQoPkxRtrmpQSvWmtL
tUvmV/L5d6LTHNqNra2pfS8RzpSZ+GGmxHaflpxWcSiEaYeUBx0UPb4NefuQlUJRlkN8yxGdr0SU
nBVRzUF6Vt3sI2UuGGIKP8buXeuTo2YvVVj3S35eZmwQU3SZoVuEumzdyLuJTAkiB1hhRjIbm+pa
XKMJgVIK9WLO8nWG8l3T/tFFykH2P2qnhNHwjuAofLR5azFVc5Eb2tPo9yX3k90GRdJueomrCfXv
snRfTtHQJDF0RKLh8G2TessufSBGPkSK1lEVRBk6iJ4j9D0JDzifJ4pJbNyfXmeHCTLDtrA2YArd
puMfGSRzR2eExClO73lPWQ0BTDyMJXLyibmNeMJdrdoRIG2xV6b78oBM2x8Pg4vHJmS76THKkf7V
2aEorAsdIPuhzS/xazwkVHy/EbXOfobDRWC2mrTysfqSNgOD99N5yBewZu3kYtercvTWPQFutc7f
M13jrqK/czVGPFLewfQQTAZEh9fTfGLMbBBWI0aD93PCsqeqUjjunWcki15MTLx+jWaLHLlu3Sue
Qsot0FTnAEha+q6jj69MyE15rHXRsBBy7DRXJ35gYRl6yOF3nMlwj/LlMFvevk0HHuDe2PeL801N
7U9Rp4GhEKbkcON1ul2v6XQDFHCYHFH+LQNEyoRlPj55GK4L1zIBbzncXefIZwK/EV0nIkl8Q+sD
EwVPlsXvmo5CkdihllkZKXtOljYlgWzLWb+Lc/uJmQ5NGZGVnfRLTRIPmDzAEB5DpfQNgUJJN/u1
Q+r22qmbQMeasjYMtj3I36Bfur3V2dPFrZs73Yf3jBx3L1nWTAgxeypqeIJh2dvqhew9c7mRdEkI
1BToExJA27C+OT/utNJzyH5OtrseIpYvgnCSNN4k8ejX4EQV9kB/VvJvZPAqerTQcJW10zsswmnN
JdPCRLvxr0QJCNv2UVYVxZg9VR0CeXbMazIzjHvPJVSzPlLNtDCn1KZ+NGzvEili6xSbSVzjfVFk
ey/3Tq2JwYlxMtK782yBnhF7CQxzr239ac5urTNeow6wX04rrWLUH4iPH+twpohEgwaem+Rej3fp
BLU97fBov4yWCL0yfaUwpYDCcremQjNbrj33k/acMWu0RkyzWU9sLOeRI74t8xRT9WV1f6lLkimh
fJP+lxX7GQW37cKqm1An411BJiChncZ88G2TjRUhAZu9nat+oiSAQsBT5ZKsEy8z/VSVaHONW2rI
e6YXH2SwHnW4GbXST5mJjLtvoCliAvXdtH9qZg0TUvQq8os9OjuHBkcuzF3cRr9VitTB0QLyqbkC
sivbP4Kc9DYqLaFMST5RUIlLAs5lUzQSrZN60lp7k2EUGs6x4tKVPf2t3Ed4IzqwmWAP4KFRVh6E
5UNebx0VR46gZdVzqxrUVuTPlVXdVLPez22ynRrramtERqcoNWOD5oWmWRB029uuc8Atmko8lDSk
YmOgMzXjkLpTtCq1b9egGF7LERPFHQVFGpVWRREslnnU3PQgCg3rVPEqaGnAfZs9we+/gZkSoWJ9
FW330MCvu069RGqxHmMgVDZuDpyt1uVwqXaLWCUXQQHiw526RhoesuqeRCS5OlGUGc5PrLFeTmV2
VSNyrugmwl20tZh1WuXLSXiaOJh44J9Hp933NhDvCFXBq6GVr6CMPPikEDSCsT+K1wbrhGAzm6wh
1FoHqPcjj+fvTG70ReOUa+IfgJtda+Qnxv9/MmIHSKj6XdFKXKy66NZq1XmguEip239DupwMy7jM
iAcRZWxqXblNjBZ9qmzUOuHSqQ76tPgkXBqkD64aN9mlWrkXqcl0LuhI110NkWbzjSL4C6FGaNET
CGyer5WEZVcZjAvIiS7rvUjyzzYfl1WfNdcp4zIroAazsfwTffYe1fmf6Vb/3In+owjbYts6WDA4
ylvxlI7QIO0ljhd4JQiuBNthIUDvsXvoeJIe0HmhbfsEYDau3gpL2Sf5iH6W7wm4tygtlgCdjOxU
2Sr4CahVpD3VThA4tLw1rqc9dWL8N0f2twGV1A4PIXWlXmlq3ssO4IV4LdPR3yOzb4HF548kq44z
BOCYyH2JPQ7DMB88Ova0CxaDhiOuG0ze/sgNkwK8xRQPem8FNYx4/PDosvxSmYshRj1EuoXaTXNw
junx2XkIeNFeSj5jglgOA7IWIRzeK0Bp6IQKC+N8yx8VeXQ2Ddw94ld3YIerveR0GJOvBQi0VRjR
0eSRVlzkalC5hOnp0vh1bGB1i2zvwL56GnV6pCGQRcMRyxAriRVD938EF3gFFvRpKgGCF1jHdH+g
VcVQqnBU26/GQPfmbQuhrJQ8p3Rg9KtaOTuE+aRuumnyeQ19dMmc4o5+45pV1P/N2MzGEt16GVZw
bdLsWKUdN6ir5iKpXNeU+S3bkaFAgUXbUKyc7hLnB3flvjajS23G+Vp/UEoVt7VQrihgtkuFhSyO
KZOdrQaZvNw4kf7RxDxTIAxbazbWSAizlVZYh8bZWlX9g2vlCd8aapWcEJcpulZeX6078RiqrdaX
XvQjpdimdXRe+t8WeUEwlsT86g/kymt4M3F2EUF3b5PhNMcUBg+0g+N6Rh9LYgtaYjJBlg8ni75a
YDWrhvpBNX7Gmyzxekf4fEwDCZdhnDA1HZPZ/XOALfBpIpy1SZRwyteSabjxpk1jecIv3Oa1tVMQ
vNTX3XutfvQxKS/LxMvJoyycatt6+rtuW2jVoW4fmWKdNZ3j0XrGIE8RLDKYR918D9FmglgIEns0
d75HNKkNOjQyppfFrO6Thayu1eOEkGcLCW6DfWd5tNJO7k1n8sGn7rw3EBd5watok4LGafrbzT+l
VyDTb168pt5xWX3pqRPGWc4QWj25pM8ilNg1BSLIWmwZ3aSmIFbr7zjMLrUDXmPk895t3bsw7pGS
PnuLU6wKdM4dLKFVfbs1HBjyz0Jf2C200AHLYZIew6k5evl4NbU4GNyK4Fpux3wMCtn4PdReqUe3
hF0Da/HVTbsTlnYsKi2vgYEWSyqh6JQIDRdyX41kRkM8yRyto5IwHGG2Ns6Jzmhm1iDCEf1rdKWZ
yPPx124LJSM1NjWwlWSfqvKZAF03VrFJjC+4vQOZf4EL7oH4aJ97uFCFyQcuz7ZE9mQ4z48xzFRX
DUpxz1neAJbJlFujfNr1MZ/iXOwjZt5adQF/LXWdc7IlhAfWMTyd27ffiUKijuHApbS3hG+2VWPf
ru2r4z6SColY0l+b5YofwlehEaWFDEJRbkLnl7bMX/jLFd+5G2KlxXpIJyVjKOxGjiBbD2Np+qQE
rrCZYIzrkJbnKsx3ArXNqdTQSeg62lUx3mtDv1WcbIhiggb/S54D3epzSuHqAx5FoFf0IZmXH53H
J132F9zhYRUXQZQqgv7vNEhyLD/dU17mIDIpxCS8z+KZINNzfVb7ej3i545BnqOeSbSmgYEOysZP
bgRL7jSd3b6ab1g7v7vSDkeEu+mUPC9ad67EnjsXpJ5kTtAe2xxQKExrYbnIfzxQdHRxGvkUXrxr
MCRGSA2speVZctDOU/sZZkXxamEegfoD6olOCv6ENinwROPRNtv9WHmXQTu3y4tp6duxNw46Oirl
1Hu/eaH4BAYxnsnQeUQUKCADiCsMicA3fwRMuRCjBDtqDYZi50vqBhfGOanl3TLU934BIbajfkNO
dJxHq/khTjXrHvyTOL6y2jOfZEGeOtt0ym8GMHZvD5c+2mvVi1XoF6sz1q7qBPIhEY+x1OtoKHW+
Z3cJ+6J/miSqB+tJMewdASQ/0Mxh0QGxM5LTH/FqFvk+aYaXpmYdWki4qMlxkH9dB2qcQmQU9Uwo
fB2aDw41F7fSRFc/4udmKTcmKmw04DV/Vp0NJN1XpdorhR2NFMYjE8I1wRRJGlD95TJAaxCdbfK+
FBTL1eC9/SS8h5D4CwGkxqbmj93whCw3pk/GBjHFZzFTeEMyVMpspamQEPNAtlVFH2VNCkh8nFVb
3ZhWzKJnJkBm4rL0zimnJ7malQ/NhJSX4yGKtBv9vtBYT8lS7LISN97800vzvbUsQreyIBUuBHpm
vTY6x34uidGAE8Hdt+Ha2fYuwng7OpQUWdf3mquijyS8RBlUDiS3bhyGofO7VsHEaG7ljIByHr27
QQxggcJrZtSIK2ON3WNrK2GiIgeJ5jQUCFX04iiz5h8tPpR3wsJkDCpi3Nvmsu1ZvTJRxKuEcYfE
xBOHtd+5QPZZ1AWaN9+7KP40i/mlBr9QeGlivXjOuRDpWdtRZwt/NuziaACEZn6qxxzKIbLPhGxy
JYGtpuRAr5qFBOREUbq16eZ0FmPJNyfV3Qhd3044Vth1cbFr03ZE2EAt8nkczqWG2SNrPQDS/Cg5
GI0Wi3yOwwg5rDnyGJbzS6zkX7gp35c5Jjjg8auBFc3lwhNlm592TytZvClIvZtyGLcupCDyda41
8HBRnqjdOrqmWGnGhxTvXsMskxZfnv5IgegPcq6DRKXODoiaM2r5Lm3teW49UrfoUxN+pR2jkRBi
4M5cz1eJ7f5KFU8sjrZ4VbraOSF90KfxeDVLOnnsPNSdnHC+VMNZ0HhPPCLEvlYtHL3xaSiq4Uc1
KoI03tJdCV2UWRDFVrLOoNXFla0hlDlzbhW9qASfx6yumdAYGDX3mscFOVWE6wwu1/ojLkSZQala
sKS3YkrPXYRjHrUR5oYad7re/oB5LkSiEZcD8/s4gAuzOLnKpgcAVmLzVE/dHvvJHn3p1kU+EOc9
j3DzErl/6NYAwPMA0w5DpbuaGa7cjgwzDGxmAL3aweXN6j9tRtUfJUfZmbwMHnu/2Kram2tOGG3Q
T6UboFyURYijqDki01nPHoJM8TIBszdIB1bSM17Txg6YwCz5GvOjadNI858iujvpFnrjL2FkIgvy
qjL3JsmyE0W5ob/8WV1e0rndZ0P8qyiGj+DUH/vunQq7PQ5PfUYRQysHsSQqM8lDYFiqr0SCvGSV
95RlaTCZ9d1tZr/hElQUpOVC/xSzXPPOH3ujXtvJh2j3Ez7PiCuuxDmMDSdOLWJrbw6jUgF+BIo/
bKBJGAEHWrTccKAK9pLgd0fn5gNwrL0h29uT7SeFeegElELb7mdU0+5Aw/OjwQe6K4r+cmrEvZ4K
ROtXxdNUiIsj/01Ap1aerFLM9Ja2z6hocL3hRZVr3aaZNPrn9T3XLAVwC3dvGxrD15h+OV62lrxW
YC7CFki1sEqkGj/vag4fCj14QrbbhhNGVp9GrhL8c9Hi5m5nj3nTelYyjHzZls4tIieQP2o5b6hp
eSx33s5ATbKKR/WpTVSkzIR0qpxdZu6ML+mEV9qI6fxxSsLQxmPrmmunHAJVYmFLnvgQCXJAc+R9
QmA8FdOrmp0EV7LysATzZtjZVUEgNBI/GFNh3BkDsVTDmoiCbTreHqdg4qz8WJl9Q0nPTv7LBY+J
gjKZefxH98xGgeodin+NPqEPqIOpym5G/eKkOFr/ETaJ6n5CrXKoykvH6p2q3669JerAj81rZ5Ub
IupX3I0MMDc7OqcIzLmd6F2oAju+E7D3DEvJzK3DxMpGhJJbCFmsLoEH0DIassjCfFSZjmJ8L0PZ
fiMu/BC9zT8p6VRK7Cv3jd+dyaOXiObwzef1/JaWw79Hev8K20ofEH+S+y6oxdbIf9i8ROYPeCpA
I9C1wrN13Sc5lNadkMAnUgs2A5a2ozNiHhx79SmuqnPTV/bKE827HGKbepHCfR2a+VdrxITMGJdY
RKmwreFlI9pm51rPWW9FVxwZPT4MPltdNT+WfPlLCZqJqTo4NwrTWItLCeQx3shSR9bhlNW65OW1
3UQD2rHyXalr9m4CIANQGX5UTOYre1bbrVNdyBOqX4r8Bts+h1CUCGYbqW71mnb4dL5bHK5z9D1y
AJJaUTk/YNPV8imHrdL86RkZdrsR+XXh3XVEinPJOhzRoouzWgO+iMi9LdV/uf5Oc1UIWiZVFqbS
t70djVPgxSGpI9TALBz8A7TKjIKWOZIHsl07ROksIQIqKOEOaWZlImzkYxf2QVjvuBOJ7tVTkjia
Z6qfCe9cR9V55GlWDGU3W26o6ZsagoBDKK99wlD8uEPjVIWYeRmUznIEHaQsKl011h+aYjOFuscW
bg93lKIeOlciJvRs8Rc0Eua9xOBnRztZEqwkSIIY1y1J+Ln8S5GHJNTUYx71Le+fVPqwIfYgQzNX
1FBZdOrmf1MpgkeGmb01Y95yNZQOMy46OIky+7HRCo5jZD6T95eOJz2+k6LJpbCv499OviiE/Jvu
Nwm/6XDNQIPxlOyBjFIPEaBGKABNuHZ0i+ShoaQngjmsFlJFDQQKKgDMQYw7l/O3kHvcKwGlHikm
m35uVt1Tv7zEw1+jHby/YWbh1fa8Kb6S7qr6nXYHJFjkhMLkVW166OTTAPYT9W8lMjSdaHJKaPuF
SKMmLAfeLaBIdvVVQ5pCpL4RiLdy6g+Jl5M26SKn75hkjaQJO3B7Kx4CwBb/oSXQYKptVt3KvtQN
+AbScblSwfx18ZRHT33tEfT4QeQBoTArwRsPU4bH0O0RabO06CmaoNrvvv5/cgAzohFnId0yWsHU
4D4M5Vu7GdB2GauqWztJFWDoHIE6O6Ibe+1iW5+idUnp3Hhkj1GqxiMywJQ/s0gQk1cbR1vbmPY5
u5q4ERuJQIcBZEn3BBzhTaCf2vXTPt0p3NKQhx7mY8xXcOSk5cAxouuy0Pnt1QWzNx9NgbVmnlgh
F7QHXhHoqR44fDRZ9W4/DLzRzZsAfwHSBPNoWr1V+oT8/DM3cDcwJsr4HDvHUm2PTssO13BWKn48
fHR8yiaXlM4hVfO/pHbCsJ4FQaJzRdKXs+rVduciJirrN2R+YC5u9zSgIC8etTzvkcoN0TB1jiSJ
Jbh8MXhkZECMzUYH0U/GMLE3xJauGnPb1hBOaGBYEolew2Jn8zCcu/EeEUwgyVEr6t+y6nc5NoPR
+pTJHt3LdrRS4vPb1dIgNkE4ih6GBBRBQklCE85v9nhgzMC1gYqrbQ/FhK3WT6wvh0+t1tOgnr9U
yS+1XEpprogzkG2/7c37wJ08pTwzwz9kmihNkOBCMsEDEdu+TqFI7QGtNUzlI33Y6KkpJ3cqmoko
6vbOQOQiPP4yIawiUR/VrGuxXnOSkPaIxo89EYJ5ZkrDVKQDSscx7gjUbV51q+LyJrXHc42t1CoZ
QrRM9YcS+R9sDe+1yh8hUygmIFJoFBkEuxsDXun9d6fYBILMy8uoAxhWwQJ+WUPu1H1FKeLVIs8L
OoK281Ui115U40NpopKEJMSWRW+YRDph1SkzGVSefCCRAK60s3G2xVMfpt0ja2MujE2TZlii+EVh
CQIl341lomwaIV7MpAzkqHrBBOQTi7Jco8ce38iyxPDZ/lR5zdyuNHVQZVbylPTqa3SNaqOH2kjV
V5G1qP7S/NazZh0s51E5C1VN5OAjTCW1QS5tGF5Us4gDLDkysL5lVowi+FGrlQIcATqj5x4WhWC/
o5Y+U5CAKN/ZGHyxPRwcOx9QUe3P7rQmtWq3QFhxmCCFHA5xfq6H9x4jY6Q/GdUvzriVOPXRK0r0
vRrTaLW0uwgUx0AbxlW3JjJ+WWnYBlWreDPowdgUTpwd//+LAdGbTYN2MFngNFhyz8B/rNJCmlVj
G5Q2CmGhyphkQ+1bjFT1Wg0UkohIQLJG76LaFtN9In89Vr5VX7bBpOnD+TGeQQ9sUjGovtGRnKE0
pJXQleyTgp6ERhO/OEbGVJ5+ZDY6i9rE6Ij5Dgdzb6x5jPtT4YEgORTzfaakV8mEicchFB07iKiW
+irLCJKHm4NWGpMU8pV4mek4sFXJC9iBbjqUM+oqsVLOw5rQzBwWbTH7Y2URbDhgdyTGO16i97Gb
j1Wh/448vq8K3k1S5MRmtvPkoNT1S5q15pvTjMXaVLIj6UhMA5uR5ylF4IPnn1jCR6QlsdlInfd9
jy1IxbnVBi1SLd5hz5gPGW0PncGJXMWnbmmuxOS+NMzllsl31x81lZA2lKRq7L4TfqNh09Ho9Sp6
nxqg6z+orSd1ucgyO5WFcMl2bL9nqmWa6bObh7DJo3Ns9CdarMSqySEbHdhC1/tDudMReU28T2Yc
GyO2HzEnz7llvmIYPRPo7dOBuRorMiq108DE0PFLWeDnLUqACQU2XhKV5LdYHT+mof3WrRSpbOfP
uuqbWD0wRiNXgInhYRXFeNAH61rGBqmPXy2iyqbh/x64+EEKW+VPmv15YMee8Ip3ON5LbgzuaVDj
vyL9UqrLrF6S7imSSUh9NReZ2Gn1rXS+exSGBB7vcpWe6HKHz8EQ1wZTA46/wIpT4gV1vy1OWgY3
gY66FgixqPBqkW3WAS17NIXQ/GVlZ4pJHs4pEi/uOdiiNwPoqfBTMZLEDoHRhhmv4pB/iN7d8n1s
Qf+7/tVQ/ibzbRH8oQhAstX3DjlmWposN7+85fsqNpCrlZvXgt1mzrSNxE1iyeRezDKc0zEcot8y
a9ZFx6wyZ2n4mPvjkIawMI2tXcNtV+bzk0FkwqoajdDMra80uRgaOyj3o0ABqdcoGDLg8T5bthPX
6jhjqp0JIiKhpJm7PQ3ra8knu0z0YuewaYtqfSTOdKFRdUuBTsKkF/1UXbnP+uGWOtaqkScIzWBA
u1S76WulH7QGFJQ9wUzUYIJzbBDzNR9z9CGr8mNQJ99RiquMSKpxIfkw94ASBeW5wC2fG8L3ssQn
FRoO2r4MrONwpmTQnpeWtLisa/YRBlSpvSapfE8s8rnsedVxeDvEYjTfXiGCSi+fm8rek2Pjk169
EgysCrCXkeAidnsQhYGhwUHBLPAKI0IYHUD3IRTJLlaG5zQjB28O/mPvzJIbZrLsvJWKem6UMQ8d
7Y4wABKcSQ0URb0gRIkCQBAAiRl48ja8D+/AO/FK/CX1V3WVHeFwvVuUKBJjzsi899xz5JDFhapv
SoxZOm55nQhPO9qYEJYbSod2A1G1jV9G0luI50O932YFC+IYAioHwXILPEUjYVpguYduLgLG7hWO
HYiT14n+ZORVMCr4nBofXu2rFG87JA1xuza5RFOB7rYipq+qmVApx5aIuaLqiO0IjBpjE5SaFc92
1Wg/Wn3wLgH8FDy2W//qWDD4si5RUbHSgO/mpv6WUgE5y1ijFIRJuHwlx5PGAWhvG6TyZa2xCGeZ
JEWmn2XlpC2rN6b4jhRTJMtMrWhW9UL439EtOVMeOD5aZgrXkOiECloZ4mDG72E4481cpHII8mMt
K+0s+fmJLxon8ySo9nAQTOD5/igLbZUBJb3py1hSYdOlsQEjuba3SRx9G003GXIsY7BSDZc9479b
2agWxM6xvrx0V6Yg4BiJ/diFrFlQVt01WAdQ03qC73UixUJIJCQ4nfn6UOB0BZGBAAFxexLYELyl
anoUsKdGVuamFU566bYKER4Q4ZNp+HSD4bFgLOtKZQ6E1rdHqJ7kzxyRbqZBoA+l8TVpGQ7GbgE1
37vCVOgigZnQcGfK1vSuZkHuSISUI5UBwxzPlHvvuJibMJNUOLi0GJudvBQoaTk+9bAImC1rm/j+
ZEOT0Q6Q9WhPBYEBxCjMAwgIfadvvmKUkMTUSgFw4sWIGd+Jv3GkBnT4LXJB3fuqai56gv9zqACk
y1IFrltH9pzBhXYDYaIUcnZG/2+XcOisK/pwDhehFS8LA3AQzCiFraNbZgQGeGbWmGVT/kgABi91
tUxV5aViLTCE6yjf2jC59vL18zbmU/27j7d6Vc/tvtnkOVyHhCcRSNrR4+DVwGcDLkwd5rIhPett
v8TPtqoIrrhWdxjFVFcLLzUz72KedzMeWlsLNbJaZkHbQEDav2gj9Ahpa59jFrFJczCRnEMAdwo3
1J44ilkCUKKupkjhBQaLSNP5RnkXvic8l9IzNr3c0aa5ettfumHWfRWaFVgEABGGOzdVh6JOh1ll
QhNplcfGwRYz4q156+WZw5ok0+/LWClg49CmSfl06e3DZSjWd81xdVE/8CLr9sKw30Kmlb0ybi0R
KSN8OnQPG/sWXpNcqreS3flX+z0uAn08X4ds2uKtMGNIGC7Z+dLkrxqNXyK6gY7HVH0uC70hsNEx
FDfpUAWDPIKhbhZKDUCrlr7gVN1BqFRL8YuUEhCmdwulAUMDDabSJrNWB1TbXjf11ZwpOKMjYKsE
gKwL7JQmChVXvN4Xyuc+1WLpFY2QCQp8QaurhIMREqRfgeWj2JDvsgabYSW036f4ueBHWCg8BLRz
1Al6CVdjaW5KIRLfe2IIbc2apTcYiohRscL41emcoGrvm/b2ZZdYsmK6PsuDO3w7bTpXsX9FzGi1
+rm+3beQN7MabSZmBSeKorhXbdhmyuW9HbclhvpCPZfNHjVE+GpSgUNgTA3U+Lao9RreuBsYhR6A
LM9r8LxyepvlrEvSW/Qd5cysmfw42XiIxo2VyWejnEJ8HVyTEXTYm9HqEJaDWD4B0IBAKNyN1wa6
5/D7AvtJUR7z7JTgfSM8OQaP2Cb5NoafdImFflZHmXe5g7ufspDKiYFObm+d8gS5FASruGtAH6nR
0RrEgiuamCcprYMG0h8ZXFl0bQIj4d7KB1O+jztzdAIfCfCBPZzYxxxTZ4Y9FDs2Pj8eRZsCncgO
EQyQe5leY9z+SHW49bIPtSCu9GIdEJeZjMN7GZ6RHvNrFs5hjazrKb31gdQwqZblZ2apCo4meLjn
lnkAqDUtC9z8Dhhipr1FuirKp9G6PkvmS2dLn5K5u/bNBMe9GzUAY6yfNDdWMNW4RFfe7tEnejy+
2iBfd5MgE4ZYW+rQqITWbvxRecz317nRg92BtIfpdnDXf4ZYIupUmpuE0WXqXiteIayExU8CCRtC
z4izFmpHOImAFxbzlnUovGugzy9T4Z5viQRx7hsR5mYqykRjMIvBLl+RZLcH+Oiqy2eswkafdc9Z
dPGQs4N8MZ5JiCZ1uBQGwuvMlwrNodbeaVfjScQtCW2WBJ97DyWEXFRTI7nPoIFZ9OfwBlFlA/FG
0ld+REhCY5S+DIzOxRkJ74w+Bco1TyMZU1/3lUCUwVqPWOTSSUEWQlEOo+Ds0q5lfV7ucbRITECv
s/aJlIYjqiWbnqhg67JLrk8AwYGfSncDc8xbGG8vLUR43zIWtwjdl5fOeY3b7TgGXbpKYuLdfOvD
KQQZ17EAmNeU+D1R3JBKRroF7IVzjZHG/FF7Z6rjX9dh8K94YtnDqlUaz4RiuUVoLNvGiXDWOy9m
jkGqR3hU8LNdlnfdCaDfW9oV9iTjGzgAjQf8vcP0AFnItsQoWZlP9Cnmxy39Kg5QF8BAU2319ieX
ZFAba51nGpxYrD20fazErduVWyQV6qhaWjzQ7z2hsp2nSts6vk37WtrYy0u9NyHxSNV9hF1zyKw5
WH0rW0C46F8yBdfRssTlmOEStTc1d+/L/kvWMikwYhWp7P4ji+A5k/poA0wi9yWoysymdNy6uyzb
oVQXSdxcqB9WKTlwPNi7mLVbABKGqzGRQbC0w1C/RaSE2FrM8zBDDY3fYhqCJwgcR3rJ1JnS5a+W
A3ZYvif+mJb5dowq+QlUnR+OKKSphNxMjMvNmUSpIpTjbR2XLPaRSoHtKiVK3LeBFIBfQbAnnzgV
CG6khIn3hxtrgHhrL6OPOTY1BOCMCJVtqYteiTaNCf1YD0sbQ7akJ34c3T9rkHd43rN3VUEsuzLm
cOsk0zDWfvAJfTZNflnnsFIz4EcLGXr0VQiTIs47h1UjhOugGxYJBF/LGvo0IOK32zqWjAwdiuqK
W4dlrha20cFAQBXCD2J8H18rC8oxVApBhoq9xAbMlMugPaPdkKG+MzGZ2VeAZ74uBVgApb0MW6if
zGVa62CipZz+Y2AHM4Rkh1XnTynrlDlxMTKieMrN3NopbFx1PV6muTECVjYLxR+RzAuKwcGCkdvG
EhPwd6IPsMdp9oeCSgPTq86eyBpS4tUthgQxHSPvjhoF/GLKBS6Uu3Hqyqu8rHEtLZ2i+ckhypxW
jZz5jYJAI1w1RHnC1kT0l9PPyhuriEEdq1k34MvrnRaJbCvbOf1w56YGHKV2FE5bA0r+5g4iRQXd
6AhSgLa93UHdlunSrC43Ih1uFpYXTVpcm0Yig+1TqfXFNKtaP4kheIyFbU62oVa91oO6iK65OSuh
o0szyVxaxC4MDczJhWUsM2CyNMNqd8/jgmBf4ieZj0I9k3RbSIftRV1i/Q7lPmHuoepBFkfJKk42
Rjcqy6J5S2zztoKCUW0SUDOa1hDfip1MySHFtpQEu0M4An1r7vd5Hs1gkyMaiGCjqZ5XH07SQq/K
A9e8QBuJbl7p2SYNW8YXuRubJwrOWMqIASdJOR9pwDB0wqiv2hieQT1dr7mxNuQf+E0YxIrbEZj5
CAJG2lXI2DIFjPDsNao9Gy0eQwQHrUeCdkZpmirhVy/f4MGsWUvGt24R6ylD+a34SIBarUspnClj
mc0jszgjdFb74LVhDAqTZdVLC9MiyM8M78XkouqTHO7VCUtVzGqoigd11i54tL3UMOJIIZwZsYzr
LG7TeIljD84baHAcLXxrhoJozhSxphsicCgTDw6oqGAMm3BWI4/aFvryPhpw2xP1hifeAIWVhcwM
eoAQ0PX1YypghbAaxOV1HhMjQ9hXtyZOmoAn1gxoNF+xg+m5MLcnBBt2FoEdV0cmRARP/FD0owut
kywPIaEv2whf5cxSod/JrGMtWLxtEcKoj/dXQ7oLKp1WC/p7tbc1gtlQ2d7C7ofboOhleI5zfWXk
+wp27HlrAtzEwBgUV8xrBfSL9wIavUhfXxt5mN0MLEhaC1MsPPDoJvAUReGCsSrT8b9KEKSOI7Mi
s4EkoofgFDbTKb436FCHuMdqpwADTcCS30FlhnpYHkwmNDM5NvxOBMImDYs9BJGFqAeu26gvkM8W
IBiGZDlu4qnVqc22jat2C6z4Sy8v6XyEmiPK1XVWwuOStUNCKBUor4RHln3djTQGF5yW42UjMN4q
gVfQKewvQ2VET2NFrBwjpkoZYjqZBVs15EO4ZE0xOlxfyyZ7g7YNzyZh8/e47hH/7Ii/t2LEO6Tu
oMYXE872VJ46zestke8bLU7OeqongUxsKahWyfKrxoCQLcVQIReQADSJNRsIXNmnBB86Vjf6qlQQ
bZqYz46EE00TJovaeUuq0pyoevN9v7b4o1sZMZ0Z4NfM01LF8GWgY3lG/D5UZcm0R/WDuZND980a
aSJfpW8UGzAXqMQSQlaRgKwHkFINMoSwIYxsg2a/q01NuBAk4/PQJDYWU597WUiQcq0wpPslCs5g
NSE51Gt1r8cmURlO17uG3H8riQZjXJKboLnz/cgi7IqhFlYj6iqPykAa1wqimV6HbisuD9xE4BXf
tMYhDP8GO+mD0z5v7stb3H/alXUlaJzlSakBX81EcOhYdN9dExVrfM3F+qL89FFvL0KlN4PbaO2U
Pk0XlgmVrdRcVlJ5xw6kaJMB8nA3GeHybXHAMTMmirsZujlskMsBo9fqDhghBB0SVvJLjOl77tSp
V6I6Gtwg6nH1E8FLtiva+D3svlNJ+ZIKZaFF0AvblXmbj/ioU7BCUWq8AP0wUvjJY4tgIFMangGV
6U/O/WOI1Bl2PJ3gTzjfop41WxMrpntRywmRWB2sj2U4uYvg9ajn0dRkgaLVJmR38oI6kyeOnCPT
hp29Rg87vN1BrfNwmVi4z1WNtUucNchcwcecdMCCYT3TWQiU7SJGIJxGYDJ/HJ1pdHXghtclIsoh
jtHStEAnoa+8JO3c2CwWopFvRgPaLgnDFqi0iui/57uEzqoEos26Qe5fpAy+V2kFGvRoWzdMy1fH
G6PbdY0psvU09GsdVIDvSohDcrjfCVhA3aOU4UqQDmavL7K8sAm3sngWRHUATTNLAamZOEMXQjmX
3VjVljYBIih6GpbKMrwA2+RYcj2/OmAF64/6ZulrvUCnpgKxFlq3zd1G21KzmZjxfCp8HFAZ9vgo
mlylm7TIwuRoKC2RvldGzkQS4WKFCj8erpyyrz/iuv65GhYz6FyHEDivZvLAzEIiAmkC5XqqQkdW
OdUii0BpK1GVTBzW+3oex1NZM8+3yDpcSnXC7thjzLeDUAb1ds0UojhxzxJFeryWdrcca/sZAJ5B
+Bp8o2glQrFu0Jea1iQOEQSgc2d7jftysG88PIlk1EPDdO9pD10FbBzEqRAtb9sV67/4/o1B6Sm9
CgKlPjJmTUboWirddDgXrBs2RSJcYxhIvwa4t0RMTZkBkYzTbtc2tzqIU/UVLVBjnSOpAMUNQFj4
smVMQvgYd+Dy11Bba/swwvPaGRAgN5V+gpNKmRcV0eX9GDnrUcCwOxYPRqvOrrdQWxqgdC7cY3UD
eeLpHI9cy1CjSkv4Hcokb5ASZtM7nL9EpEVb+Q7z45iOVM0NPl21OsmO9B5dWqY1MACaxb0ED4Ed
srz307tG/MalBhSJ3QKS6QbdSzuBVZg1c9Ua9TNeh7mCIBYhTA6yyRDwa6goByz3oZ5l6ejfM7OD
X7mXpqVtCPI2bSWDCcHTirhtnbOStpQ5RQj4rMZNbiUJJJGZGftmHxLxmtJ6IPslAFDfKthP3OSa
pIJ+Npsq1215v+n70oaTrYBgNVGly2Rg+vOeyh+x0fdHTPcSqgK+XAA/K6/tfVHnoCV0VX0jKODl
zrxyO6bJwmDtsIEYf4Pnp50yVduDlkfJTQWHhewzaIrBmo4maACIuSHNM62KrmXiA6jWrVasRoNw
igH6Vc9C7pG16FUDFS1hjw1H7QNO1c9+OLR1b67ri1X7zN1vd/U77zN5PQBiUAzcl4YcrWGPqJYG
jFyKeQduXZiQfrAwSPpkbdk4H42rs1Rk6Rj2oPZYZGJLVERAgrMfmkyYCDvYFYf0GTMPhk35vrLM
EF5E+OIgW3cWt0ietxLrFnDIzURFNd3tUm3Z93W6xdPq3aXweINZHTzOZDTh0utgp3JbRwLnnICW
g4fNaR2sFaji7ayxBeGeRMeuC7OVMzyhTBiBIxHCKBaWpowF+SV1VF8vayJnpbidJ/bV16HEAue1
IlgAHh+lPRIAPx+SqzatwuE7lyUjsJJli8pVruPIqW3NbQwTt3re/CCvQkxLgpWpBeebm0B2kgbk
L9UHOYR6X2VwrhI7GXZeqpUfna2zwChCiM6iD9Ue9jw7g4rF+MwUurxdAyWaViP+puYJ4PMa/lK1
JcC1q27SusRrmPdpD8e1Ob+WAyMWoF7ZHl9MpXC2Wa/60CVaPMAHiHhrjPkQliD5xKwlyktATPBa
AfC9zrPGFtiI5Bg3kba1ADjdpBjCtlIZZsSuwVCidW+3mqDMRIdcJhc4R1vp5/YF4t3czroZPonv
WsagD0AEmuqLYvopwT1KXD3jAYQ0CaLIWUdFE4OfVVa9ssJmqiUkF/GBtd6oTTA2xgW0rwOE5nIb
ZlIWKoR1ajhMDOZ8NGXE12QtyJvL9Ka+gHYHQQIG1k3v6QmgOB56yUFiLnO2pZG+xCUwVY1Bxo/N
K9IFpQxlYA8DoGqVTWA7xrdqlJgx4xz+9ruzQjPTQr8u9e+9Ovq9idwD1sxlpNW3YwImL3XuJYuA
awEIwNmpkkQs/LyXCHKoa+hgRjSZ+hJEIZZYP6E/u1kumKvS+AeVI7hLLoCURgvO3p5o3K6rAgvc
3V3TN7e+epMjCXWfW/xk6mAT00jH4Qxmt0ZH/GDDtF/DA9tF+FNYBKFroVQ94VZxNwUrTXhvXq6q
BvyKalZzZTR/Shjc/Ggkqh3Djh85bYuWJUuVvm/c3rmrE9YzwDgvy26o4d6Jiw2kkCEkC0E6GAS5
ELNJpPsX2l0OXIbFknaiTf9FRrMAjZ82msTKsyJZqxvhiYTO+aiEM1yMNbiYZKGXTTftGCVnBfCy
CpZ2PxoAUsI3U/vgkHvvOjqzfymuFxVSHX304TlI/MphUnGzILE2oCk3wd8SkVpboKXT5JhLz7cQ
YEqRVAgQqq9OaHazh3jpHzKq/yAS+vX/RV5/9V+FyCuOcEWxHPX/JvX6X07NnwjH/vx7rdf/OO9X
8dUw/iIbpkkQmQ5Hn+3YyBj/Kr6KPTIaxgiKyAaH6Gix/qH4qhp/sR2h+gzIwpRVJip//lP1q/gq
dhmGbtqW8c9IvWq6IyMe/avpK/JnaRb3ZVQwdN1yEJW1hL7y30m9ZpYhlQqobR+Di/v28bqt3G3i
vvbu6+nj9IELw92etryxvXI/gMu5J31SuSfFfYU8wT0lYj/b4VgVx4q3jw98xO574WKXcddQyPKP
DsDX98F7egei434U4nM1ydgojsrcd8d9eyMF4lvqvn+/vWG08Rz3dNpuT6/cJnJz/5Wgm8nVV72P
D0fci8vIHvZ7rvP+x7mGuzTcd2xtYguLbnHMB3cW98CSNEnd7879tty12Fdw+VfmfeJa4htpztwl
sV4iQeJ4USjd46tI21v3lLpLzf1O+fz9xpfGa9zlt3gnFM9/evtu3CEQ9yVYnJIQL8rzUSjvJMJy
Wy4oXm9vIsFvcIYEPBu5DnwnH+XXxVt23pvIu0YO3sjKkjtyJDQr+FrF/84rp48jxFFwJHJm475J
HMdwP8GZABxRMhCFXKnyIkVWEar5PexrbA7PNktOoszAWd2C8ch9uQtQS5I7UNai6hSmyME4Hafv
7423TKHRo/I0YA3EOKwxSQCGAwwfEeBJdP+3ugGNlZxA66WH+qivoYpaj1sxZYXMXPM0DGtvl7m8
CJ9qQuOgrN/cN/kxxLsc4XLkEORw3HxamZsxWlnWQiIGrH5RnKdwWOT3hRrNw27tEIDH6hvYR8HK
28VcPYOjw/s4bZ3fFvnx+hq5Z/5eA62YN7dppwOS8SrRRGnLf/sd3dffLbQodp62QJA44Fk0rlfa
+gV3kxogJvekFaWHxVQUySlyezd47jnmPLrPvNM3Lv6jLbqnuytu/Xw+R2IXb6AfoqdxifUVQqMn
Ywm8xTm085qXSk8QzduiydC+VI/28P398/T29L0UrY9rvdIU4X5zpzfmMWZKVaQTHEAEHkeSeyrE
zchE5E4r7vXKx9OWb49MKOSEDSLH7OKNcD2wVmBLeci6xuw6FZkXPYj9okWKZkrn6N3nMztOdGtQ
6h79+hR7J9M7se/RIx5Hnejn2xP9nG/i5C2JofeIe4u7f3AwBXnYUTKvlXciXZzAtbZ3T9xWnM4v
/1D15F2cNQcySl4m2oG6yj4q7/V0wkjtrdHGfCRSFPwHdxOD0aOL/t6Nqz7y/Ert84GrMwJxw+2J
n8d37seX1+0UMxG8tGKht7RGHy+LccCwLgqO/vDbL7nIQL0w0Ig7bcXYd8qnNLpDhkChr541WJxx
67+iJe0OE7Ivbrg9raGduR23aNX5hD1MwJo+SVvjvVxxxOhuH2VHFxfX5cLiV9yEehYDnhhmxCeH
d/ESW363k5wT44VoA4/Ct8jcaxD6r6JgIe+gSEQpjKL0xOuP9kCqf8ukoORIoChzBh5GSa7STd65
/2n723pprBDpcKJoLiK7WGR90YLP5+e5fTR39twClttO9HbGDCVsZxC4+6LYnjmK1vLcnkyCrcFk
EAT2gaZJgRkMMutlFXQBnE48Haank3hc0GTJi2hIj3YjcvlxovRIHO+nacw4/hgbX1/Pu+Ph+fmR
msqjEh8teXt6fJpe/N+af5wXe+SU02lK1PNJZFa0Jxrb+4c4jJ762ypeH21A3J/U/la2eFChbUo6
RA18iKfI+kNUqngR0/R4fb88ie7J1M49Oe72kWoGBxpZ5f52cxLHPalYkb27q0xFBkVOt+fNzf08
rnZnxhdGl0cBP1IrhtYTRzzS+nw+5O7xeFh9nXehL66pcHlxI9EsOO+Z9k5SRT4YXTabz83x+VVU
jx+cv8hg61KH55YaOUsenlVeXOUs6p1bnihm2tFd5KH3yQIXMz1RUFz5nHLC66N/Ju5uclx9Bbud
qFkuu3veBSwXvOfn3/Yhil/spNZFJhgGz89foleKg5+fH22v8migorlGbnA47s7Bjn1nj5YDeeYz
ohGzcJ5NOHZ3Zqlpft+WojGBpHUvp6/apdFxgx13OH/tDoeANPy2xUcmdzQ2jmRn785xevtk/Dn2
ycaj+YtE/fX1yrBABcUeDUFsEzX0+C9q7jRFls19PRcezYZypfJY2In/HL3l84lyO4nDRRd7FBQt
iv+ij4gNPGqmJ/FB3JJ+tNsFOzqMqJ3d+Yuoe9FizwGFe97tDpuNd3EX+9h9ubmLRez+dO4Tvz8v
L5+fm5g97DK8/eLzE7ypS0Scr3jHm7s5Kt7Gdnn3Rm8z6fzJcfR2V1GvdD6yfhZV3rrUkeXxdnXZ
uTrys9nvP1mNuj/ini/71eHIXRabY+4e9sfNKncnfFrtVgdS58IL4gZfh6/DLvOeD5/ck8Z4OG5o
ZvlkcXE/VXf/+bnfHDef+6fY3S9ofsiz8UF2N4fD6sj1DsfDlSuafNgdaEBi8+HwtYLw0QNQLFJN
qshT7nL1G3m0yd7n8XOhupvPo7iESDgJ5To7Ema75eRokq7VcbejBey+zgcuK9rjeUU0hBtOVxx5
2K3E1l3OhclT4x+Cw4FUkJIj7FbuMN3Qrbgy118dVocd+VodRVGtVqysXHFjcsve3zR1Pskjp2ww
3dXmeJzwb0cK6KCiyI5H8CAupbA5fgXwDni743G/4fDDyNUOlMzNbScHsiFytD+SY4qr5HBK9MhO
hgM+bz6peP6potdz7IoUiKp7HPBI7YTks1HkwWYHF7PF7R9pJUmieNn2W/J84CKPBIrLUEKgXcQg
HrlfZxy7FFPw9Uxs3mO4Et1R9FcxzNCN6OM7rk1RHESF0DpppOfnw/7lk/573CxubsDBz58Lbk5J
r2gyom5FaT7vxGBBwR4OjAIeqTlyRBBMPheh+0lhseGRG/FZlIX4JY+Pz5OmdY+he4SRgEYCIYkn
mj4IRV7K47vYigvQxaj/2PqJXdWNvI5NiicOFMmO3IzDqnnnW9z05k6I/7g+I0qYb1TsKj/YjotX
7Yebisv//v3WtbiGeBEj5cHvxXXEyPIlPogBlAH1Maae2UI6qPab2Pkcza/u3nY/wT57+8/Bp89S
qaLj/qabfjs8Eswsw5OnikePEntFpxY3VrwJVKvkon+DbzKr5oUTAFLvhNLcp/7exX7XBIq6UN87
FOa4NxnAvPTTP1kTa1Iu7blI3/hIruQ5njP5El8Jb/OsaTsPF/18jcKTawcw8zC4VUziRH4OFF/p
0hZLElrSYDnp7k2zgJZ2+BLNTOwQRfrXz6FLN6STfWEudL/IO0MOv9bGnttz3FmM22Li9Ds5IwqX
23xxrGiIxHD/8c7VgdhNRTO88rwgstgjZMcL/eddvtwlHhgPLwp2ti8xCQFgwqBeeLTdhFFJXIcI
BkqrnbQT0RTaCcFnFCaFiCCT+3MN8LfwPadMYUalmqgWUTcxCfgSqatcY3IoXQZCGKVcyqDz0btw
96LWLo9KA3bAumdPi715rOQQtqUkGCPEOCWuSN3SpQhw8MiLKCWGRMK1eYkS+TrEbu7Rvq4uj6+T
2Lj5KryvSezeghfQ1TQSURaUY0r9i1t+0iIeJYvkskuBIUfDB9zm/L+RMg4TH4+f+9ILPezggc15
g3v1Hss9AiBEqkQx/LbL3xRzqVxk69E0UeIkGzGnieQeseS5n/v9bwX/0VrJhbiAKGORDpE0BvRP
hkdlAl0QCfhk6UJaPsHGs/txZfEmXr8J/qNT/aacHP0eJt55ZolDtYXoWiKHX1+oQpJiUf45f6I3
iD7Bs0WmZF9yMgXrvWtuHL/hU+Rf2RL5ogB/xNvAF5CKvnQEBk4c2XVxo2ho0Lbr6hoRHR4SfrCQ
WQsbzA8hf8f6WSOew5VfnXP5FC/rYFF7PG6IySWrlwliwtxYVDBqllQh+Dr+kANzb4t0KrbB3cPe
m/fbsEiHSBAaPBzG+z4/5/vbWj4kfsJWHI4kVuwXSbfIREh2sAiwnhZT+YFFRe+L7niikdy9whOt
B2ilL8Yd0SEyr5tAaQ69vgtdLAHxT/m2Wt+DZJEFRBxMxfRK4cy5mNCI6UrucyWFKwIr9iuWt2Lj
70pByFWqHvCe7q18xdrYTUBserLH1FcYZsToweD2jF3bFdYbrBSMb9+ydwKAz5hBRBGDI8SAj2+P
9ddMnuBMxyjA+oYLiRfh1ySZUCmsGCix82exXMMxtCL+0AVRns6c18sezEiQ+bC6TLCu+0hR0DZz
T1SvqHLRluE1c38uE+g4Z5gwkBn77sqliSFammG8bXUfKhgoBlMjQEmb6IUQxGE7hYsYM3epLitz
3aYoH/nEn4UVkVtwg/kXtEeYVWGImpnLy8Ke1U9tQKAlVnpY6Kod8HHf8CJP5r2ffMKgD/p3I0+t
gCdJ0PjdFNrmAN4eH/Cil86hkKE3wPswHRmLUCvxE0YlHItuMtd9k29wUk2UIJk3U86d1JN0jo93
Lp4AEOZ5Nc1NPdBGptHU8ktf8YmBI7olpK1YvuwTThGQA9KTckQ4uQah5/jhRBzviLNEKwuguZ0k
NM48SNjezYYZ26dwIgbx5DphTLgyscwZNcKJTZW303ZasRZ9b6fSDCtM6TcTfVGu0ID2cv86vQf8
eelkXnh3scriZ84fn+Zz3resf6ei1tcs2T7e31ufGhYrU6r6YRrjbRBWi/frXA/eh4X+hFdKWKEw
ir0vl6x318J0tnxbvr9z/vvyHbPUO1/5nrnfy5v//vaxfvdT92X5/rFm9ecZh+tWmYnW/LtiZOXS
03wJoHsHF0t+1KBbqOsB25roXNIUOme0BeDHcdWNTKz8rlpKr/bGmhN3y6sCfFRegr4PrvVWF/ax
q/cN944BmTrDIoh5FGg6ivqHkhOvJ9EVfujr/GIafPr5/v5++n6aYZgRG//4eXn5GcR4KRrvYi/m
jGJej2EuE8ZGMvcuDCp8fyKZa9kTl8BEyO6l/yasiGJlJ0qUkhVlypJM4k0YmO7u+g/7JEdjyvsm
YSKrDmMLnkD6DMCwdfTizK25SLcIs90rwPvB5e6HgxivUMZi6esDKVp3p/wsQfcRecNBPamEYa97
HQo2z67pGv35vr1MoCtkZE2n2bQOiq0MauMjm5KdF7F64E8MmGSTTynPYBYGfOLbmzBWiZ6scei3
sClgqhE5o+AoCvL3hqnyr0vp76v389vpfx6X3BfT/edm93kIxBIopqB/nr7//Kf/9O//9k95KdbJ
V1lUxU/9OO1vzox//7ev/l//4xuR/vz+74eIG/3tmOpvN/Y/689/+DLB11UPT825HJ7PVXOtH1eP
zoU48v91559+vQyvw+38n//8VTR5La4WIVf6D44EBaM/ZUDK/rj+H+dtPjPO8/7Hf6/Pf/r+n//1
v83bIinP/8epv+4HSf0LYDecCY5tK5auE5L0V/+DZP/FcPAwOLom27qlmPbf/A+K/BdLM00NHwTs
XopuctIf/gf9Lxp+A5jvbRUHggEQ8Z9xQ+iGgZfj79wQhmVyMRNvBJhXRzNVU+z/OzcE8RZGrRDr
eSkNGVnUvl6BCBgWHQ+DKh4uT2gSfTRyfyVE9g76M06cpwtSK30E8/9o2YPXo2GBXvD9DfGeuSHc
9uQtD1rCZrKmr5/tYZi2DzIFsweHYl2KSajm/XOEwGbY1MMWUjMXZdlk5WTtLjeFb1VvRfAPOjcX
uTuYOsTDTiUPy/ESQSSadPMBBM6Y4ZHTwY6tIy0E0KSALIQwMFkmkRVyInhGB56oBSRoilfdsSWO
9THU8AGruHM/zfSg3q8bM4mqU45CtHtXjG2b1MiSXC/l2x0hYXlAsqOLJ+gmYqqLdt1VN+e1qt94
5grp6XAAEtdGPL9RFlpdRaDw460gZnP12FaVrJuA1gQhCh+gaSNCuVp9KreZAT5B6dfE9iCjl2WA
lW6Bkw/ZizxWlLzdrhMNJe4rYR0rtVZmoeD0xAlqrnVZQv0LWUhlWcPQU8ZQJ4Ud8jNSCAcS+A0I
SKR4Puh3e2JKdjMDVcyDqMvg/ZLH67xHVyB2mvum7mJ7dR0hhI+SZBffW22jE9X8+IZYYrJLkwJx
MGI45hejRkfcSVYXqwmGJJUPNq6MgmaKj/3+pXTRfV9qTKANFPP+F1PntRs5s6TbJyJAMpk0t+Wt
pJZX3xCSWkp6kzRJ8unPqv8MMHMj7GnM7q2uItNEfLFWUUDcHUB6/3FbsQtFxay51u4lHZiQEPlY
Xnv1aIkZ2IzPeunVzSYoM2iSt79lGRMAsCWwsDy4DHE1PlWZwfuWEgQfG07JBL4f/vuRSISf70aB
qU7rdkTCwg8yad5eNz5D1Loczcq5763UurSOf3FzfzyCUywNEKFguNph8R4a9zUYGCRnIEdf9WBr
ql8lM60rlQS/hRiARA36kWyLSTct5pEz/DnUx7OQTEF5y8UCdXeAWIifWeUlsGqW/0YXYJGLxc0h
3c8n7cB6HTMvPpVJApDUDnwuwf/7f1fLuLfK7M69Jbz/+yEzIvh1KS5IevAu3P58gON1ZOaZJAGp
c54PK7n0o5tcRNhG8Nuyn2FBeDsr7zuwRMvsfFokdwGcuzv1upAx3BOV/vtfDBsICdratoEk0XUI
+kiej0B46bcToo5w16n/+2NomEEYoOr9758rkulnXWV/tSAjZ09CX//7gYC5u7p5YG3jfLFXTjj3
+y6qvnNcGD0DDcwiglIT666J4IH0xj5VczBuJZmjLVGGyMmuC3KQY5lAkk/ahi6WNC+9Ed5W1ICJ
RytgMCKwtLxi0t6GDDGvy9bcEINEWnUrw003mugalx4QtVJsUQhxaGuEC0ArGKOrXShIbwga1qNn
HkeRx3uvl9bZkqm6/PefiEciEKu1RQ4QzxuMT/vSl17NoQd7VxHKnJeYfwzOxqf/kof//aixAd+5
PjPKqrGZkmjc4mqyNiEE0mT7wG3idI/tC5mX6ui7DRydbTsntF21LmOgrnyQmuFmURNhE9beF017
V0ZBdGPFQwkP9zkSgk3jMJM3EixaHcZcRvczoPFw2OeTddeEab9yMm84lxzCGglBbWjHgVDz/B6q
7BAhe1sns8+90EDE4Fdr6SH4AK+0JZDbyHpXqbrb1PWbAAsLUZzXmdTvjjEZTCEwc0ocGCVpINxT
7dMwLJfKcyykOnKrPa32LvpPKdHg0XAfVh0A1UjqH6WumG5IWFV5d4hvypusing4IPd6vQAzzw2j
Mhl4kfrLQg18auZYr7v61QnvjcreywHqMRCNyc3NLXD/OSfxFYp5WDkFyFibhAiAWew90AKYl4p1
77CS6PMYjtHasHA2Ha9aMFfXvmB0ue5PRsJDLEDRpAiQAzfDJlEdUUU/6aSDIg0RvBb9OR00oeqb
elEqElNh9NjtbacTEOLzN5kMYKuuier2hSbF11vbYSiObi5fY0I+hYwHNkDRsGFExN1LRMLeAzQa
5gGldYVYxJCmpxiyhA8yHHQ1P/mdR+NY0e5Sk/cQxBG6QXJlfiHNxmIKbRa34bVu20hASHpoKcSU
FXaWasR4moMgqM+xbXid/fwlGnS8xp38VYhVENcLw4hY8mgrpai3tjXpNACxTbxm1H4dFIu/reK/
juHihC1tD+XsakmiOFpOG6kRIYSZj4KgGlfsRevFj3+9OY0IKCf5nsTYu8djpDyegRtJLUkmbvxd
3+6Hrtt6pU1tYQ71LgnG4TpAWbkCPrhIJ2KiM2qrY+eq9zFJLlYYconMp6/U2J9jK8FNFRNnhCkk
3FUfk8L6BLW21ZoyZmCQ+9ZBQK3OCaF4Qr0uXeDRLh3XFsHJujQNWL3pYyL7PJLnBDV524IAP84Y
P052sLVQe3icdKKcAGlTUoBJxu00q7cwlG/agrBZLqcwDft1gI15adTRytShdeyPLCaYzlFhqwb0
U7osHj2+CJJvA/NzOSti/hQGcAZnS4DWa5dNOAeECZZgBcyAFQGVNzK3SB1F3gMEYnRwy+w3UXqw
krg3W8ZJGs5h8PJC8arnhbUmdB+9utMnO3QaIJ7l7R/YH4Jwms7FLcA01RFshu5KWh7rKDOM81Kd
0tqAzNb23zof62eIf58sNKytHsYalvhfHxaKPQb1vpcYP6fZ37leb68tO+XmbyARB1230z19xiTO
kWQQSr9GHY/nbG6znsG4jqeh3Ab94qwmZZYrUAcUGAzz7Msm5fxUq/vYyf1XyN/JypgUVVQveI1n
Z3hBpf7Hq0CbRG6wmpgS2Dpuz1SPMdwXCR7UOf7CwMIrl9pcce129k/SJtoKGYwgwwy4Bn/Lv36U
9bYW8bpvxImUOpg743O948aFdVpv3AWoZ9YvADBvP2wOViIkBPbfH6Ww7u9bIHj3kR5Yr5eS67kI
iLPdRi3JL6vz4mXMjifxfRKSuYt9TLp97f+Z7JLTZv1AWPUrXvpLPWnMv9pl6E6zXDrMRUF5YsFV
S7vKX0tTMZ6RoglKytTb52Wyj/M3H1KUGPMKzEn0qj0YgHOLBCKtX1ObvL/6M3mRv4GQvqkGaT/J
uX7SrX+2GPjXwNmO8Hzyo0wJDQ/xtxM4Emu3Mz4XOejTJhXvHsiAA8IUPlqWufc05sjLfoh7JZMP
Y3tbLlr+i95vrTlP4CzfWZ5ODoEXKoZqfb1dtBjeYAtSO4fxQC6Z0n2Fo2BSW1Dq073TaEY+De9O
ZOvT2BjvYkS+HX3Zn1Lm905BWz20QSmfHOLaUAUMgDCZuY9ackTE2PppjP1jphtZtsvGo+fY1LOM
K+4YANkEHOS2cuoLqkzBPjfLXVgU7cEqsvZi3K69oL9L932DWio3+n1Ie6rkfQGTQo4z2ztkBgL2
VCxt5JGCd6Lso30cP/Uqphw2rsM2AYfaNV+OScG2gk9gesH2EKbc/pPQIUDegYm4YjxEYyiep6j2
dsMkcaFpLU5ha7G7mqbczAX8gkwvfxhfStZVNBITt7qTtEb5R8fmLbNZe4F9tWRjKFHaIoFAR2qI
7RAC07WrYqQtUlA8su1Tg9DgujAYhVAie66y7icTrMKlyK1DkyKoSgYH5S86+s4pG0JGsbMOGGtZ
9wp8u64A4ftduxsZovST2/CEYWlyWASmAuhzO4zbtgzNIROVPtvQZ5gmmpi6md3hce6b5RAD01kx
BJVDVm3OZnLNHReCLZHxqAotlGWm3d1o8k7sZQ9ZlDCBu+S7mKkTZu7tl3r+O8ZjvUs4YwwR+pLc
ubczoMdy0tFG3KwDDmN7KasLYJWV8Wf1wGA7FLHsnxhmf+PnSBZTbf3YYLlMPH/3yi1ObDvz+vZS
2BoAKoOmbuccGa9xtwza3nOJwWyR9Ww0d+F8L3y7fg0XEnWiW25+tOZxycgVDS41ZsxzKnbpfS/D
Q9mr+iyy8DGwEZgUzPj5SO7XUQhgP8tskvg3nlgbLyeP5RKgwaYvwPXZtRovSrfbIbAgRxUBdwVI
4YOpAbkxXbCzzSivHbQC16pmgBkha0sfRdduOTlt0KOezA6dGGF6p1UJo9wCtpKg1Gsfmdt5rZsu
QASY/s+PutCM2WtFGsTPVos/1eAOG3ye6LibDkJWGPK+kynepCqzsNcxOZr4q96pmp1agnhayQr7
ZtkCYx2mcc088P3YRV9pGLV7fy6+cdIYVuBJrjLPfUop1TbgFdOkZ4UF2tVb+meIBPym5s43nNaq
CkaG44QgC4rpJTJhtBrV+JiVAZNyS/6wuDFCpSRaVdNt+I6BtQXwz6moCXELYGWenRFq4StbOSk7
azj22Vn4wV8YJejVFCV3p3v3Ftak1IPszjgA8+Zd8B0P4YczpSe/tf96zi61GDNt+dWV7llNgr5Z
x2GwobzSb63R/sc/b91Z40M5AgdgfAbdlBuumcIuOC0GlM2MfLTjiookZE2mw8VOBhq2txvuJ5n8
tF0/HjJXMZ2fG+YfYbIKHqYyjoi3zzrkToLvvnUfKuKrnPxcbMfVOTeYt9zsOpNKd3IHDYUJwTVZ
1rkcK3NqZ3PHF8iL4Bk2qfo/yJtjb5YSNDDcsn3Qc9Zrx4T24btTciUPc8nEvS2YlWKGPHPg/wOj
YodkOlUE4PkovDSL9R4y2zl2iF8gI+UEtQeqi1kEMIXYchc4Lzpt3bXF/XClQpfOnd3Qp6mJXLtW
vHZ/3V7xIVW5Ouqo2btTAJG7xMG3ADfN257Vlyxh5S9nZ7RpWJQy5lVhipxD0FJWP/0UKeZMaUzE
gBPDoW//PzQ5Y4x4xfpGObX1EUDPNb9JtTXTfCnmdtxknUP3kIGUnV/GFmCf2d31NhWVIQu+o759
c0pqF3PyLQNoo0xzvKHORBvhYJjLSmE4LjJ66tV/ogHgE8sXcmmpi53FfHBEsHYXxTG2uESdpt4w
cd7n9rGLy/ahkgW1KtApZgBG2cOn3ovAahlplHSj8sZFDOq0L24IeqHRj2mabjMbBkDJkYmpeg6s
1XsMq2XuzGNvlpe2bNzzOMg3s6QSyBbV3iIYaHjVxpx1FD7Db/mel/C+F9zSkmE+enBDnZyJK2GF
VIPL/EMY591jQmYF/Vbu/BvXb1L8Jt2g8j0H1MNi8n+BS9el9cR3RTkEBiqDU3UfXSd4ARVP3pbZ
diY/wKqWFHUOvcPUeM1LpiYcdFU/boElPg5OdKpTprfceHlEHbLitWwOY0IcuP6slhmmOZILr+gf
q1Hy98NYZJ2Z9g2aJZcz56rLy3ZLOP5Fa9yh/Vi/Lkn2VPvmDNkCAyEvjR8ObIz6Y4KMvW8X+7m2
k8+kcv6WgbVO+1yveynfObgA+VWo4yb0C5wt+7W31PdeX9K2q2suQmN/rAqkDg6DYuv4yc8YbDPQ
WSwBZE6+WeOvbNOU3fUAAeyB+Dc2wRSWh6XOY4n4C34tL4owzL9Sa/e97MTWRr8EhVwX6m81dcmW
A0KBdnLIATgOySGtx7uSBWfPX3wTrGF6ZtM/5EUN+Tj0fypmwI7SQSSK7Q0VbQd0SoA+TR0PsDS3
nTGFZpgnUqxrR5G4EiV1FQiSnFrxjGeGCouU2FEsTApTJ2uk6gJObcBayCTqijHM17Gb0U6WjGh7
JdM+YccQUUbtMi7Kn1kRu7HUPWyAe29gaZm1+reUDdkbH8zjyoxG7nPHf2JalQcQRmWuWGwxkTfr
ilrycQuiL2MeXwXHuFkYx4TTN9kYenBZXITfJgCrRj4xZ/gjHZbVfNLJNi5cfGfT5K7N0tUbz1p+
YyZd100DO91mZH5dSUesmVRKUUxQI/G4qTJSYjEHxPFHueCARmpuKxcvAFAsfJsAgSYe6bimHyK7
dpWO/qkKzGUZ/nYLKmswEutRqmMGAdBuTxYjKasMpm0+HuspPFissbMTMuvjMY0RmPp1XlCEZnwV
GQyxje3xYM3KOY2gDldKhd1qbJjWnAWnoro5ss0xPI38d+NhhQUImjwUVv8cCrPS4pMPdiNHOW9z
SOMbL4APnot2OdsZJU1WRvgAZ2vJf5zszbK8T6Hg79kB+ZfEmTeqYUY1KocABnf9MZZueWycfi/6
+oMl+CFl7zhTjgZCJBcYS9QQDdsj5LP+15X9U2gsDpXpW1T07K/NF0PddNh7VLWvZazOtvctlbeT
cnnWNzDFSM1H9zPCgXGvy0ZANIZwiOSWXvwyGPZEL/sE3PazmPaQJOYdS5ZeuQzupENOCaRt11Mt
PGB+8DEl67sKvJtgw1lpcNa1DQd3mbuPJPKvljUQ6mDk+hTO0a7zRnsTUeU96TG+9Ihb8440TQId
+8NWP9U0UXrbFABjaCDLV1O5R69Nf1tPfy0p4jcvR3fH9TIv/+YF34Dt/80q6I7GptwgcknECR5q
CqOuVrNZwSjBfiDVA6UD9xLlCaSNtXNbAsNq1KtBuG98ycxY9oywRZ8IjSawiF24NgU+uKT1SAq0
zlcy9v0aLUTEUwjYIQECMzYcUnlz6wq+fatzewWGgckw598A8ZNR59zh4U3WWW7y3eAtGXVSKExl
En/7DWC3G8fDE7/LlD6mVjlu5rL6tXRuTiax4bm0znqsm/MNTJm6sCXGhO+zgZ/j6vHeTxQpm3ZZ
h+JSFSVUCmY394bHySn6j6l5VYNHBkblTwAhQfZTxoksf5VXZBChH/kZ191KtefYqp+Dsv0RhfPk
gHa0Zm57AaSsKr6agTUSJcqO8aYz81dcR0Ry55nkwMTVxHglCJOUEn8y/o4UxykpXGy7fyodf72E
zHbk6q6fqoWtZjQbx/1vDv0QCPWaTwO475cs4ebLX3tOPHNxXOe+BgTIHlDt//td9Rj+4tsJdQV+
wOwZQSb+IXR5YZ9+lhhzuD/OmAmwGsUV6l87UtcsTz79hCFVNxn/lov4VM54mSUbVYweoyycD2Yo
EfzU8sMarU8JS5TPhOqa5EwuJnOIN07GVcYUw8k0jx2tkmHqxIrG1ltT5yfQ4meZOQfQW+xLul6F
rWettNPCIG6fMkbF/U4vB03jGnHQ1nLCrQVVqcymD1cCFxv8tyrLbh5udpneie7ajpd/5kHz2uUr
zNSfm2AMx2/vgFiImrjfdozTxZF39ACt+LTOStAxlYLzGsASLHIBn6dmgL9qzdmBIdLW+V2wVJSD
YvUz+wxj9t61dOE1+eE6GGoG4ANRML6ht4r9+Vapfu85561irbA7YTdae8VXO6G6q5vmP/XXKZDD
54Q9LyuaF/D9CS92/zKj8/YDdeeV6k8Fyltb+L4TF5FCEzX/AgVIy9LuoXbyLUiIAcQnFzSiDb0E
ACa4PWKz3FX6NooHe5DhlPGxmDh51NbYrNg6afsvFI5d5i3dm1EvFZgk1fTkm3Ity+XVszJ717Kj
3lLuqqGWlzdgUGf5p6bawfA+92dzz3FtXTXuXVd0pzRDLzl7WDQsrpFgp9tyX0QuQuVEfAvVfvhB
/8H3CDco4W7mwp3UDpTnhkHhNqIXMHg9RS0gzYYFufiu9UExJhhc9Tma8i8uN9yI4vKc5vEXzQ3J
OA8OiHgSEDlYJQS+CZ3jxuyqi32zhIt2+Ayi9l1aLvs9lwNbqvvBTTh0Lcu1b2zYpOnDGEUPGnpY
zrUBLpIF8XUTF94bBcpiD8bHW8fANilb3XN733pz8Y+pMHTXTE/gN73KoHh3xWPPOc2aZzyXBUWL
1sADnNI7p4J9wf/qunXdk9Ap53zA97WyLzI501LGCMvJvCwBPGbL7fjS/EmBkNIwrCiR59W/RA/8
eyhldb7LMPl8LQouHcuIFyAbmCi9gZE7OGJh+x47ZXxa0IG5LfvEOEZvwh1e/Ko6zHr5oj4ebDPp
4F5GWEIbYVxZXohnoxiozeKWG7gJbUpZv9cFt+YKV0djhfMJvYva5h2j+TmCUzeJb+jYID50o7Vx
c3eLD5NpZqe4JDdbi2W7mEiBKiZ0TjSkX3G7qqTJO3wggBhu/e2UkYcOgZrAQPU1irnhqwKiRJai
2MFo8Jl27t1CgTkc2W4BUAug9wEi5uiQzGAyqUX9bdNvExo+IJAlk/MlxLTyhwCreJ2uGhzgYtxG
qZddaw/emKMrGpXQs4sG4XaJ9gZUcbLuQp+ZVts7NMn43BTNUfftc+ROf+i82Xti/lH66vb1u4qj
16BWzoqb7KVW3aMoTjTs14Mi6KScCxDtu6gNP2yjD/zT9oEq5l3olzQKGBnugyJfw0Xizi6XLbdd
1HwEWCg3q0IyyWy24W2f0aOD5sxkj3UvPu0UxXA/w1OqObSVMSO8NcslJjOAglFPWyngjyP+axDY
rBUvYLJy2MsCv34YaUSgzVsOgQOtr+WBXob4KVMs+6VhVBkZbNKx75cBkLpIO0/0IcFcJYe6ZMgW
Q+HtUU+86rHt5oURcO4DsHXidLmxA3amlB9Rlv2zmlJgbKarYi//KKoAyVDqSWFZhD7oniK35+nP
8dLNNph5WIgVXMFGwiaLg394TLjj+u3rJEewBQDegphqj3xrjE42kHbL3ezU6VqU74ucSAI5NHmQ
EeELALGc01Kz84STQvBfSWL8dIDPcLq0nY3P3i/mMkFAWlLwzlnC+5SFoRnLYKVDi2FldRah/dBM
0X02cxBunSreeSPIk1RXj3G38J3QfA2+wDYbMKF0Vabk2TZeidaOJGIXZQ+zstdF7pPibRvUC4AR
d1YmnsOOk3TixXdp5gX0JZLnobJROJe8kq57iyG89V6Yw+zO5E757UfVUgmzzPJpUpf11XnKKw0E
FHT6utb1KQqtF49CuZMchdN9lMtT2kRcX13cPUVnbXRAS2kKH/wKpQxXCmftFvOP7z7Yfo9iDtOO
v7gwOOU6tqLnYICv11b7KnNI+yXQEISAdIilhRsAZJSKk2m4HEyLxsebaWF1vv8NgUHy76629ggK
G6p2WPfBwfEhsEnO67aAZcOCsbL1zKKRuefJwm0gvemI8tYDeU2vGIDeqrBu7NpW3rl5MRwAc30q
jxd8utH/E1vXu6j3YIxzLGkWjEVLgKsmg6QaY8+FTYGKS+Uu0/U0kOnNVqcQOi41hU27pEf6nVSM
p1eYTvsBscSOQXtEBICh5nCbx+G6MQFW+1xuBleR37Wwb/SDP2zK/NAuFt8v0CXkwE+L0q956lOp
sEGXiGq8GgpmUqpDmTFTyAUWTypIwbDmAu1k1CB4L6MWHpUJX/QSH+ZwvvL//k/NHeQ7Nrik4MPo
2iMW1O5MnTQPOXYo7huxS/9S8Eb7klYu9O9GmP2Ai5qWY/LajOmDe9sVNEfcfJ467GXJBKDSf52L
5bF3ejbf6jdV7SkS1v0Q8AVOGc+aq2hTVKrst+6tRMbJKpPBZeyXBA4ADS2fI3zQOsG6LRxno/uc
TnDPWOZt2h+pzcos1ZdY2se4n57RTKW7mQI36ah9EIYfk5OBOXWxnxbU/ZbE/9YczD3PIZmX+4cm
sN6Toj/LqPhrQzTayrD68IgZtV3EWkxYx+nQUczJkbYM64lD284MqCfjrfbFfcpTBMAYwHqEF03V
tEFHDJWejytAmUpxBUOe6ixvRWPux1vdPiv0pfDT7SDJzUyUupbxmGFL2IREcCqHIgoHD8CPu2DQ
F3fBolAM9d8BhoekD0G9EcKGO1M4KM9RgsNwTu+JNt3hV+QKDpR/becYE9uhODcQihcs1mFkgY0L
uQE1Cp104rwa3zabPmsCpEdzfg7n20YIj0sh6N4SmzmLhr1aTK99Ld9SACFuNd/P9MpiUz/39XCB
KkvEO88JCprKg54MvxLH+yKDjzYnMITT7+Rk/YdMg54DSPSdNMkDliByjTZIRMtj7ZqZBo+9H4fa
8cqRBdCzZLzzsIqugpEynO4AqufgaRAA/8mH/bRGHzqv2syjakbjqa/75UgEZjn5g+cSNinupOxp
jgk/wx1OE3AIr11Tvjg9WjvpgGBIopgqGm6QQJrnkFrRyv22AqplNA2I4Crk15YkgdYUZkfTr9iI
tPGoZNubpF2I9eyB95K6JpW3i2SaHdLbDiejG2PKvhoQ2PFo5xsOPj1Otb7f3C4bY/YbiOWZI1t1
8uv5GtsQY8c45KlP224D+ZCPoYqOy63YZt34bjXMsFU/46SJFvI2M0GChdIMJY1slyi9qXLKy1Qs
V5M1fWnj/I2ozvuWfobYfLE5dt4q0SAy/OzDJAOhtIjfdExIqfvmWMbNMYj0d+52f9PWXlGInE5l
LU5zncGPGrq3zCF10xTFtkrNSU0Qx7jD0LkK1sVIvIBY3B+/4vaXlwgtqKV/1cFjWkeQ1DP3IXa9
gy6gGQIrosRKhCDA3rXQoKuKc2lRUVrGJ8nuT5cPnLAKeLt5+OrC+Tvw91Ta/oUqcsp8i+iwgxA3
pYUbRMmxFnzSpXeK0ps5jN/JDuK1qOj3TnN8idR7vlQ4bbl9gAKWH36TH3P/sQ2CT1oqLUAt6jxK
EsZLK1bNxpO35g9JdO6f7H3hLsdxDmqqLU9clv8GdKecxdZPgxcF4D3ZN/FhF7H/C05qokBC0MTU
FZDnW0rQVeo7tSYXn5Ji1tx/HauAjbQfi20aTtmdaHcFdQKCJn22ETwdW3sB39dZ3hbw2SN5BwSX
jmjBoXIXIGrRjstR9H2/X7rwgztlfowUyjqvQrNt3N2QEcOJEda2TZ+u5fxMcsvfj+20Dp082M2V
b204rB7rEKJ7FSwUWeJPIW5ql5vgw3EtrHigKEUAhc+PPvgzXd4oodw6yawwmNeCIBeEBVY6Rjka
9hPvXQrzrrAgnJM9+JckWGzVUlek+MpkE9iPSmm58TqqWnoJ9ZVLv1938SkOqhegUHdNjErSTLQa
gzmngFbIDZZwEBWt80uoq9jPi/ngHsc3m3QUCUpgBtFHFjHn7hh0KgR4vgJhmC1KSCVajr7hgq33
qBLijLr0Dy1B1D24psnJwRXyXtin2Wa74Y440mfV2v/mtrR2rW0dq7Z9G0NKNkOALXB0oPjxK9nq
TzmlkMjq7gk0Dd/D0l5pJPabXoawruYh2FDtT7dui32ELk1EuJC0JcdMnfBRUD9a0vhMOAV/hAh2
eQHmx6JgJscSiY6SP9DJzN1/P4Jh4ECbrDpdvzkzt7GqtKnapfmzD3prLXqJlcSV/7oMbc00d/0q
i+QCMZnWSreof2EBPW7J+ruFSuGq25nA+mpjfPJiKV4ca/7g0suoRqCfpxBVXmEoOc+q/y6jLNjG
Tf9m5vbJE2I96uQtoaO2KdP5fUawQFPdoNuuRrNsVTtZdE+p2lmexxguTLWtrnmpW0pJsw7uCWZ4
d4mhNQKeE39QEJ69Wl2TYLkrOWo28Fu7ZeqOOogviXAvtlh+AJewgH5GVfxj+eqdVMmb53HO95bP
JZJXmhH70bXxUeut1Pld2rIxTkX0VFFfpXl4XEDxyqg+R24cb/wsoyTl7EcWQVm7yEtZOMP4Pcqa
oz/zSU7Ge6J/9YtW7b3LY/KDE4mb2OwLcnYoRwj+kMHhNp5Ixn+o9Y5le48AuZtdqsCF9eMIDhxL
3YHEfulbPOyBcqJLSM3Rj/TjVAObtnTw3FR0SSmxM9VmH2vadR2lmAPGHpfA1agpQH/KqeQYIa09
MDZUQ67alJNn9vlSvycLF1mIfZ92YvP8j0S85oyKi57RZfPts03VCQVCBzRlw6IHAV3XmuCRDr4F
vaCjG2aIz9yBnh5UQM6ph9ggC3CF92sXHbDjOaOSUePScUT8SLxZ3s0kkcXsCLrN7CSmFJoOP5s4
rcIdB7vPLhH5N0vVR91Yh2UkPjj0r2VpsPPp/L0Mq2wHAvZFm+G+deonFf8RoY+KcFSfRWeo66Ak
DhL475X7FvJc396EAtTfxm/Fu43XJnV7yqyCMFvK0EMaJDt3GGD39qwJxfBVxsUhTKJ57+ThRgXs
4jEHmKF59ib9j/xAwu3Xeq0M+MyhwhX3z18OoJqIL8NmXimy3jSVvGs02T/zxvcxi0U9Ilj0qgA0
pnPjI73qlvLL0nqNG4tSYkTmhj5ymzaHxmDCU6O6N+XAhNmcv7c+sHVOeiQnjS9WYHdfvWR5sUd/
R9b4ztzw81P91XevsemomJrLvEy7PuT5MFV/TjRHYPqRzRQ/Jyrh1gTUtSYimzjmF4n7pppB4s00
61dTgCHLLcLVGNj3jisQfE/d1hBCRa5BwSrSvACAIZOgFQA25UMv6sfRy94cr3iei0nQTpH9WuKA
gbP61wP+fbRb/0Tz5eRCUDfu8DCFap0QQNul8bPfmM/cjv422dKsHQQ3ffM7UDuvxfCQ2nf0RjYW
p0H4nusuaD6qoLhrsuExFRQmY9pxM5/JGDbMPHH4XZH75WXYgLRdRcm7BXizpwmaD93Op9LP4S2i
GE/Ydp0P5r4eqXEQZMd2EZEl/69SHr6z9lyGVl7yyP5OCeqT8l/DRZWA8k2m9lAsubumB5Vkd8VI
1TAbCeSWRn8pB2wk1VQTMAw0J92BBawEAGn2Sdd9i4gv2Xc+yadxoTTUphrSQPHg/9NtfgeanbyL
9eJ7nKJDP5UrQd3fJRB0n5bDQyDD+5H4cWUN3joJY3nKp4gOvHeZrKHaTu78xy/GGNwY7U2/bO3t
xNZIgGFcO6b7B1GZIZqeWlFn2fWhKMbwRth+z6zCAaGOVR2Q/N886nFlBT1JTDpGFjv56NDYL+Rv
4/tP2k/MuqC2jZPuJ6ClsGqnMNmUdhnycczHof1Qqr+fzDe3+aqKnozj/xHN8EVk5RIa/SKiilsa
erS4YaA6HxBC+kn1YyKGDslE7QM6rAzb8WmpRq9z4y+U1P09LlPEya/GUheBbWmYLO8wV8FJaef/
MXceO7Ij27l+FUFzHkQwaCcapHdVleXNhChL74KeT6+P5wq4EiANNNOggW7sLrMzmRFr/dZfUU0z
rpNa3VRmThavSedTG/4EWcmSV3ks6Q6PI3QD+2JCY7nQ+2IivMgNc2cHSHvbpZzYqBd/iaSciMZL
TnOnj62VPrgt5TN+MV/a1nKps5j2gZX6dMu6+bqdRzhRc/rwEm84Fk1P6NoQ3cABU46qhl/m92nl
+M5CJVUnCDF7nTnLkzJFjNg/QT/fD5IPbOGi/XZ5+fnQuxtFaTfMuH8iWxxvX39PyqS7dr3mF6H0
Bk3psC6jZOv43rTvJyxnQMMH1kn0JpM6qUnwNYx9vg1XlrXXYMo5TR3/17b0H0lg5G8aN/QXYw80
I1BPYyCfP5HtxvGzdxQw5R7CJF5Xi0qk47p1kHY9TAGocmGghhSFPAizhQefaLIuJt4rx0GtZkw4
IHG9nBtl0o2BvtPCbjDpD59XgWRBi14EteQfj8lVzvlHhcggjSZyt8G6biY+TURIZnLteCfiX+ND
3s35NpmtU0IW8sZ1ZzRPFQxKYPnXJMeCQ63EHsIZnTnPjBNiRYjdfFsbVAf4NjFS1DC/KWpy/THc
S3cO9o1Zk4CKdOYr1NbFGTpj41UmgrKR3aRC/UF/yWc8+d8Nad/g68amcopbzclu4OagMYqXICUy
NHXXbSb+miRmpjJ/SP5+KaOLHrW3b/HndEAIRpvuBp9ozEmmmCKIfd/pFLBNyenG7e7y0DVQR4y4
aH29n+yhuu9821uzq+/17H96wnu260wcGid7jtv6vhhdCOMKf0TasYjJzt4BGsfrxOrR0nsvvjGp
w9SUj9EIpTu55l0lIE/qsd3G4FdorLNXhxMTJl9f2il9YSxjNeQc3yqI9IlWEsWfDoh7Vr3l3YHo
UKhlleZO03kih5Xo+uGQg2jDuOcH7TXfaev+phMoGD0o336RfMkMkXrZJm+1i+J0yMFGgO3/+u7T
672LR2FVUVnHmsLBXReIh1rQnmUphxZ503AoracGRNHrM5Zmd6lU8SHqynxO4V/MtH6rIspro7h/
qeKAt95AGWmXzlaldMryQhMsOXfot6zpLuSi7CAgg+BgWSMyBIT7K6UHvJDGXTCo5aiVtO+gdbgl
An1VZ+pqBdF0qLV4Nnzrk+RbtH15Viz4RYJ42LwvclqpCu4OK7Qvsp+eSsNKDuUS8xxRzpr013oC
C1YeXho5vxCtmKyTLLtIVe0LWX4aObaxVOCLALhO28fSX7J+BSIdqDEUBD1Gx1TvWxEjWgnVvg+I
9TIHg0TG+lpOsAdjizuc/PnCmH/ttgloBEkOdd+TQC6mgz8B1JiD91ur8Yd/6GZbl9SOBwOR9mGr
GWnC7OxYBpYVIm1RgiX3hlkdw7Fzt17XPEdtvmnD+rnlrAVDooe0eqlSBYnnu+9WEnx0Eg5r+Rfa
Hu6EcZeJOENYi1NjgE3axwlXdnDP2kT1qDCuEBEfobUZB5PYWNi6zPSv/QiuDnp0Z+YsJUx+RVI/
F3N9tTv7EubVyRDTnc5sFmmpTHTO2b5xxnNdBe/9EN+Sco4CteU6R104TxbV8I7hn7SxTQyPd4eU
TNWHR8sYacRBVZGT+G0zQHcEIcczAgnihAMmL+1YT7NCipf5RGG1eu04ESGnNbGgXMXK8e+iAOfN
HF0SxQYqi1qtKUjCxTN6fIHofgJSljdEKa5L3wjvW1jojWzLl0pVvzIGYCGH/1afshxD4djRtxch
NUCq52EEGd+FW5/cpS+pTViD7Rjdaz1Z21ShiEu6OGJZSk+yyYZ1bY1X0WCkiW3NDWlan1ZIoVNo
GNss89K92bi/resh3c7hF+jqAq/v2XoJmkM3blUU8dCvaNQfGaD30Q6Ha+pWP12IQMJzeS3TAlmH
bcKtOEwRdRaemiqBfnK+lcqdbUl4LS3O+UR6c9UiYAu3bF83vhieG3oVNg6zwaaofPxyPlp0rgGC
dlsAt1NnZg9lpZ6djvYoeZaO++i2E/x0yVxmZryl6pKmTUxlGAF2cSje7agmLF3VvBae/T45bQ8p
kL25bJ2rXHAAD3EEM8CGvC551/Fb5N+ShPQ5s2l18+oa0h91RivyHEbV3AsVtMfWS0wqMDIuPHQJ
BLnrDKSm4+pl+ykeVTXctFKfTYkiy+zFEwnvdoOwLQ2reZf74qleYG2+hmJHfg9H9C8O2BVyko2M
E43Ds36EzkVjmMJGUIJS1U65cayxWns9N/hCRdgtuQZJKddZFhDHTHqvsAcbQCo+Z5ziIA8zRRr4
PMK+Hq6JJ3D9T0QYW1nOkxJ5JwA0lqKwMY9Rw/NasFIwI6WHsosQNEv3J0gFQgYk7Dqz9nFec0cN
eb4bk++qIfrOl475zcySxcO1SCv/5HXo7vzsapZsl9hJICz8mAK1W7ZUhxq/7qfskHM300DuQsiv
yKHGbOIi76oAllH02PRqAw4cRR6CuOvsUpMHv/EiBLhaqFvu9K1tmy9oMaMnD5nYKvNtYxfqWhw9
JB4Rj7YbCLGXjV0RslHWJ8d2Tn2BzFSRXK/inLCJNHyKR6K5u4imjYR71Or+5FQBIUSOdaw6zOmh
aK9GOCCQxQO3qqIFiorJuHGlejNHhjbZJEQNZ+N+1lRPOHIwH0tBXUcwX3qyw1eYZrnihXsoRcfM
MCG/xqu8Hwb7Y8rKF4NA6o2R7avBoGNhCELqdLqN784zvQ4DeEPnfICXCt5tV9wEmYGXDHkfysa2
v8EQX7U1r4jbvUG5J9huy2vLYNcFnvFWDw6H57dh+VvJ/9w1OYxh3X8qIpwnxkjMJFjJ6GDZu5LX
J/XQ6HlFcVfU4zOi0AidYALqOpDmYHU2SrKo3pij9SK40PZWUxNB4FAOHuXzrVPlwc3kcERXDJq9
0sER+hthRgBn4TAg4n1UDaOJmXcfopvZW9unwQpoLiz4oBgBU50Pv4LC5xrLr96KaSe3yeScOpwv
TdTDynaPXmhePVSSgGLysTXnhtLDll/CojIeeVNiURhG3eouscen5WRqfOxw3+jQVNs8mOfAdz+A
TrINAkD6hZyoWoG8/xhRktALwekHUXcqs+LZaWu9LyuJbskMaJtIU9if4WMGmcO6I25Mzui1FfMC
hAkvhdGWFZAKoowmGR/dUHHN+u+zyu5GET34Zvc2jOC+2XJisEU2gx7Ws44QzKDSCq0/gLot7yKl
VWZIq0cyH4pQ3MB+/DJMyVXl+d9t8TU5Hbq6WTzSEYzmDM3fIEumK3qWt/H4x1s4bd1QPzYxCGTs
fhv5VVrAAtgRTjVt1pxg/Ex6r44cen/QEmSV2Hsv5S1Ous6+SYBj6z2Q35ooX94of76EBXe0kXLD
lJOnNhRZFxvTMQ+09SSrpqqik+eezEJs80C94T0YNp6JXVuB5gL+0H/wZmf5Q17OLY1sQbOiwv4t
z/0bluGroEQ4lNzydN+5uH/HK8Tri1/xjLQQ74ataUlUI5kwAjhYwTNRIAJUI561PVzDRQ3ZBOlX
aFfPlqbAHUkW7+pzY3VvhZMegrB4Tmfk6MobCZtQIt81o/2COnw1l2ppdU6+ijmMcDzra2lv8658
q9gtN+50QM27lwM/epb5naurnMJhmwowmgRHvTcHfZPN3z5B3MsPMnyFZnB+laV8c11QWWeyX2Ry
RIj2iuoq5QauVzJoWUl8ZGqFCRYgm13sLaoX23muo+dojh4aVt++Y66JFnE56qm1IGRcdOVx6KL7
eOKV7c5RMP/qudy6jTxQv6vH5IfZJYfAaRZIm8kVizv9sPY8n8uFNNPp44TlVrloCcJlNEXRM/b+
u2kizFWKAPqi9YE+qIzu7S1eigVw4W4yS5tAeQq3TAWZ314jl/arlDvbdVAYA+DsAjsCRgRmaxKG
CTuwd6V2km00MyJ6fPgXpUcvJ76a2yjEFEcV3mo25ksmMHYk/o1lyL1Vh/nawq4yZy6Xa+DdMGu6
m9wkTku7ry46aODDc9hC9g593B3qqfnoqvrL7G0kXlyBaWOqSwMj5bkNWv0uHVHQ85u1Gf1M6sIE
PC52CW71zD2pAZzbSCPqQv1k4+VgiFw6YzeM6zjJFmsCbnr64ypBfpHWxaHRS6U7lYI6sfdFnLXH
HtrcKzfKDPWzfZxNRTyUJOMmi95tQ+3paL8jliHc1YF4d0T07C4fYHfCtdNZkbXGI6ELB7zIPCez
k58Vzz1OYvN3CCBN1bmc2PCo/9RJzEUuhX3r9h48Pydj6vt7mTQ/Q5a9Yi1xV4bL0QqH16xo0LaM
6dR7xTPeVGRjXn2Qis9wW+UHfIiHGEVUYKl63eniEex2NVgUZrfWtKoGeE1w7TdmRfZUnT90vKHM
R3DIGPkBzGHCo8q/ScziWEzqLbDogDQ6cai4xFe9k921sXiZEKN1wIyybs5J572WiMJxcBXopQyq
ufiDmQ4dD09F4Aw8Bz1ARJXRbw/TYESD9VD7051Tsw4LdbXr4jUu1BPD3jnkPoVBzg8SGHXxUI8m
bITvwMH06CnAzWv8y1+VbOjTKdOH1unw2uWYc1he8e3Q307x0llxXnC5129OxKfR7QFVeHmYavlE
YjfO2zjZ+c74U8L/gZfWCRYaZCyUkvBdEQg0LXeZV2Cua/MSfaaz7YVq1jo0cJLQpLIfKLNF/qvv
it6754qSuPAaHJS8JQK6fJVZ1CJ1SA9zg2nRRapsgwmzpLLJl84R+g97tGW+dC7ZR6mDtrgmVssJ
vxjd0SYxAK0SB0SAXyroxE/rVsZajNML3t4XnST4vQWbKhSBGqoDzGvRaALM6/ZxeYcmJIYHc3px
x6mnY2JJETYMeFxeRMRzbSn4mfH8wOkg1mlsGQcd/lXoGZC8h9PK89qDV07X0Yrvajvf9FUuALL1
6Z9ncF1MA8srIqMSmcSEHHpRtzwWjm0g++SaIEyz5kGN5vm3KaffeDbrc50WzRb9w11Pyrc0lu5p
wg8FJeAlKy1FX3tdVk8jQqyNtIVgow9vx2B8NElPkNgZB20/+ky/NA7ofkX/2c3YDC99b914et4r
c/qMe1ziVugdOGJuozqDngz9R2NgGXWRJtZkfiAV2EzLQdnHH6pXRAKOc4G20iBYKi5u6bRTZgM3
KABwVFCnW6biD+qfrk5gs7GqeSk88Z7w1dJEK4vfQBQfjmmbm2QsfhKCD+yiO3rKjR6F239qm+ZY
Wtk2U8UndIh6PPAukekq9PcFvvtN07jHyKgQOjQWBCafJ5uTrSzv0ZaZDP7Dh24Z9bNIXZmVk53B
8posPYwdd1JoLKJoTC0qP1F0M+Kksm4oJL4KCxg4n9xDFLGrF4KNfhovsRV+DMTArKx0Ua6TwiTx
VMEsY6/lmQN+dVny7gJ0tHV2b5lPlLRf+aJuXYMfwEJzWBf9bVhCVrcjfahdoyg/ppJv3fklQSHi
U1Sal9fgQXewRY+2uys7TIw1ULId/GUBsBHqpRFJSnL45wuaMULoUl0Zxj+CAYAFHW5jz99NJu1D
NU6fQcDhKTkNU2FSx9ceFA4HmzNmIRzCpUeYZj8I3OmRBIDxBCF8KHvribEa93s+M48YjrPpbpvZ
QhyUZ/fK9t+9rOVgH8DT20tGzwsVQ78ywHts+sO1dGZs4lyjozYv1GFdojR7rA0gJsXytqaj5bE2
3QulfzutMCWWzlsHy7Bq/fah7EaUMVH6rs08v8BoG0F/5oBYjkRb7KYeepPAmqnmWq4qy9obtDtN
tnsXTjxvTkA8GA74D/JRKI1OvFdkqmJrZwbdlC+EImDXphbYwippgu2jdZq3LOn9umI32DbApj6D
pre07U1B9T6IEfFBpMFp6z2ualqy5sTe1MjkeUi+O+pi9pyeyD/cC84lZhapQLksLmcnvStaRqym
97Z23j+aDVOeE5ftOgjCbZGgRA3j8C7EcThlwQse+TM8JpaVnGWijp/lHD70js+FjKjAld43pr5r
7+SPyx/aimnBN9Ln5d7odmbjWRsQUhfYCRY2nM9gRMTvaxPKIesfrTjhCawCckOL6kAT1skz9LPM
o2M1DQC49mPWKrGtXPMF2RvyhOxaSxruPVxzp9zoXnRYN6usGeP1bKLHbMHpgT42tVukCOEakhoy
tDFuduAxh/9ozxOskgdfvOqShszhPPkRIfbVgRgPMM3J3FaW8xTpHgGUip4RHm5n5MOgCpB4McLD
3kCtDNDOe0z+DlV35ED67VbXyFuW+QrBzFAThoYh4gPoxl/HeBfYTJDdx5SHr63OeMVm+jw05aWK
zb8MHTkirfTHL4qjj3qEBaQgkq/LfqW2X8ohvgvy4BPsnlBDLc+Iozex4d10LrIPCObuqeqhmJQ/
ktpmex9j/zzHfbUhnupYVPktPuNsZ88JQvTSv3Ix3C0fFm/gg52ZbM1Z2qJoTn8LMja2hkoRa7rn
mu/d1dCu5cwuAV6xjA7hfT+rg4wgAvwlJGJhBk1fHyxpHVua8oryNwtjSrQ9YI6Q9NmRZEVanLZI
LUfohuOU5WSK6nvfHTW9c/6HQN68WSZBy5oIcIIhYE4ONtRpkkkZk/rviMvQcuFHiqLGnBx35Q80
1MUMlmkGxV9i42bsX9vu2WviU1HIN5Ran3naROvlvsH4piWK01GwjSlqbVPzXPlMTUg/0Rkh3a41
7rxk7AgexVNJuEL/SMPh2Q1FcFi+lTGMVE6axU7qztyWHG3o8M6V5DVcRNzCW40fBorGOicOMvUR
HLfl/Kja+I4PRTHVwOmUqVs0o7ot9EvoEd3QfRh5fsSTcQBYOYsRllVheMWjjgWknIb16GX7xCnP
Q505ax1n0Ftd8tNO8wUYwt6iDCdXYXgpS8HfDwtKG2WHMcOt1PBwRQSIYChjXjGakovVDLbmTCgm
OIyKxWdrLBC3V36kBnhWgWm6H8SjNVc2smUbIKTUe1nI50Flz0MAAVsvhN4xyScYJPntl9VwNJ0I
V1GSbVyzhprmVyko/wRRjY925BLnOTmXIuhpgGPwbGdkIpFzi2MN6tlDVMwGclfYBEsy5pXS++Uy
u2f2PJhtBI5MVcUsrY8phDvoXUJhJuqRg53sK2RDlVWsuDSZ/NKxPiEnXuukOiOk2BIa8TrpiQU3
eEGWhrxSIXqDvkWF/OHN2MkEntu1J+KrDgF7uF+JzmwvePA/JpMZceNejaTelom7p5BR7Es9AC/2
2d6ntRuodTwlrvWITQajvS8/cZ//ZiUNsgm6TDPRdLvBDrLTaMJ1neQhBkSjedaZ9oXiwWpjlJH9
RwdXvUbTA4Bqym5LsAymXNvx173wvhNdBOv/ffbg03+bKvifQwX/7X+MJ/w/mD1okvf3P0cPIkYt
4s9/+Sx+/uXA4vwbMusV/6UEafn6/5c/KP1/OKYDPYaHQVhL/9G//kf9kbTJGBTK8m1LuFJYFnGH
/1F/ZNn/IFzQl66wlWmaIIz/P37Q/IftLJozvp8vhPLl/yZ+0JQWv9l/ih90TenaktpIJU1fOJZl
U/j0X+IHTcQQpoM9RA2GcS/yvyDu8KhAtxAqVxyCon4L8V/uaqcLUL1lp2kYhodea3UjWN9j5Mjr
HD3DuRtrvIClmR9C/FbRnDsbxJrfbVQmm4R5hI49h0PdnQ+1bycPmiMS8HWGMkEFhXEtxibJh3gS
9sMwQqDEYAGnyNR30ZIGV3nli+ugtfERbzsCfW7JTD9xd2v9VVc9cRNTqo5pdo2bdDlfQ0lXeWWS
MKChH6L+xaIMnmUH3AMyT23MobqO9AeTaVigQfDG4FKhnUctRFRaIvpHJ3K51FAhsaeUdCx73bGe
HPcEa+xb3J0kwPgoetPiTB/xdIfW9ndM42nvjaV90TJEuylzi59oN3ftAhawoAb0Cm60P0afdqV+
yzR8nauhf41ym9x0B2ww/dN9dYPQjwHCsoaVN1OzSkvoiRbHz9wDHptRqK3L5CCMrtkbSJYYSnV+
l5fX2ON2GEPxvPB5BsWWWVkkBwyHa+GV1hXjYrsefQru+phOcpOgvHxOJ3TURMLpPER3SZ5f0sTP
tMrTzOj5T7lPW1zpBePGkfcQJIQpC/+YoP/kHJ/bo4Xg0eh9YvbK9KeMMbsIN80QsGXL5T8gmuqD
3eAdmgjDQRpiPTWoOkZQkEFbhNN9ujA9CKVINSsGZxv7KHfGigs8iTy8XIMP84jVmzKk4WxSmzqX
ZrDKm2+I0nZdFBPkQtAtgTIsu7Ohuo1DS9+Ot1HvHPahLWma/aFqGC/cqk6fE/kgmToustJbV9Et
l/cOFTeDeDJGJzqHYeVvMf5VlMFG47bvS+x6Rr4N8SQ2Y2XeWQrXJZlNa6x9DtFs5CXgwka8DIhK
NEwb7JTKkoMaa+i/KiaxOLabI5XvW5XAxpbVGO0AquTeRzCJr5VRhCC4+S6yapJu279irNhnDZrv
CDIgk7kbJQFVVXFJ2rC4lK2T7RhHYEm71LvKYNzywe5ODporYBKccQuy45YFnmgr2gTsVSB/+ICh
ja7MmcPtrl1ckE5E2KjfNPX2n63xXY1byNB5t+M1wpKbNzeuT+ZArQ4iiHdeGXaf0ZRtDC81sff1
cosbyV8y/Ap/UrSl5/idGQv4j/Qux/kzCw3bpDQJ9/XwlOGf2bWD+RpVnjjqOUI+XIUOXgRGPDXa
zx4yoA3DtQcYwqQz+356pLT41Q+nT6uHgsPbyLLeOzCF4FZ5czvhn5/q9JcAGXIjo8w5hfm46ev6
yw50eB7hklroZWR+erTVtrJZZ9wKUiDR1lLPntw34ZR8yqE4zbgcdyqvq6MtvJcuVscKfJq2AgTX
iWritZHRetg1IaYg5jukaYhTiwtIo7lpSVS497LiXav+WLjB/IOn8sHyi/xLFtmvkyBs7eP6QY4d
PiSneLGjgrrksHBxQDZHK4OZ9Wm7XYOffngq/rayDQvZY0UsCttcdWMTnwbCEaxS3QBZhbRAzz0d
rh55gKu5A48b/WLN2b3Ixd2Ln8Dhsw677M8tuyvO9l08tqeiBWkZYxDmgHbjWjX3zIApXWnyl/Hl
BX/FtIvttER2355mOiSP2ZvSBsQXPdmrSlJThnqB6IM/IE+oBAHSUeLJRFZK/jzGCcy1LS4x6s1I
YeG7bWFINFN9+pK67uK3HtHkeWLhjXBtZjcluwxmmv4mqdClTgYWkFyXz1Ed3+sQ0skPkjuv6A5E
0/5N7OUuIa8imItDSiIUC9Qh1d6PNS71kUH7Zg7jwSN0IfHlQ9XdzoMk5Eaj4QLSu5k6DN+R5unQ
8YMTPNTVYB1MFBCrmqglxndkLXakn4Qa8T+NnrxkIf2cSB3MjRyGQyRpDYU1IzWwPHG3rU2yUjvt
v4mCsF6EVgGWj01AF/VqqgEtFDIPz43egwm52GROZKoenJlokcTF9epL+elFFWaQmqM9EDtiOYN9
IWSz9nKG14bJnh7bg9/GDxh6x7WoFelLWN+PfECrXTbHyBCE5OXKDuQ8rCZtJrR/8/jW+3DkMJav
VgepVOh2XhuF/Gwm7zNWzrkAz9oYdWtsBpV/N7qOuewQ9Io8Qu/iM06KKqK0ASk6jhmy3LouoVtX
aqhFIF0/qq+k+WBF1PAp4/CFmpmAk1GyUFndtWKwOFu5dR1QNeCgQNHTxGjGk/kXPhVRVvqjZI7X
E1vbalaMxDksSW6Pr5VBb249Pya2QauMl//Vrf9TjvGXmeEd9ojqqwpspWkbfLrozG0vKDfxmMVb
xwhuQcZpijMw1/iVfjUs9zgKAtCydy+2fhwSJ29m5yZGZryh/poqubR5T0ofSxu2Fpg/bry4ru57
gYdSJjzgfS3m7WTp46g7/AIOLpw8MnmAHcqwbewlGKrwXJfNyXBaJqT+RP87Uko57wf8QJl3yGSe
n0w0y5MzfZs22WiI3dceiqNjHZCsZUVXvMyXpK7Tx8YzGULMU2lk+VHyad1I0TYXYjZ0AroxAm0G
gfE8V2m39m3/JZ6Bixrtbaq8IwYhY9k2SYBOJ+Lj+hkr/ywGfEoh2ZqiDC4J3BWzAr9TyQZq6/qF
V+Ku82kEgB7+LrrBXEmVIQ32qoPyfEpDcjuBZwbPyWz1Oy5c3SwoVO+K6TCK4VMK79ADoa/10n1e
Y/3Q0n7UAsWIM1RbJNOkbbERyql4G4LiqkR1CxRIbZQTvXge2allJObHuqCmXHdv+SLYjiSS7i4o
yXzgmUYBg99jrtuQXb6ioqZNn3HGpRujipq9R8l51ui/ljxZDOBJv2fGIjlnHcwNvianQRKvaafF
jIS8cpr2BvILkbX+xsoEL6vHodTmtnMkW40y+3qnbfXaJh2hpJ0697pM2PX6AtGcOjJW7VG59Gvw
MAL3mxIu3dxOEVRiLfVvlFCw65CgpyBtxTTN6OeUecqFjXRZsVNjLCDIbsbmXbQf2fJ/+3P37U+N
sWuQhs/5e8BANpLsAuNTrx2dUC4zshpLBFt5kXKP6yX2sEgZRitXHIy0/yJ99MuNIvO2zusPNXsH
8JibPhh+kM5TEZqC0hoF6RTD+KQXE3SF28G2HxrdE85SOE+IILIdUql5HdmIOVEmovEsf5IcgRpR
2LhYmvrZqnN9mmbJqAduir+ifUst8jHLJCHzany1VfIYXBpR9IfGbe6M2fzD9giZ7a5lVPLgquDe
Q1I6w9NsLBHcOjrQe8rZy5EUozrA92B4G197ycnps6OAHlhbJpXy5J3fdKN17m3i7UAvi7nAexPd
DHPnADTlXz4Q/Lafx60okr+u3YSIp6DP1+Xs1FAPxYVEUnxBEqzFz+2rrvw7xcAdDQhRizL89IXX
7YjPuccYdiUFYOek83bkFI0D0JNKI6epE/nRAG/HA2wPWVp1FN6HPgXdAjuQ1d7bDcY85X9nfbPN
SJsYKB6vscqI2LmNSelaD3KkaZHclqBRP4D4LN6z/4UZYx31NlpgXNV2iOzPSaOXtJnvCRK/iWzQ
DC824p1lkgzY2qvYXbyZUXuHLqEsuVtw2Hdo15FMF9tcTMNuSuZnEndvMJfx9w8Q3xd7VaK8D4cw
XTOpE9oCZuEFnyG/XrTk9zDbW3MPq0g6KXY2ZHzxU+ETBTT4wTEhv4kHLbgv/ZkcQdamuvjsCu9r
rOMn/EJ7OwfcYBai+6WJeDNzcg11dz+VtbeyiVZnXWA2Qqt1FK33AR0Vn0TwQbgbOakt2Qw9iT7Y
//wvm+TODQc38zs5ThMzzViTt9tb1Q2mSUSSMX5AFthVb0VEnKjkDxnzJRuKYT/Bl6GGXumKk4DF
jBQ5Ms2SQJ5cN2O1FOJo4Bjd2GbyNXgkJGgRomZm8h7l9JnJEUUYLmuLBhVK20nmqxoSLk2T9ISE
oCsEI5XmOw9ZSwrhxAUaKvcclc6OtLtnFKNMXkVzyCUpy/3gOtvgSU/tbRU38mw5RFQnyV04cosm
rvcw9g1AokmnXnULb7fmpsBsTwYq96Y35QHGDx4Dzgk8EbTg6JKIE1g/dgnHvg2Cgsy2iBzGTnG0
qT7J0ObPL8jSrtHUfqlxsQv37lM5R/U5NP1nPTWAgmFXb+qgNLaVwV+8ZSUWfr5vgthZWWj9dqik
y6S+NawJJ+kAskqenHM7uQiMveF1Tp35sUSnNKfav5nG24mopY0eJ73OIgk0X7twIaFzaJS9L2cm
GNXAIUjLi/d9XkSHQcMvuC7h5r0ftqva93/x71gvg/SLUz5DwFKjOxvjXmsAKrgcbMv/HF6JgoEK
Y0Cd9X0s0VY45ILMIRL7Stp74fI5bz3C9osAq+k4AIVN9h+pilHXEo+TJrtBYVnmmtlUJJHv4P4Q
y3QbUOkbkqrRj5ftTT6SKFfY3XESWI4qgaJ8Ytsi4jiO9LPVxgx5qUdacOgysIzGJTBdelYScNwC
r2ubuEzftX5ATuTaSGM1KG2gwvfA7RV5iu5hnLHKScf/oTVeMkGSUGNwtWKBRwyMD1eOWASFHH9k
HL0OHttJt3AnBdIItmqg6T6av5TmAuqYjwkptT7MyaecBNiGHbq4ahuMNtdo8z2/ejP6EPScdSvr
jkkF4eyRLLwaGf13Grq2yPNXFXN+2NrcLUe+n+pDhuu2bTFLWbL4C8KWuxpLJ6GtjGr5Nk9jLChR
T1qJMf2VGZ4QB2dSVg7oEwJszlWo156ZfLgEo3LPVZ8SYNEdy0Xhi3kGppKDt+k3ZWgfZb3EPNWd
BWksEXqY0U2Ebz1psWzxYEal+1FYLvkEcE1Pg4M/mCx98rFzE1lqVsZbSPaAK6r5CfGcbebAZQ5m
FeK3xh6TVs06LZd/s8B9vWI6E7984oqF9RnP/oymGo4TZsD1H3sOLhP+ofp36s5kyXEk7a7voj3a
MAO+0IYEZ0aQEWRMuYFFxoB5dkz+9DqoNpnUCy20+c3+TXVZV2VlBgm4f8O95/a6jze9ffC4e1aM
0n/11noyCrrnZkLE03t7r0EwLivR0/ZF+mrI7yDraBUmIOYQ2d/diUmFLBgQSWfGYAILYlKIVnHB
qwF9goSttHKTjqUfwO5GOyMK5n6aEu5Z746k395OoVcjAvgKO3qril9TNjNJPkn21RRmvKMppkJu
5+OUFkd/0N7ygklHkqHLB0q36gRZYM70OqCaEzlmGdfMFWZs661vn4YMuionXRx05cQT7vOEzeh1
OL7f+TMzMU5MRBHlzKZRhmc/9KqDAvxaZ4i1efa3lTbDMKpRwKvp79T7I3YV6tOyGU5t3MKzwv6Q
6A4L74wQLg9TjY/PrYkzf9NIM7oMw5frMocoB563SA1bFFpgJQEUIbz7AxCVFaM/TkFcA7zWsTHJ
6ZfklXobUzytLD3epbp2j6CH7Fn/ZqY6KA0h+ghJXaLE23iOcwQ1qQPgzemBGub5ug7cy2Os5YOZ
jcDXgNWBVB1mYE8d7ags40/Fb7ke+JC51hZp1mgApwQbUNcqOkQu0/2pks5SsdfBOZokMoKIlQ/i
EYpSZYINjLIdG11n4+e4EtK+5XLw1Laayl9ffemDOSEn6bLnSBAc7Hw1Gt4gmdIEuHrBnZglOPxS
tcmGEMRdC3IyTD6sOH4uRMYyt3YT9h6wPSbXWCcKXqBkVQliFLRvSG3M58D2O92gzCAG78wgCTvR
DDNsZFC64k8UoJYAX2E2MFZFsmnN/LOHpcQX2R50jTbUZyod9DGwgyoXn3goHmBZvhqz4zBdBBsx
8qdMDfFGC0bxXRzAQyOE7i0uQEZVZqy3gZ51dZBp+TmDrOCFDSi6QXs1zFStNKjCZZcjmJvPo4i/
CfoYHsv+B1oVRZWbsqYKC3Zv5jbmVd8kI0rovOLrkByXQxLdUvcCIGHhFuozsY6j45RbMbJABZj3
GSFDaCQ9hJX4L33HT4yOjY7ezt/ZpqJZL+rPrjU3hjPc/KFzdo04OoU1rHXO5XWhM2zEbPMNpS7c
9PmzEr69UTWQIU2Ej4WKk63mcZea6uo3rdyiDfpIIu87CblOFNijCcw55RgjS+iuCIAKl46iuzD5
pXtitb4qqbLmWWN6K/Fwle6EiaD3IYyReFGUeFP18dflDiFZZu/iTbFS1vUeQ0V7QHvs+cvIkN8s
imW99/CYaDwhgW9NHeMlVDklFy8XsI+gKrrnc/Tu8/QEXTH/YdX4xnPLB1J4pIeqYp2h7abjM45l
CMyoF917T1HnMV1CI1sE4BQ/J+i1Acu1VaqbgAJjFC3T5KyIuPljsYQvrKBV0ZtNZ2fGz3SgAEbQ
3LHlCrySrb5FXb0qRX4hZ4GRuc6FO2MlrWWFUJ4CyIfKGoyuQ15fGafcmf1nN+xoHzDqmlAkYtUM
GxbO71VUvkFQ4YagoPRTEibayPowNYoPymkbtNX80Tbao/Cby+JX1ov+XEj/kRanXlHCg4qWqc6i
jzhlnTKs7o5dJX4tXIMrX7Lz8or+MNpJT/mstqnmzcEMIj9Ix/zcA/fYjKbzNaZxznIVPThUC6iL
TbY2decLdznm6wS+IQXDBNi3NmlRwlKD8UodEkXj8Z+/sDvFfMrrH2TgPlWS/OTLBAYHynfYog5o
7Tet5j+cDpRwE9OfyGPsCfqPMLyEBwYmvTeJTT+Y3Rp2JEkTHl5mRPoMpADFTHjQ0Y5vKzvjQkZR
IxLPWEvO+qAg+MGbrZuE4x1x8a3cnPev6gW+P/9tdlCFj+4AfdEqqR68k1NZ+KGAB1ohNo8+rBFS
obbG6nNPvPEWkhGB17xIQRgddXugh9MtrGp4JpCT/Oppc2Uayc+ALAUHFWv6ilqi9KevqfUYQftk
9qX4E1O//Nvo/Hhh7yDYcy4icxo4Dil2iU5c4yG9JVrpBXT7OXbvq5VFTyKpduyVatwHEUQpwcO4
tgokv0hLULNLSJqYdMMyRY06oFjMTUjf8KnZZYD9QhoSmcyMJZZSf3F/5UhTEM/hz2Y03yS2WssW
jskmn70icAc9oojx9tIVT2aVKwTmivfH0F6F4C1HQL1SHl9WXeJaNPTkPEftuVbsvj1FCV+Qy5h7
3atKic7S6u8kFYht8Hks7E3U1iBgnTq5uWV8U7Vx7ABHph6fGwrJYW2zmx/sn77qdyLjzc6qjP8i
fNrWnB9Rhzkrux2+0bVsZEdNOpvtZ2y9aZOOCNiWny6iT2VCQejwyzLs+RwzWC6aWR3QeTJP3MOD
ZOrUmj81MjWzxrKW0usQ/JI8IZXaFMDO0GyTSpTJaT0mahvZWbsSY/mR1vy0WNB/l9EB+AY4dU8R
aK2VzRphrfn0o6Gzq1vxqRcp8bQyew4b4j2d7KOjdipTthiOVfQ8v/RyLM02pA0hdJP+91RU9XUe
+XqjMP3CmJRDsuEaa6afChM5Yx35GeYs+Gw+9fAfhJndb92OD62bskXTYT8ajbw74bNOFbMCAQGu
jMkIUmFEpAnGJWjzaxGj0hSuc0al2a9qj4vQseJN5/LPojm5j/hPsir50xRqm/U1156FngrOBed0
+DELcoG8BtgvoqoyqC65wG+B7o2aWfXBkCDxq3P/rw9zzXYZU9bcG0jSIbRr0PSRh+6h37LB6pxs
C+ULWlaWoZ9SJ03ni6ZWfnbz8EoxDkdC5GfV/rGM3F5PXnbCXQ/lMkHbLaUJJ2NqT0aNAUdZ3zob
ZaaAoUakWngcfUNuHSLK+O7shgnmk25zy5ldZ6xb5ezcYVIUFgV6b1XdND39jOLo4i+IHzlzT6IA
hhvpRQ8JSTNoSqueL7hzil/iDTg1av6pCUQE0euDE/Fl9BAUVjOmSrDfP1IsL8XIhaqn2oMn00/p
XvlqiUiVRr6Bt+oy1YUwp+VvrMKv/35/LGSi9B4NdrJV25TfeUEegujGZN151ssEWY+KDN2LMLZp
zFM9dZRFXfaUil+0Ez8krSF1jM2r1SR/ET8etd679VH+URW9D7iN33NCKElt0S8DCd9jkdxpxDzY
NShSQd2DYAWYeskoA0hrZGqfVQobksdnjZOXA0rLH0UKWpqbi1QZmISJ61661IPfzkeLNBsaHLNH
C+vSemITumKt/aHX2vts2FYwlNgiTYJOvBzQXo9cXo66v1Zae8RqeoqbSGBTXJ5rv+GRiLWH0W/O
uhIfieC0ntk1oFBLjqBEH8fc2Q15rnMRo48COxbEg8blIwDtllz+op5P0FSYPTk31WgVHGmWaznf
uzHpf8aqSymJrQmsDE+D0UBnK+qAl+cDJw9LL/R91dLAjTX0PcXPFmvpvMZZ9lyQ6MAMlmLTu4cx
CXPYtzHgS8BqixZzQmcGPwjSRc7nPHJaMZm5xV2G2YQTq264jEojPPZ69CnRW3LwEOZg/aVpppnP
oCcgd6KGIj5h+ZvEdb7MEDdDim+QMTEfThmKn3y8D1q2/ud1ZWuNrccre6RExU2wQnXJCa5c50nG
aJkzL4u3VtftWdBrW6Xjox6YnDOBWjlKgE3uWIGNo/Zd5bwvk43xcGw1YgJ56UWXo1oE8ecgDQsM
4RjAKOl34gqfCACuxdNhxW+NUpuK7mzdjsO0CUX+VPf+bu6vVckpH4XRSxFOT3bsfutZeMP9fPVN
+PtEmixjBnOVdJralHG0SSp+ftujRc606NNFOrQix+cL8CHx35H2mXb11gO4i2hRHjxgTBQbqEMj
33519Ql1vRtlG6FjRJAYH5jrDF/9hKSHvcOWmJy3iXxItFB6ww6NW5JuKrV26Zg8hVKcbA+WTust
iG5932rp3cMmlBj1xiwR1isJqiS9jDQtMsHEryys56Qyz7DZBTW2ifNqoroNnORiDozkCzs+KfLb
Eugf3hBeVO2fypbrMJseu7hep4n5UfugYWKN4LfSPHGHbdrC/sFcB3NclxhnPnJSTOI5hog3Gx89
rkUiiF79hqpOMfvRu6RfmzNvcUzT6JXPUFa1nQN5zmjR3NPk8R3TMwPvomHME4XlyGf2vpJaXGwJ
rpzWc4e/jxFjy14qsJ30pgZs0lXHSKJX3h9yYzVZwwppFf0C+1BNchgZcd8cTahSOzf3tzYstkF/
HenvVyRXXVTLy2gr99Oqh32Jj50PNL9iHHaPMdI81CwTbyeVWmr2KBI1JIyGeTWKv2gxKOR4THkP
qPY9ddQEQHwCGF0sgBzospv37RJp58JywsIAIcpPb+yt31v4gmsAfjz7XfKMjuCsadW5KwoOym6O
WAIVa3hlzKs4c3UXxKZK3HuNdqGKJa2yMw1BJMb3tk0bRgf0jl3zdxIUKwQiysATIb6rnNjmgl18
npR0GFbIotIlt9t80X3b2ohKpyH3SYKUxhZQ6IjLd59bnHhNbJHZ3eKuGJR+caL+oA3LejOentOo
PtaKoRmOYfDK+h+Y/lRjJS5sSJg2lnciSCrgu6rnZB0BlTFawEcRgR2Mp0Mn7Lc0ZYJvaS0NfcT/
nSUfPCsvaBNd9Cp5udXpH2wBPdluMFXOtlcHY0+tbqLxJlwP0eC0ibTB2GZFrQKPyCur6h9nYfE6
lj5vgNbs7AJV5xABTiqG32Rcyt2QzVVjkyoYImMqUchtC+YuhIqq/exxGFodhLZR65js2h4cB7Af
VYuCByjlnBhBrCec2LL4L5bV/Yf4bvdTLbG53X+H3N9Fgvb/Ft89VPl3NfyH2s5YfsW/5XaW/i8D
cRw0VIetE04n5G7jTyf/5/8w3X+5hu/5oHtN3zEcl1/zv+V2PhnBOrNZx3QMRvW+/X/kds6/bNen
arFs30AdZ/1/ye0M/iyo+v5vvZ3uGD7/Qd1ExGf7OpvV/9TbqZFsEbexEyw3Y0TujgVlWQ6YVTQo
BzoPVVBaJLp3BvRamImUzGT0BBPr+a1EzR9YUpChAxAv8IBQk/UDWoDVLeE4Cexfd+ZaC9NwxU9U
bA1vfGYtYmziUa9XltY/AL1nRu93AbBVAhtnOL6T6V1bS9tLD/GaXrZBWgv50L4Lz0NZM6Og8ysI
gHYBWARKIopsEJwjYTTDhDuha446Lg1TC6NdG7Enqzz/TbupWE0Aej1nbdk6zeSQ4xihxbRMjA55
nBOa55JbLrVpP2XNQRJHQzfWP4a+/LEZ2Wy1cDxikVtucvhXcAqYOzxkKAD5k48fdaP2Uc4fTcm7
K8WTa8hXQMCcvljGK1ZCWzaPtZrf+TyHNUlKEGowDqRl5277/KZJ0BTg0hZogL+PzBrKCs1tY0YM
p5axW2bMLEixgHDW2de8BwvhMwWx6E1wL1IuVgMb0fK9i6sPP4W0VNDjxZ6Bz1V1+abXh3d4KHJb
jg1ur1wdLeFu4xB9AcDjeW0M9qbqTUI3fmx/w8o+3tjRMvmHmei3r0WKbXVpahSQa2R5YxtoIABw
MOZwWIk/GBoz8ArWflPZfpNue5u08tdaupqqmv82BA7O3fw9xznq3/iAn90AD0pvPev4YNpuAL7Z
ePaqHZjujkRPKJJNWkgegIq26K+oiuCzrPFPCuboaGl6Qj38ek30HEdnRZ4H6omMqQxlrmNtdSSL
fGJJhRI/UjvQCegG2PaX7kNumWBEO8RsuT4Uu8ycDn2qrANbLPZlxGNspoyAnSpCA9TSQW26lB3Y
6DGp1d1lM0cMMp0JazKvZl4m/L2UBI2OVQ0H0PeubkP1J1X2MVhKkdXsk6SHttxhlIQVmP5PqpLA
KqYis/pbEvi4Jp4LqFQJUT7WeJFss56DJHXqjRP72aZ1+mQrHRtakwftO9flS3uO7ORUF6WClMly
pE/l26imr5TEz0ux9IKFPQHfU2Z6It25fbbD/o+dPjZqSj8zFh4ArRb/nmCkV86Mf83SQ5cFMUr0
DOYlEGyDTbNOhktY5UxGpuKtLcI3Be0r0OcGkKkeH4unJhr0ox3jzNazVj1DTd5HTDrW9jiXh2LQ
4WcO5lOF0sELi2fES69mFkH9SrjaTQpdtprVNkMnSKrOwHC6stBBDue2qX7Nsb/BhM3ArbnRxmI5
TZTpeGYoADMR4pGFtWObJM5RA/p70Hsc66DsNQZsjz4hAKT03OO0LRCf7aimCZFig7hyxw5eG5kK
CKLy4VjTVv/7L5LkwJUHTBlYUsuK0xN7s6xeZBm/shQTgF/Xxmz99kX9YtAIQj8vdungLDQaMnhT
4W/8Ed5+pjtoQVs2a1Qzf2QVkSwR44DsHG+TiX1veNbWyxieMY5nIAdtecJgZAOqzOERq9rFCkj9
N/c0/cxKNq5yzBUMIcQGhfunm8oliOVSiehTc2BX69NZEQyIIVj/JNqXRs+uN8132plMeCr0rEsG
nBOb42PSoUqpCaPt27+eO6MqJA0Qh+PR82V0BH19QIm8Cjk9LGn8pfcnW5lxuBlPRzARl3qOtzX2
9HXleEtJGe4B6Rpr3y/QtaWZwSoZ7keOuofYXMh4lLcrREJnbFwHHrlkaYu1oK/soxA9Nb7zOSR0
xQRAGn23qpP4RIFId+wUd/Ji/sCsY+Ulf0dL4Z72MDQB9Rodl0X8kpBrqVNeywXd+pTk/isXEmtH
Fo05Spy1wZ+/t7DWWOkX5h+Q2yVNc1QijzZs/ddsSmpFOZzJm0FPDJ9S94GXaadoRvZW9NjorImZ
P/EaCwOuAzenyZU9RFcTXfKawNNmU1NYr+0obFf4KdSxtInMwDD+3rl8GgoIvFVgRy6rRSeTfOGg
i+9a9SLEVB3CqOWX+uklHwmMTBXQ2GFog8Ri6Bdqrr8xZfE7JeY9tPZMHqNn3zZ2oRX+tfHoBu2A
dy/izJRFfrIbkQR23dhoXvL9XPTwiaL0rvX5uRiRz9Z2VwQjEtBj5Ms3Mr+1DV2Qs+1q77UeCpCA
ckbm0lRPRsUh7Xoa4zXNPzRVde1/orGGcpmP3kYDDbV2Bk9j0WZC6DUlGStEBAxNdm+U8+XVbbNo
g/+ALUChwmTVTdBL1M1E/d9sK/B+q4L92S62LMYUzlMPSylIxvpJ9u2Ly6CrWqqFUF6aqThqCYgv
38a1PHBKwCjRD9Lin9sjr6DvtAFZgm+5sdekvI78wLybw9me9S9sbnuXH36PAQ5BCOHVSAj/Rn1M
aPOJUOdubVufpHHTsBf6W9fYH7Uk1HoQz25BFFoh8LJ9p6BGDsng/PVbe2elIFv9mKwVYtnrDZcv
gahXR5oJuvobR39xmZrF80/kDvMObEwl2Nq6FMSstjyreU+iHAoUz4xv84QglvndU2yqi2OFb6Ls
WM/X97k12Nosv1MPgAR3z5jthGR8CZIKpZhHN1H6SBiYvawbpMJnqyLV2yrGe5GOzrGRsK+bq8W8
6eAmZKpEpFCQC05/r64krjyCO7uRo+C0CWqJMVwqGrSzscG+weTstUabBjkz11FF5HZth+h0uurQ
zT0Ez/aJqQs3bBS/VQy8JLNzFAM2zDriJWWrkV3DGiAW+zGyxv2Qs8R3TfUUuQylM+irm9QEqVhb
heBWN1e20z4as2Ew/4rXI1pv6jbjrrXGHUdmsYEDwI9abyep/zUS7btVzRmW2dV0q28yTI6RDaet
mfnGkxaJV/2MTpZRjwS+qfQdmyQnyHJXHpiIXUu+jpQ8JEOqvZnHpOYMvbl3PO2UDgyQ+Wi7Pbue
9VCyJraB5cSR3gMldilvW5v1pccpbLkk5/lFYHbpWXkvgHNwwfrxr2jZ3yi36reGG30QfwXIMf1R
HsWl7yMFasb+GS03dU9SEfhZKX8zYhUMElSPVzRVdJ3+CGotTbaQy7YzmUqW3pqHURD0FxK45qF+
WGljer84HUwY4vzOSdHitI6gYYBRysMEKVU02ztAkOAgzfQ7y2NkBvqcHJ22H9ljuquYdBmYGCxo
zAq+XjN+lIngT1dXL9YSlMY1QG1l1juNOKpgThlQYQCYO++lZ5uREoKEBv2vkK+RySLbSrF6W52X
BgUgyYbkntSuXiBpEpM0er9uqT+rOY63Eyor8ke2vrOoJmMWCgSFDzwEsB3KS//SJ/WdlLuPLnub
AJ4GzlTfxhKrZ2N+VLwk7LjHH+KqYxcsRN7rzHFE8u14E6PcXEgKXV6QJsXgwH7nHeBaSyLc1zTZ
+QmoZR7oPL9r4gvOecHGr6aI6fryOFbzycw8ATTMALITxSDsF0EOZEbYE9AiW8LG9Zx7CgfJqg7f
etPkfzH9rwfV3HONpFMdNeBOIAhe7iRo8OuB/kAtcEExMdIUZb9LI/e48D9hY2lra+4/oXVg8r2z
wOJm8Pty704tE2ZHrBx7DhGgsw6JeufkKzCPWQ98iZ8BPGOSgkEaWSYyGnRJOCGqN/wyTKs4zZZn
8btWbTBO8Tsu4hsg5yBtOBQgC0LcN1O+xKzido+ad0112RaC6UvYuWeG6Ey0df2L6HnM2yjQOjbD
UUcmMV0a563tkvTdHEgCeosiRsGZll08YR2clFyI2J1eNfliOCQvRenwwFgTcYlP+5SmOPjZ7R2q
PnqWE2ULMw3KS8hSiOGR3ISyxkk6fyU2a6vG1bcjSMNNaPF5jwwzsZDaYKuFd9A7yM7jON+xvapV
By5+tER20Vqyiq2hvDp1/Cq1fsIRYBwAifhbz2P1h470aGogjuKSX4aiFAXLQKnUJ9PWHbLfXlxt
Mf+ded4rld/7ls1I57EojmBW6SZxHZ6WakHTO4RYlN66Xcw5bl7f0TAVgagB3zh++xJ3hChQZrVr
soQsi0QsWU7nKLJuZcflkJExjEmrPqB34lXtH7QIWrwau0PUopew+rjcItVhzs+ysqXaGcBWDvp7
ms3o4lr4enORZNukBnEp0YFrDp2e6QyvQxNfQZvMKz9fHoeCmn0cMSEpi8wypqYFK3/m5cmqOv/z
bxjt+KMLZ1OPO8dunpUPWgM2jS7Md7hLQBksECy6INTPspaBFEs6v4mMXd/gTgbfBC6UfLDUS9aC
cXLgzCT+8nWKGlQEo4FVUVfo9kmUWmPZOFkz68MiMh4is9LW3K0Wjn+U7WWeXYSGb8l3GZLXM6kj
usspaDmXamQsb/0DXCjFF/b456a14mDkC12NNfW61h7+7QTIkIMRNDqRRcWsr/KzdS4ZXstqeJlR
HjOebB8k4moQYL3DI4rOOEanJOXR9hlXo3XuSAYLTCo2/ALqmCL5JOAOPo5VRJ/6bK2V0MglqirY
UvztumbzZIe2jqHAfsFv8E6Cg820QzvGEq4+srwVF39zdtPfKOt/fKe5zRIl61QgF8ziu3S9p8lh
RTX2B68d9yIPvyfz7s0dU+Dysxzh+AlTcOayb4HoSNvnH2cCKHcUaejEM07oVEsvQAmxACCucbK3
3NbWiP8dVN5skl1i5Q6NTH8YSHC4VK8hw5211dDtQNJIkaMgrP+gGQ0DfYQqOGSfma21gePuTIXR
P4wHmyVDsSO49oWFz88cM8GPR0bDqiLdQFRfmWcGvfHghwWyDhvxqj+0724XlesuLe6arhFr4pGe
jnqSvk+711K9uC5717j+MAgvLhI85HWmjwefbIMKNVORNX0A4tfbQD8r4OcGRS+vDcSF45j23ySX
EGJCmRzzBAi0hx3uOQbZfBkjdnk4mdG6dchaghlOU8MZ1XQws2TGWTfFQJRdafOvhvkRRjdLKSJi
iKc6RChZ/Cz8sn3ELkzxZRBn54Fp8Da9F+h6t1yO2oZTCddQ+y4jCknDN7lPjSeNRVXlRVia6p1E
lMJghVgO4hIgpSZGgowTeYnngIKawldLMuJ2EDqxLG2uhYYQcBzqdAO3SSvI3rA82EsatF3ialNP
j8+RZd00i5bJrPN4Y51o2CHuzOkvuZy3tGKllRFAZ+oVe4psz8R+0cKXzx69IjvFQ8/7qYX9BaQr
LnFG7Yt+/S0kuGzQuyPx7w9FP5MCND8wCjsLjPwMkU0OMV3eIULWCEMe4jYm61U0F+bmdOSwrJN+
QrboX8hrJdFUJ/5GdWh1DFSbG99IjuQxKtMrECTCi8esthu0zt9GybydulO86OfKgVkcNf/PAgcC
4vpiwTLc5hkpUalvUf/fUcuKYBSktNXQLonEtDMG9R34xaDtbkxqnC2Q0SQYQ4CsI4MsnC29uQ6z
+SvKyuNsP/YIeQrV5tessN9TMbLrHlsbhyh0k8n5jrvEOkKOXkdTeiN/XN8gWUbkHenbGsTiap6R
kTtlsdV1fdpUOr4nl9F7p8pXVlVEp9vsBAm0Rs62kFCR7FDRi82Qg/fz86FZ+ejwVsJzrhT6LonE
HnIkq19ng2seZOc+FHP5Ow0zicjt/GC102+cLyrqZjpnM2I6cu9/S+MrrKtPYemftau+jDol/VFm
IATrPahRufF01goQFoOsz3gN5uhcg9XGPGZtvMr5KhvAD1oyv8w68MysP06mfpWLlYkCMapZiACN
cvgM42OMRg6ttfuVhFSnMx10r5BxI8U3g5aznTcIF1j03I/23fGK95SwqJ3B2UAaRpSGJ9l4r/gy
xk3TjPRpvr0LQ9w0WJ7o6RwP1wKVfsEW0Zftkx1N+2rJcGnncAOzgcrQRHRJk/ZbmETiKXqULF32
SGFBQgVKGx0AAFEj2k5rxVFmxreVTHcjZ2Ya5eN7MjUXZEJ44DLj1eWmJ24vZNCYDb9QhndZ4b6M
en8DQhbDoIHnwBTvncETEnKSag5eYYOV4p4V5KOgRfQuZWXd+xERhj75KBjIXAknHkX6d36kvHxP
bAj3DKRZijbhEuG0hIxhCJ8E3BxDaiQxUmb1nL/FROBtO5dA25J4R7C8sR0QKHpLSnXVNlS+bLtR
NMuzmi1z11lMBPFnftoT4VGTTcvSidHiymFsmLl42ZjLBo5fU2KXFQwh/RmxA+UVL+sK09kh4WMV
CaoEZ6mIp5YjmeiH58bj9p/SUybTBxAy/TFzzCedrQ/FcVZuHIY4LCCrE1w9tERWdB1Chp26yfSM
QToUay5yhcP2kCrnQsDDKU8JGzML2k2fTkzMmLCpx8OTk4UXt9c+ipop0VxVyS431PMIJ0VOvf7U
8sNv5kJHjOFF77iH/E3KFHIDOrG4VszFD0YV7iPdgjPSke2iKsQKqs/5MNHaA7/jMA1L4RLCZuUH
hm8Ex2j8K0yGd6zIqZu08QO5UUY+rnv28TKc7RYzRN2A983tmZp6AvsvJ9BDYCuRpiFIt206gV5n
egztrgnCmkPGQVlJ51RDmTKGcNGer5b3NBry/gRrsIB5uHwzyNSkcW41SDJaGl9NIcdjwgvU1LP2
EDYLFMQucR4B+OJ9MtEMvYF+34miaR4rUT5WPlb5UXCxEEh86Y34jgdgCDqnPcVF/owWrtC4tYyh
ZYgXqV8yLHWcX3weeU2KQ/cPCFzk/q7tkm2jzeMhAYVEOEaDuMJs1mO/XA9GAT3aMXazGCl/q/fW
3TZ6ehelbMAvGhPbG43OJ2NROkAwJoTyOWu4IOaxOTGq8HZ2331x9hLvGIsN6S2bdmzr58Qgk8LB
9TOod44jnKSl/kpsCoF/fuYkUG8opuIYJXKp+yXJH7zWqspI3VHcjrr9Ndh6eehb+9ewkOG7fXNS
RppvJg2OGJB+G8XENJ9n2Z+GsLwNcUqPh4trjQUXYUY4JwcWWDCv4meD6fgGZ/GaIqohrK9BDU7x
zZZ2jsWBlG2gRRE6vUyr12bLc14iMu+qBAniQKmpacNnH/ssDqKPBnbUptY5we2W5bNrIyS0vF3v
Vhe3FtGpSEgHxqKCVwwRUG4D8o5c99riWvT60qaCAcCTe8ZpMp9EKSbs9kZEokLMrJBxeEbW1THT
DrXpTScX0V4vdXRGSvwQjKDWfa+lu9T0um3I3FbrYyjx2P7IndyTzDNzpuAncFMbiFoiaCUWHZQ/
P47AO038kgvP6EzzDZd3sq+YBtKdJeajlcge8RiB6RWDT4FzknOYOlSHTI8AbZu3TbxyO+RapgEu
tZy4+uARhH1zTdUuQwkfdBYnvSMrOMMAb3Usr0Fip12gbPpDaVfYfT1iJ4x+wnkf+VuMgUtyap5v
I5KPzIsxm79OxLdEthBNweTZLLXLB55/ljcornWjnTZ5mthbaoOgyWKS3VhnJdDV6QGkAerNNGsk
vrLAN4biNRFYwgQEBLMg8C/KcTsyce4jHx3f8n2PxRjS6Xavs8uQrE/0K6H26V6massmlUpxqR4F
PXidvFsEAgSTWxPTZ31NPN9h1rAiCT8L036pO+95TjchQJFVVXCpM3iG76HcozKc90aa27lmhObR
TPrG/C4L67UrfWddy9QNrIpUw1nVtzhuybZlxLPOi88p/qraW4PZjnR2/a/yz+lwybKLbedMAZjD
+B/CvEU4m/QQ6uvdzY5WtMuG81g8ZkxKvRMsSs1FyviImmk4ju6tNJ5zOlZ0Us7NMp69+EwCc+BG
T6O549fyFgxslQzn2fdvczGvRP8WVy8GH3PNpgLLSaHAgixojcShky2DemL3BStV+yua58p9UP3G
qp5KLGZsFxiIfPjAkUxMPdmrProPITB1pkobK3xR4WGMjTUuudUcPpbJc8cQdLzN5WPe/Bkox4v5
q7QRbqh3a7yX9s2fz70NxfM3tF8d7z1p71UW7/HyuSPLPPdZ806ZOoHKyKatEmdXAjXuV22CvcI/
TxGg3xMhGQQvi/a9tZ91aO0usG5VC6QUmzkc1mmHs49e7C0em+3/Ium8dlvHkij6RQSYw6tIisrR
siy/EPa1zZwzv34We4B+mO5B35YonjpVu3awlN8SOw10NEZCYMNeLi+ivperfyImLdIvskKu9cQl
z2xq/rr2UYjXWb0F5V+svueaTgFZ/JdObf4ZBt8t7Av88DF0qmzS6ZCdc++huBl4pYOXln3D8Jbl
bx8IyFcfsnRTfGKRASvjyuFLY2aCtR/OmySIKohTKFJRNi+O1CsUdPaYA8MTJjKxJbAEh3IC5xve
+4CYuPyUyFRso0dWLt+EU0Y7Puo/ufAo0q1WEBiFUI6Jv9sn2QbBsdreqvYwWRe/4AU/mjLcFLtS
D3mwNgU73yXDmofZIysejjpVO8kHZuGtSahLtCE1TQm2uXri30w0NIvnmbQcECKAgN6GOW/N9Saq
qk2As1o55LYAsDIMnx2TqAThpoGJP6Pn8SuW2cKnRnUXAf8tS4LliqgY+JrZDwW4vm9NMhVMjP8B
kBYZA/HSsI4WOduGaJwVHfCq1b9gS9CR8kpXL8x9VxFSd4lWKjRStxVKdwHbLQE1HBtnlt8rmVRI
qKQph8CcWjIEAzBkL54vIcpUwP9lebaepY9W/lh0K2cxQdhxSevPAGXPaByqYtuObhW5+EivcEaI
u3Mc7/voVE3bQXpLA+iIHFIY88I/q5ccH3J/cQjHK67c/M5axVL7vtHqDLLVh1hjyQMqgRJ7Jcto
b1ZVjbGqz/+x8/EehMIMQIFXPdlVHBEp3mfVXSo/4ViN4l+W/knyT8I6z4g/6wmUDbAhVf5ENpPw
eCblOg1fY1VyxfJMuNAjQFhyGxH6Pbg4JWtXTd8msoCQbU4yEyIPvULXP6fhYgKoB+A2oUPhk6e/
kV5aTENHZV6Rb9xvq0H8l7PDJr5yRTVzrBwbYSUkg9Vi/lmsfUADpQd2xuZbJH8NVQvN7sKe2OFR
4HVaGIQqsYGP3zGboO/A/AzxYDT8wifB0PvHRCW3UIbVEtXChPe/ul7e8pIfaTmXDTUHOj7qTLKt
JPal/mEJr5aJrlB7IomORv0wqj/N/DDFJ4FuafVeTudSeovzUzA+Vf+r5lmEINSj9SwHeV+A23Uo
SxscfchUKWC85Vded8A6u5O+hVcD4ztHqBIsUpGHwc7JiBcIlGRP0djIzOu5Rf58Tj3KSBNgrtUR
rI89b/HX0H6xg3fBtla0BOptMkro+QSXhyq7nnHV5f9MdHF97YmCzu9vmW+Vsm+gUoTzE10go3Gw
Iu4oYRNJs4XgZtkYfkUYGLATSWGSydV3X29aUGANEeVSe0wyDURjoehaXkjoYDXd2thNmF78ZrAV
PmtOcScok90mbW5M4ALBC+ScLmzWVRj9LqnRrJdJNcadDog+w9O6KEVYdSw3uJqDNttojeKinabE
44kKrTuFvx2jF6K94MWvoOiUdDLkhjM1In5fRN4Yo9Mt8fhIoyjohXRi35HlZVPrYHK75rWDJSK4
3SLVijM8ImGVk3WNDQrPrtIaXCRCVxQf2JLsMLHh1cd6kX2/2k7cbIrT6SUegU90lXaI7CUFbWBZ
5OqkRercqn5RuyGuPz2mL02mrsAnUDG84JU81D53zb6yC/K/iTFD4EmWoQGwwQUhGOU1a1F1ZvA7
LazvzVxhtZ14UYgcW3khNaDiTG6bTKsCECJN3hFudvNNaD4TE5JjwFUk+atAg/pyxzAQGxt8SPhw
WIqu5BGRBvM3O8Cs+7GivWEcRJit2qfCOS76n4kNApOaTSKOO9MxTWoLNf81qXtC2NeVshXmcAOa
5/DyBwm63bJzrZngdeulqNqqYOjpuWhFCmjZYLiDSmVovrEK0CfeEoDWrJZcK4DmJNUrSaH3ojym
uBZaKXoW1JVketutDlbTkQxv4rIGQtODAtYRB8U4NTyR0bot/x0T2x1IHJyU5fG2ExFHmbpp8S3K
kO3jWcP34TohY0OQj8F4Uet7Qvca00pZP3X3MgfqNCqtgtW43BvsQ+EHJYv5ZoaSobI11oG98lMS
1TtB9xa/RfWryQ5hyfujB7wS/l8GvUmhNPvAyB23A/AcbSgceF7wiCkmnXH6J0uWXTT7+Gxd1eDg
WFwnkrou/O6KTtAOImwNuCqW8CW25fbMFl+Fn0k7e4BQdR+C8ZQgYjQzrHvgS3PjMIwAEr9r0U5s
hKPGndpAi0h71A4VRJIUMJK4HjWwdkFcIj0fjp2uXTor5ptk5gMZNXfQcuZQmxqa15YAYDLsN013
RoEDTKRfAQFCRKBMbwmvE6e1Ap5YHx0FA2OtLjzVpbhDrrHx0Tz00kcjf88BJAlQNxnpjjVGe18S
3/AL3SHaZT89enAJ+K6DqwckgYTVrpRF9D+3YMBuTZxtQ1rrUekhgdmG2uz1auJNILQBYgJBxnA6
s64mkcZ5PfwM3bQXSpxXubG7Vl+TDr3GRcFuszuTOhHaw9mE40VmtueznwzGGS1RckswipMhXBdB
dKl8VyUTfIAjtFUb/4Ybr2dozamVm5Mrl9JxAKfLVMIom2nd9QQ/s/7TZsOOfEhWYu4iHUAsNB2k
2FyPpDrKNZRzrhlC+hbHiEfpD7d2yWyNcqxcM+lB1NDH4mIcZdkxb5pDUAV7ozJcRW09E0Y2m/Rn
JYkvMbFOdaPe4UWe1BzjgPQzSrNvbd5YRnPCuaixjJUUCnspLvZyCPBOY5qKGf7A2fwuq9YlzcW/
MWErwhCw2P9fBNaiqdRs0l1bV5+w2//wpD3lAwpJEp/L+lbpxm9jcuUHAyhYfAx8YoIkKCKVXn2l
Figy5SMFBoSlpkNZXGr7YL4qBCqy9CUB+WbQKwn9nPDtSUgUqb5F9uhJj2t7jKM4U0yP1/7eb/b+
7GTWmmTF2QKwNHd5CmviOlnbJvSi+R51bEe8tL3F8hu6VamBHn8nkSxaPK0LjJqaQ6991ByXjMxo
UqtJdN/PBTYmyLXKT3UF1Xsgq+rURO94Ly9SVCfFl2gAUBNstnCgKiPNAn9Ty2fdPEq7leRJ8gt8
xlmk43546/NfjAHsmIV75g9w7K3Vg26F+KZ+l4vE3l3ZrZKz4GXZOVqzb9DtBZYI/8rxWg7cUjja
uqLyiJtPTjWF+KisLMcQ1zK5v/g/tIDcysmKLroLMuUFzYmj5M10TerAohxCKZxPbNthNMlY29Mq
mPCWFLgYSvBo5I1qvKUU4Az/6E55yOhnAEiTLfEIA3kalc1fkXLQSZ3Vxs9SErfimnGk+FOSJ+Gu
reAW5gbawRxvw+qduxK2ebLSz2Z1JHzNCWu7tOsVNFWsXrnbj1QX0/KoaWgB1zXMOulfCnQCGbb3
KuKC2q2CqYhbEA+2jQOYak7kzMk3l5cjhKcWAM/H4L48KlA7pf5eWjudjbUM54N8Spxp7dgGrjHc
vnWEH5xPdMvJyXLUp2+lv2YWvlfGZ0K5wOwMyKDjrcBXaRwfw7zX/a0lnUMXlqJ+oeM39bd63GXh
a5RxLXmvZubAt0x4Rfo78xEyhlbcTNajpJ3PpSMuZ3xBxpkNm/3VWNz45OtQu2QJccFuF+/GdYe1
xt4sTq16K0tSbNR53Uxn0W4d0XAYRKbxXJVeT/pp/86/hp/mpJ1z82IiBWnW2nTuzK3oQAblINCn
E0DuIueQ16nHi0NWbXgY2VLixaHk/7L5V9Du1bBO7ccECes39N8b6RZGfzTr2K4r4TXBBk674fIS
PwL1h2TLAieTVbqqqpcunXTdE8Y3irFoXg1H4L3/wWkOh8lTvG3XQn42qmPAZ7EB3dI7f6bdWl5Q
/Ebcf1LxItO7xfTYYVEcmWyBQZq5srvy36B+TO0v4hKjdST1pI07Id7P1TonQYDXvMuOBOyK/jW3
H5mGHKEb0GR+lpia9dsy2rXdPzLVsAe6LSrxHC6c2ZPLfJSrTWJ98fxdQ4IJfR2l7fJTeEQtQlyO
35aYK3ydqBnI1zwhX6Pet0lJXPnEBKnFs19rDi4fMw2rsaIeEc9YGY68fLsCHbn+myOlLi8BzWJn
PaWusvv+2jDlyiN0TChJAjOkp4sRPmYHzWKhjA8rXV753iL4oE/UE1h73LVe+edLEULliMEW6kD/
9PGqAZWAubwyrkkNDi6epXSD+AZhuqdnPV0ZcjuZ8A3Qv7l+95vjGD7z5mt50/JxcM0IsR+AvY4r
SWzzT2lKyupTrvdYKoKNrbTVD6xyBpOPXL3Myy92HNRziaNoPl2t4dwEl1DGplNwXRnTovrISMTc
RPjo5DTVtmxOYXvqYFgO2FPvJ+vWliNLSXxYIDWOxSYbtpPwh5W+XQug7dHPIPxGXuKlxmuiw+yU
S1v8W77g6yLK7zV+mxoUy7G5lfmlqrYG23YPrxnTYmm5r+u3prrUtE0fsLF7i/KybYT30KHgOnJ/
ZF7kG596qm7SXRtHdWbpVfhHuf6AcgPfj+QNgnVWENOqE7bZXecN5sNfAW8p70FzjEEPeF42WZhM
+rep3oKzrRchW4VflXDiKYTT13/7aXZ6slf5X6ZMrGzE8vAeKH/+tO5vXe3BCE0/CrBWMKt2jxut
iFOu70ZrUmFpkS+EJkTLUoaZmi55lS+k7OnmR29Sfw2pLzr3XgeBjYabZq/QdxjAzJqTwbmO1T34
tMIsCKOUpJG2+5YxhOl2VnDt5v20+hIrF2oDw8nObPYZi7cp++gTz3cprdDN1w0LKqfI3ITJMmn+
Grd0aqRiKowNQWPtSkbGLJ9maLvTQdBOOEdhLdd1u4opclB/mJUIwfKpBm13MwOvFOHBsjzcG+le
8g+F9q4kAFybMfdG66SRzy7tRDgfvTus52IfFx6cf6k/p7yhofZM6mV9vcvHo8WDL4S92OwF5uY4
/hfM/3KEW4L6XJjjDCh24MjM4k+qc3JV/E1nOQsdlS+AxNKjvbO1A04FEJrXGnTUGU+JvOEGl/BR
ZXBanqbyoEEPInco8SALWJk8phB7W+8LB4Cars2ztqWn40pAPde9nwe/XRlsyVezyhsyXE1wjeGB
zBk/LyjVXl9eGpSm0i4IvNOFbx3YXOjtWsQQFhZmye57V5acu4XF4EW1Z7oChmuHWdj0wQZrqGh+
r7StVZ8yIGVrRZ+zCq8AfBVjLw7FWH5t2BajQHak/G0odhzcllWQtuuS4xgRjWL3/yBSrZBArEkl
HVffpqOydD3TRjcYZxFAMXabHikrE5X1nljrNL2QLzMGtk+C1gFDkZW4htWBFxw2DGja4YYszUR3
kXAupRDDwOJJFAUOzoC159EABSmqlaI92/TS9SeFhsd46godEolX7VqtXm1LOwvW7kE4+T8agrqY
aoylKSAsE9VcdIQ1LJAVpnq1FyVnxXQpi+mbQUe1CdYKao6G6XlTarbKshQS1RpZIpcv1QB5dntP
sSxx2DEm0LlP6Xg1ykcLtQtCFaPEN/6s0JQ3hfwlhf7JBIXrtJ0YvZnTjQI/TI7IIVe2tfkOg3Gk
YuSHNrpwMmHXZ8rAzP4u37Rw7xNyhNufy/HISFui1eiMl0DGDIZIW6xdtfiEoBfXN6rzfuSiwA6J
VzJJj7hC8rYhU9EQpQlEG2jneXwzwp2QbsP02b7Tx7i15fJKr3LzkIdbgc2wuFbbO4tpUEDFzib6
GdALEUKdvoNgXpU73LwSqhMihewkcGA0DgiLeIXWVxD3oXzP6HfkfDMoG3QkNL2W7PEyEn4D36Qv
9uZ4GqwdkWWAAB6kAF7OiCdr9BxQs3KC8ccYd5aBkX4FxdUZ1GDNTsVuff4WtWcAyzytaJUgIuPY
gziPcRbj2CcUdEs/NJWXsBJVNhiEW/5GLz1x/JfjNyiz3xH9fdavTegS2O7gAtHulfbc4SOsw8Jo
GLGI2LVr81fx/43ys5UZvCNzBxeQddQtG8/o7GFj41kkLp6hZG3dhZrvkL4yoSAkdIfhne+GrkB+
d7MnkLEZ1nm1ViMXb0A9j+2w/8JMTaRdxb2FBh1hp3rjyNhD4Jn1do7YriQbQzyOfyPVPPxqxrsw
H434OTlErmb3pYmbP4PmaoasYNYo1VexOyFSzY6yNK3C4aznH5RLTd0tB173X2IH/KF/LgcKR7So
sTVotnGDupObV9c5LBgGp/3TCg8pZoXTTdU++2TpISvxNImXXN5pwVE3z4inlGmT5nt8HrDQOTIm
rJqSZX4LheGJMxLXHm7kHognNqqrfD5jVso25wjZkDY9dWU8KDy6Qdx8Tj5lRNnG2NQwMmoscTpS
mJitDOB3hoQYizjRfA7T0SzvIz/2SC7leDC7ixLvO3UDQtXBP8kwrUZlMsBZIs+eiFWR72YxQPt/
U38lXY4RdiNXW+1aC5dEPJXpZnmAqr9GaBHg6dL3L6u/altOo5zvjJ5j3qXbpvtdoFOheyXzv05l
Gzy+WDDZpMIy9qjyoxRu0BXQKPFWOinhVC5ypOVyUJTbqN50bZ/oH6r8JtOn9fmrrT+q4TMWtnNH
wWxXZGo2w4mCS4+rMKLIGOJvpQmjgAtpcaF1t1DTYaG96pmILj1TvHRgGGz83Qg70QifIgtTBwQX
oD0/zzvT9MiRKJotGPQSvCc4mcOlsRSgKToP6X8dsox5RrELUtj+PIHuL6bf27BLldllEwmHYxMh
jule1N1ZOJV2ueqw21qHLuVFpyftsDaYtszKk82WFT6FsDOtU4quD6st5UdlB5CyJ5gkID6Iz7J1
V4uTXEyreNj75XeJo+lMR/2E4pwPLs4QWg6st43M71rk1X0f4131T1+1qHa2osGAt280WiVUCaLy
C5Q4iCPtHrGSUBSs4jfTfovgZM3ZithVYkV+l6vcCn6N8EdXNyO6s36XlgD516i+VsnhsWxJj0G7
wdZNQ1GTkGBGP9RNh6g/4UwFE0D8VrkhZhzAcjYygBlcEmrDJOF0JsGbSPCLA6vEJoVmcdYbb6Ql
ndOnGuxl4btpuLoomcWN9qGySnAUCA7FQa7vivjBFZXrtKPjRm28VH/i/LYShNtyy8AZaIhiYaJn
efDoVVQ4cMJFoGzSoAXSZ6rvRXsXgwyOLHVK9aaOCv7gv5V1SYZ/dXbTTdqEo2+tIx1jdu5SPN4z
WNQujqMMPk6PsJzl7ir9mjNSy/mQCd7EDiZWNnomioY8r43wiMDLLWCuhXfSPGXNE/SLTwsng85i
pWWLoKhou9hIPEoDycJaj+G87UGr2u6YlU/dgqcOn1fHZQlWJ9bPJOjIr9mBTKIkrE2vkQu303rz
0++kenTtp9muO30dB3tF+RtyzLzdnuUifaym/CwDW5bucHBwct9Lm+OQ7TDUq6d70nxr1UfTYRz5
4AdRgt2ceGF9kJRdpC2cEuxSqyO7A1W8RHATqve8Q7Q0kUV/ZQQKCmCTgdSr7D0rt3N5GIydL38p
K8wse1ijh9qhSSO+yuU9jh8EenNbUDOUq4xbXyURQLdiqMRSd2h+5f6A1pOF/9+Q7RmMO53ulGhH
q4aoNfxENerwrlglmPAyzs1EQyerH0F/H9ew3OX3ERQk2OieZW3l6KrCOimCO0JTO2A8sXFq5l8Y
LYeo0VA995xY7hPWYsnXCBK7fAx+Dil0U7xwNeN7Ll6BcBmkqyYdqomaRZu/BCT1YMaYUGcoZPyF
dJNeQmUtDTDwv3UT3w0Hp5/sO9E5D88Zy5U2KdywuCVweJZhTZGprGFnF63qZas/adgl1BWfI3bq
epKS0fTqGXGT76YP2yN/CKwt0gNDATQ4ruXrpJ8Z82mSnYlsr+VNqtgGYhybEci9icujAbhIGwzh
Arc56kUeA2tVRzqYwt8n4w/nMh/fBAA65mvNuEyKI+Ctt05eWeRN5abRtmmDsTooRHeo5FNLxDrW
P8QLrmrlyEmQ5F1NfrN/pgZQFSYEGhITK9NXqfHOVv/kYW+Y9y68meVx0Dd16aVciYb6UQO14lK1
jHIChte59mGyyRqKsz/u+cP6YI3h6cQsV9GCBn8duHREpJmOR2RjHAFsqvVs7CeG/vLUAUlK2zK4
QniGJisBnr7K5kK2CteoYQfV0boKhgOHW5jA9ll5uXV9+O8PR/A1vgfZWzxhk/mvGk5Lk6wFEZxq
zHphuo3FQxu8hBVwmN8sLhj8b+2ly2dL3tGsG94wbbDLcmuKzArUA886HOjt0KfO8piEnUrIsnnC
/wcT/bb+lCPoLE9Vdqvea6zH12xn1ZmKErotWsMrU6RTBpsh+ZhZyuXUSiP9Hja6dmaLWeguvGRy
yJI3IimWZ87CIjJviFnsxRYDMshqIoz4rve/LZ+Ve8Mmd2kBAUKdS7RE+/7EHmcVoD3ThwdJvR1r
mWml4xxsmy2UmQ9Z/KZl79VV0W24Q8tky2YOzfZ2eZsFeV/v+nfhk2qupZtWOivYNgP7w56mJHtt
AQ/wsMCahgx5kaiO7ZzeQ+lFr4Cvhhztp+KQdxd4S6xuH3ga2lL93Wn/cIbaZOxKlgUG7MWRgGXl
uvyHRfYH8YyhDmZdd8M6sC+eWIEq11E8wzHniQC5LFW2XcNYhnb1aUDoadtPrsHR2GfWNpjXIfuf
rxQp1raAZ0Cr6vSs6wjHsSMulky8qeo5Lh8AyoUBs3S8IDaMhPM0gcd5U3YoPehUPoEs1wVCqpIP
wDpdOZbWsZBeUv7yj3j/IiVLQ2MtwYxs5s+YfaxUv5nJU7DORuvJ07Hu9yJKDjrkAY4POeaZFixH
JQ0JZPiZcP8zincFqCRtviuknLhlrqz6oK96W+fG+uSWgqn45GfXg/0y46WnYYNfdfVcJmdsxEd6
gxCsES4ZYkJ5C6+MsrqrufSy8bOJNxlQgpB+xfkXJrsr/LRwK3zLjB0hCpy4TT9eua75w5abkyQX
tzceDDvof1VssJl88P4gMWgpj1q7CYtrSYwhrqWGRXTzGb5PKzmJvNGRWffrKVqXUCST3ynBArQ7
LKiLFu66ZRngH7Po1ZDHiWKDXkf4qvnHSfUys0/Iyawj90V1zsJvbLdRm2BRDj4WvDUw3FVyssVt
IZx1VnshexQ6FbE5ivItcr7wLgE1ZjKsno2/72ws74Jzn6yXO0GftxnY0NyRgkxBV3597SPyn3r3
sHRikzdt+t0GdEe7sfyeu08Bf2xEKPw0C5Y90qyJn5p/DxGcL+hAIj2XUV5R7yQE1cEdqNnO4z3z
oWsuNNUvKGArM2loKOkrRC4ebttsiJxxvIPLF9m+A4OoPH8xCq5Yz/PeRJT+UyXlW3SodkalTusC
fzh+fjpd8p4xqVooF3/LTqEbaQethzg9dbFemfGhhmxDmau+h7DF+vqxtbpLW+7kELZN+iZwXCHt
2sgfO8Fra9iZv6THM8LIS+YupGoBl5jZjgNeT/54ITgOGrgSEUVrvXIihM7vi91NtUYcxcixvG+T
+imXd1JhivzHwuSqY3LLkrsovjT0fL525UUbIf3IAR84v7XJBVu++YoFlAXULG7IdkK944TLzAOF
AY5bAJrPf568n2gNTAJtnbo3/oPNzFoVeBPiYhl7qvToFqBIhDPdP2F20RacjfAW4YrTbNFAuGl+
DZ3v1EcgIrCYRQJAiU/dWjwZMJ7GMcUoL0DNa9maiumV6iamjYJhDC8AQ0y5urVPmbdrfHnqAUEh
xhzTUVKoNXyvcR8Ur+UkFuJJtIDwmDUbINNkeuJTbTfBSfW3y8i9DAlcE7yI3PkAOQ3XSbRBbEQA
9cuqsNhdx75lL19ABhXVWTcPCyl8esTWpp/uUJXxMTvPE0UDiu+WuSDLvDx2JcMtzUO2tARwE8ru
rHNVFfK3kvwDtjfkfZUfM20TInQUZRyYuBt6GduycDtJtxG8wXRzj+kwl9apfhA/Gxf/p+YGdde1
aGpLFDkZB50OzdA3+rQt9Udfsz/i8SfZVWnfFR2R5DotT6b8tzwJQ3lThkcefNRfkU5e58AVLRwZ
CalUgrRl7yM/E2EPOPn+N0bIvK4TjkQCIQ+SweAR/ATKpkbzmqQfc37gucVsjjqZDcAKB7v8YAwf
lboOpzWdBWF6gk7Y+8msT+geYfEZK3RvbPfhKiYnYigC/MeE3bSbBNgMJcbZiNEThEJqdOXnleDw
NYwP7OJnyJe5+BFYV7++s2RwdJjL/abHteBoHq3GbbpDa/xk0cf4VlUXhPjmtMGji6VTCTOhMa/q
fnzkNkCYCAALEYeoDBFAho6MBJD6M2vv4/Tm08LFI5wDmtec2dmrNgOFffndIRcu2F5hiLA9vw0D
aWZ7NbR30dyr0V9hf+cDg+8EvDCiUj5WpIster1jyCBf4/olMUinjDtGcPZ1z9z3EzkE03s9fwnK
q9P/YOX7/U72v5USVcgK9E97yvNN79+XfY7vfwAPKzqbNygpbnGP+l08Om31U6IxguLODVqrkATM
Y7vYdFKq1GWZ9+jM2uFuxpmuitYdDby/9+MrjLtl52Mka83fTa7uwXcTsVRR38bsUUV/CqthuP8W
b4jE/mZmC5LUHHOG7zok1CnXblDMsNE7dMi2peuU0pS66ZoQ9vStwLTCUGZXBzYT55rW6jMvX0tx
1dsviQtmuMqkmvjkNYiIh7tGpm8M0KveTA0kWsSjDd5sR7MEBToRKAu24Bj+T7vmjkj+DCSsc2s5
Jkaxrb4xx3Mo/1QGZsysfY4WgUnF1xzSTVG6poyccRw7A/8l4Z+glQJMw9S2ACyVCaX3I/CvtAyz
yR4DxRRy3HYrsZkuCBQt/+rwzRqOfG5WfADL4In3cV075NftFsVLj0g043B0OLUEu6TdJ7DpEhM/
cK5XlPMDHprGPxl6T6FTuspTYzQAb95IXjErScVpIXgiuWbzmaO45+dQnh2biGjhq4C6Q7rgL5Zi
RgxoB2wqKpBN5hv+GD7brF4jdoAMFgeeFbEqknRVGTtV/1OovuuZa/KAzfA67g5EYTrc39GaC0X7
b5YB/9Iwj8njU9JfFoK237a2SD6S/o4rObgteXPjM/WfE7HK1p8lfAjpR165WgTtYjOK62T2aJk3
CF8byEvTVvM6cvxIkM3uyDc4As8viq72CwuQnTmOqYi9ukVGNaH+6rkqoCSp9VMVibGQv7TpY5kL
USZa9XmZO6v6u/lLqCAakNYMV6guzoSdKBj1sJAoblK1T+tfzT+BRRW4AuVndbm6l7vWHLjcGqcy
bqzfpOpGZDLLlnUE/ABQZZg4cQb/5ApLOxwCpRHPafj4wyLng7TUKlD++n+++GVa+5B01kL6zvUT
T4YZJqLWogB2FvoPqB9m5URKjIujKLfB4mgg7zA5wdffkZ8ZMSXKueyOfsCfCDXVL54RGnqC6bAB
oB0XucVCOkAJCLJAOjsdVH2nyHuTyNfEgxSnwpdF6Q6SqGR3PXooA6Od/o8NFbYRvw/4qMaH1X9F
GpFi0P40/PUjMhF49j73F5t7zRaYkb1pYyL5Fzw1Zd3qglDSXGEb1ENh18TV8b0lDaMEY1vSnvwe
K+jqjpypNQ5LXDkNP1I9+GfdfNLDG7+pSXBSTWsUW5jbt8eUbPrqlVOxxhhLu75fV9PvYu+dgrJW
3aVm6u+g3kkmi9j0iwRGP7sAZvY0eVgKgsDAFBvhr+U9Dq2XZRcWv7XCn1J94TsfcyFKhLLi4GgL
Ce3GlLrYRzqxxC2dhHbOyxdUHFVttAMJkHTfiKfijT4ogVQi3htC7P1yMwgvKWSDzPyQ4+CxXFRx
QWF86YXTlQgHsOw3+smNqdRpRQeSkvkNs7d0w2ADro4XVyht6KeWX6NUrn3YUNsDxg9mp4ULa8Kp
ZOEctwf+IC8irMx0hvQzpZCsfLRpCjZe9qRtmreRkVZdA3Bb2r6l+Y4uBnq9WTtaNHzVYrY87IR5
RXNmG9UecEXns6CKseGf0tipi5cJE4Y/naTisrzvKT4dWfVW8eMXAz43HILS513y+PGD+3IvL3wT
dlfytF1+/M5/NrigRQWTbDiAUGCCALJj7WWRkT3kZzQAdeh2uKp16yXOB6W8VcJbgd1Mt/PzF0VB
UTw5ep/ZbTR0XuSdixYQZkmGA3LatqTFJX8s6154IzDsQQAFzFxULyholfKCHM/R0v3SdYWdZnd8
ZoMbGnIGMZW0ZzOwcL1Ik/jiBUY3A0t6eJeo/bQ82aiB7oqRBTwubEp19vKk8dQmYyG7LPUgtLID
yvHyUZZkPUdu5VXNVbBMWXpn2fkBYRLAWCnoex8M1aJnGrEPdSjwwN9sQdiZsYYUJJjRNww2PTnY
l9obgVa5/VXVnk+z04KAosda5YD1ZtLabYg73PLagCgKxvbTRA0kFz+6dCW2CMsmVaOn6PGwhJSa
yvxGsKCxDbdTD9iujz2oYSrGNSRzIKOuPRTRdXap1d0MpmuJ3H76P0YH2EqEbrIXurfJX8C1wOpA
uwTppVXBXOGoomUKjc8Kib6CIMWavhda1NC5VGfmZ2IrdoTWkVFzLYPznG2i6T5a9wlaYtizSmMe
uCSUAOSqEPP+cHWmIuwn6b2ua7uu/xUvpXpoJdQQkDR9pMmHHqjN6TZeThWwmGjiCZFwyuPcGS91
yHbI3/dgZj0IcW4YEFM6sLJL6n9qwI6DBn4PamrsUg1S6i7nV0ZYnP/6GPzyvyT/vhTT5YM6X2JT
s9ARbVGa2dJZQIYwo2BXZey4qaWcbLXA1ehLBpEXivM3ImgSN2zZznFvcogNjC9T8q5K54kt8yIn
Cc2/Fm8EIbxw4czhuAmUT4lEQ6v+bMgaWKyu7g0MjwgDHHG4R4uegHW/CUcCZMvWoMQvAFgd1avW
ltdl6tGku5N2DNns1/KTQ7yprFOnf9SQM6aUdi6APc4RmUw+ZDxx4iIXrgGMhD9Bp4f/DvMvFhCN
uqF7EHxWShSXVNw2477hQ0h2R0/8VS2QnbFXAoau2h4YJQb6BeAnVb9Wwz9Oskg65kqTBTv9b7X2
6Iyr5ueeiDVLibCuJo+ongnRmwYHNSEmPgi72NUZGXuHY2Ng5wJbBY7u/1g6r93GkSwMPxEB5nAr
UaJytGXLN4Qjc858+v2qZy8WWAxmum2JrDrnjwQFuOGq71dotGoXoLP1BuetjlkSGlKCue2ajWXw
SSYfDJHRvJnDS2EcgwwyiqeDLFD+JfKJy+Y7QJBt8w0mcUlE4Y+/CtZRvvU/DaGl3Ldgy3ycMTI/
ZC+yJYGXPCX0xVbAb+i7G+wJy07KtiXKfxs/ilbAbJNZmsIQDCvWoKxYAFIiTXznDFxIogBqoQKY
X8imm91x3ZOIxEsOpT+7ucDc9gnVPxkrsiLHBMBTpcNoKHVHu3u0/KqzbHIaES3LCu2sKN9aKQCA
TSUtHd7iuDzkM1qTbzVcoSeX6lOMI0Ti5kzHm4HZoSQs+/u3bi4Qs/xZzxQHSF88JueY4ExL7iHC
Kxv1htntxGmt0svEsK8rSwlTCQ51h4KGn5qoS4b1YKLlw/8p5FeBDin1xGRVr51CXXU6NwE/nRyS
Wk5uFxalgtBhQMDrkBNO36wnFSSacMjf3HqSSd2sA0/LL+IoCMMjeY71EqmNs+6nnUqIRXhVI1cO
TwJiw2Mh9DEoIzcKdXeuvYoyD9wx5B9Nbk/KtvXeAAGbMcE16c5Bo23nDydHkcCXj6TJv4UokYXr
Iz+qNpXI2yK9qXW+7JQbZacQ1+hPEM1TSLUn0HPJIhSeda9Gc75R2wO/EpvKqlOPGUdgwzyppn9a
+ukTq/FTcaWJ74EhfImZbSrfFYUPMyN4xVUY0YuzODfa4u5UB/HBlolnPXnexBWQdtdMvrbqqawH
l+qkbVgWW4uqnGR2iA6pefeK9cDdtfibE2tFv5hbVzpDE4pAITrVf6bVSA47HMJ+nn9rVGSWsW2C
90B7qRE8J22HHPkpax+Izv59dOBKKF4dmczSacvephWfFeYUEiwkkGkq9RYx2NJovU1UZWIyoj/e
Mpe5x6tXvnb9L0WILAqMS+26KB/DqlslgG94ScjOgi49l6VMm8BNB9confMAkFG9xcFf3nHuoyPh
jM7GR87LnpKFOdaYRGek7sqGRrjKfqWjU4mvYf+n4YovgpZMCZJ76PxqNzGrBtUwy0qLPBBausRM
0hdHlirE+e2hGtCuzHg6ctiywsu7Q38teO/F/SjZpOi50DVA4s2K8A9qVv6qZm3KVLauaKyWumUY
vxJ2b4b0GL1POBVm8KN+eIlHYn2mK+OD86vIH/J0qtEplK/kA6EW3NiEu/7pgRe9d/b1B0uPdg+s
K0k9mD1OzXQrkivBlHo3uhQcLCP05X0ji0p2YNEfg+nOxJGSP7gAFGkH3MdhsYaMw5a7t136JRHC
pKybybwjUKOQPxz77Md3mmw0iHdsy5hd2M5khFh338cZr3pGvFXrLZUFK1TyCFUTfWvxq3fYYJ3x
3VBxJECBicdrso2dTraZaQf8uyguxMZLdTFKcaSQBpqJcGlMMmJq8qzOYHADjS2w0OVTl44Cs3JM
dFBiW7jgYluU89lvVkgxhVxIUtdBSCYMqaFXcYJZ/odsuqjaF4mweyDSYM0goZ4cPJo8OALT+Kce
r2IgHjMAxLoHeqA/tHvCxTq/5fJ1JkLdXJVMTDRcQi8jfTD3Afxapf9U88XKHznmx0oml52XvucE
zJl6sHgDkDKTL21CVEnROqq4mWx0F3wtEusqTkffUzOgpD3KyVrdWbijYBa6H7t5Qvo7GN+p6NwA
/zfUzn3anDlHgqpoezpMX2C2FtW5fv1WY03QNYp9R/Qq8INV5k6QaWKJNJu/kN94buCAJIeCrS0Z
VFjg0MZwuXbjBVtoetM6HB2oO9EGknbLwEkegwUhbDxr6FtxCPYV5jLE2OaOeyaIt476mN15rVYX
H9ORiDSbqu+q/FazTajdbX6SEvgWf6NfH3vtiDWQ2413BSkowh+13LIIxtmmbb5nbJQ95C1ZgNq3
gxvZrD+G4hZEG0q0bTdYNTpb0CJHtLtOtvmIsGgC6Pl3mo2gImPRrCTMetEOKi4ZUVt2DEPKS2Wf
I/0SrNQRaGQt158KAS9p849INeitdqVlB1Ow0t2SJKIanJo/dkUOGfhBgnqLxDzMOqL+CukNQw7u
ZHDVkZlkayCryoqdjCU4OTbNJVF2w3AgDJgyt1eScY5+dB05VqtyabGw2AzoDi5CRvlCQe7aYQiD
RFfAuw9zsx6HV2z8ixQ2P2zx4kJDrCPE+frSytbpOuPv/XVW4ToMnmIRYgsSJeGesdKltR8faIfV
CMm12aaJK6G7x5WBjCBE5Q7mkWMLtqywiXl/PlTgZ/YTtr02elTlW5a+gxvm0kYsu8qKi8/E7wsq
o9T8KhVck8nsQtJeDyEq9MsDw0Vaf7+a+D7zFdjpwB722Q+fmfbnEOk2rdTzRLN7t5G63wYSLzY+
+E1WhEu5B2jxux3cAF/c0HpX7U25hFdMV/IbKIYhberwj6yb5aAmi+oe8n1UkSeH5Cj/xT29CV8d
GFCm3Svz0jF484m4qbYdb5m+4lADNFqP8qZoN3J9JTaOdM2XCfBDzIqOeiSfd5k0d0Qj3I0mvity
c+VXQ7sA/sXMQGhyyeUlPFkOURCFn58U5uBvMb/ZXkGmwnGVApdFp+CvhaKljpIvBSMZmoZ0es+6
de88wvgRhn+teZeGW+4fJpnR8Eyf8Loy9qV66DLsl4xfZCDVQO8mG2cHpyPB7+irUjmQBl9wrw0b
afLK5GLqZ1W+DQ2pQZcy/NOcA+BWUe1E0PFXVXnEdmGs2zDGunC0KjW7GSd3uaVFtJ1pfJyNpZ+e
pv5Guohtv5XWQSPlD8ITWgmL5fwozRdn3KBuM4wXA5DLKPfG8DkB3Ffqxcp24hdnHhvyq5DykeBb
6qdaA1S4KRzPY/ijQqX2qMWclV+SkwAvscQZbqNy7R52/iK1n/QUrTIg06SfUFJiEmPT1nlOIwJb
k5lYOP0402xKdu56anm2g0U3UHR0hKN28SKiQxpJ16YcJGAhDRbALUMJSHEe0w0aKZ5yI7oINH4m
HIDhTwtPajdhu6pXETZ5fa+qZyfCEbDTiIgB4WxvxMcC8t5j0IlZfeFzcCX4aCb837k9p9GPSsxT
L/05/QahtNBE5wA29vDjZyDMxscI3I8WUB9Jm+Gi8I0Pp38qR0NfOKhmHOIFjzJprUhapI8kF2/J
cuatZtp0geWQMrhhsRLUfYenCwlVLP2lTAdgs0uLBvNVU1D2oJPOfCxlScwuKEpVDgwRi7eews8C
mhVluxsQkjYkr5r9DkQSKW/Rc5rWg7QOiteYNPT4eyD+x9E2uBNXmORIIP1FpdGsy02BVMx4B7tC
F9Y4zKbhMYcbY9wh16ypjwhReWFGwjd0JFHc4KZ84v+RqTFUTGTb2Hn65Wc8/4iWdhcFZ7MPgD7V
bgPUS5GpO62pCxEjAD5SEdqebgTmySuUfsgGvdOwiejvfT8hpNertHQZMl3Tt8SC4S/JX0GSuFXT
l6rmyCzQPafnqNsWxqEigIX2vVm78uMpRwuJPJqDyLnKMOrK4BwE81tC0IBEmNVehZngQgsFDlQ9
KE9Drvbp2F9Dz9iMeaZYkYmb2WQSLOb+iBSzN555y1UtP0iLotlwo0WhuLsU1RvqIyECSBX3uYd8
Xt9Wm9iDZm+PllZfGuWVxwVmP9Z2QsRvOKeLUl5K+SynH5BIiM8ljmx6mwbg+1r6m2SmH9qsIy4W
BZ1xZb9Y0pZsTxzRmI33g2ajjO4RGH/rxm5IrmOxrBNX1xA+Y7Qai8/0mDI3+8uWWIf0Jo6AKX7r
/WNjvjv11nAwQ7q6siLABkyc3y2vL9WLrf8AcCQcPR1PEeoWFKVLI92xKggHmgfFTaGNm3sRKYE9
Ot4iPVYqLbX9NsFvQJMrkQkOOd1SClY5k9ZrZJ61ZdGnL2feZ396cVH/fI5aZ49UcoquIHgLTWFP
cq5J9Nukey1aBYUHwxIUjwyB/zxyoFdMxyC+SFPpFwhAtK1vH7ohr7E14+zVjTNJPpR8ejMe+hbp
G+J0RCYuFEOsQnLTiBfUgJbyLWfo00aUZsOaQEgFDI5PNGC3v0n9A2EFN+EL2khX0z6cjntB5Zpc
NMbXEPEFZ6DF0lpMGFNygHByux8ZaaCAMaZvi6+p87Frw14yziZ85GD7Lp50yrvWqtfqvy0wgMA8
uT5woDcQ4oSJwmKiQA/Vje2/1v2nk/8k4PIG+CjlcjPnAFrndluyeQbldhr+Op18dFQAZLwkV+K5
QiYKBoseNcOMOhhXj04ovtyCRQa1N6jbiHhL+5qoX4p9MWn1zojTt2sQYL9n6gC9Vk6B/ObUf529
6DbTZhgPhOsksjfMRwqXYS9usvhqmel6Ag3kfCNjQKaaDf3w7ALsh4pneKr2F/1AqgnqRqfHh2Ex
vU/YMgJgBXttU+nTvgmfS5Ch8A/AB44jPzXI0CwhhDsNLpRRs+2tfVpRSUXnyztV2KBJK42IMT5r
Pzi0A+KUcAX+jc1lxeDP9BETw8hJNexr858txOdgggADvr/nsM3IprgG+MzRjhyd7bBBqJfGK4lP
z78kPOvyMR7eWAJtuq9MAjhABcFciolNI91aJv0/rM0bUAtNIZacq1DqHiDrFOts2lWFpXEPz9dj
TE5Yh4gabhE7BDUnWEF9yxVhfNfuU9hR45lwI4TyfpwuQuIYc8eFreQm2R80fNjuyL0n8QJctci3
KgLnjgQXdt3IwWJDJGaOFB01TW3tZWvTjOsxphTJ3xCq1s7bxvbM4HNCUhFJR66UNHtToxsAPLJ4
tksUHhnzziKq7naLgJCM5Ubju9+wYKfjexadS+nWhc8+PcW8G818AOFoNsOm0T2xHxSpi9Krr47q
Ek177uXar80qU7Sf7QAfWe9T8oiY4puN2asrszlaHb9ctfalPWc3FDnPZuo58vqd0OOFBCjPMwnO
vgiDbUjovrIahscA3DX0yDWCs8iy0MyTYxILt0vIyyNIc/Iz11KfKRyiwQk4kj1ALyXDx1s7fajN
u752PIRSQrRCNj9AJxorIPJY2U/Grq/RL5rZyuCvx04Lrww2eq3ZsucqwHy5EdWbqK+kE15jQC4e
OZIq4oYoceRU7aF+4MEi6LBuUROvE+3UdERicXB584O7SAw/Juh0gUhRrmn76n8ZvHApF2/xlv+q
dsOfMjeWhg/jioAMS42D9Kd1M0OYHH+EiYnI/+w49Zeoe0v7bzIDMQ8EQIi8Z+gqG9mnVOojbl/H
WeMTP/rtjjm+vpKXPXDZDbApjA0l5H+y+As11Hgci57qBaC3IztYkL0FnDcMbkjcSal4jV24B6SR
/SU38a1Km6hZFCBg7ETxnaGRnNMY/6L9aNnThxexAQ/9RbMuGAJFyUvo6cZvm+5SsBWFjULs1RkW
KMg0okb8CQIXWUvuP0KFE2Le0YUb4i1qPypsuJo3YpDn7uXXCIEns83Ur0aVX46FqyCi/hKWq5nG
JcFyL3gDV+MIFwv7od+p9xAajz79riqG8vDEYz4oTLP9uBgbSrPajwB9jEyALFWHG3anqWZTG9zO
2TAmjM0rzkmOZ14ARGTk17nUpoU0pnGi1tgoy67yUvvAn4h2iMr4DCDL/rTbo6MLGZPvThoVhQsZ
BhHPFbOGAAWD8ODwEIjRkFRHt665JIgfiYBx++JGjiAJJKesu48fberx6+vxjaFBbba8z1XxlFgu
+/qrig+Cn7IRFpCgv2AwyMI9z5fYrdXulJgWYBEfl/8bfdFtIiRY0sT1UV5HPablJFxKCMK7iz38
YVGQEGnEkxcm3mtgecJPOTcfKjlCBJF2zPc2em+Gpsb867V8kVpEHrALCRcAw25MqWN+U20OICKE
m+gpBFyfZpQtydXOnHOY7OzsOTJ1NyVNkOABTvomUIccsphPwogxowauVhGJN3RwiN8yjwMXV3UX
ZaCtl0Zv1OssBifhHsOqwF0T4bZSnjW3V5OzhgRX3SDMiaSqAHO5GDkFBYYEUi93MbZgtQdWucXV
q6q+StVBsfczmktNdRmrsvQjZ+Keefoz40bTKo1gT/hm09zIDoOz7KbcTgyiiAzKDxh+Y9ttlG5T
OHtgsRyJFFgqrakV0IFBkRDc2KyApIgxOyxPUckKoOiYgWussazl3cN0O9rTbJ6ZKulogubRMJ+Z
/VmOHznE2QIuogE/nug7ttCEwBJrfCecntnRpJmX5AlxynPkCbNwwTU0TQf4LWYYYpLo9VHX8ciZ
suPMafRfTJvCMzOqultfo/G3QybJ60rkUVTeOaOXWmPhZXOYq27YNDD+ZfOfeEtQkSb2r0GVq0Sk
TMvDbZP6g166ZmIfcJkvk2Ef1nvmhKlFptQD3oFnibDXSeTqrXxXYnYDGE+Vq9jSE53zjnCrCDQ+
QERQTskqELHIqDnwfyz5xwIhEV9q/+BHZGL0v7iV4WmmdvfZ4D30RkQnwCp+B4Cyic29zAMxcaUh
qdBwOWkO5F995U2OLgYicGXLvDxgHEQdRby8eSgiOJ+bmHNiEJ0XIfTU3+i4XDf5xtZ3OvsrKn5E
nQTs0Q0LO+4BHlWIPBlWxsDrigth8hTSzdF35ODs46CpTuhQZKxHCLXzwpvtPbTm0O9CTG5CXETj
oLQRSxmzFwgCZkRWYyreSIg9A/3DcuUeVEEnu0rnPpv3gkASDTm5Sjfhu1RjnCCWQUblaIyIIceQ
54K6AJnH/xJbLx0Jc9FPqHz5Nunp63jdEFQP2+8KREONTt34LgWgtMwgyJoHePEnR6mQJfOkYo0U
R5xkrR4mHQMt/0iE1kWPmIoIE9QtNO6medbfZNwBirbPCJGKSQMqy1vIsxkfcXJXEjaWbVvvncok
TKpbZZNn624VX8xoD55IdvJiWFtL4CV+LtjX+5jfY35rNZSXNHINVubqsQgu3UbByQQwW34yPBrI
N6x1Z73EhOgAE5ggkOQ7MH6QitOuVfMmZX+zweadrUh5Ef3oGkf3WHhQniK+IPrnTZ7xrh6GaevM
GqInYkauHYwbywUo9qrvdrGoX6BQvbrY0kU2332If+cMKUBhijPuBo6ziWZN6aXNTqYMJz/vOd8C
A7Ebxesk/rF5/+MiLNeyPh16tYIBnJsYmtLzm5POzcrSJlINXaU8STEwhZKtMp2gIqA8LMwoQ3g0
XmtH2qQDRUHzIUbEHXHBEe0WLtiTg/DWNlijaTJQ1YNenFm1iLXjIlXR8J5l1EH5lmAC8YjpcPtQ
lWXPAWt0S7qxY3Aa2lOlGB8hJMBO98wVgKvxPRn+uiSdIwYLiYlXSyEmspssgF7O36G+y0B8tI3O
N2K+AokZJvnhcZfLc+CcE/+1Cb+KvqGYbX3Se7wCAFTGJQdlSUrKEPhZupn/jd8NZjd1b6BGbegA
oGWd/kOVL1jB3ldpB4MvDTdt6eElmjxk2934JQ7WllqHsDrnEq4POityRsQC6RrtLgc8tyapAmX1
k2iPCvvxwxzeKgvdNqEb2vz0ocyM/Eez4KbV2T2prbKwpg+xqJaWsa7VqyPvwDcsL9nCd7RLfV06
9pK51Bi34/gUsW1pwo6IpNxeswMgeuKFewz5w8djmZmsbgp/rZauQ5ISJGZddRMONK4CBQXLitkt
bz9UyyJYjF/R5/BdD7KLK3BkCmK3H80MWQnB3u0uZzGh8oM/lLv7lccNfknEeWnD01DeCefhrfNZ
MtGiIEXrbiDXC5Y8DgiDFC9+lYYJowVftXgVbEJqxo9/iGh2jyXKuL4yIsCno2nttOmJyrSytzj9
DeseZNliCoD9xE6YfQbRtyaQ3eARIoHsGgdPPvR3ds66a1cuGvoEChIsxB+NzwXLgd68JBPqMWbB
qSWsJUK98u7od4vFybRehM7Xyc66/BzIP7K8qiK5lJhhZa31R2roJMWDN4rM75QzbYp0+OVXgnTR
smRbrWf0rt7MHwz1Omn9TURDELv1EMg8NI1LgdlSYEkgKBLjmiK/8x6KmQwAA90H9xPBYNSOlZhQ
VQsaBm3XHH+U6h/pIn59aJqGK20z558ZhJNBF7GQU3VAh0jaKau5gZExLHbCR7rt6Q0s6N75UJEa
RMa3GX/41XWaUPEyXnXMybLXO8ApdLLhv3mL2BergaThBcRn5xIdCnszcyTo4aky+erLt6n4LGl9
i9EhqqILtn8Mgh/ZiNNRgd8JB+Sw1h8wCq2MqEGiRfOV4Ov3iYsVnamTSjEBbqSek3XfD+j5mbVO
b5afuhpCD/4tbhTEsFel3NfysgSLsYKN9ONXTDD0klH8LrujV9TbXDIWVfCdxw4zMSIpBP3dpnEd
gNGjoMEcchLa8lLov8pIoxqdYnrvhezo/gzrWL0ktqde9P7a6ueCGuTvgjCqbit8TCrZ3s4boN2i
Kc685ZZ6NeueyDwwlLtZ7kYJ3ZfbNrus+6yIa8uygu+J8HB0k5TKFcJMvpKFJHZvdK8YPoSHefcG
ty48/Dqe5nGBBBAqOdA/YCaI23WE+WoH6arz/Zfjd4Ui2Je+lXwjAGDA/zC5T2vNC5iwXqjxEvR1
HP5GwyV19r03xPg7zQqDDZsQ9c8r8CFKpkdO2dhk1Pci5ao6Fz0/sfJoyFsQMBOxgOpD5/GNbJ9L
G6QLqSOCeaggMqptMgI5dP1ZxIExcUdnlWAv2jMTdB74opDRJB/9gviRLyA9v3KraY2fh0ygi2ay
uNa/ufZetOC7creepGgV4fBD0EZEBMMZAwffe4fzrBbR4eVdYuuQ5b2mKjj2Z6yxD7kl3X8vfYHC
EyITNbeg+Kadkr+Kj3BJbzzPfgOq1p5gifgzH2X2gwAOiQGtSxJZUucAJQMPE7Nvc2cFFwS0314E
fxoAnIzRwUm/y/nl/3hfiO06jOnH8wgrlJIvU9sG9EeVXArKk1E53k6eNZ1ATB3In9kLTa9JL7nu
LDXjQLZcN4NxMVp5Idup0rRrpx9cMyXLQr1gbwP0zgDEhDZIMEd9xmd+QWtfSD5zI/qraGcL6Jeb
uRsavr0XyT7QsE7aBaynMDvjvdb3lXJXEZ/OQIV12a5iBEEqT0iwikkP4tllBet4B/4xhMNa1EfZ
bklwlYQYtcSd2VZiQVqyRDMDQRvEQnoufROWiyCeDQg2OEOmZ9lM+8kpvRLAn5IRkkB0Dneh4wPP
URNSS1g5OI+FAauBw2ICRk2hcQHG12xxZYTQaL+JvkmJ4QrvEws5J+p0kqD4fMVcCdZC7ZorVS7j
6qoo9gKXpqUSeCn1v9SKF/53nN9Ix4UVIkkj5QepsnelelXY6xoKBGZhCePiTonagnHNcQ8eVP5g
+9SSWK0VHwXmzPIAozsWv0aDkdODNWn8ee1nH4mMl5GlD5bO4o3WZpGdSVmYibWYMKh+JPAQNalC
GFZbcPOaLKzIV1Qunn8CTNDM8I0lnLOcU4JErtGSl6rOLEbTTgKnEzifZfEdMUQ2+9Y8Zh4BXvmW
erx1bxHE5wkuDihGAXwVu17GUjAR3pPzhCIVVNbCmWNIXqZt5/aI6x2fMPxaeSQ+Cw+IWaxyEfVM
JMJBMpHarLuKEINdit9DNm4hDiDSThGUOst+dFh0bxWpGRCmQGmNtSWHClP+qpn23R3fqM0alloX
YtsXfrcHXTIwIdmcNZsY2Zb02wzNJiyTJT1j4DooyvFoYHUobhwsnfoSme95am9VvsAYopyHE7jQ
68qDLgMTGJ7OE2ChflLtR4RVxYF4vnF2JxRwaxbnyeZ1Xo79LQyJYv6ySdPOG9Wl0mtVqZx21B3I
JgfM+9RswJ0i+6xxuSVkGdTFt2yf5cGTFGTebmK/1wzDXcczph1In1tXYHeMh+ucstYV7+Xa6R5x
eaeSgiS8dlmS6DnH8DBk3WzK/Dg4EvpRUE7CuSqORuKct478Ov9TcYkbRXfOUEWTj4yIQ1Uw4whL
LZGcqu4DHLHzBAxcXCMiUu0aNy7WaZwg8rGON5ps8YD9JKyAEqkz9dkc35ucZLl3eG0pRpCt/+Ua
1TYAkMBTUfA+lCf1Myw3xG0Q3841wC5SEI23bqQQIOyAkWfh9/snMoGvaL5AGU4Q5w1HoxPB1jXX
qTzbyetg/8T99yDPG8oBGNbKFJmXdTMCzgGFWKaT3Hls2ZnPYE59iI4jAMnKfxdMz/fncztKLg8E
CQNxo4lUTbeNlZVvhziLrt2aac+/oARPNSBrZnqIB7X/zYh3CfOvInpKhMDVn0CkJMcZ1BeXoAlX
a/Ez2ScS1ULlz6DD1bnH8uxG44dB9nl7lJw/ozuq5k7FE+A/HO2uSX88qHN+ixNEP1sb1+1ZVVcY
CTX84aprDcFWSxkCUCFSpusSOBLlZ816BgpvOCoiedpJq3hdxR6LpLhQxVbHT44ebCX59xnhRtPj
yUKvbwi6vX2XpbUwSajSDm5fBalREsJ7z9IVs2+pjFDo75l6kC2EPkRq7Mtx4PiFFkKgRNMELO8W
OV20LJ4qlGQXUg26sGFMagIZPuTooA+eRjRkFv0oGkZ05WbWHYQZLqjpZYQlmr1xU3mIM8oND6K5
HeD1o/hVAGcTw2gE7WmxXsszMlqdlLJ2XSINJsq3TQE7IoZLswV5fyXjeRkpp0EGhAJkdEYSDu4W
N0HBo5LineOWREzDWM64BdbjbKcNZ7TYgbR8jTNaBGs2ICVMr+WOO6GPNoD0yfzWNIRJHnPtmmb3
jiyB6ID7RqrWBo87dM7K8djKxWpEmD2TRFPeMzZmyn0wzn3qeYJWb1Oybis8lHBALiEUyNVH8jdZ
6pr4lXCXsfgbQUUs9gzhVGlV0L7MtenPUXj/DLR+2rbZZ9Ompo+N2J/W5uyGN/Hbr6z57s1buAw2
4/wThnSo4D5IVo7xmaGirV/+5dzt0Qd24gJi7LQ9P2X22CNioPgBIPI3ZFez6brsTg1Lla1vkvI9
HG/KXPDm7Soevrg/KMH7HB7td93ZynN4MNV65UxUYr01ZNwKghommYNWxCXKDWpK8yQ5CGtFkhsf
8iCCn4SAE06LBinGSJI5g8+M9rI6Y77pTKZzvh0q9GIIinANW2tQpwmWnTBaELVHqgDuf7ww/XTp
UfEXMGJlvQExMtS1Dr+TdTWd2QXFiiCfzeaVXNBuxVdWVhcDgxZp6dahQ3+u8olmLPFy/yITixCh
8JvaI3rXZc866l/E9kI6spA3270n2JaaUsja4Dnk/q+VEphoWCSI8BuUug6cbCLxYhL3BBw4r/mo
yCLQm61ORWHxU+vEZkgIr7i+Zh4JzeK9DHVa0qXNNwg3MPOKCMj/YnJ060vo6FoKONCTgEMn7T1h
WAoMbcGWT8TqstEwCAeYiMgF6UYEGKwhlCW0/VNDMTReNQLDA4o9hvFRE99f4gjeao+C4LH4bqjg
cNNFLa8KO3jJqJB8zEQGovFl7kTDXT9menaYc8CpNc50J97o9WpsL7ogIsSAaD8v/GUaiYr7HhJX
fTq8ZDjmlI0gDhIuMOIfbeNBISR88x4+j73qWNnUzbsVeaECufB1tlqWOm16SfU95INMs8VLUD7/
HT7yhNrzEPAkOSLhgfWZb4p4wVRfqzEgKAGLw9a/1Tjy17m8R3Xbyde8207W2m/JltxUPn+cSx4A
KJOW7nwr8YzyVLKLjJqM+nkN/DqTl5Ufej7PEC8g9hCWbsWVv1NSBcnwIuH7KCQbigioDw20fP6L
k56s8biThzXBuyLuBXEmCo2wpCfyLWCC8a/1RM3qJkOKUm3mV/AZ+pNGF/Sd84hFLg7PHa9ek3xZ
w3cUuz3GrQbY4aUOj7J5a8pnXqGX8kTI4bBmWuvgnqpmIIqPSLLKK+w1eVVVieh87ftHwJAh+dCE
1zqCacZ8q8kccn/GeJsH4jYkSL0vDfJDwRi6Tayt4LTXRKCmo9uoNSMD4HV4nJoXG7MGWeo0nvo8
JgQzpKRI7AIeRP3YcA2uyOkMPwGHUogAKjiwDCHT59DToXNFxE25wyQTtS+Ncpr0h0VaBd4+1KGJ
7wW8sD1Q3rYod/O4y6OHPqUbU/8o1FeeTlXBXoWSU2ywM1KhirvdwpVCSs04b4i9Ja7kDPfEbSpW
rhkvzLCkNWQxqV+1gq9r3ZVXh9bmSL2PyqeK1qTh3Y46dzajpWM/JwbBhNKkje/v2vCo6U8luBL/
Kvu7Uj+m5i5Oj2b0cKwXBGwdGRXPWdkiRg7DewKOr1iXgDdA2/FYl849BFYJAEWNb7iiqT5K7cFg
dCZPQva3mJmrmQ6tSVnnAdIjfQISRXUpvdtUp464E9cAXTqZRzVlt67OQpQil9G1xyhd5nkr6e8q
YpgU5EqWQGnT51g8SratYk9oWtKJ+aIPgxX087J+HZELy8MPH6jU0SKxz5EjyYTX13RB2BFJYMVL
KP/R102EY2Pu+nDjV6tCX5JUvSMWMkXdV6DgNOWLT8htuxXCL988R8NpRmhieHnxOSmryX4pdCZx
l0sWhstud7ZykO8EYarNU4te1OJ1JooLgkXyIn2Vkj2MXnbFX8Cw2wWElD/BoeaUAr/O9wq+6wwk
eUKe7/RffsibsJpTCjqeNrEEpitn68HElMDPWfV4+4hyAOGKh1tYX0a8Uyg1e5Q0rJGEDZvTYaS0
uiZyBGBV6jDSY7iKL8QbBN2Il3blWO9Kysh1DBMcW3gkCjI0bKyLwaeu/sX8rAMGPNn6AmqhImct
3vnSIsPvkqJQAmxc2do2k18pipzaC8HPjXEExprNCx2KILB4qci6/yfcDv/SgZd5Jgz2s5h+UhY+
M6MqQ74hn0VL0x1zv126jfROUBIukby4yeScZI/O+pl5CiQm+ExIGIdX9AlRxKSj7ChKTtSHkNTZ
RKu+8lfSw0nGMqQcnAAkPSEsZb8iYt31h7OgLTItW8bqr+gJiZXHFL6gpdYC5LmkABx75VynwCJH
vd1JLZO2wOqKnwxzC4O+aW04HASl1UUEdr46ZKLyUSvze9YunGagKAiChvM7DLkMHKBd++C3e3po
+Lb0zhNLvfpyCjMyAkj7509MtANvDpEoPlmNZ5FzRSRWK5iGtFo0AGRpYyxbrpXYOIHwjIQeKcMz
i41FKoIxgj+uP3J+xphukuxB9GcwR3Q0nMz0msrv+kzI1/gS7yR+uWFX0GALiV1T0n5gvAqrywSW
1bLkFuaPw3A1BKd/Dw7QX7tXAoB8XnnqLl9SpOij/5vzaw1E2AuCu5UeEPcVmmm7QtrCRg7O2quL
UekBGgivuGfrejxWOW1Sa7Y4jquO0eofzNe5HbhHRhgeQbiE7ewT2A24er/cQnrQjTqXl3pAz89N
iPY6ST/wfmUpYmyPzh1fF19WFRx0MiAivN/ivAugkvj0VPOsKBuVjQ2fNKaTmkwDDo6jKv8KIJhg
uDp+1+wTZ1tDiCgZv86HipWyKd5DCfidkPbxO9UxGhL8Fm5q4Gpnr/fvNj+Z8v4/xs5rOXIky7a/
UlbPFz0QDjh8bLofkgwtSAZ1vsBIJhNaS8fX3wVW3e6uarOa+xLGSDJJBISLc/Zee2lNymXsdG8i
eeWyr/YOOas17M/tfrQZ7xbH5ZnbZE53dJcY2ICIsKIhLZdijgalSZ4NIkUYw08Y2oB9WhCdfIYc
RbW62FvmgRNeTk/kpyEFijjrLwlaeFb3JzG+zdPBaohrXLEA9E0KccQ90OprRn73+LMeoZluKPIE
NepFGmT7lAXDdHCBah/nCZ0Cy2dKmxRKFCLDrdxFPHLDfZl9utb9NKzgnqhPKq+y/KzLmzS+TN5B
95uuO6K0H9EMtmjAjNMkHhRlUALi2gfBY4EnN/lpmRQAS8pO7dNc3Acf7njtx3Taj350S8VkKLYZ
a5qeoklMUlD5QYwtbeqMfRR9ICGQJMKVprExwLFC2Qh2IN8lhA5m0drO0WTuE9JLrLtOUy5az8UG
00FvIMGBHIhkynksEIe390N6GyevGulIm1JwmIdvjXvuDERBDwWyB4B+JQ3K+yXrhTKP0V1qfVhg
7Sx6JgKK9nT9pLz2G7riN3F4Ccynrn5vnUts/zBiWOkI7atDyu5rzZ+MklsDv14zrOZhG4ptLXls
U2jxp6AA2/KY1SgmsWlSsx52PJAww+iAgywGX6vbl4kFfQOUpd/gzsAeH151y4F4Q7RvwFj45mUA
k8NgpKnOnIMKIvLOI6ub6zN96/BMrJdk3y6YtgXBjpSIaEFShMG8ax8DUh7MUxyjHSWmRG6l/ZAY
z4rhH9TsIjfcWVT12omHZtxowjTanyKp1g39Ek9v6XPkuA5H4EBbO3iYylVvkrmzSUcDWM9Jxp8z
erihWk+a2+Cqqq5Y/+ElqrIdo6+n3gM6k8mjn60JavHqPbH16465OIYiAIcRuS1iMKI34vithnaD
cX+sT3G/ER67xSNmVC+/TG2OS2uR6q2LaF2xO5esk/Vjl3+MNhOxdNk1LWgoev2sthIiyKm+lic5
3Hs42Nvm3XBW/rToNBG7NDAvvOHWs1HSJOdacGv5+D0xRh0t4AApxGW8j1irQU/x0AVo4Qck9WIH
R5PtgyDXYUAgiRUErMvSdcxvDCMhg/E40SHp8QrHw2PH4c8uPs5ruFXDY5IShEopsAXRN8vNAEG7
3gzTHhhXmKxTeekVKx/WFxbOElyAAwyxCDEmphb3BL43lxsH8sMwHA3noerfcxdg6OPY7g2dsTt/
oWGY4I5hfsrOCGE75+Sir5EXYghokIyMnZDH85hbjTXJgSAXoT+a6uhTYW44WZtxOjjzqZputPFh
LKne75m/pn5PBv1sbkXyhlZHmoBNsHHDcL1RelMyPhaYDBwM3Oqpbu/1IS5eRooW1KhNqu/cUF73
EyakB1izWTGBot+gYpRBktfP/FEqH4BwY5Ot4/jTL1+wk/ZUwKL3QHGj7zMAGQKl17ry+E1wNFhY
JmfyMyXdjmS8kdPdVD+W41PBE9NWkI30uyGhMOK/z+KPvFpBrJVcs2gfdFvDpjQjP3zv4lJWREfO
lgH5DPGyFRvZazu6zP2bC7jFsh5IPOjkoZwPytmLor1CJ2u211eIh4iSMRHfLyVfAPOufwO4hruh
QHJB0EuHSOJcAeoNKddVbPA88TSa93PxQdzessoZna3B5LRgBRNsOfSvG9qifCTa70X4oNNHT74v
jyy12OR58VET/3hVs1+hWUSt3W0ujXuw7DuCv+ZljMAjI8t1HL/2SK1yZvie3X8WUReNX5dVKK4D
Nr8wzsIexcXPgG02lAvrPITPuf7MvOR6jCmyTD6hezcuD3G5mgBqZTkQ8NvKBVHsN/daX0h2zQnw
SN+5AvC0CXIY6dNMbKxwxaEKgRmKctPbZIC2+V882Mj1adfCaah8wnR3I7HGLEjT8F0hxWM1ityd
25UNERelseHDyICy5z0nnVA3Vs90OXI+U+/Sd3aXSIm3NriDzJu3jHa7VD3WkLagyNg/muKpok0h
kdOaD+wbKyCQdNbLHTd4JZ45+iw+kILOc1pPN3CkO4yH4WtOBFgARZku9oMKcb7jErhzcJsDv126
KMlHO35yGvvxVvqHOH801YaiKKtNP77k9i2nyjdOFEijELDHqVBQrU/YMY11Wd/V1HqD8dAbN1T1
NNUnv1kVQ7A22guI3569VXlmKCYYmzowYuGmXdotmJ2XGyfEFsgY4PxgGGSHHRKTGl+3LtDU+ltv
V4chf5spSWJJCrfzCF7hGLtPFuWUngbDCJwHT5xkBoOado5SkAIvhrfPw5JiCBsYoL4OnQYaQys+
EYxWo3sch8O8mZM9fzqbHpfVFx8QBsXCOqGlVwPa39nitiEsefi09DEwnip5o9WxrY7ecEcTAShq
qm9j+9NNO57Au6a9JO3FNp+q4jYbr1PqVAWSxmuekXAiI+KnFTx5+cPIdBdtjHkLZL6pnst0YNtF
WysE3ouJpKMH6Dz65UX7txUV/yS/s6lBouMV7xHspxkPNWV5OPvfh3mXzoiWtux+8O2U5n1Sn5dM
XpekuZm6Gqsq1MxQli3UywO80W0vH110vJxlhtMs35vTrW2dCfgJk0cRzBtVVWs7TQjTvRmRrjtU
0BJWCvwNfiaCKDbWVB9tpqJ4X7pvWS6vgtE/2+3EznBvAcd2dm793QFhr4Sxkz2VeXlX0/uuMMsx
+7HzQutCVC8jCV3e8edgXAB3iehGIzPB5ruqm/tqzK6Nzqfx3e8os3rDD+B9iK/SYd1TG++Af21S
gEtG0yFh+jFVPyoHLsS6cw4ZDjqtsWL9FAgBivATVb4RYL3/PlSvfUcdmI9OSfaGhbtLVwulXLpR
0YsJn8+mOsxicjUX6yY5dhC3fB5tMKPSY2N9F7Ir1Vc0KCY4yWJnWmwuUqqxwR1MTSc9YwNom2Mm
34VLVAo6xuw4V7vRO9eUok37JQUfAnsPYqezytz3oqWLRXURMZSCcctyPn2dsidLQlHH6yZY5Wuy
72ibWAklWWT01iUaX0d7qyb2Qo/pW+kj0uoYdSJgUe2H27NoMd5mTMcCTYlcgEDjgVxixEx+g3hn
HXPIbsM83yD8+WjhriaYh44MQFWF6g/NJYNMO5/D+q4EkmS4bImM73n6HaUZG5WKigWSPaowiuQB
enMY7FAl1MnKpH9k1hlD134k1Wvcds5a9/tqfKuX2k2HFq+/ADl01ECR+cjcF1C4zli/9c5bQBls
pm5z1Y004NlGRemTxpMRHPx82/Rb0lWYFJlUmb+iAoGGg8LD5ja0nl3NQjG99BBnmLdoLYfmeTEp
FkhF6NXykNmU2IlEXy+AbubNZXwN0ewvOvvc3UUkU7CAcPbskS+j97S4IswtrDA4N/RD+WThdOdN
+6p+LlmYGAMin+l9kdYk7ZowRar/TA0BuvaRIr6HQHyIFqPvs7FgMoyPJPgpKWeV6I9O5fAyY5Iy
qKb2DEfBdC/sJynvS5NqBufOoiLDAEjyaI1QjpaSOJNVvGACAv6sVB3iHETICyWJUIDspTXIhdsl
+XM+P9OsPs/5NnQrtqKvnbhjTYVqumXunee1YLSPoFdQ/okUQaFvc3MTe3tupkVsboW4uD2mXVLP
fIPMceSnDfni3LROt4A0akpuP8fwexNTukWgn1NXVmtFAACZTo9o1hL9Mk17Nm6+uDHGu1H/aOo3
FX8G7EFqj+wCuS8q7B33Jd8nP2RQAJ5NrhzC1WUW8wio2HTxIezOpvVGGWypiRE9/c3alcv3A+da
iZCYsxSR27PRWMh+2GtGQDoMikX0ROhYJS+//vJf//if//qY/jv8LG/LTIdl0f7jf3j/UVaag4+6
P739xwMggTL/+j///Jk//o9/nOKPpmzLn91f/tTmszy/5Z/tn39oOZp//mb++u9Hd/3Wvf3hzaro
4k7f9Z+Nvny2fdZ9HQWfY/nJ/99v/vL59VsedPX5918/yr7olt8WxmXx6+/f2v34+6+W5X+dqN/O
0/L7f//m8gH+/uuObab+j5//fGs7/qv/N9f0fOWDuDZN4fvOr7+Mn8t3vL95eNaU8hzXsYQSlvj1
l6Jsuujvvwr5N5OEZ1PalnBcV3jq11/asl++5bh/E76jTOWZnnIcV4lf/9/n/sP1+9f1/KXoCaYH
BtAuR/PrL9Vvl3n5XNK0+OuecE0hTNO1oSXx/Y+3S1yEy0//n9JFqtcpn8Zs6ahvqfuqbZ7FNByB
SoYzepkiPzY0OIW5RrGNiyZfuLUkR8lePPsmQvl+vG+gKc1j+NnWSXT1byfy9wP+qwO0TV/Zwhe+
bSrbE57gJP37ASZjaCszdvDHewO7d0HCriz8agvMPdvzhU3omeGzhtY+7aB2H5Us2Iqsv4/rXO/K
mCxq8AULUkizaBRzwFYNZG5ZtT//+khdLuS/n0oO0JTKtj3XcsDXcM3/eKSZuVzBBfI6q6l6LUP5
Okd6OpVe2wJXZ+WUhA1dd2OmB+d7z3NguodW00sRI7tiPyztrRWZ8WrG2sZlKe5cHKFinOk69pX+
3oTj1q5egxaDqfTc9tI5Fd0fh31A7w/QaPI23nTAm+BufIuyPti1dWR7myCKkWQYUM/99sUUnvcw
1STbSPYvUmj/EPQevmsnzCM2dHg3pOFS04UEYA5ZuW8n+ZNVR3/rZgNLhMJHu4UWa7w3kp6BLJtJ
j1ANeQhJv/rr87nc/n8+n8p3PB4Z37Qd7tA/ns/ZIFYRYxX7+sq4GfuENmdaAW4tUfykPjv/OFC7
hECnThd4whv3QUdFQtboIidMPNYJfv/b+PeH4e8Pd+N/XmOLdpDj+J4wneXR+eMx1WljDXGhaRrV
YrqFdjaB9MEgPs3deexM2t0TifKzdxnS6udcp/KqyQb9PS/N57K3zG9/fYrsPz293HKCoUlJ1zQ9
xzKF+8fDaYq47Yc8IaCrM6uVBMdIkSAZ16PFCocu7ZJSON86XU4hLh49dIki7zbxVFDECGoKgf5g
HZw0sfZ56mIdxgo+juoFGCR7/778CCpBzXAiN8EP8+yajSX6HTuNdv0gypWVa4pbFW7Vwknj9V9/
Nus/T7VvOb5kEFSSAUj+6VQXdWOn9WQCgqmrJ+E3GFosOlx0ct7L2UTzMg3bIu/1ox+8idHAM2xL
G91yh4+gxOjw14cj/+Nm9C1hSt92fNtmOPrTzah04JVlixxgUDlwh2gAAcEzChzMzG+FldwqkiV2
f/03/zw425YtmQKkZS9PgOJC//Hy6mFOiEdByihLQgHclMHEgTpeDIJHsdP9zFUU3S6ipsc+iapt
PzdqnSPUW8fZC3ua/JhZiq2GsF5sApR2kUVpAIm3+F9GaXs5kn+bRpYjBcRMnBlzk5COWk7fv00j
hbbigsgpgGWu8xymbBnqyXJOljW8toUVQ5ipjHZTj5XzKMr0egoVEapjF+yTHnKMmdD9agX75Nl+
9oOUn3ezFOS4zxPV5s6+rwb2yXlz8Qe4oRE62KZTZFhV05OazPbs5tRcdWeVz1rU0//ylFn/8eGU
y2zr8+pYnvTlnz6cX8lIobWmT191NI+rOFrHKsSza/VkX5pmsxURa1VZ+uDaY9WeZb+ufahabBtV
SeCdtOZt76MdZCwgp0ZHy6a/KaEPxP7mr+8ZIcXyYPz7tbBN2/WFYCZSni99y/7jtbBFnjbC6sxv
Q1wu6ENb4HwcRXPsUngsRtGLdj00/YwuDvC9R+KP52tnB4JAH07t5PbvQORqJA3zxC5vxJ2V5+I8
RhNBKvLFTISB24FSfUeqbSToQ1vzcRqaAa5IxYI69Lx1qPOOjYoZIyWEe9H4Xnf99RYL+u/fEO1o
rU2re+rJud+nvZXvvCjAAtLjuekUICOZozqPOzu9Vy1KqLLNHqpJ+tuRqsjDWCOygGBmmNCmHMOR
J2t5GTofzpaUCHm8zoBSO9ZnXarh1s6rkvpnUN17efQ9lj1c+HQZlEfMO5lT3zkaxw4z8Xo2uvL0
r5c4T1gPaZMyLcvRi6NmlAy9MrqdYsQtdqLX8kONbEcn3WOmJ48nUHApWjo4jzWyEJlmZLYOWN36
2onuXcNXGI7npUUbsw+0qLjGTbrLhApPBZ8oDnt1NyvaB4HX+leV7K2H0iKeyAj0rRVRJjeGsX5V
o4lTYMjaVeHlb3naBpREeTGcqD3FOAxHs4kJePTtzb9OT9bKN78eG9JY8/Ls1tGxLuW4y7GppoPS
3zGCebt8GTK8EHd2hJioq1o2Sul0KxBvfbiNidDADsq7cnCng72o642ePmzJzLK1Bs9+jG0fRMZ0
yvMmPlSd86mrfr7VUfKRjuCLemFnN1JN0SZlXDjVbnEuqbuHYTw9lTkkqxCLbTwk/t08md45Svq7
Mven1agq0GW131AUbZq9JAfIdY5DJozv7UDuuMzQ/gtNgkBQd2CPpXoq3PjFnejSmaVZrqti4Smq
Afh8EkxXXlI/980kT9EouW9y6u4mj/7OyCESJqqFOLdcruxHqDzoNgEorzzt9dqMtHndWgkSmLEa
T21A46XsNYiS0hT3KqnQ8DcqPfu9uWkKfyTCpLz2BKLMoNfl2olM+7FwKavMSdDvZlW9TxNhQpE9
tjezCehdwQgshUE/byAdEXTKrGHFGIOtnyvqJCopaa3Ww3TmC0yAufsxVGA4XPX628iplUmvrCJQ
IhoFThpXmDZkJhnfJMvfiLPB2Bu5PDnK+1Toz59NL94VJV2sr2klHVncVb5Hv31i2YUAM2sc8whE
QYGezreGqRAhFqY0N92kxkMaglNtlq+6sDXwGdNfalI7vArNfCGVR/B64yQlqcvf9uinVnRW24Pp
DnrtGp3Lfh9I34RaC35v497peKIZ2jWPWRfrrTkSGeqiv0yNwMCnF7zI1LhXUT5/b1znMMVp/BiM
IKXi2IURlprbOoGnU4oEJlEiYkBnZnFraJhybfM4s8j5NFFyDoUG1gRO/Ip2vv9p0a+yq+BkA9e7
nSYigI3mWqG3gEDezquxC/v1iDx2X0XQUuMyiS59YvpbNynEtZ4VFRwzf2hZW68MN3RXdGYVpRdl
7T1o4dvUB/ZN9DhKHA+esSMHol0CRTxMOgAEqECrtEldrFjZz9+srMbL2YMBK51tPS0d88Ehx6ow
wq0QCFLQ74FcF8AD5PIMZzSzi/eMwiXXARZ23rJI98bF48g+rhlBLsgkvaUYhO7O6fOHXtYAifNA
4DxbHjaqtWp2yao2VEeKUnAw4gS3btNdPBNk+wyuvUmzftOmSF970/DJzpvJQUMPI51VWy8V1aYu
Ty3P2Onrq9i2T7UQ1t5ZHhpnIk+oxCvB/IFCJFSrTufRbT/L8DabZndd2vlip+Nt7Ah0JGUx7Ky0
pE/WYX6Nxu5BLPeJaUwEIeQC4632ETL6Ktpm2keuULGnS0E4RI3sHkrHfdf1ItDx6ROYLXAKFwuO
2UFm7Yqq2TUwfIayNTE3RDWpajG4hGlrFio5x33P/qpJXwiACE9lOAJYd7FfVm0OXmJEmRRXzzZA
Bzvt/VWTBD6qjVheT66YHgKMXVWV0OGTpAwtL75GPFvLEwcRnQbZDg9RCNfQiEFAtrZ6diwiJPVY
Ui71CHWHoJNf2yKMNxq89ms6Tqu+DqKnyUKd3smY6Po4to6uP0C0F1juMscC1hQYjIb2gDNMKVAY
rjVsJmNq7/psLq+YyIt11ZvlOSzv7daoTsIi8NiJ9KXQIfJqA3aZmvzFGBB9Q1oB0U+F4cXSz01g
i31jjCDJ/S6+8RK4I3GgV4UJB90nLh6BPrmefjpnN6TLX1vt4CBFSsW1C0KN5U6FfXJ25bptM5w1
TZlepEGkRUlkIM0o6mUhfFQaUJikpWABSPPXPmdz3x1FgEYvJRBz8Lv5bWlWNINqXxsPO+bs+T+n
EsBc6JrVIXHLdpFseT8s2yF53JD9ynS6EsIdUqn0ZELqe2ESLq6tQET7tkiTF7HoXpP8PjcBRKbL
hZrCr027JqrN9MPrXkT5bT2CNk5QqcMkkHdAM+pXggh5yupLXU6IPMzE55nogGogVPyaHvpcO6s4
wfgELmOlDct/TCsMlkVqkP6et++tNXuI4Dw00MDFQNkvO2eRmj/pIdZIHse9ctPxzKzU3fgdYemK
UALDxpRQcGq6uF388ZZ9k7vY7/FM02QzJ7CqY+bGq4leNarosFnHy/qyzmwm+LkjO3lU9vXgkhaq
7eh++HqCR9YzAEOxQjDvNpsyT+fT11cs3XkEm849RFF38OIUA3lOVbcnlUO2QbIOg1ydotkLul3n
uvV6krTKhIw3lR0OJ9tS8EpAZGVuaJ+1Sl9sFTqPLMrmnSyiZ6cI7qrE9sB0pPgBY5HcxcsVkEZH
5LNyH4exQ2ek3OTy9bJAwh1hWrdf77raI4kjbl9qMyLly2qI79RJ52G4goiqR9ciEXZ5XyTlfNPa
/fdybDpWDoSyJQLjqm126mjCYpBiMG5KB7nK11d1HRjXUxEBx6gaOMxzCj3Iddz70WdZMOaKxOpl
KNbZjENzNF7KgbC1vIuRIs4ixYIKnSmNwV8vn9am63sJsd1/zfU8R9mxm0A4Sd+7rqrR5/5mXPx6
+ZqRPSJRLFwBrdKXr/9SB6RQTRP0OELZbm2dHbmit6ODQivt7eBOBoG8ter7vpDxNpwogutldGks
TJeyjfJ9xrS1NcMEwDg3CcEgPf2O5aQWo5dvrMrTbK1W2ioD0CUU5ROe5kkb+iIhn58tLPU6BEa3
7ujzzJlO7luvx5owDyg+2tnfWgUAMqeVNO2a2L2jDO/eTXaGkmhSYldEFo3ZAcp9m9vf8jKINlNc
I+2NXXEWebVus0StRloj16I30pPTuRAv5uTFSIb2rpskhBiPFakpC/ee7L+9GfiMYjO9qiLR3xON
HuTrhb7HIen6Fkiqg6IlDHHc2QjBlazvRmFigwpdcRqeLQsArrUE03bFeBO2GUiFProf8z7auhoD
bj/Pig4+zNZaGZQ7UY3YbRATbesXZDMwzaaC7iHlvXgdqt46fL3Y4Jq3jq33XjbrfT+dyzasWQ/N
FYWxoFNsezL26XRqm+v40ROy27s+IgevWryyaVeIVcP3SPl1z0Iaett3wjzCkzOPQydhGf+cWtkf
+ikdDl5toL/M3fc+Lb1DY7nikPf+t8oGSjzAQw2Nix1rHBWW2tfW6OID5KVNCMgY/YrR0s71vqyz
zdcd93XvOTmiDVsbyQ6ZFSNJyc1EISZaWa0rtuzLMWcYbn3J/dhGK1W7Kyf1ruKk0+fZivX56yu/
Mtcx66aVW0+AA5fB4OvF8nrk07ItASsPb4kf1WiahvE8tP2r6ubsvmayYnnTXWTK8FLL9CZrvLWs
UtrWIB8kebXRdTphvMVhOt3OOOtW6ZQD2upK7BGtJCXIrkJak/SXmsJO0CuocZW04fCQVk506O2O
EnbxRklQvCxLq8W2ine/iy0CAczwAKGLiIuGCPehmF6czsRZ6MHGlUaO8NDJRxIh+GasA/dqiNiY
BQ0K7WiuhufAsEycjrO9/3rb+oRFtU2ErLB3rqk9Txcu5SGZbed5DlOD+A8CBZyaolQ4iP5QgwAr
okw/DBFCrTFyqo10c+eJkuqxMzOCV7KC9QfS+oFFRZMy6qZh9OmN2HtKhboJLv6Cs0gOKg4xXjKP
Hjo3mYCAJuSi//bWhzGzvEU/JLdOnW5qh/WuiHv5qpoUkYjE9TNlxXA3j0iKO2R1OXu9dWKnxW3V
5IsbTjiIYnlL/vV9LNyKZCL6+7pnM2yxHn4YkpC7aoCI2aVFtRZOhIm1nqJ7O6FxJejDu7WKcJII
QBwlMb5Jj/cm1uIyZbm4WLl8AdxTHL/+qZ1Dl8AdvEpxj9Ls6+AbdySupah/f1v6bn0oJYxUBbVa
xC7bYNFN+NGM5CjnAfmdCS0pV9Urn4C9WRttSoolhKpO+QNBNd4dk+vV17s4n9OH9qpWyJN6CYkn
UjOjcla1NyGYHkXlhhoWNyhhRv1+nO3zrOeDbG3vR5J7K6+LPw2rGC6eP7VXeb3Ef+XNXjtldF+b
ybYlQz6f9KdOm4Tqy7LIi60RKybLDsbFztrYJuPC18BNvBeSUAabb1oys39NmXHtukcWNWBfXKQP
2Ty4xyl5YKXFcN3HGqVXXa1gS5HjnI30GvGLabdqzmMYPrhTHp48NuBXbNeN19ybMP33ergpG92w
kQfv1CZsWcuRXUVcRzl9XWaMzrTjlzCcbjJtEKMwjt0VCzqFGs7mwFXavnnucKzzQj/2LWwyNyL2
cbAX1j4LmX55YeVd3OQD57VdFCw+bJuvsZaSI7tWF4N/j4JI5hQr/vniNJioKuvN7TssdVpy8Rxk
TZaZPzZZDytYSYT/bmzceZJfaiUQLZi7f4Qsx5jZ1vFYWK8z9SmUt3Lcm13rPQgEuZm0Vg23FvJc
VNcUwqufTtQQyOG193ba3gJdwfA9VBE6H4HVLK8dukqxc1vH06WZi2jVJjPd1eUJyJaXNuxr8jbi
de8A1qid4TSTU3XrRbm4jS30filMo0BH+U4wx74QT1mrud79NpfGdKrSQJenfmQr9K3VJLHbTvvR
TTjpkz4ygVBYFCcMK5p2Qfgc1yo9eh2xy1PkgyQuF8qXl1nHXBMyDXjjZWKb/K2Ji+zWjUfg80F3
04UTSuMY6GXXlnd5RaYfvaW7KK+6jTTqBlKJwfZyKTVlGjakZlBOruqIanLiBYfCciIsUomDrpka
kOwRpjk2JeO5qGDQq3lNt4ZMc3dSn6eu1eLaH5p67SVSHk3zRqKBuUAEhxVmDQ+svU38B+U2DH37
9DUwa5yWV2OR5VsHQAadBvP4tVit2kJukczcUXzEqm3HxJosey3O15WoAVrTCFK33IowJ3KdHn6r
VJitn96Ny+gzMR/tSr0sI917erHNthnBywACPIS5PAqh6xNb9+DODq3i1hkJYMFKTdWCcKCqLqnq
STqKQdXd5SUSVE5n85Yl8a7siRiM+wQOtxgedVphW8do0xs91CUvR42mZnGbpdM27+v0lAzKuXXs
du0O8wSYxX0pyJQ6YK2nBB8UiKZs1GDuwgcs6CSo5d8Hj8LDGFW4YHj39U+JTmc6sB4zTjsh9rYm
dr+TJS6dugkD5d63aGnSMKthDDPlhyNAuaYQzd3X+in2ynNlQUVMK69fk5zgPI4m661SQ3D4bdMu
R/JXWdqfhe6JgmFYxKegGKbkXCFx0OaztN3XOUHB41ppc3ZD7KnF3JSnvHTaFS4pej9LtbVP4I4H
6Gt5zK4sRRJ1QNG/XdpxU11PR7fgjhvMBNw2s98V/2VAhJhe5xmrUvbX6TEaENQnI9yR1ml2WmM+
6iKH0F/qXfBAKLzgtmWd6MUfWhjJJSjQA9KBu+1kY+2nph5PzQh3gyrwmjP7VizZG0mbwVtfmrBd
Vd2Uo+bUmA2SJQvRiatYDNPr0WeTRA9mozwEJe/v5OD1d+yOfkZpqTZByvbOtquPObWsmzDK3iH7
IKqorOhdFBrdIHNjGplPBWtP8jyBQBcpvT+M7sU3y22YTmJKvFTuMPvWkTZOVLUDj8LLW9kPJJnT
ULjK0YrmrqZm7r4PnnbXSWpdxBhT2Yvifd15N36loyMVonWgg2GrVET5B6Jh4ZvTph9scLXhnFz7
ZfSSwyFV4sb0RXGlHD6+Q/BQyS5rTQX/VpEe7lKD9xi1q7ZZ2eUoMdwZI7TyyiWsfo5hAZDLLZgp
glGRSqlR21TGpOkfVMVmzsnoi3HiKPjpk5tmxzyMqUhFGUprk1jewsjYpMU40it3MwfuXeM187Wd
SjQpA1ZC26S/XEb2K0vSYWC7P7ng1RDxED3vX/xdl3fpquvwfIF4E8gBtjFdy12IMc1gn7qxU9Vd
o2BYewqgXypgzhtYNGrWlNM4tKvG6cggL0r0qMm+zRpqikX2w6pYX83pY0McJ/wYovsg04FmsD6i
EQHYbNtbd3KXm7Im6a3Cfwu/ctWPOMDNarql3EQKVfcoRvHSTMX3JcrXSBa6HmJgPyR3pRs+Wiww
GEiDuP8InTFfNhk1m8n4mjsn34ftjWcGJShzo6QCrIpdNw9YUwIDqb5Lyp0xrjyuYa0xljSYucq0
OOfQiLLspRunYN3FFEjCGPdPO6UuRVb0ALOhf6aGqA4qkPb1Qm+zAZdd9Y05HTwDpJWkfWtpysM1
Cqxx9IEhEL6NgBFVcBeDDxJhf6Hn2p9kxE7QTFF2TA1Nlknn2P8U+Uutq8oNvYoRJVH8uNTZj14O
8q2nSxBSBqJzDw0f6bbj59wpijrvoExEhnFDkX+cAa1zn2WwBrwaH0s3MMqYo60AP4B9Sm14tJfJ
zxUK+uhuiEWzmcyPUvgfBVQ48mNYKw0RqPSUddg8A8WIDfYHJvySQNLzd6ZVkRPFZf1fos5rOVIl
yqJfRAQJJOZV5Y28a+mFkNrgE0ggMV8/C92ZmJeO27edVEVlHrP32iy/eYB0l3dbS1tfuQ0xrRro
zuPgq/Yr7K5ZBQGlpUEcKLjGbv4Tdb4kcAVDT7JwuUyGeVXa5UCKPVi+QVIcksxe93QwAf3piLLv
onuIOXoJilMSTK9lqeB8+1SxNVdDQDhr1NoX5YASXJjfJdV4tRYhDmU5o/eKUf8zb2yrZZM4kuGm
teyYWXroNriMfemNt+qUWDASIgtbA4/NinI2wwOQs1OYNoJJjftSGXyRQZo0yDgzcgtyUDeJVUR7
pl/P5eSX1yhXh97CYrqwU3KcPjsMS11AzlWo+Shltj0waB9Wjl80BAqN27mHo03lV5xaJTk6V3FZ
az3PTXMdo+yU4V/qEo6npl01j0v51PMNs/DkZHBaTAHMI4+WB6StjoYz1pxm8Riis2DOUbx0vQ8z
Gyl5+KcWScVsbuIMsqt2t7S8YqPvzXvBZGqx5R8Zpt2+SjASEOiCV9Z3GTH6Bke8X6yQ4vZYkJ9J
BdiuCWi/a98nnWLU3dnx9YMY3mIbQGlaxBIDWgkfNPoM7VEeoHA/DJXIt7GKeTstNimifFjuahHB
MQgSsqwAB/hL9SdqQxSB4ZNqUCp6S1odh1Fup4GblUVJN7SXoZF488F5qbQ9VZMLRLeiIzcenBMX
5x0T42crIau3yPO3ueslOdteedI+0amaFcdu0MG7P2bBPUJ2f2njyzjI4so7rg5+k/9rJlPuAj8L
KXimPVVZdIpCltp5a9pd2h6IkiUSOQcU1UxufXGH4OoXLoTamlGVYErREBTk54AsI9nliIqBqLmk
eyD2+Gboc7uUdb0PUh/wYDIkoCXJUBtVcyRxR9zImBpUpYStzXxclwjWCgM7ezzPGYxdVvEYGPvy
njPLPni8QY4DIstexj/OJEl1Uh3I9cn5W7KUhqBIMHVtkd8ibZgRq4NwSkUPbx+eix9P/g73VBw0
9dr7MMUboDnV7F1vvHBubwQ5Neg8WdjQmlbsRcD6IHw62CVTrppt0LbyUbo2q47XMSsqIjFAK0QA
mc7TA1m3IzSMELKLYzONTdTighjo78qeD0HsKY7Seh9uBwDpR9+qDFcJTf08doBnEPsDDj7qUGGX
jyX76GI3Z7XZxlXVHsLYDmGGZ/5tRuZG8s/qRjxdM2V7woEEFs3Re7dhH57G+M3LZee1Efb7/Jed
cRtrRxy4AYEiKvbZme4/XBIXAtf/JWXyJmXU3EdhhRyMB4d6eStSNGr+9Ghb6YfN4veGXeC3a+EV
7BLKV08W5Mb68jE3X4bDaqtr/VUJROwVno90YVjTZOa3Gh04xO7EHTusaw+xvGQJ44x8TZAL1VM1
D9igfNB5a7Do2GUgy30gXZl2jr7uEOIC9nXR2k2QzEtvBlfFTtnzF2frK8jTjOCBE/W92pFv5RoK
DGrkGOI9RlE3Y8tVcMlykZQ37iDSwwArSOrQ3qc4T+oQ43Bi3Wna4GMlNWjv5I1v++I5NjkfOa3L
wlCUqd2w0MKNSgN5ajMHOtYQbYT48PmI7h2kSc6CBMBpWZlQc6A8nyQSPzPw1rJGaIqGkD83JY6q
5X6bOyYhydSfKqRrmz7Pv606JV/Byq5THH2RJzwBoMURHEX63BbdtTKrZ78EDrd8yYwiLvQDTbP+
Owz0O0/+M9v9cidKqgoVp85pGG3vQYObdNAlqwr1Wurl/qGe+8+RCusQ0kkyl+QaRcPkGpwndZw9
+KEBJto07aZPKrVjFQ+C7SdgMa7EXb5EGdDyl2bBu9FaCl+9fBAAal1oeS8KzfyeMnXjzOFX5/S7
tAu3rt3/SfuUp5ouxgL7zSP2DFMFTFhcWeep8aHDq+wq/NKhEocU3hUp+9ZhgDHUlf0m7EgIsnLK
fRk2zPPrZZsT0Ha1FEvKPmeJrQOWlQ2snTn4Y3T9YY+4ReOGDbEexp1jk782hoNzHJkskvXTk1d5
imeGfHHkv/cDF7k3VxhCo+HW5OONW7bWuzRvjofZPHLtx1EiS/f42Ic+z0NAUZDW1BBO0L4hfcIm
mYHTM22f85C49KmpgelcpL8EF26W1+d5ptbyhh1RByVxPflTYzBKl9JmVQ/JrIktnkhLM1W1iTgn
6jLrEIh7dXkK8cZYIbVfmrXYHJ2aK7PHvo5aEs4SM2U+CB63eZV5PONd9OglivuuxLVs5Z/rTKiM
wZQG4U1su9vJOAlT44WFq8wxFY/U4rZl0UbHqOLDsb3VVQKZqASDM5X579KufByOliC4JdyPI3Fc
7Lucm9xPHz13SiDG37GSIE5ZMfLrY5dBftWd6ZjgWmK2xksZfMWqkwwzOEzl3FIZ2XyxSj9qJ3kr
lQ+FwPoNWtyCp2rgXNid4mad+m3ge8femPem1YCQwrX0IoBy7ryVyIf81sWHMkeE5GYo1jPN9e1F
WJQsd31YQv/sj2tFXZJ0Qg1seYLlieJWzxPaet4poEd2i36XEBwv719mZeyDCMTRc4EpldEQ3Ew8
DiggjnqZpgPSBQ4z7e5ZthUnvz/IJfvTyzk4tiI4eK0hWsDBceosfJZEYfvHtu9PgEsGQj44CurF
R5QJMDCLqJDyi1HnPIaZ2efogbmD77opyZheyH3UO+5+UnhGe8+5sElg8FlgcJQMorQNHVIV8E1R
ey0xNHVg0nbtw4KoCdUo9Hhy4/ZXH48MwsCygucPyFGaD+5CemaQd+fQCuRWRCG2peBarFEvc6X7
515ymLrKJYrC7T/LSFlPEzu0DIUb7j9VdWToBoiY+gy30iDJv4sJCYwrDTKtTIKNIzWAA0g/ccBM
LWP9ksRYACoZa7og4WzjMrduJjWNgMTt4lDgY+jzmCSBDAAgoAUlmYr3fXbj+wsME8x22QTyNbTj
dFdia3RmxYQZiZJXgZDkLXZRs++UDtO9P0BZN2F3HuoMzwJugA3y0oc6QGbSjv45gxJPiVZX2xqQ
iJnekxRvUVSlZldxsqYIA3dVM31FHV62No8AtUR/KbSwXU/BAyN/MFWGtUk9g7HIKrXPQ/HQcSgf
QjbpDIetXSPNmZcbRkUwbuQQP4YTQdmltmEE9XKb9jiwuTjCeEzRiS8IhNptKEDmh4P7pwmZXcwh
VG5WXpsJCRPDtZx5Ykqhjp6a+AWNSs4R8W6BGkfVERrelVNR2G+6zI4aDS3RYgWYPB/sgWmeBqgk
HSKUBPrGNhNAtbwRZnNo80wV+tNNo5AQvuLec0R4EK1qz55AvcH43gn5PJrqO2m7d/IWmz2NCgqb
nIGfoc7sZoiuc58dPRiApqdRHcKKjSH/ge9s+krlthdMcPSu8wGQs/0+eTE6/GkUd7yDy9HMBABV
0auk8jtpkJpjEH8HsG0aVLM7NsZQim16yC5xWPmUWOXc0pKoofhpyDzh0rMVRJfxx7iut2UCnuyd
4eCMyjlo3wFFg9inxtLnFDPUPobYjH5vuy7BZYX5yLY89dACcbeI1AM/R7fZA2Kq5dIQRKPca98p
tXN187fu1WPd4/wL6I3yQH2g7QMGmS0fNWcLrxmsjdwnjGx925yOOyNJeGQ1sEAsrhntHFchZ6Bn
z4w+QfQGkn4/cL2dUxV7NyDCb6jVbW+mdL+K5TdZRSrGQmRbckF/GB79gVjbOgiXrRYpaN5JM8f+
KhzRcP4zmuWA6Jma+HfZ0o9ENqnxkixmn9vjc+yE0TXN5jfM3vNOW4/CSj/nwH0MlFkYQqbFPu5y
4jEWXqPMrQSsJYcwYA41B7pq1Hq/C0eOj43lvyLvcy/WYp5t/SvzkjukbBgOZ/KftDas0HHuhdRh
QOpWi9sAty0VhIXZ0DMQZ2II9z0W9vPdRPTtnVQ2E9G5PQ8iDzaIdFJSxHFQ5fm71qm3o/IFbAoP
5qZFFrLXHoWgZ6dH7BJ35QT3ua/ofgMSKMbJmw5Jk8mDcHgrMRqDD8EMUNndA5o4BF9VXYO2Ks5x
uhJmqw5Mezd9akWgKl/5zZihdDJud4IJBsX8V5lV8y454sjqMoe9QP9iC3ZSeCZgdcwZ8r70NWuQ
YEgP55wSNnh2NKOt5+6Gxt23jnWZm3baoLt6qplG79rxe0ESu0urar6plLp0sInGYVjuHcwDMoLl
j8LoifXPTVeGuKibmI+YDmGMhONrphs8V9bU7yZRqn3WFFtbVFwsgbvWtage4E1umZo/z32Fp7L/
ypsiuApwVyrW+yWeoO8jG4xU1O6YBdwtqU3KnEzO/gDqLVEAu/wmOWcALUpq2psxbz+aoXvziGSa
S4dPR5UPe+KO74OktigP5hNnagMxavgVm1Qca6v4ZpGbnJkxE9WdILM08OBq7ViEmA/Z8xD4xFHY
uAEiIDlLcMnajwHL05nI39+yzP8OJbZ80P40DNNwE5cZ7s7uJVI1vtfJK3dRaf8tR+eJMa/a0s1N
9FLBPWFf374hua9qk35zKD3mSUvSTtsem4BOoIm2I5OMxcvNWQ7Fa50zEapLzN2iYM6fayveZsvA
RwBZlZ2Vh8bP+kvQQiwTkPQonOSxV9FDnsIiX8dWfmCmvZNIucunXm6CAF2SzFEueGNwSKVLOjs1
oecNy61dDUc3lBggI2bhsWHURAPKusceMNU3QX2Ipxlccc6gp22GA8Cv+kS2+y9kdQPzn9beCfd3
ZjJSDLLnOSjYFuXTG/K+P40H2aaVaJY85iRZX9K/Ok+hP942SPbx/4E8nPsF+ecczXezfsFo7Ha8
sQNKlk1a8h7JzGFK7SpoL+P3tHR3PZs12DR5uu0tyj+FqLYNuDxNvF7D5XzsWe7eaNE/xsgjKJ+h
sedls2EoTHKOfbEDsr51eQ2a0kPEK24HI/91aQmEj7vFHyDSLQ7x8kzjVFxCDp4l4zo2cSLNPqfq
2naoEOkpjaa/TTsGXwFNR1q0pNv22NL13B+ShY2mzNRVBuXtaF4aBS1yHK3maGL2a7Iil4Ur4cPX
eXorKwQfYigpKPh8hjm93rhrwtzl4EBANmjr7+zCYkoJmqX/PorVShk2LHiFQyfh8q8jr7mlhyTZ
Z+AZ4bH+TGN9TEo++SAGu/qUOwz32tYi0KBZB7PgnGZmQ2FfXm0xfw12Y5+HUH0xjAH32zItVmLW
j6m6Q1L3KiPbPdYayLlb51uqq28jFWbSFh2v7oa3QRF4FeIm52OY5zH+1WkImR5Dfeh64H5L+s6k
EVp3ma7IOOA2mvH8AWvKv3RuHxbWsPh5i0tso0YYigCoSGldArs171apj3bjxZvRMmrne/DkdeX6
HJJP6Kws0oyTr9EevaOjErDe3K8bpeHCtK7NQFv1+Kvsx0LCC+gK0EXRXH5mKaDtAUXCTOdiXFL4
Yqw+ecCz2CrxkA8wrrpWDbvZ7cCsgc6z6t8eonz6OKrIUKIRrOY/Y2zrbYOtOJlZab2nQZ/ft4D9
iYBytHOIZQSwYcrxPksF2EqavcbN7mpjTpWLdgylynMZVPPeGt13PHbzZmBazbWzGQq6XBodhiTD
+K6t7sMqCeJ0F9dAQlqjL2BLJgAKCiOmWyXOzYo1WmS/9ww8Xy74P90C02KQ5WMYoxrSLlHDOlq2
xiWUVi6rlziiOkVs4W+Froi8UCo/D3b2btzsMhelOUono+DLLcEZt067C5M9hBlAoQBFUs92/BKv
DKAAtievFdyOFliKiduUVb0GW4jRB9Zh/JXmMeCqhM+vF1sQtRb/aaxza195YHlNU991uVienDp7
0FB6eODzxyIcn/uAOdwwv81maJ4bP9jX8/CBk6G+oil98/W2n0R8O6n4ttLTc1KjLfLb+Jn1Bo2f
85VNzN8LSb1tvtouZT4VC3Udfhlh08xj8i7TjG6gT+xdF87TTZDBYKrXfIjeFPnWLguuV7pdzuv5
bwv2x3Zy9zqgzpaT/hTRzOy84zdWeQBbScR/lM66y5jzSkWYD3eFZmuQ2aq8ijIu/vuBl/imZ+UD
pg8iwlAlv+swX2u+9A9c/vLgZWmH1CnaW14Ie0lQI6uWHSTQ2kixyhylPi5NxztfEMDr0vMjBcS+
+a1dtHuaaBqmmLiabXg84NxU7Xzmw9+JIQAAMlvcdsPMZRqkgK3a+ntyzb+souFxZ0Sn6s+cwA0Q
I4PP0vN/5VAPkkKQ1OXSPpjS/VSpGx6bOj6JljWTVAlTReawzUwVWOSH2urEIbQJXkLeKG+RbOwA
raZHB7GFt5C9jqwVaO7iv2gDOHUIaccTBds8YQScmHzvDnA5a3dcbfIrB0LA00IVcLOMjBD5kI4e
9xx6GmsLVMcJ6YsRZYfHArlQs/TertPu355tQyTc74nWknwFoHijKMFpBVvWFYYaf0lOprEZdSEG
ouUiFYhJFVP6iQtDuyDSJokIXb25bvLmWRxqefuOk4/cAceQPWSq19hauPAtl25vcNDbh4LmvhnO
gZ3/7VPSdqtafdHZvYULqTdIZgkdM91TF4UtRANMZbbwNu4UMp/0GAyZr9kDNWhzoktwIeOMRsn5
m8r+D6+52AY54/A8S9rPBi2zM8Wki9cdBNqmI3g2l48lVG4rJUd9wEy1NAdWSvjrOlLO+UI/ZcDy
wpURhKo/o87WdhuJlmP9yyc0OH1zxrkzcA6sKwW/0yembx9hw5BZOvTFQzvvzMSDZ9OE2UwDUzl4
+8CnRuKoLAPo3K1360rKAq/0y+3CcGhPj/sZz/2lqPtPHNLTDnUgIxDZMAOe6K8p7+C0JXm4Z//L
TQPzphvnHU7EGi5LzdVhYpaJlnct8pGXtoXXknXp1gsZkpiZzipKveclMiU4yOl9CFOwW0V9Zp5W
AjhAxNEapufELXbx7N9qllsXRj1bg1hrJ4RAKdcdbJsAi7nHCIlGfklRUwclCrK2WzQRJJw1Mi1f
MyLi07CNz4gtYFWW7N4mdS9iiSErTokH0SFhNz7vykC3mpNpGZkQzcCi1AZbxsnSPPVdzYVEAtvC
1heiPAKiAMZ7fSdcRgXURNOmh91R4PPZuebbcSPYxD5Ir6AQhILXDOH9ZqYTEulT6wPBFA50+xbn
Qk/JmNmVoKvvDl5NyFbhrCQU+d6kJHXiB9q7LsJm24gTew98E0tKagGhYNqrNzIsT2qFlVMoYrzb
5In8C/YtiMaPmO4Cl3Z1EpX/TCRqhBSDKIme4qOLQW6xLGi+gbW0c/art6GatOEM5KHnQUw4TmxD
cWpC5BzWOEOJQhKXkho/RbTpsUDfH4fZLpbM54OQunSomayPiyDPeKxhnuQUn1UAtw/9/bpJM0Ss
M57pq4yxQJ/yN4Z0bN3sPjIZQWnnJzTOw3uFfLKWcfGk6/I4yn7YWZq8xbkJIY3BpZzGiFINLDxH
WnEYys9m4anMY4csH7c6R+tscB2j+HrG2TG2JFfm8DfdCftV49gM9GpSaQIsETg3t2FQ3NDstttA
sObmdT+FyiIDtzFwuZbqajrpbNiE3wx67PjaK1riikkbc8B0KkAMDgkXUs3fFAS8BhhIJOedfLIG
9SfS3LHhRHBcgjTIZlDeo2zJ8sWnfJ5+V3E5HaNqaDZezTa/894RXqDZDIbiluENQBcXYO1UtTUx
FHRwPXPy0ddqG0nIWe6CdDu0T2acD7mHpnXIePPDdWuEQkDdoiPftu7c8rsLIjtsO9nSSEMIreTj
EGXv46pP9rCVOVaNCe6AOuoR3lP86Jcum+xyufWL8NpNJC/asr740mIZrNp/ZUR0i+RbonpYqktF
RkmVKEbCkfWVYK04tMZnBQWsHFcko2eTLReZxE82RDrmR3xDc2tR/5MfiAmIy0EKCoiGBEMdUUTY
wZm9JsQbUlcWMoNPK+dDpszQdAJ5ySwEOQTV9+T3hM7BZaARsjt8sACMiK57LrGcVEjdDzM1sKRO
nkWu8VoSHdcbh9jVuGF3EayMLiIH3OAi/MTfLssY3eTGBMd6XjY8N+F5HkgOWoCSRXn92LSpv7UU
pXbSO5++UzIPfQoHy9pT4sg9p9yNNv7fYYAMPU0NOGckcOEcvnIf1ydsUjfabV3WdJG+LJwIbk8R
LBI5nbKsOJh5/ksrVxINyFNLd2JZ3XSN1HyplPB3LZwZT9ODGCO7XcUd3OOKOs8GJlPXtPvCqBe3
9WHwhcudHqEtJdFYbJhBnqo8BV5gzdWGwoT0X+YeSe8+DWk7Ie+QxR5lQL+RwaX1UhCtaAV85XoQ
jSs+ClMR78JxOnpm/LaHCiFmU9domPx7Ro7Um8wMttUktjv22ct1YdG2FJW7pwxGOwFxqPdzF351
qezPEUfQc7xaRKbiO43K6t74GiDf76kcHxhVmGvjM0ICR4FJilxTJ1xxTN50rrG471sZeMzM01+5
XhBuqo+RwGskth2gHSy2O+SY/1ioSQYe6b0nJ/CKvZsQHSBerTy6LfLqVrhxg4LTJjfKDh8TjD8Z
qXQXr2JWWtrizYz2JpyLaaN683fIumqPNIQUhIlvqvtIZYwixUVPbfSnKtj0dJzRi88jnJU06RFG
64TP0rFdVY3+AiLYY1g9dDW8+PmlC6H3qJ66pFD0AXFD+i0mBqeSqHEMCSo1Bq4kkfWxcpeXOElt
AocJ5i5ZWRFEAdBLEq9LjZEwnkGxt4eLs+EGymifExwE5V9PEXiDkuvTqqGCEti0l8qKaIiTF5yz
KMvL0uPG3zaZbXa4vDQ4i1H6cp8gTw1TFg0i6OyDzDAMxOGZxdu+XMX7M4uOPh0fRQ0ZSdguwpEk
Il6sftKQtYL+UASI0NBefEaFsW7CpSVAh8ApZVCm265YlcD5NaeiCn13707/yoL5rzM829CwvZbH
eWo1TZVNqmfh28wf7ksrnw+M4q42wpcbEVkNQQdhvK+6pyZUM9M/aFcCjhhW5niPaYIMFmKfakHW
20TYs7ck0Bw9YjYqmwEAYFC53t3+UBmwjnT7k2/t6hwjfQBJAz3hSHb3XFnVDrw+1N6J8D2aXjZn
SDzMdyDFapDta1IK8LVQcBIxWkPKb7w5O2dlf+F54+0xS7kPzoFld5dW2m+CMaNUfCTYAoKnxDt2
xcn2FvlURhwh+yiqyfAWzJu1qR+n3tyO2kHOTvnQMIRCApyC0EujbULXnjuAXJfpvlcqg5RHy8ZA
v73xpsCCmipAvEF9eh4ZvjOOxDqC4CisK+ILDc1KR5VVThahfcwcz5PdPIE2ORicpBx4OrpMdf8g
RE976jbQBU3wQTndoj65tgWeDb8s6qsvmvC2Rdp6o2dzZzUQvBLPw5nt97cN3rd9kD841oMAC3op
bOZsbheC+URdsDQgW6ckBIK4yhvl1MDGnsNoX4pOPdT2uPJB0+QBky+05rpG5RdBSFuNfdlM1QQi
TSNNKuXzxAPnTguJpKmDelMm/X3X6u5eFYa7q2T3yQQvavHs9zVZoYHlWgxiLBogxL1uG/jH0K2S
GyUDc6B5QmUZIOWsWPYzdHn50YUKxdElcss72HOFLiWNLilK+k2CQpwFPiO9n99GdVhcUAGHcFN9
53WdXbU2qJl85DFcYEzR+xGXOsWvyJOYEKvm1GGeYigI7YFXkcosy3eYqnLO5yh5qXW4Vi7mewKa
71nhwabOfeTe6h7RYJOd46TclxU54z8vhCtHRq4LUkCkrwsVRAZQm7pgmG6LLNwtCKROGsXraweX
3F/IR5skoRF1jM0ySaEbpEh5X9Mxpx9Y7Cdj1FM0JNW9A1Hz518WkgQnrTtzjes85OYosGWaVL2Y
6As1M4XnVHeHH+oAdXO2TTs8vil/hNjbI1Uz65k2ct91DeF+NlDMZA6P6Ocd87Mafr0TPMhpnK8/
ktSURIYNVSKQXyQQ4HbcZI/XkWgH0TP4Rud7H4jWu8fODl98ZtJ/gzkapaNAT2mc3Nk4rfxd5H2W
3lRe7734lMzrKHfNapwGnMWYyxiWEhb4o+FmqAEtZ//j8f35QS0MedLePYhBPyzsUp4n8I8TS+cx
V9bRD6uTDS7oqWYJvAEpww7Twhbsq+D2588PxFGkkRu8yQnPIuEgvmuVh4AaxzBi30UNxqNgtsx+
rCfi0sL48PPdGrkAjVU1/4wzYT6cTf6KmVMDcyZ2V/7QhWyDETNmkn5krJtQk5ZymzP+AnCJyLKm
hlDg027R5MyHxIJAk4Qyv46mfBm7ZsTEGhG8i4MPkC4mPz48LhdYh2lOty+ckR9eZ9snOSGiQgYS
vXTqpFeb3bAGJ63uhQoI064YEpIwlgSgw1q9NVUAXnouboXdET6A+eHi1cGwqWbyFLOe83FED2eZ
Wv6ZyDjCkn5TDH76MlfcSiVG4a0Q6u+iluTSrBY8DDhwI5Y5RyOaTrdTCRyqawgshm+44b0sjv5S
Fk+jF+7nXMSXcgmexY+JsqtIDOVnnUaVW8fKfkSHtQlsqb/Jx2hWtUL6qMTkIrPirct91i1T1i/w
dKn4qvFBpaZ5nRWvbNNMyW2hfjEWHm/HFa5SOipGBjs8TGPwYbseHcwwNUTw/ccQ6UR1bWBIPuQt
ZbZeEkw31XzB7t49ao9icV7l1iL1B6R6Ncraskr2HnEOe44eeOjLH4v/v5txS2LQ5elCwkHOPHbK
NI3qN6eut3Fs6gfHKeqbxK64kHoTXBpE6CxJ8amisWON7TXh0bISJLPrpttZnTFmHOeHRsEJivHV
gxpwaX6RU/lpfivK3IhNlebABbh9swtyNX112CyAZiYiTvf2F9Om6jyn7gQmqXlVAq5uQGbniVWJ
d6djOPXwDh4sSWwAeJjyMhOeHCuGN/OcIn/scg9j2EhwG0J3puEfepjoH/Pho1wRDCPKxJtsLsZ9
WXbXBh/cuQDdd1dHUbn3RIgB14M17SVRfpaKkrjnAH5w2RevHuifFxVpwq5pVuBoHCD5xNfwY0vU
KYwDl3nzpuYDSKLHaI4ocSva5FUp6FXztWNWla5m4CS+rNCy+3H1580pibmxi9t5DCxnZ5cpjfb6
lsRph2G9YCrP78MbwuL2zrLSaK+cgf/Kt2LyGwIYyIgedMwmeSY9wJMCarMCyGLYvapxVE9WrqEY
d+jy/v9PJ7b9De4guNcDaw+a5/JYuimUS5yia0D8ROyjxxRyN9Wi29F+1nf8j30RtRfa1O6pXV0a
KmNgU5FjaMu3OiUmOfSaD+2hsC9/bsyqQhnRr1EhZfo8KbJaIig4PwcihkrQF6rc+x0k3aah/ZmM
oUmuQ2ZWGDzHKdkWdSxxce3aytjXn8u2zrzfckgNJI98vPbrD4ONB2p0pTjm3T2rkSuX9Hq+/98P
VfgROLV93xCtPTJLoF7ilzw//t2MXnn++dniAsFtx3HYD6Tm4t5y41Djtu6RI4B5vZGz5z5Zqtu1
vTafqqfGRUzo3iZ1lV3RMPALhoGGRLRG3fPWr8kL4TT/ks4FUnx0UsEQb5akyn+VQ8Cq1rfoLLQv
GEqsMKXS/DZx6H5kQQsq+dfUxtlfiDboOAQj6v+oQV0t61Ma/03sFLOFjwMADtWbZRUMAGT/wYzX
BC2umnYiIho8p+MhNfxhyPQIBG4Ek3UCR4crOdjOq5zFW1FV7q3O3n4O2jiOygui31+Bzu0NZ0p0
PzUxX4RKHvKukU8OGIux8HbGTbn0x1bdIip7FH1jkXeV8M2JzruzRPw5YgE543iMj6pMlt0POsEk
4wPhF+Rj5HNzmq0gfVVzBDtYRXdzK7LXIRNM2YJcXn5+0V39cJIbvZ9aSvWFg7uXVn4JUZvf1lMB
P1Tg6l+IuD9Yxp53TSxQ1BL6cO5LPZGuOhaPXcNh3HlMdGduOvCf8mnqKBUglEMASJIVr1IekIgo
JDGMCLLW3Gcaq7wl0Bus9p2FWKb/Lvw2NBHKdpZVGP2sni+FCCZc0WL/35uDX4pcZMF7vSmATJQq
wLVdI6ZRw2vO0BGV22RdphTHCtrf7pp4i75mxe3PeWIlaiLsL/BwrBAra1GF3FR8UI5+sBTXZY6W
E3MKGoeBFWNQtNk3OIPHgBPr2mIaBCunw5NtF+1uHAPoKNjOyQ5YUz3Kfz8VTsW9RvsK98kZ+2Bf
lKK4/He/10UwP9Rh82Y8GTG/5TRKPYyBCD7anZuLp6bJ6rvQyT2A7ExKfFIEItubKUsTh2HNcPIj
MsBV75JhEM0Bs8eZ/CCrAHkdxYTAYjDZsjw+2yiq7vu4Zi++3kvsksLH/74ERIUWeh/THN0gad5n
xIGr2A6sS9c0ZysnaEChcj37qfcWW3F5EBl7R7QByTGCK9SgtD9Gnc7BU9MeWMCMeC3XPxS24kGB
TKFFrx99CyNaVcQISzj+8RGjpdLVbw8aQd8N9Uui7VskgD4zIJ+fUcBvLJzxL2qkt7JAwftV011z
X7X3uN7oGfg4cJbMv/B41/9dCwGuqsFYNGvY3fdMC8S1qf3t6Nj6+sONGWTzv0gfElq4AF0nt4mB
SqpNOaJiZsPP+kYS31U29wivvN/d/zB3ZkuRY+mWfpWyvj4q07SlrVufJxx3cAjgRhZAoHme9fT9
SWR3ZUVanbRj1hd94xaZkSQ4Lm39w1rfYiXAbbVuJxNhxEbIqA3z2no52AKwwMh8zmHsQ5WdMDJa
G5oXr/VRvaL0Q+v+BVCEu4M/dMLf4poGU1EKSOtwEyAsm/m2xbfGseoqa7/BmMs4CfVZpQ6vjc/u
Nqmqe1w44tHpniAdbMc49H96cdYuI1NjPhlYziZS2afAr9nO8MKmDZJNExmXGY9pEwQE+VE7FRiw
iY4PJ7v8Hy0L9pkWA2jG3tzu7X2YOcj+p1Nf+NTKBZB0DSUSXkoS0edzv0IhuBYV5eTct+Wtri8R
SyAcnzo1xFSEScRBtu0sZ4f5IfhSibjO0P9v+oSSFo2fscOFjLJ9Mp+1bke4RNfih7It5IdF3a9b
i2V0O3MHgPruu4iTAs1ZsK5Mh1gYjRLZmrzGkAZYaBT9e6Uiakkjnfyi2kI54EI5+f6jgjOE+Qs4
6awQz4aU3coJA7FD4SCeW+mzd9XTt7QiKzcFYcVp1GTkyljGSkP29SAwLB3doPjoTbxPcirfhxId
izrULXGu0n4cqpq4vfILgiqWVD3mJddZE/omJ57edCxxWrS0GP02MjHDveK6NwFx6L7k7CkmBhZy
VP7TlrlLNgVNljMT0yFmYEQMMpVsoS0IUKBCRK5FpdO5KInmliCXtrrXgrMy1khMu157SF2yYruo
eM+LQWENz/UlVHhnJY+c+aycT01OzzxtdFbC5NQBTqERhNPYcR/IjMHB/FPFmn9E1EtSWy6anbBh
JXWKQfqfp+9UzftqGRtv4iFhuTo180N3QoiS7BzkPNvBsU5BXge3pD5R0ecvtUlsVVpawQ0giP19
7pBZPX9lPVk9gtEj4i9zCDJuFXtTyio95AT6VnBGH01wKEVNELXtlx+4Mk+ayq48wMh937nyC9OZ
ziDO+kojd7xUVvtjDMxmo/U+owHXdG8ZQN6WxOkRIcsSZXRzn5Fw04PR2409m1B2Rzg948A86x4N
WeK7SLUbUHJTAa/UFQqk6aD0VMnTAgQ8ty7Ec31kkchJ1tlc3a0/bNOComqwMD0Ln4lvmlr7FoHM
yXT6Nw805dEWozxyRhJkKdh5xZyxjznnmZuM3a3SaVJlbD5zbIWfASHQZpJItCHegc3asMqZ6u+G
XCvPkst2ERGGsOqzxl7NT/tpyc2YbTjNP/NQP6ayzy9aWTCb1qgL8tCvTobSh/uxVvfzw0xM9unS
VLmN121EANS//u1QeK8KzKI7P3A6fiG2XAde+ZBpnc6nLJ2DiLurGeu7YrKaF7l+raagm9FqD4GO
F1yOJ5AlzRr1aXIb3GEEFEEFFdP+iQkuAuGIiJj5Eoa4+KA1eXjghkEXNTbU6EYQboTaltd//UUU
u2IHMZaxZOFf3GmkMMTuF3IxscFw/cF41diUXSbic60F3p3AqUu2hpQHWsqfLXIbVuMMiBQjstdB
7qL2m6oKP5UHKwC70Gn21SDNEj8c1PTMk5NZjOOksvwVBOmJdY6xHw9xuUzVeO/3VXbCAO3eNQ7y
okJG+aX2WMnqPDTqZZ9Xxgr35wvaSuNHhGV7KYzia0SAsI/RBvLc8iSdHBCPUGY/Ekdh++t6yn4M
sUbyfPS2wizNuzxtKXPYZmBJ0O7M3PWRy/XEmPbDTiksfz2x2u79MrnP3dG7A01CVpNPyK817vBi
MQMqGQ3C+UHJNEGRoe1MsbUjjTWoK7YqZDerRfFkRUPIEA5Xu6KFB34x0CgavKzzvxrc5klApyG9
Sys2dPfeqnKCt6JNt3ES/2hYcZ6VSrxFFnPBPOTcT7VHtIHdk2gBxGUNmTLfBwkj63NSMxVWM2Hd
IiL0Ap8Ymjol9DZNumT/X5SwutdNEHtLe5Tug9+zczpb4n2UgH2WEZK7AhfZVi9KHj6XyD078klT
nmz9uTSeK/OGQmVREitm47w3DUTV1Dy6QUBLcB/nD8tDSrwjejMQK/W2TneyXjUVeSHK21Bdq+Y6
DXr/S9X91GbUJKgsCHAWuNyVmKAxXCG56T33nmDuMa4KKq4eH2MAfxTxdvEFZSgYgz3Cmh3D7jfV
mQSzJSlX1QBss5AL32DM0QWE3hnVM1RY9qA+5kHE6ZeqNh/RbZIMXfDkCfXHrnfec91apxlcoTHL
lWXkiUuV1ycdkAgzfH4KM9zFeEW9jJxOzRbJgs3lBwqlp2rgTTo1GDuZir1hhxNox0SvGxF62BC8
p/LID93ykaYS9hFbY9zRtZPdKhwX4MjI5g5qhi7DWsGqjdy5cyNc7b6BTKs8aZLNZmGwwRrHhWcm
2trTELWj3FQMVWVtzccH73eXln9DPTbU3+CtALJsx9Q0R0hbU3X7N9Ys+hOzrcOsRELDYquNLEpp
KuE+a4+GTVwJ8qcHdKgGC1WvJfLQIdIBzEwTBeEpSnFl2MxlFoVtAC2jeULPxG6fe7TfO7XpbKUi
cBgiWjgw9fnsWPw8UnhZe6V1g41fqeK1tMHrSDIEACbgdvId8++43n99i/BPLZPC3RG6rsnfkPMd
R3SfRJIPdOrfx95U++WgQKjGbIzKIEtrgrcZYip2VSC9RGssVDc8/q8pyeA/k7x/p4trjmNierKk
4NvYiHj/nZLrs8bm/GGZ65cgAxrOPfaFRGvN6NFvctNcC2G+ItQDRP7KNfBnC/aSvrSKzxHvFSDB
IP0bgO9fuNfTD2ZZVIKm4cC9nv/+Tyjl0Rl0JeV4Q1lLumGdaKdsmr/gjiXPyAseMy3+aDR2Akoa
YIMlOGrfoJqflAeoa23Mof/9b8oyJ4r4b0Bh0+Lukvhw+NSM369JP0utyuUYQ4cpF1m2ncmopFHr
Q52v2Ad1MKeaausxX32tZf6hOiSuVdiw90jDiAeNoIB5TOhUHoK1HscHxa+wDzpUXWOPtlSA2WC2
ohGQ1y7jWDTE0BF9mo2q8+ynMXRgtkeeUo0XYKq/gsqKDkUvH+dSvU6Y5c8sfett7lzm6v57Pi4U
jiaGTVhoNOsc+lG4m++MedADR5GMNcHtQSb9+zel+pugGjBi2QaBUl7t2nnld/sQ1/DdM42wUIeg
+pQEEDUIzBtO4/uZH8KeNr7q8kVdf1etwGMI4VFy7eZ1zAviuuv2qgvvv9fEO+NbdjDT7DJIo0uW
j9XeTUGhuLJFSVJs1KlW06eXTB+IkJnp/mbrG3u0mKRpV+QH5n0NCb/s4TuXFZ6jJsC3idKw/zDT
r8qw618dlIUFWEuW705CdKoX1fctVrqFRdMPZjHbD6FIfvBLN3HqBZFaP8xvBQ4oSw1XP1g654Um
XGMR+PhaAkMQ2Vw77NNa9yt2q5o8H8K1UoVnAySX4kGNVfICWmFBy7WBYZkaW8w+fC1GJf9VG9oS
ry3LwQFjnRnqBIzJLrkrnfLBiovhpzkwz4yCxvnh9izTvTLpbx3CG6aOaX0dMNr1rrEzyAFYG145
vHgDBzzrkmijjsi8aPHT64Cfi+PaGN40mTKBF5+eMRY7P1LFY8X9rTME3igDgefxVJQ0NhKyjLww
Y3DqO7OSRyOGCWp7D02i9Be7jvtpflV/03TrujFX3HLwozTSzaaZ50yPhD76fdmwDN1oE29lAuqf
Cgu9iWqRdBX6zluUBYdKaB9OruXcrhPnLSOOZ4RzcMBLxGOXD29vMrpJpzJHtYZub5bhORVVeQ1Y
BZYO4itjEOYKvTiXCklrjl5T4WSy1PGMlx8Fhp2nlj3D+f/+U51goBsZqEH1dJwLugMi2NvefpZV
w42hS0bTGoXJ9E3USVgadlnNhTpco0rt1h0JfRaaEbhFgccc03iY++6u8IIDvV95suDNI2BkoVyq
5IzDyPvp6GO6Clgqbl2jRXThq93eL0agsY0YaQhRRn4friNzp7WtUjsaWIwG6SPsUbwT8mjqWL+L
uQHZRHN/otYTo6AOdNsfIgf3EZnlxQ3ZHXah/pnoqnz08Q7u8powM+E523kYnLQuTy9H+yxCcXMn
2I0X8qJmwQ+ogKBpsCgM2qA+uEoLxEprwJNoZEQGSh6cxii+Yz/QX8oOwAIiFvjtGjsdadTV0U7r
AYSFrVfHwJ32jNF4mKF9o2n/gWC2C7s5o/NxlplfSN5JvcD2LY9zCesCkjByccqcrtmrinpXhzK5
ALxOCBPAMqYBg9owy/Rg9Y3VslHj+sH3qnapWEiaRrO79g2hxPNLNZF3vZobeHRifa9aSfBopcsk
sdrHfgjtDebjHgcLrHklQf9mMFvdsgD6ShobozOl6F6TG6GFGqt0xXyUI3Sr+bGM3Ejdd73cWi2r
PFUh2mn+6ZNRxeeQJbv5n1J5jlxnGfLTU27sQ4QLW4DO/bPUyQnH4vQ9Ux87F0hjCbdqdF3j0Nod
ca1WXC2kdY6NnvmeomqbUkB0mIv4BEBE3UiquamOwZiMAgCC0MWv2VLi0d5+9wJSKluHT5tVPuIw
Q0224DyOwYw/9eVVFaF5sExcbKVTh7t8QCeqkGQCPWbk2IIWkRrlHbLfEhMkDv+elI6VM1hEWhJz
pXpmdDaxLi4NT/yEpMrmG+/0eRjtnyOOFDKyMCgMemjf6dwjd4YGn0RXYWgMA3SHmDXmUZRQEMOe
mXDs5ozTzTLd1SKq0Dvg2dcrLz/5kagAEzfDLo57ENYY/pE8MKbguobXmdmgbWQMRnLuzxO/ew5i
Q7mEtTHiHKN+ym3OtLFscAD2fcpQ3dtGoudOKGqMg5hN19CljEeVPC8QuMW2sEWK9dAgxDcb3lJT
hRDQNwwxe3WNFx7UdBv9ZJ4i1/TkyjbOo2fRufpaRg5sQ2TL28JDL5uOin6kRwVRxMCI7bq2C/RC
31XYfU0MuSeYOdEWzGq18fJcXg0a4IVXdB8GUxXwSVq9hi2HvDpGW+YCV7jqWjdu2jgpTg4kku/t
NZqWaOWw44L0HH8oQ4mfOesZxU7ftIJvscJtpZ6cvHnRrQ6khQDxUodG+6NVX3Aonb9H8JgrJVfR
r7i/DW17Q7la/1TC8YxkMc1HlZQ2sl5nIhZDDJJ0zCCtXuthoBiZZBulXW1FykxD5CqJGmNvLQ3U
ri9WYzwMu7Do3Qc9T0hS9gA97obCup9/qob3zRSfOGYvjghRVcoTxW12RN7CW+7UD9uM5aEyOgdQ
J3AkvPsb2bTNsQ3AU9otG123QRxCdC2WM5FAeG5HEKjeDf03DtLkag5Gu82Ypi2l406iVB/fXbtr
RBC8J0OHnb/Sr8PcCCO6RuM0rST1uCVTuOjIIW5f3UgEP1Sj2g9obddpp2lHxWSW2RGIgfeD5WUS
mu1BywAuqQVh0xyFsAjwDOrYkWKCF6EKDejSCq26zmtqM/X3sQRfxQJwp87gQ4O8qGVdgtXSnIKU
0878itvortYJN/TILZnUkHhn8AMtYRkiv5lGsxUwk32gq7Sg3A7JN0wcx6JDs89bafFhrgIPoQcy
UzacKmNxv0mfFIpV+E490YmxLLGumSyRpx39iDmY1eWp48acrK64XK2BlDzX+dHHUfvKmM9nvmP7
N33ioxlZ/yTUDlfKRLDMcApeC2urKF+epiI6TylISV2x2TUazWFUs26n1QF59fMwM36G44geYmIZ
ApQEgptq6aGeielJkq0KMfgXpAwo6cpJn895t28nGm2qHTtQEstxWvgnWY+3o4mBvU2HSTP9aI1T
by0t/qHg1js0AgSJzyiotJXspgtSgKdkiASc37z20Axmm9ZoAWgjOAGVZNsB5512AZHtGdsIlMTG
VKPXSZxAIPsktCxBdc3w8rzhylKb4vR3zcTULPy5mdAMTRWWrZvCpAvUzN9SsoJOJzWXVfsiLiNn
r+j2tquN8gKwEIgpaYtos+2bm+jpY6Vk3glhJF6KNP+FREm/Tn/XsyN6xJKjQALN/JVn4AXniEOu
XtbFheJl9d2eZOhTOZ5PdjvahNO74yZBEKYErbw2opRrR8leXCdLd4oVvoHXqW6ttLdj1B/dWO2f
HBXhYXgqe4kG1R6cndnwALV0rEmuo4pDYdvpY8Iq3x1ie1e5OtkOOqdmK6Jo56vF6/wRRJbXc8Xf
KYnLNM3zeHtmpO3bJoXoJO7mOyZGZ92qhn8HkFv9no2XU6pEOoLGqTQUIXnFqhHjITdbnqH60lFV
z4NvpiA3qaTIy1T0yc40M1TVglknxp65mmeeON6Hbs4Yx9JxwIQOlp0CQuDEhLf1gXxNHsOswtXN
OFT22gv7cheKnkl0R56tx4aBHRXbcpVvvtdN2DvA4BtdZ2TQSe8u1x8cjZTpRiVcCstsvuE4YvRu
uCYYDcZ3jWWG57YNIBUEhHC0k9akn17EyNUvo+pW6zYp8a6FCHSGTmumkh/qUtF3pgLyagSscMwH
nexawz3qia8cMRQRsgnEGAVI6dzPL8XY0xG7wCVmcnDo9KseVcivTEDmow+IvLdMr2FiOqpkeOiW
C1RkHbA7OHxtIdNnvWxYg3nqXuqkKelCN+581yUmIK9JIjB/Za2BmVYiC0rH2jtlaKNDNVOOXk6m
pj/9KaNZi9Imu9bha9U5ya3Sp8VgO4U1oar0l05gl9d0sAuoieTIdgJWB2vDF0+yMLXScrzWCLr4
yAtcSXmqH+rAMQATkjdt19hiyfgm5JiZrmQtSpwJmrQpoSQzE9rSckdptdfHon01TRLgDAd0hKdW
xTFs2vxUBMP7TE1N0mIdR8rdfCNIIb2Hytv5WRaBO47Hbc8ljJ5Arv5oO22IVYpnQ9pROsESQHvC
bkFOAaY4hCcSDFYIz8dzLyMfIUz/KOgOc3sddSS0SbSJ6woE1KwYtFLJcF1FYwvlN9rrpSx3AH7G
JcF/JERN/fH8pXPVp0jaPaCq1r4IbeuoWPlz4LThqcmFRbKyC1NHHV88vxwPJRi+LUIqxt5q4B3G
QjRrw/GIlijs1xwL7NHCVDKtcGCMscfxjWjTl6F1gtcFt8UUj/P3VmvLOiV6ywS4BJ6mxFVH2Acc
EUS148aN+l9zZRxJz1qihqiXlUzLJ3Q19VIVFR6O6atmAVFoZNahc+pfrAy7FVPvDD8ZIrMsU1Sk
qrW7mxspEFAo0UbbfGyp4BPqn60prAhlAQKvUgeQYCJ6XmpJwImiVTBHS/9QT9vXCF/IYx/cewiH
FkbUiuP8DrymISup2cy5M4nCVD2wVPsyDQexHeDrSumEiEvQ+rWhNx8hTztEs2W1naN48mI8Nqko
T6OOC6gxGfB4Xiz3rjkgydEgOyj+1bBJzECO/u5lwvzh5MMr3eDerMrh0jCYONHrt6uWJxBiIn9d
ZGN3kP54dlw1Po9ZyuzUhdgTEPb+4NX9JmqcbFcp3bgzkt49OjWNnPvhsUHa5wHR0qOVHNwcuB4o
kzcMC5ATNbxbbRf296zZcI5C2HH7Xm5sr/NPbNrpcHvBJMHTiAWe/lRNRbMY2hct2MeqPd7N8ikT
GdQffTsKTmtHeI229m0Ex/Dg2pvtOUCzjOgpV4P2gbvv1RbDsCn0esLKad4mtKFvmkKyXRC+haS9
dY/l9GJr2cBsmbLaFRb+DvJGFzCLLqrRv7NimBAKNFp+767N1nT23DYCLYgmjkYO7Lmew9Ii70BP
pxxsoafbAUzpWombaJmHvXNnBCgWKviSW9QwYDFzJktB9AVdMD94Ib4wGAoBfe4UxO3VD5HSPquq
zQg97PSDF2FKBFfuPTAJ8YBHGOUzvJx3t+Ior0uAAoLAkNZAwutDcka6X/qPmmKvVbJsEWW1N6uv
rI04lKMQRzCRGh0m45ZAue+b7uxmzaVEr32iOfa3NoNdLMpjf8xYmH7vwnx2bqe5x3Msr1kEHlVm
YHeXKjbXdKHVWVdZHngt+rq2lhCQmug1SpTztGg3QyO9V8lf3OaKcZ63Zz5P1JU92MgM48E5mayu
VZAtObFKK8dtkb1OjYLb9az+NKNfOYkzbPAKM2e6BEzTLqNFiQejZUdskENlhSCvQMd+yANWojVh
3J6NfyR3MmUVezBrhjDrto0ksKbOd74NliBCdD6/oAmb7BRsJDKs4luI9f3OcHL/pBl5tLTD7DjK
PryLsefCag2cNfqI7u6Akw1h4PQiVBt1ld33m1nyxigDM1+9Y1OYKKW/qpjnPyUhCsjEcO/DWQDs
oIWITIx4NFXeE3z30elQaaREI2sZaeVh1d7zAxLCUufjIwyA+1Jpd+0klch0572jeFrODVzVW2w+
JgGQP3GnSzozz/DHY0FQy4PAExwABXkUHdiqkW3KHsUKEtgOU1ouk7tOECUQ8US/YTlEd1HGWOmn
nWwwZTWovhXuI1Xfz+pLtZDlqfTEh5+WCZtMZTEajflYdRmy1EktMSreU5Ha1TJ3EhRBtd2to0SL
domVToashvS6Afgv9ktA85EgddqIsqM+/W8t3AvLEJLItusrzJmCr8gTl7idHpNBxSm77OmpjvNK
kht6Y4EffHAD9Ya2J7kv3VzDxVtNp03oXZPA4DpAnCCjTluzW+vZa19H1X5sPHSW8+awjfHi6x4e
JsA93aWr+BZUMSNBIgwqm74YnxNN34YBqZvYL9vxE+IXLYx9oLah4PWwXyVpjiZseutG6j3MfT5S
MR4D0qX8KawzVIX03h1b6O9tsPbRpkAxdqqLbtx7WcxAUwf6bVU878SQIE4j53xs8Vv5Q38CE9Rt
SA4lX3uKrxsrV+H+A5IYmuOLDItPadMF6KWDnLzN6nCLUckkzxOteUG2HEle/naW/aO8r2A6BE99
37wYvfMwqz5nLVDl073WCzkFmJSq7x3R0bAsULGeCtPV943Hx/Xf9xH6X5ZIFoNA1bQdQ9rCsrTf
Qg4diyxYQ8OYrwXBQR2lvk2avn4gMdNfxUr/ZlR9wVhJHorCR2gjq+g7w22OvvBie10DF2MfWr7P
v3A/0I1DAR11ryPyC+Pxb4Jj/xIhadkmGba2Zhk6p/bv2cA6pKYYyAzUkD4evj0a+hiAxkrs6i4L
3LOJifAcScY1mTn0l7/5bf2epaqrgrZLw3Jpapam/R5bm5ZF7tR9WOCVyVYdned5mF4ieYkqRISF
OeRY4nixtZwXy/7jH+d/59V0a6qDub6ErnWHJ+RgeAXodCWNWcQYKkBDIYzr90uOZi7rEFPOb+F/
lDy+/Q+B4Sz9Pv5PWvn/u3jy/xhi/v9hPjmaiz9dEX/JJ7+RAhB8/vz8x8/08x+37P2nl/05rXz+
6u+0cmbI/zTBpRq2YQmbNm66VLpfU1y5Ymn/hLuoseCeYsyhFHDP/ZFXrmn/NDB3zAtdtpaOyl9N
adfklWvqP1VTdwgpNlRpmI6l/U/yyv/9PmJfy15U2A7heZYk5tT6LfBY8zyyzANWwpbEaV8y1ZCi
XFhG8BwnyZuaEQuCzHDHPVh9X4D/eWH874OL7289Ja5z82oWqrPpR/vTXhZlF95gdrZoFnelrzwG
aAkXsPl3Zl884iO7QcgvFnE0PMdm1i68DvFDa6FFdLHRMASFnJJwDibN39zctvbvq2xhkUetkSZK
hobkiOFe/+0no0GKC4eUNY4zcxUqw9UrMm/jiCHGbg3gCJ4rlR0u+5xtZ6nYL6LRf45IszQ/8leO
qbOsDDKEARE9W1wVKwu+BqsP2EwQ16DLDIgWPXexK8TkM9UzSDw8hn09KVdlTlLhPky8B6hFx9qM
N34f4jvLiQRwgAYHcGoXgKyr7KMWfbEiHPtiMznIYpxNYYA0xQjOVC/6IseZs8iKzlvHyghpr1yL
2rlj+3I2MkHQkntwi/Bdc7LHvkz5D9k9oCDve/WZWPYrxiB0JiF88bWjwXZFofze2hnQZ9N80mNC
Y5xcPxXjcC95JCyYgI3LiI2epaQfo56ZHIv1HU+Aq2kFn1Ei00XZITm06ScNGS98pZioqu4zyHqW
EbJndFXusso4db2CK77ufeqhdGcIl7kc/nymdDyEtI8ceXfS4vRyDP3qh+YVIxR0NW+L3Iz/vQuZ
1sGJtcjYO0I+TXLB4HC0t7Unh6UaE0fBCX12auNYh4GFICZee1ZRwafEqIeMbJkihycFtOFL2XBW
3lfWE3eivxdx8Qm4+N4tC205jgZJSti68QbhiVDKWl/7HsT/1APRmtQoW32N4ZPa3EXkCC6iguWc
AJMSJsgccsu52e7A/xVB2KY0lknIaIcp8wGOqw4+irzdGqdDaYBzyKHctbmCfEFZo1uOzt5z33GZ
JZ4K4kxnDSBVYkA9I3e3jI0ITVOVpzCUYOzAbSsZEQURtFnJFmPB5iFeFop5retqmUb1T1BXXw7z
PxgB7arxAqi51eT8YXPTVpaxzxqQlLS0+ES9O72t9JPsoOxEndxGnHkTuZarW9jBStQu9k9h8Llb
zBxF/Sjq7JDQ1y2jSe5Dk2UdcxN+rTU8V2VlsGn1v4gtXTRlTKolAAo3A5uKqLKAHzzeYtgoRVmY
q8gcxDaRNZNNCxMM8X8rO8u9q+WY5jr3Pb53noTHIahwuo42IAGSEotq4njmw6HEeD70tGJeTL2t
A5PntxIHzAhNO36L3V/YBD/6XiBHHR5yj/cMvoQsYTtdpPFA2xMzA5hoPXB7HXIjXnMrHdcEwmls
o73qPEwvtS7PVCrksKwUS8KgRMC5kANhvuTf3JWjcp8yZbH1+KMez6HDdSnyCB2Doixz4DYLn4Jq
ofvJ23RBe0V+IC8DG3HIRSeuWEdIuvaMX4gujAURjct+NLFvjqjpgjFfhzVdObL6Rd2KpyopX+oA
pGcY25sc9RgEN/S4bGcVOPirpMLo6lv2i9eg1ognhDNs53BBGm5N+E9+KSOMtGh6P/UWSwQj4ixM
wTWy8CNhDYCRT/pRiBcl0rhUNI7kTGF6bNa8SbIRU7d/VpN0RWPz4pbcDrnBzy4NqEFhfSR2gMST
gRkgvSLx3tljB0bVN5r9VOEtct2vlrEENM2ueaGqyOGVa+QkF3ZF1QKCwNLToq0kJiZV6lspjDOs
2ysRv3KhGl+Fkd5qnLNEWHCjF52yRu6PyCVmMZHKm4EnlFbL2NilseBYuimCGVzHfyKna9NPu3Mx
hhu9Mli8hm/AyBEvB+3FSiHLTzCk2l23QYvfIJ0gB5wcSexdBILmNkVUYfgYBueUGD17yc3+ecgt
EmssAWiSg4FnRRwg0VVzA5XOgdlVvR4Ez7vefoUKcSR1EyFQ7b2Hpn6IO/lcm3BXFV8+1VS0C0Dn
clU14mHMQc0rvySTAwj5vM9A/WBghkaxfHEjPmRpPcAKC5bMw6plVhv3STCceLasg2ZYdkZxaHG/
q+59pgVQ2LhIg45HvGdY5yGxzr1+JY+ISYs0tw3rKBz65YuUI0u19D6ISOdtR3Gxp/mpYyuLSrVv
iqJgTir5PrDiIq6FPPLfbD18H8DDclxBgOQzQYKPmvEpqp/gBU+GTv8TdAc4995/ZxYdkOV4GhDi
EAkBFTnNtbfYT0/gtVHkShbLZhG+ee5BaOnb/J2tLG1wFjCcCpMVyWk+jjej2oWJs7TNCY0Jnk4T
Ui6arLp3PCtbSf1ZoH/Ue/ZImt0/DABHSrCCasp5PDYGMghvIzJx4HEFdYa7VXWTSy+sbi30G08V
lGyMpheAQp56hHSrtoZUUmjKui2wDIEzeA/ghsvGGlYBWBsazeRtftrnOPqcoVkR7vEFto+nUe/e
dB2JgU7aMfBqaTpPsm3uxj4mtTwjbo97axQFMpSRz7mOcjjrKUANDGFl+Imc4dPtUIBwemAJJUwp
1IP3oknfCrIju1Ceh5ASgQVIuQy8+ogNf9cWEI4oVYKz14f3Vq0gEs0uwHjYZnf9F5Au0icaiMpE
ON1a2/8kJeTSZihPnOInvESCv3ROgLFtQlJtkTug01354blCY7/qpi/sfBA6WnapWk7JttEOFMmP
gXMl6AnIVC45CiRw6pz+XB9RhWbSeTWwKZJn2Ky8uD2Nar5CQn9HpQw4xwDlg2ryVDX6hunvRdFi
BP8MBm0U13j0wG6xI1/apX4gKAYnMMxb1B7O8hVOJnVixi+rqKbnO08RS1PbpaYkp27ir0oodqbn
f5Ii/JVbzV3SgpJg8BYZyodOrDM0GnybfSnfs7BbJPo6sshrmEqjrp7yKGpOFCUYSLm17lIPvvTI
VWoNnHF2mmyVdAI/lPxG7Cp+cxvisQRmvakGKNKrme/slPwjq/rJBAEndrUts/yMQPEBvRKzIBuK
uDcEWytgAj+wUh5SlVGJMuAnuGexVx8QGEfLJjyNVYp0sSArHJwO1F3S2iLOoLA1l9L3pz9kyTLM
D6wtPsMeqFUz6mu+YbgMsDhDwNDFMnWiSfmwbrv4gdzgJ4kLxXS7O71I35LxIXQnpsw4ECUAuRC7
APkXyVJmmbmpMmikGA5vMh/3RRnIPfMWQG7BsOVkOAShay5TQOOdcqACfY7AmAeFqpMM6hkLiGZo
khK73TEN/jDC8S52nGbNOOcMNapCELjodV7ykIu76dHYaQpZAp4Dr6bko6mCx0M1xO/YIK+xTlJA
SzEWC/cz2Vdx3KxkNfkr4Zx7cYldPAfEE3P2LWpBLdgkCefDxWGqtQxZ6bRmtgf2Tb3jgl+KyKx1
OgGeuTXf4WPzyfaUSklpv1lGcftT03j5XtL+A6n/BdVqXdG6/dYCWcxbhC4M29YNaRnqLBT9Uwuk
u5VNyhfgSpe3uhw5geuYR7dlcK/h9SLlsl54i2gqGbUivtg99VFV5ghS6sMVzUw4JXXcfLdo/6Y5
06et8b+2yrRA809G7wMjDgjd76JZx7LKWmSNwmX0o8zgTo7ep8XWdp2mzSIr7XVEyb5wolvjh19h
1LwELnvlzvJ+DuwUsJ87G7OLANZwjOc2tBjZVLux5jkO9/XUNOGbMAEaVVNhUmVoPf43deexZDeS
ZulXGes90gB3hzKbnsXVMm7oCHIDo4TWGk/fHy5LMIJV5NSyy3JRmRRxBeD4xTnfcR19KfoCUzRO
yd9/zP/yzSjdQB8mGGw51rtOU2t1RMsJrYsI/c2EXnpR6M7e4ExfVS3lK/c8W4MHKzQvhkpvM9bE
JZshjo5jVVqsgsZlMaYnoK70OQNPKbM+WeQeLMpU8Iac/HXwblqlgYV129tWl3t/yk6d9Is/vBPj
7ZTux9eiJFJ2wPAuSUbv3knfjQB4pkhb2hhYF0jKnieDB31nHbTEurO1Ql8ZEy/XrbmMpfbh9x/k
L30xFwUNuTQUwwemGu+kBk5YN6XbkvszaMg7aczmvcHvf8RbafSPN2iTsw7Tfx5tuO+k0WNbjE2v
fG1JjNg2qdRNpzN37jhTf/9zxFVk/e4K50coLAFMEB33vWp+TI2UwzDylkFFzzwO47NhPuXj8CHu
yKFMNLbc3kK1PKdt2FeLXijcSCVRIE4IcKhEBwzVGjRO40CZSNl7woRd2qXxbAXeQzKWW+4gytkq
+Kol6q5gX43SG2WXaLB1d2eL6pdALLwUXopILyD+udcJTo2/o9THE38btNaN3UA7Ath3yQiTzPkB
C2K3QwoXa4PrKVvwQHoN7dBdhHUvlhNHR2Y78YIYv73udstAM3dWjMQP8myA3N74rgHRIh6B6mZu
/S09AjTEoip/sDwQgtnAOkLzyeDKu5TlvUPzkKEDLB/GLv7u+wGe1GyvEu+UqeY19px9/K13uvN1
UCPN6bmhMOKB4T3asuCqlARt2+NTTD8dtq+oiVhB0N4Oo71hSn5gkHxUbfnge7QFsXawpNymMsoX
svC/W8h0WCcvrQb+UOUP3bIt07Xelx9rp7g1e2efuulJ660bYGOwC4P8ocbQdW1SzKSZH9jxLSv0
raPw1AD7JLgr8G/yqXwAnaQDcyQsAiX4WrbNIR7gBiWrHiyThmullyoFp+s8xkSZzA8MGNZ+damH
VyIZCbWXbJWe+yh+nO+BxuJZb1nkNzvx0TUpdkmUwAYWZg+wbpUdfIvK7DSVfEFeqpMKZCx6Vr8m
iTjoA9XdCCbcTP3vHqCEoC0ZKRN+4ZftOSi0b9lQzpjY8Yn4TmgC7Rlc3LGDGmgqa99E0zPowq+B
hnCysVdJ6Nxg5v/sUcZ3obWXDc8F1yE/VObfaeQ/oYZX3kvacqGVsj17tUbBVwDQbjApFtltHNIC
RBGGRbqReHL1ZYDIWzVMIUB8sSTPX6fIuJNd9DkjxZNnEqVBMDdUYT4CDioPqP0IcPOTWyhc3+Pa
e8wca5c0DL58nweIuSVfCPmoZT9GBn8MzjbRZyknqm7SQdK6pt3ULV2fagk+6teW1sTJPrY6+NC0
eq6gdcNMLjH05fu4o3tBkHAz+tFnMfRbZ0Bdhxn1awUiehUHN1pMzi/6tlJgHL4eH//R9PwxT/nn
/76ZXl8NM/+cnf/bkfebCfu/G8O/+Zvr/3f9Sf63fJ5Gv/mXdcamabxrv1Xj/be6TZq/23bm3/n/
+4v/59v1b3kci2///V9fGAqxR7//5od59mayLRlf/8MW9OtcvO0+Je0vf+DHKNyw3b8cm0ZetyyU
avOE/ccg3LCtv3TsYrpQlukIXWJg+tscXDP/QlBMEWQj1GAiTpX0j0G45v6FdQZ3D0PsmTkuxX8y
CDfEm4qH3A3B80bZtBe2q+vMpd8OfbNE2aQvSvWQJfYhLoM52yq+0br0mCtoGaM8i8C+kJvhFqFc
6I56qRor/8NjaX6rP9VdP16FbVv8T9eF+MWuxkpLjgnQjYcmdYoViI9Z0m04wcsIb2lNJQvXqo8+
wRAEpS86f2lpuNjLZlVpPh5F98zHe45H/QsWQ8wVA9PA1H0UEr5CO9YnYwQUOMvzWbRnxOaE2d6E
ePGYBSGAMtxubGyXyICjP7yvt+Xk9W0R8O1Ytg6BVBFr8/bDpWePkKvp3oNDN4DEkFlBH+aQ3Rvr
Uc0iVh44iuVmUm5/uv7+RYmtuD7ffqBSuIalDBZmDl/s+xKbZrkzdGIJHqvSvFGRfor7T7YoHnRO
bZLNDpqvWiKwN2FckPNJIt3Qm4zKkLPGIrrLTXmiJGJsxrGUh/oxr4rnllaNx4MlUS3xeWqGhOJI
IFOVOI8Qt+69XJ2HvLyfDHHyMrGxs8/0qY9BDytexwhkOO4FGtwuB20WuSjvRvHi+eY+tPh7lZpZ
CmEyJ1mcCpgfI03Vn8rIXz8Uxc6JAblu6sL5pSDGwJK6QZDGj1qHB65m6J1T35qWsUorwJgyOjIn
3yPwfx1suYGU8EWN6mw4JMG20xYMzbZ30G3+/qt62wxxjUjbwabJK9IlX5Q+V58/NUNNJOAKmK18
dJAKaVlWLTJ3SsCjeOWmHo9kjv9h0SN+udn4iQLBlkPwlTGvwN7+xCrW/X6kP3tsiTWT7lmvnRer
jb7noiyBzpnxipgnhk/oJyu/tsjba16wLov1JLpxmd0MuvYxESiXHXjTQGXjHWEY2GikC2K3+VPx
b78tv398QNJwOQzx+xmWOZ9gP31AAzOEckRN8Bh62mOfqXI5iVtcQBwAkQVVOSNYfFDpzsGGvo3I
39RJoXXSjpBEVLerRMcR7CBn99twF7u4nlOb/0zJy2zRe+jL9JUUW3c9hddRJ8CAYQhfI+5dYjec
GhG6v67wBG10UClLY/APJSYjVmEPWe6Q7yLBOFeS0goi/VHvnddxbO9hsn12HSJM7ea5bIh1kRgR
V374YtjA0CqTwDq6tn1fY7I1GkRYbeU8pf03zEXwJ7OkWAcDLD+N/L4mqEdaAmqLKqyAm8pvUxMH
B0JnznxLT3bNakfvVLXplZUuyrCKwSWE5FBNur50XR+4nEGMLcihBmeLKYc/dPPq18vJEWJWUdC8
GAY737ffTxfKKfH8UTziqfvMA+6LLEP6MmcfQOcCS/5MiEIHU8fc6xggOvBNUWAco1x79DUDqZ1x
0ovixMD6u14SpFT4mzzHrBWy2kpfwn4XYK9nJneXcsUN8IM2Xm5saiW+ZE5857fjQzaJk6WmDwJW
S9fX2UZnyL8MDXUanvQaBAjxcXnx5fe3rWG9bUq5LrHXGooHO7MC06adevu+Uz/vRcyy6YmsAHms
+ydZy8OQ9l8nJppb1YYfpqR97UFr97rzUlmJi3GlIBAC9seYZ5jmEMpD54mXqIeqZcFilqRHSZZo
8FXEIBV0vORrFDRGkvZrL4FoZNeHOJlerjVgM0aPdglt3NTZQLAxelD0DlEyBx4PEuw3wQJJ0BIP
XcJnZQ/AOD0xEOXxBMi63GTRte8mOjHD++LJxGT0x68ExLOvfNh/ocfMnjP0RhN9TTgXc86cZDN+
V4l6iu6DFemgNzn8K+/Y9PwI5mPxqp1ZEFdmYZ8CTLdP/qALYhNNe6eXulqigIOXSEol2rylKNtk
ZcKGYByNrxOWH/iUwdjR+q0Dq1Yr02aC2boGQurcpRsx5I1TM8yoGTQsUKIHl0brzsJLn9CX9Xs7
bl6blnwvDVk/b4W2A8qkh1FdfUkhr24BCUwb7eIjbxImhE9UePWKjTwLT3xi2yI1T0lKyJLtco7U
QfM1IVhoZdcGpphBsTPpAjJxWSIuRhbBBnEQ6yoaYRWm8EGHtt1YdmttrtM61y/yXU6sqEFCz14V
DeZYneQuowb/PIZPji9fR39AKcPI1rFlv2rAdHsDErAAq8E+HUDvT3kJdr8YDrFmT/eJfDQNj92F
3gwEgjMx7cNhnzLVVrq8cyeJxz8lMosqQyU2wPSYCFMpch9gOKPd0ceWnkfo5dto2Gg5s9GmnFa1
aHe1yYQ3lOMl7cuXP9wnc43zz4HDfJvYlotBnwOCWlZdb6Ofjm/Fvo5JQlc9xcTOeAznbRuKQzzB
xZTsR5yAifBUYxollhwIf0oP5Hafk2LjQVRc4wzdUhN+TkyVgvb6ks2tuOFg8fn9y3xnTv/by6Q6
t8Aw8mR8rwiBVIxe0zarJ39QivG3exeWxR3mbmJSI2ktU825jPn0EHmj2Lrol7o0YTcYYssecP/3
MJfIwIhfhGfe8xmX0DKA84WB3PrSJhmPLRVEroCUNZ0HD9bjpz6jBcX/SgpVQRB15aK7dJnKLyyb
VU48QTkKrTw4INZ4wRz/LWGnADO8fxGquucyeg4bDGA1nV5BlAY794EKSibPVqThTmr73fUT+o96
v/9FLdssOPr3Hduy/fzp535t/t1/Uy7Z6i+8RQ5dF9/L33s1zVF/oUsyBc83KhFXGFzmf2vWhPyL
qd3cwNG3XGeU/+jVDFo/YUlqBZvGhvLF/k96NTE/Uf55K1EiYgfkCgUzQRkElv7dE6ca+mHMpR1u
1aye18wWrJSHsTkOufNnaUNHzvpWqzAMl23RETIuLHKV/ZZM95JEvL4YnqH5IQ+H3/xlENrSyjBq
h4HamaXclUdXhcnRhgG6+OnD/RftyPVZ+PaVS8n8VkiFYcuUs67r5xouCLNoNij627Qzl66VGtt+
dLtV2hTwqk0OxJrFDyCTbhvDbobWbnm3GH4qzvklMZMH5pT5fkCFTWEHadu9yKCAst8mX4pC51di
wiRUjjqeg/uZTF0O9fg1F0mzVrWXrq+/LixSQ0enfzB99F59z3rk9+9ybuXffT+SN0ebz9dDu/9+
e1AmOQ64OtU25fyi6G+KE+LSls1fFa1MLSDMqSBmConCFg92tUmnuJzP5i/JTGYmnIkMhYYZD2PE
ezusmC3BXVj385vTicm70lUdErmZiviVj0PUYUfGlfD7t3Flw7z7shyuL52jUDj6L10reyYLPpZG
yKItzHWmU3KJLCz2eCiB6nIk7pQJfFo0QAZ1WoLz1N5C7xkXUmrGJWqg2ZALVay7XJ3E7EAUaAaY
AvtkPHjjY4SHFlUJbh4Aqc3GdIiKtKsrvN8qlo3oXopyLC+RZgEFysTKgc92EylizPzYoXAwM/Q/
Vf46NqK5YVc4xvxHJxgPruhvmxAvUWQmBBFojDV/8Dv6pv6o9cBwHOlEZyebniT+qNZuig8yIOC5
4odV075Ku2yV0nbWIUjBK/6N+AxaQlZog1edwuBDULTBIw7bpWkN0wnjgVD5xtOwCKrkk9EYwU2S
Qwt08gy+flXJm1SLHpRTN/ssEaQVE9ZghTpYjgJf7O+/NvG2HqWXYzNhKceQMH8YK1nv7rEwS/2p
Z8bOpAazgq/7e7RJWBdGz9wEASTnZkZdCm0LbY6NlHnkE96GPVJhdN1iQwrN7nqpYSxfhxIbviDL
mx5rXRW5+4dbhTbz3b1igoCRJgMxlKBCsg58eyIYcBbTVkvTH2fZxOmw1btixL4SkShQwEArSra8
MIPLrSSR84rSGHNaOD3bxSbQcDvqbeSRo3mOjPSZCEiFph3Eku4Y+QLaZr3LgFVFEQsBvJ2bwBib
0/XGHC3xYdI6UFfpIODeeUuJ081fIBkiLxYTT5VIuNdeNG0zzSbmcRye45i8xxKTBwQbIo/CQT9y
4wTrgohukAQChkjleit+GramtkEnoQTbNaxooz21h5aQyKt3jdvhGLq6+9ADUBqBAMnKVweT+fw6
xXKFWMz4EBYchmwngU3hRcbuqT3LnOjnvjCbUz0lKypChJh2QF3u1SVxACU2i95pDkFSQj/S07Nv
90+RCRZ+vv3onQ9WJMzj1VSGRWOGbpdI9BMIwFMFxjlBAIBcrU7Xdhu+jqRx7a9PDKst1hmQq1Nq
BM9p1rMyroADAyeRsK+wqeFEcQ+1Fifg2WaSvHBnFQlml1VSIrkzA00d8Kcg8veaszmwbIlcdGit
G3GuZ5FcszAfd/2EddMqPG4rHUGDExosQLLQPJEqfmh4B1jthlvCHK4IAJaBGTXh+FVnbmTin72r
5PDFltWNL53g0od88iTKI4Frk1f4lcKujJu0pWjXOmhAUiPFvJRIfeDxG6s8yKFDjeqDMxu00F0s
kxFiMthfwOk0kyvN0erd9SnTOuPiCnDQzFf2P+QRKJYG7MC4Hb2jwy7EQbN3KL22Xf7w72F92OJR
DPednjxdD65cdfVRa7yLSImC04MifLUm994XBfGgFVmMTRRZG2t2ViQYlegluh3vpTtZjSHBH+XV
baWSz+jvCZMOp3wVlVq8ATD5mhA0RsC4XW7tAtAzOV32SoCGhVJxI0daKNlo4Y+zIZVYKmwrJMij
B3DplaitlnYTJn84kt4vG6lY8FXg5qWU0ln56+8mTWPgxPHQdoRijmAEtDhQWx38zjI1xkcb2uGd
S7wbKNq9ciyu9gk0Ahk7S9nCKnS4KAlF4dmXJRMutWFWmhgWd2HQHfzQJtyewes6cSsAzR1XQpDw
hs2WHCRjtNZAbWETDVF7ydogPxtx9tCMisU32hPF8blDvvJITOD1qh6IXvzDU1S8HVuZ83tn+c7Y
nw8AncP7YgC/sp35kxduMcacRB5kRPvOVnDCVHlOHBrZRwdEu8hJI3IcPGPbjQaNYNzcYjpixz4j
S0h4nqWU+ItbZwDZg9X9UKew5FrfIJ/CK+Ge2eKlGuBJpKNp/ij5/61W3Xw7m+Q9GIw3hOUKoXQg
Ytcp80+9m0xVbjZpFm0Tbzbm5G2wFuNOqDrcplrxEcjGbSrsaa/QXy+r1h0ueXyTl80lH4P0PhHx
FzXnpiEnz6kyq3TrBe1TbABpkMbY/zhCZGFBARy6fazMfRxE+k459mtlsAQjaem7kZuAZ9v2tYpS
/ej20ee20w06RvumtJlZ86h1zpM4Ep0kj64b65tr/apF+ke/HcjAEQ4q8npcESjpr4J2iPeVTioY
RFFa+dHqKAdZt1Xt1qpHiPTz/EIfi3PktN696p4DAjl//6A23w7M5k9Vck/gnkanyYz+Wub/9KmS
lBj4djwEIDd4UJRRaLCgHLSFoH7cRu2IPcrrb2vNwAtrgKaNsGy52rBmZFbeDxBA0upYIVZYGone
bgQJsmeoV0Scthqr2HpNgrmq7URBkKnu28pdQYlUz3jrLj0CPun1PZMOBbs96x5KAhbgIjDCwe+5
BYpibK9Fp5/AqwoMY83DimN+Ch6kG/drQ5jBkpRX+2zAZ6pbDMASuqWGXm7ZJf5905fRZmhEtKoC
G92V1L///sMz5iPj5+LUnPUsHCeMRzlcDHeugn768Kx+KNrBF3Lj0HAcs2H4qOEtW0S1YzPyozID
ZnW4VjqxeCglVIw6ZGvq3rmAFvc9UYR7FVVrPS+HPwDu5p3gu5c273mY4+MtwcL93j9hC6OzAZnI
Ta/BpBpyhknsqJEny28ky51Su5/V+3a5p+MZ1sJq2bWRpueE+W2pbi3iQM6QFY4BD8zFVExPOU+p
w+A+Nr4o7wzP/xgQMrHQpxCKcW+uTVUXmxYSWp7PgzVdd/AVt9266iXJVUq/GYJB8cAG7EfobILZ
2VsK5G/r338j1q+HBO8MPQnCFQLFQA2+/UaMlgAkO8sYLZZAepuk2U52tXQ1IWk7220GgnUf4VpP
2/aYy0wdEk9irfWNp2FRVUSVF7D8Ce0s7Y1GHtGW2McF11H6hVSwk2fLT0YY9bd6obcUgmgAg6m5
MORkCQVyQVXWeWjynQ8OYI1TvTs6vvWMFRsD41yguG6a75NU7rssbh7dMWesh5aY7eAurJH+z0T3
LO0OWY1cog8ZFkPvYF7nmbdunIGRLFS3Cd0xXHUMubZ+Q9lWFyBOIq0v7/zxJM0BrYCuBSihkk+y
M1AK4p/bmlHzSe+n7MjEaTGM5bC1zGZnj6Do6zEz/sBDuS5B3twWjB64J1zMvYpz2n6nUYqHUpM9
LeNGb0RIolePs3dBMrDce35fbODOix1TTQbMjHVNLy2OfpZv+grWUeB2p2zTRrCeEmDeGMadbS8G
8+hUOTFR7aPKPGOddrhx4oKyw6xqcPF9bFsMMxWW1zndJrD9s6o8ChYTvMk4MYBn4U3LVkbtSqje
IutxeAg6DWe7BUOmpILMVXGTeFaOLMN6BVdGKQBHvQVRGoPkPUMEx/6UjeVGw1RPFAw5kyBeSV8R
ydaPTbn/w4X8S0vCZ8hMH2amVHS2V9niT0eLodUjPiwxbPqwdbeTIsycYJS9r8uHaJLmGlBEMpP2
n72oEWTQ5swtvEDtsZB4jXbM0tAjDTZ2t+zRkPuIptiMzkDHVyYOovH6AZwKg12mr8w6WTi3KcT9
upv53TXDvjK0xHrMAF+hFSfRKjQnwgbbYuGGGtYS3xMA8lkHTCFOHT3I10kaefdF6+000rcnNWn4
gXHgGCJeO05+ibL2S18QVULy5HnyeQwWGM9WPO4UoAVEJDZNh+ZmT/SMfL99+6H1YRf986Vd+0ip
kxGhGDXxxA/XVsyfIczmw+8/esml+v7wZOhKhWEojHGGhdDy7SnSi6kZG4ozKHIJFLmc6Tzwf2wS
BqmfQQzR3gFTqtrau3ECHpuDz3txZZcvDZG5J1c22bLrgbwTMDHcaoyhDoUQ3k01w1gnrw32UUvj
U8yu2AEyM8LZVN+XxOOcQM23nhXcEAt0n/SYIMKmuvML0ANTiONfeBX7ucEiuK1V9aL2JiYBo7uK
ex98FQt0ZO46jz8cZIuJq5x+esqNtdeU1DV+9vkK8cqrozJT7ahIoEH+n7KgmyRZQLmyT9fXVOoV
2ZPZYLFk0KaDbuRnmobmHqruOSLAaUMUMuyswk7XLENnGCJZlaRuVttKii9uSTjMj/dWht6axxPc
NWCsK4HXdptlnrZyRwlQAXeeRYNz61E/prPpQK/r8MLanE6/ArFQm0O0u36i1Ux0njknYRFprFKP
UvmMVgL6P1idpHLDsQ84b+bbMiun4sP1/wG9ntbXXl3p2er68ZK7Xe3iK1UWSPqySRgEdQHJGcNU
fri+RzvS1xhPCMHtJ28HlZit8twB9RPyM0/37O31LyL5+LGXTn3TwfABL9muaE3HNYPzas0TKD75
ECf4rkMCERkSbZxiOHmjBz6MqclRBMNHHVfcdpiILJ+fiiqZpmMV+7fa2JQ7rUm8daCbsMQ8GBDX
D9OXMjoQnGhu6sY0HgsMRQfEiWKj1zGcYTuuj36C94mYBIb7IEQKAFJEAOvx0sMWt7y+7NyzLr3o
Pse0tn3mGPdNiPytNDKMNZghTXWjiqn87vZ4nMSNqHvnNDj5dxUEHWgMsJlVnTDVoFWjlFA8egZc
ultLXJq8cLaaXt3ZhDKsaKFOUzckSxC5ZCeYKDAyJ8uX8BQOP159aBA/CG5Ty5iMXW+TBv//Iq0p
CD3X/SQVG8m2KLXVbIa/fjMZPVrNvPJgl5K8LoN9nSqBapP+PAdQUBpOegNMiogH142GfY/0YF/I
xjw22XCDMXAXusULX+MNbzy+zOxIImOG20wwqIHgZSyYcHB3zV9oXXN4xQJ9p5/FCXdAl6w0L31o
G89a88wDu8EaeC0hMWxU20dHooKjo263Kc5UQnLbMrG/JxnBg5xSZ0X8CfmBk71wCguYp6SU100N
QF3SLF1FHJ/T6eTvOdZDqVXlyeKBd/26nBh8ZGraH4Y4EvfFkKwNjS2h3jgGOJT2ossQ0MroPYzx
Lpmv++vViH/R2UxDHqytMiDRs27SQ6oPPOVGsYuMMDg3ELCv90mBhR9weW3AEmp2MhD1hQv3xmgZ
dyF3n3D/Yf0Z4vFVD4Ia7yAnlqEXzZlpDEf8fLzJCRMlSO7qJON6O17JfBnLSRBhnbW+/paMkKym
tQwQrJ8V26oZ3pjAvuCwIn0jbONvJTvUKdK7BwNX6y5P8exa08i63ZKPKMoPaU8DboKFWmO9oPFr
2q++mZCgWqrhtmk1sUgy7wUcUEoCPIWVM8eHpwEpfDGtxTY1GSqUA+Ah2x7B1UThxm3jGE8wsQYt
Iu3GcCayvbI037nAY3am0x1GK/dAKFrFEZtXR+pfnW5b0KG7YeeBqSUeUPqHIqHgd2lZN24GxEef
4yep/5FV1dZz6c5k7VLld37sfsqF9+T3PaZYKBiL1EnUbTV9TRzVrELyzw9uScBfZocfE/TlZ7Mo
l6QxLGBGjR9JzutXkvj1ooNAaCQ8g1sNgQxmlHGR+9Aj4fVz/Soqug43xdqSxavR6sFdJzuU9S4S
Vh6zyQ0jmW9EqAAtc8NhxVjCO3omkP6WEXCCMO9IrrdzMuEQDqrVT2qaLtfSVSeLc6+lztOAanUl
RpLT4D4hlJW1uDPGfFyiPT74nQts0w/G7s4fzPvcuvXcKAX5TIod8cwkSVeWHsPzLB4SoRmPdgWc
P1ChvLuOD4Qze0gs7b5yhmQzsNfACYMUW0bkq9RVkhHd19ECk56AXjZkYXv9Y22UGA9GeBmcITgF
4YA/qBLuVovDj0NFnvX1RelQpdZRFogb6U0H4VvlGgvMCjK/va2c3N6NQ9ED30euKxJGftcDIEh7
ne1nT/pI96g7YbazAogkcy2fmsEF4I22T3tYHLYvsoPOAuH6x5A7JSsgjFCO/Z3Qz47WjHuoYdqm
m6zxqXXjF8PXd3yxFEhSu2DBMnaDRuYu4oxyDTNzKxPNX1tNB0Rj6nmIiZ7oXQp3XqFt7ERpG5CT
UGLUxSDPSbn+8SavhyCqmu+RQ+5ul+nafYa9czHpT0Uk6+PEit33Ge3YRtVs7Zw+3zCFBBw75sha
dP1kJ81wS+1MkmKRQgGYhhudgJSFYiZ1/atCK/g89LW2wdVZLkokz2Pba5tQoMr/8SUatbuyqnZn
V2G5CzMfojoyAUyFu2QqvtYp4+wBBOymdEHhw6y0VxabJRzTnbmGr96T9NC1ezks8zoNtz7pLwXJ
mr1+pIZw1jkU5dLi1HZJ/CBPEfP90BcrJ6GqyHvV7QYGW+upxEobzYP7KJXxXtPlE3Vpc2MX2UdL
9w6hZNZSFpWi66hzhq+4y0g+CY41SYZ7T7dAOZJ2hBbueYygks3DLRyBr22gD7eVjY+z7Smr0rh+
ajUHSqIsyDZisbFoh6pYBbVMltdPtgCyT4YpGjrspf4WQBHptHGLlIhioSztr5mQz6lKPyA6CVfX
P5LkAl/0EFX7vkNr3Uaafz/EKD0eUl0Yjz3Ox4WdZPEGeRaVuT5REAzbVpYmWO5hH1mTtjdyz4by
ydloKDXeuAGvwp7C12AsmQGOw/cwoKLk0KuWaanNySyUbDW1G2TUYQs+nLALmosVY09rLxL3VTHN
GYs+OPhZpm1kMfEwCjoI89kXAtCQvHXac9RtmLv7CzWHkIFBxOSstw2QNuWehnBc+npdrKaGnG0G
HushHV45FdsXvwcmOnppf6ligjLrqrW2VtSBhPKJXVH2eHbNT21pt4uh7Nr7kLg+YRfFuhEBh7IP
Q3Z0cnWQVtBsO5MkREIj8bF2j6C7m20V168EOnL8jXFzwotGkkrI8QtbyeA5gBjMqlC82oKTqIHU
O/v0EaSYND2DZkfnKJ2ezbB+RYkKuHOAXpXTsliSRoQbA2wCKc2fcshteLEUy6J4Ohl+QoPZXNDc
WR8J5lwCACRiprGG29x7zi1uAGJfw02Zc1M1xRzW5g7ZnsmJs8lr6qLA/Wp5yXgMA5aaRHyZO3+y
N+R9wZScgvBe11SDD+YgAKnBrb41evL6SIU5F6iGQaLCbHd7SSKwmz1QlVJXB+Ls5nF231TmpdNa
PJ2F/uHHUR/OkiFjiEiAYEWIXGiRF3lIkRh+q5SObzQAppDEg1qikAu2csAuozfBogVj90WGybq1
QvfECPiQsmHYC8RFSz8IEFv1amaztXs4u9b2+m++H/84JOpk4RtR+Yn0KHO0L4gF1T7TI2ye9nDA
O0G08ixutcM577KYBDlkvckaYba1kY/sehOZeFxFpPqYDAgqInY51QisHV8IEZsgQNgf/DJ1T71p
fnXkR69O8rOe0ATZI7B7O4/8G2YG2Ohmkfngmvl+4gxn8JC1yziOin2Su/kq7lS/DkqNko0TcpVF
VXgY4zZjQJCsg2QifHQcjgUMoj5PxREb7YVRHkjJnnFamVSwRmJzjrnonV1v1p+vp+QYxRd+vTjo
EEnH2H7tObfOJX32MtHKnsOa2XDi29bKYTdAkBAQpxJ9XJnwCJZppi3TxotXjp2LFeLL4AR5ZDPN
s6Dr7+gYEey7+TuBAq6QJyl4vTSoy1bLi+NEbB364hSnLYUM4AgkUEHTbk0RGmt7TuoFjhEvtWBE
IhaI+AneH993VH1nv89cNUO7Af3BVCg420+lzIuVMY9GrteS7SSgSUxJDEJeFmgIeEoTaP8SWs0R
mIuxCbmCPYvkcDesp1U0TWssL9HL5JQvPo4kzsgU6N78bybfjYbe/uxpaloP/Ay8y0WydNlfFYZe
PUjmNSCZhiPBCs9Jw8iCxkVtHRgeo0zNg6tFz7VTZ2sRhd6yGwFzsH/h/DE7G9R6JVmLBRJLssyS
fVxEiOE7JzilWv/MMHVbZIG3J7vl0rte+KAh5kTw8SGd8Wz6kPTLxCpYGqo5GxwAJt8UIo7g67VU
StKDroZPvGFv0xb9cxUNWL7rbKvKPNrEeTLMXn93N+XW2RctT/NJXpjLofWyX4eEIbpU95qIn5v5
m5Th9JzM6boU1x+Z5bORoPi5Hu2qn+QyMC254x46uawzVvUMV0W4Wg2VScSd3F3rkYaQWNwS7rdw
HPRNMV9HHsiBmwjlDqWsdTazWhAt4RDtEYccAK2TXiRjJRD46a0XEHRwLd5gGExLZWX9Je8GlL8E
KFaW8JA4RGD3sqfr44vymYxyzborHd09VsnoAxS4XF+HFomTjw56I6N+BjPPqR36js2hd0IBvZvq
knHI/Kh1xvJpwgq6bOhCD50qXoZiLvaRPe2ruNkmLtX9tY+8DtKLwprFE+QoWqMh177XU37OU40E
9fSPnX6vgwW9Rn0rv/tsAq43/4e881iy29i27RfhBmwC6O6N7W1Zmg6CrCLhvUkAX38HwPNeiCWF
GKd9G6pQiCpuAyBz5Vpzjmkqa2Wwg0NYa/rp17mpKklJT6p3YmEN2o58oUPSwAUCStExrdkBMyHn
HLztyZmmoyKi6UK28SZTG80zGnTUnAbIdo6S7XJ6I31C3zWjFGcLceQ2ncDtyMq1N8pk+ifiHLc6
yaazitbrSd75JBvJXe+n+nOcmsYtdbUXx4L6M/eUhHonT8I4FkBgTgoSFpaX9Obb9s6u36a69D8B
5d0THcpIgTomMQVrqJEj8eutXa2XnJJ03nKlZ98S8AsFaoAvwZB/D0B2xuMdx3l3JdR9XKnJpD3r
rfJzjHqGwog8AHNMwBXFZBJjatwjn7S9pgzGU6YQGiKkWzY73aTH5UcjaAJ/elyqSKbOOzJsYfKz
J+oVIJ9eNu0O45/JY9/+lBp6ajKKEM20qqBkMVQvG4A0wk/lAA3JJqKMuw8GbohZLBLVprMb+/RA
TPhVCboezAUtTKclW9HpyZGNktZa9eOZQ+lsIswPmdKI52H+Uh0n+aqBxb/RTz6MNrBB10BqUHUG
nJg5XnBIC4jiU/M5w5UEL5Dlk9elOG8ebeNm2VgyXCbBu2kYUXZklmcnanhPgGmCFujO45hcHKt5
b9TKfkrBX7ClF8fBkgmJrS7VLLTtdVQb5spOUJHVMcmcKiybXVnOfXDAx8/KIN4V5AiWHjTHanw2
UgYNoCDsbVasp3obJDTUhyzNd10/EvaYDsa+a7VslaLyjTI2xFKfBUVW+G4wxr2VLiv6f84+uhuu
49QtdjpxJFvi3bySGcrKQCgP4JUt3w2gWmmNWs8AmFUzR+5VefGuBGjCVbXeplLSknTQl7ahKLZo
Tz93shnXZgsjonQsnrzSRACmsrgt9UDBA7spqp7ugwIxtkpdhe5Qm3GCmzGv+TgRJVwPnsEeAO8a
JZ0+kJAouEfKfq9YMW08M97CZWGZ6DAntBzRFk4vTGnq0kkZdklLgykOIwhHsxqkBQF6d+CAC30b
1tAlc50YDSijEExj0W6YKxN6pcMkSsfpm5TqLrD7B7vR611Ss7WR1a6i+IsdT/jON2Ogbl5ys6qO
mjkqy7cWk+yW/b19Gfru7ouKYiZ+zo1Su+Ru/42cXnKk9eAcZ9m1Yi54X45juirl7AL+gqXd3WWq
cQUz+hoi6FnHo5Hv6J/5SE1ivvr5XGnMApHUKR8kZqrDMKtvR8W450Fr7vRGw1mSEVvX+1vOgccw
kfVetl96TVIthMbTENo/cCCAiy+qGps9cTxmRROr0RT12pdDvUa1s3yNaestDVUTpDosHiSCuU50
gKyx/Aj7ZAIPfVkUWArJwWt4S9DJJp3U3hRaGsEhXANMMg+WhiW7dW2OF4nfvMCWopATANYXzcny
imRs0AuarxA1TbCPu+gU1tvKAPA8AzqDsbrnZjmsFRSkfmpw/GKkkNrZoazyI7GUzbEMp5eaGN1r
Ebj7fHJtb4Do7Rh6uTG6Qod7FpUPv+atnwKhl7uy6avTVHI80sKOTm4VPDpF2j12g0NCAs8rd6br
gcX/6gjnZieJAAMlrC0FL+2Ubp7otMVDoW81ZjCAbauHKENm0MNhzg15MkiyXZdhoe3aZnhe0sSL
WPNMP7Y81KXhLy2B7ZYQ0CenX+Eillu8RIdCBXdAiPtDg117JyqDGIRFqlRxmtoqBsalMmZJb1qF
ABol5NjNGYc5Re1lMYFKejy+wjGeXlFGfYL9a60Er68F+mtVyAfWhod6JKfVjKH2LvDsMW2tCweO
2Ot039/YevsgA2gxpKbskPmzqHAEqasg3qADgY/E3Lpw58cgg7/bplZ8Jh/wgbZ8t8HJZHhW9sMH
b3uzOHqSC6rne1sn10JRAkq9Wgv3pibDG7gTd+OktNxi1bHPFvXxMGnudhwiG79jiM6tiC1owuIm
fHxMkOko2e0UMzK0Vf5q7WTKWRYx31L1/PiBx3IeGtUC1FfypOCZeJkwSFzrzN9A1JV3ntdvtGCR
oNQlHS2Iteh9wlOu6sWa497oyYnBCfqAe1u3wVELQNvTst7rpcmoBsIE1ZnAu9S68d5sKXMsnfju
1jVi8D4SAKMiiTuJHET4tPWdWZVszSi95WCx/LAJALiIzHpSegiuNhx1D59EvoEieO4c3zz9UKPS
PYQKrQ970EjTsXto/71GfhyhY/Bd6La288rbAA+rugOdL3c75O/m3JTVuhdLK7NrVmX7NNoGxHJA
+gkfR/yiS48sm7lQfESBR2+tI4U7ysJ8rDmAbYw0IQfawmw2mnpyI5TjvWxDjtOGkd7CxIV+pEjF
S1KipwudNXVA1LuKKvjdllm+MDspd0bGcQxzKlm3rCwe+yJzxsSQa5sv5jJCK/dgJ2S7kuiFPQjz
VBcjp+EQsVuwH4TcoipStyNzLnrmhXLAug7RDBraJlOsuV5NEXdQHcCfSTaW24aPtYcq7XsSF9Me
2dZKzOznLoPvMLf7Dph0aRlhkEyMcSvtVKI5LPSL7YM5oTCyPDQARC4zDt7k7hOfBwatZTfPWjym
Z5fGMByyvnm2dN88tkQq0HDYKqKPPhM8M5JRU4ZrohVCBu26tWLjj/e1SzkYZa21iQQ6Q4tDDUph
3s8k9RetbC2P4fubVvXqISkk6TW+ZWzTKpIbJZGxNzihdcneI1qDq0GkPAJSSOqdTgFDYFQ7X+vQ
BCJpoT0BHMluKF+rPoYLPu8KTaMWiCmd97DtCQtxFK9PWnIYkKNvGP/AE8y4Hkwpdsuek5hpewiM
mtmEfA5tkZDAEkebSYCzmhuqIg7RGVpOtl6ucmYlp5kGcjSk+V4kEoZhNS97TXGFVx/dlIiDlQ1n
btGBBZodeHpQMPsOFSpNv7Sxjk3R5hehn7AoE6EqZjGLh9oxQCra8tip+cNQUnxxRoBT1qgXEZfk
4PX+fnm2aej3HtGs8L8IjgJG6SIRsMWLWanYg1N5XNYZtShuSasUx3yAdrdsao1p1xu9Lh5Fwciz
ykAbxT0nU/7l2IBE4sDbPASN4lWD2x3dAogvofPVXvT5z7rXp51iRDcGC1/KGnFG0CmMyLXAYTey
7W0e1aQEYJDmHA9spDWyiv/FB36QtXsiP9kT5yQG+OPXhZMfxPa7RO+x8kdUf1lmlcwOp/zKxARZ
Ffz1+0Ro5LZEcM5tI+KtMXDtZAjbjr6qsx0a9XNjju0O1H23DmRMHuKY/Cwxee5CjDwrY2w5ilTx
Zbk1pmjaO3LSTjYYCfLRsVVAjz0p/qQdl3NUL+ifyMr2SFwnhSey3zU9Y8ZgBQHRTHRX48nqtuiC
3uyqtE6hqd1pxk9n6mJvnCc6GFA2yypcWZSQadukO80cSGWZX6urWvOc4/JZhaQHXCzJymz7JQEI
sfPWlK5/pF5Qehb5ecpSWf6zMunySEMLVggMha3F6YpuU1ly5FXDbR4KhNRDuxui+itahWHLMmWf
RuBSdNtp1bQUKcy2PD1SbLrKFgArKCM3v2tuMWT5dY+L/VQ28LHMjLGrbCvGelNFQcHNL21kgWlQ
vXWBALzO3wjNRH1VTZ4xzWhfNdBTnmmcgRQhWC+J93L0gLYhCoctDa9+m0S9wWR4LA6LhFDUZvEF
0/I+NJvqVJvVDTipOJdpVlhr2Es07sXTYNXaExnUGN605qkpjfGpEtxN0bCxWVPcvu8+CRG+Y5Il
DHSivjQtaGIDqxKL86kJrNelCFtuWd2YtonkcF2KPbSb4oQBMN/UDiJNwZ62LBSB02XbXI9OUis+
w0FtbnmZeEGSJhs6WM3BneznEk36Bm/Kp4rS82ohaPGK2P9pM2DZsKJpm6EMPkldrJsh/jYTgrY2
FC6P2LO9WggVb8tkeWXXMRUQir6dWMjRS21ynQyp2gyLI00q1tfZLqJ3GWBKndkSwQSPJRrBdV+5
7ryvoAtUoPh0DVl2Shh/C7NGw4bfwh0bQ1xtOUF7aCrf3Dosb/1AalA22odF+6zBtj1UNvLyLJbH
5V5k5eyP2UQTfp7Vu1FwzkrW18h1fkSih6pcoHBEWkWQansLreA8laHgVvxcTLZ6tb7WYzedtF5f
4zPgQGr4/kXGotovshMZNMEaRc2MRiQiojMd9RrNqClZOoc+1VLMnlQqRRQd7ErpPY2+kLdctwKm
Hx+9PDGRLVZZVu5d17e+M5wZceXhKtW/kiRC6o5Bw8V0s3s7IXD10VTwsEXDWi8T5wq2ZVdYMYwx
A7vy/KMZnHUpU/y6oRpca/uErO1zwAjzMepFd14A/v0ELY6kaP1pUUCk+MRtwD5eUAbMYlU6nCKR
qw757FYd28uicfBbMV5q69NyHpDOcxpms62EE8JyZqBJMIulsmfFaTZD5a79+hwKKyaMgn+f5lzA
pZrtaPJfC1U+61VvvtRB9cLRvNo4bRDuuwFLisDMAxZ0KA6/UkbZ/gV7JdugOWTlxgnUF4qRau+b
gX9uZ+10lY2fcLeq65JmTeQmxrEb269gQDQCawnqCRvsvl3Xb1PLMM80N6Snu4N1UzR2k0QIMsfN
+uqQF4C2Md2mHACujfZTs5v8Uum5s25FOWdr0nCodIzgsbIJW3AUuep0J00ED2FrnHXW05e+7Ko1
UazFpY6gEA4KWlc/qE/AcV6qWDYHfLKbcZ5yJDHDKeqyIfs5oGi6LxudJeg9BUbyCAftIWmj7AI3
5xXHXgn5eGrPztsY6/aDA3TSarb+II1NZ9ia509PuVqn24BkKM+YNV1Vap7DSfYIG8XeFeG27eED
q0FvnUsGycqoVC/ws5x9TK+NhLi3ZRRP44a7DVxja2BijlVsodSZ72b9VjsNww2nfK3D1BuBS+IW
AFnlos45knuPZ2SaXNoCvNMK9VM2ZczZ0JHcK7rWB2InkTZJ1zwAtANylIefzUbRCdRQWsPT0w4C
0jyqKoesPir6eNHS6KmcFU/F1ETeOGmAA6xkXZE7dzcVgCDqfC6OuubShc63xAlrxrfFF6TuEwmG
qb8XmnPJuqnZTpPNcByINOfikSM2zKOrzSwObh73aRNo8/Zt/PBzu91ZjRnep/ZYAzmCTeybb3R8
tOSJw0TBr9t0uEmUvRtp0BwECc0MPWc6Msf/SzIEhMRbNKkSUsw1hXxMiSp0NVBGUFiwh1dKKWCs
Ivqw5prdYX/ejNTGhNYAF7PVmRXrcOTtokg7Q6UVTX5HH5Tle6s2qnMOI+NTFw246HtLPRPYBuRS
aMkn8J0djLK4fR97ET7SXUoZA3l01P2Ly6LnEadjbro2p+DSOcviWAy2iRWPKx+U1lW3JoBYKgfY
uORIm5scMCtWUMvvHxW3k54pO+2LXk3vlStZ5pG/aJaCfqzptJXGCATIgdO8Y9+BbzkHkZYj7NI2
7fDTE+Zq8uor34UkU+pCPyy/X48MMsI8donQuURBj3ZDJeFbRcRR9oH2xaqactWkTxnCpHPaqSeM
BC48tbE7gKN9hPHmbjGUzxo7HbVlbm0NgoVWSyc0UHqmvwy1+lcTy8CD6ib2rhtJQFzeXKiRkSTG
8LDcByGpUrB5nPRQumQ/aY5V7Udi6VS10S+t2Wm3RqzCIjz56tA9Sb/3D7NWOugSBXNfNa070oXg
ahqEXeVPmsTCgbf2B59E2ZUKFpKWlK9UuPmhD9vxLKK82+gF8gFsY2stY8Fb+rlElJgn13jTZT2s
2YyrL1Unf/acu+5GTP3cpJa+FS1tFGpWlJadJvY6AuE1bNli5QMG3+K8Mi9+Rfh35H/PlKKGETQG
ZzJLae8kVeoF9GhIkhqsJ1AP0TZRjGCThybfk5ackNB+lo5qvUijACFrbkY7t2+CruHIRP6xT4wH
PQY2b2E5OEbYRfZFCLROr0cXxq2psGRpNyPNxW0JTomCdM9+BWSRgVre3W14kvVgX+q6BzXdxQ3x
Zzoc/akODm6EJqUEAhqEZbut5bNPA/La9tkA+oEBSl0UB1Ob5IMdMbgcGcvC/zlXWZuswDcmt0ob
PRFGDexHo/+lxatoqBw0+mNlikLKq+MQRujciIgNP70yqBr17L70ZdyR0e+vYcDEqGdTk+xx9l+W
2YHkKLFWZ59fj7Tg100eOgOzsbIy14arv2mT3dGrNtRXvMTCG0PXXDeOeFleq64DTGV+QFj3MHBK
7GCCnKmIKG4XZVyUC2Vrz+U5zwEs8NGYNpkojH3ap7cR5K9Fr5ygQjlx/5rs+MSPGA9Rb6c35d1y
FDqMtXhkePqtDMiOtfyxoAkzMYft7eQpt6ydlnYH4tZdEHzztMMSNYSHOQkRiv0VdHJ3N3yXtZ+l
3EC2+axk2r5x6YnmtXOmOYEMf250S6djSQ1i5WQwGni1awZx9sjS3UiWUF+nSDB1fGXDXumcbl8r
4gVQxC95Ad4N47BUnkLx9+OcHGyB2Wd5tdEhO/QpA6ttrkHJHUm2LaSj3ucgMSse8yx3P+Gny2T2
7Ar7XtjQ6AKqgs1Q40Vqm1FFkKfpm6WkW+oTjY3dozBEAtK1YJmmqdmp8w/awe9E1k4AsrUnEjPq
rTLgCjYsm1mrZVwMmDoGovSDSkd1zQjXvcG05jGdlZT2kDyGCZAbK3vT2vil7EY0d357ALoRrYPa
4En23R+u2RlPfiFPKW2F58ydO6As4LqMAVMG4z3GMoPKoDOvA42DiG5OGZd8u/WpmscX0yCaveN8
ifPmzUmG5NyW7dds9jMiT4D5YQwVn2PKmmM4d15iRGEmGt2CrIV1MvaMCvovJa7aTWjo7UFYRNaG
VRoe8z5+W2Y2vVYMV6MDAWtURr5vCgdJgfEw8w0VQudPJsK5VT7LxjunfFdYHs4iZCyhN9HXySq1
By0w3pz+xxSp8ILC5hjP1VLbcghaYj9ba9pN86Ew8CNw/n6cMmAB5iPpPEHZP+SFfGcwPR5kRI6A
tICGpp0fr0qNngkkxwlPIZ2xpUFRZqk4Cyl+otZieWVSjOAnmmYTUsSMh2xBiWPtXM8qTARQ+abI
fZaGcD8klPeLCnGRbnZmdkrRT+KhDCqWPHRifmkVD4uGc/YHFG0FsNtQz8BVtr2jaZeQrIAHHcNX
EQUIlRyEQv2IlxYeekn8YhZ7clZcDAIdT5B0JILM2xiX6CGNd4WRcCANnfRhksdslhHXIUVXX3Wf
WUJ1jKgW48lFRolJN1kZISLyTm/7EzLclgptlswGdZGsMqTHJzoVJKhV9ugtN2I0d0tBKvA6TqsT
T5QxNImzaB3pIn8IgoumkgFHdIZGRcHYArtkZs/a31FJ9h2xxx5CJ+eXjpyY+L3t/mA95HBc1DSl
5uljV6L4QXjVHAI9utT6QAy6LM2vhsmhJR1JzA78fe7AS42ZA9PrdO5jbwLyhHO56lMluhCFka9S
LWye7Mr8EbTqd3J14qseqvoLA/XvrjrGVyf4opMV8TB2WreZWudGJHeLR18qT3b4tjx+5rXucfam
Qv+u2oQdGypA7KV2wBWlbsJ8eCFVPN/TVDRWqV7F99KunvSqddeown9aw5DgzGiepELkJSUDfBYO
B7M8tYnx6iPjMq59fl6eTB0R5DwLdo6Olp6WxQcoz0q0uXmtojj79Xs2Oi5zsp1tTr7twzIlTynF
sVXY2MjQEa96hqFeb3foK+YiqZjEjREEYnnlS6010T5D7EBGnF4fXbWjMah0aNjnFQbBfn/255Fl
3HDGIZIi90Pla54Mr/6mGXT5WCvRdF2E4EvVYaaGhU6DVdLvIipssP66ue/61jjmvjkH0mLBNmlW
HyuAMN7yuUepoCNWRbfFWLIKWgyQ+UCY+DzVJzT4ixL7gHa6g17YRKcK376TbE/bYFS+5FaXrQoR
8ADQSbpwFJpWQJX6jZmY2qmQZLPqBuVEzdBrjQOMxZTG820a4s+FE6RXxofaKlH74azj2i668rRs
q4OrfAcEU+8gkA2XzhxRecwbFUmP1ipKaXO2VUMwm9UT6Sg0OE6zuliCt9M4yqG3ZhIeFF38SJyE
ugLPh/1WrGRG7kACJvIsJzXdEewVbmKnt7d+HJpeQPDlvUc7OZcD2aQiE5qkB8Yel1AmSW3UU2zK
drNPlM68F5hVolF5j5ok+yx9sv1a8kXNtnyKKpfEuUHp0faB/gaXp1yT2IWYJXBQt5qNwkR70ZOx
uEUcWVV7DG5Lypn47jB0uiemZBhSo8uQ0xPCKVSvKq5Jy9UJSI5/zv9I00YRCxD9kY27fnAlRAtT
WvGhMKwIQ0RbgU+hCVJl4WUQT0Gjx3cAPb0rqjMrWYLnOCt23eRsaDgnx5zprKKExkvdH2LQRLtK
pi+oqZnZOZgm/NjXLk2RkYxc1uT7Eb99CGi0iNC8oItvCdrjMFgmMj+QaHJOYxjh+a+uBzag6bMN
kRsVzQNRH8pzVoX8kTHRHwaQ4qg/LZ0EEXJmvXLWZgao73I0pHAN+guPBzHyctS83E2pUJGGr5eI
PSJzzrJE0yoQPx6yMlKvdVS8Np2PgVpLniG/x5ckjQVhPJxlmCaUV1PpHqWB+cdlErdDiyKIWtKY
qIj4IcGl8FyGL1TLPunzZvQfp4brbpeTAcK9xkOLGz2DTWjWv+5FLcQIacVBuOn5jTWqKHrkdWGT
RZRcm0xVDioLwK/isMNWsFUafOy5xsYUQB441EXGSZTZhCKGcaf2JIUssYc56JRfryAR/u9AXQUs
6ArQfw09zbJc2i178XLPy7rPtwFL1poBTbBzSX/cIU3YJKn8GteyfNQyiCBgUs5LaeT4jnNJdZke
/BI9IzG8AySn2LrkDTSCyM3kLupxt3DaeZnJnFuOJoTchJmzc2kVWGty6HHRJJFxT7oRNDXxxxd3
EB4qNvhbjmi9Pq0+ETavnufQmaUAWxYy40uIaWrlZmN0tGsqm/kAL4BX7nOUPsh+1Gs+C9EBnCik
LSvxWfW/xCJztmmN4lptwmG7HOJwlqgrQcfjYUa3E/HIizTkZIRnZ1IQu8SbtBHiYKn+mRyo9on6
gfQMbdXNNiR1DpSJEKAx5IPdaeZlsQvqizEM9ZZ+VIqCmHZyMCi3RCEchFZKAoXl2Gbat6VUzQhF
ipWs3+U6AOhOvcY9TSOjVX1v1PRiHhN+zlIbC0vY9MQRhDyI+WjcreI1ZzsmxyRk7mHlz+ZATrJm
lfZBzwxnhRGkOShx/K75Zve9bOq14mCa0iznEYUSzUu7DNY4E36YMkvvkukSeQwe5UmzE6VI/VWD
MyxSBmT1EnIgwTYYoLvpEhrudO0B1HkhjlliY8lFJ4TNqxt8DkPwnLR68iCUI4O1axsl2ZuCoGQF
7Cw8te3IoSejFs2ZVvhxFNyGitQh1Td/jrIUZ9CeEshk8cUcwk1U0RpQEUGBRRuOddwWHn38LzM9
D5/oeA795D9w2P+K5PV/keKMZfwvtsS/UZzv3/Jv2W9UsOUX/h8WzP4fzYbl61DFCUIVZrzOfwIN
HQOOMyBm4JeWDehuhon9hw3mwnHGVAr6SzdnksLsKW2KJdCQv8+1dQINTJSHlkrq3n/DBjN/Rw1b
liDywjbmH+AaAFJ+cGHnlu02pG+ZG1MwExiX5qEFAFE3yyP6N7mXgfhpKo3KgUdUXgNaxqtQYQVG
g7Kpc26u7cIDk+JH3wHCrXukRUx4tjTPsTwY5lGxyi/CQAal2X26SRRf3zYi7HYxOxRHk570zqD4
VE0tzcOSNkbXmASNEGo2W+AH9ETmd4aAwyZSmOYvnX1MM4pH5OohnXHlYS8ZADP5X/lhqEMjRD2I
kp5ouVE8K0Uu/4Bh0NSPhA6+Mgd9HSdpG9obX9rvllMsPdjffBf1okEnLXPLxzHCNZ231pcOtbRT
W1tspVclirGfZWKLx8wPq2LN0KjZNcrg4wwhcZxacka6o3/zA1MFME0p0GrQDSvaBRPIsso3YSgd
sw7l2NiUDRB+544wFTWQ8SNQtWeKioEWmfZKmvIPEmA87qldIu4ID4tTh/smRpxU1Aw5IWMXrHCy
XCXw38FFxjHWjPYNe8aThhTGsScm/jSuyPaSovvKaKvDEEipAeHHqxzlM4LP65SFgCZiF+ExsTkl
xQQDfPHD1abvoK/iXeS4nuqcaXF91Us0y8XQQTsSct1GCAZpln8ixZ709YBgPxiOn1oXUKlcJXQk
V6pNzgzyqWOkfLdeyX9XSSW2W3qPtWteksbZdqryrALpzGcHr+yrR3ZwNLFpaOHOeLZYAjFXsMcO
Y/sDCWaMM7ewD0GD/JsEB48Mo2+Jhn7N0p7+8rj/A6Xub/y2+cnhPCdU8oBBn328IaxazVAiJdwQ
BahdhSmWh8f3wSEenMWcBtWYJp9ESHFJsK3rPgy5BOLEzuhpCuaFcm701QKDSAvEfJizmApHB7fd
hZ5sI+bh+ILgj3P6je9mgibK5z/84TPMz/lfQQDsRKxPgCxJM0Z4on4AAeQ4tnj2CaF3FAa4Y4OM
mjPUvnaqb25hPPrOsI+ywPLadBq9WAYPlInbIa1oC5gA2sYHq2y5lGOsILgOCeqyjv0AEKnIf/iy
/yTzZvvv7/gDgX5euVi4HFz/dC9dXftIoC9oUSb94LT07ZOtL9SvSjz9bIAYrSwOLpmafxcKapRc
IwRBLTZVAfPNDcFt/vv7+Ajv4204lgmBe17A1b+5//uSRO+2stuNI1VBL9X5nFX1I5qiP73QwhH4
/RLxSlAGHGFZ0No+UuFz2vG5NSGPjAuS1ZTcYdLZklpV1V9DK7rINB/RzE/FztGra1SYvBuNrlij
h4cRapAHscxLnLikIEfJpdQUx//+VXxMgp0vieOyYwBm4+swPmbU+txAjOO7lnALboXmS1jgDcvK
qtygVWfUn6hrpwmAL6k1D+z0M2xzaq7pNTfGH0r0B67Kx/SfX++GrwyMFN/b365Mo6Ae8Pu63Ygx
2uDiwPpdfBtgRiCHZ6sT/p4NqUXfUcYF+/v/p4L+w5Lw912VlYARCQmT5kzY+PA0RQqa1byL2k1i
TMTNtEWx5haekGXpNGewLm5IUDpkwrj8++tqHxlBpKeAuWGH0sEiaOznv+9N3WA2TU5m7cbRG7wt
1a7vqleQHTdbg4wbFreQ+FZ57BsyREXz/IdXn3e+3+9QXl2Y1C3CdB3WxN9fncavTKrGqjdaXNw6
2T2XmNKrJtiMrnOH+PseRtOj7+avmqJfpH7OmAfHYflaxdrFLlHBFtUf3pL+kQ/BF4JaGLQhBRWh
0daHK9GYk2Nzu9YYU9RHB7Fc0xgbAx6DOtRfbbX9agToQtrsjKv8JpTuonCS7XSwyNN+vouB33Qx
9oq+fDaiSzHqBzdt+YXu+9jIx9xMb8S9f5+KetvyjecTRgin+sNS9/cl5vfPMH/GvwBGoKyFPS0V
wiEtFyeZe3fN9jtXev+Hy/eRyLN8VzYgIt1gPWUz+P11BKbhgUjYeuMG9atTjI9Oiv923ZrtXmr5
q1W5R6qNd7PPSEC14YqOGABWZgtQQgO9PLkMn9U/3dH/+KbYj6i5BJAPe77j//Lho7ht4wKr5sZ0
IRkM3W5SjMtYpNBrSRfVh0fi1PbEX37Gn3U3e6QwYfc8zsmjZb2rgNkO+V3py8///l39w52u6y41
s6ppOmPE+c//8q7UIgaurhKFiBP+sZ2Kz51By6YvbvXQ/AGU9E/PNEUmkBP2PN2yP250sZm6amV1
9QZmSLXS6ua5tMDA0/ZEuoNWk2wQG6RAPzB9RFNnYm71Ioeq898/8j+sp3hG4NU7GrBaE3TT75/Z
rTVNDDEZpYbr37Vxy8Q0GJgHXRRnfBRh/b017WMfGu///rp/A5TOt6VBb1CzLV7UtD+sKpXC7NMf
65qkR+vdxhacKRXGwFBFU1B9VorshiH8Jv3Kiz3ofJ5pxl9ZlTV60Zg5Be5RXJUhIQA0o5uItk5T
vzJk/VMI4N9QNMv7dDjjGSYUL8f48Jh20sdmjyx44wcuZt7+e6CVn5GQJBO4jqxh4kfn/Z15MfPO
oF75Un2pVSXwBP7xqW3exkH3ctpJhmvfMR5/j/pa+dM1nK/RhxUahty8HdIGZYOeWUZ/uW/JVC8q
PczrzegXLznyFEN9pJFyGbX2udTKV4wXaCiU4mudjZ4f2R5qlT8sM8Y/LWcmowaOxQLKofrherJ6
ZB0yLZ5otXirpV+uZDkm3LwTF6t5kKD/PMeoIii+zYmw5q0/ZbdAD46py4DFnPqHPCWbtlR7xhAx
SjRUI6mJWWRQtJ9ODv+0jx8ohMR65FvAbOjfmMHPQRs7UlN3pGrapICrZJp7dQAmhYntoE/Fprd8
w/v3e/fvixdBjPBqqQ35nNrHrAfVye1wAsC1KaX5IjRrgN0xrmLX2S20wQmt+p9qsPkK/n6F2XnF
fKa3TZ4Z88O3S7Idng5015u2EOk6LPUNQKhvAdprBUMEtQguP50RfqZbA7pt1Bv0yNDYVQoa6T/l
CVl/v9asW7whVdiwetF4/H6/ERioMUA1CWUNeyhC/tpPomvScOAjUHkMrjBTOanpq6GXhM/C9YDM
d02ujKpXut5QOqlwZQP3IRucm9X/CMvEJItAojxMrU8ioJrH4n9OVGM7xAEej/p7WlnW7P2gc4rL
RxpYFsI3JEQHJ2oJ1Rvuveuc8gQzrA3ycOgfkbpN0PHmoEDXfQmDW9nwFSW1JBlQAo7GPPQaEtmx
KltokEkNEyuZIdDouutDnMWvaRXc//22WSCff72ItsoeTBFH1TqfKz9uelNMckoRVkyQU8Y9KRnT
2qC+Bp2AdEqkDNa4FCeQg4YyCd4zUVl7Gq0PZUeEaC/d/3YD+vVuQJHaKo0qZ2mI/GXRCLM27tWy
xgJcISKi0/W/hJ3XbuzG2m2fiACLoUjeNjuqW2rldENI1lrMqViMT39Gt2/+vXxgYwPetmEshSar
vjDnmF8NpltS7DSSwxT7gsCAujQIKAW8kvUy9mTM+vrXv/9SLpXan78TR0CgMiHmXdqg/32UCicV
pGaXy4Z9SLFGFPrtOeUuntpdYNevtRO6eMv/4/29ZnT+8UUhblrSo5iF0H5lnv+fH32Co0AYKgAI
0itfPDVc0iT1yp6YcpT+a6THnRTpfpbeX0Y5P/KZ8RKhTCBAfQrgShQu4aKN8ezF9kMu/jOZyvrz
ZeeTubRa9qXPQMNzne79n2/PzXydaR8qZFnOZz+PcGbEj8X05Klo1+SMFKCUZIwaVBaq2l7nAYld
s4Y87uyUCQ2uH87ZTHxv0X7LpfzC9vcG/ASuikAPnjndSTX/hcv7syDnW6aD5dj3MGc7Uv5Rz03M
MboqBlLfIXuCGlesCS9xDv4yv4vAf/PTc95NcGOS4D+q6H/UEXxl3yXIi7cqYPXh/VG/5LPRa/bi
00a7yIHUAu9ktMr35gdJ78Nc4hOakCjt5SK+dNDu/Hbaljr9xg/3jm5hbUgylv9OPJkc+mv/LhEx
47D5P+7Hf/T51++TWD2+R586/M/c2L51EpcIn2lDItkDIGeCjc1tNqaEFtFA1/bRSM0bAgMQjxDm
QgrbBoPpbdf0a5xxIBzAY/B2tCDYkQT/+ztoOf94CcVliM3/uNgune3/voRMpFVdTdm4mbv89zSb
WAskieXaMV8neFI3ZDm1qzjKt1JEX9yHI+sLrE5XBwPHVLZvPA7lCi2FwrtL7MRGlCANjaRoHhym
n5nIYtCXzTnCJl0C3PivX679z2OEIhKUAkcRoXX/eAp6tMsD3pFh0236bhDbqCPleiAQfXtNx7Bs
ImUT3o0iUtnOn2dznS7qVqhWPEdFtB2svNgspFZA+2/U3ozBe+AaOtZYjhxMf2tCisY9FowH5F4b
0qcXPGtlvzbFuboIsAa7+WHFHhxaXbzJfPZ2S1mCUmL9tUnikUKhZbkzid3kFNPJKRAPQlY0QqXS
g1lPHr4m5uaQiC8GR36NWQFO0myxnJuExNRspjdBSiCEFwfmLrUtiKOMAsLIqYMdxngE82N6aitI
u2iMdOjH7GenaM9w9aZY8A1J5T6aLjAr77Jfb5z8w9TitiCLvDaS365Rvy5kGq/covpxXYRgiFQw
qmw9K/uG+ptBXNg2zoIAvn7wPHZzxInYmS1OWpD7t2QFs/A+lP04rjB/wFRJg/uGuF1eLAKn2aSs
i1mM6yu0c0rGEkkfMeaRgfVGO8vaJWmBqV+wKVmNhXigQsOGERTYU0ZFa37b5vQ4OSV8o4IryXWm
Yx9YBgyY5Ka0/Ltm4FmVuWWurKhWZ1ebK0Bt7sqKmbLiyZo2ziVtQ+aSxBxHt1urSw5xG5esnbHn
tKVbEhNn1mEv6xSo8fzVL/z6o9mpj9enR/fzEBZDHKyGVAFHTboUq4u7Czp33Hpx1b//+/v4j97Q
M3mQbZ9REzNI7x8XgDG3c+b2wbhhw/3sxs7LpLxvVCOfrjmFk3R+OoXHPzMJvMSKafz1H1/+z3aC
Ly89fCUETXGsBn8GbC9t5jt5oYaNgY6VMEjEO9WMbhfbWendl5kpVypx62MxoLCadSO2DQ5ZgLne
+d+/k+sc538var6TS3iKEOZlmfbH4Q6ZAi2ULAYciTPIr3ljxs0hGrCJXCvtLoaP4y6KdVGVPUiW
9UgwKttHPz3z3+clj5WBzFrlj3gzUSDxePUjDs9aQ/9pLvY6BXgK1TXa8SklXaQWPDyBIdee2xgE
X+RuGJnGL/b1rIKuf7A/6Tur/0icydpd39WxJD5ksXG5C5VcUFabPkeaPSZuCERTbu0xua8Gu7+T
/S6OUwDo8UDShjntUkXee+0XEsZdf1imS24Xgj4x+se2boNNEzQtHnneX6cDffDvv9v/z4XkcLBb
sNwvU02yVv/30KeImQM1jsMmEm20cZReVx4Ob1nz+OMSzSz/d5Al+d6udZiN1m+TKcbG6aV/uirZ
bPzHvjMdjBHkcTX2438Mem0G/v+4lqh+fCoxvssAqegfn36CIyyOIgZCGBzsXdSNYneVJFGFVfsF
7ytKWHRikBFstQ/AB4H6luNuIF7gxYUBkmKzOQMQndCacghgcrmdFttbZSLfWX3bhZO5lMeYyAAa
aEoEakCM5cHzqA3Ct2zV7bLYV6uJmdMe9P1WBn2zNakmEPQ49n4u8690WQbMoXa6WnpsZ5f/F+V8
sDpbIQqfk1AP2abRIkAJjmIlwj0d0tN8z8vNJSIMS+sdAGkiCSNdbCuDFVq2qH3ZoyS/XsFDjzou
zlDPZrNPmMbCodPfJ7m5a+q6xbpCWUeS34ylEYFmlC88NLmx9gCE3kkgakliJ/eAQ+A2XWNUfIfo
9bQa/2ahCGNC0l97mwVazzqpqY/GoNgBS4nu2tzZx579t4QH5xtr3QLpLT9OqXDvQtxqb2sIzGEz
HS2NJyVCehOib3xNJNUYuqw+jLrSCptm0Ec3tX4WuJmyEKeq9H8wZdjA+KASthU/r5UxNPmrVUGJ
I7iongIkSlOOOnTOxF0XuLdTkzpnt2/STVzWL1fRc0n/6SkIE9hTwPJxxR06VwGXiIsCrF2mQ6Iz
UZkCqj0AKMU/CCbp+uUyRb9ZBeZP4ipjl2hT7FDTfSzJB7So+cGw3L+qjpAAD6/huteArWo+Zowl
kK+4Xbo9yzF67rgLNs6lSaqB8t/FTvYm0vabQV31UgwSFm53n+Ds+syb/B4sHsXAoSyKiSfB7G6z
+YIhSUGoljXBNc6CuGP+aeam+xljsv4EgVYxL5W/WH95KKMI7YmPi++M96UF09IxxrMlF3rdCxjC
91IiFZy4etB0I74H1he7x6s4unZZnFgoqHWnguWSEfIFDcZEWG67X4XlDavRy/TGzhsPa11inUQL
Li3TyLc6jCFeAtBIZjdLMW9idqRhZvFZ0jTxBKLAWdzgdWQpC2DOOCQXtDL8LC9M0ih4LVdX7o4s
5GNWo17Po3qTBao68Afa8KvluCm1nnaltxY2ZiM3d9PnEiU8eTLmIwJBYodn/VEtLV8vuPMJSrrn
Vh4fGWZTXzRh1kv72chj5wGi020SAz4x7TI6GVZlHyMLoU/URtOzAsGr2xx3fOLJ26gvJ4ArnK1+
7DY8PkTG6rIY15Wv4HALszzmF3WO3OVzbnyACb0f0pwPSnYNawDhUeTMH2JBa6R6Y9knqD3OsjVu
nH6RNyYcVsqi5NTW1uMYpM4H77g1wt1qo7w8JPAj17RvCYCO4YPIjHnvWlV1nDp055QkkS3LNezm
bVkN2wCm+UM7T1tx6dz4lJIHA6jp5CXGHUbfHUEvTyle4jXJad2FmffO4t567FF1ZY7zDGp1QNZd
ngfMXRtjtA54nNWedvaUwLXZJwStOiMMiY4fYy3rObj0T+rgGuXf/yS68q3LZnFjd0xe0EsboOPD
ymO8AtoONkXE/cgLEubLjJQKr3/NafyIJODgl5dwTn88YhcUq4g1/cG0OKEg0YGla0IPDTTqU0qs
psMCVyfTvVF791XZ1js5F2qvbT6BZp7vilmGrY479Ab1/lqKzTS+Y0Yp6Dvw0BSTg5XtDCC8IPE5
FvSFJFH72E4+lZEwYtHYmXGSxl0GVzDCwq+XSa0TmHNnzy5fiBHbg702Nojy671Oxnabmuj3+/4r
mGfrpM255ypOkYB2zcm9/MVJo9MALXB/NQnYHqapK+V78Mu9qGJ5SwMqb63Mcm9/KDRc01rIX9LT
XST5S8xK4CbKzdtOg02JKyEOLQfGk8yFfZohHaqoTO6dAAEFxOXHuPHxixZjv73+Y29q4spJed1O
HrTwKo+bD1VPYWp0h7EL+jvqyTKUmNi3DvfbFkOqh8PiqMdbHVOgZZSVu6WhxNCjYzIrnbhW8gQM
F3/IGCEXgvfMHLE33HUWtVDiEuLUGa7m1XRP0My4qodOMlBrHlovfvXdOCWLGI20YRjwHxbUOlQ+
DfaGzNsmC9oRVOfderCUScYZIFgCICY6zEXWqOh8TdRtEd1OGSEAl1RmYkPQLQ6IwIf+48qXcLL+
1FqMNZoph4KXxebKd3empWBFZNECZL+gqGODptoPVzdgryHW1OIFo7IKES0V4BUo82c3eOKGctY1
i8rMzqYNs/ucsVY1HUBtgMDp2x9fisO1QbGG4QGOEi2NCoZzKYqX2t1d25Mia1964hpwNTPbaDRT
STSMWvIbJO6KqGZTPhTtTHoF1VradYTyNDFtsIG0ZU46anUB8C6XrYI956zTKK9PeCUh6Bl4AJmp
7rqFgobMcwZu+SkYUhLz2kftYcwe3Qj3vPiBq3AUquIkwKeOeUI8pYShroalh8o2YoAY9cTKKPMl
Gpx01FAoh3w/D3RXMMqcywmNk8kTWLT7AcZ4jggysfuNn48nMxl/W11HNHXphE7rHptIuqtOeQmc
gmBlWx0Q3WXfpPIHNT4Xc1OC1QyUsQXwk6yJJnLCpVuiLYaKPPT0KrKK5rYpK0h685dXXATMkGdD
B5DNkFfeBmM2cRiOiHbosgFeVEw7mmiAo+w70boTxAxNAim0QhpklAGvqZmeJpCzpkqd1TCgX1aO
eiNw+pgIZGgl8hyBVsUxSbAVZdQxAsBBaHQnI4OzQ4pXtW2gCgWqAc0NPihXEGpV7m0y5831y+58
7SX9C8mMoqhUqNogMG9956cvxYoqOjhA1/tlYZRkEl0OW+oPFlj9FyaU5Gjh4GcDLTg0NSJ7tyOw
3Y0uLiaAawnFTlfm66JC7YTQrN/lqQWudrYzAlEWPONe6AZe9pj41psiVWbVQp8NSQgAxGrkl6jY
+D3uOnGPxcWC0yKnjRLTcewwnOa58u7G6KPO8SeCxhaol19kZVfHJxgE8rmFww3lm3K0meE66UWd
HTtfB9e4YOubcGVOmXhP+cH13WGRMdJqeIhY05Ihbd72nlE/zfgYEkO66zp3+Hnyct7Xs/Ors9Ly
YOVqCI0lR8k99jARB/TE127LgwRwyWYOLoHSE3+X4pa5FNtlmwPWm3BQZzC+neqhqHitzNfRNRoy
DcZ601AOAqeIjF1QX0KMNI6BtD1d30TYE/0KhR6ElONMyF4Cayd0bRS2xphl/IAXaQgWmdp5y7Bn
MuBIbq6zCE9fmCHlqNdq7B+neHlClJ5vK1GcW1xVnPzW1rJECBFuOXkx2vjeV8ZhSuRMAgr5aYhP
bioAVRqiJZNWlrKNn+NR0MG7jKKSOUiXna7uJ6uA3GcqmZxYv7Hh7MfzVDf0S9g6azuR99bcc3NX
ybwax3neMfsLbq9+wFY1Z9dP7aPwjF9XwXRSojdTKTqBxum33ZwBsschtrfZGIMYSvcZgoYoP8dm
ZAMoS/x1kM1qX7kfjQe3Mc9dEuFBFSBVDz4ABlkIhZzy3pefrQO5szYLe7cE8U2f90erhYgnp2Tm
0KtfJ7jdp8WADerGCzpEvzdX3jDfYHYpN4k3RitqQkYBLe7DwFcfFWAhqP41XQeI4A4s4bk2ij0M
NNiyuTyhD/Vvgy79mFrSsxMrkrvMcx8TNlwHY2DTQSvJNWAwKFYMyVeciDMGc1KxKNa4uPL+8foE
tE61j2b9Kg39LeLhs0phmtnwNEnKk092+tgPHBG1BjZbe6DextifVywYrZMt7+n9FCPVItkG5Xds
x/JhdnwbI8O0EU20oFDNX+00q4/wIhC4B0+Jk1nYCvozqbHRloDqg5giaAN1vbbrAXDxZXoVNDEI
7Nb6yZcLUzAV7cFz7f0r2BkXCbmOQtJt6+OoeTkAmsKYvdydfgVNyV7KaN23u0UZ8WGWFUGwrYqP
6dJ/GDXUkaFinIHD6i02WJ/JIQKs1i3x1kvSMiyyQV0MSbsGa3tHOYduw0UilGF74XeZxPZE9nh1
483DCJvGS/fxWie2umn6sj8GCeM4k1wj1h2ckwZwsEmb2whx+nsRLjOICcytJnClkVA+V7wWpXdM
Mj94mMfy0GaJADBUpeHcJjsube82Y1TzUKnqdjFoG8a25aTuUsp0adlw15B5EDmyHjHGraAB7Xmr
zIfYjN0b34je5yaDI5HYr4hZqSKXTB3amtH3sPU8AJdGE/8VGfRHlgIygzo1ZvU6bdoB7gyara+o
zPOddscvx2x9wABdvvV8rNSmy0DSyMBXzuRy+O7d4Ors1KWKF1pUz/DBj89+5qttA5oKu/uwUmV8
iy3/WUNt3C5V8zkoZY7YN0Ft+peSOUifGPx8Z4NOwoBnuuysT2mfTacuDqIU7arsi4xpU/6XRB18
MzU8elU6vRT1rFcyHr2HbkxIHcGQ0UUE+WCo8x6nF6aq1k2VUK96UuDgl7/ZJZLlOVrYJzUZVHkM
HZuD1rOc5dZzYZ4aWm97+6vL+JQye74fessJyT25iwL9iAOcijPDQOA3v1qWfqETv/cg3rCFd4++
wkfUy9gDEKnvF9nsxiYbbgQI7tXCpAOLnnqPG6fb6M4ONnn3WllNsosjdoTO8sDZcMPVgDkutmCo
mAReZMUAEpLktWl5gn4KMcm7pPICIwFoPgANEFDeNKonv+3mnU3cvIiQMmuW/+GUWAfPMOm5ZfrT
lPrLwTa0s1ibhELoJzrXbmULQgMKN+ayNT/9CvT50rt3AfEdqyIJUNUOw2chqKKkFDfCzBFal6gK
VG3s/d55GAJX3qQBhVDf1HcTQGtMQt9lBhtoyMU2+0jn2l0hSqLml8AookI/DCm3DHmxMEVbQicy
sM22+C40bAtdlvuM+QGFc/YhidWlQSvtMBCCKxTjNhyQGsFF5q+K+Z6x67itHAaRgePj7NLB69zC
O7QKvw9VC6vKXoCTwcPfsjMj37Ix+gNgVUBo8QT6C0QLYIH3asZtVA82aZ/kiFp+T4I3Mppefuh+
evfrvrqHa9XUQKLivt95vfrqsPDjUWNtiZgzOORD/ILFf9sYZR5SZS5rfxI3S0OaFsw+cBgApNma
d+vF9D5jBp6r2mqZs8BSIkBcfXgRici4dYyVjPLimKrpkGfdh8b+HMfYMO0GB82oTESRk+XhG+NV
nwwoYUPBGaj6la38ZmPU+LczeVJE1ISDQz2ubBnW4yZLGeAMzp47t9oqBpJb2VhrLsRHexCYe2PU
+Jnr3UTJ/Fwsv9CKpw8YcCC8pWveT0LdYirWKOKi9hEGobnF6USVvh6xNK2iyO3Rl0MJKLJgXWl9
iw2r2UWAzEPDmx+XXu3SxHmkHf6s5HJyaf+UTu7aydybF62ApG8x611Dgo2r/Fv6/DOU/lNhpy/W
QOoqHVJaNYj77W7c1hO7CQvH19gO4ys8F8JdWdsioeUtajUD5zSGLao+DA3/BIzmpyxsay+CnahH
9j15QTySy6mASYhQux/A88dk4SRsqQlX9DmvKqdOwOEVWogxGECOjG+Zb0RzfuEltricdADrDrFB
Z5BOMNjyFym7AJGOLu6Dh7p03oucZ6mLAL/7pBCAaeHTJ0UpaBPiHiYZkeEIliXVFKpszFZgsVXI
gQ3VO1WnOrFNnMUSCUadA28p10QxGG96ku1Ojs9zu4i9aqkajDbSm5Qr/lBOaIGuXs2c1Q5X13LC
OJ5sSsbs+1ZYd0aTx4QCBqE1E8TX9RC0OsyxcCRuPMCNZulhD2TZLHYdATvYHvsorAuCxsnKcqPa
DHNHWTsSVtajR1CgYxhrhzCOtRLGD0SjX46oSPtbzEv+lPfTVBPMOpAO8zCTJPYC/v29ICIoLAD7
bYS6pC+Jzy66nxZCh1pY+15ubuxJd2FWy09GMwsM4PxFR87eCTSz4pJ0ha61+Zu5WPt2Pe8s8oEc
xa0AP7B8tjD6e11wFG5nPWhJD0LSxZFQFfP7kE38e5KF8paJbNJle8k2GQ/FiPef6sbLm9eCqAVi
++rbvidPFRRouq9JA9zaOcDeGqVaUY+vSwRpj433GzOu4Jw0xa9JwgACDTrdaBhyEKh9RYod+H5c
9h560CwmIaLMzyCgtrSJ8CxALr4M+TxuVDv+cqlxjp5nztvEqZhQSrJTUpYgrGjesrwBk9r0jOGN
9HckCXFq5luvwvmRe/VvY0BGseyKgU5LOyA3jAIXMNPPcUVs/JFhHSx0V2yuwRW0qQ8YH/PVNRQl
qPButnK4c/HjAC4Ws/nd20Cqu4QKyiOQ6DiMP0zm62NchxYYeNFxAw9WaYSDnniSe2KnevgfLds/
tyGLS3voBJTnb1hRLquyNnYg+jXW9PHjutE2AmZQQbIssLbgPEoIHQ1T9x1zK+xIeXRHqiEGniEz
t6Ycse6DjguSt8hiep9gzISd2wGT4gVcJcp9CGbQaZUBnZEPRODwhEcF778YviejOZQVJ9/QdjS+
DCJkQo9cI9Zd2T47iOQx8LaSZTSBEGRtNWO5TnMTMIEbtknM1gkdNNvcln89duHIJGqDCI6P9tNv
YkU2oIVJlE1EUzYEBCbxi1D8Wh261HrmmlI8MEyBctIUp63qnzKljTWSfmirqbhPaucnZmZtIee2
3YSERs9BoeWFni3Zf7b8NHHeNqE/Mx6J3C88CiWN+fhhBXveQUXs9owYpZp8Kudil+XxucRDUyTI
tA0ThpLWfrZKZPPioBi6sU20m2WfP3Nb3KvMTFmn5SwdbGPDiU1CqmnSSWpy7KNJ7gZlnjraWw2I
3Y/176rDnNkozL9xWmMNHRDPED/GWsDckjNVbwTzPhbsck/J4TEb8FdI3DquVifCoUOSKHogjHLz
ZbDLKBm0Lh2V/jSUNtdEhfGB1L3BxeV9C7vzNjGmz6gqsYgO4wprx9Gpuxb2GQWP2WNUsZWdbIqG
uUqqcdPuWjygCKuzOu+2VQc4kTtu3y1gpZLe2nSFdVnjlIgV+QasGB80E5vdkEzvMu1wrZfFY+lN
cECAfmw7jhGBnO3QecmLRDy3MyynOPb1c6fa+hYZlae/gDMapzrNj844DDeWc1+42yE7xEp3L4qE
Jt2nCeHk5MhfYpIGVaHDHGg0Cp8tt8enQ3/bHBZb8Y5ppn8weBnstpveMraX/fB6sMVxKoxPkZru
HqnnFwbrkk0Bq3U7eYKhYR5stw+1Hc8H1Ssy/cCy9eQg6MY+Ea/er+PR/ylHcsfdOErgm9bul+Xa
OQHwmMG9+r3NR2IJZwY7BNZSNNVEwotRrFqBKVgt8WtUNue8iuR2ouAVMdADAyx1QHIPW2nYSHK5
B7KD0bwuinVg1fHeBWQ92Ww2cBcQuTnoQzqSrhLXQbYGuQwnbYh/ilFRmXLEgUBxmZ3Dq6n0XVKX
NWm6PcJa2z8t4r1noL7NC8kRInrvZMHL73wNFPK3OXJtoIF8KmveJSjUDvQI27p1O2Q0rRP/OHzf
maqP0jT2FjfYLh9awCxpaSO/5s8B8EhuZG0/N0HP6gRSIQVAAnPHSbbKi4pt2n2CDT7GrgzLdOSS
xl7Zx8WT0CNO4WkiYMoDes9T4aPJgCFVhIZmmtXI7AWUydYp8RJRX4ZL+QPwzKcYRRd1isGb7BdN
gkICpcvwfpyy/j2ZWMA0HW/ZLOt+qrvQZUq98mAHcg6vAY1VWzupH+sio1MHbNr30bdWvE5DHo3r
uJuZSbNBOgQPZXbZ0qT1cGtZKcnasckqSqCtNyuaBKOoGAt3UbnLJ0pvJhDkLDUVYiT2fUwO05GU
k746TJI+AI8AF63gg62w1q0b2HokYwSsGz1vPGSIGPdJM1YhsW/wa6IHolQIAzGDgzY8ytUkOdcm
AEkr1TazZEZTgV8TD3YBZ3Yw1W+0IZpVVaeUj/WdMExqsrgxL3KSHhqCFd/jywISbPtHuEubhgiD
I1KVWzcSm8GY34qWb0BN2GrdDG9XpTziznzUzG1vwDGfINqWBKBENYEb6BybIDFuJtQBq8SL+k2Z
5VcWy95cLPPZsoZXOvwu7t0Hokm3USl4AGvG8RGxn5sgmSNsA5HeB7p3NgB0nJCcDrXNXEpEzi8R
XmgpK7ZwhLilEQbcpDIpFpxsHcUpV1GaOmR1IWXBk3FsqJb9cUruigsd2xHOthZ9/TKPDONUV5Gm
V3PWpMUT+/js5M8gRLFHJo55IczGH9fTorAk/VPkk2PTp3vwMs1NXH50naee4tI9GSI4FIpEjBR7
P3EzdY3iFTTVMKt5lcBkH73EYncZsxxnFcQoK92UMVKIzqu3pii/4KN1dC94FfmRv4LGL27Srt+7
2eice5VsjKrGWBtcIlkXyRN51WkUvRuHC49O1RYFOiVPw93MHgbza3C2zezaTBFjFq7etLcIDN0B
pXuDuvOaBPDRKN2+rmh1eqBDAzYsZODM62Omt9VQQfZUGag+ofRl9rgtROrdzzDS+UTJmHF7Om6L
O9rMP5osvXzuLUZcC3yQhYd6I5eaILzZMMlJKIB5/j1CW8oNeDbnjCBNc+MTrcHFVBwM+dlwBZ7t
OKbJdluXKI60uuh3V/Q4808xl79zyF0gYc2znhr/1vUFr1VesNgJovW1H0ignQH6TY5m5Xz5Tkxe
ad+FoqLwuQbFjPEALaTzWKZTR0lG/OE5t8aW7JvlvZu48+GHGlMn7nCHkSYBakjPPBwiIR2JW3QX
zfxwZpvUq0w5J5KiOb8z/6ViKrdTPWVX1DH+syObaDnuOzIrtMcRNYb4CChDpypbQQrvN0Ueb1O7
B9UPejTtuZbielnDZ5aV3grl79hOVGejyXh6q+auhx9I4y3ho+e/qhadlj+mb1GqHr1keJq1OQG9
HT+KLr3Pq+GyEzRQ6SmGx1GfvbVN/qYd9zhXvrWeSM5OhwkLNzQjOefJNolbsSFyZluSA7mk+TO+
pHaN8/b31EhjNfbVDaD/l9hpP1u3o6hK30ymgFyg+NbLmIWr5Mft4ulJED9GsXHxtsTO19A4707r
3U6t/a2LgtwE9OlZD54i61h3ZISIM3SBnEZAAic5OMXCfmo8WJ4ge//inkYWAlkMDaS5q1zF7rSg
NDS9YxR4j3CWfysvJUMG4k/uJifEz3f9wGK2QCyi6Uk2RqPOsN+oVtcAgtM9926wTtzukFc9CDcm
ZqR2HMZSPDYx3LuRG5WUzR/N2rsakFlaXhmERY6M4AJpXqJpZUu6pwZx+Sq+xBo7VrJvVb+xPUC2
lE0kJjgbPXm/If6/mYr/drCnhP+s6W8Kn3yziufb5LMaJeC8COrl0pVncIjjynGLb7/pToGF2YA8
VBNu+U03cikxgGLrVYC8aR7TnnTkBZjATqp3uy/kra7oQjXcrilHGC0DUp7MJgBORG02UdrY7OJA
ggEowBZP9m4xnA0kOSvi2JxQQoolJ3kXF/BpGmjYic7OnRU8En1CQjPLidLmsyyzvkKVPRDgsezt
lFhq4aBMaZrs7OB/Wl/d86axwOlsbb1m0cHOgnU/o6/z5L4k8N1gHKBIcG3zmBrsiwqMeK3NS+pS
3zjowJc53QdwQIRY+y1B1UWFCkTAcaT0HjOsv7ZCzZMAIxBDe9MMWP2NmsFVzIhbsM4HBksxYo7l
tPYE29Hb8UIhKCHoOYpT3O7Y/zSMpEg/Y+LU5MR798Vbr6hTA4sZE1+PBhgkbR9tekLiCblADRXP
3TsJa5tOesD0iYEi0odYYFFF5jr2+SkXX257k8Wv4FWnihGEc/Jds2kAwmrjyMjD2X5mlgTIHlgR
2zjCYZIxOKU07FCH6KGZ7RCG2YcTMQNhsijNNJT8y3EwGNuM+kBK9aMSDuKuKh54Awxz7aUxsj4m
pXfDqOdNUYmTLF5dW3DSxUgagN8p47HFqoGkc2Z+3OotFJ1fgW0DNXqcdOWx0ijeDUy5RPJg2bBj
fRdLaq1Yx/Z2PuW0XVtD1R+VmAgCs58MGRbwo/O433TpQjJ0gCm3OQq26k1h/iKvg8adWMIVWocL
0Xp4TBf5y4MSNsXVfhCeWkm/+0taSTiqQ0MnzpSKI3VyOTkWREVO0TI9khk0CBk6QGZorVG7jC8Y
s57cpL2rMJ+tYhOZmZ4BzEmyyoa5ulmq2tq4ubpP+xotTzkyJb5MapYFdCi0Dp+puHA+oduHSGib
TN+pvrkjBatby5IWKaINE7CvTDsBfd7cVhENy8BH5c+1t17qhNyjpT9MDCOzVtBau6xyvIrDzH+v
e5RZtZvvnIK2y2LkQQxcl7LGIJY+kd1qrkhDKPLxhmyI22yxJzhX9lfeDfGhz3A82AjyGwzykiWY
yCrAuCYReY07swzs9gb8QTgbPOpFNfx0zYtfst+CZJKSg2E6KAZmJwRxSyrHkswHQJPaRyIXXCM3
4PrkwoA7RqU3D/TMXD/I4JtuA1fhDn1kvjeAZPASu7TGffpkUeVtuhIoALD5InTSaptbFOn4Bz1G
rPNKQHydFT+Dyjg92aCG1GKfRTcUKw4cLupRvZft8HWtHxrWtWRTnlsT1XZQYPKpYcfw8hbeztbS
2rsNnU8uvOVgaXZwqTePPz539/z/KDuvJceVLMv+Slu9owzKIcy6+oEENUOrjHiBhYR0wAGH/vpe
zFtWU2KsaubhpmXczGAGCcD9+Dl7rz0Ud+jRKCWc5tszLOcXgSckcXfp8Ii5b4lKf15uFZZAR1Oe
tBNZvdpvMFXVzWvV+OQiINzdtkV3LVJxKwhSqzTHlhiV1BptCqoFQdlPXBUiYPcTItUb6vsPjvUt
KPlh7c6kZo4zp2EfaBrr+LmL8w/C3JetB6eAXMONnzC3UT26aubCe9aSe3Oc9oGnH7sip1i1+FgH
UpOWbpNoLq/PFHoc1U1XuG9Vk++7aTmFfbMnS+WYxL5YGaG49d16r9CFX07wehv2JtWnojWWvWd2
8Jk6bDAhUioT5tNK+0qskfbu4sTsTnM7am4+RI1KAtZuaK3EHqcF8JNQyV+INOALMN+FPiY8uYhx
GBTnb0MR3o1N9dxMUPYJh7C8x/Yy/U9cfe+ESKPAyRSIKIHppujF8fDHa10DIma03ENqpJuPbkN6
d6Nur9pesFcQ3Bao+MNNio3vZ9EgWTl7CjI1s4qwr4GDbp9yk7Pi0pjXBBF6+4kBKFJ99DiMfo+G
LlHv2P2TdC/w7/mXHvot/PGcz3EVGOqrdk2Oed67QbNwnMOtGILsgqdhsKrsq1jG/YrBlInvmnpe
TQdk0WkXv0+EamQkRc/qwWpMRPjdW6qtJzCdz0AKr6qFqe3snJdcF/sgTPZSYw3g4MKJXl+TRQH4
HsRzHjh5VJbmWZnWrnI0OsHJ/mnKUW+c0QkIMJRWjAkvxFVBF7ADabMfOpthk5/F8uhVIIX/+C2l
fvXXr2n71bA4wI7Zs4QGibJkZdcWNB0L8ZkkKlxRcFny0UygQBRe/U2wGXEBQdhFgIRf7HRwIreK
/Sh1LpXp+IUku3kdphS9RGZwOEv3IdKNe07GK6p3zumWHG4qGoLMxwzAlcxaCFJZu4RRYYNr5dEY
QKoMFPbrNvXkyQmbyFddt14Ssr4Tqw/XrVl/OLA6wo51LZx7Y61pdwfNcgfT/dKDhOBfuigVfU4y
gSUgJA562ImLCyhL84xZuLCZppV30k0YwDvoYKwU0YjlcmT6/f/4RkcAepaqG875sqmgWK1wboCb
GyYuF4zbHSrfbhUW1U1ces3KR0RB7WnUXCi65plfIMDs2PsHyZcTUkwbI/glP4Ocl4UJPShcG9GE
1ckdI+O2d26n5GeeNM3OzrY21Vyoq3JX4+1ciMsGD1R8+hLlqOANEL51jiGzA21essju0xf0zMW6
JyQ8SnIOMMI3NxyLiyj2JO5RBOXrnIOPCaKKhF9qCPQjMIamx8aauOkyoiVoWJs1ZORRhzPRStat
o75tVKaYSJZQacxK3inrSYwsw3mL/qs5ult0M48p2rZzJ3uENelgbm2E0EsX0ilpF6TI7UfaejtI
cump0skRl9xrkVCtKMRo2CHNSBmYYYj+Qr6tD07tUvIIXNW2PX07wopv2tBJVo7CoQuj7ZGZ9RMJ
1cYGTQpGvCm+p2HBMauvP9Oi/cmn+cMfIF91fbEzeTrXMmyXSAc9hlQ01YPGXK67tLvDCMggz3a/
h9yjFStORc3T5wq1Tao5uK6WX56Ol00Qki1d4BuYJhEVgvlctohVsdgNXpnsh7M4DL5ZxxsLSi5P
IPlJ7sjwFrPpiBQW01b5i6gkbspADXuD1IWrWrGrIWA4jqN92wxhuNfpSB6OhwQzZGYTtVAvt4Nr
fXEHBqSAX8wVtM53LpMJOltHeyFenc4GQseY0ZSR1GwoA/AGXxjEo4EUIYqN7pS5YNfGboQAIjnO
THt2KU6zjjbNMOXgRvsShu1grUnotI6mdRDBNGxS5hI7Ag1o3HST3KHcpT+RXMna8yKjFdeZsOx9
mgXfsw2Vn1Uoi2DdP7n88LllfVIKjHzwESmM4kaEVxnp4OTz2fSoqxMcaRmJtObOo7Q6kSXO3Bkc
FFVQeUd/RnB4s0r7MOfuo2JAp8ahesgxPN5NZC/HI7UqVbm3zXX+Y6uqOIg+Iwcwjedjk/K5ds8o
AudI5Wj7pSh/SrqjYjaXrQn6SqxIPp63bq02qp0/Y1992BAhIV6myAGsAH0Wqt9KoBoPNKrIMuyp
ipuJK4C5UA3iXSMYyTIxR2iaScUlL44+xXzlZX2yGlDprmSQvTtJ9Vaq+N62cK2FBomkRdzmD23I
6jh19rvlU9DPjYtYzp1JefTTbzTb9kYu6Z1lArnqKXt7rffDEnZMG7uOQT6DrCxp061rtFuBqQd9
ynDm/BH5kJSqKdkz/L5qOqdaS4vFe3HDtd81H7PgbRmF2FroyDYXqb3j3aux/arjsaSdTDGb0XFr
GX9MwymhDgUOiqu/Zrg8iuC5GGS3aVszQKfdn3sH1XWV0XDsKDyziR02V03kmF21M6d3RuF0pYHa
7maLZlDufY58yhahivMorB0jkI4ZAjb0ogc9XyxwZS6U1iJ+RDlbbGof6mVoTPep2OKG5KRDlidI
sCif03bn21wRwqxyWu/YZkbtsc+49jrrYOqipMdRhD5WufzVOU3HI6kb8y4lXWJNOwTH31g60eSb
NKXQwi6X81Am7GU7NS8oIVDvOVuNgcIk0Uok6tM3G2QY7qnzxnzTW0uIn7m9It+UhwYDCUH1Bsvc
eFXS2o7qpcToGvAOwuSJOd8qz9OcSMn2akqaQ11dGmbS/w4099lFa9mxodNRLTpUp831UNvFKmty
2uRJ+x736RETXblxS/4dmr/UmyAawIuGu4miSUEq3poLlNiyM27mHvFAUiebRpaIdoS+5X3iWBQn
WVADmtDpKMd7ekWTSxeCAeiGqI8vMww5dgVD5JnZj2epg+Bj9SmdMdYs3WrUI0MZN3zv6K/RI8ec
QL+qGXEhkGLGrMcrvvvAU1ElCeQriQFYuc3tXAim1ZKAePj/NzqeP1UtjEMT1hZ7OUKUXJjuts0H
vR7SYAVim0Y347Yknp+MsmyuAiJHtrR7y1M7+uy9yXgcxXSb15foqKQ998tXmgA8NUkeYs/X1Dei
OI/FjIpALoT8xZaJtZ4joFWt3csEPk58sAXVyJ1Pt/QQSta9mWM5rd5lJxpeVxK+QPHT/ojBP3XT
YB1RIm/mNjEfDKfHpkKOUGAG5G+IcLpvvYwsSGmGd/0l2ilZnORYzbXeapCAv4VqWRyPD01dDUcE
EJJVI1NVcjWygi6CyfPc4h+PAdO5mR62yItfczz4WydGNz2XX8SHBOuCDi0SD2ICRN/d2eTGhC3q
nq6l4WGbSPutwb4ekuBuMQTGChcJcFx9ZcMDoxrAhaB1Ohp3q3RB5dVPobUKKCb1XH44ejqUjEGM
s3anV9t/QIf2QldviFJpvRjupWvuaZRgruDKYFu4aCR/67bdeUBvOZ2sAFgcncUWXB1DPMQuMBrx
Lsy2WxyM+uIeavSqZcvVGKS83Lkbq4tcmDSnoafpwvllrRPiV2otkMrw3OfFjyZlSLSMndMYJUU6
JZ89w03I0K/SSo4LFWs8foW+eTMeLU9eFV6LnbQZ7qawPjcZhU5mZB9ZPt1j+Trhlnz2AuOF9OR3
0EoJ4cuNO5wKKbZGYj22RvsdqQZj0UgkTM1uudYnEItkKsiG7t+kPyaOSm7xkwSLXjFBSj4Mi+YY
mUtjiVJOG499+JqlzYdvdZ9z0n6ak3l0rXTtOhP3BqHRUsEMGGrW68HeCRub1m9WhkQaR5oPB7OM
C+nVxhOhlKsqgPtru7uhNE9DOhO6GRefrh0jdu2/4VxsCFq68W2GXkl5TMbl0Xa7X0BQGekwP6rB
pQe2S1pkOUJvD0OOdHM6R0LcBuIroxnkS/Vk2uRTY0sgBMHngzE/wImwNqj215SJe5fWQ7cEC/xd
HUSphQdI0w68Dmmqc9zJPLlLyTQnAqTJdz63PX2iiQzRabhfShh1l0/fGNhYEq40rpR8XV0CUKsY
+y9oH0gYXWS3tItxvGXw59mOqFn21BJJS32eoEokJ3h+hhlx3UDm3zse4j4P1T9nX5TlpDveLGbv
nkQ73hdAY68nXR0HG/1D5huHobW/ZDukWzEqZmlOTaE+TvaqEQyxBFolYiUiZ+JuDQLvno0Hf1IV
PDRzJfdpSbMq7fQNgO+GUYtCrXxJ3biYN4z8As2sxYOuAu+AgYveX1tNq2JY/MiQIPm6qXtwE2e9
z90go8HUKTrY9xYpncyDgL1PRvhtEZm2YzAdY8tCeoFXbjONVcJ+RZPlMurIB95iwACytrS1J+8E
53mFvT0zzXT3ZGVpsO8uSv5qyvjLs19GNjK/bRgk7sYIsw+bft1a53HOYlLmRNHSQnFr9N9TzOAj
sLP7WaXDvqoX2pAmb2sg/Sukd0WcO/6wBpP876VmVMGy97iWq15w0CfWcj5RL9pUdpm9PQqboUTe
an/r9wbOFWPU3AvBtiGsMCs4D83NZzGU2yCX77EBcqRLqCTMaTE2hLI4a1L5unXvZiTbkB3ijCQF
uW0485QX9GWKhA0yDfNNQ/7Jphudx5Kh3Sros5rjKMhTZUzMrLC52X7v7Hyj2oR4DFmd9RM58AY/
Auxca3JPS4J05t+bed1/JThcEGLIWzzfMy8QqH80846Gg5HHtBvg1PlAe94+OmP9ULI9r0Y/eYsH
wC7CP8dW8CBlRRy0l31P0sWW2uJipEP4lJfFNW2T7eW/2GA1KZcXZbTeVUv6bpcMnNqy+J6W06FN
6ZsjeN8M2rz0KbOPviVKFPmXgfuEY1znJd6G/sdvbLnrZgPP/y0aCrECnfREhlN91Ey4VwUhZeDz
y5FXEmsYDMV/gIP8hnP9o39c+C6+Nzq2DlYr658+FheVdjw6Fy0bUU/7klwadPOK80+908gepDJ/
FjEmkUANEC7ymqY39a/s5JYUoBfl1dwZNa3+GkyvV1SrbEoVgSuHtMzuWt9+G40aVjGiO3qYML6Q
XgD0A6+Frtup/Jp2vPdTKPfTFSaKnrzkfPYVXLgHFTZLo9bVKVYAcof2P5i7/5lQdUH6QFBFiRC6
vO3fULO/I8g4ZtUkC/aFTe9619ZSM/MNkve+vCRsoGBaNZqf4d/fgjjy/8WuzSTRAWF98et7gXdh
dPzdP+qLxSB0hBFK0t/LVn0PJqbJuXliVR/XEu8BpIUVucX3bWxXNIbtU1lStEyVtLeTxGRAU4C0
lWHl2gFLI5x3gxgGU8jjYALBN82obu1vo/F05Ff5FQQnnA1uG3OCHM5Ui0RmlM5NViabMvaHbec7
032dLrtuYQk2CYvXSfGRFGoniLTcUB2TWjD/wjP1akumiQRC8q/5dsWdwIna7DpJQ7dtQP/idY9b
CwMR6V6R6OLnuFTnKQjlOWmegJr5qyZwHuAJYqYKt9CslpUY0p44FXXPrClcFcW5qJy7JvBPPZyy
dfuCPkZv4hBN0zzR9KAESbkhvnJmuLhRsF3jtqIi7ZIonYw3ugG5rRhQ1vRGvPimkc4pzEGG0E4Z
Npi/bvzRuL5IrUC1FgdCpAVyEs8/X8eLHz577RUjhR5fjU62us73MrM4wdTVqyFwZVe9GZwM92Uq
NedrmpdhMJH5UPLBuzNMl7l7R0Cqn9r2/O/vmX9hLPsCaB3di9BiTIo78Z9uGQLWgECOTc02gYx+
qtyrpC5eglHXTPjSbhXYmMEyf4hsl5yQJimIkmWRrzDizXmUew6ijnja5y1qHanxF5W6e/UL53PI
5GYZJ/fgMUFepwZBD/MybQisrv8DR+tfyDNAc2w7tAFJ2cyXgn96CwN/ojK63BtxOaaYKBkbtzmN
ivIIg/aDIASSzIj68PuT+/+i9l9lny29s5/uvy/f9lmruc2StPuf//6Hr3bf9fW7/Nb/9i/93wMA
/uFl9f/8foXku76w8v/hC7IGAczd9d/tfP9NbvAfP8Jf/+b/6x/+1/fvV3mc1fdf/vSJSr27vBpq
vepPf/2jw9df/mR77Hx/Y/b+C7X/LZMf7x8jDLI/Xu1v3/IHt9+5sPkhGAdA9BwHqjGYqj+w/bb4
MzRK04HQxugY8on4G7XfsMSfPTMIbEAo/AIpCdyd/gPbb9j2n10o+2jIvQvJ1IRQ8vvz583f/rER
8blxPf7P1/9V9fK2zqpO/+VPMF74d/6Oh8b6yS5u+Z7tma7gzPbPi2iN141ZMi5uN4aw66GpPbQB
dD2zoOdP52+uYnmaqmKOUr9HxjJpVhDEC8QcIgSwaT3HIWPboO36m9j2y21h6ubGrhVVSk7ILXFG
8aoq9Es3tM0+GIaaWp/Um0vEUjo/aI8uZR7LCehE+SI7psWOcrINWZYteXIowAXR6uZyM6Rxdh8M
DKJJjiyvSuXcmQsarBD/2yHJRvrWVFKcsbaeo70NYZVIpgP+zyC+ONLlTx25jqz9FzOkdo3zWLFe
2n6KMm6RZ5dF3+hwcCvPWQ69VfqbmfWvKk39MBXtZ+/YT6pAPtt7zN4kuEghcmarEix4Gkv7mlEO
SLkOzNLEVtMjE+v7yeSMi/iWNGrE6AgEsml6RWLx5MfvgfwJZPzOMCV/I3DRUxMMQufSczx2LZ1G
pfVwdEW1TyxK9gtyab8E8ikujCmqq8I9zcgZRjIP3myrufzYNBDkHIcnVPycSgf6+M5AuCbCInM9
RW08iwehgjZSg5Xfu0HDVLKnJ98XiJGmutRb9G3NSVTmJmtNc9fbY3ZVXBAMXm9+p1yO42LJ76TO
MYNfQmPssJS0vgxNKY5LxTSLp6Z23V3TEbraByOCPd+qtqNW37U9msTmLCWHkCA/xA13lmyJTfaT
OXkIGT5GmSXFg7OkZ92Ekmj03nkcmVKjnVb+E8Khg9O3H4QWNGTULPPK4FHYmE0MpLx3oNb5+SpT
sIGKJH0zSZ2CuIvPt9F+xEq9GtriMdPVr1SH5qYIEaaQbP0iTNqT+DCZU9bz1s9ek9qwHuByyI1K
9LACFNXgIME+4Ix0NMPyDkv7CeGruRl4ajDe+Uh+6VrkffYGGNTd6Uoe+yT3wUa115k5VdFsZtm6
S/M3b7EYkMSDjezPpxyayoMo52lnlxPSnh7vTI2EKq7n+ixtxbA06xkkM53cSnvXKUx3mcMlm0Jq
Wm2I7wlDKnOiun7GGDdfwl2+qmWo9tPU87SV/hZG3RoFaXDr8hWhskgPW9aAaLEwnXZdE9zEvr5G
LnrnqVJf8/ykjxyO7tLRfZvwH0X9RaQxLS44zFlG9DnVep4tvSF/7jFn1LUPwcfxFuR1W95UQ/zC
ZCzYNB7q8q50cyqZrjvKWDgr34391WTX59kzm32tqn2eKfMO1G+UMnXakBe8C8322HSdOPeJfuCh
QwBAexvUu2LkVYlz2MenhA2dnN0yBBLZ/YDJ55hwnixpMocKxNVgFlBIKMpyp70Ps3TYcQRtd2MT
nDIbF7BphrezgTBJ1UOz9XF7TWCOlZs9G6bstzP+/pWYEg7Yhj5WAoGusXgIGSz8slRea9XV1ala
0vzF9eSNnEKJ4MN3tqjO28g0iHKKR4l5hGuZJYX7OrArN0wnMr9yH72uvI5ZY5bRi6NBBcnB65ZN
3rTXiAk+kib+SBZkPQsWuS6PH+nL99irs5vcsz5d1FPrVuI9b1CST0RjLCGY0QaM886cMf74DvDb
JJTJHhn9QBHnIC9z7RcFw3bxChBRc2R2bb71i/Z+quLHbqHVWpLuvPLHfKvNeV6hQSl2vo8zvGfi
s0vn8CjN5LGGTLQtZ18yqSpuoGfgVU2D/Ja0D73HSXpVsJCvsQjSjp6O6WB/Nqh957z9jrPiIfdv
yTXeqaoKSbTEYTEZHlaAvvmZMdSvbW7yyJp65D+2RcKA0aAEleZlsawZpKknox7usiUkzqUpANVJ
gWskLOFPQBzhWXf3lqV29FKclWUkD6ZvJpFNxc86vgsL/462zSUAeWMs1SGcqfOLsY1sG9OcJHMF
gBPWijqPAYQQf2DXdRUVc4kCeChAwPQP9B0ZCpJTd0TGuCXIpb4hvgrNWp1Xkb4O8uR58cQ1J9U6
mtwa9WHX3BIFRtoGlbZpTdv80vhJs9eGlIWN7EN4PIpOdDKRNDkr96RVcQ3yBfDhgK6knX13Z8jc
2/iNsaWC61ueHo5P7xZrTg0aqeLGBSbrPakmv8sY2kheaYPxDJGTjTO6bYGnFuP4ms7Fu6wMb+Ol
FmnMVRGRVzbSPdkWlhh4m1SufuNEfRWgQnC9c6A8uhrJ9FwnPCBU60fSHUB/wLAgQ+bbklO/Srz2
gUGm2jkjUh4ARynzdX4XOv029PtibWXohg0OmiTPYYDOg5+haq/zym7OqlN7m6VqPevuJg0YadPm
DSEpoRxzRqbEVhYPm5Bh2kqW6guRFUej3CHErsdOn8UwpCRtaG/kxXFzYWxGmxRbJxtxW1GSHko/
nl3QDK9b2wi2MqyrlQS2RRgt7nfiKj5yazpW1oMT0i+YZf0t+nTd4KRWTk5aSRYETAzGnyKnMzh6
Oz4z9eoa5m2QpGvP0mrXo8LY9KM8Y4o9+X138JvB+ZVaF3Ml/du4cTb44AnlEQu5p9hV+wHbsAe2
NfJNCMS9y4khoQ2f0Tzc5wgwblRTtwjcCV/3kBXSPXaBksQO+aXecFrIIonmer4Z5dBAYbZv28ki
HuCD7HmGEXMGQGnyv33fpnTioLOqWHw6v35QAA/BQmJENtSVzYKz9xElEgE+DCHdiMYJo07nR3Mc
cihCzSnN2uCQhskaW33UNfpayICOzHhMMy71fOmrxS1/2hX7OP8aZlwVRJn+qmuBD7mfuZJO9WqF
BTuCHo2r8sud5lejp6Pl1/Z7rCwHZ4F546ZDsxJJWF6bnf9a+QvSDzNhFgVdqCru5y698kNOYDUx
ljvds7jHDg+5LrpbjjRfMMQJnLdXLD5j5AfdKSuo3/Ikm/dxBSuP2GVYCKFbkrgMdqvq0T3keDSb
MJ63xPQ5En8rp2s+ABhkmWhysFhQKDL2psGpvrk6dc6IwUWKi/3jSY5pclXZkWllGvZu0zDpYTe2
SKkqYtvZtKkiuziT6COccJUbFwmJZKSQ9R4Jj0EVH0xWfVq0K8x73sHPq+xcPZTK7NdyGec3vxo+
2YoFcpgHCaFl42fpu+pY/vGHRGOhzqOg+59Ndx5Wdtpi0MyYJ8bNNzkEbQxerVyWaHGHKFHLdZ44
zpm2rN+JkF4oDqwRd28CYjlfYG6FhJb2i/oKkuEr5iDrUnaLdcXMbysMrAriUy2wbHs7da7kOzFD
EXiVg4d3jUj2fl8v1q3kcFD1ujhdeq4rw9Vbnn9csxJJnp0wAMQKpii2aD86UxQr+9HWZr+xYv+m
tvL25qrKcW61ob0JywxQy8XtMHUbI2gwIXUpsYgGsurc7dipgk8pjI2IxYdiZLCmddhtGyiABgAZ
PwFc7aIGOJp804AilE6biMykHbAPIggfQRVwQ2RbSI0EeuDypcG8G0W5azwBm5c+En7FHkXmgHo8
znaxyh1IMOPKs/uPwmDcR4DEKy0+2hzo3WKwCkD1GHHNJI4uEywFL8OJFgBM8VM4e6l1nS11iK5M
XGzl3tFpQqwJmQTyaaB0r2ngFYFNelBF0nCRwZpre2S9iwu7GEuHMJ+mXMR7l1HTahkZAjvWrZsi
b+7a8XOpmFU11OLNKLwNC/O6s7qYzqJzq7zmqrPMZ6M2Xu0SFfBsKHPV6eJV0zS9SEQ88cJZYsHA
Afk+wyWGCNbfJba38xaenpnZ4koEzn1POMTJs8eIiAj7jNTpTdQa5qemK134xQbKAQMsbzz4RBrb
FgbGUJgvScOoRhKvuUX7uOnnkZYr7b4qfyZOzF4wowPujdKkR6jTaAz/ybvQ4Xc20DgiRdEQxkOT
0ltPZFrDkCvwxWX6GsyEhR7b4x9KlLVPvIUBoOHsu769JTXy2/Hg45BxnEQGdg1j7DnttMul0EEv
1TY9fbYs2dkU82jPuHntJv1CbOFHo4W+YrnsJhnjOJpN71WlzHWvDCfiXhPrSRNsXTJbYIY873wc
Rsrk4nXc9YfBl89jDzUpbOUHku4DQc4Dr8bd0Nv52sjETyrDYUuuLpFxS3/sB8eJRtYHJ0ysB+xu
1/DgsBgCeMTFWCEuhopgeP7Bz0J9aApjN4uJYCWh8f/3yXtp0f0Cwx5jUox7VECLDO9djqKrCXl/
hAG/Aps36Ijz3kMoRqb6SJtOYcYyCFVdbJmIUMH5EM5qFiEqnGxPQ95ak7eO3lOXxsEoRaSWeLhz
vLF7xJv20hBOOdY9P31AiGxSNpsw6+U+gTwja/CX5UhYclwEeu/5aj9ZHij8gTGODPpfRDRMe/bH
NYXWsWqM8mRNz5OHZ9kWJDe5MzE4ee6/d3525xvYFrvegX6kNlnpCjSJXbJ2puQVWQyEQoOchdJB
Q0DYakSay/vYux/EZXyATN+j1522IkxHyuRxORR0M9Pw3mgRvMKWo8jEwnvCn/RMjttpTijriPV5
qLNxj+FhPqgYNyR68ySKc8eOYrbSK0Y1AbFrWF5wWHDwcqoduGSxauOaU+rEJxbU+tPsCWNuKYEB
79x2qLbQBmLpTDTxAE6L0AAIA+zs4VyNDb6CwN3I+uL5SIcWAci+getINLq94twRrF3f5p0wtfUn
/A4Wo/USqWtokY7eJRy/Qndi/SK30AXt5HiVe4o9+xMdqbXPDU3Km9d26+4yZ25T+AIpXnofL6kZ
g2isRqJtEuLjAtxMsntCPZ+efEtfrsCyynL9SvVn7WmDvCoSoYm9cKGctcnyFGhspCorGWQZimLQ
6a865plYssqz7U0vy6AfKpvgUE3JgjlkzG9AMpyCxDYpW3ysH5P4FDEFcOY8dEnv3yFHW5eISLc9
aLtW4gOHnhlfVxeSsTsYN1VummdL0zgQ+XRUFioTrMMWgNyAC7kzXyna9T4PTKCvA65lod3rsEG2
Nktnn5VmsKs82z7mrb+WbnObxMO8aYPEO3aefMgHaW6LLrCOhMl3iONpgbHPeXgsDD7h4x+/mE65
UX793V68PH6FK6qLGxjOPCw+4UwpTqegQ7CEyHq5GJtG5vEWRgfhp+scAd9NAJN8jWX0UAQzHeAA
jUGs8wfDHD5JLaYbD7YqHluEfqZe8YRSe2ynQNR72SKkmcNnJDtiY/WY/5aFslTVt23Z3/qJ/KGq
u6jzEOz1C4tZnz+m9oymt3dve0zqS2tdDkaMdgdkgyQ3oLgq2SZpXeDuv7fQEqd4JhUHxpU28Tc0
frG2K9y0trdfBnW0uanklOQPIYfFbCJdTcY1dPA6W48W01UYVSHLG+LLuRP6mDaMMVVXvYEAhPlA
FufKgkZ6Nmf7U5dNuZVyeuwkDhtA4gKV/L5E8YxRRrqR8NG8kEQ9bzizD1eFxVk1I+kLfk7pgWDx
MAHVoOUsx7xm+FgfiYFzMUya3Du41KuOKMe6SIs15uTeKI5UM1YEg7+h3fVRK/IO2bWMFUCOdmWC
VmHDPYR4/jm5D19N5kWgeLF6dku1z5qn0O2fL73RA+HT02ZUbIeony+G6WlXTgp9RU/wQT47aJvQ
LSnkUrvAMrEbGAt+x9FOVpdALWRFTPvUHPyEUl6blpoPYCcNFIHEa6d4PJafICU0JT6Fg4fEYyGa
U/SM46X2kdJx/J7smxAW4lp21Yeuiy1q8zdYo1+e1bMdhDRZJutXmI/Ltp3yb47i8x1TjHGDcSuo
SRyo4fASrvw4UNedsKAz2xHNyjUxAhA3bq1j1drogE30y5ABUASgeSSldT3OnIBGIbDYN8tnUlYX
B7DLGaJEztIPRbdTIxw9iBuZh1M8gE9bpVwib6A85CgXKYm8x8KwkWnnSw0NoFY6Au6y6dv5pC1m
7hUJj9ydwAt+/1LhINXDJGHxQSqzB/Wc0GnbImpojr9/aa0ahcjv39q2Yg29fH9CQgnT8O/Om6ky
BD6Oyuh5oNvmbIi53IWh1R17jiTbhrkmFwWsnfJwGcdEL4/NlXbj7LmI3XWDCuyksMSswmZGPOCh
hzfZhwSo4YA81c1s5BgT+nRXtcqKVGDtLIRRIP2gFsSttx9aHzxqWj80Qckb7u2nOKAHHtNv37I0
5Btmgte1lXI2oSvTAlZmo0UyaPUGaO8RcbNoJLe1EDuXsVAG4O4wDlh1Ymjm4AEfFyClETMBNwLt
g6lpnLxNE9smXrjXklVhI5KJWFvcd4T/FJioxXJugYBuF5JpgAjVtBUMgChsbieYuG99NtRH5Zso
THPrOHf1vdjwiFXrpEV2LUb/3HtnUQ0bL2yoyUuv3pkGtiOJKmuLBxRdAZrGZUNcb79rF3VWcxcf
Jt0jchIONEx5WNre3fo5kHT6vmuzN5+hotpXSQM3E1Ev5Lmanb12QS/CTzVSnd42lOVbOAfoolVF
CYKPf90qCbAl9vpdfNsIAzDcbO70CEXD1Br7FQ0mQQ+CK+uclQ5eCKtH3sfFpE/oVhunKqwjsKpP
/b/MnVlz20iatX8ROoDEfjMX3EmRlChLsqQbhCxL2PfE+uvngT3dreIUpa/93Ux0lKNKagMkgExk
vu85z6GyvUBjMix8D4EvhiV8gZoxY6ZC4WT3a3OKTsy9sFxlw3UfqO1DF3hoylrYd1Pmq5ghPWOT
MrcdbWNHwJD0SX8JeI+XMK1zBZkGGAyUvJFQ7sesuYsma5Kk8DnHJjizZdBD0ur9Yx7gcWobD1W0
kGRDEEAfdI5yIHNgXqMKXwVwp1EhN0hxKdaGFV0PkNn+wtesah3Z+vcg15ZJKsoHwxDwaXNnTqj8
KXbKchO77TID+HTF0/IQ9npANpnlPasNUJakuTbLwbqWOtyNrCcwIWTHARXJ0ldjzCK0SYu5njv6
Ubb5E6sprPwULxWnXrY2q6VSAxJAjX9WDS42PKu+QSmEp4RY2gXi+7e4Vp6QfquI+mNEl1BQu6hD
rSHVBzvqHgVhVK1Fib9tNWtj6RHBW1zCKi3Y+oJrncdldUICX+9Dmd2EbX3d9NakDqqdTaANG8KW
syVLs7c6xPaaJsFD5FG3MuotoYKCklH6AobolIRuuIx4/xjldZHq9cKfZN2wXXk0QK+QFGxnwbhE
VvbW2Ym7DRxFm+V0T5zeVDkU1K37cSrCWijfZqmo4DWW1abt1H2u8RoVUKUXhiaPUdcspKM3yFLz
VVTB9NV1DQBPF/rz9GefBvoCs+6Ti5pnA28k2zSAnnG/yUVQP1iiLjeFN7xQnb4LkQhW2QBOLMwx
zJYd8al06Gms1a8yy17JE7HwqZjgB6mtNYl9zaLZmkWySFeFOCBhKeeChcHErczm3KE14ADa1ciR
F3EXE1egiaVVh+rsOOo6FWsztjfZ4LGTc7aWr3THQvVu4zrr12UTmas03ssRc4YSTJb9ZPL3e5g8
jcF7qtSDZY3xY5fp1pXbQ1sPKEBeVxndmcpiCFG4A7AIyGceizTCL1JpuyJTntm0Md7htFYHXXU3
v34JNjo6NUpV3Qh7+/v/8OvnsoTm0Cfi+Ou/KoR+J8XIT5Q9rLxJV2FBQCRJu+bp1x9u/sCCcaOV
WvDo1W3Eqqgxb3MRlashpjhe+5Y3wZjKdZz34SnG3jUHnJmBue6GZaglP9W+rvdJYN+3zMXEmppP
7mAUaIFCZTkhv73IZRKp1RnkKTYLQYzT8yBcNb3LRhFcx6pxiLjqd4FF20VVu6PhUfKGvxO7Xrl1
Opf9l6XDVvL5pq250WwXvLcmm7ugj6lfiTUSZfAHCXo2K6/fTMDEsrtL6wxYSqEhb8WDmdp0C/uW
4YHUNlrYkSlfyjjcOoX+BqIxw/zqbP3IzJbjRCz0Qf/N4TQRNJTbr21pjdd5hJcVAvd1q9J6TVvB
uLMV7wCcLLjuJiFQOw7NzjV1Zzka3iroo20KsWBfFsEmM9Qahwobo5gWKnVGtGdW6ZYHu7MbwCae
saiEjkLYs3ZjTNpbSnjIws/tbG0GWF2qUSbrXkkFJ/4WDL5YwP1M51VMg1aF6LxRV0mu2hvEQjXA
WPdYBDZ+Tiu5pdiNmJDifI0RCmGl/sh+zD4ohvsDWj2u5QbOLXA0GhAkvuFuaeYtJb5XiYy/crtn
TBQIBIEzGo90weTcSpp8zpdwbmLUMzMVfsWmiatgY1CJ0ugea5henaS1j4ge9Lnow5AGxxhcpRQ2
tYLQGH0IVxWa91s9G+7h9gxHlkNQXFSQLeDTFoVJJpFqaCEFdeWauJvgqtIwJcIlXlmoP2HNJ8YR
fr+27BXMOiCP24WWFCE5BRHq9tbiG4cWITvlW41XbFWU3s+BSEO8dk7zzVJGua4GNaF4j8icLiZ9
T8Y7nRpIDb5Mdo2o9lT83Lk2AidD/ksR08PYVzv69UiiwqifYOf3S9f0qKeNQmylRoPM1scXNlsk
QPUALbSCVxhvigAy5AKXbpIe6sZeeHb15jTcCfLRqZPK/BlmOmRWt1uWOctxGlmStyHvRUtv86Ua
xwczTxzAGrbcYUZ8V1eyKrY05ZcKstJ5Bb3CF/I98t3JmwxCJaBNM/D2KiJlpVgEH9VGd5sPVNQV
hZZKKPaqWQBoLChnehFRfI5gaCCua7cUMW6qUlNXNtU+SN8FAOQEGzttoT4EV5OV2b6r2bkEhocR
BgLLouzYM2cvziC1zZig5Kq7Pl7l3hufEBs82tNFxFPjZdRiy5F0+wBaTRZap0jtJBxSibvYDLaj
TaXQcIDFKS+5Xd9mZqGsaSnZa9s0dzUZe/SffJCHVcE+DiKt2naI/IV4HoJXByLtXG3Fq1DFDTtt
kqOd4tovlHc2mlCrwOia+eDhgKFVOQQ/3QAJvKqVx9S5Lxx9JK07t1atR8dISGiHlQyvKtXaA2N2
5hDXn0BfPvRwxFI3/a5I8P113t+JDjOUhIjcAMlgEwTTXUQmWzspqbtRIsUTEyOfzN5tnvgFZUVz
nftbjZWCR11/Zmrlm58lBZ8tPdW5AR4qNF7jQZCYCjMiYaE1Hz2XkoGNFbVuSvgIaKw93T12ab3u
NJZ7qfIsGyQOvg70OwCahdNmjr9HztvQ2kONg6/vrlst3RMYgjfbQMuI+cNd4OIERDawE2UJxtrE
Hzg6toGiWYIyOcIgIh6rBYObJq+mJE7JCMN9Q/fH6zSxxrTezjSLqPkpz7wi7xwc5qGgxbdQzVYC
dGhQr79Pcugl2X3rquXh1Gv7tkz7YVFXMdD7gF5qQaokbzS/Ld5VBGQI1IsHikD+lpCoN9F+t5Hq
AG6DlBbyHnQxZTawtH/19DXRbeyyu9Vpdc9kBLDUU0BS0dAKi4WnKQG+Dya1saUvlQHC5B1BwtXI
tNbtapV+V2oi99MU0HUCsf4sT3gU/ajfisq/IX08m7cZ/jDa4e2szCmi1vACwzabh5Q78zAS+L2p
ILVaeEBL9q5KhV+pIXp2N0OQPAQ3tacdGid+zDroHSbv5NCVs6GuCYkxGnIYfQf8gP5DG2KGfnNq
KAavSivkt2+kE+YLJ7JGbpFibsdhSWDI3NGrCkSLgF9g7kx2hDPcdgfR2elKK+1jg+V1FQnAYxll
y5hy0AKOBplDdrAVkViVeNkWY2OKXSVOJC7s00J8s2qtWymBc4/YiPUsLh1hNGKrlN/VEI4NhV+Q
9xQ5nKCmFgLZCAOq1zJlRBth+BhQy1rOkZu8Mc8bXHJwDcW0D0fV3kyNtIMqWwNFNouP3iHjPcvo
xgcF7CefyoBxCy7+2Yl9lrprxKQQIcISU1kb9MD0xcwmv2qWWoIyhgL8l0iVMaQuo3eUQsfmIQGD
k9CXd18lusaVKpk6OxFFcNZo/hU6VIXCcEj2YpA5lS4Rc2YoRQwyAVpd7gmWV/G3tGQE4ettE/eH
Kx3oyxipaWdAkhnsxwIjOPjijgy9AYexcc97RqxCq+fNJ8N2U/DCmqXuVPL1u33uVPHKsTXyO2x7
j1t0nusZxXzpO+zMaCfb7hDMnPCuV7P6BlJPG2AEofSpLkqp8alMOVHIvFfbi415p/iAB/r2J7P4
Jizi8SEjXWXZ5wBNM7ueU8Aw52MVJNtAk/aaLcmurxFi9AjevYqmm+hyxE5FxBujsq7StqdpVs1p
aYdPVoLURDroJDybjBjjQTMIlZg3/FvX+x6lKSxeICvSRSkmeh9hwDhRmaOruK8ff+VEDKUS4NRl
a1E6w7gcRoIhZTq11v26P40pocGJxdvFs5NlMhXkcD2LwlTWbM1hLKU+7IiSLjfO7t6gLzaUsl14
BMTOLPNaxZoH4Cmw1nZjGiuRAlEOczPZpnqUz72xAfFGOFcWA6rAC0NDEZHOlE1jIfma6enw0+zj
Iw/2Qg6Retd45UsWVcxw7J+lGlD6rTUiq0eemCEe+7UM9O+9zhMP3wYbh7JsA56LnOQBT09/jHHm
LMpYfmuA82BN4GSQ6tC3TDgUpM+GVcDJiqpmpWPLVB01PaWuuNJbQdiAqT1oCVOXNLx9oyb5soGy
yaKl6TcmMCc2gg0zFDqmgtrLXIuth9juaiy9Bj6YmOgArJp4tBqzpU+VIWKgAdFLD9VCTWiTk79r
PvUy7KyYcsSqC60fNY2DNYgC5GBW/w4iMtxImPS+o7yURdoB2wJaUrgRQkSumKfY69r+xt4IzRXG
sWNNn3q8x2MXwXNpqNCj9qiea2sihJE4AYolS9aG0LFrsBrvwemlAFCoqjAT8H6eFWV3EuzFlrVd
RUtDjMsqMZL1KNNgQeaRNZUFjn5PpolvUjkEKPOap9EGPWqzKIqGdYKV3io6E6rddNmydluAi4JF
OTu2u9Qex91YarfYuKn0u7deL66cMAarQF8VX/aJlw1vusK/w5tqrQcjo3ozdFd9ZQYHLcFw3wlL
Huycd0A/7rqxH1dJx9Cs+pj8g4AQOjjT3ggHrvkWwEuhsI5qHaYQMZE65NCwbzAs5/GBfXR8oLoJ
O0INvrvUTpdOe4NXUFznZXkKq4jE8Mo5WeV3v86ebcmKpZMVQyqCSGRAChzsHLIpBa25bnzvIIhi
CdIxP5JVxQylU0DB1cE1C68xQIS7qlLSDfqTn6aLabYLH1mslt+SRq5QASCCp4a2bZVbJ9OvfeMH
HWV0dgGsiwzdFwusRcOmi91re0Sbtho0KlFeJR5UZlEFv6lJRMAKOWCGOGqheumzDtGEim94Y+f5
yWU4BBkLgFYMybXlBHBNam9rWdV8DPwl6w7WHJ5XHVHCbTtb3auJdTKChN6+Dc5bt3CAB6pur5QB
CJkVm7RqwM6unTmBtIvOn8xAFj7XLlZ+ahGvi9EMy52vyUVnlN8bxLQLSJXomgAS75h5Qio/yx7/
0N7KaazDHnhLJJ2gVDbrPPlVsrAIIigeXWD98IfnYweZ3NHFXTbgAE+9qJglTvCji8CCBQ1tiJKX
/sr05doS6VXoYIkxk5tUq8OV0pYVkTTC26W8OkaVbkPfNJQH1bcoDScSRBkAd1FxjfrhDbUr2x5o
ZFmkXbnfEz3Z+z3YciV4ixSS3GoApoFp3VKiOpm1s45HbZXi01yMPQxNhxXozKzpE7CHPZB7+1D0
V7Zb4L32cwsRAiS2uiCaI67L+eDZgIIwHSLPGlyAXRSbGoBgP3oWI4H6atjS3qpVhyXL05e2igHW
mcrquSIpI2EPjIL+bdBhwhYFDjQxjFwhEmAasBCIykaYPAlxA5NPPaMia9RoTVJdjdetdNAi+0Cz
Rrhy/cSXiijsWSj94SvwktAHyibE+2j+eyaUJ1lUh0Yl0r1OihfpTh05SX2wLggF1OrhJSjllsIu
KzfH0BehepsXLkhuc3zCAhFvbAVoD6b9Of3rRT8MtPA8Q1mwHkaOFS2pbiM+ahFtaFm2cYy8u0cj
gxwziZgG6TfqCv0bWcGhMU1mpY4HYgqm6/ruis3Urm0ou+sGD7fmOfzKk1e+Q1ZT5Dkzx6nDhSk6
Y2V01WlQPHODHncpFLNdqzJ4imzK+r6Ru8tSb18DHTFDHx78hrTnIibGp013wjTttdNrh6hocLpA
OIRERo2o9GGg62iiLJjCTwMvmW3ooAxIx+2AjA3xhNXsCt+D1FOl4KO9V9F0iHOy7KctRuSkbjlX
FS1ZRGbjrwG+HhsNr6ZjhCBukvSxzHycWrpy5ZmASDQKynXTkv3Fy3j5s4voNipq9ZT78qAStXid
JWO50ulkkdWBXmgEjOD0yZWeDGAdR5WM1jx+MLM4XjZ6+1apAS3KND8UNey6xr+tDH2uGtTesiRj
b0iEGiSPpWKI+voX5rvuSegti63h3rkwohDlBgA0I6B4WhAcBxosKxS4SIfrAq8l6PaYxoD3IxtB
EVFqeq298IRW9KBlQI+SiHp5gOEZ4xbTTh/Mg8jeaLr9kMJ8mKHrK30y6vS6OCooUhYNtY85saaD
yrYsEmE0a7JTZ7I2EyJbQXlH8il6hhfUmClTfFFa8c8BByQCKKh5vk1qUjI2FFTy74lElMhD8r0o
JDwWE1LAaBM9HNJibJLgxa+xqVktepex3NY6gFyqhk+5w1qESBN7LkR0B/yjWlk6Ip7Rf62YGk1r
xKiZJzjyOtiqtEVv1R7GYl2ocOs85TGoCOoKWHFPyOVtFhc/NGU4aLZP7Z6dUx22Bmtt6DX2FTUv
8IhF0i7Snko+a8P7FuMwKFsAZy5oTrcLTca4epWxad7WYnxKVPpbrlN6Mzty11WV5ps86u7dSv/t
QUKvTV/f7lwE9BZ1tIYconIod5rPmsoCxjErI51Hb+jpQ+sIbvLBOgVy4rG77JdatDSLvh0OTPPA
7wIe8IZEx7RaUjRa1iXyEte0v1EgrueVyE5N79krpoPNQDVhk5bhXdje2NYgIJqM4Q4rJuKJrrlt
O9YBeqdsNCYzGjg0V8PavRV1/A2z1+zXP4WvX2sDicp61ICbOAbsCSAImcUGnOFOhJq7VoN6UWvl
Q6zoHjBn1pa+WHZp4D6MXXyjRA/wV6zVwIqJhyO/9eoTe8NsXpTJY6GTl8MW7gC9dZOX8dos2a0m
IvtW4wDHGcnaJazVqz4Aw2ibdwI256ztoncW/Y9j0XyrHKbhWpb35H2htBruY5NRn3mo44ilQagH
9dyROkuMFl0WtE1ek4lDBLMg8MK5s710b8F8nZo8t5G6FJ7v7rqGVaPS4E+TAwuojCD0MEQDCHPo
LrfLiXtUv48k4C3K0uDNEZJhNwRjsSIscUU2QwgeHpZcGNNvLp3mZ59Yx6q1rStDbCNL0HSKJqQK
sq4R5b3EqrZhT5EsCBUdF6x3aNNtKqMmTieilGvQqukK5U2Z4iEqkrNYXs8pVkIGDssS/ZCd7iMr
JDIPjIqdOjhitPxWpg4XCgjfXBnwxzj2zOhle+/n6Y0RVZvBClTYufUPA7f1pvbTm8Jogq02ucZC
SGt+8BCQ9DATaABXsSmnpAh6995wHbmkwhjZsS9ISU3pRXc+fFxY18oMXKEOIYO18VRpVuNorsYG
RSW5BhL/hLY7bWhODJ24h29B/qtPfjc9rw0gG3NtetlbQ63ImRARgafUSxMfrE7Pb00XEGKzcoNu
jYre8LMhmWrbJvlNxpIioQtIHkO78uauDdy00ql+6b68ss3uoe0BoEsNlFyjAk2sCTQ5SKWk39tL
Z6peIMRlbkp52ZOGqCOTLZGvxHouwBg2j5UPsTRro/fEr5XlWFEaGNNXLVCI4mCPqherKflpYcnm
PrK6W2U0xZLWCAxKm3nDNfdV5btoD4wt1pvX0kUL3Ge0kuOY0JFI75AH2xR/4x0xHCub/HW6kVhV
QXD23MdVPiW/CkSMRebahyy/z0Rw1ehASVyW8ivgadnCMyuI19O6dCy+Y9jwqc/fIUyr114UnTo9
rRcpGhkPL0yYWFjtaTnFkqLECG5Et7h1kFggTcAr78N4x3eUGxz1KAD2VaHGS1NhraOrBG2RojNu
CHTdpKpJhUu1XnKczogN/WBDAFkwpX2s7d4vdobjZjyENXtqfzzacZzOwSOxmXLsvWVTtxCwEpwE
BBrOUSdG1CJ5h80Ifl6mSflW2iFiDqe8cTXXO7jfaiPRb9kj7xRUM2XhUj4PpYdLAWsKjyYebIPM
rVEjnjl26dM3YQXKIdmzqvFnTdjc6AYlVzJ4kTfgxYUQE/SUGk56nTbrZGLeZzbyDS9QSgSgFSFL
g7pqR7ka8bESdoXmgjpRr8pvLtCmwUBoTB+Cfxzc+2gEbdOln5GP4daud26l9QeNvIQ0sJ6xRaHg
t+37PoA5GkGeYeFMSJnZ/+wdJd90LLtneUnlsFNq3oVjRjCIos+HZIP6CoR+3ZLlmFI+rsPvjsN4
SxzW9BYSzaS9chNnPrawgr0u/tkSDlR1wKkFwNPAkADOUjz7rnojtIrmrU4jB6ZNvuwo789+/RET
/8a+hg8VJuM9FLKWbifAAIzIDwgoqG/2cOlG+tOzzi0iCifsEOmt7Lwsg7fDenSREvU919E64lXq
+BcFv2oFcCJxlZjWJqVF6MW7AEllpbCu9eRwBf4AQ4PKqjJOSEVlbLNZKI4+uGir6PYiarRl3o4v
oZOXGPRoS0btU4sglhU0bXeDPCeAbDuLuGwunXcaVOEzD3Ur2eQh3MErvXa9XT7Wj26N7HeauxW/
28BIIuQqoYYTDNqR5/VbSgLhsoaJoIYrkbN/0pQYERyGilWfNVsk/LyQ2x60d42kUlPXeatR7PS6
aBFKpcD5pGUgq9n3CHALje1tCh65mZuZ2jYYugcPfTFbVa42i3bESlNgzlg/pbUkI1pS+I1ZkLd4
aJRadUAjssdqtSRdQSVEPVCaCLCM+mowKuSvuDsaNhiGAcNLJRBX1SlaO1FzjRMzWSIQLec5WYp0
MrxDNRFGR6D0nb10UxO1DomTc8fK+l1v01+skp5s4WGPcatd1nChlyT/bQ1/eBB2AchB7Sr2ThXq
WB+pFMXpNbt5dv3I0VGxlBAskuo6iOBWZd5tp6DVbSLlp07eO+4BOPxFcmS1SFtJzbuFCol4DPMp
a6wiN8qUJ8X2rjzUbk5CO6JzU1Av7hExSTwvX5C0xls8BfhRKsIxYDzN0jQdZj2hiIkroA5i/GEb
bqBQq9i0EtfimcV+8KYK7tBupdR+VF7c7Bk8zH3xCZpUMKshTM7G/ND6+mPX1O4Wfc5NgDN/4wer
otNxA/rhM+2WVYcFe2aRndoIYDMuBcT5EDLa4iLB/4TALmmGF8qks26UNXuzjg2ofwOeKtz5fUHz
3UNGpUXY/sdbkrP3Pli7md0CFPKafO2jBdRFe03DfC2GXF2rFmSYKnW2cW69sN4B/FKzUW1K+9ms
rHxG+A4MW/BolL0TcfPrDy8UtwNwrrlEmDizlqaNNyWReHgQnkJCtXBTEcblOPYUjQOrJ0uIaiIw
Fsf3CtZRc2BfyWvXRaupqwioAq8iZ6FeOb2O4SMu7I3XUStnQQwDlspAYdv0NCyeejJ4f3mSJ7v0
v32+v32/r/90ZZ/953/9veOaI/zrb/zX/5+/+/+geVtTNdWyXRzylx3ce1wVwUvy0cD977/228Xt
qP8QphCYB3UVACHKn3+6uG33H64+MVAw2EDKsSfuBYFHMsBqrf6De28g0bUMU1i6BTKj/m3i5lem
bVusS/iFJnTV/E883JqJHfyDhVuZKAAGqydtYrR84F/UrquT41HSf9TwKLCHRPvsxLsMtUBWEMOB
E+ipo86iRCTMDdqTRjYRSrfbJu324GW3DALCMaJXssJLJED5k6b5V3XaP1XKlOounkPjG9vCcB01
J0GgBE2klF7ZSHzh8BiM3Z0Ejjwn8ZbctjqbIVS2EEPjl6G1eczpjvXw+fIqIvVSsufvEEzjuVsn
iLKIncCUVgw1JvC22sWVtR+ht2caNtMxeXf5xMiN9oh5nxMatoWB6nrU7kRtuXNd83B6OipVHHOO
++82q6jqahX+Xuu1l8YTrtu3BuzVQCb1LBTie9SOm6ZSF410iFCmYK/j9px5eCHUxr6m+bSoWXDk
RfCtL/kU0A/RKZZMwngfDLsiaUS7832amoNZvdV6d1uwpaztJN4xoaFk5DW2iGkaI4hG780OBtdP
xstcBOzGyhZZKIV8J0U1FIb+T7Y4MIaKad+njCAzgbR5CClEgsI5HVM6ZgBwWkueHGwls9g68o7X
tlasrxWVAJ6YhGE3dJ8qz+yWHoX7xK6OWahivqXmsYBrG6yGYZCb3JLsPskjZUV1Z4+yWwGmbSWb
hhzchw3TCb50vw9MCYK/nrCgabNA8tVej35lsnBCmRjpr0FfOri9KXdByiIpQVc2rgcMMaREg5/p
BmI9LQFBmAyq+oqkhjJbRtO1IT6n3BixA0NXwj4PCEVqo8E9/udz2//bxPX3M+D/wWkLMMRnM9bd
C5l6f4VUTH/h91ylAYhQVUxDNnAmof3iSvwmTmhgJZiMwOXonEBXDf7O/8xVwvqH7lBxmf4HuEhM
E9z/zFWCucoxSa3SHUdzdNM1/pO5ilP8r5nK0Vx7+vmHmSpVdalZYZocupMn1uEagHD/kn77cBVu
fsMtPsIs/gpG+T0NTgefpscPB0fwgbrdS5JDn6wCoHS0x5s1btjwlXLD56f4K/Xq36eYIBofToGh
oh8gkBH2wLqKrMH28Plxz1BG/z7w2RReoRczIp3Pjq+Y/cjUy4SG2S9t4ndY/dCDzX6vBf6yFPh4
lS6e6gxNlUAFNIqY75CQLEwbFNoP7IofqB4whrkGWp4vLpbGU/O3d1v89Wr1ZWgqTseXYv3T37U3
hLZTL0WQ+lxft8/1j8+v3aV7Mp39wz0RHs064lCTw8BuQs+OSvl7Zrl8pabP+W+Y179vysSd+nDk
VItsoReY2/EDj0jF5iH66Zl+S0GJQI5qF7w1m8+/A8uEvzuTNf38w5l6p6KZxsqRmgMd321ztJ7E
XaVu0Wc9fX4Gbbq9f/NlzvkubCMZ1hGn8F/61+w1fjfe65NyG/Lq1NbOqzxoX5zp0nc5G+NKTpci
HDgRHrX6obqjMHwN4EpZ59eff5ULN9w6G+dmruXkFHOCAAOXpOaifjGBXLxGZ8Mb7VJuJaQ4Hjhw
ftTRn5qLFDZKMavehzvDo3Gx8L77X3yPv1u2MV9NgKGPNx31YzpGYxuzX9t7cQvHrppnDJVuvP38
Qv0V7fOv59c6G+maQc/HC8PkoAZqtvbbPJ8nRBLsCCmp5392irMhntIc9Gy6pgfVp4vmPoN+dBXv
Dw9+NrLdMqcDGPD5bfc69vZ1TL2ETe3nn/zSPGidjW40VZZRW3z07BUmXd/SXZ0l38WrffIeR+uL
r3DhhWeeDewAdAF89Zh5/bW9034U794jlsfPv8GFcXDOMJOkHiWuHiUHOVgUxdv+e4Is6M+OfTaI
1SSMY11y7MR9jcej8O4+P+6FZ/7XFubDREdLQ4HZ45O20gFdGVy0+KoDoycgAoJ6ZLr6/DQXlgLm
2UCGBWVmjs+T4yZzdguQRDBjUA7JZrT//+wUZ6M3K0clVTrurCJhvVyh5rpxsyuaxV/cgV+7t7+Z
sE39r9NDS/RqADYoOTQIto71S3Gj3Nb6TH/W5/6Ts5l7Szxyn3+XC1O2eTaKpQLGzv41UbwDTj3i
BXovDu5iWH9++EuD4GwcS++fh284/LiJHvC8nD4/9KUxcDaIvdSIYdkyiEvNeC0KXtXgbT4/9IVH
1TgbugCghk4zuf4VL2VTuaMqvnJQTec0mz8/w4UPb0xP74fBIGSKhs7X4kNZY0R3KDpry8+PfOlN
Nq3xPx466DxUL/YYHwIFNZwwYQJN6n2iEDN3aQ6ltmKLaS4tCSMfrZNcQmhpSK8Q6S5PZL7TstH7
6rP8FdP5r9eQdvY1raYhIrsbo4MzzEG93uNMRzemnPp7ZoA/e8S0s+8LfT0DC4+RLevROqCDpraP
Jkmn+xD78pteJdEXX+fCw6xNj8uHm+ZK1AqVGEDauvDNSsA9cfFGPuJ6dMfNaGZfPNgXZjDj7DSG
VeeSFgLPRjKDgRM8+lANZujwhq+evmku/Jv5xZh+/uGLNNxiWmdufHBGZU2JeVtGLwF268+fwEuf
/2x6bBKDPLWMo/dkh+f9C+ktnvJeOy8jqgUezy9m4Ut7DONslqyDIXHKhNU/rjIai4lBfCvVpVnz
6j3WtPVGzCFf3PlLE8LZLGl7QYHsSksPAGK0bZqEywaQ8CIru/nYiD+9cGeTJVbZGlwGZzHI75w1
DurLWXxDrBUijs9vzaVp52zOhEnUtm3GGRr5EEjU3f0XdNVLN+MXFfnDI5VZnWc2BkceThHGHwAJ
b2mxIgsggveezC1lDufg8y9x4enVzyYVs4Y3oROoehgFInv7RbGupPPF97hwgaaiyseRMUalUiKT
YmFFr2VM3+1h9/mHvvAE6WeD2taGAD1Bmh5sRP5qfxCIUXpj57Z3f3b8/zWkg7G1Sow7TYXAZUQ3
vwkR6Nfiqznj0heYrtiHGxxApSDloYkPsoeRWWkVXleC2srkaGbi4fMvoU3j6W8mJv1sSOsaE6wT
hfEBjCYcNtB/w62mZM2t7QdQFHNsZKPvDhsI2aSPTOKwhvYehn5I22inuqvPP8eFp0CcDZMyJX/O
qFJ4z6ET38MmIlGKrc7286NfeH7PQdlFSA+WLJ3oMJY+aZGp9EIMtygtIyZM/4tJ+MK6Tj+bsTIF
FfuIg/yAsBeRhEruEVw4qiTYoGDBFF+c5sJ30c+mLDNo86CbFhtSPPjl3g63rfHFTbh06LObMCYt
acudEh38lP4kFAv9Z958+/wWXHiTi7MFXpA4chiNLD9Ij3JhQwd+bcguXfuK+6RijIIFUjl/Nl2J
s+lKxtieexP1oVoPaASdQGUOkP612aXGF6e4tKEVZ9MWFAHZDgkPLDKsqqKLjwUIFspMWrMGDQHG
5fKLG37huRJn85ipR23ogy/BgzLP2nX1s68RW+Arw3U3b98+vz0Xbv0vhPeHuaYgmrJIRcL4C6Cc
6Zgo8f43X9ReLn2Ds4kMPQv2eWsa3NATYJyT0RMh10BwNUOPEnzxFS6d5Wwm62yTNHeCpQ/pAzpe
oqXJxvK0hZ9BqZrjC/uzC3U2ypNMlsQhVayvvSO0GKlDT/+qBHph7S7OhrYnDMC4vowOZtJiQcFt
/2D3V8rQLuP6kRSYRanHMAS+ePFeuOXa9PMPtzyAkDy2STjsDaQxoY5brZs0mu9/dJ3O26TFoOsi
wfO6F119bEuNOy0eJr/l54e/sOL9tRX78OEduzKLqhT93td2cbZECoWWTTOv8gDRyuLzc1y6QGe3
uqo7HK8kp+0Dwkzrb6H9OvpfPKuXPv7ZnbaMBvqPwqFdOU8RPool4TvZrYOtS/3iCl14o/6auD5c
ob61nVGgjyetkwi4bdx/NR9dOLB6NpOrad/rOTiqfY9bRsbf5HD3+fW+sN5Rz6ZtLExaCqKwJ78Z
Lw0WlAVUx6z/4npcOvrZhA2Hw4rU3h/2SnmI47XAmOGuw/rPXp3q2SQNMKr3XfJ29p5+8uprv9lV
0evnl+XCY4hu4S/jFBu83mJr6fcDrj41Hq7iOt3AaPximXzp8NNt/vCcpJmXYzhFCTY0e4U1Zqw8
uf3jn330sykZRVkMG67p91r8rFISLOmNdw9/duyz0Vm3npH3Op/bQUwFyg+wInu4avH50S8sV9Sz
AYqP2sh6s2f0dHjaDNV9lpjRtMK9NlFC/zdnV9bbOA8kf5EAnZT0qtOW5TOOk8yLkGRmdN+3fv2W
srtAws+ygMG8BRjRJJvNZnd1lRDnL4/HWYojWCrmAhddMPETC6MfIfnaAhYB3Co5+qy0I3Luos/r
AN4cZJyhjcaLwCM+Hvf+/JD0/bnrigxmXSDcR5cFbIsIjheK0PyLAVh+Bk5wZZCFxJgyY4K+21ZY
SWTIobruBkIc2k0zNwGPBHhDcDoZU5DJe29SGJcUQXzwxsB3Mxmiy0oI3ihQKoBrsY2HFTOnxIL+
PzGmqNT5l4Edz8F3MLpTlTPbKa7AwUWgDfBRloq4hxLW+Atkw7w5EKTqWDmM3jJ2gjZDCIUasUKH
gMjxpVU2AejUFH40ktEfINs1IczvJjSS8tXw1pdib/FBJB3TIJ6gMl3UIHpGHzEw1OV2mlnA0FXG
7uA/B0vI1QmUTZnyhuZ7Mmo+U6QvoUB8A+zbsgvkygjRByltLuMI7RzZE9OLDNT/38cWcP8KUnjq
bJKOH7og9XnX569h9FF374JiQSTe9AiY8LPL41EWEusKTx3TJlNHdUoYzlWfwIYvg+TsQPRZR1Aj
r5D62QJgePy3wq5Cx0+xN2RRzGMsAcCiaBYzg1B7vUsHGbQ14EmTIMDDrVwn992molIOX2BHSUyS
YnLlXLIn9l0YeV2ZPldWbV6d/77KQQfx8+AwE8h1SD9NLgSRdbGHROf4nMax1qqylbBv7FhCEcfm
sIpA1kJaccWnLuSUICv1c9xx4JuCYRTWLccj+PtNCbQuQFCrHBhX43NB0ED6W4FCljiuBKFfmdx7
M6XMEOThhVoMGBG12PSQXZUzvJDnqudO91zOYezMTI/M1VuLsWcHfm88yh4ZRYKIu4fx/MN4i075
TTCKjYAG0Pf4WNiPt2+2gXtjUJcHSNlScHR3o4uuPRCkiD2oN8ZZyxlMEWaZ8ufHw3zZ9b1xqLuj
bNMREiUl68pP/gUdq9G1/yvehnNpQBk5hAC2GVrcaXSyPUiGocVqZPu1t8qC91Co+2MCtfwA/ifW
Hdz2klhQVtjUp7VgauFSBMjzpxlKaOQEp1DEuiMHFsO+PqOVSE+kuXsE9ChNNDPknj1m+JOO/dPj
xVyaEHU9QCyolFRGnVw2q/hd2HxEPcgAipKHMm0gTTu/R1ttUg/qv/kPhfIfftbFFTCtk9vwEYgq
+SM4n910EFdMcME9fQkQfYvqFLbN2ghM1+4EYEXWHdQOrA+gy328WOLCKVIoPwFhOJXjEnweknNG
vDt2FuOiBQR2F++7rWSBcFVPt62R673Jmnicaaw16AcQOtjqubSeUi3bjuYTgIsHJzHhwXaM9fin
LU2c8icZA979SYxw9qAkl7XdBxQjDvWY/lOcD7mon5ZJ5JD1wNs0ukpHjIFP/zZefajCYiVKWfr1
lOeo1EiUmhHr2rduDwmUhAHdWbticksmTrkLEDODUzXwJzcPVDtCcFGVTyko/8NOBffVMRPf/mkL
ZMo31E2d4wJj8NIC55eg/qr9Hh1X28cfX3J6MuUbVCUEEwTafl3FDneADrF7kF5v4l0b6tmJ2zTm
9K58wi89k5dm3z/xbr15PPKCV6fhlAM4X7tJiuAh6k+0Yxl5KuDmfc2DYcUFLbk9GlM5wnJBpIOp
1TVakHmQKYobBW15Ivnrl9eu3MbeczRcH09n3o07l4dMhRi5x8nQNoQD6iZGDzzF6rr3PkKL0TaU
aqNofkuBZD4eamnlKG8RVrmMxtJqckEzAUEDZUBXmxeRbREVg8PF2Wg8HucrdXVvTtTh72uY3RR2
k+tVlz7fJRCQKNp3BqaOZkTVTb2tVxuVmqFy6fBuyGZWAK2Ax4N/lSruDU65hs6XQGOvIiIktme3
t2xbubWe68XGe1Kfs03nKBZao8xg75nMNloZdSlikymPAYcEKuIuxz0yJGjhh56czQDvjR74dJat
VQm0nMEQqNaFb6thgr70WQBETor+sjLveXHvzJsu3YitqkRZi6g7PDRb0ZGM5Fq4ipPqDP6BxVEL
bfCnOAj0t/610JmdashrG34/Ywpc3093zPsV6ap+jviteMOaf6C3Yqo2s5VWBhAWHDINp/AquefV
GAOgNuYfwptglZfCgFSVPW4Ko9pOVvqenLgd0Zobsyen3A6fB727qQ502g++Hhu95e9lu9zmT2vl
jYWTS8MvSNqpaTXhN3FKr8vyEerbQ+qjM/TE1x9QnSGQaXu8t0uzp4IUFqYlF43EuT7qWBxq/XL6
p5Kllfvoq4Jxx3LoDLQnSxmEpwjnlje51cJDe/Bu5T46xqWmGO212tTu5ITbSgv/1ht+A950y7fB
C/sc2OzKfb60lpRrGoa+AgoVPyEHgscAoc4skMK/Thmga1C2trMeKgwR3pHFEN0eL+r86f/OGh0D
P202YWJ2EBUBJtUrL/FMSZ10Ky+CL7v/77cVmbriQxDfc1kHHwTW0A16L3e9WWwzyzdTneCxHbxz
OpCjeqX32soJWSggg7Pm53TqlkmbusWQiu1vwOGpQZhcV23eEBzfWovqlp6JNKB6UJIW1XBcIaPT
H1Qr1yVzdi8V7nvO/Mv8Dq3AydZ86oJXmZvIvqetSp8FdDJSEDxbbKgz760Fci2DfyFw3I9tYOmq
p2HVpCsalfXk0a35tz66duRXhIZHptnxHFhZ0nNSPHW9uHLQvkzrjlmQ+Xx/ew1kcqYyECkd3coC
FbMZ6ZDcMCRNNmRtMhqjM2qN6JD9MsDJrPvbRCNbYtjxNtQnvXBwa2mNnqy8TPj79q/QSGxehZZM
2hEkBd3abNz+Uu9LG7pn2S4yso26J6/lKdpkZqGDPttGMc+A5hPesY9XfnEt5mvs21qofQdIbIbN
Tc3yF2sqb5/1tje2nEZuVurIu8hKNDgBU9lk2onFYeGNT+j/2LIBRouPSJd/P/4hszHd2xPKDUQd
w8iDhD1J2/cp3+YRgWjqsUUhOUEL2OMxFgIvQgUHcQThCT8QRpcgDBj+5NkRhJSF9+ffvk45mxEy
dqIkIRXUgAndJ9exifBCPjHTGtRhKbihAd05CJc4j8PvT6PJGdrk6EvEAN2Rp+HxbEpdulNYQG7A
I36bxuaTMNK/vcNotDf4doIUWiGjmxSo4zMpHtFdzr+BMXANEb9wtUq0j4GAlgflYixe6KbBmWfA
Tw8x6cc7s3Cr0cBvaIzViZwwqEaxnWeVAm5XsFgJbl2xPhBKXjccQjkhaC9HBrHrwmzlbN+3N3C3
/jxbEB7F+1VCvFC2A7RL8hbdrrHVFL1VpkhIPZ7c/YND6ES+5IE4NpYnziUOCj/6dB72+coT7wuN
8t9DSeisrhoC6hQnNefyjv8LKk7OZEHVE0QTT/7GM8a32B737R7kTQYUy7ILc54qLdIAsN8RK9+A
QahchTN8Zcjv/RbKaXuR3IlcMf+WUQtO/tOoJ8fYIYb8mr53L/wr6mmKEej+ngMhhc4Br2r4EGOS
V5b5K8S9N/7sv785yopDF2kglZybHtRXNA/HQJu4GPEGYiA92ZUuCF1M0fJASJfra6m/pc2lvHPI
FQmSNph0HPU6Vzpht58KpDKVSxGthHxLEQvdr1D1KonjHJUPb888ZduPyDiNn9Cl0zPTX4uK7s9D
kajFCydUrqZ5jF4X7cZQYaiBgSBMAzZTr61CQ8Dy/Pg8LN1odO8CM3PRxKB6cyVk1XItsG+c5W9a
EwVDPUCtJbBSc9L+cEi94WFvQmrUBieN8TyYhc3p9TbQnh7/kgWTQSr9p8kUZRjlozC/TI6T25vE
hjzHEaylxqCBSczwdYjZnctTsY/W+jYWcloS5XE4lS1A5oERKyO9jH8nJPMLMzBOROP00miN1ABt
reYb1dqA84f/eyoUibr0wtILug7tfa7Kac11eJI33Qvzh6gat48hJLpSplhKJtD9EHLFDH7VYRgo
QyQaCH12IPi3ui04EvehqCUWaLQhl+L42/EEvRIIGX083sMvkNydCdJ9Egoa2Ug6YGQo1pqpo1q8
mduJVViZodiTQQwwdV7GbbMTjdJt9GDf4DEmnUb7FzB8Kya9cH/RDRU8RCHhhPEbJuFP2B4H4jJf
TOpHObI7MKkx7Uqov3AL08B/UPwT0ABhoCJ8JmAzyftdx05rHnTBVmjQvx8TOR5ED7aivrP1H6Xz
zV5CyDmdPGmfqh9citgbNL0SiFAe797Su0Kk/E7DeEnPz8kY4eg9F0b7zm1GsGRq2WGtJePrYXfP
QCgXDSG0Mp8quLbJgu7NJnZKKIIjPtICy7MZ7argkgAroYPrGa5HtQNfA6e/UVjECWA+Cu4pTwPj
5CbeTPP/glvMtN6AvLAuapn2LiDyb+xEx617BFXLIbFxtblgjvDh2hRT3SZ2u2l3gYlytbnW3rdw
24Lv/qfrgjhBFYuzyVXwnZ0L1WF7gisBQQMKGJ6h7iEufxJfwba5D2wCYtrQWtmy+0GT8lVj+XbP
omcISYY5nePf8vf+Mm37v4Mrb8gT+5lf0SxiTbf2KfnzeLQFfylS7svj85oNILLnIoMOOrhLCzWC
rLC8/CMVAr1qxzVDXBiI7k4ImVIAMwkGKkHRKGyB7/e4s1w9RZwVd4WOHCTY42eZCz1JDqN/UfCo
F8DQt2VBoRqtbevSeaA7F3iWzdl8dtegImMqg+jqpbhB45Izo324ctkvbCDdwVAkIfSR5wMhp+yG
K8JfIeDMEJUzhE59fbxtC+EE3cvAqcPgi/M0+hRS0zfCPI0eDpG3C8a1jMSCz/3KgH4zQyH1MqmT
MAT0vqzkWNqchaS52T775guewfZgixZrcU69W7PFr19/x5MItLMa60ghc/a2sapcE+3JAr+uwWql
CUUeM72AIUb3rdoEJ/hGsAAhNSPcQrjbq3feyC1PY4/SftihtAglK4Nd2c6vPOq9n0U5uJ5n/+/2
gQCyNt95tQ23dQ11EPfATSELajDW78D8t62lHE+k8sqkVliEWIN0KSLExlyLIhatn4qOgjacCFfM
34ZEnnzgMsuLKggobOMRZDsiIK2XuFl70S4ZEOVaOqZIpmwOWYgjudMO5VEz2kx7eQ0psnBX0x0E
kLfk8GTG9xVbMCbD38hWiFSj4ABKdIyNzAnM1bT/wlzoDgJRCKcm+t8gCIKKFkAOt07rHKhTuMU2
3KBxxBRtEI9CBuUGrUINPPqud2yt1AUhp71BO9aWN2QbYq0a7qhNsPUteeWgLv202UV8O6d8z7aE
Ryu3q5w54woq36OHMdZqC0s5ebrbwPfqUanmCwJwJrx/r5cJt/OgXaDxg1whZx3BAnUEVboGjkij
Nm8g/tXXev4WwWLz1n+bGysUSE3MPgiEfGZ6AJuRvpXOJm8k5tPa+gmzPd453l95yW+DEAWc2WR+
moE8HonQyIZC2HkwoGvXaNWmN0JdNgnygSVmDM1nmNift2ffiC0wbOxIqpWbxwd/4dr4Ak1++x3q
AAHWEAJ2kPh9SupDAxyE93vW13v8+YXj8vX6/fb5aYoySBTi81MEPVdegWDIc8+t9aYtfZ3yLNLQ
1I0vyxzUQC9K9StkTyV4cx7/8oUsDPRdf5qBL2do9u/wcekzvPAHbitYPDZqG4WaZ2ZXAbqMV2mv
HEXNf0Y+EMFkgefQocQ5NJt9bjE240QrmcClygMNdxfCCFxhLdax/ws+kj1eY8JrdIoybbKHSiv+
Ck5xqQ7BmVwez37pEU3D4OXOT0JumDfuk3mdrhJA9qjZ/I6s4h28kyJ0Fw3wso1b4anfih/ly+Nh
v3Cfd44FS/kVgHGTKYQ6jXvsnkCwPBfh6ufk2BuQG/2rOv5TZndE43e5GaPVFAVQKEA+ryXeljK9
NH6+YaJYBok0tnxm0tWgZXoB4fRefGJfZ9mT2+NJLlgtO//925mQuhx1nUbkXFn+4MCMG8ufaNtb
Mdulj1PRDFRC/WGU8XHAUkzoTq5szFc0dG9jqHAkGaEYLo/4Luj+v2yBZzch5A8P0HUJd+ql27U2
t+PBYcTswxNjiOfqs94Fv4ozLiE0sxNLkiz2tXHSfXUcTG8nrpUXvl4N934aFbskUPMFEwp+GgzG
DSJXnDYByIJRJ/d3/Cn9VYoaiv56f2RfvBfZadD+VdzCrXTp+w14sAQFClwa0ntED/fDX+EGParC
UT4KyehfSANjC85rwK0lt08j+qWu7psIIqIu9KlfE6tD2pLXJs+OJfQNbcAmz+AFiszKhmE0qbhk
COELzX/zexCbmeNOABG9UTYo+4/oTpF12QiPwumxWS5FnHQTwKQygVjWqEJDMnNDdAh96qyeWJLt
IdP8R9Dr4wzlXLt4FiBUMg3+Z8awVoYCw8kaCPfxvp2swILitkWME7SP9M6MNHBzOxBcMrP9Wk50
Iaf1xRD6/fSVPdiQhxzDEpt3mm1oIm2szZVHqFrpwfv7O7uZzMmcA6ZiJZa/fyZBtPfzwFd8Xkp9
AgNt0rcMlENhGVjJarhy/waX6WqB3Edl4fXIkJfQtrSIrmxxgUMv8qIesp165o1u39mpUTUrs/kK
Df573mQaFl6A1p4Doyfyq5+iqBWFwXz46Ax/ahy+tdNPFkI+vbnamnI/0pRpMPjQQ96vHjFaZXXG
aMabCB652XQfjCluP6PLnDlObH7HXJvV9/rShtHODrQi0DbGkvb8CPZP/la0UGCVASTqyqcyyA5S
X9ucEhzEvjT9ZLqkdWT6VbOP4vESyeJKx+rSzlKOjTCg227DBjmZCWqhPjqXcC+BslEj6O9dOfRL
U6VCKDHtA1D1tJwr2qNZH4Ydt4uefOTIOIdYjR2BnXm3VphbPPJUSBWCWhrdjBiss3Jn2FTH1Cmd
yAD0+NDtul1j5kZ/VDaRGTggOup3KGStTHPeuTs2+x+keMOQCPrAXw0gx/y9dPpn/yybybvyOt26
X/HKNbmwmjRkHCpTWS8oGZ5FfD9rWhgxCNbRfLQyjdlh3JsF5UiGjmf4kikQ7wLfBVghEz0p6k3l
HZCr2isrtTSF2Ri/RScdM5AUnLU4b+D0R0+oNj89/V/yBeJ1Dv8pvCuQixdXoYNLw81//zYcaZNE
Gsoc3ss/SzzYIpvQEMAB/3g2c9Rzb8GoaIhMfAdhwvkgM9B4hsBSt4ZmWQiQZYXyEVwVDpEEGRvU
1phjjGzRZKATy0pQZRqtwg6NNzDm6pD/WXG791OZMo35LvoIUoQMFgoyPy5zgCq0xpy8y+N1Wvo4
5QXUFsRX3ojJCCjeqdoVMuruWgvwQv5HVqhTLypMKyUsPt4gYTIefFQfo81gQuVyZWmWRqCx3qLv
+aA9xgjQ5cNd7tuRBRUYLbOVlfVZSMzLNN4bAI+6TOfdFm0g7V3IWeqJAYkbXUWcQoBcwlMMBXmN
3RXPySY22Je1gGVxctShHxF6xxx4yzE57wzBKTjKEPmmYd+//NPm04BvkEIBnDNw2B+OB5y9T1IN
6P9Sg+p7bXkkq4+9lEqvLBHVlaTDwkMLxMM/T70IhWwoPXUIws7xRXhBzUYr9qyBaEX7/XhSC36F
TiSPTSZDhwQjzMcS9YuVX77wQJXpbDEvQ2Gm6PBdzrpBOs4l++Za2tEl3EsfQLpsczfY5NvUwv1V
2b4eHbjVrNgCZECmWXLqpOTzJEA8EBcKdH8m/hA1/rMgCXYziFbvwfxAzi0xSEzWKKhMlevhKnq8
notmSDlqOZSh3OAB8AKtdjW/QmoBLT1QodwNkRPsgpVEx8K2yZTDHjJhygsGowh9YRal6uSFsi3A
2PF4FovnmPLaZQypPghhcDjBSJz252abOlBV3YDE3a3MZgM5L6PSJSd5z/AAYG35upbxW3heyTL/
0+bLChRH5XyO89vkxr8EowlRQZf3k+09QZ0aFUU8QQ+NHb6tUWIuHTMalg8FGCWY5j3rBohYjRDE
At8zM9Uax5350s3jS6C+QNdUF6bnxwu8cJHQ0N+YUWtfHhDhtSMUJAMWQsiMGUcXrswMaOpqapqs
XO0LlkIjfr1e7Pp0HomBHhGkfbSE/OJQ03s8j9ne7gQONNKXTyFF0nr4usx8dN0tkoWVDy+ZAaHc
eVL2SazkPczAnGqze5WPvBNfGuCj4+10Bq7pqTnUoVa859bjqSzAsaFV8tPwBn+QI7/FiIPF3tpb
e/Ad4YC8pSGZuRs5ED79JADhZBfWWOOSXcihyzTWN5emsoz7aF6/Pfch7Xt010Wavw3OXqpBCMVS
XXRcr2CpFoyOxvKOUodKEovBRhNyf5kmmRLQKn/WcqFLtkD5jDySa4WJEqTUVM8KK9YK1GTlhbdk
xJRPAIty3OZQpXFDAVI0kOhQ4xdhOD/e+IWXM4279Yg/sErMsG7X6ipydohQnHzbhHp+Wlv5pd9P
hXaqV/YKyJ/Rqe0VCBpuI1Q/wnQtep+PxJ1DSANvOX7qQqnC6qCv5lk8Vfty9Sm6dJ3R2FpZjUNI
cMzfduWL53YvuZtb7If/d603eSFlD+2Yn8eO89kxKEos/3Qcjt57t+3BxX0iz/3FRzexxtlDrIFC
EiRa5OPxhi+tF3XQ2S4W2ZLDnFCn6P8mT53jQf1qBXO29PHZBL491ES/YocgxsfJuT0EN+TpmLfH
P3vh+NIoRdmPppZl8eVmO0edz5ydbNqPVaq6heNLAxM9icuLJFVZF4KXnvA5a68+/t0Lxi9Rhxdi
wgmEOvG7a3P4SHbB6tNyfnXds3vqNUbAfwdGxJBz2VtwFTYNopPBrMFWvo+11Za92SjuDUId3bGe
yqAC2REQdkjhA/APlhDvN3uSaw3i5SAC+UQrSP3SO70DAcrHK7aw0zSeMK9JK9dg3XNFiGAZ0Lc2
IGK0n+r+SSjqS+U1OunAj/F4sKUDSGMICUSSiDxnm2YgKki5HNkCe8QuRD670Zk3dtecG3uV8njh
fNBowaRSuUjKcEsEW9Esn+Wd/DpsY4cvIHaG6iC45oJdeUz6jYI0xFpvwoKLp5GDQcFPIkhzEAQp
ECyHyHpXxWbXXz2oC1WNBJlBWWu66+MFXbAYGkiYZmIptiNqF2JxaEOrq98KFsJ73WA8/v5Xdf+O
SdKwQZSulB695wgeAbYBu7rD2xBh2nrXYte6qK3qoxlYjRMcyKbftBvobRuqIQIFt6aYseAqROqm
z1JfTUFFBB/XVJAN5CESueI9v5oP7s2NchZ52lVqH+PTvFMACS2hyyd0mmt2kncAOTnSGdjEYw3k
Ta4Bl4ZuJ2JBohVwHKBXbsoOipqavF2rGSzNk3IwMqRL1SIZ8QqCKLkCa4yllYBmoa9KpqF9DaQH
hVweABl20Q1sgakiv8iWCvBiteutQSuuCHaQNSGn4a//NryHR4jkVbf69NiGFk4hDfgrytaTa2iu
u15voCgxqnrTXnyI+/krTn9h6WgoX8uWjdSkWLq4eYbINkRuP//tl88z+na/jgxhKpXBwinVJxDs
WlldFXHTT1s12TweYel8fRUlvw2RFn4z8ZUEh2iIz9OWf2ZjLbW9k/Ayk9ygRISe5RHYMnETYaOc
aM5f2L8yxCdrCeyFK5NGT/Uekk3RXKoVwlTLidskLwyU2B/Pb+F2oeFS8dhNOcnwcZlRzFHO30Fl
ZfQJb2eKYpCw2k0qt3Kcl17WPLVbnc8pDPTKAdlGlwHY307phj+hPZnsmufVdtPZN9zxGV/7+G2/
2kyRgmZOVpBMPUshAY1AtZHV4Q9bxYck8HloSEMM3o8rqIePdsmEVjqo/3aSaC5WML1FA9tjcFCs
V0+spHuqJn608spmLVnCfL6+zS0ESRnPKGBAYqJfQgfhKxRk2pW+haXgnmYVm0jES5mIj/fRVvKM
9LlzBIczEYoPSJo/traF2/Arw/RtAkwmyz6vIqxMR99spPh3KYsWmOO2gyquYZCWFony01HGsSkr
xggEY7TQpG9yFWhsv5bRm2+1e+ZFRYBeVZfSBI3ZGYJm1heolu7/QIAd4Fdl0+2DtaOyMMxXWuLb
QrVDEjEyyOdR9OssWYu1Ystt0m1keRbyHOop0R9vyFJF5uvv3wbiFYhzQiwamRXwkem4ecRbtlPc
EC3Ec5ZN1UN7MgMzhljAm7zydlm4Dr6yPN/GlEu5D2seqYdG8NGzf1Dky+PZLGz9V1D77cMtOLs8
ED2yULfIzFr9zSBBEEgrB2TpV8+Dfvt4zxcQSmYq5HKHF4Z5zYKnxz96CRrwlQ769uFxZPFez1Cs
753hqDjx3gNLG0RsEpgV+6KexpXVWYh7adRiUk+qVMxdiaxePRHnT+dkTmdH9uNpLK397I+/zaIK
CBOyPe54vyN2mkqmorRu0K/VEBZXiTrWWdkxjUrw6wEqtwsX/Sc74dDpQJDPfSW4cx9P48tV3zng
X+7x2zzAuwvJxBk/kG15s7ZjhzF9Exz7b6IBgI3NRlq147ey7T8ldvQsn6BvrGojHkXq9vEvWPCR
NGoxTRI1nHhMlGeTXQN59npA1rNVn+SUrAyxVBShgYq9yPJzdW4GZIsOvCQmKWoupOeAzZfWBlk4
MDQssZqkWJEHrCSzqTXva6BU7xxAr8FNMBrxcQ0isXR10RBEwE6AU5in06JhsdZLfe5pAkGlvnZv
zRHKHaOg0YfdJErB2Ew4OmFocsphYFONhwhBr5otkJ2PN37hfLLU7T4xE2TKeAzS1Ob8XtQmFKzD
U3VOXx4PsHBE2fmy+WbaUp53TDxigDxxEiQcu/JPUD4//vbS+WSp8x+oaVOOHD5eFrsmPeYc8GnM
ZyQ+e4AYEf/A507BX9NxI6NLr45fHw+7VJuisYFq7tcsPBt2ptK4I9dqKBCJeDilm2oLdNwOlSmz
RTC2yW4A3zrNrbLj6xrCeGlBqWAgF4Zg7H2Ee0mxb6bfaj5qJLo+ntn9b0OG9udmlRUvhmGOiXX8
X4n8bWUg3oe1ozlvyn/tmdDsvqMX+mnR4+PTU2cwu/zAm+HZ5mxJ0gCINv9tBpRFZKGSdvJceYV0
u8gAcMacoA20cljuv1vAWfhzeRIIBvZBOHtJtDqUBxx5XUG6fiUsun8UiUptLKMSvkkVfL2z2ncR
KMcZpM66ayyjC1EXoZFV7RRMOWiS8et7Q5GscMOhM1ZLWA0SfAOyGPymigwCmj87PjHznowrz9mF
/B6hwVZ5HAV4IWHkZNuh6bO2Oze6hrvUVAzJViwu0ZTP0ZVX4v2Fwh1RZof6zeXUk/9/QZMSawGv
9bfMUp6IgU5aKIkYk9Po8hVdwWgVWXuwL1TRCE3POcgM640z+UHzmt5KgPJAFv1JDMHwto3J7mJr
jYBqAZlHaKZOPmvYMOexlsMnaDqSyuBQjA503vRt8ZhYjB7d0GWNman7+Bqj4wnXkrl26d2/XQnN
45lNCTtkM+QMupBa009aWazlFJc+Td0TUS3WVUTmT+e/ic9DtWstS7+Q6SI0ICuG7OAQiXg+ZS7/
jlwTbP+l+RSslNUKtzuV+/AZC2dCCu2Uu3y1gX5w4khvvDuulD3v3+REofwGU4pF2CpwSh0hWjpe
W1nUmeQpROOJLBuPHd9CooPQ4C0/wGuWh4Q3YG7QPbO63XSuLUEv7NpZa/a/HyUSGr01AlMTQLAe
yLZjAGq12hVWjuyCY6VBW4xEyi5qctENpkzvcv9QJIUeAWTIZ/5ekgRXmS6Pl2nhhqNZOflsqtlo
mPDFkP/LNAB0KCOYQIvs8/H3l5Zo/vs33wNxAd7nZBAd54JggbFHV9BTMQSNljTcCvKGW4ikCc3F
2feSjPxgjSdnUnmbxCMgqkTO3879LjNUqS8AZw0C4vAdXnVtHn7Kii9vytyrN0njZ0bVypU+DUi4
JcIYH0gwuYEiEbMUSlZrua7UMi7oDL9VMrMLOfTxMV1g1UVMtKKOM92XA9VANhptEVKgOskQlHoT
h+CzSRjZFonU2lGfy5sqFhC5TmNhhTEnnEHU773EncdvAxzIX1HgTTowFt7zMJal1mfwmdN5YtTI
mioVrJfh4OtpGSWG3yQg+eZZZcuynrhhcuiINn0m2eBjGLW0LyKUzVtJZ0fet4uor3QvaNJt7w2+
peRdtU9zVL15vh6fk6GPd0SUiyc17QQtHKr8NSimxsbPHMBM09Z/WiQKTC8SU7vChQ8YdwA4DPDC
woZRshqyBANvsoxcgCUr702xwF3KkpzRvalKzT6qAouv0KeORQFtcaymFps1/iYsuhSs/yqI6Pyw
3w1J0u2YTFI0WQKD+dDErD55LTFzxVc0tcBvS8Yc6vKM0O+hcRZYZdxGRzbgk43YVPyWiExuNkMx
bKKiHa4iiti6Wkahzk2I4hswOzhN2gNgFkXyiuEtnZ3ZdX+z7aZNhliaK/G8XOh+9WfsQfUerVEA
LJ0c+gIYM5jWXKRtm8/IJ5qYbWLV7piVg7nwXiM0qqsrBG4qh/n7F4hgY93tAQ/5bA+T51cyaEsL
RPn5WIzANTbDIFr1kERvTfWpRv/oIangsBVzuW2hR+uKe7T8GGyPtABvxP8I/SU0SAt6W6Bl5XBH
+u+gjWHMTh8kzdefubUC6IKLp3FaciRX/shjgKg8DqLODlcwQWoBk+mVdyDR+bH7XYihacwW57Wd
Vw2IwwoemgS1LpXHSiz0uHhLBE4T5F3WdCuPgSWDotFavsIWdQZH7A5hq3HM2zhup/rEV4dCCnWW
qa3BVwyZ/6dMIKFxWl6fhlWdDOBJ6mNT9VyBWyWBWTh5NCorZIWwHGLQIDM7z+H/ZlcU/hxZH63k
UG24c37NYu0pen68QwtxHqGO+ZQyRGl8zIMUSF/DyBqg/R9/euH4Ef6nf+orRlXUuJ7chIAyqxWN
zD+nyevjjy/kGggN0mJCuYwbCUSQLDKBnMFcuE0GLpruVm4DVLmZlWT/0iSog+5nScIJFYZRmkva
H8fc1xN0mq9MYuF80ECtkQhqntTzJM7Eid4UG/nEPbfljNjpdskx3eO5wID4K/0t7tai34UdpwFc
HVdLY4Jyois2HGv0qSwYVYQ+qcdTWlgvGrylCCqbJSPsKfSV65jiXlfY/+Hsy5okxdUs/0pbvXNb
IEDQ1vc+sPjusa/5IouMiJRAIEDs/Po5XnOnJ8snPWOszMqsLCPCwUHbt5wlyUr3i+G49OXP4zmm
uoXREb4tlA5XHrw6VhMf+ReZ8aUvf3Zg8BF1V6bC6qgWOkRj6+w92n1YpP+i+HYp9TnXrlMwXqjb
sIFrT2XcDzqZLK0xvZJuOBkrmnBYZW7brWEYFkTIkpwdk9TecWjtbOUAGFxDfBO56HLHdlvaUbAo
CNHRUa2ysgXts1qcCMTQLs08v0ilCfSdO04EZqwBuLNfTNoL29M56iyE0IysrIIeSjqOsZAntEcn
zBHRiLWpBvcruuSFLO0cfuaWcPwhvKEoJtbWNz+Yx7iYcrES2nT3bWGV67oMvzo9Lo382V7VB/Ng
L1lHD37TlJsSGksRUS6L4EjZrH+/Mi69t7OdpLedPCfa0ke/9/uND5W2dZ6NVuxks5vWAfnKKuvC
nnKOFTMd9RefMe/g5rAOZy5rtshQyhfSwU5zkFWgo6a1vbtJCcCCuiL/+P3zXbrvKdL4KRzVWo8z
6xnQYaL275lR7fWcuTksPKWvboc2FI9ZE7aHIJxndDO77stG6Wl5/qKSeY4ga1xJ5oI69p6QERx7
Qh1znOHjJaLMq+SNPcI5DO7gIYrQnoE+SSSp23wGC6D2cWPjAIx//wYuUKT9c1QZsRZooMDwb9/h
9lFXV/e1D7uCqqUfoRm2/QlVijGpWr2rDPTq+hISZUp8ZGWxKpEI9lVYIv5CMKmXp7Eh71SScpOH
7Vcgo9Op/qs3dZr+P43RKLFNCNnQPZpyFk/6JSRD2hrBugjSqf7Gd9ycpa0nSYAf+HCzLBTtQHsg
pjv41CWP6HyPtyMMCLaywnBGLnPptrdU91aqkAcwtRUASvvM6l7dbJ4VrAsKuLdWg5+nug/arzRy
L6ymc8jbZILCUUs9H/ql9PtoUvmcOt5U33OZWdc9NV+Vq/7UAfvVOzuLkIZaAfkKMznAkeXhOil3
/GQTEH1PntqN6iKyhmY6iZ6tGIiwD2ai3Rjd99DJy9ZZLNY/RPyOkOGIZtFXILRLoc+52J0SeilZ
OEJXOSLx9+V5gu7eSRn+dowgd5D8fjJ7F1bVOWBLBpbTWkzQQ7XUFmh6pb93s1bBdiZUd9ViwQtr
whRSDY3R88HGiSC4DJOqbw5L5SUi9L5ZJKdJIWc40nUBpALyk5Kxr1iSV82jTU8N+g6Zum28HXz6
oFpAKnCk/BbI7ty553q49djQwdYug2CRkns1qJewzGHUThMq5vXUi7Tm/Y+yYFlkwrnBzjaoxMvG
LBKlAbu8KzeWP3sRHUQeL3V4pBDqsZolP9aL/0PyhsWNdr7C5tjen+IBv5otZyFEG7gi6DoHmt1w
9ogX0He2oZcPJGJLE37XnvF1JFAxSHw15GjvSRGYmOZOfrdI2F/qfoJ3+zKXN7UKg6hBd8NFKSb3
ht3QOdOynjPNAVFlvV+mvYSqFioUElV1HU5DnOV92EWUKpAqbafFU3IdDnXa++P4bpUNLGpn3q3K
VkCPmOGgm6WE4YSlp5u+yZ0pUQ7qKhGzJsdBfQYHyB0vZmsT4lKv8OY7WWnK8GVQC1lXi+esQVDE
Lot4wHx6hWjgE+SQd2FC4K5rTABEBxCOTjTFrriylrEmqSns6U4qWETCyQR0zByq6dOsQrbOZNs/
AyXoOmkOk/RNh+9ixTXV/SeOTkul9SIyOGmiC/YMw4Lh0Lkw7G4819zw1t5PVoW5ltlhFISt2lST
423KRReRB+UxoAJHV0NtOWjrpIHR+xWxGbsVBpaOlsYXx/p2biWxTBktdlUdjKOLdW27ZA0ZbAjI
mQLM+sqb4OqpG+yHZQg7EYCMVsLo8q6uRH83I3PqI2/k/ZVrFcB7QWIJpbvR0/LKhC6KVlRPfZTD
qeK1KYpp3+e2SK25GeHgOfXJmLNgH8Kc95VSDgr0wnxIl3MPvPEayJsRc8iFl1mMyfRKOHDnYxU2
KPtB09ydzU1m3OuwnWBeHxRuNCvXxMKlh8GFX/uiO4g1Fj5AxyzXseU7QUTH8FhUfIxpNngHX40O
hPNzFbyfVCMgF2YRs+8HAlko3yrdVxZaAmqfsPW8Cw37cL36W+aUYCZpE0bc0nM8cRVGpW7erNY3
Awg5MMDKRnR5wrq6ccN23k++1AkURGQ0OCWwRk2otz2KEJsJfihNxIZsWrksD+I8bz+UtsJd5nsh
/M8gJk2FpGsbZ0zagJ4TTX1brglG8pX3yr0hFoFClq3KSHCg/iS9GjsGkM543zZ9EVteeKzH4qP1
2JWTT/ONbGv4nanS3Q09edV6cWL31OHwsnzazJ33MVOB4I811zYZ4FQBZ7fI8nL7zjTSjod8OG2D
1jfqe/W2mQlLjB/e2hmWXVsyFfdz/r1Q9Y3IGpLMHSXbagSoXPtFu3ILu165J5w59duruoFXOJQh
we1u7femyfuUVzgvi3A+ViR8IU01Yewrdzv09i2cTD50TndZga2ulssPLxghH0fLzeSxJSI11xur
9p8AI6DbqWugQ1N0JFoEOBCdkVA3Z0ylBV4Z+lD0qV3AWRhamSWD6G8Er65sK6uxTWI/yWv+1ozN
HFFSmlWYkzqWOW+Qwy+v2kx1Elr1RtjDLe1YsEKhGVjhxu2GNQ3Hq5qbe0sOTy51pzgY1Q33C+js
9Xn+BvU28FNDdcN8+2lm/F5Z2b2fz3U8cirTAqMZzwOd1ypz5bH2yjK1vCHYFtW0Q1xCoxqAse3s
2NCodcwuXDp3VXDP3c5IOje+qqx0oWKMywAKm0ZM/TsD5PR6thSElmwb3NUSZ+eztgcSc0e8Fbxp
9mym8tir4K3IwBTvJd3BWF1dVYp5R521VqwEUyuPErmqHe+O+SK7H7jETl4rnqgs2EvZf5e8eCoW
/hLCsSqxO3nD3JZfTaFs9u44wOsT72ff5Kf5QZph3fQegX2gEdfLJNhzzeXezONGS+zpbmbNjzC4
QpnZtpD3GOvBL+pXh89oQ/Ps2xiQ56yslifbXtT3vsymjW3qQ2e1NSw/5gBLzO0w2QpT0zT3M9Dt
g+KuCgWJqmVgu4kTMEyXEcdxBofXiDq9jOYlWHUG9lclwtGMjt1NMAZqm1saDu298ywsU+2X2fbe
Mi2YFRkYVERZDtAmYeVe9ZThcIc4iAN7OjknzQKhzcp/E0MxxA2Dxn0+3/detzEtgf6pinkDtLHi
MZ3seaXRMYk8HmIbYPlyb+e8T9o+nFNCArEqm+n+BE2N9eDu3GXY5+6wckaax+NY1WnBME/d9hEa
Kd1as9bEdagxFTVLpxyiD2w8CldsqoIkXrOInW9a/z0oxgnAYAd7tsnhuMWbuMyqvo4q3eF06qy1
P5YGTzn90F5l4OG21KmZvWvGilviBzmO2DnJpZ+MQ5O0Lfp6uo11Nse07a6zJUCLx1+gvogOzs41
QNH6S+yq/LqQ1UF00yHDCmE2UhPmji9ZjzriZDUbNcKdIBMuaJ9jA66IqV+MNXPYgWZoBk2Qnq9N
VBXOFQDp7dMwsJNqkOg2Lef0WQXW0alnqB9SP+2h0rvM4CTlQBHCI3wlK5aqcorGCasSJ7CS+RGP
vDcFhesPHaOsEFeYGa/VRCDMx+sN9oUHZUEZLIcPhPLtfdXovSXa3dBgxwz00ymYK3yx4qE7pXIk
el0SDgZUZiM0ZDw1E6vQelGrBqXFygxrQzssrMD1b/JpXFLER3u8F7oucrPKrDp1inBnDcUGfpop
MKlp0Gc36OHsKkycrNXp7Hs7T0DFeRFXRo9XcwbpWEESMmU0FbLf5AYce6h/Riazx4QS51jTcYIu
sfSjqrOmaGAtiXibK8g28OaqnjgUn2A9F6OOtC0C4F1D+9pBXSOyxLIemgySOj6c2+WmbKGWXRt4
JrRbXgcR1InXbWP+7D6tgiG8mkPVJTnjqzLAFjQW2bJx5XQtRtGmtC9vXH+5aWBHskQVVXU0T94T
qL5e3PTt93lp9JUaRpCcer8WUU4sEYfAkQ9R4AYH0udNjChCojcFIlRWFCbqe3vee6oDXsOx0J4J
5nvdViaSYxeiTeu5yQln/RJOLsRvaYAzv8rzNZn41spkOgRzs55Gt0yI7ey1pTbwIZgTplSB10MB
AEdv+ZS+NYkMLeyRWPL50tI1a/xbu3PuWMiTutQQuvGWXcMquepPNFY+9C+smV+RjGcwpzR9rMfs
WEJYuRqKFE3E7BFnCuTkctxImHaJ3HpU0LccbjOh7hdLK7hlj5xF1HY3iw+2J3AO7YooLFXWhRCk
q2eEcnBRO3KvgBC5abs3p/DDldTwLMiwHzgC6voOd2LLVghb8rJ9hB379Ngsy7rg00pYpHi1XKtf
eygsxbIhdgxTNggDDS4AGgN2Q1qZ5kbZACsJx3tvW1inUX/NhmHbjvqZu+yYWWJj5gUPMYCz74W5
3EiGZiSmW1rW7arh3NplWm+RxNhrFdjTFe/seznKK6p9QPervNnWLudIuHM3DiyDlcLQHEGq5Jgu
LVrH3uVWzz48B2y43qHtpufLdtABYjKxscvyZpnyISrrEvggHNP+DNdA3kns3nPqSv+p4vQ68Kcy
DoEfVUH9NPt+PNXuOy29dzGio1/LWce9jTjQjBpVgIDnkc/kbS6XB1cXq9nJUzg+tVuva0GxEuGA
iBrhT5DpbwvmoNLCWkuvhXILJWM6Oe2UGn8UiUftMq3GkiZ6zvI0txmap89Ayr0Py3Ikw3hlhj7R
qlwVYQPsh+rficx3xcyvLF7vl6I62njYsLXTNp/uuA2nIOQN954VZrGccSYsEgepiUnn/Zgr2hyF
7yZc8jmZBe3gmAwljynbQpfS2hIeFluUQN0tBc9D5zDgbvuSJAIh9JH2hUg623x4E7iUvZPkubeq
cuGkFvHu5tpKq7abI2Z0fV8FrXdjhXXCfe9K1ggNBcr14JDATxckCT3GA9yPcfg6zV51LTr3I85H
MdSnissNXawHd5FrTsZ47ut0MX7K5yEN5hYhVpNFjj8i7KvcZDZgWLb+LjDeg2t1+VYa/8EtnAPe
UYGNp18rHSZyypOSlWlGw9XSwNlhHtOu6uKuK1fItqbIpmMLNCSAdyETsIn1poiEfmyrfL10+LIY
xTvUmrGBkAGh4Pjd1JptMvTVI9ZyumMoFAIuAXpdCem0K8Tb125VxyZr97RUt8YaD6GmXVwter3Y
4XvmdD8Gq12zzIm8nu2Qsf4IdPmJLQjuwnnzslRFt5azdWNP7LEnALaLsVqF3ZDAhzIpexprIWLw
KxKvhTtiaMVLZ6d0gA+xkB8i5EfgY2OlFY38forKlkGBvl2uall/V2WBIno+w9QYiAdvMLeB6lQk
qNsn3IGoTA2tSlW7n5UsYREGrJbxqb1H+rxxaVBGYd/dVW2xgTbM/cCKK1uWMYPCpdeapLDyd8VG
ZGDN0QnNN7dvrnPkYPMCXY4BVYSiBcUkCLEZ5mCUhj7PoPuqhxvdDlhEYIus7LmhkaHFw7D03wM4
cF8H0v9OJ2cCKg4oCt9BSaQK71xTOXBdcN1kkvJGkeWKBd7R9u3j2EHuX2h/5VLdpdxGghV69q4G
mIRapo7qwr1xlECTM0f8iXOycr7V3ni0JnUsaX07DhoNOBLr+bvBlCg7eiuHz5ICjQ1cJqXfuuwd
HIRbbb95/NPiwxLVyJxCYm2dBlxE/dkPwbW2+FNlyo+8qNECULC8y7Nr4dsFgIMzdDFkhV2FwLe1
de6GppkTp+Ycs8NDshsotGADawZQjW2wx8dZ0RaxqfLEpQyiX6Os48oJ96B8wrnPXZzdogEIaBeX
3kzBslz3qJrcuafjvSm/KSSN2m7SRtvpQshaWih+FOQW8Bpk9XB46gL43vt2hLj3ihUfKGU+ZTU5
BvOUTDT7cJb2NitRoKnbpJvQRzTzR60BXa66tMz8G08xtFImtVZI2XgIR+rZ7nYjJTuoNgBYXvob
PZBk4kXCumaFeRFPnUhR9UYlF5keUdduQzdT26xdzaCDO4drX0nkMojsMoJdjhbKW09zNwIRjSnu
jLtlyCOVL9EStF08GLOu9BMbgRESd+Mi9DEPsHYJ6muYJtcZqY5SqVQQvqIQbopg0BvPATLXCuKj
9lRFvNFrXSMOsh4RyG4621NJTe8gowvwva1S1c8fNp8Qavnp4GXfZsPfRoEseYLWCF3WXvHB8D9t
0dgr6CvOOKSxovxGef9R9t6rWfonP6RPwN7H1HIeNGDYSW76nc9Rt6qaW0jYjKKOXS6vRT7fVB2P
LL8nsd0h4pISdXmNLaV58nFMV/SHcfNHRwb3pJRR3ukkr58GcZeXww/XvLT9Y1s7ABA/j+GNl2fI
DF/m4UN5XTQZWPM6D8bAsTUAIxhIjHq+7SFAmT3mQkZNFcQ1cv5ZhliNALd2/adc6LvIguOo36Cc
tJuRWAfDB9i9V3ZtEm+WR+YUbxXSOfjVsYOa9dUE1hdI6MH3BTTJlRjHvYvxGmeoCbpXSjhlwpDK
N6gDtWaf+Wxjuw5sJ93vgv5Y/E0xdA+Vesy082JYhe4EqmJOgws6SRdABa0NEw+fJ+SOhrenooDX
Xxtbxdi3t34HfbwKTCzsVs6n5e8Y9VKYjAPu1cNHr0Ll3b6uzIraa02Gq6z39XZa5kQMHU0HBcwt
VBUHKdJquarmu9Y5jpASMGCFYxCEBM6428F4PW6g2d3+sPhD5dzyWicQWkkEVHbzat+O7rYa8B0L
YM7aB5a5MS27VDmfvlo2YrQiXF9g8smIG0Rt3s3pKYfwaCGLn8k9zE2ToQg2xvxgg4GSK8LLAAax
3uDG4zRcB0gGe6fbBwDQyvrNzRsTQaB46wT+VvhzMrJuTRUsJlCNKev3plWx53g/jO+voWi+yUJn
7dFnF951kncITadkcccU+apXg7GTF3ExQzNzVLdhMOxM6eFUtGcAyFCBzrcZGpdlWa0chgnsQwYH
2xiQdEhpC7hGeqim5XTdBuO+Ne19P7eRkRP0fSdrw51u6zD2NqDmhy1lNY3savAwnYslspCw1RMc
MFGGGd1Xu4Bo8QgcDHvJsvfK5Smh3kMFkZ/afCAdweIdY174u9bwZx8U424BCRtF/ck6cMt+sTtk
meZpKt8qlh0dGJXI2U86+shrTCOOl08kIu+sum8YLHjKEMEots+iO4jGeZqz+VutVhQWrHWzgixi
2rk7q6lecu70K4p8XXQcNWgPE8+jPC57e10KIFb57dBBOZ1MAcGxK58swPqRcJe3mX9Np/pu6Huw
710vngXa5WV5VeUFi7Xlobtp+6keOkwJ6Q+HBW90hwYCmmPTEJnZJD2ZIbDT7zr56fRgNHtCPmlM
Hg5B7iicOoje02HrY0Xl/ZLIoI2XhUc9SoDAF/goSA0lhoL1UVMAxcQLODXYV2N5smnKUncsUFFv
ItpCuyerUoLid2A1iQMHKmepkgnjK8E/DPwb3wGoEPHw0p+Uo1deGUCtKKAYfr3yA45i63hrWTUI
DAdUF3NdpTOHlnxfos7RR5WHkJ2StVJso8UbnObXbFJp5d2wso4LTmJif040P/phtm50vYF/5KOv
1/BXPI7ZlKLunLjq4JEh5v26Fc7R4pglpovd4T33w5uw2KnsafLekOKiiKCPnmUQ/kpdgBFSxtnY
JrKBASt8KL3Sr1d5CZUqhk0QG2GbAZ4pSLN2eHasnJ1UHzU/5iAbLDoTm7a7YYEN6Pq2Zm0SOEVs
lzetvOZY9C0gntBCrvsIMgxRUC2AuOH8Gtv3MMvfJz0/4jB4rUcMHAt/EFPfTwQMuaGPaIeVrxDD
BOZNUchW4XWjNRiHNjLjzpBHZFNlAvwOXNdouWeoC2JEsz5x7BpVffEaujTOKvOk3FV+qsrk8sPS
GWoUwD3kzZPVX/casvqGexBhy68AxTpOABzFskMeKLZZWEDY78P2kL7azVNN7LQrLD8Swko7a94J
d4LxFUVcryqzt7hqN0P9keXzDv4xqaL6CsaFccaz29JV8M6A+SrX9B6401dZoIlNYL1ZKS/xgW1q
A1h0ef5wdJR/qPUottpAV20Y3WDj2uTVc5cmVZV+DkphoRV618/PkPBOXU+lTU98lCNG+CwNJw/h
CtkQGsYyzsmtzfo30pN3XlWvDWL9KPD0wzSO7p1DQrBDboZmN7g4X/pgzdR2Rr7dFDuOkj0/2Tqg
PNlsnHqKmf/gLPcL1jtx0gBMa4vrteggDiU0iebRX2GWP9qwEJgixI4ImJiyyUqFrfMiSi+sNkHv
Ws5KLYvnbQcHGWwcwloV0nFZFvwo697vDoi1h+umZePNnA1AqTDpFc+BauRb5lqouGS6o5HTIlPh
yqpXwdI5r+FEbhphWc+MSvqoyUy6KGAZr1CeRlFdtNpJv+hmXmh8n4EvkB92dYj+8GEyD81wJOY2
C25/f+kLkKRz5QzSLYp4fksPwhM73S0PAK48/f7SF1Ap59ZUfSvyAkaiYD6gcANjBSQQS76EcVkR
/b/bvP/5Pv2X+ARRophFpdt//Tf+/V7Vs8mE7M7++a+HqsR//336zP/8zV8/8a/1Z3X1Vn6253/0
l8/guv++b/LWvf3lH6nusg6B16eZ7z7bvuj+vD6+4ekv/39/+R+ff17lYa4///nHe9Xr7nQ1gYbq
H//+1fbjn384J27jf/58/X//8vQA//zjrm/b7O3/+cDnW9v98w8LQKx/+B6ceDzGfOqzE/l+/Dz9
ysYv3MDzCKHUQ2h7kmDVFRjy//wjsP8BWD6xCZIVYtt/fqit+tOvXPsfduATLyCu6+KDUGP/P9/s
L2Pzf8fqPzQKghVWRYt7nuBI591l3wZ07q/4jT4wqFu2LgqyY9ALnlaZcVo37RURxTMX8EJE7CLZ
mw29dUjZVwzWVEOM9Kl1u9tCa1p8F5M3+oe2douvBFh+tQDwpc5pKBMtOr9itQbO06hXjxgHsP7q
5qfB+fcr+PmRf7UEThc/QxX5xpGTgzLSoWh7Aw9SMYUxlbZBkNa6fPX7m1x6ghME7SdYTGUFHGQE
pzzI0i4Rv8sOQUIL1VbMn/+ZYb94iF+BVU4Pcfr5T9cvWa/1jFLXoQ36MpUF6spZuNw2bjFDTrT5
4lVdussZuGcwLM+XsSwPEN5XdwXidyK8fmdPGu2MoXr4/bNcGpDTO/zpWXQ1VnTxPeeQ51lPEsup
aYZUHgALyCy0zCS/v82lhzlD3ZgsJAs8iYpD4czavme2JgiHHebYiHYmn+iI1b6VV1+AGi+trHM6
Qot4SgtZQdCwRR3RxAChLOW6435vXecIrSw3QSkyqMr1TNtSbvHXfuGumMXn6Wh5i4uEmvjD7AIA
0xuPfUFhuDAzz+G0E0OjgpbBtBd2Nj255cKqDXzUvGD7917zGVzFNiFzB6Q6h6psrzQx6NIBpZEg
vp7jQBP5xWheeIxzddtiIS3wwEWwt2b5PNqoDgof9/r9M1y4+DlXgjOAsl13UAdHul6SjUodw+Lv
7g3nRIliap0GXYBg7516RECcaziGW7b77fdf/sJyOmdIELChh4qhSdk6zGsA+Otw1qc0txUczUIo
XnxFZ770ls72IIQ/GSnnJj9IoKgAB+AoggKZU5OvrCIu3eBs+3GmYAK0YczhzlQUdRIwtFDRFJic
L4b5wo5wTovQmsOL167ZPmyx75RV5iW0s16gJcSPko2vf288zvad0slUr8cRzBS/rhIXTLiEZ7Bq
yQqdfbHX/ArYjNPgnBdR8y43GUW/ICwMkGnN8ID6d/2iIDWcVDUqENWUfUXzuTQoZ+ubyBqpjDcV
h9oCVy6slHjRYhBfMNAuDclZOFI7tEaHmBQHTQVJrQlpNnEdYJcq8NYHMX+lx31hkZzTJAZbLBWv
BrZ3XOlGLrpNa85on7Kiz/4GsQCDcs6K6HyPFRaxNfoZY34/Qqvguh/U/e8nlX3pAc4Wn4PmGSFA
ghw6YNkDFjvcr/yVJZdwfDAAPKBEVzmAAT3IkYruhxragLy2C/QAY7/oeufeNNQN3CizADx4zQor
dJxND9iUfRP6nu6/IpRf+p5na9jjmVOgQEL2VtD+QCov7q3OfWFdvnwBgr90g9M8/Sl6CBX4ppYD
IAHIAidZi2Jc5zBpuEMDQvzNkTxbweGsJWe5cfZzSdutsbzmW6DQ/vn9UF5YUOfatQt6ptpGp/RA
CfJZ2czWCyS7Icr3+8ufwtpfBPh/gnF/ej8NKlpB57LiYFmD7fGYcwCZumiWnNaRJJoPb+FcqOnD
ARrJXaIxL5r5K2DxheXsnS1nsHet1nKK/jB2qOJUfSA+6zq8pS0Td40v8y9YNhduc05QoC242D4v
+0ON6g2Ea21Ao/2l2zaqebVMx784Ly6M1LmKLZISIQkph/0Izm2/bRipvQaFTcfRXynlXrrFWd5g
LaaZfHC+98gU57gKfECO+Ulr7veT4dLlz3YNtxrNFFhWuM8nlFTS0er9YVWOvPhCB+HSQJyt9tnp
RN+pHHMZkJLuqbHdQq6lM0DCI/VGHeg3wBad0f5i3C+s/XPI/uj3vJrGYdiXeVs/LJY3Q/08s28z
iEx/sdFeeqKztR9Y3eQ3pFn2boge0+Q5Q4yjFTCDrL6dvVx+sQlcehLnr7uYBKWfaONmx7opH63e
fQh4ZQCiJH8z+3HPju0lK+eSVCI/Dln2HBRQLvHqBehUZHKjaYPV35tfZ+udAw4l+1LIQz757cGG
3d6OGaK/ij1Oq+AXe9l5YQwIKm5RY5E7tUyPQAHoZJT8o6cNuPlaI3pbxuT3D/JL7i9O73Ouwug0
kgtd5cciI0+uYlFvrjIm4EoeANdAS/ZknxADE9T8mx7Ivd/f9sJsOy/PlfmiAZgvJLS0uBehp+pA
6xOwhRkqAFPmLH9vmM49fxo0Jxt0pJw7Uk7FTVvW8pkBkPvFqrywyZz7/RTATBo6Uigma6C3EsdR
WY3mhdN99ZYu3eD085+ONEFFQzsvo/vKCvU3Z9B4Q0ZYzhcB+6VBOFvyUjK5NIuUB7AhrLWtoNQQ
zl227noq0rGq/t7OQs+WPA8NWSyq5RGNEMBzpvrag34WwAwKbXo0276YyZde1tnCz0PZgVNRqWMg
22INx9PseUbk+8W+deldnS14+b84+77mOHHm609ElQAh4HZmPLYzdjJ2/ueGcrIbECBACCHEp38P
+d14FTM871ztliuFRlJ3q9U6fU40oesfcm6POBDB6tnUp9ZPvaNh+Xeh43h/lVu4XMU9OoeaFLoc
DzVeRNN3S5cKxJZtjYGBXBHAEKCK7aNBYeMWsrJmLn0xMEYKBOt+/jiaNNiHJvFPNSq013mfS1gM
SeUyD4uAPOu8n15ImnJ/X1QxqqvXrdayV6/cI6GByJjfYU+QFeEFs/oaVCU7NZ34NuApZmNPVk4s
l5S4SDo0jM1l/oikrrjVIZ7D8kLRfenb9ubyRN5U+EIQ/tP0/GomU82rEA+89NRkbRqigKor9CDd
1CZKbYxnxqkFN17kh5X+MeFpR91RsLrU9l2jVAw4TT+XHujHWFUDCJemSW/QuFKIhMtDmdQ2vNGz
kfELMcrYD7GMWPgOokhV/bUuDdHvYlTw0hgvXxCIDnY2CRr+D/ALOtkgfFjxHZeh1a9x3bIEcdKM
JgFcELJr+VQf+rBdqHGS9Dpz+9Pz92oRFR41dR5V3bPSHG2TWTx9jI2ff7m8Ryuu8qf6+err0ldZ
ymvSPgd0bB+SskluhE/1hgWsXF7+UGG9+nrWTGocPYpuiLRs0M5qIWoV3YdhY6rfwsRR8X1Cl1jc
3s4QfIjtoYja0ZiNwfEw81a24VJXV4DwjQEb60c5tl+Cvn6uoKdrPQ3sfT18q/E4H2tAaJpMbaXn
az7lHAnoPogZxJhzIDa9z1yh6SMIgd9N0a++Mae1EZzToGIKLUMm9R40Gj/2RnvlIfNUeVsCdrVx
JKwtm3MkUK2Al+kg16AG/zfD2zW6iLydNhJYxzwK98vCDczYHdAcbCMYrVnh8lte2YlJUSjnXeY9
0H6on+kUAuM+xrq97lrzF511FVGeAoj0aFne3mZefMaDM8p4AhiwepnhZV9a2RyXwdoUcz8Dg8kf
0HPei29pEVbj+7TMW7RdTTLP0K93eaA1t3JPCOw7HlxykIEgj9a5/yHLx+am8vWTmtIv04jiQ7r8
5fJoK1n7nxLWq82RnRGmniPvoe2K6sCg2rAXEfYfuFagWFB22Pedfbk81pohOMYHnGMYh+XcPSeR
Kp40ohOKHBmZNlLblR1yWZQrL/bbsJPdM4i8xnvA50UDsZ5SLGjBa83ApVGuTAiOAdS6lyYyQJDE
SKv2FvDFugDDbYb+56uWyiVSNpmao7RmWKqqRXW4HfP2XjUR30hvV3bCZU8OAlWh76Prn2kSJ/dg
mhyqpTfKbrGJrViVS56cR+B7BOvMdBrnAOqviYb2TBjZvdaa74Sm3xsc/BshbW3blzm+smBaooiW
g/3zWaSNd1x8H90cU17eT3SMf13ejrUxwv+OISQ6whgN+cM8oobxyQf1QbW8EQTgNEW3Lczt8jhr
++KcMVkYpxyG2z9zL0AvnEdCue/QzpJvhOK1eTgnjEVxUS9ECsjZ0CUvi3QAuH6EoJUXVhuWuzaE
4+RBVBhkTql+tjYLTiLOsh/VYMN3fYEgvREi316mxCVK5npC83zsq2eRAPLaxqN36iqxpSfytvEm
LlMyoa032BzdGFOKhsjqABM2aBVCzy80E9HlHWX3MRdsVgfZM9L+e3nr3z6Zk3T5Na/MmHt1MU18
jkDBOBV6OvrG1mAwqcsYpEC443polgSSEfFT36mJJ2A56+Z5ij9EOM+Z2Kimv0lZxPzEJUvlVZy1
HOj9E6FGNkCSG5N7wPblssnfWQpWmQe8i+eBQcuOGdARWqVsgphWF9begHfeLB8ScxP4WTMDH2yb
lPjobDHonQfUkdfzXrGy0dCEHoxMP/c6ZTpHoagrCwFtkzRLNZgIvDK6VZNO0QQ4sixu0PRRK1Gi
MRfKffz75QVfMyLnnBWmSrI5r5FBTrRAIVfHdwnYIDfcYPnK39WwJF3c49V2tmyaB8uS6pHDnNBW
FaNjEOjtElnqOJrPl6ewZqnL1F4NwlmfednUYgoCtEy56IvbFs9Ye7BR/p4wZBN7dONwXTNPJwLS
uAG/TYd8uyUJ22eie6dbHKpthTRhGSqw9fd5Qo/0mM2/L89ubYOcYIgeL4CaZgNavAQPvvetPybB
1xDyMc1GtH07VCWpEw2bgJCBWhs9jJ4Z920FVMGxyiz0HjoNFomNYLW2SU5AVCP6PSR4GR6irOIw
bwJ5YyXeJUMa6WMKFCj518w2KUCGkEMFeCtGvslIvHjyspOvjANZHKhNe6se8rRp4+FQtTKKiqPH
0Rp6wwUauN8VwBD5+sYnudHV+xmNORCf1b3k9bcoDlR08CfV5OmGCa0sd+RYayxI3rYeHR50qSTe
uioZfcuzWqJdeSzKDb9bMRqXRgzi9nPA865Hn5ccbzqEpl8kCM35GpOkrlcnEISJTE6TlwEqZOCm
Tet9PALuffnrb1sKBWjwPztGwrYIw8CLX0QbZrd5zdCPLkAt9VzjMv0cq9Z+xaMx28jG394Omjoe
TYZqTlNhyFNVAP2LIkR7NCXPj6VnyPHyhN6UamA+TR0XFhP4OcSYJk8QBi7sl4wVYwkiUA1+ZAWq
FCurd13coLGIYRlBa0cnNIgQDywe77OaSzQVqUx41bRHe8CU7eXMG/TygTommW4TGjV+fTB9HYFD
VgNj8UWGFSBBiY+G4Z+B54egOIUciWTT0bN+Lq8qQFI3bKiSyZaKxj5nMsDrCeElnw5da1O24Shv
2zD9S4ogSo0SJKL/FFY24RMO3Q4QqjayaAi8KihRNzjgXX4yrYqnZxlpsOuxdC+Tsr/hAXw+xYtN
k5Etdv4VO3PlByjUg7PAV/FLX+n5tkz9fd7hNpMO3UbOsgLmw5Xlv35ToXfAJMgEn1Xo/zYE+ESS
EDCEkOCo0hpEJSN9zKoGnTns00zl9BClcQlqIrphEG+f9TRZ/v4q0sqCJSEQFNMpGKdQoT8vIz24
CxKhy/xzpjNvepkDHW5Md220ZZ1fjaY9KUDU1dOXaqztnnR6XyM3vOFlf5YGJdHLrrtig4kTiype
tsMQpsPnvI6gCcu9+W7U4/zP5a+v2YQTe4zpuyFpfPpCaGRubD3eZEEX3IwN36C+W/v5TuAhZQrF
V0ChXkDWkYNvepZD9zFuB0qu3AUnd+ibGdjUeUas5t6wVzFOsQKcIrtiubjVaKC4ch+c7KFNwDxR
z0P6lJUpGFZtji7PBlq2G2XulY1wwdzI4fBZHdEXmaloP83ePzaPwayhwy25uZWdcBHdHLItYwG6
t6cM1P8/wfXjPSq8Q28U/9a+7rg+T7ifj0rZZ7wCMIPGGlQYDpAkwjvDZUtdG8DxbTzXVEKoOnmp
ur5/GGyi76Rqtwr0K77sSgloXWg0HdfqZPAKAI78OFcHblHhI3nMwdMDtY8NO3o7fwdN43+jhiTA
Q+Ah3TtnAkmLJSj10Ca6CVoMZn0GRWnwvOymLgCFKHqpr1s8x81TbZO0BGnvy1T04/Sph9rDcCCk
wDlweYCVjMmFcZd5VU0GlCEvKa3lTnfmfZxVJSjEcEdRLTv7bfV8eaS19XP8XZVJCxI3PztLUakd
qmc3oh7fZ8EMVoWwR8dYbncTKEoA8VMb6eCabzquL/N6JKqvMGQekc8kbYonm9j27M3plvuvWLeL
pUaH58whZ1U+tX3ffQLcvfg0g55vYwJrX0/+a3Mk0aBryoP8iSBghTdy5Kw6DUOEpvTLm7LiPi6a
um6LvkwmSl8YHyI8G/bjoZYq2avOA+3uJhR5bR5ODMATZQz/5MlLUgFai3DAHiyo+jacZGWbXWp5
Cmka2RTTcApkp4Z3CRqgwB+VwfMzX8dbRa21OSx/f5U1tLEf5lVa6VMQkwId8nhVld6NTEs6b/Qu
rG2G4+y6YzE6tovqWYIk8EZa9oMzFewFlEN2jTRPl7d8bR7Bf+ehxFiBhzQrnvNM2XtwMJQ/034T
Fry2F46Xt3RiGZgisyc+5xSUcS2uxuBZyPEinfj3BQU374ZvLD7wd32IMse50bODRlBg+56w++qY
pyme6s+KFP3uT0gmBLoJ41B9umrVXES1ShPhTVrXT0HZltWOBxMOSMB0ymZj81cWzsVTs8JOoOzR
5oSZhAi96V3OOnk3Gyj/XTcF56QHajie0LVdP7G0hNooHYNzj/LQdQdJ5Lg4aMh0J8KgeqpakEEt
29HmID5meD1WQfoFPNrXVRBcSngD6ArUnAf9RP1Z7ZOiag4xATPW5UVasSq3xIL6zdROudc8LTPA
qyvOxMm/laX6mVgcUq1tbqOm39jzFVd0Sy0ZSsWdn3T6M7hKW9BI4RU0Og1oKtpSvFmbjePrCW1B
H1dnw1PLfSjSTMhUklzubKjBUBiX6uj10XOpgm5jQiu4QvoXHJtymZcQ+jjxHlRNls71QWvINvEA
pPcp7sdW8uwmb2wN8mmQ8xQjlJEu79zq2E5A4H3BQRIv+RNqeWeLtrfMa8s9BRPRgYmy32s6f5gE
RAF6gT95shuvi0QuPlvonooM9ccncJc8VD0IT1mdfGoJylrcb81uAocw2GDGjRvH2kRdoLaChF48
BlR9AIc3+Uazum6yW5M2XfUi9RwDLzxPHBT5UQDu5EAQpsxtoKs+A7N8TKS+csFdGnk7sqEM0MQC
k+ULtzRYiUB5/Dvz9I2N4zOlHrh9VGkPGSXtIa7TDStbyVmpG2pQ/USzoy2egPdO3xk0kCfxmSXJ
8H9HZeaJw2WTWjmQ6RKrXx354OAcEoo2/c+DmotzwXp5a2uk+zg+m38m8MLfXB5nJfa7QO/M6pZI
vx9fZKTYjSDSgioHRfUm3Sqhr0Qa6qQW6KBKhjmX3QcVDaQ+DCbJvg5MeD8vT2Dt806cYR3gtoyU
oHADmgMkDcwLICwqIgUs4PHyECuhzEV4AwdJJu1pcMl34LvIUbRR+USOiW0kWFP1fq7aMzojtlo7
1rbEDSasUAGadvsTeDAj/khCrwnvocQQDV97nYzhxu175VLkQr5l3hOfogf5iYX9fQZmjX07/kKK
Aa5rvA39iR4+6DX6Ja25vI4rNu0iv7kCsDyZ++ZDICLfI/cVYISVBYdr5+HtSVaCx6c+j0xlr5yi
k3bg8VGPFjexzxkLvwZJGH9PQDB6A5vnO/jRu0iOH6coQh24ma7NdVwIOElBX8sm0j5J4APpLQH3
hjj6/Uy/XV7FlRDkgsDpQlrvS1l9Vn3S7RWIiKQHGE4WITccyLsI6IwNu19xrXD5+6sYBJZmXomG
10+W6fpTBraRp6ZJ/7k8jbWPO2GB96DVbFhQfqgCRpCoyRwPkXMwDVuPSStu5KLAlYBuIq6R9ROe
WYvolEtRlyDdQrkX3e9gmUPb4+WZrA3k3DsqlcSK+FgmXQJivuewODC1xHV/ijx/C1yyVicPnagQ
QOEYZBZDezKmA19VOmcHrud5z4l5n6uF37rk9Q5sSuYmA+nebTt8Gtr+0RvFr8vTXNkwFyruWS8Y
mrKPf4Rp3exmXhW3XUyT6xbRBYarCLpdemjEZ5D9eLCGOTxo2YNLkebty+UJrAQ8Fx3Omkih3FB5
Z5YCocmz4SfISg8CKXWQ9/cGmBQQboMmH4+mG9nC2pItgfCVA4kyKWwUxOwHywqqoDvZepAXtcKY
L5entGJ6LlQcrNpAtFUmOwufQ3wC4pLzk0o10i0whm2F7bV1W2b3ahZ6bsORziI751OS7gnvzrZQ
fKcV0hETzb9pkH9Ae9o/9Uz/vW5aTmxIfdZziFJUP6U/GHDEg+VIqgCpfAwNpstDrE3KSRtyUvBo
Cqh3FgNvd8wkR1VAIYZXy9kXsLPuIBYzVM/jcou8POSaC//RpX61kCB2qVrqg7hSAPT2gdsIGq2k
aG9zDyR9ohv4wWR5fOCdyW49I4K9UnkPfuf0e9yh9nr5V6zZpBNH8HAPzcJS2Bdw8bafMyOweQCI
bFzFVwxyoeJ5bSu5SrsScifFT8uUPqLg3tzQig+7JoBDX57A2hBLlvZqFUESFjdlaoqfBfJU7o/Z
7RBHUPCYsm7DNtZGcNIGC2g1mcqpOSe8lbdEC/tOTGj/HyD9dnN5Eisp5R+591eTUHkYjwXIYM/g
aLzLs6V9YDbHLF5uyK0HpFpEb66OQy5O2EQqJF4RFD+Vz6GpXsvufRlUW2JpKxbldluYiOMCAQny
MwUFIpgHy9pXuOhCYmHDcdYWywkHGgyuKarb8VmF7MHM2WMSgFj5zzolc3Q/ReTD/+Cma7vvRAYW
g/eYStOdiT/QG7Ec4Uxh9z1g3zZMeG3FnIxBj1C4sJM3nFtZt/cahTGyi4Dq/H3ZuNZm4Li4LRrP
i6pcnSuFQjRq7GC7a6NPE2xuIwdd2REXrQ3Yd5HPDUnOwTQhXur4EyPqp1ggqRZgjT83omkp91ye
0Mp6ubjtuPYH0VTt/DJAO6Y6kXqc8GKUtzYuNnKDlSVzIduBQAlxyDrxf7kBMveDKIy9GST7dN0U
nFRAxW1d5VGbnvMConYtaBbvZx+KO5e/vvbzl7+/CidgbjeCylmcBasFvxVeBwfRiMTNcxTWYgsZ
vrYPy99fDYOjsAEDW2PPNg6/ZkUAqZ/62genhRHu9ccTIqEYyZQ9y7L8Ry9tLIBjbIWQZZnfqNgT
x6mT2WMVpDnsObO1fEfiBqy4omagNNcgQ9abV9y1FXI9W5lBR1U6nZWPFlqwsKbh7wrUiBv1t7XP
O54NQHNUAe5Y/Zzo9AKRr/7QTUgbLhvR2xfL0AVmK6oLCKGF41mlOI8kgUITj3von7SAiTY4p/ok
Gzcy47cNNnRh2llaSQNtg+GswxldX3MArE04Ve+8nGzha9eGcE7xaoAtgQ7eYAgwXYOlMmvFrjK+
nj52o9d2ny6v2towjmNnc9TlIuX958DDTiQcT6Zgk4fWK+qTzc/LY7y97aGLXMy6jHuQibLnIEUr
YGsm9TLIxGzkbGtfX/7+yquDTvatjzrWGXJD3k6CYBcN8WYjl3rb8UIXqChBhplpCGedJVgYbmTQ
q1uxnKZFgd6ecs63IBJr2+A4+HJJoUGV6LPMon+NRTWHjsM3FHe2MFVrE3E8G/oRUTdONv851XAH
QCLUPgY7OykDfmrDeAOZtLYXjoML0kGUkybyLObxjvjQgYh49OMqK3Jhg7TrfZN4I75dmwDVcTx/
VBMuvZe//nZKABjyf62omgt0iupA/Fp+OeXRu1IEt15FH/4MNCfjN9mQdsOqVpbJBQ1mxq99IyqJ
lFOhsWK5tEE15Pvlmax93PFoJigJoSURniT0vG7JbKKPaZ9u3ZDWvr4Y8GtvGzxP96mQ57b3Z8hn
tBO43vu2vg5UFf6F/Zu6otc66X4kiKWnvPfm54Uy5nB5bd6+NoeJc0gTBIayaEz3ox0q00OtQQ7M
729Sf7IdO+qgiUEJT4CaP2YgY4/Aht5lM6RmwyQesuv2x+VZpEXRD90ggxeedBlEDTOwqoP2ccOO
V/bHfUzmXhtOLOHRB8t4J/YL2SSkkxTEDq4cwDGAIqEK3YfSfyk7S8iZlCZ8gGiPjT5ft0VOJAxN
VrFQAzrf5T5ATlMjjop9EpP+WBoIXFWdBLs34Z/sJK8LWm7bkS5FW/kQu/gFvF0IhcSSH3Hf3Krj
rmyIy6NbaXABofM5/hAUaFjfo+gJZRwaS3l3eb1W0h4XRdlaMDQXXhd/SARAKTqvn/9ktihvZTdi
Hj5eDYMIXTgltC7HYTBsPpEuvZMx4GdpA16Cy/NYWafYyXcYizzckjr2QXVhVj0uAooR3rxJyK4z
XJcZlwUSFOKlrs+tyiFpA3DoTxwoEDO4/PtXDti/4JScQMZpmPUvP8HlTnJoL1ZLflDSJNiNIdqj
Lo+ztk7L318FYFJUEOG0I/+gFYTiHlvN0vpmykYIX10eYG0iTow0MzO67ufqDEiY2f05xHXIlodp
gADARn1/eZi1eTh+3oL2cPJUXePOx+b4MUf9Sx8DUdf8ukM2djIeNK6C3AakVuhh9+F4WkcpOcw+
sWJjodZm4CY7SlOSJaQ+c5BQ3ivQwnyJijLeQpEvv/PvO1/4Fz4SL2F+CGXiD8TE3P8ORTuh/+XQ
Q1V34LsP24OZIXt4N4fUeI+8K70fUwunOYo4hICmgT7KsWmoHDs8R/gkPBie+5CeAcMT/r9ilN9Y
6DyjPo1aMsQzQPerH9HmUXe34GuFNmsQ2DDdjx6rIQHBE4oTpKsSqDUEKDAnR7Sqjv6jiOKSfaPh
n2epJG1S/CsUTmT6AbjCHkUCKMF1d7QJobQnVZmpJ7gDSE2C2afVvy2WELmPSqWIUBwZ8+ynV4LT
fgvYspxJ7hKCB/1Pa9ArXwmSnPuST/4xtyAYsLh0QByD8ft6Av3L/78ZL0M4VpYhJsYGKs8nKVoa
P7RJwvTTgIeSLULSt6xsGcCxMjIPnSC99o8U2lfUC+lxBMf6BsL8rXwIH3fr3TyyfgAaTnNr6ciB
/ib2QIP00Sb0B8db0j43aYmCPtjNfBKfr1oxlzND1Hk6DAnxUS62UHpJOsiY+qnt/738+ZU9d7ky
ghbUw6xKsecZeyYUynsjzGDvqeSfywOsbIhb+2aeKMjsY8dp6Bk8h8Xmw0zz6cvlr6/9/OXvr0xW
DoqmHcDe6IeDrhc6oSDMms8vKXrmryjCLHu+zOvVCKDimpmHvx//APFlbJPTKDfBjG/do5avO6cH
eiBVP+YmO1Hl/4aC6r9g+HhBKe99lncGeMbw3YD+z40zd22xnDNERGAEpsVsT+i8lP4BtFNFg96C
WEMlrxgAYN7CSb91Ji6zcrwcJ4lIReMvRpX/yJZ2f1ZDxqzOAcAIeraRiK6tnePqitIgDKCZemrp
+I1Uv/IGpEkByvYsY0dfCWi+CYTLy4b2Vt6IKbk1cDlABkdY4NsqWfY7FHu+SDV8hATSKUW/fMrH
jfx0ZY/c4rfNRKi7mmVg+/Ga4ETLKLhJ59Dcp8F4DVPuMhcnd7QNLYIgawLI+rL7DIyv93hcCzZQ
OCv+7vKViBFs4HOXhydig+RRoBiEbr46KTbC4UoI/ouupJ51BkAn1kcyNLZXBNwbPRSBoXab7yo2
HoiIIP2ZjifvOijTsmBODGCIkoqPWQC1a/WoErwQcojcHQ20NRsIl2/cdNe23okFgJuVsR5pcAzL
2jaHIZ7/BZLUg4Z30G0xAK7tjhMCkNT0xKBv5JRFvvrcQlb43i8i6BRf9pK1zzuOb8cZfBdZY09t
DtXdnYoFlAw9dCRusTCvDeD4PM+Ww72m9qQj7Sd7nXDwfSQiLn9dM4G/quKMgp4hHpvwZFE129s2
Co6ENe3T5a+/HRf/qoNLCHc1bdGGp5w1+RF4b5Br5BPbccr8Q5z7vy8P87YhhS4/CaquuiYQtDvm
E14+2rz5BTS5hOI2hNwvj/D2NoTpMsFXh2IuQSBoeBeeMq1/BiXezkbSqON1H1+m9erj0Jozsse7
2UlkYn5vKK9+Q2pEXnGRitLQ7dy3GjoR+Vzip9ftF4Tb6DCnWX5V9P6r/m2bmSaWFGBULbNHwRQA
/Qx67GUot1qK1/bWcWDZp60PbV0fMsjZI1R387tujH5MCdp3rlt9x4XzGEQkcQBSWCLH8AGy1dGt
rJGLXPd1x3+rfJqLsCkRSUVX7hdJh12Y49i+6utuzVvSNKnSNA1OoOfrbyoe829+0OmNfGPF6N2a
dwDYEJQ8p+Coq3SMAL8SMdl7sprSjcV5+2xDkfS/hp/jSNZJ3aUw/PG9CMOvtrHgbfGKOz30j3RA
ZVXUKtr52dblYsWa3HZ4ISG42xRlerIU4MyDUFB0BDSFZbuxjLduTWuDLH9/7c8lZwbciDiykcqG
Oz4YCFkLvz1Eo5AbMWNtjGXPXo0B+k84Y5+wW9nmGnzvMCmZowoTzhCFuWxcb2eAfxXD9UwbOwk/
OEIQ9yPlfojrJcPB1i608ui+iO/GcLRbvdhrozl+boIGkgIzkgGGr7Mx+AqJuXyfV/Q5KqZ5H2YQ
hrw8rzWrcxweHOYAaY86PeUZ6ANIWvC9VLBvm4Cps46e9TConxBbanblSDeSxOWc+LvSELpVXglG
Cb+vm/REhWZ4/Rra6pBlsz3yCdpex4IMW83/K4bh1ntLyayGTfhHXgbhvMt9v2E71szyYZrz9svl
JVyZjlvpBcigHgURwVGOzfQS4xh43yVx2J9MrlP+aKiINjKIlRj0V9m37RM+TSE5lrRIHvI+Gx9o
7H27PI21jy/Te+VEEpJ1RTuh1FAZlb4LwAC0z/DAvXGwrFi0W/GtNNTFFYGdcW77ep8FNT8nWQEB
ShIU5BnNKC10U70gvQY6iJPe7aMPTACvlNgVbdrvNkCLFh5EwQYZ2vbzdQvmZOwBDfq+LFA8qaIQ
bOPgAvI/TkMKBqfrvu8EgWyEONzYyvSUREX3JVFx+bvUQXh7+etrruE4fjBVgc0QN3NQwekCuFTx
i0Et/X7qJ3vlBJzjXqNfakySGDdNUqiDUeiUHXD72IhcK/bqlnyz1hsrAlT8EZr1+nEEPQZeEsLs
Sl9z9cW0wdOdD43DI1wZCvMtt4H3dZ69Vl2XULg98W3ASrxjJ8kpU5X3lVVLcbdPNt+G/5TY3oiy
zPFnlqRdBIq/YuHx9D8EgMCDYjzdZTH9QYUwhywJPoKo6KOlw00sQP4MYHCa+OmuXigSvHk8FkX9
vPz3ssGt7ddiiK/ii40ZmfJuxu8B1QDbiR7NeimK6hsBZu3zy99ffR4v4KOucfKflBb1Llh4qwq4
/sbXV45J5vh6ko5+DG6n+MQo3liZHu9aY3GglOghENFwo4f2YZw//Q8s1iuniqtGRrM8rUYk9sCq
0/KF0eKfLEH2Z1g9PSyPfxsT+1NrfMtMnDjAMsCrAfFMTgxpJ5gf1SFQEKiWUf/ILIc4R0p/2Dr6
BFLNfM/4WN6OKFIWvHtoOBrjLtvG2mSdSCESCVmFaAyPysIBZIl+aCnm9tc8ye4G1HflNe+aOBX+
6q/viJpUK+dbG4RfdTS2+ybfbJ5YMUG3tx6FW6ICcAvx3Z/UPUugPelVm3iMN4kClx+/nK2vTLxV
86gAJIAHZRr9BKUH/hcCSk86RKjo6I9oFPotbQiVlUl8IX30UNJxI/NY2SAXKQHmzdnHezCGTvL+
lvjJdzsiQShTAIsKucXPtXImuT33kHsttBznnu/mmvAdhZJ1NTW/kI3Lw1WG5vbdswRkYhPOU3wc
hM0H0YdYwiZ7NNGYPcV+tQG/WpuIGy7ijjZdvyyXthUKxJTfTT15KONNCsI1W3OSA9GhfZ/1iy0s
kZ1nBreC8Sp87mJpTlCAIeHRBgLK2O4hMwcRJj7Imq4Bpy1fd7w9SMCf20Bgk+84Z6BPnwZyDDTe
zS7v8crSuH3yuounSqOBGgeNN8k7ZOHZgXZXeoLbFR/UimTB2NEjq3BN+sPaEKP5vuqa89BtKTas
ZMtuy7u0oPVrakGPtmI/rEAHVt5EzyTUTxDk+z4W0c3lpVpxa7fFvQWJ5RQPyzidepTVeEOZ+Swn
+TiY4trtcM59VhctaEsNPQZZVt5koA7Y94P35boJLDbwKiQC1pH7XW3psaXziymaX8sdeWGnC7st
Eau1NXJ8WYhktHyYsUZjcswM0LJ4EXiYu7jbT5X6eXkeazbruDMrZaDHltIjrCs/gDWz2rcq21ik
tY873mygHDCXIHM/5gDT3bRp8k+ianK47pc7ziygJAYxj54e+QxcHi/Ed8hvXVl1cfvWDRuE9jyP
HmXSPfSgt6ggYI43xE9y7H+m0He8LmS43epmBtu6SGBGmjTVLq/tS4e+uSs/7hzbNEEoJUUEAyL4
wUTTZ3+bjmRlb90O9ADKD00fkaXJfQHx0xkFo6i5MlL/1X9uxhCtOJWHIhTaw3camk57lM+HjZVZ
CXNu07kuqCe4YvDeyDwxi6shEdWnPC/uAsAx42HzPFs5j0PHh22jPSDTEbR1y8iOgq8fEKeeH0qr
r6ueuB3oOUs9PY82PJK0/lS1Ytx5dXsNPR8OzNBxYN2HeW0YogMntt1ntCvvALq88tnC7TbHgx14
X2eJ2AMm3oNNACAFzcZNP2y1Rq+svttNbio5ETLO4VE2nQ9Lin7YWbQP0B/wbi8HoRVDcjvKrdEh
5w0L4WLJ2SD8K2kOtJ5eKnSp1T7ZgpnhVHnjrvRXV3mmvRHivzj7m/aLskjmapD8HC/PYcWTg+X8
eXWUtWVk20kGiNLovN9pXMWRcm1Cndf2wDmFTcSGSEU4hcHTLBSOMDC1AEw/1/a+H71iuLluEsvk
Xk2C84hSomh4DLrI7GUZD/u52KKRWJuD48XMazS6+id6RKt9+hB4fH4yoDbZTWV/jXIsPM0FwfFK
Kr/TU3hkZvBAJQVFB0WSjUaotR123LgqprpEySo8ZlGX3Wgp9HFEynLdyrvncBSiKUMTfNwD76Xt
0XfT+NcIAmFZXOibiq3lSo1YedbeCp6Hu4k2W3ihlWVxMW5McIhJTIg/NkWvSgUCR+iD8X7DIldC
gwtxs6xWEosRHisFQgYNYt771uBOTqK6fcqQRowjaGKu2oO/0G59RfUYDvQIGXHxniSzepad3LLN
FfN3O7tTtHJX0eSHx0bDgyuwOB5EgGzaRIV/uG4CjvsSvI3XQ4I4KiCsgocnPDr1JAn3133d8V8+
Nr2sJxUeE78ecGPCRpPG+37dx50MWhFaB0FPqqX4Yj6aIm92g7o2QXQxbZb1YQNSnOgYxuii8iG/
vCs4NBgu//a1nXV8Ny/RwxubBL4bo/aRo9n5HVlyUFrOV+EYQxfAFqAxL0rmDHFtbL8nGahvI7VZ
el1xMRe1FtCaGd90cLGWPXN/aaro3jHCzvlQfkq7Lf24lVVygWs8TtWYcZgPEPcorExo9wPJ1K9y
Yd67vA8rkchFr6mSBA1SrRC0aORFzWWzj0sQhVz38WVar47GXOdT0LR5eGy5+Wb4zHb/Q4K79ssd
x81TWuQZaDePkCAAbVnV/Eqk2ML7rC2847fQwwnDvrEBDnVcAkCm1IGiBS/CHppTrwsNbs82mdTU
5ySt/h9pX7JkKQ4s+0WYIRAgtpwp56zKrMqhNlh3DWIWICFAX/+cepu86uRw7dxetaWVoaMhQqEI
D3dQegLgt2Nuk50aPf++bOmti1ekYzD6bVMBPe9PgNQJMKzAt201T6xkCFzLfAeAsqum0kupUT9D
aeIubcunFFmUhm15t0/5ZILYsxu2XTG4plbaZMk4CY9/404ehT8HiAi1fyhP/WIXBWnxcwZdivky
N36mpyQUFYtAuiVIkWc7FXfl3O3i1oXo1wYk/vNj59mt3W5UFLl0esxc9QX0CLsxQU/aFjZh7euL
v/loMRA991kA8HXn9vdlNfr7CSn1i8Jtzwax5ZFbuOgGAhZJRt8ADKgOmY/X7SUHzvtPE7c3uSGd
PcDG8ZrySAB837ApDfq5OXo2hq3P0QBQU4SRSoxj0o0qSP62WZduZvaX/X7L4mnI8OCMe3JkSKv5
PAh2UPe6rHDr2VozYHdpBGhEUDdvUHoJKfQk2pTzDXDJ2qGxbH3QYTYOgQD6vNBZMsuyP5CsyjdO
DcPR++8L0LMVXwTX6Ekc0GAyxPORHlDgBhNcfx+hkKRkEsVOtnGCVjbZBrNBSm/UUgONsYDohZrS
/eiDW6nvoABz0R7bgLbl2d+KjiH1zhHrzaMn9oUBOdVlX7dsV/pNR9IFeTMOwEKSuN9PcZUeLvu4
9VSuTQ3h76bGCZLiC/e1eyicNL8+//HPoxmPLTvywetAjBh612mOlS9Blgzloycw4U4gKInvIZ1X
oP/4El5m+HS7fTsNKwe1rg4jeSH9Dn3M/Jb102XwETBe/s95zAPRWgosklvr8fh3C9pa/Xt+kVas
jFnRdq3wUICwOLY3AwGU2wt6MHN4iRDxsjCWDfPOM4WE8PExFN1dGQ5yR+q0v8y32egzOWXOrGs4
iL/MMFCMbB8gEeNv3Igrp8dGnAm06qU9neLjX6lrGkKz1UWx2fvNXPpUzdGGH1pZfxtzViMcaz26
uAc0cYCLstr9L8hhFjP6xMnZMDOOjiovi3WMbDh5XBiuvXJ4EJJdbTe6rP1+y4IZ6k5l07dYJjMa
xPFK0Wxfxe34dP58rk3BMuIwr3k/AQJ2RP9yvlsUQLzInJasclVFW1W6tUksf//gKUoyp+AbnXEZ
OK58kGxul74NlCk2NnnlDogsC879SLnNsJjBol/X4QWa5Kn3ewLP9cabZG0Ey4zzkHO0tvhoL3Sa
HsBPpH4hZ3qYZrpRCF/bB8uSxTRPyHU1GIAOAej6wzuoQx69HHlB5k8bs1jbByv+dtseUJQSmVN3
0TSAesmvLgq3ODxWbnwbZjZWZVAzhVAIKjw3YGm+4hNePUIALAVldFUEP5o528gvr2yHjTnzuFJD
53fhMY9YS9DR5HWlHydl4OXNESWqtttIB6wNZN3OHquF57jwgeU0f8+DIbyJ0Q/R5M7WJbqyJTb4
jA2tMOBuxABtHr8xSHG/ovVoKxOw9vVlWh8Mz9NVEWsPXwdrsYCwLSj2t9EJa2tjW3U5QoveaYEZ
5kAt5kja7msSVLsqvrDLwrPRZFCTMm4KzuIjwFWQJXLAv+4BvbE/7/s+vYKYZwd2Mkr51KHB6wVR
9aPUvEwqCe5bpzjSAU93Pww2IqVPjRsDWacI5JyiBftP+wJlsqMX6ec4yJ8UjiwwKVt8I2tjLH//
sNWUz2iJZJq8ALpzXc1pkzRh/qiyZuel4/P5Bfv0OGEe1nGaRU/7vpHkhY1z8Shjnh8aMLdsRARr
M7DO00AZtJNp6r7kKQ4rHca9V3f3g2luVXRRYQozsG4K4htTD01GXqpUQ55sZKa6giaK88/5BfoU
/YjP29cELxUNe899kUNwi+aNRzGhtilGfVResydt8MMv1ENBN+v+n9ogBrSujZxBrdgbAvdl0IH/
FM9Vaq6gjISrA085sUV2vGYo1r0RFVPoQ8vbe+fFeNRldBRQPyJtdA11tZuB1U/nV+/TG4R5dkjI
xpJMfMDqgRvtaQZleFL7ERLJ8r5wpsc0c09RmF2dH2tl4ey4MB9Rhq5T6b17bnvjjeG3woTX1K2/
nf/8ylm2I8N2Lh3oY3be+ziHUFnKnwYSfqnQ4zZqtXE1rWyKzTwTtyrKGERAX2Rd39VifChFdWto
fI9ez3vRhpekCbApls13EIEFWYRjXqTwBLqVa3YqVB4fz6/T2iQsm2/bhWu5qdwX3jdHNHnigdpN
X5dtBlMuZJ0C9fX8QGv7bRl+2oObDlwa5iWmQCKrsYaIu0ZNyBmb8Mv5IVa8oy3dJ+pyDINOmRea
a/MlVdK5bh1/+HX+62sTsCw9DpyyjaLGvPQBj/fGlSiMFro7DrO3dR+uTcAy8y4eq3SeZ2y1BrbK
C5EMqoNgi1FxxSTs+FBxx5Nj5ZoXAuRZ18O6wXRz6sbxl2/qjSh6ZZHsuLDti4I07WBe0piTA0jQ
xt1AEELjCqxO5/dhZZHsbgQ2DY3yhCNeJmiP3AOA/ea2Y7nhldY+vqzdh0sc+DM9I6KaXkDSOSaC
Dl/Rib4RhKyYmq3KV/Yxoe6Ys3elmqcynE8gafkxxsPRFeYPRD823NLaFixT+zAFN54j5gwle89D
8ogE7GMEyJKRaoswfu0YWYbcdXPKuO9E75EODyxwEhT/HplqTuhT29jitZWybnGqMojb5y5/Mb56
9vKvrWxuKp0fzOAkfFPpc20ilkEPaUMBN9T8hboQRl1mIgP9lSEUXWhlzx/WtZlYFs1r0Q39hDH8
mf5ZhoDfuOZFcL2I2GxfpisXt90sMMgulDwO/HdwSj2O5psnmv1ysgS2Bc0eLRMbIeKKfdiNA50E
oUQAJr/3dAz3NG6+bJ/ble2wewZQPmEhdNv9dxqP+wZtqo6UiTcFex/DnN+NtSGWv38wDQKKnMit
Y+8d2kg3OFdz0CekjnfEfzs/wIrt2W0BE/i0cz+t0u/hFF+3CAEIm2/Q8HWZB7F7AkpHsRSr5P1d
Ivz+5bUU6PC+QKhehVvB5toeWwY+VGNR4mHpv+el9/iXz94JNqmoVwL0wDJtz/XbGhSp03sBOYsY
ySKf1ieKh94S/mXxl05BdKKPLsExMc/uDhjbYtJo+qjfvVZn9AY1c9U8F3FBtvRo106UZd+NI3QW
x1n/7jRousp3hVdM5lR3tG+LxAgyiiwpBzctfp8/YCvLZ3cM8DTlsurm/n2M010FB9w7eAKCSn3K
9T6DT9ED/r55FFb8it1CEBYtELt92L7HcCTLTpU4aWKekrHRxwZBInoZNzzl2lCLB/1gm5wMYY6G
l/ZdYDbL7HC+m1Hv46k8TsjsEh7uz6/hik+2WwlSAO51yqL2fQzHrzP0nUIkHCAftK/pv1m+1eW3
NsriIj7MRwL1StvObd+VVNc9TrVp8yNt2T1SpTtw0SbnJ7O2bNZtH6vMLzo6t+8z5OKXoZYseKlT
FNGRhcgH5EsvXTfLL4h+6sfSFeI9NmKf8e9e1V/zPN0Vzc9i3noWrh1wyz+Ag8tVaDYV78DPJKj0
ndKZJroSe3T3JMt8lgRzgfldtnxWDDCiXYwEfS3epQKvvA+BheWJCBtaIOr/p6CGWq4CqSEvIght
XhrXu4IW+zGa9DUoofZTRg7SaTdO94r3thsRKikJ8GV+/NZVgVq6H8sw6QRtuo0VW/F4dgOCJH0m
e1EW7yWuaWDZbqAN+0WB0zeutwLllVvUt1zBMEZOnmuSvace4FMMWkSLYG4ek40p/OXE+0/ZiHl2
K4KLz+bEkc6bRw3oMhLtcQqCUoW65iD2PSi6pm6HTBVAYnAVbXNbe0CroLrkkQH6Caj1BV11JQY+
VMiMyHR8o9lcq+tJhDrcuOvX9tHyH008+NKJGu8tjFvaXoEMP4D/MEBVbgyw4qDslgYR910BTi33
bchBV9Uk1JnmsU/oNBX+aQh6SKVCvlh18W6KeN1tPBDXpmU5ETwNedvP8fRWVtwP7lBKJvU37YJq
+rIr325v6AJueJPp9s3LWvEPGhu9H1xP9Pt5f7H28y1/EeoexeQqkG9iAWntgXon8jSgtsJO5wdY
2xXLS4zIWkRxLNWbk9aJIWRHQnpIYVpB7d1CnPB4fpgVE7MbHQwFBjvqdf/mp00+/OONExTKGQhQ
yh9qikL+fH6YldnY3Q5gak1Bc1S2b7kvbpdrA70P4ISht8u9sdQ4zw+zcmnY3Q51xnRtILD61gGW
t3hxjvs1lyAnYqDgdwlKzuWxTy8MVez+h7Ih0RyyoX5ZGlqXDOkSFcmOHmZCXjn/Tr15o8y2ctxs
Jb0YOM80BZzmLa5k/E2OdfZNhEY8nV+2FVfuLaN+CFFazk0IP5O9gRwq25dTa45tTK68kpq9NO2W
LPLaWbNMvtMszue6zN6aIYTkCRaqd2507chy188qCzZYKtaGsSKHCTTIgBn07LWMoHxfVMcsit7H
7CI+NgZP/z8XiwsXKaGsY69QB5/kexrXVZYoFIydyx6nNiPwgJ7KckC9+XXpcOWRgxCfX02GJgU6
Xc9v+EqwaDdHQEOsGJu2CV9JmIljB4XiJO36FKIksMbBY3s1ICvYQbZ+f37AlfNrN0yAodeAkSkN
XrVW40OW1sNrFU5g2jz/+ZUttzsmBCso1X3mvUZcjv2JSjcitzHR0hyycCrHDWe5NovFfj7YCfcc
8A1DHf4wltNXDw1bCRhctpjmVozQ7pXgvTSBKFhx4Go8Lhsh+uFN0+imT+ONjODaEJadoxcSxMBu
qV7TOndeiSeAwj1OopgDk2gEv+74pYxdZ2u51oaz7F1ILwipdotD2Wv2JU29ZpcCpXbTqbJGyxj1
/5zf/bVxLIMXYYziba2zQymrb7JDnS/3xM2CZjYL8OH8IGt7b5m9Bz0B7mVjdkgnxKJoOGc7PV7U
CcW8v3r2Hw5WOKMNpJjD4oDG7e85GE2SytvsdVhZHruRYiJz1/UTTm2l5V7i8nMpf1wyqG7sv1+0
OHY7hZ+T0BdBXr3iAgn/KcY8ewU6Sl6Eqmae3UYBZ+sY6O+Wr9HAQU3fVMwMuyb1+dbNtLZEy98/
rP/gkDbOZVG+CsVfuyn7FRbuyTf0xt98z664KJsHuCuEKMCjX7yWvBzvwThM433ZBHRONEjst+hy
1yZiWbhGMUrNU1gdc5F9BUvZl4j6BxRzbxhIuzec7doYllnL0J953A/1ETJB4qr2K/VHt0N+kkUP
SUU2s+75slNl2XVtpoYIFlTHtvTHJICkWGJ896IOJhwqy6CnnA60aNLqOPE++DdAJDwc0BNEv0EJ
oSqOl03BiuIln4qwRkrpaIQSOyLy6WTGaYvY43OfROwOC1JETQgEH3bC7/PqShYye6NgIFAbT6jP
o3Zi90q0XM2COVii1MODsBnj/JQ1tLoOJ57vo0bOyF+NW72Ca5NZfsQHG4w63pTI91THuS+eA9wO
B0EkPV2yD8RunXApJI2CoMU+FPQxgxjUbmrQZ33ZxxeT//DLAYDjuZhKnKSx866HeRCg2wKb9Pmv
f/6mIXbvROrRqPJzj782JRqY2sH7mwmLeXUY2t4kBtGC3/zMhq031OfmTWxJPHBbhiGXTXUUJL4a
KwLGmAAkKHijabCUXzgpy7RnRM1E9SN/BQ3EVUdBgU9vOmBRMwn+WD/+Vrjf5oBcuPmWpddlnPFQ
Fc63kLtIIDajGOt91Wr3soQosVssGGgVu7iKnZfl2bk8OZey22zUwRvVDuH0hjP5/AohdoNFZ2bm
lZJlYM8a0FSF6ENM4M7YDkNWjpoNwyNVM7hDEzovRdXcZiPZVYgFy3zYDeVwIHV9Spv7rt7yLisG
/x8snqh40cZetfRbwGQ4eL+bgw7GKd64P9bWaznhH+yyCYZuCmY8AKFlNe2IpvXRlaV/grL5FoHz
irHYOLxAhmHrz1F15FkfXWPL/JOslHsVAGeYsHqTBn9tHOtej0HJRguHlch6m8G/IZFx2BUFCnbH
aZq9yzbj9N/z/mZtKOt6Jy2ay9FCUh3lwMYfejLqoYkDKNuzynhfDXcgs3R+pJXrxcboRTm0EYwn
i2Pfj8V979VPeViBbolmJ3QX+0kUbcE+/wbS/030Ehudh5JSL2JdRy8ekkIFEsgEVzx3s6vAOJBE
EKcBykqdHq80o4fLZmdd/X0NMixK+uIYmeLK5fyIOBykNKl8xCPyZIpoK4u9sow2WK8FvTPY5tti
gY88V2gG2kH/ONv5kKCDMnh+TFW41W28NtSST/hgUcHghMrxOY5hOfxG1F8CNlvcppCpcuKGJFGm
vl20eDZqL5wgVDKpsjwGKX9mY/q7IM6b1N7Jn0mT+H3x5/w4nydCiA3dg153JGLk9I80MmXS+OZl
1NV1G+grJvR3KeevKg+O58da8Xc2fi/txyrq+6g8Kj9OvX1EikIeqspr9MaJWxtg+fuH3RFeEHjY
nPCl1t5O9eX7UOYX7oflFKooJg13RHFEjfE+qhw0s8f1g6r9gwMxYajAlhvJr7U5WIFBrlXhTsxB
UWwsqbOrOlbcoxl4HDZitbUTbMUCkdupdpQu6rwiPZlAloht9UFM5tqwstupfEvsZ20ilvlrhIID
yMExUO/n76GvzbtkQbwl77PyeRvDl6Wjo7TjFUfoSA8kYWCLnpI5H6bsstNqA/gcv8HbCIZ2dMZi
hkLR3B0R2F7685ft+XBUHR7qdOYKtsAz991Xwr9xXNM4G+Hlys1v93IMRa7SPNOokynnIagUuCOy
8ci8dAvusbb8y8Aff/88hFGGutlRsf7foFT+j8jN1NbqrHilcBn149f90nVAAVMcA1wdaBN6QE74
C9pHf9dg0FIyOOhZbPV9rxiE3djhBc4Yzn5WHJmb3k0Zctk6My9+3h6pT9wEFNini9yfzQ7s5Ypg
yfICHM3RsIewgjnipUouAkeT0LLrOAiZcQkcuRnqBqqJGXceQD4A7On5X78SFYWWOc/g3KWmhl+a
yyw68iq8CtwGkvNluzeq3MjPruyFjd5TZORBFBTFMawNsqSxOsKxnjRFLp6305sbRVsERivT+Q98
Lx/BpR6U2HXI1kwm+hFQfVU3E/ggtrTC14awTHwEWr2kJQ5W1vV3iOqTdHb4bqIxevWiyyL8/3D8
Eo93yJ3mR6je9QdWE4KQR/R3II7YElFZm4Zl6WqivXAVjm3cN4c4xDTi8g0aDTeBuajzjBEbzaca
Vtbgki2OEiCNQwOaswNNzev5g7viqQLr5paTR5h20+xoQGDwKOLCXHW58S7DCBIbxpf1dd3wGcsD
nhXoZ42agyBpC8e/4sZt1F7q53HkjzhCZZPteCu/FwC2TU27UVRd21rLprVTFVk+sgwsgv6/uR++
eO7gVUlLiEg6OnZbNDor49hYvVAZf4gopkEjfZ815rF2FaZB3pScN9zT/9f1++SFYyP0gqnmqnZJ
/h1vacquozw2+UmJxvsdByR4FrXje9/DPjf9HsKuwoHckCxy/UTivB9v+9nN+dEpivJH2OC/3YBe
LPZchUHu3gx45qY/omHO0r2qHfwvD8qaJ1SIPNxD0gkcTREAbXyI5nbfm7HTez2HA9vVJZ2ixFMB
soRZ77j81HsMESMQVWHXnWqQwr81YeO0R5bqKN9FvQrKvR5KSDEGhItx3+qI+3vVNOYX4Bzs3ZsL
Uic67eWboahP7qAgPV1B4jT8WnIPajZMmPahcjSkyqZ4GFm8c8HM3e+DBvChQDOjknFms3PNHW6y
Z68MKHIpHESSSdWBjC6R6Jr8asqOin+9VJfOkRSeAMXh7KufTalwxXQtHlyH0ItbZ+9FSFftwjaa
vYT7fU0eugwaIW/o12fOU6Y9E9z2hJR6RwuWhomoimG+hSdsHk3gdBCQGWlIp4cw6mc67ILKaecd
C42fHk076fIE1dyOXaWq7yleW25e8S9Ri3b9397cl+SrNOA66XbYc39XuNVwR3lIh33cu8OxIkAa
jrkw8R5bEEdfg7bLmn2LNzC9R8+uT6+KmRfAl4QZU8V7bZySPAAQmVaJmYE72YW9YOMt0BvZBHx0
OZOkF5q7+wpZqIVfwgRYtYwVwLNXUZ5HJ1BNNjcuaDQ0TQLFK/EHsimjk+RxDtdZk0IED2HuBNEV
RM10fWIAXCkI9fgddhmaJGBmCMYoi8tDKtsWxEeF24atSTze+m59dEAfHj46OmQvMRgoEEFEhVS7
GaTQMyrY+fxzJN38PM6OvC4mLr8YHkBvz20KXyRer1SROJFTPjUIQFHkzmiP5ug4jf3jCDwbGFCB
zPfzf7LC1+HrrMa0+9NoCNr+NlXnit1UuYC8RtAYkCfqK2xnhFedTuZ5NPLEWyr1dQ7pqBcHqafm
qQkCQ3YibEda7XXsyOGuA2wrTJigJNwrcDn+DP1QBzsXQopYHrBB86SJc/GvE3f5HaTZ5umuizVE
l0teITsmINCc7nHQES53zfyj9Yv5J0hEg+q2C6du3CF3UwzXLqCMxamCPIb75E5ephJUamB8JRaN
J7HmkH/u24wN3/2hbFgCwVjzVNXTlO0FxBsPdDTsuZlLOV3hXgr/qT0/eIi00u4VmRyIiIVsZN+5
dIMXM7dB+m0c48okZdSqRzWDEO4GdXgyHBo0POsrv1MpuR3LjJE7CKjX5dsUIb8MnYGpK+9rsKoP
B5r1Yv6GQpjqH5wMjeR7FPTdt751qTy0ddaCNB4dOe5X8GnOQ+J4mvmnwJ2aIemIgxWEpDHtE0nD
GBTtqoqyW5ql7X3hdvKLTEX8K42KftrBD/fzMSN1jzpu0T5BwqlzdiXKTN+5clWwG6RDg0PUiLT/
QuaAOdMu0uBfeBpyM5ZlMgdT3LcJrLHxT2GseobdL+o8yQxopXaqlfgZk6fhSBxJgnupJ/E1l9Dc
OTlEhRxiBKX5JbGYKinQjujuM6FiKDx1XhydOprOXwjxIB4gAZKQ+3CWTrHzR7zsE6cW8bepH9Q/
Op7HToKHKA0mODwOqiww0vOjR5X/B+ug5EHzxo+PAZ/yYC/qzpgdJaDnRoI95PGQ9HFVlb/gvCBs
FIIuFPSqmiLVH9C2NAVYDzK/u9KxK/TjSIPQXxqyR9ccNAnCqjwEnpDho8uHTj+zKovecRHg3AHX
mk93E7geQcIYizH9MpY1MD6DyaD+obp6jg9xhe7oA7isIJ5URtKjqCEFZXqrvMnjJ3Rcuc0NII7h
q4OOLiB/canIoxMOQTonPR2gLiKiOp/2WTW233oTI8Va557vnApkLhk8pACXKPXr9CQzdMOrpGrz
yvUS2TI9HKDiFuDJn2bwtbRAoR3M7toLZI3LIlN/YLBS7t0qDd8diL/MB89R1TdQ6JJXxMuieoip
NO7XETWe4HqcJtGi0T4tvH3boNv4GhxXHW54sIsNJ074EByQehucY+ypdn6KtNOp27gzBfCCzG/u
AqhEpsh4Vz674mUXtV8hmdeRV5pO484DpIgmFROzi/7xePKQ8IcKtZfyMoKryAREivoq6saneKqU
2jm5P3kntBuI7trpewNkFYggZIb7zMfNk6BJmEEZHZ1sUC3oNJ8GfDAvmmTOZNTsXQYc45Nxg7HF
ldpAJwBpGJyuOe6in40uKqDZ6rTtgEJqEcsctDH4lymcv7hqPWC0D40MvHKniynrbvIibf9ksQHA
p2z7rvweFHX7RBSvf/dEwckLH5Ly78MUq9cJnqG7noEp19dVJQKpd2jHCcX9NOLhznZxk3XPFLId
6SsKs6Y5LGCJeQTGvSz5EzrE0vBGyyGqDykfcDv3VT6zA7qk+/EG+1/Le5bFzo2f+YwfgpHInxmU
kbo2kX2fxzsxkgLtRfGSJIDwX5CdfKiFRi3uNerkPwl3RX2IiRHfRtrFLQqgRcFvqFvyLSnAlfDQ
xt9OQ5e2LUvz7wGbHghT1xGR1wt6Ze75RqS78giwycRpURLutzJHGdpJT4VPq6usCLYaAde+buXs
mBsHKVgPMoRsovwnywCwTLALwYX1VZtLHHGe6nzPz47uSKHxUHdZGCV9UFWXodOITSdeTjIkjjNm
R6iLZQ+QYSwenDzLN1rlPnvFhITZVTUI25qcpEN7l5HCHSFKmKlT3YdTkBRTuwUX/lQ7axnFem5r
yUcwvIzxLcKYyciriIXd8AzTaumbiIcQ8IMwM7Qyhwrlw7BNVFVQXKWdO4QarhuokfR5bvUUXNWz
cbv+NONY4q4um7JVSej2hIEwSzAon5x/mX6W7Vh+8WIPH7JcOdjIY93hOTRlQynojQJMzIf8b6XS
rLzh1MHNsu90GHC66yWFmtxGDvizMucysPWkR2ooYFlW8zsFlvepOWYFC9AfA09H9g4iZPcPjQqG
rELrEbx69sJTuE6QimZzd3V+7qvbZaX4mt6UKgDm9jb30Tz+FkCqXQPj0nrYxqOfelN+TYtWGXk3
Vhy4vURmeVHcSOhWtN/jsAhyP5mVziX4OUY2/MnlME6//NCv2/xQzhHij7yeiL4EgrWsmZVGGGdE
cSOs46mU6EsHWXc2CQhtiUvS5cv3LR/C0Z7ftX1cPkvPxHcluHmrA6SnEbGcX/DPfNTyfeut32Xg
bqo8E95RH7J4+zKEyzosYNQv57+/YuR2EQ6VZj+Gy6ieec5BZ+L6TfDCNR/GBATPw0aSc8VibKqM
sWoM5OLK/G5wgxztdwg+ywAdZT5Iq44e6x7KUE4bRvIXC2wnFLBidgku8LJGChH7d6YGGCc4BkOu
1JfUCwFouJayR3/8gXmV76rTHAUtwAH53NBfCmGed6+mqY3+RYARVyGehk7pNntdQKuV7Vxg8cnL
VIxjsPC94h4abmaOZ1P50FS+/1uofMiCDd+7su12fU/kdTwY5RfPQzrm6R7xatDfRpMzxhuVhs8u
72WVLF8yQ+lNhjLP7wIOQkERyddmwt6YgT4L029p+a1NY/n7B1eJxLasSA0pUofR8oSW0tYHz7Mk
2f786V2bhWXdPGZCzXmc3al0cnZRiBYQQ8k1Z+W1T/qtjrFP262WxbKN3O9NhecPuUXHBx0nlN66
xkWSyoniHw3VkMPYI6geJDn2dWua77Gc86jYdXlmtJuQCK/M73UKoFh74PmEBsEENIjATtYKzLgb
535lKezObSdwCzarur9N875C61MDIhZ69GePxWXSqZnwfue7flBvOI61rbUKF8XApSyjZr4rCBj/
XYaex4SReXw5v7NrLsPyeyhWIBggBgKM8xw/qrZ9hugzgvDeHGuTil3kuxtX2srC2RXJvK29WCJY
v4PGm5kSMdVDdQoqMOaiYI+YxL8yYARB2uj8xFYcrl2fnDIxkNzBPvUOshM7f4IU3g7YWtbvIhC5
bd17K+tnk4y4fCrB4JVFtxzKqujB8GvEQL8gLYFHWBPHhZivGeFm/KqJkdUWle7KobDrl2GXUplC
NvEpj1O3f8172WdPKERMGy0ya9+3vFY9gL2yTtP4tkG0/hyk/vS9r/i3y3ZmGfSDs6q7tIOAhYtI
NHLmU5jLa6aoeB5E1m/Y6Gf1UfgRu2Y5zyHedXNb3zpQtUnvfYH32j+ZdDok0QDuackN/H6c6STT
nNHXBp35ZAv9vHbuLB+WMfRFztJHQquiBJ4sDKFQCyLNvHsuQMi11Ze3Zk2WW1AxYX6FprlbPDr1
bsza76xQ30yBNfTc8vn8Tq0NYjmHgIDxlRujbmemKcofo19DgpCPtWnei6yJfWQCS7SVb2zb37ba
T0IKu745Id8l49wtbpDzV9NvPHrB4cIEpJyep6UNF3kJN4yQ6Yp4D6hpl2aFRjfuhATqPzVVXlQl
Rdo59KsG56d+MZku2LF0XNDEg4hgnsaFD7ojYXldaj5D6ghC6hXbGZax+ets/Iw+AmqWe2hoRZ4P
N0sG8DR0o5C+qPgD0Q3x/h2DUuuDCfvJad4HZx7a4KeY0ww59lSyaNe0IcM7gXBChzevCAfxZoYW
dGw7NEH0+qbs0Zy5YaZ/H6CfLZh12IbUTPHIWX9nmqAMRsgDszx/CFk9Q4MSiMM534G8rfTvXKYj
39s7o+9WU+I4rB2egN9DeUVOmrjjG3oCBkp3TuOmzdd8Fm4+4E0XN/SAi21od0MX0D3CF9+/LoZy
qiVQv1M93YtaOVjcKnen51pHrsmOY5r9P86urDlOndv+IlUJMYlX6MHutt22Yyc5eaHiDAKEmIWA
X39X53txiGludZ2q8+BUQUtIW9p7r6HM71HnbAA1YygYOiF8giB4ERakxfRup7QrfBKiTmPzaXt5
qX7oJoA9P+9YS1GUKLrJ+kgoXGphG8eg13lyGmFPqOpUVTKGUI428M/qPF4lYeKBMPvQjHmb3jCG
9Pt15CkZv8Woe8A++vKvWoijc6ka6ufIS2XqYUapuE9HP7X2BbTW8911zz9v3Heh1JOsrFtleU+M
uAIwf8c3e9vYbM1bdiGYzRusTlvAv6jS3V2RJ+mrj9w3AvMMxXZXN9WVY5gFmcBDM290WXPEITCQ
nyVDnvTdQ0nn5+U5+jiIoWz49xw5cP8BoTiQj0wl1kvdoPwrK/niwDT51fj96+W3fIgg9dCkOV8Q
3n2Khjs57vop+dFVubWFa3K8gfD5J7cmTZjYBagQHKLfAxmDKAgKNNyCNTfSjz+SPb8MmLGXOoO1
9mNZSPeGWiIIVYlIU/mg21we3dIcnl/9bnDgTXeSKD95E66HMi1iZjWU8ZZmZbBLK86vfM3sZgAW
c+EUBnPokyYDSY9FowWumweBsk0pFFk5Z5ZGY/89Gm/QTZ+wcjg2vc6iICnvfAnuvDOILSC5Ky/5
+GJoz+FMOTSqTGkl8Y8piG8CQmpIGdow1+segkBJKPwWKyns0uef3QRM00PbGnbnJ1bXAd+aklTy
xGsgeJ6qukjRhLy8Bj6OZfYc4QRdOBz8TW+OcuJDBCHeYaMp/XLVw/85+S3UC1ySyjfcnm3oZ/SZ
enBLzVdiwMJvnx8OTjU46COy9HVMQO45cEQ1C/QYkl0hVoHNP0fouDhSUOqY7O9WW8anyuu0uuts
IM2uyp3sOUhHjHlmoMyuvssyCCIiEIdhOFKFgawPNaLbyppdWEpzsE5MARZtSOee5JCkUYpPEoLw
WO9zCP5f/s4LW29+oAh/cKgIiuK7j+R5Cwt2EYEvGERZZX2TFcmvW6tzO24BSUCvgWLACegApOW0
as/tVDjWrnyPhYmaI3b4BKZv66fFdxF7z10XO7s+83YVKhMr87T0gtmhpYFi70ord07OCGkZ6gPH
0jnZ1vKrNdza+Un/Xh3tuR83Up5RNLwtvhdJZp4zKn/aVj72ERi0xV4AbLJtATnZiFINK02mhYg4
l9NSA6e5MZN644333Ar6e7QnE0nJ78Fey0NYPojr1rFzntX3xxWAKuOQdexkkFlu4fsNfIRve5Fd
Da+X1/HSWGYnVQMkdQZxH/UG6ssUwmG5C4c6BUOAt2jNAzkW2gMMry+/bCF6Ofbfw0Gtv0iN7buH
luCeBKCbP5JogiLRNV7RCF8O+/sFYFSJRg86ebOC4nnwfL6BkPQ1xPjzw2fnE7OIZYB2EW/J0JFw
mDL7ROCTuHL6Lc3N7Pbo5IVqUIShJyQabb9VsAUDDBC98f66rT6XyRIKmTsAyeQ7uvEMZwbM0i2O
A7wz/Qqqd2Gvz4WykHuUhccYwJc0sIYNxecAYK4UgCwNRQLlxqtW0T9iWbnqi0Tr4STyvlAHPViN
hd1OJnl73QvOMf/drvMGEN2GXo8nDxIeLJPpLvObNa2IpUmabWlkqbRHm43972hSur9JO+j7ng1h
6Vqfeukds03ddoB7VtXonJBBik2Zx//V1PrixiZbieoLi3XeZhduRnTTSHryVK6bm7qvShU5KkEX
6PInWBrBbCOji09IkDXOSRp4Jno9xEdqQU0E5sQaxWuhM/mPc3cK8FjloJxwKgvlw41hyAfzWftu
YR4HNNEqwN2apFePqm15dQ/4ryq+mCrxXB55ogRNeGy55X8NWkv1bxSX8QGtH7iQpF8UZ9OEOj5v
R5RgLs/I0pTP4kM6eNAkTc8HKexHoxK2P8c+bdY4fAtPn6tjBU1Xt3FP1XcUe+5UAsY4AHRrsOCl
h8/uAIrRIY/TfDxRBhNzo/o2jQqX9mtJ3dLzz2fbu/1KUwCbBmk5J12ZBz4W7N6VRqxIAyw9fBYM
yNh25Tg2CsKCqYqqsULDOYg74Bsuf9eFlT4XvDJnuHIKM7uTGIeA3TkpkNm7mjUBugkVkJRq5T0f
YwHsufRVKnydtYNihzaBUKtHgRby3TuZ9ARJdnEsB/cONNS7pl1LVZYGNjvs+RTYAi10c4oBPANT
k8KcuiG3ltbX2ETiQJ4bgsMqGoC6ipqTY1O684DRhQml93Ldd5md9jUIchzQeNy8DdAmNBSZbbU6
bIv2jFugZV2t9Lr/3OU/uMDOZbCKjCK2QAT/hxy4zIvQstEXTkNYb2dZcEwA9JTPxh5iC5BzIgMN
heJyaJ0IzR/PeixjnIdmE2iWsZupmdr4RSct7YN7X5R6HLYOfGCqfZCimPvUZzZxPjU4g9iJOm5c
B2E6VSPPYWzslaeR2PVENloiJzBh5SZFPoYQVs/eioK430XXDCcFs5F0VyaYcqj1eWMKuF/sq2+D
B6TdFCF3bNEUK3RQBnsXxjn+p76mor1HmxOSJpEbACD3RFDYtB5gulLnOxu+WfVvHlg6+85tpopt
HLtu+9PU6KlvoVQ7pcF/wiVDx2G46KFFvw+kAv71lkrYXXQrJeiF/TFXCisZ7qGVSKYfuelllPjB
iwLms+motfehaxKCcvUTGn4ACHX1GjBoIXWZi4W1Cfc8uKhOqHgw6txKxpvm1ql671s9dJPbb1zf
g2rllnsWOFgB8eprgGDYOnMdMdNWSni18A6AMkz3xvT2LTPumvnawtb/c+K+C8gpg88nVRhXmbv8
FoJV04PTtfbt4BKxxsdZqJPbcxkxaMaNPnNTdqAZCt8lzAs8w3c4xZ7O4tptr34A+n4j7f519KyI
NO5zLgCquxwd/ieo/cGu/dP6fzfGEtJyuShr8i2lE48PCUgK7Ys/xAnJt9whxt3XbZtDIEUZrz7G
PBcAuboAoadhPwD87BZQBbwLZON6EenjNg6Zhyiw8YQCQNMMtoLecOtP40E0UCF69HThp0dFARXw
Xw2A2GO2H5vSk5sS4NHpFYKD2QCiCZqPoXP2XPsRnE2tDxCvLTA1MNxDlhU3gU92VPtA7IQovmC5
QWwx4xF0+PA7oEMEM+ZtJsFY+A2BjCYDGh1SPsENG/ygeIph/dM9m05O5l56PdII6G2Z8U1aOA8f
po5M9SsI8830FS6R1njP87YqfrVn1LITiY4D3R3mDeA2PMrQkSInAHsY+ZSAz+08g6chzDbuMmk/
QUZcAQsH2wv0YsDLjaaxkyLyqGLWS2KGNP2cENlad/APSYLXypAmRxGvgQtYrJs03rveODU6tEC8
5Lce/l/vbVhle5uKBwDNFk2gm70LfJyI4FGhm6jQOcCQPoVxIxpCNYEpV2uBO9OSUf7yKjZVgPDE
rT4xOCPadyWjPd+xvLTrfZE6rrjreZsADyVx8lo3AysDUDqk7bZvxZCjdRQCemkDrY7Yxm+zOpPj
vej9vrgrprPwsmebLt7rtpTl76nye55uncz0zT63UA9v0ICXd3Ay5GUINXTd0KgDohxlWMcDCfSt
qEfqPtHOTFUdxnmKZqGda+mHnYJ8PngF8eCUEzqHfi9ffMe13SfXwAWHRwA8j/1jn7g+6mROlnLM
ozelcfGj7hWykrj0nRRm6EHg/wIjgIknAzsEGzimIHvDOtLxvtMCXllwf4dpzw6rs7fb/8pEF86X
LFHZtE8t4ZtojNuzlktVBtWAw7RkzktXBla8sce8zoFEr2MJKfeU0T0HRaW8TSlKzahABHXVoi7R
oTUIY0oLNJw8h15CVFgJqQ/NyOIT/FGApY4T0deHzGsI8DbaKuMIgLTxk+2OPf9qC+p1G8g5cbJL
XLi03KCoiT2nSjKVX4TvodMErowSG9AWWraFbH5n3xiwN9odFN+asgxLZAtb0catu6tt0GoiCS5Y
dmtyuG8egs7uICGaBYU+VqlTNXsP/mts61pQCTvmTVpBkydIc6R5Qv5ocVibJxQOkxSSt159XlBd
D6e/AZh3ffC5MnQIXUqxhDVggsXeV2AH3ZdBrYQJuV+zJN0ALOnWR+w00GGw6ir2HI92aZ58y7Np
gCAQaNQpUpC0dJQkDn3lTWvwF010Hw8h88HUwZQA1L6zCuJ9hz9Zn9/7LourV+lWbrDJah3AXVTl
Xf6JMAcnunLSTJ0gKVSyB9zrp+BTDWBpBn+mRDTf2nKsZB/2Y6LM79xmefKiSjNOB2p8yw3hnJi7
e7cWgmwFJpiB2wAx931ejpC6hytWib6M7bjuFlvKSw8wEQBnpXVtwffCMSK+kRYa6rfulGNFOXVt
Nb8DYHbJYaCgAIVllRI/ASK7MslhiqlNHkGDybqbosxgVrBDLRi+BR5pO/lCeA/L5rxh/BXs//7r
BAuGOA1NqYHE7EewbzaWRZPhK56mNUJql6LAt+sTgSwMVMApXyvBLiQY1uyebPx4sBlUdU5qMui1
eUkrywgmC/L35aNq6fns7+yo9lxSADdGXqQem+6ocvgKRGyo/fi6ypU1uykLy8taM3Dr5LbeiO6Q
KjJ2IG0WB9vLI/gzFR+dtbPcV9YQFMFNQh3Bb2tC8LlFBPTplxS6Viwo71qd3DgOUSHCqob1nf8T
WGPg/ssj8M/XVc/m2pJOLGmNg344ORYKEqjioO2fWSLq9HBlUWWuLVlDCrclgK6fdCqCV8R1DurY
KK9y7sCdby4uiUM/yBtgsE/egMKolnDQbMEn3Siq69tB9p8uf62FizSdJczUJVbmiFQduZV3oRMM
rzwvH+s2+Xm+jwlIcjJHPxRs1WBl4bY5F5wshQZMHJXNk6xqvvV8xAzWwSk3U+OaX/f5t3+wAOl5
b7277KVsKtgAEvFpmjiNfOVuQL3Tu8wGARW2F9HlmVuoxdNZJFC1FUCpqRxenIL3MtQxIMV8oHxv
ZCOeRO7/HHz/8fK7FqICnUUFh6sE/CWpT7zvyhq0PBca3ti8nNprWqNLC2EWFxRGYdumoQdK05Oo
NAh8ztGR6OrrpDzQAo4dGoZ7DW7ql8e0tBBmYaLspgD8KNqfoPCcbUuAtMM4ziTYJ8FKMWgBHMHm
QpStI8EN6/z86CkkHDqr4u0o6oOXqxrKaO4dc0GjqMcyPbOFH3NcYFfWxseTyeYKldJWZMwDr3/A
9S1QO5vga/EQ1tCVcwP0uoNWJ5L9CTmkcILbIWYO+P0OAZdl5Qd8vGDA0fx7Cxg3B6NKNvkRAqNG
7mMbULFbOwEwaOUFi3M7CxwK188ClD/r4ED4ZUzNg/b5o7bgTsLduz/5nB688OyM47NsrcG6NK/n
tfRuZ6Nq2E+kpPlRYJGqtsmi0o1pxAKsG0+5L87E72GflIcA/P68vEw/3uZsrnOZVkGmu/E8k1DG
2o89gNahwonihmC7WN/sckphEgk2fLUys0ufzv57jBC/JlYtuIVWiaRpBCGirtxYRQoA0eURLb1g
FkxSn/Q5KhT6RaOKTEJUqjyUnSy2pnK09PxZJAE4TKA2PU7Y2PjNccOtDTK4NeTz0hKYhY3ac5xO
xt54OjO0fR7WDNX1m177XpCENO+d4TaO4YYCpqgxjfs1LSpY84WZho7WVbcLABH//kI8y0fXAFN7
MmDdbkencje8KeCcHbByc/kbfRwc/3GeNtSeaMIngzpz3uRIxzPARlA8cKem/+kHPnisl1+0sLzn
/DzFLcvR4HCc4oHzVwpe8R1XIEp2IFJFqFHkR8vv+5W759LLZjGDTX0/CGWpo67gkqQn85Di2lfX
KovMWDz2YNtdHtXS9M3ihKhzu6AVzhaeVcCneUEUGzANEwBNVtbAUvzj59X/PhRJ27eqDjIkoC1C
XZX3X8/OVp5HT6gv3Ig+ualNA8aNDO6tuFipPi9srTndzYkVKlcw/znFAGiMkYQyhh0l4xRMKy/4
uMb5jz+1ajVJSm7JIwDRRUgdZKT4QiPyKfSZ0DBLvLsKuPbd5c+0NJxZpACZpqdOX6dHdMs8EclS
gkHv9o3/3+Xnn9fVvxdBNmfXmdrLer9Ou1MprQk5eqBjn7MQftgoLBjAb1O4xHEIuKx1KT9e4HwO
0OlRM4f0LRmPcQeNl3uioUb96Dk8ARyuClqXbkuUyOswU71F1Eqs+HgW+Vxip0MxDNUfV90lpRxF
C+EH1rd3Ceyxr1E8B8h5Dtrxeo80ZpLtHWj31qeOgVkWcaA+f1z+TEsDmIWFjFeOzbFb7tzG+tJV
Rfswudlap2Dp4bNQUECG0HGTiR9w7k1f4iQvWTgBNuWsnKYfhxrIefwdB6zEH2llx+I4qFHAbxQl
MK42VMjMjwyrk/z7dZM0uxbQsRziIcZmNBD88CIUKRvvcQp40qzclpcGMrsWGNttKvQWxZ1XQfUm
VH6XppEiFpyQ+gAIsO1145jteYejrkViHT/rTEJoFDzwvLixOVw/Vj7Ix5uez33sqO/yFKWl7K7Q
2VfUy+h2yr0yMnEAxSjcuS8PY2G25vgcD3zAACOIn2uFo0zFfbqhk+KQwpmmlYF8HIv5HKADxCJh
omm7YwLlB2ltaiIs/kO5aPhDEaUKgv5Ge2Mxgmrt8eKzdhC4r8Mv8Hn1wQH1Hd0+JztKAnGLPTze
k5cWVPRic930nQPou9OzRpdAJEHOn+U4yaiFevONU7t2REpZ7697xSyqxJ7nSI/w4LmOp/5AUTM/
/Pk4idVfB1zl9nlxvBsFoOEFPpDjgw/XuhGw1WjVQyokQmF5TWZ/IXzNVTg8NThy8lx5ByaUfswG
nUNTRRtVrSyypXU8CyspgYtxNnD/Oc6RTQnUYSPqIHHr6OosLa3jWWBRST8KG5N+9Ms2+ITKeZD+
oCVv6I50HRG/HbThph9T45biviwCz71yaLNIY+y+qTV654egIf5hxHn/VAVjctsVhqxclxbO+7lC
h/JEQ4e+K6B8bkOUpug3ec3yjQ8lnsgWEKl3+2vURnAGzzE/kk4xEVhrT1BTIr/KvDGvrAcl5qrN
MjfCgxlV32dup+4atPyzT5lUhf0lVTFtb2AYkORry/lPy/rfKxmfW+HhVFRQAJ/ksWu8tPgFTT3D
jwL3oxiC4BBffYTwa8KsXTEhI03Qx/dI/7mAMFJ5cmEFCGcJiQ5t9si7VHi3QNtK87seM4icAcyd
l/o+a4Jmijcg+NPauyqd4P8USRvlVpBIM4fOpAM0zAtPZoENq3coXbzinGTuyhm8sNvnzn0t8EpV
1/nOM67FLL6VLbQN0H6jUEK67jvPIhbaanan0F941o4Zh5eR1kWwF3ExcPSRS/fz5bcsDeP893dx
sU60kDni+ROUpsu70QqapyKv2t11T5+FLCjqspoD/XHHQTtVX/SYAa1EGfQir3zBLGBRS/tZ3Rj2
rKD8AOMzD6W8HWT71kRFljQs5l59nJDMddzMP3ZT1jtPXaKpN0H40uP2Bqp5UOczzmCGJAJplB8d
Ise+3ZeUQpJQlDY5c7xjuJ50EW8m73tajHYhIgjeIRjB68NpAvNSlX4MOXQU9Snw4QlV1EfjGHKM
a8rGC20emH7+/ZGZGD3wWwzg4WlcuifjUuM1EWyFBrqXMWmKOGwDnYJqScGCaeE7UVQju/E4M0Aw
uW49VKgbopf51U064uxBhvKd/vnyGlk41uYorRFtd9gqQKQfLivk3oHD44PgbfM1hxHuStayEPvn
EKRqsEEXEyI59r5qI4mG9h6wUnOw4fS2DUD2Qk2D9dFV45ljj5xpxH9w5Do4DkXY6ybLDodSDgfl
0HittLYwaXOYEZSZKKhWRH6qixqVOwaNST9EQzcxoe9Oqxf0hegwxxsNI5QfM6cgBwt3SyukmdJ6
2wY0Xitwnm94H5wxc6xRSbOc6zgjh7yxJ+wL6xevof7WBDH4t1ArXDkzl3RD5qAij/awnx87ehRg
VbqgbY8lcW6k1L51x1g6BTco4AZUoE8tZWKFMTja2JK6rJi3ISUBTj2CE3AMtTuASQewG0tA9OTG
BYnZzj9dXjkfT4Y/L/CBAjHyJqu9B+OjwcdAT9kKg2a6DdfOoHL9lclYWjvzoOw2SSDQZvuEElWa
bhSQ2jdwNUJPL5NNsnKl/6NN9tGXnUXmqrUsuF2m1cFPKhlwSPg4rvXcnmF3CpqMrpe+gTmWjju/
TFSdIfJklRdaDmthEcCEnrKvDIphZgfv7LQXG8Gs1mwATgK3IrRIGk/boR712N0pXOmHLkQzzFSP
U8VTnaNrnaBPfshi7RW/3TqN+abPIR/8HekXaptbiH0WibcTKa/UDjm0Ea+5o5X1mnc1z+M98U1d
PA2OT5I8CvrOrWFY0rcu23e9MuZnOTgs5tDaMwroralnfbP1Wmmlv9KJUgtyjtDbVV8dYqOQuR2q
NkneMgjQ0afUJnX20/bRCLkF292B5jWcfmr2aPrOJ9DWHZFfQ8pF1MWedxAxqID/B9XjoYKcQv0F
2Su3AfYEVEVGMdzYk5sCduZuA0f70mWHadIw+0SxoXJGuM/berD3dq3T3j2WbVpX3yRzY74HV8xy
vvgDPJu7jWnHxrrNMAFIGnOnwH0yISLu0F/MsphuAgKdt2MH3A1/gDQLhIWB1OzaLy0ArGW9bdB1
KXWEmofpN60tCcMHhhh0W0c+CD1npYOcTPdSsSzxNkr1VfeELDItILUBZTI7ABiKeOgEAYQAxMvl
vbQQuea9awqtXN461Xjk4Aa3W59iVJvYb9ZcQD7eq3zeuBZ9E2u7sKpPOgVoAjR7dqM478Dhzvob
WEGuocsXNuu8dd1BO49MTdwfAsYrb5clIgi+FgYYtq0zZXm5kh0tTddstwLg45W5MtVzXdhAyZgC
InBhKlLydvlz/PF++yAczL0S47ZtXciuqueg50Dh3SqZt5J9A8xSiHxTcFoY5BCG1nXZhJDhBCAv
FRSMKjBY21ruJ5U0uMePkg/Zb8CsOD90leTlo4EEhQVT0gzy25WwMvse2bdOdioOnPhrhXLokxPn
ejr6kN+mxxoyQmzDU7cfPqX+KNgrtUYx3MN9GeI7YJRLoLND5wx836R1odWAvmUv2LcRKEiNyk2v
641pfK87CKIy4NH0BA3fz855QJ8chbrV15gljoKSUAfGbwRZcqh63+J252VHO4BcCsy9y9FAQaJN
FPSwRzDxi2ljcBZ1Ytt65Bxy2rHrKhgFALS6h8ChzgCpYrSrNzXOIrNr7Wyih5SLpgdandUNpJTL
ErwSGG8P9rMqNbSaK5lNxYYHBYMwh+DULbdIr1PcMUFZo+PB8QG4LG5jrpQcQgr1wLORcwWlyduG
dxZ5YEBxoSbnKK9T7TZBeaMiR+pYkPuGsHQLUGbrZT4w9PCPy3/hnlwEj7JXHv9hgJv0O8xmYAUa
6FKnhjSLkDaKe20Vm6Lcp3WgqlcfFyNr3CRc+tLdxrlRqr1xcAMFnr0avXKr4ceu23AyLoSr76Af
Lcvq0eqaDALjOLv9a9wEkbLPoVbnzz0BakcPXV/g6pYFZvS+Yn0l6lZPvZXxMBspoHOR6UYk32Bx
IsPNt3bR5cVVwBH+p3v1LhOzIJxSMcjcHb0qrqOW4xKAz1nS68g8kFT9OwkgiSdpEJvp6GL7+FHM
SCY3o3WVoQ2mcI6ySkEaddJSkidHe8bsUO3sFKawXaW4n3/oRyFk1k5mGUngTiXL5zRDyKU+hPkl
C+7llPgbgGvaKHZKEoGzeArSuNmsBK4PX+rP4SED6tGitfPkLgEE5oGxWjVjKAmgudgEqevwGwIA
Z5xuGgN2aRdBUp4NHorxgRLJSk3j4+CMlvHfXy4gugRYvMjulN0m3R0g6kO8zYAhXfN++Dg/8ufe
pkEGJDqQscExa/jo/co7y03/qwDJLT43revBvYmn6M7hnIP+WnFVl8QPzifeu/Xekd4I+DPw49QM
PAm1BhMm1DSOV3gnS7N2/vu757f50JrJs9pPSCOAyrPg4BkRyzPxSp73p5z373r05zanCOIuwHaQ
7gFPIKfuvU58GBRtPJeNotzCQADNrBsKvW9iRwJETg7ADYxrnqmqjXIBaIcfMYu8FAJJKdwDYVE8
bgo/boFQg0NeNe5RPen9t7x3z5TJGAcJHGGzoqFfBxxACXxe3ERAVhNnQaxYyNozv4EHJDA6nJwh
APkg9lvr1ilYlm4TZ8joAYCc3HrIx3by1+yfltrrc+FS+IkSCC8W8lh2TX8Tp84vHfiPwi33ckJx
vTwrmwBn14REDK/41j8v78yPvy+bS5l6lFRJ4GvQ4BwxsRS+iLJ2y83UAIH867pXzDaekq7CzU+j
6V13cGfAnO8wifFVV1Q2VxZ1/LNUe1MAIZBDXF/0gPRDomlN4W5pembbK61AFaoH4Z0MHZMX2ef6
Pz9BWnndzMw2F8SSQN/uejyd1zSktt9sp6Rprtq6zJ9lqKKAThjA7PlRBRWEuhlCbHUEEwCXmut+
/uy6a3QL9/Rmyo6pBjsm5LTGwpXumG4uP//jWzvgZn/HHklxn0Ho6U965PxFJGldH0dAHLYICihQ
Xn7Jx1Gb+bPzUE8iT/PBSV4lYH1wmzlSC0nU6E8nFNRPU3qlPgOb63JqjggGIgiQJjElR+na1b0Z
82s8XD2LzdW3aAkblqCakldcHB+F7xzrc6mDBuKUyOK/rjRiZc0ufJS5/paRses1QQCmpSLZlrlm
iv64H0Ol0Gwvf5KlV5yzxXdnjqeb2spqdzixtrpLvfqtxfUQS8FbOXMWNrV3fu+756cGClES8oIn
hxm/DuElQ8WtzcAcWhnAx2ktm/sGUpI6QmjWndK0IjsZxJ/joRt3ZkQZqlgfx9I8zTZ4OvU17C1T
fUpZWofj1L4xkIEe4RliP1/3JWY7/EwvA1kSXXGnSVH4zsZcvLnlYE//VROxsxVowdLZNzcNLO3R
VD1rsHhBAIpYUqOSTnLo7wryGTY+SagA/Lo3zP9ZiOA+yNq3y8NbWgizvV8nGUC9bZUea1PVdZhq
F4RiHwy5tcLsx51gNpfbgq6mr6mOxatyIOMmSf/VAPJn3Ol3bbFftUlUeOaBXDWaufhWLEja+VIW
L7DSOnJ8q60f9HRlSS+stbnCIm6UIs1GA3aGqD5DBbeAw0v2XMT4ONf9+tmmL2MQFC3liFetVX2Q
ubE36NWvwTuWfv757++2vG5EFVht3Z/aAKd3HQO3OuZdtgdlz71y+meHuQPs4KDwaV/hgYIr5rnu
8jD2A3+9bn5mm93rW98qiqE78ZJXX6gA+CYEA1avwboW9sJckwyKIpDA7nvxCu/v4TimZRzC5y24
ufzrFyLiXI/Mae2+L2C5BsmXumWfGZp9xZ3FePwFdlIJ3+GfsrVi39K7ZrtaBJAFzuxxeuVAzm9Y
lsFyzOrSDaQr4DVmJ9eVAtgc+6gJ+tbUcQxub/R3ebZdtEH7XzmjFhbsHOMIzXZXeYqb01Amww3p
e/hIAJX6JXCu7GCwOcjRwC9uHEg6vdbeNIIx5LAjjqlP1niluhqbK5HBwS+huecOL1wbaO9Iyazx
RjmV/1+H6h5bSewXqPZsLkMmQFClbaXH19GxgarVUPaALeDQ6jiUI6vYToFZKvcVGdIBzkwKRb9y
yCW8zUhVmhvwycFLhsG5l2wvr/aFvTSHSHLLSSzUlvUJlzARpTkYsvBcXGvDLRwqc5myOIBuLvoC
8QuzSzRUhHuAq4MTmnj6barYA+H+JalTeyUuLy3E2RWgdaGlWyiCsYyTf1N3FG4ROu74azVoZMqX
J2xpSLObfqyHHmKMGBIKmnkk8+oxTZ/+3GBbmRXRiBYj8l5UqC6/bmlMswgRN1URg67enGIyFNt0
BLBAalgV2mbSK7nRQhCawyVjZQP4LDpxlL5rttJKvtEGb6CBb8G5Ky9WJm5hpc0hk55N9OAM4Mkx
5dKwbUHhrs6H2+V5Wnr6OWd6d2q2Uk+gNCfDAUHbjcpM5o9uDN/Ry09fmqLz3989ffSLuq/RZzy1
6DTsW5IGIUviLiqtgT0lMbh3l9+zNIrzKnj/nnoA+lLBQU/2oOeWtaKb3l79AkujOL/13dMpSgQa
dVxyoF4hzgowz7wukr0YSRn+P1ikCztkLmlWkxiWT2i7HEwPgm85mZ0T8BuOYBqdgzYUad6Amlkp
Ki7sD3u2572CaUBuR5zWLSxokS6d2xfn0lM1rancLqTdcy+xkiSst61En0yQofDsxD+D0s+3Q57a
EWpQMgwoFIkvL4ClTzTb7uPYjZ2To44gndQ0Fvw9LTSpmOqdBioMkFSrwPxg6Ks8Xn7fwoKbIxdH
rYlXonJxgs6rvdeVzr90KRTDr3v6eYW8W3CpyEiP9jpoN2ceTptBdLOspt+XH74wVXO0Yjs1FgS/
YpRcgqKJYtW58AJAPDlf9n3ofW0vv2Zhgc1hf/HUBfDvQI9BTT25rZW34WWBjqAFIO7lNywNZLbp
ARwnLB9jC4R4gCNHoEmjP5kkhy3QMRjqNd7p0uVjLlw2wuy28LtiPIye+y3FZEFLu9U7M72k4P4D
obZHl5/dsMIG34f8H2fftmSprW35RUQIAUK8su55rcxcdfMLUS7bIECAAAHi63tQpzuiLCfJ6fWy
w07vgCWkKU3NOS7+gwOJCwgg3piEUutaoIoKzi6GEtDZSnQshTq2qVtuTNP7vSJKrX0AZL82n2GC
c5eq+sRKzvdjiKZj54WxiVLgE9zkO+qXx+0b+VopwEYKmlAleCXH50zdE7r0j8x3n0XfXYooeGAd
iHN88O59PbxABWMLpLu2WKwNQkMkd2igDHBnctBc5YDyMcTbnPs+lBo6J4JtFDpWlr2NoDPh6ENE
npBnXYdh7M/jni7fEvK8+5tWvY2aK9jERhe4yeeEwpEX75t3AO7yY5hWP9He2AKkrmze/8HNRThy
0nT+f1tQzx4K4ftXUiJXA9bn7Eye8/3jEa3spTZ2rhhoRb1Wk2cUl70HxuDF04BWtrFL/IJH/rf7
RG3kHDw9enCZ2vAKZSN4i+51XwzNPgdjPRZuWak/lMb5fgaCLa2/6bb31WsC3KeBHI/RJSkvHoFr
MD9AldNz3ng4Ef+JM0PlGKewCyD/DLjEVdArzjlr213U0XSgcZuJOiOQIvEkvTETtKE0Bi2VMmtI
cmd0bX4KKLTBLgS8rw2g9srStRE0AHcEKYHk6TP1RPMKn49PErrxxyIz5fmmmbYlH4RX+DgvBRQN
nWH6U8ErlgK8iILHx49fG4B9xZihV1WXXvNseJHekxY3dQC5xEM4Q/T741esrdXl77+dzBDJ8fIS
mNJnNldTGhcQvBLgFY/Vxna89nxrr4djDJ2mqqHPsgngnu2PMBu9wpm4Tjc6Rivf6NcZ99sAdOVl
uZskEPxzy9d00bId8+Fl6qdy//EXWnuBNQlpw8js5W1yB8I8OULBi+4k02kc8v7GOqINAEGlgaNY
TebnrqeQuuOj872CzehW+2NlDmz8h4qcRGi3Avw7ySZI1RD+D8xu6EYMrBy4NvqD56DWU1YEz10R
3C/6EjjRwUxsAYSDxpgDl4Crh02l15AYuGlGbN5bMUXT/4jTygD8dzrrN03C7FPktJvg/5XT1SaT
JNxR0G2DfgWMg7Q8sZzOJWrh0HzacwqL2SfS5OKugQQasJZkrvg5h0KY8wRtGfaH36dOc60dA7t6
lYxKf4FXTjV+E2g/qUdPjrN3Y6XDBjuaGajQsfeTJ49Aq//r3BoGufnagerbz2amPb+NgkaJlW6w
MZxb2Cap/0kDlK7vYWjln/8XO9H7cebaVAU+DaJpa6rgy2A+J6hNHgthvFMDtv71lnXj2ogewYcG
ZE23eWYJ1s0ia1kIMh4gs7pFa10bg1V8KGjve6is1s8oFtODBH3qwcdFe5cD7LpROXx/Zbo2YgfG
oNIvYVj4nA5Rs6sNHixhPR77LnvLalJ8/vhbvb9nuDZGB16SKdQYOvc5SUx64XrCsVAWot+YirVR
LK/9bdeGJB2DwJShz37Y8gMPc7PzU02OIa/IvkL7d//xMN7P+lwbqSPA4GcwJsOVygOFdYQh9V6j
YQcBIzn/GPrGXPphcydcm33r6qF8AMQbL8LsV3N5AUPJuwiOk2KA48BG8rc2LdZhVBQe0QVYoM8j
BPnAQ5qcEJ2CsOs2pv39ko0bWWFugK6H7VkJKf0KvtGy0OF3CF3+wfqAHSNVL9a77C5zIAr68fys
jMdWaTFJGnjCNchwZiMe4I2Du0yI7srX2x5v1R2k0cBLwYv8uWbiGddeCY+JrUbsyhK2ORui6LvE
DLjpgUZXHElBcsBJBv8VF2t+CAGs3SoLrCwr2+t8nPIorbrUfVZ8KOs9BFvL8NC1wuXxlCw+Bx9/
q7XxLK//LST9yClxjgv6bIiGbhJsfVTYdqeuJ/4xGOZgw9FibcaXv//+GhKVEwCV7nOdSP3PmE4e
pGiJ2HKSXftYVr7ZBbCWrj1ov5scVxgdSfajDzHvTcG6jWvFyp5i2437OiT1CJbcMw+Q3YDcF4sl
IJYbcbj8G0gvW3zitdFY4Z6EIyyXIJSHtYtbPV/KwAEmZp6TdCN7W5sOK+B9v2obgibXLzMhnunk
2TP4n4+X1MrDbXygL2WuJwmvnVR4rTmQTKZ/5ZHK5G27hw0EhIdqWKoWkz1Sd3gh4Gd9h3nbViVp
5ePbJub+nHhd5UjvWSSje0oGV3hf4FQZhXun8cRwuu0bLeH4WzxIqBsbE0TRnchI/mdRtiAGlFy1
Gx3+lcVqe4yTscf6AXr6GXr46UW5LlxFTJ2GR+DBc7r3cOE45wO8N4+3DccKb1lVc8uQ7UDUqSLf
krQFJBq22HSrR7W2pKz4hmOXL5VHkZdkvXwiYzvlR0jq+Fu4npVd0LYZpwDokpI23v+0ESDgcuV8
Gj8vN5gZotu3JXE2SrDukxGi05n3DHFDYAjg+zrRuyTI3b+jFPTboMjL8XrbhFgBPhq+6PD3+de0
SuAU5tT5LgmzrTbFSozYAEHqmDEUdY3dXPjdjw4EsL8N2GSHrCzaw8cDWFnBNkrQdxTKgUlXPSso
Kjf3sq89fUhCiCX+LaDPWEGyUWRg9kzdPHhbRcmVZWYjBrk3zPCvJO4zWCf1UTY07+LA4fyfj8e0
9tmsoKctG1M1wu3qV82z4LhODak4Q7ta3RaHNl4Q5D5TF6krviY8CwHQRkfc2+ksd7YMmdeGYAW6
Hqo+AYEUp2APs8GxcNIz7Z0m7pXKN86mlVi0rbpBLYIkdOni9EObYhwjiHXDMt0Pk+8NzMhu239t
L84OamnZQMb5GfRQDQk6z/HQyKsrs8UjWVu/1hlONQ0rWOmIr78ykjHvvIclpfYlmq1ugGYV3MK2
tPvWJsUK9rpmfekQqDr+sgUycG75Vd/WpX9T/9u1wYEQ8M9AjaP4Wh4IaEvpxbgjPTbohsE5LNlI
RVeiz0YFyqyAWTnYpM881OaSZGxO4rJOoy3oxtrzl6n67cxVCRxK62Ix04iy6AmO1vqtV4zvPw7u
tadbwV07Lk9aXeRfDUhXp0JAB/IILX4I89/2/GXyf//1dZaVELPH3kTzSn/WDQ8BailZn+pvt71h
Gdlvb4DL8lCHyBy+pigo3SlYujfIakn98+PHr8S17VgK140ypFk0P3vexA6zmn6MpJ+grj+XpwAS
yjeuIvrvUXQLOaZtS/fZSGXYsfbZ0D5OTge41cfjWJtoK7K7ys2l6zT9V3hw8XvGaPuS+zcCflzb
p1S47Yw6cwCytZTTF99HNYFO0K0q+2YjC1nZLWwwoFDSjXyknc/CNEmsO/5pnOHoGoZsSyZ37Q3W
/ZsOpZ9Srfhd3XTNQanqO4y224PHt1bq2gusSIYnCweDNGm/JiXo5klNd+mUV0sz7LbjwYYDjlmb
gHHc6K8oX5diB0GCSMPAhUSfPl5DawNY/v5bqBktwhyKlO1XTV16RtHggVd1+QDb5r8/fsHyqf/b
LXRtXN/IczVCahIvQLHo4tc0yJ7GoQyyKyReYAciAxB2P/OpcKpT1pLbCklhZAUf1boJK7gWvLCC
g8qtk7qFSQlnJAdOBl5+WtwxAmwBvTgdtIfuXai/VFtkjPc3mDCyAjMJy4qnzdi9sdDpd+OQ9xcT
yvTgMuilNVTf1twK7WoZrBn6oBl4+1Z0E+BGWRM9OFFDNyolK6Owa2M8BdM4dwR7AnzdOSJnvCY9
jtiiXQBztPry8fpYe4sVookWUOFvCXtSHoriSQDSTUE7ciB9cPlfgP7eX4bhf4pYDax6mrlTb3AK
KdM9mnWhuudUkU7GnUu89ptfECMPqoNn/BTPAc60m87LkFshRj0Y86RT1r5Rt4r+YR2YmPuqhOzE
TcdAaIsMdxhENuSUL3YC/FLUKJ/MLaQ6Pp6f9w+Z0FYTHkNgvERXqTcIF6SXsctguQ2c8MYae3/7
ga7uv7efsYWrA1E8eyVOgNuoWMSEhFMF+yri+cZxv/YOKxp5VQ5O34n8lem6/8NEcIWDN4Jr/kFl
MeUbh/3aS6zMl6L1ElZOPb2McAkKgZtv5+LY5nXa7EsRNeHxptmwK1qsmUkT6il7pZUfPCVNYUjs
QTni+vHjf2E4/rtbh3ZFC30WGWVUpM+ww+y9GHKyriEXRVWPMuk4lXnzoHLWXeEKlExwEnNreAAD
8VOVQDiT3EMjiMP+qjzBH2mugRB3vTIkO3hsyPoRGOwealQf/9SVgLarY6h9wkvR6dLXX7igxTuG
TUN18KORQdUFm3xbB4eeqmAjDt6/RiEHsVYqi3xnRCC/moB2T10CMKyoYHueuNAMhy2SjIfyRrYd
TDr//TKmYYE05QgLAeFbvk9LDYk/NEGa2/DwYbhE+2/HfieDrIHgCnkxHgxop6OBoHIWHSBFDfvH
OBvguMOP0DFUgkLIMKEM9O+MFrcplYU2zVbrnPu50e5LorNyejJjOod73Hw9/1yVgSg3sGMrZ4td
TANGHSbPlWreiBHOdykCA5VaMfLwroaXHImrejJbu/Da+rB2GVqksG+rA/+FJRFWhe+QC/wM/6zz
kb7wcfjc95t00hVNsfA//Nt8bhgMRsMXWUtgrMjUdfWOeH7Jup3WJR2GPZcpMS9U135f7rLEKyr/
hK/c53ufs6r4Jp1g6I5ehMK4s+OUd+FdQKdsy2J3ZTu063Ks5lnT1ZX7VoRQEFD5bA5j1E5Q2WK3
OVKGdl1O+DByhnRb/QbxFucCrMOyX7EoOrfIKDZaLWvDsNJ7fFYoUiZ58yZo2u1Jg422maDwkbtO
trGvrJyvzNpXeDv03kAj+qaxub/oIK++5U61hTpcG4C9kagEpdcxMG9Ak4iDmGp2SBgyUSis8sPH
G/HamWEzd2tAGmZAG4pX2cH2MBkB55UehGGTRXATVZrlXyDUcExChdMB5/peZt7fv/5BJzjqoWuw
m7GXbpzEK0FvV+1qoGbcJIvMW6Lh58NH/U0GHSDZmR/GUXDz8rMyl1qUOVeK0Tci++aQQt3vgSiH
7QfVlTdBy0Kb4psEOGXHIJRvvFJkX0AA3z8DZ5Nm6OgbsYUvW/teVuZSl1E4j6mbvCluvG7PzAIi
7OB82ccFCvX6MFQqC14+Xiwr69Gu3/lmVnXAquSN9eMTAP/tIXFwfvbVpufGyj78n9pdhJ6J0jp5
g9S5OMoy1Ie06skBchqvs4K7+hya2zrjoU3whZT6xOYiTd64Y34oNOxOEaSsdlVEtnqAK7tDYO0O
Egxck6LR/5YYx3chnzVk2S4qIjgg3jYh1gaRAk/BwgQTAvngaifhoxkbiOLtZjjUbgTk2pxbuQaP
ZiIjWkVQfVTOscumZM+rtr7vhTttjGJlDf+noscHaB7xLniBFHr1Df1kDhvssdQigp0fiRryHap/
frXF8VobkRX7rIUNwgABsWudDBPuEtheoAbc7pwUrJ+P52UF1B/a7F8qnXIwuSeuqWqba1KrqT0J
TZx8B15w7cSexD6jy5I88GwKkdcMi4bv0Lhb2OK1QVr7QjLACnyAAuZV+j68tJr6E+8adYbM8fXj
Ia6sbbv8J4UDTxqXiitvC3DMNM/ucq8aNpbE2tOXe8NvGa7vdDiIIn969XPW/KU0eMDYT2H0eduP
tzIDDeEqkwTCvNadmf7gom4Ord9lN34aK+yh7TlrkHDlNQkLuJb1M3yK47rui43VtTK3NvtXw6rV
RCQqrmNUFuUuBegaJsESTKY4a12oEt/2kZa5+W0O+AwX2LJU0StBF2KvIAh4jgBdvi05szm9zE2Q
i0ntvWoQU//UededRrR9a5gDpvXGDYL+Io+/cyP2rVjnXimcUXD2aly3yx9qf6yqkxCQKS0PQ4pl
8EdOXFUApOFP5aVgQPvsdJI4kQZJNvToIYH6YH4iju9HeyhhBSbmkDphFzFlhMGy2wTNYwrpFucZ
F9ooSg8gxOejiPlsZH9xFYQnWQztwu4A/pfIjjg0IdAIo3QneViMC78Pbjv1Zw63ms/Gg9PxA/yc
/eSIahAUx5TqVHNVaGfx+27MiWkh2QER/bj2ykFdjD+S5icKYFV1YKUDRVTgUyF8xKHL5h1NWkz3
SOX7nyYJZXJJYdP7nXvCcw9kcSo6MlKLEJYGc+0+cJYlL2Co8+lUNw3h90iSw7+dHja/f+pZNMVX
DTxLdCJl5SMZBJ8MGk46bLM/ZdT7MKocmcTh1uW9VgfpVh6AItNyV+vg5LZj/VQgORFh/VO2cmru
lENxoeIhpJ+YVMFjhy8+vXWVHFt1gN8xRp2KssyfofI8wxR5gCztd1bSujzVBZV0OMigT3qz69BQ
5MdC+21zTjKzlNdhkER3VE6p+aMOqyH4xDw1v7C6nqNjKlWbn1JP0OlgoiCYj0WBiyWI+mWenkkW
SnfvR7Sj8PmEIthdgWYcbHJikgH/d5yjBvKmrMiwVvp8Mo8j7kb+UQ5wvWgAF1OzkvCgpCSc9zQs
S3bQuRfIE0+9dDgWcpKT3sl+ChQUSbt68B8mWJ1PBzXX9Y9wmgZ2Vot4cVwB9MJiCDDk/SmrCjg8
G27458LNwVCYwEf5B77vM9YE5vur086ec5/IYZ5/1DoU+gLWx1hcO8h86nuRDnAA5KI3X4dMz3+B
4NzDhtOZNGyVM2DPY9AHnO8pKAQAOuoCJoescUR+MBQb2YPu3XTYw7GgJLGYgrrZMxXQCApIEB04
ZaGY7n0SAR3Q0s4/ZCacoge03oXZe4nooJsMW0wQN6auKe5wKCmymwD/Hn82EALud2nXYrmmZsyL
kzc7ovtZE6H+ijxNd44MhDzTJg3N8+gCQrrz5zbE5SfHbfEymtFJ9q2uMETZLN+sjZhsY9OnMtr5
bT3scsmYGvbGg4cAMIiwodgF3YCSiAES5HvnwQYjnnVffoLaXFV9Sxu3J+egaicfYwRLMyZ6OaqB
J57LOGXOGMVOh1vCoW5gcLE3pG3+gat594WXBP7WUSZmsUcJ3P+rSEf8Ienm7LUIRdXGDXTz6X2T
uAXZ+XCKF7uqMHh9qqBju6sy/P/3gvuNJ2OPB91dOwqwBJTk8o1MIhrwgzgr7tuyr/LDAGBtcYEE
rSHHCWXdR66cWZzR4vMkYkyW80ODfoxP40LXkfetjQJ3iAsJGdaHuTTqzZldOKpjyVfZ3osck8cl
YEtfYWUODs8gaz6fokz34aUZNWoKCcwvIJ2dNtTAwGDAj/f07PpH5UTdl1IsGK1EAf2wB5+BdNBK
HH39DYVht//ialp+HWE4/wWqG10EhxYxql1Ww7jjatzFeWGMQCSd8o5+DV23nJFIwAvn3nHG5DYK
YuhbpZ0k0LLJQH999YOiGw+MOpG3L/Kx0UdIE8jb+vbQQfn3aSkLMEd9P/deO+FKuaeF8KIdq/Tb
TYexra7go9ib+VkfwcQnGHcFaj5P8HUeNg7KlYzCFlXowNXrorbK3tjicgXLUP/MNeRdpj7MN5KW
lYzOs1KuztOuN4x59pa0wEOS5cbdGO/GnN6zUi4Saq+d/dp7neCz++aBj37qI2+oAFrqb+OKhbYV
FHzgKcCulfc6BLRpTogpNyzkJ0fOs7otL/WslAs+Q1BQLWf+6tF+vIPejngY++Q2/+fQVlQoGJTu
i2bir2Zuhj0VL12HXQ6ciTkeB7QFR5IfKvBYh4i7G7fH9+ldSJj+HRW8cykE8TWH2834AqbuyWiw
wnXnkxhbnNlha9n3Afqq2TiajY+4tpitgBeVWgwC3PBVBoXQkNcfgXKveYqzYGiqG+WjQtsYiniE
DSC5hgj4jHYxCUXonSE4KcnxppD/j6gCB+in53X4msoGstVd5zn1fiDd/Ndtz7fvWEGSs8KU8AUL
Yae342QexmMWLnI3H79gpZhjSyskhKN1AVnA6zgE5UFAyP8POBLVLx0a+CeJvp7aDxDb2cAqr0y7
rbDAAi+pk0TjbQHsUnQGWJx2QNkP002/ueXLvHOboMurf7sRaVOoKBw8feVp8lc3BH4TQ16jO/m9
HOJsnsx+Ghvy7LJ0unFQ1oYAocY2r4TQV5PVoLcbBInuYd2YLa/9eJZWqi+2nsJYpsYvwWy+Qlql
POi+fZRcheeEqscSDlK3BaUtrEDHhWY28P4KbSVwEQKvu3On4WlGuGy8YWWrsXUUYOEEobBSu68U
JwxQAbzZEWVisaA2RgIOFff1CzfVaVFU/PjTrb3SOvPrsqp0o8T/fSUMnX8sBsFpj1311xv9Rb1Y
um0ML/EtF5Zl5t9Zg7aiQhqUVdJGE5q4YNtANKIQojtIkO63+L4rcWQrKhjaAbJe5sMVdP7ZwJY6
mNK7eRKUnBx0rW4zVoTk/r9jSboFdF141V9hgp1+UZCk+W5m7txVcxVtNJnXPpWVFLi4JzEHatsv
0ejN6ROdkbzv4PeAiv/H87+yH/xHS6FqJgY60nwlPfJvR2Un1sphX4zRF69iD1UTjvu+KZ2NA+GX
q8B7c78M9Lf9h4xdO3c6UNfOjO34yuFPhWQQwtXEXGQ6d2wPEyQSvgES3PMfnEPh9bmAaIho4zSs
wPgK/c53Nug5K7v7L9Ow336MloDdiESjhZLN3kUO3aOPqy0cHlxxX/LwEzLWjTBb+8xWEqFQDXDz
XlKU0Tu+o6l6SAEw3dOA/g1awg4Vr8eWDLf1OGxHh3rK26lEG+zKSZG86F6BwxhF5tEZabCRy69F
mLVt8GmibggF8munRf5EdAd4AHELc0GiVG9pQq6VoG3evhiQqobckOscqi8zBwgavmzOI63UiOu/
f/WjJO4nLNcoBz2vz7dMhlfOE5vRrxXO9Vqiml+0dJ5iQB6Lec985qJ5DRqB2jkFwLSfbopAm8yv
4C2XzGFJ3upJgpzr0kX9xcXXdAAMo2hWOmPwOpFoC46/suPbzH4uUVjwUYh7I3BPiovc2TEHD//V
o4T7SLVLeH/I6GjieVmiHw9yzYfP5ul3kKfq2iqaruj7FxXZodIGk4xYVAFcAuKo17ifJ2lPvGiP
ToM7P4BrVKffURWjzn0J3kM27PNE5SY8GOZx8cIrjlzv41/3C4T3zq5k67CAVzjLAv5CrxoslO7K
PeaUj2MXZeHj3AWoNKD6Id0/UItVodyPjRjm5EcxtPghd0MOLs65AOCTwcomr9IqDl2YMO1YIOsf
IMqJ8atoInhK7KpRFeJnx9oK0oiBjlIgmOADgaLHHRwJl1Z1qYLCuQgYr2uyZ20jUG1LCoLCSdpn
Tg2WO0kHv9z7bWmGz9MMC0N8tmRWV3iGl92+JrouYwjUOwhI5Spn+qtwSt8BJCnAzQFONFByiN7S
IODo4gIX5qR7XfFW1Oi1ytq74FZLFeDoPGkQdb1pYBg9U7+N4VsfkjdqMFMHDcSxCc9wXM/osYAv
kNsdipwwWEwlSQbpnL3MGR1faBhOsCcgge93n6XLU3QQkxpYrCvz615c4SrgOV/hpJPmxU5W6cSq
WKuS9jrOyRA0L8B/jkG0404P/agpLEr2TYCPK3gsVZGxsxP2WcHOzDjoSO7FAM9Q/NLEgZMeylMR
6qEt2Dit2UNzW6bPKOqm1N+PPJV0X3R+H8ijy4inTjjLaZfuPNgxV5c676ehi2FZP4XPNIka1wdy
gY8tO2TDRJK/P151a7uM9++jkJHGH0MIEL5B3OZoCLaxX3Ihrq/fGg8yPR+/ZSWDsBV6iGQmp64I
30hAULb3adnLE3qFRbQR2mvDsO6qamgDMRGDkgUwcPO5NE7zqZZGPkADN5/OOaSPN3KVtaFYh05h
TFWMFeAI/oSK9iEtQuXcDY03sI0XvJcPLD5yy2n3Wz5AxoFAhQa+IUmf/yWCLj/53YyKXgss0Q5q
UWWFekm+xetbnmpvOsvblmH+9jbYATpQBezoZZwgpQm/dHev4R51zH0hNgb03hdbXmEtMSk5rMbG
3r3wzPHTV4bia3QSsC3Jb1hdywusvEbCFajHVQsvYI64Typc6YIZcqD//2t3ebq9tFjgs6wU2YXV
pt75NXQzIyfcOHffW7fLw63VxGTilsAdsHsRzOljVyXNTqcQTYJdOnvo22xLEmVlDmwkGukBCMqh
XXnpmNuSx5rBZgiV8858vukj2TA0nsOeFwSZ5m5so8dEQWwvylSwv+3h1hXHgZDvRKbZv7RdMsMz
S01+GUdtH/74+PnvKjFiFmz0meSNS/SEKfYbl8FNJXN3MgHUrfDZBYKpn0VYwcwH2kK72hFXPwCE
jxPvfiCbAmDvpebLL7CCvtMzzec2MjiCOazzmocCcDB0MA8MILEs+uQ1/g2XueVNdsDndCqjWnkX
jnrhSwpjSoiEFxQ9uo8/5sqKZla0G5YVQ+UF/T1tKxHEXesv2EqTOMoPYgdXLT0c8jGa5ZZixtrS
tqLfdGrOIY5s7gQymhg9SroLafLl49GsPdwKfga8yejDOvFeQ/mjQPITBzUdb9tZmBX8ps5oBaB8
cA/o498D10Vc1Ftetis/3IaYaVZUUWva4IImHTqOEet3XnST7CUWkQ0vIwmU9tScphc9Be14ZxIe
HUK3bh4hlZepSwD/m5u+v40tM13jFYDiBxcIeNZnMwF9fQaOjUSn256/rOLfjj/XKZTrJaVJ46By
h6cMwnKxgK/n+bbHW2EtSZsmkwOYA6iiTfvZ62dZvwyO5zpb5Z+1eV7+/tsAWKOKgqRJcK9AeIUI
URARvsvr5YJ/2xCseAa0xM219JyzhONdDIlIEQ959NdtD7dit9NwdWRuhHbpr/028Ut99Aryz21P
t4IXdhEoGoH5eK+b8amoRf4t89Cfve3hVvBKAvEIXJHx09NRFHsdpl3sztX3m55uo8JGD6on0ouC
S4ra+x7WWOWuJDd5kyF8bYuIceKdkpI6Z2LAfYfZdlD9oH17i5zU8njrvJ5VFbisb/Fp5qKNjkUI
99QZomi3rUibDEoaB+BiV+DxbU38wzSD3x2Ut6ZKNiqsjnRZwNjZORuoqDylHSDZMLENb9sRbCJo
MUFFHuCcNI9/VfrmtInB/TDxx8tm2VfeyeZtMBgxEB9uAVw9w5S39ve89QzB1T1Xx0xuUVnX3mHF
rOBT0I1gG6SxbvLx2yxClE555TwuymQfD2NlU7OhBjQqRkdBVDGFXD0Yy1NXjXGJ0N1//Pi1EVih
C8kraANkHh6PlqO7S+b6nmvoA0b4h4/fsKz0d+bBRhkobwxDZMTsXkr3NArkPzWUh2tUcucU0ut5
v8W8XnvRkk/+tv0XXu8EHPWaM1HB/ZIz8iVdHap7t6/222nQSnpqgw40VEwSP4zUXRqxBxCZj5oF
+7HmZ5hvx9NETlm5RWhZmXsbgWA81hnTTNGlhhJuHePWkqWxAxzr8eOpWXu+dSQDcQMwYF+M99ws
iika4Z1n88ZNYm06lpf+Nh11Pg2jD1D/vSr4sWPXLmcPrGBXv+GP7YR21m1jsM5kE2SGwY6xO9Xw
dYiZLpP45pTLhhpA+rvug5GjGyvHPIqN6Jzi0M+F+Xnbj7dOZePXURqkXXAGVBA4sxogvKDO9Nfb
nm7Fduq26VTzUN3VqMTH3QhXRrT7N777yvTaSAIwKtI5FVWfooIVnakpXtOkzGNSB5ew8+/6CKjG
j4exskVRK651O4CGDadxgAKbTwwnOJphQJZkhVGXj9+wEgc2qICaAQLyXdWfVN88GCj8gOygbsHf
IAOwMQSygBQf0HHhRXXRJ4rmz2V2Cr2xua59GyuCIaUETH6TkQtPkBsBNLnghKuuF/WDByhBc9tJ
bdszJDlkyvOswQcKgr+LIkj3Gf5wWw5jgwWAlPeHZFDJ2S8YytsUUsfzmUKUOPl82/Rap3QhTTKE
ZR+chXAGvvOd8CXgcALe3/Z4K4jrBoruJfWDcwr2QhE3GZWPpbtp/7W2OK0oNjIIUgjYtXd0Bpku
pSi4BAvQ+eMfv7KA7NZ/okshDfDdIlaL869EC6SOGYSV75ueTFuqK8sV8p0cwO7/i16hAEKH/kQC
iN76cFZM2CKhlHOe7mEtYm675dgAAEWiepxVXtwxB4qho4DEalHduE5tE4VEy4oECWz9igKafDtA
dVn02RukQ2/xWMJWYff+OUC3BaQQOfDgEUT40E97Mc2wZY69spB+cYd/O5DHLoFIaJ+iOzMFWXJa
XCdPU0LYVrF+bSlZJ7EosTQdT7BzGiCvA9ku3wG68CWcbyLBL9/HCmQhq6GZXY1l5A3fYKvl7Qep
thjoKwea3aRXLINzo8jZr/TRhIvur2a9MjtVtn9GfjaHO8dAeH8j8H6JfbwXE1ZcjxGqjTxy2XmE
spuMlQ5RyV3w+l5MozGrwIlt55e8aTiPTaoCv4/H3B8PToMFfvIqbsaXEMDyfyqA59UevzJr4wCA
se/oYJPiKQEf6XuKhMjb0WhWSJAM0AZC9rI+FA0EDM95jjIAFYxXr6Tx2J9gM7Dq6NPA+Y4CinhK
YMEFgjYa7Dr2lybgJ+DV6Xc29uGwAwEJIG+dMTBEQOMh3eMwZ3V6gDXrnPCYsYoFLE5hS5/uFeth
bRLjoGpBoyiBxK4RnE6oxjPG4mfPpo904cEqE/SPKoYsEP7bgefov1/9WavoyghHLWeUClwa6c+8
29EcoA0ssBYabLoTqPfgD4A0CncePrE2w5+Bn/Ze52Lo808lGOEwqYdwo74qd/D4kw+ZU8jdMZ1M
kHoGW/k71DpCsU+LJhsOFB6h3g7a39OftQjk32Ml/g9n19Llps5sfxFr8RRiarsf7m53+pXEyYSV
nJwjBAIhXkL8+rvJN+kojbmLqQeSkVSlUtWuvdXXDKii7E6XRBcHpAkasUdl05jdEMwEsqUz9P1h
ohmgdWAXIsVnEXcy3feUZv6VcDOP7uOwDLuVXuAFn2rXEUEwAT7hSce3miS3aTefVD+JUNDN0vg6
aoVytl3+rnW/pQM43dAbFt8WhePtqBNP9xWBQPymC8im8ZdCQt0V5Dq3yKySfdtALIBLnoKoo/Ov
Lk/x8Ysttnn83QEUIA3HFGE4Qs7U11etNp0LLUF4EFlHRzQVkWuUvnP35+UZF1yhjZNJwRbopDEh
t6mb8ad0zH6l6Fa6g+DICnxpaQIrJpaq6BuXtgSPTiiMtYgvIf6FLwFHiM62xTU2DiZMK8i8NRr9
Qzx5gmped6gJpJAur9DCZWSDXqQXmziUor8pIqAsNEFaTJNgW1RsY1vSMADZ4RiRWzS1vOmYsHAX
RwCFBugNW3v/LH3A/Pu729R0zpAoGpNbAEC+cj7jRxwg0C+vztL2WldpEcpsQiDQ33CHiK+8DIGx
Mnn8LUqUu+I+Pv7/sS09QVUqYoL4639WHXbmR5jpz5f//tLY8xX7bm2QDwY6MmAR30FFKzj44WCA
Ll5Vi/t4deK/BCeGEP1MKWN3rtaF2oWkbc4mBcdvArDuyvlcmmP+/d0nKL/2JAPlAUIxUqI3Uqan
3+9b5fYrRFdLi2QdIPT1dTmwGvTWtMitElR3/E8OG7xsxUUsjW+dIeb2WQ/cTHLbNvIf14CeJNaA
sW3bYf/P5QGjPYnG1sXDP/GkBnAJMKnoUDTj2D1vm8G6dfoSDO0cWH+0vSIM1ln44pBVRpCltbFi
LzdFS1tXTsjZOS44FBXxsnifF221UvhdOD02UZ4fNWETOS7+vEydL/6c1Ean6Bdva3Y7ptYFAFBY
m4RQ/rz5nTnqGVKqgMp0u83J/9iWk+h7CCMAFKjv/boCK0fM1E76mGLT/tr0exQs4+jd8fU9OJFO
fYKsDqKM7nB58KX1t6w3VQo9lJWn70tBvsuxHvaGwX0GTQGQ3eUpPg6//uLYo5SC/GeUyZHPq+MW
OKOJTD8ZBq5PyJFcXZ5l4aDaXHukbxKQPeXJscRzYUdU3O2dZpPKV5T8xbWHBBoYpj3Z30C9le0J
w+ixkE+X//rSHlgG3OLJ7wwpoUfk7oJd2iu+KyviHUQg1prPlqawzFiiSb7IaoDDdzwLld73BKW2
/CanvR/m140TDmsiHgv7YEMIyjSLnUZ29bFNXPIV3dzdfwNUe/KV87owvE3iB4yoYlkJ60I/NEdl
eWzlQ4VaxqYYGyD5P701DwQaz5WRIDgFksdvwenOQsRzeVyvtS0sfYF15evJqxV4FOnRUKAy8Yiq
rxJ/Cy8IzqnNtEcT2Zk+c7JTCmGKUzGlyXOdT2uahkt/3XIWPjBtYZYIOOu+A2Wvj078w6y/edkM
lkaff38XSPgSGR08icMjY0F/IwPCbkHwvi2Is+GExp9K0CYkAd+BkP7fsIBmrair4bDtr1uXPNC7
CW2bNjz2iFBOraRE7bpWb113y0HQ0Xep5L//vB98Td1G7cHVsEUHYj4zlm8AxY+BuGBSI+3eYHkE
1GoM+PiuatWb603rYwMJQeeNtEFQ1HDOmAIymGB8LJ0vlwdf8G02ihDhud9EaDg7+lF91w+596Wg
pr8ZyIx/3TaFZbNMcr+gLquPDDnsA3IbyY5okBaNAhHv5SkWbkkbTaiZG0WqC+E3PWH2vQumPFA+
pd+7qIn2XVY6L5fnWbAyGzNY+rGBZy7rI7gmnvSsbpYHq8Hu0lZYJlxIRw7Mz+ujRIFuJxWeNIVE
d2aTrKrCLf1/K1jXnVBFPOYMtOQ5IPdz8QwiDNteGraghPQCAyq5jN0VwqnQBSFvkT9di4OW/rll
xSQBYUvs+7CzAfrCtOhBl+JNfFuFNLZxgW4xs50VsDFIPQ7wcpB3aGq9cjoX/vtf0D2eTxkvPBfG
ixTHb2GKzl99xC+NbpmX2wYCOng9RpcVEmfgg49u6gGMtJuOvE0ER2QZAaIegJzVDb3/GNAhL4NX
rjVBLRhuZF2KYewRyh1HHGfURgHy+hS7yxp6Cjz6a9sHzOv27mZkJUPmr1LNsRzRcUgnvFAhsbHW
VTXHNn+n12ObAE4JCRWNUvMTryp+rYaWXKE5FNmCBFoCwAp0B+D3otNAV4GgS/vt//k9bZyDFmoK
Qfkk5D9gxq2ukgHSvJcXa2k/LDNLg6nXHUhpEESD4n1Pexgwq7i5A1USuCnwwrk8z9JHWNcmOjuJ
M00IdPuwQk842sTQZQzq6jVevvnwf7AtNpiPRmA3EL7LTy0Y/49hG8/+9CkNs9deMudl4CgIbvoS
G9jHJkgTulrh6smn/CQhsPp58hx/G+4ktoF9Kfh+Op4GAlTYkNroQeL00KAv8PJ/X7hxbFifTru6
TGQjjnJEH6wuG/LEk6h983251qK/sNE2tA/sRjqsObTXqcM/oblSXdcQNrq+/P+XBp9/f2fa0pn6
gFSeOELuUj70UDm9G9g21FJsA/uMIBOy+bq/1S4SBqqP3oCgX4t5F9yGTe5WgsCJu64abogJvvK8
PRZDeF94/XPpqqMD8WhRrPERLm2ybdJ5gIKj6PtbA2q/rwogRTHf/Nm3TlTOv5c3YmkOy5xT1cLD
Dk0PbIK+Tuuse4MW6FMsVu+JhZ220X2UtWjVjlhxZO6obokAE4tK0fJy+e8vjW49XFHGG6ZOO8OR
dFmLHkYa3QzValy3NLp1QcsG2iMDBJ2OXCL9EQ6qBk0cOIG3/ffZk7+3gYSMqokMP84pwDIQ0PBa
xVR+9M+JBwrrP8emuMlYHHH5CtyS94Nx4LteYrxshpV35UfHZh7fWndIIUEJoY7UcyhchC5qqIf8
MRGiTHdT7IdrEt4fXWrzNNYGlAgeR3BEZW+6aoc9JT7EKvIUYQDFpdOxjh8ub8VHRj3PY22FYmOB
nNDE3lIF9RU0st7PlCTQx60O/twNUsRoZi1RA7w83ccN3cRWqu7BSaWVW46vNAVLgisB2wV10Mz8
Lv9hISpdCvrC31KI7BwhnLtx0vmovDtuJS6jIeOefjUxKoJzBysBYUIfyIcWJI57F6QGNZV3WbFW
glz6SuvJgmxG7LKm1a/AjVa/J0Qt9+l3xx74X5odib19DFqUSOLoX17YpWNpRViAiw9Nlcf8LeXQ
Cy1Z6t6B9gnajqBV3AAFnI+K7ZR5iTlKX7+WtMtvtYnQCKNcc3X5A5bWzHLHOjUCGRWqX10u/6G9
/r1H8BPO3u3EPwpJy2hmuQCL0srJX7AwuxDRclxnStPyjU55fgyzgB7TumFHEYGxIY9X51mwMLsc
4TZQNQiALnqF5Ibzk1WmAH8fb3el309grBv8O525t1UAi7u8kh/Fkdgnuzjho55VpVNYvUntBwcD
QRp04mN0V4XJvpkrRUm/qvSxcO7sWoXMQdHUTv34KaWTOLjZ6F67YfpN0NVM9tLnzDO/s97UL0VP
IeH8qUQiuPrJ3CEIbxIVpbzaadTZKhBRtGVnDm1LabglRJ4X0fYZ+TC2Oaf1m/aAvdCskc+TwRG5
vEXzKHaoP49uOQhXeSiilhnIs7KufvTTnF+LliDNenn4pSWznAHYyRHK0ExB73Ea7vSELVdTVN20
LTDOIxIFCQBCK3MtfYrlFQpVOEEONsbXNOqSL+XkJc1+SECssHKal8zU8gtmyKo8GAr5lpIxdm9L
RtuW7YxfNiLbgZY0rCvQMI+9XGklXDjQdr1B8wr1GHDovSE5DaEQMJA4P3kQFr8qV8cvl/dnYc3s
okPKI55UAvpaOhhyd9/HLYt+ZpD8GN8uT7BwAOL593c205OMmL6vxRub+6lKlA9Bhwu2oJm1axdI
5Oa8bDWEWFqxeefeTUbbfnCaXiQvxu2cPa40dQPcvj5kmbvl0QR7sckOitAtp6AKxBufevJcloAg
3sQorGc3l9draUPm3999AjojiePVqXor0DMO/uAuEVcgR9Fr77KlJbLs3UxMixJksm8t2vi9g2xo
m+6UC1zX9ViRZE1+bGnbLbtnkIZsYxKxZ6om8VBStCCnLrpj+qghd7WQX6oqDFeCqgW7tPkOXIdD
kqjR2bPfZhqA4oy36V1kZMzuTRElziEbfI/ebtsfywmAEhckX5LET2Woo1M4U/H6hrYr1rKwO3ax
Qne8JVPG8rc+5uTGpcj4yxHIQS7kWnvswmrZJQuKZCSpQ8LfjBPTg0aVS83saGEUBfuAgWV60zoR
2+45SdygT7O3MHR9c2sISOVOAUUD6squLxiKXbQIi0SGZaP5W18N7U07Qqwx6jb1JcLM7VJFT9CL
WyKAfXN9ilyzP/QRBHF0lF01NQhst62RZesFSZUOu9F5RZwyqF0/5Wm9A707u7o8/tJWW7ZOXV/1
AgniV3cgAlduCMIRSPJKX+6VLn5enmTB0u26BVVQEWrR/PDWRl0eV1ftlKj+mrRDRdQ+BB+5+RQU
Dh3+7dExoqttd72tsYNO1643TUpfmJJ9tWc+4BYFmVYbjpcM0TJz0F97Za5N9qbaAVp9RSaDcA8d
zYTcTdWYr9zwC2fYBiyQSYfQUwJDdTmoINuDUCvrdsbBA/7y3iyNb2UItK4ak8VT/CJLGnwC8AsY
S6hvqbWy0gIvIbHZDooBFPPohw+e+lbk3k2dpDFKHcg9KKfdmUolyYPfh3o4e0aZ/mvo8iEAdBhZ
WXBH8MKw9C1PwLGzzaDsagsKsKQuhAhe/RF0AhTc/Xce3tyHbas5n5V3V3PBoNtcdWHwGuYlGg6m
wn0AVnjjmzaynAFafAu0KbPgFQ/1BIJbBdTQ/Lqozpf//MKBtistPAQ9vfGU/0oHZ2pPxMHzdV9y
gNMPtC3/uTzJgsOJrFtfiimSkE0NQPUdgux5rN0HaFCemrip7ryg3niFRVagTxhyJXUy0CcuFCSb
2rCQ3lc/R4PpbVxMwGYiYcvUCkpwyYZsTxA4bQ25vuC1yFlyphI18mto9kzu/vKaLYxv11o6Aqrn
yfTsv5T1fvoJWMroDF5sugZRWBrf8gGmZOhtzAWHJiXue4gpftcUfSuX//zCqbLrK6xrysyvg+zV
jEjEmCCFJAAnedBedV6ylqlb+oL5tL2zO8pAWabLoX8j4HaurtOs6b6HjVfnG4DouOvtIgsZ0sZ3
ey957aeJP/A09b4TwH2vIjkVny+v09InzL+/+wQ5M2NwmjgPLWnVgSMyuvK8NSnm3w2eH7zh/6q1
eBJMmE7uPRVe0OZ3qOTgymojwYtvqN/G+YllAyD1GSKm6JCSju5dRqvkSg7T4B6nYmrITSzwpgRt
Cor4aYd39Ccim9o5sL7Bs5D2bW8gcMJVXYPLc4iLG56qALkq1owgxA9opw5jRyL/O4RhmjUl66VV
s9xJUauxyPKUvbRRPz70fabQnLFGWLIQt9iUDYo2fVs4jCGGx6vHF+QAguovZkC014rqyesAhby8
+UtGYnmQFqohSdYm/Rurx0mD9jWAhqkKPejDdNKscUQs+F67xtP3UeD5Q8pO2lTseqajBh4StWGv
UofJd75t+hZbLyKUaDSrxRg9pbRv7sMEcrqsC/SnkdRrUevCctnUDaTjE4P+X/SkAec5uVMMXRoF
OjMlOb++/BVLa2V5lJCmU12zGvx1szmyoT+HDM8fRYN4lwWrnLEL59fWjaADVKDyyHeeDSWlOUJi
p7zW2UD4SrizcIQDy6soEoF/NW7VWxi05sjBugZeJbIvWtbft/VwvT25aitImLz2tRtE3RvJeIxi
aFeFBeK8QMNNRirPV0xlacUsi2/j0PEVpJNfWsHde0IH+pZFwxqVzW+Fhg8cZWAFDkB7jAEqIsmz
8eMSQt8OuEq7W2RXnWTnslDQR99HIzqEngJS3hfwjOgXH5ysZnvt1dEXjg7TGHYVzh2DVSBbcKia
iIV7WQvUUw8AslN6BUwGxIiuq5HzOyaoIW8FQDQoZ1Gnb0BIMsr7LMvaCRQYg0gQJ3dRHpxAseq6
NThKOi2veTz3/ZoyKaNHRjsIBl0++Au2ZTeSU9EwhYaN4iX1qwpkNRAe6/ZEB+CQr5zJbOGJw41q
d5KD0HJASbLmL3ih18VtG2aevnEcZ2PMZHeQG0eg+AntvhfIqYZgY0bzKbkWjRutZfmWHITtslGI
iaIxa1+UGiPAUsQbMdT9IsP8baqytUfswm78xc4hWDZKx6TPbhmL6o61BfvOSFEnj03djitOYsGk
bGKOtqinVnRZ85LKuLgrYyf6UTn9Gm/Q0idYaR4wvrruWATgFQHP+IHh9QXe4lHcNozxbQGyTc0B
oVkUasN+eGGEJ49Et+1jlDVrVJ0LPtRW9gA6K+C9YuxFZz0YFnYQ4RmCr5JNYI3upwbtXsZ0Gf02
hgT9KitmuLQnluPWCDB0QpoCk1aQGEsrUVQ7oZWjNq5Z8Ge8qf3RJSaLkmeSCxbdFRD1Qtq1671/
L/uRBfv4S9QDKmM61ix59kj2GYVD5wEiXuzRCwOQ/cYy89ZMZH6lfOCxbW0PCpqR2Jkc8UJoNBxV
3UL6EFq3WmTs2g/Et7AbrvMG9YRt32XZvdsNaW2As4ImNvfuFAe/w28ymHZErTwLEBtenmfhANgs
FWDKjyehfbT0Y/Gyk+mQIH+uC0PMtgNgk1TIsHWaAA3hzyGFzMtOEoADdxXvNy6UTVNhIj1lpRol
dFR5dqsBG2sV8tQg0UGLf9yuJZiW1sk6x5DIJX7RheVLn7j+LZge+IPTrOH3lgb3/zQSqGmOZHBw
i7BylhAAF8ZBoVRwu22LrVhjTnYyp62ylzBN+T34jM1RJvnbtsGtc2riCDDALG7+KyJZ/updOmY3
nkS729Wm8e3WeI1WxoCjEvUG/ihoGxYJAcAu4RXinssTLNwbtlYE58xUSd6wzy3Y7A+gmZ52LnDG
x7iv2uvLUyxsr90ZT0zX5WDv8J4JLVtvhzWqIZlQBl+3DW+9IVzH5XXkONln5WnyIGetqb4PNjoI
uzm+QFxjRMWcN+o32Q2VjdfuJpKu5rcXHLgt3SDrpoL7nNRL2hrq7U2Y19leBn7Ov0QzFHEHRrWw
ebm8VEubbVmxySAw6PQxfVYNdC1xL30vooC/Tq75sW0Cy5IhHKkqHH//uY89dVQV2lbo4IbXyIms
teEsXEQ2vwbhWZbEoOt40T2FzOhUXOE8jQ+S1vRGxVm7ayhLrmu9yr2wgEKyKTeKMqrxxs6Dt6IY
PysBWNguhWT5qdDB3VQ7uykcCzAkg7MRLS549V1eyY8/M7Ixi8ZvCo9GNURwCEAtKa/vIWrxq0dd
codEIgQmerDGebiBL0/3YfQF8vH549/lxQoXskWotYlHyqNkOJqidq7DGB9GhIE2sU7752Bbny7B
bPNHv5utmjiEl7u2PFelN5wpmLqgxisTsZJH/NCmMLwVC/M+aQRAwcWjmaBZzDzoa+xxbqBKW0Oi
6dGLIXy74p8/1vjBXJb3KZEmhsxljAwGGv72OuHdlYlciAWraAdSxx9AKwsoe8y0msWL12S/Lu/X
hz4V084W/m4FdZvlfaMicR6QoFFXbOoTcaucSsUrF9uH5w8TzBO/m6CgiQGW1WXI+0T6Sk9v81f5
RP1E81UIBlp19Kr257aPsdySYICo4+Yvz34ettel8snTkPriZtvolk8yCYUYl6nEuWmAIwUJiRve
uK6bt4fL43/oVLFSdnwxVKVBMa08J4Y8dVUsnpALco8uSMlWZlg8ZFaU4To9lL6SrDqX6MvYZ8Dg
Qtfgv9xFGotXCT8J2hxboQ8JWKx+xOUaRezHVUU3tt/FXm9CEvV+eUZx+b8ml3dh9JZ6YCpjDUOi
BhisfeqUBy+Wd2Ve/Kr1KsJvPmZ/PTcws+UheJ3iREdMnDO0KV6lY5w9ca+QK0diwUHYDJbUIzqF
ekl57mkcI0xmEIWgSoEmzPlSZ5Alvnwylj7C8g1Q50jC3mPVmZYJ1D0BwLnJeyRqt41uuYA0Azzb
6Kg8kx7qBR5N4hupvbVaz4L92xyWPHcLsLiS8txm6QnNrjU0wumvMmO/xiQE1ZsodyJCWvvytyyd
cJvV0oGm4tRAzfEMJe5fspP/oDbW4NoL/x0GAMITdKw4bPw8jc43Hbgr0cqHNzsOmeUZoOoJYb4R
x7tj0YMq5H0eSOdrPNbiMLnZbSMbqLF2SbcPE89duTCWzoRlyhCLhDp3EoCiwhvJc1H4wX/j4K31
iy2MbqcVPdeRMoCk3LnjbgnWN+BO6m994UXxGqh8aQbLMOvUpNB9GmCYgZ+gU7yHrhD4bEACd/kk
LI1v3d0kRT62HWD4dZVF/q6dU5jPrRcM4nh5ggV3bb/4U+g2NC3n5dmFpuHrFI/msyld7Iep6pVK
9YJ7sd/8bRo3dZb54tw1nPO9AILphdai/5zxOnQOUejTt20fM6/iu1uaoMXRh6wkO5nMAPsKKin3
TpMpyPeOQFJzxToXfIGtM1kyD80+VV+eh577O4fJBxEiT+ZF01eSqJ+hl6OIGn6//ElLB8AySiLA
FKNqUZ5Tgs4MFfXDHQg50sO20a3LuoAUVj8OcXQi1ZxXakt94KJcCwWW/rtl3K4WacydgJ2400aH
dgArsvLqtfLlwjbYuQDk3SjKuxE7FTz9RUekkMAZed2jvrwP6+F5SPXnuVqxsukLh9hODIDzL+t0
pMQZVGHRDkFutwcBQfkpEUrsipFvgttAg88y+F7UZMqTqvjfPC5IxA/CK14ub/eCsdu8ecZ3Gk/1
eXE2lX4MaEwOBKCFT33e1l8vz7Cw5XZ+wBVxkNGkzc8mjocnFfvFlzxcZcNe+v/zrO/sW3mIIJJq
ys9tjX5BUXgoD8lmuC3L4N9t/9+KvfOO6pibsTh7kU8f85Z04y262cstNLd46tm8myrUU9T1Mjvl
eRgE1/UoSf48dLVTX1d9O8XP2z7Dsus2kGNXdLg2aFOAGp6aWu1qrwUV67bxLctuKzawscqrcxgC
34yBhbsrJ72Ft4HgZWA9v6UHYhoRyPToh2Ct5gNAL/n8+t7y5//qTyyqsijDJMnPZUYdcgD016NP
gLKbNRm9j33FX52JKTdspJwU51JCD0m4nX/t+eX0WAn9jEhki3DOvEpWPO2qRtdNB1vTZRR+Lusk
rv+tjZcW58vrtPQZsxW+szaO3EemqoKfCcD+e45DdRiHau75FvpY+HW0qZMTH2KbtVsj7Mg0P6ej
yvdoe4z2qgGoZhIeWHKrMvx8+YM+dk5oGvjzg4zoJ1OZPD0ChEBvGKigfsRpla3Y3NJyWTd16Igg
GMOAn0Gk/185OIkDdoLwJcdltPcQsa1xEy19hWXbTVjpoDIExxdZfLWXUVcV10mq82HFuD9+BwAP
/+cyTbqQeVnAeaA1Sug9D4b+qaq1+pS7wvlegwfpa+xVaAGIDdFXLlzMP5v2x+43NMVUCkgpZmc5
iuBb67jsS9yw4rBtdCtUJ6VPMlkVuDwg3PcQeG7q7Ugny5WbY7aKv5/of/UU1ikk6rEX4hxVo3xs
TVHeoRJC9zId1gQ0l6awDL7tSV2X/ZQcfVOn4MOLvnMIru+iaC3ztHCEf7ONv7N4b+CD8buUn2Nl
zj5UIXx0b3tfB+NwMFVI9mXbTlj2TkonGQLAV86QWboukEK+GSKUoS4PvrRIlpFLUXeTE+f5Weoi
PlRwitdNT17GAV3h22awDN2F6Iom0ZCdaRaKK9IZ/5AOpDhMkMy4ujzF0kZYNk51y8Cb3vLf6QbQ
Z9PPEMDzGdIaaFLtqmYTdNwl1DJ1VuaVMW2THN0p/dXWmdlP4yqMZMFR2X2CIStd7kxpdlbInDy3
owZ/I6iqQJl6eZGWxrcMmnWQxKQBkr4eGPgOEr1WbKfTInndNrwdiU8BpKZYlJ1JPXafRFbQs0bq
gK38+4VsIrF5CUtEOP1omuHEW8Mf+oD/mll3QYpf7V3CoKgUNNnOlZV4CMsy3zmuPtTttoQ5sdsF
vWryWCcEP0cJI0+pCyj5XmW+83Pb2lkW7ofQ4+0YksxR0dXJTTX1TfdQEx80m9smCP68owjkrxMO
rZ2zaSG7ypJGqn03eeDTvzz+vMkfeHNbCdkw02N8xFaljorPFd4bD52pXqC+XT7qshSfkyT8dXmq
pWNs2XpfZmEeTFkBDH+VVHsOYXV9lfRoqr08/kIykdhkhiUJUgcYG9QTevmlTtmnMSNPI9o6DjF3
za6UUB3j9YNnQEG4+YTZLYNBEHkB9NRwl+SRODqeqt+aIerFygYteEi7XbAEWzcxgMKdXbdJ7lDK
zfc+GeRe0kpfu5yucVUvXCd/9QvKRAdhGEHqIld3nM1PKEKnT4mJhL/yKQtnze4YHAclM2fQmAK9
2qB7K+8zUwZk53cOvADxWsjw8mBbxvKvDsIg5VM8pF127lUVltfCkd54pE0ZrWVKPs7LEFsX2YfW
SaDk2DxA8BmSQ4MAzCeO73X4ythEdmHO+/uqU+HKVbm0epYn4FRnjCW4KjtndPZO2Z3AnVefaAN5
celXTznqUSuJzCWXbfcUTp1TJKrS5TnupYYmp/8jSfrnzC/fIpn6kCipvqjWqXZwMU8mBm1F7Wxz
EnZfIavCrqAsyM5+HbaPEmDtFAlH068Mv7SIVhwQmgDUFwIfFna4gnBplzsCurCDM04/DJHFrvfS
8nDZHy34O7u5ELmDJnI9VZ7zST6MYNo7IEexdhqWBrdiAlS4Q03zAVUgJb+1LYQC6wrs5pf/+cLJ
trsKVYk2MicyyUnm6Skthisu0Ywhh+B+JmeKGXkQ3Rojz9JZs3sGUciMGGj01J025BgOevzNX9mX
SgOYjTM2M+RMcfbJ6yHnlVPzYy47Xv7OpUWcfeG7Z4BbhiwNEiPOhZ+AL1YCQz7uILWjV0x24YFp
txQCPj6KvE6RnUIdlbv1nc+ffciq6qo/93HPdkqGu7EHG9i277FcRJymNAaP0f/m88aJHlxkQlcO
xdL1ajcX+shC5qbsxVl0zUOFy9StIEMTQny5dgq67yLvUx0W/HomUGoCEDhd/qiFC9BuNuz51Log
lp0peRD1cMj2hAUSrQA66l0XiGZl7Rbuv8jyDG3UVuXI8+aRIoPx1DZN4X/KOUD5O4c04RaVIKSy
7GZDcMsNeaFkctIlrAv907v/B9vPwkrZXI6qSrvAcSQ9ciUGeiB6YLcspO0VHxDN+Z2bPF3ekgW7
sbsOIRoA8ifF05NCS8WJaKlf8oTzFatZGn3+vHdWWTpxOGQdYCGNANdlA1nL8boLotEcLv/7hZ22
2w11LD1X85Eetcq+hwMYF3wDJWtE8GuvzaUZ5i979wXphKapeBDpyYX617BXOUWUw4dxeKqkt0Up
fj5KlrGDlIsEle8IpHlSb9pDp6Y8qTnm2WYQNsejrIu6H3xFwecM6R6Xeoc2GT4Db7DGPbu0StZ7
ICx6rxcmjY9FCnEjdAGewipObv8fD/Mlg7BsmqXjECCzG5+KLob/GMmbGRU70ij9BsH7H5eP08Ik
NoROxlWVZuiPQJ1pzHeoMEHmWtdndMQEV16y6p8WrMLGzqHNidKp9frH0nQ/y5RWN/E6T9jSN8zh
0rsD62a1F+ooio/uUOVnXnri65Ro9Qrl8aHaTaZQaw3LS7eIDZxzwemR1yPq8I5jnptCtc9tqtNP
RQ0EctyBObxAbfm1GUx+SsviFyfN+fI+LS3gfAzffWMI1Ec/ynp4lC2UEdwOlZdd7NTQUt02vmX0
SJVB6sdvyCkEXyOSli14GMDdfr1tdMva5UR5Ow1p+xOPma7YuX4nvnGxEXdFbAlnUFL4LdNmePzN
EdcqYP1GItTGP29Zet8GSruCDI8tqPr3vSfQrwg1gmFlZxeC+t/dhu92lramnCbC9ONvaDBCuWYv
e+AIWx4d8U7Kdttduw2N40EWmmqo2ke/yn9RU7Br3kAWfpLbYPMu2Dz/PKcmgdgicIX6EQisW3Sk
8TuQWjubILLERsAxvEnKio/uyUwDP7gUYvYg8jVX6dCjq2s1v75ga3bLWJml0hT+1Dz6Kkm/QiYy
44fYgwTHzWVrWLg67KYxja7hMOtD75Qq2v50wWWFNiFdvg6Qu165/pbeJTYSjgiSF4Nk3qmlYE0Z
PhUC9Ar3Hq9xb4G7H/QXIFLpUUe41SF8cnANdBHYuXfUdQbK78KkaAXZOUkUrG3ewqra0AzZVm3C
aOCeQkd/7gfEv2Jc7fpeGty+Apq8A0iRdifoJQKARdHv4+xi30lut22Z5cDSaaSdYxrv5FP6RNGA
t++zJnlt0E+4chEvfIEN65OeaXKCvpyTW3ndoUwC+ZRF/Vqv99Lolg8TLEjKtkH2kmtfHZlOU2DL
q7XH1dLoVqTSQ1uzkUNpHnU9OvfC13IfxchLXF77hdFteGBYjAa0lbw4h+BSuWqpCo7OnDLYNrrl
sFTjSqesBfk5FuW4z6cgvkVrWrjy35cCBrvX2EP9IE2HEshAZHRdP3rpWZt8iTpCdz4DD3UlklNp
kvzaNdCAmfT4c9tnzbHSu1ulJSblJeE4sFXjvBRQyf1ktPf18uALDsyGCqL9h7uFgYPk+Vid5w4T
lkIxtifFGkX70gzzWXj393XownmNhBx7Mry6CbqjeA1eKwiMrznhheyGDQ8UoQoqAfaoHxlwgtc5
eh346N03xYTyHe7jPTKiv5xY3KOrfuOW+H9+E9TjUZaIa/8EWLyhV2kkCbvPfIV2qcvbshAH/74L
3i0anzyeeCCjOf1+knBN3sJ2as5+wH5Ng1kT/lzaGsvYNepsKH7kuFn+j7Nra3IT57a/iCohhBCv
4Evb7k46ne7cXqh0LgKEAAFCiF9/lue8zPiL46p+mUplZjBI2lv7svZaTe8/Slu4Z4IG3JQNkEjq
btxfV37kEjVIeYCMIZzIA8hxwRRxzt8qBS7tpgjnG2WAKwfgEmU3Vw50J5FTX+QgaLZEDegl6+pn
0Y2vvoQshgwCna0kPgW81m/8rPPn/muHTBqoKa6wQx2mLTb/fBYbWrYF8U54I7i44i3/ZzSviMEf
EVrywBkrnwynwQNoUm+BTq7ty8U9iLkqA0mDYnqAqbOflYjTR1NysFosJUha/36Mr33BhZ1ABgCE
XxO+wCQtVLb5+NDxzmze9vCLi1A7v3QW8MeHKtX0Gx9dMp9aLzp/Y/mv2ODl3B3IMdI0KCN+oMlZ
5C9FdZQEJji16Wr3QXiTG/vPi/Q/k3bdiJEMPvUEbZS5ue/GsfuQgGfpVrPr2uMvbkWhme4jR/ih
MNDtoRKQ3XZaxhtmcO3pl9GabNo5Tls8HQSAD95EwQPK8vHHt2xxfAG4+/sz/nzO40t6f1CPx1EC
EtUD0n2WKQbRPVuEMm8cuq9//4kroUF8iafDdGLtl2KpXl3Q/qiWssugX98/03ONqjWYy4uCdMjA
YuU3cxHGp6jEP/7+238+pfElxE7Mtl51FMQHPUWfpVte/ikkIpX6vcQ62P39R67t8oUdS8jT2yQp
+WFkUoITbe1+pCUtn9729AtDNi3Rbbmu9P/9HNp4wQPDxX1jc/58OcSX4Dq6+CawzrODWPhBBetv
EuofRDiyMxgom0R3X4Pi6y7Cv3nT5/wPqK5PQzSPSXwoeN3dobtM3wHLom+ow105zpfU/WLpNKlX
Ur2qZgayH4P4wZTVbaSe11nfhPpf2fBLvv5qpRWmK8rqlVd8fEEjiv5ogEN8UwoWXxL0F+AGjaog
iQ+dKNwGFUWSsYbxPB2LW8i9P39AdOm8RwIF+Yi27GQ04CquAaofA7hf37LD9BItje5WVShWsxPU
HZ+qgc6HAdzTh7c9/MJf23Hgkx7T/odxATqOTDDd7ksN2dwb5nZ+0P8ibeiljAtbBUNLDnXNrApk
9XjWSh8rAi3kWT11mAzD+P9aoSTZvzExg0bLf2MlCxjSOngV/orDgu4GWsd3DZC0Nwz8z1tNLx18
FK4thlM5/eVHi9pbKhVIrFbbD+rGcb32A+e//1eo19VACXlN6Q8L2WKgRESXjBloBtiND/izSYNk
8L/Pt/3Ye9L34Y8YXjAD5DfYDEEYbWLn3jZ0RlP6359wLWlJN4nwx6RJN2zSPqFx3gfDeKRBdUtG
/Z/a459O1oUjT7p4jpDlkTpb1DxAv8d2fbHF7psO5fSUh0AIzLpuws8+oouLt5WgHan3tJ3n4SgM
iCbJndc4kTlrB/dLL6xTG4mmyfpCwzmITmDencLD2s1QUKLMYwr4YEDChsdrz1tABccao1sO88Eo
Wq7Zug6DPFmo+HAoMmA6Ne72MS0GP+9GwRq+c2Pvgl0Y1Dy6cVj+fB+DE/y/Kw0o/QDeqIKe0Avj
R19NcQYihfIIxrBtYDBT+ncvce1nLs7MhIF53vbB9CvuDQg8oajj0syvCuIN+VR3In1kVPef/v5j
VwxAXJweVYqq6hMSnSAvGPq9QkWxynsN0ryHv/9AeH7SH06OuDg54Kiy8DfrWAO55DpltsTVBk7I
axOJaBNFa8q/2KFyQXWn0sYudIeyQinZgcfTwO1JcOJ4tYmWpqyhLtGVldj9/d2uffxFkkwXWxZF
08WHceVPaGzLPNb9WxTTOEYlz0HLv1xLUsWRQ28LBbHRv9oYfqUhb0Rh0EtJjxGE20i3iD6aBmA9
JBcsg/TSjS27siyXch4EYO+A9QAyuxW9siJkYrMsEHd406JfQnV9Q4ZGcM5P6JHJjZvQk3OOPf39
4Vf87SUUVzELfQuwuB1F3T8WCxRBQPV2N4C26o1vf+EDAh2yonEh/TXKeab3vq1iekh5Mq+3eOOu
mP9lUOsKHHShHD8RWCYQfkFe9fYjxHE/t+EtKfQry3QZx3IoanVmNPzkO3YWfAWzl5MG7FI3+XCv
nKHLWLYyq6+WGL5SN6ll38eJQfEbI/5Je2Onr/3ARXbK4zOJH5+mHxrsx9220m3r7+bFLW+aFaaX
gazS84xl4vQEuakyq5zzmB29OfZw7e3PG/Mv51An1rpC+O7LWs0v8xSC30fcRDNd2d1LLXq2dukc
j1YcqJlepQZoRhTsKdbATb3Nyi4uDRrpMGBs4AfDoE/eVe6L0ojCb/f2rn3BxZ3R6TZd2oY2R16O
cktC9Wx1F+djyW6k1lfW/xLGLcOqnCYim6N3QbghA8bKdGre5j8v0drQ16LaA35wBLMhzw0ny93k
Ert90+JfgrWrCTp7narprw7zDgiK4kfU94JPgwvrG+9/ZfUvYdocYqjdCr6r47hM5fOYAGCUDWSG
nPjA3Ft/5Oz+/mUB1KpUA0KG+UFon2UCEVUm+wV2YLpbZdArm3yp78L7IrV9wtTRpWCAHn1BcrCg
vy2Xu0RmA8W5hKFbOujEo9/FNOf56Jbvb9vjixDQE7cGo/byaCmG04QE4yqbhyVb2pviN9cW58KG
OzG1hjMFEzszoqKx+bvvY7F52/tf2C+N4tZUQYfQWACMgbY58Eo6mXLIj/1+2y9chG5ozgQrb2sE
QHP3iYb8mXLrszC6Wfi7YgSXyGpvTFCjvm2OvkZvg1TQUeQKFHB1h5P692+4sgWXovd6ZEldAbx7
hJomzdH7V7ktgEZ+29MvLsiKG+COfFIdCe0f/1n95cyq+raHX1ivNoItM4mb43nqkLPV5WFpbkl/
XFv689//yzXYcu0t8a0+Wlah3YNmTFbUCjxEAWZS3vb+5y35108IZ8bQYabmOA7A7mgMofQz6O/e
9vAL69Wr1lB7nQHFTkEBVURgaVv5LfmVa4tD//vmY6EC1UgsjrP1gLsXt7vU8X10dkB/f/1rv3Bh
vGNau0SaScP9z1+kg4Tb+WpcyM3g59oPXNjuGUoVg3elPIoSaRflz4S5YjMVSb39+xdcMaxLBLTs
KJj/XdcfwZA1bqqkjzdDs7z8/eFX3v4SAS2QEyUYNsTyeLhlISTmPEeA1Gdzk6H42vtfmC6vzKC7
AEPPSnR7K9t408i3xg+XivayELMLBLaX1vaVA+KTo7v2Mpxvx78v0LW3Py/cv2xLpq1dp9KYI287
dAY1Bm4HzcWXvz/92vJfWC6kbCGcPAXl0S5iR89OR5F2X98+/tde/8J6hbDpmhTn/W0VbMrAwuB/
xpusJdeef2HArgbjOJJUPN91P4AVpnnvb9YFrq3Ohe1WaO63QTCBZ97PX85jEypapg1aCPJG6H/t
7S9slzbhGAd1g3tXmaOdAIMcSJls/r63Vx5+CXO21IVAKLH6yCK6orePiZ35MxDIAX3bwB69RDgX
s2pHa+GaIZEc5AlP5IdlQnr99/e/svqX5KBSSXAq14k+6hjqxNyJ3T/2hYTg6W0/cHHtkrSTFN3q
/sghH5p1OEhH1ouHkHa3OHXOT/pDte5/yD/TcFlMCECoTxfo3rqJ5oLW4y6Fm27sMO7f9iHnE/Av
HwEqIHArg3nx6DrhNk5NGJabd1Ew3+LCO7vKP33HhRVXne4wpYsCmR/NvXVUHcn5JvMEbdtarRDb
CDsQ//39a66d2wuT7mqod/BEYFvk/NGEoAdeByhT//3h1w7VhUl3lZ2iOqD4knOqaqfhga+AZYLC
7G258CW0ebTRhFly3h5dAM6Ffy6DlN4aT7uyNJdYZrOYJhZpqo4MRWCIeKDatyKd//vSXHv4uQ32
r1Nkk7hGFmaaoyA8OkKHOr2fRfsmHRVCL3HMBVoQcWuL9mgi4JjPCy9ZhH4/2JHf9voX1mxBwOVK
r7qjBcFX1lm0qqemuDX6cm1xzufpX4ujW67QOhPqWJDkWfokystuWW/c8VcO5SVw2axFPJaLbI+2
8GvemQ60B1D+leWttbn2Axf2C83UIlVligxSzQjQe9AY/SMnDu6nt00M0EssL/HlmirEKFj+AAI5
50gowYe8bW8vrNbPFZQvbS3RJvJQYj37BNxjn9728ItLWPb9OrcF1GR8M2//2VqIWN8Knq+s/CWQ
l0RJ62oAHo80HKpMVwC2+Gj6OKnqFiPrlTvmUjlIzxgt8nTByQQjyBOVjd5RhTE8scT3k7k5IXfF
AC5BvUUcd8rN5zClbodtMUDoL2lv9vLDOD27mT/cMZd0nxiWnxFqIc2AqkH3DRgE03+EHMfyya4s
DLZ0FuqnHGXd7ujCxrtxqmxdgOF/FRBQ0W6ArOUM+OTCtxS8sGUGNEC/rSzWJsNUKKq11KWKbiC+
UYVbFCupfh+u3dIfO2eguCSkVUKjeUI9kxifbrzQn7UfWpC7jYlfbKZavOLODcVEN120lGVOCatK
sK/L+l1XkQljifG09rvOaPpgKNMPFOQfx9EEgzs5xNkHpzDGmOsyqLdpEvdfkX7OX0hXlutWFmv4
nRhbfkgogMtmKcKNT2n05Mtu/UBAjvBRzi25s5HW+DVq09zNlj/atg5IBuWoGox3TXxHRaDVFhwn
due0guYm+rvsOfQuuRPt7HZzF+tfXCt+IAh25v2YkprmZkzFbzU00LPimL3BBqfL+M4qel6xsiAU
El4t+zl2TDykK0oKWZoOpj108bp841Laz0iE+AdIQvKdj5ndopGNPeBcT88GUPYoE+0w0a0EQnOn
0WX+4NNSnti5nZ+PoV7rjK/AtDRAyEGBrwbAVpYQ5aM0WqHvu4bNqSzQ8yjEGCwbg7EzhDkVnTMZ
Yd+hoVNtV8OrEx3QrQbfdZuwjSWD3RFjxiTD+EX3QfaE+Yysab/TdPXfhpEVPHNWVQgA+QwTTSd4
x7EfoRwhpFnuSbpiXssWINnpei8OnCIF02CRpxuVKGOhoS3YC+Ng095AhcqeCGsS8GQoW4PjHdqR
X7rWY0wdWmYh24GA235OsQrhHZLzELrCxI/fydT00K4NylCcNMT1XpRNg6/IK+VGDEXfnVq+DBsX
ufKrHqfwlwzDRUJnR63tpgGLW7yJOibbe+BE0DMno1if6jhIyQ6Aw/hu4YH6ieFr+9WuWr4vMHLj
M9sv7bbpmmBnySgPpV3FS2dJV2ckDBFXOBc3d8E046gCMydEtgrlw+MoI/EwesKiD2RFS+qxUjMf
DrKRob8zsih+dUF47kulUxFtMIc6dnuewFlUSwqEjDC1e0hS1InyoSvEO0MmvEuQItzOat+TaOOH
xPicKrRccr+m5eOoWThn40SnKYvJnPxoV4rl9KYc2SYqnSFZMUEB4UAqoEBcCoKwB96s0NnTq1xp
Rks1TVvTo2W+YWDgXu7GUDXJto4xjfkQMNfXO6huwbbFWIb+aEtOXprKVeOWKriDfFIef66aBS3D
UFiK1zAw3icymlJ/qL3Uxdewhq4dWAFJwXIUCaFwp/nI2ye24ATFrrMfdVDXKktB+yrR+uIYfSKq
Fi0wkDDbXCBrHVQ+VZ6td2HSF+WD7l1oEfpOw7gZiziSTyTmZMylGkAVbIcwVhuNPBeClVBnwLYV
45JCcT12yTZJF0iKp0AHDHtOJ6yFiAfwcwFLRuRerGXY7J2CYwJJCGv2UQ3ZdvDGQMRnNUXb7wIT
JwMQNWDR2+NlJwMVFSk1m/OC8YK+q7SukpxMAzSSkihS7Ytvej3p3No6XjPeTDHb2mgNW6gqmjC1
G0KqqX0H/vMKaS4tOAatrO0/VhEKY5nTDnqCDXF9eL/4pQfXSzDHtaswWurj4auwki4bq2lAf0gj
6wX9VW/tAMFB2aZfeNq1yEHApi34FwWnN99Lv452G1Q1FwcATEEjto2TOeZzttJwCb6h2Iq7GGbO
nbvvwhAUmLJaF3aqUtWRZetm1qg5o1j+eQe+kYF8V+gfzD/BO3iWU0Vs0FHAVmvXQIhwBjMEbg0r
+UcSTdCU0J4M5V21+iZFiRuzFQdANL3eUl2PNi+TtA93cxhCbFuPfuSbeIgd/1rNfHyn3JquHxTI
iIcTEi41ZqpPVpuDsdEs2xgO1uUjhYLzBvAqOT8Cg67bfKx8wQ/hnLD1gcwFzzvJqNyxsF/3ZYJj
8N33q50PLvVQmUfgXZCDI2UdbcmUmumkofA4gv1sipI+g7bWQB7DtUj9p3potN2D1lZVC3jdi358
TCQmkeARh2jG3Rr0BTkBijSkv8s40NFjUciU/waZWxB+r+YSo7Rg78e1mKxpNe9rMMq6Q1BqUHzB
jqCh+8vLNJEvqDYph6nMWPotgZ6Oy4SXtX0eGS2f0dry5GUCr3wdZqmt6dgihwaesMI0F5QHsipW
XJ2QS5gkj71sJpdrFWoH/QOn27sKAlvLsnENBf9e5hZTqu2keVp+l0DDz1niiopALjWlyYtaXNFs
/bzC6Asvg35P5hjKsxXcYr/x3dQ8A7EkwEltVMnv6sG25cam9RLtJRyLf3BAyg4QdgMFX44T2xwg
s236HnVN6NLcFbDiFncEPF8O0A4mtKnwo8xxSgw99BVjZuttOLsHbomud12bBP4JiMa6P4xiCb9T
PsZ8zSLQow0va1278UTHCXrkwTzjTWIVQZ4j6xaT3jfg5HFbPghETDmmIQtoV+LAQjAzW2R9dmFR
PzKRydFB1AsexATLrrFzup5i4evXciJFvAdNHpYiXKBdkrGlnM2WV8s6fuVTmKQPKzQr01cGYfHQ
bXSdzPxka5tEuyEai+ZuZq0mO8Hj2H83HPOXWzut0CvNvWh7P2wV77Q7Ni5K3e+OTNH9jNkHDIji
UMsDB/nYVyzhUkUQTo6maNmBodg1UYY8Jl7EXnUDOImrhDTmM5jVG/VBESb9p6IOkIdsmJCBfS9c
04KWMO1pj7xqCkz6XilXd/cCkZ16MkCzpVvaithiNlC19bInOiw6m/N26tcPEnHSgPft16H5xcDR
fyaMKntffWUuDc2jLxs2ZDbgk/sG0VJEFzxONaifVcmSee8rHqmPEum0ecd5K9lpXCinYQa76s0r
KdrpRyyBMn3UEqLgOxLyIHLbLpx0uzVlA43TrIsC4u8K3tt0M65nR2oqy+hhmYfAZyaSS3rXMHQZ
dmaZuvQdeN8FCJjU0hJ/4IpIc9CsS5BRNovzX4owGdwBAU5PdCZWEKy/Ts2K8XRR9p3EeCzYy6Yx
J7W2YteVRXxiogWXCqubRWx8Ay33LUa3XbgBhQVGYAivQMFUlG1C8ooOZtfghomycp6V3ArCWvaR
AGM2vjPgfXbpRg5d9wpcY1oeIs2ap7GYy+5eox/OD0JHDpKvbmn80QMVAfkm7zCrnaMOWAw/G0D3
TK4pZPreh0EUFd/6keB0jiAKd9tQKDHlNMVEzhLP8YMMym7usq5H7HOaSo9Ldwlqmr4LRhmfXNQz
fWcBQaE7CkpzXm4Kp+tUQyZBTXA0SjVK2WzximFoOF2iJdpVBCorc9Y50foSwp21Zl+ZcW34ss5l
AFRLrYL6kcmub0+Y+Q/iTyOfocWSRSv4JnLVU8RJrqXJuocnht54giElmF49pudp6CSQ/E5WTRh8
d4EZxRHUatVx8QbNu6wZDG5dZiuFq8nSxRRQd24LXh3SqiAMM1vDEr8g04yK3VSvlGwTG3fftBh6
+V2UFrGdAGWK3IBwu8UMrKja5Rl8jpV51Hoo51+6igbx2/VcVx/CZo51FvhF1PfgvOXNmclXLtuK
BGW5Q2w76q+8YnG51bBz8osyAHA2uANX+UCbaESteSyi8h3mSEaSiaUdhoMfKTB7YExek48U6ufD
qyijethGhW3YgbHeTzvRdH7JWecn80DjkrtfymCxN8lgrNk27TLPe9M5Xb2MIonkzkSEjhtilnH8
LHpcPndBWCIQAgPqgOSjmFY27IyoEInuGZuWb8OAO/gVU46R5NlcQrBrhzB/ks/Opqx/ihI9rSeQ
EYxytzQTIhJ8UsE+YpYEC2qnJUBYQnxhi70Lk+pjsSJsfF9RDpNiTVR1X6ychBFZybuo2ra+Er+k
g4gIgomqGHIPwjkMPlKG/GkXM4w6P1cGl00u66kX9ynWHZOYdYuEArU9V+4jX/bjfaRW027LOSJ5
GMS4HzOT+mHdMrjsNaPF7KK9S1OpczW1yE1JPDibD8tYVrhzMeyw4SOUczKLYAWUMDE18hR39Yoi
WakcOcSArf3UIYiospSBR24buMGH2VkU3WdQ0aPrdo3T/rNeZ1rvQQAjTqR3CBIBu19hc3BC5KBS
Eof3BbHiBcrX8IqjbZspF43uNVSpPYKsls06R1I0vsp6YOxOhWM6qAw3IPs0h2Ka3y0Tbz6nJOnL
z2UZR0/JjBlr5CCdva/LhWKWPxz4uptAN6T2Wkp4CKcTaMuVZ1CNLhI57Njcn0tnc9qh24Sn5saT
pc89ekRAxwwE2YY3Q0o2xLrkSQgu1bZoTMIeETTAogkD/8yGLWMCqFRT48/gWQRAKxcM7IofoLFW
KThwqOmmGACeNulSpu3z3HXxpy6akKh0LcNFwKAsH+xkQud3Yo243+Adq48qMeN3H7Lu0c6k5+9R
9VPNuw5w58+4P+34xQk7myxR5/+2NazbIz6Wwwcd8ARZ/9onBmF+ZcyubAuFABHwT3jktoiQJ6E9
uz6saqzdHQllEm5mz9dgY0YY8JlCDzW/ogrzAsew26hlbdutwjSj/TL1vGvfdwVHScMitRLv2sSR
LQmUHzIdOsTkUemBZGaJ4J/pADTHK4wuHXPH+uhe9VH9EKR0EVurEG1tYWWwzrUFTuif21xsh2Bx
vwp9viUKCGNADwP3s8ltcKaZ6FyK17TsLPEBCKL9eeaBHHG3gcgfefgQCgjpkX7Au3RNp7dyjtdi
K0A4/Gq7yK57NCTAy5/JUHL+NCJ7E/karU20W9IU5RVIoqi7iIERPKPB2BxIe14G4uXoT1NKzMGS
GQzlRasQ2hYRyMR2xKWT2QIwXn5VbaB/4ZpVZtNjMmDJkJwg8WpauN9vc5VMapsks4Ohx6nKIgRX
oF+CZ8lRfWHDlqRkErsxmHCcQNWKm4o1xRjvFFDvZz8Zls9r7AOL8oUKGoQaZA3LrBPQWMorDMiJ
nYc5whqXETYJBHvxy6TL4sa87UccuRJ0DFmcQBMbKYlGVjfgrOLPSY8wuu2H6L5AEAQhUuBTM+V8
c5daaXCKQiiExAMYMXPlp/o9b+KkOIJWezIbpjG1Db5i6HjlMhr4K9iGa4tSvYby8gDaqmqX6jWc
7xxIT8K9wcWyHUHbixxl1iZAnNvgULLFjniR6CwO5FNU7KSenc6nkIxD1gAnpfdFD1FBV0Y4J3To
F/3cLRLpghRMlnvJSYEKkhFL8uA8yjTPhg/8XoZuqI9V2RR9ZqsZwa93Na6rakJ5SVOPcl8Llpec
ggL+qMYCEvOuQ/1pFrrbQdbUH4KisQxZ5ojCELANEF4+n+VPHqHkhmqCxCLgbDzaueb7FCilr2cr
OTkz03dphApPBrRLlOaNcEOz6QK6BjkDAvuVAM+3bIUuq/bUkXWVOaZhxneMDDNmtxD/qveqkDgT
CAvpeGBlH5lcclia7SxIm7TDaiyjXh8Q1NNi0ypXfpZ0lp9UbZpHRIfnmyQd1YsSo7mzYIt7XPmZ
/zxgc4yooAzISSHv7bccydKRL1UynFpcs7i2CugyUdTBWgTN3YCb+R5jCtED2OfsM9gj2z4roQz/
s0n88AumktT3pQcHXTb60px3AUGdXBZSIiX18pPtp/rVgILmo5LGdTs+Be67aeEzMyh/6/djYNYZ
YzNM5iLE+AnaMZQOeSL0+khTlwCFXaL7CX5h/ZFDdOm9Lof0E0Ht4zinZynsFrHnnUSVDnUTFfpt
S0CUuGEsWr41Y1Aj+OmaZM0rWTiOyB1F8A23NXnP56QMQJlAxieOns2948XS43aMqncsFkm1WdX5
VPIpRgW2MKQ9RkjBUEYR7nu59MPJiwIV4Tmcug0ODP81Qd9u3vzDyVezBdDodo76vCjPbLvAsqG8
wtOmvusJXIUYIzwbFMb9Vwr88ZinhTdrTsDDGOWrT53CLRCU0J4kqGIpYJR/uErM7wj63Ltuhk2H
raU5vCfESRctu70I4/gE+3QvTS9VhQEZvuosRin0EwEG/Ckq+Xis0hkBfAsxj42ftPomICv2y/tq
/T0srv5OULJDoAZHlauCwqQKgLPu//nPV78s30SqllftKlT2PXP7HiLMByx8cjcnxrqMD3Xwak0B
3WoKnUTn4JU24JxCzYB5hGqbrtKi3VpQibwbRVRKDKaM7VGwCVXUsU3dr74vg2+sQhwukVK3QP9h
+IwthL24MsT7wLahQAEx+eELLxdDcsyu1JhM0iZ5is08H5GY8M8oFaijDRLyCR8R7yuorvyg/aDf
EUyxgY2cNMuzR52S3qkxLb6DcgvOqmqG5lmxtvvACjJ8KVwHr4EY53wNRlR1m8oL0BcbuSTpvWya
el1yVMvODGplD5rBLkTKmBl46CkrBgq6hIUkKLKv84p65ejt+hP+qdgPUUJZjg6FPVUJRm56cDiW
74kWk3jQs+oQxJBGzOi8ocbdpl3z1NCeDycouQ6/LDjV866PwWvGizPRFkWn5QtKLTj8YVIgjVfB
OD4SHhj1YluI0cFNz49RwvT5eqYIKS2uwS4PUhPdVykTpzQh9ifK7tOnvgcBFqqTcbJvVkdQBOtC
LOaMql9ezAiseshH6T3IIKXYC2hQHCRAQcVGc40iv+hLcgqgjcbBPIXJR1STOa63pMRyJOc5ikKt
yEIdyEP3fkpFsGs0gAIZRTXG7yJUmT4mQRUF2bzgktlMA0QxzZriPsNfk6egJanIMQyDBXdMpe9q
QKnGjWzS5SPOtNrhNpgOnpY6m1sB5l/XehyYZeyQPYk48CAhJLJHIlPU3xJ0CSKcHSFfuFqaQ6uC
QudDq0yfY1OK/ZlU+gE3cD8BHReCxEHgh056nuK8hOtFBBAsGLGjzj3NpJvvqgEuCvc024FjBCNW
hot2yugKr9fwcnomHdYLJBp98ESAn71DcREFXnjU6Ddq69NXMluEg4uANuseQnnrvg9d1QMf5uAK
h954+ICFnwV1QaDsUBvQ7gEVWLMLoYQaZ3o514sTas3dAsrLKpMNqz62XVw50CuQ+v2I2mc+Qa7u
Gaq1Q36OEA685nOMwlgQf4dx/RZmhBXQXgi9bWJc6Hvhg3I7ICIO9q1NsaQg7xQvRVFjt2U7olCc
lqDvwf/Tg7tHJoB2YGCA3PX1WL9WTYq6X10SlPeSVDxjfE4iPGZ2X4aheiGMMKgdENM84ZvX3wrS
nZDBCqGTokMLQ0LXLHoPNVwEAAwXDc4Cp/53F7vxCaiP9hCDguFjUVLx23LZ/ORQJXo6RyR32AXg
rhJQW/GmDJ6CBFSX95JpBKwySPvhKaG8gwrluPjtCtLFJ9SZEUe3QEnk8dJBIdkU8DycQLEu6ykH
VHUIJBaNxCL+6ClaI4NB1836DrzjruXf2yamH3CWUX5oggrtLbz6U2o0iqdVlGIQp4bKJXKXmYDT
dmni/+PsPJbj5pk1fEWsIsG8naCZUbSCkzYsy4E5Z179eeh/I+MTh6dmZ2sBDAE0Qvcb+p2Ktsqu
SHDz2OhmyRTnvut/sQKLmpJDCebBCfXwJmhT49fsPfcq0sZ/cERN/sRWnVz7PKiR3h3NusGtUXjk
gL1W5J+oRQe/CSFIkTp3y6qzNO/k52SFHhF9pDhGcc5TN2adNuKToeTtTUpittkp2rxQ6nKKqkNq
Zty28j5wf5U5oveHUIg4onBkssWMZa0+uFVAtjvXqvoKK/D62k6yuCY1Ujf2ibcuGQ1V0Yqveah0
wR70ks09sCufm26wj4mIeVBoaCneupWlOcciRfZ3VFiYaqFG1kZt09adqW9x/Fp1hnNynZAHVVyi
oXPSI8t4aVsMf4eosuDAIgqA/TKP222cFuVz5oAGdcukHBB6juDi7DzLUq8zBW7S2KbKWwxS5c03
jWbaDbUInibSyMUh7mNnb7hU+J4nHuwPVD+8A6cvW4KjDGV90ym+3VxzMvcPQd1ne498fg4vwFG8
nd+PnrsxwMNYmwQxKSymGrwTt3lvOcVetbTxV9e71SOEZLFHfS1/zWuEz/cpN6u9ygv3CWy4c29x
3bkz8jA/8XZvzV3GGyfnPSZ42oedmz6g6Bfou6hUpht7ijnFisqjUlaaDUeDT67TRXBh2FZCF4+i
CKu9CNr2uR6K2t/U6fwwJ/Jz6GAmDzWhBPFrN8zHXhLWpAtJelk/4twI7yeq4/qOUyz2d5am5j/9
iPuqMoRcRt3AjL9QfeF14XcRd9/B9o1NyFuw34PYia+wJlLekrzFidtVdWPaFP6s7Jv3nX47OSRP
N6avD9aV5gfWIdeT6Velst6PSjY/yksM0/YFc6xtFBuZmyuHw/0eb8Qq3oux4ZLEmUIqAlPp6OjE
mOMIxcp/KjqPma2DnvCVV+mluhu93G5v2mEqvsct/+fOFN7/rZJy0QpecoiPHKJgZRVu/t09MibF
V+GTrwhcpz5mfh+OvFat5MhS47E35+khKcWZeKvcjvLtYHd2fZUMYRzuAxsO8ibkWQM92nC+KY6n
G8eu0/P4mJomLwDFMLmilbbXJKi4ByJ8UjxDUJeh3gQzt9CZj3LUAra1VH3CJIUgB6qaPHWo/d7r
CpnHTWNalB86LZ5+5Syx/kFMnvqkRlr6VeWt+mzadv2lUAqn3WDWFCjgTiO0rcP5/KH0nexr9pNk
p9ZDe6BoU3/u1aw8VGZBdcH3A/6pcNtOimH8bnRCC+5yn5LXpg6b8ZQC5ngVTPKTnoxUfA1fz2+6
gdN+Fw6xcsWNkuI+GXSmsTS7+4ILcAnI728hIB7ySX/1I3bsnUP18w+Xp9L/kQ+hf9XA3VUOMfr5
N4MSjj/7qWyMfR5rnRdtassxjk1X2hP3NVfJ3mo7ePW0NnMPfscPxulFeeKpP/Ekxel1r5Z9ghBW
ATWet1jx1Z/SkAPWbSlMl3aXPo+hWR+1Ogq+k54un9lO/NfC0qiIUmcLfgfa/C6o7SjRtyHlwoe8
ydRdy0Pb+E7Jfrym1J4jmajpeK6RtzTHnZIA00k2CA/Hnx1fLY+pV5Oss3ql7491pKE6EPBq2dQd
hPtjPgqOPmQIyp0/1GVxrAvV6XZDK9SCpLYbRhu3tgCvuL46PHRRUMR3KQ400YsSmFp/oBCaPBmB
XzrPwahQMExRWv0aR6jEkk6llnfVN0qj3ggkLM0dZSJxl4R4spxshGXbbzShNUd9tP2JuowKVEM1
vcT5YjfZ8Cuz42yrFFbk7728p8rkBqrn3pOJEdnWbVrxNZsmNfmekzrKj24RTeFOGSdqx4R03h94
N5GPIUMe+veukbCf8Oqk9O8Go1E0mwLrWuUTQIv2u9laCTBBkrTGmp/5EthIQtsJNbPGom39/zGe
cpIxx0mZ9N1FgC9t7vUdls+Jq9zSdC+/jkmUX5XTvAsFNlvtSvtLmC8JbSe8pPBmeYX/oX5DvcQ0
UDTP2mis2T0sjY8EkW1Ts+9KkjnXuQ7I7mYE9KCSxgBOlK0QA5Z6kBB3OSepwwMsvx4VGGHzJ9h2
tKbUutS4hLgLjXJQUoMBwnHlgYOt3vw/kJoLODJZRo/bX+jy3gFHZqrqlSiDrOEMG7SDCHSspLpo
CLjN2bxBMj00rMsQirLSqxoOXPkHJwU3C0evz61ia+OpeX7BLiwo2XnX02rAYVHuX3MwWFsQaN/Z
cz41ulNeBkCVdQEtnnhCwJi7hi5qPaZgYfa56uh/FM91LpJjErL9LvWBTqeUCI1XL8jVG5SQRGX+
f4jaC6tKVgGMB3cut9kEhcFD97OldJHxqClTvsJRXQBaqnJYl2lQOJWt3ag6iY6jStU11QB7oWS6
yUbfHn+SapkAI1426VKMkyfnAYtL8TV3p4dx5ou1U/T0/yDWLa0qKcTVXmlNw1KUkzHCye8N3PWE
Ur65cbomzrnUgxTnpc0LG31fkPwUOvJNjYLOtvNb93aI8suUEzVZYsrgTu7HuZ9cC3ewrpEp5ho9
WHi1rITGx7Ou/YWrvjss/Jh6n9UYZLRMZWMwvVu1xwIvK0mIc4pcxODQZKmpnAtxibdzfl1qBWgW
HePh6tPYk4uzd1PNy2QNx/7xlGiypIdvNGg1NuV4a6gh2eQIgZaxRQzAjrganV+4CyNmz/H5bsTU
GuWCMhP1dYlP0NaxU7KcKYAqDBfs9EK6rybLMliRkiheZNNLjqw75eOdZlxoOAJo9d9P8PEyUvMh
za9VDhNuoNl3lGHYrFZpjx/vVZosxZXP7iiB5nMFwXoElCuMo3Wn8IU5lkUWqcYHWqlk7OZwFXj7
ext1GH5E1SqjckHGUZOFuEoj1kvDyzrOWP/VN8MHw3zBU/MPYItn0LDf/TI44lr9YxLZhQEi7YZW
52uFr0BOCd2828086RT05rFjT17Zb5emRNoO0YgHRtukHUxFj4uasGOS+4GviuP5sFhqX9oMVS+x
KNNqxo1Q232r1G+zBdz5phcmXBagoQ7laWUV6Tdj7YhPDmJe3Y1KKYxUemOSdzvfy0JcyyI0jgiy
YIh0cRMHmnoFNMw3qQ+Kvhoem7LIe/Cgal6ssReXvmmmor3bRcqB5IPwFXEz6hAnYj8PHj0u0VXj
dSvCHAsTImvSlF7IRtVULGLh6duRaNwESfN2frBmXar/shk0Z/6sdz/f4vGvFGbYXLduhSjHsKuF
88tX9Kfe9Y9GqGxIhF0ngj7P97f0MfPf3/UHqmesRyNvrns3SagWYzGoJGvyEEuNSzcfsKbe5NZj
c107kLRLUpC7JF4VKFjaTWTVtDZoo96yw/aa0hzVBPZzCuLP82C1AerqqZZ+AT96tHHQyarLnpia
LKRmVK0Onk+QAnSSBs0CZGUAY6yZv3xMmNRk92Iyb26meAOfNPX3XosQlJ9xvyrt8o63u7LRVlmy
Hz93gF3+O/HpULSJb/Ids0ZXC1MciYd2n3blSbWa7cDr0B6V7xctMlknzaLmryqF1lwb4fi5hIGz
a0YorZc1LgU8JfTQ1nH8uUa5ldtCW70l+qpbzsJuIsuk+arlKUDd2+vYVr5QiwTNXiNtPHgXsVZx
wpGpvi08Yr9p+vAkTKU/hIljHvTOfDo/Nh9tvXPjcnQXRdF3QxOecJFMvRugJkniHeNkILWzbSsl
ztWtPyVFv7KbfLR85/6kgA/trG6sgSxQmmqHHPdIVXGOtZ1+qrr4BYjO8/nP+mhfmbsR/67dMDQ8
zXLt9ihmdZirXJ/K6OD2auuvZDGWxk06042g0QonVsNTbtnG57qilGDpqb8fB1M94TO9djQufYh0
treWE6mky5gfn0JN3GXlzp2rdxcNk8z6jUHMGLigt8d2aKmbeLGw86tKCcaVafgoOJgG2b+oD7Ma
Fe6hO5X4fMEUUboRjMowHDUQ1SvRvdSHFN1jCLZDWNF4CrMsvIpLdGJAV0Eoq9fMfRfmQHYwsnw7
aGt96A5G1CgwY4YEhpRp4+d64TRIR3rdWQJvtaQ7jrEFi4T7zvp7YGl4pABH/dXvVAdaG34M4sGZ
QImUoryLKO2tTMDS8Oj/xloLusivoqk75Q35l75BwzEb/EsM7+clJEUyMDSnNA2T39/7wSuuOxkX
nEuI6XPjUhSHZB4d3TSH0wgQbTMWmQO1uNNX0jpLAyPFLnLFkRM4Wnu0NE18xXWBEpdCIfzLRcH7
HwKwN2W9MQXp0TGmH5Q6mm3QXqTozMjI3N9+AnuZuPVwgtXwjRI4UEDXWJFsXNg7ZcKvP2VpDUql
O4K3qjajFnnkP9Qx2esFSRCTOs6actfC4peZv2WWtWYcQi32bS8EJOSG905QDxsdkOllq1+TYtcC
HEFBkVRgOOTfQa06h6YBKnTZFEvBiyLvAC2qGE7lXPy3cMnaR8qq/cjSPMiB68Y+Bd6qO7VJ8lTO
pXdfLwPqM+WdmYMSuOwbpAD2zKJ0s1CZ4Ljazu4vq9YFJHi+8YXrhGzS40EdMswk7Y48HdRNLFqg
8OpD6UwHB4coYIWH8/0shPLfB8a7R1AbhG4x1MlwMoow3qm+wR53kQYBsSbXFfykAHEY+qR/sdEl
24u4on+RuOLc+Hy7f/fLIYD6mh4o7TFVeALVGNhtza5+u2hY5PIBiP+8bFWjO/nZFFeHVss87cb0
MYe/QHpj/vXz0n3368MkCAK7N/uTU0AO2vqghc1dB/965Rq3MK9y7aDFQFODO9ETvRjM+OnwuS0M
+7JjXS4biGKITaqpnC4+GDq/APcCmbHbnR/7heiViwZgzQM/APFxUoO8POT16Nx5Ddm+XgOZHFAK
uWwPUqX4FZ0Nwlvt+pNVxylYYKzKbWvtrbywQavSAZy3ma1nDeOPqwnV6A6LvrZJo201gf86P05L
UyydwpTpWk0oan2KI3fGyEXqbk4gXtI4ufN/12fcaJ5O1oZXeKvV2oShHulpHKlMtdcK8ed8Jx8P
kiVnMTgrB2hCJs4iTu5a0GJiKI6KE0HLBHp0vo+PV5MlFyPKqQVT1zX9qfeB7AfYMk79Z5FmXxR1
TRHx44ng9fXvWPXlqMcu/oOnsdPE0UNqfYNFiL5yDs/7mZwWw6VITqyrfYBCZ9w3J6M2yXg7V37B
YTDYMyzoZRLeFgDCylgtfYh05Pc1SM+x7NuTAxr0Ns5dSBT9uFawWWp9/vu7LY/1mqd1HwynFsr/
1lH9+CpIVjVdFtaSnF9X9bCuFLTm8H1xXGhd4cMIyXRrhvbL+YW01IG0XZD2VB3LbeoTmfTkk5/E
EOqrBPjd0Kw5aSytVWnT6BXAvmOv+ne5Qo0groMDrxz3iBhDf2hAg1+d/5KlbqSNo24U0WqEwUkF
AXnKI82Cdtk6uxBhAxBFMRoT5zuaN4sPlq6cZE8N3TMDk0MuNlPVBrodTfdq0cE3JFcSwZGssZkg
kQjeLbchqj+S/4Nhcr7zhfmSc+8GSgJhDtXilGZs734MEMkr0i9ZiQDAZT1Ice9DXwSfl7N9+Uby
AqjdfeyztNh38YycPd/HwlzJGXehF6CrcWU89WiS7zyvfc7HDLX80rkLeD+ufMlCaMqpd66VEKsB
cJ9ENbS3YVwD7Z6KChrL+a9Yal8KfQOPJIgSHFWelZbXqY4/vaKuvXWXhki67eMkbRt50NentBrG
qxxm8eHvXRMiun83DWsJxaX1JAVnHoxBa05TfYI8kt+KwP00ao15H/TxSlgudSCFZQzHKXNcQekG
r6FXj3T4weycZNtZ6SV1Zs4SOfNtBGRaYePXpz5D/sdzUDyCX4EYyMBx1QuUOs/P98KnyFnvMlJz
dwjr+tQOjbIFdwvPsYNHWBUUDs53sXAsyh4hsWJSGSja5pQixLItG/QuPYOT1xraaWvX1ikoQRa7
85/Od7iwhuV8eF7ZSma4CSw0fZq5cuKrCLs1ObuFNSxjDFqHBysysv3JB6IMXz5N4HsyMX6o9VAE
S39/2UdIgdgaTe8h7EBKS1FwLVPhdJl+tKY7vfQVUiQKXOOUDIAnPJAISl4BjBhAXLvXcgxAdZ6D
L+e/Ymnuxb83CWcY8jB22/GmhzzWZvlNrnVXftd9niEmWh4/ocz+6XxXS7MuRf0YKyLozIZjsvG/
kg0ct7oJy+myxqWIpzIxzTXb+gS0O9v4KpCPbhY2uKh12QUClQk9waKeHHXm21flaJsHKLKXeBuw
lcguEGqk6tAZQnYrNaN8Wv5VajK6tavDwrjLFhB96EVeSPL4hEZIfY81VHzdDaF50dMPpum/Cygt
Cg2i3/y6QTbnq4/8/SabPQ7OD/zC7ifbPqS2BzE7iBh4H1fUNKIi4BVNth/G4Nf5HpZGZ/77u6t0
CA1TifxpukFC7hnFumkzzHne840v/Xwpikcs2u0uGBkcxh+xoDGp9mmCtAdaTmsqv0sfIEWwZaKF
glPq8Lda5hWYJijaJSXXeWXKIYtOQ6SWQXeKC65MUI6tXdzbP88PztIPl0LW6XWoQjGujIBW3W1l
D9N+jNW1DXShddnzAUFDNMLQCgihyMIkhneH9KjbPF/022W7BzZ+Q43CcjxBHDX2uMfZMJn03+cb
X9j7TekyTJqSDFw+l+0Fkk5bPD7hN2a1si0pqn8FiHDhtmZKsWuFQvMd/BPCzYgSxbb1a/uoDwgH
n/+OpSmYo+JdaOVVjty9xpJkXys7aNziK0zlFTTAQmiZc6fvGsd4wLahGvDbw4ZYcjrkfFMHrqaC
dPBFmUXLlMI3zVPAJ3AHw02OLNJO4JK9HyJy4OfHZ+kTpMgVRVrDFTfHU1mClMtnC0IVW8+sxgfi
fA8Lr0ZTit+8GMBMOCR2a9d/FYgD/fCqTKt3LUQNf4O8jH/0EiSBtm09IKaiuHr6+3zPS98mBbdq
mMho+tV4aKnkA1p1wDgpUbfrIDPvznexsLxkZwgjazwFUkpI1a8LXkPhp5thYBAva32+ML1bX46q
ZhHiVCMABM3bGdREm73uNLDezre/EOSGFOQ5WiBOnGHTCOvmwSnCY6mLrdXlxKIXXV3WhxTfmKyb
ha7gerDxXMy9QpCks7THoxF3j53HP853M//kD3ITxrwG3g1VKcwJ8q47HnDTQKmtUH+MHQbjORq4
10XEs6sgQlf6WrivGlLYI4jmu+7kjXC2wofYwCqaeg5OdIfcNvajr/9umjXrxKWupOhva00bFcRz
DnUJW1DRHko1JVuoHtrQfAk8+wr03go9YWkpSzuBgRBDIEZzPHjAj7ZjBLapii7hb3CIG9ImIMo6
RipugrruI9WDDI+O6CRGe9Vu0PyiP5xfBEufIAW8r7tdPSSNcms40CZLRfzmNr5mMbDQuGwm4UTT
NBkajZcm1WvO8m+c6dX2/C9fWL7/8ZHIEPRBTlefaYHWLVjiEJrr2Janzu+vpiF4ON/NwnKSDSWE
GXd10erqIe/M/eDpv53UvMkbA7HN6MmZ2kdF8y78IinuRYV0klIrrFTI8C0Yl7Ct7vq838UFqtyr
AbI0K1Lcj0ZNSsjM0eDRrVcr5MFi60Avzg/XwgEig85yA5pCm1doBqQZ3pnwBWYpTCrR5haBYWRW
znez9A1SkFsmFyA/b3ln292zSK2XqViLu6V1JQd1VFrZUOoNzM1hZ8Txy1x2Nty3xE2/26Jb2RCX
PkCK7tauiixHj/GYosyFGEYebZHyO50fnYX7gy4Fde+iYlrbVnSM0x4F8/hqNte1kMYII54DYfeI
+MqNMnUr59VCdzLUzPdSxffrQoDOGoGCzfA/LxdbVCi/j8P0MO+7KEdu7UtLczL2LB6QWHC8PDoK
LYPaHwa/bBGtvV0XZkb2nLDssR/0QmPTKlz9CYFA+0FxwH6en5ql1qUYb9tyQOktTe/AYT4Kze6+
uUlnfDvfuDYv/w+OdCGFNpDrOi6qIL0rY6iLJkRooCvWPvSjcuMwHUYQvTg1vFuSUkjxIXSH3tYb
EsoCuZDVsvLCHiA7U8QCdSuba9JdHCPUK0LkiTwEPbZGkekr4JClLqT4FwjVqp7vKbdx2nTbEp38
fexY+rZRV00Y5hn5aCylfWCs7QKhaCu5awc0mwPQXV+RDvLQqNAwTcafCsWD89O21JO0F6CXggSG
Hfh3Yd6+iXoav5NBHHdZ6r8ivzp+P9/Lwr4mpE2hrE1PsZQo5XuyXRl3+9akxOwMkE4bk9RJZ/lr
pMeF2ZHha+gchG2A4wy6a1PwEnoIXsBK03dBEf46/zELp7KMYYtBB0VIcqR3vSmiO0c1Ub/PZ/U+
1F+sV78r88cKutQN0k/dWsZm6avmgX13X+79loyZ4cS3adCh8YM++ylVUnPnZJcuaxnUhmRVYaPG
6d+Rq1RB9EDcddoUQQCxigZY+or57+++AonbCOHZEE2BmNQWRto5Zg9A20i7rPnKLqxnmSo/68f3
ampSxE0a5+DH9onsE7n2KkLVI7Nezi+BpQ+RtoDWREi8UD1mv45dZF0nJELxvjEjgCbne1iIGE3a
AdpBTVxXK5I7VZAHCV0EFwEkh/NeoG2BRen6PosKNI/Pd7dwNMiAtzGqBk21emZGx1FpY+VYa2w7
xEudw/kOluZF2gGs2nf41VZ854ejwnuV4ima5iLYVknuXuv4OKxl8RZGToa9GUPlTkiCxnfRhHLn
FtC5P7ygdoP6oqFH+p2G4Ie4CIRoySg4J48QEmk82MihQMSzRgN2m2jx0/kxW1hlMgyuTOMBaRB0
6TexyX22zPEJdPLhR1GJ/rIrgQyEG6LE0lLkCI+xHZ26Oh+4Dtprdeel3y+Fezo49uiDlYWrreWf
RFygsN0ZT4WxetovLFsZCgehL7Epb/W8Uw3tD3iDbqun6hrMd2HNylC42EbsNEFc7BhXyL70Nvri
3VWM7BR2C8fzU7z0AVKY15Xvx0qKfjAK7J72A8VjxdoVjY3Y1WUdSOd7OVT4dzt6crQ66xUd32IT
R8Hn820vRZoU0+EwuIYWa8lxJogKC7RsjWK2qiLL5xxz4ayM0Yd0O9M1/4OG40zPBWftbWxgFhhS
xA7D4tYz8Sjh7j9s8APdIMZ4FzXjD9C0a2aRHy/f//k+vTutBBqjut+Yc3BPOep5cf+YF4X95Arj
9/kB/Hj2AaL+ex5CgAOsglTqcUz6+c2CxXeR5F8ua3xe1e9+fjyWObVBl5/PpTs6cdlyjxPfcFnr
UmwD17TR+Ps7ON4U3o4G9c1MXXM4Wxr6ecDe/XbsTYJ26Bx+O1IG5rZFzge4F/JWyG32KzffpcGX
zvASH1ynQVqL8Sk1CzVlXgkaq+iy8ZECO060IKqduXWrmfF2MSJNLiJT51tfGh8pqlEFDgYHY2/2
PQBdG6A3uEWEXb0t+tJc2Tk+3v1MV4puVVOqNNMArGxKkTz1LX4zkfkSAYOMkjVUz8IcyBA11fea
PlYCvgPnr3HDrZDzs1uDkS+MkoxBq+NKBII9jy8oajxaEu4AxlwuaTDOWjlAl/qQQjhNtHCCvkUf
eMLkR1hvv5xo8DBZMa2r85O9NEhSIJeokISJX9IFunPmjZdG1qkADnM43/zCPMvoMwgNHfrqrnIw
MoQ5BYavtvclj81TAdztfBdLgzR/2btwrhFPqRD15gvqFLRCmPnd3qszcxc5o7eyXJf6kMIZbRvd
bAojYyKQuf+J5pleHoa0RuiySXHMu3C+pbgWtVVlNgqDqBJb7Hu1235zSq27x2ZrjRm/9CVScCda
kVdKEqpXWmAe9Q5nBDT9NRRsz0/G0nKS4jrRe+Ql3QgdMas+iprkmOLoayIIC43LEDcH6xZ4ITHD
4xgqYgshBNYIA8OV0V9qfn6Sv1tIpSoCzRAMjchzkvqNAmsPTtnKElpqXYplo8ElKUPJ76pF+Xio
mgN2EytZ0Q+bdlxDWjaGqeq+6SrpHyeALYDtob61tTW2w1Lj0oLBBmbwR6NSf2Z13vzgRl/cY4Ky
poP19w34n2QUv11aMEMXAJQKvPiP6zR3hnDvrKjsdjUav5tEScNNV3h35lDdtaVfIiZuvpade8l8
O65cxLFwwVF7gAZvPiqQ+zQCrx62l6GcaF1aTUaVZD6bn/Gm5JGxVcsMkn3ir9RuFiblP7WbcJqc
MS+MN6fhAT9Ng7JRq3CF6rjUuHQkCBNFuhasxB+YvUipp2MivupJE6wcCUvNzzvTuzDDY2IcAcO4
vxWMnZDCNnGACsKfF+w/jPrc6bvGUYDHvwhZuLdArbCvQLh+m5b4wpxv/cN6AK3r/7Y+Yf/oTvYk
3uqJ22Pm2L8tjcsR1oPfBdms41RZJw+rg03Qk3g+3+fScEnBXeQgF+BaDz8LA1oo3h9TeaqqMn87
3/y8HD+IP10K78LuMcxUFet3Zyh3IYpkJfZEWd/fRVa7x/XnOg3ST+e7mne6j7qSQr10itaMMFj7
mcfBa9VkuIY0e7UwnlxytmPZ7c938+EJB6h6nrx3S8CudH/q+7T56Zaxi7B1PBz8CcUkPC6wBL2s
Dym4FVMNq9TG3wKviE3VClh4r2Jcyc4tzPh/6jQQN+EBFcNeK65DXMhErly248miANjm9CYewrQc
P2gV1lhfzg/H0i+WQhqXKw3gFu1WptdvSI7+6FG6W/nRH14hmU8ppMdeuG3XjcNesY5jvx+6cFNV
X/L+sh1DSDHdpmE1CA1HydYvTggqv/mlvfJM+1u2+2DFyzoAqaONXWjgomlvstt+726aXb2vduMW
baWdsyv299Yu2L38NDbaluTDbtj722rTb77kK5vH0thJ0V2NGMeKnrGL8xskwzat/SWwwBOspUOX
Yk0K6SpwJoFxCBOf5w9Jm10jxP5VZMHX8+tq4efL5ZaEh0kXTRV+m20WbhIPm7ykuc/0bAcdf03S
cGHxyhWXoE459FUmaSCjscHNtNhU4UVJGMeVZQNKzCdDx5qYWB+NaxvtVbEGcFkYe7mkoihAnKys
nfegot1hmpI85n0rjrjU6it4w6Xxl+I6qLy4wfpywCL4Zxbc58UdzmcbI1tZnUsjL0U2dTTfDoua
8BhGXDL84bcY/YuebIy8FNdZ2zp1Te4Cv05rAxhko9MH8m/780tz6bdLx7JohxxXBppXype8+2qI
z+fb/VuD+WDPkIslRtSq4WgTUv2X7EXdazci2iRfjXQrdsldtvVXzv2l3y9FrtJlwGVMTjA7KrZd
myFyvjY0CwtTrpF0VZxbU8YXDOlnfOg3Qf5WOV/OD8/Cz5ZrIgZKwqFtdsPeKMruj1MjRbo1o2z1
Bf7xindkJcrRLbGus9Nhrxr2XhT2FunUatPV2TMekRclB6GsyuteQ6Czrzjgo9H9PMs4bsO2vIi5
6GAP+O/1R29FrA59PuyRSAJg/seMcSQFJXHZ+M/j9u5yhc6/2SQmyz6zT36bAxB+Ot/w0kNQVjWo
KtwmERRmUHgPvJl3n4Ztc3iOr/Jda6/cJJYWjzTuNW4CiT0wNJkTbXw3x6zlwt1GruZMPsak7Zix
HeDMizJDX4C/Dy783dJeg4su5jb23HiE/92rdeHVRxYyqHqT/Bw1DiwejsH45Cor+/rHNRXWoLS5
YGPrFnnADqDbDWs7fYq14aWrzZMjxE8tbq+mVn/W6mlbKxdBTYgp6dafGbof4h3LxhB97TSc5OJ9
FFr4+Vy0Xzqy1sDES1j3+4T9Mtg36U0VrSBtP34UOXKVJsfpgcoGa9Iaw999aj5hNLpPlPHeiL1T
61xUS2Z4pLgdC3ynjYEZEc1tOFwn4coNYWGqeRP/uyFkovHIoxC2Vu1tGq/AFzjd4Ka40Y3ipBjO
dWMn+2qwt2WgrexBS0MmhYOiZyFeIWyftp/gzKVtMAcPA4ec6UNvP57fjj4+w7g+/PtZWhcUuPmw
nIa+3yRafTIt3MHDdOVl8PFORIT827zraEWU4qKxH8ErpDn2IKq+EnwLv1yueuCDgD1Bwi93mluj
f7QqUu0rh+/C4SiXPCzMVb2kpmk9FPupqbbYwW8btIUCka10sTAwjnR6BRgOmTOBb+9knFx/+jUi
+VK70vpXszQzu54t1LdjIDXes53EKwO+1PQ8Ee+OxMGpes1EnGtvJ952UAAJ4Ot5fhUuNT3//V3T
8Ootp7VZJkXyqlVPg7my6Sy1KwUt5Aj44PPyU81yjwHtTokv0S01HceRgrNNvaxKPSZQa8OD28V4
pvT786OxtPykmByMsQZsx0Bjh3lloO6Z1z8MNdiO9UX1Nn68FJalEaZCdyN60H8X5mucvBb2RUkd
R65dVF2UaXk5D7nibeu63KE2uLIfLlydHJmSn/VxangKGyJuTrsi+zJp2RVwtG1msq/cJUqCUnGx
m8qb3i125+diYQXJFP3B1xy0uZhmU8H/ScdQtlmzSVhqWgpVT9NRvHUIVUQFwuqxsleWz1K7UpzO
soOtM9Guq+h4Ss/KWRclzB1Z4j/JTZy4BPtiUR+T4RZN8MsGWQpTE4PrtMPonezNvWh3ofV0WbtS
jMbtqEDwsvt9qR7DjsV+db7dhberY0sR2rO+ROTT8Hid3reH8O639mhur5VP/m7t7bSwCdhSiIrW
UScYPdw3htchAxytYxBu3wwgRM5/xMIykan1OrZUwtCtfq/peCeP7tYO1ojvf/N+/33bOzKxPsEj
vU4mg/HZYg63DXbRVX4XXCEy+zI+3OoHfbsNNs9HHEKNpxv/62UfJB2pZtV2MFMZMfQt7P52cC7b
0SwpTttBpKUbs6Nh73hiK7j28Ga77CdLoTqnkpPG8Pq9nth40fU721p7myysH2ue9ndHakWo1kas
9nvMQO+c1P6agd3FrwhW87S2Ic8/86NpluJWL3PTaMt5mjGFx1f1zi3crSjWkrpLK1QK376Kg8yK
OVZHU/fxvK/jfe/n+e6ysZdi2Eo8Kig6A5S79z6GpZP5fFnDUuSmfVnVvZiYVDfbOPYxZQs+3/K8
kj8Yb5la306h0xY5LQ9NdV1jAso7//PAO4os3U9zWqW4/E2tftSR8+/icZNCj5OEsbEei6v42n+1
77vNQfmsX+dX0bXzlN8czZfz37QwyTLnvottvagyuirTfYEt2Nr2trA2ZYp9FriZo1Q+6UWsdiPT
20bBt0YVKyfAUutS4IambkcwWEg+mU9h/LMMn9T02/kBWWp6Hqh3gTvNGgRaQtOdiyRJ+cPAyLkN
L/zdUsQqWeUWmctephjZvuurQzS2W8j7lz33TCliG0AraVlxLoKpv7f1dK939sovX1onUrimPZYH
kcdeI4YUq01jg/HJSlj9rYB8tNyliMXwNTR9xIT21bd+673Gx+aobO29u53uP6W36a25fbRPv9K3
8xP8t6rzQXcyf37oBK5L82tHvet/e58Ebuuf1GLTX2GH/fbHu8/uijvlFN3ZO+/HGgx34TgwpIhu
fSXlUs5e6rJ3bCL0DjaJWTxY+OLtszYdVt6Ic3MffZp0BhfI32OLLPp94nz2y9vUwRi6fPS0z2F/
MMu1HNjS/mTMX/kuRhQ3V+161LGqxezYNKcTntYHMbUbp213riMeCgK+dLtHPRhusRC/+T/Orq45
Tl3Z/iKqhBAgXufLHsdOMk4cx36h4ux9QAgQIEDAr79rcl98FGu4d17tKjSSulut1uq1aMq3S622
dU33kVy+TLO3v7ybroW1IoHyyQDtYPwUOjwV2U7nXzPytRVX4V+43XWfTlWB1KA1+4pU+yQyB1yV
V7bK9cOtUNAXJdqtM4MEAfreu9YLdpWsTqa5Qz9Zs728OI5YZgO2Bh33XpciuGdedA9t4Xaj0uoT
KbLrLg7MCgqQE4690iBWcg5x9JswW6n2udbGDgga1MleBW8Z8x0Vtyr7VYD9rb25alVsPFYAzVZ0
JfZmn7IUUsPNF6PoYarLlc87fNAGZEF4WvO0PR8g49b3Ufu/D2eIoOtP3ryJzEpS7EhFbGDWuNDK
X4rzyhf9V9r035eW3XQqeBgqdataf3fdUlmO3pRaxA0eTPf5/KmK78WCBugV13LYpq3cIudMD5Oc
EPR5WG4qPB8d4rktNzyS5eHyr3ecWTZIC0ngTMYRvx6i5XHwME1Xrorluk1RQ7b4nNtM7HFOfpj2
ofVWPMq1KtYJHpSsL+vzUaj1vRccy/RreWVlyEZgQW5Qy9THr56nXeLd6+te17ndKy+mQpTsvMo0
YJso/R1H11UPbYBVCRYXaLTjw6HwdmHX4wpyZTZj979XaV5D2QefZvO+DL6Q8roEzIZUQaKy8OcQ
WVKTVQeoX90tUM+6bMwOj7cxVYiyKQP/A4o09FQsRy+59fhLbJ78Ya0K7LA9u/e9VzHUdA2Sh5qo
n0wsn7VK/zPI6crtPHvpu6SBhenZGzEBmqbbPEqhqLsGk3OtjeWQlZRpVUOHaT9BajgFx+amb+lG
jMNnU7S7mUVrj96Og8kGWg15XVR1IjFQQQ+inG+i6Am9E9th7c3JEbJs0RXF4gwkrjDMKNc/ACOs
6+n7Zftx7a51pqbEr2Kvw5nqq/ifvpLZlghZfZ78oXy6PIJjcWwUVTR6DKB8jLBAj37vVeVw60H5
YBdldbbPp+qqVhJUuM8H7ztD8gqe1unCcTvWYlcP6R64wJXI/jHwNrZfSbthKHPZ/KkdFMOh96H7
NPlRmW9Ck9aHMqNkF6Di/VU2MtjVTeIfLy+dY9ttbBidC123EncBn24TeZcM+8vfdeQiNizM+Eud
g4EF2XF1U6LuJDJQFZgbRdtNMGVfx2LlTuVwQBsj1ssmESLH1sfV/Dn0zkodzRYQ0K9oPriFDO3K
MK5lOtv2u51nQVJ1rT+gtNMmrwDTV+Dv41e1ZXBuN92rlvJYh4hPo59v83DY9MtK6Ha4ng0RSycx
ZfEUjfsm2ASFv0vGl65cw4q71sTKGJo85imd8LNVPm1ULDew3svG4/qyld2PQ2gMZeeAXX/Sw203
rdxKPnYy/ueJ/90uqgryRmUjzt/Vm3K5z1FdLICbBrXLrqTfSv9UTmtEpI6YZGPEfHBYGJ5iDmFs
tnjEQ4ve9yT8xNbwOH+kjD64cdtAsbKrkiTvz8v/401v+dfH+etN/HBPdvPmmweA++byXjhMyEZb
TawmU4Ad3sf6juofBlRBUf3z8rcd+2y3zzdlqNJA4NuSHLPpLl8rRri+a3mrPwVBWC74ru5+J6TY
jOB+ue4Xn0d8Z0GJjjxUACtcy0HtgbRl04fqujuDDbAKUJP+3x89z1+W+risQVxdG2i56czIKEgM
30znU6x68CAcY82vXA/LU/s8LbwExC1AHeTjV1XP34J+NW9z/XIrcYgnE5QKIWxfNV+ldyvzx7J+
vGYfwdLz3/sIgyABmGrxoMnuVfiYrqlTfGR5kf9X0zsL0eolSj1+xz/VLgtBSl8m1xAnnz9+PgPf
GR+tPOLLsQrAJulNxSGaVYTDlYfyx/9/Uc7fP4eyd9/vwPilpRyKp7GBNuvD4NVp+zNrvHhcS/Q/
ygrOI1iOqf1gEAYds99JG37KwvxWSnB6RxKNiHzw1MarQZszjZDjvm5GlrvOWZdGTVeFpwo0bfcm
a+lnP+rW+jZcm20l/zSFwDdtwvpRctCOZRuVxN6Q7Os2HIq1vN81huW9QvvE83Ivf5ihNnSIQgVo
YalW0oMPsW3n/bDcN1saNo1JKB6GobmbWXPPFrNTmfqaefyhUuCCmOnyJQR9XtKDPeXypnzk1udB
Lbeupiic0WjGTkNZVwfWy3oXje18ABHcvDLER1khhrAhYkYrHlSJ8R4JnuQOiqHXkisQJcqJ673x
0hfQwqzpSTqmY2PGVMQlG+O+eyRgF/uimwKgLqjrffOIR9c4E10bZaPGMrlUqSZs+E6N/wXsqOHt
TCBOkYXzrxmFt3ueZTU4GBpvyxJ256XXKAicF9IKCdHCNAG7lH/KgkarbetDEvoxxAPCGuGUw77t
9nkjiklnhEUnugjRHSKVL8kelXX6ctnYXN8///1dTIMqERgO64GeyKQHABGWaEluFi8b/nP5+67d
t2JAy1icdrRITirMl2kL7aOyvuPSR/NfFwZyrYvYNQ0rDChoKcta5+zEh5F+bpnPv+fRVO4uT+K8
m3Yqed5lKwy0qolLFk/5Y8VA3D4UOtqnefwKE8sfobWyVixxTcJyfDYTtOY3bXoifTwsh0ySSNx3
Xdo0V9QwMQ8bgkYMtDjrkKjHlqfmRmfJP1BVqW8WQ1Z22zEDG4cGYXc/z+eBnOaMzMktKKsDdtsb
1q5JqTjMyUadzWVbZJTiSMm63PvFKKKU7DuqNnFbkSuy7vMqWT4tamkA4szVk4gTaN+mSS7CzRji
5L1sTY7ga8vBQFGglyoLwt9CD2NXHUAPL4Chk2D85XdJOMfpT19zpEXHViRo8LrOiG2MmmaC9X1T
xydek35imxp47PJ37DMSQAGWArwdDiA0WXkocm2U5feklhElzaSe5gTiPShBZJ8ygAO2C5/4SknX
NYTl8xEq5gWpp+mEKFyBOWAmB53O6a8phaLa5a1y2bPl+MLvVBQYhPdhMlQ9VywckxP6Rq7h+jyb
muXxNCLxGFYFOeHaOPe3giU6/0H4EnT7Zkn5vOL3jvhlI9rUxKPQaC6fRIp+AlZ7P5SHzFuEoj3g
yrNGyOYa5pzVvjtLmOjHQZYBPbU+XWJoGWapj+d03vFeAbs46jGACvZ1dPtYPVtGho6MGRkD6WPS
skOj1oD78qcSeyRXtv+jesh5ACsSDFPj1zStmic+gkZtY/C0/k200VA8pEuV3+VmKB4LLUArjvSJ
dd6t6fVaSuOwbltnBuxamLAU6UkV1fdBQlQt7/wvS0LK28u27dqts82/2y1qKDgFU+GfOK9AowzS
2Z0ZYAtZxsS3ka6xhziuNJEVCISuqtZvTP04B2NxO0/TqPVGegx5c14UEQ47KVj+ec6rQWwKb2rw
5nh5gg7njaz4gAmJJc6y7ikaBxbuIGc7/BOPMhuPl7/v2iErOKSioCGrg+hU5RNY2nVfh1uSxMlt
DladawoIZxO0IgSJksb3RR+cogquAyzYULT7blDzSpx2bI+NnIM8MdiZZI77E5jyofYLui8eehsN
AWYw8stx11QREPyrN07Hov0lU9MthU4ghPM4k2GBNAP4myFICljBpqERXznqHDtvQ+eg5Af+8UQu
J0qA4d1HJAzYsvWgk1Ktaa19iHTGxtgwuqiPKBJFneLqnI7tI+9JBVhaJpCTlJt56P3qLktDmvzb
6SXPt7QPAZlIRcfFEdLrbNiFVdrkz8JLkv5w2SBd0z6v+TuP5tEEcCskTp4G5nUnhv5kdC5RLtco
21zfP//93fchs06AkuuSU6u71tsB1woEnpwystZ94RrAihVD1iaFJ9ruiaZDdDfMICBZWjW9XV4e
l+lZ8UCzqhnqguIqlTFNcTfsO7UhfSshJAuxoWkl7LiGscKC6cyg/DwLTxoaJPF9qhoPbX2+n34K
J6bX7gquUay4kLVpL2f0HZw0zacvmfDIdk4Age9bfwUG4tgMG4xH66Vj0Ldmp7YP6LzPmrSaNlEe
+Cvb4Th//gLepQE6sfyieyJEj7c6BwWtCb18S0yY7bp8LFcAOa55nNPwd1YLeaG8zsHrdWqhO4O3
YTGP0bGY6mXtnHHk8zbmru2CaJHoc32iRnefEmhQQDYd/k5xzC3JcsqRMJqbJmJy2V22ZNeIlqMT
OsdFGurscfB89pOlWDqZznKXEb/eCchb3XskS1bs2bV+57+/Wz+cocCp+YSdTOnH8y7lMlC7NF5V
dHBYMrOcHhedJAlIlj1Gleq2WLL5Vk1lth1xfq+c1K4pWJ4fDRVEaBBnn6pA+ndRNXsPQR+sPSA4
jlAbaydVEZicTfU9amrktmpoe6xK0PVVrKF7HkfngA/q1R60RNvL+/8HwfNBQcLmTIs8UUFsjDdI
bTrvLOdRzPnTMPzh1m4b9HRvzlK8FML0n3s9yoelF0eak6RFA/ni9ZuQetmeN365BQIDUkL9qL7T
BHhH4OCI2lWma6NNm/dJ+xB5Y7QchmXpi2LjFSLeCZ+Cd9QzcRzcmjgK8s+T4rJ/IGPB1EszRHML
/qsiJ9CbNlSkK/mqYxNtcKCM2zbvoMr6ZDwPWswA7eZHr/MmunKddMSjv9CB9RiXRU3Dk6QleZxN
T7cy1/xhXsCf8H9gjnKNY8UjEZRZmuh6fCLQlRYzWBIHBVXbYEFdMiiXr5dNxOFVwXn0d14rI5FU
PTLvE8VtfzxA9bmdIaeHpHXjL95aL4FrLlYgGmpvwTMJJH2E51VfQPkU3EhW1ltNJc5WX4KB/7rp
WEGIiDQOylnQk9Jd6H0hMdMxqCcAfb9hEzf9lTZmxSLdox6WLiOomppy3kKRatj3eo1V12XAVhQa
RDtNUTkEJzUwtMY1c9+BcUj1wf7yGrm+byUelPJs0f44PqWLjI5z6mXdxpPIXK/cAyvloODnyCAL
1jwZtQTzgUZJZ44D3nbUjyXIWn26aho2uHAY20YVGU9OTUxAsxAY8Vyybk23y3F02vjCiJVUVlUj
H5nAVQctQ4dM46qTDWO/I3W6DQBCXjEmhwvakMMhC+iQzP34pKYeipzQFDcebu95Fjxft1KWj+P9
hNEJdfVHlsXRK+WRibbJhCbXFYNyTeD893cxZE6zmkEGTj7KELS6aJpTh3TK9abPl/nKISy/pg3S
e9Bv0dMcq+rzvIR9sSEpkNldT9VKc64jSNn8bjPUeeNODcjPIv+LEH71AMpjcA8G07zxoeR03flh
IxBJMtJw0thulhuFt1pOveZZk05BsLGtxLwdRULCNaCFozRlw06qKfDLENIQj7SDSvMAZOu2DcN/
Vam+RmjtBYoBKkhzONzGZf37srk51tFGo0C3ZU4aUU+Pps2pRl28r8wuAiG+3mkRzRNUvnJvDTzl
sj07mHGfl01TLKeMQxp0z2KQa5OZZmSXRQm5LqLZukEzmrE8QhZcaNMRZYLAfIYccnlsFuirXrVm
NvIyK+hsxJQW31Sk6IORaSI2QCKXnwSACg+Ln65qBjoWzAYqYqS+S3IUJHXPo61a0JyBKtHRW3i2
uzwX1whW4qJDUSgcifykiw7YoSjukx+iC33vZgEb7RoZn2sUK6jhYltCGCMMTiQMw0+GROEnOcXT
t0zn8nB5Io6D8g9i7F1ci0QzSYY0DHGzlvIGd+cgm7ZJVZL5GgVHVIdsyGIE3RCuMur/ghxN55+V
jiJxKAZfhduxjbpxq6FQlW+KocquEZ89D2nlLjLgLeAVJPhUocD/aky79D9yv8jkSkbpWjUrfZET
SJqThgefIFDll2ZDwPsY3FOSTGtsma6tt3zeGOj45Y1ZTlA6U2yXdYZ+NioTkPiW7MqXYhvjyBWZ
8qpm+kkvJOzRdtWm0bETKcR0r7IuG9gIGYAkJ82Q3fMiLv1Ny1tA36clVCv74ArD52voO+sdRn8Z
Rdyln1rKyk8SgJR54v5OouZ08MJqJdg7dtsmY6MN+HO5RvVHobv0J0Fj1oGP8dqF3LHTtrBOofqU
sKWZTqNX6m1FQeMwaEG+CG9Y+f2uESxvAIexV9dCDKesWID+hJDZFppT3f3I17iQXCtk+QPJc/Rt
QiTrScMdhp0sl+hZsbxvVo4O1wlveYNMhErJqMgJhJDdfRTEptgaNUzev3ykLEJuj+dCiUsQOHag
fBDXmXjuE9Xqa8TSEVBsDjfKhqHzIJByGhbEsw1P+/hZ6pGvPEp+qOgY+ai//Lcht91Uj1OQeidC
g2I4zgxEBv9heQhEcwbW/fC1mlGk2w9LOCPFCaBJEX/FI4XH0XJU5D6SN9aiJyZFGZ55m3hs8jUC
aQeciNmNDMyDaCmho3k0URJsK2gY7kkS7lWWPLRJ8K+SPL/jBYu2DRm+leis2F6OHR/7NrMRjJGM
GZ/13J8q4fXbiCfllgQj2becks0UrAElXcOc//4uhFS19Np21njWVs3QnmjDSnGTZVFH9kbyOnlY
PKRAK/v8oSeS0EYw8cQ0aYET/YhVre+U6vsesjuxvwtrPv68vG4fbxgGOTvpuxm1oDbWTZaLtwho
3p1P6QzZJri8SP+Z685sBg54o+x/+iIx93Isf1we1zU3K8pkgxcVyqAUGpXNDx2jeg29sx/dGK0p
FLgGsIOM5gguAAQeVYqsjkb1j5RUxTYA8mglzHwYxrByVpipTKhKQ3T+NktavHEvmstNAwLUlVcE
1wTsokHKRjx8LeFxAH3DnwmQFuDPAsKM103ABjWxslXRUAdYokpPCQqfsu43E3okVr7/YcWAhDam
qY9bwit/kG+Rpugy8hi6EzcjzZKfaPrTUBmVcbz11Px0lUnZCCfJpUFJlarPQH8Om7MqGAlIuff7
qzSF8PRp45vmvoiSVC7qM+PDz9aYBakvrsIFBIdXlsxhUzbCiQABlrdzlf8klDdbnMLZsed0jZ/G
YVI2kCkJCiX9esp/jqkyKEakzaYofTzrtaK6prKCJbL8Grf1ySxpJt8qivJK3zS/kXCF1zxI4eP0
v2MVJ0VJISqoPkNhC00SHMLVXrqsNcq51t7yZxoOJhNTm/9EBZbcxmLKWwSlkqxVYl3ftxyaxwQU
ADE4Y/Dc3N7yQcToEapS9XjZ/D88mgBxsZIC1dORQB8+fVb19ERkar5Ds/yT50HGtYFO8f7yKI5J
2DRcngCUWgURf45nJu4lsgqUUPJkxYVdX7cuynNZk2Uck+Q5o2AR84ykXw2tsuN1v906vHmUZ+DU
ZsnzlEdfZ1L72wgAl8Pljzt8y0Yd4W0vKSeVpc9giOu3IHL8WnZo1PDifu153LXB50V7d1KLdiaU
jWP8LGT83Yhg2WQejJ9VGGGq8+jm8kRce2B5cGQ6GtC0bh8qqLQFd6KH8iFevMK5uC7G2eiioUwj
SBGQ5Llqh3AXqt5/a6t2XqOlcf1+y43HJinEUDbJs4II6W2iWf/b5N7ak+WHdwt4meXE1dhXcwBk
1p2om3HHsulkggeJNIMP5kl5BdmdBS+9Jb+mFI7CjeXVQ0KqOKtE/JNpru+UBmMsknbzo4MI8cp+
OCzXBhbNcdiTnKj4p19zdtssSXnwQVWylQ2EIy7b1MeYH0zDcuxI41XT9Ly8o220E0P4LyQ2vw78
K43VnRnNEynCoy5r9HnxWxqCmW2pXi4P7Zqd5fSjGVow+dT5WzgiEdjlACXu0VpWAMOJG9Hu8iAO
mwvPg79zTaKIHnxISvzMqoj+ViAc+BLEvFs7OVxzOA/77vNt2oouAlDiuZbd75xm+a6t47d4KfMr
f7/l80xWUVAsBX9Oi2x4HhoC3hXZfL9uceh///qhrxW4y7l8LTgPjv40NNVmVHm6ZlyuxbccXiwD
ieJ5KF/nqiu2f96jyhq8QNf9esvh/SHs5FLP5Ws9lmxPfbziSNPNKwv/If8sUkobKwTubR4PXiJf
icZLEWgFtt1oboOizTfBMj15Y3WTdvFhzKP7AlGmb9fYol0XPxtF1A+8Au6hLV+zMHvVWqPngH3J
u/oOt5l+M2bmYAKz60j1O8MfLy+mKw6wv+IAPu57pXyt2Hg7B8jTw3O/q0fTzRKFBELd0698lFAr
znJwoSM6lOighPDL2p3EEb9tyBFgsxNrGypfh757gFTUdiijeBNm5Q8QGG/CsyTZeZ3nek11w3Fq
Mys0DP7UDGXQsoeMATx+fmTKe7pPaf+tY6jBXF5XhwvYnF4kazIB8vj6rm0jAsKa1pwRYWu6l66v
W9EBzWfBuXAtX0Wiuk3Wefxrju6qX5d/+4ft5mcXsOKDbEFpBA1y+To3dPvHHOpmOoDM5vDHJ+oi
2KK3ByV/HZltuYy3cV/dTyx+ifJ6ZxQOqRDiDpd/jCPS2ogkP05o45EKuoYwQLltaoMwpf3e/2WU
iq87020MkuZzTblpg4c/D05UZMNWLAE5xtVa+6Vjx2zET8q7ijGV0Afe5K9t24efyyrSK8+1jjX6
C+7jpxT8DCZ5w36Y/G7mWXxAHymj+xwCKmvPmK4pWJGClOHYxkvKjtQvH0lHlk2fhVd17wLDbCUF
JGF+trT4OE45Bnqu+ZdMcZO5yoZsFrB2munkZRwf57jD68L7ASp6va9pvZZBu3bgvGbv8gFTQBar
KTACDZp0k6K6S84ojK6Sa1q05yeRv2ByWCDL5Vs0a5d+FbFj63XHiN1RE31XMdurNPtSRuTL2LCV
Iud5Pz8ayfL+QUVsaMAvdSSIj7rCvR5KCVvVAYwT0X8H7m8v74ojDv9FFRYUYzjEFf0VBeeavJdV
zQZvfGyLhwf2lJbzGkWEayArYci7NugHMcnXqRsqwP/Q6jxyNUCsG6nDMvN/Ls/HYQM22KfXkJ9e
mhnDhNl8G4nyYKKpeUAb11rm45iIDfghYwXRNfSivZXAZCebrgQoXtecbCH43n+BusJaEuSaiuXq
BnCSNkM3xascu/G2DYb4lgpAB2P0Wa74pCOa2ExjScyTNpQ49hs1Zj+I7LxPoRmvjFU2y5hQ0kBe
oSdvKAn3xwjGe3d2kus22nJ2ESpFUkiAvyaVKB+nbhZHEA2U2+tHsJw9E30e684rXqspjqHj2z3M
89Qem0T7N5fn4HByG+EzJm1uioHhoj/JwzSjpSQc/G3SxpB89ZpNG5qVZMK1z9ZdgIa9RAPJkLwJ
Mfo3beuRelu37bKmAuqIizbupZdcpDIIkrc+8+ih8LMWdGYev+MBcMoAYKe7WY7LFsZwDS00siMb
B4P3+5YDxcF+QZgoeob42XzkKY4TXpb1inM4/M8GwKTTnPg5XOLNm6L6Zgq8ZN8Fdb3HLLKVIRz7
YpN2Vfms22Hx+fPoZdBPzXpNIL28rNLGu75vHehzaXoPGMv0DZvt3+iojh8jsAheQfN33oPzwr07
b2fSjsr3JLvneFL6zluiKgh3mGsIMs+ftzzckyYLPLEUr2QJvxDWNPvcjN6Rhh37ftn/XMtjeTjV
xgg5zf7bsPRvy8jNtsfBfrj8cYdz/7nrvVsdRsgIbFPB7mki/kkV3RKN8gqVGZRNdPaakHbN+1zT
sLzb8DnFYF36UkIhpz6c4TrLbgk4W5mJyxGso1uB6S3tu8x700mX3KFTI4bekV9lmzHP104ixxg2
yCUB1L8pWuO9NWVXfymgw7XxA08/UB6uFfQcy2Tzd0Uzq7kwOn3j41g+8ink/3j5tGatjrTAxk8a
Uce+tyzeWzvq4ZA3kNTucTEzHjLQfsIl+rJVuYY5//2dVRVjVApdaO8tx7vJNtV1uNMJCF2E/t/4
KldKEq7FsnxbQUS7L7U/vYCcoiPbIS1SffKmoEiuu+3ZiB0zdkMMoS/vLZQjXiSn4mHKPSBMQUWy
ktq6pmB5N7rMQmg4GHY086J/NZzwTz5Put3ljXAZLLU2wl+g6bnw9E3oxjuEvtE/hqmjW91QcuUe
WH7NwaKSoH2AFZsIItg3ZKjMvzkW7bpnQxuOM8w6TeYpz36D31/89NHNetN3NfvnmvX5C4xjJrn4
eJUMiw1rIaW7bT2J6tLct0dQuuX7y4N8vMV/wWqikWkVZWD538zI1lAT9AyIcrx4UMvapfLj1OYv
BA30hKlSnYwxRLPQ57EFtZHS4X1WFOmtMXX2j6qL5C4U9Upl/uNSHLNJwWbovMxRE88vqCVF903j
F3TbFstwPwA+Je6rGpVB0OokNYBh/Zx26KaWRb+m0PCxWTObMAwtJbrhyzC/tD3MutbpVxDs8E/5
KNZGcO3Z+e/vIpgWPMtbkDpAL7UW/Z5wQw6oYa0YtWu7LKcf+nSKjOjhMwModhagGPEMKIOpvDUl
pAPCVIzbKR3r8AAQ0bgmTeDaMysYzCqpB9KL5SUrzMHjy03YvZRQq0yQ16eFugvC7y1dI935+Ahg
NodYK0ioTTNmvzNeJIczjIyYZHyoanVfNqsURS5DsA79ZEoFWK+W9G30Aa1K8N4576Y+lmhkq6t4
5TRzDGLThiWD1FEVTfNLDdz3xmMoZ9bn0hOl/XXPIMxmC5vJIuuF+R5Kl97Ybmhg5A+wpKzR5jus
2eYJi8aI+1Im6VubggH5sOSYQh/k4Rpy0LVC1nlfLVlW+DQLig2tDd2bENCdASzYm3FeQ+a6hjj/
/Z1DZmA57LpCeW9F1POn6Xy7ATdV85Dl7KqDjP0FppOpjiLW46lcNJCy7Lfp0Pd6OwahF7S7y0eB
wwW55fhykqSQTUjvq4h/VVR+T3s8o4sMcYudX25UV49bEbfHpZry58tjulbOcnuNWmw/K5688cLz
XmY//q7LVH1v22qtK8fh63+B6YosMnPT8eMw1TupwdcxmmwT5OawxPlVlRRmS1SCraXwg56kzzHq
77sM2rHbjqDBrG7Rm3t5oRxeYkPqFJqHehWk9CgJWstxnNa7OM7W6Jwdi2QD6oAJ86F3EJa/ZxGP
X8chDnaFYa9VBqmCTQJIyHXRykbSBapXg9d6/K2rjTo0DLJIaJTLdnkefb9unSxvJ0U/hfMc0HuC
LrndTAO0i9LVu4NrFyxH57L1UE8cImDEJJFbA9auDedrD1YOZ7BRdG0f6yhZaPp29gNZ47qeVeF9
L/Csd3lxXANYHj7gxkNyk9BjllHgezzzRFsUW5NFPl4ewLU+ljvTatJlAfnkN1CmTmyXqrBojsWw
6GJlBq4BrIR+mAFL/1OGk3UYeL/4BFHlTxly4jW9G9cA1qGtyCgDidePl24KzM0iS3rrFWt9Ih8X
NJiNpIsAuq6jeqT3otYPcsSjigHF5y5K+33ghcdOx8H2qo2w0XQU6XaSK0/8pKIAh6TKllhvknQw
bCVLdKyTTfQlCzFr7evmBZ1g6hVCDEu/46I2a28EDlO1eb4qkfpQHvPiIwHj1j4N6nTD0cG1WS9O
uzbjPPK7Q1vOSpAEj11HcJ5nO1Tv6UYZZQ7S4H0b7aLRRlBy5WqdV/H9WJwOWU2T7DfqZV5yYNoL
8/vFa4txZb8doAv2F6cXZHB83Bb58Zw/g+bvDuIS6Kxt7is8Yc8D+C9Y/w3Uhpsu5Sv1B8dFwYbb
tWAopH2is99zDmBiH/JgUxvxWdeLfoTadL1fCnE71h76K68zasv5GY6pUYuKH9niRxvaCL1pZHUd
vI/ZALzWY4Pwl5a+nN+F85T1W8HKtf1xuIuNtmtbIoJ4jFDrKHn1Ddl0DSnbIDtdXhiHs/wFtKtF
BbHEPCk20l9+AeqS7tjAH5ZsFcrn+v1nJ3pnwNGsg0kIz39paVtA4nGM7jyQEa1Eddfvtw5ttQBM
WTAWgFGfJ1vw1cdgdEWVd8mTf65bIcvZ5+nMsgoHeaGAuDIty02IDipwt/nz4boRLBdHmVpEKOyi
xCti8CrP5c3Z/L20uPJkCq3Dm7XdAO5LPRSbtCPdv9lUotlsm5QEyPjd5Tk40sDQOr5blhB/iAx9
UT36YZHGphtw8fOnoFt+FW3QXIXzYKHlx5nPIpmKWfxmFYk2qCpzCKSDxbeeQftweSYui7KO8YQw
1Yuuoi9lsOQ31Sy7PQgHOGj5zRou2+ESNsCuUuh/p1LnvwEmb7+xrlRQbUjR333VDGwUnRmkqQi0
Jo5ni9WE/IeFSb4F8bleiaaOzbYRcwbMZxXWiL50Q/DaDyTbshCQfmg8q13Zrba2uIY5//1d5BBT
LYI2YOJnm9YvVW2K26Gjz5zN5W04lGtasa7NsPxbBpHiuk04qCp4qPlrJcNKPqf5anuC47CzgXAz
r2PT1h1wKyT+3oacHDnETLayQBD0xukJCXWy9YRQb5e33zUhy9sBk567JOvE70Q27Q5kid2uLIo1
tWrXpliOblg5g3ixYkeGG9JONCn/TyqgaOAnM73NBx2ueLojx7JRb0soTI7HO1BQyQm0F+1bJkak
P3I6jCnIm1t0yK5Ys2u9LIdvSTQGk6Lq5X84+7ImOXGt219EhBAgxCs5VWV6LM9+IXzadRiEADGL
X38X/u5DtVxKTvDSEa6IlhJJW8PeaxjaGShvtwOkZGm32FOW7zBhb1lEWcHyMf9HNY3IQQEL4Frn
BdkhVEX0zs1D59T1aXK6P/eWzcvEwQnpQNOxLrE/CqjmU8htnNJFdOfGg4TZvi6M81yMQ7dQvOt/
AMwHX45OBuUlLOaC3TSl4datx/YhRuxP0DpIxFSEj5Deq3HFLodbQtbqbV5ubfSWef8LExc4QeAq
6f3QgofgrUDaLRB9frw/TLbW17+/2Lw47q7UyxP/RwDUx/DLAwE5uAbOEDpb6SnbEBlxTjwOKcQw
QXEkHWA/FpMG/mZrkq97yJZyS/vCggb3PSPgBR+CoRWigpeW+80feX8uliT61CeuOIQpkF2T6928
Ei9S16sHSKNU+pxk4ve+YTQOfDzSwZOYevlDV3V2LLi6BhH0K/c1bkS+FJOGZ1XIHmXafFUtnQ5j
NHcb7yrL9JhgOOXMqoBzBHsEyEvGdJTJaUUPlmCE7svsmmC4IUOxqPFy9gMy+sMB9WLvGkEV9bxr
cEzBq66tZxDJq+pHQvr2JpxBfdpNYfBN8FspR1VVqLX9ADBVA4I4LhNc82S65Z1tCT8T/sahEaGD
hRT/JG6FhDBU7cYKsgoQbro/OrbZNcJ7UjksVxYR/vDL5AEZe3EIvPbRJXWx0YHtA4zonpu8Blo+
kz/44KLY6HgOy+JJcf9y/wNs7RthLR096wlO8z8o9zx5pkBQF5fQgZDHt30dGJEbeBWefZEowHRT
80Pmhv0nXHn7XWvfNWm3VHmk7mbaXaXPYD9VtIeKJFtKUq+PDUps/967Ba0kK32vu04Z7EAIj756
7SZl8vWV45ouAfWE0qfnQLlflAO/pCJNHgZW53EJ7eWNB4Dl95vJQoDrx2GVhLimpQiPdTJ1h1Rt
sf9sja/X3BcHW945VepEZX9Ns2GO/Sr54ZBsq1ZhGRwzNwhEbA5tV6e7Qv30orwyOaV98TlUYt9T
2DWTg1PG///oDzz/Xfu4SWaeHDauRrahWb/qxdCkwQj58AprnEdz+WZanB+diPyNnJltaNZOXzQu
igyknSWit8Qrfmuo0h1U2v6nnKZyY9XYOjB2HNyoqybRWJjpUuLZ2OjHpJFfXTfcImnYhsfYcnA/
wd2al92VLGo8QDWkPTbrFO/Zb1xmBC3siCFzkoj+2g3pT8ZWNPK8+eK1/XTjptCyKCwcoL+eq1aR
k8zIe5g2q32/3Mzw0bBiS9QP9FaDeBAdpx400NhvvC2kpWVizRwf4c24+ExDSyyDJrOEc0mMQksV
zzr7fX/sbT0YbwLfpypsK+XdyIJ03EEWYlIHEbjApPaZhlbt/W4ss2Cq9OtSp/WCJNNtEH56mFjy
oxebBUZb4+u3vYgvPqCIXS1Fm8Y0IeXjGGY5OQgSNltuR5abtBusPb/ooWVcjf24yi3DouFpbpSI
C+F+y5P2cemyMgbq46GUJT8AK6yOlVeRIyrOG9uH7fOM6A5gBhcKqjuIObOun24LL4r87KhJl8/3
Z2ed7L9ZM66ZAuQj9Ju7LMQABm5YPpaB87v1mq9BvrCD27ffpbdlR/R6DgLqeP8eyLEci6HOe2Al
ogHcj6yvSjCxFH8kKHqSLNoyVbEtayPqU9IKNrjukMYwI38vVFVeS+5+8Xs8ce6PmWVWzEygPyaj
O9MSPeCkaA5wgquPgUbydF/zxlldAaem59rFQLUpW/A2bNITad19lDXXzAOysh/Spffx69N2/qIy
FIT7YtgaG8vom7TYsZCTW8wBWo/k8DbLBH57reGkjo/YNzxrzy8CskgyNqVRhqyPR3O4NCnuZP0T
alO+3MdjcM3kn3Rq1uRFibu78NljAHbXaYH49WmmdEuq1raGjMjuwdgMXdWji4T780OxEPVJwV99
Y5Bs02Cc2pXvwhOEcC+LAb/087iH7XhHneAZENN9KTjXTPaVHMKmkyxCwLfc/vssOudthsfgBsbG
NkBGGA/12PaO36J1leS/hwKC6V5a8X3jYyb46swrQjpwtA5zhTAGy5+cOilqEad4ROzDz7tmYi+Z
8ghufHOQxcFczm+g5Bd88Ja627cPecYB3qVykE7YcHwESpguh9NxLLMASM5dkWaSW/kA27Cp9mCn
Dd8wdso0V7BQSPaBtV0zlacrL1MgZ/tZzLMyByRTfIatRrkxw5b1461/f7FNRJ3KA1wE8OO9iv5y
eCKPzZhtJYgt8WXSWkVQMC7bBr8dAojQzyFpfs3T9nE90Pbdm8wU3swrv+n9DounaZcgHiCqckiW
ZIsWYRsf4zhO5oHkIJhiAwoXXCthS+ceCRv2pYLdP7YZL4Z/gOg2eFRu8jsTso5x/9ZxOThidbTY
l6tzzVxdPXS0YF6Q/Abltj+GblKcQ10XF78etjhzlkEyk3We6p18GAAti2lXfmhgf35Rei723e7M
ZJ0CpEZq2mIReYS/keVQHf3F2dIttNzszGSdF3qDAxNTtL7eV2XQvU07/zY4yFpMS3WRbIuTaRuk
NUZeTHXaL0PUp392al3l52icswvrhmljF7KEGjUCWeVlSQTROMqomtgbSLdBBzfM6nPQtRtlK1sX
xmHMae+4ohqmq4ajSjwk/k+SyjFeun6fxCPEL/89RqFfjJx3CT6C1ViocQppkiOBrezTrq2aGtGc
TqF2PZ8kv6Hw9HmCg9ejy8U+1qJrclUrEFGDXEBYNx4d3LFI2s1DTMuy3bqSvo5Edk1qKgy+4X5T
Nf61bqCZnulYTeTC/eI05eN5XD43+GcI0YD7Y2V5iJgsVahMTDryMnwOB/n9OKTRh0hk/S9IIAMu
rpxgQ5DAEhcmVdWHTq8mvkY/xAM2FYkUcvIzvHruf4at+fXzXoQdSZQLV9919+haiB1oB1ZtDbhO
x33NG1ENUwhZw91gvFIvQC4goTJD2nyakn3Hm8lVpVokgBOW+PllgVirmqk8iSHdkiS1hLQpxS7b
qGO01T7SVi37IAdXfJGigdFLyIFEuewbIyOq8wTXXTGX03XSfvdrFbTvDm1X6W/3m7d9gxHUIlsU
9D7GEdJ54DVN3fAdJVwHCuPi8/0ObEvIuGODBKWiYJH0Wo9hdEjTTB8chRTi/dYtP98kqJJOsKxE
1uIKvtmnP972STC882aUXfZ1YDyUedTMY4XH+BUZkrX8P4EF3qSrjirL9Kf7fViGyCSpYjKTCD5a
41VOXXoCNqc81PM+GVLXtPOoRe+xttIjbCrZEy09gjTPPrk611SP50OGMkgxJ+eu8YYLIo1fclI8
BUW/pYBluWCYfFRNGzcbXIoeckBQ848gij0oJJ9X2b02CzZOtnUyX0lQEeNsrtm4OF6Xwg5kPRxa
Kt6ztHlTyfFEw+WiIGnWbmok2ibbiOdA4BXu0Bx9uXVxanv+OQR6d99CMoI5hJ5fD7a2hrvvnEzH
qITgvhLzhrCALdaMSOYsR2I1V0sW1yyv4rW+yXCHidf65v3f//psE1Mqngx9t/S1i9/fuvrjqroG
J6Uz9H2e2KgeCxBt7vfz+pcQU/e9Q/Wd9vWEL3FmNz0EhZ4OQkHnvZIL23V0whD430dnJSvIDgHy
/Vvzdjr5EGC/9o6qvu/7AuNgVrAfhBP1gpGq5UJOSTV1l2zsnKdpZLuuFiAs/vsDfOZ4Eo5/GKS2
CcgpiEYUCzNJN1bT6zEHEat/Ny/LrsoIhY1VrNzhJKnjwj7+Y0qyhxD0+dhp4ArDdznOEhIZAT6o
thRpT9EZtHr9L8AY6DNbJNtYT7Z1a8Q0Tsxcp+Xo/Pbn2YkjUgwQJW3VZUohFgo3ww8uXnb3J97W
lRHigYDHNayMMPFAPpEvnQbsuE+z+ci7jB7GUdXnVE1b3hC23oyQ91iYaF0m6G3RxYOv058ZE6d1
j5+pdyJkC737+qaIuvm/F0OWjv001UqkMdRJn2vEzmEsdiYRiUk2JRrcQvwHrffQOz5ES9IcXH/r
Yff6VZ/8xTUtEz/s4Wj7LGfIGea99EUMma7sM8oC6oiFB67J/bm3jZIR9APUOHwX3NPnFP4/j5nA
bhVzuDxu6ajZ2jciPp87rkTnu1eRFe8VXVXXwTbc2A/XRv4+Y4nJNh1G4nVtkWbPyMkll2aAkKbI
ODtHago37mq2329EeU5Gv+583NWmCfLDCc+Wd82EeuD90bd9gBHkieM7Xqjm7JlrANlzpeA134Dy
226a8Vi2RJNW6isyeJ7GToWCX/BtlZJM6vHd4o2/ID71uQ+qr670n+9/jW2sjMheQrqmbVj6vIod
PWLHzT/VXpU97WrdZJbqrGwSUdaIYNXkBD6xEmyxJoqXxInYruQ9MfmlfsGYm7KRXJOquU191saw
5du6d1qGxySV4no2wmhE66sql+Xglz0yQwwpzH3DYwSyGhWHdT2S3KgRDJcpjPJPUJraZUhJiGnL
AEqbM+MwcNMYpevyDct9reM69MCZclmnti44lngI16F7kRsYCqlJBmek507CdSmfoKkQRORaQXz1
tG+YjHgmRTSlddVXz4Of1/FQgbM6ziAp72vdiGfSNUiT6aF4Vu1ID7obUdrvNl30bAvIOKc5HkuC
eaR61hBVPM6hpz+ywqnO93+7beyN6O2ylNe0qN2rJCk9ygF+McDgztOwlZmxHGomUIwKb2r7lIvn
fkl43CJPc2uZf2OJO36IyrrcyllaPsTklLKwyRtfwa077bCIagADTzjRkMyfnB+7hsoEjvku8ny+
dsh1oLo68dxZHlJ4ggdRR/cdDCZyzKnHvujDsnyui+RtHyXs0Gr3v9Gcyn1xYLo1wDsakgyRqJ/x
aKl/yV576hJqElYb7dsmwYhkNULOK03D6lkmcFXKYc5xClWdXHil5Eb22xIOf1FJxdLUKYjcz35d
X5a5TU7/Q43jT0XslbuFyRoVbtnShfnzFZYluAB7Ncr1RVx6/oTUXwq3QQRKBauXJ9UWZVnE0ziX
+uqpsG+bU+7CuIaeVpk/EVymiDcS/1Oep0DKj0ORqF/jIJrlXYBqOmrnpHAB/2SSfE+LGuzIupSB
1xzdiErnR76AiUCH0nkqiKrEdwj39m59JbgOZhcqAGYGykYFEDk7ObkbQSJY0sltPpfFMg9RLNs+
Ks4w+AzdjRe1ZWpNBNmQFx1cIOrqOS+H4JBHLv2giknHPcSSNqbW1sV6m3l5DoSN6pRTuVedD+yk
wWBx4sr1m7cY352VRLjp/LuToIfCQKrJ+LzwIDlOXvK10vmWUoVlcf6FHquqkUFVwL0Ow/RuyAEQ
rGa4m+/af0y3BREKRapRun/qDmrlnDOCXEYI8ZP7HfypYLyy+k30mBfWEAEnqoRBT6TFR5VHH0g2
Q76p7N8qkKMOA9bb0VPwzRuDZo4DtaSPGtC/A5Dj7yvQdA5kdA4QauEnt2RHbwyeunLUVwDV+PH+
j7QtEuMoh53wwrEQx+e5GpK4mWd+odkIrUKS5RvAb1sXxnkOn5Z2rJ1BPvuhA8eRkcXFKmsSetnW
tc3Wg3Gmz66e2wZm8c+lJ9N3uUT4wjuFXUe4Mm5MpuXcDYyDncsyheNAXT8PYznfgrS6BQ7ltxA8
vYNMgC+4Px2WFW9CYvWg5zJaWveay/KJwTsKWsnTl31tG5+Ql2qOat2J587Bcoz90V89cYuMZbuE
D4gJjeNA3oXwLiJ45tUfkvWZGjWb1FLLyJgUWbgJNZWTj+NzFxYVtH7hwvc/aL1YVpCJi/PbHp5I
ERmeQZdqDn6fv/cL2OSljO/bjE1oXAicuUN4MjxD0ckDXmF+V06qO+hq2PmONy0iEumn3aQoLrYq
5F+cKqTfIijmCuiElYA23V9DlryTCY7jotMLJOLqZ2hUKWiZhAOQQZJdUeGG0RzrP0UzGX7f78s2
48bW5DscPGXQ/Z5nv+W3Bkg8csAVawpP+9o396UxDQLqyOEZYthhc/T9bP5nKRpv3/3WRMiRFkZ5
Ce+q5xlsuyxLynNVRb8zikP+/u+3rVkjnn0KJcUiL6vn1WUTbP4lZqMY4t2pCBMnl49QEQ5BHH8u
eFBdAjjUPqajW17u/3zL9Jr4OFdlnRgSLZ/rnoQxjcbqNKdJcrzf+pqgfOXs/Qsel4RTm0c4KzmZ
cPI2QNIDbSlhQ1AUT3UTPAJZ4Ol9DBtiguV0NsoMz+D2OeewUmjy/GfVeZ/vf4ltnNbpf3GN66CJ
E7ER0xxU1VPoid+chb/vN21ZQSZMLuee1HM3y+fQ6cY/MFEmodZejkLuew+bUDlkNVAlbPP2WQpW
H4lCFXts82PY6l/3P8FyLptAubRWrcZttn2G7+z7bPCfgql/R4F5coJ9cnzE9HzgvA6rNqfq2QvD
/gBhH4K3RrCzAvIXVg46PnKal+GZAjj0jYlIf1xSrT7dHx7LDJswuTmgvR+lgXrOxyk/sox9jUJ/
OrAEgtH3e7AEmomSA3LKrRqcBs9O5jzgjPtelt0DLl5vB/hIw3X99+z1/wNayxINJmxuWZqG6SSQ
z5CYnd8vDcpjscqnJtvxKgiiv8xZE9gtJt2c1kgr+oCD1ZT8d4Bf8RHye+3GiL32CWsXRkA7bpl5
QKcu5ypVx8UnhzCZNl6VtqbXv7/YK6B0KZvG65ez9OCQMHePWvWn+/P8WqCtv9o4jaXXww+oXRY8
4ueLs7zpOihrotpcjTt/u3Ec17mg7SS1PgesO+dueIFxz84RN94HEOsRRe2p5VzABgw6MRGrN2qx
rzKE1mExDuGR9kj5KUwmhBWikx+z2DuEV2D8jk5w2GICvRbF6MRM+gVJ5bi4nC7nJOqxwTlPgRec
Paf9sWtqzVxfxJOqc5x2OZO5vsxkuigxXLNOxqKVG+Nk+wIjTdD0M4U+S72cGfP8oyOh79/MgNpX
wo82Jvm1q+k6SOvCfbH2VSkjCOJG6KIWXeznRX6iM7iKnQefi2wIfrq03MNPWPsyQpj2bZZJSE+e
x1yfVgjEBEuzfZNhhDDeH3VCnGY5qwU33WVOyksTInNDW8hQ4IJUb8SzZaswE3/I8pHc1YuGt9AX
4Y2nqBYP97/gtRNhHRwjkP3a9SC771eAQCxpcYNOy/Aj10N9iKo6fZ8m+r81hM1xGJH3WeltKfDb
VpgR43XOQk4yB70SCYm/vHXfsz+6dC757/3vsi0wI9R7ADqjMhz1ORJpEUepe6zaJq5IeJqk/wQh
nY0jyDIzZmowQfoFinSpexZF0cRdmi6XsRDifP8rbK0bWcFe+GXayRKnzzz+0P30jXUbdw3LCWGm
At2hlUXmBJgBmA19V054dufxe5R5n2W2hUa29bH+/WWQDz1Ii4Wvz2B9HiqoHZIGuA5ff6uiPbhO
LF8zL8ijYnKlypYzXMouYFF97LM98Ka1aSO2iYSvEE0ZVlD6pST9sSDXMN/YYW3zapzPtNHF0hcZ
Li51VasLk5M+uaj93V81r1XA119uxDStoIgy6pJeOHB4aRE+rXg/2vafCqRKvMG/Fs10vN+VbYqN
QA5xXaWhi0HycpHESk6P0+LCyyY6lTT47/0+bINlhDJDQb1Fi/os+jr/pyigJBNrXJ32XWXMRFha
N0UwZS051/7yKw2K5bL0UNO//9st25CZCIvaMgi4DvW5F8I9SscvnnTRgVcNGGzuiBFamW25b1H9
lRaTMnFUlJEzDG0c1ERqh+fXJS37Ldcfy65tpsWYk2YlH4V7hs0BMvG0KGPepvnJDTy5sS1Z5trM
i0EbzivYTMiZ99qJyQzZuxHarztHaO31xYaUpx0UzZMFIzQ2yYku+fzLY1Xw9f5c2367EdSiGnWH
tAuqumzizluezCUuNXiF3m/eNvpGVOdLJaMAZkhnSfrgoJqkuqQocUHZcHO12rowohlqsXOjQ5+c
hT9/0R77rLr+U6Wmj/e/wDZAZiD7yZApryNnqjj9wHAV04dq7LstxwVL+2YKbGDwacd7BGcag5qv
unaJoMkjPMjCLZloWw/Gecw0bNk6PDPPiQc8wh+0A8RKt4pcls3UTINNy0DlBIjXOQFQqcPRf/6/
GFMp9P9GSF3tmgYz/zUVdQPPTTiTCEF+qSr7HS2b+DTbAK0r60WETRTSLG2PRSocqLCDQMXjMIeO
zf1fblmfZgqs49MkJynRepl4h9QVn9MMF6622QU4wdFppsAW5WSStbl7Xhq3Azi0dE4t9bYsfWy/
3whhJWQ7QF0RbzfANC+UQ/3ep+uDRzd7dK3WDzBCOO9kkbd1Ss45jcijX8zdr6Cl9VbGxTa/RgjX
4FW2sJnmNxrp6CvMg2A74nZe9OH+BFuaNzNgiTv1MDkqo1s3RO4vCumD+X9p3jL+ZvqLOCveMCvC
m+9ObLj2pB+qczFQMp97F9TCHaU1zIGZ9hqYyEUUTOFtgCbPcKZhDZQM9OXpRgrA9hnr/vEiyJDi
oj71Cn4Tmj0lI4guss7VufVVswErt/Ww/v1FD6Qfo0Sj5H6mNS4qvIKdhepz9uiBSb2zi3UJvOgC
7A2Q+oOM38DIzh5QXIcluwc9zQXSw8f7q8myn1LjQJZ9u1RT4zUPq2uDLJprLtr/QKvnNhdbV23b
gjUiehIgxCezmG5SFPSTz8JCxTAqohuvc1vzRjQzQUNSyZzfcji8HP0yeArKlF3uD49tko1YpoDx
AC9GvHNS1l+1hHAuHYZ3UAUOd2BLEQcmWXSamVSy8qdbEoCXwEskZSnW0un+z7fMrkkOFU4+zS7K
defBb67MwV6qXHn0G/62F5sKL5YxMpmhpF4gpJhynDgMhWySyOBrO7b0XVVUe6QU11EyorlTU9lH
+eCdfdJ8+HMcK4iP3R8jS3bHdDGFV1gNCMQ03nQxDJ+4k5LbMPMzWV85xIUi6wSw5tupGD+2Hf99
v0/bvKxr+UVgT6Vualwx6JnXAI7kcqDg7QBIM7VVdglC2F9u3AYswWESR1mP7KdTcu88ifofeOaC
JtBvenbaGjcCm9ep3/dBNt9Itoj2qQOpOYWOjfAauhF+th6M2M5D38sg5Drf/HFI61gnDVsOpW63
3OIsT88/fhQv5qELykG0YlousEAX8dBhI1/TPD6THwSY24cG/7g/45Yg+Ys+GgkxTkES3sRcp2cN
rQeoV9fqGDmbaqm2LoyLN426tgdEyzuTbFAPNCpEXOoQtzSpN4BPlukw6aNDVPoiEWS6+dzBHCMF
GpFbCUxk9d99o2TEOWB3cxHxEfsVSpNxl+DZANei+gb3+C0zE9sorX9/MeUpBP1dOSsPx3ZRrwAD
edaO+y3DsXTa9xHr6L3ogWahx0iHJ0oKnfj+SBcfNzQnDRIWu1kS7nH9xZ74F5W0CSGzJHDD8Vk1
/EjANHt0u2KPm9PauhHbOlEz+LaYasWbN1NO6UfdwqJvKd30675hMmK7DpHakS0Pb0nBfnaAYZyS
GiSXxQt3Jt5Mg9POH5jftthWiT99hMnIeKyz8RyW08dspt/uf8XrIfGXzWk+FVGeFnDIhA0P/ECX
zrmFEJLauB28vj/95W/qOj3EOymOVsIasE4a2h0oYfQIMAbqcbyKIDzXLhvr1vYp6494sW7hKUNR
b5LzLYcpdnEgU6/GY4D787xx0to6MKI7GUXVclJONwG3x+bAYU5+K0An2MOgD6K/vEt9sUxjINL/
u/PXOMTfukvwM1qaPRI3awdGZNdhAS1dub58ffor5Yv7PiFBsvGue31j8k3mKCqgyAKEyJtwLd8k
g6NPIvLmk8ObLUanrQcjptOodyAXEpKz1zp4VefzdEQK8VOS1nto4esAGTENdGECne3UPw86+CmD
zIuLcZfK2dq4cRdn0PrT5eKHt9Wtgh98ktZlnC7FMMXtsPTBeVdEmwxRtcw8GPmypiixBR5Yzlxw
KzfNCi1BYFJEtRoYMnzhdNO8BtRjAo8+P0Zjv0l0sXVghDEqYDL3ZRtcuhGurSdZObX8J2qA8dpC
H6zxakLRMBHciGN/VBnXucbOXfbBUVTsjV7Yhy53eOxs+oPbPmNdxC92o8SLWDS2M4YFNfDy0EVI
k2UogB7vz7IlFkySqJgdZMXEmoiGRIiOdQehDcifYMOrN6l9tj6Mt3Xqz+CAOMl0+4O8SZQuj10I
5xhHpVsYAdtUGCFd91qPKin1RfcwTGvLp64eDjVUcHnY7mFOrdNtBPWQpj0TYTLeOgEp77R3ulNN
8x7ySd1WF7bJNkJ7ampH+GFHbilUz3/4ynfH2AkcP9uYbUv7Jku0HoE+xz01vCk650Gsq37O3y8D
UVvFSstBbVJESTr0PmkbPB27sotrjU1vgN/Jg2Kw8Cw8Wj40hI/f76/d9UL/SvyZlNG64E4BqQdy
g6CO98SbHsQLD7sUSeh0SoeZxbUDrLe3Wl/f79GykkMj4lf59kXrFq8X0XcfyNBy9AMB7S6r2i1T
F9scGQEPc3vtFj70qoaMl4e0HpJjL8ZwI0tkm6C11xfbiXBlWPdFxG5E+fUXxcdPrEDj6frA1xFU
5LKx3MKU20bLiHu/CWYV4Z52I7PTii8M3onsIekgLgMZkIJ3W/Rb24gZwQ9zFypIAxmOtFsls6aq
uwQgjZzuz7mtdSPs9SimqecOPHUE+wlPRnZtJUqN9xu3DZER8GT2snniNbtNHpyGOQWnWtCenEcP
BdP7XVh+v4kxm6A0XAbjQm40XEu9QyAhJRoCeb/xCbb2jee2Py/uglOQ3XK8v+I8ks5j66U7b1Im
mZQ6i8wW151udZXPwdMMfkj5jvd9rTbqvJYZMNFlsCcteq8dgnMC5+QbGIbjwwS/oLdBSbcQTLYR
Wrt+EXMMyU0YJpXsRh0KMriC7mF+LFzOd6XHfbb2+6L9LhvAm5eC3JgYiwc5z8g3+vlQvB0h97BH
vxqnnwkrgy9GiG02Z7da51EsGuwX4Qhz432L1AhhXTi9k3Udu3UTncC6nUagfxKQ2/c1b8RwEowe
k6kz3vKoA3qzngC705vZZdsSMoJ4GSc9RU3qnau6IXC2cbID1d7PtO/n8/3fb+nBRI7xwM1Y0VTs
5k/QHGSQfL6AfTecPOnxXZVe33QmUBWVJJSDyOKBdW+7Bup9Qb2p6G/7gPU4erFEBxo0aZV0wS2f
OT8mY9t90eAwnSakDPbtc39xSoNhZEsiglsi3EvdLR7e7G2w78luYsegyNhLeHROt471QsX1wIvh
UKix3FUG9P8CkHFoC+Vyweh3dXBVzrTAxAgmWPeXj2UDMk1HSTR7HEKcwU15ThdL5DdOHliy+w4A
E0IGdKCbNCMPbhRJvbc66vM3PPCf9v10I3JzyJF6M08xMCs4jeiufDOG0/jxfuu2ZWlEbrqoaQbb
al30g4aLC0nTW4SC+8GdQRu+34dl8E3MGE+7TNXIhN7gk/AbVqPdZWG62ME+xK5sYsZUGyUNUkkU
boyOG6caKrpJC8XBuWn35Vf9v6BiNKjGqA8RVyoUXyivp+KwjFAi2RifdQt45RZvIsW6HBJCJZQF
b3XTkKPfRW/rbCh/aK//1K5uRigDbZGWbFOxLoMXu1CdtGE65sS/URr4ZZxPC/UeQ+hh7NGLWqfD
OIllK8chkXS5SQghFDGlU+hc4TDlVPtizTeu1PAc8/o5af1b4oTwgu9CN2CHsiuWjYCwjRD99wgJ
v9NlAY8B5D7z6DOMaobfuEQMW+rVlngzqZNumecBICbktsB2PobQ6lOt+iSm1bwRD7bfbwS0Ek7L
ddO7t0FG4/cpwxswmMN860Vjad5EjcF1xOc0cBfctKpBHdMGqNljk43BHv12LCCTO6m0J/pCQonP
B1xDh5Dj67tNprVl9E3MWO7BianuEiwehFTcFbA6hlbF+NGNIJ+xa7Mz8WJ1lkZtD2oaEgzd0sQA
E7n6MrLMc0/7OjBCeEp6T4TO6N54h9x8jQR0XHl7n2MmaMwH/SPIdAlB9XEM4mR2yjeup2Azvv2c
tE2CGcEpKLdh6aKLLAGZflmSC3Gge16Fu1SS10VkBHHNKRONFPSsc4c5UKKClD49ClHn+fcsp1W+
dzKMw5llFfNVMM43Xvp9+k4yQFqhtlJX0UaGx5LWMzmUPHc5bWD+dEuT9GceNOzk82n+2Tctct2V
EP+9v6gsiSQTSsZBmVGejwIZ95KDL6fzpAt9EP748U+hjIKBvVRb0reWBWACy1jpykgEoX/r3FWR
oEYhUYyBd1hKkn65/z2WbcoElbGs96GU4wKS1c/6LLM8OYFQvlGLs/1+IweWEmjSeo2jb6mT9if4
WqN4X2h9dPdWjn3TMVTOwBTrOfJvwHeJQxpBWxpG18VhnoBf2zdE69C9uAoMfhqkcABebqk31R8h
z1H/E/Q7IQgA2P27deo7ZQmw5nKbqpA/ch7kt3pMfrR8UyX71Snmnil2i2ph5+RdIb7RSXgxCyGd
BM2bLXTxq3OM1o05RsU7wsFQOD89XaizhjVTDNcb/4G7i7Nx7bN9wNr1iwkgRRK5SBJP/4Gemnf0
g6I6jjCCuD+77rrV/XWpxAcY0wthzT4QCniGoQUrmqbVOfCJG7eCH2apvlTtckvGKjimFTl5PoiL
g/7NGD9vdL9ugK91b8w/PHZKaMWOwX9wTTvzovngMv+URfq9nMh7PhSncMgfCg1fREbez80WPMw2
bebGX/hk0sqtYaBc9P0hyxzgh6Wk6ruqo2xLCs82c+auHyVT5cn/x9mVNMmpM9tfRISYhNhSUw+2
29ftrrK9IdoToxAChIBf/w531Vdfq3hRWxYSSilTqRzOCenLmOdhuYvcppt2oTOIjc17txANe2f4
cGpBHMJD5PjFCRDSLdDbERYOMlPRMaXLUxfQL32V31X9tL++W5b1mIlOUWZuhpKwGNHwiCRzLsK9
k23mOd+9W5hv5jn9IPNrD63EL6Bn6aM/fcnm8btOVVQe2yBN3SLhva6W+liLYZm/sXjU8d31ha3a
+s4pNHFyA8Rb6Nw6xS/lygON+XceDgfg0Z9Gv994j9imMAxFXvUxaWVW/srHaE9xmEF2/xWgZ7tK
OTcFsCFBw1IUfZQ2mZ6CFwLs5R11+XnwNznVbZu/fn9jhlKGuj3wqwYvbQ2heBK8eeOS3vIawZ8b
ZgBF1gQN0ot+UW34mqMRHuBz/hYXhu3PDWXnU98CT93TLxJorIDXG5J0rm96h+DPDR0PVVX3GQKb
L3mKfPOYEbErM9nfZvuZoeFyilbmN6JfJleNe0aCp3ACM+X1U29RuP/JcbaZx6Sv9EuHhiR4imfW
wsBOBHV6jvrUVKjNzeDkb8xm2QUz4QmYSFClU1qdQUsJDqzccZZ+FzuFeL2+Gtv4a9Tkzfn0W5c7
3UTjl8zP3R0S/30yF+PL9cEt94WZzhy7cBiipef7AawLX4ceseUId/JpkH+vT2D7e0N1HXTGzBRJ
5z0Plmq3xEB4TEBvHv26bfh12jfCGcbec5ua4/+d6L5tR/FUdt6wcQ3ZzpGhvKr3BRh4JN8vzEVS
JWt3IuVtwtLYPyBIsvc95X+UfAz3ty3G0OfFVXm5OJivdYPhKByve2Q0vFHlTB510Nql3dxovtdj
dUCi927qtrwO2yYb2tywFo8yNvJ9ATbTjMhf/sw2Tr/lgJq5S9fx6jL0lvhFt5H/MAmdJ2sF6K4P
+q2U/r81zu/ckiZIBsvacuxaHv0Us68RqAuIE8lmp3s3Z5/DQJRVtiuHnjQ6aUXayGxXNFnJ1Q7u
QuuXx4kvCKzcZhlNNELCUJZeNQynq0jHvMXbJ9W7KGuQmNkwWO+GWxnYw/6rMxoP3Vbnszr3vvu3
F/RDSKHwofuU6eZznY0bOUnLoTAjZXB+aeOksjhnRXaZFy6PbUFvwbYMGTgR/ruGBQEU2hKcuFHG
+whV/U6GPgV/Yw9sh87waSoKKIiCuPU+8MY0O8RjUH7m3TJ9LjtFnNu03QQaEYBgbt0YjaFNFgHR
p6zCy1TSZSOZZ1vCuitvDCO43aUo0qbeZzLAUUYFZ1Iv6RevDW7z+8xscIvG2Uz7eb1v6XgOnOjr
SHv0heSgH56rG0VkGMRqmIUgitdohQf+QVKhlRBViHK5dZ8NH4fX1E/rscD4URF+aksUvaFOHcyc
RG3h+1iNi6FtpQtc3gnVpucuAI5ueciAS9D6CbgVY7HrEA+X/DFynBZh5Crv6gUaLwDEuFMzKoDa
XYVibXbjkTNjyzBT0ziFA3mpY9TEeQH6IuaAfb1+e1lOnBlbFmVIdRc28Y8u8x/nrPizDt2O6vn6
8OvBfcdImwlwAsIVNWVl8IIERevxpJVLpHYx6Wtyvm2G1Q14ozKB67p5qTl7WUC3hyABj5+bLN0q
0bD9v2GxOPNHDxGV7Cx6dDhTkMoATPAWZgmYQzPzrcHzIPux7M5pKjlAa1y90kK7vjpeF81q+N4T
/rrnb0Qz172Yei+qfhGnAnMWrbQg2d2cE6l3gC6ug/quAWbSFs2ETWnMZPigiyEL0Lvz2vToMWxD
sCoUd21WHwrZPGbRlESIqOTx53aINupDLL6emSD3POKT0hPylVMUweK1c5o0f6QZuwez4+c13ODL
YKPgyCZNw6ylM6FsKkr5Sub5kbbLRya7x8gtnud8q6bJdtoMyxYPU7S29+TnKEer4yCIRgnhbbUc
8CDWuM2b49Cj613LKUxfRl1PP+rZKZ3nfhxWhqQSlKjzbY9nM7XNI79WqDfPzgRAT3PttHD9Nunm
LebKTGoLivxaBVCjFzRZteIzWYaKfe1QIxH9beeO9HfXNceyEWZu26Mg6EOX+nCugNaQ7woAaPVJ
7amtOKclVGZCoLCI5X4eDc4LYqjRpwjddAmfA7Hnc/gXINPpzlsQzZoZesrBnLmFnfEvQMA7BsFM
c6+82HHQDGKfznrM0zMPgvQpn4D7rxKHD1HcJUUrOqfYz2gf7fgehN1Kv+opd4oQrq121wzt0C7d
D543s/tTjw0dkihlwbe+8nInA9aR34fA+gdzcuUjVMpH9mnyYq/ie6S7UZQJSoGu4d9jlgH4/+Ag
qyWmOzayoHhGacuM8sm0K2n2IyqZD2sxLbEYdk7V5bFMHAQR4+aUzxT92FvsLDbH2ngvZl0nGkfX
xQ8x0XuifoEEfd864vRvuJflG9kX244b1iMYehRxpjF96UHPWEyg4Oxdmqi82eXjnPQ+akdBbXmk
6dbrzrYsw5bMZVmGeeaUZ4ZlpQIkjUw/L1H9mXXlUfFp6+Vj0Ugzc0wXxfsefOU/iBQn8E6u8coO
adLrimgxuiYrPZ2A/yzyKv6BcpljUKC7PNDsd8jZ5yXfDPVatN3MHusahBVZqcMz4WHk/cHNOId3
kVvyZuOasuyFiTgCrEVf+K4Kz7ArX7JgnJKx4Z+xtDZx6PyV48RdF5dtIuOUUYf0gWhCOEOs+VDm
Ci8U3If5VMgk6Io6yTfxx2wyM44X81D5VnUee8GNHyceCouS0AG+w/V12A6V4X4vaM/IutlnL7Ga
P7ltdA/P4SP1vY39sJwqM2/c0qwIhqDSZ03m01JXKOOW6AoB+/t8DKJwYxaLiMyEMafDkI1xR84e
Vw5KHhjQ0kX447qEbIOvJ+DNZT5mbl7jV/UZ4Y74CLyCOdG+rzfUzuJXmWz1YpQTqZYZAmrol4n6
j6tRrF19HArn0xjOp6zb0g3LVps5YylmZxGRms7e4tEmKdOh4kVCaz2kz/Hsp+HpusBsS1oF+UZg
8axz1nq+PtcO+miH6AOrxefSmZ5QJXe3aqDq5Y0bb9woBQWxopLBdCYSjKMNECX+H7kJ2zoMFU95
LJ2pdqYzY+PyO3LE9JOEuUbHFPJR6W5KoZMUmWGIcgYlwG1OncloX8QzkgpaRz8igh7nyInapGzy
rZSITR8NdZdgZR8LkMD+iJlCQc20J1X8kXH1DW3zf69vv8UymjglYJWlwG5rpvMkh/uVkHfp+L/5
SJeAMaHe4uW1XPMmYEnKaOMCnNz/sV7za6SuArdMUjmLOqHT6FQq94c/hcGx7bcekbaFGYaASR3Q
QWnyA5RUn7yQ7uVEAaTPH9aFZWrZUB+LvTERTIDcD+6BkehztjjZPg2Es5vWnsPru2M5ACaGSTDr
dApEF5/BLg0eGmcnlXicGv2pyLegON4Hhma+axiA1E/nuFF1fHanKVkPGdoJvrlx9jQW/gNAQPey
FA9DWIL0ivOjl8qNfIRtbYY1qHJw3Fct5u3H7lgRsu9J8JCF4kcw7q5Lz7Y3hknQeT/Uha7H81gA
r6uUVSJJdAuZJ4IU/4rzjd3sUbuTR2D+OBNGaLIyfueiigHbuIXUYPt7Q/ndDrgrjhLjechqgoST
198VvXsLYxt+38Qt0ZUT1oQW49mtGxBwE/4VNQNfVgfyuuwtu0tWM/1GPLrF20g02XCWU3VEoubT
mtXteQgI0ExuaIdFQiZsCeqsRbC2l55JINVjjq7fLwii642Iv8VkmbT3YJjzWORW7NxPwb4Nmx2q
oUFasr5KZvRiFDWw69vvcACO1yVmW83qCLyRWAhCRlC7q+jsOzWwgwjaFkGv8PP64BZrSNZJ3wzu
Bn3ZiNDtz1Mgz14Q/lkVm4Vo9PWG8P/haNsWYSj1HNR1k6e0/1FMaC6ket77ZNqiSrG4RCZ2CaMV
89AWHZ5FHTrlvoqH7luLqr2LFzs3YVlALwz/3XVRajUi8nuWEhl8JE7Yzkv18/VdsEnHUGkyKolO
tKw7k2p+IW477vx02kLjfl86Xrye4zdb7PUaABOSd2c9osiQtJm4H3Xzq0nTcn/9920zmDqdLUSn
OenOUQfGN+XmIqk0msMCsHXdZLI9swyQAZHGr+uwO/uTyo6jFv0/wLC5qXGRoTv3vyLqdINaCq/p
znk1hHUCXlW57GaR6T/XBfS+yfBMwvu+Iv48FV13hqYluE5fWegkhWj2zG9OQP/6sPoeqhYb+2Gb
bj1mb3a8D4GrVMb+gPutuLRp9uT2mGbM7jjwxrkovzgqfGyrLRDe922IZwKZpJREhACB4l+T7rP2
NNfjIQ3Z/cL9r+5wE1AxNsm8tcGgW4/orz8XIVqYggXFyrmHzvHrW/S+CnomkgnQQYUIgeR0RuPS
7D2MvJcuWtPalm9MYFMSQ8dlCSQlR7rtGbUOH5Ur6GFsZYuizK0eL8sKzPK+BsTYfSYwgSNHcY9a
P1wWZbrcXZfPu+4gdV2zIyfNnbGrG78CAunSDChRBHL0k8yLauxPJC78TiblpJ20TlrEI3v/OESu
Cl4Zyszh9gLrgbDHEMHuQW3c8u8JdP0h4zx4rZ6IU7rqInpGdQJgvfrLPPrpj3aRWxmh92S6zmFY
fYaWs6HSLnmqukUiYVpQtEM2nuu+XpeqbXzjUOip7uQYjeMlWET/mYp4Cu8nAIf0G77Ke6qJ/zer
E2awg65QasUP5ZVF/iDAvYm+/hDgZH0P7eG998FNQw90BGkJnKN2f9OyzAysGvPBC4pAXfqOBQQQ
kV1wyHw6bMVqLVtvJmEpbfDTvMO28OW1Ag7C0UnJXxzO7Aafa5WbcSEUrsMDAjaW14yr+gug45uX
dNmknLX9/vr9jX0uYrQyDvE0XGjACnYEEmtaHVBGQs5tH5H763tg2/r1yL2ZJABDyai6lF8Q/mgO
YwYhrdHzua6Ko+hQ7FgIMJpcn8u2IP+/c/VpzGJWxdED8VFaJzVScLoAIskEup+NKSyaYvb6eHTi
KYtSAdCbfgwPfS668qHtu02ubdsEpqrHahhKvHcupI97MA6n9acBNBobB2o9OGYmaT1QhqLPQPWa
BpoXF8Zz5t9VHuCQPwUNZ+FHCs6D35M3bFblW3bDjNaKouQjqYvhkk5TfU+pQrEKQR2ZX4l4I2Jn
m8Lw+JRwB9kuqr/IFLiNrO/yE85UvpvUJvGe5fyavT0sijzHqUh3UUOx8I+enMbiaxUpLY4A3uH9
WXUS9NtJHVYoZN64UyyHwIzjsnHMFyTT+KWkZXpft2jnI5Kdr2uJ5QyYkdse15KYac0vqDj27yVR
z3rVymJRyy7KN+HabdMYil+Eg3J5kfNLNnjLlKCtXEY7dFTfDWXzPUTy/cYzYCi91HmWo6dFXGQA
LZ8rld2H3bSgG2MT6tl2zIwrXvb14Na+21yAqeDvFFgYEjGhpiesy616UdsUhtoTtFhOxVA0lwr+
BEXWh2Yv6I6Li6QPcrSa37b1hvprB6BpFfiFLsUMes0CWaUKWM33MmtBMVwM7un6NJbFmEFbXOBs
qNKhuQQFQGf7tatcjU6TAAyEbKzEoiFmwDaQc1SIKpWX2Qvn75kA6CLs15aZtC1gNQZvLi0yzhps
8k0D09UVSdC4SyKCPDuG2U1t/rDEZmCWIK4RFX3VXpCvAZ4gacBXnqB8VG3sgU1A69LeLAH1mu5U
NkRc5gltXkSk8R2lfMOE2ORj6PbsRXHLfQ/S70dv56BtNFm8CRjMfbXVhWKbwlDrdEIOqaZFd0k7
wPDBQOkjIJPJfgKqwP76MbWJyFDrYpqbcFJdewFDsvcPCPSWRwTsvBtSL+sGGxqdhi0vhqVvLoRT
PARkChAZqnk3HW77e0OXA7SXuw1cq4vnaPpAue/+7Koxv9w0uhl/BX9H4Q1uIC4aDbRNkg46Y8kQ
d9WWr2a5HswALPpdupzHc3kB6btGqwhgtlUsoztPy49LrLdicpY9NmOwjFegp9KZfApE8cTduNvH
LkpRbhPSurY3OqZAxBj11YKmUIAT3mlg4qIdW5DmlvwajhAxdJgMOYXFruSTjMWjdsohAc3Ka1eK
z1O/iRq32rR3XEIz9OrRQMeIVPNLlZcpGi9ymfQDgKbSKlCHiIVfunqTM8+26YZSV01YTBGbyktA
6nnXZ/FvovL5YeU++/dlcH1bLKbDjMMWios8Hwb5xFA7s58dZ/DvvFyOZVKwMbglQ7FujqHflEzl
4MwaBzjs2U4DWnUvcIUnLQWY0PWF2A6voeKsghfgBlV5KTJfukftMDdMqNymun9/AmLGZDO0INWT
u8gnkBk2O5TRfOhGRH2v//37m01iwzkn3F/citPqArx5YI7g8v9YND7aObJaJcvoh8/X53kvzEhd
YsZkpesszuh59JkXUwe+lX5ZdtwJxT5z4BS0UVruVOn3d6LMn/KOfr0+6/tqQ8xYLZsQTqpQEH2R
c1Mci8rxHvVA492/7xx0gc7/jD5Cg9cns+2TYQg8qlhVTwV/VQvAI5FEag+TEPXGUmyjr9/fmDFe
CikmQcqLzqYg3BV9C3ja1CNsq9bMNoGh9mxGQ03FZH0B3IpswFyKkrp79Hn4/cZdaNsM4yYnoeu4
KeX8wnADniqYE9jH6qg8IDFEU/y7rjdf0La1GGqvBFniMsjKS+b40w9G5x75BZSKbOz0+7aLmM3Y
eGDgJCuve0hTcUbVcoHGAe0dh3asNwIylgWY8dliUlHjgkP4Ie3bR51lXRIiGLPx+5aNMLuvkQpp
+jL13IuYvSUBvWsXfyAF8BFRXXpAcVv8UKLJZ4stzSIss+F6XrQcnSqv4UPkekxkOgbf+KTY4xQ6
+Z+bVO9/QKcDNAzxuCwuyH6i95CN3lwmbOmnjYIw2xrW72+Uz5OCR4iJjtCNhh+pHD/1pZR30Zw3
G3ti2/D1+5sZcNNOWEDVPWRgTP9OcxF0SY5qrZtiu+Bx/e/wxQjvgVVCX1RViBPaEr4KAtgNNZXd
jldIpo+iGjbOrk1Yhp5nVd9OYzryS1EDyecVgMARB9xHHxbPU4lqip+37bmh49Tvaja7VD4Ag/2p
cJElLiUSutcHt63BuNTRkY7AJPDcLlJ6T6A8z091VX/pCoRgrk9g2W+zIbtfHD2h5Cu7kJk1Cwq3
A7QAPxIwrG21WVmWYDZhM5d7Kkvj8VIMc/TdG/i4n6WkD9OICoTri7BNsRqYN4eWzgiy4pm5PIsh
/aiCsjhODfI3N3I7wW0wm7G9xp+6DE266/tMlXcBNobvgXyovl9fgcUURuvK3qyA67avizqrXkUU
/851+OFftGHuur9db3x23aHYOFC2/V6/v5kIfEHZHHVDdQnyVvVfBJCo9An1a4r/vb4S214YGq6I
YvECfLFn7eh/kCcCKr7boKYUQaqNWivbEgy9Tj10UXgZHq89kk4PUoV03LVeFI0bp8k2vqHQaVGD
1DydxossixpL8KszAHBvvbQjQ6W1WuYc+P3zM5f0h/QauE8xoi+nmKhxI8ppWYHZmS3zmcwUZM7P
oP+oPJBQFLP74HN3pBuJVdsEhrcu1UREHGOCQgBJPlVE7JeZboFE2EY31HkFsHIHoN9fUl/kcke6
tWcFz/2tDmXb+Osb5I0OgJZmyvgUZBcOli6cz1QVyykHSMptqURi9g8T6RCguC/zMy04/8SXLPgN
P4f/uUnDTERplCVFgqtufvYWPF6YMw173md+4ns3IT7D3JkdxILMAnzWeXYRngNGU0kBvuVNA1yz
60uw7YChwgiEkG6QWn1K+Upp4fTFfkHf0sbxt5ggaiiwBnM5qcNcferz9COtATZfyOgIX3OrsMfy
iKSGCvMILytFo+FTIas+YY7H7pvY72XSsokfRKz+CXs1H1FC+TQM6WYLi+WNbPbZcjU3onQy90I1
AvLgnq/3UrTdo4jLr2Gd3oLHjc03wabBee2W0Au4BGtSsRcZQnq+N9Of1/fesjuhqd26kWkh5/xb
BiCYE+qV/mHF2O9Yn56vT2A5XGbHbZo2aYsAKsWzYvVoWDtG0f3CJrUcb5tgXdkb+yEzEYInw0kv
VdTS4KMahzZ7jWXHxIZ5tYloXdmbCWbtoV/Px/nq85UzAfl8VDbCbxpBPr+xBtsU5jXdjcQZQCpz
ySRFi6v2VeccCCkE+rc7mc1bleu2M2toOq/9wG3aaLmArVqeZN5+L6pFfEaBzQtg+LYg8SzuU2ho
vJrq0p0Bv/6NAu212WW0cHeZcobvQdcHB0kGeV/BKdmwL7YDZqg/YzSKkdxJcT8NFZAv6zFPxrG6
pQof+me28KqlBBtmHuD6A1Yu281lHA37slnYRq7BsvVm727atI6Tyzb/hsb3C5KuCOHGQj6XAzhR
ryuIbQZDxd0ZXLFsCNWnJe1kuF/7MtKfOu2deEfwyO9+X5/Gsg9mAy8jxA24y7NvBMQf8rnwIll+
r3Ub5htKYptgXd8bPfTEMGlEgfNvXpT1+8wtyR6wiC/X/96iGWafruyipsSVCgAW2nyXrfopGqQ+
A9BXovAMscHrs9iWYOh5sXQDYNo759xnfekfBDK4I1ABZ/B5XZ9gdfn+NyNAzIo2EJxJtIem6XPQ
u38LB2EJhAQ/rKn7ngKHgOT86AbdxtG1rcbQ8xlEfAMnpX9hjgIsfBb8mRzAX15fiW1wQ60rV7pR
7jb+JRvd5Tcjfv9QOekW7KRldLOqjaRIRQL9cfjEecReilEM/q4p03arJsCyD2b5mpCuiwRulX8V
jgiSqggfgE2WZBMiQwovmkPj5HdjDeaO68KyqPj/VLO5WRgjbe9d+p4PCbZEHwKO5lN08m7V69gk
tirOG+3r69arOjHkX4uWVg8cvdX33QxY7NsWYOh2xQUqcyu3+AZCMnHnpYo++OlCEK0rtsISFg03
W44zAAk3oT875wwgVh+En+p9Guvpbu50eoqYsxE7sG2FoeIAc1S1zIbgUjgesM5Zxsm3VAxoDnT8
kH27Li7LDWuWsqUFd7W35KhmEnVxIBSFuqH2wuMyjI+TzE7umG551zaxGUpeqWDSo8bOUAmr65Zj
uSuoz05OWJQ7t93Ud5vcDH0PepQD16kovgEOHTgMcwrOeoqIQhwHv68LzTKDWdQmoZOCeLH6JHo8
ApgT6adxit1kCerl821TrObgjZJwQRzwZPrhxSuRAT4BPGxRu1k2U7sr62UrwW/ZErOuba7RP7RM
bo5eTV4ffJyG/ezyXQhijl2EjM3ptsUYGo9yOVSt5n3xDeh+xQH12ezR0eEXvOW2YKXeha+Bc2XW
s3l13MpwErgP+/Gb5yGA3mb6I4BdUQw4NWUilRPeN5n71808/nHoAdFyfW0Wa+at399sFIvQYYE2
qPFTqn3vWKScvkYxWzZ6uW2jGzZAlt2SEScrv0mNAp68zsd9WQ5yf/3f/60zeueS97z//jxXFAjT
mjQPae24ex2h4znoKv/7AgKYJ93UxUMwlgtQPdJZ3qcKEAEslf0ryUGYnIW1/yHty/qrq+nXfmlA
Jh9nzm11OcRsWtax66old+nFw8OiTXBLNFUy4E2zZcVtojXMRDEM6FOf2fCJ+to9ZbEP2kc3Qrn4
bQfDrH8DAW0mgCBQfOOYCHzii78kMmoB33R98yyOgVn8Rus0Rw2v713QeQm67xWplHbduJf14O1k
k/9WLjC18ETKN7TYIjDX9P6LbPDZWJbfWl4CJYb5qqmOjC/lVjWQ5S4yq+EqwlQ3ZgHCLxoFd2mo
nrOy6T9XavynmaNsv8Qp2RCebS2Gl0AiWedh45bfSI0zH2U5WilAp1dv2SPb+Ov3N1ZBISyo2RQ5
Z8bFKQjC8dPipPE/13f+vesnZJFZdeACxrcK0lofUp8/Cxb3exrRYO9NwQ3ZvHUCQzqAKGATywUm
6DsfvWf997QI1d4N8uVhADDBPuMy3MjmvSepdS5DUimrOKGo9ToA9q0fntgtp3Ud17CcpJc+ElSO
PjR9cXLK9uTXxfE2+RtWs/J73M01hnaDvzQ6zEomqt7wx2ziMJwkpeJUBBHThzpo/sppmn5z4i4/
b/txw+Q5LRprVYiDM5EPHC5+/KLIbT1r0f9UFBBQAc9epQ9dXvyNVLygULC64RbEXpoFBblCX3CP
hq7DhI4ukn+u3bvrAnnP4qwDGyZNocvOY102HbL6jim+C4pfIQfr5bcmE4frU7znYq1TGL5PjRoU
cJ3j34Uj94F+cOfvZXSvvFtKZNfxDV1duqhcSg/jpyU7+qVea+z3aNq64RZbhzfUU1Sy8EMdrecx
3vF2OrE43NhVixkzawYAyOdy5kXjYWK/q/y3R/9Qd9j4bdvGGio6g6hg1oAuPgzOxxBXOpDs9sX8
GXDhCdq0NuyARVdNvHaweOcqrr3xQProIFpsaaeXW/XJ0NVWjVEqa6wgaKvgszf0+gTccL0FS2AR
vlkfMOVoMo5Ddzy0wbKjQOEH49h+Dv2NU2+Rv1kcUOc0Up6r9UGKxzH9urhIx8mPnD3M8VYyzjaF
obstBQJnqLCCpv2nqk9TjNaCYEnmwdn5zUZK2iYlQ3kDGnlAJCAjPAS89cIdz0+09PfXLYNt8PX7
Gx/BHZeymmWoD4rlHwFkdapqdq9Zu6FeFsMTGZpbauoJmuF0xmCTmbzxwY9EAk0G/Up+290dGXds
3rRZNPrY5YI8VHGWuIXa8M9ssjH0N4zdqtNi1gcwXLL+Rzj/YFuguRatNUHZkdiOCZfruRnQgw52
y9+3baepsLwaeEdxVlR5P6g/ZQzCxg2Hz/LLZt6f1dGU0jrQh3IBRv0x3SIAthwRE4U96KCiYOIY
D0v0Gpcfmvln3vwZp9NNAjEBw2MPSAwex8206GkP2owdYRF4V25pfcDNRA3ddCYg/ZV4ux1m5AQ/
+/4QJVntTr+u/7xF5CYmvHSr3JF6wAHUAW4O7wKYwdt208wD4bqeAZsJrQEg576N6T6css/X/9qi
NmYKKPAZCpJ9PR5mAPejH9GXH9T08/rYFomY6K1zEFFweawqycaPfchf8RzbMFWW3zbrKoK80xOo
ScbD2H0EeHqSxx9Scbn+27ax1+W8sbKd3+bAIYDuBKhWYqrej4rt2bAFQGqRillRAUyXYgglhnej
u5x9arMNz9T224YBnBl6twKk2w5Rnb+4NTvwsfkggnLjYrP9tvHM8OpcpHTVfJdmHyI57tGE/Xpd
4LahDTs4g5lo0vGCofEG8MIUuYotEiyLUMxCiRasnH7XFtjLbNort/9Jl+U+noINmFfb8Guk5c1R
ESoGLgl19cELvg/uKw/+qDJOrkvlX6QyM9QGc2WWRwQcBK/LkDq/Z04Jugmdc9kyL6kj/1HN+AKs
q/uiF9/BXZfvYr3QB7QLRgnl5KmR6PWZRLlxt1o2yKyjiNZ8ajwRfWjb7pCBcrx3/OP1VdokuH5/
I0GnWMpxXPe+jPqjR+WeVwKEmNFtN4qJUQ66oqYJ6lEfeq98iWawmMdV9F30oEC5/v820RgOTUrB
oT0GcMki8jsait04bBGl2yRj6LP0HB6Hq0MzInS2pPssa5Kw3DD7lnvcLJOIlyyijQdtjv34gej6
hJjRCeXkH2qd3lAbgeNr5uRJKFPGXVzmMz2O7XM1/r1J4iaY9hJ7zuSPGNeNT6r6CaDP27bSTMOH
5awc5mNg0h274kmJDZ/XImsTeiaYvLJhM2xQFLhO0gV4Dkw9/cHAK3EXlN5WO47lvJjp9ylqkHhD
1+5h8M5p9bg2zwfytivRBJJxwyaMyQDfphv9PefhAcH2j+mmg237deMCKCiY9bxe8V/IHXRJFfBf
gFDUSSi92/7fTLnHCr1j/hpSieVH2jbJEh+8YUOVVlv/jpk20+2R7CunojCOvjsdXQX+IealOxQ2
qiTl43FUxfexZOXh+um3HCYz2x6OUS88cNUdAJPMRTKFpZwSCaaHe2RXpmOcqlu9cRNFptLERZ6j
14cc9FahF5/6ADzXcb2xEovlNLG+584PfTeENw4GgSOqJadEZM7P61Kyjb1+f3OrzBK5w3rdb5RK
Nf3Fq16uj2s5qCayNxgU8ylan69MOQ/zhCpYNma7MW9+3za+YfPBUdX33gw9G1kBUP3mTFm3iwTd
iNLbxGL4cMIb4kFQiEU34gD3OemJe7z+57ahDRXuKHBiOwdDVypKgCCaqL67zS6buXPAqY/h2MPJ
ctmcyE7vAXp+m2NjYnZXmtUZ9+EeCFTkHPQ4e3t4/97Gs82iq2auPGKdDtRIIe5Mf9C0OrF8PtHR
3Y8k23LN4vetjwn54gyjK9FOjKQF++h7QM3wf3X5QxedXR9FyPqRbF0B7+bLcZ+b+XKUvy1dUE3Z
nzzPm30MdIV+pV/VLeqKGrTc3JUVAEda4e3G1KtPSHhstT5ZzpaZMAcKVOA1BGuU3ZE2X+obg1Em
/XNKh7aOKMYNaLkL3PZuarz9dXWwGAozTT4Tgn65FAfL7+50/KHTv1y29TCwicPQYqRNaprFCkYo
QgJ9LFqZVG7/fP3HLZTMkWcocgnsSKnBHn7olPPLE/4OvAJJr4bXgU77MFU73QFyASCiA56aQTeg
S1ptUQpZFMZMgM8VkoaNxNxhmt2x6P84u7bmtnFm+YtYBYIgCL5Skm35EifZRJbzgso6WV5BkATv
v/608r14saZ4iq92FSFcZjCYme72PueoTrQyv1NzsPJKXlg8uwYednUma46NqdVwW1AS+d0aq/XS
p4N/XzptQOaxSOC8QTDNkZPw0nSbm7LL3G0v6JhPeAo45os0aOlaCdGX1vtyet9dk3nGIDE84yS1
/fwdHHSfIUUH3aZMmG1xl03CbVhhpFSIVtL5jvqfSXDXxCu/fcHCXOvhFVR4cpQiVW+hDvm9phik
RhPAXvV8o9/5YyLvlmeo865wLscxcJJbkWWgk1nraFz69ZYNc9/LvSSFBfWxgszcJ0GAa/JXItKl
bbVMOJG6DnyNbXWz7214PwzfkglcLGt0sAvn3OZ4KUOaKSIRuEn9YJwfAVv52QtrYlO71CEa2EL4
+UOK1k4TNzuZqKhYS48tLIrN6EJcSWrIRuMJwP8One++50VlX+y8bQrAgc2rHZPOxFMD6x/cJ4bK
RknW6FyW1tuyUt+MzpQzfBnOsKrVfEgmEFJed/dLa34Z890RTxqDmLbFqoBYJ+qruzJ9mZKVHO3S
77YsFMwspJsuN0nVHJl65O7G32wFyT4SnWngwN6h8Otkz1P9JVlzKks/2TJLNUxJFyeyPUhnzqK+
Tc7MI2sV5qUTaJllqOLEwxHEe8qLs4iPRXwjXX6hO/DzqGPNGnD/4z3lNjtLRg1azEXaHUJTQdeo
OvYgUagmsukG5TY/SwnBCTKmQXvQfncE3eDOMc2me47blCwouWfT1GOFqBM8uIk8oLy8AS+AE2J3
QOUJ4ymXcXeQAxqjwfjXp2vqRR8fGm73Po0m97AiOOcS9JFguAcTjtNUa/znCwEZt9udoCFUdRBc
glt0nTaai9R/TESvP5fh9DSBY25Hk+F7W7n+Xg/c3+keNIPZRCiwPPM2gTxut0aF+Qh0eIDX3TR5
1UPVju65cpi7UlpYOLB2XU4xPQwmL7uDGL8L8qDiT2W/bdvtOpE/0w4M8qo7jM63yTtR9/t1v/nx
s4vbyNtxNmlNAfo/hOOnuvtai88J+uCZqSOXfSrVi+zW2mmWFsfyosi31JNn8Egh83FiL6w5F+ka
7crSty1PCjBWNoWX1VHzj7Bwo7H6VXVbkL0Xi7M+3kiw5A1cdwd/bqIgHHfF6qcXfrfNdj4MjdPU
7SUjMPivhZnushTZKUiCXt/cJYO2HLVofF/3AT4fyGcW8l08btNK5nbLW973FQDVcBVhNc+HEg5p
Hxo1bvPMdtNbGOduZSQuxs49avnk9Ru/az1syMgqt0lFe0iafJem1U5uAuDjkNi9bsZnhRd0MH1f
yBcX2S/AJ8Pz9W1cOCV2n5spajhEwMMO8xSD+/xT6d6F3bbqDLe73AwEAuqEJmhFu9CTB/nZj9Xe
Y4m/chVe1va/WWVut7qFTtG4jYMziCaO30JN862aKNsVQeAfRD5/m4xfrwwlPh7KBslDZj4LC4k9
aMrn2j1L/3MTvBrvH78ju0Ct+PiPgx9uA+UTp8JLp4I36GNy69Dx4CHXVnfqpm7Gbftt13o71VQe
ixHL9vUXIX8LCAtlK3XejzwCsCL2Y9OYLlNhWnWfmON6t33Qnf+0l18/p0sftxwlyzIzxWKkLyDA
elZA+t6WRm9k9bHpRHP0AzpqAqaA9E76oETwuau0s1LZWvrllqPMY6VHBRDLi2khchkPTfOYQf57
5esf2S8W3X5npqCz4LEO/ad4LEr9Txz6uXBvQpO6+XQz5g2gZxsc/mWki2W8ewW1Ik9VFUrvJ5kL
/85PEiDm0LGNxNqmHbbfnhLAjkabgr7kxB9/1NkFkuKOjlr7/R8Z1+X3X/7+7vd3Avo1OgReVYuY
pHcqHlrvwN15bo+tE+TZPhlEPG6czGW73g2WoroFmobS+a4qTqcDKapxvgtpla/lTj/MNF+mczlu
70boMuPTmY/Tk0F771s6aDTmRyaZ6ATqEQgE97s6DYGKEa24vKTqSoShs8/BwZANu77MgrXywNIJ
tGIvGU61ZkPvvqimLLI9dA66+7Fo/WEXSk5XnslLm2eZfzcw1aZY00dRQiI4TocElQhQQEWtYn4S
4eG2qZJyWVjreWuIGnk4he5LGioWPLIM3DGHaeznLYnKywCWQ2DCKxKVFc6JtqUZ99IB7WRWV5Lc
XDekDzcEvKOXcPzdyYjjKk2GkuVniI07D4ZClrRtAucATrRq5TZcGsLyBYyTBpB4lLYFd8UT8UoO
yUDZjl3UzFPn769P5EPPiYlYIVXRgYGZ+ggbZMfQ9wJWr4PjQVl329ctf0AcTRBmNjnwrMjUQe59
BnUqWnjWMgxLv95yATQNPbSCaZwjl4nhgfeFl93GQ+fUd9smYHkAQTVlknn6nrmD95hqpr/+P+C+
l620YyuOxbfMGkySFTepAJSLlfrGr6AfE6i2PMie6r2ui/ERvLYsCuka9cnSmbJMPM78MOf9KL+T
rm3Sh65SfhpNHhh3vjiQ6khXtn1pGMu8tSxSmXhGg6kn0D8ImBee4lZ5j3Hsyp/XN2ZpCMvAM4TS
2IwxOzsxq77pLihu45jMKsqatVjrQ38I+l/LxkXt8Kp20+KcjmDInRRYSYgp630NP1xAIH6bnduP
pYnUacNYXZzNDHRsU6hyn4ritZvdrSNYNj7kQS5UXWXnop2cnZzzrx4VfDcP+bdNm2E/ngTzRYt2
+uzspoJ19zPPW72DKLiWB47GunHF6S5tiGXtOQQyCrfl+h50e8NDXKnxwLtJPEgQrhxqXq7cgwtH
y35R4XqvTMrD7EwJKY+qy8ihn5v+LnbbtWB4aSaW4TvZ5ObowcrPwr+Izla53KH7UO9J7/0TNs1a
h+/STCxzp3QOxqSfi7PIUtrD/cI97iriFw8VKZyv1zd/wQfbUCJUaVMyUgmcN+2d48S7vwwVyUpx
benjlplTRkHq7jTBYzxVTVtFcdaBK9U4xeyuOauFIWw4kYLUWRc7Le6o0LReVLSNj2L27Ju15NaC
l7cBRQDyQ3GJzuoT82bwyorPaaYf9JDc6UK+MuXoyHOh8rhpNwLL1nMGMraxMuoTLVoBKuw4fvZq
tkYztXCgbM7RsXVcBrE1dQ7nor1Liy59pJ37Itzq7+s/f2mAy9/fxVWlM8+D04/q7JLkpVKzE/0J
q5CpWpO1+CifgTvXxhbRXmTIMTB1BgHlbdOBQ1NU7TEj3wYEok3SrjVxLo1jmXg7qDKsSq3OeBuM
P4FqFLssL/pdMQKRAZlEVLpMsqVecZmUZeiCuLEGR7g6N5B2hAxL5jq/0zxzVhzv0q5Y9zk6wQKP
hVgz5gzfVT4W+5HkXxtIr+2vb/vSYllmTqbOG0PWeD9FAxIlsG0+NinRu8KtzS6Mv9VDtpYM/vhN
B9p761avg4ySjjF5qj0IvoCBWUNEqFDedDPoOIxASBC8NVnmTxGwLVkeZaDoRjdRuhaCLbgbG7g0
OX5XyjnuPk1UdIeh7b1n15+39AXiINjAJc39TMWxo84zU2UUFG0aOXhHRJ3vhiseZuEw2EUSI8Eu
HTSy+8Q7NuwmnzyTOIjvSiHWVJ6WlshyAug9bEzDs/KsQbX0Rbv+w8D6+HT9qC19/PL3dx6GFaHT
Fk6cf6ITifHOVd3gek2kXQ6tqm1DWKYfpBlJykSocweqsd9Jpvg9iAXXtCj/tBt+8GrglrFLUc1D
EdTkJyiNPb13aIP6WhT2YkZbItgPmD63SaoNyLx0XmoaVUna8UOm/Ljfd+AQa5Ib3tRyCI41yGzz
4RFZPub/o8KGocO/cIcmeUkp9fwvdQUN8y+B09D6JszM8DxkppyiNnay2L/tEdwV8y3O8UwK1BuJ
l+f7ogerfQ1R5xL0uJFGay1Fp1zZQpjlLeaiZsl+2ypbTklNBl2eSajOU4vsj8/NdFCd9/X6xxcC
NDtLnDo9KJwT9L1qIaodzUAYvQMbUxwVFZG3QPOspswWzMlOFstC+W0I2abT5PFvCEYABaz7Gyeu
15hyFnyrzZ06CSehOjPFaxyraccT5dwMbl6lSOjM4S51uXlDOjxeyZUuLNx/sEJTFcYVyfSp7v3f
YJX+IfvCxDuAn56clmRrke2CFdtAIO2boJx4nZ8URUf7UE0cNUNos1zf/aWvWw6IzIEfAgVQnIYJ
vj8P9fjDAc/b9+tfX9oQywORgngc7EX6xMrRiRQxf8s0dP82AAgdLha7DypG366PtTQTyxXxnk5O
G87qHI9DFyBn2KsLBbSZNmapfMsZUXiaULpedmJi5iBwQCArIYwVhdPqkVqyEMvQ06x108wrw8c/
3Drg2fkkUjT+OmiGW9nvpRGs8IMVgtZsJOrsB1N3E2Q+vWO67He9Bv3lpo2wkbNd0AZz2KfhYx7L
O9rjwVpwiHld//jCifoPdhZXLxItcXWiF1nEvPa/EoC2xkjm2tnNqK3v0FuZrLUPLZwpG01bowEj
ybkhT9wnknyloBqeDsJx+i28IwhibMDWpKqCt01XnVLHfQZHWaEh9VjIqKyHL0XvbysgYBzLzGOo
YwhHeuJRJ2b+PBih0yggcq3lY+FU2TAugGtpC4FafaJ40R8GiA3kJENyR7Ef17d9aSNs43b1hOJl
k5/As1aKaOg4raH0IddybEvft227bmY5jGl+qiGN8nmqizTYZQ0UyFeO7dICWYYNtRuvqFgIcElL
ILA7oBlKGTxaCrjEbStkG3aVJG5LgMkeDIqOpBycV6/svZW7bmF9bDCXiXNHNd4lAgk8WUUBiNXb
iKLZ5LDp19uALq1T4veyyU6ChXg+1iOUT3fTCFjttu9f3Mm7UDgoqNGz46qzN9VvnHgheOOLFYTP
QhxgY7ZkEU8ONHL1CYo39V3sO0eoAuiDO3uf+CpR1sIBspFbgjn54BNVnupBqL+6ZM6/MAZd274X
v7Yt0WXr3y0R6/kEAtu4RJ2nFgeWFdWnfsjr2+tfX8gM2Sgu0VXIzLoFe0r9JHUiGrcivMff5nIv
J7A4mBsXZCLQNPeHZniloPYmm8TtSGiTp7JwECyuRn2OFRLOLQ1vdDL2+5aDi9kRq2R1SztkmTg3
plEgi2FPJKTFK2n4UdRz9asZVvMsS0ZombjkOpyakCQnhuxKuMs7M46PHlOy2FYCslFfnQpb8Ej1
7ATJvI4d8jwJxU6LZq3EtLBENvRrijmIvNpAn1MH7+lhwm1de6VznGW61im7YIw2/ivNYwdyU3Vy
gtgnOdQ9+GqpT8xTAHR+ybI1Av+FrbAhYND2vMiueMkp5qa8rz2f3IclItvrxrK0Tpe/vzPFCdI3
Tjlw7wliI96z6AdwYpBwKqKyKFei5YU4ysZ3GXf2QW/S6/PgJ+NzHdD6SIaqvtPS6B8Oyb/5DXpa
r09nwfZtzJegeT2JrA8fqdAPl6CwrjToFGpnh/aVJBqd7q/ABQXB9dGWtsa6yodszGWp3fRUoylh
uquRmxx+ZqEM8w1tVYjZbM5TGpe+Mpy7pzwMfyFe+AovPz+BOfIU8NVzvDQLy9YZy9um9WN2UqLN
7v7EhGhBWxOpXLCS/4C+wGmlgpDosw4q6Itwxn67Qz3fhq6gj5R1Kzfjwjm2gV+8luD6JbI8G99D
+1mFlpyDo9R4knUp8m0vGpvw1DgUPMh15p+M0goKj4lxxz0cWJ8cvMJhaptvtPFgeRCA1dt3/RMu
MAP61sq9zeZ5jWVswRxdy+JpWCss1qRPeujL+w6yB595XZ0GlAheU+GaJ3dO17qblzb/cuTeeZeY
B14tsz65JyABOIgmrJ7QeDV/pqPMfijZi++bDNFu4Iu7CUIayugTqoylOMSEF2bHIRIX768PsHS8
LEuPFVwkuP3cExhE292gIGiOkn++C/1VlvIFM7Rb+UBAVpfGn72Tnhmy50wgp/1lRmtKu/FYWXY+
uTWIJ2nnn8Q0kjNuw6yPUJ+f6IrvXVgju6EvzsXIkOv0T9MgFWSP5ymEpk0b1uMhm4Zp2maEdjcf
hdIMWMqz6iQhbLOb3KK+gX7zV6/bJlEMsVUrgs99Mimdw0ImNkFDvQTsQ/TB+JckKtuNo3BXDtWC
ddh9fdoL07Fqiup/rRAd16+g+J/vSg1I7pDnr9eP7tIolr2Lwml8WggfSdc8f1MZXMqQBdk/XdrQ
XdZt7Fawu/rwyWEuC+qeYIvtpae+jWrjxrssg0rF9ZksHbD/vMzBc1/5IRLxcvR3GSNTZPLgF5gO
/rk+wIIJ2hLhOh9DP4W8ycnQLnzk5aD+SvwasJzrn1/6/VbYrsCZkPWtrs4mTeInmrLxWFaNeobo
wVplf2kIy8aN78hGTzk/TY7Jf/A+5rfKKTIVgfJ+TV/34wOF5st/O/U0ZN00JWN5jqEE+BJmhH3T
YAuLQPMy/O3BUa684z6ei7CRaLIpXLDHd+RE0Fyzo4WffxGgQWglmlOub8jH+y3sNj0w2QYMZLbI
Jfl+WOxpVrjq3smQf1jxVUsDXJbw3f03BNqQNJzKM0dGY3oAcPcispf6Kn/ZNoPL2r0bAF1AoFcL
C37iExgbZOz4t1m3TVOICBubptxQN0ZArs8Asb9Px3q6KS4yUtd/+9I5ssyZKC26mKjqrNOBfkoF
Uc8FBfEZgShdVI7ll+vDfIiw45gF/fca8dLjAUrR1ZmE5Vsqh8/DqI5DPsq9KPRnUk8/hyIneyhs
3NZo7BBh8iPI8N/rwy/N0jL6yfPjbpjx+pnION0AXvPI/bq/R5LiBrzW24q7whYIH/oGFdekSu8v
GlNApx1jCYu8PoOFQ2x37IEsZE51Kqpz5rF/wHfUHhy6WiRY+vjlIffuADNTOhP4s/Spi00QR4DC
wPhcUO/82vbjrbvc9Mqbhd/4pwEijTdidqbbwO3O2z5umfcU0KBomChOLCHyOW1m9TQK/m3bxy3T
hvDwxDV3qvOfLpcQGuqRx8Raj++Cc7Xb8fgcUDPWSXmuWw/Xg5OUXnSRS+dRSkO9cnKWTM+GOSmU
FcBdr/LT4DYl9w+8Qlnjceih9Ho3FD6v5ghlfd+AEMAA3xNEMisdeUDfm8ke48aU5GtfJInz1zD1
+Vosv2CRdqsFyUAUm7gExbWG+w+y7XLnhqZeX72OBZXmy6hRnl5Zgcsx+29XAbPpVoAcyyWgyPmb
5wxo1U7R8QOhjECDY7FHvWrnBA1yn5TH22IkZj+3QwOiUEhe5W8oEAPi3oxz5BV0Bj2Et239mP3U
jtGUCj1J7r8SnM6nookDSGOGzcT2rIdayq6A/nC90qn48TFl9otbpLIPchfT4TgSUT/wX1PK8h2n
6usWK2P2WxuiqEEyci97qwHCraFP38hx76U6XrOBpRlYZlxVDjitEspfPUwGRKLdX0MY17eib7Zu
+cW1vneh4LIFYYKXv+lY/lIaCr7c8X4g9Nsk00yY/bqmMi/mkufpW1x2vr7Vhc+Su6DKzRrA6eNL
gP1xH+9m4Ik6nzmJizciJ3LvpBqR3qyzldTQx/bO7Id1XFfIQsRT8aZxML9MKOVFqUIfVMXj5LY2
2Rp59tIsrNgbhJgl+tAK9qou2ae9iTtXHyGZprcFe8x+YFM3jpPZT7I3WjfxoWS6Aln5BAWM66aw
cFLth7Wvy2YUYCx/lZ4RX+u2oGWUjGL40fUTEsLXB7k8Ej5wiPbbmru1F1wI149DUnwbJn40rtyR
XH+uB2AXW1DlmKcSUsHXR1vYEvuF7ZRNAGaDKXlDBEDKKIUuYhKlYljD+SwcLWIZt3LC1u9dVrzR
iZpPwCN/FSMqDReev78zpyeHbdOwLDwbPJRhlOu95gSUYM0UjvddG2/Bf3PCiBWHw/GNXsGz/A2E
Y9AZN6MBt2icFlvIkC7fp//2TzEJUjS3QkTM63EP6r67Qa4OgKViVcV84Za1gW+qw/OkUIl31PP8
Mx79rzEtb6WYbzvh7rxQrCTQlnbbMvAORbcOZIXJm3RRGPURTEKymZ9QgW2PaA9fyfl/fGY9+3nN
5kYrtE74r7ExjtrJgTJ+O7YGD9QtpwnT//d+1IXTIQHsFq9NYOKjN2r6FsokWeNz/NiNePajWkyT
PxWwPMQ52A1dQbCrhObVLGS60iFw+aH/9SGeTfYiJE2KoHCyN9730tsbjn5Wx8X9l0ByUQjtHn3t
+9NepGwlDPn4gHk2BwxBbWwY0Nd6pHnwLU6T7DihuRpZOi5fe4ZfMgdetYHT5NIeYBm7q3mhHYbL
ENLpxEB10a+SqC07sXIdLp0vy9xD0RQ8qHP15mZx/SzzHjSnvNP1Srpx6fOWtXPkTnlS1MWbWxVu
vy/CFOF16eT1pvYKzyYH6dH/kHcZbtk8ybANCc//qWhdryz+0uG1TBx0dqJXLM3f/MKHIkibI07b
QROasa+0H9e24GNH4tkvah6MeUA7Hrx6AyDd7i6cZj3kETa6RitTnswuQwvjXJE4XDGZhV2x8Rnx
3HXEdNw/DtIx97wgkA0tiomL/XWfsrButvBLWE85nImJ34gh+q4QRfFZxyL7B9i4tSBxaQjrYPVN
KfrJnZO3jNSm/tJBQ7G7k7Ho0RAtaeZNt9ensrBUNnKwdL25poNO3zKIXKLXOmzr+pYjV7MGy1ga
4OJk3kW72rRacDBrvtWog1YR8dvhBlgpucYZu7BQNm6wCcIyQAlJvY4pc44+6of1jsVldRIoVa4k
Nj8O4zybfKVLVRKQYsxfWduE9xdHz2i3q0E/fNCeF+5MMv4EiwBUXdfEj5dW7fL3d6vGqn40LkeX
2dSg/akQeDGH6M7fVtr17ExF3kz+PJEZAUrrf2sujwIZZjf/j0fUks1bxzdwXb/NRg0SdDDc75rS
fwnCpnop8sbflaBqurl+epc230o3IugZy2Fi6tWDVDDuQ/qg2oHv0mFes4+Fu1BYLhJKEXnQNIhP
QiQwykPrT+aOt9I/6lLzITK0HSOwNNA1u1/Y+P8gCRO3d+N6jN+oV6KdyxXtsffqrlw5yUuft6Ih
inu87LThr2x0s+f4IkPu6HDYX9+Opa9bts74YGbtS+8IXg3x3RgwjLaymINo2+cvh+2dUYiiHrWp
KD+qS5uyQas+lEvXaAYWjlJw+fu7jzOvRGBd+VWG53Li3gNuiQ7lQ4mGOcg3lYjptw5knVnTTiQL
67R8QxPsz1TW4Smk/JuXDJtUrYkXWEe2IU7SdVCafgNqSNyCDhp0qYS3O5Rcza0p8y1UngjdbBTc
gDcIuoxa8corF4VjCTqYqAfFmFzZ7gUfYqPcGl0GhCaSv9Kgax4mgKgjGU/xXnVNuc+GZq1TYGHn
bbwbgMAFK0DN8zormtyaPv/WE5qBah8qz5sOrp2DlUHBwATQAG7c9VojppbVVO1blHfrtQz3gunZ
3IDEjwOZ6s4/cnfSjyAQLtuoke28Bmf5kz/64BlikwSmVV96qFfwIyhs5idWtWDh0MkA7aQhc3Jv
l6SDWwN3NFfAjja0uEgRxsFNErRIuGdCoU3p+mIuHQsros9pKwTm5z4NKQqlYsjmWzBalbtZhb+c
qpPbIm8bIWe8ZG7cLOevoyq7MXJ55/zdNCRbCb2X9svyAo4/wPJZW74NHdWgZw3HlHc/zIyUx1q6
ZulcW36gc/JgppyVb2UVPJQA4O7LUmDZAg5E5/W9WJiFDTyr+YTNSCf/KEnZHEyLRiHw2aqV231h
p23UGZ2MSjqNCXDmPiNaqW/rwdRogAnKe+p3nViJgRcWysab9UnuIPnglW/j5FQ7xd3+2JVE7+Mp
ddeg3EsrdZnju+slRiUELcy+/1qVXT/s3TxLQLGJAObrtp24zO3d941XZUmcNeJ1kBXZCxe94DtH
T663EjgshMC29hRX3ahZPyMnkDHzXQ3l2PyEOgsfdj7QBMNeBGBp3dVEO1M0z6jEPFdZGXSbWheg
pfLv2aEh2HEmhqir84L8Oxjv0/E2610Vrpy0hSjPRqB1cF7pUBL/GLO633Usbr/VhfpqcHfusxD8
dY50wrWk8NKxtkwfaBiXzLNzWUozRJcaeRrnzQFdWI9OsQrZXDpwlvWbtMv6Mry8gYPpp8J7bufG
Y7ZiMQtTsJFohcq8DDpn4tXLfHIA9Tg7JHCT6OMa2r2p3W7F1y/siw1KEwB+KuYU+s2M80+plDwQ
CiKKtlfBfnKkevJa9Gtct6AFL2BD0gB5VsbhDA7fVMltQWrvtmiZ3hd0tTq2sCc2KK1CYkL1Q+m/
ToWHnEeRNOk9chXlWgPO0hRsJ+CwHJK9AX+FAOFfMXN/lD3dtTPZGIDbaLS66Z049UP+ChnjCwxc
4wHki203oq0sBmLjxlfjzF7RbqxvOBnAOND207ab6j+CYmAREyxDuWcI0SQB4kUm1WdZyzxfyTkt
pGltVbHEb/NOTz5/dTP1i6OD8m7os4NsQWDV9aAwkjRiWbt1OpZ1l6PpAPx19RuwEai0DxXznM/K
JX3+67o1LBxVG5eWkzKfaFH9LwesdYncfIU4eRv22rNhaej2NakCgvnVv+A0kQuMHb1vBodtXCBb
Wqwr/bjJhKffCI5qVOqh+KXAUfe6bXWs21wV8Yw+WbxE/0D7JwkUbpirNbKfBe9qQ9L6lihayg5e
T6GXoQ9bFjGo2n6R+vKAM1Kdt83isvfvYgZoz6N7DhD4Yw5QcVSPI70b63Bbv69nA9PqXsZgtA78
IyXVfV429V7M3RfQNzyFdUtXwpKlpaL/ngLrlDOa0ICFggG1TNB8H0mT/JIQOtm5lb8Ckl3wq551
YxPeSO2ObnA02fSdAGMfybF+CpPW3+adPMucpVurXFV9cERa5p8pTLwIrK2nTbtsY890KpuxVEa+
dDPqeGmdgKCqgXbI9+ufX1gbG3qGElaX+HSQL6NIki+DGMkN9du2iPBqn79cH2PBGdnYM5UwqrUz
iGNc6RKQ9ISP8cE1ILy4/v2lOVxO1ztDYHOayIqiZTjN2Muf/VUq/pV1aXq4PsDCMaWXgd8NkFb5
EAcCFTUVX/L4qo+L8MFTWCFogNHS/+SmJMxXXq5Ls7HMugYIGqqimj7xOq0jOvIfnM/yNglXrW5p
P6xwnBmPpmksxDEHy/mOwllFbtBvq9jZamMdGgF9RxfxOaF+sS+ayQNTOPXFmstYWh7LmAHuzSqi
hf9gOkJueE3ze1HzeI8i61octrQ+ljnThKW1hvjhU8d77EBrXNBsO9PKYVqYgN30ZoQ/M7SF0ydM
AHR2gIHNnzuAey9oDXcNY7Q0iJUo1nHmxlM4B0ddXXyqCsvb2R3SqEV/7P66USyskt3tpufWz8J0
cF6GzJXPIMMljxUgsTfbvm7ZtOlELsNUOi8IuAGE1cEDchT+Sqy6tDqXv7+z5zhH59Y08+AoLtQ+
qa7TKJXsW+NuhCR7ttiYbpy8VwbxV9q4z5LGdYQywBqdz9LKW/bLKaWJynE1G8gc8kj35TTsthf1
7Q63Ms8UKKY756XpU3XbpVl9g7bXv65v7B/o3geZSLvDLe2Qn1cpA5WuhBbTGD5paDPdSh58HjKl
byRVr3QsxY5LfjMG5LYdEh1BFsDdzzFkika3Lw+Valbi/qWjYNk6MTka0PtE/Qpzh0a4M8bbYICk
lZOudiQuDGF3whnhsWqswvzXlGUui+q2/8QDsL2C285fe9ot3FB2O1zqt4FIm1j9Qt8PGOsGT55w
M4m9ZLP31U3W2ryXhrk89N8ZjgLdeA6tCX4EaucJxBcHInoniiv5OjuopF0/IUuDWKYvVdD4TVJW
byaQoF7iHNi2vCND5DgAOiRNO69xqi8Ykt0RByxKNrZzzx4oQSyo0NcQzQoR0PV5/Gk5/eCk2ygz
SXENmop4RyaDIHtKQ+LTeFcHok3hcMIh4SdK4jrVD0081c1DHJZySiKdB2it2BeCqf5vXoeqmCIC
ugQSHmTu93zFEJcmb3mRJCj8TnhK/sqyHNQlQ1d0r8GcrbGALX3eCu27wLBK5x17UGCoafZdMjZu
FDt0Gw+pZ7fR1RrNNQTEGQ8icERZRnnTzfqb6QpwHUdzPoXeyjZ+PBFiUxrwBirFeurq3xoaZgdQ
/+e73HXWeu6Xvm5dRbx1qlk0sf6dCic7MJq7wOnqGYnZ64dw6fuXv7+zWDGWZI4BVPity/AXZbEX
+bpYe+kufdw6QjUJG+km7XSfFrmJ8tQ51Rfir+u//GO3SexAsiICh7Gl5e8ZJPs7kjpklw/F21Tk
a73oSz/fCiVbA6q1Ymb1b+A/9d2FFLtJ+DbOEGKDKWJXQB297svf6QiS0S5EBObgXt22rXYQ2XXD
SMC4WP92Q17+PWYl0ttet9oWubAyNmpiyHhGsqYpfydl+r1Liu7BuNkmpRYIP1iXyDR6/8fZtzXH
qWtb/yKqBAgBr3213XYuTuJ09gu1knhxEQKEAAG//gzW/r4qL8VqzuEhlVSnSkKXOTU1NeYYKgTt
Qfca+rm3C3ten+OudTbOjHl6EJR8TFkoXyc3eNUdfZC5WEkbvZ/OJiYZgXTkFPZTLF9FWv/oafOQ
kuxOkeFzWDefuJPf3d74tm4MkyUVSKjhmOWrnIMUbI30Oy+7K7IY2Y7y4fMQFMfbHdlW2TTfuQ/G
QZfechjlvzVgRWC5HTQq7be1bxwBUZamoYOL5on7rTpFQUdOfu6ucXXYvt6wXk+0fRxOYfNajzm5
tKoUT3VG19JfttaNuHDMkYIK+qB8jcncoJiH9RWogoturQLd0r4ZFPY8hHY2XvwgDQWG2CdBNFOX
bIz5ppzLHzJCydxEQ1Mn4SmHCsORoUr/7JRrpeeWHWrWRWg2L/i2ybuwKvwq8vKU5MNdztufLHT3
jSbnTfvHLIgo3BKVTY2jXsE6x/OdhipSsa8nsUlcj0Ehxjh8I4r7X13J6WGa6Cvvwt9uupoTtLBM
/6EcVIfDMHsBvj4Y6v90IFv6yUE7cGRdneyiIJgvRcfKM3P+GlDtefKLdCXbadtZhlW75ZiEaRDI
1zh0vFNCHTy7tv2320uyeNE/Q1pilkfUQTaHsWD8FeTC6XF0UReGgijvAm3dj25crEEHLGe/Gdx5
bUQHHuY43kRNj56grzKYioOK8QxzeyC2Hgz7dpDkHDs+wJdHqi72YeuMD/G8qJqGRdOvpPLeRd0E
kAiK/x19FdMcVH5KUXs2EBxx56ZCifq3sY9qdo1xKeQnFCGKbP7eyJLBwZRQR/FKxDlg2qhxrwrz
oHwece8pvJXD5b1xL19kJIa8MeVgY1L8NZ2h/xGV8ROJerV3AJu6PbHv7ZClg8VnvAk4Y+mDRzup
+Cv3yz76FoL0okz24RR5+TVNfdz0+VTplc5sozEOe+loChWuenpIVJvvgCb8nRYQU9iWfV9Gs3T8
ZjQgn2E+WPLkq09Kd1/kAxLXTbUST9imarHgN42LKut6BFjqVQnfBQWQk43uwQ8kJD65rF1y6OLU
+3l7Wd7zCstADK8QpYNbxeBEeJAErAWyQE4lrdceEWyNGwd9xTRRsT90r07bKfXQRywVp8jnyjlu
+3rjrAcJVOFNboV1boC50In+xmJnDXv33mm2TI3hCry+jMaSjfSyVPhNrtjX7oBjk32VWfhpjJC7
uz0Iy2Y1CylyzVzoOykU9uP54JRTYDoJHdmuGbPf23owjJsk0k/SOohPotYfpAuIn1LF12os1rAv
loWODOOeON4xY4gfXVAo+qJmMWy9TWIdzFIAyDfCCYJ2+5Q2XXQWrlIfApGvXSdtn25YMgiw5FSP
0XRRxdg+Iqqunzsk+VdCFYspmwwFSMMWuoMe4Ik3VSN2qNBH5E6z9ihH0Z/cfs1lWPaqifwXdYzL
TdBNl8TvEufQe7r7qGOafVeQGZfQ8ZpAjZx5xfTr9o6yjcuwbJZEk0z60L2kwDleUCwViF1TOMl/
CHjqP84Da1a2rm15TAuvURzspL578XAVSZie91UHVqbbo7A1bli4Yi6NRd8hV6RA5o5Q/iVpw0+b
2jYR/wz8LMvFKTkhG+XdJbUuzkM6/3W7cYvLMHWDeJqTPBOseaBDhSKC1J+di65aUh78MhSvtzux
zI6pFzTlYB6M8bB/4jPEMHQOMG64Pve2IRhH9KR07zb1mJwkBcIigpLHhMDu5GTB87bPNww7cYFj
SlQD5bqeI8g6kqIYiu+jDHooON/uwmIFZkGayHPaVEMPOXipvWMUFPkR4gPDjkGreOePtFzxIraV
MA/pUCR+2XnRaSEf3EsoJZ4ClMUcbo/CthKmLWvHDf02AbNT4f2dg4bwQBg9luPqu6mtA8OGCc26
JJTF9NAjY7qnQ/AMNli13xyNmaURueM3CCQFvSSto8/QcXIPaStWXJ3l6816iKZzAD8vQHyxCyGZ
tpMVmLvKSkPFbkjEyhJYFtisiXBU4nVlE6MPzys/gUa62KWVp/a3F9iyTc1KiGQA1fIcyPQsdPQp
BfZuCWQAmztCION0uwvbAAxrFoGCCIbonBPKlWdnD24HPMbEfr/2um9r3zBmirtOqqa2f5TDCMB7
FDxnbDUAsxyeZg0ECMfyBnnT/jGNw+aJ1TQFUduykWj7lCbKVbsyRK/bZsqwZeLlSZxlU5DushJx
0qgqvRNe+3Nb64YtowyTi85r0DrPAOTwszHdj33ar+wkmy0Ylhx1FGBIT0gwroIHTIu8xbd3wYdw
dtRx2wiMMxngxMLvWupfmKfgukfwO1bz2oXE8v1mYQPLkx51KyQ5eb7s+BOjsm+Pka5K9wMBA+5a
wZytGyPepskUkNAhuFRlKE4Ps2oHbetdQ5uV/MGSJjCzLYiIzcoGliRZSrMUq6xlQ3dqwSfQbvqr
L9qfWtPnZcKaHjooc7aSHvjndeW9Lg0D17r2kxpI54uXsGjOoLbYDt15gmNHQUICTdd9lPpphExG
Nv0Sah6gTt5PvH4AiYFLT6gQL8mX3o2J/+onYRAch7Ibp48kduf6N+KMRu54v4TIdbPoGIsZb577
AVJH46EsQbPyNLRscLedp8Gybm8v2I5E7oVnCW5c2MEsx4M4jKZYmSvb6i8+7E3rddmWPuQ183NP
ZI38ZB/SvBsPKKJwyz1wT5X39yZTMcsnkjxnY546zqlH8ZlK2b30ui+3m7a4xMDwI2JhDohImp4j
CWJ7BcJE5HHDGkVhZbUXLS5Jfo0yrdudWZx7YHiV1Mf1gQHWcwJdDzvrKam/xqXUz9taNxxK7iYR
5Ppi5zTVFd8J8FbtnHL8drtxy1qbFRMUAgBerwOcewPwyF5Y/9A5vLpUa29LlrkxSyV0O4MLusYa
C4jGHGSB+yNN6Ur9jWWVzdoIUbdd1s2hc1pKO5D/e0w1fRC6/JE44jAWa9w8tkkyfIdEPak/uggO
yFhOe5qzR7a8NefpGljHNklLx28sLnfGqNNuVl0QdkwHLgDRSZCj2bbEhjlzqNrAt2rnpLrktwYw
fyfATNZEKGS43YHt642IIGKkAiNPWJw9BSmXRCN6LYp85aiwzb1hyLqd0sZNIeyWgOnsyIfxc+rM
eG0Y6w1MPziLzAIJ3ZDK41C6uSQTpLCpA1JN0fMtkMuldcN4IxUMeVlKcYEAU7OLUlQiplPx9fbE
L/vvnTPNLIYAp4tT+j5UhbQ/fltSY8SJ7sAvciDjuHJRt6ytWRCRh6kn/TTk597v8gCgpSDOvzUB
13Tb9JsFEToC3SXVWlyIQlEBRMjprmVr/sH29Ybhgt+FAOQyiMvUZ/WZ5B05ZnqLJAiW1iyH6PHI
H0nS5Okun/riZ9oGj41OnQ2vXUvry5DeuIQoa11fA1B4AS64+JCQFiQiybQxiP+jCCKIQPUZRnCc
IBfeU1G2j+40pBtgqMu3GzbbF6KYI98XFzbAIfQucvJTh5yhu6DRtm1948ilKtFTMPrVmfDyK4XE
iAhRDqe96e+uyf2VTixhqln+oAMF9G+KWRJ5/aJ1kt4B4BHd0wzYwETQcOdmobrzF6pnt23XQLyW
Q80sjBBZG3RqGGvcdt0zwYEGiQigR7svDiIkB6iM2zNosQ2zQKIuIYBW1HN91hoPZoLM0xGucOUF
yNb4MrY3uzeBCHQVunV9RjHPl77x9L5l41o6wNa4YdURsvVL2Ut9xr86ZN5APj9sQghh75olESSF
h5u8WVxEPdWLIll69N3o9+05txxmpgiPV6e542gYdQ5ShB2EMieEXJBFDXroTt/uwrJnTe0dBbYD
xwuj+rwYRd6DJ1zKsNwDf/c9d7GHCvYIVN4AFXjUEN/u0rZhDXNnVVaWYD6vz4wOdwQFpMnQf+lV
f0e5PmR6S8HQsjKGyfeybSCIVs8PokOQlCxVTmAq/fv2GGx7yjinhYxDgpKL+UFR9lxXebdzknQL
Iwm+3AS1QcRCzLjsNmfdJ0+QZax3fgdF0U1fbkLawA0SZB2CizPLQGsP5vWXbF7NfFqmxYS0qb7t
Bq9z8nsdV9W+B63xqeSrfGWW+MWk/WWiK902ivN76D4/gkzo0A/VC2+iOzeUemV6LJvTxLYBQTty
19XNmcTOi1eyg8SrJJnil9nD632+hhyyTdTy+xuHx4PKJSKlWOKy+EiWt/p2+/4xAuypQM0iZOzk
xWtUf+Kkic6lHFZuyrZFMKxXDGOYT0XYPmgUTqfnJFeI85JMgUvhvq1SyGXcO0EDTtht29WwYhYP
cw0lPjym83Hy7uACUUFVce67x20dGJYMiCHC4jFskNtB5T9hVbED3vDrpsZNdNvkVW2Szx520wx9
Yz7DRTjBGr+lZQ+ZtQ5QT0LBlxTtRY9lt5sIfxYD71fswNa4cSLTOET46BB5qeOIntLUTV9abyhX
znvLJjIRbUx7Udk4c3upNeKWieAqiOK7mIh9vNz4t02+cUumadqwse3aC0c4fxYj6gaF6KqVfWNx
FGZRA0ddVi7KJr9fHAWn4ERmX/OyvZ9S/7Ula5lV2zIYppz6gVeLtm0vasIG6t0y/dh0CdnAFYGD
5g8UG+i6g6HNwErVD/mBd/lHgUzYHvnV6+0lsAQwJn6NDh12KR7WLrRzPET1HNI2pM3S31k2lvfb
+jAMmHY+DrGqyu/pDL2TOso+JqX7XbLi+Xb7SxL7z1vzH8o5ES2rHppPiCMG9cQhvaSQZdbEf2hL
fhxE/LSN1DmAitfyCW9OhYmGXor3qvaSUAmZZJRHfuxKoP5XbPr91fhDOccDdXAkY5CQEQoJFYVg
WI3xC3iDtsFiIpPjNw898AXHVXuREcJ4MI+d2xi8VrfX4X1TiEwIWg2+v3BMfLi7AThRngAjvGvH
AvKE29pf+n0z+XgnD9rBL9SFF04DzUMvy0/dvC4kZft+w5RJM/UaRXbzA3Q1pxOC7OdoyqcVS37f
of4hlyPCRMNqYWgERNqJDk84le/D8hee6Ndut7bdY5zEMk94PnVue/FmyBDi/fYxD3Cn9fXqU9j7
LvUPPZyocd0UN6z20gPGsMOCfFneVaCe6u0RMMWPyJ5sC/MiE4PGVT4C7jbMDwkywZSO38D+BkSM
0+64g6f6rRcF4Kj/vauYLF2mBwUy2rotunOVp/TvURKoV9/etZaFN5FoXFVVH5Z6fpigT7Uj/nDt
W+97PccvpA5WPKxl55qANEDyCV6p/Ow+aUHEM3XecD8IEGHcHoGt9WW/vbE76Fp2QOXP2b1G6fo5
pVQfQIe0khazbCkTj6Z5M/JYe9k9qu++ixkqEoiO75Torn2PzTvzeCWHZevIsO60qzsYSFY84dnr
BeIqF8g1nvU4fFsYaYEWWOnGNlnevyer5p2M5qiRZ2+pNBOMfFzfqrYhGAaehH4NQt1WPXDmMb1r
3Cxy9nosuqPXsjz9UDt5fwm9GQIZt1fe4lFMUloFyXKF4zW/r3Mnn/eTln5x7GcXogwT6b3Pt3ux
TJkJTEsc3kaB36kHaDNVR8DU1KeGELFtQUxkGmoxOhU22gWRbvz7n/i7GVaVWG2fvqzUG9NQVcMh
gdG695BGRd44gXTPtM+KvFuxDssChItTedM+VIIgS8F6fPyk5MFTIdmxDIyBUb2qcfbepoKOW2Rs
WDZkHiE4T6+AQSf+mckqaE8qaTp1GHsvfoSsQeQAgAUJzdvLbak3gRrbvweVosxTiBLabSpbXgiy
kH13WAjBlTCh09GP+us/QtaSdsVZsIo9YgXX0szvTegyWiMWzfCYNZE0a67gVZ/P5RTSU8VB6DPH
K+7+vR2BDszNLMtgdEfh1dcoAxB8Vwf+V9IIN1tp3vL95m4O5qAFR3BaXVvKmg8gVCh/1En6USKM
O91envfOq2UAxpYGSUw3BX4vXlg4eEfPLZ+FRCqZd1C+G3mxhlR8L2hfujF2tsgmgDbAzH9lc8Af
ag7yYM8NiyOClWuf0/6oRLLPqjWyF8su/4N1WQ48TkG49wLZtPDAyjHdCS6jPRnC9G5u4ruqX42S
bFtg+f2N0XpS904Y1OKllxU00CAK/WtO3WpbIXZkigJkTPd1DsDD1Q9C/8CyyXmiEY82bjDDHfBm
hj7lGFXXRPudv4dYRsw+z84QkJ2IBnfNDm1zZPiABAL1tIp676XXuNgC45k/DnKVyMLWumHlNPB4
yWugp3WBGyeqMHznEsa+ECvBvKV9E4HJZ83TkkfiqiMIyLsoyypd/rzJ/kzkpTe20ptH331BLkE+
TH6k+mfs3sx/SHAcqBdwSK2xkdqGYZg6DnYFea2SvEBQb7wQvii0NsnQrV1nbe0vTuyNITC8ZXuo
6WjgrJLkI7SWqhcoka5B//55ATHv/XAhJkoSl7W8qlDE+Qgxqu6jcCbp3KH4O/Y/Qr4kon/3FRuD
+Yx4Yuq/9zplfnDngdbzJ4NQoRPv+05M5d9JEo5zvse9m9NvXuzi9GMF8JBHx4FexWdWDvFYHXvQ
zPUu5mjK6y9i7HXz1XdBtjvs8tlv2gdvzJJwxQRt0+b/e9oi8I7TqYeou/QB4lZAS7wsuegV/IWt
dcPAcw5uubKT7guY1v1zr1DKcoWU8exeb+/fGF/53qoYlg0WWD6gGjZ+VC4oizQFSkLH2ccI9A47
oM+GA5+jOx98sWAf/HG7S9uQDHNXOR0z5hTyWscS8EapgqcJ5eKH261bjlwTogm8LfdBCey9TJFf
0A+MJTq9Q000KI/bqVoT4LH1YlxDZ0crKBqn4UsTABkGRkNyxMYc7tOi1Csnu60Lw9xRoRyBBJM1
TwOD5PBQZa8C2LAdJELlSmhnOWUD41AnsWoVBXf7yxQUPoSqenJVUZKePKr7+yRwmocuDNbEcSyr
bmImg4xMtCYIXN1Rd9ldUFUh+1Io2awRwNs6WH5/475IQFKufShQRdIl2Q445kXEQsi1Z1aLpQSG
nbtVqXQd9nCPCSrsONh9chIOR8pod+flNXx/c2kmpN3nzttSuAGfacIo+0gklTuG7ousLoDAfp+q
8ec2MzHsPvDFNAsfUb0E3/yPyInGfQU2xd0stf/7dhe2BTHtvCx4qSrEJh5xoYJU+xHrP8tOtWtH
iqUDEzyZVE0REpJ6L9KfvOTgATac7x2RrWlm2to3jDxnEWpPx6q5Ir4evEPohoH44vgJFSsGaOvA
MHGW8ESP9TD/90SfMjzv6nJeI7KwOBBqmDcqB6tQNAFiw1rr7DCGuBLEfAYQKMPxuru9yLbrIV16
f2N2XPo+8wByfJqQPUGSkQuIJ+Mg5D5qssHuUh0omEaRGRf158l1v1cT4Oy3+7ZYJF2m9U3XMx6w
STe0zVVLl39Nqlg85SCVxenyCTz0oD9Ogng/Of2gdrqCTuHtXm2LZvgBzQVeE/qavdSd0OzIae7y
Yzu2a7IDy/K8cyKblNR9EYOqG2K24Dzyv6ea/F0DnXYSVf2IJ8R0ZefZ9oZh/okUMelyeGONu9Ue
on7x3uvi5qFJ6do4Fit5bxyG+aeEqJFncnrhBMkQKdhBpHl9x/PQ3eV+0e598Dq5E1MrQ7Ksyx9o
TAq+v7RTyFOkYRXsc790nWMmNSoJNi28icWkbTvHmsZwmVFD4yVZWMApgJR5JfVlMyUTizmNqLOC
gA38zdSTQymAYhCxNx1jJ7iMIIUF2UM9fdFu8gNx4APE2NyVkVl2g294Cg9yLcPgJdUVtbLiI6mH
utg1fYSErhYoVt8WKJuATVzA3B7P0c21RwH/Hk/t6X0BsooNQFYclSZgU9S9aCjUQp9YimTLrhcE
JSFVmwcr28uynf+AbDKwZvCqV081R8kML5tPKSjWD5CY+VHXGT/pOdCHpl+7V9p2s/dv3wbeL+Tx
BTZbXMnqYxtlza9CVtHx9la2DcYwfzowVSAjrJ5Urk+UojpDe/1VlN73HJHGBNKLw9isJXNsu8tw
BHmUAXJFcQ5NUU0+9oqSXdQIFL36apuaYGRiNoux8hHvkfrqBY1b7mbS32dZMv99e7Ysa2FCNTvk
0dK5aOorcfJor/rEufPdae3bLf7eZLFG3qMGL8uknvquLfZem/2WRf2Qet01TgEfvD0EyxqYZIMT
V7MOskE+gQEfVTgtVGa8og3vHM7X4mPbLC1dvzmNp4TFlVPA/+YLSqoHTOGwuKrb329rfPn9TeNy
kC2nnSc+APb9m4Jjdyd7snLFthiDCdnE9V2CrC+cHlUIrlHW4kRKtYCQfFrtUDad7eIKFPjDEkzc
HoytQ8O2PRqhp2ZCSlBHz/PA5U7JNN5FYHjfNyP7GoMA4xDMa/dtW3eGsfdBNmZuiBw38/LfU612
C6aDoXlclx6WSh0onv++PTLLjdIkJxTgcZJh7IoPSxyWxNVhIT+Ev3zoM+97gb9vd2MJ/ExApzuV
TIQ+nCMFl9e+nDgCsJrunDj6IRsAbrQXRyevEXsvjciKBVl2oInzrJ04r5Kua5/+cZe9xp08iMLT
7QFZ5s3EeTI/6xqvrNQTylTiXT4uiH0VngBh1Du3g9gQEjC3e7JsBhPzmfoZRAWQu3icWqfb16X+
LCGMQOryVzJ2XyrsjJLSlecwW1+GR4AQKoieA3iEYq4fgwS6q62IXijzzjUtPuq5S3dRnK10ZptC
w0PgpR4RxZSoJ9Ek/VGU7FUB8rsjvZR3XUzweLSRnjT6h5f3jTPq+3ZcyC3g6Qhg5DQU00ODGvnz
thUyvAO0qEMVdFghSfsAewFVUUuyYTHYOvHZnjSQYcbevt2bbVsbziGfgBIZgTL978GwgIC17JPD
tsaNk78uugrUULP4MHEvOasYlY1ZhkeW261bDk4TDBqybAxowhBX5KE8uqjn33cAgsCddUrsRKHd
l20dLfv7zXrXtHVSHWv1RFQU7xms/v+f0jlZQ8VZDmiT+rBO44gruUxVBbFoxqvh8A8VVeN1+cpq
2LpY5vHNMBI3gTjm4LRPom5YuU9bvWT5h/RFTum8dodZbsHv3PpM6sOpla5OZ9I+JeXg9SdSZ5VA
SShACBm4CkpXfvPUXOD1mOWOTsYd5LJp8YvIlHQvTtlAeulAStwOj6j/QGl4kYzI499eRtv4DQ/B
HB5MGdXig5665ihz+pr6VXNs8I/bHVhsiSxz8maCQ1+20KiIq6vCRXTYD12bv1ZjsEY+YNvvhmOo
SYWsc+lWVyfzya70kl99RsjXYUZCZWyafuUiZfHaJsY0IVzprlDVFRzs1xEZ2308jzzf84YlzWl5
OSvzJFL7Mmvm5rRt5gxHMcslIcARYYPLVT1EU5LMO4Rkck1m0XK1Dk3CRA5C18rhuCCQGMKXcrpm
BUPJYwUtDo0qIL7ctcMpeA5cd7wLc6RDtgwsNBGoHHXoDuTKxAdws0PY0UWAuUgdbWt8OQrf7DfN
yjQuG7+6Zi6JP3eQjXR2gZ8j17etfcNhBLJJu8zn1XUoq+CQ86y+i3jZrgRU7wdxoYk/baFKRyrw
cF/Tqu73oCtPkSSMfi/n3OR5r1kb7/8JEWpKtsVwYWx6gNT14tZvqysHGHXv6Vk8ASO3Ji1iG5Bh
/lCvCopZpPEjYCa/FUhx+zGdfiWTzA+0mstzEfH6NKk5fcrgKFas9X2fE8aGU8gyNxhJx/h1gOzF
f+qw7Tro7wb+3e0t8L7PROj+7y2m4khTPVfZB1BofF2ixbpX5aOTesGKU7Z9v2H5UdlW0ZDk2GPg
yXnyndL9CYRJveJXLJ9vwlI90uMK6vTZh0WhS01Nc6yborv3IU943TRBJh411KyLIMAmro7v+vl3
SQed/pyISsfHpFcJ/bStG8PUJ8iQVrNqcbEaFpxiObQ9cu11cHAh3P337T4sS2HCUoF5dqKM9Pw6
+wl/AI1Acs9mUucr9m5rflmjN95KdCIFfKnCucIJje/HpsrLbywCv8th2/cvHb/twFGidMMIix3I
6CjcPDnGuE3fbtxi3CZBoqqCpMabgnxYMmZpnjxplsYnikwtamzZp85Hzd/yX5XcmKMPTaif5LmO
6zwU1yJTkJ93mnIHRAnSwaxcC6Ft9mGYdxpMSYfP51elMn5wHfCGI7Uc7BlkQTbuKsPAw5rihELk
dx1aHaTfIjIQme9FCWXyz7eXxjIIE8OnopKPXVSU12S5MHl9+4SoRTxRCIatXJqXA+/PoDY0YXy1
KIhsOpdfkbNWh3yu62TPSlX8jMJMXYmcyTb9hdCE83F/jOtuHMW1HAJ/r6GjBia3JmI/tk3VMsA3
JjI2CiUlAyuvZJRRuptScPI3Yens29rZQvvISGhi90KW9m1ZTeKajukzQKHz2YflrxwXtpUwbDyX
Xd9lTldeeceeOZ/9A2onyX2Fk6kB3nrF2y6tvbfexkley7EH03BRXcFh85vTZBeO1cbNapzXDaLB
tNRxcR3Z1J8Arq3vgThfmDfmLXV6ywIYRl3lNQOGOoPfaFwPXEKBYsOeT2JNgcdmb4ZFEw7ynZmG
JRCNgToGXuv/aGaen8ZGViunqmUBTMQe5SITOSmxT8X4reVDsO9xTVxJsLzLno4JMjF7+Vy0RYUq
/OvisCMGIgNAjHfd3MrzyIR3BHfYr4rSw9CDM6ELsL8ysfEWHppkijOtfNfFy+h18IPukLlJmJ9y
kIGA78wFRPG2ndvmz7BzDyd5U3UJv/JQyy88YzlBkW+WrElQRe8bCDPOclSa9oHbVvXVVQ7ktMDZ
AxjcdclMLffDes75LvObbSDX0EQOesyNqiIj5VVT1z/MutcQp5tQWwR8dbPiGW0zZpi8coFzC0oK
sIqPxChoNLvye9g09XS4vSIWo2GG3deE9qHP6uXq0XZI+Ndtcwe1SfeO0USvXXNtnRiWP4W6Ank2
zT6QfoAeqkeSc0IgeRvSSp22jcMw/jois/QrOGBviJF6D8LHrqPT2Z2b9Hi7B8tKmAC+Ii9Y7uM1
91oiE3GucClXuVpDB9oaXzb0mwMwZQ6lXY8cSg7q7EiH+mPM2/hl25cbQXrdzkns+xUco1PcOQHo
7gIZrmneW9b2D7AeD0WR+LhoBCMyFNwrD0XDj0XqFCs71BLhmgA9EUEac6CoVYhGdk/z8aCXxBIY
ll+STt5PQX+XttUD3PIab5nlLA+WNXqzFiIA1AUZVZyyVfSq55bvmoakB5SblDvUjq64Qlvqx8Tt
JS7n3Kk0LA8hQz8CQgltFrrLgVp6Ad3848wRO+ANBCDe9hEE1ek2SzGxezXWy1Xo5Ko6OewhZkpe
SnBIR/uBupB/vb3llq31TqRiUh+KhnW5LH1xVUDX/WOOfjmoBxfiKbs2o59kMW6hpcSpGRiWnzqT
n3f480HFYG5UY6gPOm7Yz4Kn3kY0WWhC+moW/z/7XKD6YVc8j8srUTI75ZMTK/FX4ITAKEKjb5fJ
jLzoWPGVN0WLZzCJEgMnK90B+dVrSN2E4N0oYu0Bl0j6fHulbO0bzoF0TgADdnAkF3l9P7Mh/UED
P/jrdusW4zWxfspJITKZIpm2vI/LBvyqU/S7a/UE3Hb+q1C/ppz/LmXO7m/3ZxvN4qXe2K7ufeAh
HMQrggRluGs4a5IT07UzrmxsWwfL7286qAGtozGBu4u6dnwUk8azbia7sDlsG4Bx3vv1gKdJimxE
QyQ7B2ku70KvXEnKWazShPAxsIcFbG7wmJOM7tlLlHKPALv4jz5VKtwJofJDLFcxmJZozKRQjBuv
4VEyVsiel79BJ7ow4kHZe4AJken7UMRy3xC2dhDZBmf4Aeq7rFJq4h9SPLc6PeQZJ4//R1QoPKxP
ntaumzyNuMiSZo83M7ej2+ICk38Kmhpx2dc6vk+yUT9HwME/urL7+X/fDkFMTBmbXnVuIAsIf3tt
/IkDcb0LFrD9tsa9f+9l1XFZgiLKg4hHzg85JK7OGarBVlp/7xhdPt0M+vwpCSAf759AnH5J0/lB
upA89oZvwbQGT3jPGJcujCVPGa0E5Tk51ZiiHR/87lhAJPJ8e3rei2zQupmk5QyXMTLX5KRzHCwy
gkZzF/LnUDXD/nYPlu83k7TeJFBb1CcuaKSD5zqDEMWAYp0N+3L5fMOxRxGlmdAeOdE+/j35kA9y
AXtdWVzbly+L/sYNsob3zcyIB0H6KDqoFtFek4NXadu8GF5c+IgOMsgHQ1MJr1N52f1MnHrt1mb7
9OX3N5+OKhxc4GXrIsnhyi95CKodVC+vsWfYWjf8N8GDZxnkPpZ0aKGzBx7N57Gf5crxZtuShsXq
PCKk4oF/whmXHqauds/dQqM5lyxfyWTZBmCaLaqdNUtacoJq2Ze6xNOE64d6xaRsjRsGm0CLd6Qt
fAK0OfyP/sinvR+sRraW1v9IuOYgAChwizoVXjlCIB5ovwEPhJv2pJlr1W6hvLrovZPklD9Iply5
g9eRW1DIMFczw0rStuDBPPdgvG9Z8ZdoQfMVjuX3219v2ThmnbSkJZ1R4Ob916KoA5Ro70McOZ78
euMEGUarmq7jAUQnT0Q7hbufiqrMdjhYAHq+PQbb8i6/vzHcSKdTgNpVcuKc/IX66+L4v7jG2ho3
7LYHjBOPn8vXd0Vyx5NKn+beebn95bbZN8yWQjInC9zZP3kTqClENJJvc6adXTivVmQtXt28cC3b
xzBbj82tcpiAVytQA8/m8jlp2/uc1o+sqy60X6OHtZzqpiTNnHIWqyCnJ7AuPM+jOEy1fEoycgZQ
aGUjWWbLTLKyIGSMt9Q/RX1+hzeMj4vkw+ysxWu25o1UCy0yr3KWo0tXU/wIbrf8pPFU+jVAIfDp
9npbNpOZS5Uiktm8VMewPvI+T//D2Zc1yalrzf4iIoQQQrwCRfU8D+5+IdpuW8xCgADx67+sc158
Oa6uG/3mvcOmQNLSmnJlzqAj9QvbncgIj2w13/jeYu1I3nHXS7kcrotBpEp2SdGUD3btIYp9Csx6
7CM29ly13KGT5yB+M6BMUhSDtyuI5L5nzNvaqWg9EBoNnCH2zJ0PCfwDNEOZ7nbf24GNOetuaJcg
xMs3IX8SbVHs8mwKzr5++BEb2NZM1wojoz6B+kfgrrcMTHE6ay9E55/Pvvfy9U8cO6Qbc9ajvyoP
QzbQBmSsx9BaO5QXrAxUkPRlU3UnEsJje7zxx7M/0hVUZQyjtVChM8gs2kad8PVHVmlbLxXgs/Fl
Pv/3mBICnnUypdrjd956ijXxyCr5G1NWrjuquac0heJseUMhtv2iRU93ZTXVp2aQjn3GwQr/8jqg
4SghyghrQ8vivmp/DbzdH74iL765CdsKKnQj9CrMzFJRN+u+UUv4mNdZ8B1VcniGbf206HUVdlmO
y6jUVxi9/PTXU9TLx9b/cKz+WhuO6cKspLhKDwIhKoCViQKM2+Fykrb62C9s7Jhh5CQIJdxNZrsr
3rv7uWKXwyROWPKR87+tha6g/ZuUz1ja5+EMlh3k19kUlvHXRnzkot4WQeXUgi23oNjYIt+bvLui
Ftl1E7ZXh1saMMxTRaNjZ3RjxiYvDQgTYMbSdZ6zVvGPBtJ60VJ0fNfLftx9/T1HVmtbBDUZDcyY
eV5a+CBZ6/JPp5zvv/fojSVD6HxiENyCUyakihkDO2/gFqcmJI9sxFYPZnSbopoXzSBrULyFSwWM
/1MVimuTlagTLe6J7OzINmyLnXwhbrF0C3xa3eyXOoCIsnwfs/xzbIafX6/TsS852MlfFic5Amp6
+BLEQ1de6EIAIP8UhD10mGMtvxsjbSeYm1rMEyiN/HTueR5DrMomouYygQJU/s3DtLHsBdrPquAT
SzuMTe0yIz+boMrTr5fpyLWxLXTSTKFlWvYsLdrgpprFJ7VlGobD09ePP2YIG+88k2nMMekJ+a8Z
+ZqBxEe8OCfLpsf2eGPNxM9disYC9rgmb34xHE4rb/F4rtVteBJ0emSNtnPJgLkVIXCbLC3z+jGb
MYWiEMIAaff69SIde/7h8/46qs2cG5d4mYeMqgH2M1NiP3r9/w+w9cg2/M948DK3QgS4NCDVs0JK
JOuT70pVkO1UsClK162HlafE2OdC5k3k9t8B5MMlb2eC16rF/Lzb+annk5+ZS3/PweCecDrHln1j
V7LysqKET0PYbvdiUq9U1zLyW3WKZ+DILbdVcal0H7QDg+FCQu2jEV5Mi+kmq83NlH8HPHxYn419
aWrQ8VIL4jpEL0nG/Kfa/W5deqveYsACoTDXxlIM5YBq1qarCy3dxi0hYXBKA+iICW/nfjNnhGdR
vZ/yLog4gzi86KqYUn0eOsHdOpkfX9vYEQvYTgDPtOgnCG1isy346ISexmQKvvvwjQFjHMZiOBcG
3ATqha2oeo/rSZbhg2P/R71iO/gLjh9SlfPA0nq1OvKCOq1EmRwEXBvfC6KqnFIHFZ7vLdPBVv66
itCNnWxTen0eQU0NTWHqzfatNkG2JF//wBGb2Aq4sNYB8V+nfWipuX/+M6wG/kFmxNnpI3Vsqzd2
bcIAmU0VeiDVXJ4HwjvM8UCv5ev3P3ZeNwWqPuSrLJfBT+HW3iFzltIV/qYxk4wCbj/moPjmTmws
e8jBVtTJ3E8bBSL6bHgNoFL+9Te43n8IKf5xqLZMGEAmN8wfMglXCbGbX43b8Ap0p7OY0wNd2R0n
jfMgSBP0MTC5EAzmyq4gkxjH5d01hDyPgab4b8F9iAh7CwhaYLjrmBowz48plXWTsr7DldRBeW5g
Im/i2e/MHwL5vAkTlw57se2grqApDnqPOYd2YtZpfgHaN3tfrboNd8pF1UlXGOZmNVBj1UTxEHBm
YOq67vw7cPuQqHcOpOfguDNXKqzIDwoep7O5qdU55SXT+yrE8BYks+mN0Kz7bPHFTlLxIJ+jWvHS
u5dUeOh79+BRT5gvJ/1rCFsjfwvaQtFUNoW0EZvLok7ADh8M6UCcqttJPpl9P5jgYcUA2lNDwZ6r
GdhXQJC3XJpCuD8xADg+KVJXqbRV40V6bCEuA1k/zO3LaQD/VKDGLhq6DmwKYA9geSInV5KEBmhT
gBsdLTrIZpc/TG3Mo6RNmBo2g3aS135N0bNd1wKAw9DBCC6dsqRa+HQjy1GuO91DWTUCDpKtt6KH
QHzk2MXOoAyvlic5euOvvBIAYFRdpnQsp7KI7YBoHFeXCxhlhs79h2jD9RJYK5q9Y56xr65pzupL
VEknfydnLG0sR+ZdoJnpXRQkp0kDkdcfxLVUp11eDE/WC+cpqdu1Hy+gjVWfFx6EfHlYyUtFO2YS
4F7mKRqyQaq9bIBe34H7Q9QP+HuZE/GZN9kl9wfgsEoIAEREgkZaYf6H7C1Dsoia59Kw2HVs67/0
npY00oscsa68bhNIyjc2CucQOEYle/2Y1aglA7QnVqCH3IA9M6ejPm65pbtW1oh94Q6BjMZlnnIM
8/vhfVMqZOikGrFLLRQ3y7jCAKZ9KKyaH6zBi1kdFOsZxTLqw9g3lNroUuRtQntjmogE9UB3pLDy
U3EqzquAZrdWjHmTQh+2r+MOkyBtZBgJzgh1Vi/CqupkKJWhCRmX0T1vp4FOO0B1y1/O4KDuR4cO
L6nc0P0gLGPPEqbZRwDNexc1D8vlbBGUksdq8DxvZ3D4+I5MtGLnYh0Lb4fu43xb8NqSKPNE/Zo7
bVCehcayH7r3l7PB7+WnCErePVCUBB9oAMcTDXVtyC+lmTMk0CBboayyOuKPFh7+qGUgY9Bv96Af
xOlqVuZc5xAu+20HZd7XrK+vyhzMSjP38P69pN6ejligCNzv6h6Bde5fhqzBeV27sb0YvYZ9Co2g
zPZMXNpW9BiQ6YDWl3qcn6E5XN9BEIL/HCsQcF+4BRSBjWyMwdDzWHvxBPmUMspsjcSvWhfAskNM
QP1xVl2bhM1F3tzXpMfuePhHl6qY6Q0ugyINKSjcCWhYoZmhBkyFLF6SCTCQ7OcMMTkQn9ZGhTs1
j80wY6YbWicYBszNyC86hZHOuwKyKtUKpD+ugSJBp64vbjrWcH0ptTJ/mpI6OEDe4udJQ0sjIWAl
p1u3Gm0BvFxl13NDoc8JBE4493sJrLeKMs2ri4KPWC1PleGUKLBspgA/F+OD1oTbuPDb8UX6Y/CQ
YTbteRJV0P7sRIWzH4TA7O8DUIifLWoVRRnn1tVrTHCnXHtzte5zWloJcWIKVqrY2rr4PbBe/aRh
qO6MdsI7IAXzB5H7WEUoAmH75nKq/mQKVywhXi7BbpDVeE2cpSduqfvTDLbcL7gmzzIN7CQ5KF++
IIz0yr2Y88lPmoA62XWGe+1pxaztFVQN+taL8tmW63lPIKW0Z2VPoCqCycI8GTinGqN3kAVt4hpy
Na+OacnyG3M13u1s59FPaRvaYC8nMd0I6c9P6LloHkGDabz18owXcQE9qSkSvmhtoggOB/EPXKQN
regjhy8CoehIhz5qvSG8ChWbMDKlxndDiiZFRVP1SejLgUbZzOrXtgBeeTd3EA+PUTl3nOciLAdz
640HumGFNgyJCdRprhrtj2HCh3CcrzMJfswaV8CzrVb7ZuD39kER8JjxoBsi1i313Vwoes04Gx4c
fwpRamlJ/lRJBn7wudBvvOz5PVzXnIDjGuDmfpXLU7aUfhHxoCHg+HQ8j50tDJLMN5jeVmsZCVOS
9QmcFBnXuIyyw09JsLn9YtyB9wzsQkFFUGc+XgRMm7eoBDsNAj7lPFBeZ+R8cIIZ1LSZ0+o6FfPi
dKnqPHhCNUxuDpYmPWOODTxHO1M6AndpEUzXleuh8k6BnxrOurCvVYqOUf46SB+iMWcs7G3xhpTI
lVHdAMtxbiCbHDx0QccgNCFBYEqyGkcfmmwaVhMM1XPLNL2p8qa+K8OVPQMcJZ1dW+Tu8tP6Ib2c
gZGr41AHnZmjnOixeZM4Pe6zdgXeSi2a/0abqf8NDqMhJYyLT0GtqiMPyIwdQpeGRRLJ/GUWhj22
jE55wqgz3XDQ4weRImXj3oDl0g0vmTI+heBgJcYkk5PzYEvj68u+svx98J0CkOrW+LvOrOaTg130
R5iXOowGCoRVHKAqaNPF5fRSOIvzVpTg+Y4bDqDspeh6vDynk7oaIYXx2cnG0tgnXVnFCKVWEmcE
12HN/eZWKUdXsXIsLSPcB5gW1XBrbox1n7NY08x7mNcFzogrv/KREw78w07KPAYDzpyVwAFF8yxL
KGFW4/ms2PDh+4BPxXOGvKLMGjLG3QrWUN41JkzyIORpF+qaRKWXjS2S2FldqV7Be4ZhDlctkZee
jwVrHhkmCpaIFYY7MkFpzKGRbCT/PWe4RBBCHrg9eOg9WBCJ/rGQ8d17CwCHKR8XPlyudjV7W8AR
RbMHVoFoDcq1jsRI+TvJc91dsqnGvs1GWCcmdskCQGShSEd47IBAIofaB4EHixZTYNVxhVTtNa4k
MdQR5p8JSZzCCXUZhcCJNtdDW8sx8UDVQSM3yKvlZgq5rHcjXnFNMBDGxWPtFvpiXvrpvhq9lSQr
+tDDnod8eKnWiXUR5CfggBdAqneVP7lVHIbQEFQTYanbOtm7X4EQYmVFfQWAThHPDc9HgCEcZiMJ
ZZ0i5pqDRdkKMGtFQDiNZTShWZPHFVa1iuph8WgCBs6s3vXQr6PnbcDE+TIu9i2oO/uq/NLliSyN
TiScI8ujrJR9nei81SlWzrkEA1m4XHLckE7MF4sQXKNfdovxadyTFSLOamdqT2BtJYdzy5dLajz7
Buqf+rNzPHo3DHN7UXeaXC0idy+0Krs8xiVaXou+ru9CZ/aGXXgYKkgmRJ53c1bnDLRLAy7wyZ8t
aEk9q94lRvLzOOwrRD4Yy8lzsJV6uDRJz7AYQV12oJ3UjnwDr5ly9kBpSRaJZpLPY+7mD7zMqvsA
t62Jtbei5UOQw6xxBsa4KbFgJ93NPu+6eMhE9kG7ybzxTNcfAjotNzozcKFSE1wsQw2+znS0tH5F
ML5+aKvbIC5cB4EiBqPdC5oRH29CnH5FXnE4SMLpG30rFvDXR5Ov83ta5cVdKQ+JTKUHuAIk46KN
mXdoOhbIffyz1gZZE1lMG3pRiyDzXS8l/2BtPz/7WaPTSjvLB2U+FDIKcIZyTxWpFjli43xVz7Ox
PHICO0YLUNRvRR5U96jtyLg04fw0YHZ7xDERMh47w0nMHMx3J3gaAnQbjrCQqlleihoU1qqdlp9I
aDyD/KxCStEwJ3uV3HU/6MSX8Ix7iIDjTJfQLCyGDkAUgyokPqak5S9oGGrc+aM9LyvwI1drV8K3
2mm6kL6aU87Z+CqAlH0xHdJAsE44lwy525mrS/Al+LJ8lIBN2qRHvSVGrc08QuZOJoZ32LN2kudA
9AnAKUf/OiiAHYytXqaLoVEq9RRozYq+LyLC5iwBic5Ko7yT8rL3wDqSLC4Y23OU2yNkDvN1PlMw
x/Ye2oIKTf6nbnWnc4HBWGQcg59wMeKfDx4JywhFdHpjwStsI9FqfsdMg1tmJt26z2ZK5x1kuoYb
MZulTFGvBv6HhEEXGy/s7ysdwOh9cPZfE2Gw6ErW5Kxq9fKSNSU/12HvJxYUnA+rE07XuhrVlaZK
XyBqqeJiqtf7XpRjZBZdvbv9YbrHUKx2FqDgVWRMJSiJmFdyiI0yFGASCRz/A+va6he3IBOM89HV
57478QulVXvRg07ylWJPr2eo4FwCKpPdGs7K3TjgGkIls0xk17bJgkWICFj/3yiipiUqTDcs8HXZ
Wu8YsfUbUFq0PNCIjTQpB1ArKABeLzSGva/R4MBxMxaqflHT4n5QPpLaiqvlJcz8Q7/Dq7F+S3W4
oL3BuGgWNSZtqpLvXQIJo6jtWphjwUnkIt6/k/qgbLGgQgCMnji3nqwxTlzNFl+L6nGcUSE40io6
12cHaaUfoBExn2oGrXxUyCbbQTNBnzELt5MIEnTXGeAXd1rwd8gDG7TDagxwG0z0I41eAu8W1lmG
mAdDztJ0zXAvOZS64JG9K2796XyE+TxibAbXMxrAuZcUnQ8UKwuBIeyjxvG9IYF/cIy/R7pEnMgK
0yjQt+Sk8J4qyEHoM5KXpDhrXc3b9xHTB8VeOs5QSQR3cxCcI/1FtsExZ7UkYpHkR4We2vmQEdwR
3KflTwoiE7i0dXIfRswuLJFTLVeW9OGAgrrGSUWctXipma0jHokdewfJsoYvZKoZ5yZCKYPhiliz
+rVZvKX+A9aEakigvIT87pAMlZiq1mD/YD2IXy68lsLYQtIvLCnzcMjQmRHYKN1yyS4yhTFy0BgO
bvY762jl703Q5DwWPQ/6M29tS5U4ynjthawgkey4B0RK3jVFKqupO0STPmLtYSAmf6wQiSItrVtZ
FY+OO+bFFAHlEzp/hnaa8l3B3ApndETiEdl8LrwX38EVwFoC34h0FPA4FWRYpsyC7+WuoSNCL1y9
xr9guLoGXNEeWDsr36H3TFUB//AWB2lzjOVHzEUV8qLLtWgdeYfoIgw4HKirnqepkiAY50sAESRO
A/d8UC4CGgF+UJW0ls7ONR+qHvUqaHGG+54SUC2CUGEMLlix9uK5DofDXZlLCmBsc0j3IXIwRjJb
sAKgPCqdNMOpqCNc3jPWzsU87H0WBHOws11Yta9VkanuOhT9/EDaQ3BOWtnR/eGi02dDPs5OKhxb
QU3DVvYRogcI+zllXO34imk6PMuriz1DzNID0iRCJwF7MnyoBzHpBwtd4OmN1sEq7prebz9oWMIc
FOL2PC5yU+Zpw8eAIMzA9XnTsAbik4vbzmjPjZxeV0FXT68wpybfNSihlmewM4TBdmgBUixCPlX7
dlb8znbTCmG6HGloNhclIhbSHPKNQrXZzuEj5voj3c0jtI+t7OQCtTF/pmcMrfYhaZpqmt9d7MoU
U96rX3TNG/fDy72ZXbLGy1G1zTwK4IRzvk5I8c6HmQHBZXtkqFy4OTnnyHVphC6Lg6B/FHtFxZwg
zlzIp2nGQO1kA8IFQBUG8GWVB3WMCJxOaFGpdRQtSGa5ANlg2K8IjiYy3Aym7F7YOKA+JXxczML0
s3qwBRFPWYhx2AIJ9p5kBTkrVMXPUZjv0BExEpWiLOP9tKsnoKTBWFLnO3Cays/BAclHARK4RYQX
ep1sYtq63yHLgAWKykdCOhmLaayJhFd+2MHyDucGynIj8L6wxWp0d/OK2xDOcUXRgWZ6fJK9Wj9n
QuVLwOYxcQbfXHkE8OBRFO59SWbdXRhwNtwYGfg3GTf9FNsJNHEJKcJmHyAqhVyAB4IC1sK3YcYF
A1NZ5Y9VXAdQhc1LeSgNCN705SUk0Lt6L1yCW3RYUDdEntJcV2G1hJFZO1PsBh9B6YBbu0gbdPHv
kOv6NwDoi3MZqF+4NpANuMJRyL76oY+NKl1kY9zJkh7D3VmE3hi+LDOwfMoW/xqkbCgxuOAAIQtZ
3snklx+YjhnBqznwKzCamDwtg4zEw+ojk2xqza8MJepXvvbkyl1aaGd5qFX/Ep1A6hQgdq3ryaYh
Cwo37Q2rYQXUZ3VEHCSzlxgczPeFoTLmLnQU+IyZHxGq9Y6pHAWobMpQaxlq0WOaHdMwus55Dvoz
lMHzEUVLVEwD/5kNuFmtmAjAK3S6UE6LUq8g2lyOFgUAoevpzFGHCGTuqyFd+r48gxPvbkZdhn4k
p9G5HHIJBOES1MjRJO6Dp7bDHoeobu5wG033Ga5yvs9HjUNXS3NYSThlpwtyNHUnFUM8LiyieZWe
3tsmDz9ptoZ3om/rBzYzpLQc1ce+b8of2crdd4MRc4S98ML4/QLSm6hXAA4mbY+Ch/Y1cnKWDXPq
TkPwJkNg0DNQuJYJ8pGXjrcraC2HDO1SBBrzLWxc3jqq654KUcjbmS1ZHrXEk/NPV0LFMvYQrTyP
oT9cUxZkrwIAmZjPNckQeBI0EDKWtftsnNbYa2i9RsOhvl4VylOxGT1cv8ZzWMQI+FwXIF7uA99W
bQyQn485JSIRaXujynqE8ZWT7TQPcaZ16BYgXalL+j6UY/5qRNDLmDoAbYDMDlkbq+Z8fxCPapJ2
Na6IJorS966yJWmiCU1/qKmUgz+lC6qYcWPWiiarqGe184OqtFfNUvYg30BvoE9I57h1iibK8shJ
FfTnYrJz9VTBtp1zbQlSvGwm4cvsV1PzAransHorHLApVm7Xo3BWV83NUEt+5wBFl8x1gbx/9Ox4
W0jMdDg92IKwTVX1aykYjqoBsXhui1oleYgcYjBFlRqztpgD8V3xTMeZzzHIYDiKzCb0OPL3Lr/H
XanG3bpAK2QH6hhlzzLEcyvceD/hvvVWZNLVrqM28J/8wZX6HE6+MOctxlTbQ3V6yXBpTOx5bKve
pk5lUWooaYd3RYMHlZjWDXC3tyHzbqWLgg0olBBT60A0u15I2AR0IbtIgsZN7poe+feBSBAHkNtc
X8i1X8s/Q726Mu4EJtFwhODmP4QZhw8SSnNpvVK/DbSDs206i3zZ70rzahZ/QMYzms9mYcuvIsvq
mwGqTgmYWLIdAnZS4QscEqsVhaTFnVXsWOit3ubEwVQfypLFjVb0cAs5S7mXLRyWS/CnSkEdsbcz
TmLg8vdMuPD15VyEnznw3KlCbfMak8EIKTzWPDsD4s5IT0Zc4tzOcSaW3EHQSu2ftka9IUatFe0Y
eB71jgsfcY32Tf3kSLicBNmW86D6FrW7fh7Qa/KVNlcDhypybA04qwENwZCJrhykOqpS5MHIsnvA
YHT5w2M9vaFdwWVcD477mOPy6J7ydW7HaETgZs7ycgzeRjkSVPRRWyiHna09e4/5JBSZG+GTc+Mr
9yVzfPcdzb/1YTbhsGswX10lI4IP76xtUHQEHT+vUSZsR0xgL1CaHs9DUkNbN4FoXfDmmUMaR3UF
etOipJNGHO0JrBAywITWY4HA3u0DyF9LavbasWhFMKBT8qQqaDmf2caDa+hwI0YGWo94VYetl07Y
ByxBZcqxUe+D2k9OWfnHQ1fmxfJ2QuYKkSUgchF8vfUETjXOGdVXMkAWe2bzpjxrWDbGqBj552gM
sfZcZ0Fza8rJa9Lc6Yty5wRgMdujIYLsqIOu9fg9kMmWTxmqnbqYlhDyDxmwH83BZmGco05yAEFO
9KSPAFm2ZMqNz+u6mwCSQe/B7PiMa7RY52wfHtBoX7eMj7Tt/4c7GZzvuWqIl9rlwF4WNm8HZC+a
OpeuMY9f/8aRvv2WQtkWMivHDiiKYg2CaCCIqXhziiL82MMPH/YXsGHyfTqjAsRSBMxgTQ5BhFD0
yIG/9+ob2ERD0Kh03cVPiSzOsgWeeGlP6i4d297DJ/316lhkaIaNHk8zpHaRCjEJMzjjjy7j6wk4
5rHF2SAmCAYSg2FkPLVhWEfVPFWx15bPX6/NsaOzQUwgi+wXqD1w3JUuonqGqAUgz9CyqAMR1Akz
O/YFW7QExqfrVqEfVAzZBwjcVOSDquGEfR17+AZmODhlyzt0VDGpaJ/NdNjdRZ+aljuyu1sO5Mbo
hhGOiafD/EWVQW0HSegU+cy0u29tANkghm0IyjCp+v++vgCK5IAML4y66nKVnViiY1+xQUDNQ8M6
2wBzU4F0K+Ih1sjOZo2dGnXD733GxoIHtwv80lH+oaF0N9kl6fvqkwGtCh90in7nCLpny32cDYE7
ZHry0myoH2hLYxGAPAWzK9P61OEmP7FaRw4UOfz/vyy6YkKUBcZr04xNzm+/AlsVbWV99vVCHduL
jTUPORSGnfWwUKFF+b+9Ogydtf509/Xjj738xp4p4qbeEg14VVgjuSeAP6Eu9PN7D9/YceZZpDUN
rKHwQU4EneoycQ8Aq+89fWvIjTQ1L/F0Miz3ssMMQ9CHp8Zf/rnsItwSFBfhmGMmdfBSjYZ/hORr
jDXwmIvGH75+/X+eTvzCxpDnqVyJrK2f9ny+BMXnf/wwCcM4wChS7Zxiwf3nBuNnNrYMjis5Q/EF
g4sNEBmo64LsKhhOPf3YMm3MuOg7HzA1G/7nMj0AzpvAfR1BffKdPcbbH373L9sq6mBCbruKFOH1
D4yR1KjqBqd4IP7py/DwjeFa1GdyWbh4eNtc2UJf8UMk1CFTasj915t8bH021luAftgKYNNSFJ3q
BEDYOYJMeBijxn0Kl3xsgzcWzCZiQCKJeTPMcQL61UOdPWf9CUrrY0u0sWCU+krMxZfAqXgCRTqC
Ybb8TBXt3Wm47T8RsdiFjRmjo4SGC2sA1Oqkc5eJ7oo47V3usc8OgiVElihxZCds7shabaktcLOh
bjX08DDShcgSKvZDuvLq6evNPvb0jUXL0bauVwcCIE97QHfV2a5FYSf93tM3hlyOpeNqtuDdXTAw
7jodBrsgJ9+Q6/CRg24MmQ7oQhtISudgwxFpUJhHbzHPXe/t8Hffay844W/+SfZ4+KGtRVOIc/U+
OKCjyUGZo7L7eWzSTru///tj3dXszYlYy1sPhgjy8e+t3mHP/rpImlKjAFP7Am50CC/MhCabayt1
wkkf2/mtmYOJf53LHIPuIfpiqLMHSQdR7uR7776xcGGRIDsDLLwg488ZMg2JK743FoD92Fh4VpZ+
l/vcS0vIZEeuMHUsfPYgc8+Dx5u/eXg3Ru63HVcrG4MU9PXPXOMaBJBj/Z5Vb/kvBLQqZmjyYeqA
jD4K7sgXpvlbE3oCaPP/9+DwFYy54yB5WizBU4HByXidgUz41s5uyS/U7KOEmRmWosQPCjyglL9/
d2+5L0rU4Zt19g6TWsDqFn2zH3VboGtLLwI0Ik546CMeYksvjPpiAARxxoBn9l71Iao+1BJ6Mif5
Ql+/t0wb4wXZM5qMpgGyAoibHQLKee9VJ7/giPEGG+MtvWbSkByDIIppx7vFW5cr2qvyhAc99vSN
8YKrUQAgZfB0SF6/Utv3l5ODRuv3VmZjvcSSRUIeEk8XRo3n6HUUifEz8vL144/EqFvWC1bOzor+
HAZI1lA20QKtOuuDj7zV6mfIBohh0e5U6nxkobb0FzNaR4AkMfyWrKmXtFKEO+S2T19/yZFjuuUY
rutizAf0E+A9a/E7AK4nBikaIKL8nTveCSd6uBP+Zw5DhFv+i5HIdQ25c/iRCRpoFNQzaP9kN0AL
SaB7RxVTVFJZXX3PqW0ZMQAiUDV+D/SCHXAp8X9Y5pDr6uTrNTu2IxtXvWiPVmM7QvUlg4Qr9Nyg
FQ3I8ZJ3z9/7gcMP/+WUxaTBdQ9exzwaKXJDtI0AM27XEzqC/2QaRajBN4adSYsEtD/seeGbHcrv
cTOLdHDZJdi470JEmpO9Fh2/xKzHd2pv+MmNtVNXhq0lAN6h26r2KEUDZO/5dvf1eh07Xxtrz6Ye
CZdo8XRJgdJxnZ8wmMRZuks31wfYB90DvfDj6x87tvsbl10Eagqcsuo/SWOWyM/hpTQ6lt+7uLYs
GUwDkV1PU//ZhhMoWF31E7Os3vcO7pYfA3CNvBkqoT+Haf7BBABKZQjwxtfrcjj9/zByfxOHozQG
8KDnOr+KsVT70jTOZRBU2Vne0fBUkHw4Lv/6jcMt9pdh1L3VjiZCAqQ/u3+cQPtRU9Sp9g/lGdXP
EAtFQdqycTeLMQ5z7zVcuwW3sTrBtXNk87fkGVNZhbMF4v7Pwb3EACSheV9CdOrrJTziVvyN3asF
6G7i0+LX/5H2JU1yq0zXv0gRAgkNW6lU1YOH7vbsjeK6bUtoQhOafv175Pss+uKm+ELfrqIWgIDM
hOTkOahQO1XIqGArvEN53MedH8L8EbpuFPsv5RyGDgAvvyUfbqE7/sG2grd8lTe7F94sqBFe/xzd
ZClGLxGz8CbUrz8We83wLBri7NN7h/gkg1Bl06iEu/F1LN3nYUvPxHMTZBKA+S6hGcpCcfATFGNv
7dXjoF5hPyobuN65b55BtmBista4LZU/Q+RyG0JJrR9ri/M5kyS2pvopZCKP8B4ItEw+xYPrmhJr
muVQmYOzpevzus7s57QE3Nua/2E+ciKHllpl1BB1U3kl6iaevXF+N7e7HgFAjQaz0A1csXo7cAPK
mVifbae1T94+am8r+4OtK9Gcdx2xaDg5z3leIwe4A1fBbWHwWLqh7/+/cFhNsazrtGLoGzLI/gm4
5zAE4Vsz8COMTQHgBv/tQHqe5dNms5+DlTi3gCGCrA446SPRKARG8L+toygsrZ1pBq1IX/AHMRTh
HZN4Y76+aV49e6J1JWzXNvAA6dCCr8Fm90FgfQv49Dg1/H2z5oazzqtBCV0o9hsA8oYvyMBIhIps
QH5m+zxM02O1UBPN4euJm5CqEZsDfjDIGSXMlFKA7KxvcvNR5z/d7MXrNCRxwdhTsbl3Y46S1/aQ
jjUqgNRgnq4janTFSM6Ay5KItgiBect/Xl+aV/ctGleCeYoySKtCsev5j9g3VL3YyQmNgUGzKirD
1YQiwIptYbmfBn08Vgc4K0wNalb+ABOuf4GuD9Wsw3YgYO6n56qwPw5hj3rJtrntKV4dr3egmyLF
tOfCGsawbkBKkVeAc88AOhBa1QbLezVGYwEUuxZDDfirC+6gmcg4W5EVHyYc2D36YNlVEy+rSfxY
9xmqiaPUFXnrrr2U4LEDxBt4BH9Bnu76JOlWQTFxG0gZJDVBhEBRMTFchEXzj/bQe/xNhVek7eBS
KFYugyWsvXRj59RB1dbqAekKTF4N8PP1r9DM0d+BGrwpgwsS33QDXyfSFt9LjjBxrPH9dPAiRIge
2Gsrt8mZ9tKKVwpS7C0wPddpXKwal1GaQ8EIVbWXPQuVAg78vgtRg9+PNYoIQ3JslVWiK966Tg3+
frDJhvmTxBthDBKDbxazj2itwNe5ijEPnvSbPgU7iDewX8DUf6UDAJTX5183Rfuiv5h/3hVDP0zg
tpKuTLIWGFsHJKn0IS+ZIf2h2z6KLVtcbktVWeTMUgaFDQfW5VZcJNfHr2tdMWDPEhtAhQv5l8oX
59Uhqjj7db1xjRtSKft50w+IbxU5lzxznrG8BCD/zYu8ntvvUUZUv+0psGTXO3v1PIxVVsw4zZyW
krQhZ5zuzmkwfVgX6JYH23yWxHsYGEgH+sqkDKHxTCrdVQ2US+EAswgsN1jx6qUu4nkJ31VNPRty
Hpq5U9lHoEkJFgQ2t5eANc+lLMFYAbBsWT3v91OHh4ZIoVn/P+QnL/Yv1LhQgE1dAv4RxFKUqn+u
SW/SUNM1rhy9g61xwi4HzYA7oN4vA3/8MwjSl8/XF1zXumLWNIdWpGW35MxnlMDNLlLX9eqaLoi6
1vf/X0wMinyocFgOzlS2LgmqzD1UFm4fjg1dseksYzZwiCvovwtU/jLoVgHyPVyuN67bm4pJiyng
EiQK5AwaFnYjKpRPcNT/PYU5sLrXu9B4PZVSa39s9KpxBfxBdjS8B2obVYKgBGnrDfWY3CMuj1vC
3P58vT/dJym27TUNzVFnQc6Iyjv1KwApwYRqQbCoHLqrg8oi/O96z5vwQX5V7i8uG38TVBa0plNU
/Fz/AM1uUqm1WlAXjG0Ovvd2tFHdBdawOJ2C0OD6NNNDdx/yn71KxnZiFNMzbt4dpsqPXALoVEH5
waMYVUx5BaPmUtsrAedIj8I3aJedJGp3kspFTeL1OdJ9xf7/i6/wtwIKImtAAD8FvZHg771q/igc
99v15nVLoBh0xqXVze5+XwQR34MnUPlbicUEINS1rli024yZ3eJtDqXAoBxNA7zFyqCdDQusa101
aSYXYqEC6VyiFAe3hTpLlj1UH5sZ5Zjdka1vJtQb4S4CHhe5YXO21Jhp0y2rYrvgg6isYehw0ySL
BR6GZjq5Ngqy2tKIFdR0oYK7Sw4oFs8Hum/O74ONjLe9bltkOSGLD02Riu2ubdrIolrbCyr7QSmB
uvKT7xghlbrxK/Yr0s3v6hl0+97mzrGbDygkQg1UiGh8ffh7Q39lvkNKFOsFcRGTPSixzl3fysdy
Yc4aoXQY1Eq+69a/As8L7gAIy07Xu9N9z/7/C0v2Sh9lSQQbCnV4DJRpgOzwoQQOYncbx7rYLeVF
FzN4LlFBhy9qUX31hvn+L3fJUHK976zrPewtvTZnikWX0J8QdokDAKp3JtRed0GMSm6TRKNuihSL
Lr1m5ctQknO3IqJlzsyQw+Dvwz0RcGz8ilWvdbks7oTjEShUslvQGVRIHeLIcb31fee8NjuKVcsF
dVGph9M2z8GOgTc78dmTWRflqL6/tDOqxq73o1kFFfoNujyJyhmPnKuZhefBnz+R2jeJN+gaVy7P
dQ/+i57s+b1C/hB5M8VLjqqnYyNXjHqVs1iKFjNEHbBSlODwixlvjgUzWzHoDIlhVudIrWIhqphK
yJ9OSB5eH7lmb6oI72zqmcz5PvL9qR0EZ8s/4MhybvG2sx47D6no7tpdfQt0OAgKHGVMZQWpBrCe
mPQaNO7OVkzXXnPfXgvcO2cS3qQ5KAd3ko6+H9+AUJDGG1QDr8+UbgOpVgyeQEhOF+0FpIJDeuq8
earetqLZrIMdKEbszrRuex+RoasqJ8qyjCctSPMOblHFiKndBS3pA3FxO/E8s6I8O541HLJcomK9
7aUnG64DqBMoUeWHevJvf3KPRyaeqDBvDgFTP2shzlTX8scAxq7TMhmLiV5fVdTWK7Fl7OkGcBTK
TaoCle9e+q1auOle+freJKFiuZCJWTlncMtl6t7jNFSiRHO6WXcgEA4u92DZP/LYHBIV5O1l67r0
Fi4FIE8iF1CXTDe+5/xzbP73qXsRfkVLlhVMAS1gpsTGc7kX3lizNR1Bd2Hoiv2WYZ2iTLXEUR2M
m6hVFlbcWJ0pZfp66CKhYrSoXaksCS7x35zN79ytfh665oGQ5nOfNg/Hpkcx27kbRuYOY/rba/jP
uR2/jnJkh+I6UZHdIJVxAlrk/4srUoBWtV9yfmzX/IXlDlCXTpBWOeNZCuJhYRZGSAw9XZ8Wzcyr
CoVBSFc3tTB0zwoeqFi2eBZgNd6hFyPSptc7eT16kUCxXurhmbSmS3tB/aqPJw9Idmf9XKLEAcyh
17vQOAgV1p32KcB0QSkuQdH4aWQ7Pq4cft85Bz9h/7QX1uWmufCILcLfNcgQo7KH6YIkBDmuIGsM
rl/jhgLFgGuQ14Ftsm+RTMnAy+fdDgTQB1E8zRx1/It9OTZTiiXj+WDxsGHFRVoF6I+r+RG8YyZp
bd0yKIa8l9ERv96FHRmokWcKammSmVQ+dI2rJgxiWojo+cg2hSwRLYB0DtQYDbFRt0eVwAsqjMbp
wedzASOO820AtbKEXkzvWO8bzlhrMLfXM+JERXBzDipJPDO2F5C6n20yn8DGcZkd9kaiRmCR07sF
z0WH1lnFc7tV7+SUWf9bZwEJNDwRVZl16A2E/I3ozgTuAWP4W+AcHYF9F5SHGzOcRTWLoSK6vXSs
3CnYXylCubzho7gHtRJgeRMQ79dnR9fD/v8Le87sEJQFLaxg9lEOuBI8trvOHLytoMr8eL0LjT37
ij27KLZy8VDUXlCXH8Q4hja7xLz8JkkpI4D1RFSA5bQ3fJDGOFRwN6TiUgDL9turg97A4MviXmaG
xdbNlmLWtrf0QJgSsCdzwC9LF0JQqwOui8k6an+qvmGJ/Phg93V7AW/7fAa7dxPLEPgvBiU2wxTp
vkIx8Tmfq3oBN+4FkX/y3oK32AGb+EIYedOu4CExdBNiC/19DycqvjvL6hJAsA6kMCukc/MAROli
agcUkrPhSc7TO+p3052U4B5E0VRnOCVoPk7FfXfQk/v36QU138F9OoE1DbLs3QkaD8f0OYmK+s6c
EHghZMAuK7PsW5ssziWfTYoauvErh/AOQaMs86y98B4YcpDaiqfGh/jIxnNh8Coag/T2rl/YPG5T
Pt1kirtVw+6g7PMVp4T5tEdXYKBA2L0jbq6bvsYYPcX0UwYFkg20o2eQKg4n6oHrQ2zUpOCrCSJ/
wb0liNvY0DeQ5CS/waj7z1CVHyUYFnvPvc9z8r7fpvP1D9GtimL4Kfj1XNuGVaYToagMSu27qVy6
D9ZR2A35CzQ2LiL0p7G5zGCfzk94kgbf5zb69KCrVyFj9tT/74iboWjx0k0zPZNlejdl2/B0fZY0
G0tFjAVu2SxOByHxzJ0fAyf7sov7eql3Dob0MzhfkmPdKLmxATUXqLANxaVcx/Uum927wRutaG6R
qsnteT3njlHhVLPwKl7M69pyEyCZvYCN5r6mnkzaTHz2WxjM9Y/RmIgKGUu3EnB+OtlIl5ELTa1n
x84PHhRVUDfyTE2Zi7m5yE5k77NqcD+1eVilx6z7L1R3mk+BZK19pimc1TNorqrtTTaMlW84ousm
XzmiB2ufQYMeC91ZuId5efDAOYi6cuQYDZ+gufapuohAAGRV4+MovcMYPCDuV9wvXFI9N3CL1xdY
14VyWvfAPDovNbwU70FKkdoQvkRtSuU+7RvpWBdKQHdRUVFum2+fhSj6aBjLCoSbXfN1y9b0FHZ2
ZVCe0exVFS7G+81F4RwCXxZmDGx4YFi0LCOkS7PaKozbc0YQ34Pl9AIMWgk1FcRryZblJvdAAHh9
onQfsDuuF5GvS50xFIAEXFY8CqTgSL0UwlivrRv/vgFeNE7zDhRhvG4u5dCKH2vge5DTAY+TI7LS
4Cw0e0mFi3G8wxCasubiCnFJoRgdDMFNP7l3OfSvr0+R7iv2qXvxFV7fUtCOFtiuu2YGuGrZTte1
fXXGIf94vQvdKihmjXtSDgpbfAH4ZrOzLbr0fQHSMMMc6VpXQjXUVUQKek6cbmvxLc1ykMwLk765
rm3FluusC2tc5NG2h5eHArXNpxZc+oap17WumnGfyjHEo+elBqH/fLt2A2nisvahKnRo4lVomD2J
ZZw8sPd6pF1AdNd0OOwXCzfdvTTxXwWGuZB+D/IFusE19RPRp9W/OS57z3F5fgrC+m4zuCKNJajg
sHUd8pDVyHNt+ZuKg9MSdHKRs9rfG+5/OTZbqj2DsgMyHhbseeR4paRZ08dW5wlTFZHuE3YLfGFp
ECDxhmLyAX5GlQbFfBWfRT58psMa25btGiKc5pDs7JvtRS9lX0H/csqbS9Dm5Wke8go5cegK+FUf
00yC0Lb0Hzwv+3l90nQfpdg2OBA2NltWfWEdr+OlTWNwcs8J0jmAIWK7GU4Gum4UIy8BbPXT0q4v
s5vGaT5/CAr3Hkjpy5ZxQ4WFrgvF1mUpIUhFGnHx1mC5gE8+LiWzT1UPfZfOy6fk2IQpRj/Arw5+
iY2cgQ02QtntJaXdW1xh31vGnL/mU1QA2QpdwBVaEPbZDbLvKPKNPQhAunkGRPxwiAslJCqMbEW6
xYZYi7iACuVLOgCSQEYwJV+fJI1nVFFkg18A2E0HHHBAIQwqalucWm7Mh+ha36fthYnUUAXpoUuH
obvT12BBUqcJPS8+NnTFymvwko+1RD7VQxFPBL5qKJpxY8GJxuOqeowio/m2OXu6n82Pay8gMoWD
636VBy08OZnBuPtwX0nmUMWut2lb8gko2fOW0S9itL5B6gHFqtBVMfgp3SIoFu22nczdEfuHpuMP
OjgZqIGJqY5CN3rFllNAAQMoEOw5YGhX0HFovvKsgG5YevRsrDKFgmXYXyzIRJ1XiB2lSGlaENvo
elkE50Mb6S8kWeuE/ga+VKjtOUDi2OuusNKDnung46MKJLNT30JG08GbBW6LZ28B3EQAzX8WuLyz
yiTsrVkKlSYUuhOBW7QhgC2Z/DV0qMoJhumRScdE+aTrQLHm/ZGw9NiIz8gmyCjuamQ46JwqchDT
R8je8wt/IVwqyzIb64vXj5B9sN3qG+Rudt7mDMTfx1Z7N5MXfTSWm2a7EOZlyRbKbnuUe/OoCov5
GMCIEMWgPX9MIaNZgEWMryC4z7gD5gqvPOb1iGLNkIKzM8gtZKhez8FQUjd4WWts3EuPzY5iz1aT
e6iDr0EvvWbul12+GqTgJDw4eCUkiz5cnaEndr6r8PVRDm0D0BiBBvvQ4FXc2Aomc5oN+8yTou9w
gqmnm22qjScKTUxQCUPdpuUOnTbrDKmky4wDzF6rudoFxMvqmK3+MX9k792/2KHzPJGmJ8AqyBF2
5s7ZFG8ljjDHJkmxYgioSI9ALfkCDOWpSetz6WyGFwJNpFExZFLUjg0S62oPBhEtm8tiTBPrmlas
FvXKad0EiJLZSB68taOxP4QHL/8qdCxYKz/1K8AkwVJ+6Ut6A+07yD5Y9YkVRgiHxnvaiuG63dSV
s8u2s7eifgFSB7jDZcDHOgOkZa8vra4LxXiDtBltZx62c+5P3cetTiEMGuaf/ak5xJAYElsxYNuz
c2CWa/sMSvkfw2KJ6E+J8vXhv77G4Of8775nLgDRZY03jS2nkKyjSDpDocJ0DNr399/nLFtFj8mF
IomEU+4584M23vFX6QoBElHk732UXV//BF0nium6Dpzb6OI4zYf9jRRpz/1EByr2NVog0Hu9E908
KRYcEKvpIVdon+2urqKhhB6z3xiFvHWtKzE44KJjDirtUP8OgTC6oex96g9RwIW2yhOaltCozAMk
tjO+WoCGLF7UrEZI/atDD7xAMTFJaDEMoDFP2hR0Lr68CMe0e3RNK6ZVWt3mQFNlTqgroqUtI7c4
chvGoBWT2rwOej5QmEl4+WHZ3kC+MfLbc8mO+GTUxitGZVViBOM6ml+W2YmtcFiAAslzQ8R9db+j
deXBqOJz2DYZtOGQ9TqN/InkoM/J4DZPB7Y62lfsqR09sBGXmPbcST/kHXtveV+OtawYkV8IKqEh
MyVB4IenFsoqkbTIeL7e+j6+v5wNxq0YUYltOJcC4x4G7yJBTO9Y2WWsFrANbSenI4bp1+xKFQDS
z1ldbDm6Idb7wYbgT2EqPtoH+toHKIfYgmaUgBJaJqGVQoKnQzhslnPVDj+vT5Bu5IqplkvVLd6f
kRNop9xDNPFYu4qdQvN3aZdtk3iunE7dOrYQHUlNZ2/dqiqmOhcS+vD5PCeluF86UGEtD3kL2SYG
nuDFYK+aPlRsB3RVoexU1DKZ2rdBkPQM2lXNBXrhEfLXR84Je53PfwOtG3TQbAwamciNPc1Qo/LS
IQrL+dAlAu3v3/biAIurbQ3WbWtMfEGgHF/dbIHzcH19NQ5HpTDJUD+QEYgJJ9JLP1Vj+0Qgz5dB
6c5uw2/Xu9BsffVhOkcZOWTA0MU49iCgfUL9w4p6heuN68a///9iarjdsoERDtoAUAfQ8adw8g/Q
qjtbVfB4vQfd8Pf/X/SwIX87OiUCoGdPb4dVfg1G67FxTFhhzf7862m6AvcH2EtkAuT3zermZzb8
rAPrBniKRKz15dhHKO5n7h2o/brohdL+rV+ReJzbc1OQp+vNa7yP+ji9OmU2BWAJgOQMNK2DKZnB
+Xi9ad0CKw6o7XwJ7FIlk5I8Qi0nERlLAneLx/oQjinwmOKFCnCt2wsEtJJ+6s7ztiZzA9Gr0Tpf
/4D9YPCK51efouXooyawx9wAynbf50GcQ0Zsyqs4H5ZEpmU0FpAlhpTy9e40S6G+TReEpyQLEGhs
1oRxsPjiDP7n2fDw9+obTeCpZCaztOoaQmJQBoOoeAR6kTkuh/AtsqtfQbd/u/gzP7WeCRCrsQ2V
1GTDWzEkhe0xYeF76BhDUde+qcZz4zqxHx4jd/XUl+oAfMyhzDKZ9HZHIzCdcYhxlJlh++qWY///
hffg8wSl5GDDvgWnIM68DzM/hMfBWig2DTG1uV49DHwc56ib5SlzTIQsulErpwkfZB+lQJVrMuZ2
ApLQ20CmhudQjTv9i86kzipBh2BMUEn2W1biC7KWSQuM5fXtr2teMWZWpyGUKDEpA7BP3XLyIbZ8
iKcp8NRH6aDzW3vacpkUkkXMt6AtHBjCmGbC1ffodGfbLhd7TlAFkQh7OUMQ8tgOVN+fUSTIrd7Z
I2RtvXPS7W3Zj4YSI41vdpTg6yNutTZ0VJKcvmn4BZq5UWo/NL4puGsW01FC77IyDvZxnHvGlNQn
f9ygyU7mIYZ0n0nsR9eFYp9TCOwIyLCwHRkdo8qrogqaexHYDg1zpPFhjmKl9gSrpAOmPxSPcxiH
YMd3hqfcfbSgWnl9z+uWQbFWvnbZjEzSmGQAeFMSfg3q/Ccq7YtYytbwGbp5UsKwLMeaFQOWumV9
tOea+XiTN6YyR13ritVCua/uUSqFjbSJEyQx43S774w+WNO6+qg8+47sesgvgv3HvanS8MEOQPBB
5efr06+xXfU9uUjZCg0BZARqCBS0oTwhW3s61vS+qV5ED9BWTlbQ4miCe1hof7Jse/3YicUqDbkS
3dCVzdmOfTsCYs1/uWUr77NsZShh6kwvQ5qtT5V9Wa3waOGM2Nel7p0FejXedmeIM8cV1GC88uv1
OdIcSaiyM2nOSpHhkShpZme6Zyl/ssNqOdEV4l0ojk6oZc9RtTDT46NuzpS9OssidGyB+wB07P6h
U34eOvvL9U/RNK0+nPYUas20JzDkoIeKe/ZjhF6xwUnopkn11V2Kw2qJxSCLrCLRXibp/A4EIMgU
aJu1pwn3wjG5/iEafnOP7qb4YuO6QxGArWqfJJEnXftcpjQJuiyyoDkaAq0HkVfQo4gkaMrb611q
nKCKLxgpKfx+xRd48/c6XeOtr+LUu4zi0/X2dWuzz+uLLxqXkfVyTyuyzYtL6M6XlolkQnNDUB+a
wTIPqBu07H/aI7+x5XMDee9wHW+E2F98ULsL5V06U8MBTNebshGq0ve9wcJEsT48O8575EidlsPD
ZNEAUU8Il4fZzfU50+w59fk5s6D3CGqCMVnr+9z9PVcPXvZZdh8d99HxDDcS3brs/79YF6jNVGMp
vfqncMGMN8u1Srba/n3sAxT/yFgz5kUArjjbXe/wlh61wRalWxAPmQ1Xz+J8rA3HNM3+Vd+hed1J
qFciF1aL9B+wwVrvFzmQE2HIx2zMOySSGXh/KHRfTJdTTKHLJzklJOxv2EZuKbC5jNbnqky/X580
3ZcoDrKqoSYShmvzcwQnW5T15cc2nH7bTnjugQ+43sef4PrKrVp9mq4WaFk6YpiTgM5R6/4sLRbl
sx1NwS8QSUbLBB7p0IsbJMy21nkS8hGi4QEk4PeCJScgp9n61RTyxFc7afrPgFUlbgcBFzaeAupA
ivuLP7mQFrAfee0bzlCaiVGfu0Pao+IZpNxJn9b3A2NvVggOyfoEJSrDftX1oJwXALdx5mmBkwce
sDoXHJna1fHT27lxvTgEVuzz9enX9bP//2IXBQ4poeDawrAXekJNaZRteBLd2ipyXNvERamxbPX1
u2UCAo0tOmlZWZ54l/9I+WSqjNOcCVXulHz2mtnO1ymxZ/u343902+0pH0ND/NO1rviNEQIJOWSq
p0RAxTvm9kzuMtQMQBi9907Xl0DXhXK4clGTaqO8ZEpSC/XIbXWp0+JmytJj92hbOVVtw9I4zJ2n
BLxBEVnHuwyMbLZsDFl53egVH0EaD8U9FSZo8EFD6ASFBZ2Y8Ke7jSb6rNfDHFMfv1erGiC7TaaE
9ni+F7GzpO/l+I0Vt6mfnZl94zHTi6OuK+VoABmKbqxR/pyQ1jpBs/TSgwsjdKaPcttu17R7rjr/
TQh68iMrz1RmldYm7lKu3oSMaJlYqc3jmoYoIpYmdpXXDY+p7Cph325EQFM92WTYfZoCVLA9jd7c
1V+vf8Dr3oOppCqbFTI25tmchG6NbAcV53EJASzCy4/lFIYI8foOY+rLeAm0abeE2GHTcCec+8D6
vsqH6+P/w4b7d/BhKrUKJaRspIu2tzfViSc8uv24vGk/ZvfdJT/XcfbpyXlnvyd3yZY08W87+vCh
v5TnPPqAn+XpJn13U73NTnPkRKYk8+tXLfAz/9chb3QjuQQrZrL5d7Ja4pHdNxCIDeeIdYawrtsV
ikdYBuAVMw8f3VUk8azqDgXYh3wZU9lYUDxSlRA2hTNGyrqb1iTkeVy7JpFCzVZQ6VhQdOakAMlP
Se59b6vfVfO0DN+ubwVd04rpg1qHNjMdp2S1/btB3rgNqF7cY7qaTGVh8RjUOsdq5c9yLeuIcrAQ
mAnKNOup8q94QZtanE67g0z5GLWS5uSmRl2HbTAT3dzsHb84JGxe0+a4Lc9JF/PbIDYhR3TNKrE1
s7ZtqCaOSg3rzKcpIs1p4oYhv35hYSrgBTWJC6fBkD/Pg4czI7/xUnYacGoFS+I3MX7cGtdwC9N9
hWJNgex5lefphHsXpzIaLccqf6PIs3OSup2NrkrXjRJnJV+9YQWjWrKdaOI+d4bRa/aOCoJZSG4N
S1tsyTb7QVyN9XsugPo9ZFMqBkbg+uYLJAmSwaU1iL1AeDp7cxXzsjjahXJOJsHGQxEg39jbXuw5
X7K1i+X0+/r4NeFNpUKx1nVrBoaM74jrRke+NuJL0T3w+vFY8/tSvzCrNutSSBGieSrxAmHdre6D
8FbA+wwXUd3aKmY702HORxDmJ00zXJbSi7vVlM/XNa2Y7siXCmhxTPtIkacJxUlMhg2p2ee+Ev8Y
tSx/mdEykoHQAImDbICM1q/rM64btmKrk5UORVngSbVy0wiY+rO9GLaKrmXFPIvcx8lxxFwL2kKO
g34HJ5/h/KM5lKq4l0lAIbHP0XRX39vdiveqJvLcz1NwdvozNsviGnym5htU8IvNAmupO0z9FKxR
SzJoyRwqkA2AqvvvVu+CtA0Dvk14FbPXSNRIjpTl8/VF1VipiqnpyRrSmQxDEtZrArWGLJpke3Ib
/0xrxwQg1s3N3vkLW/UkXUSz7xxr9E+p38WdOOYFVGYUZk1j3dLdSmH70r0v6hX7HrdMg0Hppmf/
opcj7wqxzFDlAGAEikk41QTrw5g9toOJ8UETalVKlJC0nHOBD7DWByc95+N9nf6En4RCr3FraryC
qp3Vy2rr+xrTP25fBrxmZ/7PMj12AWcqC0oPOe0KlNNDsrhAmLp3yO4gJWhwObqRK47Bq0JapO2/
1ovBLzYWgRiuX5q2Ve6Terb7AlLneCJn0x24kuHOxKmBxMd1w9Ls+b8QZXOzdLwEdzFl0/e0dW7S
2TFsSt3IlbBdbczvuIuHvFlukSu2CMebmB0D4wdMJThp1h44/xzNswkFiTKMBxOhjeZ6ptKbiNBy
giHLtiQvHT9pVn+4n3eBvqwf7ubNy85cmGKsrivFcOt5c9awws6xGR7K13NW3u+7B3iOiDlfji2x
Esel55eFyNwVV0EwsXn1jd9khmiiG74SyLMOQ592/Mbu13j9RYa/Av6pJRf4hWODV6I5OKWceWRY
5T1eCa87rdkxsA9TkWREjA7pcRFPSM9u2+Gh84tjRqWCyOYMoDqS4z2NLAWggeQ8HryIqHixtEap
XpjDR3aoBc056oyCNALds+Ewr/EGKmDM8gteCIdvCW/YfReSDywwSbRoQpSKDqtnjncsAQcsxX2V
NpGbQ8GwxjHhmLdRgWFznVOC50usJoXI8PgrcH5NtanOVzcvipmmE1galgrTzkc/HqYhRmy6vr91
06IYZ8PAy1t1sCBMhO/8KurHiYEZxT+UuWWuYqCoGxNLGcJ8yu5hP1MiZGOWDLtF4+BVcFjIK+iL
enBeaHy/euBE08BCr0+MbsqVmJpuC0Saxv1NGvey0PdO4WQat2bOVWRYnso6t+w9pAZfcJjBlSxd
D9/4VHDY7GLUPMPAN/KLNF/b+h7zctQfqviwtp6oO/W7x8V9z/fak3Enany5Cg8jfPYy4v47K7io
7s7l37Hnx4pOmAoQE+XYWXTAZmwKFm/SOx0+DKhsJIPjSOHscXTufoGv7bSE/rF9+DcirFwXd6+o
crfHGjfKHWd5fYdrzMdRbHPxec3DGS1P2OG29WvAW5zxRqBrXImbFdh2V1Ar/LFNu8J7Dfl69KDu
KKbp0rzweO2sSQGW6U9pv3MhVVazPYop5KYSHI39qzAw2a2LVxJrTfxs/drI6Vb47eX6xOuaVtLA
mzN501QC6OCCo4s07ANvZ0MU0jW9G9eLi1jOwCfyB+VL0TRyhmez19I1vXuzF0032SjavqOY9UF8
Hef8ccMT5fUJ0WwWFf/DmyazpwLWg8uLM/5CkHARK663rRv2/v+LYecOylM4D3Frr7db38k+NU1v
SJrohq3EzjIA9WvuO21Sr6DUQT0lldMbnwirjlu5WqaroyZcqMC41QeB7drAbY3TPSJdvwOixC9j
AlI3QYqlZlUKBgloy4DLqPvjFc3HFt3IFUNdeLFa24x1RaCrli+B82XCVcwYizTNqwC4gYf26jZo
HuGimlJovIkIabwQmZNDe0dlDmnqUjaeC0Pdj115uEUta07HmlYMFbpokBRLMesIGE3WJ5z0Bu+i
SZWowlMeKH78tQNkPuA3eMwUv+xijHYqeJqejUnOfZivvGmqWK18pGHhyR2rhdtiQx768cFvHlgB
fP752AQpdlsMMiWgLAKew5GLE5POnW+6hjomTjfd5lGMFzhrQcZgHoCgqu69qkuc9ncTyA+e6dVD
tw5KeKW8KwVcz5+U6izut+ari5MvLPf/IxSqAK2xrydIBiPMNmy8TcP+/dTyWKat4farSQv/AWy+
cJ59NcsJQm/A5Fa/t0IEEUy4SR/62o3bznpHGYhpTaczjTdVMVpwcH61rDhZFo2IdieHk6VvykFo
VlsFU4EbbLZSB41Lp4kQYlz3J9yQO/46tFlVzpClG8OmrndzmFr75Hqyj1KgwY6FMFV5qgn9tR72
9N7+/rQG7P8hB6Gbl30xXixwDo4WvoyYl1B+CQoQX+HKKsH3fzjLoUKnSDnazbRXNABu+8dDH29a
MeFmrcqA/8lqly1yM3jVakyQZI1/U+lCwPHAssLHqHEnnqbfe3SBc8OrHA9NaH1dF0rclWv2v1QK
bt41wdW4frSqX7ir2Y0hdauJ7CpdCAlKCi0WZA3s1lk+eUO5/eg3EMkbouPrDs5VMVPcKqvMdjFH
+IAcNpuvAUpS9yAQcv8mzH9ft63X/YKrMofMjawnWQ9IH5JvACBEVdBCocBUjP36HLkqPGqs044i
ZMrntmnEY9lYyxfRONUhuLGrYqNknuEtykHhSyvzYEk63xqmc0C69djp1lXBUZUtw8AFcDaBqjd4
ntdoy/yb6/P+umtw/4JEYZBZU8k1QcnxF+nY74E/uHg8v+lzcei24qrIqCKn/QiZT+TkFj920g5K
GqnBZ+p2jRJ9l6wONsB616QRThwu5Ym1/QkMQIa9r9s2ivG2DZv/j7MrWZJbVaJfpAiQBBJbVam6
evDQ5antjcL29RMa0ITmr3+n7qovbkoR2nR01AJEQiaQnDxnLWW9xJ6YjzqElkXmbTRt+3Lj0NyQ
tRTJtViqxoNL0TRHMKU9u+tOw5jwpraacajFRht3jfJf2j7vxk9q7Ll4pAEeS463F4/FPqbs1ECK
OZn0Usdp+696TAUKUGeXplXom0CnVuV+p1i5ANLI0kdXt+LQ++wBuvDNF5dv4cDejs++iXhacFwQ
Y1chAdDTyAeX8AKoZglCNhRhN85ln52M/Xfuer+EUiKqyFv2uJD1ODRbRaKWqhrf1JtyMNXrMGfL
9YFqPPdo3IdQaDhPAFDS+0Klh5r7+sPEvrrMi/eNx9iS+yHJRJ8DbXq9F1zf3Aiy4bebtmw3Jtoq
rJ0s9eeq/40sDxQm2yfAQt4jEzlFdGV/FF3TiCr/z+3OLE4YGv49tm42dyXVuET55w7iIQrUYeC8
3OfjJutQEZJ8bqBkGYsEoJ/soyItiKR3bgom3qoHLM8vIbcTp4Q+rEr9j/drt/HlFsc24VbjCP56
b8K1STryKZvrHNVNaivTYbG6yTe0dhBwHQY0Dt63Y+qSqOLll7JrPt+eVItHm1ArzteyJgPskhXI
o9bPOKyAsB0KOnvhLb7JPJStSz0LOuq4KpwYSwh+sGysf5vlr7+/Oqo7EvBOr4Rxrm+dAIx9dApv
I5Fla9rwWtkFizf2oETpuvmT9sk7kWzEN8shwkRauWNAcT2FyZEjSGV3xMNYgioE3X67PaW2Lzf8
lPatq/MORgkq9i3QOmrksEXVaPt2YyNOy7xAHTDaRuoKqyWdahQjVtEVBHv74y0dmKAr7ogaAhro
AKCWZnzk/GMrHhq9xRZoa/4aSF8tmDWBhkmv0XyCrxZZegDsZHIeZkgj3/5+iz/9BYpKV6mgaQh/
YicHlTcVTm+4vzh4KMumZMNIlhnm19G9GkWnioC6cgBwps/fFy1AjF25kd2wNX0NQ6+bdlZdZx2a
XmoQG+OLCdtKwlkimSkQJenA2TI3Oi6AtGqDE1CdUm2sedu8Gt6KPXuUYgIWrREPuEIekXhDCHN1
vzGttm93/2sWljPdLxXAXFAVuaia3/tT8UGWW6QwNqsbLssnZHoQy3Q84aE59EU0ey+316PNMIbD
BsHIxim8PvFP0GweIwc7CFtZPOVbCWHLijfBUOs6DpVD8e2OdK5ZZ0j94nku6gCG2Hwyt4zCRESN
rXYhqIrzf0ZAH313DTu4Us/s0y4jmfxaU1vVYAtE8wg6JbgrIWjuER/KhVunD8vyMXFR3tRphxKF
5Un1KVSfmnS6S/t9O5UJjWqCLHD8QiIaAI7DSHD2uq1CKcv50qTWgvbrRFSa6liX/2PXWmrnAWio
yf2n6KZ7toUnslnHcF7gIZh2lvXfXtRSRwqiWJupEotrmcRak+j9FvelLvYb/zi5/OBk/vH2srE1
bXitn6mlyknQxY2fQ3d6OfViC4NmM4nhtoQ5XoKgoGM29w+KpB8AdDu0Sfh915ebYKg244oUicB9
GuZeePHIwmWfL5loqK4qxlq3+PIgcNUR4lE/Fi3iWZL63KzlLtYN38REjVjtJesT/S/kanLTd025
M/9iYqLY4mezyjlen0gJUiiv+FHLfGOXsiwYEw+1ZIleK+Z18TjqJtKKi0PRiJ35F//a66utW/Ml
XUdP+9/DusmjjOAewtaty5/t0w0fdcBEQWUz+t9L6PFFICdFXVy3VQxta9zYXXU48HKUg/8917JF
5d30AlLn3/uWuuGkReekTVa2/vcgEWGkPfD7ums5Hva1bvhp0XRQLOuF88NhFRRWMtxsGqhbnG63
bokCJiiqrpt+AXjB+RFWFAJpGZTKZyhoRcCPbe1MFtObyCh+FWFLXL78BvanPYOYs/msVdpvXHVs
rV/PDK+WpJABzaD67H93CF+jsBteXFJu3UVsjV8PC68aV2mBIqGuX35dYVJRxfQUVRpC8bdtb2v9
OievWs+KMQuAWJI/pqHjQbQIKoDYgWjdxq5tOdKY6KgEwN/CT4X6XV2xNCMKE8USPPWpLg5X7v7b
g7AtIMNrvbkcxcyK5gcDAOY+XBNxRma8BcGk3x33dWH4bti2Tdkp0vyo0/Jz643Bb+bOyxEQ6uzT
7R4sB0zP8GCt27QAz5L6PZa8e5py4Z/mFUqEzpjlh7ADP3sU5jy+3ZltWgyHXvLOz3yCzuaaf+v6
6lAH7Emn7ClodyJ6fRNGtTrtmA/pnP/0mmW8H3yI00Ae+8vtAVjWrcmlVU2lUCVknn/2Ke8PC3DU
0QKFnY3ZtrVuOPQUupp7HeIdhFA+L5k7HeSETODtT7ecNl3DoQkfSuEz2b1gGX2aO3XwwiZGOhhZ
7PySL+VBOVs5Wcs0m+gqRLjZAbd3++ILXUTjQp9yBzlg0uYHnOg2QohAqPgbEOKbhEoLX8HMmHrt
Szt53zr1pYWiLMucKC1ANJ/3L57P76c8P9+2nsVNTNWmSg6Zs+IU+uKO/EiD/iyy7AfrvVhPyVmM
zcaF0rYCDH9veojTEHCTv4Bd61gWDnjnw3wL624bg+HqkPlLUgB13BfPKQ/YjD5OksVuQb+18EQn
2brN2xaa4eTInFC3b3nzImT4J0PhYNbXj0PdvWu5+6fI5VnXW4/mlghs4rF4RyBNqXX1sxegqLyb
pzb8oudhKo7cVZvy67ZergN9tVkFyh8Whi3qO/PAW648Vjy3BBfwKSBbfCOWeTcptjrHVQIhvvrZ
9XQCwXg9RWBPCTY2KsvEmwCt0Us9vNam1U9ocLxjkPmIhjBFbrEZfhVFfvbzah+G1TdRWkK1Djao
of8haFIf064ZD2mztanb3pfo1XqvJgJphKUXZV7+LHp+CcnyJb0KiGJlXVdVuuSfA5adsiRD6Qzb
955OjT0eD7qszCdX/UzBv4miKzV+DBPP2VWs4P9FqjUXDSFJ0/wA9zXYnFQZgq4YIiUF2CA25v5f
YNYbcdIEbJFKEeAwfPFjDssT9x+azvtfAgpk6fKzRDBzG3VoM/YtS/rnjoUb8dK2oI0g0AYZmHOu
vXbgYI3KvKmO1VJtya9aNhgTuZUWFFCWxF2/Z6xJ3T9hMMtvfiBrMDn0Wfvg85o4G0RDtq4M528L
jbmZ6+Q7cpIqiMOAzjXqstyyaJ76sQ5rcsjwgLRx9bZ4qgnr8rugdcbFS34BYl4OB63lReZ1dsxJ
Lb90bTnJg6abmTlbb8aRIJ1EWjnd0P2WznS+HsdSZ3xudfsuJ5+3WbItS8HkySqUEziK9uIXHv3Z
wXdkhip4HPpvb8y21o2YMM2sVbr2UdcyFS8hc0hEcrxA327cZiDD+ydg2VsqRPgr9fnT5EzPA4ig
s3o463Z8dvqd7yYm9mvsRVAk4Rp+A43fN6hNQu5QdM9e5qTHtkw+3h7Lv1HyjUBgUmapMEmHxk+c
XzOtKch3uzaAetGhDYt8WMBdPquKnjQLx/KTn7TO4kXQWZ+cqAu7SXhfdLBU7YlCo6wAMxCKFcBa
BI3DQiBchSyjn29/pm0+jcCRt0mPrbyYftG543dtQpO7oMmmXd4Mmr//7iBeT8KhUOvyq/TBKQPO
9vwu6Jh3F44KkFMUBp/2jMIzIWRiZYWbZHz+9a9WqecK77D45RaE7O0DCTUTdGuDiquWh/IUpBK0
uAkRhyQp+POkW2/XAOhfiToc4euBJpB7KBHuKq8uvnhls8URYhvA9fdXG/mSt4S6CxQS9Co1XgRw
mZrivpQ47xbBqHYpM4bUzNklOevLnAcSApbDNxeg92Moyb7bPzXp7TOXj0XuFtnJqUl5Fp77P6Vd
JwbRwRa9ks1KxmVAUa5Q8+ZJ6H4N+RnJUnWYvM6799JsS+Hm7d2NmgWNMvQyt5gdeeoDn9wXKCc9
SH9yr3qc1UHO1XJ32x/eDqT0X6ayVxPOobgH0YcsOw39+m4EkWFUKPquq4s44epxXuWuYwd4PP+7
sDzmstJjGE/GpuooHT7dk1Jt7TXXPf/vCErNdJ7ALtD2fSVPS5c++AkX93i1fFd55NiFsoOy5TBH
BfF20XFCovG/YymcbFXr2GIsJQ+OCynfk2Ruj0w29/lOdA01ayDlHJTNLGp54kMOlc6xqE58HfS+
KGLWP7ZdCI6XdclONQipz16pVDNEYVWNzT62a/pXtkeOkzeUGjkeLlYnCmjbNGBxForuOl/8pcZd
ikWvzFslBLMdP9Jlyo9zIPRG6xYXN+W4kxRQy5o12Wl2dH0QXt/8bALeRz5zvX0059RM/CRp4QEO
jzAyN/IDNEuaaHHqc5YOD3kQfmjXcp/v/ZX18bqRNS2R0O3J2kNCUHtS6HCL9skSqcx0z5jJRTbY
Lk5DKz5ACfcCLRfIaoLfPN9bVEvNLM+yCBxMS1eeJsklJP/8JXJ4vZGTtsRAs6puqvMwCFaSnhJA
ZMAmk9w5OnmXg0Iv6pOmOCZ+s+F2ljhlUs5LMgxtoBbMuF/c+2X75IPGMix+5Flz3zfDoWuq37fj
uq0n47TWEOk0oTOBVVKLeyF+6CR47FR1gIR37IXFKcuH59s9WTzFTPW4fPLTdL6OKQjYgVNZRx6y
0zFqhLINZ7QMxiy+G5MWKgPpjC5q/6IgOeup9jA39Lyu2alc3gWabVzK385dUjPdE8iklRkEJU5J
teLo5h3mrPjQJ+Gp1/77YnTPoyMuJZOfbtvu7TM1NfM/ae7JpKuxk5AedXQHp0HSMqodh7MN17cs
bTPt42YdsiRZ7sSOI3/mlYjpeCUdWjokfBv9kPv1rnQMNTNAc4sdpOqUAypbFsRTV6AGLXWWy207
2daYcd1zHbcljYvVDBxVXd5TZ+6mQ8jE5MYlmLL2CSNRM+uDGvIURSwkiWXqB1B0chsIaKbz8fYg
LIHSzPfUaT3RasYhBWyR/R2qw8iHNJvyLwvvJWCnQXF3ux/bojJc38PDZq8pMGwNLatPrdt3hzTP
ul2FGtTM8Awy8GdI2idxNgYHf+6HyEvGrfuTxURmbV5GyDqWDWhQQaleP+Do5sxjBO3tMotQ7Jar
PvIyVezipaVmSqcYGhlwju1XJavffG3DNlPvpVeE6UbYskyEWay3cghFFi6uHpA7Lp8Z8genThds
50RcfeXVyT2ve+LMCSYiTRz3aV2WBCIGU/Xl9iKypHSpWaxXJGNVar8jXye/LFNw0A2lo0992jtN
G0tKNVUnKBwCkxJBzxm0NHe8URkckgPM57MDVSGXG0N92/0hWPPfoa6r361Jmid4E/Gqc+2P8uyO
+XTO+3KfNYlZC+N3eCV2eZHEQxZiw5Rj8cDTFargt8359sImZhGMZNOU90WWxLSfvaOvyzNyY/d9
Rv70KG3etXkRsxiG5zqU+TwLsGMOh4YPJ0d6D0VXnIt6POHsESMReyeycd/eYoq190ESgr28TuJW
K/XkMOm/X2UaxqnfJYfK5fPBHdWWOuHbBqRmJo73HhKvDXHipUBAXlmZ3HV5O70bwGh6TGu+D2NM
zVycFF2qRuS64koW9Wl0qYzGftnajt9eyH+ptlMGMEs/w2eRuXPup77ReOxN/aNP6T7ZS7wb/ddX
grYMqUd0Es+TOgPJ30brPFyGnhYRMoc/by/ntyPbXxLuesyESxaVxOtKqxMJ6fqhYn6xcSp6e66J
WYhJ2cjXZcZcwxc5pDTa5HmF1s3BVVi/3TJuMb3bRnHt/1UETRwnGd2KO3Hbl8nBqVEPnooq3bhV
2Fo34jMeQFAQiDRtDOZI9gyAanjvJ+FW8c3bK+kv/Xba6AKnxwrrFLCE4+zz/t3Kk+L9rAGj3jfJ
xqGLgVMLAHNMMqv88mMiAnqf1YneCFY287j/NX6YQ96HXTdH4tR5PHsOBdAzDU/7vt14UReiC9gk
EJtK7JHfBpb192mR7WPtgejbf79dqWke0grRvB0b9zhTPz+GDuUblnn7zE5M8lqQPJJQKbSeEnHf
hsPnMFd5rPiCegdKDyij26qjs8yBWRaYrmvVpTxFtYOb4o1p8pyINnm9a38gobF+YHlVTKlMYt8r
fjZtU0RJqr+PnncX+NmvBnycGwvVEi/McsCp7mu8BMMXsAGKb2kZFk+NDvU9wUU3ppKm+5JCCGv/
nfc6TzoBeLKIk6yD2Kvu8jPUt7yDVITsNJpx1CmdUAA9szhxPcqPrl5CXNaK70L2ACkmddSmLduw
mmWZmaWB1GeKOYwm8QQtb+ACqkWmDwpAsOoeHAfssEytg2twOLlbhyDLcjMLBiueLr1WsxMHeCr9
rQLaPCfhvK9+lpgVgw1p/c4DFD12cshlpmj96OZ5t3G/DTHFf2eYiVkw6PFKrsSr0bpbfCr0jKqS
STlROU7n3ll+V0FZ3QXVsrF3WFa0WTuIiOgNKF8ROFpJsAImXnmiZNLnKXVABZ1ucgbY+rnO1Ksd
ENly1pV4CTv6QM0k6X3iXIuaT9rbeDW37FKBEQJcgO3HRKH91H3nTE85tm/28XaEtzVt7B8lKZOc
AipxlCl2D4g1yohV5YZv2Bo3HL0HeCkD4Icfg/wLme/m9re3pRRha9p08FlBdj5F09z/TOb3Q3sm
W9uSpWmziNCFFniTCCbiIOcQu+auOOQgEo/UNO1LJROTs71dsVjcMhDxoKbgyKtgPQxrG+zKXBCz
ihC3hXnmQBzHk2hx9ep78MRUYu2+3l4yltVu1g9CC7gMq3bhxx5qjHwu72qgNrq1OmXdFnm+bQqu
v79yqEaJUVTujFXpVfFAq4ML1n/ljhtxwRJBzVpCZxr82vEmfgTpAUigX0akX27bxrIbmKzqVdiC
Fb7AhychQbU+TjVQ1cnG+pSUNBrJFhOBzT6G16aSNE5BMABPAj3QH0SXR5xuHYotkCpiUqtDshph
gV+bHz9VyyOYs+OkDD/56f8C/xQwdZWyPlZpcvQh73fbcLZFZfgzeHW8YIQO51F044FU60PnlYdK
u4/5uhWNLLNulhq6g68UgYLdMVAhntCe56Dd9/FmgWE7CL8hGvaq9Vc2ykMgDrXzASfb4y7jmBWG
rRjKiVN8OZhpAJ4MHvDYfGjmPsrXrcIly4oyawwBoIPOw4wu2mV5SL3kCI+7y6W3gUux+IVZZSgJ
q1KVw0KpRx+qckFtUXAIaPeuW6pTS3c6tllxWBeoN9bXKZ6T9chBPLS6G1Nss4+xBXuSd5VOwHDb
0ndt+Xvx08ir96UBzCLDum0VXRja7ijK7XF9lsWG2S1exYwNGKe3qncJCY+AW9/Dw05QcDzXLP3A
hvx/t9emzTCG44ZhNS5JjY/XxSc1/Bjr92H1vKtps86w5v2YDRpNS4b6JfE1EJ/G+fvtti3BwCw0
1D4dVrpcP3v+oocwmoFGvN2yZamb4KUpQ0oSaAAEg/afcX0RZXlf16fAX06hkBt9WObVRC+tYT66
BcE6X7v6Qfrn0P0T8OqY0svtMVgm1Sw1rAcnKEiAMdBpjrjzPNfvJWq0bzduM/3191eb+yhCDzRA
Go1zeVhQr7FsLEVbw4aPhrRYWRLi3JN5hXyQS+neebJL/9z+bJtN3P9+dg6g9MQq2HxU38tMRTNr
Dn64CyhNTJwSKkbToKpg8HCpWeQJfg8GkYey3lruto83vDQF8DIoQti8Cb404UNF+iPxt6ipLI2b
oCSXdBWONvClhACTVH5f67gY3HiX2U1M0trImaea4DBbDr+QhfgnY5AFKXT2eV/7Vzd+tRoDqJr1
mYAs7OqcNPXiAHDArtxKI1uWpAk/Ug0NXTHC7m776EDaaP5z+6tt7V6n4tVX+ynqPwBBv27X+rlv
KOid6YbBbU1ff3/VtAel9bko0bQi4p0EE5j22n2r3GRe70ewfosMtvb8rx1S9UyfBrEFoLkO/Y3U
gkm+LoZxQS3RdSK9rwNEu1V5CttqI+DaGjc2UojRDMAxtRyn3se0WiN3ekTKe6Nxm8UN58zA+ML0
AucXVH3NKpJFWk4bZwvLh5v4scFjOe4J+PBg/iREdp6zd4m7D8BJzGrBLnDAzZ2jcY8Xd+XytSwe
1iTYWIe2LzccU+d9F6Ssxqnoegccz8kqjhPfWIkWk5uYMQmkfu5BWPeoqvI8j9nJZVsub9mbTZhY
D7A7norQdO59zSsWrUse6eAStvR42/ctOTQTKTZVpRxCFx0EDnlXMiTpcGVq5q6LkCnuI9YUvwIy
fbndmW0WjD01zZDvr2khYo6KsENSTXkUZsF4J4pl6wlDvO24Jm5sXKtmkg0oz1R3CkKANKvhyMT3
Qv5cGhLJfj5k+/JoJm5szkMf4PgC63Vq7ycWRGm+VvEEOqS729aynP1cw5O11yWeZjl0MIIPKpzv
2fRx0i919XOiw0Zm2zIhJk6M+ypADTO60Pk9W79O3qWuti7hlpVlAsT43Ae+cNB2vTgPofO1cSAD
0fwqs/FI+kNR7AL+EhMdVoZ9Xk5gyTiO8mcACuyrc+e4kqutrcDigiYeDPAGHC8lZ0c1NseOiPeQ
gr+XK7+0dbvhF5YAYiLCwAaveupIEau0nD/MSdl/HOZ1H1DDRIFxcArzQuJBaUJFy3BsnY4VcbvQ
cD5SkYf/3F6sNisZrg34R+O4iwzjJF30XTbz/MyW1I2IctYTvqD+eLsf26oyDs7BVOKVofLCOGv5
j2IV8x20zcfDGKiYDiqLfJJMj9qjG8k9iw+a+LB8HevAZ3MYz7U6pzn7HU7rSwptndWf3ouCbiV9
bI5o+HoBxZQgzOogXnpZH7KQdOANA1HbMuKwettylkX2F0ismca5qcogFgDEP/iB8O9Vg8qmfa1f
5+vVQQ9s+jIBOp7HJFjIe5aU83BuSyH2oTSICQzrvGyCDpbHj07XH3KHA9ns3oFcYN8WbsLCOOk0
FUHpxy7vhhNRNZj+Vkf+2Wec66y/Nk7ZFZCADFkcltSbHiA0viLl6WWz3Fimtrm9/v6qg5rMEJlc
Jgbp2bU/pvjvMQAb/bfbn2/xORNU5GopZzDRs3gp6d2SvGR1/ZgF7EhW79HL+NPI8p1r1PDulING
duCaxemAcj5wklyZI8m+G70JI6KsmbV2hR/7STaLU1gN1fwON+OSb0RaSww0Cd0HZMim0vX8WOfB
PeHqtxusd1TRD56zbozhzS4CYSKJhpB2YS4dPw7dJEzOZBy6p4WWzmV1Xe8DRw25f7496baeDIce
cj7n3Qpr1TT7wJviVNSCRsMK+ovrP/s6uYbdV+t2acai8dXix+2g7xMyfEqm4CNKeD9Iz98lzwCT
XQf4qo/UdWe8zrh+rGY2fsz8tn7yoNa3NYQ3XQ/NG75dkwk6JQGad8tE/yoS0r0wlIB+3Wcgw7EV
dcDRWhA/5kPhRRBgm2K3a5wcOudhf5Bhgb/7ejI28F6s46rSTn3Cwfad7tlDwqY0UlX9hATTxv3x
zd0UtjLcW4dJsgzBrD6FhfyRqOYBVLyfkNC4UAAhKSu3QA22fowLdgj8jC4hY/1pYOPZzZ5R098j
KUvvaK8/Fl2/kRC3Tb2xaZMCR7aB1y6o37zioe08Ejkpdo7bE3JdQH+lIAJhol+B6k1Ld2T9ZfXX
+fOKc3OcO6V6h0tUuSdvjS4MH1f13LXMD/tLgQey8+K46aHkuMncHoBlFkzo69SNQZb3lRuHSyaw
dslPyLXGwzCWR4DY4nkmd7c7slnK8PC+Jz2tM9pfxLCu4GIqq8NSTum9N2j3dLsLy1Sb+C/f6xe/
gQDORQqk9MYxpIdRQLpjX+uGlyeknXQ+TRgAAyccEiFNJEL32+3Gr1Z4ax0Zjl1DsiMlq3RjMixf
CJHnKR+fxdTdgzNh5/cbfu2qjnU+NAoudZOdF1ElUZlC0er299tMbzhzn65z0tBkvDQOSQ9qKLrD
ksqtkkjb2jF8OJnCZIHih75Id0jiuhor8DB368lbNnM4lgGYoK4s4HQm06AvvvM0JH+Crfc4W7uG
9/aVn4eyaoJLKuj/COdVnM9BtW9KTeTWnAfFLIsEdqE8FlX/LvfDDXe1fbfhri73l6EeCJqWTjTM
7jmVO2OmidHSOMu1STF3l3rNHr1x+oqq4AQiyFvPcbZPv/7+6iyBcBlKNoTdBWwttHxHResOF6+a
Gv759mK3OKsJzmrbylNzX3UX3vCLU+mXCRWI0KZ+aZytKhLLijc539N+oCQpSHtB1ff7qYf0h1Py
+16iRvD2GGxGMhxWdyAdUjNtL3OvWihMdHOkabFvywoMfyUgeFbTUncX3QiIDenpx+B7W7dwi/VN
sFaT5AJ1YBMa1+1y5xBRnxdXDw+d4DUoKfJuw7ksU2AitkKHjy5EwNtL2LTg/1yBZ5gPU+WS334G
xvzj7Xmw7L8mckt6xBW1Xw+X2gEGnYKAJHC/qba9n1P30XPZZV83hjunSFFmtPH8y9ixI2/r7+XU
PTQ1j3HzSY8MOIHb/diMdv39le+VuIZqPeXzBXRGx7Qfo1bVeMzfQtbbmjdcWzMULfagj7vg6FhG
OKe6B59WYySdcovnxLa8jJ2YoTxs0EnTXpqgfbzeD6+n64CPJ6yxL/uMZOzEvCw918/lfBmcj5w0
UV7JiPd8n2ebUK4pZLpQXM+XIhfNoWWgRaPBuO80zQ3PZpD+o1WFsEGpk6SRq/3xi/ZyvRE4LPNr
ArYS3vR8kFV7adP6K2r/fod9dSfpuPVSY4l6JmxLqcUdep24l4Im5TEpfYkHjs3Wr3v6G4c4E7RV
lc2YFV3oXdKh/FyOPB5RN+6xLC6a8HzlVho8teHPwtKV4c9sWRZnWVz3khPc/xS9A0XIARD0H5pX
d7UYnpOs+lrDv2+vWFt31/l65dYQuK6bdvS9C+4Fl6UcIenXPgW9fk8y1P9cR0aHk95XJhIIE9QF
hXHRr2PS4ITQYHwyyOrnVbNmKx1g8XHzVZozUNSD+qy8JKT+6oXD+ZrVuA6nQ0HEPjc0H6dbN204
kMTlhRc95JW8UB39wdlCNtocxYhSPQq7m5m6zaUvgn+mWvzjKqeKsrDY2mVtHRgxyted11YdRaRd
C0TacL3rZQX0S7tlH8vGZwLVegrWl4bk7aWn/Quh/kO+qjtcENOoQn19kIqNpydbP0bEcoKu8SBF
dV1Ly52XBrEa9a+gZA/sX1TlVjeWyGIi18A6lwSu2zaXEtCYqB9Ic8iXdSumW2bDxK5lyYiLbDXV
iCzjHM0aQhOg9M5OK+3kvgO/CWLzR8fz52lqLlDs+TVWfX+UIyRdbscPi8OZ6LWFM2+si2q4ZBy5
HuxGYpo+Ian4UoJt6HYXtgkwQlRSLuAZZXV9ccRaPKRUdY9EZVs1P7bWr7+/CoBJCT771fOGizuw
P9B2yYrnYa2X4uPtj7csUpN5K/GyOoQ4bXW56rJdj/xDW5zAcf9ehM2T723WrdnmwfBqXlYKTGVr
f0H56zpHZbZSvM8hjRwVMg8/61LIz7dHZDOYeb+guPb6sl4v49KxiC7gAe0WufMcaJJvLSxxkqWs
6gsHqP+Q8ZV8IVe+0S7L6l+3B2BxORPilqtOM1Hl1YV6+XBoZ9A7JsgeR6HarIqzzIYJdGOrGjuP
ddWlm9YPHInp63sNtsPT9a63bxTXBfdq3coF50scFdRlwok2r9sHotjTELCtndRmpevQXrWfB+vk
V3miLt6qsgNwHJB5wCszJCv1lkSuzUqGY6ej00y9Cys1qfOxb3V6wuHwKfMLfdSq/HrbTrZODP/O
Bk60GzbVhYDk8HEWafMZJ48kLlI2Hd3Bzbay3raODL8AY+K09n6RXRCuPoA35V6y9ds109rkW1gI
25wYOx5vVqE1aOkvtMm8b8jgZwchFuc3ULj18ba5LF2YGDMZOrnmgSsvLPAeJzoXB5yqIyfEP7c7
sIQPE2c2Fek41fUqLzPxHiox/syL+cvtpi2ndJOgbExJOYK0isQD96NpeZbzU1c8ZeM9bgKohGvj
jW58fo2qb9wHTMgZmOn52oP9Nm6K2W3zYwUeV/cTUOhjro+VGv00POLEBnb0A1ReROdGYLqRPjSO
wQkUuBESEARlPm1b+6mMBFgj+haEttyRSzy3SZ2CtVfnBVi3lA9I0xGYfDe9cAa1x+wAtWdOfy0L
Av4/BJhAJ/1QpVMDddqs0TN/4Y1W7Y+lzqZaRgukdpLfbiF6/dD205xOkfSQN3sg3hxmUxSCBy1t
Dhl0qWbogbGFxn3tFg9Ty5nCh7ZEZ19cZ6jaLvIcj0GQqRj82SXRPCxJ6oPFLhAJTi4hDZHLypX0
x499ljqVFzGARMOnJORL/9UboHV+KChYliaHZP/kaq2n+fB/jq5tO05cC34Ra0mI6yv0ze1LO3Fi
O3lhJfZEQgghISRAX3/K52VexuNpN0K7du3aVUNZKQZ952gSesaSQBb13VCwqL+X1WpjPMootfqI
YifWHtK03Lb5CZjPpwm2cftkVsjVK75iJBM75uZ5T9i4zAhqx32VtrA/TvnQYDafi88N1gP+KDHN
G+K5SGJfvq+QkYT8WxAKw4W22pBnOx/HGQ3YfGDL0s9PZlM6Qa9NJFxdWjHPYXnbFwVDf7SXoyQv
grEi+QVbQgdlo8u6rNxaoeYJM8NOJsMyXrwTPv/nJLKbkmYKk8yR/WoqXp6pFLicGjLv5V6cE+Vo
QDRKZN34Iadcr2MzbHQvksO86iITL1h55vS+TEu4+FdbLZvU2w3R62m/lt+diFNxob2S8l+glaz/
1KTDrzoB9WF+3Mx2CCNrV6UFNFTIggtIbiAa76CYptrdZ2bpQesjMr4rVLMr0Dv2OigZ8+W0J4o7
0bgxKqD4mpY9KF2xDvn+VIvO9MMpid7SuXFdsvtXiLzrHT+HpYPxF4RJxM5tQkSWf5RIRF/5kefw
rntK6JAqdU/yIc//JAlfqDwl6xLy3+ukzJA1TEAN/T2bXbb8sAqZBvdm3Ir+zhXZ5GBsuXbMfs7G
MzO0AtqaSJs1GfEIiyoJ4ZbnazUORz1ih29skN3C7XKoJNXxpWaZYLyBjU+2/TVprQR/MHkXxONo
Vpi1H2hHeidb5PyxXTVUzx22BDjtcrYdUUyKij4kNh8IOelqquJDb2aVrs1Wd/3UX4jUtnofFDyZ
q1NOqDZ4/l2fXyrh9UIOsKsV8DBYGat+JT6IkN13aZcN5SGAfE7wYLOuNLdQZZrdQaZJ3FPhTBLO
jk/Tch9CGLr5pMskLx9swor6hxJdTt+IILGem9rhiGHDIcWsjEyD2K5KwTpVoqrGQF/hQEnW93LO
k25tx9Tp7qXOdzb/1WLxC/z2Xb12T1NXp2jhkIb3f4vHma5wlNRG2OcB4baKt5tdDN9brdk+7w2l
ohqPut6t+KxSQB/daGtcimUf7MX6P7DbGsRDuoWuWw+2dzFeTVEb/nvSmd2/Ix5ILYe5h7WkPLE5
ztWt3LRffq5oUqtrWcAsmx82EWf3s0tF8UARjp49eSWz0d+6sgqYliNbOW59o+aiH15KWF2Il7xg
JGBc7yU2KmdchpI1W7ZTqdu44vecKY5Nt37slhtGjv1iYbiFrK/Erfe5x7iBN1XWGf2J50Lsz16m
lL1W6xCqgxaIfTsw6lZ+2Lcwutav1A4PElKBq+e4sLJmX3yfj+2EFOv+m6j54E5p1FRhOIJoGazz
ymUfP6YMzgMW+eur0PKuzPe6vsEXdoato+4VR8Opp1647oBMZ7N+JAS+5K8hR4T1v554br9NRZUh
4BlWout0ZUNu1/90PxXuDSkWvfxnK7VXv4ODH3Z6BEYhFCOlbuanoHhK97a2oyZvRu0Ei7l1JnAv
06nbxu+e1QmSqhOeF51t4MGwTM8ZyezwBLJQxG+kcmwUbUJ3vf3jsLM333WOr84dTAbjge9jMZUL
OVbMsaqdlk71WZNuRG+uUas1VDd+SOEmSbWg5jq7uqu7RsRgik9dLTMyZcY1wK++r6MZzgMmDyiM
Y2C9fBoDmp123LEMgx1Ts+jqpSgQUnivmJuT9wArmOndWrmLO+QCDytt5s4Hkp06b9n2vNJu3+Kd
RRIYgl4yXJvbLSVl37FDn6oKA/OxMjNBHjh6nRH5sDpafBFwHSmGpmc016ZZIQ+f1jOW+T2rTsIi
2Kp63QmcPMyjSx2V8sFlbtvS+x4i72lpi0Cwp8bbNbNfNyJ8X+V2tr0ps7FJ/Or3/6jjrHqClIFW
+wFaf1/e6cXm/jBmaWmHBnHxkz1zOc/whgHomMlnv3MFNkKmSUgbF9f4Z6vGQO8c6TLc0l5KXokz
5IGk+4HwzPnLPp0NNRubwvhlOrtR9/MhwGw9nEu8TWVr8mTq86ustcpThBRQVJ1mLKiCNAG+PX57
M90+nhUts/LIIZs02THi3svaHhLURtHNyLyZCfBvbHqpI9wC8mHJTwgWE/vvGgHcrNVDCdOyq6nX
BO9JEeOEcYL2yFG82wIh/vtsDEtME0ao3voT5quY+DUTG7K5aNyW+c0iwi2BnOjq0c0hiU4whIY/
bGKzeWwMr9aVnfD4dv8sBIiJv4hn43mFohJUdl2SquKHcsjdjH3oUvrxnJedNn/xuGxmjrMmcWxI
nwyUnHhP4q+qS8OfFJYTsL8SO0XYxmFkZZGmJ1wZURatLlHivrOR0Gk8I6RAFueup3Z86Izi4sZD
PkwEw9BtxxKB9/jaHmQPU12cBKa4OcSKobhWu+cBU7skkfg+CFIZ3zPDNtGstZ/JheSiuNKvsArY
AFQyCwCR3iDqqQnAgCNQydahTLWbDKHkd3CE25iAWsl6+qRRBIqzlHteH4AeN5x11BHfPVM5bdlt
qIE4h0O9ofR+ILFi7r9x1VGxNyJDjHE8WlK+rVvaFy84kyL+YjFla9nWRpZbdlh4JwUcYCq/R9Ei
9ERPj0g9yvQfhCvZtWymLIFzT1PysKPPDquhy+PGibsGGIC5DFk1JA9Jq9IE9wgUDG6BL2vHc5lq
aCdKwv8Lc53bH6MYZHZZVUytu0tliVflpBcUchiDy1Imf3mov3zNeTbs3drUtZXdYxKM1f+53aTG
NXbo2RQOaU52gMS6T6Bbd7TAaSPOMxqAFfDuFWAF/Jg/6iUmy2cZNKAtTKeDh7EN8NMo/o1RaKef
dKTEbQ2VYxW3B1VunB1NxYzLDlDgTNt6zjOeE9mMnatC0ixFsZL8blv7VD9BV+SS76kWvXrb5UYH
1+jY0wJrz/vgdXVX4Hbd7ANsIIX4llgV7wVxFYyjxYzn+T34WI0PfJHcQtjfScOGu7RaFzaeEcoT
enMVvDbm75ylaB8P8IGhyFyuK136+TrjH0NoZ40nM12UhHgyXqauWNJwRL0VpjirXntvjsArzgTA
e5/Pwzn3CVXhe7UXc1ofa+azAbqTPVv0FSNhI2KrOa2FP0Fw9ieJkrRAoFpuB1frPHyr9CKzpUmX
ru5Vu+M+T/yBsh4dCTiGJdv7Nn7BHUSJxI4gtnyp6lwMpzhUK+enwfdod5pFr7FTwDmhgL8XAYAR
nzGfjcMhxD1Sv+EysuNrih2bnlzGYWBrOIrQB9yjy6qyCG9hUXZxvqtmjv7rbgAKN/Tkc8dKc5pE
siA4QxLGYgbGTmmsKuLvCahhmgEHygZeQa66R5Y9DQJPBQ7Mz6VeXf4WqTF4nKREIRaSp2pHH1ab
/LSDO4M/ejbgVf1wy1r2f0ThuaiaAnakDC8zXU1lWzLB5+3DpLNi3yoRAdQOVRBJ/kr5KtWz9Eg9
vRlBOHv3xgzj98H5LiWnelgrdFh9RDjO0KqAYWTRKEYUrGBUtULVhHkOJt3lYen6QeWHAIQL/KK7
gGWdIg/TMjYIRAvuSRUbVUiCUFMxfoOJBDAHFpNCFqZDuknL9RGGpB690Q5QlKQHpQZfnbvclciD
Uh0pY9167ffiPeBmiL8U4KJ/C0R3O8eiNhDHTymGeghHtuFdRzAHWfm0vOxh98M9L1XM/jHis35q
It5+xOVsI7WFOIaSEA3nviXtTPbMGE7R2gwwwtuHZipSB2OOYpvqwbRFz6ftMyt6NB+XWG4p6uxU
51C3N/jbNbyjqJC5pChSqecfFjGy9Btdvkx6mwF38iFTE/6TUaa8w+6XHjY7H2pf1ptuxizbc34c
Jjjff6yxX3GPF7NFehhd8r6bP9J6Fj1Fl6j1Tlq99Zuz170f+kw3C0gAWz8JDMPc1WQ4aTmUVQVy
SQjdR0fwp5bF19qjGPrxMxktR1pxN4dd5e08EKyNNB2b5uqHROmQpjUCh+SLTlhddYZvCY6VFKjh
v8g6T+lzpOhNrgxQEp7/ZR3U8qQzPadPfo7DujSaz6V8FGLfyWHPkUEB7J6r3NzXW+kn0/DYg309
zQlj8sOWCFhPmgKk/36TFtuZQHE8o8nvlWVTdV/ufPbqvKxdFt+Akzmfm9EAuNjmy/DTvaWZNd43
2corSFOULb4WsCdCJcJNx6Twv7vaJlP6BEXhkDwlGdDejLZ0I1b3zbgxxnO4r6w/fe9p+TKWRq6h
MTKa+A2nc8X9Lnvo4QyC9SoEzd+bVNfAfboYxyRp1nkt/uuSQaMBYOBM9nYmhoS8TUHpMI/gZrh2
IpS+FonezqaKHk1Ugpy+cj+NAutO96pcFFLUtbc+wY0wo/vOERxWZ8EiBy0gEv5EaL93HzWhyMZq
piXS0d1tY71B3bYXyqJrtHZIUZjx7jjxhgCtyZuD2UubnGudcPcCDUHMUyTIauWbnC3rTeDYxb3h
DKNn0siqo7Vv8JnX5Mewdfv66iqefLHYwrr5FkBOzU8wAin9r69hpRkbYQHu3sY0W1x1AH6ciu/E
xq8NVcSaoKFrJPUcXRRnk93fKrR33WOxaIK3C2b8EF3l6EfhibcZWyyIJ00MP5dJNwJJOum7/pJz
TBVvKiKpZj8IAoZDtQyLtgLoceHj8LRkSIJxbbezYX/QdEnTn+lI3X5WsecxaYuY5u4lEyJ2Nyg+
TS0OsDmeIXNQJMXvaSItFmPfJi6AR1q6L31AHM4MfgMVlGxwXkJ/HKbvK/qJbr4uC9oyvMQdXKAa
n29xusbCrXuOTh4ufA42O0MHjFpCBFIAekU45J3QEAGSN96Q3RJcA2lJ3qecoWNFS6BZh54MLVKX
tWNnEOkIyh0g78WVWD5dWtIBx/6lxNQ2P0gA5wSLnEmWfpn/4qqZfSM5dtQdPhSotqnN6pnGDBab
zqaveBVnsB5Ft4C9aCyW123RzoCwGCFs/cRvE2BDn7c59IwlLEt0n2ATwAJxDh87rvN4nbQd5E0A
Ku+/9qBC3uDB+QwQES599lT5NKfPVa72dT9iyV+L9x7+vlN1I3UHy+2jSQw68PNMx7rfrwnB6Cg9
LnO+5OMp7QUygs6ZZ34Hm1ISN06NR+Eo9N1IK5gv4cfFTyBq1KjWmknY6rhusG2j5zJF+p684D2A
DQi+Ru+35bBtngbbCk7NMrSAkn75gaUcSfQrNnTgr9GoHJSovZMm3Si/JFjw2OaXhfPiedl0WdyK
AhbuU8sSATxxKBzBDuI0L91WfM/qadOh7cFUHfuCV77DCENIf+cCdJXHle2DQqjUBF0ulC8SRpI5
x3MZG/RXBsOsTLrkV1Ww9FQV7mVNyda1kg2KfSb9sHqHuCkBGNmUJuRM3wUxoyvGZb9M6rlC7kb/
x2rYdl8LHKLuK2CCZ3jRBhcs2EnUHhmH00TpQH+tM6AN/vfIm91DU6WcJi9r4Ei7w6x5cQoJGCpI
dkIJ1J25eJKsofvR5XKbfmwO0cEfGO0ltgdPb5fl37AMKT4IdjKRwaty4u7LHAWwPmJYBGnjcZyG
dHtKUYDxdtX1smS+IShtaj92jGyMn6aCTTK2NSKV+B+YteYVvo4pFv18hw+My7Rdc76nX0b5yh5z
BDKmL+teQ0jSbi4Hr8VA0ODls1Uo/8KlNcc9pWmis59At2tv0cRht/ZUfflvYGhl43Q2QxJZPDIl
bL63Cn0QOqh0AYQZ0VzY2wLiALYxBh0nP/VcYsrV4uFk6j0vyFZ/J+AQ+490DNP+3SbLiJSKEo2B
eMzg71u8Gt3V/NMOWH6ApEb5NcDxI7F7/a2Gd3d4w2HVO9j7ilWPIKDi9LB5uf0ZAup5h547xPq4
e4+zCHwma/KIKMeFXDgr9/BHDTnKUKoK2h1qOdS4xzthpT10u8hmdLapDSDLQJ0oSMJcX21vPEej
w1o82w0827an2/FrFZige6u0ghUXNs73+Z+f+wKpYghvLf6QCG7sJ6yXpQdfQ3BfrdcuLZFS1JZB
LtUVAIC+jHrh5cHR3KGCzYDCTRS0xxcL8jGBXaInZZto9JQP3ThvyB60gz+xSHt8LbwqOPKU9mJr
+DLP/T1H5+HuMFeAkRFN6bS3+IPH0EodnDzWdRLfu04Pv4UMeFCDt1lyP1jYnaDep4kj2DaG2SjI
99m1kyuCutsRGXhb0ULes6wfHvPFoKXIOq+vfMxKUEP5vPwu1q362cUxfUOLXnzkBDbuh5qEcJkV
9gnAtSQoVRPV5wLWfmO74apfzh4eVATfqAAxhuryMo653dvOzunvOd/DtzH3/sGQrnIY+CJpBGzQ
xuYWoyh/QgyPPwk2mqeIaBN2XGW+/gfeO6tfkPKVF98ZzCbRS4Owksd0nVw4am4w6AFjbJDmms53
NdsZIHA3gJNaeazzRoZJ/51Jki8fEPp/zRtnML0n0MrGHAa8LGAi6tVOZx2Tej7HXdB4rRbYk2N/
cGLZJYXXom1q3wlyxWsHWyNILWR66Bar31W+E36esP4O3qGYskbOdTkfUvBjH/NG9isChfetQXIA
swe9enur6TSXX/sx+esEr5G/Olmwg0Wiy2TLUUPKox+y/j1XpMLaa8lX0SzUVuOTJR5uyszx4Rk2
AS4gliEf2GM9m/yFwHczNkQNSl/2nbNHkIrpX0krXHlAQvWVObzADXZrU2fRLsW8vIyYQOjLvM3e
HvEiFvRQ7zF/8phaFU95GOAlhmzRHE7pGMe8GL3LvmFLKnXDoGi9JnKRdZMqIEDAjm366bcRj3NT
w1i3ut9kflfyoZOtMkQvDRbPuG2p9xwWqyn3/7I4+fkGSt0ajHNc+oZ2ZM+QibU7dahU3N+oKZd4
iCDn8sOCnmZofTlb8VDQemPnhQF/n+scfqegZ0oskiIew28IRJ1R/nDRxw0+emEX+X2/YSW6oRWh
L0C5qGfwY+UAmqKP6SX7Ij2OGp38k8tBbh8sdH2sjUYz38BoUMbLlkw6b7t0xbPHMB5KXp6XDnmy
O6gV3ocUEamJyN1d8On+jwVVy2uQWKW9zJh09I0updweefL1VYG8mIdDWursksFsfWjLMpQ3luXy
+7Dx0Z/SUeLUlpygYbSyMNtdSALNwNNmARsfek+2Ay4B/Ew9DWr6DwmL4keVFc7CyHSd2Qk75kh6
q1nf5ye55tve2gQhZNfKbvND5nBQLgIIx35DgkL+pCpRFac1lvW30c8CU5BiBMqve/+LSqji29yu
/b3JogDRuKLyX+Pmi68injtzXFCx6zYjqddtFwkGFGpYSgq3sj2GNkWeAEOFxtLKKwyvBUETMa05
qDdlLSgMDAG+IYUCx3+eZPok8sDv9g1TjIOtB4HxSZbQ30wjDQwGw5Wjx2ywW48vD1UOE56M/aCh
Yz+4EVN4WMWSbXcVBpv2TGe3/YBKWt+Q85AXz5yteLUNRA7yuKAZxP/cZtVwNsormM/EIt46pfB3
AzO5H+m6KdHMBsj+zY81/U+Upvi79YXoUO28SOVtqXoY5YP46BHkCpxP2wy7b1mrbTqv93TQS38F
obl2v/yMwUMTTReGHw587z/lQ2kOMCfN/ZWROUNpWorcSBCHMKh58jJFXmuzRpL9yDNRqHaigSyv
a1KuKJoGcrThKk25QwuQCUNbiOEWcVgWRL82aTkM6oC/kuz/GUwK4j2gSGqfHYZxO64ml+QIA0TC
y8V5Pv7BZCHHlwXMRO8IfiZrzDDv+0OxsRKUPmo25mD4aKStue26lx1ob0doIcizZmbCoViFLH8a
Ge5z9OFfFz+qYz5e1Jht/o6TYTeH7uvyOjpXyd8mVsOvHihv/hwMUjoumFiSW9wQ/9ymE9wFm2gr
dqMIC/VNCvnDQwZPJjhNYzXyBAgq37dJ+NuUbeEdy6YarXSdTIDmYWPZuaiI+G90QwmuHdNh2UTF
MFTl0De3GESFK3rBpG6cQ3fRVoS5KwwNen2C0YD9XGiaGbj0pkXUZzvTfAMQ7AK9LrCi+FRQDX2j
QEVZQyw8sE+u0tbfp5D+3HE05fpjssiAQHudp/fYYHPfdwc281RMsS4uw9jX5G/mQzq/Z7yn6gSl
WwWQYhV7HLZlQfgZChCmy8Ni1RH2nyiDZBlQuQHaIItJbbF9FFKjXZlw5aNPWuZk/Bw0xqqfcGNn
7jiMem8pDHa/DQi8YE3Sj5P+vlKMnM8YZxXysYPhZTgnnBlx2fzcFRdbIKG1TSPZy1Zhd/BGMAmz
l1RAP3CaIr65x12m5XQZmY/Z3dw5/Mq5xAb/YYHKgjywJMgSp4Unw9H5Uo0Hz9MhPnQDYEvfoLnv
5XHIwfmfgUeKvuVpbjQ+m3bP1bAOHxT9W3Xdt86xtp8geAHq38X2OG4VuFSIFgpcleiv65sDDFc/
wlj1WEooayHH9dzv0ddzm6U51ss9pGr2b0rL2pxBJ9P4e9okDo/ba7M3Zq7cQ486xGHuN3e/+6w2
NwLCYb4HsYByEaaZ2iOFxZ1EP2kRSQ7yIqHYKqZwid83oDWrB9zLVaenf0ufTkt99nBPm9+rSgzO
vO8+S6W6bYiSTNeHRRFipD9NLoIi/tyi1gI3jcVa6VUlxO0rHHKmsdwai01shBFCv5f02w0Dd02f
+pxisdJbKIw+lceY/xGN9gBAX1Xgt4s9iVNbDWhiTJPDWETcIAdJauzPgERr5aDRqFdA1eUBiEal
h2X7Usqj6+WvJu3m7bCqGjReUXcZSjqnAnwwxqn6HoFDgYM7GZLskFp4yF9gcFw/92kay3MXontK
cebFMd/MDgKTkyRrPUYk4Bm91L6Jk0CKMnwaMWp1oXD+QlU5TM8aMnkoGlg9vaLd325lpPYTtSB7
J/Wi4rfRFOjP1bIYSGL1zjBxLxVmZgPs5hG4u7AMbk/DtNEXEIHSX0gNOvNuh6glafOFqQzvM0/5
ga+lvE5fMPpexIVhi7fMzQtgVtcdx3Qux3e/VAvqZ9UVL8gsTp/dlCh2VFNZpqEJpq+Rd0aZKVB0
ndQP0ga64QoTjty8TofxxcV+uturSY230ZVzf61tB7pjzcduvUAwCVtlh92EwFqoEXw40mpOXZMm
yGFoAGjSeDDy61VAToNWB+BSBTxVFkweZVFw9bj0VYmhTCCof4b3iA/DJDKdGgfyerhDbnkKY3c8
J3nMFjg+HuZM0eHINdQUl4IFoJ0IY/kXcJfVv12q+mEIRMVm2jBOf5ZDWbwVCKwbXisMp/6TmZGP
wQjMfy1eXfKY0BL3boOxIiqg6lL3I2LSUEGctLP4oMevgNey24w7I+5EeNAK/Vq9KzNn8bcuu5yL
Fmeb67JdU8cjdvQXfhv1CvL4CJHQqG+Yd0p+qEuTlHcpWbz6D+1jqG87gT9+m60LLjbaJ5l/mUAK
qNelLOvkpLF/UZ6WvQcVt/G+ftVkrM0jr+vtt5iTEE8uKfj20+x0Hf4O9agIiGlbJtB2DWtZUdeS
Ma1evywDZgiMUkr/FKvUN0C+dTmDphLVM1KBsHJ8GGOH6IyW1zDvvW2hIMXDkHmPwea2ipVd1k2q
6Q59zKKPEfnx/ckNzKawbWArO2/B4etOMIkRZ8TdAPGlqytYY5A4CJevVFNyzFYy84MCjf3Tc8rL
u37MGD8UdRreCxvKD1xDKVDtXCXL0c34cC1JzHIHUQFCwOCXeXRoUrsjWg9T3yWb7uhZmJUhDDT4
SkLIJsBX2CdnSh8PKi1n/1DZDuQxYrmV7R80tAryaOaEz8d8JXx5XkFZ8z8jusXklnT9F1U4gXt6
Qbr1dp+kq3nqa739wWIYgYBgXaFsDlADLaCkY2BXhM/H5U4pH8tHlCj8W0zMcZAiYOBjtu3jbTBl
RIDV2M3foPuqrymG49WBSUJZm+lO7s9IZpp+RnwrfbsaLg6GOXDHCcDdXwakfKERAqo/PU7ldNnQ
RqujKcv5z1it2Y8VdhMPELDW/2rKlx8LNEbfDKwEXkY16qSJ2UzeEUEFrLWuQ/xES4fJAlo58bzC
q+c5Q//9r1NSc/Dfo3nd+76u/pNotdnZ6rykLUaK6L5BNfPPVe/gHr2J/QNSBcv1i0DXTxGz50/o
WYHUOmhgDnBNRlsRhN3vKuCIE7fQLVxgKBcxrNhcMRF2WhEPaG+lrFxg4H7rsrxUPZwtKAa0W4uh
jp1wsUQMrQjgFtqsXQ1IvaDudamQ+c5rvG9fyll+WFTAeMDIxZ2ReCqHMw92XQ91tg3fqh0ZRbhH
k/tQdPJDYZ3pLls2UKvLykkHJS4mejvbwp0hgGIHRZxk12Vyc7hyXyJEeovD8qfoYfflzbT+BEud
HRfKpgzksvfkzfe4MJHuVX4sIZvpqcN+xtwOkQFRAxvm8UIypklLwRzWh4wYLh84hOuYgQSO0o8Z
S/aKHuuLAc7cMh+7mvGixYmrIHMRmzkiSRxqgw5EyFPe93M4ciA+10IsOOUnWBl6eR3D0j8Ip9V6
Av1ODmD9Qoa50hz3QzQp348D1Egcg/si5hcQVdOrASoBpb36kTQdpCkwqfF6fjDrF/AD0QjBmarQ
I8F8BHuvlSrIADQ+F/lx6Urx7OrAQ4sPJkhDCNacMrPyT2SaYXgAOI0E1anQ6XrYs02xQ1LE/gVz
bHlLTaXFEwbI1p3n3rLuBAWUHB+30vjp4hEneuKRdmDzLQBMVS/ix1zi4KVdvT+Na50K2JVv5SU1
BAJtDj/xbwoqwms3SfoDcpd0PQqXYIBADNShcnTz2DLo7IaGuf9xdGbNkeJqEP1FRLALXqF22+Xd
3fYL0e5xg9iFAAG//p66TxMTM+NxV4H0KfNkaqrv44ZuQNiyPC9PSJ65ffZFaJq01ip6Z2UUePBb
yfCJEsW9IXiMf/iakbDpPwy/bG4X6ljNBA9da7VDst5Ey52nzGJSvIHYSRvZBg+j7YqE7Pxy4itF
8jIM7qVBN5itXHB84PTvJ80mB+tmkgrDyZZzIx0NHsM6xvVxgglh31JW6+zyzTPVm7vU9X+tGIpn
Utv0zLSo3alaYv68XVWWGDvWsBuH0rxzQmiHNJMbdqhVldU/RmIdnbkrntvc+8Etj0vciB/JXXj1
iXtsNJ1wbcaZo7C03mVN5gf7uHZ0n7jsmAz9blY+OA2u246LwfOzznwWVjtiFbpUmfGiCwphAGvU
VH+tMFYaN8pmhUHitMYkq+T20BRi1slKg968Qzvk2wGui++jgCuHMKTWfVCUzMYFt9pzh3Cs+2uV
C7w1IadfEw2IOwx762XJhP22mrC6yKKNP3wHcYmp2l/3Isu4dtSsg/ciq4r5sG8dzItuDaPrxE2P
37Keneqv21u+PSZ6XvsoxXmJ2CUWR1uXHD/Lep5ymXHyq5TpOLYjtx4CbcAdw0bKKV3Zf+cj6gtn
Lu31vWSVZ0ncsZw5031uNWA1gYyGP46ukAU51nqp6hSenpyisL6b21jg1Lai+4IY9c4BNmHBXtnw
KLgdb4MGLvF2Bt7irimDHrKmCeQ96nv/dwo655hZrfiEQ5YW0mtfNIfVCfCxwqjOot08oRQd4Y6r
30MOYJRWdl+9D4gKBegghnSi+6b1X1Gig7s+EJIrQi3emQRvnj9ECxy5HSQVG+PZzjk1cvQT3vaP
ha4vX7hKyeYmmiwqzT0OUzMcZ+fG8obtVBwhpyd5ztZBzw/aKnLvFGuHtCY0ofnxmPovq1rGr6jS
669CLWRdeO65ysaP5+pfKycTJtYgp1e9up04FHMJ9bZqK3+uK6GocYwD7e5oRJg8GObaaKTaeup2
PWrYBD5u6qc4CG9NXsiSexoUtZOIiVUjQy3+jvmMql29bobuhAZmyqnL5hrNunmdgKR/e3M5ySSX
9H+lGTrXcJhoDuX+zGWLuSLE6bx/EddtMksP4foXnHj6Je2l/OuCLCrwqZZTQZ9n86XJyrk99Fzv
ulyQM27skAza7Qpo4aWOCJQ45cSyn31jhWCHoYu63E+24ZN0prs5ittfg6ehRRNvtcf5b8FLsh5E
Z4XidEMk7ij1mFMueWterdslTViSeaN3Ygn71JSmukxeFr+yi7rPWSfcu75zrE9PW9be93HjTSvx
x/3bL43pTPOmP3PmkHJxD5ZdM0mDJxXHPC7ZQi1ZHLE7BGP6UpT+vi0hFUKlaB7N4q39HscK/c6K
J3/Gd/HHLw/GzT/2yzJyIKqbcD9bgpa7bfu3BcbB5mz9WJxv0lbNhZC1deZ8DJc/DYaNEv/OvYLh
h1+xY/XiMOAIvM7W4n7xDPiPga2KD+0CRYMXaERJplvIIVbk8Zd27OG3O9pru6sx/XejqJFiPB0H
TyuW6n6OHSgcGvBA/kNd1BaKYOV8dUU5TNc+49iIbiM20ivuZuCp+V+j7obed7X16+smWGZZWvkm
18CZf1urXx8RzxesS3e9D7a8vyuD4HZUaPzuT7eMxU9FRcTXMCI4Jk5Y4NWushumtFaWYyUFFuyh
AMR5X+Z+Gg6u7fbradSW/0kPY5WEoF/pyLhI6Tn79gGtW7a7RpUO7c3VFDh8biQI0qnJx2938eeK
7WfNhnRym+2Zw9Jwp1GC74L1tvyTSgXjJhrXZFG3y+sRMXxWSr9UqyPvIHqGKLW0qrs9KW9GwxBy
4Gl2MTrboB8TCT5WpMCgVqJ6ne/5lCUA8DAOPKFd5/+zvT6gg1wz04wVrXonp3W9Ye8CKlSJ8Zfg
d7AU4Y+hBORNu8v0OQybvN5QDpM0XqsOBs1swYt0nT+1M26crNb4qatFn2bOxtKlquAEBh+kSz1k
zBgT419drt4lKGP9wcK8eYnqRHbMUSXOOPgGoxdqaoW8lg4ttgAru8yCPN3RRkkJRcRa+6NBx9gB
RgWzdbvoOT62/s0ngN4CTvCLtvv2ZzucHgSc8JVoSsY6b4XDD20jsv0GR9FDwn2OS5lm/N8e1owL
Pa26tA5TFTk7FYXNw1Q0XXw0RYjMIDvtv8WyQdXMSAuQTQCO2Q9OQyd/yQhBAXLFT18A1sekXysm
iN7rp3uYaNUmwVZQxOw0uVzTip0Pn13I8Q2Ft/wTOkDx+FqI82Nst5epV2gJrH/XinLAd6vdWPrH
fEURLDGN9n1dj+/w991dIdvsKYaJeLOA33jw7L45TDCMj1Zb49FYY3kyvasBksPwW8U3vToLF2ik
dl7upeey3K1FNZ6iqJroim5v196YqglOvLLGu8unwfnhwh2eqoF1p90XnosiOQZQVtAZCKVOWK1n
tZrozCCrm33Ia6eTygrm/3xrA4IIlbCTyBqmT6Nyx025VqO+czhqs//M9d7uIv+A2L6cgm5iauf+
kcpJqXFw9zPz+N9AjNZPzIblpVNeVlHaovOZlAwSVp2tKia3uVIwLcKZ9HtZ+zLYW8blMusptPIf
vJT8n88tmy8F8ZrmygmFVypSM6tCEXI4bWrHfLOfOsfZU/5v9ne/PCv+ZO8ggeVvla3Vc1ePvXXU
9RJ+1xFn2kSDbMKBNtHfpRm2/rBwY8r3aNZ6P+F0PTidLYuDtBaE7mWjH2mXB4t3loZ1J4lZltJt
Nd1pmFz7UXXeNKSiWdRJg6jV5FK73N7VEfP0Wbf5fOmWOrqzgVjei4AY3aQaOZBrXIoCs7u2f88a
xqP3uBVam2a68+y1ewecqT+LKpifat2jNxKcOgFsBG+kOsoXwM2JWxJA5fVumMb4PnO8KDt2WNcq
8ZfGBp+KbD7TAki04ehTZW0KLqxd3vcR38ZvOTrvjPSdXVEV8W7hTmyIbW6ymlzDMjpGU/mAt2d9
y8FoN42K0X1gYY92KvDUWdMh7KRmGat/nVvk/41NVFPUymjO2QzJ2LBTIDcIfYqhGA8otdYFiQrY
BYPccukuaNXnsOUIgw2XV8T7LY41UPKaIX13bhxGZ9cFIU0MUucbI/eooUJi6IqNKunokldMS/hn
07TLw3H7b8khPDDWAc77egx/zU7IyZgPzjzUdiEe7awFhsMNQXLxmB6qJJhEVx4tBW94Nwo8UmB5
7ELXWjBJymAc6UHwgvBZNY3ydnXRZw/26Bn/VPtc5MzUIId2OYwkGCrSnIEJLmrutufN89xnD03k
oKEAiv3aKkjUlTFtSVGtS+RTz7PvOWzk3IyCnhi+bbOSzi/NQJnxGwrsFysrs/JAWeP4xsy63Ecr
p3PyeChYHket+iCFZ6GatHy+/jab9wBJGvLG6/SY1pnlfPvkRUBZiaGpbh49PnXJgznZnEAwX5w6
f2efij+k5DbLHHess0SRBlV5I49Yd73xAaAKHRKWfZL7mXtCI66jzGX0Br5c6KfN4JsvFDAtoDBS
mZ7pT3Bz7JCqRvG1idnMT26RNa8FEuSzaOxu1zRx9wLp5qaDteXdCQ1gfnDsKPi2q3527gLhj8U7
d/Ta7+jjItw3m+J8PVlx4J65r9tZ0ExE1C3MAHlWOBdfjmNISXoxE1M0vZlXm3SN4yxbUq2deCGq
UHuPwcbm0+wHU9GuDVpVJ6pQ03OYA91SCVM+LsPSPzhY+09dBhzN5lZE3R45zBueARgELZ8NSFR8
7wDWcWE09/845SNjLhNUuRkOzXGGyJm2SG9x0vH51yk3X3bOLptqdzo2lb/JnewnUx0h8LiQfcKa
cDFWS/AK1RHwSC0mujLd8q0ZD1Bm3c4myUMpv1sqmzfesc/SD9tnfn3U5nED406K1uYXyFzuexfa
j34HG5kyIqI1/v88iCJiTbazr7izOG42y3bVraUv1hib73KQID5DkK3UEQFjSNor+FcAjl0hn6Pe
Yze3l3569JRYJ0QR+tuOfVzzTjjCIyMNXxD+cEsdFkXQFcNdOEf/h0nGOU6DduKHA0nM8W7wSO4n
g82TTMf1yq2cLFlZhDfntuTzOHj3iVevEkgPtuJ9rYoaVZr5ssP95dO7C51W/KXxpD4xpKpHx5ot
7KPbW9wy7Non37IXdovQm/a6J6txqHKPBKtgK8wuRWGbA8QC9poVuc/a0McrcRUPcq14VByn367w
ZMMdK2x+bitsk13d2SP6/wAkS4TIqg/zMm1H5CP3sCKdX8MIxdmbWHJqYUL1qArPWPhiM77zaz3x
gy96ieo32l9oZ9m2MihOBV/PW9CJ6KpVgK3WwPLcL0HcvQlT6isV8CX0XObzbXjcD/5u1ZjGCZ7n
uMvguJj/2NewHQienkKuWZ5Tj+n6XmIN/uqQhp4i2FggTQbCs+Y64VsrLdpuZ1TxS3D52oOTB+6n
Vzr5RzyC2zD/8mUXdVB8Ljzx98gLy9fME+Ds3HkeF/b6m+ji8qTnSBfS/Y7gXy/uEKP/wddB76qp
wydAunM+dBYRmq/8jiLfKbozdSZfZc2nFG8KU2dyyYLuMdRxavtJr0WKgR/8K3TXkASay/i+z3Pr
eCs3/gWewWg2u9HnanPiSooOjYDsUeZ8W/TfLqzI8/ilxz6+mMILH8Ukm1OXL9kjknN8DyQWPDVT
3DCy+AbDb7UH69A3vnwdh6h5HKw+O1bcYvlvbG5MSYt+txclAnxDMrIFGCDs5hLaRQ4KguVv5A48
S1VbQMKY8dY/XmLkNDg2hxz9s/r0fXfUL9oekZFIDdUnJ6SxUobGYO4WkTft/LEJwA6qOo/2HTmd
nwCzHZ6zGwiokD7gPa+2pwb+9lpzGk45svJqd54bUHQRB/VPITFJw2GozyKy22MUSuAh3eRfyoaL
O9Hwn3+6Y32zcbzb8GUw8jkUFJTHAkjmd3au9R9LRh3ZLij3x4AW+KNVEXLYOfNalX/8sBzPVZ6h
jxjW/ITNCBowDTziAocayetjbhay31EVuoknnWI+DCR14wtqwea8OBFdzqw0PfMlwhJnRrfbPHVs
/Lqck7xuinmv7cmJscGUV3+WpWewssNQwJuEa9wd1I2dv4cmmYZ92TdCkz3xhnUXEoz9RceibV3J
UzMW2LGKxI6D/MgtTuO8RG+cVtd/zrxonD42wPifMtawnLgaAjU9JG2WlNZAtnirpBSn2Cok6cE4
KuqrbgJmfp9QcJtsww3/zMUUzWfH70r7NOJMXyoSFaQoVTDjgA8b67ITRf+V3OyqEok1ECSVKvPs
NHEqRiLPQhvgp7RBhtpo7R8g2P3/rCqP5XUTTRbvnSnw2J9iWNvEFmA/u4hri5cHGdhBQ/AlNN9c
pVCT69N1TnAAImI4zLd5AO7S8PHS74B+NTPdeQnBBWcntiYiHj3P5odNcZ7vMQKcD7EGHJ5KKBCL
02NWcvG6jt+WqLU5jHI2IWmw+h9hG9cYWKaq+mPbUoiltG/I4a8Vhwp/7rN9VJULPmq1+A36RmwD
onqRlb02BWU7ZlMk0iSnzlSWXPeQrqLQb0yGxXKEePWO+coN6bsVdeKRhUfWBApEVh1kRwAdHG5B
Ucvh5As8mrKkfViXw3BXll3RpCKfyC1FcV3eYRpj7LTQzyKxTRSe5k3dNE/ndmJR0AxpZxtPpR7X
WfxY0VBFj8Uab/VOLWJ8XAGPr2Gv3PWoNLrmrID1WRaXrNm7PUE60rkDXHpOly2EEz/6AVWQY+Hm
Fhx3KQYknO9Ll0l2HkIedUVQMxqwS/dc0VNLzjgKadX0KNA9M/zXDA56MrE//ouiuWdpgdz9o4hF
hc9u1zc/TTatnxnce3/0V69bd62q++k65C0JpqIWu9gV+sGMhmBkkXHuttbSF3mal9zjfGIewXlk
kVtQmRA0z4ynnf9NpDr+j+QJXh8bdMwnXQ39dYqaMqUTuZPJwlbDUosk4aea3u3gN4hOwL0NXShV
VyN1jEVPcnJVlFK2Xr2oz7ErNG638hz/mBNFkh8ZFWe2JS8d60nrPECU1UN+D2qBDMiXMC3BXYa0
3aRRv0ElAJ5kp46mzhcRq1DdEJahQe1tO6LfR5FN3r/Znat3pVyUOpLf3V22KZupKMtnwb5XjNaZ
e6tFRGxurL7o1cO9muKqPGyRE0wtI3WFLb+WYfZraRsdBTu3jtxD3PjrQzjMtf0B7Rv6/1UameTR
y8bhHoO9aXZwdPlXrognJxYVSGx3kKVmebPKygQ/dMTNbEycFOnxTxpheYKRVHK4J1eMRhX7VagO
E0cF+wJgKOUBrTHHJ1zsG9yz9d0/TrrCPLZj7KhdV2T6Ygcu+20Wud5LvVJ2kMyRrRwWBK89ljVq
a0QQnyscbFRy17jrJ5HY2/vuROyfWtbqvxsq/dLQ4FkkEjMb2LjxIcidBcvSyYeYutW4nboyjbTp
nNPgr4vYORaYLnewRcBoJGlzkKGReN6ezW9u3VTZfhnsHUzK+rm9Yd5VapXgwHcr3bl/AMTrblcB
UUdXkppRvevIRxakbaqpeIkhnkm20GwQJ0Xkg9xxaVUQ7snhtD6RfBLSSQzUcs9W0j/E8+o2h06S
Xkxoy+DLi3WVfxgaX0grSZ6CHg393hhGJHxa4kWnprQc+SK5S7J8I8LvqGuFHgz7wt9chTcs935o
IbZ4eVF1SCoM0Snsy3zNokmHf81UMyLMLWiIklET43+XIZIDwMCF///GAYXqdQ7Qi9NdBLnNlUuD
K/0TLF0UHXoumVXHgv0XwxEARd91JS8iphXnbVoUjMOBUpVjReUjadC30erd6OSNAWBUsjX0ctw2
V+Ms+d7yRt1/M4cisiYNXBvH4rDzkCE7h+T/a0ngSN+jI6EFryIKy3sFcDMTP/H0/ApWu3GLkuDM
t6vBOoaUzWuZn/Ktjzk/4Bb2HxNoxovjdHW4n3Qpl+MU9PRc+G7WYe5SBfBUahO4iE1IXndRVK7x
Ho9OIgQ4UKR7RSIUd7jX3pMaxXqG5+5hX5WUF7erAS5oSFBHO9qcd5bqofm0lQVQWYfoYGfhQ0Gd
KYVoSkYisYq7lYN8zwte5cNXDKZzGtmCs1M7iYKE7zha3ZWlQwPYadtV5fNq+cNzjuT4H6XiAzql
Cv3hHkCoQP8JCXDJXTfW3XeL8c7Vf1pP5XNLihMjqAu3/FgHnc3lpY09IwXS2hYun7z3k/BTmoNJ
cowR7Rg/BR2Q5ruWIy9/4rZKtr+LFv39CYVztQ+FS7c4KHPQW8xx/hAdcb0EpoovjPaCo+3MUf3i
EHffnF0QEpw+NzE2x3NZSUd/L8bHD/HZ8duLi1Ul/nBWWvwRhbaDZWJ/qaY8OBYEzPwVbPp2LklN
1szDmkrGH/eqeAz8U9MZL/+iQMEZ/vkIQUGGz8XCezvblMI72cRX+u+Id0XflV3T+LhGWDaftFu6
aPdupGntaatKNE1S+8ZQz5K3U/3Uh2Ryz+iOQXMd1yWIHK4tANWVoDWfXQEhTX17sFVnmg8w1fHQ
4n81gb3w3gBeCRA+NRrvq8fFu50w58336WVXKj4suQqzy+w743pnYaMU99Y46uJngyRwV75uBvzP
nIh1A6YAW9e8j3SIlR9i8NzoV6m19rJEZiySH27ehrT3VxXX5WCK6rAX5mxylkN9Kj05DSXKXxUF
1l6ZsHayF1mUxjFp7NRt/zAaQwykaDdiccecRt9ClAnAjCn2URyX+WlVNHFFu6Un1ZxEnL2AuodO
+YfKabYt7YfC79kRmyCiKwplZ40/htktPtctF+VdPDLkJ3PARN0f61nxiM9IQvpctnqxaPZtl+z9
RnHRoiHbIn/xSwf3YZcNfos2Ydv+KC6umAh9JwPAwPg+ADONJ7x7NPXMdJb/yzYTsEa+OuDzw+jG
zX7BwBxfAbJF+9yrYfTuYMsCDq5Zs1aHwnIj+cxnsj2RcPPlnjIZThUlTt9LsIpAprKpCGKqMPJe
KmvQTM1OjYkHJRDnpx7B1xyyQFQsDcESn5rFGsFXBgMEXXn92PwShl+cebG1nfiM55EXRx3RAwMq
j2x2DWs0q+vg0fX04OpqrU82pNL2aCTtQcPOCUSX72XtLeYkQ5nxR5+XeO6f4OPKnsfcufnc87pt
WeKjt/I3QMzaZ8m2hmCtjq3wSdlTctBgH6G8YFayageOPIZjoHXEVhhyXN7rFoiJv4xdSN0Q2ITb
jycz9XH1EMS9CcGhmmEQ6axDud3PbcZVTyjONk5rFt6UK0xs2FSxeqhw7bBsx7yK8p9+I11KznjO
xMPQN7hIrYTY46lSsFFr7DBZE/N/JVAyiMS1Ojh+PLvlybQ+BEynre1BKHB1bocUpqNkZLEfbczQ
bR+TR2GiGrzHdqi89Ww3guT5MrkS58ub8R0dK7b/uBSywB1Ir42SFSWu3MtGyZ8sDBGhu2DM37l1
y6U1MhxeLCrU/jhMY6w6pQ1jK6ZK7dthZpNca7bbdNArBlypxuLoda7v7GkcQNujEkFW12yilfzg
dD6HPGcs8oMv6vIVAwhsOoi5rIek21z/Ktd2ApIxiCpJMQ0cnrS6dXixI7p/ObNP9zoTlCWsi4PU
K+o+/shbYNI0LhbA0m1buENoKvL+RQUxfGK83PS4sDFIZiocGoctNiv2FNu4vygQhc0ib086sJxx
5z0uUd/SuhqsP8qioWdv/M76Ey3bJC8OfstGq7ok2UEqjZL42bLPAHB0Pqy3I7WJW5u8/IpF4sfy
hiPgp2RJSdfnOyVTpICpTnHmU2719qlGmXq9rYt3q+7ZAnMbsJM2raE7h3XOIZK5gQRbHAS+k2T4
/u845c2VWxXziquRTT+gr/f1eRODy39Nd+UOiiu4CmkjXxVTz9LXFkFSz1N+lmO3XZcK9jExoD9U
6M9NlhO8XGzd/QnpC7N73gx7XB50MIoJV482pj0WXKGPpmQXrI+GeH7ck3F30LUqSk+G+BwEWyR7
psxWZs/26io5ptMK8X7YOKzUCy7suI5c2GZX9iEaAm0+MxXm3kVjz86HIl5MzPgzzfIyxg3xuAq1
GsOyaX+CYvSADMic3WfFIj7jrbO+Gc34TGb2kHq3KhKTOO23uVkal9EpyxaOJutGAx0PmLaGox9C
il9qz4rke7+oGJctIufM2z8V5kxWmGei6NboXBhGW+A3aInEt0v9G7WR0drfmHVPUjhUzPXsMc6O
0wq7iqHTortuXZe7zQv4CrG12VZ2XqfNZjtRc6qKdnEvAWwgMe4K3qj4rdZlKh6y8ObR7ivdxVhQ
kYMITZYEiLqoqLHxCUNxdu5WYU6eR9DXe0ZjmraPTXDjEJxNkLXhjmxMs54AuYbqEAgVOWjRU0fE
VhjpDC9zRWSjXl3mNIPJce2Biqrd3OVCHlj/IdDUagNNwMxyngtMjtsH5Me4RJzALL/AoQKCzT6Y
WSJ6GvISUtLhdCfhOz9gygt97abFLIe4jhrzajgd37dlvulU0HvEXhtq7IjKnRXtbotL1q7J7Gg8
inC09K/cV3wE0La+B4rseYG+FN5EfmIem40hmrcYWKiy+uXLLCAkd5mi3mdf8Dy2b1HNjLaXUDvk
HXzL/03Igw9ObG0NXRc6sH5NPNrd57iU4b2mhWo+tpbR8jhOqPWPLD3aXtKNJj1ytcANDeyxH4cH
h9EVWJ5R9r91zOh64982/s6aaOy458HpekzZonOPPrV846cG3PhnRei2sABrOaYZQ/jnNsxUaUS+
aJ2TVGu1vdtlt27pPFphQFqmsLKY/cnvvhaT9/OFlM5qXzaYzA9/HGSR6hid4lSTJY6O0WYNn14+
Tb/RQjl5DI0VtKRXy74+bG43L0e68nqCPHP8OrQOZt+EwlYelIN/uyMko35hv/r/tgjcNNXhvJFT
VPMt5OlijKxZuH42xtALgw4ICVfchDlR+W20c7fcb4mqykj+QeVzn8OlEOP9TaaiNXDpBqhzan+3
M9lN70jk1/ohheecFcXn5oGKCbLgugMj1e6GEAlFhNpZVsDXpTc13cHHs7/oMofDDurctFdiiV3L
3FQT/IpFK9hUuQh1S+GpmU+nQSOmoPCGNGJx3r6V+bAIPqDCEqtEl+TLiYmbmzPvtht8Zh00RSIy
D5QNAYotjRa9+LfmXERwA+0xT7axZbJVS8M/ZL8tZ4oUuv5KULn7cKxgfW2t0PkqrcD9KwLkuB8r
lPF8LjnFEwskTV6Z78zUjCPdWJXb8VbPInfEDWPo29rhALcOMDynigozjEig3eNSIP0hw9HvtlnN
o6TYYd0tdlR5R5ceMmgXLjwCSg1sP0NPHtn3fLqYzlPj5zb1kW74i3C2cHbYjuGXQy9gfCgwEtxb
/RwLYcnM/4Z8OZ+CcpM/K/1Yz4JyogeKT9d/VslclNCPSJvKfMvHJUXuU1LgjlVGoxjFMA/RFmwv
jlLWj1dYy5ZyV3n8nMM/vocTFW0J7nm+H/LQ/VvgPW8Jv/XNOw0a737D1OYEwi7I2CvLU+8WmmYE
le/tymNj7LdcP8du5j0ORFWoJaPqhqR0jQcs+9FtduEUxk83BResxfVtm1cGFz1eoCi9HIHHamEL
KY/K64+Q93s8Syooz3qkIQjqooyuXRhyxq10EJ0raiXvq7K1XyZSV+te5dttlCHUK9O2yah4cDbr
gZoU89torm+AKVkHGyCzCBeeprp49zwK0sjFSGS6urDJu7d58O73lEHQoJnbvz3VTS49iN06JfT5
wv228C87pSYlk9HBXOyHPnuU/Bf7bGnhrPm5Lg9fEMcI02yzX/6gq48CvBQrfwsWhpIhsinBWQZa
I0+dLIW/Yyrshrtsyvn1Qrp/okPYTMa6jQpoiS0E92sXY9kj1lYvfJpkX/rY8t6pGpp3ud8Aaegi
rNz/uu5m2W914xwoUizBfMQt9ujRSfBCnQNnkASPx7PujFPHBxvNng6ajU/ng+smNfdA5H0TQdkG
9RUoiJw/LVvu+MjBSlbHca2qEv2dU8iV+MgSsBx3/Ys9UhyVappf7w16AAWAgqtWaDr0bJs1GUoA
Ff+27tfu0PQH36ihfSpH+lEvbTnmE9oIW8qZ0yhT2IhbTP9dELOUBSghXlq0MxJkMsZhSJdWoK3M
mY9m9rG5kzxs+v9DflhqUeLjzTp/rIlJYB9UwoynFU+XwMrsNuEBIjl4Bc4OioORWagPaDG54gCo
QSk/BlJBy3xsIjVwwgpd79/ErQjPQRhm3Q5aLSous4ny8cUq8/IcmgDfDPfZfLu8aXGiQHift8gt
Hwb6kv/jH7frbnBukJqCJuA7nMn5JcSBq/oJRFBmb5hehHf5kVb9bOj2EEegUyP2HE1KcMPSC1vS
LTVYQFZrfcxG6oh2VNtY30Yw0KdOG5mvIOP4v2FQrW3+aBcNWeuZDMNX63NG4HOWRMHNuAgy/BGg
BIsCTBwQPiNrWIF/Ix6OEJc0fHT5bo48bo5uOKG1F18XQXtGlvah2QAhgt00Zo54j9oAxwdc5T2k
//eQE9/M90SwCWx3GZmEIyWNoP91xlbJuBQ/CQISGcfUBnO2dYx7qmfdTse4opnpNkzwLVXItle3
UgAPlNdYL4yHmbg0sI7eOYxyjsFtp2V3aSZB4jLPMnaCpJJuSMnPVNPbmvKlrZ905sUn2llWmuB4
08iijzatVB3BAeIcXV08DIgqqKg6Cp17iZ84JPYIEoLhRHQNIjPAGFCiRxqyyPmviVgb9PIMPuxt
QSU4RmPe2rC5JPr2WZiPb4LGoFQPmer/x9GZLMeNa0H0ixgBgiQIbmuu0mzJlqwNw7LVJDhP4PT1
7/CtOqKj24OKBV7kzTz5C1s+H2FURsGvVPbZV7myhZtqXehznhGY2QXKL19ba4q32u8n+zcpF6/9
g3WLy1NHpK7f8VbZwjhxPw/nlch2/aTRLev7MivsfccS7kg8qgzPUxtupoRBNvIHfB31gnpdsAwq
MwLu2A8o8rX8J/U+H238PulVX1vkMPYY8IhObKM8fcmTKWB9KQGhvjZenOgTuew2O/t1iR+KbsqV
qm279M89BjgOb344vO95ws7BPBF7rxr27GyyJcsYm4ruT7tOpDywRLHhh7zj7bFSIlPYLlv+zitx
9WuL55k11zqqM2Jt86x7M1X3m0A+77Uhd70nNBzop0xbKpNCpIvhFI+N+0u5S3bOpFe795iANHp+
WTLVzsL0+QlHCuUfboD8+xc/A5Ms0RT1zDW22OIVgHJvutETWnPlEDh+TsViz8oTaAG1V+bmiDJV
OXczPvA7F7H4eemroPrXT9UUHZQIkuq3k04ETbTNg2sOoLM6V+NQVeeAoKO5B8rG6gVaUP3ZgsC8
Yj/Ck1LDdfT2jVO77WnpXTw/GhNiDmWTXNlxlbZ5SPrN0Jiavu2e/Sln5U6ELyLgV+v0LQnQ3wkm
YAk7Lpj+/CsHs/+fbqXC2EreY8dqbRYnlG1tMOnTmYjPYs7PSL2AKHYJ8OFfuD2z8RyR19nSoWHV
X8ogaVrAfp7q1D/JnATWs+zcN0IC/hu+BwYmbl+J9xg44LX2so+J4EYNWby7sbf9eMrMioetDnuR
XRvjOyzlvAznf8LTPpKXWXyH4FXCTWfupVs8qilW66loskzBmN5Gqs6ts4sJ0uIfYi1CkQU3j4uI
KmLMll4k36s1wr44MpA/TXmw7VitL35KMRDUiMfYYKrI4uTBj1BGvmzNovbM2psJ0+YYCG41lIE7
0DCsokJVdfZSe6sGXBiIjNzWMjN5n9qVJgZAmBLMgd9EbLO7jFEF+mpHDRNGgT6tTnjp2mIPnwHM
xSzS4U9DRF4/wSZTwxNmOKizPimGkwJajgzcztVxIj9KyLAtwrtI5YYXCfhLkk05F5KtwkS+LHkY
u3fJlCN0g0HcsjDc4RRps0FtpucSso5aUoM3eAjJOff19A282n+Ds0u0Ik980tgpR/SHCXyO76Jp
1uqQ25hXHjk5/K/4D5PxsGQkUmok93U3jW0xXDMD3m+fZw2SSSwDw26jEbo7OaxX+KDLubgm3orL
rVS41/ohD6mqjysInvHQshSJPd4oYKRKJiNZJ/lnSJYy2yU4358FSiUWT/Jbe+L9hD3anrkZJrFr
zzCn5TOIVVHueWtwEJNg2dyvMTYDfjw9VvQKbNlLQ2QCa4MF2LBTevu7Gu5F7I0XiFc7buEOBFt0
zx/IKoIoRRsUR970uGIk3Q7vbp6xXs2bWP/bXpFi5/ujeoaJo+4J9pLvCitgNFgPN68n5k9s1dkZ
QCyOZcYe3zv2SjDLK1HhM+BFVNQnMQ9jehQiTkpsVUXancqkTZ4mrvsvSRNPbyZcmSn90TaPk+z0
g3E5HbD8JWAQPLlhLhA/aWbAyG0e5Qgt7wS5Uv7RyaggKLZO8lo2OEeYiSW/0ILNSD0EKzvbhZXq
EcNuXFw4P/PmUclV/0zy0vvtd9jDIAUum/TF/ezSZmxv9qKYQ2IfXcIPZJqIxYBhH4fH2HUy9KW6
IvphMTgfY5dtD+6gKSK77BM9YGzzyJVxCj3woRW/TS8xyRDQ05qv+SgfODLIjzUywyoT1HwKIN0J
VZG62pJUaRUfyfFuC5hmw71MsCxnRMY5fV/GMCCR2nNA7M3cYBtm4GVSYu/as2mtTLbPiUVda6/g
HAwSi2+hJAP2rQAKRUebeRzRNlijV1MP6Y9ynov3qDSJtzNduC3819B82HVDNMih47/Vna6+xAgb
gf83+qXzkAiB6NS9ZrnzGa9+5B02Hafb1yG83F3QskJtMfi8Mpyr5mgqlw+DG2j6Ets0wt3V9LV8
XZrYMRcoNrjRrNrsPIly/IsRBl4A6/fiH1yHFRAMG51P0UcYOvpSm9eaMPtnSZdJe9E4rNGS0X76
Qx5kmBBqhcS0U6HFTZmULOyNK/k7mV53yV6FAcZjp8S9RnCLb3m/2II0kPGwVyTx9tDrgNdDvi6c
ciVocl7QbRCUZ7X06Y+621DTYBk4EsEvISnj+LWzYnWgGZEyclsg1bAWbrG/uKv7+egjV3tHlbDt
PGzlcL8ZLjjb2UGQ8605ll8miQUUFyN/mjbBCVTyzqn3aOs8Jy3+n08nWrgFGGfCW0aIxODiW+q/
SddVCWgrX16gCKPfxayDKXgIhrw5Lk29/G37CN+fAYyJE11QUA35n0X1ELXdnek01zpdOMNvqLI8
4HnggIEL0s1zjk+boBh3FiIQ+BD/yVXRmQC5t3m3PVIVf040xQPrEPYY7dCJn3HuZ1+SOHW9m1yT
uZT/TOqWkIldz5qnjcSr03i/vTnHZiRKn5tUDjm2Os/ehE0RgzDUEmrHxvQ21XMf7mw2+Okp7TG1
HXu3ivIdi9qxeMDSjvOxWzFtXSSA4ulWtT1k9qQvJ7LBqxLL1ZeCrA4+GZQN/nJ+h+MTEFM/KJ+H
1Yz8XcRQczwO0YjuTSKqvQLWxBdYD2q9a/EcqNNiiin+2QwLKCq9bgKeG4gOUbIfg+k6T5wP3BP5
MzJE66vO2PEf2pobDHqF04DkSLbSupBSnKtINSPfsKycBy1+SyyDmiqE+zq03nIaGyalhZkxu8Od
0S18PTNTX2quBgGeEIw1+b2cTV79MnwK5slngda9NCpHcQSfquU+SRjXuKkEjWrvVBCFo0WFBMF5
9X3ArjfOmSp95mswd5zuzIZ7aEdd9ORnBbYE/Ju9uND825huD6xPge6JJz5NamgnkBHsqr+pUFMU
dxF9M8i+jeU3AFmSptNFD25lxcGKcliHiw8/NOSsSTe+SByHI1fBjp6Ix5pylAXJMJryg/ZYydtj
iUWoa+8pb8rjH9PCw/pk3R6wsUkj1Fusnbz8r0PGNuQxAeGu7ibUZOcIKonrDbNI3p2tCxGvhkw8
TVVyy32+gj5iBgZnMJ62JfVKwpCV+Y1hCXfTXioCvuSLMpao3SWZsIx/lJjuEvIjnZAXIDxth/Mk
ctf6n1gF137JMZl/tLJidXwsCjg2WOOTopOPQTkQI1Urnqt9GZQWiL+ZAeOcuD5JByOibQkBWn5y
pDojTFQYdSAj8az6uJAZHsaRjx+WUcT1A6PGyH7NMj8QLUncUtzLXhpk/26u0pCygWyOv3K9/fMg
vVxXRDJmMqYYefKmDD6FA0mGkgcafw6jMqj3Jh95jqFJSe+hbUbIvkluHXcnM0RjrI0KAuVdPOeB
vg+xmoOWrwffvxWT8kP3nA1FFnxC3Io2lyUuNhLC3oJBjYRiU127ig9gc2fUMuZDImt0HU3QNA99
ud3MdWO54y65qMD5uWGqxl9QZMfyeWIpnf+XII+ghSxzvj75LVzhy9JIHNXs26R+IDHPOSIq0Fgv
yQAB7hk8VYl3VXSV/9CDL3euI54BUMSVX/qvym/d5TmRPiqZgG+T45Juh2bn4zxrLzGUJ5RgsuLz
KRkzL32ry0RVn1o0i58e89ZlSIUyiNUDQ1N0L9Ma6MAoQEqFXAq6PQ/r0lznsGCnuDjhmB4ml9I/
QA5+88/yNd1jXZnGD96dIJCiVA8ldIaZm+oOZiFJJAPkOb7aCiEN6Vt7yz884iK1B5SbVsCm2pza
w1qr8txlLrIRYfjph/Ww6e+NJ/KfaO8MGFRrkQqJlcR+DFOhQEselD6w0nHqfwSBg/ENJcNDMsG7
xHooj4OFit+AD118DapU9k8/ejWsY4pDh/IsV3cdgGdJTz+xBXMZKyXlGL/KrGryd+QRh3B9RgGM
c1QYMQgkWJ2o+ibnYFiJPKOooGFb0t63BrE4P00hyZsUbtp08DOwex/FrIf4MgKO5Bpaau6yoMG6
tsVKmkCdJ42bcA/HB85yDtU3ZaZYGBIJRjGwVHlt7zS3+iXmC94D2GEqi2DiQBprCLzs6wnfwHho
F+vJczyPqE+Lkcn0vpDIBfaXmDb5S5ArS27EQMlPbWUgeJvrlFkEJDw5FIgMyQNbns1byGV5ONQg
TkrepDRDjTsiW958hdQYOL9kZbCuG+7x3rDXScxGgvUbi4bUCt5VWC47hhHcEsA8pe4i4GWhu7z0
xL5Z9Dk1LydJGVv9LTLHBjcOtfaJlhDqL8yG5ejybYAHBktCrnQr4bNIFnme/AAG0FTfpiqwIi4s
IMULt12MlD5lStkJr8Do3xY278CJ4cQiXawj1wgORX0GDTbkCfeyRQec2rW6lnx/SUT7nvtlSiHE
YzJaZxeaqBw+FhAJ1FgRZMg8HknA59+Y5vr4xky11I+ynnDonJYOwwgPbs1P9AfkLxk8cU9JTzUw
xvGCaMAnvsfhy7bfukmtX3p+2jrceQylAxtXD1OCP6/JDG1wNKgkbcSddkerRxjeNXk020NTCLVU
R+TjYTmUxD29K4rL3DwbW65lf09tgrIvZirHqNiznAadsZubhK2HYOEBBXYlCpG+WpSg5l/Zx1ja
4EeIuHumr2Ej82GmhGPqaDZW5Hp47UJmQ6ZIDFBJsD6GdbzUbr8RmFfOEgkoc7nYrCGSLVQwPPug
CMVdz+W/I66tu/ahJlL/ZQfAL9eEq0r31a+dp99rSfvlQQO+7e+WEXPmi2sdXcHM8Nc38uaee5x0
u7i3MoUW8CHdJp6fUgtz5NSRJhA9viTJYbrUy9BdLFQgF67GQDgjjm2fP+iF2eGOTlCSLa3tG/M5
OY2Tvyu9OM5/k1mZhtk3chRIEETBTnWZrwcMmextj2uA130rKNkCKlmffwNcgpKQreIoWxo7X1u5
jusjDGtTYnmodORhDSLwVVwARPGrgVPqP1vY3uxpigy9tQ+5bnL/EIXfHxG36RnZpajWD36ytPY0
DUHwylQNz01I/oR7zVdDwo1GidnLBP/5YYJ1Y15UhaT2waBYbLgsr2lPAoHHA7+Zcn+CjNIsZ8hN
eNu4YPsY7Efuz/MuyjxMT3neRdx5RN86CCBzTVYaJp8X8OXPltdSZKXz5Dtjre99F2GM45+qgmzH
OFfZn1iycsTpDf2K8wCHBvmhJXwxWRxOd+QR5AOxLGgfoFUkERR0JM6phHoxLGRKJNZ/wwETDufF
1UBw/WUlLyNG00ZPdPwQIUJRCae3jDWX2r5CntqB9Y833T5avvwoGbnz1iFHcw75tTtOowQ74rM3
irgUIO6eOgLFKwHz7c0Avjl0TsDv4oA9vumK5VXxv5Ga4uRYb4605At6WsGdP4kjcza5Eyvey4oH
E02FTL49xPVi9G+VsGA7uTBdgtMcsyQ7aBV12/onasxdD9kk/Kp9KqBYVKH6LTcifT6euwlauXMk
E+wenCYY2lPTk2UGvwOC/Fq2MeqZD47J7iZ8cu9t1NZ/w66LzFHhWq54d3um+RNPdLgsmAVx1vMY
kYacfcRJMxX4ZwZQUAeuWKUEbgga+IwMMzdnGP+caNSaOd49zyuHcFLhRnxQY8MyLCauLm51yI7N
zk48nNrR1TMx2MQ4j1KXuInsUEXDmVwSHGm/D9v+RRucR3fWDm7KwBC5X9wKcvdbu3ntvk+EXHMJ
KhWAZ7ng3DmWZY6QJCiDau/NNIE3iz2mmQdVZmhmvNxnQTjHg4oH2drFc1kvWXholdcON+zD9V/K
vHCPSY7IBW+Z5LBp1jwlCiRFEMAdg0++m8fV+I8BGLr1ivNfmwcWL3l70NgUMOyqlXgBaXFhLi7c
sOLMhYP4JTfk2XXeWVsMxacAOamuk0Zyx1GOnvqzcVy838ncd/MTUIHgtW+qSR0R1ubyLYb9y86g
bHiF9OPI3Kj8JMIBUdQ98RkSHkDA1lQG5HbCpKqvCEnFclMMvdOVczZrn7l3cGFPBsx5MRGt8FUU
LVdw3FRgJmK00QN1fKxidJ4s3h8bDGV10dWccYkNNzjvIph3NJdpwT5QT1xM+4i81YHFdyEvcJrz
9IGge9y/WOKSbXVEfOMtuhQNuwq7sl3ks3RY7Jd4T9WFJWsBRN+RJerVonnO2QHWVOxUePhg45vJ
Vife7GR3CBrUEb8b6Z+zLfk33wpAS3hZrOaLGqsISDCbZ25yvF3JPPklBT0XqT3wCm0brv7fwbo4
/pOmg+xVL9FA51q78siElLQ/YG5axMsAqPwTi2LfH/tuYQKRcYmvZ7d4dnIPBbYnjdNlnbGy1mv2
VLsjN7TFm8jrWpZzJd8G7X5hCN78djV0SgbqUrnNvne8+ElAwWBBCuO3O+tl8uZHlghKXCw2F3ug
acApHvyqFcUZL7p4Ym+UBHdp1jDqGi6U/6Z586pyWnv2I1/7TD9BekVmR80hDy+wRlVM9j0vndLa
zHyZuLX3k6oJl3RZv4Z3ubsZ6GCqMAIqXULQy916q3upB/RwTCgmhpW25ee0NyGXmDDholj//3rt
p+y595Pj+29WKf4T+KP9z4QKLOe1DSRvPbLhClEYc1lzP7vD3NzM2OU5ohgkJYc1bbG9f8yMJg7J
pfBgf6HY9b04ClwqnOaZjvSe2Tce8FZO/R8PV0vIRSzjJVt4hfyIePkTv6Z46p3hHl6PjUfYhzpp
yC+FYoogIQ2EiGxGdcaOs4z6YQ8P+/DMxEMKinnKU0c5+rCevUpx2e0YkeyDB2nfvU9q7E1QfeJp
/JQEHbavyNwPb5T1FOI1U+Q73vNmCAfaFVld09gTO6wKEBKj/InQwYaXnpPiYQWuft4a8tRdJCOm
99FjD/NaNSrwmN6prdvxteXBQZZDeYVMCcUHq6yM73om3vVWq0x9E5uBu6m6INN3eEXT75gMX3qi
yNAVVPJUPCVt1gn/SvDVDV6WEpzYe84fe3wsxlnWtzmWa/suCKppyotgxO4NgNzgYDLFnrAfaGJj
Ae5Rc3zekhbm0AsClcCqENcQtnBevbKc0XzpAnr8HiWDfnDurcQPJHGG4+9CuMOMr0AslGUR6V+i
XZ12PNZ9rKonurE699/oTdX6MA5p4IFRaiylTFz6hm93nUHbWZy83iNqacWtOp/8Evd1F87QG2xr
GfrroJ2Xp94sW5oCkj9dPLNoy0fA+ShIS1jDpOfcDJZPf/aR7TVk0eLURqSsd6oaQ3HhhuttYP/A
4KsafMjgoUn8/9j0Kf9HLCBCgjYFTcYFyIU++4GVRZCoEHMwX5JQTW9lRXoQtKOUPYNhaU4es0h+
Jta6SU7Iq39YewXDU87NldrUgdHjAH1UynO7bBZpDly0bU3fxv+B2UQZtC+7j8TBgEDpKXlocWf6
ahyvFdZB+1yOTlDcUWWFlCPcpEVjMkoG0cM2rSYPHCbEaJMOctTFZKD9L3U55qBkmxiSJqTEwR6m
BpvqAfTRXD9idFwLzMNr5L8aOU7FlbwoJlP0fq+nGUoIVxHNHNMs/JvTZO/feBWyuMF3oL6FbqZv
A0O/eGxoBvCPVEJkrwrLZfqGCl7np6Tw4/RJ06NRMwczM/m/ekWHymvO/ubLuq7X56wZS9c5xtzY
IR1UIjFPruo4L0wvNvh/JlT0INj082nxmw0vE76o+Uv1CFl8O+IiHX7UMRPbXlM64540BSHNDy5C
BG1x9ZhB40L2XEgPHsLEf6PHxgpl2V3XtwYa1MyGLsr0jwVJHyC5x3mb97iLko7iZbPDAsgCiMU4
xCYZuSlYjpDb0w+ig2l9IQVDvnWYg7H5vaB2aoxRRL7WQz9lg7gTqoe0jj0FkQGW53aUu9tAbMJ0
tAc+hYUtAvbX8EfpuNtb1XreeCMpylExebmfXrwMVu2rWBoFmLWGzAijGZzaPzExSrAxWEHn+cTP
i+OUlJP7Gi0KAdDHEhU8eaXP2TXhEQ5PWTGjwQqvRVgqYqsFcch8Qc/sZRzc2JYQe/DxI/hEFDqb
PHVKcSRD5VrCM5p76fKSDPoyPU4qYX5v/RBRZvDINh+AEAlxKFW/vc41pMz24C60tezYg0PY26XN
SNyFl3S2PkHI9Wdnb13qCR5LhXWmOfNrL8E9BuRl/bHJkTxXZQj5344N/G8EJ02xIakC3j0qT+bp
srD87O87JyjdFxksKoMbkISsllQtgNnTrTc8WyAvxb0cdc7OjRS+OlebmkSurM/C+cbvFUY3HeVx
extIo/zw4Os7Z8/k8QllFnKgz08v+haL21QHgbo24WkZ1T0FJMROerFNZHPpoFBS3TvfFbM3tjeb
1hwm7M+zB3SEDY0mW4umD0Q6V0eFBWXzy7e4zHFQolPUzQbppSUUBx49iCw8amPglU+D22fPDJEk
XU05ThlvWvJd/sk0vi0PcA5SjEOqaYZPqyO/cY+tsdVxGWNmW6yX8MIhxSd1fsjTck7e604OzksG
Cs+7EG1DyRUTSf6DwaxL5jIHH8uyzuP1LW1WjNdpbix2QgOy4NMShG/5/VnaI3quqxd5pxywFgZi
jj7ijEtE7dJxWu1MVsyJcvFqpzCyn5TfqmerSfu/Mkf66WOIK3h2L1XJPviJucb2H12LbnrJNZZC
THCMRvuZ8JRsD0WXbbQEMS3Zw8pFY4FxwV3gko6a2+bkjfClezqqKIvMCjK/PqFLJBAF8jwpYdV/
QSft67MVPPFnmpN5D/BWwY+DJ60LHkxREuOikjm4a5d6Wqh7SQrWq8YSBMOaGa36LvZJg50n/trm
yuaRvOykJ9QBFuKp95tvbRC/sIjySbYTnutf2zoCOWxcn/25k89ewD210cujWGPPvCbb4X0EsKDz
h9iHJXnb2M+4JnQI4htucxac5QA2jQKAVfvPNFTKz8jEdfNWD9A1TtbKMHqOZyKqO2756cBnzkLx
lJTgBF46S1CaYtkcoVbno/uHJTKuUQJLuOAmYBPFVc+9Zx4wsRJlzn1/Um/jHE/+UyFxu7rd6Kzn
qJ15hYu2t3eVO5vigGqL7Dz7GSM6gcxyAL3tjRRYhBL0sUfnLYZzyhk11gtZw06hwOr/TS1zh4I0
jhkldrAv2KvmbY+W0jAKKaz/MxFOT+LXPjD+0r+1w5fGXa7lJ9/tEz4pYDsDYROAvpiQJMilAJQc
kfxY/h1dp/afOS5gyQqApObYhn3QHnFM9PIIX6/p7nSmCIIyl/HipTuPPqldD3iFMuC0pRWgnzdy
c14HBc0bU8bHwHLSamqWyrY4yTaIzd+yQ2WbQsAnN8VB/QRBh8fHbg1Eb0FAUykYbTaH01XQmMA0
4SLmfCjkvOmb1hg2RV2Hi+rYCcuTwNDgJJaWyp4VmB+kxvzAnKHML7S9mgdrssCnMjxV6YdoIG2A
V2SgC3vcwFt6ZGGfaCEIvVa8dQM0HQl1mNRl0LzQKsxBxYug5hXaEVml+xuFBZr4UeEwrc15QhjD
/LDOYVc/uNa10WNLI0b8APIP2JkhHYspJhw7cQzh4ZcwwvNMPYOKWYIzm2xI+SX4DHb/QS2gNmVt
CJgMSf3/9x5Hkr/WtWSgg6LrCQRuZ7Jl+cunHjrw3tvcAVLdeGwlpVuioh3jHGM7yKdQ8yJcsMpJ
Ojfc1r6WeObNGxhJDOIccN76BD2B9cpuS8Pj22WpLA+jr2aIZ9hQ3j3LF5jhJw+faGDI3DNLDEgE
k9twhwkI7BDncxis3uDr4GqV3Vj6D2IKJuqTgqZo3B2qA9+shpB0f7R0wwI9aJnKLsi90b1g9pze
cepwdKPvEM6HhOI9aZJBa4s5MBgR3LEUQ8PiyAJyNZTeuHxxnoTitZKIZYkYYrKSdSFgXqzCYX4f
iYuH7326rcJT6k1+KZ+c+GGdUoe1VlgyOaCR4xMIpN8Nt6b2ZhqopbPyXCYtBpIDDhxPPoVuIINx
B7WZxkmudF13yX34BPdrVPRgzcBKHme/QwjDWxfS3QdXADf7uogqOAILQJSdWSsnGA227/8lGXvh
XK1wzT0SDWKT6Va3vddZOfzl7VW4zx6LGep2C+MV/49cB9CsZU4nHPc8lwQza8TIEs8HscfaMQPb
ERwlos/yBb9HZXc9UztDlt6k0D6UbvyPzQDiGjxxZI+O8kqTpgNB6LlVL0BWYXpehPL5sPnuFDw2
8egXtxDrgLvnhkSkjotr0l3CMFNo2WQ8kqS9+GnvdcPzRj8LHmK9xe2gt9bVt8IyIu4cZ2ovNeC3
9L9kKaUFsk32otnSHu74OVCgTvs2zmR7RU4aoNvrOUgghoxuoX4kGYBvs9PaGZhN03lTldWCtE+T
j+rjXQ8Fe7MZlz4/9rKb+YM9qLWrk+ZE4BRloW0CziyTav2TNIqvq2M0K1TBSjImfuFxkfKn54fc
HtbR5g6qqt/hTAOjG5ZUA8Qp3T0UUiXqVxGzyx73FEYhcLdx6U9PI3bT8jrTwuv8cm2B3aa2Kzmh
PuSd80IGiIWIUGP5rZrtTVctqL1HNSI6nYcaRhmbt8rLX7Ad86SzwifLPlI2sH7R8EkZyzJn0wf1
knF+X9QTXyd/SuPwLYoC4731RQW2AxCF+4ZLw4k+2roZ3nLCqix1nZJVXlR6bMqGNasviWiQTPXs
59WNJlh8VdyXMEWjSrFfQ12a3YOhl3vgxCkCbsd1u5JOYM6gm/ENs1pX1TsUTNZwbFEJa5zrcezs
M5SkkN8jb335O8hoItsN9H2iWmDZrx/pEipIo0tN6gQUGrhP+p4FuVWcIbFWzd1Qcg1g9yy3+l12
WexfLdMJdFgHa0rMWr3Z19Ga4JVir1zf8qEePVw4C2i7Y6maKHrm6WHO78OxlecQzWY6Kd4QID+j
1uIBoPVWUGI/yfqrxxaApUoRfH+rs5J2ZPrC8czQiYvEuzhWPOHlXUcXnY1tz1EFvN53lRS8b1vX
wa+quFSy941y3DolC9Q1PQk40RGrj0xVP+sszT7SHoWNHKUDypJpfADR/UU+3s0/l4at3XukJ8iy
h6qgMFgCoaT8h7A7zXLTCbnbm++06aPmyumIP/42T27/EzDeUtL75TsrDQhtHXhFvU8QhzCE4PZe
BbXeyQQLKLW5C/EOTn0DRjzy64Tk5pxytwOCxEswZuWzvCREi9bfZZATcBOsu1emApQdsk9p8H/O
o4VB+pszsmDygFSxiscKgQk3PdNJwU0MLhr2ISqX+Oog7GTeB4/xmHwnrD2bfT6R4nlHqHSXK2zX
lZbLuOpTXNVbdIGDspv+MLcAP6HbRmYztYAVs9x3xF8hPjZIsAC2PBTQrKX6tYrG75gERbWjJshM
/7nwbKrjEEw0Ke9w5mwMXKbgjVnSsVcA2Lsm+0z55bdNKoxoGZpoeKlwSv/D7Unennab/jlgZpfP
jiSH+rStJ8cd7aDYBQWG8EfP1EGJz0Ea84uvZ5kBTQskdlaMxcuUXKg8qLEljVVPLRYCNJprTF6d
jrPZuQsxXPNFn335Ynjj8lXsmESPYwfT844f72z/JaTn6pvv8zUA5ye5PdBqiPqyxJuUxFsw9YC5
sMcVfs+nmiKDTfsxtnJ4YMXaNpcUhB2dxLJF+iUDEatbzOHA2ruHs000l1Jukr2LXs/0uLDeN9bQ
cdcRTO3v7VY/zw498PU9mxtCUqaiD2M3BmPW/cA3iRkuMon8FB7GIv51ZRUtbZuIufarC5qZEPSd
MyRY55I043dyo9GyYSp8lhaBroBq8Y7b5AvytiGoyTyYnljzMEKVXVkUe67QuT4kCZkaAMfD0PyT
DmmJq3FMBBq51FBisPqx7LrmRMBAA9q6ll/K61BSzpKqluTBaTvsS30p+WqiqXN44k4x8lYPsw6+
2lINIgcbnkcEYLhvsTPe9XMdZxf6tog60ajHGYBUgpbM65jr2DSMuAWThuThpW6oLF1PXGOwXsQ9
TOZnZwxVTxEYdqkxuvm5Mwli5H0RGu7QRIIXf+eVZRgRgGEqULtwy/ahcdDKkGI1Aqupb5MOtsYK
bEdyqADWrBi9MLdBw3pVTYece4hibq43Wte8BacX9/8ZnBhb/fS/PA9Kkz5xjcUIse996pP5jkx1
bH7O0KY0d3R+kJJNfJOs8WOia2Lgr9bxi3nhld1CMnjigdjOM5dPkXE1Q/3brptRoyMu5lUMjJdL
mv1IRzK5D8WwNEV0NGO8HRKh6ei/bWdgZzSINXa+iKoPRhqGfG8eLg39RMo5JKSOShDMWduuz0xc
nvNHBV1V8PYBvFSgdGCBx4DThO4MfpLGnuq85rXHszxxK0j/sEMBVLpbUjmJ93iArwPts7b4kvKx
W14zaML1vQla4mtKh9tVtezZ1wdcYeJtEq1y4XwFfE8o3iEmi+sKtPar6qidZ5dkveHItbM/8wHo
3+Hglu0fpWd+Rdab37rbyocEeSUwTpWUpynBrY7xVKBlLIUbPPJQ1NxDhwGPLlWKYfPAyzOEcQHT
+kdQbEZdQvIsr8xWsieCVp/Ribz7PmuzD7BYWOfaeMSXhoq/9k+USoX1PsVBcgNluxZ7qmliSvEw
UWg2NwXyNddzu6k/YQV6d79xHdsD1lC6LwfDQunNzRWItoOlRbyxe/xhk4CuOYeSHXLkdRFh/XAd
WCG5W3bLh2AC3KB1CTZwPZlc7hkMY68hKej1wJoJenkWhm58ndirpEeJGkilXSdYQtRpSlMZm+zE
fYtZA7JgXOs1fEw6vOGAuKdwxNLnZPKvBq89X2KRR/VF0AatTrQV9tVDgxshwJ665i8lTreYLsuN
+pwuHVGeehHutvub3cxC9Rpb9keRfkt605s7iwFEv5S9t1T3bbEE3X07Zqna55hai0Ppp5G5Kb0G
hjXaGv7lveygrTmxX11F0W0EqGLDFPyPpTPbrhTXlugXMQaIRvC6+869nU77hWFnOukbIUDA159J
3ft6Gld5m42WYkXMiF1VviaLpZlq+J9PZKBW4ka2gzsatdwD2KPGcAd8lHT6CtBwF656f4E+oRB5
Od7ZpPdxesMGQsm0CwVxdUjQRm8EH4j5x1EdfCVSqSNsENN+d5PjX3nWrQ5ZrHf1Ti9kDw6ctCNw
B5JnS3VH4IGHqW0nMIkdMQrIn3lOk1dsT9ad17VTesYX1YY37M/8LbAK93+Ib+rvJsx5dVWLxZJN
LJHMzmEKFP7eqxGDtvA4wiN7XX7rkKfqoakD4W2bPsTIg6Yv9Alk5aB/AoYXsHRCYgf+PeJ1/QX1
lXGwGnsOJerMQWIwscoHv80y+spAf/CvOJuRfZJgZoSVbE1B+9O4Tl/9KjwhPuC6NScCBEX7NA9O
534nGJl6cg6VHSNeYb4uEDXpqs+7vSrFnO0Ck/WfScHpc7TdVj4bjsqnIQ7IiKyIYcPoupQfTezr
HI228t2nAnA57/N2kuGHyMBifEDQVCwkLNRoQVdU6+K9TnKugZUTk9tTcsC0bXQEDTvxQI1xIcfc
+98NFKEIn63iEa3+trGPmAJG1jw7np0+4+plYFAhOPH9ahtUl9LHTIl1dF3QN8VK/ieKjY2iVDIl
rP4feHPpOiTHHXMMZoouIv72bVNFituhYQVvf68cMUPNQEStke3xGom6lZiUFwnDE44O9QAzIRkf
c6RMii1paB30GWaBSq+4eCYSk0vlMU5CiKEho8AM0/fbNMkd9zHjwxsxTwtMGru5g2Dxh6z6OL0k
emkzh3dDGeZfeo4nFAeWlJVHOMovJvm52hk4doEHhNW5tqaEzsQokNYVfgZfTtL45CG+hYCD9ZtV
fGOdBdKyy0rb1uFAT1+SWk8xAvjJwQJ9V7PA9B99AvDdsa9ySJxJiHrqh25in0Hi09FGHAs7YAhH
mLRAEQbIPhEb6K5DmjrpPuf+Ai4TRLqgJWM3l1QBoCknhTlIpxLqgFFt+OBYXkGHc8q3btDDRyg6
nvRphaveEFcS8rwLa8fquMjUi85OzDfxlvMyaz7a1icyGeLN8u8TjBoXmWb2M+1cntgHbun8zDRh
hE99HvCXtaHJrqNCxhJujl3ERklAbpVdKAvk6OerI0gIZYcUdN572MmsvmP8EHeThBG4nmjs9zHx
Wz8LAy0G2yThLex5FRsd7MODyrqjbOvo7yTJvu0aJyAnvSxLz/1jDPSXbFG6cYOzY97l+EjusjYG
PWuiNT0gsXMcgCAx/uJpY30RzI6itbhsOa+YcZjRhA9qFgbJunYyaaEkR1HDpNc06zshcbF4Y8oy
D/xv9VsY5+kJBqFuX2RKPA0sP/U1fCpNYRQOcUMR76K4l2+aEYS+H09sEmxHeeRLLEs+4tbE0uqP
fGVviedzv4iCNOHm18leMSJBun4d8Cl2F/YKY4T73vJR+tmrxaiEMd5NRRdbSunaHvM0BtQQxIjH
9XhYuK1hA8vprB97Cnu3Kfup+lL1ifjugCF0B9xsg7fnyOIqyagExZT3nayZUdJI9OE2KsbQe86r
CBqkjomW3FEDH8m9lzokRIYBi5YNAwN0AOSs4uwTqe2x5WRWf/DbcPUas21rTgDX+sh/7LXwPIdq
Vx/G4o4t8QAV2SMXuOXlkHRnJiyKFbUS8TfbGgbXDZbiSl9dHCbVymDuhvjeqVfFaE4neq2w6Rpo
9IBd/Ii0lgeG6qqXlCsNJAPwkdjQxhXmFy2MWAKrrjpwKSreHNxO8mJrOzMnT1XzS8FnGrFwmzoR
5JtO6945s3vEX3YiJ9nS9VIZ/s8+cxTxRSa7eU8jX9zdAYspyzerTjhh21Cmzm5aMkMXNJua8kaw
FtsWp4qZnGd7GMkEUSrW6IS/WIsi9EBM0Y1+IuboNNoG/lxG95nn1zA2aY7WTJ/43NzkFHssavax
Zoq7QwP0uufFHsCfso1veecQDeRtpSAZhNcgsnJ6k91+HdYrxnsuK3ZSoCjsBvJyMZg7Ou3VT8U4
XPbHEP49ReOE25ad6t2QCwed2cQ/IehM1R2PPeNmkDl4qcJKc9ZD56h0fUOOGccnKoqd0OGM41+a
ngruK+kGTwQt86CKlfMvKbNc/2GWZK/LrrZwWSGGmf0tqyam7nnEcHpNeknCPdMj96xECvCXaMNM
4p8VWAhvP4dYA+Quce1kfBYZqfs7hetz/uTQbe9DPSp2uWEdvBhrCO80+twJiQafQEFlk33D6+Jn
18mHIPMI3SfIT2lr1sSx6/fZvpL8B3aQJyP6DKu3S4XjEyZfDncPd0I1yW/Vs1Fu6IJazRiBi0cD
EZ/UxKbo4EdQf0jRB0XrDcMSqy7qZmvIlVuoKMHP5NswminCyD5qb/T1Fjeo6K+LlKSVfcnWkgO3
ZdRsHEJPnHasT6uCSAucRSJ/zdBnLlwGqjwzT2A7VKNBOxpsF3MVDcwFUUeS7tQmhItaXZV0a69e
P4YuinFWktIy0wQRuORAtl7orqlfhexSZT0SeTV680cUrma2vCzWqkaVUAg5Ut1gn2bOMk2UWhD4
DKXPUsS11/s+sor5XTc5rTt1jw8KmpvLC9EOR2d6tvFV1o8ZGDDzl5gWLpgCYG33QRhxbT1hL4Mr
dV49F3irxV2Wt4Wm32eBOkzoAuCk1hV4umFgSTrr2FxRrNk1MHvSU1GlS+ew4Gvo5U1oTLj3iVlU
x/Y/bdL2o8QaDlzPE4rI5xpx2SYePuzAr0f9l0dDZ0OGPeNqC6HWDGvaoHYCC20fFGznmkeqSe2T
ZOEbH1K/CORxjK05OGZLSNpl5pv6teYCk6ut1rEscqr+k1Akiw/QVt5ft7JkXWwoGurEjePXru/I
VXI/MtOSOj84d81bhlWl2PJBcY0Pg4BzyLaGKL+xTtE/jHt83mFAKLWpeKFvE7esNO30VvM8C4eF
YVc43e8gy1nke7MNUdev2lcSTUZjSUrZYAUsXADmOdxUYExF/kvuG7ZwaGHhb4xRZfhQZZZ4JEmt
Bjw3NoDEDN5hPx7mVErOaj+qf8PGaZ4M4jQTO4iX18QYTLWoLebgVQ2uyEpHrncgoVOfVNXlw4uy
6fyyewcMwBKmhtXFf6WghYP1hIoyoX6hstDsSOQ5rrLb6C/6OeQhJcXGMRAeahstCAaLu4w7WrS5
KjQZTYMzposh3nLb595zDTB+0JaB6h6ysfJ78UBTaZ3fCmcNsUsMW+ypezy1/N3B4s6ko5Daj/VE
8g0on8Fa7lWWx7hIf+W4cfxMcr2vsDABvc1fKNRBEjVOCunMdHjkjlkNO+cPNFEc9eQdCedmGPDZ
hUPUxVFpR/pXho4AaYdq+pjAKRBgj5O4YVUa1+65CSaCty4Wqm1S9tK6X6O8+ZHfI4EABlIB+z+0
aL7p6KfyH/unzjrZOrCtvS1tTvKtUCwJ3mgcSrsPu0PofwssG5rghu9LU4J3L8MmiZ8Qr/CtQu+p
fc7NcnIGGFiFTv7NPA4y3KV0TbjJDW3EM/dE6RB2cPbXcC8J3gVXO8+g7mA9A/7/zHY2T+szy+Gy
vY/xL4wvCCt9R/1wuw51oGEn9+qFLGDxzSkWrmey9swTGIkd657qCWtY0+1O6fEjoabNuzAd7fHR
KPCGP74YwHLzZ3fwO2pn5rQktx5Y8/DMG9bu1CboO5Hhfwx5+z36FERohjKsYn8c1cZqftXhTDh/
M7ZCBUxKDP1vVpKm2XNCepvZGsEacwdYED+9kf+spksPUQ5KLu6DzOCX98p43taTLxYkxLG2b0zG
bFHBkMnutLBXnp/Zs9O7qlxIYFtD7QcYZSiLhcH7KGYbmEmGmcSOfeKWeMym4LD+UFh2QWT8Z8fO
8KsOADz820yllPh0RTu/Z2XvFCeGv5waAS6CfnNdgq5Lr30LMoJChaqtr+SWILg5YpjMv4Ja83oH
jwZdxFsQZiq8iqvbbY1jDEuJrgFliAnbjkLsfIlr8FwNqgsuKoq4G0m/mtUdMZa84wBhQME62AGt
Y7Pcrh2AcdQ9pXi5CR8VVXJoyOZih6ORes0/9W4Z/RY06Lg1r6iFuaBz0vgUzrX9Owu9sqY7GSLi
L28pzW0CGSVWgcDvfnxYRPx+xLdZ6/g2kXLQmyI5kLqDW7GRE99r0vr5Hw5pWco1FyFHIjSI8GxT
PEEpOy5LN8wl7lfeXfFTnc6y3ztW4RUFdTTd2i2nbEe+8751DvXUtsN9HTXcVFzXwu0K54jgN33v
rCCRnVYilV2S3IBozRRD1hLJxrSE9ShkpqcGWLHlfFbpmqwta9LTwEenlBq2muZ0AENR5d9Mt8J5
Eu6orJNjlKUjTAgneuHjBGLSziFFvrrywm7nZmz59sMSYhuvQF5bm4qYh4Y1hFRysCouHaCG7RcI
r5j+i26y50NCNjY6zoQ9koMKmJwOiD/2V8KuiDArjrqrk+QNAanQIQccjrb3zuHnCIYT2pUdBmMC
QPyDlB0rFlLTpLrHgMDlz1Jq40I7Z911l/ioiffZCKJxF/sszTY5Bt8IGpXnqFPZjvlKH6K2cSOE
q394TP3sGUrson4XI7fWEwQFbE1EqvhGIx4j9pOEUd7R+HnLZNG4fgsyFhc74BaoEZlL3j+so0et
O6c8Ym0Q1YOhWNP/ZVPLoTjdC/bNgD6skFUyS4JE/VI663Ax9p5EB2NvQri6EFjthkyK8rL0OKMP
pcPo8iwig8koBQ2qbnoM4AgKC3rHxcXsq65Lajtin3qcBj/IzL3tQ8BsF//vzAIhfULs83ifoQ4D
TCnabDwAJJEdYUY+cbhJzUwJLrmP9EKrClPL7Gso+yh+vCwGO6o5Z9MuR9wN+K0OxVIhHPDCU/E9
vhvOX3ZMs77hXiJaCa9ryggAdAxkuHQos4+BZ9nUK0B5Rigo8TcCShogxkZ64HBZ0gQ3kHJt+TUw
grcr+g0giWSjvsHgrIqrgELE3adbvQANnDl1yTKK1262n8MfGchu027fGf5bXiFsAlTE9XlXdKV0
t0nn9uJga5eSSzjbC87TSqB0kOxcLQiwXmykmW8qlPkmgXX3fwlL+PfzUvJZ0XKBAgXlxe5/MfJy
21ZJCMyHoNnYH1eSwkfsOekPTxajZIiF/ku4uXkOu4aHQw0SxxLKMMXrBr2Dgxg/prUZYM8W20JN
3GAxm2EpAX3+35VyxeRUmY2ZqMG+zy8rfB4Jm94fXlQrAXyTgtb7A5WRFUsBd+13iRxgYeXMC4QH
Hz1r67VN9xlqlV/Ys6XWDvZaQMErKO0EcSGeFbtBqD/osTN5mh1ENiSzwF6wOCLcJ+F7Egb6MpBg
na8JNN8/GORJTmexW3C+KYrGVkcfGQotaD/bYaVHXzXgJJ9iB+zFHk9a2+6SQnDBqiZQNRtKduVr
hsU23OGuIqEXC2198guGbyKCUIDdl2ML91Km6isRPux7OFChW2B24t+w6C0EVsfXvyrj48bDEwOy
GLJs8G3blfaITiGJe+eodPnTYOOqqktHGSzQBqeF4kNQlGoMGkvWezGU6I02AE1RgvC9X7gjM8k3
MS2mBzDUWH/teE7kfeECjdhCFKVzC8RueRWwBvQZLj+3fspqxhFWLnZIwp3RhcGTszW2LEKCdugx
yCqDiXHDVkBTzdYVNjsIfjrF87lCkuMV99TaE2OSFm10A30o3q2hJRAomZi8R1uwVt/Zok39p2AE
SgK+bcWWzBkhBOKca8cR/OfpBruiJI7S4+AJ3JnIH3NZ8RibDLQI5gYP4zXp0T3gGH4NPRPj3HE1
madb0gMZWDeqM+us1cinRMlFCbHH29PVZyCo027Vn0OMztTGDyOEJ4I6DNnKtvj+eHnBhBxPita4
GEvYd1IL68r3hAA+TuXgKXAm7oONynBtZ9TKItbVpvYeOXYYGgMMvhIQZUuaQ9eO3294/nV67lLf
Sq5zpGnOKQyLi1uKsQjmBe6yZIuE73zOJCV2GrUQZbjLCciF0xrr4Q1P8G5m2+C9DZnVmrcii2Co
5REm34oywzNhz3XqoJ6CMRKfE29Qakob6IeQkP4UGASr7TI23ptO8kh8yJqIxDVkHfeCOlAc6ijn
2A1DAIGbws0r76wiGyKBwLvLXzeJMCvHS2Oec0+g6Ns6dfbzPHUTn34MtwxUB9kYXJHT9N6rlUwY
t+yosCktOjh6lNsw3BGkJ9cxGe1v0ZRL/sq6XPNCIK2e6gT73EGZDjyNR0GEyxerjGnNgGZDIviQ
oyKE72hCFBEAS4BwrC3iKDsWiP4Jt0SLeTn11AsxKA5ywQdVvAwzztv/JxLHRi3/YiIHdKgNQ0Gz
NKuY49AsGOHzCKf2hS5IfSrK/xJ2Hs0BeLFbbHRkgoKeNwhNlWf69sgdWiw1qCQOqJe9TwDLKS6Q
eX8xmAy4ARRO+Fiye+jBZwTuh3Lc5D6WQ/rqaKmxu7kwKdZE4zCxoW/yb+UpanL9yarCDUGOjlf4
5ERNzUq5CB7CfnHaTafYBZxjbUWPGDpojimZYF5MAtBmO4zSCqle4fRgYIqjI/lT8uNU5tTcjEiQ
YeqoZ2y2Mogc87ygNkJA6QfA9LLrnQnsjxdiSj0FcYmZShaqu0X4yoYHMU98OHAgsr0U+JAOA5Ku
d09qcLQOQjvZRP17PmI18gBmU5PVi0+iMyZGli5lvm2baf3+gDGg65fyL4ODGx3+4LvMlW0+s7EF
QcOjooJ2+vKp/KASp8xwSUQl6XfaqcfSIjjosej4v4pysFikbmJK7PINICjnl+6otB+rCisKwUPX
hujr1hqQ0dhSeUcPxd8kHKzh3IzBmmPrJtYhU+MzTTdgbpgYm5ERMCdvw0s5iypeORaUhplT7+rW
NXdJrD1Wv4vQ4pdzyLr+p5sG7L1tzzb8MOWZE2xdUkzvch5howCjd5q/UZvXqKy0ysp3SYKEn8gf
CQEPel+cQv0DOHqucs+mv2+wmuggZl8NeLkyPIbbmOS6vlhp33IsgXnqcYcS7CWLUcW+hzXT1ZKu
F5F1cHwLbpxokSzlnPZtjgHtYVbB1/doFaQovidnjsqvjCo+9FYE2rVwIdWpOleY2sWlDK2Rbamm
DaN40K27RtCnFJDFZUpkL4od3u4AxcVd3PKYwX6mTlQTv9d4AHlwUPRZ6RXcZosLiUowAFVrMj5K
KsQpNkpoUV1Ousu7FroRTULmEQ4D5gzfXnNxMy9Ic4TnWL7CrsMGEmoL45I3jx7fZcwT6SVD959o
H+rQEWwG1enWDMyl+wYHmHj2ih7zFvIl23ePl9OvirQqQafcD9i2B/5QvtSI7tWrRZ3A9BkQMn1v
FB40Hjgm8dmi3wJTZT6oP6q2J5czM+sSB1WKrmJeZgusgn+VMr2BKjyXGMPOQeuNdIDyp+m69yFe
7CDcrMXGrb2VxOTtLZy3kDm7G0ZWyHgdwM8CG0je4n7UDrqNq5biwrPgPlRJbfrujogpz1fg83ph
tlEmxHrO6jqh4I6ZBNJ53eBK3VWwTA82NsdfOOsoU+q0UOfcQ1sqCZAmpftaeJZXfzZRROcuUMz8
1qSBxcJVkSkSrgouQygmpzp5robZT3cPYtE+qeWSnN12sgBaNrlbfSnPVvLAlTfKvvFOoT1T6u62
z7Xfe8lbydvKfJSdRBdhW94H4EZ7zHf+W1rC8IH7tw6r4WDzz48V19l/iGKRp5kp+haBQy0sRf8N
I5cIEAoaUyLADNdb4CxmY6GCl6Ej6sZJPcJARj6O0hkCdyh6+hdkX/0ecpgnV56iSWc7ETRUam3D
ktH1wiJ8VRsT36FZQ5WRQ9lMlCD4Zw49yA/DNIRgd4ZBmTccEqU1Y/Tn+bG2+FDyNWwDsSkcTgUy
y8x+w28CqrWWLuT1NNozkS5DhlL/YrnQWG+yCmX1PAALcAnriD4p2O5g7EBKTaC0CAJRMWbonDT0
4xB4QUSLEXeCZjqzTzOZjdVNZ+0H+Di0frxHTWE/W23ldP6mCavO+liSzgnEdgnmhCAGtTgY//nC
NLV7oFXMr7ud0CKsnyyaKBr4Aw7dXARtSivmy1rCc2c3F0uU0f1CIkPNB2ptktC6LSLk/zWH8OC9
XRnXfoXvCu/z5G96khJ2tktTP//IK3uB6MOd/SXJ02zGAdU3H4qlhXBvtKeGzqVqHTp8ap7VW5Hi
qt3Y3Moc3KmSwChQFGizG62iQh252Y1NtE+zhY3l1lGCCMC+dfHJPfUdFv57FPaeqiMSSWb8A4TS
nf/UAX2oNyaXJfonQmiv257OhO7acuG0ydnw3r1kZImAvkrGCh4b0o23Ctdqe6/pUOkORvmGNZ9u
1XPkjZRmazhikrhODX9wC9hxJjiUYVZ/c+Ku+0fOO/WeJpEv2Da1PZcPMR6OduslgZUTzqHa8ZSi
3tJmvpjqZtVW9Zf2JF0eqby14eGS96V21iBMPY4Y6ZPTpDhF6m0uILLe+xq1T6EcV6lod70XWF90
Qjv03HR8hC/0mTOsbXE04poPCQSD68VyHR4yvoz5N3s1v7xDFrKJ66GJMxFUSU6pOJo2oE9atlii
dDqefqi8K8nXl4xMi9jkLg0mmCNHQSGzlyAUbtkpdW92NhmewZEjAoWKTeR9EXYQViSpCvdMzHPm
T25obGKQ0lH3b6zy6alw2QpL1sxOOOxZ6EYRfRN0JsUPpIU6+UlgTgG0i8PyixqgWCNhJ1ZkXiiz
Z420xUo9m00/dWMAipo/1yYa8b3fPLnE6t7MLO1u41C5kCRhzMufjLWb+9pOzCm4T2NIHFFO5CXa
RpZUeBQTP3iIurGRAMsmi46LqG8Bpzm+fex11NCkNaWoN11GOfS6TWwFQ/mWXAzbnCIpLEwggkae
jYTBicUoT71La+rwOyZLmm+dzh5xqWkHi3KeWd4OF0/0u14EsQ1MTrG/CVE8zRH7HlWstm95r6CK
wheiAz3KOod1a3vmqwX2m+4WeiHgfQxB4V1GXGIKBY53Ned9g/2TcKx45a0w37mhgTiYg9OlnbiC
ekOkJx/u2PdUH4jRVgK4QRFZANNZ/cMtMF8bFY6HjHvP+5BkzSMl3f5hZBa4c7Dn3ltBGf2KfTN9
DFyWXIj9EBOQlYrsNqEJf4W83uDqx3YSnizhNSS06UZEI7MSWzL9wsvYLqbrv2XdhitBM0RT4srT
HvjO0d1Wshj+gS/WfYpSucFWZmnxvJoWXujcFS/4vibCYFliX0A2caDhHuBS1fTJfVlraoJdjYGd
+ySIn8xgUjCUIPwTrXSvcFZKUm9dAihcz90/oqLTlfGeEpZF06TA9FNPP5YzJMHeqxA4IUeQ7Hml
pjuaCQ3hE+En8x0hxVPnFY+9m6KsrN5ebuI1TQJ8lvzabyN+FiAxrq8+ndRXb1UCt4O5xk/u+pg4
+GmqJ7feMyQWFLINCZRVK2IDPRbCPJCOZv0YqqDZVlbp2/dLlwHH2NRYVpa3mcFMZNtRLR00bw0g
aqvSIPrrt0QQdilvuGtZKuTGpsNRti1bAKZV6GOibAKfiykrOpN/mLH1PlITttfKpQVj20WybU8T
sRxKI4C/nJ22tettgbEM1s265sRD2QanKLdNcKBdp5DvqRiqEwZOTno4Z/JfQqEZF9MC1vqOfUwy
sogaF/MYCKskZJ+M3hleUDKBwPRre1MjtHOwAp+TZNiciRRgJYxc1SMd0KQh0mwPmaIi8xWHza2t
7NndIiRU3i4qa1+d2QeQUSEKhmxczwpWIDnO0mEhGofLLkKjK7djXjh3NM9POwl+ktdfUIb6vGDR
+xxBu/g7Gtt54TSdjDXJLJO+GvJQ5W5gB9u8yWDE3DRo/pl/lrWKC1tqIcNH7JHeuKNTXnqnoMxD
a28Vumd1npNoXh1G9H5QYeNB0aaJ2iVSWCW6id2jCuVYXZkiHA+PklWG3EDkXPCz/ltgeE5V/mY7
D6zB1BVMa1uTDHAtT78ZvwyiTdgH9l8XxNCXlTsWCJHE9b/gxA5waRYsiGxIy+pDhg5mZFKDpBxH
TKhygxWhIgsKdIcC7KFVT77fI1819cCiOBLhZepwhl/iAs/nPvI95ptc4L7aA17o2fk6ONfYhCnL
eyhaI761Cfr6RtpGZ2+N6q0Px3La5hL4U3XP9YoVPQFheomAdXgYuLif0RbXzDTHdL1LrzWlAdYb
zpruzywYyymgtezkJrqQN+BkqSljvMK7iqvHqr5sVUQFoyw3OyCX7FHVPqu4n+9ZyVZvoZMqvo6U
GN3k1E4Jl4qU93RvskBS0VzCYQ6Ihj7pYUgvTcEFbmf1Uf6GlaF787m5XWxuQ+YUUaREtggPRAwY
sbXT16gmFf2HlEc93dUJazNEXb+Id5NYSoxFaSJ4ZpK+xfCT4jd3bnnk5u1b3zrVdEf0tdGvRd64
5JLbtA3LDStd1eBRhKd+ZFSnxbYDyCOuA9iQEnGlLOovzFOF9WrI704PHpiglpw3scwtPAC6BMOo
7nlXghGvEPSm2o5yOO65vex4OfP5w8ZrzC2z06rcO2nZWGx+fBvLgDVZ8R0dApZ3zDB/wt3MZqBZ
tGQi4NUsb+R5vX92Hzm5lMgjjurF1bkApgxtzCbFuTVgI3h2+DuNd9T1ZOLDEHnU0xaaT+ZTOYs/
49120NR2bQWs+NVauLP8isins4YtTCw/+GCUh1hEhcfJjaZkfmPpFZmDZoEGNwvXuDiSUM7J5CaM
1XckWmp5WgzTxtY0o88rmOmErIZsZB4ftNfn3nGYIit8I7qNUXiDzG5yqmBj/502J4cqG44mucsN
ciXJZUonoTslUZFuSsxYVFtKUvxMkJGAAUHf+G62pyS7RUhP9V6QmGhO9Hvq8lHKIOQnmEZJ9wnB
esaqJgpAAx+tkEqhA8zNtGU8aeq3Ug/lcOFtV1VfadxY3iGvctH5O6w6OXmz2G66h5Jcn3icpDMP
d2OTNtUDEQS5sOPJZ1aGXAYiXBS2ii59yW7pfXZAw+5ZIdBazbc9mQ/0/4r6FZuimKF8cmK/CQyz
6bytPI+6eoatkvVtkGEi49yqPcKhpFbfSrJH/o/Tp7V8XEFl835eWj6mXQ0+28NwNOM93fljquSe
XUhV4nJL2HPuJ5hcKySlU08p316WT7yGmBIxnP8LKNfp95ZJW+YA25ef0ySrF5/FTn4oZTiMuyEr
MOkFQYqY6BswsaiBM46OqYnU76UKJGKUJzWBqsIMtGagv8Kbhsdd7CIju/hepZF3r3KuGftKWfM3
bRsuw0Q+9ESWgolU/I6O0YKYDLu9jeE9jblUROJXR8KUFHrFOEjIAvEe5Ym81tZ25+yhZTRcrS+p
frdpokH4ZS9zbTmIRoR6R/91jXEMsOy8BwGfRXo82YIFN3iBhKZr2VLhB8iOdQI4zIZXDV8fdqb2
FAW4suYI0dWY1tAVlHQFSzRaRdCcWYg1pzaiGRJwCLIi6RGQR/u+yqJuP5dU3J7BATOCp+z34m1n
IfjsI+kr3JAum7Yr1XAK9yPKPUXk1bqKZJSWW/bbY7jRbpklB+h2JPl9XFZUd6033Q1/Uy88aF92
1CC3HBEbAKviXcboMnsXV84nhHvzL4kHTImwUihD0KHiEBa5V7oXnrPmfczK+YiiHQz7ljhqvl90
aXsn3l02XiluUg9OE8NoXuZcLCD24u6X9Do9/1IYHkf61i0z/8lMzsAPXBIYDZ+smU4UjqT34GGc
9pnrFDTxcFaze+bYSFy2OSE8EtayuhnEBoe3MvfYNkVzCnxAOfDxaGI5xCZiVFRdJYjYdNrK7jKL
HMWWTXsdnVKrmxviaS1lkJswG8P0Clw+x+AwDE2Kc8FLvkn+ewKirEmvuQFjeb/QorncRWbogwfg
iMsAQxOQz863rOBLwqhNNn6XMeU4jSqLUzGzz9pLOAfrf5J19zlm6QtfruEziUj38cSPxe82KcL0
gfx/VJzpquuWQ6V8+QzDx0x7epGIBfGWNM3bgliKhYiAcUG8nDcIN8JgwuJGGyp/CD+33gNQfO2V
tHBcX4Mqyyc+EbwC+LD7HvEvquMAdJYa9gs/hl4NKL7WbrCg1LwFgkg4GCc8+gf+Yt3yxqU+Eju6
KeqWB0nNX9inqKEMmtSBNg9zv3och85vb7kJTH7rwoIqxIUUZrOPlnqAnclk+weMFKb7uhq6r8Vv
zbiPKXUe+cWyii/b4tYk0sdlPgR96sl9N4cgbEqaQN1X14eW8tdpbWywLFZz87jQUzLvrNFz26Pq
ELGOYcmpteF9OdC3MrthuGtEZSSi9FjTad7wRjlQ0NG+FLPo/5H5Bg1I3i94iBV+JPxvA7Z6E8Dm
P+dYeszJCq0s3Y2Iq8PfCrEdwHzKNhxSienio4vk7ezw1ANlL2cZvSaDhXNTwOEoL2Nl9fXZtYPO
3rFLtsYDjixkQt9Pm/ZW+YTEfdoDQ2Z6qDH4L+P7xggy1RDAf5yWm7CCI3bvsvw+zmHVDF9+NZQY
TsbwM2zpG+1qoY6+rq230VUhhhU4689lNrcPPiUYfOfB3+35SkzHOpLNT09X7gpBczDklXFsMflL
8dQiGXxp3oOHBav5xbfHtnlkhnDuvdiS3tGVBXc3F2LmT9WlEfa7RV9IaAcQEcW069jIvvBKE8cs
tZxqTzQ/2EPKrY6AFuandrRdcmQ1fD5XB9+Id+NLm9LZfiab5f+ZeSNfI2eyzqqPl08QqyBem1Cq
LdEm5EpNXeUp74AhHexh8nxOEFu6u7ZO9UuTTsFFazLW26IdMaJmbJ2fLOgsLlDTPDjii8r2tUM1
KPzt4EBDBPaaKhoveFoHmxt7G2T30J+H7FwLT/I0UK64HSxQfm2exedULzOtl1j+NsRps99dnsNz
Na3LDdrK8HpvoJnjmfe1m+LA4Msz0qrK3hfhtTfvIItTRYNsSgbdChxhTo3yu+c4cdkwADEEjYFA
QEGfIgt1N1F5odoNmdfhL41hEoq0BtMPcsHWdxbCgt75LCiIDOfFTMmnqhcGPD37pImAmQwHMqoz
pHHXeUDvj25pQeyZ9ODyIc3svtG2iuPhf9yd2XLb2JZtfyXDzxdZ6JuKOucBIAl2IkVZkmW/IGRb
Rt/3+Po7tuysYyldVp23GzciIzJsSwQI7GbttdYck9OmDlUSxcqBZxzFOxzwEpR4VBdZViU+S65V
+eOEmFPewk0U8RFpwI6y21BCBOhSiEYMxLDdgtxZxuNcaEnpQaNBtQHGlWrTTp4SciUEjHnmd2au
XQMrAWY6ZLWvjG1zAEOn+TJo67MNkOs+rfHnwA+k2RD1tzdhVjStb8cOcIuGwxursK13zUFNackl
qUK7havFtkSlpIQDsMIMaiYRETaGusIVD3xWpejmSIczmob7MAOSXddj/r6cW/WKNF+DOByMzf24
1CU2Y7VNndCmlVmhbGIORbm1EWjhYY1NMIBN6CZYsA9tTWhYjBWbd+AAo8fIl1dINwzlYSw/gnVY
LclVL5I/7AIkmGqeGlCttJUv4H+nbVMp4wNVV2CASyA/xvhH7AJ9Nrbomood0qFkXlshwrTVmC1S
utMJnPNPUg2ecaMV6UjfJeaeuidXTgOulZNf6tF1pyTrMKGStqVBHjOnxM5h4ZNjzBXbBGlZNAhw
h1iTcEitx5K33XGyw3Nymfy4SYeWRux4CQ5oDBbnzrHxV7qtWW8JDYwWD8w5sYPsCKq+x6yFwjzJ
PQmDGNmyjZViV/HnhLF5sMJOJ0VgArZuNOOaDq6J4Iy/q8oho82zVlAxV3VCirLvv44KE9Upmnre
aqaoMjcAIbA1RenIqX8KFsylaXn2h2ZBP1thoxWcMVosuhWooPQEyys540fnzHSZxc1+6Kb38GYS
/SRnCYIQ0hP0I+FcEkN5AlW0SnTspTYdQF5ACCRERhB30tDuabNTWo5UOmSMU1wVC1NVo7QTw9Gl
7NvfzRJVKTYEBV5g7CdATBQM/BwMeyN0/IRFwZm+8EWaVhINlr2/aFLK6VAyKie/pfNTibtV3sqG
3W6gEeKOim6PPpWxK6+tFnnKWEg1AElcEUGDrfOOc3C3ipVFMnSYYa1etSuJo3pfHrEjXrI7TIyl
6sM8tgN3VXWqPu0NpaU4umtqi8rPygYH0jzS8Dig0CtxKKbAMIZoyJjkiL7DlUEyWww50+qoXQF2
nD3J0Z0bGxcN4gKAEdK8N9mz06e+q3SKTXYrNzql0jZazHWM5ES9VhVDknfv/viPf/7Xf3yZ/jN8
IvcHgq0s2n/+F3/+UlKfikMKgS//+E/45fz3/Dv//TOvfsR/Kk+PlJBe/5C4zn//Dp/747qrx+7x
xR/WRRd386V/auabJ05Y3fPnc4fiJ/+3//jH0/On3M7V0z/efSn7ohOfRoqzePfjn3Zf//FO1e3n
R/D9CYjP//GP4gv849377o/7uPjCR/3xWHz9o4ue/vCbp+Lxa1w8tX/7nKfHtvvHO3aIP0EWyqCt
FBOhoyOb7/4Yn/76J/CshD+yRlEL0qH+7o8Cr9DoH+8U7U/NVm0Qx6apaBTajXd/EAU//5P6p2Hr
fJJpQ4jj19V3fz2RF+/sX+/wj6LPr+nF7lq+oqO9+6P6/m7FVzYMR9U1xVRMx7Q02qlNbqL68ngT
k/jgPv5P7Iw1MSDHsXLIj7HS0aRm+ginPZnOd2PuV/nsgMDHWVkdVuL/HVuRpK4wpPBZBXbVIK2R
uuDDl3s5rdNEDUfxq1Zj+NAYLvJg+ipQmbkjFVHi3KvdiF9TLZhe9FeWjXERv7Is6rog7QJ67nNq
GpchYpUGJrBVm2tjRG6M+kBOrV0+GZfCQBXfG5dcZeVcymOPIXYwb8VdUJFc0YpGM+3RoF0jaYNb
FdqzuMnR8SY131pdeazb/Cjuz16Sz0iATkS590a9x0pp58i0ck5YTXVt9jmozN24EOm1zXa2TL+0
NR9Q8exqfK5Vl4TJ2sWZndjjyV7EBSVZvZCqP6pl+jlq1QvoCzp3zmNa3SD98rEtPgI/9il0g9Ax
/Wm0dhE9XeKmioJMOrquxSjcSYPpwN2IBzrEzq343UJvHiaLszI3P4PK0k3DR318rAzNRx91xCnZ
haTvTbZ9m0gJXc3htuxWCO8uVAB3sWXsYLescHO+ZFy9sc6mmh7NRLwi+j+kdjzZ2WaesqPUaycG
JTKN/CiX2VHhXQXtuCvaxiPe3VmmdoIecDQUcyf+vch0n5JAqdWH2IQyZ0u+OmgXktMnUruXpmoe
mkahdaunud/wjXyNdA5OITfUG75Cv0Bg00fKdxP/dzTtFCd3iinwTueaN2cnw1YNnuBZnJaZH+p5
RUr0oFS5X1YGI5C3CQ+9rhHE2JMfKhuD3R0vkCPd6+dJP41msMbpeNUaT+IXCgkP18iP0nyl8X5m
RWeHorzSfP8qhZIfcQq/QBh9/urit/UWHm7d8d0w0C11XzwSJbJ2fZV9BmjyjZ1qtYAAzGeDpILu
W9xrPMXf8AX0w6HcOIzm5y+XlseBRzjz4sUzEZ8hRls86fgxmidxe0tBWoVryqjxRv2KPPhO49GJ
uSfm59CPsOpzr+fPCJfX4o00snOrMVfFs6xmad2NaEOawhNvmDM+alzcCXPKkDxfawHwwu2bpXVC
kkU5zD6Jycn55ZgPxk58NXELRFhr5JEcCLSLOZu7LrZ3lKH85eOgzwCjbmIZwW+/Ep8p1oaIATby
tWCrPM4Kk148IkkAo7yCNsJyOogHEwcF07pb/bQQ/1jWXixjrKKvVzFdV1krDZZEmebpl6tY32hS
poTkaSSrOOZoPxYA++Ihw8f4LO48UsyWwB/7nNbkiKBe6rI79rh2aawSje4jgl+hXFhXbfNgMDr1
GaMHvq1r87icSTtB835+S7+/cdbx3963WJ1/Wn2ragC8nnLfVMQexPQU7WrxJD3+/jK29avr6Jqm
6A5Nm6b26vmMCRkkWIYk3TT1MiWPsUWgzmoMPxIni12nUNaP6Wlk2In3L55YzgxHk+6XrAJmIN1W
nXECZn7qOx2VmXY611V+JCGzrqjTSlAp6BrakN0kDbIZteyop+HdUNJxLA/viWQeYGDBV8mOCBce
sjy4FT8uFtiFHLUYp0AAH+3SeJ5etIc9qBLj1Aw/4xBwSp1d3KWHLsELbDS24aLj32LdJkj+eKnf
p5G4bxszITOzTmJMds6yS8qNmHWQoGLA3aP6XqxFMLUfxHqRiZ1qDJ9kUrgmb1ksd0pt7cSSo7Ys
ifKUfm6s6LOo9FeKdE2zu1wRs3LDuIyBo4v8N17TG2/p1WgoNevHKBaPVjyfCVdpscrWzGman0+R
bnyP4l4EcT/PnF9NHINBTq+GYRoEKi8HIGQv5K2k3Z/3c7HdIEm/FatcXUnr3387/ZfXchTZVGyd
DnsilxeDvUkq2q5JLqLUZqlhI/8rRghTNhu2OzHUxNYmtm+x1FBdgI/iETKIaENskmLDhBB+SlgI
aXS/iG1oqtclA0Q8H3HjbYIbMM8rmdhvZd0X21DNMBXP8XlPWKydzSxwqpMl97DVtYvY0Eb++nk5
LZ1bla6YgSEcs51CxDj+/jkovwi5oEPqTEWbsM9W5ZfPQZGlsChsJVm17cayrEdwUvRGMZHYyeOB
Ds0QyASMTTYwKXw+OB5pyXR/fxe/ehmU9zVVoyipmParuA9hHRXA3khWHc9LjDWx84vtSCOu+P2l
FOUX4xpVq804UziPyq+ulWpyEtl4AmCrZJ1E1Bc0tU8PnoI2kz6+592fiEfM4HkK3hh2lnicryJc
QRiziJZ1i0fuvHzcqYKLS1Qy7JaZSS1s+sTykOXOTvy/Ibs8tsX7zO7W2kgalW2wRGUpRpsIG5O6
OIpxKTYWsU2K/UOExL2ubSe6ycR4hdN0sli6DLU8Rll6pLP7IjYQbbJOYnlaWFUWrHfEcBSLvLjG
MhLCscRF5C7daiC2izQ/KUofvxqxZBkEBAkVQ6IisdM7inVbqUxLgpwwIJyzy4dGMeicRRAsrfGv
k+rbtiF85FoiXMR6YD3h3BSzuUnJ9dyfSLjuM4aZGFPYML41qsVLfPWYTVsjl2/S+GaTo331mGlx
6qi1MruJx1Ql8ZeEbN1CloBePcaXuE2xzgMT8QGliJkrwoeYe/39cFN/Mb+4EyDntsVgVVSx6f60
qep1gGZEMZNVXZDtUxU/686NU+5pDlwn7TZQzZOIAMSUEzckbg5Z6hGIJqBzgSYltCU3IQImERRp
3KUIZpKyPlLgeuO5/WJnpo9a1kAe2JZsv14USRyYtTNxs6JbwGkWDku3Ivi2JOhsxRtxgPH3R8Mc
NHWDtKFY8fXXcyGi0wbvWl4SMTBvCw9UHKKi6uSU5y5k3+PwV1jSGjfVi3gzLc8gq9isOVv1sbLK
KRywjtLNdVpy+4Tm5Qz+EgOm6LNYb6vMuOBYSpGycHUMYpOifbAyZ0W/ijjkKYl9EsFVJk+e1lmu
iKRF8CXOJ4HSPojxGijFEfrzhga6EyL2k1i2R7SVDrKASNM2NqrtlDYGyYB0hr0fWAP79G8PILEj
2iqro+nosirWs58GENBIoKgdT+n5HAlWTLjFpMs6Ha2TiN6dmNVZRO7sGTGTMR/jz2IKSxoQu1Q6
WqwRNYfc7wclaS2+T5tL6+f32lUPv79dMbFeTjxTYz+wdHZWWXbMV8MdyBeAmnCmY0DiQBLCCWgc
4a9+WyfG7vkkIIWb50v+yMFcf//0V8meV3/851X8pSnb8lv3OrPzc2Lnf5Mh+h8/SNzO/2MpIkVh
/pIl+x9SRLu2eXzKfs4FPf/C91yQZvxpmo6jOoasaw5bL8PqeypI0/9UTVp1HJteJdQMCpv1j0yQ
pv2pOoASLU3XLN7sjyyQ6vyJyNmwHYVlQzdQg/87WaCXS7elcmUNOoKqOHyeZbxegwbTQTZA/tZL
Zez5Hrs4fiPYeLUk//0KryKAMsByxaRW75GQWMMaWslryh7r/lMLisH7iM/d+wS3qVtM7q7UrXab
3dkna/XTq/gxZn8OdV+utH+/BxER/TSr6fuys4mcsVet0KJdxR625298T0Wsn/+ai8/X0FVelSpS
d47mvNoE6YXGgidPFw/7Uw9Z6V47Vztli3WrH14Za+rxnrxZ1sm68Jw3vt4vXuKLS79a2gmriJ3q
DDlQEiEx+drmt79/fopYSP725XRFIb1MNYad/uUDNKbSClOZ9zTvk52yqv3gWt8p/ryhW9et/N4l
y+K9cc2XG9aPB/rTNcW3/umlaVC1G8wPFw8DbBc25FryOveL7n6sPGsVvHE17WVQ/ONqHE8U2TJY
nDVxNz9dbaAWM0Fjmr0VZgHeJ0p97hX/ZTvVU9fJ6vPgma7jVdtlPW5SHzNAD6CI+7hv3Mr71h9I
mKx79/73j+CXT90Eoi0StLoli2H90z3pNJQhDHCwtE0RfEXWqiyyVZLf/P4qv/7m/7rKq4ELsAy0
YgQYIWtsT2v9Wj4oFW9a3/3+OqrK7f5tEHEUAEgqG5osMts/f53GwUUMd0zamdxyfW/7D7oHtMgd
tosrrXNvcK9xfdl1XrZ/f3lrNP36Uf51bUV+dfBCFmyMjsWjJAKk5doMD07+RoSl/P77oTx++f1s
Ejgwtvl+sLl8sc5p23CNT+66vg29efv7p6m8PNv8NWD/9Y3E3fw0ONoO4URN7duz/dh9yj3FBwfh
ttvqjcXll69N02URVhucpZxXi2fSNn1mUsDz+vXDsItWu9Kv/dLHzoIJgJjDjVcS8zHxCg8nLPeN
ifmrtY0IWSXGUWEZvA5x5NboR03h6pF2r7SPi/TG6Be7+MtRSROSZjkGobhNTeT1JENNPCY2dVve
2rQadt1X2aTH2ZMepHtpr+pHybddzcPd2y/feIXq376bQ32Iq6qE/wRx+qtXWBtkfXIARh7NbO6y
+pQE6Ahc50t+WjagFFzVm1z3moYb9JR4HT2Mq2XtvbVxvXkXr1c+y6nrTOMu8OBYY2rwTfpC/RpE
4f2D7Dmu4t7caHvzARfFL+aDtnd8w4vWvx/Mz3mPF0vDqyfxaq2PLam2MbMaGGMVUmu3pMJ6GteW
i3Td3YXulx6bZI9jZH/EU8b9+sbl/zZzxeXJhug6Alabw9HLubQUFE6V0hjYaAK/2XXHwMc3KFp/
ctxzvHY8ZW/sk5voJrlRvkl+vMneGOR/n2OvbuDV0qg2wLtCia7p3it2wy7wo+vAVzb9fXRr7iHz
e3gGrtojo8CGfNm6KIbf3AL/HsG8uolXE110WtdGwlNoVrZf7awHBV38+tO8Nr1b2pBWzRobgNZY
47Pz5sX/tj47Ksc/UgeOqEeSSHj5BlRA+oWtajSTTxJ251H71RlzlJJ1kb0x6yxRd30x4y2ZcoHF
l2VV0UhOvboWCfESDiusdsnRbJ2qShXdSjS+u06fg6Kq5PK90s7lp6TWrDuzhYeynk3QPuveUrRo
M+HK2e0z047oka4HA6WrbeYfkyRdqH06LVO4gUfiVrQS49V4L0lTQg/tkoYZ2muEguuwx4YGiFjV
YCU0jiX1h96WNqVqmR+TeKqlzbIoU7UNoyVFuinXAwdfvuJBD5tsjdsd3fHobIurGHLFHaxoOgOt
VkULg4oDycMS654GuusTBE0G7Zg6aPCC5L1Owp2G76lRoDNEdPHhYKJQ781RKIHVUBdEhS2dMgm8
4yG+6eLB/DxXYY4VgeSo6hX9Pto3awHcuy7sMFM+y5x4JM8ZWuCEMBPLG3sY+gFbiiRctjIUHpqJ
GwdA4BCQ43AVXM+ljWPlgmoOq1Bzw1qWla0FtRmWlIZdtkvZvF3RDUhSHsf691BYy0+UeKrrlgrE
jhaaeEuzFXmHQqv3gFWHG34X96ypwrRJSjr6fgSX2AECCuuFesbQx9iylGUxe5qDOBv5RDfxaVjR
enRsWXi52m2KEJuGVdcc6/QDBqLBk9XLNLtoIS0pLU6Xojhr8BqnNEFDrS550XtKaWXvB3jbZA/1
u1SLBz+KyC0itQiOND2iYUuk/AMkemMTpYG9pishv20GUtBuY5TfcmuwUAnFWXgshB8ZbGQL8Jdt
wnjq1H0TAfRP1PKTg60FxlNAyDs8qUPFsl1qE8CcJpivmVGczcAyr+IAoYWGOBA/qhD2BDDUjV6h
ZIocB4FUP35s8XjyAjO9yqL8I5mi2afbO1sV4ah5AMuBCfb5Ohd2cmHcNnSA6dO5nWU/z4oN7FoJ
EgOf1KQSmLNRczrJRRSLglOA8NBktlFxwBnAibycE65Jc/I83tRgVq6d0DHvpTbI/Vhrmjsaf8x4
jVZGhZ/ddTtMF8N1qdjNnUCgwjSgBNlBDnLbeSyxSTeMzSzJONHNkM0loIo72JPQ6/SCUnKv0lu/
VDnkxrn0zFnT0duNGiOuZMLGoKOXbijXRYnEs0rqke7VgALYQvtZif2cq+l1udP0jBnWq/PFmtC5
0Yck+X07aeAvmxa6hpN7XY67Sclx2bOyZLmk1By3KbrAVSXTYjqio2d1rFO/H9CbIjfF6slCPpQP
cHmA7WiuOrVh4MqSEt0F/cB7gZM4vJ+yubiQIMbaw6x474pSrbIun08lXi90HLTtxSDdNsGbibJz
2+vh4LUDFpfYjtCm2FYsKkNbyX7fGYWF42xhbFAbyQeI4s0dghU6BPOwe7KZehUijADJpxGDTxva
uPPDkBRcMKUOElQw/1Uy2R9Q6EoPbVqpN4BqxdCWolNZjxnpVFOwwDqz3ZiJVK7SxGD46lXXOx6E
N8ezkIafljAbaOoN0xPnqSICMhTrXwso0oprV4Rxg9ymX1jQgNXg3kPtWOkMnGf0Gas41ORVQMuq
h+modhcvprnRoHJtrFYfr2M9JAyRzFOOhfWOfujgA4SAU1FKmQfcc3ya5H2oZgy7VPDKV7k9epbx
JDuPJQA1Sz9kI/ADR3Mho7pKEyE8vqmHw9yWG6uIXFo47zlGQ5KZt/lwDqzGQ6LQ4zgcznQRpm4y
3obMlkzbWckXZcL+u9BLyTd0BV7VXZSfTBtJ6ze02kN5Fq7DbXJBBH1egKe6xmwndO6v6BdYzHxd
x8nIahhvQJWP2uRKs+ENc7zFk/4YJMdB9NIPMmEozTP1FYOskKDWmN+yfgOvghaI6n6IG1oPpuuI
sio0sgCFP1zfVSZvEKKms4/Vz2T6QDFk0Nry1YLYW/ekYKuwrajNZqnHVWckl9FofIWRZk0KFgqD
jk9T2E/r1Mqw+J2l7uJ0G3qWo/AWpVh+YPlTGOKwZIs6od3B6VZj0a6DOsd9ubibu2KTjw1deLZ+
wXu1ZCWJDvZUfxwS/ZYMRSy6QPFxmk5VLl0mbJ6W3pmgqjwM3eNS0rdrHjJdGFF71Zju7LI89Na2
Gf0mu1g1yJTwabSfIv1Rsm1vYUuy0dPHtbLVq6d6ss5p3/I9AdK3jexOWsd6PW5qGytpVWbYwj3F
HucbCyo40tlFa4X65WYoVa+trvR+n8/fyBVdYyRzzqZzKFX0e3PW0b4UWJ+h219Y2yCP6DGjvyRU
DQ89+rchfeQwBrBg8Gjmc2X9fZ3ijqSvl2jXdjd664/LmQ4RQ/UXG2/NDGjIznY+05HpptYllz90
2adU26Jjc9lA3KJ4nLovVK6Q8SO9c27SCBvApPUtNNRurO3RhwwuS/vBsBFWoNM/LLS6WspjU0V8
oZOEC6oRscU/yGGO38fnbrivza+5KW2z7MbQiFCi2NcqrKPATbHs+1pxs9gYICHoiXLF7fDzq2Z6
dYe1qn+R053aDj4ouXVAVX04KeFHU76RiCVsG1wcO2iIH0ACB6Nt3o/MI5m8t76t+6tJWyvxeCKb
fBX15UcCP7duPkWD6umZesqq+oPTO4JkgJg5jIBFXVv4GI3ofnOz2wXDoTQvFc2POBJASQHtD2sS
jnavJFdm2nqTdVGjyitsc2VWsMZu7fHBbt/L8V1I/o3e+S4bXN3BIjRGNotTbTD2dBhhDvUQLvdj
g/nsU5V/yRs4+JhmqTPMnGusPbxYdBfrs4v611Xa8zCfswQvAj05N9n4HojUpgvLq3Zq7tKh3zR1
dOV0TUntxNzD27nKWpqOO0N/rzj5xpqaq2nObqqlvUsr5+QEyh0E4YkBY99FpnxdVCONJwMoKuM0
jv1mqWzHQ4ODnIco1nSlLIGGV5cY1nTWg1zCDSjbCl53lVysMVhjGbifTBuYEq3lClLwRd0klDAQ
bm+yEK2Y6H9faFrHpyndJrV9DjvpQ0zvg9LjFKl1y1OmKfdhjyQXbmqDpgqGmZTanb80iYEgSe7g
PVpU8cd9Oyu52y8YWJv4ikgu6BrpkjsKq3BuZJpgkEXIcqRZCTf8Mcbuo6J5SlUxP7AqhFkz5Fsb
P1c/dmCvQOGvdngMWohO+8pQN00TfAiUHnc2AJLwlijm5QfLoGw0U4miL8+GVqCBcMFIJ8YU+pp2
4Wb0gEphCtvM9LNLNNI/QohTJzeVg9hi0UVZgycFJOtlrQCAiraJWlvwvZy5X84NspMP9dzjTK9h
zu4OYZDfzrEZZlCcu2rEvxHlg2cptXSDAHLJIT91TXxvDkGDLgojELQiSLBrSsKjyeFjtVT0Qnu1
qne3sUppsVK6lgC5MJL0+8Hx36rG/P/ViauINtT/ucxyzh9fNO4+//j3Iovh/GlrwBrJ48iO6K0g
kfG9yGKof8qybAK9QFbmOKZMgvxHkUU1abc1qPWRWXru0SU18Fe7rfkneVeKNip5AdhLmvNvFVrk
V0kGajgWLobcGjaL7H+vSy2cCR3EIaaxAiYhbZC9tJtOHAqisNj3DRAsiKDFSghqt2gS1HWHENuO
jemcxwoiaRBmZyQFX3GZIbgoRkxfsy32HukNkxTmvxWdukTND1KcySt1wH+1K+LLmDX9JWmvZP1j
IZny5xLavVuZ9U4Xkh7gdzdLnzQ4URChyjigYRRgJF7gGETW8NhlHIEOstp/qBz8oCF9XS21szYq
A9qzkhyG1h6OSqo+hSXo57CYVzz/ZS3NABbzwo4fozzxcs4yUqgPp1LP2eApxwOyCGTkF8L9VEO8
XUUDGAAc7lcAAT1Q+uNeTbNbq2EnB78uQU/EJqhxsEarFu0cwME616QJMA3bwqj7MpUo0lFjXk30
Ad7NmI2sJkyoQJd+btXoa5XhPl0HX/R5ildGh70yOqIKw85pFxXVdQcrCXe4yevAMSUzJ5/qpgHR
t5EC44L9I74q5hJzcIobIDYdNl7w2OQKbETTaaQPqv4DkOKNWY9nCacpz4AA6C3FjBK2BWVRlAuk
NHy3VXoKKmPl2J0IC75CQlf8wKwIzCr9W1/BTJ4aCRHraO/RkVI2Tmr6RRYwjdNDYBARJc1xjpEF
mtG+4HSwWWxsRxu7CFYc6+FJlUHgOUW9wvcNkr7twBiajrE2JXiH1/G1ZJXCNND0FlA7hzbs60OY
qJ9UNc8hr2En0zng91i3jzPQcxRQGmDNziHImAZI5NZtM7LodyGqvH4/F2wuQ+1c4daBYynhsSGN
K2msNpikreEiX5AhsSqWMSw13FLpwICkFg7E8XLJeQHRFCe8xOOVOj32SA5QuhXcR4d2Y40zG7q4
xqwGH8UjkkSlQrtGSzBzaNvFznBs8/hAi4B+kYPpbOPEDV+GLMfI6a9vh2CPUMjBVEk9wLHSz7jX
3dooQnzeQeY1Gvmt2L4UdaNdW3meEPc6n/uyCo90UeIXhNkWvC44C11XbxrNqY+DbAYAASIBQppo
CM/gzoVUE7MmdmHVzZGZrjkVX3HG2mjNh5gdd0MCwMe0QPKKfhy28BgXX1ejL2WcWGy5MAQrGB1p
rtkrSZJORarcwy6O90Ov77SR1IjeScmDEQRXmU6vhCnhrRzjMpuVH0cJrCgnO3VDS13gGQbjjY3c
cacuUNzFNlDbqyaQpyBMNkUzXdcopz1n8tF8W57ihNpdZx2lqtTdNhi0O7slhEV4GaDsdw3MzMBA
GX4Iqg1EbyfPALmRtV0EQXqPuNNgc68hbFZaxRC0ms3E1dap7OzwPdUPuE9tDJlb7XAHPRYdB79A
M5VT2R67qNxwn3fdoJ07hDsa1ipe1zjkhyzM2DQj3vQ5uOYwMzUvve0xIvO6QQYSl01PE2pLwOLK
FZ5Ch3iyneOSDqAliDTX9ijfAgOz+MF7uJr6psZ3eCXFzQ20GMbG0HyTqvAblPADJj8tnViS5EaI
nxwwTJukX3xMKWW37J37SdXl/TKe0kCb/aGYYC9X+KCMWucViHKPaGkjN5pTw+u71p86i8oH/VZk
NUmNL7TXh7DtMdZUM6wUwQgpBB10rdJnOpMdCNM7CdOLHbZClZfpaokGwDhjyC7w9YV2k6ZwIcLm
YwGq2ag+DdoQMtIEK3Lu4Nl3mH4pWOHsErRUrpZOyToZiXh6WWh4Fc6VS3YowGyTNRv93u5OFaCM
TYQRhLuMdn41AC66ytOJJkyJyE8yNpoVRxurrhggCsXFmeODblfadZFvcXgMUenanyQ5U1l5uVpj
zOZ74MnvA3CIV9Y9Heg9XrzqeyOSzE2uxvpeTkxSK5OUesnkGbPo98IExLXrytiqEGf2bdjYh7S2
nmpJY4WwU+sgBfGjGZ1/Cgyuv1cPfi76v+48QEZjqIatqAooB01TX/c5JrqZARUOjdXY0itXoudd
Gam+ACwEQWmSJnQxwzGOdmhCIWut7jC13+p5wkGLVSlNk2zbS6TTMpZ59/sfG7VchdlNhqr+dqzX
FYlOUlgJ9Ro8o/e/v/3nmvpPNRF62nUZlRDlUm6dztZXdZnQiPJFxydrhagO54uYClCh0w1lwZ4t
Vedil1hgGtHOsrIH4ocK4ooYHhAAyA19dlJAFuPZymrTM0jLIT8MrqBf2nBV8NWVIaraYKsKFcNY
dUDHqkUfuyg+sO17XTigvBhXenLR06jzf//F9Fe5fvHF6DslBqLwRqPE6yY9IrVey9QSJzlyv0qQ
fdYqmG+oorE1jMJVAH3Hw8vAKw2mjpbJLsBAdW3ocb5RNGwK1FxZ4Q64rqlYIpKz5W2RTVdh3VWr
VsNRV4pqQqEl2hZx0G0BQK5wLVxVqN49qRshogYtHrsl+UtTcfCr0XALlgzzqhnDDywHmQSPJJnk
b3Gj4Lw+6QaSEz4WdbnfJ1OwMVTlNp2hL2Um1CrNeqMY9r1Q/PObF8V+qoHUBFlOqUq9KlY7WCFJ
cwZVadbi+Bp9vHE/oeoJH1Hrz5y2zUNjdZBgMRbzxzVoFLxoExaoziznr2okbIMS64vdYUIJo0i9
zuWcnC7nthFg3Cap9G5LpMxaP071BwoHX5Oyy85RCFfFhjro9UPFhE33AdYXn4we8KKk2tpO6cro
Ns/neztt7EfgGHDeCa7PUoyZZQCigvAgAwk+4nWOIUcOOWPW99gZOFEirWSpHDa6SskjLqp0M2Ji
7i6RXW/KZk53ssKNDdZytK04X8XJYOCs0p/B/5MR06q1bJJzwhjNgO6fOe4i6QGpxHDfAkBw09xo
Tlqiy5eloBGFKe8WfaD6dRsCkGk7+4h5cIvIfWx2RtXauz63JndG5r8HG+2spbJQ3SKiYTzoWJtV
c1w3ejpDVovHTaSgQbWlxrjSpxij1bkNr6FuSXyNlLGE5gJ3KxKbWi9JH5wu+NomRb/JsEFe2UlY
HcjUV9HOCFRpb4X7os6Tr0TvT7+fUwg5RHfBz4OGNI9F/60DgESnm8t6VUxu8EZbjGXCWdaQbOHh
dBqiwthXaePADCqQS+hEVdvvf270L2ZD6j7NqAJIoBTwMJkwHo0ojUEpl6brqann66JP53UzylVz
LNGBLPCLq6mLr9kqzNslQZsNQR91j1qsZKxYPrQ2Fbsm+sR+TTtCikd4WavzpzLnzCMP+6qCctbW
TXvWJqU8Q7mu4g8ARfLd0lAHAvYadSfQCtgEhc0dJKrulKl5s1ryJFhRWdCuNZEohvY/w6IDvlkU
lnys2XaPfUrGBePam7LPlUMXWvZ1i5sIXC5y+qUJ1+L570QNqLOuZbbB/TTJt8z/rN9BwN9UNSbS
Q5mYh5wKHmRBEGIT9nfEyFV/gO59hG2CKbwUhMeOyo232DNeIjVshVieoRPkabDATAihuNaydjS0
4bqRy34Ll7o/klQB6aGdwkhxVmBpWNSLKkQYbSHcWtRtZkz/l7rzaG5cidLsL8IEfAKbWRD0FClS
XtogqlQleJfw+PVzAHU/ve6Y3s1mNoqiFYsigcx7v3uOsgMok29l6JOzVRjkanPqvhVATq0R9UlH
+LTPxviINw8lqGI/KxYzkvaQAu6ARz9aRXJcLrkSMoyDaPmw/Jk69z6q62Znwp/2cAv4DzgdpnUB
CWFL6yfh9KzHe1Gx9cCYNQF0jnvWF+K33nQjFZXIeik4fyBnKT4BF093QzANey2aqrUS0uDRWRSl
WrGubNxKY2w3O5/3pLSEtYe+nFCjAzTsRwbj/pNSUTzv/LVltvnTTLDCAtq6NxDWh9jF8Yp4pr7P
zNlIExbWJsutEys+a1coylOmJgFU7ao9aNjevKFb9droP3W58shhPjtpsA/XWUUBPERNfojKgp1O
Une4Mwz7TqOHx/RZ/wJlK6vhIybgp/addE85HNh1UWrDfeIUv/Ah9X/qulYeB59yrFWL6Kz1Ey8b
RANhNJezsZbcuj4/hYpScNq0rY1w6uwQtZD8WUY+MCWe8K33rfXg01ayx7A4pvUMOI/zY9la0wHE
/G4CTHfS25LPIjJpoJqPbh/CHrMN+ZRM4Uep9HD9kjQ8jC5obTwj+qkZKp4qaoCwaXnxwplD7mmf
jOwSm/zFxdzHrqODTxf654GJn6Pdhv60muKs2cvKf5e8M+fv61yQaKEf9gc7r4VKRd41j2u1K8eT
gm3qFBbqO/xLdeuYoENL8SCMHHmnbrwauV6fAZnr1IIjpLKaKABiQH7Y27lxN+ThgMJaG87Lv5w2
UXdQwd/DpGiibcbp0hz09Mx607wMbV4zgaa6LMPq6RzK/BaCe7Wa3LyAeAMx1uVia3TNW9rU9qem
NY9FWQCgoHC9GqjKft+TEvhhrAJGfJMPx4zVX3aCLiyWpXqMozF7jPL+A4lr/BGquMEydeci+7nh
Y6hpfjQurNSRPlgaHNISB0fZqsVFzj+qQXPvcgrbRSruuHd/aTJXPmpZoiCtGmAxiLTcKxqM6Cl1
1LvMLZkpapuGqqrNSnoyUQzYPiGO0R2w/1AH3yb5NGw6WJOXOG7svTnQ68g4cQBA1qmsN3UA5I4+
Y6oLF6Gz/0eosvwQTQW7vruSUmoeCoclgSibL4NK6puWZfTia5aq/RQYb0lSgnYUwRM97+kSuUO9
Wu6W+26w0ZhkPVgZB21/1BkjAdZ4JhVLuXjsr5rh9leWa/1VdkMIuCvqD8sNiW42h7pS3yrgmxUk
CG5lRA5PQUZaoDGccbbMjBcrMCqdj68DD4L86G65sptvliMyiGgWYrD4Mk+W0vgM37LdqlHinGI7
GneMgF+xd5nAIdE4WXx3j8uPsUVvsqKSWxy//7lcu1yWWqlvOA0iF6Q0MhaptW9as7/XOzaFCgON
wMjzE/NHHp6B7mBGlbJWDGi5MG7p2gSISCYwoxKkmJ/ig9XpBemVHnAyC2iRSnFuxmY6MwVxkrpv
ncdCT7YyTUHG6RA8DrCummcUwkfVyBll0dWJ4OQU32eNVl/q9LRcgD48nKw2OmpZlV/D2iJByoaP
fRp7MZH0m1YO4mzjKDoHofPVmxH7ZP4KO73Psp0wouk9N38Npd/da0FDj2gMgFc5wTnHTb6vi+oh
RnJ4CucfFqaMA0qWY9yb9ouWJ3QubAMdZAivpgcyTNZhXSo+9iU/35l2Vu16LW5OWkeYqC3vXCve
6unoH8eCaccW7tuWqum9L/XqA8gelhThZ4+Qc/HH4sDyWlBe80YY12YRTNrBHscXCYUclEXx6NOc
fxx19S+VB3FaLmW92x80COGroYrzuyi3IW26DR+Ktr3I+QcAwWqramgWl4vLDZYM720GKnZxX4v9
8sOtOU7qiauc201KKfDZ6YX2VLuPzqCUN6gXxaqmfrMqBxHsch3Ac+k0e6fvONlExe8mxH2IcyNL
UMmkmGvWRZVe2zbvnvlQhhvqp/Jih3l1kDMONsOJtqpFEj+Su4A22XTDKmsUyq+UKvaV22WbKVUf
hMzxsnbNeFp+dG0cbWXAS06rM+kH81nWgbMOgOF6c1sVjIDanfpKI4BAxIn4RVBebd/pD0i7avjW
iIB8XNdb3+4+oGATKYJuxeFLeLbqkz5o7HPFmWXr0EqeYbHWyeoYJzfEi6MkEFEs+SEsRsRRtbZm
6Z/6jhF3qpF10rK8Ripztqw2P08WNcYy1NtfCU4WaqKVpVwCddi2nTm9tnXgGQzXUQBCeparIOgZ
IToPHVSxuFdpk01KuW1gqwBT06BnqN1bP7j7qTcl5E+qkIAITw4nes6TLUw28MYeQG7Keiw+b8SB
eB/c+DZFghUyAM4WW8bGZS6rKGAUVAo6SmMKfukd8SQlIphBqObco3m81I7ZXmhaU5coMm8GJ3qB
UPQ7C8TvdpLwUd0YIEPJaeCQ850dilmWOYTpy0j04yhiWn7hSLkIgF54UFwYcHkIFrDX5eDBFXWP
oFEPflFeTHpVV0RqPqANpbrL3YFOscZ+1Q8+A3c4dE7d/C7SbK54l+JZH3hHi9GXW06pmuc3idyS
ia4uquzrXWP1zhaMNvlxN1XWnRn2v2b/HXs9Q42ufVObW9kTOnD9rRtCwrMnzA920/kzL0fsXAFU
KDdNlja2GV4BSdp7pGSMGYBEvFoOSZ4R8tIHgsJj6tIRSwLXureV4sUs0/7NbHpBnUdaV4bko01C
kCKyZH7HotPYkyKpT1EiycDG2ng06yE/+lCkDiryg1OWqVC3GEc69T40KYBO/SYVObPVJGGw29f5
L0uwkU7y4dk0ZH/AtwPhELH2r1i91iCLaUHK7mjBk33obDvZotujt4aoIvFGSQUit/h+OW6IFHGM
US0HDhTBZHycexlszDBwjtiX0tGdN/iMzDLG/6C081K0rPcZfAAvDyPtnRWoXLll+hi6aXin+/yJ
OM+nOznUzk13UcUV4X6IC/2SdEwwtBUz6pWSri1wKLT6+fNrfLi+mknBJ1B8IUWSb0Wu3XiLPnwO
/R8KXwTG5aX5yoYworW5tvJwIlCjG8+F7+7jRkdVXEbvGj1Itrh598KAPdlSpWeLMzXWnj6puymI
qeFqND8JJ6ueokzySHnmpS6s8B7edbRxdKmsJ85mU2qVb+R5wCAXJdzp8rfqq/lbHA+GB+88Xhly
JELmo+egU0lOKuNIq+T1uC0bNqbUiN9YxzhPduzuaFLtyrhPX+tKu7K1P4xZNF6XH8HUT0ezHx7k
NDl3yw/AvCuYc9YmGCysovDl7nKhrXVLuvSQqRGAyt3B7+SMNh2RlbmnEbR2ZkX6zdbiYq/4SunV
9ELWYS8mmCwWDhDiGMdc+pPnGE19ogKwx+vYnGK9r+/LkqpBOmGcs6cD1EpxaTGGrxkwxGOCcfYE
HNy6koyjc0RxdO8CPLqzg+CJvwedkRwQRp1248dQyfsYqNuuh7210cXQbQMm+04JyQFAfuKEUBrR
ZGLnd32pxccAjOu+zJxyk7ct7tPYqe41I2pXqNHtd6mTuhUjNOreKJsdvZjWiwy//K0Y02Zyt2oT
2g9GPirPwHOj4V0KMbzOLo9j1rrquuzFX7PCmJ6lfnKvD/V0aMzD0GBSoOrlPprBoG6E5cZewPAs
9oHOfZ5k6KX1FD2FFBZhOPWATThjKK46MJtMOd/miL4COlbsQitzXmxQp96Ae2Wd9Tk8z5AgSjyx
Xo/tOl2bDnEj4O004yHEJZBVb2hm8Ti4zqrvBwIWUfk6YFJc+wSVNkpXFGAYteba5CWidQ6PJ4IA
MdPEE+IomZ5Q9sXXdtSiK4wcP81aKu9FuYvD0t0KRAiruhu049T5zAfYE1lQfaB6gJK4qezpLe/5
r1tRnr4EsSB4P3Y7C9X6LvQj3eXPPNoEnhLCcqr9hKJC++xIm+SdcexKNVwXjNIds/kHBNetCnMW
SH7WnvoWOr8i9Jx3BPBPWhszQqvPTr4kP6tqZrYpcKHV2yoaxV2WKezuyvrWWeWtMOL4WlXO3hJR
fCmS+j42UmfmmwP8cfT4EoAAvdAD6I9DFHLIZ9J1pam0Ons9HslFWuZBn2hmoHEaQLJl9b3ua+eS
osxqTGhcxV0ILZvvwAEKZnESOpEjUKuGpsrHGvHOYwuqmMAOyts2Zavi5s4xTXRxJGinoh4yY3Pe
bwx4Z5By+iI8QhUVGFPNaQf/pIGbbajw9DLjJSSkScixaHbp9IDv1ngoogLEmyvtnQvUzwO6LHd5
FxyiTqkBM3X+aYCOixZ89AkpJP0FCFlGGa1XPdu2ugu0TgDVFVpbe5LV2Snq55y24mNWxONjVorX
IcqCc61gQ3aIU24oVQxXRnfrUru284/lXxN0fDDXRvSvGxAYhkyH2zQE5/tZo6pdocnXaEWtk0j5
HEkCXvt+8ZVCxb5YMBHLfpQ33D5QBGBBrjtrpjAKvX8gRUflCN3truWj9lKm+q0WQ/UpS/JfauuM
j6LnfNH0bLP9hHYcKO8LQ1bDZhqS/LHw8epIK1Dehn5619Ko/6sXNB8nK39l4Q89mHxpNYnPvCoq
TlkwpHM0J/i+XHKK5F6fxyz/pFEu/wxqdezL0n4LTTfc0C8Z7liP4pi7JjrsdQCsxvugKACr+jQ+
gaYuXmScbqqytB6oIVDtN4PLEFjRa244zYk8ceKlkaFeGhNEsVsTojaq8FddEn7V44bAnzDvx96I
WBlatA7Lpvm0tJkCENXvaQvIGSJw57FZcFdGr2fPCSmglTT4SuWxC6tuoAufjNpEyabMnoeQeSUN
2nJuNnB7QCEjcaacEljVeKjyuHhhq8q0UVNPp8BS5WHC8OIViK42k5nP8u5glmSFjwkh5PUgWKdi
m/VBebjmAxECMzHYdig7u3GZqylSj2DypxHSggwUSROPsWveoX3UdLeh9v11adV7o2hxpsYJTX9T
ISzWb/MOW55ZQf/NFOOjKb4o9J5bINm0Os2c+bX2LuGgMqnjCPg5zLzUMn+HCvwG2KX1KxkiTmlj
/2maGZEzgkukpV8SNXjskuwwAMtcYwJyKacG71k4YGzRG31lao/gdO6IFtzbAUlw9lqfefIYTBlt
y9HcDAb7gyHRmKWJ2tZD4btjeVbTnKf+hP+FwtwBNumz1ozvit4Jj+kqdjOshMdKfdHIi7ad85Zj
eFRxBEWJEnqhQjpuvkdOck1y5iXCQfwvyKI1HjTi/K4FqrEEIWahoiSxvhos4sV4nykb0T7CmfrX
dP8WBv5fRldVz8l69J0pB+PYWA+45Fw2QYk17i01OZrJBkFj4rHbsdeBS+ZYEiWckEBRpTI34Caj
lVHqV4f3J/X7pzrXs5UdaH8t3fWwNGxn/fMsOs3WQRPdYdpOVjRJyfdlb3GWU6gciGSlzaOQZM+s
V5IJ9NAd9cUS1cWmUOX47bSRKW5CQNRrBpdbWqPQIRHifOG22ccUdNbAS0rJoXASBGnFWK4avTqb
jfG7zG528mJKmux9bQ+7tNd4X3piGj3uz2QaHho1IdhA4rKZsgtFxWFDtA4wea2d0P6ca2CZmzDr
HE/WhdyVAc2/Eia0F2aBv3aj/MPiGxwPHz0me69yq2dNo+ZRxspMMOFVd7QkVnAN7Y0zRg26GOvF
KK7kKrKNnYtkreXNXdqjI8wjs8NsQ0KOlDr8h9VE+HklegNURXDT8qzZZob4U2XhXyvrUfSS02kk
G6Q6Ukh62+DixTHNqXsPWsNMgpLyybOn8xDZ+Vrn+0ufnj9dGLyayJG93C6/KFGfdCehBUN8eqWS
eGtU0yuTCQmr3pyxlm9mRdsq76tx7fu/I8kC0JBGQu3W/9Dq6dHWzHw3qMnFigZ3ReaCpZ3KhtUa
PrSEE2xRS07bk7kiCPUWWfnJNaKtapFbLX264VAVyOdOtmfAd8C1cdNq4j15m742iFhXec2HtxwK
jxUhpp3IPKGdpaYZbOjlvg+qdW9JJ1wruYipslMGsCL4pvr4QnZwZUtCfrXW6uu5MdPrKHyjSaOo
zYRLorBk8luj3UgmcigeRNucNHMXBJvGJL3XgQWhHgRIX1L7mjB9VPpaSRGLkYZ3vRb+mzAxNYVl
e4hpIa1A7AWelVwwWzDv7Rx7YtwAgzgMurodr6zZ/1IFOZMBir0JFcoRXVA9iX76U/XyxWF/3AQE
OJDAwiFif7bCh1c/ISkL9kEdAdRXVIKbtsBd3Ytnw1U+TCYLVmQuZkW9f0SszfGAShXpAE5/DUAh
jLccG7HfqZgYQXDtZrAn82IaLEHeApudNGqsiIGQkJW7XRJCqIlCgWRbKSRh1ebTlKimdYYMtoOQ
r8qoEEAVyJH1yWUf4E/tnjEMloP5thbmLe0PlOd4p1OmpjLDQP09OpspCS8Ybl+j1vhqxVGEbbQW
g3uemN5phdOs6KG7zCQYDHrUBKki4e7Udta2WwwF6YIEzKBSRALKhnVt1kAle8VoAXGMJNZLvtdp
03KO0IyvpM49Zh1+R3CJeaHTuH41TNneY5XWGCEb3yYxPTIwJC7D/MNsuvguCUK2X3bEopzmMsD4
ah0Djd8HmHPXc2qXClrsUTV/HAhGrYKyLL2y4u2D07upumLV8ILuVCMhwUximPMxzY2CTZdDDnls
eJKi8CnSJPlOgtvzzDGGckTrZhitkQGUWUscFBFeuq2G2WNfRs2mJMi7KRSL975pPoq0CHexjtQU
44EXZOnR6jgzdhSRPBkMN80eDvHYEg3TUTjEVnCrnPAlq4W7d/LhVyApzTvz6Wjo7Ic+CIq1qbO7
arvHWO++GPXEg6TcDAj7nq1U0WYY+RzbbJRotPVWfpfMJLjerycPKuKWcJhNDgBZydjs9QAHXDFr
t1mGTdGQbBkMoYaTddlqol2yya2E02zsrGPyGJ42bzEy4n5+TOkqdb50FJ7brGvPVq+2G6TuR6Ey
zMgD9BW+yz/2Xk3eZc0AroCxT3ibJkGSPdR8rkht5WRIMEczTXfwhZqCjtHRgD/0XcT3u4dtbbdd
wMfLouIVqh5UYACPqbpLKUDvJ9fieBhGtB6afSLa8oi8chPbEqyxlLsJ84oXFVB/RTZsWLSRxyk4
6A8OvWRjmjiZsT9vMFQDtdP/pKllrdsq1dYBwGeaWz1dJjXasnmqj069EV2LHsKPSSfCcscLsBvI
+ltupiN3AFrWNtm70k4Mtyq6wr0BzFiOxR9E+IAfKYFyZO0Rh+HvvTcZ/my1kVMVBVU9u1gvgZ1w
Tu0H9ZAJMvNZrm1qwshsy8M72or0WeaemBWfC1x7FKYtpO2Mc3ST8jedjzeBShqJIY61H/XMNhfp
ze85A4E6HfF5+x4tg5OPzeAM3/opKbRkr2rhuGqS9HXCab1v4s7cii+wwj2V8XVDWWcTG9V9WzBP
0mWBp01R4YUAcbIKI6HexdTHC4wQzV9hMWWg1gVDGwkDcFTmN5WlxdvJnP4YWGTw2rm/heX/DRzG
EFqjehk7/1UMMWM7VfKluRvQ+77X50T8yu5vZSOYpnTqdS6GBoBKJ6cZr90wQiuyIYWPwb3hI/DC
ORWtUdj8FhwgPHeap1l6CmklMM2Cnt1KNHzorCi6QNOu9n2hvUPGHbyKUnAZqnyMm3mKYUVPPNqw
6UDPx16FmQEm+9B+PWQE6x/DZkAFFjA9gG1Uebc5K2OCKrp7QmTyamLVWkWCUmiuu8E95zYirw4V
M4f7PAW9eVc5vf8+1SxIUnPIDpqpaG9m7fkAh5oy+OizRN9pfDu3y8XAcAnu2NErBO34mNDowxw2
6edAc0I+tsWDHmnpYxWoyl3PYOf3azL0hCWrO4GlHZX0ZJTqLfXRGJFJdTesXow9ZznVYwUjGUlk
CIYKwiWS2TnCYvkehRMce2w6wPSK5B2fXKMWqJxC+zbAjtgxAaFv3b6OP1pCR67Zpuc2L76cud/W
qv6up9Z3Xi5Zavd91RSpFk0oenHLVahRvu+1XFqupy//36+iMrijE4rgcH7m5a7zvVSKRuflkt5h
OnJ7Erhhr+0SNXbPCDEbPpwajVc9aIltyK2lSIa2gIzcUjdhC6SoJ+ZDN8WoTvQfrY4SVtJTQY5o
aH0M7qReVE0pbgOpm9tAkjgpUudfV9VhuusHiL7WOIXrn/9Ty9hPGwjx/dKW6+erhOgF44VqxwKf
F9nP9/j5/8z3yFPaQsv/Z7nepnW5XPXz1P88MPT5RuaOqnntgYkHeYtDjG7Yzy/L48X8dgdsRVhj
0wBe/ss9OV5VABafnzepOufshowLe+Z/Xvx+bZAXvm9dXsPy3KpKknR+T7/vQa2XzhcXvx8/37pc
/PnPzPcY5lbr9wOCuPu++POUPi0B3zfcc5Q6lSfbTO7IFDW3MnA2itI2l+USNpPgkGlkUEZa3H27
o2M4m2Ei9ZqVT7gu5I3wSbZl8Qi/a76YzD+oxJTbXrfID80XUwSbN8qFrK6tEBGdPtVIdaZy2NYJ
m8/lPoh8qhuyPo3+Sm2yceQh30+oRgyjSgr7P8/V6i67HhX8zvddltcR2gEENbX/vm65gY1RSk1G
af51XaQn5S5hbOr7dyy/1/cT0hoOItOf31H02bDz1ZFZ7X/+D0lVUr+m0ectD1tuGBPH2rGDoW81
32/54Uyhv6sG4m5yrNB+scqL9n6Xuavlcct/jvmYbJ+DWV79PK5XCrlPW9P813UGHs2975tAf+a3
aLmz0eTqfoprlVnk/3yfLB2FEIe98fuxyw1OKWiYia7/12OrmM6PoN/yr9/RSDU74H2o/3UdFoLq
UBody8B/fgf+1Q4PiMY4wT/vicbY5EFz2ZB9/10T8hYHFtR0EP55PwzZ+gc9m4GQ/1xHdSs+knWm
8728Rw0SMYKq/tfPU6t62hzplvz9eRRfsPGY9+7nz1UmbXjsoMXvn9fJcIJzbCfj4+cqYyjD0xQ2
7z9PX6JpZ9rNf/15rpxGy6mlLPBzlcS3d1Ls4nl5ruVvQFkIxZHpP/48fe0LcbIz8+Hn6adQEG/3
1e8/2fJAfebyGW59/Xn6oKrru0wW9z/PlSfdcId9Hiy42oFR19mlM8XBV/mJ7JzypPXaUXHnE1w5
Kk9qgUczMbuJSBA34ubrvCZP68Nyq89SC7C0qm2XW6F3A+FE8rZebjWFrR05X9kcb3ns1OAlDRX9
dbmxqxzgG2wBWq1xOxqklGuyrn5c7qpX7RXleH6/3JX+TMvQ3qCelhtTfY4KFsbAjCivEHYDZE+Z
MZ02/xa0JwNd6Ejxllulzw6ZmgWd4fnWCI3AvZur1+WSa1fykUox44fza0jYdamtkjzo8/Na2fgq
/SG9LM/Tlz22ztjHmz4/jwwLSPRubO2WWzssJ9sUtdZmuVUj5XGwQ+gfy0XqZePdVJJRXS4a7E+v
fcZg4fxMjm5OT476Hy+B9vt+QgP5/fpyP/5q9Dw5L78EW2HuhQ4MxeWBlT6GG5cd32656AemZKiA
tu5yUS3T/MjiiKbD/Fv4u03n3ld+LZfisOpvdVRtl//ocpUo7xpCB6z0JmNV2Uq0bmnZfhCGAi1f
0OTN2L4OLruBLmfyz5L6Xd9n4cHQpX03pjqjInxJjnToNQrkdXBShW0/mUGsrWOcSbuhaO2n5V9K
U2jr5eJyv+URy8VmKOp7raExqoX2U6Wq/RPYyeXC8mTCTe8KYTv3y72ZXerIF1rtaVqeevLrdaON
1m55wEDHkWqkTjZvfjKttMejZJzr++mmSBMXRQselmdSFJWoAWHx+XmsrvlOrf+/nuj7H8mJ/wYn
/u//jwwcmkug9X+e+yPvj3njv+AV5wd8T/7p5v/SICFSkbTAYLJTYr7ve/JP4xaAfEBeLNOCkvkv
vKJlMi6IXoOPKec1ATL2n8k/02VeUFdhxAjzP6CM/8l9/I+5g28i5v9dtCG0/8ZeFapJgN/RmFIF
L2SbMGf+K91GaAo9MaK7HknFe9Azp0SWW3aMJ6k9diVcX1MxPN1g4hpZrq/Tu6fKqiXhRhjhTgti
r5V/mphJMSM5JHrsKRZ9pSInCY4HhnJNl9L2PlMcSCPwwGSzao1ydcEOXmXEaJ9T8RynDwbETeVC
omSrpZo3dvBBbI4kaeTFlM+q5lcZtqu4Bfk06r+yN61hqLtW8OPSJDQ/Kyj6tKw3tF1X3UibiS5K
Ut8l3aHmNyDjVprA61rqKdnH0Bhea4xbp3woq9e8jR8+suAJ08zKGc66SyZvZzQnOncrvqXQ1IVX
Mo9VX7Az44SlBLXDSeFpOs4msqCuPBPssYq9cBG9ijUYy5WvfOTp2dWZt0nKNcYQZuDARom3kifV
23tqHy5TacY6Kn8VROXNmBm3PTq7dWHVxwpsIcPvPo13h2pZG56lgsj3aEDAq9JDrb4zlBIn4VqT
jG3TneKg3zGjo2Pl1r5EvSejuCrL4W8n3a2hGA9tYh3NkAwj6gGoBzmoJlqck01ZvV91U76Bl7OK
zXYX+GRRTM/S+KNZmqc2nEznvGvMcFBmvOZoq6X+rge1J4yDD5obDrrhbJuIBLA4d3R1E/M1yj5d
g/wcaQrBzKSbYF6c9pnSMxVJao8WHzTaUAeQC1uhGdwDni8yMhEFOhXHe7hhMILhhcibVGKcMj3r
+i0jLFLCGRH1WrLhJUx/iAxmHRkxTMOKpiuQ2f1oPPZMTCBcPmCmo0Kens3Rpn47HY0MV7l/duzH
kW18mk005rqz2zJkkTAnoPcrnwZQa1O5w+jFEGqY3OXmmlUpIAnNjSigPLnuejCeDdO6dmF7Y9LT
NUpUVHQ8Gd1Q2/tB3iEEuU64vEKGyvuI7FV1X86RQTO5y6ZpVUnMuM50KGXxp2OuSVCSuRPmS+zf
wmiNQ1PKg9LsDOfDZPnnUGzMh5XMx1XKV6RnlMDp3AdScXTO8u2oOyDlp00JkjThQ5P0jIUMG5U6
aovDzmeUpHCVk4r5FIPLKiqwe8Zyk7Mzl1VwUCI0YuGV5aanhdOmtUECZupKpV+dBL+EsbMJK+xG
vzs36rpyXsBN0YJiHLElpm8xhV+8TLbYEDkq7ZX+7gT+JRwGTycHped8XwvSCS7m6QjKtf5LTl+G
/lylPON47SUt4JqITaXtEHucHJkBKiE1rEDGCBNG32pCUhViuQ0mzchwTnVZ0Rjtn/rmj0FrL2BV
1EWvjlOtCanuREiSfy4J08/OAJN06jEstQ1C4yj/ZbrIFKqnFgsczZiIOtsksXTX/UecHJvyM5x+
C5XiMCRnC29J5P5OjRsq24dOGpAweqaNKUPzfrOsReC5kunoVYN5YnG9TVRxTIJHi1Gldg7yaekm
tIjLE3nlI9rVnnI/amcnho+J7PbIAOUuyr46jkRC5bMkjyoImzzTtwZ2laT8XQvDC7GcOWa+HswO
M4CL1ve5N7ujHrKc02/QtoBi3GfMTw6TBp5k2phWejQ5XFBa3eG7PPu12KrAJcxEHqKYYUuFiCi9
6gQL6ooZkb0vp98x0pBWvE2hXaDKoM42NOGvztiAM6g25EYp7KcBQ97CzfEt23xdMONu9cn0V6yD
6TsYzBn2dBRWNawaw03YvpZo0DQKCaDRLqZlP/VDWe40pitXVjFepUyIummRZ3YO4wnTHyZlqP+N
dMGgdMlzcVQwjA0rR39Tq+gT72u4YlRkS4hNHHUretGF7u7iQPkkg3USVpAeB0U/1bb/nFkJkQEy
jmtbErTNLWIdXXYYlUeKTxFBFZeBMeIWuU6GlFQBoSFHoR5FK8uOOJCjm9yqTvuXDhKwj8zqvdJK
hgPzBtHGdqNH8m+3KqJ1kTHF5Ned/YZYfOXqGamwJnwXlUbTUXXoFxbRVxCr7p5De+Z4WDwDD2/8
1Zz2SthNHuHenE7FQIuX9lEar3HBeh0tNNpKVsGRuO22SmkPK/Omp4rchHLtZsUxzAf4KQ2VcMls
WVhFX3WFZccsN5CY0zWTMeqhsuO/9WZseAeZltwXlOBpsJGLpSZYUSDc1dZr478PGnQvMumrtk+v
BKZwLZuJv3cH+QdloFRCqDDxdRoHthijmx2YN8AnqLJSr6pPPaJINdKlxrF+c3EKzLStdtdKcma9
GNpjW6p/CT0iGq04MPrjxafq3DS12KCQ3ZkUtVJRXtpKfHFwIx6izdobctwcw3tEo5V4aGWKlpeD
feSWKLea9l7zRbcz6nOqIgKOdFpmKUO41MH8rRlNdMwG9zkZ8uqYivEj7vrf+kiNHMQFf9jO9soO
slOTPdW9hG/HJ0PqwLf4RjfZC12q54ng2tqqnIdQvqFS5hvg1hzEjHw/qByTGxGOe3B89zRp+XKY
4WsFxijTCxyupAd2Xdw5zMzmzioI+H64JAuh8B3DUG1PcQRDoXf0F4pn4TmOhE9dI+YA2HxWWdAe
dTrgNW/OKtPY3iNPUme2nZbIF6so0nNYaa+9RW9FcX3WDBqjX7Wk+kuTGw+wD32PWDhI+942zZ3D
1o6T4cVH0HfPdLiFiOQiG9h2VcYCyR2yX1YFwNJxij+EatVNb6JLbvmMDpDTpEUAPw+L/8PVeS1H
qq1Z94mIwJtbEkhvpJS/IWTxHhbm6XtQ5/+7O/pGp6p27X2kTHKtz8w5Jg5zEXkm0C+/z7TxKhf6
fY4yA/MEpgZENZOfQDzueKb2Tm7e9TjM4OTL9lZu9MtYb1pVRr4SpjWx2oQV4uiLjYMB9Qw7Miwg
vR53EynG+2HiPuavYd4mzxioVPRiWhlbjZPdrvy40uyDZR3F2Gl/afnL3KgMdGkaG5+fjhoQqwk/
XRqk1o+zqHd9lM2NjpNkY4r+ZEhaH3TOeHLSSpxF1exJlA+QEj5lqfPZDvZF1cVWarUb3g1PwysY
KEgA1J3OfiREHEEpWINwwQCOtKGiFjquq32mztreVqPthAV0VeLm0rChtEQ63YQd6Sh0zbEbFQte
xM+l9kflaA5Xcpxxt8puwYlpjBZyqQYn0SGPP2Ll26yOmvKrOVey11qKBoS6G7Jo7eIuJVZARwFU
AFyOdS2ifVSeHFnaStmfmV6yvr6w2OJzEvv04iE6z8G8CeXQIzqqsfTl1aGOgCDY9xBM3ViWOxmb
ca/on7PRulM0HYSG5ZmM0KwMd7NcuoVzzPvko+yLT0lrXaPg4SVH2CEAU+oDssNXPtGmVl7b5H3O
s6Dg3ROD2y7HTmo2Fu/vmh+dNY+U0NbYvjKJhmi2BJL5UTeTH5qXRukOyElaBLfZk9kDoeHpl4uD
1oCnFu+daB/j9Dqx4O7CHWbNgDrHtVNyvWOJOBjgN5RUgpHfECOJlwNTn7xujE+oEsg1PyjLY1Vm
7mip7BDl4wpSVqonXUEKCnflhmrdj3XZzZSLMTt+17w76DllRdukBtoJY7tIzkFmKCjEfEEw4SYK
JAdpRxiuuvJ5trXqzrLxJga0jJQTBXY4ZAyLoxwxWuyptSebKU5/S5AIKHyGSgcgXXiOe8zPyzVU
650wFj8iKCj+iieL53VxkcJI9BUT5hWZh0qke1t+kLPaHwastIJ8bPM7zgIN6tnEe5VPPR3MGTSQ
t0w/WQcRM6PhQtEQD7/47N15oUkCw4kiln3d6JmQAx0mSscIfy4whPAm1wZ+l5OVn0VebGy9Olv2
NjNfu21LtGozPSwxKi/JHYZnCQJhicFNpC+hKRHvEgUwuPycqy5Ekpeqyh7zvGeDeViSa4N7oBLi
0rXZZda9pLAAtdm7zpjpq3IWa1Z0jeGaiRqqn2612ICXl0EgqVw7DJ3wd8zUVWhuptr2rYpsqfiW
oAVKI74L1aBMNf1+SlxKl0TZCwL9oAFExk2pbjUoFkm6ydGjrd/EOtyy5H3sHJpROTnJuzqRGpm0
qDGJFgF0b6aHcUJ0I2del5F7Pf6YyQlKJWPpBxt4YYciMw0/spj4M17P2hqDpOmoejO2c2Wgoaya
MSRGcv1IXvDdrBEhTgdNoTeMrV3Z1Swcy71sY9foJq/W1c2q/aqGV1uqttp01CQceGnQxBA7+zdu
L9zbyyY1b1lJh9ZfYhtHEGDGlLGarB1k9cyHMTWJQRCt1xBWABZklxRvc3lRlAWlxL6ySEWZvFUq
5EQfZkRBMJKDHH4OkA/pNoV51Vq02KocBYqFeTUGXQEzh+6rUWMdRdAtsRG25G9GK551OK2DpQXV
fFWV0VtBWpoaX0vkJTXtRaYd2lIPBhlX++qGoc5dtgOSqtDeJUI8qdYTij3ybwE2Gyh0zB2CtJ0k
rU2D09Gt74d+BYw8wUb1crClOSb2pcTZgG1+aut7L+lPYagQ3PY1NcaFcMyS5GgYj/OiBOV0tPhW
QYKFnBJ63HOqdTxEVg/mYpcxkphqyZumYyGTWiceZwRRQvpeOhwBPXVN0oVeTAcLFms3tQNynGIX
JrtaQSCcWkFr5o1r5PE10grQbcVtIvA7RMwTV9eyeB9te2tGNQlNGQoa9VqM6VeVcLQrkeXPkXVq
VuXOXuPwUtJrpN4be9khM9laHVGieEtjk27iuZ7mvdRG+9kwTuq+NdutA/rBsqQjiPaNUxCmTg+P
GIEWsrpzLARS091LJMpySNhNh4tkzl/kONrrZvtQczFrdnPCxuVF2cvMRGGqjvNqe2X7bDwa1pPR
rZizDNQcxM95zt6cNDqSy30dssDChtaZNWl0g+/E3LqV+mDJJ8Wpt/IM8getJbth/QPQ5xElZxtL
Z4uzUYnY6kkWevR5Pgugg9HU+oR1b2GY+Za8SQzjeTII+C56qklmQlFkuSR4/+CxdK2Bt7h7UXMu
mqg5xqH0M9uSP5EzWpX2A8YnCBLsXUD3SvZ7Kj9EzKON6mcyn7qF6HTtkNoZ9e+zGf7l4JIyXee0
dzg3uk2dikBr1gzXoXoQyLSU+a8RRqBGDC3oEpCDfdcpXJa52tegXLlOcMFYFLK5r9oTVpl28LFz
nGO8/EJpvThbydLT64xQGffRGHVXcAIJCX9MJMQbarDrYmxxyG5ZxPIkp8yVr6z0fFkQIeiYiMoe
k2Inr5Ll9XFfLhINU0/NQZibH5J+Vcrei6LPD5laBkr5njoSCoUaGVtN7fs7Oa9IRY6RzFIe7weT
o7K+VtoYFGG66aa9OR0iDGS9zkA/m3mp4qDVToxTvEY+h6xIUaWJHPRe8SWDIMjb+CTpxrsSO5cw
Ir/Cih7i9SabOj/RHuUmSt1OvyxYQVCyGVgqDZQIVk5jGlnraGpvlGf5r6XEBiDnj5QZCIF2zMya
6tnOh0OaZ5sWCZHR7kBm+LBeXSAGKDf4FKvNgdXvRlgT82+HmwjZZ0cu4oPJAUhWdf2bl9obO0Al
dQ5Z5WyruCbsVfdSujGsYp2G1LSOH8L5psUtByyHK1kmBuupUr1XsLmMm7ZU91oilfFQIZ7lU8FH
7jEJdZdJuivaLycennSVhO4ReGqtUSr+DYis6hBh7/wlKoMnIvTCInMToLiJXASSqt6T5pl7tE1f
Q3hM1hcwAMt5KtTRX7DaI3PBTrF3MEYyXjMbT5HelgahGVObdqm4axZPa6ZdpFUB8m9PFF1Qkn+q
HMYyQjWKjOZumwGSPlsBYOt2MUTP8KTfzO5aLWujCeEnYjyKJEQVh3a+5xnjjm4syZY0tzM/o2Jl
CLagr8TjrjAuCs2dNYw7HTq0gBCriRShhOGblXrQAh01ror80EY4w+GhIqGPkxfBsCoJb8Wgug8L
+lLc3AwSn3pW/WndeC2SsTG6s9Gz4yGI0jcnQVO8qPsOL2CtdXsrGc6rNlKbf0hb9Xpd2dZ8OHG8
AX5adiqrIaXcVylvSsfBEoXBOKyVV7B0D6CNGChTE0L3EtlDFk5sdLj5Zec7g75lsAev0HvORhYs
8qsSJn4+zt9N/JdnxINpB9pKv2+PaUtz24kgr47lKI5ITmEbP3XJr4wtho+bCyKLbt3EUVUhQsOO
rmIMVm8YUHnlWNGU2IHZqkvmu4V3PXaYAXCsop3C+lPTTl+zCMaWYfOTlBypDg1d+vC4YIVPYM1G
M/JGFJgEN9D6g/MSA8Ya5pwZpo1qMyXgWtAxpHzcqrh6mPv20QQkqdOSFkV4iUS6+e77BXCjDHgI
C7qDt4bAWwtiLIFlboYCofqtOPq4lrrZ8GUtYDZEzdrtBX99UKQNercaCSm2V+SeOGNzhqVGe+jy
bQJQwRC4n6lxUGeG5dWoTHexjvgeoiI+40fd2APyGySc2UWHpSccTyfqGZnz1DBW0Xskqjo6c4Y6
+nlGr9NkYpfyA3fj0RmJcWUrL6B5jPOlbhLEnEwh7R9bBa07MJkrwZENzVYv5m27VlH1Xz69kge/
S2MCe4UaDEx405xqzkl2NuZPzGwhn9JBUv22HygX3xee5Xb+zsgSM+tuJ9RP7C98NhYmU6RoNzvV
9Czuajlzi62WwwtqXiUiv4ecEgoXKS/DVJ/HBXw/HtFyDIBxbdKkP0/pNZk/LQJZm5WrytDXUTgu
bM4bTnVEO1TfGV37odSXwM53inEeWxjC82HsTwuEUdt6MyZYc+boVYCx8mtv7slNZRJcbUp0deOa
n/ySjvMmETz9/amgxGiqY22e1Rw4YcUVbF/lueHkPMCqv9R9uKv1l7K7hvhJVIAUfflUGx+1gMDK
9yYnlxxYRBm17EcA2Bdnc7nKwGnAbke0TkP+rScvyzjvLW3czT2UOFT/ohveNechWmQA8qlPK0Mx
s81Ny00xbanWKU32mXyB6Oqz0MGgsJvyCOYcMPih9GdH2hfneV69t4sHb0tAcWE8G005t82xkT6U
ttronP71oTfXNfN3S4xwlkY/Wv+bO08dbdRQPNbjzK73M27uS/s1OgPASAohRfN1xmq20MBWv5kO
uVx9smuSYxMf5MgMMHrsMw0NX0KGnySd5lD1O3TCqmpvDABLnD096FTTvvdo0rnooLEiTBblKpEE
y8ErYJy1VcFYgXJefpWZW0Cf8ZN8Wi2gdU5gNHADMkej8RpVbJMpfO5BA8Ew9IWC/nUVolAdS0hF
mX4uy93g3BpsBPNYbzjGNXBsEnaISAYckJWAgPP1zXdBfNyJOj+Aft0L1mYmOwbqrshMtvBB4Evi
qP0sxupszgxw0D1lgQptnY5xY49ewg7InjBuTkiiOSoWJETpj5HOLM3LYy+d6+ZpopJZs7aRwPH6
fEjIbPLhqNl1wGBopkQV863TRoQ6KEoBRTJS4c5oXgUWV1F1nlCmYyfq81y3m8Jhe1NcZ3t+tsAM
YvZGZxoBa053DBjxnehOfTAymMw2NnvlPY4n6rR7nJ1tJdosRfLS8yxZuGPy8qFWgAg/6dOXAGbf
2TUzk9mDkMkmz0Q0fIRUDvrqr679uYEVxZDnxO7TLVSUn/AaWnzGeMOlzvEVVNPidbY8w9opb+Hw
jafOEajEjBI+zXNV6ff8bWmvHWfWJGNv1QUI5JTHWb7VtdgoKOWVaTmM+qvZW36bkSg+2I/R8jli
uOsr+1i13Ukwwczw3LaETzPGnWH8UYpjtCielrj2V/2oa88tiv/lJY+Zjpnc6caM7rPbNauPHsmm
Or+zyvfClkOOq7ZWJTz+hl9NXwvtop6+zOMVn/qsmN6sFodGqcjR6V2nedVStlD4CUYGc1aMGF0T
qDARuK56EkM5UqUf7EZhQmXKiC1HT80vtoVJVLagWxKZbZzgAhFa8CKo+Q3ORT18bWkJhqlFLIcz
EJtLI7Vc2pE/WSVzbvQhtN6pdJhT4ZeT49FVemWRPuts4ipoW4OFUnYaN706bsvylmZPdg1PGn8m
3V8QESqV4ZOZwpBix36KS8N1SJSNZbg3jL0VJ9v15ps+AQRA4D5a9nlUspNhPixkEIBH3SINZxsc
BnEkeSVWYHJlU/s9b16H1Hye2+l7KBbXuZQKySGI7TvzqFXkniXUUXCbeqiOFmPqEjLJs5XUftY/
O8e+jq9wIgK1uakrn9k8imZ0Y5n1dniv1Csp2cLNtedwKTE+C3yTMQUdw2Dxl1ndtUMjHy9o3YV4
Dfl/NzrzARFUYLEHk4d+PyuaJ2ICFhqAPKAH7e7Y0vssbUpWghfbyckq02Oss05ej/9ryn3SGNOG
Gf/GmU945veGgdyVTDwkQIEO3JJBN8PNPe/DMgeCnHjVFgedaX6kvHMR7sQ3J4HZPUJsgueRiOvk
PCX6PQ4ULlxF/HATS/E1S16sVvdaO1ia1zR/sNPbjDKvvxWVemxMd3yse7Jb9r0TdM+Kvs/EWQ13
mbRFo9w5KJaL3LWZf5ifEPG/s0Ih7JvKLtYDLOQbWNFgDwx6IlwK88AsvCy2Um1wv/8Win4wkwYy
I+ScIX1NmwnPSumxuWOkaz2MNo7d1i/M+4IhVhqLbdQEI+d7v6TnctUR1PNjgoCg6dJPZ1Zdo6mC
np2MXqgeoAdfSAAVlMsK9FwXH9WSBRMG6pRNfCPqfUaxwd7wILNwaLhhVShCxDzw3txLHoyIyCo9
OiQ6S10ueNCj27wBlDN1u27K91r4Li1/JmELOfRzjca5U+O3QmT+0pFt17AUVTgGyFsNTcKLgeEz
kxsrVo7TwFDvNtnSZ2TdJad81NUHvT/po+1lrLjxJl4aU2Wa+2p3TA7ybnKXwNTUR2uAfTbPCF+/
VGU3MK3vS8Xrwl95fqOa94vUetVwc0bKh1wlcEM+1VGcOQt0lsn1QueWgRK8ljQCKmeUxYO3hJWL
pW9jdTU9O21sPX7U2aeZ6F6cD1ul5qwnFiHK+6311asxTbDgh30XusW0Y9VjqLwrD4n9XClwDpEH
rMp8Nlv5Rp757KrH5MMKq2tSUbAA/c37S1V8VcY7QkPsFPGv1HBZFuGNGIxNMn4Z0sEZDC9WX2JL
PvdVuO15tiX1d3Qu8aK8Un0jLyE+Qkp+rAGLrmh26WqGSBlpTmy/Y251HWpRTDkhbWUudPapGxTE
L6X1HBV/JaqwNoRCXbwBoLmmCpItbkk9E/6Ym26M2XkxHisTxxjCuwVL8RTj/Sg2bS75qyx20b/t
urvYo7M1w/ipMuaDrTt7cop38nCyxfOcRowOmKVQ243Oq1n8GSWvwQFKb5AyA+7yICS80+B2bRir
6TkLTdIXNdQd1NqoVXyd6HqUGJwAHJG8LbRzI7YoczhXA00tzAIy7HZjfrFqAHe1me7iPPbUYdpb
+nggsgTUZ3zH4Et2zE300reKIL6Bc7zI+GBgmvV1fljqajV9bwSL1r4gxsn29d4KpDJ/Em36a8UL
gwtkBXMRGCD1SQNq3vG301eLq9zhTat/1bYD2z+4NiujnngdELWUUi+GzZY720R5iMOLSVvTnDUn
fJ3VB8nSA2CuR/7FY53lrGT4KV6H5WltGFjJv/cmr1027ywVinVpC4ZeNY0PXf0fZdSuUCFG4NZJ
Gzd8HAZGeaFe7w3nR1l6fCXJtu07lEgHwm52Y01AQcm0CvFBCtQadldWSb+WhFfLdu5VzZJJJiAE
onISytdq3FWUG3pI6BJDArfoSHbH0IFK+cTg/agY0iPevH3XVvsozoEbUDoyE4C1tm2HrdyNl8oa
9mN81X4qhr6jnH9arDx4WZCbyi0VuKrctWg4ogg44fP9m9Y8A4QX5GzVtr6PuyWoDSjLdoxylmkP
kMu4PsfiqHKcRVLk1orF4J+9pDGae20gXi87VoA7lVYNwgrO9rSK4DlpDESoyWC5Ssc2tgD/WnFK
KW0PU2j4xrjiHTOz3Y8wCeoU3joXTF4yyWseLK61WWMkP36FesduUzmODAjZLTw62ZBs5jJ0bXgk
CD+GYnhEL+K3arGVKSU0rfckw9yoDKklVXnrl/EAHG+vSMsTNHq3ylDrSPInCwGvCC3o4Mq+RjvE
dhKE6cNISN+Q1LdeaU+WhS5LVvaD6Ogo3u0RBGhhAi7H3c9/G0fJjNVspprG2xUlNNx55eP6ehDD
EFikyEgoN8IbhFyyTyNEYZO4Z7Hzjvueund0m/EZVy9zN/RZcF+S6Ic0D7/j4a8U2U9oHRv9WLBX
LCX9pKj9x0Tkddg9Q1TFAKvt8UJyBAw7CbOHHPom27ll/p2WH5iZeyomb87DYCkR+6h6C0ap/CWr
nMqnP0Cb2+PMDaUYJbQ7tt1LuX7yYoq6btgv1p+NfKmspm07A3JCeVQCJDcBjlWIg3LL2ixCfUHk
52mhvULh+Xg61k0RwiuxhWfbkdYkrPqPPgN+ifrUBLMsp9u6G+G45Gz13u2eu6llGB1F0k6U0mao
gomZRUElwKJk5OHAkNxLzXbuHvo+Pmfz5GEJxIPJ3pfmumPagtQiNC0ESAVuP5yoSrOT1iVcJL1w
aHpVdjOVde8MIq4lJx0NMqozlBdHXpCLEvJwz16WSfCqhmsU7kCEBOFoHdUk8g012ikO+q4OBzoj
euYha+qOq/d1oMN8LdRh01bmoVbLa1hEXvtl80AOKAPXVRGTdmRB1Rs4QWlUr3m/Xu6MFRKcL0nu
j+i3HMt+LOnNQyy0BZ1habZehdMiYh8qXKtd1kB2Xvf6DqJq01UlA4R3XX9PFgpRi1ZE9qyRRwqG
PgQWlgwvFsVvKyxmc+fMMtx8EE91X6K4Db9VnU9xRfYd5uhHKdPe1Y5SSSvNbccMppBlv537AxFO
22aQLtNMVUQMFga6nZxAZqNWcsdI9rtU9XQSjYRKF878olEDq14YazTjBRSdq03aXooY5tgxab5L
Bie9t6nEM2YI4U8SDkFBU5Zn0bOUQ80EI0B76t0ap9zWsbax++WQLj8ZArapQ+FeaW9huhfst2b9
VZd+awYpEwpGp3yzFfCC4GrG5mfWtjAEgAlfe+7PcO6QhCOiU5+kSdnNNSFsRoLlRScPL3WtTQ9e
0anCfYNfCX4IyLPVTnlWyEow43Svg7ts0cbp0V0zPpZyX8giaAb+tyDBsfuqnbuaSrvaMDZhCQy+
vyzyY1Q/qtPnWDIU0v0U5N1A7MDMKzsqCL607mFY7F+rYJDCzUApC8HXzcpPaAx0+cY9Lkawl4ZL
+XiGhuWPWr2diToRLNU1Iz3NovtK5PFdwbyHMcDVpYoFjAklsfIUKkG8vpJ0nqqRdgChCIdZvfQP
00DtYnLqW7rBpEc5jQnG+JEMicp2fkcrfm8ZrVcGRLtEG86QJB6GWdAnTB9LyLHQfVVwrTcdyncW
1JnWXjhQDeMuQ4XZdCDClqlHoyLCtxzjDlJ8t7ggDuVpiOAo5PNtWJp7U8VnA6BSN6voA+TjKmfE
qzjCcxTyt2Be29aHZck/u4logDrU+01Wr/PulpsmILF9UynFSWRq4UvgYF4Z7t5M0H/HLJaj7QJK
dTQn+WV09J8ok0Hhx++ii6pXO5p8zM4vpQMhtJaMZifHMdNb4in11Jy3YTszGy07dxVSRY+G5FiE
WVH48iGmRnCrVqrvMiQ/xsu+Zo2bEjmo0HoDGKkubwxcEmeFN7tYCLYgx5dcEHbFTBXy99ImWq1K
bw4RiZiaEtb0HHNLHTGPW5jeTaylMJG7OSiUB0xJ8Ew14tON/scepNUtbTuPYYI0yXEQsabwZJtC
/6oyOT6kwxB6WM87khasP65hc2coEcoN8ql0XTla8jpbLaeO+U4bbbO8fo35/GYdc0Cclb6KFMHB
9GlSTsLV8cFDH/rwRTopMeM//cdRLyvaSonfohxH3nSk8vFX+QV+qj0RzH7eMUlmd1qsFToaHv6D
KCH1jZxebe5LJ9qpFoSkCPKWjvlaBQZFBGUXvvbTFJhxDfRs9mpzX+Kpi5n8sclnGw+2JJrvoRjD
YxGN+ZNOdAI2bBw6Cc1i8TLrXDZtml6wW9XYptlX9da36DnCzEkfX3OzK30WWy4jCMcbpRJZS3wb
1ZrecNgLoKK1U+EyGvJd5vTaVgjgV0Y8DcTFYKyZUCK61ciSC5qIRyIYgJGM9c6kFcBZZrrgCSvV
Bg2qRnnJTt3M2yDS7g2S5EYZkDcyG59QPpIXMSm3WE7bg9JMXykDKUyvLfO0SUwbBGv4emQU5uTO
LAksPVXJcLsapeYbJklmaBfquHyaUL7M0SVhdatFsdeLb7Lt3CKV2fejdi6ZBHH/OczXwmX27QY9
8nReCyuGhRtdOTgzoer4olvBVnAkU5ZCyOJc0ATXt74isbjJIqZCKBjAByviL6cPbaH0CP1Zi/rd
2HMz66j6HjtmXU701azkYN6t1PiUSPoYWPMAte4MUNy6l8U2VcGPpbHqhdNRR8ZmJktMRLa7itmr
NU5HmnZdcpiMj6Lsg6rCTWl8CzTZkoEux3lWUhT2ACwNi/Wd41bRiiRgzr5TOeFTE0hlwOhzMzXb
vFwCRaP5TshzHJmTseeTGJjb+ltpfKY46h1cjXTOGBfrV5uhEcGI+1XHulSHKtRZ3z1UMdQmiV2P
vabWUcSidkkEjWS4KZodgQcA4LtTYp04t2uWdoWWepn8MZLYIZTXiqGtlgHPr5GvhE+m3LKxeRMl
o10uxw5GSE8c3zRxoZMqsCbKkQ/qkS+j1n+0EBLFQTJzumMTp21uzavFdaFZ2b6N2egv7jp6LgE9
I8OZYY8ZIyGjdyZOMz1wf5KTIyMMI7yazOrlbA7iPtxO+nak07eMD6E81hYBOSkItDkwWW0TzRVr
eIlCQfu5d6TQp4jfOHa9LTpnA94KlAID3R/GoiQKrQAeDnySxGC8Jj9xWjGkI4kUK0D2QdatZ1TX
sLmsCySJBQfy46b5rFYYMNsLUI21nPva0G2UNROCAo1ITIzc0UYdTiGTU3PYSNabwwh3SN5AQvOO
83d4VyrEz1UTgOLwbES2qxLTmqkiXheG0oZyqbv0WGmwSESCbJsJYv2WdvumIOYkPKQYPRhC1cox
Er9AJetbyN5WcNmN6nkipxEFc0c0oYSlwgCzKAPowWawPEo92u0496T2aIVPKmIRi/Mewut2yp+K
VBwyWvS4vs+jr7ffS4OMXr018U+THDpETuiMsvE8O7+hYLYa1W5BHhxiDeh9rjYaLnuKwEBlO+9M
xJMlQuNfpwMCs2rc+BC3dOaS0Qem82fmnC4LQ87J2BjmrxzTGI5+v/BT0MI35SGFVKrozzJmVa6z
Ie4OYerH4TFJn8seCihtKJDqpP5DCeqWNm3TrtIR1gD5RSFo1rDkJkgoG7a2FSM3jKuLgUJZl/YT
R8kgP0iNDwIT4dhVo2Xp7O2MMK19UyK4lPl3RDU79BDpqpdpPMpmYM9bEFj++ugAv3dTWiC5kQkL
/MTAXbWBNq3juIPDZDOKCNm7iZkES/Wtzf64aF3VgBvIaaklFe0JT0OKKbWhtFM2dbHXsqfF/O3E
Lso/DASfzU+VZB50E/SnuC89KXzWaoQkRtPKO0tA1LBAIQaMC7pkqm949K1Z7nZKR1fSNuJ7HqFw
gd0z9xjT8r1lJ4DJ2dU2VkmzRSdE+GceY40hTaFd1XN44x4yFn0MWX41WX83FwkJ85zgbx+M8A75
c6RJspREf5ESx6tHZu1qE0Hca+aff9jATtBJhVHz1g6sKcGushAYZEY1bM0rmwmyVWynyb6w2jae
h/6DcGVrBcYX3jgxmrIlXNJl9Kjn304ochZoHFWS3uNUMlWLylH8FfX8aubcnsjDeAcfwJvwcpr3
LmztbTyYgRl17wqL1a+iibHy0inorLNoLGtmbgMHvhTL4FbVMQoIBB9GVDPXSGmu8/As87HX+UbI
sGET8qAkfBiQT4BSGlhXMLhV2UjbWKLkrykjJaR8LLPT4MzIPVkw2X82QT3yba6ypxkTkVkuh1b9
A7vNd1EBaP/rLaJHnxrpZOc/cOIeEl5eNNGgpZqXDDQGWJcSpNCgMYhDSgNhimisHijfY4eQJMKm
FMPbU7JzOb04Qr84zoeEb0eCKshicb0ctXxkjqz7WTyeWp2fJi4O2YT8BB33eKtkUoxUGtk+kd/z
Vr0sBfvzvqVnXkJoW0ZTI40lpRpQTG935sY0FTeXbOWHcetWNwjRxn+bhvFya5JuH0uUPIUFyz81
iziIKsM45lNab7n5X3tyrnMizIxBgw608OZEnblLM8nZUikDLpZBNmeXRHDeoSPi8lNGNlaZec97
Si+rMbwKPIqr1vW0dxo+IP2Kf1EbgjyWMcVcI1u3XEpPIWvOeuZw5rOguCqzxqDR5k0+dlOQz9GL
XYvqrA5tDOoDbOVAuIOtDYwuWI0/hvqFBdZjkvcWvrhu9LRVsbUUaEqrUdVdqTevLfxRPqVjBVjL
RFd4UEp18kaQmJAmW7eb5vqcL8jPkUfv4ib7clQEChTEypaabu9Y3cI7haEVszBaYTu7tlFRbQy6
MqCIAHCm4kOZRUST+TUb8sT4NfOkzli2Xdawzs7yX0Y4qx4HWSYfWxYqfEO8Gph8lJcqMUaeoRs/
HBAixwY3Cxm/Dbnf2xbxjDkg4Euk6lCw9nQbXk6a7hkITUpaXAzysSsZSCTxrnZK6GJNTC5qa0FC
6+BURWnEkEOYjJwYJ6/OL6mv1+6ESjGSpy6go4ZOk8UoMOL8jhFjh16COgLh59IgTagKrv5Wqd7L
Pt3jDDxEOjdfFIvbSgc5WYDtx7H2pSh1dkNZoKOHRJMw2SgtNNJLxGaau09JkDtA6KByC5Pjv9/r
jawzjsju85SxHVy/ZLkE7uvfL//94b8vuWHNB1CwPWvJ9Zf//rBvJFYpmrg6jeMcaD5GY/PvlzNy
m5JkGyyMZpUCUaBFLPqKnSbJTvJhWL+QG0bk0/rl35/9z2///dP/82f//mnfj//7X6vLBS5xe6g0
HsGNyct/AEqDmEWBk0J4G3MNS+tvDoT2rUgo+Nx60qqj1Mjp//sl+XRoux25BdDeQPhciIVBeVgd
//MPFI5XGbeCnc8HbNF44wxYJof/fBFpSPS0QBusYtNpZ9Mi5Zpf1f/9q//8NjHqvYYiT0pFcYyz
//+FRLs1ITgiOVHSs6OB5IrBrHFko/ZfXJ3ZctvKlkS/CBGFwvzKmSIpUvPwgpBkG3NhLExf3wu6
HXGj+0Vx7GNbIgkUqnJnrpz3WKNDBXpXGgbxwuWLkzLrs5Yv/+/3QhDJR6Po0dJTj0dt551+/4tz
PDJUNqFJoGfYnGtWlEBbcscWodw3qf4YQgsQjoq77qxzWDMVnM1dKav0gAB6g6ADtGfMEiiOVuIw
ex3sk5Fa/+fX8RjNp/jtv3/g92/9/lGtuEtC01XbWYzGGQ33f7/ouWpOf7XHoCkU6en3yxBYnIT+
+2uL94D5qF4i8+QX9mMovjrZyBOVesRqfK/G0Jo7T3Pvv4HUxM/AuUTaD4YqzPswRv8w0ua+pwGK
Msz2wba65I6x7ackF4RLDIc6xhZ/P3QcQJxmzC/AiGHiyOBu7kwcymR0tsOII8s20/jspvILg46z
a23RrghYILSiYJ5+vxDwbFGBaPYxdFWfIK5SgG0YLKBaAdE31qHXWKdobr+zLAJsZWGWwSvRhiWk
7Ch6iUIbzvKY9SePAReCFft45Q+XsGmMbYzCuEoTMn6i6k+NxhhTG+Jx7mn1KGDWFmrAVtCO5dH1
2KMFCxfNnUgiZ8hxZtzuSmVB8J0xjIm62Y5R7jE61tc0tMtjMjy7sW+A+g0/Vc+pQs5OvJeSExte
8/Do0VtCBpT6G+bLWxDxO9MYN/RAiKOtEs5mFmerzpDXKCPdJ4QYYGobQJE59a7mjOEC9OhdRz0F
s4zkUQXIZu3cEf6PanZjRXsrL7PX0Z/YD/E2cVDpExNPIwzfdVPTRRTnq99v7bQh4YdQOCdVkUUY
kvlZTcQGp5DJlNP1z65BnAVryu8fnOBWbk0OmwuCBAt22bl7J0dr7QMUnYlQks95ZtvXSc2Qr+x2
ox1idmmgPEMujx8GjFvs5ouPRqR6a+qi3kGYNFepZdDz48KcUAabU6+eiz35n/kWeF1EyrZHou/m
D9jDw4NLEtLD05bJdjpIvGnxnP4r8whbtWlmt7ISl36urDc+C7ktIfWugQNTB29W0Z4trd5It8My
lmdQvsYWK+fiNQ2jf0pMzkliFV4wSj1enTqjwDu1JgMD9vjqFE22+8VsJ+RjvEo1t6jLHie/8B9N
FKIKPiWzBO09dtKC9Y9wVPFmx6N0H4BZuA8ezlvOhlax++/v1emiSksHJxXY1atuBUZI0d36mfk9
ufdynyKN3H6/tEVcY0GAvGEJsOCOR0fELM+hXFKjJSfWluZyUJCR2BdV0JzHxMp2Jp3NcHW76FSY
BjUfSVzsS6sdGcaj2Hg8CLv4nFdudGaHLaxLn7k0uLdJsJxSkdTkFO2dwKsuOGeqSx2xiygriut0
3qCqsNHetd0Ih1AWdMd0viIB5YDYWCS1tqnLSxjSac3AGEOMQ3wlWvocKq3HMxv+5Gil+aVbrkb6
NJin9pg/TO3jVeysrl67Ovq2MnSzCBTcidgkQdRRMp9VxqXvzPYMShZ1SIuz7my+SC0YE2qkGf/i
8kiBhJJ4t9hkahpi9ju0WNQDAoXggiHlVQ2o4N9/qy6kv3Fs+wYtGMlI2dCTjM67KYd0kiE2g7bF
sZu88R1+lsUk1eN2eXFaH1NqGxLhYQPoptq7ea7TPmZe+AZl1mMyxbiH7yH8Llk7RmyclpaObax9
uWBBo0uqExNbMWPeOqUXKBY0Cz+2TY5OVAT+fUTy9SSWFqxsnOYVkdpwOwnR3+dl3QN3jB7ciDw3
H7W9KaY4vLey2t9KdoQb3+zNjYFz5+BLkMRwZR8iK3itOmoEQsWxTvaufGmHod/a/lH0rM140QeK
VJpHSxM0DYR7KYNOHsZhaID0pjn+oum5x4p/zh3Ej1Rb23gu5q/Kr54HSQg8TEVNDXORPgcNARsk
Ez727IW9UkFpkjUfpcj6jWnhRKmN4lIxQL0pRqhe9OwHiSSaNTZEUgtnr2vcc7+LVOggmhdVipUh
lo9u3dqHzh84AmP702QJyRp6zTSc6oJPW4/ecHLsJDvmwtuGJs4hpyFIaE90IAKo5eLy42xGDmYG
1kedfZdhSDDT5D/Xl0eKx5CDvkN5xIE5jPGlM2j5jGgyzhN8gGNYVx/DnIqr5WDbVP2TCJkBi46h
v1t713rpmfq9oIIMOQwo0Lhxkig5sD0/Dn2QnXh8tdu68tz3BC/9YpyqDi0L17UxTWOvfBrkx8HM
r1kcR1f3KSpN4xqxWO1oUVJrs6r55fJ7kD6xbUqiD0GIXGy6PD57y/Luu+VL7MCUjZNZ/OeOnnob
eLmEvq8x0Y/l/e8NNw+MMVOo+Wu/7wiCGO25MtjYRRC9sRAA6OVUJturSTHToeHiXDEIIw8k+tcw
zeSVA4y8AihgN6AKJIva3bu5ndx3YZfgL4Un//tfbeeg5GrMkMj+9CmETEsdvmwCI3uzqE/BKSat
je+48piBCqB+V65HYMUAMwmpQ0p8H3VUXoYEM5uPipZZIEFIzyTLhCW7H7ue0ufK31vUjyG4OuOt
m/x/MIIh2/h5eAJl0UN33E3V9DeI6ewwW2sXhtTjukBhN8mcI/x4IJ6FkdDNUcsDI7CbxZgTFyF0
xCwscFFHIQPQgYj9WBKW8gP/VDuIK5ar39Nq13sq/idkjcOnSqyXvvB5oKDoTuTgnA4eJnnt9C6n
uI5UnUNYi0d/0GJICLHn7j27303FcB2lvQlUSzMWQZ9kcm5Eoh5rPR9aeG2DKc0dUEs2kl3wOCfR
cw7TYdwPWKXvkvDTdorgyTFdrEgN/dJlTQcJPk1tUW7pUIx254aa5hcyaJCTBavKfJ0bylpoAUUs
q4Au9c5DUVZwlRQnP7xbg31QDiRfFU/lrmCEVVhLLmA03oqxu3D+1BexmElqn6COwZ7fHcKr4p32
rMUs0p+n0ZdUWtoljAv/alecyYWfdHdDPxGgu05WxhOuhuY5ZqzDzQ0xGLBJRw4duICLz29deTlc
cACSVvYDfiY6VXOZrDNNe0VSvAK9QITLtxUnY9enDYv9I9XSDcU5aU5FSI2PwFXhKeilPBj+8tiZ
v/soPQqBIimMuT5ra3gzI9xnlTlfzHr49D1OWx01X21o41/3Nb5bUVWrtLPrYy0YDdpYbrOR8Fvq
OI8qcQNGTANV7Z53Edw1WzNxJV1StrdMlBAbsjPNlU+GpOt7nP/KBOkdrQGzV6yjNTUHyc7I3yYX
UglmhWYtRGufosk6CcIHLWskyNrhvrUBlEW2eR+poHkdcoCvTsFLn6oHugthAwvqlKMOOW9WJSo8
zrG7HKMpT2sI2czCVmECHMBN6M6GCoDOGB9jmMHQbFFrvdCNN9oJPmIJtmXKGkqx6JINUdAxZsit
MjWCS2hgsmweAPYbH6JN9tLvnvJYXqumqTd50d4ZhP5IYst5IwKHH3dIr2zXYOm1KDdaDHfKFJBP
CrASgzM/j/mgnjyyjGd2ba/aih9+t3+/m77Q7LI7+O/fvlVhPxlcNrAlAG6Hc42qrb1eggbCC3NA
gFOCWwBPupNoHKlQsww/ZYBVlBc60O8YU3XrVExb6fZ6x7i1Xc/5t+jqVzcGPBB6IUGQptuO/UOY
tv3ND6xtIqvyQJcnDRccwKeZU2gvXHgv0/QlaA/ceWL8xiJA7t8NunUPv3wzxPUiVpNOqwAMDfzc
+Go1O3giNr7tWId2+jGnpgNpVDzyhmt0faZVdjD425YPtrFTfOHECPd26317pe2cxPiHUnMsWNNd
Z8lqT3D7wxSRhMBZORehHeLo00mnw0dH3fNG1CkGs0nup7Hk/ZY2wdih+UsXTbaZUiNZ+y2mx/hh
dvBzJThRyYvU9IUgWoHh6Z9Gj24Ig8qxKdU3gsISDlvxHk/yn2l7FrTiytoUEnGrEBjvUyzhocKZ
PzOb07iLfVbcTdCZ+Mi5/E5QQCxGzJ2VvrUcIrZdWtcbhfL+J6Bftc1/SknPtEeeS5l8qEbhpOvC
MZttkzLoyovGWGMh3wnZiM1MMffKQEyM4RG5Y63Wnpt9Sm/Kd3b6ETBUpZUMKLat60tQmBhzOnjk
SnP4b43nKqMJuUvzd+3o17iMNvGEWms78qmdTebL7Ra1VJR59y4a+dcshvzcEfYOJI9B0Jt8UCTc
Vk6V753a0qcJcII2QYPY4TbO8mbb1c7O6dOEVhPIsJ56mLX6iB2G6L2DoRDCKTRyNHlylCyA0Ddg
ACd3MLMfJdvSpvwXeUa4VynMYGGCGQiiv1ZWvEOeDnfQtSHRTMUh1na0haQ3c8SK/tmDHNd9Rgwe
WO7f0gXbLIbxy/SMFzXQSlQq5jUTOxlXxmerAeIUDPY9lAW2BWX5x27fbXcYsZbX33XA5j2kwWNl
mM3nRJdrbrbu1tUlrjB8RZXFjrjvBe4MRLAwb9eu9M8dI+JyAg2OxZss8hzuRrO/VwXIJTosng2X
E7oWzF9U+86Bh6jOxPPTsx5BbISbB0elX01ek/SNchR+FvjQHd6jeAkdau9vVI7WPspRmtIFbccp
Eh6I+WgmP1nkPneeu4e0+DplDJXqtrBQFhgSmjXDFPtoe1m26dzeuKPA7sXIgNmN9HodmvLL0THO
/BLb20h78xItMkO5c+xRrFQIO1Y6SHVpvaeXgMXFR2UNFnREqyYmKKbYNRVB+kEvP1diH72KuI2f
4z4YY+vVpghs5Toj1Zc/TVZ4d8Ey9p2pV2MiPfrADHLRbO22fk3ZjW6hYexLFZ3Ccdw0WUhpBitD
YuEkBDiTWBWnOwbATmXlO/ZUS5slcq4H9RByM0GIjHhjO9QbzKNP6eidIoyDvT9DRQg7tLc+OKM6
E+ydxC4zppeqJiTfxDnPG0qPNr5L262AFevRqgQ1pvmxFzen/OrMfqmS9ShcxNTjqa0z1h46LWJG
xY9WhMn72HfPE49OwC/uwY9FvY20ty9ZttyCcxGJfOA1ycpWxS1zvUuJJVZx6Be0JvkQf/ySzzoF
jc2ePvoDPLkiAVAR3aDOmBQAeI78LlG4NevQO4TmI1wase5DnmgtLiobwaBST0ODY8NQa23S4GrG
f6J4/ClQnehnxNrO6XOtFJZzljk8rGb9FbRYzswqf5gLsKVC7FOlkucEz+jAIYx3kkI/NVB0EhY8
XXgqgerpXzsweccYdYnbmOGsKPBwwBaLt9ME7gR8ygnty1pndboZM6pkVEPHdP4pxOPQVU+VUmAS
rIZaam2t8ZUvbwzOxGaa7vqS9QeY7EHUcb/TIaVTAx0Xdhp/+FkgVg4PqVXbqlPeDAWtJF+Tytyt
ZQFncabxQSQkFmTY424GtMZ+lKaqlCJUrDb5gl1rWlHvupE3qfbsvRi7raCLCtgL6T4ve6J+g9hS
0cGN7qmlFUF+LAKbKKD7WFW4R/y0/ZuEtGEvaUIiY3gUaerVS9+4Y5kuNrmHgVsgVA3ZjKz+ydPJ
3TW2hg4RPjFlIRs2XjJ08Y3WTFLqgeakvIfMTDF9s7x/vQfjxhw5iMZBeicC4qym+xz7zjnrDHwO
o/5XF83SBt3DTFE/1HZhHLG9mhpE7nhh2W9S0k6iJgXxu5J/dJffsM51CItLx2sc3WcWwl5JKymk
b/oOI2dnRO4bP+TMhDB9zydaccjSwPmz5wtgP/Qy30Q15AbYz5W5oaNlnZH6PXkBc1DYXAOtgUmU
xjhCHXfDKZr6RXZ4QHxqHCywpxJzAkINNmJyIXtZNnuH0sOHU5YCbQRLQmXkOGMGvJ4Z2VMoIm99
UNHAFJlcyE3tHXmoH/PKak5GxuwK7sGs8nPF5eRb7nDIRn0OWKQkhjhbee9mqE8szScdBf8ml4Ec
SERcbtCjJmk/obQBOowtntzZ5zzrZh8VdIo33lvmlaBb1D4tvyOjunCvfta/iB60SUXKhkBTwWVW
iZMfyUue6vMUDTcVynobs99jsumwXSTMwysne+wxRHFwUJGW0SB/amhgbUZJozeABqp4ugJQ+CQG
hzzSm+pqWO7P0FZf/eSvfCakO0thoC7tq0exETWAx9LxCcE0bxPjVT5A9yv1+MjlbLebUVN3a7C/
Xhs8MdgT5Nb9AE1mHkCdI01wCKS2k1eOIOKOJJ3s/nluqxc8PsVGwcbexGYtVsHsd3ctT3U2Zp94
z4B2RDbQA2QjIPrjvOINeMalHhRpcCssatcGUmyDX8E0lN4jhmGMJDgt6OWc3gKizg4Lfd5dB2m9
UsjnMh0hd2cwmJs1wMGMO5xzyoSL2cBuhQWDcdrj1FqkJgwDNEsl/nhnZ25YgXNN41/mcQPB0dnM
uV2f2CS9NSPDeHgw29KrXhRnxSqNq0OW18GKLrydlycIuRahs6w9zYb8ngmMdXbUMmvNSNTQ6UNa
LWKhXna9j4XRsBZ4ORMTWWPGVq65Tsc6X7s+TVyAWGJcd0uzHDDEyYYdBjbsMA/Bo0mjydY1vHk9
tE7MN0PRLbsWhlmNU5R++E2Dap2hna6ly19u++BQWyHAFoMjnU4lKBD/rTAfBi9kjwiCZCWCDO9u
8+YvFB/Zh69tqz91jcXA7VBf83KXWd3BzK2n1hrnB51n5J1M/vZE73lDW8B+bCkFd1Zp7sr7JslO
YTjiMu4mKqhH51pFZrgeB4GZpMl/zMFiNfWj7eDnbzwzuJCjwMSYOXIxNu4JibKmAsO9ylpfrPbV
ySwTsl6/CdIBX7xf7KI++STqxbbfLB9DBIdtmHoXvbh9y2RsdtBOnzrKFzZBbmH1DFHFp1acWwCK
ISaYfRBJvGmF+ZnOjOQtTx6LnsVcV+aRm5BlJZXrMHb/VHEZ8hSIgCb6LNbUY++jBGRlhWKV+4SX
Q7chYRYavMNOT8LBaWhrsXhW+3P+yNyOGFBANMrIy2ddhpwILPTIuYJ2ZUU/BbIge0pIJ8w/nutR
Xqle7vGLdBd7zszdjI6OykfBpUQjFmk3kWjqmz0r7I4ms2Bn4EAUmhC/YTOfDschu7SquLQBk0+3
LaprOrK3clpM2H5SOYcUhYpOu/wubgBUN0CjTAp0V5MV76wMhnpYI8trJqqzrb/SMgNW9VCTjluz
dyFkbZFgjGR6ok1ux9kv2wzRlxIhptcyXpUS+bWkx477FLQDhc2b3GMgqTLUGbNg/DEWMCrCeQf6
+jXHrZAt0/VQ6YeCh3SUb6oCDxy8MQbspyIMsm3b40E14/xZ+ZzaMKRiUyLWDajRm/tTvBRzhR4c
RuGqW5cZf0RRGeRGPCpS/OphNspzN5ifGhltXYbJtEoD8/b7K0iB5Ubl8EgjZgobj1HKqk2G/BCx
ZIaW6Fa+h3GrnQg7UszOku7yRofDTrqQeaqckbglQF23AwhauHYtjvo6if+BnsTqJv15IT8e8Nv0
L1pWd2zu1MENMPykDvE2WeFpihNb74SLc1aom06wM1GK0nA8pIqEOOZaelABe9M/RsvjKhF8cjoi
I6XsYVf23b2Z9Hd4Io+9kY23ZBr/1ZxM2RdYa096PDNbsgNhiDu78sbTlBEZc7oh2FjQaTFFYglK
eDAtlwfslgqszcLZKdnuWXn3mehu3BnQARp7pLws6/8ls3rrQ/orLWPbcULgNh3mjSYOV0n29YMN
qNLOMXukmHmC8MKoiPGDnywebRIQLIt991eI6LWA+HSmj/Uzr7KJfVP34I9udqI79Rz6NVY7iIM0
ABcXpmRvtSiHtUNZ1CY3VqGFlMr+BYdOY1Gd6PJupIXxxlZzOis/Y6gxcwr1Y1oGUm650ppO+eCm
NzaVY446PI2hyW5MjfuqLw5so09GB/HBmIWgy7ijps54szD3kQ51Dp0ZH0rkIJp/MO/5IJloG9qn
Cf+wY820C3nkbqld7xNsllVhZ2sK5bHAdUW0RWPhEinueuEhzcRL1Q2cDmfitbgAEhoNdDAkjVV4
g42Xj25CwKstPhPxU3FfxsKIWXZ5HUI1T9Qm8oRTJUckDH5xNcc3sfSTz0TEI4xOPOUTVlWiA8XQ
+Dzmxt1sRPQ3J3CG5vHfxMRzNerW37nMH04UiNxyKpsu+GyB5KRvQ5BYuyyh7EnY5MfrCFoQ+Y66
nTZDY7PHrqEFMlzDOdYne03coyUZs0lsPOhBHI/nyuTi5/89xgPOI1gcGaxbfvQB26RiW2Vh+mjo
tlCkeKysKvj7KWHDOrpxJEwOtls/u6VpMROL97TO7IOlczcvoluRY2ixGfeB8eCoWoPZ0lGao5CU
x6b+rNJPUXcOHM9xEyy13hVP3Kl0vu2Q19EqiC5DvBATnWxr2fSnONljqxzynUq/NC6J8llBia2A
WOAfYuVGEcly7HNB8OX7IS5DeU/N0Q/++1cjdHd9mX5OnC1oIPCvQ1hCFBlJhk5KccsJ3AttPdxN
Enai2WPIUvo519U6LTsGhZjVd1M765fRbsE5l9ORzMwFyz6Gfl1220xRSNcp7L0oz6uMqolVCG5w
J0PYJVz36zRy1w6m+cFDY08iYvVtmYIc5HDVE1rY5nOEY133+5zR4NpqUxoRnWYxJy1/widjmUWP
Zi94tOIE9RbJ1m9OjKvGFcFBVvWl4J3qN3vXmf8onMHnmoefRRKf55qMAQDOH+IKGEvhtwr9wQxi
g00B2rGgiHzI3G9aIZ4w9JCNrHd1i6VVTk85c/yNZzwExl1rIZHmIWKvymnsdsuKJtPEBH2Xw8pr
+/5YhBSuRuzTVZjYdzELCs6sjtQAVuyZRqfUbGjUjOA+OC1sSCYzNCF+APnH+Tl1BktQfzcPPpt9
wxm2cp8MVbwO64zCDwz5IlXpPhDpJ3oxLWkmHNvO6f94FVgNl1CfGNpiDwWcikkIGmMBh61QmO1r
IkXYyXlJKPn43+uk/OflYQDDO5z33pC91piQh6LhQa0AJ+HH2SYU6gS0MK0GP0Do7W5ZSWRwdpgM
uiUii4F07VYkGyUfvBGYh8H0YbhhieMDk4KPJHMzYqwZBwzch180dy9n0Fsee2hOjX0VSr71DWbO
uqasmMNxs8JqHaEgU1vZmi55KVVicSV0MOGsZN9FQ8nEEpWgS6/c0GGrVxEk7B30oZC0cBzjGpMR
JhnDX2LxsUm/WPlSwxJT0khPWoIWIOnDp1C0OETGk4ubcWXb40dOO8fOs7N3166bo91GXyIhWWlw
EtY0GVFWs2q6qj9IR9yHk3com+bZlEjSjA4BKEQXzXGXkJH6U1EtBxDL/7CK4KvMHNC21VX46bOO
cUFnRq1AKFHQB3SgtUBvDdA6GCsxlXd4rHL/c2sIUkSEKxl4DrvebUgP+RmpmCrFwIAaJLDDVBk1
xw3AXt8DiQgK+Wh35Jf7wWDXxxE7YEpMUK1nvWssuAnjdXZLZ+F/PxgZSawMp7Bp269NV/t8qF6+
jvNvI/ybZy5uI88kQIBKCSSQ9G8jPBCOPYmVGE9W1JenbrL+JW7/0/UYDuNqpNS7rHZMFHFFB/sW
4qZr2J9MAL8i0YdcdpDOgRkXHrbYiHgMhSxQ1+tvI9F3hlUGR/w81MA21Wnq2LYpq38wemJ8nYFM
G/3FBHJKRyhzQZR8E2F6nWVikEMysLN7H7jJOGlO9bFg5UBbtbHmMmVpSIWs+zGHjNW/Bh/9YP91
XclzqffZXSGI5KP7FbKFX//23s2geElXWPgXw30m5nhdKUZDA7ZpYl/jzm65cStKe5Cl7VUXj7/r
1ktRLAT2Y85NQPkwqEsruuDp2fFBOHvMB0TuBGUrFomHf1Az4BbqkRljYT2lIYOkAmnf8xHWTccn
S9p8jjl5+cER5saEzOLyElqzJPuYAnMLbDBnzj/aj61NF5prp9WnnOPjfp7CZ+375qnThxHe4V0r
qx0oqPjodONP1LgpQ7XAQ3hR68CL+ydc9bjEhuycszJPQdrs68G8Zjogglfhzmzw5lK9ONwZoMu6
7kk3XctyEm1s2wkYk6yhgK9SDEQ4WW5oSUdKIQDp1ZC/taABb1Qw65J8eAkasoOdMbxSPq7hsQVX
2xUPGc1JJOH9b1ZltGBrxhgz8fBqDY1hKRqNTVhtupbLZg6hDFTISGwdCdBRU5JOXxZc/U2q6dZN
Wrj2yqDsm7l9d2DbgS4g7XhjBepbVfwDcf5aMy9loIlFaynZ1EYHMiesD9ATM9Dl2V3SE/KkOmVl
JTXGib7+2yESD4P5dzDgqilWUV4Cc+uW50k74biRDdf4OEObIGLizhzKqE/d1g2SfENUcmCKvoh7
Zg2Mb0SxKsdp5+dgMtueLQVs9S1TunPls8Jq92LwGumGDYjMRePeKcpyOxQjfdTstJIe47xKOvB7
g/gs3BFYPwgMG9OYQtmh9FoDgKvpiRz9fTOD0yk5YGxVarwOE4vW7MLBIH4D+QHNzcdqUXYgvoa5
eJvnfZqVf2lFvZMR342+6/0EyopvhPwa2Qz+TEZZxsykrAuPyghOZkL4K8ecHUTCPYpoelAjvBET
087KA1xaCvXG3kNsR58EEo6OAqt919PiFhg+I0WH6Xv70iX1U4OdCHgFIKduQiHT1hPnq722TCDw
dbHwIyi8FawrneVsDU4/yBokoUZMVzBWzjTgPrPStKtsojsgZUVvE/qY82I5GGckEaSb7yaDVcBp
nGPPJnxthz78Wjg4K1uWVK6evAmstptcRUqYo5/fy5gmcXm0e1xyUnBKVope5Na2LgmqKRssEP6K
OItD9YJhMYIZE6bvzOl3AbMe7pvM3y4XR0VWhkkWVa7BOF7i8kPwhFzbTJx47tfvEnWncskJ0vn+
muS6W4+alWWwSzj96yQGpZ+Of/gpznniXZcQ8ECNOxDul7qLYDs12ywJ+sOsDJKgaNq5DbB5joYP
rwlobnQPE52+OwOxtgq9EqytuNF03ccB0KCkfY19uKLBk4qH7wy6/q56n1N2K1UHkNer3HuZx+9s
Oqt1KRtzq+13VlATT+RwmzvjRncPbbIusnN9z0148kbngIVdYwR0CdkETOYHlf6pTNLO+CyiRUYw
6nEXmxy1ZwvLkRmgI0naabceID9TWF+MzDb0iTIRTdTBWtis2feI5rpvVck+ayAB18copipYJKbh
kOjaAq6159AEJUu6/r52HHC+HYjiWap54y6Txs54NfMqID2DEhS1ZXw0qpc8pw4yh9or2TKxiYIy
YjGUYYqzFw2M53RmJRGejQZodieT+eLUk52yhihfT/V4DqL8MSqcf8V8qsikBFzkCcrkuokDHxgQ
ZHV3QKGNkXfYYZPtq932kBfBuTU7fSJauhzUAS6i4p98334TM7d4pmpaP90fwwblFzj1/WCaJDQi
/Rxb6AVVr14xwBNtClljZtTWVVOEG+GimXjIkQwABmZQHlOaATY1fLQvO2O+hP/g24/YNjn++Jwj
HW3ioU9hF6DIOyaqPtusbKM9uLZ82E19YyiBkcC3/xSuefZHqvjQeMhYNCSeqaTT8Wxv5tr5ciOy
iURwJQFWDksMoaYMUcIiCpUo4EhjnYH893PW3pnfN1iyV8PBMKa/sdW8pbGz52DzONIcUsmQbKx9
487u8VahkMY+8LbYQQYnPkh/+YaBTo9xlTvPlAd6nqmVRSxRQM2jpKDfTIXGnroSH/bp0sDe36xM
1jdDk3O04+ZYMON0i1bv86i/N+su2dYlB+FhCI++U/2MjAiMiZFVGnuYgjWhx7y/lgSzOLyP4AOU
sWH/wis1M/MobPQeyDRHdo8bGaA4e638wU3n8iaxHlBhsG1npunAFI1NqdKfeDQeVJk/pXb/NofY
BtCEf8pAltuOjVnVOQd8Fz9pE2RHrOzbnKydtBoqqPu4PQSuu5UjEK8q/qIVyIM3o84OGFUydKGP
FZLkuknMEWr+tCo60ittDWg6wMrPIOsSidm407bxginnO4ZWuY2G/n1KRmYA8YsAfLvWBekM82me
EAocTB5zVoCA7pAEBuS2efSQ+PIc2B/22azK3sKMLXqDuZb2JfNDNhOKkPrk+e55f9TYvFgNW3Uj
pLIkbW+Voe+6jANIOarP1Ie3WJgf/phm3JIM+CmUtLa1kzz21lsp8gPt9dkZU/5ah1uTCPQ6I9DV
taDzjeGrt8wP1XRXO7NfW5ONZJ9Yd1itIYWWm6UqnnP7F5HpJ7PB7dP2Eoyok26tEs+sySzBczUH
SVPcMyboNxLNZZvwxgptlxgr1LXhkWuM6nXqnOrOG/gPtKE70x2uSY3/W0dw8WcnvKUO8fEIoBJR
PgiZ5pg9aeEzS0XaHLuXMEA6dZcmtiDP3uuS7oq0qtmI7QJyfzH572qnG9g4xFtIllFkT3MOdcJ5
cnYTHOxkgFggmxEqBBySnXP1Vc+kfQllyFoCm7TL98BG+Jimt8gBxSnL+AQQRvH97Hor9c31aDjS
DBEcYtYbWvMQTE2Tk/wUEcvVyxMU8WuISba3chtM7iutKXBz6fQ1incsj/WuF3wnVBHc6zhHuX9s
l//ttuM/NWX3QUHHuyym+x4L2CZpUkRc8xtDY3GSAUGXBtmdyxNWh+Xs4ozYe6jcq0jyV+8JTTA4
gDWFgJxiXqQ6yi+HazV2tzl3q53Pltziecf2cib6bzjH/2HvTLYjR64t+yu5clzIAmBmaNZ6qgHp
fUc6SXc2EyxGMIi+7zGq36jfe1/yNiJTUmRKpSzV+A2US4wI0p1wwOzavefsI1LGumV011dzcTP6
T52I103XiZOC02SZmLCdlj1eD9DJqbDaGmX0aeTxpq6vSVy82QEhnVPV3ucebyntF9K1XwvBclMi
1VwkQTM3jgs+YOFuPNP49HpGQCY59EYf0dtKoSD5aMUR1q2sVj0CoL8W7RxPSrBGZnG4ykpt2YXt
mxWnNFT64dA0SbbK2sZcTA2CZHtpRCAwHEc5C9cQL4WhLVpKtQUiw0uk06U1iX8iwg+xa9uNEOB6
1FvIP7Hd2Bnu6vQjYkq/CB3bXEkUTPEsxTPS8YMoFAqPZnhqw4lrRxPhBgnnPjEJPwfoimN5RoPZ
IMVGvTBuoM1bxiV00MHR2tYXwqb7bI4MLMEmzNlB2pZoZFiMcomx7otPlFTo2a9KQlPsHHoJnXPV
adWvC4vRYw49a4fvOcut4hZFQwUXpb4WuZuiaAUZ4X+PqqezlqBwxhWLOnl0IbRq5UWVUEuwcrYS
BgpR8bs0YN/WI41dyVI2yeQ2LVJUqyTkRgwq2k0kzC9+P9LZEnAHS0y3gDhssOf0DYZzGPabPmpo
gM0UrzGUJQ7x4q0sbD6QrCQUI1bf/N56mxyycnIrZLzH8TkwUrYIFR+I9qZUSho2gVyor6P7GoG9
MDHTLMBqzQYy8wlcb3Q7oBBaCDT8C/KNUcfYs2HLhByXknjUMBEcwKMtCHTA9Bdgx3KC4LmVtrVg
u9yy640L4WvbqXIfNEGPFwOGW8k1nAntxo9i4sYdiomCX21MnAs9fTSOzcStaWh0wfuSgBJqhbpN
ACECNGVgRzlZ2t+Idd+Q10NWj4G1jpE4c6rLkGSUMBHc/xpoJ53ARp0b8aHy9lPxQay61HIWRvy1
cGjok1p0m6CkCD20jhwM21u3g9lF4JbsrIRFKcN+lusr9hCPuhZNpWMMHJakRS54ykChzoh+8lFL
oMMWqwYd2K3mZ9pqFAwvhamv9bw2oEzY91NXkrztQ1fIJ3HbtMOtFOm98l/svj6CRtlbAPWi8qJ5
nzQW74WZPnKADWFO0Fu2ErWMVHRpFTO+qgi/4Sl5MYlNgpfYErdgGAqkCgAEt5tWY8A8KAwLc6Nr
4kI0WW6lezvHx1IEBeurWZDZwO0cNzPvtHzLWlbtEX1WZ6Gesw3gVijSJ/+99JFQ1qOVMXALLllb
b9p5QXHSvVa1H745wr/moucRPBq0Ozfqwym0d6MQ9qoLo08VmcW6M3WEYzIGjzFx5mbrOKZVa51o
cm4VvsAdwlFMyJ5O/S9pPpcWhlZaJEcGZyzSLpLxxAOeHbxKpb0MnCBWVpdfkXs+1q7e4BB7cI26
Wk1m+2kOeEHLmFQOmSFFKbjZkhnMgR4E+Y+1dWy72TJAmficePHhYUD5kxrkCcBrZHDli2FLD+YD
adMy87+wfIERnzE4s3vyfZqz/np73pgfZrdLEI3PE1HgqffayJ6hKKQsvdiGkJNkaq0DH1FX4ZIG
jmax8YsddT5vJ9+1mC3xtYAhBUosb8kQmNr43mUhadExpjClxbzAY/ucvE3VxpvOTV9LqoJw8Pfj
FL8aE0uSNqxy57UyOZb3HhQMEXyJNfahr2Vm7YvwXL6qwr83jGdfvPHE7Xp2wQQGEHxGJoPuDknN
icJoERXVFwuYRE2yY/+MYZYAv7a7uN1wZEy/KJxZUMFbhJvc9tlLWXIVWo4Dqq72oBximdymqA7Y
ZKhO9fXQoB42liJzV+4ds5GlUiAlEuNM4fFWdXLpePcerUzXl2cFqSQTFAyzKsEaGEG03t5LwBmH
6SMO7sFuP33BGLRzxXjTk+DTu8bWiqJNawbPqgDjQKHacmU4kb7mqK4p429Ea64De3jy63iXxeg4
y/vW7D5M42IQd8RqcpOF8TKKeTyhjkrrYdR9zijjTaA5pzY7jSNHoO8ho/+dxvoE5v8vP3+FJ91U
48M3P8yzH8NVpf2vwlhv38f0PftpW8+ZrPUfv+/be9385WfNdn+xsS5J17Bc1zQcW/01lBUD+i+S
1pquCyX5Dxaan3/K8qoJ/vKzwXcpolxd07KEsqVp/vxTnbe//ZVp0cKgaDCEgdDJ/vnfSGVlEEro
ao6DPM+2H3/5WSllCtfSXWGYynQtQwj+/uv7Q5j5Ne/jf2D5ifCMOmLlthG9sN4blkHfw7ZXqxlA
WjbTh5CAcUqdNQioMusTB0v6yOtSQvR00/dWH/d6PtBuoqam5hoJF9avrrTXrus9NkH2ntDFu7Fj
cpJ6WpezzKOM6bUJNUvOzOLcEgjUEE2NMecWrQSJLtVOj+xT2RUfsnhs4KzMf2yOqMp7OCWJm9M9
vpN6ZuyFKo8JEi66SbXAd8JbaBkKaaUPnX6caCBapzEZ4aMMDxPT1FvbwaNt9TTzKlyvRhUzvkjG
axFX48IYmwfTob2UFwQVQG/MsBMqo1t02Ycqkwcn5srQZAX5PnSHOT6lb2bJt+DnTnAScjoFpuiu
oRW8x6F1QrV/59qPvgDoWFcNERJUbr2W7LSaqMBkeGhtYgSycdqTMQOHNHkXglcGsMGUX53mV6+T
FjfXtO9VBYUcSOgbBrtVkE3YXEFx2C32v+KgDOBL8tnJx4vZezdWOV1193Vs3H1nDVetHhkNhu9a
KTed0T3kXBc16VdEPAiLeihaZb0qGaloZvyeltS8idhYEpl1H4TvFawi28w284VpRrlppdhEef9Q
cn3iXJ180T/kJkNpOzOvcL6ufUcPMnvHyrj6fiuVjOByfjr05b1pIganTVSSyMeXVk12zmCdArha
+aROZc0FlnHOdtd/hMF0wpXzDnqT9oFxnb9h4rYYunfKllMrrRPBlFdayA+B3j5UGY/r1JNzAOok
iXZ1T4dS2Cnq9uBWy923OEzeuzbCTZfob6YKt22NJ4TdcR2ji7nhDPQ5FsOD8NVpmmZNE7JH7u1q
hJDXTnsZOyct4vSbTa+OrS8ZSBwAob4CkMKqnrzPplCMqtf5Y2RIe7KcT2UlzkKHGHWTtcnTGEAQ
HH79NZDq28ZRt4bj/OGMhjxF+P30ftqNOhspLzfQ0FNt9Gnm3BqMrbZDB8OucjHHF4fUQJaDs+E9
w77BjHffS9Ia+/Ad+de7jkq2qPv1QDqdGiK+7h5szTrFWndNkKL1JN7hPjnOH+78IWnk9GBk4b4Q
X8gmu5lfOUOiaxGXNKKE8lG0DEFGBoC1al1ro0/i9P05DOgtz27HB869V0dL3pFyIGILJ0Lvouhq
dNuoij6dsHvwc7yejn4eZu1+TYjfDwvv/a/L1U9Zm97nyH1Zlxz9H1YxzExCmSZeEkcSLvn7VSzo
ab8kYWCs5ncT5/G7X7eXgLrHFPGnG+vXsBmvHDqvJSy+zoVyqanNmCafnjY8WFX8rvXWiSbwF58O
Y5nZXKv4Ezi9CVCSBzJC2kB2JDaAZETB3nDeY+wR9i6nY3MHeIat2ws+5xefLLWt3GrnOckn2ttr
wf+clBWk6x/sKv0UiJMoiLb5vFjOa8Rwa3uOdZMaxqGpu3yBX2NRTzNJG7U/pozmQ8v95fdFR81L
V15aj07m3EZW8zAvA/PiVSXat6rj4EgTZgENkmvxnmENvoHI9jk/tzhs7krz2nT82bxANVqLIoRn
1kDfWaN7QpX2kIZio/U8+Upu/uTzmXeR3+8yiq3OlY7QTVMIi13wx13GDkI/Z+isr+btocGhANOq
e/AYJzkQZZ2AC0hX8pobO0iTl9wR2NltXG70ZBzu3HlD6bXxS9LOvEYWfxUiqZtyPpGheilD7z2R
y8qsnns5kEKFwBTc9yrB4QC7N35HrOxb2tP8+VsdXEfdcL+26O6RmiduumCERYRNzj7FMJ0EFcDL
NE4JdbilzfNt/ozyvrsiRQOLjTJKj59zgoHTWF3n9RKg5rtFpgJUTPaf9DOOdPTh8zMvfbVNpu6o
NZep7R6//wNPEdbST0y1a6/ZUz4Q/F2n4W0T9+tff8rN1DTwpKE/QBNEWGbypOtF+MkMiiFk+Pn9
c0VHvPapvw27XZRl9/Df9R42gWb8k3oPe5nF0feHe3vx3rz/9O37957eU2rF4zuL9/tPe8Jmk//8
3/+njuevHsIP/9uPBeDfftCvVaAhrV+k7lBqKeUqjMPGX4tAQ6pfHEsarmXbtpBiLg9/qwGl+MVS
ujJtV0lDN5T19xqQvxKWzk+0HZP1znXkv1MDur97NqkxKfuAVLq2ZVqUqPq8tv5QAY4ufSkT1xsR
ZyWmJqCfElF7bS1ymLx88ypOiawjo++H6/ZP1mx+1X/ywi6FsQns0hWO6fz+haFEm2WDs/8SaLs+
YBJjw8UcCY8sgxVx7ksI9ugqDfqJc9GnseZlSU3UXNmhCiBhKa/xoqdC3UqinXrOSvgid3KwVmaQ
IqodlygeNrhLHqJKXzJshdyJ4U4HpTgESxsTRJ9/MfCXY3e6tXz8rhyK8+JL4NS0faF3A+OrU+sp
Gsl2NcqDZhtrnSzneCaAZBa2xtlMgBs1sl77unqzwwcl3Se90Sk7KJdvPLdf+Fl0CGSx1msChzGe
jDJ8J84BSG9ufC1bcdcRZOGnaK2r4hVtzL6qSb3mH068glQMYtNnq7tP9eA5AKI9xjkTG7mwquGh
s6hDs67Ae1o5pz6xiewhiWkc1vML1k217XrmlUAht3GFXMyl5LXHIFjUWHgk6UWahxwoOtiYaTSG
3a2lkNVrcIewZZpgH4bQvXXJjkFe+xVDPbIonxnFMG1xlW0yLfrQCUPEl6ffYwS7M5E5gzguXlxk
CdMUv0GApCdPU5BELZEMV8g0JHvjFRiMiy7ze7SfdkEb3RaczxuKOZU6+6I64NfbZVXMgJQ0auEa
4J2sRXXB8bct0N2TQnAwiPCzGDAmUD/ctU30PEzXxZ/cn8ZcNPx90/r+YJi6rVuKkoKHw/3D0ajE
GwsgVKsuPaSllkJuoEmliMoqx2UZqrPsicgl1IxRgxmFT53l7wM3WRKEdhsnNpAwxhXER8DiXjOY
IdpT2+WSnktYv/hcj4Q2dpMX67kUMWd+9jSyFX8LOG6oEINdSgw79D0OSLSX3O1YYhNO8+QU2BSu
/WEqFP/3CwFnpF9xg0XWIalR/ynsNAzfBMeA1h/25Qx/JP3jZmhImOBhyvMI5Vh3V5fNNuNIMhjt
g96iZvAFAzVHLCuEjlVYovXqbpNErWPgeDJI3mwSquJEHajRO5RpzSqAKtrDPklbNBPzTtSOxStu
hd3UxSfbRMAKEySZIqZh6X06Bz4lA3GXw11Rlo+uT2ZPou2ZHdJavAvCfCNc89JVBIfSER699N7m
ER4CCdgFX4McjozbpM29n6b3Pla6KiCIxY0X5ayWMhomnilninbH03AIJm/3/3M7GILGsRKmpIT5
w+3QxVUFAsiqL5XuPhWW+xSBz7QpzUYChdoK31LykeM07I3hDi01+vzo2KDAKirsARyJJG1INdxF
Y7muyugQOu5Sz338G8yCCvNYMFjDEHRvedqTJF4J4NGhmMptK7j8Oh1EGT5qRCdVZblVg1pLuzum
Qwb3AN2PTeho2WISsoh5tIj2YGkSEmUVeYb2uPeCt9i5K1CHeQml6RAxxY6+MJUY9H1b55thaF90
JM5l1l8r9MhFK3h/IJmh7s1HtLhB7D/ma5rCKxNW6qibqw69VtlwChnmj6O47zrEcWN/DDEscYI4
ZHrMo55v8yZDX1EffchlqWgX2KrRknESrKZlhDzBCe4joz+mrrmGtUkQF9arsqIj13Kf5qR3lFdp
dXdeX2zy+MN1cNJDO9MGEp2dr1jIFsLE3VlVu7YuNsagHeljRgF6xSa3tgVo7sjT7v/1vTCXBP+w
Mhj42wz2S9emdfL7nSuyrZTBWlFfLD/Z5NZL27Bc+WrtjwrRCUoIrV4JgV6rVxuNA2dQ1+vEhnVq
u0vYCOu5/NYGrut8Bw350lTxFv4M8sGV3uwGbTrJylzOz1cxWWgvKix1EgeAvLVduTGq584/F15B
plH7XDvZlpL7Unrh1/kBw6hMFgR6Z3yJ3uhuZ0elLZ4rwqL+9VWgGfYPF0HolC2OLk1hUYT8rm6Q
CY4hK56aC/Cxy7we0o9c92aLyGeuy73ozxbkf/qCUuEfsJVU9h9bVR26GCg+1AuYBEgNy1f2jb0Q
pF7b/h7b9QWhy55x+KFCoAbG9maIn92exNWWkEqOZzjVsuWfXII/ljC07ubf3DFcQ+lSOHNt9UPt
xBDKtwXn6UsPagMxzlZzcTax+EyW3NDJPnSOdVsU1FSJRJkpN9iK4TI99t9F42qV8ihOvNVGe67w
DUUMkpHk7AlPbQhL8P0PVoFl0NqHPChfhjkSC5swpraF2ZFv6bZHs8vvnTphIyF2VVXPcvLJn1K3
WWheZFSxM99aDZ6vbGyfGdmdUgXaR82pNOJQlcTQkZeHDHLdoSJzxhaGh2LABc3Cea+pTEyA9DUJ
viXlYEJsb47HIh6xG0F+AmpNdtfNkDkbxxuvBv8Wo27x6qfijIoFZGnCbmNqT7VuHQYR7CEB9H9y
T8z32I9btKAsng+VTKIYEdnG/KD+cP0Lw5NhEHD9oZJtqp6ZXOL9+hn/W83vY/i1yuv8s/mP+du+
5gUceD9ovjde//7V//Vf/e6b6v/1/Yf43/L5cPG7L5bfDxrn9tvcjGYc+OsL/PYv/1//8rfjyp8c
dUzBpfyff+0c/8Mx56nNQhqCP55pvn/Hb+cZ4xfEzJwWpGUqR1G9//U8Y/+i+DxMlzMNMleXJfJv
5xnB30ndFrah6NLMPee/9bSF/ospWUQcFxqYpSv67n99Z/e/ftpcNC48V+K3r39sBhl/uCnoiwvH
FqZh2Mpl7KzzHn68KSqlOUFYwjAYojpb99KhP21YL/QgkHCN2rDM1J0Vdf5uxlvlY8zQKlTUDJp5
VSFm97oY8z+5T43fN6jmXj2/MAJzG7ejI63vteYPNyrd10kPWgH9I2suBhLEI+GN0RJwarLOS71c
OwXyV98ZhvM0+CZIEwbAP3yC/+S6zMepH54VE0U418NBK8BKpbvOHy4LAQK5h+AJUmiAw0RgttAd
Q5LMQPhxVxEpVccEmtXS/vjXr8th9R9emYMltwkjDaF015gX9h9+eQu9QkGIBXlvseCElddbLyJ7
qDU8/LY2JjKrKT8Tr0uPeWOTeyo0pKWzryB1gabVlp9ftFy6RNTQvJGldTQR7cEfBppCEAwJINlQ
eMfBrAeMQ8mp9gi9zwJxP43gtye4BtegJlWWpvCbjXJxV8sPvGlykzhEBZYa5mIcf7SAaE5uLIck
r9jHpVrr+n1cRUhuwtZdG/kM1++bcmN1ECwiisGV3RnqOjrCI10VQKRxrTiFcSJtGZZmfJwcj/JF
UOhvMNbW8NyG+5EpC9/b7QvLxjIn801qTJxRA23j+W8gh0ijKj483YvWKvD3crKih8gRDsLQgfnH
NUQFswtd+YDogrPxjFFz7roSFnrY6tOqCUiftWaRzFRPX+vWqDH4E4hgIBnIbOkf66Dzj6ZG4kek
u6TkBbNdLF8CpNQ2su+Sva91zhKKJNcW5OC5FCglAHpQlwAPeupJstxNhkRo76b+nzQE3D9spqYJ
NxMxjaAdIFlCzD9spon0g5zjCzOk0LorWj0/2ZpziMispDDdD4GeEWdoPHMiexbsOOcwTc5GJQhI
Cf3xZAezPy33mPjTHDgbaGxvxlR704hw3iU1CDlLBDVIvX423RMuUogUCmVnKbguZAZoTZIfnJTM
7ASKYcas+eCHrcXBqgb7xYw/TxPUarbjgAVZisQS5yGLAR6UyEG6J1yBHvUvZk3TcyMmSGawpX6k
ZBafw6SpfRsG9g6Q0RdHH21CG7tmDcZklslYmoYWLtxkg8IbGPBI+tFDN557NBkbDLs4CZp8b2ep
s8m6+pga95Onla8VHyFH7DzZaMqvzxhjtwnAEgrovD/refyK6eQcImMHoFcsJuTra6mDWPCRaMeJ
cJbeyCA7i5S3LzL9nDlevIqzRjw0OtrpRBbOaxi357CG2yxbVy6cuay19iVpXkeGAgvXfEwrvPj/
erlA6fX7brGNgpjGlq4ci2Vc0DT7w66eK/j/THe+BrZ5DkeARS2CyIXVO6yLbupxO8dMQMT4IKVx
5/mjdSfXjQfOoZ/t/10FKQ4jHlh/0bzxLK2InPGOesOz4QSZu6hZZtd5C/RlEITzOum2i/D62BjK
2q6dtugG8FvaPZjOepMLCLem0KE1TvF5iBoULUbzgTPqBq6Y9gqzcRW3kHgsf9R3sLVm4D860r7L
NXRv4QWggLHpEpv2VELniuxWDISbwmu4k3VLX4zToHZJchltUzw6asJjK1/D0PTuhFmTN4AT4xh6
wxbDNirZ3O33Rps9z4Fw9qRDSi2iHgTHzQCWaY1qnDjfFkmXi/etAa92M2jG9G4NQE9xzlCuknDg
J+bKUt5K62Yad94+KWwSS/RxnQjPqfDM/WhjFvURiSVj4m6zbg6ZSbqBWab1mOtYPOPSLtaqibpt
M41yYeRp/6BVw55TnFgmlmRACfPBxEeHeytrdkYCNmHsff9WN8nZsFPe5WCsA3RdaaO/9xWcBpf4
RUfqKAEx6d4SctXdmYP1yWIxrepqekeZRzoCxOR22HqV8RBZlrbr2AeqeEBIbBZQFTLnnuOjlhA6
ipUZONxQvzpRfvSNhvAE4ZIooppmix8A58zBQo12h2pbv5dYXI8gBskazgDuxsbGnBhGK68Oz7IG
NGNjJR3OfdHmyHiZGEfmfWL0w0mAVdjUJGD5NBlvEt7rU5dO8anop0ud1dNT08ETGaLyC4wWPFCy
3MFkx0DjKn+VQzAoRt9HVRuDwmXYgRQZugc4dIkBhnYXhbYCU45dnoN+AjnBsfaqYOtUTXDP6B4Q
OpQkpaJNCAL5yH5wAuyM86HHAtxprPw0UpmDj4AVe0zHdQx8SUF5LEfntRNsioAZmkPZGRvOjxgt
zDjA+Mh5JUwYFNbTlyLo8ks9VCjCAc0tJj+5c2AbMuFYQRudoZWRts+NCpMPRAiV0AXIrDh7LkpO
6TiAklU2uxayJEZ2L0mYdkk0YIpZYdW+a9zJuOO4kYjoXE05SiYEPpD1Bj05gbzFkdVnapFOEh9E
470mY4s7X5/9dAl9gBmXDSL7SnCys5nkN7wy8g7QKzEc5AiRzIr7HDM8BIuyXDkw4Qqju3ZEGNy2
TUEobKbOYaSlJy2sIcGLp1Sn1caRGXP76C3oiThgPWKuWhKRcFAQRG1bH7l8TQQOaYmp6xby2r41
MEfzhlcm2I1t0JjbNPAPLtyBlV+0d0jaw1v8CSN+TKHhqNQXZm+G28D71rlFA6LNuacEI77VICQE
W/LJjGyyOxqtvI0BONLHAcsvLZTfdfapaaTh6Qx5lx2zv11d6fqjrMcrodlfIVDIe0hehxCHAAEY
2jNqf1Su2RkvJhrIqVXn2J3eMZs5687tZhe4bR2q3ngOPO3o1xroa+bjIO1dNpbUPWkmlL9BRdF9
JLorwrbHtAMdMWKlWLYKu52BCHVtNNZjYYNPnBSx9zYeCMGvk7t1c8IKaxiSICbJ70+XP+AAj7Ei
wZduFv1J5TXJgfTBaDNes9E1CY7Togc3NMs7TQ4zJWWh6ci20ZTrqyak09QHdP8mn0aJW4zNbdkG
GpTTj8YyG0CnpErbYIQtz7pgQXyuO7noVAjmqYVs67hWQ4Rw8xlLaZ+M9C4f54BnXPvYNAFaRFQS
3cApGTF/jVxBtJV9qwvNoHsbEYc1uchPIF2QW5jCVEmMcl/CXH1p1Lcpj8NLX3/N/Fw/FjW3Ey60
7GVwFUr7yDs4tOyjqEjwrySX1pucVRLba5r5kPC496lttBiTEwt3zg51I7qiXZaWgac2F2sZpBhY
yQbZR75jbERMYk82p7fQkq103HMTVpY0NV7aDF8hEG/iKYvCOyiHxNpMQBMHzUctWtibTM57eQQz
mZV8bSGFVTRvjszpxUhVjXGAnMF+52aIZyy3qM4knSKCGBEiTgCIGHLz0EGm0CzpbQenMrdmJNCU
l1V+n4GZu5mY8+A5ABRjYRBbIUYdSO0MVp0z6z4DfMqy9AYMf1q5Fzoe1Q5T7cozCeEO6YXpOoQ1
wSAk1NwXBJSr0M6NE2YEL/IwRTY5HDne5KQxSnBlEqwqgRI6Iwm02Fuj0re2nJN4bgY3Ku7BPrdg
RU/S9scV76laaJGeXQtDXLDVtHdODujMSFBgE3WZyih581gQ1wPa2JXUpjdGUSWDH6gFgwrxRpaV
fnSl+ziahX00c/2zxKl3CStpHpxGv/UD4yEGS3+fzv8JOv1jyGfk8Khm9w6tsaLsnlpXex1b2z1q
HIcXeC6/IWYvF11Soxg06i9T1U/E5kI5EIpEbD+uSc/szG3iADTUAjfcNunK8/tiZZdJh1zfW3xn
vnuxQCjpgBqK81M6qfyUNwP828k9kc9H+Gpk4I8nMo0mqTdLqq9TXH/m6BEhvNIg/v6fcSIao+/q
XREAmLPa8miM7bSTPcLruna2SULIQ9pbd3VntEuini9JOQSPyEwX6PozZDWBYP1EVcDmn19iVW5F
YWIln2HeVQnWW5lDctQncx2dVBXT1aw0ffkdE04B77S9g+42cWldDvZSz8itl2ZlHQqWk0jo+oGb
4EvApzONdPwqzTuUpZzWDgaCzuwgK3nZqdK6bkOFGd3IwicVqy6GG4pul0O9ToS7JGqSLcmTTCfG
iQCT0t5PIZFWg9QhIvvOB6GxyTnNtHon5qx5drFh4yR2vbGr5OpKip53p6SIQxZcHKYe1IhWJ9eo
rI9EWjMdqykgK81NT23HfEVoVAEa4ysHjo0EOUDViO1x44j2nGSiP+oGirBWkbU98NYmmY7LDHM8
v2pCyY+N3UYQdso4OS3apiKCnc7zDicCkznyMF7qoMY9x8O8TyGOL5OOeQSaQvAKESJYE+cxwHn0
Qja0KgZtBLW34fjS2lLC28B8HAWy4yVSxAf+juOA901TMcGH2O8vhgeRLAfMoLDQkBeo9Bsh9fiD
BRsJvj685xkTuiz0Ip5QQfCP7GF2FMMdqsfsIgMrfagiFxRLbN52Mdag2BvzYxIU+bFtzaMdaOD6
bQg0aVF9xh3CEJD89yKptbVh4bftGlx9tlV9DbMu3vQBQaVewAXvArLUGvgHwm5zfsf2XeWQvBJf
exxjNzvLDoRN5RsLV9bBnSUZf0Aox7yW75LGqEmhz7cDmJmdboWoZSYp1k5TvriJanape9vXxAHh
4sdTG4Ix5dbD4nuRJsCZrtGR96HNyrmjF9KYUiYtenQO2nphuHSQiihaaw5eBig/4TmGYu5XNMat
6Vjnw1mbSNiGlVNznqAt7OnyS2Mh7CLOyiPIlphVUn1J70qLj2EkBsjejIORPfKQQx2ZQXQpj9nB
JIRs6C1nYxkI2Uusp8OL5bvaUYZu9CiZnaFpflAaPCmvRFhUebUN51BjDRbhBkasWHPIZJnVA30F
KI/M2FJUFHb4bGOvlScODFAoK+wvtkUEp5EXR07r96IDnkzOMCSdlAhzw6CoGx/NZhAHlVNfek5I
VZgYCjl6KGgp+DG/Ai6MzoIgJtPB2AbTs5V65b5zNim10RqTg7nSbF9njSOHQGuTL16QxztCbA+i
Z5bie2a1CLmhF5XPGAlnKsJIl7jJsCoR/Y3JY521K+jE/ZL21nRjMrvbmcrjEAzCbUE6DkSFIm0P
tAmBeUFijXiK2Ih6ZkQ9lk0EPOZdUSTTTW2ndyi8wstEQCu5pEcPQvnCcPCZ++3gk2/hf+31ONhO
BiQel5VbdKNFfh+8y5oKEO5hunKIHdkUiBN2xRg9xIUG2boexxVG05PuNMUTUAJNL6ES2cERucE1
7UqcCsMkD7PpwAuEv9I1q7rtlbYp+y57DIQ4DrhN4SUIYg30Yu+VSYQuQcabtNWdZWeEJ2X3YExj
vBd9ru3JookWhDBE9xjkF1XuPTpac1UBs8CSlQZ1OjPzwS1e0WTq67rXYaJ2RBI4UxetumCM71Gm
2rcq6pc1eR5EVlrhfUlu0q0h5klDlB5jUTgnswOwGNR5v3aiKMUFF4KrN2+5AEQ27jqFbBJ3EQ+U
0RbkA9hq6/vTY0oaXuC5cqc146YPHf+unEz/kGbTS0Xe28k00q+GDmijtO1pkcqpWjiDsO/AH8TL
0dNp45jBVxPE2BdNI+U6Ql0gyZnDtxA5Z79qDr2NQgBHPoYPoKgZM/G5GN8XHHbo0xqHOi1J6naY
r8Rxtfu+OaUBmq1KJP5uqoKd7ZvJPVr/8cz0YklA+EdiB9EZbBRe61ozb4idG5dkBBvrMgAUyto6
exPMddPw5yUUmUXrMedRvVJrrI/LgQPpl4jdzhCADtvuyQxzJPxhOBwGBRQKUcg5aUC3+NG3cirq
JelsHWPwONqTj9m5prm1aFivzbAYlyknioVRx+LeiMgm9B1BxnQOTttJeao5Ad5UpVEc3bgt7qqa
EFhyIoxbXeu5MFlw0sk5foSV9dEFWnigi0U2pmwjaFn5i6el3rn21Ir5d7puZOfv28xQkExxpeah
cdBaNAy+aF+TDFCK79vqv5g7s+VIlS3bfhFlTg+v0fcRklLtC5YtPU7fff0doDypzKx79rGqpzLb
huFAhHJLEeC+1pxjUhWhc43jzMvVt9rv7g0TZpcVOK8ZeWQn2XLbbAYIfPhC+bAOiTjTUP4+Gkjz
LFnshgjqkN6ZTCHiYTzVY3ZsggzK9/RPSav+Ti1acJ1M48oOX7oWj+IgBHG0rle1BxkCLehY1+gZ
UAw+Vt2RjJTsWBo10WWtMD9T9FyQc7NXee58SqvQpveKsdH2jPylwUNhv/DsEl81JQDJkbb2xcgc
80j/0QLVWuySyPAuwMfgEHQ2WcjR8CodO3+qIgzMUdJh2tObAb8wcCX9lmMl36k+yfUWRailmyjB
JbOD7VihdhdVEx2DFnlPlJjWyahb6ySjHxZARcPXgktOg2AZGZZCfl1UzAWsTUfXEX1gLtYClhqx
PIAA8DKsctJkiJ9T7vNEG5eWMpC45Hv9ps587ywrkvW0oLumWDiPAf+XcHgGRCTp6B4VC0sPjcl4
E5jxWUs162IZNQRAR5/a/eAcfNvF9UfFR6tT7RLI+tUTenMdh5pWSlOeKyrz6P719EUv8eFWKtos
z8D32rkk7FU24hAHVfICyC29+IY85LYiUJzQGGc/htSVUtOm4oYcxOracO9WWBe7xJfXzC4krANo
GYqWMndtCEOqrTPobOUc9dE+h5V8KijBktM23vD2TawY/Evk9Y2H3NyIKkuQiglvpSnGkwNd607t
PXkb+ze/pKAasVi3betxYIF9juzaPosgBlRRiB26fuNYp/YeYgBffccaTi25UAtY/sVD68fXsIvx
U3tW+IzXKFwOcnBWVZAkCFCoDiENuaXkQBLsYA6fypHG/4RkTqLvrC5hVggSPUjnWgaG4TwLiFyK
7lFBDoNVQJlp1TvUU5l2IaiJoWsIDeSMo46AiBB4xUlnPzchP972yIlISlWcqMc7IN0TfxP7MHwQ
0j1OkAK0cnFyTHJHwaEd65tgUiPRA9DhQUz/1KbXNqUJ/Swmu4/4H+teBi+ppXtEfSRPqYdfWLeo
/kr3REzVWuBd1YcyePZt+aiPAIiiLh7WEZ/mQ0e2G8EHnrWM9cDYC+8+8rGt1eBM7puKIrTiSX9n
4UYui9x/7tzyzuVH712+3MehR/kyVBjIqvBJ1N2PFgDaQEzJyj7nih7eymnTh/Jrq3vq1lWU4KSm
+zGNvXMYWC4zuLg59hOrreA7mvZKtyy0/EVvaipoBDHs7GMtTPNckB1+zsfvBRmBUpHjgdQddU1p
FBy0W90ijPRHwoUyZg3nkdgrWUJVAAQU7UoNqLVTudrOjv3sWoCms5NU349Vqh4AozwXreHi1uTf
3MZSPtlKsc2zCUNDKfnInay/l6Z1k0AdL0xF3+h05cfGKO+1RPfvbcrWkoXCtbT7R1jJ9U2D77qw
qdXTTpcP5mh+NQgRZeoUuid7rCPuBDJYJ82JR/BwaEpxHze2s6Oq+oMJu3tv2/1VxKP6yUoCsnIM
Gd+1BEmRt7zVFXw6TeyQHYdZVMOQoLYjpTcQWid1NKoL2WbcZKYKuOFYwS6qbPBOYQEGW0enpWvM
y3M3vIejcYj1KLworRlcjOEWUY8n3xH+RmrW4tYZGRC1yQQ/aMrKULphbYYCUo4um2UzVe4yiCMH
Y6hAUOV5s1S7KUnDM8qzcOto7SbExDuNsO8qMhUph1k1xRvdOMlcgzQcWo92USdbwSxU98aeB0pq
EE02kJRmt5SRIZg73ageWa2gnFDtY5nFxkY0RHL62LZZPpEJFVYk7rAcSCeFA25ikTyqddHuwzR4
wkQ0hTP01ipgSbfI9XFg8dJsWfqeMxNgQ+d4fLtgBigIIDdxDSNKVUApNfHFtKx24cagJbjNn0my
h2yGCd6NUeENpLEDxiF3Swt8cmwJEXdF4wEqawkjLxumfPajH9BgUcOyX4rYe+1Y8aAIhYQRT5mZ
FWDK0Vi3Gel3epkTGIHKBtDIm+Mo/qJLuCGDSNoHRXppFXHyYcSV+hXwCOrxmhw2Wxy6BK4zZRex
SIk9GxGxb3IDHLtPGeEYhsH3dj1tNb/Vl73D7yI5YajCM5nLr6M/nNxq608MfjvOT4njXs1JnuqK
r0kcqGclxQIT6xSIzM4AGUl4d+YF97kVvUYyDzeNf98S7UmcDXwMwKO7YsxYkrhMD9JvXtIx36HR
FYTOwcIh39qJv3V02J2w1o6ledRabPuDahOrNIK2MgGlOpn5NE7tlEQDkRxKmyTmjvUHwqd0jzH1
YInOeMst3afbXe10G6Kh3YHXMygyKhHJah4JUYG8dbLbgxvod1aw6BC1PI5lPgWHoxuqQfcK6eXg
JvgFE71nTxC3no8XGNZzM7mHPVlT3Gx9XG2mund7BUZn7Ka7sGOmR2PkSklDYC2oUhbR1R03gWxV
tQpxta9mM2IbDgBcj1E3nCq3thfc2+KN2x0gQIZw+0Nloxres1JoJ27n3xRVkgpdlIvaUIpVlESX
olRx5DJ15z5yIevVO5LSt+im3Jt+yDqQCgMSM/RQnxsXISJ08Hpt2Iq6AdnQLHmc8Nvhka/GzQYD
c7RxWiR0pDw9ZWoo96ZDfb2SZ/KFzRWfyu5IBkiuBNuYG+3CFKJcNRN5PUwSaulTG7aitG7i5V/Q
qiV4SB0Jjqzpxdnqj4I2RJBr6rn2n9M2fgj43GxyLHGLbmwuuUAzzWQVrJ0lmDrk5GjLjL/14F1T
4jaglcr7oBquXTuunFI591aaf/JDsArmA3Cb+6Qg7wEF4lfKW2JpFdYrRISVI02IiwP15aimoDYu
pIkDHiX6k+FGFHNT+7HVeTwiZnU3tBV476HWsdxBYe+H7m1oCC9QS9feKqmzGuzWOAXld6uOSlLM
+QoC0ddWUduWkKragBSFt7TK9WOcimtPZy8cw5QUsO7VzMotaaDkdo3hq9aOxsGr/ItsFGPXE+Jm
2YHY6Q5Pj0Z3/A0+nmUa0bKVIliNGgEEjjpEm76HkRWGmwCwNpBKXCFJQd4Iv3Pv5pIhQA2u5U8g
aQagXwUpoNEEoBS/qv2HyA3SdZK3Z6tvJvpFOuOn5LQq8NZA86mBNWKv8oE4Fn5EQpc27qQyvATN
VHBT+01DhO1WlNAnqYoT4krRlqCfY52l4Hla0naCpF+bvWBil1outyxl3JNt9CMaqm6nE8b42FL6
FeDxVND4WxJahR+aR1M0I/Xb4lVJpX6AEEzQZWfa+PyL5EBg0g0aCkDltWGm90Ify4ta6Nod0KWl
qec7j271ta3dk2KUYu8Ibro5j3PSFME+RY5ACBCcmyLAchl7p5Y4QKgqyZrlAK1rLE+Sub2V0bur
eIavs5HAFgumKTfPT0Ntu3fTtF+V8ATgMj02uvnJTFAH8TiD6ahr8VoU5U3kQ7N3OsTxwh/vEO5n
p7DEkyf9Efr1cHHhJJ2Hyg4fQm8LwZh8xOi+g1q3scoVYaI+DQgfKQIQbrXnS9m7RByVvfxKXOnJ
sHrke6Pv3xfFnQuVXbUzBzts+pIa9QMPd7HIDZ92p8BFNBByFafdK3k9wGoS5le+oRDowV89MfHm
Wrsq7xz6+uRgQKUBdkjA9sjdcWlNa1qYoX34g2+fDhDUvJR8L/jCDi792fQWDQkaxQltRQvVXqm4
H6OmCu+tSKEqgHUOpCbzdqruxMKV0SqVAXXdZgotkTW8HrMm/xrzLxOW4MUw62aNTQ6UsRqzzi+K
26DSisgDsim6ZJ1B/jiAvSMwM9FogYRklvUsKQiD44HoKjz7O0t8ArF0qhPY/KPLOk4Yyp0TNPyW
ff4UGPCWrEFKVv/ZQQsI/G6MdCVVArm4oXeboKi/xqnVgb5fRk82wM6bVIpvuAjFPmo7kCztNDto
ucFBv3SJZx2yfNflBD14/NaMakQtSVAowARlHzyT3vHU+fp48IfidbQddBF2uiIlIfpMO5zKnrUU
gJiXiIJgqqbJmQd4SnevfuPv3vNt8utz5ZtLrU/hzqQaN3SP2DyVNe7C1ADL961TIIbqL0qAgU+4
8bgn9BL2Oc+8pVKNxZneK31IoGG9wIXcLnM/N69ZnBosNLW9HSfPhADpN6up1UPehV9AbB/SFiej
xW0PAe34xSfG1tTBwRHz+OSoNQnIjqQ3I5IvnafUx9iDtgg+d1/0mnKS00agllhKC0FNjSNqp9DP
kayJAT30xUYtKrBcQZhgkjXw4qBqW4V9/uBrOSWPVBvvwBt62rhp9HakfQ0bdrAJ1gwcvA6eavMF
cSnPxn58ChpxQXV2V8SefTRtUzv0cf2NZ3SyLlqWWq6wHjU9UVcNykCYrdxzYoeWZ4S/nFZAdNcP
gok9QtZtZxK7HI3I5e3om5+gCnY0ijxxMt4y3V+1JeIYT4s+hTrwCGUk1bx4SJVIAemB9QGDA9ky
zHPITYhOU/6o2j9FoOw83ySIB3hi6ww9z0BY9JWkwUIswQaJwoMtje5ku9Yn8EvLVIMOaqvAP1zu
Mwul9TtCvPRm6fj6gRwnMEOj4X3yZbkDj/G5sNPizs5Ffy0kj3cr94qnLAjXWkXgeTOYoNvdKjqo
sbQAq3k3q5TisbSbl5pAqm82kvBEMstJ6wCNhfSoTaJEOMx786aLgI5CHaLxmHephiAdKQWSt3rK
LC936mDF5wQTz7aoXYVEE2mvdSoBrCddSuIUSOhHpKuE3Kl9LlPv0IbITjxc4/smrcdHrmDth31s
HnVh8DjUxt6nHHrsnFQ88uOe7azULr40QOdJMHFB2oEvcwwLcKBUgGzhCdjRNxi2HqCgpyQKzqK3
+i8SRTzs8aG42a6ClAeKZV540En6oP1C2FD7JUQRAxCr1465ZrQ3rei0hcDbtJepQhtIy65+1dmP
8DWDHSIIdWu1cfDgDf0xr8Ls0LWljcdq2g1gO2AOLdJ1a7O0GlFarpQi0SBtKhrYQmwWlBc97ayZ
Uj/bTXtQ0JEcej08Ga7RTSFn9h7YdQ7et/GeG1ZRy7pP9ENAnuOzQsMXdYJ1QIeNjCTQzWshzK8y
SfyXCBfI1qnQG9b64L9we6HN3qhUjGocaIaEwzSYb05jBy911xtHz+H5OA9DW1dX5hAWe0uU1j1O
1qPhsQQry+hBtyLjplj9s14r0YvhSuJBNYP4TquPXsjam+hJPPxZP5FXSp/TpnAl2ih98SLVO0gH
8ottq8kLQSH+KtGT+JCOK11kkiPasrPT7rG3s/pSlzZrHrREL6Fdg+fxK2+VS1DTdjT0q7pz7lxS
3V7iGEKbo+KQ1wfEe3X0xFJdO0QZk/qez8TR7DoV+JhJGt9CtvZLNsDuJwVDkI+8SK2ABPLeJt+5
53ZGI9y8GY6TrzEYjqtRGcxboMhNYQ7asWgckwYKcF+YzuYi8PNhG/f9xTWTm9Gl1Ra12FmtKroP
oTX9fg0CQg1ZgLgk9FTkysVuRHlzp00aGxDsHZBnWUZ/jeSBc9gVGJxyPEB8MGm7gzdERoO3RVTB
xun0GL6Se+1VnDcBgNrGFcqJ7MsFN1RxbbWyB0iYN8oewcyzopXiWlpgDMa8DraBFp5A6jP7aw3B
HIk6c6jF2e19U9nOFaxhWZY2oiAMQwi5KMTqBzKltR1tVZoWqXsNCjc86tI+6QZPFPu+USxyhj28
XsgBso3RURvQjRKmvwBzYNGcZGGxDJgnETmTUHkueSb7ZQVx29fV67zRbIIfFat4QBna7Hugyh3P
gmXG2m9b+kN3KVz6g2VUoaWh3xi7ujwlAn2Xw4JJddP00knL3AUZzN9ikmO129JDeJBJpF+i17Vr
MsLn8lTWuIO8IRm+ryNDv86bsbEeu0ikTOejbeY/83tILmbkyatTj/Ka5Gq5qm1lgKHHxzL+yl2a
fJ5Pvu39GCMaOw6ZJgdrHO91inoLAwHzpkytlSZrvmE5zRHs9+o24467n4WO/yNjwSeZ8t//zlXw
hxNh+11OBuXq77f6P2g9mHyU/955sC2/f88mos7v3oPpJT+BOupEzdEmfTCoh8lKjWuz+/7O2tH+
y0YGoKJwN2nxW5Nu9KeZ2tH/C+25Te6pI6jFGBNr5ydQx4S1A0cROoFlOMbkwP7La/BP3gN30ih/
iOxNjZ6oK6DzGLTCVQ3wD+d/k7pLqx5cQevs7IyvSeUXxwEL2nHUyMhqFJRvSNGyfDEfnDdiYKax
nHeDDI7Hx2vmY9306o+r573cwoRX1d0pa1s8cQKeG7iVAZ5O7Yjj+26VjuIYZYNcEMg00C6chgo+
JFsxuXIe/7b7/qLEsgHa0D1dUf0DU0ZtezGLlecNICwWmPMuiJgGIUOCHzUGrUMQk5AHhDL2SQmd
BkkjIQLzhQVPLGpBjopQKCAhcFI+//Y+ddaZ/LDeerUI4yPsMAR/wb8XOliDD5iUvM4J3cM8mjda
TYYLlbXpLCVE5pGdUZ6USao4XUjNpzzlpcOJ+RoqRZumbnokk8NwGTXrBJvhTGYqpNIxyt88I7rC
vw0+9T66StsmDbSG2P5mNf2bLaPovnampCPF65Z+3EKN6yLnkJhLN0zT43wkNqlk/fZx///YNPgw
/7fPkI29TeXjgy3FYbH+52fIRs5ZscxSz1as9RsEuTWFVzZVwySXyYFWH/Iao+t8Zh7Oe/R3hpUr
QDTzLQCFOm20hHiPJPZBVM7j33bnsStzC7J4WK9TVg4XM94Ahkqu86aZoselRkHJyZ19hxPo4NRN
TBsgPKXkmG5dUznRCBwBzw10kFIWwr0w3yLSI9RQFfRzO7SxkMNJNbSyR4u5ftQ1n4c6NrZBBMPW
n+I/tTh10Kq1zslDEn76GM7HsizH6pprz/Po4+THtYqpAVj2Qn+KTdxndjpsKCsMB81JhoMwPb50
H2O1YYa7nMfvp+arAJ6Sw5gjCn2/VJ9e//Giee+3a5h2Jfs6NCifWMa1qvCtsA5d8a03rnXGTHDR
WHG9jSZ0JkvuniUlRa2k14LrMHbfrVIt7+rcoLo1oo8mycBi6vqvDZmJ9m9D284d1vZVv5wv6Ubk
dm1AD8cyWoSzWVa/gT+M+bK23oHnIdPvaUMHrAT8jZTHipgG2Zkd3yGXiNa93wx3poGb3Qlj5T84
Qo0/HfPc/RwdIQw3ZxpZsC6cv4gObU8Npjf15KxqfB2tzq+2ZgyEEG6eRag63OToDfHa8BDno7LL
JzS37nsuvUKFtaz+mfm0vJhtFqqLatodqZzuRq/59n7Mzbd2WKoPqnrnD2H5IHTUwYNAA+lZKvai
EQ31ATgiu32hq2vYDz2AGPO+KJP6rPt98BTE/kuVpBcirFpSaqPa36aTMSZM9XgfN+F5HvEB/ecv
tfmnd/X9N2OrpEHoYnpE/f1c0IdCDnR0knM7lDvauITaMCMi8KymljRtY6rLp7ZEVPY+nnepxj/H
qBS2vp4jGJDYcmyFwAljCJtLETVf4rDwKVVOWkOL25hSHTvFrq7+qLu3uC1oTw7KIVVy5VCivMlY
t7KLnIJ6+bzLRNEFPzpd9b772wX01CfmWk/yztgDm6rLC60x5tlaV6soPSJzOVLDayo69Niym6tK
UwDeg4uOyW/dXeB+j4ueEkYfGRnaqBj287wb4i85qbmoNoKiP/54X75Prf6tBdD9026HB5FFHA4i
c/Imm/zG//ogehHheUhBp0dCB6IS8s/hY5ML5eewlzjKFh/j+Zp2PvjX5e9Xzgfxq2xChFm7j0vm
vb/eZmgoac4nKv6xv/+UvEQVJWpdXxOsUp+qOi4XEcmxawPJQrVAzxCfWOxwX1VTALWs/JamUlWU
e6Yz0eBwhuJ88vOiXsmyPbLn3fux+dXTxihybOnzaz7O1H4c7ghxvBJ7zdvY89tMV1PjcJFITWm9
Lp1SiqRwcMvER/85ja1pMw/5Smobbu/ExtaYv7VEHjyTWgEmNHQB0iFAPgnNPQ3sbNWovvY8783H
mnx8cjQfLHZIOcCCIV5H7qmUHeG3xMPPI2V6CMx7VUiO1T9/Dd2/H618Lhwervj2LTzxODL/fLQi
yPa9LtLtQ1cO2AbHTrv5bQdiOaninU0X4zYfU0e1w8BPdUtkI7QvXw/ga7o9Ex6zyC8NcCrsokyu
plGNyYBEr2lXGjI4VcxpstbPL10MP3aU/o+0AavSFL5/nPcA+rtkhlU6X80/z7RGy5c0MpuFHQQY
ClOf6j+gE4FQwMZ+6HSOsSzLyjkA+rKR6DIfwdDKRa18djVsFfEvkUeFoWCqfonVrPn42ADk/qkD
+Tg2a0PKcD82e4EZ8GTmXX4oKHHg1OpPiSRKbDHv1kOsGJvcq679KBtu4bofHMzpIha48TZXjbcS
6z+x9QWEU9ejbDh6JCn6Vrn4GPdD8fPMx7EoIOcPR+/CTMguFADW5dJBvevmXnpn6k3w0Pb4EHNh
EGpsaPu81bjxFEWXr/75Q2L//RQzUU5i69ccVCyEWBh/AZESfQi73tPBrFhVQixQ0gTkJASli9Kv
Aw6NBFRf9I5y6vOY8BI54kCw3adRbcxjBUGTOzpDFCbNtkZKsn4/ixFjheSy2PcutoTQRdgmSwzI
YxEcuKNm1NAZKQ1BAaqbP82jPpbV/QAId63lAcWN6Yp5w9pmPUiJ67EwCGamhYAf1b2lLAn+3QiT
UnlXTBuu7kTv3kRHUu8wuk+pvw0oH30Jq8xfq3WXEfcbq3eE6kkEZVWAZbH7lnS1cp9q2acgC5Hu
1MQFkwfgjmZ/mzcUxocb/slX28PW8nHcyjRzbcNjW1mKGv0HAIOuTV7A3xdcrAEdFTf65BWEzvL3
ZBlPzVgCBxj3ZDnma8/V0pP0HW6w864S5OzylCd9QYZwYiRLomAazsf+vtyJNIsShJNnJ22isks/
CDZ/XzS/cn6P1iBkVSiUisZp5WGMQt9BPjqp8zJlPjZv0i7samYnXGMFYQUQqtJ3YZ6iH+fQx3H9
43Xzde9npnftedd5lI1ldVLSNjp4ub6OvAr9RqaBjU5KFG9gLo7vw/mMRT/5PCQ/5kGR69WF9mR1
mYdw9ow9AeE3dMD1+6GPk4hLPNgUHalOv17w8XoWk+qqLiNIUtPZ+cT8nvMQewRxtTZz0vkECkBS
2vwIsV6r6avSLvFq5V37PIQOCtTcvZa1iv4h+zEftXEvnu0wh+43XRSmbrDNx4ZI5mmIrk9BZgHq
a2gN55B2mn3TeijsY1mIbcvkFumT3dp0nGRCBiyn52tyoCxYXeDeG9KeAsgbtMKx2uyVTru+D+cz
tTvY53LajLVOJArAAMtrmrWXueI0b5xpj4aRLVdmgzyrSx1rQy4gqWhxd0w1rzhnQpZn3INhu+pS
SPkY2fL1fGbeEAlc9Yt5F9y3tTWl/fZ+bNBtyu0oNhaYYYI7bbA3oxpon8ZBqp/wMdH5Tvz7eZRb
kL34f25O8zBRCvpNReDv5qHHjQtbViVW81BrXj1yiq+GhLGl6h36pJy8m7w0WFqNjUq7PshurVCm
g7Xxfk2qVtltPvHbdQ3qn9Qtb0GK+aLMG5xG2EqfWC8lOxFWwXoeugDOVi0TM0QVnAXXwMTTNIzz
PGR9v1JF2+3djriBZHo8zJtivp9XqQyPSvCpUUeeGKHW3SNBC8cnwpbWQ2IS4BIWqnnU0XgQYdGY
UABah5SxUHwhU77atYQsobrofm6IwotVjIZ/HUaAKPpCu/R/Xt3nz2R1yMv8+qTrDoFS11OeJn6f
CdkQqYfI4CuVGF3NB2g6NJ/0MzSgpTQx2U6ywvfTMkj4lPESA+fU+3U/D03XDJFyF2CqZO7Qn0fT
6t43vsXQIDVza/O91QByFnwe9iFsqWYPfsY8RjySglWi2viQ8/FG0AfUsFgV9/MGlfbIH7Yb9/PQ
64zi2vCYrIpaoKn01HrdFAOhiKaLBqoH5wRqqd/DkrKoj34Ka8P7js/2u4k26ElVupJuUBmeqfln
R7haw4buxvggHZBHMdjyifs2b9qaVYdq0cMKDAgs8zH+eKxEps3HifnYfHY+YUjKRR+vkIjsD66r
TKRNl6gVqDO0kLEVmRvLoHNj22HkbBOYEF0WfA4FBadgCORF2KW8uBbObtpCR0Pqub5CGft+bCyk
dUS8XOqr+eLpuma6bh4N00vn1wdx958ISahx/3w66fjXVRBBLpwUU2j2308nxYzg4oedt+kTZpCs
VvJn6ecwN2qJTrK1HzzyMiMyOZ9jJxxOdumBx+2z/DmrLURQdoZOtw2KLSW2cG3MmL1EPoe+TweL
sheSvX8do8Vm7IPptz0fiqa9zEqeQ1TIG1rZ7+fmw79eM79PN/3p5kO/jvM7MfYfl/46btH3288j
HRniLlEQFVFPBMYUkvQsRCohZLfZPdzcfjWkfYwhguF8woR30fIAP2F9ye5zra8vaLmRvTCaryL6
Lt5GGSEaH280BqW6iFMfsNv0Rl4Wf5rKv1s64MVx3rR+UxzradPELa5x4vtW84kKY+LRAQUS7udx
imiY271c424OHgwHb05RIdoadMlwTPVTHQxP0ZAz7expTy9U5qP7+WLMRpALhYPeq0Lv5OBOvGOS
792ZTeyuyOoa1vMxMqi8O4xXBQTrwtzPw/lE16AkwAtxnV+VBoRISnheNh6+DQC9fIU6Dq9l2RSn
vKeGpFrM4n4N55P4ncq7xNHfryA0mSuifw1lN5R382XzIWfUrkaVV/ApwlNpqxhqOhnjMOM9sOoT
U2q2k69Tz9L+/H6qMoyfp+aDZZb3cjsfrDoc7WJ8SzC45Be3YUpvNnf+aKnZoSUQ6T8USlQopn/N
v42JEEMVyVBVlWI95fQ/F2l4fnq9c+nmBCh64jEPjsqofpmdVO8bFcqDbxBPRxOICBHHI5knNihi
EnaLgNDoTIWpm5Hu3s+Lwn4CFaodP94CDdWiwzd3nQ8ZEbZTIuD0nZrLa1SpxkFHBndFB1XBScS4
CCLrmvaVcZBENL8f+nU8hLLH8aQ3IVv/vHY+NujtrmlDdR+qgXfVTKL8GpCZS8Mo9PU8/DgB5QLn
T6ucSl1zrxpc9b2ftw+iJRdo3rS6rx0rAvoQKUy7BnVPWqNDc1MqZ9zOx2JBFTO6Ka3nvw7BhCr1
MoEsg6HE2aZg33ni/7o4ZVpV0ri2glfE0MVyaKc0XCwZTwRMr7SyCl61Ph92cFLFen55X3Bzsr7N
5hHIGvUDlb5Vq2n9LdAZORZUJQox+BQmewnI4voWmPl6PjkfylrNX+Z9k+3nY6gSuAuWA3eN6QXv
mzS4q7t0IiPxluagpFvdrVg0TVfQ6S8e8KV5LfGG6FoS0p3DYju/WRhE+nnozLv5SlfL1hZzlptj
Km8jiw9KG8J8EFnUbXzWxKuOXJ0HqzfKa6L2h1LmCWlDZUg+yn+/dn6prpVfMPvYRCa1eLyMFP1g
0NyLsYm+OQacNWLbnnwz7DYm5bMDkoGImC/gC/MV/D8iJzW+CkDTsZUsaXc6hGb1465SjHE3D0Od
oBovG5Ivluavqs6pv3tq9GUOMpdWO66Rb9HZmDb8Q0a0VCSc62HwJRIRpfkQ9VgZh/hNVfJB8VV2
pGhaRbuKxzbZjGkTA6AM4/vSDZ8zTxJSMo1UZWxvDbUn8n+WXYwtwHXGOwHM84GZ5F6pDTzFDubr
PhvRLk1DEdOzt1Q4d6kfXGhSFEejBQ90w54mDpFekeHV849UR619AMkql4OTWLt5WMdVdcxDAPpE
GXj5ssryS+/b5WVggvIQ2OawyW3EePNQi0lxFSmd5PkrNX8RnQArvt0bDZ96lrnrv8cEN8GHYVaP
GvFf39tYkQBNTQd4TWoea9LrbqgstMdpZFEkv5mZ0B99j/Td6ZyGX34+lzN9fT9HWvL/4HXze4rp
Xf7pddNPn3/Cr583/3Tmw/lVWM3n0bx3miz/QgU3WY1MLM8hPRNKqPBahi403uB9LilvqV/9EA4G
xjfnVg9KePBCNIyesPQnMy5v8xVVL79h/C0/9YVibAckELtADcIHjdyZxXyFdNuD3bbJC/ASc63n
5eOIiGEbGVMgRBkpG8GN7A6XAakCQ2G8GGP9pPWSzJsXz5GoVoWpPFp9C2HNKAQudRhmkWK6G1zQ
43F+G6txvPe3KQyMVr/ehmIOb3P+eBtZqu2yQ78HMJEUAzry//Bebpn+fC9HkU/Td4j3qhTFg2qc
sNZLdP2cuBZaY77/8zeZCfR1xF/JjC8zH9CXjzRJiNdcSPjri9B1g1MRRvpj6WTdIunEz+F8dh5W
do/EohDtPnMrfz+MurnQzAH95Zi2yPaCtN3lhAfezxtjxNqWfkFszM1RN7mnBUgNBtYORCoYDyWt
iQfBIkgUnrzvXC98KMP0NWq18XNbDQ1ewVjc3DJA/13FAUpjTsSoKDFIKU9AAlLYo328ZTHmvhAc
iN6NCwwlNFdowfG8ZtH5fcKtkmRuF+I8T7o/JufMXan2CsHNs+PpNZ8oSgsV/wBTVomyHQVh7uTK
hJSgCfBZEcoPMk3lvYJjg4jQjoomH5aHGFC3K7r4UZk2EQSAAgH/g+VFjMziDPjPu84X4AdDGhdE
/nk+iUEmWHqpUx7moaJk+Mg0oP10iirtxvOLBb0vCFhNmFUFuvqZlFKEeZykClhYBAHmZvkWgZnA
02Z9NX0CdVPZ6neBVpZ7j9i9LRFQ2MSj7HW+wgpI+EjrM2uY9nEc8ZnLJtTe+l97vqn8mA/92pmv
CsxOe/t16H3nGhuVdR1TJ3jsDRv3sc/EPc+7c51RRoI7kT+bg69vCUzr1lN7/7lubNqPhe/uYwIL
RlMnsQkLgVv8P8rOa0luXGm3T8QIenNb3rc30g1DZobeez79WUD17pK0tf+IczEIIpFA95SqSQKZ
uT53Xio9mTrbFJkd9Oyjc5nr1T5J4xIZGVAG8ys7oIyzkLaGABZ/NMCDeUlF7/ZmTw0+cOlxszX2
fLLVsic72xWHD5/zoyFTtmWi/sttxb+XDZVd2npQO3AZyHtcbYrfKbvcIbFYusgBj6c8uNBwfzPJ
qzL5PmSldpfnxKCkZ277r1VaQcfOnbd+iL2D5+vvrhXaB7Pj4VGmhX8f8d68pEw92o5ux/tbzbHa
uo2Dgp0cw9Ix1R2CdFVfUiFgUmiSuUoDGyvZAcr3rsso1cBrH2jthe9eVK/v7nN5JkoPbbnuPv2t
p8fZwPfPJfkr6e5VLW4eJtH00CgESixRdKd/tBMKXirq3++TvLMWHSly21gkXsmmAboIYcA7qZRR
1Sj7mY2jPQex3TxaI2B50SudTuMGnO0cktOhANMLwrgnNlnxTBTd3CkgrHqUUsiu7sD+VQmPoZ1b
ffEDY1hVVpZsAYKMz6Wu/AvmqP5ZJPVu1PvmixcAieboX6FOJ7NOiQJcOwvy5Ise5HvpWnv5P52S
Wc9u7ygbCkxQk4uq9t5TEGYGlpv/zLepS+q2EFehxh75eARyt2g/19ZBdivd2I55OJ6joh7P8ioc
ScJbfDpXhtpYBy1zyX3kWSNdNASkTQqnj7Wu+5dSNH6f5etCLe1lljQfNnmVk5pH0kq0/cMuu5YZ
vo6JOu57CpQ5FBBTbyuhHKVcpO06oBq/rDR1gbmpQkvfwMD7liFV9c+k5ZRW+daPmY+Ou38WP80j
OccQqF2k5Zz+PJqI0PYjej6fk1oEN1q+nD8QFxWPDCa5JL1sqE5J19yRfhq1qqMTUiyMoJ7eozQu
DmrSU8hhmtM7lQBo76aNdfqLmy7cst/dhjE0XgvkcKXdGe38AJvozdIgGIQU7r3OBoxT9KSHHxXl
mgVH+NQ6V82Kuoji54giIVHFMXjjph2tutKw7svZjbeOas1H4K7pcQTY41tz1FLbkrndfVyl99Fk
N/+qpZBZaO3vs+5bSIim8RPp3hMUtqw/mio8Bb2svDWqhPWzOiZQAJKw+RmS9OzpVfOvHTRvaljo
b0OBeFWfReFdHJvKxgalElvJtMkrffrqWj/UVHXfLXiFlIFTvTwExfQ1Ln9Ksx+i0vObeYSQggDq
3D5WntesFXtodhqJju91ql58JagfkXrMHoIxeikFl4mkaLaJeg9iXXSJaAmFSGW89FAXXmyEH+Xs
PpBPHy1aNYLZ5GXqjIhmXBx7KtoemwhRUlMbzcMYl6gdm8N2dhoVVWiiUsgbP0KMNd8izqP2UdkZ
0NbzF81AFnII5nidAYBZmo4F+Q3yQHwXFQhr5ab+j+w1dd+ZKDik/dlotKuHHJANUZ/kTgktQrsT
qmJiuiNM0t6noUqO0wZOiTNV7QH22vSOoGDAjfrVaEYKpdM2XkpzF4QZ6Yxze+jTYXpPph//02v2
nY+1oumHoYXKq0CTUnPYBDs9VZyHABGArc1+cclRLD+gDNCYLkOQJNe+llG6GVR6dFDG2XmAyONA
cKw3nj5oFzSnnIfe6LS7oe2WcoyimxXssPmkOHO51dg+ow7Ut8ecwiUI98F0D9IUtTD+Sl99zaKG
rCq8H1SSrHko8HVnB7kuh9r5kTmAyXoq/aYoe6njUVlFagEFKQvUfe9Q1ga9K7i3Z6DyVjak76mm
vnLkT4VSeQfv3yO/H1bOkHvBMYfvuFcK9b+ups/R/+mn9OY76RLNU1R1b509V499FuvnsPBBA+mT
8iWPyZ1ooYFfAD0kD8bk/pMQUv0y6TASKOQBVtPFwcukeXvpD3zcXhuNa/OXYxZf2nQTOEHwFcxa
uAtytpwp8LunrhguhM7WozUlrxNV9gcziqgvmmfnS6G2cOGj+gHBcYtHIrLBhg6fYejAADqDm55T
f8yeeBd+qIQ/T7xsza8KDklP83e9+mGGivklIw07ci9j2vLP4QemqLVwSNARNtH4RmQeAxRkpEkO
2lbjXuRVQwHxImqsFG0pbNcIahrN7TZrG3BdYoHbPDlFN8gw5CyuTFt9Z5ZTQxXyfxruOe3/7moc
aB5n0cgZBbiFPRzBNYrQP9xhUM/8l74AotVFeDw5gsVKX+oc4oOj1+5OjgbUT66jmeJiOWoRWt/U
tZmvZVeHZbFzFRg+5EWnL3zyMWG3xODtSKwsfkZbBD+uvWroiJckR+k6WebwFKD5J8fSPMxekjJe
UBNjgfVKypU5dvUTewltqXA738lu1RTUsVnFq+zpwgOVDaBXJI8fpc0Lm3SfA0QDm0Bkluo4+P8w
kO6vM6DkbShbTdckT+mUvifqXaTaj6Yfee/Z4FE2wpf/3slyFyRPFx26AD5TM7XlOm+K8gWR6JJ3
0gIlSPaM8q9GM9xfpvMyNt8TjPqYrnh85ZV2LteWBsHKqPnzUqLQOoHVII0AdNSr3tfDPogSkKSi
m02dCeyM+jI5atTWuIqtYN7JUZCNVIdS0HiUo2XTvhd5WEMHzcfXkVhkaTbDk18Z3jMvpdS/sgOs
2qnazXaRX2A/AKIU0UOtMjXUbkGO2bwLvsUVRI/CqaqjHJ3Dcgf4JXvioJY6fY4EpDmKNO0QJuw0
5aQgyAH2KAppaWLJghSNheb26yAd08ckDqkZURRtIXebspnnty6vxkfZGTMwzhS0Dju5AaX04MM/
skL0c4vsbYx0FMyoQRlCvUJVMnTCvecF6jrKS95USLgyLwP5hKd8spe/2ABVmpdIpXhGegPGNi+6
aOQA6hHqqRFKScKEqpp6bObgMFAb+Ty21gUEgUvJX5s/B2UWrXIgmFs5WKlzvE9HTgvl6JRkkFBs
hGDMboiPkJmcDZLAT6Al46M0KV3+cSVtt67vuSi233z+NmUodHU31CVf7RpGzqB9qZO23LnIwm9M
0Q20HmCDXT6HY66ewDa1S/LytS/wgdVFNakTwWjff0gL5U1O1zwKKMvEbthDofJdlAE64m2cHpNZ
F6dZ9noo9fR5rFvjfkrmF/kwd6ZI31FNxZmy8JKT3MZOjnL0vydJryznn0Pk7LShZR66bKBxQ+tw
68qrWozKK1gACQgvbSt9LTQd8sXN+f+e+8dScoU/bA5PlXWZwWbx+sA7WlT/odcgLt3RnesFVI71
nJWAhXgaRitfGq9Dv0zIjAk8RtW3K2mUDWkIc3G+LgjBfdjmhftYlsqKkEIQAH0gfW7RRKTnAAod
1EsWuvPF9aott0rKqvrswyTtjVlMO/juP27269Sw429+cLiPGW02o0fWwQsdDprsyKmOERabfiLJ
icgHP6z+XJnIwLdOS8ydXPS6HvW67XYK9EdqnLmTt3xfEk9JLsQhEOMSGVuTb5yvPTkgm7qt9lpO
VV4kfG92B9LKJevNn2GaxTtTrnFzsflwl1VUgUm+/Qh52XR+v4KTH5H/858Fr7PZ04DLMqiHv/bl
T+ip8L40uf042IADO6Js615N20dkqdrHpPHuYt8ho1SYDKcKzqYZPMgxaQo1EmLkpDZMtXQJ7fWO
A+jsjwmtmC4n2IMJwsWBkHFb5POn2DEvMzG31anYx1R0buLSa89V6r9Hox/trr0i786GHplA88Ro
5PD1KRJWbcSItMkmIyl+XMyq0D1TKYU18vHXYeldiSmktrpbIL1fr6tKm1xBuoBPqI5him7R7QfL
SznamBBq0eh0UGjSlqbhdMdQ/Fa+4qvjwud05OyKxpqmf8uJr4dHwuTZoLajX8lRkKfusi3cisop
RqTNdjKIlrJPOq61mTpypK5GOf6xeESMembrKx2HIHmlYIWIMwz9p6jwTzMhjovvpuUTCP5qqynA
S5Q8S8tlXz7Pc815vRwcnWRNXm6w8SyreGqtfLgnNXElB+Vi/gBcJbAHcorFBDcJRSpz8ioH5SRf
IRtaqSkGbVHYEgfjnuCwUPerf4F/2+//iGj1jXW1S9/b6fun/y9rtP/xvbnJq0/77SBe2jPXua4t
e9ffQy+pVczu0OuIT7yE1Q/yFAaZLdD1/2WaXTcinNM3D9K1dboHaZI9eXLD9vVvE+VacuXPiVk/
/3Utucyn1215+WMtq7ou//tao/i9fjfJiXKtz/+hfja+upV4pxRnTJ9m6Sl7n/8Hf1nvf30af1nr
/+MD6kc1O3qoVdsIelutY96BE6mffC/PNnYAEEq+QFKr6kFd+EeOSYtVKObSDgdnK7sAsIpzMU3P
sjcTp3qqBX2Gstru+oZacey3pgQ5XPI0RsaYg7uSw/RxoajtiE5ebpyahG+jHEFNrYGQKwbaljwV
Xlt5mEl3SfC8XlLpMm8IG6EHLrCeuWjcsTiDQepPWmGr51SzD5Heeg/oz9JArtgpwP9IK/qPbUx5
p6daM1tLFzlQ22i39mFjc1onpomGHOhjCXEaaim90OW0sMoB+rS6+yAn6S07CTJTvt9MI0k2iP7B
4JY2ObNrMjIGk9Ld3Gyz+eiDbetcQFMyHAUs+1n2ZKjqsyfHlGa4jsnQkehVAPbvfve8hrj6FJbX
Ysyi5ybtp68R+M9VpczuUQPXzh4jek4B+/9iT8B7+N6cnCGkxJcmgyPvKe2wDrQmvsgG/mVyvQra
ol0HrVku/xwQzmUd8fZtmd9+mSDsslt65B+D61z9dV3h5jXoLvf8Sclf5OoWwClSCGmiA6OCOZw9
9SBhXNyjJ3sdCHb/9VJaAVIq+lJ6Ra0y2whXMeFqlQ6BUfv6knwBqpsHdzsKrlckbU4gkD1NDDrc
dtyjbJo09Y6Trnbd5mbMM4XzlqLb+H2rDvso58a96ADnRyv4eQBFLHVYcHCP9TomV7lepj45+2E7
7Fp2C5e6tNlnZtQmI8vnrLJ67pCLoW66axs43YmT/SzZru+uw2NLxo0Sque+0MmFGQOEMN0g8NbX
4RZKwnmujyXp5/riun7lmWvTGMFXBkNyQqw92vgOtIZOZP5LWzZlH1eKqU+Csp+8JzHydXWthcCO
C451giwzOQsbwrs8HLyz3X75xUSibXhX1SPKUpO1l14jFAxz0auTT0pG46DisQ5Lu11TO9aCUqy7
S9DwHLTQsrg2Zpq7i0bvCgL1vw1IZ1dTzokdpQedNCRtIW2eXphnZdrLNaTltlpjQSRAjOkVcmO0
R5j+RWlUA711mqBQ/GlROtN3PVL87S82eVlPJNImI7Xawtn7nCa7SuFmK7tBhbpreIF2OJMu/Tk4
DwmvYAmE6bPs3hrppsekKAu3W+O0mYVsCCgFu3VrQoZb2DgceWQU3q0BgzlrEurCJzmIeMN1kE8A
0EDQfEPSZnmNX+jUUd2J7jXUIbuWMv/adSFo/TL6x1yfUY2KSbSvw+RAbG9+IlisL9E/jXeqEc5P
up5pR4cH8kKOStuQNseEetU7aSIjyFyrrU2gy2d+GMKMRH92f/PPhjJfdLFaHK/TTa/d+TFbpLb/
YnGAry1sDnzgWDnFxRa4sMAsOT4ORrq3AXElR9MAfJo9Ey9byeE+iLNVLI3C5895vy+YEI9ahjqa
CKskUgw4W6nnklfQ9mB4umR97QdWNd3N5Q5Bhez+auqc6cNFBn+s3A3WxmhooHlCdpiV0vwIBySC
qjhsKNUx6msTGAicxGzK1nk1hJzVWVDz7cp8mwEHbBIk2jeVQ7GXP6cDeJlgOrvRANPIjWH5uJwG
xXpgEr5NrUvB4cMyburoeyBy3ZHTeo1mN9lFgdJsBzAqz57/o3eTCcwyjRl1H1f/03Zz6YwR+E0R
fFNtQKNkKVkNm58/3xD1mQLR0rjmSMlXOdkQfP7FTlQhW83UnB3ywjvHtlt+C2KCsyhqJi8aGesr
klBsvjvVuNWnmsrntMmPHPZN27bRjTst83WkAwit9n0A9r82sm9Eoy9hrD+rGhl4Xa1NmyxvgTmI
k3kbkOAihFN11pxxeHPur7t1Ki7Og434gNylyzktf3YQmdna3+YUpTK8uRdOxCBU9aV/idNsPlkR
tdUt1O3nruibJ5UTf9G5Nkb1pERBI6IJjFcB4hV6re9UjsUPdTDrq8QrH6Dztg9kQ7aEyJFZFb9o
zFH3QbNCC+EGfgdzJE276c10L7sWaX5yEjyn9qmEciXNFGx/TNLYc5+6GKSgkuroERvjW9i6weMU
FeFjZfXzpqIWeiVtsolSDabebCS7m6100oPhje5ZzopdJyA6r65vC0GiVnZ6EOoUS7C4bHQ31FZ1
yYPmZmtT9d+59wgRBiW1iX2QrausCU6c24XNwpi04CT7HLzbKJ8SQJuE8uBCGuE0N/P+5mSUEbIT
ULmQ0/10UsOg4I9DLCo9w4xHccHLhbfKxq+NUXbHweyHcO1FyVF2KXZlf2N2L1TxApTLqvxeNmDc
8/vMyNYc5gxnaZprmO/BODyUVlRZZzsvrE1InptrJO4qabRdZFEXBkhK3xQiZuW4L0VjpF9K6Bw7
Dik/zHn80jkdd7+ayjZH5WQ00x6pP+v41qk+ciR0+05xL8qU7KRH29+1NUXGra6VzrIbe373P5rY
d3dW0q+HPNh20DacxvjHHl5b7v2ccc75nZ/X+VcbqY4lp7onVRnz9aj9Ay6jPstG4R32ehV6QbSy
tAw6YZiC3UnJhKOw4tcbLpA79EXqcRPXfXzKGx8YU++d3eHEi2p6Dq3J7IBgCNIqebZrOViayJyv
1EjrDh7yd9KmBPBZSz/Swaf6TnZyOm/Fe5D5tXNrcE+wrE+qXgePRGN+FoFifh093iFJjKfaPctJ
GIgg/8gJsQrty7FSkno7k2ytoFUpO/fO6VCS+/rZnZqAED5K8dfRWI7KriW4wb87R4QmH4IBQVMt
QGxSjTzqyZBKGt1Ke+58MzxOcT4jvmNoz27jFPee6qBzwmDQYQqaDu341n6UpiyJflZGnsBnx8Ft
qTBhyjFP1WjlcCclOGYH6gZJvuLk9MCJV/Kyb7azmhrH6yiFMdSBRyoPhoRH9lgj4w1mLifDpvom
38/RwJqXvbDXPaUXqVG8SOWIdJCIFNmGLUdDqGNESzmUo8E58Po6n1KfxBL+9jq0LaL6fvAzcG99
5n0X+rgg/O2fXkNZLtVwBSGriuDmp29e1dBGR8OVvpXRmS+lyiFl3rSnXMTQSWTac4DSfyV4QKqW
P/XQ8JJhF6Ekt7Nj375rTALUKTDTB99uCHKSlbWQ+VWGrfdnPQeo0/q98SK7crSFjXXt+kqOZnlj
VGfA7shg6ciFKJGt7H24BA8zx4GUtkf5j8JvDpbhG29/88hCy7sUM4BCeQyeDm98AMQmxGG5bOR5
uKVnAZVhHRmyvw/IA/RRe5WTeEkKjes6ehh+TLAi4p0tGLzFJO7tRc3T17L8+yacvSd4rZtU3uMD
3z+kKuWssegq4+Ss/GhA3+G3SYaReU9Nq/4yCXmGVyWt70qR4W2JnG7PJnMIxmi/CmUSeBXU/91X
EDBayTmDyBvnkNRYS1snutJ2W4f6pAAIBy5JF6RkfzXmpWxU/xBWuZB8q8DrVUFHKlsxnJUS23VA
KY1LOp6uk/zBHe4GwwlPYwrNLaztaD2NjbZvvPBL29ROtDY0ZdzWCUxC6XydZ1PAuDa6mHiXWJks
NX6aS6RtRcVGuM6ARCH9zdqyCTrtdcxQrEjVbCc/Dvk/qaqRwyTy1WRX/k8afeYs0MTLrjbpLP2k
TX4E0ln79Lt+nrJviHm3z+o2T06Ra+XfwfcqO0itJ1OvbRh1mn0KpomD2ltfXukF2tCRO1Ub2R2D
DG6tvIxQ2aIOgte6fk/ux5NqVMSOTNvqL7Zo4McrqywntDDJEWmUTUPSDcXWnrGFcjxc6q7vL9fZ
hvOl9CDvgbegIk7Vo/e6u2/UxiNBslapa+Pzl2Y4hOa6KSu0wIQXp/gviKcqhAFn5VEN0qM0Q03P
97OuTou6hogXolS0nG0bkmCYmfd942knd2LrLUwIVZlXe+1l26FJu7O0y6ZElHfpjWO7JQKsL5MI
8ifFeGDkmjqBsTLy1Y4cotSfNijlzUMmGmlrmolyU+EimyRFZ95NfG/pukFlXwS/5LmKQNmnWqOe
iwHmmxGO1tqLi+F1Ss3XqjDsn2XaHEhKyL78T9cScSQFksFPtqCc4bYfrgH81l9WzZAgexWuhVi1
/u9Vy3bwAN4US4ush3s9FnJPiHitq7Lg3VTYiilqd2UKmepms72hOU+wVQzhId1kE1XjSjGV8lLZ
vnNvoDB3HIvkcZxRDYkTiEKp4avnzCq0c1NV80S9HZfeNHhLmGztqkZ07MOYaSonY8J9isl+5Cxg
BOCNt7T9MrtLiXkiZENNM5E1ErHFuqne2Yde0zdEdbSjzZHSR+6oY53QwFX3Y9AfVJeinqSN80dj
qHzCGpq3lF05oOnqvOiMstxLG+84+WOqHdkeNg+O6BSlMxxiyvYWckx6pYGnrfQuVdbSRQ5kqvKo
qR63IPGjPOSILjA9N7efDkRq2mpjMlx/upzkm7NPcUg77W4/XW3AEGs12qhe+BwO+nyWDRKFA/84
JPdWo6gXEwM6HwL/FI6oX48Al8juNAbqdUrcKPbOm8MnqEzqubHB2yCmdvI6A0hCbx3mcB4vsrE7
cJ5RQZwAng/HYb/Z7SpYIyzpwD7hLFIe5+Wx2R8nqtgW8uQv8rv+6Gc8uw3kRE+jEtonXdyHusK0
fun6iHeuHJSBltLlb343W024QZ89Mv7FcrLpxZXbORtgD/aFKsRhYXFIhXyjHT6FQ1Sc2mr8ej2n
EIcVs/AIeFE4SNunR021wpMHgHofQXdEwmHU7s3cyBaQieevVUsasK7p6SVtG5RveqV1/QU6ee6C
DE0oRIbjnh3vH9lpxjS9k1eubad3s0oYEJ2H080kr2bENfoqNHZ/2N2h6pAnMB50OPGyCoe4ZMn9
chg2JZlAdzqpYTtkdbOt7dXA9C2bhEkrse7tYLDuPUSLNmbmVcuOEwBl4VLrdfIr7yRdZEMiYUwV
8LDV04BiHMPYA4JgDyvpNpEoWASjT+VFb+y7VK8MeLqiCBFnaZNuIZmS1IxV7lIepfVtbe8jv3n+
88Qtqr7OKt9y8JPGI8ka5aKGNvgK+cpfDnDQHjytLzZxYebnMO6KPWpQwVZVa2p+EL4l5dD6OXE/
Fa8c7enWZEL+mEw/T9/EzZ3rGypCuXjwfqpuIn363jauduhFE0BGyki94tKe5g9jlqX6tcsvzfCk
h0jWpdmrMxiCYQ+opqmrHCkmAucfl179haivDbiJMleASsE2qgYqZPm8tL5JXt0usLduZKCpzAny
i6uld04d9N+9km1q1iTjfQV2CvwlRXmOW9bfg7UcD7zaXiGiYB0LAg5Em5ADJEthOPUqQmtF+yXv
p/7oDZx182TE1NvNx+DNzVdG1FfDpFlKl9tAbKIwoXaHVInio+vX8ZGswvh460qbLQbklWwyfyYZ
ghRijkcjo10Vsv+H0zDXD35W50eOUoJHP43+USfPP8jeLHb7VFJoeT8/SMvQ9+oxipFNFENXJwRq
NhC409VtTmTk4XKoAw61xKqyibVmT8w8usieanv2xdeKzW0hamScHeX7b5nTbFsimXe1aOSVJV7o
iGeZ1wF39Ctwlck7uW/gJ/3avovM0LmDFdHuKVb68cf0icr8lZNPAK2E73W6axj3oQm952M1B0oM
AhUb00BajcNcwBcrRLcAuIpqfGWaP4rzFTdDo+izS0DpeQzvsiin9Bxg6bzK1Z/otmqnjAjSeeaM
c14VbgEjlQfZWqbkeI3lX/J5+igaE2Uiru++zaGfnhO24Fvue6LOA22bpCt4SWyK77Inm9TRfPSX
xOjk92SH6eFpyl10cITp1sR6mEFyAkOsa2CUqrl5NxVQ9ikEyql2jQdb9PowdZYDhTY7OVi3igXL
aTjnPVpcZZlVm4xXiJj8dRhOPPm8fW1Z9JtMIZHZ7i+R2ToPYxA5dxX316uzxybsiE7Zj0QOJpHz
wCYkBUNQPQF5f00cassXatKRXaCNbx6aNIDZ6YV57N0hQ6mdcr4F1FPkGWEXD+U1ct1W12nSBzGt
v04zp3rr5D47X0vfV77usdEF3q76td4DfeFSN1G/9XJr96tNDkt3R+N27AlZSOktGz8gEf7aR8Sc
85gOwfrbsEOpDJkTxC/ANxwip0vOLuUmO2ciBU70DCVJyFPgKhDNRASD5xeYqlVIvedSGm+OPcer
V285L+7J5OuC2CEpk8k3P3mVh5B5FgV3v8rxraNSCGbADJaMEiUKi8yNEprjCZQizG8t5Bv32c3D
XMlJeoV/THok+ldixBONvLJSsPukC/9njuWb1jqdUFluVbiAC7kkVd+Vj6BSiwboXaurzzayogeb
8t872UxNjCyknuzJSOQfXNp6E9Z+1vFc+MWICM5zyKnQoRcr/W0uubcrBb2+JLrEjYrUPLUZL06Y
vxgZ+AHfqpUXamrPfWfN92WZ894yRT7pWhlKIZRQ2gNaWnaXNg+I6tTgxYdi2zmx9lyX+k/pQenh
kTBa9h5mENzRwTCONjpynDTYjrmrfWTa1VYFFDlAQNLh3lI7KPrXS2mtiSmiXkLm+NXrr/6203Dc
Hno8P353nGOnWldeDBWXOM42bq3vSMQUZ9m4Zf9xdbP1TUe1AvC6m+kPX8+v5i0ove9yesQZO7Fw
seZtOV0fSPlMPhbJ/eHSjB2Et6bU7lsKg1Ew8JO17FKCpt1nDtAmyt6/3Uzyqh4n+Ii8HUMMFkyo
YubzJnllW2Y+uj1iuSATtwB2d8hf0pUDCC9EFxfpX7m4MWXbDJIZaX65so/QhJZQTQrCx0vl5mTe
iYYbW7ICWqat1KotEa4Ww9LRmMpDPhbuIXSCr1OYwDSQZCjHrXaqN3FSBQhkElyoSoJAsszvqUwS
qXtjaI2nrgxROw2Ns0V27LNfhsHKmIdsV8Vz/xyNk70tMidfydG8M/Kznvrf5GDF7fGkKdE3rQYy
pit2fGeKZmBTxu3fLmEa/2dAXo31lO/iib9t2fVmACLyKhwV+zTzPJWLQO8jfV8u1c3hVnFgf5Fd
YJ27+L3Mp+DoCtlBWzTy6m+2v7mMaUdlYTyv/u+pYzdQS6Dr67SDLtYKuhhn08rh1pVXnUSKyWHZ
lz6yyYT3bcrVptY9WDRNQ0nkt7VidYJg68LtDkcDeWcqN4p92Bdks2W2sxzVOeOdzYqVXTdX2VFq
k8qrWYwAENiYDunbnoakqKbCQ6gc4C2rPE/1C5Vm4twtqxPnVHYh9JAyf5y06VkhgPglcTRjPSSi
bnWgy2H8oku9ikI75AnNLEpWYzN6j/lsbVuhclWLJs7yqdzLvjWoPZF0fdhEQnfdkV3ppIU2qtLS
6XpZN/mrYSfTXtMqwoFp6ROHHxAYKnjHRhAiyfP7qslASVn+cRQ9abr5ya7VWelSsfvyWGbuvimt
7pWExX6nRKLAqDH7L9B72TfE6reBLNB1q9bKIWp845HP/YeXavO3rC14VoRjek+saaEix3uPpBRV
8aqe50uI5/MqCOLTNWqKwtNHuBOxJWCN6GLI4Ke0B2zRFtQsFcvGcLSlYQfpLkCI96lQm/lIvW68
yFTvPY5GJMEK3pEnAHyLHh3NVw4XIsK3QUYMlm6CtvempgqEHPjUXFruZKBiLqqwVJUiyjxrd9kU
+hdpk1dokr8FJiIBc0hSsSMePZZoKtNz7yx/fE2zIT/c7PB0hpPiu1vpgMzBsO91qBtmrXgPyBsu
qCJKag4KgwFttgGyjiiqbaMw2SF18oWC8jszVtAnmcvIPmlAmYgy+POGB0a40kXZd1kY9UINKWCy
5lZ/mXxyM2T3Ntr3bnuSXTkqu2pLtU1XAPn/lxqKiqqJ3N9Zij6vZFGn62bDikQiJMJEyWcRGd/H
yK3vtLxL3vrdOMzFm63B1ld5TebR+mN2yB+S5AmSU6lHgnJ+Q1O0BAMO+kBe+TAF0C1KbyrhoqiE
17zWQuEUQeE0GPRVHsQQwCQBI6xrJOLDYd7JYSvl/heE5v0YeyHluFSLB1YZvZCvNSxnYQsC9Dtv
o/JK2gpfoQLCofQx0Qt0wxtUhKZxHtGGKnN/wblgt6/DOYL7otB3f/ZmkQE0m+sTkU9933baBjkU
KM3SllG71CI55tVXH2nULHjQPY5/2IfaiclZ5o8exi1Iq60hMAJlMz+MdtitMz9Td2qGci7JQ8ij
waqEpZ9GCIoqRM1BhUeHNok4YMzrfpNnavo05wXSMMQnvntKtPbbcPzXc4xziz48eQamySOEn1C5
FJ0Tm2x3MUHEc6wX6bJvw3wF9BKuU4mq43YismPyonyY0ogMMlsApV2+EWR5IxBquNMFMYt8B807
mYcFNTwDuyxTuYvbVrkbkWaI8jg5yJ60h3liH9BvFXIbBbQiz4ofSWZIHucYgqY2kkMzA1ZNlpH7
bKSOcl/n/SVQLW0XCv5VYtVsnuXlL01YvOUe++abCcKwBcwvd0RpwxGE33zXhNxb3FgZtpYadfE6
dKeHBhbEIRaj0oW9FQd8akhOAtp2Wes6+yTgnBotQJXgWKhSujE/mx1Hs0G74WapPJiB4j94BYiH
RNe+yp60Z1VkbqbC8ZdhM/tXN6sf+yUSv/1W+vVV49/11DZzM3efTAvaTxxm2sac/PI9nrpNQYT9
e6j4hK4ic74onlefqR5WlnJ7nyDVg2IRf/+F46yNYM4OXZp1R2pP3gMkLSifHI1vRazuGxk6TWdz
2f4/ys5ryW1jW8NPhCrkcEtyyCE5QZKVrBuUt2Qj54ynPx8WRoMxLe/a56are4UGNSKBxgr/P2jx
jzaCzw5Cm+CzFpvaYaKs5znprO5+7ksTXKBIvyij8akxzXBHcH8BVgzj+NJS6bFbcwXeRCTsdt0v
esVcAHqShDiY+FO+bN+VcEyC6Uk+OtJS6O519ZprCQ8WG7rgU12TXuocoI9ddwwua7oJ/NTfbDqR
z23V2c7BVntCw/Ax76ZqoHRPG7JDl1kK9D9xTJSxLSjY1I2vZmycYdCNf/QGQa42yJKPNSS6p4CC
zHMWzzBOWbxcOHBscBMdZ07imaVeZC2znHzqi1DWMgAwF99Rz/Nc0XA+FaZbr4VTZqkWB0WL40MO
yc8EM+2zyovwWbX7lqoIGDkuwzLITAbPAM7NjkMIywTFqtIIWnZOuEJcDfRurYhUbcONPIfTXsCo
RkEpeJVtZgJJJfJlD0oFXEoFu+OGsKqqoQK7zXKkkWFdh3bj3ilJ+92aJ/tSgQsBa13v2BdZaxxH
Ljp/wBchf3r74lc9f7upcfdUu4AM6sDKbk7h8NzXzfAss5gw/57qJ+VOZEGlBvYuV+EcbenXO22G
Yu2Fxfe8SfLzjZxIE/SlvXkKvPldYZffGg0yFZ0+yE9OmX+D5gQSRK3zj3XlNdcgDsYTnI36M9kx
66CEkfGRegKqILJ4OA29ph6DLobriPzCN5nlNJKvs01WbjKjcUghKCBedaX23kvGJwBcmy+eT66/
d+B+kSVgLOBpJTF8qZnVfKGIAm4sSjGfZGn4FEUl7mevzcpnAng/xKc2bO5htQul++JjqXZ8CHxu
d7JstO63jIL7UIdnpQVjGuoxqD1avfkqKxkg9fKpBDTM+0DpvUvumt4lXQY4rwMeLP2JJgUy8oS5
jlCSLYUnmvbRhGvp7EJUsxdtHqrWUx6o72W1OjylbtN/DL2suHNzKtlMVbPedZTkHDO6nSc/fF7Y
ShU19k41lf3P5TLocxTeAwIH+bkNOv6OGGj5bKjxCBuq+jXLwXQRUZV73jnVjG92lUJzYEbJycqq
ivI+dXhKNXjJSeD/JqLen0Dxc93w4rVpRDnJA30jiX7nqlVzkcGCoPrEuzQwKXl8cevyy1Cr/ZEq
oWbfZcr4DmSB6R0Yx5/yUvPoR0IkAw+u7i6AjJL7xk9ZWYN+Vib6WZzmxVOUJe5D5v/DnXRJfSAW
yWtyHE/7NgZpTQb4HepyV4UAS2f8hwPfgIaqt6bcOV2AajUQsUN0s9epn5R+gs5KeLKAeMFL6E/s
nhtFH9Ar7RrKGY6eSKF1ys2ucxNV/YO8fMh7xmxULnciuFinlrhaCcFOZOXTu8qpafrLdQLeNo3D
O4DxwkerzO/byYlAQ/T7L/XMiWhNJRYzTcNWqhhfoEvjHFNan3LawJ/htf1TxOpMIJByCeNuNsfp
TsvD+KAuMfwctK97mkV/ByqR8prwFZxQFHba/S5mIheAQpmJ0kUpqzeIhIu7KIFB2QdTe98ZEL3T
Gj1c2iB4mWnd+Hbp9QMR+jj64Naz490rfHGukV1/DeupOqd+P70r+4/ksPpnR050dkR52FzNPH4n
l6eZ3XxsyjxSzwQe63NcBaQiC2M4dhTl8GQy4wttqmfqD4LroEXlrh384V3R+V9dGi2/UikJSddQ
8MNrvehr6Ogg2ydZSGti0n6uKOkgbxp9dQtvuo5h2FK4jJcHTsGhdymknaLwo+En2WHSx/46jwU5
r2WmLsMm25ZpnS8cka9q/F0z13czh/0GeshEKWGnG6rsezPGe92cxm8Es2IAMF2KbdSEgx0/+bQD
1Nr3KTiIm6D/mLRU1nWZSrWaaKFy+7DQWopSRNoQPSWplT1Bc63AMmfFdXWiyT2v3wOU3+50I6ju
hI5YBqi7gRIfHa45VX/FVKp+p3DtY6O2w6eioOxmBC365OhGffEXnK0y/jG7dgKGtBc88/6w1MlU
xhdj7oZTZuTeXavF0Z0HgN2hn53gXV0cGmBrn+3GS0iZ2ZN2TJR2YYfLwndOlyOEu+tLNSoFYTwc
ZNBSU7nYdv9++Y/M7/KYZ1ld5xdvTz2dAhVXOxWnIWv/CCgyumq1eWrc5WstKSwZXhWzfPtL/2eW
K+aAdZ3xkNTWnKr1fe9aP9anfdmU37lOch40atRo7Pj7ssqJZphNCQ4OXc2OUluP1jLILHFDi7w2
iOjAz1j7dJjTeSfCzbB3s/s6pMpS5G9M4Al0TtRO/lBj3XoU7RuTXoMctrZBt980gUkGZZy5xbbp
3O0IPqsP1ljejwVokrIy+sktYDZeFAZoupykivuGiq4zN/z4YVJPbV0Vj9lMPXWmUdDs0yU87kQI
8hRTkJ7GhzF6WFeiiMzpCyAZlG4B38UxP+n+LJKrY1f1j9CpCTrFzvjBGbTh5PuRdZ5Mt3j2uXkd
2ioNvxlOAxc0PmlcvU/Kit/bAOGhn/xZdVNPotzvPySG+yMnlgIdGiKL6OqTa7tnWU1xNXzwbWCA
GlCH76qxid/r9n+ow1Xf63Xv32nkZw+ytDlV7hQD7oxoAb+MHjmgW++TZT4OuXLVWvOkjP5dZtTR
lyGenYvVDPzqy77be4FmXcgZN8cFbRZMO4WTKkCeK66nVpN/TdxnH0gJyAr7HM6b+mhZmnn2syjb
q5pfnjXAB/dFP85EBaP4EVLrfvLuGzv6PJlOfZctKUvqZ9uH2XedQ+2CdUJljQ/8+vISJcO8vCFt
y00WNM9TmYSrTlus/tX0xr3yyGmW4RJPCa+e4jzBTuhyBycAltxNCxlGPIfFg8zywiCHL2vqy4oH
3q3nq5PDx4iZ33pUDW7K1dcyeIuwlD8GOuj7AEIz6Dgo7p+S56Byo2sdqtwfMjv/QrHls7wFALP3
1eGr9ikCX/UYBrF/BoigBRsUJG0tnQDjDri7gzRXPfqT0n/JLbiI+8H+1APV99z10+9iZZiNdx87
oNDJ0uKl+uDSznOWZZ9QPORo5fvJaelinLzVinRrfbTb8F0eAFgWE3U8260ZP+VVEN0pc2F94lBG
zWc55n+O1UeeedZfbjx9qmq3/lpH4J4pZZau3uqoGmfCN/ETx8wX71qPUu7TQbF4ZymQHhFUw3P5
Jcmz+CPNyuHZymLrWFs8kLIZVFF6l/9TdjT/O1VvPWlgTj4mmhtSUIei4Rep5kHxbbZUE5TOsr44
bu3dj2NCd1Sq64dqMvvntOuVUxE4IwGApHywocA6ehSIvM8839hblu5/cZL6O1VY1Z8hZe8rOg/0
SBSIG9HFCKYFVqXgjGxDk3TtR2e4KrxBkQiez7KyqMqC0Dwo42q32azrVQdlzXgVVaNpQM+EAATI
cjWSXfwSfIRm8FJqb60QxCQGfk3hk02xnRvlj7LYxCGlCU/hDLpEk7n66UYhxqPR64fRA/reXXZz
rCpTyUZF4blO4r4lwdBGxp6nyWMau9bnoIibhyigY2ciDvk5Narq3jZ65yBaD0ivuzKevZNoo7Z2
dwH3iatoG8d9p3eu/q7xgB6PwiK5Txy+NGVlXZJGDx/78NhagPJQGhQ6C3PtAg6a9w9BWT96AFwF
+84o9WffoxSkit53mhYR7GBIQMmIQbd8Wq1yq3xPcNC5RnlD8/asAIupNEZ8FmPx5SVo2gOQbR63
XQySWHdDr9sHewLVjVtRmJ96vv57MoDtI7lW6o+WENM8pO5dDKT5nQ+QwW9OPLbvpqC/I30Pbt9k
kQFLB1c/i7HCq97FUEHRK4EvfPBLGqjBy/jROlV43vot5KS8yE2bv73It8Pzqzwbuvrqxe69mZja
VYa5CUnj/GIZmHANA9ib7VY7q4Vt6nb6xnHTQzKlQ/FrZTvZXC1Ab6lU1YM742dygtcqex+PcbaX
1IIMs7yXb3mJX6/FVLIVazJD1moG3HVKgL2IAtK+riXEOcaj1TVefZpGp91p0EIeNXK5j36i0e4l
U/hwjMdkNwa5TmVxnV5tXvRoA38B1As+69QX/QM/ryqAzdNtq6X1KmmOG4De5ikyGvbnYzHywxVF
rcKFNnqFdoaNNnzuIueTVG/VScPjwTLXleheV6JbLKXsC9TU1VK6P18t6yiz76iw8O6kJzcEWm5q
ovFZ+m+NdKiOnhF6B1HaWZZ9ABRLdOvAj2tv6MClSquu7ff9o29Hv4lSfBIHprncM/MrFEvfuLn+
1iWGQmF/8zJwtCNI3jyKOFd86O7zQFN3sd82Cz2M8qgXBlBDogdteDi2FBJwdFopcN4EZIQC5836
TYBGVLLOl9DNyo7zRi9T2j383RRkNueIFogxQlEVeJVNxWFvH1u8zkSaDbgM/H1O4RBNkakXQeHX
qbAZ70jL7JzWbkFbIeMOJ3qtT+VOUITMBXJIoIS2pcg2BCJFo5gqTUJnLyZiTDWbT82gPx2krdvI
jPCdYX7PBXtQVmr5fevSlvxOUPxYsQmtF2tpQf+b/42EPdb+P9mRtEKnucBgqL17jJzWobTBcKhJ
YNYlkQvxmH2B2y+7bPKhsqAoGPQOsiM1GXeb8baBtuyy+BI/yaig+Llx7nWwpapEOTMn85+G2S73
ZLNo8l6WeTtSjLnMMm9S72s7+ZNOt5GenUWW5gvHsxlecj+IhmRX+mHwFHSm+iHN53THS7x+KatE
+1AvilCtHuplJRauOemHFDZuIlo4yEBKY1d25LL7MXX3ddqPaxDEbvRPSQDbU1GGkJJUmd7fqZVR
HVxVJXlBrQ5YiV59JklBiLeAbLH3KwqzBJtmnfK3iVdkG4GuuUWxEeEN0o1g3tg0M+2Ljka1dh+U
9GOBCwnd82NhLBiJP1ezO0NCD+9UxiHfc9f7StqYd7xaWhe5hfwKztOLp3bfUpB5kJvOzT1IZDMp
pnu/cD7KCtPyHlKQhc0Irt5k9wYHVLzn6Z1BxdKDWP9qU5BuQeKfem+9VzZyQxTDZAETpXb/AsLR
Y1Gr9OQ5ydNWYL+IikW0xtCXZagMyZOaASjpR3FLe3zSPkxt82PN72n5fN9puvUs6T2TZ8kBVELe
xeGCpJOaKqR5qUfKJurUcu2TSDaxbXbeQsgSgo6EqQxZO/0xQ29ykqr7ZPm/VwN6bGUphfsyk2Et
z0+Diug/zMFvZHUFTJhiapwHIfcCOYyDwJIVkGVYpMc16P+6XHMEDu2wp0AdAWNs+V+bTCX+IIMF
CxDoIpp+SikjWmU2jTqmVydPYhEaZvRE7/GZRgqfU9sY81uhoZwjsABv8thXr4ZBS5Z8qV6XTtr5
hx4wqH2jaOGzDDCHR89JQEi4cHTreKPI0zA7hgZ5rxvFAPrJ1R3IYrzupNC9tPNGE3DQ1/CW3bQX
Eu7zRcJbmcQBJI7loohJwJyL4Xu6kOPIQGSlXmeyDNTue6FQDnMjl2VmqtWj6XNWGgYqt3/lX09F
vJ8SIjqUDQX75Rjy3fFhlBzT6ffMSoc7TQfziebr9J3m5P+zhQvBtl1AkVQG7qMym9SnZCWpxb5p
h4uvq7syb+n1iseUFHsNxqi54CbIYNWWca1b66DS3bCKRA5YbI8fneW1BtXjutzc7NL66ncGDS5/
d9MW3AVw4xMKPi31bnPY7AozKO8Gshl70Yqi0dx3LoWT5w2ytRhsstRZDJ99VFuXZQmTRXRZ70QC
2Ros+K68tq6KTBrMRCZa3zOB/S333pDD6ZtVF8UP9cfabrXHOoPudzdXoIuBgbtXXQPZotDBXp12
stZ6LTxlo05RXE/w+CB62cJUVWNfu/DViaEMY5FG8H676ddwLmoeI2wminXHdV3uNQ4wd0Y1emet
HYMPtut/dMsh/b0wLe9OH8eCMqwo/X0q8oNGsoU4ZBRDajeRo4Uo4JipZXqqiqDZF+2oXKF2tL/M
AKAvmJog4yrAFRufOzN/PzoUpupRDLdAWs1nN6+inchk8EO1fWcCTdsCKbDKNdv/7g0kCcVAm9qD
a7kWDShEi4RJyipCGrU4L4H+/1MmMwL/xJKkoFXWYui71ovhTaXrjfO2q06w8KwBeyfhunwL0E3Z
H0M/xjRLE7YWpYTwZPlTt0b7NotU+2OsKG0X800sjuhkv033z/0GNSeXYOQnzXQ17io0kMggywRW
9+AgU791jj7MLeeRUtTqeGP4r0tLdd+6WWPC24tYt7VBi5tMfTMa71zyH7AkLTzRtKbWD8IiLYzR
b1ilzYS4AnWYxVFsRL0ZynIdbOXz1IfGcSRmSlCbQQ8gsZIZ0OL/kP2vdiEVXSBl2CfZLmjdH7Nj
uUcqWrLHruHgsJOpDCaFhIUGh3Zpe9njJpeZyOba5/ydBfciuvUXkzayge8nfUlCjmtsvjIb5JIc
p3ZpbKpXi3cOUmHg3LnTfKiMlFcFSgOBMGFG4YpX7GQqA1kFMFYADy4W7Sb/pbFs4y3pHVFvu/6r
TIefc6dG1MJtxuIrHoWhZRer/84hVFX2QN7M17CltzSGWxVWckrAuqVkLIXIpzzLVGx0nvIHq6IC
px4gV6AFN1UhGcKyh/tqRwNtcbc0ZV+cwTcula69HYq/L0V7I9vcZBcxuZGl8EiTWshAJ1quofp0
kkOC9c9rblsrbl3cgV0w7JwFBcNSjPsgA3G9at38iSqPBUphqRerZn1VvJUtNl1j3TfN6AICupgt
ItlJZotSC0eQdOqd3SeEgIbeIzCd2G20INEm1yrWm5dpGkARujPKJddohPSQNjFoCirw4qoyAd8f
FopG2U4OhF02jtPJNtL/gDKNxqg5KVvL8GLZhApNRbBwrj6id8wcZOcFMU8+nxLNNm09rQ3MzD8/
uGgBX7QBBuVfJIM5LZgjJoUV1POjWdfbv3jb8VaTKnG2i6kHPoJY3V7rxgGOdki6dRaXig5F87Je
p6Kf7Rji5s1esbofrRWnR9GKfDWRdT1ARrFfp8vu9Cu019GNz9M0RpfOc4JD4PrVYVyiGf3o0USo
SIyj1vSLkZPIE01X94AaLhEQWYLWOJ3dlKP4Ii8iuklAzryrtMG6boPlW1Sr98kXimGC0438X5eU
uFtXcRUTD/+QArbVf5MrngN+hE6X7DAnwGJHZs93wLHqU133lNPqYR0/0/fuHSL+goc3Qo3Uw30K
we5qA3lU/Gwsg05u8TEYK14/8RW5rbjqNUjy03o/dyuLfBEZp/122waOq3nYluvTQNYevZGHKVbi
/c3DYS54mdOKvoJzvBwfDC4AHkBl7zyywhfAoham3Hkk54PW4ryYH2RNVYG7K7okhsEbtcjeqMV8
VIPylMbjN9HmDdUrJWiigs2UL6BNMqOuc2woLloQmuZpqvdgLXIR2CgTTk20+uzETAZBdKKXLN+7
pg5joKJRCUpHCJQdmhJcZTbrenAlv7WAly6aN9PCzWPKfMVLHJTAbHaNSrt27NDsYC6NEwvczDoT
2ZxF/mWk9fxGHi4Om1c5GhlNZCm48X9XiMnmO5EbIS/Ql3fbxQarjO9pQv4mNT+NuqTh7OGr1AfR
6DLAwbXI1GL+Khaz1Ay92v2rTDYQ+jxium/2FIcpBd1j0mI4roBD49g3f2zVaQC0UP1LuqRhSPGP
fTLMRzUso68+CA67UiO6TOAhp3gAptQ8ib8qQWBewq6xiQXEyqcezuZ0YSLg5WEZQ45H/jLQh/Cn
2qTGnaxWG4e8orUXwTbY4ihrEv0v3ptaZOvmm42S+O56mU0Wg8dwUmjmF5EFI6t/t17WG6Es261z
UaYwFN9Ptn1USgcCssDrtKuxxJJlJgNsP99g4JmPIh/s4qfdG5d/TF+dVntxtf6+73aZNzZyxdaz
vpGqoox2+Thv9v6ly+o9dkFAi+JvukPxlaKMH/NaDx5DcnR7N9PL38HNIYFua9aDOeb2R5qs70We
+wr96u7oHiDsoRbo2wCtCV3DFFY7vLAvyCrl737svqtcgHGBc2ie1EqD8meR203n7P1yGK5W81vq
GMlByWP1IoMbNOolgnU3292uRbVZbuoEkI8Xn81m3WNbi7ljRNCXb3vcqIPtum/MqyRw9yEdDPtA
Hx3YWuAbD3wjPwR2Y4FajkyGcmEjH9yqy1ehrEUjPOUyCzU4rW59ti3MFubrW/UvtxQfmFmoJlIJ
l2x+21W3bd9cVT7Kjc2qnm2vP5N422VBp19SW9cvJq9axl6mrarbGWyBhQP9+2IgQ75YiX5byqxS
lRcTWa5+Yu1r48HsGuNe3ETUALjBq/CriwidxqqpsoPXECbMnbcUaUplpsykElNmhVVpl225WpdS
uLn5+LLHqru13faTrbbl5u7Mxqnq64C6a+pDN7NAt8niO2a/nyinKSDhpTj02A5NdPVjpQTou9ei
q70MItSisSp2oN6Csi8CnWjyMTf7b288Nx/qdIwXw3X/NzuXdCleKU0xKHEZv7YBqa3Gqd7xcy4e
6Smm1KLmMbnb1jk/UuKGkXLcZG9sZAfYetYdxMSTEg2ZyjD7FMtyV/FhQOECadP9mXVTdXLbJn0k
q0ej0NIEKMtem+f2QNIxfTRqnvZjdpaFtkgmx+V4K3a0e2f0IhoKCMglXJyLWqWsCrRN3d21hVo8
jhGh6sEarf32wWW2fnr5LEv4wk2Nh+3Dvvnwfk4pZRy11v6NcGqqqjvk2WkaJv1Bh+SnycehKo80
zvoHsp/TNau7otrJVAYKoqdrsQllLZpdGRvjdTO68ZHl6ggm9rQaitAwgrLavXF/I73ZZPUPtI6Q
jNp/1YFuPBlLT08yU6Mhg7kUDVrAAK2K0lrIOGsAjN4IxbBdZDeKTSYm2/5hqt21M10FpePmFEsw
2PX8MtCLHLSk21kT6p9pWlK7nV9lxWozZT2lG5s5QJXjobW1ZK/LOe2XpzX6+QLu5hMNN8s5T45x
Xfc3iM5tSTOcdSZ4b5v3Qw7FRU0K52Giyofvgo23TIOh5WjYl8Cc5nW62hDDTKAZ/Wkts9XFBN67
2S3WTRq/WN/uGGVVOR1tWi7Fxk2yio6/ZUuApkea8NpPnt3RGJZrlMRGNUDCQe/M0IuWXvg0d928
11M6TENIw8FHy4r5oZ8CyzoSaWkJ1Jo0VwS2AaofjHMPWRdipdYtqcqh/7xuIpo2t7pLbowLSiQb
yzVEUWa/m6DtABi27BItLH1TWp1jewTgYBl6z0iojKNyu4Fkod2J8M1UazoNqU/njKYSnV98iqJ4
8U54EwMYsIdnWITG+MRxT7uKmShf/Be37aIm/Gr3bZBcxWn1F+ub7fsWjGjYDY4UCpJNz+ZSv0CB
yxPl7wPJBP1SW8GLosrcn9b/3UW0VECZPHXEZ53LdqJ7Kx0T82o7vXYylht5kbbc2JvlHi9rmW3D
JnPkCSCa1WdTWctGk1e61ABlu03+q21E9j+YvLncr7ZxU1BWhy75S5RvjH89/dUWt56qPM1EWg+p
v/OGLuXL9PMP8+9/qDeXHGo6ZXO3dHZ5CuIKnc8dNNrQcoFcCJyE/TrQh4JwW4vlBKE9fEeLk7iL
OtKB91+3k7WoZbZdYtvnzb43VxSbG9nNpbSudI5WDcLD8jm3j/CvlxST9QOKy5urb5db//03l2rI
1IMxoDZmEO0MxazuISm2r/YSb5jVsT/b1gB4BKttMCKN9ihZi3H76qH2EZq/+63W6kwY/rjqV4lY
OUa/7h7oeVHveEmgBsTXorv1qxxonH5kKkOxHE6qZdDlOyLrWY5Im546u/BOT4d6dZy2PYo2asKj
WNZaYdkQdS8/vGU/ma07yfrN/j0FMDYsWHujcqgljMlOyVDZ2svsv8u0KgR4U2yM0f+fXP7XrW/s
bpb/r09543uz3LZS4fDbR5GqHuw4OBLopslZ7QHHyiyeFoBTF8C05TsqgEHQ9mJ642UqNgnYVPfz
4H2cE0Cvdv2UktJenGWwLciEmwbYp0227kouuoepSncPspcSODoERnKFJv+LkFR+yCPIHpbTowzN
cr5bK4E5htXU4eh/iqxbFFXMmedgWf/h2GxdYyOiIZeY5tboay+x3XrufbJIYEQsSrFQJcDbgGHy
YKMQM1HITJCVxevvW65txK+KocvnkzFk38FHIaC7DFqiNsemsb8C+w8PjpIT2BVFmQ99dJQmg1Vq
KGG6+ojer65+BclRVxnhb8RblfOo9NMCLQx6VGg5pwRUixOASdlDR8DqIVAqYpJptqPYju+yyERL
V92LichW9eB4yZ0/2PpObLxJgXZ120x8tqU4znP5nyZJ3aPIE5UgVGdQ5D3EDhWKhpd2Txbpsq6c
y6sK6PqTSyXZk8iDZugfFNC6b+SiVC0XQrYI+qnNoXZ6S1ugWvVDQ8PJYTVcNnUs66IGIYjAf88Z
bekiUWx5JFm6Jii31HwBzFtE1832xmxztbL8GS7C9hT2ZQU6QFBdle7nbLQD0KIgQ/poV5l/FK3Y
bSZvZC3HYBe6YGPUTPpZG+Wo672/LtU2sJ5FYRdNBpJ4Ph1luSmMyjwPqR48bCLViecHF0pH0qK7
pNDciwTAZCaDBKq8JVols01xYxeY7gzA52IoNjcu2zbbrhxQQhKAYUmTgbSTG65SHoWPeQA667G0
NQCMBojhdR9ACsrunrtKT4k45MNR6TzzklQU6OgF7Vc7mcoARwd1qa+DGFKN9CLb/IoaYpm6HsO9
yHKFrNhuU2970Vv9UyP7UH9QXMroXPMIuMrgL2UJtpu+LEWmG3p9LIbpL20yrBoYNUxEsdn9Svbq
9t9t1ysS9uYBu1wX6rru4DWRexRY9yAr24cyD77LStDf6Up5tsHzA6ESKPmMt0fexNVwBYpPaEJ4
R7f76i32gUb1qKpY40UcqiqOzlXcgk2S2PNv6QyvnZOWJyjskvc+/bTPka8TD6dD6Xfwao19EzR8
LPh0Prk10ABDrv2eJO507E1QqsSMN4NdUYz1F7NpO+qsDprVQ7f994x0EU0ELkU4hMbPXPKbtDL1
wsFBzdRqL0ZvNP+Y8p5z9hs7OFsQrTzIYLzOdK2J2h0F03C4BpRdLApt0NsUXKrXqZO1EA6Urrpv
wTJpd0HNq+YbvUxD+iEukLrvQ90K253IqmDmdCrmasXDT4QzHeo7vdNKgAfYZ7VRu3Q+W0NdUecO
M+GjV3lUokQ639UFvirv7ehIlY+9AlyJbAW8SqzUf6BtYAO4ugG9okskhm+X9tc3CFn/n01dEsjq
odXCP3ovo3zLHIZPeZsW18r3QsgJl6kMtc2v+s066bviSs6s3cN5TFX6q6EoZFn6QDSl9Cus/SJ2
Onj0CS5dIxQcxbS/VX8oVmV553IBxWur0aC/a/ZhCy3jaDXMF81k6Q7t2DR2PYi3DC6dpxXV+adZ
8PbEUPaJwZo8asYU7VYqknlhIJFhZTiZ04bgn/CalA7dY6CN57QDYSRcJata1iv3iZi/uC5WG0OK
2AOp8ZM25b/Y2w44f6kFNo9WjxcZTKv3aC9pqLWmMDPJ+FMtOrtRXww2U5FBkIDlZrOuF5JJbQDZ
a92O+rwXb8/SDfNuNfrXPW8usS3XDwSA4XgBEFOFKWU45/LKvLwey0yGQV6mt3Xyqm6WV+ha3oQ3
tczSZR+ZgUrEy/WU/gHElrHuL26i3La68ZLlZhLPUCsoRQfTqNcSXFsKCVS9pJpgKUiQmRNFRLVs
U/NOtto93pgkk92/lC8YmT4o+3WjdnGfu8ncNTHIaLERWvyotb4DQ2NRvbWVqwy/u+OSqpaPISay
xfYxpimzgcVZnEU4xUCIRmZEcbdsLsKbD2dYmX5XVyAf1FYeGndlFAMKb8Kl8Zw1dnvxvTgafoiU
NiFqyw2LLknTTscDFOKtHjyLjrqs7qKZvXeelCbsM8qoQL25+GVlPEaUQDy2JVA5JY3RK4GLQnUk
IFwMgJaBPavrK1lLJPQuq00XGiG0qty2hsCCgzqKL+Aj7yxCyOXOcPTmCkdDc9WW2ba8VYtNpKUj
jE5GRBmtSmbv9j4Tx/2XJHAguF5uM9sd5s2dKZP7kW4F5W7Te0b5CaD67ARWevAA2nXwILObZZTy
zI3bbr5LIx96hc1GZv5AjvGw+XgUuJrTBOoHm64eHWce/DbvgaPctZzu23ZQL2T6VEAaWuXUeOZJ
ViLvX5WbTGa/WhKnBdhtU//K5kYm+2+fYPP977L1Y2kdnA6GSoEpZSgwTUo0VwK5Eual3AhEEPVJ
JDJIrDjOr3TKzqt4CwCziQspzFNf1NQLaPVF3hKcNKIVEprtnSJvGNu7yPZycfOu0ZIJ3KU5h8o3
LzJv3ly2F5vaDY2rqx5FIoOepOCVgefmRLyI3QTDwzirz3mV0K37L4F3cZAIPXeXBXkV+CD5h6dW
8ckfAW+Tf69ZDSTLq7BeZdvfR7SvtiLf/qav8k0Em2h90jsIogDTV696Cl3vfp1WalCdZTq06UMI
nM396NQjPUWL5ehUlrIHY59Sjcr/KfXLZQpUhr03pmJYdwptAGjHpQBLPOEojqozkcmF4X7273nb
jz/AV6yAjZx29+NSYy2yzmjvkqJOn2WVNFb0mCr+k6yg3i4fw57eeW9yHumedh5lZirGdIGemV09
5xG24xe5m/Y0S2hpAYOyunfee4ZKamehIM46qlsHZWoftGXJHfeDqTvpOx02pM+ape7S2u4+avro
/xaEKpwKGKVtCseNMn4Sl3RwggctmQ1eqFBS3wPe6jDWB9Ga/nzvdvT7FyA79jutcZ0HkBScBzvm
jTSKaWdgIWLLttu3FqLpqAIDWcbv7zZXUWx+MtMtpbjPEuuDrOxl083sxlZLHEh9dPf+Zksz0i6J
CUlXJUdGJ1ce5wgkGKuiMysEHDVfRDIMGqT3BsUBR7EFypR+IZkCNUx6qm1AXhmPhhG3z27kABfh
hdV7WGxDvwv3rQJvtqVWfyTBrEEt8T6DPcw6uaHbHrMUhEM6C6YnGVKQlGBCS4h5d3qjnZSpm65D
oV3AXbc+20V9DlS/+ADWDD+GDir2yP7spqH13M3aZ7FRKAO8KlMIYXqvWZ9H1ytPralTOrXsAP8p
hb2t4t+rlvo8BnNyzpeEiAzgVSXgiWkPKs/RexENkp+5MaGG/8VDFKE1P5SO08H59irXox5MZ5sA
pKX2NX2MRW49ujY/sRoAij41m8MKACDd/a3e3tu+PjwICECzIAGkVe7eT/Qugcu4YAKIMHMBOTdd
OuM3ZAAjn53HQjPgmSrUE+WAEJZHBTXd9D8kVxnKZeandaVD4QIFq50pwb4dKYSqvk+OBcIrOSDX
nXUOlJ5+pWuqCw4yjZe1zETdOKELhaMYFbxKJqmm7N4IxWjzsaoeYrzbdW4GHxsjL07bvjfX6urY
O1eZsZ/apJiOZjxMd1PicQhJx/9j7Mq2HMWV7RexFkKMr8Z4djqnrumFVVXdLUDMM3z93Qqykmyf
6nPui5YUEZKdg40U2rE3qqDxvYj7oOUidNDYkUMPLAOWCHf5OCeiO3cFP92PFxdZP0z40CUXTbXY
VAfgQIg2H9b7ML8BIfzbC/I0sCAVANB4OH9oGvV4Hh2jzwAuh+dt/LuYX7b/HmJCpWdZ/7/HeaEF
TMrymqAf2HoGNHJ+9xZowYKBeZan4QtvnHSXxhk/2Mh3BW5sWb6OgzCAee5DGVtvlMKRKtPp05yh
mAlcWG0fHdLUzBCFij0q06MexKVRA0RdKTlK2ZK9pQjnY7d9qlAecqURq/r4iCcScGPK+R7BC/Ov
0RzmLaq4o/PKxEk9shlA84DC593dV91LUpo4N/btdHYLSKnNrWn5XXgQDTJXKE5quw11WRtfIRps
HUDJLOITVGla1HbnxbZWqlVT3HRgovU2NFobU4lj/euQHPgfBEVm2gNhGKuaKPBQgORwhFJrw1FF
PzhnO8/Gq9G34oSKZwi+DeKml5m4pdVo7M1BxyHg3UY9zYpziF5f7sy54UYBS0GORDWVS6Vl0Q62
n42o2F3GVI4JpTMgCFVVL0WOotlFHvboIKbujqEFTDjupK8GgIngs1XdZYyXvVrfPpilkmKOVUMB
KTb2TmZYx9VEEeQkm1Fq5abrCgbk2a9lydFWbXSpU/HJTr4j34XKMFd4Nz6zcKuFOHl73eSAx3bQ
fTmkbeCkbcdRV+85D3qJKq+x9C40ori4j5MDSLS8LWjpvH079vOpMlO8wCHTWlwWNHOl48mHvVPK
LDdgSuchVZIa5BhYG/qWGUKxJYoY8L8VO1PPRmkJvmXNOFht5IjTAn8lSS0ZMmfct6V5Ms3Rhv5U
wx/BLSs8+1HM0EbYuEX6KYxccSYbFBVsAM1QwYoE1taxdRb0RKri2EhQGKHNUDY1AAxh474IvICO
hQ8RahzxSZxAvXCt3T0um6HRPc/TZ2i5/etF0Yc7Ior5MJYj1K79u5ng7JTbtOACKnegtQAEOb9o
hix2KFOWQG78spGjBhdEC0A+Yqix4rq4cCaAtBnTwzCEYbXhIUigJ+oy1TVLDvb1EaSGCpLVNDOO
6NRdG6kgWsigAqelYmjIJ5AFdB4AQm4/mJvBjVJ8J4jEx56R+0Uq8Od+bzioq3BP/j6mHveK+QRu
AGwSG+OXu4TiTlxy6xAx3pw0HY0Eph3EFFrXnCb8eCfqLUbyUyQZIzdG1evSvZtOQTGttMbTcviU
Y/n15US00wsk6cNaDie6HKMe/VmoF73fC66Of7VRSOH20du94N2UdfjbwPXlf+sWjev5lVm5APd6
7KA5QKgI6Hj69GcyzapwAupWhLxb/6AfouiPSZ6aIHS/HePyD/8V5MoIrqf+DZDNqbi/ju0I4BLs
m45LNDmWmLuJudw1YeKcBztroPYB3QXBxQEY5ZF/fh9qUsTts8bMb0ZYo1jH0hMkHV0gwhzuIb+A
ptdRLbGMRR6Fi3GKDVDTjhIpnLDBY3ANz8FvUS9jrU4QRJOWeKNPzJ07VN/zOvTbqYPcNSrc+w1X
bPpLt2ohnmCDkygFn+GRRhouqy6TK1kP9W10yZj0pfQdbwi3Y6hVO9A0ph3uMIdQ86mok8o5qZfj
z7ezRmjhrY61FHT1rgRnkGcpD73jlOAfhnzqOHZVEOnu+JgxL0QeHyWBeWiAbcyePhNz8NCEFgrp
FJ0wA6kPQwnLpS7KXzZ8M6O2tUM9CJEN88j86bY16ngUKdqo6NF61VCPbHfDNUQzsDYqYjDPUDxq
6wqrTTTppa/nTxBC7i5gm4GcpFIcaYYx/hFn7evUm+OrDXa/Xdcnjg/G9gJ8N9rXAc/aM4gZAQhI
CqAfE6UQQuO1oZjpPdCEzC6oVZLRr6oietrreLw8UdfR5+gJFQdHVL7jglh5PWWK6+ZPPPmzti72
2MRz77m1XUi/IY/WFNwA2CmpnR3Y7GVQRcha41EDqs3lvJ2EYhs1GcqJ6XhNJ3NskiCo/nY+V0f1
xeedUYBfn9YdAD38122A2eh7bqTV4c6+8DqscXe7B6J1uJtCti7e5y0HHZ3Dc8PnRTWdwDtSYhcp
5gk0EnmFbLSy0thWxsVPxrXJYrDTLJGLn0Idmu9M5niQtbUlGy00oTIFEqRqORrTQh/eA3l0qzb9
SYd8MZL3bTMDbaBuL20Fjm7r5q232kIz67Yu03RcDeM8D+ovxIDJUzN9mvPBSuPFRVHMTDAhzLDp
xPZCC7jLvtmul+yNyq0vwB74hobCYFx8A4NTiWMO2AGNasfRwNhQgfWUuq2W7zQmxrMLGRsJwMAF
px73gbY81CScKXW3Ud/SMMzjnm+S2vTOsQSsXu2Wlo0TrqqAUS0mx5fA3mQ2IK64MakeqUldL96N
OejBV1teAJ2bj4AR68aNzEb5uY+87jI2IBCxZ+EGMfQ9AIsdmiuyoM2VHNQjG6TbR+DMXXyqEHEX
ZrTjOELYod8PWvoABUV7L4yhucWq4WEKFq8me8bGr8YSv7fnxEFLsWC0xwcI/+k0ooYWUmuQHbp1
vZ81nblttFBcwEHPZhTYerh7sKZnsgEIpjVX6oaFDc1zmZ+aDopHZoY8MzU0rHNQpWAT9mO5Kcgd
YPnUvURlt8CEtwuiTxnoiuHDGJLRxmkZL7E0jVYZ8gnPUfA1ztteC3+mpv0l6yT7BAb38lzpZuxH
Jdc/9fro7menSgLpdt9M8Fhf8g6MfyP7gw8oGqdBCXI33NeHf9CoAZHWs0zKeee0A9LMKpxsYtQ0
UMUkzUHoxasN1Auk5yeITkqWbUIIBB5pSGqKYOfKNnnM3mxEEgFtqjfbyhkxFdZzIZ0ezAYM4JdM
1OdOcYn2ih/OJirRdUxu8vzO5hVdVS5LSG1gqLs3et8jotJ1zrLkv4/JU0Lr2THE0TQGqBA0mgRb
sS6Cvkqa7TKuHCeGwDW3IRms/K6GqrZB3gzLRdY1CW8RikBQShBJfkqoa6liThpTswxrxcD0YazC
afhhOtMM+4AS1O0aByFbVOXU4XOomXrAOtwlLXf1/0QH/M5m0nV+nmh60GRNtSEEwH2gXczbuQYN
iGeZUJ/EzXuO3Sb0UHzqeoqjD+UzUCihcezy/ORqLp+DD6GTO5hbD2wxfpswaLdIfdhWZW5+spGG
CiYc33Y1iLEeBdJ+T5C4EJvUAyia103yRE02zNqmCm1zv9q0Kiq3HDJTQT5Fzhb4Ug/CHlZ4s2Kt
Qol7FLS21G5kogYcUW0AigDwrQ3Chb6DCp5M9li4oOyjYMvL+4Npe85m7Ct9A/Ka/lKqbF+TaheW
2d0TK53i04zsq0oJtvMAvt1If7Jp5OTpycvDPzJhBya3pktbqA3Th64QYQ38cxduatcNT1AknC+M
V7BhlzdfPNVQOA3rQfs6Oh0It9/tH1Zc1ko6UPBAghiQaFr7bp0l3gH/RJAMMVJ+69ta4slArztr
Gv40KUr71pj1vXx4YeMB3GS4E6cfbn1rqS2zvQTPJvKNw7WenGnb6aOBghEJuhsyrh6o/Bi+RXmM
ARvfoTX4DkyT7SOyEe2xsVm0AUc684CBg9EehlOe8fYSe0X7iMN3+9hkeCIBU15syUYNz+L5oYyc
ZVLJsNHcjAPI4AXQ3/s1rp10iBiLIdrEIEx9XB3r67zbnSz/x+soh5YD01SDGAMF1wOy+nn4Vw5F
45dEY9PBjuS4n3nU/zG15is4eLKfWef8NiABb7PlgtVSz/107O0/RYzrerBWilfbnOJ9NAsQH1cD
uzkhZN+akeubKAV3hBWrXLaL7FRXR+0uzpofNFrtNKQmCkvUXFAXyfViW9ohiJIUr1c4OcO2jjLN
1/QaSfqV58uDvP3JNS0UxiNutVOPbLMx3QyjmI5mkRc+9hjJjhLJlFxGdQ4gOhZEl2awzpKpiOLq
ZCT2JzKtyWlUI+c+czmuwlSumryiCPVbM/hLunp0wHig8nD/pOykYTXXX1UpN65nfzF7Eg3nOqTe
3dTVpubXKYjCVtMYO+E+0nA1q0STM2O2lM7udiH9GbPQehiG7n64kP6E0PylYHr0mcncnlnMn+k2
olaivqXEBur+hiJO+MuQ8uEYmygHWi4w2jTFBa2GTc0EfhAbDDBLBjDPIxmko1sABoDPmAQj1Dbv
0wm6CsD4GKoJObhUsIUH7bEaruAfGhIMyGqSfW9XyQUIQP0WWSAubCrQrNJwcmZ2o17eQ8LGQmrT
ESW7earJy8YDBqmeGs+PoxhkxEC/lsAgoC6ZF+emARwSpdKves7Eq5aP8iFi1TO+dqPFNNTFURZQ
pkOCq/bjvrADCM0Pl9GG9iKpK0YyhYRWCiym0mokOzUSKASon2E/C5b0E8+GbsNjcziPffHpv18Y
08XypArZqrKNfL0omu0HnpVVOHByIAjqZtm8JZIWYlehRoJ5eI/d6RdRVDkKIpCmnrMIV8z/HH6w
aaAnFlrOt2SjRg6D3HnuAFJ0tXEeklTtnushsFDji6ISbJfJgZs47+bpfm9HIPL3GgkaKShRrU0b
14EX2WC7fLdbGoStKq7EoUdIWN856kZpV3WAc5DDSaN2n2vOsPHqobqZoIMObAdQqdCQFYjsY6e6
JWXKdnGfa0sMBbpOUwWoRp7w6Jv05zlPW7/q6jmo1UOsLoV+AbkQ6nbWMfW6EZjkpof85kxuWzcQ
/j7HKKOfw8TzHR0X3cJkkFDI4g5Fvbhjw5bB8qXKO5uGiZsEOiZOdecdIn3aWsiWnkQ0jCf+3qMh
Ocg2xC3AS+uY3OuUdYXVRr1WQodI1/+6M6/xd6+oD9G0vBWasU5bZ4AR+ddbuYuh4e/eI9kMt7OP
en3j0sMPqhq97+oNlJjtEIfQUfcZ01sf6pa4MIa2wUuUF/jqHVm9KSN9fiFbbRogqtIk6h0b/WWY
Qb3cOFO5I6cu8nRT9y44tTU9fZGs+cbaZPruYsO1aUB6dAM3nw4YzsXMDB2AzvLHbHbagbMhAhvD
r2YIjQ5VZ6hkW23Ui3hvHwwz/LnaRelEN7N0vQdkDyAudlBCC5sJ9VKPmtWGj+3Qa2AJ0RluhA2O
bu2UAZ6xbFuK1tRQEpINB7vIwIChwmkipESnS53Hl5xCyKYU5zJ81IbE/SNPsvRAqeY1Ex2/56Qt
F1/BvQH+IZWRJjuFJaUEVzONs0LRNlvCtbC9A1fs2KYhagUBJxZ6lD9S04LY98TT5pM3GdliIrup
DiQmcvWHEA85kCiCtgBKM/mnlDX5Y2on42nI8RtGhQ8KDJ2xPuEbFXB5VJuf08n7kUxlVvhmDxDo
6i0mSJJ1jhs4YYVtK8SbwetE0sFr45lhjCtN5OJWW6R++4P6SihyLdneOZocT6PGDD+RfRh5tDMr
CQDE+65j3V1ARkaC07hJ7W1aAfdOMaXhjMv2ZLLZvJvD+Gs3Rdl5qiCXBVWNOtmMkTEFgkTlyDWS
vEOrVOR61eDjdAFFJVDvifrCBjX8g6OAB7ljCvA2x9EVanCd2CtHZYW44GZJK/ar202hZ9ukt9IA
7QRo2Cd7y+1yPM9RubdE7UE3rsNOyjOtamvjShSsirYxPxRzecgnnDenjo/2Vsd1wcEZAAKkYV5E
+gMbQD0KYdl81w5zDxFiNY8a89g5Vv/wwZwguQm49+BzVqRH/BWmGz670RbUnKAL0K3rxIrwLzE0
eP+j/S10i9FPegsPDqiLbT7QgVOXuMLTFsTLoQWlgd+6yUjk4X2PJF8o5I7n2daZvrlmOX+SVeji
Ki0rj1ah6c+WUYKCYgYf3BSlhe80sapn7aYOsCqQgbemfhlRE3Zp45gh7WGAe99L8ffuK7fdQAGn
v7S2KTYjODF2Xpf1l8p1gYlVjiXGUUbydHZbnFyPI9UE02qnGb+zQSsOdHIVuAj+H8H0kvg62E5j
VJ3u3sr6EtTTOmBdXaP+izU9hAcjW3uN9XHDwVh4TsYie+Xgcgu8JtcDA/jZ19kT8WXMGXY5RmmD
vnHa2Mivvdg3U9/EsWMcNE3IL0mlAVAMgSYb90c7SOx+sEONeABIysuBHDfT8vOctRCtbSLQCEJo
Y4+Ee33AGfnTMmRum5+bGarpyZz9hMrMRigJGROwLJX79s5O3IPxqOQzNNPAD7kbG6c7d6PszwBt
9EtvtdWeXoS4jwDTgmFAfXj1zM7kHBLeVMnfqJ0WgN9DQou3VvhiJfYjNM2mb4PBqi3ZLWVHunOx
QzH3zR7yVIOCjXEI62pfa013tdUtfNdq8bExQIpHqvFkS8LxiSLIZKhre5x9tA05qRFe/2TiOXK/
xgT9ZdOGTuik0oeFIwYw6Dlps7GjsN/pSQuGzqpL8mD2UG2NZFVz9VTDl0Sh6vYxKF46OzxHPMRs
e6ibfZ9Wf2ccMCVqpOrlcVzuUCrVo5Rc8T+vbup5cx5dC+/enCo+1KZTzM+QGSs2nu6yHRlLq6+u
H5ZK1fqpWp/WoxjqLbNFN0bX1rpff5RRBFgFNHaWAoU7Mj1rlChVSMZoD8YBAXZsVcRAMR/qGZag
u3oHGkKXaF+VkFGiKXkmAd2N3KNbga8LhFwXHNDYVWiRce2I7bGZu/qIbNctrSMTFNvK/dYNhUCG
DDwRsQr/MIeCYgXvgjaw2NMQBWpQxsgA336Hzk6EkrXLuQlYC8a1FS+7xlCPGgLW3oXcxS0LrjG/
W5qWuZtHQ9GX3yA3XO68TDIIno5mel66SdRlyGaVHs7Spe74vXIt3UY96z5Y7YqHSJCrAHPo03NZ
zP0+14uH1fQfy5OroZWXrlpzhAo20CpqoeXlILCazIxBpuDX2lnsWL4QTe1PodaeU5TulZsoKbsz
c50035EVlwki9L2+PJUoUjwU42iVG/JQ82G8RJI1UYsktB7EKWcfm/nZX8ar/37+h6WcDvRfpgYC
kFJPNLB3QrxAhk3zoAEr82Dggc82YSS7jWWIaL96YhVDQznwWz1bzpFm1CV/m0tOpn8tO1RRkm+d
7c2afUZ+P1hNy0tpTcYOOI9+Wx30SqGFYqsI9/yxARS1IjQ6p+aXrARoanYdpCFUM773KujhVZsl
DNDjakN+GlMvHkEmEI3xbZ2yLvMhTL3YmPbIwq7u9R3wtpZb6ZaZT94lkNw0pnWWd7LO6awh9QHB
wgNuRpWwx4AgJ7XmRZgZCp4G0m7R1g7r5kK2RbxZR0nFoc2SHwm3yn0oK3Y1B1PsJid0jnbt5i9c
8J/gNsp/aPWgMP02cLfcYqc+TECYhQTZd56AAQ4BUH3GvlAydi7KHIz2HjD5mf5ztibrNQUi8Xmw
4m3TaNYrmUqj2eoRuFxpJGcdqUSeXmnkzOPoc7eXx1qrbTyTay3QtMYLOjUdG6f8KCrNb7H1P9FD
XMo8DfSoA3NvFeWvfRLbqL60gcdRz3QLzJrPlvWFBhQfZ8NPw8ztCz3zxzpKg5lBXY0ikFGGQGBv
jBtaDM9TaNk63gY34OVn7ubICGnQu8PFo3WIUad57MsifDALjmSCPtifGkv/s5jG4W/vsZCD+XfX
299tMB0vcyHXUt4STdgf5jJ3nLeO4y1z8U8ZboAIQcZSoZ5jXD4HQ5iJYEU9mzZQDzhcZygDNyAh
WjWB6WXTE01oR9SdJ7X1nfXJDPRc8Q1EZdEPKOOADNUb4yccyA18v0QcDB5w1OJL0tTaK6gVuc9m
vX4B5Yd3FqX5VzYoFY0xab7kU2FeXKDmX3QO7ewIic+3WGUzWneTdUP1lDZu9aKJGdkD8GAFNIFh
9/CYyDqwwlb6hR6GgVXO3cVRzaCKqQq1kaQe2UI7Z/6kSq/IkbgeVBlMMdrtZulTFO69j1M2lsd1
Heqta+uRNR1j3BviHZeXuMTlaI9vnzhEqiyNcfSibp/2soV6+lheaGypYG7kYpN0DcDJaki2/5hD
LlSTYpdlIcXyYbaa0409VNpa40C8e8TDh+oVcaYe2VaWPmZ2JaT9nC93dor93dQ7m5l+VbvUcwsi
7wHJdBNpI6DfN4OscIIyPQGtBi+G2ggYspfxGkM2FqU48gNv9b+Y1Yh+reu8T7gvDXfQlI8BHdRB
+G7qQGpmkzyJxIE4nzrPUqMV2jfgI7NLyl0BuKYtT2AIfYtwtHSv20Ulv+vQy9kUwI1COLFMsLuq
7cN6GjFSjsQvjd+9dEyBdjUkICLu4v8fn3TIte4MXII+0idXaC2SpyMrwLgOZzJwcy9kmgL4hy8J
IxzYA1A0tx4o7MZ/n0qxOf7ffdm2xXH5DsDneK/JKt0WzIboodaeitjIrCv2DEFS986+cOe957je
IzU6r0Hc1YZf9Wl8M3Eg3m6p2W8oALJgSGxofbv3TA1c3GomxY6QhoEms1ccC8gYLqtNoUxBo224
uPwCNUHmxl1AxUxUskQVTZ5lVdgJ6tvVRD0Kc6gQisY6vkaXaig9wVdYbwtwz4gGCnRhEiCHnOD0
Df4kslF1zfzuWMpJqLbGNs0kqG0oV0dD7ld2ld88KfIbGCzy2zBA5qAV4KHnTuKZm0K5eQmO8jxP
flAcMrRwaFltnLVWHNe51MtUfY5096t5WQjaxNvMmq0Lrbi+qqZlLzHE7yAOivew2qc5bzacWcCH
vjuiPpR7LYOqIeO6ds5k6QVCthnKSmoNTPuwkYOGa0M28pKNhp1WTr4pOs8nG0qwtHpZhsY1dJLe
xuvECiXbdVs1u98tDXalLigzZh8tCRC5WdrtF8PVYz+c0+m1jb0OuX4RP3FsAHd27blXSGXn0Hqf
wUWCIpZDyOpbwUJnU/I+f4yYlT2CjyV/tBv7zHF0v5DdwpdtADUkCHKRmp2naMkF11FwDMXPYDHK
1mqCWgdgjMARHQplHuQv5Cme9u4DCqYmkKkCU6xGpRMA3+ksGitQbw3iYf5OOiqrZsqH4Z3+Cnma
GfkY/NTQY0GFeQHkzOxu4zifQBclkYnsy7HxuYXL5t6o9QeyUWMqL95O79hyMVNADibkB1ADgIgU
DCGb1basptaoIiQKJVQzKRagxdh3cOuBTBDY0KiZK0+Wu+aUTHTUNpNy1xc4Abh2mYJOuDMfUN2E
rJQIv7ME1MlaLM2H1T6HQD9KHv8kEzkpnnrtLH5wNWk1UVhR8p3j2JBVUKmvTCXB6qgXS49s+OPs
CwkKYHJSs8bS0CuNz0bR/4kHUX6cu6yANB/fFnoiX0C1dQJ9gH0RuOe6IFPbHxrGHsm02qmnjRP2
8RQ3Z1D2TGxwApFnEFkFEKJaZp3jCN4fHJ3/r7WaSqKKFAy3W03LzwuecrZQvGRPyZfaxBWXGEOk
TfvEzR5H8D0bIVhaJpnnjx0oLh+l4xQ7iitnHRfKFFd01hIHWgRrG2qTysX9YsJY2THwjQdOjDsW
jGooqyAMQwgxKhqNdR7RY4DW91mGqN36JCTAk8JoboYYK76N9MKCnCjrjja+Uo4uhCdQzsTMGzWz
4syoOa5dK1wFbu8cGne/G7qYjmR3WGXeigy1tB0+vRP/PkhN21cmdrBscJtnoAHbZ92UNZDnVrgn
GzVC+2OSQj6BX1CCCG1Pvwr6TUWiB9mrEx3JRL83sldDGAOGO/9HLPgFl9gBBW3A1UsPMhhOFtSd
aA52HfPPDtO/QGW9eKwNh71CFRVZmZ5/zutc26OYHtIn02M3QPTCImJvZLevC5s3CBrSKyADYj+3
kElZjAvxN4VSk0UhbrxHqL8tfm0eulOdN2fD4tElk1CEjFAP+KUIPWsbCSmPRRHHX6pZgcZL51k3
hvip7eUfFAUkULhPGCSVacirYgZVXTdceznimaSl4dFhuQlgSyn3yz5bbbYBHbpG2Mheaa/tmtx9
yNpqJ42wg6p02RaHSuQPuTc8gD0a1Od2BVqLdS9Z19Ws72gjKCHsumO6l2/WHWQrtbh83liTDhlI
CgXUbpML2zr+K8MLcb0QE8waMkEzQRsqfSGXWe2/iyVbD226sATdOZjXS2aenRYpXj6CYtxqgAJE
osd56Dl3HiwI0WwgU9rtpyJ2H8hBTdVKeUB+KVmC1xmtmgbuTRRh2EpSFytRQ/ND4T3g+DQ3hq8D
conGiAPUDKCAsZSQUDNJAdFR+ohxNTLIiZO5G6GVSNZlDDnIndNN8ZFsVVa+eZc5FE1GHYq6AdJy
yNOr7J5nx8mxrrMb2Ohm/US2Pk+OjjFHpw9ZuqVrKBrOAbc5Wwp0ihhZV919MXCI20pHq49g++Gf
vc67jUXPnvqeyRcnKRdz5ejNaTBHMGmoqHQqP07KRufm1ZnxFLblMkloRbyBAEGWenvwKPkMafWv
KFzrNnZjuiA7HMrnJIlem1kvv0JYywps5JsPswqzpm4D+Vz9SeCSccLuduTtg3Tm3QDU5rcQDMTB
4FgMUuTt8Cln05vdAXkVinj1bRNZ5qlTTZ9B3WHpuZH1cagc/Z3tbvgecrfU/2N5CsFtbYOX3FvJ
YN6o0TXbvLUtdmcSx6rDnUPwP8uu6h9WM4SSqtNYO69k6pANvdnV4U7CQ6ay3Ne59WXlg18449e4
ulZCITmwQXuehF+II74kG3WpMdq+bzfUpcCBOUtgqz5VjdZ3+1lroyf89q0Hc2Z+jKf306hM1IvB
rS6Q9LitJpfHT3hOQZLyPVTqJu5kpIvMgrJRM8Wm5+MoU+xoSK9STYMbFB3PcKnQp8JHdWt96GyU
25rNqentc590xd4dXHFdG6fKImTKOxwR59j8U2Ss2JOtsG0cDimwLuRnur6kq0q610wagEr1WkZA
J+DmkxyjBiSH06aoq4Wp0zU8hpsSe9WkqiNoiqpbT3sCCBmEKUd8GOAOZ0Sua+Fuqr62wtgymbkX
T1UpmG7vXqK47CACPDx3RXHIbTu7IY2a36g3jWl6+3M1inTIFo8+e/u5AZZ5NVEYUCA/HSsEblqt
RA1FjC2unEEnBCIH5VhnxSIat9C1mLarjd6ATKdhV7e98NelUjVXt43wEDbWzyGzcIVOwQAW2WeI
jRzuFll+ALPrUMk2TsdGVe7NqprPNRztoa8kyt0Lrzpw2buH0mxe+wjIUGpE7M3YZBOmtCf8qKmQ
pWvAZBxHOypSHYkhhloAs5BPA9TnDlBrwKkz0eUT2WwjVaoz1RePpe1JSvNnoUJRgjJeZSgPVuMl
T000JU+9cLrHtj5AdLUTwB3CnjkhUOGJ9LOmR84MiLXenECpHhUPazEIFY1I/uYL+VMW15/syrWf
Sit2Hqv50Uy7NgGUAf/7wLP8sQyHsLL3Nc9zn2LrMHee6lrwbVj2PKAhOVA5O+K61E2PHGTLAF+n
xbboOnbjNuiB265pIcWAoVZY7BaVaNyhm7cNS/nWyiGqwxoQe9SqdiILBcc1pu0CyaLG2ENlh4gP
z8DuusfYnStINMk0MzZVLJozsE3jgY31QUvL5gx+EyB8DHVgoTE1FNe641guU37nXm2Z/lRmKEVI
IQXShcjrh7gxuwqFLs9b9tYTcTrC0flaBooZFKTCC1weuhRTQ5gPp23naDSAGEIj6ytKQ6OXMpaf
xew5J09tuaxZojoAdXLzyOur5fBu3FCXqfFQMeG7XDYBipLgISPuJHHLpRqwOmk7aIBJlEb+sjWm
+ivQONJxS5ZHPg0AtAQy/j2MhokZ4RI9nlKcCpE4KCF8v5lZ1F+you4v1Fub1QZavXwXywwFkYAE
5kb6N/AH2JiIxjoPqqGeZndKybcEJjDnsYWqQWkGFhI82FfpKeg8lXFpaLxMbyO4qEuuFr8b8Dt0
ZUD1gUJL9nmu6P6qAcUlZGNWiMIRqgr0VGkg9Uy9m04JPqdGhrr7FfHiynjeQfQQADqFviCHws0H
kNxOtqyaUz8pY+OAHX70gsNdeAUW+YFqmRsGfU3cnIC7K5wO4N1KADuN7bOXg/+0HK02mG0OJVxl
MzMNuPT8Ss99z0AJd+/17NFwDByEI1AogDF9+kYOB8qkUFuK923jguZOKsqeCMl1lMyqbhFbvfNS
Axe9mXkncJiPNLDPImFwWpsp7lzQY6pSKjLi2BhvcsZ6XLiUxbl0xcemNWPwdK3Gu5hMTZl7xwW+
HTgXVKPNp9RyplNUtTM4ajBcbdDuwG+ExoUsbm2EUpHfxa02WVf8WLjfy9zprm2Rd1d9nHCconGd
IMFu16A+zkfcPqsGT+b8CvpZYOqTCSXqAgidOkITjdecBPJSIGWuIXes/WgXT03c71xvgsRDrDUv
PXYLEJxMhiPZgBLXTrilLlDgVgYphE6vstUgkMRj6GZ7HUD4nrT0OAgldt8j1BrrbKwfgMAC+K/r
003LnfSgsxBpxel5TXdQmgKVc/XJnvn1LgNCw0oBgMZRP0wucjkV6FBwu5wNxQ21NsO2qSJ9O0wO
/sDemFgBnvuDXxc26vw0Mz+mmWY9W7krtmERp8gw1PazlQjjae5faUABCYDdgQT0Iqj7Cg94D6x/
Cq6bZFaGz5TqRgqh62KPsDd5+7iaMqsGNW8KHd4jzmI74g+lJpLgxV3GTem+5p6Qp8TIEgAIUPME
BfFG0Ya8PZZk7gK44Nav9JAiO8uj6RB70GzSxYBDTBVCRwhZbznhq4l6bWp8t3hjHgE68ALuga/V
6DX5BElTPBeLzPANMXxD3rYEDEWOT8w2hyfHyjnIH9OHlnn8gLrAwc91O9u5jZ4BjSAGtgfLe3j0
tPCU1ZPu26b36jlZr0DsP1zT0b/kFSgSekNje4h7ps9hLM/QE2bbHHw4WyXKcotUM0VNf4OwAyrh
WM0AU4Et0Xh5lhrqB/qEHTMtzP6PsOtablxXtl/EKoAE06uoaAVLsj0OL6yJTGACwfj1d7E1e+Q9
55y6Lyx2A+SeLUsk0L3C2zgBYuTGTnZkSS4vTeRmi9jEmhmCJmCtFOJQ1sz6dNDw8jiE+NBt4ar9
fZDm8oiH7SLv3Rq+D9GKnqm+N/1iMkTzeH7C0sORnq0jPTHvj9m/h+fZKnNOosuW8CrlGzPy0tNU
5tmJzuiAnS6oJFkXrdg8avUKKFbHLjZoRg3Hss97rHOBztL0I8zmHxzZUioFKpzF2/CxKvK5vTuF
ezp4A4BDOzqFRzP05tktn8wzwvsgWMjhvo6wPm2H9E2z6plopQ2W2zC7y+C9OpbhJms7vidKKh0o
X4eWH3jghK4oV8xzaQDcVGsnHPVM+aGxen/Z4yb5fBOacb/T/Sa11y1r5uurXXKQPHsYEMIf1niJ
gbA+JEU5LvI5BAvZfygMyIc2djqhrQGJHUAzhvlAZwLIbQiFpfnqnktYIQ8lWBhQyvwzkZL54MhD
LcYL1jjuhgbveToTDI9LQ4HKjLpcG4A53y0hwmEfshSEVwaBxKLyFfRucCB2NJ3ht//L8wy+/iuP
b3OvF1gJ4EhDedq+e5lZbO7X3i9JHGs1cDCbiTESjR12MEW5BZJtOFLq0wGSSUeaUXn59pYHpmqJ
jr1a3l+1+GKhYRyNFYyZ8fo1DJmLBRMg/rTM3PdwqBZoDPS/X8yGm676GWR9T/X58GEPidrZA3ye
Qt632ztTkEiGsPv9PUAFchqlAboCZ7+vuDEPKemH5X/chgY8N5eAAnQ+XJhmtR3rrr5MT8eBhHm8
GjVGYPQh4uG4ePZaGfYKvG128EG39vHkW3s6w17LUesKlVWocakt5RzoSai1ja/sbU5XJPjQUNgI
iIgJSDlbofzhLm5cy7/YmVVRwRc8gz5JWCXhaaj9FeqB9gNcg/A1IbYm8TbzREwL2QBCilXTNTLN
amt1Izp6gPHDDTVugDdMXGutwKzdUdsh9HJ+uI2SGyrFNPLveZ86FTS67OaFTe0OO/BnGH49ef5Q
vHbg3q5bryjzlQZopUKH/shnI2lyk049S+7gXwaoI00JragLWAZoJ82RLkzWFqNA8Rmvzf96Xa38
bNkrqFkSX0S6Qh+l5rsbI4RCPIp2N/oIhVig726e0QCr/sfk+Vq6E7C3C+jiLqa5xO3IsTgzNNfq
yS1PlKJDXtbeimnbDSgEOC8/01lfyU9zKZ+WFoytoNTkzs0d+shun/f8h6APOVXohlfGd/rw7x87
hbep85/GaaDQ49roc/nhtxi+isdxLPnzWAOeHxnutKXQhUcVPGqmZEUhD1UIsNGAai7QIM+2wbJz
32u4hyOiGVNdwCsyfOS2Qv1cJd+krIISb6j3qav6dSSl3OGPOz2HXD7TBAigYA9m1v6jKE52B43c
e5OFmil0iIDRFBKrrXtHZShyIJGy0Fh5YogPaVPGoMIIgAnvcRxCkrxpf9CgYdR4t9Pp33FJ16Wl
LIKB2QvgOKHTbE/9GWzEKohTKb9P5jvHo+yHiwfaogxrCE7aRgRItR8/TVwAKYAFyoo2aKmM+MH3
jTLDs1WCFjIDqTvieWFJFUvD3lBEh4iIXfdYzPBsCmPWQ/MeXKGAGj+8w+pc+wKbiP/sG1HuPq3H
g/feNxoSP9pAQBtkm85oDm04PY1/rMzBPOig+ZRD5b7XfRaAPmiiYKZgvTLPIX9z1CNgRJhdOCvl
oZ9b7N4k64A1Wb5r59AyS3fDIz+FTjr68Ulp26c4bx4pMvm7nZjeJs2y8dGKRLysLF69D9o7ukZk
/Cw8tZ28wv0oVTIEKJIaax/u1Lgf9C4ryBtvB1D18AhNkmHroTy6qEcb/EFKuhPIRwzLiTEPMQcO
Ts4y4dJb2m2rz0CRtufaxB6hALUt582qMdAtmFunnw5tthlYaBwqs0M1y3utePoKw8n0LdVJh8aL
Std4uyRvyYQ+8AQIzcnOdf4lRlMTOPTkbdaG3+eAcwU0TcqxXXIP5GkaTf1h20XG3paeWPIpuWBf
zg9QQeQHAIBRhXAIrk2JSCb1dp4DbQs8Um/jND+EMLTEZgmONz5cuKbs4GcSFqiyN5MTRJMM8UNY
/LERZnR2SoCcPaaLI3wzrZeqQm2fQrtgn0MavU9m8+R7GIdWtsHKcVpWg9LXig09OAsT2zHLaK5+
D1JvKD5oDNqAzTXroxCicVHtnJwcdagkLldQKO2e7dBq91EH0CuFcWv4lz53AooSZXfPSQ2pggnM
NDS6uufBSmTQ4qGz/d11trmDL9ufzi2d8RpSegnEJFbgLI17ODqBHgniJsoJwHwZML7zxlXhh3oR
w9H1SIfKqesjSgFdEEOucUk5hn/wcZwP99AuuLsrLGNHeZpBg3+FoOa8w0E3hG8z7ksz7veguRpa
auupwQf31wCFYV5BxBPmbANwpLpKg6iwi1OUtObS4On0mscx+pJ2+NN1YOSH3do3P4lQrSvK9nHM
ko9e1M/j/BIkFTY2n5VZVcCSfCxXlLsPQNl6h6dUcbjlGVtlsuc76Grw/WRroI7p9BY3sbm3mAMI
9CRnaQ5MmVNRPZtG/n3J31f3NSjZYS0f6BrBI7maKd5B2UB6AiCHjwaYnHUGZMaWwghN/C58jxqz
3hrMKNfSbJOPzInWaR+XXyB1MT5A+Bf7qjlf2tNzNBr1KZnGjbJTfq5DgA9rF81FZrT8bEiHn23o
BuzGws6w+/0nR2fYKbcwsDrTlcwR2BuWDGSOrFpqFcHiONX8YRZc+Yp1Ewpn0IB7siB7t+aAKx4g
3BjtK1jDbqwsqy555LKg4EW3ZKABBvTBYHl4zlSODq8Lx7HabLFeGT288uYIdjNy6c82YxM5jOVR
l6+gCQdODhmS0Swa1/gzgQ8c50svFXrZ5lZ0aiVTexWG0RodlOhL3Qo4UprOD6eesKL2rPdB+b+n
ykQp+LVJLNfmqXbI31VWNUuv1s1KzyJwcibjcRZDYyRvLLiszIdWdOHneKJxmmqadr4BAPmRJt4v
ocHbPHuA23qexi++4f+URldchynh+6HFxsjzs+br0Oj14LvVKyRBym3kD7PtqhDvk/qg8c4CjxL3
gg5W0unnSIUXt52arxP8A4JMTZu0sDWIN9N3BxqXD3LImwuJaSaZ+X0MHdTglGIbYfceiucJfCVS
v/AeKI4r9maaabeEpOcua1T8OLldGy79cTs1QCDfolEDmjkWucZXE48PvJ3UsRynLybLwqseiuJQ
wo87MEyLnxpv+k7VEDrYWY6vqYlK1r1gkkhLLys0UPHBA/A/GwGH5P5Lp3r2hqMzPOnL/Vg9UVBV
ndz1tvWiSy5eRmlAY74zk1/9q7aT5lfasl81nCy+oGEb4/k2eseuteWD1tO0UXDSu8QtPi2eJeZH
3wGQN18EBsh2gh3FV3weZVB3kXOxwhi8vcJE+7YyYFYrvAaUJQ8s9EkP6kwHr0usfQHH7dIPW39B
ORCNElRN63rX9N7veZB+V9BOg0TCPUeT0zCH3e/kHu75ouoZtMY5lBfqXJ1poC/Zt0lVgIVBP2Bn
d8AtpxBcffIbEBdsO5+F+piul+iSvrTKNhcVAL3YecT5Y1pnM5lsMraAacSPucrQ3WFu+KXT4rsl
SvZrCgqvNL7ELYc6O1ShURFqmsukJcDgY7437Ki5UN50ik8pcM4qNFqgTU1thmbkS7+TMH1MM/Mx
nA9ZbIwHjgKfb5fCWdA0yByisOegm0jzKHc7SDSNY2k7+D3j2ttkacf4P+27TdmDSeeLDHvirD/V
bYeCsQMGGlQY+K4skisqKb9T90HF4EntQkokmKzagBjvnzm8Q4mcoUy4ae0cAsth9pPe0naL/1ad
g2lKb3A6ZPD+BDrMSR4o7CAbeWamtaCIrqph6LEBj+PzVVUOGVcDBQRoLSfeBjRwd1PxrNgNaCgt
XMdurnSY0JkJyhrYipZJfcv1apu60rzQBHTV85054QnogGIog3y0ZaBN+fsCOaY/0wqm86aIZzG4
WQLu02k1ywPeYkcxcF+td+j3TtdcC+x3XSa/x30SgCgAbh7TbzHWEXg1ybMZw7kIenCViUK5hvX4
HCZowwV4nYvg9qMkp8d8/tHWXr6SBQTYYE4PDAX9cDkNVynkQYfCCqohDEHlKn6wFmtN/LH5aXQk
P+Hrzk+oILTr0JmwB51zt7lFwl5crz57DYfHIR4UoGCigVaV7rmKqxHdVxMSyX9ydlbJjfKji+lN
etOjqPwqNEQhWzf+ZoHfF4iYiSMUpK1TVDUQhbSa+FvlGfsaUrpBrLX/YNQM2wnWJI+haeA3Nu3S
TiYrPHBEFsANBe5HzgAVLOy4r3mJ2mlYXdQcUAb2WQqK2RmYujWrAjgKsKv1azLF+DO1IB6QxU7/
DOXsZO3jxxWEYsz7E3cLqAOXVrvWRp/vGmPssTcQz1PCAE6vTI6qRNeDv5G83aopiQ3FkMgGvfam
hIkKaLzg4fifMf5HrqENoIyTuuLgzAXSqalAxyr0IA4m1NFyP7Qeqjlyse2tljSHZqceloXu9NXG
TxflGbOqH0azK3ZagifmGtiG1qpcMXOAWtQc1i1YPnRGByYHrK9K3QVWVpcnHlrQ+p4UCLiON25R
USqW3I+sF9hOfg51DFmR+2gM+vcqbcevbae6Re9a1pknqTjn2RA9DlAeuKesOV/X9hMKXcNWS885
cseKX+p8XTPPfEn6LHkp83UzB7BPna5D99I0xd4xMu9sT9p8mYzyFpmdY74UtvwU/RkzMit7HsGC
KIGeUpbxpRor99HpUX9hWfTadXH74PEOhd55sC/TEmIviViDVfzNbD1nCZilcQGn+ztzo/HDFsZc
heqjI+WdOvuedf7n/OSD9dcPfo8HGZpn84dWRIVxBdh8acbMfBkjN6QI5E3sXOaxPzNpbI5MrF9f
GEpgh2n0Nt3g8kB7WABFwKG9sa1SWr9NbTHuK6gBY2gY34TOOGQP7Aa4eoRoeGRZ9zaZybDPimwK
IpmNb6aBLYvHo2hjNQY2eHDdAL8KCKE9xRO+H/sKJtRwopjHP8XajJ8l3n5w7lHvVpKVx/uBAe/x
KQQh4l1HMR6i/85jR5XgZQGvQnphoQDXgU08WajP/fMSu+fub7FpgLCxWwyBgB7Iu/JnzwlTfe2h
37hqk1Y9wKLeeIrt8pmWXHHdlwFzHHmCgLUCwDtyFjRgxsY3OMqyq4PPdc9CMPbDeQ0Hv/RVGlpn
PQFTqFGqPPat/fvAQbk/pgo7WtBBxrVUlQF/PjrSpHJfjhG7XUCXKgtLIKPpbo9Ueux25pQe9nR6
XyB9eu5+Oq0zH1PlmP9eRt3n29CDcZmAM0vkvedJ3x3LFI2uPBYpiEks2tZz6A9NBLYLahY06iRe
i3Zr/EGDKU+LoxgZFkdBMaXwEnPhfjW3COjQkcblpFD1LSbsPnt0bhc0EmpYPYkkjVcUlp12gTE0
wKgSbAh60aXbyOzkU+kV8UkU7AQanXzy0RV8CjPtLhK8LneUs6dYH6Yo+0AzYGk3sXftfcAXiw6G
BUbtW69OHqq1i/+LDYWg4oOwGo3Aa4j0DZrFCVxMvPqQMH/r8NJ/ZL7DXDxWunoFHCMMjufk/QBG
60tkmGKZpFDntwzLPSaudgFISLzbmSwmBuGbzF32tQ0/BRqmibJP33JoHAdpPslDA6G9fRuZYg1m
fXO1IQMaSNtOv9qOtXNFKX6FebdWZl1+G2cr2aIeGCjQVgfVZQKc0CGzGN91dne+q5fe0ShtWtrb
3uh+OVFZpNliYHDL7hpPOSeAQVLQNFFuA2W5u4TTDOKZqtp+mJzp0nIsicrIl9t6mqAPMLNZQjzI
Mi7FIxFZDN9vNuMIUdY71YWXsD3Dv/4xnskwNKOw8jC4yTn8uf52N2E2m79G3dQBgQ9NsuAO4zU4
mmJlbqk1QXhvA5PdHaOhWt2hvXRWQ2LmNpdCI271FtiLLoA/GOgzWC0ukj5hTw7K+OeedzuvTfe9
KKsvrTs12zCS8ab3QvHm+W5QD4791Yl0u8S6IzpMkJC9RK5SC0gQRWsHFbplM1enqCJFBy9Pd3Ed
d7t76UrPogI0SLl7OM+VKGns7imaRrfsFf+lcmz/0MqeeR1VAus5eLm4i9AFxcEGEcxexH5Ubxo7
Y1j/zLGfKfUIK1exgQ+nvoXePJ0GSiMvthoeRgvKuXRJMnITGzsn+nwLL2P5Do+zbzSR/oN0B904
5g5l19f7TSlfWKJ4sKfo6XZPynVjCi2L/hFFkfwjrlC8AGjoRyuwjujs0H6ydTtssA6Qu6Ebywv6
P/6C14n6wfQDb+36Oyp1LWh3hf1oQa/0wYCCDrhkrHtxc/URzTfDxu7Q51P9Fj4aa9IuIdWSyfPq
rUaN/K568kl6m6bg+VsAeYPy3CIGqnrRWxCpvMU0BChfHYyTb29rOT5p/D9cXR2Hx3LAetk1JvYO
RSUZGIWbH21vHJ7i0T1RfjQBD4mbXGyhAMbfsQQoeYElqHIeVYOiOT3f2/lNcHvqUwxhmo8kxi/t
/oq4vQ3KzOf7jnu3y245p3TWlc3CQ6XmNYFhdAFpxpGqGy9d6Cot7dERNapJvg5io8TnRtJy06Ts
B2BOXkhQjuaHhUwORgzW5owvuh/udgCU+yu85waVxsCLyhcv3EAEMcht3bCzU5XyhKUk/OBcCLTg
74TF35+zfowCBxy9w1/5WprlqZRQR5gHab6swogv6NR2Ic7k291tQInBWOXC4QGw7NkpCe1DZ0mz
CLJam8DO1eZmsGv/qlyOXYxky9toBVm5ZWkXDZ5RGJXQzb2OLqiLCG6ZahCr0lPxyvhK0i793Iyg
wy0cIJZ7E5f7a5jmuJbdgP7gl6vOgB033v/7eBaVhcKIezIMDyhxDnUowwXGkHL5rE9LZ0kkW9gg
+fhGzlfQZBqgsCiNwIW4zCGrLcBlaKA10mKZeokFCgnuLFr5OGrHO1R1zoAqqr6LvOfXqBXsmjGo
jHqp624ojGLlXGJwjOYxOlhAZ6/hICOXAOrwK/Oh5d3F0NmNxaQOOoZGKhql+dz6pgwdwlBgAx+7
40uEFhuHDiaDrlWYVt3eCLHOozN4O86LQRMmkj4UiQNKevOcm5baPXa4+Y2bFWBn1LYx4fsDfly5
7WFZvYNPGqAswAPDVQdNnfuBcn+mxSnwDWLg9QpKfFPAWjQ5/Ib9tk+7G6lRTsGQiqVAGVCenNfI
g41CT7vOduq8p3ueVRp4ckBwDJZH0MqcxlMPm8ovAyALnPXhsweJneuAeuE4p3MTjE+skaAxNocV
aN0bb/C6lVEBGpWERr9TM78YnjMHMETF02g23lpIiy3rQdlPfdEbj07sbigC68t++vf82IXDL82n
wUg5IVYp/m0+XTTPz+b7U3Sf705Zss67ElY3c0W+8NtqWAAw+B1z2YZyuWCQ8ZhHhQDHYNGaAFNB
PIgvOmYipqH7welBpPq9DCztB10UAg2gdPxdzqN16qf4VhUAnxmipfNUGr8tWSdAfjI05qGHqqEr
A1BNuXMExOEjO+1i7Kj+Hes+rnZ4SquF5g7G7/PDLsEC2zKcrTVXBxoeJcdIQAhojgaJv9NiLtZI
Hxw5KifUTuieZQqO/5RDlJNyNNnX+bBkw6BXlBs8fiwB0ztrjddb6b3gAyouA1AWWOwZX1pWA6s6
4ItIIRsh8y2dMQS3FKOxHBzIuvXxw5gLAGhHXf1WmFcQQ8Sy/3DXm8/p8ddFwMf5EJH7C11Ma7x5
0M5rduhCU26AXEVlfkghxt43kGWfz+gQAhZ9yw0FGzZJHx/vg/9z7n+b4vnlsI7bLAdAxsfava1A
dklYs60SjioXBCAPPSvUOquq+NoKYLVyv1BvsYJtyaDNn2JmA9U5HJGBQN5Njcc3Im7MB7/3ICLD
xve68+DCDSVnKCdazXOi6hcWZcm3VMNjzCr8+lyGXX2QqaGWNBBi5VCyfHy3YPSwbiynBLsl1fcr
PcEZLBZRNVMNqx8Me7ZvZlH+UVT6UbtRE8E45AVMWbjnFMWPxmT6tfGddBmHZXNWQvPNMBjsAfsB
KMnFxkOU+2gopoUJHeGY7dMebEjRwAA8SnS/qyJYTVUzWy3JGA62VeMtBS4b5eggm2dd4DkCvg/a
cK2+QFQ6WqlkVFDDSrAALyBOs0KR95/4Pj7ZDhBhTjYcWQ+0jMvxVKnNfoAbplNsBFpab6lZXcdy
CC8VNJLxhfbeKX2fpSH9+GYKdTUmGV6cZDzFac2+K2jlPToW88928BSGKvoCoaT6aPrY69Lun6M2
sERzxt6x3uqXkvXTXvfsZwz+55MIR5RcGn/YpAbTL47hg6+b5d//y4TcEbNRKkMNHXW+wyg9sG97
lDKKLoTqwRzSgNWP7CBz/9VgKUzxwmFcMazgwVZm9lPe5e4R+vLXZnLF0+QW9pNTd2eL4ftYkVIU
g1HXFqa4MZxvvKxZQEsuBn4MB8HT+GCq0IMg7iCWfw1QSFNocme3gEpQDH2P8iGyABitHaglg1Qz
uFm89vuieNboo+8jE3W8LHPz59rJxVPKAxqjTJ6aUPn2U3mgnMHicWXmKkaLD/Pvl9/uNjrW0wS7
C6vNn3nadk9JusK6MTt0cbOGtNi4y+cNPb5s2YHyFAKSgEduPoAhDP5Nt6jnqt7QmN0Sz8k2gD2P
OHADuPPbiDuXBG9x41kXgMTqLeXoupHKhO5cMaRY+mXyYAPVTbehVDzMQniwbVhWUwEwWG2EkPCr
gFA3wxIdgVheRg30Zott4g+rgHxd1393WauDYgSQJRIALU1JyNdRzNXLZGVfDWCkflRNs0f5s3tz
hjpfQTJLHdBv1JAaSM+hgw3nJDjAqHWm36H1JqHB8m4zP92OFTpnFCZNvE5R1fvSNVoAmAr+WjpP
gzrmW5+4EuDD0T56to4Cmg+aqTn7rU0nA3SyC5D+PyivKriNpmbB1pyn2OwXA2AyzdTt4HXx+8ye
c5BH7HZQBfz/Ru15Ht2F2eIoaxMiLXM9qyngiZGmA5Tz/lTBwJKPIdN2j/tvGhzMA2XaFECfwqmi
Q65La+FXUp9LV4s9djXOMs2c9tu764bNN81yb4mdjomlaAlUrgSZnIZF4wOcqowXiFx6G2lqwLQn
jUJl6u2LUT+OqJGf6WDHuTh7Wb3krq5Qr/8nj1+ZheVqH2/vOZSQa+i+diLolHms5PhOtD4po9e0
dOyLiZ7io29wqOjOtD6/byuQyDvzIe8m+1Wa75QWeeNupen0Kwrnq3NXOhfswtRjDeb+p6td/Psf
/LpXh8yc3u2KNy/S7dZAa9fvQ5XCMiHrzLUh/eq9L/Qe4ggRZKoF8O4qgv7EnE8brgPXQueaLge1
GaVaXF6nXvvpcuDo9xBeiJ4n3mBVjMJBabjQLGHZJhut6N1T/l5Imz01uVmdiqQGI3nOd61VLhsr
HB4MtxdvzTfK5u6YP/goACwpTEIXFAC/tk4TvtdQUoGmGFU04ajpHdNqhCQvPuoAaxbvmI/T5l7L
pBnKZRt7GsF44GJRl14FnUjz7EApaA9sz6tbi5kMkXbV3hPqtSmEuhR2oy6UCpGq59TkVuECjB/A
mFqQE9x+LPe+HYPFQKdyCvHQ5s37pxxN/BTfTilr55nyAm90y73dTItSgFDhT475PW6XrB+T76lV
e0GCjvspgjzSIcxBCGBNbr83HIL6rTK/l6E7Lnw0/S5OrjWAQk28AfnKeNZOAJsvBbCwnV6Alouw
AwScSEptf80hojgmkf2WMdRzUjTyANCIN63P8xeTJVco4lXffA+K92Hsj+eirJ195kCGkgbwbYkB
vP3qDlKBbTbzh7BGvaQanwJNkJn57grXe8I/RO0S/CjXadMZb5q3tzvkYeMEYZePRzhAQ0A2rBU4
serk4sm7AQwfxHkbFmebsUJT0ckrCV+ZObYjtAtv8Ygu6saa49sqEP5mAKQPYOa1tQf+VjhNjz3L
5SO4UxwrSLQR7gOASsjHNGz5Qsnu94DIqulRzgN/XUEDUehioFIcAnToPNCtvETzpYLmxE6a/GU0
DOedA0O/hOoNClJo2rwKoGyspHXf275Sm7Qvk02Se+57N6ImCOu2LwoCyQ9K+2xJeVEPb5UOo2tT
F/IE8oGzUNUIXpph9FtmCWMLwtsY9F7Nnw3XN48izN4pCrU9PDHAoeYhOlSWf8DHzx4NbfHnAqL7
izL14QqGl+SuNb1xfjoOR965/t7xAHGfo5veJCgDMKQCr+EW/nuesI3+CIvT12ac9GnoE7FNZp4K
A5nnjeMrvMhV1x/MOUQbLNQ+ZCbg1QpyfwiE9ZwGxKJZoVRVbykceu8SO65aw6Wt2+TEpCFMPxRX
A2zd+32X877cJCXohw40R4E+w1YjrPYFAx6IoTx37cG9gvy/Wx6xNec7bKXFtq3D5oRncLUCelM+
2w78YB1rCj+a1Di6PqDJCzVuZFU1ZzmiBAoKIIiRXajOue9Vh77KmuVkjcm30HGxvkmmd8Pjv9fe
UZNa5/lTGCPwpcqYAx2Cz+V+iNJ6PFQ28HflgM93GECodyS+vfOpY3n46vVSoelc6AU3W+OizUHs
Qh8MUh/AglfTAQrdU9a3FCq/OdA0UE0Xzy3U+VcmPBYOyojyQ2tO/iqNc/fZl2WxGGbx2F8DZJR/
+iouF6bhYGcfA4A1VMYXGYXGF3D/uodS4ktEIZxroGXYp9aawsxqof2etPUadRMZmEz2K8P3kvfU
8L7mdRqe086fzm5a/LBMkb6nWtcrFzW2Ld4aCNElcrs8fTXxRYab/SQCutrvK28BlbD+2LpF+zy4
v+drZenNUGVsTZdzJh9rvHSeil6ZEE1B08y5jig4XuOuE9cOxjJG1zgHiuqoBE1mgkg0hUaLGYMn
PLywunhHVw29Cz1z4eGx8M89sF73l4aGxPnYuOJ28wFuDSqv12YcQypOTG/p1I8fLCnswHHK7gAF
QXaV/+THOe/9yc/zQy8cPwag3YNBj7/nt/glS3gjPWCxrpZDp+FLJjxoblu98SXFWySIbRHvi/lv
Ane+K9r+07lV9filwoprzpYQSXocQ+/2dxvG7sQL/IZtqMe8th7LQEAzgQFgfPxSpNBgNa1Xk6vw
kLYJCElzmFQhsF/QzIHzN0Llgw7wPy5qrXDWc8at6SK7dUq8Rar/dhFaHs5TyN1t4Y3GprNj6F+l
ufHY1ZEV9HgBflSuuU6GtP0J5dOXqh3y1zZNILqQZfKYl8m0T6VI101mJi/+UCcLC43+n5klF21l
GCu7iNEiMVwb6tU42LpzDgB3gZQGikkwmtI5+JGq6yUNszk2mAsoPwB3iTCdtY/61nVSPfikAHh+
E+OwYoCdQNE2OykgEd+VAWuqNu+Hc2UXcmtZ9gCMfcNPfdmbCz9ML54s1GPuWtEOivZ8W6KS+ghl
7HgZV475lnFYSbGx+dVzNHjdvPw+prgwNM32CS0uPCFQRF7wFlpEYxN5ceDKIZjwbIIJ1RxmLjTw
6hbmFn13sU1VXqD7x+z2kmSyu1gwYT0XYYSt1xzN+ZTBTseqNRZpzlYwTz2DqaeeG6G3EI+pz7fU
BHy3AUjXjgZjD/58AFm5SxoVboGNJIt+0aAD3svzDxqAWavCDfJ9qMMdVET1l5gX/bYxUnfWdoHJ
Ud+ADaGnrwV8baEQwsMHbCzEVWBHTHl/yuFuMEQSeEWR7QCygHKPHp5v9SbGBNvnbPodVrq7hbdq
VeyhUzdPtj2o2wx9v7TsMHyQbOSH1NT+KjMH40k7WImImoOnn5tLx4JgYuXjhyaU+vA9OEfwuPwJ
++ly0XjYOcfCgsQF569GZ1jXmepyoHzZVuPH2DqvfiHstdv0+XKUPjY/qfPRwrsBdmVhhj1/5697
uJjssfxVEH7Hj8hi3vjk60gshMHM65Ay2L0XPhS8Td3tObS+QCqZT/UstzzmoJdrabSLrgzfqWd1
b2F9wmjTSMaYXoKw2gYU3mf/1SGjMJ8nW2b6efKnDpvZ1NCdTJuA2G5EaKs6qCrPHXQUxY3GWA7g
Pd74bzQclX0LT/aZ+lbMc7x5Ts9zGA47QxagKmNNizh2/CMdag1vYCNzhxX21uExZQrDdNpyt9lB
MPv8KXc71aK/oiqf7f6+GRa0AjSHIgro3rIa+2OXroxZv9+C0A6cVeufJNpPh0nDyV15MYgMln8T
+Kd87SWrMkmL031qH8PKpyr+j7nzapLbSNP1X5nQ9YEWiYRJbKzmonxVV1VbOt0gyBYF7z1+/XkA
SjTNWfLMXmyciYlUAahuNvyX7/eayD4uv2z5gVSC5jqJVeyWdUZtAqKmWMmj77fRPs6HgJvKow5i
punI0v1LNLhsMRNtCjdftn/1QzgxW+tc1SbawFZSX9feTaEH6Z3pmtYKaUn3wRbFReJ68VqzabyM
2GQdzKqVr6wivlu+0CDrXCke3HdelmJcozxtU3d/+qI2toaM1W6oDNp8kU7Asz2ddEhqp2XRCky1
Fm70Z1GO8aoII/lq0LP4six63DJPYrgH9kEqS7TWRoRZ8G7yvXqFI5R9dWSPA2Morh6asXd9Vdi7
xtDT/bIYdz1dEiof3SOe9NPBJQvFj/P606FeDquZIZYCHfOO4RRZs1+GMteTO4cQLcv87ZbAq28Y
BbrlzE+IrfCctR0LOP3zumUQTpnc+lE87oLB9VZfNiw/QWkbn5iBPizrvSazVm2VjbuOGc/VtqwT
whFxGualZdXyaUpJKkrzzbIQpkNzDQFOr8tin0basaAftKz/9I3PGzkyxo4cRazcP69bPi1f5lkX
b9wMY/kv65ZPSU2cq8YfsiEaIFvZmLPuFyal7mFtvAKWg4bpZCvXdsPLQr78tAHFqnGk/Xg/iyqt
zbKFXxNvLTOCUuviefLLP/7jn//1PPyn/zG/y+ms59k/sja9y0kYr3/7Rapf/kE/cV59/OO3Xyzp
mMpyoF7apiMMYQqD7c/vH8LM59vi/xSWDMc2N7pdi1PizlKTwQX39xBM2qV1w+CU+tLFpakHYnP8
2xpW8DpNEvsBB9Js5xNqhWmjBCduho+yi8PX/M0rwgp6/CWalPq/RSy3MWYrSbeIIdMpaZ5dHDo3
Wqp2vYfzFt1K8Qa3pz/iwbnFVzY8KLsb7pfB99/T1iruQM3aVabT5frxQXD17w6C6zq6bhmGMKRB
f+Tbg2DxFzg846udhN2ubSo1ZeuxD7pTYJstFNYwoIFFAGOUm9PJ7omvD3J96wx6e+kKgnwqe9g7
CYJUIyCGfnDUpXJS+UmN5fL0WkGZ6PZtGhwta1JbrbNxRh68HjPepsf/FFsxMHJvbefxq3hwx+Nk
+B992+uph3P3zOX3jvTWZOsHTvcQqbpY5SOhwE6tHoTYhEMXADgU8gxN1DzUAcWOQSfcr+QtZtwP
ZqYZt5ahqSMe32+5PeWtkQmqrXo4Uffmd4IcRyS7yZnwn2ZTD4VxWwR5eoTR/XvZDdPF6Z3pYs2D
VxYNFWkTr4ycRl5We9ob3Cg4uaD8pxIY/K1ZD/uuxRxCjgFU7pgmxby6r0xBHiySxOWHKgmRRq+N
AXRGy95g05HavUZtSAKFBK7sCst/bMpppbX5KpGa8S5JHML8TAiRPz77hv3i7Csbmx1BRJAhpSlx
WPv27DsqqfPaG5vdGOnprp/du8fPg53Vaj1FbrtODD9ZRUYdrfOwr7b2Ek83OBky9FVpaw5Y2d+D
ETicusF9LkqzIPqwiFeZ9F43MYlcJOYE18nT/KuSwr9WZpSsfrxD9ny5fn1PK5s7WuGRbzjStaU1
7/BX93STSKphEOxdNQ2YQ6VGdFmGIPTxAYDLvOJCs3fLuiFu/RtXt7cImLLH0g6qTRm03q4qh/QR
6lQLnz886LWbzukO/XnMMNlWWF6s6ZK52G26zsU2c+fSuKNzqebBTqM/LYGzjtBw1KRcNMNL0v0x
hSMmoLpS1+VTS3YNkI6ifzhvWAY8DohnGF0Ho6D5R4OIUEiMQXlO9FZw7Z9rMyJZtLXHOxKm1A2n
xL/v3Tbf4fgTr8ouLR/hskJO5KLpRIeMUObpOfdGO94sH5ehc00C0DBD/2odSAJsBJlhcvHjs+E4
350NpRMKafIAsy2Arhdnw4PXgzd9Qq6rrbu3gOnR3IpIZ5rhMlC8Vtt8MrN1QXPtvmuUi9P1cErn
ndNHSOvOpOdbWzPxXvHqWh5MNeIWZm+yAEmC0ZvqRjVhTUybzQ3thf02KLwbnVzWg55i/4tmbN1J
C6uNaKOhlNmoIUn3kTU4T1Hkj/uggdICvicOfu1qq2J+1ueF4xwC0XxofE3KT+uWDValNp3btvRS
+JoGxrCJ6d6slY8ZkA9xfZvHhnFJtKLbOjpBcyHdaIRJKGAnDQYtleIKICFcVwIfqCyF8pPG/cNA
BM4KBw25aYmbQAzatQ9Nge2sE5CkpMfpYUobY1vN7e9GeDCER5tXTFj3CMgDw1+5TCXAlVs1baL5
mkxG7d2PT+S/uK2UMOA6G4SZ6rblzif6q9tKEFDUg8ZUO1+VexiJ7o3wbaNa1YNyMTNhuUmras9z
5qnsouLQxxEGUH2V0LzFMYPYkb8/BkZUnZaVhcJqA5vOcaNFRNPkJqTx5dMy1Jrr7HBDvPiBDRXs
04YmsPZucchHs9gHdmEc/IpX7WiSNgWZa7itYEHSghq3LU2u8zIMwknPfU7WJUpmuK36MTTsD8PY
QFjPZ0slzda7c+AwLIt2tW3IRDq5QqU3X4bJk5BIfVjcPOnylSe75ujStXN6T55KQ8y8eA8mKCe8
N5CjkRM3HRD1Wz95Xzsv39fKxt7M4IWteM4pS7w4EyYkQa2c/BJgwQgJaJ8IcbI8JIotdjWWpvx7
T6puFQkLM3XXrsl9wIvOwu3XRAd11WqPu8UPyi2uODpv53kl8s7kmqcV7aC+s9aUbdPasrTuoMcq
JJygrplPCvUq0YVFEFdWhICnHFGhMnvXzb5seKn7t04qiqteHjFHzS9AOPklnRCSZgboE0Xmhli2
/snAje9JOuGJOo2CubWzT/K5r+Ryn8Rviw5uWVsmXEzSDm8WpaU5VntVM4kvQusvoaYbJNT1Yngz
e606q+VrQ5P7my6RPBGyyL398uXPP+9QMaxIKBj3aJ/zuzTSLz++a76rrThXlq50i/MF3C3liwIz
cM02Mlx7nmmhpSE819uJ0eyf2nzyj4g++vU0L0a+f8G8/7C8QXhUGFttxCDarvLV4hY5zF6ShqTb
Dw8gPQ0uPQXlovZotpjXaY82tkqHLjK90zIgctVOg0wR4NigJ+gV3QdpYfdHisaHQA+PNZaqRyzR
IJ+SDFzTloKij42y6VavLU4LBU2zSTRtOtiddE4q0GrMCtru5DrJ10MWNy5tms8rl+94Dea+SGr2
4Vw/DnMlOc3DsvhlHdk2ToKv1N/f+bI5aeI/g7poj8EQKYB33ml0senWukQx1inKBsMkyahtRJfv
3HAj5lxIJ4yzTd7QKFdMDpGdNMGqm3NKq9z0dirMx3VpU+kJnbmwo2feFe+ct4kF0ZLCxDnqhRIP
dkxEdJ79/uOrQNj/4pZlgmG6jm0qxzbcF5dBW43J6DSq3aVR5q2dsJWHxkFmtC2luiF/E35dUuTE
ANjmOhJTAFmESJKoK5+XGjlXYTXD0E+E//YnkQcDjz0gnrQeH+DZY2I5licMz4NTgCPN/BRdhtDI
251Txu8CpxmuTcEhjDFagMM1XVQypTy75jPX6+GJwMrWbCCiG4O/6uxhOiPQ/WtYFlPZA9JN2P3V
fX0e7bQ+81K9C7Qw3NtDhu1bnyQPg8CoHpegcDVqUpwS4ZLJOhkf6OoMW1Gty1mJgMR7AwDuHn2q
0gPDdqKDy4mwD4onWFIm9sme5xNgpv7Jn8AyB1qDedx1J5nq3QVx8t5oi+nkgyhvfE+koNNuux26
kCyYDBlGEOQA4vj7VFKPz5/WT6LdC9Pz114aVZs2nIuz+foQoXZWepUem7gZ0g25tzWpbKhOM4yZ
9nZeynWjGxVTbJndNE2t5Zj00CzKfOPc4epY5tjtjh4+nlyPx9R3vVPmo8buAj1A6TJngs9DgHTl
JNwRpiAVSchb78aMfRhdldNUN/G83DmjPFYNGI7l1E9Bqf2ueXkx88fqp2oyqg0uNdPeB4OATgzZ
T+Ms3/SVild9bdbFOqorfAz15qILu3qcaly08MNTa6yhiSVR/aMO/bsa/PLRt7GHboJ6OrpYzuzg
J2wQY5ekijOEzFNOy6Lbp/fAJN1llMl7cBe0d7HTPDXB62wOLeVChaD6OX+bst6hDUWMYGCTsOWn
BiUCQx5hJ/LjO0r+i7LSdSzbpbViomJU8w33VTWC1UgBdNTXO1pIPqbfwXgyTRJP9bz869OyDlR5
ltX1ROHEJxsrjccWoiWPaXdzO/nzfRZP0yGDqXuj7GTr8S44LQEfUG0hAmknqZcG0E/THPrEPBUQ
Xm4K4gD3Zp490UG3T8JiBun04SqpAN4nrTgYyp1uK3LTkSeSENMQ4vWTCkBa3xfVyrIc/sdAVT3D
Gl/tvV+OGtJeC3JPPdbPhTk9gLozVZ+HqmEflkV/uEWOLVFm++d6KLc6caH7ye9goKKc35MG1K9y
gvcuwTxnH5zOvSyLYsL5ScN4qMMD5CYbjI1hl+MudyrK2CartmVkRVtTj6an0IHP3k7uIZys8Bwz
0VhNBWBHoXv6Wq1/ctLFv9ptZRl01ymBOPnf7najch8IEeEjMrxuZ09mT/NlCs+RU300iQqxsnKd
2k68j8zRXrsanchlcOZPk2bykDfwICEd2pynr0Gif6A3jj8dXtsnUsrFsRkM9WpC7Q0viluWouDU
zHWkiBNEAL79Hu1YtDfo1uNbwOCT+v2TvTS/n5Ar5TgUDQ4pJCZg2Ld76WRG4+G4jd/fILS9TMzw
as1DOXbOvi9563txex7jAOyp4zG1LAqfRKFcyWuRV/qa6xuvEJR66zbr73vcta6RL7VD6sDzssxJ
P7oT8ui8bhTeAwy+DG4seqU3y1LRjti9Y9iyCpMyfdMjEw9pzF9l69Laqax2FWAf8KpnInad9Ns6
3DHpeN9kxvg6qFW0TbqWl2oIFVAU/NMYeefXoFxZClT9378kXF72XBASO3335XMgl4lvaqpv8Ow2
kKpnPikt80AEAoAcwNMuwyrhVGCutkK4Z+9Zja2Osy3QDd3oA8Qo0lCxrEsjbzPITt2ZLfJONtK2
qM+Qjr19KEV5NxGMehdVpFwNFWfFtPJ1obdvVfTWlNZ4buM630qcl5Gh/GQfzbk4+BbQILFJZ9oF
QqNz5b/A50Q5FL1SBc8TcLy9QV/aoq9T9uu6hQDQtAn8onnAzISmZss+f1lHopFY61ZirP0+TW7k
4Iotlx+lRlvVl1kYnJXAcV3oIWK/jklkIVWzoRfjEB1ecNHgBoDFt8Q9ORkGrT0BDFjS4ytu+GO5
8fwMivJMLKzsPNsMTttsYxthsFs27cGYdbGBnxzyuLz6preNNM/6H9wvrs1BNi3QK50D9O39ksdx
mw2ji04DEsEZNapxNnMcnetSdOveEbeTVvY3ZEPn68Sx/asFtfjQeOkbcjECaMJpO2wsmZZ4TE63
pmUSwih4udC16qxTqGIYJ8q8TwuIl9bwnEeF8zg0rxDAj1RivG0m8rBQm4lXdYxHGJzE5qCEdvSC
eluOibch7wVGVNCJu6wf3kWltYUskzybIqO1psyPXZxfS4O+W+HkJ615R/tQOavE/BnQ9/0rE060
q4PyurpyKEO/PU5TkelFZYHEdD6eTkg8Hfp+IwwSI76dQ0MfIRjdB3FMCWQa+bFK8+CkSbLZSqhS
rSCGbKFxmrXCxjof9l7eBdcgTIIrFMyr7rd/9kZknbO67Q4B+4DMO2d6k+BNYQ+pdlUoSHc/vv2X
Z+G3twZiEQnUx5PSsJgOf7tP4STCypiKeofjhLluTLWFLpieqsSS5zrP1SlHdzyAtZ0b/HAA4q2/
BjchekBawVF3LKhuqTbcTTAO7qo6NC5aeOZxQJzc6J6/DKq1tpONr7SBY6XuEsAWE/oYYNoO7zxp
V8tHxK0DpHYGggVhk4XDXneZBM0qLoQb/rm3UnpnUXLqirZch357sUCnDosIpk5qZ9MaOWSLyswf
6hijyCo+z0KtrQvStcozSYu1dtaB1/TzrmIprWvGSfOcFMNuzJWCVAbXWBNY5RJMtQpE798Z7RR9
Gqo2eBb0Gn/yhJLzi/flaTBAdgxTKcV/XpyGFu9/TDogG8ccrmETp/jDEhCF/2iC62f3bEzd28Cp
NDQwhnZ1TeapWqvO4FeIntqBVuekjhOvuyPmeR8moJrzMgyfP7WAS9g6lc7WMmR0QsFLd7eNzphQ
R+eoGp/owEUXmP0tqtoqWDUZcDt8DMywy/ufXHT/Ym+FrYRO+eXSNFkme19VX2YaOC0pn9Wul5NY
Vz4M09Z1eqgXKt75N2PmYR/vpn+OfnA/ZnsrleU5Kuk4jlwJGpqVY4TGOajwcK2cY6/l6XWy7Y5+
Y5sfawytvS7P1n5qt3v8xQHX+uGNEyVkdZLasaZRU62nrnP3rkyjTUiKExNFPWZuz0Crq8HUnEyg
EcPBUz8P0IHcnZNDjAqZTSxDDunhogpMuqZxzvYqCO7rG4zkxhGtTxU/+KT+OL3q7rB4tw+Exseb
fJ4z2G7fbOxsei0MsonDKS+Yahrd0Q40fNDtPJyxU3ublQDVMXqtn1xp5vclIICbnA86fSrdtOZ3
5VfHvgiYg5o43++mnlDlWamiT1Z/CGx7N+ZusnZrQTPKxnRKDMVz46juNpRYidhqh6lY+ibDYm9T
5gLcsnDeFzKXc4FHW63TL9oE7wZvR3pycBJdq6xXjkcSu6aPx86900PPJH/NPUry1I/oGIiUbPX2
JCFBlV0uD5Y2yHWJCYa03O2Y2wDqScqh0cxNWdnZoRuC53//UuSp5zjCloKD8hJXwDK9K4oirXbI
G/kDyJ2s0vZ9bJYoxwzCBRNdnX3Pj26Fl4g1TiRqr1wVPdqke58rort8PTssMQdNUQYHJ13a/7Z9
rl3m09OUFeseKU1Z2Pkra8LHiaRLfzPgFORn44eGRsxheRHCzU1OkIrHcJQnR+b3boL6gnlyVK1y
FxtpGSfwFFrBTBJtOHzHel/WeNvXCcI9z6BTNtdX/Sh/97BL2C1415KnUg5xukfBeQmLQZ5QtGhb
LD/ilVtqOLoZYtznPUh5iuPdtnVG9YCyTT1M0bYGb6NkNm469AQXDLqLnxQe1veNJpoaphCQTefn
3svCwy2iEWBNm9lyKMWsIX1w/OqPdMAHJGwLntYB5C8T4uIFwqR+lJ5+UyVme6gdy1yB74R3VtU9
QSU8h6mL4idMyb52jYPe2/0B/1habap8S7R4vOF9NtHpfBcZpnzMuEm7zPyQ5lZ4iX39zoKWuBkV
olDeQW8q2s2nLnEiOI8FQcx+ieqkMMnHmHzgQ0Wj1S9596cfzCEeIHCDdzixqM9q9N2bKeseAxQW
ZxeQxIlMPMm9NEZQw2DgfAJkJGE1GMAzP76Wl8P14iXi0MSRdOSpQHlQfXtr03JtS7rw3NqNzYSS
lte2xTOhbcsJng3zkLDUPg6qfJf3IqICjzjCndPswIbh7XOOjd59grbHIzkvDWCg134S0XaeOvgE
WbwT/DzKo6o4mOa2puLbeFXlvU2ZWKzyqWTujtGNFEPA23oOk20G+7aM60sjkZNWvuCsIpQNq+jm
xztuzW/Hb3ac5rsrpCXpkuFx/rIw427Ki6HjOrInayeysb0hAVZCtyNjtAzDXQPPah33breux54A
uYL7M0KQSpM+jDflgDMQviTyMR6fJmife6yE0kPjy7sm7vVVDzucrJoEI2ijJ93EjeMd/sa7wSEc
poTpdB21YRfRHiAzNrR2Y1uSPM/ztKHXUcIbxALbdcdn/kHjzTAZhCoaa4uj81xXzj2+6hrWZWOy
wy6n2wZanz2m1sqYgx4yZaUnE/5UH7k70iWxjyqDrTfkTLqGSpKFEJE3pdwO7Cl/qiCBniBZmKem
dKrDj4+x+g4xYXZoO8vtals8el7MoWYCbQSFPNn5LvN9s3Qvhae7F7ultPJg+6yXRSoTAZoaae4F
srN5MZDF8S0du5eJMFg+LoNn1Qli+azfflqHK+m2oHpch1aU3WcGEj9Ps9qdTLrsflmHnAjSJrOm
LeCQd2kFbIiNZpJzF+UoFew2m+5iF006daf+bPonzBaB6srOvHMT2W3QJwS4LpALoje6e+r6yj0t
n9phuo2VHe2/rDfgr2JVNn9vtOs/jc7sb0deISuMntNHCIHWrkk19wS3vrkEFlnOmTV1rzO//ZA3
dXys+gjWJVMI3l8hpPBCjO1Wk5Hzeuw6PFjxOjhUqee8xoIbAVtn1JcuGPIzIqnXqtIlraYsWiea
M5wy9BsrXN/yizKtU+EqAazQ5RfMKeJ4z1kqdtHsJmrThIUeT/foJw8V8T1Q6NAjs4Vj6RD3Dale
lKbY8RWatNNwN45mgKYXJmdTJm+QylU44CLJGXmvv7PLVxJFw3vXTicaHZV3LGA5P2mhd1dLWb03
kXGtpTL0i5FOmI3R1POigGCEvMYNoHSytSDP+R1w49NY+bG/SkrO9MyqV/FEOpmwfreDEAmhbvhP
foNWxNHc4kZYzQaoqngMMPkx07AkC5MlGE353hUNvpZ9Xt1SbO6glCAj1VIz3BLOqq+L2T2LNGo8
vDTb30ZklAgSm58AfuSreYnpUnwRdfdmLLXwqRPxBzUg+P+01IsW5NPjoMwbtaFzb4hyiFfLYq/A
jMq0W7vZKO9c6XseVdF7qw26Wz+VLKEIqFayckP0JhqiNFD4T8JMK+mZlgQRxnmLHNMFIll100pN
rbHD4lfd4/tfMg23ut+1ULtpuK7/bDVvY8ea+iCZIyMeZX4d1bW2jXmdnxsPZMr0kEU72Nq9+HFa
58SF8+NB1LofzBpFikq95JDWtgYZOYS+GWf+XRWGNhB37Z1tN/OPRhtnp35yhxue6c4eJ+H2Wjqd
vbXw+b3nXk82sm6LV4mF6Wrajvk7aCzPgR6Nz1Bxj1wORHu2/PEaNDd2lK4myR8fPbt8wNGwOtuy
/ZDWQZKixA6HUyiqgYYdn+LPnwYfMfmPn3DC/m5+rwSSGspBsCLhuuYLSDyzg6lzTN3bovXoN1Zg
IYII8RBcLJM+mSnVIbRCmyqJiwUoaJPAPiLv42H5Sm+PwbEs1VM9G+R/Gcp50XVlfYIltPqyfrHQ
t4K/PfKXRQMPpPLTd5blL9/uiyhYIxlpNi826IXrrPA1GjfN7J/RfR6+eHa/WJdovnEq2qduMdhI
yXva0Op+n3hGdKjIcdp10UiVUDR3yjC8B81Jqqtt1jq5IKy3wPvWMkVMLXt/uBYjLzk/E1iy59X4
R9/J0yAyA1oo19RzIP18v0zCl6FvbbwKl4/pXDsVtVGTV8McnQyZ4hTW1FYzstzEWbPG/Rx2iOFU
1inG6xldN1bOU495Crb5TB5GZnj1LsOrcOX54+vccLNzNzs6ek2uEajZ3IBMNUg9WNUI8uvGBpOo
qBDGvhtNFxW0PIxkT/7uhTiwxXop7pgB1ocaeOEoq1LcdlHsbzSdB00Zte/RqdWHMtRf651jMzPU
i2yFxwGMPZv3c9JgEx74ISSVWYmdVk+qzc33iFr0jdc3/qELIvQ1MgfPozx1QON6bq8m2tKbw99b
Nn8HZc88x9x3BhzcHKO+EfOwbHayZp5szstdEpx6vKwPywZRTch+0wzKJwedlGyprdE7yeIaqBBB
8aYDfnd3jeS1a9uqBEZOEzxedEf01aqYiWefPgrytY9R6+ymNGKLHYNoL5u/+s7yMYlDL9jIATh8
MP1yu6y0BlimP74rv3/9KCEhloK4Sce2KWy/LWp5V4ZG7evkRFv6tBVYG9wK7LvMlU2aqJ4ZiqYd
+OPLiAJvKw3P2CWlbA8473o3yxBrI+pRTaNgCAuwwsmjNF4+4nQcJKvCGIBryXo4LSuXT4MOF2yy
nE1iJntmZfQ25wFjmzNH2H/UozkTx7OM13pVpRuoucOdwF5wvxyI//iGalsv1NvnvBgrcv+aF4v/
fMpT/v9f8898/s63P/HP/cf8+j79WP/wS5fwucrr/M/m5be++c3863/9dZv3zftvFrZZwy1x336s
xoePdZs0f1OG52/+v278x8fltzyNxcfffnnO26yZf5sf5tkvf22aKcYCOuVnRvL86//aNu/lb7+s
KKj699n7lz/x8X3d/PaL4f4qbSaYrg3SBDfToajtP85bhPsrUL9rQ3WUjm7rFlvAfZrgt1804fzq
kONnKAeOFtxOg2113i7bDPtXV3d0aJFzL0G6tBL+3vW7TzOST+fsv2FPzzvz1cxFibkHiaiEJqyD
b5xtzWjNV2hMDc+yjdoUo1LMLVBDtP3UEsnoFNU7XXYSdlo6ltyxK0AdR911TUdOQaIkzkqBgeZv
0zatHl+lVIM4Wq0IPGwDPaFuTDvoyWuDmezjKAma/0plummSwAHt6uCUNGJusjgAYyNKIXgjaNtB
hKM1rdcJ6WiRjI0cEUlei7VW1N2TW7SWc0lrBXbGHRuqdddGeOFnaAxKNKRWOtyQaDZZa3STqC+J
1jTzXd/1Co+UPvXxS2sC8hoCK8zvR4455VabO9l2Mn2CBRVFLC+x0O3irW3E6bDT8xgSpuOX3R8d
3j7PiGS1t3OQS70ScR+2a8xzguitVNDPb70cU+XtVDV0SArLHMU+zKr4D1ifo32JphShSSATuEBC
IbDY0PkLwtXUk3CJb9eQOPjf+UO6aqM4ejRCSwv3JnQkZ6+0MiR2oo4qNjatet0n2Oa/yXW3PoP6
c+NnjQpcshJgAexwYRl9IJM4e+diLMIzPdKiadMXHEYwyDEsfleT7yTvwyatE4Bs9JLvewVoDfN5
VNlHC5ioHyiT2xJ2Dr8fBV/s9iM27u4UjclTRtwFjKOAOG3qJk96xzRzSbDfybaMup3Oe928I2+5
F+9SE/DkXS8GFzf/bIYwst4SwSGd8DUksjbK4MlrssJnIZ6ypnmd9HX+rCuPADe3taFEJhnX3NrB
qeh1KOjJeEOZ+HSnB62AcojT7Npyqr7duOmEi4/IdV1c4iYjdLu1RLmzOtt/7KFvZSsVOP4b+gv2
H0S4pB9h3onowIkIU94bfZ7ceh316srWDACE3DKcq2HGxED1BMmJlYMsZFgrIxr7VVWXNY9p0yme
TMtP64s9YHa9Kp3GT7e5KBt11RNhtht4RI3aKV7zTzoNe/ftQDPLfDQyF8HHHIIyvklNU+vi9aDZ
KcymSfQmtYdUYt0TlYqFpRGobo+BcpCeWsQX6nVYdR4JPqip05uY+eRblMOh8yxrdIsnOutZRMkr
puGYVmWb3QypP35se3BFbwVRPeMVDaQcewdUOVXxZ+SjsLnWpszJkXe1pAbiQ0O0yazRejWNBhJc
HPDK99qY1++EnPR6O7WjhBJrNU2j/zFaAvPlkfzsaHYrnZmjDo+xw5igFUR9VNeQdBPs+ddF1YKD
raHe9+0ekztP7ke7M62tW/pNdwt7L+sf7QmFAO6TJhzBuqsLKgu4GnRARD37QEeeV+C1l6LwOLau
F3S/mwkPLlI3sFPl/k8ma4Nmrv7D7fAheU6tJtXvHGpsxLrQHkjW6xq/rG48psARVAGvQABdkTFH
VCj87WTTtX0UbSfPjPujkYVSvdP9JJudf9IAkgDQipZq96lIA7RcVhjeY3WYtdB67eL3orf69BQx
raNvURa9sSnBR/MN93168AilyAS2YL4qArqvKS6IiTE69WbMB0y8nR6dwkpGUZltXWZu3gkzao+M
ck8DkY/6vigIgAv0/LHUdfCDQFbdIw7+uXZH45GITqhhXbjCXTSFTuLpmbsNaUG/sWs7QC0c5Ia3
72sj1840jwhW7hU3LC54Hi5xrp6P6cpsxjQ4kAzipRfTURXRFFNux4fWDqGftS6kZF532Bf0J8vJ
u9J7piAnJm1TSWA5XR2GqdDQFFo9Za3YQpGamklbU0y3NkFK7Vg9iDg321dZmCBCRLZKuz/0M489
EFX11iOnHWZZb8h0K+qcnLFJY2K4ttwyR7hU+ESiYluOSVKlESiwwsFEe0h6mCsJqkmegcFoh2t/
DOMAfxdp+Gv8yYr0EtTVaEMHc4Z3MOu7ah1qeticvbyy3ui1MJ900y/utcpDwAwVv3RPQij0GcjY
E1zsQq2bNqlKY6jCZWxFJC1phrcms7hUB84jSISjWyFUOWIm5ezfgJn5tu3h++zRY/TZnrm/Hlxw
o8jtLeZqxAj9r9Zk/z9WW4oK5L8vtx7bKswovL4pt+Yf+VRvaZb81XVm4ixqMGAwCLt/F1yapX4F
85QU8jP/XVDsfK647F9pQetQD+YGNADh3LP6q+ASv6Jiofp3JQRgQ1pC/Dv1Fp36Fy0HcCzhwh8z
gMhtoHJrxgC+KrhCKggcKSmokPxX6w6XgJWyaAxLHzIn1O+MOKNxi3PlHZO4oz/O0iRvumZVLm/g
YhxqnPlWDp7V+9T35+DoVdlHzinFut5Qhb/hwvu/zJ3JctzItmW/CNfQN1MgED3JiCCDpDiBkRKF
Ho7W0Xx9LeimleVNq1ev3qwmSmUqSQXRuB8/Z++1l43R54HZxvLcmullgte6K7wodFVEJB57VEA9
4dcJ+ki9CTTYCMCtPHVrt+UOusZKyQd6hcv9iRnoEhpZek2VydpFTvXaFBbhE5772xg6QUOouzg6
1IZybh+m2owPMR21MVOY66xdnDiY5BhwqJqfB02UdCNfFBZsVNTRy1yuSjujp9NaVNO2m8ot5iRs
7l06+anmlX7qFfU+M6Z3hB/gLwayMs2Y6J8meiHv5WeNJZ9ArENWGcKHiiR3c6WMgWrP3yRnbvWl
ARz7xDTdARugeoGqNcrDQgJXwYC1TXX32aCAJLo9+jRmLj4TSE7TVhz0UrJTUlWNLktRG8XmQZ+p
VqHYidHJgi7vR3/SaLAbkzWFNNTpRz6PdWk82nE8BA5GkoiOazTxFXFGMahO94bZMOMcA33prPrx
wE9D180OYkibrYt4h7RUJRSPw/S5RCIPXNm/RV7XBFh6tn1bAe+A+Ts5ahLSJwBvML6VOcMVJzHb
vabYb3ghDqkN09Ojd7HJDHWfeF31PozRU9J1P43SJaRLj8uDMpQEvFimCET/6RZ5jeyMWwhsAOaw
+qUAJ9kPevMyrnLCKKsCUwr1Yi44QOoWVFGHLWc2VFZqRYRDl+9cplSBbs1iw2FH35Rx9Vw3ShaQ
LMCHIGBwi9qoDObG2KZo0+fm5HEQCnSDKGS7MOsNG8ufmEE4eqb9OGTPJPAAvXE5YOvYM+qCqbtO
WLg/JXyzzkHLKdT+S+j12Zgca59gnp/r00R4HvWwvuszwM94eWiJGHFQkw6GTRPqbQfDSS/Faag9
4ixy+8Q12UyF/gIzuj64Yk1mjnBPx/mt9T7SRjH9uInIiRjm94QoOD9li8e4pJPrzbxmq1qtRrpr
Da8JXEPsbjpeCD/KCJWCB4yzVsds2ApJ6IKDS3hxmL4usbdzI6R7VtaXqFEUGcL6zGASFp+9Tbz0
6OB774jlttCgalpgVta1qwbdR/nDJ+6BDZuL04eGWkZ+7VTRNhXeNeEmhW33zvwyDZ248mVj6xti
AK99Rj46rC3rcRzNV4bI2hZHQx5OcUX/ZAwcMy39Wl3BlHzQ2pBP9FSZV8LK29DKDiwRjcjUU/kE
8MdvALZ0Rc6iolZBMjY66qtmRNSIezYTsN86e3zUE3KDW8e82xQ2pqfYiOZjXsDOOFcUq+eFzHkA
NJdKTYcnGNx3NS2+0PZ9FJP1qVflLxlrpMYaFb194R4Qz5jvFmOesSl/OL23bFYVaSAtkQZ0qYdN
Wlt5KMdmB9/afDRFvpsTtdrkgEkubY6gXmHEGveT9+Ci7Q6EYv3MlgYBh5PdM5GvlKo5zMStbIil
xAc3bWtL/0pcEmdxHO5iyXs8Slnjpk9egcwUiOwlR4sabnmlJVuT/C4f7hXlO01Hl3G8gQl0YhKv
ZnTKzPaNwmsfISrATNh6gfMLm2KFv2rWg36E+EAotooq3HvOmsGf5XKZkgcTTwfk5MjaDNN8mdza
Dhtn5FEb35kMH8YOlJhi9hdPny4C3QpzPnvZtApngA+y2UmLKozfhAEca3t4LsRN68kVMSyRBGbm
fdNZOLWJPtC3R/8rBI7bwiz9yCKYvUAFWCEOr8TSYaucRjA460TTzTbj1KI9znSmjTwsU5uDGlQK
Wn+rt5ScQGJgNHld6qQNQVU+ZpmdB4Jc8W1eXK1MfNuMY5i1YVQ2nm059L46aB/N9EQrE5mBkU+n
1KiDcqznvU5yUWCwWAxi3LYxxSrMzcGPC5424mBpRcKN0NExNI7y7Ur7N0X61kiv7mzp50GKa6Hp
zrqRfrcqI47Ftd9w8uVhyYDFH0WvbEznR8L6QzBns6cE1Q8Oy7Zfyu7BmfQkIP8Fpd3owKJ16uM8
y1PVXDs1iYPBA6c8d+4PWoCsBMVtJDvyAYOydVI18zr1xhQIbwQ82ZAPVbdfVq3ss9z7IMSkPS24
N/0Kx9pmmb270ravwwN1KZKgNn6yB22n0WGZimF9fo3HpEOcFOfteyeqCrtqzqnebOdwRCnsJc2u
nPTyUKQjpzJiSIMUCyqlhbmz6uSbdITQwL/u8zKXp3aC5wLVvFQ/jXZf9eYUeIZxY857IyEAQMxw
UHXlQygwAtP8WynZBXFKLLp5yxKqg6ieNkJb6HB3SWDLGz/v4PcwTVftFIVB8rLEylWXzIuiGcIT
WamV+hkrc+Qz1qOOdxATF2GPrt7XLXGm1NgZqvKrgs3gU3Ec8Jk95GwxZznmJ7FyBQjfKcmdLOOV
s51cJKETXfmavrYDnOUe7k7QRhjQeF62ehvf1c6p2QBYhabRvky0Wt1leVh06xmD4rEbHpzU+1Ha
SrwXOmxT4WSbfOxmmjxdhX+RMWbXQMpSC5Vgo1rQyeL4Z2mqS4QNmR0OB2gzQyyY9EdE5085GrEw
m5Snziq30GLIDWjaTW4JVDHRlWyEaB/XDFxMTv8ESKXMSNRLEju/DfS5wWzJm1WaLw6nNuSv91G3
GRC7d+o3otRGBlO2AG0n90AQwSY3V82NfiiRRCbSf415BEwsc6ww8nDQuz0ny4JkQeAjkLjr5MK+
ufeA9rBSGY+6ntyS0ZtpvQsQad62IyzOjGzW9TqFPIulaKv3X2oE6UU3Z44tOdI44qBDkj71QClc
Xy+NnnKwAenhvAqzfZ+z4UnMaH949A7OnEWhIJJrM+RTCGYB4DB+bJwMYmv2aLMTBypy1Ve+xXXs
xVXFgrSvqdS5v/PGi7rG96oO+krcNaeeqqwqwOou7cIw0jF3zHoVyuAudJL5OwcBuYszsBQjXnfU
E9SLCSewnZJ7N/oGUQCzOkLV14D7iiDo0JwN0967KkvPyx5P68h6CXW9f+tkNe0LZwmTAeVjr1nb
SUKD7CBqyU6FRGg7WMviX8Y4qQ9S1S62Or5aKE82ios4LFOLdkN34GVJGoPTMiq1pnTAwtK8yrVx
2wlJgle26idmzvOwpu91qu/cUhYP2hzv40L+do1Gfao5+x+mTunIBDafFOkcwOllgUoomGZIDQkM
V2uktgLLd22JxurjOiwLVm3SRQiJkDNjzGbYmDR891qnf88tQHpFJxJ2BEk12kULdu2W1WJ56k3A
OFX87jiKuZVprR3zMHFEIKWSB9EyYFMz3BfEB11YTnTDyoSSUa0+SArJKQhsugsU7lVVMcKIcXih
XvUzmVtH6Xo7yrCMdWw4K20eEG3a7BTySF303TxBCKVdl1ErAajSZE+YSmCM8KFhF2fLghh+MZ/p
FN5dwGBDpRM8xZa24TVHuKHpfEvr7javUmgQp9JPTRlF2MesNGqOwE3F++Unrf4xR8yAkoxWwGwq
0Fxt/aSbDQAqr3p02xHtdsnCt9Lw0Af8Lm3BeqVO5W5EO4NbYjzKSke3dHPUaTh9dWoUqL0on7qR
WCoBjmCeePWmGvd2usALcozie2jja84U+0jTdRvXC6GckLnNJH7PSaUAHwVtJ4nPZsysMcoB2DnK
0LH8tAU8cu8HykXdn3oPIqsVCT9PJMDcKXrN6BKj8tbS/Rwv6qZd3U4pPeyjaHndS0VOtH6okfJk
+NIMlvlZK0P0RU5gZaa2nTReKMVqy3A0SEPsq72pdneFLqrP1thvUeG6G0Iv/a7y3COtkEM0lu8E
BN1yU7aYKJMHOQ9ns3S9g6xQPnT1Xausu0od1U8sT1mb7UfZ3bU2vS21+xap9sWVWIr7GEPJ6CBA
7fXIemhH5SBVt4MuSSRNPU3zib92W6bYGejcToGSkj3bRQ14SWcmLJpx8igG5YAM/piK8pSktcrP
O3x7npQbOgQQWDpYwlkJoo22udDED/AnU4hG8+wsE3oYUgwhN8Kv5wxu8FMiWyFMXqs9X8Ud9oDP
7mez9D8MpTe20eJg1enXMCIt1jepy5XqaUtrFVqaYQkyBe+6XqfOzprdDve/qEJue7HpiuxsO/G1
68znXpvgINPUCpZpZPiXom+skx3zvQShMIZ0Vaw7jUdKkdO6RHmUvR2aEXPSWpoLONq0vY5EIXHO
fSP33vR1/SXBwrcXrf3hrvymUtgfZAJyYFfwcM69FeIivczEGwXpNKc3T+8lpB6M1ZZ8NhQJ9lAY
ycaJZXOgUk7s9C2y888xxwmORGIIeG2WwOhFtFU4dRMvrcg5mADi7ZlbxY9lGmhem24MoervuI3D
lXCblrrxwBEdOim17mIn5rPZNEmwHtWlnoN5aGoTB01lHv/8Yus2gbamRpJsk7C1My1YAjxaPTwI
+yOO3k34hc+Q1/OgLVk6ZlAjBnQqMp61M9TC5Ie2n2yOtkpmwe5qFefs6cgurUI5QIan3lzyjJQ/
IO9LFJ2tAXDXWOGMrvUCpU9Xho4cs83gKOJZmPqW5iIjBU3WYY2A4iqaKdqYxTRumvxLKTkB6y1j
MCZbGYyZTMVpRLBsNCJSHS1wjFrbw78nXTQrB3Hp4JdrdhwdsoW1Z6wc+MUsaFm0gK+wyWZIVefC
DJ64EuwDZ6kk9pkBCo8vkzgOGTaO1UR98NARIG0o4KrYscZvuSbBaHq+OUQJLg7Mf0yU4vOf3/35
JbeaagtT/jteJbV/dLUN6E4ylRkrWbmuPuppEdFkF1Ebwo6SPlpV7/jnFygOf/1OaxMQgp53smKt
uiEp2DddpXL5IAUxdC7QAGBDgMRs+DTQDfDl0xoEuCg+3t9kE7sZRMd5uTDEeFQYFgUZ+eg7nb21
Wzp9byWE+/D9SVJT3814dG4F6Gd0/blKUmMkNvC9qXTVrg6zzIgRj4AfMBVSeF1hEqmQHmy3sm72
NJmnqsqngAiB4b16M5hhMD9SRlpYNlCl9ZcCEDU01HLeeUPXQIMGeCWK+OKSO7ubzHFuaOdyyBMs
9bTa3OzRGMf80XKr+rxOHhPdSnqyQqU4x9hmzrVXoRxxRsSGg3bihBPDskpKTL89IcGKluIgXi1Z
Y7ZkNsy4SAvHtK4pJzmGl0VfHpwkVXzQKfELEz8H7o57mip7eKXIfyuBumJYZlGbTLoaYE/KU1zG
Kmw6ysVGeLi/ddisWNyF30i0aaowNt3iVTfeXol5stGfeIYBXuvFxda2uc3HEl3cnEp7PwxTfoPa
ZAfDChSdSsEyyf5wS6UeXUm7UV5i9Ndhe0Lc3j9Fozs+uYXLaMSJTpxG48dK/mo7izlcTwJl0kdi
l6VWSXYeoSSR8JJ9itwgaNfYEhmjckyJod8hWZo2/cCohmlHEZZLW2+mOMmutmWWjyoZxgYNGJxs
S38SEjuvBpA/z00ckSqC3jQzLxYoNi09KS1RbEs+j8EINepWtTLMOQ/tPHOsN5nZOwSsXzpIk7uC
tYfqpyifrAEft4KqDTVFK3jfjAfM8tN+NGpQL2Nd8SZPnLgsx/PjxUgonqPzUmUHO9PL41zh5HA6
mxTgzEE1Pxrzo1Y7N8pWUCMZqL4/v0wRoCqzEdUFQ/Oj3SbzW5tPeqiBVzrRbAjYTUYEppn20AEb
r6lB2MOds+P0X44BoCnVE+sVbIlFiBMrHofO/KGtnlGfDdeKHeUgmMP6K07zoa/LnUoDJ3FeuKa/
J8YdTBumtVs6Ndt+4nW0M4KwXB6RQlN9xc0+p7XSdZtyJWcuMIWKtgo/tRRAALiRk1QYpi2t/rp4
Dd2TNOq3/agTKd+vtAd7ZOpiFPPWNair6DzOL2zwP7xuUDiNrJtD4bXvHqA7TtK410uZXC0O8rKv
5N3OSVWdmydcp3G41J4SGq/9AOFnmsjD460qHkuKN9een7p+XzTesG8hbD04JSdZ/GzREFVQEoet
CvY9KF1XHIeOtp1ddKzMXPSll8sO8yAtxiz6tV5Gf6GrjAR6eGFpvSRoz+J2PHP0PrSwio/RNLab
TlBNRE1zT5W5Yr5U1wfDjVhp4zScIBtwZBq/G4HaOdbjjnRoK6GEJrLQItrM5xSzbD0jOkZR0Vzd
mtSDnnvsFtdIKcd1jXE3MQfZfdRxQqyI2gtSVYKfwrjFWTEBHedJGrTC4TDiSD0whAjcnOucNZzZ
bLve2RRKIUCBTWkUaWDXnUlE0a9mUdfMDQSn3fLMPYkegLd9KuV6JAQGul11nlksF3oSI+guLmEt
h/ko9QxLlU3U8zTdnVmRbxrPaqgZtXsYSRM7jHXoQZbeLHhBdijDqWJIeVSnjrVcDMnGqmlQKjUB
eHFNaVe72sUo1Ddbi94yu7vU6pPD8nOG/KziLAJyRSbMiGlOIITGoTsZXCLQ5CB2bCzmJPAF8cAV
dXgAA8bwOI/Yg+ZYF4wuxOeiWdXejqD4EsodfzQtJ4EsOcTS0kPVjb/dOFQSL9k1Br6Xck4ioGPO
4Nfukm7ZnWoC70zjUPfVsdUQiTl9zmOSVXSAFXCD6nTtdL6uV67zTOFTqdk2mgxKhUiq+3yB5dYN
O8dwi3dH3gudiKdWd+FxECGA2bGmnJhHLLeNU3ImY43CrJQrtXK0dXcMpOO9OajlN1nc/eYl7sC/
w93D1Q1xE1AWnYybi8IlTE0Myz0KXNS81Y11G8o/A4WAThbsG7t8iulE0OSsJg5K1POpWYfgs12f
Dofjd62dHUTLVJdiCLCIs4kkee9a6aJ5JQ5mzoQTZlVJw+XbZh88AbKrQj1WxrBCeIQxGDIxfPtm
ZJEeCG77Ac8AiTte8hbelmPIbIvphf724JBI66mhUBc9SFs+HFFszZmxzhdwqL2XWf1nZdDSLvPK
V1DJ7Dk5t76GTvdEVxLwk5y6jVs4zb7QHwZLz2541jkHFcsbDtmRDHZFP2VK/kYSiOAvFPXzkrTt
UZoulTI6kA0xIUZYigJKYKMLRiqq68clgoEF3aprzsaulovqF6+prNKANF+WVeQgeTLtkJ1+VlRl
m8LWBj81uvGtM7UNfAVKzE4C0S//aGH0/Zzk6XtUJE8jULlbYzBfh0m06yQ9qVpxaXARU0c5Mu9y
c/nRpf2yydkWtibv7UVr/JYZ4r6qyT2LTflYaeNj5MHZ7ptqv4wEvmDGiDeMngkkGKM+7PMMSgMr
fWE54PN542Ax4kfLh5nlJX6dhWk/TQm9qLIuoXnO+R6NEOWxCCYHtkMy1t6RK6pqbzpha0uRzlu9
qcYdQ/2NGTkww2ko03q2nmeSR88roSRYxpJISJDsccHr6TUtJ6052zaZsQQD6DU/yTN7y9jlz80u
FZ0Bx3rgM1F+XWUiXqvK+xXB7Nl1JQRkvLe7RlKVqoyCZix6tEeASFp4VWR2ongrkSD5Vh9Xodk8
V23aHK2S+9kz1fJ5BzbRktxTpPvIMwCxmL1dHXCAcpTtoivbZPJmC63382a5zfFAWWI0dqh6bWDR
uw0IMd2YiFlC5uztpmX12GhTdjDtxtmoZePsEnRCRRJYjf6755jHKx3vRsWgNrD6b0VoNxPCJfYM
tBK9/WR55HIjnhzrRQl7i+N8P1ly47g7vc3JVXFItnez8ZF48MeZtBvfccpfSfNhPk69an+JvF7x
cO8dWxHHQ+2BY6rjL5HKpv+JvuSXWrr0I4iHiodtXFmrFwsBBG0CTgIaBVC5H9P0Y8nSTZtTPvK0
w7Gx659sCBfaMoZpsyab40bG0Smdx31kxvc8ST6sgS7wUvSZH9vWNv2cNYwohZYyi7WgBxV1soea
tiktQAmtdvMqHEMgKBg/wtLsazsO3Cn9iGDrc7YBQFPXnylExDmq4l2N0Y0c6DyocKxXsxS0Jgcs
KcqrxhXamJb3hUNVbmQ2vppE2iFMb0DCcSlysdxzvTrapBDVzfjAbKvw1TlfM5asX9ZvxirHbLSw
PhcQSDErmIl4x3RRBAvwWvphBhROY+MouB2WXv3IgCGll7RPvU1bLRznCdPkKH4wkv5xztpvm+3d
j2X/iCyHCZdm0xg8L5NOQ0Ppv/KoxU/GOTIm3kvJjkWLZXqdBJqw+8NRp1HM3WwZHqHZtqE7xtXP
iLMkwrijILeI3jIWWQWBM7tFy6RO2eTR+DWjeiH79bNws+swoj4BE/WOQ3Ha0YyAbUU97NsIyIMW
UA0TMOLjs477ndr+Yhlcip6a1InMQ9YVtDTx5AGEJMVI4ZnvVEGnh9FbxpMRr57fonJpQ6QvU97d
jbz8VpOJ/kR0MGJ099haXsbWPrmwLW6Jt7wPibelnw0f5JKr5m+Z8PTNHVu8R6NtVJwvVrgHHIW8
Q7n54spXx6jrQKscDxh2l/k98R1sWFgPKweL2eSSleK8co6/2BFgidx6UNvpvRyXQ1kPD7r3ZTd0
EmX3ERspEOTupo7DcnA9AD6s2d+iyH92GGaDQVYA901t5TaZDIeaw5LyN4nxpHgyOjI8qnGSUZ1L
5cG4l/x8BaMoYePwxPAoNgjftmlFArY6oRXz8uon1oZDHQ2ESDSnkVj3uJ2+XQv4akmRbRhzYCVG
/bCHJ6lWtPXdob03jndcYzRs58mq9AfAoGupspsXJAkupcVjnRNOgSndIceBy0Z3OlbjX27fPeWD
AViHsNmgjzkwgIxs4WoEwwzkUZnttRPC5qf1FDmMceixsl02B4Ot1FmcYGDcBC5hx7PIVlHTbc3y
YJHzg+5UTyT72V5zohQBhTXQEso5p/OIZUiR/HFq6qOleWEvrVs3FWLn2kmyaWtz42o9nGuKOb+e
+Z6eEN+jbe3d2nJCBfKs38NlLoYSDWHObk+4V70bckalLU5USOcAgLt9GvNAtt+RUfHjVeXPyjVa
fxyMf2/IOjSQKvLeI3sBuJmKb/74h6bR9cuMRwy0d498v7lIKMmL4WwjS3NH/WoY9Xs9Hnure/HE
sLbYLNxCWo79st2bmrHCgLt9X1zUkhIvbYZrZzeHeEERoPI892ZxdmUMxogCNR+xD5W8WVCuGDO/
5Lb6DIwiBOTRBgYBqGM1+djtrwBgzhkPflq728EZHxfJabYlgariQkF58OI64YVUL4zoqROavUjj
lzqjk57V77pbfaROt6bULDcdUjuhK4ZGPshGeNotc5/auj2brFZ6WW9zZyghhPaHxF0Pup4MK+ke
zUbdeczy2sbCWy0fnVKu0/8O4d8JfAafQimbvcVPUnZhn7j5DtbVjNZkjbwAaarJxmO46x76khPs
NLtm6FrGKnsG6V4TAdxacR1Es+B4kHSXaZDxwZ3QQggAUb4dg6ipy/62SHuvOnj1AE53gT3TIqtM
mdAHuk+dijaSeHsyCo7jJOmtyZoQgOesNa8FPUpmZMMGJdIrwxIWoJrChc9JCTN4n6B3fsKZfsyt
6bdWKDsTn8X7Yl+iBHhGrc+f0uLbE+S0xUU8hzZhaXsNOTPm8hrJTmdty4EBvDemX/Y6IAONEDPn
Z2Qn6IOaD7JM9J2jdYA4rDfFStkHJuwh8/BLBfJxNOr+2TLsHzPZfLsFp+fAoKFQSA+dlYuOoGUW
gKwMuyg341tcNXciwhba4HLal71G+E+uXiqb6N3RKX4vjr72WbSKoSrlucurANrk3aN6QB89+blt
bGNQ0htQEZwdyDhjUmaGTUeN5iW0x9GHf5Wga2WhlSfTIzPNcj+a1F62FZbuSOHLaFYjBirV2rfk
/KnqrbrHr/0O3GSrDqZyZAU4jQscR09Dj62Nzq8KVB9SQUaqvWZfzOkpSappg1/hXFlqtEPtaByN
XsZB3ls/+/SV4hKcozVRxxct8WmNdIParNmITibkKJS02Q2/6ItSWPNGahR+iQnRE9FCUE8raXa0
1b2mj3dHrJ1ZPqnkB2TzSLM9dr8+yMs1hkczPtGYtkGdof6tteSp1YePAj3nE1IPquOpW4LONPdo
5uobLuDH3It5I3TthXSeOvyfqxv/S6fIf1hQ/h98Kf/lN/r/UQS54ln+axHkKW3Tr88+/Q8R5Pol
f4kgNUv9lwZ5TFNdG5Oos+oj/3Kd2N6/LF2zbJSQaCTBLf1vDaT5LzzsuNhdfCcgkiyMIn9JIBVN
+xeIPsvzPIYlwFeB1f0PPCf/hC6oqo3a0tZsB+wPrhFztaT8TQFZk0nfuWUvL4zY37F47nO9/znr
9abIt51HbpZtP3aQleR0sCt1MzdbpwBN7MxPilXfgfJlbf7DiJuL2977WKwrqrIFNvCQyHtLW7wn
S3BCXmzeFqQxCIuRVzLxMAbftCLfdmhSzOkx0cAwlIiEJlxpmm+WRPpWO8+u97Ucw7LTfTgGfd/s
WiSZGO5pGlMT8gm76Tdfk2r1rxV04KXDv5/6/7BZ/T3RQPsHTIDrY3NhEKmCReMeOv8wuseYazhM
OfmFDuePsjg4yx0cKsjRH5MGLWcO+DnJV/ILehZohWB3qWdHVn5OaaRSidmlCJbhv8lZ0Mx/AFDX
j4XtHljhamNyXJPn7e+3LXGnNnbtJb+0y7lqmOcqJMWN8NXYPte6gE+ier+N+FWbxkOBDnQkBw7T
/sUyP1XtN3dGkynmiNdWwUwBb6vQjtBxofltJfeWfxSty251XUznlrVi483KXteLR6PFAWu3H1an
rY8IX6qKu5F8MYK+4i5KfU3xAvRRu9Ttf3U52UJOhpJjmgo0984jzwIcqaBkZOpJsdGUgZniUWcb
TZOrOZ35G7GGUVUtp9KBfdNuFdpMwr3MEFUX4yeIZt+Lv+CiBI2pnoeZWoV6ZaH3IOz7oN0nm2vO
AIjHwUmjABOSz3URCiS3dDXl69B7o9fUyUI+On9icxCxuEdp7wZqPoQjyBEn8QK+3mRD8SbjsZrv
AzwqDrSccno/UkkJu/Mf20R9NpVyfQ6NEkEd2PuWOEwsv/vGEu9KvBVWDb6Gp4E3KGuKa49oflGS
9YVqy+azFf1XJ3uy1b0Ai8Ivfa7eK/cirOEVJzdxbnGoRasyx1+keWyj8YlPVQ3dvfM+BuD/ptVn
weT9/tvy9Zct7e+PvI6K+u82NOvPw6XpdLBgh+iWrv7j4cpm2WooiPKLSCzBYP7cO0ir1KYCKp+T
hZtD8NtzWvrqxhRBcvtLr9XvXCfQc8oe+xlIBgSdrtcNKiHuXoQFze8KFCJ6SiQzWAc6BVK7c8NU
5v1enoTciMm78ywn5HksGTFlDF9nQQCfndKk/HSzgTpiy6X3nLupN1uX4U0qqEG4Tk1+NTP9zJ/z
HRX1vD4IXk+oxX29vwm+1uKVm5FN04HDwbZbzmVLWpFibQdu52D/nkFNeMSE8r+bfXpcv5jba3Nr
YS0AIdUt6p4tAy/fht1knnmB+CTljERvtLSjoFatGSNGfAtUHqHSFp8LPxj3ToXmsb6LS1xe1287
ub+dhkkU75Zu3UuhQPm92+2nQraLo1Sb2fpcV7jSPIOwCJJC98kT9EuVExXHUQ2BZ5/paHGdLY+Q
IGN99n7z+KXVXQe4RyhcwF/KJQDiZen2jt/x7y3W+YE5oWNdJke88qNw8fkqVZ1/uxOfZv2sfXX9
94q9vtQaAF2dE8uSXb0eOZ561qc7Bc6ui6HEN0zjh/pzfef4XmqsHZGHbGpmtpKBAxqYM3zl4/rK
DDyyDARfbfTqA1Qh9oj1/rO6/PWP9c1jdPbAu9ja/P+tQvc0xlKqfFW5kflqs+V/zgQJKmwCTyy+
/KtL6Khm3pWYJ8lk2Bmvq9C6m7iIqrguDNvWN1vXZEiCyjFBA4fkj9QBeTLLtvYVE6HLK0yqq01r
z3Xi9dGZ9IoGconYTM+aV9WEWsoAMd8qilj/MUxQuP7v79lqcfib2/Ov18xAb69hklD1P6zzv229
jNpxOJJ1fpmx063rUGVeeFT56GNm7xzefmF6YbJQK/M2xFwqqMg77pI5sXPK/r/h5qDo/j98IOoO
wj5MlwPFP2FggpkNXVolu6xLsy69K6P+XUHPaonuipui6L82Frk1bN4tLwOH5GA2npbiVTjYg6w7
116Z7J07N2EC+Ya7YigfuvhacnO9IdwzHtQBdfv6s/GnounulpvvUY6v93RNNVufnvX9r+37+srB
saZZ6vEOxNNAd/wlGqEDfirOCxtJbahnJD6VgwcwsSGqeZnElMSHgOIaW8xl/trRBjoS/HVl+VmD
GV3PHWPPua1vT0AUQj41lltefgTc/RWfaqD1nA3YaEaDA8Ag1yUcF0hvy8PiqGdMpOsLZMXS/2vz
7DKtZG5cn9TcCaXW7HpO6e6+cPNgzh5YsXgJU57CVGUHiSPEX1dWbU1tdg4a2iYihqg4aOyBvGhu
V9NtB+NvXQDd+etDvl7v9UdwWlwM/Mg1O5V+Gfigi37mKvH0zlBEqmYITXZliVaSd0KKh/VH4gPw
xDRoI3l5FnReYlwDHwri0CvvT52wbrD67AaD+r9IO9OlNrZkbV9RRdQ8/EUICRCjDdvmTwXe3tQ8
z3X150nZ/bUoK6Tz7dMd3diAtarWypXjm2/C3OC3DDnk9HsMaws7qkKFjlCT3q0NnTrATJ7yDNiv
S2pI3SXKSxqXlMs+jHEn2kgMqDoUfwVZhCMABLxzyqvM2zp06Y1Fsy2Gx5lQhu3ITWZO4NbJDWM6
mkZGcjSyv33jfYhBKBLWaS+zDj0Pnyh70FIudg1yJt4jEkr37buaFASJoCi5Fz4G1OUnWAlRaH1N
qjUooP3mR8gCpoVtsmKIz1OPgqYp2hNdxI5YFkAOd+2UwsP0huzwE6t+7+ZH4KZrDqHwtrQhXTRe
+mRHwImYEqHPX1onJutBIUkUS5q9p0PIcMn4niLKHb+iWS5FWwQoLteBF61y67Wpd5Qj4EQl69K/
8zunlYkuNvmA9Eo1NAciPxxC1dJsTd/7sQfKpFX8NNDhiH0oKdcYBV2AOEKds2OngOeJii8LkhzI
Di85S+hd41dlODzoZTE9ImXwZoizWozlXQMsFOzaXKiXp5902XP160mheSMccpnD5S56rqa68qok
TboHV1MuYBwkH/Le2co1h+5a1qaKwp2LXo6b4EI17CuVy2g62UVq+mfID//w7fd7dvAkCzIJM3HH
Mqab46ECm54nGFjWcsMn2sIu5Y+5Ut5a3kj8Ha4RciTGNNq1lkVUS3jsBgtJeMMEpDMsS/rSAds/
mEWjG+1vGhRmC+oZShSJ27VN9xBjhbki0GBdmEYhfSkR1+FKNKk1rPRA/JoZpMucMKkkkdg/p2jw
UmToIWIT2cOwQOqohp85xWUAsn9EG6J43YD9mjII8nggb8lkjbCxZt2D+O61Cy1VrN/4qBKVxymi
F7u0YMoZwbC62zNLH9kdXWPGlu2qhkoL3+LY9DSwJid324derbfyakg0OlAWbj3rqa+Z/WzQGUTy
7uw9+8zQYInw6tw0KB88SCE8zfr82n2JV+FEevtAf+saFRiB8UDFTiqJJGIAW2lFaZx+4aVZXq65
eN+s0PTIbMz2YYKCqCBKNsj3U/Hfev4bnMFnhE8+baFIeEMHoDptkd4fHBSanzh6GrIaMfkNjC+4
tBi3aHjQ9UdMmcuunn497Yjq+rTiQpRKN1GcgMmZD2B17tFx677CtKJcQZhdIOq0Z5OLK1Y4hN84
UHUuVk1zjtHu6MG6LmTOrumYxNWfD7bufGsybWD11VxeMuiD7k86JHGqxbc2X4oqv8X+ntFA1pFb
xIrgCy1WhnJ0sSrIb3gAGFH8AGnirmIAgEeTiO985TXxgAA4AFW/JuuQRdzv7CkYbn3uFD/l3kvo
QyTSwdLVg2znj4QmjDe66AowM1AYEf3Ly9h2vsoH99brnI1QqdnlbtI+dN9dtThzYVTA7O9QmPG3
BuxiOElqGK4BMm3gYgOs/SL+M8sNGUmEVHy8gnDkjAjIey6Fjro54+UcU5ek1+fd953RSaYGEVAJ
KlJIQtJmWuWZug97YNdoGHbPM1jlTqIoiYskPtJ8a3P6QY5JweFzLLJhuQlpFCN324d0IgggeNtb
cfNNjCMqJpNxi+q5ZI7ojBMvbyy0faMBN6aNsX0w21emUpeRu7FGpiPgWZC5IH3vGPnlHJIMwIpz
9mhX4HJjqpyRxv0u//kgMK9atqeani0By4FOhzqwCt10ah/qOoR3JVpnykdhfijhgzi7vH8PfUzk
xzda+5E0r1Z0LahhZb5E5WF1OCBia9faZSkBPP6+m1+SkRGvV24yYTkJntPnJR3kR/buv4+8OLDe
t72iopXkodU/Rp6utqL7GmR+PD4iqWPNeAYPUg98oVqDMYOI3XXUS7kheY6Hi6Pdtnf8JlkAhv+s
oqihDEqjIc8s3+WK+f6bSvgJbnQtmR32n3Lkys1BzIKd6UIoOvr0pp0fvYF4eAIKmV/MBTWZasPf
JjXeTeab3C4ZAK4VZxkZhaH5xKHtp5sdHJqmBrThtCrWgbvtaeHOUt016cFbSvPXErnyhHHfrSMI
2nkldTp7eY+egU4Cm7ERhqUtn8AN60RnqjaXxgwudCl87vOCyIL4BuLFIxk8SYDEDhG9tjmV9+pq
auZLiIhXxjmSMLKjRzYFX1gndUVjv86w8c+SDFS34rzL+kE3i1vNS38YIOslrJiYAyYOeGuF36OW
QiruHb3eMf28w9dETxKhR7kduvHBcAuAA51Nv2ox0duRAfry6HkrYqBH0iR2RewgaQxF9S9oPnvC
C/GIa/kyzNYGu9VGyiz2q8zDG77bEcXyBX4BGuX4K7kRHkj8S/4WxyRDzRcQ/t/4pj0r9apwhodM
AdBdfsHzRC9XXS2JEjdmfDj/PreuciJm7mKetbcJ+cWLHndUT9p/9r9lb/nCNeR3BzLnTJDb/M66
yGJ739avtoyM8y7GcqIblZQKpt4SX9soGQJ5Jb4GX+TX+RA5Pv6GosZqzPkbh+qn8Y1EZxIt6sWL
fBGlKU8X0LOWupvJcK/DpHqMaUKEoGBEx8nYVZLoEPC1WHG7oAECZkrYtId2S74nmoU1FF521KDZ
VW+Mn6gCeyM+gV0qG6iECe76l6KzboYU/7zN5yuGpIAKeR2TcjXnT3bHGLR0ACutPJEExFF90++0
OjAubIkGybJIsqUfi8vZ+4gMJmSxnMSNuP66/9gx9wPmTv1BKdWvRUxHnpc01y15crViy/kh4NYt
7wgH5ZsXMKeEzogfihC1qsm3sYOlwA68rUu4yXZxO79XprUBDLDfF7jndD1/9cvmb07VhrQTTh7Z
5ZA6J5uoiagkffOTnw5EmZLTakktiCryMhmsel+qTM4ISWZ0FVMX/SeRBJ0Aek7spy7d5/A9nRma
dEBAe/Wdzysj7csgbJ4k+kkk2HzxyMrXbumKvBaR35FsLH6WVfyjjPprzE9jVXcaYOQL3/Th3NWd
C6V1+y/yt7EFe0f88Y/W1hs7u68tfdu1LxEtOS0JvNKobsuqpUPJ2/ZN89fguKtx4ppVL6JvJVHX
q1cSX4ku4gh4KjQGGiHWCCPst9QdVxJXNzGZCqJoy4xvq4i+VYNw3ocJ4NoL6AkTfGzUNI+mqiGE
V6AtX2H7vXJcGuhjEoKet9VNXBfTvqBv+FLxbaYHzCumojKMRb+0zemvmK6AHmIObrLlhFduNX2l
793ku3lyX7tSeaKb0SvB53SrxibHooJ5DGpAlxhIwIHlPN/WKDmGOt7nSrZK5/ijHTYW1SnoJK6E
kCIZja90ZpPe+Ise+islU1atBqUqgMa4vUtBtQT4WxlzdKagfk26keamekWnOdNQ3np4rFSTybIO
dXQLtB3cX0mqctSwhzIsdAIBQZz0ta6iVdNTWfft6zrytm0HJBtiN1ASLY2QLZmLNHxS4JCcypRh
lQFMFwCwkC3cmRK4Rud/ke9EJO7pkLwKiIAlY5XQ1xkzjgXDIX8cCXk5Kq4a/4yr1RJjtvneLRLt
4DTjg5+764p4mQTX7JHU/2Y1wZqEF7cOEzASJ+Fa3blITW3f00FPl8DFDGjLIdHgAsCKQK/Rp3vR
DI9u+d0q6DYAngQT1m1HYoiPEBMbm1eMbV3RBP3TdNAQ4dpMtEseS7dua11ZOeW8i2jSMymHe9V1
SR9/13AHx58lcBTqCaEb3OAwR0MFiz58oZKG677r7atO5iSGW1pr3QfR/SJFGe2Do1tuyfOIH4Ss
Se7EtAg3k+ElplEuiP+J2vZmH4nzHi032ozfWwpdkm0TR8L+0IoXKW5Nsqk4k1EOvx0k6dOjQuu3
+EcRDbM6tTt+V9Lius7M14y0kqtckka56tkcSEFWNZNUkFel2ZELlHxODwAAKL54zTwawWieJdeJ
V274G7jGN5x2LtkMP0Xb4eAzNGPv3uBFaqX60eTTSl7QUe6JOPDRyBY6JLwUHlDKm2KfxIzDgLfr
nUe5ohxC1gc3kl2jl4J5ezhR8yNhAikwXlx540xGoL+BZApzoH8Ud+jLaeiyDAYPRVfex6DJfpsV
ypS0ZKWmgdOLZuDfVZFUJ/Ca5g4XmIKKeGMinVqd3PUR01kaXhxFQ/6QmTQr2GZQTkRsaF3NggMg
mN4G55/IACKlreLOXdEMs0oJoUR8vA9gqNnkXMdxf21SVQlIsIfNRzWo2xECMMljik7Us0taoC40
KEXbdJ2OJhw8O6mykHSNMQTQ1a3iMr7Bw7UgANFVAEsmQzpaIOZF+hTOzTaF3U1WkIIVF6YCnusb
5hXeMhlQhyCG/ByHKJUGdKAFuiUCh5j5lBRhzNMhjuEX5Fzb2tyUtG55FHIlQjSNN3Fp1aQlRqXM
0Sf+SrRmPlN/KXbiCHOMiVNcygeiUu2QreLFNOY10dG0AjC5suNqo0sPB28ZyLoEHPSWiFvj+N6K
Cytpa2BQyAVPqQIhcuedmgS4QBDU/LoJjAnb4VWvXY3K/+zTNfzYVvVG8Wn6oBzGZ984hTSIomkG
6WfE0nqPJXw8bl+/KqZxRfPZLQ+rdtamMDWqwg3Nqu5KsrwSvVZWQPtUccklar23GMXfl4zCw4lH
EUkaPyKLSOEwab19qotA/aIecfN5KyP94BXEFuVU2tRa2zUOKWUsTvyiUcvmT7xsV7tsXCptuA9S
P7d6IPxcNnkCCGjXc7EvRTCFmNUUJCkIyBBg3KTWJ8u10klPODoNLZ212ChqBDH09GABnZChqYi0
TxOf3EB5qjzRuRbQII7FlUEO3h2/ydEjAbOytS3ragb6MPCPEBm+WfPIfOmt/kEi/iipVmP75vbY
pPZ2DpprDKe8IldXqqniJ0klGucHX2wXjY+UTOALB8nnbafkXS4OhD8XSe9uRf/7NL5wQQfBW7of
4hiJQ8eCHSMNpTIZXJFWkLsqxjTxyOrRk5GUM2x1IAv2xoC0kBMD2rYfJVGZCJg92j9M13sbFboU
0OievYlihzb4YN2xPBykJPFfxMzDYXgz4x/kYbFSPPJ23PZCt+GCL2/lvAaH5AYY/sTQd1E6U96k
UKMVK8PbIxB06s5Bam2E24FXhMlmpcPPw3bIW+dkQptKA3jJLNfWupKagywa8UJ9vK+QkuKQSDXg
0SWyUwN2Huarhnk8VUBZn9spJVwR44SCCrT8K6AfqAjNSi9/B8b8zaAegTRRt2COyIZehZ1J6VlD
ocs9DEKqzVSasb7xXp64VLLZMBxucgAPY02ReHjjAyROJY14wVmJDsbo9MgdWgblVRBJSDFYA9UA
6u6ldR4V/w231Z9JEI/yUIxCuJbkDyqiIhK1o2uKLpquiww1+LAWGT3ZYSm38om6CXcEJbTgaYzv
zM7Do+qJ4R7DDI1Cxl3SnKJ6TZiRNapbCNtMtZz6KEMfbttftkhM/IxK1JgOhP0Zo+iGWGYIrwYT
/ibjjXV4fpFILrqkSNPwWkxSt6PB4ZLrgkUWZT5V0Y2IMouI+qUKHmEXRZoliBx1YyOHUdrt3hpE
3q7Rgd87X3rsl609SmqoFXOWvcu9gPiRctYMnxeKVsMwmaDUWc+dy33mS+5lyP0ksx9TnxJBn14k
fOEhBVcijipP3uDsu/Qi1tDI8DsoFP6B6GcMXU3jZhIUX6Hx3OcSpFbLGdB9S6m7kwyC6AzRCWoQ
35R4plw1BZ7PzgF4zPHzDoIw2afobONDLicUkzTN8VwkHidsjTcl93Rb/OC2UOHbh9JcXaK5FZw8
67bDgw9jiuBcZWgt0BlBwNROiELVHQ4R4uh1wpEjY5Ry4O/sJ6alKS735KLks3zpwUNpiLdAXT4H
zBM8MMr6UtQcb1skHCzlcH0nIRC/Ig7I/jdJFv46IURLbp+Ef3Jz5NV5z1R5kTqTjXEsB+M+DqnK
U8eWGKAbn6y6XQejeWVGqJlw3hlTLjGVRd8zX+L2cTTrawqMPBY1cbkaqGUcBfFH5Jzc+bmk0EH2
P53euOyYAJROM7nb3itukSBvfsm5KtyzmTCjjhl25Hhiw7W+3loQj/0noSV2xDYEA6BZ4a4DmhpM
9rNYTHF5p97eiHcmAApJCXtcjDympNLF9wlTjN35RX6diysRJDsuqkqrSorVu8GumAJKpZktEOzG
bP+qJfVR9oOT319T7pXZ2c9soYNNQF3zwkgdhXOR25kyOncNieR7PKFUOAVYUYP8jLnF/DP8Sv7f
ZvFGSZRVAQSeo4dkdWM61aZvnuRN+A1Bq0j5kz+iKTyL6uTI68XZs4FrC/ge0wTBhCTbK6rdQ92v
mDD52JBM62vnwr0We15b042ZDA80cZN15gI5fLjfUpcQxZCX1YWe53+JFZ1s5U7cEUBqcm0cjKkc
JUeRlD5Ibf0GHgagFZHO9CMqpuxYos+XSghapFEuNbT6wGg/qQDi6oIsXPkWrVElwphVb62vMEIV
VJpSfkN/8PiIogT2Xt7KufKJoquZaXXTGq4sMCfdddQ7W9rjbisXZUw0IVVb8Uj0rvipWZ1QvLyn
AUMyynfULsPdLsWxFvUXKy+4k9wByQBbJNTH5lp0U6ZFpAd0eLftfcjKJW3BEsg/aYmqZouuFdKm
c/4KSkJtP9zMAb79lrTKVd/jHrcVTViIMy0ut3IxePQIXRO31Rt9Iu5lnObfISxaaUwGwAgShTNY
476AiFmp3qnEg1in+IdDE840LxrPLFbQagA4+oY/wqkAfwdSU7/IgzmPwA3WNspa3Llf6B0vhLTv
ImK8Dl07H1LfQQwk8uu98Ids2wxcOWv6L+C6uxEHfTZJHLBilO7AEzVT8mOPcKyuKiZD6jMKn4Xl
wjhUS7mrfEZXhTd920gUAoVHAanxfgHnkR48CQojEC0+vhaxBH/L53KbOeUP2bvIsL8ZrfET6puv
kvy28+pHS6mYX5NdIR7xLSBOREVsqjuwDBkT+USsOyH73kxkYK34lti+NlFu885m7m6ZXPJggjwA
ynDbmBJHwlyCDWLWPICuCg7ynv+TfAb+n3xBbapWf+041ks7yO6qzFyQD/HfEiOhpg5A1XOgytCi
MxU5zViUJRyZdMCgWpB6JFrkv5/TmQXDIDr4g4svES4NgKUVY4SfsqJ6K2D6lPCS55uwXDYOndaG
N2mUPZlWmkj2sYnnHWAZS+nbTU5Fh28JbMVBEgWG01lfaHmWTGQ+OVt+2BvWlaEJKYt3bRkQROmc
okLQUeP1Z7y27lGhItYjSPRxxbIxum9x2JkCv5aYRlJsgNY3wHLpnb3gSw+Nt4RBo6s+81fo2eSc
FTMhwNup3aNFh4UYXME7yg+4F+KZzj45VV5MICkzULr2oyvuKmu+GYCkWhqf2eDCon4td6XAA9cA
nJsND4rOdt05jzQuXolF8q18I/iexFEu+z7/pqvKI2N3BPfHzomJyFL/thgpJZs7zFaIWxFLAohG
MrhXeBvbkFSDoOAAlpI9KCCOx8Ocsw50cndjY5V/Kei6sDexk186kktEU9voPnSGiNYQP0nE5OVI
oerhz+zaOFqjZeSHhkbnLBrYmr4Uhn83mf69U3IFE48WptgdLvXS2v8GbLO86rWn5Xen6yj7uvVB
FcGhlm6B+bKo5YNyNvc12oMqQuUE9qDDIf88Bu921T6K5yu7FhHRew3AYrzjNmEAItqMrABfAKqC
FN47iaef5Q9hBw9HUdQQ9l9oWZacvKYPvVQfhdUzwmhjE1uI3sSnEX0rEZCBs24yEPb0qvpyLDRb
QKFN1VyBw7u6qy4umRfDihHOdgkxF1lopbv23HBXwcQBV+7TECdPTVZ9C73uRRCKKg1L5jj9nOOm
W83RtCo0z780ovhbnmo/BSpmwDrnSu9QfuVMotLhIdD1eB9bkbp8wquRL20Asw5XV48arisxBA60
ZG4xxYziJRJiXozn57aY8N9ws99peTLRzEjwQoNgpv2HZX4XGGQ1AfREYbkV1G3ObJGNWdcvge2t
4jQhWADIVl1JTnZ/liRGhsaBHgej1QAy1D4a+hLFsgjUpeq0L9iFDhr+MZ4fJCqm+1Ey9ZLyi1VA
J2Tqmei2jxFCsqsCnxHfFO6/O0hFb4hkTEYmkieLyHwRXPxGp/NGPVaY+7BK2/lBbB8hApcyco1d
M9jPPoyhEhpL6oYHlrgYI6ZN4xcpxYfUXhilfFGB32rAgsv3BBQm5rlUjS9t2F1zZ+XXRLuEsps0
J4hvKPaBHwkYq+mMZ9H7tFlvZ84hGvq1QHAH/gk0zbcFs4QT4jgKrngKzHXGM1JWU1JTIBq/pnAh
adl4PaHTgiK/dvznqnWYRhNnT2D02CSoTTc5o7JD2u0kec632ELwf/ousYB7p8ot32ogEdvHijNy
lbvUvsGK6SGKgr+jlATSiisfA5x2qvKuVc37Af0hqEnxtsGRwuNRvYpC16P4hlkPI6PEP6RYQXT5
JvEFAlKowT2brhbFX4B5xd2f28RYFb4jxSub7qVutPcYonAgW9wWAnsuyZiKcFE3UD2Yq0Rgmdi0
5XGUONzpFSppj8AVFDWfLiE707LvbQpmnWL4dB2Y9yJuxO2wfhSv6tAacpx9iHpD7UEuSJ8y7jF/
bjNV8MyuW71PhtnAWJBlW5e34rTgg41XgxXsknH/gafvv2Yu4Ljcf7omRQlSM/RAFy3uf5CneqoF
TO8ySFd3FoCLcpfH9aPl9y/krMyEYgf/I2PbGe1rXF2ryT9OOqOfZDT2qlBJrCA8klCRiK8xuW0Z
c0wlVQvV4zdJB08QH0u03AM+V2vS3vh+sElu3byGegYfnOAG0NnvrXQAYQC0TpvupauaV28upZiz
r95h4AW3aXbNY07BUqASEuPSRMGI2P2l0Q1gksl3yRPyIv78HqkuZKY/NDCgguKVM7W6a1H0EruP
pJp1ChEIo0DNQ4yqvJUkalXqLgbBcOlol6KACS/oJr5MPSZsAhLQmg7WGDIOgbIilyLoRjCe+OMC
ZZ3V9AoiQcvfwsrp09bOE2L1JKmJCAhKfl80bN6LjtiW7A+1KXFNy/JX7wZ5A7LytOnf7Ftb6DUQ
M4xO0KZQpIqKrHEVh8NHWFZSm5cdJGqkN/ZGIENNWr9K4E7Ckbxqu1bIBxSUzeiauw+U9GlOKdT9
Ei8BestVFscSPi/f6JILpqGqtMnwuZGTMBlFL3+ckboF9umX0DF3SOB0KoArwbod2N16jhIrhaH4
Wc4JrGbGQ7O/oQ4nBCnFJi5XE7mwXqP/1CaHOH5zhjPupbnAn/x6BvoubfmTY+sL/AlNaG3bZ6Px
HNJyjDtr0/4Seo+i26T6KF0ACEs5QoDcXjGyFjImmE5Cq/tJ+oS6rTnj8TD0ingJ6ZHcAu7NqBEr
5Ay4Rg1kTCCpaBepyIlR2SCUAHq5Jt5gPC0ck3uMvaho0b/sNcyuEDtJftl/I8wRhxJeI9o88KbO
4mYXYMLfL2+B7LMtl666xa0vBixWArL2maLuzzpLb1QVflLJwubDV4rjF5rDblATaSleTUxG1J8V
CuBiZLWAsiz/SmyeILCwc35PeOh+nBaSI54JmgmlxJwpRkPRMbAQEntWs7AxMFTTO3fZDLRLqyq+
hc1wHZOOkJpSmZlU/0bjn719Se8teXJqwqhmKY3I7jJAiqoajRTZO2oapRSazV1GilEEy1ZT+mwA
pM8v+3pU/2KQmSjMxwzpU6IWqst9iozbh+JHa2UaegPEpcDBT7+u/qcDaNkGLihNCBZlE22B6alg
BFfCPiueDS+8kSSu5lQ/9bG8lB42yf7XkNpL+j+F7Bz6wPaOt4R9X5zTYmYaQBwYN5JvCUzlshus
+8rDudffxN3HEieWufcVlEnt7kOrvjXN/vp/gS5eYFCQLLxXXGlAzh4mRVtcbdhmBlqhjPbZm8m2
tcGKNuKbmOieYUvfRcNLK4+0J9lW92IbOZO6z/i0mgjGZ68eoWZ9gHWmadre4hFiw2nqyu7L5xGw
A8WwXTW7UIfVW/GludO4eqJLOXRSBIKDb0wMfjNek2m83rcfhPUZtKfx57YA4QQtBPJbtTjkhTAz
dplRQf08Ssoszez7tPNpZCjq19EmTU/DC9jwJ9+oLThIiT6RNqAt37KG9n5s39Ss2ex16iVPDpz/
jDqvVsyV2QE2+hWDifsxJsFO6gAh3A1uVr0GRf93UQUDAA/7WYzMaYG1FzoEDLTggVXOmllwgI4W
22wygjjLLL1+AJkszFHapRYmKET6D5nWdUG4GIBliaotEpjMGsS0VPtGyVpRC//JN8Upw+7iKgRX
YvnMJqm21FS7vH9X/cfExmRXQb2CR2yr0zbSzv0/8Je0q7gq/Utm3jzZSk292oF9SKH9g27Ov9u6
8GluJ8uvmleislixjhl1S5XySfLAleOlW1IXwRren2aVZtSUeArRx42xDbVIggSVEF7MHw4zdBVk
57t1P9Lj4J1DdVsLS4gwAPwEVE2ag9uvLxuRoziOPcaI2g/4St3KVEkupl2PPwTwFJK4EOAF5uui
oiU0zkDFaxZchGjb2vhgRB9k1bhi2CfHyxJGEgVkc3rUY60yhjtr/gZhmuAmE0/heUhysTPTn22k
flHi6kOhrgnBf8yskDa+6uBqher1VoVbTnyDHr/rIvDbnePm6zITdpyKVn2cB76oPnTVmXIb05sj
dSbJ/I0a5g8e5pJUE7acX9Ot6n3W0zOGW1+gZl0VPxX0Pf0eqgfazZMtPXAemozqqwdNrBRdEKa2
tldpeaf6uxDC22Z+w0daReW+zMzBGvT4SJvimD+V49UILzpj5y4daHBIpNelB11CEtFmpzySrDh9
QxYa/feDepD7Mk+Ho1to9Bw9kOSdSs843L6N4m2lhTovr6Oq2lhmCRtu/JMpu9vTq2oLj/7Xspat
awD1TbHun/fHoGzjxYM/PeBYTVF4w2s30/d67rZaWFwUkJ7WNMuQifc7T1JMchPL7PugMzGn9v4/
2/1+Pw2a2OU/5q/uu4PTKiLa7gyX5mpue+QRaXo7ToXUnNH4mxAULYTNRQ+z6FiubOqAwbjzMa4e
6aKCYt2ZvVk4fX88zWJvwrqf4FT3poe0Hi5AICEE2sqrlO3IuFkeyndeWpxO8Q/IlBn+ziXF1qqv
SPPpJ/nz4osUW/9vX/at7gf7kvm1xtwVi1NSzQuEl7VmnGEmtFFOoRu4uEMx8k3qSaxvqqpoKYc0
tTHCJe0D3qie+GfWNEM1H674I8W5RldXMWMjpvTVZsxBE94ZaXglvAbymfKtvHC2ITEbHg3nXufJ
2jPpmBn9q5p/q4+yZAFQylZmxgHuGNgnvbW1Q+Yccibk2OnfixJW7PCMoBhHr/XBhizMSaxFjaoG
sHPK0YQMdON9G8j2Wu+du2vk74BwL5FlB9+BjHRHE7YCIZOZvyfZO9Fzo71wo1MTkpQB75D2u+yu
Jp1psHUuKsHXZpi6X9Iywv7026S6FudIJ7Q9d7Z76PqBA/JLyqAq0JnXa6uevZCyuUiypospTtTV
QGmZok/1VGb5P3AkrVXIC4uStOir0UAqpI9r0VUzxw7Ry0q+cpSSSt0j4WnY9cSW8V2KkcUduWCO
zRR2g/y1nNxNZilQDCjtmeabZZPYr1fAmdNdiBZsiOE+KxF79E0F2B9cqdP3BLJIFa865i0EA1P3
29mDJ52NRVoERWCqIdz6T5NWb9rkOiPBxIEMfnl5+tLsncc/NvbgqcTLOrg0RGDwxtbaRA8UjFsi
0tZOtk2HdVyHT6rqezpS3wlRSMWd0ebWUb16sLgI8MHiY0SrI4zALF50d65KY4I6z4zT9q+YHfVV
VSj6d5uug3NVDyE/iALrIaqMv0eONGteJnP8K+zfK99eNwzKRrjbiHkz0dhtTBpDgeUzwBCYn0nL
32OS/WTAOP0DOV0f6vVI8QHuxZVDSi7VQC8385UPjTw4Kbo2pwTkojCuZjr0Qv4dMxRxwBh9aLxb
QsKgkFeYXuSacynkhw6TJBXOCNux1rnWke2fu8yLDh9XVz3cDyZtkVu2SWYv3F17rPPCCuzkUc/I
cIVQvI87qyAi8BrmxUYMKkzK4KnyGADrKlt3IvdBj740VURT8BCH3WsJFWLUdhs2Sg+7rRcka9Uf
7swYU2HbD174xHXgM2otWEFwxfCp6Dq2q3MS91krMduB8EG1CUEhisGK753gg0PPrLgNDTOdn3PT
uJFK+BROXwWxods182EEI+XAbgm47VdlhVYahuf1Z/Zzn4z4r+D/+RgLwQ8d3yWujefnBARWZAZr
uYhSQJHcsSQpyf7obfMa6/1XaScV7hIURSsYiQYOe/Mm0Qp9XfF3BmJetKR6T1/Nz4b11wMyzxBl
QT7Htjz5+cE+KZAhtoVezM8DFoO6sbRkglv4vy0iN/RgkZBiIHNiyvk5pPmUoEEKlJp/zhIdO3KK
kRaeuQrT8r577WCVpCfhC9k6tGzDu6BhJF/+L97jYIWFcjX8qo4j+KD3weAgYEgc5tNLfI6Bf5/H
wRILgfGNHjYuLZyfBbX8K1Gty0LUMM+8zOfOyT9XWrjjdWjnmp2yEg5eDXZd6jHUsIDVCY737Isd
FbSDF1toYRe6wgZYxfQMzdBacDdowMR+O7172mf99edLLcS5V6FxmSpWMQB3SQCVUxWV5kzejO1k
I4m7mUd3Zi+PnpoJYRatmFQlnYXjAPIthQrem6gBdWujru6kdDTXxYoxyX+JtJ9+zaNqhZLAf9Zz
FznQLi3hr9PcieFba2ZArbTxbyuvAYU765KaDy8rLfSSq5YeH0lfCwwH3FFHMTCAEHqwdYjlCL1J
/Uu27fTzHT8GxyEnJg1W9rLdOrd8VWtVtApThCL6D0BZvefuKny3JAzlO6fXOyrKB8stTj0fwC66
NcvBhgodJwI9gFMBg0mN7txaR+X4YK2FLiPQD4dYzdFlanUr1SxJWMQc9+lXOrfMwhBnuaLkBrM1
n8VY0LsgmL2zDu+5RRZ9Z23tK3NVsUhQQQ5c/1MPEK03m3/xJtSnqVcR/Kn2QlZTvZ9orWLDfLW8
5PYJDqt1zqjNzz7e73t/sIj+2cJMPWRCtskiTdr9oALZxBDuOjvm/vybczlYaKnG7CnrSpMtG0DY
SRVEcIpEWqf37KhAu45twcnvWo63EDIGlsSoMQwmrUcINLdIqJz2Ak0Dy+m1jgrBwVoLIRjCMCF4
ZS3KIALBtPbJ6tNrHD+e/7yPu2SIyIt8zrKINRooxfC+BCIvG2cDOzm90lFNDMEDG2fDSLhvtTxw
AupArWcrqfdWjSST1itbQZMWoyJx6em1jp7SwVoLC5oFNDRUYbNfCzTfvggrdaDCuLLpaj1rQs+9
20L25p58rqKxi8xY3olyF5AqnZ1SJuRdT7/c0SM7eDkRm4ONHFzLz40QYvWwY44UrpStAzMIr8Zg
/jcu6MFK8iQHKwVjlsxJwZHJlerp28fzbWicOf0+x8ScXDcJF8MwPOKbz6s4QxOA5+1ZhayK3tJt
R5uLZ1RntN0xJ/RwmcUZlX0z1l7Tzs+pbu2Ec4xpcWcCWnEmljHF4RKLkzEg2OjUkiUS5olJ5x5x
IjVHWISaAtyIWMD/29YtDsjvGKacQNb9DLDGzJVn8SXocX8+vcq5nRPpPxADezDjuu04oJ5GXG14
kX6H0yscE+nDjVtoutBxHDtOhvnZMj+MxHwYh59lcmMP+ZkDOnZPD9b5wztrnVpVGvSCTg3TzaZr
AdrT1yCl4Tw8R79zdDUNN8vVLQt+zUVQEs+W74WaNT3TPAGPwKTRCUf9DPf6bIXu6B06WEr/fEQe
LPNKbesQ7RO9UuqaKbeAKD99Srp8ylK+DYMioMNFdSivfF5F5lUnGUHQs63rl/ZUbCrmH0r7DD3b
wrZZ0FmKLy8KEK0nrR8u6RLplShoOhsM62vmJUzwUh/wNsZWZ0LTkyDTTz/mMXE1TDL1QBFcHJvF
pcj1IGK2+DQ/O4H3jMfhKvH96RUWWbNfTs3hEgt5bYESMqthRI78x5pXw/QrsKKgHn/j08XtZAuE
wOL00scO+nDlRTwDddnIDKKZu2iV0QU97V1lffwrE/PfVbSlVxDF+WjZTNmFDDq9r5gyhS2jr+es
3Tx9VGQ7PgvU1DAnVvNV9Be9JUiOtPb8X/ZLW3odlkqFZHLQLHX4PjDMAlaRFALI04scczcOt2th
WgrFyGrSdvOzAry2nb/teyqNXRl+t80PoEynVzumLAE0gDADXuoAbf28aYGtTSXVvL1zI3vGPHJ/
5VhnBO1opHi4zEKlmP4wNaOcDT6u2fzHmEXZbogu6Y+bvxTr0+91VLQP3muhXWJmC7umy3uFA7Sg
/yt7eVTeDpZYHBSfr/sJE1Seq+BOOg2tqTlDfnl0BVuHAhv0s06U8PlwYDuoongycWZA5rnUxAu4
qP7FPh0sIft4YI6b2fbrrqNvSXrUcNndUReWx9OLHBXpg0UWSlRxnSHKUAF7PBn3XtKfY7dD0Qsi
KIB04/R6Rw8fimydHLeresZCqEvfCatpDFRJ4HH4pIPO5geOv9J/l1gIdOVOAMUtlkCg+fBeAbW8
wj8jRvxXjpkJjkPXHSIdb+loZE5spwwi378OWWNe52yMc0zSDpdYvE6TlmbTqpH6DCtl00B7ifd8
+kw0+YilvT9cYiHMvmu3cGWwhFeIPwuAkkhXskVUWWrYS4AbyzU9e1IL5NYv+2qqjgWpI/x8f2B7
CqNxGcNcq89F2j7O2of0zAZdsRliECMfAhbdN7nTXoS4BLSOQfYiybMkCK99PfhOKx9bLtQggvb8
3YCZuMm1a/xNrkYThj1/W8O2Kh2wp3ftWBBw+OwL32AMopaJ65X6PHv9NehegQZwgfYJqWLaCSrK
ARR7etGjwgB6w4Nr2/GcPYDrQCf4k+ePVj2qz20W37WNcUdUfXqFY1bHPFhh8VpdMTFKImUFRiOt
c0AwqnttV/X2rE9wTBMcLrTwcJI6+x/O3ms3bmzr2r4iAszhVDnYslS2ZLdOCLn3djGnYipe/fcM
yvt/rZJRAn6gAbUsqbi4wlwzjDlGnofWZG6MZvlCG2njepsPHZwP5usQqloMEfCnjLchcFLI2Zsf
XQQH1fffexgyPlPFG5cOjbdm2ummnp6LhSUBCy8A6H62brAFIgQ2JkTSXtutVrrb/X09ob5OTsxO
9p/26IOd7MNnLnc2a1XTlmT8KtDFolUG3lr1DKuZHwS0D0pIzaXMj3DXrEXRFM8C3+dgMY9vgAOU
0O8XcmEZDOmo4b+DK2GgAczZ+T1zRs9n1Jo3wnTzZHgATVBKI0h3RqzqyMo3QLkCeCf/ovn1Y6qz
+TW5GNqOlgxNtsS/3Pu07TofjfMArfO/cYYYXtejfuYfGMbK6my7pq9mY7ok3fsHQgCmymDAQ3Nb
ejTP3IYgGcS7IsvQIU4xoHA2QVEvuoXjs/aXjWaDDwK16ZgM5bDjDvQByjjtfr9RYzVZb3U0Hn/C
X87Lmycc7LO+2bapMS77jYoqbCpqCf9/zqTtRHQO0tnlAa47cM2mMbVid5r2eDX005E7YXcWNAwd
f5P1kj+4b9485iDRsDSxE7oJj1G1q/uRAwuWt7GvHtHePJE5B7op6gasvr4bkE4q/GcRRaiBR435
IpRIy2snoFNmbXZmA+bkYUQEIQAzpRs46JMbZDl/KQdtpMP18bf423oA4AzoO6P9zHMO1iMY8n7y
Rl5CJ5LMrfhUdDcdf8pfcgsguBXl0mLiUEl/a126nu5GrkkESSl0EPDrLOqsCTQPt8Hxh9nm37Yx
BSPgxw7XsX1ILent/MbJmmK/6Rzjs995gkinU4hginc5ud2z4IosCtEVqNDfhCP7vIfRzP6V0Ft2
4vmoMspwqOKvHvjMoN3RyL1LBNk/KWDiE9Gsu2HvWgWIo6X93NN0Rj0iTx6Cwbtj6d1iaNUa1FMQ
denmKKKHBCYb0ivYybJTk7h9ZmYU9xiO6G96uh8byBbLMkKPNHhUuSZ7clFrEhw87JO7eYDjMTfq
kwFFAnXe80m0+s8BbWgBfRL7e/keQnXrW9+wVJQdLDj5wI11/TWw9XN1SquJN6usmz76XBQgO0tv
4w20PPNxavviS+/uvy4DbKqZd7e4/tU+NhW483HiGhooRYrlQAdM+1WWSVSRuWldm+23AJ2orKzo
XQenguB9tLQ3bu/CaWWeSsJpjoZzGn7uESK8AoI97fwUQht6RdHZUf9Hk8y/1C+0lnfpkRazxA7q
fZGAZHN1lUFWHez+61XAjnZRfw748KqNrE9e2vyMonHtpXJKqgImUMdXfhOMe2bUt/Tsq7EsrtMb
NQIGoHiAgY9Od9Fz3JB0PDENKG2sX+ApVtaSfXcr2YyAzFAElx3mamU6mB5f20PEbwfnVeIZT2rq
w2RyAd46Fh9NL6I3T5+GJGDKO4Qets91Ab/O2F6mM5Qs8Bxqy4ivA9IGz/hGl8oFtCEpv5DvnnYG
vPP5S5PNj9A9XtEHfg58+XwPJYis8irxQHPdXCV3artjbUTgRUUXXwf2gN4dvNMUuCAt8MeP19/O
sqDK5MCx5OTW3p7l0fXzyErJ4gL8/cIhjvrodEfXF9Mq2pfjD7PXe/rQyv75uAMrm5luOrkNjxuh
AuLQqiqyZizotqrNe/XUa8sYJaeEbu509+ixW8n+AA2gm3QZadRzrHOT35PxmWGkKemRZqUY8J4W
1iBybn7Td3Yz+ZYcVGT3j5jKAn8QHN2pggv+VVELX2Yu3ihs/+GsWWX1YhfljzZe6Qsnlz77zv4a
5t32bN4HZ0v2UzRNopASKU3b+RC+oWd4ppIv/tzJWIM9t8F0IRZfdvfOnBCA++HJPg6/EoGhz35l
k7o7zXfFj8WofpgorO7M+wVIoM8mWKmFrBkef3oDdHSZGvgHcFsS3hTWvy/bFn7EEPqO/QKRUXAu
CEEbgtH2V1JCFYMRKm2Xry7ob+pqYokiFKGv7myyYXSzvpYlVHh9sIqyKKZRF04ep3dqSTBiuEra
5lKMGiKJjFGNwe6pExW2wnH2zkchk2ieJ79rwynhwgpCWP7qazH98Lefit9GTTfspJW8CdPTYp2x
u7hBYrPDksN1JmKqe/GvmcQpZCzIg9OtvnpsKltlbnbSttmFFtRGq0mJTdQMlNjc0qOrX1n5x2Da
Sh7EmEKrr9r2e5GBFPm90iuiAW2m4BRn2zo1EM7AvrvN/pPDRT2nw8at7OFU76yW4RTssHiAZJJw
Y/Aj47S6F6mWGnIL/FnZFwv0mz5WaKi9ad7QWTRGw7W86JjLRNwiSGBCEsk/BMXwjRdiQ/000hD+
VYifS+QXemxe1dzybYq4Fs1lzyKXx2oJfjJaIiljKll3eK80dfwTiwDjy2sKVJZLjY9eBoAWGrAk
fpCXcvyYrv1ib04pbP1Uw3zHJPylVevA20ZGmXZWf29tpsm4LeIdtWyAhSY6vtGWw8Sx4c5MWq5W
nCWh/YpB7rVOpFwjOhhk1HRZUROCvQXVh1OFHp3zSbxKYpfYRTAscPfoLhTB0foAfC5OaBiiE70y
0zIHzCEVe2LvTHBDGiNFEJRwLYZwuEMqrjurz7srOaAZ5J1azYUjqsVQgxDBudq6uX+ZRjW82SZ6
5fSpQAjBISO3PAb3jF17Sy3sOE3EFMw6G51Fmhb7pKDvRAsE6x3DEkCWL0XRPK1KWARJW7SKPBSm
9/fonV5A2KaH8ztiiQrg6xqz7Ea9wU2zfM2m+Us3QVeyDccPnL+DTimCD5bND0MY2GmloFYi7/CP
QHxcOm/nZRNuAhNgNzGsb3SMLrvPZvLKPLAWRyhKsD7jYwKOk0Gq45EjNCzFV6v5ICF5wIr/fkQH
G6mI8yaqxsHa9BkkLhjhdgcZWT3rmmYUsFequT/hAlWIOXiPUKAc38trkHO4l4EaSWmQkOwd0MQt
my3MJJW1MWDmSQqGgaWKwo3uABh3w4iw1rtwy/h8zPYvUJfrGm/D+9cRags1eJUifRJfETMVJF16
OvZLBDsMt1WF+jGHg710fOAHHa2auwAHXuQRDjlJLs23q+lXRrBDGLbbyE1cVelCZKywSbeVN1yl
3j0N3GxfZOXW4xDdi0YLKfET0c1OOniUwsbEp/FCOmJcIVwdaoV4Xf7tjL+LlYbqgxmxwJRCfUdN
x2i3nwx/d87W6OGkxOzKDDkDHTj0W0Wgwwhr2T77qrvS5p7ND9Hq8jneLpnenD5ReCkdzPOBkzB4
S5e3Y7LbwGh4Iyw1flptiOZQ1oXhU+tSsNFzH4nq7cOQ833ycZ37/xvBQRw1xWnUBBkjUEShVm6Y
ucSNpykN8UVFOcHkiRtKdFQubC3HV/8Asf+6+sRYpG9pLCEtfTAHNgCc7TbOdhv1SeA9KM5UH4Es
r5gfXdjDCtgqlxtFAzJKomIr2pe1GRZi2yV5wLJ9MCqd18OV+XNUB/My5wikbD3mxad4wbSrdCZS
qOxafglHSrADcdJihdXabxMK+8X2jmuaHx4fzHu4I4sEWXvk2kh+omN/kLbfJf3gudttt1lowhB3
2Ho9kJGCFkGkGudeFJ+I6zVzHkUisUAULQqYrSMusiqBdwoEffmirfTxCmoqDqfqz9EdZILqtphK
SvDdhnsHp+fSrPHnwRx58JGjfBBAgH58Pv5ibN/Ox4HB6Iq53VlD2gEPe4WNB7O3EfCTEzNaEEs6
v0TxgaUSN4i60QM4Wo4P4l0CWmuC1it9sYBpfP/A4PdN3gS7lDUJIaaVU8ez1SZMq46EB/rg/uMk
1F9f3A9Ic8LpiwwJYrJv7r0d7aKI0LedKuJuoOAsuBpgTINaSUyRYwDfJ4oghILymEni67gcf29d
rYerDb8VKF8z9JQZeTsEa6grw7eGblNDgvbbrFrIPh5/yt+OX2BxkZFgDAI07t4+JU1qfzT8ptvk
OEG0wpbFl9QlkPyojLB6Coev8+eDDvLgu2bnVHXSdZseN02xukQnsL9cfwsRCplxefe8Z0yiY0yg
W/ypqfVgXzn+xs4Hr3yY/LGrXTZPRs0tiOHLwuSZDQUJxrUPozSFh+vWtEUHM+d0i0JiBT08l7II
/aKp257OiAPgzKNSLGddPp7Whju9I78g/lp/X516C8ka3ziDMaX14rOoeKr89EVxnvxWPrzyoYuD
yqU8jaDmuzz+hjLkR6b6sPhYEY84U8Sa4vnWMPGlkbWeVOypGmiOP0zb8NjDDo1SE6ZFO7KuhRFc
9XAcV7AVH3/E3+zeH1vnMKFQd+122O54H9gFoXUkdt9WRH+9iNY+WYT5xx/3Hg6DxfnjeYciwiVi
i4Nv8UpcicuWDEz/1YESUdtg3sK7mHxROMayi7Pv+LP/vjepr7hBQLL1sOmzjaJt0HQ7DC7Uo/B5
Q6ID0vAsJlw8/iD7b+ZFmCfPD1C0oo3p7cGv42Yf5w5PUhaT0yeKAbE4szlF5KXghzeUd6KABj+N
yAk7z3EVnJ+ctMqNShuIBJZYyEAswt7b2miiijk+2r8vCbVTjyyxhfjbwWibzm6XYuy7TVl1lyH+
Ed6THFLYJyVEs6UJAnMidijRJX7w8L9O1R8PP7CRu70Z7LsOS8y5LysevFvpuESqKqSd5MemBB4/
tz4vcS2ZJfl35DHIohwfyt/uwhA8ATciBBrgGd4u2q6p4yFD/ZmT/SnMdhBfNZcqBTStdUMzNwEm
xYCH48+05fQcnHBpKNKx59uCOh88dIzm0kjzsd0MeO3KOoWQjpJNk+NOOqiGIUwxjZxFpWHEqVAh
lCJKULFyDmhdQiEILAF/bTGfh87+aIHe2yBqeBaVYkC38NAEB9WDIjJHh16icYOTD7une+O4P4K9
pJPn6l482Uv5jx8+K5/DkshIs6E/CJUBLL2bJ5pQINWkqdGCm/HwXsnSPupsyx3WCmlaZf+EkicA
ISnPdtpRluOhzAGCMtLFC0nO2s2s3n/yIGZ+ZiFUebLz7xSRYNjE9JM66IXg+O7Jg7+WBaQGz1Ry
4KD2IIejm0cucbR0n1mbZQdtIkxnr7Qugk3iwFTcqEb7w2bdtqiZLZQrl0e1KHKBQWgklvB6H3/X
CfJhgMxY12WYVvo9EePgbaZGBQEvtTLieZ9kajgidEr+NIpXrXvxeomQj6gPVWy8CLz3vlmkPDFC
m4AzEVahWFTl0pdjf1VDAaHPUQwpg4NnJa9a1L7CXw4Nju38IgVzuxj+I1Z713C/SqbE5AXFcxHS
5ujyJiHd5lw4O7/7TKRJUmfoH8c02girZBrZjTtAsA5qgc4snVVFNio2k5CZjPs4NZ7pYVc2rH+B
R+msanAvkwfRqBvmq3oGr1J21tnUjF/CMOvPaMop4aj/T+jTXksmjvQnZSKbhJa3K24H40HmMXas
r6y0lo4vyoewNhgE4psEKZF+MIml5+DcaaGThFy95LyQJsJywO0U09rV49YrL6qtQCoLnrClZhF3
n/aNdeb3awA9OvcQhmOkSWgpy62DSGOl5CLgBMirTwX7QpVDlgVnmQSUIhhcq71DMh4liewz+CeF
4KwYG06F0GZbpCvKVcxliryUkLIC927cencyrawWo0jnTTCepvP3HkoA00gvtmO2vXSIeqjYNHCf
2taJ1nccOXFQ6vlx+dkq6WJEiIP0OBMmKCn5AJHZj5D9N2YM7s9EGiAFj4Ek2EPb3ezISqp3tm2a
HxF7QGoMcwlbBkgdYPv6drXBgKvgYbElURIM/olrAGEFz/Yrd4kRceyYVgRBUFOg57q/D/v8O/+S
GIhuj+VtVK6/sDPr+INLi1rye4tAZcmMiB9IO5D9fGuuI6+r9z73Oc41vNA2milsAJt8PuvZFPGp
Wq6qaP5vl5X/sEEk0OYVvJjbfEfDcjsFd3Y+XovE3nGmb0vvQ5UZ3zcAjr3Avty32dffaF1aEb6x
oh1J66QM5hNYN7dnjdWelck1qy92JRUpaCp9sJCJlNnhVt/icHew21IFUUuwrnwRyTtJ+qDvl7p9
klSyuPzFcS7/R0IsEhpYy9W45/q+RQNGfoIvTlRSsj1EjSSZoUNGsFopDvUostaw6cNB5TxOAEcY
bJ1ci+wch8Ir7epc5kUjGEvArQiEbbcplJX92S754WybkzppNv00iM/F2bIvxAVqQmODljp8yObu
aRnt6GKYpjMDpR3sgB44U+bqZiUnxQBJi5PExeRZQawvek1daE6fPjfb7jv2RrF0Z1Y/EriPVcDU
y4vpzaaDmCokkFvDzE6Q++jOq9g9maJoZSZtOXdKbW1TpBcbbr8Y9u28WtXIJFw1FTspXfMrUwGR
+gjgjCQH+faVvZNsQVjBLknjCwWYK514FcskOSyuTch80ayAzn8agpNwn2LYEkjH6HlvI2TbyYNv
7xoWoIb52ESsPmuqf1oWyy+7K9KOt9Y2e/G2NlpDrnuVBMNnrMpvZj8p6AixbsSUBhtoVhMTygAT
VlezxebksAiRzL+T6GdXBr70O8TW6Uzhw1Q6N/gol1HBn23rVpTV/4pJHb2m731dzWeK3dQDCt/h
2ATnuszMOmzOMwu3URShVtdY6ORABQT9eWkWcIPSVLltl/pknno4EF7z4vw0Noz0zBqaC3ay0mNK
nO4J3dg5tNTrOxEX8UPF4LINHCP+Wnxtc2NvsI6Lt11ZiebycSzSH06a/8ueUFc8pr8N05sKJXbZ
R7u9dBLonKjGRKO9UZqhLXZXUBVcSPwZs6G5TbpVZTujlHqW1uiaHXe48Kze2w1CcSckVxu5dHDZ
b+0GznoTjl7UbIaqoVADHnZ4WC2XWCEabsXe9NdVDCXdgYqayDFxxaSqwJvLbq9ZZv+xzVHiYVtr
akg/S8yZa5K3VnFeZUKmjevRh1pefpvyWfwwq8KrKUo2Kcst/IEEUeHvVRlJj/CouBObSIJTOI00
PysqrmBIvCjjNJBjOuNVF38zpxzqPa6EsD+Pq0zsejIbbeYhVwaV5ki+HsJ5RkcylsHx1/ybeAtw
0oJdey8mhXkXXCRTcaO7xSJjrOKM6IA5zOLZlW2qOmgiI0hQW6B1UbBFpxuFKqe3T5fMvykgW9wO
6clU3mDAYOtOzvvS2ehmkvgk7iDx+uCg87d94hXUOyqFIYEWWkRSpA67mLtrmowRLzFOdDHLbOCA
M1ip9fFHkasoySMNQOUhb29JexNRoS9Odkm/GWcY2ukX3vA5V21i3QOofRrq8VrSPdROVQ30SlT1
cIc4MFwS8sPMnJOCsBJKhmKUlSwCvTnn0CHJZXAzWFK98srqTydvOHPz8ktByZVy8KnZvDo7O2P3
VE4ATqhtRsgAfCrzCKAw1KF4iPbeOIMQblV8WbIvgf9Ybp8suNEENFGOK4o7lauk9OpkxqjjZtFR
T212Fz2LE5Ef/j5xK+ZsvFfxfcXKSc4sQdVm343f+GXZtMyGzXbebhekXSAcNu3y+zDm63mGUn8j
w9L27ZNshWogHUUduRtABFWW3YF82z+2XF9gVVgzxRpV6l/FlXU2elKUWmV/VZyqcMaYhx6XEm5K
xiMqYYh5VaHPtuSRZ5oakpYiZH6h0ieRwPl26K4Uyws22Y/Vz8F17zhpVXHtkWjIDBu25HthLThN
225L9wDKLfDJIV4vw9bk8YVtFrC6tA9dX1xO/Egc/0Vbt1R3f4S2K8g0f7SWEiHwf00b4U/joEuH
ogot4DJw/EEjzlYMkhT9EewaoqHoVrEzVyWVuuP82yfIm6vuRRjRjyy2zufOv9Aly4oMsPGUa/AJ
/kCoYrFDy9laLwWmDfplVcf33M3Z3rtzR1S1qEsSS1vhyhy7PJJjkcuETWCqqWYpp6viKr49UkxS
61D98rjR+0t9BDf+D5snX+qPSmNptb5ZWQGcjKh0qRC9FoQH/wLvRENBnGMtqDIwDgFzefz575vB
KIj8+fwDXw2Tb2/3Nc8nziowk8wlwHpt3RS6RCwfV6UCSBf3WpwHzJAssTrCFhRbmSmbGjCz+z/X
nZU6PsS/JKXfDPGQ165yy/1g7bkW3L78wQwoMuB2w6T8TkOqNXNunAuooFTjktTH8SHY7+tob4eg
SPyPVYINL4F2WTeT4LGUPwkiVOzM4Fy13fU6kWAKplFbnbINyBUVO5lN0VVRd2ezVTvnQlc2NpJj
IRt5fJRravxtxoJR4tBQNXBAqa6R+h+jtJppCnvtJbB2PETQWAagSdLKpdjDsE0vl4YWN+rx+/G8
toOrxv2I3u81LfVuIOh2Ay92I67zg9SJGwXdttrFzSaegTsbvyg6yQxwoDEvRkwYy/ZhspgGxqnS
V1xNXwRxkCJMjFPZ/UNCDcNK1fYKxYdL/jSKGsHs9qRe4IqS39w01z5N7nK+de+rAKsokA9WopK9
C/hju+TXghMJfCM/W7ohOmI9jCx8vvZK410B8oPw/Eq+E4aeQrBcAIJKhYO667MduMAOz2jvCsxN
AmHYXmNk+QR90BI0n6NqdypEHO80VF8WZ3tG5hBSP9V8/bl8WvdB/yjDyVswG2xhp3cvJugalM2Q
ChsfbXH7+U6t/xVkvIO1nv/l16Vy3m+vpZo2I3vjQtEvtiKkE65SJqAggE5fJF4oqyEDS2CtzQgi
o48WYHXNuYFUaCOnmghSNvL49juQJVGhle0X0lEIQJqCVXhQRfTiurLt1mD7hdJaDc6N0vpGWiGF
ch/vionlEOCurfk065caEvU2TJgQiBg6onXWDkiozhHSfsyQJl5vwYbl96Sk2Vn9uRwOc/eSBdmd
fAd+osyjYVCozJYbgS7HJPwgH7gKTbzd1JAeeOS4xHoA24ZsxB+nK91BKlk4S70xp8fMupzjehVU
UdSErWaA2ATVUuZ9ciOxrJBA+/XNwwbnHy/sxMgAlsWT/02aZI51nbTmiVv/uxAb7bkel655wiHM
yEy3M+zMq4qMPXmS0yWSesWg0VZwyTwKYFlH+68ghPBQcKxSivfuypqvOnpu72/CLVA6AmrLiJ1b
5kh82pFTNSfKOwHgj7OrEQ//g13w3grB3QpVc0D4j3ZIeMhHkgV+W9PXWG90WAEPq6aMZ6sBYBeV
W2mGcyPknNI/kyTTWQaKFUeNszSh1aWrh/dzi1bbhT+EL5DY+5P0lxABDZBro+6YIy+qz1JHhhSH
dgMeETBhbjFpe7UlmGJSZcp9OSRI5BqSxTwBPxr294r+7E9cXSqrKigA3JcQ5azbNIU5ftzG2rGZ
N3+Vr+HbV3wXBvWtLBI/S2zkZtnZhrRrce8lMc0529v4Ya2nP2XAApGsOU2uKx1wWR/5duARZAzN
oTvtg+EUWJWBHxzMzRWUzaeeZSjeWno2mEWQiag802Dke2XJnFbcu/bKgsS3wke3+5fS2D47omOS
zADIGuZsRJp1RHxkVdl1nf3NWnOL3eizVykgsVtEBorotgRgGCdfyBjva4bIk+yggZJvuRGX2mJn
D+02wWNVa9YKpWxa72pSwAtMu/SSu9aHj+kVB6qOInJkEiCVPKCwvMKLyYvbKRfBO1NY4pxoIgQQ
k0qPybbX95x4foUfSm1AEF/cPDx2XC/MuJIRbH4mXwdqpFFu5UjGoLBs+kuOFhDIy9yMb1jYiFQB
KiAPqlM2+NPcNRLZlP5iVrALceQQINnZzXfcW2EHRW3N6PYxGUSwTMAH+QH7NbKcuwXfH/qMFwEv
+aeBLnglUyNkHXpc1lfbDCCd3B0iWb7853AISGCAZoqzZxDZLn8Zeve6dCS8ITvuOfsz9dP/BufW
qXWT2O4dKLfrBVb5GSFzqV3Tdqw7Ueu/qvExFVqhIfteuem/7LII8Y81KixspOXBajCH+oDUib9n
WSM1LVyPHsUDhz3A8MRP+Zx0Rg+qY6dg8tXGLPVyJll6CbAu1vYmGr1zfzRv5K3IsIGtJovdgH5i
Xzc5tUCKgFxfxa8GvoD91D3mbZee64qz4vTfKuqscz8E30RCwWha+8Jvq/+aUAQM7cuQverdL/6t
0fZy/UuDQE8AK0Cf7SP3Pm/229XkjXeizq7ak9zfk6N+3TmklPscwxY9WfvqiYPsghAm98/qHbdm
1B6x6m+svqwZXSB0AtNzCg/BW6s/s8iz33OpIUJ22gTJJ0gCzKIja9h+F/eX4g+HYKKZ7mtvOq36
8Wz07dsRo11HK1TTa17Vev0Y1W3jsRl/Rf1TjANmADkDAC8bwRuLHk6bX6ThODYZuS4Mu0zJ2o3F
YWBxU2zYuonG2kd3R0aNDttA0WnaDddzuL+RP8FiabuxWDXtGXRseQFhTC08plmRGJeo+utMitGM
SWan8QAmktPEresXaNMlDzs3ufMS77LtnjxnueH5w0SEkIiymFHp+fK7FGgrcfp6WCUgyQcJxtkJ
2M3/yzUWEXsB1zrBpYRD5Wnx+4wQgnFdTNz9wXzfKBMFrlmQATGzqwCLEVNoPCb9fzmAasMgEtRx
JIEDhc7GiZHTGyiIY2K96rlPix9kaVI6LhLzh3wHGd/f3dUisEiL8XHOm1OPE+r3/ucl/gwEkKqC
Go909yYUFTAjctzw5JV6E+BGKXsu0wzeDNVs2LfKJ2r7oj9jkX5IE/cDkMq7yho8WGw8j1bq0PIj
88CNxlmw4ilxy01RkwuvFu9bsU0+uVQ4vAYG6/nn2PgfFOLfx4M800f2insb8npI7N/u9z3sI0PJ
hbRpI/vbHO1hX50/5burwCMwTKB+/Hfqvzu4PjlIjtZFwYX84NY+n7bl2V6EvaF5sbfu4tC4CLJf
nmRg+/7lg1P5LlHIhFDxhMQ7gok3MA+DZrds95VvFxtYnM/Xshg3RFZggZxfKi5w/bGzpGNz/MF/
WZA3zz0IlovZDvbR1irgc6NSxk6kGqpqH7JwpwgJ3e3TDx74Pj2wvikQZJN9ECHa8HY5dpMbLHXD
m+5RBDZBdZuByoePda3eK9AL97bRXXHjo6D8CS6XD2o5+vgD68cL/9/jD3ZgGQTx1szNYhPjbqoF
WmeEQ5GE2w/2Os1ux5+1WuI//OuA2KFOtkuxsfb3SjlS6JU2IBaQspFDl4TToDqoNmy7PwcHwUuj
HdrJPqz6Q+S5uMuHsKbVCX/FSTZcB/6wW+921aL51mlpd4xq+yf/L5VXjPm06++F6tZPsQgqXsNY
FJxykdfIg0wF8GR9IN+Phjpi7hV28J2HP8EfLe6uoVxyDxBX5R2cFH6FKsWpGaQWKdLQPcvm9jTa
oSRlU+v9XXTF8MG6wx+YC8J/r+0zfGjhBsWJ0Wzv4hnNT598XPRL9RzdwsOqu80HBO347RWhMp/u
SEMgLZCgvgLuYD9+U2MlvxO1s+7RNfTAlypSDzEIzOha3OErrVz6LUwY+3cq6tsKUU25VwpffHTR
VEHil7jXBPDX41SGpXOfSMvmZJnb+t7D8+aFJV1eIPGugnFl1Wo5aGPMQfSL5KHaTKr2xYrDUzI2
r/6SguDJSU/N3KNm90hUeWlPCmDyy2TYIhRrfNoTkUd1e9bwd3PT/Arc5Ycf7BC0vWc6byMjOfWH
9KrLxlPSs5cdoF4bNYMhK9RJ8XqTIdUpl2TXEITsaapDcKsP1xRpRvsRFkKBczNl31cnJE6Rhnjw
irWbQXlMIJaC9JRkxVRuysjGdpFia2g0spcudDGA5ahdpkq3Mgnoa5ynvC8zRQaX13qw3OJzg/yy
+i+4SKx2+EYkt7g1KYXprqfOQdj8pGS4Oh2SPHlWc0SfT5jO6VfRO51cTE6cbkI2gdpqtBfK7IEv
at/hizxa5twxsuxkRz3wNk3D/KwaS4rpQCVmpz0F2yQlVOUGhii4VPVoQUtOgD01p8kHmYJfUN1g
W+RqwIjNBwvZTuyJoRFlrWIk42qXvJBn282URlBbJlgn3DuVt+Eaxq1FY8uWPH/9ySVbSZ447MNT
CQ2uHi9hhOovUuqdiSGmqlYyxQZyMY6nlcsG8aTaCxrhdqSOyjXfpo85KwiO61xe96sTVBvxtUqB
anhQ02Eygdtyq0u8A6LnmhnqzUdjxueQOvxaumF2ZLnScneyFF/sITrrJAOGcG4VoH4IVh/MFw0q
s0OphZnO8vTZdOrPwXaVR1a5BWdXHsFudC/M2VBTijQ9FdBpgcoVA4k6oD2BSHB+kXlyc+tMbkdf
9d+0enHSXXXj1wAS/uO30nuejbeXhHdwZwf7JgpLwyk2DVUe3X8ksFAzY/IC6x7TpABLtseOkcjB
hUqu99PzWsKqBH9X/k2mgU5UlbJUmVrlSrvqdgI7k8+RGj85UjoFx4e+5m7fXjAWSDwR7XoQkoUr
fPYPo5+V0CBQRM03qq6HdLUxdA6Ugn2ObEZb8Jgsv7gAOqP4Jx+zn423b851Oteiv5v/lKgmL7GG
MLvVL1MSpqApXFYtcKmpy3g1CMlz8lhn1DiS1RQKQcbaee4qfiQdPRlMkv7cHT8JMUjg4Ff3dR+f
dV8oLCM547G62EspRS+VJlglpRUsQCLQcJQ6z61qe4qdlDrnWjU0x+tq/yzC1BIm22UO7pC6Jdwn
xqEPq3Pd02lIbrAXu934Tbs8xPVmXLuSagN7uhl2j2Y8PCYhF1G7u+9qjWSuhtOA5jLdWyo6q44j
R3fftPfBCCaJE27T8MfpvDS86gOorfMO4sFSoSRFljlE1SpYt+Qf65YvXpsnyVzI+q2RLUZAuYcJ
UIsaLMR5zPFX8zytKadu8KyyaYP7HbntLTvkWudaJoYgQofPLJ91ll1rbV10muWbZsR7he7ae0vp
XC59xbKERSsshurV8d3ovYP84WZbKNLYiLIASzk8SDEottpLk2KDF/HoBhPyvt3PCtosNkadOmgI
Jf8xkL+1jP7enfN7QE1XsjdIVjcoj6hkXUNx0NTRbUJTmiaicCkCEqEprRV4NcEuEQ0FVg7aQu5D
elu8GVtNGA3VqWt+6FCiNS3jmsdWLgfX3JvlqZEW95k3foWc6rPQVMrSlE7+U9DqOv+Se/kq0Cnc
oWBRx6fmHQJTMwNniG16AGNBQ771Q0nD02rnlsVGuq1+97KE+X0dhkrLEC/ubGq6tvFRj8xfXEKL
XDLsaC4BOF7oQUYZJbYyzZdtsZmpnZIo88jsKnFN/Xg3P6smDm5MfY95iUtI2YCEeA4lSaAiLKi5
gnb2xCGPYYCc9Tx5bWnZ/GTPqh8K529ndUoa7CiA8sXLbBE8dSSm+RJ6q38nSWi+U7SIY/f7H3WZ
gDKPEODi72yr+DEYw3DT7sNVh5O8zOW8Q/jzN6LYA83yu+BPsqMyybLgRa0SFS9K4iXxY4kVKnDq
R3c8q5c9GSsgC8MnB5nqDPFcMp8SqxMnDJEyuXJcDIFRkUS/auOthj35JHAQDHPXcyVvw2xAuqzQ
QOZG1QgCdSIGPNbzfI5v90GEu9tckA5VjF2l/1jm7irO2ls3rX9YRfudj5PDwXXuF7mIbFQVb+sR
F3V7MScIQ/KpkH6d46AoUca/KnsmW0vdWrkBpe5+N4iSWkCs9qeag72yeUrHil5vDgOMEnnxIG7a
lb8TLLPuUEK44zv4bybLx1HX6UYCL/AOQqm5mKp2tL1qw43IrDBW3Qv0gCotmTEPQ2fpoLOlOwct
9357A4ZBeXaBJmoWwrbJ4zdGAqK2uUB1Gzxn8JAZ5hmV45hkZlBVZ7iQQ47yuKKH5nO6Ly8RBndP
1eShaCYoSWUdfzHLfx+l0a/jEQ5jhz0KLwcdblgmB85at4Z/0RPBBi6bll3pSZKBgnb4kEasaY3o
F5N7riwHvpaSi6Ry8qS+yEA7OWTsbOQuF/ZFZuCgKUmECnihSFOi1vyJYVU/mDmhJ9fl5YoEjiLv
4fVbFs56lL+htOT6z9v5C9btt1Z1a+wouBOO4CwLambjeyqAYOKE5QmL/tv/gpT/3eAMUBe6vuCa
/9935OIe+FOFO9pk6yfq8uT+5uX1+DWvPIwgBDnB0S/9aYyXWIXSL/XgOuCL/txYspOs7pIzKWmr
DLeFC6FtF5Sltox2CG8x1qA3HLLek1CY4hjii3JYEcLgCdtE+oLz0q5Oc7P7xl5Xl7za29OauLAk
1OP+wr2g5VHtwixRjkKzoLptCB2KEQI+JC8/tAjLN2de8Kwlg/nfP7WcBl/Y9zTcJiKfJQhlUKTf
XSsGXTqHJ270IM1q4pUg9sHlUjoTmQEQu7GpzsCpwSqS99/kU+BiyE1mvnlZE48ruAon7EYJ1NjL
fBSO5y9cvPY0Wuek6hAolpmsuLuhqz6NJshLokSAYuTAlc6jSeU+BjF3fEu/J6nCa3Mcb1X/o2PX
PfBoSdVX27KKqs2+oQzhvWh1Jfxezo9ZGOCe0/FcP7IsbGbLp2e4eBKeSfFrIk+EGEoFcNKpW8oD
VFgIA8b2v7zzB773X/ygkN7SAKsitcd3EPzRsN1+G1cwtjXPZJ/KuP2s7uDj82G9b1vRhJCK5h60
sWGHcojjWFI3CBFBDbPijkT+bVbi5+/TeL1/8vaFDs2HArLSMXkq98/Kc4rcYCnQUFCXLbGNdNhx
yVj+Cuic/G2OKgqLl80U3jbsn8T6Udq/2mn5wiWls88eVzWHqu9qFxpKHEkT6voXMo7tyLQKTMsV
yN4VZJNbaWZMunvzRrQ8XBzroeXBQrjhMatKLyVW3OitLwX3/a39Dbh85NeATHfPyHyeyEaVSf9v
vBTSTZj/I46x33WZGsS18ZR6jwHlvmWEKu3Jmc9z5jzFTBvdnZf7QHacS4X+NMl4FgPIrBt2f58U
9xSIz0obDrMcyCxp4kgpCV1YEW5EFEQvzI+CddCTFEUSl+i3z6+MGKWlseYs0eI/kXrjCPsE+gr/
KLsCSug+j+GlM6pWIaaA6Yu19a9Wz5gciTXByUKwCd/wp6VegdfHN8hfyhTsDzLEkjMgabxefn/4
427rzfvcGbkCMO2WX1+hDWxPwdUUO58m4OU1in0Nl1eqAhyL1ez7NSxi6ZDDRWX0Ggsp9N0EPN+m
7NN7FNLtHH6Bwfqq96iJz7MRFp2w866sKgalVV+p2GBZ3/YNwH7ohs+0a5QqVFILJ/ScmRRmkw6R
64xdBDrlhBRcep3qeuncrlD4EuIt0dn20HLr0h8muN/85ITTB4fo0KggOccRBbqLMibtVNGa+v5j
jrx+WvzGricZ2jwYzpOFrnx/Z/urdtWSWZ86uyc9OOYZ6unbn3Of/QMw/HkOnK9mzZtnSf4g1o1h
phkl7/8ruXC5f/QaCDCnDk64FT9osDnoamTUGBgHTA9tuR51gIMUrJF2S2/4Y7dRceh3OkO+ZF/Z
eFfNxfGNdAi2+v24ANSOsutc928d/cjALk+7hbbjiLPy0lUrl5ficXIrHBUbOALupxIESqqQGDk+
gAOD+u75B69bTvOSU1Ci2ZtML/e7kjvkm44/5JAV+fAph7wIfmSUXh7ONLzj64j0hOACkrO1Rq8o
vVcsRVVKCb3jj/77cv5/8/tuObNmCaMt75dTOCQhyjRvy2t5HUoiHn/WCrX4I7vy7jUPo7app4Jb
WnSQCrVZXahND+dIkKU89S+SZo3lBl7WQRZ1MrZ3yrtRIu5RHZZLrKIGiR9sxk0OeZqDvLACC9Ii
BC8gKSjh1d5rTK82E6y8nK7fBGxy+AnG+mb+Dxiwxb6fQE0EVDC3SwIGJThVR5KgtJZdX9j7+CrN
/HMib+SfX/odxEbsMRHQgHancUFtWqrmceCUS1aa9fhs/XVlXLosoYmw/x9p57UcR5os6VcZ6/uc
TS3WTs9FCVShoIugwk0aSAKptc6n3y+SmBmiSAPW7Fx0gxCV8hcRHu4eDkrD1yPfbYnSKo03I2kB
+dSkhNe5QTG8BdJ4r5HWaTby89Wgj4FDQDc17IFenw1zrcpOU6s+xn6Ldd1iEOXNi9BIwnK505dI
OiW3LXxgbZ/dndwXpksEjUG2c38wl17OGYxE2edMH9TTtx8kx4KSGXvqzqFaL+E+cJXwZFxKsZae
C4NIBA5d8N4qq51gKD9vzLKolhtgQyhwXt9YPCuBOfs2NzZCWAG8yK38Cn7CRgDHYY4/iwiw7Lob
Br/Aom+/xD+vX9Lc1zNU3qR2kuVppenxVHyG/IgCEV0bW9ACdRof8fmTFEcaOJCCLJ3BtfJW0Ol3
rkFGym/T7pdrOFlDc8Me3aRTeATglw7FkYjYIqDdKWNXYDAxswMXt3MsRh7FDy9vlYsufG+pWfoo
n14HYA1VQ/weVUhrr1/FUGRaaqhNc5Rtmjm8VNXqy2xsLkZyUVYCyXjYDQlgqaaIqcPCnpTBpxSL
Q5lQxWw3+fr2E1p8Ld+4slPNaOD5RZ/XFa4wMNSNkJaNygOLvaimaMq+E2K37hOkUkcheSN14oVJ
NAqBlOycwBMRpmR9L1NEZgwflxyd8C2DtFm2d1IylJA1S9DN0BGbg/TZA0vXwn2Ah2rBz1CH84V3
Al80LA5+eBHn/bn4xaHu3/Rxfju3d+amzQ9gsmNz8FC9CHVcCiOspwHwfkXs2GTtXh4a659Ud+CR
s614EQwgijpdUxDl3so4CGf7GrKZgKNyOU23fcEKQmRTyswmIMrXnp1dosi3n/kp1L5MTKT1C1xr
4zkqRfVfwh/DyGE1hkZzrB3SetT1DhkmTicLuZ7H5gNYTwgVLPgXAO64zAmhTNJwzUo3bP0iTxXk
W5B3IebzHoy4+igqWP6ZF7g9mJetBf2ozT/ppM5wCT5wYIL+SQ+3y7JG3S2o/C3v0k+hi0m3qsbb
MS+WqQo/kHyEGbssf/mto++hXiEv6Mxo60460hYADUGOOabkA7wDTsDHReQWdjfAE1c6gwhy4k74
Xpp9CzRFsl3iJGnu+LbPkHSQ7MgiLzjTz4+DVnHLuds8szHshJotdkXgoBuysYOp5ivstJboB8QE
VWGTZrdsS4X5XvyFG9Xp4kGeZxsS7NmedFI6wTzVkg7moWt3R2o0WtmvtIq2ZJP5QdBi3U4+i06A
G56r+qtE7vC7ZHkfkuzeUHXh8oAPyj7BK6kSb40k0IUyqTj3jnIdUfKT2eZSICB/hvUTiqyDtzG1
Co6I3jOJwGw+LDtgdqnSYBGAlSPFzXNi1FfRvChuo/YMe2HsiEZMTptPfBwMdhvMs7F1Qjggjd0+
MTMrG9R2qkfKFin8Oy5amL/8dWyXWwhS/EDmIJYkX/lnmznG2m2yeCvJFFTRHCG90MBkw5sninqW
6JiHc499Szj3HEiUlh0CJK6QQcNCZpvKObT0IxEqipChveTty6rHYzHCEK80VEyztxUalQHRUYYt
PjuyEvKHfN7yDDlYDqVHbyYHot74zBj/NGPRJXxPKuBj83GYwQHJggVrol4lAlAJewaxhmAZImC4
IPFGcQvrWpEvohcfrerzMNyLhIfD8EP5tDoOG2eA7pnfIXei7C6OVI1xrabUmFjiYHyxEEiuLkpU
eS3cdUPDCABbCbh4brxEvNoW7p1bxp/Fm6cKcLlSq/sya5/Y6NXSOILpSLKgm9qZFdVLPTuMo69K
oyw5rHAkxRQ1h3yWaeUPs8hTFtf6SnAkKVdI8JHm34n65K2FiN0Ubrp9DKGiZ5RQRZUkpQ2mmiiE
orplMcHfRvBEoFwRfcote7ehVu6ZSE7rXAhfNxo1GoHLI1GwjMRInEkbROecTiz/0KovNS0RbhN+
YkKw5kc8AhantAJpIS9VY3xpAeQSNgqzNAQCr0WVVGSwLjpslFbS3LdL3aPT+to67MpxpfUDnUkC
pEbY0HxjiiNutG6l9kZe/MTJnbqAYuBsCm4aA9+F2VHlaYHmKbyOWADkKYAeUIVWOz9ey6jnR/Ib
MQHNbHPt67VcC365hZ5JZZE5RI+qRbLNQzE0lCOAK4Rp/JWYRnRKc88zErCTkFsMD3hORVHsXeNj
j5JVoaInaDRWW2H9Udbmufa3wrtQk2ZxHpZwUFAPRruAvUxBjsDEEAYDJ+Go/EaaK7BszpmzqTzw
JKPZo70jJBEhJL+n6CBF+pcRKM4SsldI0RPSuRluR+9ZrkuQzVQY3YINCLpDfSSKqrVAKQnWw0mx
srVbaha7Tooy2nhdeswWtgLI17AEtIQIEBKfk3h7noHMU2gB5BMci5PZeFIO1Xymt/4Fw8wqnDO3
2ErFg5NL+ZdxLYyBXhMi32ULjAMp/D36J8a9v63GmK94EssBu0M1O1mNfcPLssKkd4YQ1geH8edR
o+4edVKQnDjDr6l82TIpZIniIfMGZRwvtSk+IqprIYvNIVLJ+bYu4b+SZrKdqXp+rtTlLuxb2AvR
lrcl87sKrpbVd/hYBVLIcnd+Gh9krHmXYpo7xDYf+Wh2Hdx+Agbhp7txcdDr6kENnbUd4K3t3TLs
JAt7KcOCemyEv7j476FXtR8Y4/UoO5qQqmRZJi6STmoAz/xLTCAYCspY3zUtDBHQHoGy5VVLVAU8
+DMpbPzxXqo7VcHViCJdQiuuzqpuMIyj+i3+VtKPNO+SrW/9QECyzvN0IzWvFAY1Mn3+gEfG81vu
erqV9UsqA7KsN3bzIwTAZ/JwUN4uJ8a3gqcMPIeGes/iq6nxNWuuTpHZwpFOnDZkdMu45yDMaJH2
52X22cbyFyR81XeVzDiOKVcu4Y2gfqMbXSONudYBsiTOecE32Es5GuWPn+f8WcOLDx6JK1fND+3a
uRMuCz49K3G3iAh7hvmLlMFh/QyQzzTQoSWbhILrjuCV6Xwj1YkC+bw8MvnKu+dwbFpw2/k34x+9
J1zhevAuKp5xIipS30BVqQUYbPKwOXUQ4UeDe1mJP2GIM32JEkZWe1/fyTHl/ptSfIxlR5dlyLwt
su5c5Fd9zSaNbTNPVR4+TgmAERxS+l0yRYmGhE0m2z81BAkmJG/i82NLhArGXnYgXuZOxo0I7gTt
03rrGhNZnpaMW44lEiwOjroSMdfMEt+LJAI0n1oqyj2SQUy0EUifpVYlo0DwkEWYhDclOmbBZ7mw
wDLPpFEMm/qOT3INFp7ebI1hOmyHIv/OCUXbLJVWhgHnlbSAL2zpssEKaCZBhMxHLEwu3PHK7xu4
ojdCo8ahnD9FnbP2Eu2LqDuXN0zSIK3q44ElOqIlDyeuzWovHsrYHCOgHyijAi4zvzknVymqaNAb
aNfS1aODZpN1WHd8FGMmaoP1iBc0jaToBEyNkCEIxjr49Te4nRtZ7juKKViSqCU1FZZuHo2sk0iN
ZYNQMtINxAHMWGaJl6YPwjt2UnZrm/+qPHogu7ChBEaMi9hrjl3Y33DJwkuWSFY2pRZbYZUAaIii
B8aILKD8RW8E1y0puFm26UqM8cWPmp/jt/Bl4CFIPTajLFfaot4RnhiAvsBiiJu7mW3PcFET2YVr
b0er+ZFXDyT02zJI7gQSFXlEBnURSQ7Rh90QhCAWqNLq42Q9FhlWB2R5HFCuglha1iaH4Kg2KbYS
V3MdL+u8bJmcX/hTmPI/JKV9SIJL0OV8PEvdeNMAVYt3RK8kDyW1qyn/oqsUt2wGHiPcJ3ryMmOt
DtlVjk1DYLOQR9sBniPzkiKXKKWVMkuYLgYULX87TZTuBCrjK+NDZMR8MclPtcXm6u3E7HfExAWm
cFCPwa3QdEQGrxMzmhrMuhWW6rEc8gsfLzLHiK9rccKFCypj/ediWzefioTiyNtnP1XtkW3Q5kKl
prR4VOMx9vrsXWiXamI36rGFF4jbgu+DRYh7NnKr4Fh4zcYL9BvMcmXLFWIfqlIIc2I/nM/dXqFK
Yhbdulqjs3S7rU1KTACXZM4ZVivCmNOMvTEO56Ir6azqInGyjToTq4VCkIkPAkMJyWDRqjMDgQrf
vkP9N0Tq5A7113eoVfDZw7pXjxLICJUXFF3X02vpX7HYLrBwCqXPZ9eLyb+ZZsANUvul0ZPoJkmV
hN7DUiNhKsv02xe4kNxeoSEnF3gCmXV1P+I1xgUulGLlucRSMYnLq6q+D+Jrw1vsPdjyWBzsElTk
J8sCmOF/eR0nCKjaW3qb2CO9yPBJFviTJUzWeOKdpR3H/DPNkPOTglDtlLTB8zt8Z95pxfgbFitP
RNOJuHTHke6Ir18Z1izT0Jp0XYpS/ZnzQejZM5UJybfEee/ctrz/3x7/Lyc7gcmaMe0H357UYxbX
Oy/xFnqEUNU4sQZMLmNCcgMBg0Wf/K6z9u+g5XK7HpizDjnF/K3XaR1XQd2pNBvroY7kGNFQoKs/
+Va80ut0LxPJtHe8fhmiog5L35skCyz7+0P49yUg3H79xNMEK7Sm03kINT5lATEqs0MdmytITxIy
UCDp6REi2joxoHoJGERnDLtDLourI3aNSIRgZ/HNEuMaYIog+XYDZu3YWwe2BOu6LKMsJqwyhCWi
7XnnhZ4oCX4uafg927pGIyDULK/vpRiGqnUDl75z+MlPOr61Gs2UYJwENRSQvZCeG4sURfmoJ82N
8OcQQJqg43ItrG3yhYv7X17VyROOYi2cLNdXj05dfxJtt+QQojOXKFULzHXkW+IMtI8QlYBfZgUp
MYJyorERui6PTirPY0m95e0r+2OSA3XoP8/rZP1p8YYOes+Sd+9hgSW0nFuxO5eqXyp2SJnoDpl/
YiFYd96dFftfhBRFqiBJJRdK3h/1Hi4n2G7YRIdL6x7DfY+g+aeZCtHJoX5GjzzvdIHK9CmhSqUd
xZ40DwciVdT8fXf/zgM50Rf9HEC/nMd6PYAYUQ1dXjgPHD+JPgcbKTEu4AYxERE3GwTpg0zH8Eqy
JS8UNydBdgSJEc2ptCRgl7GpYL19aaeCoJdLAxY08FQ3NOekPjqFQUr7wEw7jnQmWZoaUVrBgSPI
GLo/mQxiV8PFkVUDarx9+j/OLOu/Zz8JVVIjoLdgjgSuRhHn2MUXWQsI3qq0/vFzRr99vj8Pzf+e
8LRBFrXLSqdbNSd0xw8CXAtOPMJmkQYUbTwRuEMR755NAxfDCapPvZ1JWwiWeTcSv2ps47yJaOi3
otCIPdjicLU69T0m0Knu/fTNuCerjudHTq/PkXYc6GSiEemIB6HAd8SuMkoiSLOE2FX+SDgM0CG8
6Pd9ieUNnK7j8EAsSpiAFjBnXw/detSzydcG7QjxG7sP+m4i3oW+L41dIiWFKVuuhR309nv6vZzJ
DvbLaa2T4kJO68rA1WuGZRdvw/RuTsMLrdmp1neHhj8RJQWEVfBfvtgkynPZ7RpFufKqiBgz3ajw
VXrf3ZJknfWJD9JLxZOWUJIFYdc5VwY5GuBQKuQ7hpm0fpEtx6N0FtXVtynUHyDyfbQT673p9qeV
AOkv0gTHov+rezLgmyYtCpqPaku5Xua/jLeiUzeChwi/TMqIJbFw0ffvMAVkkXn9JvFPhOnlmNRR
Lf20a8Wo6WWmNr1ztG1IgshOpCTF0vP2m5NI6uQsQhjC99/SXWF8nIwXDXMsvfadYztVdMhawD16
/OhD/entE/3OuUAD/OuZTnYZIzFc380C99h3aG0xl2enlacnHBIinEidz/uAUnt69faJ//AcX533
ZEYUXWy5Ne/3KKJigbAqTpoX73kE/flBsoeqBE+mfmq+0/bFjKd+CMys4ldZ589qX++bvr6VVejt
O8Kn/g9vjZXWMk3dtoEnT56lro5U6ZTWPWpe9b0q1MsEgXBKmFbFHzM3gfsHYCRgnBRNBFmzU4si
A9lte77gdFXU45mm0bpP/G/Qb8MIXSqurU0trb8Xd97EVJ8BHjOgEDco202VROs08jrZ7OiCJYpx
I5tx1KRFNrg1ZzBIvQV14VupLCeGjmQRYwp4VnJyObNUYgkpwE3cRn1GYQI12r0AiV4LMRBwmNhX
xGacQ0RukWrE69mliUpfPy7J/FLtA80BlICucSlAtIAxouIRgwImiNy3omXfxbKqc6KzvJ8exZHC
9tp7kfeZBQUluxE+bEptWLEqXFgm+0xwhKrqRH/kpiADcbmJGvtiyDIXt5n2wm5vJQAS4yT+pMR6
t/cTNHyY8TCEm6wStGHh8Gv2NSi93C4NTDdG69+JvaIyd7eElVOd3InwT7z3WcwwIBecTHRlFeuf
hMo8gpB9Ko/paAt4bmIXukySOCcf8G8D07nmArzgG1FXWHff+fITopSYWyKvIjAPdnYedItzihxS
UZ47nQ6MVnyXAwJy69K5woPQtjhwAg2Z6JQcL7jGt3aPxHHIwITeHrbLWnKy1rimqlHz0ek7q53y
ESoIctOYaMqRoqLa/piHD3mZbqxMYJyB3SHGQ5fGA4cJiMmNntRguhgAh4i1xLOSh+Rq+rVYGQgG
6UFbFmxXwGIBSfoeg7shKo1dMQZoobErWhqnuATzIm+UKHs23U/avcIYlya9ltGcu6PbM1nP0oyu
B8WQ4rgyBvhxhu3z0uBE7+/zwMeyxAS4zL/x3MQ+lC996d4l6kyPSE8553m1MeIkLqWNePFUwAyl
pY+duxNvkRZAWT42xPNNSHfJXokO8vjnAMF4F5FrgyAzFCx3uJEXLfVpF7PnCGLkYKePoR4cy1l9
Hlvthh5MO6ct7sSTTyp6BBe5g6CNS7JBUqbyi6Z9yasEXioMjrdf4B+CT3lsno4jgYUx/G+9OUzF
yCAoE1xMqMok6ZMSLkFFbyKkoC+Bba/myBBtBZy9OXnPbPwPUNnrCzgJzBs9cs101EgA9IVpNk3j
Oq9K+Lnf+nnG4sUUmpROjWIGTH3n7n/fSF6fXHaAXwgUKbtIZ06qdiQkXQ/6V1JivHErQM2AeY8H
uIOC0PiZBIh9ap8Pu7CF1Jyp712KrO+vZxKXQsRkWw65EJjh60tx3SJV1NT9GeVNYb+oPgU9Akgn
8MXr9IVAJpi2lATfD/lOu2oR776+hpM9qE/mFt6arR0zZG4sWUITF4KhZEhAZVKsEk6R9CGVGiQQ
H8/oRT8lklMemhiFtdTDWksKFMyWBvI1Rj/cCNDTQOZOCCi1fq3CSKiiqeVLRZOs06DBpEV9Q8+8
C8eodjh+StFTDHowkxIvn3dT+FNzjN9u+SSUGAvswbBhJBvJMcUxduzyWLJJjXuguCk3PlNRSZam
ETl9U6Gfcx+V4knjTclVZ/eBXWaDOliHRyvv6J0x+jtwxkvxPBxr+L+JbcTrgZHMvmblfqQfA7d7
yil3MRRkCVKQcHFp5APipyolmnYKDqDv0vtCiu50N7iSd4Qz0tuX9Af49fUlneRFpTaqdZRySREQ
RpLoN6XL6u3Xe1FxiDm4jB9hLEb4KrBymG10eLH/4bsexDUOLJyPTXwPsgd+FMLeePsa/wDAvb7G
k/k0u04e4yGkHxMlPA5mfTY46bUHeUt2jyBRzp2Atb20oc1AraDYqz2zwL1zEXKS3yb1L+/uZEIp
dTSwfAT6UYw17dg/H5x4CeKYPhgpAIwLM0xCD+nIBWXv7fOf2i8vo5uOqASU0mmEAfR67Iza0FJv
LvSjuB7K9EWFcyGAH1St9TAlLnsjghr3WSA1idzZe3gdwgRJmvpWzAteYEHphSNSwbcv0PgdyLfx
IvnPBZ6KbZq+gPShZPoRSh1qK8w0qGtndPoRto0oWJiWXJDosigUat3tzCqAPCFlASTDkK6DEgWA
ExT2t6rkftCGyhYyz7vIPQATwJ1NcNEtSjZejs/LfvsWFuD69B2DaKvwfmmhqC6B/S97SNwGlOWA
gY9SrBZmkvAKRE0qHbCFjyZWAyzi8iDFdSjohKuJsTePGwaAObh7VtGgxSMqvxmqG5TlBRbqxEaM
CyFrGPNwL7wK6Elq0Z1LrVLemgBTUoyRsFzCEx4TEQOfIU41idpVsAqsH7hh3IPhD7Tle3v30i/l
rVs/2bt1L9NrRBb6UeYUG4S8QBu/ShcmNw4l8uKix8LVnh00RuQHfX5rjVhnddZWajEw2KR1iOiN
hLMw4tI/Dw95PFRL0V8bqJkpbAejeyY6Fg4nG4fgL1M3XYpxp1SkfYV+FpxfiMmFXT6O0RmUcMw1
h614QhVs5jjitzilTbO9a8b4rKQANFjZhpIQE5/DvvAOhdlBIVs2fFFaWvODGL2N0NcFOuWFiDBS
eI9yCUvRDFYNByFH6LP+SSqkHKzjIczxufw5jAkZuT9diBmLBIdS7BCXi6pCBzVm0GTb+KGPo20H
TV+4HVBKovF2nm49hICrQR2fzcgNsaPXLruk3L0zeP+0QLnS2QFKsQiyT7BHAM54zAoKuaTysItW
/+aDyJgVukHS6DfiQwCFaBGM0FuWW5xAkfNuvpmaQ5vt8iiiJ2hFk4tnmD6S8zHmGIpjdO532kp0
stLhClIpljCAuw7lOv9B1MTEWDEKM6VehfVq+kEIILYpE+6Spv9eVRSfyj8sxr/c66kXfRFNWK8m
FfZikF8EuGOuuDTlSGsrWlpIygBLPLLkIf0hXPyRen3TL8QkaUJPW+r1NCP0Hgb5qDlOH8PJWFfl
uiuVI8GKdKeh7ACFBe4THUqESsDEtxRkp9aTDBomhYwh4TDTYXottuxCV/G95CGmvMpRhSLZ6ouz
yzzVQmAkjGKlkyjrpdunvACoEMUN9Asx5FmEz0KElnAEeoswM0i+pNNeamLX1tL5RqkeWQLEHEdM
1WTUq5f91Hyy/fIH5xAmqsidrSjfibZMCv2iAklUYycdIOcBbddci074hVDuwvLDyQzSJ/rygFov
YSKJ3odZ0XnV0Awlrwas9qA6SY1PuqaKVY10anZNIX5Ygbd/ZzT/aTdxaTGIxYBr29rSuvmXpbhJ
WsVRZ0ZzMLurJNBu/AlRf/loQxJdMsKFqoXBjZDuBB+h78aZqNm4L/G14PmzyIaTdy2Gs7y9JWjR
L6egfMQY9CzTYPCR2Hn0ml2WXrR3yXTDO5Y4VQqKHKEFGqks2obH5ec8nD+UbbIJ3fH72/e67Iwn
a68NKKUSE3pIyE7vVQ2Lwu+zyjuWIVwXLCmIjefhIxfQJNkDlJpIK85kKZPs2org0H5BTCo8eFiv
U/5IaVC0gzD+IJ4yNhxtgbUWxAgVcMSTCzrpgES4K9Uzpf1Y1LTavWykwj8/5tVSSCZ2IGYww2nh
6kLAsWj3CmmcD0rAPrY+tKSn3oRdBEMFRFYM3ZjoQjuAARgFOsI9gGDSfWFMcjKGBmhlhVwJhEM8
SnmBoWbtyJ7gBb3Xk/MPlXqb50g9DDmeYBgne5jdm0luzDzHKJmQQ2VXVnhv1PG5HRVbrlNYEvSu
Zo6wv802FlII9UTk8m69Fsnv7wvUq0s5idbiqYsKKDHeUYz0Za9gkortGAARPimVVkPzY7labPR5
z1Iqomtc7H9TZxtYCkHRnOYo4REyGEEkYxEzfDHD0Kb04CJkMGxZYsT3oqNTgSC01HZlk5Txb2sb
xzclXO9LVX4ivEQPuYZpyheof5iWAJehUQqvWlTniTPeZ4N1rAzlXNgV3vNC+FtY21LLWdS2rEWM
D8Jd5l9GhbQcbvsWhTo0Mvq+VpFQ0XUxYuEnsuFQRRHbnlC3z1Anyo7cU7WWbcm18OwPrzUksHRN
F0AlRY/Piko+NIZsI8GZZ2MQQlkTupWA+RJxhRqsZyjSfv4xt2sQJxy/kvGL7G98IOIvZEEeNX8b
FFa4kkbqIS40PHJLqx/F7oUVXQP35SdCNOHwsvAHXXePz2wqfDvpQVQorhgKp8RuhYYoFwKfYZZ3
oaLtoUQsKnYfJM7tx3vsndUYLBc282GEFy+5/GD4S79oFWUAqS7d0IRBzSPxJLih6Q++ytCaZPsk
SaEPN4s+QIUQ1vtHCJ5cY8cUkzY7sI22/myeG6O+jmDd9dknX3MuTXO+GBSXKll5JU7SYnXINtDj
WKryInTgwkYVj4/g2Bv1hZBSEnOQnlwohG9f/ulSKRFWHGN/cGehi+hB1tPwzBWHAR6NlyrGRjWi
q9R2cCB4dEqsHPAUmXpYiLwxhkITZJ/Rvo8robIz14WgJivIT/7avznSsX/XKdV9PbIKEDfRnAR4
KAqMgyX3lGDAwHKnh823zjOe02pY6JMv3mmD6YXyckXW2LOZsSWmzXOFgmzdVOGF1Dc5r1bEXyWU
rq0H2TOXlmWFthgNvBNkGb9n8K5uezbRlSwwv9URoqFt66LU4g+96gnM62TapYdNQ90az0KGDedc
kmAnZtEmSJCxmQ/mTmZTa5cXzK08q0ZhZUQxG6vRbssCH1iahwgJA8K6oIzcUltbR95p1TBMJt+L
11MBEZmjiPO6hwjLHf29cPMUV32vgGH+4SYhHKgU1bD3EfuE16mmP+mxqutZ9UGUcZFOjhNNvJWE
CBoC8A5GteJkFm+TlnWsIcKZFdTWnPtrNbTx1Cglgyk1ZqRsBkNYfRHNmBrSohn7nk2ddgl2LWC7
Mq0LRT84Wh+sywhQWIiOcYn0fCJ6I/3RXD8EYKI2wMKiT+alGM+KpoGHL+1C6K5ybiQoCrBeiFc2
FosdXfhWZclUFG+0Zav+P9/H/xs8Fbc/N+XmX//D998LSDw8zfbk23/tnorrx+yp+R/51H/+6l+v
v+VDLwfdPLaPr77Z5m3UTnfdUz0dn5oubZfTcXr5y//fX/7jaTkK2v2nv//6TuLTytEgFed/vfzq
/Mfff7EZ/hKKyPFffik38PdfmLgkUf74j7PHpvjtY0+PTcsR/mmqWG4hzIfbQoVQ6I/Dk/xGsf5J
XdLTCFpMxzYwOABxzYu6Df/+S7P+SX8o6pUafCkHS37i96bo5FceB6TNHVPIEt08rhx//fv+Xz3+
/76Of+RddltEedv8/Re+hK9TAYvlUnrSwjjh4ujU4shg/iVQjPUUZmmirzvL+z4CYlEss7C0zqJg
3dKw6syozZjmE32PPQRoPMSiThNCtwfNyAjHleHbFmwVO9hUqk2ns/7KsyP/XB3Ni0HT01UjxF3d
bH6YSfTNMjKV7sz1tJkcPYcgECCf6nt3XXljcuFQCuLoh642kK1kznnV0Imsa3RtE1jdZzPp23VB
SxmQR3tY9V6g3I7SVDpvvVWtmsHONfIfU6xZGDI6+6yu+osmyPe9bn0o9fnCcVoN1/KqWmGHk+Ll
Gd0nhqWutDS0QRTGmj7ntLkYjfhssV6d4BpczNMFgO10Xd5rZTpCj9TXkznUq9Efsn3fBuGqSb1m
nXvfxgHiF5cSr/zRGncRyW7quGfVPHh7nKt7Nfxs9o4u1uGPsZ9+imzu0u6vi0jnARvNTdhoV/jC
DIdq9MsrPfePsdsBJNTWdVQgYOsTOz23k0+lZq61PkJREZJu6mkVr5vEz9algofeVCoXdKZKNraP
fkJliq671LjuhnG4cDMKGOpkX0Vqt+6c6WujVbvA65JdUk7YfI5oFW3nXE20Qnyw3J3d1JsqMK7s
sLd/oJ7tFP/oRXlD7dOJ1up4tez72YACZx5YZuzc2dB0Dl/aocfrNCouEyd/yrJS244AdHvVbwts
wEt7PwTPtjupZ47d7XU1vC/nD1neTocg5GFEihuiUEs/D7E2b+pm39LNfNP741ZvsYKno+03z9au
WuRwJdhJUEUURhgO68AyV36cQjKLrR9jU1y2GuRzxzHuu0mNdpZRfosGddrHfTYhiyuUTaX0qEnm
ehO0qbnOa4RhkU+9pzDb8iweaJ1Q6pvMNdaBVzabWWUETXYGySMv9XXe1d6mqvWvc02vvyZsDqF/
P1G+PtPmEgOmsAkpK1OHbmjkhY1jl0AQYe9qLLyXxpQnkX9y9GxP3lhE/ria0j68K9r5akwVvPmw
AkpYAITp/cUYdBb4LP1aZj5uK6H73cNFkJaH48cudkgvS/dzrCqIgCd7RcWsWZlDRwICHcdrsvPE
yA4GHlTbuIiqm7Dsz6CfPesW8prOGp0dPQy9ddngWK84R26V3p+hIR0nzU1m9NgDen6/9kB/1MCI
N/aQ0HLGCDcmrpyD3tBvBRxS1eqNY9U1jjsD5XQI9N1kbNOuUg9BppPZW8VXK66+DlmaozkOP86y
48yjYa/InP1NOqYfyJGmVeurn2mSdWmWyVPXxybCxoYcjZnQ9ZSZL1pMVg52XRm7yaw+E7aF62ZI
1FVTGHgVR81ZkON5kc1mtMpQAW+aIj3DbYluusaNAld+V1r17ahE0a4ffQPsozOZSrAnIwtjZFsd
t4GPjC6Lw3bXFhACimDX6BYGj77yOY+Ki6TO7nF36LdesyuyVD8s/2ssW9l2ZvO1bbxPZer425wo
bEMHonblqFNIcbvXt25lb1rHqzd6H6QrIy/mM3OgkWFmqYfeDMEzvZRotZ32TpXfVyzabPfh2TR0
j51fIDnqvM8KFAAtCWmq1qg7NfWGrRZlQGjTbddW8SXl5GbvJdZ1Y2vDwbzyA704GHrWbZoGye3y
09Z3rtowrvC2je5iUtaO7ehgWIN7KGK3wXoRj37km/Ng0OzCbPsLcp44bodD0zjupopBQZIurQ59
1FUHS2+pbCjZl7YOAVmmnCuqG2jzSY5mDnbFoeMllZYVblKHmqE21J+NyY7PRzo2oaAjkRgSh36o
9q2CdO62dkEXPJ1mofE8b0Bd1N1IWL6q2+ZHp5X3ZerxWArDX3v68G0oKJibKheI0jGaVZho6qfc
aW6sZqoOlVlWh7iwrqj94pmQu59D/INX9UAXCCpN3xvCMAT6DNcxwcquxmdn13T5A9tav+3KvkJg
mINe2wxvO4ufcmy8z5ha853qsotMXRmuTYx3i2zaTUF7WQa+uurL+Dn3snLVmnV3KKKY/5k5MHbu
YxEVxJealfVb32wxEFLOR5qfnifOfRla0ZbuMvD/KBWc65N1SPL6OQ6ADqdmmM49p6g3kTcNK31o
h23b5E82rWgvhn4+YJ7XAQx81bQh2Fdah292U1bbOLZsGu9VG7PL3H0Z2xqkQvIiXW+BfMSHYzS+
D7Wt7i0jvZlmOi6mpsf5XN9bk3jNWQv6ESdPiW7dFZmlH/R8Qi+YHGalOuRzne+C0cREj+a92J54
5o5GYDuln1kyM/ezoVg27Xr2kVaPDIKDWtY3nXSS0UadFpEBkzVM261V0SKjnqVNcdUamE/FwRZF
x9qd88+YgwZ6fzMZlOJb17gFzrNyfZtYarLu9PHcxyxzarQSNNzYEubcZ37xMOZbM8FZLrXngZTy
0h6LZD2F7fnQFDSUiJKY4K69pKqLa4Y6wgaaLxJdNvC0PAC+GCnhSUsmq3jTdarQrYT3utYmuDh6
N2UXWdl+n1X/QzpXw4UdROVqxt4BPXrFkk/DtraOPnmjpe2qpn5A+GVt7GTItvZc7LIsxNAa8+ut
Es+3/RjOe+gIV8SID5UUsm0nor6/aitlQN7nfm0NRFo9ZuGpC4dNsSN4Xkxjh04GOOoZ07ZkzbRo
MrWyq3pGPhl+T72SjslOGALl6WdhTX7gUlgovoz+NGyTajqb28nFVsynDadxZxdptjXzDkiCKTLl
dXJVJr0DFym/Li0Ftomx80cQ3aDuviq59inrm3k1DjHkDw1nc980EQUrYnFerutiVnZJQAuorN2F
s3s5N87t4DBfu/ojGP65Fuo0vtVi6Cz0EC3wLg27D5llfZkzrSaRLihMufa6L5sCcpd2TUls2+kp
ZgkMIVNpbtt6YHCFxbSx2zbE+a35gUEYuSHBpud8KBz/UbNbNqjichx2iTddeJW1GwpU0dME5BtY
FrizZrBtTEe3yupbL2Gpm3iCehWlG90yqpWaJ+HOjO71KQ6hY2remdWZ3d7tq2JFeZrqWd18cEYH
fqdFOFAPE+098ddiR8b1fVTx00qKdhdPSrzytLpdj3regAZ6gLAjpDbs2jU3+9ZpA3BTlV/Mg6Yh
jGfjbxLyL8cc+jOtH4eVldvXdRKP27jJuVkFYXGqftUA8Ld2nR3Nqgj2ytxshnoqiGWhfPVGZW7p
ekvf+bQKr221T/bYmn23Wr+4dJVgE2tAzz4ZIt5xekmfETu+LIpQvV7+FxElOUbe7+eexQIk0N3g
DIkTgZGyO7YG6tHgQq+m+aCMYXE9FUZ+raVBft6Zzlox74su+mSgfL+Nj21Ia2WUMDF0CHc7ochP
Onlhxq3veh/bydT2lUt6QZvuBhF+kG81LxyvRjZzihNU+2p6YBjtNVnFRfj/ODqPJTmRLQw/ERF4
sy0o376lNtoQarUESWITyASefr6ajSZujK7UUwWZ5/w2FPEDB/bHxuF4VD3M/1ilnZnDzPM9Ol2n
0L6oIoQoWtXwyNBE/0z0o2tkgAvV2zumXC9zZ5DhlTXkaA6cKqNCQqDZXuq6grfXmsdLBOaVdnEz
pZ62GD2eXRoRT6gc1ixxSMDOiylruya/hO0GE9uH3k4Lzf0Kw+hqToBtvfUiqMxO6AL36vmJ5gtW
8ShTPnOGpZ1Hq0kyQ/TjQp553Z9obPjGS1nvmolQFe3Sp6XghcrJT+fRkEqrj04ZYgnEUTGP73Id
NHVADptT6Wel5Z6djdegD+M/DBzNPgpydSw7Br/llCT1RZbLsCO3sEwnU/3K47HeC34Ixfi7C2L+
R9X+akPUzOXMrNl6OjONIoTcts9FPCCuU+pULjd1JAmtUM8UA/iL+RjGNVNVTBr4Wn2Hgf+65II+
T5YOXTJFx6uz7xb3xdfta55Ty9Mka5m2wU1PBTA2LvZJz8VV09S9kwpsQt8EkmHwWoYxA+4UvQYD
ibWydrMi6l78hrdbSdyT8/CdmAXH6a2QEEqHpgGwOxW2+yopz5VVXIW1nJvcQWk3NGI35oOTChPs
N2H/nOeiOqxbdPaq2U0rP7qWfAq1bb12TpFNpX6WILDpsBUiBXCtdwlWh6qtv6TIQ2rPsS3KoHl0
+ObKsCFrBq52891Xt7F/mVv5BkA+MTOchMyqtw+sxanMl7TAZOoK07+CjQmG08J7EgasOsscL5mw
kud8LO7KPHhXS3se7OSp2hh10NYuQj5whN2Kgxm5hqHgVc4fMfnILKg64qaaq1zdkBdiHFKGhIvm
smtcAiCScdg1bCjHrSSIIG5f3Bqiz0dc6tp5mgtV8nJDQNbb/DIzpbjCJYJAzdQSmV/C4yNZeazI
ArJSXalrvy6co6CChrsT5fhptmzyT9afJEecCFz+KE3xF+u4lRZ5Noh2n7g3sbtjzFWrn1ovX1YF
bmAT9TAxUox28cwZ9WKxG3FxDelW6weyd4iYn709A8CdjnSVBoo7ocjr6+L/3cR4dG6tcdX6ZUk6
lMec/87NVRoBcHdv54m913H1Egwxj6h8s/pPDTW+3YvIuZZ+PmSr7r7sgPay7UsSe0hETXPsasZ9
/8NyiJwt5mPXL8ynyXJQK2hw4u4t4mGR/q1V6s7lA6fh62TfHtn16PTh75ldMEEpbIbvuYskLdkL
pJMYT5QJbGusCZRIgozWpstGYAex9cAfG7B1vP4qTAGu0RX7hAbp2fHpTpgvHN3/1kU8BLF9qibv
T9lXPxd2l3ZyvZ23BnXqVZIPq+gckPXtMbGAa+36NQyS71BHzdHbKFxvVYP3mOxcG+AL/Fekzaxf
+zr1A2h95b84G3lcjekb9Km/bL97sCp90X/rparT+QpBDn5g5ni3Lk/a2n5xUnNsx8GrcOin7DuK
wR2u+8harmHHPqrq6aVcuM2n5rTU9CNLF6ZiUODrTWXtlDYiLTfxTK/6rvApnjDNdkhW9zRaK0Z0
ftCKz7eufJFWrn4ReULvsryAOn1y5JLzWeZQZP5AMBJJORsgQhLnryontDgf4m3PwXsN+se2Wy7g
Zn+cVd6DBYO2Tu6vZHJeiGwj98+51sZn/HVixtXGnO1tfr+JKoqqBtyZ0Wqo8Jfr51lFHmprrf+W
QvxcivjsKIfDh21+F5OVdPsJwwCJaD7kmR0uL2WYz5jF8yitFFWU8KsJQgu+jIfFysVFF5mni9e1
tcXJ2Ntvp1vo8hu8x3X5o6bcu2PPhCv/xxPdXyd3zIL5E4CWiG65nmRsHpQOuSQcGdJozvWpAv/n
nGjWukXfd/PmkWvTQDQbU7/7K65eIWi0IEohVI596HpBu0BcfZgm6R5uGuSwtkfSjQSiFH9oUncS
8wMj0YfpkybLp0rvfGeuyS3Dx+Bz2blJq85lniiOF3G/rRFyDPFc2jTuGGVOvvvsdzp8mJdFHQoI
k0fTzY9TAViWW2zyG9/U4qmXbqysE3q84+BGb7L9Q0rNKSojYhbGSz3N93k9OAjVKw92pD2RjiJT
03Pol3lumNX9lIL3v9u0eBnpUl7mBH+1cZq9HQM9MRyvnvcQ5uUDjUZXFXUjUSLWnIFrkO9VDNfF
AWVgQW5ktx+X4XVQ8xeRywDs3vRPWc192EcPwqZkuw/F++bP1C2tL7oInyZHPXaT+89lb21atia3
SJajZax+55FUIM2ftjA//Upfnfn2TgSzR5QRf3+50sVUpcK1/7pr9xYW7nXKSSgOnWLfT92rAwfX
6MB7ie2PriUJoi+SzJ1t+9QNEItei/6pVQxHtOhZgnXBVyY/hfV4wTmH12E1/T7QrKZNv8qrj5Pn
0bZBqvw18L/s7sXiaeH4Httra0nmg6qNgBCT4GkTxXhxpro+TEXi8syoq+rG8qHXVpklNX8lGQzV
j6Fxg4yN9GEoRit1Zv2NT7knUI46m5K7vrf6c+vY7VeXMK+q5WF1JF9cOwLVFZGdknX5Ms7k8bRt
tNEoGMbZWP4FYLxD3rNu7ZecVDbNIy4pJ3yp5ujZD0kpwaMzL1f05ZcyHsldKZOnLrFprWrafWuu
YDCvE0X2sK3iLinWS927+4UF3G7KmwX2n2OQ7wy45LBuL1kQOd+d4zwma+fvKceQqbu0cpcIjhxH
7eeI/quBeBSmzz+zhD281afMILZdaXHTuOa5ro08I2qJw2ubO1/RRB6ZbeuTlIm/Bwlr0W7FwU6F
+qXdEthiOWZOA69cbdM58OZx77OpS3R8YDQgBOEtl9x+bm2Y5bHx/B2S78/OqbaHQaI6imfgw9k1
/YnH83EMSfyWzcXO75p4is+91oeqI8cBtdKZn2JIXe2A0+kg9ey8Pk0145u7rjwY2Kmm2z0wJSvy
dZM4Z7oXxa6P6jhtrIFeqRW0a4ROEgh8oIrgJNeiJN46vJVVgVxtvVleXCHfR9h4FIlg7sEIemi8
n/OSoLQoi8etvzWCbOrorFs6CHc65mq+Rm0yHdk7xt3aGAwgBBQQ5+HnBy8fbmAfAiL7HJaBk3Yk
Q9xYLJ6ZxY4gnzUfpSmfBvKy01yyLolenoC///ll9BTaAZd+ZR5lWKagF4+DGJsPrzHl0Wv85WDF
03gfFhsJW/URFcvT4DSfiAyjrKxSS8ni2NjFvbtpfYx9wu4DqfjLyWuTszhHVSFPTg6mU+RRsKtv
qNm29udCLiPujWndbUGxH/k+draZqDWbrZd1yqujVSb1NdFz0O3yhvlnUAkvtPe1df6PKrGcR0dD
WfbbfAgMOfy8PzGI0dCDKXX0wNS/tV/Fj3E7kVmFM/c+j72SsgCYP5Qaf8DSb91qtHHlZUsqC/E5
S598ziLalYeaLo6XKOT1DkqCz7ayJgkk4YOue7849Q3l3xJsfBlAy78ox7QySz4vOlifoyk666D+
ndfFx+Qm21sSXlAvkKGiBRksqsqMSvKHNo7/+WpED7TyJMd2fW7EesvEGLe963EtNfXfDs/CxcHM
lQUhAM4cH1U1i7+xO1/n3Jaf6EbIgduS/gramRHl9JpvFt9AmUx0moT9GQhuo1oGyarDIzXrFSOV
uz0H9ryC3K3jkY2R3b69CceMfbHWyEKONfLb2zzfN776qKyhvXSjaC+53wXHPKiPjdutKAvaUmbe
xqgarXl38d0mOuUANYT3LezxTpjldUN8+tI6vLm2w2GgLZBwMaJAdNV+HRZQiGHiAJkzCWWQ5v5g
o5V7tbBIUUfCsqgL+I0iizf+bc3Tie6zQ/zpggHI1fnlzhapU/ZzRXNS1IYITjCxkktnznGwHme/
eaxsNWSJUIavrW4yXxWnSo1vpMBek53pHbr/TOeltcPovhAR6RSR3jezqxB2NS9h6H+X4fIxWlUW
tQVzYZks2QD4WNstFIFH0E8gkMPXUTq0zY9m9Ou9tyzlrmYdexns+bdZ43che0XQoty5IWhCGS0o
9QS88AwKq9Hc3kcyj7LVth9je+ovBHVUjkOkGZma8AUcAiJv9luJI2xqbMHHBAQDVkQRs4qzeOZ1
7oqaqOElzzrLk+RNLAbFH+enKDqSuPSnP2/rZzIilAKN1Fv/kJeePA2cnGqYK/TAgJUO5FMdkKM2
hf8qiMV2NADoXdvBlzichmSYOZHqCZ+jnQ5Q79bYd1K971GFdtsx820vETZmRjCmeeF8HFacTHMn
H8q2/Sh5A05+EvzMY53fb435m9SOOcKtUsBJfToyETfTcY+eooyPxm2PQ+tF2ZaPn9LHqB2wYzci
TGMaAOYw+DfNSX3SsgM5vWHfxCPsxeorsrywT5TecM9dRHyckiPXMx89SkxW8EQ9G4/mWkKUboaj
8WqSe9+KUBYZUku3ROMRkN0Fm5jMbLoAdtbgs1Ez79zukmMtQv9Y9D7KW5Sodu19NbcTIfd4/AiE
Sb0S/nArioegqNSzN5VTupFiOXk1qicdfSjOmXTGXFGU5jJr/c8Jm1dn4msmx2XnBSEJOWiesnl0
fhajCFJRjQ9BDtphKmRDzdo5KUvjnxUPmdNXXrY1Lmv6OmV5ZKm0nvzmIB19LLTzQl0yYr1KHXOU
gqUYgACWpX9kk6z825LLjdDQBTx5U0DaDuAo9sSj1zlMuAZiTtIZW/9vaEMaFgy5SZPWID4c7b2s
ZoVbkEkxKEpuSf5ZgjmGo/9XnyZYJDSDCQSO/pM7412QI9WG8vpT+eya7Pl/gzJeeZETJ0taLQl9
Jf5T3zq8Oq94Iopf3nOc3texXabWxrW0GsCfkmFvx6Dyp5zc28091VcBWNXTs7wvGG0ByMtMxFZ3
lGb+ZvqCSVBeQHMfRSTWQDZLYocUN1RUFw7e67RxpVTxNoJkzT9ptcUQuuVs45t8yG3kUpbz1pXJ
vJe59715/HChjJKLAasJqwy8XJ1yT3SZnv7y2RIQVy7kPUFpnWpt/ykVKa91mOyDblRnO9A04E7H
QXrj13JrT4kiPf2A3frRo0fYhR63Afaj23PLZ4yCetjrNXj1qQJLy2YueHaa23Ygd43ox0cjLmtf
jqnKF72PODseWsvhUN064FHydhD1gXPPvOH7GAWYyWd5p25PgWiMAb3017vx9ss8iBzJfv5NwihE
AjOQP4Bsep76Ch37t6zXa60KNw0061YQVVnLBtIt+Glqm1pjt7cf/Pp9cgjOSswhwMxOp5kqslo7
EYUxI9D56pg9ZxNud/1LSKBGRkp+YSW+JjPT5RT1UBslO6UkK8utODrcQho8uuEJLyEd7GX+uxcx
q9UczFBmK095HDwTBIAIeWqJm4wUFbo10Rn2RB2Rk3hfegjUZawMI900ZpA0f43cPibPrmiZIyRp
yUPQpNBNh3kmQs3CexkfekWH6Opp75x0dkLxaKvvCB9919Eav1S2xyza6ncVeOJgpX5IbbMex+bI
1+CO8sdMCM7eDp79df6HX93OynrkhY7gOhfeZ1/1lIIW4t40y/qiAtUdrAFG1TPi3vMAfbyKYx5L
6ZBtutmVsvvT8eTfTV3T3IN6f7owJP3cQ3mafmWAhnOLDENjXur6I4jde7P1CUGJIJ2mcLNN1ODC
zAUPkrumsD0W+pbJUzj2Oe8791p1zftku/A23HX70svpmpse2s2rCQChIb5vl4vmXLJW3V6GfD6E
ztKeIvjGY7n018gOWNslcb2X9duN6SIK6FU9DV5J7pFXn4cipsuuhImNo7NSDkoqUgKyiVl8x+w6
s4K58rFN5L+21Nm42fPzFMv3QlYuoGMM27i60wmFhG3y5hjNkhl8Bt5LxnKjTAP63MS22XsR/Pgt
L3q+LeijBoethCzPi3FlFtmDSDFEje8wCDyd3qcS5XjayEvIypEhV5G9PbW4KXoLR5th9F37ST92
IbmwE8moXIDDzG/tWXVcdIhe1G7HxP5B/tR2jKPilCd8Lu4yZBZU0G6T5oCiFuzCDv8M41Leayqu
y/jOD6PkboiD9xYB/05SMwKnj3158QzRPePapMaxuemgKve+h17GsrvdVIDCi7ty0MGlEufbBHuZ
a3QYOtTD3mnc9lRM4atdWjeQlItitLC29BPPJgbgvZ3DXDTRry1wl4Nfg59g6SsPffekI4lC8PaL
GtZk58ILB8XoZ1tZoZ+d/DtpvGtoV+6BRuVvjUviPPA570qzTM9uHYSHwDYKvNY5tr6R0JHjg5Tq
MlVld9Q+jC1Em3NwjA+vAc07tdt4FUN+nKvSTl1cwAc3Gurnyh70A1lwWaAHed9F5bnc+D8PlW+O
TRDJ8+TDxCW/eifKD30ckwMC2Pr8/y/WLY/BuXhbaV9jssVWV+T7wEHUGDnW1W2NTm2LaJt8tgg3
EJ1KQ+psWGP1U6cS74xKpN+LUjnHMlmP9YwuCNfKY6Kt6lV4zcD+WsxpW8x1ytHfvxSNzcqpm+ci
ND+kD0u4isJKm0XJV1/bL2Zhd/QkuarSe3M2Bw3ODU3zbJk8hEjfYyaxcOLWiWo9/0Q4s+8q9SlW
E1/rhVS8WM8X4mypk/GHh7AZ22PX4QWdeBaUVbkEA232zm0nkiyRH+4SAEfUr+ZkG6hdf4oblugZ
MY+lH5zBK54tU8mUFFdxy4G0d7m404UlQIiSP9IS4yWwnQDwZYCjItKAe5L9STY28qt1ARKgJQPh
xvRHxG3MAWz1z2SuHYNqDh+qTXm36G595MHZXmAzIjqzIpbvZNc4fp+aBUnMBumQkjPsHOIF671c
901deXvXL756fqC7ed78e2qpXvQCnRRZ3XVZCy9zBYaqwJte8o082m5Z2Rakt74syljnuhenJDJP
i7OEj4PDYNXbOtsKB1MNMQsjlUOg/1tLpNwCQFCLkTGR+7FKKEEUS7hkRbgP+GzmuXxaQPWT1jmM
kSOyNgjX2/Qgb3kXe8644bWMO/VTDU+DVhdBJ8MBTPhzcQhlXZRARQqhfI7ECnEAra5bGPW1LY62
G1gnajNijvOCVrxEvvgjy/5aSTIrh8vUxfKek23X536RdnOo01Dbb30Ii9JZNaLylUe+YPbNCIR1
m1FBV90cabFERDV34yEvzHRvQWpmI9vKrmGH1/WtMnQkyXo+xjdBwqpQIHe9plkuKgGwWFZaH5sz
YwXKIuN8DLSkdOW6Zj6K6jTpx/gaJ4IWIvZquxpUVru1ocCEqySBJx/X6r0B083khgvJ9uss9rFb
tJH1Y7YDmsHWRu2GtfqYwtk5GLhN6K/U9hRXTc1eG87eq8RpuKzB1xiZtz4q4n3pQOa40TKlvhvu
Aglu1I2MAqUf/WvE8Cm4W3d5fctO9IHWpRWd86qLsoLkzs3d6I8K2qtXVhVB6RjVnQhFoFrKo26t
FyfqwYxd6mHWfACJDjQD6XZuho6TsHz0GzNnTsvzoW62RiJS7puIanRMSPtmgwOJ69I6OBVCPbfq
bzCmHTN4Os0l3v56sTueRR/KLDE3hbjaO54B+ojdBPAIIIHpj8LnyKESlHl9mwQJ1ig93Uk9jZVy
6USmIHMNkmNhHQrbz6/+LXfZ6u0is+xouJKBsVullHuLHEGgvwL8Ol9ILLWt6xJ2RBs7vOhzujR9
eS37+sHp5Fuex/4uyEtCMLz94NMtu/GNMd7W5xmt472YX+saJrZXqHmMEqSWzDwkfi+iNPK7Z9l2
zIXlU1sFfGE0rTgL/o2m+xKhC3QXHGqHkSny8q86WceTQVxxQrHK9q4G92RX1W9G+J/hsi6Pa6Hv
+5b+akew34Yk89u28wYPsZcNhVcsEj/85K0ptimLUDo9ERfPQNVu/g6WGMKick8+whfosBCpY30u
hVcAZwG+9wVhSa7tgPzx8TE7otwvPtGMDXvyp/WhdeE/ze2PW5P4rOyxwY48XBL+wKqN93oryUNV
BJssyBXSqLnhtkOhT0KC0+XsQvu2Md3jwC2SlBrd3uxlxphxP4VAgNPsHyfHfaT1AMuJ4AICdELC
o6pDJYjapAoq1bQcnopI8ZcHRI2olzL330aFuQOPynwoOY+YW+Z+l7jNS1OsJ+0Ht0xDquCKwWD/
dF3e4wo1eoEzasrLuwJauh70C3MgCQFeRex0UrCqV1OdRjr4TZaJHM44rx/4DaxiVPmcY5EA4Uwf
pMRQTBnXMwzuV9Hyo0lJesgUvcWi3/YVYChZyfziyeA3czgrzFifpTseEuN/izHpTo7IeWUbJ42L
JQ1CGWbmdneq83prckUkj/WvqRxsHdhXiGHY+t+RGHSWNOHfxV8Zv/jxS0RjPuPTRAjNsQj58pFi
HBeHYLylRzpAOV4yztWJl+o91mMP+m7XWeet1Y8kWo+MUNc4J0yl5idblul358U/usqEDIq8gVyo
8PkoOTkaDfJVtLoq2jkazACFJonJU7Dv0YJfy6R4VrNW19pljG5kPWdJvi2kLGM5t7036YMtJC7E
wqqIlpG8PwPLPC/042pF8nVxIdKtz1gs8Drdmlysqv619QMx2j1gvjDofpto2k55v7Wpk8TLfiTh
J+XZ3ceLr/8YYg+X1heZrXJUXp/lUHyM1UZETRcgkqpa4KKq4WHlXmkawW8Opk+Kk5srArqsb0QH
H6tp+PR5A/0tSv2EhrOhqHmsnREcK8eisJVhkPnMgnQohBX1UB2ubaj9fbe5r4nQZ7pc6AWQDbE3
raxuC/OhFbE+FXNs0cmZEFA93yLQI5Utm/9UKJ+WLfHDDOQ1lw4lNuzh4U+x4AmDKdCzvyBg93O8
QNshGBWyUK4nEH+QurppSUcW+yWSE0Y/lxbD8Ec5BR+T3V/mSbvZ5OUj0tL2qw4hF3kzdXNBX/Vj
lMvVLhUgvuFwVF3EZF1zWM+8JuD9PYlMcf22oPi7+VLQjhEL5dTNkfiZX11TXIfQbtGr1Di1xzIN
LdDCZkr81N1KfVpjYuTiGx20ZXmSvOJkAiipVIn0An7BxBAD2xRvHOPDCIelrmJbjls9IiLxPXvX
g+Y82gl/5Gz+jAXjJ0wRMfeBxQUhBgLKkp/9ho++rto75hrgqq7zM+fn2KPdVCVSA69FKjHHM+Sb
ZdXXjTd117PI1W7CDF8Mp9p72fr8oReCtMqAlHGnQGG1xOFfTEek4tmKP2kRzn6obLDIrkSrPtnH
iRhVu0P62sQHxxvULqD+IWvGRXK2NMVx431eo+Z/ADdDpEs69RK4qTaD3CMyf0liOeyT3tJQgDS8
rZFJvbBkfNddeZiWfn5u223fTESGcZPUO7oW4Kp4W0Fa/oVr8Q9InskAdTvKw+qgKa90+i/tVuHF
VwE9SWW9hzqiDMOxjisdL6RCeqk1Tt9ybuNd2WRNMQcIbEYv7VoijaDud/SXnv2myjnT0FAHM7N4
FHX3aqnVsf3tEluAuaryM1rRLo0RSP9iHsMBXpCiJ9HhLyw/Q+H86cPK7BMzrJmL9gqEbNoPypxb
+35smCB6eHl2xUb9XHROGo/35qpyPQSheUjWaD0x22Wzo6JjPBWpqLtHIovkfvRJ1rK9/LIuuBta
HPRuBE+fw0TNNVY5h4gZ2zg3Op/VjzwBNgdsdUP9PS1y2LWVO+yc56WATpSl3o7olVN/XsyFDCmf
NYQVH5IWgDWpQW/my1Y1NL3l/rEyAQtcE2dtzp2hMC7SvvILVLnDeu2cB0ETQcTgzQBDJoJyzt00
6YPd+i/22sBRixItVBle0Bi+5HbzM2D6d1bxaDG0C/m7t+T7XEKzOqF4BXrZMj1UWPf17XZc4yvW
lzGNNo2gcAs5hOP3uSZbKWlfcVeeCk9RFRSuT0jIstDjzbUCF6UHAiLd54ij5c/VyOUgmTp/G/Qa
pW+e2pmTXHRcWkZBRLRhmLUPhes+tU5g0nxCcaqjekg5tKmFmCzezcS6FkAp9JuiQA/a48pB4DbN
dz6o06Ihy9mtrdKt0zGsUfQ6v9GM4QTAOBnW72GPPbEb0rFDerLYz4zEx/Z/J7Olzkm8PcRlGe0S
e7snFecPwSFjSlLVDw1/H3sGER0WOl1eAm4Azx/2a8wMNk+Tz9A2V4dpHv7Jzf27BgNuR5hDn2g1
Eo6Sv7xoNV41ToFNvNLpegIamVKpaySUwVe5+n/WZXtmjnori/6OTYpG9+Jj23jRY72lZSf+1UFw
jkPwI46OGVHR0IXcM/lzEc1vNy9jez/140+bNE0nx0rq3oHbv7hh8JUYB5FKte1iXI9CAbhALISF
/I4iMsduKL9fNvddrsyut8M3ETbHaYMsdJPUCaBANuuCwPuxg29aCK89hXMPpJUnmS3OnRvSqU0n
khXQcrr8ZSmWWWWtJwbwct9qBXkXDikjY5HK71IHz8COPCWcuWEFJlKUBX7c5oxqtwCarqGd56ZE
UZ04D0EZfiAkhfhJ/GweUO8FQpw617ozfaDgR+InpA/OPlrXv5BlP4Rpi7tBr4eoDolDqMRrYAad
DpbiVtd/NZ7iVDnLW2it59wZnjwu3EOMUkGuYVYkvj74uXsd9JIl8fim6WuBWpXqkPOHmE6quzZc
CRrlLa5dcahL/7w03ntX+fcEIr8A3dzUpO6lkllfmycvGdZdFYCOJy52EpvEenbSEZBiU8OtToB7
WhSZ3y71NUYtliige8g1Iuqa3jD3MbCIhf/yEQY3j7aGkyaK0sbB8NQQ9RKYtbuumIvPMfdpXLnv
oZrtoyD01if5GdOI2EthidS4TpQFeR1nPvqwJ6cZAdqGc9sE4uhNrn1oC+qrcmg5gktrWikqvvu5
cTNrQ03qz+DM8FtVKPsL+WLHxXrabC/5Ac1XI0tW3zn1Sbu+LZ/soUouuVTqsbcbw6LHWjWVPf6F
EUUV+EdgAjxwwn8f+m7ccZjNqS90fR0NesCKrKtlnpgBbQdnpqM4OfyXufR/CRVd2yB6ZciYTron
XUH+cNbwQS+VOLXOhwHAzBRZW5nlGwxvupFpQNfkz6pD2uHOWVT024HhrzrQnniPevSRB4kQF1bH
frZfl3kDFp0+ZR5OGX/W0bTxvQ1CGg5rnFpVvgH9Dvd+MiJYcY2dfY5D9GWgZpQd1uQggM5Ms0en
B36VXMPzu0JBmvT3q+M3WaHGdzxiBqTAa67//4LPKYSzktROTWwzpDnwgBRFutQrE8w7SYMn12F+
SZZLXwW/pqXj31n1j3ir98rGORTp8V5167uUnsSrhnQVgg2WiCEJuhklsnfnrJV69FvWvlzHBTDE
tleiYVla7ftqML9UiyXbulmYy/IkhaF6xu0vSyhJABXzd+4tx1AddcUd1JAsR4gicjfEaWnczVeW
XQT1bfDdweBjD9itlvg24qaulrAL7jSmpN5dLC3UMSyKV30Lg3cT8+35NVg0ew2H8XfnRp+9aQ40
Wjwwtx8ALGCKYcMdp35JIBFUFfyGGc+YR05WiQZWOa81bo+0GJs6ZdG+1IaeowLXxTrnr/3gpjh0
bqzddqq2eeT9HXgsEV3nLH6thQWXVeo/9s5sOXIkzc6vohdACXDsN7qIfeVOBskbWJCZdGwOwLED
Tz9fVPVYq0Y2klp3MqmtzbrTmEwGIwDHv5zznQrtcEKUV2ttqwan4UAcZH4z0omadXtFFNWczOWm
aO2rM+VPfepHWJ74jAw5kWXrnYIoP5cxiIsaWoo7r0NzJA3Ez7OlF920nC4DV4HcMVLelrEZboTo
A//VHfrEU4t2MPAIs+142ndPQVudgpIds6zkJfL0uxEkb7S9lWFuAzE+2nPz0s56X8b9y2A6u5rJ
yiJ0c5S/Vsl57VGRDnW2M+sCmIIxICRirwLPdR3Wh0whDwS0+uqn9KDWV49uvUe5grH52zT9z5aN
AVJDY0f3uLVzZqRmJohan6p13AgyRdJrkkzpxsiGnvojozUWNhNVNgiunpz7KFbfhhE3q2m+zBrp
hzbnJxUjrISsGpmCkD/B+z5aOUB4puAo3jkAJSIhlGtIKfAkJCkKxSY8Y+qWTFXy+ZAKhsklZ1Cn
6vcWKOKqguma5zehXuy4y7qmDcla/BI9fDVuYn/NRv6L62cnRPfa9eGl62Ha2p4BLqmPDqbzXrMH
FZ5BKVOB/FK4EdwAiETuT2fTt1ZNWJ9kTWPfZwVaaMKYYoUWwbGqxwRpc64mxjMBSZBs+t68+OhU
0ymW3tGpk3RRc53D8mWPBcnWR2naRzXrIbb0PPinfROjMUifw7J8byt9dls0pLfCr6zKXyRFrLvW
u79d6lGXOkscKDn9jHXh8RiFBgAGxOuo4hddCGAnSR7iQFwpac5RlZsL00rAwxBInXrkoNTtexoO
fAtEHi4G6LukdDlGshIcETHRUqvbGr+ICncx9RxfEWeRRWp6MGZfwMfvZe+s5Lyj4/weveEDzXHc
oUwfdShXUWWes9oK6Fw4TjOUDvjQWP3WrKj0R8GaFyo0F37C2VmWG/QSD0EjnuN0fK2R1zF1uFNR
tiTRYLj30a7I8Thgk+GiYHIpKyZ8qwokxsI2UnPjqPnNHei35fgMHTRBH4pPI0eTvSIqeD0g2S2d
hsZoAthbB+2TH/bc0nUeLlidblTVgThg2H0jVNBH8Cxt5J1jpmvPqMXOw1dBJfNLkvtDaUCJqIx0
byv56PrybmQkRnr6a1+hWsPi/tpW9aFoxuvN71lm2LeqkSRqO/+y86ZdhrWEhwxOjvJ4fjdqHgnJ
jPHCDPM1sQblqoXPEeEkbNTNIzyiVEl/AzHjmEMggZhkq3A7NVmVkZZju2sP51yKoQRrpwIHJelL
vR1XyL6mLAgqop8bwGXoEECQuAv0VY8Odj1DhBCbfSRLLpLL5Gb8GsKAn32xXLjVeTp+RAV4Hepk
j6KMmn7hN/W8y8pspwr9XBTV3tcYsWRR41OO42s+MD8zLCao2cEd20vnsUeuQbH31ZMj+kNVI9ak
mR4H/lq2TtEJr5wJum3UG9fI9j8ipmIrYdofuEN3o9uBXDXJMpvtqxX3n16Mh4eV3XUO5TkssPIK
weoyMKeFk8BXicbkRdk1sBeHJXsUDFu/Lt6imSou+PFCg9lxUGydW9kem/Z9C7DN7kysDygJyUFJ
x1v/Id9ab95VAwhC2xxW3Yh0JyJ6oeBdVAMLDLd/HsfsxEB+b8f9j9kn84JHJ7JbPPhDvPPH9M4l
L3GRltGxsFIE4LjD01jeaT/ZRVOyYNp4Frn1TD32OzTKFwLBj27KQMaL2h0mB5QnvNa4MyY2Or+1
zJ6N1kFkJd5cs/8Yen+ZqEpvfbOVOzM+15m5xMfEgrju77VtoXilsUsF83DDdZ99BsUsuaylY1nH
P52jidQ/saF6NB7JE2MKcF1wBnpzzYLmG69IxnwMvr4hKhCUVNWJyCzi6ri0qa9+Se6Mip8J+gvW
zJwiTfJ7NN9WiyF4YlOkMMTchvVlZH9ZIwDiIWa8HSODX8b1MG6iGqK0Phl+w9bKFhefcn9hhgYV
u7EMAEGa4SBOrYu8ownnXSGxWSoGr4DnFiIDv9ybqcdPR6cT5uGnyXKtMT9B8jAicLKDLYkGbrov
meU/jrD3okPmjGN7GUFxHMf1LH9LkXgf+FXiVeMZT9zEZ5ej6pDlFo2wG91GqgMPFJYvraCkm5oP
p0a11BQ9ZnnE0exYlm1NZ5+Q8YDviuYb44RXVzHFynThiq8XVje9Gz6Mnjr7LUiA66VAtdWg3pec
R/2mURVMLtGzKgN94ybQrLpu57jziyMdUlt/RUNyzNJL2t73OZ9nMFRfHFGvKF0vAbO8LuqfpRp+
yoIyErs35QMSWin9fOslKeFadf4wB/ojDLutX0VqbzmQwxPEFkPFwrtovQkbcnprNbylP/nXeLxE
c/abbVNybHuF0pKYKj2TLwEYJ9XwURz0iuvWwKxvX326WjcfXqw4fSiNPlrqdaRPPKrCjSH0fkLT
6pd5vy5rem8eCAiIpMU7nDPdK5thlSByG2eSh2xPv9W3a8YTCH3TBNV1FO7sadhnw1qOQwM05ZCV
8dlXyd5sQDy087wzu895nE46DkjThs3YVdl6GLJfRuNvSkfCuMTG3IUKgQwbh4UTZtMiSX2MVtbY
4K1XqwAD5zLtPZtBI/OikshVFAM+vg5j/ulnAHPlOIolJvBimY6Y/ByrrZYNQmRrFgN0ujk+ChhS
VhtRXGNz7VIEREFV+XvIC+ni7JdJsHezWC9TwAg8+cIER7a1hBlGXTu4W1ICbAcKXsO+N05/4a6S
p2EI74HJ32tQZ1FY/u5T3ER+g3pBBTgc2T0tu2Yat07mvLGOZM4vqajD0ftuB67vGq9w2wgGPQqs
Hp9RziofwRu4j34tHcbUmR2ybUUMtWSyjkMqmliLtjUcBbSwAWWtY9XRSmlUqRMTxDQvuZTTWO0m
ga81zeH9143P1K1HqNfFu8HriL41ifwwBtSpdVB/K08+Cm5PDC5xdmDutBH2sKlYj1Kb8ZRJnYOB
bWihsYpj27cfyJ5yNGdk1P8kmXsxIptNz4+bumKt3irMwEtIk0x6CDwxAZHwEivQIWBJY89vl6nK
Ddq4dilbgo0Zq717Nkv8iGEmmrxPqbKr9gT6tKDfTu6HF81MDoHscWjzr3QTTUn+XLn6TdeZtRa6
eG1KiWrCD9Bz+yRF3HowuwbA0DN6t3HY1B5qNDVzOpfXjjott3lQxVzLEWhfKJEhZC/jAG/iaSha
ohU5t4YyqhbNbcAyxMHOK7hTOZu3qjPFemBzAK7k3N2OQAVqFFSB/e2JPFsx+PpVqnRHkZltB0YF
C5dQTGa4pAHYFcnRghUtv+FHLSTr5ikLt2U6vbYMNPeNbdyNc3Bftc23DoOXucQBlvldtSxKfAT9
jGKw69wLO19BKz2/xrjWnpA4dKQrREq+55HAiTHHW+gma4bMEIwcUi0s/VpmvBIEZNjffUPj47Cy
bd8VMIsj5pSKSquOFB1Um5n7oR2qbR3LQxCh6AuU7254TsMgrfNNU7HKC7rUWg8zm8Uk48Fmszu2
2KaNRl+sTU9fHL9gsjrF34j+1kGrL3+Sgv4lEhLmU/77d/DR39lJ/+2Mjqlsyp/2f/q3/m9CKvlw
V//rvyOL/kekUllck/r332hKt+/4i6ZkeMEfFuZZMAK+D7TI9PjSP3BKfMkRpm/6vik82/MtSEv/
jlMSf9gk4EEdcx1TBDbf1PxFU7LEH8SZWMxQbBIqfVf8KzAl8Xfmput6ZFYRkQK3yYH9ZTn/gQXO
ud3pcbatFX6hN89rf01GfxCzd86b6IXz6ycLSYpXrvoWVv51sw+7Vv+sbgMpoNQcZSE+lmjKN1Ve
QxSan4hWcDCax+wo8/9l+M+fqUX/xGb++XLZBYW8MSavGnLm38lP3SAjGyIme3A/20V1EpIrggiL
ljRZT3ECi+gSFm2wksN8QhS3RFXPBB9Bw1KykORIomTKUOG3Ls75CC07k718WZkMMuJwvq8FWPtJ
OcvRqRg05em9FmdzNNxlEM0CEkeECcVFjlAGNYJqlMkKDRHWwezaQG3J43HrWtMpb4Id2m1cimjr
LPzPOt+H1vymDRon7QJBawT7Y5TFeoAKwiKRTrn7DaI6QeFtgzHljYxbnF1cU/lyAJgQQOT3Owwd
zSAucWi/zADRgR5mD7KE/WMJf5fVDuK7tBlxi9eb0dDuXuZMCeLR3xFmwvPsxqTGcuHBnWgx+lPH
YpoZbptA51mZPH6reAQPGa7xV53mUSUocnocwjkyEz3HP8jXHkzL/KbcfXC69BN11HrQBk+2sVp0
ysO1N6LAoRFmvP/d5RKOEv4y1v83eAkaH1ZTEx/swqiwHIR1YmybLDh05kehUyTB3ucUhM90ZY+V
+yAl4KJ+MF8SyoA1Y6RvkZgJPRZbfYJJTlXd74aITbm2v023RLI3q3WQyd+ZymHOdSTLm/gpERxL
ht37yUxRxNr+Sz/FT/3sv9IeM8YafnAUlIits3kz4iDFgcbiDKYmgJA7oEPs0KdsMcY9AiKBR+AG
gB9QZ2c+/hhk9fCDMBH/HyDn/p88aG/5Jf/5Qft8Lf7L+Vonxd/Jdbdv+uus5WiETwehjjNC2PQX
4On+Omr5imOS58t/fM4NOwSS94+T1rH/uEF4kaILWziYLP4JruNLQcg/FQgyVEBuOc6/ctb6/PT/
Lk7AJ/sywDntWR48eaj54X/A1rUpDBgsZS4ey+KIMyY+ppm7972v2UUB7zfWWgWIz1Jz5oLtT+n0
22A8RM+XQFCNTWTwENl7dyuHDBtRjs4M4NdLLe37PlG7ckxPqv7ta3PdhdVFh+G39sd6l80Mc4qd
rRLmGW6aopMIV2NRfit5HTz9HYdarhBcTg2LNsGgY9nM9YnYWeIEPOZQgbUaRstYa7dlJFpBRQDO
thIQTnzDB4DEBMCDZIMV7ucmOid0Uu2sKjmWOuBlT5vMTdQyqv0JYTBidZCq4Ysn1XmU7Y+n6chy
iFA6RF7U3IVDd2REzHaYehaK14pN+KMXiZXP3vX/FzP/W3xIkwSS//weeyrVtUiufytmbt/xDzRk
+AfViiBu0rW4lcIbefGvG0yYf4hbwAmwotB2TTf4JxnSCfgSj+5bMI7rWObtrvxHLcMN5glfBNhA
ApTAtu/+KzeYhTz8xnv+Z4HgcwM73OY+IbOuw2u07L8XCHGDRj3qWbpnympWTReku9aWsNYjd681
qTc0LiE30BK/foK2D8Kg9s5083SzU6+3gaRxSFB0Nmg2kOrExw4nw84V6kOk7rwhtn7gEa6bTY1d
bKEy7lot54tWkf+WcP/vi/GCvp06IQB7q7Kd4zjeOhZvtm9x/zA2ZazyPQkX/hZSi2Ut8kOYm/AR
mJki2YezzvNuobOGrtwizlSDQA79vsTOGL6IIdzDXavXYyTYOzruvRL5k2K2eDYIZETIBPeeyb6B
hnrVKzI2Udmtez6bo8LtlPQdfH4bLVfdtJsiY0dYl8mB6EbMbb14nmKbDQTCo3WHTWoxN7tqhOLq
1+247hvzCZLelvGcu9SkRoJjzLB/Rs/haF2AOeOaGOtbJElALAK+4KVdR+ZCAo7DQkP00GwPh9DE
4Gyn7tZX/IWZjGOwCPmXHBDBV0a5K3SYYuRLnxCS7iHfMIzGe74aLWdt404gyKFeUzoV53lzm8tH
fpOhx2WiNGDB2BjRwa16C5tXcGHPjnHIox1TJLdFHiyUOJpOZoBYbzjEwulOU5k/WEmASQplHBiZ
uzGuv6yEiwcKitxEjfOMid9ctjiE1u7Uf2Cpd1Hh72O7e8zK/hglzrRL3KNoCdqtW5pTbyCReh6Z
xPjTvGn015gha2Hpywor/J3VkKLcAcRZ6X+MFSw4X3CW2m53cmrd4MBBMTNV5rsew3aX4CwpJrTf
dQ9JkPFaeTRHe49W3lkOpmSAxqTCGg12SgydmQ9izSrVPnWcGPHlfE5HM9gGdXWVDiXXpJts17Ll
zJrsOknZ7DLqwEiVN48fFBCz+yWQpK5Sp2Vq30EFiKf5ZFsno7LCc8BQdVZFtGnt0Vkh3ICGgqXg
KLP2Y4gi7B998AQl8SyBbi3gs/qrpjXfcfzGG1BDCFWET1XoQnGJW5YT7Dg6058WgTOskNYR/4cp
jqw06GcsggFOq4NEWrWw4UolxACs+go7cRdb286vSnb7RQHzhadTPObRyoqZvmpsrXYTqY3WVMAp
jB5zCvTCj6oM2nt8SAch1lPXv4uuI620c4gM01+WIYttaoLXoFW49ozuMnbgmOzAfwi0qQQleJsQ
m1OAdxAJJCCBprYvZmNzjviv2RyL/VC2rxXvLINiAElVT/BUnjyMg/6MKiAt48dgBtxQ5T2hrKxo
JlyHeWEwWtIuu8PEWj0Wo52sjJccvtEyf9dooo5D4y1IDHEQvubJTqpHxoVTXdhvUY6OYAbMZYRc
2NOYVoCPIG6o1tzUpDD3pWGd6uDapB4lfgJuKHG6fdPnTGVBZTdVeOwydEfY4PeQazeGZUeY9cQn
ozg+cJ7ZLSZygURjLNJjku6ZCgbLPnBxBfDGUTlUS7O2X6BJxMvcQ1DpaucdTsH9PMgHUqG8XWqM
/YY5EcgSSuVi7GEUYooIS/Tbur8Nn3uPOBeuMRv5Y+O73yQ+8EEXyIZcOTwOPeOdIsJXk0wVaTlk
20e9xdCxDYPNaPdPVjb3GAKR9rS5+ZYI7h2wxPHSTrSPMIedY6uvlZOMu8GaXhRq3NXAen6B8spZ
DVbCDiFKH6faXiDBYooSNO2KmfKqGiJU05OhNkPQriqJEbvC3ASCflqLkEvK8ZPupM3vwvMdgJPs
Y1QSrpzIrVdu7rLsUS/z3NuIrlAd2tkZ4YO1soL4FxNvf+mFcbeMpMu4Nfe4ai2GaAVtXBSQ7N6D
fW1F0j02FaGKMemEdYMBNQCCsnYSPT6WE52hHCaQVQrL8mghrU77Pa8v2MTM6RfxhIYxQHOzJq+R
QTQOjW3pM+OffPM5TvxLyuj+1FRksJO08WgyD9iFYjS2DFa/8M55d9D1xmXVd8iibhIAkMXLiDUc
zZ/1jhTb2fpxeYksWUP2eqG5TIlun8kLQmUPiBIRUsJral37hssEXeb0XbPzPCa5gRE258xAeNAX
lV7dPEU0eIvR4QFs1vIVF7N60cUtacSotpDWkOkCfiHZS3YrqYSzD7mq6YgxrOGQPU1qfgEcUp5x
BSGwikK2Io5/hzbzgrNFnmd3HLgv52ffRZoaOnBH+uZi4ig53Oajtj8CmQsSe1Oj5aqJXM3bad45
bHlW7DQ/XLyswAsa4wGE7WxgZUh67Jnx7HwMifw0y6nCPRbjNiBkQrFyn7Pm1Q7qk5mxnu5wb+Tm
nfaK6urYL3j6MfhOwsIDzWnPJM9bjhq1kQ1aARHFBuxdgDKjV6/OrE7mskx7zObmElipsy/yLEcz
8k0bn8TslfVuQhPP7GAEDFnDn4iqNH5quc93LF/RRnfTHm2Zu6l9XTyZIiZGSnjjp++xXCCHXOq5
v0p/ROqlE2wzHbkTtqUHQiIAwCHX7d7L2n0cssA9lqZjralL7nqEtaShIMaLsEygniWQwE7PsY35
0BovOM7na8AAW876HfLGIunmaFfFButZ2wZpweqt8nRxj5EOBHfr5vQM/LFRJu8UNnHEgmZ5bmtd
ngXHzaovU4bYFe4/L7IrxGwcWmEvQ3bak9zy1P8I26g/xeY4nP78f05pr03X5uMza8Iguoj3KogE
ZM9CZufY/8Le5D5nKKRB2OfrzHXql0TU47IwaKxaz0YUlZJW4SPxPtA+EoVg80cD3QtO/uAqZHwo
BwESfza4NKJywKwbJyAwFcgB4e60xAVrKPVBXRlBCYM5C9PIxlU8Ny0ytlvdZcg7klTKnavAfyHC
wx8+y51342TbXYhcvyR0B68cfLNOryq2fguTMm+v53Arwnw4Ymi+aEZrcetvcX3vpTNZaC0hQETl
c4s6UE1iUxj5q+LUWiRoelZohHAHAi9z6NGw0t/m0O47tpr7SEIqcp3+Q3vvVuA9COLJh64Fjg4J
IYsi5O5AQTPXe+nkSPIWo6SCsh8ryX3ofjJeOgVarwurOKl+Yoti0QoiXMDDX1PMGj65WexjKM3Y
oUEsgUIhs3V5EwEZvWUiWcGpYgOdMOyStxt117II9CUuSBjIXeu32WTmJtUzuA7RbpRNJICXkIXi
vwzFNcbKOgTy3Fkj2DTRn/A6HqYgP1DInSLpLytvXqgqu8u7YYeUb6s1GiHO9rb3dzqItrXx3sXe
rgnDGxdhO2YGE3b3Bplxl+OIKjFuz77R9nxqHqq9lN/M64nIyHugb0x+ppmYBFUW4bajGJ7jb0+X
SMpR7aDIq6EJTG2Ovh8UBjs9xfgx1l9asQb1+lUVPgwoU6cEalVfLMG8rsygx+kAduCgDLmzMB0y
sV3fDk4HbCzuG96cFvFIyM4Kc7zjjTuD39BSvC622JxHK0hsCGIJwKh9DHrw6bqAxdWMjBUR3CYJ
WUmL1t6VffPtjt8pUzSXeVdP1T5TaZjoG+CtoS958NQ1T28cTnkbJsKN0VgG0YKiDlYgiHpZ47Pp
iQghFteCEYMgDjfd5ygeVUi/EQUp9ZnZbS2vvW8HuA5N+UqsE5n3UHHM8nUqTg30MH9mNGkLIj7A
bBu3wJwH1ViL5CTZDg0oxG7QmnqYgHUR4FpjA4N2hXkcThLKHT9888b0M0vtRyyJxtpsUWpTKzZe
N29zReSZ0hn1uW5RIYQHPkQLu87CdKgBzW/Nj6jN+M7pNEauXy3uA9d5L8S0ytpw4Ypuz8SDMxqV
FXpiYiCXsmLACQSt4cacWFn7sidfjCE32gWN3bUrtx5q6gbk87rHNly3AVPzEYRfGuHov/mOqbgl
D0paxvFg0TQYIaZiq8MPrXK6grTpd1EZM5EFqD2HE8augNpKZ9MJftPaiC91Fz4LZ370/+H7XqqW
SkIH5+RFp/G96zfmQnsKJqSb7+GgvsL+IcpwmnnPblIhGkVsTT5r7Okpn6uvMIqtVZQFbDRvoFwj
UOl9IjZWVatVPONv52k5LIkweTSH6RMHmLMAbvYIrxMCouHBwNVv3kTB1VEd98FC9Qjv4hDNY984
NWfnvScDQApZd49JjkAj7zh14pq69dkf53fMjJLnCUofO153WrzXZKS8dwQWcyLgEpmabGVNPSEk
Iv+stPkuDNVsCqB44GDblqFsSmwWdIV87RAkePvJ9+om06rEAN+G+t3BTpd0ybTWpT8vCvVDs8fF
xm2Yjq3Y5pH9HdXa25aF/FU3HvQnLjOoYDkGBx5fLW9P2LLrlnX0KpNwPoZe9dWqpt2PsfqJtXGd
JwvrWKUtOjNznVq22js3erQf5RwmXnkSraJCm4q3sTHsQ4jlPbNYgLJ+eGQDGe8E4r5lagCPoUWf
WezH7PonF/g0dd6Dxwkv+oeR7cSYVwW4gyhba9jeK5Bk3lqz2hx9MjRxJaucHWw2ooyhhGT64WVP
nmQ43Y4YgSLnMUuyR+VzzGgf3WVByENUsOlNc7mOqxB4kX+H6CUgpqgdVoUuV5Hn3FsDHlB2P8Ym
TYcWmRV5A9QhE+KQnq7Y1bgX9GEsi/uYm7JN3wPS9EC2NQaGqYG9LT5r7q3MvoQIhpFLnIPIXlWx
tRB7kea3Lewi4W6wrnF71yVHZEg8YGa+HlbPIz35EGZQk1GMOveZfC6rp9E/gE1FLknrmvxu9HWc
fsnxEb1x3T1M4yGb3nuM9a/l+BgFJwjIjeIo9J4bpHqj/KznH+FrrN0EMQFqmYBqUAkubn4HupXK
q5HEJazCAPwMH7hrzJqUm2s+3fe4lGImMmX5knYTXfCO/D9+xTh7gkZZejwIAS0bdxsh3/v5Enf7
1oBL924kL4wn6PlJBA2BC/UTz+qniTM7cxg30JUvQRQI9TsmsS6mC5XcT0X5IrOLip6x6axutEd7
aK4yfE+Ds4vJLHnLop/I+JaSg1JcBmY3PpJVuDxLbpWFlvt62Op5bU+wttpFM35F/NiC97vUF3c8
GMNjla4r8tMdCMQHN4BV+e4Ul9x/Yih7NIAnOKjB9zYe3Zj1e5HDZxrebmVKnG5c5FxwVnaxv/OB
e7lBBgjlbprxgB8VvEFzeMpRLMj0/QaW6W1SUguY28MGzXnunBtWPh3P9F1KTkn6kmRvWKDhTDiL
jckmzSCSo7evCuySgcUsHH6wtdeInutwP3pPlm5WumJmFF21fejsDY/3UW9hOTQuBmPZ4PhN1nW1
lRiFa6B3LgvC7sHf5B3zly060g6IaXcFLs/Dq1wM1mMAy0O/TTb3cQABMThCE3HGa9DBa/qViPuW
1KMUvAZQcnCSAKKwOhTFEbsKvjY6iSrYzMO1JcVjCL96sDDCggLpEbH9ruGgMlS63cwfsfXUBCDq
2UkG6DeS6dF1dgWVEXOR5ZS/udlHLk9R/hUlD+BuMNjh5tJf/rguii3AzWA+zuK94qKFWwnhrQiO
VsnRNG+q5gttjecDj79D5WhFjxEKHouXPDt7FJgwPjgdGRfZxoNs3H2VkRxjL0e04+7RLDYoZlI+
YLE09XHs36Nsy/mJTL9EcHQGlBqqbUfvMPvvHjGXlL3OtpS/XcY8pvFjTJgqvYfOPiL7zeUxdH5Z
zq+UjC762YUfbtMW+QTkmk1i7KLh4Pe/VHYnyLLFGPmoB1wF9XPWTet5zpdufM9RMRhP1YB4LDpE
w40Ge9/IZ1pz1LZLrHkLGteAQiUiSMVpoqWnP0HLiPbe8A52w8NiCO6UogB0r2ZyGJHMSkBqOYK6
KsTHv+/RGAOZWsjE42B8iHx4vRgz4RBsnf6Vv6MkqOQHtzt0rDysbWhJHvxvsPZ4ZEcDo0ieZG4C
loLfEZIdwBuuWBPh+UuoXkki4WeY4Z2Pptn49CsXNkwPIg6PU/Et9LOVbhP1SMgcpsMHH9ik/Wpj
beootwnICHW2K7J+p6tLGB64yWRJA7/x1YuI3hrjJx5/h+3RwDfSrBGGjdaqnR6i+GLYTxjQ/mwD
0WXmP034MFFnJg9u/1hXpzE8lT7Y3Tdzolb/rf1Hy3loO5Rnu9Feht0SIGkXP+awyePoNdfnojnA
FHOOvvdKPmaW7/h5JAFYAKmiXW2TnwqGIfIO1fwus8dZ3EXqbkihi98NxVHQ/1VY4bTiCDuZw4cn
eczhZuefuPaiOk5480BuQGMYgtWYb3iXOQATzI/86AB81Aj82w5QBzsnKzqHNd+7d6e7Dtsr6WvO
Uy0MABgAlzHFJNdOPyjvWPH2ORZpD1t34bbnMD4V4Tmszor0O33Xdmt+QbN7yptdYG35jbzptVCn
fngwko+WFUf6DaGBEubRsR+m6vHiMhuSnMPW5ub7EtdKfnT9IwfNpO7z4K5P31VC0NKTdi5NRS4n
4p2N1S2HmQwShIenkocYDIpE/fbl0xRCanhT6qDE2YpBqj461bV0ga66nPYcrzKkyFuEKWOn4zw/
V4Z8Lni3G/1Ls/LjQA5XMcDYyrwE3RfWQbwMiJz3OTc1TlZjes4JpupXkXunwO54W8SZzDYy5xCV
x1ZumVFgvWVPsZ/SO5F9FdaVgRevPqyfsTq7d072oNTb1BN/2q29CsDLvYJwPCZot8FyFdPvQV46
idnlWVl7USKGpv9xxJaxpV8BK8T1+qHwl/WMOtBF8L8WAsWPADQEp8PWlEvig6vkyU6IsXwKYdLb
xmfSv9YUzUbK5Hu8dNkBdSkLST2SgfuSJ9siu28woMrsNlxaDK6Ll43jZrB31fQL07xZfDvyJYG4
hFNEcuG0QAQjfcc9whiejIEI38S4Ccd7xfAwxUFiZWceykjsuH5WjHkHSeaCPPKuu9nJrvckqlr0
+EV47donkIKw7bP44KNqGW7vDP64QD3zqcDLWgpr58SHoD9baJertUq+B4uah7ldOH0RmEBSSHp7
bk76NRgfs+E+oBrnV+IjmEH/9c+YHpBf3B6KSh6c6RDl+2n4UjxyuH7Ld559KVEEM0QVQljz3WRc
XPu3JbehccArX9VrH4WktfHbH5eO1Wrv2uxltNtFWrzDE26eu/DN8UlO53ZEGhpN28i656aTakes
VWTuy+naE14uTmjqswAnx1dEnWl858G9D73PO/JDjRoy04Ir3J2+LRr/9jg326hYx8a9vC17oQUY
/KPPebRlokbFLvI7rlfcVbg7RqYhE1YC62D2rxynefg1Z6+pe0pvN7e/Lbxt654HCpOb9aToNyMu
PqJPEsLXeLxmBfaGjW1+DeMh19uBC+Lm2OHFYvXrFXlNyWu1njD4zS6l5I4/CtzV+UjrTxtJTAI3
qvS51WGcs0vhaqCwhj049efa2Q/2s6Fu/s5uWedY6ydnmaPhpwInE/oUpgBbgyV/j8/LFyXC7YfG
qfh10Yqgt13wZDaDq1dj5kmf/ehEa56lW/JHIfrl/iemSu3zsgAfdOq7N14HYuFwu6h4Ax8nJNJj
aG4kcxhH65rcKKY81nYwzxpeoWdcpuHa87FIurVqx9Mv7R86bHn4aTc+wBtv/W8sncdu41gWhp+I
AHPYiqSoHG05bAjLgTlnPn1/LPRiMIOe6nIQee85f2ya9TC8ZqOjN98iIbrtthNxnNqQIMBp03Qd
yrVIaLYZ/WrGMR0EW9M9yEGeYgVhV7Ehq4P9NsXOWDOHcCFSJTo2f3O4Dkav5YGSWQxDzrXC1WgO
0Fylee/jV47iJHcnuMTaP3aGwysrD44qeSAjeeAQ8dv546ZjfgNE646EpBLQHMmeP2/9+WiaJ7hF
o9nUPOLiDYvZysDrC+vSeQvgjPHQ4+/Kq6O1JMvq71WOwekYCl6qn430GgzbJiBvw81wCfvVK17D
bqR746NGiRCqGzKOG9S7TMRRfIkp10Ud5NTTXtyZXky8RspBj4D1mUVYOW9FcRHnDX6NQnQVSqRG
TOuOXniTgQ/7NjMpyEDa95KlsNgVHQE9/UsnbBrtBP2wIi+BZjqfhqmPIbnEzb2Q13xJNrOVIOx7
wUkjR+nwUKxHMjOCm2J8Ndleyg5JuI7gJbHk5tRydNuYZphykRVZKzIjV8N8Hse3LL3L3Ze2pOl/
trCCCb3VXb7RSni5S60fmuZAzYT8p8z3WH+IFEDIIvBN/FeJOD7ZtV706oJnIU1f/fJktoeCjGxt
Va1C5aAz1sQUPt+i+dyrv3Hk4CQPq93Uu7p0V6WfmLiu7mhuyWKMPSrgHVrUyJxmvUBadmzJA98n
ykcpYJs/+OIxRZU1e/VwmYe/BgVvhMSF+iU83jbI15i5I3NXsS+iL1eGxFVYvR8SCisDB+e6HB+s
bjLeknxXVmCMEci0wF9LGzcmisfIfw3K26xFNkuTrYrvmNf4Ew5gD/TglkaucD5F1qlgPYukXQAd
a73RxUBfGTE8sXY2sdZBjjiZ9G6V28F6H7NDg1Eo3KTpNSOlxBi/DU7ISHi0xTuadubWT5raeM7F
fF/n5yp+D4RDO7OnJH+KdSzFyzityRYDq0AQOKLB18/Bgs4HEx8jDkG6lTR+ruAQKexTm3Rcp4Mn
dwcfXHj+7Ax+R5yeufWqiBdTouwBRdx2mb8axaPgg1UFXH8+UwrM39kThkmSDrV3SPEJqSDAhzrr
8cjort0nuBCpJ+FDXtUsUrLKEOnW9FPE3VsnPCJpUeYkThHGdMr+ZmwCdfzCLzwbXuSA13BfCo5s
zysC0krMAWr5O/pszERFptJFll/k8Egk9FB4gbFW1V2g7pOdP75o3PGZ+M4r2SCTg8kL9JOYEcic
kKhNNv7dDP4yCB6SjxBef0yAx4QS0e/WIYvPKBNsSQ8YcXXRBMh8fUtC/GfpOcl30O3BHmh3snEz
yh9t6NufWvSK1DSQKX7EvkMZx74yD6nFls6P9a9fAC21z0RMc4Q8v3P+g2B7T6RKXLRuYxfJ8phw
ZdsddLP646Ppp8gP3/Zuro4Cx1FwCYsjHxYJ1DMy//BFwA3FkdZnv51ABLCtAhacqYLDIOXS7O0W
naPa9HBgqHQ5fyf72QCI9mtI//itNDZEV+BCQ9u0Sa3XjGyjGDeOwn/86lfPHswjRXErtaOIg0R4
X4GLQ7ofF+B6F4s3A5MHWLTDnMOiik/tmhGYNIR/IpfASJF7OuQHOjhWon4pTAxAx9H8mNvL3Jxy
8RWXqeAiTYVSFZNLRcPRikxl5tO16IrVdwDGBLFhq+hLk/6r7/AZpoDxQJzt+EaslTbetfJDa12M
SDj77l18ybqPoCduTvhpyKqZZDILpgNE3vLo1JEzGPvUAOGTL8sGhAkmJIshst6xVtvFQCdkuybA
2Kp2SvwhphdzcDHVaf4zQu9Ga4BTsNM3quD1OtxHfDPyT7k69c5ThsbSXDbk8b0iiVDwDP0wjQep
eJUBVpoP3J/mqygcRJkaS48Rmkm0VLczEn6qfIqvmt55mkuHk4AFlF9CI227dBMF14AZo6RYgi9A
DPCO5wpxPo60Vt/J/bVs/+LmTzHumGiAIzIqp+CqkaqVlF6Fb0X0kIafiY+i4QYWMW0FblJ/NfK2
hFkY+VVsJOlhzh8zABhThCPhOTKyD8LWrOoapG8lzwEhC+DoxJLaBBXybUMPAoVZ+U4T3hdcTFUn
0qcLN5ykdT3PZPG+8HZIvtcSejgrvPW8IgsT9ZOCR1v+jo7Bdl7z8oQMMcYl1Qs7Cu+T8SZY22L1
9Ot1Nm1Mg1LlR5QeE31XqOQB71PlETZXI/ssa7b9vaZvzIqdZ2OaHxO2n5D8Q85PCW/pAEwn302B
5Vu8ito6twj9fE4p7hXOPBX0hi5DzlGGSP9MwseKoniOrJx7NCIRIW9RAIsXmF2ZO0Cy2RtK+dVQ
P0m8oUv0IeLEL3caEwdtTjMVEptIElY5gbitS6wI4NqkvUjzoS53pbCnSNxtIS/6apm5dHkNIsn7
Kn2DnYzrJiXf7riok4tdgHkni3nf12RLgI8BuEfai1IfBww9Scl3KzscEIqwrv7EeFd323/eFs9I
n73wO2EGVcdbkARcE0iaYox1/WuMiUedPrELZeVJCby63DC+AgXFlUfFtFc3QNAQdUa5Y3Oo5LMv
e4b22ygfYnbP62MavxLKRthiuDSTftfJc7FGReGZ/VHnVSBuW3bGAwAhEQvVhrFUsDbNdM3965Bt
mvCdCOFAX4fxl0WyYRl6VLKdzZFCkpPlv0RkQBBcJL8v7z219YSk2PSzrps/sl/ovbV06oP2XVYh
RzuMtdsr+K68lHSHFEIH5lqOMw/3PIHX4HIiGKTv4P1mV5mxjHVbv7ia+msh7ukYVR3hVkG1N59K
TGVBqq4ljiVhxc/FM2jtCmNfhUctEDf0w6wC5SNPX0m6BkJW9+r0skilBEYbiQWAKdw2KOgyd+Jw
BHCCItrnnCNJ/saD3eBTLdnzWmvTp6/hfLcSBPErvdo3yvnvIZofi+NKWTDR9qKOLspXsgZWWQU0
D/RFTob6qCZlLaR00vugkvNnajy1JftZuurWpa0AGfv7gD2YTXbL09lYh3F8hDH8AlEd/nhVg98O
EdgQrDQ8+lLHF+FFHRLoCOVs8OuMVpdQY6jGuMoVSPGYXZu3cb7Pa+oHqu/BJmIJcb/brwfLIeoG
8IhgSxrRZIMKroYrHFoFhfJKgAkblZ9CAYDYZqWnqAdy+1AlmuVryhRGjQ+5x0QtkL05rsB4IRUi
l7ISduQmRsLCsJYoHkFfK4PP3R2duLoa8g+d8vbYHkkQBA9ARdS/pMvLDbXQjtDX+qGbGIrWrXQp
p3sguoP7rETyeJkqSpB94sm1id1fXitkwcWbQaGhxp4xw1869n7xKQyPPjtSP7LKdaIshhepcMuQ
59SGK3bI3ebC0bilqXIOM1sbP6MRvWEJ7RC/Ud3p1PJ5+XESNhBU/qg6Mv1EBpsNguiIxh5bfrNc
6KQ/yv4bybKVSq5iQRNgtmu++vpYdu/8qvQeHF/FxbJ0Lt3S8t1SN3Biq77j7SAAsF0r3W/bQcVN
72q4R7RFFETEl+9F1mpaP/YE9c3CvavPpvalJQTg/wahCbjzo65xc3W3zHpmwpdR1/x5dg2bT2za
Vt2m3atbvaeOkd+oBX7Ntu1q/pZq2ZXgA1v3IF/qnzTek+E1AL4lUJEZa5Kv/BoqMrwku2JN7zfa
guVLXwKPRE40U1veFYiYxM2dypvmVblV1jEbCHmU4zqipaA5dPGWj8yIbkF1avCsBO+QAEO0AW2l
+YCmiLbeB+wGBPWp+Tqz8bCwrW78LRMjCzsXI87oVZBsx8Xh2SNdwEyiTPcxeAY+RHUFfyuc1J6u
6fY1JHzCisjtSju7AZKuskuP+IyayYTMUkGgqBqQOcJt3DKmY/avXJWc4l3oFRu12JXegOzFG6yr
Mr2oloH7kZgu6SYCXqTRj0xQsEIJZnMA3SvlE7JYEJC5W+RdH+pXipfd475XCC5emYWDfR2CGs40
3qskh8YbXziY2rvVEY5ePeIXtbyE09ty+vTJq1zsVW9wxYwUn/eUU3xMTOKfiAVFgVvXL+MaNLy6
lo4KWuUZDncUiO3ad+dpp/sCEdLcIcaHPp4Vw+upqPU1E8M6EKEfbgeaxPtV3BOS6tZnethw/ScJ
GPutGF9U4c9XqBV8KFjpieXrkEr+Te1RKr716FORJoADYJS3NP3zdSjD02++QikA5AAAZ2lHdkpm
jGAEo/qI8ucSI6v0v8hAV7jOkQN70Bl854Ure1F8tUBYQiT6ZRc6eajix/4DOWLWF9TzIKK5WxFX
Mu/IgVlF0bFzBdQSF3pmAEdb8USHbEp0fQeuQ7SebgdLxAircu5/B82vOL5WIt221zGj+ZNHpeJ2
JyEfZuui6U8SZ+EM9wAc9jAcavjNhoUXdYsDPAp0Z1tOUG6yj0I4TtObmhKCSuydCctS/tWlCnW7
xlZZ5zdtfJ/rs9+uTWQIivSDk47aCOpujjkHe9xuG/WlouAsLK4iMsEQ2kcS5D1Oco+T0SGifrLJ
aywBAmhiu3AjU4LJOkQZyKu1Db2SBIxOpFcCPqa3GOnzY1RsOn8/UpKwCDSIg40Dk1XtbnaPYB16
eF0zJ1oPP9bv6Gq21HJeAsFisW+6dwwZPmopQojyS48lSahWM82jUX6RM5dTtPsyucJ6oP9a9inj
K9yikUn5JQtbeErde2vcmHhrlhE8avNCnoBo3LCQh6R+mw+drV7BhRRpnsIHSKhNonukwMJrUzDp
8IJI+rZq3v3yJSXn+kJSnky+kURQpU45UgA1VA/NRvB/I+0YkHwe0/fnEdMsdHs0v6uMjjRUzDyp
/Z2jljhgR7LOJi+tv4GaAWm/EKVJiRJpntQtu3ntkDEo4geGhW8g49QPKCCkN2Nw4BzDbGcUrsJZ
FRGiTTgNobYr9pX2mCtbXfBo7aIieS20MplpOVtETiEdiVWYWWmYFO+jQx08ylw0Z164zfIteIrX
6Meu2YesTMq3Wj8XpZmIaqnruI0kwNCRXFIYT5NjJ3jTc2YZvnEJ9GRYsF84v3Bpk1rmZ4rFDRK3
W3bdgKtGQFcYoy1R6npXEcUoix2Lz0smfZL8tAZpRIexkYxnqv76wy0pD6XqqcVnaZClMp461SUK
vLKOJKVmxW0BTMTM2rYZqzWOerl6rbP3LF8AnHVdr3uWpeytM34647vsn7Sl9/IRlaNdCLvGMbmx
HX6LoDgOXa4Et3uxY+IRbJk0yL3gEeCxjb7V8JF119tbH19VHAmJJzmRy6gzs+TpyS4luYN+9tXA
KE2obUEFpILH0aBYZpVduRVM4L2c266lcEBR6MqCsMgEcszDFeosDlyrdakQWGkdnza+QlpeLKN1
wXpU7O+e6SFshTZCjsD529nR8gkZju9TBH+uypYWItzw8NyldM8jsPWdBtdeb1QJj+YJvgOwumdZ
4IvaFvMSZB1BiVA4wspo36ObYfqrAfijcUUb/TfBKS4ccxJdDYYLvyf6BANDxLQnRh6dTDJXITqI
4UB0N3DuJQDspFea4Fau/eJEixckyEH+qJgRQ7SPBjr69ElyB7/eKHa4DjzJ+gApgDgnd+1bHKPD
SMTolN+E9gLyZUfBtr1PUN8Mt1yT5nWc6hVaUrtbTbYk/ejtI/Y4fdtTXa0YDDifVQvACGMsOK72
rIIbf5hpy39Wwn5uz5L1yGnilGUODXHvq2yn5b3yCeYUueYrOwR9ENdl7aUIQ+KBgSSizaVbl229
KpT31Pg1GtBA8UK9nx1pa5LEQYyzJ4DzKv4kUA/xxcrg1ahJmh02fnRuEGxbs+YVCOvrOWQr4ong
m6r5DymjzjTxo6m0u1W2pbwW/p+KUz7yN3T5dNPCinGwZB32NVTGphf+DYaLAiAhXVOnrRcYc6DA
7LDgPOHv/xeM/EATFG91Lx3u/y5UyMZ8YwnfJc9ZMX4rpboi7MLM96VFa5kndX/E0QUrqI4zKzoh
oHwh26qO2epsIZOqgy/JeEUKiWYtCDhu8NZvAuyp8TBjTCOXiT1eFj61eGdYNj8PG1h/t2iJjFIu
gOgWhcdkPtNqA/H8ThEYOLYjINeAJ4fWF0Ahzkp/lS4icwToF/pECxVJoHgZndoav9Wg+GOLJU3W
Xi6UAUzbJo4ISQNvQ9ofs9giUfvbEHXu1222SRG40i2LrhlncfBrBhuYUY+JS5v2I3s3T1PBg8vQ
Rfmmk60+p39cHcqaBK6WkpXtDFIm0DcvqLyJeIHaJxFYXPqUsJq7RaKZIswaDTi3NVn8IK0l3PuD
BI5zlFirwpLtsfgayjfULSslXFpTOZnBJ53OndjECN4dNiHXjF6CmuKyQZzuCAbrL2jkTF5P8N7J
12ii6P1Hxr7SjZ+6+FJjUwLRNxy9JqObiPtbBE/aIwpYwDddgQxgsxPzr0DYtA3K44g6+3Wb/fXS
x4TiOFua6UvGdPGv4RHI7Mjuqs+AFQY4SxbfVX48jUAV3AszobXLBjMA2pGMZosawB2YTNq/aT9T
9SZjj6QbgW6b6TSUD4JCVmVjwuH8YFGiSlgLYfaPA+oTPuuqo2MHdYijZh+leYo81TGMl3Fjbn31
LuTvckSHqY6kl7xH2kALDYnUbeRcZhUq8MAAw9skD6bdtRjPCyIsR8hVuXO04CH3MWTHd599GRAQ
Y1A6ApGoafHCb4oTeUHcpg/D2EXTUdZeZv+plOd0ui9/tSV84lzG7QOabBJ0x8EnEBtcxs7EUidt
kVStUv3GlqCObK+OrOxRR+rSuwq9DkWaBH9j9PGEqdW30hppHstGJu+4ALYtEhANhCgl/7LZjKKD
RLhWfFfhiEJhULSftQ9AB3VUhPdocGeZoHD8p+AdE3QwgfU5CJagRjixXo38wS6ARZUMrfW4Sbws
8RC1w0sxEm8FegSxpCBpRrbqibt8O0DHW7vlRwkNYsMI1Qq/OlSNnw0M9Sy25IH8dCjEjPBzZhOf
egKo/Lf5HfKwSd4kPt9/wZ5IrVlw9gKe/YCGH6oYW3LgyQouSEGsG2IqnxPrNDmz7EcK36nLZUja
kzMiA4WJyuEsoRbomAQiyuQ9/1Y/fvdITpZFKC1J6OZeoDh1ubq1/vSJPI6GCScZnkn9CIpLI55Z
vlXiVSksE+NHON/Y9aXwY6zvxJT8gy86sudxkeA2wga0apf44Mlap2jtN4Y7wNbt2OHgsoVwnXCJ
NxwJ3K0VHvx6+Nbq3lm+FwBW9GsSsGV3Xub6akFtiXOCCwgozu3IFTRXanML5GsDpSlxMvevMGz1
fMDshwJW2DyBKzUmAt7EgRJ3mVIZQcoBUUFlRTRnFBHYCo3eqic0J6nkRL+qZou+FzF8+2U6vU26
IN+jx5soAT6H2itcvGjuJ5JMuuxUCy/VJFKX9uGPBLfR5HJsp7PPrNi8i+JFFM45y1+u7ox0RyEE
cern3u6g0q9yt/FnEqirbQvEA5u7okWt4aeE/1iwJpc4VlhSOsF63E10TxtU2Gb3Wlz7H5VwQxll
ABNR9JS0Gcfli2JQsUo/EIsr2Iu5ryh5Ebe0wC+GZwfJvWxwZIjMIfO9n+7L+ahm3rLbheRuOVh2
on0ZXwzVSSfPKDoXKyjY216othWh58kGzwqDUFXeEjInc9QWvHfSCPzzZujnSLsbSFap16OY/KGY
Hx0ZQwaQ5IUeDoL2vSmwIYiWGQrd2Zh8JqhUnHFdRdt0ebHepehEA6NbzeRf27UdrXtlbZmHQHoK
4U8r3yOD9eYSx58CRrmsjUAUTGRE2LJBDuIAaI+UKgQ8HBGBvjI/SdfsgDAcmoAKryPjAU17fja0
vZTvwbgXDgO7xPKUocUC83DTkrdkW4CUlHshPdS9Z1BzB4Oc1D9sgTzxscXjHn3jEgvDdWedJQ0R
HFVTjCbFzdQ8koEc2gCRaTFmO1hnLXXX5pvJCteD+jZAMJkvYfwSj4d2vBX6JtMPIEfwTMRF8UTN
1hYzTkQJLX1P15h/PmdEJ9HcGiWUgLKxx4e22SzdEuvJ5XtBb9+4fNr8Ps3taG2FZwmUPe7a/sEU
j+JmpUn2MggnPQg6Z4c1pWDADPCTbOtmRhw0OA/nA3yssIaVxlbCRzBiSSMdALUjC1DP6NISh6nZ
Qb1vtD293oqGa+oLXxlG3F2XoaYTgDVMkh1r9IlrCmwQvfz5aKIGpDq3mterbnU2HOQR5X2ITnyL
xLZv4vG3uUqSxpCu2mzbSUGy+6LnSEZXltfEoQMh8jJXlLgeSrYxKCZ0VvdZhwodjgaQvpQdmRiw
GtLwaPA0IGKF4BpYL124mPggCZ9+9Zz0j6nUWXU61/CJZmsA2xDRPBImvjIkYRznYUUaVjuDDmHC
JOhyP/H4TtpIvpS66vsfQ8TadOBwxXrDi9tvdLpXvYr5ZKV75J+Pd2tiA8gpYtpOsK/SR8p8Bm2t
sHnMTIkdAKtwDmWFa3AdZsR/HhT5NWEZmm9K/xNzwmjlbln59HRPXwQsL50ZEbmdRIDFDRAznz8i
uzD5rBVQN+tI3DeHdOpE+LXG/i2QvJqJ8E4rKm6zVRF9N8Siq1Sdsly6erxvGCKg6Ja9opyZfxhI
CIpqe/hs8UNqdllxser3ZeAqfzji2ugjNliyTXa/nFd+geFHZ8n0G+k2oeO3ZB2BKQ9ihGUVRghe
PdY71ERi89ksH4rhPaPE4x5C0eWSJY6Ep8XnNu4aGtQkhtnav8QCpMUqR/fpxU/V/0UggYuSHIXu
hBJ8ucAXyNp+GrAkxD2v/iFozaHWn3WKkF/+UBLIccrNvaG/8Rh0qTd95t29yU4i0tShuMVor1I0
/A0HJ8SUrdBf09iEjYYH2SaMN74txJFp4mhAbE6AGOG7JuuH0aK+esqTTSgV5UEocTLzUHWV1yRc
joxmUblG/iIihLB8Bd0SSPdyzDWvlQytBsq5+J8dXmZJ21jmTyTuwvzqt58TbHuOkH95TywivWpW
pGo1pN8T4a7oqCP13tjxeuJzXINWEFGpsZK6AV3h0SW3scvOxOLSH4BmAmZtOU5nEKC2WYQhbOxT
+0nlQjTa0bxbCO/Cf5Q8EMKEeqqEV+Vn57VBRecucdRwCGG3G8q/ikrLyRHDrWpcRtQ9Gt/T8NKh
H7EevLANqU/+plJuUfkCSoUNyCBSF1jb7y/5+EKmvhO2r6b69TUBVYe2qj6wYxOF+detB1DZAgPW
KVh9VyypTQgRPdBkADBCHfQ1DRctsiiB/pHL074G3WeLlEQf+YUiPrf4cdIusUv/Gxp/7i91dmxL
N23+8vyn82lPKZHbd0/T2spMt8xvUkPZ/FfOGbxVeCveIiT3mEN/JUio0g9cwwRd4XXg8RIIsfUq
Etm6Tayc4mJdtb/xsBuKE0ulcmBW4G79Ueiqba71cvvt++o8iveF/Y82ImEhjQZqOFwhMEWLLEcf
Ua6euUONyFDbJZwkKv+/y0PFO7SINQCZqKTedPq7FnxlEIMDL7AVASjg/oVCsYXkszJyMqhBbBSX
ACrOPFU/mV0Oxn1etA1jw6M6PCzJjUyXVbyHyONWmXtMSXx93og1fYZohdYRywRYKS11QrQYKgAZ
aUgTNwyngD5SvdcsZA7+pyn9zTn7mIeGg2jAIyo0EJfM/m5Vb9y0m2HatfMhwWs9pKc+XAaQPEIV
+d5U20TwEo4k3cEoztpf3Vv8bNl1YV0EWtR5xrsO3ucNVUBVkmWaMeZ9AbhpxraJ3gDUBqoQE3WN
mIq32SS/HbB+OeRji/MH2b1CZYMCUJ5v88kR8ks+b9tkV/EZyr9p6/OPJmgSSmbzSyTSdTet9A+Y
aFp59kxt0bUuJCesE3Yq6PklQY9o+mG+8ksjJKZyuU2nzYLa+N1DDFFoSAthskasQNK0QopdB5lA
EG+MwolbKDAOVgGhxun8liDRHe5UUKSWwxrQ9CxPPrpFCLvF6XfiUp6RcQn1C1GDE6sY/ZqT008b
uqdq+apInt4hm2L6YOpaZj/U5YMrBAfo0OXUR+9aUzungAH1t3LeG8mhIRnPZjicTn15RL/iACuL
sLvATUL6JGEC19Yb7dIddXIAGVqJBPCOdhjgX8YmlHbv+p+csydvW9MT4Rtnh54x7j0J13i+iZGA
G0srwpjbComF7mwP5dFsvCZ2Rx4xrj7MTZrxt7gkhFMi8/2zbVAKiFYJfU4IZWdeUvkZmlceyVHe
ktngmVBjKhkfhPaBYrwZLpEdwyFiMRQhR5Prcp5ycfWIFYa/kPJnjikWvd4hlxGo7ShBDjdwM6Xy
I1hfZv2wrA27X8G/km9ayoS19qtHYg98HLLxasUvfVRu73PejzbQByp9HxgRW0DvmxzvJla1b/yX
Huwi68nkcq91h0UX12WegryBHPljU3wTG19LS9DgSlY+F8i+i190vqrfox6/cfSTK4JwtgCfHsA+
MSosDIR4C8kozOR+Tc+VQ3E33wFNSiBw+Um0UGyCr2k5BWNnJSzwBiHtIQRNrn7gGDmDDW2r8zfm
QIbiSK1eyyVrvFqIuUIvZlBP93H0G1hXWZpWX6RTKJfO2ujz3m+O/jf7RfcdiPukYOwlRlQDzJs5
67DT+8lSf0BpDfFqpYNus2bIY2IcEtFZohYw7QFy/4P9wFLYtdpuxwq3IpBgWVYblKRLa1LxOz1q
+VJU6wHykmdBcvXIkeajhta/ea9RbcoPw2bHS2+gGLWP7ugrO07FV+6Ea02B0CefsrDH5KohIPe/
CZolZcVcwYnh8uDU/jWFLaOyzMcUE7KN45ztGEJUYK1nPkv2MfJ2BmbmAvPfWKWJF8Rq55onTBB2
MvJeGqKlV1OpL2Z7nC6Jh6pT3TZe4QGjcO1jdTkyM/gS1njqn81NX/V8bg9yEAiT+ORnE/ujTyeK
uaZHANrWZ5oLwq+we7bS5z902iKqmwQE/A4+mjnMIjzcFYHpa8uW6Qgg14Lz66rzTufSSRKOo8Oo
QTN2heCVmYkhQUvPS0dwXaN0TF+4ixKgoUzy7RAEmPCcVa2kC+AtYHOrkXQNS6K5dsw+IxKrHHwX
ABhIZwiicNCTtmvdKwMXAwf794ZlYG02+4Sg82jGTfBjlV+R9THFO3blNLoNNG0IpwVQ4n9Zdb9a
Rs72AKVcEMuaq3YMkFMfmW4wKx+m9tbmH8R0FRsRkYMX/tJHglfZMb5MZUP+PGL976g7CfkrGEel
raevKXonHHuuPorxdWADXpjqRdcZDV9INThuFMRpgPnVm6T6dnDoKL0we5phHNP6+bf7g8gnwl/k
EpmiQ2Hx8KFQZ6gC+27ceU0p+wobOUTF68TLL1wT8SrQgJFsGPB0BGonv/8QtE85I6SRKyE0fWcK
fmi3ELLiTjNEQR4qVQNuT3c52XnC3zIZZtGP2J6bX4ZdKLWOHTyPX3uAKGG4d9zTs3ZDM6wSpKLv
/OikyGex30fZB/EmqGlGTw1Psu6KuJ9nSir06AJ7wD2QtgR8nAflYyFPGtLlQ8Zu3XBI1WAwyraY
lAmwJrHd+0Ml3X4Ea/rIgQ+x1CdcbhXUTsDrVyMaIs0Mnhd4lxVvEdjN5lcjvrDNGBpRHN4A4oQm
sHTIyQhwDCn9Ywp/ZGnRhOOveavUk5Vvl+FnzK+LCAy5Ud/vpvCqo05uhS+LOu5KXLXZKwlpiJfx
8fTzQ2C8V5uJJGembuPQ9G+NsNPjm5We0lkDGuXNIwPW03AIQAmT0r5ejgBGRgvWpq688UnqYVnt
mhFIgvjlP2G4jM2bgrpPPVfJJZi5+TZlT78lY8khnVy4ocxCTtBP5KwB40MhuQrlagAYzSEakNv4
66A9zyIT7sEwb51+j8K/KH4MUAkd8i7gSx6RWoMFY8VV+XNwy6dMxWTp8grxgwfVT9+6MPYcGF8N
AkWqgKhcusxUG1YrIb7qykUQX1WoPQNx/KK4TZu7znQehqeFk1uWISt5bVA0Jso1kDatuTGmNYVD
XgdLfk8gVtio2xLXgX5JlXs7MUQkz6j/STrU5RdYALROrG1LeLpWS7DDf7qw6Zu9hOgZnLey5YSu
8I9lTRebm2/cf95H2vd8F7hC+6ypMve7X7RsEzqLKzbGUT5kXO+x8JWMX8UJlj9SGLftZ6l/LxSS
AYYzQ3sZ+VIsSpYe4OhiW+wIO4isvbJILVySTgq0OPU+T9/r8q3DZFm89nw0ivR6KcMPozBpwF31
MrN299dpxvKcS6RLhZ7B3rlsTx615V17AGKq1/E2QqyNppXDKQh4uk3XCn4JnlhDb9foolEmYyjE
3NL+0UpOnUqDsumV3WkMGcGfuGaMDkhbQmixGOXLT4swAUonVxUW20k+CdHVqmDuOQsWsHlAEL5r
m0uZHJt8nRe7cM10ygUwemAbFKpN2OdKrpYFI1HpFLD/EeToNhdkReEDkRL8/CiT2mHnAxYsMg2b
31dzp4vEmesvUXe7xoGNVi9VjrL8NY2ZbagChF4FNQ/Gl6ngyMOos1A/XcVABzYoO8uIAVWIIplc
6GVmUwuKZjbgR1r9adYjo8SPxHJrPHvKJEbjW2khqVdKuQXDi6GiAoETHkfYHJ64vejgrEKUNCBv
kYIqZlPpVO89FcACOSltWTj3vDNa+QB25XJETlvZzL7V67Jc93AjY/4ZDArcHGUz/AFd52OEFa7V
A8wudTbjpVUZ1FfYHw11rVZbiZTXHoNERJOL0fyxISBFWUlVRvJnyG9mBEolWkm3hfrNVHvSW/bz
k59/gR0sLhR2bTEaeA44QmvWipV2lq0LESZd91OIr339TgJ22W5CkiuAMZH3wY/qJDOsrU5fKczf
Y37UgxfoA1uC5uk4GuqSlwoSR6zB3hFn1LgUBfEx+Rc9/w1qxp3kQG9iV2FdQVKDt3At6iwj9gJf
BPeAe4ISsaAh5pvLInYIYBmvWfyz7MAGp6BJ2oYEMezzM6fdzwhslEhOP3wKTJcwzpKyRbAdKDQ8
2aaHKRxk3T//U1jMl4ixlKAZE3waMRINFQ34jv8ClZqTETWx4IuuUYS0vml4lVrXbyFmiAgbEKcb
JsAJ+Wazqe3SGbU3hYy6LHEsv/dtt2anJKl8S6dk3RAB928MsOpt7HsdxHGg32OR3Fo+9oQ0e1jB
rDn7yi2czkH2qVl2PO8SgWB73DelDVmNjNQmiJ0kvBXmCHlHvO60kByOLg6r3+9aR7HSkEJCICdG
EKjwcflYyuT6H0nnsdy4sYXhJ0IVctiSBHMWg6QNSlRAzhlP76/HVV7Y99ozGhLoPuePzXgFGctB
VAPrQg9zOPvtmP5xUSMbAjdalutgM+jnpLiX3o62cpSafPTk4WD8jYdOAA1Cyj150ixI3q3gFurf
jXqbkO3pVNG5YbOm90r9TtjsFghZUuwuC1GhRgMQZHSBMrS/Wtpe61ZBnKATN2ga8CB29qj90chj
32koUQE9KrRwRcg4fkBIJCS1WE4gjDK/WanKhGkQzSvH+LYsHnwVgcOtzflSDfO0RBY7AucMjxIF
EF809IML0cQAwyoI5N8D9CntlajfWV+d+gWCk2ARW5B9ix4aD28WuxTkwNpfdd1vX9xD1g/bnBfp
LbKQhxsXxMl4fxcRG68vziem6ooO5Zxd2WXNJm0CEAukDZEhg3sPL6t9Dvp7DHHUNRrRwzd7fJoE
O8ohiSy/abDLmLTccaHlP2NTIszjaaURSWLElmPggdmTsJVSzZdNUK3F82WzioZFvrHtacOztmjV
o5pfoEQg/Bm0NvYHygpxoHkln+xbz9qkTqeCkI9AcDNBgZu4eI+7kzhfPZR/xDnOfyX0FHry5Sm/
ccSZFKD8qA98eqC8qPj2ZrU2YISC4IQIqpkPWgEV3KG279zEsmadctUq/JzD1co3mn3BmFBhdfB1
shav2QDvBwlivSHBJV2Moz/aEplEJNv72HB14eFeJA5JjwL/d9x/n1ymrXnHXZsJWxyDdnXEBwj7
zNUHzAFfIHBBnVu3PKiraWmNZ2kp4+hyU+tDTf5g583oSZyAj1xf1i825c75XkpQUNGURWAsA6DH
9VGkijvW5TIYmRGQUxby3fN+gjFbdngIEVfq0o/u/IX53ScSgZufz1WLlgS/zUZtG6O5UVrOzP4t
ZkPFTDwpDzE1auEnvSkzuJAftGV5xQpC+/dwrWCyhaArGY6AFy0CkeYnn1aoc8QX0ZQ49SjoNUfS
YUrHTQEOvyUPQzYPhYOeqzuMOK9jOmSInAKfNNHtslnscs7AgJMFrrVyiX4RM1gWr/sTJwymJm96
fFBpi95r9hWgXKPZljJC5MroyqPCpr+c6ZUa3E5KOQGS+WYQ1u5q7pdg8f6Hgmo3HkgFJH5cY6NR
b7q35S2XvnjaAoZzZ/hJwF0cAK8AINcu6m9vAtam+iLjrQ/IWRK2EUK1KvYQJKMfUswZn6yH4jiB
BHT0h/j9EwU3xQXzHOpRGFagjPu1IA6a8NVYwmFqp4/aF/lEDlAG1hhe9XoSsnmoQ4Rx2CFXppet
OuuiZ6Qb4k+zvPk3QW+obQRhaV6G+H0QZAlnrYBvKSXkChv5FvPhi2edVxeww9zB1JiwehVXeBKI
y1Ur4S6+spdvgek1f1xWPEShW0cjo70611CpxJg3xwGsgwlVrd/N8Tit/E2tPiU3XE3GQQAZZbLy
Vty68HtCJESPJttRt4i5Eh0JYQtXl22/heKH4K7PiIIDM/Wo1PlUySQPNDSXJO5UGLfOrY/Oxf6L
GwIatD8fyDF+WNGZL21BoB/9U+B3kFz3yjt2c4974Es3XsD2MxXsEXJtgWRZ5VNwnIWiTC6d1XOF
74/8Q/x9a3FoBEhLIbIYNhrtl7/Dc4cXDN5Ts7Z2uBsMoMoeVEz9HLVzKrXr3LJQPNSrXqXN1tvV
lHiOZ2BDkppFtCxHaYA6cUEf3pRstALlPA9HZ9OPwuStl3f9qzO/hbPaDJ8ZZj8+GRlOPxEnBa/n
o3C42XNEQqxmYBykuPKTOgC99aVDT5TnO3ESVBZJSC4J9HN7fKk9n0SMLd76zCqJGxjFkv6S4rNj
nCP9KKX7Qv6z8psm4oygO/33uPwZ6P7JEp7dYFen55q9nuWThJJya8S3LMX9uxrzPSMzAHUos47y
OaZo0eltXQDl8L7fy+JQlpfW+Lb5hY/TtJlQECSKAL0qdhHak8QEPHPmrcaQxe3IbyFcU/RJOQmW
4F228VZ+8jYFV4J8qD/D9eZ1l0QT4Cp5ssFEPgHsYUnAA7IefzNtrRZDEDdAHVBCi0SxmOJFDz9W
wglER8nISBapZn6duJZVclDSIyBL1Lo76EBM1+S44I/gSeQl9A57BbM9KVcDHH/DMC8zXOXzb1ug
5NxtIQli4v2BBRvR2iLooiuqhULkxpsrSEyISGII+7AorakR7GWJ5QolF6XALrLaygPNCxV2kQep
cEb17ikfrbbNqzNEvV5cccxYzkecWPz+0nKMWDy6YKbJcwfus1n6bJdeRoVrO85tCCavf+ImBDgG
kftkkyXNCoSRifGEf7jE5szP7GNuDqGBVfVmmNI/jbcxAckdKxS3OSRdrHYzh8KwGiqJNl+S28qd
2IToFzP6bZGg9pwTXWocTKRtcDy1ui6iPQ0ohrQk6Vd+TMaavF7TZvtFGsozqU+fFlLQZJ1tcHOo
e4IHxXKEyXgkKgVxZxMsra7ZOOFVp1HIbmDS1wk/Ys/FiWsWrtsVJZSGzJHPcGd3IKCo4rsiwdy7
6OwP1j1hPcj5lsU8rFL9PUgfUrGO04Cx+VZLb8RP9Q/bO+LQ7EMiMsd576D3dqKZY6L1VwtXS9oF
2l2X1g5GW9onGL+wPCxkf6OXX630V0Q34PCM9kq0HD5AuYFUUIGJBTJw++bgWQjLj33ypdpMnMR/
1mA22DWFqspisK3GX2ZTvkb2XYhd86ugzrrWDpLBH6Lmau9CIJYSt9/V4/tIPoMIpQxIbLdsrX3S
/RXlm4rag3wsni2yPodicebyJqQJ9TrBjoxasLDmIkfyIa0cvJCofPj28QYxpxFesla9Yp7y7RNB
odt0K+c4Rr8G/IKzV5/9YXoHSfghxB81z90a38TXUZmPPjwU8DDxyqlWuorNbJuN+xjQVxP6U7hG
Cj/oEGURI+w36rgQ82dFcpLEHYUxEjlgFi61J3kT4jhVpC2cs0OOC9HZ4MiPzMAHcmw9mE4fTzy5
1iVmuWJDpmmhvEKNscLZSfJX1X23GuhjViFRIrG3trhNi3lhISFFEekH3zZ5YlyTSFPeEnEdNzu1
vHrqoczePIQEHoFfgpL1uWp79orMJSQQrZ1h/gK0+sUVIEPnpk9czTmSAotsS2Q9GjP5e7S/2CSJ
wj+lHoDftzm+R+qXITcLo3pqMAcE5ABLjnvKTEgqAAhCvCpgT7/4E99pKD3JnpwP2DwIHsJEveF4
5otohq0M/ImjImWZN9Z6uEypGEvebem9cP5MfcepkEtPD12FVdCzmT35ZKSmwYQDQtGd8+hoFnzz
DRsNjfbGir7BZUQQA5SMhnYeZU7oHzRrYxmvvPnSmV2K4EpnNRJ7JGkAXODiEqLElnTV6aqwaWgj
4GaE9jG62dmev2JgoAg9YsfEYGtPNdJ4b7OZtiBRygrAYRaWvVbqTcz+Cy5jTce801hiYpTyP2GK
chxFB/NDYh8SBGdJs4NlIPknA3SMpA7BSDRvZP4n5jW1exMyJg74UOdAO2jNzTL+QhiHoLlAslAa
UqdICe1z2O9FvXd9x4oG4O16rDlmIfH7stl5H2TeCUUKyCLEBFdBnH953SEwD1p7rgCC0p+YTNNx
XVeMlY290Opwniq/9oLIUu8HgeY8Yd2MwgJlDiE/kYAEkDsbJ/SSYuPtahUbFea+DGlmg+D5rBKd
VUqfWk0ZpPU+GB/TVG0MU0NSObmZjT4kuRHhjSGAwnvMbfjXUfKxUaAJz4xrHagYDup9UoFVk29f
EJET8DLEkwO59luEf45xU6ub7N2dv3E5LuBYGCLpIMWmK+A/x9sxq1c4yDg2ZteOSNgXAEe5jXyQ
RceAHziIGIwQTwPEmogPM346mnG0LS6JiF16ppv03/xJ3rtQr1vdQ5uuqvEUfr6JE0ttvrFmiYWd
fThKP6XgFYwPirZnvJ+Itnk5eChV1ME1dYghR3WG9d55C2ucSYdhuFhjNE/7fn6HrQv/ajSi9SMJ
L1kVkpvxpaeEPc0KRuw34sIRg2DqWxNv7f2hZiSdlHhFE9JsvGXNm1x9Aiwwhy0nDbfIqkdin8vv
IZfzeDd2jX0puaI1VHt4EFGuczFLp+aqys+g/rHjfZC5aHTpoVuFnUAOfddcSNVb4Fz4VWSiLUp9
hthkpiIAwNdohBeytxc2zhKvFxWIXE0bRd3Szlyi0SUVC7sG99lc4a7+ImM7OMr90SMjhSZNNDwV
Aoml3b/XeDa5qMS9DFqARGspZ/skIXeX84yAT/9HpXTexw8rAPnBvBAk6M/OOgJYaac9SQqqPMxe
L9k7ysWxKHh3ANalb6t5n5w76GkD12KzgQ3TsQJj8UD+H0l66QES+wpbx3Qfyw398516SzGzRdXM
oLCgXkwkvF6ZmRb1BzovAjcJ88pXjitUHpNyHTFVArOrDZ33ardwIPszA1r4YKs7zM16/F2oL4tl
okT6yO9Kjy6L1F4lwiZyiSCUqTepNyiZumIXSUfCsWcVZlplnSdo1TktDeoYEAOK710LnbmmL41w
42UfdevMRsdfW6BYQvDbeHxVkssHJ8aunMgB4TVHzCA9BWaF24HGXrRX3lF8Er76kVq7fCJgEtZ/
PORhtaj7j9oc5ymjl+XsPHPP1zsGZ7wPaJUrlGoRWu8GXsKWiLCLXQ25hVQc6XFth4eFuoWM9lns
fdyhrrPLuCjmSrwpKQZVWbZO4g8QhU9NRpC2gOhV7lBihAfDbHBkIGyxhu9hHQIfscwjjT0DJ89j
khpL6Vzj2UAdrxA6PlExbcMvzDJtEU+XBDbnDAan+dzZDg9I+iUZBCfWczn9SPVrSmasQXqUr39n
9VEr3ib9M0DCpqKJa+8MVGhBpHfi3sJ+wSAUNkudF7w8NAt5LtGf7FGUQD3o3CG+2eBFl5HoTspv
oV0bfP2RSzUkzz3ljglFmDCixdZuzzBXd6J2Z4bxquVDhp+42Y8Z55X/PpYPFa2juGtVHsZMC8hq
R7oOVN3BraNNQBnHYVoi9Y5o181PBprwcEUxBUMDJDOxgLA3dOykiyZ5o96KB/TLsSPCiTjJx4rR
m+3d+3Sig8SbC2yL1m5B3EFQbnX9TQhX5PBdfLZOj/moujXhl5PiDwSyq4idWZDoys3+ORYvxdq2
BN8kL9qPh3EThvexf6b1u5T9Rs0rM7iF4BvGamNxO0UecocTaircR7umfObg0/Qx/NsWFZXE7kNf
klvMfMzdnpdnkg/96sfG05o1twksieV91Om87F6+csrpw9VH0NnPWP/o0DbJ7UvOdwAOXOBZ+FGZ
3qFDKhJsZfD4SN9zcqNZ/S1tdwoxkS4twhHVdSC2/3Odn6T+bhtubhM4kF+SdG3PWFaKU6z/tbI5
t7ESfpvI++6Wa7jk+Qny1wt++uGC2JPyYmKdtp1zKzG20PgAuvLFc1aWSJKtlReyN/Ix1FsBDhno
JGjsYMnSgiV6ilE87agGymeEsnxMjnW2NQvBeHfjU7yIWD9GcEwMzAppVGwgNJUH1ivigZCURwnT
2uk/fDOTfGxR1Pg2qj0Vj8RSKcUNtlPzg5auoukka49CetPwNsTMx8gxYJeWCuGIhpvuDeM9zz6S
6WBpBwyFVfyecoQV9gXVDdmrKyYGXV2ZFgKjc9esh+FcWCgXnGVc3KlAyFBCsJbXZG7/b8WCIOGw
T5OtwP8bjifdWIrGl5j2EZrJP+2c4EnrU8ggUZK25hKxVE9xCZFO0gnvwYjVmYnJ2UfKW9UTPPRR
Vzx2QicquEiOL3cyWFdYI+qoWav5z2C+CrTNMeCbm7tpex5yKlJ2g7kWTr7oU8N9jNuXKF1vJcTJ
cXAYupXUrZwOopEUDZTFhX9ukEAx/Xxb7/HO13bC0a803BtCd7ex5bWvrnudTvSVJr+ox3CaMyWZ
JaodAnaXsk0DyT2HV0FYPqvQvwCVR+r6l1m/waQkDml4PKv7zf03cveB3EIZBoe7IczfbAtBKmxF
vawfVr2JgNj8ZaZeLeOEUyN55USQyCDiAFCl/w/ZdOz/dQfgkPKJjFt0mo9RXdGKmrTsDMu2+kyR
3xLLPRwhajt1SwMBDMcGgS5SBninecFoeqfxZ66Xa01jENkN7S8jHEJSkF1+2DC7JhGy3x7A4h7l
XDTcVaYfLsGayMg4huk310OQ3iySf6R/mStxv4dtRVMVgfcqq4kcrZsvHwoeYhNy2BpwaX6MoBkW
GddKdUE8lcrrTBZxqlK8d5YsMY11sIhojDqbVXya6/5f1R2FOIBECOTafE7/rqeTwMCi7MOie0F4
mibCealn1tIPoweJwnKN5XM6pM01K26eQcDVd1OJAKtjgUjdBLWrdbJ3XnZx1pBWS1uL/qDgCKiZ
xhscNkFIutip0ffMSmnNIYQxCRdvsZK/ZAqCkG84IvGB8B/ROYiLlDSAZPgpvJ3NJE4hQwWKJHPt
NJA+A7kesNNMdhkqlUMVkkgkMBFef7SK+Gj5PJeTeRqIF0J5WpibvNtbAUFvd4epgJSBginOUbkK
IPu1Y86D7SFC2QLwF+j3WrAxHeBMrDM0Eq7C/NrGOe7IZDHVT6LEvPQlHuiSRo9EA9hySUu0k3Nb
kxIXZED8K5E26ACniSzWasQkUu/9EhjirJnvTv3ipZ8HmJXgujkgG8ShmvJZtZgCVm3752OyZlhy
FlODYhmlA65bwaZm/pvGpxM450HZjEt96fjY5XO0Q43rW4/fb5l/n80w6X90odWobLfqfzw4MFSS
iw7lXC/vemdL+nREk1OKqNr56a0/8TOYZFp4JeVt9aXOgRldjxHxVi7QPObfYu9sCQ3rbhFYpaR+
kaMsF3v86WQRqSNZOQ6vnLYa9csg3SfCnC3tMSZb37+gUbTlg6YJJzWQiL8LRcvFSve34HaDcm/a
R+I8awfx6VsuH31vU4QHC/BwXhEht0HBNmvyn5jre6qvpe7q2q+V/WUa8Qx09iyb5jMq707yUp2b
PAtcv73Q2DAfl9o8zj9kWAWhczTRNVhDxrSVY1p9tu1BI7wm3FkRa+kSd52X3TuwAaUy/z1GGo8G
kQtz3zprBkaMTR8QqrlAtLwg+IVTVpTyUgwOJgXmHzRbnZlAa1bGN5QrmTVoDEkDEoZx0+VFsL6B
gEBzUeXQF2AeLPtWp9ek/w7Hc67+9KG6aeprU2lQysQBUcKjW19Jv5+yYw1Tm3DrTVAEhXKT30z0
D+nm39UJM+a/ieSr1Hwa6A2HNUHSPNJHQs606s3O9x3rQ+UUSwJvCMkCRhZ7itp+6xg2xqfIfmn6
Vd2dmuQiEwSW72UgUMAse2Fg/Yh8MD3OSi8T4csGwxcvZbrivo66Yzfupxq9bULCMa8UuJlMDNaR
I8BkBkNYEV4D449DgcwUS19TYeP5v5wGCOp+J0QaA6Aug4qHHVL/7ZiZJ9DDHuIxVj9IGzCgIeua
yY4i5XjbThvMBfPwL6kRET07D0rre6g3CmQdPvjeLZDn6c+EX1g/j+FLSncqh0VPxODw1oGglDLT
LFELOrJbJ/uRvHNhLOsJORLk1154XWlSL8tNJ3FfW5zZx38yKukGekSvN9mbyzbZqf7Glh6qQU/M
CqvGho51wPy/tuUFSi6E/GktinkRSnuZwlMOBMySIDI88JkKJ0AvE9a3p0cr24cjoaIr5JEuiRNZ
9+yxutfZzlL2RMVVxcEqLu2MTEK0CMTDFDe1vsL6F1jOLfTmiyhdcoeik2r64xCdRu4XuaUgh9kR
opq0u/eWiTEvb3X9PjLP11erujpcopq6JjswBaSL0egIoKqUroZ6px/Iao9hUM3T4aPTObCmb2h+
EdrdoJZBnm93NU64Lent5gb4u+8+aFiY41LIgPoAJnAHshJq5cV580b8BesIgfDQXSzvz9YPE/ro
okfcx4klB8MsKE5qvSw0xAnMXWs92jnt2Rn2ZGuOEO/kt4Nmxt0z9jnv6qPNIq/SMdGFJxO0vsga
5ENPTdtI+TbVj8KBPVUrSh9dbM9Cs+AfJbQOkRAVsF/EyzRbkY4ufDPa8LSAWWMiKOZIYnJQZ7KO
+91krh2TvvCzUh4ipFrS2WSDKxCbPwzjUxmvqbTJnJ1BflcNQKrUSykoSYOyRVc76AiU8pGRcJ6Z
nwqngOV9CL6MuF7UqVb2HvYnQjpmWnqYym2MqSRBu8Pq7fbaxf769wGOb1hqXfr/Iu8gO29990XS
C1eM5NGmvM4U5H1ImbOVWJn0+E34mSNeHBkrZ+09FecrROpSE4vMK8HJ2C8tA4/ezg9+ROJcRTJA
vs3wQDrau1/LK/TczrZuUEaRfe5Y88Jt01NQX4tauIXMbYuVY1Sfuvdd27/IZhYNgkALubc4VfTm
BA1iR6y1C2Zk0quIsdUG0HQcywqBiLQweSiOt4MGUX5teGHMfWo/iueQkJ5q4Rhiv5CJ2OPbDsjS
CegjaRGweDyWlAAvAwwnGf9o7e1hGww/vV2CTuOgYWfFYgapUpHJKSzU6a62j9OAPHzBVBrzVHkr
tD+4kvi9NSYE2I1QffOVnc7CbRtnk3IroedDKEM6Lj9vHhBrQLHTvDO3irlNARwy4LEW3Kzo6Scj
jtBc+ukmx+1m78UxWjuusoSeeW/GZ9RubNaj4UZWZCIRaW9AK2nQANPI8XhgfknB39D6JxWR9ReI
hjnni2ztC9oeFiiPO+vDE4s6CVDQT65DGrJMruxOu6rhI8MfZGG7g2UMz6T2jeGxaJe1/UBDg+ye
1xFLqzNelfBGurQDbqoG3rFQv0RZCydQy6hClkALWEr4UzpcpPYoxw/0qosAnJmYqXiHrDQ0z/U8
WGIZNzCYG/PRW/vNAqQuWDZrWz8GrN1r3Xaj+MTMnhK50SI2llHCiFuiI13TwUPHFaG3hCficEUc
bdgBEmFiHz8gzTQKtkumMfuJDJ07qk3OuvFMcl4lCzlwfEqSG0IKMn1VIkA9QgmsfSCIixganlQq
hmTChP/phQJe6fjYNksQK7a8NMFMsPS9x6ARynsc2zUxUDGKpr5aWwc9P1iLO/uhPZvcnABGuBLM
MtTnrLoYLHhLqIbGsJ5vu+BmI3mXnEXv0ar0icgwmgNIhhexy6MpUwFm1WNlAJU/GqQP/hrSrhj2
YsrHiSrxtvHG83BO3VYad8TU8jBqZOqRn2ZY68cnVYHkOso94uxz0q1ykbBFKpFzT9KlcP8V1z6H
K9pwa7x++SQm5wYyxKtDZDa5tv8C+5DrEmoLEWkhn8llIrXdYDiTt4CV1TfseYbFPyfYXrZ11+Rm
NGjthmtkjp6xSi7JzWN55pnsHGrn1l18gTJ5auSDszwjYiQvwjeeOW9IMH3HEcV6wudAyiduOG+R
D4cx2CYV27OAZElS6k61hfhhpQ0EI5EdQlUN0fN463FXK+2KPzaJNH36HKODneyQoHvEHNhrG6GT
ecU5Mq8bGLe9j0aeRPBU29IvzoFJHChEBni8rB6jGqQXTiQn0kP0B4s/AAhxgsq/Z7gfFw1yGAFP
IlHp49WUvmcE3jn1Lhy3woCslK4wM6v2rqgvobblkCkcxJ1E2PC4Vvcaf66+SxnSZeorS9aFrWOx
p6EeGNmsoPY5qtTuQhdHMV7zNppPPlykCKaAjJAMzgtE8/9LoxVGIr69gYRRgtQLV3rgUu6q1XQj
KdJHZZoNb5VOXIl/CJvX4Kw64ZiFf/RfWbpUipOZbimHwSKJ3xSJ+m0qFgJ48dKFxIyvHuLk2UNq
ElSgKiuF3kyWPXZFgygqIeYflVtrvAsvVvSZo/q2p4vY5qzwKC2iudIdfGRW1DVLD7/cTMra9u7D
IwN0lU6S91aVO8vZy8YqirA5E47ZjAgurolQcwdgMNHzQbAAzP+gfYfO2YRojq2PaBWsSDqcwp9S
4mjLzfkg/SVk+uXrsiXOEWFwXeDec66ZvNN7ugPZ4ojbPcrjxpEXMqEQo9D6KYe2eR34GBrm0ro6
E3uYj5eSLp9BP0XJQUZiq58RvyRlMwMJENdvpG14ecvyk34avuoYwsCnhErEiwU8rb0rfJV5/ZVS
O6gy9HNqEoeWIzAA7S0ZDP181bDACv2kdKoRekhv4g/YkiSQyqvRfvpUmYZYL9UUCQupiPEaAXpb
oW0c10a8lNSHDhRACYoAXsq9hZSMRcjC5xhs6JObNSyBKM+6kLuse+oBifDeKcpXGjmug4MFAtue
gtyNgEHwxC7hhrJP5oKkvPwpxfHc5hAFmBTBBQJJ4j5PsVOG4wpqjKsUBGfVhmt6g7Xqgr15YKO3
qxc5fEIJb79NYlbpoEmNq9AxD863WLH7TUl+R/2pt72bYdd88ZZ4l67ddelB0e7CNgxi68c7c9iq
OvHPC3pXpuZXL99b8+WjdsgR2yo1CcxAH0a5HHXXMN9HyFSi7wJ1Jda20LgK95JeLiT/UDlH6O1V
jfIYWoeYAjEnK/alV94B7y20AT5pfJDAHKHlIzeWffZb9ncGouSNSTdqyD0Vut4w/GuUa+g90t8p
Or1oIu6X6Daz6TfvWGuEnHUXUd6QbSI+L5k6KmA3rd0W6bx2cIHJkNVbgqlIhASJyO3zxKUNDUjV
ZvdgOwazM9MTWSMxAZpoduTsREfJMuEhHeqr7B1I9xOaLjLWmKP5z0LEK0sQWLo4eNT4KsQop6m8
YgeRDgUMXWCWMVC0Qyk/M+mjcW44mA2AB/UtCz5qQlvNGzqDVtzAIc5y9NFb3abl4S7Hm1ZAAyZq
2uaSlNsM6QyxxTpT9fjKa0SozgJ+yf/t6VuxiHJEzyOk4UTEMfRY/F/UjA4RRw4cNSla8OPkafnh
UcwbcvyC8Cf7A9VqvwHkd+l4GMG02n2qrUoQZpWh87sOtnqBVBZtV7KG/XGMA+GSs6bcCr8i7LVA
tFnxzUtFBIcSEVqsPbRq07QiN9lIll3KD0THyF+1sEmfVTeJ/2WK+BH/wLDOXyS2Gy39kZuCYM4e
VvaeKSJWEyLAujUqobo3y1fh0CDjuI99QOQoz+cqG7lJhnDviAAuVFzLeMOq4KFaZKEPz7J2VBte
t4yUz71NCATQRWAchGE6rj/FYx67/Odl77L8kI2s5pAYRC6CH1cnYtwFuKmFVwoK2GIb7ewQgpsz
BWgIHEiyEsxCpP2qzTXtWXSgsBEtBZtFsQ+zo2GdMC5SFXv3YeWYZ+Zdycol4fm1WFZIv67Ch6Qd
Gw9tYg+t/qknq8yHnAoxQlF4TUSDpCNFApFT9qMJ5wLoVWY/HTlI6h5ITgvvgXHN47Wpbkvprc7R
VmwNlC4kR9pbO0Xoo7ngyrgVOTPqaFd0vyPzbxodkw4leMY6an1VMYd0uRmoCaKtTGxYmvJVpRkx
Mh8JV59FiVYHYUralh6O2Eu8R2WWX6oC10kd9gY9GLRLjzMy2lUmkVJFxYe4yHv/Vhn2sZaiv7Yq
P2ku4a7yM31hSMp5moTriFkxzeQ/TXfOQTo9UpkAqkohpAE8X43QjwXSruEirooNdc9HxVqPev7q
p8+eNkmbL1cb6OXypaNJlvyUm886JR4t6FY2eE5Q+rucjPsoTQ8Vk2Qot1Cqyh29+LzFxU9MTH+1
UZISu4q0EP9bFtO7gcmyJP3Cm/Z9oHKZYgMp9bUDmdJ2PHBVzKE5Llmtl+j/52qoHQ7B0B47uT1a
jrLyC/vaq6kM4dJy/roF2kAtkNDNYAjt4mswTCtJ0YkbdVZyzLgpDScVLhJJhp07JBNZy64xlwN7
lsja7DlrKrn5sfUIqsG6WI7gdtglEvrPEb456MbGNN9YIX5RQv6QmQegTmZxLVWSYkey6MyB8MXB
jXLSZKxxlU/oXOie9WykV0RLen61KiYYYKioRn1xGEtdv1ZSOge1cdvL0iEJsn3RhRSHTesEmWCL
8EHxuTdhEca0p3vN4aVC+qOmy7bQVi07Z0nAa6izG+fxeUrte+dg9ehM41xM/SGIipXhE+yLHtlK
lMVQitqcgoVuQmuYIHyUDma41VOeCCasFN8bK5iTvie4TwZ/OPqYgkjb3BtkCMhx6TYWmaLkPgoa
I4+US+0Qw0ZHGfXEy5jXKAzKfc+jwWBCgJ5Kp2W5inIL4xmxRETbk1u87GyCtKAvJoXmeiECquii
UbgpFTzfdrdX9C9Jfk0EqhTi7PlRLAJsLCoIavK0akhPEFOPiULnAoyZlCBtiXT88H7EWJIgWzHg
9YdzFICWQy1FqA0DgzUJZWBsQ5Qb0H6kNsJb6ODGenR0kveCvWp02Jwp2hiOUoP+gWLIySSdhmit
BqOzAaBqQhOPEzqxhsznNF5ELRvOQLwrtHqR6nOVbgqbuLCRO1tl3HC+HLRLJe1gClLCHoGC+H10
NqzC+fAY9tuidYNYmRkYrjiBfZndmE0znJbetBuTj3Kql/ygLjWbbmIgr5sYdLsfvQFTAiaJTra1
98JdhusDMJVJeYE0Savh1jk/LPwKg9hGg1tgrC2FDjCYS2rrmQg/u+nK0J3GjwKPb0sHWWghsgOb
QIYWSv3CD9JVTbuDzSeS4PVI6ACYeQBlnmxHeOwshAjjRifAzU/dGm2nDhAipfIdRLHlWBQf7yRy
bahCkMjAt1BXWzofG9p58cOFLLRJzvmgPTs6jHohv+QXLExGlYg9VEhaEtoGIcZoNBl9JO/YPUZm
qpa8vRH7Ndd1ly/8XnLVEL2tNywzJHgTXgErWxcB9GMNvMZSiTC7QKIQjkwlRAOp6NkzhcBUTJQp
IVCdmNR4lCrkWugFSBBA89DxmevZWiPUq/DivV4pblqNbBsscACDbmm+VQU8WPibE3xsgmGoPOEi
3cto0sUEnZuLCkiHPbrmA+RwJ76wGq9hw2bMJqJYwG7ITHOaMxykDgXadYsUO4sE44B5Gf1V86en
XzZWYpFOUavgwZCVYmKFv1eSZ9UROavtyPC6kVxfswkTCMSImH1LIUgxELnSc4mBaBc1o6GFDmwY
a9cnbq/5atKdRQDaAN5Vw83J3No5P6tGEIkmW+u+k2d21KCsiOaYsXA15bwpTYWK9rNTXoFPlmjK
x3zpbVpMWSVrVx2whUyUA/TqLqneGxNXGDRC37x679kNRye4J86p0B65eqjDd6X8ILTCru5ScuDh
11gvlYEpxWBhAeZHmlCozIM1MQPsHw0rwcA/58OyrXWuDCQUg7d1Og966kfviQHuf1tEawJBFZiI
HD0S7pnC4gHCT3nJ+FLS+DyUMPrqV2aDPSTKvYiIdyVzBKvFIiJJwcswG+SUEiDbyEkRH+RvkWoB
mWmYB4VEqdEi7HjkFr1nBaK+kO/uNfVny/xMUUMnk+cK84ejh+hKXgaJKn+BemtbhWQLMLcAMJbE
pAaXYxh+hTWoPZVQVBtkf32LeNL8j6PzWG4dyYLoFyECBVvYPpKgN6KRKG0QsvDe4+v7oBevp6cn
ekSRRNU1mSdRO4j3GqNBAThE/Ir4TzKVKj4yZKARzdxdTb9wKXAFkA75osRnUcH0eg9RVc8mPO0a
RmDXMe+JKl/GGmC29N92whFafnbGwxruvBM9XhBWxqDlYoVArnCRmbtBffGLe0qQLvCjaE8ErLDI
EeIJZOtN4lG+HRkPqcE6ZTMbX0R87iBq/Wu1pypo/xU3YCGY8BkBv7Dp43QcamW9NtGzjfoiDb2F
ZBPQUIUGJfxolRARpYAjhoFU5b3AUdmwLTDlk3+E0A/rk/WZcsoMOVWLXOt86f+XYido/TCZ69zY
rQxc3bf2Gf2uaRfLgFGcB8k2Tmr2ShAjhw+vm9GAyb+GPbDGUIGmEMEwoYgstPnjjyQRePlmyMtN
XC3n/BAaEZuNO7KKM6MqJSZM5WQQw0abkW7Ie4MaDWL5n53SP/RHcm5GJJS9m+/wOU6pC5t5rti1
B/+mkq/K8WJFBz+8KuD10LS3exX3Iq4eI9/mDty+R1L9TOBeFbCfLWMKU9znL3lafFTYUnxecu4M
/FFI1oUgwj6cCNmQqVNClxul0yZCHYSuQqN7SlRQ+iEKdeOhR+VS7y6Gl7u6uCrGQyFdUte+hHe3
0i/hv7Mqn6zs/6OnDnCCW5TtSKEKdE/N8FmY71l1am0f/pFJ0Abt4a/OCZK/hBlRb39acDJIJJ0f
yyz9Ve2HZn/Vw17zzgXwGXufIYQROtPF36Qq3FF7jeODEm1L3t/aX+mhdC0dTYT46xh+e2+wzoDC
Vt6e9zKUB6YJrO1YxjR71TkQxYPvvpb7Crtleivnazb8NOj7Rv0uivc0RWT7x+/sjIfcuPGEjNMz
55rNxu8eIV9afgD6TeIbCsMJLqZ6MmRNQDdpydrWHh41dUBK+mGtG0fJIoWZfyM4Ed9Vrp8IZ3vl
XNSWGdXRK69W+52Vm3KQGHzpW0JMfITGZxPXPpupsnhogc0T88jyt3EEB9XfzOY6VwhCRYvr5tg3
xSWL06UVHDRx7cxbwwwlgVt87SzSzXbS1fxT1F01ivdxH5X0cicS0vl3S7ntQVtMl4D5iKfddPle
FWJhcqcm8RlDG/tER2UXeK44varbGHyn6adIN+w0W+Oaou+mWTens9ZsceDp2l4lLUREe08dMdWu
y/YtVBE7HpL4IvOd7V0DBm9Q7XpvX7Gq7E5F6Ro18IVda171FpGl+pise49+QWQnKOgVLaMUDG/q
c45hhzfeE29NtquLYyLew+mkDjeDg6ANH3xlBMcA/ufS+dUc8yAmxGzcmPOvo9OL1tlXx1rXju8M
TcCwh/6f0r0ylhfjMYxYnP4rwCJQkvn6wWJZh3mRJYqP4ZDZZZ/fC3EnXggB7NmKsCDhO5wuCljI
eWlxt+S2YRhkHBK8vpFbOKwrzAO77bF9pmzkexw/dLaz3pW6MV575pm/qeKL6twtRrHSZESZcaIj
TUguZvWwrVNQwRx6Ccp9GqDi3w4TksgNcD0ZXALki0RGOPo5MuXSU6nC11xyrMVtVL8DtPy+f7GS
L8AOCZ9o3qLLI8tlKKi1OD27G0HYRfabwNcsf2Kuv/QY+OGqRbEgA3spvFfP2HQVGhS3xLLkfCrV
1+h/TtGbJfGmKgcnvdAdLNdUIAFs44qzNNd/Cu4aiQdrQE1T52h5+mgVst3K/U9zIB+aUo80HLSd
eXIaA3Lq6UBj1g+B+IyD17x7s6xHMbKAWVXZCjOQN+6b7qAlHwbb+ezsB1eT/w9SthkoaO3R6O4q
90r0zeFYm0vNx5OwCFlLgdFrzoVxZMBSMynGQIjMFEHCZ4qCUnpXhwVa7V0jQf0Ed0O7ad6PygeQ
P/hGlOnVaPlA/wpmZYgY+eh1RLpgbtudgbDc51t7kcPe9z6NelcI5mP5x+h/N+ra7Bl/F8d+OEXE
xXTbKDrDM6aBl/2GjDrM1Rzw8e/8NLWXuj362kGrnvTYKkTPKHpT4G9SRhn6d9e+Ruq6RDXJWsPZ
Jzkb4m2ovfJdTYrvutoiyxskmaPpvxwJEsESOElINWZ48hpithFg7cRLiXMy5SzuYEOCs4XUvrDg
PKfQwxiFLikLC+kvIimZVf3OD9g8PCgaZoXHyNxnYs3R1hqvBRkA6BfN9K9ijR+SMUkHuECJAlqH
V1aIHWHIvrJVLaZdKFI5TWS/q7t3fBDNxIxr54kDw0MHV3XkPzVm3FTA/+oeqzB/psFYtlG6oKMm
U3UrWwJH9V9jDlSgpunR9sXwa1U5q+w5UW37RWZXk8FCsQui+9ym8WK76osu1YfnLhnDzoVRh2LU
rsjL8FBfHbLkV8eR1DH+DTEWmuG9H5+0dznlT3SJ0heC2jLPLcvZ9JD6bLUPMr4ZyW8rWO+r74Px
XZjfZf5XIujPFqInVXAX9D9WPCwwuM79Yav8zJmHKX1YV90M7Q0uWE0VojDMD64YVhmjf+gqwk28
pGRJJVtP7tJm69WgzNaCQB8beNV6mMiGvzbxTUqG3c/AOSWvFbkLUBVVGHdI7Kjks7/EubUofYtv
blF++d6/5nBwANXMjFlIxpeCqUjIMvHAy7UsF6gBIZQWTxyF3T8emqB84xlI9LOCMSt/HZnrJRvN
3IwZ4aj30D/YMKGpUapdxd+UZOmuHgbW2PrIdUz9UYEbR4RLNjpkMj6dEkcCGxr2Uf/Y4EHf0EgJ
Ctf8TWTfIwZEnBOjjXJla5IviTqtKYB9KFt9xEXBwZj4BWuUmguBR2ZECh/az41RjCtjjNCDOB9d
Or05lvZaqBVDJpaV2vQpvW5mHb5ILgENhXObZqeRP8mpeY2ZuoW2cex0bKO9BBsU7Wpd55HNEXN8
e5VJBTFuzRhGnDOk21SWe2ugNijyg4eKPpVsiSUwPQXRN1KAAVRlnlQXy/Yuh6JND61pz26sVaBm
Jvod6xLZBso58q34I+j3IkgBTahpmyTe6Gm9H3r90CsxHrp/k/TcaSxchSGlY0cgDFFRBhBCgufg
0aLYmAHRFuBoXZtms047QiiqgvhqUyyL7gqBbDPZwUl4/kst25dmgMDhjLTchya9+UClu8/GmU4d
xVETABKI1VVLadoWw64MP1QUA+lIXQvfqdXWWZgcUyLZywxtiolwmFA3qzt7nPWCZl3tbhgECvs8
+sMmZbTXBEBEkFqNLHV0GEBR86nmL7N8N8QFE5Mal8Xav5IloqLd42qEAza+xVGGc2c6tGg4xIBp
sjk40yNM/OWUEY2Uk8hDnldsjAu1aFAlj9s6/upwhTGyicmUwOq34aN08wSjijdb4/JvHxgy7WiB
fSX+MxmGkAkK1UpDXuevY35QmhNSS6M7AlHHSLw0NIRdgOuVbnQd8sssIr9MWkOTYqxA6GhruJaR
VdTkzXQlUH57RTYz5xEfNLNYjbrRG0BPeOXEDpcAoqbvbqqC/a9NOHdqq79icuvSq1JN6zwkqaz1
D7oYd7Jub/gTp3w4IM88qMnIAyXOWda80ACvDVLqcNbgGoUUMZBTDz8hj64q2X6lVN6Ssb8pze8g
w01vmw/wuqYcr5qf7LvC3xjkaDUYe5tEP5RGdVfK6FdJiLuyZnlv3R+chz0Un2VPTK/Vf0V1disE
3x3qUmz+vWwvvTKceiFOmTWdghiJMadkExCzxybMsWabsD5+1/CdWpKNZg2+ukL4kJGClJTJZ10V
HCKsLQYiGSho5M2BDDbQoiOZ65yrgCZWmizJYS3bWfhsSlZHR0Bnn0wIVkJJP0h6xdy/7MP4Pgbq
X6LrgL/i7lQ7f4Pob500XnLDhETbLS1j2vQkf2dmv3TU4YzDDFWECm1MNxDiUV50vOi0M9kpoILO
kYCaYbz0+E73lgJ+1n5H8YCTJ/3UvQNwGbZb5iyBMSBj1g7RTQJeifKmheWNUBuY0Poh9ctb62A+
Sw3tmY9xt9fOUPe5Tcv86fdThY36e1DGn6EnGAWB4rYEO3fgynSYyjuMD5O2/VeVc7mBSCfJCWcr
YxkePG962GFKdsMYvhCAiLBJMf7lpPoGDY64nhM0KwnY1dm3Cmw5RNKs4dDcjGoTUb0spoJVjWFW
uyJ66oRUOQjrAQ+Q1xJupBZsjMnb6bLaViPkXmgrSD6bItprtLRtguoL/UkqWbfLdDcFJulGPbQ+
Y2NBp3DUY0falKfjvoNBUrAeQV3FO7SWdbjN+2g5FTjtm+pFHTGORwHgE3+Bs2Rr6/3B8mHlq8rS
C6z3EChX4qWLsOc5I/tW7et1ZbVEZuIQrju6sOgQ0rCNYb4Dq3MVBLjz5V9NNpZkQyBDvZdGuxlb
rE+tuhPR29Dx5RaVuE7t8K4GNTkftNpRcFaF+C4R6WZ76XkoC4EIl8OqTNrtLAVgLN/ypjF3JHsN
gPwQf1o+y3WDfUdUXfyi2nXh9D2RkMAzfnEMazu03JUzgs3ihjaKZdZ12JXwxqOGEel0rBU+b3M6
GIG6N31t39rQPULo+hQINtt9I/rooV0lMJZSZCrBSI1tQfrpD20Rncoo3PUgJweB5BY0AtZBrxiP
A8PGwGw2+ti6ig+tyczXEYSAtHFOdDX4s7a+Up7m/9oBSu2KiBThnhVHeDJb79ywk6+GaZVIhSHf
sK2jGo1Qs5tYAUqmniUofCLjXaBKRJEKa9GA2k98cdEqwDrnIN8lgevpJ+KT+WtgbOE/dO1Fy2mj
mbM0J7JAK7BHYfhdDOjzwJ2Pzk+tv1VzG5l+5sra9p6F+rDNF7w1IrgPoWAIDNDCO1TMv6vyK2Qc
5ccdQ3YGW9Z7U1nLhOHBeAk4xwJYk6VQFjakDicQcFZZYELKwgasChwUzgX/bOvseg52P/xo9csM
rzc9ZijqzsDl1WWv82TTd64O/YIOWmOoL10zvyCDyWhJ8mpdgT+zP30O24bZORt2GuygJecQloke
vjS4x6iKmhF9+5H0LDz51EGHgOAJH3C2UYIgjt1a+eCHkL0QvMrsXnDxFPhtbWJ2m4XDJWnUDmLy
Qzq+2OWqVTcT7SyVb0PCtlG9xmLDx1EnO8U7C/+zMv40HXn53TY+S+Nm6fSu0HtVlLv6TQt/+L6n
PsTrjxSspW+/wXTDdzTVaMYObjiT5I45UMIyCJcg+tuBaRmzectFNo4JRmVFHMenAZWXGUAfZ1CQ
YWBQbNJY2oLcPx5wR/lntXAJ8aM0UDgaG9o61uyeVN0peUYWE6Q/fhFGQI7COHanPTrQkRrXmDwq
yT1ndiw7DCEhvrgeZHM9+6OfNWGjGgUSl3U5z9qYCpvTlw4Is2CiRmSPQYyPIj/sGDEa+6LUR+Lk
VYuvKBg4luNlkFurhCCeivWcpSRkVDsr7zLoLORiZxOOLWY8NOG8uehKSVzgKWKfMzTZ2vQSN2pm
52zlWsyvZUe/MG6RfpCIxoKYbI4YB6/uPUEtk/oAEjYDUuzvwCYPTNi9SEeL1Cx8iwANbO/OtZe/
QcqlqLINg7xjMEo2/YGl04O3P3JDxG0t8Vn5RiQvivbwopQdxWca/araU7Q0FBdv2JKt67gRR4W0
TpH8KEzgQP63MV5kesZ3wgqRQn4qoBKHXzPaTcPS1h6H9pKxgxlZX/3fb9PJyfTdD//14jUD9jfR
LXVwEJLyNfNxfT8po1L546tvlgZP5BFzVItb27GFafD0WyktElLz/tWyDzYfQ+DVe0v5SRrihF+D
+GWibSYoY9IfPB1S7gPlJZzuPmxqBiiJ9hmzdPCnp59jf4VTzVafk2YRWeaCC5WZOZtn5UkYFGL0
W5DiblKghDwHlrISYR+Po/PZ5qo7xQIP171CJ1MlvwPpLJ3g0A3/zNRk8cfqe1Qwci4Ug6AqZqRF
ckcH36B4Ma2PKOGlTT4QTfKsGMq2v7EN4R5pB+tM7C6I6ZdhkyzZ4bm55VzHJlnPX6U2KFczg6wR
K59aYx691bLYmD4axgHCl+jIg4WEGqM+RRirrSYtWDFVwiwTYOPB/qdlK6fQto5C6iB63sHiShXt
cjS9XcC0yeuN/RAXK4t9aqEANCMH1XIYSRq9G3EF9xBxjWggCYR/Vs82/J0o1WPv9y8D27jE5GHB
/JyS4DkE8ZaemfQispw6ycr65kecl5NxCo1iI5BvKB6qeUoMWwSuVFOXV03meObmFbVyX66zyFpN
MkH4It6LENZJORAcDvlOrsfePPkVXq08YAMyCyBYyfgPH6qFjBHqMfbtUX9QHiwLP1o15c0MYlIZ
SbUL0NyEbjCx5cOu7Jko7BD4JjTQqqpAG4xdjV8hGnjCdW9fZudQZgcs0CBHSsW1JueVf7WH7kmo
KJ5TazGpqAI0uCAaRKwyhn1NzBWkENOACgcIIQXINGnogQcOYOSRCQujvGfVhgWnSFZwixY1XDBz
Hj035TKnxKE2C5rDQAJMlPWnJpxWKSqPLIJ857P978Syb8ZV33s7hQkQ2lwBXKri5w29vQlBeJpJ
u5ajDdSTFbuunltmaZOXrpxFRX6J4RkrRY6r0SFfnS7bAlJJg7Myi34z9theUGQ0Tuh2oCNVpK6h
rSFemnDhHC0L5Tq77xzUm9/IdckkiJHFKB+RiHZpKTf0Ja2aL+2W6DfFfta1s1QZTFKn84egCr4m
0WaY6l0gyf9cTMrBoqGzKKtilo8jMxAH8I9KLekTnP7bMwkyUJz0s0X5T4nf1IKpUzwse3yxsc1+
CKOiE2KH675KmDTFGTKtZAenW4t8XlHHLcJi9rtEtAXx0y4JKP4IWe6POEXt9my0bxZbotzb1tY1
Nr8N5aOj549VqhnxUsW3CO8u5vy9KWJXfwn8o5/HbAmnjtdUnwpTuYdRtWU+k69ikqizOjzOrWFR
TEsHv85ASEp+1QHKdG4SnTuQCkn4rg33SnzZyVHvfs1sM4RvquJG+l2S4JmtY/VSVd+p3M5j9zHv
tyqdnK4con4JwtwTrx7E4PLFbONVSrKKKL9jdmZhg+BOfrbiMJuOfHDpKEBV+ZX1KMKvDhsNE5Wh
Z8ySE3/RtPnKsQldfw90c9EzyovZzfXmtzp7MzEwuUba7kIF31xIQfnqqI9aEQv+A+A9rAhzbTho
lrAlmC9lhgcx3VuC7AXUcbSBFvRJShJL4BBUa8KLSAqviDBmCzb/mDTFPGGPrCcdGox54r0JQ/Tn
ekfO+k13LmMEY5/isgH2jQORDQRSLNVKf1p240Kvtw1HqBKbrOZDN2Eb2eE1Uk61QOPXNzu/IoUl
gm3g+wxw4e7DiswhY1Ras6zw7xkD6zDrkXEf1k7L/r1ei2xaD46+6gcVbergFkV9U/QPj2PaZvAK
pjx0+oXuRKi/6rVT6m5neUvdC13RGMsulm5XlGiyP/SRtgQujuOc6vDhacG/ybkkuY1U34byObgV
3gNVehyqOr6H5LtpMbzFvHxWeUNNHQha3egJ8yGWOjnnsXFhNKyOCW/4XGpg9yBjr3cITkFFXCIj
ZZMLbhJWPdkkNNYZOpc0GNepx9Def8+QO0XIKnzjTUMrjMqqJP1sKvPN2DjgUczVEMNnQm0RTuQ7
jgOB7YjvMbsWJdlmJGqQ05tqiLYyDOtsrnLW8A7HY6cymW5QofwNVKA9qUfzeRLBrR7Y/eJ/m9fs
VTdyC782bIgyyZrFnFb16C2Goib2DyMlL67BbNGSMZmwdQ5RtGh7LeFRprxWFoHGP+CqoxVdx+Fr
EaF+w8hBedco+64DJ/RTsCHLNYw36Z/WUHqL96ltCU/ylyjN5oFq4XaV/c+gA58GouuUcFPY04o7
i1ygQwO32yJptPDbQ9XLvayxWGjtOiQ4Y0xBhxqFYLnBHiY5dHFAElTbcQlMZ5Bz70hBUqbO5qjt
cpEdNbs+h7xwOuIqotezzfqSGMbnmJbHAijYJM6GgA1j82j800p8EfNFbyaKO7VcMzWjkmo4JX27
LlpylRJx8p3gVnbidXYe6SEiRy0K9zLhoVALbCFE1Gun+QkQkbbpRvWH/O6jl/vgzOSmUkcetAbG
lwVmLTxZAupdXu76ybpMxtFzgq8pzm8eg6lUqd+Y1zF5ziHxNyAlvPYHZGPQ1LckN1BQAJzjpypi
/J4Hg23TnmIHvlI08wKqk098dfJwWiBbDrrl5JE60crGFhVHw2ub12BOqFb6ZwK0pVaMbTKyI0cR
hawKc2E8urlfn7WgQKSe1HseoEMnLHQmBmcakmRTvAuEGLPNQKneVZvdldlDup32ooi3DFJRYCFa
d6pLaNFrmtxgY1UdKxrRMCLLzkqenVEhzvD1n1qWrun7b4Zvvnqiv3rs4hz1TgDANeFNGhVQWw7z
tH/hWrM4VyTNIwGv3z2ahsZgSpZYe3PEBxbFa7XiVefVyRTz94CyMxP33EEMI8aHoxDnMmi0TUWY
vNlTtJYGlbFl/PV+vlWT0hV96Fa9dx1y+5Ufe4sN/6SjiPJLxII92k0lgVWXUuxbVn92HGx6LaU8
G6+XKqw5dVD9+hgOqwLyIlLuQP8OapLDKnKDbOVQJNKVxQsM/6UkDyLmYYvYc9ZlfbChYtGpz1uz
4uqjHh/ZoultiZf4qk/DZYqwimHnUypU5DPeNCBMHgERw/goAXbCirLjhhNaeMy76YkUjvp8PPLN
R5v4VLE7J4w3WVuuRlLkW5NmbrJvMQIKVYvAucZHfNSuBKhoZbfUT9c4yxV/fDaIFKLAcNG4sugl
V96r7hNj/NYn+lLTDmPsHM2GSVzLlDjfexOB4T0MU+iKFlhRa0D4o3MslvrXRDMnMGd5vfpXqclK
9OYm6vT9GOuPxFddszW3RcHWk4xWQP8oD9w09O+iaU7oIP783FjqQbNt4MbbvdvxdeuIUIfRnjTB
tkQpEqDNikgXi7XEnczmK2ik29tXJH7LrkxOFbVNmB9GJ2NBxMKDqSzM8q2NlWs0fcah6SXvyCYo
vcc4ZMqSguTcWwfhCCLjQ8A/gqaN6ZVqtZTMZEmji9aH9CSj+mXIN8TIwpEcPOWUZkBCdQQpX1IO
G53nd0pxGgLfCNkaS6JxYy77bELiMolD2WOLa1WEvOYeH/ab2dp/w59NsKkmmUcZRzajAvoFE76F
Ic9Vb13H2b7ZmL/zdE2Lvb3GfqEMyks52QfVU0+5OmLFHNfNAIjLIhk77y6zeKCkq+qVCSZ0dpEZ
dL0MJJUhFVe36o0o6ovfA2XAnC2cpHFpRv7VAAOE7wEptKEy6m4DmkCM3R6ccGtPy86Qb3mFFdRj
f5PH9YKZBMq3aSVPWYbsWlKv+pgT8K3EBrqoprg5KNXCFLUB2kL9aXaVO5B5wG3Fui+yFrFsdx07
aBj2YozB1jiEnuPiiB024q13bUu6iKjtl2U6HgZWQiS+f5YNOXH1XmbpxnTqgz5020SHzszMsjOj
QxUgzWwJc5fHcsCjdxAB+qSM/VVvEpBTbBsFqi+XjhKi+rGY4zfagjz1FF9fziVI5kHBuqBpm5P3
miBYjMbvtkjdYnQWoOT0odmkU+7GaKfG0CDqSsIW0MFMaIuuslxV7dwC/Hpu8sGn7Lq8eq0aiF/y
YZlC4E+HNc3ktiZ1t2HGbxHzXdOR48M8lARTqXRlJYaFPH63QSfWGIDAmMqPUkJxfypRTieFNkKg
SPaDJR+xGyYW07906c3GSRR/Zd2AW3gfyGbwlkTPO/j1Gii1I5jxueouGGySHNXTiJpMFcyZuICr
LmROos+SNUTY5WdTocpCvhXS1Oqks2Yhjo0CtuPEGIzNfIjBVtAcpeRXTwEO6i5y32wdro7Khd04
MG9KrIPIVxFJUjMQmfLdVYeMRbcMPsboq56e3TwiSsEYWhh94Pnxa35mSrvMKXK5unDp5ewbc1fq
2DqtvcoaKqwk8xkG7qqJOvuuhcFGES+aRVJfFTbQtCkQA12QstNq5D6nc9ggEQ15O+FDcOjAhAHr
q1CKbpvVOPqcEBmQ2QKxtmDtD/nTrmSwNHTq9eAtnawvPWreE5AwS6GGS3vC8NtoJT8/8j90LaL0
ysQ5rMj4sWWMolTCP+kVXi3gIy1GzFEb2otVAjlLJcOaHNBcya+QxyZloI0gO1NjSDRpcRJlc6kh
QfpliGi3zWy3aQ6KxxWmGYNc2CkqT4VA1W6atyoJX7LAgJcyhbJwM+JH9ERomxDciVMWnGoC0beM
0WFGRhaxL6bsHEwRbCwuH9JQKSYh/Hp+TNwi0qrB6m1G2/Gytr36kGMu1GyD5E6szIptfJW9Dap1
IMjRS+7CJrNCidtvoH3LLrHcWGgrqWFWZsC0kDQIWYhswPqxuhkOEoYHnqSZgmwBtC28jRbA46L+
xdpMJr10EMOGH42dneNCuceGCWjHp+fPD0HfHCKz3CR9QRVtISSop/Eg8W8FSbfljRVulFLzGMNF
NvYtyjwIHZrXgaKLbk4QvNgiXcUpXv3J0mnVG5V1CeIAPP+AJhEC9gpyBiEJixtm9CjBA6EFP8QP
7a2Pp1kTODbKRh7TGBxWA8peJXCj1xhba2aAKnD+S5ZFrExtAAX+wB2iIuo1I7mrWtaqQXHTBvNP
t15I5ADOqJhE//iXSYU7HllvHTG2mgXdn1ce3Rothcc0fA4pkQlskvN1ZkBG0wO+JH5516MCG4o5
rI2Eh0uv+71id/rayfZhE6X7tPXW0maMnNr0WH6i9psh9Q9lAXolDD1k40vJvbkYfDifkQoUP0sI
BJuSxBVjAOgj1AG/e92qqfApSibVC3002nXFU1TOiUdm9eW3drzyg2nWoKeb2JzpNdAfB22aluOE
R9OaVU7kcok27N0mU4aVLIafvky/G41IDkvUtOhM8TXG9Gr0qEj93iaTJJAr0X89sJSlxbK69djZ
6nW6U0tEYjbzw1KWRxGXLNVbaLhhDKArthtoYTgpJAuBhf5KCf3jNzkOlnhC3iA+sx6Jdl8so4zZ
W+Wb33VR9KsKJKRq8ja18LV6SCViInMxJZ6iThMN7k2MdtRh/25F77iT75PdahjVU/ongtDUiTX3
KLx3EyFAPvnfVYqiNdZJqosQbztp+iy6yNrooXfIchZpFvCscgS8WNnWxmPFsuwyGjrdMG4qhDl2
fWtBtmhhA9ZnjDZtikb9RbkxJfdyQjg0+uAXh3DSqYenk+yZ6dRdj7tWUAsRKZSGn2YCo7X37p0G
MzdgvSlyRJad8FdDQKiHwnNvNNZXpHX7qCKJIJtMohQxTmjlX+95f6NgHjBQF4QF4rkypi1FOZD5
Iaxk+1TTai1tFTm+o354THuGAUlPpGlLY5zV1BrG5VB3dqUO7lwo9rsDN6+DSFMbt1jSTOim98tZ
k3JhMaioryZeE9GNP0IvFdAmxAtCzdJsUBFcYImnTmxEEmoS59HXPBnZ8BFZ2IyjiVxYYdjHvLjH
jKesqBNIvvk4DJvxn7LOqYr/Sdta6LkPiF8lWlipCFkTSuYdfGxqOkQ5ObPYpjxl5ZP0z84pVyYw
Ky9VaNjQTre+RmWTN3hvuwJNRV1SLVydON/bBqDrmhjuKA5B2XSoZ73cRovUu0NmsNAcI8ATk34Y
JHQLrQjOpvEe6uAAPA/kqDfruiWxERASIlDUwuDdKCFg2PZwbfTioBuauiwnwkzZbtU2FBuNFbCk
6U+S8o017TmVOVBgT9lqILWd1tjnvOOcnMyc6sS7dXx5YH5CZVV0HBxmXS4nezl4VPCWwv4sC4+a
YkxEqryU/78TpRGttErfxS1zo7oiLK1tEHmYyqVEVpdQdjE/xbPQpti7BnobW5otetBryYwhQTyD
ha0l6MXEe9iXeN/nSihuzFenRtzpdFvhF/hOkb9XPlMvUTXXRGD2qTWKlbSaYDKB60F0JYz83Qh8
tmiDj6kuDmmjKqhfhA6NU7PVw1pfZgone4mrzhw9ErEZvSgZ0ptefkQ1IsVBzVjVm0aJBuTYTQSC
aNJhLK9AnEOC7He4EFVo3fP7SAj90kIFVlvVtUbvA2eJzZLh5M/Mq9iC6Qzogktlq78sB26yqghY
dFyifRHvO32KHhQXnWVxutsC5aBn+5uQTU5ek0MWp0Q7hFW747nErBhgSKtnos6gQcGACzhGGerm
zpFLFACPRG0OojHBFhEJwlm9MxD/0qw9Mx5TtmPxIgjJ+ihqtVqpKjHDTfhjdqQWjFpJzweOl+1b
uaiYF5eKueGJY1M28FX3BjDkHXv/JPJZO2Bo0nJllcc2/7sh0PCheytH4oyc6htZLZPVGo5jDCk3
yOPXTmNKq1h4DE36J9v3kPQyG+p4fJjRXI0kS5Yd5lcK8HzR9xiLnKj12UaIGxjR3A7VhVk5CQHF
zBUzsmlRLKKkjhjUl1pBvKVwAEhM3QqP4eil6rJpf8zMowg0uqfJKVXWcGxa9jxmZdwyRP6dngEq
HztrNTY5LAT54g/2HDA+QRvo2FYnSDaCWn1GOpWRIfoYITTKvBZFLXX3tNKy5olxLjYiqA+W/6IX
tcFBhnwpDuy91bL99ViNtVNcLf6j7kx2W9fSLP0qF3dcvElysy1kBFASKVGd5d4+nhBu2feb7dPX
xxtNZuQgUTWoQQGBQJywLcsStfk3a32LixRT9nCTqoy0ddPEt62bYLbyIzEMmA1ZaA1Kd5l08ytc
2D8M5rcydyr71onpf86YzLDMoM4PxQhBXnaftYJAZXFXxj6dSq++In5d2AOabr5XLOeFggFqXMKV
aBSE5SrJk5bNLsM95Exz7d4k7V2uNmsGCGCouMc3NA7TYw17wMjYdOMiJ3ZIT5ft/SKzHM9niI3Q
QEZrJvGT6YgosAQzy2RwrX3a5Sy1BjwQbmMcQm6pZwVqXF6kv0Rp3s6tStx18xV33DKVTOcx5EdS
1SZX2gJ1JHmqS20+t+VtVIW8Gypzmn6CrWY7EKVoWYeowlylR0RkYpNQExYiS5kwDwSFOVURsb5w
BbS54TggNtNZGLBl3WnUjacuLADxGHh7k1It11qR64YNfNp3Nf7FCU/6XL3Z6RrCWLBn0PFQQNxl
nK5G90KvX9i7zBblnJLC4Rlak4FieJc7IsQ1oD3qIfPOJptu4sEhViYUhj+M2SVrJWMrJ7nq2YQX
i7orStg75G0HPKPvCYJhPl2rb2RRJNvK0ms+lxOuqrH9wryIOnbBaqSGws/sWB7D3LqrpXyvhoxJ
G+q9fYesYegturLJurVtJMRjVWGLog1xc0fbhz0VnMq0reZQNyoyfGUarbMNhfBV6ay3UcB3k5s8
m338ZQs579T2vGRYhHoK5Y3FgpkOB9CUNPlEMgwoeprJVl6Upb5Oio27VWSOp6cEsoXQRTo6xDQs
mBGNmJpEx4Qhc9HgzkdLSBJ7NJd5i6NeM5UCXkTwVksa6DZHHYk5MExKVntRH5CG42VCgeSi0ff2
OrHKY7qtkWlvtUl8TKJnTYrRwF1oM5VU+HU3HMG1v+uxi9G6ZQWVlS7zYW4oWIcMQfspVylcS/aA
EdUq8EDrMTTQdyexs3E6B0tgvRServilPb8O8YfSFL9KpfklU4YFoYuTpUq6VyeOMLdJ3v6oM540
8zEtoXtDeyUu0OY8GqWvZfrPQunKx5g7Qqq025i0UznBMMykcJHSFPs8qYKi6yAd4jLA+lkpeOBU
V9vNZEljedx0MfSN8FKPLdxW2Jzr18eKMhGZIaEd53ENxpMGk/IMYZ4HWjp0ofl2tXJIV6VFvGqT
4xC3jrnW1wtT5Xo1uPdd90bk+qeNhkldnJM25N7Ymy16NYoRxitePxBh6VRUyPOoPUwRC3JS3Jkd
fBqmowHX4tkV7odVTMQSzoRSxgkSIAaScDGItk3Wkpc5Iksmcgds7do54g0l5Ue9NA+W2u9S5kvb
fLxTxLCqIzvQgNVLOYEwiNlrddGCbCBf+8AJg7TQyOuWMFMSue8BN6Au6UZwk0WKk8Qad24Ey2NO
FGLDexawNqilXj+T5DaCqGxSWr94oIXWY9bFXSqhrWlITYyDntY2TpSy8EuFl9dO8TVnjhFoCneR
cdQn0mejwOkdBNeqwCflOLulxhmH6Ot1KsqPuGLetLQsSZBMvjhVh+XM2CtTStin47LyYOaYlGHw
5/fJJPKJeb6vCvVRRPojG4xPDOqn3qSy1gVtYVH+2SUFcVzyMrOLHNZ8dx1GpZr+RL117ZqHlEEB
gBousnkZXhtl+S4FqhgVi2KYPU0jvY/RyqdK4OguKcu6hV1Qdqc3BumA+VtFsqPTVJ67wAQomRD0
hYmmxDX3EqJswaNvrPU3CwU6lMrdZGYbQjjGwrBoJa1kmVdrCv2tPu4dhZgBIbDgpS6aA1XltOKn
mFd9dLHxWaBmTZL4NS5cyLUP5oiP07Byy3NNZHdVgnuyRmbIjYvlL8tOjoK2dyKvibs3C3tZGeMf
bgSyzNgaPsdaeercNN5XL32YTmSvnfECvFvxQovZAWlpWBvEFSOoKB5hKrrZNyke+qqa0RN6H2bo
z/SsQYYAEolTZlD+bfseaycAjZMxDJEP4BUskG0QEK9WJPeesRN+DzK+Swz1KLMeczcFTGVCK9D7
zsCJjGgom9zILyxuLbEvLVIvbcwIdegGjUvjUo9O4ZsmN257vaSk+Yhv96qHY+cVA++Z68gnMSAg
W+xPVTF1tlsQxzmrzPlNRnhJTex620jyK7n75KCgihuR0VzOvVacmlG+Fu5TERnHrCy3OTq12Uq5
2005Y0BM4RU70LysZn9p6MTzqf7pW/tVi4I2FLc8o1MWYVCcLIRtEIqZXye7ap4oPXpGNGOmfQvS
SEPJfm9xq2PizusUEhyaMtiBsBFHZSPU9IVisBfR5NkhRbIYKLbjKGQfNXkNXFPDtl7b0YCmKozK
4440sd7X2WNy62Kvx5nbDfNW8JSYD0eRTxT9o6kyxGTX+RRB8yEKZWbPsSr5zPxVOgxH2qka2U+3
7rYYEq54OSteQ8++1FqIfGH80hXOujaiGZqWObBqkI+tzdXW13T+hsWKs49PZk7tMSVOs4nUvOav
XyswbVfHyrPqUgeWcU0ro4lAmuNK6UDVERJPw2om3TJZxrmsVT9Li5ijKDSaebN7tDLkRAgGgmoS
F5dDHcckr0wT8spZIsfqV/gL8S0gREcInbXD4DwH41MwEW2axNnXMDCnGudUbu4maA4iVm9LA6F4
HSrwkibCKnsJJ6WGJVur7F6kOftTS1ostaCWlL4d1yHCwre8e1pMyv4sEzjmdKAHAssqblA+ayY7
1LIAqt9B0SjbCsECn+naqI7aRMizjNAeKZ19oLX2ooLLMTeYhYwpvKI4YmI0SrZFjOLwRKzIt8hB
wFjO47Oj2/axptm3U+bTjMjTBaWrhZW+68v00g3KveQc22dT8y4a1m2azeOaVl+dJtb5XSp4v9SK
ilWbHyK7qg7uZJ+avloF1teyUu1jwgJza1baaY45q+o4agPqw0BpyYSOSoa8aqjQKpAClUfQac3Z
sHdLx/El8umXq6Jttewm3riV4zDAx4aG8Nc3Uz4eiQ7tuOphd4xcmay81Cu8g9SbSgxnrUuERTV+
LTWlngyb217B1JSx1qwcsh4r4mbKDD1e0svuaPTmnTMP1UOJGI0lfs8K64ZeB7K+Cg45jHF5yD0n
/uyrJaFiS/2L2RZllnCY2VCizws2TzXHz8gNn+jCdoPihne0fmAM5dDPOr/MULsxZ34qNjUa5dbe
VogUtthnAkaSOFp3Q0xoxqQ2PbIShkVLPaHjMkm1zGjQpzgOdNMC0Kepv7pYKCgL+uMStt/lql1I
D3ZKp1nmoH7tZAV1jlRJYhNWOtXMHEIlqAc/5FMpskNm8W9HhyUOk6P10fNzfpEl2mTGi4ZSs1f4
mKmJObOv7X+Y5yxouMA+ctSWiKLd4izJ1nVGbVfUVSAL8bVUC7GABSe8q/hRZt+rBSkuxrSiGmP1
c5SAkqpRXEYNua9WfodRPW6nCT6ywHSoA3o0tYTFz4wYNqYjbrQqJ+u23temgzQ261h6lskpBwMC
RhlHTW3bj6ZZNfvMmDw4JVHQUSEjGHF/Mj5p/hL9EmlbBtGQrU+ZNplW666OBKvR0Uj3lRTkgxPw
gLRL0b0uLsipFUoRCAuxWyOnfFsDYHMYG5PsS6k8O58Yq8pBg5rj5J9cVSDCloGzv1y2c2QAnzcx
wUV0e9o4orjvCj70HYdL26Hg55NNFNCA32OiYVbMCaUtzQoMazRuYQG6I2OasnFaahhRzgQCxFmH
7bvehZl8U3t6o2SIn5d4aIOEWC6T2UlnM6RNwvpS4KOLG2Sy0YKsYJ7ncTs2JOZkymM+Mb1xukYE
3HvYB2qlHxEd3hbpckkMDdd8tBzhvfi4KchFLd3P1HmeGgjUlop2o46y2ygZHovZgWJV6axfUPOW
NufSUq7yzLx4r7X2MiRsZLSCy6bRU3Ao5V2co2nX3dVKH4snaaX7SczPfWl9Fhr9UpihyDQmdvaw
mHrCasaUC5MdSLGArTNZ5sZIBlA//aghpPRCkMBiI+lw3Wm12vWJl7Ko20fuL45MudVovbDSMJzq
y2zrOu0vc+L+LUyO+k6zXmOpaqfGRo+ndyjmE/2de9VuMgB4mgYMgSyu0VIhmcuV+FcTUXllw044
XeVVrjeayCct2tiqpdAmHNfhTuaOxN/E0Lci4IpKy74gdoC3r/cWHDE7gzU+SainJO/nYKEL2/Ld
B7NEhFlwnsD2MH+QIeYDIJaxRAk+SfTL81Njhf0+5bO6cfrmkJkhs0CX7he35G1pW09abknfXDJ2
jrHhxxHcmF4hfNVGuC6jJfVd+BxTHIJ/tAy2e1F/n+WoULFgTNUMFdP+mgQj2M6tdq2JaWOOwscp
NklayrnRGH38XeudybxSOY5RSAx9ikGGWMO4Dblbzww/sonoTZ3KGlo9rVzbM3Z07/WCtjSUOa9+
jNJnsOZm30zn0LVH7ugqCHzDIYitcPy+Wbd4bR7u54XB2VziqXCyoglC1R+q+TK7ePqq0jhYej8e
AJ1cB/VZLiUp6EOJEL/iBoIZixGAXe1ABZk1n6iWoM6OcCqQB58TANsmb35YMKa+iJTAHHUYwC6z
VfohI6B3wJnNsDhJzDu7g7xQYwLAX4+ecr7GRmMdUVEOh2Vuv1NUH7BMc8WbR3q7WHtiAtuisJSc
CNTCgzTJMlS9cE5IvLBivx4l+nVyiIVih3xPfrtUctglKLttwE3S5fVEPEakxVj6ItZeirgufbaO
im25BPl19xMRax2EGVIxSMa2UaEuufxOqHqOmj3cKaR0eG3uvmZh+BF1bXoWkqyIyI7DQ6LUEFAQ
yuUGgWj46VDxVZzwsc7s09Ki3ZJXjIYGGvQu/0S7AJ5U18E3GFMTWI77lY3WIeXjyLnUXUeyano1
B+epoKNnxWF7vXsqDH6H7pin2IFqYs6JYMNoAz1SVPBvS6v4cZE9OrMOrH4GSV3Fn+2ArK/MBrBj
fNpz1XSBiE8Hqz3FxhjdTgvu7IVqFiFezn2KnKAoY98c4YQpqvJqjGrhTTGDyxA/wLGdJP5B7mA6
kyysfDPQBNRrI4yEvT0A9Za1EdjOUHgmCq7cgP+g6yHQoZIhNbMJy4bSatUtplIWojiisl+WRhFh
9ProWXY37URRvbafyeLuI4GHpcOlOwy1X8z3i5skvoOw3NN5NZ0MpkKUkBcXlYm31MiXuCG/87l/
Jzgso6qevmfDIL9JwR+0sF92NaU+xwpFqgIRImMBlOnLTdnanvxsc1PsTKt7NNLyvODvXHpW69iZ
2A+SLGZ8aNhEfafLoHIr0/28XJyOfrFqFuB3OWKmCb21BoCxijTx4NLVGzGhDmZqnrOeBjMxxotU
IOKKVZI9m8ioaSslGc/Uij2SNkaYtr5duSGK/lWsk22MemB28o8UNzhiB3B03PhX5TFK0RhtpiuZ
wpQp8qvOElZApxG7uLvcrlmOnPJBarNSZT7KRMws7zpdXJpFUH6OKDHWHiZHgYlFjla+avTFi2Gp
Gtp0i/fql2HaFWdgjLfcrCHftWgGR9juLi9M1Q2HItRmPtO3eY/kfVEw0MjQgJsaIlOXwExXmZia
tiGwwGnXZJZEQBof0biCcw4rBuqag2tgbMG9o+B2I8J6DCTvfcjrVmhZiVO+hRmaaqAXIQlmJscD
ijnCaJKq26Utx8e4dEwmnILjImT/ic9uJ1r0U03DxFPGFKKwaRF+0kbX00h+ICoxW2uj/VzLp6yB
0ITdc/CKlv81dvpTy94k7rrSH+zyRgEY57Wp3yBR85BVJ4gtuB0lbtGd1XhH/nB0HqBLc3K1KBp7
KGktox0l2dcRp49rFWOQxvJqDDbHVGmhnLScxzAqELFLRiN9A7ZlbqdzpttLYKksd3EiK5vff/u3
v/77v31O/zP6rm6rnEVj2f313/n3J2bCNomQHf7rP//6WBX858+f+ef3/JdvuSSfbdVVP/K//a79
d3XzXnx3//Wb1mfzz0fmt//92Xnv8v1f/uFzJ5HzXf8Nvuq763P557Pg71i/8//0i799//koj3P9
/ZffP9fuYn20KKnK3//+pcPXX3531T9fp7+9TOvD//1r6/P/y+/75KN9z+V7+19/5Pu9k3/5XTH/
EMI2Hdc2VOQGmi2c338bv//xJcsSGqIGS9i6SsXy+2/c8WT8l9+F9YdmMrhXhSOEqtqO9vtvXdX/
40uq41iqqpmO5WqG9vs//vZ/eQ//4z39rexRuSWl7PhjBI9U/+29Xv8407KFITR1fYKIK3RL1fn6
5/t9UkZ8u/Y/0F3HqVlXPxoD28NyAMl0r72yUHZBVIGJ8iz/KzsWR9Jkz1rAJpIGdJ8F9sk9zd/m
efiSh/q2uykf8wNpRF/pFzfxICeFyrc/x2cSC5v3NXemPMzbxncDGt1DFBi+e1oOwxf2bWxOzZYZ
qdfcNUfrPb41fpKguphn/R02WJ8HGqCQZ6K1zt2Ro9OH6+rlJC7E2/yQPRNCcR798C49iF11T5Hq
57ez39zhwa7A+j0WfhIYaAh25bW6G5/GactXurvl7Oync/8sD829chWf+hFsyW7cyzPt8Q3omz0k
0SDz1aO943T7SW+rI8/yRpzsAC7tPYnY7qfzg1w9cjzwppjCVjIguGFGy55zbCjDt5w07dXdmYH6
FE3X5li7tx/9JTlSmhyjm/gWzdZ1fuYlPPM3/Oh+uQsPC0wGFPM+eI2rvbE39S5/CB/1A2xwMOLd
9pGMVxIQ6rN6RIvoDVt1F99wFBzLHYHXW5LrNrhjv0FVUMrFr2bAUGHHrdqXQX8J71oqS+UUvtkB
8SwPZHlP1PYMMTbhDqFOt2XnkFjkJvABC/r4Avw5+si1kyi348k8cC5ty910Ejyv6UxjAi/6l3wg
jVUY29HamK/LuQiSu/pEK4fC7tAEpofSlL+LHpaXJT0Q8LcrgmofnfRj+di9oau8OLf8hhcXU99G
9eMDcCCHlz3b42rz7HuaHbxhXxFpyy/Zabgy+fyZL7Qrw4t7j6bpRZzkQ3t1rI0W7xf2nASd8kTZ
bQXqDYJtX/Xqfb/Vdv27c5yRFG7JFfSLk3ZVHrg+IRfESMKLwN5pm+rCz4PNJZpvZ50QBKs70ofx
53r1LxQNm+ZuuEVgTRodWFcWrZAzvCmI8W4TiPA4hayQScXcYVKsz2iIGO9uig+TYLJmTywL1tDL
bbHdsOa6T3f0Czs7yL928jFi2UySnRelF1SGzhGsNxAPxwdctMVf46PhgvG0b95onE/lTl5RwERI
UniIr5TLCFDlYUJ4r10tQBkZSaoogKiiKSBee5s5p/xZF3ez+5OHJ5MVr8mgMGBEJje3n/QkNO9+
GTSe4YXkn8MCehru5gfzCRw2zK+6OPH/wWjMkU/l2+6z9+LN9JT7lOBBW/nLRIQEdei2jxBs0w5v
zFURAM5Be1e6L5g1AsxPjh1HCIqnDdTe19EKsn4vkKzpHpop9ZeD85BOisbOfY9+VaHXJQyOropN
G424nIfzWb/i+r/ms8f+nvCA5CnVmQVjtGUZQremfLOViVBLvDEx9rEupiqxLGX70tu+eZ8AkUlO
rg8Ux19Olof6OZxukcuWH4zxEiuwMfQiS4CnU2y6XwTDbQp/vMfhhMqOpukktMBdfNgBvKDS9uCK
Z9rLXBBlXL1hGtDKbTaibfkMk3zHJOShX4Iivp20jRyOup89k52o/TJOtn4pnxpoIi/QrxaQnCx6
AuYnjKPHvXppHWv7Biob3Vz3nFEaWMQQgKJ4ATJVBSOvEPVyginYU0tvee1dzA57cOzZYXbfa7RE
D5RsTjA+jA/2M+/JFurYdCPvVaaNgM8Z8h/lXeY92AfN3KKfZOrssPD6ih1you5wPo4v3Yt6p9L0
7VTd7/FKbVj7KNuAdV/5pNw6913w5XokelDSsG+qL4rxbl9UhZyb1+ZKhhaQZrzWCIzvSV249hGT
+k35ZvdPqEw2SQPiBQxUxT5z+kStui959zb2IfHArHrJ/Ug8igWuyL6QvcW84ZHHeSVe/C5G2VDh
JEHXhA7h2Pp9fdHdi/WBMGrDBMEf0AXEBz52gEZJaCHTLdnAuLYGn36QCTRoH+cyFgx3adupjmnd
nnOYpaiZNhZtRXEhyrF81Qg9edOig836NTp3P0LiNq8/YW65VzM79cfCPRvq3sOwvUmuZu/RgD0N
vj9+Ij+3cFNp25VwtTFeouVrAOBIvF2te3j76Ccv+DM5GxH8bCZ233sYetFdv5MpJOIhs2hi1VsO
fPTdBLIAgSmfjcTYWRn9hRePl5JMm4cw3SqYnga/3DMFTY8AFL1623w4984Ncl3CvS/ANlY58Qf/
JS8Yos/h1dwWXvOBZfzAr+JNrbeYpmEYIQvipCTki8OZNM9D/1HzKTv1H+J2DIiFRkFMz2Jtstvq
jHuzeR3NWy2wyAzDKsV0DK3Mzp72/A8GG8RDYW2NudAqFkgB1yqwSVZNoIJMh9HnvqkPMA3W0pxR
o/kyosj+AmLRericbNa+xZEDAeAY7N5jfOQi42oeLga6EQgqQeK9OwHSK63aWZgArGMob1VwBEwf
pfeltghB9v9PSt7/j4pZzfjvitn/1XeyTd7/cym7/sDfSlnN/kNjMqa7ukVNaloWX/lbJev+YQqT
MZmFiE91XaaJ/yxkDfcPVbOZAgjd0mzNsc1/FrKG9YewHdVQBXHffyt//y8KWSHMtVL9j0rWVnWM
A/wOIXBau4awKaf/cyWbRkBp4NQSIhtRfqgqORM1Q13acxw8IcvyaUp9x3zRJ5VgVbIvopkblTmd
wkFjv2xZQYUcdG83pgVFQiDM7N5EEbNE4zIW8C+PTk8WpI3tADEnhooEOrNYzIMRhddIte7l2uRX
pv7cmzkmSqZ4sY70ILaYC64IprEkPCzK2ErBcHTBSAxGgZ97jogQ1p1tlvTnORrf0XGzLx9La8MO
6s1Z50Dd2KTbExwb85ZtF9FTTov710XuXdTZNmtLcz9lT0oIIrqJtJ1e9S95weaiHdwfR0d4moKL
OsjqWhqrmqTUbhx3xVSH7sHEukxeFE4At05pI7EWEdEq44BdEEMOaDFaT9R49NT5teZwQhvMu9xr
XDQtIEPE32w8OO4aP7Zlc+nq5T5XZ+zLUFJMCN9lE+61KHvVYiIihXw1LIhQ8JWY1afkpZocyzmJ
AltNsXYJ3JetqaJ4MBcPuDkG3ajxCmZjmkWYjQNhw6xtB/kjR5FUEe8oMZoQlmKebGXrY2wMt+bI
oMMa13jo0mJvoS/QzWM0ZUgAkNRDl+qTMkgQkKXobb2iRkE2sACHjBXujTnHni6Y9yyygovvzHcD
UHm8VMs5iRXNK+RXmc81HD7lRyzME7WJKq/LcMi2M3NkS1T62U4yQr5k6nhLVH4mCRaYOVuJeti9
TRf0RhuuOIM2ZmegdIsvoG6lnPrDoC8HN1GfRLEe9QkL1BAVsNbhV3GFq5PYgWoMddsCt6mjwHUg
uuo8kolPZFGGHSy0VZF+wIILd3AgXM9OHcUrSzYiVu9ONxpIPGaS94W075EzrbChTWY5/D1DNgTU
LBGaVHewTZQBOKLsGYTZENl32O5dco7CYyUQm8FLJTZnjaRXpet6c956acFkpBJO7DtW9h0CG0Mc
2mDGioHkK/gUoIhBgJd4lWVWGjuFv37TysHcIXG9VcU07kYdTraRYXydHPetyE25HXqpPblwJWO7
Q6YaAorh7rvgQnIdblypmJhFA+PZhZqRH2ZWgBOeu23vSgHHTB+YyA0WlF0uT+aGCwpGEMWgtn/F
q16lx0ZjZJVy7xoF9m9rgRlBWsKOD862rBvidkXtYL4hgssZol2hTvgoccbg6IcLgTAFuSrbtgbb
5oQsJ04R0pR29zgzDet1fCo9KDEtI09ToytsE/pMHRTcbA1splJmgo3qQ79nmOviwLAmmngM2Nsx
HAHwok/DqUCelYoMt5MwUd0a0b+i57TTWAZq1F8Icdhc6ZlgKiYTcB8g9EiYmpY2frHU7Cnl7UOl
h/i9VZM7qyVbDeY1yt1lxdxU/ISV3URM0acI7mfdm4yQoW/DDnAqP0S2li29vk1ZYjMkN/YWCCNo
1EwnG4RWmyYROFvC7LXLtffYLXI/FcVXnjDSLiVrzAn0D28FGzm046mr0MqEaBRSq4VIgF5uGsjn
a5v7oXEANcQUt2D0Lk36gkFpn7Vpeqj1+ItklNPQrGj8msu1YACMQoZUFHQKutLjc+JogLcm6FzB
pWiFQUSyHD1HQhsrURqThZg+GxUbwpANNRJ/zO5zlr6HqcyP7EHJudj1zVjfAKEBZxEqpwr4G3/k
eNA7DQzrDrM8V5nSJSgaXZtuatWNF/FLnmHiGzIBApoKphTTex+yHQxZw6/irZcmZnA66FhB1fh+
6isEG1oE1Gt1gdXHLK1PpapbxIEgV+9bbBbYBryqgc0Q12OJi6zXMXi3J9VBf6tySDtOizGpTm/N
BnedXTqM9hP28Fg+jla80vbLFESP0C4g8wWmJJsNsK3s3QoLSysbujSwbGuIworYbjUicRt4Sq3U
LkVaC7wjpEBoxZX4D3ITHJZvs2btW0ccHcUwwEmDQEiwmOlmDkaUQFL0O0bOFkmoTXkYJC17DrxD
zlhSZpmgSASIOpak2wpiTIbmR23iFt4KO88sV8+DgbipcDXQ9MpHZbrE3NFyd6nca7WJncMk57Ak
MhKN73pl5UdVmEddRX1atvNVKblt6mZKz4sHch6DUFluIphQDxiKnCztjzKduVx1nerRBuMkU3TS
NdhFtwS3zMEA1mXCepK3864Bq6ObCs6olazobqQm39DUIN2Z7ejgdmyjK1Fc+TgwNwrFjzRQrPSK
9ivOkpHpByqhrr5L2oVeIxs8V6QhqO+RrY29zxok7zISDpkw3LnNDvHeMLwmCRrhbEAPKBITdrxC
yCs8IZBccXGo4ch4HByUIhAHQpYSZa+e4vrX2E8QGcxAqxQU1ionQw9G3u5XMeYC00qmpFnm1ZOq
teWOnTsGtyS5j6syPc7KgCNbI/cY7KYsos5bEhpPLlbtT3CD1t2xPXIV0GBGFd1GDaI9s/KIx3gy
kL+w3M/2lh1/CARVXoh1a5tFjAPjoSl2BsrqmRSS4wyGz3ZtAuJfMiV9mUNY4iPvQEwdwWKOfRKi
AVU134WZ09qH/bvdIa8qHZaUhOlNhhKMjX1oEwezJxFMCRD5WD93ZFre2l18lhVNd5u6vjmw6isz
58DWzvazSdmIqrwRtez9RGqnMuEMGMOSWyP262x2MBsYIWeSkVfbQYczPU/XSe9pBaWme0PqZZyD
RDzlUSDRbw2jdcva0EEmRY8Eg3TfxHhteSd0Ns00tFPvtdARfJCuqIh6PTkgy9pxU1Iolaw1U8F5
Vl8cK0+CYYQuygyffAngWEuink1GrvCHomdky6gxCzQOYzjDYWDd2KELxkqZvCzUQF00rxLSMsX/
yBNPupLisfzRh+EhisZxp4v5Se06Nu5qhNiI6VQql22vT7w56vjKStbxRYYUDrugvMwjRPe8AERh
aDHZvlxgsy6XI1Y4YvVM5mwi5XOJ2EQ9F9NqcdKK6FLq5P5A/thYC/JqVDu7LCoIqFty5KlxWW4V
xRj2uZXcRLjaAsOooAqnaJsGjgeaCOXSdHO/HRemcjpw97jWOEIi4d6HKDaMHn0LaMBnCYlGqs9q
EUXHyT64pC/A2sW2kcNRKYUkIkgDSDfh285LyzyC3SaeBqdQ1VHB1y3CwlxTwp3jahi/OIM94hfL
mmQAxXKf3Wj8UqboDFMJS6Wl7YfJLQ6xlXMDYRl6QiJMm285y40OhwJqLbMntdiXBfQMcoDD+dqF
3TVSZpTaTZHtwS1FHfbevv0mEejcViwfLRW8TUqIgFTDwO7CBx0F8MadQf+oVjCr4OrS1oQ/w5YV
HeutqemERoKb9cSCKwg6mgzzYDHzl6oMyfJzifJSW1R7hjrs3YiYALcarsbSOGtYE3G7gOiwdTkL
R63oGmTxWkxA1qSxYXOZmodFMWHOJfZEFYS1IK+LFPuEPtPdhwo3fy3q9GNOz+wgfJfUZKwJSizd
zKyylKWennI8jq5A5RajQnPs9jMzEnWjLMt4LWkVEsse0N1xiI8RBs4ur/dpfJpVMsm6DHxMyJLM
N6zqaCBE3mJt7NuRnG23DxS9ZtFlE4igSl60eHL8jgIZ0BJ2lHGIXyv1gLuAWWdXER5Wtj+piUku
kVDSbUx6vjHpP6aGWMtGZUBGSAZSkqMv61XOZTi3yM+2RVkwqM1IzxyQk6sD46fQCRG9VFeliyGP
pODK8Adv3JW2lYBTkeur4MbJUUtC+5QZzKnLckce0yf5IKArHGaPBc/XVtwXdN8fWcPdcNQC0Uwj
BN/wZ62z20b+5KWCC9NY4xUqPUcRrZue7Qa9QFGtGHq5w3aDlWP1yY4qpRzat9hwnvVmxCIVWkd7
jth9IyTgvHuYE9QFBQxCsC/iNlN+2GO9TWuGKP0Ba2QgyrW4sVGkztO8d4pzjjkhYMcOeM2pMNCX
RGjovErCeFfokH3LdVCYRcauG42rXuCtsKlnh1XY343vjrv8wOWBAsNQJm8rGAAJ6HnoItx4q3qk
1cq3jaAeTFTuWVNXCHAEDGiaeVWALW/5/+buPJYkR9Lt/ESgwaF9m6Fliki9gaWoAuDQ2oGn54e+
95IzNCONG2646DLrmqmuyAiEi/+c853B2AvHyDbYZI898mQ6Kmq3U0g8ioxvTbGp0VLM1o2K2dNl
SHsiww0Tys63N3LAy1nY9VPL0WcdddU9liMGmtBKS89nC8YcwrzYzj1ejQ36aUj4lBkO/tHjxN+b
o7+6gpyzNdKrKkfiJ15F4D6foEwMORmBqTKfeiERNLjWRi2UmQLHQ4hGftCR+m1MC2V3tMgu+Yy0
xGS8Q8W8z1TPUto4bEXQb/MBm27UPTZ21+/hIBNr92DI+D1Fg6BGhWmsKhaMVfDMaiiBCZKEmWZG
70GKpyKNRLVBM1yPw/gSakWKrS2QVpbmFKtpcDdM3IrVYKYUrrkOpGz9O8VNufMG6yo6ppA57D5r
iIaHlhP+fT0wJQWGJ5TxPPJAbRwS4kvg4qf3g6vhiIcWwot7nftOH3GM87FGpThbPubdiZI02zBf
iI7/2A2JtrhmTaEhinzU3jDnZNO4za3J+PIEefBT+qRp3OzFmDvWm7Z/5RhD0GzxnbgxmXrP16SZ
pQ/bUi+z+5AOCQXCxJj1fV8a6zKhlCRw7C9s+piqmQvGOAsciHkhVr0GiaHIZ6Qof7onpkjVwITH
uXWzo22WRNyKHvEkCkHURrt5JpPJnX1mZMHd1XDbo7aK6hg5WA11j3eTuiNOtzaQIc5tNy9E0Qzb
moGBjUdFpB/C9qoDqf98o5JnY3TsfdTZNwtofiRyerDhgBAIT4+Estq9oQGpmZWgDe7s69yAxaN8
ovBlMRQbs5LnRFP8OTa+2CZYOTubL3r3WCezuHSTt61IGkIjlS0LXXqpEwSsmc+c6VF9MH8jiLzb
SJ0mK7Y2SWDsvdhQa9TkDF88LQnF8qF4CfZJxlDLYs0ZHpsVnLsMSGeSVrTCVRezak5251E9WpOb
Tf23dELBU74w2SjjaRtJEzYb3tLNqLFqcOJCsJo4FNtnxwvOtrJe5dJBODGyaXrO4gN6JmcSCeG4
P7R8AlvPIJLBPzPh6LtwBvKWlBMeKdv5rAC1CCOLjn0vV3GNS8htiIXN7HdYjGwoVkvxiA7XWU2E
yxyb95m4GEpiovbBgJMoCg862BquszdkeIm89m9rdBfHpElrIPETRmWHnT2/ZhTIu0l9yCh4ysdl
1Xdm0qwdeYlBhe9RwkechGgIAyxPG+bKQU3wSD14kll/mduJ9mutj33GSza4tjPuREZq3ij/Dg2f
tSz4k5YoM0lUbRwueqvSZOiSO3JHWUZEepXxnyuHUytwkKhSHQORMr6Gh7CqW2vP9f6ln6/cF/dt
kBtQQxAiTCC5EEZpPYAWkylEwrmp70cOwCsSdhorCQxWF696ExvNtpa0f0hq9ODvskTi/MGZKp4I
izGQy4rvNMXuGyc49tJU3IpHZfM4lb76lGO3jQ3zsSwCly6QpdgiDD6GqKDRkD0OXMy44ZLYrguN
jbVpshPW1C2+Pj4n6X25+N/s/hOnzr4o+hePawgnteSoSnHwgWAlM9U/khLHHv7b3cgWnwo8ksIu
uR3avzkXKe4mydy9My+is8zEYq30kZcHsZSS34UsU8f6O5hGye5B3VPnMh9dgvbzRPkH4XxgmgN2
x5xEs38xDAy1jpve87xK2BooXb1Hv0hP6s5Q71Mb/508DIO9kf3mYfLW47c+uoH713D8o8H4TSvx
nsqUQyRerrvWaJFmpIT+VgU+V8/Q3Tp9d8oznNw5vK8KrScaanpVasxADi7FwCMFlqeNf5exwZo9
QCLAlU9+pB38cdHRTpkXyqqiDIfT8awXbDKBd+HayKmElDgPUtPYCeeJbqP7IuAmV9UkfAYBV0fF
hAGbIOQ8DtguwjdcBeaX0mFEdIdHkpBWC23OMa1nH2g74TMWgIa+mhiS2z4LLLDu1I4ZE+J36uJI
nZOTO8jHrNQC0PH4kz5YWUFfA4cqL36yGUeRtwQXU8f5DVv8hvM9fXZT+IorDx01cA5GkQLGCha7
mAnDoI2qGU9XiumpBS2sHj0JKmAMgnLrut5hjJk3s9Hlp0FCGRVAO9SQFcfQlZ898Bx37n/Mun21
hhCAJvkwZnu1WL6eHklHv7gNxvzt9DbtRKRchjw+9vFr7Z1NO6TQq17qxdzFQN+6FxPUe0YBQGRY
4Bcm5mOIX6Vf05jX8ewFCFEWmmKvjY3DQ3X2GbUaimXO9zOwwwqxHG/mvO8AvoXGSLF5c+BbjDhu
BB+8nGbHh48RsNyVIQd1O6Jh1hEHO/V+JR5vksd3pkFe2egThFDpCs4IOEAjXp8tAtojVb42a57m
tKx+cNAjDhIxA2rOximm35SSdfK49pOIPBogq/5vnXOaxMsaAdlxdyPpTFPP9U4MpoGyX+D/Dlz+
i6rYaMiX8WxfIj+l1CQTHPHk7xTZmyEYsl09LjbJUO8Tgq53fmyOj1nT4K5QLe6D0nkPGC9cseGe
u8RZ8nyg1WFfpILRYOsO9THv63XbefT+lAWU3PFDN/Wnx4zeeK3xaBvjuGuVUexblNo5eRiMbmkw
Dq8qVC/RkgfJQjr8eBHMwN/Jl1B/G3z79fQRacXVIA1fUu8Vay3HdzMZKJRMznmXPLa9XW8GCzq/
lMUFjAgOP2p3u4DVmEMe39bR+m6qP1RtLBkstILcxG8zDOvejV9Uv9T0jqmzCpuPPrZ6oAfI/fmS
HbCdlGj8CJYwF2R1zd+aeT1ofpz2RfJQql1nzLRLmU/YoLc6LN9axyXu3qeQW71orYXYR2UTHSpy
DvXC9GRoC3KlQfHpivHk8G48O5lHt5+b2Xw6R2bMz7RHr7CH+9tWwfGHyvGZa7jskQ/evwTSN+bi
ONqSfk1YsmynrAw4IOEYQx4GfmhOzRv4AnFs6H42Ab49GoX3SH8rhP/l83UtyeKnrwwoZjLVeQZT
xic9Ba/NNp4skN/MJmJsGgyPoExCTCMEc9PlwkjSxhdhQe4p06erplPOokPd4851WLkKvNdS3jDP
ElC1HzIx7iuL2z8nUbt30KcXmpEbLPzEK8DGREZ/lvVnrv+CJ9k0Y07u2+ZCytzl4IrmRKiT6g8J
TNP69oz5eTQpdxwE9nz+cVs32rSJB/L5SkZ666Y5SAmSOmAGprtBRQPU3WsW78csZ/ISMfAw879Z
MKUr5gnnpCO/wU0zOycBP+rY7YMqN+/9OfgIB0kwZwT9Q6dcu1fsHxbTlFsBw2RmsraDDEQEiEXI
nuI1mTqJX+Leoxt9HSuv3zolxsC+ZD4VcbipGfzeQRVhMnBqm6A4DZzVtZrh7NrTg0L+G2WHod/M
X+bQ9J+CwnlqYB1uMqt7qBmSH7OEusM+b4tdDNJF5rHPYN3/sEzdX5pS7Bo3vhQF7tk8QBAZWvVB
aNmDsMHCEq3NrLRPecDHZE7PDQCgtxB25Z03gJZpeTPa3oTRGN/C2qSHtnHv/Soi12Y5597pH6Ci
eRtptZuurSlogBC5iz6Y+ON7K0NmiGgNfaq/scb/LYlZEUemtSUc3wJSw0Fl/wmAIskAshWu0mg1
9/E1Ulm/rmZFLD8V51l3Hz6+j3TM8aZH+pOumvPsjxxUjIquY3BtlQBrHKHaNXSvMl+b9sGS/u1K
fd8SoLnL3ZGoXUEnq3LDZWT6rAuAHJVmidHs6HuG2qaJEcxhoPuPz7tX5do1qTye01PEpQ0B1pOb
HvIacZ+G3HISrtFGnYABeJYR48iIjDVTQPlwtcir9n403QjV6cXJjK8JyUP0+R8j9A/GBLcDOIOL
xLEzzZG0sc2Zqsre6R6qgYClvQ8PnxwyoVEQ2zXP64Da9X2zPMc/GSlnudIej0UGbqeYSZ1WyXI2
csiaBMCTDY6UI9vbms3oYVBJxntW2h+qP/s93O+4zx+rHCifrfmzEcKvnXnEt4KYejLvKesNAgod
LsOqAw3WL7CktGMuKYy/RV9+SXOy9t4AnT0rJeM7YA9OTgmFcpyX0Oywt4wqoAFmAT/FBAhtz/oB
yjNgyJqsnbG4i8F8tvfC9JH3ErXOchFspOg5sbXtuGGEvBmaqlubEER5lRVUFIDmBCroE/mSnN9F
TjhB0JOgGcr3Q/I1uNAvyTgtKoN6sxit340gHrkLEv1pcp+4jPkz4fCgCBU0f2OXO47b59pN6O/N
3HzrqvKS8y4enGQJf0r4BpKfhL3KgJe6jBNy1sDUJHAsnL2DUN/3PtVcICTDIDgkQfiMc/bNjWoy
xBUjYEvdo5/d9X2UP8FiueYNq0mjxyNrPoX1g1gQL0DpvNE9E7ShgDO+z/lMN4kggeiN0XvdYSJd
YqShNA6OG13JUDFMN9oz18vkkESMQHrT/RgFT3DTY2kl6QVnKfviu+OTiWNLGYX9iL/g18Eez7Na
3Me8rJLnH9Brcyz6mW+4d5bxUmJDkLryP6MxZ0plIxGEifopksbaBDU0OEFae1WI5IZPgzimjHnM
+qrl+407CqX04BKKLFyCFo7UO5U9IVe8Sdq317Fm5ObPkYWIxti7Fh51GobFZadgWBvnZb4KUZO4
IXNMYpcm+NykuNeSAJ/pXIOAsM9Wq9vHPI7/SFy29zIanouE+4WZqk++C5D4/ORmQCO7m1tP7rT7
aLgG9xeeUVtkwZ1pTWxcg/k2BPjgW2KDdxHqgRMnkttDmaGwt94jxxAxFoJCkvSdKkCGmZLj2WTP
Ww7V/r0nLaoDhNx0wjzbWfJEjL/fwF5nvGTN6lhM5oER43QG1ZBxaa1qBEZS11KCK9TGRyNZJxpU
q5VVmMEdF4lHkwn2QzJy2KPyYVolfJWwbP1NaKPvQpwkIwwFz8r7s+fDTkyi4ouCB3czaxrjkXSS
OyYi7WFkk9S8vdFc/8ySPqZMDmeSPOAjbNCUMXRMyZPROtlr3HARTeQIrKXyW5J8DhZZILoOmezU
7036iLgdGCZ6dEE3hYpJQZaHPmBU0aqjF9zDlmRkTAh3HU/TNjfq38LkKEZnEX3Bjqo25YBfk9zK
tA09oESpAeiijMOzxd41D+nGT5gMmEjTWVnFp4BTjHTacJM23J1D6r+4FmlOXVO08TFYkWT5Tv3a
2wbZR5r65iGrbbXr0+rWhAbydkGlhwkZIa24e8bMzO7qNiSXaU1g7YSg1PU3z7ya8O9PE/XPRcxJ
lpMOsRXF6cSB9biapXkDIEdUY6BrMyHIkjeZgxpiaSCbzPNM16Wx1CubdaXRwLPOeJkbxo716G30
hJsvVuDy8acw5Lizw+63zUlO09jNfISDVVXrZJPm9BTXHWN3LzSZGwVNh1JJ215aeTtLo6q7OyRM
VhXVmVhKkttU9/POU+2Oy6C1Zyt0BzzcjZeuHSc6Te5jT/HEvmlSthyo9CuK3J0VB7l5N8cQuyyI
lBToRPNWyPZILkPsyFsDh8+rvTEWP1pTEuEZk6TkgHRM25PgjCEXmlNhHFNTUk0RYLOxQSAxU2by
GCsu10VR/cgc2nfsDP8AGFdymFrmyc5WLJW1rZjabbdojymoS9KsObMTns+A4wYAyirCiRA64m1M
QxyK+BG2iaayynexcxvpn84T41HMBOeH+juceSZ1OT+WSDzwVVxx0elEUQNuz+EU6+zEERgDQeI9
JdL+M5CxRccSR6s7FrOqKBAn1ggPKUV3XChHWZTfB4X/i6GH/vTwLTEM3rXeOIKGSMmyd1Dz+kPX
tMGxsxgZ28NMl1REb2kIZIcfLbqfLHqR67wHpsWpSNMTjTD2NSiD+X+eoj37zBt6jRN7EcijCjwT
Q6Y291lz6ulblrSKiGy6gM7T99moz3Nh/MxFaW1IcKDA4xubEPi5VRpXPoL6ZB4qaHioA7z38zAf
p5TaskGwJhfC2dCl85XMK1V242VEKKMeDnE2zafvKNRvg98NG0vm+7iq+k2pBgNiNRW/ltZ00WV2
v5OdqO5Q8jB8l4+NQ7ONmVJ35TrJTmeLZ2RYYo50wlBrxzKl8y3P0XaYvHaDOgQKzG7fYnaDdRAq
VE7bVo/5pVxNhlPdwKE/tGmkmXMwX9Y8BamPHI6KaSd0qXaj9x5R83WXVQ0egFntlculpipwzkQW
cCPdf0mUG3KKEAJRvPKDxBKtW2Aik0zweI6EHkFcVJsnGbbtraxfdGWc4zk+O72aNxV+sqi6n4Lc
xUnc/2VmRXVeWDENtjlop8raqin8zRuHfLUcX8jvMinC8VEjiwzVzNElQD1X6cSHA5ByE8fvluc2
Jz9jx6dMxTUZ0nQubnBu+N2pNuBhD68iC7sV1+FuE2gecSUSGs2UcfR3QJo5jkUzDyltDMzwMTVD
irNFclKp78DIF8mGNq+WSaDPOrWtY2PfqEZeABdQyYi3Ko6qx7GrEKhgHILMRYzzSvUgQ2PaCuS+
VeKjCtqokEZJc1xtVOkduiq2bRmREJ02Eb6JNdNiuipBd5rqSdE54pqOuFik8nz08tUwq2gjEz5m
jH67xLceh2RsmGD0DFDi6SRYgERZ05w+X6LGJn3bZ/7RXZq08il7qi3XWwc18UWrmOhtize0r55j
PVLoMn45RUGwPDNvYy9H2o2rA77KjgI/Va86m2lMQ6h8Bie4bHVgD1n4SKkFpILHTduZx9TpTlHJ
8QFHxSJTqoE8AMb8lvuVn9NWUC1fIUcwUTNceLhhnHzL3H8FvoI9OAw4txjlyYyyW1VFf6feT+F3
D9ZGCahAYY+LhA82CK3xE5fWj2E0Xw7oxJVZ2GyVaYOqY5dfJqYv7cQE8aMKZ6D7pwXPQlIPwiMw
wcc2LJJdw0OUst8zyaccVv8tHYaoHHmJLXcGSmpZT9tGpQ4m55oBRyzJ29UQpnV5H4KIuvMCPnxV
7rMpf5qGYZfS2pGN6ls7rWCPSp6rFl8o59UV68awtr3hSPz+NUnbkO7hqzlAKsk9gsKZCLeW8pyr
haxC4UoiTqMJ4a1t4S5hcvh0cw22qaVahQZ2WJYMlkMPu5xHDJvV+K6sgC568PUPmVe9wBSCTJe7
t77pqd9YQM0BmGNlj3KTLu2ifd8co3zryaq4DiFtMvjHql1s+Buym3IlUj6DQMTWKa1HvvuefVQm
wHs+TSRoZkRV5O9irz3VFmknzYtchwFkLMQBdl+ZtjgiUHWZ2kMbS5wDYi5hd2/CIs/uNziY6cKu
p+A9BkWvdM06YvJ7M15YkyPk2nVMh/Ti1zCKq3SZ8ceFvbc8SECDx2jPGeEB5k5Esfm48byjG5bV
bhgT/EM9CK7JqyjWAbSuCloTPT1smoA/RQicq59t0UFnr6uAaKvo7A+vzo4uHmCsXz/T0j1kQuc2
Cyc8VhzefI+APzmB7sbotnizBHNkXJZtELVUjPY3zI5bKwhzzE3eG09Au4rT+Vcm+sGPKG/wU7QH
04xJ4Jwq1t3F4m84a9i8RMUohuF8MF5AXfHUx9wSYQXcCQewf06N/Jh4R34KlPLAcXFfokJ36TmA
jMmZYFijmtwbFvqacJJzC/h3FfQMx7NiH0bqW4FVYTTqkKCYOJ0rUd95qc1ZpiK97MtDMjL41FAB
yaxKnKPcM2ATlWLdOpQeZstloVcEDyK0JDrG203ZYE8mibiEj7NHC4vZHE/1wZ+q/cT3YS+CieXD
1BCKr0PF1RvfxiJq+V9pU3IGm/ErIPJyl85pheegZBTx2jTgLQDg/mJAOp7i5gmw8cZtY29Lyx0Y
4MnfR4J+FqNnG3dCwNqzp+TOlKdgiqGC5cGDX1mXqdY828Kpz7OhNpN7CbP5oc4qIl+esLHScq/G
ztBvqgi+S2z3K2OeXjIywZuBMxobrpW2ULWxSiT+V5WS3sKQfByZe+/ssCbFg3C6bit02s4rz9YE
d3Ws24UZQ5ZKf1D8SEGHMexcgd0bGCTM2XHYduzpitvYzhdOvsFcSyAmDy+LzOqX7Qpg+WqeOXbr
ZTsDj9U/V4sa6UoodUI1a45/jy7799pkBI30kJxoCzGuBa69vT1g6HOz7w4uNel3TeeVJPsRc4xb
WY4/I0KBInIEXyzkY6jusN4KExbP8JhL/+/yP2RK6X069H+0pdO7qAysY2yNr3LGHTJDiOgoMNvN
GRtGBVUS9yK+yZRNI8hXorT/YKWddwWAltjzv5TgiMC8ujigPmKig1C9prdjWR/llfn4KktHwh+h
jbce6RG+l0XHre0lw7tQFbhouCslT+rKDMW5LWGbdLkDCA709jIpy5hs2ZcEBqgdIGTAHzVMhM95
aulfwS0NMNp8BVPv39U1969IFzRDV9xUXcvZDhbflqSKLlnQZttROM9hgsN1jiIbGqJ1YroOOKWz
bGYL7jbl2Mz5sr1WUY7SEvrk7IpjqtUJhMgtgo9ZzN6Vzp7F71VTseTTm465dI/3gx8ut6pt6cC/
rw2AUbZHiK/OfhOxy6wmPXTa2Tqug7121noXFJTRgl5JZQ9I2KZ6yvTFXheDSfitewYJw0JRK4jQ
iisnVCr6PtAmOJezQNRrGZvtaRK9tfdr96hchWbOAfQubqS1pp+EJ4JWjGbobq6mSmjC/7+1yeBB
fwDRUzdq1w7DGx6sfcQFbm4h6HoTVQ2NWKNtCuMnLeiPqq2I3piieQQg3rkDnAqmyNRlm0h5gfyy
QtNaV8bAJiDy9thCwoQrq5FrKC7rrCvM2ejM4/tYwBXiHu95a3eS23IsrH3VoyCjLfyEwGM23MWp
RfO8+sJxFivEgjkZbUomXYU6I7lsdF4QbcOZGCtW6xpF5kf5T86Qf3ZdZu3cqEDJNx57PsE1ts95
xeVlWvNdt7xgn2TcbP02gxgzUJkmc4dtM8Q5kh8SGw9Z48MZGKprnw/wKEIjBghBvQivfiu9slvA
PU9sYtmmIjI2UVTrzTTI+wCntHpvLBpb3SBgK6snlHlGu3damd7ayjo6l7iU4IyY2EvILqGalD0m
ssq1HgEfE0EYXi1E77cez5Qv+wu9O6w1HKQZvXtv/WIPmJuDlv3ZGVpynDbNP+gVgFBak3AzpSHt
aLPDefUH94xfaGnVASxBq0waJAtEaFq3UiwoSw9ajxId4zJgE+FE4FSEuCk4WIGImfZjhH1Qm9iK
uUCexwolCu3OONpF6jMAlTfYN/mqqg/c6wQvafzF8IwhjBJmsJATRYw5POCtNVmkW2Anjrb7UBnF
JvMZ7k7Ws41/5k60Wlz9jpPhEtjhVNUUmB47zEuLxWcM0ocG5/HKyvguweHnUsDK1GG7jNT42aUN
a6mNgwuf752B1BbahvOgqto6aMtlChDaLFRFe6Ma+q1xf9I4ZnwBroHe768UiAtzi3pHVfc5kbI5
JiadS100XYSOvoWZnqFFpBtuCt95AF1uNGj+bTW5tInUWyjBo5Qps5o5ZdssG5MMhoUrPBUsBbln
ffQDbtkQS7xX2i5rySdAbqQ0kga49zDcdvNEbhdOBMsN1K96bTPx31addWrml94mUGKElPeO5nXs
gnxL0uMqTIFhvQj+qLGPaTfkGj3P2GBiS2brzmhO3oj0hQDfAar9Naai4MJXJWuXgSHTXIB0bgaL
ZMqcaZ3o8H6y7WqPNOQ27SunJWvPGgiRjtKklO3ZblrQ0aIy2OUy7uoJ1CEsmb2Yny1wTnfa1khl
I0ynMhl+GGK5m4xqr0xkS16g+UL/NnHzf2UzGNyxyA/BMNPAnjDa7fv0e17QIugtAJsezdixDgy/
icWw2bKlnHjCqnuGp6/gRd4ty6Lvsab9uU5vqUdWfuI7tmtTRFHxFo1EsMKEa1IYbCGtO6skkc12
VPjH5YTqEbajvnBxiLm2Jol38UMTkFMOXFkn5bCm67oP3fxARyY80kjtU0ziemx5qlOfQhTmlOB5
ZLznflZsJZchpupEZb2quxo5BzJhTnjRAuLUQEiIXtu6534DfYN5JwPYoQUW6Rug+Tze3WJkgjxj
fSc1onftMuKQc5dvowk6C/cTnqrMwtjnQMIC1TCT/WzB7xh9ySjp28scbwPqnMFKjEhWS/JXAg7W
oTCKS5IyOU8dh7ti7XIZ1eka2wKDsHr+DRubHkGgmNKQ5k502b2TpTWioNlc5vEYxdPMTkrWZwo3
OS3YTrh8P4JG3HljUe1nJPEcjvPJ1uSWCtGX23EqsSZ9W3Fv78AaMw1wW0XTRd6vnIpxsi2KK0x8
5IkUn1Tvn+Eslid7qVgfwhGdqQbawuU+looGNdnIwzhOC5adb5MeltpL9Tcw8CMOPT047lyHJ4dH
dUz8+67x32rLrza1VyfbPlpudi0PjlLqNYyWRKxObuwp/A7u/a4nAptpO9/AB2Sa6UFRhmBttX19
su8FA6bVEvwZ8yrfN8tMySlvQR3MOBLyX5eH1A0yOn4F0V99P00ie4gMcgGET7tcKJilyYNvji73
GfnZGtlVypjyG/pAmHC+Cq950JnZHiOfxEBkVj9OQqhEhf4tNOr97FEwa44m/G1KXDZ0Ry0EJnZ1
J8CeO5nur8nuDVR92k4124tj5rxjlL4w0o/yi//ruNW26TxNfWdLXSIMoNkJL2xjcyn7I8Dk+ywD
yEXWAiOvaZ5ljRTLJa5m0QAE5qUNqIn4CJRt3GATxWwsU8bq/Zjf1a7+sAMoALJmrkqRdr/uJi32
GVBYXRRQoo1f08C2Gg1o0X46FE8j9T3gyzjOpy75Ajk89BDY98VELySOI7oFrWdzPjSZ/5jbMWzZ
FOKDMR7UUnVkyXKTaFxyZGFQ+7E67jtF3r5VA2dFIGa0NqAHFlKbRBWpCGt66B1mb7AB1/VJGAqw
WcR+1QIk6YmY7WVYbOM03zMS6c4Z6uzemsKfSHmgyhSiqk1DSE1vVTEDMBpt3OKeXtztDa5604/A
ZJTttfRnF1FsGC6Nm0XrDEor32miXEFtXiyhLxzAX6ImeagqXLcmU6pVV8Plcv2Y8XFfPtRJfnG6
AFeAV5A8twi1l7dcmdMaPvnJwypGiIszFGynO93ImKKQiRNqtJCNKsdf0du6Z5OqV/9P4sr/3xF6
LAuoDSij/w2i5zb++f3zb0iff/7Af6SaLYdUswk7XAiXtKov/f9KNQvx38yAixu9C7YtLBlA7vlP
PI9Hqtmz/meU2V0oP65DvJn/zH+knP/r1fxfMHks738JMpuebwH+8aTrEqv2PABE/xZkrkzyW0Xb
rV29xFSxmZx9O+u3U0C801VhfRij6oUZYPDZ+vqQIqW91MKGfJImT9mYspvNVncuYsqlWuDb54aT
AODq5d//+QXvXbInYIwdT4o/RTyJpyQhDWA4dbWxKnAa//J+/+dP+K+UoX9e8b9Gs/mJHN5gBy+l
bwWMEv/9J4J1rYnNOA0X3Qx4cSe5XyUWnPTK3022xQSkJwwLgjtcOYQx4Rv698NQ4ht2wtP//KUa
aAOpDIOyICyHlQNe1TWyVdAmJnfC2D0JNcU4dNsBzjYiwBhFD82MjUHIAc5860yXkpLnC87Ua0P5
2D6b+yeHjXKXhTN/Ucje5A00HQqcNYXvRBdZHDsRzABFuapcq2oiJUInu/SNkMrKzt1jZDnagBcB
dy7Jr0kUbNxN+dpmrGtdgV0JN+5lSrA9BWPfElXiJlAl1mU27PbXlvpNYN76P7/dlkfg/t+i8CRA
AU5ZoKeEhPC+PLr/+gQZJNuYXAuYD0a/YFt8BCvNwHo1DyMySBKMB7Mo9VOiKV5aHCZZWRroKbQj
9Kzvz71DtokENNq81WVncPaMVDTDn0OU92/Az00sb1Fyq2TrHLqZ8R3QlfgWGNYzhuWXKkj9k5cQ
SGt0QyJviRw19DgOBBhAYI53Y+ONe0HJk4FvPGGvIqrsNNW0t5rCfpEpNBxyQg1tnwFOe6HdG8OV
EQ8ytScIMCbGHm9XBw0o6JTyK5n4DeK6BsDhMflyM/9g0lGzX2T6B5oFV56ZdaeU5NyN+7XetOWv
mtv0EEnHOgYGDVXazX6GKZsP0Baji3BxEAX2sLdsxXRMlJiFll/ogpD3PMRNtYXc2H+Wgs6akrQN
XuPo23BzeatHSZMKoimjlIrnxoQXg6cvCGgYdd5pvOKEpewXgrvW2lOV3BmYVhdX1Mz1Yah3Hc1r
iIu8C7lt1UBRBUmJjhtTJR2qiird/DUQWWI2XsAcYV19JG4Y70gWvfTK7w6j1M41U8Fv28V4FbjR
XWU9bHMvfg+xam4shZfawPd9tLslQFgV2XBJclr7KALYBvmt7avqzaIs52pFOVEAGkfv6S+JaubC
3kcaAo+tNHESVS5CA9XcOwBjDTbMivoLa+ORJsLwkOUYLuSid6bzIx2PoJqHgOkxx/in0qveSx3k
n2quoB5VQ3uKUs95bqrxVC+/X3gcBKGOjluCyTBU44a4fAJngunB1B8De6xekV79mpqvBmk9CjkI
B3p699w37RFqdFqPkJFdt09pTPx4pIIeF8E1rz2JH+mfrzMUAMJX7SmsQ/NzTvyl4sqOnhpEiW4m
zD/U85tLvZzI+LuJkGSwg7l3qQLuMN492yLBWzrcSUjdWfB6X+YBrbcJc/WcxK1PhSWnzdSuDokM
omvNiJu0ajh+gcTAW0tpRK765JiRud3NNNJuOK9aDCz5V2t+AGCBFrA8BMX/+D/0hd3fL46wmZIR
hp1Zt6uWb25fWJy+aOecpuLTwXzD4p8nAJkcvrJZE6enFA2LNGxwU01aQ2K1B4Kp5n8n7LyW3Fa2
LftFiIBLmNei9yyWUZVeELLwNmES+Po7gNLtc7s7ovuFQWprSyoCyFy51pxj3tBWDNeBdiK5T+Q9
fGSYCdYVhuJba5O1lQ7BpuRkd/Z02W5lHq2heaenCiYASmS6jQXyy11deLB+rPGlIbvDWEM5l0d/
NPN7rCHIlL2N+l/pya/SaUMCS6zw4mx5OtvIpW82P2rKD+lr67VJODgryGyiKO1R3T26wzVB3Ldu
fuYmY8Awxoq5LfOGRuL8OyIC6RVCIDx42thR1DOSXLPSBde8VcF1edfFHnN+lINrszEO/+9V1vm/
tmnhekJ3dMOz5vrBoR74n4usQ66yUm2t1pKBIa3IUqv2tc+ZcQi78WpHnvY+4bjMVWavWlxffOua
fCD2qLfEkoQ58tMUYePz2OQgBnrkf8jKIzLhibRAeE0qWkqajJKAmCIIlyuvzqNLMIBP4qJxf6Ba
3CVYTXaCiKWndizGs+1SKBcSmY4lWuttitS/j4nI8QK43/TOOdmt6V7M+SU1dM4eaDhWhsEgglls
+Sj9un4VujBPbMJzxo05vTYMfSAwmZvlU9D3+quWuxszzepnbIr6ay+JAcrbxjjhR9Nfo5EkkGhS
nE05oM3ViAXsBxsDOubpsnyU32aa6/9n4xMchP+Pnc9wPEvAwhCOYRouU6T//aJ0DJ1cLTIZ7y0P
QJQ6SJaGhpFCPeeLMTV5zSZakO4T0lPUI/V493S9oEfCvhIoETQstx80ZeermP71EaeXY70xJ04L
E0EP9yqrXsJYlemW2TIOiLlwUEzFTq3uYySdRdLCvmpxal8NEQD3C8S6D/zm2QB9e7Eqe5YOWPvS
Jtysxld4quzirWlliwPIBIIlmvY2Dd++/imYx3n0Og1rgee+ZDWdm6FPSVc0fPi0ii0RaSjzKYb1
uH2zzTCZ/c8o7u+1D6gkaO3zKNLqYbbad2/OsXOT9GokQ/FqBzSTw7RLz72AxjG1mOn90HozrdJC
F2ZepUN+UtgM44fE9SEDkqV6P+d7ggu9LgZ+v2N1EYee6axUWG8Tn1ihUi+y/dfW1MJpZyXQygO6
c9C+4wQ9SvP9TVWX7YMeicPYFcaGDb6JCOX4kYIZRryHpINIgRtzgw6HMt83ClsCOCeFKEhmv0fK
h8vXzuWOqOTymMhXPZ2+o8lhANIQzjZVpU2EUk16Y9dHz0xViMMwcAfhJVUMDEJAqq7pHi1aCyaC
lpunBb8sN6y+QQjV6M57z9VYYYbA5vBcy1rtlwoJzSeGqjJfDxXXkJEGONjWNK+NZTt7vHvNwXFH
4mf1GAGxnbyMnvoVOcK6S2f6bdWGd8g7SSYPCzo0RA3Z4tddZITWx7L09UQMgNsV196KXsZADcBt
uW3a5cWkz/T1YxfpnApnDiOqED39Bg663udzqRpKrJNEBzOaoAfRn76W18GVbJCevzHanr+4acbv
WZOgDxyYH9dzlldUJP6timeQs1P1p8IwyHnue7iXGQxypF4IaKzoR4ljn5FfAoMCR2q8T1m758Ks
mcJpHzeIkNy6sq9ifmlq1CBq2VrorMbbzKTGmx+U5cVhIWIkNm88JXJaVBkOo0mqRXQgUm4CE/FW
EWNCCvX+GzYe9VSUbfFR5Al4wZ5GX9I39R45ANIOGVOj560OBWW80aa2NqHZRp8OlqMomfJfOUV5
M3jgdbP28fVikt7a4WXDyTFvFVa9mioVXU2TjrROV9ixS/tvKKwrrYrqHUjLk+U2KWifcue63RXy
t3dabmLFKeTcHjRRohMoO/MRCdNFviKMDQfKddRiOdWl295lq5qVsP/oRlv8qOvfcnKdS2W4/TZs
f2bCk99DMrC2Qd5mSO1qxqasWHJGN8fgUnr504oGZoV2vI/HGV3sBtaVhj7FXIhikwEkGUspQbms
uKjeRpvOaDlevSDzmbBLbhRUlqvAyetPz2/mDXn57slOPZiC563JR8aEcmoYJRvjluL7nQyPfi/G
6jUrrOGSu065IXPyUJII61ectXzC3dYFANu1lsfxGgC/SyhBZb01I1zGsfnd5zE8TyjM/rrKEjRb
qpO3PGqH/RAXYuMrkqI0ZT2olMmAlII4OIZWe1Jb8cfSxvwkbvd5cosH45p95Jbje0+IWS/i+CcA
7l9UGGySXYpVzBt+an3frEtX/mx0Vpmq+K5yaR6gMkMBi2DOF0JohxzJU0ePzeMLsKWGZaQYqvG5
NBrGPVX7bHh29fn1iIlEjncxF55Flv0o6pSuo/xY9o5J4uNupK1WX1vJMOcTuyGDD/5BkCD07mVZ
R/OUo1/uWlBloRwsS6XRv0+6AtWZBN6zjDnKl0NkXWuMMJxipHMcmFASsw1zfa7tO9pVZ600IwAG
IRdpNk2quP4c8Q5olaa/TBDE9kllvyZ9b2xY0ex3GqUcntzZqGheh3nh6PpXQvV+ME1yf4902WxA
Sdt8xIgiGas+ddwyN2nVmIA9cXft0v+gsSa2Eef0XR043scYmhdmEKsmd/KnqvTiA9AlYKnCrW99
afGvYNcIQoHQIXLtC2M8eQOwnHMisWFNuWhdijgz0Xd32rum6/uix2w1OQKzB9k34eQ0n74P2TH1
mYMx39mgA8MdCLSYgpkaJq97n3QBZixNIx58rd25Nf+QlBjeR9vaOYH6lbbhsNFa2/pWRlRHtPNQ
flUasagMNR5fX+fgpowrlTnAvqpuSDBeqYNfpCoq2O0SeqfPCdGNJu3SYQ0A14qgdudNnAvKHN1t
RSLIBuiO6wW/vEy2BG2ZFjd0Nu0LLd6EHrtlY/fad708M8Q08TfN9bCbOO/BFBV3f2zEsQ7jVx/g
QOvZDp7WsSKvsgGMWtpUSiTJQhkn5+jkN07+bmnpZuqE/qlwdsDNJF/mlBshrUdOj1Zo3cay+xCo
ZHDlyAkucsQgPTEHebN9ArDCpP3TNO53aWDjg+kU38OJ5+4/72ilYxNx3D+cxtTFtKHGNUaGmjOK
/w51VLwCpLIeIUY3nQA98tKs7mJEEESXm8T0UFKkVu8cTSPGY/nmhlK8lDK9T3KoNqGQIInhqZKS
M5ZPLoZK7PYt7Qgr5LvVEsKZDYR0N8xd88kFVWrFFNjlmJYX5L3kTKYLkvGIdl/lOifOAjUTkzzK
+vJ/1fZGjlYNkEMEqXTeDcP3Etec4nhSYjf5trwju3GrmlLgMK6oXeJpJIsoDU8pMvLN1442L5p1
Nabxc5Vp1mGojYm70oZ3NiYw4VXmORsvjZo3JM2/Fcp4hFasFFXgPsMUIjO+CVSwqQbNWdtCbjRf
EFZY2c1Goh8h0a63r8nEw5vkdb1yAtKqiXq0Yrd9xRJb7iIIasSzc2gnO+mPZ2vtHl3a2fas8cN2
EM7XzrfSDLEeQCs56vGIvgrFThfDois87xQF3VEP2+kKpIOxKA+qNiHQ0sU5s9AmkhvlITSbX8r4
uRG9IHYsMs60sq3N12onkQJuotqHoeFOzJHHCqKTUg8M5lvH5YfJQb2xTOnllaOCc8wD7ZGHvYb1
jAZTXPndjzIM8WOlAbMmhGpN7ZG8aMbau5cUGCiC3r47iQGFDLcs8S+Je+1raLmqGpujXTfNw3CC
O0luEi/0W4k8+RpwNLDTnJgy4YWHqLby11Zrw33V5z8Z9aUroo2j4zDV7gc6fVMmxnmclswWm5Gp
jrQtE07xXsnbckBNNcbVtUOoVyny5ylLwCvMRePsP6SxQN+ptftPj6CHS0t/dS0zl9N1xtmRncLd
V4JZfZPbyLH79CYpLS+1P6lDP4wn1YXlZXmpvCuksKeqHdp12OcOD089rQzOrA0Rs/ulxiP3sb06
tnbiW85Z/TqCsWelslYW1YHsANIAlyPzKBBoONU4XhPh/MSrwr/Q8sZrOfn5dSInchfSw7yUJWyF
DITEU9/13lYfx1/TYJMeCuh7QzKwhf5trvpyJvQYWWqS34dhfhE+FTLthboKzo0xXCh63xzSoG51
VYr3unobuI3fPGxQj86H/A09AH17eA2dUD4HRCLZE5Avja2mnht89D7CU9dreMBKzX6xzai+fD3q
VWp0D0JTi9dmNm11xqstXeN1iKu73mpHr2y0O/yCckuhYp5szZl5jhG1MdrwPQez+IwrDxlAQzB0
rPtMwS2D01XGKFPWWPd3xIEj+/db+zICuVj2PM8Rb6im+tPyyVY+wQghCXpV1dEE90Z91zSkkCX8
6ZfKMT6WHmVY8Q8X809VqugGEgnF/QCa6qsfWPqgMQR/yFeP0K/fbTdLiN6Zzxa+Ix9yQMDVoonG
aV1DTZ7vrkjuO686j6YMrjpklBcER0yL1TQcNL+dXoY2oyyecjTgAR+zOZi6m1qCP2jPFNsky/eh
dnacz7CS2naItOiUUNnhaJjfZstb5YDVHHDuQKBXB43cw28xCsFDpLWICOtxtVxmm9pq52ektxNx
ODfVyCirsoghqpYXKC58l5xHkVDzo/Jgel25P1oXoXiAnXQoR0JR3dQDlriUTU0nkHQkSXg0HdSM
ViA5CcyNyF7a745oe8BEM9zXUPrJH7Ktj8YHYWPprvSaEwo6FXU2tFqS8kX0daq4hhFISq/0chgA
aYmmG3xJrmhxRBBBHhFyDFysBT42ZIgP/Grhc0q+IrNNqt+0mqfTUQtnLaqvpUzizegDL2hdq2K0
bMW/uwicoxyAR0Wktta1nd/ruv/uMRU9YXFiibQi8UKBtJIDWVlf30OV8WdnrXEoCsohh9P8t1IF
bzrxaodq8F90zarSNWrjOsadnrFw7sirxh6YmSVs+PSP3Sfj/asIsGpb3dMc+bh0fsisH7+bZcnK
IOlSGLadrq0KPomvVxdIP8Zni2cTa6OJ4lKDGp7luXUhRCd7agQ3bJnWnK8i7WfoRzdgYdUrI4f8
FIQMsolDBoKaozXrDIeL6ccc75gQMDgnbC9O3fwVjmpxrH0A38nQhFsPFdaG5mTysAEVASOoyWub
P9Y+8BUHEGar6dQAIvZcFn4Yn0NGSwDKC0q9ycKiEGOikmaAFyZEvi3AAG9bShrXGuy/I+0u/kSi
hhOLWLsop7YKaMeENq4AhYzBm4LhatFewcjfwUVkt1l3o7I5spWbfDmELr9l/phmrf0EVoKIyXko
5MxjbIsK9RCFaBKl1h9iFy0yk97yh8eC6LXTD23MX33dJE7eI3YUozpqVe+JIr14d9MiPeSQIDeT
K+VKdcK6mCqxL13TI0QsXGNnFNWP2hjESQRCnJZ3KIMRmhKBhethbJ6XL7jNwI4lfettBAGwq6Dw
9fPyUrreHoLddPTr6GgMGQQ3ZyCST6DZdaKCliQrMLrlfD8SEoakR7feHBAE/w4UhU2mT4tZrknH
i+U5SEgNF86dZcUbBCj0akZuslUmFSsGJGwmhncVSMXYeXYpJvTzqqBTVz+eygdJx2/KrZPPpXgZ
J1d91BIxrLCi95TG+zmXZJ1KX9c+OIOhuK7XkYk6IYUyCQwko6xGTX+ezDq/KK10t17RYFFto38v
qSFOQVaGtzjtv2vYev+w5aJtD6b717AmUOgVh2HYDD3+T8XMHYix1bwzq8MDAQgEpfrIThVO5YkO
F7fQ8tYc2ofaJxZ6UeC+yU/XJZmCYpO+qELD45PeNOlBdlIy6bbFNLb7agIN9dXkD4Et01N9Lr0R
NRxvSOmjsaey52Qoo6MOtRqxf4TYy6WDd/Lnl/GrDERIY4IPQkYcZncTf9hJCuApbdJ5x4kL98Tm
lxwDKRZ3q3gBncqgIN0g05mFWZrlXsL34lswCXXH2rmpPDldIqKa7voQ/f46koSG9Y4Dn7vFy6nI
zA5I78DIpB1pwfUDJxSTDaI0jHe3GKbtsnK4xKIQpvXhwIiA98kvp0HjgHHqh2BrjcI/wSG7xirp
/tiE1EaGO3xmA7CCxinVwc6Uu6o1st7Z6a6W3dknOXLShxI3HfLQMHbpENePrGH3E3od/ja0R0w6
nNGR4/ifBo6KvDlhAXFFNLjuJZ5ASERST2DU89EYy3MCo+zJFxo1d58ROYm9Ta5Ng+cvzprTILix
5uZ/WTkvX13FYWJgAAIi25eosVEpy9s4C1wHxguFGczma6/ZAvMJLgiY3LlQZWwNtjFviPCYi1cv
dAn6MWBNJQS/Lg0apnDZJemQxw6Adgw3KpmxTf9meXkP5flrsGnBGHtykGhe8hTi/dJ/kB7toIbD
7iCfw6aHayzC/utdm3piZTFNPefpnrrffsNZZT28ONqZqlDvbVPo1zZwfhE2aV/pARr7ZZa8vDiT
L5goinyt4ZXbFXPu6dIesOqip2tvfPjmqD2ACYBOuKBsZj/ro+pblddvyXxZE65HPGCSX/bcCnv9
Ztk1x/pcAcJ7cXrvkwqKElU13SOqjVVYmcZraWN5+x/vlML+pON/CKRuXSD/Ib1PcwutPN/S8mua
f4zVfKgsuuFuqYQGZ9PciH7KbmZ/1Rqve+4sFJRfbUwxuqepZfOLUX3ChKoL2MCF3GSjm60nK6j2
bjhhrp0PHyRPGedC03+5PtIaOoz5a12AxEByap4iPXG3tosGyLbt9tCEjBmbwm6ec4jqq6/Jojdo
WzGi8LUo1g51iPMWv6X2PIQ2+JrIAdA7DcEzWocEStfcnanMFEIXhz6D0hoLYCNvy4vujgHeHofK
tZl7ez6xJfMkzs6HqxMZwS0nGewtic1nrA36bentzJ/GLp3OX7euZ7/gisfsE9FrAGeGhxiJ4byY
Mx2ag+vi5+WXXKKgjiA9QHLMfW0/sx8AmbKj214SUj8RKCoHVqFEJazGID7kQjvpwtq1xMUSJEKr
NfWJTgjt1EcS74sXf2Q40bTRKbaD8gpX77+Hm0vtMTaIJZXVAHrDZf1kda2+DS0OlKk8UvE6f2yw
CzJiJeVK3LwMmHM/kaGzTC6k6UTbRIEAzrvkj6GF/dVxBu1QEEa/rvrQ+Cyr8rPyQGfScfmAkBac
YfU6UEb85kdrG2eyWtVbmFlwupjwIwd3V2CddlPcIF7O/PQbRd/aNNN8VSOc2rszh30HLnbbmM1+
adTqaVRepqC/mZwnN/3QFgfPwXIdWIk84+dxtl/ffyxRXk8evWNYmLizvi7414pY+Nq4G7MgxYyH
/DdsPeISa9bp5RIA+Cs23WjIdT3pHtHU2vlrs0o0mxsXA9GcL3/LiWN+wfvUEL2MoLAPaCqMGCUh
Y4voXMYaTlp3EO8C6P1edEa0MXMrfTEmgNwgU67Z3OH3Yu2Ud6p9lHpPOd2qviHTWEhqozJ4xluq
7o4Kf8St8nZinqzQpo5uNHQAkhGhM+KICOm59AL3g5/QvRxNW93wG9q0p5ldSK/amnk5vUyhYNq7
nCK/vgmwlcV+uXGp3JEgD7hy7RzrFmX2M05BXBERdNE40g+MpCFlhlLuPa8YN5FiZyW1soIwLOMD
vTemk6S23pEIttui7LIL5z0Iq4kjzlOOz0HUxuy0jC4kJPcHNx5hDWIp4WdoKbG1Ue3MCrG/MbZ/
NFE4vzXlbzJbvcqI7puDwgIe2RwWmjOst8EvpimBDF2uqXs9JH/0sIIN3DWzXj5CXIqGCtwAKkKh
qwpTGrshS84ng213lTqt+fQf0Uaumm1Ref45qcwfwWCyhhXcko1RD6dU84JnxpNbe8rPWmHDuOEN
8lOEyGH5EsisvCwvbtX/e6c+jfoYJ4SZNKWUz6OXPvDKFemWYTn3RRmYB6cj2LBxBMHg/X65+/I6
+TO4zbRdPvkVMTpLOwxFhtqaGtzuMj0ut36EyJaz0GAc6KahNJddsYawEpBUgdq0LD7EGKIdaoeX
AG0NeoKSqV+hbVBpnP/d/lFkfmlZAgtPhBY61RaRFOmSmnK3eR3UWC25ThA7ui3NCKIYCiO4YLtL
dv95ZyeSFmUK3qSu3pfT+/ICcvMMAJb+p4F2OfWiahNJrGTCcrIXa+DJbIP+TZQTGTN1Yz+Sqf1b
UAq+5gLKLQoIwG+6+lrT/HY3+j5RoV2sHeu5HZsN9YVmEgFdmn0J28hZgaSd8pWtAfWoGLk4nh4e
tIFf+ho56J75Fucy3oWwA9ai0d9LiJu0kNETEHKb3IaYoFi6sPQRE8nhdNa9TH3OCoj4HhzH+J3F
zG2c6DM0YVFkwv6bmF7HppczR8695qVLwm1JVN6lZ/a8Mg0Rr52SVF2zbMDb5TWK8bHPdyEKHhq7
qrw2EwGgSTBo686QKIZqJpHo2JttnLUStIt0qRw6YvVsyzl1WH/WTWcSQk11soiMItiNa0Sn6cZn
or42mKpfKv/ZwTj1qPXBWZXSfSk8rQOCxE2pzfeol01klRhEeSvTyI5OWlsbEgLCl6qv38T8BNLf
rm8zHW7Q/Y0zjcMlmLUaOQkTdzOALZMEZrAfBaxRxYKHwS9HZq8ZREqTT0rE5mSchEppK9a+/OMX
xjxU9TEL5716FDIytwHKolOchJwHl2ZBObR/ytjMTqGKKwKAeTcZ9fyujWHUWh92joZf62NX4hBB
kky8QdkFxiEEHbVOfFM/tsR+hDlSnRaGfL7tUPqh/PssR/sPYbyCreq3Q6xHpmnesTcttvil5/XV
FpMDLR+yX85TjVVfJbX1nJkUt34Nq2jnFy4zzb4ao1OQj/o61UN3zwGUnFrfA/Tg1cnOVz6tZ9x6
lxzM4m7oxJ9qapuLrEtJ53iKOCjODeEssFERz6K4wqvqlTsU1m4Z4NJnIkdxXuCHaFaKzZNIe6q0
rQaxdpV24mNpeXbIvc+2AxRsrhiWXrSemhAKEp0h6+BfHTFRpS5KpKWj0Dp5s6459K9EIa0tZmn3
6CdefRgNlV01NxxgC6TjR69GIlIZkT2FnXdqdDu+2inNwnn5NyIRHEOGqPAfmeOUw+/B6/JX498H
H1zlqzlPYfgvNsP5/dBySFu6gIplYltOyHW4BY7FwJRi2WQGa1Kn5WNV0AzuZofIctJN+bF1TALF
IH57bXBOOd+ehZeXpzrMN9PQTm/ThHIF7nC2ykYr/DQhxK5sa4bpebG1bSJlnlyJYyOeqEYxdGN7
jPrwotc0Ir8e67oHGmHrcRWsGM4TOY0XDIgRnVBGK/L4JQpZ6qOsmT6S4G81dzuI/kgfzWQrzI0R
sJkOE1AYt3PsQqVd2rz3VxFeajv00zcxcEu5tu1uiGTNnnBvin1rMNlXrmXdQe/ad7sZilvYyvBs
VmbGKVlml+WdPn/8eueTGRhlUb9NZagY5ERrz070H5j7J2hECpe2CLOdnTagCmgm4+I1PnPXCI/L
YTF34k3hjvXx6/w4TvrZRTzGVVSEBDgkEpqBbWE5ACHQNnS1FjVU2VeXoS5hz2mzdYZDeqme82ZU
qCFJMcEya7wg41BAxFGpWNhMlnsEsQfaowkqyegmt6VbaooRi+jcfqtddYwQBDyFtjV+L4CJBU5E
+pAzu8D7YA+mdDwatT+u/MFAcZJkFOiW+VJ2t3AUyXm5NYRe/P1Xp/deBL60+snBmbwYg/Hgk6U3
z5WfWzv+P/T3U/4si8l+QZnxtNyofUIdUOaMlFPrfQyy4qOz8PUS70CWZVzn52pEoDraWvJQHbUf
/CS4IfPHCkA/3Ha/uXAy79ZjEXQH28a4mRozqIMhyRODbknHY/I2y1Pun5bDptPWlJTANR+iikD0
w/I9UogoQIYc2Lp0pOOpOdB8SFOv8W2e4lRr7zGzVfTIhQQEoDB8Lh/pWlekTrx15MqbxHO9ZSY8
mGIus1Q8ajtjvqOG+d6K4tFYB9UI3qKl2+TGPoI7YQlEc4qslHE4anl6wSnJduTOxD+CAfvB9T6q
noKoKdR4j+NOY81Im52TjcW9iGW402BK/nebmyu97HAcUGCzdxl/FXOcp3QkdLANmukkDNfdhHxl
T7lWMd+MIqzQWVuy6LCceFFLhAlOG5i5OP7DqK+hWA0xB0ICp5d3y699/deBOrOsCEZPOjMAosP4
IEwN4+DFsfYsRR08OxBLyewqAGqpsvs2iI45b5mU16IbafVNtXFjSBdui84wbgjmyWV0terza4Jr
wtxo5704h27FYdRVay3EPqpMa8XP3b/GjMNetSk7j8G/oiAzf3cC45217CBDAkcHcYpzFaJ9ifSx
fmXxxu6PCBV8s0suVInXY5/ab4sg8avb21QBzxz4sCcuZrZ3GmMC1ZH8TVUMuKXzb4gTCkDAnMnC
3I9wY8VedQnTl6VucKRJ6ghp2UqQOyoYRxcznVLLnH1sZGS5ov7ZlKhwXu2YgJ5QIwujQOj1qDqK
GjI+XKT0NEHq4Sd4awUtgVhEvbQO5AURVWT2Lamg/rd2ILNTOs60ik0uKLZXopxIckGjhxIkAN+H
EoRxMhZmortLHbwF0IlnLKMw2FoHvXy5J2sKBUpgM8/Oyxd78umHx0VNT7l+wWJOdDjBKSvIU+GT
ZUQE5MgJk60xPWE++Bml1rrFFKW55HNIVNYXwRSLln6w0QBCSx8QdlAbD036JhyidVTUOOgbjhJs
/tE2bLjWBBhoNJqjcU36kLdScXsQVV0wDq6Qaytn71l1v8JaWEmfAb8stSc8Cr9M6JLbPhIg9YgD
ABOWrH29mRBNTbTXNexSeAXC0CdRuKl7vv+LlXT8bLL7a2SCHM55ROaJRX4zglvm9JnNd5IaacSG
nFxacNWYHEhYcADrB118FpotTwYiLRLKwQIMU39zuviTPXPdVDBFLajrfPdjvBli8cObqh92RCMK
g9kuSrPfQT9dpyLWNwodKwvXCSfLU6on4c4WfCON7h5GuO6bxGm7ix7+kaLcgl/hlAq9dRUWAC2M
fOvmoDS6Gg1cZ/ezNp4+SIyNAdG//kQ/eUfym9rmNmpD29L/WFPz3gPOyUbPOSph/mHKlN/p/ov1
8qK1jI8spWV7c/IPk7Kis9LTmwXmYwPH4SfzwvjqjeJGvo7sObhNeU+qm0lEQtH1Z5rSw7GzQcM1
mOO2tgX1J25+AIy51iU1hhglICl6P63V/h0Kl2Qcrx9WyqaTp8+8wT4dHmqyN+noc2IeTMgNCZXa
JFgP4l58VyUGtTR1QFAzTtLkNxUS14ag5ofVsKmEur9H1JgDoygB4OLOxgfXg+/aRFC4trah36NW
H/c6FFgWcPk6Epvb6CW+BDypolXGSUGMHcs4p1Uw9Ncq+hyAya1UYGSPUmVrjCrgJeueYkb33pt6
0FZ1C0bSz3G6O5r3O8wn96qMDXoSuRtkaJ+2aQXrFzd5k4X+2tD7X/6wDcYcR4Bb7HyXblmQGcZm
HNJXH0XD7gCFeDg0rXxBwOA+J5zEhmTdVQUxNQKNJutVReIBk78uicWqbNst/6++pVHWbkzcaXWT
3tt2eucOGfcx4qaVaaH6LUIvuJHdxe/sQBSjgp52aW+0h6DUrA07WodNz33Bdyc4I8+cRiizAX1U
FupEbfRiggiXk8eGCILwwNYTu8qN0EQkI+NK0ywPg8O6M3TruO8r7kV32BWWw3nX3E5RZ0J7cgG5
BeluzPUfNAJ/DaRx0GPM6Bs2r6HOEFfV1nfdSJ8H1SbrKYjIpKn1cF1Otb+TRfQYC11flylQq0rz
V7Go5QF+2XfTrbxt3WR/8wEIWzuoY58D0QfUXLLXEPvK8/DXiEM2PLfbQVjA0t3yMxkV9QaDiHxT
VCmjxdHS1y7dZx75+Lc304Mz4RpgftDChhA0osmA/Nj3MBsiSjcNwLsMawTYM/cmqjeWBp6d0GNz
H4eEDPiRe8kCdrrBZqooeHrWjc71jnOruriYsRUgC0bj/KjCMFYIjs2DWZxRWx7pfgRX0yXhw2vI
c4Pen/VoFT3HOxZ5cdQalMZJxlnNambHojldy4hZRgctgCykFkYGwtjNnCAgbYn8DNzZU+MEFtl1
5D8hG9zLUr+iD4SZZvOIORameMsBLoi+w3zSyKJmXHnSLMu5E32WzRJz85W9IFhjcOs3RkBIWhUD
b2VWxe65N3oX4VAQfDfAcZNgGJggPJBdQMj6M2okbLvALdaeyTKQjN+I3kg2VZwg5OmSHfLBrUe6
ymDUxSkYPkuG67Re1LqLjPoK5jrOf5JUBry1k6CHHZlu4xFwbD2FdyZF9gZ/OJwxUhoV/1L+kvIX
tIO7JxFgtDWGMq/z4z2EmJoKp1bbLlAVae77Lgkendl7oDsh6edE1HSNuko72U2uUd6zqvimQXAv
7Cp6axPrTwmpIeQ4s1aed/VwdR95ktZl1eS3MtLBmIw+AGNNfeoi89YO9cBT2x6JaiPrpa3aQz6k
28xG/y+rUex12T2RZNntTEHep0gInarkeBBknl6IcokvdizfJj3+3oqx/8xohXZ6CGZY6o9Uz87o
xPJDl2X+CchPtMLVXa48lMhPprScx6ynseaTiZApB//Y/Ijc8IcXYXJlc4J/ULTfMpAIl5hCei38
VzeAjlEhwCwMfXiu36p2Gjai9j/HUv4qmuDZjDlM445bsWRgh8jRFISTJzYYyO7JAJ+ykmBI2sId
zq3jXzKja06lMfBlybxYG0l0D5Hr743J5DniUNJHXnCX5n/xdV69jQNbl/1FBJhZfBWVk2Vbji+E
3e1mzrH462eRfWf6mwvMoAFCoiS3AsmqOmfvtdtiNwn6zeSdKreaktPGYE5Mqk9wEEPq7xNnUrYt
7sWgaSUQCr4lCoXlLkhytCU+Q3cXWKTMuQNWdWuCJUTSYouS8SiS/jrSKb4mSUVUj02WRUSMySWi
C49vKzulYxpuFHNXmA1xoQ2T/CYdQBrL5Du3c/Xm5M5lam9YuIzdqLP2UbmiEpVTvRRWgt41ZDKr
5xj6G4z+qhMKZP1+cYHl1aXVsW4xEvXgYVy/oxQ2pGebiNN97/R4yTpWIszwvMSJOGxMsuw0Wj/z
iHCFH3Rk7owVIULMaQfiYMgOvVkKVEOj7rCtS53BykBGoKJBvvUmjEq8N7pn2YV1FTEzdU0jtLN3
tJiQ7DgCu9PAV5VcySclwqDSzoD3iTwBVb9hkmUyJFjEE8221vLU3GgVrIuMwQs15wCE3Enknk75
S50a6taJ3XibD/1716X12Y4mIkYN/zTBfzwmyq6PVAemEOqzAH7NDtT6Bf4EKJjRwbvvuFvNmOvV
Ma41sha2E28PRaeqkJqik0+jAMgngg4jlvHkDG0FAmRWtALF8Cw9+eWayuQpMjFXtBZcfPqYvPug
+mbBcQj0znoJCwEqEWnWbsieihp+MhmULYSZHM5uY5H0N3JgaMJj1Z/QuNHVa29Bi7VqjVSPoU9P
eQBKhrYOIGu7FSemLV5i5OYxx0rndUzA1h3FGy8WwKg1Zpio2t4MeizrlDQZPH/1H4elnt/EKzve
pFAkXkn/hACEWhGcFCht1LWxeixLSLkslqjgNmLnqlnq9XGzHbuU9gx+wYOj0xU1QDGE5bPCavZY
O4RnSmTjQu6LAMQCB+GJort+TuGKbBM7JPigytasnfo7/ZDfQzgC8Td8DZg5RyuapPWkGyD0JYQv
liRfDvHq+4iiWTjY6n7o30TVlGc1yS2AWnnk1awT1iUlhU2a9Obaih4YwJN9ULU/g58+oD0iKsdg
whpORItaw0er29HR9ZHM0MQOPKvV611DwWvF8jU4KeZsn8+6HAcbK+US/NWmU8Bs6HpNAc8dj3Ws
MFvS0n2l5oDyZY9eIBVH+ll7u0mTizty5ekrlkwjjDQ/TwS/ZfgwtbLcOhaYet9G+JLbJwB1mLFU
BXah5mZbWtuf4dh+d/P4RjIUQRTKzxDfmqhyLkYajyuig9tz4AMWEYgbuGaAl3ot05z4jjmyGBkM
Z/jUMXErwVX0yLG8urEBAQB6AAtDmBfZt/DyQMRHvZ5ChiZBqEwEiXmCtYSTYpPU9Ja1XYtr17XO
WUfklIh7bKwRSFJ4D/HFtKyXtsjaB6r5XWF5QQWRtwnH0WsY+JCA1OVx2WhGu50moD4JgdC0kFAt
+R1LNUdDdmMqhrtCQQ1juO+erSTgrM76N5o90Pt0xk9hifIIv5hzarlppGp5jOdL1r+7y60MhR38
hPnp/+N+sexl5V1uhD/8/L1LeSM5kquo3imyK/cE4WcFc/gxnO9lVf7OuRhfl8filOUNCGTzKKoy
eEk6igV2E7i75dGSQ402MHOX1JD9U+pXyKn0bmsTiGiUxBly1PicgsJrpqAgFraX61iEVw2py6WF
E1QYyXQQRdIS2ISD2RLX3LhjEFDfxpBEgqwozNcOGrseNHcbi+q10BAu92FWeVbUPpr4qi997KD8
xuEQRlH6ABgKcG8fAW0XhXXMMhbH0NMHUUcHQYUdHj9Rf2hh8EZRXH2v7RNq9Wxr5OOws0Rrc5Zq
KYNH8eDKXruRxxjstTD8LLv2V502F8uJEUREZTeLNF4rpgvnSqjdk8JqzkI50VRddTZEfoXFEz4u
m06q+kPq/yDRkRsalVTurCzagWWJ0Y1ofHJDG6MjZYhr1fX9dShjnzaFhQXBjFyMha7ypiv2t+vf
AjPQX+ibaXfKKopdvHaBZMUZq/1zPpUs9uE/UxArdiyB1Uc/lMkR3wApROpIvgiF08OUkyA3DrSN
zDGL97lO+XpCnMxpmV3f2lIfjiXhWiE1lt1QBuYFmIu7bUiz8UaFLJUqyHVkr/IiqULALJ3AnTmu
0C7LA41PTCoETELQedq/jRON+mV5mjLS70J9CYlr3vfvKcutZZ/f47VKZadt/j26PKCC04VMheiD
wIrx+F9/YLmr1RrXa1Pb/f1z8xv7Hy+FeEdgSIqq/N9r/735ZV+uGHh4tIkQqPkjMHUa97qsHjs4
M/mqFoF9DMuIm7Ci7eNyH1wDYWzLTd9gpxl2FDN8iRB7fvryxOWBUY3CTdm6sUfvmkBnyrd0Bajl
OETCBSqmDZoT4o8GYP+0SC3xQISU2qZTPuJTdN3sGTA2QZmGveZyI86APFkTgcOuLn9vZqapI9WE
LwzRqUp3sSI3vTV8+kzraKH+701PvvElG1x/b5nNRQAMXQ+uQwZ8WEpEARUA7LG1yHZBGu1T4rQE
0VzYC+pOu+otaGKE9SjIqm9ZNgimkTAwfIQvitX9lEJLr0Vc/wLcDbGUCIJHctl1ZB9N9TDotrFV
x167JGEudnWXx2eCz5NDVTjqcRA2Unq9Kw9JG7mnAIHb3sRZfIk1Q2y7ITZJHKztQztXJsuWS+CI
9NOdi5V2rhm45zpPp6JwlLXyp81E/1DPm6mHfOQULMuXfTad/4eIQ/mBBvecd168cWWv1yGSAE4p
Nj6rzetyNxyVJ1uM2jqmBL/SUThcRzNvrub/uTWEv4Z2yA8mhd8+rcJrRAwn1Rwip6923b2npKfs
QwNyANo4QpCHYocF37/PJbBYp54z4mtXQL1uwwFpBYQK58Zpe02nEmFPqWHtGrEhNcJ/jgBSsyZw
KfKysVwW3VKHivdvX9OYf4awB9ejty4KmfhTmFl+qtwHEMDuU2IN7pMSlgfVckg9wGaH7yKSSM7Z
TAqJ4nRgtR10d2Z+mW8hAdaKh2WDq7p8sDqT8m77HMEx+DB1pI9krqBAaKvszvz3uOxH2wxnfeTq
kYm0/QBDu7FVMojSqLdPmA0NQtCwycrC/QWbjGwkyuTEeWyLuN12MspeOIN3gYN0rpJNvctwpoQC
xR7JfcRISZc0Ix1yM5a5OfoCSnnhO9lW8RNaqeW9dIrgPDhm6VnU8DTDjZ8FOvqJ4EAyTZgspkPv
bkLiuaGByTjfprbe4hkG000OQ/QByQ4qlK+0p2Wj5DRwWRm/uGUKmj2eCoIXjHZvD52xz93WvqnR
REzBTBqoWP7LPPjVGuGeXI/ivatlvlWQ7hw7PxWEU9uYT0c9+OWgRB5p6r6i+Ql2o62EhxCKyTPi
uvDv3wAZ+KISVfIyUu2nFzIk+6p39HvrlO/Lf2K44rdqVuIUA14nydiZTmUjFCao883E0MNtRr5u
Wo4AzZ3M8LQo0rZm2ueP4LSKx6ghtU3UxYNpptPWsa3mqQq75knz1a2KF/Jh2UWpsDyp3fB7uad0
zUTfpFdZ1OOqV+hsH21qivcE6+dGix1ImLO7W+N3ZyICAozRjJAhw7E+S/0DwkWEcim3HkShPvlh
oD379fg1KXTs8ySwbrZrKOc+KFi6RWbxlXUdgcYs5sEA2msqJChO9VylOqgRfAJLC6pw9lECWZi7
/tNO0V33PdJGYi/iDzp5PTCHGnGo7kZPemNX+4RF8j6CN7+vNTCzJXgRcKlW9Kto1FMknd+dTJQz
jVEQIIq6TkMN/qbVnjrL6Z5Z1sM3YMm3rXrxREmmeo7UojsWYiQDdr4LIrF69u10CxCV+X5qXLMk
9Z9N37fJI0fkQ+3effaBeZ7ou9L10rRvk/RJr0YKtY+F/KJ1alwVy/jd4jtZK6UKlYev9lrPCPai
xeBhuO7L/CsbHajOxKneu7H/nUYBVcmgf8ESQxuZbJ9DirdIFmCMFUSMNzAtXkpRfc2vQ9LUBD5r
Xp+MMWizbr677HOKoriFdvFScQYeUYsQ+D3vsjMn2POzM8zPd/+9YIRrZI+Zf1pevuxHi88BHTC6
dS3dsdXySFCGW6emxbK8niYpoTgE5G76dlCPy0bNLPUo582/u8utElEkc/n/18Nu6WMu1Mft8uR6
efLyZ5ZXLDuXjZk5X1Pf5qcMhamaRiFwyoQsK3oUxD4DStsodaPdlo0rU7DTzNJXtp0ozWYOYuvb
9DZptG2pT5nHQB3l0XQYeKHZm48Op9igj8YDiAg6NYmvfRAh63iWquicnkHumUksttIwyZdQ7O7F
cAk3tMaWEF+rcljkZmjMAl1NjjT454Zzelk2Y6D959ZyF65nfyqQd2GOjU7o5v+zqXt+ltVyf0zt
8OSUWnUAj/DZFjFRZmNW3DMD7SIN4+WO40v2mLgxusjqzsN7NU7jfmoK4wkflvHgOzViBaEDW2cj
upovgNnxZrKBoleOKbdGzLW39QfU0qKpb44h00sqcTjLomy/pjLFmBZ0L12lVIexdbAHzvu1owUA
9yuZipycWcb8ZOjMF6ewTiiJ3NfYzPe2m9GcqRP1gaxRH12mgVCp1vS3oJFnCiH2LzfhvxaZoUA6
MpydKiKM08jtn1wTwfrylPkPdeTIvNeCjvmSXIRmx1nLpK8vClyk2TfRvMs0vzIbCYAsywelHqL3
wEEsRO5HfIlsCFeOasKXN6b+tRbG2/LUmj/dDm7wSQZovkYXNF47h+GW4UNuK5VhicgSwfqUeUDe
Er0ScLJuMoG5J46cBHe3U91s5FW3UejhqaBuIl3Kdth6eSDTKUe0SCCWZyzPBUi8hwjmMIf8rJLQ
OOO+ty8Icmsca/NNiEPlRo60gKgdAM4h7KbMIUBHAdLsIiaFm7oTO8PC7kl3mm/y/bfnfrfctvBK
rXOREGarjGvS4ct1LPv62rjp75pF5jcRHU8s5vXfVlYeBIAaPDw49MswglFINCIB3NTX8+GrCxvo
6X2Pe5gkkte+zU7UGpVz4eT/2Uzz3WUfy7bdoFHSCeLY7RHFOP/zeX9fplsvAU6s/SAhhRZ0NL0u
6QOkOS2i3GUT2FFw5vIdnCcwn3uAsHQXaPUVyfQekKS1G1sjOisqlUtiU3hgGEgjMzNQ5Mvd3Cpf
cq70O/w6FLPANm7RKDrymuO6l4EouPj78M2J8dF748F2Xgau5beE5NVbGVXKLavIdrKU8fJvf1bM
DAy+JFVO7a6W8RE3RvOoq2FGGiAalQk2tUrLTK+Ny1ShfwRTrn2jq2FBUrefjmXTXxcDrGlXrx7F
0Pao9XiGk5acZ5F4yeRgEvI+3nJpWuRXFNZLb2uIpJv2O+5J05VDMdyCkAA7io7OXBlsv+UWLYT7
pqcFItMC+3mvCTI7iQnOCULeawLN3YBU85URio5Rps1mKMDbLq7yR7PGNlsp9tYtI+2OWyLb+lWo
borZSziaZXJU+GWxrPGoEeEa1ZtP1vbPeVsW73kvydZMERyi18nfMf3j9grd7tratf6glSR1FWQC
PYasY7aU9OgelOoAG4PDjeU3c+omqbctrcEdSxPyH+fIshHt6XOHxscL47F+zWzERRgQLRadrTxn
0roaeq78EdBLFSeuCHfOyHap2uac1AIRfRElmwgW9A26O7Rrp0AhrGQKBeGsvUSjyXCn0LCiQ20w
j2Hs5Mg7JgKbRsPvdp2iApR2Kdq7MvYUN2FFfYWTvESh4QaQxrfIfaJgJZEIDGU0oUtrgDrD8sTU
T8QfQUgPU1xmdyUq0pPvE4GIdFH9JNrvQhSFdteGOZVApW227O/i8YTxMfdaXx0gOKU70djGDSJG
e0ceKFZ+ReKrag/t3Znacou3o92YrBwoEvbjmoHK3ShMlHddb05vgordKiqj/mrpfgoHz1PcVH3T
m9K6FAFpGDDMpx0ukm5HyOrO1wNi0EiJpZqqNjdXp9OYVkAENCNRLk1GPQVFj5ercfGtKuUpG/zp
Nelbcze1LTNXMilemT+clyeMMQobMnDzByttoguNLYKRmPR+JzS20MhlZwqdsG1Vp95qU9oe0ojc
D3QHzH707sMvKFZrQVKcHD6CEUyPsGLlYxI79rVS3fW/Xbh/OA7s4mF5wrI/DqzhiIiGdSGvWTYO
oGy4yCEe55F+TcjPisxKSZIzkr6HQabhYzdvYG9YD7n2+W9PTO7KI1lfawepzXXZbztReGr0jAC/
yOi2pM32bxqK1pV07P6MAL1/q5u5OtSadxrRzi1tOEXm3S0u7IMh6nK9vCh2ZzY5BYbD8iKapq9Z
NzW3oSZzxGiIg7ELQahNLHEeFFgs4du2J0AxnVcbvukFcYkVYl7VIFf8sRwmozVG1i3D6vgpu1s1
2tYXsnsO4YRyLcYZ+ZRZwZ9l/xBaNRp+NXyMkiw6V8icSIjjBVWteKihjXesX9HOj7WajPC+euUg
Olqitr4UyOu0tQzjmIRMalgKWi8gkkgxVaLg0oau+dK7EI/0vqguFmjPFyoLf7Q6I519frDsa6+X
xaaWGOOcztS3NN2jXTvfRcd1t7WouTCti7awRGDWkbm3cZuWoFjoJ7ba4R+Xe4UML4zY9efgAGAr
tRZhawE+GzHurxTGx+w/d2KYxVB2wiz+zgbjMyxIcA5bSsY6FtL5srtuNflt+i3EemMi07aMN7Gl
QqNGhzZlYX6i4huwODt1AQt/7CTU9GrEWkkIV9ZsL7Jp9b1OP8wj9Wtaq7iIyYSy95Nj9YeerBk4
gi4mKuU0WlN4XO71RkUGhREPax/9+jXQ2KgMBJ7hyngzQ+2O/ZSLpxnDoyfMKXTQ7KmpKV5fauBl
svyDkZb1NJryq+/eSyJHODXj4iyy8T2DfduVKPRb36SjlIzPQdtunE5+MxW2dGLwUt2/YvskhNaP
9XVK9KJrGZBxyNa0iupT2PFE2BUpEpHinGsukW9aEjwGIXzgUFIln9kWn5bdYx7BNKYJPz/mSXbs
7cBeO3qsvECuOEVDqn/pHZZYezCNg+UHF6sLUppB2ZMToUtszHBHmGC+Sxv9Dmv7CYimZ7bhix2P
F1PJTsgOzpFs7kqoeGnqfxNm8wdXJz5+dTr5k/qNMePiNEl5cZF/pTZfPdnwzX7uZlsIeU61rsJm
iYqDosKikb65HzryjmqCRTeZyk/eFsi1BLEd626gMsHHBb+R7auCNucQ01pSrdIhm4a0YXSYa4n4
FDupn3qEi/yhjnAFIuJuJO4OGn/EyzokXLSsEOouQRbSYPvWXQk1Axutl8XhSVg+kYwKpRhooGIt
FOKPjDGh9s1MEPaQsVNrvCZIQiYG6wBKO1KpY2FbayyBNu1XAus6QlhDrSAtvGtjT4AZWCdy+CHK
S15YLP/KfDhDrdXvBjg6JcMfuYqmuoms4R4DgHxJpvieP/n0AY6+wpDhqMAXxrbI0aOIfkd5740u
nk7+NUWDmA8DHjLdoXmYdrVOtTNdywDjjRMbINES416geYQSjhPMDydrpQuVNp9BfG0FgmMVfnWF
7R81yaRHJ4tkY1W/hrxTVoERDV4hiTKzspfWFzaKN84KMHmb2iyu0s5LNJS68Ix+OLNoEp5ahJK/
PB7cFBgF9VOgDE9hbiCiCiwY4CzNVtowFUd9iJ8MF+eB6svDmJPJVwb0kcByrRlruj6kn6CqZzUc
+jOKVxgZiP9QwxxHt70LnZQVK9SnHQXw5wRYF8EVHSNW0uue49p/mGzlq9zuf7L5I8/8ciNM6jUz
h3CkVWiH7ntTxX9MS9mrYfyK6xT2NrGe5PUpW7qdYP+rSmzS9NnRfNpoan4XahXuwwrbmW4SiOGU
6C3KbCuq+M2okm/qOkiN+5jyGNmgwZX+H6vVX0FZnRpkYLlGZqipjuEqnYZzP6xTCf/VgECMOwaS
ewqyIHKzV8Y6ojAdO/cUgOFq6R8IVVyFobJr2+hHnQYUI/3wog5Eo1JllBtouerWdfT62PvjKWP1
Tx6w49FzjraibHwvT9ornZv1qITPrhZgPq2Mi6sEdJlb9YOBnSuYfpNyEFC+kGOUNkpBIPGeHnfB
Cpbi1aRsbvYeQYBH9Av4HHwVZ5+6biPzu2Wp4qVZ+xJFsReMyYjyIA29hiIbF/rT1JF0pwea7uky
+KUk5eP8IWUafdn+Bf4oqyC50qahZrKt5/uik5+absodPsRz2cUlF+2YcIo8xyCow7I1rUiHAXaO
mwy1W72aBpsyf4Tyr8mzFX2RliR7mwM89gks7LhaHVUxvNUD0QDdxJy2zNYdljx7cP8IjdTvQoOa
Eeh+t2pMTlKHozuZtC8urCgBdTM8KMTq7PpKO+lpWq/TFuZAhMH/4pjXwcrkam8UvA8Zuve2GM42
hnC0h/lze01NQIIFXXZdEJE8HwuVQTEosaHC9VyDWfTN04UDIKi9gdoWg9QmhbkVNNmXcBATj60J
bypPsY2E2VeJgOoeGe3VEvqbX8jHxikvU9rRA6qUcDXmDl8x2lIU/ZxUZrIvycHbFn34ag5cWajt
x4SHOE+2Wv0eFfc8hCoCqPSN2Nh93zbqKq9wdKClDn28CWVOgisefszA/qo0PgygggAHgYdlBMOu
JhOhi2H33lTZP8pUhZ4S0T7CKUxolH+q2pQws8T5UBBJ6G1yCBMJcoucWGzQY8+fKgexxrhyoGh4
TqfsYaJd3NLfNdvuJqkKeqBcPKor68hOiI8OFExsYFpDjNtpcB6d4hIm46Nttv0T51xPP049FGH2
G9JlvOMAClCXeFkkn2OEGohr1YjFORGfzBWCtWkbR2eauG6D4K0Uf9xOOZy3Mkq3TQUXVwNK0Lg+
lsVGRcFW/54D7/PERXcpm3IXDd2VkPdXp2OdjSKYk3RABDfLHlr/i+n2Sdg7xJD8ME8QtDxCbY++
PmmwKnD9jj3ga/SeXTSmlOQkabvxvetM5EYFaxVTqb4HvcF3aof3sO5Pfgz9xU0Oo8pyC9hOkNyq
uS1UDj9kCl5qpfrSpqegMh+IST9a0bDPIn2nWMGtrr8mvbmAHPuxyuxB7cOvFBVv2rvhtkngUAc/
iOBd3BqE3Zmm/6pQIkPMfOCtDUh7a2DHxanWuPYChwh2SPPJoiIEBEyVgRy5kay1+R3QiPQYXaQS
OkDvUHIQhZmsDJ9kzclAv54OdbSdMp+vD0485R8kSNaYYxSn0kEazYRbpttMdcJ406k6AZQWbTps
W6parvD0/4CtAM1ik32eujHpFOBJVKX+6BOm9q5S/ilJCXb6iXxQodaeq+6KqkJ4QV1pU2ZUQKip
HSDmko+bERvk0E0ii35rCuW7mXrUbG5+TrIArTRln5RUwpxa8AniGxP5nthjE9LSg63mxKzknfvm
m9lr2NTNn2SoVlZXdJ9/jaWdI2+0akI8xaknx9r3+An3fBeEVU4jSRUCsY2SQTUzZgeZmWXl2sbi
i+OVZWYPzSiYs5TAXpUf+cCiPDJRpCmmIHZhvpWTkXhcvCyZYnxGmr6zbdP4M+XtXkcA9cUcaxU2
Bc1G1UdfK5WTEo/2x6CjF6ICK/k10x999i0ZFVbOPOPYUwbxnUdGDc+PkrmgHWEpw0WWunpoGrgV
epLfls0Q9J6uPf0HIVFa3UNr+/JYyklZ10S37DUUK6+BANgE0vqr6En8o0XTBOk6lJbzPf6Jgzj7
5SsubWSwfJ+l6b9LTRjr2CAWLZtpWn2QPf01f+oR0UNZAuo7yfqCTwUvbXET/LUPw27Iz66Sv8bT
ID9jy7r8ZSrXvazPlpb3O3OkWGza03gBL1lsm7oQHDZKdlOgN1+ymfWZqeMGhYt8F1yjVymOBDCk
Q+yucxB/O7t2IIk3VI81rbN/lyaLPLd/FZXDZAYk1L9N3T9OBugYO3WKU27DjevlR0i3ae7tY6Qr
R5WfUiYDfS2JRUIg5VSU/NQpOr3DhQZRtmB9JCXr1re2UdfIj5zJp0i16Ssgy3rT05lcl90UPLa0
sTHRdMoF0NuXOy9mx7g03rA9MXgAKMMWGj1kZZ2cWUjp26Z0fy3GWjP7PeJdJCUbcClKxDMtYfs+
dsRgTRUhCcXQWHcESc3WyXuLURFhfexEJm/XqR8tHeWVRdiNFHkEFYlp7s2wQNLAe2+2zOvg6jSF
c6nb8Q4BOnupremdZC15G6sJl0jTHSJDNq84IaBkCgqzQzQdVb8uT4Y1KKsUz0ob2EAtZwhCqroX
K6c20Arwq21K5wNV2qGL86eED3NenlSjJ13hi1oXM3PGzIjxK9V+qzrltZ5pQkwnSCk07WYnZYwE
leO0shzn1oSx+tiZcMO93kB2uHCXxwodUW+6dCMADUwoY7Yj9Ie9WhO9FHV4Bo2iZuhWEeyRLfDZ
5Bh7/9rmQA+tRB/i5pnfRx+N1o6yA1S9oR4uYItfG7VQj7nVwIoWeLkXzqw/6J9YbLub5pY1dFiw
E/YFFKd6Br9J9ynu+G8tVpmRNJ/gNFsYGGrVG/w2/J4abefQ2LT8p4Ur1oSR8Yyxj8k8Jz6FJToB
1OMMvVkHcR/h+OUdspjJuaiE86H3p5io79S8ZbNQpt+B+iRj8zXv2uGbdv6r0pvvePPqJ3ALNohu
Mg/+nl15Uo6QjoS6b6tyeNQpX8VN322SIkNqtRwDSWAir1SQ3OTp2D74NP8XM5rr/+RGmd7/+in7
H+oX6ABYu1czKK2ruLoFeXhIW1u5BPasTsw6AbkVBLcq4qdlQxs4PHSa85OC6VcHZXiWDYGa1BFb
ymJRcS2QzDE7aY+9dMoPQmtttJZphRFVAbq6GG+zxFUuZmB9IZbzV0BDtLXd/tELKZBQWCUiCpWQ
rEE5O5VjnTvHJ/Y7yCp+lf1AcsP97xcRDJmJ0ym3nrOU2QQ9z2hHQJYnW3yjC7IeJf6Hk7bjzSQg
ntzy+fyokVfDK8xojkgH4CKRPwABRxkcS3hGNDbk86TRHDVYHZ9iAd/D6Y03oiSyfTu5hCeNEqAO
5Au/ovWh219ZadKHm+nppP5RbiuIVrd7WGp+XD7Kdgj51bv33LbHJ+QQ4Yqpi3w1QixO5QzntHO5
xVCQ3YEEGUese1foU+I+ltEAgVckBxsV1MaPApfCqgrvaKZiLOTbvsAS03WwXNsIU09n98o+lIV2
/js6SAyJfpGTo5cY7aYi/PHMfx31K0fPzbO63BxtZ6CKXlXr5WSFYEmV61OrCBPVXcfLgzHY50EX
nxRyhsfYvZUkk3h4bbJtnv6akkqwyIztcRd0HAMTkEw40fZX2XS+51q1fm0Eep0B4uamGgb7Vems
p76A1RpyhHVt1D4JLpu4Za9u787mOnQAy1cJOa/De88QrGpRSpO4qJ+HWdom0JkroSmOXdFoe8ms
1OswmV+ryn/7iw4Osix5wmNLaHwDw5KkdHPNB1c9Z0bUt1Nk73Uth7Q1TCUQ1QFSklq028zYqziR
Cq8XMiEHvXn/a9oV8MCMsQoflUbaYCIEJffOwWCaQY5QITpSDqOXBtdMV03nfdJQ7jXh90A90hOi
x2KVygNN9eC1J/BvqlOvnHzlDeSaiRsVkzVVJaixUFjupcZkMMx6FNZhwqDP8BJQeIEFbFJf700O
VJve1272719RVyDxf8dJ8RILbSfgYx6tkYzHkr7GHpAhHXzZdXe4i9pGiWOiSul8Jvj+wUsHEQKk
Wis4LtKoIdbGKDZdMOLvFg24fsW3XnudkwX6A3aAZZAVgXk3DoLjaL8Qvf9twNlYOzW2v8IYZXtu
GKHHsiXagg+A1imo0K3+/+EGpv5fHH1Vty1TIA0n1dKwCaL8vzn62lgVpk2bcNOinD4vCA53TLtz
XokLevcuDPNfWWnpHnbK9soezY3cdVcZ4XOQBvnTJE/T7JSgK62TMSvUs4hrfyU1PjIFq+ahb6R/
UIr0KZ+5CmFjTVsq/VRTA0XbBy0/HX0C34OMOayR7+NkMw6605c702YaLhm84rgldiFAomJIev78
HOVrQcZAEkPcDzJrH4ZV//z//1507b9THzSHVrmjG6aY/2n/HWXkckaSRO8onuW75VEqlKIkHpTF
1q9ihz0hBPjN0IlXYZQKXpVqwqKhUcAMddK+1bjeuyoVqswl4whhjwZNH90RDCJ4C4Nff4mk3qnm
ffkql41hUberdVs5xHUcPUt4xedGyo9/z1ALn0BWrQ6OA4kyTEv6c9K7+tlxuHg0vll+jj6BuLZe
PskxJnDb9DdTlqhXJSeipk0nUgisn4V75Se6ua/9ctoAMKw+NCd7rTWJPdcw8ge9cQkYnPcL38nX
ExjnY6U0RyOepdlPWZSmFIPU6spldCt6rd/a6qjT3sLS5vhU5UodLv28ScxRwSPZbaOk7ede4Tqw
olNZ9EQTcMnbolQqj0MyS2rpCnpVkwVfrtJvCjQUv8U4/YZ8XL+QKAn1xuqikx2r+VXDALVWIch8
JHpwAEXo/86G7s0aw+E1iKBhJJMzYFVLt35q6beSlmCHTeOIqSm6BmqA9Wmsrp2IwOHLTWYGxQ+m
/s8OWGNr2u4eaC8a8JntFpIr1AVMUPsmZ8kh7ewHX4xlWgVWHXXa/y/mzqy5dSvL0n+lw88NN3Aw
R1T2AwjOlChRJKWrF4RESZjnGb++P8iuLPtmpbMqoh46wplhWbpXIAmcs8/ea33LNNHmqzNWp+MO
r+dyh+D5fi8Pz+jQGrlL3zw2sKXlA2G3DTiAML54EV761lqkaWrtE4mQCTAuOd5rOLJ++7/v/2bY
ZEKamFXvmbWffpPwq1WEOkvhN5MEI4wkvKakfy59zQjvOttL9ybDCZYkglq6IKGiav3mY1DPjU7n
F+3wRz9wqrJ169oOpNoWtUjo49cBh+xIWRPU0D5OsE4WdEWYZ2SYc9s59LQbjWDRDeBh7El/HswU
9bk3vsd2RDRD0qaPkubDEposY2MrYb4P82Eft5LEFCXRN4Mmd+dJmNcoNtr3gceXDkVqPI5hKe+G
VkKvyGozF/aVC/CA2znWgYd59NanoLmPJ4hQQ64qG33oQqxf7OGQNPSTmqvNwphyDb51KdH58Ym4
aE36inXSAqelQwfKw6Vt0R3xU4lNUX/28IT3WJQDQtz5PwmiCO/M/K+ypvKv39+HsR/sVbv/+us1
Rft5SZF1cmTA3siagRzNVOe1+PZ2CjO//tsvyv8Ohgj3RKITNV2tRDF9dEJhp+0M9IdQq1ZpHknP
esMwPrUx4ASVEZElvJVEGVwTZK/KOO41le4r7Y1i3NdzY5izb+N6h29PU9uW4jd3UzdbnNS84YDg
Z7NKWrJw4NfoEpGrIwLyvLugaJpnf7pXJLO4xrIhjp6Kz3IUxtUP3AAwyJ08qeTM5sFTK5IfwVC/
TykLdGGYg2Mz2bnEpu7fteX6r9+l73fhzxlyBoZpFbGfItumIf8Ut1PXMfNuRapduZrF4aEcEYuT
ATuua/WuqWwKLHguK0IowWZGgbmF+mcSomnpV98sSkQIiCtDw0ofJsvzaKElPL90hfyNXpgYv0IU
Qo24iKpKHv1Y2noIQBkKNkDMBWpU4Gz1Ey7UbKXErIIZ1rAdJa+0a6t6crt0sP9FaN73TvLnF4xW
T2iKUHWNl6z9FOI2+CIyY5s7tbLIUlBmLF0jxm7bGFS231xfw8aH/1sfIdDo9oLa45thTfyzh4Uf
IXBfqJfWNjXGDWaV4RzstSPxMwqeJzK8RNfiKYNpTw7odyxWYFdsNWayLwaUR3pLLrMnaz370QcF
knInE0azmcZEw83dDHfonyT3+2P+P79lM/4pDfGWY4iB9dfU32GJf//y/57zlH/+bf4z//Ef53TH
//hq/Znfv6Wf9V/+0D8NuvzT38xv//3q3Lfm7U9fLDPq4/Gx/azG02dNR/3fUx3nn/yvfvN/fX7/
Leex+PzbLzcyZJr5b/MJQfjl929tP3jMDTIR/3mG5d1b0rz9w8//FmGpaL/qpkEIFSIWWSiUJX+P
sNR+pa+k6bawFFsgUyfc8vcIS9Ug3VKoPElC2LKs2kRo1nnbBH/7RdV/tXiwdVvRCSxRNdX65d9f
958+P/8z//3rP2Y/qur8YP7hPhZCtknQNDTT0kyCo+aEzT8ub3Lvp4xgAFIHuU+QKt21lMkLsVmo
jfSpvNd4zgbrFlliW9AYHYPnJLgJ9VGXYYsUnAez1JXpddO0dpEhwv2InFKmdyBfkzzeT1YA5odJ
7Q5Ac073in6SwnZF9Hn7VvR7DLNZ+2amX3Kz8x5wjiJFtPNdcmZbcEi/lrkyW1qC/U/Ngy2fIlr0
BGnnHxPznA4Ot4opjdZxup/5S2PJNXGeJp9auQw1osEHzXAH04ZFM6wMz1+MSLwiNM9VCFLB8pcG
1p8UUCM+einNHWASDp12mrA56E/ygQrGUwOHMqusFmEUu5x+EesCv0YTR/HsjEXqjF288QA3Zmm8
DiVegqUse39T6epdjCIqpPU8pC9W/L4oCR4OeZ8Ni4GPB9aSlmOc0W7WuaKRGJhCYrxEj9m8kw2s
SEJxPGbDFqxfetELuX+yksjVue7B61e9MPes9Ns0EYvO9lddGK+VwmdLCvZ+GXBqG8mG+lQGZWtr
PS9/2mZjTPWN4dsPVoR6rvt8xKaJsgcvaxzesCf5geW0zZrem9FBOUBi2+eOoS506MZ4Gp12rCj4
agc903Lw47U3Vc58nZJ+heGwEPA0o2c9XhTMYvTlWM8ymks7XsUmMu798JUmVF6/mS3uCoR7oYLB
Ccdrkl+rYnCFxCywB3pxRQVE8+/KNWHrWHi5upDK63yVCO/o8DMios7KmeRphFTGtePlw6okS1Tl
z01Jt6wC4TShsk5R8Yrolbuq0ntX5JEb4rcAurkiIAF900NVdEugQo7RECzBB1Xe5v8CHReHg7TU
Qd4z414Z4tbhWZuBOr0kkLy9p8xR+uGaIWWXosbpQxwxxS6tp7WOHGC+rISPpW7h7oJB9gxaP2G/
HGwFDBQ7fERUptm7ECs1WsJV9ZrX17q5KQGH0ZwkKJMbgtur99X1hM0r5dfIMjJMdfZrCUagylIL
TnQVpVx2pe7H0MiLFtclSn/O4T+aeodSG2gUNw937sQZNx98cLLctTAJYcXxrKcL37gWEduVzYyU
T6INuKooceXi1jb4zXzHnIirtbZ2dY2NyDELf4k810lS0C5DvywNZsvEiquDW4rIsYhM8dsB0w8v
EnDc6DFthZ0CD96t9MGdlMFF0efO71nPvTJ/HTZ8rd4KLhbknSuYtJdz1EoGtwXCsyDLnb4p4Io5
GH1WrHGvmA+wbhc4ThkK14tgJ/nzUO0uiG5/WMT/k8XRZGn+x7VRl4UQKope2fypqKEoFJTzYeuI
5KvOK3fiSIh0JAG7CB3H8xLGW1dy7RdtNr8yaw+lh0dNcskT06i3iQlcwed3OlnZ9gypkNOymBSr
TlVWrQ9aClEJYQSuXhMPXsRra3io5E2BXbYhYQo/42KSIfVkEKDG2/yQDcP3M1Dnj7L84JH9ZWuy
M1oKZ9MY7MENOhVj/KtmrlM4SjaffBnyJrZXyiWa25HjyTct+oFKk99mGLsyzdGJ3qrysR5gRUQ3
j+EsCELmBGi9dBo8xrEOTvOERh/+Rcmo/Kc7zx/e3Z+aGIyp0pigPQbqySUezmDiqPx9bv+IZB7a
YHR7mvJLJVAiuh8lth5tdGvmKmG5/OvPmS3zHz9nJA6GpZuUdGy4f94Dsw46YV/D/p1PUTSQlIPK
3Y6kVJO3vHHkcSBzbTwMHfeEXIDGL+sHOno+ftNIX+b50mRQo7lxi0l6L2UQhxhcP8azP4q8lVsB
n17aSiH/PKvqOiYFVDY2BUldUnv865cy79Y/7eacEmTu1/nVWOKnqlSNAADIFhisVFtV9ntLHGAr
M1oxSeqo/kUJ/FOM8Vw58LtUqv7vQvjnJlSlJHaAiKXl+LUii8P03KSjHbvWB8d6p0f716/MVn86
iBELTiEk05wRsqHpqC/+/Cn1FlJi4QWtM683UyS2nCm3IGnXOM23g+AJnPPRhpuQyhdJcm32jF5C
3zpc+75dtL6/zAei7CzlXsFWNMbqPCneC6VFc4jqoKb3OMVXNJKYWYt3X3uW040dBpdIjdYZD3kf
Nh+6pJC7ca6gWU22WJASseiJj/OJCZmvIknwogNFJ2Z4o2U3+JWuSjiLxWIxPGrMluU3UCfLsr31
5F6Y2lZmc53LCAn5Ki04p2bSWO/5h+31bpQ9zHCHLlW3PiDsgYpAU0ieQ0RUpbFTtf5KZf7VnTw1
XdfSj1RTtqjfNnTDQdDcwAbucLCzhNI15k71BjLPHkRLIYPsZ955Qy573h6EyV7GubTHbjzvfPOr
9fuzwNnuXWVmhTlTzFirAO5HLkveXDXI/Bm48QAXfNg6iDdZ6Cuv2rXvJuB3IyFRAs/8+IzJhpEk
npBeOENAVx08gxQ5yLaRGHysk+a5LiFz0F4sVlFkOZnZLQs2CWCELh65CmkD7lC8SJlD8oBjT4Bh
H6SC5i4CF9FQwoAwU+LX+XXNG0qaP08ab1J5N4VOCQue/rnbSnyoyg/LKIFOELnInjcSUjIXbB1R
5NqxRXdnBLDWoG01FuIGCuCcv4zxWqBLC/JIM6zjbJMtcvayoX8Vps96iT5e7e/yfoszAolmuA1q
637UpI1hloBIFlyb27avKm1V+uVuEisUJcEy9ykWTRO4xHrIN1ApnQGhQh2OkLjx5ebdUvVL3uG1
rLdrRuST6a98tpWOTVMT/O0aVZURrvOOUnXHdhkad9/78hLG9qKO3+pARzOIksy4KgDvivyz5VV4
VJvGcPBrjqVs12pPLh7lURHHaymrQN5K7rwj6QR8McCckuuE7lKJYACnxcLTDnnxWBLO1FIICZ17
MfLP8cxR1fcdeoHI97dN4Z8TOjjxfENIV3AnPFenThkORRyAx+7uGp/aIKspqm6M/AXVNSbIRa0f
TOswWqgPKWutd7VvwdecGeqScaGuLWpqbnxSiBBC7OBA5MjIuJernmpWZseCaDv6bGUmf7gmlGFc
db1Y++iAJU2sMd5sjLJfqePzXIpQ3dg+CmmeyhCpwtT5i4ItTy2fuAOw22wkla3ZUQva12yHhaDW
4Eyf52Ib2A8mXfV5vUCgtaQsygEXzrtVqysu+gbkUpuqJ/OT0GAVXuP8lFXcLuNcVQ/ntHmfDxFm
qX6fMcCOEQ14i2H7zVeRRQotj5snk7IIGlRNH9v6NhdRPYmgYmXxazSq8MBm2DyhsTDBQdF1rafX
OBy+i2LDkJB3yku0mFp7NogoyWgJBsUtq5/hYm0EWWJqtUHp40RQ2gwidIwifKgjqgFeTye5kx46
tb3sFJWHK1kHCvKrb0aGtyn1J4tGVNhe0/J+FYWKM393PlnUATDNJOMI46pd5yYko80L1VD8frDg
bpiPDja7qM2NphkUsBbFHIRATTzqHpWlgfMm/JA8gFQvmA7ALT2Gw2KeQ47m+/yeq0XJIeuGyHNr
UmfaJGV188Q+rjbziapVkqNpcp4rRzYjmvXMfpG8QaFYtwMeFT/lnMmJRSHB1oPrXvlrQAXcBK8e
SfGhQZWOTJKnvnpNaPF2Ve4QibPhY3WG/tpGFyX7IhuTOh/inJG4PZPxgmuQu85JQGlBP2i4fQNA
Mk22KSjpC9dUFlFJX53/DchrJJwPg3rHFD8h3ySZUO4O4aIsSC1uQjTCZOdg9pMJABGEXyjN5NpD
gDRkUyuPZbzzgg2Ta7vdJwHe0KWprmF0hfotRBzhnxsq4vmz7rNwbTwliARa/N6/X2weZ47dnDAn
xT0xywiBQ5PhR46Lm+NkJdYlcKwemNRM+tFKEJsdhHMgcVBmPdAppS6tynnTRdGkfM2ofiVbtAaB
SiXG9n5FlSHoZ+vIHc1nFJKVEq00BPZybdxlwXvHWxterPbMyurnXJmIVzQ+1gaL8GegYzaO97J/
7jV9kdZ7iXXTQx3pNZdcPQ/Rm8TyzA7g8fhwWG0OsZLhoc1RsUHSNA9Zci5R0DRHxhRht/GCbazs
bCL38iOgV17FXATNH9nUXs1lQ/qkQieOFDT0WCVRZgfbW4zoZlK8zv3bHAWfh+0iFoD3cQ0iN419
CzYVmUwSApAea18F2qJditi+SH55JPzKmSbh0trBTCCDAGpXTWksQny6NkqrqiX1mH5HSRJBrPMK
SI3GDXSO/dRVbOJNeab0kECNjAeJ5U9h/GZH6UJJXgsK/wZJI63+PtjkOCYiaXbJHCo2BLNKVkoF
f51PpHBjcPjeWlJD+FvzDSQBF28W+LBYUWNWgf0gMUdlLqcAdcQ9t0iUjTc96+Kc4QKZXz/PATF7
priMACwSYoyhzRokboXdctA6R4zRIsbWP2YkpIB5tEXmCIivLaHaAgCWrnuLaRSUB5VrxfVysrVH
cEsr3K8OzWe20kOTPmNIpZtkO4STEYzC7tBydyU8VnlH7AJLFXWjpjRIpzGQUk6auN6V5Gn+xaB5
nTIgfiatt6lIlip8UKk/t8NXSw9ETl5qNd0GFC8xtzcK7rGGFDi9EL6mqmdJRujYppQe576KFkJ8
qQLUJVYslfyfZGZDEedb61/zjSJYmxTva+jPPbOKNCXLGUOAWa/lEjSH8TVhDp/fkoJ1rhp01D1c
LBjvjWGQrmJ8GXKzGIm7b8PXTM4czUYZDABRGWUnUV6zUceRzT1RMdaftapMmiJaDZrCj6nzxeAL
mbxlxfg0QqE6TOFCJX2IuHIkFXOKXuBUyCeFIIQwCL5/PqFdI/EeRVDiEXACYoBbiXF4TN1GJqih
4LYLyKpJWh4A9ENRi3ENf0PHhcbAMDH8hqx2EqtD0Oscu3ADTciOk828SEimzoUfSoPnbsAyNC/v
dotEbyBWbWZUU43wYzYeptBqF+iHHDnrVjmZB63OYwZlS8a9MVX+SauTlWFkr+M0kwcpjZuVXn6N
en9X05UKaR5E6biyNMESwGYxioNdHRMEnPNpX7WGFTXK4KU8EvEyoa+GrnNDfNwS9j1Rz8E+jdVF
m1ZLpbuzkdMT47qCTTjF476t/O0Uyq9h77Gq96iT8FzQ72j09o5Rz66eTvPo2mI763w6TvT3Qu1a
pxH561SitA1rFeQ4dV6TP/oFPwFIpi885qTBai4845qteBhWc9tnnv6n7OaqKYETm5ZzyN6EK6dX
3oDRLkesjZFcbLAjsOnQ8wIhxq1sTHtuB9nczMDx7x7k0OziDP0xZnxyUdYho4GsIVMycEuDxzHy
ULK6fblnwrgY+1s076fbLuEzCD7qQd6iA2an7JcxfZ/akA8GKcdTdW+nwWqu2YN4cj4m81b7aDXp
Es5FFlprdD7x2q6To9RX971ab6emXAd+dEXLRY9IIts0PH2f7v6nBwv/dGbwXxo//H84WNBo7P/z
ucIiePv441hh/unfpgpC+1WWEYFYlgbXgaWB7/SfdcOoQv1VYyxg2oJaU507+n+fKgi+xSjTsNCT
CQGYhxP271MF81eNKZZhGzIQHEOV+dZ/Y6qAzOenlooqGybzDp2TiIxOBa3Ynw/rpIu0WqkYO0Vp
iG7zUepH7S4VLL+9de208SG39E9ZGwlNwdhXl3eebFrroHJF01b3Uu6t7SgWRzq99NnArb7EnsX3
adH3UuKRA/pstHK7i/pda6IdHWRQOVWc3ZkSHescXCjHcVZ+VF2go3FkVB6IiZgjXxDSQxZsPZ7X
vUiZvWQ0ehur8TiOre4yDHd0duCVAA/kTrWFejeA+Bvnh7AGABZo3gNa/3CThAneql7baUW/qWPb
XvQpVRvrgRnU6bLymxYvH9HqE7WnP62MFk29YedQ9hWTqcNEaRzijjUy81TXfbuJ/GInpwpwLtgF
XHy3GoNpp5TRve3jqK4k8yUNxhlwUKIYJCfIbTGBsbIR7KOQJZVO/MsUGXivMmMbSslXtu2zxqI/
AZiAdGQzl8j+VJB8xf2+Z5A9QLl24rL48Ir3TktoVaXk/kIjvKbj9J50C1iGj8wbbiw/VEHqLNGV
1KOY+4PjFIN0A4aO1W856EPhcFTzEiie3gwD0JNXUcpPARQDWrniAb4RqAuKPWFuLTvcx6a1D6sA
57BuLkNfj6HNkS9C4CUClmqXImdB8Mt7ZHL6bGI0DzksW1+S3rJI4+Qn9q2Nn4kzcLewquAU1smX
P3QbG02PqoRfukcND2AOdnSpPFbjVDq51Zkrc0hoWscr3GrHTKO/nUnJOxP3aKmJbmdxLBoagwYT
Nn8nhHTKtMOCZcAc1QId5anKPh3LeoG+x1ih+OuZbWQupsMXEsCuYNuvU+8/y3UBVnJon9V+SB24
Wp/aGF70EOC/3/T7YAB6m1HWGXLdu32kE/gxTzf6zOkBhi+TWt1GPh4PwWN3D7uBEVB8CQlqdvXe
v584lXmgYJ0uGeAUpjpHXrNxpIEoSKPrjpiHrlYdGNtOsrejHZQrVK1bJZlIaMFAYWJT56TFkW12
8xrFtamwWOQkzvhE9jp4IjIUxK+5nWOvEtGBLdJwiomrVY1LpUZfaQL2dsBPN5fPr3wM74kGj5Rp
+MuIWLKNya7EE+7gbLiCOidtKKIMrwOJD7LubVcbjA84ovdFadQ4ufWTIiwCziCmFEIcsvqViMYC
n4f5CUyC47A9p8WnlUNm247UFnUReOklMPx3YwA2JFPJjPm9WdmXVkuPPnpNBGxi4kD5DqTnLivM
JwhsOU9cddQgO+HX+vQTZmlkIosgOkbYnqUA02uPONcq8j3A7CUOzPtQFTgG9o3fdmslbfEJMKZv
mvShbew3gsP31ZQfq84n1bYqd6qZXfQmPg4jNquE57FJ9ZYbJzhU8LQXTKiOqIu39iBy+M+YIcxV
OUBuGlIiy1r6WmIwtlEg4aKDbxcHU4SlmKmSn1c7WJfjYhLRCXqLQtmX3H1/kVl3qi/oMITGcv7V
TY5UJOorarXRuI0NAvvGBulMi0PN2fCtlraomR/5/H0bTF8QbIl/p9cptrXUPBp0Ux1DL95B7q4U
jZ8QzYD3QWaMF5E+C2AMjPfFsOZIvnQlOkqWViyTUnxaMjc9oblrBEcbHL3GkmSaDY5lKoy+o3So
51/M3K/RP3vQ7TSpOXJ03VMql8ci6i4tDCYnHnneyAvgbdPae9kvd2C21qh6cArZkJ6qEX+fl59H
i2b2REGjlPW7H8oHsJ8q2icO3l3wCTf8nAoMzrrGiCvMT51K3jI+Qf99Aj7LWyvxfvg8R9bIrqDc
8hFyitcSx1LTJLViJj0qNsMszy5JKTP5EfMp0PzBUC9QWhwDHDa8pjzlsnrfLrvUYwkfIMRzHHOm
0gQRWh0B4t5swFwsOtOhzARQaGE8gCtNVoFCZ2gmLFT6nWHvy8F0sNneKWb4GuHgKTOaO2NBgjy5
nv22jbXMaXGB04HCkyJPL2UI4lMfDoylvmw53npTQcg1g/QuI6Qpaa21Eq2rOj5ybR5/rXRnGeph
iJjx9hI5q7CFIraz8NKPMcdJPGuLRFqlon6c9OwSRXmwGGr1qTdpDspaRnpboPYzocIh322bhTmS
ZrzAoLh2stlebZ4WPbI2EzQeyAi4M+fwsSrDf2XgR9CDl862oegKcYXE8jD1/SWXw1Ph0Wy36+kQ
eeOC6h+6irgyhuHIEe5D7wkiQ7zWiB9hfps6pmZtKutTCaDJGJJGA0Od/WkMH3MCGk3ki6mNTt1M
9Ks/0Oec5B5tTXyp+4pi2c9qF00cnZW2uER5fmAm+4MW8QoXMb0686j3nJDLTr0Muuk7dosnYQgP
Vp8lC5Ebd7oIn4PAvx8mQilkhUu21WVjfWa9xanYDyE34RwbBRRXaZKgYakGZQkdFpsDm5aI1zQ3
pJU5ajILbtvU3DMSERbtpe1Njz4lY1gFYeiBtHhCP4m8fgHG5fNhRqJTjir9nyA84TOHDj/HD/nd
wIR7RPXWKmO1BBCn7OB6ocnzIwEIsTmZbRXvKzl5LwcM4IiGcsfjDLqbCg6ylon012efTdNAW5pT
p6+sSXtWADiwxNs3aE6BY1Rjv/fAe+fVNIcaAA/1NHFm+IHQoGie0izrsJZDDFrAGLIWLRF2qBbG
MT0W+NAhHdCDVBINCoJ84KjKC6WUwQUalu2nL/RgGUmvaVonSx0su9Pglt7rRYZ1fwjXk+ctDYIF
NnlKf6aTRvAWNLZC+kydbdzaopTdKh+exovQifEofB9iuUqDSMN2KMsh4vbxh1HOcxCoAHHs4+Gk
nmC2OAeqww0ep/5LzevP2iZEXOjVhldprL3EvySNfLJqHvikzCAOM6Dz8rBeq/5Qu1iydsShnYzC
S+gqBRMt29ncV0zTKggVgE6KrYP0ZlgdBYD5MeGrCQmAp0AH+SC3l66Y5AVKPqyEBYhM9PV6BGia
ShEBhcwAHoS2I/cquOpUXysx+0cOJ8ExZ/EHVWTPDF9gTKGPEZxavYx54By7k09VzG0baYQ4eSER
idaQoyFhSF+FiOnZkokiO5ngrjTrSSuae1F5ycrPixu+xAUl3yEPcqCzHkmtNIyGt96ynivedT5k
7LECXhiwRXqp1QYI1hJL8aM2TmePTS8sIfqk6n2J1F54yhFKPSHgOKcIyNGe6t4qqQJeiff6lEvN
VXChwI6oUf85BW7GqMVHGSYeaJ+eVkm/kBR1L6LkuUto3dvZ+4jwuQ+UB/T6NwwKG1ypD2GZPBoj
1rPRInesM05lI70iSdEPTXgaRfNhp/Q/6LZcqjyhuVq171OHpsQ8o6OZi8B8n9ryI6LqZDNN0w94
+GyannlIIE6Db9jFo8pcq7A23x9Ao5X7phjfRlhP4P7WsRx/wqdFG8IsPbN5jBJJLxYC2HxQabab
auy2MkcZbKPzUUVngmdl0kWfhw1Y2aCVQynMqpxE7/6Lvh5iesLFB3v8kogNVMz02fbgkUlmFzPn
y04KlGHd/xjsbWdkX14fMBHrozub9OcuaPdtOxyVhI2MqLKCktLDzUhbQIMwZ0azx/BFUvyDjGKU
ajrD1WaKhRa9q4inYSCTExIa+jolqXWB/DJbeQ2EV8oOklPNQ6HOc8lpOne68jAKoOSwZHeaWWEg
7D4hjkRbtZmbfSLYWAxTOWaxpuv2tDHk5Bg2Ma4zMHSeAaaeGHsNI89QK7tOtp+zIZ4ljS21XP1U
agZoVdqxUspmEPS0uiab/KeJ3bdVokfQJktEq8/lxJGLZ5uhlRbs4goNe1PehwtOh/cdVnky4bpN
B/cCMNBMCtkSqOFDraXlIeozwuCP3hc7y9AehkxjqEgPqKR8JkieMyDTSDueLmD1DrSlGGw226r3
PxXriqkoYXJR7QXLPZVlueHzndyK9BMCf7wo+vAVH+AHNA/aPoS7Fvapq9QPRPHnwU92ARBFZ1j5
RXwlKeh9DKeG0SVhTpL23gG0ImVkAuXtR/uIp0fqsHBn0JPnGNk3KQQobsUvovRcUgF38cQOntYa
WVF4O7OAJcKXla8yiYM103FEa5AbTQMqd8ERVqkAJxbGalSKey2dzkWckRsEuwzn4EombaQaekbS
pr4durNI89At4/AE+foh95Q9gxzA7111GNv0gO43XaApag0JVE6n7nz6Cww4GeoJWFeRjUVds9mS
bCob0mmWAYSPlUZej0cTXZeMH7GEJpr0IJN2VlfipzaT9kumzh6H0XSNvjoyjKKJVe/rUH7u86hY
hlK4YiGm5J2mnWkEn7Gc3/n0WknfwJNTGu0uLvpVm+oaapv+6aMhRNSJzapY28kppjEBD4kd0CsI
j9HEsavk0rXZ6BEnjbvQHk9qw3AlZ7gkWRe5vZ80oo5t7TXJws9oYC6Bsa/jAEe7N/GbF5poHEha
dU/SDUYsKVhFhrXQ6nFT2fYV/SM6ALI0PJNmYqOigaPGkWZqziMhR7Qh5Piktupb7mMWBaO0sIZA
WSiDDaaDXEcnpA8/xNbdkGGmJbvmo6mz82OvKJ9DxqDLIigg6nN4tPm+nlREBD4aHY6FA7QEloU4
TcjEzrRFktFxD0KCfaL+3FFpbbII8p2o1CX7DtSjRMbKCaSlLKInIMaExQUThxAiTUfiU2i36z8K
hJ/YMc5KLs0rW7nKjPjJyuloDi23hWU8alZ2m+oUpBKlCHCG4ZjhigPQr9+lCXNaulMHqSp/IMzk
fD1gzgTfAPzVFRptkgAwbtZxqrPRLzuMlk6DaEEeKU6e9ww9KjGLpBh5Zu1wT2rHyzh6B6aUnE1F
9qQbbG/20L8nqtj0pEWw5HqvDbPpNSUTRegEh4aWRaIrAA8sxiaK0hvMboZdofaMQADJ0BBaMcJ4
0CZOcmX4PIqcocdk8bzZX/RZPqSEIVZVzBF0H3kwXYlqXeZ2sSrbSVnJvVVgXyTbbpCRd3FagwoB
v54g6Hld3RJ/p5SfIjPlBQEeLG0Tkgc4/Q/GJI6mTSOZrjHVBwoGn2O2Oo+PH/BFe2tPFUhJRMGE
sQ9XZXNIqZcPmcU5IO+aD1losdsqKvZlyGeEwbXQZybQhWbZrUSkPE1ELbqtaXypxhYaOBm23qai
zljpnV5S2BGuk9FBSZOzUuf1MuNF6flnJUg/LwcimcKc3blkO6laDmx+tfaTydyQicC+IJU72g1R
3seEmXVQnq3nxKRllHs1MmBdJrWGxp7djt7aIHtoEVY2i4wUcHrBBcDq4tvnkI0/9H6IQh0I9Cpd
NPoklingHLJ0CYkZHhVd7EhV55IjeJt8RPOiaudicy1pdNdZDGZ8P3wgvf5BWA+nH5MgLCbyWK++
RtPvNnIpv2iY8n0AIapvIuuJOO9V7Q48DKthciFCYlWFHlsyDREfDzOahWKZCIY10WS+dJHmMQ/I
L3bazG0O8ZIl9Wss2fejnV1SKT/15fScV9cszp5Dlo+YIz0H856lSZU+dcj8CElQWADxLxwgxJC4
aiVZ12P5hUlMd6jMvKWKzoMxEgHxBOAqGbfXNFhvIRIRzVc7t9aHUxTY8iKDH2aAiWAlfIp67wxv
gA1KzV/ra1Egx4iboXLgXqQunUUKcQL38N+5at2wv04QmbVMe4/97GVsFJLbdKPZeLpkLRqYkYzN
sayC1N/YglSRvkdJGSX9yeqmBi0KUyX0ec997W0bMwIrznJoTOWXVg8X2QvY14CAA0GjGJblO1lN
D1BCeU3xB0rt2dZQeKhOYBqWUd+jkJtnej0O5wplX0pqhR1n95Bk4cvTHKXW2o0DuXujdM+Jidmu
mA6Jqj/bWurRDBuOlWp/0p/6ISf0rookVeiKkDPtg6mXYp6yCMog3PieEyJSXJXyaSyiTyt6MUNM
s33O5qmWPceY+JhLaHUb4GDEJG7jlGF9EIgX4RcnyvhLjZaI9ZR5s3UtSRaZ5yTIDp/Adr1O1gZD
6SsHiC/cHwECS3uTycaRMe+RCOSj/OUx5NqFwtcRJltQWfwvOwjR4xgIu0yyx1QRvze2eK2L4SHm
3gV4RnCGkawbISESHcYXjdXa0evxcayo30udZpsXfkEIYpJkQkeDCAt5FauiHVpu+P+IOq/luHVo
234Rq0iCAXxV56wc/MKSZZs5gmD6+jPY+9x7XrrUkq3QTQILa8055hj+2DVKl7A3CR6oNmNZPskJ
0oEO4jPpIKs4tq6FD4J1RBuqFQh+quooaPvVGBTmepqfE6OS607pT446zo5M7OPYIq+fiicGXgc0
W9dkoXokmHcj+2sKUxoPXhmQNonyArQXtVfHgLYjcVoGaE88pLDk6qxLq232bmP/sXrwSqNS5S3N
+cMdgtKyhvennX8HhqTrZV1ViMRLtyl/HTsEfcoQFJNiJjlDq/+VRsVetX1LfFv9q2Aq3Ey/NKB+
zprht5qRayaO/07i25Jh1j/XLocZf0w+7DRBMaP6s+8E8KwGD1TMGb03mT1h9ZvLl9lkR6HLvoDl
u0PkUEXNY+A86vBUwM3GZfabcOInoFf/kh5dfxZi9raj76R0Xoc0oqSfma2Bk6mh4PtR9OPAY0UJ
A6y4z99yg1smIoYaMFn81/QKRE7M+ytR/SkFrc2hLm8Wv2/XtEeWh2Rl9y3yB1X/nSEsr622hurG
dcsZ72RKllmxaF6G/pFRXEkH+WK6S6vQjb4cCF0kybIxaGrXSn7jEOXP6uJTHhw9vyZKJi26lYqm
t/CvJkT5oUjQo4BHCaK+33Qa0YxHCZEnJ5kHl7RWDLh7/8esCeITDhyQbmS3R+DOPinptGOm6HX/
rJJqQTBQbVjlWUaoPsi4u+R1/4gobJuP7UK8K8sVUm0aQoO+9d5fbf7igjBfKpFiJSRUbWqsXxE2
uwfZj7/SPqSsGuQVTgkKBuzY02zZ+4jkovjuy+bdD4cEATvQMoGzKvBoOMXBvBOuIOAB1Zes5Ptk
4FIonPAireqaeQxDZzpROvDokgS0YnnNRFT8CdKGtHgFw7VAJOpEhIyKdT7HH8sXNVytuEboCTn/
G2OfSMSj0TBzTSHpt+X0Qun9vXTR3QhammnF0Ej9+rXxPs0o/BGZ1ZO/af3DF0bdniX04oozIoIH
Udh/iHqkC+Ao0g99QnDyaWslMyffUlw9RfevGfvVoAY8oxyLxpw4cQvK0TD64UoPXk53Izha9SxI
EgKLPyXpQYX+VkbQOzOFcC/zDdQ7RHSgy3nqqS1WUT6hv3R+Jt7mxv9qQsJV/aIr9nUFYgewjRm8
SNSbtp1+19Vg74s0uVYdzRGRjr9DS66dHvUIjOiFuYVCjCbHFKOY7EdPEN3X/WlmFyWYpDyrnd/1
LOU2dKMPehPGfh7Ta2OFl9mRwy4noiB8Xt4ld0JpAtsrJ949+DFdGFMNGhCzCH9qD+sRCcpsQs0/
d4JMIJrpn6M9/yFM48tMKEQahC+58D7g1AJ9yw+mVyLmKaDI21X1lg44gzJPEHhcuY9IntB7xVqv
TfuX6YmvuhWfcc5RMCtR09nJHKxbY35mRzHz0dqmwDU40PUbmtPo6HxShAz/XUt2c+1wPOlyeM6G
k28Djbe+eaB1au5tEV8zzVRTMdUcFrrnUL+OJm+S2W4nz1zgWrTVhQRk2RXNxtUYCWACo42s/sFk
OiVzvZaBbja5o3a0GhnzmeXWj7DX25xlarelKijlysbKsfI6D5kBgaV2o64c+2Ebiuk5tB1208T/
cXGx7xXCovgZYZBJGZQuDe1hy7nyYPuNtYJqS25Kc/EhYx3aFipORas/qvHDtGEDGmB5OlRHMVf/
9GjiPZkqnLHGd9QKbwlWf1aEQGtC/bT3OYCUWckkEmtlyUfCObJj4dikVMEv9OrgCdipTW8WHlpN
3xFRUGbuZvrp0UfPxgBLIP+JOao/9JozgbYy52DVNvR9jgkyZccQs/llA3KDj9U+tl1YHSLzUs3R
scEVuw9DljhLudAAKYUykokZ5zBTy2IzWsUqe3QMyu1s+iUp/Ha+Z6crIu7QlVC3aoHomZBJTuUV
2vwK33RV548iYcQU6a1d1Ei06phc8shiGhb8G3oV7sTAdCWbvUMngFjq5eZ3nGQ1tUXwMg5QSBXx
SmsnNK5dEKyHidQSo71EqXlO5bzFWkJm8hg+Y+mOjhGnaNi4vNng4ceBEwD6IYZiLnIypEH5FB+S
mq73oOAcicbZ4CBRUYvT1SMLM4WIufza6dYNOf2zAB+4aNUm7fFbh6bcRiI6e1NNP5NSm8Y7Fxyd
vQfllOl1zskZbDJHrsIuyHd+HnyGgVzbBQNHgZMP9VDLIRrew3Z0op+4xV1ApM6Sw43bJOyK8mAS
AYG4O022vpleGfVsCOmwrjN0cz0ET03hyqcY9NhOACFWbc2vXVT/WhXMzyZdxuMwqNNA2n1QuztI
NN6lrjvAwFV0KSvjgx7lZxoPEpW3/w0OXRzr5aEMtLObNIft3P2rMaptSU5fT63F+pnLR5huJB07
wcOsyHVo0AvmpRVshgr6cTVWmh/IRwt+fK2y7pviISqIK6xagPmENHFumuh2uRTiBt2CVCcxuk2n
jMg9HB4N8GKh8o99zM4j8/FmZhPVqLB/TVkVP+qFmqYzCfkVJMLWpMWdVtlbWGSPfmacMxB3Xuja
G0h+tNdsYa2Zf3y0HXm1IBq7o5AMMCUbXx8ySdXFnF7IGBd77t1yUw7WC2GLmwBv0oag8msi048i
Mlpm3VPx2WdfI7IvMoQZXRA7fOE81Z7iyETbbTwafruXsQVkMO3LQx/5L4M3sL1x4Nr44FBvTsgK
igq92DRB4ZIvVcLeKdCJ3Z/K1CMsboq9VcGGB6p78g6xiWBgeeYL3d3uH5GAAPKlKb5o2qMLc3uS
4IjYeKgoC7jv1XOQqpNTtelNp/nDPfS2JxFkMjS9UEGGQCgDfJG8iOD3SdeLQupsyfE+djT+zDA4
RkJtTSt6Yb5tcLPkeu9lNBULNr21LdZMoX8az+4PTu5jOrdrUiwHn9dzAIqalPWlyzvMnqZLOl0k
n2vFeEwsQH+IVCR8Y2iBwZscLC8E3yjDSzZhfrDtBMmYPV1Sg5m4gHvQhhxGu8bZMpkhfZSeNF2Z
CoUYdIV9WKNfdDWc5tQZvss8LY6j7IByDmBlTN8gVHq+iiRic+8mzgr9tpzAMDeZfOFqjtdZwJQg
tDijWEqbTCa5nGxb/SGfqznVrYrxj7BfM552EmHcX9aWMz0xb/GOt/PJbGv/Vrqi2unQwEJO6VIW
Q3vINPVkl6Dx7GldGx7oSTjnw4Eq2H9SbCjjHF0RFh2TKkyean7vmxdIzHx0tZkX3lwpGA377IbE
f4C9QSIadP1B9/aHkF75THYsEFjr6prNGdujAeyBOUGS6Pg1iL6yflZvDbRCxtrjjfSZhyQLPkE4
XiBrYDxXhPs4rP9u3BoM//zsQ0ctIfEWgkO7zn6FYapPBfTbrerKDyPOP4w6oATUDjojiX02mdlj
C88/tDhtdgSnGUwJ2+jRgr0Ida6GhMozI7Wjx8YGu5JYRoMV1nWO94dckpaa97lJJzoeV/mSED5L
A+/G7GRbRr3pRmMSQcJnqk1e1ObOKX1SozjtF8y7BcFBFP6GOLMSnlSFDBnM/5q/gSS9GtelLhqS
Q3qmXpKGzDkYwJ0gKMB38a+xUrXqqDrCdtgxVusvUSXelZXNG7MZjlYeprupbl7LzEXZDTCFeL4/
/SAvLb2M96bSvxlWG8e0YmLYt8G5oS0TR0qdJC1/DH8x0aG2s7KNeNjGRQbvo0LqkrlvNPmH1Taz
cFSbFipmZxD7cHJ/JWV+iQb7rVVy7xPMQQNvOVaq4gx6It/lBLKMUxesUaGqfZaLYgUEhis13SNC
YTkkyBAhPXUTustok2Y0u3Mdn22ne5YJbNAg8ZfujvNWSg+ouvmUQ05HRTQhCLArPDDtT/NO1NFX
1Pm/bAX0eXSbR1482gueTZXhPPQ2J9BqwglZmAg9SxRH6HHcDeU3w4Kg03uSFBYnQnklgfIKRlJs
7bAZzjS01cokkTwv8qMzx+1nIACRyumIrAkJhZ9kt+zaeAahrxUbeErUg1duzGBI9poThlLwB3WH
PlflwbhTAdJfjL4c86eRhm0H/qw2olM6UruFH1MJzjiTZwX06CrRFXv0A7XFDpyDSlQst1vucW7L
htawkWF2L8ebE3fPUTreRhcKtHVincZ700Hvap23RJks8XIkzi4/GX5DB5yJcoI/7kIq0gEZj1q5
TY8tJqveYpu8kpKouaJMb/SqX+ZCPI9lGG/tWbx0no02vt6oeHyrUNqBRsUX3GN2cbMn5aqPJLa/
osy+0ItfmQ2TEq9IigMStmyF07DdYvb5qHr5NPLXd0pYB6cdn6xOvc6hNKCjYUxrVc66Jz/Hzvou
dfWCyfuToe8bliF6CcZOdtWzWHThoXCIFbeaI6MzvfO7zMEp/Gmaqn3uCvWhIVawBDC3EuKDMciQ
DAbi2jpcxwzSjwqNu+kI0kJa1z8zamAyNab9Wc8jphcyj4jDCTlVWTip0c6Mj9oMfmchm5Jhuu05
6tGGkCo2nQrV9Bvpnqai8Q9EjzEErWhiF0tgfM0bnLqGf/Ss7B96jR9E9psJ0+Gqd9qNcsPmtZ8q
lGdj/MwPAvTKZbEuVfW5zLJL3Y+n3l4yvoyK5pIVfxrt9OnbaFIe/B9oRr8X4DxR4F4Hu4qGs7UY
MOC1fSpTNJjDbLlDkP3VFJjhS6vy97IsXsyp1efWoyCtmcJiprMhTRldstE5YcVGmf1x5wx7oYUa
3EZfPzo6ptanJVyGtcX4lUJ1yMAmOKPzaWFjZL1XHQlEWHh6ROYt+5vtxeACqXpXQIo2nsLSLijY
PEIAdoOWODbMGLLMsJt6dZoBJSw1HW6PZtr1MUPpsXKRCnjZo+ZojWkgamGaIzs0qvbZmeePMXIV
ia0sx3Hholuyza1D4ubJQwNLKjeN4iYY9zh43hlLbIcMRk45U6RKPz70oX4WxtweYeSdiRWPznGT
dg+9u1zYpj7k7ENpmqtHg3Svh9756R2P4ExO1oXmvtdudWGBp7iS5ZmSrVw3s2Wu8StZCoUM/dgF
0dJbWzfB/Yhcij4KiGmICmdvbhk7WmobM8JsM89lDwBJ7sSje7k/GNRRF2ouim8Wnv0UPsbZkDwV
xpA8x+gMQGBMn1Bf1LXW5YfN+c9v4/dAEAdPeOQ1a1JnX+Zg5p0gry94D18TfDUPeFijfdZCzEDb
8dcvsvJUmfT4TMctt8o3frmU2EoQG8mlcZK0UIc8Mg6IhgmO8JRzqMAhoGuao1luUxNy+OBd/OLL
KGFCt5wtHqY241RRi/yhgxaBFwTTojUf8yi7duTIxZ76ROMUbgxeCShG9FIjt9z4JonZS1S0KGvm
sFAxyUji4OdM1DZaNE8pGQeUqquMa/06tEy++greaSGbTddiBZP1uxz9f4vUCJ6md+xSj/TH3rtM
YUa29lipXWyQolIk+6mbOfu0vO7yvaaaQ91HFSmrg2uKE/lH/k1lH0Yl1t48sMQZgNFYcPrpNuCt
gIoFkDevuExNdbKM9FkTDbVqCvlVOr1eF9p/z1xcqW5dvwS5cbM90kAal3MTYH/kDbRvSAZ0VlYB
DqFgrGhIjqp24uIr5By5G2YqPdc3/3SNOGqg+ETHttlO2NDMFWDCYuTADv6xfUC9wpYTEDLNvomb
KE4vGTqUHV17jueoVwl9ScEPEEYMOdf9AEFac/wsH4hgl1zN7k86cC41cTbYpTxnoXuwiTPYpVsm
AdwcHlEtZjweBFJcGWHTcFqJTlEUm5KkiBs3CFHlZYhSuqpXg7R+BS7RnLNPayZtWdXDOIl3Y0L8
A3rnyuK99Q8JK19e++BBKPKZTpZfTBYo00s694GDhgjR+n7spNiUkPHpbJ9qXA3kny7W4SVs0ytI
oCsL5zD0xWGKBFZO2//D2QUIh1jKiA4fUlki3W1ZN+POYt5a98ORdLFTVgzk3bF2+e6qcukb+rVG
fgdmdxvZ8ysjzrWuy2ZTxEhrJ4WBWxr5Z6J68l189y2zMD0n48gBWZSbXg1EIyZ+c0sG8eY0Ubaf
0S2e0+J7MEbGAyiY8gbDYGhkj4Q/9KvYgDBYWtySmWOdsipot22MdyKuRsjOVB4BQgu4Mm20Bk8Z
vvs2RIEBFUQ+oAGKTPlSpqV7DCvXugFHtG7+iESwz6FnoaN8EL2VnNRAkl9IibQvpx5MuvD3eSCe
IhDll8Sebl1uVNsx9V5VBRxH+dNM0qArjz5bTwxUcNt1/Tvycd69Kug2M4PkK1uJ3tAtZKXAUtNZ
Y/RkJm1IsGa/z2kUXGANd+uIg7ppTQ68N9XhsKuvOGpYDkzD2tZh83ZvRCVZ8WqRokYgSpho8rJH
OCBc59SSizLeGmH4aC89tFgQh9mfjgR5z8f7R26b/e9HMf9BDq7MS9Q4Lu1a14SuOKTOY45N5rUN
TRb+eokXwlCzSjtDv2cNLW7mqsmFpkH/Xnch506A574xpgQMPMzMuMIIM40fyv62OOfolq9VylBJ
JcvyqCzvQv//p5yL4Q3q/3OmcmcXDPMJ0OBXlcfVe0XJvY9Sem80N8t3jAfe1jeQ2aaBiPZBKcy1
Ak+37bFqbUyB26sb4+KIGCfbaseet8Kfh3f08sTsZYNJiiOLxPIphamTNvxGFyPlN1zjC1KMD58s
QTMWv1vlTNesJzkpy9EnNMm5LmR6Ua1VvwfXkWyukQ1nlRDxva/8xWEdMr0x0rldMSXooqh4T4pG
crSfIBO03KzGlL+jm/UenbYF0J/n70Y7Toxw5LdMTNqi6WmS4x81oxZgfjvsZl1Ul0aXJOC63V52
BjFXbR/uyag7ivZjsjAZJHFXvEO7Kg4O0OC1XTPChscnL33lzcw4B8T0yw+es5zGZU3f8/6TcwHY
junmCewf4/LQyd4hS4QUFC7rNSKe9yRwWfXdNTYVWDz1OK2Jw0ke8S/tC+zbzCva5BJNXv/SlP6G
6Nadr8jOdegLvk1Zvy85e+0q7TirLKOBQp52x7aC5Ddht5FTVBxcIy2fXa6Qbuw4eEy3Br32Fb9E
/dZEx7ly0qcGOcxszq+d4L4IWgTtlTt8zp7kdG4fmXXpLZIJmhA988uwDxSe0/SfEQ6Sc43Hskan
9b00mvqETpPNqMvFEVq/WDVT+q/ywF0hvA/XlUWTr2MtOli0+CH20mUNUeULn+GFKIb3JsKPnWvi
pGaneGhmm3F6NdXEnlXV2mgthiJApZEalhgARfQl9XTx0BTP+bxLvcrc6aYO30Luo9VMGPFB1w74
aBvJXUoRSJXAxTdxmc0oZh8COdLrnd0fLij3yhvqvPcNK5zUwU0w/pcZRnEMYT2X8UM2tEQj9465
rVwBxbGWr32RYVewyUs9kQULbjWEyZAO9K4aSWZl28FiamP3zQ+dapta/PylxTsbBW5FxwlO0gca
FjCFPQ3Nr7GZLNZ9UNySUw56Jv0QBJlCEtgQJS7y77D0x3dzkeblfgoEfuDfVzUWV8+Ct4IgE1KA
iRKoz4a/FnO7BzMf8msBB/loO5DJRGzab1bPJZ2aNmTvEVW03/+tHeGf3HYMjq5PBEmEnBgE3/S3
tUZng/2w3mgzP9ctAL9kaWLY3WTsjCHGPrE8DeehOGDkmx4gtW6rtppuGTPzLpjmQ0yK2cpbboo4
oq3hwRlY359asuelmRvcJnHOfQPc+bW1gw8zigO0lzH1k6bN0HjW2+JS2QWyr8mot82j1SpgCYWq
CGPy8w2Hse6QJF68hrlJSnvXnkKMMTg+vb2L2u+prJxoa4qu3Zo6X6uoNJ6r2Q34Zqne1lPpvBl0
sTd0qIdtXRf5ra37VyDQC2n2FcY28u6pLN5GMrT3yuKyb3KdcwxN06P2R/Z243vmb33mjtpYbloe
HRqGK8tQ/VvfhPmJ8AcX7zFPtYpQqfKSPRC5oVYGU6hj1wJPIiAbBFUionfm9fNRjUQj3p/G0G62
hQRD1Ru0FdSs34xsMV0EJCh1sdEeU6bRaGsn90D54GKFZGtwGUvsZFxbG2+5oVRThAgtWcAxkHQ3
s1bvLnN2KA11dWBu2b1ZNQ5NWnrJ3iAF6s3Qyyw9xSgfLE/9qi22Juiq7f3tLoVXgLnkTbt/tcqN
em9YJGn81+CqywFuObF39+8sitQ9uq0ZgBHhW0VkBp8ZHwG3WK4cQ8fmxWnEn/szd/TzG+h0PM98
LYlL7zEJq+N/v5KZT88aoP79mVPUCmj6NSpSwNqIm8wgHF7vX8L3AyLGtJ/vz4rQPoS1Jp90+Za+
1Tznll/f7s+ktH/a1hOX+7PIR+YZWFZ1vv9HYLyS0zi2/fvTMq9Jv5qamZKIbzRToK0zbAdsifxV
pOjEmwGVxe7+VWfi6lJ6qhhJ8uLmdRVAJAoJDL6/uNI1djHoX5SPfLXNq/yQuwyj7v8Xv0V39C14
CvfvPDSjc+oLyVjk/poEZnFJkLvSGOb/Fhkd/7AP3+7f2DHG9pF0ChDL/Iqyb5PnNBQohlCAtNoK
1mGS9C81riryo8e3WRMIJMbFpXMzeuHdUNCCsmUte8iQNQBQCJ50zb7O7JxzaTw9zWZ9qTl7n0zU
tHs1jRZc9YiGpc+aX8XSfOW9P1laIiCnsNxjU3TexuUvRaxR7C2Cr9YWBw1WJQhgwTyONPUm4o5Q
6r7l81QgHmS4rbSVYH4h1sDEg4NwHhZPAVoBf/pTZkvjNR91+uyX85q9JnoLlgdXfgkVmS9JMh7S
pjIfy1JeUyiiu0b6+QojXkCnM+5RDcYvU5WQYOB2F3O5r2lskqYzdIIfEIOyWT7n4mFaRgEgTReL
kb1scd386Y89eWBCmau+6Oa3uZ53oVd1O+GE6r9PUQYzGOvI7ik6SBj3XzBNqBCkY3xlVuDtYlfp
NRp06ynALdTFmHbuD4lzjeLMeLn/hRLzdhchlx+Vd/NUapBhykpZU8MQXVv+NiLGR+7kvoIgQf7B
wPzclEm/883YXM+xJHvMkdM+wMD/KtCNbvHSdZtp+R8dLqZD37moOxV17rKU0Z5zzkA6YZH4Xv7m
u6NGq1I83r8ofFXsucWRMQBQdHWcE2DpElZQ4CrzmNqWS3BeVf+zQ1oKkS/G1zmxXsqhUgvFew95
sn/0pmoE3IdjveIWXqjjtCyg+tiOu9MqIAIiZ2Snov7VxH7FFLh/wmrJOH7ZFWRlRIe80Wh2ulK/
qrCIbk3rcLHc/GGe3hwhgkcu7SP9fP+i3OGL1Fd9tfP5PPhYIfK+eOV8ex1y3hZtMQCMIkK1RYEm
0YRb5DXJE9zEP2QQ2ZdRu2JP+9sjvHUGzBLGHCg1raA08iKybEmbEt3WbhbNQ+bEKEgYULShBbUz
7YNtSkdg7TS085Nx+iYKvllGliM9/VtqqEsnbfM6urV6Aqa/5Rg7YTVNfkKKspfRBCMqyzrfkSMG
PnEke8k5xnZkb43+naAGTsd+5e67rCIDxjJXaeZ4+2SZo5FewqgnACzRqWB6tcvvopKc/mb9zxC0
OMMRfIrZUvBFwTveDZxDIj1AfDNWcVOpZw26XFb+S6vJEMihuiOjyKinOLGXg32qgmm4CDd4ySuI
wkyns0OucUxay+8kDFfRHeTI7dUyWi/v5guCCz/MhqvZNC/YUc3X+4OxmUSXrEWYpPv7+M+sU1ah
lEbP8kdELi+GXF5EoxXboEk9cEWvTCZeRa27VaDF2WNen/uzwJfBcqILUhab4I2Os7fwPvYioJEY
RVF3wOp2kGYvH6JBUawbPVKiMiAbaAya1xATObvbELDl1+1rGRURByBcUt40fFiJVV2IGAr2ORxv
OjknNNZvjezFNdaSwa+lcLcw6I/UZ18bJkRSrEzxlPvHQtM+8quiholeQGNNGuOlM0tzn2E0XRX5
NqlRINFrJ/AMs8taTv2XrLHAFBC1Tvd/7paLiMg03xWQDN0Gu6CKhhfyFbcGBfQuMjSV94J/Nixg
rKnI2KDr4GYR/p2Q1vUKX9N5XcomtLCv3MYmHJj2aE7pp7a8zZiJAbFP6L2C0ZPrWA7ZDl2Z/8pN
WW5ItX6y8vSrcrOzglJOkJa60rZBiO6m5zGnJYzs94ERxq+gCdK9J339ou0zTQgFrkpkz2XPEW+R
EQCxQI+AgaeV9jUw3Z6QV5Mf3RiPyvyoGGihPe3ou3pTf+111V/vH5UlGnpZtR+1TaOVxg3KaVYN
zRQqwyuHJ8qk7aqS6/0h5TbaTL1+JGrpI/X94ppNY3GN//9HFWfemuPpQY3FxQFjY6KB4F8Uy4Pu
sVdnQfKcDd2mpYT+79MlyGtmpQl98dQ2jXXkoA91G+dY6vw0YShbjZr+0UhH8NrkMU2kKjhl6K62
9RIqHxDWNEjm9wlW6XTGUtKFgoVTpGeRHCU6sQttKoaqtFp2cZKQSkViByfnknPB8oUAPeh//2RY
nhq0/cJxzhiW8fmuY9cuNfrVtv/MjYxDWS6tI2vO/350/xxS42JH0uMlnqvheH8oMEVs2aR+xW70
GQur2crA6jC0ZDQx7PujP4fd8f7ZoCflEfopz3ukYF72Tb0XbY2OqsWbctCD7VOnrTev0cWvvq46
8uOihL5KWREWADWy7rMnUWGd7OGZGIE97eD3D0g87XpNonS3IeYIIF4baMgf0F7cEUaehyXn99Dm
f7Xq5n2og4otDMhh39DTddK5+uLNWsuqACMWw+GJEVhfKuqzbUejAVUh9ZnNwQjLQ6uIear3Hlkd
vJOSQLC0PUCWScY837oDbq6Jdl7jTdZLLf0TjRJsrq0VLCBQ/8Eb5pgZKQmHaVcLGnZy+J3dDKNP
fjV0+8rcQyCSGtaJEUP/OM7mv2kuNwyq9lbePZqR8N6tmPlMOVfjc0BznWhouUZjz3lxXPj/Uz+v
2it2NHGoB8SbHEjQQak4OxRR9Ntud1Unmdswpn1tesZYnWzTvan0uA2Yw+7n2t3abJffTfGZFIBC
I+k779CQ6Lp8QivRP22uYBxlEgYnkuuNnzpYBto6I/Sods6pTYuDESCxUGboHv0heo7R2x/ixoEG
WPT2bxG+i4mRtkz8dUPK7ibJ6X9jOqm3RjN+mfXy7k3tiRXae0Ue9W3RuuMMPBqPEtz22esYOPSk
ALlGY9/EGO2miFdexDmtJV6Vm439STFowUxh6S+m4x90X8O/BiKdyQX0h56H0Zbt9J9cnsYQpvR8
gmkTGE3/qbkU0Ib03jXDJvXqChB9y7/MvQEhUk2iPYZEHCLl7J7I2CboL23wFsmkuoyN7bx7xveU
u/Vnm/XJqWVmt5IxGNYSv6QuaQEDVQu4+GHIY9wzXnxWc8SU1Rc4PHer6LjvwALkp9i2KCNQccks
pG3Me+mULvJnm01OMsJT4UccEIKXNiRuzmGKzKmDb1TH+cXL2pz+w/h7DtFWMTpuoE2gyRkmwl9x
leHUc55VG1GsZq2QO2I5YVEyo0vyaiDeslzYxUj2dZXu/Gy+jk34m9U9x49pE5Zty0ua+9NeISzr
aCfTKp85I9LzbZ9EFEAEsoj+bjvUMxTFMQsUggvPKVd5XNtHlySUjukxAwhvlKihmMC19ugj1PyX
ZMI9cwbyzvePxjj6N7QamJwiHuUhLkjccN1FouURa+sPWFUtl8hEps5OPJ8zTZqddDHwFZbYKoue
Hrqi9EL/DaBKeeLctsojvz7F/ViuwkbBiByoF/0pPd8fPM4nJB7DsCxlUm/cwVhgzo3ACCbNN1c0
CFZM62RZ3psk53RnR6F3LpEonDXNKnQnqN1UEzaon39PncQ016IL5IU+G9GrRK+26hFCAhz8f4Eb
94/MOm+2tQz/oCB1dp6vv6aSZFBmQ/iIMXGdEpvsjdgK45M7mIuwDhe2zXzhBD8W9BhVyoloqeAI
vYwTOCnpy2f+72tNMn2bI/KxSfCPBHKT42z2//uRW714eDaP1WgM+OV5mCwEfOmk9hivhbM3E+rA
PrfUf98b9ZtP3rSEkMdPCgOXWC5brx1t/xSDVRxrej6NL4KDr4CvxjZ6DD+5tAnd7bLkIMFBjrXQ
CLLqJI2uIkMWf6pKGZzmNQMab2wPfgRCJVgeTN/rT2aYFetU5SQVl/Aj5/BYB4KILHsoL27dcD4a
45wmF/vPVIrv+7N+avLT/aP/e7h/jmDy6xCY8Q7KN2AP89RUvXFyXVbTqUKDFrcZw9lOCH73Ca+Q
5xavmMA74Fn7AInr6f5gIX3d1A5UFKeajzP5MseZYh/DRvdQtspeyKbDwR3URmFlBdgi1sHckeTi
KsykaXq6v3j3dyhNIihUNAKc2hgeeyOONhH91WcjrREpDSM1bxUiWnUxsudTVX/Ab2OCqE3/q/eD
H5kb02/ethvtNesRzS1GAZi4ATASoEDNexnAlZGT/aJVJU5Tp4++Pbt/y5KIKempf8JE9YK15H/Y
O4/m2JXszn8VhdYDBQoeC23gyvsiWbc2CJJFwntXwKefH15PSN1qxShmP327b79HgwISmSdPnvM3
myiXT7S6KYADsqUUvhDuUzfJFnKmsVdBWfe6CEHUSujyW1zGu1CfsWJyUV0GOYpdKnvdKe6RPulr
OMsaLJWlLA/RvpSRiWGaP6S8HrYZtbZ1peoBXJQ22dIfWqzKRSXtJhnYqEijdyOWxQ7FXKxGlCk/
0cVMkTLzkWeYpBzBSdCJMXot5Ik0BdP2Ox1k10iB9bxCQ3krkUpLaK9TirODWCHOhzhQ9jKMs6o+
C+yeA7S58wQ5QVKwk1Y5fw0xuhrphCAuFkPwL5tauAazNxUcJcZEhI2I3Adnh0LdxyKCd0hlJISQ
8rWRVAFG4IIkvpuh4lUrARrv/XZVi7LhwdeCWlAjt2kImAD7C1qUpZyvJsYcYXZQZnW/7hXfK1Ia
xLjgoEMav6gfoEji9hJPT31RdTEJRW5PTJPVQje//Am5pVAz/fMifMGtpvuXZYu9MkrjutDkY1Li
AwXWwLig19H87Z+wv8WqoPS3ZTtquxT2OOTA1lngX3gopNde1WFQhH6Ftod/5Ozb0ESjgxwa5sdc
LFHGIiZtB+CHiycypLRtTlIJf++F+k+kvvbSbFOVlUcT5pxXNEDJ00LdthLiHatYhzGmoYBXklnc
VIX+bgo9I5XiZVIYa1Z/ydEmMYE7VwLV60E59JN/74P0HGWPVq5UL+wUpL9JZQkPkhXFUTinw9Up
MfC2bsQhsSvKr0dV0W8vjF8uGK4hl41QEkbGqacjrf9pjmghDg/N0LaclwXrtTAXtvQqr+UoAHFg
i1aDioJUBuGqae9BDHlrFNp+2dJwYDaZ+ifZBjFCjAeKJa/lNJTO0JQr2pmyq8jZTyotHvViHeei
iNBor29K0r4xkByz1OndV/Uy1cG/mH73goSkEOfDSfygWOu1YQN8RzIWt4V8G7Jwm1FOWNG5blCk
a20Rtj0YW/zwQmxW4UTGqE+S8ScyelylZr7WKAwLq6RXdLevsXYuJeHB7gSs4iIoengB3+E0CHOx
nXFckn15Lfr5JYukb1jk0hbXdpT0FKAw4dT+8ZsF0wHrMb1aFLcQPhS9a/27jNXvYWiWi3nwikEH
RyZmxKzFAe5cjA+dWHpoQdhyTmMzyCrJjiUYTWo7PoEqCcgqw1wDt4M2Is4g/Sud9vhsOb1etcum
KH5VOsitiiMjsrOYlU8aB52qQgCrpyhX5/4TiXE/A6e6CKrLBM51SXcH60jaD4j+CPTZ9HKVZ/im
aSOn3XEsU7sWZgo6ytMLE51bI1ukGwFNRH2KnHCGckRmO66ocv00xlOLzYsxyIrXNohslbXfehgE
BqshR0PQl3b9VHR7BLhQgYWIPv8iyxOBF1azGEADEKPsKyuhYg6pjDyFUnfHEPwU0mFWFMFaXuAu
jxwyQ+U3QFBGwIZWNdam52dh5IyRj6LaiGdRVHGMh0QOekiDr660426c2sVOE7HizAMYkEqS2/Da
EYmCwQQ2LfoCP8zCKchxApgLTZ99FKV+H3qxwhKsVijytkt2ichr4UUA4KzeijLrOHitUyWo4ZOQ
lJd6ZXC2rYx9R1mpCoyDjmcmuJ0DJDF9j+bXiLfxyojAC4stRT2FDERrmLxt5yMi3OUaVQo1d/oe
RYJrpWPu2raIKIb9go5FbZwwKAWSKMurGArg4a+/kCHu5WU4Tsq2DgbFDnzEUNGFgSZRJlgLCgj9
+3oiLXtNR3dbibcZ7DE6fAv98NdfCanI4tW0Gy07m0g2zoRJwu5XZzxSph57dlLYKMCcxRYV7aBJ
1vDoTA0Rh6y+lIGRu1R7viQy//cyoBdfOYVIJ5z59MpQ1iwGo17DK/yKoRu6Q40XaByNH2Knyu4i
Iu9EiOukRrodluMH901sFrkRZJoQqaqRzp1Geh8aisQqzr9lo73rTUT127yXhaDvJ5bkYJaHl0+z
uUmgVVB/jcHzoj5milhqLf6yG86xOImAuuvi61MAc4vhUvkBZPPlSQi4pCmy5qqBbE6tuH6TGQAn
pI8xHCn1C3YkcGTFyznaa2Z85KH9GNWSmUvGrleA4IefdPVf4rcaLdqvQuADR9/wYIilVoi3xSoR
jQE1okZxS105ykKCU66CvoGJnZaGZ+uG/vdg0Uyuj8OCkjDe2+BcAuDcqDFN7HTKjxAiXxuGxTJ6
hT74a97noJR/tDStOSCLXwtBuJpC+BTbUCbgwbqXo+RD74q1lGV7eKzCrhNbkB6Af9J4qxqm6CUB
ptpabqA7ARxPAl3i4bt6mLLul9JCDb8p/glK1cQvKOZwEz55tIWbtvSYMwqf2KtLT4wfwA+p4qVI
fQpVvF4Lvg58NMgPWLtHtqg1f17IVDCRHbGPhHUk4puGx3r3Nhi+iSJNcMwT8Mj8iChO8btCVWE0
0AXGFBOT3qD9AjG+wjaS7dkUkHPWEAHJtBQIZxS+vxZisA0nZbT6JvoaRfFLoLKB3g2ZgoxgjYn4
N60Zpy2z2G0zfJqyBO5UO9vqAAtlh9r1hY4js3+OA9YN4aJWINrUsx8mrAqwjIBdwrgykDI3UDbE
C5YOIXTycFyipWBrtXxCRwDEmbQlhDhCIAMVgLo5xovO0/0edySFzbHACkiKKJaUrfI2CMFJT+Uv
WYlHSyp7nfKlkICzKq6dELwlU0VXPptowKlIFlWTQKNRevO16iMccTAYpd8Q50YPkr6dTuanTOcF
1HLyUJAkSBZJfevQ6AvF4oICzw1BNpwTFson3ExUlw1KU6XAHkJJXK6eoUBvLRx8VD3wh+GQcO5M
5EtG7Ff0egecQVrDj+W2R6zbqBgOUWS4flxoViso4IaR5ho4cgQp+mJ4xu1lHxl6LSOvn9a0pzNL
atDlkrX2U5DYLpANmtiK1GMaaGQVs/a0mK8XRgWhj3WTgEH3/Krc00VBI9vPrjqgivlaVb7upFj3
rgnyVKSpEvmk+Qg6CH9pLaY2fn83XRspfxm8YKr332B+YCy0I2Uo/H9xe0JoA2/ekNOFkPiOJieb
MIio0WUIUOfmsGvUz0QKN1qnxiAego+0qO8vjbRUNWtQ9kNzYum4AJJQ3q+jr0aCptQg2uyY6rPB
ksNqRnNVhgV1WN56vS+6mFKOnx+nUMavi3LuMohhhICFgfyDyGMD8zoZgq3x6tAA00kN08RfxaA2
VlkUZWx6+D6gCgbt+PVJzFE8pTcggLde00wknGnv27EMD6qgUDQ7W0ooMcgv4iEY2zy/ArrS0Ak0
3+kAoolPGriqtOKxWMB8nuliWtjtMYXgxmNkkynAV8QSkg6jPo0LJnejtfigjkTvvDlS0buZiX9o
ZPpbsxiwFDUBrDSMgF55j8f3tHhHRGOmdg9HJQXIUgpHI6x/yQsRFZc3/KRsxVWTw3AOHHwel+pk
PBdqy80r5aPuml0+LhbU+vNjp+NhpAvU2AGfAthrs2qV64VX7ptC+BYiPd+F0j7vqDE0KucDuGWn
l1jj50G7jELmVigaFGPK36BCA6xPIH8309vg/2kBWANIYV9SDVGlN4ATwCScRhWnjUirSaOyj4ZK
UKkIHdNcp24IfJMXiixa4UTmZMNAAVzXAE0WBR+rs+FN7FGbhAXZ2FNtIuv80hvbUBVX86t1J2ov
YLBoI+OijsjYIC0hGZOiRG6oTU+Qhm/JvP79NDuX4iKz9VDbCw0Lu+0bV+ikPW9EJ+xkk1uDExqk
9BOpgbtsrEMYlCItnaYROVMYeCIEAdtljAb/VAIwaCh8KKniijitTHIDSZjCT1OkiHgD5aEzbFNQ
UuxIHCZPFLB66TrNq2bfNSM9qoFwf5mAMM34wZklhASAXfe05tzwy+phkCuYyDmRwtDYJrtceQQa
mnmjgd5kva1DQURn9lfTqosoEiphxsW5ecpC4z6Yw3rqwIymnewARL0Fefv7ypedKbKrwg9DZ6Dh
HLKZpOjrRX7Y+BAA4Q5TAG9PQXvoVEwsSJEpoi4ecpc+BsSWrKkW50jllhEMJ4rOildxUhBl3HXL
oladugGCGYoLZIFelNcFAE3TOyN9HxM+V8JIKdKyk4Q9rSMhcALIQ/2ooKZWwKoalY5dlQqV24/q
BUDnt/mjCjlBPgQkH8N5HxoVQkPigSzFg9DUNwhX7AJDfkB9NZcoZVWuiTngiyqPpddaZ78qE1yB
chnM7iwgXGG/EuSgFI4r/uvqayJStJmc2IkffMXwwg0QAyGRd6hbSs5B82WGCU2TkrwhCnr8A1L/
CvYJCTgYwpCnbMxOeUE+MoU50ZvOT2K/NI+ZosNgaOlhJ5z/coQSoTlBwwaNJ7xugfiTBxxChc8Q
5jutJZQxyvY30fNLEHYNehO5W2YUK1oBcRpxXQvtJZLUnRoUb0rYXwhKUhh6MjwbMrUEsZ4biTGE
nUvZvd7NeNxIWduRIo4nouwub3UoqwTQIRZtKdRPcjZuwoxtQqorcGENa15eT7V6DuocAYXQCfSc
Vsq5EwXIvynayI03BZw1xHGipkQf3zfiQ6hIfBeOU/nK0DzMPwyTANAsug3BhGxR+waEcxCn5tiC
oxjo90lB9tuCnnXRN7opJsB/gBxfSld/a4N8bgOWZFw6gSa21mJi3mktGqNoEMJNveTs9zAfvlRt
uos+CyKQBaigtVMM+NaEUmm147RDooGNHH0ZH21hTwZ0O76UB4UCBKSJcS382JzIlIBV9o1N6dNR
18SNGlaAqFpA1ZGXL/pl2B9lNVojyLIyFf2K+UJIadRXh4Wbh8OpjQWIZCZyMOUiW02L/E8n+YWF
Lhpm3TKXn+3F0G0me5WytPNUgfS77mDmc+5OScBPqV4sATFDrjHyNaWmChEXtDJMJKJSoFirqLtG
fn6P657TWFVsexFLv6lkbHgxolKi6ZblgtfRHqpC8z3oanVJ6sJiQmWoKbVi3Zney+zuVfNKVmy0
OH2gEAfwCjdBZETUxb3v+pU+oJRaQnh2EynfaGA/ca5oOfG1yuQQ4V62VA/vYyRUf6sHRIm4CvyW
BmICDL+ZBteUk9OsMIysBsyQWIB8GCXtVg+xQos0mCEDiBM/W6eS3++jAdJE+0ev+2UGR2SVDFmL
5PakWYouVasxDwAj6uK3XrehS6jz0gQNKhRGC7bT9fgyELVDZMgK/HKbGyiFYrfxNKI50QAPaLcE
eCwMsvdBAnMSijKuWv26nFlKDY7TZWMiJUJPLnuFCd0ATsoDsMoaKUBqwRSZtNvw6lAFTwbI4yh3
ABeY3JfAcWYkaXeFKMZ6QFEOlS/cfSPBkUYA7yTQmyIPAQAQBqtFI3IICzF/QB5Epae0hEe0S3QA
bgBMzsphRNdnpwvFZjDxHU9kHxB/a0IRGWpQj0K78GotFx2g5F47VsuqUUCdypgMvjLiWKkCh4k7
kIZduALwvvVLGe2pln0G+/ETngjPukDoCCA3nf5ZtjUEK6FVqgPTMNqLg84MgmOF2UX/kF41IoIk
RKCZ3MgUfBpSAZajMU3+orj7FJJR4TZJ0ZWzOCD6lLWgc3Xp9SEraDeCFBEQymkzV9dNOjZRvO8K
KN2zSrc6mbPJSNtSSmndhUCeGjSmo6eofNaG8C6TR7/EvruCRS+V0lHYXVC08HeIqUVO0yvwY8QU
x5wcxRrEbZCQVSVanBIOqqmM5qkfjAf8ireYaKFMMZ5iRKjXAXhIpgciREnxkYEsB4qsBhzPaw1h
QvC4C0pV54o+XC30qoPoQeopL8wcNDX8M6mkWiZiFl1OERFuF6sA2j171R+wE0tzKvcLNZIdlV6L
U0iyPutfDOQmLDQjTrxeXWgeQM8FHOg8d5OXEaxgzpE3Cd+DrzUrRWwBPS7cml7yWCjih2n6Ttkg
X2iAd6Od98eYKhTvZuKliOS48EJ5IJqth0YkbCOcJZE+UR4N/d+5dUOVqkZQbFJO2bTAWS7RH6xn
E7+TTIDfJA+i5HKMkmQ8xOB9sB35KNDpyoc4wKfKJN6ywZxHdr0ycs59DaDpNGl0BOAovxrd8OYH
5KaIRyUGVqrBmPseXe+cViCHJq3VxWXPdgqjq7e7V9o56B3hbEUTS4Qnx9i5gjFiXttlEOKiet8q
weiqwYRcYQHgCHc4+tlIbYC+2GqS+ZMrY7jMy+Q5xcJOj+qOXUU0rIHiGXJZlTcV4nOoeOLCgCoy
2/MifB5ZaociI4oh/VpOIbfgJEXsQUQQlSbk2YZzGuWSW8a1YmmMolIBzUK9FD141X9XYY/surE+
SHgSYKOubjlAODX1qJ0e5gNnWkn2okQnPZQDT1KTazQEOkavAdSjYrz9pQowtqUbCNG41CZcgl5I
tbc0g1wRwLuN927uxIyjjVohWAutO2uMoNq9oT5zqF+tjETSAkmy0oiBGiQbtfJMhXNja7zm1Pdn
EUA5lSuctZDlgRVSw1Glg9TNSQt8WoXylZsJQsVGlMkUQuCVjQWNvNosP+Atozoh1G5cQg40KCBh
6zGdfboTa3QFzrWJHwA1hgYgLHmnHg9o0PpoDUSxuM0W8QFKSP3uv4RumQw964LmsZON+bYUSDyL
4EuI/G80zbYy5njvyfgRgJ6ByEifwhzJw9MMgZMgmYB6YQ2JWrdW0I8xknUgxfsxi3FuF9Ur1n89
tjum7ik+Dndtv4nGyYsGrFa0IH22qGE1ddHddBP1Yk3DI2HOp/tEvkaSCA68PykTSEaQTZxjJiQT
SthTlSo8SQq22A7BZSD7QfM5DpadUF0MCcU4Sai/WyDffazjmpD7/gY/bKsMpdGWp9GtoqpzC3X2
L4BrnMkxuqJI27djRA05qP6wz+xlRGOdZmgPQpd5RpgJiH6yVxcIjblaK72gJLxEWw3p6XBK9J1O
0B+KrClOYL5aN28JApOOwmklDyuyvYdpdmhDQZZFf0g9Av9qnaIwI7LVDCcgRQfyDIZMrfOnsp0o
52FPpPRLQLg7MUWiKAbNkaXitI1MZMhIT9YRBW6sgyplBYACWUAKRMhqwqCcpD6zX354wUnH6buw
wlgOnzgWbtWoNZoTt7QwUZ32xWZdFQmcyIEST1Evo6rQlglrutNUcA3DCsekNQgEbUmJ1bcNjvqL
/B4FO6lqm7XSZb+gCb7o1lw1fslcoAiOqCPd2VHDiweIChiD0S6r9hbjNWGF2Gf5qtivsrlPMkDX
kM3qrOeB4NZi/Naz2nmN2XV47SbjVc4HuFX+muFzNcD0SB72eGsX3ggsxVA0hZ4KeyQVvsrTO+XO
doCHsu//GYrwDW1f2VNn215pRF1virKNHgKHKAURn8DqjGInvDtkog0kz1Nh2QxCiFgo8En4wZDz
BJgvqEh3xxrHgQbWhQZT9vyaGuzHk4YlhlYV3HDsjPwCJW2spkSzijYLVshSgWGAgs21j3yQvC1E
LlHVOT8mtiAGgEb6EJADiPcuLJ6lWLvVQv7QzagjiPXUw8nTix56SiLgGQX4Zi51umaFCpZCzTyS
S+gSA1th/rqnCfJLJPzYDDi9gLWkXD4z9hzEZojis3ZweXyheLUu0nRNz95V/fTYDNHBp1KN2xTl
d0FkLyzSxX6YtGsMMBEDKpQfsgItm6Ch+Fl29Lg0NmGOOqILOXiuCuicPpAs7lsw+/lkGpQAm2Mk
CbqXlA3qoaeprB6S0lDYhoRu5VgWxcngRgQXS4iBSuQLcFDyqgCuNzMlUKun+rVo8tPLkL5wK6c0
uKBHN6H5ofs58Cm5XMfYgJFtQxPUapQfeuTQBYnSv94h0CBiHumKKs/Sg+M3/Z+MijuQCg0mg0lF
IlV0fbnI/IMpAN03silzkyq6Uxub7dPwgqvBmkXBb9EhfSvE/XbQ1cxT1emeDtFXkldIvFcYvIix
SMd3ZM/MiEJVkDsiGXcJ2IYgaCTYd9KjeGVkQ4OSnmDn0DQWsWlCMyksqX/6C7o45awFMDT1ZyVl
MG36bg1oN/QSncJuNR3VpPIPmiTyVyirm6jszoueOCY32iopomQlLRZrBHWRuRUpYRdZQXosFp9D
vKBLONRcG2UrnlumsJmloPajGLRAHfVv42RuR4ENFXsbu6p0iZNDm26nUdOpQ+BiLiBMvfHZis9q
CTA8wEQ8QvysmGhA0iSBzCZ8NU2tuiFS2HZRSadUyH9SdEcOTV27iTKXM6PqIUoFZmPg3kflrcvl
xTlWI+ncRW22R2F5B5AiXyeToFl5kOhvwRis/AWlQ6wegfVMq8p4vdaLAUUPA8CrhidtRM+azexF
/zl+vWHgTOoDx0Uq5Q4RmUJzExBdR7HQ9U3XthtTxp85pGfOsnenQTyVef9JGdNOTLZVDsFviOrk
dj5DZaLy3iZJi1YXe7tiPrQXiBMe+Ec0vVAcMY0VUf1UE3/hSQmcfGnUIXP1q1pNTi+tDrcw46Xk
U3nl4JdLPNniNvGIcRvI5OgTmrQ8p+DZdJVXK80GcPOX2kcABPp+C/CGDhBsDXxt0fQOVfoYBTCr
3E8fQkezMw+qzzGS74YE4xUFqNAy9bC/LlT91BnQA9FZwidDLjZRgxDHDA7YhnVL0WQ6xzV8hR4o
FGdqrvq6LSq6wFWmOGkofdJREukrYLMiaVO85HRyrOFD9+HiBaBHR8aZwtqUiuhqqbW6TsPpanaQ
enzxk4jyiL5NPUHVQGH79pXW02YXllCUPNBGirXo9GjVsNWps3KfZiKo8q+zMdb/NxC7jeXPv//r
d9HlbT1efoKoyP/eEozd86+BwgAt+Cmcz/bzX35osLXj4TPj967oULb/Yn1yev5Jf7Lxn371b3Zi
6Kv/G8UpDtoLCWUBRZX/w09s/pYpaaoKpdOQFGlhYPWFl2Ub4jWm/5upKyL8VzzFJJnv/oehGN8y
dBatqYqiPn9H+n8xFFsos7n3fxqbq6qh0TdbzHcmipoEmeEf/cQGGZVZMO6Scy+s4/7xuN0u1mm3
PK4vN93SLXzrHGrE1jqwjoX1dVk/jpN1max9ZK3dP8vb7Qh9ZrncnS4nhHis2+VlXU7LDf9HKs6/
/vC9Pz+I37vlqt0MXnwgnbPqJZQjr1wK63QZHUMXXyJrBcjDUp3ndfN+3n3sNtf399X1mlmZdV69
x/b52lnOHZ6O9Zi/9sysdyRFrd/9c3U9r1bX9+159Xcv9PS3MfiXvMtOBa+yYdDNfzRi/6exUf6L
fb0Md3/Me84xUOIra4t/CLqZfHjGXeiWuLnft8/9/enc94/j9gGrwlqfLo/70QusL++SWruDvTn8
YcuwI37++2fdOvvL6bKOrON9fz479/XyZR0vt59Tbv055NaHbl/Wt8q6Wcvvynrct5n1ZV1E+/4u
W9vJCtyfk2YR9d3eWp5OhtNap9Pp57L+Ol6WkJjt5e5NtDb853qeb3F7djXro3K+A/v3d7u9/5bW
4Y9hfeI8YgX222YbWtfrM7G27wzt+Xk4UKOwButsuNjcW++BZ63OIIqs5/a8/R+GVmcC//O0kyTD
MEyDiSzOnvTfn0gcBvOb+F/KJL4EDAIkZ0/L23o8Hk+Huzhf7d/nNrbfM2vP/7a8VoAEVP6W98d7
Z4v2/gHS2gqsy9253xOrs8r14KrW7zw/Vr8ZMySxeHZmx2MPEYJBWDmmxZSdXwCmtfb7+Te1t/sj
7mLWLbAsMFcWk1iwbj+hJ9gn67S+XS6X5Q8z2LSXGW/uconsw0azLt8v6wStwKLk7UA4sgqbzdJ+
2Y0T3Hr3ZY9e7WZr0UkvLxdRdqu23t425/Nv4KyevMztYPGOdzu+7Fuf/9NkVVX1vx1SeoYiaaEO
v/cfh1Snih/8NaTSUuS2Ay+zeNR5pqJ84OEkYpv8013fVRaJrKNb78f1GncXpvTk9M7j67Y8Hb16
bbLoGbPt9pFYd8zKrISFfVTsJYrq87uqrHViX76Ox1u2IRZcwPuuGMqHahFC9kSJ89tgXc/nIxOZ
60TWl2m/zoHFxObtvW8Pb/ZoPQteumTft87jQeC5TPZk79Zc6+fC+n7fsoT2snV/BFbjfYOicl6E
E2jP9hF/P/frqNnV/DCRozIJ0Km3RfcrsFyMS+0TtvK2YR12hKkFNzw/7OWHF8W/ScyhnGXY8nuq
/ZT59sJbeBRGrRcTZfIGF1EDF/wSP3qJNl8FI3nPmDqmM1qUYOzY4mXSQ+ViNyCDzEXu+OW8l/bz
/CA+3t/vEde8z6/gQWVvyfpy6CHaqd24vxjfMYjHgdvAdY5PebK8/tTW9ff8PnB9uAb82RoupSpb
tvig7WidO4uhiqxnahv2e7OZ1/b72xPasf18v0v28fE8b2rrLi1BslgYxjsT65dGzwq7Jq7UOqbz
hmK7hRCMJ24eDBTlcaY91qt2YCW82KPMNIGv7hju/Lkcvi2vdRCctlNG/vQDwH6VbI6iLfDAfyjE
MWWO0OcZJdmbdv0Oa103OuhHlFI/w5NIon4rDqydm8qlJDu0fzh5YEydO/PLDJbA3NajrXIhskvH
34lrhTunSMcEnR+YgGuvv+Y3IS6fZxyyrZ/1FwVVgiBucbzlhf25vH1V8493LsL2zk1wDeej3pf2
R+zdUue2zLfiaTiV1h/NMe1da31Htos/qzV6otfbH9qxtT4IJbyPnyUUZuvjMq8EQgM34iTL0u1d
xfoR7Ns8oB/caL/6Nu3C9r4uuyWyvrbvnH4yu7cuirXL7PW8My7hgjmbA4h1Vtz8Lpnn3mW3IzgL
9mdtfW6+M/uTamJ0Tp0fCAQrH3J/svxO7B9q5/z4cZ5Td9/23d/tmbkUHgW7X4XOKV/56/n233L7
iVTxyrc37Cz86nfnNU7JY+m8yY8fDnNc4YKL/PIcs+bB0vFwAFW95ddgvz91lqFFTZ/to+LXGNlT
TzTr+OfV+eriq2ydcMjjaiVfXIbOpeChX9Z694cDG5cu7MtpjgvHm2b9OR4rouTpgq0ATyzY3pGo
Wm+xdHEQM76EDnsVHojWDb8Lz3BoQ/OVhF/JlgVD8kH9hMdGl/pgEMjxqLORA7VrD++0efrfj8vL
6fT92N84Dbuas+utDwAxNk+pOqjrMG1bB/XpOdCxaVwujfdDdHoR2JeVcyMuMRSX5fJ02Bw2u4P7
B+a4w/vo7WgHf2g/R4rwAHvV2/iHwfrEWNT5brxsp+/TX+OoObQgeWDC256QtLwx6Vvn66Q4GEFb
qXV4Gz3t2NuclSyXY4M1P86x59F5KmZG+tef3Do+LtNB34OQXH+GPN98z9tzadsfEFbtJeg+fu/y
9TBYGv6qdP/wUz7bsKuzxwTMXbwEvYhbp6fvLE+GRQgN2S6vgYNdMdv45s/yY1p+aNb3DnEf60/O
C+/t3W9iPa+/T2we+PMsbdmFLr2UScR862OyDx8b35IswNPrBRvhvGUdSms3b14/BjlCYJ9CZ4fs
Hd+4cpXYJl6Vy3jzaS4RbLOvBz4x3H6mLgrGdme9P6/E/nNszWnGr/3LWp1Hord+PpbX+b2yBzoh
N0Yx2tGXtD4tDMKd3A7m3Z+IxY/ohJ13/jtaW7aL0UZ+lYkBnceekxPdiZznaO9vBNQlKyDhdTxK
5964RMd5Cgx2tcJl3orX88wAXHlo1+2OrYwCD8+zSy2VeT25tHNcg/nDHrd9J/ZiFeIO1jyc8z4z
v3P2mmfgsBLneHvfpzYrhw2DhOhdYs9ceMftO2ZSznMgsveOtpmjY7IiVI/uHZdAD81VJ1+n63I3
bPTrsClWMB9cnbO+1azOobXSrTsvkSwvte9fFzKh9/czV+TPyAdsr6Q1JH6ddcW5xLn+ts4WnTdr
fw883jvjPA8VImrO8911DxsWzmBteR7B23LO9nJ7R4He0t3dYRM47PDn68fbBqMBZ8vEOXMDmBvZ
VKD4vDm/ZbHN4zuPExGGCWa/EYr/uLvNc5vavKR8uVl+hNb2Se36qGy1rd2d0P5cRiekpzxmHW4K
Fs47Njm+T4hmbrhEpNMBCKT1OU8u8rvNnz87ogHpEiuRr//p3T+y/cvTnMkaNqI3h7E5Px3X5V+T
HAK0zS9vrrH1mTnX0Dpcf/MlRjCWaL257Ousws/Y2m7fV8w69rnf0lZtLrz7TjnJMHHPfOzBt1yO
79b3HN64Gy6zOy0PB8mTbclDZIVP7BzuxLcOw46VseASzZoLM7Nd0urUvb69HQw+lgnMkYMxpM5q
zXf+19o625RU2eTN9Xl7327enr9s0vbhyrQ55/afT0adSc0iNFg1b6X967vS3rwycUm90uVqFdtk
B58ki539r/9pbf3fnWP0f/SM/j/nGFlGAACOkmos/otndF4UKBDLKHvet/f9nSztsb4cH/zjltT+
fH5uV893Zt+dLz10a0/YJc37K5Pj2847Gd8XUX39c7msibuX25oj3u7D+pwD6/Lyc2GRn6zljvC6
u/yVPc9f5+A3HxrXHCm9288cgj8Ou91l+bGbT41chl+weZ1Mxev1F9kdZsfq+ksomwMbf602n/PR
7pfc6Pd89u3zilz6/H8fG2U+ZP/zQeTvxmY+qPzdQYR+ZCqjgCo57/fH/szY3Pbcx/l9e39Elve/
CTurJUeSZA0/kczEcJuRkQxKEGTeyKQqMTM8/X6uHrNzdndsp6GqW5UQ4PC7h8M4S34ZX4L1NB6X
MV9Q0KBcLD8hAR9l7c5yWapQVjLxM59L/XHiRQOMFx5Z5qyCW3J/CQGEe8SNj+qMF4kfsrCyXCmL
UWL4xXnJC8ayE2E5ZhdKbhd4DBuCxsHCedpHvfjsmM/DMH+x2BmxvIK9sdPxOM7zHI3JzrATf0wZ
V17xMuwvurYDO7VzeWM/zWcu24Iy7PM3mPNe/sSuHcx5Aj+IokiP8rjM41kZ+r9lKQ+Xd+Up5mc8
L3gW8/+On/dxD5Z/EEAEPDbQRaSnOoq8Ac9RA2FveCVLMPCYZJINPB1NIxUVkce/Bh6kkLDFiLDE
H/oF1BRlyQCtmAbC/Rkfs8YO90BKfcgo4JqCu7Ns7C+SKa/ZGAuEZpZlzsbgpd5gwd4thmgTpAML
JrY78nFYyLC4IApsu9AaUoWeERhREWhuHpaJl/mA5/9Na7VW72+t3iY1nvH4NDDT/oMRj086apxf
9brpiz2IoVqykTgXwpithrqYvxAKNPMLFEuSodDDn20JoQWm4LPfQhhCQmwI38oZ3/0x1kceQ15+
lrFuPHOcQDyQXs6jheq+WpXHyY8wl5QQlhiE/LDEwmE82M4Myk+GyS/0D7FyJd/kHp4rC4dPgcXk
I9IT5dsQih9yoyxsyeVlCeuUceIpXBB+2UOkgNxY3zQtSzYvkWfFjPxo/DrTjB12YLRYbo25mmsh
Yn650NtQRFKJ+BgvWBXmwq3+sARvGrMcZpHRQUb8SHgSXuVH8CF8K4zsm3Ih1wjnlixSLO9NMWSZ
8RguZZFjbMky5KqQi0L0IRBxoFh2nswtDBeKt3gvw7WOBoIQhs5L7FhZRGbBExkJC8XzwxzuTUJ4
GDM3j7n+K2mZPO85M7p8Bvswf3ZetjCBe0sYSwYQx7LJ2Mo8nccyGG6YhTMsyHjGa3gk85+VcciT
0u/EuI9bhErw9ngOX70Mstbi+fmShDArz+J1PJunujN8VTJifgC75yVPh2ltXseSMCzx5OWxbyay
7i7/ib9/hUSY5p8/kBNbjnQSykMWcBEehFjEyTywCyOwR/BSjCE0w8MF0bC7qJmlgdxHIoihOWYy
LlJDBAyE8ZO6MiZkXxzO00EavQ0n8BBKfSTjV2Rx2Qg+D7QGmQa8RfMWzdcgHf2Mgq6hUfuIAj0q
pgGOw6CIeE2ay64hnuewdgEa4G7GJ0IlsGczkY0wRzzjL9NnwogZngjET9FNL34zJ9FSCDxZsMIb
MOIo/w477Ud2jLgbIQF5JA/19AiZGERbA3xT9IPAGHFlIeQdBXAkelEuLKKpRmQFQmryBaDuZWjN
kchQ1m6HXw+ZxCz7sjgjG5V6MOzStZkggg5B6IlrFMHMAzxPpgqF8YWRpkx1zhxSpog452asAJFy
IucYo1wHP8YpizfifX853lgKbuZt6GgZk6enRepCM4wjQhX0g0Inv6hhbwo2irAPGDYWSxowNLbF
Y1si+Yg1KmyE/smAChdRXzNgnif63fNkoLwGb4mRIrNFGyQLJypGDMrG8xnIbcEcBce4kcVFwYtH
bDVrxmrwDryXsjRFNEDBcNhjIP+jzMP1HLAPesomwBqwNLsmK8KVi4wBsR1Qj2wSMj9LhHkzPJ1T
r5jy8QCW97zpdOAtUPsQUFRMvcTBnYLzOXFY9lEwYAN5+WCBdMCCn4qqwuCB5RbAlGhKMx2FO5WH
osWQiAP8rEHEEvBroNMgd+csJQsB8ls4KJ7Ahq5i6BuB4wUDPmLFeF82ZNl5kCOoiOvRRcAE4W2P
PYP8HBCSvEF+LVBVyE+ZFHuT8SiEbpaY/tgZA1vgektkHQzHhBfmeOiXmacRpEkWeUhJUbZZVPA4
cCBykpsdUUgeGsRHWCPERbgOvT8aGfUj0pbhyMiScZxkvAnhK6qVD/Hc8mEe8rohWg3MHUVy/T/p
0Gbn7wBbt8ZxBS2K6kDafwdsnHD1nqQxoENxTgKjUAwChkS7s3pfOTrGKSRyJq5/vYRfDIUuQrOh
Yb+Sm/X7Ai3RAsLhonKRhcwG8QePyN8yF3BllX4ZB1q06J/P/wAzEdiITRHC8s7vm0t5LX//ErrI
+qqST9Cufy4VJIc4BGKL/238VuVXFYh6DvmfKWoYLTdGBzsLdpotK/0wcRgsK8y2e28jc8Amsj9c
xcfgBRnqOFnIdoExFyrzuNcXXYqERryX7CcDRFWN2b4EaQsozdm/jP37qpEz4wNfyBd2bsHNFvpU
FkWuRfPAVzFa+LtYIi8ZroxziCWJSubfQBWBDc4CypLZ8iwIge9QB2AVUoNf0FLOAuUsq8YkWWwO
bb6qF7z1K8iCZ/pCSCwLjxa8wIC/Kg7k/2UHFFUZi8DimOWLndFMotbc0IQsBfuJQhxAimhgdgXy
F0AM5mUwe1YPueMIJPiiEX7GQ+RPOEwclL78l/l9if2ru5h4nsYzfuTK5zFnNznnWviCgCn2D6Ys
GpplAr5hPYkFALRjyZg7L/wubG4XAoDQJHmOdGLPOIxhzMiofCiPF+EbzAWLA5oFPCPIbSRs33ZH
GkAla6D78gj0g8wliADoYFiNFfYXesfrg6KL7GKEIEVl4qVlsR0EGGLP04gbUdbAHxmFDB5yQL+j
9Vi2TI7p+oEXYRbK5pThECCT9uVK4Q/kqnCT6468/M/UPQ9zg5eI3vqqSlyfBdIYIsnkOyIN/VCo
QMto0VaZ0PMiGyiGzj3YkAAp1+UmUYSZU9hujI/OYaoJGgXjgQWLeb+NbIRwEK6CIRhPOGa5EZ6o
YnYECAOY+O7GXHT+F13xcz5B19gox6jwkgidgmhnGFFU2IjiL7FC6WjRQrDNHD0hKsSxRx7iPkPT
IeZwL7g5YOM7gwE6ABQgRoLoIfvjzFF+WDjFHDCEFSYAokAhLAYRuwWO4BNBuOg59m+EDtMYOtwu
h0AIfAFm8gd3GRaOKAv5qXZzt49iCebpaCSwGQuIyYy4CagjG77wf/Hr+gmqiyFxm6AjecLbiCAH
LWiHTZdV87CW0ElTj4Onoo8bzpUdnc2+yEj2Fqwqxv1KyYKBLTHkcVWCcwXTy2dMY3ZULLBsNhlJ
39/oM6x+dL3HHgmQYBbsgqAmUNFUszmcD4NF+iPOhfu2vom6luXRi+w3wVE6gt6Mr/uH9YBW9QD6
g3KzAcoJVYxA8fAjof7ZBfnDJFgNkALP0Dh5ikL4KRUHEqQBaGTKBRzC/DDIY3hUiAL8U2QITcgP
IptGU88ZFCzVFGgwjbJMMNoCw+jX4ZFfRDVFvfMkBm0DG3go+4dTE6rMcIVlHFwlPoH1eH4yCAXw
MBATdMBuInt4iWzouIG9XgBPCjX1NuKvXyyyA86sX4hDJNQCf8YvzLDA7zL+Bw3ZaMup9H+d6BNk
2Wi3qtRdaP2HR4MT12f1VK2iIJFJYTlzwZGR+NzgYlQlPgLknMgBdklUCMJL7AK4gE9FGAogRHcA
kXNEMLIYHYB0wr4R94ZMEHHIUvNAHEjoUWIBIBQQpPAFUsnG8YD6FGku9iQyEVTBf8Zj6/sGjDrk
H3pXZFkg0JBwA5A9zn15BowErJNR4/9BNSQRcoZLU1sLXEEvIFX4gJ/8DoG1NpJOXg/1ugEIC7yI
X4ENhTfxXgpTRcgUgVG8ZKrhTwC5LQISdAbbiBSQR4tFjvGFNgUUQoqJkCLATN6J3ZMwW7COKLQh
uqQESSm5w/eJQfC8xHeGzj/sZrv193Dn/3az8e9wZ7V+ksR0ZTfH2DSsFEuaDUVXc56PKYYGgzdZ
DcCKmFGCCnCTAQ8AfLLZsLGocPZ8hqKO4zlgR+6BNES84tFjqYU3v/YJPtH061MSBc69JlPlkWMf
zIIGYA1KBPdfyou7869KgXygBQhijo9Q3Ex7lc4RBzljGQOfcheVWY5xQMM2IH8vws1dAlkANfga
vr/C8cxFReVuObMoXMc/RNIzN0ziL/74SiM5wcEpZfNTDFCm/QcMMAVRYVo2HSTBloHL2X4R3MRb
2H0oOncDzTfcU5g3QuVfihJK/4pzLAtEJw9CxAK2kaj8UwgUJzE6S1SP/EGc9fGXfcn160VCJKPh
QB1BhlzGKyywBb+wx0GIj+8SRcjQUFI6UosC5gcx4cf6BckJ+mcPOXMTyYVhCyeweH9+i48ONx4G
LEIVCMOlPAk+AUyglAgtiTI7AlSpxF8wZNEf2QKxbypB5uEQQL9AeI3HA4+RYFkIzXBEA3TDuSLw
B2CFxwCbyMEXboDcwrsYiGgEYOAvRM06whoRB5H8kpFDAqU1XkRZj/gMTJnvLwxD4Qz+ggCJ1sE7
KWvA5WIRxLEpoICRfE2Xfwh7oCnpf0m7drVWo/BDrVclukniq/6///a9oZF2kxAqidHBVyPM6sMr
ULebg40hVXRomoNmET0lKwjTjHEzQQp1FYJBx3hl+ByOgLD5CfSKEwqMkWJvRqkNA4EqxEPHI+JU
fNxIyCCQ/+LbESaw+TxNR8QvzPviHOcFQlyoP5sxIFBgT1yMUAqeU/ETBAlCCq5j6RceBBmB3VA4
WMGYeVBeH+8GtMu7hArF6IXqCy3QBHkIIsIwZKZQG6Ba/FV/+N735CXAAoQR6h+oKxuHLhWDMoj8
DDnoJ+r3i6r9BeskPA5qHScRdkbmffcrYRlEbvu+4y+ILAhgUWYxxsZE4QkFL/63UUffiL/bRKJ2
G70W7W05p/j3TWw9LhRBuz8RcogcVApWJDwvMJovFWA3fjLsij+/weU4B0XMIZrEnywsJIaRWDn8
+WNGDEUQyokYlsPia0Z/ZTgCSVxq/Ps3E+LkKUyf+/g7Bk+GMSe8wzHGA6YaUo9rTLHwmL/IU1GG
vsgtz/n6R8WJGr4JKJIrRNz6eP6BXZHjwyJfxZrzrHEIFOc8lDmMx+L4C0vGJEKaGYjHEk/Dn01b
DBNCm/g57sSvyTkT0SqaWShYaEdDPoKDhIC+FqvsDTuGIgo5k3TteR7mM7lJlCRqHFnK7YhtYcsv
+oAhf5kJalvUfjxjreUKxJsGoIO1Iu7jpZAeTiiRb0ixGdQvthdmBHaDPF8sZnHl/jERMRm/6BJg
wTPxdDJNPB/cDbuAaVM8oDIk+eCrq1EXX2EuRI7sg8i/v3i+GFo8HaeN6CoWQiw+kfDgdBAb6xto
wBOzARKkeE/6SzZLEIVcBnD4ym/R/jYBdtwLd/JOQLfcKi8rBN8BDb5+IdxHOJHkEAQszfhgO1x5
Wnw+XDn9+vN+DLxMeMXF/4G8BlcIOkTqMoURdov44lBVX8dkwf5rXFyQAliDi+AcPcJjBwf/MgKB
qhuUICuNs4evXOEIHgV0iDuKUXJ4BMsi4j10+f/mtmbn72Vmt0HcZ6PTrXU6/yEzP63danvYwW4E
Ttl0ZOC0m8NkI6krv+e2jEpWGaeXuOPQGMjcR3KSXsvfelM8RtvokV3Du74mTXUmPU2fCWVYckqP
6iblbEwBZ+OFmiCox9h7FYKPqlEF/+/GrFlve6Oc0rLWYdnqJ73i7rwsqs2wg/dBW9UIv9oa9L3l
OxXTOTq/2luHnDGCe/Z6flR1TaMmRrzxfNw6YZtnfqxT/o4oWUl9dG7ojGguHdTya3j03tQV5SB7
p9u66u8G5FPqnUmHd5Na2+rirjUZffpOI6e1TwUZszahbLwxoYtR1663aKk32tWN46IWn1fqU7yN
FkEKgweRwAQWqFo/eigSj/QkbZnP0dF/mU9bwheKOufnZ4cshLDuUXiKcDRamBLm8NHbmCx0RfFB
lqlKDGdNZWefclWc6DsEkqSvck8kREYdjoSYCLtKOMudCAWiH+dHZxe0O8bKo8TVbKdOdq/o2HuT
aAwt6fRqFTESKqwMKvRa1su0arx4MTE09NNyiWjDB0XpNnPCTpGxrl8+uQJrApA8vu+dlvF2Omz6
zT1YFcM/qJKM5psxaxIpcIx7CKsdZW1UsvPWFqdnzrW8Oeeoxao1zL23VTEhSs8hpZmH7/AVbPXS
eUcUJuNppAfSI0Z34uNbX36eFNih0mNyd26EeBwhD7NqnMxs6RI84FBq2u2qRTO5jqpEnZVH5+n1
KDJEvy7jGe7JhOfhe6dHCWwKQA9rD6MaNpzbsG199MR8pu8h4WXh5GVWh9SYfK10U236rWBLpEZ9
au01VSjyhp02zEZAfs2DiGOCkakWdKHYii0l/Jv0IIov5BufQgjnSGIW9T9YbRbUOvuUayDQzHqZ
tbiSk1feZUkTkiI/c+qg+y99s6mxRQwzxRrme/NlN52l2k2JYEjqVWMZPyzitYg3pMqBqqZLH9B5
/hDjRCQiK08zkribshnnhfQBa9Cd26j8HqiGopv+2W0ThEWjbgJW1sVpsOYM4Nhvjl9Rm1rqxjk+
2MesYt7sfdZSF3sSNUtIxNwN6AFJVrnaUE3ZrLhVf5nVSY92KzmVC0Z0RBlVg2pAWqVJxbGwq3Ye
+RAGTR/rXpv9oSaMsNkpaKqmdxnXrC4UBKMg5C/Wc0f0Ul23OZWi3dszacRvwi87lGiwKvAkZdvM
ezQxyy5MfSNOzqffNYwbb/V4aRLI+A2UgmUJZG74QncfYlVaZnwOKVVslWvd9PZ+3Ha3Hs2eib2p
ZSsqflv3xXnY9ijoQAymvfQePtV0eO/KhNeNpf0ktmwCi5OvZFR0WxGBk1OFwAXDHcxavtcth3gs
Qj1f7l414f2fjzFJHJKooZ8r4WhVb6vvijgzwjZbxLLNGn7D6rL+PduGbYjJ4UXqah/Vx2or5uoi
7vKXih/O2j2YG/et/V+KJwZLfcnIbEMGxAQbIr/wQ6xVfOedE7uWn0uyaaNNsdR8RHqwomSRdRwR
d7gfzIht2honEHvHpA4aEeWn4E7jG4JYSZRBUC11T008CQN8eDuSpQmNXpdXD+lrxR3zxvS2DPVq
7vXVwMaoFff05N4Z+d7bq9NoPwivvk8TGl9aXlBpYlj7Ifx11KBV495c1r362+jEUmot36xMWo/S
5Z5a7W9rkiDuP3cS2AwK7F0/7q1mPii9s9ft8o12ILSMH9a9956u1jY9ZiUo5mE7UIyDpGL71pp+
JoRWEU9MrC0BiQ+j5Wypv4UUr5sVorfMV/z5OU+r4cuEVLbDVn6l2hqtPPq1ClWbTBo4Hqh76dHW
+0ZbjIvu5NRPqzTNA1Xpqgb9FyHHNVmWhK6ZVE/f2q+m0Ro+0UV1qSJCyR17kiF1jOxmUcPKvAw3
kkVAXDa1KPDPrPR26HWN7GEOD+7bOXEHxIxVBN7KnurkItqfMHnNHAOuJ7MFccOjoegVur/1yarS
E/U219Zb87CLS1sbfyyRsgiXwYZ4QcqwI6brdmOlKcP0MD52e9wIwz0igyjpnZE+9ZOgvya5gBZU
EIg2BIN+jMqSsFk8rVa+hAEOwTs6Rmd1txujlkPrRAKc0TpEVpJwxGCQkxVoNO6ouPlSW48SBfQH
1C8Xju3Oq4Nbn/ps5saihMMrqM+PUc2YV620wsx+N/21Uw2f+LfHB3ft1JyuGd7M+rQ6+DkjAqr6
FtMJm2Cpg2qoQ9yxaFVsnO2KcYr3BPaOS4pFDeln1U6I32tYO9UO6YIK+cZr+2417EkykWC+tXV3
UJB22qREDaHUybjtCUqYqHHespytMfPLnbkdVpA0G2LSSaAKJuHRqo/8N6+mvTx0XjOfxAdDh2b6
UtYhf3uUrUs/hKW/NApJ7SNK+DOpiffJN1bLp3Cbmthd4qcrhGqdXY86FrZfRRx1PTop2oTKhnX1
u/DZLwKEr6hpYsOJ6dNLc29CR4iviT2cIQkN6lGyRRyO8z0/ElewyWtEvx6jIRiEwGzaYniExXWd
g5HffjdWR8O9hOHv1dEmrVSCco2fZUih5LQkS9Q+eh1iZm/EJ5p1gmuXTk6GI4v7cREe6a6/92gJ
blkUjycLpU7uCafXB6tPQ2NCqpH4wUq9HGJ8p9SyA+U8WFPOd4PxUc2QZsEThXg2Fmwg1EJAtn46
L9vfY/Xe3PEJ+ik7sTs/OZcg3aqyYTy9GW4Iu2ZKFsE6PrlXVRvHn2CtG55bJ44uhmJ7Vtr9WZnH
iLoXfZeQ2qf5tqi/rurDhll3JRzyYx29m5FvIyoJg8mSD5TdjwBBzpyC/2bHps7vsKpT4ICqOe8h
G0lRb2Ni0Z74QNRwb8lK5faZsE0Knr3D/nqwiykB4NYJ9ib+fhkUz4ByANN1v6c6CaWu1n27pus+
xUZQFE1jerM39I9EQj/Ng/0Y0lHyMV1F2/zq3kiCN5bUXaPXxZTqRpWT2q+N3eL+c5g2iJE9Dfew
ekQY+OiGPvmhbTrFS4zjwej1N/o23Rle76nBDtbavGftNbv6mR700/fqPaNFkRgSKYp31TpMVLNo
gBhoQ7f9uVDJOu8R0JlOhpv+JISQgondwBlxDisG8aLbK7vbJLC1u+jax3TvrIpL0R7Wh2QvDNYO
aYYbio+NtgkFGWsIdhRxVzfMY7L2ejfDp60wAuBINkbFmG9iRNN8UhyGG3iFtlhh/Zcq0/OXqsZL
lGbdqN/plUBU8rpORO7N20TN+JBW2zZF+hTCNK47n7Dtr+NmuoFYyAq2Dvoe0IFjn1cdLppuhtv+
wb4YtyGYWNEZEzF6sPe5vi0oof5RS70vGXL5NJs1aofa9xd1yL0XLUWATwRZXmxa921i6N/pWIe7
R0kwOv3UUTYulWWRWNWGDXqjSvfF7Ak0ejrTiX7Fx+GkPI4u5i2oISe33jtsza5ng2ark7xCBVx1
DDpw9sRsxtNJtB1PZnSC2ZP1b016YatsRC+fgrUPv6X3wf2Hqg5qk9YpNFQ3Jz/0AvLTCdv8GraG
13yPIriC5KOt3bOfzjNHs6U9zAt9zvfmbdqlSDz53cPLiGRmIruLen8/PtPvaEN+M/0J7d3KOIZv
anTM2vM3NVHNT0M1XDp2NXXjh8hhsh46sPELSVafTzx0AwWt0ALrlkXp8E/QtffO4Wqu0x6K63I0
Kj/7iPKtxvhODP1Wnyilhv93a8SViOLkDjH22Vpv7ZVFXtnOXPpr3Yuon+8QBV3RNz0IAPjV8Jq2
usalX04U6ytGEIn+rOA9rOpLUNcbUWuOv0ftVhNoCXSFFG2rTVbvV5KP11BVh6q5hPyyVDRyDbIp
tQbMlUUwrXPsH7NOf/nTkPrLq6gOxCcngoruRcPuIF27K2O5MbsmGf0kIpAKrzvox6P1eZrridG1
dlOqZi5/N1HtYlQG7WAlL0aFBGcVV0Bha90ONtEkOwaoe3XHzOx3EIjZ1n8PWUT9QFKR1ITleJ5P
XAC9TZy9vYSJo8Os/nC2iEkgSLZPH9l9uFLPsIXWJn872usNx2EUMqAilVvjtW/VRJlSFgTqP3FI
+VEdb0QNgwZwsj2mX4+1szZ9mBF1cUrJ5g3IhDHQ7AWZLkXHmu1dMvr1w8/XDpnB1lnNu0ZDGWvk
PQ1dyCfbRLu6/dCXKa067A/JDVE9INkjrmMSuBu4jqSGlflziTq2JC28f07Dutuxq27Vai2eztuc
U8uPEKaL3kVHs5+eg1bbaq71G/0O2mroydN6Hoxu1ewM7+4jpK1qSvHM401XsG7JvPmpDC7TS7R3
awC/l7nrmh1vFTWpMNlI6DrU/kSvYWWxSzv0UMv3bf2+e90fejxVkmb8pn7LhTILJly/XZmtFYTr
tIjEH1emS7vav2/0g5qi1GzaZCeE4Gzyoi2QdX26VNE9ORsKfFl1u0O/IoPOQu4lOOsr7dLDp3dH
QZBWbuzinsq3CbROMVmAdJtFC9BZQPaznd6DBpk6H+PmPIYvep/rtI390yMpNT2iAW5vYw4yudDq
I+nWjKmcPoykwK6q7QzmtrTvJjUyzc/io9qQ7dtq/h7DmkNaVEDKPPCHrgCniHpOqN+q2SXWjVO8
qvNs0ZreaPuV5LTY07cZZAEQMehUaa7tw7BHbNRNFawduqdrtNBrKxT+qW1cUvrs7kil21LR1Wgt
vd5vr2iSrBFe0jZ5UWfVbKgOphhdZWpmo+ZVf+5Ls0q3tv6TYPeDsQ+3euvcxN6ggXjMUAc9ZbiS
k/Uz9a7mJ31aK4cqNBi5tFdmuXaL5l1TawYpUKP8nt4Dl182xZupRt9F87xs+ssYS9KP0L2U1LlS
OdlAzyxPqnelIJHR3epruaSM7YdcdUq3kdlAjS531x/Tc8CsjC/ILzARLa51Fyj4MH3KEyFIDr+P
4KpPJHrd7ZS+m+5Wp6dslZ1Vf4y9kpJdFJOliZqujSghRtUUb4fD4fLlprOqrEGE1wir2+DHkkQL
s7PVtGkE3swxgcgkQazszBtrTJMEMmRWlMFqkXh2ZxvuZDh5E1ARtG41yf6qju/WgYfQkYO2T9Fh
8Uo2pCk9nXXZAdmTejHrNN0zqQmjVtOF2PE7bM33oFU16meQy2ZiPcPTCXT2celSSwNmyjtM4d2i
5y4tJJWFJa+ScGeOcVQgFD/YFvuI5osGsJBKfenaAce7HeuSb0PSmCQTiwxEvxXihsPLBhfT5gkr
FVlE9BaoEGGnjx6qwziWL2ItBVuKak+vaIGORYJSLyTXipUlPwi31tXGLeJz4C63xPVf6gwIw7BU
xJ6QA2ptzcUEFEp5FMnL+ahiZ0yPgC7tQTt3t6eOrDqssTKpia0CSgO6k3jLVBvGet4mEW3Fhj18
C6Xj1owftg67ZNbpWXtnnYjZAjq0JDNwBVZ+ki4AmkSplC1/j8Csg5aAY2aavwGi28FRYbVutdtA
wNXIuhMw31ZLD9M3Bh5aV0D5FgTJfbOmWqjf2ZDG0zaNaFWDnHK4lN/3VFal5gCsL+6ZXCzSfADv
Zr508GdVyaE5yUJdbdrnqGT8IoFsSbLOxr6ylOA+WEqIqusuNZVsmV+y43mY4EbN6YE1ScrSa08f
bSYFJF/hr7g6q+Rtj9d6bdf8y6wReQBqXdErVa7iN80eMdMvdte5IhOO6mcfLm3M39XZyMCUDyxQ
6uGIrF+6d3NK0c3+mi24QsecRh8QOy0by6CV8GnwQe94axvzjLylhr1TXk9MLs5tKX5jntT8yU6t
JN1crOpl8DZ/aorqJJKNFy7Vy7v5L++j7AZBEs1w1VOt+cond5R0v7qzcSpm12oNa4ur1bP37iep
8cobQodqL8mzT3LccPc2EPPxTuAwfamPPxOawN8pqx+smmWN7KGULGmW5sDCHfG1tD20irnljNqB
vGPIMO04y2T5Zn9WcY0MzgDQwxZS6lXXRkCkxsgXB5n73gBV2rD7C7lJsf3B26Ts8I83r7GYh+im
PsOWWhZP6gf0ij1esRVxmm2j4t2xAmkrSHLWyUN1pbvhCXC6d9f2z45k+Z+liUTd0T4dYC7LxtxY
M4CJbMUEdNFTvfQKFYytksQ5ETbifAJXlmKXiKGHw9RIOV/+Oc5JmgVL74z84a7iMTHGYcwm3Ghc
87W8NlS2UhQ6w0oiSdFBm/hd9+zBx8k9uktUDUargSWFayvfh2GzGMMDRt7u4++Y9TlRp+SZZKHh
NSypK6538V3dfLraGacZVXCU28bRxSJZFEuUDO2XAbBj+jaOq495ZvHxo+l98sQ1xZtQcpAy2sEb
fTwy0nDq361YcJrdsipIjGBlVkkWPqmiosuNyU0bBMPGCkFUIiPYinZwsiZmgyYSyQAM9kN/TyNV
WfCz1PSuZi0eTh1xsAIP8oO1Plk/OdVZFR1owDNH/EzHKbVouN+IMaS3xsfhsKFixRj5iNO9puwY
AoEEOws+YLlXGkuGtH3ufeE/wGDliEH79fQjeVRXG94Zd0k/7xm5ZIa/yA7lSXj/dHnEWDvbZC4b
DfJ2qT5vNxGiW3Xw196BowoyiFkE3AIqBLWpGJcLwXbsIi49iLOOYzKemMEmiSgQzQtSTPiTS0HA
8KAqePO2ZFG3VWUQNxNkt1F1MTgYKO4QFhrcrk64pLEs/TbZ2CsywSOcd2rtX9FzKVFjtOwytvj3
H4jrMcIbFRh3zau5w5a8EO8wydlAuxGBWDln6KIRoos9egBFPt7Wruc1+06gzENLwi5teXAI1/MX
IrCLOzdomoRivwUuIrXca3HHpXIwFm+jaJQvj6oczK7JrAEiLFCGhXTDe23eFL2bciiFFNOjO7ib
S8pL3INrkH28ZR8vDg5H6AV4yD/IBtVNs2Ff68aCMqkBP1SrBG5MgGjBwV7NDwFFxCHx8QQHzJMD
JQgSfvMxbCm/gIlkTDt4guvEy69wvDQ5krErfVxvCSWHjVrcCw445MIO7hfnYkYreGViJLiQPw7u
7ZVHBxkm3zA8ii2A9pre3duPOMMoDqGsIonl5hMViEE+v7pv0HaF6gWsBH5s3SCtOwJR4VKvke5f
p6icTxviwcZbqn32mn/m2+IdUALp3nO2DXODe4WCTKh3XtYe70lsxMFBWj17dTM64cmnUC5wA7ei
A/JDty05VaL4lr6aaXkRtUyzbOMyipbImRqg/y3AVfXUiHICnNCww3s19wJkOksUvBwqxZO/yz69
TQwX9ZMFXSykpYmu4TcK7k2uMgmWSVvXiQnkNMkC7Sgq4LG9bittsocTq2dOd6GulW/TfYhic6/o
ig0knKLS7ZeqmC82kV7hWFNUWEO6Ia74N3q+ZQ+KHmzyhtCPZL92+MHEIhOSpGecyMS+7UHWE6ps
sLbIT8OhgLp1cv2MotRV/J+9nEpkhnejvgsZmXBJQsNTHPQ7Fb7xvXGJu1RNdwJq5LyJAtEmozE5
e2ymO9QjRwZ47qg5jZr+qaqlk+1c0lzVYppxeGY14AdOZap2zXKb6vXTM8+kFd/UDrSGJsCRYR2i
Fd6zlZudItyMDVIzMdlJ7SVRz6lZQ1yTWxj5jf+/hzA9H03spsMACxonqi3ru7ROQc/kZOBG3xXn
aB2SB4dX+qVfUxjFgVJ/amSpcuqDC7Gl/KrygX/m226Zb8jiBgQ5uhvjChc0hfJGlJ6OqE7q7Di8
oOyTvqmKi8lHVnPdgM26nJqsTZbYI3WVpX1EVMpzIIedGogP9GBXIHgcJYua4qyHs6RtVot3KmrZ
nf54mtHB3t2EdRto2JdzJm9PuToDAVVgAfaymtVx96N1VnGuDnUd7VdxsN/K/xxUG3YBVyw4JcwX
9IqgETN9WTzq37XxJrrzG7gCmF7DGRS9UCHAkxIfAzPvwcBv/wZOKpMuS7u2MFqMSSmWALug6Fyo
/V4NXcKxl7lzHuFyZfxWOO7b4MM5a2+fcbanttYOy3+tzrA8/iTNiaOPN1kNLuFqAJfbd2el36R0
AyQ4LLFXCdnbZ/aU2A6dHNizxLkA8UifuhrJwd6ENYNTjptFkBK6Ep0R39mHXyxMY+I/9LSL/GhH
VIrGf9HQb1gz5Bj17qyRm7gIx7Cm0Y4eyLRLiBDi0BTxqZKXVXV+qxQaoF4RmIOijCOaadhj0n/Z
kce8ah4ZLE4R40zOL+VDQioHmqcBMzSHb2fM+YLy3z49jXvEhFZVVsEP/dbP5GMlnWAJmOGMjgFT
nq1f83vIzHjlNgG3I+oospxP/+l1yd2mLhjo4AnepG0PIhA1urTCCod1HYqi7Kje4m+C65uE8apy
5JjjZTHEN0f1ezaX1l9gpf7VGJ79DfVApHKCVF1qFfuHdWTSTah4CY9DNm/Oxq4PXGmcWTyzepXA
mglksMMN/4AmjjkBrbgp16aPy8rdOP3oYHOC52/NdvRGGlNaKKKCrtE5GSEQ5ejUOeqEKvcwPWnm
zktlUl1oYz85uyHGYJ3Rlib6dHSzQyVb4xAO6BvyohhRy6VF1c7rvqxmRdFQtx7jpKVEi382HxTQ
EPOoaRS61gs4bDVlUhtNjU0695mXEiY1H2wUrTFtyp3C2XyFrTnhdXaDdxU/ax2Egqdgjkl+GOZB
45UgKRFCz3+R923Lkeralr/SP8AOJIQQER39kPckb3bamS7XC+FyuRACcRUI+Poe6Vq911rey1Xn
nNd+yai0XTYJkuZljDmGnTdAKuBdVaHwqq9qResDOTeQnVuVV7SQghOju73hh+ylg149wGT4Qc2v
KfBQaFAK/A0k3mphbicrR/mcLRU/c+SVywzFFsE5Ddk5TKUv0JECLgpd9hi3vsHDclb2izyjbwKI
d+tC/8GJAC/hYtBKPTZH8tY9YAht3JhsAR9t5AE4h9OTilg752v21CAPibqnfJktxPt5AlPde336
DohvhcchoyIC/ycAHJ/hkMPCuJg1WGQuqvYYK9jF5sYMP6gHQI4YtLr06slufHQso/LRzCEKBbpV
Cs2Y+AANAuTuEKKRS4h5bXAs7KP2SUaw14rSU75mu3SVzN1vR2Qrh+t1Wik8HJxraOHkkUUqB3PI
PbDObQCUMt9C0+PbAKJEDeEcKD0ti22zwsre4IbP+H1y5SALQBqlWta7FoLvcibOUOiUOKFh/+ih
VhiW4R0UTIHuAG1agl/gIqgmXywmggEOtqcETh7fnMWFQPPDAhZvVima0GscZBey7E4apu8zoIbd
Do7x5QodmjyZT28agjRAuhdqDc7Fye7w+iDOGifLhFNPXczllsggAGHgZ5+scKZd2MHdxDD0neWR
hFoBB35vN5dsBZnnEK3CZQUg2kKkydnnl86dFZGM2C6/J/doK+F0d7FLC+Dyco/tPiM/pgY90g7g
F3xUNgr5UH64oWMIHs21wfmGJvNaPKXf2V6f6pv0x7Sc5ZvboeOtbifzTagiw6ZL78iSgJrqn0TU
ncMbkwHdO6TOwxJfdXGs8LX/3LxJPK+35t4CfkRK9jzupq89kNzHCT22Rb2friVidnMf3qFcXrQQ
mriFPOcOpwTwy/UFh+f+Xi++g92ATLXYOYj+fBegEzRiDRSXGwdnQlBy8fNbmAWCFoIng9h3BoxK
F8URchnOd/hdLPpX5AMOMp5bFTKLqkW7k7foD24BR1LwHbBuZBYP8dzZiPt46SwAyndvu253wYGO
BB8BdwlQvUOx4ZxKBOoc3Rhkc4va/c18t/jP6W5QUQVE+QKQ7kFGvVFV/yIlkJC2GVlqICVAMBr9
pV+h5YXoUSCnqBZgtOBhoHBce7sCHcl8h6QK9QnkpKFOhMbNYdiERwaZlw6daqhjIib6ZzTwb3mE
XqFoSleApgMo5iERBrqK7YZj9MZZDLEu8/lTPoOmRLhA/Qg1te8b0OSQa/+aO0b4fw4X/P0zfmBq
jlxkjOX4jKBWoErRCc43qAIdybf4rhEIwTeSkbsEcPnUHSxYMLfGDuqy+swut/mQaZOi3CKQWMLx
jdY9IDx8NQOAdUNB0HJb35LYNdiyYOitwcMFwx2qRwZdvAD37A0tE4z0itkdTCvifbea5s7aidBq
F3cwk8UJZNbtA0xjscLgPoADU4MJgO26Kg52Ex9jRPT9E8heSFUsiAkQQcOB/UMuO2RG9CwPkJRx
cDtDkNou0IvBf8bu2WokJGxFV2zlzoBzouHMcRqMaN3gfL3xtPTCn18QnBdo8YzlooTnxkl/E+f3
2//f0uI8pK9N2ZY/zLuE52tZjQ3E+c3/+d8Qqvzz3SOMjUr98Uduf+jfP9P+WwT0Jm75tzfLd6HL
++7tJozZdvnP3/6HDOZ/9Zt/yGX+RmbzXfUSeqS4sn+S2bx7aV5e3/L/tW3zl+J7+1eVzff/+VNl
kxBIabo8pKCAc0I8CpEP+9YaKAkS8q+buKWAEVXgk9DH+MSfGpuEQkITAoQegftoCFJyW3bv8pv+
v276mvD2ZCG2se+K/57GJvb9nwM5DoW/BYMIaPhhdMOJoTkK26E28ht1VAAfIaX9ypXYWeXLWer0
d74OtrTxIDFTNOtRyRc5JnfwYBlmTuX9hirPb6zOf7qMD/NAg28ofDvHNlKVGwmnxqIuKwD/oS52
QnarrsTGjRu9dLzR7GGiLWY1a5HuTd33WtFrzkBQ6JSZwxLqhQV1MiOOQJbfUn+e6kCvSJE/2g5U
EyXHK6z20LKZFNTlSyCqQVKeCauwWTX85rr0ua2nqzek20kD9nLkVt4cfGGfAQn0vEUnqHH8JWww
zVLVuMiOTW++iLeJLhdqSu7qERbgvIRPXP5Y6+4Y6AxcjFaCLCcGGPr67nPtkNeCI6X0qv0QZ0gX
S3DMcvdh9EvAZD1eRmuS3xz+3t8p7H8+5A9cWmIq7ph66KNQ5YA+apwHBB9+TOk5Fs2NlQTMBRrJ
PJeLLkXfL672Y6WeyyLYlkl2g2IQ5Np23Qf2BbZ6/rz2u21FTDPrmiPHe2uHciOyPFmJwgJgSirE
awbuQtXuQ0VRRY4aTYyp7/BluA1PNYChnPFHWCmj+xf095Cf3v46ENC/j138+XE/SKLywbh95oR9
NMb2Ls/lTvlICWofMlt94c561qM/48fBU+xxGCgE9pmlMKDr4YkIqmW9sRyU2yp5UDZfQz/ltRMm
XkPsHS3KJP/ilbTH4sv8KJE/N0OXAHT6zbXfFvw/bATxYXI8gxT/qBy3jpo42YQpiTxY+iKcr10W
nyHEPO/EcA3C/Lnn7pVDpjoECpI1Fh6pbY6MHquY1DXIj1i7Mx2SfejBGj0ozwPIdLqfol9fJ7nF
0n+6zptk0V/yCFlAnToLZBN13c3kD9xo0a6gwH9mkoBkMSSvjY/FI8rH3FMPU4MiLZYJ0PieQ5e/
2t/knmYOL/e/vp5PHrm4rfy/XI6piB0M103UgwjRQeHd715lL/6nT+VDRlHIEB7RbtNEbKz2dV7v
WzNaOGZO0OjsUZr1QQEXUZdnMLkka+j5gkgsQRLIqX5IdAsFNFee4gQN8rYFZwDlkOdLkC/y9BnO
2Q+EtptSBW+/vhe3R/BPj+ZDijfasjBTWjaRT96GIl+w5C3USKAVklc/mWee95vbQv6ecP17o4kP
aq4+TsNUpx28tEq7pRzlT61xi4AQU7A2On93M6XpAByH/vibLI9+tkE+BKy4SNpiyIsahkrTAxvF
TmUCjXUG79PW8h9ZCnZNMw7OJUvQBxnVRnF/1bj8DOtOVLWNQcsoNWhw9SCY5In7RdUdmmBN/y0s
LbI7MUIqIxD6d9f72cq8fY6/rEzujw6PR1FFxvbPVYrKCW6lFQ6QDkC1n7z0abMpTfmo8/AicU7N
BdNPDZVkJhK/miPeoP2roQZL7OLm5mAZKi/Jd3ZIX2sc4HaswCMMKbAygn6udg+/XkX0k6AhPgSN
SbS1lcyro6CqVwl8DDIGimbBZ9Tjj41MTlMGuqAb1RSUYTDL8hLtgd5EXYBWs++cGgGRQxfgnqqf
nQEkYQdEl8ounTKFN9KAbgSgiwZkEV89eMlvKx3vs+X/4fQvCicfdRzWUdZ4y0J77gxuj2I/mQoO
JFnaH0OYWyyTcUCjaEDTqbcDiAtJ+WZi8KHyzsLOiiTA9nIBUmsNYDpoQW9OGCxuKagzsEMDg0t7
S6/N13mWw6GKxhfHqqsXk8tYel9DArKPhUd016YvbgunjSRszoV0X1LYVi1IgIkKeKMuIPJ/qUz5
u9142wH/sO+DD6EjrjMjSkaqiCo550W64zyONA/fYFW1KYvumDVf8Dx3/uStWGN2bsFXRV44P8X4
fya/dz//0F8lyT/L4d4V/v6y0gthmo5izUZZmaOEnUY9x2mczDhp5V2FpCNkGeKUN1XwXHLPmcde
K6dGB6wL0OcJvWbNGYZ9BPDbfPSxp7vvg0aPDyYy3cy0Cu14TTo0/ho8JznUYH1N5j6Ai9wqpbCg
g0eJVzU7ncNIwSmSGSsk+JRSAOcWdQjeHpCIyoIf5ySbPKYvE3UE0ri+nNc6gyikM7WLRDMQZVoP
RWDTgplXw4C5oXbVy+arHyvQBPz4zh8lg2Wac+wLNFXy4El62TOMp/ZCwHUlL/c68eBXCwzP8mZV
S/b8my35yXkbfIhygdtawXvaRe6ABLhN6kdYp0Eft2cIep57GyqhBiaIHuh3nUH/xcIMi+PIXCBU
wwYZicrcZOwllFWySCumVzJOJAZzTNQgfs6aAYnzr6+VfZIgBB9CZl+apO69ro9cz+6NPg/90auK
O+blu1J3p2zMlhCa21NdwwzPkUvYba27YLoTsCyefOQ1dFt7CuYpHtpa049m9F+DyZyVrHYl/Mtq
2JCVAqBlwDbNBMoBQ/sSxk6KskjobJ2VX0fOt/XNmmcMmnPGgx1t2rtYF/CJuc/5vkP2il/oV18H
GqwSjtNL5stff3r62ZP6EIPjacxTaXvEYCdka6+u+EOtsCIMaVK4MjfBPBYpyIRw6JqXXMAtCwe4
A0fTjvjTC4yNkg1TgBBSXaDB7dbBwquFXhJ4Oc08Jhm8PIbpdxf7SfEVfAjjzihg9o0YE8GXCdYm
ZTiCa8vVeGizMrgmeW0X5W3PuV4XzFmJKisJyz3jJDm3RarBlfFleidgK/NgtQCtf2LNIewLCnN3
+L6U1sOUQaWB0LZvv76//JMsIPiQBYxDUqaOH5ZR68N9fWJdOstMBkOcNiWrPqympScrs2yQPS9G
VmLuRhdiBm9UiAIm9V5NKShu8cmfpheYmSazykcqXeVKLoeOs3nvYgIgZSyce1qZZZ4H+YoHaBxS
qlDTBBoISgYPnpakz12Y3JkSTSZYubAN7MYxEUhrmI86PWhGEt+oCdh3qTsCiDRGo3euzn6MPPCW
SMZtXsK8DpDXmD+LRt7BM3NdsVwfYiaxfJOjcOA3NcAydpZ4cK+Fp1i7jccsWzb9Lc93YTPT9vzJ
ZAYpdlCC7CDwhGie22Vghbf69R3/dEV/yGNIDTc7VLRVFN9sHivYvs/a1sLs2mrYhvYmS+ZJAnQi
KcppaZwK6udDCzpf0dll6bX+si7JUzY215Rh3CXM4byGPhR8wfiWwUp0McIW6DeRiHySugQfUpfS
VgULVJVHWSaeZG++mgH3HWYlV9b4LyWVd0HInygNnjSVpyFvzRqe5DgSOex3p4KgX0zTu1aTF9gC
nX99Az+rmIIPeYmHs1UOQYEWR03SExmVe8uXqHmIvWIjHW6vUBKDXXs1wk6JMLJIVWE3ee1EDSsl
9Ian0QesiA7SIYmndN10cfKb7fTZDeMfUgfaj4FpjVuhpJ3QYfdqcJC8Nll7OfdvZtnDNiugvu9A
jj5BBT2FBog+pF2WgUa1N+QDO8mudFfwKaXoLbiwtcci/E0oIZ+cT/xDrUng0iuqjvRRwbJtnTUz
Cj9cC1PJtu2+ND24NNjlN/tYz/hzTeT9b57YJ8uIfwi3mmqX0Hy0UZyStcngV6hvPbFU7GQM+gJz
120IYN8HagFuT6ziS9vGa5qOgH4LX8yGEHOsHkKaNL+ZjyafJLf8Q1TFw/dtTcgQBX1/8VTO557p
MT+UDXexwpBE1qKv4mfFm3aCXYGTwpPlA0MvYK7Y5C8946jlSJLXMmUdiiHMlAjn+OvbRW/h4h/y
T/6fMc+tOmfoYGXHgagEffI1RrL8g4wkjPCY0LxOagKCLtCeFH4CaJUZNNoylMZNiv5ATzx304u+
gqdfBxqUMPZmEQ3DP5Kf/d5bThxc9QD1XeGCe1qb028u/JNgzT/EvxjeZQHMMbuI1P3FN6FYtgo4
gHEg/tToZ5KZrzZBfGAjixgzLz4akYglDF73nTxq7hzaFFxV1gXeKrnZ6eIm0HkxoLmUCv67PXrb
i/90ez+EPF45k3Ss30WUWEjzuSAR1HD7St3iu1d3CRLS5NSG9lLl01Wwck9KBLvAFbgwjaurPf9x
EghXdfwEQ+aj14HRUlGzfr+J/z+3/+mt9/B5+/8B4MbLX5v+7z//s+nP6L88ASVllwqPuh65tSh/
Nv09/18BCUJykxMJQ9jhYNH90fT3gn9BXoR4gf/unfWOIfzR9Pfw+4jLhQtEgLnveMD/gyX+qMyA
mHxaqSGg3aL2n4spoDzkPvy7cBFAIIJAfAhKmqtWuTqGLdRwqqYaAz+T2HV5ma0ar3F3xhnlobAW
zO6qPbA6Tx68IrhvMnLgiccfQu45SKYQXMOeLX3TiKsibFzpdGhWJWHiikIOZnkwu4ONuACfXwVX
WrLXPlPiiOUcXEM4GJd1ax+zjMRnPii0z8oTarHkvi2kd3BT+KRLKv0rm6puy7PuZv6Oty48sVd1
q9NFmnWnPGy9a0Wmcd5qhtpfce86avdN+eV4fP+mY2BI7RC78lOHLwal2scAf7vSjFxLHEgnfyi/
iKQhVw3D9d0IX1xUDngRtQu6T4rknKoBNvctna4NatZl6SBXM4NyrzAYBbqXBiKieQznYdo8Flnz
HbbYEBqIu/EaOnylmPTPDp2mS2L2ZeCFRxEg10+T/J565YFVxl6rjraH1E+xaX++HbMocLpp3nZI
ARpO02XvTmZtYqAPHZ7DyYvlld+uC0mws37/3GFDMedOC29XVvDk9RxX7ywVD/AVzu7MMNKrH74Q
uJVf4BuMoTm/WvMmB4hC4LoVTuk+DjAt0VHrXquxLqOKCWD6t8/ZOEataduxJQzh7alqydNgMhAc
kTZsEiXGa527cDeVlO3eP/fI6NWm/nQqOq/dJDdJ1CSAr1Bv432ZWTi3EnnpwofKc8urn3jJWdRk
8/7OqBDjXTxMllnZPZkxKa6lasW+8tHM7CZTXHkfeJErPWhr3N4GvvjqJg7mGcoAg2p9m18HPVXr
vMkxo221vpZEhUs/zSgMh/38iiHwUGXTooBN9TqY8GBqIGBLTLRlVRKsRmXGyxSLcemF1lu4hq/z
2B8vntclq5ESeM/efkLkIZk7nN+Fru9jzk0PFxZqwLMNK5aa+/bCRo+B16MhRnF7q3PQ1nidYkga
aemi8uEPrWrZbdMAfRM+6ltXyDNRjurl51selhfmes6qv9lKG1ebSzuwYD92DshXZjIXymx1pJl5
fn83leDisZbs3So4ktS0F5io0/tai1VaJ+2laX1wwRWV68Z/FU1RXNrqiu5C+KCBH3BbjQ8FrHcv
YTNEwBemu5/vVPsCz1Rz8MmiMV12KZyWzOBoX+ze3+pBB/NQCb4ZVZBdKqADSxjpsuVop1lPgvRi
4gxLrRBioZtSXfiQwO80DhuEfnyXatruTTA8BL2/AMIvL0mVe6fAqOPkwMW3y4bhIfS+//wWbJXv
QWVYdTnGH4a0PXsNdR5VE168zDPH93eVBTGsy13Q2FSe3pcyXJO0rBc5wVYJ4H79yGFJvJI3KC/t
bPwYlngMmjmon0wn7xPurcuMx3uPYcSNhqF4hBlqdV/h7zrVIB5rmolHRp5Li51FJwzpipg/8iB9
qGDXcJS3d0j0Af81wxC9f9MkOIeQY4C4ygfYqfr+Y5U3HPOjHXir+N6QwZI5y5U6JrR/6G/v3r9k
xmppGpvek6nOHvmEsSkvDjBl7NDscUzzYJni8yl3hBn8pPvHHBeZZvjsAQ5LMXHPzLssUp12H+Jc
do8WvuVAPIXd87Z50ChGjz3S1kWA03XdNDfMNK38hWl62JcU/X1TqMfUxF+agqKx3mPepVQM5LSv
FVLSdTj04MDLkF2y/uzBi/TRySy7FMku6Cfx2FWsvrdy3AYgSjopljOn/oXO+dAMG3Rgwa9VtVi1
lXIiKQd9MHkB9Q3XjeREvAurMPVc1aH+kQLIKsx5gLH4zIJAF/NcAQpw4V9ze5G5C4qqhX/w4Ps6
Ktu0iN7/FYDfnKDKj4gc692YBfXu/V8E5/TPf3VVgnlwUmHuDj8hag5IY0oXAc2zfV7YBXVykGOz
PtvDdffQBXbaFh0LD7SPD12VgpbUWbln7Nm1mDcrA31PC9Xu2BBcOkvsXQKCcDoW9zqHt611UrbQ
bkV27y9d7bvQPUjnlcsx5hMkN5NujB82LFHr2hXZRcXj1yTIi632c/h7m/akxqB8ylwKC6YMtxmY
9hDBZBrTMHXhgbTdOmbn315sie4oG3188f19fftoTj+tfd/Cy56IdKPRrnuqygGwCJD9Y5mU2amj
5g0zdqGy2VOs3PDY58gyc2K7pxRJJw5zA9fkNO6eumoF23LMWIx1v+5TsKipUqde5/u+Sd25SXo5
d+IS/fdyYFD5yCUofHZMD1Mj0kOTddWm0OXj+5eUYhhFRNW1KOOeRX++iL5xF0WFZjqbAJlQWjsr
BZ/B08A1GO3OiMIsR4edV1BnCr105+BwPhelfFM9nV480w4zHTfjOhlCPqtVL2dOieE5RFd98Hgd
gvFfkXbvDqcMEMwhRSCIU7Z3YhKmazt00zIsOYReiiA/1BbkdVq1u64qUyA6XlZCuIJePIAMOHBb
jIu66Ov0YQCqbOnvcuAQi8kCbaot3LyYcl/E6ID2Z/thN3gB34eZ3PkNZEt6WYeXrDtneJYzInh3
sZPq54wAGQII+SiL2M7GTNqvrWuuKkFfw2HO92klOAoruKuznZLtk23iECcZh8TI6GLQDzfjuSxH
+CAWZtwLeBvPU9vV8wqA5Km0bNr0TG3SkvSwue7cO94ikJp8rB8HY8ETbXz7RADuSKiftI148QnG
Zli7dMNev0w4KOaF9seToZZv08yr12RMy4diNFBBqlLvFVuqy4B2JR6ZT9IX89HzQactvuUU04s2
24TTsEwLBoq87Q586pZwSX5swjbBUCpaDrHKMbQL3STrw/3dcYNiXtkqXTZcQfpD8XUCssysrGO6
hgKM6smsc3y1h0M8qOpTuUMd+S33xmJFLaSUeJ+C1Rm2GEiN/a1iRq91C7CgdzETlQOvJZjydAzS
oTz/QvPhnDOa37dqpgJAA6abyjWgztVYOT94beK53+dnCDx+BVr3I0mHy8j7nen4E2/cYt3m2s5Y
oE9jAyqthuc6g3Vc2mEC+r7IMLZI6fAwyuBVKvygU43JPOzzg5jaPhIFmCcBnLDnziSebO+7J55j
9JWA5eVbf4V+HzI1wGgLKSYQyyWoZGNebZjJdkFQ6oVtpDvL/Ezc0R4yQv64QLuO3sNxGujXMK6E
ZRhT7nJ4lEJfh7b0xVrkAUhAmm2nMXw8JQJsOAnmjC+oQo4hs6N7e3n/F/zkvRmHB/asV0gdVOhk
R69tsqNwSXZsY2YXrui9+aSaNgo0Al7SupFiDTKRMb4LmtHucISs+iFeOU7SrgOeLzxGIH4yVu6i
VorcM2ufEAnIou4wu8EUdpcsW4NmKlP7ny9F9VRl6DKrhEJWrTV/vLy/TYqMgsACbR7lZ2UEN/Yk
h1SDKKIk3oxkgr5BrcBchS3yzJkmtVQj5srFtNHTBGJ44rqr0mLmc8zR0XFfp2ACAbqHjBwFvxu0
pObcmOMwNCCF0K5bpj2fomrE9KG2G5dD1iTznINfy+RYa3QEGEmgC2J0v8BZoefSIfm+4fcNeNQd
gzyZnCAjwkuoc1XARJsxhElj4OL3Tgi5rW3YLovTR8928TYALCwqjWmLFNITqgWLh3pQ2EgIpH6U
c6AS9NIYR2Q50X1sKrOxo5dHLI4Y5fWBtujh2hIsCW7QymNDsxlKE6+mlL1KTSjaGI6O4vGopP9S
MS+IwsweWxHX5yBrd76/i0k2LpN6ACbscHbKVIZgY4ptorp4Fvdg7g6yuc8Q67fDCMUIBwt1xkeU
skm/GgHWrUwPxa+gJWTPBMImY6Na0Jj3K9WgsNM2xXTRhKZsbjRWKEPQcjuzZZN1oAAwRwICF8c4
BFDXNhgBw1GcjiHb4lwHiuea+OobsH4pz+5EO0T4vQi/U3FOC5kdSI9Wp2xki/CPiCDdcZW4sT1S
H61ORwYY7PVKO6OTEsux9pOFRxNM6EzlIehJcapbV6584tTzPKdRMgV6Hkx04QV9t0+T4LXzerKb
NJpufeoAItEUhZZuLgb8wIjHJp6NRYjBji5mEWKT2jUxlDzanqwAkMq5n48YLwuqckluybSHrNon
j5nMobs3Jc/czx6AEvkbkmLqe7KGLd2A9ruqovGNnZ/vvPS2+0cH3GmnRr04xYe0H/xdJ9h+RA9/
R1VYLYwTY06q7WhUlc2CmM4s47gDjT9r42Mpxy+kSdLNWJXhHnwWf5ZwFyjUaDDMDiQ90xxRqXDt
UlXNwp8Aiw45KAypSPotEi5XnzI9hbv3l3joMa5cujC2T1D7SjRL5lWGT2mmGDWYtZi8dmREqpwf
Yh1Oa2esvokp+yK6Pts6ZYld3E3d2jWJf3JD+Zw6cbo1BdYklZ5dFoS0c5r1xzTEqELWlnL//uLU
diMzL147DVtMHFhnUuoWoAxI+qEjCbrKpbMCn+toOupBMcWLTRSmm4Ch+snyFh0Fwfp5mIjV2HQg
AxbmiHKg2HLc/wOb0AZEsC/mGaD8Bakxcaez4qyd+FEjMC/DIRm2sRNgbSfQJBxb+MsCgdjgmK9X
lg6PjgRJQlVVcIfgevRqth9s1207j8HXtxHf+lofoTyL0kVCbMAaPXfR9ztzB5o+PGuioAgOSBEn
QOxqV6cOOn+ht+xCI9FSGSMRcmhNAkhaWTeAckG/lB7D/G3fAZDPzHFCArNmtTfusEpNXsuj47pH
VffZph7LFbdgLfkDhZqC5gUKbewIEtpZgY0DvLZfCjpg6AJJ0bwt2A97OzNFdZ+RKtwDnwMlKIWu
QaXrg0wnZMM0eUAZBUZY3WCMD2FJtkOHggU9mxIVJfoY6EletAVPJkDltjYyPw4W2lZC3S5Bof8P
SsFAEqhfyXKauT06EukwQjFqNBj5tJAVCe5VysnJr9gDFZTvMld8HZwpm5O06FdUyno3uRh5zlp+
l7tjuG8zgM0YEOpQ+CYGs2zVALGeqtlXI602Mm/KVVdwcDIxRdxP2bYsMdVRVIgV4gFQHJ/zDJmh
Y2WxkqoAxFhpd1+K+GHKZLV0RpRquPlqqwgYNFmsZv5YyR3xOjlTqroLcFfuFBJ+iEhKpCRegpNS
yIWVjT1WA3hbcaUWg9+7e+mvXO5ieKRlmLjAZI0VfranMkRPvcWsRiv75KDSdkWGoI4ciwJJTLcR
nKLaJH4edSZsjonrwZKUiW4V4mp3rT6FdRhGQReTdcn0fZM77K7thkPOc5hRkw5DVQnfGPQQDrXH
n0dJX0yOvl6cg/cTJPaHAJtv6fXVm3AgEDR50IRU/pz6oIAkaHpVmJZCARDM2zxbtW4Omt7YP/mC
k01A/FeioBJXSJxsRfqsB/eu0C0GZYG8zpKkJMegSA5a2eY4jVjcNLhHyv9oEudbLzG2ZMmQ3He2
PKMdtqmJrBZDpZ3lwJyXJkWi2WBH1b5KsfSleGiMV22ycYQ5k3b4TjcZxAamIJhrFTsLp02Pfu18
H9JRHMuh+OPlzE02bXjDwZkVWpxZUpH7lt0NLo4cdGLqZRYofQSAhh3SJmrrCXZX9NlSGoZB9QRD
ILyVF4fmW6qzPWkgc1d9Ea14wbEDfaymXYD+d9eUABdGqKDWJr/WXoyBV+ekinDdFGRcVB2/FGX8
RugOZUy+GkgvFn7QXrSZQP8QVqxMhfwoaGc0i3nkJSJYdWJaN0tlqPPFgPgwcAz6huqxTeGB7aXu
A+nSZlaKCnPObvtDlfTaa1xlRTboiEJQoAmTTd0LVBJducliiPskGJB3AxLPay/7v+ydyY7jSJel
X6VQeyZIGmmkLaoXEjW65LNHhPuGiNE4k8aZfPr+FPlXV/4JVHXXrhcFJAKJGFwSRZpdO/ec73Z7
v+GE0TrZhftosip0LeVXFKxBfVi6l1rNBC2GDnxdy8o6SSqmUA1vjUtqbpz0h4rFdKRjvrEsgo4+
Yehauh9rDDKxyME2LC6ICcx6lqsSivoK6Nw63SU95aYZMEaUIzyem39PmxpBo3dYO8WlEYbs++zv
dZa89fget27M1mSxmO9SQSOHjWgcmmZrNziBh7b4GcjqpYvThddYiF1Qprll4O6n0WPeeHroVEAS
t5zeS90FW5TFaw3my/WepJquVrbcIYmCJVm3oZu+rbNBAs7Bs3KKufn10KAkBgJsA14UO2V1Nosn
N9x04dnC0JsPgH0Xi6s9DerSrJX8XFrPZo0/iXWEoFT0X7RaxLb1JDThkSH0rkM42kVYJcURi/Fd
JNn3lePXtnPth5U82JT7FyTgLI5BA5Y2lEHiGhvhDj91KPdWDVHM8t2jH9gvJjTVXisox6L56Br/
ObMq52w56sVU3s/JYqkv+xFKXUaWdliZXx5ySA3516nj/swkyjj+niQJUlaDMN077XKWbeif6kHf
dQJjNM6FAy6FYW9x32/H1Plix329S6VL/6woto4g0O8FLBIhnF9NwVZOZbLJ0wIQjF77HWalj2kx
P4beB03Zzt7mZuIMTP/uDbIEEFcw6TrloatTYgMUBHgzWnzdrbkudkNtOrs1G/+wbVYBWlNWT4mD
Sy53kJA6L9lWzrF1Rhm1VQz216k/Y/cdIwT/73k839sD4ndunGWbTMO+L9vqKDOfmeXtloNCunUU
qJEkKR77sggujSzPa9Ccu8pVJxYj6Fd+CIyndfeubNlloF62tDEcEYLn8Y6qmLH7a0rHW9/Wzddd
MELeiNv10tlEsURbfj5kcx8tMr9TxWRtraAS13ZMTnZq8IBVrKitMsOWO/Pz7CEhUdfpA/Lli126
40m2tbxHRWAmtzu2O2kBxp2L+CkH+ZQkV+7ylGwCC3BZYpkbHWegFMI+rUW2M6P/jMeErrIDbSek
1NxkVn5MRF+DEgTN7bSlu3VqcYmL0YlWayQu5hYPjW6/TpkSx9tJajAwLYomexqs8GdPs/wcj8H3
NsWt0hfxvNOhgV627GffFdHiLyvI4AbodNgI8KsJ07XTgBMCf7NruN/7qoIxYT0XlUyiMiebYDX1
Grlrsa903+xdJMqN3Q2HJszZu25OAVd1X72g/TS7/HmPm2Fbi8TdJnqM/NrPIow53Y6nMTkocvSh
H3zF3gmAWTUYmEX7OYnlW1/TOQgQz7dePj6txcSU864+jVLDhvJxtqYPXRW21EczqOsluK8Xvsel
0Yegsn+Eea+opKrDkPgj3yB+R1t14yHICdbmMTGUtYs3Od64jeFL281lj4vJFI9WltYoUW7xmFjP
iVI/6yVnjXBrFsIFAITpuk/pj6xbeMQqq4ykHKwtJymuKH7XrbvK6ugtuXlJ3eJooFPmeqnfl3oA
BNL2/jVkb1wTBECDXIV64IORdmGHtGQeUzPAG9bY18gSNHC3iNDlIRH+9Pas9ZABG1ffhcfRCuez
Lmw65naX7PPylcN7vYgjeRkFjko0B90VatPW7An9ou7UVK2boY0xU84EAAprgDQ7gACbZLwfXpqp
fUFvBolk5clZhfLUZXLelbF9HXKEhmyaH0P30REcso3G2BmGXbLth1Lu49VKWc+H8ihnRJylMvKI
svBTJ20DwJebbK3Xeyk78tJTuNGBA79YhYguXjVH2j8u+NWTMMDdpXV7WBObaqbngNXnc30n1/y7
l4KwCBGGhJbVvtOAvdZieKZehNfudR9tBeSvsqy3wurc+8lV76bPLR6bAJY7Q3fPZsAIbU8vVT3J
w2LpfZ8O/qazQvFSFN78hJ69Xavl8zK3EIosUUamtX9Ojr5VNfCKuUWC0A12jtj5C5pxhZJwr9J6
NyyOQban0Vo34PrCiYwqVWHnxThhe3fedBlPbUX+9mtGWxI3VCCPSLiol177pR6ydVt16lKLHvJS
Q/7dj5eNMsSY/TSA56GJpPfreIlnUus2DsSYds+GXJAYind965eZNH4KzLBcK1tx/O/AJefh+tUa
kyhLJ0F0q2s5GgKpyQexDyZ9dTwFAzAEHzO6z2gCSyTiEEJP7tN7APCQuPNOaG4qUS4/xqJE5Egw
k1LUhWK6Gn8JIjdvs13cpc/ay+GcD+bZ7wIoDfmM2y7rPye1c2fKDjdaCuchqWlVJ4bP0wXNpRcL
97XkIJQtOO1zjN/4sa55Xnb7PC46bmMaycR+6CzZRN6a7QLzvPHe63a50LtHn5Ag61ibNtSgLQ82
lvai9T+cIPtVqYFISO0+Y9QkgJ33F5+Xwg2/mucqiLvjdJP2BgemQq/f8yyleB2BEpMFidIpj1zR
59ugmxCcxjenyKFXYhi1ORXuszxPNyGHh0of7RSvbNkShat6nqhpMrvbc3Ss/PpSjRKiYirPY5Ie
W7JPFKe1Ptn4HDFHB1lkFgF2RnV15DfO2xjHsK1GdJ96vWBfJQemIFxmVRVVbHm7GJOl1S/rYfQt
VisIKwUCbEjdUcj3ViBsawzXTafVJVt4Q6xp1LazJMkQR41W8s4bqmDTx8lRURJvRBJgvF97AUwx
b1BV7V+FRSkb5y7OM22zSMKm8tITST6z8fnmf3uydUOAhSjlht4xDQj4IB12iYjgZUvrth22oV2t
u1LjUBMjRJ/RHDIPxpnqqsecVcnyaTK6HLO0d81DUZ6V4TTUArtncwqOxjX3q0JCHRr2TF3H553t
BuQvKjtjbbGfadZNR1Fk7y0F5datKDU4RUCVXFeYmSYm1m5hKKzotm8Hz+PA4piNNwbfZtscvamm
H7omN4blCmI4Vy6tdDbcco5fc+fOU0Y+FWN6P5n6eTLehCeeLyssdOSwxlKLxY+4uiMs9mCKrfrJ
pkl4bzrAh40aTmGuKIiXzI9cfZ8UCU76RsutWt3xQhCO9s1SvLaN6752cX7wnDpSPgZo1W4mVeWR
4kyIbu4Q2EF4GlN3m9OjhZZsraRW+CL9QN9PtQA6NHBn5NwNh1kAiRk0ZFxjgTKRoK07AzM+CR5m
W0aDx1sLhjKM2kK/DasLLStogF0GYofadqr7TF/SpHL36PVJNK/NtemtL0nDDluuFGdpjpTvdTCp
3QGSjl7fytJkeyu03pxb4jIx/teBQnAb9+rVzz0e97W/G2/hhsVqz9MKLLgIQP6VTYSzE+oVir9u
efLFSAXTK3NR1vyg0Qe7JFifx2XeTovOHxAuNjocwdRTBaJi4Z6iwo6n4vOyUNc5RtsnOkZX0/OZ
5OIflmVa2FNyiGCWDyBCtHtl2o/RQdQIie7sxNRdM4ymO+2Wn+x4rNGx443frtXZvtnGjB3kUWey
19w2kOWspH+YAx5SavfQaq5mLR+Hz1Wlrmkv/OM8NB9JodUu0fOzUhhLlyne6UzCsfKT+TlZktsW
V8qzR9tauue5wL5dLJozgfws+oWnGePn1hcpUAoeI690sa8twJD9WkZ+Zg2RCVKkpCQ8Je7KXqyR
aiyyq5E97+cBhTQNsy+ZJ14nnCgcfuZ5E0yLw7lKeZvKTx5dq4kfB/Zb1CRRr/E3hzQxak9lHSQi
HIsIp9Vk8umrNpjgPQcLadHchbI6hXa9fGQWipX+VuaLvE7GfgiyKdlXMpw3opTTRemBMsHODJVE
ggfJFc6xp3m3c0LrXaoAXiALnL1KL3IloYgB8a1oA2ZusEK6agIMRiW3GbuJyFIH9if1l31PfhcI
n/09CLtPxFkAqiX1DHQ0PKSVi4hEr5eSaH2n4aDPs1P8yrNBoDk3L3MAcTy28X0sTfd5MA2wpnB9
9bDzI+V1X/SQw5fV52CZiD0hagYLnMR1jTdu2POESP8nprBfgoPkFLtnZ46vDsL2pc+Gt9XO6qOe
+13o5OIStIO4tK22ztIrD1q2W1U79Vvr3ISk8qVw9OvqVcOubzyaECZ/sdX0OfFs2j9etZ7aMXMO
i2vo45fFIbs1isZMJbdGGit4aqkvtwANJeURedr+NSzebl0NALGC/0kGE6FjfqqxsKt2AI0vnkul
OX0St7JBhwhmHeQuF85vYaVY7d0Ur4CDVuCKiyr3xuTnxg+/xhXfy5TP8O/WKoqV+hr4SCmI8U8q
vHqO98MS6sNSDvAlfjT++80oxNHE4a+u6ul95cvXMKheyry/Iqvu69J882ZJw9GZvMP8pmKIK4V0
d24CNp3U0CFp7flQxxw+u/DXzDa3X0N9T+6LJFF7imWNiojuSkDV3YRZru7ShSPpiNv92Ytx3dey
fNdq2rNpUeSP8jCyGR2Kyn1vAiypFrntrbbcj9Jdw8OAibqimt7Uyn5qswlirpOCvEoQn4csc7ZG
VtVpmqq9wDKMLXZ99Yv8Lu55yGot131uEZtKaHnWN4+cSfKXcq6LU2+q9DVr1JfUlg8Iz+OzSX2o
1B7s5LALrpJeDL1hbqlguGdZWTDnxyApMx0++uE67iRDJ1Tc2+ehmnz4mC9e2cIxDemBTVrfjYuJ
76aSNJ+yJkrsxP4+5dlMW9U7pwFooqH16UZaUL2ybld5yL82is3d719yXK9//l8/p/IU65qTa3pM
vKE91NxlzpgLMjHuyW8r74VSbR/czAiJ6a/qBRNV+eD4mXflSIGoPr10SoPbqNb2T4/yf8ulCnuC
//6On8A8+X/oE//r/41jcWD6xNfyZ/f3H/X/Icnilp/5z52slOHfgEukfzWz3v7FP7ys4g/PCW1J
Eg+bXgjL4t+9rJ7zRxAIGoC4W/8dXOH+EeBT/T0rj/YeBtj/AFfYcDCUchRYiwA5UDj/HXDFP3vz
AyEciVVWCE/6UDCE9/dsQNnSW7EEz6sl731k/UjP/E8tqRETOkO1f/zLJfmHifav8Ub3n1MI/3jF
wCMD7DLePfi7zV0ICR7Dly7rXMawnW4CxjlkgH8Gin5RpNFNM3OId+YtMzAQ/zdraUi6WBxfCC08
C5dHa2nkPVqB3AhnOawaYLpaQFQ5+peVmf9bPvtmvP+LyZdrFNieEkq5ji8U5zr+/C/BzNC2WHJr
djtbBfei9O451N/PvIP/+sqALPnbC3m8lC18vld6QBze/mZR73KVJm4rAbtVs94OTjqByBpi641O
vbe1OfeSvpr87egCHCMmySFsNwXs4SqrzwNtysFdsm0vih+WBFLoJ/FZqdWnoJ4TjAgVI6wWBsIo
G4MwjXGCgXV5xMXpVW236ydmFPkG2sGM6Mk4Ls6iBovWk98qf7uMnFYbMRyMZ4Vb7P5qa+A4BFZN
VU9zMVqydzfpM3Dy696tZX9wK3pdac1+Vrn92Zsqc1grOBJ1kWdXbXBeJnV6MNPk7koCXJSG2fdp
aZ1drpy7KqFj00nzQRS5RD5g7JmXJx1yiI09r60/p60gSLbWDKpa06Nsen5c6IpNbp+ydQnPti1P
a1vOW7y8zNUKqSrDyom/WxJFIM6fyp7PAiviQzq1eoAaUj607kXV4AkTqBeD01vbYeTsnynbo41i
IC3b9Pt1uNZn11K7LsFXzWBSDo6uk0VVYOgerfETNpFPQ1999AuanzEusb8Qa0ySyeSQlN9Uph8r
apITau1d6nrHcopxVpSJjU/6O3Eqxi+kE90qy4qo8MDbm9w9hHjM8ZGP8CcL+jMdakgd9t3Gr1bs
umXnAWxv7r0YBJWxgDkOPhpnkj+mbkymfRGfdOx/pRD4QYcoo1B97C1TYUew/OPgEQJda6jRTUdP
Ng2uFh0nrCoHlG/rPTHWMQsIiGaJm0Z2tjgHji0hNyPTC8Cs+FZjYTS3GCiVeOmGQ7d+L6wJ2FOs
ylO30DjBToEwGsafCr+Qd1Il69a//TV8V7De886/VMVov1Fv7yAh6fe01P2xFyHn2ts/zwr1YctU
P9m+8B/zavj2+7eLYWAGQ4f98fdrSj1Hrb0O19YrYVnnObRQeyb4NyXbZUHvc/Js1xrzY0lD+HHr
gv+pB1co/fu6RCol4kwVvM6vvW8+i1jvhIVamlkoKKt88MfSwzcHicH49WuzrAyEKktLH9q8NZhG
htv6lAPXJ9vUDRpg4m1ZS7i8rsp+6ZwMbl2+tBnOCNkNUWbIdrYB1h8OMQKF3/7k3lY1ruC+rfSl
FDx+sZX+Cmf/3pkbcqwJfy8sCRLkFRoHQwwzXk6ZcNj6pf7l95qwOCRbiltapG3Pj09W2kJFB+qu
y3/pkt7Pb02YI2WbBFG3OOKc42Hf9naP7cPpaGG19napJJCudkTLkya8HVTSNQfeBa6KBcWg/d6u
FmXxC2YgmJy3t00U9yvMDCobrqFboRL74QQ7znjHwQcGMeOx403WAJo2Tklk4Xat81TeDzl0AVw8
m3ROf90+r3JOfsIjg8dcbHSPAyELnkQ98tost79feqq5EnkxoUhQgzshMkvfqgcLpguNQFKnHZ4X
Ibhmgw+s7/ZT25Kro3re0u/fz/pvHJGh3/Eu/vyN5hY36qyFUS6gCUxUhcyhq4J7a5L3mcPn9RAG
kWeXT14ef/Kc4Z4OiaHs9n9vkF0zu0fu683v69bOFy478HNxe6MJk7IC58GT41sz25g6Qo+QPF9G
bbBnM96mFt+0P4QRh7ogkgreSB5bp3WmUcDS932e6/D2KF9cQa5fG27exsfHIG0GN0wtcHiP+zQs
6SZ78czhg7Ytyw/3smQfrG5fVuE1DZ1q7glH8q4NabpwcSo6UbcLIBvWi2TvOsFHTt8ht+owsqyK
BiAzKnqZwH33Wq7AxHE+sMpHuyBRHie8qDsEmBISxlfq+mmyERwYZjBJ9y7HauDGY3/IC/rLNU/L
XMlXzLG3/bPgivjh/Fnm7tNUdfuy4aczsjPJvKM0Mbw7+TyUCUCc1JkAILRPwWxddJM+rF27Y9/G
FAtqySqIgDgMl+umIHJWRBKQEu/Ep8djhTUUIQVbluWcVbVcRl2oQ5L6nBvoV4JT4OPMxS+8PjgF
b97IiWPvWlCMoKFGdape8sbQ/Wz8M4sA5tyWq/D7EieN+6OYppPXTvtuLMeDDrntqnZ815W44Bsw
GCq4dZN2RfRm/kRJlyf2xXiY58Nwa53oCVk3fvPiGjWoC78li8IBVTMeYFjYTpMUXJ7AFCUNo5MK
6/R7IYklq4kbjl9qiz6OSp5//5TfL5dk9nMq+2fvtgL0mHA8h1thgdaYokVVMmXY5MT3j4AKvcVn
dKYPm76RMlq9mfEZ+fCtImuAryNPFjpDc64Opp4OTtPReqyy7VgbdbE8c3JarMANzcvSKRn3OcMe
19XZy4fvdLbYZfrk+ffvDkMaebVtI9PBwRRFqPd28KVYWU3cZVvPxo28hO9cNzN0R8Zb3ZbJGptg
1PvL09QadVA+689UTPupGe/mGZlttvGwEJn5yFr7feRYQ0CbK29l47HUdGOMjYm6rGyf2P8CnV1r
5jnxjValKh47PXzPNRS0wJf2zrY/ZG7pFwsD+hx09dnObkbEyhH7GfhYe99W877u6QbYLmOc2g5l
gWoEo94E36Z23UuPSxJmOIweK6cvxdO/zQb00olI9qYaxvQQB8snd2bq3cBKGLl1gCIhQ/I+hboM
H1Ncf7ZtjN3GTg9uqXeT4C84tjdErBMsloux8QZh9+7W7MHJVTSGCfMyk5+e5KBa4BKnwKI7F2TA
WSigNjOYGSe87QHd+ExSob1M5YzZtphYRDgcNzETbsTtqv9euIjuM/jVKb7Pynu8LcRuxg6Z35bB
tXGY3PcWG/U1rhEj6CUIhtC08Pxvf8d1HAvNliXecej+jpM6QgM61K0kWDUvt4Wej49g8EpLwmFX
tTAkNZ17xr+JGx9qnOOaa2l3tEKHfohKDDK/f1xmV1/wksJOHVwVmfndE+yTvHfSL7wtywGGCRxl
/3tbXlz8Z4rLqwY3ysu0wAPhPmsMbVuQUM7BDN30EsbejFOv/Bqs3vTidWm4F068RJpi1HO2Q9K+
4xDmKD4myOxpkVJTEgUm6SMvqeiBrLrdZxbxSz8a/9R34wl00r6v/PZK+5PRKpYW27mtr2rt3yHW
HKR+nsYeBaNNfs0xbAEyK28mCfyD7BFqi6q+gdftxX8tieBsXLYEjZEpMpPc+k38g+hazDCnH33o
5ndFsjxwaLTQng8m7oJzCzEnyxea80Yfpc0qLQbJL04LFMt/EaaCK91X7cYZktewzzG8eNSwqqWi
HCxc4/Q2GZfHCGZYJvuMZI4dO9XFvPoUv3vCxhGuWfipa85sOjsM7tr02odTubN1fE//790KtTi4
ATtDoDiyIeTuElcw9XTgblawjcp6hvfAwnXKOXwEPbpUvSzPsU3LG7DBVDJgDVwiwyDr4iz8vo9q
cpJqTsbX3rXTbf5z9afyrhy5dZO02FF7AdIWNsehQF9tE7dRRbfwRQ3pFz7pGGm7p+3BMhJPiOnB
dGfH65sbd8MunwIGLcqmPNJfmO7JnzO1CE7IsxNuJf1xZPEx2dtush7wxR2qiW3Br6EztfVZdrf1
RqfMI7GD5B67e3BdVzJIprn1TEJzXXO5l7P6GGBKnZR0EVsHLrzY0njJDkOLz12ORMsDlxZFlcwT
kCmWVcy7eWS5DTZpQRBFKQqfMZirMywD5pSkhmZpwqJU9B79O5li5OAepTmTvqvU+xwO6a9Z1PCo
13tOTU4UjzYsNI8jFf2BYCfqOcAMksK5GPpfY5o8VzI/4kAbaFuJn5OuhkcnmV6sLACuszBeqfX7
u2WV4LQ7WkJl4xR7S+QBlN4J71vwRd3Kelfg1etCJ3xhwbvLoWlua3sV52LNTmu+uPcsz4d0He4p
UmQ0Siwz8XCYMVzexYZMk4NrYGcIrbOq01jFiXX0ynLG44vkCFqEB7AsrlkultfMfMdyg3PNU09j
PairOsRtQhdwmhkFSmtWBTFzkXUKsAhnPYsj40p85r06oscIl3/C3GQdTFlEssypGyBc0vau/SjV
yjr6iAwbk/Yn22CTLbsY0HQenuzSVI9TRf+yCi6kgbBGhXkWjU72bsVWeefECo9uHNY7d5oevGbq
9kU/n/CHDw/j7RdRh+os5/l+wozLoblzOSvF8q6gCRCvHSlDbFJnj3yMZY0DuC+PyWqT3W5nK5Do
pQxwW9381IliwbxLKb4qfUain++cwuIcoIOxPlbAJ338SnfjrMSW1ui4rW7pJ9UR8ZoIY+BJwXUs
/C+l0dfWd3CmNyjzi3U/TQWr5fQJRhjiO6JmtObmWDsMSPFGnEcxGYYyPGZaPzeqXk4Y9J2HYlYp
bbFfXduF5677ZYGAcXIT7+tivnYrVK9hnRmVWamby4R9R1Vvv9WQ/5EYX5fm57/96/d6qPobehc+
bPVXwdAnyP6fS4xbghlf/+U5/f5Pifnbv/lTZLRC9w+KGGi2gRvSVxUef/RnYp4u7x+24kDrCBnw
Pf9FbHT+cB0ZoihKQaDev2Xp/xGY9//wQOeGCjaPcmSAPPi3fPx/mZe/CWX/IaT5Pi0Gzui+EJgj
bFAbfwOCWGQ07QIFam91GOKtfE+149zZnrwILJySI86uKbCTpFWYsAfjYuxa+ZpYnb6My230u/ZO
bmBoi1nLUaTD58WsJH7Dhgl+5dPshwx3WMyhWib7rrLDB71K60vw4y8X/PHPt/tXAdMJ/oag4XNg
sfYlH4OrzOWx/4Z7oc9RdEju7q6ZwOnHmjF/HQ5TLJXxcZ7cx8ql7NbaOSR9HF57IvI748wZ0ffi
S2aP/qFHySmaWp/9UrEVBhzNZkdF3YxD1nXpiLkWTqJYbmSb0xROOmKlHs4flX7B0kT/sGLW8KLH
K+HiS1Z3dAclHQT9QoeEYUy1hW5FrO8hvfUaDF6gMGhzKi4yH4O0OMQTPz6EI1PI1Pgtzdtfxu+/
J8LR5Cb0D6/zvww4oXbJpDMyh3nzvFCOhIXzFAhtPVTARBAT6m9e7XVfrBDoxxclLfmVrga2RmQg
FhNEM+IImGOmnRlCcwnJSbXym8gl8aO0cKKrubUrfb3ITc8B7jLJ/C014lOd5LxyZu+zYc3ginl3
CxHnXTlwYkqgYyk8a3FgHeZOMQ+LcBP7Q3BQaXqoKx8TiFlfZwmyzSO7uA1HogxruZMdqzj4NkDq
eKgjGdg7HTMSNayZgjLC7WK0efK5DwmsNmUC2XuWX1vSUsBqkwh30nfPGoNjeBp6Ihq8nStoKGdn
JgwyHek+teTP4oIbCLW2oSRyyYnQHtsGln4QKn6MZ58wIjCA7awwKNNLuhFm1aluqAaokSmsB8X0
waQBqTVgzoRejNmNabgtA5ri/K0LygvmxpiMykVOJB/F9JnNDp+tR0bALj1vUy4iw+RcBxuogbeg
Q4qZJmTSX+Ml2U45hgHvArWkc/gIHBe3VjEyZz52yEz24omQ33tOzGXjNyFzNDiNW3n1mDgDNZ1F
RRPC3tpiryBEgFc3hXnBUEVwPslol2ffv6lRlIZkq84dqBwyFKBqWqccH9Klxa3LRlZhd3ns5nLf
WTlWE/hih3oU5l329h7SBrT4Kg4ikYwMli7bfZKX1d4jUMatXP+c3PINbcJ86n/5SfKKdv4oaup2
/JKboSTNkPZMb3AXu94FVYEzNUzj8uzc7MK4RcZ1Z9djdSZUZh9rtyAxqUjI1jP2gX7GeNwiKO1E
6/9KnTi5M7Zz8APnEvItR4tzXlToXbtGdPe0jINT1eFHMA/xlOaYFsSlXtN31PyrceSntHPeYtF/
kF63Sgs/dBnllXiFD3FdqAjFcprGu3bF+Dr42KRRPa6NexMLZqZuzovi/NN+iiuPwJgNVaD6wUER
RHZDeHI8pr3zxXWbx27oYGBgZ2mKvoJ9dyqqytlmdicx1vDCAVe7Taa3iejONOACCdXIFJiSIJYM
LlMcjZhSZ6osu+BLSplhNvgMbqYPTCLpaU5zs2U7OOBtPfX1cukdDlapx2AFBYTOmd3PLrYXqtju
uVuHZetU1fdAMxOJaa+m+tSW1tM0f5jWxY7uC0bQd2e0mqhk8skgUI8K4drb2c4oV536uU4K4BHO
0dM8hXMVO6c6aQ/2gnRoJyugv/KLFjy4iRt+1+UHzpZDG5Pwytz3NK7wOC0TXD+Oqn5fHVcVPMpb
0MZtGZ81mONcEBE32bHLvY9xYoB9K6OkA20XtyjcSDVrPGkmgGZUkLJ7pSZj7s12noNDPYDhkqw/
JO6mSzUw/YoVgwKo+dbK5EKjhjPgEnybAJBTaE1bqGktKo33zW6njyCQ3+syuwvagnNy7TLPXOZ6
x+nR2tq2e5WJ/2jFw71Iq2ZfG5xcqejecbBQow4lPpRkjXcZq1C9WOJO56M5/lYiZHZYvUa/ul31
bJWh2mEPR1C67YwODuATHkimLoaSaWcNB/N5ZbCx18/n4hZnGy233Yyyn/EgB8xOC4GKarSQfd1A
laz7lVecxhfsDExPXHAz5thiNnpO2FN1skX33jm3PlBaDwHH+qY86QS/v5UWyYc7eV96LOovdc40
WUm0iI+6/sgzogoO/q6XdI7lwa4m67gGXv3k5pN1yxuLvew07ZDBuUEm8qec+IRGUcXAAho24NMU
ZZM8VJh3fstLS5PqIwmtN76y1yZ0HnmYxCWP19PqL+Kx1MmxNMRLmnBoI0p+RPBqFGfd+sz1i4X4
HEh9Me2anoXozCHgoJ8Q5/taxCFDcahOXhOFEuunYx6hNKYEjppb3d/DsA3rnBG5JKmttVyuw9iI
KPUq8NU6HXe6ahYyU0IwDN4Zr0UxFsegT9c7ZwiDLW4IyOJhnD/rnP5ASBD/W++ZZINUNj43hb2e
UUUYsPK/2Tuz5baRLcr+Sv8AKgAkEsMrCXAUJVGiJdsvCFuSMc8zvr4X5Op7ZZWv1Tf6qaP7xRE1
OEhiyDx5zt5rWwyo5qRQDpGvX3d2BvhWq3PeVOUyO81+RgvyMPkzKtdUta9x6RArGFTltkHtLOsW
/qFA4G9Ic6eZcXUys+imRVdxG0eM7fxMu8N7YrnjgBXBj59nu1DP0Vzpd0y5cgct6Kig8TLSsrnJ
qglNH6Y6b6jC8ABr4E4PotATajS4Vq1xwloqrzL3Qzh2ZyOdjWM+o0Qs4LjeZHNWE3OsbvvaqB9U
gKnKZO2NsjJcZPbtvsadxfINDjK2ENEmzTkdFhd2fayrT3k5RPus4vVucsEGgN7Ea8dhUyQ2WU/Y
c5gJJ55u9ReFmCd8/9c8qDbW8+wK4EzARGWRiPcJyUxtk27oY+h4jq/aUBH8m45X0Ci9vMMjZmv+
fT0BEJydXZzhY87wra+sa7NqrsxA9RTO0GFH26a3OO4YCFBs+wTygeyCmbIDNbjqmJvBtD2nCrWN
7KYtvwmRsnAYZYDBdRokm4G8lSPeO9RatVMAfNf7kYSCtGb/tb43encVl/MJvM93u6SadMrnPK/C
tdX7jAMgCGmjQEgq202uplRXPT2RXE+RfnXPrbHQYcIydH3bTAE5RP0qSRBIQsjBGky/k7SHNe3C
U2swmexxpPvxPWMiYp11SpGuJb0sNuiE+zN62obA3Sjw0NVea6VxVVcAhPte/V5W4oeR0HIrLQt7
jpHueUYvVdhTOtLirEeaOFG8gzG1AkmCrzsMVyIKaa+A6VEgqU0Id1YJjB9m+vYOiMtda0QLL4dO
4BhBJVbwug3ioKOWQ06eoUtTnwnWeE6EnuN/x+dv5PFp0qxvpVkSAkpfYW0DvTpWzdcZWTet0hFu
n9/hBS+B5FvWp4zuHTokussMSgJUAp0s2WPM+Ilj+uLWsC6zTq1boLkbcT9CoyAJg4EzMqxHhK5n
rRl29VQ9Tk2J7tmXtGqCb9ZdpeG0miLT2eKW+Jb34/2otvuqftDL+ClK+TKJM1447tw0xXTDW9tG
BEYmxkk23W08sAUmAYzRaF5QChELBFEFibJM3lEFjyMS4r58VJso8hj7BSvVj88lQBC1epgtELcp
Xxd5bAuxgx6riOedBlOU6ROYwtlkjLDYKwnw2XJKpPRKKJaTWD2jLCZkMMweyhiSO71OUhRBfJiG
PMcTX7J3NlUtN1Kp8eBq80EYzYEKL3J1zQY17vNNNNMUh9IBAmUlP3y/MXCGJVjPaQhme2ugv6zP
2bdCWabiVc05bir3LICabmK343EChFWCaQrBWaTWHmBMyJp4EUi8b6OEXT9TOJwgrpvx6CYnKke2
tk5TNiNcEatKz0MfoBytbYKefV8cW3hO1Ae1/dgKvDMoCJbRg9jNtC01vN9Md5CnJqranbUiPYUq
d80vjc9pUJj7SUhSpJpOfE6UebHvPEYp6lmg4u1tKcVjcWUlhf+Ijy44SXXRwyz/6A++5uFp31gZ
VuY+JG4vb/tynY0dPU8DpauTr2tZ+Wc/9zvoTy2zOsI0zs7sM39K8mmrlka+uFArt+YMcA7snD8o
hzn7R2RC69ML4PF+K6fgKrD07qQMxvXEmm1PQ3Vf9y9pZzd7RxuAH3S3gxU09/Q984tzN9bJs6pZ
yTXdRuWTZVcX3SrabQnENajM4lDrI39k8QvUcn/HNCO+C5CbcGvBJcisi+9e/10fMkdGHj2mAgCj
YcQbEbWq6/jYrWKBzICDOcEv85VIoZ5MzqNZyHYHUzU72YV9Y80NQZrOU5Oh36kw/ZX4Gdb9DGJk
9muORLP6xUxsso3BHFzrlLxALBhhhih85QT+1IQEXpoALS3EoQD1+sEVzAkVXBZDhY51mcbpg/JY
JeAi4r7ksIGiGmS8YqpXdd6OG623SrdU0Ai+VkeaiX2DDQP0g05sqy/H68lgWhx2hLn6zZ3CY7RS
Yl7xpLXEPRWvaQ4R8m5L8IyCHDH6fQNS1ovzEOWgV2QJoaBBdm3RCbydfJxKaVf4KI3hqL7+1Twv
czfufujL2COr7gowe1sVndVe1fNTGTrd5rVai4yOhGCUgL7+xHsXrWbc+5umC/tNkOQnm/nOlOT5
LTqIda8l45m1M19X9Og3E2pfPN5zNrpxYmUXET0kwbjt8xj0MUoXL0batfYLu3muSmwDCsRrPJDg
GpJeWxEyw+9Sz1wMxr0NrQwRjskmMdEPMbnJtr1iin2PO3olAk1c14Z6A8z1Bje+sW+RUbrTVN+g
RwhOWpcSmIubVd82hoIoJypzZK/4N21FWJ6ZMrljVP/ZtnX+j1yHVhbbztauQuwWU/Y9L+vnopLH
UOFVXM6rGcLhddM783XLVRzLyL+CD3rj2LZ20bKMT2GiIYz5MHVgMPzpFhH3ba/3/dFnBL6ZMduE
Le6jpTAeppwmu8TqZFf1cw5oZ4PYyNmOuGPdqA0pJf2axF1WgNmYCNltEZwyHhX7n/dRUAxko5UQ
gTMQjZtC7tIbah4q4aBThjUCd7IPawulDf/ahi29TmblrDmjsXYEz5ftJPju+wStkM+kIkrlsC0n
xm8aWp4xg+0YW0h+RP5j6sn1yWeT5PFRGRlnj9e48pwrxAJPTbSAYJRLLS+SCnyNbYtjSaqa2Huq
8Ocz16Ao2rdU51IYPj36dnYpDlOvJPHGM8sZeknKDJ5Sgd4Teu/7oY7YWCf6UlnYPyiipESo0s/I
2KkGU7rmsQEqNonaIyNVGANaZZ36ajqEyozSTLTtXs49DJrlaDBm+RPtSIh5SZlvBaWz6jc3jknB
gB51Xu7Xnj42meOL9a9yxEMJk/kwaGTGUqSvA+TaeRLYnxk17poWVMdEnMhas3BXD1LZ+pkk5rxT
xTV6V15Ni2B5NFMEBtaxsX9dEjKEI0BACJtr2/TezH5UvmNfvb7kmpRXtcA5HtMYk3h5byvDeSzx
uwul7O7DkvcfzX+yrsdMbqYh7E/jPGLhE1ZINApTJtYSc48s4uX1+0tfa85KJL0s+1yMnHkiKyJy
1ejurdBRrrrl3clm1rIQFicNNAfjBQ7q/SAxORUaR2fQMMfSL3HRoPzHJwTurR8gVRfSK3ShnmKh
biJgkVejeR9Urt0Lsa8xoy/KAkEbaHF3qM73FNdFMi52FYkGhiUcun3cGcdCuU8CGXgwCftD5Xde
bxnNbrBTTtvlGeRlx6xsem5bQ70qA4+DBxGiaWJfq0ZRblttwvXZBHevA2o5m/emamT4ERcZxOxm
SqrtG798er32PGePCLLE+XXCP5U412YzutWrgcOn49pkt7jpiNSgzyaEk9qP0LAJ3VweA6PLxA4h
mcrXa6x9ZWc726mKU6pgK6SIPot59nKsLTYbrafDsd7KFOm4PyYXvcDeXkRT5zZlGXtRlW21rsFr
ELTBdtZwUshan9c98Lkwbp1bDtCcRIqd1UW0G5Z12wiLo22HHNdQT7mjHxjryOnqtRqj9p4Dy7/T
UYGngF+OQm9aNHr+PrGpRduhyp5KY2+LaxH68ZWj1hpWVaabZcoKLypZ8VbTJKvS73Y2logl0u2U
BuOqHIfpWJUEoKSlYIJTSDp8yypBgVV+SXrjKCeZ79kBnat0/oHpX71KZPC5StsB+HMUH8seaIE1
FcVaLXB6hymmNNAvTJbha3NaFt8ExrubAPdeW+vBlZjUXUu/8owLzy6V8fZ1XU9by6vVdN6yyeDq
AUWzjcSw+OB4mV7fGIW6GnDdnQoGbTv1cbrFJvJJqPQngzo/BmqY32rsQ265vGQS4z2aWBIpMgpS
+q7Gfo7GG5k0PAd9d84bgvGImdtJJ2cf9BGnAmPJaYEl1nbwcdyLXon3OKixkkaiRs8Udh5qwXpl
hlFzNXQg3TFNljQvBSffSLW9yo4D9/VtzBbFRW6OE3HY+Y4eIYHBMS5nlvjv9jQmnpZ2lRclQ/mo
455Wp3plEIdyP3xHk00qZG6FF1980/BFrsZYa/aDaXyxhrI5tGykZIJMO59+Fws7EpZoFKxfnVUv
3oXvydxrJ2ajxqpPacU69F+WS6hDmV+1nP1/XlEFNOYODFznvZYUStwN22CyCYdFDsZDIZvD6w+x
sZhteTlvNLNvvoTtSD/V0WvItEi/hrTQDnEd0XhhaHCsFBpvkaGG9xXPP49fUR6wH+SACRGxqVZd
XLdKWiGYZadQ8JhhnLSPmZVqJALXaPziZWroS/2HzLPxVOX2AJRhSDegL7t1bxrdjgAo3I0JBo3a
Sm4U1oo7paxPCa3GHrviVR0sJ3yO92tEOTqyq4j7EzWPftKMF2fvL2tWYGi3FSA/SJ7XMA62kobM
TaRb1mEK5juR0KZaipfRML9wUO+O9PwhxZZh7xVogc8sCXgg9O42HC5YRdQHWmYmLzpvkEwH8sGa
eHpKhpe5LnQ3YkB/m5uM1xn3PpDkNq+w3aoFTi5B9112/i5Vy68B5tBI6cdbPYau0Js0mBtQZYfX
DV8rcDtqUXiKvguny6/nxqbUsdDUIoHKDrlKd8bpynjtG0q+SWnFHxxBZWATYuaz1n1F5LdGi1tv
Q5/+v6kBGsE5m7pzNeTXWe0lWqVdSZk/p47FpNxCsxlBwyefh++y7BvCKqOtFaabFBlEWjeCm15D
yAGc5QLwe6hrJC/KqYi08kxMxCWzQKvWyaDu1alEop1ofMggswWGKgp67TSXoyIEZg/1sW06DCK0
CafYaY4MUKgEZuo8U/natPl1QU/ZfX3M8xAXqrMUj4oR13sloL+Kh+4hhobjJbCogRTGOwVu0BOO
PJLYkEXR4/c/FSW0pTbM7pSCw5uA2zSJxP9M852Ofgrfq6/Na6UZzjk9qYz2/nGex6dwcJC6qSi6
XuXYrKrUG4FOq7bS5JF9l7CPOQt3jTRoYEJqxCzegikqE5qJABp68dg7dXv2i+Q5GBjPNBpxR68l
huYE4pOs+DAaALevPdRWQX0ROf1WGXKCGhLN2na4G3Ee0jdWRe9ZPgAqZ7hSpMw2WTfegLcguKoK
Hl+X5pYYLmLgguwqoPFH9kkTcCe9SreaE/oOSQ8p5Xw9RjdGZYy345gN20rJIXfGFmLh1DgxTyA5
mEO5i6Ca/KQyPrx+s1IGxoMzNPfBENwGNDWPUUw8gp14RkfQ7muplDg2aT1OcGo3xvKsGF+ZvV2N
DZywtCyZMoXTMQHES9RFWd5mfXJITZHdkqeVuG0YcTA3UjBF03jbRiWFtmTygsFCbjNEOGyk5Za2
8imb2+fEnEFHLPXWUJiepVTRNRzOYV1EHF2b/MhJT2xSheeyJ7chE8joBh9MZZ1tpEF3Xw4qUb46
UhMDViQNy7Dc2cMD0lXyDRAReUXXLAJ+R+4aq6BpIokV26aVVl+9Fu8Wg+4NaNvYGgJgqxOYCj87
1k0oOBU2PzBE6sjXrTsEqhUIrWhyjUgitUQ5k/u1f7R01Ruizt5oNAWxRTSfGoV2BssHY9DlXVO0
As8eDU/aDWawfa3hGeLB+yzKbr6azLbb13HYr6WSemavyQfBedkFL1GjbP5KN0d+KpbZRJ3QV9N7
q9rjsve32AfTvU2x19nAy5ws6U6GWhlrubwETdLfc9oXe60azkYxnZXUKb+A5bxXe0L4hsqCDQO3
wmOvD3ddXKNk1D6/lrhhS0O2nwiC6nHa6ZLXZbk7xRD7x3zNY4P66qPUEP3XVAfJnEtq2HUcwxC6
rnKI+NX9MmM8h9lhg0yYMc2O2nhbMzaQZnQOce26r7UoQLqbRLUsHP0GBcCyIfdLEfP6HdXlmKbj
4dyOzK/oRoqDOR+nklCrgbHU/5eNvCY1fyAb0SUihP+sG7n/lhW/SEZe//+/NSMoHP4S6BgczdKF
KfQlqvBvzQj/5i9bhY1OnIKOaEPwn/62qCkahjbikzUHH5cmDDbtf8lGFM34C58U/xnci8Hm9195
1N7lY5pYrhxp26aUfEmKKO2dL0pNIqZgpjleegMLzthA66j7XVxphDyBqq7H9ktjPgwDJVUR2D+F
SP8x5UFD/fJGtfLPT1/++xv71yh6Kl1NUtM0WGG+qKAcjBrpRvzJgoUF8hN59MzK165AHLi10X2u
MdkUSfIzGuQ/fxGu9R+/yLs3EWmBrkeDMV7EzeDpXrqhPdQfEA1v1N1krd48H7+TuSwX9d9iHX62
jStQAwShqxgznPf5lRHoXSjPM7K8vX3QCHiP79udchJrnaj68tR84Av852V+93k4Ht9e5qYMO12H
AX+R/DpkqkdtBfDmi/FEKPtKPfrX1QchQMvl+tMPfPdUQf3KTcn05DIHizmsW8XKvYz1nwvSf75r
H13Hd4+PrgYDjKJ+ugzrecNW6OU05/fGCuCB29xAhd7/H964d48JgjNo7zMfaJ76q/6e3X0NV24l
fzDxIe0+/ugH/qrq+ueD8s4eWakOGHcnXB6Udt94k2eum62/N12wsjeQfjxjNxz9Dz7150v/p9v3
Tkw22WNWsG+Nl2y0n6iKLZTNotzUPdtOoKwDIzyyoWI9U5XWK+PxXmjaN81H6KDX0ktV51ZrxqOq
19dVbTN1bwt4gRxr+7r1aLq+TDkChN4+h1a+U3Xd06oG9gY6IM4XzVEEFkdhJjlVnN7BW9hy4Ic7
14CulgxXGC2uzVDdCpLa0KPVT9S/D8h09pQ0a7uzvzIegZpGfIkzQ1Ovyu+l3+BoKT4Dm1c9vTE9
GUBqy5rm2c9iqpQkvsuAHoZK1m0kxs8dQQXJKRuxQjjjdO1r4ZNlMUMX1Yl8EcoS/5Dn5i3Yjmun
wqY+6bQv51MBmyBto8+CXArOPf6CvFRJkNMebSt7dgL/yRphqo1K8y1u/B8mVrONaQYTlntzHzJA
Ys9nbpTEcmOGo+rZYXM9lHRFLAPhk42/PlKED8uUbnoehfQyYM/UmEUQz5deqTlPFaXMtg4EneWk
AApZg5iEreYyEoLKMyQDXlMYZGNWfcIzmRLEol7p+fgJiMLGyTiSOiWxbpBTYJPh9YTfrcThfiqr
r3qunOO2LHe1Ul3AIZ/hPymrqqnPUShpUkSal6IksxQcZp0IvyD82cBZe6b4v4/79pRawxM/nnKu
qA4EcUDoacqbsBKIldV0PWIaWoEO2VXFdN8hxCKKla5u8TJFIBeP3Aj6yS9Rq9zULbvTbO1KZzoY
prLOUprNSioJcFc2YvL35WhQ4k/Yp4iXkrN+k2jwDfQo79zUL6/DvJ8XM+JLgmCbEFVqUxQ6P5Dp
NixS4BqtMFQ/OWjskWlY/aNSY5bwZUrdm1g2SC1itQ012lvLnEtaSrIdNAxz/sgguyo7ZVOrRUf4
FoDs1wOuHS9eRwQMq0Yd002VUZ/7o5oTDJFtYyc5i5weiEoOMSkT67DSb4raOUIEebA16yq1zK0d
qo8B40xytUIiDdFEzLjY8kqQGdwjVWtYzvOc46aKcLseo71vWCc4N9Y+KPHRGCRFrCyJpyUhEKmH
8wzlhibACHQiE/Y9Z5Q9uEw3UAqyDmTnysQnT9g5qD5NljjSvyuqceOHDs6BAean3zRXs25+ktxa
tISo1vwguKlsBuABPJ8pM5/NQvM61fHoyX13zAU8gfd4xehlT6oQJ78KnQOyIQuHSMkxxqSHRHYB
OrtUai+6Ol8Bl93RM5/XQ0BPRmFSogeBsjGN0vakxC7pi5mnWqm+lehSUks8V7TzOlMmblADg+OU
Bd8q+zypw0vv4FdiXvHZiSvpcjseYlTVLjNsAU2mfWhUHUZjJ15kq0JYdphiI1y4GYL5IWqji0Ox
vat79IwTRJSSm5B8bZTum1LRm/VpXtAQUI4aEbJVk3zyYaRvrACARwBMRIYST6rquyrjgOtZDwvC
fcbhJlXlaRYSWCl8kPsPtqh/lFTv9vp31IHCSe3U1pct4wpS5Mp5rNZw91b2fbWv13CU9uEHtdNv
93rMSQJRtE2x+k6xmzCGnbthGC8lYZmYHvXTkNpwi7urD37Zr6elvzdDoRnLgYmDkVyqgTfFYjRZ
DDjjerxobXAcsaTQZeThGvsA0G+2ZULpm9l2ovH7wQcv5dE/tsM3H/yuzOiSJGa1i9QLLoIN/cUD
GNONs9VXJXv+R7uvvlyvP33auxqDZqsdt4WmXhqv3jPq3PS35gH7+LfgmqnHGurQCddBsm69aj/t
gT3Ud/V1+y1YJ5vA7Q7ZY/X4we//6MK/q0KSXldHreUbxfvJa1YwSXdyq3nq0froSv+jDF8e3jdX
+n3hgUW6BtAxX9QDUuZ18UK/bktC4xpnywdIiN8+tmhfLZT50uQE9OvT1DRaZNUZj62Z0nq6bShn
CHn74Motj+Q/7iWjSV2DJQIAb/m9bx5ZX5Uoz8ZpvECq9NBJbfx97fUe/MMVS5XbfXSw+N2TapLJ
okI84Xwo3v2oNg5rHxjVeJGr3p1d5p0eLDXX2eLy3omPquHfPalvP+3dc0GMxow9f/m0m941D/EX
48HapW6/0+4ADJkrZMCb4THSVvWWwdAHz8q75snP5eDtp797VkwlLiYCzsZLemUemlXkYYD+Ul+0
Fduoa16sM9NqfzXcqMeFE7zST3++t8tL//7WmsjoOcBLAejl3a1tnChtVYbvF3Kd8elE62b66On5
3dvw9iOWu/3m6QkFtNoEyBy/sL+qDuOx9LKL7jI8dT+6mh/9mndrK3z0rg7qarpojSyQWIHKp6m7
/vMl++3z8uaSLV/ize/xO90OCMzVLkCoclrdauPK3tprTd9sQx2o04BEtxhRJbaK3m3+/OHvnCV/
Py84dOiZWFJnYv7rp8+RRmlnthPranYNbG1joDF4gYF/Bve3i9f6idHoMfz0wcf+9ia++dh3+7EN
kg2deKlyRh08Y92sx6O/c7YkaGyVj37i75Yb881nLTfgzQXW7KmxIi1bPgu4nLOJzv3qKYeCtsbD
fyy39gc3dPnu/3gH/v154l1EJ0mJiKeqVLsYVVOukZTs6dw/anq3T/sBe13b30xmef7zFf3oQ9+9
eAOiLuT/3EerAqAH+ZLUlkpeS2YibfsJ6NsHC83rm/ynX/nuNSStvfDVeZou/mmkotKOwWnYhDtS
qja+9+ffpi0L9J8+6917WAZhP+UQ2C4orTaGx+HJTU4WWwaQ9XV4wI29/7Cp8dt3/81dfPdaho5R
WoPGZ7ZPnEUfzPW88t0ZbeSNuTI2aGc3ykel3O/voWHZBpNbltB3H2mUhSFnMq/YfF0lcO2t4Y07
1pxgnx8RL6wGt2IBp/nGUld8/+AaLy/6P6/xvz/83SZZt0PbWiwHbJLVA4U91ZUbofZZ1VRU+Q8Y
kS6r0z3to9s/f7KuLzvinz763Y7Z95M9j2LWEMJPP9RQI6xkxi40NSvDcRc0H/NkTYH/yry3G82T
aQ0ke/ZRt5Ac7uWMLyoH+TK0zKUxsk1rhNL2c6CIK2QgXzuZnSbk5Ci9YYUru4HQXJXYQfLQu+Ok
+99swVCzHA51mbJN98m0zcMOSTuq5bGEAIBOcPDGvpZ7W8/UdRnBCyDeKNyWGhLafpaYJ/qyWoW5
8iR0q947rQbIJsSRRm4AuhktED+iThUQVevrpiiOSWogZE3yhgTGRamb+zn5OrjdSNW7QoXw0IAh
Mu0Mhm16zdiZ3aBzDEa5U7PR00K96aM2Jw8p5dlI+2KfhGxPghN6p8a3Y42YSzFjcyPN5OwLZEXT
os/1beu7Os0KE1HaEckEupSGyos1QbLKxr5d2ZaFDsVCeRJG4+epmxDmdFAF5KQlLpxag5goMKl1
pIIjVIE9+hjvurFB44o+yWNoTch2rz0WRfpFK+qrIJ8DLzbIw7KaWHcHEJAAkAEZABs+JAQkFPGc
r8qcdII0u0lxvQ8+Agzcw7iTTCJY8G8Mhx7B7MFoBwdbE6P6NmKqGEvwYXagZeu4IFoCK9ulbXTd
nVSUjUUN7gnwsJcI+vWtbz6UWfnDmZQHrcK7NUqte847eiM0DGJ3asvOCyTNLIJo8l00QhRTQA+7
/bjAXIdHxRiffT8jlk/6z32vHaBbnVrkyqswaPAjR9ES7oe2K9/JTrtqaf6thg53GjhhnPEh8qE+
inYKYOJVqqNWMYPFROTclriw+QciGish3YZ9eJX1dCX8hgN7OFY3ocy7ra1P8Ib0nO6eD5O9BTTh
9RVn/77yzWv88BM3D5Yr1MfI47AugVaOGpRH+NN5o5YregH1LgzL/LqsR3o7BTICk3iyuWrRFoo4
uC+ROKyBXqBi6WtCFhXaOlpFT64cENYTMfqyxE+5ZhuhP4XnbtFjhADgEywsqGhnLg4iGg7wLZmj
wfCU2FXrOmquuUpHWEsqittEqldR7d+inr/o5Eg21vylMqNkVWeF5oIYv+TE4aHlLvlJIJrgZd86
Ob6KqgAg9Of15nV48365gXUodJK+TWk771Y6fa6HFiGBSgFJdpeLpBhHyGpca+vlPFDt/G9//sDf
rW/MMyzavZypJE5o1r83BUiY+mrNkFy95MUqX4MvilbOvnTN80TpUxwiD8GaG7qhykrfe/W13JKa
tjE2gAi8j0pabdmX3/16g0LPpFnAeEt7byW2TSzEObotfj2VlzfvgF5zbA/W2Ko+bNX/ZhN9+2Gv
X+bNL0ewI53eqfRLrZtAls31oH20b/3293A8dvB5k0D2flpsM2qH/ifnS+1O69E11kRl7cw9zNeN
cbR+Hu7+K0bA/x5j9KZ8ye/b+uWlPX0r/y8AjQqQk+y7fxjotv/j9K1uo1/YAX//rb/Huqb+l2Op
llhYm5wmGO/+a6xrir847HMidDgYmjSrKOH+F3nU/ov7hmKeUbAhVW15H/+GAWj2XyriIKCkICoF
/pv/igbwaxVJbIspKa14B6UNg5S5x6+voaZKdNWVxR5CJChoQHdkBCe6mzdX5fbnm/TWrS9+Pc/9
/TE2kfHCsACq2u+OGxGu3Xqg7QGq3GLTAyYzn9EvwS8KIVsnq9JMNz12npbMbzty1owh10m2m9s9
KVIY2BTSo0Lc4fch4uk43xf90xxfmQKxfDu4TB9yxJgWWlszK1ZlVqyn6hz2HXQSg2xggnaJHbcg
swCIX+mVurMJKlIN84NDzm8upq1BibUljX3LfO1DvHmzFRR644QKF4IxIhxxAgxBB//lz9dSF79W
pa8X09akKh14sboOzeHXexZgjkYkJLmYOk64ngrCmNV+W9YqNnuQz1SEdUrrPOy1h2qU36vOvIkq
I18DUVjX/l033dl+8MkGYt7mq9F86Yofsf1pWNIh6Xdb9rgOF5KdeKwCbgUZw2EETVRukCx6DiOS
EllP136fq0sPk963FoPK93k4tyZJ5sgvx9cYqNptdWZnTJZsTloBkkBJxIma6G6DADxKlG0XwUXG
YKmqgzvPKLbKp56Y1dxAszd1jJhOeoYEzbeIxACqp94TugYUgEROiImS9LM2nOBKQ3iptW2W7BMo
q0wvTLVdq1DljOhHAnbLIinVKp2VyLpdo0tPyc7V1DLfKte9js6UnPSGVFnykkjhCWH6vQBZW+et
RXBRepgTAmkoX2zD86dpnZd0VbLzgEGhgeFGUm2i8fct4IzU2HlYuT2Uc3JdUVSTuPWCsnxXg85K
dUGua7CpeuZPtGXZ7qpK8eae7MUXc1TcCIJAGrdnzpBHSSa1diZFzxON7zm9j10dWpKmunDXXdJG
yVfWQIHpW2JL1gP1Bu0Qb4TSCG1qa5vKhoHnhgHFsdBf4LovWS8wGL/PvX3sA4AIIHl6hlvM9RRh
rzQMl0WWe+b0YH8vGJcUlTfF9U5g5BrzdCdtlei0dm2OS/7h5znjetZfsci72my6eSOwP28bqI9h
oxwqXnBwm5xWUHXaK9sOjjNWIjHdiRFnJjVgPPd7QxnuwBeC6dZXqdmuY0EtN5BB0T0tCQ1F03Ef
vkJeWiVwSyP7MYGAS3i05OMn0x34iTM1skYGMR1bMDjiMOLZmNVPcgTONevXos4/54UBlwMrD+FM
CjwdIZCYCwgPExRF4jWcyPcWYMEQKxh1mj0Zvqt8y+XYjwB1IufUN+ioerSpdoAbJo2+9nrOfHUk
mtbRxiNQYPlBIfbbJcQ2HCnQ85j/OO5i1y1LjYBb18E300Q/ShbHwmo/WKi03y4hlq3a7DK6A4nm
1yWESGH0sHgcXLUJPD26V4H6Zht7mf0yXFuSBMb4cxR06KeJ+FXAkIVraDGcPS/x4IXm+MEX+s3+
wJDy399nKWjerJx9FUWjnrM/JNNpHOz1UPxAXs15cqVkzrZ0NHBaP9fR/6psufw/SE/XDS7ufy5p
PuVR+/L8P45RHjwX2Vsm0utf/FnVgEqHm72wuG2DMR0w9X8VNfZfplDhc8Mp+peM7e+ixlT/gsyG
lkkzNNh60MX/VdQYzl+OpgNSp3gy9YWn/t8gjt4/3oaUumlYS0mjL40j8123Ue1FZJplOKxxBEIq
ERzkx/ZsCNzqLISyta50TnhzcHr9AwhGuStrmV3DyAZkA//tUJaFfIDy8134c7d9c0F/Uw3p8tfm
juT7mbbN3EUgBqGUE+8e9yQxbcyfRbMOy77dmz3+kUyoUO6EuIWxS9XAwr99/cfXP3hT0Yjnyudq
WJbDqFZua9JBkCxH0i0r3HV6nYtPumGqKwfthTtyanRjNZm/ZggHyhRdsdLXV9y37ILRvsSz4uT7
tgcYLcenYGjUfWE28hCbqroPkRe74lWBS3pZxHR62HYyir5j7SUgJUcubKTG90IG7Q1QhaHXlWs9
YGPLdNi3rZGHOA6UeNvMbfagO8qtWTcs822jmVtrCS0dO5LNVjW5yfsyS44FDB1Cf0iaAiqT3FQR
ig67174mMXH3cYncIqdCPVoLH84J5IMGfO4+wxKAALI/RmZO66mYk4fMIbhEh0Pklq36Pwk7rya3
kSyN/iJEwCQSwCu9Z7F86QUhVwAS3ptfvwfUbOxIvdGaiGGQavWMVCTT3Pvdc7jFlpwVc6ePTjUJ
iuceL8rSbi0U7L/+bpWkG2z3ngujtP2Csnh4kPJ9jKLgINpq3KIqZWC4o0rEeQYJTqR904S5sMuq
BQFqfOqiaV9co/DXmKv3oWNFm5mEETh47oO4zFB0Welzqgfx8zhv4sEyHKEm2ZYWrjqZR/tJktEm
Y/6Yl1nPmxAgx2vGnREiVpaNfE7cbrpxbmP4lSjzycyLDIk7Bpfaa9aEFULgRDoB8pSJokGT2Uov
IT7Qg+LkRM3S0qrkkJhM6d9fxhK6Ouor72p20nwBS+FfZaX9etWC+D+FMIScMTjgEZtP0AyiMATZ
wvKDq27YvLMRvt8Y0OIUUyZzp+lF1VO1FSIrV3l/9PCkXeIpqK/3h4zIybLXovNQB+C/C1aSQ9GQ
HElbZzjLNoJelfQjTNrGXGlFHC1tRJoLBxyAGPr6dg/H005H8qZKKM8DNpV5qmqsQcXkyImYhyh+
UlWcgEwmWb90YJAuXASoPwyYKKhB3HfVxOm6At9Qj57zZJjiCchCfC0OEQUgkIDgJXh7poPWWzvg
9hnMktniSnTG4UkUU/ViKLEzQCGvOpP0Bnay59Zl1r9yYD9smIS+ZbBumaSXN03104fGLJzoooDQ
UqM/MunbHyJhd2u0j9QlowHWpnLYbYc44rSGxkTG5e0+RiEBr5wLO5up/M2D6U/xGag057yOyrcR
mI/2gHr6/t4lgfohcbTCoz/p85uZ8QskhBioaOuLWxTO0crkuZ4HC2Fl6ScvG7RF6/hiZRmpduTk
NaEBqum6OsgLGuSxXxnh5ptclc86FnflMu4YotB+GRqG2FxNqa95Xj4ESRp++8ti+M+10PHmLcOa
78JMqPyxVvtxN8oRasGyMfzuxPB2fgpCxPeMLZ/FcI2dSF1907Rfgu6RiJX2WrrFWxExImTc2mny
rkyRApkT+CpEmoF9VBziR21Kvo9O8BQ3uf3iJn7JtGq895n1WgNWHs4OZeJ//4v8Auf9XxWJVV3O
RhBb1+d0NEHsP1Z1IzFFJCuMQRUMfCA+KjreH8q+/s+z//s1u6uyJegaW+wo8DOnZjNBjjEA7rGo
brURCDKUiKdTBZEjZPJ/Lc00v5hlVR86lT0wAWA/WdYPKcvq8f6ic9sJ+rhf7+4v5Sirg1VRP2PP
yPcl7TbsbhYUowhav18nBig5Jv4rs3Cvk5TGqQiHi+NC+SOmgxpP+Fq4tN2PDhzbTiGJpBzZ4J+f
IupyrGGPQ1y6ErUgBKHCaV/xDcxO84VehzUf/0S+1GBM31tHTkvLjMabpeXepm88fV1UZbRJC686
CQwbfWBah2403qepZ4bdBePeaW11aoZr2QbjESOqu9U88RXMDqwEn3xhtI8iXT1apaOWhjWrN3u3
fhR9+m0sERkD6l6ncF5niCh3jPkh8Au6Eb453MpB109pz/B/XjnYl602fTYQzfXQpjQzEkAMYnio
XVEVS1vnVsZkCMw7FEQXRRlYrhpZbzUujb++zW4olqHJCqhPeqxvwdbF3H04RNusayjgq2gf6ODb
7t/TbpiifWUX3vLXGqzn9VYy/2XWWr3RhK7dcj4NSz8q6/dSjl8AzTJyeh/tV2E0HlLuJuf7Q983
/mYAuryoy7wGYxOSFkQKhbSlLcfjlIjvVt5PKcwWxYwrc7wbTnwYehlnpZ8TolNU6Z6i+bBP7TEJ
V0wxDbN5ZIVkQT9WxBrPkVWGuNSSblUB58byW7vsp0xepjOzXgdI92imMLz6ob2myJ7+8oW6R1B+
/z7J+UBIMcVx0OPIP1p/E5/K1tGZoasn2z4WhbnzRKut7NILn+wi4cG7EWpdC5SV8bpjezyacHou
pVbFh2mo66sKVPpddMAOWYg1pgJKKAgMKK7Kxs0uhm0cp9Z4cYfJfexK+Rp3HrODue7iNaxxuur6
lrFOxrV1f2M20foX7cEQ/SKBprKJQM4djc4e/xKJN+eF4o+/uEP6YF5CKMz9Q3Xja1kccwdLQQI1
EQHhjFnIRUVDCNLwT8SzYEaKsb/mEwPk+QBCVme43PCNI+C4/G3EdYmnLP/SuWp4gEhtPrYBs74p
0wleZBZbW+SzM8Bzzq00P/99FZwBpr/92e+DJp4hHEEhzDPcP0IM0QAFzpnlQWY5Zg8Muu9rYfXn
irgz8cuXKK8G0M1JxU6WLFUWv0e0yI7u6MpzlvoAkA1v1+euz9h578MPc+RubOG+3H+tZSY9sKtL
jtdgE9hwde/PcjGgcImqfT9/1Xv4zJg2o3Y8JjOWKdaifNUOBEaSybTeRM/R1NS6h19Hh8SfdQ3c
eUuz+Nbl6YioZEZAZACiQqdxzmp+GE3lnB03dg5Z2+Cc49X9130pYcQo6JNkVd214yrFUKTRkhNL
V7ndFUdRE1BZNkEH62U+3qfNxRW1czUAOzxMWRav8wg8HIwcpsxp7pFxLbJ1MeqsTHbzYcqS/m7u
0/9OjVUDtQjnTaFvG0po//7OGXfL1G8fu7nv45BSYszEIYj2x/41RTJuewazl1NF4hgSzWEA9A7i
1WDy09etLdqV6VTZyniwlA1vC37TzDUNzpPMvQtsfy5PslMoNdwIkKFCQ1zT38KZcQacXiO3bIy1
4eEC7ZtE7VXjuQRmc3dZU+VZ9VFmPd6fGQoMGqr2ptW8bQMJ4wXuC+jCGOujo6jlzDO+wF1gZ+nR
U90Wk7Gq3C8JN4hfRLQZi6Zr0jtiMvUoS6XRWXStd+u18XuKzo7ZIMYKdPWRhZHxYRRQQ6yi0PYY
t9T7EH2t2ojaaKn6axcbxKnDzHttc4hlltEIymboKibuAUu3mtrXvoAlkUZpCR0p+dYpN4XGoaPd
EWBUhPFaOeaxNaX9Bt1yWul81M906WWmaygDuAgsTbAaK2XaIFSbPF7lfniIXN/ZdcEwX5Pcxlkw
j96v+TSDc+9arT778YaF3adAnvRIdDnZu268xYkq9hrIulOTJuPGG9v0NlkA3WQEZLRzUrkUejse
GPMyFroDvjbTEg4fZLw1CF5Za34bo6pdKkcTaINbcz3Spl/TzmVydX6mcUnhzhok51J00yqgurfL
laqvZS/ozxr0Uknaxw8hKPSDk7kOVJasuMDl5RmNPlqjuy6FnX0Hk1gJfLs4ueqQSF8bx9sj2dMe
sTCoZS8cjgJRKjZaYxnPlAepIvsBIE23NJ6LxPeYZbQ1psDzo+Y74sG1RYGMuG1Wk3JXf/lm6PeI
539/NaQrpDDQxTECNx/v/vhq6JBoiXKLcMnI75fIMQEphKO61fMD1Tx4okT2F8pM1c2qPXWrxig+
BYZxvf+O+y8V3cDAq/JQhMtEQxahgEYMim52ZmQPLhvCnlTb9/ur0fBPMHPSrce42XaaKutSiqd2
2gcNKXarer+vhhVo+BuEFvdgX+3qWkzZmbUO2iVUzaM9P9yf3R8Kh9xhpQuxEbpbPUdsCE5W7QNT
A7vTdkenHeNXVOWE+SKjA5Q4TDtrwF/gNhquINP5oXqn+lQ+dVFfo1LttZChHHsDyFe+YuC6ZF3r
4kGranROmbW1wV+ukvYBwqC5Z0bjK6PX1gOfQ5ZA1tp1yrGS0YSp4QbTlKtxaotVxJfnxgDERZiK
Pc5o/QU3Bm8/GROeYC7lK6Ybygfgeu5NRczsz9QC/NBQXARjz6Mf4KVvBcnZBHChOVhvcVw+Z6Yi
aRI9BJXnfweC8ZBxmPm1swboY9M69h8tPZ/R+JAGYUpv7rPAxC6WDuiYY2hUYDt6l2VuCpu15klv
K+yaQjbmsm8F5fWcb/e7omezyqA8M3oNGbRigRYtauk0tmFR1GG8BjkWr6zWgaklvQ/bjfuHfmyu
GsmIdYUtRDO4O3O9T/koHpNYl8dpnIynUHd+6p24cXVdUvWJHmMpk23kCRNmfWvswtEp9k2BibVE
Z8mi7G+QM9TrSU7eW+/MR3nazcuus5uD0aj0Chg/W+pDkD5S8lHLIB+KA6aE/KypmjSK5rQvZoGe
p05cPHYyvHHYGPZ9TS+mF3r8ItGnncwU1WY7v3T9nw2p5j2KaNj+cvD7QyON/zxYeqvvC9gE+kzQ
Yupa5+qcF79e3qlaPtqT9ZRSi8ZGt+IKWl1JKcG97RKcEpotTl3Ri1MQ3XQkWPCNRQXBpqku7hjV
v56BNquWRhh36/s/debfUuEl3TQtq1SpyzODKuJd5ZgQOt2KL8GIY1fzxuhI9ww8AzNhNzrx6JfN
MH6rUhojpirs18nwHlwNqkhGemAr2tY/+6DC8rh+dVR7ghpTfJNYO5Yl0JorYAB5CvkOrRocp9+4
fmNQJKcUJM2sqA6nI9eLeSLN1V6zwr+pofrh6+m6hUn7HGhh/Ag96ojgoDqmqFPRK4L/pzb22Bbl
FnaxuwG35y0MRDbrPp6VKJXzXJW+epaFGz4asV09wjNXMIKo39xf+mB/Hw0FfWTqnHLXYuAuQH60
bmw83R9UlbxSmSnO91ceFaeNMWsLo7J8agGcHvQAfV+kG+VaNEV/UaHW/XoYSxxoU2GC1yuEs4MQ
A79PCXqCQ3mAmkSrLA2yVW8V7enX09ZktXa4HDphUexx5O2V5R5H1psXvbL1fdlVJl+E/pNr1wBe
o9CPonF12gCId4sBqDyVCLQ8C195NoQMklnwecHm1toltHR9k5cpodk4cs/3B4zXgyqTHSfnrx6n
p7JV5SdkpgdmaoMPH8zh0tLpX0bDTnMY7SHvZlwmmRgXtArTRS7SXlcbozE70kVh9izA950qE2W9
30UOgxX0rJtifCK3mD7LnphW0Qp6bokXnbzQhz6RmPOlAw1jVATjizULHrWk5eLGbfJlaiebKJje
bazC+Swn5yvZWD4oLZagDA/kYhqYkhJ8Jc2Qbygi3ZeR/CqpvwdjIlw6BVh0Y/WBSMVT1LhSP762
iCgPQ+wmSz3x1rkGWzHydEinOFBEjgbcLMhmGTlDjUHpQ2eFlrxwogLgtxoRwDFx5/qPVbx3g/qV
7QxFHUkzFch+nQ22w0pX7bpEfyqi9rvuqZ1q3HrnWcgyrbyINrULaFHLUxrv1tcpiNdl5YCqEnJh
GnmP8G+fjtlXa4r6jQZ9ndSUWM2IQVWcs8SChGQPX0nWmRQYMrmnkkm1fvLFFmCzBfNtwlwFlijB
OaiVBXXkLv9Jz1SuRBFDXnDLN0+Zybqtw6vIh69QWmlwxsiAsUAskt74hH1u80QD0pi8MDyabH3P
uWX8byFJ1h66LuLjX+Y/mmHQD7otaAfGFsO0LcbgxuqgkJUe9TmPkqpVRlvvbE16AhjEitYUKunU
aa2xKgyfiscjhWe2yJpcG/iZcO1rvQELBXJjwhq/6DydsKUuXnSPgzFAVoYgdWmsTCJ6hm/ughy7
B6c7ygzDcRDd17TkkCgd+02O+P+ofN9U2PzkO/jN7natuPaWvHXWuBFDSfaA+jwd6MpgIJ5+OFeK
ZUpJCj8QHJ0ARNQAERrYa9asLNc/QLQ4geVX5zyjAjuOzmukUcDIaN9XbIir2u7O4N1haI6yO+VH
xVjasrPsAhFTvTbC5EjSr4QBxpCbYMhtqQ22vR6zYyP9Jyea3H03sT+C1GTWN67ABdputG3C6tMI
ep+sRnVCjeVDsZjTksJdw7MSh8mjvRDixOka67Vv0mCli/bGD56tzWjIw2Gm0P3+SL0cByOiLsMc
CA2AnVw5vKOrsqi3RBfbpWisaQUfCHdZp740dDxLLwei7fnFUguvfuSr45i99IzCQWkxm2Nrm6AD
xMTfTZrEs6pm2dJCgI/nffGaT+6k6TJP9MeMrMUyUfJr07pzQSTEwujsLTgyHTZUCVCLCzvDBPTf
h+hmMaNUTkwRgDFAgcPHYXJB8vqI25ZZ1TQHrQ45Qejaz0EVz3mQfc0GOv5t/Fl51rSb/Ae3tXd8
w7JdQmL0QHWNQeb83Qo64E/SpLnODiZqivO51ewaaV3a8FFNxANE0fLbmx4NePeN25O+nPgutjac
ZEorW1WWBDabKtgElCQ3TYL+rM3nEVzMsqektrp9noGOZD41dlgxM3vsn2Ia7WHaajBHzRVv6ezZ
ybIljF7Sl1i+uuba+fFnz6DwgmluMPMMnCL7YfyFo8PSYRyIDG5JP83ccQLiU9bCkDfpAi/5IxNG
sM4uBKaVAMrdVxnSt9rplxVXaLcy9ggMZxDPWg6A6xrHfQ/NQUGjdw5lGlxNhEyLqi+6zdD123TM
x00qPX851ZAJx7jcE3il3O3rB1EWXya1zVIM60jRWO7NJ3Bfn3YLewsS7Xuhzyc9A2dootC/6/PZ
pcCPO7QKUKeHCLD2X8x0WnlsVSvw8Uz+9odyTMpDV3TxemyUSzpp0TLCHdIDoOiztTKfNCdEoabN
LwE3QFpbzEMGnHcd/VORbRCCSVR+mvkksAkQnxkGQTkjH99cZcXLEn27yItgZ5aQyfz4vRY186UT
67VfH0Vm9NvcKWwQVFOwtDyMBJ1l4g4kaV3USCUtH2xZMuG0H81DqGtPwMUarv0+E99qbBd5PFTL
Mig7JIHSW9RF+cn0BtBjrkjLbHR/DGXfnY1S7ksVbkZlPOHxiBcWAE2Yyqcs97eRVEs9q4Z9C518
Rq8Fwn3t65x9KKSxBBsb9PmEzaIJkicHWuHK4Pa9Ts3yK7qCZBlHfbkUuMfg41urtJ5RWlChWYv0
ctl6HNrM+jUyQvlmdxok9REr8BgH2wQH00KF+a0t+xh9/DZIJTPDTvRzGpiNHyoD1nka+Jxz+6sX
Fp9Nrq6qrnsw3pvRUPEm8cxXqOTTAvAcdQj8v6wS5ibufdYUJvs3A9S3VYUyyutxTs28V5UH36Ix
OVNbuIWwUGNXPHCGeHaa+dLc2y82a2DbWPi16+DQI2BmQQne/Mz7akwJWlTr3QjU2tCCXef6b0XN
37GPnBctD77nFhsPSUGPrySZHcOW3+3MlUBQwh9R2axtCLx7E8VnU9bwjjyIA9J+CgOST+4A2roN
TJbZOdecHnhLH2VuPZmGpgPcVyfqIn5MdSLnvm9UTFOwoI11c2udZqv6zzoqDlK045n13n6UDdXw
FHxzb1rsBaXd7nPLXg5O9KZb5XYMCOZ5xTaFx7wg3X6uIv/YU1oxmi1HNVOCCqzztF+WCaEsA4xl
mhpfQhrEhOTWka53y6YLCHhZELTTngyVKEtvGZW0rvToJ+dLGx9wfjU5CDcTf+xGfDoOp9O2rcuH
sQvIurvGsYK4u6M2+A18wwKz5rCTgjQhI+BQuqtu9t48zP8Y0sFmMpNxx4K1LafwrZxcsdRqx1sp
sm65HxPjzkNrh1SEEmzqMDYMdbdk5zEHLp8oA6X5WtXJhzN49aIfMkQjBNksVX+kLgcOu20KdF3s
o65FlKyHqwd80KsnwONZyEadVivLt3bFgBUnUIBKOfB/OKLTDrRyqCWO1AZS4yugT39FAGnJQTdY
+hI5zuymMMe6gylHjSnPg8+uiR8ZcBqnGbdZVvBN8DBgl/SxIiXZuBkSeeE0ap0CEZy4eq7KDBJE
FDF6OctT+56Lh2RJazOb9qfP9mXZ5q40KPQPERMCGR2T+88lbFlnraGrj3TCPqc8+MJXNlzX9mz9
hZIF6Y08IpjOBQGILQ0GZyN2fiRLinWs+KC3iclZRyP6adnHOnJA5LvVwWs5sgKvtrZUVNdtwQAA
jZ7w0Fvlm00bAPsM/3Jodtm6ncgk+iNlFJc9R8+/hxOJfIdr2MKB6aXByCN/cTT17mfVtTABA4Qr
dIw7X60BcIulKBElTRxrHH14Y97BgmLvRPsiVsukSvV5dmbVuQDhlO+mS61EjGwB6AS4AHo970i7
MeMgYu7oQV8gz3Q0Y+Uoqu38KwR6zXW71ik715EBLL/tqs2UTs5Gjf5DQK2TqmldL5h122d1aoP4
yL/7jlwGTBUvjcQKF7qaAMWkxm6qbfy7IeeeMG4+W83IFnLStsQ9sMS4z8zQBVeWYGch5Ze5J25R
KFzDMaA2hfL3qdErTMcUGLGN8jKfH/ySJYz0bKSHt5R8Do4msLpuL/+S973nx36rl5F5JppK+5Jw
MeSouen7X3kuDf5L4gdOxDda4EnuChemhMmpoumzwzj38ZKuih/bdG1rebguaiC7sYJvAZ+avx0N
S4Q40aGagZgI+laaZ1xMinQb1sD8KanJM7YayQsfER9gWtidsDABks+YwfvL0p/NqwHmrN47+eDj
j5EGdwDwyiWclEFq1IgWtjkF1gLJFpSUHmwyw0l5gbmqAtOSWG7wZA8+4QK9iA/hDPkc3faWT5WD
tElXe61oJERbbeXCt9iGVQmVYkjr24WYh74e5mzDWIkPPAh8oFRRFNuqhcnKMI29FXFl7lBIf5RG
O1zatkDxDh65FP27U3T5mf7sfx6cbDyDO5G7f69p3ufJ//sdYs7B4v2hWW3Qdiea/fs71JZSI5TN
Nt9wTEaqkC7qUXNPU9VV+zaaIIb0gv4sJrhVlSNo1LnKCrfudlxp0P5knGoJR8TvoWV/SJv9QPer
D6ZXxJvijoWJd0CvPA5XWYMI4UhhRObBMe0BPkzjodiuszWdxie7i6ttX0i5wUZH2VG231qDjoA7
NinqjvBmmsF0CrBPrOBrfPjFrIF3w11WBNHh338k1u+jhvf+PfsoEQTbcRmJ1//4kQy6LK2hDLgr
Jc0up2T3gYJzMzIbcpoQL6CZwJiUG1SiFMNfSZ9YR53Vc9WWExJNI1MnHZv5xsJ/7ESmu+8pCR5j
O2G0joLfTevhj0u7z76TVtmWYU6kF+TjKUn0kaVVgPXDahvFQ7fGuCE3LteDVVyBKzEzojN24x9B
qrbwZEDU5wbE6rjQrEMTSvcvQ5cE7nj3f/t0SCBzpFApewh6/+4fP4qu8+xeKly5hFY0qzmWhHaf
yzTE11I63abPcVy3Vf7hxlAcm7SmiO9a7Za28cMQgZq/x9GyzvF295cuzcBjZGnDyqMozoKTFfui
zBvu4cHZDGifDeitXpnmasD+aPn5/pKW/UYIE0MoRcA+j3LA7IW38n3RNYuQogFbU8q2KKtwUyZs
Cv8b6AOM/DVtdD5vDjjmUrQU3VKB80cTF5pq1osgnZVWzYZ4Y/HhG+PPFtgvxX1nLLeVBb91kszN
tEF4GscY7lnji4urbe/5o6bSflitP+7uraZyTIPN0HvcjDr/Z1nQe+bSWER7yJb+8f6QacO06Qho
YfLGX+VmvUTznedvsbs2/fApTQPxOReiRlkbP4pC3og/YzlQycfAbX6Rt6NxmkKuY4ObxfuWPZVi
bpQd01kclsGQekwZOizd3nucjMM9GVGwjq6bnqvwPTShkA5uOo0tNDBCip4lOw6Rr5Diy7w8jwzc
najxMy7ah+I1GYmKJBCobmnCwVekTrYkh5xsIsd6uCdBRqfunlstXERjWl/1rt0FtUp2iTSstdMw
i1D5olpF9PCuZgSAy9NZcu8vjWFax4VuXHVggtumkhvD6suTJ8c9zJbgNjSfuabwOd6X5jSEL/7r
z+ikTG0Xblc85G4Parm19Q8mWFP8d6Y66qnhLtK8/xHToDkT/vFPv1pI5NMdEZzvD6zB3/2waQm9
ew1bY9pdDKJHxOZcKuNo75C6Z0gMWv/disdX3VbVqx6EV/Q4wYcda5fO7k5aU1wrMGXPkc1bQBk2
WBR1/R1IbU9gurzpQSKf2qz+YoAsW9th6q+a+4fr/rqr3StrMYyJ+9/PtQdtDbi6oAcpHtOC7Iis
cueG9msFd9Y/RvPD/Rn9vW6ZTpR0ak9zNq4L5hSJ9NJgNGKtyTp/swek0VYVjGcb1dQmGUBwF1Vk
rsnP6Lt7T0ODB9YEfs3sQVy92cHO0rXgJ5Csg4krxRsL/appYKYrVGlMsXIbvPfhWj7H+zE2MOIE
GtN5Q40XmqWe+kLU45aYw2Ug0/k45VO91APuoqJp4l2EnWjLjXlf2uYV80e8yb1cf/j1zsRRia15
vn6oQIDDLirOvQ0DJ9pM4dLMsngITU3fTVH0OjolKGNShIGr969ZjdBg4sMlDwbZUXQDmXOLYr5O
2Yha/P5Skk26dXEL0iji6siFB+RsrrRDw7jlqVYWFYbMUBs9Gllu7Xg4Gw3j0lJ7MT78boLfhfsJ
ydNfcu7/3HYlThmCJQ6jO9LGBPv7thswtc9/0czALB8eNVZPobXuZeIMtSKO9E3Zlr6/45f9iI6Y
Sep0bVhFumYEWV/HtU+osBT5o/Dhp1Of/WHTSkftll5yWG1nsgE0l+z60bdAVOE/Lz5sXe6jGvkO
+KndPXYUofTaNVpTMtEgvyQ2gLg6hhOzcJJ+001cm5KDnFvoKKHwYygjWd8jI5CqSUL4Rvy3H8o/
IoD8UAzyCEwAANmBWPr7D6WOy8YH6ZtTPOJmzIhYfZzmh2iiDMi5+X5gxN3Q7Q18FAsOA/Gy9ugr
GtIOb7N+oVSNeKr0YdEmSXQTEk8z0wQv93/Oz3DXp5TXGsvdyriLQQp7N8euoTGjaY7SJl0Y21gj
yUEwg8Jp7VTapV3F4OkXNbbOh0rX/XMx5euSgjtaVUJFkS8fbKWnr7h8w5WyrEuT2sVRDkZ6NAuM
5rXuxvu/HFD+n13Z4WwCCJRDismIyO8/J0MPGbCbf04hmNhvY2gWrIP0xAjURo+J3tWYEskjoD25
pKNRsPeCmkNwNjygg1l7WiYXnpHmR6bizReiinLRM2O4LxFAVQQLr11nfA6ukruEhWbdq9rbsBEH
G5EV6phorbyIkrNZK/iqBtgBdjlj3VZavyDLtl40bhIcEdaYAqcNYZDuKYkHEmMtzUNKZot//2GY
jBj8eURxXAu/suBTw9TAHx+aLrMVzHAaXfac78rR4Zz8ZmQTTQzeYB4sYa+mttTeOrf4obs+6V3L
pYiGgfn2K0zlojZ3UVa6AXNtLTM/dIipNUm7OQdWdA77gskrmdanThuav4QKxB8jOKRFIQHxZ7AF
NGf+88cVqdf6UCuwyi77Yfo6ikarAcSV607fMC4vD4xG26shCjEoxL5/Qy1KhSfss52IEqKvUY3i
Q3eiHR3VZuM0YXge6/L5npTj3mqT9uv1QxLY+uH+zMzEuA29ZECfMUegh7HDiSaTR1GPlKYrmv+9
kwEUp6DmBjiYiuohrL0CyyHltHsMTaOipE9lzJh9P9q7yEs/zXpKrxlcBKYtEAGa9dGxmvqoz8/M
Ju43//6eW/9cKMgBGhCw56lmXf65enaij+RoxsSzEKzHB5j9syBNf4uBge508A6rvEr92/1ZwHA0
Q02mvzGScZa12K8WW9DF4VrKeEH/6Rr9B54q/5KSNbmMBfolr2DNTZrEfko0hs3rWj5Lq1IrNolm
o6XANwyrAmTeqh/lTD8qrBAubij5IiEteTBkWp2LPNv0dBk98ghW/LeT+T8/9WTqAEnIWXrN3Pyf
n5qACUAbHgenXsoAeWwuVUffgFkD1LM5CYwpYyh2aG3rTEFcnA0P9KnnsiN7g/JOY6Te77GbLnTE
uclZAsI+brd2FF/+SIzcoyTa6L/++3toivnu8NvdwjEMYtKWKXgPbfPPwDcZMliNlUbwIHWZsh9F
fLqvyvIVIlnyBtXm2A7lTptpIpBVqX9FgnRJxtifXw/Lbhap9I56mikR98QIpprkgUPYrJW2s2Pk
RZLGbNQ8FpkItn5ik6idMzZ+YgwoTxj71Q1V36A0HorYytAs76wyzYjx4kblp0T5B0rXnp0CMP8c
D7YoWzwMwtzM6/1Yp3jQywqxjn41K1xoJtmt82B2+APTxj9paqrPjsFSlJO4tIdRHn2M4M9V2618
zpzKCoZTFndynakJcGUWDuesTE99hOIrzWR8awN/09Wa/dzMD14MNyNSTCNV3yhQ17daJuMyqMJ8
i+ktXNF0Nzf3LdIOMV8NLmblZIxYq/XwkRRlsk1tc5zbcZPSu6dhfrDn/klqsZWAhZl2odkTlp0f
MtN3AW2Is5v6NqFIdoUxZXg603z0NlbYXVk9ttWPLkB34ORZtGQ0h9NXByIiB4XLgjYL2bP8Oe2x
zyJ307657Jyqpxo/NeVJ8zvv4HPO/vVQJKm208b0RMM3XzWlqB6Koq+3jojoM/q6TjJoLK7TaCV4
BwqYlN20Q+iQXCMVvDZe1p44xdrUfuosVu9jPCtIbBqXYQzNps/VqgzC7EMfxmRnMhCwsRGKfFAg
fYzc6UoPJFpp+LSXceX+vEf3csQ0XdVx8zSqcodYmULmRKeHkJudK+9p8obiw/VN+YpnHk8Rs6SX
fnOfwWmyEQSP2/N/bhrm7n76CktBz06oWxK34bFHHzJ0ZbzG3wn7Tib2m9Y1rzrTMIuh/B/KzmvH
biSLsl8UAF3QvF7v02dKeiGUkore2+DXzyKvZqpLDXRh0OiLy0xJlYaMiHPO3ms71XZxa3AAQHfl
J4h+PRGk23qS5i2wYvsc1f0q9MziqEf5SUtdnB0GUN/Kvi1q7N+SbLr4PVRS13qWnt2T32Yx2ode
w6g8vbRLwIutvxbEkm9E7NZUPUQ05yjc1nXaq2/FXPwGLokkQUKIAyV6e7Rk+5n0TfFQZCG91CrP
6UgTeL/cIF3OEDctVvSy8l00N8pEEA1PJvPZwZszRpoy2bZW8UmuNHp1U8WvokMGgnDrW1+Z4UuH
YPcaoFSR/DS2TeMCXI3cKN9IrUfIGQTVqSyYyc1XCOWocrRR0olJdazSCESId61XLmyhE2s6w6zQ
Y3fy1JeCXvn/Xr3s/+oROZpmzg0iC1eJ5/25a8cuvYfMGtK1ZEhaE9vtfhlDhrujLr+6uv7NHDRE
igzCnpu8L57jknjwYmwf6z4mZNuaw7izqDmYFnbrNs8ubqPZpJzTvEZTkjzj27I3tuoxm3uaOKgw
LdbLPTEkZUImjs/0NtMvjGeKU8pEMJZe/DJW/neJSGlkSvkcjmZzcfJw37hmthmGRj+Fht08K097
bYI56TQ/GMThfrVdhjp+1xAg2Ld4Aa3yecSTvI8yaIj381FDURIkmnxpmVjC663KzV031072DxpT
yWV5cVJGOGMDsbvRDXFYziBqfkyiMf+y5CwhZQzPmDKJip9v2ikhRfh//2L0/zob84txTY1tkW6j
xr7yz7NxNCK8suwSLkDmu1t6Z9Yb4TDHUQ0/enKmVxhWa1rD5g+HVPRBg2iQRjpqKIfUGh8lk/DD
TUHyyypxOLmquDIPkizyvUHy3v/+UuVsrv7nBkiAh03cqofxSTp/7uG+jQogR1dMc58zA5FS66Vd
Fkx6eVouiXIt9kOHJ4r0Wf1iOd5P2VjtTutLBU6dlzacJwW582ZKj5q2jKrzlFT6ntKveZgqOGE9
jXWyTOv4cegjl0IeFZCTiyshww6K0uSv5coVOtSDXJFiExrNAzuAd3NMoFtDoB9ZrQRG0RXttOFB
xoP1YBdFx6mLhONkqOtrPapoDTS7X9fzj5FnVGzSNIf6Ol8S4PUW4Zm6ai4phWTKbv/3z/EPhBD9
WkeTuoVhE706//vzNJgzOchIgUvXd3PTMPvUc+Q/U4inFP/fOsnTPl5jDjmm5EFuk2lQ3/jBrNPs
KYzSaFuTHIcNdRIngGDyq4RC5mot2G6nI+luNtaFctcxn/79sOPOsvzpA6jI1///b8VyobAaswne
Mv78VowG3YUh5jjUJVCUEO95VlpueJbCa1cYGawsu1/3nJBW4zCWzzFhpQdPK/Es5c1rAYlgvQxL
HK86NJkljksjLJZna1mnJjenbHas53gGp/0+zwfopvOiSojAU+a/zBeM+Xn7502ua7ZlkUnimZpH
0+OfzyMJiZ5PlE+yNlporyOd47QHPxHYqPJg3TprLwkYbuf7vh+MTZWgngu8Tj+L0jGqVcJXOYxn
o4vkex6QRUfanvNA97/bGALllxjSixl4IAA5yv3b8zlXjv/80ucCm0rDofNN4s4flWXuGVTKOqz5
oJcDc6Z82BCcG12Kof0VhATf0/02MCnyjuipclNXXbMBSWFtRDt5X9s63VGQm+iUwZVU05TtidxV
m8W400m2u0LTz1bUHec20SVgcn1lXLZnZIJ3aTYmGZVbAXeJy42lKwOz2lSupFDh2rNnbZFZfzW7
Ai0fg88NJgqQZ5kCUOeK4IhD6qUPWvklzJDMa7I5Qv8t3i19jRZZfbNqPdlL+/H+xJRaOu6yNuWk
1SPNXN6l8zuBVupf7vD/XvS4rWe41vyg6s6fvQtmK9iXtIJFb6JzsFmanhrU47PvzB0M2/qsHM27
hLNnOq/FhymVc2iED6rDrUfzJFNuII0HW7NJyeQjV6tDYKdUXzwuJX1eoVpCZ2n8yyxT/y9HE60p
vhxmZbZrwCf4Y2dRQVuj29WsVUlboPRNmk0eafIaWagDaYV7PLtsemZ9E4ZIN0Mgm7n0woE2VaAD
e5EiVrIPnHj/pRbU/6wF2epY3plsw1Gjf/DnlpdwM4Bw75BsJ1FH9HJxztGUf0iH6HDC6YtTMPo0
Mu2sO1kkPt4XMfIk6JhoqD0Ttst/+S3rfz71fEkuLRn0ivj2QBv8UZ76lWk7IY1GrBAcCC3VWbc+
J9M99xmYOdPwqg3ND9KxTzjAHkcY8VdTi0xCyQgi/d83nGUAwvrnc+xYeHQtjwGWpduOZcyf/48h
dO/7YaDGCrmFwEqn1eOt5/cwdMWubWdndD31pzoIbkGvNWdVk0wd6AQ/e2loPbkppnONsX+K3XiT
RZq/jTqvIaKRu3Ls2Cozuzkalv5NtgOliXLCrSxk87B80rRoUHKXJ3mg4VXHddv4vfnmTKiKlstU
6O+uM8Aw9mnVMx5kIDLNnTa/dHe9aX/8NjLyzEubfsWSJ1r1hJyJvODYTU9n5RINuS5cpi1aGnJr
6r3YNg7r/OySR3E3IFvK3W0DO2hbC+atVuatg84JP72uxxJP525PtHG2K6TIt7Hs5kNcprZlZYWb
SnEcv3MSsBO7V5V03oM2v2RdYrKDMm+Q1ZPMxJMRZ3TmW5+f6/3ZDgz3xUagMiMpmJTEOAS2RU36
832aEBkJLSK6wWeg3OFBa6KrM0w4HhiqyMkkyCnW9VfX7p4tlqubUoX+ikiIbV5hFJyTbOlL+ZAB
XW0nfarRzPcgRA5SbYXWFtAc8dMt9IBJzymdx1q+RPis27S2HjJtlXdB/abPybXIDr1LnMT6oSRi
FW1hm786UlzdJgwfavwOu7t8YXLNkIQ84TyGnke+dGSe69Ay9z16ntxpfy1xo76hu4/QUqITR23u
OWQpBIcq6ARNi1wbE2RznQJgE22QXxq3hIlUT7/fhZdWhJfJBPFwR0d6FD1kFJTTdSzo7kRmhMOn
k0ceH3r/gZ4/75ZXzgnFs5cAQ4Bh1KzaPB4OTjhm+9Jrvym6vg9Wr8SmC6V1wvsuTxWIKoY95tEK
uLOm8Uo5Jg89WE1WNE8if4wMwJXMdoRf1jsX4OTRVOToBA2BhUINkLAiOGux4TLl01zjrW4hmmol
0b8UAMQbVl+HuHvGIzY921VBLkHFhHw+xt4fuvmdsNSTqrTisHxIh6MpWmd4H734y1QW1q70eogJ
hVZc25okYq+l308zjh0gwjkkKy2nGPENTq74oddRONH/VbJ9rOYX8llOd9aI75MARtDocB3drH1K
U/keVS8yIcfVjEn4SLyoNOiPm+o2KWfc2JmRrJOSWNcq0YFy8KKEZW4Ku0rwoVka8xpeOouiOBvU
43KlSXRSfoXoNYRlMXcSMUz5t+UdO4d9hAj94jY2Z2ffe03iEqaW7MLDJO2vxtKHr19Ug1IOe56z
1bRMXLSkMs9DbqfAuoR/FWYDGNcp9E8c4YpQb0X4Y2Emjxl2t+fGzAVaMmt6cJuOnKUUw7l/xZfT
nBkDEkMCwQl4RZbm/Aiz6IjBZV/NgxzDtXETZgqxeoEydGNVLf3NOCYmcNKNZuVNcnyURq/BcWG/
w5sfPPj9NyeY1CmS9M6Q3qKNWq7xH5M3o7qfS+M980oNiGAir3VB9Exq9RLPq8nom/jlve1AkWss
7REQgTotEJle7JpFJSMrWG+9lrbPSqKIrNOn3LTe7p+jGfEtWFpU2Tht7NpQmxRR2oo7Vu4GC0n9
/Pfq0cqeRtLo5zmwgx5zF9HO52vgMlF5eOUAlG7qROnbJNNIG8InwNRHfwVlnL5UYF1lxsI0G4La
8WftR4oIz6LZdU0jfvg5clHVew8lp+obqIVq548ANJb03Doa1cUsrV+622EO4ZEX/kFvnOpxCdEt
nLR8EC53rnr++6OC/JVryVJcfSK0JU0+ZyAeN/oxX+gISZNufCss9yU++INZjB78vuGrx2/+C+3t
lUPZ8q2rX0Kcuy+JzKINKKPxWVMjGaJ62+3IWY63dTKVbGZz3di0xdbIM7HPrWHtp1NorqZudBmy
QWjf2b7X3Z87f0RjYpYEhi9PYNEjJ8CS4K2CzANJ0qKfgx0tLlnlcGYlIJjebJGjLUOvZQ2KIwY5
tRtzDjXGADoWe13ygxxV9y2HQHB3Oy+WZ2f2PS/vPMu0WGV6aDNBblzj1Av2mBLzlUQBSzO1rWlj
jVFiXFT54vtGcBhF/JjxfJM0xktiYHY33HIX1y1ODXby19ITMG6oOsADUeKjFbFjHHg4af6C9kAc
jOs+KmH/5bWQR/ygGC54JbttCptttVwun2j89tWls3FIHZwdqz7Uk4uLNKYOlbhy4Ie2ThTpVi6w
lmFww72gY5gqerETHMu3xocdV+pm83Df/5jEaIf//KaqpApXfQ5nyqbSvY4sOmq1vDW6d6SH23SK
zYuWyuA9Kryfbh+Yx7u2rWVqAQxRvAVdqX/Ob7TETB98XxYEilPbBnb31tbd9NDKct8JhYAWrMpQ
yW5amfgF1mKwOZnlwYTROKM9pJUFCMCIQ7emoVKP45rk9L9q62c4DNXXNur1Q1zz8PSTh3IVLdyW
Gfe1zwlicazQQm0dl8nOqgg5Y1BpbLXWCLZNVzHH1WoEvvPBK+zicTPGDRJzB5FA56cfho+PJlGS
cGyrc58JZH3zjWrTiSo/2TzlVAh/v1Ue2vFKc77ca8WlbBwyS54C389ZqZumO8hlNWs0L0T073rb
QMh6r2xSrrpozB6XVm8jTPVgld+rONPfcTZNR9Wyo4/nJhDNo9QRiaBOi7eptFDw6YUxsHRr1rTJ
22BFFx2HZ3qbJfl2uGssTCz6fD5aZC4JTbRdT/t0m0KyhAYpERdUIZMIwrvDFwSQ8coMTe9iL0dx
DvL6OYO3YpeefzZIvHfLYDgtsffhMMJ71CpOk3Mk9t9yluVd63z13Q/VJ+7ZClycARpL+XIJVhFN
b2IxIZhSSPEJQ6C97WM0yokf38SpzE+Bnvxa8ChUo+oOSikMhzy+KH0ny0e/6A4qTctDKTUf5qB8
J882V403PiiF8d+xe4gqTUeYWoPZarmMamd88vSpP5Q0nvQ0zb5UuvZXNDKWud8eKLzRscp0lFjk
8BPq7o1h9AuGIsc/V0kxriYO6npUy1NdIh3vXXH1IxFv+6BQ39pUsOF6Osfbwd0tkogibUAbZSE4
2FkhMVhDfYgMC4nvFJQvqug/vbF2PwCnIixPxWl5SeZ3Kuo/ujo0rygP40fPD35Voam+BGyg3MWd
sZdlqb44EfAXLTKw3vKnkKp8FsY1jIvoCtCcbDAMXpue+cM3qgbUEz4bFwJT6+gxddxpQDLeAtW+
hRMmC1pOuG3toHqIq+FY0K1Eb5gl742TrS2g7U8t0/XDZPTTnuTs6NVH6MhiYF9q+s63QPdCOuXh
U5Wm5bFW9TazYv1a2q1+TRm3XZfLOOd3MaTVd3C8+UMedTlQtZLTsskwd7lcPiGap7tgTbn9QQ22
T9q3yn5M3brRM+NzGsdfNRiUhZFQF9G7S+n0HGdjdeOAZq6wEsbArGaNLR79als1tglJqKgPpW0V
q1bZGirHxuQrV9O2SgbClg1koUA7cjvfcYrDwVfD4cqhvDdTYZx4UO/1E6eCZqtZSl/7IiluhaVb
e98xZg580R+DoehXQRAM16Ir230RaMOVc1W7D8Xo7BJ9/DHxlF05Fk/rpDXq74UXPug8UW99lOp4
f4DAmimVAeiu17AU2SaDlMcUaVYGZoA7ulzjcj6cLZ+VxMIfYLWJXUf3bkurvZ9P9pC9QPy/i8j+
mWM/vel+bbxjKttYWT2+1MXYHUiktlez8OXszhXOgHtXiCY5LVfLx50xMStkUPwR9Fv/962L05ms
i/nvtNr3gMSak61ad0NnR6281AnOy4szvytiZobr5W2kyT///eXfqLzmlxgGRKdzd2npM5WJ8Ddj
ARR4nEFAVQKICEzW2Z8s/6wwAjQEYT1kTuI+6igcF4trSzLBKNpg60ZO/eTPLzIb8zWl1yrLiuo5
DmPsKk346ReyXKWdSf7BlO60WcsTZOXvl+WSo+OwbgtjpC3gm7faSJ/aTBNHyxb1Om5LgvI8J9hK
ver37M7mG4O9gAq2IDjSy64cy4pbbNkD5Fgv2+ZTFYNo6uQWjXiwDSxTfUsc+8izo95kRhZlnna0
93UTY0xWMhz07Z9ui8XdadsPicYqyFR1GC1XW1PuyhepZW+JVnlnXCBPWPDCy8Ll4inY42fj3td1
davjYLrBvlQ3K2vx91Te4/z/PLUf7cQcT0Xgi/dOb96tyBMPLripax1k330wAxhB7Z+WFf9VJ0n4
lgQ2I8TK1k8mgfSOM745/aNlReVHjtj3FvbRKz/areZXzq+yoVyYCVuTazzYMtF2fknfz5FVtwZA
1aA1HrxX2aXDNksTvMV54r2aupcelD5qUD9GDCdUxGFVUjAFuBOSkqBHiE4Rvp7yiwU1cd/OU++0
gezrJKEL8xnk0ASj6azg5M/WNWbi2Tiuglyhfs3ow0WjzH60AwUEeqi3VsgfZVh/hGlCUcSIn0Jy
To9Ps+olQEr+zIaQ7DGRaXvXdaNvcGQW9tLyYSaPcJc8lGe+7N/MJPhCEqJ4wIRhvd2ZWzp9piNG
MOvoFtFzji7twRN7xhQAh2J26tRvHh0oCifU+ZBrAgY6uAn8Zzv0ivdxiHr22jlsJMrDrzwW/kpM
TsF63noru8D/Uw9jAv2pzPEdJM33UA0Hl6y0d62lVWBw/FgHZflXIIX2gDgX1+T8DnVxsJuYWJNR
YfGxUqMKTxC1I5hjZUWv8r0RHsS91PmJhQk6hFcZuDmS9hAX4qqbRfhgxiNOcqenEFCkqHgdB0zm
taek4x9zs0DgyKyCg5SCFa9FbFqzIqeBGe7paA+HTurxPqnx8Mp5mtPqm6634kubpuneKsrv3KsQ
9vSwp9VAbvXYnuap2XuSJfaqHaf+zPIcvhsOnpDIRFW+fLZstc+hkPklwPnkzsd1f34JRr3EQYML
LvGoj7xwbPcEpfZ0FUh4XcgcQj1jhoteFO3pTWwX2TEjoQbEVh5BNSGzrN+TNMsPOW/9rSpVvFeu
7A65rhtvI906nZLvE5MB8MhcZQ+aBhsYcMkOKsZ0LIrBPgUlh7bCNXa5crq9MVnltXRGEoLYCl98
L3RXpRRf4iQsb+58P6Tz/SDm+yGc9Wlo00m4bbeea1EJWq3zZCSOeGyRZ6iIzJNJNCPgT/6O7WWH
v093yxEvN8pzv5AhmwQURhWjdUP6HuVro0vIeQuQJUd9bz0bvrAvVZG8Oq4Ooy3y6j0cUWrtNC8M
WIGyOFRj+71uvPrV87r0YLGm7anyDyE+sofOyzgP6Xn5K+RXFne/apH0KyPzg71VNvluLEL8QiJO
f2aElsLmjiMr+95AKNh4npddJkB7twTl9Fp6Sfbxe8PW3CuQEPFgq5zivqqo96PEfiFNxn8JPP01
Y7u+doHorwVpy2C8L0jMxg+R19nFtlGZVn6tvTOBR93cvS8gz8bPho2d48IzM/1Fhe1z10j31Yn7
S5Q56bvf6KwAjf4cVt2TnCFuaTa2a99U2wq1zmvvACr3+uLcU9/CmalRMxWtQASdG+k5sHxi0GQs
r7odtuso0drnxUKgCe9Q1MN+wP1U0SqizwUiqJWRQl+Tl7vl0lxgQf1gbT4LuxyvnpEEwIFNG64I
yQEuFhfu1cnboj2rrmPVdhvWVk7EKVYDfifDXtQdnpicTpgEg7tb5hd9kvxwsMDIGPNArEyeTJwq
Kw28j4ty5M4rzVLzZ+b2Pc2zSbuUetsfp6h+HbtbXEKkWAXyRhO3OQajVp24CJePTt0tSEr7jYYA
uUSlUzIds8IrgM7yfWL5FSnrhl12EWr6AGOjauSH7iH9siq33wTuuEeRP12YiWibzkj0TWol3i7H
Hyzx2fUQc2cWmpm1CKpyR+xiu8ZE2vPd6gNgmdiIfgIKAAOSXIOOptfywlOgIZexip3fqf7Zu0F6
8B/12N4uW0Jvl/lTU2tQdi2A9hY7uRohsoGH5F8fquZHrUBANrXdHhgRje+j3h8b+JLftYjZWW8i
heBkiD2Ec8/yUvRmwkGys7fLJTKq09jAfOzMAUHTomYajeAxS41dx9D2RZfM/x1Rfm00/Kf+3MYs
tLi+MWJIcyh0Uw2XRFWhRwYFqqvIzuSpXQiycuiTK9zACnNA6B8rT4KaHPL0dP+ycHpbPOIF7ES3
jtahNdWXktty49YlY9kF1EXFltDanJ/sTGXJpQHPpQ1wDCYG8RxNBwxpXXK9v7VEklxTHYmkP7Dc
VhFG0yDKDPIG4OSw1HabUpWudXzS6esRfTHV9FOMWmzbWf/GYK+7ovQ7djP8d3nxYl1sJV/8+u+P
tbanrmkZ7mqNFirNdYYAPW6GjYxGa2NkCnw+++qGBb3lYBNX52w0yG1I68+yNcPLQlruraY8MXWY
Ux7Q9uQ6WQzhGFb7wsWkPldLZmziLY7iamOaYX6pPfj/S6U/mjVcUSv8izmIz6nCB3k26f6r1cxQ
vESBpF6+38lwIaOEQbFZLgmSSg4wh/2VHfr1zuyGHsVUR4BmXdYnPNWs66rPn8oh9k9FbCiwb0H/
SVW9nRLD/lL6TrNr5zFYHko2w7m4HbgR/+OlMfrHTMcPOzXaj7S1/F9a/GOIxueGHerU1cmmZFE+
RzonGLwJq4l8F3byMfN206jYn8ciOiBDCZ+aiLjwWTLqAnp6aRsm7SloF+SDGOAToWGDtnG600xd
XjD7PGnNrANK1VvS8CXf25t2YkWPyyGzk19k6qSPrazbhwHTJLtfcHbns75jDzGq0/n699sSe1KC
QeoauMW1mZR26wq9I8ms8U7EqzE66AirXo8B/oeOkgy6zwyZqpq9jvjzhMKVXt1c4lZKg4gwiOTC
sOslrJXHg31hzNw8oLLQegBC1l+MH2BI5F14GbsquiS1/+nmNRVp16ht7ejWKjkAXzZ+VZ774ght
ekNWtC+07tfy62s4Hj27iPPsueM639dPhGif6U+bYwwBoRT22fGa9lPHHki0XZx+IOcnjpxcttMA
lHoTwwFfpg4JVOVHIzPOfWNQHECMWHu9Qv7qtj30DZeRe0Zd1bgFEEh6v4CgGcQIvtsUQtWlyfGm
yiQIv07erISsTOvsY995aT3qSztonrTSDy9ZH3zofB/vHNcZ6lrp03KlTetxLLJ3Mqw6eLpYENz0
R+h68U8/xa2nEvFBiNi0tUa7hQkjq1sN8M9uotfFRzdU1mfkjAo4HkSABNXReaqwDLh6699y3+23
lpL9c56WEujd1L/HGh3NNs+ZZqRmuoVnUZ0dB53KfA5c9rNavlWtPrzpmvaDxIT51BBRzPbX0n0C
FK5+4jodWdor4wX2EZ34aiCexMr3dYsq2Epb5mCON5O0gSQQ3zfA1Jk/uHw60KV7KWh9kDPTAjn/
fz675V2Bl91xO7DDlRTpTwQKmSjFaTDYsKko5tecoLn7R+0hdHdT070nhl9dc0urrmpkU7HrBlv4
fLl8QmlGNa4au8LRUknvVLjks8yf/fuPJAPD3HoUbwPM40eF9+MocnAqeVQJHEZ8zDXH7sqvcY86
Cga9hsYy1oJy75RTdxlmLNXyLmu/Mv1pYV57DAoK1+0uTaoZO6FKjOzakAE5mLNgGMa/pZg8j01I
G74cxU/mK3AuotJBkJgEUFHs8Cw8I7v8/WLG2Fv5Ez+XhmOQabNXC/NoNZxVYRrngchpkmzsLvkw
QmKXBo4Nm9bFtrisJrJo0NgV0KG0sTv2TUQIScBNEobxzzQtwIjhZDpGCY5LS8N/oWRX75d9qOtk
chnI1kPidwUimG5tswtf6JEdc3yol8XvEap23CN3HECHsCoQpKM1H204uofeOLVWZpC3EldfR2E9
FmM+8U18sKacAgdOlqJeeYk8FupB0Vsfte57UMj2kBS+cXS6/jhIw1nXVA6nJoHQHHqMKDRFmpPZ
tPVXN0iRvmr2ZrJnYaOYyie3Q+E9c7bSEUVZPGAodMb4Ouhe/R0xG89CpQfXmL33UQp+5ulg+keT
NILtonyaqH5WhG11DAjnSRb1IWg1kzlfFGGSRzo+YRGtmnPs4aTq/AE7LTFNcWkOD7oCMuU5oDCX
vXNpgBuDC5fOLH6IXnjn0nbPXcyAjQ6qPDNd/iSRUTExmcnE5BGAVbMqoK7fffDajyrxvHWjxSdt
bpvWyi+34BAZG3YMBXTMVJ+i4FushuIX3e2/OgS4b6yN8a6S4XCm/d9dhbWtgnwVGXCb7uDPyabJ
ixqA08+8j6o2ZB4c/ijVw+jVx7vNtdEKXB+gis10uA1zJ2PZmgbQBZ2J6DMgPnHTw0m71ILiQ1cW
mTpF9DaOQ7e/D7s7QkTPhXnqstp+bxUyJSzvHgETxhnFkzzCXmEGTnfszMpGdz3Dd9cYWHbn/5pf
sEGrjAZ2Mm+Jy8di+YN9ckSMlIW3Bl3KelA9dHCCd5B5Vduaf3YXxFK+zt3mIyZ55MfzZaT85Cpj
znxms1Mtoof1wOSfkg3CBx1P63kwEKTPn3WdNDibDWcUZu/6S4G62mu96IsHavIYj3AgGEEYp8iH
4SKR6ia2k7x5w5DtrSorjwwn7SeCBKZV7gf+ux1YB8R4+ppsYncb1a5ItqaLproXcjt05oeYu2Te
/LK8612CqNPYSC4M8d6RbkxPjWMnj5U0g5Ug+eGryENinFN58WkcXXPdx1mGe+mr51veeoAEe257
L3rTML3rvq+fFpmDGROfQMfGUAe2NZOjW6we+1A8Mu0R70atvo5Z4r+Ryco4IuhWhg2P0rN5eEAI
/y70Ig/u598H6qXnKPJo3EOOe2tcNecLNGI45vb4hGfArbVoxbh3wEIScKCYx+/Lu96uvnUug6ul
XTc5enCztfNoi9sic2eyQq5TOK04FshLmYxHKGj1ZkkNCXsXt7aeP7W6ph/befZMfxgn4ZS/dTZ8
OGQC34aKNI7a16f/gCtH+oSsO8/Jdx01GKFWPOr4HqA5QwJ+7PR64iFgvQxERY4ogeHVJcq1s1v5
0EckPPNDHXusy2WdXPKWm7psjYPdZ/6poRCvZv3y8rkMydKlrJpb6ddmRz3kT6wIGgopRC0nt8Fv
3bpduE8FzA82zldX93EbL13/yDXJ07rPypzWgI+eBVvh9l/iUGdFdD+FSp+h8mHqNOWRhAqYqw0u
88wIfpmRoiSrvHElS6VuWtUiR4gTAnv9MbCOSyKJwojbiyw8eXmCOLjgNFoL3TgmGoLqpTp13GnY
32+Vu1Mak3lEb4FyR6VjszMnUq/auHTWFrMhxqQGT2jH4Byy224BZgSAXp/nKxOo/uP9++roXzzZ
gfbUjJi1ZUhCwVIn0YQf94sPfrADsjUMjYzOeSpv0te7+GbtbCy8Fmvf53zCQD66hF6H4naem/jl
qyhU/kFsboPIIcrYHkpzG06BOPpd/JoO3NayGXZBq5vnZajuBrRhgiyajmWZvOZp/U3ha3jQ05gW
SKkVj4JxIaVj0xxAeGVnmyBBxp7mk8iN8EtjC0p7qoUpZag4E7cWGZZfe9G6bFvwcGH1WRq0Ty0q
wVfmRy+pHhZHjzPV3sx8VFE0R/cLyV9L+9X9p9weykHVT+WE/4evYwOjsvsyRMPz/dMTJqJUuAAT
S0eszMlpjjiC7klDrSPeAVv5+xA0kBXkR7sx7J+gCFHqHAPPT/cVjnS6iwA1MXVWUKabaSuc1nsf
RgAMZHq4rQFaSm8eC+1izQIes1gWUvTN9/wEZAnevR63BxnuK34Smwkm7SZOtOCg58k74XPiRrtH
rkUx+VthQe4ZesZMQzzPD4Be9QYyLBex040+xruWNtlj6YpHNx/UiaYOYpGhrL4auEFXy0tYdM72
bnP3opuiLXYXPaDJgv7B2WcVziQVVUn9uNiTB48Jkc9sEpCHT/+idgv9aok9O0Bxa2zjKGkAHhfn
A7PfWgbFXvidBZNROy3Th8ULwng1CTwe5Xms0Wf9CCTYVfsEYcY2aqtqU48jwOMCRZAZhdsh8KFq
MFC/t2IqJETHsHZuLeKfL76j0m0Z9r+RCJi54tgKIXWW5kdY0JEthQu3ASfVCzbcvVUTOdemsPaW
UYQGeisiUBokGM1LkcmPQWTxzzBFidKTRuOUzAkXu7GPO27Xcs/DR8IqCd+4OTeylJug4hQhG7u9
LC+hpn0zGIlwJLep8eIpaY+RifQu8oEeFcPVQanLApiRBbTIJ7XYVnBmapY+nQKl6rTiJlW5Y/qW
8rRl1oPnaY/snfbT8mj5ZFfHYz48NP7GkVjFSC+eK7P5hvzldvHwM8gxmUpdDNi73AngGArn+z0W
aCJeZSYwLXbP/8PYefW2jmVZ+K806p09zIccdPWDcrIsy9kvhOteX+ZMHoZfPx+p6qkETA1QECTZ
16VAHp6991rfMpbt1JLw9TTZ1QlspJLletGA7DmORmHswsqt15hc4d9Qk+3JO6gflAD1yvxQK0BN
zpSTwA+0U9ikDx5JB4u66uwXtAF7mvF0gcthNVtKauqQtcJ48IH+lb6cP5ui4j3Fabvlo6kr915o
KUP0WZWY2PLalq77u4d8Acp2/ltdmic0idjrdglM+lza0XGsyh/zEZojvWKq0dEayyLs+oQ4A11w
jDslfygrh5l+ZzTePgLUn0xaHYiD1YmeV0sQwZULAPE8rMNMrA0afQ6sVkcHa+D2gXvB9vuNpsy2
89G1CDcQx6hof9Ftr97cdms+1y+iv7MVYT35KZKJf2W4ulFK43tjQXuLTOM/wrU4Nk9tyEAzq3RG
zQluQ141yTNhaUAdjEL48GaaEnFUadFCyuSpyGjIQv+x9r2dyU3qkVYg+3TNyDF+CuoseQRBjnUC
9UNAm+8mnYri1j/eLi/pREhqOwjlhgMBJJjiEX7doOb0G8pEMfZGR4SXNmVxVBp+Mb/oI3r1yWPn
NcEvij+RkqQx4f0ceQgNC4TwqL+Iis1Z5rqEWQmjx8HCdve3m1nOMD/MOvNZmRIKNL+EEBwWE9DW
8Z9anMzbsJRc8c3W3gQ6l1kRAeueyeMjGet1DSh/RpC7DZqQymHFgEoDHz/J9PNQgR/u0CA2dBh2
UZuHG6ljVpqWJDdIrWUWRsE6gDwEMawqCFMBgG7uvaJcwdcfKQ2moTJrxbGIPQIxsTa+x+VT5eX5
Js/7hGFL+KiJXPkygIHXVNoLLTMRViC0opc/NakUz4gUJpARIgITJpkifQdgq8FZM/VoAtJPnELj
slFAsvYx6+zCrMm2emIqzzB7HqLG1NBOZDkFfuCCxql9jEEiM7eUEfeQY5B9SxPTC9SQETiJzLeu
HZhPpfde1FL9wtT5vedLPytIh9m51uUyIxHueb5HGh45obglzb2llx0x7oxQWps1qDKHhyS15aNo
WCKsJL5wqCoIIhnS+r39VhWuvmsme0Ogpw+IHIb9TUdWorLgjCcidAQfl5f68DHGSEzVXnFhm7Xi
3NqZRRdwqWMK5HoQqHs4NcoqzqP3gESHYuk55ZsjKuckwAFW9gDJ1i7wm7If2cxNJ1OMYtep+KNt
nxPSxJC7QcBeXMAkoLembhBwp5dBoRGZOqm0fJAuvoya9azZUrAZbuZ7viGSTcfwdOmX44e02/6u
JDFz6wUx9PEoYCQqq0evQG821BpruZKIAyAcfTskBj7rjEEFLlrtIU8j7SHWwe2z2Bleo29rcLDL
mqvFPnTJx5sXoLAXn21lY89kvn9NXfNOjPk3lUyE+wg6CoLfmNMlQ/Qdm8LbNa352IyRckwCmcJC
5g+qiZu/QRr7lpuMu6HALINYBNcQoOCWAT2cCqHuAImUVHjhRU8sSRpd8n22m0rb/FSj2tr1lLGI
AImTUNgXQ/+P02+xdHYQ6uI3z2uR3PRVfihIHaTkJkJ4bgw01vjZql6I5i4aVnHfY3IrA3Ohx+Ds
5sV3cGCXZFF10WitSVPqz4kSR6vaUMSe4XlKhFFqLnuQ7MSDtAWjcAQgq5FY7J3dVgNB0MEmjlFV
6XkO7MdKmktYgGBUoUWsUaYYz0pIdGEavIHFI8yuK85zbc8CTxHVPSrZVzepiVJtemkipU/bClrK
RE3jo3n0kzp+gszFiTnB5m5Ln93qz3NLvEwiwC0eioq5JU5g3xK+9VZTy3bfho3zYsfDGoX48GH7
SCwRtyl7pTWgBGUOE2DVvNi+U610EGtHNlHBk8kHQW7HRfX1+DVNwpcijfr3sakieObR+Gg6CZG9
Q7jxZHsQ0jLxcRofFsoUmtBNcGbFDM6tpzUUsHa+zdQcYzbYS1TcqXwKYgQOBEC89S2iL5WL3Up1
xzPXiWvZl7QScJ89pL6DOlgIuW0NK3xMYGxTOdzpRHctB5cQKD9T3mdZ/a1PMBSFCpxTIg1uU7Jj
h/5MQzHdoAAnOq91sBNENYFmY18ue7cRFxsX2DIZICyUKTjSFPX/naFU5kNSjd/n7yL/3+c7RnXA
I0MmAD75jzNyBT3iMYy68lVq3cmwvU+zycxz4jnGWdUh8KlaXVKVIWLMbEmHj6Njxa4TXSvZVJL2
LnoV3HsGs8IQje5bRNLjMkrhCZo2DoUebsDaDPRXJdBoH4WVHZxgzzv98GZBNZIy73ayaaJtoesw
IxCanVs6QVGRnss+bNadCZxgmC4WRkqrFF02aWehrpOGrX8GCW5MveT0RBmYvYEYGHHmvmpWY+Ki
J6Oms5rsxXdH8CO0r3DuZPlVQ768iBO9PxCNjnKsyOpT5KUPkVdXl6EGHSfatF4pCHFXSpk469jt
rYNB4b3sQw/jHM3zbSVMsS7cGn2Dbb9qpVOdaJbUp14vkg3TeWIT3a/ZuWJM9pW0rwlTV3PvCNLP
A4e5BWaWrHPLGC5lZLyggS0e1AR0k6673ywyTneej+5w7oP81haRurIpVOU0WgX9yd7YJlqp0Y+k
YaTITN4D9p3mGAlKdeEXry4oh4hGF9Ac45mqVexix6RaGwTiuDwdd3NL3o8Q3UbyJfcpB8Jpt5jk
lbkfvL5bOrndb8iuZhmdmAUwOdql7uS4dsLkogQieCe6w+xiQuGU+tc7cbZWtdh/iZSmvQ/gZULP
bKn+EL2R47jQaCA9REPz7jpTe8tFsul7kXO67cpRu05UFpEvwtI0lpVqdRubMcamD/LksWaX6hr+
uZhiZLGTF6dqHPXF/FADVbMbmW6vxJ5AkDLDnjcl4fSejiCSDMN2i0G6emKOz/AzNfMvQ7kOXOyX
Nz/ObS0yQ9a5yPDUk0zSdFXAdngyvPxJxIwakJZ8CCdgUxfTpSlLRBMyLh7njwYJ3BpB3p61s36Q
9OQA5SQvTO+M59GYoMay5YBTwklH07RbFis0z4Bonmq+nbVQbGeDrxsSLu7gU0j+q+miu5ktE5Qk
3i4eAefGRoi2OMok7avMelQaa5/Usr8H7WY92kCgmD+riKRr4gcazAuXPDPR2NAdVpnn74c0HC5s
68WqkZaLVakhnYHr3VYIh0m/Dfm66trh4TY68yDYrvycYLEmofmF6qHasvewN+y7h/VssiBY4deH
bTMS0H6ZWVZagnIuGpk/BFMaWuSTxsV8DK9Qig4CDxt9DeJuT45tpse56eEXPnUkP1ims64XaVO5
dMKQzejU6UVsZSxCjHbHyAAdTZjljRxR0w48dzNLTdU73rcHstDTBWqchAFY7QvMymb0YTgB8LbB
+M5F9w7Qz8oUuXGaqaJeCXaxGh2CzfEcZtkAXlxLdwPUvA0pSM5VUSnfCovVsfX36a2q9lEeOYZt
8T/MD2YXRA8q/hsE9qpcZ6mJ8Inh08vtXoR8aV7eNb2KF4WfI55MKvsas+G/gRjm15HgDF/R4xoh
EKJ60TrryGyt2jd++ZTn6rpDq0r8oz2uWO3C78Uo4fGWsjsIkj1perosGDJ/03PXWacNg925S80O
cnX7fFrHJF5xuvJokY9siKvJode8TaWV9cuIEHSPHbRmG27py7AjPijSy7Vt+d5XVerXQhVPfjGU
T6abfCeAMf7EEvW968tN3Gndu2KnB65u5ms0AOpk1MhMvg+iJTDJFYzy5EEaAU3swcWk0/TqNstt
67F1YG1NOAMv7pN7iRoQLi0kd41r1gYcw49O9RieBJW5c2uXlIsovej9iJCfCvvWNVP9rOVgD82F
UD356lONI4+83tCwTnspDCdZBPaYvFBO88llWXXfllq106OGNIK2WilsvB9L16sOPtmmi3KS8M3P
+fJL5KT/1ZZ4UcvEhNgVvfhYznDklcarqxNgq+pKdNLahLKyjFNkoCGU/xDZ3sqahkK26gy729pC
Kll0N7NzHOrvLS7mo587/WK6WH/runev9dnYDSOO7SUVyggkvED7kuqSTq0W64+9oHsfJ2Qwxw1N
+JAoHZAreAzUiVxDZYNwcfosCeW5d9CqHGVRB2s17/QPGYlF2yb5lmoYpf0k0BA2SQu9Z8idMV8m
sJMZuW9chzRXl4Yn471fPUKcNp49H+pszIx6hQVJbCs/oqoPh/hkOrxXLRPtg1l1zJDM4m5MMmXl
FaADFpqTDIfbXY9h8Zp2XbNE42NWYfUdNRpBH2W2bYLEhM7MrHZaM1V9aLGNnEVbqOeSUf62g3lw
un2AnUDULyKElzk64ZszyCJmuLINc11MNzNjpSPpQTV2Lp2Y/Z8E+LGuZuubznEMhnOqxMjmXQA+
v82SGiYexGYyyZksT2nbA1Jlk4rYn8FdW19TI6JyKpx2kYB+Ot5emYv42JskSLPbpg7GDLi/KlfO
3LxOVDIugAXvuiARCx9/9ck0E38XM8u83ZsLIdwuNTvion4InEA76mwusXu34CVwvpHNhEQrCIap
bVkcZtqQpxLk4vvkzURaitqilLRybXJtxsDzX8FbpgsqJusXDyGfy9X0WRbdG8FTGOozX6znNt+8
7khPr1dlL34ZLawi0mqtq5EnydKJc651pnEOI1VdqjYTpNzAtKAhE6pxYTRLdyyuRmrgtNcmiLs3
KARqu8Z3go6bQ+rHzSpK63CbGFVN/zCuTwk8VOpsIllDXfOW/HHlXGMNZm9NlU9z4ajkdvo13ckA
Tn0NcXPkmpTNz/zxR0pX3X5n/mXaX4x9ia3LNTLeozGzL36Q0NFkKr5GxlmzPETW1siV/oS3BWkW
Tah3Dilsv8QV3btOJO7piRXMNITyTm4sm7HfUNHzPVGAj47E2snvHYXM04g24701aaJQ6tcnQ3Oy
Z9SAAaREGdzhlfKOTZZ/eNTLx/kmCnUYceiBID2aexkUmLdKz9zjhKEX2bBzr5AsPMeCsJXGZq1X
wMrdzQ9job55PRyxdWWzfYMnmr2bkYc+C/nkoCrePplkIzg028UQEYFkdp1xKnTEHlFldtukJTTC
nRT/dSpfkjZ1r1UXVqtUrZ2dkO1rNBb9IdaciHaJql7JtCKJlaa53q/tCmAlHdjkwAEZk25UgSGy
0F/QqF23DfCkuZssBKmULZ5xjkfiw2wkS+DfDA7gYgnljWG8Ls2UfrT3MRiSbFk0y8aypLmxlVXx
w8Uh9zEoHZZtIKw3m2lraz7DXhpqqNXEipiT8h3d1Q8v4bV0SXdVqyJZBh0mD2yYyTLHPlaG6XM/
PVAkT8+/4HdWdLv326+qRdvfG3XWr7Bbla+YiVfRBDFxG91eJ1Wf7NsiqWjfdStfo4+LU6Ajq4AE
aeAW9MBtCPlpJlmh//K4NYv1Y53q+nMb3yut266E0RiXSgwwC4LxWz6orBeFol5EnNcHheySTaQh
0vEYDO96tUsWsINCFuAWqo9GW7ot7hI1GCd0qL/OWza5xPZFr2opygWAk+EuLNPoNQjBxBqMghy9
KdHG5ofS9ePXglhnooGIWph/yyuzX1rPybZFR6aJ6RKWrU0XkPmm8fyngiPn6Mfy16cKo7lCR/SO
iTtSZQam/4ATIz7Nvx8LxgM3b1gTcDiSlNs+gj1doqsBKqaTaZrF3dm2LYlQR8pz6jCVZN8Tr8zp
OTaEH12VAP2veqK5sPYyH6dtF9P0YcSJ7rArq24pbVxHZIbIx7xGw6NbNadKX21m6cd800zZoI6B
YzBK42GTtZ+3iWMXSCLLi8b5TmaLSSf5q4zQefFRdU8lGtxFp+rhTunRl7jTjdIZoC0tn3YMzqk4
Y8tQDNp9mBpir9OThPuIlqNrpfiIR2BThAi8VHrf09CV2jrFjX1QSw/TTdhOGjkRCXR/tn2EoUvX
qOnc5fwQ6x5crXTQCRxxq00eJeOxT2gKoj7OGWLY9btStCNfQ7RiD/yQO1F3caOMKXdIJ4awFqDJ
rESVnmHKBEo0by9rUw/WUQADz2z07jTfC+aHNpcGXaYPdM+tqwYczPSTbeNe61I1KGK4kUYxHu3y
4DDsWZZGTm1jTLnmOKYfYvyu2yrwO6RfufY+yIs+2s5HZI1MXuyHhuiPO8F0HwMNxp9FV8XBZn5S
CapgOyiIeuOiBPiM6LysonGhukm20Y2kX3RNnR9Sc8CSnLhU++ZdWEhthX6fqY5pTBEck1OM4OHX
oF7oiMDeY8URuxy89zIs7BgIYWuOa4mVvzRZMps0ta853ORNUJXGofa84c7WK9yCkTG+kMPzqZuK
8lWbfEeCxq9VR990uqBDnmEtxnH/6uYAJ7rUve9bewqJnYbZvgv7oxf7BrvuQpvwRT0Ywn1hDv0l
aiymrUxShqqgWmbMf1bA/9HjDb2zLkgkN7qoPgyCODpaRcPSlk1yCGuhTqyddUyj4tEw62zrF669
pFr7RQtj/AgtDbYmHYzDWJj15dYZKnR7IccRVASZE9jf4Fg100OIp+5KJLmxbXxA1LouyyPuZj69
Bg08FlJ1R5SfuqlzDf54SK/as83sQmhhSEIELDczltVnmFl7q8Pv1zLB2ubEAG+Hzu/3aLPsizrU
4VJqdvmdCGGrylCWuYl7IiWFBLA+zPd495ytmg3WUWuuk0H+sxpUbzWiGTj2KmKqQR/3Nfiaoxoz
ngOfFbYFZgvRN4+6798bmdG/c5UaKgdd81Q0IyysDngJ8dI7vntfGjpvfLrXCPNbKrdZMtqnyQj4
oufBMWgDh0xe3XqmReXnOJZwklX05Dx9mXSwS7NWZhtfs8O7WNOHvQ6XY4EddthqrcwX8ygafZRx
6hDSLPTpS4YEuel6P7/vgfCFwXUmvjMnY/ftyZVihSWmA+k/zTcqglmcl4/zA4ETDg+PZm78cpou
piQtiVxqGz/Wh4U5G5ppfTNSQEW6/r3bVqdeaymqF1VkvNtVaLxWhZbvFObaXIl5aNCEX8aWqx6j
0jvpYyFQ1iKd5dpIika595WBtoz5y3xRJilTPZXqkC0GZWhvAsNWTpZC7MoLe/LEzlbYYSi9Y8YS
oLpOdiAA8SUuXfO+l2O5k6IBSu4LbzlP75VYWEcRoUiZPzLdjsOjWQcr1+yvs2wRl3p5qob7GZeP
f8e4y/vyOD+iMCLKcCbj3/a1wqhMiGLECwxglTH0xflmNq7bElEunLP3VNE/5qlkMGlHEwXzBfmG
GCULw9y2WUs3droqJ9gK7SR9rMj4qUcVQh6BpRsvdc/tYLqnQUbRbnCcep9pSrkqdcmomi5SWRb+
q7ShRoUmgV5g3Jwr4fTr2fEUGv6mlU1xVyfhRRl7sYsUFRSzVzcrc6bMB5rNRcDOf9wewniZBu6d
R06XeyYSDXlrayDLDFpre9vS5Jp8nBvdJIo5y8it5a3RPY42b2QM6bLT1ekMsONMgrbE/z4U+GSo
i3mTtAlhB2enCIXXSSE/h/7tdNeh/3vyphsm687WSOoX6XpMLkSEc9g1ffKI4JXXWkfdmcX3jV5T
aySVf6TNhh/LGJUVdIZl4oA366cyI00gn+bwSekm0dN2CCe9J5683A2N0m5rkZMZGWeXsDGzRSEG
c4dx6Nl2psG00gRPHkm/kYYQucKMloWMZ4c2KcyF0UCUQB0wTajb0VtBMioqpl5p7bzexGBDGCTr
oOzthd/5BL4ji9caVIU4txAQaWOurW/J2p15N5UASq4W30JHufp2431q3guFzB2ynui7pTef+IOj
50SE/pbBUri6XdLckbhdWbPNqilUv3FSXQJcmi/83UMzdvlSlqJ6ToYOToNa2V8mjkmBn25kvrnK
uBbi4WqG6jjfyE78eg9s3CMtxnGbUydYdw6xrSc3t2icu6G7xpyCA6To5EvLAbKby10rLkzyKghC
5GP5gedAu5h5G+H9csRxsI3XSPetk6mDHDBHnfiTsfMe5mjqCM5CJtiC3j4WVA6087XcvZ9vEPp4
W8yC3SLtvV+fm38wiATTLMKMZRt0H6w86NdFmR3jrPfPc7GbCxSsmoXJlmzzeXbU67H1ECYYjick
TZl0L3WgmeioXdqKrm0c53tqaz0NcFiqdZCDGohzUt7x1WqvehJ8NYStfVG9LnGUrDJr7HEvYk2K
LBSNKPc7og8nq7MXWvFy/n8aLeFqdQIGiP/7upWMT7IsFGgLyPe8tXbaISC1Kkk/8skVSy2AvSar
9WOZ9rAtghTQyJge8RfBkp7vspIx+VIPJD8adxJWDL2Y+jTLw0onG6iLzH4N4JLIOBHbhI0Fw5Qu
KTB31f26p5QxSU/qgvv5ptaDY42X/8iAEQjotmmyDTYg+oOtofBNJSC6sTwOqdh0qirPImibA4mt
9NVLeR6mp4Ip79dn1Vw1owFHuQIkolSnMpTDqZ5uZJtMNxaZEqDZ1r01VFztGDBkpvVpakq+yFWu
tn5I0pka+ExM6pGLjsJJFad2/hqqCH4p6y56asojIzhmvVNDJ4xbb6lWaLNi2hmPMHMW4bSKYAjz
T8gkPv0APc786LfnFa2HuqeJBRId3HCFM5Vbg0HkZBE76H0ZOij0zb/1UX+BcC6+Se4EEc/gKLe4
lKVkgl0aPU2vivAfZmFQRRgP5FV2MmgT0kctq97U6iGkbfytB1SydOiSn9VsBGrD2W5IM9cXSPyK
de/6yHCmb62JBncRkUQLwiW17sljZWg6jUR1VJLLWuYkMM3Y3IhYHWA/BGHCLs46KsoSPG4gjAHF
hvaaoxFaFHaByRf/F4m8JVGpGvICv6XgsEe6MSXzumPnUga6WrbqUyO/0zqnvkYag02O/z1t2yma
VWP8T3/0OXdZ67ywQGXWsuBBfFHOmZB3jBG8l57aF+a11yPZDzezRtwZqquf0GSZBYZ2l+0zApYL
t3+rLdtbaVb+3XeU8hDPposypqU3ZMCrHGDDrqakd7ainAoGFI+lCD5LTXNujzQVQYaDNZ0mGT+M
g7C/Q9r1Mj+abyQSOWsEQjo/EqlGtGY2BSqFcLWSpH8o+vKHRus6iojSoQ3yOjdtVYKfpyCiu0BB
EFay4/9gP7wspiD1VOm4iaIAOYKiLUoPLfoSLD+QyYy+pRl7DH6Jkjchvh9CYbUbHdqZPm7ZlSUc
15Z5LMV7Z2CGWUVTwnRjdTZ9yYm/FjF/YMFispdmKLpU62EcHXVvmu4r1tIEexx52Ww9u7vGSd/Q
rTsH/FfpxmDeuuh76W/tKRyARIXqMjZ9dWml+ndowxm1/kfSpXDdSbUkXIi56p9xfYVCqq1RINeM
M5p4xSQZk97WYK9ybg2cHi0ZgQVlhx7Bi5rIMQGSVfYOoBwXWd3IXe1a75itjD1hfQz63RpNI8Pu
zbwz6dN08X9D/TTtL6kJMx9VE0KlK21DXfwj069qDAL+apivuRTms6uDDTWxAT3M93SfcB/Eouem
rFSai51KsHw4HpW4qM+1oOKtIvaBdWHU53K6GQwku30j9OWVwRSTRc1PrwhedtAAz3wbxOs4JJ4O
k2agVBPKXb04+GpCXh9LCYmZFl0lWFdIv7OL1acZChKeGxtN0nFxnJU5UIqFQTMsuyZ+4iVUp9tS
HEzRNkWwLvvO+2rsEtsnVp0pmdfx+/GKQfqgmEHDMVz5K2Yl2aGYOhN+CHhKNyriS1L43NOj+Xkp
jGibiAqrdILRh7Gmc5hd+0J2O0MtScwNpUU2Th4yP6+qZcembt0WZbDtp5SywjJLNkN5smL8lS9B
groXTy+i1Q0VG/pXg1kNXlWqZJOcuJWbJt2p7u373ic9iGgRwgmnJmPCwH3hptFFTnaAmg7dqumB
T87non6eAVGxolkI4+C3zZogzsn43B0cetmEmk9wUMsmE9umyXC+yYTstqs2A1icnSqjaWJHC0xk
yRsN6ymdLiKYKJ0IbKHPaNmipxeTTXVVwzy4JtHwdzFxfyaZ2nC8mZlpKucqrj/3T4xLDLkZ+Lee
aUDS3isSLJKPm3zRj1TSQn8pNL8/VCC+dnFsw3n1rYteSHb5ts3gDwjvs8BiMES1s7d1AoJnl6pa
6TYTxgMigs1c1AWJH8OxQRFoIZ6VWfE+ltXGnAxfcazQumcotDbseNqzYWX7u9NsOo1+vzDwHg0Y
MBCBddu0hfMndKYqksHjzME4mBdYwQwmpHBN/YXVpLwtmf7C2YlDb4a2KW227ob05lzNR9WZMl8C
f1npAX5/i3DOm+dc7WSw6xgwkYXMZAriBLFoKtWYaLeZ5gioTwpavWhjTd7wtOyDR6umj8TwpdpO
PV2rhQW9ChKS1yviPG+sktG0up3JHs6L6LK2GmVNpRXqE+OOncRIwxlGJKdZdkBKpHW0hb8bgq7Z
zxco7JwYLEyt2c1UKC1qg40xuy4KziJ9HNu7tNWZBE9YQ8tsmQ0VeU3TJP8MAzVDgsevlZi8znYj
fqEuD8+hbVdn+jXfm7q9H/K0u8ZUv2uiWqwDRofxvmm5tuMkdJTxEVpPjDEaz1POx0arANnYCNES
EUb4aLWSpkVgNDt69k+iDcv7ALMi+gUbjazp4jOlo2AsjBDWFBxi9BrwtDYhdvS3AsFplFfOZ6Jh
ZfNr5CPuqtdy70vmCnVTlX04Q/nsmc/GJD0gE2GhtQFveWoohDBC92oxOVPYG94M1WlbXtnUrztn
csQPqK/+hubtTKfNnw85m/hFskEEh532J8wuWiynzQU5fp2bPLVW/l5i1tnXPaxVgyzYpSONkE/Q
37hkFv7I+v6gYl8/uqWWQ0JGzN5mTX2fSz87SL93NqKO6ycr9e+g7uxHTSte84rWFYuN9qDUDHcS
NpAkbhIaI4X4tPsUXFakZlvNDINLxbx4FTBUpUrMUWVUJSWh3oQ7WETpjtHsEY/GcJyPIqXoSALA
5HjAYbuMUy19wvTAYDIjJtxpLXzuBENUuvYjKUl4m417Ixrd/YjUZ9U1mvJi9v0dYcQsnSMGsIIt
ybWrULY7iTZ+pmrLMdfFz5UVqosRRR05NO1QQb4o0SNDB9hrFn0J0mW9B7aZ3kNbUYyqmnau6hCF
OiryZ4RK4cKtegyX0/yVm/pAUhQ3Wm7TkJTyKaFgu/QXdfSsY+WYxOEGBTCx6WHkmcPfpFn9hRDO
GkOSBcg1oHa28RcMvlt1Pp11NV5GStXclXpYwyxQo3XcN+ZD29bfG5sJ6syvcfHlA8hS9oY5cqiO
SP7wLXbqKmcasfcNXiEi+Y90TOLtLMQelewT3YK4APqOl1iqsu28RP7Xt/6//a/8cjsw63//i8ff
8mKokBM1f3r476c85b9/Tf/mf3/nj//i33fhtyqv8x/N//lb26/8/Jl+1X/+pT/8Zf7vv7661Wfz
+YcHa9xLzfAA+mO4ftVt0syvgvcx/eb/94f/+Jr/ytNQfP3807ecs2X6a+Avsp9+/dH++88/zefl
f/3+7//6w+kN/PzTY5LLryz8/Ms/+fqsm59/0ux/MvizbXacjqWqoIx++kf3Nf/E+KfhAHhAnKOr
tmXCuoZG0wQ//2Ta/3QEbCEi4kyVC+/E365zpL78yPonCwVBFSasH8M1LeOn/7yyP3yDv32j/8ja
9JIjiq55MZb4Y4iEID1NV3U8cLw4wNqOOxG3f0eMRj7HkCljMhQLTLrMP1GloT2JBjhJJgRVFLoS
YTrnqRLJcDHUyK2rqKnuYbL0C69hc5yCBQ9jgBNhVj/ixvB2iRsf4+YskN8w8tA2TlUzLtORwlVc
+USQfVY6rS8GmXus2s0SnfBIB0zJV61soU4ryi7BI7mAlsJZkOXk8EZIeJCP1wrWedi+wzELCVFq
8guepWIBKSFaSqgJ4A96CACRapI8EwaLyOM5m77SNMFf9RYRklkW7OKMeayTQalsM/xyqtLf2wiS
BpT5q1CTQB4G6jjNMxiAh+ZBWLgdo1ZfeyWrbBEXa1OAHJIQLJc2Gxyc6p8ufHBscRrzkL5eRWay
9mWz49L01RV1SpcAqknttptBNSdFYBqtjISUdSYoi7IzsFDo4bocc4YEuODY55DmXMVWuckCe1g0
0R68kYOfJ+eyVayDWBfY/wSM+6x8q6V3HgvUp43aTw2aqaptyztEYddJ7bTs0e4s9fG+KnIDD0tj
o9uffKxatHMFvj7PB0zWUJd3MYKAJKBbAUhObvSCtKTcRjffBGzq+y7QlyoupnEa6NhcaBZp5oTr
3I+wvdsW/96ws5U61nhxc3tt99ZbGQVbcqcT5DtIT2T13qjMJYaifOrRay/a2IGi2ylfONJelQY9
QReUfOaA3yyrpCbNWhKNGANZXNkqSCoEDGM+JKiVzERm6Bo57E5daCunRyJU5PIskSdsDTSP8DZG
WvuJsfJ9rwP4qQgGmezlyK9fxWVlLBjsJxDuZb4pjBfNwkwusb2og89LHqpXm8JcimSh2vg2Qod6
RguNRW5EFRaqBmaLyZ500uMjZ6Rpaylru6vf3YKi38IVydRyHYW2ym7VuRMan9+An5dZsj4Zmt6a
onMOftQLVN84u6uIMr401XEVJq9ZSqZVWK64jDBytibEqQc5RbpLNlZ39KvxUAKfWrqFc2aWS0Zp
IBBujdY1o4+ySds84mujH18PQCzsYqPwzeQDdQ+qeh3PVW+Z8VqqZAdwLCYr4COCHqw7YVGHj1br
c7L4ii2H/4uSxvctRADOIRMdU2/XC6mBJh1jypNef2kwLi76jAwSX0kPqCkgDvRptJwyPC3jA14y
h5aTPoflACCI77bJaWtJtHKF3+QwcRhdN1ENg65MtnrGSqI1mbutrXZZKhzwupO9Q3+lUh97dRPQ
laffzKFbIFHwun5JoxsgXjr+D3tnshw5kiXbL0IKBjMAtgXgM+chSMYGwiGJeZ7x9X0QWU86MqVf
lfS+lyVZ4STdHcA1vapHZaCZsxmA3Ko5u9Z7xzRA7xibsgbko9NncDIuvdPygN+2Cwxn6X0xmnQX
qHuXl6XThZYUwsVPpEWb85wRsh3TFSIDe4skoRuySQY0WmWYuxnIa7RNH6ELSB/DdtcYZjBvng7R
EmWt4T8dCcaR5a6Z7CsCRRHjvvEJyZzIud0e8wIWjCm5BoeFCZu6TtA+XLVyLPmzWyvoF/ph3cnB
NGK797VGltHI0Y1LQ7/osf0qYijBQAgWv3PxBE7ZYQgrOkQU2ayBr3eHpl+t5G5d7CIxbwz8OtrH
l5x9uA3KocXORvLa8WbHPJnC5u6KFQ3jBzZIiFu+s5gl9szQBEVM47JbfM06vmvhLO2hKfkoi9r2
87ZmFHdXQE3WBGQI7zIUJcvvyCN4XcVtpg21eydKXvrqWrq4xjK3+4QM/1ol6Q+2V9x5CtIbyDQP
EcchXyvXI9bUzxS0bhXhid1ulWwcqXug+VuJ7mok5j8Bbs/c8XGFBwbymWhPrWBZZIq6H/djGG3I
b3a/Z5BPjlH4YrdU/eRxjPQwtrsQsmNPNKWTP2W6c1Ld9UMlBQ+35MMaO5Q8a6ZOQAcsr6nSh98b
nhuNdm8jvx8wC3sDXUF+5CxcyXpueex29CAhS9IagP26S6bzTnClPuHatcgF+b+Ait1jz1q85txG
6j/7UtynPczEUQAKrafRjycQXiC7/GTRlHj4cVgiIUolKiNX270UfIW2mcvLTFGeprp+Y0E8Hmdy
s042YlHKeeZNgy0Aw3MBtnpYH6GECmsSfljrX9trmMtDhDlTGZXl13pv7qdeq7HapfSKJ/DRqbvC
jlnfy2JIHyiRSC5ymNkhKePOMdqDg08ajlEEQrDNgEws0VOBdsbFLvhTjI6GgpDY6mJWT4jXu75s
TH9dc0+j9umQwb5togK9JOSu1ZiShk/dkH6diWuCrB861Ko7KmUNfKb5gM9RjPmtm7jIQHHRXDXh
D4aEQ++odF9N+uabJ4o5mQmbn77BVKbdc5Ui1bQ3g0FKkhUJkGeu/bAHPlYkfj+uP+1kIoUxpwha
9qUqAKuacbtH04K+C1ZFzuTj83WEJyetR8HdICDp/+CqOPbK1r3BDVXtKMg9VPSz+Kao3hGdZNCE
NL6ttq37YVHPxOWi2yhOO8xq0Q2EuKNtWK03Z2R38vS1gCYoKEIO1FzcGFZu+Y5tQfZyV7zcuXPD
eonLb8BPISt7pOmykjsmVpPvI6kIWHzEy7NLv+hFsEyK5rHIPiTkRu0FDS0ErzjgFtg3C7SFOm+C
PmQ2qUmBYBAvMUkGbK3ImS3OpVsHPLZ429w5XK6GAi6cM+zEVnOYspGnV73mm8VWK6BkO/dYMhFn
byF2F/b01lvxHOg2Roopp8OtiJadsMuO5uUJ20gN0ze1i+IO7dj2tJ4C+2rdpbWbkmEaqGHjYu4S
6zMeI8axKgnMyHAPo9nfk+EDJdA9GUUdgzJgzKT0qJZsA7XenYJWdsZuIkOc67Oi2bOO9jVNCINV
EypAAQxMu+FJo6ADYirG9Io4ZlHG/dCnIogSrfPTKVdvYUXL0EobQsNai6RJY3Pam+GZqd7CChKN
sLNpETFEflpmXAba3DXBvNLlK9fS2YVXY7ixHh3YPSFOr2nojWcgF9z9XPVTZmBy2YyldKZS9yZE
ezeuFfTGkbx63UY4lTtJAKch1DHHHbdDWv/mLGt2Zo9rBc/wn7XlxmD6WQltMPAM9SBwIRASQgOD
W1vw9sQanpVJ0sYJxb1VCjCGpgE6jXWkj5HKM3FkCXc46hP+PqrM3JgwWNk7D0uoHqQTPS3xOt9w
rh49baC9LMsAqgt8sCwg6b1IGdNWja8RmigGIV8n+IauoB3TRS6HbqLkVSYY0WWdMaqSkeZfYtcg
whHU9vzs5HDA2hQCkpjhHxHl71rc5mwyMkbMZoZgTRAoY/pNE3RNXOKfFR6xYIzDmUesZnCLtyeP
ynIZmPNQ4MMAFmH32jfnV6KP6rNZpUFAdMEOwvqhdaZ7rWUW11fqVUXKTFkjK6VYaa8GMyJjoDC2
pVMWUKxVHvEfbrvuyGtGoAcVr9LiIgwoY2FPi4+fRinE73ko2x1xANhs9EXUXT0E62LRTzWaFEwZ
wxXYETbOYfiRR02ATIFfWl9XeOnggYzBj6VkkUADDxLYxqUI4auasz+FTbNLo1eZMgfKNX41RRIe
1Jj94LZ9U+jLdV+jgzt9cy2bXRgzLTWKol0Dnt8e30YEjyHf9je4gqPnyBgsLzb4LuTYiZyefg1B
90VYp7wF0P89ldkKWdI9uRGmKrNV+k3LZSDVjbWKDgrh1AfNqL6JZ0GMdduXBrU21Wu6CqynTtPE
oU/yzB/aCgoEgpDZsvzP+kbeHUhxbq7VmiDsmFEASct2MdW9v0bTe57g8nFn16fFNOIclN2DhEHc
4AGoEaGvkn5fNXywCvPTrjbJlpLtZ6BMn8Sg/xiGxKXCUTxEqXvbZuLEKpmws2RMLIdq8BX4SJGz
G6h4vZVz2QGM089BWUE5GfZ2e20OySCPRcxFbVDrNRPY7sJlOYEC9h35khOInYQCRqXh0qiIQ3dF
XJAJj7jvZaR/R0paBmgUfho1BHSrZQwWdKkra9aAd4fUrjpCkW9FjLUYEk33Ye3sQ5gk6a5CXqYf
s7jOGcHvbOxqAzFLbgacfpua145bBoVZPQ/Deq0a/docub3RU1J5oxtFxA3z8XoKW3nU++aGBhWK
ihqeCewutd1s0UJPkTDRjYYBprLmrzBOYxi+7N+W8JOKAfcILREzt8zgkRf7kdvIMaP/gmknMs8k
Iva2Ih3dNJW2A+657AhA+5UCXcDxDjrKXC1XfToy3iMIexOAumMbr3xn51r4lqp2WQhiK4Odg0Pf
L61Yo1VGwr88DWFpglx+axusV6MFenlQ492YSQS4oTGPM1ZyNxvLB3R942xogq+s9rWUdOIWmMOH
ZTaOSTUPQbwSmW1nV5HmH9/ChqL6HhZRoGA/U9BQTru8j86dnbXnxKz2eTM1fthgPtFgsVCgoQ5F
Tgi+T5Kj0bT0tuoTJRx1zDmW6KdK6I9vo4X9QtOdwQ+d5rq+inP16OBdwo9AbJEQ5Wlmzcrjcnv+
ldcgfFgKOH4M2ZedZ6kDi6syz0IaJYA5X6RTNofYzREwZir6EvEYUUe+dwvqP6xOcW9zOOSaal38
StOfoEQZHmrlidzrcJeNeNpAUcQEHjiNYqWQw3RNERxze2OIS62WzVg8npiufQiMukeW3JPd+GeI
wHvQWEktEcsBwbWek/u6OGxwcYvXvjE8yEHrYJWNz9q0ZkDQbCy3UkFdP/IWOGcN3HugnCjD6ZQF
wFNRZhFU6SauUlAdOge7Qmdt1S1f64AsmuHWXC0GOyC8hNPm8D0slsjXCG+ErfbedOl2J33gIOQB
QXMoRt8ppwlPtt4ypOS0fG0tDBn3kyGuMH5abI4LjZrAUrifk/45JGw9TCu+N8ZOkdN50K3MPJHA
XydTHWTN7Qej0MARmpAj/vd+omdwSVq2Kwp0kUH2fb/SFIBuEnL2WAb7YoQwwTOGP6QlornaVZlG
z2nPE0Y3zeowL3Ay+onKXyOl/Cwj9ehryGS7jgX3dRS2D7IE5tANPFZQOnjAlPiGUnJ5ftsOjb+k
HN0lMwYsPkjSETdFfpt5MjlduWN9AUn2PZe49No5kxct5oxFZwRbpGkO91n+WggXD0lW3jQtfb9L
fJRrGuQxhWSL++fWp7SPU53WmiWvTubAhyr1kABWS0QvLM78zkFDKJaj71QEZt9+Fmq+b8M/w378
dAvO1G2KwIUrfAeLrJlL7tTiFf/z89Ri/BrD6S4ktcQDZ0ekhJsLaK2dURGQKRvjCJoHLI/xmQ2c
gtOevjQrAuZNTOhZqpGtFrF5ToA82tNtHqlwLvbnaRq7LVJ6Y2roMWu2VW4pDeO2uTcy1VMGPiQH
CON+Yg36qaK65egY5r7rtdeu6LOdc+ILpEae9IB82svAERzd8L2MzTdDZ006j052MODce43doiOF
8h4uuTzUKnkvtPxu1s11b8X5BDSQrsqJieyKUuBDHDKhFTVpZxPzLGGTZXOcUDY9KWZzMVMpQ6Ev
MbNkN0CmIWigTVu+HUNzR88NAjxHymCO8EEt+R2ZA1bHkIz3eH/oKKGcS1WLuH3BcfOyRjjFhnBs
9qsOa7Aqtwucexa98uOxqIu94oOGMmnfZpRdnCULtIzaLY6rktf8MN0B0Ba5kXSOTiSWyX7ML20V
SEwJ9ObCKRremaPwq0eCo76oKH/HrDtld2JuGGrp5RxM/aIlOkYS6ziUTIF21QuCK+G+37TOpPzp
GGBLmIO8rEwKL3Zf66bRkJ8W7geA5mbwmbuY+LcHxus21nTbkxRHBBKZaa0jm/E7xa81/yBPdO1U
7s3Uxrpv1D+Ix901Gg+QMO1NH5R4kHcMPjpPIkIOc+YVDp3oujk/4LxcQWzfR2K6XRyiMu5zbOqB
XE8rktGJd8Nfk/bYGflVkWppoLXRa1ZzVWVnZ0DpMNzt1Vp6NEXV+/j0WUcNUB3ZUW5ZgWNJIGMW
TP7W9GC31qu7pDdmYX27puTOou1KMHWdTGiMjx5Nl2uWgpE2B8u0uhndJ5pOE2pRBxUGUx226i1M
EUXPrjOvd5ArmaJCiDHzUv0suWFdyUJ8c+gndNqzz1Km5U3Kbs9NPbzrIgmcrOdbywXHs557JO/z
h+HYFxuDYabk1+BE7zHpyWNiDw+KS+gQRyNgcD01ttnhYMhM+MKcw5NjcOOK7AZzPTF2IFnXOshK
PhznfrDWAeNKyKqzsp6msqfIg0xhnA07d671HZmGwqMikUgCzn0Mj1Qczc4rnVW3I3f3a4WNpV2S
pypLgAJbrp+N9Z+rSWMRJzztmI1NwaGd0C/2kqdck0zest6PjXuPW9L1shm1FZZIvyv5fnui56KM
TXNfx0npgVR9xwGWBuH6vGgDOruTPI4Ntq/lHCtgzOHYwg0jZdELWGahEw3nuaGJW7gIb6uVHlP1
jKoaBXhwcz8Pm308txwvQcT4WrQcQmwYy1BgmW40QqDTBDV3QAGjInuPLoTfsoqYXpZ+oX0gfahp
6PYn0uk7q6AZY+J/9SGvPluYy2aCN42hGYe6Sp+MkTdMDFcayQsqO3Plp+GtJTmVQSTeVuN3pau/
VfmAqxtFzKrBYnTbYVjHbTb23RMnoJ5oCVXUv2QulcTHkTndjySSpFJ1g3q+7hIQKWPXAjjFf0IG
o/SUzbsxW9NXlp+dOMUCvIJPwn5BVAHMbqsVd7/cIq6K+A5x5XSJ3ftpR6zIsJ87PlZPAnrxqAK0
2Sg8Iwzm/qo4teN2h/MFCrgrrYMYJpJMfWAM2lOGwXec1ZU1OP2TSnezdtTAP4Iac9BrkDm38j0v
1NR4j9B+jkoedW7hIMfYNFAJIBcAOTkVTNN+nYAEcDsvjOEtpvNYYkNv7PExdKTm5ZXxUszISc5a
ouPM9cA8g3BBxzZfL5PrOtasB0jAx5qDtTe5rW+NjIbwg/mbuSYSfVngB85PJC1RB2wWzDAHfi6r
QNztcJK7ebsziLqSVn0VZj7veDJz8hiK89gM7XUeW2i+XJ8tmyu+x3B4WMB6VCGuu8EwWw9j+hSw
u+K7QeewJsHoFq4lD5nNG4HyHhjWYu3I773qgxj34J/ELuNpUszROxI225+qO9rLAiMnQUNo9PTX
zRW1UOMublc3+mDeTroJCNvs2Dk3E/idmb8M6Ns1aAA+nIQub762MOdxIFGpqCUXfD16oNwCLIlh
ct/pvmgOyKjMpM0AXtKLy/Tyl/ns/1a+/2Hla7Gk/f9vfHmSlH8mv+97t///v9a9hvzDkkpYtm5J
Q9om1cr/Wvca4g/dMRDxbFa7PARY6v5r3yv/YJ0rdMV/EIbpCgPv0f/b9/6h6xZGUKULx/31gv+r
fe/fHSf8XAu2sWlZllAmC2nxDy/hSrgxxiddnErnPYXtFBnLB0UVPN8X9dQnWAtJBNmIhBh1nfwy
h8VOZ7g+5Hn4WmDaAYZX3ywq/fnb+/evvfTve+j/8ddSpFTZO5rbm/D3JXSRx1lBdWlxorP3wgPh
YgG2lKo20OX/U2Hz9gn85rr56z2wqOj75fWyeOf//sM4plh6XGCi6PXwJRYlRwnzqoBIs3fIsvax
fW9CFYR6dQ4nmwUhnhzeEOaQrPu0Ux1qPzWdvtS+R5m+SJNbqqGxn4C8+dW63wqWqle70eI1pvXD
tNLwr2vyby6M39+rX66gv8wZmxvh1+9PgTlQXx0zqG7a/zCqOQqiqNL1/JQZ6tMeIfiaPWzmsTBJ
kAXtEd3qhIiNTdCh0zyZaUFsyv9gXfofPrC//Q6bq+A314BG2ZOxNKyTpqZCL8oIzM/uvZF11mYf
vf/33w4upn9+YL//MEf/+w8bjCXOsxavQBxPH3Pd3JSd9h6Xp2F1vvLEfv73P03+o0R7e4NNfLam
bSvL4XrR//HH1VrPAMyx5RgpHZHQAjWB6O1j2rQCpafHWfLYoKqiYKjaQUw1cacjzjMfV5zWcWOx
V5kydvScqaaERtk0iS+NKtOrjlmJl1DPpZlNgQJtGzDDup7JFWhZCXFjdp0BwgpE3hb3fzPfD1PS
PSc5z6Klix6iGUgLRhOIxXPK4BcKcS9Ggrz5uZlh5hGc73YQ9Q5lZH5CxW1uxllHXxTqtjR5RUMP
72VETt2tT3PbzDdl1r/Nrn3sqxvRkRyBtX41dK0DZXN9EZWenKpRTpx7kSydyGguBBUr7KjzuYQ3
47H4rO+mtWp3Q1FSSTy1bDImZMGkw6y/ypNQtDqpmimBmfYwS7zvw7Ls7Kh+jzXqOp2s+8mZ9jjK
ZtuWFF/CNWGCh/VPhKAaWRAERc8KBosCXgaobTkHe5lfCVl+ZVM97oXd/qzAS+4nZG3fpQgA+7l1
kxtGfJUlVEyr7C1n+8KSutsjZkdMQ0YepAAN6zq+nV3qqkpotR77yUdRE4RJ7Ip94NqcRVYeTTN/
I+mAhopFOBE72MZQkZfu1UVeggdIvaWQ7SWzRLqvJcLyIKmbJJE2FriNZ7JHsEDYwjn1s4u+hXoc
b9XMcLY18loYfNoHvV7R0mCS6X0Y9PZQ/4Alj+Kc2GiTtHxwGnRVsEYORSIs+4buQcau5xLq8ld2
dCzkrsqBvCBCwluL6rnAQXHc8Ec5Jd8t0mrt2l9kbm/y7qizPPGdl6bpJ3wo08+4yKTHrzNeA/DZ
k0miD91mE1D0D2sfYrwbFOXEGFgRXghdmdm+RVPw+Wudg4O0Unc9thg6UUo58a8aGuecdN65dvIS
1+Pi9+X0sx0y+1At/Wta0dIRxeqLv2lhdi8Iljc1tDcTYWfKOLR8O7KPSe8n1aEAZpIo6JgGRCqb
evqgEMMTe+17l4AMwOX1y06rcmeYZNhm0R7bHOzrGSAmmh8TLmdy6pHJeXJthfShOC45PHW7PfOa
yKKbavoouHVYhXk1ryRTa1jlXcbw/lwwn/LtL37aIn7lJnfjUsoXaSigNToucKdUeQ7tbaAGB89J
k/cmyl9SY/poapwGef0UxWsRMNSztWEK6C96eTW25BqyrRu0E2ygBKvrC1mXW4t1A75mFzxXyy80
DMUVAMP6emimpys90cVdHb5MJO8eyV3fbAlsP9TpA2d/+15a6oXDH71LcBkJeEMqXEaOhy5yF7Vx
a7tqXh2rl4Z3gbOVe6Y/8zGJ8HhagtUEC5LXmpOkE+N35FtoZcMtpss6iKG1+IlB7ktRwZsbZJJr
MG9957zMeRt02jAHFYzHk8HZUMvIiy2xq78u4kvvXuPSkW+GY2n7EZ+3LNnZpVU4v1l07wAU5baU
lE9bl7sb2QQalKSoKMNzUxoOTZNjexKNmR4jWqYwGWFTVe3Yn7HxM5IoG3+EcWBFVPyU/XqN/nOq
1WC8gaK5EQnxoTWp42tX0/m4+VzBiRJbKed1814MAm3FudHtEAOGMhtfn6Lmud+NltyX/ZDcVCHZ
oXjCKqCy1LmJtAiwr86+hTbwU5+QjlrTOtwp2lTCGpWwnPT6Lq4qXNXR9LkiC+LEiSus1NyfjfEb
EhpY9sjcJwaGqWyM7jAkRz5WKHV03fjc8gacI0oS8VsYZCuMUAR2pQNTbbXc77Llm1EDZHfE0YKI
VIM2BV6r47EbgGXYGs540pqT6+l4qTmPIOgnWrGXRh5hOcnYq3JP8+2iuXeKZQ7iEvZU3qTfhTgB
+tDQQMriYqFRB+kS0veeaNcWcr9dXIdm2jzoaapf59n6DqH30Z1Nr1yW8cqStF5uN8A1WofAoH0s
zy9WXAjiOvYzgok6uWWNBupisAiVc2OkgW0CaKTEzKO64j6sxpz7jYtHIdm0oWbGsbNBOkV2JGhC
0jNyDzq+n8Cmossb+pjHD17daATeLeR5WLSLBUudXp+iwG4o74kOPdjskvcYk9pqfS1nu/ayNO12
TWmBEA5vx9DAPzebH3SMjF6ZSgpFxv5Rx8ZOZvSk6uq1rGuWa5M6NGIMYELbl3SaT5WJyTg3blU0
lYHVFei6Irx3LSJR8AHv9Eox4ulQ+EN2CEYuwZAsWu7lKPHlirXIcrRxZ8UObpXQoMVcUGpXNfOr
G5avsmK53Rf1mbIhePicM2uLA66MSPzVvAZzzrgCIerZvzVu7DsrZHeS0iVTENjR1WelRy8ZsqQ2
mruOMje/b5yXOvpeiSDs5KzwApfc69db1v+UZrQZ2QFjL9Lpz38/LlnGNi//fR6lIxQTuyQ+gZn1
17z92yyIdJjP4NgyroSYR49ejDwtwockNfYhkOF72ZMf6JFsDZdEA7vpV1ePYQiG5o1jm7d9FRXs
qSHzDFAevVYhzcTcKYuizG4kcT9hG2+dHZt3jXAeQ77pZkgVueku2IEWdcGSVBOIoj137ha+KlbU
oCmLhm25gkLMKjt00wAcYumvFMACSADVsnV42jUWtWny4PY/Ui+F0rtc8BPi5klPRUi3pGWBBHCS
7oVtP3ro0Hw51WuYLjjAmjzxV0tPLpk9XkGQSM+OETODNNpTpLbaltwJZsZWJJ74RfRR4E5wKDRt
8qIeAwi3qzurNB6LqDqGttwVKXEPHckf3xtqXsdDl5pjM3+V44CZciwAucI4nLIHyyxv1TyOJ1NX
764JhWgtxFWTCkbADXJMtypW1+lOo36FcI0aMu3UN/AMc4xHMO/dzyaTzq3mgMQYiqMVtdf99iRO
qoTSq/VY6kl6HFaEZo16oW0Ok1N9kFF5oI18xvLHYtB1td20Ifih3fms8jAqon+CgnmIXTXvqPuA
oEbdh4FBNNK7+si8SkuprnljIwK+LddRzkBGRx8Ckry2YERtLNXICytMlg12At2mMWtItV3jHN3w
TStIMPJjslpcRgl1Qh+OtsOUDQK1dq0DwZdPHherjxvnZ9dkP6e+YUfNEai4JcyCMBMxA+QhY5PB
X4CxD3NTBLeJUvo+IRcXvVorVMlOoiL3/FZ6fKZY6Wtr94jN4UxLFWWI9gtFS1Cx8GQ28dxh73Xu
c2UfO7N4jrceofDOlKzSK52poxXynowyRtKByohi+ZgWhsPM7hQQvZzSH94AS5vQv9greeaS/lw3
X2WWX2TuPkPX+3Aop4Pipn+YDiifiCsi3NyoXN7HhnXMQWpu5+khjrRmvM3UueYoUA1iV2bVJ6dS
52THDlzTef2whvQrismTzLHNpx0inK+wfErc3AYyeA+TGGqa+DOlzYk/jaeIXAY/nMcpEOx/+PAi
w2hvpqp90pCKPeR8diGxOtnV+lCuOJJTp+j3fXEnSAIF8N91P+66eznOi1fS4nBA+zvpTZo/4/Jl
ADCdJL7iHH7sCAvtTNONfDuVWFaxgucRPpZiSu4YTW0+ZX7RKUpvos6+W4rG8WtzKmErhT9YzoSB
pezrUKU3M8FR3KwRXWdSveqaw4KBxKQZCzrk+U8t3XF8b7tHMGsPTO4DhEmTo4QzXdxF0hNXaz9z
fUE0Nf8sm+QbABUocXaJfp2Wb9lw0yHhc0ViJshEe9L12rhGfa8o99oPiY4AtyQ161LVe1adfLC5
MzxRWxQjX2YBaKrjWDKP9hOKZxIArpmCEu6nEmeOzxvhuOYwU541UXNu6B9qsjeBPvfhwR6zz86Z
DuTD5F9H+P/T9v6DtmciLv0bbe9PFoND8bu4t/2Dv8Q9+w+hWy40TwI83IJ4EP4l7Zl/SCEMnn26
6eJbBCz239Ke8QfBCkHIS7Ix1+m7/W9pT/0hUBgUGoNpCptP+38j7f0zx8ET2MaoqqTpkhV1zH8o
ezpNQTnMNumFOQ3nRezcZB3NTW3+FFrVWaXiURJM9LtZnn57f+7+etD/rkdZ/AW/P//1Xz/Z5uHN
GEA6Wf7jJ9MBUuHK/9WoghdbrNkTC7snib/NWL9rSz/lRX8lc/ydlfgRTtaLPi7vsKHI0WLBwwBy
JomEEmCMZ2VNdw7lZJfujmD8tdvdDKY4kmQ8RcOBzFNCk9pG6XfLO5LHb//+DzGU+OebaJhKoL9a
hi3RYy25KVG/jTK4WkNbD3E9s6JZNvwaeXYMjRD/X9KxZXwa1MdYsrfqnFHtsJ2fOrvUDl1lvUVz
/zGZLra3Vvn2StMYBfWRfbTC7DUFKchRfv4e+wHlMKwNXjdb2ZUk19qKkQkT4zG2lElbm/MeQdcP
OsL+wsovlFL/GVFyG3QzJ4sBH5ukWwT7Ypbs3RkD8twzb2xn+VERjKQy3Xaj94k1mQcX0vE0Dria
Mz6H5bf1Ksv7SS8/UZrZk7ZkkQepB5EJEC0D4YA/D/4E+/1tTevRAPeN05R1WqxdqI67q2ztsg4i
/ZHAmrwV6XA7dB9zr5v+khu0E3cb2q/AoGk5j+7A7XPauOC1+uZyOzX5dgzbGjnBF70ociDNINOz
5iZ304OgErLoCtaANba11W3Onc5eCg7BtTNYfi/ignUPxndTmUFUGBJQ3ZTfEltibT+S4yDXBcMt
2r72FND2SCkrdvBz0k7TjTWXZ0iqPLOxm0MlxHhmlsk+H2IvEhmkohVJiAj3ClQ83d6Mk8zYodtA
G4cu0o4qqeglBuLva0m4HEQhVl9aNWXn2KaaFOh9ZhLmNddwny/rXotrchw2ChM76VdKp2KcmRLG
4ubjJf77xNOBCCTSgBU9cmjfJAQGM8c177IYEl1Hd1LLY6wlJ4ttoPGiKL4xW+ugVTpKQN1xaMam
2Nr6I5gYgk/t6J4I267Lfo/nFOYt3gF/dSkKQ2q5WKBNeI+glePh0mitqY9CL4g+2aGzW1hY66LH
S2Y0GD1rv5V+N61PJTxdFl7ZvcqrqzyKPrLMfVsi7WcowY2OUBRxMFIwIJdjLb/ZJBPW0SDrjrZx
qtoK6mx3hv990GZcqCgEN5aFaVuVK79An98NUPkGGZOqB+Df1dG5sJKTDMMAo8kShHbzWBeuweDF
qhc243fTRztnNhBldAFN+Baw8+u82iju88kGA06yxVNEfHw5OuwvBhoWcWUtGp7dknSPN880NqbY
UG+jxr6mPYh3bamiXW/AqFqFeQYRezVqmu0lZWLQG0ycy1pIcIT6vi/n8W6m54QRmfXM2W2Ht8zl
dBl18wzQM35JjGTFKpe/y06wpR/wzRXFlTBUzpZbf436lsM3XgF6ZE+iGs1LSwtyY5b0rljVa2U4
t7NjE/eRbrPLNyseyxAQ+LP8LLOh9En/4iVyyrdctwJhw1nYDrGqLYLKeFQF576l11l3u5Dxq6T1
41kzjjyh6FjVUSk6NN8J3r+H+MM5aJ0Old0+VnazG4HI7tKBjmdZib2FT9RLFZ4dzupEwLg6srnC
FmpYGNGrae9c6Aq6siy6TwwQvp7eUoQ16Mulq+DuWqDnqVV/jCmac8rwGxdWBl/U+MprklpF3igi
SnL0hwS0QzO2Byuyck5gveYJCetxRoahvZbdN0Kzj9ZNoS53RRWilm8I5yRMHqNK+JDBYi8scR01
GuYlDCyOvjx2GmCIdlwIznIIXO3Vp5DT3RlL5uuu6E+1mzxN1ZyAVbMYHsI+6CrOYMr9yJhrPRsB
5oVMnTN/Vbn+swaDw+XH8JVuVeGCTHsX1R+WFb6FrWHd69GSb1QI7Os2tQPiLHIaFvoSIH6KZSHW
7rFWf2juaj6QCn3HoklAKXxOBB8waLGZujHSF3VLL7FdP7eaTW/zWN5qpX2dTFGPT2e+1wWWl+LV
dMRKCIzcT4TXkV7P0atrgtchdl8EZIoMyWG9UqCaXlpUr9Ux7rOlgoi48Xha1zio8rRUl7YnYAJ5
7tI8GzVfLjThyVA/CvodyTlW7zNsbI/cM85Nzn0FP+cKVCqKQkFhR+iQATTc53ooZh/oeB7Ysf2e
GsaPIWf7HgKB8Yy54awv6YlYG9LgVo28JXv23vMD1N4gx8lIpwfTR9svx7wKj2Nev7Us07u60q7A
Ba9huDdiBHWk5mcnbb47K79tluK0RjCuoZgwJ4jioamKU76Gb4OWW0c5YDHJcAsPHEH2mat9T4l6
TblreFOyPpbjGp4KAo8HFXYoYRr22w73Z/Vf7J3JcutIu12fCH+gTQBTkmArieq7CULSOULfJBJI
NE/vharr8PXA4fDcgzqDqqOSRBKZX7P32sphPs9zGMDMPNPg5nvKunwjhw9c+h+DGRCgl6LaNRiV
DX1HEGIh5MYlrHHLAHxLVjP5DPqzqZrpRLbVg4385bAE2c0c235krjaGYDx31S0RDOa2G3JMajJ7
m0wGrWmN+70lniPHcekXKOjB4z6a48Tctqv2Npz3VfzwnSFTz5vkglsWTwN3cfDMVbmG5G3hn5zq
It25CguLVRHKErRIvBjyccKO/iHpXGOjAuc+5x2ENi4eXIWIVgxIDXuFpJ1073RvubmBYSvn4VTz
2UW4zF6Bj1DjEwnnNPfepMmJsqx67wipNwANHwPf+O5TMPFiRtwdB/67mtbBScDEvqovGrNQCETN
dvld2nnnYd0SMJBIfCkJEJdqVwX6LsYAf5LN9ND0yLqLqqFz5iDp5x8Mrcup7Ljvudvu6GmB506I
vbuxCA5Nehoy7x3h3xcJ3Y02Mc8j+05MCzk150rhp3dLowAh2ogV29z+AQ4BRN9EMycnXg9nAPlZ
5TeGGk82M6Q9W/By79T9rxH3+CCQ4+8MaFXRiFKWVAZgP7oZMA7maX8LmMi2gZeNdzKAcZBN9ksM
9XdTWWvhQvbpcYzDib2LO8Gz8K/Ca6lx0/mWjPgG2TNZycrfYdB5tp3wiRytYDOm7Wvb0M5zljFt
6Fn5BN4W7MD36PuXdZ2FF/JaaX87Tv2P5U9xlNjwJ0kA2ZIDUGydov5kyseMNAsZ5gOQgKMAFsLU
7aNEwi9GOEYdqh1QA1/BUPFY+mRrLCdgr/D1Vmd3nnHcB8yUPI9NzjTX2HCyu/WHsQPiGle4mme+
as8mWRsJYg8xX0KruId1SSmzBEGE3prkpsDBTDbilZtbgqW4IQ9KcI+ZzlPWBMtF1bE+zKl6UY45
nfFGH8NCwx6f0+JoxsGJCcSMBmgfj/hpD4AUVxMGJ0vbhcleD8X7NBbiqUPWb1D4eB4kajRa3pNr
gYDL2ILecpI85cHqJ7LihFZ+PHm9IfYU22/M8Id9t/TcC5Z8TlF/ou1HtCgQhKEeXdKLHf5pcMXv
/HCYEBqnpLMJdzgTPu1EkD67jUKT3lFh0IiYCqEOad4h4XZb33Lo+DHg7CAq/bGzsXqZ41+lhcKK
q4NtCdj/SIWqjRWiKUl8WxgaGT0OaRdW/xZn0Yn0j3b3TMVrPXNdn2wNENEmresGqgNhGh6pc65j
vIEXwHLkqnfXrVjrwzHaz2LojrxkgFoKZi4+tR6cZ1opEi5xShLWXQWYRcrXNKw/4IeyKJjeQEGH
d9lCrq7Fd4vD5Dsclnkzx/In9/LwCFW5i5KR8F50cX8Lqfv7sgglMCkBc8N+4L5b3qVqsSGYQFKI
1Yt0GDrwm4TYit6+qxpzOhBAWV6scOa5MlMVFWih6jWvhuDdizlYAXVfMxPeLb/M0Znp8IbgBCGX
GsgZnywokexXCIr3OpJv8cZtHUxNsdEI+jFWqoaDgJEFJwhOqBgZ7v48FvYxyZynZVDLLfL5M3Sk
zyZg97Kg3JJm4m9SJ5DoxlhwS2NmFMOwPyLdhDUvy8tksH9mwEPMepIBVnnw7ricTq3sB+r5/FoB
saXJK43kturzd28NwK7L7Giv+8DUxI7nGhR1//whZnfc41AlAQtD5nY0BS4Iszn0LFpHgCqumptb
MX24vZojP5nJIc2OyAzAWsLlqliGXDyRFTQhy0HP1rtJ47AvmKNvlsV47lpp7xktImqc/wn5wy6Y
YyxXbvUwWyI5Ezsgtxbfp+kKrrmcu2A0KZOCdfpaNGyBUZC/TKRDPc5N96JqcW608TNNKQnmxg0G
lAVugvgxSq6dxGBwb+qSTAVWaZzy7KJ1o4Fuz3+MkOjxTobUdDi0zhp0yxks1ruDjnTfYqfaMQ9+
m9rsWtECYPHB+wa6Lh+86lKwYmNMtmnrJdjbOSN4UsbDCAg+6sxY0jimHGnsjdDk3Dddam8swrWQ
NbcXdyAOtFWZeVDm8oGn6LeZqZKbMftLH9evriqcJR1xsKWeblqzRFvhh5h6FEEYsirRUU5IRB23
vctLv93Nfaz3Q0/IsmS0ecGQpw+GabendODRT/zauXhJeymy2ng3J7xF7HSsvXYc0l9Sth2abLhT
1sE3GHIaNldgrMwHMhPbpYMba69j/BqUDQ0mYWxWe0g4jXEk7wdRKAqkcGY36PiRpjPp+pFSagbl
GCfkmGr9pkLn3uaZBJyQ3pNWm++RNmwLU5Bh6aC+oLm4M8Lg2ZFEbfnJt5Vc3MBnmDvHkYa6Z83Z
j7uYxbGBd7zM/uuQ9+1J/sgWtqg2ZvPENcgjjH1rift7I2zSY1BVF3riehcWCZW5ZH01gErtLRFJ
fQLBy7lZa0FiGuoTO9vXZf9T8MbbQ0rFp58dV/lXSrxM2MOFfR0gbNalYYlAu5idexHUX33oI3Dx
JFCOwLKfCn0azUbRX0MO9FF2etDszPTdwy9IyWbdhLI5jj0JtNWA8EP6fxzbwpNWUXmw6pSbzvLm
yG3Nc0LSxuoQwGSozTtsveti0yz3TTY7B0bvzyipk4uXgf62+rbe1lin+iZsD9w/aAqq8oI+G49u
TcWQwV6MwU98YB4QXEQ6qJ8sriwh0/tiGp90OkYuMc8L1NZz6wvzFsc6L1S1cwiYQT2Hlny03gOS
TDeOXGizAklWCdTThQ8DYUNVjnsnfq9BG98u44AfKs/u2hwxa5YSMWZZ6rwQPUWI267nID1Cqvub
pHR4LskZViedrSFpVQMmygdwAbxCbbcmKI9MFGR3DPqarrC+FuTmIECPGQdYtzHptmVjPyHbYbxt
579ebDxbU0Ezuj5zXtiRJtgofZOdTJViCxOJf8imsD1Lmd91slPXqsedRm4q7bNJxLylk5cUJ8+5
ksDt2IBjkEw6cZji3n7UrXVMZeNdpDD2cmzdx9xhE+Ct5EkIp5T+5fAvo7ud+gN/p5PjcI/Awzvx
YrH6rFS7wYKpLv/SvOnpwXoM+TZ2VpelJocOsfVBW7Zx1ywFW/RR7VhDw9MGaOn7QXhfJGAL4rxA
2N37z36H32fofZY1NY9WZYUnhenZTbrXf2ho//4Ru69926x+fawKBqIixw2OWeEg2RiDK6mqXCA2
eplSEyoZIhLIHDc94fj4Oxbuc0i8Gz2ypw7kdD7mmZ9uTFkk2zSYnkMMCg2+O9uz/EiG2S3lixMF
RvPeOjz8HkLxzYzj5Do1/c2cDzcEB9F4E7i1KPtDjP2tlxbmNhRa7BaLa7zAHbXWO82FgQiRyUAN
sQXsADd2pBDm9Q6AXVLI+74TvxDqXryJrPFODNkOXhDloHM/LHI5dIn5iPIyb4cGqZL7hwhwljAS
4FR2m5jM9JqZVRWUnGoXq/lYJ0ux61yKGPxCZvPlw8iB8bXmKrBRm0VBa4FXtemlGc2KhixuFqSm
rrmH1ZKR9MMrVI3WHpU9EvQQYkIiWn9T4SdcmBPinmSOXGZkHzbcXbrxIVAUmdqO2se50aNncWsS
5D3zGA4IiCpdnOG70aS1bIswe360cJa2adX1G99O+cHnb/4LaSejKiMfZIyN35AgMB6RrBq+AbBn
m6EeyR6vnu3MA0ZK1NbGl+TKjcqxImGzmIbg6EVhEpXz9MWcf6UHLYA00gI6Gz4xLX9cy1tnqm5E
WJzATCF/yF4HgoYHv2PViOLL3ohmJKREor6P6yOM9XbrG0CRs2rZF47DZMKz/9TtV823ZTveqnU/
iPeMJDGinmi+mHncs8olaagw93EEloERYY8vQY6qiS7W1De7jEkSxKloGniMXT48nWWS6Zwxe3As
86sbwm1ZFoLDP34kGIopF0tfFmcuRsnhGjooicrVthIP2X26zLdeXhITNM4eEFgSCt1+Zf84r8EU
/gah/q63jiE+cgdXOwPkz3GysL+0FvmyqKh2NvOcSntkwbIM7NYXuYMiAJ0Y/Uarh4eGAVzfN+65
rdD5yTwISAHoj5BtXZxSTCRr38l2hM6zWG3pFVBCHnsHCoYCQwEBEJizQGkk4Fg4Zt7w4bIvo0Tt
j6CHJsa/LjQULczXncAgrlwiJAMhqOkH4zw1L3OaVmd/4YVmDr+TARnDKEl4J2E/9DFanhpe9hQY
TJTJwVQaDMWCHyR1dEReiUmRKE95pqdtU8Y3GSuSrT9uIE+pqM9fq4beb1JQLKFPHKqJbMiAgQxM
5CzJHgazetS4MTb0nedQBPoi2kM/Td/j6GgWovMtlGR6x6Kaj45rrYb+T8FsrEw9DrCkeHRrFrcU
thkHkNa7cswYrPDztsqCotgnz9jWMqP9TsH9bMN8uvrJmGwDIkCLcsHFmS3pYX0jF7GhHAk3bpGS
cYRRxiz8O1kq4CXePq+8G6I4ozQECW2n9aFT4q2tECS6ipLSkTHi8Buy1bLG3AsmvZAiiltAUtEY
+8GJGIr3EtvnSUwGD7YDukKlFzHMcBg4dHJ5JcTgSWbKJR2geCCWtHxoqunO6HBg9d4Pich3eV7f
q744GwAYVBrus4QkocYdjnGx3LbpbNw29R+7B08QeBgd7SU/dybK7dLwp01h0f/jy6GBSoetR4Jj
VNslUipG0Ns5wYpIxej3rH4rXqpRqWRPrs/PYFWE4tqcAmG4J5/J5kZ3My5EjdyVJb7vFP4WJzTM
CTEB9OCz1YDEJS6NxM5aQeYQkk2AxsTJe4UF26jYHQPdQ0DrbVmJ7GyCbGrH+SE7F2d8PCpGMcmm
8wTsFrXg0/GpuRshgIpVLPIrRJXQdSgGUSBaG9QXjajHDazWFvxyJbaMevc6HvTGdW8FGRHbLmAy
UGZIiGr+No81VDDdLEcBbPAmpBDMy+y2Xf2tTVN9Z2MGHt0NiFkBlxmPXRfVaT1vta6Jlqq9g4Ty
ir6Etyc0vwlii7sRtc1yV8mAAExEjlDX0c2mw2PnLBhhuZk6921FuzAKUJwC9RpWvRwMUHEHPvsM
mxKuhiBn86Td4GSBn+8rAhMB0sElclmaS6bpvjvUO+T0T74/R1BUOe5U9jgvhJ6w4ONorBYnAkp2
JMaXjLMGjRWfZVjxWt9WiXqrvfZMEcnb18AM8yySm+SxM3yiHtEVcImg6Mstq9qbdc5xDsC07ciw
gDcAVfEDjxVagPC169jjiDGPLJ/mwA7jzZJUEheXfgtH63VIyQBBAnYguuuqaM3qvn+bCxaJ89Il
23ZhW5NMz4yQoKCgKmPJsbVjF2+dG/MwansbpvaT8JqXAtzXJnf+EDWndjPY1kPhmfekR3CiqWHc
O+YrDrz5DO4sCpGh13jXPKLn9n1Km5wUFgHojnFOjO7T8hGcZTMIh6lCMqpAqTWuHva9P1u3wTbZ
0zmNG6x4aTS7zd1S9e9LC4YExPApXkDM1rX5EWdOe4NVl9kmb8NMz93GBlwKu79vVmRONq55QHb+
3fVZDVYLZ5zLiHi2b5EZzWfIsqcFz/w28JXHZ4n5psiwLjbS+JwFMhH+R+csxjJMDmo/pNcxpy5v
MfgePH/8Fv6oEVAglXNBL9VeMlBepC9GYaWr8N6xUDi3Vnh1iVJ1Rr41Dqw7o9CsWxqbOS3pgBhy
noucUxGnbFcZyG/QF+6HYLomkN8Qfw0dEhC33WUNDxgGabRQzO02A1FY3KnMh3huWW+R+UxyImgc
+zw3QXDpmfNwvZQMY6O0zV/1tNy1CwT0tkjeDdmGV7+eXNoc1ou4z24H18A/2qLwq0w7Eun0nM/t
Y97ZGJz95rHOSCmHLbOzTWMX5sszYAycbgUiYoq979i1tggkaR6sBq4pgmncLTlitvG3Fv79HNPC
JThyNz2d/ZjQgMD56g8Fqk9qkewA1CDdmnJ5aDGuxSHtxtSI/rSs3nnV3PQj4+BxNXp7hLPu56rc
hSFIoAwBaeQiVz/PVBc5NrpN2iOg6jrn25byZbTW2UKdDdtFTHygKnFGmbqbwvi8zLlzZLFwnyI2
LpKa3i6Hi1ihs9ypQdtHL2xORD1czARdelOuIi3IdK28aasRzrPPOG50omyZg0PXtRfCRjw0Mcwx
u94/xln5xECr8GH6k41YFaghGwhwGAXyiw/5iHDQ9CBwDIIEfwkx7REn6Ezgv+aNmQf7vixSCuxj
Na1YLHT5QGsfUJoqRP4vXiC+zYZaQ0wW5gWBFdITE5jxuCCNHVhNextXjnGUDtQYw0DZoAdz2eBd
euRz/J0Fye8w3IVgGzak8YACJCClkWjZZxo6NO/NpSW19Ha2Cf6cO3jeldf98UsgCT2ihqF3eGOD
BsExYu7+3h50Gi31+GYuU7vroNRx94yb6bYDubLpw/FVSy9meu0/EHeKCTPt/jS2jUe3gqXL7KWY
xbucOdA6v4wWb4aZ0AYoxktqhgo019Yq8lfQV+mpBpm/Idr+RO6BvYeIYpF7TLABYVlkjDrwqmAZ
HJIcmAcOce5Gzzn5k+i2Cc6pfZBb2C6IbHzfFzYbnzIe1ohxNqd+wXNPRzVDQwO+2Cv1GlTDXxM1
flQMiA3MfvrsjBk9JLKoORziN3dZRzeEYkmCf1yM8neT6Z7FxLKVXhGdVmdhRkCPiuqrfn9Y0BlG
vbbYpc3Y0htMAdjHD2BjElQFcu91xotWcD3d1tPEivod4NH2sZ/661BbX3DBmn+B4v9fXvV/kVf5
qKL+z/Kq7fL3J/3fWbnrF/yXdzL4TyCQE4U+w3S0RAJ5zn95J+3/oO/HNInvzcFA5uJ5+5/eSes/
JmukwGdWhOUFLcX/ElgF6LJsvJaWx5eh6PH/XwRWjvmP/Oe/KZ1N24LbzI+HkzZE/Ovh4Pzv8qCl
QbruMlTZypSrwycSG1hlfRkVEKO+DehJ8nYvQE/vSGx4aNRbtVpKzEwvUesgNkiDRW0SXF9brJkE
cMA46+f41baq4tT3Ifb96qk3eJiZYobMJh9zUNGILup3ljTh+OMNDfCcyXjgCy5mlZ/8ntm2x6J0
WwT2JYG6d5RuuQXi4m2EQReE9Oy5g7BiWcRiM6VECprumsD8GpIyZwy6M7KS3UKKjH3Avccx5WnK
NrwzhGFcdZeCFDWZw9ttzWIyADUSl912nur9spCz3bb66i8Np1GeoZg16SCL4nEZkox1E3b8AiOZ
LxQn8Vq7+HHPLUAuhd/206bMLhVj5Y23suickmCbMmGUHYbxjsBoKJohIDxAwlBtJ+c9KYJd4vln
EXi/tlyGMymgb7HV/CH+E0iYSn+VqoCqsqgb50VscZGA5QoR9FRXtFrjRnrhbTix9dLkxsR9Z+9q
LCKm30QoRrutZAgbQtU7SGv5zkvjzakUYoiA1OGcrZU5R6tsaDMn43tXeseYfKj6b5qP7gH1AMjR
xAGdjpvDCauRcnVFyTJcaKxTPOYYmWiLmAO/KPJw2H5+ut5pDsUXHzUI/UwQ5q5j9gjUQ9TwIYDP
jlEfkleb1DNkquAjcEnLbAhXOPaJ8xCP0C276rNwGHA0D2VhPWUZW72ysKcdq4LvIaBhELX1mBOI
ubGZ4k9NBfiIHhBrQqn2q7GqFg51SIEPwZU5pXPDbC/HQtLrrNr52bqqCx+8lUepy5nBDBSGmO1R
Pr90yj4aNdTA0ELEVjT5ubcmArrBwlwqWlddiWQ3VlCyRsnc0ZN4JzOizkogYsI1/jaCnYV9Zt79
luAIZm2MldFeEY3L2VT4BeNQ37Z98g2p+WZB7HcaxhlwKeBFI5Xmxp+Sj5bg3G3uEk5st7zahZ7w
AMmTJxGX281dmDT9wce4CCyT4ZGjb1OhfolYv4s9RqXBvjCT+OTYWxKXs+PMQmTDs0uGAAzNvJzw
4fGUVw6ACtPIoLqiQggtE3HOwnzTKJNzI5LIctxP0FxruIMhGYJg9FEyO0r+MaFn7MtkOMk+D28G
Ca+Gy3kjTAPmkIXqJbdfkxmaIDliZB5ADgjI1p3zaHBDE3sCJ0NBSbWvtWdu8lki7ij8NwPM9daG
HLO03SUZ21tAjdtEqgItAbU+GG9ja5cIBbyMA6CSPQ+8R9NiW1y0XoqmJA2M42SndgRPwEB+uV/+
lIB2Tg7VeZvxcVrVSZR5fcTqltdkpp7NFgbHbv8wxz0ykbPufAv8RtoC4Q1v6lrXtNYIE4wbMVXG
XTLdJCbq6Dwf6LsGhY2qOAtnqiB0VaQlAbg2lPPE6pLyMHvuOfMiUnpYS1jFB3ujyE0Gk43wilQc
gif2i8MB/RMkiwGyk+HU7WG06/acd+QTjUofPY9BtV5CCJA1EkPqP6seXNhwbNY7rzyb6+jS7soA
Kct8raqFlSBko9AEkOYyG7Ds1eU5HmOCbn3X+aozMz4M6MPyaSHTqAYivW6pJ2YJvuFA7Ma+j5si
zZgdIipPYWdtYjW8LiECpdJ7rn1mj34V/GizBZoe9k+xCVYo1Mce0kWyvim4M2FvuuVP7swvIOUe
LVwmmyJprBvbiBd+8X46u3ddx+LTte7bFdnnTD9OBllU20T8pFZuPJvJ2tA/d7Ovrozh9X3ZEj3a
e8XF0/bdlHZQqZ3hT1VVMLw0RPZ5hhQI1BVYn6DY7Nj+bcN1SKz1+IJWY5cnqwyq6PBdYA0jAmRF
KvrMevxnxBWUwvROyHu6HUmvwzVvxF1M0KcerOHYpfoBoCoTvgI7Q+feFPkQRL6XXs3ZeO8XRgPO
yMmraxRkIAv/DCPLmmWhh04svUefjOi0mi5C2dx6JG7bbtujFAmZuZQ0PxabIdwIo79vGX9u+lEg
zVyCv/kAvTLPkW/a1coM+uBzgbVB+NVV2ykUZgeemWqv3RQTqu3Ix0DjxVKgyXLh6m1eANxCguch
+IhZBURth1SLMxEwOQKwMZennhNtGiw6bo8AxCw++iMRfQpf7z+uNlXxUMBvw/LcuoeV1EJK+Ljr
G3htdcaoGt4ZydvZBLY8ng5+uPwiI/gyhg57gm9FmGQeOyK+DDw0WIWDU9yz32ml/1WFTKIDzbs4
l/Q/znBTNLoArHcJs4Q5ir7kpXcn/TI/ZGs976Qn8uQ+c+N3Ym9YugiepmysI4VSUNDs1athNVe4
6FZqbuIGr40Bx27lO+sB4awl0kdsQfWeihyVmnWEuuXtEAZjV3GZfXlFXtzQjx2FnYxPfus9s5sV
20lDp/JJyzgSFW1v1MJcrJq7owv+xIEsvl9WjW4X9+6Fk/lg1WAnA6lYAy/9eI09HgUCi9lVFd5X
5vuRyAf/axbGIbDId+pJjLZ741yy3pF2EdA1I0xxyQ3bLYJ1kNvWOHcdOe8DdmvYbmtQRyrbVcw8
jsgLui2iWPh0/El48efUOzBjM9fg+iOZWMOEPbWryX2s1c1QwpVq8n4LR5dV6wJlsW7iu9jk9tGm
kdJJccCrJFLTaJ0WUgwqz2pOBmQfKFTqVmeKfJx2QDSVTUd/GbGGWT72xxxVRjsmaovI7nZAyL1v
49XopYOv1snKo1UgCF4KMezG0kHNPcS7Yg5ATvEImEkYErc5nxcYdydlg1fL+HbSK7jYkV2aNcLd
FrAkVRx8zIzrYecVDcpv1eOOz5UJARZ55ZSaj2HZ/7pTUt61ofMZLMN00BPxOVNXyfVSNY92fzMa
YGoxVNlbdMlq363j1TbxDmqR+VunmTinjSsjY4FRny8eyCbqQx2L+cq46BB7lXWb+OGVCj8qlgJA
BN3lLignjczJP1ppPu3ZxHHarSTPHIn+v9+iGlxg/fgDs0n8E27kPjaQJxdXpkeB03ymeaXo8Bnz
uxBwqvkFI43hSfNcVsxIbECaj26HaiOp0+Gcz7Dyp8BFazSi4y+IQwz1avWrxnAvluUJZDKBMrIE
lGnwtBr4sdGej0c/kMm5kH9EI3HXC8TJXj3fNF7jHWpGWY216DMWEUXYH8CEYbxh0VTfKkaO9wY2
Rr8e/JsFgaEpuf/zeAVLDdh+R7awR7SXEozT9EV3Af5ztG4BqpyLxa2PDfFkjOWIlcAusUq4zLgI
LoHRnUoh8kvllc0OwLYcWF5b6Z77NtkSuSevRpbcIkEAqVpmCqBYmRw7BvN8gklhN10YSBBEkIvo
hNeki2bdhgxuyy9+UOM4dD67WFWfF9P+i9E7iMKaObjbzuqSuymGTeIcIqgGxiG2hh81ZgD8LGCc
ugyO9Vga4Kjp85fR7W561u82+Afcb7BzO2lcc6hfdwtzfifxdnDkzkXR/DWJ+Viqt3Gd0wZ1f1Mx
b99MFiplU+Djn6mzmtx4bYEBRgrxJ/N06NCpDHZTmTO/dDrkMfNpsuNjzRwb4Zv5CVGWzaf29N6Z
R2adYLmRdzURSWsHt0OelKx4Fi2oljRT3TbDrAt+sgfHFpaY8ohYnvfWfMRc0+1jhtw+jj5KB8oH
RLrZEuDPZNuwnY3mDGkdvmDHwp2RiK2A54HYvOYLfQz7ezTPo/UX2gpxWfIv9Wi5L/n9Up2l5F8V
ZynKYjfFJDcbcOKMLOtQBo8IP2J6hPK1aSWrp7D+zqyQwUfH/Ki0l/7YkFMJ2stpt8UgCxwaSMHt
Pp+/8EDAvZQtySYmPLrdwOkE1mLlQxm7oDWZOCU8eHntMCdnP8huNPguXUTjozc/xK1/bRNmX4Mx
viJtxmPezy+hat11TBbs2Pb2OzsI4NqyLCQC7z5k61oYDqgMJj5WCCUh2emuXxXb3ZNf38/0ZY5B
4pRClhS1o4lAb1muM9KHwyRCzumxuPFJkYn9FH4/GkRHhkimO/IHRD/9EHmbnnq7pR+q3fMwHHVA
UJ85x89VPq7pkChKYibc4QyIpf11DfvYMJnbdxZSdc9gcFwhilHk1APboyGxms8WTS5NOwMjz+oR
UsWXuXKe+mEq7tA4YSPOf90XlxoR4A/Yj3E04Na1Ym86yW1ckO84MViywFEgXnLr/GVISUcIU9/d
yI7aUwGLW38CGBLBmgOSbUtzQbnOCgBYgkMBTbznmvA1yIUmfRJfK3A/0YiMfQQyfD/3b/yR61cc
BESWjPwOQyFRYmgXdcqgUbLP8oSGh5xk/yPUSJcwePBmxq+tWXyXHnXTsrb+6V8YMSwAxhEKsX5Y
em52P2Fumo71NXGbkEGdOpvcrA4GWgO53NYWiMYERzHOxcZp4n3Xyy/PcD+7soAhECP8aCKnl+y3
V7VFSgLKrOcfNTu/xsAMM+XrZuQ2yPzEzhZINWhT0Zb6PEJVIRq0TvxQ34xZABr0Epf/YL8G4IwX
mVCCJcuDhmywhZ9w1U3unADk8HkxdRyVY7trfWnsGj88F3HYnoLJPziiuZeFwU6WndRGx85Pa7X5
YcDcMoqOGssviFdAgLwpgZ9uSGIHYujt/IAxq9PUMgrj/DqZLqJxGIKGrI86ZSBhZtVzsrTXFoWe
W4VfhHp/dH4xcRoVf7RnwKiV2W0arF2ErW7I9HiOjeDoeOad6luN5CZ2N3rsI8voDgjVDp5KvnxX
dqfARby6EPnjuNOHjBM6OZa8xtJ+qbZOtprx5qaB03DpuPfAjrz0qfUnCSnnncQiFiKVMxq8NZ/V
a57TFg2PHzOekQbTkWxkm2XTcUJFlzx/GkduN8CGrTy4iIXJTqaGBFEyQ2GxEQIcRgS/1Pbb1LlX
L0/NKJDt/YyZRNsdfFXUZEHVECWKbm4DB4wKNifpJfgqRGkfgR4wibcOpjeITTwPaMRdj5BwjEp+
fw+teaBsTdCicsD2eR6ltNU4JzQ7/hErmaheGxLZDgCz0AX68hd3CCk8gGSq3Nx37VMNRZMHE+fG
yOw+t3yc7KOqDj6DJmOVVSlP/5msVp0VNSthQOlnUST5AR/NKSbjhK1aSZbK3o2XMWLQD2m5pgpY
WjaZpMmC+q8/bKu8+h6r2wVwKlFDNSFM/GfClSpEvFHIJoslv3DOZDqzRiBfrddI7SG9kUMCzkEk
pBf7dqZRYAGf4MAtITOfA+OhRcgA52J+6pTeDXKfp/wwSzk9TYX47pC84pfC2BbYiKtK9ZEQP7Ba
+3Sd/HHIr9mw+7lZFv8Txw33ifVrm56D/tVUG38kfzBUXJZt0F20al49mbHP8/HdFMnjiKKDQwlI
gccb5qq82lShjxlAWhovRhp12Ceif/6GrcgEwnWwsYE47dCswk0UW1i37Lxi+MBjR0iKFcsNMDSX
HZ94CQYmLJo7n2pbtWeK/lviqebT7KrHRS3DSzkYQIwR+UQVSnmCDHsI4NFi48MH5TmeEdDDpoU0
nKz858FUbEPt4Cp6YhsQD3126FjHvHvFB4GC0L5Tabxt9VdZkt83lEW/KZ1WY2ogaZpeSQk9Rejx
Xvoa5ensFfQq7mdaeEU01vkdPh986zHREQQufEvD/o4Xnv/SZ9vEv9mWMCTkZyHZOSVEEXegackf
jnceBzRebG85VFVyHw+zf0eoLcSY9OA3FupPIZ/J5sjQ/SX3Pa4JioK84rfUQPFHiNYdqYqqnqLW
7g901r2oitdkHAiM1NljQ+QybpJ0ukld1jmdmwKYy5JILCjg5wA+2CTXK9RFMKrmXV8kMRCsOxVw
jyHZRdhhtw5szfyNg3ZX5F5yu1jGPVk66WUcVICmVlfsmKffKTOwvCXjqSqmfTl2JCdpzjZFgpnB
8Aa9PnxKkqY2CZ+L+4mkHiAaiF4muJ5F/j+IO4/lxoG0y77KvAA6kAmTQMTELOhJiTKUoaQNQiUD
m/D+6eegumf+v2cxZjUbRUmlokokiMy8373nlk8uBCkM0kZ0ZN+BnGJ+pZXVMIGxo52qSoQITP9G
j+USjysWSXZaU8u9XDaevZkrd19lpT41xtGLFW1tYC/WIkK9rrnP7+iA3BilRbYJXLI1NcOqnuNx
L4gXtXLCwWZk105EB1awA81t7KzGq+UV0QbDirlOOgZiPuPbNs2wE7Krc6laoyXWbUmQcLDqE+gS
IzdWHpifzAJRt9lOIXfZXTvdMoJlnKSAxsTDvE9D9kGdi6zJOupGZD5rxkVr126uSUpqJ8etSpSp
3EMeuPVHN4XrPTyWNj7Ads4/8gp4szDD16FvfyySKwLHY5pF50C1OWbc4DyALXKy9BYNXmwrqdwV
q/1nMYTmRnRsxBK9K224ilnVXLu0/21s3MdhS/kyqs+u9esPZ3G9zQ1bXF0quiEJfbpIyYC+9I7N
eYrVnln3nAbE+hS/d8DIPGvQlTwEhfUyp6Mzmi3xNP4OlPQ9yNQ8ct86sUjcyRx/ehADIfZxo0UG
+YNBIG8pXZzMAjPdnCS7CNf5po9HFue5fEDffhLdyDJW0qmaOoZcK3/EHmaOKGdZcVKT7l84jRxC
yqA2scQXOKjkt10SS+l06ZqBba2Z/HKJlGvZ1DPtlMOO+88E9yU8MAJhiGwm3JAtkzYiqgValrcD
ba2IP0hkmxK3PWfMinrAMYrXdGw8UMs3oWXx2RjZH6ZR3EZe+Zjif8Xg1BkQlIxvolgPWrFYhgLl
w5t7NFO9g6l99vCrA8J1Dk6eP4+ZJMYnk2w7OTcFyKC7bIlAFlm2yZ+MvENgx4K3LI5WH79KF0IU
4p+pW2On00mvsEy1ey8gmhzhwLJnCUsfiWFl4rox6yk7h/2nosZhk8fjLpLJDe8+PFZAskgM9v1a
PwIKbHHzjp8SjA4orxC4WmceRiva0ZYHk23EDxTzvtRQs04p7Do/Bo/rNoKfzuXBiUWX9y0+abLQ
+mxKnZ6TboIe3RX1PkQ3h9rr7yb0waImfSmSdgm0YMEJu5ScLs4YZ07xY8btmY4ZPIujvI9F8Oxw
j4KOx6Vrh19WBCIfBRBXE/lKnPDZM0DgAQGVLYNJu0IbZNxWhsVoieltpfmhB8Ote7xLXrepWvsU
xXgfiFXz1kdQouiNTXpUMESP3G+UconhLNo07nzMewa9STPLo8XB3hXTR9n0w07Gid7TU4vYPtyy
H+jIhKDBdvB8aI8KcFFw7NWWVGsjUWdWALEtRHEZqiFbTmEfoYxz5tTDOk5H+pEMcVLOK2eLMzaq
exY89oi1exOGFER4oS/23LkXPh6NfF64lYOlt62MvzJ7oCwnHYK1OVv3QQ+zrvNartAeUV2gvZLF
CtBimoxA2NzqG3SJiSlKikHSGudHmVlPGR3HutiplgBLX5X6mPrDh3TDK0jocRvVV0FKimKvEHpz
w7+W5eMUute4Q2LLSojNk/Lumph9qGtyzGAvT8ZBrYBkMT5bONVlC+yk8bGlSTYCVWvN0FC6eGsO
/sWR6pBljE2EwT+eczxwQcjd1uM9kMI2YlDJMSvxErWDdoNP3oC1L9rqEv0x7RBVZqY8qLFDXKGd
jyENCKLJilsJuFl49PqUa2SogPrkGkZWEpWYPYZdMecvlMOnyGf9rpTZVcR9dXPswVKs0pSVSeP0
cucaJ8EtddbfTYu6NDcMKV0qyVrDoOkoD7auwSIyDy5uty7cdrz2LHPxPs4ZeYzSetUtgG5GnwHB
nmS69hgz0dZMOq6kugwtzmluB+maOQBtBIn/QNAlM/Wz3zLCMoesu6HkTO+CasJgDyrflFTAzR4u
JcHoqWg8fnhJ/Noy6xdvbJ/FJAl6VDRmRGUTsi00JnQpuedGsjLqwbqbe1RBTuLRuJ1Any/dO1SZ
MnDSHDbQqSixrK8l9BCsbEePLdqpZIdOxyDuj37aDVyLg6s/k9j+qtwqR3bn7RYp98MrBUVjwNIg
bbNTq7hUaoJeaxJm1maAR8IZKS02gBy6bcIgiY17+aSisdqO4fCAPn+rQnleaE2Nk2ACBMB7LCJs
MwTvtnkZf0RGeU6LP3O3JwqW73StrpFu78y5o6bDTiF0Wr/85mRnRvlEDz0+b6u/TAw1D33o/2b1
eCMDJKucWBDzyyCoH7Oxu/UtFL60Gy75RCBTTKy0eNgyfFipm0PeitQRnCQHYb+E3N1YVxPnIpBN
YmfLcrXotnlB8iFXlVpJG0uQW1GSoSN5FxGfwVwpGLXbmGlFA5kHX+GapKO7ieGTkQ2KtlQoJSvX
38GPlDcuMbOppEBUd/0+98CNdlafYhYez3bJrKJsSPIPkIIbu+MEZVrXOCTGVRKAK+fkPrOoGjEm
+pt4AKwpZXuj2Y+00/xdTLR4WZKhGYPC62RWuDs7q1qnlUNEuMxoQmxOA0VCGwxIv1lrkDUc2JT4
Kn0xVSWPefCUx+TdUudH45Y62TK+wj/V/SEV5GUGygCcibnWwMLHNq1mCTIq8PSUZ20qTDpbHdtv
fUHExxUN2i03jd7/bnvqFXKu12xyvuoWWkkczW9llNqbZHGQlZGnOBgkZIIs8zE0KxAVQGyA2OVI
STWJxtmtPqE6Ih5kz8sChyhesj65tr3nprCpVgDk33O78reqQ/JMZI21f3iy6njaA5lfl0rdIsnh
cCjjEzeYrybviX/X/l66Hvq/9kiQggiV+VTBF2ODLobXOjNcBCf3vozyR7vrrrbL1ruU1bC3i4QW
vUaesqU0PbONM8WpR7q2gYIATalJD7uxYh8OCIoxEOVrs/M0jgJKZ51v6gLTpCtigsGNfs07tAWA
+tc0y36NxLop5+411sXb0BGQsTJOUE01nRs2WQW9bXWEtUCa7DHo2PWQDL7NnIDG1B2TqfvKFdp3
9e0MbHmcmpOmW8s7UembxCiLQzzrr1K1t61PEoPqOXM3OQqT5MQpKgaEwFWO6a5rzR23ve7YG8F9
7nmvEdsqin3e6sCf6dCBluU07Veu4zfLCf09dlsEieJg5gtH7ehW9riG+KE32LPUusVCZqn4XgkX
j22GURrgbeEVxG1T4ySaadeWutv61FOvBg4QPqwyOGDRJigaBuJ4Q6H7sbgj1GyqyBA8IGY9gbxE
1iBsZ3L+tpRk3tSv0qzl1ix4CXX2UAIAHTQVYX6muPQYYzBlhj0G5iDBnTuBReVxs+MYeV+qc09Y
1vv14C9leJz0t5bJLL4Lu+pGDMS9lwa3gvwX50Aaj4LwOBH9WU8Wv0c/KMr12F00kq5ElyOBazA1
F0byPShqK8S8QM6y9m3k2tlJm+fZ9jUeapuWN2XOn2lpUkgdYUSbFcc91yVP42YN40RSwN3o0etC
0CWn0om7666vyHc1KQf30rfng3S+SsdRhPEkuDAUqS3IBHtvdOmV+DNe3zjK8cSVD13es+5w89lK
ztI7O+/oWcwT2n+D8si+B+hqNuBAJyBikaXgSMMWNvuDcRmzTUho1WEajHosGTo45SutCbQvk4S0
uTPx+1sz3YHpUz56IzA1+B0IDSzr+TjsCXe/yx3hx+tEpm7rt2zCRp59QQD1dgyty2wKE7UDxyao
RJopl9tzyAK+BR2yKRPvKa0IPY/4CRgSsifzKoo93MpBFr1vG4gFQWNu6wbnXRGBiHXTiK48fEGb
ZMbcIhSdRMt/y5xAuhSCpuc58ih2C1HKbRU8uYwsicbnWJv7qzagqYsRhaG+DDbprjSCctSQ21dl
dZ+7LQH4eu6QFOdDUlPoNqkkvDUVQJ5wpncDzVKLHMP17J5cQ9yJUb6CBYKnQbfSZPRfvLIkkAxq
tQgc1GOIwbL7DDKUiX7b0VzUpzBnPEVpapN8VELc5RNuberKTYDdI5VhLJd6OBVM0OgdSbZ+Z78x
2rngGch3VSeehuAZpY1ElP8t5FGd3cg4mpNlPPFCH1KjfM3L4Xvu1VZ22JIlp0lZMXavWsxE2L80
HbXXiBDwyvZ4Hrky2BzVw24crdvGYuAumbxS9Ys12Y5oWbXoPja79CF3rLNBle9+LhSXn/ttNgw2
Cz//YSwYnCvye/lynCI+ZNb2S+VP7qZTOJx4E3JO3w5DjHhnQvyXOKbo1lrc4xaZvEB8G9wbsWPk
V2jc29xmwjCPuHa0xzzW4RAczd992G4crTHICf7rNXDFpGoZoVsvbRBWu8YQZ7qAfyruwnQsKo6c
MfGhsDMegzj6TWZ3n6XKO1EEvkv69pmTlNNQSOngDiACs24Z1xhNQWMq0qYclPU8wExv3YixmLzV
ldbofs2n6Gt3iwF77fa2viENDKHPTcjtqWRjlrsIUrbBb7bGcwOfiGqGja3oU7EdJFV/ZGdbWCCd
sAVyDvWbcDOPtNczj4vgl+wUs6u11/ofqQi/E0u9Dn9p1eBXsPKE7vdMiG7TS3xz0jglZeaS0itf
rDD4wigy3vTY4re+ZX/B9X3CLnjCpsr0c84vWe+oox3bbH4igIhcdNxOuMc48tWxgXO1ZYK9mzp4
6haZzwOheEr98Rs91dgbtnXOHPqMWEm/p8I2tjNSNE6dnibpfjwloQ73Rtj9GQ1UcaTmc728QNz8
yKD0Tbb3upGQmpVRxl1gCktxNsbLTaj2ILFiRy4OBuF8wOsXICzMG2aE7ArMb5Hreg2J2j8B7biR
Myo+5ke2T1gNGW/tSafkpCmX2z1FOxjnc7qVZmclwuboFQYYZMBT1jzALxmO8VJKPyk33UxJv9wJ
kRSF3X4P75TA+oAEgowShkDtO66qlWJ7QQxrndxN40xqiDrvVS5LstQOSRa2jI8q5Z5PWdyXMAVb
xmSalhQTu6e+ffGHCO6Di6MaUMeIO9Ohyjc3qFJIIir40m1dS4aSZXORif03EUty0O9gRIXqiJYG
CKKP7wM7vIF1xG1M8qP0EEIl4xAGPIfB/jmr+rdRMi7JcYOtMHGIVdbRUdZXKUwyzV2R0AAJOf/L
sTESpvl8r7PZ5sA+tCuR0eTmFu9mjwHEnJu9BehpV4bt2uyIrLRsOBBt/Y2u7PzWNXlCJI+74WTt
Zg5wYodo387EDu1Sge2WX5SQcDJpA5/eHpxTreL26jf2HaPLXVRQmEQAuFrrwJrvIo2DSY3VOU3m
F4UvvCIwHejmqe+TO1J9GOSHmNZFZ6P9zj3GIdsXCj56RpTRN8acq1byjkhMxBiLUKgpszNPPqkX
E8uk5wfEZHxWGV8cFTeMJctEYJWTG+/H0xhfRaRRBIDv5xRCQT/td17RA75yhoYzkrqJ+/olGGYS
hdRcKsQ4PRaHiPVqB3q3pDUZ5gNtRdT5UhuuCp+ms8r/k00DZBlUwop0F9L9i9NDI/bIsJIcK94i
axlLhs6xqDjyY9Y/2iou1tkwXid8AEemOK5gPtXxAj3SxQzr+LmcrsEQvWGAwDuAzipGnG7A2/ZU
jMKhjqLbIX6HmFMeywk1AktZYvgX+pTDaPEzdFx3CZu9Y1ggnZp4zOxpUru4JePTd3m54K+oetN6
G5HCWTnjGWDiQ2nSET3hicHPwsaBwNRNEjA9qUrO02pMt7howxvJGRZ+bfXcgzbeW12DuypS25J4
FWddj+wotV41hHs6z23ifGhCM1PdNMQRzBB4WSlbCtA7D4Us3FXECzlGEtKK8uDHTd0LRwb29JQu
Ce5MWe5cMhiBawxIbPKIzxNfPbZD8aj9F4Q8xvmTyQCG5cMIHHmPUshmbiyqNY69n1pGX/WAcxZb
xModUJjTtiOZYSGsNxBsDSbOymE8hN9hBTIM+J8kyEJi9mMSA0cG+2qb6W+Wja9a2fD6OmCLkcTC
kPoiPOGHfZqhR09LLMMBsGqMNl5nwK2IuBzICrNeRdrWh0Cga5N0tqPBW/kQavm9QBEr12CESbTd
jS0ut0zuzEHQFeUCFE+G+VS2rlqLGNtHTZ83PGU4L2V+lKnf35pQlUYWKdNsl2TLfGHzO1/IQoB7
p5mKmQnAPTXB8l1ekwjdA54dnHFnOMOhocc7yXgAwxecCTjhotaOG+ImjLy6/hh75R9dB7xLsPIN
g4/PjPI99Azs3DWeSTAeW+11tF0a8J7iN79rbpUAQhRY0XUo8aY2OnsXbn3DjPE1s/GW5On0R/Xq
pi2Ie8ztuWZ5s3DFTuO4Zzk8kppis9R9ZIpJI/zsDhEUAhFmDdRZ139pk/Cxzyemmg3qS5e53x1b
/jVVecyxvY9q6HEe6pKRHgLmgGO9rJPqBJp7Q0zqkgK6mNv21iZUYiMvBB5lYaHW6V63w5lb5cgB
6oiFGz82MxpuqE10wM1IbirWW+CjyTpOHASCufhDzQRhdAzNle09Kye8zHZcboKRUDCr/NtoqOg2
N/xdJev2WKfWshAtI48ay63z3Q4GDS9lgrk7Hcx9ZMirX/FrGQEeWCvgsBw3BHSku7eiiYR2yak5
k1inuuZL0uPq4jfClIfxIJXqJOOm2zW0+qxStqucC8DKCyTxMDsPCxCbaKC9rT2OQ9UQXg2SwVbC
6GaI7Pex4U1rKJMFivByKurx1M7Fb5BYwSHIUX6S0rC2M7POtUUQ8SZxpmLbT3Ryt9yy8IntkY1O
vOMfZcXQuNLcdyqma1FpoDJ6DkHmRC3YvGQ12ZazR0rldGtn6sezgxxlEKp+2fABmgRN2XV0bQf7
xD3jvjMta8Xw64fA/kcQj2pX9/YpkP0x9PGJRK6NZZZTDvI9qpXdnPzjoOP5JsS2u7F6zF1ktCKu
xjRHsZt8MgDmUhKZ8Z6iwCNGHkMcpFMeiy4kqcewSsEuJUuynKro/aSYqjmAWEqPVVLjGWhsTNEi
MM9UNNbE+HBTZhzSGMLX0d5Px+iaTXhUbZLUgGSWYSqAG4e24fWYLTUEQj3R3kP7fJleJsXmi6I/
npow2hFIQIMCEOV0mLlw63uQVJmOLlrqdiEK2KZ9aZv6OFk4fT2Lbg5KVJJtYOjqMBnRB+oJfT9g
dgr/lFA4S+usYG9BIIAZbHh0+gFk2+IXOo9N+xnG8cXIGvOocUXPy+ykiOqR/Jtq1ipix4pejZYx
pcAyvKey0O0hrJ9GHxwIWuk2shcDNBP6KeWsGo6hjeODE8uoqnVRxneuQeA98aMv6QlGX/uMzq0N
ctM2a+0fcKbJluIBRMbs0zQpLIypc0HGXjtGCF8zJ25gyUbe0d2yC2Ton/CR3VY2E+iCulU9q0vT
pftR+v0Cf3hVbTJvvD79jWHM0LvAXcpfLD7k1CqQD8cshEGxbo3XQOB8CGQgVwMwxlMQM3XJWJSm
ipeEaXW9LwAfclxgrmbKey3YhGdsLBDIO3YYJkqKLY5joCqu0govYn/CtBdSIqkJF5YK9Twlm+oj
yMUz9Vx6paikPdKlMwq32zZsu1fepG5V7Oi7rLDf2J1xj2ITeGK3NDxGxA8Zj48Hxo508YB32XNm
3mKS/qa4gUJmBobhzCY8il9wTOa8aR0OvjnjICykHJTmas+d8RQpB9yaDFelRlHmevml15OTZmVd
EtwonI6/o4Glx8qxyJgFR9ysKL8aw2RJs4JsMwfubTRTqGN4KNYTKwO0BkqD6CZbKdFj+iRN2Frf
Rg4ak0LjISVqIlu6b9uREZ0Lyag33tuEvXI3HyltbFbNIpOQVQJon88rV8GcCpIxIqsqNpB7m9t2
pHtB4kEy6UBcF+beFanNgCUmc802nbj+20Af13b2f8eicc4SjytROwbMkaZO071to9dOR6eKdTcc
Pb3pjJmIL9hQN/ouF3kdwA9q+1r0AQHSqnkl34FKWux8x/8oPU+f/mbP/v9k9M7xV40g99v+1+Xn
fxUlYf4wav/bv3/a/PPz8KfYfLaf//YJ5JK4nR67n3q6/DRdxj/9Zync8p3/t3/5X37+Psr/IaQn
5P8Wgn6sP6v/TED/++3/zOjZ3j9cAehcAS4XDntRHuifGT3L+4cvhGV5nukKR1o2HPB/ZfQs9Q9L
eSZbV2EpaSrzPzJ60v8H3w4I1eI19P9fIeiWsv6XZjoSn7ZDHlBaihJjAcn73zN6mbZzmmZMjpeE
CFo7CB76ZtwZs3LOs9cRrq8zVpdYt9MxYKh/rhv1CGOR/H5tp8+EVBXLlXeDcl1QHRMYOAHxpoWO
dB5k4sO64KI2EF22g4nSCFgpJ4VHHdZkm9XFXwqn6iq2v5l6TmWa/dhpQzN50L/AT3QpyVPtPqG1
7TizDYUra+Iu6zr7qZ2K+0xPd3MQdm+trLddL9iXYcm/C+f72BLiBI7YPfgc7eeYmu6y8Dhmt7yT
fI5Jdyru8Z5Z/pEaJ82JKhOPToPruQro7aKk1NihfCUvunI+DeUn3zCScJKYzjWrA2bemUtzKuSp
wGzDizCi8AJwhHrptrU31O2kOJynFyKEPXRfd7H31tZnT+ld7Dsf2C5yEK/5ixsm1EOlTvbodBkg
v1TeYMYDo9FTlyi9Xj9SPZI9uvW3iKDDpHVnn2hPNA+ThVM19KdNpir3nSNeuLcHfEl5IE4Rl9WW
BgdyhLq2jiWZlVsd2bh/KXUZDKRyINUDXVscPcvCpRNkIa0RX1l5AtN7HVYgbJx6G6TwW3vCWjs3
7C6kw7DV1m17+o8PScRJhw6O9qTrHNpk5AGG5r9+QABuTrnrc/hv0mzjmRWfVsxusrJ675OsO6b4
+h4NMnqwr3rgD3qAFJ2n3zKeh8fZ9vDsZXmMB4M+v79fAzH/S5StPS19nXcGFlt/EuMjJ6GnIsJp
gjubNkEe5lLpwt1lfoL5HawFptIMvxNUhFXodfVdaMZPKCgkIFqA33i1IvrD7FvJBXeAL8k4W7cz
qfJJ31oDo8GhQGtYeuXv/n6QaVoThCBOHbM1QVeO22eIscHFHL+8UTTPI1bm2VXTE2yLXTRY8tGh
suuFAqk7ev3c+wjRfAcwhLif6v3zYFmYiHPyDeGovPOUKHWa0nKHj4WejTD814eggSo2sdVbxWjc
otfxuVcRLH1ZyTunRb0pr7WNGi3hK8DzpJ8qabruZor1E7cRY2/FsdjoDhDBGIwT1FiesrmkaDzM
HOb74JE8qtpXORnWc4SVApsMxGtO5oiUIKj3oaBJV2goA/2o70OGgNBRVq0E2BlWs4E4ZCCwwO0g
xCAMlrapKat95RF+d23MeHXsYvgzrgQe0Q3ZaG2t2d2xHyrWyejfFIRBdl1S3o6Fsm9MjEg3fW3A
nUHATfw5ug10a93UQ00+YxjSp7CaTkZjfvVuElzShn/sdWDoxhrzvBH5ODC8ECNy5j9i5Ujg5kj7
mOMDEFh+Eux4K0qzsZnx9MAbEE+cnjX2CtB5SXlDdVlyE7seQjeBtGS8Hdy2XhALNJRTzDJUaD2q
4qwNm0OfM0qAgtp/EFl0JODvHTx8s5y1zZ0U1jdCMbVMHDJHq9ZPk42ThFZEE3vp1o6p52F2xhQj
m4f6VP79Yz1yqob5npqrvAcL8p/+Ki6cmlAP3xr6JePgegFw/I8v/f16unz692v/fLCp4+zvdW7C
MK8sTn8/CAQhOuMZtVs4YhhmjcUprNzin3/qUkw9zIHsVwEEcisyszw5y/f1qkSC8DEgcwGD+Mqq
E2iRip2irE4RQS7Ofv/z879/Ld2ZLyJD/es7//416o6zNQ3/bdb9Oxt4e/v3y38//P3Wbn63emRU
f5qnfe/axlOFB+OUUS+/ogIpfI6Czn/iuJiV5rHvZLge+zF89hrWDMdqBSlTP3y2yO7uJzPsoAHx
6ez8zr7vnEUFjvSCXque4kFGz1QYnmGsRfd/P5sNApETNoRC8yqBhcOlTb2kU0bI0AQYrXIQf+Ca
n7KWIecEHwFtBmuZ8IxLaGR6V+cZ9deJPmhCS2g4wT027xkFafbuzLq8p/nw2aaiCVMvlDfiLuu4
IE8bTs2rWU44cuPuh8QILytiArPXdu+IrHpCojo5ow9Nn+6KpgZ/YypMY2IsipdRPbouasfUH8sU
k2Gj4JIbBNaZ4L7MvU0KwHih2gkHkZ9tVGM81PV8z0ZghXUHx4I+d4GF7X1g5M6M3EjfgpqhPFpz
QVecj7UP25MqNo5n3k3lyDeF2Q8G94sQYo/x/9DEFUHkNMQe3r+mFnKvKKo/vMFfUhf6pHAxRNl3
7ew9d360HVMPpc5VN2gyj54DnUICGMtimsfG/hKPI6ZXOkvrO4kDmDrfaOVW+o2z9tuYiDN8+4pB
LLbYu7nDUJe8uWaD4q7N+6ytHwXlUiEuXTJD+wD7bTO2B0MxUvLUTea5b7Hhpyic/Q8tTytW543b
F9ZmFMa3tfRJ+KV+4Nh2U/Hua58dOW+VXSOXOx8CxvBK1vFPyy8PYqVt5Cpu9JNrIRZk1EeNjA4h
KHaz85j1dODm40PvMpXAKRkUf5rYeF4exvK931ZmL2XCC9UGxCljuGk1AGYMP+W9b5fUaQUbgvwY
xNzuQgcNua0DQY1DS6jSqcUCKNlnlH3M/sCdANo0oaPsMNu8LrLlFIMp1K68x345cGBGT4lVj+Zw
KcbiMUxPeTJ+BpIxXFT0D9p+nmfuxZ0xPbuz9RVW5TM2FfwH9dYfjFsr7F+znPYZGz1au7+ZO7Cl
uTQADWhPOHGYRC4e8HrxLhvWUeF+t3IbmeOWE/kTAFh413U2U99rkk2o7+M4PNGQ2EA49P50Ynif
rQk7MjOBBjBCOT23Q3zfj9EZSN19qLYBmVzPmR9mSzzEk3koQ+MPtb4PZN/LeFjN5fgREJBS+KQx
HsU/jEIvKgQV5Nh8kzsf2ky/JSx8SQcGrjNvYPcYvGoQNy1EQ+lPv2M57Fz4QfBtySJBrXxrp+W+
QvidDsNVgw8F8pIJ7FW+5zyDJlGAGILOkiVoRgxmY9wpjvTZ2bF8Ejtb0VeHToNRGUYcMcMLsQ/2
h3V2LOz8xwVoJlL92wvjDUEJuhy4udXIRHyICQFAdAkD/R4X6grwwLbuyMeHfImVyaoY0iYK6kyA
Ppnn1cswNIe0CD4Cn1FSFI4wyyL3AUzBqx7c1xGV10KuodUBdJ1HMFXZ97IELl/4GL5gG61Lo3ys
cQ/ifI0OmJhOrUXXH9W7VL2gLaxKjMqrHjGUUQij41CsRtilBBCMcYUkNTxJ8sFdNp2oJfxi8Pzj
JjF1J6fAcF6kkYMIRDEmJHpJTZ8rSaUrgkdHpsjYs5ltr3jLv9t68ecuJeEJe9e557xtYO+E0+8U
1cucyjeZyPde+XuBMwoHF/zvsP7sk+rP4HDFmzMEW/R6Zugcu/FY4qBNP8D2ql0z+1im9EW0eE0L
m60a2gtAImx5zMEJaWPQd/O7gQ+r0NdfuMp3cV3cYB/nOafGSLv+RUeCqICTATTo0vPoVBdZhW+O
XRNdSfiJKcwMklM8N1H6LBjYNH4DcKtlMK9jrPhLg4kTRi9TYT2R1LJg6xn4jfFRTdlCZsznW7Mp
rhwOFtYDQ2UZTrtCN184s3wiaaTWIo0qiKO342C2bAdupWNsocsTXGAJq69hi4gBV3WdZy7h3kk6
W88dWUfsCUHIWjbu3wn+6nH0CPfYC5CJeSPDooiSJODeqf0TR+SnZlldZyMFzwgAHy0pzN/N2n8z
Y56BqfA7ErpcbEwis7h7cHoukN7ktOY34mfh3tvYw5fHqnTwUqbYrVQWvaC8LwgtLBpwXzKAQURD
GAZIeW8ZMZw0hjDtUH511vQzl0Qcc+9ujqOXcMo7gm3oiG24p/7gsa7FD42Al3GyawoeWIkstPmO
MX7aPdut+27N48s8M18ZfHvbeuIwF+GvxmjGlKi6i6PxpzSYGeo+eC4qmlZt8zPEeU2IKb4m8THu
k7fOi16GWf4A1cA02W28GPgVDsLrJJwXJuQbDdRl7CZklqr8Anhf7+s8uQGfvQ/a6s5PcYXVyY9r
ug/VG1C5gwe71IoWe3md3QeufTvocS2ybg/y7a1Z7Bh2/c6gE6MGRcQRY9JVQb0Pl4BH0o93Nlq3
yF5htR9C7Nmz+jGF+PCCql5V8ZvZYSEeebMA83uOIsHToO4g1N0icb7EInnyUA6NGqbc7F0pdv0e
quhiG+33vEOCvviiOpZUX0H+LkkJ1CUulxoUhFz8jpQutCXI4LY5Wrj5AUszE8gOqqsYU8Hu6qYR
lQ2vrDUSUyW84yvzM42/eH/oDarjj5eBPA+S5oueGVa2TrmPHSM0meR/DDPq1mWOyZrWIEQZTKTs
NHgPTpN758z6zJjyIwtIkVZzvG4r57cq2wecH0DX/I3lGE+ibH/qkWFs7JR/wvQx54zMaYJ3Gyff
l5JWhTlKPj3+S9kkvxAOH8P2kx/IRJWBweCetfSPZRl+US7+nKe3phaPHbaglaymEGwyK4tBUTzi
S8i5wLg2i86gWS8oM6LqJUnfOE/1lv0b+PIVg+YWLsjNPBjFanmqZWTCcGgf2yw6TEiU8L2fzaI4
l3F6awf2tjK9o6ycM1Ory7jMkOK7LrTu/IHMeAr1Y1WM+jgWjAAN+9YRDV3X8rbu+wd3eplHejGW
B7QKj27q2nmxxQeg2r2jkgfmhEfclwccOndT0XyB+NAdK0A0knWdRlJkQ0Vaujj1EPXWUJcxsuX0
RVRhf1b+c0s/hKebB22++WL81dL7w2TvPI3xbcFSA2reu/MMDiuu3lvcP8I5/kH5eWeNo59zMsx1
pcvb3C3PDKkPTQu11oLQiAEEL3XlGe+wEndOatzK2YYsJH6opmdpdWX+35k7j+XGuWxLv0pHz3ED
Bx6Dnkig96IoN0EolSnYA++f/n5g1q3fVPet6FH3IJWiFUiCwD57r/UtgMP2qlENcERBuYtlDAKA
OckgAXPAYjPH8YKn4FFJ3WLhT+qlqarnTFSnzO3RgNsWxZ+uPpnT8FZBvnxoZfM0Jl7UORgQnssU
jiBNgl909MnbdFSH+f54nRrHfygaIk6r0eFk4Js/hia95QQTdLZ66XRpntIqfuf8wjBgXKB/bjwX
6nLrjHjfoZwQ7wrjQnGgFnec4Qn0bNobjqRnP7+vA5EZbAdmgPsUxhF+pCh4rcdKX8ENhfIa94tq
qrRHJk8/saWOtuEVY4iwskyWVNUMGDjvrdLAYIfrkDQjbcoWcIEPWu5j8zVbhvzamxGC/o1ghqvd
Hh726Mh0mSXax6RZ6SLQ8Ys1Ri7XgAgPqhG/0Zus3qpeI7Rj+IhR04N30xEz45rxx/oHsp51QEYe
Mo+jHoXhjpnznLo0negCPJqNOCKSz1axYZ06m9q7JBr4oRsNzXN9d3wWmTw3vRMfJGFEfFHbl7LU
ihe3Q12RWrc2keIjwnlQK1a5nxsoSUvOMlTLhWIp4G2zmiCxGP/uVNFcEDrnSRqgR6kjz1WLCUsv
Q9Nl2KYY4zKZoO+YJQWcHp+6tNmlZRl+5skX/Ub5aOgDLo+UVaveY4onMd3BIAExCjhrOqCEcZSP
2IxJ9RviZcttrKpgunQGhuUBj2ocwWfa1KVdr3yrynY0L545FcMlXYpyTujyDyJKU9TKgFtiemb4
glXaSCkGt27mlXXDMqiScZlm+gWFTZPk9PH76qY0MEM1WEblBZKCeChrDAH6/FJN6v3er+DUEKHB
GA6PfQJlQa1KctuaYdHY+YcoLPkQMZyfsjyFMIiQ0Uwx9zilMqeDJZ841pDx/hRYhTg4krVQB/cg
VqanVr7QGG5FtQFAuAMMYY28mZE0WOBMRBoNXeHlrJuwzCZLrdafq1Zo+1wx1LUMbHBZg7k1zRdN
EeqqJVM1YiRcpVm1FpGDZauMz2Ock2xBQxNg5VhsyRtAMkALKpD4A8y23tQz0Bh1dKv86qLOo3VG
reiLY5MVCWuzYe8ryVMj7GQnUmtbENjrBalA9NbQIYAACmEqDwbq+ORc18X3UPaQFOGaLRNZ489K
Ck8V7hdNJBpNcf0ziUuoZawI0lyqHl/mjxL8z0PvsNAE4kLt1qcHxbRUDzPlnE1ICM3QjHML5gkV
sUl6pY93XkS/CiG/DYx0Xiu3btWr3viJ3jBdKnFtIkiKXjE2EWBZ+zg05LSIBEOvsqJL1Wk+AOEI
GXCKjayPo3zvCEycVQemgNY4+geIpGnmLs02JDRiNp+Hxhlpmr2nq8GBq3CzlR+2qyLJ6pMrAKP4
DXua27/1DmQXWUMQpYxxM/kzwG46+86+rZLEPBU88YSwl9bl8NS0E7ueJFUyGw9a62MvLzE5VcmA
1mtTQMu+uHr3E2n5u+rgxQfowCGnzi9jEiLYK8qz9JnEue054l3dWkbcLlpbvDsF6+JXpJXEnWg1
2qm4QW1MUqcRqcj1mzOJbsGyGfX4UUjDxrTtfxoaNUuDKZpOzTyRbiag5na1w7J4Q9KykmOWvOba
uLOcDoXShJlOoIgPS5tsm4APMCCHI8AmVodTADUBs6eANmeh7XOjdPKACFWe3l4DSgaMtyviLZ/i
dPwFk6VAxYYWEaqo0OonJ/e7J5D6xqrLEdyFCo1q05WfIiNeajDVaWmieWwTwXjUdnq4l2a2kMK1
YL1ml2xkdFvt9boB2Esp7arV1u7Dd4tG6yJGPcTBCxVdY6vlQjj6d1sUL5MgAMw1yK4JZ3K+6Cy5
pGZ/UYWCYhOM2SCP/A8fXnrAyRDiZdpnVbfXDL2pp/YU1a5kjUBoVbGcBC5sZK2nuNVeG6vlJDxN
8zr11CbbFJmwsAkDIBGesyoG6kRpnyq7uhQdhnQ0qULjpIXJ8Zde4Fpw+3Wu94dAzsDTt9rk8Jp0
JeCokQlleHYL5wlPzUutbzEIwSxiSCxyqNN+7CVDa2KfaN5kL5nrGHANhob2lcEi3dZgadmFgkrI
kUtCGlEAAyRcOO1taKoMnwllHhiSi9UK4RVqb22IqNlPscbRxENfsOKQTHmlYhX1BzLkSIQpVOcb
YCzrygNRdSsLy0DmGgfOEuvUNJbSMED5UU2Degerp5sCb1B3HWL7BJBwFYDv1ozmplsjnj9n1VYc
CND0fY8pNindTN9r9VClS2E7H0iovxmUfPUK03+Of7upaw5GggWoP1Q5em+foEAZHCNyAebfESI9
Jp2OZ0snMMRZpUV1cn2EWW4jn6iPhnTExGodhrJcu7bYlYr50tvhrqX+av15YewCX/gBFinABW8f
m9paEkQ2J2gcQpd1HLMEjTkE8/S51fhQAhBvdf1EYb+fNw2qrBfx+sxEPxtpcRQIYRC1XehtwtFS
AQz0HEKQ+rcRBwc/HciuS+WHUtOg0i/0MRhk1GsrNF7VyKKRCgXE9svd2NbnElNBDVOx1usbhTUV
xSJU+kNnmFe6b1+TgwVluJT09eoAnYrD8GR+FyalfHbG/Kw72mqqzU0Awswu3jNT0qYppwc7Yx4F
ok72LHuEgaxr1tfoQLms2WiTjwjGhnRFH50zrHXureRjNDlrO905Jv6g7OxXWkPoKMxDSVCdRXk1
jT+noCMal/NpC7dPaKf5z9VKuk/z8Yyye8nR6WhBjvbLp67lixrxgsilY4HKVJ5m73E2OYPA/1AG
9auAT42yz8GH2HY/2uLTyKN3CZUApIdgnFXoQBbnlbwL60Xv4LJpxrsN4OYxashZGNEHNwS02ID8
p+pDokrxE82z0WQZQ4N9wc8O1UCDwi+Gx3hUHC8SHdq9GYuS8r3JTRdnF++FmEP6BCcy0zgGOqsn
dPqHOjunXbxUJ2sziPgQjV43u0Z520iDXxmy+O6MjWqIl6AmGcLNnvsXRoUbVUcVwQ6VE0zkt+Ks
MJoq1XZT5cZCWt4QDAfMT/PIcmHNolQzONpV9AGR48nq+9VgxOsc5VQ2YNAMT0Tmfg2ZclYdG4tb
viudsyr1oxn176zgFii5F7TCD13Cnh7KD8xMx9DGmmSikTdslO8kSTwY5YRUrS1PrumfGXjvSH/p
dHxwZfaRx8ZzorHkKI3+2rYCvwx6ezvujkXUHWlxkkMxeTWELdEZ5Bpk5yDpj7IoWEqH6Zmj9SrI
ZnlwgILIiq+SFONJ28d2dtEsDC/C6k6hPqFybVeTXj1Vsx4/KfA6NoZAxo/QEXjt0jLMGbxKq607
G0n81Y02FLbgMpnJtXd0zIHGRfbOs0quBt1y6xkb8knNlcdU5iyjy4OvFk9hJg5m3n+FenlEwoaT
pfwCW7pOXPs9Mcu3VIh9yjaF7HBF0B6yNj7XBctwt/uBqZgjNV5KC8o4cFVwIuu6TJ8oiHVSwTM2
tuJsjLvHdzAHFu0hheYqhnDNF/LZcfxjUi0VO9ihIdnZZbs1tQbl2bSNCFIJq9aDKeKG4XuVMpSl
Kc1XyxtV+yXu1d28HRaHVuJAFyrBdoV8DPCwGBpc3TT7ti2+Yrq7bxTCQDPMfeW+n9448B6FG9wq
W1xyMV5JWl9PWfnLj0NOIK547rLppUvmHhA6dZDmWt8/B3YAdY9dv4zE8+B3bz56aVN7bwfSOF1c
DrMYfOW4yhcvtLElDqxB2dVuuBUj8WOF3BfwdpxpZXTF1bB72IJp/tU6wzpF7dQP9Y/5fq3V7waR
X+hDHl1ji/4NpKk0O1ayxVrGjIpbUqTYV/L4xentVzVwzrWTPwOn2Nt0+uiKOgHhHsLYJFYNVn3a
Jn230wqTkrZ+rDDyTpW5GmeEZPosEmU5b6Ha6lsanCcW1q+USp7tRnunsNYsiwGo1+jBg4YVD07c
eOjXtRxWPflyJJktTeeYtvazYVo7u4mWUDE+QxsqZR4V105JzkNOWUkumWuGB62yL5qwrm6owTkX
8oSpwKu9CrMlGuD4Ryf6s1Fqe6tS5phQGlQzNCcHlME0yyVVKYWrWpAEl7gumYHd0g6178CndslV
41uFhHwIHLNZp+Xr0Ln5Q1FFxz4lwFYQN6LaDSr2aJvGVryFSI3TuUYKqIuVL1H9VkH+1djQB8gJ
0R8zQTdNyRRIHau6A0OLegS3SNp/QN2yH8q77CDCFdoNc0fMAVbVSOIbk/qiaEVyU/CyPTZSYgbo
+G1iIQGtkWqQSeHBj8+pRmZUnspyV7TFuwPyvUbFyUS4iuEpsi7DRIyOWdtOiMzJVMgOfiMWg23g
A+Us8ahp6HiznoZVU6BmC3OIngzhH+vcJT2YI7ddO4tGhq/1EDw1NKgnS8cC5nDCBRBG0z5/rSkI
vcSmr6A6GEtLhLJ9zw9TwEUiOYHUzHTwijD/KsRzElnmQq8L48Eq2quDzcP3fVyR6E8Zs+RfyIdX
elwGj8rEGyIxTz92IBiYRbA8xz8xNQnJNZDcZrZCwTsGMZcIL0Lj4MSivbExWgLyJ+wQh02wr0ca
jYNaEYhk4xsudYNO4IgpwG+LTZSl4x69LfwIkwl0L157ZvD7SLIapurnDdmTW4jyTV/nk6KsdTrT
lTnsW7jWi9kYHrt9ugLVWgKinZToLYeg8hiw55IaV1OaFoW7svtpDTVu2mnJT9swv+IRKFpAJb5K
prBZMlQl3SJn6IAb8FEC7EFTBxGh4LSXZzAZym4hfOppxigPeijnht9HOs24DznEi3HOaEYmG2qo
QHT3HQkp5NKpfnVNFuUush8W2QVzl8zCy8kcSXH2htXtRNM/VT71SdEjx0+K6cpijY64dKJ1rwHX
0+r4pZZd5jWtEnqjQbkDytiDI3sMFBVrNEL4MRrFIs4rD1BLt2+JmpejxQE157RX6PUCTS7J62lg
IoqOZr1tAfAECvain1PSSYZI3JhaHiyAmP3cmmJRoCjI0tk7xULRore5ClGMqHzCZf0rqybU15PG
BMlWF3XtHiAmUOqxq26nEImnGdSE+mZIm0sGqVb74pZu7rHkO6J+WVEcfCOm3PpWoW9TFHqe79aP
bE+5DFLrlOeVhjjV3RfUFeqgfw30QhkmoG31x0WDusbDQwx7vAA5N6QgKMnJG4dmr0TDz0hiHmoc
2mxT5uePtcrCIin39HjdPVDvl7jEaUaelDiMSq9vkrR57Uxsk1DviKil4e/U9M9zFeqzGe+zGFi7
9N0GaTNLjQgHps8TnLDZFrZA5mok1zBI5N6s9klYKRtIeucqYF4KPG/B0vV1MicYeYrutSm0w0E8
sSyTcI0Hpk+62T/6ho1eZfY3EFyh0qeQ+brR/IKFfXd1/OmqCCh9rmjaBTK/cRsV1bcTTl7gVAy5
B39dM7JB5qp+ITNOcPlcMsTgnMKBOlhmgqVUeS2QlC7Yq35V0ngJRorPwMdYX9jhqVPB0iGLXxZu
+akwG2f8/YaWfViUY7w0FBMbhgCcZaRKx6s9jo6ymZJBJaqd4ssX74FTP5mFmKGKsYAftFZrVkBu
XH360S+ob0+5b38DGmSkZKjw+0b6EKU6HIHsH/u63uuyipY+ObmPSs0oLBagBqPZZ9uUHGMiKiRH
79BQxN265NS+MkGG6NJ+8lkTruyuwJE3ksOlM3NEP+4ppFUfCr89wdbea2WNsS+x02VrMV51jRiV
HgMmXLHWtu0C4jz6FaCjL6GZ0dmx4w9CFDlZDDA2ybP1UtKwGJon1KgL8MS03KNoM7BSw8deXJFX
Tsy7Y+kBWI8fq1YxzpWJwA0Zxg4W8bdRD4d0xpCOFIWJWrXHYSYfmqq9SRxhsQSlXi+i/B3jDDgw
1b3BwaVe1EpFHmAGbBxNHrtk2iIUh+5Rb6PIqF/wi+57NXus23J8k0W0sQl4XtSwyKtscLe1EX0W
kniwTFqfJqtzN0k2FYoDcEIGtTCqCV0nva8MFP6Qf0SnzCit98VyfFFN8ykYkBrIoUloRs4eq7C9
SB2nSqZjPypDKAFZnm0CkuwZ9PbfUucd85mZJOkrJ4BkhZ8N+bJaSgps+8g6Pt8rOPo7VCX8j5gs
DnZW5PdeqmBuoN38APacbgpT+01gEHsTFV8uE5G90KxPqek6a8T0RrohZJ4pxC4SargPs8FzMkiD
FWem+y/sQcxdVULeIRuS9WihnMxExrFNQQ1PsQtl2Ym8vLKO9tCwn1QgXaoGPijRZI+jNYQ7/Kiz
7W8E7T81l1CvJpKvdU9mfbDO2+BHlbfKwtGjLWXcz4lPRHTrVK2Ni4kgiUEJdTbVVwc7fd2FxegF
IxO4MCfVnsasJxWCp/Nw5WRGtWQiiHE97JHWS/EoO3aLTMHR47CO8PS8uRnOqa/kC1JYiiZ05Rxt
SPdL2oSCeLJ2ssa9A1qSBke5J6M9IAaruDqK/IWCtkddMEY7N3duyuQ+kj4pbjkq/wKfmJ28AdYl
eNhlImh3mr2DxLXPtTBYAmW/0EXJyxARnh8RQtn+MowmxC+KT85XqtPk+I++32TPvvaVYNlguVzu
EP2LFORGZHL8N4s3zt0brML2UhuxhY2aYBbVDutBRc5E8Bmh1C2BBq4EWpn5b6quQ70qQH4Q2+Q1
Ka6EV4hVVzfPkHixSCv9fG+O/VUIG92VyTP5HTsoHhisXviYiohvXMdBcxe6zYXWgNjZCoPmrPCb
VY4mdN3V9Rv80WbN1NagWRawV2XQ23vFfjCBtbqsv/2S+N3aylgPMKQcjX3norgotHbBKlBdUHN+
wDo60ECqdlE6PJngALxM1kgb3YSBk/uiavwprWAIwgfVcCZs3wzM114Les+LahjsSgX8Z/TpvLnj
yXeYgBQsVku1Og61XS4Q8kP+xUZGG7ak8aV0e7Mt6CSbBdUqRAUxpAejMB90JVR2jYgId7b2pgQ3
qQTKpjdZRkIz3xtx8KX6tLtUC9CkGwPeDtGM+Fl7lLabLMYkoVGKxNXIDZ+zA+XrwPLXLIGjhIhF
mcrd0EzhyI70J9F/YRHg4JUnZ7rH31WdrPKonjak9PzAH5rhveVbZedEWlhk0Dr9zpBQZkyUlW5t
rxWK6yTrE9CXo+sRlHGeXMrxkbRIXnCxrNr4XVFmLBTYGQ+7Qt3AO2PvgdiP3xMh4YNqTEvNnake
w8JROcLHQ0n2BDYh9FHhOsQRtYhVmgFdhpGFpmAgzoFOeJjU6EuSnvvR185aEBHwQFq8sptKd2Uh
cVg0Y/zDRFvm9ROVCd7sjf8WcbzCiUfzuK+7ZTynzhm4pdZU7GdFNbxGTiHeIFddmu7ok/E4ug8E
+C2wizFUNKN11FnT1hfaguVRi0U47Jal7FnwGE8hLGpM46UXRMcRYCaKuMeixWfrgEAZ+kZBVjg9
VEBpmYvvVZO5ZpPzBgzWwAJS71flKL4qJ7oaZoe9vJtTW/3vPk9QhiUOwZl4cU29PkTW1Dw6s1Kr
T9YJmLMw+zHopg0EgTYP01+seqP7MYY7FZ7jV5yUjE0Ja6Ds7AEAI8/eTHU7nroKT0tNE+Wz1tFn
WeQh6o79SaDgV5hua/5/TQtCLQY9LZ+hXk0cNmP1HKkta7hmrl0ptxuAMSSRUwDXsz8dO/24Dxo0
YHg1h3c7HjAehcTEgfFyN50oXhsINwR5N/qyQ8RVIJSjFCCb82W0x+4D91P/ULOiueZOT5inwoEx
blta+Ril64gwLte5Ccn8thih0QejtU9L8gqclMGLk4rpsxQW/YtxehtmD3er6rupUYN1OwS5F5YM
KZnBd8coUm8a8drEBc/nnGIK6h1hcUww+RIW3Ww1J6NxAYXCiVYWFIc9NmRHaeXBQalsVFg308Zp
PD1O5YHFEQ0ICRAp18C+Si3B2D6jtTMnmz6n3v85Ebr1NGAN4hyU+AyTtQnA7YjWmb1Wh6544jyg
LHv4Het4QgMAQ3QeJOHN+uOHi0nW6yQjZ/gU0QGGwLPSyWKt9GN0uF+FIBN2cjeOixjoMl8xhcwX
23An9NDx3ohMiDNWvFLHEslxIjvWoeTR+u2rIuguQoXLQBr17Sv2V4ZFseoegbQlrwxOGpyF0LKS
U5/3wxGrHL7iLm9eFZVFjGH2jNLpnhel1W/II212+mjqWIhJ/9vdL1vzlUGZcWUbQRUAGjdsJWi6
rVr2/kKRbf5KJDxGMr9c9dS2m6wh3sHvWJUbJkGVSdJvnEYUl5TeGnZ6RCBS5aSMVmp3/5H3ru75
vQkFX8jsErhrvyrpTOTmDQpyhbAG5wP0fM8o342QRButp3BHl3Cw89Y9+EM+bdQ+ODga0EigncGW
VCVPwd/BLBwo2/zS1HAkDUAAvmDh8vsStv9qd79+SOzy929KbiZbVZ0BBEJue9OU2/tviOdjtPFq
5HWuijBz/uFa0H/yoFw1PlECLkj+p+gs+kZ+5zUltavl+s2mHWSaBC8ToMfovbL8bZDTQqxy+KKl
GXPKpN4vzFuZa9ktc5izQFGy65KVgnSeK3070fSEHDBOz3X8hDrQuA1ZSdNUzHp6+dHWmn6LGLt1
1ASPlm+/dWH4TBLwBdExaMcxNj3dIakFFgyglSwyKRcweZR5cdWmscdQg7jF19SGHpw1XX1744gQ
0Gimw3lhnbxFGYAexWqfCVdWOM7Yq9L2rYU2lclzxehxE1GVPJrEBj4TjBBdCpjXKRjr53j+kQ/N
VXXps9+vmlk1fg2dm3LfWsm+Np+pfLzB1sZFAcyQD220nvGrDejWexvvOBfTpteOlh5c7zcyAl/m
vRmfjewdZZv9DPrZeQaSu9Skm4NkH0i48JmY5lXv7/ue1Wochxe/pB0VRmazsUAoP7tu1CyswRiX
eqq7z6HMlBXC9tLLeX2tYYaXNuO1CzixD7FeKM+xWTdwWWxM+FzCmVo9SYDcCn83R2dyAW0fEqn7
U/OT4dqxDKW+C48I0rTT/SZiMb1B666z3XJvK210o7NPDlhmqJtW2BFCLQ1Ev+2ycJpvLWn75han
YiAd1HxNm9wGTurrFgAun02Y3Ahih4tYok+9X2x4GzO1OZhDwXFLTW9DqI3nweq290vk2Q7Xln5y
VgXutXZueNDkLSu/zIT9ootY/sH+qG6jQl5RKrULmNh6zlI92nEsEG3KVQuw86aJ8l1rZXG8Xypn
gC0jfXs/2GZ9s/mG4F7tlaUl5K00TaZ7GcuvRm9BIMwXyzxUwbLzMbhK3d6qLmfAqbgVRQPyWhk0
/a3BDQoMhXbt/eIwjNki95VolVpmfxvayVxUtnFWBzJtoiIYb5bs8mXc5MFygMp5c2KSdjN/tpYs
VQDVh6AaEj5/ftSOeTXDfNw1SppceMO5XiAG6krZoODhuvvdYMmABp+CHhvwf11XEKHg1VpvLf54
OrUN9UVh+rX3x/MhrK1WHY2kxz+uy1PAHzRt6cH+8/nKom522hDe/riKrq95KAS8gH9usB+isFSC
39v2e3vn11FAwp9iPzr9cZWqUAIjnN6PZR4ciHKAURivrb7oj04RJKf7D0IpoxPBHAwB0cL9/hE4
7gm7GnAQ/x9X6dS95yo9328vzNbaQzQKHtse/PcYJfjz2ol1fD84aCBMLup2mZ4mhhkAW61mdb8j
6JnUQ0pHkLoSZJcmNzFDt1RZ86X7j4ymTxpk2p7lzquhqPmc3F6eMwkZJrYKwANKfZkqFeLPiIKt
LtV0RXcUNEbZuBunqE+l1hlfMrK/8iron0EIg6BG0rzOCMHwHFoec+1EvjW9RDjGBIvfL95/MMqc
ULQF6uF+MS8QXINUMjGh/9d1f7ufWiTvgazl+k9PMt/3/kz361JazOzQ0e5vz6FQMhxiu8K9Gx3/
9ug/LhpFqm0KhQ/wr1twv8f9OsKDwhU2R9rP88v644aYvE8Kkl63OQQ0qO//eTM5fyOrcamnj0Zk
F+jG5nveb//9IEw/n0iJhJVnh1Ka9as6joS1NdUNKnV/Bidzu19dUwVtAtgr3v2iySnFYwlFguv8
oMKfPpjP66eoyYuX0jjpo2xeixmTpcz0lfudRqGKldX40+J+K+wjmJX0DnbmfOemNrYFbsEnJcrz
a2HyHZ6fOc/VaZcItv/+IKM0giVjNbm6PwibIctm9D6HUpmaV43pRWXK9kY0QXuOG/F726sm6zdE
dRTe/UE2DnKvbfVgc39QZSnv9AOtk5008qXJnu5/N8lz54DRvkR0yNapJcadNC7g0M8Xo4xstbxh
IX+/SHtz29GNewqHLL1mVbK+P3MpymGHdMuHML9G/G8Ar42+LO55STMlvTaJwXsBuXHRVLq8NnkV
Pen+Uw4b9Xq/g6XpDWG0nbW8X1cQX3yyIW38fvT8mDgCSRYqdbW+34P5MGSezL/I+TnuVylOMTLO
DqPt/bqohOGcopVDa8Qm3H/UWvETS7K/u1+CiahCZULkc7/4+5mkc7Qd5WqUg4OHnckXI6/WA9Lv
fqb4loqqlu9WqOv4FENznfiw7UlfPI1W535OEYkrSFHtI3AhSjZroPMyP9J1lU2YKeKllFrI+J84
aCIF7demk8v7HWqCOhDPT8qeDHZWvynZNgzbnc8eQTlcrfLZAEONmc1IlonWth+iuN1vn3q6IlqY
5TtJfjMHOppc9xsQ0NGzqeP4if0FT6EToMKbn9FsTkE/oal2wDcZc353xQyEs372cr89yCUhZZat
nPQpsPdFgZKLFrz7GQkIQ0MSv1VWXqBQZxKr4W188W1te78DRQWEnq4KjzpqsKPl9OBU5veFNt4x
SEJxc/JKrN3EtZayDpS3luAoS4vGNxPxJOmn0lP0MT7Uc0BjZ/P1RiOl/3Bn9MQwje9UvwwG4rze
OhCtL8x+gaDO9+gr/1KbzXQLcmh+th4GazDn9fzBXMv5DqGLZ8cqLeUy1iLbFiGQjF5LUaKT5wT9
Vf/B+oMZXlLpx0Sp/L0y6Byk73+9W8ejJGCtL11PuBqKGJv3Bq23//uPWzQ2xyjUXjHB60u1BOOT
RmNz1dTy1/2pwyz6Mfatcx2czl2PiLBXyqSlr2ribu93qFC/ALcUzRlWZrtTDFLCh9YpPqPk+X6H
QBkjj9fNOD2smKG35MPdN27EgIQH137nkKEvapI6t0FUDRebhQyiOl6XylkVTYRzU61AX+kSaMmo
5cmNsvn3c0tbzxCS99mTLfpwazikmSGqCt+JqAILwlPk/FHyvQg3k5bQ91CLas/0He2HlXu8M8mP
whKmNwa2woIqNE8qYZAzUlf/MdXJGgseavKyn5bZqNbzgSi9mjMH834P1y0+fMelvNbwaWONT1Yx
3o4X/u3ud+gSKBzkeKjnAOrVjj5SjkOqUz5E+PN+B8gKymOpuv1BBxl5rAs6+/f3Brjyg5GM6Ycq
LfwyeWBsVSMtL7qCSub+UJi7p47dANdGbC446+qEZ2UKASLzr9jzZwrN5Oq7/H4tGuJwG0MW/tOd
/vTr/UGOLY3d/Td6bGJGY6Fa0UvL9f70dPH8nPc73Z/99y33y7+fjs4amJaGVnhNkIZ3v+V/e/ff
t0cCuVUZNuPvl3C/5++/fv9Df9rE33/JddpiHbvq70243+fv2/H74fdnEnxr6GPG8Td0pmz5x3bc
f8tNo/h/ydlY/cqPn/JX/Veuxv+fmA0bBsb/OQz75ZPwwqb9C2ljfsQ/0rBt9T8YQgjLNU3TsgwV
ksU/0rAti2BrYcOx58zmmO4fpA1F6P+h2powXM1mfaVjw/xnHLai8YQG7S5a1XTl0LS4/1d52JA+
ij/SsAnNmrOwDUczLI1sbssirfvPadiuTHq1Qot5LRGeLmkBETZHzM9e0JFiGN0Ga/Ag45Hl2FGQ
N/qYVoC+jGDKN/AJQgwVtGlHCaoUitVjLtxn1P7LNFYttBZSrqYCd5nWZ+6CdGicozGe9VqNkm3B
mNtt+/HYx5DtYT59VSkBaeWkF+vA11/+9JGcf7+e/5G18gyQran/1//U//VlaqpqC/Cf+j1N/G9A
kQGeWd27or6iJaMRHsMRyr+rFkNhlaJPN0iee5h81dzBOlr2QZxvzIEIEPRD6gLBBzpYVxyqPkYh
4q/8DtNbU+Yl0xoSxeDrkCto0ypQ8LAHrv001DqooKAPd2icEdfYzJnqYKc2LrlzAWAFod/++xfI
p/73z1GzhWFZQhiOofFh/vVzpOltxWKYOx2C2VKGasALUDonTqDsKgSIC3JHek8HxH3QejrwJg1P
CtKFy4C/NufsDhMfgdU0t8bUyW8h21n0GGsqKEn/ZlPn9/qvuxyb6hq2MJnKuCBl/rqpXaXHOQPS
9ip56x9LjejJqIChAtAeaQRiK5Jl1+MEuqnXqv6xYYG+1KaB3W4CuAA47qIE44/CgQVg2Zd/s3H2
v2yc7gi+lpptW5qqaXzz/vx9QECcaoGZ04UK9G6vM7kFDG8QmWoyxwt9MDGIXt3aahYxO9pjAona
QyXcO9Z4bPUfILBpwGFTNyNf32X+sPw32/evb57uMPSyVUvXdNWw/rZ95PCOg1UF4kpwA5A113nt
bJrbUjea3Vx8pXjBsXiw0iMClOUGEtelJQ087Z2519OYbJzQmikz8b5U0Jv895unzZ/dXz9b3TEt
4HIahldyP7W/vn2tanWZnFLtaiew71uDjrkNQN0LW5epJr36viVsNc2zVaUzKTTsdvOf1L3ZctxI
FmX7QxfXHI7J8dgxzwyOIvUCEykJ8zzj63uB2dadpKopq8d+SUtVWikiMLj7OWfvtUPy9UyfXPvI
WLQlSNQFyLK53wJu0XxTPno9twb6oZMItv366/750rC0ulxKZZqma5mfnkQniDIrk51x3+DFOkaE
4a3jJD2a8CnuJuv7VNvDYRA4RhvCpdZff7YDLunzpXJd13B0x7aFsNS8ZL39uAsznwVM//+yCLSc
aRry3oXEsUH8gAOnJBjF88oNDS9tVSANWxhTYj3DLaSsdEH1EpIYraLeM86u22CadIo5xmkv0Csa
gTttW0vUwAOJoaKnmCH5CZahZz0lFU5jldqPg4Vf2u3Q3DqMr5adM5zToMvvVPMW1v2zr6PNhe2c
HLqsfFJO8Nb7mnOeYvQypKhQcfZBxbTYeEtwLFP5jZfYIk7MLbTv8F7TB0jqxKPlnOfnnm5bkHuQ
pG9x7bzhMrCvTWPuxo6ij4PMQU8DF8iikKvSkxB6GnmNqpijOuRIUrTB1VvQtPFS4TuWJPYIJF4r
bU6EynHELbu8v05V4N16hj5dE/hGDLrLv71vfzwiri4B5VumpfgBoKo+3qWu4mEsVOvcg/pwSeCY
ugUdZHIbpICq0z8JyIGqK6r7MNEPPU7bvYcEVmEcJHolu2KWSGmmkwoh44cm6YJ7AXLQt430b1/0
jx2O8wBAL9O0WFtd6/MX1R3kSrz8zr1o6Su30S52BEnYzjZ6JptFrLrMJCCBLIycgMtFaxAS8fUD
rf/x7s8ssRkexlPLdiitj5fKho0nAor4+74LvEVvMFpWGYGkusuA2YSK6TStvYY6PDvgUTCGM1vi
L9/hj+V7/g7KptxTRGRJ+fmlYumUWptr7HAIF+MITaXysl3QgE2hLU7aaZIyPW+hK9ALXE/97NJO
U2KfhIRJPYLJxMBjrm1mchbT2DVRI/uvv6PFwe7ji893dIXC1GLrwmCr+XidPDbZfKw9676MYiSO
dK67DOXI2E/HvmmGfSWhzUR+sqhiz2TOCnvCsGOib3TtxN83j4xnZaVlp6eoxKvgT3p2m0ZBt3Qc
U4N4sM0NW7uJQTpsMFUTaTRFyb5unB+RQNFLPAKrA0k2CzuGDD2R2fU9rZAnwyiya00e1PyP+E0T
pb42O4AY6NUIgwn0Wy3UloX7XHhmdFO3EGZHzDATPVCYERZu0iS/8Ru/2OKUm3A5JvqxcsmDSub8
2BJ4B6KSr6+lPj9TH/YbV1cclR3lQP/h6fv0ejLW0QQha+49ip4fZRY167EnUcQEsrmK/HxDF28O
jqy4oBEuJ4xtAW9pQDdo1kZWWbMNS19d3FL7y9bi/LlwSCV42gzXELZlOvNG/q/lXUN0T7Vvxw/t
yJnarNLiriq0dd4XAXxfDSddrCBi4cgqY8IbenL2jlbgYj7UnF9NYvubRIu6o8eQdlFo/ZwyFQRn
uEZPws+ma2AXR9ghL5GMsyvoFlj7AVHKcMSY4UZhttfikpzCAX/rpkqTemcIdvvOm14se+wuaeZ2
lyQLOI1bOk5bq7z3VOjvkjaqd0M/y4HLDrquVm2qycJroC3tTEY/ZVABnk1EcEbo261KS0s2I7yf
qyq6uwRx3i071N4wejgCQkV3dnxTijQ5hQT9ncISqo7tGZs6V3LZBomghz5iISu6HOPSfYwa4CIk
SiKarAcID/eB8vVtFDfdsXfye82tTZqtPR39oLWmS8GaWmWaumQNTIw2TM/6VFR/WVIM/c/3lRKM
+swwedBMwkQ+3kkDSIxbklFwX6PdR7NhYuSpcUtb1iX0XDYFSSZBLXPzyvSEIEdNezIwfqw7jhfr
WPYnJmwV9wj7eBoTTOfikWQkhaJxJOOsKX3/aDRtA4It+kZoTUgVZiKmjXT9IUxajufzDcixiq5j
n2B5YSpvE9VdD16j7g7SiLY9wS73XkIXwMc5UfuhfchapohmxWnKFO148LUIr3SSnWbSj+Zq7iJk
6oKRLH81pxQsIUzaTAfdFEKiRYoR7RmXMYX/ngvf2got2zOQvTheVdwVOF0VMCRqnWAYQS0Nyb7s
bebLDp4BI0iSM33FfaEgAFTpcMAI9doF6YgkNDrY8c+cCC/CPYzg4vgdHV6bOEiPkw0pBDtI7eh8
YtIVVZ/byx431B27L1iqQHsa6JfdhBHHAdsFVhf7drC0IazscleedIiatxURuodwMl7f/xS2HBir
Bhd+U7jaMe/AMLsQAC5hTmeTvIJzAoee+AM/VIuJSGjSXzB4wXzqL25Q7onpIxUH1NJ29AGxVoJw
xKkZ71MCtJXETxngmIaEQVyBrt0EiqgAx+h3GuINHJMs2mUJ4tDnT4Kpetnic2ztZjnlElwrmVYe
wwhRvxKs3R7FMHBcQupOo14dY6PTeStwATEQJ+hvIJ7Bn2M71LS3keSS/YjgigDdRZHnOUGdWLyt
CqNoN/XH+SyWjMZl7AtYS05LJE9I6Now3Iha54lFYY8o7p6cE0AaZpgjyWzzHWgeEGdlCjZoNhxk
EBTpPocHOvuoIn1v66puF8r+J1T+HHYgkCIsq08WYcanqewmgBjz7fDKn12k0isNw2YbhAYu+gzl
+Ps/9JK/OamaCzQrkH5pqdHWg1fFxtVFoz4sZWbmv6axuQQb6dfdumhDHGzEvV708iaokNuJlmzV
osW2PnRHMf8DY2olPf2uzD3/Rrnh3gt+t8oLTknQDMcwEPtMJNVuZh2ffBc+DlbhJ0Lb9ceUlNFN
nEiIP569zVrLPrgho6mOUeW7VX8gPYb1hCDkcWYQx29FqMxjj1KAK0rvTSOk/hRGRMKHpnqNeEhu
fQgqmLpf40G3w/lfOO091lPj7+s2FIsSD8GuTdKX1K/0vV4rZ48Q/qZ2oWza6MyspZlrxdaMWyRs
fe/cJtKCcTQaw66sjWZjJTVBUZ6rXZ2oqKDJ4G2xwfWsPNz4m05Hg+4Sxrw1UF7dFFXRkI2Fngvx
FfnAU3DT2IOxzzXr3ifI4tKYfnQx/WTYlj20saICoI8vpzhow1g91AEvjh44Kdd5XdsOuRVjaZ/s
7HugIjDoEZb6qCdJWnjpL454aI0Gy7zVwAYsvSg2jqVlYywwQlY3p57WhR26G5Cup9A0ynPn57DF
vSjH0wPmlZS44qRNRngrVFwSTz9O64EJxLZIRXSGDX7nwga/08fBuZvq+iXzG2NLxi0aXe0XMVcY
29HUHsceCSqhtPFmQGvxT//zHzrv9T/0kP7c0enEGbbtUIDTTfpcevt5WfHdbe0+HZdVGXUw25tT
WnjVJkIPOTBdO3iEli+cQcOEGkCiwEqQxbz3PtiyXQHCzyyTdZ9yOqZ6T4h3K17w3N7ptfajQ3tp
Yp6OyLPc4DLZajX6djPvsl0ecx6sRAjGsjffMDz6+0hvk01adBvpReltXgJ4Vhlok16vCe9Spbk+
drpsTl+ftv6s7l2ugMOhlTMXtZA5X6F/nWkiUUlZsPZC0AvWaWzyrYiI8VGgLBljAdLhfa3JOcNT
4tF7ErjP+5xsCt/mj5YLwbwKq9+Ia2tL3fWyfu64o3Oy9A3Oe7X8+tsa/+F+zY0I09Dpa0o6HR+/
7RAYMxvA8R+yqtMvQpjOwW1oPdrFwEtv68MzRM5d2JfWsc9dDq3EHJZ1gbR1HNHPh+OGt8E7Fl6t
nbNk+F6lmdoFFgy/IgM4lbyOU9zuzKzZq4AA1iQnE62qwDLALh4W6fyhyk+M28mvGHtrPikTfvGo
+REIGCauHA/LjdaY4i4ytJfJJgM467zd6Gbq/PWVcP6szEwan3SZTUKVaRJ+6nPY+oQDjlxbcFMG
mVj5a5tqw5Xi3A794eS3un3y8m/FEDePdTnhVYr6kgfKa3ZVED7FqZfe18XPGu3+ruh4IicDIq9D
8gCbn3UsHfcmtxJnp/yM6NjRig4+4HGYZ2pVCSUfu3L6TcsBBGqB894EULVCvkqId5meAqdxzsQY
w/7KQo8oPkMexpyT6ryLGGXzVA6zw1LXL/Q+pwSL2YJdu65srDP5BEGU6GKOKDnoqEY+omnlVFK4
9jLQtXHjSk895IX3u6ihMvbZEN7G7nayR/uXx8K76FcVUYdF3eJFC/SbTBftNsgTdyXc+FfQSnoL
ttHR327+0vzRxX+4JTTxpSkwPzp0oT718ZI2lzIN2+KhiiTkvahdAVHr1jD/sPw3cs+ZHWwKjqT1
mNtyE3fWz6zR+1OUhf1Jr1c1+9BdGRF+xXRhtu42NeEj5N4CYXmxGKNhqHaoJbsAikFkPLq+cRzS
zLr2cVPvQofXNeVFOJsluUfJtQ4DYx9h2D/2yr3z+jZCAym/mQBHdGUWLxa2sfeP9lw7RALavlau
uRG0yA24M3cxbqBtk3HCBW5I7ENtUaUmRrzSiIhZsX5hGbSLVa/i8Vh25NtUKlG7ohD5HvXv8b0A
YPGOj06f7i3RVbcY/Ndoj4eDyyFrQcWsH9/Li7Eqg0M8V0aga1e9bKKTkEEDHnuafUb1Gu2fvSSK
pVubFlQAVJp6poZrL1/N7uon8fg8Wg1KctU0m0AY/jlP84cu9OstJdt4HCpMsqnuH8u2OXMaTpEk
lN/A8Y3HcBIFSXsmI19Y3kxGx3Xa/LbllB0ntxd/a+jMEPZPta3FDIj5j8ue82erl7w4ndzIKn8Q
+kPUuca1qN1874gB2x2uApszxFM6mdVZ8x7rRBcwHsA8OgOdCzvLrk5aVg8micYlrKOo7QxGD+NB
kAB1ibPQOBKhvkvQtj7iSvxHYvIuwYmRThOLpaNh7k1/jQI+XhskFC0SEAC7pEOcTXOE8KMo1bBr
Tecu86s71Zv3acuoR7nWsUocyMo416gGho1pjsWNH2c7H+f3wQ9IyQPgd2Qckz4I1Gu6r1+0UBn3
ZRnaG1beAtvapS98a+fMk97BvNE03X4OAgUs0daR6HlUWNnIL5xeAiser57W7y2/19epo7cPIeBF
o5uO+dhbV8mD/5ij59U4hruVeOnSfJWX7o+sM6wnpeUG+GRgN7GgjBiKQwR68wgegMguv3uNFOMz
DJ0c86OKALtifM3cZkeUza6P5XC05kdMpmW9GkviqWQdxPukZm7iJOQqE0EdPyDAJ0CdcBucXUzI
WuO+6FWAsmK6ayoru9pOFFKy7fIu0h7MUK83fkZUiZ007il1SGsVY+xvQsZGp6Il9tRv62ybDvdd
AahSMldclVp+M+hZe5xiMnFMgCP2kLfQBeLh3Hv49CkdewiGvXZGxtRs6sQEfCRrCTmrnIjjMmJS
cJEUdcg1BtsZ1sARx11Kuw7NvTVR7sb9nUmwMSpzMO52/9OUt8hMoOThanKDX6Uj0lsga2ID+oXM
pngkiM2XCDrcuaqYx3xtGCHGr35MzK/27JTWuW44WrcWpS4NGeuYZZa/rgryqWIAQgTJgAZdmFrC
khL1t7ndzxA/tdEsQjL08ZQNknXAjuqbnDz3WmXJTZuSOOTp2UMe9vm1SOVLgePoLOaxHl3mma4W
WTdNhz8lCuhnjRyt0yj/YfTxJdDEDYudd6h8od98vf2+d/I/NqkYhmAvdyyiDFzxuYEA71uNQzRU
DxNmsqNu+uE9WLN8YXQWkHyz/N7aUtu4fjscdfutd2z9W53pwAVol79QLrRHtw/FZRANbmNC0AFG
GN90jyGKGeRru+sk+dsSHmE5peu49FjB5o5K04KjotnXL0xPrKnIposxNN4tSCW7fhgjkuaSKchP
lPiE2rHPPjKxrY4eHOtDN6hgRnNByvd7yBdu9zilYXRjCStYxqbrUztjSSWSdmmOBFe3Q9yhdOIJ
D1M/2k4hQ73SGsbtRN7Ioqk7fWOHJ5PTKTQSawVOwSWUzOnocHj3bTMg3q27B47djBja+I2KKd4L
Ou6nDF75pqwBw3qjZhysGSRqM6/ew04ccTKXdxWrA+IRc63aSr+gyZK3JZbjhdMa6KLmHUcT4/3X
t/S9j/z5lnKQsuV7IaA+1wJB7Y1IoWX9QFzGVvAuHr129LdxGN5nvRs8Mhb8YfX2ZiB3alXFmtpg
WNYfHMm/2Pm0Kaq5Uqkp7LtKHiEcW5DnzyoKZjCcSmiEcDu+/s7/oVdqWYo5k8t8Uzh0oD+eh30f
3bZVONA3APFw5M1/4YIPH9JDF1a/8tHi2RE1mAi3cZdIyVC1eS3WJH34jjIJjHnUpxc678evv5b7
ZwvXYncTnNH5Wrb1flL6V1FR+Hmi97QcMReQLmuSYVSLfu2rKAPnHUT7tB630WhUJxhb9Kgq6+iW
HarH8ZipqdtKnIeiN6tT6tMfs8d910CWhFUKs2aQxokG4RxJW/V3OsaSvC6OZWMgRXLRajl2Gxxp
jja0g0Hygf13aQitvcERF7c6Mo0CrRHl5x6Y/D0Gr61HxFuflfU169DuN7QZ/Fh894P8dnD9ALud
I5aRsOJ1MOXervehwxgH6inY6XFmgX4P4g2qvwYf+0jDki6iFwjiV9Vxwh1+niCid2lcnIZqMJed
8miKBLpfrgiJfCYVNL1mvCfLupC/2iAct5jMLl5ryAv/a7CtW/um5zhxlQosWyUYXQcc+knyTXKU
tSM+LiDmO29sfwnogUdrIlh3qPvokBUYj0gpt9dBUahblyTaI2EOmz7ilK5irJmYYIZvXByrbXHa
KNACg/eXXr7x+UjMzBgJg06ysnQF1eCn6rKl8MEKMw4PFiQ70882I7/qakTWozGqakVHqUAWENoQ
mbPmEnbhzhnt8CEBmVv7ZrpGsAAGmFyWZ8Ig2QMPLj6mi1W/KQCRZ8cA4oFY87FXOhK7nnaZV9v3
TFtJlhgayMg9bMA8hdHExnn5+iGX80zn3+vF/NsM9A4WSiCT+finaUDOwBO3wjQ8DLGfrRtJCp7Q
W4x+vxvK1KeQbmjvYIADc175QQIw2T2XdooOYiy9TVUH5mbozPtQRMY6bOBGUe7du0Z8J+weTWXE
8Ua5f2l4vGsdPn1p5ngO0iXHNuUfjW/bZxVztFI8VBXgQ4unODfVtwzXOd20mpV+NHdAlsa1yJfd
4PhMJ+aeckrgPJAsM7FYhPOc2iqRgMJKwvwc+MJa3TCpqjNvjXeTJllgLGVg5DB6+BNGv2FtPUBp
VhAorfovdZfxuZfPfeAEytAIgIeQf1TCDMFG5LJqetBb4n5gVf4q58RgX1tHRmQf46C/RxUD1LCs
UFeUobEUVrWPRReush5KQjP25Ur2GAIlmcKuA2tDa7VtW1avUACu3Hiap5JMz7DOMESV3DdvDF4n
LT3FTdOtmjr9noRuyWk6Xln4RzhrEYkcB+0LIIqvHzp9XtA/3T+XsfVc8itUGcanBkgKj0cliSEe
EqEDJSfVWU/jnYG3H1LqKR3MX54HnoVUdmfDO91wQg2fAJR/J577WyOQWBNEgmM6cEK5k/rftCx/
tJO4GYRF6bz0PGGO6Xz6fgbz/8JRif6g1H0tzXCLbfhFMHR1G/lTGcOyAwezJGT9e8dMTyXFijN/
BZQ26s2fhQsFJat+Rk0NaS4n+NAOQVtqU/qXSd4fe70l7fnVVRZjRup1+/NMuQ7dpElj8UBG2i84
lUcnz35oQL8XxOWtcBOxdqaTJMSXoXYhcFDx8DoAfKh5859dYL2ORQ6rBk4HaZEgzTFD9wWxkS8x
EJbdX266+Xk/5euac7iX6VicN9Xnr+tYkRFngKcfxqmqVmZs6kclpos/Yi3DnAdp0FAI+moHtq5X
7ScxpcdBav06EmCTMmLSD3UWR6suaInXrUzzpEEXWERmMLyhLKHEW4rYoQhFprgPCRBYN6Qc7IzX
WiBANmRk73IiUbZ+AMuPVCrz7MP4mc2JGYObLNkN0kkuLqdOXOdMtry6O9PH2ECeqZ/JRdgExo+Z
DoRCLLuQCtoQJdJsBiCCb01B6iGx26GuWbNHllGkfox9JqQNkua1VrrLFKC6IjOx9+Pn3Map2OKS
1332bc1WDe+teOKHwZiV1XVAyYQOwItXyryPI0IGpiJeqKkdz4y5NOtG1eB0ZQclhMT6o/Tst4GT
k20ywOsnBBRF6L0OMJQh3aGbtgugR0FUrgxYExzDzW1ekh9rt8tOo9MESxbzBeggDXty6BAEo2vl
fnB7ErUcLIswv4H2kiwGfYdoZ1xGulbt86GFy9mwoWGJGpe++2YTV3ZJNci/rdvJg42ZmtuktOOQ
mz8y07/DO0ytw7z3lIXfa8TOeKv6k1OreK2skNzzLnt43+dDK5APRWPsJsHgqWdGd0mRIa0HJctt
Bo9cHyv/zs+qlkYfqZahIsCAqslKVH4EETOA6zXoSMQ+jT5mnLflgAwpnuJNCXCcCTJn2MHQ0Qxk
ZJznGsEtf3nYZ/nsxyVOKdc2OC6wiLDFup/2VZlauqZnVvxIg+yXVwvj/C6OiklaKz1iNruGhlNF
Sk1PSveq1MstB/pyaxtEj6rOlFd4Jjt/ABs1ptHv+V8CX1uRe1BdY2LcNoNtc9Hh5iyjQNF3GRDT
m3pCrOaAyhKY4iqQd5GEwVBWlKIFewkh0+227ljjWd6ii6UZmKpIXyz8Pj5xiPxWxI08Mxz+yU7I
0+Sg0SpV/TRYbbpzo5e0l87VIgvt6st8T2r270BHqj9U6tENaE6MXI9FNv9l73+j32aA6611kKT9
IW7n7uxo3egjGqUsBwHSydG/MFCHXe4KQD0g7Vap8t2bVHyD7aJfvHRZ18Y433+1jjq7BGAyAIUO
wj0Aj6dcvtaplI8T50eraMpjWLbfY0jnLMgG6IEg5z1O4mINGVU++jOkR48Sb1uA3SmdrL5U+Z2p
qeyeXsGMTHeJGI+ABOgIgjd6Xh1HHQhjnaJdo2YBp2mEmw4h/qZwq9sq98TBsi0EC9Cx/7JUqj8O
Azw7Dts7kiHUlOyTHwuiwTZ7x2q78tHTWmipthdjxNAcZgMBhLow/92TgrbowqTc9PzHRdu13rHv
OwJN6XJZ+YvTJtBOax9vFXqTlDHMfRnn2zpp7t7Pnk1WS54j50CU6VJSo36zsSrZXhpug2H6YavE
OzJ9vOYSkK7Cin1XEsAW1e6hzf364oWjeQe5rF2Y2LAeW44qUNXIKULPS5R3Le+gzfXYwUftVDqG
cxvi976FOge47pxOYYMWIZTnnsPBEiALmCOtRNw4AT3qjPHEsJbpfSeHbVDoHqRNU2f6MBQvpYWZ
hbuxxSHevCEUEgHzQT+vmydZaVhcC9z0NMdxNjkszpijfJewFiTgcF0JSj5NEreMn5JQ2IS/mJlp
xAVhfAFtW91qhWau2Nibtd81GNDTYFhB/jH/tmv/sQ0ql59sKwcRryEs49PN7YxMJWwj+aOHtQZi
7bgirjmLkm0UCEJU+6TawLJWy7Cu4MZpNQlBBri3dgYpTk899o7aOPZmWxzEQL6ZcHwqYx/NX+bs
sAT1O9tFW2mSEZzqpPew7P9lbfvj6XSZj0k2ctdWsyb5UzlkV6Q4QGbuHqssdeF/t8N5SJJ92rfT
ypz5wzCR+JJAmACBroeY4xCJuNqua4h6rgkvTBzr99ffyfjjorqOg1WAoQ0Fmkmx//GNAVBkOR1d
+UeRsE1U5Xg1C5dRWGU824UI9kYJkFwbsquHIucoMs5AIrPpOrP/zr3gwIibX1H44ge7nNCtW4yC
RNfJnoJ/lPThBWY+c5hzTGL9wrJfo7Kug/UgcEH26LxoHJUZaFAz23St5q1ZsgSos4LroNO0mjN1
dKe8vv/q/ypg9v8hvwr37P/uVvkf06/q9UcY/cj+bVjh//KPXcUSZLzy3vDOcJcRJ/Nf/rGrmOb/
zxGdw/q7HcV8/y//KxjW1El/5bFwEcryyDIZ/t9uFeJklYEiVSCFk2h0Lfu/Mqt87BA4ElcCIlcT
t4w1V3Cf55hjWyG+qLt0rWLoGl6oNobBI1imclHNVNwqnyHyHSIbAH3eIaj7o2FFKCHKYj/2RF7j
1wMOKAYcdIjfwQ4RXNacDJQsS0RPd+ivu3VWOrvGsqklRhSiHBWrTouuguQyxvvsbr1tHaT/d/ns
x/d9/nFkdCML1dmSXBqLn9pzUwZQsSKHGVCM8+KUM5hYIvAHva3sH9Js74mNffJyWGCyct5UCRFh
YDMx2hd3cn/966G4/lMjfvDLcJ//da6aWxXC5RmYNfG2cplTfnzRI5E0MIdjkq/L6Dl36hd4s7eh
U5zq1mqXkblLbCjbY+iQMoA7MSgyGmXdGTHKb5/AxlXgeK/CCKoFzKiFq8jCTiQVdR8FDvA1wOkN
okg7XYpQ/dQD9c1QxKe28MUsk7CtKV7nQpK6VEXmCmDGrTYpKpBQ2/Z28u3rn/qxSOaXSvKPFb9V
8Fv/NM6knWUITfmCrDSL3bj3za0pnuwRtnAaNjpYeowc1Cpff+of13f+VBoRGA8MCxnwp5oyGpPI
rDPMRbWOOZhyCd5AuhknWpdff9BcQ/+fHsD7z3vvrQoIY0iiPzd9HdR2qL0aYFAdabJdWq57MJhE
5NLeIMCAlXbw1v/1R1q865ypEEUyHf707NhpajV6m6MQnKL6qI3U8Gnj3LopEeO1a8HsjqhCv/7M
T+Lz99+JwoOARvTnLhf1UyGgFwYzkr4e1rNC/pB4h1zaj92YMVtOjpMx3OTY5/FdofhrIZ9+/en/
4RmyEQbBK8Gcw5We161/tbAZ9nmUHdmwFrivF8UwELbkwiSPdYZXjB/xN/vEPv73H4olgSURcQe0
w0/nA80bPDna0bhGFUb87YNl8WNRhZLK9jJ0VbScTCitX3+mPm/wnx4ndBbCsQXNG5NZ3cdf6npj
Y8R1PK5txlZa6F8qX15yzO0rz3bjVZ32b2YbECxCe4tRhq3t0iwO//JM/4eXB/+TUOxT7Di8Px+/
RCEdz6nthHsNe40j3ZxDyvOVh7++/rUfBUTvz5TDByl0+ljEWR4+fo5CXMD4rOzXCohlkYzrmIAE
kyQrnuaiI1c0wroif3z9objEPl9jzEisChgobB5mHqyPH+u3kTMGZhmtQQu1jGeDW1/TUhAU6PeI
4qGBni863dnrQXwTD9lPnkii/kyOSKRXvGrpLVecKO64MLZDFu1C13tMq6imJWKs4QT/BPfyKNPg
nMXxtFei3nGUOgWjRySKbySLSROP9o+uNa61BZRlHNyfeiGvaPoAyZEWFD/0QfZW6fGLEabfcn16
7lP/+xABeLFWrRM/+KWFShujZ2AUdMW6YcXhlIBF5dP/JaSI4J0fTu6cTSYMmeE/RfXwO2f4DMky
vVpTt1Lx29yiGXwCSlT4LLXkxo1DugvepeirHVlvmk6pnDR7vRd3+AwfPDEemlLu4IYTzkB1blUX
M5yIAFA3Dn8HeYL1PY6zReiRF1GShRScWuXvMRUAHPcvZkW5rpzqXJgIPtSC0GvaifIByGawkp7r
4KGrfJhS5aupWutgDtrD2ESojproSqmsSKCr/A0KrApcbgLqAa4YQ85j4JFQN3KY3ie4Rpdl8Yje
rD1RmzBph0oZGmopBehzZPzjFmU3yCW/DU+lECE2Dut3b1zstIh3qVZAKvSHZcPxYFl7/j4HJ3pf
zHGobKxWT4unsY1j5Bo1fXjvN1kVC+UaKam0SIR1wAoGjBEYc8T7DbCUll7KdCkfZ0+ltgKDzsDJ
7K0V3WACls6QGJyLH3VqVdveYwwRbJqADAlS7XsBhqNB1557+QqkF8FGUWFsNFN4B6vQnklN3lqN
m2DrDwmJcY0tTBCERXHoA9WQs3UFVinOUgK+bjqGZwgX7DtHhOOJtte0k7aH8mkG7Vtde50GSDua
A4/Jo0ook+HYJFNI66J8dm3/Ni7lGvE0jLegXkPwzPd1BCY5j+8Kt7835OMwaM29Bt9TBj99RcAb
ZQXIODm8mJM5Hizi2rbCzUiqNxJxDELyHOtL1+ZqlblkDpSd/btE1kZ0M62AYYje0DQsWlUiow/c
Dl7wxhXS25lhe9Gc6KnVOqDxrmWvdM0oVzBHttKXTA/C4jFzx59m6z7F1ajv0pj8zbCLeVE5CPGu
AhhBdTjxytWmQ6eSC9U4XX8gz5LMVtJgtpHQf7iNBX4mT6Yty/vNsHCKyLhVSHmXfqUtqsCGWlMQ
YJtgEd4UOToWVYtpl8N8RXQOu1V3q9k5kG454kT0gn0YDONFGS6kUEOM51DqS6MNh5eskHfUzzYy
1XgiNRgMNyE2alNmSuOZNTmv0cfInbLYhbbZHgoVId8ZkdgBL8b6Gl/HojO3HcPZpdELgye3yE66
hdZgnJpzFTb0Wt0SXYyvvxQIgZ16L7vwmS66tQROJ7cakZRj1iyT3JxTjAWzmElum3PfoHvuuu5X
YJXeyq7r73rfW8Czi3ZXywDVNoaNzcD7sbIC/c4F0AyaWf10h/xHVhs36HeRhrYEczWwzhP/5aIS
wpVrQF2TT+Iu7WySIKld+1i8BRrRpCnD5dzN7upGC5dCImGHpL1KXCbSMT0EWo2/JYqAdVdbd4ld
BUylj37DsiyaBKtFlDFH1gjXxZK0tcWwSpsCeOZsOZuRGQSZX1UPpEdGA3a0OD2zfoEnm5Wo5vOQ
JucxK0C+P2dBAW/bc+xFrreULOMzHUexSKdGHZA8jA9jeAPFiDdZ00fC4DHU+5IORTMM6aYw1TbU
y9dsiH53dRFdq//J3nntOK6lWfpVBnW/C/QGmOoLSpQLSSET/obIMEnvN+3T98fsrkFVDVBAXw4w
wME5JyMyFBS1uc3/r7U+xCja3H5EHzT/rmF4ZtzBrkyrJ0nsBhA2YtcfEDc1vnS0aatYzdYuCSMt
AJ++RQZw+2HKg1PIrHWzcqXYhMz5YUFn0FaqkUQRxIlo0D+4oGKfxoVNwwt2n6XYAEYnOVJ6X7Rq
eoQ9nmPCCiJ2+UhQiYnHfh43/dASBzDCljMtbRcH6jZNI0KEp1ncXLhduyRsqNdUsCQlInNt4oBG
cbqvWxrXuMgDvSnXtgH9iZ5ljcmgqNTQ7zQ32wG0IJFImSIv1Z0XLZQbmsKvgerUpIwz+9iZgjig
aXrsO/ZPR8gdEW3PU0skAsHfkR9DJcEPVXyoOlHBYNJc6qdBNiTrgTRxn4kK1CuR/g+ciQcCBUky
mkle+6Ljfxq1bz3GS1PM5UarzC9br+ZNJHvAm/kljKW2DnKkYUn1OvTBVhXRPc3EN6ggiBYiOxcD
JUbi6OYGBmA7VQ+GJEzZifoniI3RrsrsV/RdNLLpZqqW/queZlhpafnakGG7JvcwWy0qhX2d1SsV
88JFs6lp6Xdy9xHh1EhJY50zcmsH08aumL97pS9XzcCikECmAcMOr679MFoXMkH7jPa6YpisW8OK
7kNiXfsihfkBSRUi4jdx23ictlMtlFseaO8L2MFC/PVo4BW6mgGrbJ00vpUh1sBLaEI4dZYHejjU
Mv0d2z3Y6faBU8Znms3+fMxFTj8wTj4ttx4OOnSnIo6Rt/Xk4mUWQ0aZfqIh71Yd/NxVa86tB4Hy
SaDu2P37XZr+f235EaqwAabrsBw37H89V7nQUpg5Isni05UEjLpXJLj9Zu5dYx0GWUYYd58fmob9
xSjC8SAq9kH0CDxAOdNxmJRfZcEpKGPMAR2CJpj1cicJ/CWvHdPMYpRwBHnYiOTnrmjvXR6RqJz5
blDdZFasa3xWZ1RkP9ZYpYeuCI6hbf+agX1vMiCfK7sUI+Dceh/bjTjXb3/e/v+oJPZU5vzzrwEu
2Cm+SrJ9Yt77f5zir6Zsy9/y3/6t/4dqay7aKeoh/zBW1r/kr/9FgyXG6k6gzd/+8sAb7st/rK79
nx/6rxqbpv7VdglHcOkk43qmzPb3GhvRLgrnV+puRMU4rrE0JP5eY9P/qnG+tDnhsgHjOMI5vy07
Gf3tL5Tfltfje5yIKGGgefiP//1Prpb2X/78j5Ufqk3/crzSKK0R66YiHeAlDU4//3z+kDhtDMh1
RGrnzo9u2ehQm/bcTUr13GnXPpnr7zkfBnZ2J2bX5oAZfLqGTqpsCUWDq25bOzb7m1Eq0MBED/uu
bk+NUwlyhPVqg86/3QIF/cwNK3uxjWOipPm6C3AR2iR+tCkEgZOJMvkDX/apV0GeaW1dbrD7dR7g
KyZClGywAVhtVOWViPPsmAxuuLfn6Y0b1G1kr7Hy1vx1bdB9kZEDXrRmjfpHw/C0/CttBhIH1XTb
RtgERl1wXJZz/tz6QpKsPrkXxZ2slRRox1DxX5VZUddunXAYiKCGqmCj2azDLU12czajMFSDu6FG
0aPquKGPAf1Rot8lGuxdI4O4tPAAuSOOsNllD2uRHFDbAEljWwIE6qPt2ATbXCbJQ+qQQFOCTdTU
fj9LpI+VYnNIi3Exu73rq0Sr7sMhCbnawD5lgz/TB5b9EKM04wCHAgp3Td1npNkbP2PVst2z1K3T
KzriWdz3s56+tVAOfG6fN6xSbSCRXqoN9zR+gRrNKjzg1Umyeg+YWvFjdLe+VQhvsmnpYDoq++oF
odkJH6yHywNPYEz/pKnd86w5x0nU9p7V1Rszho9ZyN2kuuhEQ3P0cQmzb7SluSJFb1wpedmhpYPB
qygKnapmUfqKrvPR2q/mheMc53oDqCmxVkGNkKEHjqgAvANvSI1lKO96e9cwA3tV2sPYUOWHAeLE
krpv6USJ5KwwUxlc9c54K1J6rMTwWN5YEyqY34JuOKA7AHdjG8/GQB2uNGrVa6NyHTQ0pNTIHOiS
kt8WVsNWr0jLCRb8kAILwh6uMr7B4EA0GOzcMlszRNeVFvmKTnE5HzepTvtcxGv2dsfWyEihQyhR
zV6d1h9FON7TOD8sFu22LC8iO5Vd9djUDbS5ivOisxYwv9tJ2ZaBsyvt7FCX/dlpnC3rwIFDhU+2
12NUqesse1p62TnQtwINZ76rndInJGNtCAz+c7u1Zbnps2OkiHWgAXZun4L+s5mImDfklkonBde3
CIAaqi7oUM5uqnVft8FahMkRsMe6ofxpqcgfm+jGMe/kyPoRVeHWwp42uemrORa+WbbrLEGuUwy4
UpPjaLqHOOFBHqZNUEpPA83jDLirAmOdzsBkgpwmc3Dos2EPz5VIPgqRAQ0lPT+YpUscofYwFsTm
mpCJWqL1G+TiWJwzjnhGnxxxgmwsrYPlwe+rK1QqH2M++BAxNwUfgwWtiVACz8kn8gzrB3cCMRrv
hq7fLV/Kw2rTdcqlH6KVWrue2lY7jbvVdHihCJEPzI1jmRt+KS7TiaTp6FxjunHi8bp8PdforIv4
OqF8qQKxcbT3Tlvym4WvdbrfpMhJ+G/eVpusKg9JG281i1eP4l+qC0NPBriLSb/ga5gjtEXwh8le
SzBUawqm23nF04RtluQKLARu77P7FY8V+g6O6hCK9mIItmE87XXOscsnXY7hZojK3Wa5HUlAqCg2
LFev/DQ1L2CLs2rnxsUpVfgwpugsg18EWh4Su/eXX0ZKb0bukkFadtcm+yT9MCvMzii+0tlEPTOt
wd7e567dRkRJOFO9I4HJN5TYx/OG2ObHhHc7R/HWHfOTbu4J7/IAOR2i0d7j+TbkOplTyI05tnb7
ntBUjycgMTN5W+WwIZYM9G3/Eg/WuhHzDkTPuqdHnSeUD7kime/LfPTHhQqtkQibE2kEFUmKZmsk
yEFnLGMx5gTZrlVE6Yh3/9wmjaMkwbqFxTGQ86nTu/twAZBwGEsN61jP+4xvSaymVizfl6G83HMY
3euhutjGbYTZYA4RurxNUmxq4nTS6K4G7lZ3mi3V3MdUrcAb2rumdc5VmZ8iTHuz8WgYwWEW1OoO
kwutvGQUtQYo1PxCYPEVzeuj0KPt3JS7kB6IPX2WgG+HWV8hH7SQaIROsFXqbG/0wg+LaZ1jEMUp
5fcF4HSL6U/4dp37OEx34EQ3OkQBHBfbThOk9wtkUT4x2wiPuNRTzWTBswzPG5MoOBUAhEEs/Cqc
X6cRFAQT8fJnjiMrk9Ua/yaQNGtfQrsoeR7D2dgA9T6xoG4m7ejOuIoAmdvos5dvqxg/rWrg0VdO
GhXBTMaXJhgwFXNjOHf16U4rrCM78uNI9DsZ4XtTtz2A0BpFUyubDkJxt3SRvxwnXaltfDYH7RGd
84tOPBXnT4iVUXMDbTcGPA1EebcpUmYGFXUtv3PLAzrm5wyWWJBaR7e19w73y7TAe0JNSEOioux6
2+vM06lzMOYM+Jz5qQorAZbhnoRiHXWLeZObnVWvNe2JYRK+y/GLGIVj245PSjmdrLzzCIVaCh5c
tZN+LjSESlbvwFgv89nBqzuUxiGlb5UGtyI13oUaXcsovci8ekfotx0G9h1ZfGtnEDJTawAC5HLW
leX6Ip1Ps1NDL+tflNK5Rcq0Hsp6XYQMGbUhtDNeudMNGCtUqhP/R33abxVSYmbhGyofXfQtJJOs
41mjg+m7okf+nRlw89CN6Uy35NEqBE8a0xoRGzuSCOkNtD9zM2qVX/Z8JJmyw2iHCBDdZQCySVTQ
IrRHZAf7waIKkXAfEyZqqj05ppOwrB50Z16n0czKM/jysdUypGXtmgpUQFhOu87xb+Ew8lNi3XDY
Ou6+mZydK9XTUiRyacrgDd02nbNvVX0T70wUFFM4bJaZOYTDVHDI7HhLJbr0THvmpnjLHdCkg8Cy
WHX2uEMdvxr6q16N6ybBKM6mARWNh3YFbJhNZxScTRJusPYvGd1/vh5ZgAlx4INpo2Jy0vWtQ/N2
GQVq+7NEQ7e5AwoowD3Qrpxj4H5XnbFaPgX8PMujuTLb4jBZ7s9yMZlTPSShvXbep+5RMe7Uwndo
wU6tiLdJ0N2KSeTr1E3fmk8UWZdUT65TPQMwd9snM+M1K+AxpbzLJcg+ElcDloTdf5mW8DQmg0h1
t4DDPYXiB9kNXvizjG96KJe8rx7nLnoNzIvIq+1gCJ/UhKvdxbfUbW+JY35Gzdbq0zPEs4Peuw8V
BgB4cQeop8fe2pqzvbcD6HrpuKnVYDUBiGhi5dBm9SEvbYqx9SPNCHbiOLjMnxxwGYptKhy+qcCK
U8LnYNS9Ao6Ty9ArQzq+KgS86WW2iKoHJBPHoa9q055Mm203D34X9ohqWIOt8ChVGM4zhvF4kzwm
+AnMVzXuMbDGKzl8i4ijP5vATnmgSkWHo/PDxDxGpTx2xJ3XMDRW2ZlVNi1Ay2j6oz7J7cQlT81R
1POpzMxjk0IAK4iMx5TP04jHfDzUxrgmjltbLRPEXBSrIR/3WK6hIMktOAy/6eadwwM062vNhYVi
AesGZkA3FtLd7AzwRcY9jLIdYUZvwrJ3NqguiyrToIY38IFmSWib7mz11DmmWouIoH+i6uIt93kS
7g1Xmhz6R+BoP1YzvkxG8TnF1ROG3j7DLDsm6vdYvNWyvBg2IxFg7An+MUU74xFqe8t8Fb5UMeQk
IlCCpP0innOnm+wwhuQKpHhP727l9hMF4egYFMWDQcy4MrtPIuYmsMMXzKW6CLdyFttJkz6OyVOh
m5uuH0/CZZdqspWGh1gTszgWyHPErZ/StZGbGzUIX9CMDh5dh4uWh+uuar+Mpvi0El/X6hsCkncz
jIiOflYn924VGwM1ZGfboec23XNrObsi2kxMoRnfbkxKYi3BQ8tCmLftM3ozjftH5lXXBc+N5CdG
671urXc9Ul5TI32bwvCpGsi1ccIz2RxNpl1tWbzpNIl68yM2evKEwls0K9/h8BRZKGHdgUcheDHp
KWl58Wm4hi9V1Y9duHLEMNyXb4xD98zpoypStp+HsB1vQTZRmX9MBueoxdlFSfI3gIf3Oq9Ospqu
AweGNj/RCTlzt54xQV1Uozsbc3TDV3yf7PGx0H5PJfy2rT2jgX3V9fQDueknCLRtlZirsclPvcIj
k4ZPy8q1XOfyLlyKjKYwD8tlDeV0sMIfKpk3IfunGssjO96bmXKUMvLt8mOF0j0vP5ZOwbOEfWaK
9oShcdMNyrbJjPfMTS8hgyjoLVyx86s+yBs75rcqa+5OEjwUA/goEa7Kmij6ujs3rXyGdfccR8Wl
g6KVEReDIeJqDfKOkupS6uqnQl62G1y0aHwo1OgcFVSAu6cxnl81pz6P1K3nzHlv02NnJuRXD695
ENw1thFNINlJf0lOgGlffkzsOCMJUM18y6wOYI+6LUbnbpvE9djZp2u0FzcDQSmudWO+c3S+F614
puiu6d1lGRRGFjxjxn1fPkZwP0+or68NKmVtuExGfEG6z8WN1+USTFs89xocpuZXagQ7oknufWed
eZqfNQdoeDBe4xF8HKXO5Xsu/mZgk/Qn+5uT5xgMwps+MbBIug+z4VY3yUW2X5Vm0Xco9tCK7pFl
veei+ZjRbZAeE76AQnwDnIQePD4CCn8VxvA8tuoDn+zNLrd4jE5R0BJxJdgIOvdMb884sV6FDbxY
nIRm+ohx1suFE8xwT2qSWOPwZXlTWVQfGvUjqkIiRm/5RNU+p2MqAQMRmBXqXqWqD1Xu3v+8fuOe
6frZmkaMgwAk0p1ne/HaDxeVkT0uSE37SyT6aflVwWyeq1C9zHH4Wo3i2QABp7qvUc9zP5D1pLCw
KOGtaUndleEtH8xTA9iJ2u6fYVM7wV1a7ZlW6NXBXSd4B2O7Sc7ZOaTdsVyPYtf7ArMJx6r35a+G
0XwRpnhW0IJacjzINrpVeXRRtJZnjJysdGNNzPTWSDPGaQ4jzThNLVAVPbvthaMD2NbT5D4ub0xt
mCYvy9ZUnx6Vr7RqnlkkhmwTVhkJbxQzgsdUvpXamh6NCU+SSs99+QDGKHym9o0P8qZaipfm5jYj
UtZRucbePnequNqZe9eInowirksnMY95a4ym15QnUiTWMcrYahe0+ULloluQJBMfNutrzgM6KIwG
ZtDGOI/Y0FPstqS1PQ/sDGq1veMRPjI299gVVsvgW0aUUqOiMCVk8+i2PFGdEVzck1qU74Geshs8
QE9AfnzH0Hm3s+yi9cPrcvUTANZAaSjpqI/L96PZuYe5+koP9IyvPKv4nKrQx9K5duTwilny1dUU
D0DOGWoAlXvlMkl5dwwwbIrt5/p4N/TmqUsZY2J6dXTpuyPIlJi7ADP8Y1Im9Ds1LZXBR3K3Wp7S
WZteJ6W/QTta5blCRL68yd9N5l6xOr8h8VWDizQGMp6AnZXppxu3H4NUtsvqoI+fqhqcCl5Co/Si
oltOQsJgOa+GtODHABifo1xEjfKZa4ps+91IOYpSmXHs+tnSgvvyHpeRTfQbm97psDyrZhF6MtUO
RWvzPofndmLJTCJyhsS9cKxzoblHtPH0Px5ahnbCENfH9NKO+aWW+clo9DVleHojyxiAYM/djezh
Yrr5W1UuTInmwxgGikbpnz9TtJk9dsKp19SvcdOcoF3uovRtprDDokf4lhWclJGG4Heb1L7J3jwu
OGDb4dlJy0tckrjvTtVXw/YnU7ECSxfWeFk9UjjdVaO90ykqRo0fNMFq2aCOkNplb6yXGbWwoVgt
TwBQFsOg5Jn2m3KKCMR4KVOGNfvBZdDMYbTNOfOmNWmspguxgn21Nj2YwWtDFUJ2Z1uKj7xjWQiV
7fJfAPXrAgVPmgufnAQsyUzf9rTLcFkWxQHQHLjlyXN0ez9CLZb4FGKT5LM5Wy9TZ0mLDMlkZUHw
Th6c/je+8hOZOV46w4gR5lG2cDKNx0mPQTfJ4iAk65bFESeP3UMNN9mlcynZAoPuOluAAATaTT4V
aiJ0KVOAGYWxAYK1nbNiYSpuehAESLwpRVMx6ve4/R8LqmfLy/H4rSWwXmOIATSUDVvPbYWScIyU
C5xcgMlvOlnkjbXux2ZNJvYWLu/Oqt4j42kkFID7utznur4aIWbhJt6qKEF0WFqU8VYm5cblbsmF
/pjNB+kWBCc0x0B1N6xSabSaSTQhy2tfpgEhSTkTnTzWUvMd231afpJ5KqzHHb+/armlEVVQkvUs
wnUIVlknHKcmXazJTN8OWo2JhHyEzPAhXMEYqtl4npd7MqDGVIZyt4CVLDPwadMd0lb4WT9s0jQ4
LNxiLT0qGZOpOIym+B0U9QXn9U8Wp6OfqjnNdtdZKW3/KvpRPZZ5/JHZ1niK7GOS9odEBhSlOoXk
urz+1BJMH4nRPWSd4cWKg2CESjzBebRXq1PsYj9mLFLITx8g1uJF/pNm6tqEI9YID0vcIolRPpFk
9qPOaBL0trXWVPxWBChezSoBY5i4964K722wCVxc2EFr6mt2PFszTDs/QNGSKMWwrk1yUWsdAVA7
PLZp9xs8IFoLXzoj+VM4abzK4Jg7oeYYukxZzdXwjdmC/1G0zxiGKyjEj8m17mGb7FAsIuk4ZaD8
MhVGpmvRSNdJjqrQ4AJSRAImOo+8yR0cDuHBeU551Qikhv6dtbiHOCKE497IsvbBvESJKFY2yhav
5e0aE7nLAZYbrMhvdZ++xgrmVlO+O1adnwY3YHNh3pMUkUMFcmbTJAs7XaD7cRzqqrpCw5eiIeEj
j4PLRaREFhH3Eng6IXRMx74xOmJTu3jsJmk9lCohxKGgkKAJh/wO7oZEG/qQmMkCnVzVIzkqw5JU
DLr1zZyLO+nPkyc0qJIBYfE4gL6MospoTYqMPn26xSpoEI1H+78CWokzvKmXvPuV3lCBzwXmoJ4c
2lXu9Pu6a4WXW+PvATJy42rVOqegMEcVIEmi7WhZ5H5jyV+YK55TZ9gaAWkNFsdQT322hhKOR/Bn
4cW+pZNXjOL8ya0GeyVIoaBK666tqMS3wUeNfOmOMBJVUw19pZ2+pd0VK6PGjmUCrdd0aoS5kX0z
Ki0vmwKCJHDvWqEkXmX+3ajTsxhJUa/fCzWt15HR6p7uCNDfnVznuXS9kfJfOygnkKonZLQhYcK1
9V+ayv/fS32aKvqhX2VXyGa6/YRx+U+mAyAA/66PeseoEKOd/PnTW91//+0vf37gv3uoADKIoKOz
iqGeyOlFLP/fWA0cByoZF3zHxhP4R3389x6q9VeyLzTmMdquuL6Wxuvfe6galA7y/l2HVYZvW/8z
n4L7x3f4DzpZeqhI+dHzEx6uKFzLv/RQO9kVcxXAtbXdU2doIIw6jdRQh0Rkhzof9siHzq4K2iMp
iHGyNhvyBM282PYz9h7CRaeNmLFxwqJeW/nYIF5pvkMkLijmdZOdQg4y0E29GfiQF8XWqzMltM0S
rGiWoz6mA3lnTUz8rtB89juuta21fqQLtStkSKmJ6ADUCMgURGPdXQjxlEhIHcmDYTVTLFgRzrPO
DTpuUfqBBqdcWISYDZwRpHjwg+rxmZSuzo+CfFnu2JGpI5TkwDnliTPvzBlNXTaeg5EwRx6z76Gz
m1Vd9TNPVHNzcxbUDgzbSgu0tYDi54k+fcoKZfat0DD5EpzzYi5WYxJoew6vHuAS5IwEfBFTYT8Y
SM9XJXXr2tjQwian0qZykxaB7YsA3GpAkyVLQw6aEUs5JYB0ZtvVCtc3c3qdefFTVvVjI2ybQytF
8NlqsF0U0UdgJrkfdxZNxm4cKXlk6oo0PxqlRnhEGQS13hq6DfXimHpq/dOkk9iykd/Fss+27CYW
7Qquz1d3JGRUPbdhQgtq+E75i8Qmp7/AfOMgobeNvGyJQee4JtPsMNcIlmJD+52DQKTVIf1RStMb
jIDOH2CAkA8ot0AcZbP+MYj7QGas1xkkoxlVZHiqFbBjcaHjSvJQ3b7e5Hr5WU8wYZsj5t+EORFl
bOS2Ki9OSqHdUMKXQQhLuPQBo/2i8VXL4i7BKnp6CzXcihd2c3DqBtrHWbcJTUzR/e9AVcgAi166
3iA/w0z2OvUeo6X01nPoUwc6FK2Yfym8whS5LL8BcNagv3MwP1d5TqAtPxdmJASZ8zshbZJKmk5Q
QqGeh/h3G1tHRRgfNOG/Bz3ayTDzGcr1KiyxH0+NhtVM6C/71IwnDzkpBfmcdagm/sPTzVMgnBN7
Y4gsayt0uX0dtkq7tn6Jcqb25lKKaZ3EQ6rvSVecScUizjS8FqZztlXnja4Pn6+WA6Q2mPWNe0Sa
o4fyAt9vwLJW9L8pguzHLl051YwHd3nLRt7dGoW4bLXfNiq7Vd2+Y/XeS+23DPNPK50eYUc8E5dy
rPr2URe/cBRvUeuiQTSjV1IZr9N4MDlYh2aLlpmTAGG7RIDtkBgCdI/RMXLYqH1u3sNU1DdZx/uu
P+aBYSD8w9YbFI3G/tBCUak+hZa1T4OuXkUh/AV4jm819Qw+6hXqK6ti51bxaJD07elSfOmoq8OW
vfeyR2sfutCkGdsHH45B3UlwPF+phFLGS2wFvcaOJjoGv19lq+/l1F3iRN3rDTpdhFvSan6JXv0y
jf59kIxYDK/EkuBSNK1LVWqwVuddBVPFUyWFLgajrnTHKBfXZujR2qX2g6akL4laED0kSi/KJtQb
ONJBtI/veW1hT50hBmqU5p0x/dxZc2ExUuVbnGSvrkMccQrpHDHUmpxnYAyo+NqODV4ckQg5kEqO
Qk/X+mg9uoQrmlQccobhKhrH18aYzr1C56rj8G5NNWmKsf7JgX/Drk7xQI4/kXxJyaJMvuG74wr4
gj5LSjadmZz9N/H63ALnEqNSUJqZvxhFNwrgvE5r0oWGT9sx8WvSfirK4jUeXHQI4/BI+xNFNS1o
r8LhTCfO+dBnTlv2gm4majRsyT5HuL+xadTGRk7lO34YFN5UZmbsJqV+Cur0isCDdOHuG7mj7oW9
gbaagxUxLIyCKgRYVE/0OBQEqWTx+7rav6hO9hlbOJaRi8S+UiMDbuzr6HwisWlQtWpvrVu/BZpO
t7CVnsmvV3TSaEdpHm3yibvlGuiJ+7bgsZWkLkxSvfZO/WCGsekzo+pePGa3mjQkq1929uGHmmAa
ETxJJa0HBH+2N+Y6u3KjYVP2hQo9J7phGD24bzRc5te+MqtVJExCNFKBli+pX6fZ7niCR95p74Wx
9lwb4qOhqkGQdzZ+B6F1MtKl12V5Ylb3dt2R911Yv+Lcbcn6wfUv57fSIXkhAx6b94kvu3gVl/Ez
IWHsRid1bUQGntScTHOBmNpymHTKlDaSTl0szavN2CLx0AMk4uED0SXk4LInLJPim3wI1wtKEhDt
qgP57DAzS2uX1nj4whGtDJAStMYFC65T0DRXOJr0ibvuZvetl/rvPAr9dok8L7AyeHOelV55rTuy
2ypLf+nN6VFyBNqQdNB7ll1cg0S84HMkCw24hj+EDmJrNA0y1rbzrGK1NtGhxmH8XksaRZRb5LoM
vx2xV4HVkwMVy3U3FVeeXuLrrYLMddY2HXJkZrZ0vLuu4EEVX1o+PttzsNeSYB21nOh6Q4Co70sV
tS71ZKPbEwpMdoc60njhY1FkhHh7SNd2Xx/A6BB8ldRvcVuNq8y1PzS1vqs9YOgg3s3uSAup1xBr
UOorsmrVJRQ4FJ2pfsjilTNl2zxgFTTi2vK7GmyIEToPijo025FoNxHGHLBibCk9qSHYPrUI+cPW
qQJmH1ZOKGVq5bnzsdVsnelNFGvDT80RfF9Ptl41SF9GzirXrHOfkz+bjtpvm6O/YlevY9l7Gsnt
iHpRHWj2rRAYE7X4K3Ma0hpaBRP8rG5CCd3RFVgdkXeueGmXM2rs2wViGj1GRzUiVZrSROctAtPI
pbLW06WzXbPnmMgaz8kxVUqCKiJX/VWOLiXwacdBiV1BiHksSpYVM3gSfUAwfCNfxYIEmkowHOUf
vYOebYVS2Mw4FD/1nD5HUiKBLsjanXGKLnSdWxIqG6Hob+yHcBrUkUpJJzuQa8+erxntlTObK8Jq
/MhhymXF61Y6GGWyJ2pvdlnH3WWvOerGSWRUD9GmuFnR4FKRXwW1lRU9wkBFazplwZfRBj8s+/vR
UX0KqT0Fn2zawHk5k0x4YBQTkhLujFGJYVJErDk1qhgtsBG2NY0gby3ztVrRd0pTrYmUxFQmmcQI
dMKD654Jit+2yvRJcwNRH6mG/DY5Dihxqi0bgn5PXtptgkdHXQpnDkSXVTiHa/aQD82ctfj/SwTf
dEPk3AVITZp3uUi9o99pGD/OTfAyhvlXGJmPhKt7hIE+mcvgEhznV5MZfdjqZextfC4jghy7bK7s
qvdVocBSHc3vJHb9UlaXNo+sla4S8wNzgBoWG9aEj0WF573LdWs/pQqkBTEVnklQZ+HkxrrQM5XP
zCJJU32J4mzrVuYzIz/1VLMBxFpV19rJnqrcJHwujpfQm+Yks/yXUjRUXmzUeQ71sr7EuVFMzFlR
3D/VYXrhAMXwA8a9Tp0XjvxfDYARNvCN37OaHhLSp9o8AeMcD78qhWtuqPu7ba3v8lFSek/F01jP
t3maADrPk4orpzfoAOe/k4DmGMXojWZSMUhUEiL6ZocX6EXtJpLxU/lhB0yXLL4ULaZ84zYaMwA+
BFLzWXbzEIvYTJN1hRXGgISAHFNDGusXoU0xL6LW2QYairUcgU+lGAD66NAMNNMm23FXKgT3KJ1H
Yo8zzvpj+ZXMAfsXFeLE97SAVZSJDYAUDPhJzXAh2JQs6oKcDpIxPVll+josg3RVSD1YYVBJtljf
5vXkVlcX9h1rSFqgy2qK3RS+J1UW+I4eYswRTBztMIe7VpvWko32lszQp4B9/CYnxX2lFPGDmdIu
rE2HlnZRsScss71LgkSM9mFlqfEyzbJlhiIyjTGjKawGvlz8EFzAnKTDziBYSkTKF+o6JPo58qYo
tW/oiYUf5EelnAUaKf27qMqdO6ibDo+lSNz8iDiYs2KqTagn0WhoZvdbjU22NoJetlaOK6tOCSAZ
VkOLnKOxcHLRdRrXbJVAhtk63A/frHo8J/xZlMsb9MxYRQUTL+J/nRtXlEOw0rfYa0CH5dWPNNtD
OvUC4AAU4Jgg60wX236aCWqsZsXX4ddPjW2CX1h66kYZ+JVvDu7oYXDZDTNbgSrBXOUGysoVnA7V
RDmXtvmuWIPjm0Vxh1/8UTUDk14WsQEZkvvUqk8Ls4iKEdG2nWBbZ78pgx6zkDUTIaDtttfU6KC1
OztuUl/7T5bObLlVJYmiX0QE8/CqWbIkW57tF8LDMTMUBQUUX9+LG/3Ut48nCUFVZebea+dzw+SJ
ZnL+WIx589T0zs1nknAK6CCuk0qsxzFyjrJG+GXLkblq82ACsAf20/92zJB1TZBOC612Aw0UUn1m
b0BT9eucvN6VnzO8mEpUjV2KE6IJw3MQYGrilvZPbjl9mB0IXF+DWKsSsjgWozAaLcJDatZ2Dt/h
zirVoU0TeZhTJ+eUad2BVqb3TWbyaQzde6maJ5CUYNia5pjY+knj/9r3OSFuGimQT3zHnR0kzcpt
s2BVTu2XSpS/7wfjkTZEjviG+nVu6zvLI/QvjSj14r/IDoIThORXaKNIMwS9CHw51KYDMUkoRpq9
OxKMWbn83rRC9IHwZRMYiFFU0m5tuo3H1gW/zt3FMB0usYlDr2IXhGlis0wlPPcsTGQ4lOuycCy8
Wx5Ope4ljT5JVIuXQwQulp5CqTooT29bc6RryKOGWGfetNO8xMKRWoM4teRxYVg1FMzqvR1nfHfT
WjvZZuHeqhyBwaI01mEownWqxouRh/Y2D6njfac8SfrWw5jghSApCmu2cwlrdQChZa8Kr3uuKyta
m9IHGmY1f1q5pGXZBCkYcG7crJ5Wyhu7FVQKmGb0L61oQDpNFk1i78QiyobeKdY6w8TRlyzPCpZ5
SA6KKgs0S2jB18Rc65VF8UNNq1ZxwpIUB/q3ZjC7FUZHGaaNTTmg9QhNGdGYbUjXDkl2qKvmHaMO
B200NdsmsBYtK7HyPTaSquTkyXScAEN3XfC6AouaybOdu4KSeu35lr3eNaS9byhjjRUav3c5ufua
n7VTfIxRKklsiC3a21wZc04GZN9YlgIBKGsZPGW0DPJIE2KK2s7oOXS6U32bCuvfqLB5C41xi9K0
IHOIJHG/RuHtLKlA8q6LnQc7OQwyeK8m8We2PB5VDSNS2P3GZd7T0U3azYSVrqvI/ygR5VTaO1Xt
qx8N7/4QV+DDR5yBXnPNSUCEi40nuRSIRYSBR7FMvziWNSRrrgqbBkMh4p/cs/eiHCH9OIufD9hk
otIH1wye/2tK9KOJmy+rt61PEdNL41Ar8TQph+lvva3y4CUkPW1bzr63qkrAq0BUS7i3TAlZD3e+
sIGE5DdbNv+C+RyYqIECPHae18KZhYe+VXFxNygpVzS5IoEIuASiv6oxcdp99+pkJF87pSo2/ngi
4OsfUFaDsoPxgDSDQ0PQCnrH2Vo5UfJlhueBPNm1eOujPGVXil6sov/RlsUkied/1SbDTqbdZ4d9
eRPBNFmlAMBpwpgNjEejybjJPAM1ZOnz9+p0Pd3Ye3nkrfhN2RUFqvVj6vI7LBk1TKb5W0TpFkIT
NwWHeNa0cd9aPNNSoadCrOqnLF9zR+FiCaTCBj8Fd5CtIGetUk39oSJvP1ResalqGa6xO39GbbMZ
ffsxbMpPp3U/nOLWz+4bh/RgPSbyl9nBi1XqDi9y9tKRCeJ4LBTV9C+r+veAMyGuvJwSpn1KIdoS
APPX2+b3iNGBjGXImrjPbY20si7Bv5C0YduM1eZivHN678eFhEBozPOsnUeFIC1rOMrndXxoWkYr
DRP/3DNcukLuPmoYyDv5mylxpv/3fRrVkHStd5P1fUVs8642nYVfjgoqJwl5GjnEEC8oKX7cQ8jA
HlcnEfFlWVdbJxeMZNwj7c5VnzM7cNICZN6Q92uZcztMRNp0qD9TZZ9Dmimxs5kzlvk4YWMNxh3Z
dQ3nxUixdW6Gpn1ts37fzH27nS18yBk3PGdDsmGS+SPTIdXC4G2D5q2NF7Q88uBVNd4KmyljgAWm
ndunvEy+zd7/FJ5zjx4JAa7qKObHbmOy3hlUewjQRLP3GntpsOq7qvsxa5una0jsleEVP3g2V8Qa
Pc2j9UTsS4BcnXrXCLNNbNKVm5QnNzYuWxOf/R1C2DC2fwbsuG3BPirnAGdkTAVfquxkYU/E+Mtg
p/OSE4S1ZEOIROfTOkSR2m8Z2tAcANdMhyXpHFKd2PpXA1e3HeVRVMx9mz2w2dU8zhva/DuxfN0z
zO+YAB5bq2e0uYfUrIG6BtEKzuMSt+XtwerjR43mDaegjDO3+zfyOXjs9dHYc63tfKSJ+JJ27kvV
S28d0S5dC0iUBo194rU6FC9j8yHD/CPQX3M/vitvq2rFk1TBYciylOY1Hegx9Z8bMzc3Q2idSN2j
I2j39MsStk6XxK2ijqirJE95Gv2VTfXVdsMpoV0Rzw07VMqHoR21sSfnu01luQZmjGzVPowW2kRO
VbieimADI/4Qjy3FaW+LlSfrW1lP7wDlcbOyFKjQvBdW1B8DBx9pU2NvL6LT7HSUadHorSjyP7CK
78KYGhuTzLpDuLjRRtCuElPc97K/WJVyUPFBq/WQ+bO9r4OqXw+Fi1cGeNe6yM4oQzSg//RXR9mr
6nixgNyCtWRvW0r49IgwnIQjMU5bC/6LGgAAlCFtZOauyAXk3oC3gyfZfZhRX+xowtBrpHEhIIut
2r7/Mkr/VgZpfyLydwsWmCNoSTaVrtUvDrIQBbUt1r2EK9II89Nt/BdUaWqDS23LI8ISjxjVKSbo
Ql6Y3ZM4xgmvIAfAcbfZEEp8GtPViXUMRsF6rsLlqIdRCDG0t3iLrnoqvHWDdznr3pC9PhKLQ5Xa
Wuaaa84TYDFurPGrAzTguFQ3DO3DkmphDyo43bn5hmGvcSBFk1lpjQgqaVHb5y2cANiwsIcJ8tRv
fmaRgFqrGmOR0W4yKJ/GfxrJwL0XysPyoesGhW/6VopqU8buVxlJmkosWGuOwR+9VXwljobCNhsv
vcc8RDh9T0Jc4PDamclaKQb9qf5owDFPneS87Hs2Pg9YETXiR1bOV9oVbYhzf1b4J5LcFVgd6pUI
zGGdWaTuKNT+O8sDaS/cb126uNXbQWABUyP9HYNFaQZy7Euv3KROdOh97x8xFSW1W5mu7YpaMUzh
Htq6xnFtzCsxcHTu2okuCEYrHVDJ1NC6Vo2HPX1I2ldwv3JTdFx7JHPznW/8IvHc1zaSnrGnC2Dn
UHND/CJRWD70Uf+dMVlrGWqlJf1DndYBfYVGroXy8eKbaJMKX+7Knkwgb0S1RK7FKkHrX0ZUkp4l
TvYS/Vq0H1mmLsU4AniPK/wPjEkYEnPZEcmvByC+sfEli4cMK0CLtdolS86C61MG9oZAOpuBEq7E
CmDISoZztnMu6GaJdp3j33kOrq2BJCUt3vq2LTkCTXS6I0orR2JSG9MzY3bUIA5WGttIFmcIjAbf
sVaeapH2JBY2yHqvFV3JOkubtRLFc25ES+bJyzj6r0VvLjO2Ct1f5q6z2u8p3HPyACvSCDBVsa5M
ul9HbrCdbNVvHXQzK6/Nf2KI92b80TEjMGX64gCrWlfS+Zvi/tuKzZJ7qUG0Bb8kTVjxzZB9JoXf
vzbb6Oz6dcyWNry5HHU5Ori3seVNweliqZEMobqYsAqE6mt/EUlGHa0SDHhH0cqV7dEjdCN/QoSV
7axO3UKHSVas8Za3bcNQFN9ilZ7qiYN4h76LHiJ8ehKj6wyabSLFapYoOGEA7FJFAOcgfyKhP8KJ
rAVYxYj3c7qxuW3uyXTOgNaPx6Hx8aIFFao8/88WhbEx409dc0BHu8WmotQ/zm+W6L0NmxSReUn3
NYuB2gKxKUmq/4p5PExF/YGIxVtxYE63wqW7MoXOdqiq+FyoG4DTDwHP8qClBvk5441MCPuC/Wqh
Tf5Ce70OU3e4y0c0NUn2WdRE6GKB4UL5vbH3Sg5ZJBiiiOUptAKgdhYRgzsKRdyJgEK68GQ5KOKr
4Ckt72oWbWlyteCSE6aK2Q0BUUO3sUIUqjNadvpDBqi0dF10DDcj9lvbvnPj8bmY039RlFkULh3H
asFDJ32GOF5FjKHL3APJwxs74rgtfP74XJsPlZDIu2b3MBv5V8yutotV9Tc7dLbt2aKh04U+Lbsk
XyuHLN1aS1ST6Y/qKIWbgb8yeNEt8PHnuNCCEZrog0Lui2gJhcc83os4Oos6YxJBJUy3AsPXkNug
OxhnTC00FVWYsOR+fCN6lip6KAefJk9TnFFzrAhH3g/JxTDhIihmubBwh8s0+69Ja1gkLLBvdnhZ
5wRDBUnfah073FmQhujkdjiKCoMACL+nBziDbbHDz9gu3lo1ZFch5Cu8UFifob8OCSlacdL4KDzr
n9uwh3D2YidmfwtoYZdjNW402y8VWXvyiFtUQeWf2Bv3ZMYaCKegyNGzGmxEJYVZZeuyXtqdiNQd
id2nQCpXdvIQh7gXCgfpZoIueYtN6RcR0KfamKKmdWgnDLFn5+w4XCivUNgpy+GzacGX0KXrSdC0
KhSEU0JjGcy8cwsCH6O0McgzdeqqV1pt83h6VEn63UBwWjOC2EWB+5PWzjENvYtLTKPTDRvbsDid
AuJZsVEW3XsuSb7Cj/ri1HSyunbIPxMJuCE2PWAryi2JA0vITsBK4cbGdSqy7cQxcSuWnpc9QUfB
S5qB2hbHLMPS1GJ1SXsxnxpX7GCO1Xdm4EJG4fENZ3vX2pgp3eLWxHVwy49aF5iPTe/szbihfARr
1KsljhKwit8eC/4uT+lxJVpw8TSVdGdwbhn9HEdh3/9mhEucLG8MT7r0L16GVygrh3BxiZzdzEXi
SFDyCe1zjxmquU4xwHRTRdSDQ7+JYrIhVlMQzye3S77DesIcHBgfY4hoCD7MxvPQFRVB/ukzAWx9
QnAmg4DEKWdOM5RM9vWoOS+yoecz48++Oyd1HZ4X7N/gjSC/RXBECgGuhA8LgLQ9bLHcJALWiu2/
WLnYRLLLQJL7ZOKiE22eqkilGBYZLcpp3CULmFYlYLjjnmjNaaKbkFpim5QG7RQPW1guHeLXcnUo
E6wDduw5h3oyUVE1dGOVgmrdTPatyAZs/Qqymp3VBZe2G2HxR8kmnTjQjxbsydq+ZGJcHLQKgo1d
zFxj9UKZP7MGnB1P5TSuWM1nQWxwhNva5gljhoUnM7R3NpOtjXLqr9Jwu13Vb0gJy7az8tNt4rwC
gDmWrlR3ZNkXeC3tFd7QfoMqH2OvPx+LJn+tbUgxiaIsItOlWI1lMGLdCT+FH45nNvgVbkQEIgrO
WF+2waXos0/f9jxG3GIdDMgsiwgXdkX8cmFy0PE8Amcq7yhTsMh4BMguzL074dlockofmZ7cJQEg
tTkNCFmCF9RUPkA4V0ebWVn0IDy9d7BdrAPEdBPlzD6aO84BNMSSZG337bBPZ/xfvN+/gonZrJpu
rzJOqL1VvVhRN9Ch7ynl+5pvr0glgSrF8zoh/rEhnq0cqd5FXW/q1JyfgrDJMW4Vr1E7skya4op1
74F17x2ZFDskyl7fB7Pdmi06Wu9JdHwUqOD+8AQgVgVdDGr3q6/1oZ6xM5JMTnx8o/95/E64M2YO
tWoZ9AamOOBmf0UMbK863/qxW1rufoseVravBeffjYPT2FCzSUNnMc5wO9YeCStq5h11tN92VSgP
UgbI65bkAwNoPE1UtrMheIUg1QP5MV4aDJDrAYQ7UYyoBbrzVEg8qGFUHuP+1PWYVYGz5k/kup1N
Mu3bMvoX6oqQn2iG2OXJ96wcf2LfWHtZXJ6EiUGQsiUmCy+l2Qqb9BT7/S1tupOwKZsmy6qP/ejv
q4D8LWCs2UZLhsBt2x7zRhE6a7BzBgapwFrUt2HK4Gp11shzEi3G1+4jCJGqpg2IU8060pfiwrHr
13u14rE/xS5eVCHfep/ZDlQXmhVFdNU+iwG0D05TQXNBSfsF6oOFYiQLGLj3hljKb9FHv0VY/WWe
QeHRzk+NAcjFm95UNTEC56nyymbhe6WE7pnFL86UlZHNIO+zGQY75L3BHZgAug+N6bsESI8P48T4
U/UerdZy/k6pU8OGRsucdA/k/bIPFVgcjZ6RNek6y0Mb89CmBb5N/gmuIAH0nLtWS0gLppbqJ257
gxQD8Ga+DO9wdn7FtfVVyZ5wYUVip/mGkgsPzD5OwO0Sw5VvlmmlSooDz/MyzExPsWSIfphHUpBa
h9lwVtJyGovHUjmHrCsLik2fDAI2HrvGLB+Zu6FdIt8xxtEHtb44GjF8nzVticNka4avmtl+EKQf
khWwpRZlbJsPjG2DGqcqaInY3PQyercasekbe10POQ1NcjqgdpAoNBwQVlMBJEZGyyC0zpBCHbrN
8rltPOTQzMjX9pS7KyFG9+DFjyQuPyYSoqEyG7Rgar7YaJGnkLybRl2HxEXC4z8FjXkY5fjejDUb
nh39lrI4sE0f5piQc9/LNlOsn1Rt/ZmcEsM4vx8chr9Jm91K2by0WZzy3FPVZ4W6jIPVH1iYLmZ+
ZpdE4o9ZfR2CwqDGzl69lCRoCxE3s3xm/Nc8Ub86Rz+nI75DRDG0sdxp1qXRjSvaMy2jE6sYplWm
8HPkWPlOxquJU+EYNP2JUPGGQW2ldz0FYi6tfwGZhsC525svAoPTEdp/MUzbfOpP2IJp5Rq9g2LX
CTYQIjlkzQHuaodqPQJRoKiOozZuURXV3a5EkbzK5qrYBi5lxaJKSrUSlzZlVV7sJwwq8+THt/NP
YeK7dUqihJO4w5dAI2pQMWr9gipxUt0WUlz76OX1wazLfw6Jgd8u2KygVuav16hjUNYfHXs0CdpY
gCjH6nNkYAeezG3fJQ/MEZpDRtXBrRtQgHZCvPaZc3RNcGBEiBy1AU7KHGvyAHX+1RrgGmsKdl8o
KJle1+zaCRsmHTtm+vNDXz7UkZncqbb9Rqq2scvQOzGGYH/T6b9s8o6ZFcjrIi+Lnc+4mIdVM1NO
TWr4CsX0Vge4X3ikw1XBaoo7pjA3Te++JL6m2BB0duAChivifMwjK/KbNwjyAnP1bBXNTJZPXhxj
nsAp7or7jAl93tNeA7VJ42WO8VLTWQsGa5tEhU3vsNzQy1NfVkw9y6w3jKa9qdpLXaXdXeAaPc8c
lLBKKQNGStdu/THVa8Gc9rhupAOLZMBd5PvNhnaTvpszOnaGXXx1wcDm5ca/Wez8Kbt9XVayvCHB
yrR2lpPZyFTITF6lqiWLN+DwRUN7V7R1yiRQr5IKnzpShFGFvNOovIQjLWxttrBCmQDhMtCHkGKB
4JZ5386+i9ZJYT3EiaDjvL7ag7uXnrenJfFT2wBdCp+RXAhehnkBbdRFux2ji3NiDMntTlvDF2Kl
ZabLFE+h2sEHLraVhYIeqQ4XYlG5zyxXiZNdu8GGixrLc9t0mjmX3DLVZ52Arjr74a5qFtxYXV1L
0YZ76dcXx8MiZJLjlUTc5InDeY4T3ahT+ujyxWUTWMlKO+h0FrtM+0FkRz0O7toEhLqcN88KVmLL
GWwWzsEWNIAjAd6kGml6CtR5GC7bc6tZslMJ/s2H/TgOHOUyoz2HoPViAmHQ9qoMsTxtWKLboXbT
wPUCZlbGlOEIiSA5tvYpzPB/yWVQkC0TgUUfmFjryDKZrrceFYTE2Fgb8rEtELyAaWLpsUjySoMb
WQmH0gDkOsKTo9tndsGlc+Iju4u+6yZOQS2SJTJG1lnh7mxfwNTUAcc3jdwkb9LfQR2kupV5calo
ORomWqCpCG8FH3Ob0BkhHl61zDbi2KWOTp4nfAgcAVCgKH6LoaEfhO4XQlDr2Ls/ueglclGicXN4
Gi21wYjZ185x2trT7/IiYxjbxOfgjbPeHDd+0mHyrFGRsuES0TLfMC49p330MrjhGeP/EQj5BtDR
c+n+RVpBP0kf3Uy/TFb66mBIrTrviXTLwJ3ekja8QjV6KQFfxPhnG/84zcUDSMFrHsmrLpy7GUMo
zd+jkTCVCKgnpH9IVfFgLluKzQsdO2vjVF8yfpSiO4d0FgyJD4zs2jQucJ/b4J/srYbfqglz8cd7
qn84OvTVxEscFN8wfXu2DeYdhoMVMuH5y1pK1jTlNOOqx8Y5eDnTzGhgzyTmmns/NS4cs5+dKdn3
ks4zqYRDeoiDkvfKeddG/kgD6Ejl/y6N/Da5CjcZXU8WBAaSrbUOiMcW5TeBL2TCTH8+iMY1vo5X
gsXvEYgwdAhqhEPNnUsHu0h4WB2ekNacT5MAmqCNR1E0dzWM5VYfPZwcoduR+JWtpujCKc6X36N3
ZyTOuyHwXMM8GQTeMiyLpTfvp6lfp5iPcBWebZbjtKEjS/DHJUyMMxVb4VoPpas+c1i0vkzfGjG/
Rvl8HiZF02/6CwL7W/oWSbRU0pnzxNFaznfCmQ6JyU8meMpw3XmN+89blJoY16YwpzM9vY2h8Whg
2ea9uRu/7ZlN1peu6O8SsSnN9yEzcS0XGIwxycdF+paK/qvor447PiKY+aqo94oc1bEoHuePeSbB
B8efSncT3I9SjluHi8IjuA2TfOf11BuEBjZR8qoT5Aj58JiJ6FSJ7BaE5n52yz2wlxpnWNDHcAJE
90iMwD6Lj22POVUEZx8yoRcB2bDx+E3OGuHWGpXCNu5uAYeofgo4Ykp0JvMppZNZV3KfLWPpLxMi
Ezvh1hw2bYmBQdjpl6YZACXB35pgGgZpvS2u+Sbu6aTPWOzDbVFah1YPT7llP3St8WL4tN2YfPD1
t9DDWUoRZvAxTtPwEumHSLfXRjtvFg/k8gCiVbtXdrf17WIHNPnRDvRbXdQPGCn/+3qEWCo+gQc6
TzZR5/fKTW5RXT/UOn8c8vG1K7LrUDRHG38t1ch6xG8b4buV+G/R4z2m+HFLfLmacUXnXg3cuhPC
38Veb+DiNfOti6fXxNtr4vGlS8CYxj8vbnyNBzjEC4yO67q4Yh08woM0npSTPqZ4r0288MsyEkLb
EIO1Wl79pPBpZVCf08dlJYlw/FnOGvpT6L+P4iGRxevoVYAIdnBkO+z43d8cITKBQsujwTm4HK+6
eeis4YK2Puzwt75QxBBJ2mwkXSdyOWckO7Qc5G6CoGwKJqfYZSeVP0JgPf0n6suz1yaxHlJLXVsV
fkh6ZqHojtbCMWAEmT4Y9+W8CyxnEyr9uCxzy7cy23pmAvTiDMNLizSkxAGOe+Sx/b9t1schDizg
muAYF/Id/P7V8lkZ++yNCfKDwk1dltlrDsHGbX9Lpa4pqIEh0A/1QoLjjXUYwElFerEa5r/GdXk9
0XI9B/qUnMpgnRJvA8uEMdNYPoB8K0lcdfKvVMtTr6Nr2mUwg5Jr1bFG86fIw9vkvr9txHWe80vs
O2/epK79Yv3mA1h+f+V0F2PY+zjzURLdoUN7GXHstzj3Jza6uM/fsbC+EoPNcBCPf+aDucDzv9xR
1hBepuBHY9KmaH7sK/fexe4aorCPIAf0EAQo/ik+UB1x82UQBnL61AHEAQfygBnytyARLF8rIRO0
8kuqGu1y9qohKuA7vC1vaoZnQPnWQTdw9Hxj5PicK/WEQvfjv03HDD5ssAdxyWA4fUUa+pRhjcam
/ehJ/MXqQavmu5bTKcAhLUd7n4bD1qJzTfdPR+PWNNrPdFZok3+dHEAUmbNxnoIOnt+qojyE/Xmw
4o/lieJaYZm13oZhfC7VPh/yq23pO9HeOmd4GqX7HWT1AyepJ2YDj96cH1Rs7jT6qf9uG3N4WT7k
xJuONUDGmQ5u6Bp3keif0PS8zzO+ccN8Q1Lz0UCFngIc2HAskGuQEOHtuDPZIIoVKYUvNtyLxV6/
7JMjPIzFn7C48QWcjBhehoKb4YHPYEl2oWm4UDXIPFwvP8bg87/ttYa+oUyYSdA4rMZdV1myn6B0
uNA65Fs4yxtW0xwUSfWn4+Geg+7Tgjb4j6sA86Py4IbAAFnEfQy2OsggLR9eEA5Ppp2/Lw51A7yY
1Pek8r0Ycnqk3G0YtKXTf8eQ5WX99zEuMJIOSxJY2S3KWv4+X1ioJcvrhGJiDM8JTJN0YZvAOFHe
5/Iu/B5MDAQU1z9F8FAY4j9N8FHwU77b8FIqbgq58FPgqPTwVFy4KiOSmWhTwlpxYa5I1q12GTAW
0FgmqCxVukPgfgglP7FAWxzoLV69M/kyoVl4nV+WzcuG9OIBfIH70sN/seDADNRPPhUVwyOIXZBi
FCtoAjmmgyDToTVrAjzWSImrbl8184XQvp1jmJfWVVsvSg55DSmJM2lAxZ576lwExjPCimMVNHeM
P86eNe8io1xnacWpsrgtO7uMlmi87ieFg0N24n70k1dAfN3KsNz7eCHmQM5xFoSO6JuHsX4fc+tX
LYgdz2ZZFM8T5B0PAk8FiaeDyFOV9xN8Hh9Oj+nDxnSH5xx+jw3HR8DzceH6RAwtoPx40H58qD/x
Qv+BAqSgAc1QgTR0oAxlJZiwBME5/jMLghBxVMFEy2vhCiEuQseyj+ENDXCHNFKnAA5RC48IX65G
0qFZG9x1HakzRvYHZ8Gvhf45yK1LAvpI50cZqD367HuTQR4swPSBTSK70kA9lLE6Y/YhNx2YHY3q
3rzLQAjEkJS6EVz0YhQcHkvvjac+u2+zHbR7hmk4zKExuVCZ+mRACD1uJbQmE2pTiljGpC2poTlV
+jVJsvPYVGs6dddF/heHMKz6+NmKGSDbFWopvItwXtp/zFA5XoLPSzjCoPU0zebUwpWa0FuQK7du
4E0t13k5USJLNKFRoWs/NbhmbChVTO5O2GuvCWcOGFY5LCsfppXK9Q2zAZJXsY881jQG4RCwSkhY
ISJE/GEMc2ZUnSmvJGGUgE5i7ULR8oefhLvIzlmR1PDS9MOTYyCLzAGVweBC0GzT9chvCXSulj9X
vFcLsivjZCBheIlJk81IiKKLQuw++MhgfRUwv2B8LfS4f6T2nDx6Ez5sME0DrcGQFEW/wXk5uCag
xyQ0MZvlbDD/5V14XtSVfbDPo4vtIc3x02NPdlvJkBKdBq2EeB3xJNpdszWWV8m/t0D8sFivWvhm
NpyzYbgpqGd9MB2YBK8taGjLi0nwiRT2Sw0rradxQOzeyqDWD2CpTTDV+K1raGyDvXNiEheBvCE9
ODlGfUit+TLQvI278IhJatLrTttbO3B3C3DAIvaSu4j8Q+hu3b3Ih22YgbCMcZ8zoonJIggSEj2n
8JR4sVy7Ngad4dhU5j0GsdNCO3BassihjFqePowpsBNojq7eqSVhQBHSTmIDp5YNoyF3zndw/n06
SIIj6Wj+htTgHg/QwFuKe3buXweJK0oB7lOkriAiQv0YupflCvBfy3l5+RQquHkudLVez0TBxY9h
ML0awEKCyLxEUbxtwOPBJZ3Be2ItoSGaPYIAPRhOvafq/6jTpVRLCTR0P/IYlloOStA9BTD+pvsY
3h/K/o+YhjlVloAGqMJdYN55PPqkX19kNz2jJTtDd3gYUBcIiIKFeCvhC+Z5t1/ugtI0Lqw3ORah
n9GnVePZ6HJcfUMgz5CakmeZjEIwXBaI5f6OOHIWEA6XDa9Hg5lAPkwgIEpIiAlExBEyouQuTOUj
WWhMdCAnJhAU3dG+NyEqBpAVcwiLsRkxWNYni1fd4FaEwxjCY0RJv5FYWyzK1WiAMlCv8Nzet/H4
xMDkwYLq6DbY3qE8CsMFLomaldXJwbGzHE3bhAbHvMNtfBk9b7d8mR194+XhMVBsa9hfqoDVtEqI
tELoBSyj7ygU+P8Z6KcY3uTCix16dyEoC9e4UJGs8vMYbytNPOmYXifimtBRb6WYQJdGB3agrQMD
E5/U4hLCPbwtIWQald4s/zxzsY0g3vNoXpmlDywGi+Tc19+LpkIjZMQXvF82wikrbnqAygmdc4LS
OUHrNOj3pTc6Aift3ifwPBu4ni18zwrOZw7vM4P7acP/NOGA5umTYILrJDuSOHDQAZtgoN09AvKY
NdWgJ0C/zXt/bj+Ek9wE215GhHjqnRF40kEjaTQJjzVUNsmXOnGxuap+MK4JKKYMxXMJlRHn1GZA
GOpAOu0gnsaQTx0IqD6D8REialOMW9soiO9BwTql55xLEJH9NOuDT4gLtr1XkfPBccDLkMgv1RwV
yyaHw8pI/y2Dy6rgs9rfy00VwmxtEUTb3jGE5KohugJ55eDl/8vL42gynJvsrVmLgzU5u/+qQ7d/
SihlitJ5b4V512fp3rA+4jg9QlPeCo8+nn3W3Cow00jrK1nivyrPuHSKCZAsL6UPNvFoFg7oLhzI
rndwwPC6atjxg9Vh7DGtsewEsAhRMx2DKoLXGR6Xy9T/wZgytkbAxbNXEV7D/y45f6tzySlhKEdv
caNyTgoEu/MiNQiLMo/2dBxW3CufC3VlQeYAVgOc3+xiaf9HuVn+N8/irT1Ou7D5KJ145zfhEXz/
zXad+86EgZsOt8xQ5xbPIR2yNWsrEwR3l8HHJSbHIAVcpXozpc0BlQwwSyx5yqSVIHbLwjyo4ZBm
B2pIrkl7999aDayYYN59RXevBmJMax64Jxpa8d/V0LlCslnvRj89e/Dk3CHbG4F/7JPxEIYolDK1
cwcYez20I+CIhT28CMZwxVwfA1sdC0plTPps1zZsaRfFcLSPLcQ2VoddYNrp2ruWjMbRKp4XXGza
zb89seHRWNGRyd6WO7kAY4zH5n4W5WUUAOIizlouQlqUK50kAHfgpqvtLbPrw3982ETc2d27PTKq
Grp9TUIE4QUBdR3kgdKMN3l4V4t6h356Tydps3zQJAWDo60OGpR1eZs5kxTlcwLkuvbcexPoNQKo
UwAEWwDDroFiL3gfqU24tnjVgGbDBrhrgWgj7b6PQS+B1s5AbOegtiuQ26Kg6IHUNIHiliC50cue
KxDducNfQmQz/4+9M1mOG8m27RehzOFwdNMIRB/sKVLSBEaRElpH33/9W1CWWSmVdTPfnd9BychK
UYwIAO5+ztl77RXdjbRCcBkmNKlyAYddMDLlyO0t124uT/OC8bsl6pQPTn3kMrUOKIzKtKqRqghs
UfdNWgxo+cNPliRax6usdn8JJy/eWUvFgFhTCYRo6v8viuEn8uMf8CEmyI//Oed080bM6UfZ/soP
WX/iD3yIYfv/UhKuPN5oS1juTxTIH/yQ9T85ax60ZxMtJ8kxBN3xb4CIaf3LsmzLWn+Q3Aal/gMQ
4T+t32NF5OdcRzn2/yaEgX+VjIX/8ENs25c2ARG2kq4UamWZ/DmDwTEIk1+EbeDqo4aL3ga21N5y
jn1jXcUArtmdYKAvW0OvlqIa07wOBhIYpJ1+K/F2bidtvhfY3jhqyiPK5mBCCACsYN8vGhpm6e0r
ab5P02VYugGTcXlX2S+Rdr4b/MKUFVBXMyalDuWbLT7TZEK4HEQkXG3LXrwh4vrkEaOGG4XdnNh7
FuQ5yghTRgZSWzdGVATdku/MmbzFaTj0DLtmOoszfH8/6oIoFye9oqzsV58QaAo1XOATmQDN1mDX
49QYMLjeDsnJdNnkfYjLHTpqu9yPWX7RtMIZ7K4goY3Re4FLGFeXuxipzF0zsUVUUX0yxeMwPeJk
RTno9lfsqdu8zYB78Pdk9sVoL2NqEOKtb102wi7NDjZCW+qvPfEb+0r5gSXQxzo0IGozoM2CQiU7
MHXcWkX5xPcbB09Xlzo7bLFlEt8sSPfLyX3NmgEkSPitxqQlbQGWyt2h6pL5HWOc72TKflZIcjMO
uEWWQm/PHmr0W+OwyT0qTD+9S7KMmZtHETCliCdasHc9exsMpySTDWYzxXEZJStuc5dce8qLH5Dm
Tw7eRCv1rmVlPrZlRHG67wey3Qmv80pxHxHoIxsFOzuj/YiTdyif1nfqqXe4bcSRYZLBkhuiVTCb
fK+s8LyGxrmNvq29FmHRDMyh6tDQZ+6hznIOheaXnygNAH3re+4L57UNJ6ye+tQby6Ol2p3XnLCn
HcQw7fvS3QsxvZFkdS1GFIfmSQ4o8JlWXeoQ9YpZpOeiQBM7Z5d6WO5aTx/yOX0p+xmtr8duHh5b
Vz8uJLOa3DtoV+7mJXkxxjzQYq/JZsBavvHQvkJcJWbrxa7vsb3stGc/LXV7nlyIW86TzY1WGbcq
/NRG6K/iZtv2+lZ19mGkAuuq8ibHxFJPBiGejwpYdZnj+jNzBvlIQPW4Ukkurca7b7Z3jgeoP2yD
9fZcf4cS6JVyP9AG0R4A2OZyjZAztrHwgqw5rb9bxt+q6G5qRJBRPxmM4PRgBinIqTBSZwNrXNMT
zMfsbyym/Vg8V8twSHnTYcR81cvvFgNOdJpc4vnBjssba72bJm+XmEOgUn1UrrMP4T44Bddpac8o
om/6JL+4XoTNpUvgpq60wiT8WiCLmiHjzN0Pgaas9MWqSwONWaLnk+cmrvad/WVm+NhD7GRGSKIj
elOMSzxbQBmEZe5CZ77LsvLJXKpjaHzGL3/jKB5ZHPeQ8N0YwDWDlng4+nxqpjtdLAawGbW/xh2R
wSWCsbPVJtIIwPYOU8BBVF+H6MNW6QNo2GNX9rsqmy9NN6EZXseVzDXlgn0yv8wVULX/203/f3ZT
n5De/3k3PXxv9Fsx/7qZrj/wx2Zq2v8SJCgTSeR7nueb7Jd/bKX2vzzHdqTvuOyYyrQFP/LvndTm
Z8iR5e+bUtrsmf/ZSZX7L+nCOiF+1bIBZ8n/1U4qV9DWfzZSV5gCMZXJ1mw6Lr/H4jX8Gs2LzVJj
jEAsRrmz98NcxvvBcdWGeeIQoElkYbFoDeX9XK0r+HJI8XbhJqP9HZniZJGnVdMZTPY+dzaC3+So
zDS+IlmrMUcSrvDzW5cE3EPfAHpCXnW31Aq1EdLFnbFYp18++Ps/Xvmv+UzWb+mw6xvCty89/LK2
41g/02N/zRoeCUMwojjBJua+GYtCzrD+YVd+4Pn9Z08y/0UglV1A/7XICsPhGqJJuYZr/31w135O
nsCr8q9pGw1EHZQzQN322vFE4bIO1aHC8sHuPWDdKGPvakUN03CUMdf6XVc4lZ1ybzrReKOTEmeL
hE49FMv9379N969vk8MXRy2J7d9Rnvtb9m5Z9p0aOMWz5zABrqvaaHZTqT+adkhJ7OhwrKoMz1Fr
kM5oqQNj1YqWWmR96kO3uQPHdbUKPd10U3w0K3++TZSIn6JeX1N7ufM4/Bx7bUAtcTXVduXk2Bym
Qp9yFDOQUckKoJoAhBriFEgES7Z9KNQJ6Gx0h9vROGZlaOPIbfCnleJ7NZBhyVmgD7DJF8dxinBg
FsVte5u6aF+H0S8BEBoMSFxr2g1oxi9Mti7ViC5MxIVNraecyxSSlWTnUfS5HRxnpQ+Z+5/fTsWc
g9LK7ds4KXDa0QFAwLYCDivjBCTxtWfWRP3ehRapkS4zzYSjYYcrmnojuwKN+fcfidke/v5C/Yyl
//MDZkmHqDILxzjpOtZvF6pTbdVWDkqNyer0vrFEds0rAleMhBQqzziKPme6oFN50zgwacw0XS4C
TjD8rtQ6xvP0pmdBVwod3W0995jThlk8ipBT5NA6uLkxSXvrPZAYhr+N8jJhmtQnu9mrcV4lzPDc
zGJ4mdOA+oe3toaw//bWuK+V5LBvK/CA6z36y6NWjdW4DEabbnNhNUQRRpR6pPZCKqPTFKOvvbhT
49JHcMGkEN3rBZHWE84ryzkbbUdmdAXjTsGvgQ3iIxNEhHtwPEnHOQ5vxWhbjLDbHGXafP37l27+
l5fuAiEEacilIcGa0ufXlz6IMq9rAl63la8DA/bHaVBpDmYeRlQxepeKSSNkTToB3lxFF3vCq6YR
f/79y2Ct/ssniLLYZmNWeORt97fVF/3tRP8DDNiIrffAgJRG4Zx3F3NUn9IuKkjbkPoar1/NoqgP
bVG9xknlcsndJ99+iI3BP5e4eM4/v5rsmHbG+v9FzGcDvGN0ivHjXs0mqYPB4fr04DkOGiLlP72V
//aJKsdh/bUdMot/Vmy/3Axt4bizrEwsjkY1I5nIhktnPbZ5Yp5/ftOvD/XPrxY8jscGodgxWe+R
//yxLKwZMxOODeNmb/9zr8iBCRtjcylURUHQZv+wjv63G4Ennn3PJGrQpzz9841Q9Z3loT4ivWew
ApqOcM9sMwuGdMp20WAKisv0QzemTz6KoQ6O+iFoK/79bWCua8BvDxKnA7ku5NwDVBd/fhHTInon
t2CGTxWgwaWO3m0vMwNSgmwUykpc/UjWkL8l3Iw6uXdjFIL/8BLW9/nnl6CEsC2sAB6rlPrLAzEn
ul/F5dssz+1LbHZWYLR5eQM+jqhSEV68siXaghJv9o3okoDVXBOEVE1FwgDxCYbXdANaeStx4F/E
WAJ0xISR3fzD6/zrRwWXwHKF7TocfRx3vQ1/uc0Kq5UeU58c9hmWVuLe3JvGlMtZgswuVI/ozyUy
THW9gp731JSQTv7+FfyebMoNzn3Cr7ZtJTii/b6gw3TL0AUyPF6ao4m1+GmKIbEp8ZLlOCWdtJCY
fyg7y779NAOe2hEkLU82E1/D0+bVbbNin3k4tUM0sdfOw3GqrDUdLyRnzGeV3SwYS9CoOo+ibdyd
It3yJO222zNKgGJZfnYHNG7hXOEfXjd0PcxuYBBhKzOCbYWzqFvZuAaIOer5n8vwhKXm8vcfg8kJ
9LcbhuB4y3J80+RTEPZvS1cXQjRNiggWWUK91b4VfertI8JYIAgCWSidRlybQteBmv0d+vWZVD0n
vSR0A2CE0SXQrT4Dqlz7idYa2mI/tRegU80/LPXyr3eMyynJE9I0heVJ87cXmnmCYXE4l7gkz3Ht
Mt4U/ijQxrji1nI70qPi4WT3OVjjtkU+KJ7NprAQEaHdzZv8jDK4ZJYLV4LdKroRnXXOEqYCXYf5
FQ2Q/w8nhv/ywVIYclxYG2aAeH97vcssVDyxj/9xsutqyOYO0L9rY6FR9VL/89g50ICy8hbp6Y+/
v6pr2+zPq4C7xqdyWGVDUlha//x0OVAz01RBRyM9g0S3dET3v1gYtVur18+8ZJ56kY3/sPjIv+4d
rskjragm2I2VvW6TvzzUXdFG3VTxa2Pafd/Gihle3Gxq2TufUivW+9JGHTbp9iHFj7EdLcZLDSKl
HrH+vBFNifNZ2x35Ycu3yqmzm6lv9F0P4B2bLWpTsdCem+L8H172f/mwXKloQbKBeH9diiC1R7h8
nTUHVpCrseLSnSRHLVkzPERsSsk+esHfX6C/nhjoq1JLcuZiuZZ8+eePqnfTJUXcDaugBtyVmV96
MI6MNcCYoGlPPNfdIhTBnx165IhGZBXR4Q89pFaW5yJUXo3hYqVERd/gxhMp1cXBosPPVkame4c1
tQcV2qRZAwyBdpdh2/9wezvcS7/fZY6ko2xxaLQVD6X7212WcnmIiYjp4CnOjbOnHpopqw60Lui+
puz3HoCzMI4POar4m8FAdKEMxIt7NUWwa5ZaBkxG0XwUO2WTqeAYhOIuof9T/YqLag6vcWw729jU
C3G6+X3VQQWwHeyII+L8vRk1D8tCGWsP/t4qTf+Gc/VpMAGmtMr4bsMXKcxkZziMdpcyu2R+91hI
23tsGeSyxHibxrOHoDiVqXHOgIid2pAw3W4mQUrmYbddhpfGYEBULN2lt8lncES7DgDXsKn0VodJ
ezH7z4MT8opLJaEu+KA+K4ayNdSYUXULvUagpP74qWhWBUEVf28ra1+2+IQKztyBiJCnQkz64Yyc
Sty0uEMRoYi438FBuzCFuhb1Jw97wtMDpRyJdmNV7FiYsXySOxh4kRkwykGLIAuEAlTmQe6/RYIm
OMcNoh6EY59FmB1jNcKtKqAytaPzGSUrc8eOuy8lEMVMi1POr22yaLqoBfyfoaonQgpuRgsBibvG
l0eW1eJ+aF8tMUTbfnbaXQY6KgZoAD3hvkxdCUsBbo8Z1hA0FAqTFu7AQLIlcMaH1hl7gP8KVGwT
9gcMVbCzpOixFwB0iaqqZwuEj+V2w44u+GuqZ8C00HNHDcLQKNKRS8vi5b416HibCZIA8IoimIfl
7MXIqPPJtvbtefEZN0qJKzfPoCIO04YBCIjmokRQXhjv2TghWy+nuwgwz42HYr+p529tIZPAwP1G
1jhgAmxhGDW3MLqWTaezhBmrAYejeOtCDm5MCsOg0j2UAabA7ZTcYQ9xCE7kZM6ZkGYLx5pN2+Bi
r/rT0jA1xfvBfR3HlyRBtO82n7PYmvZguj96p9Z3U9UBy9NVduD+75ka4rJc25KReYa45GGUtL77
uUcqEmzwPCsu/cXrshK89vxQNgMiKp9/oCMWSnagWqKh/hZXuNyncDwv4rtjz0WAEXPlk8XZPpq4
xXWuXuuosGnBhvGWuIWt5N47IXIgTSKYprwLBDbHvb1ogkQIUqNYbY82IfQQeEAxYY2Gg1S9R4jc
Nj5P8kbm+bAld8bZpMLP9iaf9jmxLcbCYBhVzz+T5D0A3cmARTcV75qUVT9KO6RTWh7svse4yFMu
ObZBhM8WeJQDaZ4AlbZ1gX+pbjIM5B1t6aR/GJuEUBvWE3829Q65XRvLY9129IHN5VC5GTHyYPni
WMOUIeCZNpWRVfRgJ42yZOqQpXlQCya8PaIayyCPwepFow9rvh+IVcVQtpjjh0ahtkH2huN6B76Y
Acvi7oaMO22S8UveIxFznbIJOOfpM4s9acTCnugBVFiTxraH5omexzFx7vjiySoEdrYUp/5iYoHW
cW4eDD0+x+o97HwgB84HvUIsKZ7AlZcahIR4cDx15iCxC3FBojEbcq5MWDZPZNykhzRzxclbvghz
QnqYFt8c3pqsFM55X2GHg5eQImjaIrxhwDE4zzHMB9Bp2LUSE0NrY2a7cD5ZZRwirADcQisHAqo1
70fRguZRabVLVE22hAiBzZvdh08HArx5FMDzg7RS3Dc+Aoskf16TceLoi7bCEV44jfUIw4hXQIJp
DJBtfhWQ9psHGMDbXeqPgGCaud12Kn8JM6CLcWV9biy+MLhxtT9cSTBIUKd07926UmCnN5aoO2UT
aBhjWrG7tA13yVy9zSi3MIyN/RUO8VebEcc+HpevcfwjTrMaWHaCjKd1MEnoIUEMY9zrhpkTxmEy
RP0UV8tkfPH8+uiVlbrH91ZvUwAVe/IO5msTy1Mll/RMcT/hYUp79oXksTUFKYSev3Ma+3OXzu4d
15d1cMEvGdOWdO0MUmNh7tORjLfWeahy0rOtOPH3BhCkZkospFWwRsZBvC4Sl6c0SYJSAMJhmjEg
yx9xJ4cocOi3LEb2JLpmwI6Uf9VJMe892pl1fBc/c8j7rjHqwr0hayhsjqSBmHt3QHgmezIPyoak
Ej/v4GZpJI5lsaI/6AFRUfjI3EuwLs4CAiuaFALITqIpU/nrYD9YWOW0LXSgAH2NsduempIRUl8h
pvDjKUgyj5ObnT1NZe5s3ToBPRZmcqf76D22sNAbg+4PpfvVZobiAVSmS3jV/cKgVcrm3CIHJPjy
jiScOwXJk65g/qH8ynqgv0dT0cAPNydvMPU7FKYApAkJ29i9sL/gMCOHUiYn3+yvfZo2e8uObtkq
Tyv/sIL5RNRi9Dk2gVjmZAftChXfwQW4wcxuX33Xe6MKsIO+z5qgxjSdNy0Bvra4ZZnSjy3Iylry
upoK/aFsrpU2XmMvxM3gQXQJE/6au7d8krMyXx2zyTxmCRmwjUKtkyEDgdKGazThzAuc/VhUFdPK
tCQqy179WJjbMwO5Wx+WB7Ohh7qULp568V402t34nNcmC2eTTly8TGX62s21sW1W5DtrxZtZijtp
+tMuRmsSY+hbmuKtUOCAu9LAfFHj68de3lSkURcEY7cwDUKzb/Zamx4KxASsp2Am7E7tXRSvOfH5
LA+qNgZ8IPJ97qFgjkDjEcW67hETm8ODLD/ZehiOikfpmuSlzzSVe1TM8ogI8k0aP/IOfyM5l2xM
M+P60cD9PjV5S+/Xe+SAegP7dMV1EAwCWgCPLK8y7239sCb1Wta1SqT1hR0vR5mUcoyoh2B0yU1V
hHJHHAUxM2uQIgU/S6dvV1njGdiD3lN9uJfnMV1Bdgx4IT032NyZkedIcwPWLKgi57LKPxeW+ZRl
YtyU5YFhKseRaLGOzeCcbJl+J4riaOfGW9R+mqC3Ewx6nCuUeSBXzUCjXNd55G1tVu2NtBHahEEX
NzZ7gLaR8hBwHEcs8yK7OEJCUErxqhjT1o7c8NEUCFex882z0x3riTsYDE98L+vsuUi5/2uzINnM
Hg9dCzUPXeSdv4L0eiiYR+bXDafe6L2zHLxyDDujqCZfQcCH9WDwRNPXdATJ7aCqgz37ZWh6k95S
foqaugeqx9m0sYmVHrimbTfuReJw7iTrp15ee4VatYIPaE7dD/Iwv8FfdDmiohEYrXgzvoU6yw4T
/sLdpLod2xhQcnwahWGo6087U+Xe+TU4aHuMn5peHD0mm06K3knbIJeM2sfj5Ipnia4i6ycLo5mD
NlI4B4h0qZt/0X7M6apgxGrg9rYmeUDW39+4bfjFXh+JXJq3LKYFXKcVpmVHkrqoux96SKBt4zxC
M/IeMw/xfiIJXuTcIaW4H9MFNZztBU3jgVipFs5Jm7rhoD0S+MkiayAmtOZHU9IBmBMxBtiNtNf6
p1Qi+ViUHZ5dxemzjA+kkQW4VrsnA8liC73wGOWo2XuV+kjdjS9ZNiEDNpnjasEpc8mvTgOHOWMx
0XQht6nQP3paKlOueTriY1nfpuRuBrGN9YYSmjFyWxwQ2+6be5q+ctMlRrSbzW4/8r9JNBoE7fI8
KvVtMo07kIsbB68urodTiK+Q0A7gTDbLvNl2P8CuOSL93rJai/a2yMi2aDgPyl4d8obsFSmumTke
qUrulYdxoH62gdeh6hjJbUgOBQw7VJiXUZtf6YmtJ7Q3HwfRJnuxBvdhzjj7DMVJSrokfVdxgscC
MaMDsRymGQKMxexAZi3N5RaaiH/wiwGKaoZTu3AeOOkkDzXnql4U5hlW1itFCUGp2d6glNrkEfzJ
aQzPg+Uvl0Gb58IHoeEQ+MOBvkQ1135t0triPprdfYa7n1b482ifAZZZO7glOrDa1Hhui/FCbAB3
1Srfn8MFwzGvtCyX6OTzTK/I/BGy0tYDRh7MYUmCIaLHWT7G0sR+S6JNgoNSmpuK6VrZYUsprYey
hcKVeSiMFalAx8JEH0DHjj36C8NW8Dt9GW4GO/40AhFyEsj1URUGfe2W5CN/F5n9TYhpReeGpIGk
FloHxvihj5ZYimKDGLXeMdJ+0HZyTTEx7BblQY0sXvMMheVIv7ZwxJfE9b6p3g4yKT8rPlkywwLi
RCArheknJwpvR5iCO5Hctxz96X+Xx7hQ48HBVxe9UlvOTf21X+YvCXT1rsO9Ab+VnExVk+iOQInC
KDllEJqxt7/kvsIaJW/qyoVJLpuEhdSOoKaiSKzNmzl0QeUrE8kRBXCFSlALauLCJEnBlBjyIQwQ
HRfT3Eyaw4KPGi0F2Wpawg9DXHI2YP/gZCG2oTdeiL2v7H2yNBExL+I5LNS5NEd/60TQd4SMfxT4
RoKfiTbkoW1A1x4gTDxWlsaPEIHJiKurpro7s+fulWzlrSwyKvQ1QrHg0OegGhMD+eh+lb/VrfEF
lU+6A7v0PUVmibWR+PLsANL8FTLsu2vwubJf385uzcEXSiW9O0qPkFLAyPxtPiFm7w3UKcAgD9p6
QtDWHinBn6wsPZH7WKJRh3vVW1waNyJ5GWBytS1QFmH4F7hOsFW23Vsy3LB1OwNcShWGEcHW01eZ
mrSBUtRtMUr4ojGuWVMEixF/NQxdH2NJEvVghTjfs440pLY5lcp5rOGmsTuBMj/CvPN2VJ18eNl4
dKMLvgaGclG8L+fOBT9gEmNRJCjoaShF0n2CcZgdHSj3YOZzVsk2AYLEIoMkCclsNsWvSjUxSuQ8
2mNE9nYO4TtMbJcbr4eeWM9w5Vg1BZWSvfDv4xCFUT2T4hDENXbgMhweMgcZkcwyWLgFrJlYLuxF
3pJtSGvyNhAvWIqwZmyUMdwr5MJ2DDVSJ8slPCWuanFDgtNoh51rsT3Gvie3hhxO7YB0iK4t8+Lk
ay2772HDaUmF4q4fMTJgfm6mhlNc61SkkPGHr8IisHP3e5nVO+NxoVl6qEL8TDVdjd6D1e1bSGsd
D1w+sq+NN5KpMOX9Q1YO57hE1EVq+WmccVLbM/4Ox8wvoka/l1XcRkYBs4Kg4fBIoNSP3MSNGDsO
amzKhbmNQRHG6otKmQIvAObrPHyp6Wxv3Z6dZgTzRP7PjTK5UYgDKwLOcETUOmrTDyRReUXnnsOZ
WBw9+ierH2+yvn2fRmubVqlDFWGOfO7SOdRJe6/A5qJaNPchF2eTGPI1yfAXGlUK5XQ05p3zQTRH
DmRWxfs2swyqjbQ7NUQwgkWNr4wUPxsTmYNCJRUiY9yetfKe6wpup81QTTffZpu1tUgAM4WojXdt
WwT+4LK5TaBk+kYmmwxW+tpDKrrxJtaafoZHFAfZ8YxFPQrU4Zon6R6302NbCGLZ0hqYnKIvsZad
fvPhRzT7ejf8CvPtMMC3pt51PooWzcJY8LaArj7UafSSTx62L7UuZjj1N9qFx9JO/VcDAqMpzdPs
zIdlMlgGwpd46W56FIre4F6YZX3jTBNtkyp7qQq8YTrn6qw5Olb86plMJmNwE+NXBsqUv3ZRHmKj
xOcCjCJ2gPXkdSW3E4uU65dF0LreKfWqb/QMTlEHWYL5+BSgM2ETNXBv16B9dw350VsoGQRjE6iW
2DTe897jvMeiOMt0dcrQJkfzQKFX9ZrTKXKaPPvULqCWMyphuypOcCSoHQj3IJql2pOb6W6TEbSA
Y5OvMpr0eGFx7WtqDl+4CNFZsOKpwkQCnJaHcQHphHfIovuX24Y+itlqNhUn0iHE/rBE3PuZ3dSA
vqaNsLAhFeZT7purtNIpmJ4CgkYqzFRzWF5GN/7ROeqV/sihs+VXX45kh/lQJ62Bx2cwjS3DUZ/9
RH/k0XDwHBp37kiyxliDe2xJi2plTJii+s6aWtNK5KKh1sHOQ8Waz9BDLFtS8tQv/Vg+FAXzWm4P
34cQrxdMaLqwH2XCO4nb9lSEw6GO1WNShN+NeSw3TQ5Bx5bY0xDMbmPoZiSFcNCJOOUI+hbwU8mE
0BO6ksaNyGqn27VeD0ybzEldB7N+/ziaOLt8s362oGSdKfWiyzDnWHTstZsOzQfKxGVIijSghZ1t
ySClBZEYd8TIJtKliZRraIVhsht7nJppZ6zOdQ4w4wyx2SDllgekPZUG7cmx1SgOafNg0pxI8K3n
8tHwXLhSyReEiDFCRQgBHQHwkw5ZIEY0yOZ81pnx6mevTv3cY9uEjaEeXHOkySJwatnlSY/TKwKf
Yhs2KPrLGqDVZJ0SC4x9GDWfqSnJ6BjikklB86lG6o9tnNN63N0sofHNanEpNWO6WzoxbgUc803a
hkCgI7fZF1N5zF2yO9r4SE8ckrHVfaqpxip7JGuiHDTLwrB3iW6lmBb0T2q59YdXX/ni3KR0C6My
qFw6f4T2nAgfpaj0w0MuYHVLhZ4BTNQN45hsW8Y8U8i6b7uqe7Wa+EPakogJy7C5O4iYSXI7sKcx
uVozBjUzvjV0+1SGztbA+ZWnyyfLLm98rNkACqzldo2QJGBvivcjcSIeSITWNSfcRuFCt87xiQ9A
sVA61Xsxz/ERRtHeJflvi2YK+Si5S3UW2KIGS1ir4tpPHPUEfV3IvghnbIYFxZDsc7G0B3PoMTB9
mRQo9tlcuk3BBdrnxXLXFWtH0jfeO84KtUaQt8DUwVubI+YGVLZp6sLf5H7OXlwPn8VNmIdsvKhc
qcroCgjIIVkFa4GzzMVosjvE59E2HlmIKMoZ8PsCbTSeFcrSRyOj1WPX+Y7VhdJbFwZDJEaOsJeY
LuMsj2Pi1XI1YK70R1A6IP6EMCFQLfqdhOB4UxfdA0A/gyICXE6pcyjImRJb445HkXMSFD6L+9cb
O+/gOERKqhYsaPJt1ssHwMVlW5szeZAendpEJf5G2dNJLuOhHJdntyR6LB66kwolaPmBu0JGJDUu
8NQaeAGbrgtJxRBvMiRRW/sInMc+vdDG5IyEN4txAhTcGZpgb9FvnarhMapmWFZmeRxWnfBcEgZN
e7xhBDXyyLY5Xhu6ie645IfUQZZrMHFHgNPe0LYoD64Yvxl+Gx2SeDlb8E/R0yvg7yXuXNPxPiis
WK2VddPkqYHRdcKyaemnObKDKGavaivS1xFBoTnObPkCe2Ie5Hbs8m4bZeG0o5vrnWazeuxrIo+a
nMwOH5V2576zidBJGOL54srowx+bT4PnwdKSxhll4IZemmaq9N3xXNqS5Su55oERhy9tk360hvHV
mrEHG2FY7p32Mk9YqSPeBh8kqifV4V+MPeQw7HM1SzOld1XQ+CttC96QSaMrmjnCVft0YMjYR0UG
fRSo36D0hczq7SQnZ4cA5K2oqRJkdDM53HEjLMEwKdWzNYc8v7O+7U1kQB7BnaN6dKhFtmDus6F7
XnDmxTF0dla1A7FCPyIAFXm9jqYLykBI+mjCvfZ7Y8Cngai3Hw3rU1J353oRkHK5QLnEa7+m2YXx
8pHPtyj1SVDOe7Y+9NT4g/UucqpXHiTOA/n3aC3YIKZwLojY+GJkh4HprZocOIMViHeXkUXjzxBw
G/Wpm3pOmQUrElt1N4Q3hV98X1rCDMLe+ZjpRoRVujZDrRtsUfeV1VR7Kwb8u8DqMlOajo1Fu68r
7Ws1QVJrIpjRAxBis+alF9Pr0IEzqeGUbWWPPkzzqMBia/diwC0xdx+5Ub3osDpmfho9O1N0tu6E
PE04retqDSaFAmw+ocnAvjeaj2GvPvchK3PFZ0C38Txz39pcr3Qm5SMtiAKbR+tWTF9dt7TIWyIC
YvQJARt2PpEyVowvgUGx2Yit5RuC7mp3SMz5Xc0d9TC9+8pTL520b2W4OGcGGaeQp2Gblggds/Q4
uWl0TQAewPJcaVoQ67XTsWDo9i6Lxx+exSJVwtMNwrF7hGeQEx6+hr+9dg3Pt4MwZoxBT3lQVuaV
WVbg8g5I3KJJQ+SucMkwSBZWRT2RysHa4geMSoE26gZyaCt2k0Or04vvIJvZW65qylRi3JsqN0im
JHWiTr2nCjhtDGViF7sNMDAzzzG9Y1IcYldg3rcexdxJLLhAA2P2y3osxM7W7Wt4kG38tTWN8aCS
jvNfRqh8moCAakP9VBPFF8BsFduRWs+cyJ/AjvliZViPfEezBZRGtakNF2DHN9mAzFYVi40xI5HJ
++lAqYg9tdb1qQZBqlA+cX86/d72J8wF9K440DT3hWwJdbdEuBqdXum4qoN0CYctbDfDZLSGjZYf
OT3jY0vTGFMMcCtZVfulY8hC7o5MaImnJbdeZwx3rmO44OdpXmpEz5QNgtu/kG8uR7pAaWJ2JUHq
Gxa3mmbIQDAsa/7gGnYgjPTDIWBxizN63LSVvtAL4qhI8knuUhwvEdNSxnInp5OXSjOnAkfLSxmh
nEZ9fVGoUxg3ZhGzanyBZg2B1vLUmYv+Prf5CSV3SbQKpVCfBjE4ATDx3c7OQ+IkFprFHd5ejnL3
TKPJxdM206eWRAsl5S7PwXH1zlGW/qmfRlIO/h9XZ9bUuNJF2V+kCE2p4RXPNsY2M7wogKrSPKSk
TA2/vpe40fF19IvDBm5dsKXMk+fsvXZC1wpMKaTmleJMe4fRZBjI68H5znUIip7zg3DxvDR1xwCn
m7YyN45xBESTeRiBftkxsGhmEQ12YTkAnCt8AHVzyXvHVUn0lwWDAYJvvYeQaYs4BMBnvLld/yPo
NtMkCGdGnMY7+HiC4YNXZUSXoIoU0iL8OjXMA2SQVFR2aG0AVnurolHMi0LUDrXf3ydst6lBzBnn
ylNauQ80EydgXwNcM9r8HrT3dFI/I9Pkih7WMP2xelaR1ubgMI4EzFUcbVtQaMyyz3YRQzA2i3JF
NMp7PavXKHNOQZv+y0L7zZ8menF2TQiRHA6yzi2MOdUahGpJbKB4wm5fr2CPcmpL/ZWsk4OpjZDk
Ty4h5R8Qbp9HV8AK9UxCv4x01euM26Uuum2cdW+0oG9Oi/ec3vidObxGbjwSUm3LldmiI5QjdUIZ
kU6tp3AXdACdibTzRHZEEMCt7sOLR91D42naqQC6HIVnVbCLzzoPNzQ+PsgNMjDXje4uyHEEmg1G
qMnMnlNyLSZPfqVtRV0ZVUt4aOijPlKo9Vz7xugOzlJCekdajSPPchei9fxOuhRHpTr4Id4io87S
h1GHfyQsbGF1by25GZsidd8bVpGN3bMmRTKCHmCvwcdvY+tWFG2w1hzEMwvqAOBT6uI4Ld6irmyO
Qf2v5ey/muWzWc5IB7PqxdQSQV8g7k3Le7ZC4x312bHRdnjXChbmqoMXpkeP8rMcb1Pdne3WJF4V
AiFBjuO55JLR8lkvqcHMeNHO55gVeDtXNe303L3R5PKOUVym5NkQ6RJgsY8IEaJlM9/lgfrbTwNS
hix8tDO6Zk5RHixF3OlQ9juw8RDvjPKJfLm/eKjMNROCTeu7u4Ro8FXXmcRt51xu4OXYwgDVdF67
i0eg9UlJukyAWymcZ0hrmqu2AktpD18ih6FiGvUJzyJEvpz6tJ6yD8Jmb/DHye3is9oakbsfgF8C
6Pg92sQLDHli2XHh7pHgzSgO0cDUPuF1xJH3Kap233fVS1cS0cXUguU4Ok3opVdhy/sXpNQebU1X
Z5lJ3SnLDwnW0a8+MwFaRSU02GpgOeQ4AP+cKNFAH/DBpOTaEOdeTqgLCZ6FRHpnWfLLa2gk1hUC
NQF/B3weTMwavsxgzz82aEdGHfucMWdMmDbYnqfM05smQ+YBFggxDMWy9dhG4BXo9VJpeJR9I+PC
wLzXHPPExK6hjPRPXtkaFA/eFBQnNAen4jp3t2bkBOT5Z1GVV3RwqHqg07gt9OFR7RLl78LElBvV
e/vZZFYyUXBVUfqeNR0nRvpWoVvQf/MxnRfOoZL+p7I4n7XW/CXI6YvanyCkU9UQgrLu8ukeecy4
5tQZr6yMfnZhTC8x5vNtzuBQ6vBeRX3DTo3m1TXKh5ysPieun7KOeX5I0+Guj3JYGng9QHwcSzfl
uNA44OyZ2pKriBiq3WUOv1qtSW/rcpQ9/P+aKj65Ot7lLv01APOvOl2iDQy2M/giMxuE8LM7HWv/
2DV/UhcuKRXWkjn9SlWYbCofR2QyCQLLwaJ3DbT3HBFJnlsJOUjEiRBwNhAAr1FydO0uR8a/raP2
5pHPCiHe3hrI8HmTL11NZj15P/6mq7+mPrOY+rCOFVnyojxtHNmDiQrDHGPRSNN0vtuudM6TwX0m
6Iw0RYCuP3gmPbfLrUdrqKE21j2XnE37sx6dHdNjQtGIyzW84b0n14u/qth0nCe3XpV9PZZlQKnm
O49Yklde5JC/VXXv2lQv85Ahg3hFtlmXIYcIjd/G2JpzkeK+rEAKNByHVXRvR/TMHKZHLcFdRQj7
uwFBl0pICUkweZs0NDlxqs/SIQdxYjpzJ/v+Ox6QIyEL43L942taQm3vuw8zx520y+6Jbj9SiJNi
a/eCyIn0Nc/MLxi7QKcMgvJyCNFiIDFsDuJ/vdHMeF8QxLlhxSLGdppNU7T1x/p9srK/JrG7rd8D
tZUVGsWi/Uevx9NkaJvZMR+p/9yAfTw0vS10dNaREH8oLlh5B2P5Q5EI7VpE1eksJSmZ8QExtxRH
brTR1sscBDAqHXXymmInNIoKK8arjGiLW4yTug3HGQeF/deMpv4dor83bbqI4I3YIEl9Yv1JiZDV
Qr0SSf8uc8oH5gbPTT4baJAQHo/Y4OjH0LGlvEg8P96J7MPxpwIwbf7pj0hKUjp69BhezYCIQdYt
c237LJtla6y6jDClSlgt/wZthZpJPMUWLPDGLvatk/6I6vqXuGHanFKue4EUTpHaRizgdFUbNMLj
KeqtkVBDP1vrUL61M7wq2tu4UL0SPSFCAptQFKp2Z91wjFpukX9N2rxbOaapOVPXWNOl93NQF1I/
jXKw1iPQwzU6og67K6kqoruZY7OdymUBM3K8wLX6G4U+80cEPYcucHZm2rFCIiVb29P0Ec7mySyg
QvHLnMeUlKE48z+UY5OeDvDKDMTOGv8EtStOqIy+5eyqXRXWkjBG5yEuoWgO2l+wMtT1ui0f7aml
+pt+wMg79NT54DRNSdJnqK11v4XGC7s3kSBvmwgolRf2pLPBPaHh/m0l0TLxIOLcJD8C7J6xoq22
Zd+cVpm9xMiCVTKyThOxeavNloygyIfVlMgfq5ev5hIWPwK88bRixZuQMAw9/RvmUjiL4zBDMoDL
2UvVfJcuEzwacSlW36jY4chBKS+d3ST4UDNAJssA3duETnOIQ/vbsPr82JnBDDCQkBntJDfgBa+B
GSQY9ofqaRTzswI/xgjMdFFtDseya42DFeJNSIbsYoWioxOMQicmD3tVlt1RtnRsx8gBpwrMyMx2
TjUbH2bS3+oi2c1ibtbOTO7a4nYiAkk+zHl7n9rs31qEH0HkJRj+GmR5HGq2rUWl1wJ+SlGnllKo
g03/ib4uymLh0yMNhGIyRQ5wbOKcHofSu4wLZCm1bpZBb9SNJ7KrGtm91nyw2A67+zmbHtAr5zdM
+lsG1ieTsfIpCbt2lZoZ9ev8ZkhaZmYCZqyfkGhFHn3ZaJz/EqmzHjPjCdDtve4T6vWArm6QOkcT
si8rvn+uZsIl6xQJRi7EIwSBEAAb8ghFN19PcXuY/a5ZogPKFY0bj81b06hyx8voT5+Fss6jjWFR
ZfNbN4SwpBnlgxLODn0KK9ef100b2XsvIC9E0mF1MlIvsDB9CRObnI+wbUUwxaOiKdwaw4YLHzlg
dU/yNrmqZpqc3PxHaxZ46RcX4FwEVknYKZRi/Zos6xZqqCejDQ3CwwyiZ9VeRkrioxWk/VE0Wq8Y
O19Q8C891xTWp6DHKfgLM1ZS+EuWkaEDlyCBrSJZ13OhztXYn1F6o3dxCdDyw12dTDWC+worn7vv
cn02gyq/qFnuxeDfegVMa8id/Gi27dbq50trtKD1JlhfPh156soI8u4I7T5lrt5I0Ihgtz3LY5EQ
ZfiURZ/jlMPG35dtezDT+Fn24aPDlnRX98QWBow9WuiAcgZASiY0LNTy1Nj9wUJ/NWXTJXD1Noq6
aYcnTx5Cg75ZDyajpPl/l3s1mjujyPcyXMYO7H1loDaQgJ0Xi4iOu8GviDNvtq6n3mlbEnOAJeE0
jJRqeij/DSG5vGaGcdJGd3LnlgaBLr28tqO09/AUt5WPmjQdJLoUSqt16XLiS+jRNoaImZchTA5F
9DPO81FNZXKtkzHntkjgkkw7n3f2b9Baj0Hr3qXR3D1aDH0fldPDwnFth/AqXjrs8QuchJNUVBsn
OzYRe4P9XbU57tCmjMwrAIPu3JjJbuga66qWh/++7vjXxlewABxCznmfBEPnRt1ndbaPZ5KwSjkm
T0KGyVPYG3hOCR/eSR8kIRVUAhbKLuuHhqRAHJpTuBXLSx/079bQdP9YgAyi7DlhjkGYn1m3nYff
h96nWRS4MW1vBkH3jXqphoiyN046YGLpiFbQaR7RoDfugFdiDOKTEQXzK1a0r9quooffVwXiPcJt
49vQm6t+cZvk0XBhA3cfUnolz8HQ5KzbS27z8s3UjYEXibNduSFFbSueem+un5TLwIIXMVS2p1Lm
D3mWgo2y7UewCtaj2RQnNyY517Tg7kUdgUhJ2RH8iz4DsaoYr+1T2TINHVI4/L1PZU1o3gdt8Gc9
SH+tiOHaKoO5JdNWIvxY/g/s+7S3f13uyNWy7Sym9K6SzXjqlpnm70M+TEw3ZSMOWWevfh2Z5uAS
OLU8/L78fSiVezb9mZGXqegNZmDPShEewx4v892veUxKgzG0H/00w9Te7A/PE/lNRWF7E0EIem3A
9mV/TMRwz2QvNOj530mDNlivpDqCUknfU5PKMQBpQ8souU5Ujhv+7m7riaE4CYd5oZM030Pl5g8S
Z8dLZ7XfannlQ8JYQ3jUK3ceODX7yWvJXOGk6yBCTh54N/Tay3d+H2TXuaeiUG+oc/+YqNieJ0WT
xgo855VUO+g3jP7gzA/dzuvMlyieSckMkNthAKu3Lk2BpWnxWgcxGjNMdCtg2HK6a5e4y/BS0VC4
0D2AL3zxrTq8YJaDJ1Ixpmql6ZwwTTkn2H/OafTUnyBxaCELGhe+LZ/TKakfLL+tHzpSY2CLhqey
PRB6gTpzSpKtz3D08feB7AQy9hp61GbRP45dhKsnSDdlBAoFNZdLOPMOJ+D0iUmQpEa8rP99mbQ1
4aMYE4Z5a63CvqYTzahwnCtC4ZG7zURhbNFn9StHulwwGDGg+vjtS1D71crIBWy6PEG8QKIvW/EK
9XhM1kGZv4fRMcCgdTBrWbxmxIofNMaZR2NOT5gEBxrbBgMVf2wOhTdsZSiyR6B/PimAzsiIsKF6
ZEjKnoCUBk0osedJ92aJisRV1KgDBqbBhCRHialPS1lwh3lopk0ESz+XwO7gAq9Dt+vuBovs8t87
jXpLPNE8KVxLPflZ2VxqiITUz9aJqEHGfL9Pfx8cePMnql5MD1kObi56M5LAfuKUn7zYhCTRWI4u
dW1V27If9Ia0q+BuGFpSR6pLkgx/XGnHp0CPauN3fXls6v6H/JoM/hrVIZgBB6KeeiY1G/AdCnE+
hF6C9FmYxwPJ7vbY70rfvXbsqNd89Jwd/163d9WgnlAG3hmJvS3cMD7/PuSk2v/3rKqHP7WJ7cDr
rOzOz2X6jTcLXSlr62PpZBYRdmNHce7E14IOItPxrwH9zB8zhLBo0dZ58pAl7jzL1Dscsdn+dx22
/QCsOa6xu9Ys3G2F+XtjpDGcVy0ecXvGVxT8f0fEKw9D0hN+EyZbImrKk9+xQptQoTlP+Dsq1XJn
TJzf0lGjeCVadve7OAzLqkAYMPIfPwH9BI7RpMGOO6O9+URQrvQYdkdwAehLs/bVrgQippCCvq7T
9D0yE9JPEjnsDE+n734afBCwVG5FZ3N8a6buFJdNd3KWZwn03AhPwDXmuM+suvnwCafdIbd3Cc5D
e9hNUETygDmi6gcTvaJTPv4+OL77ZqCOPf2+wkfE7Rwn64yl778fwMUw7wLjh9R0Jqns2g9Gsxt6
v7u4UQFdKDWCfZS7fxtZHUF9/ZTERzO2TtOXPhkXBoIGWhsTgc1/cjKw4K+DNhupDmgMDY3pfJsu
EwW/sP6IGAF9leaI2KU7Xl1S4x/0xGSGeJRPAVB9HRYwJmXm/itskOCJZqC4EiPqjqgvqHT91lvh
BUvObRPRYWdot+3Y0OnlOg+Nqc1ztTzYOb2qu9/XgCCTLRY94iiX74Slqgj/6j1EGTBS9NwkjLRB
FmqxmK785hFTWoYGR0Y7uKz5ijhxFDsLtWPEifFkI4S+C5yQ8dtiStaTnZ5+f0Qrv7hPPVQqXA61
90bv9K0O7O67Durn2joRuWecPUclT44rrb1Dutcq9IkxImSBUb6gq/O7yqGZQE/RbsMGHXOTPNp9
Vewd5DT7tA0XXIMD+ra7wiabTjTKyeGLu6G7/+/pMOptDh0TT2SC/kzl1mvpT9Z+TjqA/zU1uRUB
siVjh3Z7IazXwghYaVk3c4cSqzLJjev8RwYTGS4wZodVSbu0C31mRQWj4xQIN/We9zTRpnlA/XcO
o7bZsV67q9jO1VWM2XEw2RF0P+wLLepNXoPycswPM2vVw7Xnxnjw2HPWQdN+Z71t7IwZGpUMAnWf
LFE7QpgzAyKyk8Lx1Qlltc8XYJplFy8IQozBuGYG9MKqIsicRQq1HwfOjVNh0w65/a5KWa9GJ+jv
9kywYa4hkekSeVxiLwdC7I/1YP918QRvEs8xT6jhwVYy7ugst3zQxgj1eKYyybP2YBMeeQcDz9oR
VJTe/z7YRnXSSTruMpYYhjtRt5109m4VLbscWji6t/T9qR8t4JI01k1mlUbiQr605hVL098WZ81u
HtILGVdsIEJcZkcyfbaNU6OhcHZFEW1aE3W6DZHkNgXVzjGHM/XquHPI/MvQJp9z3+WjY51zUOcO
yspe2rzfD8jiPwqyBFaG6aPDY8zrj2gRhxRMLc7q5oxHwDzUYyP2wdx0D1IT0geXN39OhqWVVlji
oVLobA2DNChaI9+Va//3ZPmKUdMETWOsGhj7rO2MBhDAbh4+FwlBntjPEKujleznoQCOgjPP1yRs
d6Vtv4Qef4PMoydE8tuJQ0HTvDdpZZ06TtMrr2mm99E1Dxq7aIIKacbUGQznNvPfVExrgFPAeKa+
HXdz2ipQeDmgCGu5ifuC8BtrFE+udXRFZzzmnf/qYhvjBOk/OR6hnypjFlFasrli0/voMnqfqY6f
e8/uL02PD46r8On3AbfKbcgN9wSvKUBfGCPI/v+Kx98K8vdrSCZ9BAd/pbaaG25O3IhpXv7kGoBY
nubbvh36rUP890DS2muyKItDi3eZTSS6T3vLd7aJDXTCWw4AmuXiITf7b9uq+VgXZMHvQzQxZ59C
EK/aGS7j1BIw6nIIIq1EXA0IPJuwtk+W5SdE4fl6H3tZS3AKWgI5l/1+WpYsy6jUmfVPYGA4JmZ/
PyjNOYQ52kMSJ9Y5RKMTwY35zOZun7R8LETYBN2+6KBApwjQP6VlHbwiD4kayuZDpdLvStRnMuuh
72ttwSQ2GF4nNDCyfnrAAwvMbQSuNi4JWIWnJkKcU3ZAX8aH38qyMZLxksES4GYb+B8reoAe+vgr
kIf+IRgIAYwtKsES2dGhN2m12mrqOQhh8pnahhJsgSFBld1rK3H3pYFytqvN+ty3sj4LKbemK6fj
7ysrV8fQLPLzJJ9o0fjXTNnRzQAEOyLettPQZwYwM0gUmXVtS8jOYa68tVxe/n4t1GwZpGJhSp4W
3lbRSOuksp6nHFe+Gnuqdi4DLdKoeaiJJDsO/AZJEsj7rr9AkqS4Q41xmlRvoXoSFlrWYAQ5zwCW
VG53HUTKOaAZ4tpvIlJTGzVVb7w9zMPr6TPNEsFdWlSHSBMMGngMkwdvcYd5tUAE2/vPmTfc13T0
Pjn42OgpNL2VAqkQ4K/4nJp5NtwFfZKcfQhkZTekH1WLu8K0KsSaZrnrrQGMre11T41pc8fmyl6L
BoGQUQflfdq4xxHPHTPJ4L6fvdy/oz2YbNNuxExTDeVl7k4RzslXR2LtLvT02TmYu+LGg+cvRvfm
NeFLim0V8sAcYmZW3sNbGYaIJizB4HEW3nCmZ/wwAXBGfOkNxT6P/L8oEqutcmL7hKHtHSESko1C
ZyS/lxxXdUrzq5tNiJ6RPHQKq3gbFDhZLcf2tqV4CFU8/3UL8sULAO0PvCs943Fp7rHAXivfjc+W
jKrtHFmkGqHL2CZe4Z8kDhNaNSGBdsub7/RM68PJUZecidTF19mjOyj1VTfRgzXlzaeA9ogpNHAf
R3Jft3kxTfdVRGsiCoS9iycELMQLm7sYbsm2HkJ1+X0GnUdfknB+xoY2HGtJu9P3iEtol3Wvm+3h
vmzfozR3HyQtwL3w9L8449VvL+D363owxS5JyEllaiyZySFnIiiJudovQAOVT9Vh1Pu/3zIGHW5M
kCk423376CLE+yWjGMsK8/vMSR29g8Tw2jXxdPrfw6yb//dllwsOkQp6z38/QgjUpglld/e/X+33
N/WWMQlRO+H69xsqpRi0rCk7DTI6yXrWn5bDOpVjsGLYk6e72JuTU9T2073yWkb8uHlQQE23uSC5
ppzlupYquZCz0qSr+auWvbzFNt8fHcFbaZSr3x8UyUD2BI6krfDt/BgAoVs5yZWovua+Xh7SykcU
97/XJQrA0CsuBmb4LysgEi2QbXcDd5+TxdNBjXZQYM3JDOi1+mNa7nNCRihEXDrxKUlWget+oJPB
rO+iTQlM019lLtZ4J9tyObNKhyK/k3aabmkeHAyPgK/xJuL4puxEP3fG+EkWIrtFhEpQbmM2tLMv
wnfG7cYuGTd947vn0MviHVCjYOXaa8W4etW4ubEvi9F6nmyN740BsixdlHFj4W2Hpr7nfLOUYhnH
sryaD9bAOx+49Sc0T7hRnDv2cd8jKPdai0DK/ruOiuGxyhTIdGjrpl0Em1VpIKhGuZPi4zHUyayp
FsMAMbSZztG9A1fsPhxbjttlDvmPVwip9hhuXyMfqQn8EOI4UgrXYWiOeRtfmw6reGMRHmvT90uI
Jzk1GOtKM90qiajSHKEwtH5CJEMTXKQ3A5GpjbvQn0nsYhwoHOaDWXukzfbPMRlou0U/3ok+fm3K
wmLNh7LeKzSUfp+vnXiUDP5JSQ15S3p3DDHg+M4ahNKqpx+3wvhqr5ZcjHZLdYMUPcFbbjDQzopj
kaQ1LTDMXElVX5VVnpKOLmVpl92mseW+ivNvX3XXEpe0kYWX2JFvKQ7hm0kwTx/qcyCkv9IePSu2
MPwQRn2QNB8ACaBVUsBVJxz7yNI1qi1zeFHLCMXtkAHZ1FHrrhia+2wWR6an5IogEFwO6ytTTsMz
B8drDFlv6Z7RUTeHJ7dmjtJaKWYeIzT7PdkCSDfuRYaKCQtqcEpndiwBKtVui34zty7yPlU45zx9
a+vyVZJ0vqLktFfSFADvzfvKiwnYkgx2K6Y3tJNO9KEvKsIvUFskzgQl2zkuGeiOk7th6V6uTvJr
kl6TUNOXe04x5kbW1l8pdp5ASkYUgHNfl9VhlhUjbXhXG99srl2JJNqI+3PUtT8Edn8Z2BtXKh6q
vUiEywGcNPGQAORV13rfZLlgVtBtu9HTsFDbM4IR0y0KYMnBpvyJ5/CkmhRFP7pI1JARtoYEWUCZ
czXOdgCr/p+np79s8LQMbPG3+ZJl8D7SJcMLRe+9nbxzYQ4pTFxkVJhf2Y3cGbOWzDgSe/yW5kdM
Su8Op8BVMTBBO19+gv6cUHgOm9GaKfIJ5l0hKIoOCFY2hlR/pDKbG8NT/sFpOqH8WFEmBZgBIPVK
CRt3uYIqIzsasvUPqkC9WWlxarn9UdvGAtzCMJWEtQYJ3m3FuMSSkDRza0IzjihkcSq/BIN9G3Oz
2k2p/NCk0JEfCnTE7SO1RqNbE0mwrewgeICdyOxReXi67HBrN+ZP2NPSYDTM+WogShf2PylHuHjn
ON+o1npI+CA3RplkqwCoCG4LeApKdF+5BEeIjB3Ny/zW2jUhJov38VVXotijMwwRGTXuJlTVkxhE
dyjJSMu1hKiiCZTpXEbkfs4okH7quilc1kX9RLKvszIGb11H47vbq1Ooy93Q1gfdlWz/PbkdZqnB
T2cYUwlLuSNLgj5NMEzwCAzjFh/cPil3qUEwqtTjDCwt+RdhlzoimarWqsMwTAzvRiemc8hN5B0c
2jY06JxtPPTwJHpsvYXznIyzwXzU29o1OYFkV6qNB0G8sE0O+alYyNxnrY2dN5ZM6vohpTEUXSVJ
Q4vrRyB7Y2LCafVhCp4NqNUPT5A2cKyHxPPE4es0EK9DnDDZn4O38kL1GZocz7qQxDm338cdBuCa
GTh3Npt4avToRL1VU8Tz0YqTQ0F8zMay4E6MPuXH2FZgs+sEhdKEwluE4hREwxeimRz1rntrnGYV
D3HIrKnHhUDKwhZXCQE7fXApiBvaFGXHyRVbgEJ+NY02MilHZvvCdgqcZyyIqLwQAOJbJuo4YBlj
xaC69FKQtSUXhM+ZhJtkwj8wxf2p78V5AuJ6tknSyCYif231qkOHfqDBX+s2YCJk/RDlJLJYvhi3
dmWTd1umOB6Xlr6umQ0VnYPTe2CS6xU9J2QGdyuWCzwe1BNoK/HKKRRKXpwfE93Ie4Z37/2kT1MV
GRDhm6+AWYysWOuWPZFwbX5h3KbMsUmsoSXO4fmjzLNbnuBDUzNBtXL+7l2PAU4T1GuieL+jAeV1
OVUnpua7ibAzJ0iPrhEDuRcu4b1ErZdYePKJzjOMkJCgTvWcl/57PREhauvnppMJUheBkqjwGRP1
zS2YZ3szG0yjdNn8K8jPyzIj2uSWtlno1tIgazlvMVrQEiIQB+IAw2JqumkZjnDMqVP/0g++xj0p
zS2ZJugoMg+og21ZV4E89s7FqDKnA0NTGOS+sHExuNkurAFz2yzLHO4NdiWcnnHMYaCSG1tGQLHT
P5ODEsfA0aErI3i0fJsJPLaPejZ55V1LVt51OljOKYRijEQEUz++zO0kJoRwFMxVyBmnRdRKGrW7
clHUI88nZKfx4rciQUMbBy+pQVU60jvjNolI5Iv5UCjHupFpaZ0Yn21BOZmFOIPd3PmbCvpOD00y
RufsRKnrrcwkQfwN9Zbt77GTLSfaFM9EKTbAwxCBwWo1acgwCEBvngZSIghOiL6x5CGvh5h70aIx
XoDwMYa3Wsj2rbOr50K5T4kyGGdrAL+V4eAZjS9Jac3sZNNJVSiYRcYMPZj6c+WWzZl6VOBjDLsD
UQ64hsQOre4yLP12hoySA8IO4A4VUfLX3405NzdpYdDrMw3zI04ZAVQ0Mouq3OjlfOyQ+HitvWDT
W+jjhT1+h6n1mPf9gxaddYid8bOFdazy0Nn7ifXpPdlg0a7+GKJ68GAZcSZl57FuM3LztS/Fzcjt
u7GcBWNZEBUkkTWE7RBnvEe6kJJhtCSCRmJx1GOvTJR5hc2yb756rzUubMa4LwUsgITAhcjiWNC0
3g7VOcq3K0hXe41smZUiem364TRJ3z3CiZYQ1LsfbqU/On/PA2KQCwPAcTwAUIB5/VAg4sQqt8oi
rbgZCGkwbZq9Zd0ytc5JDiJkwULbvHYDZXIXjgLXWsVwIvxnV8Zb2eH9b91uWo1utGCfGAdpQYsW
r2O4VrbCTtN196lK1br1lMYsp/9pVoNTgZapcTQAAZPp+xCjZzc6FFbKOda9TVa3+TQIlikvioIF
BuRvUkzx+Pmp15ygxXtjrZwcWRnKbGdHAPdP6I0okiGMoUirtnVeuafGzb4sg+0TbM88cURxzffe
BnORkQ2YJa84oknRXeA8ptutky7fs/QjJPMYCrmY1QyB0WvaumUITrIOjjQxSSPg0OQWcbtNJy9F
CZUcp5B9tccYseLw+9PMAdKLlglzGthfyAWtO12pizklPgYsEIIeBPBi2AQZs0jDRBs86seh4M70
yskiTEMQXm2l4UsoVuxUDcUxosDkSxcCKXOmX4eo2FdlPR6KWn8GXb8igJmV3obksoyd+h7NeVS6
B6Q/5R2tWIjTRfTRqA9IkYtxkr/ZnyM6IoSpVh18otYmdsxA3Ak2bWYdrp1dqQl31un8hP4F0V0a
vmeB8a+v5nqbpQH4GajXZGLa+yYLPiaPuCm3XDITFxVtivkrLw6tU1zIk/5Hc/clYfXEjBhFW3lq
m9q4lx7oiaL5AJa912LehzqE3yGUtSIBec349lE3c7/tyvpYpOWE6ZEAPg/qNRaAEvseQpEcPZCf
eF8pKsM18a80PvSLmsGTNrHTokmgt6HiRNyTogwwrcUC0xYwjqf6q3AwcA7Y/QcYKA3J683LjCy/
mhAmTsYxqA6GDCxCwWoSAaf6bfKtm8QzotFWnvo5f4e9R2qxzSAznOb2zpaCj9Kq8cjhnaNLP6/t
zxlyH3shouQg5zNKgnOnq4s0PKwsXvNCDbONjJ7Jmx9w2/LJbarxBXLWsPD6vtAJ2I9uqr9jAwev
6SOjTIkxFKyQh0J7xEO4hEuYS01MpqBz86vgI+hKlIndJS2JRJBlH+1qw2eGUZif3vjHpK+cWd5b
ZmF/dcLgu62bNdjdX7bV8yDVopWNnwNr6A+4DRkeDFjCZm+5FbpNpzmiGqVDrtj0BEDhDtjtNWKv
XWWL6nAgqC/14ieBgxg5FyBBK0dEzUml6ZEoTlGZrQdnIBGOornwoZ64MTrXVrc7VXADzhN+B6Sn
eAoznCQ9xiUdJ0i3iTCxiCecVPGkGhsrSyceFOoCi64iFugYTByQb8A7JKCdeL+2imnTXcYmBwKD
06EhqPFDlL52rbDO1+5WWxxiVF7LTSyaDV7yJyPAYYe9jOk7ir6W3iyVmwmfgDxm6i2oJXWKBIve
oZfpYR2USP4x/JYh1BEjwso6jCesK2s+/Y80hD9DxPKXoeQuiqEL+hjSGCz8H8rOa7luJduyv3Lj
vKM6EwnbcU89bM/t6I30gqATvPf4+h5gVXdLLIXYHVGlCB1S3CBMYuVac455z1Bwbads6LoQBXUx
vbDDJZbTm/j3FTHkNHrblc8FWTro9DXct2b43Df4TuJwH9TV96Zkv2JrNaLUJH6F8OMsCohzRRmc
3ebIw7212/yb3uLcYop6FTrJs5tI9ooNatl22kwVIndmFS/pUJJc3R5ro20WQ92doGBQI+vl7aQZ
a0PL0Y7L7tHHjbIYI+9HOA27OGBtcnRuFnzG0MUXtl089gQ4ezoFeyANFsrh2HaGvzH6el6bX+0g
XHfFcdJuRUWrSNczinpE5UN8U/TukRS1/dQB6zTb/K427Ye0RuwzDZSu81GXSXNvAURIaSeFr7TH
LaRJOtQnLX8oBrY1pXGvtQ2ew5x2iS56onW6mkkHGTuRYmTkNzkCmEUzMP9w9OwmGMee2LiQHF13
XRoXLnWSz9VdCUQMu7GZHmRaEXPLexLvnkqvR+Z1PPnrouzSxTgvIJBhIkoFY6EqkcHuQ8NA3GUI
0w4Gm0iw1mXmvRbg/KSFtnAbHZ43K/axBWupMriGtqBKG0s6k+nsCUuwdp4MrWkWlLbVsvELGs92
cTW4aFHLsn0uAu2RrkC58fJBMHNVb5Z9h2If4EDLVcJ4IQmucZ4z2GOgw/1q2eKdm21UGSrdwKh3
tFMv0RO9zXobH6LEJlMmaDwSzj2789fUGzriCYyM1WA9TG17h74DYJqd3dkyPSaBd+mXvI9s8aKC
H7ZfR6u2onkepME5ZgwMhOSJ6XW/TKNzr7dHOBb3SmiLqR+spW7zOGE4mvsz7qtWYeKMKvxuFe5i
uLU6A0oH+hwzOVta3PYyvFZ4gOgt9FtnFC+G1dwNuB0m9iYRPWPNyG8CH3ZKHASodjMIG6JKXxyt
dnd9ZuqshPJFCxnNxMyVV+bIb+r2xhttmGLhKVxEXlQt2pSNo82chlvJ5TTkPe8bKtBMIwCelyAa
nZxcNvZ3Uk6gvEPMiN0ybciEK3rvSRc4FPwKw0xhm2sPufUldeM+ybpTVxo7LSX1InEvHJveedF/
SytxqSOTXCGXPIOzuFItOZ6quDNcnHEhHBG2y3MuYofV0dKoDSUcQN1JWftAhyxriyGllSHVapS+
edNhMa4dBRWmTFAut6NZbikz9Qn5iS2rc2iBFLP9djcmVO/UkCNe5sJdyvH7jJhRFr1pa0DJSPF4
N/nZG0YVmqNRh/kskRQ4zPcbAF0GrC+KseTdnMxnmTR3bOpgMfTRCm7p0atqDMYaTh6LzR9e3QpC
CHe9Rpt2kaY8ZgLc0lh7RAiyKcqZXwBYK6Ti7NsaPTN7izvPxdtxlQjtx5TdxBAst72BuNjpQ/qp
Dbu8QouuIyQEo9PQJLC6RWmSolln6sousleGBcXK7IJbH/miD5icRShcN1PgL8jBVhc1nJWoth+r
Nv5eoN8bGWiuUls/yZFhc4vKpj+FWHb7HpAQfCV3XeWgbxxkSmJADxxixwYxBxFyLEgRNIK72jWN
pch4EPOOIOvJutF1kxzSFkpD4IQPoZfFh4bA8o0bwgcVvU03sbwMXa9bKD8d1/HEDZkQ59F7ODpG
ACRZqb0yASXRkcjZwNxlbhOcSjPlkni8j0OvX0HTY2IzJkuDDNRh4pmjYLiYXJ95kuYwM4zbR5Hm
/hE1FQgrqhdIg3Lm/ZiDbixKRuWVrV1ZKA/2yKxnNGXNKt6G7lK5DyEdqTU4k2yRz7ye0v0WVMhu
2TjQyh7Md1T808Lm7briad+gMFqKSRQbrSjqpTXR7JxcjOUd0ySAE5JvrdxnQ6COCPMr2OslZnEU
08BtIVpi31uzxsPLQXSaeGkIB413PT6snS67XYkLaRnbHiZrcZwc/SYDmrDwLXcboKngsO0eTZHq
5jiCBSn2IBhCimbEPix9Fsm/Zt0/popCvk3RvGMGwZQd0wsYQ1pbpeO+IXoCC1NWB3aj2T7Nxzsa
fwU9Uf0IevdbkZHYi8agkGN3lVfavpenkmcnqR1z2UwCtt38uNatO+xFq9ambHnftMGDL/ae0dz3
A3d/lZTz3XsO9PTBDMCkNbVdIUcWsCvj0Dnh8ekWEmfSmuLrIW96AuogVJrW9OQbOp0Fy9t0rXlj
Sx9tH+kXXQoK1BHdftLEQXOqc6Z15sIVzI+jkS2XoEsd9lgyRkrsEWszAT3BVWqJF69jT81ytecR
QAtqtCfZ5je60PNj2vk79ubpghbApSyjZ1OVTMa0ZsbiXGNPKOajJY3P3MdIFdaN65NjiQ40ZyB3
hn9MQlekvVQZtY1LwJjmuLxww8VQScBYsEzN8b63neYCP4KHSm0ZQYNZ1TpFXpv4LNRWZKzM1jxZ
uAuAa+b0ka276l6LstnP4wzAq9OjaFECaW3HreYP68o1me4SzLv0bcAnaZzsoqTZzP+v6vgclY5+
ijHpr6Y4RnuMTAVzu36NOIyEuHj4TkyCyfxxAwJsnQXGQCnJs62bDCoHmpa0TFhPYzNZ92QiMouG
3FXWbE68eMPebYue9sqctB9ZlK9zHaQnL5sI/509DxGCQ+p8azItvKhqkF+gfBa65kMHtVHYq8A9
oYYPGCxzpWmJbnQLn4SwMiyfqeDMkdV7PRkduWmOM1HBzonkAc0I2y/ZdLfo2TFUqE1HvpI3NecR
n5SZiQK0WP1IxDJDuXCWFmn7prEP+jCs/YpfUggsCJHUpn1ZK/Sl+taxG//acdguliElFmHn2rNh
qsvBJys27a7BUVcXgXIO2lz1AkafNh0W84XW9FfuECbrqTZ2eJHac8itFZV01rsGkrcvggtpyB/j
hLxGmmRMaqTdFaI4+qKhSWRBE3bpNOjNMs79N6u2PBh4IFMMnvdV3lQvyEFozkUMsKaDYTjmvsVK
7fjZlXTV4wyUJuDJkLx1lGEPy+YcEDG1NPljOzVy19XxQ+344okK0MeD4V1Vlt6e2cb3x8ylMk+q
+IGhrjjFDvHk7gwQMvpbZRbPaY/9c6jeINWYSAPqSxjCTDsE2MvQD/yj0T7pidSORlCeAEZb26gO
mCoUBYu3Hq9FzBLsjrgw7AnLWBwinYngro9PecfwJqiJZ4pQ9q5kwZQ9U/kpuxFNE19kcbdqmOmw
swU7hGp22g4jgceCoC7WlWXgE7xTD0AZoHge8qR6V1mXYSshOBiWEo5JiH5rR7h3IayTuiSnOzC0
aiccnBOoStZuT2XXGcZtERrb0LDdTTmEW5e2YzHm5iV58uUtzxbg2Pqp0lAyJzRM5VpHKenm7wPL
vi5oXZhSMgns2R+0WoswMhtYXz3GyKVvMgkFNQBy9yVuy4eic0+qe7ELca4xO/tjmT5ZoNvYjvXs
X428Y85dTs/Kp7NghBuQSuNSb7qBdki312EIH2LzIWisaG/6ubUswa4sG/xlQ0RHBLxrgkMUkMcI
I2rEGtPQanIKuQ7raj2MLCNi9O2VDIJrM4puwZBb28pC6DlgiEgaGpq2j7e6rKpHq6+DFaeTujMu
Dlo5a1uLQx0Fxm1PELGYnTWGiNaEnP3QqOUsNnVrfTrWTIe2uW5f5pV77n0awrIb1SHsjOkCoAn9
YdA2UBd8UGVNdTc0BvVnE0fb/tKdVHbR5fm3PhFrKXv9jIVZX4kP1KVJbdeBZ8GotGK5AgWLp2lb
1DhL/LS8it02f4BS+d1fSQU4k20QAliazH4x8WZo7wPbxWbIHcU++8Xy4U418+Y6YKkMJGk6lh6c
JIDzZUMCqr4nD4vNxQgizMLE0TDjR4UXXoYmhYNZSX/Jy/s9tuzvXhldxZKM6ZFhBBzV8k7SeUPk
kCzhHlz4ghkbNQDbHqWDd3HXGhU7fZlhz4DEqu5sb4YKjNgUIABAl6mR5I8rsxkNXOuALTQ93gxG
dWcl707ZG5f01VpkluGU8B5EAHjqhXOFcPZoqrDc1NlbIVxzU7ezlIalJKXMw8jHambmOdOUpKAP
7F1FffN98OV9Zlq0INn6JrF91PCj+QBNy5p56eDTqqYeAhHJjIK1cWXW35Gs4BBHjb/q++6tBeaz
1tPkAaHtAPaHx0vv4vuJFCgoeUsvweU5FMmunONZzY6K2R+JpGyTy8hyxLoqZqkVshIQz23MgqJq
zlCIboXquNiILLrowUulZu3hjrHuir5dMd//zkbk1W8pYafaajZCH7dVXYK+GeBNKOYWdmOehzoE
JzE8GrO+sS7dV8/K341ZbGEb0GsreiCiEh2tHdgU1D8/8qm67aYMYzrtlSKBPw0PJ4QQ+AOdPlbB
1pkWkrejLbRNzsTRMowrItNyUYZb06BEd4rvKdqqJSSngodmTItndPKvSFY31QiKVPDLiko6Cz3r
0Uhqzt1AAmzaaW+yNPahazanbthmhX9j28OO777U2HWsMi+CgaaHwxqd7qmA/85dY2pwIxhc+FK7
AznjLidt2DgVJpW+I8utEBssOkc0KBidGXChcU9phUFk7lAiqCb7kfZz26dBKuCoH16n3jpxX8Gb
6xh+bKwKtHdQu8Yq6zF7V5p8c2MEtMJBm1+qaVglk+gvIsQA7nuU3uBL+B6rpKa9c8h7hrQOubM7
EtgVXSRQYOQWFwY13iCsE+DbDrFrWU1EkEOrsE1yOLJ4Dj6l1cSSvQCQ82PQkPCqtI+XSNrv7FA8
GYxeEDwYl1YS8fJmSh4FoEyxpQTkR4zDFiTMIveX6GcuAxUvy+JHbu/gYocbWcWv5DUyUi5bpBST
Xa3dxiwZALLBdqDo0xwPlmOtgKLH7IFbQCGaZaCvyMZ7EYtDh4Z5ojG/DVwsaTpQFh95N6K68I2h
F7nwDBtGTWjLXnNeS/KpAGjiM/Mb/gulJtiXWwmnoxigD1Xt3NIl+ThKe+rT4LGynBviITbT6AQX
elNcZihMOr5vaXtMSYkdXlh5yRMYBd957w/chBPyEPbo0AB7FoMIMJrjPgARro9ewAouK+ltPNe4
kiVFhl51B90lhMEJy8sJq8gm7BHCuVjrLa1YiS5g+SWRRiX2szCvUbXuU3t4HEPkfDnWi0XIaIW5
eVmByEb7sQ3scuX7EdBBCyoFcmpglDGkv3kQ1tqzN460RN2JDliOmyz6wXLaMQ5emw33QNT2ahsY
WE2zELhWTZJupHA/t8G0MnvI1R4bIWj8sw6ue6kB12Y4ZHiNe9/jDI+FjUZYJ2Fo3/krtv/uumk4
RKvDCuOpH4nwyQIoxwet5SSWSMcBDN27klB6P68yZkA5P9AZd00fX9kJZWOH4mToRySJPkNbFN1k
dBf2cRySnd3uCunGzAbUoi5i8EpxK9bs9EgB1ufoZtxqQ9g0qzgh1CogiueQe8aVhVIo7HEFNUq9
eQUdLvy8JyU9bddP+M+UnYqVPWb9NW2spsoPDhpCK9LfYua4re/v6NoMC5sO5MWoIBcy39m7vjSX
yg5M9gU5v5O89aLk3BYoZguOPZMjYqJWfVdGeT22vb7O8JReTcT+wcy4CDI17ZPJFGtjhDqH+7qR
4q7w/JZyPeg341A+l36d7kLkhVbJfU5Z/aI8cgrErNWvs0tGtuV+CvNnF5Ax7vRs6wTuO7b5pwnc
aRSp11GocWePsJQk90HfxQ4jgGklrfG60jvQYbQI8tKMD7WZXnjnWiTOtd5Ph74y/ZOJtWuN0TVZ
VUXSHorCvIEPXd8YM+RntCteh1NHm7y35i0z4gKKzmNuurB+pGFsHJkRaC5FdqhystY0jINZxkqC
9yDd5qZhbgfKlCLVlpOPhmUCB7cpgtkrT/G0HUoc367TT6u+7sxVoWsu++n6YOoEQHe4mNcat/tC
aXPFZOxnpB25DvoBkC+wCcyOyyZEk9+IYgtU310gPM7OfY0PsN5z3tylpul8nV7YkqIOib3qdmlq
3rLqM4FnxmEalbjIUC8vHEtCzwPnFXvMqfIs3JeKLZhA8LUwYIC2gf694iDXnaCJq8lQHqSGzkqf
YvNcoGX2wqJbTdSNXJNzENfewQrjh6ge9lEa03BKQcICdiBaI7xLHAaHQ5S+QDLbDF23jcf0JkSy
7gTazk3oRbTmkF86JXQlN1j2Fo82jCmc1G4/boCsgQUe6GFnBnwXa/hRJ8YpquBsd8gGKy8Lt56X
XPc5CDvBc7CSofMu/eLYG4GCSZ1cmCp/zsGDLx061bjzGH7bqB/0Rr7ant6DzIpphzSbUBY20vBO
Xw+tDb6x8H84cXabTEzJqnmorih1zMF9cIPwxTOJwlESdZ078FRkIiLfpw1RurDeEN8AsCziakJc
ZybO0hhrEgMlexUNfQ1Gwh2BBcCmushkoRCnWrG0UWyDdKkETWmLUCccmMfeH297I8QlFDy7Pprd
KU5hagbrgMCkrU0BT5CdtfJQ3TaWRIw/Ota+j3GN13I4ibw8QEpEnYM+tWVk/OcQMOM/IuKIaLRt
x1JzECEhYHOo8095aXRlOu1jUJ5RTd253Mej4U7PI0rrBbb4Q07S0VlElntgVlWt5WQ9UyZ0u5GH
/5ptyG1TyPyp0VAqxbrDUHqWWZF8czDgy/A2wYyiNbTvtULwlIe3ZqWJG7C0FmtyRaK6MABSESWC
2T9DRprSNh5j4yrz6ddmOcQg6C0PZqRyJjlIswsEjASSD5ea0WbLXMhyx0Srvizs9b+yYcMGU5Sv
E469MMb4uvdQxJXuaJ88vJHrP5889R+xbbag5rVBfCvdsNTngGjFjY0aR0M7Z5TWHKxjr728dfe1
w7Ae1A+4fwExZ6pWY1EjeSiUu8mQ0lJgjvsqBlGiGOihhfM3sRawEyMrb6mX4a6qYgIzfIhGIjQu
ooJwjmigaapqhGrLNi+KVQkw6dpsSwzTcti6qWEcVJ4QAtzbzFVT371zRm2Fpte5Ltuh3DgAsr/I
X5Puf0R+2zRQhFC6PgdZWsanuwfNIogWhVSXNC8cNbklr3IvOESNFjyajL3pF/rM9VJm8gWWmacq
Cd77ekAcFLJdF0lY0rrK2CZpgJHXqKlH1qZsPMegW3AB+biqWhNtKr3DjwjpCb4YStV9QOTMDqN8
fR1Y/KHX4N+MHMRITLrNkcriWVXZS131T0CZZzBgra+Gqi/x7jLJafXovnclmr6GHLe0sVauqNvt
NObyrtGktZnliWsfDfvCULxcVaHnt0nk37JrZ/NHk+eoAgFQiqVvEdqFv4dtlbCHAcavQVQ8W/3C
LgnpkPM/bHtYZkWUiAtE/3OCDSaeIq5h3oGnSRsgR6PXiEv6ydPF0JkUI3nWL0v2yXM0c8f0AXLg
1Pr0qAuKv9TRX+D+upcmMleXTISTF4z7lPCHXSnJbjbV4KIE9r/nRvBD7zpnMzjQsuoEkZ0/E94z
nfzyj0DWJDZiiMsdqBdNk9jupDxXglqsgtAEX2X2K+0+4htLBSB1tIkg8No2BPjvXA0eMB+QB/k5
MBngAHN9GYkEGzfWzKAPYODgN5DHjz+GzJLH1BU3Y2IH3zg4EOUtq6rq7726sFZ9AgvoI2C9zDvv
kDfPRPKcdRRQO0K/wi1jHPcZ2Col+YhctaiQI0z1Ri94ONe+rYuXFnTJ0ijtkyKm9cwUCD28Xl8y
IXdWfWDukdOZB1lMKLKtOrsKOh2NT2u82HlvU9gzixnngR5t9Tc1DnLbdGJYddDJrqfqFWLqkfsz
JbQgm0667hdrt0QsAE4Q1FteBtdpJx7DPIxhu4A3CmbRQjWXzsz3oFtCyjw5Fro3MTDArFV1F0/l
DJ0savqQ0MfBhpTfBEtIHA3ncqjM22lECh1rhCjSclnogdDvrRrm/IjmejUFMBdNNdUXEM2yq7oD
Gl3gKF5VdiTY5HYmyn0Mg57RM1rx+xg/QBlvPha///E6/E//Pb/6V5Rn/c//5u+veTFW1EnNp7/+
8y5P+d9/z//m/3zPr//in6fwtQIv+KP543dt3/Pzc/pef/6mX34yn/7vo1s9N8+//GVOqWjG6/a9
Gm/e6zZpPo6C32P+zv/XL/7X+8dPuRuL97//es3brJl/mh/m2V///tLF299/6eqnl8T84//9tfn4
//5r8Zz5yfPbex18/jfvz3Xz91+u/g/LZigo8GQrXShJoGX/Pn/Fcf4hdEdhjbKljojJ4iu8pZqA
j7T+YSnpGo5hS2ERiM0yW+ftx5fEP4h5dvHeoD1zoSj89b9/81+u4P+9ov+VtekVabpN/fdfn8Oj
59RqF+OQyecw37Hmg/u5GEh9nZRhzQ13oxU57MbD+xhoYUqbB8AvnjHcW5tM0A5vPTtYDBiTvyhH
JCfz59RYw+ZlIiizbcd2JKrkT0dAVFKMqCfzd6MH99KX7joNq+C6qen6z3vIMRuHpdQcbMwuXLU4
Q4yv8H6zPzRRWErt5aer9+9T9PMp+ZRl/XE8nHMJd8FxXOPjeH8qj3ixYCTMDX+nO0W+YYAGtT50
IdGitXRsG9M3o1+WxParE/GptJg/2BA6CAVlCC649SlMPOuqcSqgquwaZIhMKdKqv3BRQMFXdw2G
8OmdYoXweqtdhApRY8fL1bPomufsqcpOuzWDCDNe293f/vmM2PMl+CnY1zENJQiZlzqDLY7v85EV
TSO5v8IUXrB67GwbJ7+VAkr2jHsV2g3olQYivooKYEYFSC0qz6PpoU1AE3MX8AYHJAZaXRQaIk5t
HPYOmFEC9phNEmUhtxiPSE21DPbYWqSt2ProTEbrUyuaDBLHrecO2VxdIgJSVJYgPWA/eaG1j1G8
S1O7mpohuQ0FSChLg7sa0Dtaji50ONjbs/faXwGVYrAUN0Az6V7CuVm6eb7vvMq57uk2btmhiUUL
yfcixmWNNFJZD6qgSGMivtCVS/ujyo8KxN2irpLqbGdwq/ArwE1ttB28s+4q8gThhHly1kLntkKO
zNaPAFJ/LNxNpBMLyG7wCIwcciPd8goNxp8v06fK7F9XiY4YOCQlhe18un+0jqrD0YJk51cIce1o
XFqtwVl3GPpCN9z9+dM+7SLmT5PsmjGzKss1WEd+XTgcM7bbgbtoV8JOho7apWstprNre1288SzG
5hOwZ1obiAGi2v/qafn0sPzr400HNwvLh7T0T0nu5MmV3Fh8POFD/mkoH3ocOxzrgIXMIWKFtOs/
/776p3Xh4xMl9a4hpKtLoX/6hVH7YbdtsnSXgDo5TgBTzBgZ6yTG9sLvGNx2g0+bHdQJvW4PPj63
wSY3WrSwpixvaBzsptXW6mW1L+J+kxKbeWQ3Sw5WnF1FhUWvXJsYJblD8Y3psHmTuySj6QLmNu06
8LFG/8UllHMy9qfnWjJ84vVkGmjqPmr9n5Y6/ChkYIi42JFVssTd4K8szGEo7QwDC0CAfDGpLpgu
Z+DqeHRz33RXJcXtmrbbqW5HbeNXeDAglZRf7LPkp1Dvj7PNrWwZruQWYeL26+2lpxZRPoFT7FSg
rpWmHe2eAWItWjQSxDxZTnpY7JLR7DcIOJKvPn3+6Z9PjOWwTyYXx9Rd69OnZ3RDGQfqxa4pK+/U
thjVc0MduAou1oVtyqsSdQ4Xmv6NXjp73x7oNvVVwdTCjWlm0CL/4vb73bWydaljtiblnPnBryek
xBIxmb1V7LIM9E6h6k3UOdqOpEDUf92TM7bOMfQv22qwTzy42XKwcaoE0TXWy6OdEdORlIoQermf
fOgKetuD7+pd8KtEasX+vFdX03gsJI3Avr1vK+/yz7+B/N1JtZU0bdOxTWkbn9anqXY89iYkRxkB
dOGR1TIaG/+UmQMpvcUpx6Pp9wbBhhH2ByPDhc+Yzj/qFZ1aj60zQ2Bx/cUxfX6oec8j6mQNkY7k
/v98m5mxAdXBdKqd7Lt7JzCwGvb0ny1KRGQodXGBl+G17nc+MS9L0P4ujdvv0MWbdcEs7Byvegt7
UpwVzqkwDo0pnX/V3L+U3D9XI+rzOktVyDmThm3YNvGShvj1usc96onWoulR9t27ZYM25e7AvtSm
w4Vf6DuCdsIDKTRANUdr59JwuEKgCTaHXVD6oGv5YzyC7C1jvCkwfRjONjuKQq55gLte62hsOnSo
9SaElxQ1zKPLOLig9HwCyZqVAtSPo4W7qWB2YOX0/tK4PibCoAYquvzMDcnLX98EsqxWIrbFbdRg
mfziMs2/5M/P43wSKD4oiHVTsfh+OglhbrIZSAQnwSFH2iu1dIXxeCyfTYYYm4ZKw0m6Ye05xbeS
1JP9Fx//u2dPcHMonSoIBMH89Z/WyXTQM18RN7rrstTDUvQ9DNwru7fEZUkhhPW2irZhEm6hszrb
eqJVGXj13u2JmiDvttlxcDdEN3zxQH28Yn8+K3NZxobTsilSpSSx8dNhtTa9PMK6dxUwnTUucPvC
z6MJtu+iK1ajBKHBDrfZ6zhc0Hkb+Lu8keZ2E9i7MfJJqAAyWYH4uLBH6DkJFHRAKuHR9urLUvob
t1LxujG/oc9YGThgSQA4hGrck4AM4t4fryoDAqw0KnuVoDYl3nZjFO50GtLiiVyBg9sXivhbkvV0
XY3b1KnviwCfw5gj0HIi+Dx2mFv7QiFdQie56SadSIApAkkPdGiW8QxxaVx12EwAZBX1VtkKUP7E
ypESqXdwFMovIfBiTj2alSSibBRIcZSw5YGAdkZXSUmhPNLZSbv4W9C74D673DslEYg4SVT1Fy8O
9Wkz43CjOqZwWOTYnwkUnr9eEvS50PGaFh16gUUENsNw2VhYcYo22lc+47EqKs4FcNkMbtQ681Ex
W5N98OsMFWIA86MXGIGm3oo2GdHW2NKLvSba8aJT8T1krhfbRcNRZxA3I3PrSK1+CjGDqQZhQl76
30zgCQoFwE5Ppq1BMmwAgfJGV7VcffFM/G41dy1T57GEcmN/7Bl+eiYcrgVSDmoHlJFYEJUtF2GN
OhmTXb7LG3KwYj8JV4lwQ2BZ5ryFq7ulBCq4awCEX1c0KvRJc744rs8L+lyW0pe0iep2LJtN7a8X
oACv4sS9k+8IXKHwHFCpFBnBTDNFIq0eszZ58mivfbFK/+ZTUfIoIW3oubqjf1qfUldVhNYHBe+J
4n60Enm0LSLtVaK5iD4jHqehX2g+HP0vrsJvymBdUMLpTLL4vT9fhYTFRiu0ngqOGCHHUUdR+My9
gXtjqDXRmLcVpnliX9Gzlws9HgV6KvRQeOtJ9wVLIAXETJ9dCaLU8h0X1BdPhPz8/uKCsD3iiUAe
5fIe+3RqqryPu2FoiAnX6itaf9MqllhXBJtaPO/C3aVdG96BBTy4Imu2YJWXjd7MfdHu0KP2OpIn
dSZC0rnIM7biNhPrdZ76SEE16/nPZ/M3GyjdUNiI5zNqS+dThY8+3lANi/kuiS1tNQ5iH6CNGnNU
1R0hDn/+sI/OyqfVm8LDkcJ0LZ0Qjk93aqciiJ+xX+0qhzFVO47VLus19ArtOcjsuzDWLp38uqcH
spnAgF2kGr6XBNH1n4/D/M0tpGhKSVz/bG1oSP36xOSmiEKAt4CqA9oM2PvuOWB0W/14mXAvjZWu
PY2jzr7KkE9dT0cdCDYjN6N5Ago5PBCyCpq6eiPRLtt2boEZvi5pXzix/4J4t9wYQDeRyNT6ThnB
3sud8NhJSWhbEJ1SQTx2xnQcbQqKdpPsRuRefrdihjf7q2P9Jo9R/kep+xJCpXAShB5Wh/bRiSPe
rnM5QEKBjSSZzPlJ7HUmRcuC9LyNMZTNMgvDUzyrvivGGmuW/YV+NKZ6OxalxqwOmflsc/WZGmuR
E+7+fGp/e2aB79quTnPP/jjzPy2RU2+UMQ7PbDeozMAMrsEwkhmOxL62dtC7thHEuC9qlY+N76fb
SoF5My0+VtEo/Hw5g5EKaAQuphx/fKkwzuGP8orbUjfqTUkrIG58yZvUw8dUaB0biGo3RT6BrYX5
2DYzfAFTxkInKRcfUfKgGWG1qiOynNgW4BgpkT4HzvH//0xxxKTxuSyijju/Vn86U62Y2N7ZDcMR
g04BrjvGLeByMXIYkkxdpmJRZXw1y5O/WbWVxcLpsKOy5yLq10+FKGrNXYR0B3UfoTNl9opEchul
9vgUme8TaQFnsoPSdVqCfJosbv+mgGQpwsdBWPkKq3eyz7DcOzm0C13BOSLU2P5qjf/Nm1ZZpktN
IRk8/scuHbBpaQ/CTne2VwDRSb9bSJUOEJkYu7fzfknT5rkFU27QW5vSh8tYZANytfZO0H44kUdw
8efL9butHLsMol5YKNmgf67HJyMYAkAIAFEa+ZiUtdyDNLyuUxdr84iv1BHEKaiOfQMgjW+8hJ8c
BUfawNdhhPkt/e6rPx+R/bnwYmlW7N/U3DLXXTpCv15L37RkmkxWvvOUQYpTLgHCEI1wY2sE3JAP
WJw6NFC4QRRiCXI3XpuSG7x2dgl0zjfIbnEqbuOhao6NomDFBKDvC9dTu86lnI/C6twgDNklKhlW
iDxBfinij/ntmqXRUVPQ3b6X4IByYgOlIFqSPgE6cNzEy0liBWBSNKwTwLJL0E2kZEhyLhB/1yAt
kcAHQVuvtRbk6aDTWLZ0BItpGHjk2YXxAVHZo9Rz2pweCQn0GzuQKlgfMpROrCD9HlplsvY9sril
78jDALLEmcxLMzO1zWChUjXYpyyr2nCgGqT6JaOf/SiHZyezxkvcKwCVU3rvcTacTXK8L0jBJfDA
BJUxBgSCAXv56uX3m8tlCN5+ACClCVzq0yqlLAw0RiZyHj1Gw25lQTk09gz5wrXTiJ7EI5JXbebm
MRbZgIbvQh9Us/cTPCN+kMgvjuc3K8HclmAZACfhUrf/evfYtPqdUccNoWcw3OfE2bIf0E1KjN+u
dY5899UVOCL+fNP+pjQyudWpUpkb0MucT9JPq94oSjSEOprXbIIXhIT02hrVy2gUl0wAL5umVlhV
iTwT/4uw82huHFmz6C9CBJDwW4KgJ0V5s0FUSyokEt6bXz8HvZo3EzGzeG/RXdElkUDmZ+49d+Ie
/r//avt//8YWw3xGC4xiUILo/+MLyJNYG/UpIuihRv0ZwXYKan8ErCbVrs7mT+zhFiri9I/VkoWz
okl8JBmnKSOH2I7pBiXyhp2u+/022+FdyL9IAUWV6bgZkeijxuWit3t8tR1hIQ7JLQYEPoK5QPNi
GwYHyuI8d9rhjcS/0fy26wRcJhOHGOfdQcP1xtthRrBPmzT0Usej/FDO1aujd1s1+YGdFfR9S4Be
ye/OomVkUiHqS/rCe7SAMKUVBkoaeVCFyO3eGcKia8X/VPJnDKUOowA7L4pjUXpYF3vz5//+eP99
fv/zFkZ9tk5WdaFTFzn/44Gqrbm1Z2YiB21w3htUQ8ym1bGSvkYqAr6HoS36u25AYaM+sYf8cYDo
si8TC/NqCaembd0xbIqGKUsNL0vq8BlV650zft2CAckxRTIYWB3aBpAXJHTOjN4RScU7M6ouzOXp
xrz2azLT6wI4IU5ya83ejkBZEF6W+TSPUkW09IjSS4pKAkayY69rmATYTGCE0lErwPE/NHa3j2Pt
s7YsDWfqeI28dtmP5JH8f08k012e9//80FwokcJlGaibLF3Wi/C/vQ/+IroojklSNRJmgm7iV3di
TLty8cnWy5/9yU6eAHxrD2u+BqLuCguZjwCLzdmrH33O/up8h5NqDvZ47qRjw2kBgYt8NDpYo9He
4vHBzk2dloJxxDxOn8pDlmBmDK5Y1OD2eEv9BKJYnJ3j5KPuBvNe/pYM5B8yEnJDbAEDtqDsR40s
lMip37gVLjlUTWeo+gffNdyQkY3C+e5vM0EUCxL/gwcVhGH6NUsmkCt6/oVAIdCmki0FTlpzWjF3
vrpWsuZuyKwc/FMcopV8acg1CwESvoJNeJlKMEPSefInnZUSyRhWVYsnr3Dx0eYg7D1zQ8JK0BJT
bPbae1R58SVCuI7qDD17jz6kGMmvs1J9IxENBUY6YjMg6iOtl18CKPhJ9HhlWENSLKPKQdHX/YMd
EiQRUfaag0KpVTPsduU8tSB4AoKtDPkDu1lDptX8nTPtO2qiULOjfSqzvxWJ3UOMvYNwP+zzNezw
hghLgV9hC4SYU0MjYyDBH409kBjAP1VaYKXOvV8VIWB187AjzCYQayRABEKC3jAKJb100Onmc28j
Y8my8Z5XSKGH1nkltAIPxbjIcCF6RoEtCocemJP7a1o0cQxWsfMkZzDiEzmSLbbhzn525XSMcu8G
mOUtrRzEuD6AA5VRM3vWSCokHKNtjSU2ccr9wAkWAKgiBN4bP2JQ9KzDfyU1xyUpxSu1ftgZ8jxE
i7ZtPZJhIt0xtw5ufhy+zk8y5B6S6RQibKptdTQu3PUmUb06Y/lGqyH10yhh8C1GQijhEEkvSAg1
5Vhe+u0YVSi8YAkATtjPIPSuaVc2gSPIy9Pq77btl5OYknPqwrxzaYgCtE6tayJB7Ai8x7wYsEpL
NlUswpKwRijHRnsfs7vfENAzxSQix51zGVEEBpmzgOqbm6OX2eI+2/5lifPi1M6xd9XARm2Q9ogw
x/5KeaCdytKsQlxZB6C74AsdHzH6DE/brAlY1tRwnpgxHMyBoBk1mXuvqN81rUBIhOJg0xECs21N
kQXFYBDmohcInHykjwWS0Gn8NsvqAwcjCJxOlIRmguoxZi8PgHDqmyrv/a2byMNczQDtLACzLYr0
0aAXzOsfqxHnKFkNguCPJx0zLsEQkBEHvE5yQ+5gffO9L5FHCRND78bTDf2F0RQrHawRne7Bcxjc
PbaGfeQVPzEwo0At3DRj0YXpmM7EOpLv5To3s+LbjDXio2EBE0cIwcV6yRB74X/DZo4LGioXjn/G
IPZ+gA0E9sq6lXV7Vw1rS8IrH524/3WhY2QtcqBu/jSkf9OMptsh+sYLOr5Rp+6gV7y6ZrUirS9a
i/twGvt4b7jYVaI4wbLRog3IDzIWf5iZJscxmw9CfMCdMI/DzLpKqB42B5MpUPPf+UymlGtiSin5
NdJEhCiUH6BS8k8LuYXxyulQITRvM50L2ztbbvUgvWJHbYm+uF5d6BYGEPL5zkbrIEEH2eYW7dmg
rrMtGJspRhk4iPaznSbudcUIM9BNto7Bu+N3Lgkenr3T8+ShvzorE1DIZdwarf7SKSL/LFeLtwV+
dy5Yaw+8CQWUHh0X4ZaYVMe7qNbHe2kvjjOg/2o+zMk75GQZLAMiwiyGuF333wYeIxTnNkhO7ULJ
ZWLZGtklrd/SAn7FXD7IKMLlU6hvT2NQMVoKO6r+SIQBYns4mPHOdROi16AouFV2soV2Max//Imr
hTP7n0ZwIqsWI88wdEirGR4FLn6hDRkDnzOxEgAvMppYpIWRheEFwfs2jqZs21Ib4WMuJsJwDXzu
TPeoW8qrQxZjyEUYb9PWak66HD7mPCEcSWAl4ttKjPLXt+3vCSYe5OM7V9Pd8gTpOLr+6kCLiV+X
mW8ddo/ji1uLo25DjwZnRTYvSzOe9ZTiZ1jSH2UmgVgF2jVuzsCwh6MYZH6E/7F1mtrdGL73OVrZ
c2o6L3TSwVwbd+A4B9lTuM+Q9hqapw2z9I3O8k4Sk7rBZLuv8+9FT0CUefpCGGH5Quuk8JLYvKEp
NYhi47rVR+fVj8WAOzgNMm8yt+765FVucSK8APtNm1+GuuJKmH2CmrC4WhWUux5QiY4dChYumLbB
/J0dC1dN/04F+4INkc9+PecGEja0ZQpHnRsDCMwFXcm8X1JxQLt6brvp6HvFhx+XTxaztU2fPMoe
tKdmJ4BOaOEbPUdL3suXGU4N+lCwTjwL6yddRrjXcvPdNvwO5vCQ8NmOL1Wfv9G84PBL1DlBlWoV
2ms50QWjvPgGRXXgECD1bWpebJvvkAwG+LjurqncK1Ogr9FX+8ZnX5fzk1ezDuiQpxa36RaIgRmY
52YexUZO7RfRge+z5h0JziPZ05efsHu2jroTZ15uzCp9nkagC1alHwmwvMFUctz1jtUYwNUFvjQX
kIWYEGA7B4usFUgRP7Xr7MhvDNyKZHPsChjTDfNFyZSpssGfijjDRxDNi3cxwdfx9FIIDDhdcoNi
x/RW0oOZHgrDkBcL9YdjoBqYVX+wWnGtySXsjfGV97DmN5P7oZkuWloEea8/2pDoWkvfQUDN4TuU
ANGIZRsp5CriA7GUbtpVot8t1n6CtLHB73qVlknkdJxCP5H9zh1Z/s2RtrdE+ibLGL0Y925Qjwhw
LbiZTrf3uvx5GuR7j54iJJoEL60tgDbr9ZO/kihaITwU1UTEpHCyySkCd/eqnDjbz5lk4oX/a6sk
QCPiqxRIRdpswhDZuvvcF5LcjCk2wVxUMocvkfzoE/smON90T/NpJBgVN2c37iswp4A5jlrmnDBy
GfzZFC+g11EMTC4c4WwPObnZ2GK10RUS+g4UwaLrA4w0uO8d5sDEPH9Z/mul4YZ0LS3dUEx3+2hB
IB5ZoUQGG3nN++KtnPyJrzGZ32myn5ZligLLT+o9sXaUbRO26BTcMcg16P5d3uzSNntonVqAlC3P
yl1OXuzd07nbjRVHb67mf7qsyvAKkRpHwgXW0hZooqegffSCErzmjtiRCIdu3f3tmyQL+g7mnD1O
AUHnFFupawYyiY4luMxt4a1oLGA0tg+kemIfues9TtgWyvfWLhPjGntKv8z2KyPi2+qAghlqhTr3
i5Qz35VTjHsSJJMkLsLFYRXt8ekcdYDWRorOCsMTthwDhLqcUrzNGiGaDqwax43u6LllwPyIEHEi
fNO18K2NtuLcmrdCz5gmT1O0OtjuTVHB2MwrvOkeuL6JOiugnLhWuT6e1+KqKw85QEROooFFJSUO
xZjp1dVjI5yOgTQkCxB2TwzRxi3DzDgUFeb7qfb3Dsm3dUVJjVS64t7Uj06LRy2DBcE5gVOswhBb
paxGlX7TkGEaA7nA0Yy7VlUoACy6bSe+dzXi5jW7aJz3qASacxPxqvPaFvFAXDGRHku5CmY67kmf
9IkN6T6WM0yH0RQ/CbRcDxSRN2JCmxz3PYVpv3FJaudFNG9zqv3UUxQusflPXH6VQ7lrdLhkVVc8
txlEWRJDnhyV75ioUVXbbzo9ZlD0r4M1PnbEZIW1rR37Lvv0hz9qDULVmupVigljr57v5HJSMz8b
mx7SYnk9iC98UJAz8eWHLekSLYv4DdUypPudbubNWTI0D+O7kH+wO/tnNjM9qzUdg/Tdklws8fIT
jRF1HTbgFseXTbdFahYWuZryWQH2sEZq12YR18GXbFs974O3hy8Emp48oQ0+A0bEPlGSckiw5LZH
5Y8HkxNsBUlV+gvza6pLZX712eokHj8yL3pSpv3TE4IVVFqzFfA1gNHaP4luUomQf9znWHm0UF/K
kEiRQ6nqhxjJCHy74jPGKBa01g14LKmIVrovluQbav8rH+dt/HcU0m6dtOxuyq6fBtDyG6cuMCwt
BVE6fQtCK1PXJPOIWY0AdMgOt2pmsj4yxaOnFb9dB50EB/McCp+BXxTfMVmToFrwKMwjPu7ol9Es
y3HHeGuV9ajH2l5U1JGO1j/ruYaPb2jHkNQPBPipziwO7kNO599Qi2zaBD28w0BjIJRG017nklAu
96EWQ8D2Fw7HAjyhqB4GIL4g3H+8KTrpcwKaqjO3QwkSkVZ/R1FwbeNZgwusvS8EzWuw3raNnf4D
8P55GbHyLi57DL/6mdPhuMTkZzoeV4Pmf0akzh3x56ktgWf6lp8855d7WkzP3fYe/BC6i5G4IeWG
UCZBdC67alogHhMD73DA8kKnDv/Q8OVT7+Gw7CTdQtc5v5Cnlu3kprdFWiJI3AVes41zs3aw/zHb
ISoLJTMDJu9hcYpnFv5Hp29/IwPxX2bIq1l5f3urS+AuICN+8B2/YopSW1tIlKemIikFjCKIDGSy
qYkHgV4vHZwDLsTlYkHV85F17WZOZf7umOISAi1DbyyqQHU5kyZ5diZ7Z7b2+xLznlSKe2+sq2Nh
YUkpDihajb1L4HqggRpof63e+mNmNshauzhlRvLi+fynyzl+L8i/2o497w1nXfPcRfDMSEdH26ic
dwOLodbZL6kYyo3GqGwDq4GdWuN8a4v9Q6gIHvA5xQrtur+qMralIm+yX2p92yQ9RVTrfxay2nTA
kBwt2ei2aHdHDXMYa15MxU2lHeM5ZtSHxXlvc6KPMdFisJnKa6RwjJateid/bCUCfXJd7hZCGu1i
G4+THYDk6DHqUYAYLQg+YkehXb4h/LS3TNFoXjlNgM0lF4LWXgcD6JDv0ddCqn1Nrb6mX5z/MNcl
nyGddxosJOAvKfFi0JmSDrScuOa2NQJ386NgIBD8UNv2EzFbW6MgQpwTvtunlB2ymgKV2mGR+n9q
2shtXHfGlsPpsYoZI7iMnEhNj8GXY6TxYZzEmmsw0R3DlVMs8XcTPWS8Jx1+FOdSwMKhYqS9dlP5
7cj6l71Jg7y0or5ruJ47c4fJ7mUuMAh1lkB4O5fztoJ5jqf7c4SfPlZ0TcO6ymV40+4YugDek+oo
Zg8PULYSvUBLBnWrnicSRsNWTs2mmPid7AH6fROrJxeN6m0RxUdKnCUxBRBwEx32tuOA3jJB1Sd5
SXBvirKijhkuid/FxK/o0zujVTcfuOcQ12Tb2CMbpGOnuxbqVARkXfdyAHbbCG7Npm3Ik6NJo6Ha
spget6yPbHieoj177S2K7fFme5y9MhvKQDEXZgeQvSdR/1cYfHxTMe21RGgh2GFj5486m+Kx2uRI
BXYWM7dYLdYZnx1lqrtgqmmWO2xd5tiLSZzCch2SOYSTaTE25R0zKvkDkgkRc08zqBIgdiaS9306
XeiCqlNl1fdsgewQt/RrvifKmynzZ4ETBlvs99AV5sZqomkbF8kW51F+ItTrUOiET1oYx/EmDfec
iEnCbsBhFa3zXECv2OoadDI0eQHw9WjDIZyds5xfIqIhVK7zLBkdMYECdt22KKFsc2AEQx8I6O5J
uoVFYYGPKkkrdYxiyYRM55n1B897JjFiD4cYUC7M/HGcGKqtsW+RRygUT4gyTMp8hKxI1SgfEc1j
oT0pgZqUtV0MY9n4kUlMdrbxOGZ5vjOMUj3oFVIfWUjAEG29+coScZxtIPnawStPRlo6r57bzfjo
IrXLJMZGOyHNgueM0Ebjcc6aL4+zaJfOFJ5910qsSrC8ObiqEfala8yntqXqke5nVCcEkmBoAssI
ON/1t4oYVOYp3OFRU7ikmZg25NGggJ4WDNO/4HHnNuh8D6j6fz2tOhnFAFItmbmmmuwQabZ1ycqa
z1qOMnTztHl0YDExiI5PguruMgH7GfoyrKM+CvQmBn7smh+aLsJZZPlldHF29b36hCzZgg+fz0rG
zNVojnnxptuYvQz+xFR11apO0n9dXJ2Bsk9AgGJR1zmPzK6zHfs2wCGMZ/azEb3KsX5zV/xE1DFw
1Pp4CBqjQDqmvkqDw942sz6oOxIZ0NuHWgkSwWvGq0gJ24MXmFyrBK552u1loV5wQEzh1FBKeJWx
nwQdu+kbAOEStZOwzQKL0FpSONAB4zQ9+lb7nCU+GjpXDDsJ4wAkFp2wT49drnkIgzVjy2jVJtXl
3fNn1oQrukiW+HBduGJCp0Uwoccxu6yeqpk42F7EYtvIaAyyqSNmQNXvUt+leWTteqhToqfETUwQ
N/oqLrBVdGq6gRkGW4kYzWk7zeZF9siXGVKvkkHDOUyKhwOlk//EERwqPUJKRUN7nI7MjMiojjbl
ZJSvmigeCK8JEN19RtTKz16BnBfL123q+nNspTSVDG9J57mUA/JeW8zWVRKT54OJ2mV1dxzINdmO
M8YMlWkcCVAFd4kFCjj5oAWodxMqyTxuh/Wl+wN4lsNcRDPaMp8HB1t74pGdZcX5yH6kQvwHfXA0
5rdRZKQ0OZSc2eQC7zJ2NtKMEyfG6lE0wyk1XpZlOSDKetG7h1K2J9IfVpRcyVc30o+teDDnkaoM
lQLBj2evya46I90kobvl9fbTku7drOG2teQ2ItlgRjvxEDXxvCmVbEmwgbeX4klmxtS0VFgV+p2t
Es5HXqr5WagwsUig0evizSeqiEOZOn3J3ioxWPC7kOIYpREMBdaE1tu4nWueXC/7EPW0g1wNXcMn
PyxxwqFY9gSDg/EBj0091SBbttyHng7XBdoW6Xp08bQ9myrYzzTKYA1tGN/ob0SZ5QcDqAV2CaoZ
y52/GkPKUBUrpHhCuCOY2ttJPoYUgs91TyU8zd3bUHZVOOkMOh3zXhtnXD9fUzZoOzcbHqLPNAcw
2yCI2Rn9ou6JlvZkvhFvh/6SHU1GdeeZxWlgXKXhoAl0+IrMp0Ld5KkWRlbt59o+xAzU64EUILfn
3SaB960qmX+0Q0WMed11h8pLD0MvvKuvxijonBngaEIsHEYt7jb21XRiMW2IFZ3U6B/qmL8CYvKn
1TrJWeVQdaRaXeOsfOcYn2su6lscNW9zH7Z20j8mpfteSb6YaCwfhBMNp0arOPbc1zlXFs4ikwAM
olePbV1DHyW8MpUCmz2+KpIL5Abw0XGIIj0EJxsWPW4F01eM+9Jzn7qQJA1JEPQChEPrL7pVYx3K
tfRMP773M42aJ8femtjLF/tzovko9eGWX2MBL8ZdYdse+Rv1WHLxSXB3hXeD3LbpRdGe0M1Thw8i
Ooxt+R4bdn4uctRkrCu1pqmCIhVV4BVEGTTg4O3WKuDkREeHomkb+zQ6FOj6vR8BVCnoSAvyhHOa
dsZRjwj+8ZDO7eyJ6BhC2Fv0pJNDksT0R8/yX5bb3g5qsnNcd8iA/f2rY0TDJWOLsjT4J5Yh+9O7
s3GF02rtap2bxUqo2dCS6HuHPVjeGe01GWV7bXLHCip/Dhu+HbZZBF6TltNMBlO7hGg2rY3DJgEi
q9FQ1l4FPZplF2uNR3eqL3ZWkYk4HFxjik8DmWLbwmEsyeplPCX8MiBv7Duwr3IvWuAcLg8iwxLf
OQK3A2SWgOM0iVCaHFqzrl+KG9l7mM96blKKmDf/ushh2kSTKkIbeBRJnHCLo74KR7u491HV7/pp
asK+YJw+MEFceJVTVLEb+A4vbV78adxFhZ4YKYwiRTvM3tQbHsbGe7D7zgrXlCdXOHKH5Z09dPIQ
y2o+mlr8gRCp3CWKyaOXmc1uklioG6wmiV38BWRfbLNeMWoeGQNLMV+W3L2i8yK0PUEroHnlFOpy
HC5LRQWGSeMyGeA4NeBTS1d3d8/kNh17UGzlYmBwHzT46JJEG0WJtjQuY6gCH3RXjtOV9d10LQr7
WW9d2kZ7Dg3HKR7+/b+ZmMSHeN9lE6TZrqg53oG+LaPxFHtu/UBe1webj/xq+0zcapnbu0xXLczw
jGm9qZO60xGmbtgA7xwUc8iQWA3GlPH0BawZF4+gjY41T4kpvm8JHwOGwG7BmHdzyc6cvsnONf+k
CBziAtSioOQyQm/3XS/sfJdJoyKKCm5THrvVzDQWbonNiXVUIxgammVOVEarA9TM93AXzSOFVFDL
ydk1a+ZMpDeEtrQcHSnjOa23XwlNyFlTac9xF+/ysjFP7IjEa/NjtU0ZWs5kMF/V4hCvSCu8U5l1
rMHT6Vqr5Zz5JUGIlnS57hZx12f5BW8toGTDik569Fnj4FuidjxV7rrIJgGJtLV3nnXuJq85iL5m
XrUgAkNDEECCM8unCcodeBUYS0bJpRjV2KNywk63eqHtzcz/q5PTQ5m/H8r+iszTvkTmI352tZ8S
xr+ebyUgCyEkW2bKxKu26JyK+Yta7bK0lMtm03zzC4A91dRhBDN+HNP+TTFoPykFOKdA4TSMaIk1
nWImtiaY0FZtnlAen2B63RIbUrXKTUHJU+wiECZY7lBM8cGee5PI4rZMmWUo/lpGP4kmLoQA0IEu
jyov/gruAtKKpdjm09pVZ2dmak9WTe5a1/YXL4Hpi9jhiz1BEJNct7VzGlZSMt6cCbRJ32/doouf
Y1eSd96UYjc288khdW/TlV1IF4qTx30jwYEp0WBptHycqIupb0gPfxmrCECW5X8gHAzr2J/CRJEt
1yz8MvC1lh35aJxURYoYQeySqiMEGHVR2LUddm/2QFrmLgevNx9yia/C6HrFIB/hkZUzIPbBXsW+
+RMPRoj20d0Q/kkOTul8GDx1m5maNHBlT0ANq5+WgFb428lRTyALqroiyfslm6G9xFqx4LfVTlL6
j27WEzNsp0SWLNGWBJWrSxwGA3h9DhrSqwGucTao4rlEsdsCGDKE/4TgJChz3721/a9Z+j9exAr3
E3ofAzmAwBWlAbXD1U3ym75yEHxyKDYZJwsNA0wf69Joyztf3hKY0/ghluSpSckRVowMoVqb8wZw
3riS4fJxOeld/VRU7PVBdQTNquhz6/StMfMTd4oPNUvtUrP8oN19UYkA5mdJAaFCEcWaPelOPDxm
FWtZUeyB+3PKui1Zm2NeBI3y3JA9GEzKjG6+KA3awc7b+hNNR1a8D4v+q4DvtLWgORMSr2nKpNss
w0ozYP9O/DzJUCaXpnP9sHQf+OmrheQREyCZC0IZ7CMVaGdc2EfJsLVmIDKyeXdGrGGelVygXAZ2
S+VYa+i4ysV+bWKxIaRixdjtyJknKzqxz0Kq4dnskns0PqpmAjHqJziFquV1INBpM9TzY8u11UgE
X22eBRWUy6BUl4Ld7aZwe42/aLzMBTpiZLzMitvQcfgLTVinG27Dz7ES75FD6BaA459mjsJBiP5k
ibEJ4W1QQdTjaU70N2Ae63/dvqMjisPSis6EY+HhcaOXHJ13N0TupsiMfiebZJ+Zf//98Xj3q43i
YOJe9u89HAzO2sx/YYuEhc8R6HjIIdds0qegE9Vkrew693Guu50GLh4KP9MCb1R/FnOhKSm0s64R
8FJDBIIFS+RpmrqfbMpYMK0AlmhYNuolxmodykiwKyn3ziKcEEUGvTKupjj71if1J0JZ/KFnJ4re
HAW4xfSw560iVgeFErX0huixZDug/+vEJ1e7G7Tu8DfK/O5skphj1t7jrDPGM2tw67w8eU3u68CX
O001/Vf1OuTIZHKwmJvItot9U4lXWEUbFvNDlV/NLv6MvByPnFAnudjHQuuZGNfMRLI/xlCfc6f4
FSTYnxuYiQVeolOWkV2pVd4f5phLRwqjsj6KgUzGNh+hZzYEVbGQZKTAC1JZyU+RdfaZf7WOBBD5
WPD6Sg/rO8OuoGf+ptsjE8TeYdCjBMVuelLJ1OwK0KWmazX7PC5RNI868Vy8vIvxXXms7m3buvMZ
25smfx6j4cEawAR1OGmyBT5+L9y9Uxnv5ZS8LnFyJWf1V8LZhOma/bLQuuf2zL6vZrJVkliE+iNi
q188a0os29l2SGkyfycNCC/oqWjYWX5Np1AOENf0xywbzrHnNFz2zQsKOvJmNMxtjU3zWjNqIZ6B
weufPKsJOyBui8nmpgcjDp8NtLVg1urTs6PR+kjyl4nXlKXbByfa14CmiPsGaKxGLLbdCmh9vK/w
WP4axpdu0O63nNswIZER6AW19KCB/TbBCCF5mgnUQS5c1tdkmGu4dBaLrHH60IhPyOx2T+zZX6VW
mV+lh2NaiqCN4nflLSU0G4fSXs7LxheorWpcWnGjJvYKU5h7wG/romShZNdrGggbWvXo5f2zayc7
xyRT0k3PU4+P1EOA4/vZph27D2uklIcbCDpOFcjCBkZKLMKpYB3XRXPIwJgVNt3Dkh7SZhoQY/NZ
jzDjQXmBZ2YPSVwdaYnLZ+LKbUSZd1+oZDNNDlvE5/daKeNmC+MoS3GYZnrwAQrtBoFLfbLrM94F
PwB9q2/SoUfprEZ9O8flyJsbPed+xDLK+iD/jJTi52ENV60Qo1GdwRBBKjLO+r40Y4j+dvtkCtbT
sNAlB5WH3VfWhGawtR47PyJAA6e7TqsHtou1tJuywoM2MGF2xaWc8JKhRCM3BuGMrsEsjHaWrSTd
l4Dq2GGvGCkRsRxccuFBvHSWJ6cGPo0AeG2s3gYLPVHm58OlqsASmx47l6WLOC4lirm4QBAkAGhK
iCToXiAV+/CX2OFpieaA3EXIFxept21JNd7kGHo2wAZRFtSfTBD2XKtmyGaetykFYrks+Z8ocg72
KuMp/TdVndzcRnb5Mmdr/nFn2sDmJaqOMjngxl72rhLPRamfmdAGgz79IU8b2VKbfnUTAgg5UYpj
pmB3MmjP1YJ43e/7k1dmf8qpoeBw8le77l8KDpOwViY/i7B+M0sHDbeCo7vkCybfNgGJsjcIBkL6
KfaWNfO9tvHjMGRvDblV2ymuJ5CICRJAr4dv1O3nWGNyh8BLEqPROPBYLYdWxFmao2W33y1B5H3E
hL/qUcn6dzvihPWjWZzFIPhAB/jqVfLSSbhSaXNl+sMzP6jQxENbup7FJM/uQ4YY+c701JE8boXn
Y3ioVXfjYj9jhmJA47ILXgBgcWU0gd/Xv9D01KYVBOYaiGHszux2dQ1aUU4dRw6AzdHxv2rJ2i5x
kxQR2fTajH6y9eybZpO4h/SddyKDUFy0Pt4DjgkRpU2o0z3vEklUw6BT18ssDrQGzPmcItrrFMGb
DO54g98z+1A5iCTmvoNTuBRgn62/I3I8NQ/PVsfNs8wpG+Pu1TTn0CQpAzMRFblvMjpeBYVmsP6P
DVezEbY/nAqOiMg3vnXIA/VAbnLroLFRXAkoKN1nuwYIbMIcj7FSeB0x2I5vH9qJpye/uJTj3Hf1
HZQsnQJOZIX85jnJjBt35bboUN+SRcJElB18rq7m4n3I0XjX0IVQCmaUCNU/YqKv7Fg61u1Cbe46
l2Rskh3XH9XqFQVMGYCUORPSMJ1AZ/PCDoGv+Do1DXOaHDjZjcj5EhGqZ+sobOsG0GtMokfhdgjC
XAaelaYx1HDfLK1iR9DKx8xmpjyLmFrzpaqXW6W0M2aQbaX8Wz+bT5aK0G/U0U6T673VuxeZpYBu
cm4H9uNZC+Wlt7gbIdKiAyG+V9QFMpXmJ0NOuIkATARVwVnSA48hDUTSaJPwHLrE+Dhm/IsTEd+b
2bUh8OhXZRGxBk4Hp3vZxcDoCazhU+Eyq3jNHRnkUbpnLmSGIpPfyMtJ0+1qGIAaiEpyL39sDfm8
SYrlRIgvGUJLchTi100NCizweJs/SdqZx3rY+7FDUFf0XVAow2uk3NdhuQPnq0tPwIm2tbCCKlwN
LVM+5MY6EImNr5Zx0zMjHXxG+/oa4qK1/BOtZ3tVdzmDAH4iK8uerdhmykT0W6Tn1nZeIxgKrT3r
XTOGE89DWrN+l7e6Wq/TaFdEIxtmvb1Zi1wVn9PXYM4PfmkdyL3dZVF/FQNpCC5b0HgEdjrGrAYS
5kbYBL4Gd/iygMmlbv5K3B3w464eIfJaYbtYL3ML73dwU3Ojd3BGk9i9kzyB0G6N8XOsnsNRv1qK
DpzYZxA6xrAzFXFRc7EjKZCiEm1fWTI1ai2HxRZhMa39IUlIAC8d7edWP2WxtWcatvL7261A0k1x
HU5+9WXL9O6atKbZf5F0HsuVIlsU/SIiSCAx0+u9vJ0QJYdNfOK+/i36TRTdEVVSiQvkMXuvPQXf
6cDtb6p23Fpo2xFUw9lS0x1JUy9oayfYl4qQFetfrY2N9EbC6gwGEQI7Y1MwWq/yjeOMey1J7WsZ
q5K6saFcfu8pxhlCDnymYoUIBcahXBK3GJ3vZJ9haiv2GLYvwm2u5egLFnnRu4mhvzLsH9Gy+RMp
K0pziapmCVyVw5OtRw6LXq8dNA5d33/WJsdNJc6uQRQJQmFGMeuuaZiQw8qdLes1dADn0RatCLh6
yGPXWIFa5oL2drtSqKkmiMXzzDinIJdobU7NfEhdfmcPWWcbZXc6ZTDSdd3zlDH8lNgWlmq980kX
sUDzZxV6JhnJF4eoWZeEylrJbytl16yBdpMFee8WHNtSYxjI045TMVNo88bowUiRBqHBuaMCMzi8
qtdau0yU9fjWxPa3nXdvNSRPrjXpN3EQ0Ma1BbhONnCAVxg1Wsk1yuKSJdV8a+MwpXedOAXn9q/J
QVz24XDEy0JBAtJl55n5RSr3oC3kwCnL5ku4bN3wwFQuKY9iUWhyfh0nK34r2Kqu6kZDnibr2UaU
75TuTxYw/SJDBB0Nudl+3IhbumS1ld343s6XuPASlHXdwzALCzCXx1uJyd1UA+afZHXtxvYrwb+5
bnZxIkkOQ1+4tsh6ML0s2+AX38nJZ4DH8brFKPAOE2SrmizdmbogIgqJFERCsQN6O+66ikGf6+yH
uX7rG6vYKDRX8TJ/y3p/2sMMWPch+4nplc/bWxG05ZJHE+MiiopvJ10Y8y4ItQmp+AJnvlSGJh46
XLLp0hPa8xuI0XczdGg44VjZoe/vyKRFUbfHJUTT1pkkV0yHwkbH3PXThQ03Cdh982QLa5HJCmrm
Wd1rEIug2PMeJUq7JbcSnnHk8O+Z+eG8GUWmx8PI57A2Zi6r487+JuPZtiIfjlcLhnOaetDdct7F
xZsf2yN5U4hKpAgpG9HbmVnxaRUBgT4Ur/xjUamIPtlqtShPloQrD69BGPQvhvpL/dramZ75pkpn
m5dVQIBTGu0I+Dh2aWYw7jVufWs/NWb4oub/TDmA8fuq/5u08wpv0obG0fxhlF0XHp8PbfXaJTqR
otTcgxAlrAz+OQN5LhjRPauCkchqBnOvI6QTVnrOrBk288DQR0xSsHMG7Gsm7jE0kaVWEflIYogn
QOD5l9vnL0pZ73kM7b15KZ8J+0M8nOKpLpaxTVSNSOuacE1vDMvMQ+iXRD3y8B7Bez+Mj1bZVJd0
/Mj1BFqdzR0R1OKjs5p5Q2sHFHf2v/qCubmBSWyXyZC9zpIqZ89LGkNj7ZrBuptjPuO6c34dk6BC
Nk/jzh4T+mB1Q1FO9I+C256V8xPKTSKRxYah2rJBh7zqhTDSiWH3XAaXdSL/ZoKM4bBlFpUQhFpl
bbLM1ZuKHOO213+KPc+BIG1Q0N1bZ1PRgpE49S0vSoHFeu2Z6clmifNICfyNuSJaGZBuD0g6YJO0
BhK6PGYyuGqw+G3J9zrPKvgwsuw744Lo0VDHSNh8w4SZ4aCxd06dfZgizhzQq3o36eCFncPJHJ7A
xgveibQTRvFedo6xis25WSswo4UY7jtrtiHKIHJumRvtSmxxlnSLbaIjfKFt+asnb9qkFbm1DTaq
pADTm/ce7xZ1NOeASfbQvCTkpQwMITady46vpslMjE+o84k5w3EBp7438m5j2KyerGo+Nh2JbSm5
QF7Wv9P7os+pQ/IiEBoc5hjiysAgUJn1McxnfDYI4TdU9Z9xWny4c1avwALItUjzN22CfXUVmWsR
cDxqGQ6Dwa6PxqjfrLBAPVe4fF+xBxdA5e/GxaawHxInWy6Y85qP0xdtI8LXtvJ3XPKLwcjrbNrO
H53czg3Qw3UspQbn0jeq2SddicBKboGIXtx4/htcXBuBVG95wQgW99ELJLNxTVzjdPSUw2xOQPAj
9KZ32Tkhe4PlQ00Mgk0S77LuwatsNd9045rFErRekEjuWu8Fu1HHpvHVZvMCCfp9juOLJ8dsg41v
j5LqPRTlhwxbOMGDsa7QIdpYTYnkaMGote2wSQy44PY/y1LTIZ6tz0HLx2Ecs0UBys8X1Jajhy5x
nA5hbD4mfieP1UhSb9tdBvaCIOVdEx5PvDGr9s4syRUS4LV5ynjCotIDt04peqrM8VkUyEhFKF49
sljbjl9/dLFNsYF4ZnpKWg5ra6Ovw1XSyyMRnPtk0mrlj0hv7KhpTp5dvrhZe0g5tbZjTqpcce5t
64rFtd7zcEybuXDZlNrZqRH1th3YZZBZZiUMDFIUnTgQjrKaf/J8eapwgpR5Qp0a6u7QWcNnHj2D
K/h2/BbjTN+Rdi7tk2MyL4sRD120SYIS5wBpvH17M3woxGGzY1NV7sZm+sGB3iHI5R2lz40tr2Zq
5FhhmBQJkgUPqaBbhn9CFKXNVWeHBAO6KH97LNPPxQy9aq6ZCnhOz0o38ZCmDvO+9nj69ERVPDaf
o25xtJaMAXVoDAsPgMAEKTjxfG5REGAvha+v5OWYlLBDqP2jA2fyrNhrZeEcnm2N3zOsM1BNpO05
QX4QY9munbqbL+SEbcoxcLb4hX88f/APcxZf+4idfVOSTKQZE8OMHFklkTTPMKInHc2bBzpj/3uw
SaN3M/PqszshwgqnhhwZENRDxKHK8buXUSQ3oVZgy7oQ4xnJXBHkZFLny22XmhRvcW+eUY4dzAxZ
wBSo42TIXxFSMuUO7+fEppPu8hVConjLlLRhN4GuO1ORsw7qHNINjqG4MmiwIjKcvLLahxZB5nFC
TjAauvvclh8yWWZ7ZF8sUGavct4RUf5FbKbZNvHW7hX2J9ap+xYoInNmFGWNJ3bVklbK3MjQc3Mo
RwJsyK+74NF8rJfiEBXH51BWcC5xwbNOVufqUes2OqrldpGZecs6DrxMUBQ6g6G2uUnKDNjBzQAO
B4+/uoYOx00yM0VKnPXi1y2ntywy2rXuc3ayU/Je5naxn8cRjVdtXiuzb1ZB5PGpBQ9UEPhogQPq
hvPYG1O8HQqvYdkeMEP1DLeKI5U4HUI7/iscUgxSpOjMH09hK59xPJEWnKuHyBveO8Uui1EaYGyn
45xVzaYpgl1uIAFqTZuqrW0ZpjxX8gZx7FUbFS2cH+HeZs1rF7d8wieO/pteheC81QgFZMX74z22
LMh6rCEL5P9E9e7mLPloB0w+48g9jvwjvMu65iWugoc+c+VG2wq/2bX2/GubffUVLhKJoqFr1V1l
xTdcvJirfdPc1H0WnBAO8OpIj6rjgie5922h8mekMLHEHOJmXVYOk15A6JRmxNpJn1rJ3SXjvrOc
AxooMGBgCIqIvjueg6+W4E28SGbCUMZZtXH8VPBAbIrUUgyGokM7lM4GyaWiul1qCRMnRuI9Tt30
HiCEXUPCIFuLoOShq6/IyjEyJwGV/2wxhLTCMwJ8c0sCqsmynMff9LChVkiU8/gr1GT6ejxO2LL5
6BDIphsCRu4oFX8LO86PSfemLXyco82khZ5+2cR+qATbdQw1Oe30d4+eNjMGKmTvIx/H76Cq4Ico
cZiK6ttMmEMjZyLp2Mp/x2BJtV80SmWRwcUF3GD1e2sOt52TQhhh9tvyWDIV7O/bg0k61Sqp9UtE
Jhwu3TWFyp1BaydH745UzuNAj7gI1x84vB4UiXxqiHcxucj5QFVMa+wSwCVrMCrSivbFEiTUzR9L
gA6FHGLAMnweZHLLKwvOnWu8udaxrNjLhg6Sl9JWf1kyI23R07Vvg+Ys7PG7F9kS/Fgyae5+xzyl
JrKZO835N9YQtc1oINeFYonvCHVKpXZBpgb9Vmuu7Xg1kK/zowN3HSScRLTXhfIZeBoq3BTeE42H
y4oTLJI74wcLovtUEnSDMIO50GIO4JWdjPIgazZQuSruQuIk8lGaB6/9wWUb8uumA04QkzjAzkQI
Y3L68e5HnMcfMr36MrTxk7GEMza84rxsSDYRCURIzxIg9NFmcsjA8YyvfFLvhmJ8kCTjM8kSx9mU
n4njPRZo5Fkooq9X06/StNAyP7vhSUl6IpIGsX1z42HEX9Vm/OGwV1xZusFjBES+j+1zlEZbet4P
N3DvtetC3QmOZDr+zBPtMZNYWRAMG2bpGej9uhmzR7uMu61VuzTf8ODd4d5161OIv2e13DpMzIZ9
HiBds7mPmZtuRqPztiNOkFWrx6VZDGvk0tOPU1tkpsaob+PkTGQ26aolf80dv5hwr2qdvaIoI3xJ
J386Lth3zIiMZXxsIoS1U3KHt5WNN2O/KASBqjTHDhrbCSG64+9N5T2S9GztbAtQYL0oQBCAWtEs
VsM0rKxe/QxhjjNBFayfnbhBV7DD9SGGd86NVUfm92HEpxA7Q70zUcwzVv/Dv/0njH1lm0hh3UVC
J68hAkgS04tPfEYPo8ucPEQSM5TPdeiSG2Yve6kGz0ptkJRMtk9MWjVSIatsf8tmEISndgeTMnFj
QbOBM94WmyadHusjTrwejN6MiCsQT3ZUveT/ercidKdkAipbXmN9I/EcM5LKJ+8mosHYTnb4ME3F
ez2Hd9xF/Yb2VW0rmlBNjuqaLA3E+FGNy6BoV5XFPneYu2NG3MiayWbKfYI0YlykH7Eoj67p/WYj
UseKVMPSHdCkaH+3cEEw1dY0zzpGzR//S0iqJXF56tdkRg1BE2+oRm51aXyMtfsbJBmAgJKonNnT
m84yHxp3xsxb6U3tOrsm5nLMWHEiMtDzZtDboUUVPlsr8jk67TygCXgISy5hz6NK0A93T10e/W68
jZgU+aiC4koL2C95ZIaHBXjU7KTpPx1v+AllTUOhG59f+2o0xvPYkgMbjzP2v+relDE7GoNhUBq8
J0nZnEfU6GnLApLsWDs0/3Vu9hv7LLxGZ2cKoDxk1OCw0taVd72362ES0LnKGF9yw0nEPRjUPOG5
PRAHKwmmEe4EVuA7ZXRIYHz8irmV+SQb+OVHe671WhXeZZCtt514G6zHKLgfoGYjvTp6MS1BHMAL
E21w5mSLMV3FX7aP/QC8SGQj/OGNcG4zVe1kzjbXGrqtbIpD15o37dpY3YoXDzoP8vUWzwtDcFaE
TLFbNKKe2X2l9Jy4TF6Is2dhJq1X+J6HzCIxLO9AmfKBzDgvd03Hb0l7R04vI5MO247M+isam/r/
RJRWHhrN+t/xM7hn9UvVi5o02I6Awnp8AyHJtfBngcRgrWpqhX7oHvy2irfOQgxRy4zJKmhf/C4x
N4OL/CJz8PlFONzJT0NQxNLQcR9Ke5QEF1eEnYkuoqAJ3gkHFStfphGeij3r+2SPNhVcBz5ThFHW
2kd4OdGIKwPlPOk81DKQINzyalXJH6khv8j2b8rB5BPlaxTj7a3r9WPepnd+4VJo4ZoLeJ5XtkUe
MrEci1xpedwRLg/JrvJy2lK7q7f8ephOJII0EqNme7rWU3DyTVXtGehAeVqF/kxGT/RL5orYeNH4
6iTxpiRPFpZCsh8mskXD/D53QKD6/Q1V/Qbt411iNG+Z9PZRqfI9/hTWcUsadktBS/uS7Ek045zM
DrZRpeBcSrltPawidVYgEpb/2Op04Poslm9D3mw9pEjJlHabeiqDQ29RtMBIxwcmiPGLExwyrgSV
p5SxCdhpg10hEbCwYeFbRCvG9U/vzv98dtZNkf4K22pWtD0IhCRcS7/m2QCHSbHX4OWYvHjdDF28
hRoSeHwYArnuhu6dpGpNG1BJ51cQ28Iiw313J4y0KO+avYmF8VaidXdzr+e49dPtBCpYGdDD7Khg
R5wjC5raOTzmOrsR2IxfH3ZEy6uLoEl1LSsLEZfrx6ehcfrHOMeKa7BqoBsk1bQ22z3skGNVwy4I
qjrYTC2cI6mN13kge82o1Vun+vnFRtjDK0MlNmVwZQ0kq5NeabXdW5KmJyNR4Xtw9uE77DMdOqfp
RMxm9tTYdvMvT/37RKv0HH710C5wLGMNRS4jjoNk3ewYdyO0P5LeEBMVYb7F2LNDpRVdNDlsHQiD
k9NKgTwkFttCprdSqxyGAiu5GK8tOJq3WIMa5MLblOnGnS2ZdJPtehfZME99Tfg0LDC1Z6Q0Zw1b
r4QTKJ/RSMSjiZLVteHuRqjDhaiOuNO/0OwH/JvkC706RBlWzVltKq6YJgFKPgghSX/GHLbRcJqh
dBKbKN38uZO06CO6fVVmd+DW+J9xfGyKYniGaOeu4f95rJ4ypPqJ25692L2adD4XhFfrUkbGNQ+o
eRid2uem7gg51V82MMUxxILmKyb6Ta/MW2NRgCJ44lCMMObjYcjWyIxJwzFpKYx5etHDw4KwyVLn
bQb++8SIAIvyEFxUrbjbHWOPwzQhogZblNFlIyH0FYWKNa8nsoQvpXC+o0E5B8POBBrP0LmUKIBW
ynfu7QZqytt/SU8sU+JtbeX9FhY3jBdt5k8xknnSfDElJEHxONIW1zloC0nAEvGf7FK9euQStG18
LoXiTTo8J3Qxd/nsOTdMDCdDB88zj+F5ZtSWi/CQs8mGJYwmWofojHFX6nsCcgqsYSyuMCb9S9Px
zpH9SNjEoDaDQuKzcOmhD4Ubr2VggvybZYtjk5lt15QhzLbQAN2QVIRMoMJvX3/KmreDEXSnkj5y
VbYEWps+CC3Uk9E2K3P27m473ApXPidNEV6USNq1F8UfTcp6CKgbPdsMFmvyfL5n6zBUa5Fsto3c
t5LBRAwZnC3k9A6e5D5IdH4OiCu1QwY5xm3AHVxmYtiLEOmlk6ffvZoftKrnS1rynu8S5a7Dyd4m
SKmbEcxT7HNLWoY3HSMXJCOLW+BrfwC06pNL1OVGUynuRTkSdTmN700ZpncSv9pulAUZaHmZ+1vb
LzrCXqnaCsurH+lbmbs6YH9bs/iCTzLweg782242zC/IOcW5gOSUOoW9hijU7lWgF4x0gLnPeocb
9RpaqEB60yEoUELvUCHjilgUm6lc3A8+b9gwITs6qi889gSjYaGYRuM+KDBkmW1z7rP4RhUW3vLw
koATuMAIy84JxTafr3vAArsRZvwZDvlTpJV7A24N4UKCWFS9/WfmdCKJqV9tk3TAWLx3k1AwtQb9
ltngFTIzxNrLRN4L6UlMq7t2dr0t8BuvUbh1RzdI6c/K6lSUUl/7zhkfZBFTz4D2ikfK8Sagy8Q5
y66+Is/ScZZIUtPpL33lHTgOrasY/PYRC/oR7dTJYsZpz6L8JLdv7X14/jfeI+fONKASQI4Th35I
szsGjOngl1uZNAFb75EntZA/hKjUh8DOt5ga1WMoi+IyILqBIVGvFaPN18CoQMC1xrzxiMLay2H2
7gin423mFwLgDEm/fdP+9o54Y+HuH2XelBvhM2VP5CKMTxF6zSiyCSFd+VMV3SE3++nCQuwtN7sS
DhfdedNPYxnmg1GKTaFjm+6XOUNcanFuDHJ+FCXwalaLp6ssHxgO/kzKzh+JY6RLC6YeY9GAuNna
GRnpZ6JLn6sASksdtAjCDbABnJ2cOKci+1Vzlh4o/IjY9Izils3naHG0+rJDCEP9uyrsaLgFaUXo
Y//KOqs/JL6zN1MVnKzFwxggEadjIz8yn5EcQAfuKOpqbrn9X0aiZNHYTADTn6odhrNrEuvndb63
L0NGe7FtDHeqjv9Mt+mug7TNZwgP+E9mm2l4ZB0WyuZRQjpaMbqkXnQbVoy2mo7CWOKDzVncIrql
XuYYBNmXbtwQuayDAGadMdTf9Klj37nVRk99/Dh5xSP+GISjqJkpybM9MQeU1/8fajLsWwSpoo2w
6TbhSljsvBlO3TAfqp3vA4wGLjAAJzdekmWVOvt1gw6Os6zrHPPS+XetB8oF0hTk3OSh8/rg7r97
RUAJP/7n5JRaosQyXqyW/wCp8Y8TaQcxxV8XrmHvWH9/WTbvKtEJfbQSbziZNjrKOB6YzJcoS6cY
eazNKRRE+RHRd04VOi+7q3E6kZawi9A6ofOxX0vsT7O5CFDAOhO85772vf0YTZ71TWlUWVV/cohO
HE1YYiDiuLfnJewSxPECDo40u31CygIs+U0PYMhtRPNAPvVrPRMYPZtwytjMr91Kf6T2+JbqECdk
6T0NPglz84w0wR2+USJ+gYMy94IdywqFe7ZNiWk7zkN6mIWSJ/zKYt8N9seYNlj6vPJExTBvwsp8
GjQmP1HL8uL5jF7FYHVb34nerBGWq10yQLIUayuFVcoDHYLVa2jXVJvtqssYo8zKTfdpbPhwVqrn
uK9QpJZhxzhKNejHpuD83xdMqduhJCzFCiL7pdEM9LK8Ty4qLE8VCcpjY6DDUHPYbPuRnADTbCt+
SuUeM4N9XJg6aE07C2ljF4ynXhwt1CmH0E1Y3y08FDPAy1pCZkFDzITWspGoMyl+IY4bTeaY3Ou2
E7B0DcYhongf88HfO/5P53K0oF4Bm2cF98HQSEwF5F3VzEGnonPBIWGWqfl7h6xInrrcIF7YyD6m
Rhv3dcXLMxzDi+6LJzecF2Hu6IAzTTq2ZvcJ6LQonrOz1RXfvj+ax0JEIFSYu/Ztf2gD4ANpDxPP
JvRxWzQs9AgK2QdMl29Ta9Wo8vzx7HassJw+Orcx2uu6E/mpt+o/3tk6J8ve0WW8K0b6k84JTmMk
fp0ApT0rJrkOg6rbOt3IuLW8keTZ32foQ3Fm7+sgZTM94dmFUYioBbl/RCrBIa7lZ9hFimG1aV5j
5NekduxEju/VlwhOEGzHOWFYWLSCCbJfoxftUHFGHOXzgd9lZrAZx/izE96b4bGEgeqNRzGiqO8i
v75Tff8GsI8OQe7IYeu/vAAdDpqW/Flh9aTxFdHJNctLqmkmola5D053YruMwa5JL0r33+4w/Cty
QKFMkod71N5j3/XPA/XsVDfjgKlSPOuqcAkuk/ZFD/05bdHNA5wdgMxo+znvTzVjarQKLTIrMcx3
oc+Zi21fbKWTgCgUjbXxQiJgMEiiyx9N967AW7UecZukfWYz9rUMdKmuf6Yh/RKgRoZSB8dirOnJ
tbEEKRjxv9ZHKYNOjec99q4tsiwQO5+xCl+Lrmv2jvb7Yy5ZBQrPRfvvk/OT27x53AD87ejtR3Sg
aKlqhYcvW3X2gznNJDFJBt1+47r7diq23dTJTc/A8jZk9r0aEueJZBDWscN8KaOWsnA+qtrzNsEs
xvtO+uXOAoyIwAEJl5d92tQKZAMHDlWd1K8SeD8uCrhELYfwCsHT3WAi3S2n5T3e98PJxw9GLRWd
AhHvgMPcD0OMoCSdbiyEmQo1OFuM0G3IQ01OjUvkLmVvffJraKKWVGqdmbS3yUShimekvug0Kfe2
4Mc6lWDq2tb5BaxHtALsRDi2lSCiGe3qHlhafT9muGu9yHoSGlmHk+J80EmYnKHfcXpOk40aITPP
aBo1cE1x3/elOtnFA9Hs5TkyFxtXrZcFfrc3yasm/bPoEC4/ezEZd12GDsvL3U9Zpni+0vYEtnsz
MWw/kjO6n1WqzrTC3C5m/mZ6MAJklh1I4CqQw7MUWIoHdy5OtPLmEZKyvXO0+qeEzC+utMXRGMS+
H9hwglxiAemOZHFU+M9wdo6rvEAhYwcXwpbDo+zCWxLw4CHyIG4Pf9yVhsrfNEGkWTeIeVPZhBHS
SOEUrGkuOu+ftpMnRkN6N8fdumH9dMXS+iAds3ymrMRNKy5IYxBRVAWiq0JXh7GrXgpNDI87Bbzx
BBG6cVn9JJjiofFA0OhHDBWZ7T0wMIhOyjU/2CIwSTXjSzrl9bNrYRtAFl9O5nDIDXVSPbjrMapu
Uyhuftu531N2yVGyWtnMQjm6Oqprz/3c3WPMhg4xWG/MAg8Fg64Mjyfzf4C+jSuPozfcEflyLuv0
OE9BvY+oeNd4Dz06iLPNNpQbRVsnU/SH1BL6QVGkdp54avNensSUHW1NEyMGG8N7HF1UJsH39VQZ
alTtg4v0AB+7RqYRYt6rApgIRrDVvCPASgXT9b8vtpUZG5q+7uBkB1cBbBtdaE+AjOOTVBHPqmLs
QkD9sxs2YC7aY5mC7DYbMV3dyExxLyc1vSCrg7pGFhXa0wXr+N7KkKv5bjTdctvsj4IL7KBbxLck
eZStMrn+9yVsmn2Yu8ORQkRd0mJGCZViicdjSTRa6h2Vwm+vJjWtfR2NjN7ze+wN4Vmn+sV0W/sS
Jv11gsN+cBjVHohM+DOd1tvnI2lWs4GlszPT+pXBLQehd9ZRFXxqXRNkzd9IPHUOu0VYzAZ2t9Dp
ITBDLa6IohhrKsthGTYDKNiiAWUy7/ji0koSqqa8OlmVahgNw0d1sIfjyQKIaFBs4pEe1gl7w7iZ
LiFSi36Iyg06ZxtOThnsgwKGTkiItANr9Ynk8y1u8HdkAyBIcV6dGh/Mibcin868CYPpzuD71mqa
CTkKEYTy8qFvdxdTfO+c+jzMHsVoR6Ak+5aBF+ADB4jhJPnjVOQRk2abtInaSHd4G+LNmDnPbuk+
T/iy1/FEXnCyxDybQ3kOGpEAJjDFTjl4py1VRRt/bM6BO5TRCuJaEhNgT1rpqoDs4+XQ7RKvNY+U
rfVmUYLKYt7O0nmeiaZ/8if6ZHbJ7r3XYr4PG30MUSrvtT9O762ZPRPJIR5c64ylpz2FNexRpn/1
IXN5QcXV2K+dBvUYZ9OIBE1gZ3aD+MRwOMJqBaw7wPfwbgq0LSPnJnoYYqEYTtx3ChfSpvKTm6rH
+Kkd9AACDtRva08ojwNkukxLf+j4xSEwsfS0Uhcbq05fGP6juFO5fq1QG135FgdLln843LIdQLdF
cFCOt7y4Y8BcbyBy8yClPQnk2jWR4LqLC0TmLdHLMAaQI52mOsEU6SyeAMzjO3NiPdPP4duQL4mv
dUyajMJJarV8MT1vfKPR5RuW27h3ur2VjurZYaU0xNxapcnFzTTbnrzyUHBGKSweLWC1LiEXS6R8
5HeEvqsTYvZ9U3ZoMgCuIHDv589+crCs9c+zIHcsZr536aYFkTOhZUkRN4fssbdES5KsRtD0pohl
tNYwJ09hHpHaMMJGwEp7mkOMh0jOiTAJG7y0wcMU2+KjqnZt7zafwTw0OBhMgkvssv1sAG35OO49
AZ0mBdq2jlOwRZE9jvhahfzExA4GsfcfzBkKkzWDURp1wphKlhYZiG6MGKxy3/Gf1VlTfwDC1Ufp
wU0ZiSO1aTk4ar2ZZqBGWu6zltCCx68zRqqyKvy1yNnw4LIzERjdYx57qOLz/H4qVHVHToz5EEXO
jjHKLpBh9RwNHV33ojur0d2mtZc+GlgmCitMYXKxre2eEfxZHxDsz6zcvWehjFdHm2+BZbT3SJig
p+D5KVrLO3YlylIRBum5aoF3RpKAWTnW1zm3jZdFBLfuHP+3mTzzGgS93qSFJAxECOCEg35SeEz+
S5GLptS4JUnMS6JNL+OQ4jRFDH7zTY5F4Teo+WbsZA5u+flbWpZYC5hJH0OD3zrhHEqyEs4ScXXb
BtzAGqMFSos0nF4tCCOoolpDxHf/fQmm4DUUaILZwJobyyRjlMP1YKBopZLxN6AF2WwhXThlLBDu
QtDeJOKGx2EgJgd3U4riATWEwRp4W/XZcCRe5OizgXrkqWBCQvPEuoiFexkgIGSFv+9seIeG5vno
6QSP7gR9xup/USi1T1UMp4990ylyEmvjDFX9QYoBOzvfA0vXWVSI+JzqQfunNpkNQNS/2pP5VxIn
ZEYsqCNP28PBJWNoV5Up7s3WqLeJUf0w5mhPQ+ZXW7R7/X0EpmgrMW3t0YFg+c+s8oXbHx6vfJ5s
ZWxHl4dx1HrkOY+zo8hL50HgIFqllhPsERxZVwvYUu+Uwdn0T7Yz2Vf2rNVltqZDkEhkWT5naGTY
19ju/knCh57Zn+FuqafLNBfBxp5EcKStxFY7ul9T6tk7MxoevYHLZrk1w0KFsdbr9Ze7DHSaAgCE
nxILICewcR4skHVXq/G+JZ7dUvW5RyWNmpXKIWbKhtznhUL6W+Gk2TeKKhHigmATe5fUDiA30EEb
qzHvnJqxNEUDW1pSdLp/3W8iBwTlNHsPnh6PLsvpaw+YaGW292VswVIyXLQXAt5V2yYPkCSmg1UV
aIFwA9Oo3sQUQQVra7oRSW6cADRVxsGvdAr3secljGCM7SOSnpXZhKCbKDt3s9n1t8Rqh7Po4/ui
TH/yCO765PhUKHTMWAQnhAONuU2Rg26knRxVWTG5T1sOYVQBdu2wQR39PXrJATVpTj7frKJdmegD
MW0o8Ow0n3b/cfjxc9WXDjYRezisnGgWTpVPCOMU0gDil3wsdPoizTF4DpCHMppvHMrlVrPNt0wE
FALxGuRL9CEjk7UNhrFFn4aN22ti6x4lzIG3a7xp+T8G4dUf2Jf03P2PsfNajhzJsu2vjNU7ehwO
bTbdD6ElRVAl+QIjk0wADq3F19+FyLp9q7LHqq5ZGYtBlSEQ7n7O2Xtt5CgLu5XhI70kHW89+ESh
xzeuY/nUXWG6we++bpnDXc84rgQgQJgeYzcxGUetKlE/zZ8B731p+1rtNpPDit7rwK01jf1KJCAx
WiyRB8GxnUODz5QI72IXoWeRFmOJ2Ad168Gu06v8jKOkPniG5OUUe6gJ6UUaObEcZnMrQYRisMPX
OhnRrhXlTfGjK9RHM8BLdswQgZFeHbVuxFrOXTlkdrehe7sLCq3+ZnVI6bTJgPpvsZoWQZsd2jRb
y7zt7sI+0vD4K8zjqHEiAwamNh0mCYPGC3NnqReTf8h9+rm1CY6G5N7pELQOJteJrm/jKnqWFd1g
hZ1OckZ4zyqkJs2QvzNCyE4oVMqNRmP0FPG2OSohrI3squKCBX3vpuVHA57le5meY5b8RyHse5Cr
0e2g+28+StA9QRcvWl40OJeaeq9A96+6Di5CVFUOPQm4CFYl6ptW98p7RxqfKNj1R+HXe8JF8o2R
lfY6yhv3sfsaJ8veOWESLXQte8qzdnpCdoBzLG/OkxbnG7uegr8JWPlfYuAci0LLJuPJIJvP+yXr
hCdPE8J1s50lsQeW5syCK2jex5UsV2UzvrhTAD3aDC449Tk1TvU3xXl42c6HVA8jwImimSl4kThA
wzADtqhuOh2uCmv7Nbzjv/+UuVr/63+4/T0vKCuCsPnl5r/O0fcqr/Mfzf/Mv/bvH/vzL/1r+5Xf
vNMe/MsfesxT/vv1R/70Z/nXf793q/fm/U831lkTNeN9y7Z7+arbpLneheArn3/y//eb//V1/SuP
Y/H1z9++gzJt5r9Ghm322+/f2n/+8zcpCTD77z/+/d+/OT/Gf/72iJgkec9IQvn51/79K1/vdfPP
38ix+4dteIaD2BdEvz3Hj/df83c85x9kLtmSZYYfMq/fyfKqCfknxT9M2yBxRziuY2BulL/9V523
87f4a3S5yJZ0aLtx7bjmb//3rt39DA35+ZrxVPx++48xuuZ8ff0xWwTSOffOlK6OUBIu5y/ZIqJo
Cw+dc7MjyBr+XtQH8H9IQ/S54G/Is7khMeIyQF67tZqkPTjM2BddCl+CuFH7eYo13D7FISdX5m1o
3PUkpMeYowv3vaaxWVg1i1zbPTVRpJ/auU3u0owBw0F3unAgo3Ztvy01r3yLH/rY6R5lk4oOlJsp
WGLg1lfQkwY2x7MCJ3KIBxwHoaxvp2Q8mTTfHmJ0+JuIEN9dpPd/lxn3axCR7RlkohqubuqOJE92
DrL7Q/CKhY2qI/612eUEQJxauwWlw6S2Edq5DDtoFZNOG71TI/ysbIsLId+2gV5fYsDuC8vsW8wp
QD0rjof0hbzxIXQAAFq4TTY/H6dSAcE2vRucoT4m2xqMCYgy2Mdsx4pwC61/yAICAAB581mNL+oP
V+r/8vLrv0bxORZBPI5pEXck58zcX15+J+9YqelNb62JD47dFSfyF3dFAcITVv2L7prF65RYx1zz
weZbU7fDvV2sK7+cVuwYwdlCLbIFEGEgtKI6jLzgx1/fx2uA/B8vUcci25hDsmFx5RPo+UskE6TA
kQIudLa6h2hscgh+r9Gc3+YBIJMi0XBnNs2t3UUpyly2L1/qzHrS5r0yUAkjIWqJYdUdRuH8qDeG
d65dehA7ejw1brepxyRZKyaU0GU7fxlb2XiHTanc55433NlKXwza5BLL4bUbBSLtb6K2jTno85eH
ZzIXclkGXJvsqV+CQItYd61Rkk+rKZz/FHi1scV3iS4IXvhD3cIEhHQXoLjSqkuWDcYNpaV1tjjO
LjM9pPdQq2kvBWRkZvWfo6L2rkYPCD4dgRu6/ECBGy++aEm9GXI7PuqWNPYOx0OOUl5wBttiH7Vw
oAExNByMIxlnd0GEo/avX8f/iBVEOcY6SAisbnlCd8Qcbf+Hd1NQmlgxgSlsZwYlXGqARUb4oCoV
PbQ57cNg7PtN7+NIGtqdX47f3NqPPpEK3LYSFcwkCD6sXNSGuuYbR0URfAgj8hn++m7KX9OWuJsW
TmedPHn0pfavbwndywybEKGWAQg41QJb2LIKyCZJtLjcXNcAO0Tb04SJybWmqeYtbIJdX/GWVxoy
iGBwP4IwiqDZz0tZNhKiR16Do9NQDcsxwcwe1PethZ4UqM4DFB/wj1EQ4d1hHUA2/Hfhy/LXNd5h
K0EXKYmZ9Yg0c+ZH/IcnXpZe5DOX6rZMm7ITboNxS6ulW9LsIZHiCMcmYTkPMMkUmOsnACpbE3ny
2Z3CB/yW47EhxxcflUg5ewXhbsIKDaSTE3jlVutyqKwHp4jKvwlTNObr4U9vjHkHtHXwXsRfcjb6
5XrprbCSKEnbbRbksN3IakYX2Z18MqZXaQlIgVBUxPl2fwBQP93n0n6uhiziB7IPX0Pup4jHAJpJ
oEk+jsUbzHeIXAkKOg1yvtmHx5Ist3Bup4UODh8rJRvIY1Iqxyr9Ts92yW6407VWf9JLCksfjt1f
X2v6f15rbOA27wUJqwv89i8bDG6zqZjGttoa12ulxJWnjCesF7If9Qu/VQN1zLI7cgSyfce0c9l4
MHxIHLpnly63Zeb2Z0A/Tzgw/uauzUlsf372ufylYVnClBxTxC/LUpY7qIOQc2zZ7M19nyYxvt2m
PoQSt2yTxQYNvgLYnUnA0Zi1K9sovg0VKt1hSHyCS2DU4oYkI+z1r++Y8Z9Xs8VJypY8W/wf4Oef
r+YA6bHeEoSzHXqcZEJX9T3oYWuh4T6E1Tb5RU6tTp7BIpc6rGxOXAtDoG52nPuccL9jgmAfDTvT
bgd5C5mOzFOA9eDAGKuTKN3qVGDJXIZpnuEvSm1yYSQzWmO4Ux7ReDV2hpXSBMoGJ3E+TfN2xLDt
y2k4IzMSm79+uC4Xw6+vhOfAknYM02Srtv/jFAIJ12frBohTkYnR4lt2iJrPGdwVQnkHBHvIH4aH
sGjzZd/aDhiI8Zk+JYpVhnR2CN/VJAvQqzpa7tgozRCZNprEet2QKpXn9ELppkJn6Og06fa30ITv
oAdsLH3pbpBQAfMAn7QVNREsZQTGPgoh2KR59JD2jdhXRUAYAYLpfnQhO0l6mLArCfn2dMTIDpzm
GpSXqUl1Rjh4iXE/gPSjI2R5IKuiDhBudDcamKWGULsNeLcsrALYCC28ZW9mn1ZevCmn3eXSu227
qScpAiehnpNZUglr7RdIxzNytk/OYBElCquGRAgd+TRdlA0pp9WCRlOykgi9HRSqGy8K7kJGcAsr
rT+9RruF03QIuJiWiflp4yRAE/yijWNw6lJthwbDvLWmO9hHS/Rh9Sas45H6Q8NJgSN/64b6Ha3j
4GLAKOirBpgFIajtSKZHJNNj2/BPW8SMkPMlKDRh5tkSWvjBIVt5NdkQvFO/mC+2aFvNg2JktjO3
Tx6zEU1xbnPWCYh/VOGEIDEoaZAQRBF1kcDHUJwyTT3BFProJxvEMGb8zrV4uDriZiPqtpli9hFW
736lEwrCaCKLiHY2oESnSpw5zAFi1J6E5X00ukKi8FX6AXhRiRR7oAvBDOtF2SGO7c4EV1143xN0
tBhjvEXFtrXo5ksurnOI3IQzOGSQYfQM6FBpEm6B+DEY9bMoKrnT8L4VMTNGX/blMrAZGCGQFntE
KotwzJ5Vi1+gMI+d6B9F6OzYfe9sEJQ0Bk1kBqp9p6tyYNDAuOIE8RPm98rHt7jUg5yucsAl7Ebw
8siDaXxwfuY4X/QJ6NqgfQOPiw3R6I5OAiGA7kJit4D0Qhu2CmibJYwTOuzAYNCoMJ94ROHYr3U8
CgtfM159cwKBAUNSD4nNDkKsDIRaIFRCgG3mb2BPV3mHCCWsGVDlcSdx1DMesMvqLM3hBfOtOdTf
gfYAT7Kql5LFyG8rXDLNqSot2t9R9lTqiLQ657kaiXfXcONCg6UTiqizaPboVz6CGK9wih84SAT+
icbd2aMdrbISGbiVwDf00OGWPcx0wXxqEaeNu+wRM7BtTzjtWwy1nJybbDimkQpJdPZvQu7BYRiO
esSs1LPFY0Ic5Krzg4YhEDSACVqAS4xN6jbdDn09ZooQSbTP25IZ7VpExY3KHYa2kvWhtadvbhI3
j3YKXZJ0P93HQO0kENi9b5kWvVgm/miXCm5hF1RGtf2dE+mwmdrg7OXZXaP56NXpbl0YPqCKzK1n
M2KyqZNIHuVo7odEd95TXGsi/KAxla/benIOEUflk0EqDwpFlNJ9IG9RYkVwbUW9y3xN3JW1HJco
B6zHukk3nHQBkdLI3KEHtygd7Ud9XohYN7QHM6K5bcrU+RQhGkVbRR/lcO9XkVrZSHYOMfly3yxx
yUw5vuSRZFpqgmf2CKL/1kUDpAcV5yefdvNza/VoSTx7ozfRnG9ht7siofEdMDR4nSiEtVaFj+UY
4pRk9o/BwhGvomQsgsm/vIGzlxxr391BnTJuXXSWPSjx+7Fwu6Or1S81bKATAN9vRRkzOmhNcQGR
Cey4r1uiRhAaBPKG/k99q1li3ExJ+ESZAPxhfvZGfXz3ElfRQzYH5J+DRfEePZNEX7wmAfYqNvn+
1dHU2uqc5HvvgBQjxe8UjzGTBobYB6uPGaE1gbyv3WRd8totwhy4vY1Yah/7+kcB5D+LQgvbHF27
ucSwW8vYdAGIIth9SPSq4tBBwDmB+yPkI1kbqqfuleZlZPl9qGtoPSnCqQIxPrOleAlZMH3Enqzu
K3hPlVfGm3ai89rTan7UkCqFQj7lrrtv7XzAoVvZK6MW3kvTRxf2+eZLIzYAkYN/JAIDjJZM6W1Q
2S7o+BnnyQgL5DVDDqM1QTvKZGXRE6K5bEnovSMtO991CugslxybXBinj6gAnt1CDz+siJwjd3SG
O9d04lOQo1nOtBGiZUoYn+fLw1izMiAqSJd9waCLsvmUOKymUeoU902W5QdvNOONl5li27C7bVpv
pCMMfBixFRw0jp8Hj+POY6Zpl+vXXVhmS5W2clWG6PRQwtS3ZoLFvY/IU8yj0ETzN/Hix2g8iIPZ
IgFp7qQsiyXVk70J/aq5g+nZ3DFTQGAYGfQYSUJKitxbqzJwb5L5w/WzYuPFhvmHL1QTTmHWB3sZ
TcBJERrJDQp1dVuK6fcPkweKnDfJVbqubnUEC9jtE6w7JHxDwmGUMreB2wX+bSyoTXC8fq3h7f/z
u//vppWWKy/pizNwRdzO+p2TsN1Wo6HfFQ3ZYhydm7nlS5+56yvOAkQfKRSQ11N0qnRKB0hS65zT
wU1slQ9OmTXnWtanPIyI2oIlVtDa6YNlGQTE2eVDftszbsXZL6N7L+8576RpuAVN/1MAWWjsSdcz
7eDNCVHUaw4mk3PdwD/0ywK4hTjHE4JUGXMhCiyKa1g3YssTb2DyTHREF+26Ay3+5rQV1HrIz4/S
7BcEyDC/G8iGTEldfDLnI0SX3enmE+3Y+t60rOlGgYrhhKhGGhKr3BUKx8F8Cw1zhh9FPTVpy2Kh
YbI6Qjq29xq+nqhzADUaqHIOYYcRLRzLI++aJNk4buItomL2+/h5SbAeH67fJt+Ym1VZHwJCXChl
AYUxfl9MPB9BGEffc78yQALl9p1qrZe+R53eKwXJPqi+0rB3b8s849xtWw8+kElIk6jD+4Kn7qqy
lC4zHOJtHuKRAac+/VyJcnMcwKoG4yZzzODMKRlodwr9Tna2fBKavYGGlazRFOBENjA8aUFpfJ/w
vxdUSJdMufhKMo64XolmqlpAB+Q6i+tLa0l1kQ4VQD401DBeJankBrkiMrq+1yHF9whomBxjQE0y
oz9X7dN0LR9qDZw0vLjwwciBkaKOtjFtEXVyXW6w/31x/qVX1ur2lgCrB+g11YkM0C1MVkrKUvoH
oufJlUkM5NZpTzMgHjVYd4i/F31ednvGpE9m1Ux3eSO+TL380bUGzpUuqpgXmv4NnhGY47UX3rYx
vu4Ol+ch9/LkQTflG5LrfGfS4N7ZnfHQ9GH4TSuMfmVW+mWio4x/pctvrBRUz/XfLnWjOvR5ni8D
YWeclvv2JYuJhuiCg5GYHYdyV116X6G8nOV915tdkD79/HUjy/Q1wxaqLYesKEyBxqpqbXiWeEPX
CaKxc1RHnzTzuu31lnCtaR0NmbnPNUJssiblnN4k3sFwB23TVAQmplnbXJSfXgT401NT4hvU8XLM
gRHpHh+bPQ7Rt8z+tMDjbfM8wYZjqegudLsBFCUD8Ta86wBN4tuPzpUJNnaeWD3q3AeSZuFaBIXv
3tC8+b2Dhl7nvcgN+9MEIOnYCYe+tsAECPVe3NwPkT1calx89rw/KIPonp8PXaBgPPW4lJbEG9m3
+ihCcgv2vDDyZbIlPCILVaDVZOYNCC7zBjDZ9+uGCh8oQ09QGo9MOaN9ZgVqW5R98WwmjIBTgRiv
y9QpiPcs6iZ+sXhvZro154rs4ghIkun0T7C763PFm3KhO7xh+iDxd1EsmkudETmLbvbUc8p3mjA8
Xz9Yprr72U5wsI4zQZ8P6rz5LGSTUZUGSDwTMBYlzh0PNFlvuzAP6bIt9ZYJYUgUfHyGnCgOLV1H
chO8Tw0hQdh+q3oDPIJvJ9gFFPPaEmJfOVq306D8tRW4wT7zxwfO9Mk5MXFlcqo5XV//WIofsj8X
TiOfSYIbbwwBMsMfE1wRtJc5xYGaA/0dJ3H56ujRuNNDhtAKdykt2qw/WCapXpiRcbJU0kfkrmBg
RE51z7mDXNe6t/bXm9fL8/o1HSnZ3vDIwCwT0vP8WVaO6BnYkDZ0Lz2+ra4YvG9Fuhn6rEH506Vg
QQrjKec9/fPmrMm5r4Pkvu97EEg4Xx7/t8/oqTxZaeYcr3uw0brIlMKyPg487ehE7wkIOVtBIZZB
PBDUW3rhQ3HL5Hu4i3srOJpVgnaM0ylwJIq9gEn1OS3HJ2Voxt3g+SVq05nkKRUgWc0xnwYtIxox
6synHp/Usk6j3z+7fvf8c21OgMhvdaPzOVohMfrZP46LeEbpTfkGpVG8DVKFlL4wLY4g8042diV2
MRKx10k/g4bjNEUgtY1SDhlJhYSEeaF+ykT60quu2hmNdGbAuINdJ572uZGcndDoCLAZQT1HWfvd
ZK+gZUcpfIY/VqDGutFBr2ykGWlskGV+c/0azn/3EEtEfZC6BjWiHGL4xNsJLXCp5emGaYpAs8Xw
ZdIpQTKDRJA4KsibANV3Z7kxJUNHFVJQNsOvN/QTfdj6gqr4jZK4PyRVzQzDcxCMWAH+ps3g2uMN
7N3fP0R+Tntg7pNznjDPwhq/rn3yDOzWdsCN4XHifhhYq1YpxCAiGdUhnvrxDRYyouF5hYupGe+z
pm9WdGpcYDaFe6ASV6mdv8Dy0W7iUvsSaQU6MXbFecRxtCPqL1uPIdOTQTgp4Q2mvsjLMOHiqJmo
DFa7wsSDkM9RxU5jxHWDuheJY243a1mFDjpXeg0bJcIIa7Q3PXqJcV/G915df8bpaB+teeuKO7M7
5NkI8qgSH/1AeajGQhxgmITnzPZ1GiipsSuw24PmDDmc9E5+SswwW/+cR8Q5uJoG9tRt4ltkrIcd
zhUarjcTwxIs0MOGgJNip9A+fzO7ry7NosfMDW8nvYT6TebTNdVqkzQ126TOVrj52bTUMHQ213lX
TyTdopmzJAIR8oJKs1xb+lzLB3gOOpKISI3PbhO9yQ6CtjvTcM4KgZM7m95Qd7AlXPbBPsAk0vWb
rJTjW0JgBQD2A2Hw1pOqhmg9GdlKkHt4SsKuPhdfQsuDD9oHyz7t4EWZDv1Cy+/UXYseqfeb8INN
kDSM2iOPPMrW7rzcaI0GlTUxBxBpNguWnXUc3XLekN18V+Ohe/g5wpOgwjMbAo0bq7vJJJH+OnxK
MeltKVHHdU9rdwFIbc3LI594Ob+0wLIesj7ZcgyFZ10JynoDSWuMBGwfolte//zTop/6U4UyMbbk
+HA9dYrJxYePEBaoTm4f9IoTbQOI+cIMmdgsmUw4OnSFAocLgoTNt+sT2E+5ecoaYCu9rrID7c4a
1sS8/U5RUq9jb7gUDhTPFKL6erp2oaUC9VJ2tn+c/e+xjv+N6x/VhbS9M3OP5yxvYuag4DIMrb7g
0DBPrTZeQpf4LgMj0baZK1lL1/JDOrk/uvnWRBsSa0ItVwjJw4Pn88q3frXHCaHdDCL59JHugVSD
XztcX6bryO/npePnhM4FBVqf65+qJKFXYev6u8A0RgSLDcYPr8mXJvmqr42tbUZcH4ekC9tbi+hP
3XbiF4R/gNfj7MHPjUsHmGcryH3EvyONl7FRR5J1OXto3mOKsEUSIo3qESebafQaGM/s1k795L6z
BXkKTmUvajIxjmZW9PQ7FFb5H/GIKwYSQjDb7j5KkJgH6FtYMfPUXQ5z59WezVW0oMZdl4CacFF3
LzIyaLaFfMltisVet8uLVwP1TdLgMWNF2WgMyg6jw8QZahwpJ5mNcGiaCKXnM4KEp33/78+0OWMd
z4UP44n+VxmP1WVICV/3eWm3nWjLudtas/DMcHB1mzIk6ccoeYpgfUCOBa4wFoT+2jWCd4beaPLg
pZ88NCi8ZzPRP3uBr+8bGwiKLd8jX0wXy4+qfTIQ25OxBJEliP3g+jjRrEdYBWPM4+XwdJ2xGlaE
yYkt6PoBMvvSRoKF3r2CfBsbp2Cyh21Uz0y9rKUEp1d+g+VIw2yrbeS19nesOy9XJIyQrgNxOiZB
3HHcU1S7xp54QsyntXXr2FlFRyd741k0YAShDRrlnLeKwvFVQ3qDItILT5PS8jWa3wXs3vHN4IrY
OBbtLGQIP2s+DO3Jrh2SLzeS9C2SA7RtX7mbEuzHMgtCOj0UEs+g6rKYUTQCVgNlPwrVn5+BqwbQ
6jNbdORwSJU2rQs2ozePyjNnLveh0K1aUeRitDR+IMkWm2LOKhPEv/f0om5SkK33NOE1+IMDZsec
cqK3DlHkp7BpCZvUx/SlMEPAPK7bIcSfu/uOF66gIxNqU+Efq/BmeRsHN9yKfqez9CyKO7OS6mT2
aGur42Qgq27td/Kh4iXb0Jw4HsIUii6uz1XuO3RZs86kmas3S2sXmhUNzp70IjwhlHyIGVsbKBU8
gmylGxSiYRC8MnQmFJUA7i41UH9ViJtHfx/PDQ0CLTJgesn3ycwOuhmvXJmodcz0jmClJCQUacJ1
5IJlhH9/rNCd5OGOCABSqGubworBOnAVAPLkaDpeTYgKtxa+n9wOGlhBh5YouzccML1XrOFFEC7Z
zoiCCwHGTkReYqf/Kri361L04XIQyGDh5AFNhUKSQAPKBDRnD4hhlw4PvQGjIdHUAV2b5mN0HwpX
rqwGNIRgBtIX1qpkNuUCwIuTGRF9ZWPSpghbUrZm0MJqRNRrN7CiuWzfLcHBRmqBvmo+dVHLfUu0
QFPXzhEjWuUzUeAQCH3aLddQAbdY8elJxU68wVxJoEy6tsERsy+Cls7IIUZE6xPpUXUcN1oI4na4
Hz6TEadAx3RkiICAOdULUF3mVlzxi0ort5ba0WF5juisT6IEDdzSxsUh0wYOZy7pPlEnkMMxwbF0
E3s7AJfdtJ0AK9/VTw4qCbyOeOkjuIuh7y7xzBpr8IEEec2SUFz9Mvqg6H3za0h2nfGeauxIQtkn
/EwEbSd2wyQEJ5thd2t/3q2Yqr10keTprIns07KZPpQ8lwwWFqLyvlU0abbN6H9YSI1NsuDW5BgH
i6jSh91kBqfCsr4PYDlWI24PL3atFRu/vkugrCxSWv1ZWN0AiW222LA3EjU2D0Q/FDbap9Ajv00E
xXNdF5sgaG5qU5r7aS8S9znFw83kCJuOUIAcNJ1zE0C6rWclO6ruzzHMdiP4whXj2ZNVpC+GPR1H
Ob7SiMt1ZLJeOKx0M0q2cFefEeh/6KRVrMjCeQdl/mTMjfMIeSmAcrnOU6TMTpomm0joB8IxXtXg
j1tjnJjU8dSntQ8KQOvOGH4+mGk9jOHX/F5p2RBdX4PfbMSQOG1/FeVqTpuNtqAI6e03P4LEYTRU
l/uwG9/7qPhqgj5egmBgLucWAymkpHjIAH+/n3nn3O2NzeRGTPAGtZYOCxoQ6S368VXbReYj4eYt
BIsW0k/xKmx330yQMKk6X1RVFSC7qouZenu3C9QDwLeVY3mvpd/EC2CJ9wjoiZ/sftj5xinIdHR1
ZvvQP+L5BKoIHk9exciRyFXGxo/XhfLdc6DjbcXPwWEoWEZJhmmYwkXP/QcLk9vSD9ioxp7Y7Ktb
JgzTp7KCKOfm+pum3G3QA26pk+hoq9DfGXIi8zN7d2e7O7QcVpEAYy/1hLMCULHHQ1BuZZJeqN8x
NyY+h6+R8pwgMFKxMgI/YscK1qZJZDRVAort9Dtvb0LH44YKvSGPeQZvJQ5ddzjle90yX/eNDN4H
JCXUwUjctJngnIt9ynwIbo9Yk5hNa4UB1dLx31WU9SuthjI0WSn+7dpZ1bn41pD+RKodCBdQiAva
zs+hBoM1zOKdOTin2aS5qiP1igg2PoRZ9o75JzSSAVdBTDxC9tnKKmZsUJBrWTsMymSxbCIAMF4z
HCoJN92sZ5MSINu+NTbEgTQAJwOTAjXacdJ7EoeO3OOtDNI9SfYIgJkYLaZKgxqDHoZBEjDYRlO3
UAOwzUPAy6O4g9s4T+foS4Id6x98xkorPAlgJNMVhOfLYLGLFqbcxiIGic+enBuzgJ/G7fg4lva4
mIjhW3bfu0hBmMxMiOkl8fGEqyxr+kirAll4JWYjTtrD4VE4Z9IQMlGHSHMNh4/LgNynWxAzemX+
ECb9rraF62rAGdNawkXHrHxMa2Of1wnLu8ujpty8ceU9U78asHP+abnqLRNR9jqEZHJSNIM7A5qZ
BeO4rhVEcqun3lAhBJsADbr0YCfxcqy9HgalpHdcgtvybe2JjWRcVXpHYElDBVPVeNkK7b6vGMC4
sRAM2mAAxon7Gg3I1stgWOcak2GHOEunVG897IiVGc8kMkG0bRMSp0ZIrPQFRx7eFYMNIkDQiAXe
syOaV1tYfae2gcdMktFlj50vlCQekr6MVn+qbwqN+IUJEmMvQTt5AaxBXaXfbRqRdYmRCUYfRA2a
1Vh/nqs0WZPXAYKndkCx4IOvYKp4VJETLXFG2Ni9BCQtbBJf1oSBHzE6+CYbBz90tlJzacW2xR1a
fbE0vZso6QVhEURX0wZA0OCR+eH4DS7OeD91iPqjikAEq3TXTTNsoQbugK15R0yeZ7tIjNtxaLYT
WyBt4/qOPtuee0+Y0+QDCujytSKQYjMVw1erkx7ZuWBKexikfRdCpvR1gI7qhHztXrXeiqMuvtgA
uhCP3DjU45sKGCFjfDp73HXRxcGuAqGuGT30hYGWHZ5HanWrODWkMm5Ca9g5ZJ+vElxZRdm8pSyQ
PgGuS8Mh9RRaAL10PPdRQBKpWxJT2Qf3sMow8jj2MW/bEJx8deoZKq4HRFfAIswlCAHkWe3gr7S4
/1Ry1YcaHR1wxkB7W4htUMI98cZEFPcIQDtCxgilUlimDS8ZMXswZ8ICuplKdTdgKiLOsDiQB2Hv
Aq+jrSE+4LkSNl/QnZsSpqyyQ4lnpAUcL++5nngi8El+QGeu0GLShNGyla0RzDeWNZ5yoOITIvt0
FspMY3D0fLAMoaZW0HBTXl9nXLe9/tlLGW7IUzl5Cql9UkdfwtdhAAgiD3Pm1aHi4GcScYE1GbVK
KV4AgqqVOXKpaiYJFQKMd8eRr2J06w4ILaYSDU6kISjkAq7D2F6pFgaAWYxssAKQEZj1Xc8OuE1T
dpXK1l/NLNyzq0OFiIgCjDn6F5TCuK+KR9TSp3wiHhrzAfkTAUcbIi8YjyxCF+N91wCEjJnUkbTw
GRQx9DGDPEwUbGR50yECLrvsFHwBf4r9DfDeTU3VvwhT8Vz05ExEXnQKWmEsvQ4839DVGRiTONvO
ya5Lj3DsQsfM8kiH7nkcpjP5nkHDud+37pvZym1TTZsjJADL7BbINd5BOOD5iuujGmnsOa3YuhVd
/3QAkiTIM3XlU+VhZJem4ogpWXrRopKBFXAV4aWrLJhP6TeppY9BNC7jJtb2Vvgd/dALZ3oEU+si
s05E/OhLKAQJzmWoFrD2/RfZZdW2SMYVTeqCrI8GWVgavY42oHDLtr1Drg33gUXpATgfb1IdruhC
5XBUlsLTBegF5ll+1eHXuOabDO+jrm8iyDvIIad6ocySOSIMP5hk8bJBHLwErkCiAZUGPHgP5KK9
41DK8VXUlyTxj1qQvibFLajOV40+HNCXqaE8GNxlYkkaLBSjeMzsZc56u631vNkkTnQI5lCcoCJO
NXUaDhhA1rIGTrnX18iWyE0KYq4DFdTRmnleuZP1hztJ7C11nhzBi4zoPnXAgamDfJCh7TwkMw7S
nJZWqYKt7fgULUXI+ukoWHz1Iw0Ve+mq2t1rtvWKtZpMQ6ZBqwGKy8IT34QBj7rphttihDUKk9ri
2UsoL2yY0mTY4whlG4nwLsHFeSQ5HPRmb9AxtS4ZlxLJ0lyQtEW/2TlufcOHl6Ss/FLBDaWHNAed
kTjZWZdBWt1yasN0xx66CQisgFR+q7IYO06fnwe7I3fWF7dWzrmO4mQ56pIOziSzpU/i1tz4YgJc
ON0uxKqx1PQGNk0DwpVoHYyt9Om76kUfwUCDNwGtePTQUS/KEUqcC4w904dnEl3ZEJgYTc1MWApJ
C66bl8a0V1btfkTSeyWY0Fg5ytv7COFheHkV49x+Z1VRAR5XgtAnUZXYlI928o4xyWB0TkeqTS05
BOk3umvG2aghmEHuWWWmR8hBqG8NVtOzBQbZ8m61yi8OjTR/WOVjzKl1V+mmzQ5oo+8jBGPT2uOm
lLCH+hIm2gxwcwW0RBcdk5Qa/ft+Q2YK8RlZLTaEx54I4P40uxmM9x7n5KmzBPUrq9CfpRttzCEd
ubzShfLLhpGi+j8cndlyo8gWRb+ICEiGhFcJgSRLnuXphXC5XMxDMsPX96If7o24fauryjZKTu6z
99olbmYaHFbYp2iC2qHwKBmoTvaST36UscdSfPSYMFYgqWmJ8cpbcXkl33Mc4UbesHCqGf5ogq3m
irkvVSYGMMsFSq3b/zSS5jt7nCGykmQiWW//w8pMjPq3MdfxFIsYso4z0w2dFUfeb/PFNuM/7FOg
BNfiklg/nVPzAdh+P8rcBn5msA6tyKQrb92vYPr2ekdbj+6Vm5PIfCxdahwmDCXsXsbPKG6Tu6kn
7t1DR7dRd8msb9xXWmHGTjmfc8Ev7EoMC+pzSRfvYNPgWcDVMU2xV4Sa60j7N7JBgaUO1yGhc+08
TvmHPrPPahk792u/PuS59TdtZiPQB8RmlSRHGpvKHaVxv3PG/OI2CycrzIp+KW/4GajM7pw/mi2/
0sl4s6Ot0FUHss3n/FBBx/fdCrpWDw8ugSU18efzKoqPySY9J4Jz3po9UEADQ29aMI0KOuFlnJah
ScUuW3LBx7V6XiA0H7wKbBpNFPtUdZeuV/zqdP4xbCbNKU5i38PdzNz3iZGU9mXUDFji004vtqJr
egTwdB1qxvVm6gPd1LUgFTBXuqY+pcbHMEJbF2tKsaEJTnWAh5qv2lfdATzxFHDp//+rjWyc9TQv
H/CP8SMr5p2dkvRxJo1Hr2kgoVHLMhUGkHHJDqFB1rYdkr1EIHaOsZpcaSQPk8TT0rRHu5+mo4mn
ZZuodnFK4ViLkXRE2pBDZbL+oMuCNSE0aISndX5HjUfXEadO52Ved4ykU7UEoiOOiqiXTzFzLN12
QTVlyELGhsROXHgCSBSEGUkUvAx0eNblsUzdNxyEmnR0NOX7ftvol9gmGXD680oJTFBlVhtExrU1
TZ9GDGLQGf1nQ+TofCzoYEhA/KAMwdMpyt7vNrtkS3kRDG/bwET9VQ+TOlgthMWafuBO8rmbkugC
MfW7gm1F3xQ4dINm1cjE4KVryLGnKTEeapdwscooCOKKuW/4tOmTHuqUfR4pEX7WaQvBc7yGZmNs
IxsvUEunyWhI/pqGag99om5D9byiEweocOluKRug4MVbOtT3ZpQnPl7Lm62D4SgX7xlfAxeeKTst
Fl7OvK4jFA5D7Npa7xltmClc0l5PlEWF06EtTG7FZrIhxOt/mZpNhJlZYvH8aixFTRjfINXSace5
wfhUMoMR0pL7ApM3nlMyTdVrBqeQrfjzWkRvns5GNUpwAw7St/MINc8Zs71hDvUhraTcbTdA3zKK
q7HqN3ahcNvbHtdWbAEOGoWf9Syax63cTy8ZACEkplXNUOFg7XLWw8yKa18OcTjV8DuUNjih47nf
LKTzRRwzo8KLonmP5GG5qq0gzto4v+DvZLeTNcCCBibj9jhXTLGCoP5iay9tQ6VmaYlHrW3e23iD
Tc8QsWk9/Sqj5IbrzgW1VUAiiX667H7EW76bE5evjMgEGO4wHXnsimK4KwQ8WYJ0t8pz/3nU9nqz
C5C1ACDbb5w+3h2WKS5LCcNz5B3lxtCukFZAq3ryS+v7fZLHL1oy9ReRoLsCh3iKR8RgCzaL5i5W
oLVYp6IRbEJRdocolsWRq6qk+PxQxErCaTBJICfij+nqn6R4cUrrCfCiar4kej6Eghzd2EI1lDR+
zjYvmEY9td36vAqCwarrjtDluJMsPeuxxH5uJnrJuogBfzIthMF6ZCNRmyNT42webLfg3Yla7Kno
2My5vKME43UtmrBuh48FxWyIp+ygnEunbHHA/DwDO4ma40JuJC+kESa6qne27LqXX7nq7QuLlZvX
tNElLl3oiZpxFLJni5jeDxi77pRh37oW32TH+O2X7sXrKDvJiZacOy6OdgnAFBvuXUbbDgjRXt+C
Oc2BmgrnAGoSiA3GGcwK9U5MEtVJN4oQ4jsOapbFlFFJlpvuIU+FCOoc5dzszH/rYLt7N8YQ0zDo
Z/lWpdnEjyBq50ADFb2THg0juQbHA4bsQbclqBn5NMUWNGEupueUFy6ngwZyUQ0Q/D5zfOaaV70I
D+9PFMOg7gb3qa5AI9hc5BpvUEGfTe9kv7kQ9dVfQ9E6A6gNGqSdHJkOuXcRLRqkdqz4u4TJpDGz
YvI5WS77izF/jqBPYo9oed9DtL5MjXOcXV7wWS9L9osGVqS8Pa2RhrEcqW6VWJEaTGw1fUzmUrj3
bCMCffm/yxKzqxQFRKSSNHtO1eWYd9O+7kh+cLX/7mKGe8wR4FzrEz0uR0uBhdCXyoebN+yxpKBX
Zs0CvA0tfNDiBk0a3sA0eI+ksqlyFC1HuX20FiQyp3ArZIbFvMMfSsWAONBLZT4xNtyxQB6CsbXf
61Ku2MLcG8AaHNzOyk1io0kMw0iu3PgYS0oLHV6OLXU4rQO7O6tn+gI6/jq1jTxkpeNvooZ4v5YT
FOHFvisIFfiU2i2+a+PGdNnfBXpL5GxNsoHSIAQmq7e/1ywCn8U7UUltYbg2HrFRIZfmy3osB+dX
N8Wz5/ETyic2QgRGUq27owvaY4h+KOT042DDx8pp3sEkwQvLj6YlMB+uJMV2QProTjLdcFnzx8iy
n+EYzbBQqTjnq8KApoCvY81HQKo0/BMN29ik5crKViiKU5rXkvVWtArnSuyhFycwr/WyJ4gK9Jok
AmtQGrb6enkc6LK5m6Ht554IDAn4uPMqAUbLeVoHir8adwq5J6QBGJE9AGGqGsalPJj4XPFuvDNB
jY+exDbQcLjmBkZ4EM/rax+V5XayvE2j6YVWh1VgMHXAL5N9aCLjqANgbD2tB9PxkxdcySCFZk1y
SvIxu2FCvzY2Or7K6gP4BBEO7VKfKAPHp+Zw7NQtD6oiDv2y9k6QZzVXrrE6I1WLR6YTgLnF+GyR
1SLeuU7vqSMuq+cy3VZRczdC2Z7N+JJZZdjokTyloJGNRv+TY93yM8Z33ozmG49SQs45fpsydtup
OUPdgCAwtfoIoqK8Tr/xVtdDfaF3lA1Dau5NdDt4A9yIp7xZ7/mg6g/K5cNpj2t6V3hPna5eCEJz
W2o5RzrQEGx10YHi5a7SvJelpcMaa8xJoppCM//HCAH9ipWZmxoWzV60sgErNUh6tP15bGhnKCf3
5Al2aB7ogcHNjeNM1d6Ovhrn1XWjG3XG9f1Ku2GOwhzw0LOh73Vf0ykZqacnWO4Q8HkTD5SJQQnA
NRSf9HTq7kgbPlU2monM9fVUJRhju0x+1oyY5qg9zQu0JgaCoKyNKIwzPttWt2I8ARTG7dXHsgkN
rK7+MRZ4fmd7ry2Oea5H3psrKnBNAIxNTX1EokIU7M0gN/FFLCuwZ0qh/RkLLMrvDDevuBRaxYap
YtTuc1cLNCzxwF4ZHOrnpUkcrAyNZHDTfC7p6R0xnz0kwCEDT1ExJcKeYUQTBFQdb0UqHuSM7IdJ
GKMcjNzxj+uMFMTRmNaDC3zncf7qxk82Atb3OjyarUWFEBHQu0Z8U/O6BISY2D1J+4KYSMONJX6k
Y6od25q/UJHBAxtcEKpYp1GvOWKE4QIlHWrbeUPSnhx4g/1hCErW2lKd5rz+2+TWS4WCd6fZbtDL
4smiUPWxG64Wdi6fnfUTdXHZ7mdaAI4Vs+O7O/pb2z09wAWFUrRYzGny2M6ODPoxrs/SOk+jB/kd
15pj2fxW6TPFHNsehyX1nMGCYzJij9DQAjN33xTemY/axL1szQX/KmhOajIGCedeNmDck+IPDUFh
lpZ88zRl0ckDgq7lRt9FZh7E7fhAxpLHjuF5Zb8dL907ZoJHp4TBZ9vYTBTXx7MVY7eqVhcr+EgY
MJ20E/lRoIyUttfRY2kZwKca+R0JCplV+lVHzhOhHQ6gmewQN+5lbzZgg2W1vrJKBWzmleGipf6E
swXP6J/UsfOwqAYeY7YMYJ/ot8Ec8ary7y0ctbnozSbctk5xX/yQdD8V/TYRlcPBbAkHOWlHoVDC
Izc15qVQ8tKNVPkCY6BkeGyQProEmCFWdwdSjuFWcG0WmgOr2A6Lvn/MF893GxghTAaB6U7pkZk9
WIz5N8bu4ZtJqt/t+AahF2WOhYUzP1J9PGBI98jnEccmO34nLWq9naZBV7E+G6dXew9aHcpsGTIa
0EhjaYa/CBkOKX1tVgOr08zr8WWGBqIVcVB0aMP4Lf/UKWsRr2+WIymyjhVN8myZ5XoyUgLiacy7
cOEFtx/N9AGshA8rb9zROq7nevbaad8a1uNdXm0eC5kEVNeZvlip/rTrKdrrw+BgLOMPKJetsbsY
4EBTU6VY5+6BSSUnWwCNimZKdbI9SQQ/zcYZLET50qYv68bhESXri7Vny+h5d1VMc0EzSbE3dO0Z
KSsJTH24mTnTPWmpq9UV2gNlPezTg2rk5Z5PRxYm7Hqqk2axvkvYTaiOWpXZ9OoPLXs2V8FDdN+6
1ywdkMpOptu8eIgUFEfzFGIotM2Z4FyKdYXh4BeqAQVB2ChkycWtSHmZlsY56ZyPdaRXJCvHg1ys
kZs6UzJxMLjJV1tjU6dnbuzb2ZaJrsAL1vJbgwN3jiOdIjP54uVL7VtN/x0Vxhnn2XpwtbY/jNmr
cDMbr5DJF0EpUc6Y9Nou6XXNSvoWyLB0U8mPF5tM1VfauRxwwfOA/6thQt4ZqriVbmKHMDG+BAYN
XzNAzRjlCupN5zuqvqVgOVdnsKxi3R2Rcth1J1P1wWyXc48fOxBZ2mVbfAsT/wkq3kMjWVBIZz3b
HdK3ubDUs7I3FmNcgdZxuqCx3w+a84ZCUwQs0JnbjZucfhscpU5RninTjXcDt/pw0OP7OD7aC30c
haH7BeudHckwzA2FhkHMWnZJXvAFYRRbuRNxweBLMINkES5enmQA8E533eyt7cGW/RtrxTTI6bM2
ltZ3YugDYPgS1fchpwi9QgEgyiMQ+Bt3Kn8pImD4wuLEso1/fS4vbNHuzXa52aIAj1WzNCEiyBNf
EL6xouEQ8SmkVwhrDKELK1nrXdtz/7ch8Bw7hONRxagdkF25CuovUCu+nRHuZS0vC4logE870bic
Oqn9amb2WQ7xt4Gd6CwLTkMNevG0Fg9e3oR9xuSij2jEGIRenQxOeKzQTfRaheQQaXFyMrBcB8u4
Gyyq/5QYLqZlvqeFcfUoPx+XS6Oax3UYl1PbWkdrzQ7RmnSbh/axKYb4UIjiPhmG4lBYDESFvNBy
Qz0d4uSgafhyF0yjhki+OvzNCrQKlnru+GyCrvADH4fZAjpWj/h0W8Hu2ORMmmdQuS5S4bhi7E1n
9GKvfgZswfK0esKp/9Rnxlf2lun8aj1en2Qqb7kzL+HcqCP8hvJMAxtCNb5qX9IA2wgtHBsvzMl1
EZEljUtT8Pfai2bHpQ4IJsQYQ7gv1DI+LV72b4QNceiQiNNEP3jk6h0MrSDVHkUmVz9zWddGYMcr
DIzEy/XCr9q3LbesQOHQW8jEBEniNbcKc5dCnOLJW94HY7705HoGc6PPSoHVghf4mKK31SmC3pqf
gAVQY6zx8ZyzU23nkFs9SuU1LpZW2R27JPuHQcTyGbO1PWbVca/0N0UiOTHhZlVEPDHDMTxl8Zuj
YhTlbsCUOP50y5Pp4v5nnT2wB851ij6LyjlkSY5wA8wip8UbHLYMHGqJGVvJwN4SAdW9fTPF/OAJ
46HqhYBpGi+7RhGV9TYzz4irCdnp9uPMfBn6SmFPvNAKpRQIeQ56kfyFw09gmGgw+hzPQsNNVO+8
z8Ry43A1cMBtLZrJ8DRZEZ6UAZTPchaojj2GL8p/wq7pP7ICeTYd8g+7hMQaP1IpyH2gz+O9aKiC
tn1oqfEOePdT1423fDbe7RRz7dQWXN/SO4VZQkujD1fGv5Wt7ICP3pmM590gMSS23q2OUsiWqC6m
Dpu9VJGH3oZrVjzoYvqp6B+VyJil0t7rmdehHiF/Y3Qkn08Dqm5AAYpXUrR8a0w3o+/Eg9WaStpV
Ae7ZkbHdtXOJz6V9X9afJHX9zNoGBrfp2ZTi+OA17OoI+rJvzfP3yi2Wm1h0Ua3828Je8i19vpts
J6XzK/uhxvsX4eoL4NqJbXFC5Tfuhma+RkFaW//ga4GSoM7N9KJn3r0Nrt4GlCoVh3FbhVZtX0vy
pr0tzhzIu9xxaAvrHRbEBL+0mBWJJ7gny0O2ZIeKbZu1XZ7hXO8p0sIS0cZhN33maYVHc41DF8M9
OPQ+aNkP+9uPwFQCLNx4AwP9bZXxDz6kYMzahxhW32ZGPjoemkFj/oOWjg4Ymyd3jl62pzRTzuO4
/APQgE2s964rs/Ayip2auQeqsX+fNZLrLTMH8hJvPQ7JYuazYgOVT1VxIOH75ICF84EC5TvHU28y
Sx7JDmCjIXZcYfW5We0gdhL1WTrZjCxL6r1ixMIms+ypKyAjItJX5WKuZFsxcIC4u04I1AQH9WCF
tl+NJQFhtOHdtLUEajhoEMEx4xnJLTUSjnGrfB7TyTnMZbqcRPKLmPK2Os5fKujZcCKnEdLdR9gz
2aOAS1gug8x+MdZ+VQIpZ55JkQ3535U3215PvIc6lcnBUeRS09EhONXD6E2SB37zB3dyQqHRVjIV
XMdMg68gBipXgMkjwDkimqhq2dlW96uy5LxCxsSc8QSgWJ0mL/4C4XyznixPj5719g88aidcU4A9
luWdMljHvpOW5aWEKLhTI00WliPEdsXZMfshgxjRv5UlctBoTu9PVnlRDCnN+4hh0+8yrAkRTAF2
uJgJO8s5dQtn5ahd2yW36a0zWGaLezgENesG+33oWah7EEW5Vg7HgfgVD119l7OFOBaPjk3wPGom
llzVJ6u13dQYNssChi9zRkRPTQ7j0kEVj2qm2WEM5VIfC0CYOxY3DZjNcaKxmTZarjYzoBBvoDDB
i/0Jf/Ss538V9Wo7oWqN49cOpHjGSGDfGclwLyf9yv+h2N91LRYUePdVrj9EHqoR4GIG6bHw6fu9
6x3aXjDa0QX9AUEHaaz7A1DV2jlM4gFACV8Nw11tc72a+PiEs4tdh+3gMdUzv+x5P5dLYe8YvC0a
vJzfJtJfQDV/1xzW7MeMl4mY1M506hKCQf2tGuvDq45NC+YsHSg1yuz5C9IJ0J8ebwh9aQpqtLou
5ab95fAwjbVs7+xVwpNgj5RSCi6nI8zuoIgxxXDzPBpxkz1Z2fidVcSLzSj5jdbspc5Mi62reWpL
vUcPH7FxYcXe6WUopqh+1OwfadAa2pvXkdIzvWROMnKMv4ZYQ3yh8jw9c9++Tk1uH3kgEyraojyM
YiD1EbcAQ/KmgAc8BQ07OTkO51LozZGsWHrA+36j217fd6ZzMsdh06LPC6JMZQLAH5R17+HvpTCp
PUhhBA07szWuYH1yidej6Ky8C5qmVzcp9XzlQ2vyly+7zuUi3H3zAJKnKAJgbT+23S5oZVxee5Gf
6gatXTXHKUeG9Zzxr4IhyWKdzQpHOxuDs1yMK+I4+9cFqCWNB8SHPEpWLNLA8Vq8FiILsBfdypF7
Rz6O5KU1Xg1lT80aoWeWOjI+mSJ9X/RTum3X20S3d1vmZtekMesbrdB3meL2urVwjRr2SOBysP2N
+Wpx/ONGm79pCLwYKCS56e61DpOP4kq4S8w0osG3kFRj1ncqOUPejsNmIOWygPvnJ13pFKE7d0s3
VPyQFslWj1CvPcDXN2d9Tzbq3nYx5qIaNOd8upZL/a47mn7GYnsPdAf8m928OF1WnyYdlypaFGGj
5Q00LGdW4U4HkMuQWPWoxLQQQy6b6dFp8VXjUb3zYts7pnZ9Siin9AnsRj61K5+pjovZpDGNLa79
tPSsZaK6ORdKPa7NJqrz++562zrCc4Ix2WDgS3ONJoECp5V6G9S3U9kPA8m+YOgaix9Td7bANOAP
Sy/W2oOSMgUFFLJ8QGHSmFEARyvkDr/BF34cAAhwCWM9sHaHZLJol4dsws70B4dASLNOE3Ixxm1Y
kmTawKRW1/JBJqNJ/iLZeaCmOXm1G5E4TrQ4mfYG6ciD9P4UtKfRcURwWZHJtKMYCRvsbklzYllG
99wesyCSdCoo3vuF2AIqdRTCHbtjN93vDG/+FBmUfkhi/aD8heeS4J3aOyb18mXafxfG+KtXVRJw
6HG9hAectfkBh8a3i6jFT4jXvKWeDBr31la/tj3zpweNnpR7z5xOfbBNNIeCXcffvLRzw0JjdCBN
GCSNqQ9kNbl225zhZH4T0+5i5bDjNeczR0BAlNKxumd3FvEYDH7eQwPECAeFetLsOQnN/EXOsJ8t
pNQD/ohHWn0gijjqq1375wl4Ifu7GefhuhzGRefrNa+OywXfHLIGAwn6gNFfzZlSk6aGF9Tqx7FM
69vQrsUhHdf1ypv0fXKHMaDOJyVKU9zZE2GNhQ/2miRhnbvQWQRTCq8XLE6WFa50juxdjd88yfOH
osZgFxUcP5gE54a0imtby3kxzHgfN7dFK3OsXh7oV1ySNMK0WmVcFjf5pBYVUJfOl0MkrkacYerm
o+WW5RvH6ovsWjoX+VHONjV7axMmXEnYvjEu8q/lUP1WL0PYTA9zhCNUzua92cWHnmLR/SpNutHW
Et8gA1BUuvjwIx4RRNZWyfgu8z7hmnF/9XqT2YU/oViGN91lrwblMvetmF1P95hLuG0yYaeJeBd0
bbQlMfj0wBw8z2kc7e0Ezs66KHl2gWNjfLrMGxxztNldTonzTAEciMdCMRVH9as9DQ3G8zhAjeZb
4Zm0wxoThVc/5IuIs0Nn8mXqvSGKb3nRCUdaS3pEWclxHl0Eh6J7EilBD9db/xibRVmp1uN56vL9
moIzY+sPkcVKKGAxHtUbR3nB1JUanG5PqL31wywNpjt0JIMXVIS2wIkMfpqGvBuJy5sBGEpNdy7A
+Z3oaW1NGSUryzlHw59O86bLYriUFDv/GH1Y3JsV7Ch6ktyGb8zSEBQaRP7WJuJSuBqS75aQ09vz
krwCrYvv8U/zuSHHOyeEEjC343lSlQGUgv/Zd5ROxSMf0FiN4jpSTxZr9I3WJF+4OUK5bnNxAuEU
0P3jnsE63HPEeqfGlSlKSkFOhplp5+QIuWNaD/hncq4trnztykTuWrdiM5lfhbOyB4CsX3kig2jQ
Ae/gCOui4V/XuPMhypybq2GsKLDN8ocvPHs2NBxgSloIG/glgl3oWQaTZEFTCshrpoASIwcXYBtS
vYvFqZ+171HHVelOlDAQdWS4Nb5hRykaYMWV9sDCb6otTMF+PCk0JuCoObFX6HKbmTzbdkjFm0Oz
FvdqPhjNgg40I2dghON9tF5i5WT7xq4lusndWHXYbOsVJ32s/oB11/buNP/AI/2LJo0pyrT2bk/H
9wog87zA//BW/bEhBp/q9YdhKI70NVCW/JtrGFaxbtVQCifUcBwAoi47hitA0QNnZaTEDlfMOqZ/
izmi92aM/rimxz8gtW0N/bhDgL5yNpUPLID9vrEAN+XVPb4G7hOsI2OXZN3KN61rmW80zMRBFMGi
XgV97GMV7Wk8QpAw4heH7pGjueVxWrfTiJMi6UQywqoDJnSnQC4ZuU5pd+6z+I24kcNx64jPoq3S
d6Ew0KcHc3Ic+tD7axTR3pHqzMS56p8dTTFSLJzBk/UIeIhigeTXdbN3mhbteYJbsZMSDFT+t9Xr
lyzpqQboit9s6qjtifR7x87I69tnHs/Qq8XjUHffPRLHUn3RyEcJVX7o6/5+HMfXebFC8gQXZofH
Kp4+cryhw6CjBToP7ihOi9gmViWv8YiTXaUvWxinLrgsawUJuXp0MHg2e7caPhyTwE6plZ/zbKBm
0HYoNOXjpKOSPKZSTZw0VQRJrvxSX/GzkJozWu2SiH7eT67xYox/1MRHLE1CtrEfeac95TgEBSq0
Vd/GpDxhimSOlCcai8wzq2h/SsFPp60td/C7z72BCYiLtFau3LCg8iUUMAZFmYN/R4aO2WWctFIj
FOg9WK5+tnXvrzHr+PXXd21bfSyttZ7sXt4jh4fRgEhgKGYAWSBGYHkKe23gj/MgYum02h+J7jEW
0NB5HM3111DBPLCVYCXH3Y31l5gh28tYhUvcUKG8EFI0MuY229D322Vh6lZqN42iPbryIE2v2oQq
w6dq5Y9ndk9y6cCwsh/kg6Wa5xj+lQXvpEa54xFnUoK5Dk+fvxmIRJ/HJljnZDgykS1+3+3ddthc
RCdJb+kpitBt1rkbfd3q5Z6yxY9qFWdXugdnAy67FiyXbLxokX01BzHDPX0x88G71Jb3ogbmLc/N
X4zSuYiR8Tc3+NGPRgWctBWfc43xOKYJJ57jDrGe7usJQY836/JU6KhWEmL76MJIscqcylDD8z3L
3tkZTuemXu8lrTiy0m6Rpa69O2J7Ic6D7LirhloLeXVwniskltbhR2UK7ylPcq5LTnwwYm279/4O
8XiJ9XYCcz9DgPJQ1X48pCofEGl8GNvAtpyLE0OebRoMtvrMTshYko/KFiQMVhox9UUFTbT+DqCH
WX71lc9/MHZ0xWvJJp1XXTkEwk6ZDRIjkGaqeOLEQkcguohHXHGTs2eqUIFlzKx6xmNvq18khW+K
MoerlOmBxeEPVqJ/uYKmWdLoY3e/VT28dc6SH5aufYbVQzC4acIIUlGlrtCmHjmbuOrY3MWH6ThQ
9Jj2DM1NPO4Jh71W3dZb9YfpdKJ2ErTOwpaGdAN7ELak0rEjDPvGJRnJBBS2/dutDi6TklY1T3dY
q2G2ccBOMd/qr8ksEzBw8Rq0An3I1XCbsyxFoO1+GCdpH98W0LIFKJEXnwibwBL5B8mUoMgywcT2
hu4buktEFcJu/IoSzklS2s3VLeDxF5JUoU49VlDC2hEOf73e+BgShlQiwbR3epRP6GcxEn2MOeQd
QjEnDCP3MNeAPlIz2StmAW+qknstVRdtVVrg0hiDhXnyBeYDcjDuvmmsd4eGNf4XUt+N9N8YOlWA
UMOGDy4Aq/M/6Uia0XJTAPs2BuoJb1CVd9QvizqYCotiOyfAjnyAYKSzS9qZWqsHccnOoxDjqTQ4
56t1WC9T3J0HloN0mbLKZTLd6yn8Vr0HtmIvZINJwNR1fB2YD7jbvHfzOPl0sgAKJyYOAjBl/bhm
J7UIOiLRqWvu9ftYs6hZ8c0xZpzU4i8bU85EvYpJhMOnaiQYO4zixEVYE65FEVo0DBpV9EE8CQ2Q
D0s49SIs2oQEVpkviBW89NKtxnw0jiUidwBdjCghjngNjoOauuemXU6uo0FjybswWWDhkO/xjAlL
2+xctcR797ivQUGuMH/31mvNVn7NsWI6GpmttJ3IL+DN2WyONC0bh2xF8kmW5p0LduD06W30yGqj
p4QUsXKuKnES7G7JP/GvZynH3FDadL4LTGS4AwavJSBWRJyyfArGdSbYZssxTMVLMlfN0cqMW+EK
lCAHHNRcOVdKWmpYcI4ZeB514w5uyn40t6LbCOUEvKHR4YBuaR0xEDhHnbU5WiXGUb5D2LLI0dF6
Ya1ju7doywYKMn5H9nJ0+/49UwTZEYeZ1qLoQpEh2TOL6FwmwqgtmTQkao2X4xqYwf/gYSpfs8pE
jTJ6BmVx9LqiC0dC71CZP8xiGq+d/VNOjMvksjMMuBRiPc2sNHHNypdKmYp2J/tQpFZQ1HwWMGvO
QWvEcMD4+XMTe9YNPEU094ZLNH9TTEIXov1pxDy09jpRUGlcl6QBrbrSL2SJmxWzJSAa9HcQEXoB
obC6RTHoPaBjlQs5aGzYhmZ0bFKi52KmCNhX3Dpr+ZIxwkYj+ueuMNgQi8TeuTE9pEB4w2hrNE5G
VI1qsuJdlGbvGX8fas0BWICPeB5RMjGo8k1I5H3kKHi3bFipO5UXJS4VrotDsk4Wu7FtoVutGJwZ
9brkcZjqh9LTrrZQm9UfFbHGrVDE8sCXuqE9jYszt+2hMa3fnts5nlFg9ol0OW3Ap/sedT67SE0P
TjR4+6iniGqwj5hJyBavRrabjczlJoAzsXFs7mQ4LLtmPebpdz13EWcix5jLL9ZxVWBLil+gaLHE
tViA6lL+ZnksjwxruyLjzHFcD6Ob5565Nu2MWB0nHEchP15g6TPLN+xNm1Go2IlszY4EYiWCdPuc
zewDkq2TLM0xp0jXDi1rvneIzuNhIsRURnOg4uKF83IN6RYnWTEgc+iJ2AxIZ2fCpNuW3AqivMqo
JwTsrfSRKQAzEhsckz8eLiCbCZYHyTo8qCpuWN8P60EXWb6lrcGf97jeCHWUrWftPBgLuDKLmhym
4Kt1DwCKPlQe3ebMlfiVE6xjZnWkMwb7XGuW/mh057zWHobZ4c5UUlYNq3tnIBv5DSj7XXNMN+it
cDCdGQa8lwbZppJce/oxYc1fEXxrHZAiaezrkDgbp0X8kc2ZLU2Yx44TYvJld2d71y42j6nmvPSe
EsjxvHvtETdtZLL1dZP82XPEM5I3gZ4MfICZ1hw8+CIxm9ZZ9JgwAJJJV91T1HDkNrUYd0lcqMvs
Li/aFv4a5lEwVw+I1poeLgPcWA3nDIGsk+ZgVWup7aHaM/KNmF/N5a/ZyCDVruXufV3LrSx9DQfP
Ygtkek9NpkGQqQg4mRlLf4UkFz0selq/cpGm1ymil4ymTtaY79ZCwS+qIIodDHafOit/0KoveuFs
0J8LEKP2P6LOY0lWJAuiX4QZEBGIbZJallYbrCRaa75+Dq8XsxnrmXmiOhNCXHc/flTCtbg8lOm2
GqlZrebuqvfqHVHrgYB37BVuFZLt4jMx04/YKdpDTQAmSoKffiL8zIa5TQ2Wrix0Dv2UpF7cYNMu
QOx5fnxugvkvyZnOKib/q0o7oOGjZeb+l04rPAldEC669SBoOvDKvr+EPj7iEHbjlkYu3cbjWjQm
97XMwquSYMqqnvyaq5ldhuwDOpKGpaACxE++2R5QXG8GwGaMpQUSMGEvtJD4lg82bOeQrnmWEK5l
SDetMnzObfEXDtHgjDcprADTp42FIEdcH+LSrosjguLWB63B3aaUMW3XeFw5arqrxqpz6FzaSxBM
VOCi2h6Yga7LJVWuYzNYDTZIaH34BRoabhy8LkMkrqMVXQRtoAPA0RW9vjXH0tgh0mC6+ETFpgwU
t94xdr1aTZesATHMSvkDT/1FWrMDf5eMH21o57wEkhwqSqVGW75pWEY2dpj8OTYWIeBu1aaqjkwH
GqikBkwIERwCq6TytuABEowpA4vBqiyZmunTZYj8OwE5rk7IdyP4U3ehsnOhFOBnRxzdBMigvugW
PY0NLL92zCyctaJJ+/KzTeVaJ95EQnxTJtljYJIvSQfsv3b0a7bNdgJKz1T72OQxzo2aYo+EKrhM
IkC04soqOWywEz/N7fBtRsbWcrAxSwGsYFb+tSx6sW8ynpvQad9qHXxaSS3GQiRIWKwxylSQQBwC
ygiLZA9LpcEkw7GhTb43WWSuxwHMr8GcwakbwJfdzegZh9Y5xD6VtF+C3vBBlo8t+Y/VnBnYi7nG
AWXANKXduThwvbqGiRyn+VECqchY0TmyF9iU2W9F8Md6j9u97nKqmud1J7InwjNeZmrj0e4L2Hvh
gq9KjBUYbEJz/Eh9BYK0d5ZatxCcoqsg+JLVzAMc5GVsP5QO0Ye8u5cDIw03YZRiDKlJwj7hsh2j
ARnQ+XpE2FrbZ47xWmIF75IKiiE5PHBULhVjq6zO0PxIcrqTdU0zfAOVBf721lkE1d009l8ZUoFV
Bd83QalIMXMlPbEUHGyruGYiwdjgWVIGIoIeDG9HCFVTUDyZhBtuDR+E32TBmtxUmvaNH/eqwvl7
qLiE4lk11wmu4FWKuQHj2yl37T+8WWxHMu+oNn9pCL6sw1x90fmFdVrpW78mbNKwkJm9fskS/zEZ
qy9ll0TVmhUC4nOtriCS8Y2XvD6Ep299Anu0pc1s25VHWZBHRZDywgmeRJRVV3vCPaH3/q3PNTw1
aXwyYvB+qXMXzSWuFye8j/mXZQ467fLFDMU9EyqliNiEqLBiU9hXoROv+yJ4CqZiwiL6ygi98Idj
Rwf3znfYHgsxe1FJWA+SwDP1o+1ucGkKqHumY5Kp8Vr5ycdILsiTMXOrnrCjbS/I1JB++BFEhCfx
TFxlS9inWzoTp/5GRilhkMbhgPRol1c/1AQ3HMiRNqzLWLAfD3700Y4t8mZ/0Lhqdo18d/q/lqkh
4p+bbVis7WgqPblEvUIB+6cvjVtiaF9wuVehS8wPvPvHQHJyXqAX7QxxW6l90A1UpcMrGKp1Y1IV
a4f0rHYTLsK2oH2ESx+Wymg+zVwv27nxbKZHo9YfTVH/kit4UngXuin5Lm1z+c2sTqHjJ6Au3EvS
mRMDYeH1lf/RCAK6XET+uoC6IM0Rd5Uip1EYmI7sZmGkVFBVS7AQc/ZoZ1Z7UDDGVsGbr/gVjpvj
znaKJz8igpfV6RZx86ZQFQTYDKuEiGOb8Qv4CO6CtwaM21r6ch3i02AOCOtFFBCBgr3N/7MiKKcw
ADBd6OQvo0GQYAGBjZ8pqe46DtZIFcYtS0qCXENyTCFPZiI7DTqJ2qauMBNVV/p1fS7TYlv2LVB/
fDdV5OoMR6ZzU4RfGrO1jIgsTuBTYj6VMgNQh9GoLwk+oEzSzu6/Z5T7rbBzn4MyvPn8oD6GDq0e
MXtTXhOz/4fESmkoJSLsDP06o5cEJ3V8by0ECIU5NgHyki5dkV2asEiPxg1ewyuoc4SmoP3K2QVa
2mf7UL80Q/07c4GPrYH0rFG5fCnWrzvFP25MIoq4PPwklzGy8r8K0VwnV99ivTz2YF3drH+b4zGC
Qsw+Z2xNy8lIFBBUbidbrEQz4XDMawgp412tl5eizPno65p5b/aANwA4TMVRNfR3Cc/hZoyHO+I8
d1XIClnXhkYBgyJBT28CEVJbx8zMPAs1h+eSgbfaKb9l2WwlFwAkQIt6zCWE1kdvnIZuecrUkm3t
ye+c57gc9U2pT/5Sk0lZk3PsI/0g5xdj6g6p64RcVDiT6CYT2Hk1GcxVwhSGkIVDEcT+HUeYe0Vt
p+xsLiXTcGgA7I1VDVTfPpmGeYsIAET0cENGqOmBbi+lln8xPb4321Pmps9+VdNSS7N7yqgHkhte
4tehI2KgiX1bjdu2Qrpoze1c0/zAj4FB81Jn1p9lc6xGg99E0fA5l/3F7bC7tHJDT+lTDv9CTpjH
dAPCg1Kb3EyYA4Xfrja++kDmdUPjL1Nc1PB8m9SBs7ZNyT3BjwPTyyEr1mWxaDS989SE0UXrWq4Y
Pq4YVC1t2sbNfOxS9cwn/hwz8x21csGO5vCUs/jFwtQBpYX1wy7fR00SNfEzaFWzhJfbjq8tUw8I
odxf4xlTJXnIyqHsWiOyOLgHq2nWOHfXWQD+Lec11Ufc2zMxFQV0FYl9+eH0mtBq514q3/aCmZG/
DBhxOmTeYsd5s0b7w3cDTq3R8Jun+ZdBafM6DqKbXr2PsA8oD/GyxtknTSY8ZWKJ7tWb3VsETKHI
SVpyjJwu4QiOlV++un29rs0I4WM/WPOWtvdnPyvuonjc9wRtrFbRcV2Xb6Qccb+KN/BSl0IPvklw
Luuu2iFDcqJFHcCWVK8RQkUxfpQz76PeXHSUH54zfsUQoqnYwedynUKyUzDAiEbOOAEmFitD+3Ar
ILCDCeWhKwryclXN3kZdY1pvdNxUrImHxgFzgQEoDLUHOpsxd5mS0uuZA0pivGra8P7vA+8RqvFj
YXFNoG/IGJ3AXJaLGgePyRiKrCCi/nNNkVZOIM7W91H3N0NjCeLiUVYpzL1VPJDaHENYu9Jm7Daw
BHRkqFmJ19own2sa7ueELLEI40Pco/ot3/SQRR/JGD73XLBWZUsAqbuG7bcJNYn4zbBu4+LFkP1e
d8ggSCwiOiLpuhtMAGYVfZlZ/tAV8QYM1j7oB0+Mgr27epRc47mRO+Y20/UvH1MVLlxhbeux3SpU
zEslxjOOJTzClRoYQGf3RQGLmzQpJgapbYCQIKWT4SlxaVXVdOd3GXHXNLiE7bCl3B4Ljqs9azGC
qS0lUhU+1/g+6afpMNflTQKe5BTXbS2Jc+LfhGNos3dd+pswFFflYyVjrndB6/nqXF6AoXij2NzL
us6GAuTGcOsN4Abp9ISkFTvNS6B6UPp28OIsQlAt4GBSvIdh8M6OrB2BxHHVU40c+h1Zg390OYkl
dDxUgXUfh1NCCaAnlPsbNLwwRVVHnuPIb62GccCM4Dnh6uI1aK0JsEbRXULToVKjxv0tRHy1mm1d
k5UZbf+xBCfDDJkLVOj/UK2GCZzOc4ueFdOrq3GP/HSpMih3UXg/pHW61vLxNX9qLOuwoKCaDqJF
2egnlmyYykUG+48yCWSZ5FNL8/vcsqq9HT/YRX4/6BQrzDsVy4scna/BAWc3SgL+8kOnfG5DNQAP
p8AvyAObj/lTaozd2qiBtSRUAuhhtS5b47lSGTJsCXmCrpyj0lA+wxyML75h/DvGU1kZw8myEPUh
KU5rkXFo4/XGmFBE4igy0TFl7d/7rjw4OH0hwlIvg9LjHkz4BLM5gzYBi7wyeg5WmS7/zJaPB2Kn
ccYQusrd6VRPuGOgJFmrWIk9vKKzKYZP7FecN8P6t5ye3DFmms8wC3NF+2clAZjsokeCfmyZ6nih
HjYnbCJ6Zf4obTzg0UYTHJsKC1v5W2GQXNyw14GgFE5X6PX8HBjkDYSSbOn3Yybv/Bs1hxfs+dU+
mo0nsxmDbU8q06xvLMs460NOi/VXiJq+btjONi3Tb49k3kczE7kizenKwN33DodTMqx+T6t92vln
S8BI6ByWC+7l0CPCXZrCXqboKmY5xJeV+n+h5JHAcriaRmaawYA+5ieMqC1KuOtaAWECHjOZ2uPU
1tdeVdqOzfw+nqJNaKubVtX9xtC0j7lPT9B83xQHbdKVlc113b7AkV1Kt6DolTvpDJdBKNJIWXPy
h+7sOjgmm7ohA0GUdJUip8+DvqWrgDNFan5NYcDGgfEJ60a6ijhZeHlOS7Sdi0tR0feDsrrnG0h0
rorSiI8tsjquGTx3BvhFp6XVe472ttXvWDHTVWXXBBmBM0W6/2eXWbsyEdN2hsbdqZ6MvdJtwC2N
RmBbMsKSlW1d9fnkdljewylaCwExgqeKvwNPEycknSgnvjHOv+95bPyWwkxPGY3gYxvGnmCavyos
otdoZcdJ1+Ydpz7KV/SSyDW2HmnXmJ9jyfQPJBK2bAQHYz6P7BkULnUkbr1ai7ILNkgMRShewBAY
abDPUNjiNU5rXTimH6ulhNe1Wp5wNXyGuvnUtuSiRJ0upviFTXkTZNGPtsmBX1cDkowzzGT22jt9
GEfGMhTWQ8D/a6ZxWwTcDUUhDwhdt942H3nwDWDCBgnpLHuEC/JVGPoOMgSDpcweNx0b6aqJqYQm
Goo+QJ1xNHEY1WHckeK6OdpN16m2Lybj3M3Bl6BXvimHGNsYRZ0I296UIG2ALv2WOCaktu8aCo7I
uDBaju/ajsdrrsPGi5R7inQu/eWw1HlZ8k/o47MVoc9zPcEyXR80ArorKy30XemEp35KD8QivMbU
muvo99uaKTAH0Wwpp8eDlmLWyTmdUh7OtDb3JVMBgslyLF6hjPa7hsop9CykxUDDYFCXzlrk9Y20
wFPjaJxJBuTUWIbNpgjviFOiDej4/DXR862XQHt5pPGDrejwwoEk1Vunq6s933oSdvR4VPG6Cx9M
ewFHMf3m7NJvJAIhnTQG3AL41qqrbn6azWxo44GwSIFTUNO8+ZRojAr8ZPDiFvhBm6oJjVf7xlRO
cZ31EYKw2cjFImhJHOoZskGk2vTgQP2jfQJJdIIF6Wlp+dBB9oIDQhNb3OT8evZwImYcdHrLfo0F
2I98bOS298Mbs5NHVdnCm3Z65TxHmOS8Hkwl5aMVtmZiC5wNcPgMlb3W3RT+DcB7vxJYHPBA1G4D
vpxAQjkOxLmsNNwCAaRFY4G0ahpLI7BiNzPijW6QAU6La9oMuG9t+4OJukkWNOHcI9uc4TMSkSoc
sEQQdQZ1Fk0X7mN8a6sQG204EYmjAyshql49WCaAOvotjZigVZnb57I0SO+4zAxclIwhye5Nh1Rb
ofrPAtfskkU6TcP87LTmfTdXMDL8bds4zY7OwL+pD27D1LNgd2/I6PfG0IJuU63nTyLfOSaFvtCN
IeDz7rpBfOzxPw2Eaf2wfigG9xUnLUzGPpRe6aHZ2QyGodLArsCUU/Q/ZAkYjKHeWy4deZikJM+B
5nGoS/jjXHeLTksXGHHjyYLbSWZBOnA9bUR990FWWPJDVlqM4gqRddb+TKf6FDYH6ohO+y4Se8Ns
nnv2qHVP73of+gzRGP4PzUCgtzZIpgW/JMZxGkWfrYDXwt4I7ydonzjm/6Bo7VQVH8dmuKto64JS
lnyj0PFpyF87zW5Za1coQfMn3sJgq3FLB2wWR9HahSh6r3yUuzrYp874o4xg2Ek9fDUiPt1Qe9HL
Cj63cr25hz9WQzxbiUrrt5abc1Ek8btaHJyVir4bvb3PNUEZM9H31mLUg+PKxitqEywpXOLwlvnR
a/6pbni6AjRPLHjirSOqF6TwNUWCa6ZCN1xFjItw1o6P+IIg6u5cbtrIf83MV8OG1yCzl5PLroMx
H73l+Med70VbItSV9j4n4wNLDpVoPlLNJMhrjsxwTP7yFFuMFficTJzq17K0T7ZOyKbmdz2rYdsa
krfCDHfYTd9yBgiZgSUr1zpYGaxxlYJPqrpn2c7wQ5A5/eDd8JunXnJls1kZCEZj7Y7S36ZKQdbz
QdUJYDBu/M81JBjfiT6eC+jmK9fGaYc14b2OrA4+Q7Rps2XoMwKBCqzsUMq7quTlqkdnlwNKZUDU
MhuNWQ7IBCLHPOlRdVJua687l2NDlQVbS2SBZzv+pyx5ZOiM+rMQ7vlasiPnYuHCbTUHbnQEXrjO
sLfzSNxBTqiZ1Uv8s2CmupybhJaMXibmQ+DgYO2zwd2moL6m5RZUMYezVflh2QOVd7bPCuH7u34m
dozhkTMvmwv0Z+Ya84zFPgyveWxna2YssBUNWgxHmbxRyMQ3MyEHl914a3V0eOWwP1KZ/Wz4yE0T
+8iK/OufIal2UREhcfIBXrir7enRCsZd2GEumGYHZeo+5BK6pecNA4WMP00dwWguo/d5Yeox+eMh
hUGQRclZ2R2TdV6VHCdj5vQHhKrHeqBIT/bFXWxXuD+Lqysw0SJ+kZjWf3zWsMEAdTNbCeZdh7Iu
mojPSVPy3Eb7DmjPMfsmQvIuOmKwsb1IBGiCIBhnf8sSaEVXykEOtckQl2E8w9Sif1u47gj9K5aE
JxscNYcHBnQBR4jER+boS2txTbhbfHU3Ln67KrPu0hSggc9TNsw+qHRJWK/H2/fvwutQY47Yy8hJ
Y0podl/ZGB6qsoXSWbr72hrGDfzEBaTIIAcFha+6zz2qsr671ISaxYQAdJj5nvRC4vj4iBJj3joN
KaqqfS+i+ttddqBQzAJw7Hyq0o8UjYqOLvZGm8nwBifUjaDtKLo1zl0gHxXtMqb8CYSBN8NJr35w
onKGkqp5RpE3m10MO9/gT0EWUQeDKecWoPqviA51ij/DTBiF66aCS9IOR6N9mHg4mbnxw8Yrm3ea
67qdMWmauZmEzR129ZM1w+DuTIPEA2fLiAgFE27zq+DixUvTtcxvsuDc5JQlp40i4ZFlwPI07MN2
Nt6XArZIKiUAl5bjVkDyt+JQBPsXaOsiyGKfDFlLPIAtMSExvjT8tyLmu9PsAZtXdB7d0NoO47cu
CLxr8TL+FBwMXUtDV1esRZNMn0sxvNfziEPamTwnHLBRjdSwp3hN8ABydCQYCPsuoiVjVFiWmvac
J1Gwmcz8lcj42sJa43WveN5fcwgg8P/GcN0F9WmyEGsgf4E/rDpw3IjOPOto7ZVNVgBaJimZFPMC
aI/dbMO16ZebE9dC3YeE7bjM3LsY+m9iy31RTxv8q6k3jWa2ZrXir64x5hbEiFpZ7muGNhxNeahg
lg11tMmG8kFBwTGS4C4Mi8+4Sji31eU3hKxZumqj9PiFCPV8Jmy2Tk1uIFQow1GhrmGKsbR0qhWe
rjFtlwUVn2XwVtO3eRvxl5uW9tDU/Q858XmL1teuW3mlrDtbD1PwyUzkRbk/cw9rdfAxxwW67Kk8
IXsw+tqdrSPOGRykhGifdb1+GFTIfW/Jkpl+/74sGjKDEjiF9mMaxzcryL61UP+ZAS+uRIKghZzU
2mjqfmd2zOJejZ5BWQom2I+GZ5Mg/nqspn2VVj8pKLNNLooHu04/OidSDE0TmIV0ba0Tlb81o7AA
ljVfiqEuDrqA/ZGTlmJ64OSvhh02a8ciw9Rj9Z6mZwrERo5QySEcPw3W4Sjv78n9vWENPPrLTL42
i08/45WopfXSq5HtSXMoyORGEiv7GDSv5uIIn4rRBkfJnGmR2ZA+Ww84SXxOsHTrc/6au9AbOZJ8
ZWZ1jHNEXdNHtHL4jnTdMT1eRbpneUxp6s30+JrQ2sLkk2FLT25JFaDsuWUPc5RjFQfpIkX0IFzG
cI2Rfo7hdB2bLF7ROcfddbaX4Fay8VtSqiLBxlRZrIlF0GxlbP1QVJTvQiJxU9buJwfK69SQFGHO
T/bjKRLQF/viW2ZwwQqDREaFD8zu9DUVEJAu8v5RwRpBh3Qe/KF9a5jcg8GxMQZ6qoxsLh08iRj+
I69q9WyDTd0fW3fFyPSvpMQzyfuSOhLebA7W7apH0YZTLvi0ou+cUyFW+YI/va73jQ08FTFRj/NP
s6nvrZ5+j0j7aVKoOkxINoaFFFeUPRHCAoqQTdyyGYZvBUXv338ZQoVPtAYKN+aKuSm9AIEs7yTu
FWDM+ECj8lwIrvzJxG7mz/0rZYwbqzfIuFYVLl9+tATQ+o7zOGJ9uitzvP2acL6wdK3jhhGTsLmO
MHAa4QUQUUIp5NqBBiXmLzorPXxaUDnc+qUGk2w2ze/cou4vP6gsSaIFSfmhOCKsZ8k6q+X+xi3E
pW5Q73Hpa47OSJsUs2HDeUyY7aX49iHE4U5ffmBdOvsCHD/xB4PfnZR3CRJ9ah5Dv32Zlr85MKps
YyrNXtv9GgrBqjfnx4JID/Q6dFEeimMGWmsiIr6pIuMh5A5BIPmgBHwzErMu+R+xE4oWn6D8tbg5
rqyBnyG2SWCp8pROZAvtYW2M7MqcwnGVuKmnl/JlwB7PiHC4OTW6SX1tx+CDjCeEOCm+e/pR5hx8
k58pXC1j9woIZgNTjA2XIZ7mN2JnUjPp1wtVEWlaD7hXalWJd1QSX/VN/8Rki2TqACYy1wLkDMRj
9q6BkS5218bTl4iD7+Q3CmiY9dLnkCa0S/ZL8U5EEnSLtX9lz1xtORdpbD7qXAnP1GWJgI+T2w8K
hMqYKS1CothqgfnnimnPvAmCQBfKLZoluWz4OS5CogJ6yzjBgORLHqGR0Qtzoehc9bshN55m0eNv
asdHVVjrzk/Fzq3djN0XbtsIWC/ISYpaJeQUlRz1fEw9xYFWsqKvI4aZO3e+WZqiN5wrO0hyQKPE
B1YjjT4gUviW3YjDsJT5K9OI6QoqaFzV80ddDOWW6GTNzHaZIC/fVJa+ugPmfr9dFEqyOmTtRukR
kvqDvcvNOBabekTbKYp34RQHX6dEmP1kHbT8dAGFE8zM8A0EkFXgrjKOB22EE5LbJ1bOnWscabiD
x0EBEWz4WHizXq91iHarNiLharIMQKV5F9LvvZ65s+r47A27fS2cVAfizdGlNhkEmPMXJbS3KZ6r
td4JCNHInVo1sUiPf3iVvsK8Yuw9htRBMKBqK35Sl/Ixio6oQvIkQblxDA5VJR+SmH5aZpmUcZHk
wqWhSH2HdFfV+fwJjkZtjYFyFDn8lvpQ7gNcRIU+w52R1YEhU86zTkg0x1SEp6j+atCxVsbs5lvW
9F7DVyeC9oJnCCIRShuaczTRP5oO7Yl/uDClwoUG+Zq951qWmzoh/R/KTgKzYNMGRIrNJws4sJ0q
h4GYLEgY+FWmIa8tZqPU4Ntmeh9h2F25iyBBPdGTyP/aLleo1bQThVT54QWEDD5uiFnOW7t2UV3B
U0FJsrxunMlU8CZ51FwNm0hwVXHZxdih7F3lPw9MRkUHIiR6Fp3TIMTKRxOzl+jDTZdj6GEq+5pW
+SP3EtywfAp0S42TvbAutv9yazFVJ1MJ44BYAz7ZzjhHIf5oNbKWl4rzsMXUnbPWdpwDnkzXvssM
Y0MrL+M2YveeZjLC1Y3nOdO3sZWV+0wIaFa9WrUlnevotNMqaE9U7eL1i167iJvF7P/mZsP5ofUE
eb8zw5dXa0H5G+RyVnNbfDMh/Sr6xUFqgrumIjAjC7DFwN2leMCjJe/Wjwj2XMdJODWrKUXhQp9w
Bt7PgOsAVntauMEUkPtBHzSWqNWcaIyq4uiWxjCVTRLKns3tgevakMNgb4yHajB/Mskb6GQTHThz
VN0JK7X3+kwgzCpJkBuNak+OK6o7InIPWkxy1irQq/LYR6GlwKGrIJ5nE4vOxIpjTYjKRLufGaUP
6z7pnV0XuIDp/OiT+quXune6p2BGrmgd82b6Rf/UdknC64WDFwfjgZtg/4qyd+parWXSZUWPMRZd
M516PssB7tvsoCTUACMr09yRTh4/qLAtN2nDiIQS3nd/qU4b7E4eFNAAHlposMQcT4kVNzc1NQwb
+yVgMQNSOOpW/GHMXfxTx/rVpTvqNZ/mH3dEUdooxW3Mxt/wHFj9MvRqH1xnBJeYRjBRy76sN0Jr
1Tr3AblS2yWOxBLKhxk5wbZReg0n/PKTnsMW2IYH/sU+lw5b19T9A7oUklRMiS3SaXwucP+ew2l6
L/qZ5oOqdQ5THrvWURMnZ2mq+vcfhgzemn8VdsRxsbpabXCJTGhlw8SBPJwDNBNXKiB1tsYkU+9m
ZLY3Y3AakjBAD/yMsQ6OdAY2Br2cfom2GUfFJlRZtnP64bdnmrDXZhFcDA2sSC2JEacVOOLlf0pM
TduBuHysKCM+1WOWnHLFgBqLaMqbeO879d43ZnIcndxJg9ooVRRHv6KiarLgbmkSVqOpU2FoV5q8
ZwFU96Ztul4QReaWHrgEQHxWb6Q19dc0d/trDHwTkJvP2X5YigRDsZw4/n01nDDKHY+Sve1w7x+k
QeVt1ViBYPYIG9hPC/9Uwm0hhMdd/1+Fch5AwMv5fVvaGsurP4FynsmbeIndLr8kxZltoaMTDY3W
9CNFX7mFVC7hpP73oc+mnE7/PDLCtpOrSxGImsJpX7ba/l8TaJ3Tup2YPTlrO+aa6YaXQVmg35d/
knIGnpa0Oam6Cfy0ARWJHo2XJAzbdSX04GQM1rIhpYB3bZM6ADsiV00z6t5IF8TCUkIolh5Pvhpx
DvkCdgomDzN7ZbNDJ29sTPFhtLT5XocLuY+khlOI4WZgOFxQawy5EzRE9J04f5qUGzxlD9WyoTUm
dVlEpbrXWRFas6mlt7pXIxgrwR1yayydqQH/lUwGT2JghsmpaTBHLgWbATyzdVbH8qADUoWjgVG8
5eB1FG2GUUVrgupOJtNLK3P/2P737GZLNmX5oxISffvSlY+BlYwXGdFAZy1PLraV+DypWLumY/2C
NXq6i7MmuthOgjohpuhrQGFZRSW+HUyAxb6PmvqUQ7EjacCfO/UgYzNiJQPHVEDRAqwGoz8OHnG4
/e/dh44C0t7Ah8RkOGZZ05FNg/7y348I1cnf/KuNNMygXMWYBbZBgREIpP9PlprT6wQ7Qi9H8rcu
fpiGvMjl34NYqxpzkDSyPW9zj8tzjA/oUAyTrBmsi+yIRhb5jxa3rPJ6KJ/+/095kGBaWT41Xgia
yoIFfGIW7X5oqh87FNYmo57JM/i3dIkQnNlrc9pI68qbCUDuwzpwjsr4RsQYL5Mos1MGHksUqrmF
pvn47zsCcrOkrpk80FpRnGddV0+JhYEtLI333i7adapzjYywAMr2xBNREM60/UP8HPe13NAgwfcl
YwrPMRGuTD1XT2NLzZ+ENItp3WcU1YKbCjPTs0hF3yhbYCgCedUR1bGGdnrLOk4fjlvdE1J54KBu
3RWW3T5XXEHDrFzPRo3erFDo4KjWZ+Xo6ZlyKPBF0xZrMuDPcaoeLdpMK638ilx3eqt0S0dqGWi7
sLtN1AQM+tMxOSlRMYCRTXxvu9XV7F13Y+h+cc/8k2wAtbTroFk+DXcmF6kH4Ly57XqYo4YLOVKN
zAM9xWSUw4d6cO7rnq6ushkeIANaB67smLOSoXzNxj8/nDcSVslI9uIx8F31aEmHC4uKP4Bf6V6s
cQUO2urqGMTvpYT5JNszpFftlrNmLqVTaPqxCfRGGvnZL30MtRA1rrBC9buA4DQH/1mswGb1/pbq
oSvjDm4kRmWXANq/h1yEh7EmrFRaZBX7gO4mizw391E4eLodTB8kSjjahvWucGDB9bW9Mac6+x5S
qLYgr4yLMHIaZcbqlagfAMgYxmCgsOfHjGQfQXxQAaBl8Q/awW4aw2PdltZzhbvWa6Ft3Q1Jd7+4
UzdJP5RQnojr20VBo2YGv+bfazGYSXT2p1k/D5o+ItdQEwisn4eml+5DtNbIHoFkd5IrsyrqJWsV
nVWY0tvoQBysJxoJUyG5fQz2qZCcocnfZ8eWYctRTJhpwiedMRlIZKv25mqoDray611eQrxVuSxY
KHGXgZTeoRWq/Zw4zkYFFDMRILt0BpebODRY5gkPxk4MKbqHqJiZI0WwDAQGQH9h3t9GnI0gVLHK
RHHOcF669LKyqGNe1K6CYI8SiQc3+5JQyL1PqQHBWFQA0dDPPevFrm0HHZ7nfBN6MfAa4tuMEEs3
eJh5mQZIAMM4g1Bxba+qKeJtaCTejCb5LYu0WazVd3YCUt7BgguCGFJD2+1DfO1gFR9q8BLwVob1
AETjjIfL3Sfso3TMUVqCV532y4i8BztqBE10ODtQSgGGp8k6Q8KSaU0ZjpkxE4G4yggnpMm2tPcm
DaTFWHOozRyuQr3/3DnZxvH9ZXfyv7Q6mxeUFsOyrtnMlXqohRvsTMtVK7c0d3be2Ps21d9zU75w
jsg4upaONzsYBF0TUq/g1SCZAkC2T/YZD2MeB8YlGml0mXDrI6Y5GDr1E2tbwb0Me1GuRZ8ZO5Rq
8EU5Bsf6vsl2Fg/lJu5aY1ekBf6Y6B0dLFqxqJNRInAJefqxy7SPaFn/pkbc9SziDFar25RYl3BC
0NdDfV6LXn8RTKs83OmL98tOIC2ecR6PL/w4qIK4dQqaLybYnbQryTs7n6AtWEduNSgwkj90hPix
hGOYFGEYJNUjt2QO1kEok0PKkpuTvLEz7a/Q4BYaqgICMqTtpgADMLY4QUWU0lvSB8exj95LDuqY
oyEaEGZ4HssC7vxMYWAy/43G/5g7syXHjTRLv4osrwdqLA7AMdYqsw7uBLdgbBl5A4uMzMS+73j6
+UCpVKmUWjVjfTOlMloGg0GCWBzu/3/Od1KbuEo+lrvTGp6Ft0S0e1R1rGQz4oP4sGAXqj2ewmmd
2z3LdtpOC1UMtPBKe67ILIQXVa5D7vOgY2yUanktDePIhDfnqqm+VJTr7cSkqoYSqbAUrNS8zDQD
SbJ1au8mTSJvLT+K3Ds3Wv/F6zGR1rX1yWHhFkvT5Yg2G0/EW20wkH/b4zMgLCJD4/6sZF25CxvC
K7u5W9mkGvVaFMEVheDGJG0j6nAfgC0PWO3XT1qTyxXc5pz4V6ZdllYcpJTBpjNV4lRpj8CNQQtr
0KCojZgqZ5EuWdATLTG/aVMOz4OhsEhONMEuqHJi5wghJ3OzEsZ2ygocM3m0MZLmSwMia+H719Qa
msMQimJJG+cg8owEiJ6GkWK5XQytu5vOaYrEv9LGfUHbdePE9fOo6/vbhsQTnBniGe7umbioRy/T
0qUwCXkkDZRh4i5MMPdTkiUHvO7u7Zi9rMgKEiWagLTs7jHjJ0vs2fssHp41YBB3RgfuHBcpIYqj
+hAZ42vNSbxsZt+KHSFklBTEkBjGr2XL3GiOUTFjgdo/uB9ztX+1IgQv2XtkUgXsYohb9oRR2VJ3
sdI9kyD2bI3cL8OjBIANCLyAyzWS08ZIPN99P9IJoC48a7anENC3mrlNGb3XNpSxUVuLHruGUJzn
loyybcGghnieVkiJYCNog/toaj+LiqIWaX7JEpfwa2bamMRS7WKN6pOlIENlIUXFJ08+IXa0VsQD
mlW7y5gd3JU5BaFcp3blgXCTpokAWlJUh+cItC2ieBvN3eGt4lXvNU4SfzTfSJyHmFLf9p80NZTZ
Ybl2DJxnNd81LkoKUjb4L/out4ssr8p7eihwPKaUZAm2xwnUXZahazbTcU8t1rv61I4aK/xaCNYQ
Tuc/FrByiC5nDSJyFbEfQa8ffvqPf/znf7wP/9v/ml9yvDF5Vv/jP/n5PS/GCsBe88OP/3jMU/5/
+5vfX/PHv/jHMXyvSH/61vztqzZf89Nb+rX+8UXz1vz+znz6b1u3fGve/vDDKmuIVbpvv1bj9Wvd
Js1tK/ge8yv/b3/509fbuyA9+PrLh/e8zZr53fwwzz789qvdl18+6Lfd9Otemt/9t1/Nm//Lh//i
Hfz27ae37MtPd2/V5/bL2w9/+/Wtbn75oFjazxg7aVpJw9ZMqavGh5/6r7/+Sv/ZELZuWLS/DFWl
1PnhpwzkefDLB83+2RYqd1nV0qR0mKt9+KnO29uvrJ+ZN0nNkRJegMErPvxzH/zhWP7r2P6Utekl
D7Om/uWDIz78VPx6yOfvaJrSskm5t0yTLVNZobJ5xfvbFZwlr9b+VxsFMrU8QgLGDdkpe5Y8++SQ
HexzcXDOyjk+BZf0lJ5y/itP3h7WijvsQtfeptt8n+9Ntz2Wi2RZH5NzeSyPwTk/Kie8ZkdqecfK
rVyxK7bIFtbEk++GfbhLD9zOD8GpPNSH6NQeUHuf+oOxoBNwUPb9rt8l22FT7K0tNis32TdHiibn
4lgcw3N29M/ge93oGBzNHQCsXe6Om++O42976Ps98hc7RFOFwIxPt9zWpf3HHZIMVKr9XB+WEx7J
GOpazyz9f/YRHNzv97lmDNSMRz7CVgz0iXKBTODu7z9CM/98XLXbl7BNS2qq/sNnMCPOQiNMh6UZ
1mc1+xI36V7XBIpHVkksL1BevKUxHloH4Y3eXxqnhceQwiN5D5yMk50h5A8jyN/uU6kJIU0SDrgE
OKPVP35h0uL0OpMxq53eOjZJvDMn0/37j/jT9+UjLM2xTVMjrtI0uHq/36cKNbq+8vBdpmmwmJqM
fDIMA7pc//3HaH86PSR7yeCC5sJVBeT5P36OjjyyTR2jJy4pW0ulBGPbvQQN4iQtZtASC1DJC2BH
iy4Fotz7JyvyHqpahQOevf6bbdGdHw8yw4AhTWGqzPOlM48S339pJPAWofJcvAYURgpFD7IpH0wj
u4gJkYtKYQTgth+KE23QLxbzoNHBFpQjzJ5Eemls55kswCeKUCDTjL3pGXsy5CGKcCP0K0oOIw9Z
JtZZ4H8u+xqcjgVBLI1YBqPmsDKJWtshk6MgrylWu4WOFnX0oJrZvsO9nJZSHGEKsp120WjDJzaH
uN/p4xDyvrBuHvBA7rgUT6XwXIf1LS3Hu2jIj9a83qg8OsQ2YX5qQh1eRxGpVEBeJZ7PUpk+tcH4
ubFGiSCf7Y3EwBEw70q1J4JkT2bGq5LUD4FdPdCcppfrxWf44ATHQXxxuoe2JccyZkdkub4vA9dP
M/yKChjPoTkHSvU65TYasDEmVUvcjQiU8eQZX3QGcSKKmOigUKHQhFXG7KAk13Z70lgDziYXQDLU
szotXEcRz/QenzK0tAcgPV8j+tLJNPfrbP5WGahbyoWjzHNb5CQLDOuIbjNSruNOfad4uswTEGme
Je5LbaXKpljEyMJXBChRGadIV3bYww04vAjxHrKgfXDS8CnvSDiyK+GKVJ7SqaVHN7X/Zpj88/Wm
axqXMumBOmUC9YdTTx8COy9hyCwHpXw1EVYFebKO8QL9/Tmuz9ftH+5PXG/ff858CXx3f6pwRfqy
nj8nC3dOGr2lM/FSULIB5NqWQDZk5c4qzhYOWE3zoWOYcViAxUW2BFVh5hutK665Z16IGLuzx/jN
sZK9YYa7v99S6682lJKoaetcj8aPOwRIFRFYaowFSQ03k0+S1aQ+DQ7YD1s9/P1H/dUYZEqbJqlq
O6w+5035bp8MaiCLbBKAaCpnUTelm/T6v/sI7a++j+nAzdLVea1s/zAxyCe4z/XcQZ1vIIaszo1T
XUPESWrrPAxq48IcOZIaczcUlCbmL9yTzxbShLDj8opkfm372deJfc5k5mnwKkS0tnmpu09o3dbg
qB/mrfdKG5c7lqNAuU7pJ8tL3sxBO7CD6VgXxA6AmZCAjpatyapDgJToGub/IdpsSySPsM/OaVm5
6jTNYDAX+PfZ6tDvVjl4Yu2JCnim9y8IDa6+E+0BmqCUSr7SYUN3G2xxCZJpUOxVsOoVlA+TLNKi
QviFyYBO8GKo/R2gC5rXyVpFf8CFSStMp+/TLaesdeOcoiLoh2xuq/NaI43fCgOB5ugx6r1M9Jlz
TW7IR3ltinlNAAzTDt+9cFrqNqoONM/kJaEpUMFAVcEVfE8yhrvQYhnIHleNkioVTb4m3Kl+TwGo
9LcC7buvEJHdXlk8PnUWeBmaQmThQfLhBnRh9XoZ0G0ajradnMaFw7htLOdIkBieyeIa98R5jtXZ
0wLGqtTZYM0/l76/LiGRDnH6MczPdriGzLDsZPk6KTSJBIVXQDqs2jzuCGNL0chMP40sTFOlXHWg
U+tGPYSj/pSSxpaMJGpn+36m3CkyeyUXeUeDlwzpTVaXZ/grS1g6W4bI9/nsrdPiPMXWQunxnHAs
QYMz4lzynHpT2b/UNiHdtf5k+dk+07X3vp6OocekqZhI5Hgm3XhdDMoDZD6aGWb7At3G7aVc+KU8
Di1ZVXTDEjVZF31wRXapqOqBAuTR0fwdIZr0nznueGtokXIM/Efu02/zmKa28tKXwbG+p1qEjeNc
t42rFLULwfIVgsBZ5uyPqOiWAIXDXTZVOKbrtRMli3IcDxQFDrS0FqrRuPTQt6lG6qdWXCN4cx2C
5CjIHxviTi2FY8syrsa9eZdnyR6BGTomDhW2iU439lZHU9eDcibC9qWsil3/1ozBTmdIvwNoh9YA
v3PX+q7ShBvfQzSbG0+JAAzBkVSKT3SYDtxFnyJfx8gD1JBu/rJ2BkKs0OvDeFkUmknBkm1QOoNg
RtFhgW0WFLE4oPFeBAo5OqFJA4iMIpU+60i1P+n7F01B8Q/0+i6RnAMjVTD/YR5jVdbNuuy+yg6R
fdjcRueYOz7SvIfY63D7DTry3sq1ZAiu0nmY+nHTES82H30lTta+l+xTjV5JbMdfw4JxfyD+slOf
IkDJ1FXLvrtMHa1KBiNORrIrkj1e6lVA4FM1W3lk+u4P+Re7/ihE8hZ7zVXpHBQ4XEtU7p22WoQN
jKoBIWNsXggZ27achwXbCtfthZLmS04FsulYiXBVmyOpQhahWP0sw3CyvTS2jS8pu2oHIxAXSHcu
7IpDdE1atMN58ZpjBLoTSDnvtBGWXo3A33srxVNTXGUojllgECefDCEmDOTPYfNiMXHtSO8l3rSk
bzii+EB0SZjrq4iz9fwKu1IPXhLvmRQtbb29eE20mf8COM8h0KwLUpR9RatzZGOccDqEDFmUL+lA
cF76VEysbKuQuG0b1meNekqUMCVVqjPCqHena9y++lwQOKqb5u3OOqDLlmF1FrZ37LLmRfHtheUU
yzrs7zpr4wX6c6PARvICKEyJc5k3UcCI85kFlGi+RRRsK1Gesd9/7fLajSEP0baFpBxtxp739bxj
z85F9kI6fOUhhkvQrU0HbP27YizPeFpWif/blPn/qZbx35Ugvq9A/I8KHv8f1jI0jSXX7yu2P1Uz
du9fEyoZ31cwbn/xWw1DM34mqF6nLc6S2LL57/cahi5+ZqGs6w5NdgdJrc404bcahmX9bAqVX9Er
MCyDjNDfaxgWb6hqBnZOqg9CU5l8/LCa/LUA9dc1DH1ePn43RxRCRSurao5QTWYslvHDmiwSSeDg
vmAAKAp5TxLIEQ9pfKCMtu+CKFtRXb4WRfwlsYjzZLWTzeFE6rqRAiYx10pP0wcr1Bw0o8IuHOLy
oZSVRWBSUTHkYaH/buf+RYnhx0UkSxqNmo6qmc5cEmLC+McJnGPFlhUixVjFjdHvzaJzUIaGbiCQ
LTLE383S1q7zl7aD/K4PTWttO9YppgcATAtiua0pq7/fpPk4/XEfktamEkikO8KgqGT/UPYYQKLH
fQeVW+koTwcTXAVN7kqpnc0pO6Od6F6Vzt7RR70LU797UqxKY8kjn9uaCU4kL9O4EYbevjpW6xYK
Km3acNM6CRLu7xYmoZF4564y/k1l4cf1AbvSZoNBy1n8T4fm+cOuTJW4nYpaWdqDvplAMc3EdqwU
0KteBbXy3koehdI1kP/pPCCVTO41cbPVZhu6EiTIQagE+9E+kluRPrb6NwgBMN8sFNLKxLBYfxzD
fvw31Qoh/7zDdZRGnLlcHdJi3/940ralU9AAotPA6XtXJaZx+NcDDYZmN3YWloN/Po/eVBzU+cHS
YQTP+lOB/HLyloGVhMSy/vOFCq67g7QgJ+sG4gnaH4ObRsbgFoU//vqv23O3H5tixnMGuQ3PmZfc
ftEmSN3D6VwqRnih1VSdga8pQPcuzvxwe9pI1H7ld/nnoVNfgSlP93Xnq/dNX2crW6T3tQKzJjG6
xtw6wNGMqqqZBlnOOuVkv3firF6QghR+yiDXOrLdyKDUPoJ1ht2jD9oJGUa4Dwev3uBV/qiFk36I
sdVt+ll9lrGgD8Dx//NnVYvqezFo30o6OFtkR+2pDieHmD7PmmnIzHdmLbWl0pMZKqU41BFniCBU
a4WLCDLb/Jzv+Asydy0w7UF3gAHewfbmXwx23SEfPKpnHRunZvh4kfuBO28sGESONjCV12t3iEAd
+x3z8NSiARPPD3o+sLzBAGKlvz7bVVm2Fol8KWv4xkVKLCgdNOZh0RCF7u0BNY1YVR4MbPpnOhB8
YrT+9YADz3f98VyXTEDpjvoLRUlf4MMiZVaj6pOqP4aBpnxssonE8oZwvdvTWh7RpOlKwiEMFdj/
16iBXdhSJnueNBvcaNIpq0G1smel9JIVjqlxM80/Ojq3Zq3uql1lWtrFq4gU9Accz4Qub2KSYB/w
NGjHoo6uXVo1D7en0pRllxeXrI/mV2h9Fe16RMNanXbUlKbhSlzmcO0jydRNliRR355jIn/28Ybd
fgrmpyIk9Ws8RYBv5z+oEtKRSCn3d9hOnogdbw+dmjTXoZzEMR36X39qEqOhH++9VCjBi9m4kruJ
V+RuARFqWQUt2Wt8sNm2eJhTRxwVeq7xJMyTJxQ5sxpA3s8/+mrDmDv/S1F48wB0OcSaEKkEQQs2
EhA38aeCksL8T7/H2u6N/jZK5j6SFurTPtZ7uor5EAJQ9XO4+SwWXGd+8DyFnVM19bK1Ky49QB77
LhLevsIBv0+AOuWR5cKyoWAFjfOst369EWOpQIRPTJ9Vc4UIgPVRDZuHqkfM/K5oYneaYbH4DNGI
tuY1NZ2DT3jsPakxIFzzbI+xxThyUPzliKR5X6AYIXQmM4+D9txrISTqWFgnsjBV0IH5eyPnSWZE
zmnvR/6TmZGbYgYkridWI11ClyJPQHwggjhEa82CvM3cMdKpedz+qeFtZEcF5MPJWj+mXXIViroI
aSGf0hywfZ3G8abUAg9SYzctx7Zk1tzb4w4Ewao3tSfFrNdRW4+voySPGSznAo4+zF+zNA9VgUhJ
JcJkERtRdGLlCyzLMbxTZkLjZX5uu4XXndNM2IcI8nSkifrSpORLq2TeLG4aGaewdGiVwD5jkZ1Q
/w0rtQnJT+jBDYyYMQrbW+qpb1yLXmrXAe9lXkMZ14iJ2w25BqGwEIfYdK4R19ozyxWCnrvu5DMb
Ry2GUqMeCDK51LqJfYh0jaiP46Ud4WuebIofAaLjRLMIM/djmrCgOBuC9oJI3wYse5ZDHnS4q7qD
VDRawJBQ0UwWwybR0ncjFF/hqKr72Y9h0Gz19b4+o/0X5L4H7DbPKmCAsVLIPW+poojaeV0aYOK3
C4oHebxzpuHdSUvtUvbFq5Nb9VavUxsEUNPtAkSuWx/PMe6Hwe5dAnfxmkQhbaJwzpGfHcx22K1H
kYpHdX7gIlhwqlJEdRgINaf1XryAYLloMh+BOX0sEySvQ6Ce+ywan+EQvZQKmGpjZF02BvPpEU9I
GDptPeC+PRZdWh9lXM9qDEgBitA/lyNLTdq6zhaUEq3RqPsslL490V67cGmEj7eHzNe3YFhBKNFO
WttQPY56oSdHG2T9sZx6NAC1Ll7KcZgeI2ntJdpxU6v7h2QYjjCyAMUOI4kGZlu63mQOF+Sq+lYZ
latCOx1i0Hhv9RtFAuHwMkcFxY3+hft7f1eoDcc76Pxjjh34Lm6PTlRqJ0+fYcOQTo5pBCHTdm7U
/A7lrFcrRw01DrHWhAxx7sFizY955u3CqOrfZ/l5ZagxmCLvlSRnCuFCam4Xboo6nS45Sbr3nTPc
lU3ngTGlloTvNTcX0ziGm6RFrS8SoBnRsCwhVE+TZ7IQdOplQvopxCI1ONXzA9nDWJsLXI7Yys9j
bluMlMOJ4C5lV9p9tyatCaiRo6JMtZNx61nU94nUCB7H2VWCZk0ZWvveoboz4mnxFBxUQcQpC8Fg
5sTM36kbKawTCeCtVOjPhyRviObQXwMgakx8MwBnRDmSYNmJrSisYqEbFyOZw2FEYUIvSAqME3Vw
lWb7GZXIxEzGGGn8AQsKD8xbKzeXDzBLrWNU22/9TF/WoxI/Ei0cRCttvU2pyS/VNOk3gd0ChqDr
Low4QgbJpxiEwWy0sD1o5fTsDS2yF3RHhLp4oBi7Xrt6TCbaJv4SB1p47KS5DMWIJiZmxuzaGqpY
S7HdVmvuTa0hrjZGUBR1ozjkk/wW5kpz8YYDJuSwDcePgW13iwEHG/SOtlr76zERmBZspFtLRRtH
N+6xxcDWz6EcDf4+ZQhm7U40dhlOKzh19jLF0bdQy+bdCf10HVQvIiClO8LKp9FrXrPcOljFu0ow
yiLwMaYEokHXm1cHVCVcWQXKO8fxsxUq6K1mMjKBHcGfK3NxaLggMggQQcRp5pQ56SyC9JJGmM+j
TBRXKbOnEvjlXYapoS0HTGheucg0H+d7CMvBMy20sXZ4n+BtaoKaoUJi77KaGgJBXZ979H/7Pun8
tT0kj7Exyn0b6DnkZSw9uKLrozN43/wSePdAT8VtA+0ls0J7bY7tFakteAbaRSxOMhdtB2YN6Xvr
wIQJTDwdPuC8LMSyxdy0AM9Rr+jvksHotKj0aTfhEfncx8ArOqpifm26RpQ7UAoFRcA0H3FIYeSS
kZ09Op6zHwM4qIFGZ4bEg28+6QtupYjYJY0IClLc4TOaQLXGTJBMw7Z2fmD3G60ukC/N12wg19qQ
tztYjOoCT0a21OaLAGGkjrPmYmpF4SrU59b1WL5b1ZRxqwZFNmFBZcJAH0vR99k8iWw7F68mVu4I
k07RBe68rK1iyOJFWnD+5UfZNc1+6rt44TAoLuPBkwfiwHaY++PtbVrRzHMLGN8ySShLemULox52
5D7Qw3tm4fI0sKy+K0pFnnGb2V6GSSAIPuMYLB3zXPR1u7ExX9wVVML2RYDOTpQ+rRbV7A6dNtZb
I2wfKQuO3GC9Q0LtZpsjunZrCzFiqaQt7nDGSs2KewAKjJVAZDQXGgAWl4o8ZvD/6fFfD1qUk4M2
QDYeSDMzMZ2jWfLCRdAU9Dw8DYZHY4G66LiAYseYtlhPQHdVCEyBn73VY28dgsB8NBw93Br49XeD
PV4GQhPuiexwcLFdyfRYqpmuW5seWEAZTd0jLhDcEH7wSeZkKmjQhk8DwXGrRHjEONmGcelt8YnK
8xbNq9wU8/jbt1hbjcBJAJulI8rsqTqE8dEsWIypMm7WYQw5b84+ShPjrDBRBN3hP1ZEjJYYKZ6F
Qgk818yN9DMsCSMkik7UH6GQUfkf8RBAd8CyWPBVWJzOPKBcwQzepVr9kPuQ69BS3kPydaXOiR82
db1paV4WFbVgxgwtaauTFsDaJ3P85XY7StvOOA4lAdEN0vq9YZhncDvOsaeoupjqyNpUFIdZ40fL
IZ2efID3l1a8CB2T8m/XmLDse6+GjEw3n6CcrgsBrgAbJbDoOFaknSVZtge9ru/T9FXvTR/frHhD
VkZhsm32fkQsDRbjiGUHxLWY1tGZ8LpP7ZiGG9Uh14zwYo9DT2JVTyKTAlyKU6YxyKQw87haaoFA
xKam+bXUio+j7kuXxMmpLQZmnyI7dHFJonCCkDRAoInZ5kC+syXq6ZMZOftI9w8TKutX8FLhuqnj
els2ijhZNLkB44ngEjYci6lI65faat5zxcnfEf0Prh+J9lB7cXvIyfMiDI+pixNHVEC5Z5DXh5+9
BOpNQpZXdQnZu8wR7KZ8UUg82hh+JQmrCAiSGbpdrHoPpR2OIN7MbgY/kCHgKE2zCueFoILv0EVI
8U3KutgPEzCKfpI1F0xfLXzDBKU21c4OPt4G8TZGfGttBRLCSEiveJjjX8rCO0h2yMXsMgkVqFM2
eWD5C4nXmUNibRqgFzuRNw+seUPqN8mjTPEe2wia2yCW1HSNbqXnU3KQHpFKaQ2KIQ7lMbQb+1hP
vSQ+o2+W8I+wB5c1pkWTMdkn/HtRZQEG1IoC0ihb81kxsYdOtnXBtgZ0yqSB0Hkta06ZgIFNMo24
547SkOHrLlECbwCSs0ffrE5zvstiyMOBYAhANCKB+RQL45I4XD16adIdImKl66xqlzVJ7rZ66kB3
ENnKSnEHdraZAIXfMyxp19p0mFMnct2XBJDAJcaHqtjeKs36fJd3ZXAIWoKK677iDET3kyP5W5GQ
DIAOfd3B+PTrqe/rqXVJG0PgpSfpOK6rgAjIUNuXvmbshtahSxI/1amprdo8+dZWIt/drsUGKxH3
YXMxwFcEeBJebyNgHjfEq+aAlq25nUMOY7lG9Juu/EA+Q1vS7ibFrt1G+ltDMewjskf1rozn8bDS
R6jX8hN8+X3Ue8bRq1XjaCjBvlMyHxMZNizoRgRVO82xblXvrHBazBngiRIQi9sU6r4svsDXk/ce
DrPear9VQVVcdR/3YYWpBP23X2zDeDA3hpK3e3JU0WSE0OqjeNiNODwgQ1MFUusyXpXzfFABbjF2
sXRvD6i8zXVMO+TOANpwjTwYyqDa5DoVvliHc0SwOsSNmxiWSoIh/LhbIYdOIzytbK/HhF5m/kRO
oTX1C3NMq6WohuSokjh+NFTlyGnxEJKXsLV8LX7oUcPsKMJU6wqLgpuTgLUUJJwSXmHgoDZ6zkc9
so9xx4f7euhmpAAd/Zr0l9Qck4BO3FgvHRND+R0kmeeufFC0HsaQz0pgEgSAhDnSHsLRPDoY/gMQ
9WRHG/6Y6L5/n9aactGqesIbob9NGrRLBW6BNjXQeuLsPo2Ne2AH3pYQoWilTV7xUJb9rmh82Dw4
zrbSyIJHAoyZZJPSd5sQeLZTcBdgVAEl6fcknprz9x+rsbjzo0BsGGCcPa6O8+1mJSiL7UtnvOid
pT95xpcBpSoL/aF4Ncq55WtUB5WYVRnR7qmaMcHwZ72MRf3W54nNe9vm0jM7bxvkotsUttOvPEUI
goraa58QPpLZuCawRwA+nMrHqrbKnVIg72+MhjGGfun+crtapgjssOcN+U6Nuy04Gh9hO2b53pO0
yeeh0rbzr3WOzytJWbDE4jEfy/TRtLUFoQu7UWEm+euVWVRu6Svl0XtELUzYczocY7ORS5RZzSbB
VHnfB85GUxiJmU6H+0Lm2GALY9ECh2vyRD0j6N3rvk7VDO4dN2EMTBndTUcpGGBs5g8iYxBJO2tF
ZgAT8TF7ayl1cf8X+dYvFPGQKEW/rxhqRrO9wK5USj06WgpJInrWZRsHqvu6BZ4FNIIStNNhihif
mhIVSLeE0zsuwD+ObhQSfCUCaiVt3Hlsm8LKxK7P2FIzzAxY1lAqsDMdR3oL6YXax9gkg3dAmNs2
0alTq8SFBdAeChTWYejY8JTLTZiN9r6ZmsB1koLkhaiaA+ZTV8WKScliWERIGS929Xy79zdxvcaR
Sw65itGldLx1lSgkmIOJ6LwLKFCoJzXTZgU4Cw3DnmtbqSum6kyWdMQtJ9amrGfjh9vkDo5Ev1BM
X1sMyJxoIC0b5Ooo1MnZSCt4i75dK27vRMFS9ukAMy4b1yr15o7JOikuoeJZ96j19UXme+HJnFQi
deP3uGodBNmOm+ctsSQaZBU74ipSC+UOUQqlN3LZNlOquNTWP3mKXeyhoMX4171hS4bie2rQgAUI
dnCqqtlHEck/eSGYAhKUWvTD+GjDoQY/QjZFEKmbqKz3suhNlwQ4CldT2j06HQwJjGuHHgngY87d
LTQTY0lat7EsM1HdEzYl8a93a5woLAHyYE0FrztVqiSIOzSnZdJlA3Nb1ty72GwP+BAhxwR5uWHF
Op5vDyY657PhvLC/VGLdcm9pasF40OcF8m2V3E4etddWduAU/I6LDkPmuvem3eTEPtmGluoaSqrv
SKldl3Vvk6/jA5AN4gfSSak7lARziCAGYpjfcloMK12XylgsLeGrizQAF+iPUpzjSJuRmQS0eS3M
G1y98Ka4y7epjzUhM5mkTNaCaZ5xSnGgneA79duRvlVRqPmOsV3ufI35AdGY5ebXyZ20npBP+ivR
9vFC6rV/Ue16HfZVf8Qs6gaJVl6duFvmVRZe84F4UyDUd7dxCy/ridxUvHWc7ZzVZJMaQfKsRSLc
UJXzDy3z/BqTv2NiMBMbpTZe/jVpUoETLQvdfG/mnIUQEP+LWk0PxuzlbaHyCUICBs8Gk6Np7c43
WtCz8ChJ/4TqEQt6+2VeUclsSZZlwWL4PSEXfneJo9Z2S1grpnZhXY3nxk4rYoAGfTE0OhcG52Vl
bkh4ir5I+EdK4d1DtqgPRKFGjNO2SQFBqIe0Z/Fi1H1EcCI7AlJZuh5Gb1aqVtYhFWa90fIRQLNN
vUTU6jWxqm/TSGWMBLKMIsJWwT7TRligYhJ8LJ8CaalTRQ/CByOFzto7vbKskXvvKauuaDXke/wt
3kLNhFz2RZ240DVPgjApPAgNfQrCwTaWMeKKMtp44/fk7XGS9Atcmuk+GMpkYxPeyp1+Qb1dOU4i
LzaTXjUrj3IDru57tSFBVxV+gwSm2bRq82DYBasP/1vm1Xhasc3xLlA+GiKIqJJo69iwZoN2ZLj+
OlSXkR3Jh8lq9ZWaUAQJk7o62ui+26J4KQLvM9spt5ZVHaQ6R9zKWDuFKnAEOqznCF/YM8Yy0zV7
aoxO1izBmzjYt6OIQPAY86UBazsB+A0O5RMeN3lEPLoLskekLPXBgSRrh544kMKDDzASzZJY15o1
tHqfTiBcJgUGgD54W2Cbko4SAfC+hk1wCGNvnWSX21yjHSEyjJY3Xex22oY9+KkYkugS1WR07Qly
wHdFhUtkX6++L1NWmopEUzb3wZpxFcrwbWyDbpNZyrM9kUteQNxjGE9c8pZAGipWuxlYWG3A4X2u
wvQC9WTtE/68y1qWXa2HwaUjIo/JtZUvqUHPjIiJWEZShFxAo8Bd5rAXNYZ8pxVxs53obYd9PIKJ
UbUN9iLyfZtW2RAPW03dfuwJ2ykorSVEyBhJhFdwGtBWKTLaWzkCYtkRzOKHaXBqiNA18Kb7WiXu
ITNGC6sGTaYaq7qW9rI3sPyVktOM5Lk7XGHhxujLfBs5gLSTEXlUHSFESmxNXYUAve5GBqRtK3Em
MinfWSOIqa5vnp22m66lDU11BLJcj28Arx4HHapYVoHwH2IV3HGCIff/8HReS3YibdO9oorAm9Pt
2N60kTsh5AZTeFfA1X8L9P7/wRCtGM2otRuKqnwyV9Kwth0beGGJ2e4Y/1AG4OMkTBMnC5jWlBfT
Gvu9kqhfusA7XIWS0x+ENiVt0GOu2MewtwhiWnbwt4H9tGlRKnYDy+4hHpA0lUkd57BsCZOqoeaG
KPE2cpgdKk7ol8hq3ixr8k4Y8klZNvKn43gwXgcyfGiHcAMLR785yDC7JnfRPlP/TTqobBa993A/
MAlnaUehJV0B17GbcCsuqr5jaDibPdyEqQC87M3UGNE8RBDRjjIIIUUYpExw0yH1Xl6qXyqSy/ir
Pu05xkHtx9RgLgOwRC/UvvGynPqerr13NTPEKNXpCE1Vyh07I7qBxqcaLjeCocaTOE5z+BzLfzvK
saR3JfUAAurkOnxsaxqAOtno+quqAehiQ0faJ87Kvv+a9w2D3+TacuqFbTeyokErI4H6VSS0O1Ip
iQXORT1NCANk3TYbDP+oOcN3iIYLcCZ8dWyL3y0oQHBcvA9j/FKKqrrmde5tqTb8YxQ0mTZhiyHT
71uAg/149qvPntQiNB6pHRywdYHE3/FIW4vmLfsvyDv7DKGQnvjI5EmDtT1WIPKtSGenozpQaIU/
khpmH5RVPSI6m1Cgd4XCkdnS6mTaf6pIyWsEHMx08/RMAdVfmgtwOMUvo0qyc1l4bx2HxKCJsN2V
kbHTe1vdI78xL23XBEM5VSQrGRb2lfXMZ1AWw92vsi81EhYnFaLE2mKP5ANVZ3Bk2knQCdP+IWSm
nyFAQY0UKnor4P/b0NoPjaMDECuS7ph4YeCi5a6qg94zg7McwSptqwuURA3KI4wlcs6YHooRf/6Y
BXg5MLs0DcBVMAWGcBwaNGsCAI3pIv1rR4Mh2LTVPBPPe579aEbVH3BmjrSVypIqQUUPnDlFr6an
7DnCZ0DZSNu99UQeTSCK+9nUx+tInmBD91bk2tpPQX41kWWDpxIsfYt0vze6LD9S0zqe9UwD5qwl
6XHwOo1WumGiE8INof3MBPqKGMJEHevbpiHa3+SDaR4sq/xRukV4iQbxolYBmXyK6YqaqA0orBE+
VpURRaKDzaym9pJ2iLFODSeB5XRnRlYXzOHYHBlnIltoKHzD8CiYJJ6FArEreKuDsYmY/vUcuQxp
sL/Bidn50n0l1PBZvfvATwR/Mo6si921Yu/YwMvhvoJ8qfhWs+L7UKT5rQbkvKV2jVnoXF41NSUP
wygerlkZb0r6/1X2AoedEmbDMMtY0xm1ycoYLobvJ+zgyhIVJAQiFbnDDebKt7GN/Su9T1DtQR05
LstgqrMCwgE7F2U13tMG+FSah9Bay7+dlTALz7tFAm6t07oXoQuPpXw9eaSjgxDfauf0U/OnB6Kb
/t1plNjScTDyyfjXpkjVlU+f6mBUqKDWcFCj/X+1M+LPxUwX1DzY9XnOe2tv2w0bkQa8mo4QmE+5
vE75oAVCqXf+kHrXwSOFcGJQXM9IdUNPznRuW3kwXY79eczOPmpoJVy0mSYCiOXJKgYjl/A3oNrs
WmZbH1J+kHuyOZXaUoOig/kL6R/aaWk0MxXwemwXCoxW/L6SQ2KQXsGMprXzaC4Nss7hcCv79i0J
b7y6KNvJqvckSYW7Mar0zcQLdk68WhxnCMeQc9L4JRnlWq0+v4pQO6xnpiadqKSOFG9nA5CVUoNN
oln7UhBfB8xEInVCsGXGPpBEHF6Nm5vHxp7TreSE+Vx3LdloHxQtbdQBkaj2DakdiUv3xHNanBam
vCHatS+cFf5GGe4pt036sPI+mOQrjayvfdOou+x8jxR1BmJjTh/QAgWNd0Z8j0uWSkBwy93pO6eB
opZrCEabkY54s4y8xlJbGocosV5ZW2t7fBY+xewNUAQObQEgapMfRHxV5eg/Yp1Y+cx+OGB6aj0S
+X0gJrxJm/6XkUbpbsb7fM4Np/wuASkU/ZutDc1LdifHrkDHZjjeaY82sD9kIUck95uNJPeEfdjY
lyFiF+Myk2NUU3ZPv973efXRLX+OF9vmuZU+79xwFni10h6GjZiA04GTiQmyP8wQKmcYM06fem8+
07iQHjOXTjvgSa8Kibxxk3cYiYgDY0W9HvtLMNVGSI6hzB9AlMCDVeyM8LGl+4oKsmPTwu6m+qkn
gdCcqLabfiBMXkX51TGH/BSm0dOahvmoyQPdX+ok0vgHzQfTj7bjdWHqf4wyEYdIxMYNfrR+8wwf
nPfA2SKexE2h7ZPrJd6epZ79xa8Hulnm5jAzpQ1yZMVPbL2cM6N+DPhgUqacWHJ6fkx7ayg0GLAa
AoNsJSk3/DCd042PfMz3jBJiVsUC34gz30abMLAfErvnLe+Q0QjjnS7T9DI3qOacdnPID7uqqQjM
VdO1qQ2KHpW7o5TUuo0+db4eFaKzJdI30UE4a/BwHmSlpde4tYszNuD/Bk2qt970j0mcFSfZG1Ds
Xf+3h5vqPYrnHNzAuLfifmsW0v8QMyOHyHZn4EK93JjapH4HqyAHZiTZIcEbaC4YqYQDJawGprNZ
x0ut5g64azRUR11As9Ih+lbOdLKIn5CFEvJgN21O+VREr94M1ApiP175nuCboEbvxIxWnfJisLaK
8hG+H1kRRGCu3w0vL/moRt07w+H8M4WT/k49HeciObwx6PNpz3AYa6bgBlTuiIs0o/Hq5sPdGcsC
JwDZyZB6mYuXGbhTRt+lR3d2243OlOo+ahp6gFm/Sn7aYdOIh8v7jx21Ge/C0Wm+F5iwL0mmnap+
FE9eo886ZE5JmS0FCMumj8VFblSfY05iQnSfMhiBq0OMyuKx8c8m0Lhd7ZY6nVcV+pLOoT4ZesqY
PeQm2xQU1/ncIBA1cX1rVnPwEJ4OTZ+RK2gy576OdNquELj7GeJ2Fri3MKsfOFOwTfWzuUsM70/s
4mdpOWznUIzuVeHkwT8tHMPef+Mi9sLM8i4YGeURAsBtvbnmf84l0ny+MMxrjTF9q8eMoq3lLVyX
yfLGgrFUz4l5cgCF3E01fI6jLw4UijgURFYUnkpGBaPZ3Yak5GDB4Lw8dU1HwtBi9uiYffweDTK/
+z0KBXCaAqCO7Z09t1rM9Q39cqJvri4JgEvZIv667cCQQ4CysG3EClxZDAzFrQxrP/BUUjF4VcO7
bFvMMOxSIJ8xOtKRZw3X262ypU2xmN2YYFX0ptmt8odQ0PS4RyJ26plNPxoWN6eMUXR4Q96zBUDZ
4S6sGSlek8pCeBJC21NixFmAg2wrNG8rDVhfBhjzG6eQU5cm2qW19F+AIHbmCGxAhCW9V3GLy0OB
vPJ66+wLSQsxzOfj6HtXVYsWCmg7nixCvweQfHwWmh6jocTO18aN3me7zw8akkqQJRp71ck90Db5
qcDhb+MhhErQkYdE2FDU15ErcRl+Qn/J8EJr2kF5rti6pkb/tDKne74gMPokotE3rZ9eS0M1QkYL
ZCWZaI5R/rnN26tHSSop4/IDHiGmwdq6IMgs4/Sckw3AMCHDFwmK4YogTluzJi9q8OUFAIhLo4Y9
31pqqzZ9Ll8w4S8FXslDnvYHlZovffS+KpwbX2M9js4O9g3G/Q6LiBf7myY1Goi9Y44eBr9mcrFc
5l3xZhQQSvnRCHYWffZkdNEFfjZCiePuv2BV4LuA1me5LfuWtk8DVdYlxaC+trX8uuOzir71Dgcl
t7PT/ZiXB9OpAhLV5wI182aPmEsY9pcn3SWXUkPL2VZfxVik7Ani8p7W79owyjfljscZofSAMc2i
DCaLDgbLUaAzUOencLFC5R+ph5mPfs2AF9Ct2q33ot+TtfPtgjfVssF2QkJx8GUMWB8qUEKP/0nm
TMioffT5nHX+8ENML8+uEE0NEIf5+2zdB1N/9qUjr+HM7juvC4knydnxtqV6beSdUDs3d3lnRCGF
AuMMDVl3swuZR8pbjaEPRFEbhynmZ0jZgX93ZPMFl7f27/hp9j3N1RYPUIPz49+35CPyH2tAwg9s
AV5JgUk7BGnk4rGmpNthYN7uC8g7TPgRh5Nd5UXlRUtxOKxbQJv41CXvF04TzKFSJy68aLCmHg47
xjoO9pXZOc3L3ZZmGCHS6tWBMd8739YjIDwleSUTqK56SFTObxglulH1lRb0J73E8XNaGNADA0t2
cPZ7V7D3iJA/jRQuEcSN8TgK7U26oXlP9D1UGftCuOVig9XYOImjc1KirNsUvf7qOUKmTPio9pIl
ueFy4g1L2Y23aIkN24TATHj9TB26rgQWXmn1fw23E5nxntE59aG0sMsjt/Z0tUwbw0kqnxVSNoUb
gnpp9oLgrf+wp4ju64W5BgwpwQe0pfXFDabCEzfsUvW1oe7IBOFNwcs7G6+D3U7+U5V6YOjwXiVV
bbvVJuHYYXJpi0g8y0ijAxF3XqAJwEL5MlIlv0wNmBaNu6nCAzUt2wHHxZeRZgPPRrXY/fAsOjJ+
jf4MGhkhTs8yDGy8Z38gK2PjgyXjVuGzLqm4atmrd54ptjVSK3DrsL7nqeIDsoafNgFaJuGmfcZK
SBwcvDidVyH3W3KdwfY+Czv8KmLTuLHzdTejV/8O8eoeIqOMKWXo0UVY/re2VuFXqmtK6nR65Gfb
xFsuF+2YY4PNx3/OclcPzBmRbIZNz28nPO0Wv2eNudu4XGojYytX9vgsZQCqq8dco/knW8+Ji2vk
OLM4Dckba+PTKPE2e1JR6vYKZ1LsCE3jthAG7ZXCtY5MBbV7n/A0rpqTIVGdhV74BBvN/0ZRkUGn
mpI0ob+Pe925QqUBMBbW1eJ47c52Ur63hqu71ISMf/pCjwN8O2hn4IrMS+650GU1csCcP6LLvFyS
xesl6upN54iJAX/WULSS6GuOTuANBV1GQu04MnHE8PoJ1HFvQOxV88tNQebDX4ssy/sKbzJmsFW2
h29Z69q3KvyjF5FzsxoWB2O59KZV0pLlxx9pNHjE4UItIB9Kk4fOc75eBEjLM9yTR1S58SMuiaQK
sHDH1biYII1uLIsqSJwjzQHmFfLHso4mjY6oBNgAScjD72xrIHPXT9Cz1NZIIPqLYsIfaJUv00Mh
q+L32GZrnghw47Z1tx3C4F1fDLsEsUEX0fjFQb3Y+p0ZX6ymh6Ktm35gTg2UUaSRoKwU1onROvez
mweRxrB9bGy0Ha/8XEAgwaTbRwBv3b7KajpagIwnjRceR6fKjxA8ok001O7XfvqK0e6XqBMbR45h
vcBbM6hsaGfR4mECQ45zeRrJiyYph2Re85+tiUOjYCSzZwLtBINlBAbGLix9tvXKFQKEVYyBDSo9
GAzL3ecjpK+5RvvWKwoYmZUymgeeC+Urzp7SZvMpC1yjoyqgBqKfH2fUBhYiv7iSCEAu8Weq7WxH
3QAIvPooe8/mSD91oje2LMVlkGKYw9gST5uyU/pDU7C0QqY5s2s/YC6bzKi68SRKOuvIS2MIG2hj
nC0zOic/HMssTzQp+9BaP9hl6tCoahn0EDXxa+Fl6OfGPUEfmnlmddo5QNDe+1ph02ni5GJP1ncK
FsUnkm58mGgn0ELNvsThKK+zDWp/nHzoymOqfleE468En+lxZy6zr9zhr0r6H6q2/V1rOiNnPzne
2Ens0rRD5Ojt/Xrurn0R3gjnjmeimT8rWq6pfbKc73Mxx2iXNS4rO3wafhHQo/vTLdhS6k4pTiox
Hkw7p7ds9uksKMpjC+V5G1qJeu8i+79ZuOa7hREJJ4H1Xy4/Q3/urqVU4b40nPeOKVE6LOpSCm3Y
v2WZE1NLwjA2W5Zn+vko2zP+eq3H06ztuYH8R5hyyJ09djYl5YT4fZwo0BrNPAHlSvaslcDBhfPh
zaLe2twceMm77EySZjgg9bgHgw5IrOjTL4YHM4YKwbIy4tjQ/dE7LuzVdSBMyScp7HhvyLq8i9gL
WgfCP4zR4kTFKlDacUyCPvQ9DCHMM3iHjwcmnhTy1eF0aqP5ORrW+HCwL22xBLsBZ59xX9VSf4OA
YdFSMsQcNwzMu9/7enFv+q716Cj7eVFS92HmNqVVqO5BHBUu2Lyg5KC9jexi+oztmlCyPc/nOa4Q
WL3wRa7rU85S35lkvSGrZc4bFdnMzVX2QSGFc4kNGrFaan79ONTuDvyk7WrByfBR3eO4sD6ZFNo0
abITTbvpzj+ceTyaXtW4mOrEcFqN6xPZZHtm502Vb7L3ObED0lu9jk5LRv1jsMr8SvVhcx06hocR
Fbewc0himONQ76NkKE/rwq9D+R8ZZV/7GEvO6JX3xPPnwCw9b4e4ieXAI1Pt8xlu5HqjtjPZEaaz
58ixSGtHSO70zYaHPCLrUDLvvvw7e3ksGTKZ7Q0TzHCXSsHPdNSth6+wIfBnpBx2LQc89vAIAYeC
RpBtIKbG2Xgyo6ZQo6EksuX0XE/Ciaw3aCqf/ITKS94ZBHcVmLou1Q5Tz1t4mElIzHIRZ2XvPxyT
BrkpwhNB//QtSxHcs1gAKSfC7/qeflsvWPZc+PwOOnFYEmU3uxFqlONhsxnVueZwBKr/SB0fGeGl
GaPN/B+1lYi3QkYf0K/VGUByexQea4Hq8KJRTviJj5y+D6f+qaGT7FPDEx9sBbWTn1N4bnXDLs0s
2JB5N+4pJyhPhUmjyTjJN6sFguL3hbZzZ3dgxXDFuVkuwEXq3RDP1Smv6i2b8Oj93+s3f6wG5Mzj
XvgnkuoMrkTUD+8GCVm6ZHuJuM/GOlpi8G2LIVjZGsjW5fCuzdHdbLTwXHi1fsFNfkq6jlIqsDp7
3E/2ucsG+zz1sj8aEZRdP7AWT1qHQ2w9VqpSBkmCJT0yvfy4flXUsjgWSvP2fWVglBlr9JSir6h6
LpFmZFejn7KvnYeT3/jN1XeSLxRHeoEYUR9xfXXbykZLaeq+u3XLxeQmuyyyWxV1f6cId4Y59ZgK
/v8lckztIiOT4oeE4oFVZ2jkXNX/vlx/jVViae5IXhP10FRKMDBK9IiqQ8IslVdMd6cD3pFL+5ir
9oej/YL7l/xUDnQaoyrpk6zRNUyn5uQfqq/QsrEJ9RWTdObJ5Swv/05scqiLS17x16pGVlNWH2w1
Da5oY3Cds1N07nnoTGaz3tDuhqYnwurbuWSxxqQhbM76rFoUeqhqPHpZPNwifw43qu4oDrAlAz+g
3nci858rzzhLoYTSUcFObs28sE0Iv07+B34Uh1KYI8ifAB6heUmXC0kcOBqeooAbvvGxWPRZn+0J
yAvMqIkFPRQz3h9dIE74YbQ3QoNDcNx+r1Jk85jR5sYkRKEV1TVJ2c+sropFHtOc3rwMvk5nctx/
srkAk2qMNN8DpsybD3dCj4q1uHhOSQ6ixcLMBnqVENK9ykPtqdpKfw4pVO0JA3PrGS777DG9m5GX
3tevhARU6CjTO3n9zTVdgMihnG6WAz1/inh0UWpcftb4ZIV97k2XUYRHXd5e+MxnyFheWyF0sp5c
7Ejx/tEMnA0sM5VFKwfcYvvEQ8pLloZHwYHpzpFc8ADbiE+ZHzCDprPMjJtbodrPiAPflI5ETQdk
cIEhRESd/NW50Y3p3mGIyvbZk2C+JGb/u/d5rhKjYjgf6o9hdrEsD7p/4P6L731Wx3djhE5dRW8D
JMpThmbxrrIouSgBpnJMnZy3GZ73dsnEthnGvkpzor25rKJmx5au8eWu93AExsvu1Zqd/JwL716F
M8jwHH33n3dNK0hSOb4bbXlNVL9chhdeXkXHisTcNlmWAvqGfjXmNAdJjltfDgWV3VqPbb59I/QT
n0Bp15tygXY1Y9DK0n4lTMlOXsoYgNpA/4jvdgSX6/nPzDI6KoobXH1Neap1SuOd1C6u2LyDxcz+
nnjpS7ie99IlketVY+3CVDuPWU7TRCE5PtBAsofjTWvpIoLO1Hw9cRfzSGzsiIoq3RTtW1fE+Vnl
GqiXum8PuhhqCJocT/TBY7Ng4TdAZLRvWSWia2xyU7DbuLlRxPtlZIvAruu4mnlsBJONQ/0fvlcH
K44zzDeVR38n4jEcub38yfxZ7P+91GyfAU+bAZ6WaKvvUfWw8AHB6KVpYwMAjXSDCwfVtZ8Eg6nC
IPGV1b353lJQ3E9kJxxnMK8dRK1kIG/bmZ+SJArdDLl3tbzBIx56MYdGXJiB6FetZoUn83V0XU7l
AHb1ic51hk/WQTDeJW8y3WzPkQ/JNPTIgelXlRlMwH01ETVfIl2JTggT6h2xfVt9tGnL1P/CgQG2
V4Wyssa7Ks87hpFgmUOw26WhKoORcCP/GeffGgmY8dDiqRneiVXhpE7G29zAt64lFVJMZS8ppoTL
YFURaz+VCbnWhP5WOkZ36Tn3EafUzxFhRIbydfslyvLo0rY6MROcBFbdURDBSmDu8Y4qQH9Vd/Oq
ubuFy6WpcDfbUjE7V+ng7WI6JMqyreR+ssKdZZfueb0Yy1eU7hF6G5ky0aqVfLqDg7O4p2sHfPZu
sqPuGMfT3xIhEwZDwlTVT/gmFvYCGcZpyxzsW5Lb7pNiAWfPJs/nbB0jgZbRh9Ua5ZljL0cUDG97
Z71VF63Zy4GzzkZL40IPmzBeNn4R3QqZZ1GC1Ooa/KRK3LrUsffmbAQQDav9pLufdq1yQrHaO6L0
SP8mTh7unFB4E9sJcWrzZmRimMeY8TCw+ZGrv8aW5YZq+vnYJR49vpM+bLXE3Jd1Rf0XLdOYODnx
Lb4RPyw+u1T2sLtn7YWeeI2M7rimL8mGzoDbKD5RM0MS7gB+e1+KH5lmkKAzZqIArGoU89WkiJ4Z
tX/xUD27OT7ObTZd4mVTCjxcY2O8zUsrPQm7+NTstjshTdZH0urTZQRJbZLffLNphhWKGd/qNS2a
zjlhflDgr9VRmPNFJ6SCD1FsRlyCMNqXtSj+XVp29ySe8Ludq/iCKBdtNWvwIboQOc+S9ntYCRoA
HPVFau5PXjzunRPno8VcvC0q7TQkrvaGPgCDaybx0pPdU5iaWCS66UDRlLglM7lm3h/zKZfpsrlB
VERR/z02xiEW7Smu24XpHlrAgTx5LK3wzWVd04lbrUB4c9Q2QzBofUgSuiOet9jJVt2tS80y8Oyy
Z2Bmf4PDlGNH6FkvCLnvEUYImOJhPUaq5I1uE0dcd//rT03KodlJv7XAOU/T2zRG3J4+IQ5H0GFp
DB/ZWBLx7OUTKzLRuHKMdrZRmMeQJW/LUzd/d2wWO0cXX/goysN678zdhSKYEMlXgiljCDA2xX94
dumQMl38pTVi3uwM1zkRR49WlQvK3u/EzMpjZU9ssWUb3if6Wbe9wm6iZW1yYjNJg6jrbnAkdoeo
zb1Xj8d7ZI+pkKA5bFNsOZpl/N7HDmlpvDPSLxklDc1SFFz+SQGake3BapUbYLaK4cOZ4ExJRoCk
zpwe+wRnRkpVqApq0u45LSvwP1cQRvPfGTTimygplIo0F407dv/T+zbbdyYF2INS6hAT5CXkQjss
gLeTHtItbRkyPhRjXAQTgd+t2VvTWVPylxAZtZ5x3GFi89WzJ77qWRyDLNzs4LstcTVpCtxaRc+q
q2C6zSEsjLYvsY01ub7zTbxRjkT/yjNCqLXHy70eQjhWW7d2ebAbh04mi6LfitbJqzvxZIuRwJFk
kBVEgxLHdjEHNlUq2EQU8Rn2FD3sxRG2kfch7ci4MxX5JvHhZjjeAva5mAcX5sJKX6B7aTziQbxH
s94/OTvDo+QF3pQSR6XINYLUFflPh1QsMQkKDGBWtZhMgCKaFJNFxwaelzKKN4LP9h4+enyulxW3
99Qlzb2RyAhueH9M0tv09MKGEYRI0ovvpMlxTNTFqwbCs7Ju9gl0BxoHOT1mWCloIvdZKVzsCmEs
KSZPGnalXd7vqf0btusMbr0YGhwJ01XLfPRvrSrrzZ98861o5aclDswNHUb53fBmxOqh6bwQkkLK
479QE5BuniVhfdi25vmYU6h7KMMOoixSudUY4iMPk/ZjYi49l+qgcithdO4CB2XbdpU6lu9Km6KA
miLr2mbaF81r7UC5A9EzVPG7cH20tVK8e1XSnlf1VDMEMG1zLLeJ/rent4GhmPomMPvuzLABzbeM
TFgk9hH5RsSZTjMCqWt3bZlX6S07Ek6ONx9bLLaj4TVkguAQjg8tCEPtJyWVisDRo3Cc/KFy27E2
A4NNXhdg+3He9rmyznYN2JW/J7PiSlKMKpDMbuuldPz/faXbPKxE+q9Z12nk6/kZtpmOq4Rf6XY3
HMYc801qAYxDk0IbTrXhXbQyufdN+Z2ICK+1P0YHNL21+C9oXOA5M0jBOZNxxQh8ECW5A89j295n
Ni6WFoQkXtv2rRKtttGbP1PdRreCt9MtrbCnc0DZGC2YM5txF33xUEh4hMlQLguMSZpxitiwLIFF
bdaMh8uIb2pQCTqZ1rtycMqvOe/UuSQdRBCR7b7j4MRd6fPrBRG4u65foZIRJOJBshadd90bJ8zQ
t4ak9yTkQH7CH/JpV+V4DqfszzqpsY3uT27m1mGdzw7LkDYxHGxDKfMzhMFXrDPgNFVD7HU5SsxZ
62ybUJZBTwcbTEOOqJ6b/aqc+psUBnTXhd2RTJJSAJ7C4xLffxhgCrG7Y8ZR/m39e69OsPXiNa7O
W4rvjSbJu4/5L8qNfJ8tYpXdEci1qXcxtZCiklG5X/2UDikLtdgsO+uibAIQFDFgKGdNHN3hXk7K
PJSAS7b/lk2XbwdkSNQ+WsWIMQJW00185n7nPkGY/wagxx+m2xiJnIp9QAU0BCH4noW067bkZNn3
LZPX3HpbPZn4Ef/fijz4M9FLrOG2YVRHQlsMonLnSsWpe6y06ufsg96ux/AFAPrqc94+0OmTnnIX
+JHfaoEtsYSRI+OFibzgW6SjGN4ysumTN9f7mEdd/07EnRE2fALZ133QWNHvsE3jvYP/Z+Eu1u8N
+7p9xGAXwEOKi02Ilo00s6h/f/3W6gNMRzgquu53zmigYidrhrN6h6qECQFo84s0vzxHXtUc/mce
WIb52nAiePW5Rhc9i41K5E39wekKi2g6e8vJgU1dAa8/FsN0WvO2wCiOk/JDQqQsvu0UX5xMvKZl
PCSSqsfliHvXyZj39FE8HEB7SAYEBWQwLFAsIGHJWYtSX7bwAyfGAgOOoV3Wcfc6pV2m67bkcOYy
pV4uw7TDe1mdE1IBWFzCF2HL4Wr62Q3nHlks/Jub2lLyMFfEVU2Vu7z9koMHLPFjLrOCVjyd3MoS
hia4pB9zPGLLkXlkg9XQxnnvVHyr6l/r7/AWkgy+0o2mISE2zbilv4XlnG/pRCHeeB78EmdQO6CF
W+5j8sR9fahLaE2bSdrmMZ11xstjNgdF98MWpqRCxYiCehgtQCqDABHhqUdojv+7cLMUe9VNWAWB
P7jQHU9j5k8bi+3JHk6Lf13T5FK6Gtzk5de8ALdlAiNSVVX4lWDf9yGv6y+agbkMRSKgMWmpz7Wc
e78AZdRy6b330Gjyf8iKDovCctaM8f67e50M1GV1hZjaF4BhWzrTXAar6lNU9he+oaVBaJFj+R9c
1q9cF9+LUUp/4y9j1fXirunyDLe65oFn7LLFu7XEbxXrVp0mtMBkvXNeLxolVufWnN4A1yF4L1lx
OHU/Vd+iegg2zhtdt9ShSAnQLZFJvc22+aR1uwZTHdYFJuDDFH50+Bqvk1+nZ5dQ+r9foWoe0spC
xgDp8WkPPaH/EnerC9zzUBB424atZt40ZbsnYOZnQyAXKMf/Q5MryQbZF8fUMn8wUDa/hsKot7IF
iIW58e86Eq2L7g5fejp1FOft3SIrMGgzKpXOixAbASYkIKdnKpAJkEm26T1sv/P3zjxh+1FWd8DS
TUOj7kd7p0i/xxWwPBJpjJ/DyD/oVnYfl76rPjxRTiKoe6y9naiZVdisGUGC536LHk5MPQ11Bgz0
draJE+1EXrynPfZSI85+uYvrOtRK5q2scK0VHiT36lLr8pFoDGzW1aCsO25vres3vRQL58yqFyFG
va3/lv+ffl/Hpf3kQUCzyha4BFUnEVYMhyVl5zLP2w+Vh77H8PemYj0/2DrBFMox1Gswyw8bw0+V
WtVNmnW899oEU0LrGo9SXpX3i2w3EU/X/kYO7aGNOCTl4E8/+iNPJHEPWhlxLY2nQfLAeLFJner4
yPAB3xwJOKzStAzqDvVyq4MK4wf77UWqByLhouCwfXCymISW7Rg7e3lVeVpg2URORrfn31enKPEn
InJTeGycGX3AouCj1AYNTkqmUX7CZLMlUlDICQHejfZR6HzLEGY2rUeqmvjiYnF3UhgOevawcYec
o9Z76xwkjdB3KEExtf64WlTbcfrh9q1/9tTYHjppGkfR6oHV5tMJDjBVtkVjH1Ibcbi3vR8102DV
2e2XKefwEDKDPlKWhAN8jrfIpNHJNSoM/kt0CQsajGDJzyCHcD5t3Dxfop49fW7cCp23VL+PcoA7
wtg2G/AM+FGpeH6wTzFzg79m6r8122ouiEr9IRMMQEVZ/UWT9XeuxkOXJqEMgD79QD8yN27LWxPD
idrP+CqBQ2xVOnG8LglEAQR2BojLfk111ehaX1r/K4pdh5m5PTaqdLFEji419FzWX5qSfd9ooRJD
k29OPgQNOEOp/gKToL+axur3Lna6VNgaSkPk/x97Z7IeN7Is6Rdq1BeYgWVnMsnkzGQxKVIbfCyq
hCkxJxAAnv7+DtY9R6TUVJ+77d5QEidhiPBwNzcz/zMEYiGLc6967d76SRrucusY7ioqvTCiTArD
Q8Q4MMPeFQEzRB0bykU6B9YmriiwO6p8+FZWi28Oq8iN0chMU+6fHaD+IwRiYJqaAC+nGb+mM7+0
D2f9QNLP/FP8IET0NpW8obKYy+1oRhN7qmTouqi+YeZ9GScaWg2cg5Waxku/D4e12/ank8QGhmMF
aE3gXlpUvytVREhzauNwFV1l5TRCKfSb+NQWbvVClzua1aqY8+Ji4cvXvgOBEeJP6ngpPeOJh9Zj
xStSthE/YZTkzG7LEqxbpZSEVJytwZDAvI7OPYrdw0meYrhFVyu7UmN7hRDmxKvr6UlV2YNSrn2J
umatagjIUByhVuCoF4X0NcwxOy1FbGh0U3Ea1rS9e7s+mzLf3ByjsN1FUUFYQlSXHu/pvq5RmYb3
OAVt0gbxUnK3yOvrTk2n8B+fYzj4SAT4AGorQVnSxkIrd92mt3HvqHvDQmdgOy1+W4r5zaxrkIaI
tqEJ0lrD9OIM19ZlCQC1XpjbsYdI2J9M6+YtowEre0p6JaoYB+VDdnaM/eDJYvolM6ePN9jvXB+i
v2kx0AWKZmSLKnkolbPy20lfWtA5gGECfJlG3Lb8BvUQEeCyz219C48lB1itIjpC/uFqCJPx1qiy
89al5blQRXm+9/GcxGd1rm+OZmCtmgLl9ZJ8h0xV3/oMoXtTkCfGtGEqnnmBWbNPaVhaO0Z6XtTa
bvA40RbtegNFEC2UUyzhnS3joYpL4pyx6a+Hg5ud13E8IZdMvIcxv/XmCl2fVXR7Zajj+UgjFA7q
3O0DWMIXLmzFFdby7d6sy6++4tSza6ymhf6+tgMTW7GJIzvvkqu8qFY2Iz6hgXftSYwt/cZBaH4y
hgCXrruYyrfmuh+6covdGjaokItAXmgXhjjjxXh6M4RqbXdorwrReTm1gpKZMzmiMdO7sI2TM+YM
0u4ajy6M0ww7+ALHqzqx6b96/SllGj3GrtgOYe1eFuRn0CAsD+5HUt9YTYOK9pBnd5NdIkmwbOEg
G2fkCKCsyD+xPmKq3aHAbdJRa6ZQ499zNPARsCpUPodu1bMQ7kY2w270sCHFP7LfLAgDAka4hFaD
HKBKt1lHv6XzJR7mUbL2gVsnOhFQjL0XukyITQr4zc228s1LJBvleWjm4BJ4Sq89GNono8SK5QPX
F1+RsAKE14lBvjVfTfRHGULa3Za0Yij0Np1E5SLIOlR4QQ3iyFwKeB9OtCl7A7kezdq4QIZwrL2V
hxD4MnHT8EKHXyoaxTfLh6RTzzgoIBJlI1/aOjXOWixC88n1rgdxW7Ay6t8mpWq1cDcDRAB9VAUH
26GshFZgTu0dePwNk1Kbm06wX6azmTdByMR29MINLlwQ/gD9h5vo6+wG1c5Rbn/OYb/CIOarFQXm
aWDBbrCZ3nqVUb9dmWGG/V1SYehkZ+atXe/GwiGVxrH2EYDopDp0TziDAaujAY5XVl/CRWnE/yhK
95BDelojPXNAYvvveKp7UqCiQvrCB4wQ84xEa8n2lg+2ocZtOw4UzFCVxJ5gGdiKdxk7tmEoYFiX
xW7Uh9vZbasrk7/tlk+lfvRqWUI/sOLHusyPZwu3u8G87DI2SHWHIj7/d+uCJXFRhzCwDlP2BasI
zOeA7m9S3LSX5FmJkcYYQuC0sesJLFiBUIqYfA2JCIX+eB/aTA075H8N/mEbyaDV3La/Rcf6e5mX
N31txtfdCBEPEuv0dMAOBGUhOYuhr6H8MSyt98kCJ1gyRjPSbomZKOniU/VUdDlt2aM6S0j+T8ga
sltzVGex3dp47tv2PSKo8MQgIQXKGUNs+cACO3AuVXpiQ0QPpxSk1G3m9txqVH52nJlZpFTSb3WK
hIEFEv6JhFvvbKbS1W//KsI/cwcNtV2gylat/DOvbajB7NrlB+YyDG70VF8vX0xMOj+Fal6yQxNh
CQh7NiwSWOPHKhDLsFGcjeYCm5yDxSCC48tYm8MA2YHG0T9/jQJczkIQyeWTWTQVZ1ZaP0d5FFxk
jHi48JMyvMAT4rhqwlydmSiIzpqCVHCCLcQgZnpkCjmapqu28uyZCSFFYm/B+h2t8xsDjurNsfNb
i2qTbMLwW9yGMsWk1n99OVLmk9unJjPkg4Z2QnI43JQptVSlINAtv2H5XJwyzW6Vi31eEVj9CYda
szZMTDNQbo0wYZlkR0+3mK6Wfy8fskNNb8Dpt7mq/5oWQ7rUaoF52y3sNOe+J50DisLbb1n1Wirj
Xj60QfCEY0UMbe542MKsv14qErcOKUui+Z8Pb1XKwTy++Wj/fzd39GCfTaZj1s7/2cv9f5ffqrbF
RvvvZcidTHnj+9+c3M0//EDZGLUDn/gu5sRYsr8NozP/cCxcP0JO1tBippT1bx93x/rDg1DHULT/
NnL/l487X4KHDPprmqYYvFvuf+Ljbjrvjdwh/HmQWS0Hu7zQMxWU8/dm3jDvjKPTwiJtjKvxEFXX
ZTTLoBfbwb7KZ1RpR9+4TctqPasepU57qM7d7sI3hhT6LQJ2/3DkELWk9qJ7SachauqrrKWl14Ie
rsKDQXcT28A4vmR2V32J1u4UJ7KV7+AAX9SmxBQZzoQSezO2DlI4hAhpNup1PDfw82FSrrNxeKUP
+5Ve8l/hDLHffRyMaRfVh4HpClSmh1AT/QHDdczmZPKold1E2s3WdOArWv2j2uGw8q0106/4miL7
d06nBtcw3b42lEgaBraf7ZSXgDImzm7oj/EJjr+XJuoVmNPVhT5mjEI1+5tZZ39HIe3EivBVxc6J
W9sVZuaGd52LEayFbqM1tCgLmRxlWdXxjMfO0BEMUnMDIkcUAMGn5V8wyIwzbNKL7RhAcyy/Kczw
rmxa+7rSLRS4EV0TGqipG88iWDLUwPREgvS0MBnsErn9vFb4DcXlenbik3aMIXVmUL8T6Gm5xm7I
RP6hkD/6IwLyuC9x1WvI5LsLnkm+Puo2pj1iP6YBvkKomGHZZysMcM78KVs3qarucQu/M/coXL9H
ufGl1FBomwyVhi8Hdpe63/uoxcdsAlhAX73OeqZrNJaLmt3X27CyDmBjuH1ASVnhmwircAjKN1P3
/ygcPfw/OCjT/HxSZo+w/eWQvotI8iP/hCQv+EPQXIZcWo6ybNnzbyEp9P4IJCL5rhu4jGLEIP+f
yRJG+Adae8vlR9BOEscCfqirlvGYQACMzvQ9qkfXdcwwtKz/JCYts7T+PVvCcxmIQHizbYdJkPj0
WR/mIvgNnvC05dMvGv5L5aW32qrOqmwkqbP+ZEjTxhkxLnDwx1BHfeqQAMk3kOmfV0V621XhteOW
Z7hUbXFq25WEhOOot4qZTDmui4hgOOLtC4extd0huEZ7eFq50XMX2JfzcX6Ze5oZFkbUTu9eAQpt
sV7bZ6CjP5wQvxpIod6Pf/jnNplkb1J0c88fxyfOSRK0MnDvS+6H150/PFVlAyvV1Jg0cjs4EXVj
uvWDiciWuDAiufZ03FVRuHUO0daxudciuo7nHo9BvF+V1k/0HE5Q30DSpQlnO5eB1z91cFryJsKn
pjxD63GOMu+CxbFFLbbp+v5JRQ56BKbWDuWrZuBeXMYnselcxHm4nZR/ibf1Jo/pvqrhNJge4ty7
kucYGM45Botb7SS3RKwT+ZYuTKACOBcqcM87XFpjWLIVvhpOMH3vRgwvqoQb4rLmbOO44wqt85YI
u+GdXLdpurXn/MFo8ocgBjZX3K93ZIJQvpn76g6oFisw59Iu3U0wu+flYDwun7OzzdDq3ZyM+zIo
z+Yh2XY5EufkFUiV2VP6hPlT39FD3rVZddcV4C6VCreMwLrrFHbDPl3LhIVWJbfZHH4binBbjOZ5
Xke/GVdnmrJy361sGQvKFlIKDIARFB8GUNhuNfk6a82907kbJ8Uh55hu81w/VYoR7OmVH7V/B7Ca
13qszvB7/ZJ30z7ovPMg5k8cb7vMP8eS50mjluh0dF01QOmYf8Uq2+d+cllxCsR1uJ0RViMYPo1z
FyU43xfU6Ew854IMn52hd5XPm2uj57xwz4OCHRAi+mahKAhimqa7M+pdxwlCdnpHGb7RkwPI71yG
JhRxzOw7z70PJr4/D69zj7cZygqo7+Q/ix1309ksSC4sxz8ojtm+oD6yciFZnuJJtYPHv+sg4TBX
7zqglVTN2YO88QC3ILme2InL1UCjoDrS0BmmeVX5Lg7XeLYA0V3KYqpCrPtm2vatjWrRztJbnwu0
ZWW7/CK2i7xWo4GgiTTL8Zi0eWT+nJU/lLHeZcyi0zJTNGLpjNFafjafg+vMPX5p6+GiU7ADbZYd
LhOqcs8dPc9og5PbIIVMBMf+YbDzh6FEwJF75/zvXK5jPH8eJGySw3cLBrZvyBhjm7yMiO2YH0Y+
GhhAptPkO/sqYnNCupdnmDPFRkVsxpTna/MMuwhDfv6UDYp7OI4o2yBJtlXKrfPelkgoPFV2KcOq
N06bPcitysW3h3E/59UdMzZ4zBWcxvoOH+0LO0poOucPn98PB8HH+zGxt+ZoUUzKZY7lh2xzsFPd
q8Iz9/A5t/TFTuL58OA0RDXfueia8Ft1ILpwL7K2KIafIYaQezmwD4KtGscXeoXnczU8taZ7X45E
acNj/nGD4p2Q//nFhvJwf9ytns2RZzqk25YVOKQpfP2HmY9G7UF2oPGy1ymaLq169SR7Npv6J3Sc
+jRPClg2EkED5a102XangR16LDXMCTxmV8RuiJjHYdBAl7l4ySfpESvIOj6NaVmt8N/50iAY3fgD
8H12QH6j6zRcKbqNazuMgXkHHgAMEoBQToZYZqJ1/vySTwe+daYvgp3Yd1VoY4XMhffbY13l9IG9
5mx8dCLjmVrcB3zBqEGPk/fVwfHz1MmNedu1bF+V+idEb1SBI7/Cwa9sJUFdGS1zE0NYREGYUqyH
ENeK8aULEI+ic39BZwjsN8VfA4uIPLnpTWon89k8ZsywzcpXCahZPe4Nj6vHeYh1mD8cwxSjxZe3
391Gj2VTvtZQoA8N8t45ZwOTsFwzQoiZdREhgN0b6JpZKi6XbNMCY5B7h7PH7GE4W5Pi6tREu9JF
j0FDf4zc9UFbWXfRRdnXrOAZucentC9bjoLKW32+MH4K47IwfOUBGfqezRxxWeU/LIyh9qJyCg21
j5E5dVn0rXMJzZF3rsiYZQVLpNSVcyHHbhX2uyqDzwwjzKirM3+o7tgGu5bo9/l1fRjKxcxz2zY9
2/W9paBzPy7YskB2OEft23Upe3iK6QpyjSDP1veYsaxAXcSvcd9l4fVyZo/2JcMGA1ZAsBzARkVy
AePHNzio+UbbTW4/v8hfPDzbDNHvm6FioDo65/cPz2f+i5cy6mAf2IStQp9KZuck2a0TFw+Sd0Bo
fAxiFgPkW4eaQ7WsB67P6InwtntPjXhqNM7F59f1i4fn2iGKesph12PQ64fdTrsetmo/98t1KZDh
XAHKBaZ3n9s0el3eKJlBF/fMSCT9weNi73i8WhP7gapzrzqXS6wAzcIEH4xILAq8q4Hk6PPrXKbD
v49KkL9shxFcymeQPbPo3y2+bEbbkx/nds98riu4l1+4klOnImPk6NWQ1/NZP0kGCYVrKwtRcgI5
clFTnVYxt8Dzg3Yk0s3zzoBvZnP0k/yWHNEYZp4pjfCXcJx14XWrIwZVkND1kl/C+DiycLV7DwH4
N8mRZb9HImT1eo7PWDkVgouErvMx7Y8t3FIgVu71DBVSIuMJjtPdBUZMr1TU3xiaYVwhXprOMd1S
tDTYb6hk1XTwT3KDUKzpSWyykGEyFQZseDlphiKiJ1hXx/hLFRmPLeFjlYXBdZXFX1qPcj0Px72e
xvICDDNfD7PxvESeCKYKcicMD7X30kWkJ258m7THZ2OyT49MvRtmU7qh6jvn7d6JqDbSitw9hbNQ
WeZhk5uRSTAlgMU9O6pMkVkjK1lVtmuv45ZzCxdkGXaNQXPnw0pWMyEwNrryIjZYP8op1EkeTC9B
jGNZFZbTRteaLidK4BM8aTgNemWfoDWPT4lwfC/mVGfBoJs/qxo2S3Dg13X19IKxmowjJ8i3x+oO
WZnEeMahxFP4KHnAIdJ6rZKpWbWzPBynHq+gZFSg0Rg7SCbGOymZNG7Q02cuzk2XOfdVXL6qKfiW
J/MLrZNv6K6vVQ4vQc4dVVd3jgE0myfDE+OGAJ/nYa9drkpWlV9jJavmmmdfVPBaLDqvAWboK4od
PvjFXTcH8UnFNlovdhSVxfPoNP9/LEaAcRQRrgr/WzVCxsB6DyfEGppYfuyfGOPBAaiJZ1XObQdH
7NId3A6qhPE/1GEvFYaFq9yJa7y3Y/iInHFVmD3YZBQrhXfTmQo5ihnDChISlnfdBIkNFze4VZNk
AAxrWGHczA+1FaOUGNazQmdv4nXIT8VWybGIUUgwVaw7jwvAWwnSjuLOcal+mSUbWLJHI1Lfh0l9
Vx1mp/6ooJ9bkY1eSOGgEia3sNN7rgIcbkjjr4YbPeY4nK6MOv5aHjD3nNvEP8lSXjEUaxwkR0aN
65wMn0QEV14M5y/UNCRnUN+3fjgdT1TAG511+C2zp5c2ce85EMiobf7Tqk++zhBSVzol3roRrcYZ
1QKSuep1IFG+Npi1AGmTFVR2GNQEBQHRP0Ljmb17xcTiFSRwePKtGd0yaOP7gMvHJp4JTXidwYvS
ExKxKOqo0crXvIpT6h4eb5Cw2pCd7WJc+lfdQGb0ls8zLRyGALQTqcNno2aJBKZNmm5+15NLq/6I
G6bc2Ow7l/NMCmM7o/rdtMifUz9P5gcGtuWCQ6hA8vIfTvjSOiJWMftqH/QscY9KFuVk1bgXiGav
8pqCjPy0ir0rSFWsKFsWOPWFmW1aqi4pUcuDu8lIZA1I95+fAM7PRYHnAtuYcoK6BMsPSTSpuW2O
jHDZq4Yj3QDuOIw7ybZaHAV0RwQfObkUwx+kjIzLEV9clk9geed6SL46pG5vqTZnARVxEDv3gc9q
5yyQqe5MK76jN3nOHIqzasJSmTOjojyAvXs3Vc21pOLd5Nx3EXliXnGYTOVZxjPxveG0dbhlrzwb
0hQZ1rD7/NaXAvn94cetCzLkgU45rvWhHiqTUbzaBt4LyxA+MXwglwRBvcQRd2rmD4L+QBug5OPw
4x3R1TwPdLIVxCe37EtJJHwSj5LC2TAARMzgumx4VUGybfnZuWNVUU99ft3er14ZsJbHlcMpCKQJ
8ON6MuLB7nKEa3tiD2atXZqf2IaBykHeFO1W1D8duyI2sINAb4196WjdBH7bMClEvZAIvzrHqlyr
edpD2FbroLUIbWH+IMXCNmh6BowNc75WBelJbBAwBgnYvYQ0NHfY+QXfGFn0HfwAsXetd7zcYBMK
7RsG/XSqSyRD1DQkOsyG2lQKZCAgxh7Z9qoIrlUJnp+3RBGnL7FxL7hOXxGAMErwV1j/oAVuic5l
YzxKGYzdS4n+WIpit61vAjQThFzz+3LCHqJvfkrF4eOVemHwvM5/n845kq59XCm26ZoIg0OaHN6H
HL095EVj136xVxkwCHYc8CPPOXR3QeHS7qUSBlxDxrVF4vEaeIABRyAvVlAVJLeK2FNJKuQRf1RN
LRJmGLOzLxqWEI5RcYKlR3mkHuQIYbDknaBU/hBeCwyRleG1wAu8Mpr0ydaOyCay6kzWmyTUSzJF
glllxrNxJEks3I2RhduSjfb7MhbQ9BePwvX5PCEtZJd/eBQZTh9xBFdi31kURj4h29C81zhtOE67
pjtVMYlKlcDDtB33akm/cj2/xJpl6tecXFZTo/cqXplRiiXHYDG3s9eoykpSHR1OB7AmMKlKddgX
wFHSR5tyouHZoSXYtc70YrjDruvcGmpV/sChNeJEg085+O2e+WG1DOO7HpGlYcjPyuoiSpS2vsOQ
gXxKeVd2rr5XRvw1MzXElpDZrb0e1x2v+IzIRErjU6o4UKvaREaCpiVTrh3D0X9LgRx07AntWdVX
rUkUGOhSb7ogNMJ1Z3rNc2BgNaCqY48m9dB/d3qMkRWKDQz3+KAD9Z3WO+KmkIlPrtV1axWSm+ku
J6+KSfqqnPMdnmVO34aDCO6IvoWHdd41fAonj2s1k5UFlmZ/qywUbMa3mRCTDxUFNZbyeg+QYJP3
Rd2dLjhstZmH3xiL92dHlhtwTsa6eGVIHFW8MrpNF2G47iR2eRI0/l9BxvbuHP9bR/rAXAeBGFik
2Ex0p11HSpUrXl5ukmMKEht4w550qORHSFxNMK2sBbwIFMW1ZIhYKs8rp2SnAhLmSfDNOEpyxQGX
JxoUCmvl+Jg9LLH/LccRX5EyJi3VRvSsivJugRTiKrutBr4Ueywb3L67nBICd76BrjzZOx7RACUd
UQIsFzPmkr9VPjPkq8OrTnGxkC3IhAZs8Y5csRRZTmw821V6S9wssdijokb0vlpCEfKz6I55VRnt
c++89CrvriUvNZgWwVAr6vCZhIJb+972PM5A+9+QdH1H5UAwlFnE84GRCvEB/g/vScwAiWxZQ6LB
8OJdnoUs0AlQxoHzuenKziH/T24BvK/zyCS7yoYnSIaSLheHFd39a7sHx56Mx0ze3izqQ4eplatO
DfoUeUJ6ESTePWUDvbsMwmuJ8JDUG+tOGynI9zlt+ucYbcTahxe4VjFPriokQB/J3BnK84zJy3GV
F4RjZabASUfuITBYAwmfZxTLsxr4zqwlN7WBgQY7eoxLDh74p9APD3JjBxLaeSr7Z10fprUDyYB5
QMNOAGP7wNkgmWJG7/HKTsmZjXIeTmZUDSckztQS6NvwOdV76dAs0SOo+c2+T+3VBrKUbMqR0jae
u9y7Nxr4UyihDayasmKLMCwmP4jz12XpgWTuYezPqy45PlG75nDdeZbzgVtfHgyMUL7ocILEuDas
WlBCjCmJVaQXekYm1U4ZUy1D4GGSAj/mpXZBdYc72UtWgmziB7divF249mfsktuQV1KWTXPyv1qv
aloER4d9bvIWqoJFptBXn+CdyrpzDNL1mQ5S2+ZkrTUlvpUNpEespc/TA/tXEXrpdSnXwiXE+5DW
tJgikEmHhz2qFFA9IOnKTG8FU3dCTiVw2Vw9+OZwKouL4eiXUvdL84IpHrfyZ6VITWvjUaDeoCK/
D8FNuGUsnzZxR1XbQA4lG805ltTAzgdXYYzWVoCLPKcJ1gRgB9GzbB98FIbVksdFwW8Qql/V+G4I
ewEIyDVpWHxMXeGG5xOGXfsFop94zPCpaff4JGnefXCkgTCxh6SNpbr6LqBXlCv3XlpXVJELuk2B
vq48ikDlwGVF1UAIcK+cYXwBKOJMZWPOnMfF8CQAFrODTpq5+TIEzub3WcYv81E0C9yOT6bpBR/A
mIG5O3irtKwg0AjtsRm0JG+AK0l9t+DbIHA5VsBIMM8WzJ5MAxB5I50xnQF2zcw3IhQvDQ2S7Tik
Lq14KeDzrefASwWEIUn/fMGZcl0fsiMSaQXHxPfACz+yPozW16aRHYs3EIm+Ag2pC1lETGShEgQl
pCEYVOTPWHNRll4GQhyeaIhW8VfpDTCS8+o31/SLmssH+KEzYJkhOOaHTTDPuHMeJjvf935w1+Td
Oc/xQoCtBcwiG5PFLQtakEuFjl+nKCg1G2KiG0gOPx36HUZH52jFrv8n10Yn2iV1d1zTFOzqx3pQ
kVdMMMaWdYsC9U6QVcc/PEgt6JDzQX79jhBzo3qeU5M9xMWwC1o2LF6PRp7eyn6Cpr+l4/ub4OH+
orYguaP3DoXI883gw7XZtfLDPm3zfW5wkndKuoTTXid0gKn4ZBvJQhSIWtBBp/GvOujGlUViM9Mm
mGx8H1Cl0DcDwjiTQim28WDo2v2xRs6Gz5STTTLLCdUSv4dtCF0EHITN1tGUOSTb6QjudvDohI17
BwGWtNQ7m0UjzZqZPhxNxzbON52iv5ak22HSzMegze5HjxnNQ5QyGOiBMjanvvXl81cnvISPS923
qJKZMWlRCCyP74dXZ7t1dsgsHg+9bmY50mxcx4pmJOpgSS0RWryoxr2s7OpVsLogYUoU3fNlI7Sv
s0G96CTnod2dasO76kJQj6X3Rk/0WAF/dWeKjnPVsDYTHv3cP+GleecE6UOAU42ueaQ+1RQxqStd
mrdv61fPnORLsk0q3GDVH8OKb6k+xuI1j+It/bANZzGdcc5Q3z2XNa8Haljp80m/j85CgNyO/ipq
vvZmCjDEGbgdlICrAZgfu+HzMgDMyfxVyy/IffrfIJkURhtJAnFfuK7849oevSuhCskCHXCOnoUh
4CYpY/0OD91A792dXnyMbY0DL4ijR/4uT+Xz1/QLWNvzbdqdpk9XAFLEhwp5aE1yZStDJD2GW8lC
giy6lpa3dNp4uxxd3r10P3UebalpWZC00OFBVHSSpJ21PCGeqpRrDpA1RoeP8oSqdIAzAb8Dnzaj
cjc+qMBwBCkwKd+87KFsKFH+qfzxQv0dkvSLo92n1elyOCh6M0uH993y0y5GnowP6gbZgHS+J04C
NiXQyq4LB7qC437p3BZQNejOapNrrWWT0aGlxTxzP0P1u07sEk0/nABwdoAkAtszXQxq3ke04VAY
3UxLcd8xShA5+DYIhBhxHHd6uuZ4gPLCQtCsyjlmkE+9W2CJOruNG+CjuNrlOHt1LDLp7mtKft0b
z/FkX6DlhiANRESLnrbOg3T31cTfDUoqYCNdJ7czGa0QMyQwSJNeKmAJEDO8EQkIn6+tX7ScPJ9e
HQNgTNglrLL39+on+mgEfZnthQgQ44RSpdmfcrrIRnc40QKmBsPSuSM1OhUeixMnt1LVC7vAt0mX
Ue8/MKfnf7I46DDDB4Hp6aESeX9hQ9e4HihKBkgBGCGQQASkmPGQgbOCkmjKUQut8JL+7laoEZIs
S1RFQLwThJHWwd3/BWTwi/QA5pUfYibM1vJ8+foPi3b2NY5KVpDupf5Z0lGiJSDL+cJHmfWpmtKt
0Ek6WlErDWS9ZGeSK8A/EMBIAJLc5wiAqZORU1QWMyZp00uDUWgdwrKxyYOM/1GO6UNsA/ux4DfC
VXt/8ciqAzr69ttDlZUtHANiJmwiuAQLBIBtgtSXePrdcWEX6BHvdUI4gUMAUWaTd+D+8tgxZiVL
c6/iJHrsEoIk+1WQTVRq50MBiYTBkkIwkRgCoI9xbjTsfrN4Qy7340alGA4sQW9cXIre344/oelp
/ShZms3aBItljSzkLwD4YE63HcSpPICFAHQpRxGWRAO9j+NT3LpXyizvBJcyMhYMxK/fY5v+Ly8Q
eoRNegSXzf+wiP1iMCLXcJI93rJ0gFza+Ya0YxKKU8IDFQoRxXC+IHm8E8aNlDO6r14rl+MUEpbu
BYcSvMAWktKMSV+W3KSJz6FJhZOzRSX8092EUnYt5Bf5/NvvZjqgoMDSSpZf65RCqYKZQUtUiHRS
R1QJF0DioiypjXkEcQeET+eqAhgQCB9vJIh0PK5o+u4cqbqFCzU31JtLUg4xKe74DqmQetYHSZ1w
kjBIpPpEYl7o2wqDT6enUBwI5Sx+Ox/vDqO35FICNsRBv3MawuKB31MDCML+GvDiWEsiZAywbShe
P1827i/eCnm553Ds+PQvPjKHZrtjsFd5OOy1JqnJKKzG6JvEPOEoBFQVauRzCdhoTcjhLF1aAVAC
M4Rgx8Of6EGWJEShRcBfCWIY+4JkV35Ukl2dFCWuWCQWC8dhOFkyHSmSiZsUyhuIKFvV4I1qxbcY
A+wkUxdCVcZSbSeQ9og/K2G+sIkktsryyQfw8AxfAjkFZIEIN0kYfRIcpR5Wnumt7P5acFOfWkpS
xy4rrul5/SY4uz8HQTgejgBRlh2auJ2933gYYMcYn5jxXhat/P8qn/YLi4JTQ2oSZt3tpCekBtiZ
U/2g2gxsX9gMwo9u9FPXcORztEkP0huD1z4vn1Vn7isLPKYgfwZml2JLnq+sTNm9Ut7mNWutAoyh
oB3N4xmD4G+krySkpwDRJGZt/D8QtjhudRQ+5obgfM5CXqM5xoJakjTSRDnc5SDvsOyTPQZwxiyj
1Ll4q0moT5zfEVtd2e/vAxZdfNs3RabgUZR8iL90Ohj3pKv4X0SKKqqHFbNt9/KWReBvZMHfsInO
hQLDwBC00TAU2MbydVqrZ7kHdaWiUyXeU2ADSw8daiizLU9iRms4ebDNB47lHIqC8JxkGwct3XKC
d8WkEK89bDw7P3NMco44uJaKG5olHAZipNAVY0YeL+kzGEgeu/eyawMDICoE3fJjF8mz5d7PMCba
mOukAPcTutKf71EReHx8UqalfIQeUKYp3D7mJb62zSBS0YPcdBxqvHJ4Q5L0UkIuTQg5/4VgK325
pZwAxlhWDjfZIfiVBj0k4HVrh7QeaDFkJFIkbxjIf/UPxurzC14oGB9eLeRV2wdmClQQuB+2RKa1
YnpJUrwFFY5WnZPEQnySQCLJoNA6F74pBFvZCVh0AiFIN9LgptrXhZ8Sa2oeDq5D5vQrIFc4PQrS
gHBVugLIgR0gwWTwkxmRMaoH4y+hM0rCLvcspF9AYVyRWS3dtdbRc+XAUYPCgsnGDmOKbwsHR/Ii
IRULP1M4K8Jj+fx5/OoFerQiCTq0iv3gI26XIXbMmZZ22FekNoIHCywguRHjGmngczD9Qx9SEJg7
Kix5l45HsKR6FvxNHzmiM9ilkNGFICZtJEky8ON8yEhAfnO9P1NsQigANtwbjmuHlPNDSHOJsc0h
9B4YgHUb1Bo8sbyT3YcHJpJjyk1IYrniPghvujCIUmCBXaBfpOmlWr7ZeoPsz4XGJqXJ70G1XwAa
GGK4sP/N0BGA6sNVtk3aM1Mp8h4wOSc1h1EZzKDLNqB6GUrTtKNSiau+OUHMwP6HxaBi0GKmcgH9
pu6rRwG7cqSTsfBonBEEe+lKOAfoN9V8eK0mCpY67DZL27VCkbmyVeBji46FcjUO6HMR/BJTaafI
OzKm8tXIjEdbhO/DRA9rLJOzijoYTjATZ7oUaNn3phep1PDJGlY5ZgMnhkFTftR7VfYBlpdU1WXM
tQzm6uAerzPcGs8zTpff1Ts/n/04dCLisCyXQGwtLNwf0vfBLqIRTwb3wWSocntszmUrakcaAIgk
4N+ex7Wwew7htRUf0Za6S86+0JxpsgQJBFfSYwkmQyi0gt+RvX6uyBx2C3W+D43Ngk754RX7WUlH
um7HBwn/zDrGe5VFR+GzKBtmIQHCA2YD/DckJb37OLAv5BiUGkI2iFSLn2+QJSt6F+C4Lq6JrClw
feWIZubHwseOs6muqmJ8kIxSVAKko5uuo+ChfmAc910UWVisyMblKCoogKRiV/YF8x2YqK5vZx5u
CfFuCKLHz69tkb28vzYIp6aPkhDXceqbD+eqwXSCIxxk50E62l1J5hbyjDT1TQgOSbYr1+h0Qgok
wXXde1FiMMFh3wnhR2A9cPI3Si8JwFBQCpvkIJK7KmQTXPgMgCVFgpx5gs395gZ+ij7CfLARHDLM
3fEoyN8/3KzUOPEVR/MBSupmaWocEBfE+inwvHupeFU0vcjDzVOiZUYRIUBYCbgPnCDRXlnjSxbB
8WeBSMN8toNvn1/jzwuTs83ykGdwzNmQTGRr/bh1hnIkijDqNicSS0SvFMUjh1cHGJ8rKnFoAlLs
LlGc0rDLSU7941OJxq8N30gkvy9qnZ+SKq7LFX6v70M+JoJ/uC7Lgcfslf2DSIE6/BJIu6+DXugL
Ls/CeJyH/smZKHV8OkKNemG64X4hesT0Fhc9DnnQlNvMDrROFmYgWplStSdD9eiU1FcDuSVTciRd
wl4P+2UH15LhNI3jk3DodiXSKqFcSfo+IzTADvRKTipZ7EKaEVjtwFRfNwxPP38nzk/hjHTDpI5h
9VueRznz4d6z45gwJq1/WBJxoTXXqF/oemmTewdAoHmxFAtC8ZAaUZotx9p68p35QshAi9KJjYrT
3WWdMHkSZpOQNqXet82K4ZsNXWHpNaFWEfywSyxagT3EXnhPvPFFfiAFzQJjALMKGJAXh79SF84B
yiIJRTlMdgC1B6kQpcKzKT4HnOMGVkwGTAzz9T8O9DwZz8E1kYMS2Z3zX5yda3ObyLaG/9ChijvN
V18S24kzY8e5TL6ocpITJJBAAgQSv/48b2OnIqSyZu/a2Y5z82Boutd6b2uyKmqKY5+H3Ty9gHhk
Pn5vAp78EpBiRqj2ALG2/57F3CTtAGF8jU+BrCOgI+Alq9JapDcJpdd5qfIxywTaxrJFrWU8Pkkm
L3yQEUY9i4pqfHDhjrJ2RRVIg7/c3K2Y1pe1i/dZs7+XMqFowseF035Md91NwIIUJnu+BMK+wWo5
2EbBYROgLcogNMehXW1/vOFDjabfJ8XhSf6ocLjnB/mbFbk5JMeugBOeP+GXzRK2V7/JJ/xwv1U+
qZMsgvvxE8GHtMkuMUz/VN2PanfPD36F4SPEk5CRNMAgGniBG/O9+cd85xP+iI9N/NT8A0s1/sXf
H/V3ORL7e/2V/uUTVHl//Ai39+MvC+ctn7gF0yu21tToGsLU3vKRDC4+Nv/wgR8m1cd+fjX+GH+H
3+SXfPzzR7nU30moXtO3yDivyt09v6BH4xM+0jk+f/xWZzdOfsWP4Zt+7u7HH/w2X4O/NP6z4Ruf
2g/6m+MX2D2Nn4z/nH+mLzV+zK/43P1mHhlc6uo/QZv/+k5yfLyj6fRCI6JMAOGUKiuzZL5y/YxO
soTyNKMlTbuFfHTZfE79nnzUbqF3nolCN40ZUNFAvwQITnVC7mCqcBz9C5Bax/fhukRrynwUaTrh
P/1JSdStunWCuZXSEmtUUS8szqfjXT4/gv+/hyUCWpwHTQzMCrEhREryy6KPbmUsIWf98xBtv/6L
F/mIxDCMcfIx/YPxJSrND3dgVI2kOG7x2OiEcUmelU1MsEdTOKh4kBMWaA8MIA92vmYJAMSpmNX4
gOgLdVprj8w51c88z1PXFXN4YerDMMx7fXhdJSN36EYL7GzQ77ouU0HN7uffhInaOhezaihlCL4m
4edViPF3MERsQPrAhOnU+hf0+qlnGVN326Ywjmzowh97TLcuk2iXhoungtk3wjirffYlWzOC0fR3
a8YXqK+X/VGklUpIMaabpP0Yx9ubnNJNPirpPcDnz50ZR/dMJhdOYd/Dcww1NalwgnVX42xaDx91
aqqMLBysxwXw64xTFBqzH7q3vU9Ks2A3elO8IpdNt7/MVrPPSDr/EssL4nsGsLSV1cH613WhUVS0
BZ67KUlTL01al042fJR4vGiR9/a4NrEGkkr+M/M2SCqGgJ4lfL8J2fNgCa1BB+UhOJC835mHFy79
GUpe3jnDl2W/ee+6+NWwEJpqx88gtgG6mCz5SXoxsdHc9Gwr4VnFnESwOgvHUkuJKqwc5hkbGjY8
C6KpJN50lnTDry/hKJq+9vRpAfkfIdYlw88T3rNO1oxlDPZ7+Cjvl4Tc2cYgtOthqHpq4/ssa5aP
ZjkMP5EbBD/IJIPjTA1qYpzUbfuR+UXILAPf5SxDglDIZJKg09cuUZR4MjCSx1emwuzizrwFiZWA
hllF47pvd/6bWdUkN8gKDVFKmkhLS3mluc/veHtpHjFsMuA9XLj+Q80cowusd6tHAkJWV8FmmH/J
c9N9CAi6+MDYB8y4+4j4x7lkaVscgUWCMy9IccmmSMtzDBrGmPXlkAGtJ1W9e/8/tGJest1s9h8N
SroLXAm/8LsX+GKGX6/f52N7VypQwWUGrE9Vwgo/3CqYBVFUxIsw5GJABJHQJW3m3yh4701c/sSy
YJz9dxmjmwi1nrtk2STCreEPWBywi9eDR5YG2xhCbgbhCIsIznm77B5/+A5YoUJMzcSVEiB8eJE1
3iRDzPjuo91nGZQug384QxNW5MiixI0w9OinC3Re+CBmxfC9h0IQf6VmXkKB0NuCuiHdpmi8LCIc
MFk7/BINV9YZcV7br2WCig5fXkxY/jmEKThezpCGboh7K4hiWNfJSZGHFbxhVu8+FvRpYZZ9cTsE
E2S8k9q2e1BTFTZ0qxu0XSCAgg3RKb1dtExfoR5tuL99q9Xr0fpDLJOKzL9EmiImzgJlNZv9cved
iN/qwgTt134o384X8X3akU/GJBpqR7i4VBVHAOKMMGBYRI+vLyZLaf35nBLMQi7J/V4URmDd7vQ5
VUy0I7V/wbKFlmAx8VreM+zaSryaFmZxkf407N89phd1tHoyIqXUsRhy8y/UaRQ9ep2lP79zEmga
SNRq2T9Yx16StbQcuMQYSvUUgny7BcLZXiY+HjXtMIjXwuLfAW0I8D5cu2jhF7hTRpTS5T6UyGVz
mBLk61Ie2aa5Tn+Wc7ZxWJYgLJ6SDb6wOT0Aai+1McO8eAoQfyY0g3J0lBCkVqBTZN9qh5ezbqWO
DbZfRSz0OQcY2+ULHKhDSyoLjXkEsaNPxwzy+t0/Ql3Hu8/UgoRzP8QWf/iWOJ1fL8kKXXx0e/o9
JCpNtf+ku+suHVS8VHOIxSRga1ykv4izGvCMLpo/cChilCM9AG0S+bp3y279vlwhK0dvXee7R6cK
H84L205dr+ezThJXOkEUWofXO3ThwKi4dlwtYnCFmlsqru+/SmcULnbos+A6beoGfFGKZAV+p9kj
IGpZ+DgvgXPvpHhU7zoaWPoHC9CdBZqOqmRiIYMEqEE6TfaBdPIOBzk7RNjG4aPrwWdKH0VKBVwn
7TCHoUoEhO6/MgeCCgRMgi+b4zHwRlaL1Y+OeR0K7Eg8lgj16pmnP0WRuDpqFxh8ODmwYUs//VFb
BSRWhUnTegyYg9QhckJ1PPHQv7LAkH+bXEemttSc6j7xJm65+y4USaxtGzh3SffotCCILhA7airZ
1V+/RO8IsZA5PPY9DssQaZ5vd8k/rnHg0lDVz9xHiyL90V2OnWbm3f9uM8fP6Sr5ZGwz+WiCJz7S
Q44fx79s2C+LG9rV8Zd8zo80+V8n+pGtf9DALhdYbt7ym/pSBMLwmes/SZHKb4xffvzCv9tYvryq
PtpN/lvqXblb9gct6diGqgLhBwkGGIX5TT7pn/h80oaqZ6KzHPtPPuEHXSgja2D2a/vPgfN+/4WX
1tT+/Lst5RP93ZpwafWhv1vU8XN+OfanfORzKYj4er//3u+/xCfj31MTu9fXsm/L7p7fHftYNaU8
9uUP+s7fP+r+ic/pOPVjobt5vvsMp22BlkViMJjTffJ6TbVgiYMaeYtr+DEs9ch4oCP4wMf96tcM
UM8+Uz5ClY0PjM95SAoDGmEI/dkLHvH8O5ypfDH+gIv+c2mMf7XYrbQQ+Grjs+eT3/gFnzxDGM/Q
xZw3W4sgai5Jw39+9v39+MgLDowRehg/9u09q0AAxO8HGy6wmo7IAzd+fD6/P/JAeLh8HH/n91P6
/cQE+erPWj01PgEyqZ60jOxX5RN++2XpjF+Dr/f7k2Y2I7Di+T/BJ1CD40fACBjEgHHT85vctfhD
rjXyDEoIxOBPnFx/DuowfuQP+fz3j/GX6FjOr4ppPwZZjsaAjx64BCqfSd8/RPNNmDOq51GnmVhw
yxnS0IR4XcweGN9BDo6h6KXnlxS78nH2IusRgCeJxH/RJ+qK4OBCDzQc59gUdXXclT8jsKR7lMeD
Gaq4EOFzBZIiyHcbFFNIwKuWkJEV3DkiP/FkNjcAlDxH0dAFGC9KcobO7K4nbhgJDWqVkHmCRkyO
0zxoqt7vZtvHarl8ipv8dhtsfun4NxHadWqk2Tb+MFt8NiG9K7NA3AjNHPfM1Chc+WMV8R3hHP/F
ZZGgCOlGbqNyXg5P+WQT13tv1XNZHa0plJYEqzAdHJCEdcHNKzhLz1KUllkgilxSH6LyUG2OC/JO
aoPzltkjRkNSDDwlPic6twzEc3JdtVnvhyLZPopqk4xF3hHxvNr5M7Kimmz3SaoKiR+lVFJ1JDLd
YjcAsSogzwuULM5wUEPrusiM8yAoqaJtCtwfZ2SX+UxaKaLtY5MryS1CLyZOQ2gc+D4aZQ4iOmFG
RGIS2SOYMd2Val3FVajqtBlhLMcc5+6AfKBeURCfeaZHGzbsKaU+mlFgQ9rzCVZS7nCieauqRXMg
JRtsNObRys1uq838SeZRCXiLrXfn1nsSdCEP4hL8afnD+BDHKtsSl0IIkClYn1PwHnW0ltpNieSD
PsXiekTmm3WRVYtly4JDXwMiAFHJVlfjwuzD7EviFXdzRk1QtFGoEXrHfYblYOEF+7/2zGohd3Ng
QAy5W2ICfOdXwJAyJ3PPdd5CMCYPGoDDCtHYTEgOPFyAg1ySxP7WjxZwRx+oF6MpAThhpTMcuda7
DWFR4NYqSOegciItI/lZlJjMN7woqMgkjFB3x1RFVJfR7Xlxy1Hzzf00VGusRy/GTDEF7QYfJzDR
gxuAJ0p0LBOjIpqB0iKnhZCFEW8O/YWaML3JMnwUhDFgXYMtligQCFR2emuvgrF2ST5HdWqdweqh
al8OtJ6Fer4wPmJbdP00RVQWPh0xHprD+5znlKN77A6PosmknTPL57ZoL4cnJ4lif6xuDJORaZBF
KeEQRE+mHu2K4vX+8zcoRQfGhohIU1G3k4tCuBxWs101XtSzKqhfci8JyVKn3KDMYVLHX4pqVJ5O
kcOWYNLXbZNJv27x8zk50Ol5+PjUI09DchQCCF+QoWQCvnWmmzE7alY+KixBrmMtTWmUdM7J1iPW
V7E/1S4ALgzf9j17OEtVe7nN+HFBBAO0Ch16gBrxkt34JVXtEbaSQeCSEtt5/+fVuzumztxI0Zal
4KyKw4NRVShl1YG37rr3WVkyAxhMmGacGXDXOjOsK25LRhLWLKMpHxXC734vQACQQVlvCw4UDLlM
WfvRMxfO5Dxm0rp0G8M16ZcIk0TTSoEp/YTKNeYgJCMnCixnwxLANy0fCtAixNR+Yf6LQtCVImRR
CEzsYkNNjm1CqUycXlk5/8su7wDoAO1A0iPppNfWOupQqlXx5m67uat5zIICBK9qp5Yv1HG7B1lP
tHtL+a9kx9znG7RQA+2Z2NN2277xGC2jjUNCbqmsdpsVwvH6QQc+r919WRLCg1hDJ5vDmErPEIjd
U/D2aAYw4BQuyl70uzbRCjhjaHj7JHs6D0ycOtKsZB5no8Kep0eagwmripNV9chPj5aMXvZf3Ywy
YIlngvdfrj/ZMdXYiyLp9+ZGmI0MONrV9E2LUJcIQ7ryMy+jSpDJTswbSHiUL9MBjcjkZVxvqzn2
zHLc4XArCm/GOflgKCUpk940w/67dmAtRamBuPGfxBVLcaOd93zC4el7BooDj03UYeBOyf04BvCr
kvJRDxfL6n24w3ekLDWsqCo1C9IUtEiLEthJdYp2MIn+tMS1AlVzShnbtaTqbElVev2u+SfOL4Bj
lCvGhwI7Fj0W7G4tquZHLTO934I0tXpeSHe92NLeEOKDa4rP57AQIbkw/QppIkrNYg0jtiLHVS+L
aCdFa52vCI6Bm0AeI5RLWHrIyJlutp2z3o33cpkxiiGfLR6khhAqpjqFBO5v2KadsGFgCqWnLCVU
A0wiftBOEeC0ZAjiZwUQnS+PT2y1hshHD0w4gYygoThce2VZzyJ/va4em4hyc+0hip5dZxkpClVH
rGXEQwcBG/dErpXTdeXFDIYqoKgR9WKHk0+52kDXCJmXHMi44aNC4YKSYwKQNUHpoGSgf4HoHL85
xqMygDJDMWBAxg6vnp2J3AyiAlTQM2Ya3TeyoDCjsCcgWLIgvd3y/THct6RcZSPmDLMkOguiXKIc
BNN7fWHayv3wdVaIHpY5IpdBoac4XVJUeyZlhuNFySOhV0cdR7Vk5MZeZgqMjgwa/6bfbJzosYqg
/J5vs/EgPJKmoTdp7qoWVyj63YasDh0tWY28bc1RAyNSwXOITdI/tggrBjCVai/KGnDuT3ocCvdl
rvbfQUl+H2C0VUSx9etESPCkB2iDlUvbLRhdRaZt72B1LtDDbjHX4EbkxLhTfIoMYVJSSV2qvgMN
jI3sUSaR9DdVyTGCBTNv2BB0lrx+W0+878gDcEWnPHJg22lDntMHpev5Yml3yWaL67BC5EzwruiW
aolsjhdJQnJGTl2zY13puJRgQF5MlVQ2k3ahXDCYUjLPoSO9i1l+5vGfett9E1Ho0XDyxh/V/9to
8GpvU1ggtM/m3wTTuiukXx5NXqAgMtYk+Ud9iNTJCd9XA50Tdp2LF6Wxjdj6V13nEeaNKZ6WE6m4
jP5ILcQT/dHd1XPm1SD/mVMncyGgB2JImLWGXmv1TkkFFY46vTghaY+Wt0qZqiy9X5p+FuWm7Uir
QYXDOvmSNsFbRmbBKaDbOh+deXQzdb2MU8DKj2khJgrk8HqHFQmta8ZN206Pmc50x/F72U0ZDwRc
R9XXU1QjmbNZdSGufZlozQqxYksFw/aakMZrHW3Lsx2UAPc/X3QuTr5uKlTiqDzYwcOLc1xGu8/J
h6E4pjyFQCg8ct4Us2x8VHB1xP+5iwimQsgvvZtZzKYul0TONsl7o37eifCFLFA1zlAromHTe3r+
QJ8MlIgjXSxh5qSEIvQU9HB4sXDZSybirrnYhASXnsGc5btskby3bnnMW/JkFXOu38V1rY1JfqwX
rYY4M9mipYlQhSdZa7Hj6zR8TwnVphzqqEFJNMRyP0MzP5rzOLUfteuqoFLBoocjVaYMR/o+YVbv
VeOnzfI2ZXLPOaBgej6M33SEKwJlRXQkkCn9IWuX7Wb2IEJQIIGkmYxh/GSQyaOEhtumx7EAZ8Zm
QUBA4YePg9I2bFac89lhtvy5q5rCF7qqCBNkHFPtueSPHT6Krl6RVVK0swcV0NVzI2tzr3Z0KIQA
SOIv45F2iHXMOEVmyW1Rxq1ptCnH4Hgf64JpHsvqnBNBq2C6pP+4NBsU8sf+kAcrnwjdavYgFsfU
cMSsBptZ4EXvGPT8WPisZqFmsMDFJnpMmXNWeg1IC+WphyKzwf+khqYkoVSqFBqJ3Ok/KURrHjdv
2/5MHXjUX9u7yaNCpxkDEsSTLaLbKraiD1J7yTJgilkpAir9mvArejItUGV6yEGsbUxnAVqEd1Y4
RqP3XwiNUhacwTwMzYTg30wFUEQzgkesytmDdTZHC6YfsObYFDAzvcHIcakGs6G/kiM+MyTx88Io
j0CHrbX982fqNsryHCB6VPHZa2NXDeNIYvojc0wFeV/kSYroZjR96hFr9amZ7SkC5NbcpM7beJ6+
qzaou+nMXtpQ8t+xVUqER+YBbLbOVL0qtujn8SuW3WFgoAS2CuR+vQY4Pg50Xw13lHEl6N2mGHPN
fDXjse8+WLm1YDWbojguzZ7cdIEA9t4iMBD5JSue2ZNBwwROa3KWXqgkSo7E1TPvzvFCpMpnDcYu
CgthKpNSOulbptevVjOKUGQsO1QSGBQEpHm74dGpBxRdqA1gaxTyrx44DdsfTpR8sEZgB/XiWSjl
eNfXNaGZh1TF84ejfbLVdFG/ZJD9+D67CY2StPOcoWbvBbemW11oNoNs7nIIS8Auu5G2eMHQrASg
aE73pmYNMNd7DGhVC6p3XBy4in3JhOUMsycajt2eYfPWWW77KvYzOUKdDtm1pIgwhJK3Manojdzm
Nl8AbuvMSpmyEazymBqcejHE/0Uu5+E3Puzm83K9mDGdNEI8T/iKOgN9X2IjrLVtztsnQp8WxlIl
AG8vfb/VOdO5nDdbHMH+ui4vwoMJBw0YMYW2hnXU4/7NVDNwrw2QFe4asX0CMDU5QPy9AB3VMjKc
Wnn7jurVltbpvdWEm3PsjbUIHmz8ui4itqkQqAvjac5HXbb+sup5s3RdRYMnGZ2KwBudUQVMQI+B
QSMxsh2eJea6pLMcjOSq7G+7xe7Wesu50yba3WYeTgb2E7OCO6iY6yD3oRACbXQKUrIYZycXIFgR
CpzMU46eNg+OPmI2bJCQS6WwTH7uVsXt0O7e68/lzhPw3K76e7PafLD0Av9exhsl0AVVd1duWjoV
5bxi9kkV7HhW5zLVUtlHiEcKHQEjIFBUHS6tMo5mNQ09G+iOW4Ii2BqRcBfKA98HBTw8mL8wXa5Z
Bj3V0y5soNhCG9lX87PCsKTC5SwVxiszl2WCCDHSqzLQ7Z15JY6KIT1iNBoEFlAAmuleEHT79QKN
HwclIk1NK1GVZ5QaAZ4oZZS6e12zVb4SiiNfvHRcimwT2yTl1uvXdESW2HtJm+zzPzCc6eCJcpUO
i3m05l5y8LVJ9n85NZgkaRjBHpmvSqxjydbDn16bmaIJfZbHczGpdAdUUdcyVScDse/F02KR2xkr
r1/lyZcW6SvEZkAZebSz1xG2N9K9ucoVeAibpDI3mhYYHzePoKWsd39ZDXgLudCgayG/LevxkLZo
3QCWyjlqJqql16/ryH2kuxdZkwmgpu9OkYZ67c8iM7gGuzvDhkoF41HfZsWCYd/ZtV4D5Z1qxw0T
Em441ynr7hqffpTdBLJM8dvIFAjgYATFNQOav1WZ8zntV2/BrK76YHTB6p0Ttae1ULeEAFDTwb2Q
B/3sSWLsu2wsdhDIjMR67kjSgQIoz8fp0MtJyHbe53uqHIASIqDemgfMVJfpMG6y20YNKVlEugqv
UjfrLPZXacmUD7pZGcz3m+Zn7MzvxIULlzRN/mZbzv6WZyBYbC+X0eJu7SzOFPlHEXR6NoB9AbJL
eFQUcYe7BJ55ZnUOS/PgMJA3mt/K1lv7vOQDzSvnkSzJVt5Ny4ep6862iTQjssALxWgXw30Ni24p
QggBdxs+6tBVGyXkftiRm6ED9fU1heOPC5ucBJTSyHJdzs8AdPXwwpOeYbi+qZIHRVZnZfalD4k5
zvcEDhOTqbAFMTFyGOjypZzsHVwGgK3qE+QfVEGphSZGRfshYznvqmgFPZzRu1NSbHDqZNmd7b3w
tbmtwrfYe9LgTtMO1LJLVaE4KXenyiOl8rDZAGBafdBeZi3VhyK8wvZSEE/YoOd8BvIF/aHXuNY8
hTGQsyVvn23NyjjBAs2epUukoWYeCXVT5xvm2TdVAxKmNRsCfkiDqnLAN/AlzVlyFeD8Ui5UaXcl
4kbomlz+pmq/KrSfLeKtHPA5QykaZ2ftXdI1qieSn1NuFRXHOpty0jV0NtkinFitMOM/BryeMdax
NDsmGSEPJaQYKe4nkTDSQyrgr/Eq5jgj7Ia4FtMl358aGJE29u8Ud2DQT1olYi1sPAjHTlMhG8Qn
zjt0L3CvakCWCRyX2k5yRelDa5/IW+TB6pNtKtZ6sWCAkeK9RszFMmS82zLRCkUoWQyXysPKPB4D
D1ANoDYJ3QBtEklLo4op88wSPVHbUamQkIjFn4Jl+tqXjHFOcGokdPUsSFB/jVazdiGFBsFkGU4E
jVQTX9K0FKjcfKuGZXyKMq20L+VnRdZHCCWvPC5VJikx8JxksWl3ku+SXZfv9mxH3H0r6aAJqDak
N3awjrwoQDycZXL4FuWPcA1HGSJYHzMnAU8GaAkOjr5d/ciJdFHURbfyl9cDQ5HPbE9HE6y4VlBq
7h6vOZ67qfxk2A/hkvkXidV+KyFTOTQqYBS8pDAZ3cNiq3BAjhWGGX19gdSViiIe1FZp+FCUfaVA
D8kqVNEo4Q711I0aCwlD1CUoXExjrawIXCv7bAbGqTOaxQsaR1ZlAsY52W+TTeu7VdbFvJUsBo66
ZdHBopMCBA/lriA3eipR2u1itn1ThcAAMem82nJ00U7d3XQJIwnL8pwg5NQppVFhiSCoBBhzsqGW
NfuGqcr4QQ4yEzJ9g4Qo1V5aElLUuxQx2vKLJXc22v8yc279TjpfcgGBMBWVXGY01GeX7Mm7RhI7
55R0xf5UtVtu6Vr77SZ6kLhCj7uK2NtX7oe+iG1dqPBE6X1CDfyi/hbCJ0Zh3VcflvkMk2HxdF6F
FJ14xSFrPchHw4i1I3Iv8NfLLlk1ke2lsy2tW8uZsuMVmjNAQ12/TBdi8Yc1Peyc4l+y4mc8Tc23
NWFzUFkHPgWuvpGXMB8VK8qSK9ijrLfh+fAi/fFB8oJ9lX7dpj1/P7ki3/wfkUay8sls3XcE+7Cs
3UC6apaPTQda7vl5Qd4K632ZQZ4RwVmozAcjyYHMUPwzqGOHQUAWLQ2EWM3214usf3s+6ecotljv
NjESSI/gxngfJguuq3qmcay5eVlIVAg3Tzivet9R0cOpjkxCUwVVW5iccjWf3UjwLveD0gn0Z03I
DQdgR1RABjr7pw5qYsQtgY+VuuvhnenfA3zKon4kChkQ4Ng0VfZ82cXsyKoARAhw43wgiR2oMalU
SIWA2lcR6JOtcVipBIvZHuoyGxeJfeY7XqSI+DWaB3eHJ0JgKg+UUH2MkHr6oUuFRRtqrfSr4ZcK
dAcHha2mlNBDoLOM4cxdIJIJ7cgM29Hrx9epnge1lRjCFIgCYmNy2RXtmdnMwwer4IxpkhUt5IL9
UigxTEIuoo4dX/4apXhp8Idya7WWdK6rvBaFGZTk9q1pkWz/yCN7/TqPnH9aRmp3XMJ/NQ51IktA
FLVItr4TPJDKf19VeIbocfstyf1S263JgcIfYeUAeo16wFVqO+vYpRsyHLXSqECPfNYkUzlljUfG
t0IaRBdoMxGQZN8tCUuQNA4w9LIGqWYQSCC6MiDu+MIi3ughNRVIVU4CSXq+sDia4MJ3zDxwBEcs
EkRbU21t59TrddN3yUPjsCuTkifNr/xDkmwJ+LCcB9/tGIMirS3FOrK4ipQJFfE9hYV4kqJKftpd
HEGBHC82kkRDbemk5HOV9t2pRnpcKQ12lih3dTw7ebmQLeV0ZOJmJbPTY9cQszJDZhdSDL/+qC1k
MXmT0KDCVcNXclZNa/58U5iaEyom6WpoLo2DE8oW9LCXVkXBg1d9FSJI015SMRZVcUR9zT7CFB71
NhrmJYxI41EbcvsY5kpVi65KC1tR/IJlXZe1zSlnpQLPs2zMvv1ahTAvsIySFxK29VQNGt6AaVnl
s/H5hpu9RvilN/LT2XMSYFdapzAGiF4gVHVwQfrtpcaRZnPAdOX68WfCJMv4WzovOMZWf8sRI7uO
NWeTVacdLCdiQ31yu3L+Cob1deUxH4R6WBppJ6JIU43tkMt9lXeEq3YzGJvX7/+pRh6pqOEUFnVM
sufhllAXUbUgdZ0SAUGrjVUkXVdEopww8nO5MYu/08A4SgYZzykLdDtC2gDbn1D1Noht1PRot1a2
uVskt32ZfZNYQItSiZkvmLjKCwmvNVxI91lpvGrxRwE7WjCKpoCeSC+a0netVgxK2HGZ7vX6N2/z
ZaaLDzI6EUgNYT5NLxvS5ZacK4cahKkkKO7emb5HGsE3tyJ2LdvRhTQ7FpROfG0vY0tIUiSbKPMA
FJ0EmkH+/0+slDfLFO9ojjxw1jHeM723oz6I3Ne8RwXYWPZFtQDD0hQ12Vbr4iJ9o7I3LLEov/Bu
klzbphRpQ5HMbr0u/yixWsiECuWZ6VXVGGr5G9wNq4rFqCdgJ04oy84Qu6ouUYk04ka1rq3iiCDG
F9pE8Z8qXMTG64BUASMgXvWrpEuaw6hWlClelxowUTIL2iZaon/M4V4FBmuSFdUAADddGru0QZdo
u/PlldyAw4b0K4SEIuiVei7bv4aI6J9RhCrN+k5ZzhL4nVe/WgBv+nDFNoPDM5wzmIaGBUPQzNBy
hA9uXVx3++SvtetwpAEoSxJkWmXQEVrwkjEl/obWDq1OBaLG/DqrvlQX8dxemi0MNL1z1aIoQ/IN
s8fKhmJW+zFS6btPui3aPuWrFDpY4otL2Dj0lr++eO008KPvD30X6inODEipwzfXqbNs6c59vj+l
P6FKcTOAEWnmIFsU+C6kwUa/YCJ019LKMXlFuQdWYUs/Yud8CyWWNLTPn8Scqo5U7inM4k+tFcVC
qtAqEdw55GRoXWizLTOUY/8iWOIEBoS5hI6AogrqfDo/YUiqfAhWUWiBRWnr+hCzc18k7zWq1Abr
UxYqKaEB8RR5CbjSXFpxCOe4jq3zYpBTkFoqwTIkICwF6OLhvQ5IaygXRBFa5hJoz47p7mMgWfSc
kivINmFIe+tpMYX2KDtVejoNtFMgvphfkQ5ELaBwRXTKrql3Qq4jSSnZDqRIeH2JnCBcPUSKbG8u
0WoMUZgqL9qw8XJvHlhYQPHtL8elTfXTXHkUXXZTExBrBJyKXbczQQEMIWU+Wx9PPoYdd0iI7NBI
EPOcXVA4pnptK7FjfujrV38Ut4rcSqJU8oMDWrF4GiPcRWHj9FnnUwVWfzMj9Hu1zjkSOZOsibKs
Mg4cCmXxF+xiEuirZBD+p0h465YiSF96IhW0AuJ00tv3GTWb0kpUNyoYrZ+z/xaewUjPuOMNAb35
8EvjhURI2IT+5yxzOzFOIGE4Drls1gNkRUPaGjI2+pJZvP1M8uCVvNN6L7WlSrykV0n5tgM2Kayp
nwf2kCDKPpSMYn39tp0ggw9v2/Shz3BGrA35DNrStce6qMCylPW5p86HFFv0qzfbff1BJ3Kxdt+F
XkPJA9L3W2MHGPz6RdnO4nCzApzyUCUgTHOJxpx0Ht1qXiVFsfcfJJmVYEkXJf+YVXVwMLx45qsV
o57o3u5k9ymQb2Qxh5TCCXuCB5VBrHbQ2isY7CJdigUcGwgZkBaJA+QVsiOXEdoIklOOtx3EoaO4
gnLmuHR76M0NY5PAE1QRC53XjATp84Rpqiq2os6O9YSbf1BLpyRHccbngZqTL2pEP4Y6x76tk9tT
ZvOWorXwHyRJsrE1NeKXLXwnfn07C0nVZcg+rIQygD3OaZpfkusviiXSGJa1UAVbdjKDW02LnYhk
G0qatnJJWiW5aFJO/osh7lNBtN7UiOAYDiFQPRx4h9sjuuI2NGvjW17SDr3h6dr3kOBB9tV3TcsA
DLXrfBfKlbMNJmiYtkfhzJo7IZjDcqko1pyZnILnAbFjcIcLxdLDGE9DkP70dKk3pqjyRc191pmJ
WYAj776PWTBqGaDx1CqIB7fWNwhjJChfpSyRZqDk3ZGquD7b8J7AbxFCQ6NJ+JVynk90WUiqdoS2
hZ4lSNez/O9NFb91HRZ0tHxK/OGm3VUfF+Cml77jfGQu+7u+YB0g37S4D3yEWgsxAsV6826RLB4V
NBoM5Hq8/iJbhHvyIgPrgHz7nCq47ScrNfeH1Jvt1t6oIJOnyBGMQKpvA6HRc0JoZKIgr0aYhmN+
jv2481kspZT6VgyF+55H8MlijZSw48BNbrEG7WrRkkhyP6zQxaP3tx6p17+NE+gjHLrcjxwwGKSm
3sxukxMfmPSeRUYp769t0A4eSP42DhEQBYa2S/dsaRlpDzVOKiVQmK1JZ6A1Z1BDnbkuFRLT24vW
lAg/jWI6SlpwAEqXZbx0HzQuqvFXf7mlj/9XgBjZR/IVtvi/t9uvWqDFBicLgTQS6+vtUV+vwkJA
X06v+/q1HSW58JYrmpUenYIa++ME3EOwvx8Sd0fBiTijHja3y1s1rMJiTLi4kVJf1YMaQ3UewpYF
4zH2bnHRmk3IPYUrU2ME1SV1Al7XGVQvti6YSHUK6gSkfFHRqQZFpdEYYEaiN5VtZrI3QfBxux4+
I1c7U2+cWhMBmwPvIfc+5ufDXYzJ6kSS73NKz4xWt/LeuovUDmWRQKZnOrN2MPEPUh0BTl7LSaRs
RxX/9TL9OXju2y4Nv71+3y32M1kTQUT6DsoJYoDwhB9eV75aJOHKmwVsWgtL4Er1IYpdHm9SQ65f
QGf1X/Kg6pDXRmaHpAWAq0kD0bv4x92x8worqn+4DoQfNV9PpJYIAeCpe+KpqQfI3GGPexFkqMdV
kSXiVV29/lxhKuKMJazRYQy3hLBqoXoRbhSOVAVPzri1cgeEITxjcEj651gVO6XeX75NGyfKPxIS
p3NLEwI030yuIm1kwhnjffM1XMbvVF2JnpX+Qj9L96c5aBpx/PrNPgHEedy2BCUSo6FIO5lUT6XZ
NEM0awJb6ctCK09q4c9+Nin7XJHnOO40iW+Fup42eV4tr0uzeiubxMu2IRxKs3xUXEvUIC2tOwd+
c3gp6AXgHB6lqZJSUeJavQEKUt0kq6v9KkyYea7BnbhFX6QP5apilJZCy5G20rSXBPdfnIe1T70B
bOpYM1n9YYqx5XClOfOwj0rDN68HpcS1pmYkBOYBl61Y346sVzq7rfuD08em+qE2UfhGgmlYbe9/
JWpFF6bL4gVA8D4Vjtbrnets+8h/sLH4W5Zs6v0S0CSGrdjRtogoypi+AFUPh0hj6GwfqlKsOggS
AVl2oHsQcSZy9a8vmVPFG+4qdYbsHBRwk7sWbEq6cNNS/cBkNUHxBogMKzMCdwGXVKbS4GtMWB8b
8hs6/EsEM+Wbi1nNNLUls9E1nhNUDZzITgbDPxDsaK/tRUtKJsBZB47Gdb1+8aceeYxKRPwxXCxn
zuSRL9dBuMmNZ3XqVcw7tggYrqldQ/0h0IFoKtnDpCGTXNECeEX/yRrZ8U9afya15ZkLOwYCvJht
T4nvoUtWgWrOP/Tg3Xy5oFprnk/oBbqsDYonyrQsLp4sTaw8J7pU6TVktOlJm1BudUK9OUg5LPfX
6xd1gvfhooiDZVAWDSeHxeFFYWZq1ybJPPgtHqvhbqFHlLpaL4iKIIGHkoDMy+6tV2w+6Niw2zHr
s9khqBBtvcWa0DMmer4Z7vLI3A1Z5V7lJYFe9uQG9Hz9sk8+ZGQB3Eeqc57zpD7v2ngd7whatEWb
EpKs4R4noGg5qcgMkV/SCWYepuBnfFtJFGI9rG4EfELTXV+/rpNvDtYqskSoJ112tcPbySTahZc7
vUv2FXRpuvu0KVyGr+dgb9kXGw8HgWk1jELv2QAbN3njOhlUDrCn+jn01EodCesleTdoxTh9CoZM
0UBeS8hQb4b2qpuXP86/9kc+VcohVeu+tOwAcN7kpibz/X4ebtrhQZNLLXJe7pnmPkPFo/EXcoal
N2vj/Z3W3W1V98yf3uKrRRPC8ZhQZkolYwU5IO1BuPrx+s099dDR2LuUatDrEq5Pbm5K2FIf5+5Y
4orIJgxbTZm2pZ7YE53zygGHFbQjX3XiVAw3kn9JlZe40/PCy6M5c9w3vTwhfQ51JJ6gw+tyFs3S
L4Y5ixFyT1GoktCJ8uLUh6YirnrALQPejWXnTeO63wWQW20Nw+ehJlGJQtRlK+QrHlFzAN9miPC0
ZlcuuX7hHA5cb5j9TsQ1ZM7F0DMNXOjzCkW52gtNNWcgccqoIfMzr3yeQ9SjfhJZfI5iOaHCAIU2
CGARsEtaMD0f4rRfd2sWimRt+kYrB6+/H18twtmVy0Knlde8JZlaQkxvLw5+VT3CjcSASCn13/XD
hiQ6mmHMooQNTS6N+KluYZIFl0a1JbRV8L9wY+nCbUFfcG2cqS9xQ2JrpAW0LA3FvaDh7j+PzmGN
GPm/SceLAYymc3AGsvGGhRPsHhZFe7VoiHtyEYNhNx21VsVTnPV/+4lDlikgAji8jagJwkcrA2JJ
gFFgNz0rUTzRnmGs1dBAruxYUFM3rYFIJXGhqZxvmauh8i9JfRLRM2hG6IZ8sDbAHBF9FsAnCv0V
TKUQvMGZPXWz/q8Ej+jrb7xVV0waBaWYA5ViulOk+eGblTReH8YlZK2l94lHELuCzuBNNQdUe9HQ
afyZOls9UrFDYoYZPI/Xcn77O94UTEyyiuV6mF+sZz7DH84d8NZrdni1mnDEU0apKlvCpK3pVsFi
g4pyeBAXJAGQ+oygQLSp2UfCLecueDqDV+lBipxxLvHGfYgXs4bQsR3xmFTVDQww1Z5tJnOSCJFH
KgQ7Y86dv1vcxdUWSTDQA7OTh0GTv1EEn7dWHHtb8dyqQXN5uZUdMvlWIHy8+SbY7Uf2HvqFQ++W
UZe4mcGh2eZVrwi/1Ktkg0s5z6TeEV9MbudXeQ8yf3MJwfquqdynzap9FxRcrOqMfBuv/3OQ2Ody
oT4BwRAeTE0X9PK1ieoZqZPcbCGcfcbVksIiVYWd2yTFJ2Wnm+DAZfpDNQwkBVi1BC09Vqbz0quj
eSZk1DCSM4GMRp0iOPRw/fKEwnC2pf+TgkfuRK0AjXWQh1JonSShZkdEJpC98OHeUF2xnGUSzZho
8DIoqlpjA5ImVgtDeK/YrC6macp3iEcRm8sU2NGXvf4Gnjhz+Q4MoRURWfJoAScLoeyIcp8tlWv7
HNkurfULI95gYVdOprXT62opXLNQs10BoQGcxQ9IZnGeVYuOAVofYIPoNqaFIBOdFtPleu2ndeCz
M8RY8Zn9l4VIQIbtVwmBxfwL7LZC4B2chdT6HaKbkCaAHUTS9sLgatwqp4GvUayeBOjqzOorWvzM
Z62Q2mNxKeVrC6Nu0EazuyhjW2pCS4CVKBAdNuykJGR5a+NqhGE16wY1GEq3YovyhvO668GDas5q
qTk7+FghHcpkdfI6u8i71ZvzZ+GJYtSnrKeoxxCCXXn6Sgzufu/3c7IvsrT8YRKCTunZLrUBbU1O
Rs/+3r7FDLYVUNK3vJ2aR2Sl4sCdvxGTgFYEwqxkL7wsg2TD9XpIx+nxSQMRsmXn2549M60hfbKf
gmQSpYE2mZdoepYD/M0NJACYw8v+Kd4Hj5fGEwzEkIl20Xrst9kXhUC+UDE2lg7Fh6BNcZOas6F9
WPPnFHQlmkb3Q+tDWj7p86S/cTUXhVJMvav1scFzB8n8svVS5ZrcSeMoWVIPsifZkjZCG8TbI8ZS
/VZFAOwwOiKiJIx05eRdAUpJoMW+Y3NKEDvIHaLuhClelyt/S6Ap6wmOKsTPbuasHc1YtxanTRhf
ittpNojnFDchpEhBREEKqoho3fcvs93wJkGIr0R9bWI6LBnV+ktAVTcgUAfUpjP/YoaNHV05bnoA
kXy7iYPmHaHLeT3sqeNQZyHljh+B/k5DJroAdrMdyLsKmXqpW69XT+1lX+4v5Bl16vx66ec3qh6F
JmgTROF0GYT5X9FihiQUKpZ3eX1Jt/5JDwXv5Fdx+w3zKrJVf5WsweRAaW1KcEit2/HyDuU5c5DV
DE1XIi+SvO+ci0f7eJIO3jJdrbcPdRZerMt/VOSrOX6B03KmVTouVTiLgrkI2I/5bjH+ucPsp0hK
gY2hj6+IEKLBoTqBuZbqz+pLsBBJdtTXzE5Tur9aQHdgJVIlUxOEF41PpJqOLmk0TI2sK9y6b14i
45xW+ncWYolUiRQeQYr6nFYFJ9Iod7THiLBM2RVgptgAqYbGFaAOXaWb5TAhkSQ4sHhnRqK5ZSvc
2V0ZD7f/4yy3oMwbboNkURpVKoj7Pz9wsPqQqi4z/4lMTjMsXbc1re3sJfxQPpiYbTsUHZi12oEF
846J/dZL+iIscvfRrZCSEjBXwscz13VcKPuYpQkKhSNKGWYtdOcP9Gbo2iCfrXbbh67e3LZF/dmI
0Nzl0LjPjlOIhHedt1xdRFVNCCFXRvqL4jOM2X0fx8LCB3G4B2fZ6BMdGZpdgpGQlhJmyrl4eHX1
bNHPnXTVWqRfCava4mzbKR4Dc59paTXl4xC+rSKigmwONY4Rl4rcEQ4sIjFvW0jhsxzQMUnJhG1u
nPI50YNOQSanDp150fUtZlfedDO/zxwX0TcorL+GDPb59eiWtOv1/zk7s+W2rWwNv1CjCsRAALek
JsuyZCeW4/QNysdugxiIkQQIPP35/k0xbUEqMZ1UStYsEMPea/3Tgv/RgF0VEBKyGpc5iv1/Vtwo
UQCpKkZE7rXZNc3GLe4aq+sMOiwjmQkLA/BQaL+aWKNBZUXVvaamzGP470lzqtZH5Dmd8o8z95px
VM/WGw7KZgQeQ6+gdmcYZj921nJMl51hzwUdyR4mo6SY3YQhK16//JA7CQFDsBiEX5lwEWBkYxcr
UO+kyR9JM67E7BqeScsvaI78ikrKV9XY4lsjvJYRkqLWJCPL4EK0t0i4I164Z5VmK7JWKq70q5UW
Iw2v/pyiP8SQasq4NkMjKmHWixEFkrhjDAK0MybLjA3aayQqgi4BmQtJ0RMKK9QLYgEX/xYeTaY8
vCRbdFs850dpIvWINsUhHT7YXgp8y0K3lQgdLbRWvYNdMnfJ/Wxy48nAW3YOaej573nEDGFws5ZI
qGSBx4qgTcWASR8h41YmjQw6OBOzCoFj2TwKqABlMBA8AURjBOLCCtVP2gm6Vb7HuG7CfwBtOeiZ
0BssF4Hq7NnzG/RMfrGb9ngnKldAND7wqrEZSKgpc5O2AI3/Nc0hTiCUa4/Seih8QxORz+utTMv6
4kaU5RKpVRTAlj5fV7LpkKXWoehgAhY/hwHIDY4id+HGKf1txen1H+yE69HBFsrN1Ik5i/ZfKwie
ATpIU4A0LVdVpwyARtMOraHELSEN0itp95Ndv+qI3IeCG/12lQYTOdd4ZGh8tWMJQhJUo6q7jFmq
2qWws0Z1OWAfTkHkIT/RbblrZxe975r049J2slV3+C1Z7taSwmgcpKzX6pQmWlWPKR3qBEqI8axX
2fHPLiu7BbI/xW8aZdOvm0bY93kdh+0npf5JqqZECCP9R061EpMiBtPuSSSjuoED+yzV4mQxxnly
WJc5wYYZk0Ts7TXGBDU+v7KgUHCCngNHQi0wa02t1NtZ22LBoYmDzXm2d9V3mYC0PJSEJugu1JKh
IeoiAboCopRT1ynbVa6WHC2ToGpO/qMOXUOLBWYqxdiegKyhzBVRoEVT0ggzWhERv8mxS5Abuzy/
zHa8NMoD8EtVIm+/yuMYghcvk94V9QFjRQkSe34Dt2HjRN3QtQabNRwn6FFywHiBv8WUZRF9AfZm
wgSudPRKZzHmMgV6SW/KEifSKMHLI+GV1N90548DKxaKBrUfuqDI/hmTqBoNqj2B3FFx3bNQCIdU
7KrR5ZiR1xATcCuCee3aWm268msWLMHW0exgGFPfKta49caAGU8H4/Vud09UioSDisCTC5Lgb7LP
nGRl/Fxt9iDB7ym1TlLNumgx80d/GF2pEqWkrFDLAvehBFbpV+Q8lDGgaw/fCNSBCk/+rdohn+xv
iUU1bW+IjKW8VbgBJrujxnmAuaP1DVjKZZ5V2ILCS82DDuSCvovA0mOupSHaZBNEqCbns865vGEa
Fy3y1UZTbVrriYnECSOyLg1vDuOgh7tbHL652HGlSu5qlj8UyNlhuo3SzUXewkiAhcmsbPpWlIgm
vpU4GKGqx2Bb9kSuhJSQoniTliZNsklesgQF+n0edjyjNxObPR7VkWrW8kixxySFSyWjrCi5ZcoA
0b7IZOWuyMAto7H6TqE70klz3b71m73RyCc7ngqQOk2jN8NFBZK5DOmsnqbHSCUkE63kApo2Gk4A
5OBVU9je91l3ayI4++W7uh9I969Tsgf4y+SBSGSYL3oMINyhWCBFUWOae/A8HlIsxm21XcksaqzS
PbOaFceq+OY8vbBs/5NTuA+Fj1ycRpq/p91OBI52zCFmUCUFgWzOQwUmgLf7UQ2ETDiix+UkMi0k
/IN8XVbcf5L+IezwlmjcjoIkpp6W2GooLsS66w5VEh+Ci+um2F8bjw43TLeLf5hlWUlCWMqMMZBL
erJqvL0avKK/haGBsoADIlGSyObniwFBTX678YrmU8KpMv0ONY16iyTdUnMIVTtqTNSJ6oEXuimD
lZaxitlSgua0Bgrp1C2keajkj5LOhc0lWvdWvmo39kVnRSuZUZOEP0NbqmRCT6b2J9Q8Q471FxfC
5qdMH+Xqye8njevR2svCCHaxycbrzeQ96B5TIIAxkGesX/12Jd5CjcUUc7Llaj2fxPQKBM85IxbC
Rm0N8fYicDX3RqucBs7Zk8EhiXlRPm4Se+9gQVPnupWTgnWEYk1nzeTQYIek3vmijlQTc3KbbFhp
RKY94gaZCuSzOJ8YakjK2YIPLkjtjO/Mx0owY9nZvaK6avvamLH1kA776rsGcRHY+n5IeURYsMCG
P6s7k85MFZRJqAPInFAFvH3PvRTaA0aDgHi8WMYmAFE/v+fcfbEb+tptjfs2BKiUwkzYgcKBtOB7
wXg9pGtJ4lh0eVzGW6VvmhUNN5FcVoI81EhK+yEIUh+LDZRySMGr570mLxtKJTF6Pk+JZLBYX58f
dr85hFba1y2tEeIUJVdQwKmEN95W7eLR4rqud/dRsEP7/11SoMGXWsq7tDCDScykO1JK+jNnVGfs
2RXm0IzVHs0mYP9c00OScr31s6ox6YsDGvlkwpZ7oEkiEzas2bbBwqC6yNVMBlZBJKN2zeBde/i8
tRb3nU3132F2hj6xKmZQSrvibu2Ltw/zZYGlQAWCEhHOc/1fsOllnO+2dTU2piXPawXKpOkCHwtj
TzinoUOIhzPeqHgQJyzUVXygEalAvVWbkd29/reWIAMn0hYZ6i0Z8C6Eml2BIpneVP4om8RFLc9V
HP/ZsnUqfFk5AVrbTykZJjfmbIn70oHLy1QNKZIAvcMcF3HDIvPtTdN84pvuhj2JvCofJJ8U6XI0
X1Dzgo2I05C8xey1gwIDqNylb9ERSuVZ4rhw8Tactxa9lDboKMk2hsEQATvPPnU3y7Buq46jBIuU
51aKQ9mbT2p9o+HOUUR6PF6s7ELPpKE3dDWVr+4Sk//Oi2jj8Iyv5SXNouMjPVqeFiQYc+lF5u6C
DWM6j6us9OYny70kiiqVjFIepZduBQPfEBwYkhcnlKRlq8kopeQbefsmdl47MDTR8K8ISSNUxbPG
1Nq2iXPYHmogQS4t5opvYi/ChFAzj2HfGXkwXbMtL/KCaVyKWA42DYOxyIZc21lcrzvU6YioKZrU
33spnRtyo3rFuQDWRd5QbVBnLRIqzHLXFxcItkoyahZMc9jinAXpp7esESpO6CGuskXPX8lwMYbT
NkU/oGej/yrVpF1wMS1G+DAGdKWCNGj4W1bGaIV8MX1Lmi3kBTCD0g6nHuQj78E3u9BCZWECaULL
XSc1jJpUVgHLSJ/i2QyA3RPilhgMgB3QI9NVuVWGxhtRb3HSWLlpd1GceCPjKBntibvS5zXRAQPd
bumHE5DFm2GR5Fd5HdnrjFk1ay9FLsVN+MiQxQtuznTF/NL6cljuqk+JPcYXOX7Dagu8aI9Mf+3Z
YvsRC0EVxix425ztt8PBMWDJxJCPX2zYoK/rbD8hwhcrTjhwfjslNKtrB7PBDL9EOtS1lr0OEc5x
ZWA+ZCbuuAHW1ZZDHnw8ygO/59CjXbXqvGHl7HcXFRxe13E1w8W2YbPCuewwKo8WgDSsXMNYNgx2
bRGQOuxvhe1eKEDKy5R8XnPukoL3hhAV9SQGeMks0iRtHAKzlukxCjF3mWws8nPYC3JKxXoASVwl
/d5Gt7n/KlRIkKVdhT+ClP64D0GFWNdXwUg/Go7hgmSVvL/xBmjdYUTptSQGOsDJQUW7t963lVoo
n4QN8G13wkkvMqx0MiadZlyprBFAagG/e9Q2U8u5CnSjegv+xlDslx+nKErfV2lEF+HWzUWahl+3
2w5P+0iRW1bhdelz6oIUDG0BZ5H7h29DaG05BRxRuOcqYl7jW9FTDAjHmZxe4JqNMgh+mbKxnKxy
r/yYxVzXjN6a0bLJVRvgNyCFJQop8TZ4COyJETdVhu5zU4eXFuALrAIzcMu4bRjnAtJMOoCVYj2n
FLdvptEdLv/VW+4uGext/SlZ8JfzmFs/4fpc5AFdGESF1ds/s8XwiG2/oQmiWepSTOD7/JxD+aWZ
SziwVmF27mVIqTYrLLyt3bi84CMrhIjL8PRgislUfjcjQxEwGf4Vj7/JT0e1J6MhvYG36pEcnFe+
vUxs1EGRy0DBCHyOMPf5QREiPFTuFFXmoIzz9AlrPYGekmmGWO+6iNEhbAXh+Fk0vvLr5OQUCmAG
OmgOARWxvWfZCYVxCHLPd9jvCJ0wCCdsoNgZk7gF1qOkarWHQflfwnVI481aJL82INV8PcFfLXR0
4KG5bJQjBAinfGy08rgE6bjk61DjAEqY6U4JDtEPdQ/mE5Tlb28L4Qv2XSkWoCqRVNXsqvPq8BDV
bux0lWFmQS7on5XDC1FTsZ4A/0kUljPYPfSVfsm5Q0qdowrsRnAwyjMjwYWnY338qpC/JGceYQ3x
XlNECGDm94Q+T2xeExYmsLcqpnsvmv5t++jSMS0LgRIArPBXU/pQTHR2x7KfXasbzTasfRYS7HVL
3EG7YFnOLNYrCbvVBqjzF9gof6SwCc3c6qLgRxaxuGhHlQr4JPE/IbKCq9MY6gfCFO2A/FOqwzW5
yZRZtIfGxgBGVC1JQdPaIfJa/OCpzw3Avv/lesU2AWvhDNbZg/pBmzlKb1+l1/Zu4ikZluQzs+0l
lTY1WxT+cVUe9UjAeZ3PTVZiPGahFdGqQbyyfwA+PhqPf8S/FPAqIaUudCN2HAXsvH1gr5XGys0M
OC6Kihcx09aQRazpdfmp8tlYlvjW85FGHEIoLIevdMoPVc9Kmfghm2/tXosa165TxePveZGnZAU9
yaIISUu94NPOzx7VadoZKxcxDELsxdNIdqEXovkMcgtq5rQabeGpkuCMiXM7Jpu1PqeH6+3X+VL+
E4H6or6QgAoTwYthOUtnlzqH/fYT6TqX+zHlZIN4sl7kDvAMCQ1Tx0VQnLrAM8SsJkqPmt1Y9xEi
2lFsr8246zAGLSs/SCKswHvF4Nl5xpBxmz6rKb/rFf6N+u+VXgvcWmsjRgXyTGbda1tRq6a7dPtJ
Z44C+6eHvDPp2c613CklWjiHQH5ROYlLzoMyBCBapH7pJrhq6Gi1IQzcTdfmKA+w2W+f6NfK+4im
ny7b8bit5uV9wMO3zUa3MKpPkcZSh2hdEklbCS2hu5bzVNbpsEXQI1WqCHPOZWiVrDPAdIqgMBM3
/gl9rFGOiCyprEiKW3ru8x2mn+x6H7Vd8UlpgFodlWUngjaZrC+i0GwNbQpJKcSzsvYPTHGmyRcP
qnu4TQFbWTadon9Ixv7cQvGC2+bgiCkmsgYvqe+6s+V82tYDfLyfm9NXMcHMWIMG9KpHWIIIQslc
yJA1wP9pybTD3DaI6SlGQ/4foYFnru4rh4eAhFaaKYpoe8PZ7hwMyzrMl2P2iVL4q7zEEoyYFYMW
3uRsJehxsMJUB+r7hPtPMhF/91XrsgEk6T7rcnHre/XZBCoRCM/RCPlvOS7+I6t8Ho5dxo7bWpG1
gWCA13wSF8mFoIbemG8DFi/GggmmHqv8ZlnE16cNh2oXf+buq/Hb8SCZ2hStmRMW14dleO46i8+e
HStPsYPrCKco3fqMDHHbqvYsK7SgENhr5Y0JK6wTHeG7WGN0F+ogTYaixjoR7GfUfMsDM4fQmrNr
ngfsXgEQGOAAzc3oTsyAEFLPn4x2HFwn39r+x2GIQLl4Iiq6ENAm1QGmm9PB9Zl7i4Thj9NEHi0z
tUXQYPLVHqt+bUK9PLzgiIXlijpzCxoX8C+njoSxkMm1RgACX4Y67/lRWlxky50O3rXdxslF7uzC
68p1qOaDnvqkoXnyFvQNWtwNbbtj/F+F2IH5Lpf07ig/G4x2hqqnOPE69cENSKiJzYNqt3a7y+md
PVEyGoGLUFIGhn41M94pdTrqMAAktoYa8pS1w4QNP5ldNHtNFLymM1QH9mzNDqt8FLhKAWD9UIDo
aQ9Uto0AZ6OhYliXiktTLoIZCbFrXcJdcKaUXf65CNvbxbDal8V6v6/JpXucquSzsaBR5faM1nDJ
LglQNYnJENmg+LrM0cE3/ZX5tfI7M3PNZNSPwOkmtJzVmfG+bkeSHGyMjtvIu5jqpztOXJzmop2g
duMxUiYQwIvQoy5HrkRbEI5kSImUE8kkZGTIK6jGLb5iTkJYEPtIlaO4NBPHHHGB8lGXARy6Irxr
rUtkAoNzWnIj6PKJv4JOrw5csTHYAnIHt4r2Q1N3m3ftY1XGX0z6EFaGNgeXwCBIiVnyJ6jijXsQ
UF5JDFqze+bWSMOi5zqoxBBKc2Eqy2ZbkYoFP6L0gjyCPYclH6vv202FFIL80Ce9bUfET3nIP0tD
qywFA6qSN6RJg4bNPjvbfe7d171OxWLrmQSGYcDK83sdyGNEh76k7orwqWCN/gtghay3CTDPc2pk
DwFiGDD1DVwHeQoCWvQbTCTsDuD6nFfTcEuC2EKQlCAI51XABK0/X9E4VGHTMDnMhGNQhMm+/IVg
R1iUhylVwTXjxvNc48EZNM4Aa7GuvHf8mC/YzmfeHkeH85YJ4bz96x3Gj/M+b8NvfOX4Px8xO3zh
rNoYhZe++Nes+uP7fJv5ieMXecvXj+9r5rirP2Aed552lH9B9dXX4HllEjNh3t7qgxDW97v5V1/h
sxsIOw0n561bXyysNfPJ7cNnvdU3fGcqOe90gz7DYPLj27xnKgAEzAdG0/NWE3i82nxQa3T4X/8f
Z4z/9SHvHAfRH99hkPhxdHnXfj4OFeft8X8ifXinHzVsnEnjvD1+ZmKZ1pTx41s+zTzydkeT3H5O
PiZglacJ5Xb3+fgT4lo0oV4/eJxWzu+jcOSrRMId3/Ih/1vYgT/yOb17mmHPdT3OMecTv3yFoDK+
5a855sd3QlxGCcP/9PbMXmDsr//dC4gy1GbA0+HRBUMmzu1Ppe+4TW9tOdVx9EPADninAC7lkuKb
WIAzUuuaqWjhSBiuPdKqhzZwWx40e9JQBAX1wKm2u90xsxgI0rjskgbqMOV7cV+Qt5nAFoBVfKPK
BrJpgd9gexNS+mgq0apGIKokKY6bfxsrSbUA4ESzRsnGqKEkdX7aC1pnRfMMFrt911ndbbsHG+gc
euu8CC4gyct1WULya8x4NegXjGl0lW/4YjUxUy9ifdancxcsFvfdCAWp2r8An7XjrjcTBRivAQTI
TBCcIV2Vf8/ZRdf5tqmu8l0EDNJ2+/e1H+9X3nK5YfHLh4c8EVq8UDe0zPn1vbA3T+3+yE8Y3YF8
pq2dA+FNjB4aGDmYIxcGwurXXkial0Wa167mSXM2HJXH101dD0zoNeGEYyn+0rfld7dGU0R06+ja
/U09NF/7LZ3lUGhSVIXkoaCHsjzw1mBgZbYXQvqBQ9W9AHzHF17Kb2Yb5c+nfKs7AkLlFd5NRPEe
MOy6tIGMXXAXckjppA/QnOY3lLb+jpOVa6Kpmou846e5r+y1KfTzGBgWFS9Nbs+3UCsyj2HBrzNR
uMlu+mn2uUiXC2o/2eEG3U/FTVZ3IfNpswrTKO1uefgG7EOgcP9nWVndNT3D/k+EvVSbY1pehG26
e4eFA2B4QzG6BWFMfFBRidm0l4Y1ubvJDn9hx3BCK8Q+aG/AIitw8rwLFgC3XXPjFaiN8xBVep7l
IP1B0ayQPHHC2T5W3d5frrMMVY0VLd2V3yy+muG80wA6nfLK7ZJTkh24uFNQ1J/PPYzPNgA9i5Lj
YvVjRCAeG5N+8MsG4LqHtoSKzO9MzKh6Aw2FlKxLiWBKWJPLdsBEMLjwZsIUaU6N90fnRAiOHH9/
Y6DCc9ErR+bTTdkRw3gDDg3xHEf+y5GV5aEI6mVf3IuMkNhgyDEn7ZDW1GBjGgtI16wQbVVAUhQZ
iJDNU9kIZt4ntfh5ZjeUi/fZ6qXjYsgnXA+AJ4z+7Lh2jCLBiVLchzHdE0WHRJ3Sy6hhSfb4lECx
hLApbNRI8+QCp549SvroVnHYypu0C/JP2aK6lL5mQOmkzwmYCUmq9zyklpCsed7jcWrvEzKvTBBf
NjzY2zupU5COS6w0SCujGT0Fah/qOrsme6wH9H9KgEra/lNPPJvyIpWkoQxCGaFkR9QIPDP278nF
JSOD1P+iIkWtU9VdChSRXick+UKiTylXTKwMOleNBqwWzC1unsZ9hBsCB5XXBWhXrl0CjqUg0I0i
6YKEgn5S3hz2/apk40bJI5WeefiT6uPbd/bMgmfuH59EIpTTvk+G1ty9k216KKIxmAz0YpPMP0jS
jdpDpkwhd0Zwy4yxBEerIs8VCQZbbOZ0qRDVmTGaOyLAJr6uV2/sR0i/zo/ymY3HMser25wkgSVg
emCEEL/c76zVQ+emeXyvPk4Ih0Bx6Za7NOVe2V73tVH7wSygiAfzqyqQSOKVTFcDwmsiECle9BqQ
uj4qddA4QIgPkCgpQQ6qdUqhjkIoBYgoMEqjdST+37bLy7zYf5KtnzDhW6VNyfmta2T8fWdl97P0
hONrBm6i9V/QVHtznXbp7RZ94Tq8ZiwtSUQHhs6aKXq/H4riYnOorgI7uUnTCvkr7RH0troc0bdK
OvUczEI7gphwqZPEdhE1KasptxmGFjmWhKSU47ngupmg5+Uxz9AUK7PbpZv2nDMPmTMYgKIGExQe
Jn4ECYVJgI0wTUr5iBKBWZLsGyj0E4V911T6uG/kbMKgVK81o0IrlprB84OWZuk1T0cryEwRRi4J
Z89Xqwzcxa7qYoNxCXgUrlfInlfbMadr+A7jBlMOc4iKVFxM4qEEYVKKEiCOeVeEUobxXT/Vvxmp
KkJEmRRNojH+rA7DoOR/xqCew8hSOJvI3yfBovToUikkm+MCJGGWWWSowtUc9ZjBNFkkOzttbgZp
Pr1whOB498g8eCFcDVrGnh362LqXdXRYLLCFCmQg7eA0+1bPh9QhknCKBYEDgFKnTZYOx7PcW82K
V7Ru62GLPJ/s9coGByCMtgUk30ZgO7uR3I0PMV9U1r223qTmzHsAOIqNJ0bIq4Dk6HzFdqrU8Eps
oUX5MW+5d9BTToGmJYNbI5n93xdOoC2y7InYwYQ9R+QyO4naPXT7Q3egcpRFMKRiJv2drR/evApR
CqHklGJNSjXJQpXgpqynKh0uFv3uS5YvPiYbppVSA65EJEgsFIx4dL3hel9MZ1uKl3sy/kbS2wIy
FUiyn+3Jbttuy7RYIjJUJhhmC1l4kgPCNTYkepH3Qjlx+HwJEc3JYp2PhKLXvH8gHoavS6twvlZ4
bQ8CsmbIrSZjuf48xW/KA39PaRDfy1Fru9M3PYVKAM1l5WM/kiJMGlwz05JbDGKbUy25MGhMR8qc
zOtmOogG9mh8lyxjLbYZUWvnhT5ml5lVN5rFAgUAdAGkPbf09D6YuZtu7zSrUKsxlpNbJx7uxn6A
66PnVtA16AYr1wahAgr4mGi58F7TAYQzKc9EO6egmykev/G7ynVjWz/iusrf7Xb+2kUm5NZ0TX8j
llcXen74kEUwLoAa5ETMnqmSeio6HA75nVghj3nn0inhF3mX5MQGbNg52fTycPwmiaA2FRHSRpHv
edyuWgrEfxlPXOTemoiAAo2KAv7Kgvo+2LGYS1b89kPHlPjXjpzUTJeaBTfBYkZwTO6hRz46pHdJ
4RXswwO9Z08XNSztlLnp9f+ZEWkJ81IvpiVnX12qZ1ffKxsoVK/GiAt92iIt1F0NJ2MGSxAR7pXq
wcTV4p7PEwt5AAqgoVWvi2RpXbX0pJLn6gk5amYqbtUun667HV1Mt+E1eyl9mkeY69rO6UVA/mjp
CvrOvgxvdzFEbJ7ZN8hyStoWKsCwUTsaLlP80K3wP47BdEhBAbrplYufst10U15dkTLwOammn63L
V9A8/8zSvLm2/AkdTEbWM1Plkou+poc0gN9UiZlWHmi+ytw2u8DSjOJkQWfrHvzwXdaAairJ31tM
P7ugLaAyJdpo+bEtysf1cscMYw+qbcOOZbdq2BIUQEFh7y7apJiuqyACNVji5dPIo37PXwYVRV6C
ZSvxMPLUDncw+KeZMifpTFjSGwrBG4gFxtfzqP5a1AkjA+VFaZpV7QF3F372fVjGzmqxwOlPrcMG
mE9EzFY8VW13ltlzRD3NHwhIAdwbC4O7z7uocJPXG5w6d6oqjznV4oB4OELYC239CmSFNVbnMmz5
HvwbqiT1KIgkkKdD6vWEkWu4gThCBYYbfwozS2QHk7hEQcG9FFRKf9az19bnorZmklqzo1Mi0qoq
rwrgZh6vVHceBVKe3qkd2U/xVeMXg+FRTbYezjaPMd5Sl6gkMWWKJhl33HjScoqCyWgbD134PbKi
c7vmc6b36ehQ+SlmxaVxnx1dv6/w8MQHOh4QPJ1oY5aZlji0yH+jFCSk5coL6Qql5MT8BXVtwk+x
GB9DT6lcCb1Sb6UpEOc7DDae124GJmvgJccazI7E139pMaa22B2S2kvNcKK8oYfoFiiZKKB+U1Fk
xCUuj3S5ibJV3SM4Z4+fiFWR1lz69X7Y3KEtXCuJS54mLshnPq8W/Fb+JjvnNhYZrwm3JqeDvVWR
n0O0UZ18aXwh7MUhShKb8aIInN5J+Jbb9UcFmoq10PfKJSQZqTH/jzxGYfhD1JVtub95pGYNW/kx
1f1+76jO5MQxOfa83xGJN6gU2LOqDGifGE8htZAZtSHWgdZHnhErY6kSH2eMqFBI0vv0O/TQ4mC0
OGmOR0dl+E52BUUQSBYhPt7oVbCrBwXsVLbgmZDtMRjpKWFtJMmNq/hjtSzWEz70nuOXpLtdcGpd
zqjUE1IvWD4MAGPjjH2Bx04Ki3/1blx5YcZGoAILKFy7pNKt395wZrG9T/erQv40+Z0BdjPO2nU3
22zjOPyZA7W+2hhgFpVOirdMCH+Qb9V2+9/tgPt3eDJyEWqv2WUilmgRL438CIG9t0eRRf6wXDLd
SAHAvyqvIJsfxW6Jvzm/27++IrAmgMYwnouQ8+f3c7uvnUPEc/bQ5bT3B8QUyfDV0IewBCFp3x2q
Dh1rQrq72uJTkJaZ7kipqNZWwrD/WflxOr80IIS9gfzMVfYudpz9uF1G98YM17lX3mEDWrmhghYf
67E3iCxWBa3IKjW1sjvJpCXVnjIrpJ22drSFO/d3zEt3GUr1t++CmcTp6ShRL1D30ipR8j0/g8HO
zrv0EKQyGF5VA84KBB+S1Hug0SbrkWPU0yUzorm6+LlUNMtpJEeSNrDzCWnL5wK503F5PhuXi9rc
COh+WamshDSgpt8DDBykm2EBWXKXEn0tMERqAK9iCOhAg82dasaYkiihFkXTRvIDV14Zlei+NaNH
vl8JVgSJJW70ZdBcX0AP4xjjLtWjLW2s9Blm2gmOpr9eP0DCSXhvthRNF0REpCoRtNiwwLKY6OdN
bI8YGvICxFH2EQsD0rRgpCqTPcvDiScpnMTpmhMZNBaRAaBJmAol4O/Pj1B9pckMcaGA8yrHFRvt
8wvschfu820b3avzkNtNEim9OBPyiNZW2UNa3/RonILw1Wu4mGvJwLvMMCVjtj2jgHz1xiNN12Pe
MvPH3Png6qyjcQUm56Sz7ChnTpEgmkmgx1cX2fDXJHkI2xwYO6GHQ7il6YNY0oVlnje8vgIbeDi1
fO46Do5mcraNu/4U9FVSx/feEjF9H/6hkTcavSU43Jit+dsVniEzeMCHQyBaxQRV+Fj/9psHYTnS
MLvh/kMbHs70CTNuWQ+Gh7EIn4jSiIknmm3hlVcTMLkvrftF22gI4aXcrNMYXSwcl+hDlmkNp5JB
NaIQq/zfFnV80bqbD5phJofxEJPVx9Ln19Z1kXjflCZLjXfx9sLyCrKHlIyDxLMFyezPVSnTUPY9
GhoeYMJ01I131fgo8Rtq1kvRC6o7sU3eShilh/Q0kEPdeUUYvKyUZiYb51XLtaE++X7Ltn9q0ZH0
78wxv3xWuPJgZaHAGOGRz5+VHvnqBuW+dW83CBMUOCdN4QneF2xcubQj4ZIYZM6yMufM2AI6X7M0
8CTnEcqMnrngT95RYdzaALXJaLmQ41CSwymWjuFsysosStPcHs4ShZKPmk8jVee3bxU7qA+yDIkq
oKTmHzPQSCpnceisbZd5R48lDUycLq+30+5BYQQk9n8VCi4NWGLtoNho+Don/DEQoccYr8e8glgA
NqZ1+bMrwx/tGP/HWnY3glql+hNTKMN2WcIWFiOeBGosYHJrwapIe9BBV6q6efuCvbKIwEQsfeZK
IlrEnj57GLJNEbt9s93cafyLykkFUuF0eAgZpGMy61DXaIeVm1vghC6BUoGNoFKrtJKb2N3OHNfL
pgsoe8nQvoWWN3s+HKgtN9awXBQZunb8riYu3FoJijpBwiefrKZfmORFpkuZ3RXaQYscYVncNkAO
IW6OrDrbSr12gISKByRScJ8T/Pf8Tqdadep24Wem+EMmxd0O2SABj45QGROqqgW4a/nF/3MR+kQb
nMYKMEGUqCieRQIHvHxVxr+9fQJf2f415ue/xzcrTtvlNu1cIqfft36+8oMWxAl0WoJ4bQ//vbrU
UCDQUz3cTMPuGifxB4UJkWF6ZUiRAOUg6q0BaN0QPAhpZJVXN2Cyg7W3S1WkAiFpBVdqXB1Vlldt
Oir9+Ismr4UjqioAbPUJQUQOA+C11fDdE6OTL9SM6nY3mWkp3OlEsHPpYJp0JaLSXSnlmPpi01eI
BztQM3HqVNsYdHwR0vaBNe8gLTit+gNvn9DXnhRpUxl7BseLTmD2pJTIfIoxglyKwt2H9komaCWJ
SdZr0+nU/v4L6laCU2lyQJlFpYoSMhlXJGyoPlZY2j85qmVAcSzEcWmGx/5S5bVWuyQWyqkNPKoq
7+TaC59SlzqATkH0wpgFRkTVZpWN6ZVBwGmtkiD9MO79388c18s+GdE/eytxzuiNURs/fzzaYeOk
9ma/EfhxyzzA92byONSOJNB6ditC/EXJnhBae6LnEfXEBiWKkHWvXL19ULNJumZpN+lPDiAbun97
huTERVWPvROmd5speVjm8SpeOutm2Vz7S8WHlCshOtqsrADYC4eL0ibwKAHtaaaVJpgo+MeL0SFo
E1CChdJTBAwKvFV6jGx4qoZVLHR4/RFc0gUmA5kxlDX6VzidJkMptjAr+TWqa/dDdObWmGUvHl+t
i4QOAJJoaHc528imfd7vs+hwbExMFmxMSC3EiB5+NSb2HnzRtiXw4OkN0QqskUEiqiBOanB5GQwS
Etup6RK6LP2IjYHlXvbLoxdyhNUB6TDGf00gfPt6GQ/Pc+SN7EWCfzh4FjIQ6ec3UdZmLorgTX1n
sH+UFWFKdumB1irgcqBh8EjrWvFs8FIo2TS1gyl6+YAvUylTstJrbVH2SaKOY2tFN81EHEeP1jL3
DSRLuWwB4Hg7fhCz85r74IFMNTyCqOLDDaIjEDuAYBZ0LBHRVTYONwevpuMB53ZaZhOQ0BFiiBus
+M8wD3+4B1DeDoe3rrGefnH3yk23Nmm0mjwuuAH4C0DT/kCcB5toSOCNcRIxZDLERC3oVUEcqjSD
Kb7vy+2lUBPhhNmE8tHOiV7gqTaUAQl0dlt+DDdEnfbCRJRAGCAYQCcp2a3KigBFxBSea35dLXov
rhAVBHoix4wWeH6FrC6x993UhfeSnmuDqSopTLCXqJyYwt+5xx4STrksPLguL8TKq8RQBkvXHx6V
eWoTb2ocufa7EBlNyExIrQZJjCzJhNf5fLDD2M+mY5J8QIjkoZomPTybvyMJZxN/7ZXx6EAnoO+B
gnr+yspgmQ9j0kIt4nZTIavqux9R9x8oaClIMu+wKnbhu4DgQtDdD0ZQxrzp06Qxq6BbbSh2RW4L
0FN9YBeUimpdbfKmAPC0yCgxUF7vk9PCLeEkoabcan8T7Z1ro1aA0zTiYApfPNr9Smo9kTESb0t3
rSpat3iDCTREvI4txrRYtKYhBygex+srgHOcw/i5Raprf++QRYeEPecxBIM00FJwCEwxrhR4KMI0
uPNAHQFTcsTtRyiKO1zMiBrKPIKKACRWY2RbfFPLqyN03uRdsL+ES6ogalrJ6YUsmIkTwjrxGoiZ
rRhIptlFku3QdF0KE1MG37CFWZAGzhgvQXSPY1CAIlQMI4lR+mh1IAMcGEjaipYypt2CDAsGUsyQ
Am0YWSC5gBJQcC1/0x8xs3EmAihtADYt0szFYc7ajzZZ3Li7Bhcd2gclz/Ez/wo8puR5DrfBABIx
4IoX7SjAoauDH28vdzNf6nHBVkIztDFQ0gujezmAczEdubozfLv+VlNzTkFRI5ZmE9NFWWMKjNb/
bLfuf5jr8kEhDJWbJqsx2puwvbePajYS9emotIvIbikg5PmDMOXjgbnr3uaO2+sDz/s3Jae40AN2
Q3w8ragX0LRJWQomp2VStgDtlzJcmuqDitAIzHZYYuiC1Iqqe0D4ta5Q+/8FnTC0KBmzz2ruekRF
WB3eS2qlnOK3X9MrqCdbCuSso2wRqpTZ1tgu2mkxTH18f+I4kxJhE8sXUsL3GsgsmlbqDSkfeW2P
mlsrxYaZ31Fuvx8RcJx90f8Y2HY83xo9S+Gkcx7Mji0LbSzY6T66tyMyF6jolNaSYJk0IzAA2BVo
odHHuhEMvaRwsx3ZEMI6eVCUAPs3tBbifedLfWgvcY5BDqMP0IL5a6XpLbvKtVJgHbZU9cWCdZo2
vHLq+n3INRPcBGtjREbKsNA0L3HvZl2jlx63HsH5001G1fD29ZxFcR/PGQNkl5o9xyAB8/Vfjq13
CJquNgd69oGKDKGaVhn1YSZkTxCPRjBstpRsC3JPWIC1ind9fqlYqGrfFatxv3/XjYykYo2S/IhF
7zYfScXzuWPZxZOcmC94BKG4+pwhoJYURyUyXYy7iqRSH68UGqNOMrs/dxBEfs1mfOB3iKXQsiSf
xkTMrpmGjPRKHhkRIgb44nvOn6FXJFcM5GMrQ3YZ0Ba+wNK9Yii6AUpEy6d2I6HUicOOgMXplImp
POjBn36G2QFeqsXTAjorLT86JY3C1HLsoqqRn3XK2XyDjnIxs//RM0AGCUQljjbHcWfNa1nZDKkt
y+BezIq6B22+mp+kdWVokVTAoGhRFyOhMtVsUdnw2AJ7KiNNceB/A3J95RlgsaCvRnCHKHIOBZdb
vEcJ0hHDn6ooGDRIWeIIo1RVFr3mvXHbdOCaurzbZno39lteBHUYix5i2P8g1r1SfvjbD8HMxWYe
AnZ5qrCIlQ3t0eyk9aObj92YZOjURhZj952EG6cxdvLKAoncmtuaqVcDc1eL6KJu3HvdwcqY07qs
rFKyKK5bsP9/BKV7zM1xOFbUUWjpZkVVgFCxxZ0AJE2tboeYADh1gs8MT5JwiNS0qgAU4Jh3Sn97
GjcmuJpKT1CrmNQzp+6VbpXjWrrEFlOAsvI+X9uyeApBDFq6aFJobquc6Ap7OxYUNXl2r2RKziw9
gGRb2MlJfiExBcHI8CGJJNYIgSqSXfQl7O3h0oMVVKwIXoks+FGB5RFBNBUUNkmC9wAecc3w9vAy
OPTRHWQp1q2QmuLtV/Qaiom1PUQWh54kAOaevaIsrOsIXcZ9uJ++tTgBVlHYeWtDnqk+Nxt1QXcT
HnCBySxqdJYbFI5CkuGOu5S7RBX3gDhflnzBx2KChWLK6b4ot3dtuLuTyU0fHzUyhKWGTvlRtGAA
BfW+XYT/1/d/BkeqQfybpp1PWAfefsWvVU/PXvHs9rcKq9hNu0NtxL+iiIYFekCNEVcmpctKTvsz
xBSDrBdqI6qRgRusZhJeSC4QYMp++5i8V9aLX4/JNBm/7Eutv9jgvKzK+youv1MJY7oZGE7XeTsH
sJKaqXJjlJMlXhu753OD4/2+q/KvZWl9TKBw1nnSNNeE8ZBv4x5saM26g+dcdrderXsuJvfFzviw
QysyAL2twhi7PoV8dBX6B/1W5X7Akad+f2/jxVh1A5k24aY8UKcN1WPub3bvkIT0N0VI0k/uRX9a
HNND1h+a35VtH/ToETIq33XSAc11OebFHs3zRRs1xceJOYB3WQI59/aZew1to9REWUuZpmJoVnUy
iqLxSU0t79VIqtxXtSF2UoNrhLdJBKLqTMpOeSoURyAvcwISqK47IBj0b2BIhr2alUHPDkwitF8v
aR43TbxLW9MXaryaVH5VlvyBzIEWCi41ZHSdUK8u6L+2LYIGxULtaSLp/6T0UF0SkrUiqZACSQxi
CnokJGyQAhTKTjGlBl+FAz2hd0bTOKpPq+DxXAW0iBoJjyu20rdUDRqSis1G6IMUGBO1ymnc4T+4
RktotIXnkS4INvr8VPR5wmNP2vw9r+pSUcYqphQPrmpQg65k4/CQh6ihlOlWu7Ry/a1x+KRGUi3d
+clBrxGQkDea0hawybzIEnAXTK+skYHeWZgYR/dBwRGGG+Xky2VipLd0j9vGvYkb+0rxmlLKSLKo
QGt1VLIfBwxD/BuFtE7LszsIAFmihqXD+hyFc2I+w0gQuPulY5S2HgujitMT8W5mk5PZaWTBlF4K
DVfjYdrrJyZMl1QAwZnL+WIT1GQ7CkSYbgcGb75YuZXTjQwF9R7KML/YOP0X3bDR7nBjhaUJ21Zy
RYM6cNv6ZImBdlEOlnn2rq3sd6Y752Z/+5heYpgckxQMTNfhDRqL57eYuyU32g/b/KNAFEls5Ds3
NBCFnt1QuzMSVOMtTOR7zW0HliqpisGUAD7y5PBNUQdiExEKPWrGWkBj2laUrxoeI290j2jzPDj2
cg3j4OmUwMEVecBcrucHX/rTvo0bxzP8nZ6PoSGfDEuTcqZsTdMUYHwS/5+UUYrTM2EMS/BJ2av/
BkX/yi0YkfhGh6luCXH18yMLioO3dZbFcKdkIAUemCgQFEoa+nGClFT9m5wNDC4icKTNMEwlyi+N
f/wbEt4X+yW9vetzSLTlMCxzBaDVlGmc7PMR8RrCLYU6OSyqQ4s8LmMG5ELCYxAQrHSKKbH3KGv3
B+e6iRgKSoWiMFJrt/iNeK5354XdJo/8+YP7/6yd6XLbyJatX+giAhMx/NXgSfJYssv2H4bbdQ0C
IAESM/D091tJ81wJZAvuio6o9pGHtlNgInPvtddAtAUuJLwdriB1rf7R0V/shyCGlbe7h6/0lpEg
44H4lfw29KIYQJPeEY/HmzDev+1lUUdQkKZpCivt6UjMvIOySrE6wsz6jYiViAHVPJrpPDY6/qa+
ad3os+APMCgYu0Re/kG7cAZwMgIh2E6orc8+nbvUelwWya7ZR8fp8u8bVvQR2UEBQjDjFk2NoZsi
YzSpxxINJ0QCVyX1UM8rtwUPQo7INxYlMlxAZnoF1An5qWuS/fxxcF7VsmaUaGgrmCl5+Ek9/QQy
312Tbrdj32Jxnqf0hMwryw4MaQJLHQDC+hLdLy0Zk1+N4yVSO1FxhUckPtClobXBJjAWb3wcEhIJ
Z9aVKbBUFzEOUA+UHZ8Fzk6b7u0Ubd9oCqGCMUPNpvNXw0eh93IW+AMRiQrW+XYDgF7RA9POnY32
rIObubugqD+L/2Hv1/9oO3nB5s02SL/KfV1b6whUQSWkMTJTHEQPQjlNfrjdg8kqSArv2aguPqTe
4UWx392q4i2wl5DHtbo8A6mCRKuGWO6uzE6afSNo8TSh9EJ4hnPjkiwcDlMRuSNZNSnJsvAIEURI
6iUSVRc4LzbOcG8UBIZqxqDUrwAcBhxGKGDUUfcNp/pgfdNgTVo1wV3ii3qwlUWSUMSU9G95vnq7
aQcOdetLFfafJe/5N6Pg0CH5DWUHmkiwMLNNHx0EHHztxqF+v5PKU22s5oSC502HjbpESe6i/Glq
MXXpiyFv/0u8lQ5PCEVATm78KQvdhTb2HNZ8uq7VrDa1orDELcCd7oaxuc68/UuRb7RrVHLaO3zZ
w/x7fwi+GMhVOlkwcOUi6OxROq0Gr5NcoEJoT8+/u+dsWRaHRDrmrJFl35x77o3bXT/45XCn3l80
uiRlTEQ1r1ZUIwydoIkFURn0zUyIOc2V1CKsU1oeU6L9PiwVSWrlmKMO0MTkboKQWSF3orYd6d/M
3A6L5cj5vYk3LkIkUFn4Y643K0fCsUt2XDLuW1mhC0XrreO6MTSgt1OwAZw64wsIWfJElwHcMPYw
gtKECYmbZWxxTCLI6tYQHSOugwqCEWBl3yOb4LpY5medN8kkFT7+BmZX2OS5VuOWhwmfZ+5QrrAT
XeAxuBz17VeBy5qkoOvnz0VvjZEBVKBlmu+FXcuaAookrlXhFbPGPXO7HKPvaJQPICQrIFRM3qSb
lr+WaAy9X/7tWwVhUjRLssJfjb+gE1zb8YQX+frLhFNjFrVfu2j9ZWHTqhB6enQ9WZvB3B696SR6
4sfKNXonjqVhBOgDn8CBqEW1RgkOhbNFDRcRBkQmson6RKeV2h4fr3RcBQGeG4I9wFB1Z0oSLNm/
hrQaqlvrpYVfqD2fLHyemhOu0kNJIz/c6fIQgnry/RMA7tekvlAsG7SND9oP8aGnyRA5ScTGkOAM
Scr/gG9+4Q1CTYo4i9mLF7rRbIrQlUOXrJtiuCt22c3qMN7DJyR0hInCbwgqIZkHPM0cnRo+agNK
EmDsv5AshBT41HdLfLPzyhOsgSkwZoKiWs7zwYq8ydu1ezjeUTrSj1pXiHAnKjRcgwc9MHN2KtyO
CkFEOJF8jJE7agYdQ8sN7TmyG2pxDIVogXR+zsoe5AwEfE8Fi9unjF4iDF/xN4cBWgbsSsQYqop1
50gi3QTYSeCfs/ugElOPT2TzjrMGIzBiCoFGluPCLn6sdNqwkSnOgvl4Iay3nbdxnP5OB6P4FoZo
JsxZH2vA+Be+aT5Su3eUjV6A+XL1USQJQ4xYZb8K3zI+Cc+/v5deA5fXk7lV7K5iSsanBWPRTJ0z
HHzrXhBFsoL/QqiV4SHTBxrEkypbF4whUlAmCUYSRKE+UWCn1eHOsSxcPq/t+ER1IbIwwhmMQ8bj
cwVmL74vawe4BL0gUYx2KR8eJo+mVwBDsTkb8LIBccukFcQt2vhPt3JKCbDra5lSB3A6sji5kVXz
/8IiZ9tu2rewZN2dc6dqWwAKzBbSVw/g39x20YoWwYerIBcuO+fu3SqVm7dClc7kM0DAi7FjWGNV
zqfMyr//wYX8/HOkXHn6+WY9tvXrdOu9NRzCgEoMRbD2nM8QQ9aHchHRvhNWwB7AHs26FsZiRngx
A2ccQ3RPC/vRug3bgDdZqTLiZYmyJ8aA7nCJHSaqKDEPFvbpOfai/bBi9oCWiCndrHKrSIXJ+84Z
TUUpEpPBNcg7kj2ciBo2yUJCCjSK01p18ngMYkMo1RkqruV4rvORoU4dhqoajERy5nz6bKcwsyZ3
E69RwgafdOL4pPrptNHA3wQ7WuArnDyicZz4J6ZCZxigsaeObEnGxGLyalLPNscBjnzTn39+seDg
2T0NmqZZPtRziAqzrdqt94zm/KAnYAiJKMZN2M/no8fBCC6+hQ9TQ+KLLESwfpKtEfs60bWR8ObN
GmQ787ybiJHJtV3JOAqNKp4sOXonmFQJCrXrctBX0BWDpvl4CDqfVKaRjYCwk2HHzm6c66TZF68L
D1uwyuWdLFwanbbbt5hMxQhTE/7i3qId4a2HyA2PCKnDVR8rSMDDbt2foLr6ye6hViqX0gH6wxZl
Hlu3wpTLTiBbuFqEGHqJ62ChdEjwMui+JvvDiME3NBsO6OtyS4YrfjfM3l00q8aoCsHibdhk4U2Y
MnTeyJgwaL8F6phkG5jgo3XroUMMiR3oNoghCM1WkVVaCFa9lL+wh5Bx7ZW0+NKmlXjMvjQaYlUJ
UZROL6cdfvd2gR7SJzYGvXHiXIfx2Nz8n26Vde1qw93gd8dMMnu3OPy5dP/4KCVsqnIH9f2shvTG
uK5df7DvJLnb9IfXVhwjDuOsD/KH5jC8q9rizdEdCE7jIGMAdPYTsSv4AYS8X5lHuOIig/Hi/cPE
GPqljBXOzIuzkGid3HfsOxETVDOqVpSYQINsuI1vlffNqOMTlcWtBFG+hbgKKEseQRqzHzniS+/L
pZobViWiIZRDDhD+DJqs4KJvewzATDNWtwF+RQjDTC4MCmRzcMLSEE5lY758ZYw8OR0NSQHEo6PC
zSjClNgZJktI9LlCh5MHx0So06Q3g5PP4EmUTTiCWj0hrdzau2R9OyaTAQyUU29idgy9CMPKQ/SR
zK+XImUI3hGxUuT/Omfxa3LbIGToKYo+vnz7XP50H61zdupU6Y6OMLAS0mz5VCUAxS9DfkNCZjQA
8RFtSrObYFsj0ExjUmF9Pt43UgBUoFAhxe7zp6GBSeen4cqlm4JAQeFjTstH1QWVItqD/frYtbh9
8npdu5+iERkLLF4XL41Dw1QRobVkdyKqS3WlYZGBmw9L4bvnFDI+z8frmd0kYb0aWkYevAUCgLjd
hOgm2EmIptiDlwh812et/SQaVpkQED8g7UtdFMMo7JhLiyqmUDihW6JLyvV+l4S35DR90jCp51ax
N9w8KIxFbj9NccRY/jfCGX1PQOf0MoDCwZxyRPhTtPHC4viMBQTbDaQalIEGa2H6neRgQ0DookJp
zcJapMgS+UeV5UQDpvHg85+9AdNmn71HEQHLAgkWMvr5noQ6VsYTjZ89YRBcO1V7l+/sgMkufGMR
K+sDNxFJKhgWVymGn1FhAV1AacTdhbHECHk6XyE2sl3uw6JuD6+miPvMG/BxENLJTQOpPccxsg65
yqIR9nR/4AK1begEZcHpr+CB/IAthjForD0Ry/0qIncXe4jewzkJZvxfSbL62mMV/FdJoix/D3dH
UuOTvtYmsHGeLEcux7omTcvSdVjjBR700zu43q0uP4dCDozdAnIW3Suqh8+RA5md6xSiUCdPj1Vz
IJqr+JmEOlqJa31IUuRAkS2+NkY676PmsL2PCAx6n6Rd9rbcr4vXvrMbrutwjHl6CoHxiTbJuGdh
tCJmLzFR7LeKU/HQtFTF/l26saw36yzYJSRUbtJbKxYSTq+Fo459U4BEWzEeT8M6uxl31u7+gEfH
q73XYL3RxkRCNl8hMo/XWbG1X4U7Hi6eN/vr57eFycibbQvaDDLA0GaiVD/DYONVucojv32ftPsO
hj8ZGVA5/Y5QZGRtJuyYyMSE/GZRInWWCdpK6uEjJkuHq00Q/JAGKOq5p4RsmhEGmYJRAfFDLmLy
rRmQO2gwg6nJ13zHnKNlLk/zSWjC67EYP5ipABYEago8wCRRbDXfF5uwU0CTxBNmj6rI4D0xoXjQ
MKsMEsIfHJQXun4i5pRBq+KRycLTEhd9gZfYdmpTdjOGBXqCUHNbOx4malzP4JB537ywt7XBIE+e
8zp8BN9Jv63IjYk4EGD8pdzYC63Nik+LeYcHv96dy2irqcxtOxuze7vlrclb/E55W0ou5IP71m6k
SVh3h1dJusW9tK+il+lora9GJ3Xu6gR7PhFBantTvvArekapCdCJHm5wua9vs543uvar7X1BctZ1
v4q/GOtPgVJYpTs/uoq3vVqNU3oVFleHcQEMvjASgNcHt57pLkcoxuFPH7y38ZouYP7+Vlbgcq3z
N7iVo8FQLoohBTPjNn3a75Nfsw0JPdQLCRQWSeLk/xGlcO3w7FbdJALgpCJeJUqRtNei7wPZ4m7D
3zRJ7FJEw9UfzNMutCBMLBkMINrl5J0rnqzIK4NxHQ84wHHpAwuasPQdIQp0nARnXEujYri7MraE
/+QrVHxNZmGnnl7ZS/JYqQjeVUEaQsOaSO7xfMr15w+DS3ULXeYKliBsUwfDxKdPH/+9pI1Gr7/r
a0g1gIOGEftbuqj8G3V0uk8j9CjJDhRJFGNAuA5HKvHjO/xFMrrqhXVd6IKZ+qrXhPxJdubsdZz8
TTs2h9q506RNVgo1ubKiluMX+Fom6T3ZS6qnhE5rqFWXNcclvyndnyDzAjXo84u61AbDCOST5T4l
S2VO15hAyg9DyOdqtiqfawedc5W49yfE0piP4oOl9lCKMC1QTipRQ/qWDRyC8BEP4A/Tyn2nZGtx
kuuAgUuwZIF1qXBmrbh1QpqiC58zDjo3caYUeRYiCCKmJ9bEZNrkpZ/CFVTiM6bIcdp3pvG1VZZH
m6JuddOnOxpH8cV2PzsKs9CS9Rj+xfZSlsHFdXLgBtLfO9BBZx90VbTdkCfdeKfJozQx/pY4ZnQD
GqBpvXLGMdIgYA8VfTYaJwPNDUf0XBNnbUjD38Nf0MoYo2SLhbTWMbs1+egZSXBlkqJjz9Zpbbgk
x10MAqZjis9eNgaaWeHvR9QZVG2kfxhgFQyOYUHKDFblvQHnKFul5Jlk9SUl2vPb8pzkxASS/g38
kFeZKl/v0uMaPz9UxaGxqT+pmzG3ecu7zEmeUiQBClChweTwc/ehXoc3UiCnNMWp/cGYL/O0CUBm
oernZM9oZbKpXqr7L54zLI971ceSDenAbI3jaO0Ch7pfh3CfJ38LnWNW+saWcstYLGDaWydi8Ok8
ZNQEpUgQnHxRpmH1qeP3i3Cx/b100MC8CnBtRm5DJ/x0YdDW7R4XhIZEZeDpGGdm4C0dNH2P4esA
0C8Vs1gaWAKrkumz9ZfjfS/NJhXdMlRwoRYJHq9pBlV3VNT2YRpbfGtgltAk+ThEKRtU70Fi7X5K
6a6BstYT7bgOiXLWdWcaXJocjeaMFQpSsH+z2R49r9lm6wLOAmuqWpo3XPJ2m++lV/7U+VeU2aut
g1wMCEP5oHmFk5ME4uos7XR97RT2OzvdQRyyvlg2Si150+HwsLDACy8q74MYIdAQoyCY4achgZwb
gsLpMBGaiLAtuqixnUgJ5IWOGI10jnSQoq8oqlbCFAnHlQEimwBNbv7VuAv7T8iIcFaM6dpsXdV2
TKAeA6HXER4xZLWb7Hk2WcTh6jP0lvJTaxJuqhpGXtMh+lwNsY3o3QPuW75qL4yUni5sBrEUXuOM
TTExHwSY0tDZduVlBoVG9NWi6j41rSPLQj5T6hX4rEYWeMrA9HMYP6p/S7hgHnLgjWDxpbv3wgHC
KmG+ILaQ8H7+sVq1vU6dTTTciXFltFCYokn6qNPNGJiDP0p9rSZb3kQ6gaUZEDmkAkiVzckyNP7f
rEt+gJxuDDJnT6+KCBjY9LFteADimuueFQHEeM4yepCxei6PMhy99Cr0OfwEIvsUQZMBmZ+q04XX
4Pxc43mFsLqgTMPvm48Rij7ALmtwHWxqKJPh9dl7GmPGCNhrGUBCZu+qO7UmGXRLliJSivoY8baW
uYZGq/P0DgX/hFLKRyAu5LyPwbW8TCbuVvNq9pb1RQWnGSEovg2gLOIixzSYpBE06UZNO/AbJdiE
eEL1FiRgYznlTWHV2EfyGgGc1Nz1UmDLDE+FYBJtf2aud9/4D4aclsIH4tW6Ue2l6XZNxMR1lJKk
q7vZBN8zXws9KJaIMV56y6HUerNn3zYiOWi0gRsxTo5mRyYRqFvasMw5TkSh18ndQowG1bSapAgB
Lju5hQKWcKWUJAnr5IxCmQagfz55XcAaKK4kOBRtywNRXEYyz112QyT2PjpS/BGIOTuLiLe3Yb3e
eDTCcKUTxgTH/IKJq5qdI/gtYfTtE3apwZpc1yIHXhn9idGGiSzHwMckVbNIlRWq0KR3I4gE1Xu9
5DR0AcHG0UC6bMZlIe3C/AqvnDKI6ti+My67THZ9VOUnP3dJPtRqSY54Mmc4HV1aqLAFE9PFZ2/y
lRfew/O7nMVFUcjUXnLe83F42Dd9K1xB1iZNR6AY93piXZsBD+CfQM/IAaSmto02KAwRKQstKcPm
2uhf4djynX9GG7cEDp9flbDwyLFzYlHk6eaf1j6wl2qr7Q6T4VAaji2eML2NgSQeBT0jWxPJCYWa
VNyHU0qcHloBz7JDs6B89D8IUjrHO7AwQ4BFihKEIuyXnq6r2NjszbZy7mxGx0KEpHuX9tUwa9Gl
ySlT/ZUSn4hWfTsMzWelzev8EqCq80vRVMN7OtSFD/R8cSAxgTLiwM5g/s4O/IKJiLXaZvCmeo4P
DnyZQknsIZ+Jmpa9PDCqt/GtSXhyWIkQDtF+NMQf1dlHae5RlKI29V9dSRz7Ni+xh5sjJ+5somOV
Eb1UmDFB5g2WP4HuclpA8wJDpHmjF1aZGNJ1mZ5+YuJko9RC6qzJrDILJsb4C0/ufLuBryFqc2lM
HSc6w6OjKajXXjoy+zimBpf7zXcqHtAdWlOYtOKsqLzQDEeMMxOxDX5/vCq5MnlNltm1F65wOhJw
NcYD3JO8qE+3W6Zc7HFIEvVNL81krgK7Z11GjqjMAdwET7aNEtbouvSxgjZTd9y+hIX/wbl24Xmh
c8BJEnY+dKR5rnHBXGGo1rvhQaaXWpeYAMY1GUPOfMVsmHXpMDam8V73WcaheU8vByUyzKcf4QEo
ZNkF8by0oIdbcaJrXYoQnT0vazhAUy5sQxeX+7FyW06cV8EJkjL1/LsqL/I9Rxmvpshkmit5a+vb
H8xgLq1ppaJCOCL5sLOWqWA8PyRWMtxJbuVviYUV4b7nCLPA+XJsF0UZrBuMHhi+JEgTBRFqURWz
AGby4nEvggbnh7+Z9qJbwScKAvf8IBsPXp3sMgFG8ashrx/CHVwngBdDbAW79Pfw6mnJJXKV+Lb0
AZS97KGr4letnd3Vm8ONydhb/YuC2gfyi5HVRSvCsOdMsmKdJ2mbeoMRMMv/vF4JbDnOoxOsaaXx
EX/15F19EgabXS/JFuZayxzQWfo5emAcrALY0gxTNZeer6tb2fAUc2jgCsrqW0TV+UquPLizy67E
J/SiJylHGSyGYVmTdcKsQqwexZaHAe1vjzyVlechT/hQ/hRDvlxpmt1C5yAA3N4BQmSEAaVbaKUc
gtgkZhC3N6X7Jk+4h5EARGuGdICfRisqhx+kAGoV5WxiBLHrGBcAcqjUYEgjphwBmVTohJJRqZIa
CpvxBuXPMR8xfqVVPX+qzrJAfz8vaMg8NBBJNByztxGvdMepquG9fHfKjtk9xhXSyCR4eKsxMv6D
p4ZTI0k5usnDwFbkORRBFL52vv5HgJZPgoLKPGk87A7CDN+4XNviqvgLVOg6jOL7AADdcqmnj9aS
kQ3aBX1Chm7Zb3tTEchzFzZ/dbV3nffGTMBnFi8bWUmJECKoy5XaQtCFoDtjHszvF9jkWRk3qHpI
mbjoUJaRzi6ryK47fBIS/vwjPKdCIx3D89hBusgEglbu6SMsVhhX2V1VvtO/pd4SBctf+237l/DR
iKANOZRB673Oa+9OhtnRCmfmjX83Dv4DEur/u3zInlt+0ioEDngoOIbCaOeX0joFg4x25Ts/lZoy
+LTZJAfC4cobmav0FWYgKIRyC5BFnoelzeAN7FFdpiq1vH9EbOHzlolqJjOCfXizJgxSmtjJXnLf
OL9KMQSjOAImxbUdIejsGJ5WhzUpZ3HNZoTQkkLA4xjWBC1peYK8moxfv8kQ4US0U0l0Qvm0xg55
xx+YtZ8VbSBW+DPSW6oNQwj69BPuOps4xBDdiVA+TfcU2iz0QIMkVeAi39Q4iI65e0u4s/HukOe2
rLZUVWp7ihjUh97t2tstlUaX14e2EcCeN3nOObbqLIprKxjv7PhwVbrJRyH2WqMIqkLCZfsuBMbY
F0Wbq9yu8A4/0lw0VzVkRU0ghb4sw7fzi0ySSyizBNtxlXmeaRofQcxePLVOzogbcy+5SAWf7Jqi
F0W9iEuiG9chlvJcZKp1y0b/e5S4GDt4QhuUFfCHZdKZDtssDh0YckHaVSQZTz9cz6lxAx8m3wjE
yVnNcyxLfv9ILio/JRr1+CM7/5iUyhfknbpwbPWfAlC/a/pdMzl8i1Q4+sExxR8YjlGn/Fk4gESq
HmNRCT41v8Cf4ReOMaj64lv0w/zW7y/4Wr4Q+g1CUvkZmaf8AsGox/8vfqo/goyBANK+UTwqf5IA
OpK3vvETfpUfza9O31mZ+SkxpnzBvwAnQT8Qk0pSaf3NpJgSecrPzZfTd37Cf8eoUwWhEnVKvik/
8kvUQgot/W5++P0Tbq5EYafHHwkxNQmn/MzWH+M/fk6Erb7Al7MHQ9EfPf4KZmfT98e/wNf8wX5U
NurCaW1sjx7jKXzesFGpizkemdYbgsPjzbjjAsuyrnzwS2yaywYPtOgwbEjKgITSlzAj89FK78Au
YCsOXvuSFvFA5q2bKDiZ+bKDfYKr6Qh+ovie4yeKxccb6eqiAVOrii7DBX4RB1KE12hVKGgyZXoC
Gamu4X/wBtSH/mvkOvurXZXn12PWkgpOV1qRXVoRJVojJ78pbRgWk2IcoDxBRl333n0ZaVkemazi
s/hRQc5LHmxvTbSp4bnYA3E1uAjDCa29idiIQ/3KGSrvL75LCG5dUXxL6mp8XY6jjViCfyyxhHdn
e5tt3nav+jr5bu9ZLz4fPZ0dISz+qiVUBsTm9br1itfr5OAk19w+UFyLaUe+K6yDv3KupOtkfdi/
w2I4/mjDZjDRfn38j4l7qoGjau6rq0hfJflowyjAKqWPHNbPbMYeeNXJWyiu651yXHZy8+OP+j0s
mYkYHPwpf+U4tl6HxdRA/oBPiusxLNaVDAENk3jj+i/yuPU/23YZ3/cdTPIab3r+xnVwk+Pact1v
YaAW2dTdEJXkYhGLI0WdHHoSPzbNbVJY34otLJqq45s3SacgcD80FrT3zIgjWvKbySGNtmoInBDf
zQ9RsO+L/W20p/GF1h05yhedmMP7ATSgKa062K5p+aLd9V+atR9f4UmE816IMR3Do19qmCUR7Xqo
RsWAkUsxeNuX3QZGRQGYp0zO66nt0vswLSq+ASIlq02zeWlPBKOWe2tzzRs6kdLDtui3IgGwc65R
HyAKTnh2icevVR6e0PrL10WaXiFTcShoeZbZGnKRV/MsPWYMN2GDB4fXNxBCShbpDazJsjQ7mNIU
Yyk5V5bws6wDb8rCuzm/x8yryVULfIh6+ywTxQutFsZXv7uPrek223ECBAi4KL9PY3sf0BICzuvh
U9G8EzgiZYqY4brEpLQ4GXYsd2Nno2YtjgGprGixNrBjXXKPz41Vtz5Y3h5rMC50uQwT/HiH9oOe
55hqxnGekKhrez3ySIu80MB5V++s26PfJmdn0/y9TlfwyFIc1ul+6DOWR/dn5ShNP6m+YK+MFMAl
zjSl+8zppp2DnzSQoaz18hx+lnF5xO+QESByZzrG9m3trl5v2vh90bYPGoEzmfuiWNBlVYLh2T49
c6M4gksQ657FXW327LoVPI/O8o+2aiqRbQsWkuZ+phQFNOpzQp7hXyT7YwCb+u0ooTegre295lqK
MjmUTBuc38l3UOWnuEajfNsdxbkeqPLzO9K4Gz23cO3YRx+6ApEtt+hQ6m8A3DUcl5FvgMPvSRvS
j7wHxvvW5oRSMVhiq3Llr5C777Nb05b/rmiOgM/4Q3EJclIR0KKgG0UNZfv4nz/DQw3e+d9/DxSx
T7+HaVqTk8ymQ3IBL6KAImkICP70QwiaRPoahmiuqbQf8aM0GJFe34SHyWVJCKoa/CgkXFZY4DHp
LOcbNblj/2EkQehTuoewfCOGjwllDiOCXQST5Aq9ho6lhk7VnkH8A9KgSQISIUika8gen6ZKYad6
LrS/aHIFFXQNUwB6bUXuiTSkubm+nxBX0IyMEY0z/sXYVS8TxIOIlozakIHY7Nnt9v3oWMHuXZ7R
FpfJ3wKqBMGITCxXGoGOjIoZU4O9429BdDkFRAsa+ttEUYNDXJSchbPywnEUE+mATZuLbQ7VzKxX
8qyo7u0IDwk9hRxXIIVPKC1GPXq2d19xCR2gcRyHLKIhKEBA9BdxsKSkEa95lTvvN2N5B30nu9JS
/9UzZKUrRq8AfqQAz1/+LI2CVY/lk3EM7BNAWxJbia4sf8q3N8JDJe9kYQKD94qAMHjFIFlwsnGv
BFMGDXEZ66l7WgZvz8ZVnOOAoy7LwpCd5znr7LB7bUN7rYwGHeoBL7Deb4JJ1Z0kbfFz3fUfuHRf
aFJ18lfSHFAcor2TYh4bfFcArmaycoHRuF0hU0Z2vWiTfOFwl8oPDgyufJEH3PB0P0J+WO/dtsnu
Tzwi+a2oy8s5S0Rs0w0pyx+TsSOS9u+MoC7KH8zhDmT4/BlpRnpPzxeYTbAAgZgB3eC2PV1TOMR2
2iS++yGYxhuomABrYGTk9pS4tMvyI5/ol/rQ+mWubwWq0itJMym0V8Ikmhi43kgKjqJ3bYYQCs8O
8RBh8UmOuUnSkHIvVm+yAxXOLLLcADtFz9dh5ROHLFFO7+BqNuTvZTiSF7C/uUUkyDQB3LBtZVGg
fjysKeAy/nXNbDUFtXlbiRDIr5xgXEGP1VANPAt3cI0eqwm9l+wfpgQ4WIRK4/pTTZw97EthTVl3
oORPyg+qPIptCwubr4EEpFHTYb9M9DGo9JMHD5WQrC3Z4zOiZxb39MF3I3pVN6syvKZA0QF5olKl
EqwLiEcFvFY5R8dl/zpM7GsR49C//4wSsl8OJCRHak14RFS3ec2BzBSCDIWfXeO8boqNOcK1eeqG
qvf4BwCNqNKNBGFLAAVEWxkZ9nCwNXbetMlVkX2UO4RPWpoCnLQRAZBpkI+XeIIkm6AhCEgc3sSS
CRBTXk+ZTeVV7xe3hYtYkjG2en0ZfXPSF5jEYRI6PCgtKgm6j72NSyfwn8/nKat0CZwUCapPI2JU
Y6yLNSMSKq3pmgID5NalmZSUmLqG5bYidowYOyeARlaVfzAR1/aff0pAMgYkDAlGm6H4XZIjZ1hZ
hImmzku7UQghcwV0Bn2+fiWRboQ7WGRvX5fNyDSQvYj7tqwFBYQYriwbFhnTg8S5xSb57rHZn3+F
DUR5vkZgQqalzJnnGSRh7iU7Hod9n+QgwD0Enh7y5ys1rKoc65H31Ab0hmRhJuJp+VPIOLMGOgzc
NvyBuhz2pUY5YoqUNmCI4gyjBOeCbn2vOU9drv+xd9SiVfbemFbZtfsNs/OfFpq/KzRv5bWxpI53
tFIThYNbV/9Q6H6elHvAax+VWHDhCHKtIsEQc4AmIzndY/Su3EZDJoKWIY2oploRPkM3ZapkP1B6
qBwyeegCujuJFDXr0pFtTGywRlIcoOxK7Kb76nWLVFX30j6I4K3gXhOhpZpdNYXfxmkbtFyDREwL
RMzXGkxA4JDt2AD5flr1b4xBzQ5UcYL+Rglm/K6Z6ydN9rBN6Nachh2PFLrD9YH7RYblywMxU9fM
NwRoPBpimssonPurTnTw9bih4zxVFzivo4SNmEtgpFsi+rkS1Vs3T2SXH9ad0127e/cN8O17TQ0E
efuojOX+roPZOCG5MOuJ8zY+B7F9mzX2ja4pe/Cgw6YQQ4DLVTIzS62r9KUBAbI1yGmO/zLMEaGU
2R6EkjvO2tX3lfX6+ffgDIB2GCyTXSRjKAo/LCOfnqgE3VVx4yGVUDlQbwApSbrwPVE7VZ7yFnBG
8AFjNU4Zy6lmcqvRM6r3NPYxWtoiHdufzye1LjQ3DCeZmuKtN9s73WHYljGu0+/liqAYG137Gkfl
lvXQr0rAchenE/sHRKdbo2zIxdy1qVVl2APKKh5Zz0H6s96v3skQty4IvE9S65sqb3Uheby+koOO
yMiniWcikQ554krTVdq5xB/gybcaxfYRDBMPUyvGyEUCtgxhUp9Qv2q/jf7q5x/44J3hyHoMNN9c
eNx70L5nH09e5o6zVSfDv5OkmKespI6QoKWnDALoJt3sVmCTKPSlI+Ex/6dCgf5WWaBTFf9jthI3
8/9876CApU+A1WGfh85WyLHLjMDZ+7qABgPt1gwvaHENyA2tVkWKKhgdRiZmg5JRsyvZJKvFMQXG
4njKv3DuYEUCIStG0IwzwHzv4AfgN2jw3/cuqdJwp+uA8z2XGAKqnIyxFOB6HI4yxUBIKioptzE4
s5mZKrwrydFzYYEmopYSiI0oC/8sw3ytqch+6xHlSCTdrJ51QUyN2jU5IEyANoaRV9OCMpzQ4SE7
uqNXHSMzvn9tooXP5MJ7g1yaatnUR3i6P90wU+Qj/91w3+i9kc22OHMKlIhy5O7oKtngb05yLFPt
EPmpm8VjYKJh0vK7fOmMibFwhMmoUp6L4Omair5qGicuKOGxr9I9IL6ZXLWVtKgSPsc8zcAfnIWi
JJ72iuqVyuE4lLnaotbXUGBnRz6wGxyzQMZONEazdR381YCxVGagDpXwok6pohSsoq/x7P+48f0X
op6Z9HmpFtLdA+GNUEKLn+VIsSZQTil1CHPllW90I/LW09jRZIFBKpHj/X8Oe/AdOcpp3C1inbhr
4lYopDdMYf9Bbc5qqk0GvTq/hBHlnFZgxXQJtZo2jiRmzLKEVUCAvPdCJvkCWVQpFcpkD2F0EQhd
X6uF1JhW4SKijqpKlkjKWjFsXth8F04rQC9AKVw7bbjHswfawX4pqowsgZMHZR/wYYuwSdWsy8Qe
KARYouyd7IaJK6dsn3Hx7DmBcXaqwBgqf/zxB6l4c3IQZygRfdBKeD0QLs6HINXQcFDsD6m56JRG
Io/rvIN/bJKk1Ufyciimfu2/lvVU2aI/glKuz0UvtXyul8lnZ95uZl3ApRgnAV+ecfey9jCAtvHM
DN4i8hkUfJHQkg5T6d5iPELFrOup32E/xW0rMUOJi5KN6tTEC1NtyOBNDToMljdQBN9adn8jcUMR
MT62mq+q+I1LHR9Ah3/98x+8KY6evkmurWBvqWmELMzQzsrfOsgnvGOldwryldesIl8ict55mLwp
mgZBEzMMdNMIUyoB06ji052rtkU3uJJ2QSXeqD+OOjGcrYAgTLBdjm5BUHId4hW71luQp+rWyENZ
pf3Loo/Iz+4+lnaPjpiaWKIYgY4SuYlsoW5HCTXqU9W76opXVdwfpl+6ygvX/lUR7PP887lwAgJc
wD8wtIlodeaFtt5sS0ZYOScgJExFSGwx4NQJeCpWvOqdbVVvNNx0d+7r3Xb6qM/S3OB81+rUlhH+
C1UW62LnYT4Fzm/PuyBr4+6P1Z/AFTQnb+UBopNPjOvGBrQoquirrLIsrA3MdYY6LvODN3uXOZOx
HYRbV2I32IS+RlbeJzGdbZoMmbGIc2rsbVp4IEIj4JyLQMm5+Fl4Nhm4X+xh+KFiOdocuf494VCG
x6t3Di9UNYWHsXyz7YubkOZV6R8V2NSyOeWZRyrOaoS+0QLQEOIAMdcmTEMXp17hEfsW06Ays8zh
9yZu8ne1+bwP11cCHOUd5qOMkXWqUdx61rcoo04IgMSgyqlzLDEIFbqg4tJYqfbgOj6Ek5aiEtmA
6OmSf2jIH9IL6/gz/iBseEFWu9J+2UwtRHD7V5hoGrqoSzI86vkrCzhASYlEWuOTp5dfti6BuD0S
2GVnaEivTAOvdNlEK7CRHFIzYkJZ9MqafCiSd156U0T32W584ZHUqoIUc4rP5BthzlN+tIrxL3XL
PWGsfgFFuty/124WccWEvPkHZhhcoDIq5eJ8byaVdMVf7cq97QP3hyIM1Tn5JEwlG15iNEZ2he5A
7apKWC/uPv6LF/PxU9Ct8WjaEeJ8NBZ+TXIa0n2xptT+6MXUtyJiV5LQDsEPUV/wH1NHmG4FhoVS
o2gnLnejxlzt/NPhvGAivoJ/M2vLwm41wpvKd++NPcq09690leoTIROROTezoyhlnh4A9GDUItC7
m5o3W9vDZpjzTQWtrwRQBWuv47q4Crrxvmy4ehW2mHO18Rpqjqhfq3CHBlt7EyrpDr2BHrZwIzU9
gvvClry1hSev/TX7DrE6EqSr6/iCp6m3Hep9TmcDDa/p+4csLz6r6dxa6Vdrsn6cJOrSN2qh9gEO
xlj8FEl3Obv40hGtXEsuYVgx+HbN3gfyaTbxId9sjYYwyfC9wnG8x02O2wklDUd1gpCaHSiYRUUq
aRQ/o6j5qqGCuP3aCQUg7sJzOq9boFk/WtesA6wC3k1suLbMXbgNM8A9XkfDxOJ0NjWVND3QJA3E
iFdHGcdfNExQg651GYuzZcH5pXWpu1J84UoktqdvThfHzbYJN7v3RqcBrV+Fc0LWlrQQYq5pG+Jn
BV+UcnUkow9zGXXTSl44Dq35HJet+C+ui5pe3Cbm1qY5fPRGF5Ob4kVZbY0+VfNLY1uY/n/mmvAm
6csM2RqwJs84kLEt/E9jim98RoGx8DmeN2Yu+VEQ+Rl0ixM2e6OrrthvvDI6Ai1qzJQiVeMbbxh1
fE6YMJl1ITGhQuLFpIkXp9baA4BSmy6fMucTNUZpjILgBVG0o89XI/34WdFI1u1kA9ROXFSxIERS
tmtIQgmhbhKVG0Z4s3qRb0BdJuubjhMxiau++mvrFXir/daDsuGmJPhUbbmcF5GGc8YaC/U5DKmf
ohiO8+zl9KKB7ZZlu/eKtK47RrJyiJDKN8lKuih4gExZi6T4Kd8KcRZVhMrC+QQ7H5mpXNOo4mVU
fqxMaKBguAPPPqidP8HkkpORJPfJlJodZSauBOpYTolxuq7Vxk/b5uU0eq/UNuvYFHKYtXAyR653
TXCXpQSXdjfMeGBr2isOq3l7X6w9srza4+42cZkUkprQ6pQSFCS5ijGZUYelIUSGtxyW38fvTZbf
7O7F0+BSISnvOJPJwSc1T94rsixPg4mJp52gnHR47qRucoK/td39B3kN6fQUjyWiw82t6J8ow7gv
cbihjPKn54tk9a5fFyh/UAL1NOAhNiU9178ZNNPOGjGtrP5khKq0l6Snd0CE3HTOy2AzAEciK7Hw
alKb5mXJ98reHYypbEckr8gnJhlb9Y1MtIV0yAFA1cxygXXOAGHP6oNCVOTEKKBmezZcFV7eJavc
NJwlszx5RqugFGsL1JiLGtJ4n8FgakAirjzrYPRZ+QawDI2pUgJOtpq6iCfO+RBAqhqif9Rf15vs
BSt4YVV/QBm8cDk/Xru24aODIePSsbdDRFhbwzQd+1INNzW90QzTxlxAfafYNDrYlQ8ia2bTqzC9
FlU6xB9U5IXnD9GzFGpZH5P6As2HgTDj1/m6tnE6hHZZ3DPWNEmm6lNEAZDySKijtr+s8U+DYUWk
Ci/R8RBNeCpKDpGPzDQN6yMoPsgzKdkwMCGpWebNUovKgSp0xh+h33+2MlSjGPoZ+kXH76HyUDMk
EFkbzmhgF8vzS+UIShNlTGBFAm4y3z3baO1kxYbBLjvUaJlIB5Zizlz5uLPKxcfMGUokvAx6hPfq
JTdyZHoIyZEVGfb8J3Amfj8GSyGSJskDXtOZOXaZhE2L4P29/Ps5cN6YHa0TWWIraUVOgLxOWjM9
5coAv/qs8ae2itrasrS+meJS7ruLD+/Sq+fi0IhHClaIIBOzu3Y6ND2CZQ0PNljXKnvLnyB8CoYt
R7GB8OYSfaAGFRADKNri2Qbskw+Ym0lMJ2xKhoM0OdSkpC+hQRfXReG4+Yqab0c+lS/b9P+xzEgP
2Md9Dr0YT/lMAlUVWbWN4hJQnbpYoB1aUlTXfPDW5hWWtoR2gwGZ3WtWfIwTEQ6oaCg5ksh4ptot
ov3acbOCHTYgqiwIOJDaznScdbFv6mCTklGnPBN0RpqHy1ay3kqKSGVMFrGeVuSE/8i9R5Ms9W4n
qP/5rejrU5wviHPAccFv7TCYHwbVpui97SrlkOI0lEG18AnGIrfibh0672rMlCc6fpvQe1gH9Ne8
HjKi57D+1Lfur95B4uQrhL3H/l6NkR+0H/ed9cJy25BfBKigPBDyL6UgpNxf/ha+mMuYHgWm742/
hLnp7DPsIibwMl+xXPuV5W3utCzlnWQYfDz/rZ+TeNgkXP4e2owYpHVefHuHwN8iGtya0FYh6iq+
TTnUUsRZBCzgqX9UiXLnQFVQwfuYPepjQiEDLSkzdcnYDScd2l+5WFY7gObnF3xmucOuRm7AzmYa
jJw1mHULE0+6qAvHIh6RixB3hahbw2rcPfiDTNSC68hLrn05UrjMrOWywBvob62/a79+bxTKjE4q
C8+BCvEEEXcLCOalcw2fWbBhpo40DoZ58ujGKzCFTpxNlaIX5SyggPErAqeogP2GxEB4AGwdlTBQ
YnTvGWIfRXoa5+/bvr8SodEzujURoWBbuEuN4JkTqB4hBGFXSmUXqvCsWM/abXUYk3hvIAFtd/KU
HrTSett/LdfgxEKkKLXk8aZmQiJ5G/ckM+3R4SW30hIznnxkUMp9SGOmElFAt0paDyChYzCmzl+v
ku2RDcGe1gRGloPCSxe2xYWmiDkdOWQYKOBmNZ8MhZtNFaO8zu4TMiIEyhsW/0lUuRmSu6ne/ZLS
X41HxKiNl424eNA/0eTAkK310oO+1BXxyogZEvvKS5qB2V1uN1vyDFwzFiob3Rchp51MYO0Mm3Q8
W6A9vyxraLA1FJzSA8zCVQ1jTpBoZRLzQiV991EdZYbsuHLYt/+PtTNdbtvMtvYNHVRhIgH8JTU6
tuQ5Tv6g0lYLIwEQADFd/fesl9E5EaUS3V1fneocx/FAAu+w99prCCKUZ+10Hkh5pSUgkRvtGH0l
1KJTNU/uTXk/72POZTnpKviL6HNBtoKwNDvQWtD7NrQw5gSKOdRgw7CAOK/klfMLpgSvDQXo2eCQ
e2hOQL9PepV2l9SD7eRsqQCEgiJSuH6IRU5SJb/7VDebep4+CeSH6nGvBq30D+9SpGcXBjtYfZVO
1TRzmh7I+FaDTLPkFRsC9hUyIMRp9Dfz62HiFthTGQ+lcA83ZqSt45avYT5pQm5+ITi6JsJMqqm/
HcbCxj2ReekT60fVrdxUxhTSDDyVrbYVKoR5g4Ge1oD4kuOBeZZDyQnOreHE0RafoxRurLLPRRk6
ROkXt5nf0XjfaojcUaiJPCHcG/+uS7sE72bupyGnbPJHMbwScRZ0nUTfizR8ML4RpKFRvnzYhVdR
bV2Qn0TcD3+FKJDi5AMRrJr8XepNnjkcRcoQFiVSlbjY8kMx2Au/cPAoXMEKNQKRcDSpl0dl0h63
Pukls2aMIIICaAbOvKUBfR7gOVi99d2rp1tr7V49TSszSEjuQKVE76zxso2WzsDfjGjU66nwlqWM
9oSqPm/iSfJEjbQdbFUm9363XGX18tmww2co+QcqHJm/2Qde5RJAJ+RjyPNHQ0un8q6bcnUl8FkM
4PMjkdcuAhAXWEvQYqBanUINgTNOQxrE6I6U7+fzrXLh4jMLDjK+oQUC/fp0CCHIfREds6rVjhYY
AGqoq7t0CO1HOUMI4BIn8e1z87XSB04sNSLo/QoGxsldsKRNOXjdLn9/YArjjvNXgZVq7TXtlUBL
200KHpkmttxX4DzbMBp+GGYPu0oTeB2z44pbDoaI6Ow1TDvljdQENZF+e/jRBbuPowudBLqDBo5j
VMKZGX9PRlqLZfqmdkluamKzi/tusthx+1VlH0Cu/+/wes5kvrv8QnGfOGmLqt3amqoSnOFgT7dx
FVFzgobGkDytw5e6O1yuOv82L3EZVGPq5Fdj32SbJ7GnZivM+y9/AQARp+SkGMXaJGDGjA0LVcQp
JTiBSuvQk1Ex7vB8hzjK7XyknNA5s1/NGByQRieyoZzAZxC9Xj8v/2WlFGjMr7QXjf0FA9KbKLCA
M6EEsGevSliwxNifcbRp7C8ijYLHtA80whOsEZDFnDgoErDDF02wC/Be1pWkGgXRdo55A7A+p+Xb
i/K1lhXZgOMKP6dlDU/uTS8cK3/cB+lxliLKFrRPAQdPVDLdmtJeKwbIWArpPmfIY8IE6BNykqaF
o535XC9ZCa6vCBuqO/YzvsAnYAZR0tEqWfL3fY8gvMy+2fA1jWE/Vw7Gvtcybgg59aj4qfQIm5Iz
sw41Eb80G7Hkvhcn+dZatWe28mulPIgwBo88NBci1cktma93w34cangJLVuUylgkDQ/OuiHkYX6V
1Omfupw0NQ/XZHF3cCiYsYqYFwJQqLxLlvgP8Ui69fQXJ+j94nJu/pJ/26vnYwSLCOsouNgv+lNg
u3lXdCEzUiAYud/R778bC46TGuW6F/1lF+EXDUBHjiPRVYwlAtFtBeHZSCC/JIN1W6WptdEx0a6y
23Z2vp955a/VRLxq8kbxM5Qp7vNXjmtI2w8BzFOZufkpmh/Yg2yi+xATOdUB8msPax7kuv/gg0SK
CQVp5LMR4LCpYHx93CX51ZnP9epS5G0LOWHkemqeuTRDPxMlfhwCjGON8CI1A53QQiA7cwbT5nhV
8tu0aq50AsgNRjwfP7H+EI9hgHouAuwvDE5eqcVXpD2JzqcW6AWHw8Mg041haWkUmhzoJ0CcpAfw
iTyTvEA1pPwWjbQAyFyFjGBwNIygY/H380zyF05l9Dwr2BII6ZmBMqY+AXKCOsinpPGz9+LgCu7W
FNQIkrLgc0f+iAxHBXcbMzv1Y5OzWU/tg9EiIe/P5+4moGg4L/IxvcnJiY96PvJQI9EngEY+X2N5
V3YFZVJh8rEEK9BPfymihs0QA9rwY6f7l3pFeyVHHUJmVAuJLijGU2HtPoqUagAEzkANvxWooupM
lABFhNQxRWuz+k2nu4gZOumlnH17Ub7CQHJh67Mg1UDQjp0UExapAX1PI3g3pqt3KhjqEv4N0J6Q
J0MjpNkUW0oVL0qmH4UtZgdnO1WtjEHVt3cHGqHIZ4qEuMFRwDoBqqJOiYWUrPutLC/VSQpXJVz+
DJ//tcsH5aey1MELGYycIMPV3inCMF95ZvUe6V3whSTJmfb+xo9og4T8GqKhuOXHCULhElCACPhP
o3iGYH4ejHxtDTP1CwPsjGD+AOmerJM9IvTk4NO3A0aqP6t7+g8SPMTeVR2pD2XUajJlpB8XJmMG
ksBVXk1Orqh8HsuD2u7tV//aUws9LmsxiwMG3zoT/oF6WAXeJG5je+acNPQHzDiVwmI8JfE00ohC
w2VhBQJwj8sVk1DOIhUfv1hKvHJO4udrEzsH4MFc8mRvLZ6TLWHMYLIrgOoIoVKVlMzY0/325ASF
scqDdtfTfd11tFjl7qp18+9qgXT9nbdVfW3XI+rjZokA4Na4ezx/YrnjZru4zWFyYYWFhP1qPJBb
s8KqELqnN9dfpmkyPx7bn90cP2iAKpqQLJiEa5mHCIosFyCVpWJFmfOAGhqzmtshnzGCYKwg7ACT
JJHWfuHwUlVxcnjxNWSBRG3EP062S75LVi1gE0xNYPxuoAPN7LuinEn1YJJPlekTA6xA+KKGuoTX
i1mg/u6Dv2vfCUAQ5dkELcF4Ne6BUJ+rvXeNIf/WQ2y2CcazHvev3Or//NAmZPwfqxVTWrsoEwBf
9b1RPFy2/TuBnnr0CYvVsEsjzlIxNLrpL7lSaT7o5fMGxO9+cNs7OST9x5sIUzfy05ihM2xANPt8
SSyZn7S7WUuCst+mGgpwEXDs7n61mt5bEwQ3AAqOcLXDEgCrnSpcvf7sJi9n6EPNn/8fPtZJq+TF
7aqdSjqSp0Kyyyl7aZcYg7yT15VNkVgnyaXdw9Ta+e/2c/7n3NmfDXQFdzInAO6/ahN4XDRKeBJT
oYEQPX9cVQ+cHe55XDoPRbJT8SgepFjVMjaXrZAqcTHHnhyvhEMaY3OYSZot/kKb8LL+4XPRJ1CJ
q944rc2Ccmxze2l379U/j2MJ+sRzgpBkB9DAGnynYUdpoKV3qIGW3uHxcyEHKa3vUlK9vbReGas/
/0wnSyuonNKz8bV7L6fWcSGfr15h8ubzA9FHdCqOIY54NDFDSIPO8GOBFbzQIhhE1RqJZuHittHe
Af2MQEl1RyVnUVzQC8vX0oCrT3nWxu9DIg2uHpXnVUm7iOR6IzajUUJIEUEARzIxEMO6SPdBh8Hp
wDEnR4rBASZS9KZqmF9IlNDieH5uIbwl3wLWmM+A75RnkLt+n7htUcLQ5NJ0eQ4Jdi72biRwjUMA
3E6EPakwn2hHkt0XeD1yb3wDa7wUzVzg8dGOlTkpLACh3W+/uVdufeH0jPCgRzE1O03Va3FPHp2x
/gexcCm/NnGAFUKKhUDTfQpj60bjBInUhQ1qiKsTy97BeTDTZSqnY61/rlV/ZUDKp1vL2IP9574w
cIOmX0bW2Pw9OpNKBEC1gpSpgaMMuU2GZhIQMI72jZ5EDpUy9jMzJAzdBF7K8GEkLd1IDf++0oQp
m+zX3PqVfuDlDQAuR+wNxRQWwdQGz8+OoMAQNWqEgNIsq+bW3Et2KWaaKyAY4NNcVeDxGtjKOEPW
Wk+S2ZzvcX5ou9bfe7Is0bfQNaFwkbT+BPpYvMmZ8N4t7wAPCUtMo/C2xTnlQ1LCpfJIPw6L1NmW
QWqjxyjni/CABLnvCKe1DntMrUZY1zbWRUW2x41oBd0TG8zgIsEDZJPM7NLEyUugcJI4k6Xpruqg
7sjHbubbZETGUcs8h+nr/roecNgZds6jHaXuB8I5w9u6SVqY2ijK/Yx/hPhM3EBGZ+c0oKzyLOyH
DmunsUc4yh827AC+F8VyDBTHdcVPtVFYbjwm/RurVzZYSPNXz+uNnfOICxvnomCXrW6KHYh1wkcu
0o7o5EVmPwg3h16DEhevqaVZ+VdDvd9fvL3bXqnKmEdD3ZYBk0CUkxq7ndmJiR3On0TBEn9dVnoa
NxR2/EE1vXpaAcZC4tQ/6rSQe7gwXEPvYvj7v4aVI6A5MBXo3TdZAxqTDhLLjvGex5ND/qe5Ez68
/T1emh04fA8HcIAtGWIfcVKWeRat4q7oAYOA3AUGdbW069yP6H5tZIfSkuuu1t2oA0Nnr3rwJ9aH
oT+9/aFeOsKcfKiTxY3uNAll7nwn0b0fgDLCQDWIjyySuSWERO2nf2VVcqvWUM9uDT7L/J2QTB5g
lpEAHGNjr1GHvMPb2iLHVfxjXRL9h7J7p8mEdJXnB1GG7XGyOSPMvmVCLXzt1EbZGho3G+MmuusT
myKiuZQJtTk4bGyL6bklpDFXKZMdBV/A6r0mTg+0jUMuowAA+Ojj/X1ZAcoUuJ6gSCj2HgP3+U7T
E8l7AxUvXC9SbgsyVO2uoel5OZ37SqESoaoHhAtXRDycSnbzqVgFCTimYQQL8TUDf0Q2x7QCWAw0
ZpL6kT1tvtuIGUO4hA+rZne/GouNtDaSKmgmUwT+56El/QnETr2GWKZhBzDH4OK/SI9xaM//+dlP
DnALb/d4WNekCmijgiswN8JizGesxyRSxojGN5pUvLFBzYRviyYq5vQmCHBATvILEqxXTm8+FOMb
zNAo/k5dh5ddGy/NjttPBBETqeQv9obWc5PAZzaF0/44oBQjVE/T8JoOaFfggftk7xCm6myISrsP
9ofbaqpvpezUkO3863/tjMCuQNYy4C3QC0/OumG9z2s4f7QbAP4YsF1pIKnlKwqoJgiKHJBiW3c1
wqjf7CC4lm0IxLmPQel+8DL/05kjQhD66RbDWxBOnmBssr6e38tLuvd2Q+CQmfw3vUNtpZ3af/2v
lELcPOB/87mQewkmEnBN3v2XbpquZSYjKwxmZR+rPvhd8dBnPqP6nRefUSxnUkcM0+P5Z8wPWOg1
3Rq8rmKkr0JHktwOk4fC52JgD0jGL26qDlj1vCqPE+zouDOZoDFOkQRB3dt4gDmaotVhdm1ZUNk4
IDy0/6MLWhPR/b390bHkfuWzR7iJqezFJvbU4WwYijbso3VpUAe/M/I4Q69Vy5nEuLJ5f3iHkHy+
9EKIXXAgOCJZfY/t/aUGUaIDFOgUZH0lIauPqXhHnLsg5ylZMIF2jMOxTO414jR2Jspig8dfIAAx
BgBot8TqZRoMKQaUEnqnGnEBfAMmCKI6iRjZFCO+O8utskrqHXWGEStEAHAAvTDrSF+UVHbUJGpu
ox9e0/3gpOzgI2Hrl7S0MwgcfdC6LlfUlZxTKI/FYuhgtSU4fwsVl0e62hQhZNKuxPX4m500tC0y
g0LzDlgqJo7YLUUkI8aBa52TWn3NsKOMESzQQl073kqMpunv0Dtti6X6KNp0EQYP/1fPApN4GHUx
hDEcdzSCGtZLzSWseeq7j2k2POYVH1m00YUZ15lV8LL4VRyAyBS4DgnnfL6ALfriamiX3Z1aO1ki
GKLHgkql5c7CVEr3sPxuRVpLkPfIdRnDkq96TBJ/VpP9eD6l5hUQEY8Z/HjAQOjrndPBQV4sfuZk
QWlsPmQkJB9eKWeeNFQFLE8V5XqVAjjFohRhUQ+3QiInceMvQHUvQUR6G3hypJysCbY6tQHwvH5V
V3HIoTRzz2DkoZ2gxShinFayxrOdw5wSwJNEPUNH8SumcDismTsTCEspZrJcNLYXqmgLP/wg5DP0
+h+WB9NSKegaduOlch6oY97xYuvrW0RAjViK8fZPSsKKHtjNoRweTVQSylrgYyHx+qS20uYTGBOq
C31OIF35RsImjjm7rDMiTCB6JGy6tDq4DRca6gS4cxtqDYB07Ht3WXkgx5dLhBOi3jMPhTymxq/u
GQKhNEogfvsR723EwiWJnMeaGDPxkYUkyU5B7HzNrX0Hu+8MyRaUFhH0jaS6ZGx5YDG2LAKKJ91G
YqFpUVp0ihiHSnrIb4LErPllspofC3v6C2lUtln7h2uNStRzZmV5W4bhvVjYKrWUclvu+/smHaiJ
qfF78CTuwwDMQptdKktZPItAolNaNt8GAcnAckBNNMbo3CCjBLnQtukaOHPU1saaGT398bly4lON
PJ088robvfBGXFtRWzmyH4Z599NjDCJRqmAPw/2Ux1uFPLRbX+ThnuUHRIk7U8C1EhDEImM4mdoI
z7JWQm+cx6HHOYKjYyAwGAr8cuYmeYXbBtmOjeqs16FCGU+Lh2hflfT58Z3qL53e0sgUCz+mFpZQ
e4rtd/8SjiKOgt6d4ImngtEr91/3c3clAojVcNeBep0v2F9YuWPvp4wddProyjhUdBv+A+eF9r64
RdIwYsbZ6wmRUCaLYfmDWpp8FpC55ACzC+mUGK7yPxEyp3tahBSRj/X2BU4bYkq8+qx9Kv7HeWDq
FbwHs29OGwYpgqdOaUPLvl254TQLBAagg8ko97FkQkWlupZK0PeNayZTQE6Vrjwqc3R9iP0wpM6j
MdPhXv6FMeorNwdA6woHPRjlwdo+6eA8JIp0cSvvzozD6eA02pXS3l64MZg4Sm8TAl/KjEilmTRx
8h9d+O9WbX1XVIPu9jM3mm6s5yUZdSAYVETcB/5+pyPUgAlYljVhdCe9daKMUEBNqYbGAFvZYzkG
BsyeksJ68dIPEUWDCm7xFzFDRhmt6oPNPd1Dzz1X1r5y9tINAJD5qHC5Qk7OXmtIu+kQFpUZ8Qo+
kH2oSMEa3Ql20hFro0cvpFMXDZRPwiSQjGmYcVl2G8/7KxWNAbQD3wreH1L5zEzw2hiEcssMIXKm
81j2iyR7dhCES2K0mDuuSA86/eCQGvOmE/US/oP4jnXuPqqZUckQrNq/Srv+c3Q5/wJevnIvoNLK
Y0JifR91u/AR4zfB0S/xq9HPYGKiO0TSuQTnqtrnpIdgKKccv/spHw3dR6JJF3S/DObeGeW0heFV
QiVNRV1k0AmjbP3J6hfS2lDUZz8l2ZG5QwcDSOnbgKZ4vzNhSqHb0/ypLdDU3IwDxJNEWaDBsuxO
TIY44xWNKZLGeQzkn4LBoSwurLjfijt4rC7Cm5jroqpa46ErMzzJlWSboom7YGxpU8Oiu1ms+rNa
N3XAMoIJJxAO5Wmhbxn95iLpkg1TqEsnfdD21S2jPkDkJWsVf397ixjLlJMtoq6K0TEudR6Y5/Oz
cPB7L84GeefQ7XUH1E6Ql6DdvDsOvWhaOPuUN40rf2ERYYRKRMRDpXSrE5DDpx84j4YnB5CkGCTV
YwJqugWTVj8HDowScPTdT75qs7URRcHl+Yq+7FM9VHfmNcnTgWtRSIgd7j5qilkXvB/aTI1qxGzQ
hW/H1ecwa74YbT886h/Hxa/7jBeGQ5pOXp3IrbVHPmlfqJQVHMND/b2D02EiLdTlI603rj+UKQni
VDtc/qpA8tWdS76hMkV8Z5202j+122+PFuOCC2pSinQ5Q5Q5z0F8/ZUgNwFNws6IMfDzV+IVEwBR
xuDevBLDIcY+1TSRTLKEONqLxen19YmEYuajyLXMFxA5E+BaYxrNSMTzsA/yluRk6VH7EPNrAlhZ
bQbPgcKg/9+BKemqa0lD7w/rK3HrSivJN1WffEj2FNzayaOHf1GJaQH1KVWFrhoVsCE0QKGYyYEC
VqYpmux2cWUY2crdlIUlQ5KrYidreOogMeDGuPypw0rNncjEBnPEl8HfLY/qhUTjVS00h8v9Pl7u
7RTppYQxebr81ToUPznHYgUFTLiKVCpVgLsKdYUqsbf3ySskFk0yohVDRQ1dTmMDraGuOBOn8O4o
+cKtEb/xJ7aFWl2Jv9TwiwFrEcKwVCVHDuXzuoTtqiSYAb01D2oM8DMWrlqU3bYO17/JI0b/nrvA
kxwoqtlEV/4FrsgrF7WS5c1lzXTrlI/h1Ts3G3qL+cYY3eiJPfGdjgekDlEqbR122FFoExrwSdWO
dBpa8tLvwNc483RfImRcznBXOILgDNDsPV/ygV+M86GLImbHf59CPveF8HTCn8eOaIiwwYcU4JHJ
BfnQmyRJ/tTM22BQEwkIPoQxUYIWmrVNN6kyZ1Ag6lib4Ez7C23pK+0fSA/SW9zXkasZSdI/qshh
6bLUrb39nRSUwtLrGGv9PX4mLnadzLXE9FdtIWdDY1Ag71fes9ENMCXM8Qg/usMP5wqLV94zn41K
gMaZe/qUxmx1Y0ACWx8aSN0eONWX+EHVrXB+TWbVfsrhqEO0bE9f5VUnsSJZijRUjLTopEGnvom2
KPuiNkXJoLmbHGPEA9faVJeq0ug8BvkKBA0QgRyf5wq7kln+8/WQZwfbSzwqdN9L/lQmtaE+0Nvg
8PauSIPPxrop4zKftbtS4BpgM9OgcvIkmLzQ7CYX3RI86ImLCSGHpifAPEzXnwdPSu+0pKU6e1jo
451cqisY5DaEYA6NF/rQqupdKL15eJeU8ybY559XxXyn7kf1Z1HvQJ1UkPxd98htKli+VU1ifCzM
cqFG7mY8QGaaDpgwR+tzKACc6B4Y2pnt98pSpl1zGF5oreCu9vxxe2XuVYVT7u+keygP+V217q50
U5giAKrmiPR+E/YUpA32xCkuPKS8HTMaiGRhH4YRVH6HjOw6YX6HshwbzXojHyKVqqZX3x1j2j2R
oovukaLjP+foAV4S5wv1g8Y9OkWJhwUadJ72wV2HjppMhm/yi9TlNsJqVXmoyVGXroT1XUo0gijv
vcCrAOu4RQYPXKLnkWFj6/R8OaxZxgS60hEjUjwlQA5ZUo5lEGBeAIIgTpdBUOg39dkkuzVbj9W0
EXFCl/sQTRhwUgbr2T+9BzXNDDCkJa3HmfQaMAOZeCQ8WWMXAfAqLKKFnaCFJ+pXB2uNAcPlE66o
muc854Ym78WK5yuibZSzP6ToU5GYlwMI7FSa+IHmsy7JPYpYGTWala1o4B1QAUXFD38iFmWMIFYc
+0Pq9W4K/asqy2fMivvoXVHM5XuPgJStPyCLa2xs6fq+vUNN+2gl9qMdEP4icJiILmdTO3hbR7gf
dG5hX4wrKyRbBUjds5VoAMDhx4t9VafgxLmFPr9yY0IMSfyxE7Zh52GOZaolsiL8+HtbcrcEO8JY
8gFNnYIqNnkI/dhBKNH5/PwC75pCCc5Ls+s3tUW+y7ijadQwokrQ+1agoFeHuAU7GpJ/5xX2ciI+
2B4D+oAhWTIzfQ9nJQoNfPkCNSyBcQhKHPvRb6Llt9FPfrdjfTXgRLtgqQrv7fIcjZ+t/FAeVLHn
PA5kceEfCOMei91XZONEAI1FcSWopWiI8/GVcdQtFQZ3gNYLdXcdxpIyY/xnYjiZ+s/bZMYFvCXF
xrhN+vb0SVimFzEIzmIu3n5AtJDxW+yRi7TryoCsFk5eaUdUy/v7aia9ggOL09YfVt7WbizMpw/z
RYD/Ia9j/NJ3dXc3Lvw3qUzagaec9qW9AdN/n8fE41R0BBsShbbgwNVtsStT7OkYiBwQzIehaJC0
ICpDu6gg+ylJc8yNQyo/rZNwn+S3tc+7AnKjr+fToaems/IrJkGsJ+yteXpGEoJ19cJUOBjA0Ynf
wU+7I1WoXlg3rRI1qoQQJSM8yolOWoLMvUjjCAD0EJBPxQThsuOd3o+tNEy8QcLgQrgRYlgUMUM6
n99/mUzuI8rPD7XHOh884ASfDgkKMX1s9bPGRsa3wvBWSpt8dsubCkeYDXOQdHOI7e0BDdumqg/T
dvL2/zZKa0sStSrfru36j5Z8o0VFJQIF/PN6J9iOZVNB/FC3lbK6VOsnwANbO9C7s9r9hYQdI3lx
kAOJXqdzDy7sssUVfFiNOFDt/UfYD9xN2Vx+rN1sum9bqRbyAU2pTdNW5/XPICfWiOaECr5wezSU
+v0TgVkXydyBUWTN/tp8EwGP6JUICsX3dcSl66IoOAz8ACV8EvnldZhpda6t7jIsiXwqYr3gfI0J
7qohc03ZAH5NlTyWRYWH925/TShosw0aOB6FXzMfKvgWLuy1KzdtWJXLWjXhjofiHzhxxp5g87qp
vetdPJWXjBUYLc271Y0iGsO2TK4SJl6bouB3dcxCrkgjJHgs5gUUmQvvpKeIJL022nTrAI5KOxFr
lqFcS2WV7rFe/YxjDlQnvggz/n6Y4Z+NiyEN+mgpm9LhC+YcOkOtAsXmTw5xm97s08O/dyA7F96a
5Vqsqz1zs/L3MSmYWhUHaHdlGr/3az6dfWCJHvNiQKOw4uJf7ZBUvwkzkb7/AeOf7xzoYBrbaVOQ
5syXGb8JXrFGAlmJJ+TrJC5LnI9Yp3m2LRq+ce1CuRECXrv79Z/+zi4vrQMaUFYYQyx2gz0jJbYt
9mbh03KZZnusdz+1we0V65XjpL91pibdegy6eDRWeJVjTJRb/Mal5oQkK4yesuOldXvoZrnFzyUV
h48JGwtb61NXDhmZPl607YbI3g4j3kpKCVtHU3bRFl5PbtdoXwYNf2Rlsyk7G8wm7m16Aj5o1eFr
47u8BexpsKS3RQZiZ/juaBEqGYVXCFjJ6l0xiKPJhIAU9c1lN8EGEC9HEEUNYXVLs8lVxLygHQvC
uPac4PZs1duV34JZVCs+8TD9NeasKj8m2K7b7ffXdB/FRR1pq+nnaNd19Oov1wrv+KnEQRWgldBB
imeh8ClA1CBgIfvnITMwIF1y0zjr38dG0+IGE/9JR6DFwZ4s/L6A7x3u/IZpEf/AxocDeGkgl7TI
7TqfN5GJRZ2sruYFm/EBJ/jAv7ed3XwRr+r+MqsS0uBSNlCrSy5gkF850r72c7fN5314vTjEjyFk
Sq8P8yGEHru36WDJMCp7Z7sfhobENq1tOINFBVWr64Ps1g7YoXQ564swnbxbe2ZBigBG6kCxrc1L
yZYS3K+w77kdPdLnSJLzZv7mvhycTdMXdzKM9bog2loBmd0Lj9bqeXBV7rFX610HpNmk10GgVbte
+LkuzoGHlunGCYYcjHDIrttDHG6NfUo/2ldcwzZ6bA5x4m3DyymZ14QQsM/zeO3jcN8MN9UeXlu3
Ir7Az4PhQxgQYefhhLKFA4OLcdRNt51FwNhFvaB5rWmffuM7rTcVHcZlnS67G29wvwYwfcx7HdNh
ivByKZsVA6Ql2GRJsbutgMGvrPUUX3gJZUewq5aPlqs0uV26unHc8bvbO9ZFjZntpg0RILch9YFV
ds2d3y7dNigOEcYszv7agcRC1G3YbK0IvlhxYBdZM0fp0lGYhIfhh/k3ljwlx7oOmTmwq/+H2cYu
sybuni7mf7ilJRPrqyvC7vNY1sVVF3TMsF1ellTXSeeEt+OqCMk7mla//U+VdziDlXkAOc0utsYL
0qB4I8nQW4l4cwY423rXwyrsUR+0zuNok/63KN2wbpbHmvnPFsLQ+hwFz3lRYUJbQ5gLRCll2wv1
59BFTln3LsL0o+m6b/PFpIwQtzvxWUBPvCRFsmkkIvUiSPVXg+6GxAl2DQqzlLkNNo95ET2YZyZi
xdv9lIl4fl7wQ1YhdNelH6ERORXrehNS1X2/xnYCaEAwxjGYQq6u9H0J3ncGTRMvlggwL+MaB7dU
LFiydz/j5GosTGQsSH/+QR2CxqQyPvRJ2TA8nInaERn7dtpXRicFj+Q6xOFWoygjWVlDR06bn03h
XucL935o/SGCraEt010mYf3jMvGWRxmNWkXypxAnRSPKJlqsnzChgp0gSaiDUOij/IpkRWOaOkal
wKPf5LUYcPcbrbCUGhJA086+/TwdE3h08kCJ0kZHhH8uz/SF11lKgFm2rzKDUouaoEY6hD9sDAWR
kmncrjG7XPGF+XYF5FdJpYcK5ohcoAjV9r2jqYnZEhpK6qrUG5FSQciTSALDAk8rqX8KW0zb8N7N
lq1fklkusz86YGWuiJyoN6Mxjcm0gNG8HLxPAIgb9ZxK+5Z1hLy0pHAyYwq8asORY3tG6YTDjwh0
YRU9CIE5IM9d24f3hkeiEYgJBMjJvDScePJY5BFUH7iqalJ/qUqwOa55J9ZYfJvwwNioxxPPRMEe
8udOQhX1fDp+ZUeYFAca5iwKBmI8Pq6grMTHpFvp7qcoe7943rU4HbXHiZ/hpInuPvk7hsNwDXGI
1OPRww3IkVzFVkJiJaRKWoC3X3f4spkMCVdQHw/D3Ydf8RyOyBeGCbi8Q0mgjxeuqom7UWfiQiCr
SkE24tQLFSpcalSZJuuFiC0qKWmekXAcYCcHTdf0zxSiJggAj/VCiPjfLBHdbco87FaYKzNqqg9c
IWOqfo6FJEGNUtXFGRIHxmTBcZkWFi4txGPUDsOFGeBvxNighOyLeKFD/yOzdEEeQn3DjMMb0pxs
mvVnSlKmcbcEDgkqegKGK35mgoDEZCGAGWnZBJ8w6h/Sw1a+ghpfaNIiIkgFpUB0c6k5ycitttqQ
CvYzHN0+uGyH4qOZQEOtkKxTHaMa2BYfGc39RdEJcm6Qt1/ZS44O1kvAylCHVijhEUU/f2XDOi7W
xPo5HwXFa2hismwQuAhBEugo2YTh6EAa1JOWmty3MA3g+BG9yoMH+wtI3Atki4k5/MM1/cHKZ9R6
os237Cgbl9EneRnNaTeoFmNuzl3wyaeKYsV0cqUebRTcPbOViRpbcknNoeoy/qODkEQHPXwTpKWT
UKYpOvTMGEL2zAyus9a+TnPvvazINIo5n/b5cvoPzYg6j0eLTHmN/PT547XWQ2OPdlWAIHFHwD8n
gJeJR/l1XwyXWcDa1QgVX4a/WVDhAfRNfBY5fTvjwHyMQSWD0/POVv6LITvDdRwOyASBU041dzJB
pDavAq4mdivgobznVRgoC00+iUBCW20R6T2F2doMUw33nXlwKOdx3dN62mYqyB1m9g37RLQQwXTC
9aGLmIwc8SXN/lEK39/GYnKwETNQ09QneM3eQ05i+CyuceITmyRWE9kAIu1oZ+UzE3MmuWIgaPgk
OxjNM//jPQH2DrcdhwAX2C9SRfOPAUFueWOdoig0L63OseLwUGvIY1tJp53UJHx5qtlPBTGeoQNO
0430dSukAEy5FKglOcn51J+XwyyYtGjk8KpgPIAy8YTpl1v7sExkjqQDVmMgSXLG9ZH22bVcck3e
oPqgh2lX02XaeJSiCF8M51vn4Pitz/1/eXNPIitAnBt9ciG/b+VxKUzVxDbaMI0Y12tIGtflVbdf
n5nJOUb5+Kws4HvI7C0KIN3yfye7u1rlcxsfovJ9USz0tu1Fus8/BnR449FVFOXFuy6PH+RWU3TM
tWEbaBUmNnCWmO12x3+Ancsc+qcoCjLUH8Xd1JHl9/MRnpPgXgRonWX1Lrv3J5hxYrfI2ManoR4O
opzij7vjLojmK3t1+FHMUBV4x2JLI3w3RHlzIx/0ztvfx8i505Hvudw2VcpflYFRCejPK//jsngP
1jxzn0OVp0IwRJ60uvN7F91/frm0jHkxvJavWrtHxiteNl2sjlMl7YikoLegn+8mrrEAcyluzGS9
+1mINxbO0thHmMViCSNhONN3vvQ33S6thacYh5kork8xXLLF0/nsVXxcJVjICFmnkaoxuSdo5oZM
CcCV/FlVofoqVWt/8qz2k4eU6+3dZZhkL959hBzHWTu4I5weO956qtaw5I43jjgUipfQmxlCatQE
5QgIhL8DifIpufHnls+JrsAujD6IRWr7FA6jw3JmLN55zBtzX4D7XRdgyiRbGa0ewGFZJEiFrSWQ
9NVN4azvdJ0/cc1VbguLN8OyPKJkuA5XF/XOvi299NobYyKgAGjGvfrKw3TdrffQZwEWVIJp3m2V
P2VkotL86ecK61qzOLNwoB8ooRGDtu+qJsA9b4x3d0ZLmDgYDxsqQnofUH7IRTaZj+bshjCNCubt
B/9SrsNNH5DiSx4L5z0l2smxVpZx1tclTDQZWJEIaVKXOGJF75T3sJGLLEw3fJ6r7Bxc6Ac0B6J7
2upe64lWVTaodYlgrB5xc9DdKtafMSSb5vhCl5VMRkV7FQHjzJd4WRfAUgyY3UJYg391KrP3Ug/6
T+F1H9RJmzkDEY03RbO7Vq0p7qkZ1TXjD/79nTBYndlPYqRkB9scLqCMhsRSMnU79K4HqcHHkn5Y
offtGiaCthAnjlio/808HzEggoMI6h3DFyYwJ+8id+Z9V7vzp9qBQ8GcV4e3DOPkQ6MDTWEYHbGf
nDxGG96ly0fW3ndZA1R5/9nqsvdw4c7M842p0PPNyfyTeoCnC9ESVPL55xpWNDDuQh+i5DZ1k8YW
V3dygjGFhvqiXmpoXgTsQumJn+KPNJv1bfAREyCleZU4r6otxM2RGreYg5FRXkAzLBcg/ryFKh8+
OPG20HxpAeycCbGEguMe3Clphb4BvI+9/agYMOOu6AI76f7VmewbMBbHFNFyVZ6IcyQPjzDlGiBB
2bRPxrC3BeOXDwnKBQxNx23Tpp9qf3fjdsX1eEi3CNPRIdJoGwfpmSNdEUGGKEPsiG+PD92w312K
CCl/VPGFJRzQX2SS3kbBkbCUPepoDdxb8qaQXUAla5FJcM6qWFlSPCjc+cvbm+KVIl7jako5uP90
Xafpt0vWlDO+Md4HCfHCMn6QVZRcjQweLjqDjjy1lGPCx5Q+0Njwwg3RVHeYxQ2AcV3+5+6ppOWs
0U850hRT0p+sp6XqQWdLm6EQuh8JP56YNiY4HLhHxEhhI34UfwdBuBHfwpDuaPAWJ3oQEUQG5/I5
ybHKefvJvVJQAUqg7pLExIMQedr+pNPaxjjO/qj8AF06R/tZpABrkhMJPjC5rwHzPO7tpIHjwvGm
MFK1mKyvj0lPW691NTL5tfcBC4OBAXe3msOau90JPwwu56KIa4Gqwv25TfvSKcxFsEFY3ZqIEjRA
p7Toql6vyv3KKz6EPlF+YmQxMaNJXb7Utc+UkxIJbrPq1dGP0m0UUnk7/TeI98zXAH8zCllyslSe
6HhZ4HwN2GI6dX+VZeE772wA7MvBOpmv0Lj11FEp4FX4/JhZXC+e7DibmDozVa5q5gK1syIluQvp
LCJOA38v4sICliluY+JT4sJjE5JWwy1Xio0Ja9DVPEKxN8uGVm+uk+3sOURWgf3v2P8yFidxl4FM
gqOlUqZgMIIoMOqDDWqs2ulfaW4Eow3eOZrmS8o6ZEDxScjTiNy175xcusHgMS1L6wkXNKYORTR9
k2e7nVCmG+822quQ7KoCfANi2mWncEzWjUGKDPFuZg2lAHiolQT/aE/kMNa1b01qJPeEqIJv7wsT
F/H8HogiiCURXBhWFobzz19QuywHv9g7PeaBMOk1Dknsv0gLxJJZjm5dA9W0+bdxHxeBasE0NbQ5
d8hKVJ9ksLmV/2W0Dv8W1IxYlkkztfSamtqi5gT5VWUhfYhPyoIqKDGbZIY12vD0ccwUMpaEMA1T
cRMPvEvfgzxhO85Pf2DQA1Xx0u5FVoFBZMA5SmpVvfkUNFuAerz+Q3wNKSKpq0Tqlaokh96q0uQ8
mf4leMyz4hABTUF6K8Pok2fGfgq5+8L3YhgWBc73InN0ATzbmHGyGFBiBmSL8+c6tceNX+8B+AGH
9BQUKaXI97pnlsKD5is3qsnpekd4yLrwDEe6pnoXE6aWmjAJfQiw4FWR3G0P5U8b2zPmXhkFD5gY
7IWk5gGKMKXdYmaEKnbtOHg42l2ABrtw7wwBBcYzzGxV4U8NSFvu6qsKusJWHfnRvkFBpXDU7eAd
/yM+r7xoffHV4+8MEH4ONeN7kazzmOHe24vyJZiixag4RNYmF4r57//oy+Fy1NbSh87/mTwAJhuB
KwJbtWxJwSMz8SAw9zoij/RlmcF+UqcleG5pwIkERCpI/e1P9zInmk+3QqEJ1AP1Fy+/569/waQp
LazWNnqsMGCjr6Ibl46ty/tLP0BmVKCc5p2odfErxsxZfGkCB+hOhQMVKcPrIyUCzN8EemI+AH/R
2djUWcYlyMJIDahoRPDHrUMBq4zQBgYx6/5JcAa4jc04IlQwR2OJk0B/cVM67W60//ULhMoXsK++
uY8MLdK3x3j2+TfP03jE2S0cTGS6QK5wRGylmhEfAGMUArgmjBWwj2hXLsY9p/Ogcxi5EGZ8On/P
R7kbsuGzQ0yfaxXK+QGRH2ji88/VzuG6HOL1AF7JgKUOqU1rSwMwn3q0Q6XmJw6sAAa3tsdwrV6D
8nRZ3UPC4g6dl77fxvW6pYePYL8TuPXNX+8ZKgzJcjVOTOWJ54AZohGpncELGgvuLL/fzdt+WO+2
1XooLhjzrUkv59q19xoL9ATXxxlmYA6J4XG46XpVmglsGSQOoidAMVE8WzjX6TWT/fsaH1CYTVyJ
xjejnpGN7Qh/V5pzxi/UGWDQzjDiLOzstL6qTTA8C4gf8ZV8kkwoTeTDsReA0HAb+gEY6Q6ijB3y
b61bVhdidiPks/8eVCc0qd5uiS8oah7GQdUtxXFdij5BJatqwq76H/+Ps3NdblPNtvYNNVWvBAj0
14fYsRPnZK+V9B8qndVBgAQSCBBc/feM6bi/GLms1N61e/dh98pC8B7mHHMcgoD5dhBzMGPBvbvy
OXffQHxkhg5r2irwZi0ewZ5XbZO7kstN4Ha0A0SMRghShZfdBo4Tstx738qGAyRPIay8vj2P1fFa
DEQ30m4pjtRNFmmdRozrEmB5ZRPaAuUiq9bMkZTF2MMJh4CqU1KDRw1UBIWoHFL6gY6M0xFuiyME
lmey0BpqMvZONIHB6nDwFsmh3BCDkovpf2i/oNTyr1xNbsaB0RWIBcNR8T/WrFKTcaBFFuUiyiDm
1CEsD6m+ERPmJNjMfsa9vGPSXcOYhc7RwYHg6F8wYg/Xl7hSdpw8sIrS2Zyp0RbWBovjPh5h4Amj
rZq5e5PSPJy7BX9yc2BF9ft8iWEyDNEVzT/OD/DNvNUAsYiirasxgxuZQtM/U0yid+Qwgsi2hHlU
aAxWrYXJbQG4g93u2jH2IiidRTj6/FfHNRdLx586gsd1S+9bGmtGJiZLSugfG231oaN6rUrRAUFD
z7sZjyzEuOhxk05ZU9EIQeXEUjk+z1CdBdA9YRCpo5qc5HWx9+brPeaiBQ0SDfF7neTSyVjQEX5y
tlxS/ll85RRwDjDIMewXcvZItmeIc5Js/8L9JyUD7bnPPCQGwnl+nsE4o6fb9hkJxTRTCwAaRFuV
Axrl9LeRJNWj6gG5ABcFFcCOqklcC1U/GqgK1YhQa9VwDF5/acb0f37YSjvKWAVbXWRxNgn+7XLu
ENp4Y8BLs05KdSBzWpdwETCAC0A2pbWQoEVdFUSFj3nccDVGb/sDvBYYjz8VRaK4BLvXIPlatiK2
TViDXMiMTJ4amh4Y25AcZlNey68TkFbThX6BdURBJbQWURuJ5ZmM4XIHcNWtGLmphvF1tjZARmd6
dz5ehgq1UCFtaYhkuv2BBPR4PUm7YXrBMPLpA55/Ny+LPC/zMfeV2dBT8mBzAOVEYRNgSfkESsr4
QglffQWglg9vMbs877dzG07V0Sl/1+NPRs+IcnyBBB4xPKz9589VLpFsb1t/dZfOOTDKcYZIaFWN
eIPE1YNrdKMpjaxPY+ijjOk+GkcERHsHYsKBA2zOW11zZZjhWrwfgNSF3sT7NVwrmDoXwdLbGAEB
Yz/4aSS4VfueWQq8MnLK9l8ZZ+Rvgx1/WONtoLuWh+8KC6gg+8JQcudZW+8u99k2O49q6iBJTvuK
TxiUHCexB8GqWey/ihjqS0bLIZJfYNoSwGhzs+/LOo4v0cRVJ2Nrpp8URIMyz4XY44Jjwxh5/upq
rEc5jRMcJ6WjZGwqbsiThYBEjmroBNGnwu80DktF72DCwhGhSlQw6R+UYkdXCh5oMjPilCDUfM5V
9/zB/HYx9BvCLlDywiNNcS06T7fr5ZtioON0I2QfOReOHVWJMb7jABoz+jGfiCMlX5SDD6NZFD3M
bxsfklMxb1ZXxQGLSA/ykXMcugDtHu2LiJ4lnUqGwO689dK7qkJM6lgyjX8A3fOST25LL+Y8/3O8
428dMztRigSYvocTWjNQjVcqCIIyYcqBImHo9hdYtj24YZVd5vUypclVG4SUArYEuzoESkm3O4df
Kn9yU1Daml9a1UHUpaI583IWZZFz5SFurAIcYkGXnKe/NkWOVHQsaxfCMGu2zO2KwMvexlvrIl17
Fc/dd7MmSblj31Rp7q6cWgY3g9LGrGp/kXaq9kIYtEUR9JcBvTlvIvuQ9lyADfMXeyNgFZBH55w8
0oikAeTVnf4YcckVjFWEafIJBw73uRg4qxJ3GGAQl7s3DfcO/SA/Ic3mCZFim/Y2HcYcETNPABuZ
/gbCyVU8sNfQ2Kyu3e4AuLAH65tt9wj7+OOClu+XtjV8ynLEWaWdNZAUuGfjzvHIc8erP8CqSvfo
9RYqAovtowGH1XlQLBf/SWvECiPXsawsgp7b2F/TmaZBD+duoHRjcIqZiaiuxrEPNuvkzSIJkge/
ocDoiO+5AFnA7i7bH975e51qMWzTPoOS2zvKSW9gIOUlheN4o+bzsnHZnpWb7PAXUyO4f17R/syx
3oRwx418FuExgGop3Czf7Hfb6ku43Lc3oz8MPGKd+d/GFY53517OGxJlqKrgPY9Jdjc0Czxso9VN
JNZ+nWy7839Bm4qree17t2azHFFPuP0paFFVwu8XIjuRKhPek+OFIoeaFHdRATdyOOxa45Kp51MV
oQGFJK27NHnbuvRejDdzyuYWEH8hJsOYI+PGArLlIUVrfykl1HDwvhz66NHBRnZoMQoY2YjB5OmC
U0O6o1xVPTzwHCUp3gBMiyaDZo/lkpfbfPxIveXW+VuRpXzxjIWOC/6X1lb2wIpQM3esKDmveD3n
FkCFz4tiaGSQKr+egKGmDsMKL2AdjpVEAz18LdkdsHbv5awjJ0k5RwrykGeDpnPmpKMQmRRiYMti
p9iSe6NIThiLQ6P+1euaarbnUPuDkdNLH5I0atnESUM6zbfrDpnnL+sAuxhwHaMktKt/78bx3Xwf
fBKqpVY3QELdZwyDZZK05Ibq+SgyBqFWvLQBI6awHb42qklq6jQNd8NF/aaYe+8kyDO7E+a0r5dl
jwOxyTIMF8SiEF8WYAo3fXpvvl3ud3CzP5JIBUgknwJ8FATApTi3aESDr+p7XF0AKjbJ+1V/H/Lk
csbRWEohSMY38HV8se5ssOm4S5RsJOBql45fNv7h73gH1KI0BwYjgqBTf/mX0orESdN/Zv1gnN0X
e45dth2IL9FkAUTFdIGuHwa4kzQUFCdIYH2nLRvZzl4Nu12JBQW9mbTo4uQFy/35xltezGMakY5G
vAR2mUF/AE3j5eDeMn6RbYUEhkX++LKFnxSr7qugNKWUBsjxBL2ih/kAUJcgruCiw6yBRe6DUUDt
CJZrGlk+9ZkYJ4JdjfHEavbC7hP5y8WFWBLwPx/Mo6xCY8un1Sw/Zx0I8FG8oDmCb0GxqXybgndn
zZuo+17I5edV7Ia82ZzlDnGStPLRP2Ub3a2S1V0fQcLWnMk/MItA3KlaIh4gmwDWK7ellCVPw+2m
vmOEvuDBrTivAwJTaAQE5nH930u39qjAZPfuOPAh2mj0Lh8sf/D423ugHva3Qi7MX6w0AeVMynsD
e8/rkTeSUx3LVkfVsk/UJG6i9Oy4Bvse90gCY7msfnSAleqWI3bs60v5KGCEM4mTiKLLAUsz/50c
qLg2QQWPo+Gj5tcpWUVGGxpEBhDWJEsVcEyFFSmN3V5Wv2b0Eb2XIFqkC2H+JrhjDxoKKHXAiac8
rgyRQ+OtwTAuJpFo6lAfbfbwYTfxcG/mUjops+1tGq0/a8u1bfBpCBxSJFgLwskhIDbZ8q3rmwfj
nTDxjWGNqgmAFsF0PX5LCuxnIdd+oiq5wx1LzCeKmj8zPTwCSnjNWJVDMJohQmY6Mzn6a4Qp7XxJ
xK/4Fq2L/pov4ls7L9Axig2oDlNzViXvPdk8a+q5TjcfZn6I0K07pXMVODM5xCLMv0UsnfO/U8cu
ZowNbnD+Y2RyXyPi++XQJ6MpnUQS7xdZxN7hxTHvNJk0L1MnkQ4AdVSWMY/nip41h96m9GuFT4xA
74rEUrbOicWgzm7y3DGQKAxGkGE82ibvcgx3/j7eKjoFHqjhvjEbEbpz1XErykk/BfoHV7NIFyaD
6YYNC5pAOXndB8jf9xocc6zQB4vFI489r6O0Yp77+rMejf5DklQiDOSWzHv4n6lRQpR561W/3sS3
/Rb1ZpPjgVaMbUehXSLTWSCJqufIgvyoYsgJdfKCFK3iAhMQNF8hvUbM9BvAHTFauobAqKS7ZpiD
aPvFkgQRSna3WeWoJMOUSFW6337FX592bFcpSeJ6BEsNKY8yevy4Q/5UY1lxtmrwiGu64W8ys1e0
nN5fSiArss32L5owqsq0QXey9xpi1qA9F/RtN7DDUIqNTK0qXVtZhXZEGjbYY4jCom0B3g7CBrWq
361/NP1q/9atckySwW7f9vNmd13V0QjLbxbcN9ludeXyIXgowV9QJrf5B7+jFM6SfXve5ocaQCHf
OOQnWFYW+8P+Ap/47C6vx+/xGjQi9sDByi5PEV6j77muZ+nipvJm66uA+Oir1EkoE6zB0FYcwICh
lLmtN96S5Rq/Nbnj6dZ/Pl2YC/kfwPmkAqMqmMUTKAn9DDmLuyF7b2yHFd4HWPeKGqdFKl6VFukT
PBEkMOtZcPJsaNZQzHG4k5hA9ndpzT9WeJ0R+SYI5Q+ySKb1F+gEZUsMJwUoDqxi0tJG2zpb1dtD
KdvaG9kMK35Gz1rgwyAvqAZohJ/5rs6Gvw7L1Xsd8/JcpfTHbPrw7rQT2RF3VogJvrAK+QmhMk4T
J8qxi2BLheU71b5xQs2XSk8GVtiMQF6MOHXCiFSsubJeiozf0HYygsBtQvqFJ4K12gJpD4IYijj2
Q1afxJD9waqfWgEFhUiXEFAoynFJx1vP3S5qmVxIREhHOWvO5pDWH5TApCSWoMB7sOwI4GFOLuaL
uE6CVeWOFQEli3b2+jlyNPHm1cQkMnALUiwzE9IF+RsQ6OFkt0uihs/FNS0NjWpOTYJUR6grUPJJ
sWX/SdjPXYJK2DuLQSVFtilK3Gj89Y9gJl5Fw1SRSZaGtrlmF6Im+KzG/GRyspF6fz+qkfg7sHVu
bufPQXcm09sxBghcLNPoToFKeze/hnXyoCtBFMh4psNpwwTfdCojvkMzCLhkJYqz1ff9J9FsA/RA
8YEGE2L/Q8NUVDZ5Gm3LJrbJvbM+5xba3x+6YDwb53PyXfiE3FyCRmURuU7aN90q5g+G9xwCpIka
aQZNrA0tLDmXGwWSObrZjbWUZ2KKUtOqrnu0GYMtgDjERXT2uk/cIUawsv+pO7Ai0EEGClWCkkix
vy1NWAEqo3JXFyVeAY+ZWa5j2kX5LjkJ/D7N0VViKs9a9S2N+ocRhqzgU5EzA/E1NN6WqYheIaQL
S3S3OTPUrnLNDavKmYZVoSalCu3TneuRkSHfkdBvUFZyeMR0nCBzfrbPd66aR3c6LYQC9D0uZITB
xAesjCCcx3vQBKsQ57wPmknGRbfBQQMOduivoY+5j/IFa458OSL6zvv2+j45cl6YPugEFc6TqN3u
GHfdKjZdVFWPs+tsu1x80b9B4vw19eEjkQCJrb5gfLBjrFD6yv0Ux15b3gVcb8EI2qOGRh7Usq3X
wVCwQZz8uFD+9gP/XqoNpq3C1kzJm2/L9A0oDeHUnFEbwDmPNeTtinslVEfJoTgxVTm6ciKqdxI6
48jHXjI6GhDAe1r75XZGfj2U3bhRshB+frCv0xEWNt4JRoH0Mwy/xYdhWkwL4RjkS3Ui80Ytw5o1
3UTAdVpWNtHX6PhkMXTUa+hh1WUQWYnBCg/9/BCrN8sqSxrUnb/fjxIl4b3D/mAaL44mVqhKFFks
ug9DP79KISCh9fppbX4+fvdy+jM+TFSe7YbPry8fI7o+O6+4FJkDQaRHroi3yaQbiuLlWI5ZyTEb
9OVNHHopVHAIBBjao272mr/SZkOZRHfk2uQfh77/Qq5WQYCbWyQsMaXl7ROEnwG7vG/8t2OnedrA
7vBjUN2gBTEsRs7mPmbGm3YMnBmwXscYhZzHMVJZ6ovstloBAzMA/okL1Aw01/2MQxImrPSJ8Bi7
qKrZ/Nz32v6qzhbNTZmgCbagmi4H9iu6BT4GPSifl4MbHrCKOBvm+/xaM8GxYH0Ly03nlKS5D5Ze
z09mK+hkf/4m0RlhoY2tKPJUnvL5t86r2Wrh9uvtXThLvzFBeGN4Dje0mh7zXRpnKAFnt3ZZ4Tep
Y1yDKE7Yr5ZeJx53zoRY+vzXP/MLuyaS+wxDhqXD1z2aPNy4CLukHYKBVFeGVgbZi9IuUYR8FTU9
KiQLEMymgrbiUBM/lcrBcpKMOCUAMV5BpMRNxAOkkFHZ2ISfJQV4/XmPZpTRHAVtCJPSkacKcjhd
lt3KRT2lx72MJ4Jx847J5IKKiDtfWCeg3g30/EuhRVIuiLtlExzRK8fy3cbtbiR/k0fj6092xDnE
lo/yEVs+AzVxsXn+mbvtsGg3fUGPhTxAuIYoyc26/xpn7nvRawwypn/LA6xIeKEpti4qguVVLdvb
tGD0JDkIHsdnUbVBLouKT/lIlFUNLHjCoy9lsiiISOoyXehg5/p/wVdnw9WggnlOIYHPL4XEdnEt
w5/Xf+URFZhfSVYB9HjePkTgqQHXuPTbdtxvxkdDeHSzKbljMtu3Yp6z3gLPqUeB9K8EM6h8VLlY
S4wCNitQ+Q/sqtXpPttknPo8D506aZKLIFSR/1tVyNavm3S/oDlEhyrBtIwbqbg+i54/a4ov42bO
SlYxT60E1Muo+164YVu4q80ifyMju6gYv49096cPfOPITp8v4ulQFQDzckM9f75oNTsghSxAGBpK
bIo7EYHlA/6/Ml0iCFapSnBVrkEIN0c3LoUrwPAlA5AfWtHFWuXFCJsZnYHsckUM0PzdYAbQQgnW
crBIIefQNu7FVOxA8wVMWdPAHxqlHHwRQdAnVsfRUad+hRTXGZJ81olde799Ba/ZYCkCUPxZ0JlE
uDExSelm970J9/dGb6YIsKx6+PT6ATgDAMOiT4Lefd1H/kVJSnXOZzrtRWW+e88/AbhTDMjjsGDj
KScMHWLq/Xa5Xzoi4+lcKIHNkw9ynB4MN5YfxYBbeAi5MTuI4XxvsHqFHx9Lo/OL+xqpk5ZGMceg
qIu+vP7yjrztUDZjsR+TraH/s7DG57eXV/flapFtfUexyKFLY6OKXEukx86n2eBCIsGkrHNsAIwM
vfchriDi5niWaKZixyWMrAN8ioPV4F94Q//Jok+X/UNE89MU4S3MbOCCCDOG06OM49OBn7Cccz6A
pM1VO0xWedYuCcs88BPUtubYwtFKiyzO4UVEyPBdMyg7n73grdoBxWTpdJAvcTnHv+gABnwaJ9Mt
9vzTQxpBDxYCRziW56QW9pOoyiBV8unRUctoLYiJP/0l9G/84cEq3TLaflvu3N/GgET6Js0V5jL/
dfviVn2J6q4a7U6dYTcEXPrttDO1ASPTJ42ImCdpBUvRI5/0omt3M39ow08tHXXnzNG72lc/BM4Z
yEfSHqXZd/EBivocZsV10CzNI1jmAo2f/COkWpKr4IDHRK3lg1gD8ZI1KSEUCikVaXJJ2r10PSYE
XO3o6D4L38Rm5J8n+0EbXCyij7H7uiRHN2xa0LTosqB34PiiEXg8nngulpaMeFN0H6goL/198sav
Dx/kky8QVEM007MFZLYlNEMgCfEu+FxByaBn5YYW6MNkQooYWTJqRUjpqv+yeghdeabnpSg2wxvD
HRiGPw62UJbQ9Cnb1wKQ+C+VwJ5AtxcndujxJUOFtCQIMMBMkOjiSQ/fHQK2qHfIP0l1VIl+0tM5
Sf1vt7hG97rGJVtWOy6Fp5QEjrmWY1ajha+Ugn6H9UjDOUKig5GeC/5C2UpICCblreomE+6rluJI
/wOul+6b6TpjhIC3I7IBJgn+ZKfuCqbXlFi36qUXXX41DNXl/4xFANsgqt7Fs+qNOEPqYlWQqtPT
YajGSEEIpw0+LfLo6LmgQYgbJ0vdyT2Zt7PZEDfB4bbb9meHYOSEAKtIaAtiKquB1y3HE8lzeyh8
Z7o9YUQQ07B8D+h8PjS7dykMOsVzV5g2WkCugKplJsTrNtYvk8SGtkkDP/lpND1wI/8e0tC5eNLx
guWMifFTRYNdFvJPPivAmHAlGXcIOFONqU/ZQ7vRqMwnrhzXuQ9asVKRawKkNxVx+trRwexRMIjI
1lLW2lm44VzkmHFrnkVhP3jOpG74KXV7wWBa5X8ecuRgXqwAKrdefJZbSV6BUR9I/FKCSSDCEndG
H2G/Te6d9Ey+RB7yfVZMULBa3Lbr996Y/ltVglh6sGQ+eCG6qB3zxXD/Na8hPP4aVEQwZV7fOQwj
jtcbrFg+AW8OuceROPSw29VelTXvxXl0DPP7HqhJttWorFVD6m7T8+pXPZYyCFfhjDIUeKutRkAO
3kOcDQhITUiF9LL3eVv8tbjp3Jh0XuPZFRMkNpsLRAhj9LHce9fkTiJZODyoOJXNu5RgkHmwjOdh
2K0CPIwbVmzAuGh7MIk0gw6I5BALSFylnWDU40h6F2+gydP3WenONsHu1oZ/6tYQ50nmSVF/Lzih
x6YjhcCpv/6JbN/Ph59SBEsg1GcL/xwO0zch+T5nsCRoEgjCgfmkeahOAlno69h3DT50VbH6d+Fz
UKtU1ZWu1xOjYEpCBCx4BaEVfuKLFQP8CS46GcgzlYBPAxdwJDFAR6OsTKXF+IP+4LgCjDXak1jM
rFom+7c+dLy/euYY0qBN4QH03aDQY7uKKQ+UFeRUNAnMxOOo/OhGbDQkbzS70obC9cBYO6ST5KMY
l/LEOnzh2Au4WRHloaRh+Dg5wf1lj9dY5iK8o+FUgPX/uihvFEhl9xop8QGcZTFBmj1YMTMfcery
LZiGpngCJGsmfyce7IX3BlOSxgVVCx3MdDqW08F5+SHgwTwxmpmYiC2hmfpTmFEVOJJa1jYalavu
fhyIEZhd8T4BgPsHy0VhIHCa9Wcj2cmhHIbQO2Y4R0OqmmKe2HgkXoex1N0hyz/mpf9V2k8dj/JM
0IREBByVFyIKY4p4Pizyi2zs7gKOwHQOBIwow8y26FV2XXq+HBbXfoVBK5tVWXvFiIoRBHgUkHuA
oM9l2PmbH6+/ZLvUnv0OZIww4Rdw4pd8/amEhjFJhZa0dUa83u3L+jKJawRj1D9LPv8WSZUUZqIY
yfgiJq+zxzscs7norm8wB4R0kW44WJXWE8tErOZipHgZt1+2s+K/aYJOocmpbEgFgBNxL6qx/e5I
On/w8WCN42v0ULQeegj0GHJVkFpBVjwyGZZEVlvYWwvnYi/kWNO+/haOIR8Wmi5YcBR5kEw9s+pl
vWx30W6P1Q7t5pzTjjmDiQUjQF0ZfiMvtuzdRfyPxguPjHncBfqQn7viAuEz8Yd8tTOEXl/TY9xi
z3f/OfGoR7sCtRtII7IsZqsAVRN0Ks83kYv7dI+8V9I1QDr52+gaEOSgb6SdAutmhYRJwCk0nh2F
KXuUf4+lB2+cEZYmEc7DDJGjWV5XIrzIakuotYgumtjX+Fp4Of1SHZ6AUn0NEJ8vO4b0oGzQ3JCW
sZEmtZa39NPNvIxxKmY7yLkZnXvjdO/90CDAspxgE23r3fsx7i6tafo1wdOYu/KDD3FyuBIryWI0
mINKrm50bkh8glh00/Wb5JuaKpEmGL/eqxYwfwEzjOEz8ale/0DB0XkK5SvE8QE+CucWEOfzn1Zu
l/FuVe+0PTgNUJ7q2xQE1HhZShgf3ULExlLkIT5sOj4fWUP0A8yidWfpKhfmreu74PA3h5QxCLiS
3c8cufneay9MgSmmxRIikog3sibWiElnn5yurEil/RVCLi+/eOT8gC0nI10LJUnAPyj3eronzbeU
CqKp9+kW+Eimx+UicBI3RLlLkUo3eSOQsThEN4s70d7kN6MWrMij63SzOofWciPnAy0CPF4Bx+YV
pRvNChCvUvQEAYs4pk+dQGSHlomJ0yj+cIkLNZeUi6+ecrFlLqsB3FNWcI7ea53FlypAfWJCclTZ
IuCpXqgSKh9++R+2E0ed0eRXT+G3YvDJ4iuTu54e2SR68+VbLIaY6dOUEiHShPN3DNMQ7Aw3csdI
wuwTwjVcytVUaAM+6aB09b++So+RHz1dDKqGTiJ04RSBRzRWbrzDdn5nxSeDQ1rfm37to10Dm1D/
YEUJVgHygJNLmyneHn31mu6TAkdEQLAFzAvVfPH1R7Tw1OkZwR4i1gX2GbtpUpiMfpLM8igOLB9N
L9B6HQ36zRmABKWq+6HOvVpsr928e6fS0i1wp6MRV8cjAy0ZB3id/z4MGR7BXYmb8qM3ll/aZflG
/gC16Cqi2S1xZF7F9SftCdOgwf9Si6EG9MQPOyr8efcUWmQ1QK+jvplCL0HYoFV2yZ1Yivphqkwj
cSdpPKXbNogCmCjFAERQBuO523TLP9ChKn1LOlulZRSF3Arp07R8UJM9pElxRVYf2QmIjujbtNHl
i2UW8HJCwIL29R9zjG/xY+j/EdNxbTLSmW5u1w/ddjMP79KRa5OrU7iKsBMZPvYcKsa1Zv/2+PJI
I62u2fCtkZmD532LehiU61Pa4CNOnQ4dyhrcrpYRFdpUUea3eI8XfeDZlS5rIrdkMJc2tFcN3AdI
39L6V0xezU8EQwZp1nFJIrII9ISmVefy6y/rhTqDpL8ZZHjgVmndJi8LEqq3x8t2f1eQiCcVoYW/
cU2rabclCz5SlHRc6gjouqQ9l9VFgPhKyLbIiAIGqZYvlbaqEb8qw+ikL83xVJ/ZMcfPPFhSIfLh
ps/qZ9F2Ne+Y6jthwZhEwVESg1KRlTogXAL5W2lrBR5xLFsMylm+aiPhfi7G9no3b+8e40QGCAx5
pEjcD/JNPfFWBcxMDgpRFXlGoeyz6RL0d1Fbbes2vkMpguEYT0cxoXGd/CskhhYUUrXdXV/V0Oq5
IZCwhXMGo7K+QK+u+1Fffkxwh8SHVJNFSdeM+ge54vXntUn29HkBXJkXAWpGC3OC+A3V7vaHZL84
hAu7GayRB72Ul4NWp3nysAoUKiWQ55GjBH3HZ/Ith61fCLj8HoIASOdAecz51dMbSAGlwOSYTrhn
vqGbsNnhmCO3LIw0jShOF6fiQbQLrEDP9XtNo68GvFnUH4v17JYG/Y14AFasawlCQ9Ns4pHPIhiW
O018FJW56rGjRftVcwD9IdrcjzPaw0OZYnzCen6qq4fQh/S5NrjDEd6h6sNEGiEXzRycw2EYKf6R
6s68FJqDLy3OAf/ygrzcVxF+YnojYp2rrDXgCIxnLCApLAAFKnjh1I96Lh02r3+5I+8aDhXoxf//
y032RInZT4QRfnRrQERUumtdD9um+evgr29EwBb1W0h6gAGapE22qUHJKrJHbSLBiSx15SqpcH4h
HoC9IrFWusbZC30GPEluqCLltfJ6LVr19OX/Qon67GdMSpOynrfY0kehZVBarwe5iY1zU4RwQORe
uBARASuEvuLcwcxY42wBesJmZVwsnEXjkxPvV3/jo52BZwvhOsx83JE6O5uhpl961M4RNrH4BVi/
iY8cQkeU4vilAYXLxUTAo7lOCNISk/fpgBRy2DvkKhAmtZbSdnvV1qv9mdR/PjoGnbxKZTpNw3vp
KoTP8HjdgIRPhYBjv63D7Uh3YjXVL+dlYgS+QrlB+kEH/csJT7ZQApA1lVKfr93ySBKQI+opmvFL
hRSnzBKxMAT58GgQnJMq4vwDoLGeSztO3UfgY8sgnF4HSekfzla79M7EHCtNY+nEZNg8oEbsV4gl
jIxKm+H2OBLIUWPUeJ3j5UAzzOJQx27xixy344HUh8coLCA6Tbh1oOoY+L8VstEC29AQpRARWEft
lrcbyv0mjC2PiTARpn+rHjfJ7Uc7ScF9ldHWD8xZxHcEYZNkRgooAQ1PZaw07xasyqn/+pp+cVUI
tY80giflatKwj/7On+fJmDySIH45NGNo8bfc8sQ+VWqk89hjrArL9WNmpFUheLKGfhatKVH/YN7x
QoMCfBBhcQ1tj381KUPhObdVQmlpEVDM1w03Xhyyc+Y8d0BVZzs2Gl7x3yURsxYTL/Sq8qC+7t7Y
eB3MI+K0sNDkk6zWF18coyXQCGp/+NKT56uXwzZKZ/HuTi2inVIyecc0URMJM+4Rn1H3na4mTdr6
nE5rBbkOeYJOKRGBT1dGR0o93QK8M7gLWDqGwIDP+9kxXs6beu0FdxKXsyH+E+xn5CFDudmBASq0
nJGq6nrdbOYLh+GejU6gDukMUEurokmSQ5EKWY0fLJuYM0ouHyakQXVkIi7GIupm1ce7FnK7HLUk
SXI1tTSFi2h52oE1SRnSCmmUIcRGeW26BnfF+JCWm49/4I37UuHFbJs4VBiGs3C6tPN1M5sVC7QG
FJBGExdsVhCpVEFZ0CBBgwVyhq6cI8E84rRomPVQV+iDSWgokfETrbBmhqShZZcX9x1g+B9wMV66
98A6LUIYk+tp9nI+y9ANL4gr1UEYrKHPyu2WwbycsrgyqJ5wJRGKWSBhshN6RrEjQ1m5iD+VhqeP
aHtT04sPGDaMYqjccGgnh0Ttr4tlkBSjidtVbBvhHsmYbNiUDy/2iGZEj/7yYHN4XdD6ENHGzGcZ
UtK90YAtJ/l27MgvEvbUUYogJlRwlxBpsxVHie6ocnXJqzGrovBd5oaPw3x2p6pQc2sxme09cMfr
oymk1HZXEhh5V1iaECbNyeIlXjZafZqB2oyqYxbAs71+iB6R/9lyVEthpP3Gz5rCFd2QHShkC4Kx
0C72HwVWGEl7BlQ2bM7iAJGhR4FLe9J02KYxBesHzTtJcgD1RBh8OBN9SJWwBEAqcGNIlhcNz6rt
Fm+if2L8krQtjQtF4aMfKCqR+Wxv2Xo+ikDCClmeuO2oQRC042c/zGKecq0kVVd1hRLkR8WSydNP
3A1JEkVrJRLyZIz8C2gC9CH1ugiIaCt1zP/WTeS7DJpM5GrL1lT3gxrgo3g8DmJviuDUEW8bMIg1
K0/AAhl3pMPjialZjnQlZQ/9NFqwxlEonIYAXzrLY2Hr1HXc0jMzcvvtIaMcZ6glhsy3mn9JCsmw
/XpRr4lKVjSsAknq9GM8T+nT4HA1weeeEbLiBkoEzDAqb+f+rr70Nu4UECYUabLzeDJxFPFSgWY0
mfp3zCvSeD8ShAjnPH7i56QJiBLJAxRtnLU3T6oClQ6BB58flPyJiaG3puKyo+E6sep1kRw9G4wX
szLEHHCCknvL0Ru8XUWj2DObl+sfF4qte6VHA2OIr6KcQ5Rj0nbciPwx4m0vnWJNpnC65LNDi5F0
R28aGSvqKAAXLXlDkZgAa5gvmIwW22SbClhQD2f0RJQO4lSbSxPpxRw355IYq3ay8SnEcelvTx+J
vo686Y9HEiXTSsgYEHGfr+uyiqIdemWCNj22JcEOmv5pJiMwqwgIIWSSNlI3yedU3bLCK2QxXhyU
OoLhBRy2hgvQ2NPkm7gL53fYaaRcvD7HuggHwn6CVQdRtrxLtrv2rKqg7HIRIfhDKvb19Q96zHHn
GKODhJVJMgvVw+SDlvP1wSegiZKGg8Nm0egONAqWqFJS/Zg+uqDtrdCR7JmFCdjHLL7Cgn0jux08
O8DxR966XZG8idefMHzhSieZUoRWikJcjyanSc1W8GvK/jvmrJcKN1QZoSe1N7xIoIc0hv6YMAJ4
GPX2B9FKtEJM6qKuka0gdZiIpf0cUSJfzmhYhBKKDaQVqDQsSUKGvLlq+8UXzQYDD3s9CKhKsk4Z
fRu3F3VzDvYhRVmQMSOQrIIwjDHvvop9mOf/7ff1WVbW112AupCdontS1Y4WiXpyQbqvv6YXzzPU
LgQVkBqMUcHkNY3LrF4N85T7mnmM4lMbIkpNILd61IzITFrgXdHQ32vFad6GMa2CZx65QnRENCYn
nuuF0wwLaYSGS7E6Idc+3zQRV+8+3bQJlzs3ZA6Lb4OohfJS3GphdQI+1ThrDijEGGtv4gwD5M7k
tMPGIU0Vt5Eo/kc69v/Dw82cwgckSMGy6vnDjauMjIcx2H3aV9WHclFcKRRGU0tLvCCPnLr6y9ju
mIYAP0HstZoXtpybIcGGbWpwNhOc05j8SwUGvRmjECKUOXOmA8lxqKg7l/PDO10D+BM/KO1bNX2w
nv+sfLHUkXR0WL0YY0OUmmbAh4OMZ9FvpFtwIzNICPf618IoKpgHPXMn4VQqLYTYq/4wyjJYbgEp
WJpJr2LECq4R4busyb9YM+pLO5J4dbGoaQ7Cwxko9y1ECXiWGNHG5Q4iiQO7xIzJQFbGZUqYzilg
Xv9ux0RtOO2QtLHTYgWj0JlckfU6AyjOsfhV2ayTWPLCaiB6NeJkpr1vuAFUemku07NflcIlm5e0
p+yhClH1IR2YwoGKnF9gXC+5pW1l/MfOQCNOlBfkNcKIakwYDtl4u9gEhPmUH7rVfG1DUpvX8ELq
EK+7fHbKnOsFxHtJHcDBR5POtWM4ym9FCkjC/rD38tT6uopnw1edIgTtu5zLJCB9Ip7IMAWfwX9E
dsDq8SOH30MAI3mZfpE1qBECmSIM5eqhz+vL17/HC4cPz8nsjvsD/i6Cqef7COwNSseG7GZjRXP4
POHEkuIrrELqXJ3HlpAA0iF1rhnlgd5FHADWF5+8O46FKGBfirchyxNWyXz6XDXWOwhCgpi7g4oC
qru6q2pAD0hfLKcWK8khIqgC1SvrHfEXNfcEYbYid2pkNUJ1Oq01fYHnwt+ZzUHU3Fw62ck766rW
Yb8zD+5MFAybxVLRIMyJ8aT1HK887LiZS8umYKBI5V32IMuSyImoVWbRBy/62bMppUWQdYQc8EV9
U0Uozq6Katk2jjELeOu/F/vRZiOsEnlgK2RIISTmh2G0HoScdMZUbYQw2zQHYu8fYRaGnD6vppaM
HGEZUnu7GSPV52um89qVa7sUW4AnwoXmi0R97IL9wy5I3vUowzQ3qbDbZ7wOP5RTRj40gtGEvmiu
p01u1HuOPn1MlVhGXGP8tME4s808oH3xSQ8PIhGKhKC3JfMN1TI6AqP8/X6sz4P1N00Xeh8ZNU4v
QatEaRiiOZwih1dtTN6XdCmQhnmKx8QxRuM6HCPglbHF04fiTpCu9C0WeCDyy3540EACkjrCBFAI
kuF1ujDKuYnIOz3LmQUpQMvEsBKF/EEG3zHOQAGFIIsBODpGFBbPX7YXd+3sMCviO3H+5eNk7+5X
S6agO7Xi+nU6P4Rcq70WymAJMqrhGQDJc/P1g8Mk8pNFEDuYGKjE5urGJougjmDSQ9wK7YAzOQXl
pzj/VQXdKYeduIRCw99bXbEmeX3SfrI3yBpQG9nwTJb7wJRdZ7e6Y5TXqFqR4mGlrYrGpVDEYLKq
rNUXHZnCn37Hi+P2gHdMf8C8T1LMqR2At0khBjczZhhUYEaz4bKWuayoQyYB5YBbuOCM1I+eXLLF
53rbXhyCASybsCJdVfq1uqQFDAsl0K1Ur2afDg0GxLCaxUZ2c9Q6Yk+jRcLO6asAEhEhzbq3eAyT
r7PuqwQ6cvQ3IgolitLppfcSiCRDfMOQAHPhbj0Yo5nzgHBe6DrdJznLeEn3qd2Vbyl7HyRXGhlw
qItTHSvsRwxnOQBJHf36qjBHlOmqABKjB6YFx+llUsvmsyRLUwBs6zKfAAR1jurTg371b4ntKwZ0
mmuZHJ5xRolBpVaoSoK425xFFDjSsInjiich3sSk3diyh/n05KPQ9Ai1pOgrYF6ob9V6Cpig2aip
Rg+OCTD0XKIDIAbqJrUZPWW0QE8FNhczer8VzEnZrKZ192nkO4p753UK1GjxxgRPAC5lgH4pd1IN
zQUlCKIRvTJnRHq6fHxxZyFQAtmAmye8+vmO98vduvaiOr7VsLzfYqkSLCjkUJiHydWmDz9IYC5M
T0Msl6N8jAsYerqEjLaHrlQUQw15hbbLp1PE6vlAa5PE6/YajI/zGaKelCIBHhM60MxEngnHacDt
pVoohrsWc1ov2FzT4UB32Cy6uI9qGxHqqBAnJU1wjjngbUVMlCYsGhdJwqQYGGXoamOI/t/N8/xs
hc7NRiyUuKS04yG8vu3C9kTHc5TEgUUJowGxypCIgeRMLnbSwDjsaDzvtfLMAx7Knf6531K0IxWz
Qbkq5mz5j3Y6SNeN1ptgTiYLlwo1sMaz5jweH9UcERYAHb43EaSc13fbS8UbFZtM/vA7jpGFPV8p
owsPXUio+zu5NbS+9zAkpCn3jKtkeKmqWbisqExB4TtgsQrPis0PU0vs2+3ZPA8hkW/uTlNmXvzm
C0wcsN3DbBW4+/mjdXC4qZPAMZ23/EffuSFA50LtzDbub8Y4494CVgZCtCiWvX8rauUqRiXt+3xx
uT2J7i9gSEiUlBjSw5zmhh0P4qUXJVkL86SIgevULCAf3LqGPxOzlzL0D9it7BP/XDZpXV3cjZvv
RUSFUuCRZJuODk0zWBk2OwncZXwaHKKrGPBBI275UFg4VQ+tUCWHMG/Fl4gzKhQiBz8XO/LEYtCx
8Ozo5WdQKUAB433PmHRN3vjYp1GWDfHdumgu8nR7bcm5SvUgfc/NYXpxSKpoWm3ebpfpld73/+A3
MXR/yeBPIwnW8B49Gk0Q9TzBh7izPH+02ktXywTNF00GmtWEx4BmrDsdoSbJrenflYOtwfxYNNUK
bydX4CnB2d77VHMwjAUjSlKjdldpearcrDEifSBCT5QjLX39dR7Tq1TbYPmFYACGHT6gz5+Z8yyP
WL9LXHELhPvcWFiiCoCyIJRfEdFiDGoIp7NAYwDVOXXd3W7nJT1o8k3yPPHnBDxLZSdGd7k7hTsf
xb2gZJzhVQprib4dWHz6rFmblaSfMYtKOUg7ePZ6ueo8FC65z/JPdXL4r36AlF1iAmqqEDRMFwVS
iy4N5KSmVAeccH6VMkLUhJ6IsGkcWWR51DFMSOQVSX8iTaHmNcKA5Fmu00+0YSUSBS2yAwZfhIb9
kwfBj0eOJACwyHBU89Id9SWn7LL7KoB4HGHjy6tXPv3/8ltXJTwfd1xLotHhXlfwiQ+sE2iyKGeh
g4sWki0hE47JB/a9dbTfUvZrUaopkZuN5VrD4zXOu058nDkIhoAeSksJUfxWwyxtIv1eyY1Uu5Uz
72btsaOAVYsFu17kBTH/ND5VmsrrT37Mt13QX4Jm+5DUIH5OOdBYvqzzBjGEYSjicdlOL913l/Kx
4jeHCouDpL4wtz+etXJw8pmWisvSwM0XPU1CW421fT7y6483n75YyQsxJQPOBKnn/U5G2tGhDZsd
VtU2RNKkQbpHLThd+aKnis9ELOlbKu7PwjZ74FjVy5rkEq78scFzAdL6eUBym1R7qnk13ZXQVXWX
JmF/AClOO60YwI75CGA6hyhc4ElHEwHxzteu2t7FK81K2dW4FBaUnBVVh2h/ttO5xTEuN593ydak
qRXlRsJ6MaxOT5qPnIakI+WN4kEP5x2Tq2k92Hac3nQjxj5ND6g0hCc6h+WrxnOOyEyp/PRWRaU0
uNDcDjBiR+xTMUgU71rXENv6UsWVvB/jhv8MTx6Vx7ptje3Em5Zfj3i1Gufpjevs0lxKRgd1C3EQ
3ZzA/KiGsvn60jki2tpPDUjtDVAPAUtpaf2Gmo19EuUrj0xj81xNEIOSgiLpiQhEnAGcSRuySyjH
aSZFbqsGWBlkLlrOMgzr05LZI3WWngmnHvxbAHO5EiaXVz5jpBgTQWYx9hqA+fPN9T50n3WnSuj9
/0g7r+W2sa1bPxGqQGTcKtqy5aB27BuW294GCYDIiXj6841Fy1uC+IvefarUNBRaWgRWmGEEIalt
MRtTlyC8eSVUtUAVCV7wQuArRTPW5Ovh45TNkFM3F/cMCVEyJRswk+JJVEno8XAu3g/lqUPiSbBI
oxt+KIcE6m7Q4Ja8JHdXUUeq6IGpeext4Dq2uQ/am24eJIL7Rr6AwsbJwecGs7dlNeqK4hDMQKxV
Tzt9h58QeBgZJWHKCOBXpHOshfngqVvu3nERt2xMKUGwb4B2AxJRwZ385bUKvRDL7aj/tsf5kXrQ
iJ3P8LKE0iDvnQYlBzY5GZyzWQhRIHt5tVRVECr7+JNh85D1qXmizcTug884cL1Ehj04CzNUjg58
DvCeCaAXyKHPz+snvTrE/EnnwMt5/Cc18cfv0HWaEfOmgf5jXNI6jCn2k/9KqEjNOmGQbFIvIwu4
p6vv5XBTjDgNLAPt2IohBCjWNBf+TUnaafDzk4PFDFPCiACS6Ncta01pup2QaN41BsVVorVuPGsS
hyqeFiEp+I0qTlJo/W3hR14cuZgdyRBKYZnBPrMy1G04XXs9NcRlitaUFRg0aw1XcufXZ27Qvxsx
FiG1obRAZVhrcuxgILvJ7S5Fbd9av4Sq154ZsUsispH8XeVr9T1E3jo9nY8PEb1LJjISHagpPn7Y
zWRvm8qreNjIGBiuSUz+DipWYoMZPT3ZqYjSmaVYbK3BCKWX9eC/qNPNf1TaMWwdRQ/KxilqPD8X
n1TWzUN+MLzFfmYljp9GtV8fgFaUgrw9qAj2tQQWjEpZGt4IqlVdV3MkUzxoPUx26dMr6NatE1Tv
D8amv/0wJtPYMMCE7KYKEtC4x7dOwe06zdzaVAro7CJqHuQ7kW3e2xOnQEUhSfCvPQHnDC0/W2ML
29oNP+dDXwH08yNqhqt1qWNu90HlQsvn507cwmWEsxzm4gkTy9Q9FJD6TdQBSt1t+n84uT8odo7z
4Y4E4INRu8cNZbQBBygLEH44RK5cHKfTlYAn2cpiRPEiAyiSNTlWB75RMEKRQRQSerGN28YgLwsw
uKahJowHC/O+fSgMik38e5bh2FjKgSyDWi/AqHrLyrttq7/rvVNSH3ATjj1peqQKZGHXLKWVi2Jj
M/ej5s24p/GJDuyHLKMwSlfs4uFFi09Gi0F0po/DBa/8EB/J6jbCJVQ/z9fKb+W3w7d4/X3hUXPg
e8N3fs7eUY8GZnWr8L244HXxgR58Mt62nBPsutQIv/IvXzh8mQuv1zf5OFzgFc41gqBedcsd4jUq
P3Axbi5gEfJ/RwjZ65LX3xdRrE8Pr1yYsLa55fOQcyC+TvAn1ydkG5xpRc4ehYXKBddcHL7SJHz9
uzXALNFX+PRwzcXvD24k19xaXp+f+09syDXTPOVNnupOFPQeL9GiD8DO9dPuzbzfz1dVMEOn9+nk
DLRxA3pPI55i/a59h9pUdrYLG1rY6zP1JfgpvGQgl8kIKktXH+z9ZIQ5JGqpUo9ZJlsK/ICRhi1a
GshMpIhq4zN2Irl/gmI3b4JSBARtOipIFy3eRLL1gm41I8HCjbax2L1AA7u7RGs5Ph8rjjvxZo0o
uQ32jTPFNJ5msJDkiIJhoGDxo9wVX9sqY4ZZ7EJe5mQYLrkUYhH+Uo1ZRVcsf9+6O3ygVHMbZMfU
5Agj8huttPgehhBu22J6vXe2588/p6PbPNyHgJjDEy57uSNQSJ+qoGKBBdYnEQGV6ovSLdKjjLvU
kxN0U4qkEf0NVbjHHL0w3IoRjEc7h4KQUsTTDZcnJTdz//87uOV25RZumFfraX5jjzpvoiuMx8GV
MkD6wZfYvAtgiIeqImvaforbFEnLB1m+I7QDERUnISRFMW0uTqyZZsiA5rLXgRmgqCDctriXs0RW
C1wFTte1nmZmWgsP3sYyXQkTHwJwUx0yXe5vmeKuW1KHcTm6aOGAQCTOZg4RkyOOA5XBtC2spH0d
esUX6TeIWS7VItMgKvgph9PM8BvNLkQuBulK6UNR2X/lUwTMrL0rYwrjo/Upnqq3qyG6nmtpayKN
fo6Bg3c2EAGl0BQuTswpLYvl8YzEmw2RFkVLptZi2ZA+z+hL8H49OtfIqYoYZ5MYeIVcm+BAykOw
TVS9V0ROWo8L8EDLxxTtzfiYbc+P6kmp+TCZ/juqxVMoOm831/umMO34wnFe5D0FMPT/pNQVceaO
Gwyc6LWVIaGAbq2CQc0nNdCls31gIiErBGBV4lBdOr2NnfWH5wd6fEliyBM4hDh4FC7DhrICnORv
6jcbz/liFQ4e2LQZmTJqkRsWGniLnV98rC0K9iSNiGnLiLwsgPFvofMIkU9QKBTwiaEde7JQt7GO
cMB8ERg8frLhbI0+MD73jQQFRGT3HFozqH4rL1R3HnwXtH/6jdRoDLibuodIXPJ/NSQuYHj/X2OC
F/B4TI09gqrfJgSqVKcNaDO3vwlaYYqUlfQ8gf85bKGmixfHn1R0lM6JAhcYu3hbofNxYlTLKpFm
G7LCFIgg71EXWIxqtiq7C9KSNLpmjStbzRx5mKhGqOIpKIZE1euIuSZOhkQx7BZfPGJTiXvc1wVP
G+YejakeDG1JchmsyNtma7Yj9AN/KAhMlHi0cWCw7HyTxBdIGSVPCSYp7aCT+XF0cckBd8ZtBCsh
0TSr5BbSRxb4//m7d3StPhzicgfpwi4NOIWMVIA6AVFNg4K+MEHAlTq5qrdKCr316Bcz301eTH0w
yhELkot4MlKiCuTJgBiOqoGCFIv3fWKkmvHLve7hSBe7irXtw/VuYzlvpBNT2tjTATyto/DTLivI
eP07lX4MKHW/RvSK6iakGuNRUlLzpwCx3WQvcmd1I5CI6v6nz5+n5TLNRZ/SiECGtNlWj1dImk9j
V9t+A0iK8WHxLjw3Udi1GlRGkIu/K7Et1fYihG5HrP5ATpECg0jSVhLCT3n+xh3d5QKXzHeFHhnE
xcWgGsyEQWcWrTkUBaWxN/a31dignFS/NMwkJqBiJFVsFAuaG2d7dyAHLjYFvoHYBcjl9DT68Gkt
jxuGdKoB5hH4LRWKhrhKynAvHDiRQdakBD22EawULUzoLdXhhDaT45LyYWEuhUrUSS3gviEvE8zq
ODFclrgAiIT0rQxPG4TuOt7TfXNKOTwAmD9QjDq2CT14H/5iE0pj+jnbrt8f9M3pAJjAji0oUfOf
CBMoGY1p4lZ6v0ryRkx9xAlUM+23/5QWEDul0cdhe1cXWNK+qoGBCLiUkoqIlmFunUqgj44fwCHN
SnqVWHA8nrhuV9VWAcHyjUyKqBwB1qzsbyJjH+pLNCtTtm/jkREQGw3oxNFoMo1rGhcWdmMuVIrT
4IsjVVJmyIORLWbvXPVl2mQuS6rRIRgb9aakx7mERrRkZO4bQPeaOCL0iMGUrHD0g5MnBZjTTZXj
46JNRT/S9Wn0Lqo2aYr9hZtlWuosbcSXTVlUmmCwzQzafyv9PfrSzEyphZYzlQftQ23k3bktUxtj
1tO8kqMDC2XRLuQE5saLoKbB6MIvtq2Kt7QbQauILqSTULw94wMA48z4/44RUATv9r6MdB90SfHt
tJHE0cMwZB8G1gWRH1LT4ylmrfa490QZpSRKVsJHjKvVz3FFZQQdSi0TzTTYcWA2wB462LLD/DYI
q1CyqeCFZhRUxP83bcnTu/fRJAi0ATLOrANU/ZZnYZMi6DyjA2rimxV+0MChhXaTYFO29u9AxUn/
+1LxFw2FG0P1BGWILP91pLsKgElVYo940IhXscur6yy6tILu2SMhMGgDZKHFbnG9kwr3R7f7h+9i
cU66GI6VPGb64hKgkWJBnnw2VMF6/EKp+U7bp2jJ6ioIKwPS4hZ34u5Q+2DViIFi2sLuybPo2D7z
cHCLfXLw8jJupi3IIyaBYG9KC4ycer42zis2HdqWGqt0UahHfVXrWnUIo9oDOy8Fthee1EM5umho
A4jgT/fZMd9/0PHAWn3tbhz8Kfpq9WKr+mvXv1VS3vUbFiktSFaxHrNatsrHo4SaSLt9O+zHi7jP
bv2wvlDv6H8/uznl2GOiIHBoxizvV7Rq3HmwiSCr9D/R1rmz0WkxQQUtIpG+BNwsYei0zXBdRuPL
zNq9Uy9OJiyipCjrlnTzH0jQayNZBGQPx7ZMUYbE7eI8jSYDLZTEu0rq0R7Aw4rWfC2PXsJJ4oYs
poVcAhgh/1Q1WIwG2aTME4Q1edj8gS7nkYn2aHCLXdDNE8AEPjX/rKYijLPZ3zoztA3el1mkLgIi
46Pdu6+Q8X7rdGrrwM6guZxGzpt0GK5Pq2Acm2mUf6jY4eoQARlYPNFmtJsRkD3nBsvTQG9+Ke+I
SyE4tmHy/jI6UplB7WBt0b93P1HA01PkomMFa7p9pJTUEhnY0m9+zjlnt3uSu3hoLpth9Y/tcOO8
GizQ+lCf0uC0P3t01dXAU0ZsJ9ubMpwh0yAa25EESNte3p0uTHnVDAUdPR0VHEtbGG0o+BJsBFbu
4jDZt9XKm4fxTTmCaOP0NUx8CmlGFld6juBlusAtzopVYqppQgT2u9Wt07nvRbMzRU0a2BqgQTJz
W09nLUcfN46Sir8V5D45jaukRh8i2xtovnCiScwgHdx5WAQjm4cQ2XIIyLZg2SlQanMRCkCNHSPC
A9r+9A38P8YF9kusXbhRS0yI21h0FyEW66xTT4zc7kanhEofqjEk2+idVzeIV5E9VT3+SNWlIYYj
LVygAyL0lHDNJza8Y+uWHOX3uBYgoHS9QuN/445vhDQH00NBcnwzzoRVefQu2mNKqI4B5Rfx2NXP
LxGgppRrgheeuaDaLrSBfzMsEIlUqKm3UXd5PN9mv4mqfO0fdB9ltCTclhgl0vhQ4ikdEmMy/YvZ
pkqoziyNS12vIVp/kgzx8+N64qFA8YNy+X/HtQhZrA2xcbHpx0PdnNxOqGwtWHFkVcHyoFwkI+Ui
VKPE5tTZalO/N2BDOu8SmaBgbaxAKFVSpaHGD8tM3qirD9LcElT2dPxsgqnl6YGgC5IIhKpsOcv4
eWorZ9162ZusmYBy2Hv7svCJl9C/TD43RExXUYy7u7cp9uctkOOXkddWl0MaYIVsezl6ZHKK2DaE
hg2O6j7MxnLX51+TEb9eL7Z2uN1hs4TyFnbGfQNZGHh6Mtb1RdbCFh67VX7ZUjqls5BFpFZBgNV2
igWNPeLjNGbtVbIr3NfmR3B08/AUxGECRbo7tUdwKH2/RyL3fM4I6axtuP5mYbN6jb5z/uLEM9ZS
fHKnAEGD4sJCFmTG47mHr3i0SerafiPU/TpdvXOK/L1HvJQE9k9vi35PYiFwh9j+Pok/rv0e1tqh
So2iwI0UOISFCtFNNDg/a/osUnfoVO7ZH5xvR/qIArSANF5J13EJgbayeB1lcemQCR8an9qZ7S0N
wniNCh48OuVsQDRNiC/XAHDl4GPgFUaX6rbH2+A2z20as+H56Uz9WHhMnWEVoY3J6Qu+/PHdpE+e
ZoOT703FwbhzAuQ3Ab5WsxEsQEECiZU23KEyRGhsfIMBwCGga4i0jD8dmEzSMznxqBWbP3nUvwcH
fvjx4OYKFkLX13tqXKThZB7iZFFop9+wOzPIIDgwWcXXSC6TBggWZYEIg2NJdxu9FeL5rKOwKXfm
3fqTRLJV6he7RKWUrAzuTmdOx08TmsaAcDnk4OQ/HrcFEZvKsDuZJF19LXUgvYFqP22Wg0kgJSbk
mVSXk/JGiR2E0bEEfi2oj8itf3DKHZ2M4mxglEcMvaTkWzkGHjDjQPZAjIN+j2G7tX3bxeM/213+
sRs6dOaIUTE/sOn03FN/RF2zm+Id2+7dPMY/tC8edBD+1XEHuGJFrEpO7IeLaDDdWUnX7jyOuB0P
2yKOQa/mXi9SRNSkAYZJrUvEkdGOP0klQGhWuhk/pQ9pTKupKz0/EY3393IiPhzXYpW4ue9mFV68
JkrVKlFzqayhnVPbMqh7HnJU4+1FT020PLUn2tGi5YMB46/Ctla5UmRBR5WjqHpkNLEsTCCRlDVc
6RLtN6v9IONgOa0qzzf6JaTNCoOMTgX1x8YtPjU1Nl9QpyTpD8PvrTqOGRafRgNaog8CH6ZIwAnX
YThWEen1H8iyHKvzgj2l6AOZGJLaarFOQ3+bFSmWzgftjopIDgCo2tMq/twXpRTVCXYiwXRJVqu5
ZVIffKr/AIilR/LkkTnoFXAeqMe8iOis3SZvhzgjFABxEuWk1Q/kJwQh11Q3/KycWjkNTuFKlSYa
a4wSh13U3iU3qlPi+el0dH9Aoo6WEUhSJNgXY2uioi8IA1ZG7SubmUIW6xG2lKaKEbqEXygJH6bW
BzMuinijnX4QA0ypokqi1uqUZ+jx5wjaBdkOycsZ5PSDtL+wisDuu3hl4E1GWh2bUIVO8rPO5AOo
veF+roqcoY6WBiU5+KbhB/4gsT4SAyPNCrU05p5RjV1UcEIU78K+rzrzJKX8IoLjPdvp0EWAoa42
NarZKnq3yJyi2/9OOcO9rvsf7PLaxRczDMIINk0aFoJgy3Ftwau62PWZo12NBJltJDgvlenug8QR
Igw8BVITmjlL6e/SJ5VLqvKrYUv7P/w3BSWapJHDtCfWcM1x//AJEuNiDjEBmiOPUUGpHOj1qapI
eKiqosBzBtNeoScn0H2G4qUqSgIdHtREsZohev/fpzxY+4j+OtYbnIyL+HYYpzqZPQ9OH4Oq8v7W
XRWgOHhA/e52U63+MgRoOvPyR9EDNHQ6agJGiAxShjoup5Gvx6b8w3EtK/1pty7GPUKcaOmyq8v5
gc6KEj89RPH9pBakLoWOapbAF8+Cx39fSwfq+u+yKwIb4mNCGbxKnoQPO6stCcDZHhB4KfL8Zkr3
l17i/DQwOeAM0j1QvUZla4PcRh5PmV85IVYO5WfO68u5j96eeIZHtlQyYw5nYeIoiixOZwBVVVAG
7XQQUeQElK94tKcYDIFYiXtWEydqi6fTJLFMzSuDFrURShPeFoUlhTb/QnSLzC9ANA3EV+gQaAeL
kIvjh9ouW6IhRwggkHXQDkDsZMi8bot/9mXLeiRZ1qFLy1vrcWfnl0Hq31odSYNLdCGLpRP37Mjm
Bc2YdCUMQg/RsmW/BkWrMtzuiARiuldyQoAGKxUVtUClK5Rx+mtQRr84o9AAPW8EBHyPshWxsGlO
RTTHjiDGYxqg4KhpAT4OUcN5tbKaBpyyPwTnFkoEcMhoJbJLTJl9A1wGHCaSxriIp2OJKzQDpH/c
R8El1L6bBmaMhGX/IEY9MsnEcEG3AYoOdcHFDXM9cF5j04EUNV593KgY5Btthhse21u14WVKOzKL
7Hr/LepwbLZHsLXqcI49kmUDPnCcRooE/2B4R1KSyDUsYbrHPM9F9mm5ZeT1K4nzKYTG3Eijimw2
e8IJYaRKNL+Tav1VsCglnA2KhCbloCrSbMiT/ucJpooVOsLU/9BSfNJjx0a62ORpZ1qtYjMlv6DS
HmL6QiyIVqn2qr0hvqGdrYUpRtu95Cpctp+CMf6rcQVkGTCsIgL6xxOs6OzUaa3WNtYgalQq1TAo
/RGB7w0WhpRhxIcXF9Vrth+TevOPXP+yuLrts68DTaXT3LQjdV24yGxgKDNxOqIQsRhWVrTpVG8t
I6UgmpAxWpBELTg5uL0ZRZIR+SVtZ4bqDQ/w/vxu/TE7lyJ9M1lvOqQXD5EPBYWN9BA1305VtMz+
8DjI8GD/ybGUMjkqaos9N+zT3unLMMBygPkGAyeLSNvuhaQM9BOesnm+vjNejn5qvzC1HcmQiAR3
ZkDpLQcG7szjjucA2fXg58wD6FYhppG7+YwOGYwO77UaOuQ6bzbN5v0AVLZo7Z9NuprPXJvoDjke
I5GnDWmIlHJJxIXimDvH86shbYsbq8Zb9MRcepq3ProJy0PaRawoWO/y2BQplHKZXi66mNqzJJOX
9NwcsKKC+MmC3PTxfsEdkq311cz1lUCt8FNO1imOBBGA5aDPBGwJULCewEU7r0O/Pc6M1qrieUNJ
kSK/hyyOR7FB7VBFEWouJgigCINx6OHR98Ef8l+1fBgUkSB8ZjQFiScez/TUQV2MICODlAxNlI1B
grVGvwtqowcwSeNSmUxIAW3w0UBPCv9OtWa1gwq4lG5P8TuOcI08ipw+vRVQ2vLJWYwrLYZsFXeD
CZs3Tv0GPfvPqPpT1CnfbZzgbeElV3YFLx3hGLNBoJIp/1D5FMoGVAUSd0s/ZUeRpKe3wiby/IR7
IrSgTANttAh2DIcjlKjFGIea+HyTr99kKX6M7Q1Iw0tzPjLMqKIwllB34qyUmBviFl+k0Jxxqzy3
uUnG4qXw5GOK3YaYw175ThxFt2XdCRVyOqE0z3KxS0gaBmwkkmUkvItdjaPUL6Op2HG/kHhBEMLo
gk+gNnnWcDehsSLXT+1ELobjOv8ni6e/oNLhQIhriUHcAaqR2o0mqGIjw3Gd6Igj3Hafdboxm6Oa
Qq0LpBYHZSUxgkf0575dXp14Bjron7wn5G8RHSR6opL8+BnM3pz54Xo4CC7bEfADCd5mFvLAXKOw
JnEGqWsdTGGInIQjQpLqvswrFPthg6JFI0AhhQDXP5U0x0c2JyJ1TjnCFpIbexER4C3Zr602Dd4g
uwl2DXdm8UR+v3JhOx/ggnDB64EacuB/cB2JE1I6t4dXLsoOktPmRTnd8gGzAyKI+B0ZjTHktH9d
68IQQQ6kj9+8jwPjw3jPRtds6HA7Dq+/6R0POR/z33yWGHJH29ARuZ7/PlA//vsvXxz2VEkuGt4b
PU5IILweCB/FdAuxg0/Z/rmGyaFr8xWuueD14ceB8/H8JDlCzSQVUdgTwMcCTbNo+FCS26y7KfEN
UB900suxd18rfcPz6bvQRBJMlbyH2McJgtCS62s5CRQVZbv5G0W2KxXmdHJIISFpUVFOgChJO2DL
fwrj0OySSKG8OqB6vTDuIVSvDIZlH9AOil6e5nsjyXZkBUiO0MCeEdhahMJF73S+l9euUVBl+hhQ
IEwj+wOMJD6kT/B7ejG3Dh+R++HhhFL1lLmTOXSAJoDwmkiHqXXgG3F9mFrRNy5/fzDF9FO/2UXM
uLNkOtcXzAdzjov2KwwjfpRZxgXTj2tJMjCDOuSfUIzTzOaDv8ts5wJ6kz6V5Ic6l7+mOH/qMNEP
4zu88gOHkR0udD1qgPylw9e1DDL94YcXDOXwRTO2RyviMKbfi4KLrKZwpDXABa+2BabvnhLFN5j+
vLI4+N5hofDKskE3BQaiSFOHD37u4YVZSvcvrJ+yvdX6YZH8XkIHbtRhCbFUrPH8pxaWgxim1tlh
AfFDhwXEBavn8OnhItrqZ+y/9YPmpw6r6/Dq9rd8n1dmyvy3BgJSjH/4YOkyGpYx49VXfw+Ii/lv
XvhtD18Pn/JX+KL+llnVfPHwR39f3I+Ffw9D4O/zTa4ZBR/Pr/ojTStAcw4dKyGBUDpchDZu0LT5
atNmb8t5bs+NC7dO4zKhzrUZvtg+RxSNXamdqNrshSqeAxhFNYA19NHtCCCoOqtwPlunjHOOHcZo
5VK/hYFCz2rZZWmcvC/q1qeL63HohP3LMc5fSSfEQ8k6paQ0U7qRTq90e8QilzFWgugJzWqgkgQ9
IEqM16FSNtXDhBQSkkQIq2RM7lpY/BKkGPMU3aIDQKIJ+KWo4qvOcprAeeyWk8vxRwCYSCB1ccst
J97i9uLtQKGJE0T6RqFz9JLPSZ38bRRi0dG9L3Yq9NEpbKQbCIFEF7w3OrIQZjyRAxt4yyJUUJCL
0i5wHfw9Fkdwswcy7mZ5bgaXFMnnqEd1LJmJvYkVbZIfaR4Y+RP5U66Y/iSayYpMXR5pVK+Msit3
zlQhhUOWPoIqMei6COYh1rgkFoWI0vSRbnaRcMTAtxtxmfHq8jsyJrjB11rGAmCwoGjOWPUpLswT
iVqC04AIGoIT+nW83UVglI7efoz5vQTz8zf5o2dIlgluK5lag6XBHSNDihF18PlLVHVXyYrn4a1B
VqP8gB6kkOJJZLODF5dGd5gDr9k5N364+ik96nAT3Ol5KcKWq5Uma7LtvrZ985esBwqsBg7a3GhS
U786XfQ/guQgmyKlQl+O/7wn9eLGdXfdWOIhjPVrWq8+F82Xfo/NISisJMUJIYLU4q0RvVIRWcZn
SYVzssRE2h48R7T5SDD+2V6Jdg3RmXj/xtCvJ/oCFJEKhFwwmJj/gwg0gpmn5OyPjB/QMWh1Sn8o
ZyPC+jh6dcegdqZ1w/gpxEtTPJlxwMPPWQ/q3opIkvtSA9CsI116aeTZQCfa+4ENm/5wAhCP7e2D
jF6KkXNNd9ta4SxnngohCOYhp3O0ZXWQdU7UzchpudCMpdT7ePTFBn8nb7MmNiRmbnsMDlntLfmE
wVmw4qVsLvaj4UgM4Y8EZVtkdEx1BHXXgsYkU+okLM+goh+sdA0sJmkl3AYUSDdueVv7NQFcH7W3
glMYrRllf1KYj2omRJmigwezPFPfKiDyoz4gVQMVqUXlNLstbVsJXBvwo0NlQ2s/glmXBL8EGfU4
1GBOdmxVyYbmDSJRwvdLSMcj88xABInTZXoViK5K01fZvLQ7hCDS42rgAbg0W2wPMw2J/YbB/tvp
Qu6yoHW4I3JRwTcIwpeBBj7o+FikqbVdtmssnFHeiehDZ+xxdo56tyQJVMuSFjoa6ZdiVKkLqzzv
t1IZfTJx/7PQfaUqidoHVtoD5IHHd7Kc5SsRXT4/ETPZo2nvQ65/PLGsKqqdxl9v30vHNqJTLKlF
IwbGWAVFVcNfZ2E2kWJClZX7yTjSwxJ55Jehix5YkiECQSNeqBD9P78NQICNosB2Ne54sjYMbQPY
41xU00vnEz2LDwIWehEwegFsZAw44KFipu19Yxqlh5tyogqPUKy2cqUTnBecBfBU5EiaU2jihJM1
lCiGMvdUDUer/TRnydQbHt82tOTZ9TEuh7D0pCheNJx8w9rlIa82RNjrfHs5dAixZAGpsDNz8IWA
2lvrk1H8yzYoxmBA4l5IzzvFlpFaCbcjnKMftguKbEyoX8wBffi0Hc6zkMPO2s79dTpvwotkKxFr
0YLRNrDKdfdqcvdnGGe458kqy67KKN6c21sq2d4EIH0SXbsrNu9Hv0fNwZ7zyzHc7M/rrk3P9lXn
IY1V5l+9CM+/IZjsy6H0opeZXeevlT+FAcxgWnDri5DG+4nAwChdP3ffFoFBGAQgXuJ0jagf9Y8V
chOerOCyxoQHUrqgjrly/uOPIOLA6GTbuntZNWv3rEekbpyKtwWmQQK7iBav/UwtuVCcTomeWgl7
N06MKiuKlURD5VyHsmADzY6og7hHk1RbUtTBHo85A9wOG6sKK/N0/qYqc6T3jUpDBt4gahKeDvia
0drbV23Zbq4luiP6e5ugJrUS9YPAz+hjddO3pMTRgFKirEqk+tX24Q+7RCZDDGJUJX+s/PZd5ScY
3O2+C48pC0YU0iFUSpx/lDCJvgJyRPACE0MipSVxjYPcIpJaqAoYLwJUD8Kp/2ez6ZIznA3upOgr
NTTb5e8lnRWdRe70TVtkWsU/hFBoOIj/t8if3U4LAU08Difw/0tUx9zDA23ibWa8o7ICVAdPTdXw
dkNgUA5y7yuIA2TGhbi38X1R11Y7s7AKVsc7ytA4KnJ+VIH48wNceiscBmg6yiifRpQlHm9ws5fm
q3SHu3XUUKf3tinZdsZozmqvTS4hv3+OVuV8He3Yn8VEcQf68E3Damojnj/S5WcuxIrzbMIgFAFn
SvUT1IHE967aLXiowfnZdoH/V2ZFGL/47nm73hQXWedV51mJ0Oe6sy+jiidShvotKBy2a55yidM1
2G8O5sjT4+KAcvd7cifAHGfzCKZaWuQN54TL6m7H6VvZ7r6vIF2frQMfFwoJY0aQYoqwHKC2ntSs
WarymRuHYiDECAf+GLHT4sYVtdXlrbV9r3N6zEP8yrrg2nTjKd2I3WaaWWr3AbyXJ6Z8JsYtGVEI
jhf8lNyUzJvVVE43kAPBf8w9OZaHBqK7v03z7rMLSv/5R/5/jNyHwiDUDI3o5cg3dl/70YzyOaFy
SL0opLBebv5Wt8seDhR6GQmjKnRXovSgxahVbA6SLvpR+ugf0vqV3LFWsxLzNjgUu1OSExFW/vfW
9OGOI2ZHmBoaO5DH407Xazdtuzq7VV1JApMK8rwJfA2hi+rCSpzEahjWyXm33d+pDiZwuaIZUQm3
NfYH+ebl8/fzSPCJMuODcS2Cz7ltc9upo92tDlNBMrIC24eACSCkJ9uTCZmp1QnspkRNjQvdt0PL
HEKcZJXWJ0N6PcflYQIkg6oDlUbUohdF9nk97VcT8mfvJchZhuzCvpjdjIcE0M72H8deoEBhbNhb
Wk9qLNZXtaLkOmUYxTxo5cZZS0yoBEr4aUntDRv2LCmLPn8rl70W84gpkxAoU0RH4W0BzHP3c57X
cB5eiyQucX4yiy+Js8ViCZ3LBAqQodlAcItW+2/3wC5bRrN22KAaQDdw9Nk6JN1ulchH0kc4LUm2
zJaejHPxyMN2ZW3TeZwRSMcxQ5hKQj7JwStMFN/5/iS1xfeCfniAMh2QydEOHMAIVpLBlpi7mkzq
F+RKBFMjTUFoKRmI0ymJ6a0spwUxGakE7b8VQd/jZVT4myHbFN14m6FZd2NXyEh7NT46MHGyfUY8
Ve/2tFn2xY2EVhDgqc6idvxijxg0lB67RMJxVJa79C/PWtlQVHfZVeEk23OrEURrvU4usAdLPorw
O0ueqA7uqIEkF6M/NK+zMq4IjjkVBsK81lYunMdXdhHSNNtN7muTCq2YXi3J8mXWoH9SKECIiNGS
wYlemkBY6C+vI7qIaqamvWWbbSttQ4o6svlnu4YaoMYL5I6CvDsfkDWjG+4OK5egj99lV8h0jfX8
c7aJYSQLMkrdEDehsUj+jmYIBSJ3e3viwLaiL50FEXIzlOOsNUeKnUY/ih1NSRfdw6JG2q/EbOZ8
3gbe1bRXgb6f/mpKSNfJmEeXZcEJ5DnQEqKdiptBgXdv7cfn7kSg6/bwGk4sJZ0/i8dMhZ6sGC6O
EvpFSxA/iV2fTQC/2gn/RdymBPwoI3Iur0HXj3qQuDjqVyoQExJqBCBjpZuXm+ovL2SHd3TbmSIS
LVXoK+ZrgRrPmcXZ4Y4ReMCT8KNlMVIr6+Gwl9BcKjXdsEMs63XZI0MYlcT0drquzr1aDy4rkS5O
bBukFgr9rR//KMuaW1/H+XVSr4NXXgyxs4wos2QOeIIcdgd8JJzk14hloQ+JnlaMHFWy2mYXVkNc
CVrUPfdSF2nDnhMlp2YxblY/o5jqYM33iUM+ZEBMz8rZ2sDHpWQWRQSyKyZ80trvdnaUX6Ud0q1l
A62FSeLhFBCOwPqlTqSJI9Ju2da8G5/4uPed+YWTOR0gWmLmrG46wvh4+2qsWhgUOztj+02zi2wm
om+H8UvWs/Damb9gb9DhQ7SD5QIuBoOu+sLMK1zh+Xs2myC/kbs0EyOlIW89m4LkIplwJ4jxdk/t
XXiBtg9pWI1OJznMp6Ql/EKcv6XJWrCYAjoxdsC6Q0yOcXhMWpuO6rlXhsmZ2/LLUWMMAM0yGq/a
fU9T1k4DE+0y7P3qtpmw8sxgXrvSL+IoRByj2uV3I+qWF3OSd2gf8DAoI2VXia18VnwHm2DSzrlR
dpnZF+DfAHhF2Eq5MxGh1W/jqzmKfrghd6tZ7bPzYq3G9LapUd2GlYXWKW2CoX4xr7zxsoh5TMLi
ZGh3nzVbRuuUZY4omQ1fExAxJjMsynA1uS/neNXeNXE6o8e7/5aAkMHKyh0vn1+JS7PEw5SGdBY7
dFufYlzDehr545RWwmb4ukkK7jAHRkV9AP9Y8fVGF8UwgMp7f3O1rsZL+Oc2ro9sXGIGqQggAQKU
TRE369juBNFqwOsqbVOgSyj6SYRvrUcZMuoAkgFjAw1G/562Uz8WQyLHiTyBlFJAfC7ShmHrWPsd
kEAIVoZVapAtdp6y0uSWSFBhdBT07wbRQ+oa4woh84IsJw9XZ8F286q3rCtFQeGOHEISOUW+h7/W
m9akFVhfiwkJ6PhUWHQsXAPI4ftIxYE+g/Ly+PyzxjrMknHjvNYBJYTjaCH2Iqe7LJQYPosLLiDk
HBkpSJ7Jcw4ypzqXVWWWmc5ptaFl91TThAwMHCENC8K1pZ7w7I17t80K+2DbAlcsoqia1FRFrBSA
CwgmFTfF9VQcJ7io4vWWNopM7GT7ISsskbeFmvJAyUmwxMuI0YmLBebxCmB+oIwykjzKqGdT1/xl
NICoW7+HlHCn6pGYj+6EejthngiihbP+9PyCWLJTzDul8GfzGALQR/7yaGqnTVzvW6I8IJOCH2Ul
GNOUrT7xEQVhdqsroBRKrFY7sc5HTLpLuhQjDl+lj4LDjoobZmDJtsDUO6T7TdMYSqc8sUqfvcej
XSbEsbStI3xEjdSD0MeSdOgSCo8m0BK/xMPgx6IaBsg93nnX5WaDVybUBdAY0r4S0bgMiQwKpL0x
BThHDMo+V0l+gLgoPYPT1fijcxSfO0QsQtoJaG48nqOuW0+b3KmqW6Oago6O8KSmbADt2PgYqvdD
j1MbqPg2hjCmJ0cKYpUs/V/2Hs8/uWPLHqUutdMoh0o85fG4Uo8qcjBGzmulOkL3yXlUXgda9cmK
BwTb1J+882ZwHQy8Ofi6gxKIyjZqTq2t6rr31tdG9HaLICJwnBRFJ3ELXIuzljLCacCR4TYsoiGU
KfnA9pDtdblfUR7NVsRtVNgZuKrqdsDxmmC+afQEwMKKMzjm+Xejab3OvzdghvSEtfj+AIKnO7Uc
EK0iwkOeMOY4izsJ1XxqMt8GF0EGYZcgn+TDyi4kQI1MrYwNGYteKkNqq4jqIw1uUZCES9fuOMPO
ev4Js+U8GRhEVckFq3FKT2ixOEN/sGt/53S33ji6r6ONXDVnKkBeZ7nnQ8qRrKZFVK66CwLm+Kbd
cOXO6jxQiDWRlFahOWV3bvIpdKOSkipCoOFOYZRlYmZYwNmqPW9nsoF231eXWYpoexcnKA9w9Ge5
xAs6ayTkWzvvm5EQwco51PcqUu28/tq2OWsyVFKvZYgqI9ykzPzzLCVM8hmuvadkWoacNzHbqPYS
e1fWQCcI/PKhI6fBkOTcNOTmHM1R+dEi+1Og6UB4UKTwkVvUEl4kYfm9DYmg2x7UkwtjblJMH7b7
m7KOXACTYUyYR/jQj/11NlO78oL8u9dTd49szvLa+loysS/KCoYc3BUrJgjlcM8wi2Ef2kTJfFa0
+Zss2RJ7TdO3dAYOt5UO84oIcgytGvFF4rhyJkLzKpIJu1GTcE94nnm5fRH5ZDJ8g1/rEDjIYFKH
rWftSrOrD3kVXaruUO5qSHZAdK7bHb/am8ljECnenJt0JMlG3nPC5uZl1HuypsaUY3ifFs057PnV
pe3QlawmMj4CMDjZCjc78jS5JB5y7pZQLWsT54xuNZFzxa9vA1qJXkBGHuZRcJ6G25DjTOKWgetR
EVMdcUM9WUadZTusL4rOz6/TPtq+IrJgbkS8t2grWddSDeIQ7ne5guc9psSms8P/X3rpB6PLVHNX
ol21uR4qz71uOgJg0fafXyBL4juHlyMfjhhUPaf1U6ktd9qWQ0FepRS/XFuf5KCkqk+Ep1abMSuj
JARCIadGXHiKlXfr+/OFYQLT1QMl+IG26Y1IlZ7I360T/VC2kXWQr0BbyrzD2xLTymrKWxPOB3q3
RFqgQdT/UcW68fGjSmk5hRCJC7iZCUHv1j0bGqVnKGYRIr9eTeFXN6SDoS3MtU8BCZeKUOZOQKPE
yYEMRrDTx4cBxJhi160yyYjTtVGpf5U6uLugXGzarrK3n4g8aLsK2WKie3LPD0nEdPCwSbv3ipRu
/NCNFzMk3uef1qHz+3ifpe0qUCZ+XngiLPksTT81nbPrZ/zq2/rCCzb2q2jPjtX67vwjW80xsTUV
EITPq3Ny9D0qBKRx5X4u30NyHD8anYKwoUNf5luovWn6hgmbky+lDRIDdnseOdiMll020uMleRvj
1PoGa7/4j4ndsnTd3pRWkRn0jCkIDNWEREGFD59nBewgLrvOGPJX7VXV0XdJRsDz7HptP0341I3+
p6xza2riNWnhuN3zsCdGWH63tlZ7iSFhcYYR7TWzdboaXCDt8oWxbTplYUw+NgesnnEa+HpQk2HS
ZaXOvi3AjlDjaD3OwtlBsZyUC2NYFjQNmRbfGJLFrEQLN2u5P3s3ex84/X+80t98lt9C6rP0ipCe
3lAziizk3G5Lfs/o72uIabwnI7k1kSePI7NybLGwT6yxfNVuKcts2eXtoKKbl8O9ajbstA2/rAi8
6jJGeh3YH9lcMrJdJzXbVrQf3ZfjxA7DbkyXyQI65bAT4yTS/xwTZlSSFd+lfGL3KrEmDCUCFv3C
bipeiiD60mb7b11LhauxbQ4WlxhPjQSHvDIp2KUDdloZu0QDO0dic/hgwL1G1xPh32ykDrXx347r
yT4rt25+HSXeXbJrylcJujvn1h75VARDTY4P1Z+TLts2NiVzDjLSjekMEYoK7HXHO+7Z4NNdcoWg
R3xlRL4zCRKM7vqTPati8f84O7PtuNErS79QYi0EZtxynkSKSlFW+gYrTZUQmCMwA0/f3/7pzBKD
bIZdF11u27ISAfzDOfvsIabJSwNZZbioQ9X3cXyAgdTgRzZMmRMm/vxbInrPOw8kiXfI8hij7pwW
zIEcyO3RDnTwfJaA4QllLp/qJ+Tj3Wk4VftLjwBUoispuVKwVSunsSekBwsNXOmYmvLnbUj+Ubi3
zxCMMiYVaarjU3ad+QGcPh3TCWAjOoxak2vc0CJMovhiwR/gyYyB3CSCEq+rwreCM7UUco22Vx4f
TsT+MmoqEr2DdH/ZDWl23pUc356154XqfHC3DI6hoS833QBg1oS86Yiw6zMaeffB87hb+n7Znmy7
4MeU4tHaBXa5nkwRn0Zi9ClplmugiOIUUr930bQBlIsl3z42BddoWhTxTZT17ffdVNjPYzuGgJLz
cNlAS//dmzQZjhM8VAbmVI0NHS9NuvM81u/G7fDU7eLpLPC69WQui38wggJVW9jj+TwXp5E3fl+L
/Xg6Wkg9rD3eijvtk5Rf9GInzUF3QhgDEBu1ib3jTqPq2F8WHpAFoHYAYUMgocWOtAcrZTZOOnGU
8lcK3yy2PbhKUD91a0/dGNT8zzVvS+mpKKvA9ofkh8I7pu2uwwSWkgni3UM68l93JUSTqX4uMu2P
mBrJ3vHXMqFn/fV7HitI1tvOlgkw9fRptLCU1lBQVrXScTokkzS73Z6ISzCLMmsYrwMv0XNhwrLQ
2afIJSDeClZqWcCFG1G5EEx6KaDDzThelNtdDAQSezn7utvHPwgV+ZaW/JsxX1mIYokpxDxHleyK
JFPzXE3W4W27T3jA0r4CyQNfWnnUBr1PutTsi9pxH+xyDwt24qOxFjMFEPI7CIu5KNY4ut9W1vrQ
Vuvy3OznnmJhCPf/mpxgO1AGMZhOq82pUwHF2hk/PfW1dvNh/3vab/bpabgvMwC2srhoVYpYNvDX
phmvwjn+4Tpl/l2+Dl4GQOi1K8/EIl53dn/WRLwMe2DZE+IYn+Yu8LmFFd6YMJIRhLlaAHyUhcuN
HVPn1Xv2E4+P0d+KqV/ByF5QedGzGqaqd6HDtOWXMNzuL/wqJoUy851HRjl8+zRkGJpO1noFK6nD
mGEm6mGbeFdWs6N2XEHhSISKs5fxt225X5qAWqpIMVp1qUgbT8Vgw79b4k6BwuXnqd4ArTaJLOWJ
39hzxLVlnV6Ee/ZiK6N+u6WT4if8QTGNYc9A3q7NkgxzkHBvy9k4zuCAvBwA2FR2+KaYzSjfZtf/
gXS7Ox0ngeAFG6UhdE9CTYMdhglLs05pMzcl9u4n5i9yOSxO2YTblC3kJBWZJXlNdR1RYjt0J3Bl
8Ox1VKe6EQ0pineSpCzNLpjQCf1MuzH/ZM3kTZK8BrwTgaOuKeOluWYRQw257OqxeaJ+ZkXO6T/r
TROdT3vWNYeIez02nJHm+oPY1tCFa+soz3SDiShT6MtgdtazaeZC51wlxMKrOeLSuMvAHxPvK9N8
2o+itvr8zGvpscJxdK9dd2hu1yTOkBfxZt11t1zze/Pv22HZnG3cdX9TpNQtVDFretoWXDDpDvZj
svKXje5okV/UYHo0l8tpljTDeUutfQF0lzzwA2lrQCnYLIX7bOEBA4HIcS/LpZ9OKn4+2Rhctu3C
sqbtb2EAgMvZwfxkjVREY9Lxhbdpuf4rrgLvs9XpL0jqmCKB/2J1u/IurKZuYWsTFJ6w0/Kd/r6B
h1x3HsdyG3KHthGH42/tLmj3C83lHSr28Gy0ODlE7vqt7sO9v0m2012KnSMLdeC42gIK5S2npMF7
f2szj54ka4c7L06+eTWtTJNxEDkZtRn2K+7IydqSj3UyTtv+3Hj2e9P687fWd51iaNcRy1TO4mbl
JzCrb0Ts2V/Wfpz8GboUIb/Vw54DzW3GO5jN9Um5xMlVzpAGIg2Mqintz5uQdyKy4z7Kup97OwGF
d3TrLMWCRonTqYAOcJYC7fDHeEHa49OqfmBDQdf4m5+mO2hIAjtPa/5zM6+QMsxu5+AfoQYHrU9p
ZCHeOWu25Hi7cCrcJGhO1rUqHtqhHm6xeeCSD/CrQuaUvfwPRs3NorhwPnlYPBHqxX2yTee7Op7H
299GKvHGK3fTXbxvqtNxH8Un5YZUkW3q10fGT+8ALqjb6Y7cSPwv1tnr5mCNm9yCPQHxBVKDTDCK
wv5TawRE7kauZtJ7GmoQbj1NhtXRIN9GSJjyVj2Kaxj09LAPIHQO2DEm+O+Nrr3eVww3WNJYGmGZ
qqY0yiAx0K6Jb9mirrGS5FsOUVJ8DjljKONDRCgPU2B8Im7VuUmRL+0IFF5hNM1s/zQoI6625j/D
i8EM1ZHPRXt2U8dcUjQQMeRlzKDUQyMFz2AqBNR2NWmd5K0aBzDG3kLJmoH0cQCoiagHiXeLFCAS
VqQoQcYTygcxQ04mSq0Yj2IONBkViAm5SeDYYkuIyPWP0OT4gYOmMKJ4Quk2j+PpxqngzZv1GH5K
3ICy7KANbDdFn2yc3H5MB+gPfGmv5IX1UEkkNkS+BCXyfOIoNnQN4Dfbmo3fkOiehvq48GJ5ViuB
sw59QxHr+mF/xXRLimCmCmDvIqCpfTbkM/FpXJBrDLRkNKxVJIRMKLYgb50MMsyRS2jXAz+SZqKT
xo6FKWCoN0GjTtL81NGV/28NlXxY1GHLRFdmhOKxFEyetyWHWnAdLhTqEnS2afyj5ovqC60J8v2Y
Nsz1jjEiDnUMarIDrGQ8eleS/DaHzOaQo6JblmVzJ85w541XRZ7/MD4W1FMSX0gYhnXQxbq4T38F
aUoMhrzys6FrwDgy7lfY83zcXL+DUjucMmzzQMZAwMKv93jt77b9NA7FnYLVzSRFOZoVoRIgIAv8
y6HyiEfQ9BN2KiTedCmfS1gDiLPLz+1+fjIw9XFfoLfgKt0+YnkCzyBmAVe/fjC3X/JynXmwKZge
gzn8lsUOdST2z17HCZmm6Y3dIYDEIk4iC+2sCQsLIiZKRoZk3EDCGpX5wnHw8Tt7hxn7+tEOzkXL
KyNOHhI5JfSTk7+EflEG0uqPNJ0MdxLOFchDyjHRqpfRaCQ+MDtJfiqCMo0IEDKMHI6N5+zEjgAN
UoCHjf2TcdUaOWKY7ht1JategoJuxLPaBZsTWbKdsNpE7p1W1bNkykpeFTNJaWUafOjPZFH8O4GQ
l8qGkLpe08T/07jj9Us5XEiFHTaTvTZftchFQFUm9LRDKYIYMEX2IsWvfphhgVaIjESPJMFWNJAW
daRERP8BzUfs/NdHmwtzyokxbtbF8SazGlPX7eAujGFyXd8MmV6Cn9B+Y8qujkZaZTybsfPAX7wL
uLmDrv2UDe0nbwNBWRRHiSRsBZY4/XfJcRT8SdJmDSIKN6mnSmhH+koxPcW/r7FPF0nrv7e44Czx
YCxi7OLaNiZjh9D+GvtdOvaZ9ShScDpAREd4KkJVw+0gTVSUgqh4mAtp3qwF86s9ay5DBWGNdK9H
YLpDQwI9GVcyUxgOEgljD+ZdllVYSxbnAY4kJZVWcGko9g78L3ZiU41MSDJclPEUr2DEL/lXVQua
2NV4xuoiVBzyxzv1ndPNo4BBno54Cbz3jYnDdr+Ph2TwiSvmNpcfAfea3RIKYm5/di/3qebEEfHd
xPk8MU36qgtaJ4hmcCFXjIYWHz+XiXt+vSh5LiZHUCDdcIOZyuvDrQ4WyIadlf9dyajwlbefvBIk
VFVinL1WuGXx78nxFI0LJvxXebNP5Fh0/54q2X3OULU/NRoCMcFRynuj9Ydx9oFKYCif6/iEF/OL
SSXS4iilqong5asAbvbw6Xf8aCJkJKapGbe0uPDIbnbtKdoB5xjj4KUiQnaIu5hehyhyJhYDUVYO
6M0t6tE50A9+/KLeW1R+CJ0o0B0QcYO+flFu57V1DDnlLrXxFWNQicnKuZkkYxEuIm4Bvuu1WuVc
TbgFmbgjTiB250PO8fnfW2Vpob96poPjv7bGXcmzZij/2IIyZfz3MR+RnqAPpOwBEd81tFYuVLPC
DaaErjEqNlEYyHmkAvj4XR0aSLx5roMTOJ/qvAIKqL9MHag948gJWOgEouiNhwuHCRjX5DlObuD3
PwklFaU/qaLr/czkj8mz0A9zkeYAbcTrymRaloTirNfRfOzjvr3iPb4rubrU8zQzRrjzi4woL2K7
6Xfd/AkPpfq0GxlFWxRD4hNqgMrsgQFqjYnwdGZcx5j7a8ZUzBCnhvWn6NYi/Ry/zN57lTxZ4Nhh
FDHYPbTZc+e2XifQ9E9yaLOdEl2TD6ca9kJKxhZkuhtjhzYO37dL9nsbeZC4+M58a0kZO5v609iP
zU/GhgnTE0WoyW7eGqez42vSkGoPDpQAQjVnHc8cM/N9vU+sBf7IFGbeo25f0TGEvsmAYjPkV62c
QSjrlEyng08HcpRtgJaJSNdrFmumsYbfp769btb23u7/ENldhXcT8rs4nKeFAntaIKSw4XQ6Mftl
+GFTMasmF9YlybOoTNp6dhn+8PjHAuY/qZ7XhbmzliusAT+7mlmOjf6PCm4xBcQG17U86q8i4lxk
jpW3KysNxX8rQki+JiE9XA5nZKx4k/9RqMy7nz4W49ql04R6fbCL3KXvozmcQODV9MZIO+FdRsDB
sleVdNfDVr/bUJjR7E+Io6UMm5BENnxhXSNygywi4EtjI4/oIcSUFewebUq8/KnG6ON9/045irEu
hGsC9DiXkKq8/vahk0CSDbuV2BscYcwMJ/nBWf4pqqH8qoHDi1WEKE2V5VkZbXcPaR/B8kN7QVaK
5pgdpi3AzN/VxdqotNKQaikd9OGpS2miZFQhg3wArFMlgqjYVtidSjfdQnLrZbR2ruwG7crVpmPF
lyxs6B34czKOkDkssPtVzivLYa7K81Fa2xHD+WOHi1b8wY4IbejnlEjEADnugWoz96MU1+Fk+ZSS
y9gELEmamjUarnqQp3SiEUOtb4KBEkHc41PZVf902/VmrV6wBAyVP3/8pd5bW4TMB/bGwYwSQu/B
l2pDYLjQt5ZHe8EFBMKU0X9x9WuyrM1olJPYv0ssLSmRCW/HQkeSV1nNqHSSl5pKFMkAVT6FGDPK
IyvHU/bj532vfCLQFmWM5/rBBkuc1yvLLcsYjlpFc+hPjx7jEtkOdxs4WrAVCxfpDw2pVhEpPadq
36Um0Q38lxrd7OM9RNMjD/a2qPdCVjyAxQYgMDx0BnDLnTu6rrX5tNa7E39vnclot1sS0ODi3NR2
1Eqqk7Tc1+T7aJe3cmWIOnlyUx2Av8jT1lQ6R6MK3v3OG0iAJHkBqjBWP3hvOLqN7hBkUG+CLzIf
LSqoVfg5iV+gEk+7UtZT4sApIsAmh0oz9ikHRuG765oztAl5Yyl+UBCFSy6Z0RPAcjryPt+5iXmf
//vABwtzLF1r7OYiv1NXERbWddw55yIByE8sctnh2FuYB4SUEtUI8BZ4lSudKZm4uuqCqMdSyDly
tL1Du+U743hIch5FFxLs1y+yDYoxDQfGodrEXUUvAZGwCPnOWyZiaHVhCWYzbGmWpweCKsEtdPM/
BBU1CcKXFTEMerQpGc+mBugoJhqFPjnUeHisnjsE1jqQ5Mwh9TG2YNBYXyLqcsnegbM+ftWHvhFU
aex9XPVoSGE1vNlTtRuM/bjGqMl3TXphewzm07KAbtBxcnsWtKgCjdZZB4/tJJ921mnvRf/0fEHM
PcT/AvED6Xx0CxUYQNSLAzTF39ZtMjNHbdCBhzUcCeYwjcMNiyLwuxw7ogxOkL1aS0qWM3OhNGcw
Aqi9veGw6m5qG0jFCEDCqUwv3IAZUg3t5KLGYvBEbyc8mib5DkuNBkgxI1T3xA8e3rT1mg4d1aH7
SfVqM/H/tkgPBRmkWYVeWn3symRQ/OkdBenwgGU2/qqkU3OZ0a1dFAu/N0XcpkwDruSX3pc/K7dV
AWiGcyOzkmJ6bDftpb+uN2pBDUYbx9/Sdnw0wlMusZlzFwMCRCv76rbfW9g5SVKnN8G04kQwl64E
bWWRyeSpYJW8YjX8wp5lFuyi4P94vbwDHr5+SwfQLNKdgRPYcT9tkL60MWNB5EjiyZqtyc3eAbbn
bL1N/1mYkQR+8iU1jRAQUOjSBMFJGuEkffxopqh8fcXq0dB6RVwQ5BwfFJ3+EOSbIErr+6yn7DPi
U0b3JMyCBkZbaYSk+e6yZHNiy1oZqIJQQ0cmGjkTyRbKw4nCTtaN2C0rIo60p9VtYeplqMm1keFP
p9SzjPkExRuim1r2Yp8znYEecING3YNKLHjX75ebiTLpzOTMdonP1FrWHAVWETB6zjwLkLklIloy
oC1Bx8znEYDR4lYcbjlT0WmEcAAFByHIzLrnzTqkn3jdJdEESIlEgWOMtJ5YI1sjzZH+RPushgy3
+Zlb0HTqhnq2JnYrX5CHYd94KmMYiDFfvD3cIvlTGOoHE8bnMGPkjD/KuEMU4zJbCGfmbTMxHSe/
WXiw1GO7VvdeDffLTeEeehnUvo8/oKt76KMPeMATdTdN2bTRWhuzLy+kepQEXXQi3aETRTZR3sYC
TDxhYRTCzGwPgpjJAJUfHlMTh41G3lkRwGaUwlB062IDHY4WU2RtEcakj1VzsAK2mR4IfOHjX/P/
WY5cYpgWUAofera3YxbZacdOiQayatK0gAEDF4kU6WG8avvEPo02EKq8dQdvs2UIP41o30Dmn9TU
GfpEvuAMoIpVg+CUT8RxtDj33kIbqrMokgpfvzV1Zioh+cFIaTT1jG2LBH1cQ9bFpef37Z3tsiCM
KtpbZA62QlCNyMk9S5bhvHKr9pQxO3yrQOMlCC2GXIqlT04CCncVUAquRdnpWDBH7RbuBmg1MeS1
lJF9CqkgpzxiNUJ8YgiVnCE6KK9CyDYXaounER1bOq/uZeTvUH6JAy10RjNIe2TdK46G8562nzAs
aIf8vimGBOJVnHdpD/nVlTDPZnXXNiu+bbloLAa4J2vFP0MqlY+/3ju1pg6Tv7/eoWzUsuKZR/Q8
7F9ALjDTNrp05VsYjJaZmE59GV6qQJJ3KCInqC89sPhKxWk8RBCghMfYou+MHV8/2UEVPOZbv03K
+KUIYS3zqjC37yaMTtTT+EQf4UsphxzWyYMMRuArf1e0grGc46gWBN7VfC8pXhsbSGETXDt76A+J
nZ6r9VJBrbmYLrvGocjnFGfO+0y2x2ln9d/zcDlf7P50V+5xRKgvJAWJIBcii4SClFCQaShGz64N
abv+tcY0opuLo9kMwXPWDXcr/72MQkLGEOk2+WaESDJgUQW3QilUGxEuXzWElDZ88jmzebehRd+K
7fxxffPmHcUML5esDBmos2/fEFDr7TaoVtsnwYTj8iU2vJxqfBzoGmg30E+lCPs8H5upgeU3hQTa
qaFuVw5tiASQ8hgAg0b8nFpuAXEKUiz/VSbANerlYQEnDRKXhkGWTS2xfgpLkNUJXDONECjaO7ax
HcH77Dz/dtrCbEalI8gHfe9gaE8MB1iOqJg5370ENr8RvIYLk3u74X+YY8EAaxJjuCiDnKWstD3k
yGkWm2tmccTVfVzUf9oDCIwoGqmFYXCq+aYuJnzDOZF4ekOEiBBBwzDAN6RhOSFrSLeq5Pr97jyq
JYH0oUqls2hCXs/27+E4TQvDWeG5AMY8eQGx2zC+YEDydFLLKet0dKgZJzxbbreONZ4MnjWfIp+F
z6OpWe1wiplN1VX9d7tmSor6nX/ehifrCwE31Gp7LkHwCJcLCUaoB4RzWoxRdu0to30RAoWedcH8
Z13AugyrDvKrTyRh4jvLyZJWDThDszvPff8LkHF0PtaYsLgDPBnEBxv+Nk5cu2FWnEOwPJHViYQK
wBvwDWc+ukfDRrnMr8BzD9qdPlqYw9enPu650bHxjkLdqySEzDyKYfyYKJrdFH6xFqpAUco5eZun
NNKNhAIRwkZw7GZ926CyrDV0wJEDw/vwAH2o57IN+qQNPkHJvNVp1tjwqxEv6TMI7YITf404Dz+h
8utfyijZtUQWOSMj/0oqC/pNFjTTAE3YdUeJY95FXGQU1f/+EimBLSi/akE/RI5FMmixZ/dMQT5d
yldNJ2oM3F0Y3KB6g6Qtl5Kcta8q7f9yhv/vrz7EC8KlTbZhAY1AgI9QyKhcnjTwVJ8LcHWrGaB8
wzUDNJWBHh8gSW6/kiZLivUfKB11Qr+pc355Lud1G8m1GMfWhDhH9AZ7B7PS4YswoNVORW10a8Yt
5nphAFvgVAWTQEA45OmLbqa84SRUgrBwDaupnxmhwRRgMvvxC3Te9uFaNl7Ix4h4Xlv//a+IeL9b
J3q+gLx1eg8AAwitj3XskVZCZKaISEoDpUJGbcE1X+QZXOL1XmNVm9a1s4ObOusf43z8U48vF0Fb
OR1yCTQ98IgRFSC/5sBSnuKLdMSZxHv3J4S+rZ4d8wHT9f3yE0gBs9zNNipNbJXncEDrsjNzt4Wb
keUtGF3TSskcZa0hqzABS43ydPnPlSZurDQZ66hRQ1bEfUenL/nLSAbDzLnp4ljHNackEoWZmQ8l
Xa3Ec5L9TYwwJPcTUJF2oLMwcoTL678zwcoUtpMDMVDEEWNLRdA0iiFmHt3dx1/1/dLml1dysPxW
x64z/EMqk+yu/Ab1uJJXME6GJK6fyzgvnXlKjzhNsO6U2C1ZPppITcS3I4ZM4RD9OPJg755SYOah
RNMeQ9vXy82t5yaZspWaS6eUIuf1HTQxstmQHniTbIo9/Ku5+R6Yk56/fA9GXDP6dMG/QktC7igU
cuyOYzX9O/oUNkQUIaXFbQxY/gAAqqttnJIMHOP5QsmFSYcQUxhX3AcbuJB7hIAkk8mNW1MI48aN
14leXzHhxNSxstzIPKQxh+I1H3mFekVvjpYYFx6QCpAMAwX+stxHxBC73TaKTD5NhBNe17605uqQ
ulL587TGASgMx56mssYli8JMelTDUxHOQQcJufyo0Ml/dzP+8nQH4EGd91GzBsWOCFmMv0QQzxFB
MDyjUKFOrfbVdTZsrmbslfLpm+D4GhK16eTTFUX1hnuiC1QouarEELB6+N4pYNrENKIFEJtOICss
A3p7uDYytW5wPRGnLrV6DBsW6guPrap7IYhORSSSlkhdhrFOklWmzbRA+X8a5aYFp5X2buGjpAMN
KJRqjGFRfZIzkzHVn6yjsCi6XrftqayBVjK4jbVulxy5yt9fgr+8w4OrPByqcGfFU2TyXb06YhqC
pwl9cLENv0glr6/7t+sfI1/Zd2vlifQncFFcPq2+Lq8+Bct4fWQFvveNIbaE5EUHoY/vzutNDKzV
p/A6NtwXnJ1Iy8VxKVwkQbBCNOqTnEBMTQH1BN08aHrztwjt38Sb40yVd9smNmzkMDrA7u/QINct
nX3DbQamzEhSzyUhuDghUuIaJhwMTo30xZaC30yryjQosG6n0L6etkJ1+fOM1NOCfx8jlFzDe7Gl
hjj+4lT/WjY3e3d3kxI9YyhHKQatDdpOTJnNWI5yokmpigAhlDmW7+LHPnYvlc6u4gg7CxM+oKrJ
mArSbU0kH9YjUPDMuawTTeFf6kdVn4hiIVCNiQmfns87zkQBAUbiPa5Jv2BxzWU0oxRUr1vmOFXT
VI6HBw72rr7noyTw7cM+uS0bax39AWTFxyVgpykdjDPZUOj+lL2AoNR0xABId90Incyyk299SvnP
qF/U2QmX0r+8e1+GJZgSc9BHEzW4rD9CWJkyl2/T4lwQuL6MyZGiuUmX7T+jERM8h6bobwcvXKbn
rfdkVckgYdO1GGteS6ugaqpJ3f/p0vCiG6laMS+uEzoHfx/AHUaPD5rSeBA4cL6U7ax2TT1SYhlW
EGcoksm0ZTRCCWYbrairk4a1bAcU/nZDr9sLzObP6ftJoP6iYonKZ41PdAFophfC0ZUlRWfL3Yyn
CI/ZUrx73EYhulLAUOzEDmsfMlj7Zotj16PGFYOb0GLlG/cCQ5vs1GCXipEqCibv8EQnhPc0rWh8
0F7aJAkLjRmFujCQ9HbwXmtQGaz2QDq3TLOQWJ+lbRX/0Q2oTyByZUTP0rExe9YfmwAtLTyRpJBj
HsIYQcYxRYX9piR6TYkBRrY+dsm4+VSnW5AlKZhw0jzFCctYBccXYKPfDCnWYR7rJZhChQgMT9cE
I01a7GV7sQD5nrjhFpFItndQhCTTyTju7O+51Zafx6zOLqcQgGts6RDbhP7j49PuHW8hcp2VJkt5
HOFcdFAQWPm4mSrXDh/TuH6WS3A3+LdGHyUn6s4CumO4LFTEGE4rzoX5niGpY4QWNeifweiT3XCV
DAOLijsIM11x+pQD1XJhuxinadHvi+1J1jmn2k4S68vhTVyE46kLhoZ2sKfxHyT8BUMNwnMOA77y
cYgTi3GlcZ9rNjCb6Bi9PerSpkn/oXqsI/lp2lAkkAOBk3B1YmjDIP+ozL6b/wyuk04jb02+NXnD
obo+CDwSw1Jeu2In6HIVT4Wi+0kXVLqJrkbKFFluj3A9xpqKEzDKrYELOaRzjk5BQrszbBGPDA/e
u1Zf/eaDaytvs4gTNfAMz2KCL2onjPRMWBdTiwhlj8f8RZ4fCP3u7QqqHt+pApUKKAQUjTHi8WXu
/My/aPvq4shKe6dp9JEZYP4ZkszDBPz1veoGjbsi8Gk+dXsISSwCBabqnB2K5XrwAWlpauG9nXVu
Zzpzue0tg3uJ+UB2MmXoJHl4cSk6o2ofmJgyHtfN62TTNZih+TD6AGEBNriqGQh7/o+1fykYzBju
41/1jjsfqaHU+x47iPS26KAXcbGPDqootYH6KaS1fyio5RG7Opvf8+lEw95mhmjINFQgo+nSYZHq
+K1G/y5L4LIxuTbMHEq9kB/98SO+1y7hHAgpknoakuQbb8vM4jDjer4TTqKMU0OpNpF3dOcUU3g6
nGvda1drwid7Q4Rfl6acVn9HsXX85n3zXOxNG4Jr6BHFx/t7Q9qsN8VoNVH1oFf3txwGVxs6FEp9
Xic0ebXiMqzhX5/ER9SVpD0lmowqgv+A4XzIdGGkRf3nhzpBwJuMf/kvLUieJVHsLkV2V8Txj24B
zJQRB4ZUTAVUBo7go41A/Ak7IFhW5wXwm2z50xYoaOIMaemRofXYM75CJbZiEk9MPUg0GRBwoDl1
duhqYEe3G5ZnC3Hmv/zk+gkOhvX0ofRRHPCv9xoOCMy7c4tNHkOK4PDrOmpYSDENYetaklHDXRbu
vovY7OHnFAT7+2DTnHU2RHf3Bdk6DmgBQh+0d+bBmNgbAgwunAeHgDVt+jDarYEJB7dj3m3kA9/a
NR5mKGK/pgUAR9HK3zpmOr+G6Bg7G/tEjA25iyN6O+bwwLVSrHVkJMhcJ/W49wO23CLLiODLlDs2
xxrotie7tIlAqTMh1UYsaFznuowDgrxtLvqBJm6aMZSOHCBSQ/G0E0AVKd3QM7mILdGkWTgcMXyk
OhQtKAEZgewXPBqWOqaSiIL3jJRsiH9nETUjvl0AoWuMuM/8A9Itj6uRSl0zz1LzaETwk8M/JMoo
XcxhbdZa2CAUtTvGvlPG+L5oMJspWsRz4HrT/zQq9daMt+UVM+4FUgh3KQ8urn0U9Nil7FmeBe7N
iCJIR5CRXB6jecvRHF521vznKGDcGCCkDsLINdM/r8iR3uOLnrdueWUsDEwGoJc61m06DPFNicsX
yQCb7qSrmT9HLuh5uqUOU/1vMgojjtpL9W5aZ+OiwX/Nd0wXKBjRgmYxTkpkmRHWBvLPbFQTyZsg
df0SYiD1TeQAyJX+8r0q6+85jgBANhRRyLbqntpq2snC0MY3oMhlJpjz/5tKBORNBeod1RR2RWlt
UU7yelP+qjD1N6d9WP803szQIafN+dy0d7hbdsht5n9FffQP5kiQ7RrGk13zHG1wpsgTIfXhFN05
2fDZ7rs/mxYyYN82J8k0no/r/CUcWYhhS3nfeBBnI2Yr+YRRT4t9HjUGk3e73DXYW2x33zpEcqee
xWDEyGI7tgDDxj0mPVv8NYxdi1uwupqer+HlrMQulGdGUSIHH2JiMNBv2wXTnDFhmKh+wq3H/VVX
sUYaS39+yXJ6M5ZpB/Z/7uW8DtvKUdjiU4iob7AxDwLHVrhGpxoytZmgNiXrwJ5HJjgx6s0ukN/E
tnNJO6j3WEAxkveHbAt1f5keoo7ZYJozBfXc5ae3SZHWRay4LUiCXdeVCyopp4Oc/wILyPKy2Hrx
I/QrBNSbHDXrUM7YmO5wN5i26+dihUyAAeBjt6Q+WZf6am2WXqQllgRku/DD/DnMmDesP3nVyHfH
PKHmGtfTbAca7zpsg2bCp95yEYuYQ7bwG1GXaum+6hZbAKoArOL5M60/xndYaTcXVsEAyZ4xPyBU
JL0oAhuDxpY/bDWU4C0HxKkNfHIXbnUqSN68VhTs045HIHKTzADyags/90+8uPwhQ92OS+jcy9bd
Dxsx/F2d9Lt7l0CU09aVGdCEBF10hlDEoiOH/CFUprOUWz1C0UXl5x/6d9VNMEVWsu4ewJDOvZki
LxCJC256scDeg5uuQlaluy5RdZDKwbBLPpmxMIVKK4tBGUMeZ9EeJtzQsqEPQccACgoTPTSF0y+3
6BiW+LPEfaNh/4MJ2c2dnwJpux7mLIoIw8lkbiEYOt1DLjC0Woh8xm8QbPvFK0W8Q8ilM7Yz6EkA
SLC8AJcurf65HjfsxuS+jUNMWDFjpY4SVbYFlpSFmN6JLCVcD1swuo3jBoVvmIn6lfDoqKshXDEe
O7horarG+d+ZFyM8Mf41xcTmla+sOIk2iskmgm3SSc6kaY3EMQrrFBPV0IpkJguDMuxQrwLzpcgG
VHe5PXNZDtPjddebktU8s+PYNhMiWVUe0Izqwi8sDD8W1i7Pw1Ck6OA3Y5uhZSNVr0Cuekoe5gJP
MdAYb1veNOP+tutRwm35EA4ESk7uEU/FGkaQaDcfr+033JPDZzxA0us89/a7OFge5dMtXYiU96y2
KzMB8zEmSOjoMByzJ5hDUO4Fp6Auv5LaQQQH4anG1Yde3DgkMi8ssuVJMmqhUEWm9BhMbf8WCMFq
3vL30PeJmNksFEbyhmRgYtiCHpAMXmJ4p01PmpYYVxwIUJpqe16P3xlwCHo1qwBJJYfchJVBlSss
WDwGNCdipIuh8cMA0BxCwsNRRYoCGFRGCvaVVbvBK5T9ABSzrPbTfj8Ygu1IC6Q2UnlVku9Q8APC
KI0dGhBUhON49xu5kD4Dwg0OGJGCEf29riNH6oixJ3zk3nQ3DSgVvt1a2DickDy1edK+lOolsJ3L
JcEYnQ5CAwIIEOLwCQH/eGUchilzrvB3uQG9jMjKbyYYOf+x3+/dlxxhyabtlIKn6xmM+hx/ss+M
PIhVviooC0GRijaVwGLwcyIAlSK8RXtlYBwjYFduUFJi60uPYfZkyeQIfp1mX/pSZszACLwZ4m86
rWCWks0gEZKjAwfTes5Y6XrCPQy45AWu1Bo4Pno1eMyv0Ib5+WDT6LIwEnjTRVttX3dZvF8flQg8
FaAZTJhyJ3vyh26SB8ityJ6KRusK6g7D8ZEqJWDl4oumJBIwARM0opzVKa+eCc15eCErgcYW+fA9
tOEQcgaIzW3MXQP7vM62n1xgjGZ6FKBzXHLzJgRJvwxFN7+NowkX9oO11sZzlEzOuj4WoXzuSWXv
AaD2SC5S+S1CJbEr+jFoKjg2QAWSmx/EsS0rjom3ziZhMNLcmb41pLuih8SRDTlE9fzxKjQakMPP
gG40EpkfGaR/8LAWnf6K9p8hMmi2eAcm5yiEma7gJkmSlY4JSmoy3DpwX4U2yT1Xlgc2FvDaNUXn
wgTXreZ9UY8oRwJ3wEqldiifc/70x49tANO3jx3gpAkohknxwTzc6qseocpCrCEqEeOwmU7fmx6G
cAdrUvyYCRDoxXmLdUXVgXEyR1QkQKXzgAgoFtKWst+YU3d+Aod0QLvC+ClEIpuz/IS7zpy6sztA
xWIYsLJjaCul5rLl2YR8ydRXHSaB3orWsuNa6SHRTQl3H063+Ux/0KqrWTs6HfEHNZFoA4u/1EHl
NOPrQD0VSniJK9x0vpLA4TIyOVJivb8m4eJiSEpo2eYwF8Bq4ynNOJPv/1Lzm9QhWIXP3igtoCx4
ob9jHXk5lQ2OPprcgVYoSxyiUohoGP7njiOEkfk4QWwWbAFtJsSe2EXW+PH3fWPEqD1E0YW/CGa0
0PsP2muo6nmXUTi/SCljliVqZi+krxakgvBKV6goMpptiC+gDGbD7JQ/qXEa5gQRM1NxF0YGzZXX
DRhWmTA1JtZSoUUdtnWBvhwN7tqvf66iE0rsOKCzAfudRvoA0QNoQL78HdyOwAz6+5USlnRTytkk
d7GJwHLi4/fwRueg9+DjvOFA/eBf3xBnMOLu/Goq7tIkuW/W6sGMueUkm1AmwzwTkXmb1BfQoS9w
sMGPD3GLsBsN9rqB0QeEyIicYPEd7D1otUieWJjouJcHhni5Y7acuDig6PiXHlHqnBw533GLhEAw
4uHGpc5k08Lr82H3v76I8wS7iwa33ntjjcvFLwxPJiBxmV5akfWomk0u0ULrMfe4KGrmdh3dz12z
0DZ7I8YBFUfVwsUAwi+yTuTTxNot6IOGVWbmT6s9SeIBgGWU0Ew2mz08aVWnK3Hu3UDdEo9P0u3r
pBWl0rPKZ8UhrC3xCRKsQUcRtgxR8LOcjqVjSis6JaQtLvMa6QNepDebnyLU4AtphLFLRVTBPjSa
Ec0HQrTRKnXEo9ac6eMl8k7lzhIhcw9klPEHJKHXb5Srus/KTc8YmhGf0je9CnkOF6qGnir2pEuU
D41gc3Pj4EbLnkaglWs/k7YFTwxXtFvx4eQ8XMOeGPF1kUxauScfP/A7cCmAXqiIQBy4eOwDEdRq
+Wk8uyE5cYjF5dYDbHvD9fTFeHisXIMoC8mDxziHA1ecypUJLNM7UXpNpcL9r/rxv38ubDRRnKjR
c+PNAZ03B3go01V3CtpeXYWEMFwKQrM5FGS7rr1mtlbJuJIJ5V8jFNFmxaST6cbxQtE4rRxsGU5A
XpkRRb95Xzn0euj3S4BxKCe0kHkv+CKWC6TP66nlVtMhKNWYGEOq+aXbNDIYHCoMeyedSYSllRPD
yuS9tBgiUzpqDj5B9YK1QIWFUpc5K2YO581Oogd5FOHBISbPSwUJIrz/OkXVs66GTZectcP+QbcC
zpcXshvxrfqxd5Ib0cBrwHgNj1pOZ81sraR6biEkm9OSwDDjGH3kE6paefOqQjWxwMZydni9F/L9
sN318QDiDR+Ekv8MX6L5UR7mekUmkxAu9d+ONQgn/6KCRSk2ZBCrVBeqDwkZmX38cG8YzQQSoB32
owAsPo6Qx7x+uDpsiyIcyvreGGBrpyr3yB6BOGAgAsuTgMZ2Td0C/vj8TQi3R/M8sbJ0iQmcl4mA
+DMoGm1QXOhtkJnsZvw8jd2Z6hNxETU4mgrrj6zPL4rKuVz5yd3Wu03W5qoJ/6m2Rgbt9Ra2rH7q
cS3b2y3OTwV64TQKXU9Ej9c/1cobfOxjC8iV9k70DjkhSCMtHastnQ4TogkiARKFRzMNWaipmEau
LExzM6H+Od50vPtcjIl9wqci6JuHxuxtx1bF7aO61/rQbFGJxUGNrV+WMPWEioOYy4YBSITThZjz
XkoH1WwfNrv4eq7ca4UrygHj46Xx3nPB2NjIYovcITyXXr8vt/XnzFnj+LYI0SnyTGL8itpuIOAe
aQOtnRp1JdZoWCgqtbgnUeoqa+OHbu7jE6R3n0suJDbpu3Qzkfv6ucYB0qiH2/q9jmrle5oyTAAC
IwAOEDG74DjRBRiPFN0lfEgJkFVIadeLNXC8PnxDdlG6LHPKSPcexjJG+v4LKNfaiFlyjDaZC8FA
ifsv3hI/qp+HioZIlv4Q/8ATzvlrs12CAXQi3CMFgwGDSYMCNQyzyFblMAOTp1XxFVPUW/GKPDmZ
ipUMjoIKQEqnBV3hQqWerkzLwf4YqFBhYY6Ac4cHZ4Q1B7GtvZ+yjvu2vZEWW9eD6gzDMEVPqnJZ
xeZIC+DWHIwAm4xS4FbqoBXRGQM5FQttQf+vfnUkO6Yl7xNfQAJz9DIhScFAUOWRQ2+UVD5Et6HL
x4RVcEkZxWFKCz/PX90luG13nwxoQCxNyGgPfvJ5sgHQDTz+GR3d2ZGlrKX66gimVuUaxXJCJYlz
aDrQ9yXwtZVW98vOJad7ftzutreus17rLCsInM8j/zMm0J8l/qKSe/p/nJ1Zk9NYtoX/0FWE5uE1
50wySaCAourFQUEjW5IlW7P06++3jju7sUykqzoul04oSGTp6Jy9115Dit36rto+MHJ/lh6RyMoz
r9dpicQ1udh2ONSbeJqFCxBuTmt7h9f/zixjMc5k6ak8BpHtEb9eKCARJ+ybWJNGHrywZtFDjLsI
kut4Gr82DWCJXzlP9nZzr868r4f3st3TE3j9Jp4e+Y4b0JMnEWwun7dv0ZXPHmX/4PYQg0ngaSJm
Ogrshg6n7GjVczInFNnKt/kgrCMtecU7sYrogLFtngHQZw5qmvOoS94nG/9WrYrShFTuqfFRjat9
2Lw2JfszSKRoi6q8MRN9l07JB6OvhXYUF/E9Z8pvclSrVth5ROKlbjgvcUDOkSYqM8UYj4EQyM5m
xqNP43ZjYCjSP5uHFZxfbiZkdbHeEPaxF2B6SdLGcvjOfDvIPXfk2e4KHD8jZNPxlvGHLCYYbmMf
XjIdcrv4dsgB0IRs5SaFSsOMUnqhWlMyJZym271/ka5m+3qgaLmC5lxelgV+ykwGcQvHj3X8agZm
ns+dxfwUFTWIjmwND7/yDfMNEBM/3CcJWNGEVewkPfPoVU+hGw/7O79Cl1wzPU2j4dl3x/gyTlhZ
zF9QbFsQcFOf7YcMMmam6HsuD5F8LjC26hdp3G0f69yKoKJ4pcQEG6dk369rTN4IFFsL4MB9L+5b
PrKLUS2BaUyDZiIhgUTEjeO32XUqN8sgn62gpeLX3LQusqo14keYmISLzUzXDLKzkim0g4THbtEt
br1u8+C2yVsJ1vD5bovyYZvhIxXvcQCRqXI/cPUiF2aJDOA3TMar/ei+jRrGtgc4yEKhk1XAcyXI
SDVuv8VBjwt7ZwN2MoozWhZmTmhQSyIM+YhompprDw3RRTQwoYz2ZJL1JGzAmWEG1GT0aCWj64a3
5A6ug31ZpeU3Ad8mh8zy04+7LpFOl1RhDlMNjWxHQbQ75oD1zGrpVUab8OChMojVjpdpiyLJ2jGD
xAA5u+oHxoxeJ89cXvyo0MlRouycFeUU0YpnMKrFp/iR9ZAheovre31bcE/KW7YF3P59ehTbVwVz
fBxbDQlwnVsnb+XGoDdqQAUiC1ODioDI6CgyLEsODRGy1R2jgvuQzumHYDW+r33vWk+1GLvfMYSC
feAbzZXdEaHMttCvC9SfAAHUmxow9AEu7HP21+uf48TqgOLQwd0J/m+kCjFcbm/tFofmoPcfpZnn
HIC/LcaQuOAVrAdjpxuiyFXVAcntOnbZppFLipreYOihj8ZIFsoBB2Ge8/9Yjoglbow/PfSslY1f
fqyhLv0PjqsMaDmR7TX8AXW6/UTRsDpobPW51d6ozRFQnO15euclPKdQjoQUIVpGdPEgW86ilvLG
sbLqvQhWfOh4oIVDW6FpjxK/9BBfGLd5jc4dtD72uBAfAbgGjEJYBxlaU+SbGYsFchWNF2oC9PQE
QGggQ0TENyH3yokXFUsBLvXAN5K+7PXHeOItxecgRQKViAcA4STmE/9UhGXbup3iFO4X2yWSAOYU
xbp+VwYIl/XU5KCqXVhVSh0R2wwaZ9Qg/J70VkhMkKbZnG20/0zhYm3Nu/RLvFp9El9TeaTNTIdk
8fRdorB2NKv4KUlyIt8bA+BJZUD5yTmGTwotOXvxeo5/Q8D9xegI8HahDkMWyAGpHEyFLsgSTuqn
vJDD+QAPjypNXZMOtBLPeQWzCgRAzfVsDcFlGWweox1sEQFjPXqN12/kL+oTP6a9h0uoHhFrseP3
OrIjb9+nvf1OLCfRN+RYk44uIW+YNWmQSVsk+EapYNUw/dAxzCj6stnQolj9leLP9fQ1QPAitjIN
ceraLGTecLTRr1/xL3pZrjhBlU10ISmkJzMOvLasbPIxzMiRJaKQkmmR227v3VVwOeCrroJFzUKz
Y6ilp+eTC8eWziMkDA5BrbwzoUjswcVjxiCKnc53MdAfCpjM+kNvZIyxVy5CO6alqhJF2pZVACNl
4iOYMVe5/xHh/Y12D72xhtNOffz6hz0R37HOf/6w7qJxt+x2u66LyQcYQpep/QgZt6qxNEFAAc4c
K/lD7W1jUUskVf/shS3Meab2jKnklGZYf7RHVpw97KrRMGr9AoCSEhwSA2iLQDcDPgBdnq8of/UZ
CANHGICZD2/qkmNR95S7633ElkuHqUQjdeXadYaBroQlpw5dueDYx9weIAfm1WSDxwr2GmZeuZEQ
KomUDGQ4hh4KYXglGvdYTITlAqnBrYzrNfSaJRN+/UH8otYTPwRjJxsAOUiixfk3+6zkMXPaJ4kV
xB+Ky/axqtIam0tUsSs+lU4GaNHSmGrvaDIxAvhv0HM5aBhjcPxnqn7A8uRc9mKmJXxRlIUYc5g8
YdMgWlGiu4Hc4LiOvmvoo7HcMJe3pvAfmRBZf8WK59IWIh8m4adzurnJuuaxds81BWaZHVe6gc3J
Ac/UdQK23cWpiZUL56ab743lpaEW5gq/YIsQVGRiOXkGMgoQ9G0X01fXt55WrvOYbqDOcJFmWMFx
OQfTV7nSrP61G8M/Xn9Ip3wZh8tMVI5DI6ZIWeDRZTQxVujn9km9S9qL1kXWdzUS9iOfQWCZN6nP
u5Nlz2FdXG7XPR7cAPkMNIQqJFZ6TeLGncY0w9TSssNBs/I3wjSHlf/IpnQd5cktzv/Ix0DtRKLF
X5jgWwd8pITljn+PvYq+a1yjrllN5d84z08mGbS4WO0al0pejOVitAp7X7ShPz9K0ywvLxVjghr9
dPtRY+pwhGkZU7HETDTEvrUr+gNOvgfNgPMdxa9xbeWlsdfsfOvVpTdZfwZt97vdU7nEbvlOU/tB
3oecYxKy+GteOe30euUUrXXecMMVSLpYZ4SnQm53MUgGrNQH/+lYn6tmta/nYGv0WcNKvMQN2GRV
MXnZYWIgazKVJ8pV5KC08y15RnAg84i9TIIn4y2L7+PBQYCRsKam1oTeSEjyis2dZ6tMSKWrvb76
TtQDDk8FqCpmDQKyog09vvi+9DyCPKL8MR5awPtZhsKQY4m3kWehnOXt3JA2GQhRCBsRNMeKITTv
GW3CN5AJYbT135fW/qakiXj9CiOdFsvbS8OKCQCzvQSnuuMrRB1EzEyXDk9xAKUZ1wrsj01VO1PS
aSpWbuu/iu0A5Z6xWM/Dx27zQeerSjgBl/HMzscRJA5L06DfxKbfeDmasOfImt+oAuZdMjwt5gF6
IHowglywJyHZDvgLCFhcbyFYaJA/Cl0Myz/220CiTgTWbHY6gOX5obNpv8/vG6/4JEc/uUezeUKY
gYsceW+kvpS7jN42v6AFkTjbhqhJgSoDUKENFVlWuBZDKB+oYPODFldqDXEFVKka3w4K/ro567pg
QmdP7nnA0RFBNWHGs9iTLG/VZvBj5yedfgJ/CAu58X3kh9QnF00Ax1YzYvGvgqy7LvI9Nlk4jBF6
CmSPvUbIUSJUzqQsIjP+oj/eMH80iD1/zUgPmAG/CP80TTGUDrYwtR/kruGBBIykPU2DN3PQuJwe
4lwJNTV251TteqslWoin9osgxGwPu7ZWYeH59g8rLW6cpr3TcNKg+GCsMwnMUqpndEEySzBG7mdd
vU6SffVqISyEqgmKJjPZ44UbuYjjdiNzO7A2SiHsKdBiWqsWJi2WytTWkmVoLm9CoDiAu/nPadUa
zVLsUMczzZUx+Wbd3aBMuBcAO2BA5OM7L7/IQ520vtv61nXoZ1gp0fbQO9hqdRhXKrdeRqNyoElJ
p1ZJ2KxW0M4oESdwVt7nfOA274v622S73/taKyt8zEIsrbfhByYeB5j07L351bYTkY7hI+9j7EFV
fHxvssHK2Rfb+UktqymvxF5lcm06c82fbLb9lh2TGaGYMymBILlTfvCrAWUpx2ENZ51XqE6sH3M+
n+ER/ALIp+0M/QBJhA/nbCnoLy2/2FB7zu8kDlW9rpETeAjSAODwAf2HrFx15sYbhps0mqoZRA0z
Wn4bSABX27k8ZzBp/uHjNzPEJA7JKiQk1TSLyUcZbb21U0+BUXvp7dQCkieKbp7gzCj09xdjt/3d
5+B44f9WzvTDKubP63L/Lx/Vh4nRC3An7pPsQXN4KVzlqqa5iJLSkUg8b4vVfT54T6LhvL6nB9o/
lp9Chi6qriO2mcX+knXrtVO2k/1O+EUDFSmqoWaQHwoPAsuVDJQQK/O/8naTXtgFk27Uezlduh2D
4SD4sB2KgbTt9lfpZFc0+jwYlGWgkVTgeSc7Kyhjdrer/hp27QwhMBEXIuNPVGJYAW6Qg+hv1u/z
GpQO1tz+KmfGKtoCNcxwO6ztZzYU5c6t2IfqxrsfNrsfaZT11xV/8iLvAPxy07pnq8+eSw8pZ6do
widN5aJ8mo3IRzW+mNBRCmKaqX17/V7+YqlGrE+cHxPHA6tbhgspmXVtjU3/pFdWQT6+TUOccF+x
nks7Nkem3Dl8TAWiyKHe+GJs4Gdgnmd8b2Eb1zCnz1yXc/qQ4YFTEWEdDEyBU+fiHW+ZXGdVTxoh
PS8VGhisF2SargAvZFJJSOJSjY3NA8gzlAvD+jZpiuraW6/CuyHFTN0n+PuqaXgyxLldMtlqLtk4
sPsM4uYDTgkZfoOC2/cBupAOsYxegTghYMvIq8Ves3OQR9/hSNkBg/oxogTiDP+oVQhEe0bACSZw
UCvTq2aLsAR5yg+7BAlobNbYEBMN5sf73VsT4Wg3ICASVRORioUM2ZTX2YDDokE382H+OlRcofFc
mlsByz3aCJA3Wnt4UVUI3gvHitQ1e/oRr3bFY+5XnA80tqJdegl1iJJHopx+mTyBZgQqTVdEcZq6
K6FoN96ic+UN11kWQGmQx6IxnYq9crgI7XqFUIkDMKoBV9MRKRUJXfDSO70hE9Q1OXFr+DCMXIw1
p39mzJisgMYVYtNcA/BHEUs7Iw6N4AYgZHRrP6I9CLoVUZFEQ9A8zH33ZZX32QUqzea6tgqypG2Y
qXM4X2U+32LGWSYLXFR7Kf8u3qfwBhXRPBRQ9bIdnCL8lS5eX3CG43a0qWASDNePosWJ4A0YA9Cf
6vBosoq4TMj/My31i8UJUytV4GrT5XCS9mRYuuNHuRbIVUPIUd4xByAxBjkvHjqKQoKctKav1SRL
uoMEXYqpyah8ZedvEZmq2q2P/Qv8AGB1s4PCGhDJTf9LxOWPGcHI6x/wlHt6/AGXXDDA5oaVODsH
dTOBicIkDB9C/RHMKZXsPi6qhr9X07WnOR5sjcu9FsqtIb3KS0G8TQuDz2rLbzN13pXWgOEzU8T1
Z0/7Eysj5NhByGYfCoTwnaW/aRk6wFS73fRObE7T3VpIQyDgC/gQk0nsnCnwrr16vFFSR4U7mUQc
9pBf12B4+numZUQ5XAVy4YjuA6Q5fbD5Iv6pnDPF+ahSwCZREVIy4fvuMiky5hrlbRh/ndaf1OiK
7iMKsaTbUhCnsajdwaNKcrVbkBquhXhrNidj/PM2iKcbNncD4lkMhxj5K+Xh8b5YFvYun8d4/1bA
tri4IqiLsa70gIalpBQrTVNfMl5EnkUO9GTMwJlaaMQt97HXl9fplAEKEEQPzmS2begVC1R17vZh
snUjSgtkuQKIkL0/qWfSntqzk2OYyM5gb6BaJN213zjkmPKsqKzHlXPtFTVHTkTYAQAZ1BDeQpSa
jDdVhNgN9fjANQt8ViuklkitkLImhQP14rDJXHqVfGZQKyLMrfhF2cwuLAHE39DDnHSW6BqcKIq8
xItDvJEWtZS3c3oHnWNhGne5BWg5is8tvGWoQcZsbgI61JBa3RBdDpLkoZB1Xzz9wFz2LsTZjPV/
lzT2+5bo3vNsl9PptsfTDSWASKCWoCE7XjCeP7hb0iQ9w9KKo/FTE/VfZNeiV8UPqGzk1p7ikFsh
tZIRhh81n5vw96ZIvssUzHj+amPIdTeZiV8azMU3CLPeGtb9wLG30UPCmDzfo9Ucxq9VR6WjHVDt
QxPDVQdFMfYNdC+ictozc8e0mn8MPmflVOKzX77XY1S3ppNMsHQdoKQTAVSQp3otccU8olw9LBas
GqHc6wvZLNSjg4D7hSs4kzJxF/ji+H5lK+aMu3TESsoDu81gd1IyIpB0L9b5/r3pJnKAadjHecm5
Bp3kIaYGEiMw3qtY0LtXdChcGfircOJckIw/3vBBDMarID+4JiSD3lUNbHeqJz8B+AQzQCdFzDDd
sqJZ80AFBmTBfE8ny7BB6K/ZWqgVvV2HmBMxkOdan9XV94RgcFf9i8wFculhjcteTh2ZBGyiq9Zt
clUQC2xoMBZksAuw2bu5n74KPDR2NPwpyRONEMenoMfAXD2nPXAssUOej8s53c9AjULiIWBgeNCM
zL7y07nrWZt6pMYoP2jf8Jvio3olQymHaKEeLibbC+fWTykscsOaFCEL1ZQwYIFHkpKdJ2Odtkpc
DfwG0sqY/Qbusv+ekVcPXdClb40W3gxJe/BUSE+Kj5NE0o457A1aSA8nQJvBIRhMc+msgjeJF94Z
+0LF/KqzS9FNAuMaVwRV9UTifnCyCdUnoxZiscQOt1L7x+urmb2C5Xq8nBn/YjbhJx4jL2RZi+Vc
e+vJ3o8ZKpKGAfuK+lGuhg3dM+43VNChNzHjbO5rNFlNQUw5JDMcQGZUW56m7vD0YYinN/kOxkBH
eVZ51bd5z5xCG4nhlSorpsGu5GpwPfwNHLqGHb6rDf8QJHEG+bHGeZpCHVzM6p19F9c4k9tZ270x
mfZ+aJTOINMYPzXKuKWtIisYi754JX46UYhotMzcE59P/yYOKVE1KWlsGrZqiwK4imjOlFie5lSe
aUzByayUY2TXffEblPU50MRQr/5YR9v4amet3yHnbbku4F9juIo4ApR7RWyxHbAZ51PiU8rFDAeZ
afoD+3ZdDCAeVZ5eKn8rD+evERYpdYdbvyldvYZGAzLYpzyk6stL3kRhD75q87TSxs+EWQqWuENm
PKA7V60NnliwFdYx+0ke4RdkFznuzpU8UiuMIDyGXHQiuEAPNoHhVgBrPOUjzgV64zrjHxm2AEQT
3UMJF0NQZ1pgfJCvmBILjMfH4dNBxMxBjHoDkbfXb3+zyqG5+L8aB6J4ZNTz6PtqITYQVGRRypz2
DNPq1MfBYzGG0KyYzXuUZovF6CH2GK11QgAdUCTmvST5VN9ye/0hb+zfFK6W58zQ4TcqsIOj1Co4
1xkBGukMI2Jx15XqJ4I/DcwHWXkIkzcTKnCWl3glg/+AmkMpNKCWanLxt206CyPVQNVcENDgOav3
OcwhY9nDMFtPBxnoJ4FcFcZUChw0rBYTd5BOd37ZsCMzU2kpQBgL24UA+P79Pojeh471u/StOs3m
QW+E96bxKJgZF2tTlf23OIXn9cQnEcEwnSm6oNkSssOAeHlfs2no28LyFIUJaQnBhtExGu450Ixx
tA55tCLYxRv80ZTQtuvf18z9s5j+ncHC6/sObNXTfSfwCMLiepCDclHH+05f2+5I5t+BHC4nFGYz
PF1sn/mZH6mjL/j58KMp7mLvIz/zw97qZ5/GuP9tZBv9kz9YFRj9YD7w35/5Jb/Pzz9/oT9T4wZe
wM/W9z/8zD/BF//5h/hDfP+ff46/Hn4DvErfDWOn3IUaPDLhumI5ckH62fxglCB1Av/Dr/m5QctL
UZrqh9/pl/pic8XXhue/pcSF3HTHN4sRSGbZTXHDd2Wmzl87fHu+XltX5fPh9/jrh2/IL/man/0V
HdjwUd+3e1JmsuD0zhBShEz4+Epa8DOe7PgWxQBfpPV/fzQ13ept1SCkezp8kdkf/eQvvuZHWVw5
82X0Qzol21pd8Df5c/wuP0dU53w96pc1YBa/ppniF9Cz+OI/P9hYLrLobV/mhHB8O/z2f/5UPV7y
+4e/YfVPfKEf5guv+/cFqaw5/LVhfaUhBb84fAN+5mv+xn++n/kG+kf4gp9roiRSfb34ggXA75xb
079Y0oqNAh4iNMaJFtOuuQepjTkFIB6wA8gWmIZyyCEiCCtjwkqZgmqcSf5Aq0LfMmSMtZHTYMES
Xfbj7kbjnRrzhJJbyVYEZ/7769f4i3LKJaMHixy4QrQnyzYsA9Lpu9DaPEroK3ckw3dyOR1yjG5R
ltqM0sWTMJXLv9t5TZ5eWlhlYPwNLcDpdkBPJk2di5mUeEzH24HXRXibT035tk3jp3oKryWtIcWe
e8i2zoRM0yBJRVUyVyOu+AyvJBepmoCcXOZ0EOXUUp8nBJ1kuxgZgORxyIhDBprL50q93zpJQ6XB
4xFhWc4GPvK9iwPZl5sGLKOhiSwYBht9VP/vcfghTw64QCM1zViZm7/+RE9c6bhtniIQhYYiS1r2
mVnloVzNvM0jbAujolBjLUq9kmc0M7NdGi+/nS7SDbRi6F2iLJshw4b6bYiRdVHKt+v8vmzmz5rv
aGNK5TTFGpXBx9ADbUBtk4OX+owhbi9Vq8rjA/SN1J0JPLrlu6nYFstMXsMz9W/fd1fdPD6fF/Cc
Fq5o1Zl9OZDdYGTBQzleMb3deAMDoC0emcJa6TrBq9SLGe4CfH0J0w2jSceaeTrYscsg4zAAxVa+
UY3EXGKTRcy+1g+S2JXlOejjFFnjSiG7M6RjKhG4xg7hpxYGD71Vtu9rUF6ekObLdi4tIJ7mQDJr
17+NAg9aFgxPo11msBbDwTpo7byHsvb+KKL03gQgaSJJTSNKkpoC4ShWxtI6D7CLvXPUF5iLhlDm
IFJGBbNc9EU39kkaWkYaGtcA/gr+VPYtefPCM+UBcBgUAlsSYizdv8bUamQ08DlEUZyjfxkJ/PK6
IEQA+CFsYH622Cj6dB/kbkh2pUpEU/oX8FlgQ6imi0uMG7iutPtmLH9ZhQeHPLrljH5btW7uJxjL
I6lH7iUKDFDMdY5mOLYhhZCjR4fBu4P3qr0evkjkbCgWpL81wfgxLcZ7FYsK81pzU2bPuzeTHI1B
5W4u5Y22JYNpIPPKd7AEFPMNxqikYmn1BkTAcDY+SQCseIMop/vRTqF2derLB39on8R+nIVrnfdE
OJ2PivHKiIvtDHtO7BGOX50anci4iUZKhgChwsA2gewXKyClPdzgLmjQXvhygigq3uYhUBXBp3ay
D3FQvpGcaEZr0WOhIy7pP93RwoBET64LjoCmkMvRNuLj0cY/CxthplokRNxoVtNBWTK0Y9BcewBp
OiieiCKg838wbw6hIrYaT6WrTLv9LVn09+kWRENYp0T0zRqMfssaYOQvJ34791HxkR8S0HqlQ/8+
MiGgI+1U79OpZykPYG4Y4muukre0Uz1P3/XrS+D9d1kRvkVDfP/65z8xT6UDEheb3YLPj3xyURrX
tbfDpguPI+NgyHmjuVvaEK2itE/qj69apj62VAMoDtvetYkz5tdyDRiwrlP+DoKRz8I7xWYwq493
hmLPDIeoORBif5QbiXySAy/aXzjr7wLgIiV4aWLz+oc6XXNhCJlGTGvpEOFqHa85fmed9+vdgGIV
aASUVw4jeQ/+C0arwkO2jNJ9yR4nb6PvcQ+PGgKZaHJMn94re1wtvgIAlQxz5vpO9jtdH4eWS4Ih
BUiyYDOS9seEt6aMlq5XdpYGZ0JgNhA+IYYVIccQHtjzMEU3/V8GCYLYnoxOQINOvRDnddCnxxzX
pbKDGDLKPUZPx/etb2B5ueqPwjWuGBNpCAw3EmaBQj4aqEaqQQwiTnheg+ejrJU0WzJJr1izR9wz
cVPUhhrUj0O7dtK3Z+7fSQGn6xSOTKEUehCoF9dZDxmOJgl9XNN+Qpj1fls3927b3Cs4M19VH9Mg
vhSlQel3ev+UB5EO8d02dX8v8CI2WB1B5RF2CWeubflsXTdElyitL3WCON3H15bhNTKFYRG+sVN5
FEAODJO7ZiAFQPduJ7oFI1mDz8FyEc6qYY5QOQkBPaBtb1N+Oz8jOBFOuqTLBi7yC4B3qJJLEmmv
pDMOOvcNxH0wphkYLZKKiOEwm1OJu2E+Q8mXqz8wlnOZJ8oWER0g7wnUS3dg7PGa4DyrhqcgkeWQ
kPQT77PkLR8Hk8o9SX0Y4OczoA1MNYC7Ic/uB4fJnYlJimNiA2ZH4qCWgptXFLUGZVGTCdvLViBM
Hnugj8o2HhHpSNuhespelWS0xfCOjccRLy7KyS0Xpj95GGE47Km2A3lXwBiXxN5Zg355O7RUPZPC
C2nQ5YBiaKn9BBEdTGD7r2rPxSm/utrlTNNTfAarCpoidsfin5Nz1MCdQwC2AQnzt0BktF2IQaOO
IEwU/xeg3PG15RpXQzDNOuDTcfeY2pfh/KbG5gmjl/H3f7zIoNlqf2Pt4053wnVsdT/dXUcwB8pA
vKJ8SEdKtNIIS76zZpFpLvAilxAAJCKwWquDzgf5d3gumvLEmI1FFnm6It5QyuVYDNOfy8+1vXJ5
A9pnQ7fDiiKPWGyDX30bHKiMHUepmj4f35iYYOyhJ8+MgUKDphzGrPegDbhOEIjBUcYC9pNsBEr3
3AHx68sE43d8VFU0p4uXtLcnWtNd3GB5FV2t6y8vJHJh/SrBZEViDMPxoWAwQw2KhVrYkh5SGau7
bMcZMlbsJ9ZV5Tb3e7s9t48s9zhRcOUkRZOKJx9pmsd3Ei71ZrLGoXvWwawGldQ/UHDeUs4ACTVl
QDjACr5QxpcsjMTOlxhIm3DNoK8cqZgqXq1o6L780wXoIf4hnI3Ack943+Kk8JBV1+7Oap91gqEV
got/qIpzKBENym9N4ioPtQ3za6k7kDR9AcS9EeHgUG5KmUTP9/qFneRXctsirgpMFz4WDO0Fqkvn
s3HqXdCaIZMgWh+8wfANS+oa6sw44g0V7VXERMrvh64Ib1EIagZIZ214zZxqJtRML002ehft4P8u
hYbCDzQLNGx6ynjj7TRbjJIti6jP6Jw86ARB4dMAo1KvUJgxAVnKgyzA8V3ehxMIDzAfkmpxJJQK
ro7jEMAMk5nLVccsoULOIFq8jh63BSEU8mqXuu71u3xiqmeuC2ZKIAiFae6iYfPqwi7JQ+UFptVI
Fbk3hAhugU+GUOMONPIDQlAlO+DN/lwhXYdnJjInPASbG4mpvrU6d7tOvK5c5t8eRyPXlfB/yyPO
y7EtmKxyeiMCk0bgIvzKMlHAmETO4iQAOP0LPtu7so8u13Zy207+XWinELn6m64b7ldW+6e8ZsSh
kG5eD/28t8svHi1DMPiyxGHhs8AmdPx+97va7ZI2sd8wRXlWvomMuQ8ib+S9FZLggWPPhGXYM+A9
QRmyETDMX+aofYz9dRlb91Zwru395aUFnC82LIokjpdPF3xn3me2OxkHUjvHZRKSyws2JgNJYThq
hHQ4CxuL8Qa7kHGW/LJkX6D69DyQ7wlm+bkf1/PFXIBkKh6vDXJ3fM8ybxjKlZtOOMPCNZmglokM
5q+7211QwAMDpCinT1BC7wxJKk3vgwm0o3e3uCMqd3HH4hzgNlwe3LpjglQHb/VZUiBJA9VAx1ve
ax9rM+lHJIbFhU9p196GSkGvkzfTsY2Jv75YZ8iP2NvEQsLr0VTmEa5oYkT/4xeOIa1s+iB4UJdH
i3MVDMaxgl04vpE40TBt4BpJHinBt49PozpObQTqFozwFWcJsYplFhGR3aIAgdev6UQtoqdBCheG
Owh+Inq346cRQbdym8533uiE0lYr2ykhI3rbBD+bztnegowhvhjWtDoNwkUwPjjbn8St0Jagyjf3
8RGFIKBdVFjfwYoKzyx2sPNtzgnGqguPPS6ZUjjwgPWOL9wbOqcbomI+4NLw0pmuX+YkLIoehEbs
WUyTNMQaC2q9qdDZWbW8U9IxpIjQ9iWFaAYV4PWb+qt3jw0V/pLtc33hiVovjPOJnN3xMUUnK8w8
rmm/i+hR6ikDpMKLF2TH+3etSFjxKV8cdwX69BxtWXhuxz/BFblndOaouvDj9+lxFuXIPNvJ4JSb
HjVZCA0RLB94TtdlQutULkGHkY2KeFJlbX8rmvmPVGkRHvS0EegDAErzFJOWrcmwhKp6wWQ3l1/0
oXVufeoxLnaLo0te7hbr2E1n5PkI40ABvP6LiQ821HwB0zgqC8rA7wLNFm12iJ6ggSmEvrjB5isF
sxCcoaLFcIupRuGsfzuvCzo9TTkGVMR7kY2UAjPs4/XY7yN30+/rhtQf54debgORTcwoN9G98V/m
GgdPTt3dzRAAs9BeG/UlR9TfDLHThnJ081AkU3AwgoBzgrhh8bwx+dh7Ifa42MbQZiM5ykdebvgQ
esaiwaRb9n/KYnOfbDglGAqYrZ/y3rj1/9MXgwsKgihO3JjyDjj2+CaVdt2XaRPaaC9h5FEKSf4o
9qR66jSHacDe3KxiRqEHrqv4SC+DJENlFe9BFMzXL+y04tSFEdBJQAnFR7zUMXi7MfW9OeK0RFUk
MIdO57qa4CtrJCclV+OAQLG9wbb/7hcE+4ab2+0oCf+GLtpOo+91EG8v2pICYIQEgneHDOFRaxFn
oHuayTStnr6WG/rWbAuVmjLnDz/l39AIoYYz+vqHOm2Q+FCKEkM7gtyHFI7ju51lVe6ATx7utqzP
0yD9UwYMcqAzHZKZ5QNUI7HwYSvIimPo4w+VX315YaFKwigvuCrP77twd/P6NZ5Al1h/OyG4JVsT
w0V4NsfXKPCitLzUJTcgeEA6e7fL1xh8T5/cbO9dbf0c4HsFjaL44gPFK3VMArQYw+umxMtmwkM+
gaQjXz8REUT0k87ctfZPwVC90ZpRyKb4fjWcSTUrJR1NBN9a3jBGZC+E9vWPdQJe6mOhJAk9kEF4
kiZR7KcW2tu2RUEdy62XUwIyB0z+WO2KbbE5CpC20i2TSY37rdIRpYHBolajSVOLKJbWp1bEvtqj
LpDc7fULPIk04wIhzqARhTXDA1jaWbBeynHCVeGjPY0wTteiyWGyU4F6YSFrC0FRTFXM6kSpjTAU
VpKNKRBe5kb5mLr8ZwWtxkQBI0qEMbD5ZmOGTyP0Ic6IebFdFlUtNYTx94wrJC5b4hbSgCw0f+cV
t02wrm4q8Y6EMYvy2XgmqQQziBJs5sCjSpAUGPcGaE2QJ3iDQaqUTg3NJilD/6KQ/a9TNhMk2P1D
kwfhZWkDLPUtDsbz7NsXXjBsHkm0Ljmh0uTGExeyHqGhRxbg/98YAOtUWmy8DJuAUeB7oll0F6dW
tGujsZpjepgNuJxmQ9pPVJ1Ir3UQ/myoQAUNaxSWrqlTMihVUuMzzs+wu9CR+vpDP62ZECTEwJpB
yPyXQ2FRM7HOm65sgvkNoTS/wQi9jis2BXLMfcwfh3z+rUk3WHFz3pf+B2Y6nyRg5M/geYa6AEq0
RnRlw7QWStOZazuBXDHtRL1C2BEST2jQi6OhrksP06QWnRNnlWoTxmz4sLHxArnKJCYFrla/opG5
2jz19TrbDdmDjUzmL+dPhl+c68gm0bZxJiAQs51llzy3AK65NxwKEM71zWb3dr8v3sfb6U2FG7mO
LLDkR9Ueeo55Bx9K5yjdvcSg57Xrp/UliNfP17TYNL2Ce2KF9kAcCijhv+WAgr1iG6KRGbXikyB6
wQuqwIBRmEdVDleqzWdGnudrctO6HS97LouOmA2dhYbD3/Fm7sVd3Db+OMDABOlQTQ5sbg5PDh0M
q24rd8IWizNfJrcVzlY6IZ8Mq1COwHIcIVMRD5/x1k8ZV6yEaqP8YQN9Bmn7IMeOeL/F9AuH1BHL
PcZWQ1h+s11l0IBe6R+0N2xRLn5dLw6REg0YKHvA+YmwoXtSaO515hnKSgBIrdxy4mm/2VP8ocED
4lpmwVLwEqHYXsVW9F3kYFVLTdhfs1s+YPL0ObbYqPbolsw0cJi27tsY/t6d3/J7iliordXXqt/U
l9bqXDLFr9ZAqB4SE15uNvEmx/facoL11ve28xtxTLAUwhILxF7QkrxSyZh8ltBOi0DycUFLfpdk
Vy+uhgqBEnfwfJt74pTkwsYEUYzxV4AHAAfm+MrmfNNug6A/XNmgJFMJA0x+srQAuKCtve273sGG
kSsUiyHdASuzOYqIYQykUZxIIXSgO0EthKEt3Ptl5F0FUG63GxjwWzPpa6z2i0JXaug+KBM+n9ma
ThALPhAzSA/fayA87uPxB7KSdd90u2LEcZm6ydK0FDpGvf5TFp8C8RrFp1UwWYYJnlHK+0+NUmH2
ecFMkGZJViwYRw74jkEw6HHgff0KTxyIuOVAPBr7wccmnX2xIdRlNVsz7npmlCDMTLPIwIo/WAEN
5gZ5Bt2GscJUl6TIauMOD3FEeLOER0Z1y5Q+jrubjbuCLkeODW+XoAprf5bhotJzsVOwo1JlhFRJ
APiL1QusNG6HyR2N1kVkkTxldpU6qxvWVHGpNzZyKNvsSsEmiHjYRzL7Kg4xAZVlFpEk/BnM9SBQ
RJz+bfG2try3zXb8quQM9dLSeqiX1iqXl5UkHmdu+2l/FdpYg1JgBwqwWVJSo6AImAJ3NtZH6IoY
Uder7hYS61sfqZBG1AffbujGPulWtMmGi7YBe8P4KfXIKMVXVD6iwqlE0xFzoF4D9iD3wOuREgYY
DlDozHVrORzffV03Pjzce48XbNkYjMV6G+x7zlri1yFvQM/3cd5JN/hQMxQZyA2tUiqCjopJC0UB
Nko/Qo95N9oMUEALS+Z0ITpzyDsSiyj4RfOeYNw9Byu3ufgflB2uH7oRVraghyAYxCAcv4fehm16
QOP8kYu9Vmi8ERzCQuEaH15aWpFt1GKbHZxYUVEWFHFofKuRRJy/nb/YikmywOcTMJPahU99fF3Z
PhmblZUOj9LE6Nx6KV0UfyLYTGcN9A9FpF8b7y+uSxwfjxRxTbGloMsggb/+mI0txuIxe2jKsCR2
Ei5uWePPuV060zxPz1LjMFJ52AxbYHzoAJN62eE9NMhr0QO0/9KoPBiNI3ZLev0aKKjGZATYIE2G
xzxeQaXEMreX7RtwILikeMsNr5fsc6Ws0WhGTUIjocHs7D8gEb6UL0SMkhJsHtweAC6GHKqirQ8Z
RhvmOPkp8tbQf5BQXeb1c58/zfWfUQ5Vr4++CznXaFjFi3lZ8CYVv0NkIhVaEYIpL7D++D+v6+C6
7MfpuUIXvXec6zpk3RbvX7+3vwAM5I9NUYh3EEW+u8BNkWZHE/+hf4yi8Vr3TbRYOWr0bFWiu5p0
2QC4dM+JvM8orZ1rzaeUcaAyVrpQlf7ifgkmyOEltV1/vx73//VYcddXaYiNDZ9Q9F4NUsNhvnz9
s5hrXawTwCHg1EBzIG9ZemdNU6D7TjbvDNNGkY+qyoz6UCKaeI0uXsjRYOENBgki3bO7rQnsQLxq
6GkZHwH/mbgijYHqHEvTP/qvQQkVEE8e4+kR7xkuKFNFmoV+QtbLzvY3Rtc6N04+CgZpbiIDcwCF
xauY1e68nYrEDFz1WOKN/VVWwQevN1wJ14wQGoi1sieRPldCOfjvwNs4vkzMANCdC/Mwrot6kALG
S/x65UPx+o0/HYVQT5hDG68ETJeXykDPJUpytx4II4T/fbDgW3cXKI9TdPGcFhkBV7A1MbrkndKH
wKNOFgpqhyrmR5pzmolYy0FNcpdRVVPKGlU1WTh6oUoYXopI19c9zEWrpd/Wbu330EKRugpeo2Sm
EsdDgCjSZzcmGBLJYD2wW6IcOPOhxdtaPiLIBREecHimg0MfP6Ky242bdL8bHmVDkcPFREtEjgUu
qBDgReDu7O73aaivJF1M/RJcx/tsYmGk4sWfLU0JZQUHohonXBZOWvEtmxmg4G2nbaJy6V/t/ZvK
mv40WwYUT3lYnp9T/2rjZz4tgi5YJvXu4kCKqk2+m0p//Y5j9KNRwcLZP/iLiyIEEDKjD6OfTics
a8H41YOJWqcBoMaSUQHr2fsfemk4VZ7jEZfmozldHpQZ5Ka66MhcedEV2CXFNWNyDqZr0f8Oi4eD
qWNhQHBu9uU7Zaa9LP6Zt/u8Ndkv8AfUDnA1I7JD4FYt8Qcr2Q/22ORbo090S1lO4pGPFZMiOlbb
8HHLJqdCQ35AJvxFoVSBJtQxjBIOSWmLWJbn6csGklksSyjCEbZp4qWdPEuvzwJn3Zf7d/nAgQeH
UhaYZs7AS2d0Dpoz2N1lg2GdvEzVvMQp/Wcv7ROGAIB4MvOUPJ5+9aM9cGT5PsYTFB9UMwa2jhyM
hs+e9KeDHYiICW4rAL34j2JltHinVm5RtZE9P4sdpf63wduqGjYsxvR3ddWKIuSUv7a5gVhLU++B
poq1rxxwbX3bbXcV1tad7bF9tEx60O5I5G/yFUF+pEV4fSP4RdMCJwLOKr0iyZwn1bMXW4O3xoHv
eXC4mytMRyEVCxywXbyC6fYFtUsbJ5G+TWVsehaCupS3Jsc3U0ywXRv/SiBqTfNE9KzRhf4NEvQp
QqVuGzydFUe/ZUxVf8Z0y8jJuracn+XyJrKRch7jLYejXKLk8CMTpjyRSXG8fSdpcTP58J/9D6pq
VIDq8XsU+mdO8BOJOflSvPB4NvLYEA0sCdCWB2l93HjOXVUH3i2aTqyHesu7NILbtC23lz7G/njV
rHZP/t73bvMAFp90tyhkaF03CqreeN0tOQxMLVJKgLighrPdbUDUZZqRnooQ19jS0DESIbwCuuVN
Adyc8BXFHiG/YcimsT0swDUW5LGrHN61D3BWh/MHrIxIH3UUox3xt7CE3l0OA9N4yCfEApN0k6LN
vPCzbXNThJvsoqDPvTDm3Kp+7A2q1ThEV8vElbvugNFghyAzb+qJ1v6RBXzruIKz17RWehVVKN1r
m0eBsjPGZJro7johoc0YR3gzyLDHAPYCdhmqFc9JL7yYjOc6AWKe2/MOdqeH3vEDWpwUXl5MW7xH
63exFb5FOfIhbf+fszNrbttYu/UvQlWTAAnwVpRky45nOYl9g/IQN0Y25unXn2c1Y3+Jcyp7165S
0RRNcUB3v+N618o+SiGxE2yyrrdfXZ3Bg8X8MyNcmtQQkVaZUtoB+lTCxpa0UKEyYCCAxHf9Aw2P
C2ksLSBbk+FLbTTJyeBoLCTizUmIi32YxgDUrh7eXzZEQDqa9eihURvwlRVhkgMH/EeeQPUA21GN
jrELzKNGAmUmG+UxEj3fQpViXLB9/Hdj8A/XgDeQfCF5FEkUepI/XaDJ1FDoHC6SwaJ18L19Sm6n
PpWqWcpBHQdc4wWSdlHcLNdQDnR0YNPR8VKvBIqj/6Asdfg5zad/o2ordD7YK35+Ciq7GpTTspiF
9i0z4YacR0QXbEMVGOXGPYGxWBqwuA4iHJWvhbhXzKY1kvsQH7vY5ebLCg8TY2oRrRVvpvHLJVAl
QbIFXlNBTAKNnhACATSXMLmAbafAhHhJR2eI4reEgwQTU6E5pHgvji+vrEygER0BZfAcBRxqkM0N
ORfgmO/UjwbRNCFdhI2So/8fcFGUoSC9AKsMjSfIqJ9jvO4wMlbc79dfVJzUVVIX1QMNyHgFbRUb
tgikZdIFgJAel4o2mmcU75/6dv+5NOmxY3918vpcwEUA30QRLjP+2U9aSvnZGMyP6jZKv9EgkOUK
qnjQJzMiQuZOt7cdRRR5J8JDBoqeq/EgTLqNqVeLitTXSPCJivAUcusJXkEGBIWCVom5+gF91SLE
jK1iief4DkJImqBRp5nm+SLF6jMB9ZjSc7FqRnWk1QLgk3gevsrfReRU7etfkJV4IWpTL1s3gK7+
L0KIf25yFTh3CG8RmZE86f//4t0uUxFCXTTMj7okGpEX7N3jVg5UcOmxPkcXAZpSzJWtpHpDAlcC
UYlgWiZVPKskp/OoKQz1jivs/WFXvFcZ7jveTefkf+Bz0qoyoIQyMNEEJNk/1We3tM4CxsOrVz7c
hWDFReJ+IATSEs7dF1tx5qCU8N0BbAs+73fguhgUzp6yWbJfknewOtMKBYT7YqWnwuMJxk4zTTqL
6hFIdVexXdkRMy+HBjF2chKkXzUXJPAZna2vYoBSdikUl82g1IboUpazKM3rFI6Y85SUjzGsN6GE
ijQSJVaCf7en/0BRApulUK3plBjMGV2Zn5YzDWkam6wCDkV6h1CjsizB/2SPvNiciCNzwlzCWG3i
Nd7etnNCQZZ8WNUWWKeEMVdtSvvuuEYQ8tYP/8W0hWz7X08ln/XEDAih62F/3ANG/emzLlXa1HHM
nk+YRlH0CguaIla1JVX+leKbCtfeQQHpUatUkB4p1dDWfSXRy/9w/VSz+/kzxSBjQewycQEz6N8/
Uxceqga75l6PU/1sXRwi3Vw7UaBSK1OdR8VSX98TiptJJF1DN3c39ZQ+auVVhtbnvBa0GHIlD1dW
LUrL/yEV1TVEkgOoMZAPEoCf1rtgiOW4tIG4sPBDWDTh+EpD2kejRyj4hAlQP82GhxA5qFqnV2ur
aSlqVsD0uprM4N8v5D+QEPpgfCiRi6F8Ev+Mfg7rYz/mg6te24jUhDlWpfqaY3VG5T8LggAshhye
9MYVcsyH6osS5W63PptM+VI4fXnZ4Iicw+E/abT6JP3vK43Bo0kPMw9kF3CI/H2l4ygvSzq/rWeD
c1TsNOcpz62qsugXraWxSl3CGwsifVH16DEJVthOEYF9xXAcyiw0fyviVJVrxM3MrOyDIbtXqU/j
1GZmkBTusPS4ntto/iCU2njY7rvj72Fz8FTM8wHKVna1hOq2JH82ufAdhuZBUPAOwC7eY0OxSEgy
snU6oAoHZaV1tCXVqAslhN5EyOQ1YZm+D6P/1BLzJOI/XTTYNE0scUDwZT870iIblz7aqvm9SvEe
1y4mZg2wSE5nThhgWajcnqBrBlPuVkZH+IB+emrHh+8I4YHiORoHqofOTfwLo0ZP1cbUvz5iiNm3
dv9NAzGesTldPyVS7fHFU42dMBQ7V9s3ydYr1xZLuWpZUw0OlMxWs+jKy3n+VSwYJ6w3FTuWwg7x
DduE0RV0tHQQ0MQ4XxVEqEyCx9ZWcOn10Kp+JLo7e8HYcHWZa30k+UluFMNA0XSjF50LPCL02rL9
Kvj4UJqYRh/K82nq5MONJW/kuWgoLury/Rdl0H+Up+M9OqgnZrGBJIoj4eeQ9dSGS7XL+tczUjmQ
mvhbOCy4z48nQNHDnvEEppLr/Z85TL7Tp+jx8IWeJjwwy+TZRn5QjfwgH/lBN8IdW47nK5kJt/ze
LMUN9AfAtuZHkYuMSLDiNunf9R+ST24R+QkvdL3zgwtFL8Sfe1KUK1uJXsGSkqIBfHzk2cn6WL8Z
D3BP/smAwutcP4dumxp6OT3t+nN9XQJ5veIs/hOeff253udW7+d5Uq5P4JE/OVIUpFLlIYHObyFG
uf7wq1tokCUkTX9SpEA54vYUKb6zpvQZPZ8z1Cg8g9sfrCnc0c6ADgU4419vITOB2SO749/OBTfi
NuGe5yXxk1Q/+FI+8odEWfw8vRzFcXL9hdsrhcn1Tjc/Xv/4SmFi9FfSUL4yoFz/hId+/AmP8Mzr
4zxoPvobtc24w/+EJ5pGWB+/j9hBPFNELsujXpfbj+bjD5YVPeQ/Fn+q9+Dr6B8IVr5/oz9fc2RC
V7UEfc9/d0DhPzw5OTwlx0OIiedu/FNvHDh6WfSwmLwWgYlm16OKKafV/iZmQnlw0a8JfzqfrgzV
0g/RfJsxaGPmgNjEVAjYLMLsqihpT/aVwEfqLKqi3u0o8P3ZWfS87nR5JjjScPWwi0RocTMCKdTx
v3+xf9CYksXALwJPJOyCNEP/0bap8qaz7YBbp71XqGIK/7YEmU3K2LmmpRX7RY7Yl0kL/YfGwlVg
U6+viovn8eHCjBS6wuTPyQq4D+uk0pWHpAMdEjTY63JR5oyOGmSB/d7PWMzz+7i6PaQjDMeYXtrY
mh5m7PRVHU8PYveYaCIHbjwr5tkVy6us6GHaAs8IztQPWkHp/e8X5PRzkYULAuY+JgcgjUmo1P3d
k3cZcW5OrkSDikIi5o1UW7t0/3i9/cHX9FdDxw7GdlxvedwTN/mcncr4J2zD/938MCt/vSNz8d08
YSv++gMnA78mA2MdT642Q9m4fsGGeOsAudLVcvSeU+l6i10QS5JnTJKv4cCspFnPr4cKQ8HZ0aHy
t387Sv6gX8/u9Vj9x8MEM+zPcbGuMdMDAjYSHu9+vsagrdAOBJr4pwng7bi4ur4i1eLn6lOST9zl
0n3kmvPI9Yf7eoirfH1Uv3DtzUdI/aBD96tgPmJP5BX5+x+vzf0r3RZ3+NPrC/hX44W/U239WEV9
gqujuryCBkvvcLXygF056Z5ni4X568pxnxViXa+3WsUP32+c/YIHuBJiXW9ZvOsqsn5Y+x8/PIiB
59ft4/UxH4Yg4zi84Pf+w/XvrovO7dVjBM+G3UP/gV+2j7jC726COz+cBXfgweIlplV8V9yy/myH
q9P4sRfYEVerrUf+Qosli8z//fAD0GT9t9vjH61kHUFgnNRgsUuQK/+0PYquPwzFNNGNe2OZGvdh
B0vHD6tyXU8tj98m3Lkezeuqsp5/XV4W+foD2xl3tLraJRCfafnJ03UKa5QC7nb/vzOqlVYU8mdU
wB2tJz7fIXfDL9A2/P3YlhPKzFpmnudDE7jPAnl5ndZci8x9bl38+cd97rBu3LJCf729Lh4rdF25
63Fmta4rt3kP7G++L9T1bONGWTdWzz/j/9by+3n/62Hnf/n1T+fMvX6ob9byRfn5320qQLJ/KEL5
NWV+INGqUtb8qWHbOYgAmadfHqN9RgEMKYpn3cZ094EBfVAx6asgBYE/2PL1cZ8ggl604N6OZJJS
7xLCGPhe9aTcAyBY4JAUb5hr4fDsc0g5I0ebIppRKUoa+PKDFPKVbjvlL20OXVY0cVPa4Gs5RjDq
1/QqfPugpHpzPlbD13od/oAnLHkwtSaCYXQmNEfWehYtQSqs0prHsJ6MJ1K2uCAcrHbgP/eIq6JX
CMe+Z8icpf+2Ex4b2gZkVCHtlP6WE63LfOIj2NPS/ULdHPQirJ9w7cL7vwoV0bfDAwydFm0stUsQ
2IjEEWWPXBFXoH1VxrAzlMKuRRntilhYeErc78sURAxzJK9sAfOXyYLoaWzEuxnUTJPsKrg8a1pz
JDHvAZG1TxwVFNIaoVGjqYRj5EAElgFjQGviHJVd9SEqL+it8glMzLVXbwHzDSJ0aV6XIvCd5wjI
fWgPT6VuhdJV+qavAd31BnHCFDQ/pKw+QYqaI6B9vYtZJDlRi7gBJnZf+0tIYpFuQf+2yLfd/WLN
B9tA0uAYCOZJKYw7YLbnCi0MqkyWIvScwcV3+lpsLNAWUjdrGIJgLP7GDVAvxEPYoJF4Gb8FpoJi
4sJjHsmqTyMg2pyzZxBuxKBlTN0E+ZbeelZi6KOK20JitIJ8mgBWglCffG74LlF2QDm3gfUEutrf
+i043po8355MOzZekGlkNMqHuw1p2Ju4RDKBycU+vQlXNHlvgh0to3hkPsA1CPq6ZkX2t7yUX5Ju
rMGkZ91tkVXuvu/M9nVuk+TBLnDtbHSz3IUtk6QzXA6UWMrgwxyqPUbVoFdryR4hczgliEuUMbJ8
dGbYKkw09ZBn3Qz9+D7uh+QuiTgYZS9RXRr8gB8veCAujtdM9dgr/G+0lvQPMrQOJKrjRnZRUU+/
b2TmlD6xfkdWDHgBlGck4zFfJqmpTXbwatd5ftcnF77ACGXudmyWXxxjHFDDNq81NO2FQuIaCtpu
ZfdK+qsIIce9FHT+fG01vKhyiVDP22SY6rutDk5saxNML7eNc1DwmmfXdf09nZsQFetdSrOWczQz
BcL253ASioIt7Ce0WxkZtRQMhKFIj6iNj/EuuJ2WfUJtHGsQwUBqm0It4NW+pPEY5UAWkyV7qBZr
327HzEBlN9X9erdP6l32ZF+l7iSoaH54RK2FuRBTxFHxVfoelnxybI4oNp2yCwzG0zGmIlrF2308
nrb0rirKpKU5zlgS2JO+3dMpTfPnXLHqDw78Ec2UhRGVqForyLKzII7PwMR7czdWwXC82+94eXSo
wmpH73Js39n1aN8Xh/70C+NM0Gq69YQcwha/hc/89Mtkk/E2RBbjrF5cnLN025p8NYv6r/ScIJBS
d3YCSL8IBjQcyMTToXrrih6B1GRcPk/tpX+N5BNkU5AgU3VpW1pkbZzfp2NWu5v8NPX2HKY9n6jb
0RSd58q87dAd+3qhp3XfrwCz4rVt2PC0PTmJ25M+4a2TA8Y7mz/2NivuywkND4csCgyUTfF7Mfdg
S3JTni+04276Hc3k8RA+2rpPKZPRSjSJPozYuKIFReVkGW7DkbcrE7iJGYPun7p56UnFOIRJasIH
aCaYzB7pffbQdtnDwpFDs+IZ9XI2NmrTfuAoOSArVAL9poR56S1EzHHE8EVO7aCFJGDdi+VZfe+0
2komlDv3uXLuEewER27Ndmd3qB6TCybpuGuDV/XhiONMv844DxTEiuLBpuqft1MHv3yN4HXLf1wW
hvdONFMhI7qcq3iyN01VfzJtXrycerRYtnT8nV42ROk0N89iPAH2LBpFLhpddayRxarZY9+gsVDn
d13iiufDqXJvJme+Oa4oVKnw9JRrPz0FHkONSypwZS0ynR6cHUXSsoTNZ95lA4A1wqA50dCbGRnd
QpUYbtqWZYAVFPkYdLrNhByNLfFZLgrD25nxQFRGeArFfoTgE2xJsrDZsELNmeyyf44mCkCri/k0
27gie8UDTmbDyAdsirAFB5y2Fp63Ybmblt3LXTK92rfFczvNL1ADjG60ckW7z85NvsD5g9l672zT
w5kWw57IR0p2jHGYCO9n1npAVoa3hyEOB7mXDE6qKQHTZW8SEBJ2QAQjavlakOaZmmdyUBk4h84Z
xACg6QZJt5U2WAKIGQZ8NCNnvKCrMEpwclH+Xqs7t2PMzOXin66wtSbpqteeZsjLGs5ABtzM0oCz
C6E/QnUF6SctRw8S5dYuavWdjnBGgwowHSTmwcQHMqa53I5m+uS5/2j0EMrUMmSWbSWYJFP7/OYY
nW/wLL4F3x2C5XwM4i/T0Z0VbzClzAaMLmjU2xMRFccVkKVIk+aA6bS+4EsllZnv9CFN20Gy3i7N
OZt2igxw6cUJEfhtH/bnA14GD/u7HZUfKGyp2SaRg+kh08UYTslDMVDGaI/I2fE2ZUpskFguOSaU
8MftgVV0aCFphM82/I1dkW0+MgqoqnIwQbgUqlGN047GrYUOhtZCf4Hluktm6qpEQvPACzMJT/wz
QbfqQOsaGOdmltktMyfp2Nh77WNhRvuThMFHtmYyYj8c1wN4AYcCZkaehdLS2aQlIdvGfzDfstLy
VjMvEF7F7b8lGbWNY+q6u+OlJJRHdkJKy5GzGVPe7B3iHh9dQPiUQrwMaMJwBa8E7iddk4Mr7zW/
hh8gUFsJVPq6g++pIAgsE721gQIr1tc58HWaLL41Ek+ac+JacKeHp3nguIgTewZIBR+NS6rJzvmU
2l/rpYyfgvq0sA3ioG1IAIHiDcptA0rKNNy4VAPxhgukrFo1wwOh6kfM8adoxDeWnSSiTAxndYYt
iTL+vEmCCk5BhKyjFijansqUP0IjT3WGXQS0KsTFc1JNwaQy5iJ802fQfUmCu7SoSNlxaF5ivvn6
LRt0plNwCx8xfrDXGRhXCUpF1Z2pYcU/ECwaQ7Ud3kQAQ1CElTU1VD4dxPgE4Ksvwjf4grlL7vqI
NmvGZi/3ECgmQ1Y8gFkdkPriYkeBgg+eAb9c/szBjfMwpds3m9vfwhHD7kT9kebjl9FYePygiD8Q
JSa94taAm25BWUodATNV2M0MN2VHOGoaNofA6D1Ctbe+2yWtLArr7EbYSUEWEYSbSpbU7goyNI4G
WL73IG8wxAGibEwblQO+yEbCINGU8dbgalUSuV9Lq7cIOSOEiIiGA34RXa2AhxHRCMxkEm8lqlLP
2YsQ6JypZ4CqVv8Zvo0DBoTwStoIwuswSEOig2zKGQKNFzbgcnpJPERBTb58Mo5YdQQN2eEI1LuL
K5ZBkiQ2ZWHiGHHRFmr7gB0nwsaZuqIv2dGS9OjTmYyoAIQtlimLXHJZ03/JuSrJUrPdakWL/JdO
RMg0yoXEYgB0c+5LySZE6VdbEWJg7+BiUcc/Me51zLi6Gzj+ycAJKS94SkjA+kzBAOQPmnrsZ1IE
tciXirA2nju4WQrl6XCugubSq62OuB4YE0hqDeVBuJssp69xrdfWGwlBN3cKnk11QljTFs8llZoM
HHlviN0oZT1wz5yw+bYKpoVZKmeYniXfcCJwmwvskEuJ7b3OSd/Dj3ql1WpgjAADNRMFima4zNYP
dHJ350RabAJwlMpLLCku3LDKkhi0enBLWLwoJI5XttoLGUfXksSwK8S6RxPTw+FBdePkeQL1qmeJ
Sf9wYbk/lxuoM/kqV3E8koZgN6+z7bzWUfcQm3Y975LM3l+kLcHo+FfPtBddCDSugzhRFX5wJRFI
3HCiI8tR2RiWvnRw1JkJBNxV3c9wkQXKxNR8nC0D23MeEHMc2T5WUg2qSF8K0qa53AfP54ZVhJv2
dJ/BjXMOwAzxfRHYgEKQg8AWSGopvbeOxJM6uJ316eisRetW3XluAKRxEDXkN4Kur1HLK6sQDmpJ
EQX0O6caiLFc0GGN35qR5Jr2OadQlLR2z8D2nAJ8NDO+L6nt7mwaLjf1eDaHwRYi7Y39n4gY4xO0
1w2ml4mqmx1pHkJPObFHLckPqtjzqTZPw0Dqb+oHxmxU18ErGBRER8hZhVTIiHCKno1pwbSjTsFw
6IjiHaIUzd10mtunYS45kY6188GuWnD+wBUdtnm7QNwUtcTUZh6au6U93W/5ur+fDdbYFhFlgHLH
Bb+wu6+7rNMWlqbj3PN9iFZ+F7YyWoDqZ8gDajSwrFlNnObXvmQN+60iqrkkD/0ehHhCmmO6w+Fd
TxB/h9Qsr1ES9sxIW9z0JT7RhRiOHo5XAhn+4DDiVQBmJKncVI16SZ8UFULbI5FOnB5xfLh4m277
l3z5EwPztXtowP2+2pIjE/1L374yx/LwtAcEU2RcWJcHn2tDZQ2KiGhCTz5lKf21cQnwKL299FoS
lPcYJUgiqODXy7NkgfE4weD2OxJ6X3pBEhmlcK6ALI0d2QHJjBV1sMTcXJ2/DpLT9LtbuWJDSjx9
yMYWAVgi/wJgJFGULrRiMA3DcRW4sLkSoFX0JQSzxOZYlz79YFIyC9cTgNhK5yNWmECIgiNH7QET
gw/HO7fYQbY1SYCBfaEtFyTa+A5z0iZ3U0AdQQRZIoWZBsg5PDg22oEjarWB/W6IOA9eA5FxpySp
B0BfRKJGQNcLCuiXNcHfsFB2j5Emo+TLyebz9z52hXbnS1LwKcojUc8ccNptzA45YNB8PgJzJkSd
AXqEVqrFIVGS6k3MbnI5EGLyM9KJYd5Dk5zJjEtdw/ZdPxGyByN93gCTf3Ltkz5XcKb6l3XR+KRc
OFE21vLVvDPkC5BmNhx8dwTuSzGPIO3I8ZuPXOQoWpqXQX7snpzKQX2j7siOyDH5IcfZpUrCM2x4
Usm41/vogdgR5qh6QKgQx1RuuON1Pj6ORf+5n05AodwXCHt+z/Jdcb81A0dwxXkUKz15r8U4OSo2
pRVsNx/3L0jjCYBHjFBXRdG9Dw/snuU8bCHcZCnuqgYbLpsK4Pm9oFpMklM7PIoaotGHHADy5RxM
9XCcYw1UJ9GMvCdFJfSm8FRzwPpNxcSI62zy4KuLuap9w9iuCZvtiRtG92aLSZejSdWkw9S/9qGz
g28WNQcyBI+CnjAPmk335U4bgVbKiHwnS7VfUZIPZErz6FM88e/YDtZTG5BJ9ClTwqXMZaXPoesr
JcLIEY+VG0acmIX6DSYyArxMKwQURUD+nfScuAsnKBp07GJd9Ywbc9Ka8qyop/NIDYw7zMVD8gOt
YPxLDATFHwW3oT/WKTQ7QFdtrGp7nUyjrmDvpvDBFiOBcy4x+IQBeJKyG4RiyvssOpY3KqlNYi3B
cSUHsYLOu29loMxaU+fwgWyHy8QQJBtuC0naol5sSPqUHV9fMkpILJEiFYSUGd81CVnPHnBlrjCD
N9TEH7gz8zSeR2wLhDU9deHIYD6ilJtLSo6EMlF6G+xnc09oTp0yJjxxAVq9SZp+HbrjiAvIP2nn
eQw4k9hsCKO1Htg6AHn2yMLNl2du560KAhE9FaiZ/O/pvPHRXa2PVmhbFgnxbRude1vHT21LoKh8
yBwJqmbp/JanuH/mwNdieFXdLJIdjYR5zywytsjnLcmFUFZHwdfOklG71xBcWLRaz5oPBd77jfXu
z95E9COgEZhX2q/gyXpWHI6HHudYZvrDjkwhZmt0uGu/h0Up6kzwq1ugw0xUV23ZHuWo91yJC2ze
Q4pLxK2osL9sn0BR62Nrj+kyXuMs2QrKC1jmMPjQZwSkECPzKriW+ZC2BOe54xq6KXvSo5+b2PU9
gPnovqy6AToOTmyUYst8RgQ2+PB0XXZcxyVfmDbVdZSvtZOsj0yw4SL7wM9DgI6kAlFu8aYMlOoE
9xERSRRil8rZHh7trp+JbYakr5kPh3H9vjytDhtbHyv4Uigg7rSnUrb1tmrTGQo1E2FMYJh0bzk6
NRmJd1TkiQOzmrtv3amgUFJiHaXizIwMjMkSiss57+7CkZN8GbABysskANhi3oAR87PdsPsdMU3v
OmpR4sZB1quh5EQ6VaYlcwnwg91Wdv9bM7S/erlfF02sQ4pjRHhX0EGsnJvS/ZseIjVYDsb+oz1S
xAoM5YoiDMabqp1ez/1GkLFXLsV0MTVQOhcA/Dfeelos6rVruuLz2dFP3ErzgHChK7/ZinSBujCF
FiqAMO+xK5DvinhFlnP+3Zv8eGD7kS7jJAy2cLYbIaJoaFVxod/zq/oIc7MymZFRhLIZ2Z4/RPOI
QadYxDLI2Mqpa0AhD7n0tuhfRKsy9hxfUk5K1iqKMHZThSrnxkx4SNg05jvTjdtrs27HP0xw+tqP
cne6NH6PyyaYkcgmiSl02DDoGUkinkkQJUOJicRjkwXdlURWEy+LzTT37phAAG0oLMz74fhadicp
ZRgPvJ3XgBNIUxlZuT8QvsB6M+/26SuLLvBtsqdjuVBm3XAYkflWpfYz1dJzWZR8sHbLf6OcsHwu
qVqVaILaDoT9QUUD9TH6OQ5fud1l+bXJkj+C6MCijDhIkWxSiaM3BMb7DNJE5Reeb8qKeZql3pMB
hutI6HLq1mcMzXIJD1MHxpqvHqENgds6MUQQ44iIrchLfClk5kucdzXNpKKyBrvCTESQc0b4A8Oc
wi/eH6iWF+0vX2xTsXTDvP7mDsMBPMQx3vMWmR3eWYAxHNjtU5lw+XkII66SGLEchZmIDW9HIJtM
FniJl1ShFWeTbxPcDGZ6mvURpFHskx6juEeBr2RQ6x6YdPTZ7aLqwzwv+5fzkVCHCW7WQBwuWOTk
pMZKTqeONT1X8aWGCK1OKf8xqWtVSAA+dVueKGT1Srm96rSmQMoxoBW71worfsIlsMsaCO19CU6j
lv047C1JWjd+K8uE7+l2MqAZDAEl0RwhuSCY/UK5ieUg8VhTYklEBlgrdWGISqlQ4whhB03uLqex
YHipMW/73en4m03R1/DWZaeayIVqUCQAd3nAH8CclgjqiO3ouISu1X9ILadvEXNW0W3OyHCjRqzn
IakbLBaMJQXxi74hHYgzjqKr0ENBPpXjnj8mE31LrzjoauwGF89woXPmyFe2lmm4iS7s/aSoKbiw
55jr5KLMHemPLztGMcbcBIf2XbIn5YJDfVfeXMbLN2PxHOVG0TAiUoiCkqmxGoGyaMC6ef9Ycujx
A2v6fC679Z3WVwhiRSQEHFRry1g9NYrrQB/ZtZQKOIlZ82WuycDLWOBtgjlXqcpHifBWhQ2X6vvX
PT2hHVGAXchdQf5SQqcgNHeo8FzUVZ3kwGIODi1Du6t9DhXBpe9rA9gp8h5LkIlFnG/tLjfP66X+
OBYw7yWwcZCaKJeJSSRmcvhXfukN9r/JPiZeFlGpPHhffKPKodfaHZP3bt1DQIapRLl2PjKO6AiT
CKl9Y050CKWT5VBYnYgzLCE4sV5cg8m+OfFM9BRgwJN/6gNsL2ERB0llUKSsKWvwFxE0VheWzYZE
GWV7oUHBSzUvfAifufJLISLekJjKHub+tcLFPeS0NytjAmeywfe2DH7FPCy2gUiAix2XNV+gJDCO
oj/K4zCf237o73ebyLqcaZ54Tvkax96bJHr0Q36eF8kna6bg4Hs5SRTVIXrD+Cc0mZ/DFqLcIglf
KRj5JekmsI0TNYZa++lEz1/DSmwd96bvduGDLzvMKdbiageI56OMkDyqcHLG4T1IkkiXYgB3as0k
GReyy9230xJinfcqe68YD7uxd5TX+KBZ3af5mM5sur17ToeMkKuBaI5eNdH9q7nl4DqG8u2RArXK
Q8nA5dfW88bAy/SIXoK4rnpyRRscqAKYhlMlqgKJqGmyAEbh4Dm8HgQyXT6/pOm9MAxy7PCuY128
m8dSZWUuRnncl5+cO9XUEQ/sX/iKqUkxa2IvaBwz0+OrXrBDUTUchxe7qndns1PhQRlDZh2wwWH3
Dg9/fNPYePjIZOzxszkNY0/uNaThE0Li4p2YhdyBYE5BZjmpqFnoyNgLFyeT47QUmuFPmHeU0cqB
ucw1vzEjlsb7nLkjO44aDEyfjA0jX7Sa6LoSzhBHUd9NgCqwYlQiVehze5QVfKLEbAosFWsI+P22
bHvKES3LROBKr3Ov60gFgxNPUNzXuPyaxjWhtgHx0OFw4m35aJrw+BvVQPs1oUd4DXBRITn+BriD
AbdwWFQiibmygK6DT4wMAP4YyNmvPjHl7fzSYSIfWxLEd8c+znGisqRu2WHflgMwj74uXkqgXGMO
0vp0Awe3wrW6lYJoEzhNNs+3zlHkQduVfNhoEcRdLq0Yt+OOaakemDJxv9qSurimTHwpdhFJSd0B
/LkMFYMTm2wBY4azO+VgeY5h/9ZkhxhsP6ssniradB/6CrLGCKjh+QLb/9eqUf25ku1gSnKBioZa
kkuUf3vjcSJVQg6S1uJx7d9kgEKKs8nGlPULg131xBY7SFSsG4+v7bajUg6inpzGj1z1bUXr2zQ9
+r8UClzDaGY0UhtkE0DGWDBI63p+tXPCAkfl+o5Zi56SaLSxuPQn+5ZrUV6a6G7rIMKlhDuP8yt2
wY79IkVGMXdwtGmBHlDSuLTEcWFhP/qpAw2lsiIPEJrQN9gzp7tRZiPsr/rXW8wxjgMafq7pHMox
9ZeN+V3An4Q/lKYIWReWhoTp8cpIFofM17M1+z0F/r5cP9HA+Zj4qJQKu1k4zFc3QVQHxorQRjVI
UzH2a/sdFccyK++9bBbjA16AtYZ7pBSDeSo8jZ9CyHCISnqiWAEtyXWJMYgv1GyiiePlC9P9Xg2X
TMW2kT4matzYkorX4XrQ/FG1YE92MkMoSo7Mvukbch0Nd5Y5ptqHSXAwfCvR/Dtftn18G3dxSVR2
zaKWcDcidheurBZbxO/UciCM9Z2LPqVUzCnmzS0mk0lPVosIPBmgMN5NdOebCgDaQFsjkp5UnysY
NyJBD1jn/sBXwZMfZTtmgkkiD8brSGSYo3I97jTZj/N57lbC1TQ6YG7pFfqRlm6ln0D9LLLV6dkc
ASaK0Jy7dQectNrN0cRHKRkCJgYRuqqjGlMyU3mf7LgGmiuyKM1TP9EVYTyZ0pziFXU1TFfTMSOq
ehMNhNaaxw0KxQXwqMwXDgebm1QAeAvSiEVAxxp/Xu5p7CchcRJFkW++hhgh4TQn6t/SrbuzLXrM
ok02+R6y1P3Wv41WzrLGEH3xpsvD083O1pTgGDSyC7GewQ7ZtmkOpEKA1gxDsnDtTtQPiIofXWDI
GmoKACF58l0wDJdnvhbY78FQmGB5n2QEonD2UCzqsMSUr6Jz2DXZM3NIJ+rZdgNibRMEaCJoLW8T
0sKW49Vur7ks1Qdf2PeAB5MSYJMak8PnbBPfDOG4TfFNMKZ78NvEupoRTmYChXmg1Ahknc4N1uGZ
XZWbrUREYBOedzEICaaMZfoUOBimYkpEqOnM/W5GCAdQxsCLVhfc/Rq9LNr0HdXy4ZkZ1uUXW5gY
e27WExMsaB/aQAppnfY+0/PELDK1IQtfj7vLbWtORIEZhfUook7RH8uY1uycP9hRKfRucm8on/Yx
Sfs67lESO9jds746WfuM3TMXT8Q7Ec3EypQ3+nNV2g8AL9wdKicUnkz8FdoH7iTYhXKgDGU6drPN
ThsczMf9F2pJTG/AbrM+I/eK8WLRdHzkcrLXMqxN6dSqVVW4nIp4xp5nc0br+7K+A80y3e/DlAzP
+CYSrDYDxEoAdd4c2ialWYPLCt+15rIZJJ2aeHebzEAmkgNXrxxofTISQKUM9Pflkt8dTv27aYhn
vn704BW+kyNUAvRAQJFSi3w8UVSA3ui0G9+bnJIDHIIbF3XZ1eH9/oDLpYrLQWey37QLYzSAMA/M
nu4PMUDJae90YKmW2BbL6zW7g5hWiS8+hEHxWCzV+LxL1dPswjl+ewn3MdaX2t9DUwQLI5m0c0Mf
/iN1RBemkDvYpeV4249r/QeXZnsSUfA9m62bdjC60sXmPU8z0eg+2d5Ge1bCtwECCHZAaLovk6Fz
64vC5YSnDg4cROQqMPCX+kvRQAYMG5ftkUeaLI32WHPBfUe3xb9MGc/7m9Gc6l9J7QF6WExrchmW
jwkDFJ/6UVrofUG/Z4NnM2qxQW4d3PN41xNxVjseo7r8sg+S/CFqVHl30AFTu8a6wMh5F29ufI72
2XO7rkeVG4Y7IwGXSLwOKrwLtwB0CrxlexQkiF2SIBR+sxXkrtjaj2VAl3FGqE1NZzcQ5flmFY1x
YmEN2ys1Y6CPSihYO7F7m4Di+syUI6VdSq1liZWzVqZ4wBd7S74PLDLNO2fpp1JiUBFWeRbZFD25
nGahAD5AO+weIADYJEUktL/BvZ7zMdyeWHAZZ7eZ4WZoi5xyTvWY7cOjqDDYIhmThSBEgY/khBQ0
ITfCf9eC3ZvBqEQnEuqGlCaZTi/MxobBo6CZc0qAKfKXlz2m2a0y9KeiB9uWhN9KkZC7qO0YY1QU
0V6Or2fqKwipj9VItQ5MBVTVsHJscwqPF6GLuZSnl77qrPiHOT8qVF2K4oPZpvTtXO1EBkfxdsb2
vyRSoXxD0HGhBh3Z9yujOA/HxUA4Dg6TirGKphZnWG6qnSmVh0EPWKqUy5Jx3D1x4AVvTSTX0uDM
kzzJnwM+4ZCiUAS4xD1PjgzUXcBzOtOTbZK4P416gjoq7Y9Q8WFgQADQd88WSnGMx3QUjUDL9c+o
VBFUDJaaiBkPeOu+tV8x1MMXQhWBV5loz91nd9oTUF0y87Y87akEl1H92o5jByios7DTzOFDfwIp
6aos/FAOyfQyylWAJyNInGLjrFnzJyDHym9R3A0GqQeQzDQ2zNtsv5sfL43Zo6ukLIgY/OkcO2pX
I0g56S75ncN8H0c4yHEFJIBiSiH4ojbUEDsMh+bt5RR1L8pJ36uL3a/GCDC/tBlkyZxljD0+fMjr
j5Hb2jc2xKj1LV3no+rmF7X1D2wnG+iUQRLiSHuoVXCiPKkpzu8jnefPmGBwIoMauMSUtGGJWcqe
y5YM4e5TL8B2H4NaRWDiUyT5tnLlopSbuHUZiTcQfgBOSaOnl4mY0tbTG5uRe2xK/8SHai8Uj4sA
LoWM/ceMNFTdDTcX2AbDE6OjF0rkXVaP9LTr8j4kJTvrUiBLKpgTe5uRALITIcTLkd0UlXx5EiGw
ATWOfT6AOikJgdXc1oCXdTQ94A7Byavluufre5yYhab/JuzVDMPs39Eaz32Plhne927oSCqYxYIf
T9mm0D8RDOtPzP44gmtLn+3MEZKU5dPlQsJidrAk+lbgSd6V6okBeYCHxRg2C7TvfPsMPdcpfQUO
a/fJHRIKnXmcP6e2iPenVtZjji3mk93b28J9LsG701bnLavjcnqIdzOKYUUj0TuOqRIFD/dJhCQ3
lAXYRTTe7cp39YAwDomhUKQKtnqRB7xWUoeHd74ZFBmCYgKoWVcCL+Ard0Ia9SEv5zGBYg+GJCV5
4XlsC9ByCVbVxcTVffH/aDqz5bpxpVk/ESNAEpxuNVry0La325b7huERnCeQBMmnP19B57/Zsdvu
ltYigRqyMrNoaqQhlj3FLhVGklDKZPK4r7yGhun1zc5/IvDpDZBw9J6SjfEiktr44LzlCzkVd4dC
aGS8RcYais2lllxyv7RwCvCmZ6i08VmakzvdxFH3RjYnOJT6gBLCzABLFqhHpksU9oQY8Epd5tEv
Gw5MKKJjBE5tYSMGgHyjJsV5Dk3GDWAr3MZKIrkt4qRj6SfaUY46h4HoJpw8TXDxFAcYe0RKfGwe
XUpTytODTy5wA1X69jhqrolZ+ZZDttxNep1/whFmbkJXyL0QThnDs72GPin1MnZTwYeagPCJYe8M
Hk1OsRAh/InJa4pj+qfqxmUnMBaHE5YIPwYy4IO9+u27S/htHFMCSFG42yXgRo2W46zBcmNeL6UV
DGImh1gHU3Gff9uUkkud3GDTCSuI5UO4IkIjmwf10mInQccIX9ZWwsyHym5X1ibugm3q/OC1XpQw
HgGQhbG+QPQMi4xG5iZbuPYDG0YWPLjgAU03MPr4GJUgFEWWn4/XqaClbt2vJL/UzcIyr8++0zsz
u71VduO3lIRtlxzN+3FFQUHs5sOvUfshr4KAtSpQPRU2152G2BxWdX7nKaIOjJmugmPt2wjdABBK
KZCHdAFjJsIAWEKs4KJ0qZprv3VbFFIMlCdlyADfhRzO+7EO9M47pvUyGu+EliSz14OAQ0bFIPec
vPMVTpfNH8YVP8TrfEmBzL0sP0pjOsYNbIakz+4aGEUGrMoEOGyNM4BtGwsWLqRRzMZ/s9SOBQYG
i/AVfiEBCaECzLPu8TBND78HSF5wU4OdGa2+pHdvid6woFMY+bJnvV0E8hwMNVBZUktX2JK0B4Us
c8AViFloJ53PL4ODP8tDuAXGwqHX9JBYxlEeiAY69aU6czYO3kZiHlvG2kJtxPHG4hASr79C6uqv
A3r5L00m42FmgBRxFDN9IWYECwNvF7H8oZbEmra3wXRNn+tlqLGTHEBkiYAeyRtx/fNdrACrJqB5
zkdmcUYa6zN5u8OPpOPiPdgRFFBolzm0EyoC7ODi/V9bwtiiJdE39Zl928r+p2NdkioIDGxegSXt
wKpEUIEfKfdGuDJu8cNFPIjSyiEnm69HlwGytrjiwhsih5iEN+IuvrgZ+eIzKUTopAgWKJZynj6k
Ayo5DHz1RWyXKWDueAOtAjYxKxD2SZDDAE6eNlZkPtxl8NzAT+Czh0H+gAE+vzHg8o0pSA9iv4g9
MWIxI74IdmJ0M2rBNUMu4+u4SLpFpFdCtSJwq5ADCi3XPmNCAksN4u2dGRN4GvPwcIU8lQB09Wbg
Wj9cGuVGxtDvdrCUszMGgXfKRfFTqdvqfqRnu81YACRz/GaU73GBibti/AVTSN01K3+EH8d7T+kZ
Q76C701heXz06zz0ROSifoTxSE0ioyEnaIuQk9oeCzgTyR0umy+2gOqhQt5GclX1zVJZiBhgr5qY
InqVcWPWLT2n0DMp9Ij+jY7/sQ5IVsNsgmvCd7AhdM2GRO0TlVieArgJCiK7Ufsv9eWKuwjMgSgp
RPCGyuGKePmyqlAdHH5FifDG5MC10HZYykHjo2Q0WfE1XB4wPQDNJ056/rUoF0dkO3nN4ES6bL8u
j84borLBUwJWdsH59zTJkQJFBgevhDi6T6j5/Myi3drbLOhICWQNHmU2fQOvprkwXGcHaxASHHKc
+J3L+oG2bmpu2XxDekDZqIX1OcmJbS5e80Um8V+p1ZwXviU9fFt+bWSqlGXQk23No3PO/BsUvCh/
8oZEdnPxlS7qjLxjIjMD67P6gxJtTz/7XSiixDaa2Cb887Zmniua3iAnSJmqp0SoVrov/s/AC82B
QME2UBpdVILRvCUPtjgxjMX62ZMzWgPrxU+Z8wNscbUsCF/at0HDK6Wqne9imQqP7fX3rPrndLLv
WnxhAI9AE33Siov+lzqGDd7F9DbLKawXEgmcMfp8a7l8csrAVP+yWGJkcSo8GNN/0VGIcqz8SvcA
WBwIWXGRChZRA5jRCamh4vuogFZXfjfLFBhIwLdtU77P4Lj0meGAeVTQZnQ4TcQ/csLmu+Yqfmcd
c+dswEKpGffb3UznK1rm02FwTgXl3l6886DjxS4njGrwWWIjOVzYibicRVH6bQdR/yirN8zEpnIP
ifYMx3Eob4WVwpw1G/i5DWVum4KHMqmi1cOjhKAGdDqm519ppShLsUqRWnca5z9LrS0EcgEo1wMc
aj2oqS0HvzUND4zLLTNu+p+LuFhWJr4t95O/jWkP8ohmWVnx3XVwoXFHJx7QYK9M2l/Zu/CBbSEx
QIE9XzBvvWakOX7otPuFoVyOLZ0gpYLYAsend+NSRqiXpb0OqLfNQgUCVd0+v84mhIqNoo9UK1RJ
P91YBDak5WUCIUXmuIA6FhL54V0wNYWfgO9NruV7iN/YiOyOB8U3MgduRsJAQ0eGYmcCWzSLHGHC
Cap1OkTxfWxj6NgsHR4dgULsG9p0Ii4prCVVQkzyE4J2E+xxIIdRaPM7oElDbBQMAA5hHktRwDxB
KIGYf8IborEUY3w98TklcGsNLNKWNAMga2BSA1WOVhV8MB4J5ABuqoQ0PWAWyIoGZhDFErzVJ6vB
yC48q1g+IFaLgbEvGTuj6GXoAtVGLf2KqDacOLHDUqBuN2NxgQSLvhYPP1IbafHOKwPzqVV3+Cdj
bFcSN/aDqoJpgbrbw+CrN8vce3haUAfF9pJ2oUFN6lu9dmFAnG4NJcY8A5dE33eSqdgsQdoSBQ63
XYfTfLfkdOFQSoKbpSYKUkbwlAK+CJ/sZZAMcYFg4tFEYdNQWy5bPz9ePQ17LK1YLl8uZ0jD22bF
dh7zj+MEmrLnUfnQlMOE4JVzVq+YPuGnz6iYunY/JMrHLZPjrcvvxRkKDi6lB7qFp7wm4wF17pDx
CS224a5kY7k+x0NI7SRzHzvkvz1Tz3f7Mn64ehqP69pgDzXCwWqMabtbSpzjHRAJ8FZAAgl6yxeO
u/WJcay99SkxLvjbeABksJM0KkiLboIa1H6fAWihKyJUcMe/2HVTd2YJlsFSQghCryYF/wmPTqgJ
EU0cRK3mBYorc1nYWCYU5lkwXLe2i1l0HwkFTzGVZJYLU5rF1J81GfPel3RtwynQmI88jsOyQMWg
uGMuQ1vbSxuK1xRflCIj47Rqxg5wuSdEwYx67QX0JICXPzn9MlQ3c2FJVEdvbxfU2p46ZyYq94mJ
NVpiJugykpHk2dGJJgTrKyWPX/n0acV/9REHMapzkXHgh0Z1AgTtYkZNFrnbfYs2BEDL/Kc6RkD9
QJW0gddzbsDr0TE++hIrL+hnXTuNLThU2/7NAwHKBS+jOv+LCzPkGGh9fFvM6vrEoXHTVFmZNb/H
nUTqZ2rkoR90BSIkJM8NRER5EEBM/WNb5i0LP7km0goI+UO1hHfapembKrisr2XEvEUQcjqMpjJB
RXiNvhGUrZJeDWMmvl+15P2bvYoKaJa8Y5eApDg5qa1tx59qA/ZXGVIXRL18u6JyHxrvjwsnEmgA
1tfAgiiRhplJ8MqJ305Zg84qq4Y7sF4oQjklpD2kygUn8M0DPwezA/sdJ5edUDTCbLpSUn4wElak
+YWIIJUIFAHALi72JLIMImV9nsNdrUbY0TXF8XD88FW6dfPM5E36ENjgYLLuRZRZhtHjvQnpB1RH
Gza2XMy2gB/uMiHQDGCdjgACB4I2BGbJN+hVpNaYz6sUDWbLphhBSOwFrA+rg8sDCnlQDHvPXoGA
rJI5gzBzc0Dwd0CP0e2cmfNm6fr5jvz0FySAv9wC+yx6PIMCDCUtwxevQ4p9FcUNNwmwLhThgtOf
07YzvGeaIOTVXd78xAep5J8MRouu4UnAxMB9oI3JCwgXRtyoH+1KJvI8DeGzalkKvJ5N/9CcKeNv
LMzJqeAW8caVXyzBzHddTNZONCpr/O61Cp3373m5/BE5EW73GP4BhXhFvXLSfFx8EZoCgBRhdlo9
XB9Fj5UzsH3DXA4avSHJClnEt1k+6ZuV0VirEpm/ERDkV4943ePnS11vNtHQKFB/PxYzuQZdJKLj
q8pQKK2wqFyDb/IEPFGR2qH4AJNR4nGscREALlHN/mK7Fc/VEv4dd5foKsZt8c6jN7Qh6EItNhe4
EkNzQ/au7MQcOviaNcln/zIqF32kr4NCxuu+iuZPkWcf+jCEF0G6fKcGPp4vdBkzI05188ny02n7
bk/YkjjGSVUNcbtCDNWOM28hBHsZGxczPCTP5iiOZLFw3svYAIM8EAvQ7VxLdQPXo7wG9c+cDQlM
QSlIMxhbuuU/RAEKZMfEydR8Cy9JbDH0fQb8hmhLSyfYUEMCfANdq326bLSRk2h2/fAw0NWnsN1R
EGdEEOaUotqFKio/SQ4eQgJ/X2xKazcukr5R4SKiJxdZ9s75qkajZPfyI2+gQHfP6RSPUKAk+bfk
+Pd8bddV/6mYisfh6cfZYKw7E1shBGooxEHFPeQCtYVMw2qqWFWBO4vFrLnY+DARIFUIfivKcErq
gpZK8NuatzgcUj7hc+q7NnNhW7vwd1ox5igEHxD2WlvTeeWYQYpQ0y/UFn8B7xCB7P2rPnnmLGYj
6pdHdxufYQ6KBgIDnZkhElSnO30wNyZN8pFhmFfuRSykaE0A3VFjIu7+CtMcEe9C5sGbFDkMnOMW
JrJdpo/Nef64JnEV6HiwXp3gtWn0WlSywp17JTKGgpwAbxLCKZV9DaYSAwZOCa2jEoESdRJUanzM
oIjc7yU1AtvOBfKTKDJxODwXDs2G+8JuSvfB9czPpCJ85cjs4Af+xLcrakvUeW88AU1WbNikH2HL
MwYsCTgqBMSGCK1o0OZbxnCC5dJ+YyBB0SHhh3f1BCWXgQQvVEROHvyGOfWvEL7Bjtbi+Yj6/vvV
hdEvc0BNCfazea/N+IuapCSrSDSP2B3mNrLmRX/j2Xh7jKNkzIuGEUvjKXONCC72nmGTDfjinCvv
dvlaS0+a9nVe0wBbNQq0c0SzdLvMPFZ0WupNIA7fstUrviQoapi7ZuOPsoS6DpN0fROUhLuMISXM
QYpd5Dj03QwIrn3Y3nqLBsS6gKyi7BNytLHgxbF0wwOdGZpv6S0BZu0wMYGYCDd6kLE4sA1NjgKc
QxO342vJrO+OJFLjhlKdN2tnIB+KaqFN+YsRJjbzM+TPaPXbB1VXsPpizoAY7Iu6RmKYZ7ggpfuh
NG2rPs1/7FXv6d3sccewkRMcsfe1Zay/TKwLwZo0emwKKRctGgp/PZYq/V9Bd6sP7lAjcqm93/k+
Z/iVWo34jbc19RvNne8kCgpmpgtwyyPaG8wl5D2xdE8IwFJ3jImAbX46LYWnWmpDP0VtGqzchxjQ
J+ZTohOHtsJ0mLYWoBS/Gr4hei+4nOQg+sflJlAkVRPx/06wsJaIg3UxP5GyApBN6Is+Z+HHAnhF
CBqpI/AleWn3kTJiASPB/Yz27KDoUQv7Vq0I99SGtsszWUwK2uE6rsuF5LQ2dfJYzy6684p4cTJN
xbd/k/jco4RxoST6kUpP7ST617pI1BEqmj7aAWmG2v9vqIlEkmeQStKyO3VRwCWMT+mrdPGV5hLs
uqQOdCz6wOXBQRCllRIqt1PbJyq7zxg4gGp7BFtIN8DW5xOzDHqhAe0uUAYAH7xVr6nu4WBRMnLX
T86+tRRulyXQthm+MQUkfoAFaN4Tb1eqk/biUUB0jlmIw8mLSzj9Fb0NIobfbYdfK/AeyA6feuPG
WBYQG9bXQU/g28haZE96FN2NnHyJsay3o7qZAARHrP0gcuMnAKiGMBCCwkGHxHj9X+/aA4+LqMbi
WZhv+t1YgVGYlY4KggLteUqn6yLpo2SCLcC4V3KbBHLLK2WaKReXTAJfToYGJyBwOnHFobhvbibG
Jje7tcmjlwCR/vjCJYHQbpwwRnT1B6oUci+iyHujAPBVDa0n6JlHL7WQn7aacbZiRtxkW8fn6x+0
WT7I6aBzYw4o20BE+O1HY0yWqxuaHEoJ9y+jlOxz0OJO0bBxQxM+gkUKCXLITSP1pZduX1K1zcxu
wqkJb46l+YnnMiSalj9/DZcGWyPjmCUDhFD/yLk2PUcuiJLyNqxTdOWXFGWWKzCyrEp6bKIwqP17
kcTlM5WXrMFhVbEYNPPePF/LowjS9OGroD6LGlPvlHVXlHy+AskvCe20jUjFnmjuTgIj+BzdlNAA
FOYf9w6NJsraenxiLQ2fD+hB097wyab7alUTwKxjT6K0/SE/bOl58DojrG7d3PGFtxH/TtSdbkBt
l5j+dzNB+nCYx9uDk9UqObtIwWwggAG92Z1RtNK6oZrJ0cWiz5UZeiAwg5DFHT2W4iIpigEukkzZ
UMy/YdWbuT2mNXjAriW7kxJLjeJQJMtNvcsUKyz5gbxpoDQSbUVTsrTrU961sBq8mYhgN9pywm1z
yS5lyzPIV15iXlEU1byxNpJzFBn2YAp2UaS4GxYn1exU1fdR2z2X+TqSRnlBfguK7hnJsPeaXraE
wsW8nieIoAzzA8av/FygKLcQThGwK9x0FL/W1jKGm3gQeQY27+e7UG5gHqgYFu4seQ6lMTpbEA7a
diRc2/gWD2eLFIm/VF0GAs1XR+SILqbjbcpqy/ggdyKgX97B4+DK7gB0ccY3zKQsvmL+gz3iwS8b
Cayd5TIINCSmlijjRkzkmc1CiUdaw/1vZ/RRls0GHdxcL9cQbqlLDdY7QhnJYiYmF9MDWlnYiZJb
zmO+mbal+NzOE9odFVGYIYPPYW2B0uo0hOyH/vadUpgSNEOe3FZVyuBKgBVrovSnLnh6aiYGm4Bb
qVeJwTIMtbBTIU3DM2k13KJYKDT1tv6CnDG+dajxbloUfr8ZRHPUNMdGR8yX2oFzJYGPB/nZBy0T
QPLwvHW91e0v8r/+q9arSajSwgSQ2wJW973hQDAU9KPIXZj8tA6/qNQ+DSYH30+G+rEJ899nt5X3
bT0n7Cpgn6XMBq+NXxkX2/xmgO10t5zCkemkXBoHFoFO9fkscOR8ZPM/c30k3/xIxZtpVXAQx4x7
NERquM8KfEdH8t0zuAB4w0yudSEPnw/3xi9eYHxKJZjwzlqn4ecB6BAXgFdrHph/l/gvSmGSi5E0
kISpUzqYPnvrZ0Y5K8OEZI1ChWC6wTmPFVIrtqUtLweLov61Ga2F1/B5rsolodtoJiETTjHqInlI
r3YVMKT9hFxKBXRopH26eySlf70ngajmGQKMQs2R2ltMKcYGIy4XSDUksQEZLnCtPD2PtowrOVBD
3GW6P3xsNKmqySnWmog9YisBe+B3tJkBuN87aOPYWdF0TRXCJjoJ2AR8+0Ceir6uh9zBGclPAo9X
gDLlAu9DnY5/LCeeOBihnQPhblf66bYTznM9MqB2onbIpKhIYHZgqYFRAOiXJCnBGpyVru0S2+7T
FThzIc5yxFs0rJTtOSEB8iInzYiPP+2rSoUkIh49kL5+mZn2XkPA/6R2bmY7wk4Yhyrm7C5uf/RY
s2c1w70q6fn5xSx7o0O4uB4jine0hTwjOhHLAJReQf5Jl0y2MTvDP6CjDMgHpPY5iG4K1ZcD0UK6
wDlB0i+2YFSR6XwX7tv0vxx4+qmNeRpeCf5qMGGL6bf/qZY1dpbGDv1nGxDMpTAds6r6akzK7Lrq
moMCoUnQaLkBz+l+3DSh2R5UUSBcnvUJHk0iy0RXeIK5MEsGWRLPlVcnQvIH/A5siuWiYRBDkBP7
MRVL7qB/U2k//9MGuHGZkfQTKImwBf9uuy0zi5/hd2rWbOEARRVnEsHaEQUKJYf3tfBrXl16eli5
rNegFmB2ShMqqJTXHwEHjpSIVBo5eHEg5F3AAIuB0BNzY4c6FjRtbIXvM5MpLLGAWQuBEywJAsxM
MFWFwWZgQ/g3mbT6uAfZgTfOwo/y6m2xiMgDqmmYij/GDda5ndX+wcZ4PGEzSNkDvA9xm745EizY
a24OxsYd/2QHaRhQnQMqC7RNhZ2hDiVg0Zf7AR/49d99kSgVk9yvQz6kg6U4lKQdZqdg85bbBHWX
p6L4na9z106EA0bozlJcekDNLUTNXDwv7RZj7n5IBXLJDISOE5Qm0iQvsXa4ZgLtUGnzrkGker+p
YIZyo+wjdTjtGvXZwyXPJDiYtlysO76J57GjSUGGkM8yZjiZBkGEA94QFba/avDZi0/6kFxZCTZ8
UHfCktP0gNQApttqKNSxg/E0nU92De1n2TsuhBhq4BiyWX5BrIMMD4EhIl9wZzAOxAPlT5uAQOFY
53pGRdhCmAWmAs7/VLlJXbwsOefNgurwsbjInm5HrhN3GCQk/5SXGT5E52W/wNogNeCHyXsTWokv
w6CgQcACdTYX8dCVWC9ZkfnVCbqnBohQbM+UWhGLiWZLauPvhEgkAUlx0qXO1/FTJy0mY1J6D68s
LYJqFpw/RNnqRbyv7neTe7E7GEvLs3wgAYK20D37+1WvWXTDXK6mr2INujSlXonlaIOgoKLp2ndV
3E97nELSATF252wtACxHSReS9nBvsJBqqCeYotTlb9G85lTkn7TlbDnh3MtI+HEE3HkzQj16mNP5
+pDWBcVeTLpu6XIfaBLIACdjBWZM3Ec4YJx9ZlETJwzhb94GCa3Z5f543yThGLhyi2B9NsNTHtNC
k6agG2kAZoSu5Mxd5s3TAsbWhcsLzHsiVQJA6WTp2dZP4//K5PiSX8dnV4Drsh57xICeLke6N5La
33FFFuwhMDHXQpCL1FRdlNOcjR/eHEsb4ArjtvNJVwQMk0l/AYbx0PacQV+/wzuEWRTQseW7BMyK
GSYjjL9C8lbsEIxfSXqsW+gZ4ujpJCosKdIlEgXj5L/Byh2XHawMDAFzL8ndPg0yVn2L8W97EJ/z
jOSVh2DMvAhqZonjZQYbPaXiIsBzEUvJIYy2b5VdX0zJfJ+G4QcKMmBTgUX0jgxxSxknyFJVT7MY
Dc1Ci8XJXWsHnBNphYERqi24qzTzTHk5IrA1GNG+8WQBn3xR0ZHYSp47YwpqSPHr9KQ122HHEfqL
J6lWxFikvu9QgPIHUwjAp0DGaCIYzaK8D2p0P1iGCsUEFm5rsCPC9pYFh0yqT0oMrM4RVcVmgN9e
nCV9OTAB0PZvawBxzQEzBBPK39zh+RG7K4LW9X9IuNeoY6ca8a+tLLQ6COOQVAFJrYLFmJP39CDP
XcAFNcGIgID6xRdZJG9giVNmS/QJMDiSr+PVY5Etdmygsyw/EFItZP4GdAyOhOomjODLOcWBF4cg
2jDkn0DMAAFl1/zPN1tjSsuxo/LShzQWnozmlYcTkDcEAc1HFKg1A/d8xZ8DD3fTUHm4myP9eATL
wrw+j2kAZYREG46U7mvb9VSmUn1B1sf5pnjBt5UyvMS9xIVA2QdSnbsmwZ7wVY51SuwW3EyPWfTJ
iVe/x9VNy69E5qbv/djH50D45oSSxUYfRsWL9dcwD3nKuQVPYjQLFkfgQKvMvaYTxdlPk+0tS6u+
6RoR+k5ccA01E+56tM6npXFJySo2qZq3OUNMyB0ilUylyemhjB7ga7ZQ89PITJx0zq8GBEfVIw5v
KLSut2rC6RHqVfPkaa5mAkfJ8HbirHFhuv9DkfDwfaGnot3rebzSoogBgJ9UexBhXIhWbiXAweAE
71mlpzwAMqj1wYDZXqU5wP61eJdax3I0uUMuZtruDfoo5whF4qnhXSlxQyBiLifN/bJBcwl5067i
kL3ybAZKuzbRyLvkkZ48JcxF8Gg9eE8qBbZm2s8ACogLaQ3F3YihnKt4fzqSKzVIUj7l3GbdF/wr
6LJVLwgpTjA7tbQuSVB43zGwTpjei0y3PSEzoWvkz3sNFElbypyBSkDHAXouRcCwLB18FKIWPmt8
WW/Oq4PhZzuJa2XDv40GkTzhEXIbbxOoP+EIK4LyjYEcfj+5o3tZrmH/CqGFjnU2vGs4BQTWVxtS
HTNDG5glKg2hqiH0wOUEaBKrKUQr+eOKvfF9DMPVlYIyLoBUmsP/mKea6UEBTF/wQtzKO+JW0lo6
KXjF3mXupy/M0wkFKdC/adkprwfxmbva+Jc4FKqVStPTEnzfLwIqv4rbpEf8mFTqW5JuSEEqABho
JOQFeOb3aCwACyvhR1nq9rzB8y453J9XekMj5b38OUgAbIm5PlGYc9XJ5fWTp6qiE3tuSEVrP7z3
Iv88JPvBEMnJqSqmgxCOw04kTGf1QjyAve+rSTteH2XVmrmECS3kQ9UxIxJtoIrAgWHWYQWDINFz
8Mi6NCe04qYQB6esDt6l7vhtSWmEDIw/BClSMnSNZMReS7YZLFxwJ/NXHI/f5AumpIwRYU2vLzqh
u2+dDCwEpWTmji5izJFOohUmCQg9hCekR9agv8J5tiBvsAEIl4yBI2FCqb4DuUmyQJWqHrFFh1cZ
XjTzx2Je3KP34TIRyLq3vgOlgrPqMXN2iPi6XwxTDdN1wAExntwZnKbMbg9wO6959HZqUtn4slAK
KehMpI1SKtv0Yt+b1Lje2AAYW8BixpAMlxkFkrXJckB83v8Tf2jKafxsCNtfyyX8mSdMZazlMPGy
JTkx/wAc9RWUTWgOwPBB2MBSyZyAs6QGeAYE61MeAJMOOLuC95TXvyX7Qsom7sUlEaJQ8a4oY5aE
yFBXstDE0qU4+x1HkggsfSzbu70jiXOkyN3bI1QBU8/tgE0dUHRJPDxbGETdgSEFmkizMRoCzcBS
2SoNhi6N5KzGr2MB4MGj53ZzwT5yu/E0B2JtfUk/aWj2Ul57YxIUDi/w7GhUFaF87P0z5hCAXpd3
Q8P0YO8l5B8QaWR9G7U74CaT67c2QsqA2YuN0BUxT8OZ6HzmJ0X3Vzch/wmoTgpnundLhZAX1iSf
eK3l3GR5/TK6EtDjAhKD9Ck2jjtBbADmBsFx/1/JFIKLuD25PoO6LmBlcXoBTJ0Mkfm+67sijbbn
JmPXPdZwQp9AzpyGNHsgIMirS24ORuzvyI7IcGKmX9iCET13xs5gzymWSyQCzUVBpALLxfbTbdLG
JMROLG0xQkK8KTEqlsoIWuA98z3GHttW4PtMCFJM3aiWAqbnLOVjWUcS/6OiOfnqigqsdEEJ7CEQ
pg2s+mop9zGqwCp/hdjEdaSbS0ktOfKSO0tL+67vXfVQdqoEqy3tD85l/ClWgXob7m3+BOxXfFBR
JNJr0pk32NKjfL6Z+ZQHb8VfAMTz+DLSCuKs4AfsHR7nXgwvwXJsqJ3ZNgb+4BDnzPBsQubTt/DG
A5gbNv1jr9h+poWD9JlJmM2Ly9xWyQBaXp76zmh6EEL+iHbfNIzWj4GoV+0RTAfikpnoK2BJIIa7
GvR6cUQ4HbxVpvx34vmjZyga+NbQTAmpl+dfPCOBSx9dG6L2KSp0jKIac9KxvtpnNDKiXl43UaLE
T55qZN5Y6qw0aQ2SWIpJJkphh7X0QuhyFdXCyVF7SIuulMMKlZhqAVABGrRBlWxiLkhuOaAKbBA1
mqDwBoopI2YJCLRuFPvc6JYvhj1v8ayvhLt2rNSqJsAgLu6b8WkxNEdjKd2PkKb9HM5TsBFvSlMt
XXsKV7NP3rW5WEiIz5AfFbUKJMnWWOLS1DKewvoWZgFFkTii5eKNf1JPzAE+c3V+gpVaXePLJ0PL
A0ba4nh8lBwvrZbecaTEyUFDvP1kUXy1MYdaNHsiTujDYr3dLIY8MptXvYAb4pzyyg4v6SPw9qEd
kJGxceBdeXvsn7xT/5hN8xtdQxbRYci/UoHD4rmg3ngwYFScXl+PMYL6wlbZ7rFau+sOhfDCLRM/
RiHSj6GUtRUHFfOFg2VTEj8Eyy+H8nOUZj1CfmhgnpeUCBsyLL+6E6ReOISoyhl6TVLiyxQfnA0y
MasKqAj4V0to3bd4cujH8WIzZbtgKaoLqFLGwBdJmjyCojapt821qNvSfAnmDFsBfwiXkq7ECMOn
4/bg98VvSHHywEsJNwZhj7oWmx/YlErQifYC07SJtNZio+iPr4A13sMLdaBoTSMqHCZ5FJmaVU8y
HgBpglQCqiPDdRCAn5T4TDhLzkpek75QYr4gtfp9kbyCkLwKVgkPWnL+0guh4QBxAiUlq41Cz1To
gNGwv/W0QnZVauxcBVsQO2MVkJ3ENIYynS4KOqvnfIvPB7AHHRaWZsgZvlBihe+6tF2AOSldYLA0
mN8N74NtHv8G7kRujNwRh89bj+n7tgP5N0UEYhkWo8ocp+YciE6OPQT0pDSlhMee+8wVhQf2OorV
mlfopzo9ROOcTMfoaclcf9N1Q2tA2S5wf8bRnzLWHNyuZi0fVZq/l2yfJyuSauxTCyycIYMwvChx
26ObxAGKuzHIIN27tF60+Ni9we+wVHxIABiaIUAFcEY0MUhl3++MT7Gmg38qRfSZYiJmII+SKq7f
nhc8Qon/ZiM6TY3gXKDi85HmbaaCoFmhMxkWQpccb5VLdFkgjqEoSt4oJ9FhucCtsCzpPmJJJ6W+
tFSaC1EQBc0kwQFH9X5bq/so2+f/sGRimDWSf+J9rW+SKfxjmLpjBC9cEJHtIVRM3i8qaVBWiZuE
+JK0mehtS3EywUNN9vpwl73BVs/N8oMQ3UX0C5sMv5VQSKQuZzcLnTTWDEZ2XjAW8lwoj3W0HdTn
lokVwQtCwYJoVVQaOWcbrjotr7CyxPfUF1PtKGwWIqQ3ChHlIQ1L+NDocqPt4VC8bjLlt3hyo6JZ
AMP8ISbHY4bnP28FtCESehYvDz0bfwzrGvjWt5AIvv7yK2icKGw9sgutBcyN3v8GEIphIiysFNVi
xqgOgQUvXAO1eLOqojz/PY7tB/qyF4QFvNqLWQgWXPnDsolZSDtev6Ge8SDkCOSWkOkK+kNmiNe9
YZ5FA0+ljtkXHSj64ceFCh5eL756thX7hBPMx/eQfv+CjdmpESzcvtf6dZAxZUSkFqsxEiey3Ulu
Q7XQm8kKCFz3SS8bBa/XOr8GXjFA9P5b+UV34skFLubxRCQlgAZSn/Sr1jENSQTvkKGqTaUmX6BL
X9hTaidjrZ6NuzmfRcZY4yKJq5dTKEKcsZeJeoWvpNdU48RmG2pVzGX/86asbpXL3AlwLWq4ts9/
DzMNldxAKGiIenAriSjTbIKvlwFhlppbB1zBQgF2ZPk4PTFCgALQS4mECSz6QMTsDFQh9IlmhC2u
MMj4KCJRLAxAXQ/S7HF9izgOQdWnoZIp/kLe1TkObuhiQET+ZiuX+hWEY2PJzblMn/vauds4O5aH
iHwxsc7jroUtgtgrkDETN9XN3S8/u843WoKgCf9mM59E9BIMfMObOtjJL5GQ78XyAroK/4Opjwri
zw5zNVo0JqsKHZhfP1tCk2qJ1RxkOHQNinyAMnvvFUsjCND7ylkEXgk+2flAJPSFfdvLUyu7X3sH
L3oRjQOT9L/eegYzieoZ8x5kyQWlO0tFaJI3GGZ5w6ZQmD8oQfOBaerFAfdaVYWU506t2PrQbX4v
hq5+M0XFxkJDmRA1BXU05vdwWSoe61iW32PuumUSeQ/OTseQ0lFVlGTKETzthLDO37IrW8K7ja1T
jzvrFRZxhcIklfbU8Vh2GStnDFUegyCPfrXTFj81x0VNEPHV/KlDM1I8ZIuMiWUKrhdadkRQMDDP
kVq7mh2Gmegid1qZ3IjQaOL/ZSIH9CKeGPOD23LDuY9WOM5v+nQ/t5tBLAzZui7byfoUisAeShvv
OBE5ARIAMS6wm2pJgmDbjCwTvnk9t+V90brnorRpdSuamzvmkSvloZy0TEWftKunmkH5woSo143c
HowiW+IGKXbFqBPgRUf3GSXQ4yW9P036exuO4wM2zhyfEmlJ06NECXI8UxXQB5NFrpxuGRabWAHq
Q7Qlau6QzVRJOx30JnlaS7Wwz1iuAuzIsWaUarnJsvrLFIwUZUTaDli+wPaCcHACOCOHSG5ObRAf
1bBB857SAw0kKxcQWT5s8xrHhP8k/juScAA4hGC0o1Bi6nx+a7Mj/FFt01p8jLn131tIQx+JG5R6
VUjo3IPqGdle9jE7z/hbitymx40ehp64X/nwhW8GghYC2VgojpMoyJg1/w1KpPgNzjcPQcc4vdVQ
w2VpEhuKyblokPKAxRinKCVCMT2Lu4TsEJ68dcySfTICqeLVtwBa4wkmpDQLltYw/mdZSEJxJG62
6vq7iJKn6aAsLX2/vc0OYFAwV/5sxoUYtuWvrORx7j1MdO+Yp8Cx2Y/MNuiNgtuzXvOB3+SFjKrg
icaaQNhuHHDmxDniEdmqAvnLMM+FKiuxj1abKwrYYjBwI5TxzD1phkEc1bqr3E267hv+8rZ4vrAE
DQKey6ulx7ImN/16ASBHGPmFExe75zUX+/aod9w6FMXpp7EfzifYHh3zeoTlVLI9DehcXJ9H1n88
IMNm40u6/6t7aE+w/e/dhF7BpXQ3bpV0pkMDrBXnqI4lwp7cbnoqDqEjIqWkYj9EMa3Co4jwccJN
YG0W/BfAVzuOnwRamDb29x3Fnt8tMq5sdyBX/PH+Bg1VwiVItp0Y8QY9KgtjcbMKTsgi8Uy7yB5o
R6zncjQH/+nSgmOFA7ObbiRcDqLnhdy13jEiFnIl0QZKNH9hMbpoynxH4kjlSFxm7NG67NkU+fjc
6h4ezTiEZK4ymYCiT2ihOFRKG8+U44vCZInX5OjdUDjWAz1sXP7A7tHmt1umITTWcbqmt4PT+sc6
bCtsWgonhCrDOH3B7CSE1mmb8eeOhLu7P/QW/inOKfiDQvlqbi6Kw/uQc/GP2clwGfaYi9BYZUvb
voEgX10//gT1iABX2GZwO2YlV5ytcVdwmzLr+VAPpFukSlQMN40ZAtQ2zaVQ7zYJKE0cXmEOrT+Y
vu0XDzFb5uXT1R81kRV/jCYini4mBb4dwED+ZDnfn53mR/1uYSz5FKC9+nefq5aFOTzQBdtWt/Q0
EAcfFl0plOAVSDSQAJC20fsB72Pe/XRfVvF2jy9t91b1cpMVrR0WUD3TAgbhD0Z2EHigyKpk4uU1
2XO+kmOgvF+kIB7LR7fv43+GdfVvr1kWVQ3dhuakGXBHyXGg/IOTNZCPWrGeuBsbvYwMFDiNLoE6
Ye2A4+gQRDnby8JrfDc33G2a7JWom4LhjAMn2kUN5Exo5HQejKbrVje3DSZ2yQ1tWY4GjE0tvDy6
rQZIF3vWGu48qmdsRY7R3p/B3H0/j3r4bphZPtg4TP4H2ERyCtUxs2LTIQeiDgIQ9XnRBkzUKEXg
BqQgOwPeN2/oUfV9LJqiPGIfQktIBMpZZqrhosnfKUhgcLPoMb22GU81cPAR8ndbML+w00SmEEUT
6EXzHvkY043qGP+DL6RezElUsSmFk6gWhwIQt2yYKJ7b/2PpzJrbNrIo/ItQBQKN7ZVaLdmWJS+R
88JyPDE2YgfRAH79fKeZl9QkY0sk0Mu9554FFZMU29SnTD4WFRVBntzK1SNaR/MFs6rxrcd9Ed+K
yZyamwtBehwwUDVu7R4zWzdN2qzHJaa6JnjuVPLnmONDgQw/kjPWfe8anSo7t3EddXymluNmD4VY
nsL6BeVrwkE0oWiAtIIbE9h2RQ259LSZyPnSu8r5eFdyIUK/iqTVf1+K8zf60P3NJvwrtxf/E9ia
S19fxfZzB/HRh/0hPIjm3bNfnBlQEvjbEYUdlUWEPiGHWF3inbAHv+EKwN9jGJgVl/ZTVB0OT5vv
L18hKRXf2uzQH3tbpAotbbKL2PGwCRs6D1fYBtHhcGwqHzsiipm0HI1PGZ2tXzV5+8e3xJ3RdMfn
Pyz/7Q3R1uFXfaBro6IH95gn5zOVmEe7nPHlTWaQoWZDDLOe+KRoLLevtIhwW/Z9+jVZeddQEXxO
D3RVjGpp6HP+F+Tu6VsELwyriTit/plKMz+M29oeC14m4QXQeaek+ZK3Khfx5K1rSTln0LYpw57A
JXUp29F5NV15nCiIeHqURVgMYdMmbbXfmzeLL0ydEKdDFzIg0DrJZcNr4i/2ABaJlgQ8P+BvuRAM
bhvsZMxyeM/oQ66K8xSS/S9s/WBTXBhMKcTur2ysLveVrdaHrg/yH+m6ACqGXfFatmX1hIf8xHHR
o63rsnmAflTgFJFPtkIhXp731wXt5lMfBTB7MljuznQoM4fk0z5G89sUUtbsBawg26QXbuUM/Aj/
dZpmYlS+yAnpX6nqnKYNG+gLFjCr/8+Mj+ozQAPYYE+BTlADJL2Ss69j1v3lytSDwXR7He2EGT84
ok51iAWuC6cBBRGUHaToOMWppwFDTR67/lTexIl/fmY2QPHqEiRLwKGr//sswB4znBXqPfLTzfs4
AWP+Si0MDpQBp+p3LWYZ0A3n7DlLKQ9iXH7SHoSsrjgcnXlsx7P4nXdogg9Im0/sSLrulWYvo1el
Zn31czbIChHiY4iSCbYmcJEaeBPLNYuFYg78ZSSnAlUcBbreuIyNfy5uAt92A/XFirtoU7CRMKlH
HdiYW5fhBq/lm7H8foa4+XegMayI/aLw6NUwGn9JE3QzDLYJSPNTmshTTk85Ynp9awwTC2gQoJop
JqBXJ42LiL4j1RUsjIKEv2Dv3sJThcYaz2YOU5ZcPWmUu4oMXIg5cohbAwWKRbbZcv1x4dHDwZBR
k4e6I2+G9pMdytNf06JMvoK72Y7wCOpgGH/AvkqZ6GoeKQ9SDPgoxb1qeJBfrAzSntKVqnOK+BK1
dx5e0ryth+NyvphP66nNWJUQwoH2VWJD5J026h7kORazQ7uE/FcoMw/+IFrI2W60mcue1TQFfEO8
sbavdcRuSGvNDoOcaSnG3B5FXLdy19VbXD5DSflW+5gt5uHJFEQynrl/Z/LXuN2G/Ot/vkVijMud
tVtaBv8TNhP3MnCgOBMMbLMfNJfQUDu3u5GnGmZy3MRUnBt3JmYrvzNCKF7aBBI1rFiOx564rXoe
P3onxBGI5R9NJPKgFXdm1SQC1RX+GwDMiDykrqUw851cSFdruiMAt4wsaEkrxoN4IyrNwMGaeaGC
kf4X7NA2d3O0t5/zOsIB1Wr0a5lPOpFBXbABec+0AK39FQGkMK7TeEEG8RDIU7xDmHgpLKSVr48z
pBb0dnXcMswCs3PzCefXr84F399hDM3ASrEO1U7cgTz54HRbo0ePAvW1xI5GAwJAVVhQEngP2Mxw
PgMfRQwJEzlDQjEAC1pQHzsbH0mSlpgSdBRgKjGRC9pw/2YJLCM2bgYBgp8BRRGwPflh1vhjcuHL
OZs/F6fhwk8UxIHZEV4h2EZ4i+ioyzDdg4lpNuD7FK8ILZgUQc4njFljQWeiTmyvG+Rz4oCHYmsB
pXPgXMkNxvM1b8hSkScOJE1oSGwIxwvXTaZ+mEnSmGNRryBZg0ccDudX3yYLk49vKhX0rBgMjSLl
NMxgiUqZmpNCjv82Tnl6B5SOo4HP7HYXIoYM/JhUW/GYpQh49hLkc6ko4HeHrftYOiwXcdhodpGk
QI0FVBJzASgoP6jbwLmrHmjBplXLOJs/+L7/0ycwlV3OjXU6MzkxYnom8ueK0/afNKYt8RfOuKsn
cldcnmE5AVqdde1xoIAa0oxPFRgNEkJqh0jfg07+K1eu19/73gzr+8TRyigSA2jR1zB3KrFx2dh1
q7d8QgJn7uqwkRyBr868Kj4WXsX8ZeJrOzdRNhhxqMxq1x9QktjoEx7GOMTk9hMZAt5d2pwPeLVo
4BpLQdjKXkVU7Hr1VzZkj8mdh4tJqT+xMg3lR0HJDwBjAJq4ECxbx+w0wxmb9N6D3sY0i31pzwvb
m2AWYEaAsHRnhw5eF9zGi604ZHkU6b5NwNIsoatTU33gEeZUjmQQlSsw1MqgA9kDRLUDhP78DBTr
byVuZ4c6PLDfMUu8mZcUO4Aw5lyHb/HY+UJ4MXflpqf/ilTljySqPfu7wkEVEunGJHQIqBYZIb9p
y/gmF8Hg7L+nrcBZvg7yhPhvWGzTnSC4q2CNPI4AhANaFu6uHNCQLhDkQgM4nuJDDpesZoMEooNW
SfNvLdb2TDWNYSiOpRBoYB7P6yvHekpCLSsWgzDOM9nptBHgx75sv6aEoEbGK/0nkpvXf/wTKEJY
vsApq9A32fZpV3JP4svBJVMVmGCGawTIUTo5s7e8BEvpoyfJ9UWEgtGCecvCzUYYwIaDiTCJAkzC
qSIdt2e6LBDTwWHqHfTeFhDb6xJANwXlw+2EwzQFq9Ywm6Ms4/0gnvWOi2vEPcJxlwLZY9JDdrNp
iYEUXG6kUuom/M1+98OWVTqKmVy3WBDwkxzfi5KNNWA5zpzqdcKH8EEIRjrK8hs1BpAhHzPBdPkB
m4CfVK/+7ZYN4V3JhA4onX+1MaMp3HCu+aNFEpQ3rd+Pv2slt7vpMESL7oNLw/RB1e+MQXOJmIXm
p4Rn1Jya9a5ckvZ+FJ81xz8Y6jMJYF7HKXW1ishx0+VEyqFpOSY6+14W/e6JMBv9pGCiUTZySYOy
o+dduLASlNqvTrLmB1jWXJ3KScsGfVmQTsa2+0682wCJhmQYymiooIwG74fokD+WS0RhVpMmcp27
OuWr7Jnr5fQpXUDjKaAzDldAVGTfFN+C5DUtNCFvl68XiYlw+IXhIlMp+mBTO2YWnZ4J+VUugtvg
SPqM+SuUjZllOLEl4WjXMLg3ptEuDcK5ciEiBJaXcg6yLn8D5Ouu6oBeDljqzsMEaJIm3V2d6L6N
YopdUNMR6Xne8iy6yAAFWz6fm5jJYlHoJePlEndFUCdv7u3NeYyxBIb+Id36hI8gcCWPJZMBkwe1
cyL5Twyv5IClQ4RkbNyE2uNOzJGlua+0uIwTebxa2jYKn5wfrxtUggm+Ok+TrcYr4eK3n1U6H0vQ
4CfCxQ5ozVf+fKlSOUNQQmdj7so0zB5izDvBhZboR7ULzF7huCoX2jSMSp2dnKX4pUJAciB9vTid
xo85mSVCzxmX39fTyDIdcIRGi7TBI9v/yFOe9p6CfuOxuGg/Smo2mYIoqDueQoYy8qlRUZnRt57O
wC4Tx5nqcibOIaw+jjn3ThxnDgIxZ4tokl1J0oM9RxvyonhGNLq8Vh1IVriPweexYIbrItrBDKF5
W+w/YkAvU0NMtqjAmPrzkP04Zg3wvtsDP3ZH7zxeLu+mQfbvmL/U9gBiONEC1HNShHx0N9V29bKs
kPOBS7/28SovdeM5CduKnMTJG5yhmAL74MxDKRMpPkdO4NK/GFe5i/DFzVkxBucg0Bg6+N/gz+GD
Be4iUIdH4jzpukhQasPKxl/jWVaK7JkmeoTN3n1g3J3d7GGwl0fnd+UEiM5nF20I+hGfIwB5x5sd
iSvswF05uxR6dcAQ3GF11CN/dg/ezZhxQe1Uk0iluQUhiP2v2sqIPgostMuqb2MI17OjQqrLkXdU
DOutE1Wh4GaNxgwaA/DddGDfThE/0FkPOLbltHCGjXEbwKgkO80RyGS+VwecedIs2jMpHVcb4plR
OnR8dmFGR+vKaGzSIayJ8nCRRgNyKxb/fIkwYOGZIrXflhE4+jrJ2ihInPSbq2s8jvyyIwIg8C6Q
ZmAdequkYL6B7A7Ic2am6vG0bpQF4LLcFwuzAeQbEqV4pG7d5CSmgqpo/50NNxYTO1zbsSvXCb5s
kPm8QXKPgIOs5tr7lm7YtZ3483kqgdylROEOPffMGqwKWp4KEhlACm3+GaGfM3aDHgxznoQel4KC
75+zcnRUDGdV6diSfiRxHO0szgdw40dQnLHigFBM7p5QBDNk/z4GIbVNxLreNTa/eiadVLaL6e/M
JZnWUzeSrvGRwxAEnNryI5zP4LbZAZ1KKDHwFjvzh43a3noDD6MNmFftB94qY+3+c6It7FgILlnC
+dw6AwcH2Y9EGDjcvc1VTp3Nm7OedWHk7uEnbCocxZg5ilIshqdNTtPdYij2RjEt9ohfDN8e4MAr
6Am5I3B7YkSKMM1kUGGYZkJ+OVES6urtEoGhEd13O3g/nIdqmLB6TIXPoNMMgqPk9Anb4WnBXBj/
JFzXQqXzwiGSEwRKvMuh+LZbcGBn/md5K6h22Vx2BftxmUVXw1QN6Oigx48+YQJGQpE0Uf2w1NPT
eWlPT9gg0CETFGZl3VjFlIFBCgmMI98Bjjgi/u1FvDF5WI2Flok28VRRMWD7Bw+ixUoOaw+IKBTK
/AM2AYMhQKJL9GR73W45OS12pp1wc0tplduCSmI/Uz1rSIPE7LcZgj9K1pumhpWb8VvtGdaLmbGY
8pMAkoNL5TyzgCDW4RsNGMwJZ56Z53N39vqz7H0aDHHQNaC2jO5Bi2/6Q2WOa1D8myrI1kmf8lXK
4oQ/WcnCzTTMzZkI/k797fsULO8LBDzinNmDLVPXqrD3heVEC9tTc7tj4u/ybDHaYlRYsZAZaHAm
+udvbvZ+SEd6UQuqTi0Mp5MB+oOJ4c3nO1vAxPytcSebc2S9e5vqF2RPmmd7zHEP8nKj2oD1iTME
qdBhxrUzJQwkw6h48RuGRnhn83Jw3VG+87kYsruVahPCT44bN+kczpIJ2jUtARqvowu6Qkn2rv4X
kDOMQSNEU2cMzkfk8089nAnHe2i5OK9ce3nMGAM+mOaAe76QYrQPoDo86I4THI4ET8RUsqLt2XNO
S2sMRfrVTa5gY+SkQ0CxhWbKU+QgvJA4zjPHxpADk4TFMJxPx7Wa4DSz0Fnn4GmuIKEy4nEpf1LB
2CZS+SZv5hFs/zFU7qqr7cgQJnS2lx5txusCh2IGTgWnLoBwCdeENeayZ1EG0iJI/CNHgmkW/ddn
nzh7YOcXqhrOLHwrvzTPrYJkK0vlnKQ6pkTo8hYuzUQusz7QIvQedjsngH1J4ER9gG98gArLwxsV
fbfDljYkPaeBRnwIg/wGXog9aKgKqvHgsnuupmqxoNoLi1rLBFEi7zmVQKWg5yNpzcNPuqcOwIwW
vBGh7EdXEre4ZXB8QshaGYmQU2wwO+Ohwjf6Y7aI3xBTcl7pgaEEKyJ21q2KHlkzgfTg/jg39b8G
P1rA+Q5+nxk1o0xIrWLS3gcREQxY48kx2jFtao74+7zXIU5MwzEKDpe76UKf0Gyp0Nr2fW8pmlti
nrwzAOGJOU8isZr4SHSb4ZOLf+gCMianiCPIv5wNg/wkgqqelz1/GtcUiiQNqQEK0lnmKj2EhAuf
y3rERka8gtBjZqD8XxYHZZqWTWd2CGktjBI/uzCU1O0q5U63gwl3EMahVYNsy2nXHcQs4+XYQIhm
WJ/AreuZ7hz4jQyfp8/+MP/DbwWfsLBdZfrDnkbhRGOD/NS8OeCgGx2ThspemxkQADJGprgIeHbQ
GmqPDrkWKV4u2840aDnYf/tuBPtt/BHtN3MVW1EAr6AZ7iRzwVNifKLzAhJdsCsjBgVLCEmQZdHu
GjYE4T87c36ZaCNNCLPCdgiRL6CtDHD+uFK7FbNO2g3rMUeqezhcUyumh8JZ/ILzeiUnFocOZ+Pp
zBDY3MyqJVptFSzmk7Fx3UGyC2XHYiAjEmMOlZSxwoXTkRrEJlIcjDib6sBddOBWqt6kqTL5X1Ou
W0becOGB7eoISP5MHJ23a6hV8/P8TPLJcuFhLZqwga/Co6IHqPGbBWEriBnz0kdXAoOt89tglljC
RjneeUbuIeKkD3bAM3KHll9yFTnDlhqhtNiyJQJVEBsaAoDnHiZsTn7FGxAg2VkVC4iXg1snV1ld
pvwFTfLsmfrJX+K3GpGiP4ilpiYT2SDZS+ChbtRtSh0mF6DTjs38l1MxwLlgsCVphDOMZtIKEFrJ
xyPDGQUqM6bTu8XNCffHMYUe4OY9HWMH5LzxB3PiEtwkk8YRAXIPVaAsUzuQK6blABAuX5nwqeEt
mfDXrnd6zBqfHFhPKjQHOnXlSNodW8w0kbwj4eu4ShDun69t9eL8qZkSUFNzrMOx1WRACr5ctJxe
e4V7A6sRLFEqHMY5Q+DZ01RxChz0zmo4Mm6WIAqTvzJOheQdO9cJJ2+QQpAkTyTJG52bP8DQCvkx
dqMi6wb2hEl5111XvDBnw2/nBK1yrj4cENkewyD6Wgi4wUmM9mHhnC37ebxp4KHfpCm9ig0YDVPi
UBJQj4kugCnPN0HGzvFQF2lXqM3BVwH+iTdQNDDpKHBJClmladl+6UhGRUbkM9w6z9+kbnC2E7kn
o51N2/Fcrv+gML48o+Q8K4SEuonSltIQYBPKsVyPGE1KoWUjKGZ2pfX1Z/s9kY7VcHxSUPAkaw5L
ahUAn7PGqAMKLUHpKn+QEP1MqxNmeVgBHaIPE5FBgqEgojJkwemfE3UDzHK2ZP7AELOuNEWk63Zm
GN7GXkmE5xL0SxfjozCzu2rAQKuFNKSuAWDaV35spY8xurHICVqLD6D6wdlcL4jwwoDiyTtxsDKM
w56kCitpBMbjDFHsYSeJlW6Vh4LCl/4aQbCDwBl2d/dhghbD4yR6AkLHj0uN17jSL8Czow/3NZde
gMARvTHrO5fdwxZH0TE56/YV+3FK+X+nM9R35uxYPoR7/U3KsAQD3ylG4wRT/BedN4Nk8EO5jRwa
EHmgL1ZqaLF20SlwaoHm4EKIhC24e8Lrjdkb29NfVF6ecmZb4HoMI42F5sqgbpJTn2NTmAO3SRoK
H5ZWHFvZF+qPB9f4MyP5PTXomJhj4RUz783tuQkLDit8iv2ZH+HkqJZJLm+ZDzUpVmiKWe04WMC0
OXMCgvOBxCpztC4Av7KkLm5GBgWoOYfhkbcO00E2wM4Gy8To8xy8hRbvjyXY89G5AECa9Z7Tmkte
+XlhvJQPvbFPrnmeLgDEXbXDwzkQYqdjCaoC/eAJ95TafA9O+FR7mAaRVMzJLSmSf/lVlU39CPDw
hmrik4MzzCWhavDxSceNZpIp1iVGr7ulvJxygdliKRu4OSGUUYylE4zZnWkUlp6szXMPAuMhihZs
24VsAI71idXNEnZzZMIhf/oBCXXOMim9MOeGK8EEquM4SWOQHRf3CoRH38dUGfN8/LDOspiP0JF0
fnSXyN0NfigkqZmDGzj+BXvVBAoqV3DOHfNQr1R5OH/QiJyoCFRgXrmsZ95BHG7r3YB6EuEk9Lrq
hL6Fq+3wq4043In8/QbSzA/y6cF2rHFb8FHAO47lDiY8Vlfs+oCtxuSOKyLg/dYV/uxXUNXDTA1p
G8iAkKFog8R35j2iWIuhTvHydc1AuLo81B7cHMdJyxWoh+yZhXJQC0GcqFMQypi1i3hcHHB2YSKX
g02pwHbaEXSS5rHagQmcsVAlCzO8WKkN8Vi6JR4W4FWG/M5B1yVvmZAL02XMTuPMdJGzBM45Nb9s
DEn+ZTzdchhdoOSkEx2JPZHaNuogmxYI6YrCcoT2bsT42PG/u1gk8IG72DC48wPcdSrhyLH+UZo3
5wapUsZ5ICXcBVOg2ktYrgHFIb+ZWdi0d7C6ixKD04oCweFhXUbnDHmFCU/CInLAE1dd/K/coMiU
736USZA9lEu3cmNNwKMbE02Lo8W7H7LtsaaB7D4q6BwNMXXBjvB71kFoo+iu7w7Jq80El0uuYKWE
MT6NqkEbDMEEsrE8Q5OVxW8mLAO4TJ2y2Mbkz3Vk6zoUxCkI/Bo41a0uX6YIpqFGvQ7ZZoonVzUz
lFvgD+r5+ZhlDNEVwRKCCOVML1S49qIBWtJFb2au/0LTwf2jtHUNIaHxUBU33OjriSMwZSuanWsU
gWr98UwmzW20zPkxmvb9xi90xfhFzprZcN85BSofALTxaGaSBpf23S1VA4B2B8iCYq5lnjStoO/d
dDi9+AdiX6fzBmnL2/e/5bL9i1VLNdJTYZiYox+PJs1CU8h6GfHnBB2VT26u6kAbhgw0/x6Leooh
pJoR81Q49SZghu7QobSmWkL9hUqYbgjKhP6oDF7MhbPC3YDQe9rjHCZIKuT7ZA4wcxN4dUtvwoeQ
vJVHdyP55QnyCVQrZnes/DkEZqRiNOjGGKNCW3GmA7TK5pFO4bTeY7P94hQek84cqWGS/2yxOvgR
NjPBTxcWV0qz3GFmuC2HIxI+xKhlB//1hIYRMyUQC8QHHurJY5le6vuhadSyMbNmSijhloZuXGxd
lXxkowFmQw6l/1ufg8P554Gp3nGp/3PDUm7dMpnmY8TM8HZRWhzKQM4XxX/l5xnebw7x6iGUdN7G
l/TTsjJpW1IWwAiMBomRGZ+dyGzsDBHFDp3GkI3aqpQArKTU7jaWOZQ3qCMJ7aCbMDs2KsLoB02i
MEXH93BYGSxupr8dzflyk3l+c58EMZTbsafjS5GFcRK/OhacC4VyTsFYZJy/gHD2f9klrH6nvQb5
xGhNloK8FhlO+HEejnB/FBZ60uZXiFcdmLfEATG1eGVZ4wcciG4MPeffnd9+3hNFjoLlzZJl7ezO
JgCBF2fmcD0iPCo7icRScCZU1oBiSicgsNZDbzL+XPh7IqqS1EUybCmDVgUIuHw1O6NV3QuwQeyf
P0wJ597Vj0IGAcDY7QfIz+ZY1dPzjO/sG6aPnKmBmp2d/+749gOPfsQQBdsmcMYK72ywGW7YDEYI
XjkgNKkmbCCbDCdwhMcc/a5uKPsdAqPAcBfr6cGhqVltDiMkSwAgVMWxc/xLAz6ObTWnr4SpIDtJ
MbrABS/cn3M5zbp2rO40Z07gQvg75Bg7N9L4XBCJZFuJDtbbA5JDBfZ04UI1PKuNzeDyEUfbf5Z2
7yHFIACkdWf75i0LhrlJ9YIVJciVAQmDWX7r7WLRx3yxvMztTdQGZKZuSijWoICzjFrNzQfVF9sz
Z4VGHF0lECbGK40odBr6ASPp62Rm0FSTg/iujqjecr+Hnb4hoXWjI1dmextVVdLgKeX3YKE8B2CS
BAcsxq2g6EoecJNnxwCRcXme6yYVdggdB2FLCFph8es3Gd948lB+OcLBJT6sD+U+MMkXeCqS5EN3
IZbHsg7Efs8zBml+TXfGIJkyagN+ZFTzx7lfEm7i7AxMMNGLnJL5KW+A0iFrwe/aKRChofiPRds3
lFKcMKOICbTcWotkDnIJrmW8vyRY4yygCcijGfyCn8FjxbfNTPFffoo5n3AEbI8wt0gu4YtdZZl3
YOYtoSS9AUUU+L9v2uK19lR+FZRTeeDwOk4rR9KA79M964c9Jadl/Vy0/oWoRUqa2t+7H+lIYVYT
p5anFBgV8b8enCcozK/JgN2Q9WgG9X9NGeyV+kR5jJj+wjFEnY99Bc1/044fF/h/HHjcZHbijuUg
RKMfce/WsRm+KoUlzRTwN5cvFLrfprFnyHjiRJr1dAvOClnBXcOV4BejEilfiBD8zWfhUJu5nXOm
l+wlhEoIcLkUuh4LHOoOHGi+mpUoTz9iOOLcvnKPJeFCgV0nh8MmuprZvoKN/c/FI9ck4GL+TiSK
XNn8SCeOfDoY0oJqSmjnzxS06icp+F+dMd2ksC0xXXpMvUZpkRN6ep9Jxo1i2WzIYYyDCV41ZzYk
Ng5Y+0zo/0cekX9iFICMnOG+Of1ck3qk26XVpaNmU+M8LbY/ZZZCeDCxBj9GAQglC2lKo8PmQlmK
RSs8Ead+ygsuSSqD8CVlZkXfT9k/4Qr6oeKaui8iCHhcXK94gjIomlD2136C6d2E77DskGKwNX8F
UTMDz7USZWpECXCuuB29oTkcoyKiGGnJwSEO5acF0f6UYrGM6hSSV9eGoDt8Mdly5VjSYPjp1j0V
bYrv60dH7yTLkFZs1sCBj/gZKuEEHMYNvbT5320Rfcm8dfMZ8WzoZrZTskjYw+PBRTCvaFmavik4
W2DDLc6kYO7pxNahI9/m9IMW5qXSUMtJfW0sVdJheUWTzkwO2cNjp5x3yLr57doS1DfaNvlMxQvt
BikNiOepxXyI31RLbCOOitMeu+AxrPTYp1DlGcVRHuVdPd+J+OmMelLkKOCMXC9phYAFMlH4oa4S
oD+q1ryiYMVUA3JSJUcAJYpgR8VYII2+RpFPqdmg8p120TcbnO2dk2RoZRdg1K6v0BFiyn8aXO4n
P//L7gZYALr80c0uHMhFOQBV9MDXoI99Z/2ALUjC5gzzXSvfrbRilN4m4GQlQJaac0NijCpYtCNW
Dh7YdzxLdsAZkNYFN+RnTsxK+KDZUKwr4R3NfMmZSEGLHxF/bNUjUdhcftCBi7yCj32hRxTfnCYi
fbc7RY9zKgUA2R6Dwfegyp/ikjIEYnLX8JeXxHsZm+R9ynBH9FtqFzJvow1KB4h32sFtinFzum9K
3ULgrRugITOu4HWyQ/TDTVftCMchjfj8NKIgWaxtbPUgC+W7ugBZvPgBJ75/KAowfyUxmwPTDXkS
P6KXf/Mz7CvTAnWuWbS0I5nH+dX6I82YGUhEOLV9hp0utd2WeF9juuVn66NzWSmC6oiizFv8PzQe
CIx0BNNuKIoaIhFK6uK4FUXAwIhTjjTMp2uklS6YNlovN703/A2v7PSIMzad7lnVrxzSOBkhlylG
orsgk2QT/Jnirf9EdcoAKebR1R3yMY+T9aZIuwbrIixhXeamwGP1bS4suCvZljUq6yu4RpCUZT3K
J7jBF07hNmaRlcDIjY8RGTcNqzkPeYbuOs6565ujG9nSlIFeNMiR82A7/8QDtntexjJ4OHgLISkZ
5NkpxXikG6fL7860XD4LBa+VBbnT/Pg9VRHNGhfEbydw4thjAjVyX+lONR3QkssitxjP54zmj52v
PgCbZ453kDb8fSCEaXkpGsRR9/2dn0lzq2xb91PcsBFyA+03LB+Xq4NPAvwv4kx1/ppLhO8FD4G6
ufrklFiUEtFtmJXezWSYzTCBBkf76WQpVLgMnxMdLQGHlV31axYVcbPoSjtvEU9oGqGN8ZcOVFwG
YcFwOiJzBV9jzC3sh02c4ko9bWDO6QSZQSTda/qPM3qTb1iHw+etzPjwKEZ3z9/j+7KrYZpC92DG
6kxBqXx2j9865SCx+SqLEyyej4Q1UuKeLq92Y5jjACiGWzjzCXayC6imxJzIHLE3QtnnJGrkJ/GZ
JSpzrm0V/Frvwvcrk5o25dJfuxoG339I73oXnQJ7NT6Wr7yTrEzf2ikDdlwAVpyZr2M/kW0MTJOo
y/ZPnwi45BTQt9CUAaN6QAJAmpSnhLMKVSQiqUfHAL9+0ELXqAJMQGpYzED0GJ1BOnYjO1JB3l0+
5EiheTw0ZxSn0CkAQ+nASKDgHxa1NUQyVnGIEk0PjZ4skdU2xgvF02Um7cJ0Q3WXaCIDEPy0R7zM
USlTbaMWSuE7vUdkcnQYIG5qOxbe4XCL+8fTfxmQbESyiBKZUo0JZ6gnhggD0v95SX84FhOUc5hP
wJpU5MhJKG7rCaK9LNRrYlJuqxpxFpUEjp/t7aluhpuAm/bDkvGc2oAd43hTKGUQEMpEIWzhhnSj
cGT0SxjHswFTtiuyC25yLZTMRu9jmU94cVC9E0DkPbeKu9weEGD8zxRs5mQQSL/cn7b5X+yTdioy
3ghJqQyLYWil0YUSdwLY73pgDkeUSskPwP0IFxpXt8kRy1lqQtYn3VhJKJiaQcF38QtnJgHgwFzv
CiefkJNSDAKnOkglbVhzDk1B2kONBwXy2h1YCynK7Ny8Z4AIvl17eyGa4RbtUfdEr8Gv8DHnQhqO
0krepA6gp9d5v7aLmaz5rcGjDLbfQCnZsD9MK5JB1EFN05lB6YtU4c/1Sxx0q7hexblsaQhgMAaH
kgZfWG+IbwPZUvLjAxMb5O/97/wiWJhahy4Fh/IMBj/wxhcXS5NireZU6q7/RB3g3+6luDET1+yy
cfQmHkCzCVT0ZdwrNIycgYQ4OAlZK+5rJb9VNGtfHBIbIj2/TS6CT2mMsCTFsUtGBY7s7qe8NO1i
V+0gVmFidKB84FEB3mtDWdkcTVjiMOUEWIrguaeYxQ3acP6CtzIPCHkXHSgaUDmtkMwk9i5lZ2JB
WBfb/naUFWdYylyLkZ9gKtdp2wMiI0vk0GOdIcRI82h4rocTtrGwxcFs7kfQBtz54MaP++U9ibhX
gxnzHFNM71UH6LGMMnDL8pc5Sc3NkuXvdUof5+j8mBjBuuw5zVLC42FdsrwRjuM8wPsmOxL1ZaPq
WApYVLHMRGI1YXp9O1Top6XhFnUTcKrI4ludrjMzMw7QDSqeZu09obEMPl/33g5fk5bGdESNe4sS
NkOqyxkfOq4C1lt3WPhRE2fmzZsBlhi1k4OEnPrKFSXSC6I/3cfiSo10/5UakNsU9aUd+PiwsND8
SQCcD1TrnbegaYlZvaNPTV8hq7lZlLu34EIEag9MUC8xnf5KEZdtyU+sZtAJW46D/TTHDwSJRtiA
MoFZivjj7rgTTfO7dcGzc4RkkUok1MXba4dA2cWQzn4nF8G+7PJaa5HtPiYCa124YRWAi+4XdMuJ
jxsAbLLyppLhOq+RkmNEqGAv9Pp4x8232cGL7yq//OGoExw73X20dPFdnE0K7gkIX0szarKpwfmP
hIvkFvIFjGQFOS8bs5585fs5xKC7+HBR20F3OD+GID/yhWvo5juyNvwWU9RFc1/+WAPCFMOAUWxI
v30PkeKneI95w26CU8Dpt+zp51BNr8mAb6oD6O6Y06QW26G/m0/j94QY89s+yyFtH5jutGfGqC2I
GWCh/2Gr0PBBvknuxo1F5S0zx70N4TVp1gOSzhwDY9YPVGsExWBWwHgBQI6hK2znFRNUeC2XB/fY
2p5OuqWO/Aq1AdgsHXL6uAJfaPjwKt+KgWDQLXh1MZJmXoPXFOdtWDDL6wK4d5zhsN7B0bs8eD2n
3bjToiw+5cpkACpEL0e5CGISMpOujEZ6CzcLcPPlobrwjd3E2z+TbE41tP6zr21wAyAcUJ4T/AxB
Bvsqrxx2kM2z8KeTaG/niRhnf6JTdPWMKcHKnFDACmuN53dRi4D0caMa/e3ZNHb0/yshxx2zAqYZ
v7ToDJpbBm3xRjOuOilZJ6BQUmxe040fPp24wXzYnjA8OAO73RB7tqN+LjNQS48hpS+Sld/yD7QL
DCkzh1yxfsMB2yqv4oXVK6PGvGgQDVY8PUjuFHvryb4QWsGFn+kZzKwSp29wpKA8hm1AZNXdtMzg
TBGjNBJcl0fUZvSAzGWdV6TN+TczsluN3+CzDL/wGwktODOPUfkVYREMLZnewjnhwtLusgOMESvV
BukA/pswpb9QViDK8qPgBxVNemtT9XNWdlHanFNAJQJUwzAgB+pM2nJrbs7TQLeTbOk7hglEhSLH
fOpO5Qw2VR9QkE8NTs9IZJCRMFRmAjaJDlEnTTEft3mJHrckDu+6w4A1sAQbmMs2/wLrwvECgLDS
pRXfkBmHL2bBcjy90P4amiMqaG1TZWiJ7deJA5RepI4qdCXkXOfGp/13eVtgo9x2rFcKNzaXj0Hn
jaPTODYBxkYeIEP3LxT1Z3sRwbk/3E9lsH5BNhnhssgrXE59/MUhqJPhOIQ/w8qLOFrdNdPKOE7o
eBdNdBGnrfxxWOx+B7wPTUowsbpWeyFwIvXYExhHQZWwOGLjJM6krES1LE3rVYlqLaYBo4nb2yW8
jCCVODVOHcesRebHEwGZwtaRuC8xk5nl1CAXaghnTu3FhT23IFP+aVoehSx3ypIl5YVoBmj+n6BP
mjs/AYx043sXpmsnsOB0oPr0OjbkMvPJWrwSP6S51FG7C0EjTA59gWmj/bkmR8G5UnYZt5fXYw9k
EWwn+tOJqiOAeAJoKRseqp2KPBEvYj+w4eu+3r/EaJzC4wlrhw+OfZFUlAyJxRaw20HiIonnavHE
Io6slDkIXrAxfUAgCncAAthRQtEQ8X9gfMk4WKs/Reb3qE6H6BsGHfnFe85n0E7M654Q2FLdKobP
+UT4CSQK4IWaAAjHRKilOc0HSr0loAYMlbuHqyvojKP/hBq9SKt3UYHWMLb3s0+jkrgrVSIOGh/l
aSmjF6ee63gtj8rqYaQJgz1v9y9eQJPutT3iMDrruzHkyncDpxHWwt0SI7FqQbV4z9i71Vg2BTQT
dc7PtwmgsQuKpYtkhIUOMiVXBZEBpxR1/t/LzsyISTg9FlUBzMH9lwNTnDdMrqzhpS1fMMt7H7Gy
6+Ah34bktd0vDd9TvHHvzM90SUVJgYV8m9Ok5CPXnVGcjYtA0NCW2oQzSmh55m0P/oX5ZyraQvYo
b0D/REEmC6erKS71Gr6ev3I8zOA1MXPeVN9v4vtoOyKQpnPCzBvvWzamjSn0XMKRxTGTZpglx5h9
/9Jk5vkkgNBZl8Kw/tIEB/a1R1Vsz5eA+ripj2RSv7bRpX52wrm28UBsc/APLAhtIMp6gTO5c2JK
ZZAzzayuqcGddFBnfbHRcwrNAj4dZHBlfUF9j55JQKApjQE66KOxqQbFxPgRq1Y+oCUYCjREnjCg
Qk5X4ExKACv5MtimONTCEW1W9paGkqYSnUt2NPvMKZTAGnnYhRQso61e5OXB4cXx7jilXdCS6Au3
361Abuj3hBkt2XQcFynAMCwkfhFGuixuJBcfFjCGlBgZRmvCxeqJvRyCa98wH6pv2xC6Dezn7L6i
8WdWjwdbwPjFWvVzmlflnOZPV9RMSTbwp74plZoWn5NzpPVLlHO02y5CypOON9mp/xeZzd+Oar5Y
+zp6PEm3kW0BU1o5vS3phgBFtICh0J8WJswNJSP+LyxvTBJQkKn39pbm94h4bCQt1Q445zopLjCY
jkjNjheem8tkGgd0IUhnYOay8u3IqnDoBVJSkQToC03EF01hCEPAEsPdU5zEShPs8oLqsxXRwesf
/YSnndMc3piMZRkQcHS8EDB+Vx8YJmLbwANmaMELP9EQ0T7h5Ae/lpK/TqmdsNa5InSQaJwrV0Mx
PVLvCkbTgcXGAcvwKXhsyMAEPvCfnWxEiO0EhNfQk6c9evbC9ndIADNj+PV7KIFjuPKI9iGt7oib
/Vxf0BTh9vrlbFbzF0pMcBrZdtJlMVhm4OMccfyOYZoTczheZgziV0J1wy0em6FAg3KcTA8oUS+E
ulTmeUrjHtPVaL0JkfjDaok+mJ5nIBuxawF1jg/3KfklzGbHfyYiTnjUWidbnH52ZGAd+HkFsOvO
QXxJP/rbOr47XWvlM9/3+/DjWLLINxZMcxwWHGiOi8WolmeZG6hx3Yb1Z51WoKTLuP49dTZ8yXtW
P9wAJnjSaGPu2j2T5AcwL98BSJIyVOSRuATKCQN90nLNY7epgSuE/nYUXBCnKI7OPN60Ap1YpPEb
NYVpW+7oPTDPG+5ed6RSagKDqQbwMmqLiFY35NMB4DMSZAFgUcHM5y6pRHfvCSz2ZnSHYXdKPm2w
dLG4ZWeMw3T+wul8qu//z9KZNbmJLVv4FxGxJebXmj1Wlae2+4Vw26cQIAFiM4lff7+Vug8noo/b
XSXBHjJXrqFW6EB0Og+P1fGUPrI9o+opY39RqjQ110a1MJQk1pvyv6Kq0BC+K/UCxJors08XomMv
N1PTDD8o2p+NouPLpPqM2qn6itb6TAWmll4pidlss1Rmfj3/7xp4VcgleZBB9pkSyI0AwxSJipwg
JNfQcvSph6do5d/CnydXWcmWy1lwLEasz2wiqLOOYmdJdVKl2LgY/QYeKU94B8juFi7zKxFZspPj
eCpv0iLEBfjMTV0TCvKYRgs2DdzN6wSBtpyyh126OyC2jtPptj2yqanvcw69A1hUAA4KfcsHH9yA
ng8cqAKAccXv/Tno31en8w5BHHc7am2OPWxrHjzs9ZsWazFOTd5si7L2RtpMMI6HtOu+bBOveqAj
A2eikrGgw3bmoOia2d0b6sfTdU9TvZ2+gsoleA5wu1+TWvc0DGaHeNmBoEdj9L1J9Zz3LFibjTDs
7x5sXO2P3P7diVHaVVabMjTo4vKZAJu/rgcuanYCpILxp4W8mGcZbIrkhaBigLg43b4uA8MnrI0e
lK5g8Iufed242/Wf2xAtCTRuVGSMoyHloCwRx8bYNiUxwszLEFVGFHUZPMib854D7FQUMYMSej0p
hpk3vWXZCJI2/1xWOdNJTu5ywgAwgpSBnaZXBdtwlqFAQqTd/Y7swEc0oqCihXREMWWIHIS6ZOLh
jexCUtDmWwj6vb/jaoggJDBzrOOP8xT7d3EgaWfR5O81UUXYApo58BhKKdxbqj7aAaYLG6Prd2EC
8NdVCW+qmdffinJb2vY3JKwRNQPrzzKhyqX4MURUzOK/mqkStxWfLtF2vfADgQcu78jb6428mjK1
ptFHMrIohrA+cJVDmw8+BLiDv2N+AlSxQx49y4x4boAkqjCYQHDC6W7Y5K6IlC0GvPAVg9ggpv+x
a3fueKjtWWXbCgMCARCmVHxzN3AtBCFhp7rSUt7QrXFVwtPQvW5jUb1L9/hiUf9yFOHYAh+pRf5L
dAAX8By5l+hMfB2UKryTDkGc3tVkpryPDjRp3VRUPzm7X0gGpHeCDYWs0kNOsfjabIQE5ByOR2kM
756buEG7xj/BuO3fzcTZPIWwCO9mCq+BpKoPqTjW/am7PMK8iSCvMlBaFmA8O7Rbx9m2Xy57uKxN
eV8z5Xq/BZTh5Zgtz2Z257HxuYWR9nc4gvf2Ky5A7XaGd7nuyIEb0+2aj2DAoiKAX82v06waoTTO
xgvodsCq9UUry/FAw56qs0OX/4wzwPieMmbG7HCi1g0wVskaXp7v4M3Dw+bpnUFQom2Hs1Hqou8e
33EGfJT1V3VZOAGecWr7L6YsDUWK1YVjDpnlSo2Gog+xPwaue2CUcEj+t/QI7K3s0+DXRqfGuLmq
A0odTz2uBcNEZuUNXD7qgh2/b5t4nCG4an97KUd8EU64k9wEZ7Yibos/ylbbFBOV+26EE5LWVFPh
nkEAPOzw/dwAH9G2ganOJ/CAgJnSe3J7CA4qWDyE1Kw/CJJePs114n43FFIGlEaBqYIlBavz7MGs
FH3DvMzHwCC+D89fTbBYrPj+Yf/E4IUxIZeENNrSxuMOTKYFPgAje4c2rMNm8QEdJYKYLMDaoMYB
4/sRIvU9FrzkkZ+8+KvLdIS6DeRmfk+I+zeguG0+yXsHVn0s2rOcY7sNwyK4CO07FxN/3hEmjpBE
8mJKlvLEsSNSBBQ9lrWDmRxdpNlYabc2RzU+rII7o2T/OmfqUoUt0jMff4GW4mBXMJ1zoRgNeA9S
kfEO0p55ygCFpaZEegwLNrIb+Rt2W/sTf8OVZFVkOfdlUNFygYJgfiNAKGpZ9GHskttTeH4hApEn
Usj+ycmpD+osmHNLIdnnUAuVNNzD4L057orxQ3YmiMe1HCI0lQAeAVzbnDjAh3aL+QFtwvRKmTFR
DysNpfT8yW+H7r9s0JKLipIjGEuhSPK4iILoKYqYk2UjxVy2XtZ/o55xr7GETb8DSoQBMHE+8WUf
PuCwuvyCRM6rLfNPTqipgVwdpgL3KvxsBkwiHMUe+COsf3n0qMekRY9fPGPqd247YQwl51elSlhw
hBXN18noibfTBFn2mQttA+Bg3TKchQqpFmXZyXQh4qeTYiJZp3ZuxfGYU9uh3SIYq3EApZ579dE4
Qs1edGfun5meyh8Krh8oYCWpEcoFXmo6gBOQtYvPVFC03zdxVv7Wdxvwinw8xHtMAMXzIceGa+pw
hjYlkxy72ZiiPBpEh9sdunlZ4hqVfcftzLgRogsAZ1eBshlXFErLN2iL5+d2pMBLO/VwUBXu0vMY
j+xDDJToyOHX9wx8aqy86z27p9lx/liaqbGj3Jl+KyTHzcwU54BZfBZpyfks+taMXFE0Yzw8QJ1/
CAlYPl2TwUf1thOXrIfRcz84dKYc95zv0SXPn1Ip0FOCOqB5sTZrhgE3Yc2RwGy5+pAVO/YrI8bw
V6RoolMByn45UDKJoGI80IVL+R5eekYdh9ra6nT7ddDdgPBHXG3DbM7vY+g3j0s/Z58glIYnMKWe
C6pMvmwbX7XK4x1tZLD7EDXUU3RrHGuQbX63HRFb6SlpM3A7mkC8gtxN0mIvHZDNLpXIX9HjN6kP
TFEDjebNCgtf6+zpzqNsCi0V5shewoSCKzBeQFSVUbxt56/ZPAFVMq+/z9TgLklCBinIJa8EWgTB
cqiXRqjOdqLRqEBq70WFz8C+5OUALYw1HtOfdJMAlgkJuAuP3D8Ch6MGu2CAoXsyswHxYqokq+Mh
qDMIP7GLCJrfYBoe/tVw15LfKoCeii20wUVhgslfJG4BLIPJFVnKi0qBZqAUwtzLPUCimO7ac1yR
EQ4bv9xV2IInJ5rmg1hLIukp7h7lE6NgcQD8gZCBhZsJdyBufoHHvo9xtqToKldY0kTecD4jyDDA
ElW4+8m7oEO3KILtgqdlltT9j6XHlolj8gt5uhwvMcfLUkkJ2Ym/rGHsjNfbvevH7FG1iolKfQTD
2XxPrmbqCLXPj/G+Dz/M+YTBfM4nZMYJX8NPtwEo1teULYnhFkQiB7TjYr5VuLrTDeJPfACVL1yO
KMNQcFNMcvXhIcb3ltI2a3EIyy4aQgALUSOEHxpqqI8e30wNvzunRoQ0x/upjP5X5CNdkzoS4hMI
TzsJWzlk4OtN9N7MM5Yei6QGvTh6Cu2qhULO7xz+Ck3JHeU4QHCzgzfJD+enCMZZOp34uAlDYeUq
cR1wUxzCN27bjtcaEWNgHHmqcKpQoDbIGXT+Z2ql7rK+wieHCjSLxwFGD6OVNwOcRr+UgNGbotaC
UcBUqP7PBJR26keyc/gB1SkCvJbtY7ZRGJX+QHnKdLplqKAEG74W983GgW4+IVlC36B5uAUje2y4
3ZG/JB5IGfJCh62a7nM+GSNXhgQmU5AsDUHAN+cY6vhRyj44saxLJmBLht0GqdwsxBqoOmLUySST
b2h+8T6N37maqUhBXpVYH1DSYX7JQ+bKQxS4zim2MmrFRyzqg+qrPlMW9i9Ns37PRL2Tmt3nQCJI
4Tmnz3LiYAs5wHVNYs0BTt8UNnqN5R5Vpz2dkqhxWIO4SjAWp+xC7bDZEc+g3ikUqgy4XJZRnNAD
dZKCHRfNkAwUiPZMRXd5vbvtzyVyRSYtNnG3uykL2umD3Vfwi2gYpXCnWs0WwLeFhkSKY2yVGKfX
vNPdXKQ3xzD7ceImlvUIDrfXCNt8XM436b6DlNr8hEUIBiXPMJ9y1Cx7ThN7BhLpXGH5hDvY75Us
B/JK/ie/gEHPe59yIpgQ3xAb2xnItnT7cEcxTEMtEmAXYvQfx+kMnYzSB88S4OZBcKD0zPAZEQcn
eqcXYPllzwFnoVqm1YLRuv9sM5UMDwCs9N5CaUszZCo3Q0RlN8fgNBSyz3wXoZmszzKbUMvOzLTM
eKLcUZvlFBsNeK5oIF7DY+O1WzaRq0E2iiOGQOddkTDWknRPear0atujMOsSk41Hn1B2RUH+Q3KY
Lo8++gkZ34K9hhwKmvZI/mKFh4lRZmQ65w4wTitE3EoNtsbQ8N9y6v0LPTotLpd7ybDvfmNyApBF
A7KJuZieqEPArXqGoGxcI+OUsTFKRwLKDtyGm5G1W6AtRVBEE2OySWUL14c9LKivWrJwx0EuWCCo
rBy4BTkkQKbSNOuvR8LH/EBoh4KdGNgxv1u0QAcCqiz/GxCVGPr5LBNFzhwnaq8579guloPdVasL
vHK/HHgvHvMjZvwiBYgyJfBPLvzaPBYbbP49p/pblsBT6XTcIAV6iBLeIRwBCqqz6Ekr51NWqcDb
sUqIwgGPPuhuIcGhCeHiiiyxFAAe6K0O98UYDreJTJ54Rtm1V+Zr+PpY35yTfXN7brNnCNNsAb1+
12qJ7kkSAZB1IZTdmVPKPHZlZh9NLCHjKig9CbV48WPGjwer1bJ+Z22ZzexpFmgR9PNA6XDrTNhA
IpYbju4zfuLVmW/kXGUQeGsame5yeM5y1ikpRL+Gs4rcGMUL+1dOnnwZ2KMQ37oEPMHl/Az9cXPR
0cnia8WwGXLGW4NoW1bp25QZR8v5M+ZYDJlO3Hc11JjPMy3zO4Ir4BLNNd2u0FXjD9Uyh9/0OunT
vjEPo2kcKAxbkW6HkS+Z8nl439RXO4YlONcww63FY0a3COURXIYpEywS9nIT0USbFV87TP9V9emH
PEaamPJNxq8QVTLg9bz/x6hoZsgi52uJe4OREmCuqFobGhgqz8NTmi/f2wAJSNbBZfBzOt6jubzD
Kz2/SWWYia9szAiT2QlB5MSFrutL2AY/rAl1OUaBMfcmojcjTmj6pWOxGwWbijrliZTQ59vwdBjA
TaiIuUCaRHq5kjWH6IWF30F561hTHznKKJqpwbp8ejWPHwsrKTcdQCvWn6ag7oSq0Um09OPBj02O
P3NCNWsJZhgjVlc3+WMb/50HqsKGS5uHzca+esHI6wGnODo/qSibEiSF4GkMAelgs0WkIGXsKY5u
o0Kv990L9vIclhqOgdiTzQGTqomlkUBw24A2w5bg/HUoH10ORctcOHQSPuJr+O81emjmlkkmcqoK
P361dR71s24U2A7dmc9mWY1w1qkbKFlxztLFq/Vn/9TsINHgAH1t/+UPkRUTfqZQ3zDtYGkZkRM1
OjUfjHlInkxzFwYy16Ke+Cv2N891T93E2AaNu8hMER/qyOb/nbZrAL2MIYUFjYbiuSjbdRlk/sro
ANMTwFHOMIz6QIX5cj9R51Q41jLdcDHmfmV6qr/6EEWsqr3svHvzJaqY9KRtEEpQuMM8UNZHy4Ev
ebiE4BbhsSSkl4db+vQjmpR/TUGgdQ4hCaMeAHwKc9zHEDMhmmOh+oFJ6xHPc2u9OlIviJKjfLcO
t2k5DDHF+GgjPzvG0B1RcWldKaPLdTs8rPegP9m+fZlxDo3OxCRX0LbKNv2YKYTJ0sltQHAljM35
j2wqGoKtY3lagJBvDGCagTVMhh3IU82FsImkoUsx9Dw24jsvzNsBlrfGfzb0rRmxIcL5GX8h7Saz
EXOVWuILqOoFIv6MO9XtBX9kFLLVJ1FMsh624nBk25QJ71rke+PcRA57d/MWYOz9rY7oete0TB8C
UrFgCYOsCqXjQv3TOr69acjLlaGGr+BlKp6jlnchsyzmPDsAR2r9f9yFDBuEP6+IKv3DhgWILFQB
T5mGyxEDmXT4eC2Fwum1G+mYYa4+WoMYnUjH0Gx8GfgO2hXlLG6iLDF15/qUhnoTTIQ4HFfugYMP
HS8DMPm2kmj0Fq2k1q00osZXvlD7u2X5ae6PmBdD8M31BmuUMl2ldFNgL05y8dBzzXUXeMuM+2/T
CqsYvVLf8NPtgs1hyd5wIL6QuvUt8qAOYAbHp92h3t+0KaCndxR0Cc1SdXu6sI42FWFYpAx4jzXI
9h8YT6pHxI6KDD+KOniezcrvN1KvT+Y7PBAoqCIcjALB2xzD9sSIv8DfdOSDn6p+uzsdlpytkoXP
xJLjjkazgTo6uz/N9VOVREQpeqplTbivF3MBHztSamul40ArE4yDhzrJ6PIgeXyqaSigKj1lesRn
ApiZu59CUN8mwsVY4g7d+PsXPy7/uQ02G0L3yzv58ZuEOVOgSTSw3cXNLltE32dEHG6lTHbKqi1b
xvDKjXCr7nApbzMm3CAplAjw8Ee+kcB9yJKGeSpYshsptXhp/PHARg2RGoreYUbeZj6i4b1NwAm8
6XZcWNEegVXGsaHEEL7zW+lXRER0/rN++IwYMeeLNAu0zIJRrA+jL0xAWRE9Wbj4N1yZCx6KC9XP
6U/QJWAprDn6rQsx8v2fLOetYFYEUCbnFy8v4qtmaOCen9X5GeAaLMgCcID4/0Qhjs005n6pyRG5
Y5j3FrRQipIu5BOe609hpYN7bR9hbF5vIwtdIK2NdcrtCc4D9X3Q9EBLviEw5sGcL8HWaO1g3YaY
596P4fLipklBmRTB0b74ZTfPjIqmXXU4hvmPaGF+XkXvNdM2RZ7rwDgzRTA1Cb+qqfiYXchmiGZ2
ulKRILuxo1GRoYdy+9f6wKBhDtmSyVSeb9Zoae/NzK4uuMq2VlEsvfAu+gZAMm4XLOIRkzuSiiF+
vsH6eW4VKNqk4IUnFM9Xz7gO4CqFS3gnAn575vibc6CUeRRPV7ap4cb+KXf8vIbJoFspVTh8t1TM
y3l59RupcdB4b9KR49Bu2UgZIzY9dJhU3RvvV2dX253eZh6WMTBwaaT5klKw45pWtIeZH1OV/WRK
BrSUGpCpvpSVgGyD0LhNXjLC+A2N1I1oeRkO/xGj6IQznNBaCtCAaI+b9sC1XgP9DYy8moEywlpr
TAIgpyYULNZ/Nid1gSWB0WLQsZvQwImC6+bvoAlgeZq6+5x1axzgKKBYN0jVMeSXTw5Rb/+WB4RP
naKRxMq2dkxuJiZARxOOvzmEz48zcrRa33tLBSpSOuZn4qd27uvc8gRbwtY4i4vnOQT2Djb+iF5i
eTCnQ1usQaiak+LlfekTvmrfby/uKJxjVeuClMdIstebaVVtzlfFdQh5q7KdupXBHIK0jJwiA+rN
7MCUg0vEiXAlhc00xF5KXiq1VykNPIJMamGqLewmyeKQJac/QJWKuDJi3faj3IxUnIR7PiB6RH4X
G9kaDJ4au6LCTfKMWkLu22oR4Z3i+dhjAbOnuIAMHd4iMqIKjMDu2/L4TTKCesqqD1ax+x1iDhnW
uEmznx0bE8M8AnyYXuHNSF+CgKbJ6KDLcX98JIP3cS49PNghpgiW99fI377qOzATRX3FkEocDowI
EBdzjREYCoSD5zmIMVNcy/gz7n+GKcgysJyyVMCIGIZR3nxzuJD6Cr594Ih6yypK72Es4Hy2sdne
UQKxL/cQPG7268Bon+8rXn23gm7TMmJ1a55v3aoeVBIa69+tEPIhkxSuOTCOYLyFuUaZSm0eQciA
AoQoAiRIutsSUoAUbBQWaoW6FWpNWZ2+RSypB3mAkAj7v9oX/SP/Wz9G2IJysWTlO2bHV7J0q2DC
bqu/yTpLs2qbeKG/okTnllkIhiEfJP4CkshMHkKjCcAAb743O7aNmS1eIawCDyndQlJA2Uwh4wb0
I/55O05ZT376o5vB/w7chN1FrDAldbTyt7SYPtMEupwDcd3SL1uwvEXJkt7UFK03h7wCW5zIPORo
ONAH6IJEJK6j6td8RiZghhbQi7DBkZhwr9vZy6PvMrOJojC5sxylhp2QOuqO9MLzCicWHL0DUHFM
vTsyN18m+HLReX3F/QeNFh1XjvWM7jVIGt9N0JWFvAoZE2aMI+4A14E69ieqDhjr9xa3GsGgRgVS
Q7+QFHe7iK1CagnttICKCThT4dkIMXn2SYBGA7od4QbgKJDimEyKGGmi3qTNL8zyc5q7Aijh6qh1
Ea9JGElEP6o9iG/69sElfJruwprBwPE5BSQL0BvSjjEUA6ELHPhpM5KiNVAwEa7F1xQwgqb6JxJ3
VtARKkc98FLDlqqTCG9cIMVBSlOGjqhQTW+NVpgaamDObGsUlvh4X4Pi4B/Nf84igvhCmCmSVgbt
ilIACr+vKZjojP6W0aXEG7sYb1BHfCChEcxQ7ZvxDRps4u4x9GSonHM1yj2rk9mKedSYuxt4Fcrd
RsN/vWQ3AugCEEP4rWD3lAfxytT5loqp1KQRSrA4o7y7lDMm6y/wSY/0omw+HjdhoDibcvGhZXkx
3shc895qdehdwK25pMzzXExLz4VwoIajf2tEUu9mZjoESPD2K3oeRlfXYV5bw5MOXrKFxzcCfxMy
xTEbfxF9p4yhMNhtPgAgRVgNDuIcBjGfmp4XoJGLR5Zy25R/CkBIbzaiC0HSa1nMEWbMlRXCyiK1
gwGlbBihXLALluOzRUuTtUeZ3as13GGUhaH7E37tNFyKsjESIhUPMXkiwQQhZ1FUYvp1KU/jPdS3
+CkV2ImpC628EuXKBsHuApp5J7u8VimXw+lAlLQkKvANcdHDm1JD9UjkayFDMExRUE2s5OWksoDD
HunafTdxX0JZ4rH3KCGn4m+J8LeJ2X+Q2v+K0ZBBxXrMekoFUpWOH+U1DBLCuxcFDaY/704zOqBt
hFl4/0KaVEB8e/kOV+C7Vric9xzTKwgQQuqhVCkBKkJYwlD2DJiISsJhh900yk2lfi0bkKc9jLlY
1PkMVMDnoJPGS2R0AW8agmyWs3slDtRdhJT41U8sPhMWl1vxq5vY0s0afihRBkij9GZeB7RBTLJU
s8DOZpbMQvQ9rGu09IRSIudXn4QzicwuZTJCmjDyf0x1YSNqQsGrn0+arpq0I/KvVOhfGH02dDKc
V8uBuXTWAF7CLlqcHq6oc9e4sGD9bQ2nnTbBBLIkvvAVGTvNr5uO140qCRo8snKZuSw9VIiFzQB7
ZEVKEus3q7dLYiYEpBrsP7g8VDoN0IRGjaXjxbgCb7sWEGyBGnJf5QPRa3K8SBseloTgdcmSrsma
lEmylYL+wA0eHPDnG3rtzbPGYSEzCpKMa8B1/7A7+8eUffKweWHd+G6A7tD4hVyB4liLEGuAC2QK
PiS5C4iT198gbT9BeGCpwwkAJmEdt0zLtghi05DSd4QMjACZqahiDiQ7qMoz3tVOvs4LNyAGTJBg
2wLcyIZa4O9wF/ltw5FWAnCvq1D1hBPbrx4Rp8FpofugEjIyCY+GigBVreGOA5tM/g42AzHXU4Pq
rROKaG9F3LkgJ7+8WVc9JvN8sw4p17EyXDXBKTMoo7Dm7q/xsBKMNTWvBg3cD2b1DM5KfkdKKBOJ
i3pQO/3UHTQ9v7LqnB6en3kKpSe4sNxr5JSxcHzMTqMr5F+2BDytyX3lgjM8NoBtVVGBI9otz3b7
GzuPMed4xeOYqA4IffAkaUaCkpPu2P1p5+Rj7aj2Sen7JsTJ7+jHjM6LMSkqlIY5i4wcFwC+JeeC
rPuG+Au2ZMZvgj7JDbal/ICZ4CzfjelDt54qAEyBGQQxYqlJhK2nCJS9aIqCm9lscy/mwFDzvc0n
zsW8vnnkvqQ6ewv2Mgk5i6LbIJakJMecA3w8585oBxa6lsphnOKbo5s/h5IeB44M86b7U+YI5wYy
cDj7OWvMlHrpJVsLBX7IYBNCW7MDe9K2gU3x05+xaLImxB9h+moX+vr8qcIai+essZGkN0zVetYW
V1pxihvyCFb+7MBgDa+BEZ0SnxEDjLkAfXGOL+OmOv88JyzDOuUcY1ZGw39giuhaOogsXH/LkPHs
Sorf8sD0BLhMQFOYMyCLMoo7g72ZDvh7HGdoWzshOGJrZnvWDMcma0nuWAvkGA56jucSMwXeEzOb
w56Z6XHkcBFtrduoqvQil7z7cw2GH/hhrC7UPayYEwVEGVBTUNhxDyYaXAgJjIjxVToNEIDHs4NL
AH1bmYJ4KZhGBm8Z5Ga3B9gVVsRL/Ok9Txi0i6uA6eTIe4ii+GMYF5e7MY7T2xL/XDNshWPPCEEs
XuzoqI0vNPNLzpuUJ0U5AigMZEzAimUbmCX5RgCFbgPz9vErYAkErWfLArIRrW9sIqVbbAd0ST1N
yagvPLQCXnDZBiVi6EKXJ60zxzneEECUDLP01Qzpxyrw535/PtH9s74RVvIdMNGw4szeiaASC+1Z
jod/GRBRDFcsSptoWfaOym/j1Zr3JYxuEA1MnNIdgwvpZl0CUyQgoJTJNWeEH6G9zhWVLCGfEBKO
Aj9yVniri8WsmxkHoEDWUeSONNfdCfQV+RCvPMLyU+GOxoOxiaxcdLsaH+056P5ORwzDYMe06/pz
PTd0cUfc+PBju64a6nsxYwC1R54K8zcGPJ5Zjdu7/Ct1ByGTF90Ta/lPGanGkCW2gyJAkhjVs2cB
aJYEwxZFgrLSF5F+ZQTahbK9j4u/HV7g9vxwt8VMYIBIIqMDzsPvbhIMHfJhVgC4tcM2Pf0YeevM
2HKdfKHlGgs6xIuWgbYWY3SSNOAM3145mcHMeTHvYNrV8PL+H1lu4FkZTL8MVEed3A+JVhMFDE2M
NXzWx8vIMauVcVvwH7gjd3pX/lMX8LWsSA3RKN7WojtoBpYKxaOKYfcmLAy83F5Nt3xVi2jMwYiT
YgT1FrZRHPlQFfBtlBgU8hYjPzvm17I/3mEdnN3UKdfMVrNyLMKVs4I68Ew9L4NnU0PovsfbXuuT
zdn0PBO1AWnPWs5GBkSMOpxMqnkeCFLIVuXOlPmaMpWpOaBip3D6KQ/5sxaPaGL66EjgBgOS83nt
HPYFR6T5qmWOWq2Fl8XzYAK4rOoM7HhPWYeuh0fkV04KKG5l4HGnEwsCR1p0aOA9l/hLcEGUF5fO
f3DwYwEMovfwzZjoyXpWWoiS0pueAXD/CGOjxPJmSSHcCHEgcu1bq/PGyUneH9gzwQVw5UKDJT4R
RXxE+8Ke2bRt4SIdeDV8JEFhpaxoyUZC0K0dZHVDLQAO6f+37YzGewv4CH7gNrGTWJ6UZlWz4IMA
TXL/htyIp5gJU7BOowINkSUBPKI3g1LMmClbRZlVwbSEXBwxh8jGkKas9tibyEmFGvyP0vEqtWLL
afyddZCNlApqA2MadixT6dcG+JK3AUmLTyznt4aGh9hQ1QuSE0Df4TLr6eGyCrTIgCv0Ndg6c74O
nFyZAosWqZX9wmJ1IzAhswwm1R5sGm3kxkwWmCcExdHPF77HufqIoxcHYKuriHwjMDhOekl7mRhT
B3oeokkEUzgdAU3+g+b6JnBvRuoVi3WZiYJYUpZSwGylp/LZdnwglI0QVGIdlVqcZcC/kCezNHgi
CGS0nAh0cKvXrz1xi4YhB1xQUOUhwANziWidFUZg5D3sa4DTRUcyp4tu5J+2CjoDvgSvLimAxwjK
YHghV6qWejcLQPNM44efE+ytkfpf2NxGi6CIzcfoRIWCYJ8SFaN5NEAgmygsr9FzaH45WHEyjhjf
wanUQO0IKmVeDDiGsf8LTNO6jJZHwQI+IvxIihNYllqK9TeZmcm312e0gNd+4MS/ag4cOiTPp9R6
HLIY4VK1ifdhV4t0IaXn01uYE2AaDY6s/p2cY/3Kc1wgeaHkUA0kf+8oIvqixij2ZnOquBWf0GXU
Z1lGTwq2gZjvmY8BcFQXTyjwkT7n8fcoo2O6TmgilocJSrIKoaO1aUhXIA4c6BeocL8Z8Jc5zNy6
gDmNrUl/ib6Y4OKKgrfwFQYPDUZME2SqzPo0ci03ZmzCqtQ6RghZH64JKhQ4x6T5r96HDGawehO/
0zKYRLHxqezQsvIfIof+LZmFQPXhUDhzwtchKlMjJjil6ZlsyzJXPb4GKKp/NXQqdxH2ao9edihm
BqtCNlUqgz0b+XGHFeRogwCA4HKEI6ybLOJViweJ7AJX2I1qNFtZu13O5ssmnVi6ZTO67WagMUdy
CHw9Z/hCF5r5CRylEmA+0LHsqIWYrheqFWiijIRgzofZgedw4JsYUqvJu0UxbEde3XxiJZC18KXz
zGQ7ItswqeRLKhbiij2JGqH5Dyb22FmNP+dFm3rSux1KBFdjn3DEX4bhI2lfr8iA+Pj4KTcrPbHC
BHA+x0Fd2iY3seoJDP0iqdshDOCjVpvnPGeplm35T4TziGNUUCtzFe8b2kOQPw4qvilR2VwV3B5X
6GmEhhaN9FeY7v41gYxWnpfPzUr9h98Slxkar7ugU8IBZUl64frSJyy9cDh6SmBIqqby+BmI7Svr
NOVn0xss8l+gZkxDIFd4SqX8+cOU9c+GCW4uXZXeVnX8IztzWpiDwlyjERpIxbtebW38MSmWEJFf
6kFjefN7CpY5JywuyOcXpr/MEDgR2KUwz7kkCm4QUurQ1jJiqvoXJki8fbkesb3T4PB3I/f9LgWC
v1pJyDLDhDniWvJ3GXlrGHTNZKhUmsktb+Tbk3L8R3miA9N3vKMpcaEU3+EDjwypyBB9JLzGQcye
YUf1QbnEzpckJMNw9DYNmu8XTVIr7shdO+4/bdhwPxiiMIPA3FoqXgjjCTcgV/1KL6f7tcsfrXsx
Ura0nSKBNLUKVda5yQlcxb5oxH3pzpRLtmnMLT7EbeV9WHMeh5OwCuyc2px5GAIuhmLohzgVqFAx
qT0/Irh9HqrtN4nl3Ds6slxf/F02Hp2xJhZiiW/TS3FrMwojhbRiKzaAIpQr/F40+7olSOZZqHiJ
i6hkfvkvFGnITMf2pYwZWRqskK2Qf3VGypduUeIDk9+nBnEflEeWnbYcIbfcNBv05ezYu5vTIaEv
RU96Zx2sPWO9rqxjeaKI576OONjlAYAH4esSc0unHe/bcPH0pMythpvCYsnmhYlSeBFyDh+NiFHy
S/YuOr3R6K4fzTEH5uV3oESmMUpgaTUS0GoOhQvIsqmbWGSpYsM2JrJLqR8dKMIqAShqi930aLrK
Yccu4fz87cMYB4pLgX8CQEptzBsFHFO2NemRYyrPvgzEicEv2If3oLlv9WGtbsO+fIFnSxvYMT8o
U0W/xAqK1V3RBUAj4UQJt0EIDUWwLicc2YmpoAViJM7KKr+HpwzV/4zZseH2i4MoU8NHMLsADmXw
sBEtpa97yFc1fKps4IiUC8mWU09wk9MA7xG2Lbypp6qpks/BpEcnSN4ja3q4EoUj7BOWCz9O80NU
fFzNEJseShT0XCGwW2DDXL52M/p08+NoApjZGXgZwTPWzfGX3NOVwAsVvcQxiGDw+aezCkSuXaxm
FGhC3FU4CXxZoKA1Vfou470wA0dBE+oOLlvolHg8AC4H/Hdu07E+sA3bPi3JScKNrWDlWWeGWQHi
z4JJLpJ0hhKWrWeF1MoqpLRhIzANw1pQrcbleBtM/heK+gQudvHLqCRBQgM9gOJCDcAM4K7x/D4A
p7emwMFEv03E0yEUHCJfBXnIZD3netqxcdM9i1dJKWaOVlySf0jHTgQyZWDG3DItaaRYe1GetPvo
vfn6GOQfkBRNlQD6UWZq8XuIuc0JaHaTTZIBTq5kjANZENc7Jvs1pXcx7P6piJMWpPYzQa58O5Et
yFVS4FYxQtQTVTMzEaVQ3k29QUfszFVTaqFSypvyBX8Ny1d2tpGGld9VnjgOoDZB9zI56sRsOgIY
Af7F8pEc6jvne0gH8X2I4g5ToF+plxwgoFqL5g6OYP9irEi3E67f1zu4UaBLKjsWGUqXmApT7qj6
34MFoaJcDjOyY5uVGeAa8Aii8+G5hpP/2F6Y8W4cXq8cxmi6AtQCsOCor9WRY2jIjSWZPR0jUILM
HlDHgxXlDA8cszHaSzXHahUITqIMoSSQsF6cRg56bJA1CnUTVuHO0ysLpMbUCWHahde69UP+Mp6W
6YExCiGq6ANVP7tkeQKs4MU5WgEcBfx1sICg4rdJXIODZrozGgBxY6ILg41Oo35cBeAXKzXEpk+o
E35GSpa4Zg1M7recbD1CSFwAqSdkmGlp5DBfUFhdKHaWQ/STIQzFjUz8JzbG9U6jUbPupey4GszW
xjAQ44nCXetel4VWkFsvwOnUwESHUh3G+f5TlmJFXNFjgR4ig6W5nQjAaCgEIHcZ5CNoSX874KqX
F5RxEy1WzfoErOay+21HlTcfsIUNeU+hvlUIZPwOr2f2CE5nlgKJ1yaIhs64BagichOrw0WhlCzZ
5ybON2ri9Tx9QGjCRJFy0Y+0CCuVNCPbv45ZDeB/cZfW+cej87z2kAfq+/QvBuzNbRLh1UQQngzE
GHxSFXYQozXdtogzzVyVhoJeGcgvhE6fcpQfOPxIGgKjl9tbxxQBB2xloopsIalEL2RVIirB9ADf
tGF9EZGadqIroaSyQKdlF+OGDCsLoQEdEM6e+Vh/sNh6/AKfsMYBtJ6pAGsusRII7r4hV4OGbsA/
U8CEmcnb6WHWyxe2Om0kaHP53FXUkV2CRU8TavkGQ/3J5FA6323+sIH1PgYXyU1ajte6AD02PdBy
AfDVTexzhGEoy97KCXiSNCqytcLuxV+YNexZ91p0vqOuaUDimfVJbH5icJmxts3yRc2mtZCwK/6c
9isnakSmSi1rgDFGNbsdT+PtvOA7Y4iXrBJty8HqYfmc2MuAzn+6jVMOqwbANSnnrY5syadNSzV/
e87U4+W7TalFQQ49Vjs6h6Ijr22HqmsrIGMYac9MZxZG258YKT/DWXxr/JJ+QevMU4CPly1H+q8w
4lANUW8228aNu2gLafpSipWXU4RpaCR0ow5Q5FruJ6yStzRGKINXefGUEjHD6YIWn0/1bMWCIX2q
odlXL1OR/06WE8vAQcI6MkQxnkOK1PZdkFDI5DRVpGCDUoLh+R13XBapHXDHbxz+ycs2QLpoGZUA
H50hz2o2PSUTpVg0gOuwZcmE76nL+RJ+4GdghcrsA+DFH5n6QstgrYru33PjO6oU27keDyiGFsw2
a541Qko+V8uvJRz8hwvrayMXoJd30ZdNapMQxkiQQkGQV7CQvuDMaR11lHuDAqRSnNVQ3WbYizEX
YQRNHOEBLraGBUR0/9udpH0SoOtbEayC+Wdw5sjkMbUpm7TdcUMg4GAmOqG8afcYiw6DKHwVN+cF
sM0lMOqBryFcDDTCJiyTLAfcin5TDkvIBBBgnGh4GlK9Hn14/H86TrPyT75A77Sk3eP1dhl6wrcI
yQTyY7aK0TLYVMItjf4ZyNRVz9YUIbHn8aXUBfZWUxHf3CAIYwFT4aHDxgQup2RX4I/bggtzggaj
bIxGYEXTc+yDX+S4v1Dh8HRDHrbd8tY1DBxeYsjrmpazkngcAnsGmUmJIDYsbvhJeUhVcOHRDsRb
/ZeK7qOqGHoFzBIEJVHzbZPPMnx42DIxrVi5xe9xOPo3lc9aOHEJbtBM7qxHtChJYz0FKzOFlhxj
ssCIYnVEajOMgg1BEUhPbBkpmivQ4AIxI1+Rv5TRw6RvtMviwqKA6sPzindMUbUQhGQYZ3GpuMei
cl3+l7XknpUpDjZWKFKZPG0xn2eJ8c/Bj1eDyQGngLsBDbKV4HOIy+Ycxl8NgzHgAMpS/ex6essO
FBndxK0MaF0B/lFi3AvU7x8JMP/AqTNhYSRJb1MWNx00TeyYppz8au5m0ePUmYiCljKkI/6p+CHe
nCyVg5QKP/SAEOJHHusdqlffN0+zY4KDAw9s2RptWikqyvFbGbOiQ2U2b6xksEt+GmUD/e2l3V7a
Cw/NwE7roMhFADrs6VztRDQn13nB+MbqyjLUHIDTT/OAgWoA7I+D/MjwF4o/mHJB/lGQUSHk44hb
Yblb4HGuezgvSwNovLzW0t2lWZLhpseFZdGzFsoVYcynOfoz1cYf8rYvX32YIHTv3BtyZZBfDg9C
VCIGa4A5iv40/sggGI1KmDV74fQ982K3HfsvjSKmPzsWNiOZGnIfAuiwAnSeJTnvCpzoFw6ukcNP
o4X81Gcf82E83QcjzzjEE/uWKKXL/RHZ+WfaBHgMMWoP+lea2B5DmXalkwTpxIZ1gC+ZjbR+hqLz
/BkGnCToiUBDhOuVY4YI3DMMXuP6+L6m/JcBnqBFtbbJCEmyAqFx/BcIDs7dh+kSr3ccfeFD1wbr
V5ecz1+XdF0KZEfMniKUJ/AHMfbynjJGjJBrTzDDm2IwkzLFe0qbxUN2lif2cEYtOMdYz20iqJIy
rZeQD5TUc/C6gWu+2XAjPXErGY+irmH/BgVkzvoIyTfn0sn4yE+LisSl4VtT1BBPBVdpxx8zAER7
PAyIOeBLAvSn82e6SFov5VHpkBeLg1Mg+MCMwn2J8Kj5BxEpqp70SJm0HeQgYE3OGQhaAJ9ZtkYp
a8kSwzM0K5Sp/8fTeS3HjSVb9IsQAW9eyaIpOpEUJbH1gmhJLXh74L/+rsyauC8T090SWQUck7lz
G4QxDi/Dtz2CastBkAY8jA5xp6WPPWcdrZQOqXxHWKd4gOHrSq0Go/mFKhDZdpNbPHMGSCIO8f6h
OCfvLcOQfyw3TuTFxauB0u7eLjlCfaLc4Td8VjuFVTZW3keMk8Rn5nsjKte6rd9NgfhTinYRINgB
dQ2AZIa9JR3ecbAcuyZcT4Jk4lDxQKAQTVbOs41COegcQUpX2pLRk4MxxX9Ni4YsZDe0NY23DB80
Oy4y7JxuIqJMagQkxEwkyUFDB8GBXS24qkVb/pH1QnX39ffyprCuB4Kumo+MoAWARF6EHXN9Iqhm
sjL1TPYZro1S1CDQZaBLa5yx2E7YvzxcSP5L7P6G/wqAaguuQuEnVjcAxlLPqHreJHwVJqg/u3kA
+9lZ01QvQGo5kIdOdwXzFbFNN9BnRCVbAiMVJiJcS/bMdwBRpi+PMTQAcApvekIVHyGO7w9LVC/X
U70t93bBLU1WwfJiW0Hwlchkp0aJA3EJoxhQZVd+njQoFPZiHBS73pdY+Ml2jCEbkXbpWzV0A9SX
coPr5WdhxECFywoZyTvJaDKxSDk3ZpueaD8aXEZptGktT7iAgX1LjC3PCFsJ4QDII/UP7is7IOUs
S/moGfUYeDqXrCedmJBWU8SjazADapQY6JsAsMBP+WHGJ3cygoQkTorviZPbTLGoOC6RaQnRRJAz
QLZjSC3kmP31GaTzNOmYK7Q712NNqWEvLLXKsPrNyi5cNyhNyubMQghaeotT9RePogQ0u2AA0mKo
1ri13O1U8x+vKEGgmfbTSthg9JmgIgdR8Hl9xvm5WvUHvQdQq28/MSxkMiyprmtafuybd59Gg09E
EFOOmfXXJZL4E+L+xJP9og5+QriCYjadUerR3Da08wugKJpIPHRgH6MyFbANttxAdZhSgDTdeam4
jQj6YeuiLrqWQyaWM32NgIO7WMK/JlmnM8UdhKr8KsmDf7yl+QHn4l8fSiaZl318Z+YAPy7eWDyL
z2d4GNpmHryEIxGxsQL/CF4pyxMx0o1PBX09hqArSiPOfAaBGxfnAkQpi0vnIKQ2vBGpxLYfxK2J
yQxUe/6KtVBfxhntMYhzG0MslU+IiR+NO5oj9CrJ8xKDPYsdifpIixHGWDg/eqdorn20N0pM3RCD
n/KlglhYs9ts8fYzW3EvNFoB+fTCiBcAIk9UMzOYIiLz75GQWqX1jZ0JDFdQeCm6SHT9a+XUoGi5
PuJSxu7o9pjTciH6Mn+IyD8F6EcDg+mLknLlYWv4hA1SeouzNEfnBNVDKaQZ3jlcNuIf67Pbu6L6
YKhKxz9T1HpO/Jf8eDGZl0OaoYnYBipPTFgvOpkQS0tCz6iAheOpXHDpoy5OAWDBOmcE6eBT4ZCw
5hSg1EFATwOfVghVF7NkzKgyXJ5xJBDajtDzUvRWq4+GB1UUwIgcfZrmAQH4m3od4Gb4GzYNxfLC
IkI3AvFWXbdEeqLEigmO4hV+jtT8QhNgsknW/Eh6abfV12xuMUNAH4q1DPCHj4uS8qTEBxdgMGFa
58OjhU+PtRinNV+Zfpd8B4ZwXJ0iztMsR1Kyqbh/mgGAgYBm8tMM4Shx6Pq3l2nxSkIqyREyhOQ1
qQ0F4W488YMBZNyQXqLBt1xDH3FPA5gdRDUI0yOyKQAiNIw4N4KXrdMrxPId/ycpiqP4/kIegrEu
nT1cGlDJUOJmG3BRzsCxY1CL4FNbGzXBoVzr8ObeaurpFrshbRllH7Y401/7of27LaiBIgmlxP0H
3DzChcSy2ehWQHkoORERx+RFIx1Q/gYzOb8HgTKdhQmprAoVr0+40xARWn3zkW49cDW9Tt4+3+C4
VD1kPe84I39mM9FrnxZo8XYuvcLMf90Rg21NpcfjgYMBMzHwo9K8Ygv9sTQ8egp99x9deEqkoqEN
X9cN5FPFve2CeG/MpIsSWlMpymIOI7pDjKkWuQQVblZETMcPa2zFeF5SzHAassYxsiAfhqXvC5Vt
ZI37IMsdrQ6EBrYFIQTwyyauSYb9PMSFF2Tk98mal8ujEx0DoC1NovAeqwqUocRGUoYUopUWlZDv
wf2NXYxupXUqJbdKv4x28TBRIQMY7xHJG0t7FCu3GqGcaE9NCNxT8sXkgRKWBDPKEuObFM8nuQ8u
ycWNILMEQFgQAGKG12L3Km01/F/i66YdOVJjP5kNswLfw2Taxzr2DRcozvhcpk2L2/+IYVHet0Sg
jl27nUoCve5NsH0Lw3q94nL9ccmYm8GahnE+ruewHNkuWA1EkswhFg4wG0JwGoY+HGTH4xBY6VcG
Rxzd4nUmE1h0j3R5EqKAWBGUKajdZz/gz8YLSRW24RMYrLsfFp7+Z5z677YnSAsjJIQXTEiWAyqj
Or2Rk8zJwZSjbJC0Lq2V/nuMLWed5nV77N0B+3CcpuaM9wzvAf9jKsYIz6fRXWCdKDMES5zPckXT
1bZ05Ni7hNOXFLowoC4gA0O3/LWbp3i+Pup2OhOlmeAYU67cn3vlXgAveyGCjl3JBEHMYTx/j8lc
YY2MGU3GGIj834KcAEAHYiKxWf8fK2nGyHuo4IifLQhuaGKy7hzBPXijC7H+KYVVkgAMYm2FXGTJ
vewbxmPddzSM01nBe0XLVTkNmwdwdh1QWKDQaIsxuXIq/NiyBSgd4yo0w3CGMGTyjnOMpeydn7OB
q0g4EXTtb0UYABLme/BFvSQzW9y4Qny5FHvTBhzJKti3xHULWy/bxGVIBo6azmJWDlR0mKB2JIe0
mXH/mfaVINgY1clP2/GxQZL0rHgBVYl7KTdxCJGkg/IvfHZEdUsolnYCZdqutDTH8jmFKY6luiMj
m6KuEekvgWYZc3x8AmcULP4u9ndYno9+cdw6e0yifQ6zEqutf+IIkqsvpZU4gXKeA6oKsy6bA0IT
SOv6toAgUZoJi3iTaY1n7ShHdrkkKhD/bOYgWAseBfA6Ga0rdP8FJsK5NHSqETY1p3JEgWB1ELha
m/XFJKQ+7fu8XxQUGkgbR4R8arWs1rXqkY16qH6PxnS5mvaCek4SDDuXYs8o/ATDmHk01dNCjR0f
JDNlPcdRFsrEM+fMj22MDpKhecau+bgREgdOJYhdRRiHV6b7W1V8o3J76I/91U1uhzF+KVcqkabc
4sdhW2uiWSLA/vVhqpK7aM4szBl4XCRjUbAyOKblwN7V7oJzJ7I0y3/ScXN3UK9ofDmpgeMTVteY
O1Kq/3eJAhKr7n0uP/fY5siULD1rQqW+hHQzGDms54wU8wc7guyM4qSN7xjUfIhkEn8SsAEhf8Yd
B0Hm0C1XdRDiR5O5i4Wh7DJYt10okXuzZaYvQzaHjHimlbutcvqVUj1L3Y1VBaTRYGyHKcvsfzOB
CX8RwUJS1hYUL467ujfjPOy/4zppEOa2FL0Fl/UZ+UyQwtUDqnH77dYhH+mUHlPoXu2mcUYYabO7
e1f9sqFQwC6I6j/O5se15QZxWDr1U8Sf/pwH/JVvwmIb8OsMvRwEKHUS1BpUUbcmi+QRS+g1vnk8
AuRCBV710fqFRjjhdN8txjljFr7282z/BFCZ8P7G5h9bFDj9+KBEXfqFsRJDOQwIyPGlMoRhh4Nh
MgFJ6TSpL75lq/kvW8QZEJOoG7NJ8YGOQwjUXhE+6eB+XCFYGuanNLqcYpoSalvee5bItevQrezd
Hb056CtojvqvI0pe8R/wGfHTH6nGwtRUQZHYehx4jMQpEDypIA0q01x5+x4bu7J4t3RZVNOQvJRY
YMQdXR42dKzqFo6z89Ll5HaooAw9003sL5/dDseT3y3Unwt9NRce4EZB0g3sOuk/ZGSl8S7quNFt
0OzQIMgJIN4h2qpLNJDIveJRBnFWA44T8NIMT1DtSk2PbDDG957TkPOXDmd8ohCj+8AC9asIeJjf
4LiPsAFiVM+eRwo5fEkZMtyGSHrOY0pBgK0AyR8RVN1OzDNVyBWHHcz+jrvpoQrEqz7wCnAToERV
/VfI88/mQFLv7+Lt7vIulF+lrDiYWfmDj7HTfdpP9l0xE1vOSDB/QM5G8xyGxUu8S+E5IVKFQkfZ
lW71ve9QITCi5fRU5pyZqUs1RgmtNi4kIV89bJvxJWwSix4II10ZT8nguyp5IjJ4QfIYPKrJDONu
5puiZokb+Y8lnM9uTLav1BwhLs38Y+w2uCAiQqBXFtMLtBerKL8Q4eHsOB+YTdoxuQQ2RXvmETRt
ZNiC+Z/69Kze4b7Ffsn6ZHBjEzsDe45qag1tkhIxLORfivFVNOHuATmciptKXTiyVV6tJ5jO3I5V
3d4YMq1y+9nGZwS+B5203UJ5tRtpwRgcqW1PIwhLSol0QDSigxD+e86xmg1slQ60+h60H0gbIAc/
QaFWMqQ0Yh9pSoHmZt31M5tFbP6ltEOExJOaqQWFm06GtfWIwxR1Wi8Ifufyuj1GWxK1bI+QGnv8
FG1UevfVhEu2v5GJtnpUni4FuGlYImKdQmSQpNIOu/ubUTU3gSVV28jBi0QmAg8ulye7lPvQLfK3
jhHfY+aHGMUvpqRHSVb+9Ewzi5oEL6gclKaSvCY87L+tg4y7DtwfbIZkjMdQVAilHeSN4kYctaVy
LjPJFQBURVXIl5E+1SNFBVSseMkmPgc3PhWbi5eQn6E43AKfVdQDkKwT1QYGxPRRE0OdSSJAvCGp
aFHlO3WriBRsl+Y7ywJmSA1AY4FBCCNVQ7Sk0OgaurFGprL0AlUvui4qK9ZEdu+v8IFlbqLcJQj0
1a2B7HKjZnpVXEUne4ZmTp+t+syVkuaBUjN6rwphKEoWpnw7fZJ+QJZqwVhVSa6mgwcnvGvklBex
kdjj6qgYuiEIp2hnAh428D+gFEsLP2gGzpiroPJE2EG3K5m+q7u/rH13rnar/6L6G1w6/sBh4qRl
0gEhhzo+pQHEf5OLMt/skxthcGg4I3D1E/lyK6cbi2CNmSR2mI8/r+lGe7iwOGTUoZWUmF6s7BUe
KxHpMifHjM24VIBZj5DdY6vFSCzVaz9LqJ19sivvqIecf9UllHRPah2RucoUzPZYfR2Hxw1SbeBV
waOZ6EDwqalsVdKNbQZlvoRA42eJ35l4Ya5xBJmSjj5GFETSHrCmPdCeK484GBb3aoK3zHBo5q/B
+CkI0BR8V8ZL/so6NJ4HTO6y9+Kag4TLB5hrEnSrhpXrp6ws5PDkaVYTP5YCmTRKpxG3oZyOkGMJ
FkY1TpznZNDeIu7m+BRKJPotSuGVpeMKg+cQkdkOJlnlzBX9mjoYli0wvxA+oEzDHXZH8EOX/o2L
li6vx6eN4K/xsxOncKbGX0S4sm6ifAPhMoj0Ttj2IGWBIbH45bORQQujPg42qQwyEYDZCHORPGDJ
y2GKCgoA8qBUW4bpnB38IT9A8tBySQmuYWWsdlEt+T34ocKYCktessNdZu4tGwuuJyuEzSHEgyVZ
m+fJ7hsYfjzb1peioDkPmRXdtjW/YAHi+92WVAhHC4x/jAH/U/NBPTH+tnr4Kjo0Whly0WcDueKM
lNzGhi0iCZ/GEZ6uxM6JIYTfeO5bPffLj9LP9zd8KGlbF7EFxuDOetS72JUWEx2rFtSModDEiyaC
PIs332fwTzUfOP54brm1wUBYFhgODhBmt/+WkE98CDCZ4VmL7QwtjY2vg6LiaoaqhsgqdFCy3pEK
EpROmDdGMF9vScL4C/fqZwvNC4EgCxV3RyEl8s4ivogNQnUWmwklqCpHtyrYt1rr2gXuDMrFtYEF
bogNprQVjbSaVXWrdDoSNKr3RsxxwoXAAVHAVTwN2f41ltgToU6q44EofkTCBN6cPKwFzSTuA0Bs
MtPwxXOkamTDjVzHhwS+LgGvLk6ZzSYOFCYOADGBImXjU6EqaIfwcxi+KnWoR6qFySX+9TwhGDCf
Kun1+HUy7IBuCyZ4cDvafOeLDJXqSf4NylkmCjWHz/8KN2ASGg6eQMhpVvXyj2xmkeQBhJHjKiP1
hPJ/gsamQokcYcn7soJ/VaLT8KcIZ6dBPhxxK9j1EAWMnFTWuTRykgHtU8tL3MHElJYL3BANAbvP
T96MG5yrnF8u3xIyAJdGx30LEpy/7ri2g6MLH2fFYMISQCkJoOPsHQh/KjxzAZzjFHmD5GOz4r4I
B0Elazp+VNOXyoZD6ruMCgUqUcu+2KFOrVzQ+MyQGZetNN60VJ8Xp1lYYaIv6XwBNzcKEatmUxLv
PZ2glOJIh8RctmZ1G7lCt0YT7/fNb0X6JC/MtuiayplaUEGKUgUeIylJQiSVskpFczqYBXz6Cwof
ypSKK1c8s6sKUhHT3C9Y8AM5iROTKglXpHVgMfxorngqO0y14OdhFGPvsoh0FcDzs2vm0si+su/V
wZ+Ic6aLKs1T7eBM+sAVbDxgAnmIuLwef/RJ+RWPPh4YK1AiwGCQMC51WnJpgemNMXpbAs7eyYs5
VzsqIRlmVXhmvwtFPZ42pjMbyKImx6g3OZkhlL8DEl0sSwrsUlnmpieSRuWp+H+ArIrMSGlnlG8J
qAHxvfGAKZDLwtZ+WNlSRrSeRJfdr/hO3Y97WAI6lygrcmwesIwCTMN68a+AkGZAsgIlkKuDe0tI
JMqAxKKB2pTrTFwpMHcbKP9GlBHCnuZIxkcBNBbKK6OLuJBVIiPCip0QQztk3QikaoxkEhWESa0R
B5LvsIvxVNtwO+DYNUiyuCvgzRGWR+2Ffov0BjiadAQErNguqyfyyuGq6MpbagRIMCYk8kWc+nv2
vj2IoxbxX3dVLwRF0krAIrkDjAUDuME7EJo7Q2Y6tCyfkDIEXEbo1GDsspP9EeGYoUSTtyKgNLeR
NFwZx9lqNwSRI5q6oAmM4qi8qOHTMYieIfrU77DdKB9Bm7B1YjkCLTCTReNJhu5JKyjdbCr9xuqW
tifBQ10G1WroqKTMDO7pq+zhS35nR6O5MrH/qwa9HGnxnUYkrT7jIHXVotc8No7VDfqG7ciTjils
1gANrPj5ALDTCMnmU5IRxR6O6AvH9FoW37POczG35mt1PR2FcWkrtaKajuCrkznNGTNEglVT1i4n
DSdbKrIVT6zo9pYejG45kVkXQJXU2gAxmGlt/Ea2qn8aJyLneEpcOUBS6MLPsBX/iomA1KRrA7Od
jGzWdgQotMyYEaDfKV6sfib1IMjnxyQI088lcswj6R8Yj9UUqLaRByeKRKjNmEUDRkrOhwnoy0eX
Gb6erJ74+opXKnNBwXLBoW2uDQQVkriGoz3tkiSVMzb+LTUu+5RaR4OZZHhjZpajENza7RkTPdFN
ctCtSdNwwZb0Ro1MPEJ+opbPSuyIfCf8Ndow1GxnGLEtiv8cI8dauQOOg4pSFoqtRmtTAQGacqi1
VD6yF2T8pw6qsOqVwJbFQHJqyagMEGX7bkP0ER3mJW5Z1RBnoJ/akh6LZssbcKHCLaq4UVJ8lnFA
+Ad2W6vM8vSKaLvtacFs/tTNtKUtlDilebZYYHkuh8pUxUgxMRTIYhR7LitXOfcRcox1RuITjmX8
XjQ+dH2xwcwWuRU7Dh1lDNrYRNzFmYgmavjUovwTGAEmVHyn3+BIMCC2cgMUKDdbhQ3BhdSgmn0x
HFCzK8sD2mKbQf+KpXOZWf0XvYJClJwOVSQDW2GqcAzG4qD8U0RNjEhRyznABMoVBrRHet0ILQAN
pFpNxS6HawGJ0rcpmZmOU2kTtMHBwbkOfRhKocNZouzKiBZChvqUzLASFZtTMbRtsvmfrgSqrSxY
1+TMA27IlHKUwX4AsSVrcCfvuqB8Vo8kHGdpNjcZ5opNk9YmFfG4xPnstFnWhKKpDtw3cdqQ4Dix
e+fooGDGM1ecsFSshC8bracQoS96t5ylLcNmrXeQudOI2rx7a6NwsA3luh0g8KZuRzONAfy9T9vF
UUNiSJwiEUYdTW0B/487hOAJTOAYAVeE6YW0rV1GNTQm64fC2sJoquLlm927HBgHo3q/5wfyVSm5
Av64X0wdziQpXYfhU2EX1X2P4SK8mCUyDyKIMqgsWCkHH55Q3W/VRu9Ab0a3YSY+DPMMxtDoGXiz
AgMUmBh3FFZnUqvDr1Bm6cmHgRFIkdl45499cGU2fmImZpvxAWEjC/odty6v/epnoqaeqLIus84F
yk5X7L9sU+z4hgNLIPeOmX/4Ynw5hrebW+NLEjlvh2NusBMfGW5uwVcOGIQEDHKokunxyhGGETZd
d2szC1cBwhH5E0+AcnRTbAk4AXTnXUdRV8ERe6hSQvVMtXOPtxQZgN3rSU0mJWwO4gLHg6Am/rT9
jDoyyR2WxnPlZTxT9RPAqYmzoeKkH5J5LK/czJ0Ohq3J8a5FtlgmAKizSOZyflSDoSqEzWMyqoZq
AGNm2sZbEVmnCWMiL1PmBaZhaBT7FNoqLMTx9tmUUnRMSCHoF/7VZd5NcfG1B1f+B+vb/uMCC0jo
tf5NMeCL4KTeKRHdOOA+KoxXmMvf8vBVpxpEypCpxUPOh/U16LrtrCl03kAicRWz3WDeh7ggMTyK
PCgHrQiR1PzXFJKvF3UINileeS2XMBzLkdaoL5IXSfOB6DC6L4v4OrXQuZhHIViBko7dQBsweGwD
tCueS/5Qmy68k7bMALTm7+QwBF+xs4ay2hf2u7URj8ReLv9djwhwK4KZLttdOX2LCD9F9oeo/Xit
JBHFbMyooE0aAi3po5noHq+XBKsc3EeMRxdwJ8+XT0SIBRMY0cXzeVRevVRy9hGmcdKw9jYDbV1C
OpepTM8LvIazBQkcsonDfCfx3zVRyw8Z4apN4SHx9gsW1AgJOWpVrbvmzDlXNwJViLxHRES0DZ60
MD3AuCdiSxG1eLUoT0oolNXcvmIVJYWO1FqN4ToWPTpBLtQPYvjsByiM/HoDegqlxGtlcbfcuVks
vssigu9mjgbIbc9YjDb/md7uvleNLD6LC3ElJfVW7VxVGawa4XYTplHicUBCEKDpA9TlzITGInEy
9sZKUBOdiy+vSFXg0iIeho8SZx6nCWllGEqtQKWb3JkikZCrVaFL23CKxgEQuXJ7VSRbeXJzuKLb
HmhQTQroe/HXGpvtaaVxfwaeBtkam7cYls8tHC+S1KrGlwkKhvgMgCiOL4ixw7BpNVzz4L/oKzmm
vYQmfGzSAhoN9WI8sTTKjnCNki52veK5YwEaTZ/HbPK3ddqz70SrEPJTIwPQIkAV3oUdb7/Wui/x
x0VOhfIcBAe/gDvj8lSsw85/KCxYJcy4bRcJu5NFp8hhXmmlxfbhBdbxyLxByKjUbCXWBi9eSgyX
Jg7CxYTFDX7hsRkSnAD2pu/v46UKkBkW0Lv4WNV3DA6rmzZji1imd+271gtQXVHDP1DfogEGt6WS
oO9U6gmh0Hc6Lza+rB68P0lMwE4Ag3h8gEgwx2XMp5sr+uoqonz1Y9smU4cNLNbgKJe9cwa2/7w2
jVCplu5t3HbvrOy+pYZ/CUFh/7ocsUzbsvIrpfxKme4HhGv3hgSQDYjFS4bt19Jxko8O9pycX/5N
O+LFUU64jtPqypwlIBjR879RAdItswmlvrZSTotIBD8LcmsktRD2qin6owLJFZOXj+KwXUoAtggU
Ps4UeOijSzutrjqGB3oXIbh7YugU34hLuDLKdR6HmKZ8gl9XP0cSmuS1R/ksfGTlAnRoWNlrBbAZ
qcDeg1cPyYN65UVHiM6hSr9fFDYiSG73cT8f4qB2+FhZKtMCZ7GNqjL5c4lvp6lkcbevfeTWV9O0
kpBtaJOsBQGJmhu3helf1PhR7X6IXNG4XKvjPBwBl96YelFsixGB+oO3GYdKiZ7owaI8OUUBMe8a
Gd9yGLxZDv8dlazFQpvC45pOJ7xuWaNM5sXO1KWOU97IkaN1GfeFSKiZQ0dGU1ChiEjPD2BC12Z6
BBB3KpVBFHJgtriyIu6l6j6I2FFRm5q3dgacPVsERxbCD+R7kDKPGwhdKnMNQU1twMqrdub4jmae
VQkF6WQN7R9ZtkvFJROhmLtb4EdrliZmzeUXango+JHAD9x12U5KFJynM4bHDyCgsIE5z/7NEoFU
xOxmdZEVFZGHu4c3I7cR96CowBE0YlbHZJtlZTVYjY/ruD0du3wKSG53eFGQM9bAkvI7juOuRNMy
Zj+Vd4P9fvemwyIsxEC3yx1zWBYsjJ4ndtJw5zgdHBFmcTfwrY5HZtT4qQaCAzF9AboIAHkObk/p
oaqpmB+zEDSM2AcmVjCcTCK54XjaP0CrgNJTwsaxXXaJe0TtjQsb809HEBJxDAQfrSzmV3txiHYh
WZeZvo+cWhymqybysW2mxTDdmlyCgewwkgdUEf0B7PZ3RbxrN1LZOFLYikoP/IvBc1jg2cxkyMZA
7icBJu2pdrL0Bm/tkkcRAHwlIaOkKaLYy9MeY3SMkBwIonEidwRhFUw935Ipg+4fsM7V/2PFYHyt
uXnUAOrSUcBEv/UitrBax0YiNVzw2F6wL1dDQBnwyniqQw6mg0sxYI4T0J24pn3wdy4iRbTCMmjO
FRZN1GMDFiDYAvxddwAcrUaIFGY6tnMn2jNXDOlTEG3ki1PRVQj0OYKReHBK1h4h91mesVUwAfwH
dSt/b2AEb+Fn60rLiAdCVmErJPqsbgbPrWTW3AoKuouTk0NkUdwBidkzG59GbOADH+72s3OEuHtg
Lpz5QOqrQ31EREV5ziBbMNZAfZvOVv+1SQbmDzAT8bzav4nBjzbz0PzuhIF2LY7m3WgI+EukI6BK
Pqmdp73AxlwHdYtIum8VjedJU5nXJiVdbeOAXeftLR3t+SpNl/CxIavwXKRhAt2Xrzq0dFQzvhE2
4MjH0KPYTntYYr6z1PTkERf4KGkl+cE/+vWL345/q1FeN5AbhmwC0ic8GJjbjEXlrWv7Z43i3ykJ
RT5UUJrMOLzN8D4im5uDHOeQL2mxeq87XgzYcEBUgtVJvc5/vCOyF0J6DRMVXR+AqThuypyg2gWo
JQhTJ1yoNgVvZZevHu/btjrmrondP1cAaB8rRRfej5QqOoWkyoAfQtHIEe0u5a0GESOsI/uFKLtr
f5fjAINpQgeD76S6p/dtRIk6ivrAE54+/xEu6AKaZuNRoJt6xW74pGf9EoPoHw1G7dZg2gfOeUKk
HWqd0obuKYwPNX7xIGXeKjMPnsJbKYH2DAitxxHwYNxQx4w7irZyoaA2DMQfrCrIvtkHT3Spywec
yaJzsprXId1aTG/5fhjZxC/jDrgxFtQmBgrgYnEoIyX6GGcRJiCEQE/SMHHs8y8tpwWmcUv0Dmkn
vfeKPf+hN4F6vLWbl33XnXhJad45isVdk9e3E3MF9hrR7T55BlLWaGG64OUwALhWKbpaH3UEVsUo
S0bCC2+sVS6dVhpjTMUA7iLIbcqlEczCOpb2hOlm+80TgFBcZriByi96HsvBrugGAyWxr+CMWIi8
uzrw10A9ybtKFxqfOUxZbePB63ZZwADF3ff1oIHDewFuzUYrK/7KpiSZC8S8Gj5UhMfAMsKvh5dk
l8A29kx2yBqAXqqUPG6Y84v3CXx3qjn8C2Fl8muw3YkxZ7IHyBJiwirO5dbKTa/h8CvdlvIExU1d
ReBCAFfuCIbvTCUcdq+ZuVKa2P9VOMWvS8JQH2AEylCGbvuP73EGi6tyFyO4JmzIjqG85/xOHf/A
O88m+ZQBteqIVj9MpuVqmKD55Jz6TQuUUQKvEV75U+EEuyEZU4wqMDz7JKiFkyXjZFFjFA3MUvxf
5PpwEqvrPmookBmnIovhqVsDiysOUCZl3MhX6tcpollxLGZWsH9TobT8H6F0EknLdHfzmOjh2YVf
y18/5kzFjBIzM48HcFGpl/zgY2Y/dWiItRDPVgoQ4CYaHrt99SIaKmHkeDWcRh+ZJ/+NPxklks88
Urzbh+gzcsl7smcaBmHRS/CAutiZHYAj28Xqv8HQNNZxhCR86DDbT+Q4ECGdv1H3kh8A7icKX9/i
DRgRqOCuwhRB7vMM940vSg8wNsWS0lZwpfvszGTzQ+q/dlY9E1fwk+InvLI38JrN2T+PZbm15QsK
qYDn8ajcD2IwWQvBGTpD/ZBF03Cj5tToeByIZZxxXclBaRJ+Urfqqm1/k5z5rDU7ZhQrh7mgOiQa
XKfeclznVfEH0BaMiKaiy7kIxcYR+Au8ESD/RkbYyJ3BXzywyMXxqSFom+MW379WNB5l/9vUaKbs
DVSmq+mmxXFQZCxKp1XnKWytAKxEZgoewLMRp2VNgVf7LjAI7sytbfkuwEClWDnEIQjaupEZZm9Y
KUlhIY5t2V5+RD1VuAw7tXsSMyvlR5skxAibI0lfJArGT/iyXLtBzV6FBg5yCUAL3FN56HQdZ/G+
WcsE+iEC/Xh2opM/Rr+0Qb9o/CUsVk2CpLpVRFq744v6OmHgps5uyu0QbMLkHGILU5BHzd4rZbuo
kCHCEYrjnPfG/r2UGV2LNyw+hbfK9xSqJNJM+VIcbor8Mw3yqWg4JbVAFMsKf1740eLKcUlKSQHO
iVpEmBB/VrFIawZRMSleVuKggHoHmvUqSXoDp4F9gKbFU0HNQ1WAYrvnlRgmhTemZ6NWE++aVUEl
5vKGqE2ZsZd4AG9wEk/AIVnPtSXbHH34X79EMLDH7S/pyhchd6s4vXIAlY+MN6cCVTy9p3tr6jrc
hAH91bcPNV7/sRYkSGf0b3cCCqHpZBlBZ+W04kJsczt9rDFjjukVbSzgfV+GPLJofTSbaFRBDsTO
TFJUZLRoyMzhpofRdKQiFJMUQrUrOJhy3pWOE/6YGL0/5q3vFiK12B/G1G48yCeoWrQUtxyv+7mM
bDSdoDETgTmKjzXkPetX1Rg6eokA1FwbP+EoKeHj3I5zkf5vwDtGRL/T9NJvH9DQrlqDgyKBLjbh
yPty/ImYdn49ctRYYxA0/+H3xMxKVb8HO7x1h3K5ZqDh3k5LN70sFTQqvmkcnop5WJ+9gxYuL4bq
fusg+bNb969HTzIuCFbzn5XiTXpU1bFcl9jVPArjyJrYUjS8cm1anQ0JOxvMFXzcjkxtVlVLxuXN
iMn1Y4Dwi2yRZPHnB7/xnfi0zOzA6zLsjlf0qLlzE2Fn8OC5TuXeb0E2fDgHOuKrNpYo49YisTCK
h+D7snBIWDWcDqob7mGsIBLMagTMcG2o0stiOEgxDPdhZiG0tifaKsX9KdAQS/VL+azumwwRqei2
SnwyUSGSdgV30JPJQgaGAyJIW+Vttn0as8kPrltvGp+Y5Ubv3saRH3mDO9yWLT2NVwoI4dKGjf1W
JacxdcMfCyLz54SG6Dqpi/4s1klRDTWJ/OyLcDY6oNow8in/RSg+3y3jkn8gXS++tnKeYlrNt0xB
Hdom+2nh20Whh1c5Sw2YZuL00xLOSvkLns1yLhH7PsArB0z0tj0A0cNAM+P/SxW449C2rFI3SY0o
xUyEPPQcSWQaSYasjIDrJSoWOCDHNoxvXrmGd2pMiYQOQ2kJ6aqbqPru+FYLIFEt73U2w/ujoTYu
94aoUTUtZ5Vczszj1i8lVkC0/ZHPITMmFHZHyguJi+V9n9v9n2Xc3tcN+wMPcf89pRc4tA1jJCJj
FBb+Ph2PC3fHwFYtDm5hi9yxMnRrZvr5NP1WMfyRUv3rVuSrddnNiDL9PcpCNsDIcVjO0XZ9UEY/
Ww2/Y+wl7xapiXBfhY4nBuksIFRuPZdn2U+IWHAOkxhRCRQ2C4Mui+VxNTLfeHWfqYmql/bIuT5G
i1eHl1J1u6VNQtqu3f4g4gpXpQgaCeSi+atPdMlTl4jExqOZK/FaxWRwIT3Xyor1OZvY/lEkGScb
Z/SxSK3VGpkaz+SSxzuNYdHbBKWkqfVbJ+ESdCcU6VtFyaIiym+SQYoHmByXc28AbRfyRzFsn9nW
vI5LcbMJR8yGgn2tolfhwJAu9D/hzdLRqzoETI0YYuSAfQpWsJp/rMcCq6NFyyLWJtFRzX8l70Mz
vY/dJz5J3JNEQr4OQvQRUsyaUqx4G22nvcmkEkNcdWIvRfU6Jgx7InDUITbYjBfpD6+HMblhykdC
GigJp+0yUfKUiBg9VyTuZKJ96JxegaMMxX0cIGjX9DfjU9hiW44umGXo+3BmxDlZL8PRkN0impiq
wSCgFtpGgLIu4KYG+uWfQh6JbkYq0BaAc2Lpq/du6Ug6D0vgR0Yf8VEakyGopFQYN2A0/RjcaZSX
gsPLZAVkHs+gCFxLbUzblNMBCtOMa4p8g5lZ70yxWLV2fe+5VXHCpb8/Hc32TeDk1uYGxM+LDk8I
fICR2KrP7EtCY0IsO0CVPI+pQdvZ5bMWlWPM79N+jGOh/HJI1vYy+9m3SFJNoNFThanvKimDVkoh
u9CEXhyQsdPyTXCDIwTi+Ygr2tvl6I4aLmXPZtYRkQ9wexSIciG+8ZGa4ouV0mQPlE1P8Tomp0Vk
gCMsx9dIWg7oNPvZElF/2fhfEzdD4sY0ENUxk+C03lFVLp8t2rqrHreki92Z2LguI09pZNj9pGCj
Os0vc+gAK9pTeB0eQ/O0pOX2nUSL5DayGBiSpENrOxz7/w7+MWPMfN0SRXxqYRXdlFTHwG3iPH70
cm1SzJ6boUNs54fLv2XPLbS4NGxlxphHs4V0YqNu58jpMBTKkf3r5T6mvPAj50g9imY6c8LT5+0Q
kErwE3mLjEfqpPvubQKkNeAIKt8Zujm9c6r9D9+8+6LovMYgRoUY8uTz5zEJFLuhJG4DznurRX0v
/36xOKGtAj+5FbTnZATq5t0xDyGWU6z4yVVYTxw2H5HYO2IHxoWfTvUr1MKB5VtZ23mjnGCExYAA
GgAImhhYXuw9AzpJGXwvOxC0JKCMx/zpddnP8cAtnxwWjOQkjw2aA4t44MqmDaTIplR+ULvLww3e
1aGF3AZwUy84K8mPv8k4VukGsM0myivL48dUzOjvTUoNpyCCyWdqINKHrsbOeDBXRHcYC/VUHK8g
RUhBygfTmHstzSA5PHakoagtuj7Y0pVLKmPpaZK7VsSxWC/qQGoBHByhoeFTg2cJLA8g0eqE1J+y
LGUgX8M2vyGprb5WC+TYg+2s1qVqbFPKILpMwBc8nyZtESvgqE78DwO/9xdWEBC+PYNyY0fXwdiY
mRVUBjuWLFOCoV9J5p7+DVkTTxkDaKacMBRMJOwKw/How4e5iwKKdOJOoHPAOIV4RIMIH5RSAyoU
sjqe1wix5Daq45GgurqEsyCVvOeV/l+s+bnYFpA762rLO5ThE4vyJulaEgoDzBNacaRoz5l1sH0A
0pqWvDMApgE3rBMM4N/I8RmPQR9B88CdzJYn4I0s9Dhhidg28BS0inqGXTnYMQweCOw501yYFL4N
qzLCaROv9gQEn3PM79YVjnA/Ofu1X4XNWxbg8mDHkLM7ZuWfwHTAzRsD7LWcoDz3sX9v95wi/E2T
Q/OC6hW4mG8EDWBxOuFoH2Esj6gYd7EaTwDtJzOezNnOkd7pHF+tu7tZzJaIFLlbSXC55kAlJpc1
iNZA2GXtYd411CbbuYjig0XaUphpFeMd9FaS6mBgUVwdLlf3YQni48lxS7ztizrT6uuwevSeU3C2
V9aXkDUVjpWWJJtkEFk0v8uyhoJg1b+jnP/DjPIP4oOTZlLx0D7jgE5B1NVLQSn3fySdV1Pc2BaF
f5GqlMMrdBONMWAM9ovKYVC3ck6/fr51eLl1Z+yBbumEvddeId+JnmBadotdrM/EilE2Dg+f+0op
HjNTmfsegdLBX1gXuQdrxz/TZngIi6BGoaMUFmT8A+qxG75xnLZfzRcxxhQLVjhkk7dMDGjHfCUQ
GwqXuZ35D5I7c0VIUGjE5pHLQYiWhBMJCySP4eFDPHHvmwEjmZSKonT3o4UkjuKbmwKQp2bUJ9lc
YXHTWjAOQLfmp2hCW4/O3sZhEPhLen9/fooJQAMiohMzyLnfU0D2ek3Gs0oZTUsNthxDnluK7M1K
gy8IqKhK+Qw+ibuXde7C+pIG1wTtGtJ53oa3xsvFzs83pqPRYSiNP2qNfzMLyKRI7eBPXp0uj3CH
cWEpPG6Exlq+7wEzCg+vnCO4ESBxKCyHOpMCvP8KVPgC/Qaan4vGboV1rwiO3Ebk76tj9p+Nq525
NbMdRf5cfvdhxbPuaGEzpoSS2b03JUhwxuzuiv77A/YGXMNhnH4SskuVHeVwSZzSfj71fWlfjK5d
vtHV8mC9Yq4d7P/o7PqV0xxbG4iVdQozaIdNSJ4P/9g3QO/5JsADGOGTg4Dq7tKeseTnveMAmbnZ
ax7uE64+PklhB+vkxRY1iXxces9aoDqgjkwO0M+9jdRWK8dRT9b2eURPYTBjJFpgo4op6l3Oubmi
W/BG7r609DRxqaJrQ54ezhoWY1JvzcLRK9a+ZppsCIHCxtzbZ8aM3AwSItKM7XDiXsMTgNFBL1Cm
Hsrwmy7sOyxLIF6oq+kraJI+7hKbADK8H5+siWY92n16z6La3vLZDjH+TarppxX4d9CKP2q029as
y8O1fuQYWVAJMjBt6+mnucIlDO44t29iLrQHrii4Cb6err3QKu4g0aCGVJ2QBZbHOW6YTQGS9B3s
uTqnHjLGVgbX9fgFZu5tAesiZtAyDrAFMQIA1BAAKkC/PDd4pRkUIRYh4uQ6o3EhvxSHGc2AZdxD
khWDWUEMWalJ9WIEdzRHOkbMq9hBojzZr9jIeMBC+GlZAn0U/4t+Y7MNjsp50sqo16vzHToTrsUS
FYTX+nc5BhJWxUyGNgYn/ZxKBRuZB/NFyJ1ZLuh00A3gsDmMIKXLwMATj0pOOhyeLuxQ1GVHpkzY
+8GRBLh2cG1e2PFxX3BIVCn8XegtLzvWtUzRkwfjH8WFy0HoYkvprfqVDe8Ss/ioFEP73Pw1RFjj
F2HSgLyBthQ1B2Q8ZhfEC3F2T9k0IqTxkQ8n9fqdbiI+MmwajwSMDpdt47THZE+ya+M9Rk3LWxiY
mmXIYeq25liEhnTYkvC/urf4uZ3KepEnZR3P46S8Q6ToOUL/WywFsJxu8CYlVpSPGKU8VwNro9V9
j7vyDBCFFqek+SnWlEgSDMQEobD3Gy47djQRgTbVJ1gwTt2AZZzy80nNdsYBkw2QX/w6P90wfK/+
2zfV2sq3iAK9QLudDkUmy5iV+dsn1FTjpEL0DTM5hZhNMDEw8cBlzcvX8qneo/TWO2dQKCw0OjAO
+E2zvAr81eFNcgyOAyBqAPRpTPNF6vNI4viI2r78Bt/wn9GlUIGdrqWrMPyXnNjkY04ibIOb6kU+
B89qFRZLC5SLjzgF4MaZR9DkwpzFbI0VMCEy8zIxQzV+Y0oFHhKNnrXbsR/Ob/wso391ZaCwdTfk
jHCPTaxli7rV2FEQKIcqhaP1ymZAsq/l9JO04+jFSuLcP0RpFnAMaaQt+R/OrFjlrr+NNjV3OJiK
WKTZlG2g/EalQnlJfEO++QkQiHaFmSqgOJpTeWfGGItrvdcDJXQ2s+dM3ZpUpX85RR1oBQ6liArY
ScifDVvbD3gZmQ++lalirngECk/PCaSEn4NQwaSPSaePaolzG28xNoq5eRfEMQpvWnI+B4AWGws/
DzinFBOFR3S2Qikw/eP42OXSUYOlA2mtF+NgPdNhIV8nh1rK409fog7BY4qwyRapNENQcV3seAh6
dXIT9fAMvU48hTbKXg0dokecsCzJDZr98+UC2MUFoOQWJxie9coyZJt8V/ZqpJ1OBiDW0eP2Zk5B
m97ugNCZ1D+16/uZubDUgg1dfy2rKQZk/oVSZz8h6RNHmu/VxRUGIuEjM8EIu0X84QtedXzmbNUE
93PCcw7dv8NE1qTo9GZssJBvgqiI4hoh9gV8D7il+rz6BtnO//Gr0y9ERd8psgVPN9fZzPAYjSVw
tpwpl5nyyJYJOeP8aAnpe+iuj8MJsahP8NGF16ukjCYDlwNZT3y7euW1UIOCT8KWb9z4xswOoxQK
sV1ywEEoAr/f3I8lFTYs7XIPQdIIRj/jRAkCxSSKCXGMWP+gt+XvC268PR4YoZ8/TlxkX92w+Yf+
CGZ+OsLeQ279fXDX7CvcmOpl2SlwmglREwxRtWWo8nO8urOAlWLbXH8xwY2HSOQKUIsFax+UHdur
16rs9Xi6MjZCyy5wlw++E+xywC/2i7Gsa07C4n1sZTo8rTCGY1Lihv4rRUx2Zbah8sZfY/g4OMVq
6KQ4e79fKCq7kUMEXbHhNxccCLjvMK62eZpGjCkzcQnGDdaj9DEbV1BQNEDF2qWPQ8CBvXuevRWu
17+ZbUpQGda+iHQOdRExL18irOm02eweNdAeLMe61MQ/568xH302uRaKsYIWx+eYxfhNIbsUHV+3
KRbvi7+c1keYTQG3IIzI1yj1adZ6QrctFy/zXS2aH7F5Z/hagrb2gdVslfyTVXIGGCtN2UJFVtE9
GuIySu6vGWCe8WKH27l+qYcmuZtH/vrQwJw9CRye6R28Mycvqlr4v9iv4hPAgE8vMTeJICNb2kTJ
Fj3Do6UP7qITlCBdhcXANbJCd/Zdbq2ZtY3payyHeC3yGG/hBWs87kPlMPC0+G3IgFrFv+Ip9sVf
m+m2AJK/CqMdIJ233RuzPjkucZX8pG/92GeVcy0Hco+QqFfgyJxC/RwYcUI0okQoNo0LpSmMY/5d
DGpK4Q/klmFLOdjKNij96aK1u//ilu8Wq3MdMrCqYnmXD63+Hg+KkY/ZmssTFjTfGoxbpZJkJTwC
qr3H0D5vGQUik134fTZR7geooNJ995qAcnr3Aw+orzjjrYqtTzwUbuIxXZdqnr4Bo3AAARQtnlkY
ahh3ElWcHtYruTe90/HQZczOR+SrIz9xrCvLQRNkL3eTi6CmGR4CTu7szEuRMrOApnENUxX9SipV
oaMLnlMwtviV3hnYw2KUfmcWbDy23xSMOUTwIQzj3ARFf0Zdm7RJZspZj1RPtLF47GEZ9sAl8aQT
v6WAgnD2MXd9feHs6R875sfEK/UOQ2YErjnWL/bmZOADud1Ajy+HpwKD2pGPvGF46oSBy4AxfBah
pnHZ9vbplN9nUB6u89FavrZVWP8wumE5P5opaUaJmJaotRMXq+W+e2yy4G5mJMrDAw4xSRfIceBT
gQKCYFHYnDTlxtTGIvUCGjfPAhLrfOMvHE1+TnCqCsyjwYbMSe3N78PSMtcGkcI9nGUMDYh76j97
OyHOc9Du6q7Aj28gnANBLIEMONujpoExzQxxX5h3ETKDRILf5WVIieTk22/JQ7+wWLEiYPSxURtk
PuqGqoUbEFMBZgQqXwNo0emwVAlNor6LVJpZ+ninnTSFER0NBT3K7XmjAFssbVMHP78dFdOVpiNH
T47T2veSWJqQoZwug+qXStEPOe39aFn/QICkNOUmwpq5mrKLvluCa+h2G7BiwWGL+mO/x90H8gu2
sr+tNuhtKiJ2hVFx63Qm+A9jG/nW40qFVUZLHLsc3rC8gvJoO/+SNaG2RegBHsTXGEhf+BNBKkF+
0eIrJlDBliUddnew8Dam/oTWLLdDF6WQX7npcpRwh535tyyTY4u/rygZ0u5FbkXPrSjMWUosqyxw
32KXJOySuOOmVeZVXvGXgDXk7F3/5bfTm01omD9H/ytnMmEA7cOcde5Xi2QyiGcIhQr0IUsbfVHX
Tb4W384RV5qnZ2gGM61bxmULHY8AGVQfJPkAMswZRu9RzoEpmvpnOFdKJYneb7jsgvO/dI+/gX41
sDLm9iv5iBT2elAmxZnBbXowNQ41Mxe5O5U/TfNlBywObiA8n3q6xLykUIyxBCBymMWm5lkIkEA0
U8vYFTebDgdJTJtgPyHsT55QxKBhIZ4OM6n0fGtMx4aKc1HSWW+h+magAKaesiQyxE4cWFt4LLzw
mZQmqAVj4F33yiCq8Tx7gbXADeXQUPnDBAEEPIMgIpjWS1M+R46oEpxXCzLUw+6qTS15xZWLVXC1
+n+socC+kLgJQpBZ3/YG0gpjI4JpT9lTczxdwU/mT2pn2lpM5rlXBsVSblvSXPqrx9kS0HUsU/a2
oJewyUejOklAGqmnwXZxiJ84x+WzFYUOc7AcMxfmpRWoajMhz23hIYVTNl84rvMK0fundGqxy05F
9MKUWZqyfaXmU3eH7SKbc2IVFDspnZGqUDU4Eg8BOTBixS1b0RJ1Rvk2JUwkiZSrLm0u5M8bz0Rx
KLFo8QQiuPwKo6sxjZUXqP9VdcAggmU3ke2ORqmO6LfiTMvY4evBZnC/+qu+QLJ/GFfQgqsV2gmP
DC9Y2vOeiJs6spYfMluExIe1TieOY9Dvh3AjQcfbl/LnHpEsoIw7FEZwb6B+GgmjglyNGy2jZd5q
lr3FMW8At9Mv5kol94SLlO1tIc450Hay2+ttIue85sBHEuowcS4oD4/2Rk8AP/PdSNPzFONBm/Pz
02mTQZmSvvPzgEGz04G27ny5BTyPEoJnSkr1TDW+f0+30ysdC+oXCb+GgF9hwnplZr+4pBbL19+A
zVpIbwtisUtzBPm7vAjwnBgU1BzSmNWqVAArme3xpONpfu89ui6sSeiYA96FYfl4CXgef7a4FHaw
l3jucGZBy+HpFknKtQ2mDZhDtDm06gvL5njmNCOcLQcbKWa2kocZGODh8srggSwh07StkNQXfMMZ
iELWKnh/tFK/UABylYUcZviJxdhNKbSJysFk06oNpW7+aMh3L1z6XdE/8CzmPhs5GAi8h8hSU9f0
Q/IlPDf/6hp8kLyv4kxhusBFZdrLqWIc2K2kSu62YnL+BD3X95mYo8s4AaLup+k97+E0Gl8l4y1H
ZcLpCvGGId3HvnJLycxTcqq559eZr2y8KgT9mEPfnMf2yDr0BTvHCQ2jFolK0V7EmLmS16EqC/Mz
Ocb3UWXGib8IP/SfbYfPJnWzAc0nIVpHzZmZtbHaoYmyK7XcVsoZo2bYxMQF9fvUh79VnvlD9zic
vQdZizQlcCYcJib4rMQT79tc+Oa6q+W4ugvD7Fn5RJM8oaqHOLpVw7d1PgVMBTYLs1NVkTlfxD5x
hs6gu1ysjPxDksMEFeoKMrvaRBcZPMwkDUI0ZfKRcK5aMQW+mQ8Z4oW+tIlYMMs1rvzm4hxMjL4m
um4/p3vZHe5CA+j6GfeNwyGBuBjSERWlKT7No4psrmOEKgGqcjU5yqHmHbN0AyRG/eIGL4hEEF3I
sMSDVlmfGXVPbNmhB3bpsWSUffxywld2oDUe1icVNqYMXzwoUqZYtmPWRU25aSxdm1AEZleqbmUe
fBbWnf27ttPuIaL0YpTsBS9RXMFqGZ3m1+d2lWC1F1luJj3Sd1jd1ObY0lj1N4uEwKO5CmxnfSXa
DFTIIZ5xkBxADtbJaflFfr3FwNy/26W6NDimBqvmlIyXmQTx9KdJWJ5jPmik2F9ps2T3s9v6tTKe
MPemX2GfYjpdk7Sw2DPJgkwOD3HAUELJixRVfDF9O0l81Y77J455Q0BTDI0ZJcdpN2GwynLpCTKJ
JtbhwESRGpwdHUf0EUqKIwIcEGTSTX2SSwtu1IeJj3gIcwu/9WaiqRKNNKfC6f0yfCymtDrMiuYE
L21eO6cm7K6x6ujGW9kz1HLL0SCmWcRV11cszcyNE7AX+kJj8gCSJeaaVsxGzbFYU3I3UJ4esnCL
mGtSwe4cFTO6NnzDwudi4rMKHvq0+5aTtLEFbE68aNM/2MuKky9AokFzip2GfJQWVTkPrmoFBYL2
NK4nzusiDZ7jqqq++VXSfB0Cbl4bkPAa2OwRWqR8X+nQkB1bnY6GE0vWoArDmUoWcjzHGQg6vqSE
jOiIxyzpsBSgEZKlOSAjI2PRijlS6TjVs4VTB2m9iG4RUsXwVoOAvgHXMroYdVpgkd9RLnLqifNg
6IuavykkEqYT9YV3vjG3pqniDM7FZIvCjUHDJ4BvY2gzYyNChh15l7ROiuUyzjYmoEDQrrEXKTxO
ydijB4/LHQOgdj09ZZO9gvKNyOjh/ZFKdhrhQEf1qCniicyS62WG7YUhY+CPdJo5zUFVRSBpHear
9PbWtl5201wGhxT1HEUlKu0YIq4f/vK9oaUw67xxvEhW14VyQavzk8OeM3nBfukYty72BDGUtmOz
UgQM4xL+h/0zf45dzW5hS8ASZthAmB4quKcypyYfFheRrRPCGNzAZ+AnbvhSuiqNLaQQwx7kv/2w
cKF/b/v6lZxYsJqWSo08hvihGefh2+LrFOs8NXAlK43jpbk9D1kcXOLAxduM4D6rSsEgip8Lfh3+
WsLKI87FwT9+54cVORTTXi9xoBn0uyHEEJ6FUKyQXUgd/jOkwEO2y9xaiEkBd/Ku6YuWKVZWPsJ4
EebOf8RILb+f53K/H7NpgznDRUla5umJxqooLtzEigJZi+60+J7t3SKyYYLlN/GLP+/dMz6VeC0G
/Co+PaZWGeVtXEpGvfJ8i5QnN8xp8JKtnL7xJDB345bLaGsGBJoHBNK0lqfZOzIqyDexssG4Tiuk
gh0QzwZLviURCg4PLmbThRfC0Zzp9gSgXOd92PzYd3z0liGCTdROAXT4sLzJTEVqkHmrC6sz9Vwb
XM8b9TGLAZcPKizeMcPW8ss8k8oRtc2MzejJ+93FHlmQDZdRlKGKrKdOXpL779kZeFslw7P0IsmL
ig95BrkPc5gfp6DORBYQo8H3X7HQceBIkDzfXeRxFfywGxaY1drZ65i7+93ktOFDVtIXFD0ICYtY
q5AwrJ2SaBgI6+PEwA6BYaBNU1579MhnLYMAp9zBpQpDt8x/pjPD2N41lvTnjv+27256C8hE5OBG
l5xtS/NkM6g42iE3YIb3/s+Bqg9BG+hYHCzYFS472t+mHZI7CiVqAcivt0yLaSl74R/yTNMuyS7P
Vtj8Ss/8Ce5tgADRiKpqb6EhoBxmQB+C7uOi5UKkXL38d7bCShrCeqIaq+j07XmDPVXs/tZfBJUf
PO+Y4L3G6xigok2CFyQexr77DB5ATRCX4fBctPS8iLjFJy6LvxzggCdui7hMv9FOovYB1BKlzrBD
R4ERf1jd2Lq0Fo6szNddUIwfoxtw5QcYwuggLvpgaTBuhAHNoPBo2w7g8siyJCA6OsQh/+PXwfDb
OPcCULKVc498p1UbtnYsRGbgwqaMkJ8YDmcRk7eORWuasSFVJxQ4eN5ypl5T86UgHbw7FLrldWnh
EEipuD5Cdm6/x4nMRdMITWvOU/dD/gcG34pnIkMhbqvTmy/7C/Jm0TDHels4CFN/1yPU+CB1hgfY
8PlLXFAT2o6B/HCzwWurGmG+ZvVgvxc9Yygz7aEpme4JAyRmUFjL0OUEasz8patlXUkujO380U38
6qFCCzFB0hu2NwYvMDawRsZAeycLj1GKbWF34kJZZFOSEuO6zYZ9A1BVTArx18G1/VslaWTMuEr7
XVKU6qJuCxhkZTgHj1NUHAegq4ue3OsfA+Sma/s8uA/zRk2CuS+Gu9jqI/yjx3nBKMO7xli8ud8b
hn+Sf95ZPYBQFVfOfPTrZGf1nSz3r0GLB9IpjnOyNb8o2MM/c5YGEcKmc+Fe7mdcCFHBVbc+XHGM
VSyQP44oVi/xiBLCZE70vHhx9oNIL+ob9MkMPlM1tlxQPK4zBTZwa/LV9qtzJgP9D7/E0mG248sJ
EeEVqY1UJJMM69DCT/NXiLKiREygSoEDrlznC0En9hnpOuDsRqrHfX4iRypyTs2fvPIUtRMwCm57
LxzuEx64/1Bv59G+6Tm5flEgwzS0iAogSCocriMLusKOTv1mPyvxbW4Cn2rRlUcb1VF8Rns6hiv2
7gpf2k7B67SUSJuM7KhCiZmn3O4BvqZXZYQIE6YtNWZGgVdjxq5afneB1E2zh8dHdTHtEdM5IT1F
rPmUTLo1LsU/nuYthL9rsUgfCaV9z7sewBMIiDaJ9hMICIYFoheQnZudeR3tOVeErUGysBYDr88R
ZgEg6rT58CeQiTKwHtDjzIR61+23wmON7Zbm8tgkXHgdyyCvGcvuSUTyqnrdnNd3MFPlQo2rp040
ARjAgAQkvsroTneK3qzWRyEqkKCPDwDMWqWMuJ9F/pXrJ/lXjfkSXU68nP8QTnSP0TpFMFyEgBv3
NU1Dd06z6yxlroVEiIIM93S59vS4hJKlZ7kkotA06uY1o5Kmw1c8woDjottqKwAGOe+w32k4d9yd
rqOQxwR2FH5rLJqc8+jD0FZf6KEJwj8P034zsTCwR57qFfceKNDQS+AvrxOixnC/EVwSpUwgCHIE
Qe4o6DSVxjUBxg2bzirpNkA92687honlYbcd28Wwj7uQLo0B4sDPM4FnnJO3g6xQsWT9ksfY+NAg
miG9y9kUJ1xodjlzA3T0jlyeHKwcQthzPkW7A++fdI0Xr2DVe7ytq/JUFXerY1tX9kpB8qlMStQz
q5r9DLbWyWnvSJ7a8Ln2HPdpocFDqMFsSRM2BtXIKVnXAGOAqJcmc9qHE3BpkqBEfogL+hFGHIAh
Zfkdpjnl7KD3r6DbIU//ecjeZvqLGwgQGGTvIncFvFW/o9/LdrgE8UpaNazboVoA6ycg+oKsuUuS
Q5li1opHgMzE9CXGvoynCugEb7IZMe1hGv/DwaOaRatpSET5HQ/UY9B72mOkCNicyExzXfchP43q
5kFsFlNCf6I08D6vm8b9MPYxJoFKedTGxIFURModpii4ByxHhqcQkRDc5CmQ1OzxmM3MOu+gxrFk
4IlHtBBLwA3uexqOaRxsJ2wIBPDJF9AaruKWrw9Li1evvPg4pchikna+dDAhUhwyZMqaNQxZ1r5U
/DAGsT80Vdl7Gm97pAZFem9f5ji0HwQpUKsxCt4a2l6XAcdyQh5kjxq8QIVk+sBRi9+daaFMQhUt
C7SShlsjcsfyS7JG4zFy6fmYf5bPeFXhhi/iC4wgBoakOl6qM8PuhH5SYWjibBgcy8LMm/XLIEbc
Tomtdw9hnXGcpGrmaHTYaEZcY9irfcjH7iM+GUcoLMcCPJ3YG6odPPvpgJlXqHETuStPQCdnJQNp
7tRgK2a4o6bD3gf9GJlUMXNGmdowOdhtqSXIUTRKhf7Ea/cw7D7WNgduXeYefd0+PmIVISiQfTss
7DHUPjszbawRRTaxrLy7ZFU2PYFCBHXH7fJqolY1wSuCrX3IQvhdBvrG8wlwR1qhPn0wLkwx7DgG
1LL41mf/jKkkR3jJ8S700Tc0uAUdsw1yWxbAQs1S8MucjpTSABq4q9gxugFwWRh6di/2TY23fsnP
sjYRSjQIMEewAl+GVaOsjbPHkH1rl4jTtPq7g7aD3/+dopZvNwLpS/YnCRyscC4spOeYm5BWytAa
6J9KdcQpuqKlEvfAr1G3FvSCxsvWK3kzsxWOl93e1Ux3KOJzOBv3S8cEilb+0SawAyQUzLGgLaO1
dcufzJlILaSAxz5k/YPfAfSvhlq2YQIBobR89tBZXddnhMHwfh5nJDff+7KjxEpPDdOWc+ffesnQ
PHm1PfzOF7jsVg+3PN8Q92CbYN9zNdQHi2OUkZCEcDhRGTfYGOAbBdhPNL4b+CcjQHNKK6bD3G71
RMkV+QVh9HsKNRBvFzzD948hxN27CSV6ZOr6DTeldzmUDIDch2Fnw/eyt5BGX4tCFLR45+GboBoh
eEuW+Xi7s2FsgvW+KS/SxJko3IfbFj1+xIwUcia+YWy8CO+ZJ/Qe9wSmAUKKow7uQLuvwwBdDd5E
OzdTMzCwHBREzyz2fOut8fd+TSd4DYBXGVEUQCiwNeT4hRM1pgcpA4IaM3NAzyV93LEveTZM+xrj
hX9GllCHqN68WQYFJfw332L1yCUc7NC1tGpBhqUIFtdtgZ9wz7AVAnQoujs0oaMxGDUJaaT9cLoA
u+a9CEJMdyKF+BjdQwQkerHzazDP4bLKpnx9nDc+r9EXDH70z3jdUegMV2gnvINKH7Is+EKC74sG
c3NjOoYHtHOZ9xy75h42Qgsq8PVLfGJyZcxP/XhCVWvjMTjIz07TbWMy2XQ6AqWzyFM+jYmy9HwW
ldX4FHtVzKxkFKJsnC972pOM0TNyH9zgBHETjxIAyKKqOGHNN8I1rIb4o5lHTkBiXUw8Xc5j5TV8
GE8mxD5wyKQ87xVXHe064wpcFhQZEpHUddU3jEvwdmCg2ou5E1ALWWStXRK+guOI5KV1GW9XEEHO
GD6xFowXxY7/RY5yEqaQqhLIVAtNIdCTMAYNkZrc/fj8GuJwLQl/iOwWOKbnYc4JBzRTHA6tnRPa
n4BGi5G2lCEyZxy0IdQbUn1higsKORwjJOk4zXD2mAxJlycYEZVziFZmCsT7IEIxgn34VoxIUP4r
Ytw6cfH1JDVikALsRmx51OAwYpFsZDVgnB61du5JClZxO8w4sJgJM4Up4RHwxzBdGm/6ff4MEZKN
jlH/Mh3dXkQE8lYIjgZN70V4iWdMDnAHwNBGjl1cL8xtYwgHuazBI5vYkJ0b8QYQyDucCJZJjqdz
inlOd4IOiOcg9j0nu3upGw3kEhlZhTPE0A6Hq16ZcyTswF3PtfYLbtbcbb4ZKyNUg9mNZ+HPTPlD
oM9E1UO2JRq08ItdaelE//gtvNxQhZ547zPEdAMmUzbzEdiyKLjYNh4fN3Jd6rWU8aOVRQ4rJ2aq
NzOi/p6nsetf9h11gpk5wk9mVNdxV+3U/pfRyNOdU06zPEe0ZghG1qylNDLc7ecZ1we4Phefigvy
8KhYsYRpeNF6RGSEUst5k41dPHIy8mN25OI3s4XnUx2i5IRJMl1//jtwt6u8563BYjzdwefCpb4/
0+ecuuR6gE6goCH+gIaFUTgX2pLKR0g6KcMG8M5IF62NHNNgJe/zXKP7zlCp53wR0lzmMyWu417N
Dh9wP+VrcZhtXJ8IxIJhn6LH9RA/fupTCLNjhnUC3DAC7nhmmoYDSno3uy7CpH6mFvMwEzKejHPI
XNPKMYEAw7G4eaHaALJbDQW3CmpYaR6ETiyC0NEjMAk4gLH9goLm0mYZk12/nGxmqJDNjVkakzKq
JEhfRo+lVNmorBD7JDKK7EgiGwJeDZEhOsfG937j7WMwgI0KEXRksGCNwSr2sN/7vmACfbHjQMGp
Ff1rdo5cyNSIIXJsx4t++AfiACRDs2MU2LBzke00cqYNOQNg3gJ4pjNG7NzUSFbel0opLPHZu7Ix
xxAQPWhQWKh+bGqgdOPrTo8Nr79oSbBByAlUwYFXT5b7Gm+gtwtBbReL+hEXX0AMoreUQ4My2eDS
OPRiUuJCa7C3GkuUUCBeETItg9f+BkWHJBD6CSNgoWpkrmllzwQ0EDLH5ArZFFue2JLCirD34Uha
4K7aDd8Wl4T92oWlcZUuM3hJjb5KMka8RHzY21hSE67wFyRclvFqA3FQxO8S+0KpDS0PKWNcyL0c
S52WQreHRcG4EjpHdga8a7H3Lni/dgFUKbpB7YqWn3CA7MaHl3bF4jI9wiTCsaYNcayR9QLki18m
p42QHArx1n+3a0GDKA6aGNgOTh2EExkmqPEiWgTuccCal38BdHXqsIwN7i01m6t3EDkZD2Irh7GP
+OZJ02UpO80Nt8/TuwVp7of5bnIr6qPWfVg4bXFhYEmayUSDqUi+U5nzKCDQyD9XwbUyuDb6ilkF
tK3DH0tI2Bn0qGbSGU84DfVo54BWl+U/XvhIUvVM9YUKkqSagRODoRhIWMXjnR0pbk7c51bqetdn
SNeckOmZQAfc6qPMoabAzuvJS3hmM27Gpkzv0RDfEUT63dspdfGG90bouAzvjEmHqXM1HTN9teUE
5bVpAcyVAoEI0QF0OKGrhrain5E3XH/8IE4DFsrSAioYMY1oSkvIJJSs+MGBxcaG3+5sW81H1N9h
dA4vjkOZJoILcGdOS7AD7AsASV2TIFG4BQMhMvACMkaf3r14J1xm+rYH1m1C63yRBh10QRgAJtxJ
5Bw7kV5ohBhWQy0z9Ca73V6tPDguFccUxwa3+4nmyAAV5tOiPAWtVWNHH4agwufsyVso+bMc1c2D
4BVQGfoq4B2KNrR+6OFG9gh+jH0Gc4aOAOE6Divk3zIkjCsQUoMPi3659EyrCSg3XMclDPEdpQo3
OhkzL7QtcFZN83GOoNHKpG2u+Igih5Mk+4AUi00qY5KhpaCX+qzIUEERF/Q3a/nXmbzvbbOpV0K4
CeLOYQ3TnuBluzwAPmC5Q2q8f2KjeNzjfmj4UkAJfd4811t1MBspU4oo7EjGPvzUK98HFWha+GLY
pQNGKc8ItfAJvxrqCJzhGFWQ1nOBAORfEVJD2Y6YfCFqcPjorCfOASO1MkQNbWg1PYh5aByMQRty
wD0Bm5JjjLo2qnbGfho4+qjnHnB35NeUfD8Z8Qwlpj9SPEcjF77OkdiReSMm/n5s4W4azq80Y2TL
KHim41XFDfYoSUreEyJjJSSB4CtFh4xjGITIVw8DXstcRgiu+gkEt+Ypii6eDMmBipPHvVnBi9RU
y6emwwis1lxkJFaGjr6cHAGjxThT4qDVjZgarBBsLHyENI6d2TFNvj4tAfZcpPM9NQmrC90BALrs
7nGox82NIigbiZDFq2hJPe6cHYzDTtPwrcA/9mYAVodeBnA6OMKa6vCLaR+l/q0d+kLTaFslphIG
w/ZnWMMxguAipzw3VjBIooBre0pTZtzcPFie26IriEdPzvD3xfbw/znLwsyKkaO3jHJ9t/xu5vax
IVztECiGFGDdj8Gbmfzi1qDzSP6BZjIeW5BR7Z1vrdk3mXLQHVlLUcbvEaYkfCpTdHJxoic0K6lo
OIzN1JbkCvf+HKbF3S5+hTEaNdkCsrIynCFqcoZxHUaeDAnSSwfDPQAXNluGQOyzlo7nhfRb3PpM
TDNdItxR1+HCcLlDhxCcD/AbToyQOHtnxh77HEBDBjNmiAs+YH//eSQ12KjEqVjDCo7GwqaGs0V5
gNaWB9rAq2DKAc4/cdnbG9hG5oJy2aHNlZHamDGPPKyt5v+55xnJWdnyMk6an/j4KnKdn735CEmH
g89C3lNqcYRo3mza0KsiiHgDW8pMUFMoowUpGuaYIfoUeRQVFdSBGv6zyGlgcFRzcLQ5ht7svCPS
DwEGSBA5NikNWyxqnOvV7kVqzV+Q29CFrCjrsiF7ixh6B5eOFxdQjAeLYihK56/+mZFKQbr4ld0z
qY09P/+9NF7+gISIcqtmirQMjPSl5vF7ndnyz5Y1CiZNv22MyaB7hM/2zEe1M/4HMj6W4DjO3gwL
BMEhohOi+8YOzt77o37MsgIRg76Tw23JmClsQfgTPMK/LaXt3JJ4BURLe81cfGYSdtoSTGsgbw4z
nVU8BpjsrRNx5dzZMUCm173Yv+LOAQDOqDRYkC7R7GkFFbdhBmVwDjOTHHwq45mBMvKErnskkwtA
NfJgyCbgkcs0hN9id4Vvxe/3Vx/vbG7E4+c/Zj2fsWFp4mq3QfgPaeHES6J5co4tLpcPhuESLx1c
jhZPbCZcmGVs2Zv4zJC57RvfGxktS2EzuA4RSqInfMabA6ywxLgKTVzysEDvcPA76veWoyjK3lAZ
bxRKGRQFoBrUZaAjrHvfzt4GufU2Q4BquGZ/ZjklBrNw9gnw5Iv5b4ZC226QxsiSIKYncLPpKTEX
C9hatl72BomCrJr5ir3/tkxy8EhBjYYuRUNbsV6DcHvyCo4jUUXNDgGewczYYUa/cJKRwgSaap53
AbvkU2jkh4BXQo81tYeVrKPegkIhqiMGIett2VsMtmMkGSL1UJj+IjMUxvXI5/dHtK4+SZ4qXbGe
DKbwNcv3f7jv/p65SK7CbKv/7JUsPid6t91B8xz5mFYkQBDQisQkJpYga/8a105TuNgQsY2AJ3NP
+UsBRfE64977bYKT8EJQpNXybki1EAg/ioqTG9GH0AG+ozFrwnyUNzxkATgukrvqPJwvugaLngWu
EU0Gc2ak0qdrXvFy4U7BL60BDMzE19OXIS/J3tmk5BJT1uaEe6+oGCB1sK05ZIqcl1uMdPMmXiim
rFWJThQY01TCdI0eKsPh55bDlWVQ8VpnGweVc4irp8tV/XkqyEu+gH90DyWdol7D64Zpxj3/xAts
MeAPWAEDMajoRThRrZAjbfdpTUlh8W96WcvjA0D1huXiEUmnfRl2o9wo3GMabul1V0LCH0I1l7Jd
tBeGXjufyJTKZxYyBJmTCLtgLgYpym2D9/NzFytCdS9NeLZRSUcYl1kpJe5nmsjJvzeOhAU8Fn5a
dr4oe5JfY56Zp9w81vDHzKHJkJIZMl6xgLMxd2q+0kiY6ycaOLz7haqNc/uDOqWjjHCgCJ7Q5fSE
JY60TEMPe9QG972Z9c78gvYmg6bFdIXfFMHAgvxeTPeoO5MrWiFGvBmU5n3DbjVahGirOML9mMGs
cSbfHZgtoJY0OGghuaZrijorJb1sppI10zAKK55UiKw9AIXtW2Rop3PrXK4eaV8CPBFt9H1zX7j+
swnFyHF1+RTNAOtRbWZcUnaigEmXTAPEURRlFuWO4pYEF0t/FWvgZbJLDE4CJtZ+pcmCF+TR1RHZ
BjoVYsrLf80G6/md9kYfZn5O3OFLPtGM6lHhWiqeCWXHMgnFLG3criElUb4rxHtS81ZO7wbujpnW
o4mFOYABEc+lGqavLjouSD6wuU1GddLs7g3i5u7Ogk9ilIVWImHBSYZfErQYY2Q1ErtDN4XskCsf
jFeVnfHjKOJ++8+qost5QcqJKj67yemFHhHbx6wx+CitBPe8LMagsixlgXh3ZKJx8p3RcBmDmxn3
LWPpAwVeBBE6fF9SvZVykMB1WjV8Na99R6uTW+JmANzDWH7u3xmy4A6Sje/oTkF3hU6pMEWqkVye
w+O5iOrrIXOhFMmlb4FSI593RUdEXfQcIwM4FB2OFQCjNNDKBIoL0oK55RQ+NeK3baJylz2cH3wf
EzM/IV0aCQoZCe3mPjGj/bkziq29FW48KDLeFnRsxoed1B4eVKgS2WNLGmuJ+Ew+ZjFzaA8tL4zr
F3WyCO6MGO5F1TZ2HGa6OVK5GaSyGBlkgk/TsEmLGUPmxE/+sVqJNfCTkboqhjOVb9CB2vOjwdEM
n02aQ1Oy4aPGmSGIJx6n8I84lkyzkf03/ZfWnfv7HR4AKjllbpbsEk0FhiRntkK9cbuuPgk2fYgD
E0/XjzFc6mGu3M5UUrzwoDvWpMHjzgV+hv0EexQXKMbuLn513qBAeL5tvnB92DN8jjykWFtsCbk0
q2lavWwN0jiOFQrPk+UHAU5n+XfmknCZe0plM0JAaMqgVU5cQNoxGIo2C5RvIr/1TAYQDGasl2Qh
3vp4ZZuYaKZFH3XHQFAordH/8pCSq5lpDVpBdgXMl+EuduiJJzcnD6ncXLozMKiuPz+MffAzH+kQ
IpsDqEndDRTM+Z+m89puW1m26A8RYyCj8Uoqm5IsiY4vGN6SjRwb+evPrNa9b2cfWzIJdKhatcJ4
slx82+yOhIaSoR9jS/Vo0GwT9z6Ih7ST1QQNQsU/WhhngUayO3aNn9ee0ayKzuusLUkyxkCBIQUh
ENTEEMfaLFouMNbSb2aXTnkTXidw8R7yfP0P7O3ND60svCJf0MNKCy9+vQ/UXjshvIR9SIY2L1Zk
tGY+QkoOI1AyTJGa0i/R4pAJhB4VBRbWP/Aa+AITM00EWQzjKk5fHUFuTxL4/Tn4UAqd7nYNe++1
0sVfvW+QM5PNv4Sdi2tYT1H91k6At7aFLqnNaX+Q7SBCrtq/0JqgHEpfqEVCjIchgzmFs7FNf/5V
O+wI22d5+QHoadMzCmgVJq7S1RjndFgFsJdpJMWzTQ8rXDzZ/i7vnFvoZ0Smjk8AIZQeEKxGBoQS
27ALm5yKGBcpfB3uGZpgyrTOqNAAWOgbmCfYiX//aebhQZzXNXCEnKxE0yomS/wXAjiWnyf7NhyY
8vrFqwl0l7glE5VlznDts4uoVE8+tl+wKSgTVv9VZ3xQxl7pghFIxKFvxvzCTTDzTrN5ITBhH+bw
h6JIMNFawGKawkrGc5o/hB+E6QfdPV9i/W5iK2TS4CHCx6Se1mlXJCw06NFuzbo29DtSqBgbxkKG
Q6lsZQDoiwPLv4EFkAKtRBPaeJsGhmJNyje8RSnHy5R57CgwAxgPpSo/bmTIFcqikJtgGeFN4j5N
48eA/obrank2Kgjq0JS2isXjJqH/JesbgFpAzT3n1pCKVEYRi0snWLC3Bp5w6zEfH+FcHetxpnYm
3fTG1MafvIeVElX36zecE8CwVQqH0xS1dhl6HK3WxmmXQI8etgqvssIV6RPtMfTjYRqesYV7aSP/
AZdFbL2bov8gJax85wph8qC49QNVxr9jXMXA72dxtu8oOPwaft4sOizYCOt3sWEpQqwMLZC966Fv
2mswTJuyAuDFDN/oI8d3Y/NhiD/QbPR9NTVPRs6tWx4zvwcuo6gLTOdFYgnc8s7l9Eu4lxXe/oZE
QeNKL8XTvQHAoaN3eZeGdxzJXLwNcKDthGgCRQ5qhJTdhdV9lIHP9SgN0Eb9XYZFjzxKdP42TYTG
mROxEP0MtG6TU2bK0dKLIJqyWMDfKryBRhjWRq9uVGdCZsViCrryEkUU3RO3PAQ5Kv+ULen3JEK1
ebM8CjB3Z+OsxNyC8pYLkT5N3Dw0CWS0wTTatlvWjMJpohc8dq9KoW0hykcZU1BvigmvggWJn48P
T3GP2YmGyA0T4wvK7I80hN89UgArEPvP4CWqIyqYnDJfZPH2TNFfWhBRdTR8aXcQNDtneAzEPkob
FUOCn12aOPjBmP6v+8rPkfEJt88liby2CZ9L5dkRS3NF6BqEr23n7EoF5YnR+ZjOMAY3KCF3A4rw
PY2Is4hhcxH/hKi3pNjbI+hmxicD37P+bu9ZHAXys6NHOSEjIaiwNVtntxnIgqsbsvk/vc0yOJSa
r+DvRj1tweAh+sjy9CMPrPjK7wW4xeMZH7Dwt1VwqQwTyTqI0dfnbd1fiXMvfjY9IL5FhsHnYL/x
1/ERsUp0sshnBu8RqpaZm+1z8myFjf3Tgtj83HpV9rsmEsKQW4oJwGVWYCcAxc9miFP0OGbgnu2F
KAWthErGgKnGxcNkXJSR/4pTA7d/IWi56NY8d84uTF8+YOxTLgVc9IPDr8nkYBp5LNEopaAMa2UU
ZIgwtDrG7HImnvzZqizCu5LKueHu/dbae8Diu1U9Ba0JxCHyRhigBN+1gQT/Ys8WzcxeM0FI8ffd
C9n9IFB5TEpLNgc4Re/uiwZ2eSgs6TdR6YJB6J7+KRp4H96Ul+9llLc3ixfS4Jr3w4Yhv1y+A7Mo
JCv0TeJTZ6LZGg8uCskw1TFhQgQhbn5NPW4iRKHUwxkRLKT7gbeulKT7Qu4L+lHQMwqeG9gFNrIE
ySRV1HkI2klOsbgCrYGhCHLK7srB4v8WodVF+1Q5aaRBSbJABH6kOqeIDiQEvMEorCPgnKi1Xxol
YHalR9ZRmTsbN7lF3rO5RKhb7ZOb6Iakmjp/1EPjPu5WXR7HxvlNhQXEWYujdw/Wyxz2r54LkDAb
UtKVD6BjjL8Hm29geF8QJdG7tnBDGMAT2TIDw0UDB+dQwUljqTnZar9ojQKzjGRAhPwHwyfqbw4j
nrjN/kI+wIw490bNIJlllWrwlyFDDGPsadKG+yJNZWTEgJNdTY1o5o5qBu3xYDXf+jOXWrOjUo4m
a2Z5W/90LlCiGF1yEkHYhiwKWuTjdtisDCPJFnhJcyAexW7CNvaixdBxiKH3Err9WhHDeGw2P+P0
SR5p1bnvSL26KRSEsQ10VsTaKYMQlh1S0InjA0kbOSDGGEOUfZ8k7kYcixqaT9we+1uZH0jyspy8
DNT/LCX/biRk+rjD5zFaINLubT86t1Y1eS8zbxetr5eJkVrV8C69BFMJgnbXdLhNhrLPrjyOrfJL
U+OG+AQhZkEAhYtrch0DCfX3o1UH2ROToOA2ytUOjE/hxZqfmrC5mcl9Tk9OUNTp9Rg2gz5GxczE
xqu0+CuGHvYphbCkWxUW7z558E9lwozQDwjITXEBovAvmGFH9KatJ0V2oLltd4eEj6Ur9yvGf+Vp
cuLtmOx7DLdyYUJhT3Rj9VeMSl/EqhtCN1ycDQt20Y22iirP5GYxyGEwnBJx16zCZUqEhODl078U
TBprFFGpinVLk4wdaUyM+CdQEMOXKX2g/oIGo4m0bCJrefYZcMPCEVdaBCWPqmdLCyTj14wUxCKv
BHjaI0z8xTl5jK3fS2bVRFxyBMcoCk6Zl6H6mzE3LRZhW6Bv/jIgpjOkOeMi57lARGGYwfV2bPjP
nDg+s+h5aN6N7Wi0rt8axWccJKSPqgdPbfHZxGnlsenZKKKl1BG6WvEvjTJ6o9nj88MT5gtOa/Zj
kBUKW9N+cnnu4hCMKsPFJ8H4k4LxP5tgLo8wYUPibRP+xwwFgEEie1Q81z0Qh0+OXrHiYoVtwMlU
iyJPlLm+mRmiZB4mDC2YAogDi8/YUYYFxp1fkTd6VUTANR5oNFrzFmOyDKJvFHN7EFuhX4uR89NO
oo80Tgn+Zq+1LkwtrGv4WmILEIjvJwOmAftKPsGliML5yds5QhpJpDNHSDFY3nXB3j4WPWBQNHJ8
Q+zxkaDgd467kZW5+q924GYzVRTSkAc9/QhZN/yPeh9TWWJLBqAVkYM11fJi6KVigjpjnNlE6g5g
S7xpQRCrsUufR8LnbjDxpufDzv2WAAOcAHseWWFySoVbYMy2on35BuxBUSY327AKISuOP+IBZyUy
uZjzcDN7mh/kSoT5Q1CE8Qkr9jGAyVW4vweXyvHz+uQ8uLNc/rlhlMmSoscdKG1xbAE+cVldpaxT
YhzZgsynCpe/NWQUzjvaf1gn9KqLB1QN99CkUDU9tl++mLhIVIoMVtNZBOHilgb7jRFFJ+mUIlSK
Mlmckjk84/Rqktzbtn2XWSmUKljPMoHaBCl3oRoYGaW196Dn4K2MGWXQW3ndIwJMmlhCAO4JFsQb
LBbWFTbw91uXoOy20zlF6DnpDSgMnSGWfwAYwr415gXEu3P1kkzBddGUW34b+pn2HoAuqCwpOfjn
nbSyHuPR6RGGiZV5T4o0EnhA5pqGDxxCwfQXOizo7I1xBoIEO143MS2X0NroxilQy46QDVAmDPat
L3aOAgej05nQGLC8GQdYdA2cMBygfBuGBhRf8v4jDf1sWLBM3FmrWC3RJWOXpa4XVw7+nXWue2Fo
5swWuDBe5oJHWUw0uZZdvwt7tIgZTxu1cp2GfxMH6EDbJZbd1EDzSJ+moMEwsMahKoHbkJawrj4p
L7UksoAHMKpgsGor9aEXGs7PXdj7xU2YR/dLxOTMT0P9x2hsSs2aXHJeWBumv+NpiE4ATuOvlvhM
chnjoKSUYuCBUTryBMBnjO1IQQTIimx5R74fUdfUkbA8I6hQtyISLdxp/yg2O/wxEB16veO6wbGD
34jBRgllep5FfgENg3kC5x8ng5SGYfa8JwA5cIMoV3NqSGaicOVjH6YUvzUTmououoAdeK8j3zQt
2TZ2wynsSFWA3vXWxqnhqqk4yERx7WiM0uB/Gr+rxmPxonmAABbzsvyK0l/MLhyB8TPkSWE079hl
VEt+ihZczPaeJY+1fHnl5axwBaxojACg9AvCLjOfJDyXE8pmr7kdSr97tFaWcqGtmFdbFj8t6u+7
JudIswLdPBgHvSKEhwew9DDj7/4Q2WrOYKoJM0FTukcg92xEKttGkmmNfkTDlSuORPP139F0AIFj
0oIJghTUKVN8KBocL0ZA1PQNLl8UyGJpYnT2Qxp/mE7C8lj0XgLVVxzxvFguxZ1vLoajfsp5kGKN
VPIJoANzTaA0odGgeioIfzpRp4CYo/+OXNt7Fj2LtgSj9jp88wRxiDBMxGYvvsPpbGO2QP+xJ3wO
I1I3CkVnCuovo5M/hJNP2e2VYBi0xUPNbimcDkDLnJ4zWCXWm38+tTcRm79YOdMM65kEpu6Jf1Pd
Whav0rgK2BbATFHxGQuf0w2DMYhpkEzKMXydJ9zLZGhiyEKmMyvSqrtouOxv9C3ADnRw2GFyYRRw
L4jJAbiLOtYrjJP92HWxc5VtP3H9xtm64vnIAJurcvuB5nI81rxtir+lxxiUz9i4oqxA5KAXziHz
pX2605tG3I+MkaQPWf7akDbQSrO0R27ggEGwQvHzrNPaYwrOOjQoKxYvMNQJO/hSlgArMubzO3kL
prhljM9/cuqXlOTXLmTIh6StnS/GsMwoPwiHxBzYY/Ca9kz1KZn345YE47GnoxZzu33heZXo/E5L
hUzy86SfkRqTszE/ScYx6Wrn1lLQCyBBX2koP9cC8rQet4MMNH0N4ZIkq7tyo7NWzAHIxQuugY1D
uly6a6MabDeuQlVxJ5UO7C7EUjQkLaQEI4JNo/bdj9kgkPehZWhpzFP+MB1GuJJuFdxphyl1GvAa
0wEHP3bN+h9hxYC14s4H4ZheBbEUtrjMRErml9UUPUdhWWFugldOu0EvNbJz8RKTojvVXI16RIBV
9li+2fmYvdDI8buozJeQiqKFZnRcRnGUcylfkBt5zL/Qi14b80hD5FcTA/mWjJu/KVa41yqX8XtZ
PGuXzsX8DWE+mT3oOwjveeNTcKIcr05CFGo7TnCHtUvG3q3R4/OxRg5LFLl4SeOpHvZZbSzMjO/C
wo2BvUOOsogzuCxkTmnhxKtwzq8hES14jpyY9E4IF/gkJDtS+gk/I83KSxoRYzfNxR83HX/ocMY5
KdMK6grYpUEeF3t6wXyc8aNYx7S+xqSwEWAGcfY38ZDVWE9dLSM1mMEXYciaN9pGK+x4coFvbLBk
yPkeVu2wM5jGo6sx4lkb4LUUYVpZh/rBzqUk3cBtyMf2/rEM8CWwBjK7rIXOc5IbGwwBJskq0xTj
Dq4KnHTqtH9GPv0Bo4MGmP0CYD//5JqHTlMDFrY5NDpclYirQraCSxgyJTIjNe0B1KrwFEU8aw15
SbtyUkHgxjYohjqSMt7a+b8YzRb3OAyg0K9Bo0jnYXfkIuSGa/mwiCPG0DLv2GeONdxbcHdeqCWk
v/N8Zn6ls/+xB3n0yO1O5D+EtOjQYiBjGBr1Euz+yQ2ziZkLp4zq+dW6XiHjYFNIFCRgVyuKccGP
9ErBBYHrk6Iww7hYB9C+XDFNafzgRk2yrbOdMBTxN4YZzpRwd/6hFIZ4aygWKCZwwKmtmPzGnQXj
8Ut6mCayqDE0pCvOqCNKl63a2gz2wfyCO+NwwAoFCaupfDU6zlvTcCvkR2wDcYEIMcyqEuu8O9F8
wxsGZM9IXR2gSUNF5KQzzkyQYfDtEp1+m1YXxoyUhLI/4a5EACgcH0B8Q9oG34tMDL9rIOOmAvUy
hvWNhyG3nYjgwWLcJ7OWoeEAxNy1eMOQ8BtK4a+zZpYYtTJyzpj/zSNLF+uir5y234yOuUjFuzo2
WSgYp/L+ujH8C72ZMfiabm9z7vtXVVV2n/AZBpKXz2mfI6qFhgXf5hDSF8rsO1WReIZvJ598ZSaw
oLq+6nUAJJL7z5j28dl29pmoilrXX57VgN+IjV5uZ+7F3JigeklI8UB9ke3y/+WlDm/qYul/IQEg
oFLNAuN5VQ1BVpXjTbwj8G0nrvgWFj1nJ+x3FdJkQeU7oT3hBdJNphY1gh11jEa6OsMEwwxoqMhz
lkUZb8yrkQfvd8pnhdvx8gd3OW4wxjfIQ/vutfdq5OJiSARdCG+genIUTQfk9IYEMUQG6B77zH41
2YlGJzTjwQ1EU3g32Vg5v3GOgoaKZe0DijuWvYjKjJq1nbnqMHUGl03S39K1YZvLYy387mrYug0q
NgvdHcPtuJUqxuSU499YzVGh0Zcr6l01WPkXo0Oo+bUDBovGQNJ4snCsQXWoJYZBmGEynlAdR5Cd
Du1/BmupuD9BL0BjA45b3oFcR/8AftCwN9yy9AlM1PFt4rHShU1N/GBV9ARKpLReCVDvNk5zDfqs
bzGro2aqZPRRCbVr6L4aBxgVbn9sG7qWxw1mJDnGa19sLE1yKz9MoenTnyvmSsZR0S9EcShxd4Js
tB7nSrukcnOFx1hx5jGzugmWn97suIhSgPsMCw6Xd/iehHUdfXH9Mjp7kTHeljiDfDcQL2FKPwuN
qlKs0RGQkp6ZEMNLtK/0BFIwjEBi/grXRc41tZp7gi9rYph0gPFjMSF5GnIWS0/7cUrGpbuBgv69
KYHbh1HIElKfRh4U9ALv+ytT+BjOMgq3/IulaD2MgbEBGwoSInEclg9tVxgs7PVj4Ib1HXMoQSJY
doqa5kqgtaKVI30VTovs+9YS2W5JQLfiFr9bHJ9aV1GTGoEXJMCfi51zRkRojkqp/hZLQ17DS+CE
tv2XqFK3GPuOrGy/my6kgA7/gPkcdKENypNhrxrsRiKDBogCiH3o5Yw/UNzS2gx2y2krwW6htxMF
AOaz7Mz7gS6hfHOeLaju0NQBANhinWpPgMtZ1FcM1/S9ctAJ8OAfCEfn3knoCz/XAvNjcZkTxlE7
4qdU4vsCQ/9DwKW0AxVs5MssHn6JmrzL63aTEBDjEZhg0NL5LSScsHKfDEaCDPQrFoVQ2CQ1VzRx
/Nm7hKWYjEozEUgDEDnJnEyT/AKkiqyw4wCi7+BwjsFYBFoXMxs14yfhO7L7humnv7BsxB56n7M7
kyrAXLy6TbomvLUc9y94G3ofwVdFhGHsx7Luq7k8lpVryNZ4YC4h5CPp2axADqScbrNocFBrcqgy
e+8MP0HiYECsfCBwCKbw0hyZf94w6SvoVKOLUEjX1lHi2FA2w5yWTJS2YSiS9kywBLaK0D54MX6E
Lpe6EUnbBXckbTOTaM0lF83CwikoiBacnxn2IPHdxF9QietUB3dkh1DVMgU0LOmmHZ7rcnHPZlxq
moO8Ukg/Aqf+T40YNqAVgFu+zz+bnB4PCJ3bVLbVpzFhz69aSm/kUBDzcnHypLTFrX9ciPkZdDWQ
rajRtV8TV+QBP/TA9wPCU2IeRLIQFvarJ8Zt81B9iba1gIwkZFQAplurpWc2wyIPUZHovEiQSu4o
rRgxiLuzMSSQGa2c2Nh+QfGZxOVYeJqoivEcYAXiHtQ9GpNpBdL8w9cq5arjcGtQfTM4xwBmR/Xz
HV1G9Wvo0pgzJSYAYHBEFIVxH4GwM/bcj4PhuyFPjfiDq64M3BOTuItxphNxhwBOAJu/BUezAkB0
MTEcxqk661EnwFYd8JrAIDFAf0SxnhJ9B/GZWgv14i81Ar5EFeCS36D1zsAdxYJBzbzUGbPMWfoG
5a1/MLxjIJJzd5ukrdniKMLum4yHnt0KYTk9NUMSnEzCBbKrf/uoPkQ+oHIaIUHChoF9LE3poSG8
bcJxa7lgT3zNnQFVzE5O+HWXpwNjJseut3W9pDu1zWa/Lb17sY1hb1RcB7v+2qXeNbGz+f3ByvPe
4vDDq5/zFUIKP7DfI0A5RBBxpypfy8vEyj0R1IP4LkPfC2d7DM6H3WlaFRWeTWQmfukIMyAq3x84
rLH3Hvscf9qEg6mhJmtY9MNKEXLYA4vsdydfLwVDnGPVQ7GVip1Tu7hyQyZO81Qcg2QnoEj3LITo
jDk3DrOoTXiKTM4JyYVMHfIzvrgCkMcGI9eS6e3Usv57cHTDJZASGskBR2A9kSC2deLV1NweBh0U
VNFrSL4NFVEcni3SvQ47nQQenN6M3yA1lVVdTB0IvvaPb4oLxTht86Wdg4dlCRhDB7BQppvDvhHH
GI/BfEkJzUPCu/5n7wr57Qzm9mn/N2GRrnZpVmSmXVaVfxV2UYluk/UwxAS5Y+VvxJfGAGDPwvtP
vUfMdZ7iX0/MMdzCigmknJBqhK0ixpZ4vI/XgY+xUczWDgsktIiap+JywA+DDPi0nS8Al3/QD/9M
KSWaDKDo0Di2WvmifBeyvIQFYVBaBVX3MKttKbyg4RnYrG45PKKGm0F1cFgOmOeOXr/m06VURMCt
uAfj6X8oIhXiXVVMPDg+A/EVR99ijp3ONweGL32i4WpdFj/9wdjqFivY/XjwMPUIK6v0XpTPg0xp
ZSjq5VUBgYok6hBhbUA2XzviWiCGCja8ApOng9xJnw5IVbM4oLG6pCW+EgHHplhY+xGXn3E/2rv4
0bNQ1UNzRDLNjU14H5+McwLWPbsEjuXLwdqDMUxcPV50yYTPTwC88OCC0y9aImsFyJYghzQTLC+E
ZJHTpCkL+vfiiF8pFtBQUjjs0wAGdMY8TiWCRNR8IeOoZrtY07SKcV+UUemlkOg/Nc9Nqc9l3P82
Bfeog/xrQcAiPYiaMZoX00ALBlFqQzrDt+vRhzhOH8q4Z8G6+OYQ2cVUg4WMF7/bB0jKQNMcIC6a
QvHFwNCNBaeuBrTMtzKVMHhEO9Nn5egzD0NUl33j8+OKOEu6crpiCZWCmX5thuKRV6b3Tl60x0Oz
9LkXaEdfyozLBENO4fvw2m0VWuukLyn1OGUP1KmF9EHJrDDCxbSGXDNw3thwxm4OYDJLsC2uvtgs
cKMkArj71/YcDTYHFjwPKBDCavF3Zo5YtaA+oC4chQrZyfg2kWFCFd4D8WN5hNrPrGv6C94x5YJI
Uhb4ieZ58U7+GJ6xCGvFWUTlAEdm/i5DLslDUETGnqGRe9wLHKtikWh8zAiosTG5cxY6bnoqw8D1
C7QfhwKrtajHReIC7xrOTsdES1qexaaqU5k05RNnnKj2zBiFAhCvdj9npt8v4Y2wdLQEpiuSo8zA
Top7kwRAH0uMwoqozmTKqILLGif7lzXocdKZF35DDiJstOgmfMHwJ40wH93i/YE4dKaI+aIJXOFw
8iljqOdh63a4Hvbo0g5WMlUB5YW+0NgjOUPuYzn/xAGI6gzapzAPDpGTdIUf8pfkPYh+jLnz5+it
HFiTBy+ERZ9PyXDxQc5PnLq/ZOTsu9V2f2gCrLYrOLqXtJc3J1nLIFq0MaxhMQuxM7gmCD+YH2he
liH/ISVtHkpfri2cTlCTuyMfUfTkMoJuvLy/cTGdotWC43fYXTDBWSf6shQbMq2RabKfcxvTsjK/
kL6gXLEkcu1/JIOUR2JGAiAyKop2ZOcZDbuAHsLyLnquEAFFxKmO1qOlpgCt/9TihohaEI72i/Uf
RMW/O357vFc54AcaaxhWxfFQzEpNbtiNl3aTzlEYeNDMnzUeexxi/OWKNNAjCuYSpInOZpZ1guEu
kA0uc8SkcnoUEz9l3O+xe/iQAZd0g3YIABKtlNd2AANNnEd2Bl8It/W3Gc36J+5EQQUk1ftfmDdh
vAqkVKbrHz0Ip5ITGc9ODqq0KC74VtKR9TxkczMe6IIqHc8sl0Wpu3TleCpERdxnz0yqXg9Ae1i3
TRXrYFp+woSXAoZRzWHAuTK3g3x6McuLhPILZjz0ImL3YgAE3+NKGFx/tOFGTC9wm0hj73h6Rc35
wm8e0nDXzYSsl/EU5kkzJSGnZTRxyhujILF+M2ZUuGyoW86Nbgm7KRxfSvErVgF7me9zq8HN8XDl
58UCHfw2+RA3KptMBSzz0h9zNlGxserMuNMiCA0pcLH9OEQhLsPZGKQvfj5BDGariT+tkZ34Maeb
mFGZGDSac0gWUF6WEF7wGuA3RPEmUWI+0nDg1h94BgDHxYWItXKIfXMNM8tDTchRVhd+cqxtBiMt
lL4rueiQq/9aBILSHUFbNF+sqJ9+LqHrMhpAF0plysGWMk0ERT/NHe/NkPjTmKt9Jx8ptfjGaSTF
0AwgghUYM6p2Zaq+o9WdA1SqAE01GfYdkz5CRsEsZBgdEnEL81vE9FyRXs45ifnInTWGZ5P/a2QI
xgwFXfy/YsVqI2heOa62q4MX+14753vyVSX8mxxmwlKmCmsYLdxhkTifDky7cazK2+Qrts9cVZNw
WJjb2zvbERqyL/CJLUMJgFOiQQn5OLqldYcFlsxAQRhbXJ7RAvvY+uMo7WHhx/EKrEt3akOOFN2q
yB73nS+hGwoSbHve0cPAqmJKU0i9IsCIUfxQbvfHusOF1MRT8ftJkmQsd7Uj4rs3+Ukzkojrw+6N
U+9tQ/wV+Td+y4BNeGZxV+E5ru44V/OETwDpXO80kotI9E39aVkiurOJwgmoxigQeyfuPa97Invi
j4+95h22MZxIou5n2sHGW/nYtpg+2YFgzQ13tR0xoiommWLjlFTYbfYiQ0EDvzU2ngR6cJ80EhSE
7PRES/z9AP9jydPKq5/aAPyLgBhuPgq4qxI1qNyntgzYU2dx35eGms8gpNKFIRxYj0lfo7HaWvxb
Vf698byNCWXwkK7tu3JkE6WiAdxktzLhGgZd08G4+a3Js/+/vco4FUMg9KwTxAsAZs1DHPvBj7yV
bx8jsCAq6bmy+pqSNRpvyhyOFNFIzLIdXigRTzChUB4KuR9AiHMf0Zu23Kyun9I+f15yPlQBgV9a
YQ43ni7yfXfd03R9NOBD6aFENnn1PCOzUSfWlgzDASsAslxGprH8PxjsEDvIW1hYq2bMPE/11X5P
TfEPglR5s/elc3Ls+JddJLydnTTtNHfB0IRZYkuso/EaVAs8KX+uH7AtT67Lit/m48lsphd2wHjH
pAwx5aBN/n8bCfEDOyos1k82crurZRd4T7JmNkEK7R6G2srfMLpsQkHBBQuI7dEqfUzKvLjiuksH
ODlaPH90Szeh8SM4iUyiXeEDYLWAG9rMs9iIfT9C+kyOa19+L1f2vDHL9nmUpwhLd7CFML4WIiKd
uYiCOT0kudhYB5iEyxq81aQ74DT5xOU2ofWHoWuS5xHy4i3Q87tIXbwMLU9FnAtM4sDg80pbwcnK
gIVx2Nc6izXmRI+lw3muOoYMn+PrhYdjZH+pnf52F/Wj38CwYDswNROnRpJdZuQgu2vNKNrFWJUh
kHIhLdOFoO3tpYKH02PwaloRN9ycthsfTdiFzDhSr3o/WFwUKzYLzptaAD0xE+RqYjkfZvyp/A4G
3ZuSaAnMdoMvJv9TV8TEHzx3i8ouC/c3sddHn/t1j4C5DgP3VYyD1P6msAxD8E6hK1X2YFOgWD63
rj9wP6Ci4HL0hsKlf9qmt0WC0eyYBQx/Bg050kjh4249s4BsoL0BAGGEjycb1DQwq8MQ5l4IQja+
LSPnO70bP49HKsllcMYAuQ/gvb0TBfP4ZmJ6cC+7MzZIktRiAhwMLUvYXQZpM45XByuOwbF0XyKW
yO78USaeMSe/CUtRAZ2KoL4SPOet7Bxjn2FvHOeRg6YM4IbVW0UfB0JIXNdK2uJsB3QxRlIB+Xs4
ZpnQjvhHKdSu0ReOXBZrYfGhkuLcRXV3HLv5m6ZP4ZQSerdHW2XCNT6JUTj/NAu1ohlcYWSQHgPf
o6Xjmj00XbsgOlL5WeH0s8TUb5ounC3JW7Ut2lLWHIUbR6fY1plfqEMOSoSZ/zAOgf5u+feH3drd
EKi6OCtQCei41Otd9nxAbrwQSBlm56XmDswRqLjy6yaQDU+HXtQOQXWudns6OdrD5bqgB2xQvAJA
CpstBa1r43sypxSvPk4Itsm64myU1eIDaDvoYw6NZaVal2t9NjJ4kaiZRDiypJjdDiIQgC0XSTrB
DK0UlxyqWlF0Hea+zMPRcwkam8jtI+aA+wcpFfGT4s+Q+OdD0UZb5WM68MZVTlUqk2pgaK9ob72U
aSvvbe7w2Rnrt9QRZo61rhgQIUoWg3Q2AwiFzbUqd7SelU+TbgEoiQeXwvcBw14eMlIkIElxD0vE
zQ1NHyAE1pWbtLMrSVEF65kZtxCQhDfKSWJOX2J2puOYVd+Z4+BjHyAjFi47A8z0BnOWP1q4hEtB
+7UIlcEccwI6NysTqHIKgaDEs7elaszrNjv1i9PDVQKNbjecyVTIfYz6hP+ESIpXRPW+bLwh+E7M
mlPuac8l6xN0ZQ/ZqzqBq4j2uXF5UBIxGibb9931VwpAKgxBOoTGqpciYp46naycJKFywwnJoHFD
zOIVQYm0kmsbxK9OWv6B5kNRvzLStTkpb7nD1gvR5iMMZ0Z93sBsYx/kPwMIGQXd9r1YXS0Klwqx
STFk7kZzjS8jJ6jeow8hGaJKJgeNOn6Ug3zEU7OYox+NqBKg9YBWc+8KdpnamAmJziyqpLQoUEAe
8NMa0IAu+ZtM+u2U9QW5mOqjCpFCzDLyxBLFMNVsp/naTrTUi8Ngwp9hu9KL768Hzx77xU+i5NWu
w3sPpwvqNlmROMqkdVVX42trsjK5pmAUiXUz77wVoqMUE40uL2I6a0TpbVGDCq2wdPN1uWMNLJgV
si9M/APFbwbOyupAgnQ/1U50LT2vIOVrO/j1ca08JkwhpMM2jBhxRhC+Dw1y25KNqynCBbL36Z/m
DGyUMc71AaZtwlq02ldnbyNIDLe6XPTjAe80u1F1G71QyIrIcr0yDpxj0tpH1ypf4EG9515sPYCe
4mEGTcX7YnxEpXk08pulZmCYDqT87bxAEVuaWxm8c65ZHwqBimoBUBEaLYC9mbTlC/uoW532ZQjK
X9U6q9MMOZcvPU5021mIJrCe6pcSCULp5MhM5IVtgPTsRkLr4SnYNSx1Ws02W9JR92dbGD4LoWfA
m8hgRZIiFOFbO4PmXuxQLcXEKlUzLT8MVttD/HxGYE7fYof3EePAA0EMfIAOHkfrcs8Yyxa7ouwt
Cwv+Pj2qwWuXijd/KCoY65PCzMlo4Fu34xAQ3j/kRew/g3L6ZfcQZtoa1Cxarfx+t9nYbUNaCYac
FFaMSYWwRH2PN7SSwmpd//TlGp/qtmOaZsl6EBlYu2zAQTTzwIPjMM7l0J2TtolOrlvMx43Mx2OX
IaNLqLrl6Q7LgPXF2pRnPupdmm7MqGSGSVddBom40KHimqv3vK3eXDvmKVJ5z6HXdme9cTdjFsoe
V/MNxlng+TIjw1CNU40VgwMY+426PiCEvdjas93I5YA+VGJryLcHq+xgvEjmiu2D9BvbvWnrvuxu
U7wIF4uI5/waN5js5GYtS5ilhsQ7xQpsKrBtwiaSa3+CjOFZPZcKD7v0pRWAbeFHIC9S1A6UMmAK
zAP9HZvHg4V0FbP+GicBB/agTG0IuX9ks18OM6LhbMvT+gzf3jubelc73dfPyj4RHmXEE5k9+NWw
crBnSKkH5OtEKSW6OOEgpPgwZG42PCpTJoF4pyyJwq6GJY1P8iWCO0DBH+Ud3U5ZnoWbBNmgvTXE
Xo4Ip4YEFSKsRBusYtgswjVdqaXSAbx1920/t6y2PiM0mFpKx656XTaObDTk7tOSsTy0NK0GPCSd
ipIBfj+yD0rzAUXKdWHaiRhqXFHJoDdxu0dpz1uCt5Az8ik7bv6B+I3PYUnCjYkWCyJ1xPmLRk89
0YdQfTPO/MzIhk17R8fGbwB2tgjlTjJnLs9pTSHWrvoJ623AX8GkaT8zaOs7f6jZUGmHUduiJNYv
lPZdTDCgYdJ2SDhwzGOlWd6JuLx23EldBTViLG8VuZvgp/RV21zolkdFeXRvW3CEzLLULce5QBli
jsNJJ+NGVoGEYJuWQWXha7Sp7oetBWXOSQ4cJso1k25jwqKinK1pTdRV5oqxGSPZIslsU/hYrDao
DfyFfEWnuiBRhQ0pF0hnYEK83GWaV51JBkN36JOmyQt4wWfy3YJSiUkKhbxVSvXSIj5nL5qoe8PP
QnZgr2ygA9eu23HzsTOJIqZCGq7D2XsPSDo4Ok4UgepMToMfbFGfy7wLELxTnpBVKOQU4JGlIv1g
z0Ray9vBQI19wfQiu5PZF5Yuz6jO2du6wXdlkKup8f1kjhvW1UL5CgwLaQJkgAKor4aOOAcclYEd
USei2uyJ0gjLFsMX5C73bcV9YM+EslSipd0o5/1KNShlWfZpIYGCFZJfd/zoNWnOKmAjtTOuK4Xi
rSC1+p4GXvhb5su4pqTfGWtCDBDDWcN1FTbCvgvbFK/Hggk45DtDePi0Ho6DM/nxv2VWhVyU3xx7
D8bCDPZney/fY9g5Tmftui9LDnXUzJA+U9Endi3ZQc/pAitei/vCzEBJuxDR0nkLfdJmZQZFjchU
jDkYGHDYDzsqpbOMuNI2dCD8MPS9GOdNocBwY0VYlG1ee/ah0JWBIHMxwFe7/+Oic+K6Rrx6TjEX
EOhKeAHRAFgl/CKGKWCUa+/XZ4XgEltB+eoYO+CRLD3SCgX74OE/VDhewovqKHV1IBlDq6UfUi2h
qmy6e1xLQrA0J/Mw12fr+Qgeia0W2uzOPtZYPF+JqbCxrTNBVmZ/+D2TWZN5Zsw2GsB2H8rmXZFX
vD17Xu/szn9dGG6BQPFcVI7bxoJa7XqpmA8CqaHxr/lTpYgBxaKC6nSUg7YC8MXW7fkz/BmVIwxX
Vp+/VO8pU/hzucJYOER9N2CDVzWcfJiqlOT8gi4uG4OLg2WhmO/0UJ81lDkwcb7FSBdZFuJaJc6c
MBhE8dOgfkVl9iEHmqnzKPGH0N5yi5N258pSHPZcdhjTzQD7MYoGI8kGi9E3CpoVppvhdqrskbp2
p2lqeO1lXw4n/asXFpCQ60z/IRdUOVAZSgwalSRJW4oBg1GnGXAaZ0j4vwmDRynKETs90lbQqJE8
ZzxOPSF34zKi4ezCL4YudNfWMnod5dWL7WEQ/I4Y/RzXcHsfGCKhNsFbBhtPVB/Yb8u280NaKcYi
3CjQjJ1szDkNqRr+R9iZNcdtZVv6r1TUsxCNebjRtx/I5CSSIilTsuwXhEo2MSVwMjEDv76/dejo
uC53uB6qokoDlQmcYe+111BMjGeW+DMSM5l7AwhmKPw+OA0jyAghyEMTg0kkUTXerFH0gzaEJxqM
NXyi+HlImChGyPFc01NZMtqy0ctMIalSaAHcFeMV1NK2NijksL3ADTwsQJ3QcE8/iHdk4iSOeQHI
hO5HwJ+0xtZYYGEDg1ik/T1BeL+6Snq08sNUBvI2pNYQy3Nty2brpZtue3SPlORXzifAQyydlqkL
iabg0ZozrC1nAyJgJYCXhdvvc441qQ1xtRMLyHy4O/rAcsMR/5xwhepJr/dFEV7miOLYGbIBU4Sy
RwkD+Rot8/wYbKwwJ7LfZ5Y3KZanaCTAU/IAt10XVxbaFUZO5c9FmP/Cjfy1QX/DeoSosyOiR9WL
uQ+cOrwtuh8Iu5Ay++Qf2sYc0qR5btaxu0IA9RZUHNBknjx8mPOlK/Fo8h8WCoAbyNj7ZzPFSQKg
VfrfFxfSNGnQ+a3skT81KOtfF4f7vgiUZYZG3J1UozDOJ4ldrV8EGxR/lB6SO80RLPQIdcuDN8Up
Ltz5wFwRG4ndAUprIv4XcAi11RkOALNSgk1W/m++k69XHGukj/65KwF6onzaIJAEbFv2Ux2zSYQG
OFPS9w4Q7kNRHIFWjlCpNUVtRmR0mLZsHz8kizdWeGJQCW8atyijLfQJY2zhEVkB1RIc8fBomHv3
ozse5yUm8RlAGP0LRx2G1h8CYAmXjcS1J18QRlegk7Cw547KTNM0Dj8WlQ/YZ6Vxlfu9D7LHuaXR
RHwGn2jlnP8ACSlifBeg6xZyJztrVy7ChlabaxRKiS2iqCxF/2c7QOhmH4OWEsPCPnS+8k5fbR6O
TtJ5NfGzlc6J2I9zI8g3uRWliyk+Jq4pK1tyuSOOhF4cwARkifZ4BVEf03ZMHMT8qZHyuRsEHTB6
/eD0dcxhmHgPyIXheqkB2Hm9AcMOa1pY+PoiAco6Z+88fRF0ay630QUyWWTEG4g9ssI/jC2sR5DJ
6FYZ3xzHKHB374HUL/CptsOlmmV3GVInJl2DD0H0YKV5cML4LRfvxQ/d+TylbZfyl2amIY3jxT+7
5HpQEml4qHdUhBpEc27DykXG60I4IQdu/Q4/VlUn9aeIGR/q9hREGeK4B0JJKbCY93FDBDASGnAB
RtcEBi2MITXhGXxsCkyKEzENFzxqEEF0ngiO1eZ+CHIk0AtzlwdGDzCnOIUeWEvPnQSGTsKelTmT
wv/seBCRJqBYve74xCKzfMBaertaquo3MLIfi8cCmbLpzu/QBQsHGSq5zQRifhVMvmHUcZQtOCpL
22cNxOy42Sqe+gHofHV/PsMsaJrkmjCs6mIa8vqS0ql9mI4bOi5kVlfU93TGRLmyfmNMNXCXtEio
fYof9mJHCbBG3O0j4h46e2hVlHQMWcDy0p61xBzpxhJUE4bQlobxoe9aisQWrG3pwH+lCuto7mpW
S7D4O8/ZYUQJj0nM0aZmcyVEL55LPwHVHOBVM+L4hrsF9lYBFaudjvMvtu6WbRUFaAVYFSYRseRU
0unQPX+onWAfk75tHpgcfhMpVSno9cwyb1Jt0hR4YKETeHCPDiQ5vA0DiC2GHquDL5bBoeclz8BG
5jhzccKKuywQENyCMkwOwU4RtzWNAmNILpF3I4X6KDCwJ4YU20v+Nv7UlzqNw4XS6AObqQ9hOlJZ
rWo2gFGsI/sHpLltlpnFPJgjSl2Fqzkbl5Xt75NxQlK5lAlmmwThcV82I5q+rboNExBNAoHwDLsS
sYez92Ph6nYm7fWDU1d4vmEtqk0LG8FnKm+IH6UnObdHAi73lCfL0woXyoomwnxLmYUFJvDNTFyc
DZiAGkHsuTlzBpaIR8wGXR7u9rehwqWuiLExew8DHjaqVGuEYzZcbqgaYR/4Ea9Nhqp28rFPHF0L
zLtH90TrF1Sg7GXfuj8SE4+sOS/Aq3M/+Y+Fz8MRm3pZzY19X9T231jVerbLcUDx6vuPQwOKQY/A
2PNaA1cQ6Xwdhq33HnGi5y6vxG+Gr4ulBhtVhknEaTFllDuztW+O29F/JCZKbRhYDOwGIXwgCnJf
YI57ktMuiYcpww9rdm09c9yA2deE4OzBh+JKsu23D8nOZKI+ej0pru35qcHaASa4yCI4RV3DQqIe
Ul92zjAZBknrvXU/1N3yXOBPSEhV98M5M9VNmHUDfBVlNaVrOTw2M+cFDLX6mzVQr6fEfE0gImDu
qnka22ZqgXLNI6DU6RENro8fJEdceKRE7ifBM76TXgdnfKyY9gHjpAwmRM790GX4lcVwiB9dqI9M
LxBBYIxkR0YU+MfIX+BUPtrJypwSwB6ChdFYMOhJxrz9tGTSRibRA0UiGUe4U3EXtv1EI33+BAmd
gTpHkpV3pQNN8weI2uejl80j/iy8nIEWyg4lGp/med5IBkDEDV9hvLLCHpl1wAULr8KMn22xRHp2
VCIeV9cngwo6RZ9MBPGj9VJeODyE4gyV71fV+MkOpKzfcbcCBPPBA0MQ5HJ8wVmOZhrlksU/PvDd
sjMCtOTF1SydE9neyqHPCnB7umeMK6+cXNhtltK1ou75Zip+Yl8x6SvGJnlBLcPvlri5Jnxe6GU0
xrS9Y2uOdfKSIp5XHlWTwFoz9pRsaEGMiYrPacUttmOI3zjcmxA8Pzq0Po9uxSTYiFVXb2c3Syf+
5Igsp6G5O1gq3h7E58L3NofUTnSfnAbKg5Xvhckm0JeENn3KvfxF2qnL2XTxga/nd6gEdbSYwpw+
ccNNS5f3Zn11SYFRMpXGGQt3wIfO70dYGPX6mnqsoiJvaTus1GPhDKSGkwchH7lOaHjVM33gAuI2
SU+wS48YnqDhtXO6OTCQR/tpeeVU4lBAYXmK7ywHca/mOZs5SmCtwCyaUUQgsNW4Ep0dVUwjCmee
p0FahgvCsU5eo0+Nie53zKD/+Y//9X/+94/1v4rfabSOGyjTP7qpfcbJZxz++5+x+89/YDamX777
7b//maZJGGJrzEwrDNzM92OP3//x/XPVFfxpD5YdM5UzzpPPzNAYSjRX4UqM0hzdF7lB1sWQoqAJ
2JZrJu6HYooQBPKoIP1qHG8zqYoTntsNS34uf4zl+XAKKNDMDU5e3DYz7pI0AzjxTtfLqcOELroy
BWIQrWOd2/xaUeIXNMIdwRm9H/npCrJc7pYtvZ0hLjPDuO8J75U6WVvFdBFHP40uDteOia7gqz3X
lcZReMnynN1OXggc58yi+8Z96eIUx/H4bvc1HGPQZgfXf/8Yg+gvjzEOszSM0yjN3CRx/+0x7isj
jxPGZ19OOERMsF54YC5YOcMqxma3aBCJTK1u06G50tEusipn3HMoNzq1ARDAr4YRN/IGMrQHYJtx
AIQKy0ESOJyVVVQ+mTW9bZYaDztsYne6pjbiBmOWEq/f67K6TTa43JRwyon6++/n+dl/+ILBn9dJ
ByMczMhbnsMhujrBzXXOuB8D4bH9gWyZepF3yfJwIUgPSOo0FxHhpVBC5UoyAAp6t8YHfKEPwESO
mhQkER3ety4efjlt5ystKj2KIoPfN5ye9xn9WX3jpQGzrRN2vvdm8W5dIo1dz/1e5ceH/OjA9eNU
0znAUIkWOaIcmIGLV6ZuYSGRqYYmpjcI8VjTeiXiWxtwYfUFQ7gUl819CAfQrATKUNWluLEVzvyC
xPYmLLmkYNZ+V1WlEWyR9A992z70GdQOSmeRi4T6uz2/HwEeq5MQkgy5+HqYZrxyaeOl7uiX8F6E
LeOzqjtqREKW04GmKQ0w2MdChhgLa7TfyZO9xjm8Brc/t9ODCReMYG6XhFZd5pABgzEZsRiCzCrS
YZV3pY+xRg8yo+szfhAKjTmdiQnnpcwsN2Tj+IbeauklI9wLqr1udr6Kx0mo8K3Lwy3QD7suJf0A
OuGltxDRb+aF3gssG89bzZ/4yVt8JnM+g+1dPPz9Eku1gv50EkURROco4yZjA0WRVuCfTqKwTcKz
j412Q2RWREnMJ9flYaOc9dbOcNjYWCAbV8pYkFpB3GVx21osuM/nnY45J+O4ebVJSpikQxD83GXx
x9XA52ZxILR8VYmuRaaiJJ3YlEYkVtSZVmcpf3f9S/opQ8izAVVyGyhB9Iy4TVMNZvNLFJ0OZQz5
IcR5He/AFExRflNP6Zn6Dv/V2x3qbu1ic0KBqtVB2iSEZ/pWlCNPFpzUz3NwOeQos+4nLEBFzGE4
FHxOS44ALyCpZr7WMSmqVrjjHz9FTFjxLSC8AJbF/cACwJLplkH/16EObmmlr8xASUHgkg0w4lz8
+9fk/eUgiCIPi5XQZeiTuqGvC+V/vCbH72LfqyeUF8ftAofPr8E6/uSe2Vzk0ls5/cT+4ypsQB7E
lzfZTFoDvokY7uK/xYXrdje4wf5acznsOEf8/QeM/L+uo8CPIw8CaQLTJYn//AEDZwjjIjDrs8jg
WkOE110jq3nCWeGugS5si2JBBFio3UiKhGYZtyGmyS7HCHbrzQAThoPYygpTdYYptxtS23x6gUXw
2DQc1mIJvdv+EtfklpzQFRsOBpLQPiCoy6hAg9bye5NKfnZTDblcF9jpYEYCbIlS8lgw8JTdBMzC
qX8IyLA3GtWRTgDnBArTFZCEIc3+/VPy9BT+bbcFURQkGMwje+dJ/fkp0WJjALPRsLo1fbufsbZL
/BxpLBABiC8idHyYytsCY1CNc+jbbt6XHmcMOQ7aYf/hMyV/+Uyp78ZpFrg4T0Vx+G+XaO8UfYmt
5P4qDbE6PNVHxo0+4kIFlVXKPHTlhmGZCT+nJ84pnVmcZXpoNZrzmmQ5SCz3f/+5Av27f35WaZbE
rHtos0mWhbr8/8eSrzNvjbHYRmAEBix+xJAwGTBQSvzqVnUZsgFGpxxRRZUQ4+TflIv9zClnbRED
1kAuoc+6Bcp5lkJH/X/QY8LjbbeUR5xGxZOqoHRNca+GvjHhjbRTE54wxEv/47t30798oQynpyCN
otCPPEDEP3+hwPPcITST9zzM8Z1evlAhy6cABacOxsQZMzTs9os9umoSUK2kN9ejkdfrp4GOuDqa
QwCNtYvG+zLZftXNb73yaS/AfQFAo4+pyzlA1AMDNkSmnLPq2wmPvsIP5AYN9V3aoXTYqOBTuAEc
lTptcet4ZfZ8U6Thw8C1ObDS8Kb9rl6tPP3kDAse2gGfj/8QtSOCL6DCc7pjSwWtkmYQVfKrAHKr
n5IQg/EqVFWc31qK1nMuHgnMmz8uU7T7z0utL8xKgtOxjPxvBCAaV9nBm/CYZUxvh4BjOuE17f6N
23SPeDzDC46QeTDz5/rtOlDzoAtg/y9fEmJA2M8JTD9ZfEG2ekjO2aO9RJf9oRviL7jYPAUulbHV
ayNP6y7rABhY1Sznkn4dVJPLY4jpUgX8eRwI5+Xw92vb+/8shdjPEp/xAss7Cv6trkPYntEirhsy
MYBebMQGecgq2rKH2rzSjwGDkQx2p6N8GPjPiDaFQjQMMRuQRMiZuY9K4Cde0d9/OJwm/nokZDHW
oUHKaU62pB/+eaXuBv2SN+b7FyvGSrHnEFBmCU/uTBKHJZE34R8hCUVLHkmYMAPOIaM2NXX1CqnM
Wiy5Gymv7gj8GoTOv6IspjSFcNe48AcUvmM8RgqwtdiFuLKnhOsuMeCs4Z5YNju7ZYiJGFaziW4r
n+oKWo+uGJUYusaalX2iS1CuAHa+UQ94f5HD3mHhipExjPlwxUhbZTP5oPnLonywJWH4B5oDjgbr
DNiGLkaxwXoHpi1+Hcg2kgs6WRtMDAYZLTHIMLgMpXJxSORfu5z4JszssAGAGOjR4nsKriKVKF3Z
4GcwcysBdluAUjv9aVK627QVAERYBKggcUseiJ3NFbHmOQWazSs7iqQQYSoL8QSYCN9u6F7hpDQc
ksE0veiwNrmsF4ZsMzONJoOxUcTiOyRA1s16Hu/qSHFpymEqLBONzrxwIH6HDBavmfHAjcsBq4YQ
eKRA34LlOPiNbBoQz1KTpt/CE0jDu0xu0zzqxKe3ob+K3HXqCc4HZgGquXpxCzB2Q1Jisu9OhHGW
UwMd9y7oUzjrIykDCTla9knWtCRlgcmceBAJ9qVWrZ3y8bliuLWdHvxo9p39kGcNGZLkz3+suQ5w
H5B8yedgmwMQDhQL+A9REOzi0Fiv3zn9g7JvQmavduxKzQNH/8yXRNPwWqB9uWy6Hls3Q2uQYRth
RXU90wQrbLaiETtsDCvQ0qHafsIhl4XaCnY+K3Rlwc6DIT32QvQzbRs61/E53+FubPmTBcxdqNmc
2SDOEVBUYbPqSrYAf/3NKkt0UqZ5g9cMbuTvclMpk+0kA3c2ommYp1qxh+gkLJ03kQiVkHuirLir
J4OXmWnO4H1Bfd3o2TQaaVol8HCO7yx7XFwRmOVvdvsBDjWHnvggHt4Y4pQ79WzRlsW3V2q9sGuy
XGzM2SbIZuhSXPEzqSBJiu4+FhtlZDQEFWZz+Xcdy13SvPql11BfHySE71bmVjp7gaze+nPUXJyA
Hn8xzf5G+/DF0rqLFStM6VySDuQRWwkIiwZJxhpmb85UQFEQiY45BfU+LMRDzSnI2EKUezULC8/Q
MqnQ+jBXFrAm1SfjEDoOOCJg/LpBQk/vfpKAL9EUdqaUqlhXFhi0dCwbZbnUcJC67Q2TdXL9ZPdo
2RVLM5BLudCc3g+MbRnWYvKStj5a7CnLL09l+YbjbHM5bst3UZl0f1mKBRgzlEpSTe7T0sGcQZP+
sCLhCm4a86QJh1zX5TeGFavx4syqtFQgizcYmfa7/vpdBKMaGqkzs/WaGgNdSPUY9fhg0ftQQ+Ma
GNcIxwkRAUAY0aBTXijFACtRmkcYyi9pC8s/3dkfNby7A5rSEEWAdSfigYQJaqERPcgK68zTJoL5
fLmTjGRNfYoS8rS4BGanD8fWQ9S3VybfcK3RpfO4twQVXsrWTzfEW4bgckvMgPVHDCT9h2IPTcbK
qbLitnOZK3BSctJA9LgKqrD4qjOSsQ2jLxnEukxrPzoBDTgpbHjYSfKEuhasAkUX30BI9snDn2Rw
OXU4VdyRkl7en6LXEvmDjMBFW/lOe5DDF3ESIxEif9T44ciQPWTg7IQEMsyGH884CXTaBQpeCA0H
JwLR4J9WQRPAqAATOLq3tVBSBVqHExPwbgAnO1UnAkJpQfeUDy7rwrkHuV0iweqQJ3ulMO/yr7Ze
R1m8/Nwhi4H7wcklf1zrelbLOvJ8fMWCjIWKxI2rROFwHEAvshezcauhj4xS7DqToHdVbzwcmSYU
FVcdNEECj6XmoGI4ow6WsEWHsjG00YnMut8PKGZUVsPM2colp0orwZTfuKwh5GFwTAxHumxL7Wl1
hlrXs9CHUVPqhvIHz29yw5WXV0wkLeFYn9+iM6x+mvPphDwQs8qaZWMtMiEiwjygd7BOYllc/dwt
FflYBXYLLu5j78HNTvIoD8eQpG/UsdJWQTEzJfBUOEEsGDbBSBAgDfxdpGhMrNPBM18KDltwf8pE
HQ6FB1tWw3INkBgVvBiHMcSAa76lbzeeRnInqB0Ms9+KI3+1IVbxiuiQ6d6mnEk1bsNMlZ4ettTL
6EUBnXBgwyQqHHBoUDGQMosmq5TyZ+DTGDhIRAEocgu3smsVrAQw/qIVpKK58mCT+owLLlWMFiHG
ieLLzcqJ4Ijm/mTibtVHuOnjO3SMPp/W7VA6WKHa2tOa44YBc1yRgBmeM7FzIB3uSlJKvOkbRkPF
dRNrqAqfCa82rrIcl40Om7E7u93NJsNh2UgImG/K5UsfmGex1ZeSX9R8GD8IPk8615f9Wn+VhKvI
EKUyfL1Uop3b5L/tkSYmsGA4/CryOFnwj2BgxIsGdBpUXyLvzGfAQYorFOrcVSXlRKr06oKrdVnY
y4vi4u0BsSwsN/yROUwWSHVDAOxlyeY1n8QGeDYjFLWwYUfbP+ZUyQTF0Ofs9hDm5XDkwd7QXVCv
HQKlZdnIynnn/ihafq5s1m0txHhu2UHdYDENC1fGwhjoC+MxtrYgol5ReczsGa4KH5n7Oj2gBoXA
MuJrNK1fjMehqr9twyh1XzMcuE8bg620JGjDogqk26CUxnyMFEp5GjGItGbsMLSto4L2KhwAHsGJ
O4wpOZsAoa174g+mHE93YU7Z0aDfBUvmAAv5IfhMgk/4b/M4hber2+00iDwd6wsguxxXboPMNprr
BXoib2nhnqQyvHEWzByArGEXQhxTeCcL/zdVVd3Iv5LKLQTgYLwbHDisYVRcbH6A0IgQIRgyxx9i
qErNHWQ8R1mqZGv7exnGZwaSGOrqjpXC+fic9MkLDusvyFTIf0FwRmUi7qhNFLXaPh1dMmNTj67+
uR+Iccc95LBMiLDwL0nkciAOfxPKG5l8nY7Xd5m40AttHrl+nl3WOKlT1okEJQMECGmkLOrNFFDg
UAoQzqhSlCm7RXoLD7SI0CGcCnjJZNAz1DvK2Zp9M2TJb8nA0CRg6VHFvDFI+55kDGhrHQnSRTZd
/hupmZRsM7M0x9B6GKhhgM81Iko0b1q5iKhJ7PsqNt2QKnYa2v+NJUTVAY+SJ/tgpSvNzgw6FbVx
ZwXAnXpzSTegPONcq+iyd14SO99S/AfQabubLMnF9OqO5VCkvsDlNMCGTfL+sP2NyA6kmPYMA+sq
QsYVmzooerElls3ugrdVzto0SBelU8P76/jKTPwr7A8KCSREIjhC548IWVn5ZC7tNAmdyHrxBoRF
LUpaOlOZVct9d8zRmoKSLToHkhas9wg1UBoouxnrI0/OutWmCY0eg/Tq8ujsVzsYZK1/ytJkAuYP
8JCfrUepZfZi5o7QsIcvwCBfGnzMiGOzXuOUt90tUUPnk8As0koNOuhfGGaQWDhTmfUVJTimednl
1MDtL9YsJZmOlt/jE1IEcj0f1Q8hi343vMdf+5Cl8b8WAnQTERgdvHuxZZu03cp3VnmDH3aQU2cw
iiNham+Pz7DznpsSJRF69K9kab81mK9cauK44yF9CPC2IDmDLjc4UetU2fRpRUmMbaGqKJvhlFK3
AbmyRShUoBMTgKmKBJdlWlyGpkImkhyHe2bLmDNJnT63SO1O+J35fqcc61fOT3yOKh6yzAwvouZ0
vMjK9XhrBk7pwlWwJJ07I6zxqQHWv6bt4WBoYIVYPO5IxVQcUXAoNcbtaQ3TWnJnnWstfSccAjWf
uH4Br5Pl3csD5aTLDUM6yINYrGOl+d1F7XlwKghTUG6QWgVM9CnsiVrueeDWSQp4IrqdJRaWr5B1
vUuj7DEsuC5F8ZOdhgKnFRgFiestWWkqghMXp75icMKAG1waA+4yiQ/QkEn7wlcDDYet7faLdUTq
12/saii3zMpxhITBwJk0s4TpoanBCOHm+hLSxJpqHBzDrXgIEhAXuDInODg+DYvMqPQiXB9XpWKu
f8crKeCQ5d4qHDoX/OYOHK/EPMkddmjhivG3eVbwbOAY4xhXYMxmA2bdI4vu3Wcj4ElzdvMnRv6C
C473nn8YnJ6toEb0tkEu9uHGVWkQ6ZBiZy9X0SJzjqRmpowTBVf+Ej3jIdpB6IGoJ/CsAAHE7Poy
CswRMzw5RBWw5ENn3O5SHtth2vNrzIYxVsVSI6y4MNgE68T1ozTFQTQQoCT8602sjNDZN/cITLkM
MwqkqZ2+QHz5bh3SZup9kDees0slqc8jVMqmJ8OD4kly7DAvebLKLt0ZYaS0PAgpMMQpBzwq/gCs
dTjJraRmaj+cEfm9M2gdDkArDSzc7Y1RpWxwa+sQM/jAiYMbEv2wUXiajgRRS6glAxlDgJx3NTSM
iHDdwoYJugP9O2fXUdWU3DXSRLRXFhuhwzi99JRqMJuQ7U3SFDJr5D3JmgxS5o2LTbwpWDdGsaDw
2vlWMSclFbXD3J3KwaMct6a9S6jxKQcnhif80sz+xArWijNcha7Td6CrG9J/4UrBhnRQ5RWx2HIF
PwSKtfz6oDSxv0ViEKe2g6hyOTSU68g2r3s5eSTUrjDpqRAFf7kxQE3aJAcA3By23HqFrQBrcGTh
Bh1dHmQl8KQT9WwekWA7JDUmpFS2WHK9mTBegVkm7g8HFFVrDdkSd4MXwcQAk4CiA98B0em1i3+R
1dkKlB1iLfNaLWKoWurEChIIbbqMzB4IbM68loQ8kKQy4OMMcLJ9KVoRaUGhbOEHFBzwj7I3TYlx
iwt5v0nRorLFDXAdOVfUIsnNaXaYx2VnHC/YqDzrtNTrjilx7UnWePgDkAf8zpWChHollxfok99N
6vxSNLn/wvk8Uh7yj1ultFmUvRuwRUKfNwwDHW8U/WAGxmBBLJCUW9+aOMGIQXv65laU+mA3i8eL
tdle1nACazNq0hVessOwskXP2EBEu6YhZxoLv/SXBEsFGnuWFEaqMg8gART7W/atDCIxnsfZOqfC
lX+ZjrZhaj8O09hwV/LygUZ2TPWZIALhYM1/guVlJkTvzKa4eVx15i5vQYaBy94H3HL7z9547K9O
+VLQXDP+dmkJnADspcxjBt2NzuGBSmlCSUJaDdXHiSN2DEg+XDgAkiN9beeiQWliLGngXnSRumbZ
S+4tJVho8FlwGwB8BDnsITYkbw/lWSC4BDbWDUFmrKUNrii34n7znsERyGAHWYucnGTYTHcs3R/0
Yj6GZjQtgGOnM45i7pdihGRho34Xjwvl3eRZZGJJW8CVMeldGF+qShrWGDMrmnCGrR+tubUObuum
EMsHNoRjIMzTPXEN4QFGs5MRBWO9TxUQ8/4yTyzzJWTLA8XC82jE3uQ2x4hMBWmxUIgCOfNVpShV
FzXgNo96MUdcjDMOgsoLqO04GMQZ8Drj1ku2hCyY4STwuDBTOyxGJDOaygtknPh4Q/04vDdlIdex
vBssvhgwq2794aUqcmavIldgoDGoGvXLT8ABxPjxJxo/exxiwGQxc0gzACCoKV9SghcusMzjSGAA
8JNl4ZLjhERDFqEeOLDrbNFXiAm4v+X8TDfU+meO2HWIfTKA7BO/MMC9TUFSr7jrgLtlOza06ohO
6GGKEEm47WC0QRauXLU58M9I/aQ29TF0RpErk4HxShtQNaCdSBihbCzlPP4cwgSmRwCAtvqmRgcr
wOQBO5H6c6pg8rBiJoUdWvNWnKKP1qCCcx9DI08P0AOPdEu+Dpbev2GQdgNNgp0083fwvuIiGij4
G0ZyRtQMGATMt5Qe4aZglktMeegaKKESjptScW644aDIOMfPKfcGrQuPJsRGUQvHHLXlpQUrnPZH
Q34p5BUMW4aWssgyAlNf2ErPOQbXojlszry8YkvOrAFBJKx3tj38ZJFgSMOTiQmur49LD6CsccbS
AnE4Cyu5hdS60jgvONNfcjZQU+1e+Vq4fvlqsMijMcmSWyIp28fmCImiOr5GiVuhtmz3y2FRlQYK
sx/D84UXj/RyLIu0LNDMW/y84wzUN14m8AvUA3hhc/rT6tvUC19vhrPa1vYMVSBACe1hlG1yLsUC
cculHflZs3v9LO0eW/4UG+xRF3OmS3t7WDB9WXkDAbkW2ixLQOlpt867iZbClX1WBngl8xSa0ZPT
HcrK/QV/OSrdmI0WBkDm1r/enQjFwWflgLEVCUgpH/6kwussZCbGxz9MsdPWrTt4/IFi2syLjXWw
EnQ/yj+1TXtmhoJgEMnmRV02N0OFrnLJ8PlECognuwZOzMsLFhF+4ZQYCx9czk6FCPj2qgTL1N1A
JcOEo8Bj/0qj7XQjBYHVAx6rtOgFpxFyxTkj3AITX1zW+KAxVIRN1kC5gQm3LQyw1p9hV35NO62b
GRvjnXvdpl+ZcMS8iEswzalbwxDDomJn/UElpVeBphBunOdhSWCrdfdNJ06/lM7lX/BBqV98glfq
yf2xEpLzqYglJNOoFEvEFCc/0H7q9mGIh49pTt9cuDqzR44LskDJGgKESCNESINuKphIfGaHiL5G
dwwexWw8X0IBhegFA5+qcOCQnvgSBraDOzDxwqYpbOABJZzhmupCb7oIeyoazOR4Mth+SUYWtBJS
4Idmwco87J9IdIO6GSNMK0YnA3GN49rnRKZOXNJwx9kQJnZhdKAzJ0cUzllypgl1iZTANZEAJ1ep
jty72sx8Kyz50anrsRcVog5s3wHnNuwUrVtUOOGky6T8oyuaN0M1vlpWORB3wgkWLyQ+KWOWktbS
dfEkJn5Bgnts90FPufnwKtKet/C7BdVbL9+wFQl+NPGg01mJdq0hvwCZJjdLtvcGw0oHZAStJKu4
DHFDMDxHBA08ZUlulhglWiTUouVNuiM3ZBrqv3TPujsHeDF2qMHm0bwIBTA9X9OQWfllG/DXSz0a
PUtmxrgOtEK4/gJVeSjom+3/qKgeXNJcrkR7WU8BGU9QJECk2u0uX038cM6W7cqscJibhNWHnyDu
kwGngFuLkx7JU3mhR3Jb/K4hRWXXxMXxGTz9kZ5fa1LFtDJbk1kMF4cmfIPDxY7Qtj2gYgUqpme1
yv/GFfwfCzmgPRCDCigVdHbkv5oO2R/HS/mxzc/l13MenaVbeHKrlUuNO5ZqDbM7S7JvOEvNEQGz
6YCAiw3LDeI13889EnZ/pNOGywT5sdTcWOFyNWGYYCQqoYv8CNeQQxE86xJAIbhE8oROGw3axc4c
3aa122E/ozykv8i3IcNw6PAdwlU32AYkaAJeI/euSyQ4uvLG5fs2NacujkgVNDA+lRuBoVrdRceg
O6NjNAmWvsw86f1GqwqufUiPw5SFYk6X9KJT8nnpm4GIZ3jYO4LhK30bQNBvFqw9df75q0NSMZOB
truHbEGxrtlB47Pl1M6yd2AFZbdj17SH4+Y+usT2CKe0rmEmxt8aorByqph8yQg73TACS6cJyfoY
pHw7ht2fQmtjBbfj1gaqUA7z4tn+5/b1mDIoNzXneMSeQGAFa+uLRVjDtg0e7HsCsEnpDXV+APC6
Ps9Lr7s4bWziM88shYXK+wCCtLqXTABYgDuvdQcMaZiom7SKSkoLxnTi1EIS3T4uWEtBzGP5WKuV
ImFvGk37AA3fpjXKcWik8l6UtBfixY8fcnN5bcBagDJg/g0QVJEScD43uLdfAFVz75JjeGkq3ho3
9YStinlm3MY0Ohr9Q9Ny0uL6+/buF8cUZphIKzhy1gMK8bTg8tM/qjYqi/UrtQRyJLavyUL8dzi4
mt2d8Rbky1jLqWVhAQ3SPeBbQsdbcJ4s0fIZxA+3G/attaJJhZlOL2oMNaoYQqDecAYywSzhdZiZ
macT8wKPyxkjky+zc+TCZbMWHqE/w6RLQwa74bi9cd3hQeFDgi+4f92NP7UsHOKu0m7SNqe8W2lI
3+FEX0XjBLbHA2cMFOM5w8HAISXnwQF7oytrBUvcNCdvg02nFeQtqaokbyWyUBLzwWMjsaY5OpUa
t2Q6P3WahWpHQ4k0s2XA+t4b3myhpre8LIyPwTbDs2YlOWV0Q6qYfAyWkk9rzeq14HjKiGFH8rUn
nou2tgvYd2kCk0MbPDKriQM1fkzgZP0vdhJSAg6NVu4wHg71EEFV/QBrc6OiebffYyFIHlq7q6EV
w0ZYHuvXMOJTrKVJsYTa+gNhDMxGwY9tNoercKJWLFH5llCsI9s2MBdPEtNASn53HoxQ2dHDgRpM
nCC2aoJWjAUpjFDb+WfcdDBnjledURqpjN9nh8UUKAZhX7TtSHAf+/6NJDvOHHsV7em3IAn2p7nz
a75ZzmvBPT17QKyOkYkeV3VWBYEo82YoRraCBXOFJROi8l081qLrSySvkFqt+DsV5MAm18xNFg3N
0gBenRB6DLLxsphHGgArhMonEBPScljECrFuoqIaDAsVFNZA2UdORuglpz24Y5jOQw7BF6C2HEIc
7J4wGmZsUdLIvutCDf/SsOhS6ERVyfP6R0MeDjh4poN9Z80asz/bgVsaqOsNNeU7c4EXvozsEMpc
Wpteqk4b7W21mZyHKA2RXw45pTVp2pzTLQddIvhtNnyiFKVkuiLRdU58mNBh9uyhUF5mlrpbQ8SA
PjXI90i+LRZpRjeBGVxFHmy4UIk5ZKgS4FPS4bbLF+vgZpPCFlK5UgJy7c4joEOpw9Tos/vdTmNx
O/15pKmz60LpZJenYE55RcndqUx9+OVpKBDsaaDUu7YfWgYCzqwaR0MbWwGA1WrUxyoJyxmI7sTx
b4MywEYJ7Tu6v2WnMHziqORJaiyE3PlpyJm2iQRNNSPmqKCXd5Fc1b4ydHod1nGG7A4IoopqqMPP
5L/eLz4TvZn0JkomaOc2Wnc4kWW0IGiW8tT+VaRZw/bud4tzRHr3HgATF0/ptn4nnjcn7FHPHrZa
r8NhmYDldqxZGspTDhKWgEU6iomkoGamqqzIHe35V224Yn8SJD5wSuOu2P6e7GCSNRbAl/sAchhg
In6xY3yAbytHOofor8jdSDlgATAaEMHBbfnypmqv4am+ioYtYfnu8CRUOHBzAxFXTKDOqs6X/Ou8
0Cvt0LjIWUX5T8Pb+TTYA/c8g03ONUzksJXkNEsKYZ/LjuBxZTUgH2Ft2uk55Y0BmL6XJZhKS6CG
jTkocB8mFh2dOaAMX8EG/OCeCvToBvfQQb6HJfXQkAunMbLd5sU1R3mty7NgSBgdOCN/287CZLuH
YJxQt5Z5AyGnwcd3F2mkNXihs/tDtgA99leRLmPO6gZjn4thlKN0T99bb3DKWuj1XOQk+P3aVTxM
MbZxiJIzJdzWOmeMrM5zlkGaIKsu982vuyPp4pnsKN5VEXnlAXXEQkmBzMXjw3iu+Xk9dzvMLjqn
mXgAt+azW9UC0q2v9cCj7TImbCWHx8ySbLYZLjqlZL3zHoZy/DYyub5oI3RhehkCjdyBhxDMxB4R
0Ye3CRkmeKAy9BYWUowgUJosJFQeuCWyfBLqs2DXYQgHadZth7NOcOms3BR15IW6P7ef6ijbkKB1
L+gTZ8Z+wNSLVhuFpljM1tQqLNHwDQvniJXB2wkNjv3Z9f/7aD7LSATQBK33E7cFs8WCJ+YoUsnz
G/fqmGzEVR3n7IFZNFDQuT+WmC7DYBth1DnIPT8ByjZvYQngh7Cap031KHne6bQG1+M5LvEBZ8HJ
gA3vgVQTSk4BcjYlV6WFOEpF6fJg+5Wzu07pfmYGuIAlGGAH2xmtliZpOiY6Pjri+OxBTh9dzoLv
lfhVZzx7wEP3c3ku6rtSO8FxOcFlGQF4pdkUzV1t8KglBbS+hF1MFnDkVD/1RG79ZGc/vcz6oNzA
2hFVaOyPz/uR3i1QfCv+JPOt3c0Y0hHfKHOVwpjspymPHPeibzOiiUkoxdeXswyFDWFUDINwWpm5
9wlZh4yHQ9W95+/dJxfA4WALDiCx27TjvrUO7FWdbjC1i/my8ruczpYBApI0C0bQ12PHDJSh88ge
TM6muTI88AA+mKJ0k5HjZFlAWx1UkRdBXfxqd7pGlvFaQSfqru00d9/UWU/0WXUGOFUeT6zFFfTM
kmb6inmX5/FRTu7mHXbDwUUKLyvLj3zGzyEpITzRvkc451LT6JaS+YqShm1GWNHiUhtgUyKSkw4O
GdI3xxEwlzIIIyxNymQZL0mjovL2QXKNsbyx4R/kB/HU2OtNT8loOFfIG2MzEi//ZGnrVM6SGM2y
vpJRIUIEiHM+Nx+gLZpb8TGdDko5LvuolESeQO/wa93wnG2SLRmZ3NQM3etC0stMuErBManDbNk4
M1f2LaiJ7hNyOH4xA5+/ZI/byRCDbx7ccvIf5xMFl45urLtY9thCaK5lL/h0ZuhBO/SIRTsDkxUf
HPvv9yCr4OUIq0CIm2Qko0bhmk5era+sbnOHDUb+lAhx6QAl04jSR4zyJaaMJO8GFh99FNMIpMMN
yNkFFVvKxAHg2AOedXJKfCtnDpKx+1hLKdnjkEgCpgpdV9UDu+YnBu9MM07cI7goaKLGTA7DIu+A
5W98YIiR3pya+P9SdqbLUSPd1r4hFKEhNf3FM8bYGJum+4+iT/dplaSSVCWpNF3996ys5v2gTNjv
iSCMG2hQSanMvddew9eszx5l+hkIB9UDXzfMpyzaDqdAD2qN+DyWg9qB6bWediIIOJKclgvILDAV
RfcGQ2TIpyUCZI1OE9LQHwhxpPJs6v1NZZaSMY3OM5sOS7boNT0nluYpzWZpzZ+R75Zi560VpdwK
6Z07g9V9cue0urR2+DtYIu8SA36AiQ3M0pK8PaozPlw/87aRTc7/zF5s+05phawpJKJy1orcvlbs
pjGb4s0X442CHdeznqeAf0twfqSZHITHU2hc2F2aKwBWG75Zs7tOQacGjZySrKFHccPVfcsTzl6/
nStbVhKC2PGsQYeAS+JAFAufWg5GmmKQB06/B51JJzrcVaC/PTsl055vIAp/4hrOi8bZGZDxIA+i
iYjIHrPN95ZzEtd+cHbIk0dOxOocq/mBiem6P7N1kGvU+4AH2brDmufi9Y7D2PAloQkBMMM+EBar
jS23NBmJMW3wBZYT9/KpYuJwbeeROY/7zPKSVnUKk0+8QxNqJuPz4lUZr5QzqrrJeQJokCl5R+DS
lcBRPC2KDfXgdstaZLlA+i099vxYoJ0NTxaZrQ+oyjaceogpC1oeniZCaejlKqaOo2vYWvQk2R0D
ApriAF8wOFn9GbfrSz/tGJUzHRGNRbajdhy0YlJm2U260aWD0pVqHgKJDwsDQAWXfXZu64ha87YJ
Za2w2sPxNgjutVUBPvX4Pan2WdEaA4uIcms6ng8aLuecMieEpJF+7Q/8TbIl6xdVuLOSNeVEr2yA
owW+2yDOBc2WIhJ5bUPLGOxMcqObzHRPbkytyBnCHhOABczQmZ/F6h9ooK+kY3Fr4ghi3ER5KXkp
nL2ar4AbWZWIXjo7AEqwvMDR7mxFA/o7JHDm1kLWVg0eywL8btpreOUyp9CiRakGC46Bin0HVk0W
grj5u1zzjOqUWZqzYfbWQuQ8CwLBMaEuYcYPJaRU5DM1MavSY0NsQ0rMfDXJncIBbZK79aKSebV1
IXOH3Xql+k2nRlzQgMa0vxpirQ5HsCTr5sBDbxPGDibmOAWduZtGLldy3NZBLuFjOlJxdtGv/cnY
jc0sALWeyKFYKOz2zI0aMmGugoYNoFtZiLRs49kU9imxcvSFiQFZB9gnBcDBpq5cBHCgaRWXXE4G
sO1IhfJ43n2AYW9ZhTSV8d/lgRWvp2b3DOWq9Y65jaUUDujT6S2mCydmWwUEWD5AnQNsVG4YPEp6
+5EBwIjHuOaAmqUyygIgdSv6Np8S3EW/ShAilIJyQRnq8j8HHk+w9zFBZ9xYno9490AdAnXI5892
3G5f0WDiig2+l6UwFbF5EyMukTwq0U9dqEZ29miU8BJhIeILY/bcskb6iGbMUI8NjCqdAkciPLVh
CijixU1Y/2rkkIgA8R84cMzMISQnMoXGdjvu/JYbbclquEwwR0m5PEovt3d2n+MRe/V6pUFkElHw
loDvZ8lDnx0Ijw7Pijb/H1talA5njyR/BP0ALbWQcUUb7ZC6aP7cJSxVTBboePQKjAmIg4NKnH8M
IidcOmvqZ6NocrzQ3UGTFpdaJmlFR3Z5FyYfA7Ei/6OjvzBbEUrrmpeGyg/sGFBJ/DjrVW8dQ8eR
KVGzReFf06KsjNaAnqH0u4YCY5RlVFmkdzhadZ63TzjnrHsUXA6cgVCfiU4rYMVmTVhIx9Q7zm9I
nkEPn9T2Ag2QDDZReQJg34Xrs4azO/yeVgelE8gaONsMMULBFfJ7Q70BoDBjIuEc2Eq3dTs8azBl
DdLbWfujRzxz39tWA7yQPew4+ShjcAStJLgpvExtpWIrHj9BFqE8ody/dfdLz/JjoQu4U2LXtEda
YAeJNoAQfi3e6viUpLsdzNHt+uySe2TxPBt5AeP7yFPRP4/ulK2O96j0DtQr6/x3nmAt34wNrKtw
tz4nAyNmuTQroUYHmPRdHeK7S6yFcqIzDkv/rIGfwlM6jyfwbi1Zk2VBeosVjiIiaxDU9xtzizVV
ngYYfw7P7sgBgc3lH33HS/QuWLJizXfJnlwHdNSatVqF0pHETdect+xaIhmQkbKOadclMx9TiEUf
frA2JuoZxZ4zCy3LO3LBw3i70k64EKCMx16k0X47cUJBuOEL4bc2oNZj2VFtYGumVjuvnebGlQ+8
4/fjtt0VjOkrNiWr70bHSPcLSInC/t0Yy/sbPuLzlGm6Bn53NrXsG5ZKiyUbe8xcLyji0utGWcjv
Sja7pA433FZwaP4t/vBRfiXDOdu5Tsi5p13ng42m5bUTMkPrCJCIC3aZuKSHxbWmiTBmrfhL9stz
gj8dsKIMQpkTJgGa9/rctlIwp761ffgRURnlskuy8rv1sBvL0YFZ28dsPGy/sD3wtWLLvEMnjtIw
45y2QhuBWu+cwcWzKQN0sTQj679G4AWMvr0aCoiL2N8iI8GvGkuwtYzSviye+22bffb94Itf119E
YrFIsKQBxxk6xug5Ab7vlyF9rA85mASqp3ZNv+IW/beFldvGMb8JjIUSsL3Eyf2vpN5itWdZVIKL
IWdCpWrYZHrmy7bOEBBrx/85sm/KPs1XF/yb6VPLm6TiHmiYqIOcAGPaWVnqMN+7tdhVjuIEhA66
I83thi2X80GuD71YRha18PUHEqplzRsADFJcKUGWUMVA6IL0U6ikcbg0K9DLWWV0XxzcQqQsj3cc
GJo6NXsYBm4TDDI2OjxMUZ3F0BZU9u588MwIBAMnNNGri7Sq3+/nKngfa2ibZGwBStWUmHEqqNC6
nUpmXCSGyXwJOt7ryuMMyDPIrLb4hhAqziaCRPHJR0U+DiyvhuqAECqKQnIarKAkX/gvyniOswNH
ZMxhNML5qt4TA9U/jBmHGpaZBZqK6JFiB+3axsfoETIV8vb1vR0QTXtolSvdn6wnrF+sLfa60MMa
dMibc+EJ40EowpbKxGZrVOhtyD5lko9iBntz5p+QxNeRAFCiAxEYZHQBtjVTiG+coAwGX7ZRUD3M
ZEtq7QvwqBH0nTOcwssYMGpLYTEixqK5+1yhz7hwlyD5RKTMpkMKnxe8gSxh68K9RWih8HZpLkvB
66ZmC4zD0N/l+BY/E/QDI4yJDFYsWnFRxKhxFA2hzKe7NoSAjXBEx1u5Y1bDwbpDLsIrSdvE2NKJ
Ht0DZ4LH/9ZQhzYQBkRknnwVrmmBemKI/85bgB9TQybWe2u8jhD2HG4U2uVv7p5V+G4l3SIZnMP2
2V1mpnx7JhcTn1qs9hVIvRkp8xsrXc3l3pbs/HWoU04e3LOnOryYQipUa0IrHva63/8VHtLfoTKD
GBbcfsO8iKJeZNilQL9QjoLB0QdYOlcFfRO6loytu8Jxi2hrqudkxpBQ9j9tw1acVBzT+Zz/FpAY
BYGPdrhiSIqu41ku5z4l3K56ho+wfFAKQwyT86yp+49NEDXAtjg2AhWdJ0OIj9biL6VD5shzouAQ
vRKSVr/r5hodCGD7kzWmqnpYZXnDSdmlpK7jhyI+qLBdyKd4dTURyYzlnHqkdmqKMkBIEhfsXWkM
XoVb131KDpThllSORte/w7MO+1DcRBSbSHYYvYCPmd6TrRXEyjMS5fUF75n6Gevvp7sfOFQhNlK3
cgsamlH2xQ1LWDoXPQFtblNLE57y+kDyg0TqMVsVpRC7c15/GRlA70dK94D5duMA6y0LMYRssNUM
OcjaAtagRguo0buGbNHtUm/KZ3Jj2EliVp41eWTs9Fsl8KDpDtm9vGzXDbKDhBcJr7MNbtTp3tlC
Jyyf7RjUDtihfDKfaeAkGl4CleRqxroNx/kom3LM3eJNgC6u49DlfFbivY61xBmfQTruOdjTGVlf
1DxrMGFZvoaigmGWxSvIX8NuDc32sOSRj4m88OwZaRgCX4JnBtxr9wgLnxmzqH/mL2WvaHixz4Vd
kHTT7r0wjL1nN8CCvpAj3IG6MKkhhDHv549Dt04oorD34aCXK0wTfdQrqZaVc443LUNRSliTzjsL
hKgoYkBF+WMdWwLhVhVEkT7jyVuUQpQ5+3pDBMNlDbM5v9mWaIC9Z71BIwYBkisS35n5ZhNVLh7E
SPzZotuC+qBJ/U0WYvX7bGkPBiesvkMgsYFQK7zFxU2ocuo3rDPMS9MT6eRTP0w8LzAm1u//YFHB
/d7sDnnoP8kyQE5+FjjIsfTY7x6kxaPD+KCfISLdiOPKw7mUoeJUodYMcUhI02tp4fVhAGugTGUf
XNzRcGu7ZzqK5yDDJNmAdJjrEgXcR2pIeCFkw6Beq5PYd4ttTYQ1QzwgQuAE6jinl+ZqrSvM7eBA
lPQy8q153ScglOfMzwYd2BekLvzQIDRh7J/4WUCfwRaQGOmP+vS5wbcC/q016cD0COeF823e3GGF
cSFrPsbqDCHBTXBPZOGjiIKG2FOnF4yuEsI8kQW18f/o3WeHvIIMgYm3te3iYJknCL70SIRg9SX7
ArSIhC7BckwEXDkt1j8zx7/cy+QQaCdd5XRuVuyZ1ulc04gyQG8ERXLszOe4zx+6Dt8u4F/HwWIl
C98wVvJeOPYkSeDqTXFjnBej07VRzrNYJV5DBBBuQWozJgdvlZCio4qPPhnJHgZomd6lgPngtNc4
i91UB9r5wFzowUqXhVPi/XLov+TF5euPL32xeHWBKcin7/tenCQnj49ksgHNbZZ+SjD9P8MCJns/
1PuJxFVqExuIlhcZKxSTSjZz91aCL5stHaDrxQCLsx/7Ht5pKivHFbaqPVu1p+yhYkVtiuKoxIE2
ZI5t9vPntsN2oVwYchMXxJALCmwVsZwV3E7Q358WDNFWdjROqNiLrUhWt8xVzYSgAsIJGt7LTZbS
KQTll3anhkPs8BZPbcZ2RQDoO/jQINr9vbWkZSq4QPsCOnRJCaUgpclRtCVl7YIOFIApmcVE7eIC
ygjzIY1d2IFhVsg5VANG0Dm4DDo9yAiBhIXZ8LlpxF8Q423aM6jCa6Il7mDTPuaxCxhVUhv2HqWT
SPlwqf/JHA7KPuQMqXYC6SLGFvLztChc1wVKnHC+ZmNYfJuKPr9cxccEC2a0N6MYCgZNu942pnnh
9sFC8Hwf4i6KqMA9XalB7GeIJauWMxHfFumUsLlEHnA3TczwKpzlZBHD9NVKBrZML5kjIzG/lvA+
gBCwhuNlB9Pm9QXq/eq68CBJ2WOwSopOPa+CPCcEnGnSR+FhnF7P7EQ3YIm3DDVuZeglVeVk8O5y
R/pieIWQ5WPasu/vjU6NDp+o168remHilKSpS/wiQ9MoDk2q3/9h10eSWxTbbbB+lMGdZDLysrQ7
vcpb4E2MiVB7cjZnWKG5EIbdaYIhxk3EddItWanC6iYD/HvEREgT54wuLtsovJ+i5Itp/1dh4BZp
l8+aPS5Q1UCdlq8ZZwkKQZGw1DjJWcc9AMruwcChH52ZqP5sveXwN5pKplBj83A4+F/qgBEYNBFx
ICCYX1vPOVgVUvEoH0Ij3bYBOepUlyqZAKc8C2HLbkde4/mG9S8vbOsPEG8pF52WvgbXrLfv88vn
n3ppEIeuCaEYBDzcn+/z6O4BaecwZz+EegUEKj9HVYK6AyKsK5m75/mChV7IzMn6U3KpcmXUwWet
zjhbXn/+L817uK4E2q4uyuUST4ypmu1ABkgRJUhEjz5OMji0JzlGXsr4kw9b7jCc5MRWmPtc+490
d1dyLwp6ANTU/xRUWPe85cL2i1vmm5BTx+Ot8QkvOC1Ioiree7go3E3kPNmCJON4lQIBSMnKe/Ak
vXJG/w9ZSPS8y9mAUWsafXEGDM8k6w0xPAp5zK/ftJduXik4WRR5iW984PtTl7G1Tpl+bDElb7Fd
lD+caQgIpfyRWlqegNpoKpzEeoFEchPVUamqQap/nZT4sVzIllWaNktsl+ZW3kgmh1Y6NQ+qfUZq
B3KKEQ1isaLSIMBkUu6cmq+9/pH8FwZlmCbGnhsm+I9i5hSfrINxKHMfm478DlwMNQX1D0CBAHKG
s5cuZq4TETquj7CCf1/nPOT8G1lemQPUfB9phnpvLBI5gS7kt+qUKqTfrERO91GcnCLXmIRm2/Vw
Sz1xc3KItHc32YyJst6jNbqZquN+pf0998ALsVORJY2VDLTcYXTAyisM+FwdwehyzXq7fvTfuq6T
+7dSU+bbbqw/2fqRUAT5njHku7RqVTdHYxKn15Hrn+0TYFlLn65BWUyIR2g0MpNAZd0jHHHLJ4gb
992A/JgV1MD26O6SjjNcGmHdWa3qMpqeX18BL1630zt7skN12UjaUBcd76z8RqgSIMVxSi2cCpyM
ycLTZywrH0Pt0wZ3SW3H67AyXAsvdGff9o2NfnlnQ87zmB8eMNnPOycm4Dmu1ATfVgbJbwY6OvUK
S1/ROLlQiHNCoMEphaWHMPgmcpivFgYGd/uxzj9WPWWHcWELWTbpkXSqHI88g3CcDJC7qgJ2fNLD
PEIqSPkTO3v05dQowOtPtmay5Pr8kP3uKvdDZnJiOVSR6FRe+NHaAucOLH1DLhY5glCPU34vmIHn
nJBq0vWHbz1TCdvuTEP40c44GCpyyGncpQNX7Ta58FxFWj6NAZx760xWDozlC0hK8JGp3hSMvcZ+
/yhuQQJPH2slytAxqJ66mAHLuxgZ9AZx/fbTUQFZshQxsnhjC3zREWi1RAmh1iahYaKE+PmpdH2f
clHZ+CTTZ9NvgdCBkOkEpQQTaiRan93h/jV9q3Z0ggX12Fqi/9lcNxCS1011QeLL1X9x3rq/WjYc
HJ4rJ092tpPlXNZ5VHbFtvk0LXfuH1V1zc98td/+8DOoNz9yj2v+95uexCP7K3xz/JHAj7w23Oma
Kvlcv0Yzh6cr//Gfr3zDD8pwoL3jNz3x1tPd8Yc53PGjn55MwZgXJyXSa66nzV/2VWJ4XuBMdnXy
g9d+2pwfvybpFT+0Edhv+Npsz9v+DuCK7/lKAzoud5oc2q/8J9/zZ/h6/N4Z9bvHH13O7+IZf843
7h/2v/Rtu/3/XzExgBHxhlPgLzdJooN5k30M32Dl/Lxo1sTbM0Vej1uMinN4gZ8Lb7mKcTvEl590
G6TiK1weial0kKpbzgEEKQE4LwE/+Vkds0o+4vke0MGeyftKQZ3w0K/ieX4esvmvbZ5fKDT2jT3y
tA9m1cdMIIKUn+KECuDnD4D6sCOIj73Ieuw5zENCThuqOOkYrOKxNyNp3nBXAoxeSblhQMSIUmcQ
PpMqStXeQ//6M6ACsDy41y/xBYxjLzEy+Byy/1I4nVxik/WHgjEL2ed5+GGKi3uBFq0DkqWEeVRP
1zpykpFtsS+hqOQdyALWsgbgS1aZ8rpUH5KMuGUzipzA+hGisTqxecPW8HtfrzNVNckKRo3xxJXO
es1+1SavmL5rdtfBJIrpbwLcu3A+SO9kOjxu9OIDBvRIjLmU1z//C1dafX7CR2gDGeP5lI8/PyLA
y7jK0vTwVMU8hRQXWhfCAM2LioOKuYumRnKA1QeELH+naksYsbVaxk9YwQyvX5N1wPwRXAJRc8E8
4N7ESczKOXkmHQuijVfil7AgupeZe+IC/AAh9AAjagQMUavWtBwnbTWD9mY30zeD7SfhLPd4rd62
sIZkEuwS8aeiS8WWbKLl8dIkgEm4biv9oC2A7QFd1NoIsOxa2n822TFJrl//XC+aBz5XRI4Ph4AH
MkQ21c/3mgF6R6YF4mAzg+nuiuuhhrq3YrxPqTvlye20EtmDel40GjIJFIElvZ19FwDHSsrk1eVd
wKr+9UtL9U+f3PKY9p+WNk48l4Pq50uDkwasvNu6D9YAFQFPjtkmIk2aG57BiHhLdXu/C29l2ywX
3q2bXMTF5gIE/5vOY+xTmCGFlN9JBDxHLaYnp/ZYA2EdARYeJBectviiD2BcMGeqNjhayfiZJybv
Y4D+J/WtZsOIRkbDohzJHE+e20ThgBhjhgxfXX9IRaBs+4Uxasm2GLN/P0e1ZIWkuspcAuom6wzw
goZM26HWcYX+idkCtQcLvOpwzaafrmYWOXsk9fStSGrHyhyrY5zh0Xp8XCLobFTG/rpcHbpLmXAr
SkP7sSwje+lqm/xANDX4ImEX2JBr3Q00i7ObnckgvImx2KOtEQ1VH+S/2HZfnOWeF5soBKANeaK8
1T8/zO4wQvmIQhdrbW6KtEtM9aYN7RQG/IyQHnriSScIBlaUR2laNc2nqghRYsJHQ6xC7tTz26CO
rw70dJEBlOMVFEKJDZOT9R+svPcJtx0jkqMDNhNGlgEHmAyJpwViATgt45Lf1dVjl3fTN4cP2lWZ
CF+6aXA70sXIab3ZEEeO0UCBRYUZoksne+uN4Jb94mrZg1JszQGhfPvK/AD1lIdtsXGZQ9zaqaUP
yuzKWhzaCz5X+gf1dgg8FhSA3vAuCr1vAnzJYbe2VX24w3pr8aG7ETWglANJ0ohipkElDcByd2Dc
jQmtLK7Q6iJlsmFDm4Hv2wHQZ4qAy4HU84odIhBVSIMDoHScnLkxH3TIa1TeooTiYMWqg1dG5yn5
nW6DRqiMb4aQ2jqIYbMoXguWHm2o3oC0ry88h+GjG3Fsdc9tP35mBHQVk6Ol0lMWYb0ngiW7ZEY1
TyPDKQnZDfUPA408Ijh1y25Lg0XQ7QcdgxWsKYNdtGaDfc07PUqygJF42/MX+pyT+OxraKF+U6/i
sSviA0D1YLp1neS0Bex7tn2Y+Ut2WhHHRq/cEFNAWJY1HIphFml9q/VCCXKhNk+sbz2ldgLAKgGi
05JfHy9XlwEZe9jULHB6cS8P39zbf7FawMZD3roUDzUv0O//sFrGdNiFUzF7t+N+etrE9XM7Bk95
3JNyAQuhLz4m6+FWCnDdAEmS4GBv3xde+n43zTeaUeig7+b/e5/q+dbN2bjMgVgKJ4dpvI+H0nd3
3m2f4FObOrfVysRmnj/LGwjzqt+Qrd3o0U7kY1Q7ZDT0W+r+bVXC4dpgUSHi3esnjvWR/nkz8MFP
gJciPwoA1U6va8iZnM87akEKj++os5a5PcTxbGFAzU0C4mFEasPMI5A+Msh1Itg+GiQQkuq1DuxA
ft8cO6oSxRddOU7eLpZ+UZj4nh+QRxhRKcaePeB/eMhrNpn54CcuNvkYMrkHmCL2iGRDkJFc0u4e
tssEBSQP75TzFkRh8d5bXTRDIOZM4TD4UAvbokuHudy2BxdNqxgy/GvvRZqRO7oIxzo1piCB783e
QvUX4118YXmrWibwYj9YSqy+eeO56L6fPpfQ5xOaiMEQZejPC7nzhiEnA274HB+qe8+T6G4ornXK
6fQwhqqQw1CwVoLh7XvJW+XYrrmAatyq3FxrPqB3NmaTipUVBB/07acR/upKsTrjpMNNHb/Jk5Z1
zEwwkcXsUSMdjYUU42b6A7S76VKvebCD7SxvQ+0VAsDEGSG4rr1Y9sv7rE4hL/LUZqxPVuDs3WQ+
dmuQnVcEG1jkA44I9LEJSkNVsOgCHpKcjTSbz3fkf4CdtcFxwmtjMkGM/54kHGDC9McED8jwfPRu
iTHY75FZO/HfI7AyQfJeeWc28NkQDvZni58xqXena526ZosrWtnBHHv90b4EITxfhxldPg+XluwE
DGyQkLYeoXyf7FgS/1hVZ6qlE2UDYN+spsbpN79tFoovLjuI+7PdVNuGzIKWG+oWoC3HQUTHSfDG
9b3cQ7k+P4ppSNASG3NStzhmg2k+WiEL+svftpXNqRux1KLoEdvyfww+Sy7mRVNAZVxySgABUsjz
UDP6RuHrMsEToeCNS/NftLKakoH5op0IfDT7p4stSettj6sTAP85Ngvuh8p9AhfRf9UYDpEVI0iE
b44/jt8fcRIQkP98g3p1j25d/9MJSGJRk+Mvf//2iJ4cv04BOQGCUMBD+ugJzCT58/sXftYP6k0g
FYuhHMGU41chKTkF+RXfqCrOnWvzAHgyDXfoCP+DpfA9+Ak/+K3+d7CT47fgJUdYpe+e+J6v4Ch8
A4jCr68UOsJW+MoPwBR+jWy+9//BV/i9E3Clac+UYABd5lpQCjjL9+//RVamJ77hR3DAGOJfiIXv
X3+gdhpyss35BvCeODZtcqfbHPOraIkQ4dxKbDXt2r+qBWpGyraukis/UMOLxxHQBXWqY+RpwDxF
h2c1Zndj1t17/Xzlzua83ZPRtqMLIsdFXZ0cj1SzIQ+4gnwE6wt/OdKcpNQFkLwPM/9Rb53tieBB
tVu6Vsxs8NW4Two6VjJLNM7q5/BGW6jiiER5EAdT/ZFVW9nJX8vIpEAiwJ4rEog7Y/MKqlMNbNDq
e6STrzg2vR7Rrg/BeMdrQzRxSThbHJGYMcJuBPxXuowCFYSg6+e4kuElTI2SGAqS8TZdsjQRJURL
ZckYpi1xpCYSU0kZqLNsKpaqxmr/9MZjetmX+n4YUijQwjPIsGfADyduWUazh+83K9eLEPwxj6Dw
trNXl6A8Zi660Ymv0A6qBfnbgdigNfkmsrWkOWahhSWnwZIvOJJdWB/yJwBipnUAdNUWbQfK/AUJ
hxUn3UV+oKGkRyMa273si4yhPfWufsUjSzNNMcnnaqg3jqG0PF4esay8QHTwMeDGus25bN1besEc
wVK/6HRMAFVBtRjPqQEE8vvd7Dbn1USEzgYiC9FgMS2xRhkxdOMyAbCAb590cFeQN6nzVUlAaO45
EMmlLWxpRzp4RV0B8TZIJZ/j0zTq4lBEkvgUK0Jc90wtF45Q11rMrz+jX8AaPCM4JBzEETGr7gl2
0G0OYdBN0wLlCuX0vzl8ahLsDJxZLHzkb5qJaimqQchrDZ5pEmgsCAO4knuedBj/RZ6JjrST15xs
HUPQGaU5OpGTKnNEb9O1q++SgsxoMU8hcircrOqCT61pGSxRwaXYJgFRuDS+mtvYlaGh45pOX3aN
+5sFBqS0Nt32r2xqv2Xb7EAXhZvvRjxgzAKrGZcCIU0amyurRc9AQwaFXsEkR6XRROMnpXHHctB4
/QkY2138/DEDfpG5NA8gMbF7crLDhQv9ZReVj3X3WBzC+MydZXXawDJwN2RKOEqYjBiCUMr0BjIw
Lrr5s0GI9LVe9k/NEv4+loxK3APKy6ASvzpo1yv5NSfbDK+mWLY/+W9JeGAx+7hv9sSBWWO+StLv
BE0NXDQCqasFe0s7WVIe6HWLSPfeHeK14L4HCw0th+i9uwzrw+TD7bVqk6TI/gy84j2bSRa8B7iA
hbmrz3dO9SEKuhu62uZrN95Gve9eeYfpt2IfnR+Gf8ZDeRkZ8KaLZTWIsg/5DUnJHBw5nieqjBu5
/a2jPDEG5l04bHbfIHxuH53m0LXvnYHf7lTixVO5XkG/7vL3To8/ldoHg5uWoZf4MA0e9hDetoB3
xm2Qeb+c7md6kOsxSBesvvdEzLS4R7LjQ2Ee0UxJtwxGjH9cMsubcAMbtt8ANqG9509ARE7wk4iB
V0NITcY6YCHIPssP6NOYH/1TkYxAN4+ke1pAg5NV9Fm8YtQNJaJrV1m7+cwAwKWgTaZ7U253n6oE
VxPsM/o0g1flUq4mB9J7+wItBUkwWJA3DcpaBzci42CGkUELzWM8XHFXxxdqO8I4HKrlPknW/gPQ
/POQTtnlahwfKUbffJgyVOeuj0Vm28njTsYHPClWCxU+7g9c1cLdNjO/joUooO2s130YvB6fHmhP
cLmKG1PCyIaJ2n5OwmkDdSvAPMUl9IEBMJ/SUP8iPkb0pLAA617br/147cYFZ21RBwAOMXTk0BBC
cQBwSxo8ZG2ojTWDlE/bVMOmdSNNB7eb7VkjBUYsNy7GmP9M4Yx72BJOX+XwCDuPJYSWtHXRMOks
75Oof5wCvD1t4JFNm4g9CGgyy1ecIaBKAKYTmqukwAwkQV3gMx/AhDklXIdgjWazXkFOee4nHqIb
QamZehyaejyPSbXGzwwvSeQvDb4geYCRJ4Ru5qR7tCetwQQk6SCimxqm+h66y3WxABG7WVD/b4V2
B1lns/04HIr1MkXwddanIV67nRjzvcQm0q3BLgdJTjDVrmqY4W0wuBDz069sHcHZboveYSzrkmhY
OGymcJMb3JQ3Zybjj/VlTvpvNodf8OnkRMf1ERc4FmaA7QR73oXLcOQ9TkHBx225Xnbj+sEob7wv
oTa3HRIV5uBPVpWP0Ra+J+EGV+aOzwcHBB1bl/R42snNLWJlTpkrfzoI2rlHn2Z9cfLNAVi0allI
bYXkipWxu8C5pL7c88ae4f4enyujNXd2qIG0qkBqIQZCWD2z3loYX+3Osr4Jzor9AfvIFH6e8fj0
MTpcXZ21Lasi/lrkGQS8yILpgKPVlGB9lCNRpOHJD7dQ9sl/2uIfx/0g7DyXYcyM9iHHM/yiy9rd
U1vza4Kp85FJdoMcg72PlrnqRR0EZsI01e0/7EKfoJzJ9z7EHu9ecIDJ0BJMSJeH6hakHRULjuDW
GCCON7HyuuPHwKPoswmlpT6l9QKxkiNOruWL1RI3JapJUqn7i9hg67zGEdreDJNABXvjjgG7cfSw
IbL3BbwChdIIAlG2BG+wFdAM9AIZ9xialh6bS84W76LLtBIDNLS55DfTxdx1ODaw1q1LTL9H7L7K
CLsM+DKqF6uwb8RpNUArJ1chsb/zWrIgIq27QFtcx9w+7sDhUFzhaJuNdx0Z6JflzOun0Ayc6bkp
TBSuE4PGb0plDa6T010FsyiuK9nxG+0mTm6skk+9cm/kphyyZsdByoPZCwh1wus0X/nroLA/dHue
OqI1GJxyG+f9IkcdE5KlmxFtyhwUI2Gkp8i+8ygo7ywtQMnVE6HbvJR4C5suYl3Ue6im2uWteapB
2HHeg5bAmGQ/dJIJr4iAF7DjuZ4HOdNgBbM0C3/3mjGzWTleuxT2K8xFJhJdaEm1cco7Qo4D3FAf
Gb01voS/3Zx1HYJAOaIowxLwBCW+D8UpWw9yg4DssILhr4aDoPN5udaAk2LEw+rZWdh8MZ9HllGG
u35ZnaJ67AfuMvnX31gX+AjV3Na3SpAXhVbAvM4EDBHhxrEb/gwbraigd3U4ug+isRIkRRw4HdCs
uoPpDyg0jFcV3Ey1ZPQ709ZM0aOtuxiiKKiwr3cPSmi2WRxbMkFJUrVGkTOHMdNS8d+TFv88psOT
g8sYA53vFCAzIpGCjdiBs3GJ4IBU/g4aNOiNPfE6K1ih7l8DO68kWEp/5vUbYCdkpyUYw0qGLjwz
6FYnAEHsQyIpO7f/rEpb4LO6DunMFDTtwm+2zQXdSbuIgUUrKdWxpNn9SueJmYW8ma/yHeuQbG99
ejepUf+axwRzPqsx1iCwgzgsIrxCTBL0gmzRTMaA7Q1G0COsLg1vxH2X6kysMssYoeov30ym/QUo
Egae6/opladIhycP3Qn2vamG7fRFQLzYZdUW4/jdX1YH2qNIxa/rb+E3OMFeachZ+91dUTW/M4u+
FhiODaA1WBUoLgpAsG3/mqvtg6YCGjmoH7KIDrCjBs6xB2MalOP1Z2dZzj8/O0uYgsoXxDHDnlPM
kxgpGL+b3b26RvX+WptinUKe/xoN9R+YC8D2zlpkgHSFymOi6VJsZwX9VdNn9QgSqZiKafKIcyOx
Vok4sjTs9yTrnUubJl2MnqvsrhMixzWwoU+yY0I5n2n65S7mHi/B30yMwApFl8wpAF0vlOdjPVcK
nO6YULbUTufWAa4X8RnPGR41GyGJRg90I5hr8UYlqtZ5rQwBjYmz/8NES815Svkek1IinrBdUWQn
dR6Scrp7+Wdou6JTeKCE/ibUNC7mZy0iJ8y+vn7jg5ftWQRuCyMqcdE5U9j/vGt01SGunLisPjFB
ViTjvSaqNnth4nCyFu/iZSguuKJsRBCQMfbC3qn3bhMkS31CEBttFk44lJ2AFXbiz9BAiytY6g/e
hqiqjs2DTQAtzD+Vx/SHl0XBhdYPTFznEf5VB5Y7ms396x/QQpY/r6w0ZuRpIhcZCI3ZCaRJdGWZ
NTVzaWl/q5rh4EQcNlpqJbhrQUGFvTByYxCh2YIcCrwpjxM2kUn6HKoMS95SeQqWJpYAEsxYGzQS
ec2KockO0Eejm0y2cgXvSkjAYc1shE+lZkbGG0LkxaZptuGFTQ9lXy1HBtAMI1//1L8AmuEs8SoZ
Bk4uFoYn7SiuQvvNTD7IvU5VPbyEAE4pFuH7gXMT5T6Re9JP4aNgAelANZOckGpw9dSBimcPesjl
CVW3QKm3l94vhtFpynjXBHCimSK84Ek6wTYOhxwMAFZOUrMFV1yfx8/s2YZVoT1bYw6l2unsEZNH
fpQMHM8snu8hGSU/Wsy8EmPpseYpagD19jDajjJOltGPF3u60SJVKQ4oW73PUp5rWGy2/W0PE+w7
7Xjaw8pgielgzQ2HH+xZHapaYj0zJHDKWyPbTqFTVnnestxY727E/sISkjsrtn03jVvepPn2cyIb
LEtYgpy0Aqztp+Y+mbMLvNLO7cQbx703lo2OyBefkm2A/YADOI5OtmFnpnzbNBl0se9HKOHOdjYB
PUBDmRbejnzc5AdpB04CkSBHlrBIOqPa8i3g33IlfromsTXRSqWhgSjln9Y15R7wyt9F05OIMUkP
WgsKbM3dwyx6n4btF6tNsnIEkFTRvIkGoMdkPSNH0DDVj5qLLokvlUsVTyqbGdC/fusS7SM/XSbJ
0gClXF+UIEZ8QeMqsobRRdzea3HojRPPtN2SCY1Isz9QgkHZMS2rGkXk1B3RyxbNSjJSrY/UysiS
biYQQ4NLndBqt3LeDwOGbywYTCppdXkVCmysJ/gKmuTLLlAUhAoOQ2KgY+cLHTL0AE3xwUY1HdPR
KNhavJpqIqqzLmDGpbSM5ZOMX/FOpaxPIAenweP+sLviTKVZgfyByaM4CkKr2xrnRH0jRretdiB8
N3VxX7JlKhNbMz8dHhLZKRNcw8ocZzHJDKry8E2+avB/P8VevWKpwqmMgxYY2FjcI1e+O/6KfGU1
OFr53K8/HP8FiK2HA+8LLYvBpt3yPH8Asbs6LjAacI8PRz0WWcSAkTNDh1EEGJ/85wASUkUG4xZ4
mnUk93Wr1YH8ovMLjv+jVbMTjI1Z0FMM56SRCLeEotfJhPz1a45fXjMnc8K5HLJu4AQnP5/Mju+G
U+puZ1p5roy4jbM+2BEsitz46AtMmBCAqHKKXZjlrTu3t3lO2KZb0x3i4/KHO+7AicYDT1viNaxY
MBqy5qMNiJhNMOiZM597+CE/DkOVwfgpQmiqwCACsSwvXPZkdPLmsg2od+J8Ws7SvKkeLFBuE2ya
MvyayGSg8gR14bZmHbrziDFO68sOLpvZmzFUtAvRA39rV7WVXjmcH5zhwd3TjzV0iTgx2sksnaaC
7vh/SCUti/UKFxSgq4RjwAUFtlorGj8afLxENfeXyKbEhLQsW/fc9sQWdh8Pzu+7dJ/dwIL9iHFw
ddaNcjAjXvr1h/USgU8At+E/uUzsIVScEqvKbvAm19u092bhrKWA0NYvAgLQxiVn1qXeyQmrnwqH
UJWqAqe+k9Pims/vtBAnECysIyfuG1f3YnTKjM1wfXDRPL4kJ9XAusFKdIee/17FZDbGT4UD/Qy7
/L6IH6uQG6kquvUFALn5fb78O8mCjNZpks8IrBvIaEerW9fuXbvr/3j9Cu1Z/+PumXoQvDyaDig8
tDPeyRWiDnZbk+GJ3qZ4N9jMGZuxnTi45+SxhtD4NV61hNKBUQELEFxMWgS7JR8Diax1RtiC21gP
DQdc99yP+u2Fv19Ddl28k6dJSHKHiZsjiRPTmWSoD8cpVNIrO3vhsQxO9beNYMN0FJ/vAFDumAIy
41tT4QNMrhXm6VUnn0wBbqgwh5u2l+GyUtH6CdAgb8Ae4FoC3m116IM1YVTAn235HzqOCfLksEAp
BdTHbZqcz13tQ8js4kf7FjSImgGE+cPSp3YeqHQVwiSrh28yV0581FZ7FLPW5LpKCRGpcVrq8Q4m
8w7Sh01jGIo/9uX8Txch6YlnUEsHZKrfMjMQydlpuViChX5//Tm+qDshYEHUQ5WO6An5S3jyHB3+
/Q0+u4en73VnzwMhgQmCB/m76t0qOT+aA/2YmgS83ZNofFZvxVzlLidfDhIB1CegAgkI36bXvHhV
Uwz/SebmhTARzKz05BKbaL+dhy5qnvKVY3JHQ+Dj5qrwKhcYWTYBDMw0Vux9LgoxiO3zMeAkfxtc
CYTAWi6Ab4zt/5n7k9IG09AH2kOE5pxM8lAkTQ4mK8O9BruqHqYcyg/CVdy2rlNv/Wqd3cWoEdfP
kBSiQjgjWOIwp59qM1/Aj3vehOs3NR4aN47MtVlybzTsJ9zMFB6LS7dIbcrd1Gjv5C6W2N2nwWF0
AYH/H3XftRw5rmX7Kx39zh4SJGgm5pyIoUmvlEnZemFIKomgAQ0I0H39XVTX3JJSGuWdM0/3oatD
SkmgATY29l4G/c4Kjm1AJQMFuJnxiJYCrQ3soUSTAXoJy7aZUev4D3Xavw9GOCkXCChNH75NwH97
Hv49eZm5m2NSle0//wNfP0NIXqQJk0df/vM/VSvFY5E+ln/4Srw8qj+q1z8O8lGmEGJ+bv9j/mP/
95f/+fFL/K1fY4WP8vHDF1EpUzleqhcxXr20qpBvV4Grmn/y//XDP17e/sr1WL/848/nSpVy/msJ
VGf+/PXR+uc//jTm+se/vf/7vz7cP3L83sVj8ag+/fzLYyvxq6b1l0MME/9H+m4T/KH+5b8+wFvD
xAcAybB0Gyf9skJv7R9/un9h56IzzdsC/5zg1/78o63U/JH9l+vaKM0DEWSAvohK0Z//dVkfXsbv
l/NHqTiEuErZ4rc/5MjOHOFnyuZM9gAHlR73ggXRil5hp9xVeYUKIQhwdXJmVjxKZXtqz/uYPn0e
C7f7Hg6K9MwRUNHsd7Rpglo3DrCXjNq4WnCvX5PmrJm6yKHhBLVcpDihaeQXsKGP3r2XXw/g/Q2T
L+8YEMtZqwMbm4vX8f4qLG3MajE4406f+OwdgagH4yvgrdExi7xEO+/MEfuCt/asbGuPnW8bLBgG
Gg1VDluqZZEdkM/CG1BEINeeiTwcEhEOWn2e9cVWc+srrbbg+DacghTMF/Z7Q/71+Mx5GulQYLDo
/HjfZcwlkOKxhN7pjlC+s0weoVyyrGpvGUNt/eUKihvr2ISGa2/65ZTtVEH2aU4Dr3MW3z/Cj7nL
rwtBKcMCam5mMB3Vb4RRuaVuT+Ou0d0wWzh5GZFyDCUuSba3mECrJj518x/PcvOY1DABi6VzId1B
5v/x5lFUjU0wjwUwC8nCgkWMDcwXPEUCalpLw1GhY5R+nfSBsMSJ2/2IwPs89NGEaVwOLe8sFjuj
u7OSA8ugL41qYYfBK2EH3z/boxLM59Hm6fvuLatWd7DL2mJH8y7gfbrVS+Kj0hxBus2HntlZbNlh
09IQ4iLRYMaRrZkzQT0YcazMh2yfJXZQxBqo4lMEmOYWrJN9atTLqU//juwfAvv7pXTEYf/7WiFG
oBNq4MU4b7Tbd9fq6kD+GnErdmyA0itpl10LIqaR+Mq70yg6T1UCV5343EisG5Av9gbzQjB9V8PU
hQ3N94qqULhaIOJFpTOAymp0brC8wLqopVhbVgkjuAkaH7T3C05ubXGXq+owFt0z6ybvVHz6vMCg
h//udo6OdzTLYYIwSrEze/I4WO3CSW9mYOyANqvVcOyZfEW92pe08plhHdqCr8ypXDWyAHq9ODHt
5tE+LndczazygWVmAed1BJ6vDK0fhcLV6N644UTbdmUWZOXgq8oMvLE6s5PsxOT7vLA/Dnn0ADpJ
VFsMSuzSsVwxQ66VcPaajSF7+8AmAo8ZcEvSpI5OTPq5J/L5XlHNw44H5OFbL+LdRKp6FLjACcBE
suW6U+ajbLPAqo1NnMZXrUt9z+lWOYsaDp8DL0F/fslWafZo99Pac+HfEecLFVdR3F6hOolclr+e
uMI5vny6QlwcVGFM0IeMo73L6IxRcVohCBh1BIAF0n1vXxP7YI1+OnjPYoQjsWjO6FT6JIVsP/az
ufgjbLy8xAzmlwXAW9A5XPcZ1sOU5cuGGI+p1isfG+GV8P6VoGmi1oNI7diwvf6Ez1UNMD7ElLvE
dPZFstQTiGArX5Fxj967qcpVr3ehgxPV90/rKBV9CwwY2AVrDl2WGY7+MYi5JuA3xYiBR6pt5RRv
4Qlx0Tfapiyu05i0ftIa3DfKdVnpZw7wILF5qxnulorpLjf0uy6lLvAGw6l59sUugtYK6IY6cJOu
fgwJGwCAAEzNkOAWpatqdqgNZOU3Ng0G6fnwvo6g1hHGjXOAdu8ZHc0bTbtv42bR4XIJT69V3S5s
F6jHbp223Yl4+vVjA8kA+R72VegMfXxsDP1ObZC63FE4F1u5gIiKuQTxYskmGkLSDUoBKqSWDOvY
i/LCWRh5vTAGsKVApavGrVc20VCQE2/zqCH1623Ool04VuhzTPp4WaBBNkWDOLzDkf6KOTe0zZdz
IEpLvsI2vGigmZVZ06ZvQijOrbwE8Bft1S2bZWFCbzD2/Di7K9zYh7rNulTddSbTK9G1F51t3JQ1
eTCdeKtU/VC39xlKTrHg0b03I6lNM5iApHCn+kRt+Ktt1kR7VrfwQkH7O24eSA6PBGMg7W6w7Qja
WBArjzgckirNARkoQ8LHtkn24nhi6cTaFUhqgI3d6YzfNFoID5wFsumbwTCgwfQDTvRLOui+YZ3Y
kb7YApDs6TgIAMlogF/z8cGXkBC2x95ud3nShdICwFAolDf2FlO+FE8z9eL7hXtqwKPeNaQZc462
T7tzyDMhEI0h50nC/Ni9KdOfJQQPvx/O+Go9vr/BownfQ0Z8QoG6hbwu8+v43IZgtgXh7uFcj5dU
W8UO5Def/6VBzXmFgXKsf8pauhiStprbAnVmh5k86+S1ALhkIFYwuUgiUSnSUPBrRb38X458tL/a
UwtIcq/hfc4eh8WzDqJhWTQ+EQl6TXrAk9tJ8aCpTo48P8ij7Qsz6fc9HxUxRAaR/E6LsYR7GSgj
CawMs6mLYg+EcLXBsaGOE5/imySGSoyYToS2LzKL9+M7RzPZgHXp6M7jc3g6NAS48EMCphF2bcDV
7HOBmz/xrE/c8TFfnsVGV6Ev1O7stAHVRPmTHkfS4hCkExuSykVhwayA56GtcUjh0dDpmv/l+z6O
55BvFxrJcdc55bDdVRBtpPCEUOHUWUAsAXEg5aIZYzSlihNb3ZcPHPoNKNzaqN66R9kjTT1NJ5PV
7qSB2h4MgiTNwxrn1sxBc8nArVtPNqSQv3/qX8aPd6MeTXD4XXeDzJwWqCuAyZgd0NYOBq0LZgnF
ykSuUatTMeSL3BHto993ejS1CzjKgW+IO0V26Qu5qfBc4/QWk8xmbgh3b2gcFj7rrwxyqok1P8RP
q+r30MfxGUBFQ3gCt0vRO5kD5WA/TIz5qj7X2ofvH+28yX431lFoNuoYB+AJoTJtf070HNSlnlwh
Kn8/yqk7OgrIJiOj1zd4mKYDPB6UObRzgvOcMZ2rqjnx5o6kXP7OK969uWMyOYyEVAa6UburG2eB
eomwEn9WwYWCoFmec0gL0MHd0dFZz1PIJvEmnngAdkfedkuAniNDwGJ68ELaEhDBcRTmNCAEiVw1
RmlSRgyY+AY2n2NrnzicfZmqvb/2oww3l8TSOhOvQ6YQZ8f6mtOcTJt8NLPmCkHGhsAptch1Hrko
Iqd70rmzkDBQgey1Bzm05mSMn4f8boZQfP7uENXyssi1hrY7ZJHRCFRClzbLSlfhwHs0VvFM0YFh
KoT8PGweMFl7NO+NHrgNeiLaHwmofH6zRxljPMiG2ymejovExWRbY7xLW+IbJkRfqeEbzVM9EH8C
SJ6kw7Yr+qDgHWRtFeybt6Q+FZbIXEn9/Gwg6omsTHdszzsKhxXUpIaMI92rC8X9VFNRSlzkcY+Z
FvuDcoN6QFdhCM3RC3OcRwprgpgKsNOgUmjo0YOFD9LEcmygDPTsjmaUFR1iClxpfmYzBSkGyaN7
1LTEL8tbZA7AkjUhZEoh4h5ycRvz4aKCVwrIFmvTzC7glFbrd+XoPHekfPUITtVJbFwZ3qZxpzvZ
j5vM5guN65vRkxeJmV7Br32v1Y9dI7FSqC95APsqQMXpYiLaM/qrcJ+ytYBymLzCftYZa2BDgYFN
IUpStSxUFZpdU7ozpDqrC3Yo2jDmfTBpEyiiULGmdr/VZBI0LbzJRMBTd9Gr5BJmCBABUn5Nq3Uv
Mzj6Aakx5v61Y5absre3VVkAJ4fE33J2U2MuRlQbuUnukg31LAGWVXLrJNC6nd0LVVdfzvNxjMs1
JNUOMK67h6R6EHfac2p06yoOGyKgIZLDANAbwCYhD1NarcZGv2mKH+kAfDasJCpBYd4kNnFl7BhR
vhFzKCZYs2EPlJGSzaze2DAGKL6zR88rKMi1sNOrEqfwLkG649IDaeWZjMXaSN29sOSa0/xKYzIs
8Y6oGjfgR6xoVexZbq0mNj6ksgY0M/HTDqCLMYbObj7c2alcsy4NZC4vrEatSq+6JC4NPWquuEh+
srYKnFbgfN1uIMFbmQddPYik8af2vDIhP9Hejs15rJsBd84tOw3hIgGZ4RWAiloeYTrAq9ecXppN
kcECuz6vFkW8M+IdsvEZKoE2nj9o4CRty1oGrMSCHp+JmYUqtQJeYYcfEwBYHiBy6ihrWQtyaaTx
BbSZ1g0YDwwyd1W54uW0Y5m7GSZxjvo2GrHCH6tG90HtjfSf+nok1qIolmiDLZLQq0kg4S+hBhzx
UD4YhmsQdM6Gwg7H2lkMGNFJQT5OIQZTrqRnPs5nIy6Nx1iQZ1Y9di0PnCTQCTT+gfSVnvJ59cCN
5zI5KMNv6gQuCxR2DahuwzoSMM3MDnjcXvSDuQcjZMXRqhTlEIFqvlK6i6/tzRxavt8Gv8yeZuw2
+gMG6ifmx1Bqg+3V67CC3AnDCakogzmkT7QE3hwWEkjRWz2GKt+pwvocoT9F8HfDHm0qRQ7t1w4C
Ajt0Man3oNzl7I3w/a2dGuNol9DhMo9jZSZ3Kj3o7bnDNxzF7O/HOPX4jsK/qWl2Ru1E7mLMAhtt
gble3sewPO/37QAC1oSc1Hr6VwZ1DcBKgZZzrKMbMzqaZhoqczveTNGIohowVeBa8aBXUTWz5+Ck
bSGX+H7UtwbZ53f2e9ije62pp5mE1nKnkTKIkefX2dKFVAAdid806E9g9sCgLoJQN4h9+Ymd9usn
/Xv0o30NtIBphNGW3IHGAxnvK05UWHb72f0PtquJeSX07sQEmvuVX8zS32MeJflEYp9wDYwJTY7I
muwwdZCdWaHBxtnVJTAYtnZkXO10QNbq2yRscKR26QJbPlazNmzSWiBa+9B3Bv8jrzisSKzA1fcZ
otf3r+fU85k/f5cTsTHXlMMqueu0p9hUANXwaCwprD+2mQGgsfU0mtbqXxgTvVTUign6Vseww0lj
hQK3qX0LHqI1fKKfT1njAzvlV1ruYy/0C5Savh/1y6PXu1GP5qHIeM6Ab5e73OWBNFFs6xky0Tss
uQ6bJBS3T8yD+Q9+mvjvBjyaej2ZWs0w5mLGwKMeumFieEKKBcVSfmKkU7d2NOEgIGbAPYRJYBh/
Dtg4LZeFrghRZPbtaiVRzfj+UX45wd/d2dGkaVWLoiNqxTtPJUHCH7IGaY19IkZ+nSP/HuVYkAwq
f63LBILkTFOEkkCQlJAqL+DLel9A5h+IPGf0pxRuSOWqvioGEIpBZW6RUpyqU3z9JueOsufYs7zN
x0UC6a4Y67aRu1JlMKdkvgQLDNXOeVv//sl+uRzfetdvIx2LmQzNBFusrkW4InTFO1QlcgqKCEpe
s6c6L2EChgCKaPH9sF9OIJsAMwEUFAFw+eMNKjEiOxlw0OwLpJfYiwCUCsyqXcDNzM+5giietfx+
yDcZz+PlQQkEpqilGxBKIx/HTFzRFmREq2Fwp0XFizMbh1GzO7ARnGVPD2OSQ6f9Anbay0Hmy94q
lq6qfC82I0XUBe/Nx6FQF3or1gQoCPib1ju4MOwyyV+FE4Otaj5Clszwgvl86UG7p5vQ90WHMnYO
MBNeG9KeM6b1nKZOBfJahy5RfVy2ZRNKQ/c1r43MocZp+2AwZ811fqFdSJgvQRb/DNaqN7XOV3Hi
7gcGfkIm0UFyKnjC6oGZ3XUgCzZeF9DyvFJ5SBPzxPN7q899fn4QIoFsGFr/+lG9w6PoKjiVLXf1
YNxJc9hAdAC2AMumatei6S48nKV8Jpxyto2/YDXk2rRhRXp71TfuopFQnUK9qUkvZZIgHgrQK8Wi
YC0aC9mT6yY4zjm7ZLKjUo3XUplwCRYLp6rXhl0+8KDMRcRyYK91Nxhhu5sbs0bsxoM3dxejWlrR
AL3ZyFJjwL2bfnLWDWzMdA+p4dBsmBsZY7JsajuQThMMJVlACu1GDRKJtAbFinZdEWgA4wgiIStt
jirUIUju63S8q6R1kzJxIQxjUxN326jmrJQ4g5AcOEFoqXnaKTF6CIl/EcwpFoaBJs+Mlj1aIR7c
9uwxTdWO03GpWQ1SFjfg6GmvShSCTAMIAo70pfc7Z1gMuQX7AbYE4yBMEPwF44+yhnus1u9Jg+aB
5/jSln6fQ2wFaMsY9NUquYavObQLkzBJnRUbSyAMH9KU+na94VubVeEw6EurMKJCZ1FvzkuhvU/7
yUcVdw0vRL+C1g+E+AOiXZiled/Mrm6zJ6m1VJBAtSQDa1gF44gdYhiKnc4XZR0v2ODsValWemvt
CXAiOX8BBC4vwGC1jEDGcHoR29jp0ZiSyxlB7pVXpJ5CqV1JzQkbcVsB4BojYymzHymg2ToR4dTQ
dZ08wjZywfoSKmsEMqzqPAY4oC1emvKuL0nAXCOoWe/3nQWPFCvUCnMzue6uVUmIzXNXY3Y0PInY
1J1bxa3j2GgstxCFPtg2FIfSFJ5hsKtHQSluWyCkS9cXlMws13jEU6OLvIBCLsXeAdtUZS5S6NMY
VvFzPo7D0nLbxF0ASHZkdjQcSrGb3GEXj9maFMYCMX/DYgGl88onRbrQbGs9TAZskyfI9JS5Dwly
8dqa9hmHxE1TFkGKGleKpt+EojGQII9DskwtbVmZ9jptRGC4mW+XMvdl2kci5Yux6cJO00BlTLpD
lbdRycr1gHaaTABXr0LIYZ6XxSVOpc7cBw9UDa/zGrDaFLHIZRBHTRe8si5Hh56VU3s9AUEvoadm
21vDGJYKj6YZitt59x96M2IkWfPODD24g00gWkDNIioc8eSBO9F7KspFefCsHqRyxBOoXMgAPKqH
usejz8wbm9+66bArKbAqYloxZ4po8SNxXb8oYEFr6LcQt3uVbfGkG2ujMEJtTJe9EqGevyYCxSuk
XDAm951BwvjJWRRGjXOuXa4h3GgWYt9WtPXTeMLwBto8xvhTG9t7J/bSgNPitdNciKLE16Vylrou
9qUh0BEnCCd3Is5DDqDaoJ1XtvUUU3sfI4CRtLmXnXstYNOn5/EiE/VKqL1MKQwNvF1sF+hx4AwN
MDmcmaPRKiCjqfwizZcuVq83HTrV+k1fr+wqu2gd5zHmExrihXcBRZF7yyFnEJkISXvouvwCzIOF
gVmLusGs2ob5bu6LMllIOKEipS5uXaRHlq358aTvFIlLX7kIiAkWiXiaCnPN4l1PnHXMzEtRPXUd
X7jdC9wJ96TDd+Dh4qR3MHRdwCw96nF8yAGeLhUCY/Wo2ejJjS17Qp1/mXGW+1n2GgvwmwqUfHpo
DkweAqeXPMV6s0jYcAcDpdJnnfZScHdjqzKCdpmLJoB5OZW4tDQ1l5mEZCKt7pUXRwUrIWEbV0Gn
Wa3fjf0Cxk9Zts518wdYzfv5F3MDmAWp6ZdJ397bAxL5PHliWvpUjmewUnyNq97PaPrUCX031O06
c60LiPHO/jU+L50a6CXcRaFZP2ECj7d7L/jsiCMuFFgco0mvC5YsyEB2pUW2RYafjac9R+opON8V
QmW+GtnT6DZbh0/g11p5KCYJY4DMXo9t/to1FmRP6DVwanfApfux0d6blb0EMNR3HOd6okUdiNx+
oBYEt9lTk6dPVPOioXP3+SwyoUr2is3l0uvLlULHyJDuNS2wnOdDCzKK6z4pnnrGXnHEeFU2IOGT
uIUD+B1++ClWCdyfifvkqXOgu2FLXa1Ug8trkzFElocCL+ZJPWHfQjEe4jdPbxcPH8P7VKWvWtLA
oMok546utqZW30+uiaJ5dchMnQdwa762yuxS76pNTxFPsDghW9Pzu5rcD8pJwX3xUJhJJ8fX8qXH
5d3Ui2hq7FUxuMsJYaXqnJVRYSqlaaiGEtAzesjKbOOFYNlcCnZAUrqrsP68+skgbtCXHlgKzYlT
xZeVAopGPjVNAkr8sTRjrwqHWTZXO+XsywIlZ+wNWqsFvYNojwnUI0kBNSawvTRkLDl13pgTzk8J
FUU1axYimJmEHxNSZNZwc44btStYtRbYePUqCQXIex4WXmwmy6qfVfjKdUNB17PSMyWs9fdJ8RFx
8O++ACS1iT6jOCny4o/XYBNGqQ0Q626a2U71S4f4OIt/1AbbTab+AB3kmxEVX1N6+65WZ4aVBd2Q
LXMRb5O+OeNmtipr7H6mfgPnxrBLX7+/wq9OCo4JIXKIRCMZso6OmrWtT8JgCfrkeXbZxu2Gt7Fv
JENUgoo14dTgaaeKfl+CIEC59SwoJczg/aODdINiljY0ntg5JaqfQHggtQWbFP8fIcbRlT4lY6SZ
c+pysnr11aR4P/bR/RIHhtit0MROSHBrgGukaRFagj5quQUJPbGh1j1AIRA8LxaZJQ6a+fD9A3/j
zB1PS6DT0JqhHgjhb9WmdxWaDE6xtJpq9FDFuu2gU1q4B5gjtAQCiurHXIhPW3EGcMy2ZDjMZN5z
rqMIa/UOFGX1hyqLn8tcXdhuNvrwj32MU/NRiKDJ3HOmxjtuOs8V1R9KD8kjRbW/qV4huLDODPrc
29Zeg/5MTvSb+aQE9a5Xva3mJtBzHae7BsI9DZRfAjiHQsBZx1EJpX8dmSRkoJ19SvMlSMgPBcrT
ogdfjLbYnbqeBJyUCNJqYbcQx5m1cdCIo5ivgJULMJjQoJboaUBDEX0fhxRPsJi/sQulUKNsoDGu
rzENH0rbPRWBvipsuIg+8Dm0ANumR8tPKBjnSo+1qMuuO2QkHRwhZzGxnFSg8fKFKgHIAPJSWFVg
xxr0NgDw0rMrTxk3TD9xwnM/zz0HwASkElhrDkLC0bwvR0+NfNCbHbW0RT24axto086A5vMAQQ9v
P5XOularnLrn1/DCyDYEYBHQjpdxgv6ZYYfo3DXo1Rj6pomR7VXpK4cGk98reymIk4cGtLwCj6j9
zPwT7GmoGUi2xRnvklDmxllL4iswr9bJYO+Hrtsm7coQcZTmQLxWWb5VSX6GBt5mMPRt44xLu1Uh
T9NXptEVkfmjy4ozQ7j3pKQwI1+hL7ecJERjXXsPQZ7r0nSvcqeK0F9F02Cy06Ae+a62JExY3HvZ
1y+IQK/pgA21ECSA/dCVhA5tX1UmDjDNfTsgFpQxu9K4C4xQr+ALCniUfj7D3RMB6i9r9hk9fL8g
j2Tz5hgNeQJUgnTDnAVAjhck3NE9kIfMGmi/YiMLdz1npkWRvtoTZGTsi6qEuzmOG5XBd8ZoXnJF
L0lmL+di94Bz8PwIkpiuB9LhELNpAO62tNTPutsOCZRWO9fYoErfoE003SpG9wDemL4o4NYy/xou
6xKc0a13bWk5SAzSClSOZP/tLv9HpKTlSzWTd/5/YB/Nlov/PfkoelaPPyvxnn40/8Lf7CPNoX/B
5AyvEg5GsMB7Yxn9zT/SPPIX4G+QpwQQzgSZb96PfxGQjL/wHdcBLge+TMSYZZF/8Y806y/PA7QX
okZIYkDaQ3fsf0BAOir0ULhxgYYDbh20TmC+6h3XBONEl7WrtSA4sPYgeGlvcRf073+G2C2F//vr
3x/Xni1WxmRxH2WL6raA/Wqgt7m6GnHKAlXH0/YxU/3SS7N4a9e1tyYe8h4qOrLLijFeaJlyoA5h
JNGUKNjJCgaqO+tqAFWb2k9tbXwkmgPl07x6FVUTOMxuUt/Tn8YC9SFGh1DM6l0ygx5RN/+DlbSY
7I6jzT7cM2ALV3pHxN7JWQWJvl4tY+ZU21/fa8W+Gwg6nhMqzJNkv75ycnzATd3eyrqK/v5VmNGs
4lj2KFqKag/RWWb4xajbZwK6Wm9fvX3ARlbtPbtyzngVjvOPnjZreXMw/r1Z4129SdKAjQADSsyn
4/SIEuiaAslnRnrRu0D25jcOFKUCu2FqUcZOB6JAZsL6Z4ycopQRQ799gZ/PVoDCj7ukltccxymf
w8J5a8dsgBSfQnEEVnZLprV7UnErQlOBAuhcFn5cFGQ50CZfTXWGJp7KPXSIbbqIcdB4t2Au/r6F
D1SWOfv9eGcg6CEphngKfaOzfMxMGSR1jbqyjYj1MLK1odDW0pJi5nhQeej0MYSCAVu0fILTb1sX
i2KGA2B9aHdd5iztCkR/Y4Baq9G8tK5MwdCB4JzMGzCik2xcyryoALaHurprJzjteNk9WiYSMAp3
6fZucgZLY8svUXpZejp8ETL+IxEDKhyCHkzgQNB5b41Fm5hgD6Pvf+LmP0Lo8CKpCZA+iK7wpARe
/zgvsNAapQ5kGSEcXNgLi02bATW9QLACOh1Ov7IbeEnoLfshGx11jx/e2xVXctnaebNW0imwr8ZL
IG+sQ93yCrG/d1BXo5duxYeDoQZoMoAvbmj6QfP2ZdLVqCV0qNSIvF0PnIyBAyAKtIbGg1KpHX1/
f3Pwe/9yPWrbCGag0hAQJud/P75cpwXm0pWJHQ1ZiUyxFwteGOYZMat9Vip3m7IpakxIzaH06IUO
K+/ElKf7vnPlrpjkjxyivVsndq9oDeUDDXydMFbo8Wr6hPCU8CIYMmVCcxNlF8tKa5zBD6YgALC3
NUydaTqGDlADexyLftL+p8t0snEg1KjSgV9wB2c/D9xi0AfNhWL6MIMdHKQhtAjlpNGosTocm8Gt
imw7oe0inxo3LMEzHPUBlcOOC8jYWf0VLAkRpgA1gkSNs2PAoICIFTd+3WXyGvPx3GQCi09Ciyxv
mvUEW2nWGNCW0nFOB9uaT4YXWn3dPKisf4Gr+gkbBedjlRncc7gWO1DkmeXi58L+nBG+y/Xl5InO
kSOJitiudN+URhp5yLQimenQ0H+psor6Lu/6ZxvGiln6OEA+IBlo9oDyNFQzQTLsNFOPEjtp4aCk
ayHxmjyMQRDiqrwlRVn5najyLczGLSQm45lbEMNHwQWvL62tFW24OLcmgHlgaeAzWqFqytp6YVFs
EOhqB0ZXnw3ox2zqYhjXE+RG0czndgQtWLCK4mqN4o8WFrzBX/U8gLpywJinORi+LW6YYfhFafZn
qAbegchOt0WvwV4l20PER24NNPwWNIHGQDy6exO87BAEHQEfyq5bjYRstFb1W+UAKJdWCO463jVk
DUDctu8TaxI7T6KoRCeW+XCe1FHm07PAMYc7c7SHYNSUESmNQKXc0IoTR/e3o/m7ADm/Owf5OqFI
E+AtcRz6IZRRaChjGpHmnk/wRsKmR8cwYYW+6CyTAEQHVns16e4i4zbwfAVYP04tOqgu8OpkwEL6
cbSikaiiowfTAYDasaY/zqQqhzrkhGJoVFvjcJFpTbpuG9FC66MZglg0qCdPzivlmnlRpDAqZziA
PLGBe+i8i/xqVAUgkbzp1qyu/Zpl4lKmoPkwRwfizBVb6BZae0Ozg9zhxdbSQXnrs6JYN1qxbTzU
CQeVeVunQdube5B6AXMiOUN3B57w1Va5+xatB+iHxPoTTDJECECiEYKJVUHtJCBUeOdv/5i2YoE3
TxMGYT/fmmQRoY6WLWFEC/4xkLggwQGmrtFeLnuhi3VPdUjpw2UrGcxkx7r8OXPdCmsEXyXDpR1b
TogOkxsqM9WXKYnNBeRo9Ijmw6GiuVxKBlHN+EKPdWxuBnCAeZXC2q9fg+mM0rRME3OVQcDLAV8T
/BsvQd1wRD3IbAGq0TztkGQmNEsb9N2IpA5c0J4TDeJzLeX8PG3NQ0wseWsCGguuNBbNCG2lVdFT
CTt7lLtKCvIeKKE3FYRXWlNfakCKznXhReVO3gF9ldRnXln9qMaNWdsoulpDew5e6BCoxkHP0ezK
i8LxHlI7BY7egxEb8IgmaHlOj6kp4juLp4u3/akax03K3PwSiGYXrsr5om1aLcpQiFgrxI8uUxoo
exCC7TnpfG9Sw6rWTFhamWLZUBxbVNyYd+WhdNIrOHR5m5FW0I8aiYJ0I6SRgfcuy1KeIfOCcFGN
d21kUC6SYJFeeNIbAtangcZn5uKUtOc2EBLu6J5zCmSyxawBaKQLoD69yGDNdDZ7OikTPK+Ri3xp
Y9pc9kMdTWMSZhPT9pzZKGZY5dY0eBlVwNT5vQTmOFGd3KpJIqbEVb7Wms6BmmrHtoBK5jDrnJ0Y
KYX0r2GuZOgpUZ/b7ogz7UAPZW2CUtoi3SpdL0r0TAsybdRCCEGhfcVyPYrz7rpKxm4f1zRZuNaU
hlBL+T+EndeS3EiTpZ8IZgho3EKkrMzKLEFRNzAWyUYEtFZPv19Wr9nOP2s2c1Nt7G6SKRDh7seP
CKuHs5HeZ/e1IPjHUHaJQQwHca3Lu9OJ7p6QGHnKv275Xi9HUufxt3xUnyxLtKey6Q6alfahwvTj
uBTIwai8B6dzrIAzK/FWa40Hj1XGjpVtUIPavyQGuIep3eZT8d4Ms7mbfDN7lZU4a24lz/Wu1eo2
/vdVTEMMEDsdNztrQ5kqeprMaWGAMnp7rM4hM5rvFebwYTVjeZI0pN2Reuo2P9t+iSpjVDFOwkaU
JTzZxbiC/Myb9SQyWw9bBze5fwuDGvGXnlEV6A0GSmmSYY7tFgPZHyfWQL6lXtMC7ki5ZkucrW71
jPE5+MM3wuQNycPOZc75yJAdbXMJUcpX3Z2FPuVR9HjLYWB1gFdWmrm4MaeXQf3IT3c6rb6guaZ0
1M+yJToDn7Z2V7Ui1tni0bT4FaLGEgomEul9k5eYoVNHjzCAp1DTht851i6w1R424kMKCFL9Avyq
Dq4LhyArdKaY3FgZ543l37tpEVYaelM5hUVthN1mU0znKX/tNu2fTcPWRxrQuDJuyje5Wc8NheSs
25O7V5XneFGaOsvuazqZqnKNslwveMN59r/BSeb/VxI8YHUYFxCLkfX5/625oN+A2LiVZoz36oSe
z8lPnpc99ctjakh5vjdl03JZDeskKsSNDRE+j/Cvo14H9anUarTBgFlPmQFFZl2mXqdBK2JCdtH6
7pPKvutS2Ictq63dv7flNHjIQPs+nlrbj1Y8PqLKLNKYb/3dtoHRvWKoo4YxNSR7gibAA980J4W+
2t/wk66RNpJ1ksBzTmQtIYAYKnTc9TbhXM9SjcWMejRoXz9WpUf55J6nr1fjWJKX5OtwCdiwCiJI
6r45uW35pKrxWhlZw5mzzavr5SThIoQpe92gNFe4GqYLTIKs4BN59DcLTlTJrtlWycowVTRELMcE
3mGFnXT7yrHWs6yYuTy46/mgREQYFr/VabcT68SgtRz5mohfg/BffHyVX7tsa/+X5uOLu/mfzQcI
hgFxmi8Y547/boJYr9ZQVEtrx8Wj9fVGl0ewGCZoGTQi0P3jh1X/2IzzG3m2OO93JRFjtokhQUqE
guPW7Ul5VkB0Iel8afqBr/dp8jmRftMRGtJDDoSDf2pT+cwgYT8nKeXY0yR8RdmFmdimcyKtYufg
0HJqW4tAn8lvgYJTLyDAo3/uHxmIC9t11As/Cx7AM86sIk5LESXCezM01FeG2aZnzK6DUTfUj6wj
tu1/nnPElzXs//ucsI5nNjYwEzMeti4YxzwA4P/SYJMgNc+u7tMhW36309KxYz15SBguvj6pnPE1
XMqedcZot3gYzKjt+/nTEsWCc+bPXLjySn778lRCOOla9Q0vLeckMm4O4nd9TLtpG8S6c8u5utdb
evxqv/BuWG/V2sIgKGp0y+Vyhsa83nwIUAxF6jApdwhtu3XRgUOLLQY7IOWzObGtJWJ8IdCoH7xI
rutbbar1ecz6WEFUudT5ddOhuyXIRNHJ4RWHLdu59Oz3xBkv1UoTlz8yUMXD2DFFcrEfrIQZwbaQ
c/Yc53p9uPe3j1R1H9PrBWspfO7e6Bzte5XNe/i6y7/tOyQtJpfmPKzWp5uOu8XG3jxXznVF2QwD
Pel3W9FTCIh0vVXLE4pGGWmbiaLeCTb63Gs7w301i/lhgkL2TuoiZrV1kHZ6wRSSRSmCoUnFi1l3
P4aN8WZpi6DisiRht+hisypL1KhtEbdKS3atFPoF98SIWlDddL/+3+ib/0199fWs8CgYDP5sBB5G
1f/5rJSqwvZ/MYy4M7bltFWIXezKvyBOSoNOS2OosvNb33fZ7gHXasbMxJaj0Orq8sPPyfApmjk5
fV1Zqe5dpzZHUNOqJ+q6uHa+CRXEL3Grmzb9gPEbuhJda3eO25sk/WBlbUrvf9MTe/856POebN0B
IMb0z/Oxw/7iXP6X51/Vk6GZWpZEZDUkXeygM/jMC7kfCT04rjnmEvUWK0gyP796cwN7xNCe50/h
pduhawCw4L7U8VBuH6Ib1ttqZgY5RONrXXvY9q/Di+pXBeOiPIuS6Do7HXZdKstd0fKArIu/BTjL
W2yvHLkzy2kJlVeooLP+ek7tvc7F+jLrBQmTI1eGVhixlUsjxo9IXFcbf4gf5ePbLiTLvtFMMEQm
3L4Za+361a8vvoQx+cAaK72+fA2cayXEm7LdInQGczi1vDORp+stMb7JknX4mFtVPPn1ueqkfpbf
PHtwn5ota6L+uLmV/Yr59cFheQUTSPn7ISvcE1yMhmsk0gfLOc+NnwdY0eRPBj4lBzX6U36AmfcM
afTJIL3rjH2lBV0B77M699/k7J6En5rvSem9/8/XG7l2jxr+H/cbRdP2PRSthPWRUfb4/v/L96sZ
HBx7G9MYaV5ASPkOlV97bIZTRSBWKBz8NoC0g3mlyFe5qJlg9JMcjT9eputBo9d9sPp9Exr6fCVc
ZziKrGCwcu0rEtHUsKJp9J1DqjnwyPLciRb/0aZzGhDNmSoYoUwRvSDSHW/VCBCcRrpduDHf1d9t
nY2gEQhkkqJ8Xnymg0EZT8DxsGGIN7mwa423JN+LDEq2ba3Gzlu35REjccM0tinrkxogaeMGm8al
XR3WzkQsLMdPTW/2JMDXJ7NS7xZc6+RmZySnCCPVd+MagwVX92m0D00NRNQo7y/wB7nFvTWHZQaX
xXv3uFPiSacECiV/EsTcsyGL9CUV8Wq2IwiKy8enY78jN57/WavLSPB8D0ntBvRv422E5oI4L8Os
iz6XJIrml5l4GVe+DedtInSMmzo99oCLlF9rCjgQ0M90GHR69sfiWYoclR5k7tFAFAbuHg8yp6iR
yolMi4hJenAOnb2oNlDkddhZhADhs1EYAU9ukDwcyTdVhaJEJFgoRGDsKUdTTIw4LWE2qux3PnAc
ziIUZvX40W2cKRvwYRtpkG1/DmHaUPkeZqcGy1azmLaoSIJRaB+503yfkz4PRb38MZfiNPfGdrCc
V9fd8icGzpDRbiRD17hkoDjBVpUPT5fkaK71yZhhO5lcoA7ixtjS+AhSkR0hGvXR2nV7g6si2Bap
HwhXGgJjeadCmO9DiwjABgwN2nX+2PCjBxw2+ig9FJrnH9Z6U6FstNc6GbynTmc57250i15hW4GC
yhRyzrJg3cA1hTETtWOT/cSFcG/tqQ40NsD8eV0fYc/FWO8Rt6OsQBN8v5ZRDKFrVQ+/sNgxGnmB
4qBFlX41rX9mbRY38go/sWpWp07u8Rv1gjJtvxMTYpyKzf5WdNl4NJ00cPLFvcAn4spfI9w6VVho
n5UHi9GYDCdodUs7eyQDTNJkFWOYECLdh0GOLk7wAy8EYSX7ZK0AyVtxc/oB4UjVETCSb5IPnKCY
RnSxtigUI/MrCQHD5etHjzEScTf+Fs4ce8RigQ6FPczHfj7W5bxfN22Mehg22tJDUoNXjusL6r3W
jFm6WIEJxyTqatIgAOkbb9OiFlyka3HkHfrx6LXDEolSnavBMg5lrqpDr2UXc5h+eQOmo4DgSLzx
bbBsZEZgT5/GrP0qNP5kZZYhc13KXEerRTw8cVi286qzzNi4k2Z7vnFqEpAAeTaZLArR8W0r9Hud
jCxcNk0Cwdn0JOwgYFe6rjZidiTDceL7huS5BYVRcmTK7uq1K9r6iQsn5zUburdGrUyGkFGnDZWZ
Crw9C/Je7f26FttBzzIoiIX25rnJKdVJYXOXRyYKf29PaxUgnbpqSfXhufNHRTrKym0v1LyEjVny
TGa4gTgFFyzIaqza3qOK9NNTkjNignSHzjraL6pLd35NRFOT83TS9EW+1rlQGbec27WVoeYVS2Cs
HXY7eXsuDyrPgG+1V7Cf3+wowX66UsJOxCjbFHFpLDd97N3A5GQerebvMJ4I9wJjVzAAsOtqd23t
76VEZJuvXmTpzXYRXv+Q6HkEIPIZrtMaMrnRBrf9hZ6dMSbXftpbWkdJfkppCJ8mg5FI6/OncuZl
Wkv+jiks+wr8g65D00cKjbnlTn/cqYfg6Q1nE8f3uwMLqbJpd/mKH0zzPtQw4ITArZ4hIgzXxGze
eFg2GMbw7W17KV8kdNGH/qejJzjih1CMfnb31WbACdAudd/PAUCYfvCKCDonzmmb20Wy4FKuO2O6
V/0aDi3cWcNayC9hpBwyyKCtq+51xfU+sm2MpqYkD/VB1c+WI3II9WQ79OayHO7pmp4SX+svX79a
C7U8e+UaGHepSHGzjexSudMcLKqTR+DH9UhgM9ioUxCkyBvaHGu+a46c736NJtrQWMs3FuOFZUcJ
11bcW8kWuVU9x9L/lU+t9uw1oo6z0v62lFSeEaziaokcHlEfjCW5nrxs/VboAwx60Ty3ls2TrCVQ
eKeCKLtmu3sNloxYM2cxZF+tGSNRLR3jug6FL6vuc2gUzQODlsRHdSQQZk04zKR8AbfpdynX7VKv
/vHrVxuMy2Dqx/ZomaoNKlZ9EblBD9cZB4+izaA11UdxdxcWWRv06fDrl1Oe8+iuzRQZudkF0MXd
aPMLxFXWhX3HAj/SEfdGdtqDmQKHLwRGvFQGz+C0ub+qzNFxZPK8G/6iVClZ0CVasMuxZm2DUj/W
Xad/YqMcNjzoAMD91cwm6E5dqh90x88O2kjWjS148WJY66vVwoxt+f990itlmdzR/fGkYAsOlVAS
IG9NzyUz705X6bvwF2Pnmk4LYLb8kmLp/pRNf85k99vOJvcmGAWj2rV3GWPXWSaLF44ZcFGTwxo3
HNhTGILe5lXof6x0uI8eLJvOl9Y+L6k5Tr/9MexR7n4YycicpNXXRUHT79ytpSDkwdoq/kKUJMEy
gT9tWPwGDD9/sq7CdUVYqEsWD6dlx/DJAyr0AJL0clkb1UWoRwNbbje9zJpvqRgKeNM0IWX3cE4g
JYt+pt5raXLS2KvsNElWQ4EuGZ6wouWu9C6GI87EDTG8dPLqQ5j5Roxv0lzgc2tA9o58jIVzNPTH
VYObb7RFc4KzPelVbKc9O7qiBzgoy/attodiD8/UQKCEP1if82ozuM5bQU1VRH0HaqzMl6a7bImV
/Ra5jqYx680gcfuG4tlUvErkkJmVLK9Ld196Xiio+3w2UUeASgV2/RhSk/RjdIffmTv/sZahv+A/
3z3pifuYJzf/Bj/rB5bc52Fw7ysrg2/W2PzVKmlA5uLe6rFKjjLrb8G0EteT9bsenItKlmM+bWbg
OuSHlK0fa6N+IvhSBUtXvbV9+QB92TvXw+vySFu3/ffM6J4mrk+XzDzkaEmzKxq3v62DIU/sMPLm
I527H0jGx5PiS7s10iH/eSmP9pB7WGSmebg6Su5biSO9gW9mkNTTL6IY5tCWCpqW6IDEjGy7Dems
bs4W6wDaxzxPi+Drbxox1SYVKEj8jtpeD/6u6HGpwPp428mh8m4zD2+QLyoNmUnRj4xrcgYXvg4w
6K4qKyMUsetVImIhU8KMqFMKn6OHYrs1xccCHs0cW2dcUznpZoGuyqPpatHoDKCv7nlb9itf2m9q
9SUVn141b7vFEmtI448GnDJd6Nz9efaxtOW32aBpqQccwxx8z3ARv+U+V1GTpaG95c+GO1+bqGuq
JmhHDyrTVt+HpoV4TFNACuGmDU7omT+SBW7ltD7l/viquDyYkl/ykWXOVqzWzmwwSoAGsVTT81Z6
Xbi5zczrgVjObgPiuukF1Sq9U2d9k00R5YjS4Ll7rJtW+XOqm+RAgQudGv+1EvkQUpR7sf6ZbAD2
yauevR5g202vrjlU8agDJnYKZzwMsEYdwf7Q4ijh5EaUrtk/q97um60+Ja73vSUFqs/AP5l8Obg2
utbh7KT1+zy35an1SZbQh/5WFLQMRn5bKdKBgYGG7Wph2UCYFCWSEzd34cz4HApXbx4tQjimTC0b
Zq6aZyHtWI0eCPteZgovEQfng8S5DHN9El6xEy7NVmKhWIElR36ddjbt7EPI/tvC8j3A0OuKcd4n
PJ+fMzCYXN2IwEYjqKzuKVsowlqOVlt159bhc0kl+sPaxzN3OWibdWmEe+k74FJ/df/WPtudpWEh
prt/q4aLfcbHwnYr5HTadw/zzKBbcQCRoGzck7DoB+2dpFlmnVLYO6I5D2s23xxnfOKSj9yeI+H4
D+sPb7yhojjaSfJPIcXT5qQYQZBINJoZvYkywsaG5+Qs37el2/XW4xj2PbsENvobgokF43gr3692
GyFZW2IzI5AEmHiH8/0NqDwN2sz/tWL15ZbWz3LC42PKquPKVJTM4vcMRTPS9C402mnvVe4d9gnh
P4kea+pnZuU4nKgflffqqxXnh5kmrPARhTl18eHapEtY5s8W1QqH2v29jtPBnHMzcqpi2nEZPBej
eG0Ta+aKt2Nb/51i3POU6v23bk0C6nsoVudH6QxJaGge9q+2cVEOpiTpCF5e9ZcBF61wEKzG+YQs
P9kXLqGC1vhSd7KJSsHuX9YTumClXx3D+F6RTnjiUitIEMQ+ViReNMANvppeboYDmCmaxaPKmDlY
lHxULcNj6xovjtNtEFTSd+wZ213fpxwkZzu5PfBHUaQlVaHb4lqJv72JUIzIrCe7fB/RkA+j+DmW
2wvd2D/d3L6am66xdAI91NbPNYMSnDacH38qUWG3zi8f3edGay+Tq47WMHIXcw7wCMEIo3jfOlSN
qm/GOJuoheaEnB7zhOOGM46BXqBsTOZnYV+MQf+9DiPwVV6/o1ZGFlfnJ5vMK7fgyUyU2ndDftUU
hxJNX3J0qt+SAgVLgMQLYiVhRZxZqXn4m6CyoKqk2AWkH4vHR19vh7wrPlGiSp2dyDzsNlmfC91N
d3i4/NbKiqGy+9GO9b40Exburv5jqbXjpFFDFr+6GaPPEDDh31o/juqyl5z4xBp+NriQsrqauJOP
zlSwIjeNPQnB1Gqvij3CrwO+78BuTDJdB/HNr6d4HdwyaEWrhW1h7mEzMbKrWXHgK5b4Lvmp/h+/
sNud7+gfnndpWw/skTcRtJtDch4XbDodVDfMewBbtj8mv4d98NsmnXOvC0SM00hinTNR8FLn3fRt
CloWJt5W7s22g+TncJUSqp7ufflTTvpn7QGW900XjUb+Y+7RT4w0T2lGsD3f5g5A9Q+coz4CPc/Q
MVYfLQa1WSqrQ1dw+wPkHMHVNnbaUxXNxnrx7ZGZeSTlIIcRhV45KA1TRbqAbaYAHyZsHBxjDmt6
juZxP+QY+NQ14wA1nsW81wdihaGeW5YRlNVy6rvOZQ72012H2yZb1eMy7mjGnKeu+MH2qX7PhUlo
Yj/8nX3DCJUNGpvnhrxiI5Dtyb2+rZu1xUnqT0xssNVTVJEvndl+Z1+kQsgpuKFzdRwywV5GMzCb
BrWK5rl/lykYTppyc8vKDaTDJwgCnd5yOH3TOtSxlubDwe7GKa4d91UbALFm1e10a9BPmin3Cneg
EMdd5no6nCAT2nh0UI9uxXgfQXmeRd3yNeUMXWOCAMpP2Hjln3pnnVYCVIM1IxpUWRm0IAIhfTUc
9Kp/XAPdLvPlW67MP0bVII2yYVons7lXA+qBdbGI2EWJKwAEMuFDaaRw1sp89UvUrvWQJGFLZFJQ
siSEcNXs5lyczE4ckcwhwZTLUZY67k0utXlcfBy5a1bcD3CWjNOw03Q3zjN9OCd0M+5wSBW1NWVj
SS18KNZ+rXZhgYTMZojK609mAGLUPa6U7vCkcvoqEDEzaJoujWTl1GELmSko3IIL301EYMnqWnYS
idO4HbVqmYKmAJNq1uEG037cT0sqd6rr/i5ZqmO3Cn5RbYUbTvmDdZZ16FUbBLEb7WDTbMFj2+UZ
dUiA9YGtCxMDxdnLrJeBjT9Qfh6iJJ4Duyoj2XVUFJ5cOj+MXWrrpWrm8SA/c6PPiJRPVNSYSsR1
53Uv1Todlx6roVRitzu6n8aEM1K5NbHu5+rcGM5fOwnHbnJ2beHyGs3mnI85yu6xImB9xE+LSXZX
Lsk7587anHPRFpdEEgSCg/CuG91LjbbL6ZfnRbVoJ9NbW3GtON44MOhkPdoq9+p7NlBG4e1E6/zo
TU5nWy9vFfmAwcYUCroKa6newQpFDQJWODgsElTphbJ9Kip5WXz7h3TW36rD/8R4JN4vK8tQZfk/
gLpOVq7+mm7xXWT1a/JY/wxSoI8Ff1v6xI0Ty/9nSV1kzgXMBPezsNI3y9+4ATQ3KD2RB5s2/e0y
+BLJa9JZj4Df3sQVCDlEhwPxnG/URtxLe1Xfu8H2HjSTfcE6N6xH+5/CcJqY6+q7Z3cncqD3EBy+
k+iN2FRrPrTafRm19V7o/PEp5Q4yHMzGRL26Dbwya133ctV/ZOnGaQ3awV727pbQgdWS5AFVQkW1
f6dzEfkJqzpwrGVdPpba/TETJ5NrzEN2ntKMG3/rYc6O+jJdF2fCHgb9+tKVRO8t6Y+y0WfmpeTy
4rnuTUMh2pMAVA9lgDBPhI68jYDxhf677atqx8WK2hzVs848Tp1E9FpMCKArUd+1WWUsypzpUGzz
azpDjBarLiOuwySSTCGh2zgejPDkYOjbh2doR7UmXItAgFpqswfY2jLqfO7+BRDVVMh0io3TU1lv
ft6+2TxtQaLXGWzPYgpRhmz0Oiv71JhkbBnzna76sO56kzZxaOtuv75PjDvPcMnX3bJ5WuAXVG6n
bIydqrM9e2fzUPRbtltK7snVXu39JFIMGcb2Lp2yDmsL9Hr0zOJKvFhk637xlIgy9Nv006pdukzD
gfDBpR958gQvY2LQ4dE0MmkfnCZY03Y4ZZ72zS/+1pubx7N8WF2MyI7SVRKo5COJ1JNTM1g9qD1s
9xa/6QgtTYlRc/rWLYwLWjLss4T/JgfPidO0FqxA/D4qL+bCvyXvyY0fgXergg0urAVXM5cTbukH
e6xdng2Gbijfq8I0mEHuhlnEQR88ecln7ghWIYU2JXEOdXjnNwWluvS+JRZKeZj1yyXnnw8qWJLd
oNbI3WbrArOeiksPu4TE7cjsFhO1wEEybBxMkuCCXvZVtKV4vrWdvucXz9JM+QLW39uUyXh0tCdu
9l0GaQ8v2PGvDcWeKguho2zOeld+dqLPoTpzWv3J/40T9xiLtj2ttb0Cr1YXRwEZD74qntgitM1y
rsZvMEyGI8I0uMTJ2yjF2WxM1h6teKCq6PA3HO+DuWR/YKU2fDGvMo8FMDpMuO55a5Gzmj1E02pr
s3icS223ymSnpyrAkyw5TDPCF3YuPqTw+dRVYx8JHFTjxjGcvZrtF7+diVgovdhLT3JxzD+acF9a
p4wlDr5LWTVR7TTbTmj4rfmlflmo01HSVGoPpTELCRFkzzPTa3Wu+KEhUAzt0bLxMIABCLJyT2Qx
XfV8ujK6uYGhlYd+q8bIdO+L726Yf+MSIWoRCk89TOxdToCVJtFY2R8lVNCY2s8YbOgXSF07FCgd
NGvxjdgH3JCY/veM+nt6UZAWBbkP9dBFSnhGFf1q1sCdx59tDWxM/fZKGfjYkT3feIifS9qcJ+7n
vMObUTfypxW728B7c/MFueRCx2Rs6gF3u98LsK0At+/n1qOVd/KGZxMKmDlr5JuvOqeqZWnm9Sz5
l561GHsCmN4y1mtMOxTvfTdbr64Y2dusVKAmqa2jvU3HYnaMAyE5bagZ5UtS6OWTM8EWI7v3PhdU
4vmO2Y17WCfzlVnot6aJPiz69uSONXuwiqfb6bAjHNB6r6t1wI5Ywi/pnwY9/WchfCEgb70/rO74
wR9TcYiJCc+53t81qCrYA87Tfuik/T6jF4/Wwjb2qGf36YNtm6wW0AbQ8H6d81eZEBaRdm1xLBsE
Y9MwxGVZAQrRnsEcV/bVsaoFX4YUp7KxWT8GIm669GfLsBFWjvltsjCsSLr+vNndrip992qksx2v
gkeL49WMfftpjr2P6BL7mC7ld8xmi8je3PBPQfNQ0sToZm3Erjsa4JauFamNWPhKFFpcKu5TIl++
i+J7VuTtz9JtUFTYfxBM9yA+qfieI/EbO2T5ODOVL6PILgTZN8+SlQusGi1UtdjumS7qHQvsOuor
ZVymh43AF++yTggQh52ZbM5p3DYfpNn3njkAn/+SGpj8MMOk1DN4S42baJjfi34IJk9N3yse00sF
4hoY5oQLembfu5aNqZLNeNIsr/hBLS55g6dWFdi4pG7FkgIexNFyF4Tlwtvr5WxEdPrbHgYB/rWD
pSMvJsVC8orCutHEgSurPpFs7Z0r5gNMW2Glbd3YUnQX/wUy6ClvU+aulIvG10vMIphghmXn91I+
Z0tdvhX1vCv0noNqbbdGZ9+YJP7JLLQNFHQyQQ/qByGi15eXkkcvJ62VObvcdsTY4KfbqU+tuS1d
4pxHo7XOrNzgkskLyI9L2N+DPP34UbJXva8LtFzHsjBJHfRrkne/ljxr43bJX9uln08MBWxCmlG+
jMbUHe3MBIlQCSYkTsXberAOVlY9CSX1X9KBfNWqT6NZltuA9PnebtK9uFyULlsMVkQVf13iVk9f
P2jLa+Is5pVHe301e208l12F7wrxArODMfLkImbtzOEnlOVf3YNoMTx+aIaFpfANq9MkJFcrPUp/
sqEoa/45JcWVmbctnrQS+1np0eimQLLN6CwqIJ0RkRJAggOBuLe1P6aev+PSlYA3/1A6KPM0FOJ5
0Qv70GEPtHeSGZWXzoJRd/FadXvWpB0EKr+l4cvmzWPyYb0+lkia1hQPllZoKkrmGe+TuXVfJoea
SPSy3aTmpXNZp1hwDUpXq67zXG9wl71fTdHlJzPNWXEuo0FeV7Lh1izodczSvGYlQBUyGMSvDlue
LRu/Z2zRCCHtr1ub9/9KF7YEQOJLe1RZMBItqw2KzmljV9TFoTJsoLpsKd8cmT/TUE0MbRKOMJSe
/UrPaE8lfKCmFjj7+ZjogMioN8evP8QmHht3DfTIyQnkW8XHPFr988L7vUKJ+TUXyUlgfXYVs9e/
2Ci8n4a6+O4ROR1UGhQdYcOPh4vg7yCWQnC2ambfoRKx4+bJ1YaOHq541cR+Q+Stcnk6CPNIlOb9
1AsW1XbOLcxxPsxVdemsGRIMVLv4i0Fj+tQ/X5T1ebLx2u+3SyztxvqXb5k7hn320Rhjh7L8fiju
HEuxfHOn8rBIczi7+Iw65ihfcQFCLq+TAmTPbDyIhMQbqV8hDXgTtjDGa7rM4k1fX622zphR5vaa
KhLpnd7fw/gxGQeOSmrOEWbA2bK1mbhdkpRna2D61DL5Jmb1szCN8oJUN31T699ezQ5/mxDPTgGl
xbFsmqc2LnNde1nalqeLXMvvK9vxwFuQOOKB6UZ5Abm6bIrXZsAMg1jZW00eR7Jl6x16HZtkX7Ae
8nhIKysq2kW+kmWmuuaejRA4vuQrk/kQhLnityrseW+i4obTSuEsRpLbBDo4PnJuM4qv1LZ0b1Uz
vdSSJTFU8Q2YHZb6Nlc1UsjCp7UXy653TPh+LrYyoT8yf5tSJoevf1mtKnnSsOmoi/KfEVOXdBFr
MHuAICwZpWANWt5ro2+PYO7uZbYrGVdFnFRp9e+rZx2g/V/SucwM+5gKS6ApU/Mpm1bn1VOkTxk0
pctESxFCSyfeVWfJoBtpitcfAKie1PcGiYc2NDv8S9cXq7WWm6pyCHxlbn5PK8ZwSCD7icHizenX
NM4ICw5NLblKf51vX1IjG5LLS2Wluy9+rd6k0bZlZ81L1o8JyfbYZhfpchvjaqHCBHaPJabv3KX/
h7rz2JHcStP2rQxmz8ahJ4GZTQTDR6Q3Vbkhsiqr6L3n1f8PUw10JTOQAelfTUMQJKilEzz2M6+x
7gYPTkJDQWafTw38HvBp5irlJjbMfiWQ50qplt/ywcgq5dvGTPPrEXuoeyZ6r8QoYtk0aE6UoiMK
tYl3ks2j4SUtMH3jzaVe8kqHTV0wnLWjDHvlatFwI7pAPVRxeW2t6nZiais5hq49xENFBn4WA4tc
WUO9h0E3vua2ry8pVg7EaKCAJbT+6cNltDxB+P37r5RDpIfNOohz2jsiMZwuF8FDbxrRUmlq+EGt
5q/9UvOX8H67B8StengJkXYzmB2aCXQ98Uiw+NcsLzjYraiwOTMWbZNYG1Np4kWjGtd02XaxWsQ/
lJ4ihJx1PIzQlReyPKEX43Z4KWWw/4Pm/R57mJNdN2bP+L0v8wmRHaf8WDnq2yM6ZGiZjYmxUKeV
LqsOeeG8z79ZQfqzR2D4TW+AdXVm9FZY/W4IyheL5/8Q2l5y3ZXGizWYDzy57UMFedWB7P5GM1De
dq1mX8mFMJwM+GGc1eK2HwEs5zRhfwRtuGvVp9JXxtcO7QW0cAWdpHyk0pNIx9bqfrbswG1ZyQ9S
GXrXLkydvZLX26oFgJbRaXooYt+9LnQPX3P+ThLDt/dXWnHtYfmO66fU6Z3I6yxHjXyb4iGmCCbd
R+FVqHWC5YVCVe4K+tcn1xLJDkhxtgI35FUOjzXO0aGVPRfgZzeuVFx17tRXoxZ/35ouZbWMKNNM
cvBHsjSp7fSmfTK6ulpCgOZdKIzG3nhKV10P+bPO3bSvulx9LLCgCy10siD7+jsRiPgYKLyPbUZv
rw7RHiryfIcwxPGdg/EXtTG1IZwohVVCG/GwnOahfsLZZYWvcgEkpav2mq6T0cY4CsuUBE0ltZ94
bNZN9dNLtOFYUny8toZAIzvMdaeus37jFRJMw3ElNzGxChiEZPl+D7//CRWlK4unavseR8uFClSa
i2JThMBiQ8trWOcao1oXgbsxCYabDPj3KdN17H8N9mgsbYuJx+6OgQCUaOfrQlgKIDx9k7N5NkBT
KQKVHh2i8n1aLJI1ChDvzMFmQHiFsujJgt211ji87xdxFBspljHTZSuX9iIfJPDdWeCeLC3cZtqE
adM79YpLgFgmSV+93DbfLOArSurj6gIVKEpK9zG0u5NbawEivZCrykzqHb3z5Z0aDvGCFgdyPNOr
bMux6fg1RuY8lqsy6bJ7273RqKOvA0O2jlqnvshdr79G1lCgGYM1oVEG6nNSFKSAAINPKhzXR4zU
1haQceKsur+RGpYaatGNQK7qrhZ0/PNyeDRoiDmJlahOrwziaRj8FViiJy9PTjU23EtXgrNQsF8G
WnKIsXgdsK8cF7V86lrXPjVQOg7+KN3YBRXtMakeM8P9YdrUNBqhbagWZfiCVDURWPpGn40qBeBM
NaVzFrU3uU7HKqi/C6XCb6jWAGkVcrX1YAEvpUJC1RYCnlfnTmeI225MX6ZCIj3ga0stWd2QSDxL
jZ+FzoPbVLpBnfcqlfyrfvDx5wrByqRdgPxYqD3pWUY4k4ybVCtMqPLRvZr8bJpa3dndeMw9uDK5
+cv2WrIsmRKQW5S3oy8zMZ71pE3NymRAWMYLElD1LxhduMvU9u8sFbEvw7tCOtSjo2ApSyr7Lb18
SBBFI93arn6qY/MBi0E0/wUWBWDGbBNE5iBcWLKk/1o15fAJuCzqwBIBMPyQdBv6/EXUFI9CRHvL
BvM8yNYyq72ruCv7fR4N7hJaLbAuzaadXmglNKHuNUl9p06jGtpW8iNodNruR5QUxwLzMkU1ryGc
BFszYTOoeffbEC55tC6dorY8dhZYashQMaUJNmk01PemLu2TODTg2k14DXUkESehgEMBxGzUtI13
0/ngPMagvh2t0XXSkVZy6Bd7FbExT9Tevs7ca1t4gFvZySuvNZ/LzACx5l+DGn5LCXiPFB39KcdN
V8ijGhvbVp8QpUnAgJHUYouQpuMP/8pHUi0Oit+YpFgrN76uoEg4DboVtJFXMcRvQDpr6BflQrGJ
mus03VKCPbaJDBjc+NVJdYgaTHMYp76uC21Ux8JrSaD/aAYJOD5t+Jaq9tGv9WQFqTjcoSNauvl2
jJO9HLRkARKvnevlGzxC060O3zu0m2fuKhoc3PAWBTvHVSUH+S6fmgCPZVdwK4k43Ay4WxTu+Cw8
cQw6zJ7s0LsLi3KnFBtR2egtJmQBqvTQxOr3gUYGhRsEL1O6pnn0EsFxRMHRKYsJOZJcR5j3JU8i
UyInUJhvy8yfVFRcMqCRBfJJ3Eo/tMqlQJ18s6mIpS3drWrRxd0hy9OdhObIsu+pFDVUHkq33VIk
ajeiWdJOaTfIXxo9+XU/4EZtlVswgRqF5WWvMTLlE1xV0t+yqJ+C2D3odt6CcZbdO/qJukklUPfj
39IgQ6P1lJ+e3f0Y5JvRtH1HBeFJm6fA8lcrD3RdAPBYylaBnQLaQ9Btqsclcnj3bYaFQif9pOb9
Y+j8x7YCkBLx390LKV8P7CSVWJVmS0gU3dzAldvmprmuCD5qP7rliJ5EnD/Rtt8qJciBNHPaBPxl
BrM8y7UjjUK4mXH6s7WOPTT8yLQAl+MxZ9a+Uwzt/ShCAVZR/k2R8mj2BrCqPhxh2WZvlj3NN+lZ
qoIdoPrWkTgA9+8CwhPyebM+xNCmQUwU11JM47ioSnAGKD1JpH52Vh/ySnvikrvJlAlvSrPUyvGY
1UvgfnbdPvmSD+zQRKy9tx8QRTQQ1AxXSuLuuqx4kGOg9WV6Uo3S3boy0PgESULdbW48zd0Wlrow
9F1CyO/Rak1ymjdd/FIo0WMaoe4pqoWZ6U+iS1+k7haVhV0NDh0i3EK9b4RxjDPvDoGTb2lOr1Ar
Cnax8O+yHL80xQjNhZXl/aIX+kON8yd1wWhZDAL4SGDfjgl6AGaQHVw1oQzZlq+NDrorCJHZBR6H
DOYGt21lWbXdPS2WH2Rkj8gDcMMF1cHS23xlVT0m6QIhIv0toyVhvUZl80szX0o37o7ayNlT/Zq+
9q7raKDXWQOIIJn+kccGbX5hP6QvBSoOdIKj4yj1/dJapq707HvhHsMUn1Yw1c3KN58QMoR8Zrc3
tIVwQRqdIIP2DxoIKWU6vLrw12HsA5gIabdYrB2Qmw35H94cIGZQxX1mDRa9VH63XEyHiulKlwSm
H1IJxiYcs182oSYYRJxroepttBrflj7zAVmMzbJTfCrdCkV7RXax2K02HjCCfViTrJoKMk4yb2wb
r5VyfAsM7c3FEAOYrod7qSHzjltHv7GpMvaE0m0wQRRsXGmDYNkXt56YggHZxzSWciNUDI/432h2
XTwF0lYELtv9RU59b4bBDygDv6Wqc0ASQAsTdLyLMiHDCu311G4cfQVAOdaXVfTSgdZAAxcw/cK2
w0dN4oe7dfqIGgJosJh1UQzxZgbsulxrDuaAgB6wLECVauloU7HRUnZN6FH9yNDjSm39qZrSZaG2
1J4cvde2FCcP6L0smt+YSe/glwO60GXLgTACxKRAnq4QqyLXvjej9K205HKRF/U1ixFd3Uu+X8GB
5Y7Wc/m27j3oFuDvomGVAZmzTJFyH5fVVafq5aJpIn8ZGzd0SayVIVfQxKeKnhEXbM9UUva19xwY
Wbn2UavhpkU1umqavYvE/zIA7ehQ5bwyYqBjJdUft9SKkzX9SSmDW+glV2WNAZZoGngTpdH8ZMrG
CLlgX190obyp5BCZ9866Dl3b4UhrS2RIomWaeeDFTJ2eP7j8JWiqQGk6dkhEhUd9sgcP1Vb5NdR9
Kkootoy2dJN3Pk1f6K1S2CzzjpcE3NICxQEw/OieonA3dA6UYgLuTvwMR7tGXcW0d4KWcCS6m0hk
o0Np6wGVmdueNl0BW3trEOraddEtqMqPS6VSnqRMaGug948RWc06SUDaynRn6vxbONTAgKEH8Iwa
XN6lYdPyjnaJYYAeROvUqRNlVUlBujAMelEehZZlWnY3dpc9AGi9Bg2YcBEu42jkiI84vRDLvBOX
/pbY2AM12Cz5n+nf+ZnlQxl4fv2umvWfvzsFP8usyn7XX/6//g+pluGr+gfDy3mtX//rV1oH9TDJ
rv3vf59e47eg/VX9qVv2/q/8JVxmqv8yJzKfbKk6Ih/8p/5SLTOVfxm2YqPPSZAAC1SFuPhv0TLz
X7IwcPe1hGlSysNE9z+qZeJfKNrRK7V1BQ6ZbBiQZ/+GbNlctZNemI3kk8pPUSwDN4MZFa3yxyKW
6F04qjVu6gx4Ppw9NGsnEDE4aYqDIsq3etys/5ijm7/Ibn8qVb1zGP/DgTPfB1aFLFuCr0ROZyZ9
QpetL9IW8dNG+wZ6cCXoPOkc7amjIAJIUZXkIJK1rC3oQwTZEgBJ2UQmvBeOXnubyL4g63N2Kmix
wiQV6MuKadb/ZOWlQihjWRXCYXVwSKrJSogZfHWfuhoVZlR68OWr4FcnN1/PhTJ966e5gOsnyyZ2
ybIyWwQ7yKsc1RThKJm8iZR9k5jbvpZWypC9Isrz6GJDDFgO//mTZ7Zoq2h7w4i3TU4QpHjfTG04
DTHI3tyZGD+WfYGQbZ/5eRpKiqrQLUM1rNnPQ0ykTX2vEQ7h8aK/V0WPfqRyElgIR0N6bKRghSTS
BXGcs8uhC9bDwDVeQQ7h43LkkdkB2GDUyOphTPuU9QBaDTex9i0rca2zW6SUNrbbH75ejUsDG7Od
adiSHQBUE05Or2tUsPrkjbqOzW+GDjEMbf4u75HTth4gsv51xXJber+yM6dimskPGwE1KSZ50pbi
UjCUmZaoEmY46lCCdkB9LZUhRAGDDGsEPZtJFw7gpaFmu92oCxR6aoYCeLPIPHQ2aDi4pbRGVODC
UnLHffoqzoxiYKVuTAf/40q2uRh7EeDU1gfZAg7utoYjHqvx8cLCfdR/40ph9v4Yx5otnNU2qh3o
ngCu4C1yROlDHdndkUQ1AGGp9JgUN8sUoftmHChW2hckRz8dk2l4BSVJzUT+mfrRx8/UNS3vzTLl
mMgby9apIaYw970NxFMnLbAlZnQYRNsLX/2RTPzvr/5j2Nns+q0b2xRouDzQkIU/Y44OsR/VqjLG
YFFoFMIpzWIsmAfmsrl0WKaPmu9Y9qwqG9wPqqrP5twIVanTqZI5rvnNI4oyFHVbD/1Vp0grT5bA
eOypfL1ayUv4yzPq7VCNGyo9O1xTCdLjLfnwgdrGhTk5uxSaqSGxYSo62p8fl4K6qsiDmp1QVT9Q
UqOW569MSdtWBYSeaNwX/U4WLu0uqJ7QTra2pu0bqP4IP2wyHSVMSz+FGymQD4n6+E9+Gy+4ygNu
qPr8XrP9ASsJnxd3Win1e5I9p11CZjRslEZfQtkg9N64JsGoBYVYq1GrqJbDJK7HlAUSOC0Tsc+3
EsmDr3+Zcm4noWRs86MUwo/5k9xIcW9aKs/QoFkASmk2msOmHalhYixvNYdMsY+6aj2wqe+QpTrR
+ocVnkolRRjDATeL+Ft65Jg+Koehbq/HMT4mf/ct4pCpQgEbDn6Z9362sha1ny4lR3ZKalUm1VDg
Buva9lYT1XCaJTOikaxd2lAfhdr+OmQawZisCZIcooPZhtLDwRvA1CFYbO+qnucgce8zLPnedaaz
9KjY7cqr/H1jVju5GK/ajp9hu0/hpb19bmsbJi1KoSN1qdnTL/1DOwButqtnLZTv3C23fVttAsu7
Q4z+EFi0N4PXiOSZcb/eGp/fRKZ9UkuVDY2nCQG9j6MmQo1Ke6xHR5ZsUixKntgMcKsmvIyu1zkS
fuiy1K79qr4gaTpT7Ptr6icle4P4413M/uPQbdxKMjBmyIaj/61t+kM1PJAQ0czjdiEJa0NSzmpn
gH+afoGGD/mFjz93LqBMofJEMZpoeXaxF0ZkufAckDpK2wPUWaq6uAspwZ1mgGMIYcIfKPe9f390
DYTr24Xxz20+U+E6E7JJoCzPljwOYM8mFuOPqFzUu+FJKWM4+PaizwCTJT0w4P4aZhr2OA1Us/wY
SJTLQOZd+B3TJp/f9cjbk3yQr2tAaj+uhOYXrQyuVTia620AEOx1rlRzlI6WjLp35h6rOD7afnLs
S+/SHHyUxfr3LpjcFpB4VlTFnB3A3BToAuS8clJmUSwD4umB3IbPSpEkgj1r40Glm81KMd1VLx+A
Du/CXrqwE86dPbxS0O4wuOcw5/w4ARaCbyIFpELZAdAz2mS5pexRlHRUY9jI/BJLwUS7d76e949y
o399OqmgIlSOu4yC1MdRRar3nS0RqRWpu5piUkVINLPw3SIX6aTgQmD4buw4X2aLo05aiGmZrM+2
u08PQYkllSDUq5fAD0sorlRjs9Rd6zj8tP7aEvompTuc5vAZ7aPi2Q9SlN2o+aWfci6iowZsaiw8
l948O01Vn1KxLdNXpHxrgqUIkpsqV05W5d3BAb4WXX/VRA9Rkx6xM959Pe/yuT1nseGx2uM9VMQU
Qv9x1SLEJvVxZlDa6ZF1aoONir2UlfwckQcslP6nBzzRhZq4SEY07aXXIWx/AOW78CvOnDqOvkWm
r1pkQ9b0K//4FaEV4o6qa70jFU4I0FWH0WGD9Y6AXE72Eiahphj6TUoJ6MLQ0wfOdsKHoWf7vYzq
oUI2tndqqV1NIW2Y+YBhG8BhN1qinpRR37epdwrkYI9tZl43D7U9bPIAxFdo30MqvrQhzpxApkIR
hNjo+3Mff5yMyFJST8Ab+CtB6sM9xLZtWWoAN0AEy9Z9BRAAKMHepHHXBpM6ULSt6IG5yG65erPR
xvCWruS91pLbdxeD8XOLZaHpytnhZxrvBu5/LpYUUqs2+X1V0a0HS180dYxQzOhEtv/b8FZGexMo
HTyri4/E2ZEthlRVyk28lR9nxhtUgK9lymYt/QlquYhqF8R0dYgGY29ikujSHvrdl9XPrzfJuagR
yLzNsqDVhrDRbEkUHw1TLdYGRwJMEYHWQ4J+3SFR5ukhjVhjK+nhrc77rRchon0YhLbX1UADk45/
IKYk/ndedDiY1D/GVrpTN2ODgCNpwde/81wcAbyexwPLIh6x99P+x9JIyNAqVoOuGnQjtUSeJQVI
LQr5xRbR92gEylmaDC4PD12FT6XZLBW4Zl//iDPbV8chBPk/BLynp/TjIkHlHQG4EUbVGvOBMWUf
BbdoogDRaLYoNDuuq+xTK7gUvp6JYPDcngaUhaZ8erlRKoK3YRA0FlDaFd9Yi9dK1iDAKhSSNHwl
B6D5+hIkPxRhyH/pxSjuzF1KSW0KH3Hm4GmZfbmKLIir+0hGuIirFE287ZLo1i6kY9zBJ+4OCjgq
NteiNFRQm/Zx6IM7hP8uXOnK2Z+BCDSVWNW0LW12pSvZKPuQpnhQCmup0SIzZH0VyiUtEhgbS2sc
Hs1CwKnl/ITeawUUITYRss7bgyWHL43nbeSqWQVQsnBhiYX9BqxDLBQFJN4w2IhFXAg5zr3GU7lX
plRMsRRBxI9bRqc4S/NasF1U776wu2Ol00+riwY4l/FmRMNJGh/DKPUWMBDshRxv4C3Sg8cZGnc7
pJ+/3sGf67ZUGmXE9oRNnYokZPZ7Qj0KOtlmK8kYkXclyohGch1DuVy0cgEPQCpevaY5yKl6Smy4
V1afviCJ6BgQqYNYO9VYZ/ZB9U92OLsLtbxJM/LTW92FBSmj5xGaBbALFW0UsNhwXLCsNcoYa2si
Gdb8SLBTtyl9VMtDUFQkvy/MzhSLzV5Myg06d7DNK0BX7eNqRZnohmJgm/tFsi3U5GipmOOm9oPh
tuv4Phxx+oAUd9UiPBZG1n1YjUc7msg03rdev3TnTaPNf43yriZroh6qzV+juAlcEBy8PmZQ3hhh
u0pG682vwaF5YG+4bopMXHgOzg2JbCHpCvNN0DJ7DeoK4aVIGQewGxTLTeFMVVswCByyjTbQ9+OC
uzDnZ4JEZJAN5n2ycuGUfJzzMrdztfGQOIY19M33xQpN6K1X+5sqJ0/3ymu3kG49Gc+rjtmvLO/S
EZ22/HyaVd5AjLcEtaZ3v4A/XpbCska5LvkBkBTpw0fecw+UWZ6y5Ug6Ii6w1QzUjTR/MWgwZLNm
0/T+UqC403//ei7OvS+0hSwxVbhoY8wOZ5bJSjv00uDgdJrnNqJ17SE1YxBFV/aw7YXlUFS68KbN
DQGnsisqwAb6iCRm06p/nH8lUAYJNYPBCYi/oH+CGNJ20hL5qsL8PTkO6MRBws9QL+svqCWfvY0A
fL2nY/j9fkrNbfp08IvQY6Yl7/3udOs+q9tDVXeH1tS3k8WVSaeEjgmRGCohdXHt11BFJWizqnXI
pZuvF+DsZBiQ90HomIBOPoVhtlGmnY2MnNuGe9H6d6OCnL/ibXqgyZPEbppPnd1kB9MbYbLx6uvx
P28A0kQ6SVPTEM1Va3b8wrATfe4xH1nRLLHDgBq91z3Yt53//TVCOybIt1+PeCauYkhLAKyFb2R/
+uLY8K1soJPu1Fn1quC+tEBA0QY3ipAeiRpiDniCWhIWBOqBqjBQ2Yux7+fwhoyA08cjqah0TGev
ukUJCD21GHcbV91ONy9eEl1SO1OZLM4oODPvvRYh/xCBj33CocS5MAmf44opJzE0xaKFyiM0O3ij
p5axlVOHoBq3mYJdE03iv+q60XbK0DQUzcZ9mr8VcBgTQ12g67X4+kd8rhMogqhGp21kchHNa3Sp
MEdQ9ODj2iRB+MKjqxPdBna9qPJhVXENfz3cNKkfbz0FDODkrEaZnXB62op/3HpN1MkVoTbI20kE
HPXjouo3BfwOmfLE/9dQc28tWEieX+YMpYQs4Mhjkt/UabAUenfpMju3kFhYyrpJsEU6M4tTM1VL
9EphKNlt2LblLcj4dVvi450WvB6URAToL5TjPHqhoYL3aKa/hKVxhYzXy9dffe4s2zozTPEDT6N5
LEE1ISEuNGkeBSA7bfQ0RuvBt5STf5e3L6bnrUR0scZ35igRPAmqvCRz1DxnF0iVVegpxnkP5LFb
11CGItVbwU874t6zGht3XdbBtpWec7avyNOJ4/r49Wd/jiC4SmiOGNOzQoF/tq/wKGrkOtF7p1kZ
fbbBH/nko06iPMMscazh4hefWXGFV5t4jdoqCAj94z7WqqIM0iLoHddPHGzi92bm3mshlbZfPi0N
SVPXg5muIxubasOC0pzeKcWlbveZtearyUf4YFpp89aLWbWGCu2nc8xCWgnVu4vb7qDFoSOjL1UV
wKCH4Du9tdPXc33myuDCRFyIThTB0zxeSIum7tUQdKpOOUSlT1jk+rJUm1VaATSqL5n3nvtK6iK8
Ecz4hFL8ONVthtZCZfedMyAOGZBwwt2F0Y7ZN5y/NDlk9GxlBMK+/sgzb7JC9Rxch07TiFLi7EyP
aU6JIkw6lBjQl+wfDFRxxhALcUDt8AkFggLiDk7sQqn+wSWpkPei403ZwUa46eMX2yhV1VWmgXxE
caJQ4mMHJ6XBLgdJ7Avt73OTq3MNT9gB8rN5XxGxRlsbErdzKNEvM9hpEidHiGCHkR+KIS6WcMa2
8fsLEceZKunkpiQs9hF4chStP35iaQM6z2z8M2ztl9tCr69QISkKVHOyl4BmQGa+or8Io9zb+Il9
38ngWfAS+HqNz10aICamO4vGxKcgZCyqAIKl0jkePCUfHG6rq6cAIS4XpyIgfqvauFRUOTvfGpCG
6cROZ/bjd6MYWvRpwnd3hL7IC61zvUJ35zaEZo4y3MpEsy9uLryEZ/cyDzyiNDg4sLVmGwrVCbWj
Ed85sp1gpgZ61IPm4SoICUubaKrNR9B+PfuIQRRSwUq1+/sTjUC9QszHFlMm1NqHV781MctTmOgB
tDuyPDxLQ+qv09pzjEPfqRfO7rkLirqiTWQFtuLTvTiqelWXVsMFVfigKhskKRXYpI9+QlGGhsvX
H3emzakohs7cGjx9NP1ngaShw5pudMFx7YcNis/b4pc8Gq/UcJuhXw8RQY59i2LChZf+0+61p/NK
hY4sXRjvUMAPkxpktK0yEEelLC+LwFhi6kCuOIkQThCgbkXf6+9+6fuQ2HRjRMImnvc29M4LGhXQ
uQMsIl8oSbmRsv5gZ0g+0GPILePoFiOk7h6RCWQR7y8M/2ldGZ7bkLx9Au3w9nzcRqIIhG90lAck
gTqAEn4vrmy7LhcFj/EyN5LfsPN/YN96Y1nItErProjeNOzQTBXRQ3vASybun5XWXXz9u97Tsw9B
7fS7CD1ssJUg3ubliwqyd8c9AoZHsd8QZriXms3Q1Fvdd8VSk0pr2Sv14MhBbixs1NTkcIlJzXWK
I+fi2Y83dvwUt/HR6vxbFA5+mgIhxkKuTyFiOQEtPFfw0o1QSRAH1/ZqOG5819ynibfivbzUvzk3
ybaABDLVYfCknd1QjRdi01QDWqjCDpljUCPJCAi9W8Pyd/S8u3Q3nR/PnKpvUzg1T8NqrTQGIZBv
C2vtVJTdOhhfM/9+6pZPTdJUrnZq21+l8UMchKseL6MO6EBZxcu49x4Mw3qKDflChPO5fsqKEjtj
DKLTzhTKdI3/kaZ4wVCZTc8kROIBAqSw10qYHPn1B4SuYqVDMKRZa5m6N1z1lHarvgCRDcZy+fXO
+vxMTr8D8W8qYzRpPl3cUqsPde3SPM8D+ShPJgtVcsKP5QeX6cotBgfT3YOtB9+rxoKoA9ImRh86
uXB9v1vnzDc4GAaBpytWUsb83KtoLXayPmE51fhgocAMtf+oD+tceAjaIxzZdN5dYJdg9/MV1KLb
3ODdphDvDu2q7unTkIA0uXAM075ryfp7Ydx13nB6DUf3sdRpo0AG+nruJpfmj6kmdxTYB95Ypu8z
+gTV8TyXAuaOOsLBYw/B1dQffS14LhEQ9YsoRdxDpeFHk3YJPH4bhEhp6Fq1Q4eH5iWwgN46qnny
ovMPy6z5ETd94MQS9NXRnRx6YV2iT0lj4sKF8rk6AlTAkqlMcCiAds4LA56ao/QDKN/RrGSZFNZ3
5KUkOT/pMFnUOvqOPM8u77Kl3SfLIBAPpXYRuzPdpR+X3BTAdyfoAOUJEoyPJ2AoIls3M3T1A1l6
VCap6KRfuE25S7ruR4XWRBNhv3Xs0+BA6yPCGurr5fv8qnKTTnB1rlOMsT91n4xWkdDzoEMYDNo9
Rl72mB51t7uKOuQy4lWVEav2jhYab18P/PlZZVwOPwGaPG322Wte+2aliZYP9xXtVCEeIfnSMTJ+
1FgjT9VvdbgIQZ3mcj7XEyiLEqxqfIap1F2EFCZef07tKz9rpT9ahbjVXIi9Q/YdE91s7K47XdsO
UIsubLXPt6+pMCbOJPyP+sV0iP646LReT1u0e6BHkr/B2V7VzbjB62+ft/UCfZELN8mZnc3s8pns
bt4Yff6EQ99E8Mmk46J47lvNU6kJFDWKqIASBEgMnHTTTK5D0a3a8WjX9Ru59+vXK3x+a01gFdM0
2VnzvV2EUdNZiT04OSwwAzp64cZHJB3udLQUm1UVYZV00PPo7utxP9W+ptjAACtJiQRI2LwpN0iy
pKuuOThNyaVNFxMlj1VivoI8uFSQOrejgL6AdyS1YrxZwD30bhHjFkFDBfcIOG7ATUw7/5Fq1xk2
FnW8CFoJD0X/O6v//euvPLOjhGET6BMjsrPmhX3PjeoeIU2yGyycB5WWfU0UI/8WQOAQnLwQ6k8P
8fzo0DWjjmrLPNTzPBK7GRsCNi+KBphqYj/AttwmVXOwe/c4dQ6JJE+XDNPfp28+KtcjLQS28OfE
EVMGNHhG7ojQzWj1yj/hrb2iIcu1/pS7MqS5ddhV33B42xp4y3i9u8KbYaP2SPFKt4pcXcNhQQEX
fby/P/noPVJKZuZleV60iKQqbbSoA65AP6Pr6uuuU7ZxgeVSTgHhUhXs3OQD4uBtNahVEJR/vDz8
Fi+ZPqVth4s35qtTVnDKEc3PbBwhdBt/On+HhPCl4OzM00QPmQREmRDzdBA+Dtuzm4WQ2GGGFu6h
vsOF9R2EODGM1CeuifWMCM8W+SIqU2NxI+qI9kFw4TCfu0QAzEx2a6QjnLTZxye0BAu3FnQwSv9e
T7xfpYfqo3+L4+naVNcCgZ4I78BFbSg/v15k+cy8U3TUub1oHGABPU3QH5f2EFIXqlApdjSU6rvW
W6t9v0HoQVTmlWcjsGn0OL+5zxO03k3il6yof/Widowag3dpPPpVuPM6/Wj0NxMb6MKvmxKE2eFg
501xK36tKrnpx1+XAXMaU5s9CN5si8UVdqm/Wh7UxQBApDfzfRKg0GVAP8XTHDCNHThf/4IzNxBg
EZWcnN4eEMjZCy5KpULxraGzmoirxLTeuoh2/rjmWV9Fo3RhI5y51QkUqKuAcMCabR6rFa3bayo3
rONpxqOu17s46q+kUH5RQvlS1ezczscZDoIT1ytEhdnO98FTd5XMWLV8k6v+ccJ1ekqwzxP6NkiL
cic5KrLGfvkIytOKLgVl5zYe9Dubex2uIVi1j0sb5kGGdAWpbFVoW5+qel9qWEiyy4bCiar+qs7W
Km2Nr9fzzKgKCHoqhZPZ+acXBZ+UwJJy+GNYtlzrstPp96qE2ZLXHXrMY5to2Y/2hezh3PF+p9bR
ROGPT5tI8ipgjEXTO37onRr8/jxfepDa7lQm+1reufIdjGWqpnBr/8HXwhag0s39bVuz/NtIu7Yt
fXpJag/PuPnW5/hTysigaNscFr0PaeKfhaBUu2HjwOMg3J8HDK6GvZaksrI4kUjRuHMr/6FFo1zW
ML7dYS0O7XsJl2H39cdOl+TsrlCoIwEyY0PziMyOaieXNf4eGVd5F+59FWNMiun5aN3LY7Ow0TuW
UGT9esjzKwvgwpq4NBQ4Zq0bGWOboOyRK42UcO8KD0cP6yFI1SXmGcuyhrgX4joSoJbj33499Nmv
/WPk2df2qkCD2uBmDElAw/HZokOXFcsq1jf9gAWQewlkcuYmpNrLLoIjSod3fl8gs524BsabdGo6
qijNXkcMWR9Rgjd4KdQLcfWZm5CavgWIAFAFkMnZixgMpRwIc0K0IAWR9SD2wHT20o1bNZuvJ/Jc
AEYZ0IIZaFks5LwnFPS+niqwiZxaBBsceGHKqwj24zu86bHsc0Q57F0Z8w897o+62S8NhAUKXYcB
WrZbucl/98i863lmraIht7BF+dtNMoJSEIOg3cityK9mVzXaCVGqD0xGqKh7AuIN6PONS7kEbvAa
rug/SJeRpZyo0TooYsSlPl7NbTgGcTzBibzQW+NJfxxF+oKqGF6ux34SS/fX1fg09iRVX6/FuU1N
t5nHgFRKASj7cWDFSgoz8wNCTlN/L0P3XBt4FjsmepqB1K0reFZfD3nuQdCZX6CYGuURe/6tI07y
KPoNDhYhC2UAEoMoEFr86fDS9zkFk3GbQNb8etBz32lAO4eqKVPqndcF8BEvBh3QiqN62QL3nW2k
5dfoUTopYkxW018hdnppm59J47gVUQIgk9I+l7DKoi7dQuf81hGo6Ag6InUWpMR2Q/8se9WiD6Ha
YZqi59aFoc9NMeAscL/U2Ul0/h9n57EcN7K07StCBLzZotGOnhQpww1CGo7gvcfV/0/xnP87anRH
I2ZmoRiFFtUok5WV+ZrFqiJ0HQf67IyEqWRvtuBUDdEeQ5pcR/cl/j4jqO4bKx2NSwGEHgp8OWQF
KDYu42PZ9AijMGhfRrjaNkfSHdR6Ne9ftFjZPjwdoJ5+khaXdY9x7mK0nhgKlaO9CqIqN2ZkJeWN
2vgrUf/iVDIQL34okiAOTw9IWg9DjEEC4C7KijK8Uazab8XTEOn8DZPP6gXfJ20tL71UalF5Bf7f
uOrpuGjIyXMq8UrQYqSFfqAui1i/7Wrx46RzbDKgpfkt2tlu9ij4h//itGhUz2XgVefsszbW5NiW
KVAjsnjnxMO2aZ27JC4Qz3lRZxoLdFqvj3jxXhcgOsE0uwBLQFTVn/uO27WfYHWWSrSXkgBNivox
HZA8tlCai/ptgzi/Vv6rdJHiNXgB8Q4gKp1O9pw02Ff0NVXDAQ51vBN2vmU+7xFjEZ5e5eDG9xBN
V95a5zQKsY3p1lACged0VijWpLTvwhwEWamhgNbzGp1mCxEbLfe06l7ysdRQUckxMvUvg25FEHbH
Mc080blA0L12m8nf90N6j42WZw94fPJ4qfGpxaVSU/yd3q0xcS9FUXhJFFbZFnBeFvMUVtWkYiE3
engL78tA3htzhiPSsI9qHMUtT1XXiJgXR6RrKHDVFo3a5TEAze44nTp6chfslNnf5rDpWzIBo3/X
GTyP1mgLl7IuKuYOC0OznQvjdC80Gj4nKEwSO2Fe6rX8oDSZZ6GVGkbKwV/dBBc/EEEWGdQXKMJl
c9/WtXkY9IFaeGTcdG13dOr8rk+rR2Nv5Mk2MKuVPO/i93HCGIvWGPyd0++r29mxopTvq5372sdu
AKFKIc6Qz4/pvAaSvBQ9SSjRNxGqN2cQfarJMVQgNkwYwl9U2mNNHIvNn02jAsVBwcjaGcraxXtp
ULE5RaObBtLydvB9XACCrmYFDWjpavAS4tslJ0jsYgxX5I6b1eqzBA3pegi7OCzlO1aRtgdB7HRi
saGZmiZk2GyK8BlOniUgLyFy74IlnyfpO8QSEym666NevCiAshFK6LXQ5Ftcu/MUo4CmMGzU4bbX
bOPgVzp/UVQYg5saxwfR9ehTy/UxtGjHf5FWOSRUuk7xhPf94pvzCjPJXOYiLv8aZmM36Nhd1Git
U7zLk2GTo0p3/XMvTbIDKIRWPa3ds35zmaW62mJH+gm6rSVyjfhAcee+krWbTHobE8sdjX+VnlMb
knkVsa+QdT1dWuAb8KADYJnK1B5jVdgLQboroICGKT403TFO03fF/jub03/eQyZT/mNocZz/qBYm
WdNKU88Mz/CBkglxMtSM8Tki0mLYwWqbWx2dHPIgLTgmQuUX6t31OT8HIIlsnWQd1CDsnzPBKBQG
VTkINT5fnhlGQzMR09R4Y70ngmFBZlu/tbhVSavs64tpARVxQT8SUlXLpHLS6xaaGMjQwnoQFiJu
O36tO/lbVVdHABk3OZBgp8DojfD5beWzRaRfljcwmjbpJmqXkEGlQmIwB0A/Jv9LPuVPgl0kUr9A
9t8U1KFb8zEO8Qj/GPG753h+TFEDH6Fe2QMXrggitcBefdbQltnJ1IRG4rcjUGiDtkBDpyTL7/IA
yUon3UT06MtqDYMlNvTi0xmSlEg0u6BOip/0x66THbWqwK6QYJNvjImPxnzutg9x3hxWJllcN2cj
8VYRPHduv2UXIg06x8lqKnWyBVXUT3n84+DWoIaM5EkglXu0HtH/7PAcj1fm9QI+w6ISCk5ENIIo
2i2u+gg/WbzwFL4S+7wqM26AnrljezOU8t/jaL8600cRBcfUDl9ASz23fYmw6a/rE3BxpimCCFSU
0DhZnG/HjLGdwI7ba5TwO4I6Tnpf9MmDLmm/rw90cReJpim6Gjp34yKGtZizSSNi/B6udr0rUZCV
e+zAlQldyxYPYBJgF2XUNfzvMt0g0xCdaSgDKj2PM1keXKnVoFcH/AAV1Bl8Hr3fGyTnssc6W8M+
Lb9QDIX2ANGSchEFjUVpsEatAJonQo0yxrjW+KFlNEsHybW7Q5RVPJ3mf3j7iQHpCJO5w0CDgr2Y
0mLQ1GZOGHBM3u3gcTR/oKYamAeR48Rfry/fWSQUg9G15LN497KKi4eo5sw6yb/dIt71HVnXZ6f7
yNqbBOAtFfTOy7sf1wdc3rSf49EKEpx7qibaYmOG8Lt0I7UQDK8+ovGlw9kLOzcX3nKOsWr4u/FX
nkMXdgosQkOg0pGWIh6cxpzYwI0Gt6vey2O8J3N8lHHrmTp/r83HZH65/nVnZ5/PE3w5AVEBRXBW
casmySnLOunRzsMS20n2OUrFcVcfTDQ+nHjnj80mhHY7G/ZtFnUP432vP/2b30Dw4QkD0umsKNVm
sp3hM957YfQytHf96AOXlvdW5O8NoXyK365cWjt5Sm5rPBBcNVl5dYsN+mfwFZOAvo1D7NXgUS43
sC5RlarjuPPqPHexpGjLr2H1Mg9rkfbS0pK0kT6AHAGStNi7OFZrCipOnZeCpgya7Fhrb8KVCLHl
XdF8WZnWCztX9NcEQJsE8eyV6oNqGo1ME14H0F4bSHGwLv3RnZtns3rKZo2HwA/AURucwgz9HWmp
7QAKULX/UlmB4TA4P3R1ra15lkR9zrUNKAlpE9pgy1s8wfSlS3jwe6PxgevHy+RYuyz4sBPr1sff
uuwwKYtqyJpfJyVauekuREbW939jL+YfrF5TKhNBOM2lgym3e6tvvFR9Q4Z2N9b1e4Cj6vVFuDwi
2A14VTryk9rpYfatuaw6v+48quiu0EtxNM2NgDU7/Z3R0FdfhTdfHhEYNze6uNIX8UqrdaxBaFZ4
ejjsWeC5e6OzsO8lFKsQZfbHv69/4cVdZv9vPPF7/kiRpjiuG7PuOnzuiRS9tqGg4OLwu5GVeFt8
hEm3G/Of18e8dAmAzKHIyhtEoWi/iJGt06VzXWDWhsvVIdd+4XOHInGyMeq/JE3bDebWkBEwjtTD
ysDi7lxGCkKFgOpQlgRNevq1ed0jXK9ioNiXj04dbAaJbE15D7VtWhyzce/nPRRHRLr770KVba8l
D5N2XPkRl6aczxccBM7QGfMXc/ZYLsqs8yz8blQFoaKIhkzhml8T1eeFoHty+WKa25BUJvVxD6ep
no0Kfqilax7sDn/wCuPMaWUnXIqiQEko5PHb6J8t5ialTBv4JTdzpLymWQxfoduQ8W6CbE1V82IQ
QTcYrQGh6HGmSaeEUpD3qd9S+P4r+g1+x63UxzgZXDqSBeLvRetl8ss4vF6f+c8Afbb8XJOU4HQa
r5+Ylj82uwOpJBoDLoqw32CdbsycJw/bOHU45lgT/uj+wpS4LPaS/D71D0W04+p2Xh2saeSb0PTs
lXj2CQI5+z1U/ynRifxkmczWUWKYeL91wNxv8l5xleCJoqUrSa+D/7VR7yYsJTCDmOND377Nw3uA
N1X13S/uqVt28nPZPX/ti8wdx52Z7TFsc7XoQcdh4fq0nTU6Rcwn1AuNCko05Bqnp0ZCPBTQAa47
anY7QhGS0ZqfN6US4sQsHyLrSUVXr3F+mQ7uBy1Ks/Zt028SXLZzCZO4HRi1lV8kRjybOCF2DMrM
JldeVP9a7N/11C+58atg0wABNsfqbiSC8dhFXz7OjrL8EChvtfA7MvA0lrKbNE1dc3ZW1vBiBsYW
JvfgWeAAWzidnCZUzZQsnslBc2zEvEkOhpsof0nCDKH7Bvc8BFAw67a5PToU67WbMlg5uWd5CQ0O
6q5cT4A7kXpcxHDa0BmWLVPrUeBya2gvORiNDNNqODLdSq51/r1iMDqsNHgJFlACTr93CtomqNIZ
Of8QXS+qkd+c5u/Kv3EmFFy2TeQ1wDzpmEE5luWVyf68/U7WfTH44j5W6bkHrcXgtnLTRc/Yzbqy
uRlrbwi/zBampJvKwP2X2ZZ2kBMi+X6wt2XqaumzbG9mVD5jSvA/WlglFjazuLThRinRWcT+Ukj7
2/GW3soBaMpODZ/K+bFqXxPnuZMxPdM7MMJoxRSvMv4Wtlxs6G1t8jDdaHO5UaZnjJoCa5vaP/QO
Ay6yT6PtvQGLb17gbmiD8g13tXwT9B9Ri0tBYm17/5DMbhffFHQDsscGA/frB+XsqmG+iLECgmsQ
Z5ZliVhJM4T38TBu4zeb8lJaSNscyJ6Dd2gXbSziXGZur495VsoVJFle5gIZiJjMmaxWKkldHEtD
4zkKni1KjtF8grEa7TArxaXDLZL3GEn0KfgRGitvkQvfi5IAXyykBEzyttPNmWeJMzmF3QjKjKIF
bmO+4vQuabprbcbw2CX/VFjy81v/GHCxIeW85i0bYctdkElE2OeYrbEhWqItG28CyZUijgWdTqg6
K0v7WdZZnAVVdsgSUQ0ii5AXMdBJg5x7lG8tESqxgtusQMAAoTLDxlI6QrdE/Z0y+YaJjNuAVQkK
m/U44P+8ks9cnPM/fsciK6+R7XAKjd/hz7lXUtsUgIhy6LeTjJE19IhkQvJ1JeSdCc+LiVeQzBFB
j8tzGfOmRpOrPDJRyqh+tM2X2jm0yaufYjj4RbL3dvd3jzsJD5K4jTxj3/h4eaGus0uq/YA8fv5T
XuWsnd/m4icpICKF+iRpspioP7IL1SlnZ0j5SdzHSn2wrIMz3Zo1nh3fS5zTuORdbCyl3IOThMSH
Zj9AOCuwEvpWaHfG3ho2KfbqH8awcfwXLV1Zps+X2XK//PHzPpPyP35eUesaQHsqIVhyVPPWyHZJ
5tZPWFjVj/W0sXlDVZjrcS7vsjsZ2Fujc2Jv5+Iw58c7PIATzR17r5W3oeLNxeagqLfO8KxYK/Hj
E1x49kOJVTBvNOjZ8uI6y+I49WeFeVQmHUsgzAopzztp9HVOso84GBDuGrOjI4dbHO+92q6346Ae
U3yJN8NQf0+Cys2VyO383zVU+bn8liTNturJ9A3pMTF/o16H39MhhQ1m3pdRtdF6KP32wR4K7CIQ
IvcTUFI5RtGqs8v9/ADC5WgZz+QAWI2/t/2MOOD3Ov3ZlG9JpT9Fsryr6LJT8Y2Qh2sl5Se1YFfO
X1V+Yvs1TrxqMm/D7i3GstSEWEIaZ9zrGfZY4NOlu1Cqth22cL78FMi/O+0pYiM7vZfQYUzFh1Q3
BQ+TwprfwiLZpVp91NIUZ3BQRmtIKvMstRK7mMKjwF9Culre74bjB+NYCINd8St3zc/gtnpGraQs
vYnb8TbuDnO47zUvUA+Kuc81r5u2w7iBOz7gT0QBRsVdGGvZp6Oh3shx4gor9Tn/YINvDQNm5Q7B
W06f9qzct++ZMPMa863D9fwb6u6dJD1Q2I0xTtA9CoLUP1RcG+NbFLF8e2dKm/RFeah2zlOI3rjZ
fZ1w9or3168wU2yxsy0IN4fMFvXWMwqDXklDoFV6601dsc2/d/kTJl3Fr+BR+tFwSjqK/OZPn2LL
yKZ6zuxbpT4q+lZPD1VNmvdgtUfD/BoW31NnV2FhXPob0Jb6WLplhE/fXspxnlY3iF7u+/ZB0Y9O
+KiaWzT+PPKZWd9JqG2pytfQ2FkNijvRJvgCaM54tOKPYbjNOyD2m+wtK3+ozrBJlGpXBQ/Ia2/C
hBDouw1OI4+aDw6xRDENpZfuA5rbXRQUK5n4pYkS4Fl6hxDkzl4wk6wWvq0OZINGBkKq40gGW2H7
7ubNu/Akur4wl4ajakyujVwajyaxef+IYUmmKbFk5VRzw3HL5V505kEouSfWbw1/1DxRVwY0LmwE
w6ap4eCMoFP6Px3Q6ZNQGuS09coZXnv57gzBts3W3jNroywi3gh2FoN7RlFx7fJ1524e3ydljSlz
Jjkm7kwyIzh+dPHOCw8ZwJSgxKiLFPitTGOYm8QnwuhItRYz3ttsfnWCxx4eu2hRKngr99BmyzbY
6jUPOdQir6/mpUyREicZIswpGqNLwDeOVkMMhrbxeIUTXAbVvpFCqkL2rzT+Hvaqx6MygMpUOcrG
b59XRhcJ0uKQMzoqGJ/yr8S607X1SZrNMNaoOQyVK3K3tonx0ipc1f/tg6BK8fkS2qJF/eX6yBcy
Juo/gCphWtKxW26qbnCyPo6pXdqRUP4PXBVWe6LlG1OrNsWH4xldvzbVlz5WkGlphNLsOZvqZOoy
8qi48Zoa/YnwDdkP1wlYZXJVKcJLhXIXR8D1+3YlRFxaZQFXhY0DEFlAAU/nOYKrLWeYL3p28q00
PlLJnZo3Mc9W/Cq3jzbgg1xKPSGhIyVrchEX3sZUtGj58x8lvyWKxpwMc6RmXXuh4+Pggt4nVaZq
EMArw6rWPvXCLIMj4fKEZAf1cKmsUk6tZCexU38Crq0a88kKZBCipvmjb0m7Bp0xMjAs5PR/sb4s
qk3qCQKaBuIiC08Tyxk6x6o9reg3Zv/eN5j+ovrRhOCt3/VS8lLlPUBe5vpWvrS4J+Oqp4tb6LXa
yYrNC9xJvaH+aHUkAvaO8d4pbCbh/8O8R0hJgPEM0jVN1wuBE+4bWTdQXa6gszoQ3I0Bf4+atqx5
bCfYKcMPf4zWPlLs0EWkIGji3qHowmBkSYfJkygnirRECv3r1L0YVETR2IUGk3u9DkIppgDXuZra
Ppqj4eZBsGtH2zXll5XJ1s5+h0LribIX1DIcJfTlIkvgl5TJLGGqaNS0oo2OMY9RfyvI1u3mWRTd
epCfjg7/kHeYgQ+ttTIX57GLn4CoAahsiG3Mx+l6G35RWLiblsifYOkJflcopVZoE/QReZ9kADON
buZ0hX11fopPR120qBNTqZOo4sOxkzg0s5Dk9SLUMMF43lVl/rQyz+fHWJCeIKILLUpaP4t5Vuwk
y8LErzw/CjFY5plUK5u+UV2hORCjE94I/Dk8KNKrlaEvLLFg8AkUr+DX2YtHpNGNDdGKDtrs3JgG
DXiDElXmdWp2lyPOa9U9JhHdVmcLxgiiOtBPTACk13/FeZpFyvu/H7E8VkmJpzQ2k7Uny4FXQZTv
I+Mgh6SkcwhBX4I7sra1z08yBEZa9GApUVkj2zrdV1VftbmmwOCrlGKbBJlw+/ZirT0KWTkVU/AS
YaESz3jSNLdQJa8b8qc2TQ8h5CktXpmAC295fg6zz/LzP7yETn8Oec+Q1CGYnd4I6Ufgw9TH3q80
53RnBLIGWUyexwHarEa/M9HMEvdoz1VuWu0WK3I8eR9xXd10OGnaMK9HU9uoxmMB6h52cJjnHnWi
64v2abF2GqX4qRoVWfB9RKmlokA22PYEsq/CSi+GhWS6yMV4M4WHghV0sLhvMRerTWQP7G4bzGCR
5CeLd0Z0zLuf+vyAebprt69jr2+q7ibG2jdB30JUb+owvEFeaBuo1VGy1xQEz9tBGj+cZpwAEPCO
WN7RVdfUam8lFfn7u082b466OyCK0kXvwh/JbPbzHMMxFkXLf17AA7QFzYM+AsW0M2KE0o6dKWkV
+444JpJAYUyRzAYixDjd4huBiCRElJ3ZrIS0C4X005EXW8zq544OZ12hLWKxo8gCkQgVElpidEu/
wXisdchC+VvU9Ds1gnnzcX3LXJh5uiecOzqi3Gzgx063eWdqtdTWfelpAy5d4jkQs8OdYVd0yQEf
5o1OLb1Npn2i+1vjdWX08zDL6EIOTujeCV3709H7BFtuK8b7F3g8xLCD8STNiiuy8Di57/yDTR2m
KdcAzufB7XRU/XTUtJnjyJyUkh4Cq9zdN39zRBSjOaZF4nXWCp3oQoJ0OtxiiodIHTWIEaU3q6EL
gsSdwp08RJsJP4lex9uu3OcBDlwJy4wMEVCelVkWl9VpWOAHfKYtYI1NwEKn31vF+SxxBEov4O3a
xK9qsJMTXAxTbAS0XYhAhi1UB2EXy1SNVwYXk3lt8MUbq42m2EdUhg1Gt0UBYBDthf2K49PbziSq
JERzscyBpN2kDXzuTL2xa7S+qrXweA46EJ1CEFLIW4OqQabjdB6sIEqivp1KL5yTjYpN6/xWzD2C
APlhwN0xaF/DrCEUrqGGzvrqgpYolAB0Gy4GVc3TcUXggxaKAf0cVPt6/nsOHSQhHNfUpuP12b6w
s3naiee0BniffPV0pNAqiraL28KrrclVo3ozVTpySXS9yj2FzZtk/nV9wEvxQ7x2hAqt0FrRFnvL
LK2gKlNcyMNhhNObeZkp78f+YUQoyJzgBI7UwWikh7uit9+uD37haxGeEPRbofTArXf6tVntKxmg
BUhGfnBAr/I+9GEObUJndociwi/m7+vjXdjKQiYb+AjwPoQdl+PpahpomZ17MtmvPBleix/n9SE+
V2hxXEDQAVMHnQ6gbtmvG7gSYjuvC0/SEW1Et6aNjfswN+6tsthN6bdWQ9ZYGRCqtt/aaXDNzP4S
jajrFMUvR+8/qiTAHUYydc9P8DV0rC+9/RDYuMQYrZt1824KnVd/6H91BobjTRUfoCPXrq0HOSRL
exfFeMxHqvrch39d/7QL7SpIB4LOYhnU7c4Ee0MpzjtryHIvCk109fstVillSRmfW526qcifGiwj
4VJTd0+hPzwBfnMH9efK77hwHHFtFs850QwBNnm6bZDz6p0Mzy9PKpE2aLND6Adf6iq6MYf+tk4f
p6F3baXbSGN21wUGrqv9VpinNCaWxbxzLLVZWfWLUwMmxSY+4JZCafP0J8Vw9MDMlYU3oa8gvFfT
kYx/woZgIBvALCtB9l2e6abFuStiVUhVKpvUfSAnawH7wp1M4/Z/v2Xx9PH1UA2Vsig88cgtRxJH
BJqamqQsTO+EWWNAdI7gjdjBKizo0gnjwWUSSYTuo75YGtJnGCRpVHwyjacs2On5sBv6hrz/IDrX
hS5t9R9FYJBto5bPVZGP5W6Wg7UFEUd5eQxpLArpNWGIayxCdjFatj5PUw5Cq91kxi2tVkr4IMxH
gxYTWQOSOrOJT0smI6dOdj8eVnbppV9ATNXxjhSYjiWTPphTZR6bIvcG+dGipiA0c4U68mTkrkQZ
xU/6nTEGkGeCvXowpLW6/qVTAkEJAWgwtYAaxVL9UWhXMogoWmIQFUKa2NrkVp1xiHmztHHpXf/W
86Eo4QBf0XXOOn7Zi7g61FLZyn6Ve74qHy073DvFsNOagFtsZV3PaxdY11I50ejp4BW7LDfPpRxb
bazjVaXLbjrZD9AL7h3rI/Vvmyx3ZS1+GvrsnwNmGFUIAUH/gYmyVALiuqbd1ioZmNjRc/RxP4fV
LU2kTMItPbpx8hq79n4f59nWb6N7TTKOUTesfPqF2j+rCCodtxkqCzBDTxe0SAIr73HhRK9Q8br8
I26MI88hT6MZmcP1gVlQStOLraRHbU626E5Lirzv7Nm10/lQRNm366t+IR1D5YWdDSWLBhL4gdMf
lCOpIGFcn3lO092QZHhVXKBdpn9WpJtaZ9flVKQHd57k/fWxL+044RDAi0M3uQEWMQ6NkMIqZxWY
BBfOoJClOE+W0BIIoqfrI52/yUkYhIq6wtsWuNTyaZs3dZdIUxljgFrfTeH4PPnSbT3kCX301N7O
5fxkq5W9q2r5px44jxq4S81wkzTZdcV4cLTyRQvJOXIUFLfVZD2HVhWhfIpnr1yo+7opvtY3PWim
2EsHV4NDd/0DTpMsUUfW8I4F644YpTg0i1Uq8mmaqlaKvAgA+pdI+tKBolOQMyZqbuzYWokFhnYS
ec/HWyTpGMoZ5Wj7kTdkDU3g+U1I3g5BWbsjeZ2KvtuszrfyjOKR41NuyYv+xSyBdvjAOtBs9wI5
eMGI/lmrtHIzNvs4eBtQ4RpBfM62vxU2lF1I4oR8f4F6G4681tzDVcclrTRuLPQvs1nlkre/BOO3
yaq/mWP4I35okeHtJBjiQfpj0FukplvFw3Eiocrbv/Ywr1wlgnXU5PXPjmJZV5sboFXIjFW3fcOv
7bs1Ko1+tjbC9kAo3yGCpXCGxDb/I0bPAPFAT6Bc5uTOrqzCnYXoDCUxIMSb3Hpkorbj3IM9qG/L
ULkLNf3htSWydEP5OMgWKAmrezPkyXWy7HkMevAH8MdiihEhPmSK+aUMpscYkmhUu/rOAl7RKYKS
n22m8Td2cUYm3YZSfh+29a3i5/ca/tU4yd22FA6VCu3m0tpXxbG3ih19tsMwKbtJPYzatBLbTo8z
ewbuEry3z0hCLF1yz/Qx1jtHYs8EM8+dAF7E9JzJH3b3cf0sLIQO/jMQt7HgEuJVSbHqdMI1u9d7
bCI5zA1l0BtdQeRsAO2YN4gQRy/OdDep9mOLX01tO19MKXl3aP+/j/aDhItAlm6GSLupfFtzCw34
4KCQXCbP13/kIpn8/z+SVh/MEQBSy+umSlrdnMck9kIqJ3LcfjOb6kuWziGUwMnVsQAuzNTVuwe0
8Doe2nmy8+XywZeqldLaAm3931+CrhZPXqzZz/p+daFmlLXyGHMx3+264T7L6y+zVH+r4uF+gHas
dtbNGDg3kl0+9UP1Yijqo6Yi86J9CXtesIO6k/0c8YryPtbVOxU5OUWhGr8yY6cp739/p1DEQtOO
B95Su8A0UFNO9CKm1Hkf6TeK/auubyrr2Bl/d6QFfghc/PX6mAsx6/MxRRz84+xqZSCNnRhTzmO3
isqHvDD2zl9pUexkqb+nQmCWN6Wa36aE9CithPLyQzi/zMr9OJHypSEiIsoO1769Et1DkMcq9reR
qJBvxicKptd/rnVhigAY8mZCAw+O1+e///lzGxxaC5+lrKrxSdKrXaNgjlp+GfTy70w2bktHf9Dz
4GhRv5sm7dPdl/bKXhvsY9Zp9137ns5fi6EG7WM9aJPybao23aRuFPTAer0F067egvvY1HUL/KUD
nZt4AN7lwvihat2TnCA6EGQbbXQojwZ7O5gOKhp/epS6c88MSl5h/6iHTSPRVlakrdHpN2VS3hgT
NsP8ncfCVsm+Sra0nUNlqw6xZyFZWZcA6jtPgXBQavQRmuRZruuXqqueRX9nHqwf6tw/BXiQBVP6
pYiBLWnDu9OvVG4WxeDP/YA1PaIttqqDNlk+/G09wY7ZZD9Uw+zG4Z0jbWYefEO31aq7CDBCMT/F
CCz6r3IBjHVN4/0sM0blW6h38KewElq2O9JaUW1/UntPiuS9EO/yTWTd036rWwmY+ng/0TqQURC5
vq/Oi6Of49JnoypHRn7WspCNztZjGTP0NtoGwg6ahltQRa5eofNvNlSwXqV905TIQLebkLbLyg/Q
T/INRGD4AZQFQXrgTHKen9XygO1nDwDQzHArKh6KYIR+EdGwB0EVv5rHvErId+gBUDKdFNqs6bNJ
knD9Z5ze5P/9FfwCilgs/pmSXB3JqmRHeMJX5rCVeOalKCDUcnNsmuGoVMauQljs+pDn+bf4cgpa
5A70XAARn0agQYsbp6jt3ouT6EY8LyeAy0lwi27pJpUPdvzGunCW1srvl7YalSBU2qi/gAxYPPfI
gxHFVZnxEZ92jX7i3CKIpCmu5fsP9oAitNYckQJaCWGnScJ/p5iKGpucxwQSBIvP9asgtzAk8dTa
uDFC7K3z5rFtfoWduqbaefZ2Z2bpzQsqLO/ZMwUxNY4KrUqnwRt5YjgKDOCu3OMq/mrjqFqoH8Ug
32ZJdwt24lEbmrukWpUmPI3X//naT19rhb0tAFanXyu1SV1r0zB4+UeQDAcxcK0iKqLIr2r3RS3N
xi30ey38urKpTtP3/46LAh+xXQNBaixSUrapHuU1pjcBSOcYfPGQVgjDpndyC4vJ2UPK2shquzHQ
azZFKztVN8jfrJzqS1sM4aP/+xXW6dcnqt2HsdoMn57Rn2ZdwHOLZDgWBNgACfCmkHbCGWLl6y/O
OupbFMJh2pwl5AmWxqU21oMnomeCz4ra4Uk2UuA0212RJbdIuLqhNO7lNF/ZdBc+WRNwMkhI+Muf
SX/JpdQMiYEniQEso25vcj/agEDWDo75anCTocuxUtcQk3hSI0PdGCVCbAq4tCjsLl6Gs9WAyjDC
AeQeneVZv4eXm01cr5azBTKxEq4ujqagL0ZKC4ptmaMBJtIkv+R9U7eGOw5gb3Qaw/ldJX8tnTVv
1ouTSR9dAH4wX1hqiHaRWoZBQGjs1O4obDErIJCjRc8OT/gRIoviV99t3tvX948owZzNKLQVhB3R
mDqjsSsFOFSj4qkgDGgSxTg2hcLCrWFoL0V+9MJ5HAC6NCiCLEpBsaRAoZLN3tOTYPfpOkZXrrKi
myRGd8nAicBoN7Uk8cnSyjJenFmqmjoa1cDjlnHJn+K5KBOg7SL4+917gmpcWmR3WDJmfGxiY5MV
Sbvr83rhdqXAyC1PPRORi2XZT3ICqcfbYvAEVAnb3Zs2erXM7ohtn7CGcf5VVgFBjkVkUFqv2uKh
mCHWUvh1wmtc67cCPRK02qGKiqd4vGv1Pa/xvYpyaMRNbyUdCVaFdPYhr6wVmamLX/7H71hcA6Md
RglSd/8xBcvz79r4NVSCXdx+Haks0+q/PtGLLPYz/KN9Ie48GmTnMndxXqNDY3JKjXi8FTJ3PbrY
wqko2dCCfiqkcNOG2T7WsU1Jiie/Tt8Scw2yfSmppAiArDJ1EYEsEGH6j8dKXw6B0RkklW0c7XOD
6o4NMD43t2oheTMFdD+WthGwVyB8FT57XbAyD5d2OeVFG7E/IE2oHZ3+AFJa8KHUCnhiCBLYQHMd
balmIyvfIhCRKb3v3F6LHpcGFU5RPM5E+3DZ5rfLQK/yues9TaGoid5RiCCOvecx1isZ3jj3yTCv
5FTnxGDuAHjcEP3EC59M8vRDZ7Vq5Ljn1kF992kqkBqqD1WsAigeABK/jvUXWoKbtNxaqXUUHT7Z
HPclJi+hZbtBfS86/Xjwrez68660+FmUxcimcXmhUnP6s+wsw/YjMpBg6fDNso+Qy7v4Vu97tyxx
ZuVFI78LtDG1nJXM49KB+2Pkpd2vXMC4NCOSW8GBEx7OVfC3H/0K1fdAlN7r1ffLhZSDBRAyM7wZ
0SdabLUQolMSDdCyzEg/aMOtQC91A88nJCra8MWfvmXUTbtszR300n2Mmg69C6EddKb5qadBNNRZ
j+ZLh0FRNVBDQjOPlKr22xcl8VdC+MXhKNVr3I6E8bN7o4tHdRih00YcZU2CiavTS1GfjTxFcmRN
7vHiaDjaGtiXkMovX6VJUGdqV/BxWRzupRZCDkymGWd0AZQZlTXs46WTK/YqdFXxx3INrakq1Im2
tJf3QLwoTAupzqn9QXfOlbAFCwx/W5Zr8pIXT4kAMxOmCJLEjdNTEoO6k4xBgaJs7ALt1Q83cvjh
hAbPXGnLrTSmxV7W92PjrPQULiYgBjkqXnJIFsFFOR25851aVwBO0txEVlLRD7HfHEW1YY79O+19
bGpPbwEh2mse2ReOJ2k5TTgqLOBxllAc8hs4kI3UwV2jqW7Q42rCm0au0O8WuDP9ZgC3cv1OvLCX
WFPRQ2VDgTwSL6Y/LiO7aiMaPLjIGgoVL4zx1Drehu1dIpm0IdfuvgtbCWgTNy/sazxZlgE5D/Sx
aXMDCo2ExmwIYlOkF7G5Ucr+VtujBUsNP135xIuDmvC/hBo+N+/iE60uySYHMwPv3gL8qkYUS9IZ
tJnk1fTLY6nafVyf00sbCM7zp1QnjWMqCaeTWoOdHMlseiTzj735S/DLQ64SLQS2oL3G8itIkz1m
Bv9mWLwMQNnja3UWbP1A77Ux4MTIPREIkWeh2e0P6d0Yf5PSW7RYXaGsa5n/WLqSMpVO9w14iNCd
OmOxOLHdSq1NRFJUwNh1gcqDpw499VVk2OM720Gn5EfbV/s2WTO3uhQnBGYHj2JueVTGFknkpOb2
nMssb1FBNiCZ7RODZ8k3R8q2tD7pFI2C6xpjkqGma7n7peMjEFF0rMGonjEvpFYb1VoHFJnVyVbR
8htu2Nso+tmrIPCTeQ2Te+E6FZiP/8fZee1GrmRr+okI0JtbJjOVSnmpSlWlG6Isvfd8+vOFDmZ2
JZkjzt7daKABARUkM2LFMr8RxE8BvFjCHkAiwuVgcIIUXuqVgQPKBYcgDP+UGX2aXwCylGi6modN
+16xYxe1nxCktsSNA3JbX4REY0JfBQtbxkTgXAQvS3S5ExwaUO52DQsfQAaeoH5EkLK6zeUvvjdI
F4prGEREx/MDRc9iNKW6ZmdrBnoY5i4aMDQggTfCL0iow3aBhhAHe7xAN9oIl2oG0GD/LL3IYNSc
AWuJ44qXg0wPaf879rehK1wDmsfcVqdRvjYxkbCLQ0eGo3U3OpaUGwdbv/T1DeAnGvA0oaVy/vqT
01WVrmfsMlUHwQ/SSMqv+uigp+2DHkXI1nthdhIC6mZsnszK/twV/rVdbOkQX4qkMPSojwUOhk7l
+XMo2A32pV4gcBb3T4XVH2zqxnE62s68czAkj6p250tbAJyL4VTgsIVeB127ZYE8alqS5k7bQauB
sf0uY5GOf4om93QHsQSOvRy213OyFcZF5FhserY6zX+BS2Hutth14HUTwOloj8WAiwS0scYftTJf
AsQno8ht2fPfGbQzxk+PmbzVEb702mfLL3ae1hbIZZhIrU2JcZJLvH+wLQNx38v1wRkexHQ06BoX
NsfWRXJhv7Ey8m7Y2FKhrPk1jlUODQ2zCF3tMsfLlItyBopc7S0TD1jAXYMkHfBk2Eflp+Elk56k
ecv0WGym5dcXsx6a4Qh/suvPN1sa9dFcxz5KfvF32/4TgiqDpbnbji7iO64WUpkb0iwkJVluLzsa
UDJl3OlJ/Mw2LULfj05NEXiqBVeeQ2VwzDZO9KWtpWDOB5CRTgBwz/OXk/JaJiNBk9Ipw70BgM4c
eTVVP/aT/Wn4Ou4sePo5NJM4PpK/vWwsfyGegveBxiRqFrBNi4NsJ8lkpikHOZGGfV4/BJPzXBQN
Br5ViSQJnKCa/wOubjeYm4tfiCLot5MtgDqiLF/WE3UKlTzpWbzqw68h1JFOir+NUf5kVc6zIJi0
Sb7vZ9+VpfzRd9qbLHNuFWjBwazQrjZ2U9HehI5e77TuuaDo2vg46zudHhwoPAjQoqJb7Ycq0Ie+
9hvP5Gew9R3AtF3ShFe+HTx3IVNX3Xjp2/zN9/FyM+2XZMr5288yne/bQHoV4ZcRy0ZRst6kpM3k
zmJEhKjY8gqQcTLORoRwvbr41hEEhnA4dOOnIHtTreQUZ5tA24sLYo0C0Fs0JZcOYMPEHnWU8V2q
KFK+gdSGfiWMO4z8qVd3+ZCJ5MObXaykXCSOgYAJvWOkMaJjB1hH537c+GHWYUmUDv880mLXKqg1
R/6AcFPZ6JjQmq6udtS+0P4qmGFWv8+a6prS/xkwgGt+jZGlEJrdqZkdN55kfX5Qq4LYi8gYTQ1U
kM+Pb5DMSgnCqvaMEg5khrpc2e1i2Hd2M+yLqD+URXnd+NGeIHrYWHudiom1ISJSFZMKLZu3bT6b
UtuqNSqjD4b82PW3GG4jCFZHCrnB5MrhbR79lpwtF+T1sTUA/HID44IgcL+Lrx9McGHQVas9x4ld
wcurC7pjNe/fPwj2tJCQKoenjbddb0NWZVzHdcTYARDM4ku3hak0elajRWC6M6M5oW5R4no0aIdE
Oxr+7Fp69L4L/o+nlqDmaU6zs3vCeYXPVhDutXbrerrQxqU9IFyaIXZDCl1iTnRZgi7qB2jJknxW
Gc1kcHutDLe5D06i8BFca7GuVSTH9ymN9W3j46wPBAUMgsLvVP71XB42vzGpkYOpLK4FUYuN2AkN
VrV4E4+S4ereK8m71hbQmPc8STgXSHmydRxEBX1+g0JRBLksAhPJ+VIwwknqdmgqDVkBVILi5hPa
Q1ASGLAiYe3vxjxwBVPwJU72uvON3fPxZ1jHa1YnIlJpAwBam6vJHVKLCRT/0MQ3gcZm810d63sL
fG4EVOLjxRb4NTFDYDUTKhE3F9Pr93L0r4ZJCtSnnKKoYevX73ZjAvUvbMfA/FyJn99RTtId2q1l
XO8SwRyx0lslVbeCoThui2+O96YAKdCUY8a56DHYxqQXxYS95luYzI8SNrKCRltbKPUB8GvG9kGg
CAT/WqQwVtyj5ift+5RhVuf92fgoIhdbPYzoHwltBwC5i0zZRl0nQZWqQg6pApXET3APc9XN0lc7
+G2V8H+qyk2pFsvrACGCunNVNy63IuM6qTL4Fv88xSJWDL3E/TtRfzTd7ZQmGNC89dMzO/Oljk9y
/lTbOJlIBuSl2MugbXz8ES7ERwH1BMChMV2i5X0eqabcV+ZesRA/aOudaPno4fQ+RssiY6e2/DZj
f/DVz/9hVYR/DFPB+wcm3/mq2RTEedEasAajq3Ts9+LHz6Giv8vp4d8pQc2pzY1p/oWimHYLjS0W
FHOsJWzcLnsJfAKxz7a+VsfgR5RAmzo5gCLhCe3a4tdUohz5nKAj0inWxoe+dARBg9GK4D7CaHdZ
nnD/GPAxS25faFpY7U3jJwTGRSIg6sGpYXpXZh5WQAOD+MmMdjL9Poui7eNPf/ErsNfB9hKF1zfA
AI8z0uK0fgfSiCFe2+9ybuESZXGS3CsBEhMXpBjk2VXmlSXtxnqrUb7Asb5HJARzxCBJ50YiOTjf
ArGT5qYzIslQKLASHGCZ7Q6fnvyxjB8szKNN/2gNP4tEcg1+i7x6RW8OetZ9+4Za2aBZ4Ds/QZIE
+LL1S4kDtwgLpNJCogJTG4LUom8x6lkq2TgEQ9KCHDa/qVezDbixeCNtrZUtIus7kHq5HAki4ZBO
CXniIgoxQpeGUikqb+irh8SZGU/ISPOltfVDnfSfArAYqP97R4scIeMmatSccmPcS4l1mxUTSZVP
1wTk88ZWuZAwinqCkhpZMIAwi0fL7baUs1GtvFqbr4ah24kzKhrfQttI6DLo7VU/9O6AHsPG0hdi
sxiCgglHBVhms55vD6WrrHlU54rOPjp3n+ICf8qSm4Au7YSukyg8Rx1yI+6ZDh0NsVlj9Nk44Nd5
+bzxMBe+g2jTijwBsMOKFDs6E0hLsMNQCcf9kL7MzeimCpxqfboXbEYJ9FFU5bemseWHukDHvx8T
MXHAHYVONRPuxXdAz71BuJv4rCLzioI9AuKnNHebMMAthd7wFO9kcLoV4zoB3qHRvbMKcDXjs2Ym
e5Mk0xoZXv6QAtPLUriY1eDSPdoKKhfudSKKsP0jpXRQ+Dj/uUhvGxUfyNJz8HJjxuVqzeCGAYgA
+7HtpP2ko2kDn06O7nuzvgbNfKIq2hso7cRMjCZd2+qAXsgyz55IXHx/ZTxmNPZZNtmCmA7dkt6P
VOzs9JQ7bybVT2swtibgiW/FsZ7Mt4bkUyn+yz5G5g68IHguyu7lPq7lONP8iNu9rb/O5ZPUekn/
pqKi3BBJxr7diZ0sfjUBxa2k9CjAM01IG0PZSjQu/UZ0peB1s4+BKi22kjz4WRLLIUomesKt63yu
SXrjNL8vuodcda7lMfoinmTq0RuK3gSOxvYh8CGiLyxFg83+uAjxi8gHEZK7mEBLdroU+Z6MaAjn
AoUSNdzpKJxnNiZtqeozB7mqdf+5xGC0MP/0phO5ZbBLN6q0C3GeFjnVGaGXMmTZzepIvxWUZct3
CqgQjQhQaqtwMov1aq8nmhdu2gBeuny5WISYLZsBaRZRk/y1Kxvkn6RZ00ov0glc1ncraHYCtTWg
W1HCbrLLFAvx2yEsELitrvmagPe3xDMuvDjWZSKkcFTXsbXP5npQY6fwSiHzHV+FHQh5d0INxgF+
hwBkjYEcQ4FdYpKW6d1eAIiFhbkf54xqfuGycK347dZtc+HE8ljCUA3yIDYOixjSMNuEsx1wYvP2
urU+0208VYPpSQq3oUN3jy5FW0bol37udfXd1U9IYm4H3Uu/ksDdsCkFgsBZWvrVTdCOUlIj7jFF
O61td5KVXTVXU50cC73dl91zCdQmn4Z94qiniFm7s1UoXTgbPALjSTYLtKil6oQ6FyPJflp6utq7
dZ4dRaY2+4B7camosFA0I2jbjnSI6u4+B+lW4tP18bV3IV7Q5sRklDxdzBPE3//aq05Bu7PMI2QZ
oA77iPiEyOmMUrNTpy2M26Ud+fdSi0QDdT3Lt1KWcrovdRDcCcBNFXY7IQwqpAKa+cu/fTdTZiYo
4D1ACumJnb9bAkkKjx2l8EQbTLicqop0KLT0uHna1l9RrCTiv5iBArQ5XynqdTnrLQM93YwfsXsT
8z/MjHdSvHWALq5EX1zMuJDgXCIGVKlMEqRKCi8niISqeppmcP905/Vhq3lxYcrDW4kOEvMtlNyW
gnWpXuppk6MSPCCtSj7WjNCHjPRUAkfzuTTEQJdZPurKkvvxL7e59GJbmmM0TnI3FF7T1O8GtXNB
870GHyd/N9C4arTULRRnFxAyNpYW2/D8wuKthRUEWhuIo7zzbP86EVVpxEpfISnBEWwOQiokg/CZ
jcCZb6zYweXgfmivkrq/N9CbELgmO8qOGdpmcRHuN66vC6085pkCts0dBkTdFCn0X08jS+CbBhkJ
HMAa7Vjthja7laKrbtCOoqJ8V6c0Jk/IU45V7uab4yDRrFl+DprJAqkGnYDjdP4A6Ji1tt/5HKLx
xaF5XU2cWG6QOPkEhQwoLMMhBFFLotXQbUpqX1ocHiRXqdiGS1COEeq4/Tg2sjwJJxgpu4Y6lW6i
K3PANn53cSsvXxTUOomTAMszzl+8aBI6gwoa0/MFWIBdLzUnwWdq1JuJroxIJP2AjoVCtLJ3ChXR
GG8Y4K0ON4x3xrmAKOhWUZ4uwsjEFQCpCihO0gf7kI8sGgeM8BUKgI/fdlV5iZWEphJ1F4j2ZYvO
TOEka7GZe40BDbLNHvWgvcZSaiNBXzWeWAYtQBNUiHA+WRY28siwbsxYZhyZVYb5dWTau1QLn3rZ
uRWgmCpX8Lffwjy+D2DPfkuxLn0gIawknB4W4WNogjKsGiv3Mkk/IQ5e4iOIiUNkQmck9ZZou6uy
tK9QclbU4DSE3Q0Z/D5Uu5tm2pqWr+498TCYQlui+8hVv2iHSiE0MhNVci8PHh1YYjnBOsi/FxjN
ZE//HynWpd/27/UW116fUagEjs/LN8/CIEq4l3CbeJU/XckJb81RtZoW7jrqPNS1YjAWYnmY7LVi
Y5utkyzenfY36Aj4A+yCxZ1faUWRtCNx3Ih1Vysxhc5ZXWvjJ0XIGHctqkBTekTAm+SmVx6nPrxJ
ZSGjHTsbgf3S4RL6STRi2ffsjPPzXcd1TjuKmzOmYm3yaM/iZP/Gri/0jdfeWGoJowf7Muld3Rds
bWkvRPk6BlCi1x1v5gNrdRLxhUFr80r0t1fj+iq3uzFu0L1SUdavM2nfsbFaYdMx4fet5y9RUj0T
WDwp015x87R3/tdkmr5moPvnUNpZZriR1q4uUPFEDnco/TWav0tlxFDxHWPOubJkNG0FNKnr4m9T
Z/2a4VpbwVb35PIeY+ohOp20uI3FDdWFTR53fcwloQq70Ghftu11UQYHLLv3FRfHUNDlZu85zkve
ocxuDq66BR9dX9S8tSkDgqLaAgq2DHURBBzTN0kbJOlNMK38+tCMsyuiuF1B2ZPBH0GJD4xbY0QY
Qnn5OKCvMyaVL6BS8JPEg19Y9vibJCoMa0Cca1K661Jpr8fG8t1ZeMLBDtX9h44hWO1jPhHOrx+v
vW7zgqtU+Q+fH5zjir2nMkaRih6t3ab+KdTR3zN70BKI1B9UqT/Egiskd4cUkpJgSNGMAXq/F1TG
vO9AgzEN4iDS/Tr21VsWmG4x/P74GddYzPdnRMIf+LTYmKIw/SuRSmhQj7mMWJtocfpztJcdmIbg
SSQKnknSdwgjHwRvVzdQb+22QsKl/YHQjEovHvirOB/n66dzUdlNyzcao8/C2Uk0OYVsaTx3hwR2
g/oulAWo2w+vZPtJqrPDx1/gwrXAXAROLQrYaCnp2vkDtGEyJaVh8QBI5TOTfNJl39XUdGsAI66X
xd17ts7iQ6tTFMitWIceg7B+0ASpBuWveEDtC5XBxokFRA1Xmt17u0HZum8v/tSi9cEIFIFF4uL5
m2ogHsKwRKwqYbxX7Yt032kHIYfb2qRzNJPD7NdgzkgAbomqXwj8TLqgSEMkFULj4u9/bbKqNfTe
qFi5CpWDPITHNEHskDwkr7ecey9kFczXkeU3ZAYsK9irrhpYHGoGcT2SH0TLPqBzQoXGcee6p50R
5RvJ3HqIwRFC6tcW0DdUMtXFLzv782SFFTJAalXsevwfhRyo1WunzOLnBfqq0loVc2ZdmbllfRon
0UlAykE9CyhkhBJuuyXffyHFPHuoRfSf9bBIjYnt5tNFakZUiKdP7z2MjIuHK9d0goOzZW57Kdqe
rbr4obWkzIxZfIpCxicM2zDR05u/KNgj+fhg0rhHuRVJ6H+NshY/AZmkzE0vFMkWuV2SJ0oXjEgO
VPJbrhjvkoeCLqAPxtFiMOHrr70dwnnZwpRcjPHwXYT7q9Ae0Bbf2az1zgwkVp6ZoQvNZRzc04hQ
Si4t3OpCgniLkpQ1hftWppioFRTvrk0oVe9lEzzgPtSPBtCHJup3BfKAYnDxcYxTRRBbBp+/n3Lx
u6h6Gye6JuFnY31nqlfIR3VU6RL0roEItM0QyTdUr71WJ2xgE5mZ5+suQLxZ7FZhMwF4dZT+FNmN
2LOCpzzHG9nRpYSN4CSkSugRMyNeRKdygvbYGRGGbzXCWnzMGbSsjQCUOUt7UU5HIFXQCvMEUChE
l0sgmKaRk6Vx8hgQ5ZG0UXf+Pz4bfXqUj3i4Zb2U6VkYFnaSe/ZnzA2vdJOxBdBLjBgFkko8oDja
stYfcLVFcRDraIBNMte1GV4JIWLB0Qsqc1cb95WRfGttmpWD7O/V9l9n8bi9Ut0A9KJpu6IZyKVW
WYmp4ZVZ39Je9nS9OOjaL93Zouas4ysLWTrTLhUjq5WebCXl42g4c+RZqYxbQefJCPuFcXqcaoYG
827wtzQWL+wMumwK4yNaLbzdknxpxKbdMSmJPGCBdxGwvUg1vR7Pq6CasOSz/Ne41O/tqHtJ6vzJ
oR3S5gNa4+FO+jTlyr6et+h8F0K+aPwhUkxTBJWZpX2HmjfhGCYZj2QxzJvkfVKGV9NcviLo9ZSO
wks8OaZhfks3cFJweVDq734YvCCv9jNQXX+iRWdv5doXfhraCUL1nCEmNMNFEKyQ3CkGDX9aDa+6
0MfmTc52yvjcVi3aq3td2lrw4i9Dx1UUsfw8YM/P7/Wut8Yu7uPII7jA+JvdzJZD0feL96MZgyaK
fVoceLuBc2otY6+L9qhp9L9AkNP4CLSDEtxZQ7+Va61zOouOnEHSzcRPCJUvnotSQlINKUQ2ozzJ
jf4lVuSfffWlDfJ9Ebefoqo6yFlxaig8puE3eNxvjnAfGfqfxfTvAxs0I1nkW0jiiOc5fxiQQI2G
wGqI3i47M6zvM6m5YkMjn7zT57Dc6aXNvYhTq6l8+Yxm5fWsxjLKvEwbEGq8onDcAoZeCGw8EyLh
NGAMeojvXph/JWQdE5YBGcsQ/ml/ncqtO9XOPqjUL3WCkEubBJztrAY02qpuON3q/fxVd7AbLpR8
jwfb9VD7D41+3Wj2q0k5XcuAqSWNuhr2Az3PRAXtvAXAv7C9wWNQ0qvUsoAWF9+x7+VR7gObZy61
286ZqInmz5PinwYVQHqk/UTM8qRk2h9HD5/SKj1qT2Gk3LR1zjB++tU2dborJtT1at+4+vh+vdBY
g/2JAgVtQ8YPtFPOf+Ooa9ssQRzB633ltojUu+dKVu+TYPwMSeWL5kB9Qg0qwsZJHfUr7AK+Zfr1
IFe/e+vfM/vo7wlJIkfwBTTQbefPggl6GknNOKK25XyOmvAZFbRXQxfSTw9Wrd3KMXYUqnYyZP9Z
QK02PoX4589TDZYXdCPqfkggS96ZaqSOnJfx6GkosSJKhCRSvOvV8LZkeJhEfyyUcyKMX2QlPkzC
a9tJbmu7/dEZ4RZrX9SOq0ehi2gZ1B0UIIuASHMVBkkbjO+qCT5sp95urxszfI7n/FHWaQE44b0d
0nnLJ+l14zuIf3y1uMOMSGBcSSAWdWUAlEpmQjG+y0NZA40HEKeNikJ40h3IxMJK5878FBkYXmob
P8KFowLqG291xBC4p5ZbQK6i2JQyq4cPTFUXpLdzgRlH3u+TGGdN4eEF5nDjfVcDEbYdACGhkkRP
V1/2Eelyl3IRSWhU0TQQuihJPl1FI/JYAVrPDjxW6yC6GezKYyZtvPCFNgKrA1ASSS5i7MvattOx
CegMeYCdo3ED+WUNy8HCQKfLjnqHNGDamZ4e4WqlyNV3ORNiETnz/2kjEqzLLtHHUGijCos4FHHO
D1/fxKNkZObg2X7xCNTlaRDmiH6+D+z6pNJ9A+YJ4N+oN26ZNVaKz8/ggnGCgLhQ4p4vTAdHq2XJ
Ht6BTkKXVk2KfZndJXR1A03DPz7+04TRi9qRlZrOczvP0EAZ3oTt77xUd1KA/WujRhyF/koq4tcq
7X8Y2ngvRLU+3iqXdqcjlOJo+Ai5oEUgV6Sqm23JGTylpiYiOgxRfOoRlEhNNmm0M+ItCdN165WP
89eKizyF0lGrgV0go6UD8KXzhinCLjB/2oDCRTr+r9+PuxMgB+00IXy/WM1sTWlExx0sDWZHharj
xe4895jX990Vqs63OrH44xUvbf93ZDkTbYoVID3nv34bZ/OgtPPoBc0PDTGkPlG42iPonf0pe1MC
0q5UfcDy4abXi2fmZn8+fgDxSotgB4yb0TCqLShvy+IH+CufsCX43GqucOcU0Ync7CYwAO9Y5TFF
qvfjpS7sHopEkFMwvsAULyf9WZU3czqpBPUCZWvwcwVuwTgueUldPdYDx34LNXyhxodAi78puRtd
QnLd87eT1XEO+5Gv68BYShkJWdV1ntj5rg/QdCy0kxIYxwIz3yRpSTGk1xFpNjygO5cd7o50e+cS
r90IfxYv6Vw/0419XQStG9i///3HQbCHRES0VFcDvjCfuhJll8GzuhETYP2o9NpdReshaJKTRa89
c5StZPLC4eK+h9OAlKulrgbEgTC/kEwiT6nPV5TMt1WLUuqYuImfHkJd37rVRXhY7jU0RoR6AZkr
yMLzXyOU27GV854EQ3vNY+uQq+31oLYHDWWoYurvo2tj+GxmuyKXd+mMcLQku1NE4Q0DfSPqXmip
YvwDsZrOuRD9XJoqtKUt51hpjN40xadMKu5T7bUJ0qfRvlYbH3Squq9068qR2h8JXLOPf+xLhw5p
QPT/35udy6ZX39dGUFhkGIUSn4QsxyxhQF5f680WUeJdy3L5zfGQASiIFhfJ92JIWI59VDQtOaWV
5I9ONd7Upo4kdf1ZNDskXANVJ36OleiojeG1WvR3WPw+GNywenIo0uKT1fj3DQS0Nv5VyukGpu/S
Bvzr4ZZmJ0A7cb/zh9FrBqyw7e7gRxGoWgnEfOZZebyxAS/tP2EuRn8ZUt+K14mTCX2qCq2ZTMI9
A7yob+k7SOcbzadLvy7tDjAXiMhCGVqE9LhOy6oZkQyk6zZZOrMY7OuYS7eMZ//9Pvp7pcWPi3xD
mMUt2aLgigoWmGN2e9WIdqqx8ekuxe6/VloOgJOAmmAoWakv4KOjKDYoiPJqPWAOOmtw8ieUWz9+
uQtjUIDkolElym94d4vgrWclk8kE7TaBXxEdvAKnLkPpDrHqXFVwCOw/4/SuL5lPgGi4m6stmZeL
O4b+iJDipb251EXCsE1RnBg5JhGBAyDpI36bEkOAj1/10jmALPB/l1nsmK4r8jbTEIkTfecu/N0l
r+Ch6KEeos1h0oU8V2iLQC1FnRRA9SLPrbMg7FsLvRwx4xBgfIuhUVrh46ndtajCC4Up5z/ooYIU
IWlEu0aBT7viTjkdGgNjj2pNlPU3uslYUAD8p+5Gi/I3KWo9J8h3Uq+f1N7+9PHXvdTzAzpO/AMo
wX+XWQAUeL/2I5NXFqIScAkYUgqKa5/Wpdt9RifpOS7/1En61DjDl8zSO2g6mCuNvyVpuqEj9Rrq
yddQtTdqnws/BWkm3SUBhXNIw87vQ3SurSofKbhTBmy5Mz3Z0m2K7EIVG5+S4YsV+9hTb7l/r7e0
AE+TUuMLhuXKkriT+B1dmBgRKtXpD7r1qhLrp/zfzw2Zq8FWoy6EsYaOyfmrGbE8+pKud8Adn7vh
2WmRHZS/JPrGBG99cFgGJCz7SdSvyzb/JGmgfVWl80AkuI1Uu2Xxk1FsOd5VGK5ubKN1U0K0AYk5
pihTAbWdv1NhK+VgzxUq2VN8L6fYkATd7ej4iBr+6iwaZ4XjttGrCnDj45XXFwoL07lHHIBWLYpl
5wvnmlWNfo8gUFf6rikBs8IyUE8P6WZ78UJahPybOKRC2kogcM6X0lNAgxL6Up7K5pMZPo6lDGj7
TzrQr8ckDVEaWsUR6k6W58N5/fhF17eMWF1UIiLerqbNapM2OM+J1cvYNdPXXPkcOl8AwLTpfaxt
zTxXx49UgKKbi5o2KmTWRZOpQeUfyQIGzlHYXFPYfsmt6Q/aN17X9JLbWna0H+ZiCwG6nrQull3U
+wpNTjkRw/wsYYwb6OUpU5P7wa4TFxkIr3eaWwQUbwYbUW5pPHz8hdex8H119pNIPoW+0PkPHBtq
rBo1g7eyva7a8jqbih95NB4kP/+J0cbRwHUqvkvU8JsCtRan7Zu6qG9nEy8HNy3fuiJ7/viJVr+5
eCDGQ7Ta6Hii0bJ4oLSplSliDBuO9UmZbpyOPm8KrQWv+F4u8FozNo7Txd/9rxXF3/8qeYuhMcyq
ZMStVvfAfD5JVvoq1T8Hnx2fxndB/VJX1peP3/Lyr/7Poku0TDcpaVbMvGZjehF1TZRNV1MSeAUO
HpJV7vooOrRxeGc7wcbrXv7J2egop3GuqDjO37dPEsPy+5D5bDpemUW2H5r2tsrmvRHZELbMU5Ll
h1Std01ZoC5hu5Y1eVr56nTFL2TI7rERfdGKLSTtO7jirDLhh6fXLFIR5prq0nnLNsbEl3yC5WhI
t0HUh24Cldc3H4PSKXdl3uRXc8Q8rACmDC49qpzryr+tgxCxz8Cb6+BLFJjoVPlFi59s8bmZOxNa
XnrN2ObXHEu7SW0eom4LsCAOyPqxRV6PWIuA059/TbvCHkbKg8Jz/NYb7c9l5yKtG6DPaWX9zhx+
lGN7bykM328SVApiYAJp6PzY2E6rnu37x/vnKRapQ5i0BTkFEFwTngm/l/u1efLRemySyc0BCVnR
vEda+V4O4q0IsrqNxNJYB5NQMTMBmHf+ARJrtNOqANNdYZJRX6WB8aeTp8C1guIh6NLrQXMOg2zv
5aDBRXj84svOIcQipvmsEMLbfCN+XDxZAjmCgpDAZq5mBUreRE0EJKlOUathsTSBladm4VUVEL2c
8lNaO49DZ4euZoQbtd4qAeFjkEnh1kKRQkRdRK9Jjxwz7PBGDJAvrW1ZcvWyOc1Ge3CS5l6zi3Aj
C7kULvnZUTWmb0G8XBxmVR4srba13OtH7QHG5aEwuxffMO4gfx+laXrGZen64812+R3/WXIxIoOt
plkTXAWAMpy9ODx02H7hoLGnJXWgfb3xSdctUfFNmQkIVXgFYtDiikLxcCwbR8kx1TWuQWe6M0gs
uVduQhwu3RwloKQpXGg+f2q0apIpjd0wHOqND/2uz7w46GIYJ0jM7PSV3GSLZ0amQkHxDMALqdZd
WVJ81xcNfnRmdEw1iPZdhlFi+tq10TEuw2+T1n1BzgQhAFgWoaT8rGSYPRGJm1/rlZdUaYPY9/xq
pdXB0lobgHj0NTa+jqpxsMru0E/D1xzTCHfM7IH203RbWnp2ZTXhpzSNtV3T5IFXjfVtHOtXaTbs
tDI9oor0CDxtdD/+0ddjCY38XSBLeXUgAsvixIfWPQxjKjx6w7e7aLZe7Ti7MhsHLKtsd1i0VKpr
T9/ivr1RguGYdOq+V4PrJkxnl+/a7OLnss3o5pFV+QjeHrMhOMrjcPXxg67qGfJiujnEI8Ac60qj
B5pWRRWoJk191RHKDLvWlYpm//Eq6ygjlkEFig694Ba+//2vpKFBHRkd8TLxJqs5JW0LR6zxxgkP
vLR/zoVusdoJ+OBdoygvG2uvIq6gbWE1LUbCRJplr7IOW7nKpjjxQg2lk3i6idXkNKbW1yhXHgwj
u7MptHCxvEF2fSeZqadoyV019g+4ix5Dy0cYJNy0lVndgzyUzDAfZxWeaKWT6UdzqUqJEnuTNl01
csNUJnmeQ+0hzevK1eTma/5DUirctpI/wVT9MLXg+wRVcY62yDGrkCiehM4CtzETDHQ1zi+kKO1a
3caYyrMGB7+M7rrV1Adwha7cVbtqTk6N7//bulMsaQOlsmjXA8ldXL+q74d9n2O06Y+Bhy+qX9SH
rG8PiR0fTWdri196QbQ2uGJ0YAHYkJy/YKwiuhv1MqZ0yltmCl5c66rzq9M+9N+H9vd/2W2AIpkM
wHYgOztfTe2zoEYLO0F4ND1Fzf2ESIXcAyvp7H3sG0d1xi7Dr24n3XEdDA1SB4LzND6mMr6C1lTu
nHHLu2JdlooTQP+Ib02xxn17/kxWk6UhjCOkhGRsScz6VlLHK1trP4Wh+TiHw5Xly5DxFQDY8w2j
hC2FvnWQwb+D0RVVMXMk7t/z9fNSMSgVsW4dYUUWc7mX/EdjkDeCzPqcQ+2C8YBVFKLdAGPPVxkn
xyhVlCo9uXztyufSpgqd72A2HTZ+4lUnAwAcktlEYeiwSKotsha5lvSQ8XIEZx35aLr7mfRaD75r
wympXb/dW4+tH26sut7FLCpQbgZ3uqAknr9dofSxUchWhLjvBCu+EXAGV5ayIyOem0y3XBxHP35P
8b3ObnDxmrRM6Jig0r1iSEy5FslFgEcnyJVrIXYpqeWT6s+HzIzust7fuDIv3BG0g8k7/hfMuWLM
NAylCyP1Yw9UDCUJkGETd69BfqwGaz9xhFqn2js61rCFarx+/K7rrImXBRQj0MyEJG7s8887AyPo
ktrE1KrxGXCgBeHLD3KCkmc134a2+qCaDcDS+SZSE3euUFVWu2Sjj72qrMUz0F7Evo69teoeyVGf
B7nMM4RT5dZE3snuXuzUvLciew9t60fijE9JvZEwXlrVBnmMMCCT01VrOa35g1wTjGkSeiUKvdWo
foHV+9KGtleG8mOWza+9/+fjD35xVUG9ETJ8a7WFolO1kJghHE3/GH69j/LxVVHHpzizEW4Zn9G1
uQ+tjQhx6QzRLiY0kIgIfaPzHzk0tcqwfT5wV9sHJXW8sZ9fbQrRTOKH1bvPVvzj49dcT2HIPAQc
CY6EqQopgMWSTkLaXWmxBzvklHTOHQC9WCQUI+Ks11rbf5rk5mpwjm2Q/OllLkMlHJ7y+j/cAQBj
FV4eIUhsKpadKzAJWdjGKneA8ISUx6d6Nn+ZRXInacNT2Mto0uj3bPbPoxJ/H50ttuWFO4j1hbUB
jXrkF5ZdWNVuuKAH0ow5KXeGMaN/f8x9+9C7le9flSXSAeDETGiecFy2Qss620JsURPCD0hzopG+
qIkydNjqUiHLTUg/h2R8KpNbBzZ/ZKZ3SqA9KJF9yNTQaztrz7m8k33EqmvrIIWR9x82BDhB4Keo
KIgO//mGMPB6tcJiIvGTpyPD47wMj7Sd7lVQYzV+jUkn78R5D/PqNiic1xlabEm1+PFjrKEd7Evs
7cgFmC9Azlx8kSYEBhyEArg513stnR7hO3slw20hupJE07HJ5pfEN79peIe4TV8davOmtHdaFXh6
AV9C/mmk8puu5kCuDW2X8E9087wRmy4+Jrg6Zl5UkiJdPv9aqhSm9QgvxGui4SSV/h+QXju9yb72
mVnvjWF660Bfq6N5qu3s0PojrljmPgNcHLTdUfxPS1AMSyvVRLdavy1LSGcFVK8tOzZNHOTFbamS
zyJcJtgB3NPnTzpVUca4EIdjs3Ieqsh4irLhsVHN+z4Y78NGdZNBDdw0DD0jV2S0IQyU1Kw2dgun
/mk3sqvXxQ31C9ISZfPQS+X9EJXPcZbf5U4DdTTYTyP78sFp/WdJKX7rnf8/7J1Hc9xIuq7/Skfv
sw88kDfOzAIolKMrGlEUNwhSEuG9x6+/D0qaMy12h3Tmru/ELJqiKZjMLz/zGhuD4PxCtRAIc6ze
zSPjwSI78EWfXhca01y7hMERy1+xuP8mjBI7gbquNOO/6hmpdICRFAb9nlVIeY65V4dYmEOjbJpt
MKE2r/5qsvE3qQiQJ6Z9DCDRjnzPkQkBqReFQ++gL7/OZXprEUPrJrmjoD2Ni/2Ljs1f4f3r5lid
AxlU0ax7H7QzY0xTOJlwPUL9dsjaF1tOGDP2+1LHIZkN5SW9seugpYewpsu5eJg6rabHqma4c0MX
ZQ810DN+vmf/5sikv8/VSOaOgCPenV5xGZSJY8NASVXB+nlO8+oo8sZfbZfLocGbrdo2ye7nH6qv
O+z9uqZjuQqfIOSMQuKP63osujaicRhvhvlasceTAzNKJkHjBbOqXOjZMx3MD3jztFddHeju1MgP
sw2yoTGVyO+lnNxQAAhKq40tH6alj/yoF8EGfTR+RoEPWtrp4sb62K2mXsfCWRELgOnTQM+PckkS
V3bLFzuft3Oh7cv648/v7+/WMqrYcsWNMeJW3oXjOk4bFZAbK4t7izgaNma6fDTy/DHtywsxthyW
o7X9+Yf+XaoLIOPfn/quJEWHq9bbEjFs5r+wJE8giI8CG8ep8sbVgAaKvl39Ipb+3Rn45898F0oT
sSSwvWDJIKV4FaeCVkL4iwT272Igu5RamzSWjOfdoQIwuK2dcNX4Zgwfaupz2eWrnNxd0DXfDrD/
+jz9n/Brefq2Att//jdffy6ruUH5unv35T+v4s9N2ZZv3X+vv/Y/P/bjL/1z97W8fsm/tj/9oYcy
5//vf+SHP8unf7+6zUv38sMXftHF3Xzbf23mu69tn3XnS+A+1p/8337zt6/nv/IwV1//8fvnsi+6
9a+FcVn8/v1bhy//+B0TtT+ttfXvf//meo//+P2hb9L2t5fiy2/eS/y5bH87tBlftX/5E19f2u4f
vwtb/WNtxKCSoJoY9dAw/v238eu3b2l/QDlZccrUBCuhmG8VZdNFXIT6B8r+IAZW4DtsY5O11Jb9
92+BT11Rx5zWjMF//9ej+OGV/vsV/1b0+amMiSL/+P0duwSyC5FuFQwm7Ntcg/1uyU5Kk2RDO4db
COZUXX2xCzM4oppe3/fYx7izmT7by/RoGdOBmX4bhhe6GeL0qgU3U6DfptWvjoYfV/i3K6IkZtqN
dxRJ/bsYDAd47jR7gEIMf8HqBmfjiOHRnu0CEcHxF22y8wj937H3X5+2Cpbhf2HzDH6MvbUUA3Ll
2Izaodr5SQ+oNoRFpxRyl7TtpmAG7wIKHXBmXO6MkoZEaNwiPpa5zjg9GmNuuZ1pfKij6GEW8hBT
2i6N8Yboy+QPbQpEd87fllbdtPW8refgSHSGzvSxNZN9bQlGmQpemzliLvSrUQQsms+i773RXAfg
szPtMjMBcTR+BhSoT/FNGDWal+jl6U9L+Pu6+PM6+PuHvqqprRkzteqPj0EDuxHDeQoxfgbPk4TI
i+lK8tZ0Nwwv/6Omx/dHDqhhNRBAqujcJ/hTo7qOgq4eJpYc1IWubXIvnXVBahWiFd2SUo3T55/f
3JmT9+4lc+7QCaUdfDaY/fHuwE31YC35RCWurmQr9lFSnNphTrdZGzwoeeSVTrhJKqd1I2HuDWOZ
L+Iou6kwCHcB8FxFWnuVK/UpMWNoyuNd3VxFYbmdwmnvZH67j4VRe+ve+PmFv9O2Pj+qHy58zVf+
9KjGVtIpjHktZm9eR874mIv4C/IVgwfbEUuYLr4IQu0ANXOf1EgnRgOwFCefOn+oza06lu7/ywWt
QQlFglXd/d3mDOq8VIYmC7dDWD4QKKBSDyRl4tgV+ZeiMAHlO47bzNOjNk3bvJ8vRS93gPfuml48
/PxizkJs71+rjjACZT/pGnXnj0+nnKc4NHpg+oAlPtiauBFLdCkL9WquM8W3jeHjFBvIpwWUBlUU
y11P/zuVjMOT7qm0xqveDjg3Lw112/V14w159orczNOqWaF1bPwgqwH2jONBl/k9U6Jyg1te4eoe
kMu3pJ4f9bCsYQSprdsXbOMlax3XbL5MrXUdl9GrOjoPiuieIM8i35enz46e+WHvXPd2+gbkb0fq
d0ef5lkU1qMmBVJ711mnFl4gc965zN1kdoDNRsiGJogN1nPxsQI26YZJ9Nbbw6PVmLsuMp8QwvHR
H4k9Nch+pS30Y/r2bQ3SQ6KrDQEEzcr3ETLoY5DYOpLDc/7ci9bAqXh5RJlmcocVBTVFxm2niPkX
UeJdAvf9c1HYoQOMnipd7R/fLs5OepsQGfyk3SRL86HvHaz7VP1Wj+39KK3jYMzIihSb+ZcyjO8q
zfNn28RBmt1gA1nq7z4br6mqLow42s6TmV20KYirxEFOGWid2Sy1W6T9FRrL2UE1+73dPqBDVl4G
08vcIyAQGGqK7UaF90FSXlZwQ92qAfWgG9V1nmibZNQI5Tcg+6dl0d0m4QzJEmeVxclrz0mVGwwl
sAJWx87vl4sEfoU/d8hNoaj/aKoD/1pQ1P58M9EU5Hn+uJtW7xAgt9gxUf+8lz2MWsRr58IMt+Bj
M3QY8wfFuOqNwdgyRXcr3T5YaC3bKmehXrU02JTgdRC72uGs0BbzYKjAZK1eenHT3AOkuNft1ypo
5LafKiR+0vzUGOauBqI/p3CGRGxtF76icZAgHdHglhe+1ql9jR7fdKDRtOu6ad9FMtlpBUIXxhjv
o9K6lgi0w8/RtnMjjsJQHkVbdC56jJbdXykLelRWnN4KpUbjNv7S2NJPM3BTDVgx1e43wWfZ4PuZ
dq2z0aGWuFZlb1QZfzKjhvBpZzuzsN8ywwxcKhXFlWa66rBHF9XICx0ShJImBTTLlOl3Q6dfZyv/
KR6YYGaV8dAuM3og5nQgbUN2uihTf3IWBFnEiz4lll9r20HOgbfYVgr5mV/NNX2vicXZFn10VNTG
bU04hvlwstvsuc+DoxIGJw1mcZiaV0mvHRtXBFW51btu0w047RV3Uaunm6nK5HaaOBQiuYmdQrrN
xH5pLPuhqTBqnPWJticHnIhzPxk40mobOpxAHsxAHMsYEA0x6aHmxPA+wcHBiqMdNevnLk0vZjPk
lEuV19QKUPhxIi9U8ru8S1+JG3szNS5SKHakapmXWPrtz1fmesa9W5cIDqBiTbsenpR8F3+ASwdZ
piIVWFgJLuFhSpuppvukl+krIeIpC96CBNmvNV/5Tz+ZsAPlEtnklQVjvDt9HQhisDhb5NRbug7o
P+h9f4kVGrAimyLWUA69bezUkZPi5x98xsj8eM9Yyaz6wMyiAO68V/DmXxGl1PAyFuNqaCUUzHv6
4C1Nqmu7KY2tqUYIPGXkHEp/ZZj1bd/V+GbDA7eiaYD678wecCatNPyqW1DHqU9jGn7RmMn+/Erf
YVDWSAlTCtUn5IlM/K6Vd4ljoE/qwLax/bYkMMm0vGyrIPNUixE7VxIGZkGQtnQfqf0wUgbPDpnm
Bb24zkzzgWwNSSqH1D5QrL09WAfUb+/XM9ZWWZVKTtSzmAB2jviqjfVtpweeFtGkk+U9PI8rcpGE
KVGIorZZuuriOW0abAS33iKgi1e17o65PIpEB5HMFcn8PyMIfb9/xjY69Qotyff1U8sKqJXAtH3T
qO4XppNoK/gzMhxkDcL4ldLXX/cC6wIxIEiKgF5gZP54JlZx6JRyWKTfTNorgezCLs1dFhf3jUj9
xjRuLZKQiTnpz9/yX4+GHz92/f6f0lBlyQoe9Cz9SAbCzdo5c/UoOzlq80vs/5nO+ZelT3Gr4h/M
4n+fbqg4BbVNoyIZEeEJ0XSfhHlngmIxinnb9M4hFrhC07KaokUl8CafZNpvzHHaLpqT+pFKiAuA
1bl1zc+IgP5hoX6Ks3yL+tvHKErccW7ul0xkXjaEEro0p6/VsFrM7HLQiMiz1cY7PVQfQ6yi3Ug3
Py2ihe1d0TkKpV16S6LkvmyWG62OFy+0h6vEKmdvaNT7WjoTGaPZgrw39ilSzR3DPi16CyvjNoz6
qyV0tnavHyYktA59V5zCofasub7Vst7ZlGKIPBnbO7t/Sxn1XywFFySNXWJi/Jks8pNSS4XxtAqw
KdtyuJIypqdgTg1cOga8eG3ORJN2cRnRIB6M/EuXvMYNIviU1KMXq5OEn+Tppq9Exg7L4O3gGLiY
Mof2sLqgcT4WN8pcO54TtSkPpxEI9wEILuIaLY/xIu6yArt13KrXqiTGPKQdHqaCXdg0xXNukOfO
OkD8sPiYpfNjMfEW6rBKvCykucMWSQOF5tuYvA5R+sWwfOx7Vb8fyWfiq8yQ1S7SKKUWA5F8wekn
qXbLZK7QjQW3kYc1mUlj5L4jx7shCk5zwJE5VJXcLuZauLYGf32pgIRPbj8WJ2sM0ATLk60u9tUC
yTA3w9cWYRY3RWA4qsXFMGc8mD5+SwGExtlT3Fs1DyTJcM8tT50UR3MhTQhG4yrquLUm4yxosbkN
MvS5J0c5ylY/ZWlx6VTj1ajlz7mE7RG393Vvof6waDdV5cvyTgSPcWs2K33plIwGUiPy4SyEUlkB
r6BVUqw0ROyqUMhrMg90HVI/yepTISvjYOSv7VjOOxn1vD/nWRNq7q6K3W6rVafYyGmXTDvZMcQA
pHKfluIurKoTU490M8r+FSUx307TXTcthjfQCPTs/DBnBEolfc6nst0YE09Gv047aV23UuiuAPbs
agYQQlvWeyEaVJjVvneHJb/pIk5BOdrXtaPt13SiS4j6jYkcdVwoN+0qB6baRwPcnQdJjpdh9x8s
7F36hrgeM0ECEUn0wAgJukaVHqo0uqom9bbN0A6I1Pw5EcZjZsojRmLwoKz6iebNA3nxlTZbFFri
OAga32rnPIQmWc9U4AXdFumXEC5IhWj4rsrnYzi2busYtzJCQnru6HkbCamrNXyFUP6ZfigQImcf
q1nlTSZNCIBsX2vNXrV6Nc9uyTeM2mQSx5E1RNbWqRx/HnGYNlNtU+RG5DWLoHURaqSxY/1idVfR
WD8la/reL+TFYkSEGdb2HY5f2JEbPIgowDXa7D+Z6eiOg6binS1Sd06CqyAZrwKRfGn1Bwa5lYuZ
12uJW94Qze22H7PZzzPlwk7rm2lyEPsz0Z0JOjyAGYBl4DmnjDybdnrtjr2FfPz4JckAsBiVQitv
3ln2uMn04bEyqqc2tC8ocvJNNzKSBJrZtgivATbdKnUrvYb6WFu6q16eLH25z/tRcVXzZFtD6FkC
/rNxkxS0G2C2I3qhwwtZtKbaRnZ4imY8qVFAzpoHGu9Pasa7saPuGAfFQZjFvWjtB5TTHzu7vEIJ
k06bfbWUlx34PF9YvKCwbgH8IBWZSP22KJd4ly7mhUAuzStrJEMNcghKlascP2ZOodHPhqLysgSO
eF+cgJXMOydd9F0chqXr3HTJ+Ea106Kcrz12WvAS2MWlntmZF7/QMeGiFfDvdGhPTGiPPMd9nTqf
ShVxZEX9YMU5UPGwwwCpi+/NuvStnq1jLsm1Xek8sVrWxx75tc1Y1ICi5GOVh1eDDUevyzyrY084
HU1AHHMIGibBnCD7aiyZj11BuAlR8tu0qE15EkO+wridF3XweguxitTOmfo2NyacWbupwk1hbkB5
OC5yo+nWmuN7eF17K+KvgIG9ZmK3GefsYirtF6vH60qNowtH4LPXlZAGox0cwZCboIiio2J6uWlt
wTpyZSJ/aaFMqUgZW1rjgNtgWwLXzVykhCnuZrfRQ2wsUWNL7+0sSrfS+GwJfdnbUeC4aafu2kp6
dbUgU1DeK4jXGeZaJcW0BNjsz9FkbyuZH6u8ulaqCd8xHIPCUU+3oVk/TWpx34b4XClZ/0mb5X0/
Gm+yEl9jZoJMQCMOqxbjvPLYm2rgqlP8WjTja9hrHnSKPdIJX5A1/aIz1kP9C+07UzTYga531mc+
c29K7uABHXQIG5LQA/Zxn3Qf6gHJ5rWvLZPkTkbaS5/y0JwuezWrQXdbqPck2fqKhqYLOqu1G4hf
GWufZXrepzqrdhe8WjzF+d+PaVUR6IspVNSxRuyvwsrZopZ7l6XKY5lShC3ZSzd65md0/zo3juyd
pb6kczAdctv+SMs517I3au957V3GLuiqzTnpThzeZhY5L/RCH6M6ysHbsq3GiSbVODhemg78Rxu9
Zrl96JXoMDinZWBjlvquFNQIZvPUg41dautrpto8NZLoAV4BPXHCXF4NV5bBP5k6DyzTl0ujGD6B
wJYIeq2Jf1LcF9LiL9cQ2MXGjrvraW48x56ezcL08c4gNDkGqVF5jwRZQjl7Bybz+ecZ6xnf+u7Z
Mj3QwduCxaGnsY67/5SyGqWeM/8ppQ9R33Lbt3Kihip0FkjWyY0ycnZoE80GcgdvqjM0NZuTnRjp
xkgIdkMVbAzFfkpCThVFHx+nIqG3P1eYwRnXzaKfkHm6DZzoVosXAyWg2HYFUn0/v4kz0/n9TfAx
YGqBB65dmR9vIlkSpxvySPq1Yh2iobyEG42Ipqg4g5NTmzRPFcIkGWRpL1fbC605aaEF34UcmKqJ
dChN9lMxvgSoBMFRyE5rWyYdl4MWhbt1iGDXvLJe2AdNKe/Nsr5vjegY5/Vm0AX2nKS9P7+jd2IP
38sloJV0j60VhviusVZjWh8HtHP9ZZazbxXKPVPa69JscJamS7Lv1R3m2k+Lg4rwMmn+urY3ihY9
zmateRhBEBnzUvea8CFJUnWHLOWbHjfK5ufX+Td1Flgm5tU0xOg8vpd9QNQ7L2XJZcZhdaoXVvpC
R8+KcEXMXwhbtoeo3eyte+U//2DeOMg5kHmIi71ftp3WxLFcbIoIpK1kkRobI08ekyE9GlC5gFBu
lrxQNtoY5r9ouK5/+t1iO5toYsdHPEL95sfFtpiJQG+xs/1hksR1y7xteuuw9PQcpxaOBPJ8P7/X
d3i1b4uB4aeqYb7BlPM9U6iMktrI9Nb2AewxzJD81zCE+zgrISmN0afFEG4I9uZb+Okz+WAl+bfB
1/8fcv9iyL22d//rX4Pjv8y4N2UeF/Hnl+K3u69V/5rFTNy+zc7XAfn6u9+H25bzh47WI0IxEttp
zJ7/PNtGpmyVx+BgWy1R2erfZ9uq/AOPECTFNJYarAjJb32fbav2H6snlgQsgksY2Oj/bLrNdP3d
ql5ZFwAlmO4iHwRM9F33UOityWAzx3db7esDx/qjjINjZHTDJY2WGr1XdJVlXtB4Bd+/S9MpxzBD
SY8pUHDc6ibfjDBTLNLWuEOStym1U1uQtUrGPXOwWFtNgcGCPM9tDUe1HeJkO+X6KQUFtzF7YExz
m76Zco53gGAwfw366rKb8GY3gTlZnS529M36fZ+Zt/0EVIcO+ngc1CY8gCVxq1zpdmGYjVetPl46
U1f5AWKVXpSFNalMZF+MM1j1fK4qGB5cV9UFYtcv/O14aJkTqUAP+24QCJ/VzV4No1dFBoNb4q/m
gtTh82C4etXk7BdsLVyLSbOn91Vx7BTGHGB4P9mVqBDudz5ak+j9YtSlT7dD+pWpMPnDxyOLg445
FQljWBXj5vxX64GxfaESoywqWSUC3tPMY+bPefWhVY3XSAzTSY+aj7KT8SYcbsy2EPig2acco8tD
quxTJf0gcPF7DmfIK7X6HGZl44u4Wvz1JS6qQmGgBjehXI5aJhGYW0utqSkPRkar0amWTyoTAo8m
GgqRqEfYiC8QNpWryirjXadoH8fFwp87Rp/OoPdiW9nipQRGr+hE6WZpH3uGgJwKkrTd1guonmW5
bmKpH2Sc01SoBfo5arfTM0NcthbELsBjh8LIVI+hRe8hrINpVH9n1n3j5yI8yso+2VGce6ad2jg4
zbSTPo7W6h/RD/eLnKpPWtEn+0CtjnPuqA+Kn5f1Q1UYmp+3pKCW7C8Wu2n2WKrwtDr+lGC06vXp
IH3ZUdPY1hjvlsJ51cOxvGpFfFnqZeVqYzAd1Um7TBvyaQvleq0w9cOSjc6mk5PjtlmYu2NDstgG
bczMArsahyaJSCvufX4E1+xswkSDxzn17JT5CQmhK6CV5UXfYqLb2qWDLjQmXbjMocoQXsZjonrp
YLSrpIkvhjG4KcI8RRYTmVxnnD217aS/LCks6BYTr36OnG3T8jHgAiEQ5fqnedEMTxZowFqClXp+
QBMz7Qu8TnZTbVQ8Ym7c0dI3DSuQPQkHfiN6cTVm1amHiV0aZnJZSB0xTt6pa1j8dD97cUQ/bFbM
muf+eH5itFAuemli2LE+yT7GGLHoQACC0c53kY33VJLwxMV2aVuV1Sm+FBZWwYM6UVY75O91JzwZ
ls0e0LmxIZ8A7KbSpqU+v5u0Ouc2aDD1mXGYLPumXqqv1KkayBEAqVFcUWsN8U4Bsv5tU4bEKm/s
y8/oW7GQhmY7day7Ngw+Kw6yCJU85O0SoYSf0G9zEOEkH/T1dkB9aGniDdKY9E/NcmfHU71bv4eY
qg0k3mbI02vSz5ba2QTSjv1g1ExPX0TkT2Eee0nQ39qBM/tGRCWaF0gWOeSI9LNEuw/o2jTOFO9M
ISmWwnK8fDTsKt6pIrtX0Avzz09zqlZSnZkMUI5XfdbGvudIdzaNqT7kUWt5ddOWfpkWK37Nb6e0
2aPhnM+dc+zW52/RZtkQgu8EMvuuYAl1NntbWVdroSTOZloXajHsBht1JSeY+ZcAZlXXqJu5pLGr
D5X4Fg+KqKW9ygbanLeHNbeHbna+CIk5fbu0zyP3tRFJ1Z5WGTY3FXZ9XOzlrinMzEsL2iyVM8Mb
S28wQgZ/BIF9q2XJp/NyqJrirtPC+kIfECPDxJJKi/ZbOvIW12vFcOxtWZqv58tdUvVDV9KsjE05
3fUmtJdJs8FRjbwdyyqhNTXJ6o6qH5LYnabQ9M8Lfh54IjJLTn2VxUdjDZOE/chnVty5lpEzIhJv
YgDhEEkrvsjjG5kP1zT4pF8UFa0USvDNeVmrXbHKzM93UtCAPr+3OnYkK52mQqJu4nneCRlN+7y0
7voljg4RtGJl/Xy9jC5js8OWs6Be4My/XDKu0hnsx/OTKGrbH83Gi0eTyaQTGJvFWg7ni7BTqtdw
aFKMX9Ac6PqiclVDW7boWDKUmfvtOXaIcebxDeUhyZGXsGW1b2nRE3sTilUGbFs7yi7KHG/VdNIm
v8Vx6RCPmhvmE12+SVs8gM3NpsLx0m+QDWJV0GldiuwGkNVL0vfSP68tYSS4EYeJ28GCdWMRqoh0
9tGFSQObiI4FZ4Wwh0jgBq873oHJgSAF8SAMAY/O0B8PCT4Bk64cA/S8fDiKwq3VHifVaf11/L46
RwWAq+AeniyhuctzGs19zpswjK1iDsXWKJd6bzYhczF+JYwVXMAcLrdi3LWnl0jbqmXycE4aCBMb
JUqcnT6KetMb2s1cCxu4StL7ZYTUa1bPum/KHnwJtqbsFPmc0RHzJVr6G70xLrqKpo5UoOgtpnFV
UPUcOpRuPasOMzApdb1DuhMMC7uoMxiiIaleSAGPui4K/EHhDYeIbWhpW9/Idk7cpAguivU4yFX1
OSiyj9rCrzZL9DYGeFOPgDNYIKPL8IRo1x6qZFC2nVJ12GMjgaAWZB8mgTBMVGrsATR3vXjMXvWD
HYRfFsY2G3AISBvjZ+uqcx/smhFUmnIbpnW/X+xp8YmjBdyizK/GdPEyM/g85XRwF7vOtwYd9FLk
86Zf+s0MKBa2q35azDzZlHX4FLI7/bAMUlyqFXuHKUQFVzncYvxA/jKGC4dT8ejUxtdYTeUmNMkM
wspmoZkfw5Ee9WgMqwF3sq/mINtV6yuwaChCmBtt5zIJigYkZbPrmCK52nrEDes5kM7HCtyRROf8
1Ng68wGLjVK1NJADI7jPAWqlGVNQmqvTnUXkDURxm+M8ureA0R9y57KYSuNDogVMpOr0c6sPFvnE
8piqoXZbWLhsdVTGKeZiEfSkXaBnl5GakRosRciGZex1/lJvw31eN4d+yuuL87/IdYUnsb7JEM45
JKEmPUXUns4B/IiiHQXgGlGrqCKuBcMWPc7WVTo4NYPtjXa0XZpp2qmM3/l9ZvCd7hpxKLxyzVCM
HjMLe/gazhXPoeIMn0L2D5QRFwVrB71y/WZiJIIlSBNVlHySOG1pnmMQqWQDR7bVrWt4ovh5dbyI
es3clOirGJSIJaNbtCgLZ9MOK70ryV4BYzkbs5oj7J4Be+fOB2cx+IT4DhN16SdVnbtYyn+qmi7e
kY0IL57VeY/u2+fzP5WYkSyG5mlVl/g118BwDJ3bJqL7F0EdwurNU9fNGDbzpl3DxSCTarNMz1GR
lxejHA+hbjwncXjRoAS8R7bnloFp5p1zYtSwZBXuSiXCxlLPEa7ubWqNqre/vZtUZNNW09Ina03i
6Ixxr8YpNO3ocgnafRWK3Ft622LITgstqYt8O6OpbOjmSqHXa/Kb0bgQc3t0VuE84AndZsAnB/AR
t9vqOfesphHJab7L68syXPJDYx3UYf20UDxZtPYQPD1NnPyuLrrejzrTYpJoR2jwpMEjDI3pLunU
RxSAZlBX1khDhmsOAwPnEdk7nuKk6nWTitkdl+qLWarTfqYj7dlIk9PqLjy1A5+z1DbdYIT1u1RX
DnNCKw74QkcttqYttYW2bZZ1tH1SRlXzvMkWc7qbVSIl4KluWHf4sAY1tmJ8Qbo5NtdgP4ydNMeH
EbCgV9WkVZkTuKHSfUoBLVlkwhdodNzPgZ3gC4EKNXi/vWKMMErSPnVjx6n3Cg4+QTZNq9eq9AMZ
kcgOqHw6SH9mESklcJA7oXMCO/hX+1Q3lheNaz7fjDjudGvRFdYKIkZrik5Gg4fE5rxonKS5jZcg
8tBSztFI4+LzUbqYLzR7ey2mQqGdQijq+0RUl9kwz1ujr+6HwrR81MgKr6kIT30x+yOp/4VSVZsB
SeZNHLKso9arEX08pBlJkm6mOv7nyrhL+3afSzbebI2Nz4Dbp3woL6wyEpl70m2tvbDG6Usl0SES
mt0xSiNGTmZaHVGyfmY1CnfuUnmEVN75eWw6l/2iMzaUqb4dK9TG846xmF1Xhltkgck8TwzX+Vxf
61rY4FITy8vULJrbdKncBVY6mJCsu7LGhVbfGHg9ovqXXT09FWV/wrts8fWJvC8oGFmlOLC4LDn7
kqnAS9kquLYXjGkN277v8IjYliXOW3qZfwz1iY3nlHgsAo42bM6Kyiq46Uk9NoElUIt3mm9ns27O
SEhWiPWGfYlJYmVtmrF9CBklHxiaPbeTBWNfg+VVSaY/dpe/IUvF5qXqdrM5b7aDGsU7rQII3wf8
VE4yMGjd7ZwVDDRyO/WNmRHqGmrGZrrKnK47li3brsuFyiNgmopSGfXZYLvdELzUKhIkEAbGfRYa
O7SZIlh1y+kcLRmis8pF31wWgGIchEZ9JhxXA8k7R8JwmdXtqsTdYUO1LJQn2mBuGk2JNkKP+k2m
Dv22UUhhlfHTnHT4IlrzAAtmzA5NUpYbKFBUeAMu7zkeBRfUAAmgoeTNDOPlmAqxKZZ4pWLFtm8M
ZeDGtvqo6LBalWRJ7yKpnoYZLcPY4a/CUGv2vSCFyHQKHnsiJPVvAxBZcoza2MrSzxueyXmxVoCs
t2EsCJQDevW97njnQvO8t/oMbm4Ra5ZnEv33I3PJ83o387C7cw5KwjbT1ix2VsRVKRCuVaL5NYrX
RFGaRzPTlU2iTs7Onott7QDoO58dAwyuvUocaci5ajl/XYZabpJ1VuQkGZKiDphpydS/qRLp27O6
5RBI3NzM3oqeumxZmK47qGjZQXSr4zFwiWpSvNGGQ6GKp6BRuSAL6Nv5WqN02dKwARvecCIneu/n
06Dskvo+ELSqi6zZG93y1C3VFcVJ6wdm49eAGZJEm7ykDfVd3pDpZanlo9xhHCTthNJpTqmhCO8c
yZvBObslvlXZeJ0we3THwBE7xE4+DJL0HLbV6snZDbtq6d14TWMTAAzgV6izSJf9OmQJktUPEWAW
YJ9o/2g+wZbqbOhnfJ+LlONl4by1m9t+HHlPBdBGgyYKOJTQbRnzu5VogYY4N7E9tr6OQFtJ/r6e
xv+XuDPbbhvXtvYT8QwAJEjwVr1kR3LiJk5uMBwnYU8C7ImnP5Ou09gsUxpH/8V/tUe5aoMiCCwA
C3N98y26NfawhAmHtwwKHD88ALtx1TugJhn7F26wIgoIl17cKsMXrivvnygZjRX/Ih1ucov/NjjR
5FBhfHEae0cjgmV+nFgShts8hZSlw3Ya/cXAQrcDuaIV9DRxOCxzCXEoIipt2anFCyz/2eVAEHAL
rf+q8W3zz5+86mjhogIl4l6+SWhyqsbkQ4kbuYWlIGse8yLIRbTuMrHpMvWzvd052GOqX43BrrIZ
kdNJjbINUqJCwmm6l7cuKSpk+ZLhnkrMdBQXI3//DNYA1vJViLrDFUwS7wMinNU4HMALfe0QkvB/
b3ZgduJsl4ZbW+BI+BYpSq95YajKw0J695ZnwTKA2IaMolDY3IVt/r1TJUXaB5pgBCdkPIA56au4
2MHSeqm5+xK5DOCbDmBnq7Z/vc01HMmcFeY/ptVfv7PkniCXRpX96vv6rxmqRwzSjaMDZEp68trk
XgDBKEwtFMppUwa8SFu2Lw4rgFskatUHyY8e6YAIq1OTFX+bEJpeIHXWfWUBOFdVC97TZMmitdOZ
jQfE4MpKdLLyhlGLpLWAmBqHvDwv95HsngEULmS8VAJcp1Lmj2G3q6v+ofbzp97k2dKr1V/mltsg
HFmqzqJwULQM3Uiftf228JAbyZDtzHusIk2f7mgxJPC9rNUxhCgQR6ovTEN76Ma0W5IaEvZiTGOm
VTTeOBi5Qc1ViiwusKUoaobAppQNrtZMtih0JrYp5pFJo3KFUPOjbrIIUzfGgp//Rhm4tYJuCnkt
5IMsYe0JSoEWhU2io1DlusviHeWDvfPK+jcDM5Cb/qEKBwwI6n9Dxg/p3vjRM9aTspMd2GMbB3Xz
UvqI0Ebeiq55KYfs3iXBLo52TouXt6OhX9oJjjnITGQUM2HgEWwEimqZMg06V+vfxwM4lSqCKjDL
62XtQMjOUjEeYKKN1T3UUDTdaElecV8Oxw74bBUIjDWs1mqICxeqUZsmeST2o7brQ2iXXzmB5kUa
tmjgbkGI+BPjdnKJmP7D0bDfSctnyRq2QsnKruDII3Z8g2d8jXN110Vk2VPzPWkNdtwWlCp1gIwB
tnmlztZsoK9lbd+C+zKsIxL/RCUyMF6tPhalT1chj3YBTQ92aB3zAO/l5HSRBzFmmHtgYQRFTgN3
+E57v3CQhUwRsZ8PD17n7qTIvwVD2kDdUu/b2hwdbB4g4HGxa4FayUVSB9qRoosOKKj4AUnQFjff
XzE7nyiqSnRIun1TdU9HnFjWLuRBmbK+ZqEoUGGT9wsFGYt2ebbIKjgato99jo2a1+Df6L451NTf
tWH3xwSoHx9KjexGFC6N/F5qlOBid43S9Jwj7xS5f5Ehu2Gh/QxOQruPY2/XawzKpixOvgDi1Sfq
K7aZX4Ooe3QD71XBBBPH9AN2w18o+qxTO1zQaR5/szX4pD7CumshB9Gl9bH2YUamwUOEtwxuLj1s
uiHqXaEE7455/R3q3H43AdtGRfqg7OilJB2qvjg0/z5GA9yCl3ZW6zUodjfZwO+iMd4iQaaxKYLN
rMRQbFWxz7E5XECIaFZ92ngwUKhipB2ck8trbw+r6ON4ubj0wIczAUCZdQMeEjJjizLr2FaE2ZOk
+pfdVfGmZunWiVNsXHC4qCA5wlVVdwtdZFOcWJ4P+7w2r1jf2o2S6oGjfm4dHx1oPbcShtzbJLNr
9EUCei18L+0YZeVhYPZpW5rbDiUdcdWg1g4qH1TqqL2FLRd8PRxI5eWAYgz+DNfgbEFFDaowXAlg
5z16j2ExWHYKWxZfu5vAFS8OrL8i3euvA0tPOOwDusRtbBGFurWQqVh0DYQxHWrWl33r56smbxbC
7pbIHy+UG/wkPeW3pc1wbrbzXQCbtHV+ZGmTrUoHz+udBHsw1R79oLrrbQHdomsv3MGm2CDz70g6
bhA1AfdqvK2Ce8RC2q1/IhnIBnIw8eIeKjokrUKVYTMWOk80EzeikfeqdIK1auGBrOE/v9IqfBHE
JLcmsCD2j78G+FqPCgfMO1/wPdSb3iYUWXhDWP4zigMcV8GuuKl7fKDKchdCWM9KAvXGqw7Jlii5
LzF2G1F+e/sH2nv9mpRpt/bBuqEJwwWFhR8QRqn1vWxT7K0DN17XQKPhLKTkd2G9NFhdnwoKqITx
kB/U2KVLy70rwJyCiMrZVn6NbZ0Tpae4in5AIfHoQR4FJZX/3YHOUgdggcmqdBb1n8RGoYLm4Ixk
OjyFfeYg3Ng7BGmx9C2vx+pjFsiFvoY4/2IAOCK4RXH1s7RFsMRKe+MPKJFAyoWuGcNdAHZLBdiC
8HPH7tLmK9qrOzhhoWAR7hZbqK/E0tD6JaUhHFvav1gg800Leseyy4DiLnArAN0ozgyuMNAh4jYr
G2wDIAiSGtiZrsBf4JtkTMxbBApkFiHjkRIUmg78qQhxydK9ZR/L0WspXNMU5NaQGxw1kAx/u8HC
BPHXTm++qSTHnUmTbMHfSZcDTud1FKX/bMChz0FGS7jryqr8XTDeIQ1+AZa8vWxdik1Bh8w1HZ/d
ZTiO2fuONvxWDceyxRgVJceKNcT5Eh5EsBZDMp2ukCVaNgy5kZ5UdAOc0V4iNeKPu1dJMwxs0TxH
G+Klw4OhxYtxcY5oIaEDdSPfWlomm0z8LOy8w9a3pcdiTINGQZpA5xy+5iy75KFk//tOGPVsgG65
yCri7npa8+vrXHdBhBPkW5o+G1dsmVt/TJ8gE+tam6z0HnI/cf9JSGQcUte0U1D7RRiSb/tJMH4B
GB2Tg8BINapy1p7dbVzj4lY16nPw/XZuLO09bC3H0drhvlenyL+APVv5Pws94LRALCyOTfBIQmQU
3l3Wf1LNS6c1ey7lDOZQzkg+dFDKxT5qOapBuDjx23r9lpV+Iw66Hk6I1MaNRPenGe9THGvMoVRf
BStxgpD+mNlNl4HGpW3cJd+ylt/DVH5XO0jlW5W68BP5WKrwXm4yqmrgJ+WPlQXAVk493bIWd1CD
y4r12/VIqGy2Lco7YhpyYLkNIzGsxJDv6qVshmIDARpOoSVuZeLG9p/ezgIFggfy8sEhCICJ9tIa
SxnN0LMR+Vvg/uqI4ktkpXaxUHeJ/I2jOr6ApX+6xD3AyXuPPQ8uSZgO1llSlUj2oMpK2PDihXsI
TLb58OL0jgc8GogzNIn5jecisc/53m+94mSi17dbtMHHHBNaCFRdGbK64R1CvGP3d1AWgNCQYu1+
u3lBNy/BtIv/KRH+P+lXPicrfOA1/L9xHMZf8/oOEfFfv+7/J6TBOatfWYZR/vJesjL+5/9IVqjt
/AcYDKNRAYB7IOxA+/UPjsGz/wPzBTCEUTAIgtlYBP9fihWOf+Xi/0lGED/cB94JVvh/OCh+AvKK
Q+QCzyj2f8ExfJwUFhtNFEZXxTFivVMr1qbNBC6SgztdVtaqLh1rg9KR4YL6Dr/y3ZT739YnABYU
t8myr63gTvpDsUzzxl55JaGQeZfp5nzkmXmBqY9y0vI+ky0VpwRQvaXXxMjpSkftzrc+inX+N2b8
zwtMaZCBxyBHU75zUpLCwQJb3sKOd6F0/wYO3V/3jIn8LcyaSnmk5yde1H9Bx3nEtmNdt+wJjnDf
zz9irpMmWiRkgd1IA3tx8q1gV0TDbQcrvfNNz/XQ+OnfDSBT2l3CY9s5oVTwgUsZA4iq7pFy/06l
vICgmfv549/fPaMrXD/2Wgs3KrbKKGQyoscJNxe+vvASM+N0qocuUelBNQqyAYVEtTTMIhcy5jvT
MqjT/kfL9snyOPcCk1Uxk76qZI/+L5KggRkK6BsWQfHCda1P5jCIH5ZyeWefsGghU1aJpxxVQRca
/7iw/+8MmExhz2JggVD4LGLhesUWZJNV1t5u8oMHx9269/eqvsT0neml6cJc0xJmqDJnp2JElkeh
flYdYxfixMwnnvIjisbg6kSGaNyC/TMSqihGIqY4mB73lOe/w9wjJhOZuA3S6cAwnvyO7ZDoeEiw
BQ9LceFLzHXPZBKroSjTHN4cd4GpkUgB9Org9vmlSDfX+mQeczt1CUSB6Z2VcoqsAjQNXGc4a5/v
m7nmx7+/m8LchjDPa8vwLmj0iCIu3HWqyCUDmbnW7Y+tWw3Oph7gIHe5HcZQhBg3pWvdcVqvzv/8
mSjH2McHeFih096q9UnSGCzL4CA0VjDSa771k+zKh0zmMa7BkQDioT5BZPKSNv0mStjGCWCfUfjJ
pfVyHIyfrGhT6XPAAgOzeIX8eW4OfjLWT9oDLg7sQ+sOG1zBXiDJzHySNz3+uw8OAFatCyXUKYLQ
/dGBf0kEU5PH859jZqa9nULeNQ6NEOVW1qsTcVNIP8q0/NF2ib1I4gTl6OefYc89ZDKdgXzCji3L
1KkmGwfuQ2XmH1H+rRZeTtZl86XFZWWe/eDIMUsA6AsDYVX/x4UwToao8uzDDcmaY5FvevcBalvq
4EIT+Ab3oWnCjdPaK51vsvzRqzciljf4H8AeXmBztIj7B9f71rEL+4uJ6v1/QvgbEfFdb/nAO6um
l8Wp0+E30obPLUvX2lgwsibg0gHM5zRQnAQVrDoK8BtUjvLa850414fj39892u4A4RWQ15+CIsNt
PLJ/C+i7qhteZpdoMXMDbfz7+0dIjXLcoRcn4fb7POhehBQP53/9XNOTsGJ3KJlU2nFPDRTPW175
APkQSG3Ptz7XN5OYUgw20za0sSftsS+uTG9xZfAUsEtJh7kfP4kmOSyumCFxcXK9sMQtcFf730up
9Pb8r59rfrIvEF2a6lJT79QhSxVHDXSM8rqOIf7HLyqdKAeeZYBcFRioNUwZ+6cwtvg6gWHB76t+
/RT1BvyZknZZiVNQm1DuIZ7vh9+E5o64Pf+AmY9LJsGDACNXahiHnWqo1JZZwlDwqyHB0w0pr5tb
ZLIf6IqoVZqhyrsMvU0clPu2626Tln09/wYzSx6ZTN22Q5FmYIF3Cyvi56EcXnxhHZJOHVzhXniD
mTE0RXikeZ7lgyn8U0MYLroogRSL4Kr9/AvMfYLJ7M2G3AnjHq23pNz5RbyLIHizkFc53/zcj59M
X3hFMgEXHu8EsStstuBcB2GNE9Hy/nz7c/0/mb927TdZAMgh0s1c3nAVAc4FodqSu1F01ylTXZjI
c900ncgObbkmsX9yKvU9tr0ViZIbr00v8Q4/3W8QfzKZ4UDFQUkv/VNpU+tnHtX0b57Zl+j6n38E
FIN8DBUZk9hvo5DrJBJgl1jxU7FLNlaf9wvIxB+btocyc1CcIE5lOQSogBkMdgBx+51C4rI+/4nn
fv1kBiehagRur8QpBnoSYutGSLKn2M1ecrWYe8D4bu/WRk5sKwsU4Tg4h8BSo4YapKlLTvJzjY9/
f9d4mfJBMScWJ9md8gp3u2JkhlzXM5O5izSssKVXuSeVcrUIc1SGh63/fF3jk5nrJCqxo5rQUyVw
BdfbtYdyImjgr2t9Mm8N7cKhIy09pakSX6zQbPIqiC4E5blBOZmsdkuVxWTETpDWwV7Gq9ulgqJu
Ufl9vrzq94vJhM1DVAe0VLqnIElreH9CxZO6VX53vvWZF5iSE+OgcZKSo3Vbtt/cDNT02tAdLcsL
4ebzqIlS1o+DknBUUcOcB5sqVd/ZhTgWqCAguHeD08slct3MwJ9Ss9sWXNsi0NgW5lXpbqSpxass
lHfpC8z10fj3dxNLJE0PmS5PT1VQNje44WQb6eb5HeCv7lXbE6h+Pj6CBLg8yIo0O6WefRNDcw2r
ItxNts3f8595rosm85fikhtmEW56ghceCtny0UhAVu2FITpxEPjvEw2ZOgdIX4aWJTzUWAx7ZQNU
hkOXAFsI17PdIoaqAocnd5R4sT3hx6LZtzk59viHfritoQAZemvVkWznJajViCLUNF1KM43j7N/H
axSSfuxYGtPKhRQ7PUFhvJTgJwKq2EASpLhc4uJpfb5750bIJAxYroJtaY2nFPCOLrwDdHe4WLiQ
bZ1p3JsEABCgsyzgND15tb5JbbE2kdmYzFyYoTNDY+rTAh1yVoEbYMY16bEBoHjh9HBtOd8xc41P
pn8iypiUozCih3oCIkhn2Ho96m2ua32yXlepSFJU78sTWO5yxYgld17W+xfuGmaGzljR/H7ae41L
BxpF5pR5ooLpg4L6uvV/+qEpl9A2RigQ6S95L3ye1QXo4eOzSOgSBvkVNjetC1wMNBfAC3XNtkhZ
txNWEiMjBP+HELieC28392UmEaFTtHV6KK9PYI51txIK+0e/4vmf677MZEmHUMlKU54lOKz4A0qL
6wcSVxd++dx8mEzpJiDcyyskGEhXuzcgpAw3HuhRR1TlVBcCGh1/5ydhY+pQFbZNkphOJicVQ4vd
VY91qn9bstsgaDXu9xJ0+sIUm1jvC4nMZnNdt00xH6bqqBurRp44IgpqlzOZuWviZCpcn/8uY8z4
5L3ccfy9W8oIN11jgxJ3Yk3HjgqV+TcNQ1a2ADV+ZXlImQFz6a5zcJ2TfCgvRLCZTYA7iQL+oKUC
NTE+1Q2M3JQzapa6Z1DwwiXSqdcFg6mPiEVF0kFvnpyGADINXkMC3ELXeWHQzUyXKRMXkLwKmBTL
O5lKZD8ML3AxxZE66y58mLn2JwGglBBPARccn7Ia5ZRNsrP98oId9FzTk5meaE1g7lonp0CgADR0
/vSy+n5+OM01PZnmmRXqoKOVOTmoPocUlC2bJruUq6Tj6vnZYJ1M9BCAIIdmVYzZ8ISdAzw17gyi
SC/v6kR9GQZykzavF9Oyc+8yWcMZanJZZ0t5NID/ofCSQVKs+aXk0EzrfLKIQ/8G2b2T9ydKTI7a
SK7XmaeCC6NzZlpPXVcjY/IeidD4hFWW3/kUJi/GEg7y7+2GeuV9nqYusJdaLuqBdxeC5Mz6OCXU
iIBV8BJxo9MAkTxhFjDJAG2yvUIBhUEt6vkhNpMthyLjY8hSJk10gPK7UyNMdMsg7/3KYer9q2lp
BpkrXwyqO6IgfTuuMKVdfKGRtT3/7JmPNr2jpKRJmrYarGMf6C990+OKzL1mQw7zlkkgRoIWPIxC
VMdxm7GAYQFwj8lwyYvt0/GA1icB12BOdm3Eq2Pp9SsDF2p4zS1LF36DcKm69YckXbZNtdZI4l7R
U3jg5CNR0SYx6p6KIw2hH+tVj0Ia4O5W51ufex3+cQg4HIC3LIByWAO2GQ2oaUnhW4jieL2z6Rdh
o2R+uLAbHpv8V8zBi4xD4d0CGaMICnSCqAC1n4Ej+OLh64yGI+df5NMBhdYnobjxs4zXNVpPcpQr
Sisp8FX6YHO+9XHsfPbbJ9EYtE9H13GfHyHm57+dKm1+MwA2YB8amFfq5dg/2haQj+Bp1Ve+0CRE
Nz5IFa1h+dHpUDC3BvoBYJogb+1Ld/gzPTZ1L1Y2AGCRg8JOLzextyiKnDUoHQSv/fl8p808wJmE
fQMu6mBrOz/CeusGk+IIU6zTVU1PpVCeVVYtd3l+LB2v/ds4LaTfJCL1NYsvEMmTEMJQQp1a0AQc
W5WYYmmXff4Xpez2t+t+/SSGUJQ24mjVFUeetsUT7AABX7UydiFbPzNW33wX3s0zOwNdFCjW7MgD
Bnowgb+C/hIg5yFKtg1RRCpEfSG3MveoSfQwGhggLFENosdPSBCeYv8O0WohzVcRimUeswvr4Uzo
sCehw+BawEoTPAdhqa/gd4ly6RxY3us+xyR0AAjZOGUXNUfcnsB2wiFLXDFdWi/mfvokcsSuF3Qs
l/UxtRLvNXbT/m4o6dF3iofzv37uAZM4IQLczDCCqRAhmwGMPQgW1PriwiziuvYns9itQQcEbSQ/
VuAyjejbdlHDQmCfh+SSueu4lH0SXUfl5/uVQWatzarSlMc+hPUeuE7gYNbYc6HaXlnrUpQqvO5T
s8lAGuDiW3VBp468LP5yXv3oszi9bpCyyTAqmnCAEbCpjpzFm6GqHgOtdpGML8y1mWg61eWIjGdN
bDI038YPfltuOb9koTzX/5MhxNPCsLRKEKBjy1u2ffscWCPvpwOVWiW7q8bRVI0TxjWKuVikj0NJ
biM3+dYhLJVUXDoGfH6mgex93OK8i3umCUxo2YHGchPAd3G8Yi1k99RVKEQPKLQSANg4vf7DvWCZ
M/C5zr/XzHeZCnQ8bmrcjsLnNHIC4CQT13eCZTo05sqOI5MIknm+FXdIUB6TjBzzorhHzcW9sroL
83vm909teGy7zUw4pOURxMB14yY3aZH/Pt81M6GJTEKHZ0Eky6tCHznAY7dVZboDBc/1iw1/2Qu9
P7MC0clSaqpey0hn+ph5cPQlVg8LX5+DYGSr6Ll1wuZPEPvdAbzZ8FJqdGz6k2g11RiVqNOFXUpV
HlnWU/87CSELRj6k1iT/kqKGiD4VBdAkAPHBzAO4k6v6kk5iZMNQca16po6S+/u4Tjc8o7uyr57O
Nz8zCuj493eTB0KiFnWfSh8pzrtqX7fRAMefOisjmCVf94jJaGAuzfkoWjuinjS7B2+22zPTXiWw
wOyfRF9YO3WyFEYf4ziAsYUWvSW2TYHt7IXjy0yQfMtnvushUhRUVYmtj7AAR8lPtqUVkQs/APzF
y6If1/XRJBJri2WNSJg+ksiyvjfgER19HjjXLSFTtREoGCa1fcR5e5DFggRAa1nxJVfluck+ztB3
/dMJJBLqhuoj6lAPpGffWK63qWddgE7PDNCpysi0FlCFNcgnKWA2K49gw2+n1SWp6Fzr40d/9+OJ
y5sQpcYaRevwFWEB33tWceEwMdcx05kr66yVrdSjWx1bSQ+yDTFe3A2Ske1Vw2aqLmJp6hAo4PQx
BCt/2PYBvKkOXib+264WpUefW5nOvcNkdrkAtSTE9pIjMgJH5WYg/6SA1lvtJReczz+AmGpnXBQt
ZoXE9B2I+RK1PiwNq6vmFFjlH79t0rvQYDe+Plo4PB88R9KF5cXD/TVdD7uqj62XXdMzuwuQ1YBz
KHA9NQBEhXdh6Mz1ymRYSnAeijhBUsOHy9kyG/xwiar+SyHz848qRkLw+0Ef8r4urSAojxbKoH6k
eYVVWYO7/lp3Jn843z3j5uvfiyUquD4+A7YqNq3UGNDS4LaIshxECPHT0ij9sbsbeLCsXFl8Tcl1
65jwJwMVzmU9EJ0h0kCy3FAUgRdh++v8q8x9jMk+LChC0VYonjmapFoJv9hQcDPONz33JSZhPwig
FClQKX/UOrJBYLLZkkNMecx6c+0Em6y+sOFAtrpX6uhQ61ClPcqhzYVl5fM9GMr0Pn5jG/6Qyifo
c9iipysKrzagOEaTP0BdV4yxBsRTvIenm/JCf32+FouptAYIxTBMUsyLQIEKKDGC6qHji6CIV7qu
1+c/ytxrTWZ2WiZgpVnYvcLSYkMdVHiLOLrvSL0E/BHF9DTfC6t7Pv+wmREwFdog1wcnTJkhy1t6
v50AbptQI5kVd8mFLpsZvWIy2bsikANJcDoKbdXBRab4E8bIVZ//9XONT2Y5fOAtzWA0f6xg8wlq
LNObolL56nzrc30zmdOGZGnTVciA27Jf4zC0U3n8C34qV+USwar+OHzhkxH5Sd+m8KmIqlvs3MGx
7pz6QjZu7sdPp7aSfVeRtMC+ha8qmNUpXny18vxCUJqbCZNpbcKCx44Ym6+KDUxtAEYkp1QICv+2
5LoOmqpkdFdr2SSqOLIqWuV+fZv1+sL19czAmSpk7IJ4Vhch8BV1leyYY90JWXSb8+NmrvHJBK7K
Dha/NsmPBc3LtadMANlXFS2ua32yNgOtqhQHfO/Yi/wvNgE7AHqvm6tTeUwGrDMQiQN8KH1DNwQW
Nksm1KVs28yInApiIqtzYWE2XiwAKOePkPvcUbeRXT5e0zFIi3+cTwYVV6ZXxjoAiVmcBi7pLitZ
fFWogcXJx9YHcM3TJqQCmYQ6+xIb2ewsVlxV/EZgjfCx9QzOWjpOjDiUDow1ixh43Fgp3O1heKL2
qlqf76LPPwG44B8fg4J4mnQDHkO78kkZ/r2iQProiymKufYnEXMIvIp67iAOVdKXC7h3w+akggBQ
J/SC8uHzfR2dJqWqcggZDXpxIKnYiLYolgMrn+FgbZa9HB6S2AHZ3MXnl3BtvK7TJpFU1DTVEI97
B+aUe82qx8Hj2Srlpr3wVT6PF8AWfvwqAtp97H6le6grYm/r1NBHOGh4F6Lo59/kX9UBWlELhXLA
YsQGoDcnGZKNytv0AYbol06an7/Av0oEbGO0TcLUOxScB/wJ6Pywu3OTjGZP13wCXIx97KGCkFrm
GdwgNDUWXCnKUL7WOsOetSS5uu5cQqbrTexomgRRSA9VYX5jnwe1SNsNIwDr9arXmK46li6GIXNK
dsCUW8emOQDeti2KS0ayc59hEgAtYrHcki5qDTv5rK3iHuDEq3YTsKv6+AEoeJxQZRJ+wBE/2LG6
3Bqh+2Xg+lcpsgls6j4+AaQBSBd1zw+WyJDChINGtGjaIH/qIiYuBI+5qTAJfzXjUR/1DT/kfEgO
jZuHNy5AObtBJvJCR818g6m5sw0+GO7aYnaAA6MNeL2AwpTAyfuqAeRPtow8bKnT6oQfdGWLr0CQ
p3dRUfN1nJfl1/OPmHkBfxLtcBvTtGDY80PnC3+F624NSwsPhnrnm//8cEP8Sawj1CRwbczdgy26
1rsfyw/hHWqRQ1HLxIelu1sGANmrcgRdQGN6/qkzLzU9KeZ1kqeRlubQgSC7Yr5hByWlufDN38RD
/042kOmx0C7bMqrcBC8VW82CKXEQefRLJuWhteF+6EhRL/PhJUjB5CWo0I6sUi+RYXnJU3ocukBC
WV+tHZg+9GgkQFCQAuyzun6qXf97GMDYsksT+CHYxQGVpjXwgTAlwC4HlpMo9LjwaeY6aRI+YEQK
7riv3EPVy6zbp8PQZHsHwIhidd1XmAQRtwp0ZxKPHniggGnMedNsYsGCqzK1ZHrSbJqBBlGDGnAl
M7idsCJSIKh7afXr/M+fiR7Tgo6StIPbJto59FkeL4u2ym/ioa7WgLGHFx4x9wkm6xwN9RCaOnPg
eiQp8m5AXFqwmLkQ/uZaZx9D7FDARAd3Q/YhN32eg1dtfNBjBXs83z8gJL1lHz+bCZPoYVQFJxMW
kQMpw2prwgTUu9R5xQcBhNgRGwysv4S0+8L3gMesAGN0k+ApLexnQ7OvfpI8Vx7/FVL5wyr7eOWG
sGzJXcBjweHiuXfy25ocHV/clgTASb+hgPnZHV0XKrxzSARYbVcsRUf/xJ4b7IYMUyoowBNAAnBN
4/5PSfkqqdSqyPPnoh/uXYpNtibOE3wyAjAzevgLucvMsRApxFMTyq85/FkXTKrHvPK3ZVpASF09
0rD4SgKBegG0A6DrVkmyikwC4GvzFcqUF4t7cLTm3ktGBoC61UF40Q0ywNs6d3a6Kh/C2gGTFOwP
n4DmHdW7spBrHYarhKstWGTLHIRvh9s3jkP8RebCT2X83YACmo3d+RzwUPCNA6IA/3RG9qW3YpFc
tCw5NY17iHS8TyABgOfVSerBWVjA8UWJfQsvMoB3DEgUAnhqsxZdACuY8hCWw6FgZG/C7inoHVj8
NjinAXJtOY99675ksjoiVXTsHHUHp0a5NIG5Q15nF+XdaGuevYJuvBm7N85puna0eIRYCtkklsRr
zqMFcNAnH7MHpH/2w4nL1VCZTZ84N6J1fiiSLLnovmWsfdaJ9wUmJt6iC0i5JNLAiStTL2NPt3EH
QmmF80QagVkNQ9oUtmGwSEAac+0GSbuoumTXcCEBkdenjJBjXA6/Qfj6EiZOs25L9rtV6d7mY2Gf
/9RqfZPQaKMTvYbSZ5lQ81tEwaYILHup8MdMWjcUiHsqUxgONG0IFWzSr4qovLchKtsYQ49WTB+x
DXLh6UJ/6xC+NYVgP1ovzE7Eq28prdpb12aPBDD+NbwS4YLcDNYiDl3odyP7K7wo7ugQZSsWML5r
YQyyDru2XcWKRqskgwG4kqChI2UBQWmpvGCLFSBaeqqrH+w43WdlXn4LqyJYKDOcnK6/01qlh7TO
ky2UcNW6RhIU3zj/ISLP3VrGjZY5jG1AkE0XJIt/8rQWG9yrrPK+3vQg/Lo0uw9QrQ9QuIJDu7J/
+1kMzCe5i135LZXFH8dqsqVgHaCwtNokWCFyU25R01Jv5WDZiybId8TA+GRI4OhcFgQ2Su0OCdul
78LM2vGt/Ccz6WNYOvCY9uV2sLynuq6/I5kHWn6cbVEpAx6rB0Cx1TxVqd4CkBkt2BB/i8ugXJnS
r5cYt7cNYz8H0d7UXnJrR/GS+tU6SQ1ZRxbpAYQnOwlb3YVKoi08/MBeRwn2cnCT26zmGRClFl8w
SvsVFyo8VSH9pjL5CyXnatG49SFXfbIEdRTM2No94Lc9py6MfWDsRN6g/qBokwDVcPkdqesjM/Cw
6D31W5HoPkatCQDtNtApVXRKGihao7pL0KwBZnRg8qBj4NPjitQLoZItwd0f7vJ/DRowA8YBmx5S
P1n01cD2GSLlgpnu7zjwWtHfh237TQbdoWgCxLPYfUiszlpB3reztPc3l/A+R5XWAoXhzoILdigr
75lredNn/pMXu+tYFo9WkaxxTbpC6IApQ6/g3CCLL4rnty5mIvycxKLM29/4z/9EHEXxRAdqE3Qa
vn5UgMMiBxBjvRqhAviRRT80uE0Jb1TdizUv+I52FVADbaRhupv9dLMwWUHivy0CoWFAAstAC04T
VbWyPYloQRd2l/0nR2eyHSmSRNEv4hwGx4EtEHNonlLacFKZSkYHnBm+vm7UphfdVWopAtzNnj17
92ik+rQmHbCevln229rdouiJrFwzM7uJ7OWRCPe72YKuZsiiILWagcXgjWdIg1GtfZgqBN+1dR8W
oo0NKL711nx5an2xc4ggDjlR9jJb4HIl5EDNZAVLs2T/c0iOta9+jUl29LzhGemlCmnJI0ekHQHO
m3sMbP1j9sMWTgO0jfR25HuwHNVyTdVIzEy6wEybhjvXba9+VmsiJIOLQ/IrLMidUQdeZAfWXbI4
QaxtMZKLbv62ne1r8rdIVTOZ4XUAzWWzfiX80AOFZHlUaiEb2s8IdPenh0G2JidD8OQt+V0faBJl
zOPCwjmgJ7BHlX7Oq/KpqYrgoABjRDLbqkjlBJt71bEDo1DJeQd+KCT5ltVgUuQI9plgKJa/PQev
EiuUNoHFoxsb7faXTlixWbCc/WY7uQVJvlDuBibU3Rh1tWHHI3nZp3Lt0meVEHJL3nwS5UBWUp2Q
z7+e/NzsHmXvxNApxLNgfaGzlmqXblPxMSYlb45FzHfCF4e/9T4NvLeKYthRfrrvSYDaOcSGREWl
LdaxXIL0TRKP+9LbswDEIqo7vOcrsx1TL0HMejbRFhKmejWNv0xN8neWcY6tZdsBO9pyrsjyxzYY
n7mmtR4FM5VT5SwSoDWO+dRnNcc01G4wZivuO9uJVyNpDuu25pHDfhDjbPtCgcCrhyBqO3drn8L/
BHa3WuJSBFozXQ++S5jbvHlncGdATjz5xxwXwURqSx7VMGWk8E/NEZtOdc88WH9MctLXtAY7j8+Q
pxVCclh2ZvuWmJI9MemxNBSsxRaWdUtikTGJbYhlCY59NnGvO3ZiEPSPN3VVtBVTKTizlJsj9vPj
y53dzr2KpqlIH7p5I057GJaTVTh9HVWlmt4ZHRMx3flWxTGhGsRYl724OSj0Wwa9+GwbQsZObpMs
nw/NbjQKdXaF3j7IQi72bDaCWsh645iKgrDo0lEca01bsi07L0L8FEkqw80DbN823nrCB1U+JUU/
PqnAJst8dNL6RWyYhBnhDY9tNWn+REsPeNyt4gN+yy0lkFTh05qz1gYmDetTHGS1OXN95vnT0iyH
wfGGo6jXOnKteYawIQh+5ythqWPNuve0LuqLWxXzMWnt5MdwpuYnT9oV/EvF0HAjxL0Js1x4cdqn
mxN3ucZWUDYa6KqlveEwE6l2JZKl2PVBMYS9MQ3EW0t3n7W1tWepXp2D1S523pYkd2VhsRxN+3Eo
i6X+LUAZPcyB6O+DtiruTbLkGCGZ2y7zrOdkE37YppnzKSrffqSRA0Q+JZSpvG1P1WoTczKTz/M6
U59GFuP4i5Kz/c5ocIkhUlgUS862k8lGyCHX8HXVRf49BtCCqin/bU3EyafNb5JS+N5BqEQ0FVRs
y/oNxmTesznkEL9bvvhCZCFSbfXh28wazS1fgTOA8yvg1aQhAQjWw9z69UEYZhly/CHMiFVGaZ+k
L46nZxhbToZzj1DfNFoX4rK3yVzj3AgeihSMilOt1MTLKPfWmomTYWUqnLLVfs+rQV7rredY7PSP
s7GCaSfg04QLja33Xsa1/ZbtElx8PdsRxTxELXOR/9bRVIBvE+h2JYm+enLA086AR+bawcHrG+ad
AyYybHWu90PSV+/EP3XnriHZvIVbTHOuHwxbDLAl1vGkVGbDCADuFRN87/L6quZcTWb1L8MTEq7Z
mu31UhE1pvMTv1fCVsqk3lm3DB4B8cHmkYWI6jwFqec5zp3U5fRRWYOV7nLsk9z2txHBZCfenqgo
K9r8XIapAFEIE5crxk/yuE9u5BoYNVDiIAk4OuCYtcfhqwdZEwVbuZAUmKk49Rr1VQbeH78n3nxu
oPNo3+HZ34Q4yXV5WNfVfRU8XyffJ2lfWE11cGb51Jas6mYDjL7NTt89QvdjauVvnsj54oPEONul
cdvFSEhE9bpYkIjD55QpcVjKQRxLp7eOjujXqAJ7cu5rF5Bb4zqR5peMKtxokTSX+lLhD6bjgkJR
ae3F61Dd4g27BWCR8KIyJyCrz0UR2Q51+rL48mir6VvYQJDhqTyuPZpoSaLyrjXHVwqv6WMtCjes
fA8kolfdjy61fZt3ReyqqobQMKUnX9pvZUa8guTlmdkYj2pv1r9V7X6bRQ9Jx9ALbBP/kz/RuJ+I
mTnofnmm/+3DzIRl0pPl1Ai7vCd9DrBfCc9hGCeD9V/xNW1c9+lkzq/+ottYkgu5RySpYidb5mdr
S6AsEDkcqtvDXzoZuJkWRJ7q5RT1NcSfxe9Qf7j3m6vfrpxfysyD+8QcloOZ9Te+ItnjvSijQbWC
1s66LbkWE+ibpWoigyf/7HZ2Fo8JyEKPnLTDllNTLwWlme7UsK+ZYR4tIyn2qlnsuFeBuxdLARIy
s8WuGNk7TVb725DNHHlkDl/Bm+TxkkmXT6b8GRfuEW3ra7nx5nr2+FLklBNdO6THuSzJM1fTHIvW
/eXWCpqDtsygDTUtYR3zv/RXq0iqo51Wb2nSgK2zrcnzDu60ud8DbT3B8lPzxFJcSolfAtNmVenk
5rWg9ruF3K/2j6luY6IAQuxIqPdpna0/QNIsiMpyiEkCcs/N0v+qxexeoJjeTzwLF8WILMS0Ve6F
rdlOXDwizt3td3uLq8eTO/Oc5vle0kDHch6mi80A5KlyOy+SfeLubgCwSCUgNrp5Mg7dWMqrO9gB
2yPG9lhzJcalXUz/irLUNw6BuO+NqhvCFlD1tWwtjmrX/VB9A4eHKU2Y1osDJLH9NQ79cCmrNLtW
Vjd+KWcm+UI1wbMx8DMH2X3LudHR2HisGXAOh7U/L5++TJJf0oQ/oJsi381O9oxdT8V0/O9Nu7Th
0qAMsJu8VmCCqvSXlYEK2PdphdpPt5GoNIc1PEzW76x2cu1wnTeL0e3sYeLA0MGi5D8j2Dr1mmo7
QffRMHwzkGBaBeZ1W1dOenfCg91OUoZD6oy/VqPt7sa62e6QfilL66L0rjYDiwcrWes7p2pUSpSS
bM9YU+WDJ+tUAkAcLI4wStlh0020BZaMJk/rnWNOxr92qsv7kZ7rZRnIZzsGBlGVB8LzVsJ6rVmQ
EZRTtM7DRofuim6fd+zMz10jROh7GQ0C1ypj4x5Uwa5JbP8T3pTuroFZ2T9zKee9BTLnuwoWftZc
ZBtU5GRqQ0c1I4i6zhmg3ZB7NrBoeBr4U5Oot0cTOFSjECF9eeMqo1R4gxv1BhAuuCrlLiM67YZa
qTm0RY+tf0V1t2dQyoykDkvmt8dtLZKz0XXqWUqLtOSgyUBVa0fOKkxy2b2B7l2/Rm7UlPPBREww
vaILvdRb7qC9suRlNVANR6N0Y3PIjSwc2qK85wW2vKjJh+yw4E/8MWkGQbyn6jMz+6YIPV9sy9Go
hiEua3/YCerFKp5aAzIzhtKbqSRoz6ldmBBopDCGSxpomg83E92PmTd/THChexGs/1YXeSA3mvXZ
z1o57Ttg6n9Hr7OptFbChEI735Y/wpL+g7YDtqd93eQfcGFFCIa1ei9ove/qogO7CoFFxcsWZKch
SfOIhVU3zHNoTHC+eDfXdLhjDaY58EKpsCu99Fz1phdK4sXvcEsuIFrsMbiuKfVuimITlyl9Q0pw
F7gyYwS3wocJtMUV8WB5fRZLvqQzFt3+cbIcCcCrzuLarsFJ1iRtUMP1/BJOc5gHhMSinfJ4JrqI
6jq4ecJo+6or40N0ENY2p2hIS+sr6DJgY7jEKbkSbnhYzM1zMwXBM2Dd+kB4R7P3BJhtzvL2IBqW
SU2/Xv+I0isv5L/nX2XZBfCqO7r3Oamm57Va/ZDpRn6hdaeUwKiwswIwmRXG+r+aUu45KJOJ7ffa
uA9QC+44HRykorW9yDppYDy103HkEGQdv2iegF1VZ236xh6uelnHc5eWzkMb2JcB7um9A3nqL7vb
9W5IfRsaqLU8werxj5CGfkGlrSE5F9NBLnl/Lp0JiSFFmOqyNj8vNiyeuUmqM+VP/8TilRtL20jD
LpuaN7uZqueUvcpTv9VBXM0KInxgOA+0AXNsel3zpVoqn7Yft5PdAX5cUcXyUpCt0ivrjwJPHFkb
d7pV5HXYjIN/L1WNj45I/F29cRLkEKfCgRt4r0FZ7Ce3455QCrWuQp7LJUBvsuG2KKe8RurZoD9u
cM5Ly5tvAZkfxD+WD87W9Qc7JWu/ls7ffgJB2hgzIxjgmFA58sy+1u4NCYgGe3s0Bvua2fk/eD4m
xESgw8ZiZKfWXnzkPuqZ+yIB6KuydN7VbvJpKqt4BNIF9kOuxQMAkOaylfMf2tQmdGTm7WBOryhO
5nvXNuWXJVTDhDFtXjgv+qc8z7LHabAhcUIE+6jkIH6wSFqP6WKAeeXT2tt9P/+qcgAWLYXNngGM
oqlLgvtgq26MbBZO3MBoImIHmJFWYn5xC9JlnHkAhJUu3Ze5ZdlHOq/GFfPXemFjmI54rd1QB2Sw
sYK2hWoUP02n64M50umIXud74Sv7uNCTHQiutaM2aOZvej2UZT0kDhvtVpMdNdZdmiCRHNOJxF3o
nVOcUF2yGvm/XGm9y3wJ7tbReSLiBFqROwHrG21ieY0krelTIQNRt5jEC7g3FNkiYrNIlsjguD7R
dmt2pKxf/aBANOnyo9wKOmeibD+pKodItaO+6ML0Ll0DXoRnExj1IPpLamQC7I2b8aKIjYJgNh/b
QIJ7LO1xX6dZzrXdABjsUOGv9rSNO+529201ioALnoyDdOWzromV4x+hyd5s9eqwtnVILajVIjd6
uM2LeTWbmqDlIDOX+95ZXO7KQsSLGOTtKXTRQalCWsuhzxmbgF0HvezVgt4sBz1eAy+Zd3ZS5I9G
WU9kam1G9jlNI5eRHLPd5qQBAlPdotdXUuztMpgj2bDj3zVeH9+gtAoB0c6+2rYEn5PfgEjeFKRw
VIgtmQp6cNvJuOUIY4lsDYpuKfLsb5cY46OTMwzp12XcA5fLHpxpLi7USPKZ6Yv/Y6Y83i3fWFjl
bnNOtD/9pgCQh9qrljNsHDBzAeizb9tU7cs6dPO7np0UlF6rzJNX1Iw6WBa7tlW6vLbdLGK3q719
oFX5bLOTtucUp9JtqMqP/EXZLkGCumvTuvkxGauxkJ+oj1qM+q3wLf9xljXKR4U7Mk4mN6OLLarj
mGzmp5fP/FlTuRKBsAbTnO1kkBOV37bqwRk5OkIr3eY3I6nKfxOAM/JCg+GlTLM+TESXxQPiXjiY
nv069UN+B4G3+ugyVlJ6f/n/iu6LZH9z47wG7lBdc2bHR6h0NoVeBzTCx4R9a8rYCIaIGZPMn5ax
a4jgTHKRFQ6e8j5AcK2H1JH6YOrEeWyVI09z4bOgvJp+diHmAMkiG62kfjGGYqrj3HGtV97m+bD4
jlHHWhYjlGDP54Zf3fF4+4HMIhSPCdDzZ0DPnBRzarEKNOWPys2aczcq4MMDSLDCKk954AB+lduy
F+vg/hS9Nu9bq6EnWJf5H2xb65w3BrBzNTBqOOWWgXg2JlJcg6abIk/X80lUHQ4Y1VedjGCies+N
92e1lvUeHjA73SWHrO7H5SUv6yL2lK1jqxcXRZqtAxiSiRiMuHqr0K2XwzKICztMl8qoXvIxG4Bo
2tCSWAgSyasCEjWQsOaNokG17F7BuDYhchiXkkAP5ooayyWN3DT9sqnCKTKByvvuZ+mZGIrFK3FR
eH+Nj4DXnMorP83SOAuqMIT9czAywOq9veNb560dzVs7GKmARpvzIzWph8H1xlU+Xrs+ISOapU1d
DLGGM7CrmAFEIrEBEFq8h7fMjfa90mVUKZMemu6jKKY/neP86ip5hgJFtq4ZreXwMdxipHR355Fc
Pk8FgCw7Jt7+NPrGS95YvDZWedhsk8LJ2q0AVdJ8Ogc1gzPpn2768FLqb6OtgT6X3acRJMe+Lned
Xs5kPjwuW7avJ31K5uKhF/iG7RoI5Gr8akRynTx5TlT7XATFgz2XGs0wv5SL+YEK9i/J1YMvjH9A
zimsMkqhjnQ4uFhmVFuDfxq9+c4r/AKUtO3sNIhSxSyhH9VwMdztwW+SE4XxSXD0j7N6DjbjugUw
lnr1rh3/PAbeixplwLNU/S4MZqK+804mRiTd6n5KZBoHTrYdUK3DtQJ9XW6uF2FLAyrKCRtaEvRv
wtK1pch+4XLtXPE2J+mJ3el/QtRh3U0702X65RhMb9xuOeSBe5g771qVbXYA9HjFtP/bzodvjzfx
SIHeES0CQ1xnIbV8pPRw0nJbkZcl9as/hxhCyOdnlzIeU73rNlv+pU8CuilpM5ckK5iNbG94eNsj
JV0S9wX/Yt8a10HWT1mb7YPO/x6HVP10m/rt8R8HY2m+yZcD0O58gXq93h6CviODfqW4J2mun5p7
QzMQCvLmHzmsR06tP8bCGk+SLu9NYO74v9wNvERJRgWlGKkw/fD3DbaDLFiONUtcdHDPK0g4dvx3
glyx0TJjiz+wllZkQ54pN9oai5qJ+ZSj54ppqhC8pykjZmNILsAYvzKnuO+91HlU5Vwzl6X2Mzk5
WdUDpVsjopYWJb3/p++sY8WHkJd0r1t2Gsc2Zl+kChX5WbsbCmw/+P66JwGJ5P5BvTcyfZQlg625
tkHA9nNyaIbmcyFXlY9ueeVag5mnuwHt3x0js69f2rY3Dq49t7Hpr/DKU6s/jUNlMgOvnu0GYjIv
98mqxmQvRZ/vAoebK3XbF9TnPCo9OZ3b0bURbniO+MDqM28YVGfdOBH5Mms8TuYjH68XZab/e52W
J69f9ktjX9PcpFyXBjN7HRHAEZuCgxHnH8hhYe6IgIgYBb00vvhRxnQHCCbnOWzj1p8voiKeMPGy
E18YeOoezTDNEe6JmG/CqTcZgDeNexjc9LEp/DNYqpc+HR5917646fJhbtZV5NCPKWrR8QhPCxcT
eVX57m87W3S8cRt88xddc3u5W+Z1Z3vtod+G+zXpEYJSG7x7l/8Ij+5G1j9Wr3+D7abSzSx1wETV
Rw3iW9hmzQEYcAyk4Huqk2czIV/cH+y7euofrFVmRzXrf+0a2DFp3oxZlclh2j2bfnfqlbzy0g5R
i9iVonYE7Z0sx4y45uapKEeEgrEeTiRcu+HWJwckWH0YjdH7/yFu1fwOO/QyKetimY0TOj5SLoHS
8UoZ3+nhp16WS7NavysHTrXyuQyttI6mnild62OcAw99yWow42V/nay0fIV30Mcz59R8c+F6+kXy
GCdp9T2wHh02tn1X1pJaaH7GfrK3bONJCHCPtf4c2+rOr9NTrVx5sDsfvT0p21ghEEWeaM/ZWF8T
tI2HzcuiAXp5ulVtPBm2GU6FeVoS55Jz5eQoh3OYMIC8QUYjx1X9jn0gQoxGu15jyf/bAs6S6XV6
XdfhUI71r9xOvmWDDtiVvwdXH/IZNXgdIACPtXDiXK3vGXMLxKcdROWRMRFN6dxxDpmcHpdkbN/K
baOSb8zYr6sCXuT82NaEs/XLnTKT0+z0j0xpuf8hxpcbH1jVuBCclnnaMeF98FP1MrTVo26ql2ze
stC1QZgvNnHVc6F+mmFaY+rHi9fDO5S5skhiUi9bqW4ZYN52oAD1HitPMMHr691ScC6JisFPgTMt
zNusizjZLskAF3jjYQ3h2H92zZIfmQBHpSBxccJrQdcNExzQHxmcL1a+McdIn3ptfc7makQagKuv
LDJj5pPU2RFXYyywEWW3X7UKrC8qGkqJ/GXNKQc6iY63GOJaBPbeLSd9ntcUR0POvI/1CEJqN/fJ
bzWk6fZTCa/8/9vSGI+AOwJJvbFslCeGUxd0D97W3dGPbFFTyZu53wydiZOTv+X2UfcXx1ufdFp9
eIKZtGHLt6phXLeYCZNXQ/uRxtdL8GGhTvZU+lFS+vLOy+rhiJeZ/OuAEOasgqzppzCvVue+cIOf
yUj2Vod7E77Xez5Or0bb7Otks0J2LSktqumvkXm/vACNtGtydGDloi857rgbxRpQ+Os/Jil0Ed/G
eyWB2BJjwq+7yL8JURNpOeydiuGMIPZ8EXep7p6MXFFVq+Y1CbhtLK/843mYwgNSYcJtNGh382uw
UUVRGgObV/UfK1ifdcoBUa/fbSCeyHj5KifMC47/7K+AxkWx3mcq75gEAG8tR16DammOuAcPQ5ou
se/DIdLV9i/Ihps8d8IseZDTeJ9NqxcF9njyeCfcau3D1iy2qMrmv0Y13ybkzpdQLG56xbQ8ykX/
M5SRnnTZBMfZ6YxwogQsavWEwtOFSMFnL9ne5MSmIQ9+Esx6R+Z7js9l+FhW5kRicN7Gklek4hkK
AdqZRxItlphNkqfNNBi3my9Mwg9BW7wTfYYpIsvuIevQNkv3t0thVnb2M1kI30FpvbEog6nFf5PL
9FKZ3ZmjlMvPR4+bRLtPhvXvkJt3WTM9O0QfpSveoW72HmyNYs5SH51QQ5Fbagqr1qjf1sq0f+vB
DW6lsb0LOv0mA+vWNFveC3EITeSa2o78VaWP5piu8UawKAhZRigr7MJLaaa4w+qU6TzK8AtcNSDt
gW+ewFkXZ3dx935PLqdxAx5bhrTjOSst0iOqZNdr79HBuBw1RstwTYsPhVPwjvz2LJRdH9IdlIjj
VFA+tfgYTws/SJWkmlLEmRaLfaJlkn/L1sim2XsWli1z7gLbQk61KM/ZAGYULLsnOiiMsK4bxKWu
nc8tw4oS5HP7ueAGfsXMUjrodcbCzLRm7yVrt/YvbjL1gbCV7LyqSXepbF7LxP/c+O2izRTzAxJF
GS+9bs+lzUnd5worlh7rcG1SvAGriX9k5iLOreXZQvx5rA3+CDj0b66a7iftG4+yo3JreHyZg/QR
rvNk3yPWHKfUynYu3JgYR5EHmcNVAurv1MQVVt4IP4vxbKbIjf2KSa8fAsINprndo6u0cNr5SJln
dUcqWPmSKt2dx6myDrLz1nNXq/m5uMF2KXzWyPOy+TXNg+3qFc32Ton70KYIBo4aOdIDpvBiK41D
Q5f3KsEsP+q6fAwq873ROr3q2kwZLpEH2iFZsjU0ekzc5kkeQBPQbHXiex6W50aJ4jB5VHWWFmNk
zEUZ1iYAVEZU/5y8qxlBTCgmJuGPKqMO8FwTU8dUfZuzvhJRPdODTehbldGeGir2OzdJx0tBX36E
hYNyo6sB202JFW0AOm2JLOFMMp4TzbQLbeOqE/FkZ9bfblmXJ2Kd9D6bBvPpBobluRB6R9ZlvS+I
RcA8SU3UVn362GHdPuVZnXz5c1G/WmaNjcxt0gOb4/rYDJU4mAMrTJRN4y7vWQdRgSEO/ibLKCus
Ee8WQ6G6aIiFENUUuh4T1rwvsO9Yw/Rc12DNS7sf+tAUbvGY1tIuQzVv4z4BC4ooGWi+3MJcgEdv
A58MI/+eWhiUvTt9cY0IrrHq3VVOAjWdzpK26iXxiPQqlkKzjaSKK3Ooe1KIzAtE5PRaE0lDaXpb
K0WTNu4MBcexAj0SE0qP4O5l1t4ipmjf16tzLIPsramGv+mgrThvmf7rzYaANbBpjlhbhtVQDvQy
kJczQfE5BNjMJo92KentP74HtMt2nVdhDqgOZEQde1+7Mfb+5JSQWIS8jKoYBHYVL7XVxnjWyudy
gvxe15uOrHUEKD4ymmQ6vd6VXq8eW4dJVbFih6iyoEAp5GPpnSmPVsVQsFmq5yZJsXYt7Xq0Ers4
C3sUXETIeOGCeSiL+nzAPtV1ndGEMumw3Az8Fye7r4OnIHUfYBavD9CsCT0lDY8OHYfhYjHPFvO7
MXdvgZWnod6EPMksuJRFeyrqrVYnHpXl27cLfvu2HrcvGALul5kPLdEd3iJWkOHMv0MG+G6/azSD
urCeEdFk4bRhLYWJsdv2XC/G+II1wFjNqkB0XBt+/VpiusdWSZI6mVisoOGFw/s6B8lQHVDNXDfi
3SrcB8Mz8AiivN5sm37iPYma+x+nxPCnlFiR+MDqfIm5I/oBm/rW92ElrHGJknpM09hqc+mHW1Vl
WdR2ks9g7br8S7uj7pnSloNzYrJhnx0qHfaShTl2cdYq4kANu2DeXhAC7uDFkoaiTQxEFufYqH45
21R9jZXTjxgossFjANuL5Zg3wfK+LP3t0q9bVRxRP23j6rsCkx//SmXw9zf0a1aVet/MM91o6tyg
D33Bx7ILNrGmTzaMrQWjXInLYBjbjOrKcEZB+L+HlsEpwTySr4z20BWydE5ITenTapnGY+s3HcV9
18l2x2p1dZZOydbgxGDhzePDXK6N1VU+2YE8v+FI861CI6tHMx4dx8rusBz5927d4WEcRzN97rLA
usxuifrvrmuTw41zq19pVdXvJrYaGVrt0PDPkkjQPtqsP367xsitSaaCjySVgKGnLcEmFpX1WNiX
xvaNgEvRx//gaKM/GyO6cWSkWRcgIqy6OmwQ6Fms82YJRqUtVx2x6Y7PjnEHXaaQEzMpS6cPphg6
LJGzVG+VZ/UEH/Mh02AX3UexoHWfAS5goiPdpyz5LrbMQYvlQ4rBU7g/a5lubRx09vq3bhhChXVm
6Zd+7Tw8fII04HCq6chov7mogVIXZtRmDpJvvkx+Fqcs4wkKGcIzIokawuFu2l5xpfhGiRJy7j9T
r+KYZza0YS9ZeY33mW3cYkUcN6Od9u3kXRE8i1ZVFKtxNoCU1zSZmZFFkrVSFTWjkAo9RFbJflET
TgkRYINzBHL/XSczh5dFm0jYuJqtPh6FzeeBO536VgCb748Vay/pvqN41+EsRzEx3fBumyKdzejI
DwyagWIqXCsO1IyToZm90HTn/Uwo24jmxJxsN/o+Inri0jxEbukN867zUmDdbjFPn3pSzteA/z04
3zaRdCR4vr9X5rQZNWlhBs/CVfZ7PVbFX5RPHHX5GjCryDE1U9T5NzNqY4Jjg2A710glVSGOkNWF
iulhsesQRaReV6mlw+xvskZan64ymQgtzENksw0HSlGSfigqyizMs237o/RaODsyg71fSLzusNNO
xtMj5kIePMY5+dHG/jrHyAnztucpzd+U7ztsP/jF9BI0LM5hA0XgZnjqG4eS8d1D49ZFEa157q1x
xc33e7MKkUWZ5iva+SRCBhx7rXvfdsu4nmhq+fjq6uYMT5axOPf87dt5LLqxYhxsYdvAJ7O99jYC
/WFNjNts19QLLPmgP7o1fqmj5Wmb8a1FKN3Z9tf6s9ClBK3OCFYfs2HjW5diHr3IdVrrBaiUnWHe
nBjpc1o7fjwuvcSTI3pWBVAXGDqVYkIoDsa1/mNXmcCw7gCG5mJ2ym/k2ux3ie6LLQz1346VwkSJ
gdPp0nPSj7MboW53bIpWYmQVKOmG8Yo9CC5qvY7u69jXjSBDi9Zt32Hn6R6YQbb4Sj3qjzCYWt9l
Q90wawY9IlA0HWxliMbg7LayHp3XxVCA7LSYqvuPo/NajhQJougXEYErzGvT3qkltewLITd4D0XB
1+9hX3Z3Yma0Eg1F5s1zb26S3jIzuFHdMoJeY7cPHJqlI2vxFZ4qjyVmLGQcON4pYdhrIRsOF9Mp
6nvoWN3B8ComYiPX9stvy+naZFr9NfsibYNpspUZ5EMmFLyARFzyJkYwyBIhXK1W2ca8qkgGK9dW
LXK1rqHS45W06pJt4IVuOFdhtCa8Su5o0WO47AtdValp79ACwVgi3ar9k5wM2MamFn51E7IIV6nV
A38OAxegPI12e2Hv67GfCvjMRcD0IZaWsipGXmxP8Tx+uXP+mw28LfoF1Q+LnMms5dyA2SEe0vyn
0qZnLaWmkglHmteYTKXk/ElnfOM1HyhCl4akLNdMzra5OaH0FbA93XyhET0zeTrMhnliNL+zdcdB
K0t/2Q56GXvjUETjHh/QLmT8C25o0INm357WLx+eTWCryePSf0HPw0sUkBeKybtrTiMj0B72S2dJ
Zppc6kTemzG9jFb5QXl789gtvPVHHokss91tB3ME5gnhnF0ZKt/1ztpoiCGG6Fl7Y10dKg5GeASk
L2Sd4l6KMOLoVnO0UAwChmLdVo7OSefYDBgyXtuEsNGSUOrAKtjmVSfVM4THte2N+xgPuzQe+zUD
NXrayev3+JimldnNRyuOP/rU/dDL/Oo1JStEqmupTQ57b/IPVKJ9aOR0FCHyWji88EZJ1zABKmDz
wLqthzVNHQi1ahvKgeJmJgVFzkAwYjfJgwnPnpG13nsQyl59GDP/jr6Peun7W/Yt7+O2ejLqSQWu
bpyW8wh/UvQ0S7daRWy4DWKTTjtL0VqbQdtY1lxQuCWUFLx0LNE/sorqyKITi6Wu9V9hGQfu8L9I
yDfpsGUgSwBFgJMYRrMGrmpfTa7twBo7UzDkKKDR6uxQgn/ak/663I6wL/2Ga/k8unyTjaX6wGLk
so5aiKAIVLzNjOfFltJm/rtFX7nt0+o74fYAv8i208CfnYfmQOj8JmqZ1hFQtx1jImarMPmNWWlj
z8UFbyXYlvYSJ9NPblhHj0+QltfnpKUWW8Wuc8J2cZW0pKImijt19X9TNxWsSjJ2ipYumBqtXY/a
AoPpdwHKFlk68+5+uM7wqXXusavV7j5Tl8nTUOVbNwN7pms62mqkJOYGdRAT6sH6ZosIWmFdvAC2
vMEaV7tG0577DrPEYpYKupR2gck5fF4vz2ECkmhW2hA4yfg2pOktyT10XQOSyWzlnr3Nu4SkHA68
hbyNNhaw5iLpKMMUzPOFU+x1zD8e0B55Q+gUMvujvgaOgPPuPloxUoGYUDBqEvukFU+zyo+h595K
V7z6Xn9qed8w4q8fchZKUIzOz7lXPLJA6mRLGJ7QMQUQ+XjkU3uNe4buxpSeugIkHex/SvqPaBDT
ynUXc5mon5Ybghrx3hv0R9HQ7ZxMG5h3hqhx9dBBx2f3qoyqbWh3p37gAcylq1aIshvK1HhVGNYu
7NWzw7zhwElxV8J+yDOCMKa4XGWa/LdcFvhyNN1l2yoN9Kkc5ZZJ9RUV69nW4ydzlO8uKQ0Vg59q
qj7aobkQgXPEMhP4oAZrTc7/mFkcMst+HOt+2MR5dhyHUd8lpcTLiCI1MQLrjOyz7M2/Xkv5xvFK
xnm0Nwbrltn+N5kZa0auEErJhzUbr4M9nls08nVdywv5He+WAFMW6bbPu58YbHO5rGESHVTuaQEs
Vwzi3H9Iq3hyma6xSJltCnYG8ubRunbFv1wwrjDH6EVfRFAjlleWR24dR52cgRorLLduIn9MGVKU
EdK2aQpEaOkhVuH/IADUOQxqWmYt12kROKg/7kOZPCRpt9ZptDdWXY+reY4ugyqTjWnP1wghtesw
TkbtR4kLsJzUWyLnx0ykBW+CRRUAHM7MvZakT702sWeAx3JQ8T4u3BOl8hIiQqhuNPq/Q6qdfK24
gIy1GySmA44AZrvYu7/9PKRJnVT3F42sbDfSKD/4sSrWuvStjW3xAqPwfYHlDew6PbHp6cVbJgdV
ejL96hSb3Zcbp/+a2NzYjblZviEfpTYX2h5Gd17ZZkWFK6557gYFT7tq/IvGvExMIIpGXn7ooDv1
GD8X0rnUjbNpRfRcGcWdTVZHvKIH2xi3ZcM0JVvKViLLVTVvk1Rg7M6zvcLiJCuJmourYWU6zUea
peA26dnkd9ya1plz49WriGjj/7TClHScKuPPDnmQRL3tMv0symotqxhiqD8gzVHNRfTpTfeV5BJn
gIhWxVTvWn5CMSGem9TsQ8jzwLgV80W1Hyx5ZmvdY92Abfp++tn27T+GYE81rwHs1C8sGRW7rnds
hFuxdituS3oiurXyHMdusckRBlbgh3bQRUhgjh++4eki0VljAoQOkfch5hmeh749YjxKtt5cZvS0
zbHWYxTdXJggMz4OHeM0ddUtpHeKteQd08UZVIjBm/JuzjQZawTbbVsyqC4ijBCuPKS+2mjZeCOI
75bUAsaoP6a+c4ZLRCuJon81yyzw2acv5uT/EF2+nRvqBGwPVS0uSZ1zfGOdrG3IH6TEEhPB5FWP
Tmu9DpP4K23/OfUo6ws+/uX5GwtrZ/PkuHI8Fk11IoYmELl2Icx21xf+KRw7fH59g4zp5PmGr1Os
CglEasbiITH4aUU1FmsMP+2+z9J3y4QCEDGzsqizx02nqp1BWsXWYt3ixpLNM83s3tBaTiu3RDoF
lg/HxzwkD1YO+84ADCJJvp3KKzaaj3zwDqpqnv2JN/FgoS/7w3vn+P80Q6gNTtWn3A4Pnigvhscp
EfpIotoUP1KUBZRZbEWRzzTpa9vWqnUCwfDcNkxJKgyWC9a/nBh1tOvMfOc22Wb5dVg718gows84
dqp9xA3nON4JU9aOI+isjJrJSPWSjlSfXCmPZTlt3D5UlX4YLO/ZNrHVu9ZuSuy15U23XAwPoubM
QUUb0/6R1ufd74vvLtFvid1dmha7qltkAVGS22qcnlJuM427xfeWvopPk5LrV2XxvtOwH9lZQVqQ
k6ojcOKfBKPAgbarR3M5a5r00zDVS41cuW7wSIAXUylVbvSgqfBeU6zUueMHVVYmW8Mv1sjH+UcJ
mWWJ6c/VCz9wk/iPlMYz9/t5QAO5Rmy5Pk2sx/pUAzqoK5/6Vt7C2MemrNevTV6/qlQLN2WMsVnG
F5PqufCnE/orWll9zpwa66OXnWE1NmmPJ6VH1oxTfPWwC5pHZeW5E09voe30otgVuHCLIUXEZuXX
WNOYSR9NSFEDFLu4hOPmk8qHYqvs6KyLjCeEmKwueayoi3B+xTtf2himlXtkldcUaH23y9S4sRNg
KVq666A7O+JXL2kk/+lUYDSfY7zStBzqK8NvoT7YaFZsrMbtNj0xBpht3B+QvEuRe9956O5if2YF
KXnVVbM1mZOt6Hs4i9VKb/t1v1DeMz1NEeufs2inbWwwky+sm0UPEnrGx9zrR9lp20Lrn+bUWqdD
SlWi24cyNB5ThwMpD9PfRCJOFNqjX8z0KFX8wAh2L/vhaNbiw+WzDTpLEHMZbbXE2Sx/uo6Y8lbp
NQYhA0NMGfSG67EvYCymjVNkm1EW0UqL3E2MeXEs2jUaDmQiFWIu1WUAzR/s4jgX8qWx2xQBMLxN
yFpl/+5F+Wc49TeK+HShHnaCcQckFRLjHJ7jdPzzOrEfOdzFNJ51cCLw1748psrzYffETtf0p4aX
KVT/wzQ3W8cr0M9cjPFl+dQZ0ZsOboVPuBWQ0NyLbtDGyW558uZW22oVNzee4XUaZTtiq4HeunqH
weMx9JtAqCQAeN9YvQcS7T0ibH/Oifbs0qFJel2+k409hTjdERoqmW0h+jZWSxKB/jrHZpAwxES+
0HdVqgF2l/txqXt9zl2rz8Fu/Cf8F4GrIBuFtOyNSLLLlNcwEQ1EIdK0mfGLan5Pw2adec1uIhRi
brA0zQJfVM3jiWnk1+c+zKmAi8HIYRxRnkvofxxjWdy+MUDUAjp2wM6aDgtETsYLOeVrN181J1mV
wShoUCp3fi00zF6lffWozJ2k22Gaf1Z6tA3Nhs959v9CTbunJtAECJJdIvM56rnPqp0l1BpVeq3l
5mY09F3rehtWea+JiArUANVKBb6OZLInuOPcmXrQROGZcOtrW3e7KESZTaojFfa1sQpgHf+43LSQ
OIjw8tGmmqzbfmclHaYptel6c2LqH+1kN75MqdxD+jeQX0OgpvyEEXhhCTA4j0Ci1kbFyb4V9d3H
yD3NzpG399p3aH6wHWFQiA/KtHGoeuwmUzzxQj01hhlEfEairzgF4o0LSF4jP47ukKxGjoaEt3pT
Iz+KqnOCMcdonGoPyytNKE9fKateL28cNVjrvOueW33esd7gLub0jgqUbi3DQn8mJwUtKjlOQl8D
mPuY5sqrn0sCBTrzbXG8hsq9E5S0J89o187MNRPOSF5gxgbSi5QDi1ZhcVX1oxGg2qQrf1Tkl00P
hgxPSTvewz66IB6MgR5nH+QtfXTMwV2nvlXCea2yTuHqk0bArS1X5jgcTDc6uQwSBe8i5nnnLBoe
eC+91bl/TVtnM8bl1jfcdyTq86ybR2TUb73I9qNo54Wm3c0UsmFr/XlpiIo5dA9JLLch9Gk3EMsO
htAEbYGLHG144MYrFz59OTybjltylHjFkEFL3MuhuVQjebB8QWWmNY8ipSyS3AsVxcId9cFYFufQ
Z91J76MnDCh49jqlygzYwXUw+xz10Ya51d1rMtebshGwkTzPJo+nScNjsG5U0++suKhWFFRD4Kvb
Ihi4Ph7wYn6KxmrtxY/LpcBOOwImaA+mjLa4QgaAEfwGov+swu5lwlwgdM55dgD8dqI6JE13Ghtn
61oOpfC88gx5Dz3GHlbNIMPAY233+w5Nh6QFiLdog2folcPOTY371GNsMvuD1+gnv3JwoVnOWjfD
PXp4zkASQ2EXOz01IK/DKdx62gwf5Zwneva+ujAHzwhSGs/MGPaEVQxgWuOHY4UvjV/t8D2Q5ZDu
zER+QQvAtbSBlkW7IqtWRuJ8V+YSr/SzVBMiFXhPvPjocdRxY95EcUOeZ1BMaHkh+z1jYzRNDi9+
fwnlK5a/xK8p7bWVhpWRHZFU3/UmnOZbbXveaoTnrBeBUh/V2s2Kf7XbblQ3AwDmztrUXhPI+XMi
ix9ZELOifHejdfhc+7cJJbWwZXqMhJVRsjp72qcosOZHm4viVXG76bIR/qcal/00LRZnMkEqPzA6
TV+1afbSTLjYtdcKjAjdxwUwRPwBLnyCZt5mtfoq3JguHrxkFQkf0SJ1L7HFLVlWx95qTvj8Vo0d
Pdr8UNzwx7IF4ZJ+i1KUbzLuYvjAv57LJVCubGAV2drv7cBjVer1RkTlaeZo4lo/6HmMuJt/URy/
EjLpw8aaXzoFUZtvNLwrdaRhBdZPvH53MY9y7cNc1kUfGNaITA6HxYdlV8YxTGxY+uEWt+m2m8XG
0+zN8rRZek9oTHsunfLBj8pPvcU9tfzFtNdGmtxfLsx3KNwzC1EPmt89EOnB1M/cRARHRKKlPqw3
+C0CU3onDU4lGs1TXebHZP7iRlh6rI/l3VfGzr4t9SfCc59d014lzOGXxAuSxFdDY5LpJddJM5PL
2abcGip9VbU8NAuwHoP8ggoc8W33QVpPnPhoY4vRPvdg1Zz/X6HLCZqruglchLWi4LVp6kdFzxq0
Y1KsEr3+UjlroQuLzCOGriuLz63yyu+sdP8VHm7klAEQcDPbu8KYYTK0LrzPrIfV1qqVOFnwzruy
moCHHag8hTeC96r1rFfTpc07aBSvsDZ5o5evmjM+UcR0a/xI21Ggb1kMrZmSzt2uA4bB6zrtzVlj
nWxf004TvjhJg75e0yE1ZxASppCIVI59MCL/awG2RarqfV6rcodK9Nqm3QcE2w4ymAJIZw9qFOgJ
TU4x49bBVWIVAGfLDr2g9KclMQSyrAOrSpLm0olcBI1FRsmoCEXJhwebgmYc5XOfdIg6inJj9u9T
2bxkJpp3V+0xIf5YLPUthNgywya1icXdcoi/i3jetjklZq6fJd7GINRZyS6T8SIgYD1TeyowPQWq
tO+Kg3+imW/yiu6NIQ9GopL7u9p7OkpzYQhW6tKp+lrT/vD1ybDh4KBgx0JBovPBxyWk6B9WKYUN
/pInski/FAYrChvrygBdWyWSNKIp/pUWurORfMu8fJvcngQHs9snRvtYxDj9O/duWLGA3Y32UMuU
hazhQXbLz9XUAVm384OAOJxn59m0xaPCY7LSaw+MoqcuxP4Fv8sNiLuUp6zPT6lXv2WVJg6lNrw3
BXb2fqTVwehwNjgnMDSl5FDrgTcPO6VVW6337iofnpq0uJqD+V660UuIvYwBnkMGT4aHtpHpX+qo
T5O70RfxnyadzdKn8PpGDYjX9OoPVTdT9GGvNt0b8nCCDaIHU6IiQzDOys5ddbZHPzuY3wW+hdys
T6OVQLjzDrVgj8p4OEMW7grP+eicHJ9kBdQ62HjzTVqatObffNNjvW/qknCjISWKyFxO/vkZpVSu
EQ3fdH/qtm7H7LxVW9mYxqWasQlbLeY8JwqZbU6gMlVXngeZDoewyv3VcjLVJVyy1d0ddlGssqh0
VwKj9hraMeR/GT7Qe0CXZpRaGmUX+cMgQLq+RkFJN7OrXULevFNkrJ05rjepmGHOuCy909kgNCo9
2SwrIhQQPMz25/TUsFByNTkjNlHd/qBDQHjSkl89z08Yzk9Rmnzqytsyaj8bNcpYXzX7xLNBK6M3
e4C69TUPe3NmPuB93mET8xlzue+h7x+sfIaWSRQN/vRQdmjcGE783rnbqiAcTfvRecAY0+4tKV+W
ZVWKoz5SS9C9MW+KKtkMrd6Ao9cH1yyO9YjZPSZUCEVyZ3r6ze2rZ4jt19pGk8edcgmj/s9LsuOk
kFX5Ey9Wbp1NAl5K6hj6oIjQFp8pTqhONnrA5M7It4T2SHIF0jhHMvXd9dxbdjBG/XpRGcXk3cJW
p6bvq3YDGvbrtJKStQRChXu+uXN5T/v+S8xCAurgJJAtAk81/NFz7oiR2PSpsV/KkN4Nv7lbNrEQ
J6VpgalGshmX+8oX/lfq8X4qoucCPcP080PuZAe/Co+jideOiDVI46MxOAd21V/Ztc45MgviTphS
TFZECHEepEN9b+eR3C33TFJZFDiZN1BJjl2gucWtiBsY37S/419GBB3LXVSnGrBsD1sE60h7n/4s
zZ9Tu089kkucq7sz8vU5nyAE/twURNIBymS4T6dMNA8P+JHAIEgc37lHNRPJ2boIezyVk/2gavfR
MPOHzhvuY+S/h52SNGPtOWkonZbLay4si6Tejr3iSgDnYfnuCamIVolJqtWSBoVuaA3NumOKtuwi
iqG6DD7RSs3PfVxfjYE4OfKZQvoR5SVbZk3FZh79A5XeY5VUHwQHXyIDxlBr9f+LS3IfgqRvHkqv
2S/90USVbjP7FmF912vgUlEX19Ca9sR9HUe3OtsNQifVeOebZ5758mpaCHZtPcc7vYUd7wye5pAI
t41tDzVTnSZbG21bPniw0fs2kST1sK11A5ppPqhoiHaVnsZnFabuk0mMEmyuMb+mLRUyhjH9IBWe
7q1naNEPsQMY6yrhZetGjd5bjPOEmyUaymupOGyITT+IoSJCSU46+Uz+0u2waRPIWdbGu8MJv3Kk
uA6WSZzaQlSa6i+uQHpqXgqLDKDpLQQitclMMApPPdNvkxNMj9Sf703IyN2v04fH0NfcC+Z9JmIA
M+s0xKw0qOGZXNul0LO+7DB8HgsSw6om5qDKJ/uYJ33yr/FH2A9KhmAZpzm6HoKyMxuZR7qHFaXq
uFdQH0xt4m8AXHmyCEpdlTT/s12cGp/goaSLdtpEjNZAk738TtT17/zADMRz75hn4Q9ix7s/2vsK
pZWMu1pbVSOFURFGF18n6KDKP9IxwSjn1eHKJFxJDvWX79qnpOMexhcClBpPr43q5XbSps9e5Xvi
704MJR5cWPbY9v6kV3/k1fhATN/fInULX77il6dSrIkpkN0LfEe0p7qj6OyZh8YqfsOU/wo4SJyd
XcAqZ6Scjd1PyIvO6hi5RKL7wRDJZBC5rjSe8eEfxta5YhOCTGu3mO7PEELD/690wojucRJexopQ
1jYZ1dm36z27G2iiU/kY+eqso8lm9fCpD+qLo8rbOl1yAzo4h5BQsbWYA6Z11UyXZU9AAIf0bcr0
SfQuAMdkdgTwuBuwgsdQ04cdQurHOFsnwkcwMeIAWnfWmKwJMdr0My96HI2fokgvPVhFIK2EQd/g
3yDpH6NUMLEfs5JgRHl04gkqgaSBdarJDxViaks9/7dk4SKz/WZBwCnafLd9znu/5FnIDZBAGuva
7UgQ7Bs8tBzbKwcGfWOzVAc4pEbxcJrhicLM2Gle/2gLKoHQIJySyAM+UYskD2mL2yR1BgJUvICm
xzrP35QWER84R2yVc/P2XFUYd6zJXOzp/YT4ZfwL6+6zm03vcUyLCy5X7+hMS0MH+xt0DQsVClEx
wmSkvPLnUVHejB3tp3toW5skjbp4LrL2W4KtQbReIRUvSPs5LleQOntmfhiDSq+juagP2pgNP6Y+
6ztnjrzdUOrG7xC1hb9i+TUXzVRIGV7LqCEHia0av7glTqHv2I/0XlVE2iH4UvVmhPVUhLiuCitj
PdtcEsoTRmuZCWPnZuarQff7qk/chhoWlNgx7oPR/xWIupx5ZXStOgwgVam9WNLS/7nRVPxYkASQ
JiTcE5I2sVyaynTv6ooCyHOeYsVxOQ7siBGxMR0kyUMrfg8nl9YR+JOFj1aRkuajsrvJLIySsRzX
glFXPElmNpOFPKzxWQ1zMZwTNJr74Hhq65WOd9ZzjM+RNTWUv+I42znd09CTJeoxvb1kjffYSINY
hxSK26xyTMsiCcmjLI0QmKq5JBmF8jzYxOPNVXjlYckYPk/P5UStHrXqF5mH2clY+c/4w5lNtT62
h2ysnD8y8F972d4wPN5q4AdCnXJ4CEl8lK4Ydfh98hI2ESkhPbVG19vFxieLnIQjFARCgMddn5Qu
HaX/nOjA6J0ro0slq8+8s/5Znkc261CD2utmtyrcunm20uFDAWk4drQfjLng9KCgpys/ZezCXo1V
8jBWWO7liLkcz2yx7e2IEC2nY5aROW0wKmXWRITxNyqjgyaLxAFV+DZGwgahLu9WzhpQ1oLMj9iP
anD+OLswhrdO3Wha774LfRSb9Qd4ir2JlPp1MkLbEuqPbGI6p6Yy+5iG6cU0h5vrkh3ltFn93hZp
dW4seO3Kjxixlcwxs+ZkgsofUNJuZu+lu7C2Tmym6kLOcnwazQCXw0rEDIoVaEOYU07w7dwc9bIH
8Naa8+CmgimT+FJ0VVehp1fNA7fWonxXg7OtsHD+64fmz5DdjnSPmjyz/GbmCe2fQXis+p05GuhF
RlpPosV4L60EU7loSJ+jvHvoWvOmcl4iYkDVwOJYBb5Tfloxba7d949x05PdVv71kf4HvOltUHAI
gxPab9HOj1qeXuqc1JDlP4qkpBaknCM+6JG6BybYtbBLcFA7YskwMDueDKdcOCAi1ag3Pv2iR1xc
drK6eT+vSbppTlaciLWHz6pJp30fQXMRq4gXJewp/vZVVO101boFaIX/lPhtckBjihdNNg9c3zO+
fG/WHjsItqM7ebG7JpZy7oNGcVLRT4PckTLTrnVI8FOhYeSZYj8JPMiKU1nmTAeU7fRYTCWrKxL8
RZ2jWWcrIgx3N49R/Tg2af6Zt7rBxA2Ak2mw7uoZX2/CcuUbGn54Jl7lu645+TE1K/VHxhZu3R5F
36X5JSDtyWbH5t0qYEXnBhi69Y3sNna1bDj5fbJjzV7H2RYOTNOcxDm2lqu/SjlJoHic9HzMajgC
e5e7fgr1U2Z5yYOMIvJQejE/9clvyE+Tw/zk5peQWv8jVMs8xzOjEi5g0JsOf4IJBCwc3aQ9NfiH
l+VPUIQJaLGUI/F9BPK85YsRFL8SeYJXlBB6JmOU4oAqkG0is+H2LYjt4b1eJWyerrQXITvs2pnM
4c9KLdrKOKzmDRz8+FYhvZUQ+YHMfc4XAqecf6rWvWusegyNMF/eP51cqSogtDJfpRwjRP8mY3fp
8n4gKSTUIzJvEEW0AmDWaf36Szboc0ZEV+2S0HTrIQwgxIT+Vk2aitD1bP3UhTJ/0dOWUU0sppCZ
6Qj1hvsyJE6BlQ9v9ZToh1hhh6xmOde4w3V/n7I14EB6gtwLEuGRdE0DOMkI/TXmRu9I+rMitIUd
xpGc8Lr1sfs3jB2rtzWWx7i89zTzn9M1HM9JVuFsG2nqepKnMzNRT8xdMRfUmH+nCcOXBgHFWAsD
w1OcI0dMmo9MIIT7CONIbeoZsU1KJ3a2totnSnmjAkx3K98EjNL/iE7Eg8HET6BZ1byZLLwAJxsF
MKVZx9w5dm7/kDF0rypZb8sCOKQe5+koyT9dcVX9p3kOAVs5l/eY293PsVbhw+CP1aFA+wrCsOP1
bg21OprjHB11XHXf9hihFFil2s964QbuLLFDsyL8aUqd5ILjdT6a+MFOVjklJMz1UxxkZoxKDVb5
jm2XrG3D/O1rOM11WzbmPvfDAYOCS4hyqmkAY1MWLnlo3Ts+RfRAiy4y6F073fr1mF1i7qILhsGQ
Fsur7K1bwFxKbOko5n4xXYTlEE7kUrgfLRsz+eOcTyT0x/XQEMVr2d9y7rRDNTX+E4vc5JaLERLO
1Dvi4A0TkExYGclRCOaRQYiljBzwYszhTrM8/ZJaOWFNIgkwUGMds+NX6gyhNCQA35wHuASQtG0M
+3YVbsH7IUGQfEnoJYnE1MnZ9Oys//ZkQztf6C41jppcdFJZasVrHcaat6LUYjnClJrywRtkEh6G
AhoJsgy+qSXTCEs8qOyhL5NcXYcmCQXRlI6K8Y3aPkOmEtQ00byFQBIL6t9OIZomqgN7U1nLZLAd
htORhj71UMV6LZBOnTL9Vxa24xwHKdNweRazjVCWkXgYaLPvbMLGn9V1Rtt4CsF2A1OfdJCKKGHt
WOKqeqdzZK7rqENwDjmaalnLJyGk81p4WvlUelp29y1kGUCKclcqaX/qTW6t6jRNdyzuVVdBvvMm
kmhSpWC2a0WKuoWb0nkfyde7FzMBdnIOyYqRjftVgT9Hq3LoakEkx2z1u54XI2EKhpeuU6tpN8Kj
Qw3rtAkfXNEVZ6nH5Ix0vk0mb+NOAczDsvfAT/Gs4KzvQcc40NSMblN5on4zLae45zQ+mO1LrGfS
wAeCNeCsNF+HUiQ3pm2mcmMOuC1w8DlEpMj+OICxkwWmDz8k1nh/lW6XjyTYkuZhSfti+bj58mbI
Voy7rE3tenogk6pZOY3R7Kw41F8xpUw7LuaS/0GB3xYAMkFIpPsKXylyQup2HEr+Xxv6pJeip64G
rc0ufYvf86Gie71VjiOnTeoTDSaJTd9akXBuZu2M79Qg+aNvEJWOg1k+VxB+zINdvK5xBcaxxbOS
JxsXjHJHZpbxGXH2XKISd6IjqhYllfSiTxuGaG0xxj+ONlHpnY6GH6PPUkTX3k1zZXoxO0/DCm8U
J0MkzmObSVKTsEburBFIA72JxAuKgvaQJZr9HCurPOmdnm9t5kuvdZ4lUO/JUOyqBGXH1rT2rGGp
y1Z+iWtuxBv/57ia/28YKpJNcE/550pUxO5jgF5LlyVUFt/4xiBb7WaQf4MOqGJpMYU9eF2Wr3s7
t37dQdee8DKQ4Z46wzrRkUodlA5370U1Tmkhiob7EUucPdPaiIFiYwtxba4J0QNgbhprHyvgzUYn
J8VusGiaCApbE3fvOp4N8gr0Wu5GN8p/El5KW9Fy2CfkXAWOWxFX5mJ80DCS/sfReSxHjmNR9IsY
QRK02/ReKaX8hlFSVdOCHjT4+jmcVc90V7ekFAk8c++50EXL1gg3nc1mC/uK2DQBKrIoydmh2A6D
jWUF402VAusyui1evqT7FKGq7mbnJ+oQePV8n5O5PuQDyoxDkEHUg0TPGtEa4CboMcLG6Y1Vtwej
Nm6rNE6forS1/4HgwEiapc5LYOr4GTRAgyWzJrtz9A0mx2rqD8PcAq+L6J5RdfSDQWCCp/sfIfpc
7hqaYgd1o/JP6BDLi/Y7pr61Bwo9I9zVb+b+1LsprZtgGZe6zs+cj/0RKhfluMuykZwZ9+A4Pfvh
Gopqnulib4ygTj2WmPdixve25mJf/IpT+Giq8DtDk7toTsxHxkwFFEap2TEMk7tJO8O7NRlGfn7J
gF6Utjcii3x0ssM/R4XFaTAs84Ie1/zMZh/+Iy0odV+Z0RWsUszcO68wmo3tynCTxsu+f4y9tzny
1Ksz6jchzfzakpbLlssvtp2bBUyKII5ukjboXsMsYN8TVCrZQAkcn8rJwLpjnZdahbHo+NmHLGnt
EQmDRTeStYDqCA+YjQWAgz1rMl/K9F2YwbYFdx+WNQjwCMSf89tULR1XgHJPRgGV9LLhzpJ3x8gY
SApE7hnPGhdXXJk7Tyvs+76inS03zB+x9sROs+G52iGVZPUXCr4UM2OnU582y30eVfiMXf4ni6dv
RcTD7I7WytXmyqBKIIcLxRaWzcF011qA31KeuRmS9p7E6cVl84Q8mjvmgX8EbJq15n1b275/CPPm
5Bvdc99GfFwwSGaDbrDd5V3zU4fxXbBlmkWHlyxYF331mwrcVnXyHTkBSQuD3iT4MziqaJ4isgs8
YCh4NDcdvamsgEcXk/2YO1bj0WRhUYsfbNoOOg9LbkYCKJrpWBEWoawEwbvemqRVxDyUhXvG57sb
4vRsTvNZF1wB0NXxId7b4Dql5CUMPyVQaz0ld8tqUOG0F1N9KPlBi3Iu0nCTpexApX/SAlFhJhnF
A+lDsssguFHzIiUeX41pptGoGns3Zx1OFlCtK9267bF1A+eJpqCAfhyrYD1Xor5MmjSQnG3bQBGJ
JlbFSfCky4bBTCydYhfbhrUjWlVvmEUBa+t866/rOtU9s6hqzWopSzGOroYYDkZf9tmZZHTCHIC2
YgOGZwH+Cp90mzbzHXRddgjcoMPek0UvtWc2dGUp0qa8BmMh1IxUlDd7VXd19yldYhp6qt2jLfv5
WoxV/8dzGBcXItfP2jMqUNOuA/nfZLQyG2Zzi11ZXwYSlZ4n0FWo2nomNX2JQFt4Vf6G9B2Qlqf1
W+JUCt3V1DzFg5ftMdZFO8MwmkMPBGNVlBAJ24UAUbvCRg5bZv9SWfQ75q7zOujInMt6QO7ESHOF
CZynGuWDAx5W+St2at+mP3DIQunOd0anUXoMUWeechI+toDexI4sqiUwQFTHoFY9hsjW2sOENRja
4UZKHFh6Caz3sxcAF/J86Z7auIxNrOQwyjPXDw9JUchdKRh6qzGsX9zRm3g7stj9hmxASIgtC+eb
Obu1AUcWs5AFcacd5189usMBUEmwZv6N2UN66G3CcuTe7qvNCIMS6onvMVSZsASiVUWG6Se7LotZ
TFZs4vYu+NUVZRWkEqfsV4avvgabuZOB420bpBXOb3AmlPg8WXA6DWvN7jfZKZkBkpT4OrOSGWhh
qBHmBJ62KmrzYyBaGBmFF1PYpOmkEa1PmBn6WOutMP3uiFHav5JN5X1mShZ/Sp7/nezZgqYIut/H
gOEWP7H+jMB844GuRkjW6VxvB238VG2Rc3J0vxa0gU2GTxvgu40aqujusgysbd0iiA0rq9nWBjtl
oawfpoTdGpVwt9XCl8eg8BCotLW3CRC73oDhZgdnMskSMVMTu7MsP7Bciee+Jj3Z45Q99oWADW2w
vZJhEp1NrsU/KjObdTEjWUCZDBk9yNwaLTBk4BjNzapzO/McOZR6Rlogn5rr+rkaCvu97bku7Ai5
nUjNv2Zdly8u3DXyYAqfHI8hWVeeYzJqN4dXtgjd0WRRTGYAzefg5tXONh2DvgGwkh/XCCBDV+3U
PA4bE5vdReBj3MQKk+HATXLG648cr8daaVmgWprEGa88zQXbmZwcCyxI46kTifyFmCfv4yCatT3F
HoWLG+3zRE0vOs0BoYxxspmqEimlQD8lg7pcTw6VmUjachtVZHRrszUf1VRn2PNVM5xxWCI0K7GG
w8wb9qojIahXjtgOMTtbW1kz/4D9up49fbfz3PgbdkW3H9Omv3SEwezYUZq3KCvQb9MdnAEcoNBx
2R6EKlQ3+jnn1UYAvE2SFkVjwS+jtYb425Bl+T718XAD5Gi9VDW3gi8Edlob+8Stnwdng9/WeCmj
Jtg4IkG1F4LIw2OC68NtKW9qYz4KZrkbq9HTaSYeHJQr8pwh7j/zsG9ciL5sXtIAwSG/ycjZWnk+
YKkzhmqVzyK/2X0vr0XUlcspWe3bOl1UKFa7DiPScmQwUudha6peBL/W6zgn6l9rujzryMDlu2cy
/u2HHkAMsos1ThIbxKZuW7hVpv3GhlvsYiX+CIq4Uw/Y94zNH2eQAZzAKCEfgkArtqVRY0ZyceKk
aUDpIA9VE9GmoPelrMQlsY2GdsdECUPxa9xPOy+2z3kw/5k9fiwRUMiWzm8WqHeHDyqq1NoBVANJ
cKvZbZPmtW8iCffH3S//OwxSXkbvkHrfVesTplp/MXhhxIvcZG7MN/QeGxmF6666TtWwrQEPIOP3
8xQsToOrbGDiN18NLaEXhBvMNgxhxHliPgQmYDVz9XkBc/pi4sUYnpa/ihlNcIpOOrOF2pNNijJV
yJMZp29DU1yLGMGVbZtfMdlAKnIuKTdMBRlIt8xIXZS9hrktummTw7ldxaK91BzZKhwekDx2IixR
OscHnRSPmX8hz9XJcqheqy4cVx2G8yZNUQe4DAiM9o6eTU+wqUYXUVB0hlGyZsCyppy+pYb9Zdqc
+Wh9vazFioI3lkqXg5P0seY3bwRjOkKLJnObWcUuAnG5MczqwVqFlTU0B+VAI7o2Qq3t9Nr0wR40
IlO/8BEJhbw5P9opYPwOHQ2s8K4jja/Czbc8QinGVkumPwaEyk2IWjyO9G86AOoPnfUE7ZiJAeIN
lWMT0xvLhbKlQSf23fuo7x6MJvabH4bkcpC3zBq3lhO92wObGJ0fDMc8NGZ8MtLw0Ez4KHpgPgyk
HyTzDEf+6vrqs+B3LPluowGpfZ4Cwlueu5jaL3NNWEchriD/7MzzjjIAwepvH/3U9kelpw14XPRU
iz46+8+L7kiWLmgKSfMwgUeiSfFte8VTVLhAfduxOWuTudoCXgV0iK0JFhhUjFXo8EPEGdaJYasx
aC6PYWr6jymbdrl4KeB2pjzhgdUdgzn7E0gTljY168iB+DFXf4y4XU3WZ86E0uSXS7TMxSNdAFwh
4tmYYQ9nj2vE55517zxIKLCc3KjTRHofeDamUlz4Sj7/tDf0KmxQM48D/l2b/AR0oSOibD/cgpLe
euAevCS7BvjJmZZAQnYjk8mhWmyJ9S5UiCSyqnsLVPHgittWatg2OHR0XN3CoUFj0fBwLM77IL/h
qKJYz9ds/vvsKzKszdzMJghPWokR3lh/H8f0PRkVcQziL0bFI1SPj6DObM4Zk6ff35hoiCok4Lyw
YyAOfqGeF/1bMiJQ1WDoimqXGdPeigUaASJnJrEgk4z1mARf+dh8V43xKqy5347Ke1+eSAaPODz5
o7OwngQwXBjr+9DLTqYK3GODGKot5ofyH13yYUKRWCX4lq2m/7CW2M0JrluMcuxpaBYESyffyMIl
GSAlazNemIOYEMON9pDZjT5s+bnmrMUqM5lIU3Fw+LuJ1xhb/HxORzysxKlQoIXRM1RT4+x0NrE8
InzqoAgFTsYjlWXkaDtvXR7f5gH1DrfArswkolt5q5fnszGiC32YtSkdzthJTJjGMCG1mXsMFZnf
XYN81aVfWR4EW3tPhZ4+yf07OIugpxCAGIy+WaRCxQL0QPmDbXN5GrJs3LsDVCRQn4VW18b10dJM
bEZrFO+bqkrQX7aStZFU1bdqQ/uZ8nk+JLZXYi9Mu4sZD5LqjdbMCukqYg9qeBg9euqkWjOeX+Cl
cDZwwCA2F2PNDetY7wl5M4SQKmPeFnYMNA+4OWmAyPcrT72B4blA8z7ZOoYl2u7VDIxkECfkW5Ro
Qc/ErZiI98NFzUCYsSNdDg/88CTT4gN6Gpj5tCt3MuMclIlB/dw8hzOeewkEYiMwy6w99sb7Onav
bbfU7QnaBD7x11jhFyCXi7qlX6dV9ZtYE6ERDAB59oYx3PHZYEwe1N7v0Qba0nsmNJm+DkI2uTGI
7JM4O2H9eRBjsCLl71HFBFCRBoAa459loJ9Pm/zKvYJh0b60HtBtQCE2CwoPdSWdMuEHzJ6DHgme
9tgY0KAqNzPWHs5y8nSmLzbyP55PVmIEAoO4u6pfB8vtWKFaXJFL80/x9guXMV1oLHYpCwV2uDWm
hoNi2E3xiJxo8JifJO8QCIz1JDMe6PYrYuYPAuhUzYgzFRC9lvNA5f6ZwIN97iSX2IyemOy80Ggy
OgvsaqPy+BpP3i5oug+d8YkNc48UZqy2DSdGZZbZFkvzLwyRC/uKjeZX2JJvwnznVEwds0/7bFFK
Qx/6FDllhzTPY0jyHpFhzMKwEpEDgdK2TK/eOHyE2iRCqRc8QqQEZhLVusFoMVNsDxbUizvBH+BU
myyCCKaui9ddED5sYMhtRnhmGHbxtuLUgOMRcqPXE9FNFoPpOX4sPwRI/kXRNP7OwjzTmvMoFhAN
KG2nI90iOIAq2NuDeo6G6SL59suWlCTU0ps4GB9pb7yAlkk3TjTDbRipY43YXkkHMJ6BrzOs0OeX
LvMVzrwYqDNNMo77kglaGJE60SLIIJYI3HyGjXbdaQdH/PCqfKaoJYfPMADRCr0nN2fPBHSQN7sa
gMzFdB11+1rXYFt1bLwGDYIyF6XEEI9ksOTDb+qx6TetcEt4HnkpHsTaSDZXJqOgRWcEtU2U7h3D
eiYX8C1ZuFdcd/ukRhwsrWYNxbJnE6WuAhm7Z9IQNe24m0B9CcP4dNSM9Lz39wVXaEJv0w7MMWyB
prqJMXF0+d1kFiM54TIi3onc3DNBJW20emN1dHBU+RsE6uzThw9WuJR6HAH072Ltdn6O7tE589RK
Av7Ku0TNsR712FyDdrS3Q4PLvbOtlsmgmLfBojUMwvhzMObbXAaspfS/2qYhnLSWtwbVoEN9mOOK
JOrwTlY7LJMWcxfXR+1lf0hW6L4Vau9zXM1fLYmqdybsPq5J62Z7/T2TrXdyCFj6kukYvdqlA6Yp
jJFuxuh2AIXzE0UUSI6dQAOIUOeqoEfrmNyjGWy3YjMXOBhfDKRBLJctlSJQDYOXOSaHS2Pk2fqB
slYNiWPQk+nIEyjg7dWVXrNj41IBcOffIIn1VDgZKCeHxEnR8GLqc2EtwSwo1VZhgqtJOqxDS8w2
QbAQ7yjfGB43NrpAEInL7cE2D0EM4J3B7teRHkEjBxK4hmnfBtZk24jfCEGdawQ1WxrCZEX8KasN
rxQ7Jw//Q3Lpr2NHlKwE5gvzibdYm4QY6ZKfyMUTAjnis8I90PbivQWBkMadQmEu/0bp+MOBlNzd
xH7xmvCd/NcX5tAHz7PFTofAsYdEPJLIAg1gbZpQPBeQWVhpHJwmBFeKendGVNjHkbEqSDLag4A3
rqWtJnxYaK4tTAE8nUOT3pluqE07legkWDbYIPGJYWFEHMZ7zccuQjT0GWqttesG3+jnXwO3e5az
97EMf2NiGSWUeKzZMDwzmV8lw/Mm1aeU780V4+uQDuYKEghhLGa68Ces++ws6K+w/yjzMGbYhpSq
H7nwMuaiIs/2YIeYwpdwEga8NAFC+LJKTyIS1OLJGzMFD1/sbG57M/BhKJUv9uwCozDgU/SmYsEB
eIlfrHzAHS9hWk2spive1jY5RJNzrLuUtiGYt2bvlFtm3s+p1TyjRw6O4TACe2nAlgBB4XeU/qY6
+i5D97sJUIs3zXWsy7szDZfYQ+HnDMUh1tbDD2z1R6TOKyS97aIjdYO6PzIppCsIboOcX8aWCFuL
TDsxGz9t1A3PoQjizWjktzpvn/3CB7lv0DWRvpIZz1lhjquUHWyYF/SfRFjuNdh/xxhvuWvWh85m
zZX+/w/NxHS6cdYeObppCdKDN6RIkxUCLaG7aiObIDtMaoFxF+xJ63jaEuXA8Eh1LEgn7E8EBCv1
7idpByDRB7tevltj+IEQaztX0VvVIBnkXH/3hLwjAzh1SXxU2XRFt36edXhjU/BHVLwcanB2Ws4f
CFt+TMYbO7bzN4Z6G6zdLruqDBoOorwgt7Y5iFvtuKeErrZDW5uWFDFMxFnrrp1QQF2jK03JdnGX
0YYlrNe2o95qSEQN9abM3XAJud5jwy83s5cRekbOke3G6MdMdjGx9l8xMf7nC2p5Ea154k5+gQgf
Ct3dyDxaYQNa4MQ6iyl8AnLAZLfqdTmbeOeTaKeTObHd1kG+CxN66VBdmdFdwzw5BramvUcAHKsZ
+phDBFQ8/GUqA2khfThOfkZY8p1gXdpUbfnZTPCf6AKkrGCh2A3bPAGulisCDMZ/ZkXo1SosvHk9
mWj3axesvCd98xDPPQEJuncPvbPE2HsW1BsCpBBfFSUDhYHZfRGya6oqY2fjv9ixjkRYRAl7q4zS
BHASQabzomUuJcwZ9QO74HQ0GzCxpU2r3PCxl8iGjt7/29TMD1jAsb76tHMAuDHIORQZ4aiekYHJ
G1v2GMtUK9ud78XdYcj9DC8UDL71GKXmT+tWWMdUYnh3bvfysyxzH/EFqjhFEjlimgXQVFVkH2eO
262nPHR2mCMBqRLjMvF74VqotQNzPorUGk02qkmRM99y4XJ7lq+KdYLKZZuHZnJLusli8tfbL03a
GvtEpTDFvck/ugMAeTlTHyZD4J/GqEcxVJnFxYT/c+C4EdvIC9E6Dbrao+2QW4Ss7kWXBowSR1As
jcsmwgDUT8Srv9NlAoDdadtuw3++JrM3wMHo2umZqJxxQ4YH44lucjF9JNVn3TecfSC3qaWVcXKz
mYTlnjSNJZ9577YxuGc/ADTkKemxs9TD3vBY9wIwR3HIZnqXlIm+Vz1vnjJiFKGhazz3gjOJ0U3L
82T12xCW2lY2bMYGixk6W4hka4uBNE7BQS1G0CJWVnjYy5wG1EubPY3N8NcGW8DTlXkHLzYiZ9NB
uHx4C0GhgXqwMpjcbdVcDOfasYOLNEaEF0VQPk26XI5xh6FGooMayDmo1RVtSvY5eV2w56zp93MW
6q1Csgk7n02flXGX+m1U7GMz/OdyHy2O3ZLX0ofNgR58hh+S/HHYTazqVlzMSABAY5fF21SxhJii
bb6su/qQBtg9SiZmBscdBMmrDLrfno4ITUD4n4hr+Ktee/BC76sfs1M/5qdUEGfOUHQnmKOFsoXK
mXR3VBNbd0SlC7+CjEcLS01kp5+y7Z1VGXXbAERjbth3RzV/td3iccbRsBoXc2IdLSYZiHs8xnhG
APuZpnvOweYg300JaFdfAq3wYujatKl2TubgU9Mp9TYrNaFAJq3GSC6Vv2Tc1Ky6+CyQrG6KGVf/
Ysio4Paivj/BF9+0rvMxNdl6tPQjtSuIA8neJtCiUWxr3fYVuvM/5aKNShpa0H6pSmR88ebwkhMQ
atXGdcyWMaK8CCs6dnX1k3Rjg3ZSnuY0u08ZU9HWe4HV9DQq66vT04saPOz9NKU5wUp96o0rtzP+
LMYUf04fNtOgRFRPuXae/NpFK5N/9TjzeiPYO11zs5nZNWBnyIpKLjPEJe5G7IJpvW6S5tn1xK0e
LLzrdv7Z5SyOAEDBMLwwC3w14QL7o+2v7CLZa3c8jTkMAVNXLBeN9hi34sUu7Z2v8+vy/92UftIG
fZ+PMZOk+RoHBKegrv4pVLeL/fEpNM2rV7c8BvVXszBOejm9B3K4VGEXLvFHJpD1MtyzDWEm1uOR
VPqEzu2EqIRl8/CNU2RXFvKIxObWeOZeIDfehUKyfpZPyLqfbMZbHqIitGLwc6o4e3ZS7941+m79
3/gy3kjsbM9dpkIaXeNCOYq3uGEO93+WR9ogI2qR8TuF96pdcj948dg9ET7Izgk9XdT0j3jO/W+G
L+yikry4jui0AgXWLWq8L6uyjnY5g4eyqFZWOKSCVw9bDt8chG0tvVvHeo7EkRjOW8a9Z5XV/z9a
hWDQsQtgIzCjRtInk5QaR44zmzFfAyno4bYJym5K6569KyNzq2AVGzvhs80EjXRWwsX9jKBwGLCu
UWIhxVTryQm5i0GJEpPag+BSndEdMADqx29IJg9QmUR5exHH8SJkqU2xs6g/oMRvxpRosLCQn0Pl
r+1g2BcQRRZ6VoD31q1/RvRyMJ8h5sb9epk0511gXwbbhOpPQO4yWGhjM1+7zjzt+wk0BSbYlMnm
4MzbEiplS12DeZNIDUa5QMihvp5YMXyFkwGnCidynW+5YHaZAH4dIaeJxMkiqJ29+qk3CB+ZHbFS
DHkKVl/nJra27ZB8kCG9nsEccCdwJSi6PmuJEn9TtQ4wbbObtdz838TTHHEQ9xYYskIymqnEq7TA
08q5PCx2CDl5SPeTJfekSeE0jCQDyYHygSqKRsBYqk2z/LJldndZFWPAZHvlIixsc9ZkkS+vVYI3
SPenAb4NVbUGmltA1BAOJqOovrTYZvSU/rqVPC8zEj3bV8wiz/9fJIPL3YrOfzJDQrhjbCnh0KZ7
RNc7HXF3Nkw1W1tvzAitd5/S+TMacmsQBwBj1pGFOcGxo0dYzFu31k+tHOBwFhM0xEWkrG+ViDeo
Cr812hdR4FWXGAYGCoVCvpdDcVq+ryRKwP+8M7y+coVsgiJ/ixDrxxPkLiegigPlz9/PXGoD07nn
ckn5ZdIfhPtA9rd8KG+xHdDzAo4wsqNZLd3qvOVG2zYOdlYGVv/n0lj5pjd9KnUCcxH4ROYlt3ro
O0acE9jRbjKsEI0ICcdl95sl6cbWEcLI4BDn/sGlVYqRghPquujRvedgME9NHjzXrrXDUITa1RbY
Ipz+ubbJq8+sc0dqqO6TYxHZ7NzIMgS8PD6haYEVUQRrR9IlJuH8kWUTY143OPsowFZz7byX+H5W
s8Q2Kea1hX17eULxG6wV3/8IstCscNrwZEej3hbxe8VFN9ju1ua1pdFFECzfCwc7aY4axmoLiPHB
3rMC5xD0CRhAp0WUgPElofwya3EECnVPAMGOXfA1oAaiv30lIGrJuedIJjl+8j5AGD95sv4LBQ9j
MY/78qpI28O5Tix2hM+GFKZBVvrJTJdzLNA72RryL642gz+LDyxL0cHWDOa9iWRJuJ051YNwNk3P
2I/8EkYzMvzbmh1b9vRfSaIkUzxvjR//KE1Qv+z2o5VVg7CtXWazgXhWTvditeLc4jlkbIK2vc3Z
4OtL2NbOLuWhaPvqlZHZzgmplHSFucNBLgQQbT326Ufg4MbyB/eEYgoMN0oKGo2aLmJ8ixx6VepF
h6MHGEvfHtnE7cyx/EAEAcArI/l4jLI/k5/yOPXknLGQ5HBHqd8U6QNGwkES7QpcLHiLkuZiESaS
+9KDEt//8dWAmRmq+1ZYMT/lVP7rwtklf2dMNqXIcYdjTN+N4fjclExYKI+WK5a3uPkDfe9iy/kt
N7174DK2ZR5cwDznM3et6i3so8uo5ZdyzWm1eICnOCElxHkKGVD1gfXSdR5B8qF3rPtyoTJNhLUj
JzOGOyCbl6rt/lYMRg1uzxUJ1Y9qCZ40gpvM/H2luUnrwn52m/4prJPPiRnswUM2f2dC4aLxha4Z
CizkPmPPiRNPNiwc5HwzRo1WI/IF02SUYGX1J/azfdGwaIR+ixgc/yQT4aq0jmEDTD0ow7ce0fbK
85dspM6sn+0gjW6xgUeSrn+6DjUNVC/djY2AaET2whNXUlb60YYiYs3C+lA5MUoUJB0DIwxgGOnk
HPylDBzbMkZt6bNjI43pwmzc3hdjkryw+9GU+4GbP4GqcpkmA14qfTF/0tiS2JH08fiwR5sx7CCh
ndR1Br0DDi87V2MkSdDtrmarvxoPxeo05QLKAHcYkVRHHgogRvUnRb7N9sM2dtPIDNZgwxaE+T7x
5y/V1Mhgx/GV/cab4Scx6BdoqAPtXj36tIuxgQ7IuxUkpq6MvvyxHX8zmIIhRPc0hCmbVDwWgraa
Mc4trZtr3ZGU4KlbyHBlRRl4sNXwjAK3WissDH47lpsWSQUlyd+8w7NKhYcS6qWX8mSA+sdelHiP
3jH4qKU9ixeNpuCMdGteaFPOWx1DCG+ZvxwUP+s/p3JZa6ksZNWOmhK9v4voij4zgx4t3T1u9fI7
IBLhw5NULIzmcW99VHLASNMlDDILok4x3nh/mzh+KWENgJz88SCBSY9NbzrdERgtRKnpSj7oO/be
F0JHX1oIAXFE2qBVBU9eZ1lkAijaemCuT8wmrbuaSSJKq0Xdhga3GYeAN2tGtsF/DG3+UWnjQEQn
IzzCtZus21kttH+BqgatBluusGI+0R0CPV4bCnCDLos2cKBnZblLGDlXUDlAqxD90aFU6ez2F1sG
oTb1ITbyy0i7T4N/CRaCSIUmSvbUN7GCKjMiwrqMTd6xbaFWwiM0HdzIil4izEz0FmT7eNW5srW/
n+tsFwwI8opQZBub7MGkdk+97JJfRxMib8/Nw87S57RdxiHMk3ual03FjhVBfVD9coa8s/FAXGQJ
fZ5bpD5zWQw7oMGRRaVUn9JuBrpUAkhsi2PlhiFGhrJGM9sa+fsCnmAPhmJy4LkwsxROCuY1uMSo
ph2g3BR66UD2DPU/PMWtmOcvx60uHG+HkNBvmFxHX2f3oUh3mVJPOKc2fmIPJ7DZDXRX+EFp4W4z
QuY3UFGMFSOJhOuefQldvU3LQRVxsCbWve4037uYmVNWINBmvcIOpnNiXN0DOoxrOl1Hp8pfkzJj
d+UNvxqRz4F51DIxrp7MqD/affs37tJH0FCVIIvZFYj8c75y6LTHwZfPLHSPs0RNMA559x2Qo0ft
CJVuZLU72BscDU+ds0TDpUzlgkvlZJ/KqK7umPJ5eruoEJ+u7B7zwv+JOOpBHmzycXpyYuMAzuEM
lm7vd8O5m/IDw97XPkapB82pgK22ELLHbhGNphTMFef0Mqarsje6c7xewVpL8Bw96XcWRbmsl9wB
dmmDAhbUX3RVbVuPAV3evpGqsrEy/z9LuEi/9cXo8FqlOdu0LC/RYhBkgZuRmBHSMmRCMEbHbS9M
HgJnMyA7r8TC3ykd/K5YOVHIuv8aqx+X9FkCl5A5rTDujTSsweJwrH1Cqpp7yndoe+h7fbS608RQ
tWzHlQ+IWNtgaVPAqmEIIz5S42/T1E/opLyNxoDcduOeqAdKomW0VWfx1guoYceRT8UY9+CVPxad
zDR3t9rp5brx+u3koAlKcIivxGQfWuI2ciM/mJpRZrNIGPRhsHEwugvDJG7wTZQA52rWuV1qsOMQ
zqXhoVyY2ZvAhAYW4pNgs7+eYX5L1nlijM9s0vbWgoMvcEvtcXCQ3VADuACiTADLckJ4LWJVKk9U
MN0TdGwy0fwp2GYEEeKwXAk1kFOUBv8h7aFGnxOctY2+DIIRbCsa9tqFdZ/omTLdjdhkQYrkrnFM
/Hb54MVn00NhsfjxErUdHUhGQOMzF2qBrSmWos/ZHm/CxWO0fE8eP6qu8eUnBvwk+85TrFaItIAZ
yRDjpuzAITA9N6L2VRPKubfjCBZO3LGnknxs8fRfg6exbd19q0iow6IHifqArnibmOEPHqIPDm50
dAO3ZY0gqg4AfMTDm/CtJ7+d3mo2V+40fVY5V1cZfgQYz2DFP4qWHnJ0qGHtBstUlzX6JZlA2cxj
j6xHN+rXBIL9JaUIT8VgxztrDv/4ZfdbofyjIeJIG1R+1E51JsOHDyPb4abFB+s/Wfxkua3vM+i8
zDCZyQ6/y0+TsQ0tO42XvLwWTXKs/JyrSMf31GwnGPXqvPwqZ9Rapf5/ODhPr32tpd6HvIyh6WMT
6l4AB7LjMna5uSzLRERqXXzU0RKNZJgOyNX+A2L9J0CxC2MgcinkdIiVe26JY7JlunUd4z0W2X55
IcYQQQ6nHmqEq1fqTyi/vEXK3odTiN7Fus3Ls8VTV6CCC6gzZFd9TEt30VQBdwbJn0aqDyziUNYG
m7aHo/poQMCmEtHmNcD4P1YEOpTiG6Da2R6ce6mOildHHtFzIkQhIrZN1xj01431mEa+1fS4PMSO
hTjbnG8VKwznv6x+dFl6zpmAZvShOUiWIKp5olB08bUjAT7DtSk+ENviYuSL8z2UmOCGWxodFmF7
QEWGv5KVuX9Dt78uUZHljF1SXhqv54RjB+siWKCU5pjLn/k225IlLTa8fmcZ8uh087ZuvnKE4yMC
A996H72Pzvnl61n1/1g6r63GlW0NP5HGUA63zgmDSQZuNGjopZxVSk9/vtn7XPVaYGxZqqqZ/lDv
5pHWMNfKtqVbjeIDSBh6L+4FF4KtnWIeDBaCv3CQ1PZS1GToTntWsh4cHQzEsE70An27Fy7YDa8d
QhNwWWo6kQ4OgtijuNGar8OFwshTVG798BtV9wwZPv6p0PHhD5fJAAQJL85FUdd7nstfLj0HqMXs
GhUbXzA4a8eYVgtfdqYw9umINuVOed1fZONN+I/l0YAAJQtcYQVoRdFDLFWfdyzLdG8hnJw0+Gc6
T3FA6z75sWGOwSDjsK7UseQck3fUNEharfsdhYcA+utkHpPIo2KKAUFR2Bov3IUJxnmME9aQPXgk
ifx1xKotOKH5BXcUFU3Y7R9jOW1aVeNM+ndhXOIX3mpGas0dPwNmvNPMgfS/B8ai0Qt7Lw9FEbJY
kkBunxeyksb9xqbT50YURzmE+IOG3F9DDUwefZS+lebyl5+ajXm1mAYoOzssYNZM4W1hn+5fxu5X
VKdchGwc4r1LjTajNexbGElKK3Y+yZ2RxRTUdwMAGQKe8jnsBlZvgYQ2+IPV4JmrKUNnYWa2xhSD
u4Bn2N6vZpgOL+P0E5co4pbuhjWoDc9tQetEFiB+OvourSCI9LsGCgZeIxu+bmjaoB4LWshvlvPm
gEtz228fpTWD9GPQPtKIIaF5aJa3EW1KUHTHGCWRvkJcxrx4yBfbOekVpnj/f6HDtEvjP6z6mQMa
/QstCESlhYYAFZOLfASadZb7zhhY/sJWFjMK0J0YoaBQeeKaFy99tf3wAOMK8YqjoyXnBU91EgKJ
R01s7Q3gv3yowFah+OCRgb1SFL/wYW3v03pCdI1RLH/bd2BJyb/NGGaBUW3s9jtlVsSa5vrkqdPW
gq1bHA0OCmbvlxb2Cc5jB82bTmWDyWJHSSG4HIUAjjn/CVxEhSNI8MEve6ov56+ORniW3rm12dId
GiPdGGqWK4wm/ZgZzzFrw/PrLUORrWzVfghOdn5Puyurk6tA3eyBC5DtJot3fMbl6cwPGLeva7bX
xHHg6zFtvNcKiVj+IkE1aRjvZLtUo/42Vu6KhcWNM8l3S6QAKkw4lifMWuBB1/NqcV/B4AwLRsQe
wmygshd7xy7POS45Gxr7Rz58EPCRaGrwuVP526HQA0oAgV39nKNq2ZrdY84NYVx852mAodlaEM9Y
5Ml3Dxql8pD4Mh6D4oVrj6HkYGC6Xdzw6CVld0VHZs+cullxXyjVae717mOVZt/46jFWiqgw8fF4
B6d2nMHQyWkMo+9E/Uk8Xj5nyz1wKzNLv5RSXxY0pkM0ya0o/GBg0ibqWoPhjbVl4xTOkWfB3ZoT
4xQBdww5rxOVb2gBQ4dXFM7vfPmZWzv6H/jSrCaKU8ZYO6DVmzm8tXiwDkN8iIgkOk3FEV3beSIH
ZMuV9Q+Seyv8g7eBSQThuUEfthHW7LlXKntQ1qc8haEvTr6JzTOJW9LFT3GFz1ypMavhy+n1WQ73
vgVAAR66b3RUdq295phHeyofo9mSg1FT/TujfyB0CQ1ryFJRtlVOtWGRIFuxNZ0jto84cRTfPPl/
0mbqOCa9B8IYjUN20cCBH7+auvPq8hMu1avFUa/44EskXA+vCVrkTEGxem6HypF7nqiPYuC7IzVR
heGm1+8ydIqTKdsmwT1KMJ9WGBEtdDdAEuzpRNMsC9G6RGg1Ql5RUlnZDxViQizUxqyeBh/RUMBU
ElZg4q7tfkfEyQJQii4QQJPpbb+rmVzVhI9peGEccEm6fKV1dyyJ5Jwojq7vbD3SCCu+DihotCBU
SysQ66Izv5UFg7/8Cn0jdujGdt9zEvhe4MWQOvO0+tGY87Q0oD1D7VkbwHf84mWGKMJBFsfGHtW+
TRh6pL7NBkuujaUFP0tk419Fw6YkO0jy4mA09U1eUKlmxYnr6tk+A8YdPmYw2XxIrpSPRybJB9Ui
1GlUDzaVAZFzgr4scYIrNSgefPQ6BgFc4yM1KiYLmbv8hy7TOclLZAhdbcdZXSTGmxn2d6fSz8iV
v1Zmdp+t+ZlbZYTGemrDT9kaaiaZZqtNTLmisnlUhvuK9tK6rx9Vw5ZiWit5DHe20MGO8NfIsDDF
InfVU7L8/gV99CuhffGgoGiMIRFFbcwjDUdUZ4t1vogH9V+srLDIY9aqXbBDOCQE6MmF/ncd/GU7
pJdhPjUD0nGtsWvUUa+NmywShboVaEok9Ija3QoblwO3QGL0SKWl1TfZOUvzQeMJ+QD0kwcwCGnm
HAyciyp6inlmHrVw2ZiwL2yF/7TP+TLP80kt7X82WOh13LY/mHod2tx/NnrnanbzOQq0DfrpmK2i
guKN3TdjqGs21X/qEEHkCmfTxtSfkNQbqCZgKpGVTvip2ynM7HAeeQmKX0Myg7JyLqaJESkOTCdt
zj70IDrqoXOqBvMtc83HOPSclZUhsWIXx9Gdz+h9H5e+OgZFcsczcY+HzwHG/1OCTEcZZD90bHlW
hvVRlN0ZgfB9G4ZHixOAntk+RuxjBetpPfnZo2EXfClawU6A9EspaDsWR2cj7+fM059RZ+fY9i4a
Fjw14r1nL6zl0NyhkrdpDXXymmhCDwmFC8JhPjUG1RPmlWOgTSsvrn8Lrzg7Wvs6FVgD+XbzZ+RW
pIm+tXq8tZPusWkK2g3Dgz6lw1oz+z2NzKOOa7rbGPtI2JKwfZ6zElxiOfuHpTBeclSaJbkcwcAx
6DlAYd5brN9CwailQHbL8eq03xou0Yn5xN7WzYdQf2s5N9mychzHHFqQyvuQqfm70Xzo7JpKp0+8
s/rmwQNEhAsTGE1O1QejAk/2QKosOU03/OrZsiUIDiwtn3OegQenzxswmr2OWYH9Qw9nVQJ4LGly
NP2DH/7G/Z3IR/yTHTMzSNKRge+zG9akjOHEgQ5ySPBlMbEXrz9vip85OAtSU05gOnPMBq6F9V2j
GpO3MYytxy67SYxhwUvo0Cr1tcSvGR/Mu3ISy1KL6Z6CUNotw0eULVLlSHewI1RO4yfUGYZeDCVT
tY4Mdz9iB2BMH1yo3B2OQs9DQR/VPMmsuXCtf+3o8DSgdKoPG0p2Cho8R6IX+PV66Zjjm0dyDFwK
yOx1PT87Lalk8T4hKGPZ5I7x8uCSWUx0FTidKxOaW9MxgdEPctpiNLYx+vcShMzs/HJoNx6XySaV
O5PgxEyj9KIxdOC50ZGio0ScJaHjnQciqkw9FpD/2gKCV4eVAiyAxME2T/L5I8TFYeJkDe4lZZJp
gZLgPbiMkOGP2d2CrEfe4Z3NugmiZc/9K7Ha6P/DWgoQmJRXg//hkNyHBRovmP1Impl3SHpzsBbu
HwlrFAwsHl4K1HhVFhE0IG5KE24i84lnQggFMw3Vg8j/6FFvJGmMks/P/95b8jb5uwXIdDWBh6c0
Mt137iavDvIfFQNOIvVSPCVEdNep+mFhWCkTSfNYZBjVuswYrywBiOyyt+T0N80D7f0zD6Y37jJM
aiggm4SoxTfxkchT2kfmZDu/eDKK/wIyc94zjl8WZvJAAlZ0yfB1NQ4mq7JA2ZZV4A8Lh8llIG6F
JOGQz/cqfWBLUDU3OvpCJo3E+JVtknbI+qMKDJb2wPxq46N6OmIGNmbwlEsoFGhnDBBV0ieNLjbX
KGkh7c5DkvcnyUqLMr1OY7r1wt9KRwQN5wigTtFYPyjsZFkDB9wrr00vEv54sYIzIFRUy3OWstjc
u6lHsOrmaSPHhAVXRcZlmzh2DnxJw2UGygZQSXcSH3iAzWdq3jC7Sv2CBOIaralt5jx6bvApxeFU
oF+gxeIMDongdfTuzJ4QVyju2Ejm+6Ky1r3/L/7JvtLR4NV9bRV7IH7LGXQ115bO6bucGKD/16n3
x1b+lSKX8TXclfox5RAoZKlzIEz5d4SKfRsVp0yCYlvcEfsBj8csjpWYPlB6BL35ELjmLuXbak0I
Z4aUaQzXrPigD4D1IU1hjHBOstUUHpL4zyjP2n8XS2dE8lk7kbeWkjD2y22ZqFWQuXC2iheDLhu6
NE+M1wFzcThl26b5dw8Cbn+ISKLhk4UcWyYBKyn4TYoZuBhLYd+Ucm8SJox+evDy+ACI4BTzTWgw
SD7reB5CIwysyR3FsNuZzjaSnCDyrlMKYj4xd7TANh5XlTZHnij7kENLimpOFjnewyFcy/+O5DQZ
BUWgThOyq1wFr0bXbCOflk3umtqD7wjx+t86RBpv0wf1NiF9Seg9yMEvp67KuuM/MWF9V9k/Rtmt
F8JYjJcAp0yh//9KlqXHgmKRB62+5VjmScuGnsJNQ5lr8y/7NEbe1wQI0TEFGSznGvTSMgq4C/Ki
ms71wiHBj9gbCwkbsRwlBKCxZK8dnUA36w/h8Cw1gM9ORILjiVyJz+F5Vwk4wuJFDt+SNdIa94zd
lbB9ZLFn+iNnDzdKFiqvdi0TmIRQQj579dehqyKbVzcxOMKqo0pE+mBX0+KSklMydZqjcgs5Dt3w
l7U4D3dreJPI1iIWHpNEc7CF8OG5oKRj7kyi/q8tkn/OI0mGKMAbL9IpxJwWNY/3Khqhi6Chl7dv
C7OsnhY7CGRpBRjUxhIDfXQzuGRZvqmMuQE9cekcZlw1Tw7rBJ7StG1bEN5J8iBPqc29g/ybl9km
c2BufBgQAaW5Is+XiE+FRpuj/Ua2eR3UqA7S8HCBSKqjNDlyTjodtwA5BC3naFXWDpT8Nh6+FtdD
cA2+F0UEYSFRr6ghgwTxDtOIOzeCsykNPIl5NUEdBCuVQo5Ewc31+33Ok5Abwhdp7E9lQpfgjA6y
a5x9yH9JhYI+OSnuVW5J6D5PBGkJGHxZCd0zKS5r4t/grnTWrDy3fKHGt9yHyeNX6i9Tor1RdVeD
TEjLYlmWxFhZDXK5Lbn5ZCbMQdMtz4mTVBtpprFZBxLjtOeN0OxC7lYODrptEUB/68FmN7GpaFB6
qH+G861DqJ7vwXqo4u8FLZ3R1jcGkZJUgBkKMPAdhXqW7eTyWYFlnF9t563wghXPsaRN16QAhyX2
tdlWOjTy/GSNSiSQJhuNQF4pTTxZxKxsSCZbmo3/IpLAdXlWLuWzirWz9Aq5FIuSdKjyDf0oJhLk
pNba1Cy08dkvxILExObhHsTvvPX/J2AqKKUT1eEx5PDASNDBeh0SEJMeYGyyG8knqOJt3iZEYaZL
7xIMmDaAzXlqK2SeOKnMvIRM9ePjapYRpompPmqYkmRgbXXgvjkUd9QuPdtGuk01LTN1tAfO7Wgv
ogrI/D8FpsvQDw4bqTVLC8dRaVBJYOWcvRBuaJJmHd4rxbZ2wV/x7hJX4amsGKxD7UAamfsv8ckK
jflVzkYeIBxiY4PDNN49ufXp52Q6btjgd17kD5Y5LSD7y/K1Q3MCeZcA4Omw1S1zHUTqyRrNR7+D
zS84a8cnagRd5SPcQj4OCaTC9mGVqgQWKagrvwYf1XtISfiwU5wcRacwiV8HSgovL5/GIBsAU/rp
y+y687tvDiXmiF51xU20O7ht80hySBMo6W+qiDh6E9KFZt6hQL1Ns+JhbmmrCFkCeT2mUs5LkSfH
EcTOaiiZzEgCJwtqcrrTgsQjJ4m7aJ8uVXBn9m9Z7XEjxDTO3Nd0h4a2IPMBBJeMMw0MxC1Dc9x4
Nl5ruExVEY3BeHnO9RLOAvo/TtQ/SWN+ZH5gTNqew+1JIUPmDt2D7DYpHMHf/2dQhMiQ8X+vn09G
mj3q2vgKgQkBI9W+B0HwOfgwmly6/HH7I4WWZoRnN01OAPNpJFj7qc8uUeO9lehirHXnqnfGBaX8
40RXc3IxYJiao0PTAezhNfKqz9oe70EXn6J02EjqL0VLTqLle91TO6OH0E/aCaGJvfxwrg3cglzj
JU5oBrVu9xQze5HTiHT47HI8u9htPzN8vmk6PRaOBaB4CKvGVQN0ZUpXho58RZa1xXrOEYmHDgMV
ME4QJ6ay4RNcRNMW0LW49ewnnzFgOU5oxUfO69g0j32Aee2S35BdO8ljrcYFbKktKoPDQ20UV8Y2
Vzy5sREajtYwJfsw0mFBNCSzji1sSCe1HwhB06Z3W/OWFcXjUHUIUhQUzXM2+LdMM+qfCA1sWPYa
XU56ckgfZhSyMd32HCk3FL5RlcoNbTvGiFhpeQV50H7vkvRlJPfQAVBBlYG/mUyYbNKkgMxwLToS
N2k6Tm0J6IFmy0wB1/vmoc5x58x4khIrK88EpxTWz//KNGOStbIOO6SdyLGeJeipIaBJNlDhgM2A
Tj3OCLfaZWSwzOZuW2XQWhqKSdPVly0ORjdLG+74pIKfzlGMM0jE0FOC0t4WFy5uOIy9TccjAs+h
GlyF8xwRmgjeugZiz8iDLVLViElRnabzHxvgPqMyjLiQyrj1dpS8zJBi5lq7dAWoQoPG7ZMVhNtA
q/azit2nmnHlWi8aBxS6G2As5DNkxKRxGPFcr0Z3YQijX3V/eB5G9Sbj/KF0bqqDUD2hCUxSywwP
uxkkc19aUwn5RC1YF5koY4Y+y4NkZbT63yAxC6gI4NutOwptHKJ4WKNzKWem8hFC7opNAHYthBYk
QUnajWN5G6myk3nEgVaI8uq1IutGixe6DHDMARyFRSpsqg861cR9bvTwnQCEZZ4NFZUZRgkD27rz
AsNs99R0iYMXG+LmrBqNJi4o0S35G2e9YaA7KoZsFoJd1VZiNPkNycg2JjUcYMuQENmpDHxguYIG
WjqsIziQ23ICd25uTKd+o6gvG9SgJl1719W0qYIfuTA9eq/J+oikY/wq3QCERDCj6P4O1HFl6UA6
i7HjA8s0dykrxDpWBFC8n0GadLg0QsAEOdrjfUcKnPtPCtgPgrUUcNVKj11W0Y5RM/gnJDpRgsyW
4rkUKfmSGCJv7bMse0xx+JoyAoICdGqYR4Xd3UNxxKZAlkaj9MR4heRJNrMC+QBMxi8TD6NGOEF+
TR5Cjt2rt4p76KHVlA8x5JsYa4xu3ZQznQQeQ4g/G/24iq8c033rUjLS8ncMbyYyAQ1T3XVLNU8M
zIR4BjJIZsUu2Wqbac8kAq6uoXh3m6HytmmNjWGLI1qwcmj/kKAM7l3emdxhADyKmRbRFVuXCiAY
pZT8K935Gk9FGe6SwsbYJUzxKw1JjTRLfhmpVwkosvT0Hh+4V7IHidupxGTYfoMO/63MDkUIDt8z
DjQMTg7qMZ7bn8HGvhPcpyZ64E17ZnGyNjJ/3qFRyIweJ/d0fkdoeMMHypdyC2RVyESlfIpVQYYv
/YgX4WxP4dPoTN+RAxgW8aiEhdY5856pY2brT7ZOnPSanQ02G72kvSJA5/QoeI+JDobVw14oaL4F
osw9/cXB+DOvjQfVZm9aMLxTCU05XjkY47GWec8AbqhCM4NOOv1OteVb8LjBK65ROnw3WdpSJsgl
6+mwB38CcpCQO3g9FuTUYP3dQ1U/IqLWKFdALrmHDDRI3mXLSuO5zKd/C4DmSACYgFtL09weqjdJ
dwrvY9LDB4gul7yqj2iCbOT+O1q3LTLE6bmRdFK2cqeCujxGcDSlLusgSRZQtpwBPXoNvvYLhNtV
UP3noga46p38cSE5d5mYOrQwkaAwEKTPFgDB8SssInAp/vBFwiaflSDUt64wM7D5EA8hAqkM2LIR
i7RpvAM8yoNMICLCXAtbN1SgHSF6SgpQISUC62qtc/JiUehuRDu+DDRYA+WlLU5DUF2AWF+nOPtX
TwKa2HYs0ZZmZ+RdwAqQ2k70xVpwrzOPT7aZrDcZsSXEZ5mEygHUoNesVIflPI0/p7H3vgn/NVc/
mTe9yB2RI0tOOh14jUGeTJssM7w96bz8+VB3py7sLzSWZE+6dcaGtncy7K7rO2OKwCvf2gHlpjR+
8coFkAge4u3QyfvIQumSP+2kPXBiLvXMTrllXkd3mY5svvUq7huTXp5sRJ+gpl8RsUD5rWamj8yo
A7cApoQss4dJM00QvvZS/qKZQPx6H1i/Ic0yGc5lBmICeBzDbSl3Or+UvDr3R3RV6KilFtQDtE4Y
VwScOhyabYgAcAzNvCu8x5ngnDTIBZTNKUcR0DVyWlrwjsmOZDOw8SibOHRxYyLjox0Ue90LyGQR
A0cbYl6BfqOz/LvgXe5WJ6QlwPfDA+J4qvTwyMaQG4xmEfbEKBrXdXJIEbwrOKkryzuMhvOnzJHL
bTidYFpzfKYt2K3F/W0aTAGGeE8Ta+ezw+eqQsyvfUlNd4vOO8CeoHG2eIQzvre+mtjBi0I71H77
pbntizEi1QXGqZ6dd81c/hMZntgY3r0x3hqcXWlt3hqM31GgwFkjnjNEdC11dEL8pJuNtFNLV+3m
XAe6W8Ncy2HZGNVOz/SbYS8UGs6FQQsu6PUx54A2SbU6K/mgXPJCfavpxiFtemTO5KCZo73EXLgy
+wYZPA70gzfYP7FOpcEqrDgdGM/9C28C0Jo6zd753ONtHQdHn50cpMkEzg1xL2JwIn6Xvrsb7eak
uagjSxkjB6VMpSU0y1ZoSKu6asSIxTo0M1j9kTcu3S9PpL+mIP2VlVMNqMmMVeNhYTmu/NF5AWaQ
aKl166IvOrbbDg0U2goHC8G/SxKOn8ovL2EEsrxBtaZr1UPR+Wt5SF2ZHjhQJBuRpgzmbjvWDUaX
cihQFEaQrNzcPuOTsZf4WmFWCnhd+zbqkp5sWdMeDkC8GXT0NDrBXZC9uSXcYIKOVKysIzA1CISD
M7L8jR6BHOW/W7vZdWwxupoQ5ZK1xEz01D5lpi4ppgwsZO8OtCNQntiV/Hcd/KS2iSASPovDTdp4
PHTHC7HnY4LKYk0c61G+RJ8+eCic1o111eqrnfH2IA3oLaSx2W8m17klWol8aHUzmFq4xjBtRmmU
gz2kZRgCB5NvapjDuZjhvpnWUffIFG2kMFOfgbxFQByhGnIngBCzH+3oKxlwipwta8fBn8wlsIoP
uaw5g8VCgZD1OtCXWiBNJXVaj4YYIsWrlr62nB60EyWHluMs5EmEboNPB+eis1wYu8w0nyVXcRRT
YRoyYi7hJ9/DgMJiGWYor+jBq2uCNIhKf1cr9R/Gqwjrtjj5Gi54Y+wJCui6aDrVdGIZ5m8H3dvW
rMWsSiinIQd+TVVqPyvQLT09Jei+QKkX7J5QDeTh5SnTexwl42g+2SnXi/yKrauH2SQA1fih7EtB
r1bKEMZxhPNc2H1kNQbQjmfs46y7egB5JhAbXjdfclwdFzJyIvhpdHIoNC7TTzexoaiBZeQ0xENg
R6hzT1aS/5Z+oLYo6PdIR8C27ACCBMreuyopXmLdQ/kWLHjOPPhszpoBAgT8oaZekDZa6wPUk14h
cN4m/W9D2CE+POt2/rfJJnDBOCF0FpRaq35pLfuuFfk11B1uFFBzPJ8NtYN/mvF4yuRmd91BdVgj
Be3dSjAHaVsLA7dF37joPyI1jBFOaEcgMIzg0UIWXUJqS8Gxb0rVP9mcd3PoZOsFeehVM2HNCJuv
igb8S4NHg9pFJ4jbgs0wq+DBZF27nOOOPZySAMKQb746ZX2ha0UECWlV6ulocCwv7iqvg2FTWcCG
taU7lkb3gfD5USK5pQ+PJCnnyJ329JDWnV3c/oF7kbddIvfMyBuRsYUUW6kN5x7+WwqM9ozLh23t
B6vghEV7hcWohmfNUJ8lzEZnpNtcJDufvBmDqTOrdWd4zC4RdwqD8uAo9QmeELbJch785D87pl0I
p4ndQ8+Zq6hs8YqYU9Kw3vwC4gwcASS/MwI7kPVS6T69kOYTFwYIhiXovfRvVY0vFmkNPJaNPIEY
tWdrir6bAgCu09zS2AZhNd6HOfBAw8EyNbkk32ERxAaEQeZpQx0t0HgwjIU5DDn9snTe9+yZZ5Xl
T5nJ3aPXsSKP+FUBBKy8fkGW+FNKgDY1qKAWlBTZ+4n4z3jeSTZngD+mHZbvZEyIPVH3p5guDNgI
1Nn0b+kbuf3CsttWWvgSWfGThT9R06J6LpOtHq9ufGiOBZ8dkTFEg/WTTUCUi5YjElFjZnftRjk4
rjWSMOfmIbArRGHaZa03424h2w3zcTvp9R7kP3JjDDIWsCnwtu9SssQppaiTHCKIVi4LyWdbtRql
Xrm8+Y23QU8zXCV+/pOCpwnr8LdEJqxCytYgo52G9rVpoicNyW6a6eQ7nD39v2RmIaVw4ncnAfqj
T09enZDl77pupHXcb+Gh3wpa/iZm9y0O7WG3ockHj5wOS7s1XZjT+V+0yTH/0TdZgIhMVtI16IZV
CKQRFTKeKEI4GnhrAUDAr0FsL12bxkc5NBebUY7X6+CRg/lhnEroVMaxTzxEIeIKkcfKuprN+JfF
x5NHNM2bIffR14i2cRY/eQwpVdMwZQFcQDWD/nu4crWBYQ+1DzrnW51HbA/Wf0Cw2cE2jJeZ8V/l
WvvKxfMy4clEoxCufKRcAgQ05iT8NDINaoT56TXjAbnlNSoLTw08DndAESMIySwV4NWOtLb1FX3X
2KEAmD8WzJwGTwX7RqZeNAnQ6/9LiZsgTNzcaRZvQoyGuO3hMG+6iXYS6b9LyDSBbbjeQRSvGYmh
seYCMunOIYIVreuvGqqt0NmPzFIKcMTyuXxfnKM3hu6uJvUlDmZrW2/vkYs1YgD6SF7rhdeEbWTp
/SM5AKTh88RPG8IYOqkb1cYo0zRoNfsFLH4gwrl/mOxwG3lvxjTRHFS/BSV62OjPeeo+DxHtSlxH
48baNq2JWl30HaAGg2VDuKoVbRPa6LR80wGJGnT21zPWhZ6HFkxkr2zIHQnBLIFlmVkOziWUx5WL
jvCMsUqWbeMZrfOKzjprkuKspQsQjhlmxbSmqYJaKti2vWSq3yvN+cCGEqDGiTupTfZ/8JjBHA+X
NFL7TmtPo0f/X2ZABB1AFPwjxQj/DLTryYF8y0cRwl+jvYJkYIRu1LJdBCTspBuk4JA2yjYB4nGS
p3A+NjQKkBslqyKScSMJNcjgYBFFUhXXpaIrh6QCxYnJHEi26YCZvSQHVZegQ5Yr7yGrBxrlPlpI
TnmBaMGNNF7rHpVFSgnbJM8Nfw2Eg7XU+ahJwHVASaU99hzm886cpzPt7Z3rprhydmg5kHtP41NQ
d09+y+C6Df2NQfztEc5H+sR4NESGRE0dneh8azGxq2mF5EV/6ZH97DVK2nZujk3QHUYfLbrRoPUH
KJXJPNfs/ybAuww9uXGrZKJQ1PPnMmiHDh1Rwu68DnCFTdP2yYe2vuLGYXnwuTBZaD65O1GKVrUF
9wvQJxkek9qdTazj1pHEvlYUutOEUkWpN/m68TA6aIo3c04uckTB031OOOPC1F1lS3SRYOBP9sXO
41NqWyfwY/u8tbL9gMWC0nzYimy0fgoOM+0zJDsPlsrBYBFSU8HJ6f5EjKQgab1bDygAOa8nAxSZ
o03PKZP1TBk/Trdsg268egTn3ic1TJpjSFchalPm6hRSvrrM3Bg3alG9gGycJv0ldMFFgJ81EKVJ
yX4mVW21aSzY8GBEmyM6+xBYEIhRR28aESwjcy3V2XHCzZBjiqciLGWMU2Ob70TTj4CI6/vupVPe
sfFeYhOZoZw2BUilk58SReuYdDPUPywTVlaQX3jIe9fEOQBu2KaZ2wedurY3HOZmI15ZwP5pMnE7
OTtTsCFs6qQMviaaOizT0TAuOje9LxAKIyNA8W5NW+C7qJuVpNuSROjKOFqQtpChIsJofyYFTAXy
DtYeoM7iaQX24ITPwn4WydzovZvm/bBArqjZqPpQ3Ds0d+FPbHLW1QBirDfgBDDVVH23K7A+85ru
s67QWDIB5wAk56kVxhadfmnM/RSIxXbD8L3kXxZ8WTkFnHD4zBbrFvnWR9Snr2wcg5KhdDB8nev8
De5ounHru+1S6Zm2+Qrnbm0byW4k4+A50ApAkIXWJp03L8rOw4ysFCplUBi8cLrz0FjuaG9sdb6F
1AUB5QPc3DMvoHHncDSHdETL0N3qrYU+gf1QRvPNoG/yVPHF5tkHh+V9ZNV8rlStfuIGyAGua3ub
bqW0WDTLSUiLEYknFG4WN64uAaX9uhhhfrjv6LeQVoHK1Y2PWtdaOCzIzjAlkIJHc6oXjeya2X1U
/xn6udy5loPUiVdih6nNLzB4iGzTH0MZFT6L2VcDBDQGHKAoDtvhV7YVkv27jPMOaP9sB64oZn02
WXNoOD+ULf0Fs5ieMdXD6rnuRfOWFWYv6q82Ghvf8vZ2451bjpCCDb4qgDhg6sGZZ/ZV/y+xxRkP
tv/kPmaN9hebnD+WV36nY/4zUfaZrb3OwM8sFh2SIEdBkUfoKXQfIg0JEZp+FFNT6NGzy21ytHg+
FmRyz7XVzc/tYG690bB3c5Q+aihRobw8wTg2t8FgXcQgPfP+4H34bSKEucmpvjfYgusHXPb6w+BD
EjFB+38NiZF8mbZKj8uSamhEuowaPCy/WW+jtjxmNhG3/wfWBcLgw5LyR7CE0YJRYoQSGVCyEcUK
NYrWV4rzssPZLWtfz6IjkpX0hTFpNb2HyIV9Fz6FGvKWyKhUQftZTyirN245bKfwhmIfUG2GHWhk
3hHF/tG75lx69blpxtvkk9AYVOlbqNo/Norf7cRszLBGvgpyAJoG6NS3nXGHP9OfBDg1ysSXeAji
R7KuPbyqH6d10r1SJTIDdK5DT5VrNKzPEIuOCM3RY2ApdIBUd5FWbjl2Jnpk7REPGpykep81i3zC
qgfsaIJpiqacGGdcxjk/Ykh2M0fCkzO2HvmLLaKpbGHJeDzbR0VOK6/poHClyPOvxkPUW1+eVY+S
QunRYVBlWmOGN12n2j/VizkwqNKtde6Ur1mAHqILnfS5KYjIeue+ThBRcrN/KR3nTzLUwy4MQ2YJ
CbrV/bPcc5gf4nnZKmygtA/c9kh+QsTgcZDBfkYvAYSb5M3Q16OoNTZa13kbNy+J1ajmovQB7poD
rLX6r8mtgSRw5rojsGOfKUMO6bcvm10BFw2ICKIXev2ndRvkrdmpU5OD76/RPqdZ9lXa01OGPG08
Mv7rBjZ62EvgSLT9Qrvq6qCBDwocqi/7z5wmQPLzSFcteAv9YFqHsY/ETasFxwjp9G0zjAkiObSP
5kA9mY5/WvLswbAVDUh0NRNGxZCqgu3oIyiNmEU9X2rF8YkM+psWs1l1/HanHpJE7+CX4fsfdb7c
kjzZTCr79Kr02RxBEZfN38jvN3VRXUobzbt5cg88g5SWPvKnKMOf0c7cZJPkXyYam3C8mPLFK8Mb
4vdgTrnEiFkHT69qqBKrnYt6PIgjECshIlZU4dG77qk9cQDod3pxGneXQsRzaKSraT75WUB3Yzm5
bbHXrewrH5Hd1538ALl1i0bErkqdO2rtTNSX/DUrS5zVyhva+vsl8b9DvT8s1fwTacapcLJtPRlw
oADr2f5bMkPfIV1qar1aj37U7cK5fFk8WmlOE/3NEw/tRs0AOFF176EJQbFyz8x6zIPtKMj8lUvA
78mtl8QkE/4/js5sO04ciqJfxFqAAMFrzZNdHqo8vbASx2YeJcav700/dSedduwCSVf3nrPPoNoH
BnOvuTtiv3K7p4lMAoTBvJwW0X6NP7DJ19muaud/wbhoyBjFwM100g1333NqKObCMDNtJdi9JoiB
inZx5o7Xzu7e47DGsZTf8qYqTzQsucDSshlMrHxorvuNCEesO80udIlro+GItZCO8TrSzrFb/hDD
5k3tcD0YazpYmZXBuaqqz25MS7C85mGJyzqZKHK/JB9JIBWuN/I/SA1j8QHsdVT/ahCKIOFrrSTc
Ws+c7njrr7blPpHNzfWND2QXiY6BcjT8yAn8omj5cDAR7kXIBUgJ7yufnYc55R1tM0akoJ7OEYl5
jz0qJNTO7NBynC/JxK6WWMa5HcTrJLNvWVqIviPEZWMLjLbHtAaSGTtkn/WHNPSsXYBR4ztSGv29
Yyni1Wf6r/4of5mw3WySbo9cr2sunmzMfRiA8aloZhFEsyH30FzpUg6buAdv7Y4fky6tfVs5DKlZ
sXjwEXH7ota8mv5RQVZLkvoJuWO6c8tpiVN3CFjGPmrNE3YsEtuIUqskVkuDaSFMtQfdE7PZEqOT
afmTp+Gv7Oyj76h/Zs4Ik1NPhgn9iyzqn3ugjgaZMisTp2cS9fGWDMgXXZp7F+39RheoLTM0n3jm
ORVx9nS0CYcqSE/kbiSX2qRYjggn3MQy+M0AeLkNFeiElx62Cl5SAnGfrLp59Ez31VEJH1yFiTH3
PJrjlRMf1MSCqQUJwFwK2UHDwDzouGJkEZKDrUe4bzVrmWxWlPxRGJ6lX7zJCMxZ6wLQHfyXurH/
2b4XPM1BIh5V3i0zD/3Y1OLJHedqR+/qqYLBvIoCuu/sPqGgLdnJyCP2y0fZDZcMp39NhpD8N8bD
bREgYFUp133kUK1PkLvnUf7vlPRqC4r4bL6F5YyXhOKcuzeTHGrdSNXlAv1dKz0Fq9mAlJyb9lNd
LdVKUgwrRzpPo4g/07Hbh4Ga1qrULzWhMmc37zm4/XpY6WCCCKl8PB3NixE4P4Zsn4UnrpXLtasC
7LMSelQr6oSLGLzDnCLEG+toP9YVYnExwev3Azgr0t1rDosayOT/qiggpIY29o2eLhDmLp4GlFRq
XMXOsCbi5DgjhHR8aG0tWzOW07VSCcCaCrIQYXoM6Nvh7+T3uziMGH8mpxJDtuPCbLNSZ0PU4TWI
zV3f55/LlNGg5s1dR9H+Gjd+5T1Jk6uTJZX7LWPjlhUmxwMALpNBixMEvD+Qf8uQLHH3x0zHn8yg
85YQFhXLVzguL7RU6q0h0/QRMRhc1IbbpoOtUGVEhhR79DZH4bI5hZqQ7Wo9BUl+GiuXlYIx/uj3
FPuiYkvj1Yg/iCGpuCEx2w5Ebx0oHEPu9tln4tDykzI9MhpfSdG/BkV9Dmcc7Zkg2bPQH0Po0bi0
CZnPdfQnJ5u0KwSJbNULRwTfVl+cB6YIq1JlV/iI3PZy6xwYZOUGwXeZgL9O6AAZS2mjQNMVhUHD
PZg/TQE6Ei/EopVkptouOApEKZ79XvgVqcn9BkEYJ199toryrKvyqbVdDI++oYFiB9Ypr8sHi9G1
Qwbu1ifshjJUXVrBwMdjjiza9Gm2icrmFcVC3PwWw/hAsuLNAlGZpwZT3Ijiz8+N9GYlNg2KglVa
nWmc+JomgyCMQqHwQN9EWarPYbaYQqtnJpGA1EbuxMOlrd1fGfWSk6V5TUQ5k/TDptvBW59a90zh
wvGGzLci4nMlfYyRGTFXtcy2ucUdwTLJVWjaDJiVw90CaIiJUhOetNaA8cw8+qL3cOag+q2E5pJc
nGKjeV6+ek6ihTd4j5GjTklM+SXoMjmjifCjOGYAq8N5wg/CKLo02mennl6b5edZ/lctMkMv9GhC
HmxUsQZHRmO7tzGB6MHE5Zmd5w1TGbqeAcfpeMgrd+NGwcnO2J80wqM6ZXak1O+SArm1Sddpo+8a
kU/GGbQaZfOEUw8t15Dvk4issWUXISF2VRXxfVDFtZT2nyprSTNvtyN2fJJ6clxe/TeEAnQVwXzs
s+myWEuWn155/kkWxrtLGOb/jzXlXK0i2a2xznJgWJTpbrkx7IluknrQhnsRlf8wDwC8Sm/YiNqt
/zHvtO9eogFu5KO7B55Wn2hdoVJMNb6AJu13aS/8S5f2ELqmghlmqEYzp81M/NwmCbW9zzxQ1uAS
wPFZkiuWBflN0VEn2NUnijjNfkv8++S0Nc6lK8kAt5wWZtJofJkzfazMCpxNYLVQJtKesaA9I7yO
HUIDBADcLtb3qA9CGI90IVtz+CkGPzuNiYNzotTG1i6zfm3NVrsBhdT/jbLSh5+UD8bJR8jkr3KM
FfuiH0jutJ2K9gMqL5NU4+cglelLIhMoJaCA+5McSnmvFQ3SIWyxZ8d1OKHd7+roAKqy2gmPKUPu
xMmJSxnG6KG3noyJoTR4Re7frTfd7cK1DyphH0UIoG82I5mqpVI1C03Ljjj3uL664Q+AJIxU7Ym4
ic5hrQLNF9bKAGo5qofBPo5jvDXSlGCaReOHQ8NdVYZxq5xPPVYfZfG5/Afopcflv+RxDJjI8O5V
ALIOQRFTygWnkJfF4oIET/2nZsKfAAjO+GU1vDXOh1uT+taHf/1l9l8i4nQ2IzqW8hSk7U9EwLjF
08NKvuwisTgF7Xnx0Cy/qlFjCDR3HmqwIEQy6e2K8q6hdSgj2CGHMvDalfUDnpmBSniOjxmUljK0
drimpuE+glHy9C9BsdxNPjpwNxLd+EDDwLFeLBsBsfc6dsY+j389iyRi8eWiGrAthcPs6DfN1lMh
3RC0Ta2NZ6WhZ0G/f5C35Rvkh7Py9m9ctmdEJ5oMkBSRb5yDH/PDVeV8oGm3+OYLmmE+4eKoUxIN
rUVRAVekS/C3kGi2Jk/ydchJ3FVY2M3800Rbx9PJOEuKOL4VHZ1oH71A+DzxI8JC45VnjeMxFGCK
iq8AcizmIXBlGTrYRYKFqfxTWCQJliebD5EPTvrOC1/TbgHGTiBlfRhjotnzB/rB2mdTsGjglm+K
f3QOdObuxKaEW/NoZ97yBcx68ZW5jEPak1TVk01l2WYIDcENb1XDb/R/R2J0lo+vJOGgKX5QjtsT
/UtGYOROcTZCyKjpei9ihOHdX5RW8dJD5oHyiPg1BjRKQwrn+S+eyAOXi/Xih1m8VtTlj3H5knrl
C7e1I4xQTpr61Df6OOn+gOHg75jEh7F0djxVZVzs4FaNwATKU6VKfEGMXb2bjkF5Pc4DxnS54zvk
h11OHEK9dpZg2gPEyqZfAU4H6bWWa1i+65oPGQPcJIr1slBc+58/OK98IiWHLo2idWx210H880sD
nUyzHUxIy+XJHJ4KBh/8OU5r4hRqbogdJkQa7k5mow4Nqn0vA5Pp+FHQQqv4a6pEc2N/DgzgUFTv
JLqlr44B371KGLhcFSeVTVuS14hFl7TI8EMAUtx/zc8Ss5Nh/RT+k5sV65DOTW9ZwFXK5tBrXeA2
wvtaes2w9iMan0Gd4NX7svkZl8Vtds7GIvqYdNUVEKZ1W/wsP51FlFyDkDwH6XnSqtjp4Ksr6o2N
I98hlKEqsn1N5lZHPgAvC8/Hb43HyLwvX3P5B8QER3l7MpbBDqO+ZUwQdzxEa1ldqoSnYP00lFTL
97FsLiD9Ptkf9PIdN7V9n2N4p418Nkcm7vMrRlbLoe+LQsCvp6Pi/8zaar/8NTznZXPhD9HVTqZ2
T+OUTNd2ea15GoRBwh4zD6mAIaM5A5efWFUAcOv3vg73UsQXvsRchngGiVJp37o6pOmzW15Y35oR
Bp6wGdF7/1nWQ2LFI+Cr8GWJxzvMMPtVhhEAbmZlbJPM4Y5WRx+L8CzOzL0JU88cK5w6vFuir/fj
XP9Y6fyWJN3fKUYKLMiXgaLsfhmkdIIzPahu3hplfk0mGexxDjvkVNoBfhK8NLEHzpv0SLMJzmXd
eCeGYtsFQeMSn2FW8xulB6u648uiSSGsF31+SHOza+5JYaIDIj3DF8wQSvtDhXi6Mpp+oYmaVAxo
xPU54aRHWwF/QPybRnSGtX+MU5b9ZP9NRfeUAb0ushQHBNNHq7sSmLESdkebG87XZMHFrH97F72L
MbTA1TAWj9LjhlmE59bSG4LedwMaEk92f5C5xOfOSzl4Mg+rAh8/wadcIfajSJmVudWdCplpezPT
9yDPSzcFF97u4iruI8mcbq1YQkRrtLufe58Bc74RmFuLxrRORgWlwhj/OmDiOZreYqIbQ10ia4Kt
FJDxRJxBvLZGLM1QK08kep9MQidneqWmgJI0QSszgCPXLKZ6vnTauHEew3qhzBz6Yz1Fh6GNtl2N
J7IZL5bBoN5Qh7onXzmQ496Za3keqGNU4pjPJaOTKTU4n1Dihc2zMuJ/nab0WQ7SioYzIrRTHrMd
ZR0zEkYXqTef5yrZz2N+knp+FTNQKTd8WkLXS/C+jZFAEqGR56MxN2bwu+zuDh/MQG/pYCkLmhaA
Pzyr5afLNz3DNQncYJ1M3Xmes+1kwkH0dfsqHJf2STf9wVPybcc+4x+9hgh8HN322rrZo4yse923
W5NJMaMEGwsTJ4Vf3vygvzlFf06RsJsGowpMTSsVms+RNRx7HiVIwnWZEP5rgnkyVfojrPIso4YA
S1SPVVgOu8b41BBF0Tm5703DLmDmZoe/p+Nf55qajKa2Q/YuIHL6wuBps93A9dcjQDqYSKPsmDP0
IUcg6L5bCvx3DNxnLli/g0wXl17Qcv1Kz0387oUhstY2fwm79qiz7lFZyaFt7Y3ZiSOPHTsObqUx
PBt9e9ESYR3Wz0OY0TEYMEbw1HZRvcjJ0zdpxefZiHxsw0l5Cbo6BxFHQla7vMtGUTSHwHb/asd/
iCJiNBKFTDJlQigmKkOtsfkYLneXgsdou8NzpVHkudWBx3WHWw/ydmw3StZ7LAOrnqq1iVBeNUN7
LjP28KikO4yT3ES9Ym0pPLaOSLluaBe0iL5Zw0isz/BbC/NmQMlyZmuPjkWvY1J3Wsio69yasENP
xXkehyteaOh0Rh5/BFMFxEHvw2kRbzRQ7jCADMjbBBG97psU6lkQC3uqYczK3msOGXFF2P8hotiw
6Bnr+bD1RPFBw3qnk/rbGUKwpiz6kMEAyMqW3JHCRfBToPIlO9hNbIS48YPP0CtL7Rr7MQ67Bske
YT90BbBupCEZJWLyX9xEtXukZry7HunzyMMyvJVzfLV8KsfJhd7Ub5tgfPHq+innTbG6905VH9k4
HSIXWCR1Gmwa/5gOw00ilcUzce1TlysKna3Z23T1CLcc8DFsoZHf18I9BfZwarPk0neLXN8n2x5p
qjf4B9ftN51Fa1Ykxim0HNI5jepUBPZ+8sT35HYgKtP0L3dj1Jxdf50i91/gEcHUDwDufFvwmtjh
k1c4751mcA9ccMsI46Aq9yWzx30S+69OPJzHkPGYad7iNtyRrP0AdpDOAb3EGtVfbzPUX96hqGh+
BovI6CbfmBrWsR2iQoVF16JOjSYcLtVRt81FeNNz4MmH2emedRy8BbSI8yo49ezaQ5LeDcQlJtUO
Yb/UTRaq2Bj73QzY0Gu6N5Rnp4buttdFawI5mL2J88wWuXYy4e94PsbKIqMD3woBUm6Hxn3Mfoui
pmNhxH8ZM3zJ2u4ONdfUXgCV4Ev5BGSycSKfNjZpZF2I+GVQktH76epv3Db6UcbMdQjmugeL6h/8
YnVLANivTBNkjcgcAEI1F8SwHo6toc5Vi+JwShomFa5UuM+XBCgdfrtTSBnIbB2HDh7kZkkumWXe
P0xjWm/Ctvi1muHfmNQXrKMkrIw9bF3PnyjC/s9Q2Dq2GP45ruNueNgRptTZfS2lgcrVaZk/C61I
22xp8zXTvKPZ6QF27Jtt36A9bgbJECclo9U0pN52BKxv4RLM1yg3mCh2dUyF3/XveV4b56jmDFEq
OOo6PCvV7P1akXjm7sqQzRUp5EepwcxoumSChU62xIFgmBNesHOdewgOhnSfOuwJttM0+wBmH2gc
g/COwkXPmXi3nAmDluVn1GKnLB3rea4z3Io2xGLHgUtDg9YS4ObsEtbw5HPNj7Pgpc0qVEVVBXdU
VdfELh3EdzPOqvxrnjpWlh/ae0tVzTbKvBeC0gB3mO3KqNI/NjQEEE4dlKOpVbRGWmbZANGFrSEL
L+33UZ+LwrnayvxXwAyI/OIhSqEdMyQY1rUmI6hlXGG2FB/FdG7C9ozhEfkburV2P5Djvm11h/k1
9C6sbLR0hB5V+iOQwUuFpEJnxRX9wMNcZkzHVRMjrPKNf7MaPySLELvu1ssrYkg7TC4NkaeyWHjk
6sOpfZfhuHriHr7wHx7oFDwbLYHebIl4PJ60gTF+nj9pfj8qE2JRRZrReh5srJCx2tl8x3oC8UpC
w8noMJcKSGIykmT24n1AA/JdSM4KHzkVL/ufOnb+xD0T3bzunlsy8JJ++FGW8VjppuP1dSIa8aAV
fYaVjAjKHBck0UgegL9Mt49BQ4dHQEjpzA3+7+2Ca/fmYh3hOw21/CIp/NTYDLzi0OdVhMQOmnVP
dPx5gvK2XH8cv35LcwWfhEChvqe3nGc7GkVqPw61gfIBSqNniKOhGkIhKD4oJig+cKvVjr8tGAAl
WcHYi2amld0FZSbpY48UvPM7yc+fgwo/pVcUh26uGK6OTLRz2mGe9DlYgrdwLL9ThJVB2dPhSG+j
obhDy0OuoYVXBnFDdDdq4ZI4TEYNEx/50i70qi53LuHQ5XvBXg2fw/gCKd3tRELfYbJp8QI0vjWZ
2EmPtrBbZITztvtuIHJVBMfMnDb+1N1aOTI+KF9iixiHQpHdPrfpPTfYLgeoGmD/WdSSjFBVIYv3
AKY4iBZ7n7RLYXvOntHRi2HqnZv20T6k5kO3NW20Yb6opl36Af0hEvNDEldPJBncyJd4SnJ1lWH2
YhNk21UYTWaaoMbU8febkIV8nh05knAFh5NwcSsukQOA27cAu6mDixmXZYdWF40gnbI+HS/gO78C
PgPl5J/VrK62mX+bUKBBGsPXs2JOZmikBuOygQEjUw4Dv5cr26NJ3PBfiaWXhTigmLfaR5tv0ozJ
lV00JDJ+iVjuiqUi2HFqVx0yatTQtLBuJHgAnaw6LBGkSWC9SGc8JVGwM5iwHk3u6fhH75rNySNc
p8/IORtdQhStAOmzc+jc+ddBfMyrS1/a8ZD9LYgJkZ/LJP7nuvgZKjebkIcJGnr4rrTNrtn3dLNd
Hw8NcRYIQhEP8f2YU/RQeNnRjGn5g0qyeM2tA51p+vUj0yHyPFZKhViEBnwpMgQfmhPBifnhbTQw
/VTDfqpYEiywKWmxoNmvuUEJNHcAn6xZrosipcknevKhqoH5JwKAxl5zNmwKC/iuH+mDNDpn63hI
udGEEbijvMUcKd+5LDDUGbzTgJuxHHJGPjl+Skreg9GPn76pGb1KE4H58KBjvWX8v7McEsR7xRgW
sVNmvnUFMptkyZ+b3U+d6RKtHJIpg3zgKX2KYH9HSx0ZpMa4cfzkFhf+FXvGc+FU/ES+A+Vz5GY8
lXTWwRbqdUDl5cxNsp4ik7PRaMyNbADAV+C2D3GxgHwFshFOQ88lNtZovPBgWmP+l+sS/jFSONl1
HQNwR4Rj0rSOSoldwXoFaUjsNEi2Dqt2nEwXQ7TXojRfm4lGyRwex1geYpkfUAq8ovHkxiFIBiaZ
dae4VSGhV1sX0LFf+TvdoMpUA4m8cf+QRfMt5gcVXXyu20WHghktdmhxTGhLZ+vO27hO2mLTCUVG
4ji8FzOLhBSIVIlDILqtRUXRzdEVcHjz2qNmwCoEA3nhckURbhQFjCBtqnO9uLNEmG+nlgmZm4mn
3LCOiRsiM5LHMQ1XIph2tWkaTAodzKB4VCj7GWWlSbKfJsz9aSVGHD3p4/JyVplH6g+tqAnFZpoj
Ulz+ZUIsbvIQEYedxcDopYj8nWiVv1H9fGi66REVrib1y+mRjbRnZhL/fJl85gXSm3I0DilVHA5b
QSeell6UZIqQWx/yR2sk2yhCTxqlioE9dNOtNeQpl/z61WRHdEhLSLNmpL+/4JdrLZxtEEnmFSWd
E7OYJz7P8TVNptcgiRhBD/e29G9i7s8j3EkOKXG2qYMbw/nxSKMHzkStl1rNSmnuYypmXwrcP7mF
cKWzzcfcsbaSNj7k9VWAdksV+F81x1ndvzAxh/0aXPzARwdk7ZLe2o8huWhe1cDg9IwByXmUn+Vg
MMRqmZwUs8elsVBvqjQByPpIwsew+kqJwxvG9LnnQrNk81yFQ24w+SHA/ptY/tDI+42XRo/P35qV
0T+jw7SoxDVgLab+fDf9yn4sUzr8DDbKRXpBonOOAjBj1FjH8jeZ6KlWi3XVrd4YOgB/lJoOEAA2
eNW72Sx2Mm+fKs9lAgVJgusRuhuvf4GP/Q7Zn+ga881RrN8GxHExUunN0Yuox5NTpfYmCzP3s/ao
y6J2frAddIyVHZ9Hnb9pEtvWUc8W0Pi44q2mDI6hrOvznAW015iCrJQkbswalzALY0VbAVC5LbGt
VsUvpfCLoLrDK8APF5QMavGmLWlkePLLyC3ONdE8LM8RUIWFrYpY1p488VS54N1MNoaZsVjXMWno
bGJQY8jjBhULCGR2Bi4H19zovRNXsC9PDBbgC4su89iwaeoalS1MJG8W94Z7iheNe087+wjFMG4p
9s05qLjti2Na05nQbnbOeI55E30wlqR7WM90bgcFO4jTQLBlblXafjgj0brsQzk00iLZe+3UkoWr
sVhbEsjtjJkmDw6Dlx7qVL5pOOFhTnfeBsu/6RfUtB2Nd9ueyWCxonZ4ydktuen32xCJsNv3hDNa
0L2r5IdH8YINSJxNxzwirEHyACD6pa5yKpM2OkZWGIJ9I3G1bjLzMGT+TxdYktHZTC+cyGDUtt4x
Kq1r66uTrlGYhjUhq0HfnoMeBW+a5TP5MwhV7eFo0QALm4Tubjj8Fv4Q7DPW+RxkUP68l9BmVII8
gemKQj8jjcXuywUZoP+ZjKKja0pCRdDjoECCOkWoZdjpV59LJYmkHUpX88Txvusi1G5GPK2zGEZ0
7yTfEkXeSuEsHhdiRZsF9DwNUDxgcnIyqla5p5683NzTccGZ55q/Lfmcduri+PPuaLyOzMh93i4u
+FkiGADN+ckISAYK5+Rqgdrgz6JFIybWZWulRVEeux7Hll2wcrT/HsbF0xTmO/Q/ZzuKd0lWXWaJ
RrOYHTjDLRLMTvQ3N0bGHraWt2FynQOxYruQfCa/hTHVHFPcmJPFLt0W+ti5BLT3gvznynqM8oQo
epPTB/lsThWx95iJHluzxkDdjg+mE8HAWq6NaezeCNXdV3ZwbaL8sSMPAOYIDYDeAy1WMhjbGyyU
TVP0PplUisxAj2xolbjHPGmexs75LRCfx82jIJIRWQxNDYe7P8dhgJy578INQR7rJakrqevXugo4
NRfnpp+QWmwFn273oQvmsu7AHBRreHQ3qEnaFrjAKPeEBZ2TWayLdKSlHN1RTW4Gv30f0+JcjH66
H1rCG7ufoufgWLZx+2eikvMiBhu1zXIpq0tHv1QysJiLdJUkcCiaoP3jhuahNbNtEBQH8tmBgVgd
OU6FgFpARHgp6fAaSLMMZG+gq6iRCfEBO2I9YA5qVnnFb1flkrjgTb9NhdpeFenjTJcqyIwv34Vw
uuC+eTu2drEM2sJrFEVPVOqvpUG/gbYxflwrv1sMNEldem6X90hghiaTMMuqNYmmfxus5m+0Su9W
zIKXHkwW2/rGanXusIPN7tK6p2CJfEAiSPwMjfgYdYuHJIFIEg9WVzvR/heosWHpAw7swAw7jBr8
WW1AqDw3jtrXsrh40fybYy1jqmkwiPCpp4k58zP3jR1cNtl2YCIcTPHj8lnGdXAZ42g76XsTkbmF
thLI2HM+k9PSxU/lPIFbsaDvLfVJXlhAAgamBmhJMU/2T8FUjzsVV79ZWLAKid3tmIoSDNWl384i
0GSXDFsgMOkn0tRzFTlbSaG/XOqt2NgIizEVkSski+/NRfuPQzPKaWij2Wv0uZuMd1QiW9liOm6Q
FQkSLo2Zrk2vTkSc7jAavsEVOVhmiDIBbyMuzUoD+kTzCk3deVxeyKnEKE5NVhjmfhiCn6xWzIHp
KMTipQhQPSSg+Plo4jjYK22jJ8ZRlGEXHCZ5HtNxxwr7V/YRxz83m4LwYE+ahOchuFuBekC3xIvS
FxaWsMWhTbdSGYo5wuS8xkb8YvgNeJ4m6LmxWwxZKwn0KDRpmQRMG+KpQaMKPAqV2abDgsbi3k+i
/CpN9i6vNq6oW946uAubYmqTC8TuBIN+s59lgELHn+dNVFgvU10+DuBdB7JNXOCXNp7DNY1RaAU2
PB8EWFaeANSVBhsiCry1Q276hshW99A7pL23FgpClJNf1hQ+aDOm9V2V5nMMWAVpFZkhJfB/Kvcr
6FqyJMwy3DiyvZdgsUyYwvre04SWfLdYsnAvDQ8qC9ZhNSSfSBiQrKJUiFFHrFzb4+7Phu0uW4MG
VVc7r2OJ7HmUUIHLd4+wBuKWud8A10AOxNB8QweecZhgmFJF18y8jSG5FOOwJfPtKaXvxDLBrpFd
4wgpV0Xz0M7/1oq89xxvvZmnhzSt/uST9RKhgEAyzxx8aYK3cmlbDK9RweCOzfHutB10T3mpvYle
G0IG9qJ0CnZ8YPvM/mkp5bUoP3An0GcmaZgvf2gC+zKP35ABV6V5CwwNGOl3TtRmcsJ7Q5ALF+1H
KwkpTloalNEbm8geLwP2ffdB+BBk6UIx/ohX1dSSQi+3BSPZjDeyFVzlw4vAyL9cvfwayCB6Eccf
FjPD2zC656qE2hj1wy5Ur9CioPRG8WMZN08oIpn7V6iSMYKMvbgFbcD03jksnwjKuVPOKnOhfrrz
vFMcfYwfuFTyOIcE3c0IVidGxrW20WOv09pbKOF0Dehm7HJpvOHSvHbooLif42t2L2FqLOwEdiZD
8q3SUqAhJfm4hUIhUX6pRP2zfCyetQESEczzKYDycfb9ivll5O2bkLx2m0RcxOiFb+zojT80sXkK
FXEJPaHKVXvHUksDwT8ARoJK7D7L0bu4JWjHYk6KvZjbr8z0mvvckPbtmXjOqKBz4Cz0mu0EnEuj
7A2b3qG0md+3rezXnObfQIy/WibWOGLFNXNtYlNI0FNpdEaEfnXK/K3RnlrZ6US3XXfNtnaNhxTb
YgMcim4uzetRhmtDC/p/IdtkpNI95+mmyuud9jxzb4dssrjkRNfWOzesKVp5YF4larDl7acfWX/A
pG7HKCDoKHhOw8HHkj6tVN7v3XLYoxBfw7lhYIejzu7vAk9LAkRPpfWT6BCGGFyTw4tPNq2MrVNZ
jkcF75BXgUnVwGU2mx+Yqq8bUm4VXyNHaars/oMu8b6uScaxZXSL8/HB5RbgK3JxFrd7eCnD8NAt
B5WB8q8xzrEcjg0GRl7JFO6bE2R/7PndbJC49TY3q2qHkmgVEW4RNzQbo6/Iyf6VY/qL4WFF2DMB
s1W2bIT1u58vq4+MTpxR6bVFDOslCpaMecoKBgy988dLFlhk3OBJy7EZQkYttlUdYsJWmBQ4crdz
nl+VOTGuJ4Rc0c3vMigU0HGsI8GNI1k/vURgB8TGTP8oG5SkQc0/lfEZ78FZudF35Bq7rkFFnmHA
0gOR1KWmrJ4uuh6vdWgeXXywDQSCdc4cns33wh2LrAHtbjPq37HInyw2oLjL3gZWx8qX6WPU238I
xwpXmu2waOGVpRMaetKFMj6a9m8HaGvxV3DR4dKbO2axRKPc2O95yEETwwoBV9hxbCNtO/SAaFz+
urZ3n5ZXn5bsM6YacsDRZBBoti5r6y4I15mniD4t+AFm4VZiDlshE2JLWrXthH23CnGY5449iwgR
syR9o2ymP7U9k+bXP7to9ZY+MK2/ad3zIqy8ZVhJM/Ql1elvzUPbYB+2Vr6f3yKFHw+wBz0Avhfp
KmLTmP+sOibLTSt+h4IXqCoRi9LUvaUukvZ+off1DVdXlIoekSCxPKMvx9dOI5x6x286VAl4OxjY
5GuDaejUW38yTLALnzTKm1/tE9LKAMvVAoA1wSmyw8Hr78Y5OCVMnUcmy6GXME0J6ruFPxIKpCPN
D2142y6yf4UT/7rEGx6hUl7kiHO9aujILhs8gHns5cOm8buHlBgUox0PmHlJ/hnUvszbEyH29hZE
XWcueV7u30Li0ijRPcvYoSfPerI6SuShAfWCcHl5GJP1zLyPuQfo+xTcUzBTuDD6TUkI8Gf3X5JD
KlyuE9zU9gCujuTdsVrtb2kMn0Ht79sl9r5ogdJR2DXpZ5/qbcZ4Rkfh1g6dxzGf3iw32CDdPi1d
0wBXkdlprhQhH7A2yZni7l86AedlRgWgWCLGPkgDWC8lm3DkoGNv3OChKaLn2fbuoNr2saazNzrl
O7YUHpo759xCy/cJ/x/t3wtT8XNI6ejDO8bDDEKFlHCzQI46dBQ2if6Qg5Pv7K5EucYpNQw5KpvU
NDZ27P6ZmgkYVDjAZM6u/lReQ+a9gybl02St+IWpbpWfU7jY3iHthj1zS5ehKDotQf5NM5m3htjd
nAe6kw72O7StWxIEAyB8/LkOvgnMWHpp4X8cncd2pEgURL+IcxKbsC2rUkmlklf3hiPXiYeExH79
XGY1i5melqogTbyIG+1ryl9uIC6X0ozHpKuXo4ekQUKk48scR45CMPxmfZd5DuYSf/lej43IXZeQ
jSuaGsDO3SNWjis1id++FW3DtPx2LP3AZdHtim+KOt49P9zXSfmqdR8f9DR2Jyvpr5lOrvPMhEWP
9C9WENCt6DbsaEnuJqDi3NI/Bp9UUwYyamxXN+f0QKLiRhJz2/i99UU5EJctH01k0bgBByb9kDlM
5e0c0z1D+qFtxZludKH+jAG4zLShpsX6dSJ94/bNyW5LH/zjEsMhTA/xSp/ommGtP6fTFfYVzByK
Ok3VfKY6LzZmntk1+y87Dh875iGbuKKHNodfiuOJ9iiN+VkW6oWOALOdiExaBgHaHgxm1Nh6Chja
rMdHxFTvD9HifWxrFrMQNnGFQ70a1R9/JUDl4UQaPQH/aZ1t0V2UOz2vr33iZX907F/j0NuPQcou
QprOjwCl5DpCVvqycqCHKYneNq7+iGD+HFPuCG76aJOtwqHEMNmmXvpG2gAWZ/QKJ3L/wmb/Xttg
19erTegNG7k82PlxvUitF5iaK/Ghi/0/Fh0ztUsyMwl5RblPHceI17KN6dDAMHCJRwlCj70DMvb8
qjqWHcpkQywz0GLb5uxizCbRlV4J2Zwj9l23NMiFPGAY2EJQ9VRx2tj98dVtvAETJv/MBYKbP+Rc
SppTaMJ/8Yya0/Nw+LTU9b59H6fVyyTaP1YZHL2+5LH22THD6Sjiieo481a4xYlhdbsN3Mq9m7D/
QREmRz5DOOBqj77flqAFmx53ZJhbuzzonuyqf+V+9NRC4hMlIJN0NeDzmgRMMvL/ReN0P1QlyBvP
muD+MWBreYSpnw4xSmlq2Vvr1vLDM5V1/Y3Q7bUIVPEQIPwnLlZJSiq3jiI4AQmQQKzTbnLYWmvd
cDKA8+gS9478sQRG1BM2pq91uy6TJcE0STd1mg8XZOiXuqD4Mqp4F+wwOmJ9PQJxPTe2/SkmeRGi
Rq0z6CitSwZ40s8Bn6oibb0adzwKr8w7l34W6d6Gv5bhKUXfuzqU9uBiAVGb1J+xrM6BSbi/1/WT
QSIMFwWD3rB14p1KnN9eOr/r0bP14otj4QaMW8hutroV9fBjd6D8a8T60VMUmekbp6zlycpbnp7i
RxrqqZOCyGXp8Mq0O5hQ3652/0SpkDA6xitomR/HKz/tGFw/byMGG9R5y2UgyK1yHAMsGNHGSDaa
dVHHY/UPMiGJYIij0DKc1/VoNZXBvb9aiEB7kZTx97UOdjLmKl+TsOjd7L6MooOamxNi/rihDIem
xhxkbzbbTNUd5xadEDjyWi9GkTf2vE3gYr2cNCd5Y5gQOrl5GXzMi97wKuLugV7em/UB7iMHaZSj
pD+ySFFC6jq+3mURr0k3zOAjRLgLu+5j7Ntv5RY/Y08QQQRQqkR/F60+IGtK07vCNXcAGEmW0RuD
QIoBjntvMnBerx3/xxacjzOdfgGi4kdrw/cyYKgtZo1bJQQHzgc3oKMw4FcADVFGapbSrUvH7Mab
F6Yq0bMdlM+yD7E1q+CxF9hxh26CnYTJM8ICv/VYiKuRNuR6vkrgh4lfYOZLbt25OLMew/524ycP
/t3W90zNChY99yhiJQUku9jKjkG34DjJLlE9XpeEq3TsqPfeG6lUYaYEwqR9w1H7QoTpoWymczbg
pQm8GekaL3LrscDF88lqtcKDi0WsSDiveIn11kEN2qSB+YsvHwz+6GEgHY/O2rBiwruGU0YMFWE9
N1oMd+uMHGxh/vCs4MKhIJBZwJLDg6lETyTNvaKfv+cRMcDZb6mLjvOHaZDUu2M3LKznHCOsVwmA
EDZlpv12Lt3HAQuUSuxpX3USqofgj9UD6SZa0RnxNbjzRiYEazzS3efc6HepdF6xgcTQ1zjRxkPU
nyme7G9CZz7bkf81w8scAyTentBVy8s59TgXM/Pq5ww0R5MDQlXTI+L4ez1QpWEXuMSmomPA73jH
Kq4/NGCnJEDaCOH8Q/PZgjPfzmPCmII5HYrGvTvKz2ipH7B0AS6S7sv6W3U4TDe5r/E/x7RZuAzV
snsTRqiHxerruJV8DpsR++fGG+ebObFPWFyaTarBaSzNA7b3kAa1aJcu+bWzk8tqjXNkcuk6lGgO
CsRszkrYFFf5c3HTApnAQcCpvVp9wfxIZ922LwLAEEsn9QnUOVR8f7ZwvnmvTsVkXdcRRQcnQ2Mk
iGZGlxbE0DbjYGyy8Oqs+8DwN6qmJ9EvD8E8R5D8oCBk1ZsgZAzN4sFuovtpTqigYHGonHylxpLe
5vzAGCp6Zo+/IRpOQ3vxV2L9Eul4QHi9EkHF/JPeiSmEB0NBF4OTiV6DVZZbL7aIIee+K68VYmPF
Gr2u1XFLeM8Zv8ZB3Xp4zohX7efV2TgX326Y7Ydo2SV5dbUk+b0SCj9S4t8oKTAcKPmaZ0jgev1K
SPA964XIj8wRKGIINJG2btTSnFy/O0iOFKUUp9GUQPNKwpMslQ47V+P4rH7NtWr8F9+EH32j/61r
ZI8kuKqsjHjvDCYmtzU0UzByky6IloQbcaScSxglj5P2b8YGU76a8EY58kn48Vc81s9tp76E4zJ9
53ly6+im9EZvK6MyBx4B2mFoB/qxhpDxAfygTJdgk5wLjy+CE+l4d6BjyxC0II1xDZD5mcmCVVxP
CWOjOybTpj/UZXlqBIenrAcGoLv4fr12emlc75UWd6JnBL52UDl2iEuJvCy5ZnaZnBKnFM4ABIFH
IfVjUXBRVPaZd40FJVW71IXR2bnOgRgjMRZ0gqQKfr0JSuj6b8IsP8RW+LukXKN9NZ4iHT4kfMP1
xF6BXeY5MOFtGSdvDeH6qndxfUELmcQ9ksbt7OUnp2AqR4JAMOFCy7hZ/53HxGqYsY0E6hiNRI+7
5VThH5Zu/xp60dvEgsEZ+2WoOQgXHAljzX01st6GVZMY6i+1fFoVkR+pGMLoh6bPHjKmG0sefNOL
zZ+7d+oopvWGWLgST3MwH1IkMmAd/DaY7yMxUXZG3hInCKHphK0dqF3F3E2Nw93CQSlPGDlghul4
PBbkSLsi8YaEJaKAU3V77tL6Ubfy4gcL4F73tPbDrq8jQsgx791L0Qtgmeum6PNr5Re8QWBMS/sO
au5dTo0XWPJs3/BC4R0neNdn7mUYi+ea5OEG8Ch1n0Y/V058v96Ewmk46ICCAuHvGOn8rcCFTawM
bFFvVSw3omGiOeb6GtK0m6TxO+wQ2jziJyOHx5D/AUjy56ldk26wPDd6fZCSRJEkpSUgjtJLApJl
vY1U7fS9VNOX4dwr18e87V8RpGlRABDTmJqDdXbXcHJChPj2MpvElSyPQVB8pA1zmcQ9d+NIN5h/
HQxWOd1fWygxOHf3FuUJA9nGuuj3YabPluR3TKL6oCmqwWsV7JkGEYgU4W08txFG3PYpd9kLBdeG
wIYU4FM/DVt+wES/tJSCI0x9dsZ9Q0RDZmexn0fzbBNbBcWRPtVIVaypPBQVwIumecK3ByrWAp2N
XCPkeT1AV624nc1013a0JDgaWAnx2M0MXb/oppe0GD+7DNt44NvVrZ+G/x8rfmeSitKlWyTnbfGd
8a4nAck5gc+itu9Fw0187PV82xQ2N1t+roitV3lA42znbrbGszD9W6THY5hCM2UHoCuF79rP/VPF
D70+yK5RT8WSsVcuP4NbHCJHYefR/fv6w6a8fn4vSlRcRgUkdEkNuDdhE39qTbQqxl4YViV3DWiJ
G3Jfh/9zl8oUxKE99eGm6jIp/d3b7r7wunfHpsfaarv6PlV5wuWkGk9lFHzNnUYWGCks9vvziEVN
W8M9583bruUA4y/1G4aKY7fi1CrzwBpHKmIkrY7GC2V5aO4jP734lsZy0wGftQgt7UFTTBzUzMh5
J/3G9sX2ZS6RLz+W1AKT09bbRarfPpdM1wyQJznfGIfr1Hr7TStrW7nhreM5N07CVFTXB0dPz10a
sUhP3Cnn1TVhW9Fdp8O925M/WxqHCy/V28zd2mtVEhqs8Nv4qn5epuS26+uPWvcfVdtZmynpgfzZ
rsMw2lQXsyQ5iG2P8WKvHlO7fmYAh4YwfgS+uOYhLkDI9PfJVD6kRr70AFi4pDs4L3iXBl8/d5Va
m866f0XkHbOQfFyMezPypDxWgHEzejN3gmzsITbiUVBI6yw4jjHcIONb9bXzOd8AnMNOXpfQ7c0N
zTrpbvE8bsSlH+6cAFG0KbKJ9CgIOTtOySFPdBrAbhsX99h31Q1nUwoHOcy0zcOAV4oKl+5+zunS
m8SOIBMgP/evMxd3iQuixWvwGUwG5Uiibizh+ILX0X90G9dh9NNw/jXLbYojmeibOjsBA1JtOQ8x
rtAC/mYfMS5WOOIXOy22YIG/JNbNvo8/iIfiG2EiU3vV/SD8O5+tZ2JQG0Y53+Xy4HeMDZua4smB
sxieOXj7yVPLgtAt8oUy05NsMe/PrLTMDylh9G4H4RyZPv+N8Y1Rn3EUI9toPnJMpVgP+5VrdvRM
3vW52Q8LbuaINaQHmgWNAJwQkLUKv4oAuS7AB3geUdpRmPLgNqxL1dI+mIWbTDil/7S2Xpowv9Ou
qFC3MAIwe4jFRKNkAXDQgTlFMmysPJhGHNEn3hlsd629yWQCv8VyjgLNYiyZQShKE+g7THAp5oYm
6YSIAIsma3G5kN6bPysP75yVrWYOfqSNbUNkgvNldc515G2mZuE1tBN1n1qt3Einvyj4TkSY/P4g
oQX5mQP1mB5wBgGF5z357ErKj8k5FG8ykD9VxPWYI+2QZw1sD76dZpKA7cdrnfUPvl9hEmjns+vo
Q9/PlCvj9fOTfWYUXW01zA536Ehtusw7rSVJ7kh4X4p5BWP1jC5Tject+v8UMrosWI3nPNdt/izH
Ea3fR2HzNImQvlxorYSO+v8C6pbibnTFux5x6HkT69bQ+dUZre7eytW3Y7gUpwrxzhEA21M0tiKy
D51DVU87EifNAW5tg4Sglpr1tHoEkiuLwbgL3I4rVvIu0uoh8JLbtnS/8DJgpOgJCHtCqdtRt+ZI
lHQnIolmDj31klFQTn+0AaoEKZH0cWmCo6qozURxr/cVqLDrJNzw4hEeQADDhXWsi24FYiTlYai4
XhDCeXZZ9jrfefWM+GRwQpAkt5u967JoMEd9TgsnJMVpM6Sf4KViZLoxNbz5BQxDhPZWk3Bvo33i
UF0L7X+vk+Y1bYOHom6vZCF93j98onNmbr0yeOr4DQbRsIbONwGvSk45RC/xHtFEFM4wNpSzdydn
N0YFoqE4rZND4zlHHAf3EclrNU4P0OsegQmvjtaaeAIxkZLSckX0OLOBkFJCVOPMxVPhKkJI2AnJ
R8BDwhhH5Xn11rPl7mqEhcCSBxH5OyvVz5xWvhEFvxAWefOrNSZXIHjPU/QuCNFuAwDSQPvBQbZ9
eCit9EuJai2OqBlOq09M/+cEEAthy+B+zLx9Qya3NGgbiXHPLnb2Ms7uvLwg5De9hbo++dyIibBS
DyKYJbS067i8EIOQ34vdlIwtoq9I1++x69wH4/JR8heUnp3v6Vmlei4E58tpLZmiew/dcGLs1OXe
FYrYsYk9MNcW7qT5Dqcas3nMn7WBsS0d3RI/5zwKbaTm1WuKkGO/5/hMfKYzQ7JtWvQv/D7ncime
hqJ7o8f1VrYzxTesxZFdfkPxZicObt1WnZuhvUITAWQblqeMicuj9HDLtHPkc0SHe+fwe4uuiVD+
GRcSzCp5D/IjFvObNqjOc79whe0aRGokTwRC78Ce/eFirMxL621ZgI9O09oYVaXTOVryD8fEZu8O
yXMSpqcumB7jwHvs3fkc9ySwrAgltNZUIE4WVReRwHASjpfKz09NP1AmOlJ7PdVk3YTjKPjaEW6h
1SU4g1kiaG1R4Igbaf3Sq13h6eSUZcGd6/WHJq0eu5A8ujOIn3iZbqLG/+tGTKMbwz0ew8NzOmXv
DpW5rcMArRnNiz9GyKCl9zkKcbKoRncn+WvX/cUy8nsU5TH327u5NlS/MM1nQHDV4KK2Hpi3+7AJ
Bcex9sFn3M+DSyNQmSdEiJU4TZ08OFXrHOphZkpeTsXdiB960MGzyvq7RXMLnevyfuVnKr85LXV5
E+QplFk3263oUitzngOLMgt7CCgXZ/1WsY/4i0ka99+LU5pv8kTNNrGD7zrCyFADFQHccwhi/6Gh
WSuSqE+JG8Duib+9YvytHW4dXTS+lhy5olLII4yZbF9E3IPTLP1p5MgSPzwFDbUsOQ7GHhIRjuvw
xgzeXZVwWq68FUOoPsc6IXnMcKkeHpH2fho3tra5bj6rCbulTY+QClT+2o4NNzQmhNRi8kn5Ck2t
cfZjKXPYKYjq/rDqnmH9nnrByfcZPoWeusFSHq8TyqeRD1E7w43n9rdtFFs7qpawjriAJpv2g2zY
60AqBdRfA9FOLDcOpIU1NbnTgkzhNgJwURm2zchk71Xh3Rdd6oJIaKAKWdXZ5+MmCHkO2oBM2hx+
RYs5ug1EJzVzUU0AbbZ2++hzWMWTk2Ml71jMVPRep6F6Tp3mp4/9ezmav6bxHpwSxakE0HSo+/n/
D8ZXOEvMnH4sRn8bck2WHE5jNPyl7PBkd/OFjWDHcnLM+QRNWQBowOd+qaEmeQCfP9xKXsuxII9Y
9oDBnO84pWsuHM91yoip1A9eCSW18S+L7/3YFozdODXnYK2JLesf7P+knJr6pi85QtPodbZtyfSs
bt+USyc2RU8Hh+DIVMnvwFkAKGn/byQQrWEiHcaa4g5gpFd3/U8inJZz/tsR3iEPC7xQj8m4L9rx
bYlW53873eIn3drT8JpJc1owpSdljZ9k2rYZFSdYOjgBlSylg1zGvTNnzyAN3U2L0opmilSa4C6X
kVxLwMPt3IJgErzcA3J5Uz9OY/+0/gfAtl7wclFDgOOSceSuYnGNQ73vs+AmGfrnJVK3Mkr2zGTi
XWIgl2aJzRkqpcMP2xVDG229u/kM6hXCNJYBL1kHnuQq8M0dFc4tr+qgMfkYwAlYopkN6oW9Akyi
pyR+rRSnNbZC1z54QVV7ex1aIqcQb27iveXPMPozm9o0v7DToyIJZb3TmJD5f7AglSVG3bzMwdHA
zba8PYtnWr/YRpr4gagg99YhTmRFeVyRqQYpSETZQy/FqhvgQ0+TM0jH9dpLha36ybHOuHyeceZb
MOTGoHnu6tQr7yQWFlySKl204AWj741kftvQPcZIXRLn9vIuStjYPMmEY8jNtCO7g4zFwq9zPDSL
k+8ErXEF2XBVN/fx6ET1ru24yO4sq8R/oiU53V08TFl/q9NApJ/aaQq5Yjl8Bge5mk30FBd8iD+9
CqAok+5YY8txXFlUxueNWs1DUYVosyuKMTMXNYf4V72U+xqjdy+Td3E46VdYu5737SV27n/6Imnm
sxP7Mdn9ZqgkLUAKxh81a+5qZdRdPm1trJrYecfJyUGb5CMpmpH55QvVXj57hz1gYFJjJOUtAHxp
UYwXiPAmc9Rgo+C3pZpn4LQ9v12WignzAPzw6aaya55oruNh9xjH2o3/hFUL7Qs1qMdQ2zCkbunS
xfqGn4dJJE8IVTEF8kPbsDJVeUU2tbIGzX4KeiffwKiglT2vLLhUexkgDP7WSRVNuyBwPfswqIYT
dkTk0Xs2BJYrxO0uIuzXFmBOj7OdhvQZ16pCpMTikH8PyirxNEROjwERqITU0SXPLT6ioEiEhYoM
WwwGWeeHSJ+FMa9SdP54aRtriu6YkKY82oPO7WXrh/yWKxrXWPGfTnU8GZ9zyPBUb7Wmuf475QCy
GXkTk1ZJne1NajrYNCHfxdCQsugslpC8KNau3TK3yD7PPoiFa1OQIvtuoNAzTlazvXqhIl8sNuG5
QFXsCBN+GJOvMMFS/DpxjI1jq/L1YTvKEFAZXCTGlKQRpm5SoCssn78yBb/e0imwnS0kRsZu5RhY
34472P5diwmkGZ/hXcq5WSfLLiFZz6HY/XXpK98hFDFLMXwMPev7u+m8gGBUl1uUrHaKD4io2yRG
y9kVtkcNz1Z3nO0IsDj1IvhVM3LxFk9N3TgvwWyb7mkJh6idsBQGU3chC2upV1EDubnhHZ6AISuI
NDGOSSaOk78rXT5qcFylzQGeI1QiF7lxx3bBpUlGq2KBDmugKCNdMLqJ/qYEkRdC1skYP5AQr9o3
U9Y2ngNjt7N+kipywk/P9K3hJEkZHDafRdjZSndLRN39zVpkh69p6TuqFhx2zvHgO1XvzIyWsZ99
KyJt4ZudNGX2wYHeHq9Y13Uc33JQJ1OqEtkxHBuNU1j8kQkDa7fp/VhF0OKMx3xzSvO2ig4yjcTw
PPuuw9WZ1Wr22n0cxuWETwO9PKHyAXdGjvCb0jR+6kfIpT1XFk10HgWZP94DTxRdDletVXHNnH+q
ouG1jyfPPOYV2pnLaYseRJr8zOR4Ecma2qNpMbUGsmubLFlK9HYzIIvltD6K3KFzzXWAiuxwbiRr
EpO1RkEY9vH/DbsCwzKYM50nJXHAjgnvG1ZHd3wcndlfucqY6UIUc9ty0Yaha1XWRzjZfXyMabFf
v/Gxcqf8NrP4XWg/aeoBUhVLyMqkAbHVWf7VyEg1+OFw10Kqc7que08EODeSu2Ax5XepAjESVFC+
S3+WElmXHrjTsfLTjluNQF2EnmPki6gE54EpZLDbkRqazE1t69QVNjGRfdhrGOWQ9FCNbtArkq5b
p9lGIzZmocRu7c8EYk3ied23yce4uhoxSBxljvAmLLSlT2o62rLomOqlyfy5eqLuKp/1qe4ajfg8
r5Sp2RMdMoyKquqhQsEBLDjpXgZnQ4iWkG8Y2iGhpzjyGK5u7C5YgpayhdAzcD1rATUS/16GEGJ5
PfzTQ+vlyXovtdO1l5o7YkPOwW2dIC6JUoO0pEyGQfxs7z0bsV2yHmSg4oEcDubICI/Ze+AOccw8
2EIpXpXobJKP5K0EVJWpSBRtgtrk83DsuJ6yPS6i9oy/gRfucsbVbCvr5DGTpMk3dutYPsjLJunC
cmeULQROLz3Dd7lpqMb150M+x9JvLqNUBZfrofR91WynXsyN3mmcDeN8tNIx6n8nIg0SvZ54WTY/
i2nCiXN2hwAY9dVK6rbQ59iVqm4PXYEAdJ+3gnjOsaOZyv8HW0z49hkP2ZgCmg4t3yvvte2HPsUw
E8Cig3HKNLT3ix1UFfJ8AnFmbcZ1VKH0Vet4hgN+iIiXVQO+tQCePw7JsUeT43CwGH5mjoANd6k+
dGEKQTjNxJcF0FheCKZP4dNkNThdwedwhGByYo197B5t30u4UTvYa4f0caAth3duWeOjg018tBxU
7OKuy2Rn5f3RYW1XiIBRFnJ4h3CFtXbDyDvJCBBgXJ7r3eB0bfIv8UaVIIB0aYOcVSpCV8holS4d
uSXAqqweBWZIOyZwbe0yFGq7CTDfnulnrq5dX1Q4PWtHNGOxC7RVVz5+x4JHPLdoX4FsP4y0r+Ki
KGHbRhwIvGNZU+qTUiGqRXMBOpWme7jlHZcEumaBhmeR7U6fk0na/iuHI7q2pQScv+ABpIsBkS/n
JOs+Slmr5Zc0VLz2LnXJZIVHjAGM1YFGEZJsGEWTj/wnnLCrTnKciSrv3ADqR80KVjXW+1RXNMig
lhQ1DPqoIXYVWWCr7UPRkcO+HdTit4QvLLjOi1bK/7YjSnL2YBxCgF0efSFTECooDjzfTZVeU+GX
4p20wkwIkon94jwlTuXO8tTFGcQMgmp231ItPBG8no4WecXm2Pampl6eA59hKfaHWtYP2CqT+C8L
CQgfihSLLvpymQ8SGpJz+tsaazAEPHnF/eUcMP1owx9iCDEjMYisdM3gNC5iGFeFjJrkLW36HphS
FQThSJdioMSIH8Pysi4hrjt3BNd0X7Tpo46TdPkygfbC5UjoyPYkIS+bNPkOxnLCmMKJG9d7wKee
FsOeE1yNJRWkuUPtbJKMPQpBB6iRevAmJsrQ+x3G6BaRy9wIxfTLOsVTWWPnSAZt4n8phgHpbAYW
Q+BvKGRugiYexuOh0b1x05NqG18ON5wHXEtsPcjl5r5KmaLsjIaBVJwIx3by6kDjHf5ooSV9tnmq
xjdLwKSjSdgZh6Tcu52UOOYjPYSvcQXE9G+WeoodifScov63KSVoIWTxumbjBtvTh9/RaKsco2GE
pMrZCxoqM2PSQaxktKNqD3m5jP+PAgV1JssHn5hl/Z61trE99ItV992msy0pXZMcLxLwWEveWxw9
SIWoaMs/GD5jKZxDFggcYxY1YdHImJC7TS/E9DzBC2X1b+Iqzp4peppkw9B67jtMuLavZb2vpV8O
Pxy3VPpR2lm1fPVEhTD01TLiOUNpU253B8I7iV1qOzNLCthtIb6o01zEFHRmIZ2aDI4RumgedigH
m/9Y5AqdAJgkw3Lk/yXzVQmuFO4PdmS/KvurzW1OYqATied8cmR1yn9xC+QKJjkv+oSlWomY+FpP
kJHBJINZg2Fr5DvJ3SMHTm/4zQY8QQOiNp/Un8XV3cHFNAr6nJpH+4/PzKLlTqajiCnKRGLde7Ns
yY1va8d+joE6AZkC86cnYhiyekV5Q1S1gMsACbavmzK+8F3rotjS8B0zrAqmuax+M9RG4BMcJdCI
Bke4WH+XdHIaRJU5srlbTtgyeStmPks8kySCw5Se39ZZytu5XEJzG7pAua4enBNySKrEBHRJrBms
zOgugkh6xi19Ntzu6sbXJxtnPfxHz+FwRu7Vcgbntg90s2bUJw9hHBxMWUHaSUxVrlmiYCYm4RSG
x2bHJzEGn+wvilJhMZdef18sgUfcKK7y9VvOvHhOBwBOGXQ0XAvcRjrwcgUYvDRWzW/QWTHx2t5e
W/e8sqoVEzIycuSR0nBeI4hpGtV606RdVdgcyDjGBOcJtI7Ozk7OE4l53WUSSv66wj31pULYP3Qh
eUmgv/h4x4EsAxpqfpsotYC08chVwkVgcm7inqfU4WZw4LfhNeCVpwQ32POjifxS6Lxxw5t6IGH6
GhI7J8CpTWi7f+c8EJzJOpnZEDynzEnQXaqRxd1uiM1usy6eHxRMnaQDndZi6KacEacSzfcJlXBh
GCF83JQt6HO9CXFCrH3mDsjk15GL5sK9HZJdVMOcmpXl0+pAqRnyS4dheL6rarq5YER0MaZI3N9V
ZR4BhYT0RNjo/Dzh6KQqOntBliXHufPC+bcJ5Up74E3Lops8bbIQ97Gasry+DWIRiPuga4E8bdEW
xwzIGJPdMt6UXTlYP0SuBQtgnWQe5TncVmrQKzEVESS2swyP8maok9HFZu3y1xNygL54AX3OETBI
uKNeMzXE1WOCUDV9koxfrzbxGAiqEmVaLzNHexpHwy8KJQbzyPyj0dStlnNZ7FSb4k3c8EXk2cSs
qqiin8Epe6JSDFWcEm7xgMxzbdhKXLmqK736bUadeh/TAHpiJpo+jPMffKdx+Jr7i5E4EhoRlAEf
u9LBA42/k/wzV2k3A3HhlN96f1gxYzgD3MncoEd8KlUXAXCMGIr47gCadiMpbJy+8yDnenpPIc/S
YOedZTT+svZQkgZFMFPfxRinHKhCP85l80zZQ+L9DLGnCxo0rIELeahCIR6iToaDBRkyVPS1V8Jr
WoGqjwUf/lHuD6snBfTLGt8G+4/Ms+AKkhyiehAFRrhLx2HD6tg8cYrRhL2RfiEyBD0/mMpka+y5
ZM9OpNAY1QqhRv2ccWfN+TgPzMfoAQkjqtBjzMXKRfB+bZ0+HYGn+0DyPyyPAf9IGLwwWh1ryy7q
By/OsuaxbYtZHxORdNBY6gEeFSc0rwaFPTP7vy+btiNKMmF/Js2Xk03U35rNNrsQx24Ep8Ba2/PV
c4KM4QGqXtfStknbBg6ZAtcKZa9O46lHJieB/89Spk8lPU4h9yr8XdU46n1te8HU7JQhAYKw1Vkl
XeGMqxl370TDTkECciwwc5d9IZKzUYmTEOBNSGvS+Te+BDk32i0eyrw6Qlakf2VZZB9tp7TmnIni
1KR3biRd9+RXCflUCoWsfpvRjsHhABkFwv+EVEMOoEh/ihYqZUM5g0udclXc207p3s6Mhe8JwsPD
DnLO424eFHecBoOrTsnu23GbrF+rX6N2mja4l54BS71I6mU37tRW176EwdoorghkZUjl6bAgQULK
DeCF8YrpkNoTXYLanx88r3JXQRBxsPOgtogg7k7duq/vEoSOB90kNFRIZ+JrMLcmJkfAjWnZ5XVN
BW7jGZcWZRaVkyqc4l/ip8nBjWDFtrExl2CMedu4BujvDs3+OHCx/yw6htqwZCUjIocIerEXOowu
xf8RrqoMHofAnm7/4+w8diRHsiz6K41eDzHUNA5mZuGKLsM9PHRsiFBJrTW/fo7lbKoClVlALRrV
SGS6oJNmz96799ysyuz3ZuDcWwRMFTiehCugNujLu0g91gBDT0Ir6jcdYwGdn7TvfR4GHTcfs2B6
xgNdCzcsAKHWUfMy0N26n+nmrcEGpTsOpRVE9y5uV0gL01sT8RpMTfw7XhanD0U9+RvLGtudAeYa
1lKGipVB+zlsOHgSCRRukQMx9VWxt5GTrR5NFhcaWqmxobAe11E8t6cybjDcToK5Vlg1j0CtjItZ
od7xey1eIqDCmdQrJQm0Zg2zCtaL7Al/KXOWedPcj4hEM2ISnDFQrvwzk36BDEFITmGC6EA1n6MM
1YozwAtCZbdrXDCYuMMFYRJ6Hx+rtsDX7TJoYuEg0nWWiZwBUicQ+4yOsX8aPx2XHVVoYekrEKpr
s3A4WxbYzl5QEx/COcRO5YyvoSWufc1RIzQ5x4IKdqJDZGRbHxwig1WcdsV9AfhAyq17tT5hGn4p
UoK8UpHv5Dy0q1KChC14hJDeRkpwn/jOyE+2Pm3DLgY9ggcDaAU/L2OSJC/PDhHQnWZzlhQtB/rp
GAUMKJUennhNEiKQAH+6jSwcYaBYRch3KBvP7GdZ8tE68megf5r9qVUzfj6Gw4AGO9PGAqessm46
mVhU5oicYvZgJL0eR5SrOsF6qF3FsyYTsM+wiv3qR51jDvRJ3SDyA3ddMt+bkevJ5HY9JijMJBHP
omPThgMiYU4iYXJsQ33dJuWWVf1OY74CD4QYpZbp9rB2FH1NHpuMuh5OmlpcknpcJTwkk/oVzW9h
hsAM7Af50qtQy9d6lTzkzL9QMU9kHetwLY2t5eaezy9Lg25T6J+Bjx5TU1d6wdQ9BR1ZomWcX1iP
V1lU3zgdyogKqHdBYoo0eKma2HIo5djrdBMOdnx05dMgS2CC2DG9IAAY64up4ltCirdy2nQ7gaQH
/iQhcbpxB0WK+MM5flIID+YAtmTz9Ug28GqNkX0lxUHle6G/DqG1jmuxS8hoUnVioMZZ5aF0x8/e
cbJl21gnbsZTZA8EoupHTSV6aJ491sGjMboHXdFupEYzSNlJoMMcnBb/jE7yeSvwSeWz/UTm7Uvd
kKwMVsKfcO4bT8UUbc2x9Vq40VkXe6hdqTSsewMMfzHoj1qQP7D+ghKuCF6ZnjF673xXXfeGg/KR
W5mWGCoz5M0KDChYAwPcKy0YljO9r87Un4suuc9ccS//opTnisyB5mNghE9W4Whu6SjT+XkjfmNV
Zm9kc24V4McZlJGA2SI6ftDH0do21EXpIlhwuuucvMWKvodL6ZXZ+ElDcQvB77YrHmahrttsOIR5
tPMZOROu7QtrZfvTYWQaNdrGsyvVmlruLPqAQCvXpsLvFVr39Ys6uSesrYdIKz/qckDkZ8lwi6Nd
8mVs/vIY6iTbhUym5m0+k9JJznSqZuT8wLgb+M204dNG+V8SO5RmFI+oVo0EK3VLvoVF4icGaZzt
0TazMkSP41sxpSx4/bKuRg/F1yXCc2oAZeBuLMni0ernXl51FiAQcaDzC/oFGiPhxN+3EVGISfyY
IzuwmvFMk++qqtaNm4l1UylrayKSGwEjPZdlG5eeHPobgDpUuzsjI3sjHIbkPscredZG5H0hXbU0
Z0XLnGPEQyURDLDK0bO6J0GX2DTeJRjINNwV2ueVW8dML+ubAPNtZBSQ+ZE45p/qMG/cxLrVoMHb
kUD22q56rlpcvBPrfgg6/BVMGujsHe06XdawhCpn2gdx5IUkWkipJlTGE33IRWcrnmGBvCvgmKNd
KyPhyQVjZPmukh9G0+AoNllU0KZzr9CYYCJRJfe1Xp0sMnQU1drSyFrJpbkiUZv+5tR25wluqhHZ
G7XXAEbnK57UfVEVP++vCEYI06xn+d075HASaAKAkmxp1kZWB923l3UR3WugytWRdRJzoSadrzyl
8prHY3WkFofn6u6cyLpy7t4ZLAucF5BITqdcsyWRcYXOnrOStkbWssLvs6PPu60D5XUI3FVcYlZi
7QNvfu9bMdYTddmRx6vp5V7jtOQycAJp1b2jGjyISHuasYvyISWpiR974lxe7Fgv1yn5QVjz9lzv
jaMkBPKCUheWxxwPeb0Dzm1k7sCINeNsxE8FLvhqjwY6A20bOAFoWzwNvF7LIkdm38FSdUCHhI0y
O5S/yQQyQv68FQNYXSKMY2YT5gdT3Z0t3mcsLBVWl5KWP69wb0f9rdmFd5UqjnkA456RPOXDohcD
o2XfmxVWm5GpKxAWnEc7dXBX8v+LPt6rLCSNXW5wnzd0LcbQWCYmx3/UFGKEQ4R3DeEI2oR8aSiP
8AlunEp4ck2Ta1ZSCkhXKFnZwikGeHf3yXGGdc1pIxGzJMC8ZH67SpELpjyfegd2kuVD7lZK8S7r
h6SFvjXk9T7QjG2F11Jea8MA5RhDLhz04qo5NQaUWPU0epuLzsQJXbGpBRViGT0qUWsO1n2WMqjp
7FPfTBtnhhhdxR2eWs1c9ZHP7jeV4bZqu4eYLyPSaW1l/FqKchVkqM9G5pmufsrAY1vA7XXnhibR
Kqe2iKBhWwKdK9rdDryGEmeeRiiwrDuyLFrSvgTkqXvDlB/yxlrKB25SJuyNIT26OAw4kEy2Q4fd
vTFLw5MKgjxpTmLwcVfh+2ZXHvtpN/TFHh3mo6K/+9TNTa2xoWJNKmjkYBe0+2kvYQTFgN+3Shl0
slob3DT1mJHJjpSK96ZCZhFGGDqk7ptFAMKi54clH+bEyIfRzMmmYHXDflPa5kHuLm3UyfE+fifa
/C26dPSAuWLfTpOJHinamZP5XNTBbYqfdOY0EfXZfnaoUTAKHFSk7nGN2Fy+deAHzww7txrKTNpR
8Uuqup7cVUbMAnrcHNtCruTV2gpflTQ+6TzkksZN13Ql/Ubyu8n7nqw8T8R3THg2NjdnbnX38goz
azkZ5nym3veaXHmNWzJsMxj5jSiuYeBepWlY3rqMkBYNOQiaSy6fU27kalqwwsOmvnGAZshvFs4i
WlYpA6hK26UEbpjJ+Io8iMelZVOjFzMAzMpAm2osSbn6iInsTOrvJmkwNqJhV6E8KjnEZ2O6a9sJ
x1B+qkoIiX6ibRLsKmqHxQCLHWOObp0C9zEacsSJSJO+u9FCKEoVaYHPGZx+3SDBclJ3V4j+FqjP
ZgiI4hDwOktrVaFClBWtb9pbNeRMjnlJm6uV9A9ZIQ5GtTzOMSHJRbqfuPyKTUeYcmGgE4cggjRi
jE5kEogodOG9tUcx0CiWv0vY9pwOuery5TSUNVOPudcK3X1W9neNIJqDMkqxAFX6xXtJoVs3zm0U
RXdydZCbpmW4l5qrViL6oAtzaXpj1Q793qXi6Bl70ANEwCH2RC9TQCUPwLV3RCZDU59XVmdsRt0H
6QcDihCDcdQPmeSaIKFn/L+Z8MVbHOiQqLL01euI37v00z2/wiWWUH39U27BoCC20oFIHObPWnuq
8mPVw1FgxWWStUhHmIuy3Mb05rOtz1n7YrI91V106jLkSdxSUAZhS0pSROI5WQfqPt7FWXJQkN9X
VGyW8U4eO0RP+6ZGxBSnxanMX7rWx1ThcO4lYYdY9E0Wzi+V8DcT66abNWuVVo4sd+S6WcYSuw2M
gG2dvDkIGejce3HTJ5TJrrGs5slzQ+WuTuKTPUcEEpGkVTsxkDwCvrFApaxL/mgcJrawEV+gNFI4
Qbwn0WlviGEfDbKREzC/pP2L6uAmlfUd0YSy/DHd9iB/ZGlYjJLRg5C2DOjlyoUyzarbOhqe/dld
o9Tfs+WQPam/9RAMOtHfFL6xk/tym6ZPiAMk9YEpyZ2sS6B+/KjpoXYDhebUQHfMH1TqflN5TAXX
JIS4bpmwgPtHuZCVIFz6ltkDrwimSv7Aduse5crCqHRPa+ZLRcuG9mAj91LsQsSdkGTNCQeJ5jEL
+7fe1gfPAYPSpemLIokx3KXMVnfyiCGyYjMmLTJjB7EgsGMjH5neIovhwEnc/aZOMKoAdCLakUAU
mGxFAPauZBgCDohzuvDzfVngf1WNU0tJwDgRNnf0afYaFVRDJ3L2WAsCiki4TRunM/Z1J9XxSL3B
593Kxb8rSFflv/Jo2QXzoUBLCQH45+MSEfYMMvUgH2umwztmmmiGdIyJtXnns73X7USYjruWFfsE
HEljlZHPO12pi4YLeNG47GpGhvnHbzZB1W56HJD0LlddI469ONWcpqRPMqhpaZOvZldI6pPkXUDZ
NJ3C06B9ag4JEuNNalt342zvKp7fTCU8ZM42ojfWoW1t5IHPnMalzikta5NDzRRJcLZjZLgbe4xI
mPbMHNFzmtN/DjZuVJ0V4ARyR2uBF3d8YSe7kWVgzH0ao9izqRjTjlMrYa0rtuVlyZKvJdEPhpkb
ufHKu8WJIRnyq7boGuU9GjWPVtauM4sjZujAKTdW8vV0zhE2p6Sqwp3JM4oS/ZiM/gmxNs93vnWd
niaZubWxDzKAOzpkIrnpfQX1Sd4KDDqe5HKR8PQ76m0hm21+u4G8Lqufvu43iqbhciZ6BbEXITOt
OJUksxRV80E0KUWN5UVAbMJuPvDEeA390Apht+PTOmH5oCbY5OF4I+EHOSVXqqRb1bLQlBtr+fcI
310F6PlVG/VgdpaPBG+itvpezypKceAIPFx4p89JqEAnj5c2Q+cca6wMigWxQmJYoXDj2Oxl8wP1
t5YOF0jIHPHylVHGzBHDlU3wG70zYoUlSEbyqEIp5DBH50Gua1nkbrmXuRGEr702+XDJWutkxShe
ipMsc+U2ymAUOy74SnmlqQ5nmHCYnmjAHIpk4ls4BvekP71jZ9mLEA9TxrXk5pBfl318Zw3ihlYd
wEydgEP5S6dfA42XVGPFrq9FPqyVWTuq7q2WRx4VIbcfoUNgHH8WKc1ok1P7YVDyK/WNXDu71r7O
WryWVb/CklhyB5b18FhziiAobEvqphfq7j1hL3xqnWeTrZCLLNdlnYMHARbyUGM304s8ZCrZdCdf
Sj50sjLyKVlyemuynKICTCIgZ5WjM5BobjikbOp4YLjqM9hIg31Gy6cW2ZlxKaYpZ6Umbwjf92xM
EYdexTEPCDxO8njk6sTs2tnKkLBXhMTzrH2ZnOJRGH+YSrPkqrhpvpXLqzbXJ/J2WBrdescGvY/Y
a6HeM4StPUE2UNaozyaWaJdV0AXXEjJjXli00yyAU2XuMj+a9Q/bna8xOhynZvBRnEJduYTwESOr
umZstgyHdvJ3YBz6mvgWyTrhftTjFweGRopEkAGy51MlSmc4d519YhVaT0H2LHsOHJ5DzT2osX+U
C4JcglXHovdYXiw/JhOFJa+SVYc/b+gkpPAFZYOBYYSH02UL2mkXB9OzQUgbI6Mz49CrPICVKWdW
fheKhI2uVzSmkrPp5sibBGeFcTFk01OrowenpTFm8znM+neSer12QKQXOtnBdAvqMGufG8qhYr91
q2oVztGTrKYQrIDeabOfp2N0sfLkbmNXWBRR73VFdksc8JU/t7ledKPdvj8OfKaO90O7czXcaiPo
iHBPgBbcJilUQ+wBgPKAKcz+Ryyt4DygTU1RSsFdZ0nC/NjKbh3mI5WlqcfQcrdIbRh0hSc1Ck5d
m7/Tj9ra1f+3KXwWSWnekj3BZhZfNieKUm2potMzhfqXPvp7TTAQjyjx3aa5lGWlwTV39kk9XzK9
11ZyvS1E96EF0Qllyt6AU+C7zp1ddPvGR68EPtWL6UHQW1wZmXKWrUVZAKZ9tmVqA0pjpK3m+/Cf
9Sq4IYT7Q/iM7pHgsqg2j1XILKdtGEuqo3GWnRqtsVaynMIESyKKwVaYbWetQHeHEdhwDcwEFTjy
+ODTy1zQQl9PLB5ToRMvlrwyANoL0V0ZLS2EatxWrsKu3vws2DrowrUTPMq1UFfrJ7fAl03naeAQ
GMKfkQVIaFjnzi8/5TF8YL9kVHPR2+4Gyh1JazznWVqsCWpZoQ/dNwlDf6HkBqOk9kmWx0aqnxEs
Hlk8TuMQf+ZKeIaIceTtPDpFLwwvVzYtBKBCnw6nL1MfXnMrJPRWNX9McXMreI5zQ2+3mD/JKiQy
Fn/LsVWzp3zAp2k52yqZzlY1sZuQuu1a3Id++vOiIc47aKW1c8kpVaOD5Ti3TWwflKR/QIx5YiL7
NoDK/XnmHjCMEULGdiGLgZ8bNRxP4uQvalseAChNGxKeHiAJPtroBZedPl/pMq4SxcD6lhy0mkhM
OvM6Z+gWaaFsfxhGSAJnuu050Ep0a0LJ3bVA3RXZhGKnCuPhQ2vJi5P9PNZ/MAeJSy+vtFCOT+rB
DXDWOMhhFoZl4bz1r1GJn7Wl/okrRK4K8NrM2mhasG5KJCuCf4ME99I00z0BZtw1FKrOWMS3iov/
BuLFqe4krsQyPyLF3Dadj2/SVRZYBo9Fnh/9MX4eeohFLTMFU/CyRUi2k3GgxN9h8fm5mNjY5OVD
aFfRgzxRpYN+Dbhbsoo8CubUl7Yb7oH52oj7mxvZU8I+RY+Ao6k8GyFlZa6iXsHB8bRkM/11tgDL
htAn2JfLLv/iAPGu1EQkFflrP8VbyHhQcyuGly5APazoh8E2jjWLWac3zqLE9glEs/SCtv9S7OYh
ctujbxs3Fq2gQbibiTOdkxq3OOk89J9reecUDpBms3FOhjo566HQPgs7uY2jetW6mU7S6Xw2aCMO
YcBkrtrIsw0k9pfI6on/5uBqmslbPnYrh1bn0LucCc19aJSIHzMgJhpca6oRE7WhJkPHNR3HI1QQ
GFXEk0/R02jrGjna+VMVIxVCgPCOduvQNPy8IonJB+qzZ5EqBzw1j0NA0petQGaymsGTQQoQiIyr
j0ZIq6OHES3fIhjokpAigguna+NlFeKFzIrG56zoEg2sxV+zmz6l+fCSWbbsaQCVbZguAz+OOB2Z
X8IktE8ZCc6Jis/cQteOouHBJhMFBQyeJPQdiwjJAA43bBF5c2wmhm3o20AvVsXLZDdIpbPHwq4R
Eg0MMXNVRypakcM2hymxmILpvFzjHdt9sK063lbRjFkadRAjD1uVJ2fL/XJKnCGhwFjTTG8GZyrE
yRbTDXXt9PNGn8yrozXPsh8mi2ITES0VfX80Qbwqeb9C7rafSChz3MQb2cwYOdMs4jgsW8xjlbO0
cVs4REpr5g6iNZznlld1ENukOkC0PHiC1esFljqtIit7rrv00e5JxyWdABs8whW7hozC+kk4hcf/
nuPQ9eoacGXClqgwUwiAfQksLVhgmKUnaA8ZBosGqDcNIs5hfHYSOLP7QjO8yRH3bk/n2cXjqmVw
VRz91oBLjiZzS0YOncuMy95wbslDbG0pJECHkLl0bvFEdXs0Iv5KzysEb0nLkSH0iDInJ4iEGyb8
2T3iGU9jq6CZwPuGK8Hwrcspo4r4ODnlRSdvpyVAIOktaEi4m2ca7JxhCoPRns9erKdHud1Hw3Am
isRZoEDf9fwD1zDytVKgJ6ddnGEd28h9NfBhGMWtO2xkmSU7YngpdugXjoGieGNBR3F0M9Cu4W4Q
PU9FslXTcWtQWst35O4j2spKLg3ldKFMWPncfUePww/yj9SwT4E5bk2rfzQ7423MIOm7GQJhSpDO
DU4BTmbpZw0XwYxXO1M5Y9sOK7wcOoHxIgl8m5Fc5g9I3SSHqcfesmwspq3SqM7d80RyzGWK+3BV
2KUn/6GW6S8xuKxdroq9C3mCTnx8Dqi4fUHZKmwoBDSnYpujDa1sshCrZV9KmyGrEXSbaikarT5C
Mn7sarfzckBluL3DA3EU6YJMo+dI8zM2QCazDR4+egkAw6tN3HQ5YrC4PGpTHWwRUVZXDgaxl0Uh
VVoXnjqj3Ddq9IN1yZYd5OYqInvd9Fq/DdPM2Wtm89gCe4YeouydlCA23Ylu8iD60nr7blYVsA94
uyVJkbibl9wvU4iF1bFXdPDvjUPaIk/yie7jJnSqG6UJbyUipBbpC5z/bVQN1xRkBqGA58r03wqd
EzGhVCieffUxEcb9lBL8140OxzCNFBD5HMZ6ASxm3hKPiSjHgRqEeX85qhBOqWfuiVMnBIHjrdrO
t4PlXigk6Aib5udcSad/l1/rqPtqwsHrZmDEkSWMVerOw0XOkuuAfrZFF6HjJ8G0X/f2G7/nS9oB
m00Ae3HgJaNdeeNgvBF2Qyoipf/GnPxLNYfHOKpuWZR2WtlcOiZdsn/rMA8K1TT3iAy4UfSZkaCe
Eiwen9lTAcmOUGZbOoiafju17QdOBUAlxpdahccmBqNoRAZTXiNdodJDcSNYasJZ3xJ5zvbB6IZk
jTvabsAUyUFKsBqPAowlDYqtQvz01Ex77BtLeSSTd0rfTxs/qClfSKzVUhzrEweFKVTvSgXMgMVp
T45F0PfkCwKLbjNG47grHqYAgzabfTwwS8yStNo2Elzf5ejz9CHYZH14SvRkndXdS56nH3yyu9qm
DCGD5Ea3VFC/7appqx9xTBISnQNtTHbwrs9Jb5A4VVJnJBpSvSl3DK9S0CQrxU6dxis+fvT6fFWL
3F6/2lv8d5RpRbXuYZPhKNpvx5k2Gw+xOYBrCycFvGhydPKQ8qT9KAfGuU0UalI7g4gAwhvDvLwV
Fz9XT7XRPmQdYwnk+s+KRS08MibX2LNxU3h9jpPRbLe5i6xq6vAzIAwzzpqthYDkg52gaBl0kGmN
cIlE7XaxrDHkRwubgP6ZzEeA0bb1STxaVkEiG3zulWDHTVgA5XA4XWQx4V1JBthliFn3cGCs89C8
ZW1lFOnIOC4MAvCMmoiUg0blEJs7b8gi8dW47wmtoCm0/cWYy7thANRq9yNxGmZa7my+s75URVbt
fERbj8gjCJofwr1uJvi11edoij+VxKSpkWhffZwiPVMsck2qSV9EJR1mJWM3k094oocXQze2ekmb
QhMjnTg1IbwC7GtIo1wzrmVsv7Vj9c4A9jnq6YKjuzxHgWMvsO9ax17L6TDKzhIBg2TeVI9FjXNE
Ex2LgYmeoAUuZlft66wb4QJp0F4h0jDXw1uSeK80KXyMLZEFhEWpOITHX3IDJWwuYxyS0kUry8xr
p3RjNVbPTHV4sKGcLBMrrpa+DQ9Yc7Buowb6zE3x3FBJ+112YsD5gmwOq71d3VAC39YwDukmKK1k
EiEOkzXsXE+vgWbPsk9923PSDHuKTcsehlXfdTet3p31oocIh+sUV9o9V3mnR9XDmDp0dHpCylyV
bjENxlTVnswGEXHLOMN1YICiMXQoh/Kn2KnvOKl7Ng7Ynl63H/nMBZT0sdaja6jEuy5yrxNTrSlU
1o3C+a9WTNZ2GKZM9aDElLjAYtPamWQoB6wQeaXepS1aM793btPOOoG4veRuvVeUcMcw9TQTsySl
HzeQmh9xLgH88YuTD1aT7DB7qf9MSYvWekcnCvHdc9xYW3TXN3nuwAor3mbW/85WXwZL0PlTj2yk
X5bd3UdMFRYRBoNetyfmFfaNn0beGDNmdioIHIzL4hRgWNE81LX54+e9JtJq3eqFAxZcvYyGsXd7
RguoYPul3TeEGsY+xr/8Ne7ifZYqx8LRkCHM+Dq6NKMDERZrOOv5gqPtOSMmBOXzeK+Rmr5Qh+Cz
Gol2Ndp0ieWMr6wqj3aSx6t0Mt4iopxPgkYh7IdtgHV/zAv0IhjSvdrp+k2PvbsIUMzauk68Yp4f
mkL8yHMad1nSq3R9VRxb8DELFCxuPNwPpTF6nWY8Zmn6WeognVvLybmxBdOvOlzjA7O56g5a41GA
9O+7Z0YBx8TRd9MUXyh6wguy3g53cPei+eNnO5YbrVHJfs53LKt7ZQC7hFwFoFo5skHlDXlNg4Ni
k0DS8bGDkLEIM818L50xPedhgHl6mHmyhQL5UKACuBATIPahBeZwlqB3O0lpQYohIb4orQnpmitr
QzpD/TaUk/Ejhh1zqKMqvU8hSxwr/FzJygRRhzLZZ5lutI6f1EqYehBHE8/3OVlz67YLCCOBNPRR
RzJNsoys6UUkRYkUBv2NRQAHpPuA/BthIQNzfP+OdX+QSRDKmQVxeCFahwE2T/OzaZjFfqrm4F5x
wAfolQJiP4SLCQUnZhRagadGqesWj21Rtwut65XnqbEtjwTBwLP4JIvQtXf8GDeNm8EstdGaoNPH
ZwjzgVk2FZ45Tx+hOzDP12CwPtFJ9Sw3elUr/2sUI8gmjmQYqdchnktN6w4BqzT2xseC4UI8NGeI
oxWreTyxe9ZwMCLGj8O2xYsL7WBjV8k5N1V1G9jNG1b2j5gWOYbUC0nAj/T+XoUy3lImbHtNeVNc
/b7LsNOVjbAO+txm1wxD3g2fLrrrm/5KiBd4xpToghRgmGvjWy+1/oEHJNvWVAzYByhNaRgRjefr
5Fi4EYhLOrEu9flCNWG9Qpm8dQ285EVpGB7/h0Fe4r61xBSv0qF7QnmGIMqeb4RZv8TcKW2fPE10
y/C/Peo9Xl898yqRe6llvwrBmmhLNBXteEBGaDxTBg1MrPsZFTcbAhm9tk5UANNmYU1HJ+akadjq
eizjm1GHl1UO+IfiXpxbi2hkUoOSkONsZWX2PtdVTth2DlHGzo9BVFekqTqyf2dUMFtpzQagqCMS
lJH3fGqdy47uXIa0IrjAPKl+gM0OXQpEFG1hN+qV+wRTfWKtnZlDHyQpOqAx5y7HcLyIiYQfz/u6
se+iMj/2arUSoLxCwXKk1v0dqEWPVWmXWuV9Zuev09he3VB/afFBwS3R9qJpTvQqb4n33vlcq0EA
NOmzdLxYZD9RRefmYqRnvhWDtrKYeNEzsTzAI8wqa3wlaqacWrd4zlFttBgIfNKB5wr5VGnxcfDK
t4ogSo2/Dk9/6QDyNFLj6BT+I5jbbRlFrCnpdE4T+8EJwnPHRVoA5Jih0RBAhqEbebJyr3bWvR0C
PuWY82D1qtjYSkWgNf+gdO+LqgMaU1ZMyaeNaA0GQ7Q4kvQ0NuoZI7enFeLIQJPuv1B/xLayHVGG
IZLkFkZ5R/OXmpg2ZNlZBzf1XcwS4Rqr4FkoxVeumPMxtvJulbS0Q0S7AzTgWU4PzA1XNrOQCg+e
Xz87ivlsTsOH2zJs13LA2bXkvre06IW6iqGOYqyWiWvFvZqHW32at5CAbjWE4EvikC5zC9WEkVO+
QAFNdSiqEt6jhc0wi24nE+ViGDT0XqeTUllwPZX6M7WRMw7ZNrUxEdJ5Q+Gk+i9mPXj0bJ9ZSs+h
0iNc87lwin6nAMqeSLcrSEkEKH+YTEbwcspsarHKYTDecd8wHWl9xkIoD/MBHodBKxU8Y8q8AymZ
TRcq15kwEpAdBw/RyKQ36uojKPBTJ2bM1i122KZgDBPVr1Cc5mU+ihddt+9Koi0XmAcuEu9TTipe
3Gw9CFwETkmTd7KJ/3A9OgUPUQYHDEE30QEK8yzBhY0SSKeFeMUJTSZG2bwADDkkSX+fRxHK0vAg
Kv1djM1zrjr33MJPfcYYy/QdlLMKK8PknP//gur8BPmcS3bJfT0NzhaznrNyNLivo1m/+k2OFCAe
VAR7JQMVrJIsjMrTVBsKmQHgdoQPjPPf//rP//3vj/G/gq/iUqQTKOR/5V12KaK8bf7n39a//0Uc
m/zT3ef//FvRsd+ZjqoKlT//eLvi4eQvaf/RBoM6ZyTa7636FNrlyWX4WrXa2+9f3fzrV3fsP786
HWmbQ3al7xus10TDUW5h3Fv8sxeXX+kPH3126REOU6kzQopfSru9doV9+GcvLb/PH146akxQKykx
lC42m21YGPnWwKK+/v2rO7+4KsafX13RMojYSQ3rOgU40nNOV5NmPdo2ilyfeSIGp9+/0a8uv/7n
NwoUX/XjOtH3QdOds8E8xXXxD6+Q9ueXBqvY6WMZ6nszpXRsfGWnpMQq/f5zy9vjL25K59tNaYNt
inVdaPsi899LvVuH9A3oumwdnCB/8x6/uDa2++cvkCg8aq7hdHuotSmIXqJMWc5///l/8VDZ4s+v
bRjAVHRsMxLy/kXEiLGapxSOOSub9/t3kJ/yL66QLW+tP9ygvcrUIu8KbZ+G4mRo8640h6Ph+DTT
C3pT4VauetgRd79/u1/csfa355jpAmfjyJJtL3DwE4RWjvG1UqFTz4gtCu9+/za/+k2+PdG1hg1U
jZ1yb6iFpa5gw+aIGdPZWf2z15fv+4erZjoW05eiLve2lvxIc9B2xA7+zWfX5EP1Vz/Jt6d6TDpB
H4N4ZyseDyJrUXU1oPCHY16ly0qPUXf1HnvHPlVQ8PrMI7KEjeSffTP5of7wzYLKoGPtJNMeJcwZ
3Das6LL5m2/2qx//26PuJm1hm0Y0oaMFsVHnq7rF9ZQm64p8Ouvyz77At0de7TmjG0Yw7R2ed4Ir
6mjTCiKff//qv3ggrW8PuwMTrNIbZdw7wRR5rWVEy96Yjd3ktt3f3Fu/eovvz3xbOfTjumHfsShi
UgapMekPWHGTv/mJf/UG3x55fuG5qlW3p7hvaT+SKtrAnHbam99fol88e9a3R1wYftK0WtMTjoaG
dXRHMutmQlR+/+q/+vDyz/9wf0a9BlfErPjwrRKcnNYqNtEUVl7dUKD+s7f49nAnIm4ry2i6fVxC
9Gx7bWszwsjKZP/71//VBfr2fMfumNVDrXV725qw9vWpAhENduXvX137xVNmfXuCa8BchK3M7T7M
GGz6GynsiTOUv8OqyOc1jkO0X0iWkk3pxEulnZfcD7jTYNBGSF31lYpK8fef5Vff9NsDL3ATkt9i
Z1DW1KuhAs02i39WEFrfHnMlaETSB3W1Z9IzrjlOEdhlTH/3mP9iVzS/Peagji2/tzFLt76PQjli
fBcEoMUw1UELQpNXDK+KQaa6ngj3b364X1ws89tzTzbWrFtJV+6JNnUWhQXBVQyQaP/RT2F+e+iF
5qB1ddjTg3wWC7NFVpflmbv8/av/6qYzvz30eWP2sQY5Y68RV1tMb4Lqv6Pe4ii1E+Gt3rRnPzwV
07yqIsAVzg4yxCpDGd0E5bYxzJ3J3O/3n+UXK4T5bYXoQDtmXc/eHM/VKRHprve1aykJsb9//Z83
wV/sz6b8Af+wBAldVY0ptoq9NHCqQDzzbmqX4PlqcXYn6/84u5ImOXkl+IuIACEJdO11etp0z+Kx
Pb4QXtn3RcCvf9k+zafXgghODs9BapWqSkKVlVlCBIRyUAzgiTlIoFCMZnmwV04pGuJPYKkB/3Te
J3gZgI7ZHwKiF7ScVH85YEx41BNBynL/kLi+jWpX1In4czvh1DmNchqaN1Dtm3i7A6lUBppzgbIh
yo6kFJhlzHsBTm82xcMR7cy0OgKAzoDFHOyfoFiK+FNRligKD2VRHsHnF6EkIkGx26NPwyQOpN/A
JwaVzDYcbu+SaYBWsQT6EEASfwXyLYoA+5WQMAyghICOsWA7mV3efh9yEgPgOk2S+uhxDUGxBUnh
sep/ZBUIJiBhlgOHtGD5+xcjqiTOFlCggtGEPrYFBeQgJhWr9nietcv9ugmU1Ak67bYRyWg/2gKf
5uAQHPEFZYxQHVg3vpIPYd8Sz0yh/QjVvi47dGhgP+CzamgXbie6FKIkRY6ozkADaj02NpnGpyw3
YxMPgiN4Kxfu75rgspXEmBYJOFwAsnrMI7A9oTHGHlB8rHuwHZVxQL6sspOtpEK8lI22Ddq4R6iI
yWrXGoUErLCmMlz4rtIYylayIbpgqQ2WiukxAANWe2pyjl5YUhIQl8yv4Jb37uQIW8mHVdp1BajA
gHu3oNNsQrgCHLpQUmjQCLHzbbe+zs9zs8i9eZRk54ChrG24iSJzb2Wf6zqDTEtPSgcPk0WIzqHK
hR5YDlXQICLDQrLXGe/29w/5r4xDG3RJxfgofTt9oDGATiA7eZtfkM7BlBj3TbAv9Lwmj/GYx6CX
ZS7KBJDGQjNFbw3gI5mfRnNJspVIB3WnDOBO5NFiEHEYugaCyrePU3RhigDlH0GfREar9/nZdN6g
xH2Y1BCFy93hEYgg4xSXERTSZQQUXVE4e3flkpTgNzJgDJsGSn+daYBMA/Ww0CvraUC/JbMgHirY
mYEp5zC/JM0+ESURAG7nl7Sqh0fAZtyHKEf1wAGb8dmCyNb3+Sk0fkaULBCgEDyNFlRUACVIJJA0
TvQ3jLPm07rhlRxA7QacXhVyQNj50eOUJBFwKkmYfJ0fXmcgJQM0+UBNKyvkI/pmp24TFBKoQPSr
TE8NmnmchcuIbpbb3z/EopP2ddgRQG5RRBkORdA673lrA0WfMPNlfiG6bVDCHV1w6AAHXufxRnH7
NSEMAeniWWJaSCc3j7mTwogS8YTYtcjAiI4q7mGgAwis4t58rDLD+Qa5bfMlgmLfY9/VN6HNYje/
Jt0bC1HiP61sWo/uODyWIvOSqIYkJBi9jhC5ARQPZVAQ7PPTMDXnqgck15DuuCvAyHhIfP5n/ifo
zKrkhJ5xcIU3tnwES8bwCyb2JfDFQGssLPH+yUBcxf9c1xFghGvI2W3RtlmgsmBAbADEWD9IQx7i
IvXioF2Y635+I67iheAPdPxu9Idzipbdr8CGmuhwJMPXcChRikBuBSJnjdXwpf9ffyfGJLMwrcnZ
MOTPBBrxDZA164ZW/DCQdRFPqUHOBb7ON4Ul7cOE2tuCl9/fbuIqDicgSWZz1ybnykZHdGFWSAYE
jFfzv123AYozuRLE16PfDmfIbWz90f1FpuF3Z9RHk4puVaohaoEnjyY+dYFDzrcmgi6rvEZCyRjM
W/NLuJ/JiKMcKFln49vFF+QcoG3F7JkXjZkXAAQ2P7zGQo5ymIixctyk4vycdgLKzv4BO7CngB9t
IK29bo8d5UTpQbcNgjCIK1qh/VTz6RWEWgtvRjrr3Jb1Ic+X0F+vcYTjPRhEa1ewxRlg4ohxXwVz
9gi+1nkj6WZR4phbUKevHYroYtU70FEvIWvfbt1j64ZXghfQFXdwI5+fp8a5lmioR7s0umLy4GF+
fN0eKxFscD+yQF5rn1GOgVgoIN2T/40w/uCjdXd+Ck0YO0oYhw4IcmgxkXNSgOYaerV/w5QuuKhu
bCWIqdunHJDj4QyBGWTssHF29YSLz/wvt273wP8/Z4laCwMEFqSwvoufbiU/Wog2QvS+/xx1xkMF
qq6Blw+o8Z96G/BLQX7NT6pxKLU2Bt5XgC/GYjgzwgHTLQwTeo5uA602vAqvm0IJbLCUAMUODgQo
muavsjG/A6347qTOwtVdsylqfSxIAdcC1x45d0N/tlr5MILnaP6Xa9xVrYVVE+OjGHtybmAhCCXZ
xSVsM2cHPP9N5hJ+Oz+PbhOUqBbt0AyGhU0ox4GBd4E3jzwj1sF1bGNhCt1SlMiuUEJvEp4PZx/A
HfQ5xcYO8kAu2JXKYpc3YPaZX4puN5QIt/C011hZNZ7b0KIbNCRJdKiAdHR+dJ2hlOAGGSHA7SGk
izIu43PISY1ifdEBeQPJ1XVTKDHeUnByScAAzmASv4BA57EEa4Xw+cu64ZVvQFGbkPbhhsSXnike
RTiCj4qhqdBq0Le9agq1Aob+DICQB1+e4yljj2gOC3eNHYlHh6KVfn6K+18EhCkhbQlaUvCP22cO
UirojIGxdA+ed1A5/EqEsXWaI4oX81NpHIopR3YjnYhGTTaekxwMirR3ogfDFvUqbANOmv+e2llk
8qoB7fY5AjWQBwQukFBQ51n47bdR7iR0psS1XTFcXyh2wuz6Ytc49Y2cpKvPooB+SGFCA3DeRpqw
YEpwO70MwbnOJPJH0B5SDt5jdFWhc3Ls6oX8odsGJa7Ntk4hzQyG+6QDOAx8QOENis6HhXdXS7cE
JbJFRSY0aDvWmeSXDA1LADeA0PjrjUUnrdttkJF9Zn65UZzd+uMrgGldgMJArblJnKWPJN0aldBP
jR6kvTm1zmM+DhCNAgqe8mjp8qBdohL6ECQPazvC8L4NXfZfoKXd2PQlC9D6DM0yN/RqB58d4z86
E6zVGdkB/e4lk19WeYlaMqsB6hB1K0E9iWaZF3OqwYCQRJC5cmzfWkjQGhOqJTJn7EwH5M0SbJLl
+Jp3bfAnA4nSwgp0oyu5YGztYkzwyHxmrH8xYuOHI6J113e1PFbxUKIuhJMFve+QkqLHKe/PyAlL
J9ctM95JBWrNKxaSVhQ6KGdXFE/MBDtQ2/H9ZJIrLnw/OhtsdQ1k6tbt9M1+H75FmJPe1Cuq/kwz
BAo6UdHbZwhjx8u6Wpdy1EoPYKRl54NU5wzNNpAv8PCnrPNj49pv80vQ2UvJB3bq+Da6z+UZHLbH
jh6mwjnjH6BON6CmRXf+sNKnlKCHTk85GCByOAvw3R+HpEbb7cCKBTPpPFaJ+RiqMm5uBt2ZcT85
l9x/70w5PM/bSDO4WuqpBzlUKa4/aHNsipPrxtFXioN/qUxr3Uxwx2fVIs/QpCXYQFMJHUsju1iD
03+CEDoEpyz0zZSC8LcSXPk33eB4CxJrgIInq83OBudiISp1K1QCHhoao89QqT0bnYsmNui5gaVs
CYehOXLUClAzAkaR57w/91ED+RHQTKCHrDhZVbru88G+TfwhDMuCpegilv05Qp0dSrdX04jQmMAe
h25YqC7pDHT7+4cpekRglsiqO6NrNt1nBSiFILK9dOjrLKQc+llXpJnZd/IMmHN/gJwQKF8bKwVV
MVid1vmwEueQJYB2hV1J5EXS7I2sA3uKi7ag+dE1WcRWgrvw+7ht264/gxbqUjrgsjeLc2ZHX1rD
vsSROAnIMC7Mpbns2Uqo35S6wNQFQGCaovvKgbW8rqeO1w7c3Q1D6y5suWZT1LpOB1EA2QdBc4a6
yQWUHX/LZHzILPF13mQaj1JrOrmFNq8qQVRAXSY8lHXRbSUQS+vuB0QJ6DYD2h+IHTTR07G4EKht
PyToAFt3SSW3rfkQDUKEJs6+CffgHC0BkHiXuwkypPt1llHCGUwtkH+qkcuhTQf5iAhaH15rVaAg
nB//ZoM76ZYosXy7fXC/jXvIghY/s2wAiRq3jlA5fuC+9Tuwk1/z8+h22P6vlVyaEA6GVnBnM4HG
3JrJHfPZ33WDK/Fsgm4hsyS2QMSU7NFDzbeQyeULGVX305V4BsMyMdB9KM/oM81PwsjA5VFJ8zD/
23WRpUSw7GzLafpE4oJ+IA46WqMJ8oqV2/xYNb6lPKCDmSvBq3CE0AqGTxSUdzILLs601N+hMY51
S4IfvB+BBQ7SGKYvSJbvG9JDHYD6xjrT/8OVfRid5lEGviK7PTvurZOhBztaMLKF3Kn76UrgZqxL
DJmL7kxRjzoXgF0CNl3IdWnh3wfZh58OUaUwCqB9eY5t1zw0KAIc0VW2FLaaM8a6renD6HmQm0MF
CtRzBd2XfeT3GbiqoysN/QjNSCEIShpo1INbfmlC3TuxpQTw1Nv4GnfMASREzgQygBSyYXkE+qGw
towjjwjoSsHp8KlzjL4Gb5jV7WppL3WaaKLkX8H2w3odMBuVnFrtmcTtQ21DeLUurqMTPs8HyW3L
72TBf5fRD8N3Y0bTwpxujDQ1VIcdEORnLhgpwG/FypUOoQQ6Om4jk5EQFzM8/1xQbR3eh64v3+ZX
oDGQqYR5Swkp0XuNr6+0R/8hB58Y/gb+JQCvF44K3RRKqBMJfcUY3F7nDDVQA3hhkBM92VBtmV+B
JhxN5ZSGwk9JzBbP6RGf0N4IhaADteQ6DB8xlWBHY1rWpg6qKIXI+79dQ7JfNTrv9+t++81kH/zH
Bcy/IC0+5AUos38BGjGdSIZew/nRNd5pKsEOPS7XcOsSTwNWtAX6/GfsNK+gifheQxhpYXN11lfC
O/SFMFBcwAUvr+pNTAa0VY7rPN9UjucipngrbHEEVZULUlqg98AR0DrWz3nzaK4wpnI+JzdGjRJi
tRAXpSAMs0a2YSmUHpuUgEidjjeKnYWXW10IKDGcA6PFwLXYnCFG4INAGk18zY8awpy/5pdyfxfQ
1f5fPwIvOKRpOjw0Z0bxNefCqyLG1uywhXKXMvZ0k2bKAnKNgPWFmaIet4xqqch910cxuuKjVh0n
YYAC9HUqx29BIP0NHv6OEMXb20P7ed46d62PORQfLUNIXvlGgDkaFAuJPdpbPAmR7dSRYMFId89V
TKG4KhTEGXrSLetasrA7lRAqhb5QBErrOJsOaFyIobPg30QRCnONS2FGxXsFVOFp1ZjTdcrDM+Hl
N1C9Ai9eL7xx3/UoDK94LKG51Ztl315rMrZffEClQDjeLGyIxlrq465IeedSp2qvRWc1e7tE45kI
OGQZgPo/ZrIH2RWDzqcZF8XbvAtolqM+9dYDrpkjc5pr6IK4PAqa4ZNlyHAN9s8y1W6IMOhBfG9W
zbX0gy7cDZXL37sSWqsL3qX59eqHaEDsdixEa4CY3g1A02uA5zD+ss4yygHHwcPjt3VRX6mkNt7H
oLvX7WxJoEM2P4Em+tTHZCHsMoDGsXsBvv7AgnoDnnXQOwa7+eE1tlHbJ+yY8ynEpfY6WKO5TZze
3FUM5ITzo989I7CzSuqIE+nGQWa5F2G8RdOJsXRfWK9G/yKjYeFbRZMBqZI6eIHbSgA12ssUAzU+
+U8Q6d0NPOw2ebdwEdDFm5IrotwV0MPKsQVmBsED8sywImB7M9CGilPvgEB28OnCk49uQ5TMQXOw
XIKIxLgYLIQKAiTj0Xo0vxuaodU35NwWgyFNYlzC3n4cnPElrZ39uqFvpvtwE4s6H3SlJn41zwCW
sUCtESz1RGsCQO0OAODJAeZ0Mi5ZE+1NAFeKPvtTgoFx3S9XAtiMeR8WoQmjGFAVCkP0mEBjs1oX
AOqzcEpAblwnzLg00eSRuHiYJhB2RGhek8F71A0LGVQTBPZtxz+Yn3WCU6fpjItVgv9nrNvD4BhH
PA2M0Dzl23WWUoK570WEPgNqXApDvuFtYxskwcJprPNMJYgJ5GnRKYw9rtwC4pvsFGdL3zc691GC
l3cNRNhd/GoAX7dB99lqvzR4OZ83iSa/qe/APSh2WO+OxmUQ6cFGUSFz/I0DPU5cYkDIOD+Jxjjq
I3DvsnqcfMQWaelzX/Md1GSXLl4a66ivqExUY9ajefdSUOZuJjk85Ug51HQWUqfGQOQ27wfHBNzM
SGWDjXUcEJV302Pqu6cqD55a0O4GPUib19lICQDO7CDhwGFealtucejsbv4/P7TORIrbc78G1UYs
xAViR0AisBhih6n1jm63aF0KUuHv4LOsKmi+wouK4YEz1G5BXDf/43W+o3h/kwCFYFDQj7ROvq9z
kLUIsnDF1W2tclCRySANA4PSv5Q/5r9T3NJxuJcQWmJLVTXNz1dfUdHhGHS13xuXMYYo4+00BKXy
Uk3w/tuaZaqPqDQJWNtLR+BkGZ79wcI75Ca0232X9Q9QLX0OnO4CMUHwC8qFGqfGZurDaoUuJ1Fk
cQXeygZCn/03q7PfKFpTt/VId5BZ3c9vu+Y8sJRDLUR0tQBw15D/y6xtbIfjbuigvBBkQe617fv8
LJp7kfrW2tTozyzRPn8NHX4WJP3TgKWdtkCVDs3RbaMXKduFBemmUuKb4by3IDdcXmVuXKKeQJil
3qal/Slo2gew2F9iugQT09lOiXcGZeCpj5zyCvnGpyBPn0XmguUXYvMjyuPzltP5gXLeFYnvDwkZ
y6tgQbGb3OzN4iDCDlJZHAJcbzoTHHLzU+lCSMkAqUlsOWUhXM4auuc2CUDDZZiFEe9WjA9+GuXm
h44cg4Nnv74adfULfDjT3kJVbmW8KDmmLJyhpLQqrxSQg2/gG6/TAmq7ktFHo4NOL+ccOWF+IRoX
U59y/T6dRvCVlFe7iMB7lnTmDrvUebGdDbvxxkfN2rLdZBM4W+dn1GyNqZgOHBZGMHFWXoGiGgDD
NuoYOia2AzGUdRPc3O/D6Ru5Y+8YtYHTnQVfIwaqUdHIpauD7tcrOSaC6pF0/Sq/WtDPfowdZn1C
idd/mv/p/24g/1cbsExTuTk4EO+wp8lHtIuvQ/4sEvIwdsPeGYYdBK07/rWyXqv8EBjsxLPqO+7s
O5JF+46+Mujg0f7H7b43oGCbmNaWsFMaGp85tHIcE80aPASZ4tLnoc4Qt79/sHJZJmDkbQMw/E6W
QEJy5U3rZ1rAd2lShamkI8Kh2+OLqb+2AZzD9K+1kRzBZf5ltB0P9Npv8/bWZD31sTiwjTSzIXd4
bUh0lo31gt6u114k54ZH3+en0NlJyUQyb2Mzz2oQhIK1B7S0kJoHy+HPdYMrmaKtCUB3aEe9AoD1
yzfJk5Wma363KdTX4a7DA0wPOogrEHbRsyvGcY/tXiKvuru/GF1JAkXTwxCG2+Pxq4Gag5mBtTAC
S+2e+JkLtuGi3Vayp19XmAmzKRmhKK10rCkE5koXsswZjUawDoL0en70W2z+X8xidCUlWBYoG6DJ
O16rKfkMAaLnroq3He9+zw9/10cxvJISjFAAv9DiNC7y+OgAfXYL+MFtPCuELOz8HP9KuffWoEQz
q6qQW30UXlP/KkS6Rd7Yh/6vKDtBgmg3QUrDABH2YHyLWoh25nLXJhA5XfzI1q1RCfcWJON9L315
jWn3hJ7rfQmuEBK633iTrPkmgxnJf/PVUHUgLB0McanIeJD18BJLiMhGIApJUWFx1z03YR4l3tto
6sBBk4lLGMHXxhYC8JFIV72LYnQl4AeQvjRtnbfXibufLLt8pn2z661VD/i41oj/GglaxGSAIhdo
Tush3QZRCfXzzF/6LNMEiquEoU0ZLpl8yq+2Xz11PP8CLSEwLcrneSfWOJHabVzA8okV42g2Jf9T
Aua1RYsXBKEa6BcUzuLr7t2EDhsp8cgEuqJ8aCNcM982H6QMIM9uBMHCm5ZudCUQIYot2xp8sVee
g5BcoAbbQ2j1OG8h3eBKmMVp3wSjKONr4nD7GBkgYc5C1jysG12JsKyxw1j2YXw1aeEeatGnR1L2
b/OD63xHCSvoFLphXrQRTrrqarTlw9T3nmtOC9lBZxklrkoGjg+QKkXXMk1PQ0TfwYckF84HTVuE
+L+24qxM66l3o2s7gu5XQH2PPxBKd4Yb7VgY7ybIm02pvRfgL884yMnjBwg2DNY3vPvu5833r8f4
ToJXe49JYjlJ7fTRdYSoTFqdwNRg+0+5hFIY/tNf8uo0Vgc7emoLbwzkBfWFB1BebHpj2uS+2E7Z
L+AytwQt/O24tZJu0zmvQfuatyEErh2oyP9Jk/7G6NbV7bGN3yf6Tcr32n8esvcof3WdZIehMdlo
fZvweY7ZoLAFzaZpP4BnWeILR0BNZEw+jyTcQ/7yUNf+i51AG84GW5wPVTQANdJqM1SHdoD+b1Ne
sQiQHm5c8ugbf4f+OpJPrQ3JBRLuelCI+mF9SoZDN55Go/SCxPGMeji2hQWa5X8/ug6WCLk05GNC
7bu+scobJoUDoQXm6GMhmQMidXvc0elra97Esn8YQErhF2PzpxQKIWO5IdYvCfrJAvQOdrD0KKiJ
FJWm2GkiSMlFRQQB69LYNB3ki/wcKL8uBx32gjfdv/E4t6k/3P0bu6whnGGG1zpEu78P6cl4mDah
a3/yY8ezIEg3P49uKUoyhJSBw11RBddkhLxBa0P4C5Jbp9pZJM7VzaBkRBC2Qz6omYJrT+ELSR+9
ugMkInghvswvQZNY1GZtH7ioOGdYQiRAVBREFWQnREl386Prfr6SFUHr1hkT8A+XXsCdoHiV7HoW
gk0zaZbqH5pTVW3ZdgAOGY2swX2mgK5FEl0kMz6lifQcTha2WTOF2qENHsUpLeJCXNBk+ZCXwYPl
9GCOzPZl37ysMpRKYtz3fIScVuReRtuv95BTRM6xHgzoOS+EhGYn1B5tSqMsscbCuXCKFNjIZ5Kg
O0wWC+eTbvib6T5EXAnyG8gWBVC5BU3Nphp691bvQi5ztvMGuvsOZAp+m/jDBMC6CFoMhn8xehAJ
Btn0K8knqFE4EAbpHsGt+BP40qWmBU1QcCWuS5qDtwnN2hfqDO73LmogTgppgFEsbMb9N26sRgnr
ojStUoYxvbSVOACH8iOp3LOZkL/ZVJxylJa2de97dKz3XSL+zltQ58Xkvxb0ISllyHZA10Ui36LI
ODmtsUWZ7KEp6cLl8HYNv3OIcyXcCcqoMYeQxoWkYEy0IbcUQxdiGk9VkB8aYyIbx3G/urJeghrq
1qRci7rGjBEjibzIRvwyxXh0OaRJR7d+jqCkthD+Gt9Wu7mnKfHNwr3dOaR7rgf/6nP+aqJqM78v
uuGVp4ZKxDntA0teIIQqID4Y5+kuykNRQk0RuMCFRehcTu3iHivXxQM3bS+9nUA1fDqUo3/02+IU
on0tQ4d0MpSvbZhvfUe+zq9ME0Zqa3eXBWYKRbv2Yhu41Nn29EeM5jpvVgF8VeK3bpKS9pJG4UMT
AxoQ2+w5Qwd87faHdb9fSQNV3Nu9aVvtRWbtw9QZUJbuFvL97ZPyTqSo6D1mVEE55EN7QXv1lrXi
O5LbMQaLTEroE7B9n+dXoPMtJeah0k2HWqTtJcjzA8/Et5s6NY+WKMI0SVmF60VN3w6+I5oLWjZe
oM72m/D0AHLQh7BMHwjBh4TIFgymW4kS6cKyuykJnObS2vStK+qTmUIxuM8WXhM1mUsF7yVISWVW
+M0ly63hQBPI3VfDKLYy9fleht0fHAn+eeAO2+ZWkSzkS82iVAxBlQa9MIG0v+RT+simzt4FXFZb
6Oi9r9p/tZVsNI1WpsQqL6j4nwzoRm1SVAQ37ZSuXIHyZGLIeKzxXVpeSp/k72Tq5CVKa/RYsihf
iPT7RkJfg3JuccvpeGn7XmLHiX3uK9MF2IKVfvhIEweiPWtMxaniYIOBumXQucLjSflEG8g5Gpn1
VKXTggPfT4ZchXkFwjUgClMLL3AhiwPAMd80/WLR6n4+4bZyoaC2n0Gp03FhpGwbD843MgWvaSO8
KZaXMGu+zBtJtwgln7h1ZHVhXbkeL/IKVbeq4WRjh4azkK/uJxSudouC4T2NuLRdrzfT337Nt53k
uHpZ6aekkj9ZER+rcumxSdNczVWYkA8Us5nWmeuRIbpWdrbv23JvQDx4tOibVbe7KYbeBkSJorTf
MkiPztuQ3039XA36ZpgmJpoENuyLn5A/4xsWRnsUAA4QiH2an0OzT2rccyGgBAx6Q8+FUNg+TKcj
o3Wzmx9ctwAl5oUEDZM5lvC1igM9RF7LoYMOPW+qXc3owt1BN8nt7x/u+xQPvUMWwBMcETLIK0L0
0B7xLDKgD+nYQHJ7IYHpLHXLOh/myUqTkIZ2NyfooGRQVVX/ezIWWW11w9/+/mF4pHdGaFA6Hj67
wDKdfxlEuXBkafKiygnqOnlNQqh5eXmcQZnVrp7GAOqHSbnST5VY5xAxQ1XHcjwZskeSgPDOHo95
4byIrHmc9ySddZTUzp2w5UFMXK8b8u67DeD8U+SP4WF+dE0yIUpG54SKacC7oheJ5jkxxbHM/L+k
LF5uMQ3Nm0skh3ULURFRUww+ad/HVDyako0fZucgxhvi/Do0G60CoqRNQxLG3PEqhrYw6KOn0GDz
Ud5+bSqGl7r5WTR7oYKg0ki4oCftHC9hEXuefMvagm/IXWkgJZxdUAuhmNLfEpKb4fNm2HRBGe7n
f7rm8FMRT1NSdWDMi7knTLzistA6gqPsd5ajvZegDbdfdwflap9pXIR1zaFdh3f9INikvN2mJl47
RJU/rFuIcoqzKAS5spNhgth8dVp0hiVu8HMcoUIAyemCTdPKzVZiO+maaqIdZx443l0PokPxi1nl
xQI4QuewSlhDKp2QNikcr8niuIUsdoMndmEWvyEI1S7Jlun8VYnuzjWbAdqYzKOpEQCbCY79NEvN
BZfSfC5zFXeEz8twcGXleH3gnFGG/Rt27pbE8rmw+Isz2N6U2G+866HdW/6e3/373yBcBR6BoIwE
4+Qwr6xEcfC7gm7CqOl2k0Ohn2ha9GwlMt9TqIPtczDkLTidJk2qraYpCWsTuomIniF2XqHHOe6S
cWrazeB25sn0k99lYw37idbBKoiVyVTIQOEnZpzyjHk8zaHbZbak2XAf8ukL7q1xQLW/NTR9yMS4
JvMgJNy9QK/H+Ak4B2oyubtU6NZZ7Tb1h4M9CizI5sWUe+UI6rAhaR5Em11H6hzsykEjgd+eIAK7
7gRQe14BLLfGfmqZ1+c1YJwMisjlNejo53nH04SSCmZKzSiorJYwz2zGbs/IaJ8aJsvd/Oiam5yK
YUqSqe3MeMRmv0EPrIFmeCg31M2eAVM+zU+h228l4fR4aqySjDIvdUBQz1ynOUxjZUFSNQ/XHWCm
km6COi/rHi2Fnhyy9kAscIOKLliCg95fAFPBTOiGpwT60MjHhvHZL4gXjORY+OaqH89UNBMwmSkU
rpDuG56Y0J5HldJIzaUKjO7HK98DddWGZV9MzAsaw9yFhNonIWW2a21/iV7xvocyFcLEoOk9Rnxg
ntVy/PamGrZlAEXZefe5f39g4jbrh1jGA4lgg5kyr2qdbcFrD4+7YIezO493NoSKwgV88T+g9/+/
+jGhnO9j3teFleSYyDa3VpgmD1OTv0HVOEBqij8bQXqMynFbdx3fUN4cWVBBNNE4oN50hojBC8pc
EGheRyPBVMRRMDGzlDkjHnSWjaNhFNkpdaG/Xd2A9/OW1bmGEpgOgWAE8Qnxxrb8A0jB1e+L61A1
C89bOrdQghJQI15a7kQ8k0byXTpp83XI+v7n/I/XjK6CjeoStF6AOFFvCEpjmyVMbnpZTeucTkVo
UxMIWJYZ1IMi0U0S3nlpi/CPW4OX0DfrX84YLBweumUo4WnXALKbsqKeHcn2ppP4yPPpaZ2JlGu9
AcrQBh2RzGuNLITMPE8fRJ0svb9rvEdFMkVh7Vssxug5NiHt/ROYvv92ef593Y+/GexD2HeMwX14
wTzfNP7UcfwO3Y7X+aF1v1wJdD8MLLtO8cuJW7yRMb24Vg/lFGvdOxxTlRLayQ/zMoyIN4AsFe2R
YXTORb4Ea9B5jBK1qR9KJ6Yl8dqi7jag+2yhw5D+mTeNRlYE17D/mh0APoYmLd/yAm70O7fgYORN
dg1JT7S10WZOthAQOUx98RU4+cM4pGDiTpdunvcvI0yFOvU9mZKhLij0TNLnum33gkS/C0jeCztc
6gzUbL4KZSo7fJr3+Gb3LCpucjbofePQhtvI0l56EtDskIrmYW5bAubQU89p2vxo17m5t5E5FjKG
bgFKVE/QG64b0KVCo9z6bUfpJ8OZfuG9/WXeA3TD3/7+Ie7qqHAFnr8tD8rT8t0k2AXiRO73HOz+
C11wOvsooV1D6qXGjYd4kWnueJ6YAAyH0YJ5dD6kBHfRysj0g9z26ik/QRVtE9fQjopdVAzMdFU1
gqmwHHAvFBaFv3jmRJ/wFn1GL/QbGOQXlqCzjxLhpJexH1TS8ix8uezBWoa2z65NF67jutGVCM8r
EYmRwiiuiTJKNuQ/4rhcMIxmbBWLU/AhTWyrsvBywf6IAHeigh7m/VI39O1T74Nf5kQ6ZRXWBA/z
Y7S1IuNP2VnH+bE1Pq/Cb9y67iNbjsSzQSm0g1Bks6tpDYxrWC2B3nQ/X4laI0Nzf5UEtifs/Cmu
+Hcwb36d//W6oZWILe0aqbqVxCuaId2YZgV0z2B2C3bXxJOKtoGwg1sLNyUec4PsrcwCZz8arPtE
GakPZl/8XbcIJWynKgW2ouiI1/jQ8Mgb29qU7uJHkM5EyovaUMkmzUCW48kW4vM12HgM0cYLFtIN
roQrBblPFVcVDmQ8q+0FiNIOA8//rLOLEq2jWUMqFb0/XhOgmzek3akfxi+rxlahM2EZZU5rtYhW
EdG9L8xmwwKx7hUTEOj/Biy+kwMagWvMC3qbbdyR/c37YunrSOOVKl6mb0XGJzC8eSPkaE/gPf/O
XNHt87GKtma0VEvT5AUVIhM0QRSAsMv0WO56NLIPtKN74JoXPvzvf9lCrOS/FhqrRELDU+aX21dt
bYUXQfLDiAtJWlgvQ8kXjtv7q3DV0wpwercBAXlxMfv8V90Wxxz9K65NH+a9SDe84v5NWFML9O3l
JbbHTT98T9iXOlh6K7y/z66KHw2jfuIGy4pL1zhf+h6ceCN9K6X1AF3IhRrj/bdCVz2zkojFvZX3
5SWi7dEs088CfIHg1E42EcgbM94dWb5E+aLZcRVI6pcyyMsoSi9VBwA/cR5q0sQbEcWQz7M/QZ5w
1Q3C/b8DrUVFMMh5fikhqRxv4qiPI3zF+tHCp71uHbft+nAYi8EBkTC4Jy9u4eZQmuh+Gm58BVD8
j6jsSwtVmFW+peJKS3sSEt/46SVPm6NB/ZPswk8itA/zw+uW8T/OrmRJUlwJfhFmIEDAlVxqha7u
6nUuWPf0jEASSOzL1z/POdVTlxKzvOZBpCIUUijk4X7Z0d9Moyu3ZiWuULnn6tPA1EvDhzMayH74
iX5MGDle/4xlEZt40m5gycBQiQaGsOcQ8y5HwPi68gFVhtdCb3ukl++fQzE1Djmu3BEHXaFyZ662
52rWHfqX+bBzEFneXGITPqrWzq3jgqi8EywLydQeezhikfyha+vXyd/uloXet8o/J8PeTcHmIOP0
81bHK+OJ6Vw28T0LvK/ok7gHs+snUCeedFLuzM2yhZkH4Yj2YOaIqsznaP3Wh/xONv3rALT6df/b
hjdOwrGh4YSOTp0nHT/hVewHDeqPvefsbGC24S/Ge7OKq2HigddhA15l8d0p2y9RoT5CVGxnL7EN
b8R6L0gUhavUeSzHr/NGfjKAmHw32Cm7WlatCRX1p9hHIUPpfNTlJ+5sT1Pf7sHqbWNffn9jGR81
QlHrWudNwZJfZPGdL3PI+39uc6txfIfTVld9FKtcNxcAX6y8YjmHfKHobRW8r1+uf8YyCZPMbuNy
DuYC/PxgT/uLOfWvpi529j/b0IZ9VrDuJsW4yHymoEL0g0rcgf18r9JiG92wT4Xcspj6iOVCEfUA
Bv7w7M/B3m5n2Rr+4LADd/Msparzbuy8OzEG4q6tF34nosA5ulsINDsFauy6DyxotNiEOTqqEeWE
DvO8aiLxAlKV4rmSa3PyWRAfx9FnBxL30SFs5u4cqaY+ElqPz6Va9yTwLMY02T7jEM9ZjttcsKLK
TZtkCg/LfBvlmhubUOFEV6DnpQhC7jhtqheJxjP/3ITo4Sbe8zo4O3a0zcLYz6cEjTouEzqf0dyS
cijLpOul7ei6lyznrAkTlrxhpIhEk68j/VKs0RmlzJOqm2ORRHv1ets3jL1cqSlCURIhQ2LyVc1d
OiPZWWp07my7jOm2pW1s6BEIpUfFwjpnXvu9bDzgLbccShyQuISgaat3zg2LM0xJp8ktQm8d1jpf
IiFSEMzTdNx3huXYMBG7I5Ay2tVNk2+DfJxAMJ/qMHqU4AS77mzLvzcRu+sa0aGowyYvNjndaXd1
74IYgqy3jW64eS10Q7qV8DxwwbJeFPUvyMftFOAsljHJGbdNEpBtlCJfnS1KYx/S6uXwE/xxH2/7
78aBTQO/GwC2UXkELqm095U81EW0h0SzBIDJzghORsdfSoZTrwVbHxQbfnaOfgBFXZ02ZLrp8Qd3
0f8/uHsoMxJSsiaPJjEEx3ABMQKAe2P9/TYT/XE0XVT6pFejaah6ZcVw1OuuBqfNQEYaLsaNipkM
dQ6G5tPQ8Jc12V4SsKum7rqHdbN9w7hze9pp1joidZ6syblMkmPI4zve0azytvvrJrKtUmOrphG/
XPCCOgcU6KUqFZnv+pJu62cFiqTi2/WPWILYRFuDbN0bXcAA82ocPJS3gGhVH+eIyuG27NJEmcoG
HJmBoiKvIeZ67Ib6EdXjvaeGy2bwJ2AgNnGl4PKrqFimOocMGLSZHBwASjZLxoYmTidkBgfJHHVI
5C4owGIvE2xaVT6OMsVrsO/R8MdcBusjc7ZpZ2OyzMfEpSeEVfXUQspskGjWJcX3ScuHaXWOo+Y5
H/iTrto9TI1lJia/9OBuNOABzjgJ8vST1DRNtoSeb1tWl7B5k/eDQ5w6g+oVqFGn8s4lgTxOMtxT
wLX99UvEvBm97Qj1x0Y3IDAV89GD6tdxWvs9+mdL3JkqR0B8+gOe1VXeJ+5LyeQHylqattI/XrdN
8v6iNYHpDXbRlUYu8mbIoIgCy9ObPvdrf271nHaygcQfe3bBDXP9c7bpGLshrIPSR43aR1eHX+uR
AV0MeVSwsu4kMbbxjZ3QnXTnoN1F5VWkxGkkHiB4uvGB0nHV39enYAkLE3stwGNYuwOVecnlY0ea
b0PrZq47/fB81CPL+Utd7klo2T5lLNx5K1eI5Mx17qzqO9vqhx6VVB7Uz9RbXoO+ATxP3V2flWUV
m7DscgmmLi5qJyudZJnSdWw68LmA4mJnndmmcvnumyiRNcoGTYfNcd0UdFT7O8B1XoqpQ7+L8+SH
4QkXph1Es20qxmm+6i4J3QIOEqz4nrDkOWmGPbZiy/oy1XzqIiGo2MQy3+rub87FAyu6TxxTuM0L
xvKdplLIsGkxfFNxJ90YMGRFXK572ZrNNOYpDqu085DI3I3IpWFyDtwUhr9R5jQ2gdiOy13gimCe
rm3/hhIYisGXe4rgX67bx2J+E3WNxpNq9QUKwEFUn5OVphto5NKmC35eH9+SSJnwauCtWqU2jE/J
9Kqb4Jno5Ws7kIdKdXvsLhYfmHjn1tuWqqwqkTdjAjZJV4pjPN/YBg3Y9P/HGWqLCpwLFdLNckJb
/6jHdK46unMPstnfiOIY7J5d3cX8v+ITNp+zSwGV8qsb76AmuHn0eCkUYyIHQANKEI1XpHgM23sl
tP174/Bpp5g43oA9yJ/LYwmlkpRyXFoWustlY/OtEb9hWbYzXeDbxI2DlDbqe8/CnRuu7d8bsTtN
atayXUWuhVeeq0DUB2feFiQbZK/b8f1PRCay2UmI50ccRTRn8JaXAefBSUs6fRoXb4+/yvaJy/nw
5hzQ0MiAZNkMD/v9ciKbik+MzP1DD2LL4/Ugft8JkUnQSDYQUfVegwu1aIPpIImOAIGQNYiRrn/g
/YJMZAKcZaLKFhkYz6c53I5RQNfTEjbhx2UGhyJwEP2hkUjFb/vYxZBvDOZHEdumaMSVRRcZdecU
aiCHtpFP4SI/hRPf2flsRrv8/uYzOmzGPl6mKm89/RmViH+7wduZgW1o4zy+sGOg7t6JvByrCQQq
JQF5bF8er9vHtqCMoJ6h5OegORe3FJ38M5HuVAXJo3TH27bryKRgXJsggfgUbiYkUE8+GNtTaDjt
PczaVpIR0y4K4kTPyL7RxgflQ997QGXsaRTF3earbIy6HSNZXGCio122qqldcHv34u6fmhcjSMD5
nny6bXAjpFtPtFEbhSKfOCp62/ydJ/zG7SK+GO7NslzLQK5EByKv/P4UkOCx8NmPSew9XNv+upFg
R2NEhlYnAgx12CPmegb/pXRvtboRumHorFvCBpwG4XKBGAH4mdTlHjO1ZeHHlzm9MU1R91FJJiJy
1Oi/xl3zGoniey+jl+txZTONEbWrKnnMQaeTE4o+IFG01XEIwS932+hG1Hoow9OV4xiYoSz1um6B
+80js7zpBhDFxjGchE1T4sZfAyegp4zW8fiRzWpYb/zzRtR6KOAs/RgJ4ASSHPfzrB3nvVcyi1dN
zHMTC1LpGIZpR/c7U/SBNuFnd9hrlbQNb8Tq7KHQXIO7Nm8bUae8B2cVLX9SsdfGbVk1Jta5A5Xw
gE2Y57iHy/VJA1odP2H/n/fU+mwfMCI29p0FGJkF+W1A2bHuoKkLJt69zd5mnsvvb2JqUZtOpLxs
ZUFBjw3T/v2UFL/dvvv3+rq3fcAI2rpNJFTgFpEP8Xbui42m/uK+9Kgg3Da+EbUjtOV0tbmI2qXz
ToHn+ydBVHCcmmC9qVIQmfgxyrowDGmJO5IEh1jKkir8B+VnvicMb/OwEbxOk/gUQC+Rd6D2QLaD
l8EtuUlMyo1MAFnTg1oj6HA9ooJ99Db92qoRb4LLvW6r1zqRH6+7wYKOiUwU2TTjAbXqeuQ8Q3zY
ZHeauujX1MkziOjL1HOgk1kuvyKWdClkdu6vf9WyuEw42aTijULysc77wvWOQan9Y+dBthRg5j3l
6fcvyJGJJJunTZPqksu5ZYjEvX8CsOHkEPbSguDv+ixsnzAiPBonCR5kH/4nLPwErng06KLp9W4u
y/DTitLO+fp3bNYyYl0Fa9UFHLUWT+Ku6S3deOjpmOAdmkTsNjr3yIRLh3SFfEyg8SZAuq+l2/3L
8MA6h8m363OwxIoJJYuQH1VthasORCnGY9uP1QG6lrf+eeOQ5jIecbLB2eC62e4Ld3Qfh1GjPA8w
744TbM42gt1HIzNf5QAEpFfdxwn9EQvnQ9XQFxV6e0eqzUjGcc1IVDJYRuSMB2hxAJNQ9AOyxOXr
dR9cjs4/n30iEy2G/nXZTmFX5y0bv4KHBTyNhPCnvpegnGi2CdXtdr6T4ZzsBIhl4ZpI6nCd+cj9
SeaQIWAv4CmvPuqNiSNJdoVcLG4x8dQdeNWlBD8f6njg7OzLLIzGIygpXwYx3TiLy6ffHLXTJpyS
An6VI4WdjzwM6ofQS8oj1frGQsAfWLIObVcSmOq8GNDlHzVjfVg55Euv+93mBuMoT4JuBsII+wck
2KpDHa4/p75pwKQ5fr/+Acu6NWkHm3qVSVxscEI88YNDwQDq61nuJLE2FxvB7bZoT6jpwPOSRcOh
mkErHRTF17KoAK30/J18xHLBNZFEaEUJg4bPKAgnxamN9BGtls+NAO/OWCenqN2jtLXZyojxdfXi
mUQuz33eIvaqQB9Wt1zO1z3x34PqOzFuQok4VD6jLgTAWQEOB7HX00y6Q+V9auinkmwHR//iEzS1
dfKEBsJ7d/y88eAwlN+0Evf1Mh94O9ytwU1oiMhUEo46d+tQehd5D134x6SK5Ie+TPqduVrWhakk
vEJEUvcunshjFp9FmDzEZHkKxXDvqj0mSouzTKTROCvqcp/LvC5UFx5a2rohOvc7f69x1PIBE1LD
uolrX+OVugj0MaLNufL34JeWBW3CL6tt2VwHfW14/UMNC/S1UAer+F1IY29p0olMw9kh07ae5OYP
rDheX4CWCZkSw+VG1VoLHJPMow+89J69pN55MbUcX6a+8AxJaup4nczHwhXgY62GY+tDRItIrz0l
oPw6zF3JDnr0k9suECZUk/h9t4gK7p/XpAKdvLs8LVtc7KAWbKYyMgrwNvJo4Bplckgw3dOQgYRn
UtVtVRETxla3RTy1uIDma18/1BBsQdB3e90tlr9uYtimeBscvaLU24vVv49ZtKULRLlON60h/7IA
3hy4JUgAFa6HqLyr+SHwlnsQveycJbY/ftlL3gwdOlHE/RZ/vPPF7x5Q89rbTUIt+5EJMPOIROmy
VvjblIHXt3tUtLqjC/+P7PG6ZSwnuQkvc0GIiy5wIXLKq/LAmnI6FGQbHhKAdj5f/4TNQsa9HOR8
oQ8MocjBpc++bh3eYFMC9cc9ggrb+MZpTr3Cn4KqqPLacVhzmNaud1M3LNxyJ9ux7Hsm2Wfs1zPt
Q8HzuCyeVVi+OH39rIm8g2T4eZtv3bmNcxyyBjhZoViT4xJWn0Ux1mkJ4fDjdS9YHG3iy5oRPB64
blwSQoXKRVA9JpH4FwR3Nz3RRSZiqgS3ZsiiqMpLYAiJr37PDDRceO/aOZu9y3J5Jw8xYVJVCQgn
aJNwOKPpOQiXOS008qp+yrek+OuCbx4d+Q0ivkdwkz1rjxyC0fu3JvLLdQNagvE/pcE3gR5BTjCR
XStAEh7GP8GOAyWVuAr9D3wb4x8FVSO/bRs3VY/noI4ZxuT5RkBrAdqu5JnqIbqpMT0yUVUTr2cH
VKVVzkhc1ocREo9/bXId9q6cFjuZOIWQJN3GF1nlRaTZoQ373+jJ+RCr8hej0c7BbQl5E6sQge98
YWNS5SFEB+9DCmS+49e/rzvaFinGfsUWNK+A+ZbnSz+8qoY9rgIUnNLfsb/FPqZcc0O1WgZCqrzH
4bl2zpNHg5ea+4ch2KtE22Zg5AFEM0D8YlS651WclwlVt4UHf8dFd9v91YSShnjLbJIRkHD08odH
0Bx8UgveSPop2rn+WZpMIhNPyjc6Q1jEQS098YITCV0v79m4/Y4KOp306JR36GOA+ETRxvpA/Zkc
BtKiN26VN6lqu5GJLyXjVNWjrnBH3Og3hxSfOhC/XF9gltVrougaf40HSnE3l4ujUjX54znGTeN0
ffT3UY2RKd4s25YL2cI5TY+3AUXa36ypfsnqAloOv80bfe60+9cq5dfr37Mstj/Qc/O0roWDC0fQ
hQV4cbQ/8a8FKn/01E79THc+YzPa5fc32+9MUEV0xhVGK9T3TQAYox0W75zwtsGNkAd/c1jWE6vy
ZUu+6H5d0zAE1eNtBjLyk2hNgpnXqDYkrcvPM3Cah6Shf88t3YMmWbaU/6LojW1iDxRgLXib/9tS
vLH76HYJGFmTTwWaTG6chZGdIMlaxhjk4jlYMFTqNt2ZxuzD4Lo7zwaWZWTC58Y5ADZMIYtTVfgI
NrN/IKJzH0Zix8O24S+me2OiqZjwdgZxsXzc5ujuIg58JGPhnUBgI87X/Wzxggk/c0NvjsICFkLv
zXnR08nn/o+GOhkt9thZLOv0D37NDXqJet1YHo7B2VfBnbPt7Li2P29EgF/QcCvx+JRvIF2YpWrS
SoZ3M7KsYHRu/IYRCOilqwdZgdxhqMV27AeQGF7ocNPKAX0geKL35NHj9zNF1zj+4n5unUgWTrYG
TQsQd18dGz9szyGFykcUhwOERNGWsIEwcSc4bH4xggOoq7BHBDqZDOkri+sXlbSfrq+q94cGIf7/
L1whGtLQYHGyaeLlsW2b8agqtVNOe9/rYEr//8HjbkwoAb1Zhq30e92XGoBA9QIttK+NjncC2zaB
y63qTeT5OiS89TsngwRHkRYd8dK697ybLE9NPFoZuaBJWxsni9rAO8tm6E/ITfqdXO39XYOa/L9h
N/pFOC1l7jfkXLfTlPbx9Hlr59N1575/s6QmoafYfCrA5FTmYdk9dj4kFoW6A5Hm65J4X0eyV8O1
ucAI7qBufTaRuczJ7EKLrHdH6JLEy46RbKMbYa3qdqtdD5MYlJaH0e30ke2/utpGN4I52DqJqzYc
HG9r9U0AwnqMCS128Hk2BxuBy7vWc/nEHYhaViHYkJoXLfR6HFd3J3wtEWaiz6B0AlLkIYIoDNMv
TjM+oTXqBPgGTyd37zXGsopMhs5yQxNiUpZONnriG1QXn+NZ3yuN4t8Qf3J0d9N7BjXxaMu4EbpM
qswdSu61L78F/frEmnoB03/RH8u4+no9KiwuN/WHY814c8Fy5PM8b6fR9/v7JvHcnUzAZq3LUniz
HyV+HYfBjNFZ+2sIf6/VLwJ6uSE+DsW/t/3/y7zefMHxRjCCesgmkQU/gxzvvgrbnT9vuRjR2Ahl
PUW1Rz2nRD9XEZ1wjUxOngtoaY3S3aNwugGgFLd96WQyHfyo4ScaIR7Hqe3ubpqcie5ATbmlbGCg
Mmg9+VDwOLz3yi48Xh/dEo8mjCMGYjB2ZeJkS11R6MpBwx742fkI5IW6v/4J2+oytqvBZ2DQXFmZ
r7rsYRk+nf0F1aPro9vi3diuVgpZrhV1TiCE4sepGcZjuYBgk6snFg87RrLNwNi0HA/Ltw3iMo/d
Cm99U90dCk32UGYWF5goPNowOTMngINlicvpJx2Mh2CrbjuvTc7RZJyjZfY8BlX3pk7ZQL75ZbtT
FXo/76MmAM8FnilxBMZeQn4/h/MPPKejWAAUEI/mr0PoPEXxsMc9anG0qQ580XsSQTyyHDgmmY7Y
Zo+orrZHh0/d04wa2G3xZkoE87l2FgFJgzxavfEQgoTiEMTul+ur1bKSosvvb3YqIahkZGxYThxJ
U0f322EcyF5WbFtJxl7lOQTyxgtMNAzNZ3cdvxGcR1MQfr/+523DG4HMVFK3gZQOeBIbfhd4un4C
z2byXE1xu1OpsX3CiObYa7q5dieWNwmUu/0qn6rhGZ00O8mBbcEagayQWRLtxsjt6+3fxlEvPvd+
yzA819v8ofS6j/427+wZlpmY4DVwICSz8IiTDRAQTCfBIKupnpZy2TmzLVOhlzB5s5IgOpvQQUqW
++Fy5G7wUGwTT2Gy1wiqM6Jt7th8o8SBSYVGRm/lhSQJaH/XdOXTPfrRd85XS0CYmDXhM80VXrkz
dH9+35oiOg/RfBu/Eyp8/2+juoqnWZRrkkWN1xw0HtGPUy3Zzs5q87ARDgDiBC1eUB1QefcnSPd9
K2J55u5220MnNUnPaugwd+DhdzI8sURfKtyeX6A77+wByy37KTViYa3mKN48p8hUwrYDxCbRMBCP
6uiu7QpR+722YouDTcRaDHnD2tHIx1dadw8+VxXui84eQZht9Et0vImCcYtYJUdEWd2NhX/AbWs5
q0Tu9sxYfPzHO3btuR2Y7JOsRo9mhPbSdlyydttT+LUEsYkdmahPugDPTci+4ntdTemiqnvtLEcG
YcGqjwEIJzs7qyUL9439gnLS+72HT/VkfbwAiKbSzQbdH2qnuBsd5/f1M8I2o4sh3zikdXve9Suk
o6iLx6gOMmHtmnygDVnT3hvPVenebe6e9y1L2EQOzsvK8LK2FVmJFSCq6rWoyjr1iHoslr1Sr8Vu
Jg8rJYTEseeAgxUoK8QkTYeA3Plrcy6L8gXgnG5nO7FNxrAcuNaaaoHQWhaN7blh/Kja7XtcxVkz
0duKsjS8hNEb71ykORPu+klW6OjZ4/2ZzMUd0NRfrjvfEi0miHBonNKpKYdSKo6+LuWAJfWHNimr
Mh0nP9hZYraYN/bdJJl5V0KZJZvkMhxU1P0Tq3nvPmQb3EhAfBTzobgxxVlBSgoBgtJfilQ3Wn29
zUTGrut1FwFZYJEyIfCcVnSsuN/qNjy7Xi93+votK9bEDxLcf6puoEmmZZInDAqibdOkbVC8XDKD
qvc/Xp+KxVQmNHANq22d5FhkfesF7qFoAraemr5TbGciluVkogN5okGvUSyQqr1o+7SdcM8Lnr7S
hU30tmTfRAdGpBhlABaKjI3Lp85xv69BuFPpssSzCd6bt0msHC0+GR4174so+KUAO9vcHgxxN8ab
idRz0D1dsAnKwRVEvMF936egCkxn7Bc7e5LNxUYCtW3gXPW1ggfKrj50WrJMh97ew7zNv0YgA37T
iIlzbN9QZxRgj58UT2VVA7DrR20/76SYtiPpMrk3m15Ztb2aZBxnsacpoJ/RQwK90s0ljw5j5y3p
7y9iTtdj4v0poTfJ+BYAjpo00s3GLhaHxVm61KncvOPB8foH3vdIaO7gc0fadgmLDepyZU3TWa3L
0zAuxefbhjccXg9BEQezC9bxUQf81Lc9KOJwICX/3ja+4XJciia0KTAXimBAER91xMP1vtJ0ua1U
E5oYcPBplP6YFGsGWlokN4PbVvKOqaaob9oxQhOU2QQ0npnXbNkUyr9Hv/zZLtFOimbxrQnJHHBj
7OKt37K6b/1HUGJNQFj5e6Q4tqVpnDwtGFFLsSRbxptGnshAycGH9MF92WzjbYvTPHkaXSChRKMh
hIedCnxBPgUh/q480GUN/olHA57m/2OrmZJkjRZvyyqUk1GD4N5BqbU5LgAL3seuuxw2Gnpp58Tt
cS40xOw7QZ/GkXQQURMRHhlCH3pqNy1k82xyaxawikRbhgsO2FqGuZweeV03ty0F81zS29RWMa+2
THgx9+5n0QfBgQLWsJfWWtaaCe6DxCtzN7UsGQ8mbFRQ5XtawJJ7us06xjbISFf2k4R4gcQrcEuC
v1q0Ge9Y3iYTZZ56zFvw7iWwh7h4TALN3ZJVQXSqcGNyZXko3aBPdS8e56h4ZQIPTRzwD+dGfaU/
EOyOF2mg4bZsKOk0HXXCFhdoYU2mHdNZwtQErCODTkS/IoYcTzwDnHovA9RTya0STiabcLJuQ1kl
asuk2P6tKTlVS/BvH4cv1z1v+fvmhVm6m8T7c4m/z5L2vBDVnTmptleCi8dtZ6x5aR6LqdEa3PVZ
MPXbOdC9Po+SOKdpWP+5PglLcJh3ZTG0RLUtvlC0gzwJByrqAs89OwvYZqLL72/yEbcWOmmDegPl
hjOcedIFadA106HGW/SOid7PPUMTZD5PtSK9FEvmkHE5Lps8lxEJD6MaIXl+GzYm9I1cYfXLqlZl
vWRi6cWh9yvvfoCi8076bPOBkSm4TlcX7iJRbSEqaxHyxyXob2v7Dk2AuSSoG/RbPGfEKdnHYU7U
HaRK914qbH/dOGmdxoVUvaRr1naL82vzm+Ib7fs9YinL6CauXIVxUBMnXjOfRf4BTu4OSdvuVQhs
oxuHrMNloBqvnTK8QHlnp5YU6Bdvb11alr4J6WZg9iZNOcCpsu3iUwc2yI8+Lqw/ehqHt3V8hSaa
u4j9GVQQ1ZjJIOpTdalE0LbeeZO32efy+5vgZUPZqwXI2ExxotE4vJQZgnkPnmIb3QgpP5glLap2
yOJZsTOovpd7r15u4+MITSD0DOEK6MjTPmup/yCa7RnAqaOzih3TWDYdYpROej8hw6aCPutF8Xuu
9OewCR78oM+TZu/Rw/YJI7KCeommAnesbOQQKy2Dj3O3orLhnIfZ3bmhWD5hAqGdaUONjAx95urp
SUVrXhF+0AN9EO3um+z7N9LQhDqvTcdDPKpgGpNcz30rmhOhJXmYvDh4jkUbpi6vvB/crW8DJAUm
f48TAba/0E1mPtfluRyG+G7T1Z60kM1ml0rUm6CQkwetqhI287fYS4XmiOoSMuGtHOITkMP1zsn5
fmUr/ANpnQx62Qa/y4ji8T2eWsIUXJ/t3erTLr0cbg3bU3G37FQmyHqlilUKvJsZtBf+gQRGJjG0
osNOfm+zmLGN+I3wehUFbbYuwWtREJaqvsczYSL+UlFzuimN+a+x541b0D6fQF0KAQkhEp1WkyMg
ggGY7PXRbRYyDmgFSG/hOBOcAfEzZ2BPkm1xmizV3gOVZTM0Qdaev8oorvH30fukcz/xkMezXWaZ
BGvzndvkf2Qqb4zj98JZ2DB3WRupL0LOT6rhH1CGuqsoP2+LOI9KgfZuuKlYGppo68iXaktA7Z+B
dOlvCMarNIn0jYe22QEU9d1I+4m22cLB74JMld0FNbgyrzva4gez98d3PFZQUrUZ4e7PfmVrumCj
v3HwS4C8ccOi0Rh3UTDM9FBUzyB5pzyNRND+vP7fLYvUhIiv5RKF8by0md8TgG1LRoU4kyQG474f
82Lbybcti8mEiYNlP1i3ONGZirFAuzVxDxGEzY+VMzSZ2LrkTGS8HV0W9adFJPHxttkZ6QJePJWI
cRXKlnmoj6sI/l288IMPHsrr41t2KdcIcXceOZ4lBp1tjU6h0XGOVv3bL+QztE52kgbb4jKShkiF
0AFqAoVPoO1oafOiLr9d//c23xvJwrpAGUl4QmfuHL9WAfkEnPqvqo12Xife/+eBiRPvQPS5Qh9J
ZzPTP5a4atPACfYeA9//74GJE9d+7yQhXXQ2OjM5lVosKYWi9xmEwbelyYGpADlU7tQms19nImZh
Gq7CTdvIv60QHpi8qCJUxX93iWxzqHuue/kiahaelnb9cYt3AxOHLtDxOErHU3gF9KEF0uuTp9wy
jdvbTs/AhKJrvcYkrMCMqcIquR8Gv35gYfz5tn9/WVRvtj0kLT3gu2GdJYlzXvrt6IzyU+2yHWCe
bW0aGwPa2MG7GW1Nxmn8Vx0IlrZz9en6X39/UwgSY1MQtC4gV7+qLIjJ51DSpyqonkayDoeCi50i
+/sJcmDyoKpiI1BSXZCuuiBwhaaV+w1dUMERxChNCjhuk/ptNH6Vq8eP12dlCzhjs0iWMXAloTKj
DC+MzlyS1BmKMF3cde+UtkzKRKaXsVqLhiRNhjL5PfOXT9G2/Qgd9nmt2vOAdk7c/r5cn43F/yZA
nXCCN/fYl1lf9d4J7PoeZrPusflYbGXi0llBFt6j8zNzWvHsqvbYRezB99jOkWCzk5ESbBz8HN2I
4RfUCw4ReoOzvq/JGW+n4MGhJXjeaUjzorut2B7El3m+CUagSle/KBTKTIHzuYsIT/3E2Slj2Wxl
RKILDVePeazJ5iYUKR4tHqO6fdzAGL2TQNk+YIRjiDr0AiQjjiFK+49O3/cPbeGGz7TndCcNsK0m
44y+ULOyIq5U5icdmo6T0X+oFne77RyNjcjTbNrmeOBNVm/TKxu8rwOo3m8KAxNZXSp3Q2FA1NlC
6ioDLXFx4ou/7Fje0hoQmNBqLoZFF0uvM/DLfIP60fPYl38Xm/oQNOKnuDzYQLKZt9DlFiHaUOav
12dl8biJuo4rP3JWR9Wos1TqcR365NcEXMmHHtzOO1OzeNzEWs+ABLpTWNQZr1T8LaET1q5EKkV2
VtT7F/nAxFi7HSOs62OVzQrP5E5VvrK6e6yIQAeN9yyndo9JxHJYmXhrR4JPm9T40LQ4TRrJ7ry6
5Oh38uu4kL0QtFnLCEEoRwO3HCYq66rCSVGLqFKws91f97ZtBkbwiW7SPUE1LRNr0aVQqlohVRXo
tGlGfezHKbwtZTDJSgcS+X3ltDLbIFzUPkmoWuqz79btjWvK7GPpWIvGdd3ITEr3LhogeTEVX26y
kdnEMvcxEb6am6xFI1MKmt5chhvETET5YYj39AosXjYB3Wqe3F4rnKn/4+zLluTWkSx/pe0+N2sI
LiAx1lUPjDUjGEoptesFppUruIEgQX79nFDXTKdwk8GxMKuyKqVSIOCAOxzA8XN8pxrlxiIErx7W
mPfvbg9iqf3rAni2CwlVFpwQZCBajsNGFZPc4E5tTZ9yqfVrMHnWOpbNQOzJKS/F0LSHOu/rYyBX
i3CWWr/+/FnrXmb5TPSyuqSg7taodczFfqghcrcSLxZCngnk9mVtj3M7VBcW9iyivfR2buOSIymz
n/dZ3/BhL/FJ2adaXEhdfqMusSLHT9Z0tZbMY/hw711FIjgar6baevAhO7r1SJ+vlIMuGcfYQLEY
me4hd3nRWdXskI+VB5SYdHHCq2nF/gtByARxCxaAkkkScfGb/oHUSIs9/k1qtvW0eHd7AhZGYRKN
9mycMgvnxMtAk59CTVsyD0dptStZxsKOY0KFZd5AeAi1fBduqS3YG+Kayo3tq23Wjd95T9/cNwrD
iUmf0CTRjbh0Mx65Wna8bv3aKlememEhmfAy1VpyTqZRXFAv2+A9V0xTEbGydlY2gQUrmeCDVCYl
9Ys5u1hyUoeiDuYdUWBuCLSdvquVVZxAd7+WPy0MxmRlgaZxBv7tKsEzKfMj1xInnrH7iic8Eyc3
iIF3eOatLgnq4c+qrEFgw7070woT6DyE1UzxEoFYDUXvzJFH1pEvYd5u2CBWXggWrGOKLrcDznBq
ahCw2Vht/Ws2X1V+sru9TpdaNyKSrspsyMDxeClxub5ltAl2hSzClWW05MtGRFIZa1EtpLBVapCk
Dhq08OlX1vVf7+q8CTNLkjbtkwoCDrU4iwllBgKPTSuRbskDrofSZztZVs12UPOmuNSZt7FSd5vm
wT4dEmw1eB6ArOZ9Q7h+/tln1KRypI0kv1RtKqOyrXVEZL+/3fhCtDbBY5bDPFUEY36pG1dsfNnG
Zam3/mS9T8h837nWRDcHM+ii1EyyiyqbB8BUDyiROPTAPNwewsL6NDFeuHrJGhmM2UVkgWoiyIIM
5TYPvWoNJ7pkI/fPCWAQWqr4pLJLUoptJSC0XNV2tpkHr9rOU3AfTNAz0VY+z6ckg4LwhYAZaFOS
jG47POse7rOS4Wc9L0OUSybZpfKnB8CHup0NCfr7GjfRqJMcdSMFTS4+Hx4bXx25nNeUERam10SJ
EeB9uVe6CbCoEI6r2tnbNFO7hpFeCD8mQKwIBloNwZRcuFsetEWO2mlwR7XGwb7UeWOPD1QJJR8A
EIGg899z2b0SbvXp9oQu9fz682dhgXsJ5HwzoOzLMTx2k/cQuMPJKa3vt5tfUIrwTFwYqNYhApW0
yWUg05eiktFMk8iXX5vpvdW6EQAbGwXNoAk/vf3FpQEZbta4um14bVlxUMrtKOSD6zebZKpWsrql
qTCydscabT2EaL7WTR6BInmIcsu+jx/UM1FibQ4YLlha4QFpZb+tprE78i5by6mX+m44L57OVZ05
zIp9u3qdefrCVbi7bfWFTcyEiCWVTOpEO1Zs+QRsyqFke1Hk73wr1ZHDoDuVKL6S8C6MwmQhddSY
iL5Jk4vwbP7YB6IGcD2rVvLdhShtopQnKxjJVPvJJQvwvkYq/clrgh95O2yJonfxqHomJi3N4HIC
wPALoVVe42079N72YDmao3Se2/v2MxOTBkTvEBI1WnEyzmrcptgJ+Db07uQYhTbZn4GDWOBggo2w
mJIAwPdQQGREJe9uL6cFJzZlm4keSAINKisu8mR/dWKZJq8DpVYy3aXVajhxymsf+BRMsqxrFdkg
UYmYVX5SM9/ZAQccILwTeuuZEDXPlbTHbTn2nUB1j6BsSQ9jNlt7f1Brqq5LDmG4NeUKCsC9tOJK
ExmFudQARK0xLy/MhAlOSz02ZFbaWvFcpNAH7E9l0R1qu70vqTNxaZz1bi6GnMVXOXRN+aMYwYmb
T/dFaxO+ZY+TpkOFjdOzp5Mb0F+CdWvI0oVIYeK1HEfLjLapFU+oCAF0/gTauzTy2v7ch9VKrFuy
vuFkyuvAspWMPC4K8VAk9OCn837q+jvNY+yVMg3cfkhcbGazwkN2kiVHy63X4FoL69IUkwbdpmhx
KcHitku6reYQg2r9dK31BdEKzwRreSVWpYNyViAzQ2iNVVs6FLuSHbmyo65uo4G/IWERTc0cseFL
6KoT85ItDx6d8M1UfKV8n6Em/Xa8Whqq4YIug75WN1YsDvn0sU/5a9elX243vbAETBiX1/cZ16A6
j/O07k+hYP2WZGl/7Kt07Wi4sJJNMFfZ+mArK+DjxB9tHA4hLsG9R4tWJXkLkAzISvKrlPl947nG
5GcJZ+OlkrSuy+NSVw/WaD3MubyEeu0df8lcRqqctC7PZ8F4PAflXqblJvTFZ0D7f93u/cuwK89E
dzVBlRZgK+NxRfvmZy4ydVTYaqMJolf7AMjNHS4U842oQnuDl7q1q5nfu+rfsYPANf9ptcH3ZFj5
ksfayyLRPnXTJz5kW+6Oe2uwtuDs2KQ+ZJN1s9VIpUUZbPzyUOi9SAs8T1zs9ItLL0MynxMOQvv+
SYYXpdLt6A3b25ZZcAETkCZ10/mtR3lMWvsAXpK3IzLxFfdaWqBGnMogxVdkQxfGdJ7euSyBqpwF
TLk3fsyv15G3B7C0cgwTQw+KzhmfeewP3tOQh6+q3o6LcQ2wt4AxMBlL+YA7kpLJMO6L7knUwznX
8jFx/MuQu36UQskQ5Lvfbg9laS6McBTWQW0TS7GY55w/pNA5/TQOiV65a3t5NlwThkbFIJVooZMw
g7ulrRIc5Io4E+4nrvXKxrT0CeNObJwBIy4sGsZ1qB7GMD23mfD3SUVPI+h374pErgkY821cGBbp
HMZ5ne6Spp22ZWKXWxJyb2VJvTwProkYS+qst1IU5MeD3RZR3kEPptf+0+1JXjhauyZczJ/7mhR2
z+MwsT+R1K7i1OK/wNnXbeyG8S2Qp+0xa70KZSled+oTiHLc/vTLa9k1OU1L3NHooLF5DEGg98R5
7Y9vwbaIytsKuhlk13b2yoeWDGg4fu7YXpdmCLdTz+RG87TbTC5ujm8P42WPB5z7z6CKqh2npSiN
i4cKSK8xRH2+M9P0KGuyhmT+fSp9KXAbrugLTUXQIwnqqxxsjV0ETfuNM14K+5B4VTQGxY6lFx1c
Y3XG3rruN8CmNpA72TTi0WvTqJvZBmlm5LT2KdN70mJiRbst3TfW+Ni54bauPkuyxt33+ynkhf6a
kDHZBCoFxzUS8vrd1OJJ9dW1mwMtd6pFycBYHolPce/xcZrkU9DRA+7VcNxIXuWJF137x9aWt4NZ
eKknRgxIcpJdWedZ7IbFA7oS8HrrzW9KRGTP+4hqhj12NJLMW18EUWCtUbn/rk166btGgqJS3RWT
wIwVeQlM9StgB8jcbguMr9T7ICVRj+rGVvFoznYscbekK8DXR/eyvmStfpVV/kZgV8If2WTtCvJk
F59uL1iy4A8mbWqTgFjRmgmLx/LtBOVQ0qEKBZ5Xz/O2pHWEPT8v9lVFDtfMwHf3LdhCJ7ZyGln6
+tWPnqVuUBGplDdeE/rKFREUs4ooDfI1X19cetfPPms+LMhctfkMJRT5tZ6+pjbZkOIrlwfq7nu/
idvmqRp4NFQ/+/BSpsW2mZD7VxusOpCIrtzN/L5qe2n6jZBjkTZxQSxzTeXxvGCTCB1gbI6q8Xrd
97Em2QnS2ELYMH6/EzNUMPW+8z+xIruaf+IxThuYe1J8QiVANPMfut2jwG47D+Hhmk5cF1E1g/jU
uy6R9YW7NDtXP3pmvmxypUZRTBBbQX1kTSE3eZiuocOXGjdCpQzztCyyhMbczx7VNOydRN0XhU00
nk4zWlM/pbHumzFiInhFlLygumSl/YWum5C8hqREz3NO40J+AC7isQDh6W13XGrZiFBC1twO8ozG
ZaaGiDn0wfaq17fbXthiTcidYLNDwqmhsdsfdBhENA02Lep7+ZfWHXCvbe3v+841A3u2ajQnorIJ
rO/37IsNQdwtWKFflWV5sW2HR3SkJ1R0N9Htry1ZzIggpQA3YjcJGtMst+BAQQ9aENAo3Nf69avP
xqJEqRsXiPk498qm3GXFXIH/rehUc+dSMmIDd6QAHY4bxHkP9iCL43GWheDOvd39haTXVB4fm4r5
KZloTJrxu+bupdPNRxcbXJPwldlesr/hxhU0CyhxmB9bkIbeK88LtzKl7vb2AK6z+ELoNAF9RZrX
kiSJH7eD97YMq7e2lChI8lcOBQvNm3A+8OXXaUEdH2cNtrGs/ki4d2J6TR5jwTYmpM9SeIT1LQ+9
r3W2TVsQjIVFeF9poWti+RhLqAhlhs4P9OcQsiTy3Pv4ul2TmHUuC9JOA3CZ0IW1opC1OW6H+rVj
0sKyNKlYS8ft6nLAmrlqeMiHhExhss07MqEGBtCcV2NjB2v3aEtTbHiwG4QuHVnpx5pEOOXPXQQh
mtuLc2l6Dd+liar9vETTNqVjZA89LhGm8r6VT429l8t2sC3Gnbhs6njOhkdSikPir7FeL5nFcNss
c+q+m5QXS0W3E1NvBT5D+Fr5w5JpjDNKmE2KQgzEje2h8iOrqi5un9P7TGMC+WDtzFaV68RNpraO
VDs+e3uvEyvNL/T9byC+xm+k30xOPMx0N3feQ6r9lXi8YPW/Afg8SMj0LHVjv0Gxd+6KcCPmRuzm
wil3dy1Kk+qzxbtl2XuWE4u2eZiJPK0HhaXeX3/+bDOs8xGoDxCHYp30Z4Cgn5gzR96YHm73/OUn
NNdEuxFs4kwPE4mhpPWh8NNz5Xk7aOoexzDZWaW3ko4vTa/htbafNU1DyASNhcnb6AyCn4Vjk5Xt
cGkQhttabuNYHk3teOL1mwoQTT7lF1yibP1ZPVT1nRmub7ivbFu39NQ8w32H+WyBfROU9V2ybaB+
txLdFipDXN/wYb/Uc6oaZ47JNG2ylGzDNHiAYGcZdX2xoRZUT5zmqeP9gXr8LSRtV/LUhQkykXFd
11VZErZznJI8exfmdHIiLkDpcp9/mxRsM+5+USg56XjK2VuU1x5a2q+srYXZNwnVuCMAbIWGQFzL
dlfV3kPBqw/M5llkJXW9CdS925oJj7MZXoeAYR5j5gbbPpRIvRr6A4jFNY6wBWc3sXF9MM0FZM5g
JSVGFN6xR9ZMj7gHeLrt7UvtX2f/WTCZSyC9wKyrY2DkgKax6yJWRSOPbuqUx9ufWFpIhqeD2kEx
PLtrvB/0Ho7N3bDVZbrG4LXUuunptlU6zWSPMa2D4j3Rnl9F1ArCu8AWrgm6A81h64e2HOOeWfLB
hgrUmbbufcx5rkkAyWblpZ7fwDQg3qe5dQB56Yp7LUysCbnzOlmXkDvWsWvVWQTdl009kW9uoO7L
2U3YXVvWuRZJqWOasMeJWK976E+IXq8ljAvzagLvcke1XauEjofBuT7oFsN+oji83l6TS9a5psTP
lr2wGQmbIhxiGlbbLuseq4KD6PE+EWDX1P4eWpfxRqghTm3cqaKaCCUgiZIr6ctC3m4i72ilZO81
dhdrX+5TYl+I0njqmB7TtL3rbdo1+dgcz6dDOWsZ56pPNrqxj0mQOVHCycpT09L0Gm47tF6vncnq
Ys+qk42XhG+sPJ13t2d3qXFjW24DiDDndi3jQqlvUNxJUOWLW7P7Gjf2Y4sNNip80HhbDV9rpxeR
Bb7O220vLEsTbFcWkAJFaJRxVeAmOG+xYfUzQn+19grw8iu3a0LsSm9C5RNPJLwqsDdeDhFH6T0R
zl5ndh17kC7PAeSISus+Ym/3b6g7XYmkGzAiNgfZnrjCOqJgc436aGGiTbydLmqw1QyoT5K2fE09
8p2Ew5vbU7FwTWei7Ga8rk0alaUxF8OW6eaofG9rt/LgwtlcG/UI3VqdwII/m4A7XM1hlw9FF9td
HleJv1egJxoq9dnJx4+3R7NkKGMPxu17V4DXpYudIL1A5eixBaHj7aaX1qzhycrnaQOYJnqfanBb
6DYEba5XoGLSs1ey+aXeG/5cgki9bayyiXPil2+dJiuP1weT+xzaFMTWOa1LP7GaWE3kKan0sbfG
z7dts9BxE2Pn2WBVL+ukiQFtULsslWCCgB+sdHzB8ibEbp6bFi9ZeD+RXfoFakRpRGz9jtXpigss
rEuzqCrgjFXQbaxjyHUDp7bvlN5RzY+WvXYDtWSf65efbcOINQWeZHUVe3jjiBtSyLNNxH38sa6J
42vG+Vp4PDZxGjIeBc0E9QLrizus0cYs9f7682e9L9LCB4G6V8WlrYudSmfvkARDcaf1DZfl0PEF
ssNp47Hpo8xF3ZYfB1N2ntv7vMpE8VWD5+R4nqlw65qi3AOaOpIeQZSXrF2qL724mUC+oGAUr6o9
vgAKlDJEeQDfT+BV7qdPA3Mjrzj51gdbfm8rB4Qv3YGkUFTPDk3mb8C0EIV2tSslIMj6oUvHDVag
69oRVckGv+SJdNvrr/h/VpIDPfcEu3hrz7FLnmXs8Y4v5hw3vWUcdBZ6F4iIwgUauSqesnBCNbF/
fJpLMltMxMB07OuW7z1L7x2/fSBzvQGt7qe74o+J/7vycrdZXwu8HCr3qKS/LfnMVtbPQngwudz8
KWMO73uBwI8MS9X0IR+DLxPln0O7WItxS4YyIgRCc9jUKscIlPjpkvz1ZEEUi8EPSuqCSALg+pVo
usAF7poIwEE3UEEIZBVb+pVt+6egcSI9/l5swv/gMb0bqzcurfFCOkS4ar7TjEYUAbouZLkuqnhK
BJ53SZ7QfTH3ef+z1WRsvoM/cK1M5OUZAyztz4CVM473QNDXg0BkeBdU/A2rg1cdAe2ix+57CHSY
EbYCe/aa1E/oue/BXNdBz2WTJ/4aYfvLjumYaMleZCBqp2o6Az6Nu5ax9naypkdQ9N91rHVM5FDn
g2lMBsQ9j37wuaGQBeBT7Ff9XZdqDjMCS26rJgV5j3u2LLrztP1Ih2ytPurl7cgxAT5kTkJKq9A5
d13b7nQ4F3uG5RrdDiUvOyJ0qv5cO4MrEbHY5JwbRVDE1H7rMmsDGpydVPYHqF9/u/2ZhQk2+aDy
ivLKralzzho+obh+PAeebLe5u3Zv8btC4IW3TNtYoLYiPg5W2PZmmkXXTQPImiCNCtBeu224AY/a
6H5w3PwweOSQ2UmUT3nUYYcq6ymypw/3jNM16RBTJ8gnUvMilpa14zn75OfddpjT7/c1b2TMwpt1
S3I2nQtxKlv3qdPzzh3qNdDIy4vBtY1lnLnh4PLCms6yC0+FJ+pdplDDQEvy3kfRDaowU3LXXa5j
YlLZXIyDIvl87u19MZVxr6p9P1nRZH8jiffzHnOBs/PPxa083uKtrJjPtIEclFtBEMIavHKfOHVx
p+dfTfksWbRr0FxMk5jPEDVpN7ocy4MMvHwlWVzwfROPSkduIcftp7OfNN55LMHSN6WOWrmWWGr9
6qzP+y76MGyED+IpXHefWNEQSCvN0/a28V9unZjGd0FDIZwQgqYqm2QkE/+hLZyV1fPyKZ78iQR2
/tMVk9M1lNbnoSlI5AJQ59i4TPnPtL8+o7U+lJ056TeEgjXCL9VKrFwakZG08IrafoFyiHNVBGBq
rfEYJCSfDrft9bLzQUjlz9lgNhOoFp7UmfSuG6WlFx6qqSC7QHT2MQgt8aTvfbcnZsrgTmyoCahm
zpMk/LHMrO7o9B7KC9pirQZgyVpGQNa2pwaLEXWGuq0qIt/N1Deau+3KjrLUvPOnuaAiEY4A9cnz
0I9hVBMLFAB8WtNneDmlIma+QKmwhqKeuzMi1wQV5jrvzgVX1sEN03ZLqEdXrhKWZt0IuVZtVWoO
k/FMMpCibxpvHA/pMLibmY311oIKy8c2bO+7fSdmLgF2hAaTIsmpqkdnmyrIbDb1sHK5vDAUM5Xo
cKPf6nkgJyd4BXrjbRm4j1cgtDvQLxCR3992k5czCWJmEiO0+AApwleGXkc8KL6gAASCF79ut77w
LEtMwC7tXArWKDTfQCMI2PJIC/+QjSoC5Vnkln3cXtFSxzQZHmT9cPujC0vZJJespnkY6sAZzmwe
sx7Cdpl1botgrfxjqfnrz5+F+SnLaBJ4tD17VSPEBqoajgY6lquVeV/wldBw9AKS4rYWLqQQRLIH
qPKHsp0InM3Hsqrv2gdJaDh7KjqQ1CcS7iiYNe+ZzrXa8AT1BfeF9tBIrIKiFApyjMMZrK6Pedl/
oHyNX3zJPIaHF47WfTXJ4WyRqw5OPW+qufvkJvrMi+Tt7RW04BQmZDZvZzBwev1wDkey86cmFj7b
INO5K1EgJovl6AMzULF2OPu+9abP9JtSdysHs4Wg8TfYbJVy3KR2w5k6/EeT9pesRHz19UOixTkv
s91tAy34gMlWORAnoT7ISc4Vq99K/SZL+UoAX2rZ2LZLKFSqPkzJSTDxmHC9cwW7Ly6YzJScuLqs
poScgLEukWr4x5mKlYe6hWIkYnJ7FxA3Sj2OxiHbrkEQlr4boQPVN27EoMOmZLa3rGYjO70vyjW1
1iVbGW5MSTfZIEoqzgqyTZFsQwblL7GmXrjgaIHhw3MS5C6ps2vr9g60YVtps59zZr8OHX7fYZyY
iFlX2VbDA2afQLz1lnnW+0AVKzktQzj++wEWqemfYTqr6VgBBIqiobzhr1K3oqhKbb9WVdZup1Zk
27GsNOJrHhxKpaaVry5MiQmidXu7queA26dS5kfACbYo0X5/l8+ZCFpZSJqD7Y6cOKHverc8KyjM
rMTrhYBnImhzS08+RQHYyc31N9qzuBbVZer4Gq/L0mQYXm3xhiZVArOInrypu+YRQPhXthg2cJZt
IUCFVuhDktbB9ratlvIOep2fZ5s0QoiqKgcD6kHKNdviNW+gSWnZ7DC79OBV/sexDF57otiksz44
UKi9/eGl+Tc27w6k1nnLffukPetr2k8HNbHDfU0b3s5AZyXCAk1DFr3DqwABrev0/XbbS/Nv+Hrd
eQMSNM8+FTXoaH33ycmsjxQyF7ebX9iVqLlnuw24FULXPg1evu90h8CeHGWaHWpeX8B9u3J5sDAK
E2qbjQ7wux1G0aCQxk+Tc5irqJP+yigW5taE2naDa4ETB82zOd16qf0AobOV7WPhAG5CbW1ROUNJ
YKDK/oDXH5VOUT29zyHOzJsU/GUr07w0gmuof+YVoAawWqT7WEJd8cEi4a92HL/enuIl2xse7kwo
GesyGCcV1a5NAqiCys1Y0N3t5pd6fv35s54nk0p9r+nEuR8ssAQ6lOzmVK5JESy1bngtBKrpqAoI
nIkGghZBwtJNSZI1jd4l0xiOm6bO6Npd5pyY4p+pUzy5uj/UgV7JJhdiq4muVWE7anfA2ulRTSde
Df1bqwcbAv+Ik1yaffeKYCUALXixCbGF8iSTw4jVQ1v60DD/NLH+pEr21bbJ2zAs7/NiE1HLrKaw
GVX12fHZgFc+q9j17ch2tkXWQPML7maCaiFg69mWIBhJeaDc3pGkPcN0dZ5FoEXRjVq7IFiYehNi
G4ZzltfFXJwZKpVxPR5+Dgd5bEZ933ZjAmvzzKHcSgSO1xx8nCir+erm+X2CbMQE1Va55lk4WPnZ
kRHhn8CtpOXn2+68kFuaZJOBU4OiRKPpsZEnF4+5vj1sWmvEo/bKYl1waVM12A8hmhK2aj5J1L9t
If2WPxRz6K5sBUvzari0tpyC+4Tl50HlF+mUv2aUWUZ2tsb/sNR7Yz/uvbkIMp5X584RIo2mMill
lACG/OG2/ZfaNzbk0h6HsbBleW5KaR0LF6zMdEjWSsgXZtcE1eqkkMyXRX3O8+YLVBDfu7n/ukHV
sA708a4BmLja0gLGXuhqxrMNoKOTM9iRk3n3bTYmqHZu6wHHAjGfAj7vWp2/CQGfXsm0F4KoKXTc
hsKGBqtVnUPC35e+fRY9ZBImJ3zVpf47uxT3RVETW2vLMKxB7uacUG0RfKu8Qp78Lg8c6FziNvS+
SbiurmebMgh4ENVIV567CnBysEvpfROwNea1hTVqgmt1adkdSQL4gKjj2ql/CSE/3ddxw31H4CAB
WGdQG0QNO+CWOtg4clxhUFzqt+G7IQrJvBASxOfa8X5Al+ToZPadTRtu24EDgxOtqvM4N8DaQ0Px
AHDVWpnOgtuasNqg93OtcSo+V1rWX1gt7LO0FFiro5JR6BJDo6dg97mYibB1U4UiDZjppLjclig4
jUAV7q/42EJ0/hua1s0m3xtRkxUq8Bb0QCeApKHA/95ePUvNX+33bNnnUB7sUYuLlzgP0TMCmt/L
Qf7YBmWZRS2idLCyTJc+dP35sw8FYM5RVSPrc8CA5Qw7lm5T7k+fc6dfO/gvZEImqJbLrMhbCVNR
8YOhorUL9oO9r3W+SeQQeWqthGMh7JmEllk/DD1L8B1XVA/4SFft6fiJltYlTX7cnpYFvzO1lhlo
cuYJ6iBnOjavfT99E1r+WtRemgnDp+vCJxP3reKMZ9GjkxKIYjmfZnbndm9ia4vAckoeOum596FK
b1k53YFfak2TacGvTXitcHRQNSAEOJd5BqloPfRbCkx7RP35l+QQD7lt/wUbmThbN7R9xlOWnZ28
/xyAKCfo6aGZ7ysoICbMFsr0riiBCj4XzfhrxF45E2/l0nxh5Zgsmc0A2mEry7Iz5uF1YNlFFAi9
dsW5ZH3DiQX0nDzeqOxMJv2zHrqH0FEH7BGvGgAyb1t+qf/Xnz+LE6mXk8ASo3Vq8gwXHyojW9Lo
NZ7PpXk1DsdJL6wpmXu07ov3TdXtAlftvFKtZHJL9jH24qxMIZYIafdT6iTJ49Dk+8znUd/0aexO
zf4+Cxn+K62ppGk4pOdkcD+oqnWiruvXtpsl8xu7suLa9wKvSc6Vk+qtVaUXJ2nnlb1swTwmBBYg
Gy+hyiUnK+ienNERG7sPZMSrbJOO4RoUY2GOTQRs5Y60tnBHe551VuKaFBzAtcPDyJnLt79n4H99
1/87+Vm//u+bd/mv/8Kfv9fN1EGGvDf++K/Dz/rVV/FT/tf1X/2/3/rz3/zrXS3wH/NX/vgXaPff
391+7b/+8Ydd1Wf99Eb97Kann1KV/e/W0cPrb/7//uV//Pzdyrup+fnPv77XqgLJwNNPqJBXf/37
rx5+/PMvyHQ9W4TX9v/9l9cx/vOvjeq+fv9a/+1f/Pwq+3/+BQ6/f1AXYBQCyU3KmHONzuPP//4r
9g8Ia1KH2CiLxUxVdden//yLOP9wmWuDr88Giyr+IRazrNXvvyL/YEEQAn/iOYHHbGyz/3fcf8zM
/8zUf1RKvK6zqpcYyG/U2P+8nfg+pa7r2BT/RTc823zNqDRF2QcPnC1L+09lMWygFv1kpVa9UdMu
g/LOJudPbjKWUVIF71zPD8DNeSiG4ZJ/Bgj/0DX9J2cMs82kk32QexkwN1HptnmksC+kngvSIz13
uCdstmmYfG0U7y40cEo8oOHqlpdqM/dURlMxsQ33INIVVEO4TcIyBd7Q0tFEAXgP6Wsdhu/snL7q
6fV3dPED6fyXMNjKYV8q+1fdffR8/UHncwV5UVxBkwZspW7R7PqPgzyXxPL2GZXZMfMiL2dsH2oc
zjowXvmurXeTq7po6OazmF1rJ7g+ZLprtjkpm42aAZlI67dFrhho9ilU3wltNm3LBdhIT8pujrka
9CvApp1oCoZkM1VyV+es32cyyXC/VTcHn56qrISS1MCdbbabGvk5SWFJUbSfmtYSUSuQWg5l2O65
n+hIsQZMyxDYjopq6iNyrn09HBzwTEQjmymkZ/NffpY+WLqXO9QP5tt2TNudDJovjZVD8rFPoz7I
5VbboGuuE6jKOl87cun6bnhA8e4ALrd6O5U5jTqBUvZ8GL9MHtmUncrBCc+/z/MMO0/dVuKOejNb
UDAoUvsD8EhvRDfaUaC78JA7TeTNfVTS6pV08nnvjnzagGHmIkBMGzVUXbxx/iCdwgO/GSZdlwel
k8eG1g+K5z9QoHgEou6qWncSEKmOwqkboua66pzw5JeWv2mq6TTk/pe6KGMX3BpDlqMIxN9fNk2X
Y6EwLaKa602Zpmdc3o+b0HljXUtRBp5tpE9ed3bpR9n/Ye7LuuPUtW5/EfsiJIF4Baqvcu849gvD
dhJaAQLR/vo7obx3Jd75Tr4zxn24D9ZAbeEqULPWXHOq5mvXJs4qSQvlVXl50/ZrV1sPLle5B7sz
CyC9YvmIZ/QTRDiIpPjhuohyMIK+cAxPl8aDQ6yrsKNRYOlwC42lF9NdhcR9haRH7PVFjUeJtafR
GXK/dN4liQ5VV39VjZlscXpO8TKw+TfBg6Yde28C3JU24cOAraFnxSyfn/QvZV3eKNN9SOP2K6Is
HtICNO2Fxa+Ezt8m1qSeyrE2dNWwJ6XcYvZYk8T8YqnuNDbOuiwQZKv1LZSuoeabiQfptl7aGRra
iWxb99k3x4D+LkLa8VU7MPc1BR6j0YYIc35MaxEU00mDE8TjRB6Tcrp1cVz0oLby4Oqp3rU6eUkg
VBuEbNq7kdjVBqlWXCuxkVqZQTIYiEOhvg0VpIAAN5DVTePrNDqkjXyZGL1NRHw/JlbnFQntvUb4
rRN0yusH57thly+K2COCbK33Ms7XoTUdkp4d46y77VrwzKUpBBoROJM5Xzlzt6KNV2WVvUD/0Awk
t0FBh6e5VNOmjtXoUdHvytb+CofIPe3x+MKzc59oSb0qXdWsmPz+aQSv0B9W8U/wgPOMygjHrI3J
lfHPu1jaMdZLXViBVtQ3SbSfRpEFRRp9H3D6SpzwoSHZsajKFcdJ/7y//a/W3t8vq7+sw6fkvS6b
8of+vPj+71r9f7hEk9nj+H/+Xgr/tUSfXts60Unb/LxIL33Oi7RN/wIe27QhD2XbJvg9sUc9r9Hc
/osLbrsOcZjpWNbsOP9Ypg1i/kWpg8Wb29yByWeWUPxYpw3L/ItbnHEX8Qecm1iy/5uFevFXXNZp
YYGxjHBC4BCxCSH0s7e77BXlQ+4MPunVl0T3N9Rx7hhFnNjQNOtowtQ2KqL8ooLaW5eoHS3Ura0g
W1jWTeZZRvrDBS69pcyrrDdH6MF3SeaBz3+lw6nxCqgFmUUnPasS8N2+klFtIzmcbJ3sxxqKXU7k
CwSXVU1Xe9VgmRDTjF8RqQ7mFeA7M4XpHlNuFrR27pMES3irWbau4mw1IJquAW5wRVVme601rcKQ
KpABhH949ZZ4/89fkm0y/JCuyZx/ofFzA4tkGqeYQqAgQGwvNOY1lRSA4ffXRdhjc5M+lGYbtLCG
x1N0aIl9Raas8qae7LDyHegISWNulVdchCezqHcNq7a9xMQxDXYACqkNvurI67PhHgo8iOULw32S
pBFwlQXon+xNGyZXCDh5x2r+UMbNHw43n0KyhIX9EsMx27I5RdQSHoZfz4GgphwUBfVfAO3op8Rt
rhz8EiYEsHLb8aiZBVi/11SHb7TQG4Rx3ffD+0/vzccW8uct4ye8xXIL3GHYgyImyObmZ08/MB5i
iCOnCsp4uIndfNuEYssr+/W7VcIfbIkttTpflvXKEs0fnDGLgfLnXxj/P/5pSP/O/z4Vn1FpBVEW
FhiBnVlor+OJwCFzMqcXK7f9xml8e3yUoLaOC4VIdbGKoho7F+XVZr1u8vUk4wcIqoIvHyuuY625
jBAMW615f+dgwSgRRteS8t50Ji/zhtJdlWX8h/M7nU+K//oHBKYKvMwE7BGYZ34+yEejncI0HakA
0Z6wfRdeNvbgH04G3+n45GeR2nJr9Jx62oyjA1TZu6jWYFavYeUUhwY625atvTAcgsIqvKmM9tE7
wLxfzH7dG/2+baab0sGLnZIePodwIyfrPhn4F+Uaf3jbPi10eBAcyxaMcfwYeNmg4PPrv1KEvErG
vNUBK+yT5RiPhW6PRsKfgGB6Ham1NVrztXWiH43N/mBJ+Pd74FBKMLM6OAMxQT+zilkToqVJB/+9
iwgAzzLpc5yZfkkhWFUX+dqVuyhfH52432jAML1BGX9k4Fy81L/8lLgHhluYj/4ODnazIfQnm8wU
GwPDjIbZJCEpdlnFD0zSK6wV7262Bjr5uZH02Wi73ut6+8ZViJ5qzQTnCQMyIe5IA7DpaU8CyYxJ
V1owL8cr6AEZali3vKZ+LXnuV7Re1VOBydp+n2gIpXidvkUk7LysHhOofGNU3cgtm7ZQrTd9WOd6
v6jxRPexBPw6OxBwMfXDCxzfhSlO0ppHNu135qbQJBPQXLYmCTWF9i4CeHGEqogNMlm/c9cDz0qv
bvkKagHP2jkZ0XAaJX2K+uyBdMmhatKDLK1nPbJtQ+nWbNgbZs54utKdOBkVeW7s5ghWn+vS1XdJ
576bgj0Jbb+nbvIQ8XQ/hveioU9D2N1FUdT6Tau2NI9SKKm8Qlf2RzPbFnFo1V4hihttbOyu9l3Z
f1EYuKoHDYwUfQ6d5kit9k5Z9NXps4MBhoG6lH5skfUUWhugJkFJbMVYkgo70C3x3ZG/R5W7K9hY
en1pvKps2iZ1/tAT/JKs1ncdL3YU1K1VjxaSi3tVfYtzJygUDk08e5AyOcSm+wgIjBfl0SqroXJg
8vehxEkVf01qPQ8530YRfc7DIfXwvhYEqhURfXIblvsywhcXqbduuktr1NtZUnvZ/G2CBJ4aEDOQ
EzjJJ780ARHiZvIDQANYa9i46ml2VQvnMW35U5OZO4u1h8ypcZ8m+uSd/FboBzvUd3WGd0MqjUU7
kt6Q0G1JWy8z29KLeJVtE0KeW2fVVmxfqWHcqUpsIru7yWNEFjMZ/YBCfZAPFBAlaT6XjDzzTApv
Ykx6LmVXheGnEnNNZ02lN8X0dSzN7w1IltIerMyT1d05AgHjTVJ4SYwPXf5HnuqgpsZBVBYOxclB
xjjhtIbYMZE9VANQez1sUPYVHvin0E53TWWu7Yzs7dbUPh6eydctf08bWAVmv7mCST0fETNhhHjX
rR4XTfwDM/sPMZDnyTY1/tck8Wjf4eRcdlgjrPiHgOB7mfQkkCWsFay+TyyM1U2ZAEFUcV0qechG
DWmM9CmKtryt2pUyxW6M0i6oizL2wilfGSBQ8BFmFnvlUB6jGLykqcs8nFh4Q7ZM4kXsCat87VSe
1uYrtv8V5M/2wrjOzTCgTbULFT62NXLDM+wQ3rdweBDme+1EOKP1Q+LnNNOeGyceq6xX0eLumyrf
9zWY2Uccf/yYbqLcUcHQVSGMAzLoo6H0injvjqL2khLuhtmvHUbuYx91MNI4W7zFt1llvw9MH8uk
xErYm5u+tV5toU9lbGxxJ0BTjH3nRU7mJczd0zibEFSVIjCllY4vmZ/CCmoT/RKbiCowFHuFhJ/l
6dS86ugzt53Hxhq+uwMiCCW+UsbKzq+9PKXPnYJOEswrud8gtK0MESnpvGONgPGlcR7rHidQaIVG
HGwzaXqrXy0iDa/gzuPQsNeyzTZTZ94mIXtWOV40EEYXDTtAYXzyYN4/FPW7Huw7NeHLGuK1yyzs
h9g7lPQsj0FsM08Q3+r0Jh7oVt/hPu8ZgwxBEiSnNBmu7Mb1ItO+ibnpDSICWZIlKz9NcXZsZ39N
H2LXKtgujDH7mvVdVdNVkemj3WLdM9hqlE5g18ZJtcIvh/AHiQwcfhMoMll5g+Ns+kJJFERK4lWo
jF1rsROCo7iX5xB96GGVLUO+KgjuUxi+HF67Svt9Ph0Ry+xzzfeIZhPYvbN3KHzB65krBUuUfMsF
/v0wTKXXJ1B1qCosCfPSIyV7hjE8DJpcfdPyjuvn3iI7jHgtnLb3kh7Wr8ngT6ZwTyV5sGULVpwC
jDjiETSUWNK09cTt4TCSeNMN7h0Z8apSybTX1GzyeD+uWEdoEOVT5qky/OrOa45Tuo9Fg1sC5OSe
pem6oLHh97Ue1vDHA+lYlB5Jsy5wpu4IvecU5pj0S+K496zKb8qwD0Tm3oRWcU1gM7T4hjvt/R/2
sL8aweetC523kTDFIvCb8s+BV67qW8QOEh30cf5Qu23iOzHD4mutC2ZtrM4+TZF9A+YsEAAP1ymb
rqiwdxlLH3JMp9AUe/3PN7S4/z7tJQDKZMsZUzjOZ//UmLVJJcEhEbSh9Szb0YszunVcbO2uaMMR
nh2SyZ9nx6lhz8Af5J7lelLMbgKEifsh9A+xkyyuTQLe/c4mXpPnBeZ+TIz/+U7JAkL/5VZxAsUB
RMAqbQvL/sw8YHOBiM6WuRBW6lcIsP+Sk26FMPG9ZrjvRMD0ahde0ydbOcr71hhPThb5SlrXsqme
SFvgCRTYoaVXrIbogE7oilfMK6P0elapgTgr5l39hYtuxRB+HJf13uqnVZ2JoO9i3+3NFSA2fq31
D6Dl8WDWd2MfvUb28GjRBwSbjl7XxkenbPdmr5Fp+POUYlVzN0ZHv/MBk1H83BY9Al3psI7pcAWd
Bw/2Yq8Te228jXWM7/s2MsR1HcoAa8YhrKUX46wdVjg2Q1G0hB+ltoYfnSkQGl0wL7PtZ6NKXiqA
uVZaQMGqiH02RPdd3L7nXbE23SJIRLLrNPOTedM2rsHkF7h9tDPSJPSaLg5A/33oFZ6xWm1dXb1W
ONGQzIZGSukx7T42+bg2BuH37Tug4reWbYA1JT5W/aPJEDhY5VhPBMAKDxBUW7tV8S3JittWFXcs
g6w9Y6eWQOshMgM6PWJO3obGa1MDoO8Ma1WagSNJkPf2Tu6wlTULax2H6dHmxsmk4w+3CDt/ovTY
5r4dYhEWWeeFNX+Iaiz+aSeAq2yGq7Qnt1RR7Bvx+8NkkgSOiE4UK62CXkirs31Rj34uRx+UpzsB
K35UVZ4cWw+UCsqzsvZN0Gqv9LTpSn1TsDYwp9EzjPY0qPToDvqq6flzNk23lsR2AbMUUXXu96Pr
eGHf7bjqPxhX/iub2v/kz/r/0BI2Y/H+Z0OY/1q8fsPsdPZ7zc6tuf2Hp4pbf9kwNDmmaeJAx372
VC0+qA+7l6B/EWYKwSCMxXA1G8s+zF6M/GU7cCmBzdGeK/h/ZfT6FUrChGXCAYZAS3iVbNzTZ8G1
UtlTNGLLeStSJ5++dFoYe9uS5RX4oMqr2qgrLKRuubmURdKFek3Pyo+apSFGKU9ZKyyIoVrz1NiN
L4Yi8KOzcLoeTJlf/66ionm9TWuw29GMkUPkth/JkoU71VIeotvJ4VO1FSV8rZj19VKu6BCtVFPF
u76C3lA7J1UvcUx3B3OzZHsXBEg//bK/MdVwmB9/MjYs3x/l8yLnODAWmZ+nal71NgzoE7sFNekt
lof4BICRPNh1CwF7XgCWxVzIYs9JCw0RL8nC3K8zmqyIYORL77SvIKU0voei8gRIJt7dqUOgPXht
7g1YfdbAZNr7DjYpoNI18QQz2DZKBd5o083UoXLBbO3hlI5AWkrxk+j5cskv9UviOLHeJgXdfm43
MSvCJply7HKBVlpFtroLIwBmRVylp7Iy1AoepfRL0SbfE83C70b1GKeswVYHxpy0yMb7mlbTWqRJ
tvrPX6wzgwkuayC+WDzbFMLztsMti5qfwc0gC4sQUZDpW6GMRz1k3aG1EEvazMlylSdRir3kyFdL
7eBY3eHS7ndll74uy+oDFp7WKb/VprAeB1GHp39y3ZwzMvlN9RU91805WWPhYwzbqagy2L3VmiwY
RUfnYBx+7xZme+wG/g5jp4RRDAeBsiX0mqVj5msizZU9hoM4RqNyVs1885RCL85rqgjcJv8k58KE
RKafkcpYwQrXQrPMyE6zotbtxMpvhYkloCxwdGhhpztCotleafhfHjsL/j/dVOH3+KXNDPM7eGEr
L1Xj+GCyOlnjyBweIgkK+v/8Yy1hgL/+WI7DHeKasKDj1PjZTsUTF0osTVfdIrrRdqEcV5jmfdOR
F6gGyvdUmM/YPZEHjv9j0xdduiUy7h/+U4OUtenVaFJ1LMAw4msQNawRAtJcp3PCwry5pgyc5NhJ
a8Rr/l2mhGPuKtXeSBuG8EICX6iSlD4WZml7EofIg5aWdc5eaqu5lpIRdplW30CWfWBGepdgg34n
EKe5kzGHR3rOLhVwzdnBPL+vLmVGX75RrdRhKQp1Hd2IDFveuIAhqgCdCc6a9mG5Cs0Jhe0/+Ut1
3WDnW8CiZsf6T+q8BLCFX98oYoGVFPZkREDBy/IvHMJU11BmnVR/79iPTpI7KQ5NmQaioIo88BMn
xyUZ8PtBvHXO/3RpD3k6C9yBm8O9YUtmkC2Qyr/rh8f6fiyhTaeNNj2P+tt25/GhIUN8jrH9pdEy
OGZ+Gyaq5VYsQ+GGMmh3bTJ7+NLoMdz2JMQ2CVrAtzCA1kfNx2uYkerbfi5y/y6KeTrvZucseDmu
eVM1t0uzpahDp2WIpejXcZamkEA5D83rkh3BGiKbBFQbxpXO2HgLHkG4z+PubcnZUzPepkkR7xTQ
k56o0zrxYd2D6lcCc9O5Bx6/Xd300oNJiVFvItzZUUPe2yySBmKZpi1EiPvD0NDehdc9jwKpHSOQ
Yxxe4fUaQQme5lBWiszrmNbmtaJpsyriKDqXXSpKa5Awa+bdeinDZnjwpnykMIn12TEf5c/JpazU
+WsEQfb1pejS9lJWzoM00TA08DQVkWfXeDcvDeOayT9ACsknVkcmICdkwe+Lh5Zxxv61TcmUxSRc
bYAxND3YWpRpHOKxYccR8PDjcpXDPPBTdqkYdfuKqOR6c87NbZMUwirepW9pCHlA+MNPRZ+GSy1w
LnsNseXK7G3hLWOZ4MnfpFHJYArNw1Osiq/QTucPON+6dxz4QZOP/KGbiyY5re2kKW+XIpfBIpAQ
NRyXLPZJjl8b+OmXrMgTvWZt3a8ao7YfzGJgu0i50l9G6kBXs9bAcBpy5VjwhGVK8n0yJ8vVkkCw
le3rvON7xLVnhbdcXmqWq6VsaXjptwzDQCFbeJchLv0+DWMkjlrFmPbP41/GQkwSRlj6Ee0MoM4c
mpPrxN19XoC9euDO7Tk3CjOw49ZaL1ndZ/KKqup6yUVx293reaE18ng4QCkUWXMkW7iLlb/UQiv7
voOpEkAbQU6ko6+NLKMttB3YCA3yLh+D7MkCo8xpabAkVVRYp2JOYtKXW9YYX5fyUdfoZC4p64sy
SAqRBJd+y9XSb7mCQ+IP6+fnEz+eb0DR5j2PDYc2Z9bn3U6atbqObdrcj3wCpjg13JOuqvCExW86
FB0NqtB0T5fy5WpJzMGSXiV4sbmUXdoB4tRuTMOG9Xse81JxyTqxuZpkXh+WD7yUL5841W4FnHOF
aec3/UOrBccYSHs+jXu52YpwiZP7+B/ubjDcj7tbbuDSdxl0vjsbOieHy+dfPqxLpiowePtxd0vX
y3/huHQCFJOAPwLfJPxTQdKWcFrF7usuzYnz6tjVsCpzU+3h2s3uu7J7m7pRvCJ+qPUKCDvc0JAl
R8GKFpa0pgtspx5WjhPBzobAKRZgXXe9jJVlgm174m6Nadj1y7roWmNyPLfEDiU5gooR8byRs4Nv
neRPS5mRND3MHaJZOT20Pd7HxNSwAcPvVMV9bdwaJKxXJtT7vFFxtW2i+m0wSnnVlJO8audkyY6w
EO8USW4vRUu5Hlx5pcPM2Tcg6ViKwBBlw+46D+LmbgFRn85fcp+GbBpFT1GzWuouw15aRf1TnKrs
VA0OWxd13a+jho0nV7XjKcTLdEoqY/JIpyBxCsKqarPUDJH+bg582oRGj/NDk8gKvAXWeC2gqLhb
muQ6mU7CqYohyIGONHr4HhxXVH+3ZhWi3VkEW3Jej15mFX9S8YWLeHbw/7SZdXDuAuIEdFkcWsvg
IPnkP5aA41YFE9GTYcCxiINm1yTJo1UXFMlPmb9rSGdbj8hklMSP5tyshuVp6TNkFvCCsfJECzyc
ljxorESWfg29QiC8snQj1RDfa23D94baJceVG9+XpPy5RdZ05xZL5dKspxAek7aVnMdYPqEE9Eq2
a0gCOQfoKolDFVZ5uxZZ9fdlrKJNQqncSQl4oScEorY6IzJ3YxeybedOwuughwF8Xdil2JaN9VYv
+c64SpXb3OZuXx8oL2ngKLMCZLWtnvoqdDcjV/WKOlH1lESV4xPg3fZLbd7wu9FIyKpIa+4XXSzu
YcCWvojLfIewW+e+UpHcuW0jz7U9ojbvYI5a6pb2bmmMXlXG/b5nWtyLBJ9nIXQUIiBOfj2m1ZrW
htq3ESyZRq3A43zOE+c3l0tVTfp6v1yNCa+hbzTnz5f9PIq7jLJcLqNmAkyKWTO6QdcbcmuqyfQa
q2Q3QEuwmzEz+6uqpH4KrumbJZk9Z5VizirPyxK4ldzd8UjEuzJPIOlbjs1ag0nglmSkDPhYDI+l
2xMPn9W+wPkEu1vsfheO9DON3a9TsWhD2u4arFnNrQMa3dumgbKCWQ/XSw5QtOa2cKyZ13+4jv5p
Rd0Knlt0/FT0T0dmaXpU06ivCFDBK7NREmGCIj0BqQqymqnvvpI2g5AqKLQy27hL9SCfLk3V3LTI
sV+NVdh9jWhyKpzc+VZjG5QWIrui1nRTdRJSrL0A9y+X9qbO9euSu5Q3ZaG7ALKDvT0l56YmgvPA
CDZ3XdqxfPgxFG69GXoXFdi9G/DJtRnEpYGktkGccGVXfXKiQGcFPTyjb1pVmGNq/VLaeA0BwWz3
BZzKd+4MYI4RI/Rmx/VXCNWVDzl1wq0oW2fNQCX8VFZkszS4jN1lNm6sYn8YGyCIwmvzpFhPAAeu
deoUoLyC9asVGcQ1OFYS7PXJGxDX0ArJ36Rb28GU9u5BSNu9zjIgtlqIR10VIPBc1TwCm8JUWfts
TparpWxJOiwL0vtdmyHP2t1U99dChtbKdAp+n8djfKV6fts3kQ38DYoasMjUnUyujNTk9ybJrZVO
mLVassou4it3cG4B+uD3Jfjt970dXkF80gQbCA5rasytfWlE8De1SUKOA63J0Um66VwtJbX25+xS
TXLa2ghYg/rdXLOUnavPY/RF2GwNiEO+kRIqx7i3F+6aXdBpok9A/k/HGoe7IGtJ/1yRctPURvIN
Dmnp8XJo7yFNEIJAN5624Wi1d62Q2LLPTX4dzWwMfWrAVH6MMojwRC3vnhsXB0vV9aeRxtUmB7MA
6JniN+xKRr8VHBg1XF1h41b5NQ7xb9BDPsD7MXxJqtrYTJIPG8jsHsH3Q04N1fo4UvNKISA58oF2
J6csTLZhGZW3MIMUt3qS0TWTxHdI/VGU0gKCItlpqR8Sjfms7bep5LL2YkU4jHyFfViulsSQ2AQP
UZwG4xTynyqWLHeddytO+k3iAFCStbII0oLKgBjUOdE5qeIcEZ1L/jQhRPu0tFyqLo2WjiEkzIM2
S8RHn6UhL4pDo/TTyLlXsK56S3k5+lVui+s4F3zXj0mxMUaT3SfAG3uRXdjf8g7GmLltVIJg/NI2
sSHA3mbquojL/QDdrtOSYAIeTumAgAVvhFl3P9cuZUttMtfGS21X2NF+7OW5bzLKfPQkpJXgkppr
wqE613BQyTKzBxyiGdVexY7ahyDinfzlEkfHCgx1c9WSmJkxI9aXpqz6aH+p/qn5uWVkuAgLAMYD
a+8AYIuZ6ztTpoXn8Fzvl2wGXvmbxDb9Jbckdd4UG6EAxG9nmBGePsOncWJfWw3W1VxY4jkH3t+f
jaBHkRXJQ5fr00Bk9kwR1DCE5QozbbKnedE8pk51oMSwX1gh+iCM+/IwkYTeWxrI7LmcpFiT87JF
wHPUpXeAkr/zudysjMIHkat9CkU/3pRDAcrSarBf+j6BHXqSxfUAGr9riRkWoFTnrirKHciGwiM3
ompngqQ7pVF4DOcipzTD4yW7XC1lGdvYrmzOrZbeS/slubRS9niXRWa9XcrdsqYIqJ1WrsEGP23q
5C00uq2q2/Ipae1xw9kAcIPpjl+cGBBRWW/6iELmXbYwOT6Fyg0PQCOlA1adeJV1hKxAhM7XkSva
F6tcDy7PXy2oaazThKU77OLkl0zVO6spJZAasL9rBb9q/140BW5EE3Y39GUOB1n33IFm4A4nNn4X
jbnyx6qN13VlBLxSEPmEwcCAQCMLz0kUuyhc8rHRpCupsAl3/6n+3DBZmtsKZoucqfcU0UIe4D/Z
VphmEXpFRiy828L2YgOAAE8VY3HTwbFqx0mzWlq3UKf7aD110toYIADwyiquQo9e86tkjMsr3ITr
Z9iyBEuWANx01YgRHorW7P9VM83VS5s6HBPsEOvrpa8jq9zE/vOXsYoKDH7e0qXqsEdbWp4LMe2D
yq8f3F3Y6LXdOfm7CVOCx4dxuulgn9zLwqArKmj0jFlxrXslzy1ChwMwFJZHNQA7VnUVBxTIiHaE
Gs2dybVxi3hiWnAz97EqtFs5OymXyt91GOcOKQGToGGeBkgJSXvQx6Jx9HGCQuFauUBkLdmlYklU
mLXHS7vlCvT9+khyO8EGxKHYjf89ylJxyfbAtQOHOFcT8EATgsPiZbxLu6WbttpV343VqebmDYAI
oKVffnknxHNMy4gGLY58N8IZuWcCfuXXiCNa2Vmabl1ZiyceZl/jMu5uiCEBAhT9OgRZ9ZNkGah6
dGP7IG8WT0LxOqiES3ZLbRLrAwQI2V09RYjucacb1lDzC+Ewj/EQ9ms48z6SqtPfCIHluC1T+1xu
ig6L1dKuKAwHX+DcGjcMuzdT32Jn0GsTUEQJpb1N3E5pixMrWkBWKGzWblx+NFmGQcRNtwV76CEa
x6rzHPpSJQUgSECSH6F7A/sks2r7OOVWHwx9DO9IJBVsegLRPgkW86V2oEOrgr56Kev+o+95uHPt
0qMtxbVRgX2ftUO/J4kV7TqS+EtuSXoXwWfLVSrt/nz1u7J4rl2aTDi7wL6LOSgglu69pbDEWy+9
KFGoOl9npbNXbW1v086ZjiA+MI+CxF9sK2KbJXcpt+bKT2V1BA5gmnRkfanoWGseL92Wq6XMHuvB
405qrf4XjcvMSH3HojxYGn/68FFXzSGrF9hCjcUuT1/MMFY+R4TrSYLh8q4n7qOC0tLLqOwuyHjn
7AHDZDdVPvmm4+Q7aNi+kQb7J2xLP7IVZGe5V8PKf239XcbAqcY9FlvNNWfTudvvyrIpaq713DXL
AQY0cHRf207frEDBB6TP/J6MtRpxSsO3aMbJXiCkEIHR0hhumqp/cEzwiC7NlmTpWnfqo+tSFhrM
RIBltF86lUrzTRZ3QI3iULpKhY0gAKejTxMD/UZZMXElwrb60jZf67kYFOn0mAByP5vJ6dOl05K1
LPNTJ/SzXEX2WTTBsVsCxg6OmyIGqkWxb0Nlx+uItPDznmuGUR2WqyVpecM829VDIH6tuDQ+dzba
Sh3iDsm5MxRZVlqmnU95wUD3nfFt2Tf8oSCkRAhfYa7ilPMHmoTjjlHgLZdslcT05ETieWlLGovc
1XmIoBP0PDeAbzYERvP2PFgPVjib4etYsv8vPqqlfiQ0wZGzMM6JisePK9gNrsrMZbufiv5pRg3V
BB3RaXDpulwtjXmG/aYUCEX/pwNv4xB4wDmfVOl54Evtpev/pew6luPmme0TsQrM4HZyVrIsWxuW
I3MCCaanvwdNWRzPZ/+uu0GhIyh7hgOgu09/y8KsR0FlJtdOzlC9YqLh+iUYCw/tnSK8qW3zIjM/
MBc0HUfeL7sC2dSkN5kkCfcQbgqWxCM9GoI4sS5OhM1QkqFK80bQiuFqDdL1IxjcrEMClK6+ojFi
fEF5tIsAtN2fpg+r8dNHO6WPwDeM79zWo9iO+YIIOS7yfdNdkxZ+TP5kFFQxqgGD7ofosZNFWW77
QR+QEeVa/Usk0ASod+v2g2siaC3iiRBd/VVmZnomETbvKJLFHcyWSAOXYjvyNUlbOfkiihzCVxoj
YZDWypL2K+L2KLcyvK0/lpV90PHYzMSrmbuJ063QkKo2tA/StfCiCLt6XzYyee5kGKx1bUy3GZJw
n1tLOBsbaNXrFL2on12c8XZtV1sofgXJkCB81GMASxKphW55kbl8IVPko7QPuFXcEMWDOHjuN6RH
CzkyAiieKM7CiQ6j2wX3lkRRdsP0h5AX+kPsas7JK5ILUyzi+xJ5xoYbpAhO/FLDy4BtUf1SAMIA
vMRGiCMf/UMxFHw1uqG7LtUOial90WAYx7LMvDOxZFOUJz2IP5KMBjLiUeGuicRnvH5E/O4YJZyf
B9l550jKqPMWMQdEeJvrONM7qLcuVUydSDxJeE1ydOOqVYjdj//VlcUg8Jnfb2aRton+UCiJ0W3L
dG9uZgWCwE4ad+JjFAgkxtrtAj//8pNAbc+uyHvV3cwYXkuc/V00H/7ka06HJnOV2MQsGV8d6Mt3
/Zn/u36l/LRBMbw2+P2+0Sf/7+uSf9RQvekr/y4A2laoLuv3RSbyUxiX6bJ1guJTmScjwJK9fp9k
Y/6pRzQ77nn6IXOi/k54aP1DfF9Phk2cJdGWrIyxRL2FUd23KOd+Cpv+0CtnZofrKmvAB5dIDY3Y
0T2s9HBMLOSLJ3ZkHIYDtl9BL/C+wJLl0IsVNvhsM9g6B9ZhrZ1pqMrCOSZ1ihjTLxZAw/C6I7ob
ktewi4G3qKRXAjQMFetRb5C5nZhvroCbjVh+jjNBwBg2q/ZY7pDPlL3YDDc1wpfRBZdx+QsOuzgB
jf1z6tTOfauXj8Q20Lz1MOC6YqkhleolS8txHfFgREo6fOD6t1sE6B+I1BxIUXqxSqzviWj1I4pM
cHKpGp5faLAWrgpy6CNDFoK1sBXhqqy2yMwqc2WhvN1PL+6YouzyTwaAUKhx0rR+5nXbaCiBsbuV
0yE8E3mp1BaVieMY4hAoTtQj9z7MbBcbdT84G6LZEyuWHHpBPSD0n+mXiRxkkS46wXDgHlDKAOBP
9560yT+6ATXrmTevQe5JD0ju4Tlqq/3MIgO1ToT6ysv0eNM6Xff2LKTsunJYAprjEuMSKi09cQqs
UaBGGjPJ0xY1HIpOnUE2QIUQ0S6E4qwzmxBvUn53I8Mk2jFWTgZX/ma93M7SAwdqEgpqR740atGt
mG9jw6KX5TFgFkpE2zEojzSgbOht1rYZJFe00pnUyZLULeWjz9nGQyul3Q2fNEYcQVb/O+tJv6kY
tlxuu/iq2NgOo3zZ5rfJf5EdNgbK9/3nt7QnXsRf7VG42NYjDECRgWjQ2Lq0fAX/8Cs04JW6dwDw
xseZRbPS+OHhE3Q3s522w7GKPNoerrKsE6WaxWMtt1aRoIxDJaJlsuL3keetnLFLBVC1igyJurw9
IsJlP/1JufH4yiLl1EPe9ayc53ukH7A9LhARvlApNTRElZEc8Jv5xqM0G4H0KwDXAgSDsmhueESS
gGxJj1z9iTfb0hpdAZgNGzVAqCYznKMeWstB3VMCsQAXl7G61ySaM54vHQRI1kSOQ2qNyPCuJ5Mr
7dTqmhEtPqHu5cBewm2aOaLeGo5+X4F8T4Y3K0wuiGmoS1Syg5slmbQ+ezV8+dWMNctdNXl9atoQ
t/aub15oYM5oXYrR0TaISiNwqQSpUYTmNJV9NVkgRdB2V5Ysgm3sdIMqmo44CizrU1ZWxsEm/6gB
Cbazn8mZ6OQlqpejLupdWnk4lJkyfKKhYNUJTY3FhSjSMDTrTaOynPCpxcXKjUYm66f//X0xqXT4
t99vG//Gjo5sY6R2erjBROT1upyTd1EsS1QhOZ7/w87spkVKU+8eq7IzQwBjFN2i1J1irSWuexRd
4R5JLD1u4v5g1mTuEv3HuqPlhYD6IMGgpBNNhuRionGFgqAGbrAW0zokipy8bffzGmli/US9V7kZ
K2aEq/kJkEXza41Zm4WIYQiA1ea4DEEuH+619kPhbIcUXfYEisTx3yXeZjc8XwPWTIPqojUJSC8H
msAGZVcohzIDdvTfBwN5P6hNVnSLnOdNr3RmMc0sVJcCqVor2RG7VSB9aGnXVdiJqHlYVOfQ9v3t
xPQ6pESQFemH3ZgeLJ+vgOJjndO+5Asbx8DPIkMCq14IdkKbL/NDY0T7PkeP8BGBok1qpnJLZAwM
HhSje88i1ExUhkWolejuezZmx8xBhaEpi60cUejXDEiJ1jpEjReOTDEStxg6y126NVJaJ8aVjBTQ
GgWXTyUqeO0AeXCGJ5IY/fjgi9ZAxBuuZnpeimakQ1IirzzWqtjLR8Xv/9abzW7WIAHxpj+BViJm
UCYI+Lr1T6ImKU2nP+2KMSm4frbMWulvkAAEWIfG/RK3ZblqfdU9fcT1n2Wk3aJvufsF0YovRmnk
TwMacBxqJwOikrTQ1DcIxVbrk6+OzPg+ZGF+r41q0IpiH5nAwyHeLJBp/jUOfXfSzfQ6x1ViUOxT
hso9RM+ye9IlgfLrFQCANAbuI5W9cR+GJHIf8OfsgzLWzkQBoLi5r9DOpLbtJl7idhE9fyLvE+mj
AxBSvnCRhsRfp16SAQlKHzsAByH49ezXbPMGMfC82+Nnv7nT43xplkZ65k2dnvVGmttIH191xZr5
uMLJrsiKmeFSz8t8PeuRcge8BaRmKldxgmC+6yKRQbma9UhYyCFZtyh36dA04GeC7EnEcG25HpCr
dxfymj9Wsg5QzIwLp4ykOI7c517cnblj8UdkHdp7Q3qoMFPKNAAZJUCFNfKYiPTHHpefbfONDArg
/DyqHPiFG1n1njQ8xGTOsdmeZx/16BnYTkb6VnPhNxqsGhAl/nLWsPKAr3AsjDcm3D0E+ikLjeaQ
mn5zqCN8cRczTbN5+IcOiUl78jPTNy5mkmZ/1dPN9JOett76T2olKs+mp0bJ6VdNIMmoUOmdNAAP
yUaCdpC2C6J7rXlBqwdze6MSiAb1U6EB7XrU6n3cxohX//Iyu7rhsWSoltYg2WoW0JIzOdta1afO
wHmZVpnZ09JE4/vL16Ew3x52Vkw0CZgMVhTbXKvT9aAlpaqKRCaRNbyRlYX2twKRoEWGfkh3Qo7p
nYX2GScpUOSpKOIDgcb+B4aGfoO8gK0tAmfoJIQdIkOxkctv4BiRW2PhprMcnvMi5nvNSu6AlWB8
dvE0yzZDDzW/ytoty+rhIF0zPqOTB1NfGlRXI5i+wGHT/BaazbKMLeunlQL5JgBgCzKDLXNl16lz
8KMsO4ZJq8rAA8SJaUpMUrshNaBTvemQeLYmRS2GH3guvWgExEEAGHyVAkVDm6BgaeVSCpRmh3IT
cH3cVLL/iiwwbK9JMquXpDMzB2t8KNKWbUkFybwBijkEYomFeArtJjtMt8/qHpqusBXfAOA8UjbA
ooGusd/1ZxbN3vnkh1y882c/Od2RD03zFKs1SYN0yUrxEfvO0KWp7ZeGoyGduajyIw0ayu2n2Q0v
jhqvWCSphnEARsARUIKII45GsZqYCXAXISrHN/s/05Mu+SYvpM+91tsD4fk39++PRCrTkornZWW5
9ntgoulBER27UAunQaIZKNAjFI0ihV/TWQ6EuC8NMPg3M6uJkDF444akNzxJTiPjX705dY/wHH/b
5broK2uiyg+JhIBFuUWDzoRuyXA0g2cnQ/dw/8MwAm80d9JarmpATZwbURXntm2fpT+USGnO02RL
vKRBn81CeN/GuqrelP0EQADY8vXPWinKHTkI3ZAj8oPaobb2bVyCIvFwmeIMvBGG4V+ypPYvpZqV
epTuQtSYLuqihCIxSYxuwPif9oYzUbduSG8y8QCJtWsAjrvQrT45VIV3F3e+efZrZp51lgfjQjO/
JYk+nK5YpMIRltxGCPUsqrGwzsSbbYkX1Im7iEu8ImfB5JToLP9e8HA4TaxCjsgC7B3nzSv2oCUK
ZbPy6HuOt+UM0QnPqsO7TrNKQMOl46fe9++rvvN/ANJrg2y84UvOEK8yUJ/zIOrI347CGPZOGr0Z
JdE4fgJk631j6t8SQEPsTRVqRPqCrzMAUEiEIInTUXiRpjwc81UWaAg/K13S6bTQOaEdGMKXLSC9
0DMtRMdt3vfAciwHFDvHyfA2NRRNTC1FdI1mMw+JQ2snYPmehGPj1keaTb6I/s/0RpU8urK61ObA
tlcm81LVACSGPmirbcrSEomMTokrK0QgkAiPX2i/LS/Ygo7mqgkB+mtlrN1U3ErRmVmpkxx/Gzqb
ND0uLgP3oQk0sccFVMIQM3GCixHYzgp3MyijH4oeuUlcY3sfeT8TGQC/+FI76WrIBvdI1GSsNcsh
rjJkBKsL/E5aHKVwngBACJCZt9FQ5bswCqoqWGdtsM9xpEO9T6MuBEQCJBmigx4nfgCwOisjzrpw
OdOdngh8bGq2Clqg9/SpeIw0aZwYQllLFDwMr11TvyLZVjy2ZWqcEh3/ycwNhtccfUpnfZxOrvTZ
WP3oAy0UDe636p2DWu1tYbtI5rEAfObKtyH3iwq4j4oGqhRQMwtjnMgbxZk03KZc1QIhOjKbBWiS
jV5dRPdNit0vLv3XE/NqGZKzXkQL2TbAeHx/lNnRzMM9J9L/rGcfbd82ORfiPtAMgV1+Uuw9gG4v
XKSbTDySRml68b3IOkpnlB4KgNNmIxLEwkgPLeMaDykh+5Jb7G5SabwE/+GDMazJs+/DfcOq4Ixq
mG2gx+7OzjV9ncoSCKWyHF692vyEomT26KOvK2KqqLgPLHPia4yPj0EO/qzvQj/UwSd9ie/pEumU
VWnVgNVx/I9FsvOQ6PGCru/4hEUpW1QqYotik3KDT1W8NZzKekHyKX6XWNS8G5GWEzhvRrndmLtS
M5odguwLgEcAqg5VTHelGfHPI7NqQJV6/kNSjc6GMTHg5y5AboSZGBsZo4F25TEA2Pg+/+xX/d7W
GqRbFo79FBTBa4e3BxKtwEozXIEg9B6sXUWiQgwoInF0TENHWzkNYIVQ4ijOmeFX57Yx2407oL9d
F2lRuyKmHQOowuwqfWf44deRS77PhpJzgJTi8Berw998UJxOizj8kd58KCTdSnW4nXVJqg6V1vsB
dDI3kdRPunQenQ3eD6t4B2J97V2vZRrod390SKVj6I0/0hAVl8umRJ+0xM3wilZDoDspZnsxdG8c
yynwDh6BK1ytar9kSw3/VqvZIi855DP9Nw/k0fFxkYJ/eWy1cNTNvvlm9zwA7Oc4lxHOLN3Bu0iR
rm12x6kUUZGdMphJstcsVaj4N1tdR8kYujwniMMVBd9FbtqeO4aU2/cqVR0Bnm0Yemip8F6lilTk
ZGk5iFQQj4YYsCBZj6jwxPrlaDb6qyMA8OpA2jF/IMLIDkWYuBdcauOizIv5axT0a6ZL57tXNz9z
2QXPJpK8NpEb65NqGCZXqhpqmkm1thEjnVXTQbqXGlldK1kNN15J1Uc26IYeAH0GxA6/AcCbVEcI
Og6MGVCcsprpazoiJKjOcZd0Mrg6PVwdNv48JX9FiY/47Go6ltAxhfxl87Suo3phlnjR2Qb+Xf1i
RIpmbz/RgH35R4nM/HPSpPZTxp14MwKOf03CLHfMix3qV/pjLD56JdpLxHuAdalSikQg6Gyy5t4w
dI6j4QuiweWLg5zQi89xzU9KvE6zXeNayTpU1RiiA4CyLVu+77uxeOFO/pwy3NCEdsGfx/QT2Yxd
/+ZCarrc16g12jaBsXXNzvrZeM0OV439FyR/B0u0TbEe66IdNkbWmAgoC447+V5u0KVVe9Tq2l+M
0rW/CJh7v8x9YITempt81De5BEyihvuLJOj8g65XHgDBal7shF8BoiTJ8/uJ+a6Dotjs3kmR5kh6
tZAAXI4WZQOAngCl3fj0oieWjrwZUBkzx0tXWp/MkKHOW8kUNWlmzSQjyjQQDg+M8C51jOVtEmQf
8AzBMGNJSY+UyziroMtkfuLYC1S4wp/SKUmNNEjI0MM+AjYLcsdxES6WboMfHyQfoLgfSeSWvtaN
zxyIYh/Rk+CbYwf+j1R8Y6EXf09Rj4Y821Y8taZlbPCPEB6lpRXn1BvyNfJFrmzK5mta1cn3WNnI
tkCMtpKA2sBrPxzvRZBka88K802qPn2d02ZnvP5f0P3UeiIW7kCRE9V4l059YqPcT5G0UrzpN346
6UfIgV91/misTYYMYa1KPnTqcwXYhOAgq9JfUpWPh7ahKLJwox1J0ToOzawSSzuTVHbfbVRMP7+7
IK6No/oBOw1/STa6cPN12ANBHp+sp7bn2r6TtokDU2ue0YjWWXUJEqJl7+EcQEwS631snWsUNKCA
xd0Rn1gkpCHTfX6okC53w591I6MDbqGhEKvfV5zWIVp5R8GIu2utge2Ccqg+MCBrJ7i0QcM6zAKR
AMjq95nGFLiV4iHo/jZjJqpNZCdfkdxQH3U1ILZRH928wYGA6GlK3K7VwKWpVnZLu2D6nigaZhd/
NiElpmmA5gcs/qaqMuANK6QE/LH1XeVIb1t4iQAkHsAUWhwt7mg2C0iPLGZBmxVvFrMrJEh7WxLM
yjdrzMqzK1p8XtfU83hhxFYNMLS1ob69qXTjZ/SOn4kWMFjYbj03AARWEp2+8oCKeIbNqIhCEb9J
lE0W9wuB4oERO+6mMw9oh1lc0tEuLr6T6fuhGe4JIWbm06xvve95Xbb7BGd0wMrN8DTosBKsLN9i
gEevFQ78b+g1pGiSzjT9XTxI8WgBXNUKvxU98BdDYDEd4vdh6JPxYHf1ofTqfoss1yYDhgdUSG+i
jch4MyHtWXzjhvT+7KK3RpktZnNSJTJpq2iNukG59ewAMGAIQm1TN9Ee6sz2H7iRXIqSoWOjosJe
r+9rtEwgBWCSaA9Igv8eoGAp/RIb0QUvjhq3sPjEEWgHQXWgUQ0AnqPe3JFghu+YBYWWIr2ZTFwU
fE7afdchU3Rmlr5l7oicfZtJdM90Ay89UQGtwUHgt/EGF7A8GMzAyva+MyJNq3DPxEfuA4LKRJfM
SRasTKotKV+Ja6+d7IhXNj9tnnevOtM3dlx6nzLkMq9bJk2VNWjcMwHsEUpd546xyUqXX2nYUf0P
DfJhpoAkAapw9k0AKgKJMOEh9nJ+sOyOH1rDfpuN6JuTozzgF01iUrzh+Xk35AsS02AoPzQLCiUh
epoSF5VFFrBAw2x5tWwYoXLuin5f9opHOuTiasmrx7xajrTmgZ7Yr9pqk6YlWo2oP/RmxYmplr3y
yMRaa5D5mkhZoDCwSyrUzkdlv/A0pz1Unrshno+2IkhSltUZdwHuonXzYdm5g362FYJAaRc6pPGy
alPvSHyphB0uBAC51/moQrLtQ5jECN+T8jQNMg70XkN3Fze+iKQBIDTYuCNCsZ555IEWNgHxCjiL
bG+PwJFb8FQ6BxrkOLTrHi3ekdJoAgPKyFprSdNZJ0HmkL4jpqmUrugCTT/gDqXk+H9UTif/bYSz
IXrSi/TBFY441LklgGWCwc+Gk60n7olYuV2LhwZld7KR7oko4iut+r8sMhz1GEWoylBpzYbv7icW
KpH2LSDzdyjLZJfEB5Q5tkftuhwD/cJc1G4uUJipX9BDwmJ2ehmtlBlAz4eUJ8AcBV5ZvOyJSSbk
hovsMQhta0+mk5dRz7q97tUfyHZyQ8oMB28UwCXF5mo51IM5Z+SYTiwyIfdStuVa2jlbVvoIhKfC
tHcmrh4Pjab2Wk07pIiPum15YGqYaLO1fk1JRDRZEUkDciUy5Gt0A8q+8H/n0v+/QO4V8DPM0Vq5
A5B16f92EAGYk+ha7XpOPmjoSHuyYfgOTB+nWU68qyWJBjDiACiwQi6vsuGBXnRyzfJErIDKjSxH
PhgZx7aFEulzoACsM8NmK49qVPTBzE4eTKaSFVRhpKc2xXaNobwZKbWudp+JLHgAOpUPzOGuQV4t
eDRYLRJj9Sr+SVSh1DS8PM8prhvJaFY1rNfcray7WbPJg0fTzozjrFlpwKT1eV7uSI0EDN+HFT0L
+SfBGGbaX59FRK2GVD0xTs+BLsVBMD0znsHSg/7kZ9zcsbjJc8BwBM5Boh7ZWlqBZR8cNYyODxFN
PccurWWjwFmuDEg00cBxLZGemb0QbyCnk+TW1SQj7jxcLUXrT49CT0VKV4vSQwghkmXvJi+1H+Yr
vY+qz80QiwXA8LO7gBX4xQcmJvHTqh3XcvTMXT2y8nOe/+yrcnwJKuGgTU2er9DzrPrcKmvbEW/W
uqE9k3pX6yO2cYC39fNl42gRMlPspjsKmjLfUDckoMsElyNZ20A+KOYs8VKgxmYDu1yZNBEgMpaz
zq315Cj1wh/4gU6BVUU3L1hmEsy0M0QC7wK14rzs+4pXT1oNYb32pV4iKmYi7qDqKAC/pmomKxzm
EaTbEi9XdRuzCpHzMKuUVQXbmb7RqYBduAASFq6ylUMaPGCLl4tppBVm0ezHBr7JOg7CeisE8uaR
1YMgUpgbqBv16lBDpu/or3rTjFeT3AQo+50DXPsdhxVwWHGBj+IpnBgNbACNUEBaBsldHTuNhaL8
YTca2PFOxmiKiTuCyNznaVMCRjVzEakDanF0BDIRWmJrKIOYmKjYg0LLqzTclKQ8mUwjs2UWbibN
pqujI0u672Zm8HXS46aThsnDpPNfq8nDxCcPrbNKWq4frpe/Np4eYnogeuIEx4vVqCUjSoAavOE2
3mj396Pm5udoRLAg6tUHoE4+t7EvDySkwY97a90LEa/Q+QJVmui2nKuqhm04DCjLVBZu10T4N01R
/blmSY24ThNn6yBB2fDYWeJEA8et+klVcp4qwZGJS9NJorQ1kaLIuIu65sqGxHrTIod3MleaYQ3N
PztS3slmcs68dHoKQI6gt0IctNpTVDRvmYnICrQurhoozRAYhBsHEQgk5iGhkVg0GIaZbWQXh8tZ
lwSkV5fOBid/64gKlh8eH33U7mL/Dfwo90wzx6l0vD37YjMLDNq7G1XZHYw43OOuEvv0Wu3ipynZ
DDW+uMSslKTn2a7Sok57qvs4PgsdSIMqp2Jkjv6QByFCCsx8bvtYfzAq9KBVYC0+6ugeLFAE3QL4
+Uk2271rvtvxzD6i8nWdAY8YwRgkWB9osLl8m/UZULhmXhkqKC5iko50E31dI0i1NFxT9gsG9IQz
uufYR5wfcCYDRSwxNm+zmYd33gvXebzT2rA+k8aNmmrNuUJScI96I9hfLTGWxSdRoD5OX4jGerTi
MFgAtsX7EOkagI8BKX6wBJA0esDc4XfK1F5NhoZ66mp31k0FEM0Y6q4n3VzvACznHrOore+rJtYO
bSkZGhDl5WfemSgdAwQkQD4Bpv2/NAo+eIApd/7uY9aIGgebcEKC61BhgSOJZuBfLkIER4F5Ehng
jLpordZ4lmlp3kobhiuzWRkN7K6VSXpjKxQUKPDODeD9/7JNvo9eZmzmrwF92lGFV+OnP5u+Hjdf
IDQUbNEqr8i3N9+gOgqbA7D8LzHv4wsyLh1VrxBk8VczyZodo1IGRWZu0+xCx0ORhT0ALkNJ3zB4
VTmDUqlU+cINj8xsqpPosrZfOLnWbAhUYcDt5AZtn/VFqKOu6iAHVBmyEmg0Ew5DCiRGXntPuI/k
q6JPnB1FwJA99MEzXI5GHHHwIbZR9KvCZyJGl0BzRJoQkX8z6rXAXuMiLMKroM2f0Cp4SZc5lRHn
T3UwqGgIarwLIHgvdFsLl53j4CfNirRzNlj+GSBs6CFU6H2z01n3mXg0zCqpUu6HdpOgycZxMpj1
7NJDFmiVjcBXhL8bW5YN/p717mkyQ8fKdF9n3p2J4q9ThB6vJxmp3rqKnHgpApmNhV4l+Cm9FpB0
Vv6TLXJJHgott7Z/NSWreTFyh0Rxvu1Nef9Hl+ohSO1Ppont4godb571LJ0fUWuceuWwAgCHVW2t
TCd2tky9RS27t1ZScntKVCMpkbp6j84kpbHNyv8v2zSPnEOmpT9y003qH7ljGIcMfTCBHZgKZI6N
9u6KV6PEEomC+ClAdwpZmIe2RX1qg2wbmIVRiT6hqG1YAoKpGT8PuCcYo/jsBy76KzYmtlEZMtU3
OWvZOXaQvLbohpSdieYJ0IIs3LoQy+3cceITmXkp7hjsSV16QCqZpiRE5/pubxbO+U+W5EhEQ7NR
eEmA8k/RgdhsnBXVyl+V0VN5/DzMJfhlPQBkVJeoiYoAI/snlclN2PfGPke7pM7oxzNDH6zRRarx
KqlFeBe7/SOScsNDPnYZrk4Ub0yAReI5QbkWmh7eEY+GorWdLUfrNxzC37U1E/8kIbrZIY3dCXaJ
hQZDUoSH2Yy88Nq1lwWafKzrvNVXLS5SkOzsAlh+cJ8QC4suRKFmvAWEFFKZiSycwtrjSxcsa/RD
+WD1ZvOALk4rnUsA9vMaAfDfTcuhFVvSbWVwbYp6R0mmJHxfeRBaeOFdnn/ANZNc3Zgz/NhNK5vK
XPSo5n9f2ZOVu0m07LXlyXCkwYrk24zIwnD74w2PSL03vtmjVW7+ahr4pUrrevc8uxd+VP0DdtK8
TVXjDOjyHkdjLQZ81f9C3Y1RadgRDj/PYxV6K0BWm/sw8FFJ9QuJR8cbdsLkIV6Qj5PGBLUz69Ev
BUmxkzhOEDzEI5VIIfa0bmXuVarO2BYd9sAyxF9K4it10vRwr7JWqQbL2cXsh3gVD9K1GafF8kYw
+Zo93P4B6knIhFRwTnrz8KeVSGVehMwaioAG+OkEDuxDCzBi3JeZZy9mxoOrBhPb/70O+KRFKesP
UeWoMsMEWR42EKXxK1egNPWOqEL35AnYOk8AXUOoXoZ2t6ntNAPW5C+DFMst7Nj0d2RBgr84IYVK
aHyHF3u3RVZZu+1rTS5sdXAz1AGPhipIOUBr7a37O5/UTFXQhAZC51k/8qvkLkfNMprDWmI3C8gA
dfH5Cmj17mp2R4J5fRPNkpcx2gVsSEB6ro4CH/UQ6AfVWkDqUofUDHvpVC1OevNC8+IAOIg0bEGA
aUVrzjo0cywkHCJYIVH8gr8Z6YfxYcRxeWtwu1bgx9I4dEXhZgD3VD8rikaM1zgQ2ev24B1xFWsc
ej7me1T+LRpmOKhbpZGUZnXdGcZlqFpnD0MFVPVcs7eC6fdEZTg245pVCaIcneYWNKUBZXfmDrB5
+ytBjOP4cVaJ89A/Ei8h4w4NgfcDwF865XDWS/0AwEJE35oAQcw6xDLC7xJMJjeToloq7VwkB800
zURnuEf3ag0g3g7RajSCfhXVA64qKYumHQK56M08wLb3V94NbkUKD/dWQ7cf4nEfak0bPwFJRC6C
JgzQhSUFaAupUx4NMjhwL4saabN3zPLSA36Rcy04jmjFtXFTwEToVqMBhNzl+UkzkW6zounE1bX2
Ukun3Dlo2ncasjYH/Os8LSqBpuCAT7x2IpQnUiJHNJt5qB27mCj5312xZreWGQQ4br8/GxlnTnXP
RyfYeyEQkZDPgGzYPGLBObePV6yIUmXLyjxHYZht0qDUF3kfGMOKLGjoDAeNqas03fpKUU8sZx00
wIlyhTQBC5OYpxg7lmkG6LpHX5PZbmYlPvIzV2WeN6eKf+bcXDMt4bjdB9RyN+BKNdNTtIxS5Dh2
/IFZKCkbRjTLIR4NXuf0S1+05Xbm8bx+rZJQHK1WAxTo0EYLxof6njScFIhhpWvvZ33Z2MVeH9HM
eubZXWPgKgKtv+dnws14gg4YYbAjvcABmrgfWKcKWEroDa/JXezwHVGFYtl9b5YLs0vkUUOf9iNJ
aDBJQlP0/LTKBU1JiRcm0g8QMlmT4SyYyVsXRNNwtSw+Fc1OBQ2v1gI6bfiPX2KUQP4OOsvRdtjx
mMtND+0u0YnlptNnbyPQVBqV8SSBY7TGUfa+bQf/Ow5Yu6gKgLLeonuwhWLjCKn9+8CI0ZanlxfX
NdEMMKnyVeO3Pro1sX3GhfG9zI0H4G92X03RftUto7wAReZH0TX5hQF8CcdxP0FCShsAThfV2Dxp
80cES/NH4Zfjwquqas9YVjySQPbbEAXYDxOBZJSDwXGlPRs5HDukCC3fNwlSoBdo5mfuEmn4D8Kq
vqQ2L49Gh+QntF7dobdv+TDJDHSYjLXhUcc7ACiWEcAKYaK3DEnwRSaXpTO6aOnu2tqy9RsD3e0r
/wEXjdoD2rt9cdy0OnZCoO9TV4pVpGz/6x+hh8dpbW64b34d46kyRveeTGb3tDqtoZ467wABngAf
uEJ3NT+2sXfx0fLwQXNMYK4xq0UBtxs+F9KqV3XU+NtQLwASHAz5RpgICRKZpL3cddwPVwMAmp/R
VxjQkb5j4KAN5UBiD8pG7ZPGFNWn7QMwzjcko4FfGmbyDzT3KwCiF9lB9uUxGroeDdht69Cowa4K
YA2OKXbLtsB/pszw7idJIUbfXCIoAXnStYLtSIZUWPuAfqg1X5PaNE3G9gtysL315G/S/LXabHe1
JGcG+k5O6sRGlnn6r2/GhH3+ez0F+lZ4aIXLAJ6Cioqbr0bo+KxG4lPzUW8RG+7ahB+Bp/SCiqBg
G6bYSPgGQM6+DnrvbIMovOe1YS8RvBDryGLhE7Bwk4vb9meierNAuXODbZ+Pm90d8fj/cXZdS3Lr
uvaLVCVKosKrOqfpnmBv2y8qRyonKn/9XYTGo/bsffY5dV9YJACC6pluSSSAtZQFcopnC2aJ6BmY
00BpkOG4D0K9OL3W94P1Oo3dh6ACbyqAEv8CRL25zyQ2yTTE8adca1ZbHQD7hcS7pEcCecKuLHH5
x8pdkdQ2GvdhNNjsIdEZSOgc7KtJSR7cKasOaQk0HYl01PkQpgtwLl3FoIacz2honLHOmd9/W0NR
MrXC3NRIvwYzHGDz4ig9ZabW/2VGFSCgwxZkE3HsPKLK5NUiY6jAMo3o0ZT6sVWQWNaI93ujrH4Z
ZQxuCXxF1qUATpAWKKhBPobGinuqVllhag2qKfPaPJRx836GkeFldiaDmRqv2mk5066dp5VnPckO
da0FV2pI3gDGDqCVmo5wBBRjWWmzNlBf1LgQ50XuIqnkiIfdJ11ZtV1nrNw4y1DVBSL2jsf2Kjec
6slMkupJTzj4a0Eae0ACR/VURaNvBAV7GFMtu6EEwUGmXdzugpwh6TCr8hsy9IDcaIdnsljkTTI4
vjCrdkdmaTuYgA7loN1Bztg6lgYgdooyPedNmAPw2bM/1X1z6Dw3/jECmNEfpyZ6ASbxtGssBSgU
xd4j7gY4c1QmiRevRGDLr+TNyKR3sY0xPQNbId/kylsJbwngqn6Y0gMGQxFGLynXgBKaVT+YKb90
Wp5eh2liHyPFHhpl2nMhTfEyMWtVtBn7KLyzIQdsvRzk3EcjvoGq6VWT9wpVMULNBI2G3H3QJvfV
IjESUCqLNt3PWuSvmz54hKNdGSGqSw5IE2nhCzIs3COBVxgIP+kDcGMXKIsShPX+mNQmoEttoflA
akQVHk9HUNknaqzxAm9zwXkevrkBla9zmWVBWrt+a3Nzt7it8wAHuba2M4Cn+igC5NIjCUL/Cl6+
raOBWGsK48e8q8ZPso+rddU14tqAGOAAZHxPYSy8nwSSoOCnHaaPjTWiXqG2mb2LxxxEyWZ9IHxX
0QHnCWQKC5Tr4CDLepC4qUQtTodXDr5zfoJXPnwhwZSdp9YV/yDrKvM8PYE96AHYOda1krY5ywcg
A28bQzSrRUFagCsB8TMNtDsnpGgavh8BinNenCPvhZ8RTtySweKorwBRp3WDAR6i3xdCJgx0w8Ct
HJzNO0XAmicXkFj46f2+TNzPhgfufn3nWw9x+wK3omLEagAySuqwboc10H1Uwc3v+fTxp8r9WZt1
engn1+M9oonYn76Zl1qUHpnMPi4i8gBK2n4jHNe7+0ORorOBHdFZlb1bZswf0u3WUdpXl+UzArfZ
OBUxKqnU32ORm7XQkZ4s0jvn5APF6+mqKuT0/r8wZTpIljMGXqfff9nMU7Gbol4vfymAjcbbKgUd
FGoOjYsbeF/1Fq8qWR2CdoRkIViMR7/+hETO/kKSPpTGZbbg4Mfbo37vE8mw1zIuBg5Ex/UE3iqw
t3bRep5PE0n/HxdaXAQfaDESzNegLo56tGBtOp8Wh0PZ9ngdCnHb88rkUkU4LvVz9jH0gHVBIvDC
i2g3dgBrLO3mkiC41azBzJtcsi7EpsDgYLMAexgIMxYV6alx8Dv364TrG2TUAbpx0VCvc8QJ6ePD
YV4ZO0FgQZHGZJmJp5icR2ngrRBd+Wl7Vrqjmz49CKbB3TAEXa6teg7kHWjBrFtVT9WxrMrPcaI1
t9grXhudT7fcLRtEK3/Lh85MUDDl4HSEzJQi9TTzmgGpVEl6gRz9UTVBCRoDL0J6y6KglQpef14W
oQlqpVZMWOltceGB2b5XK5E3UoS1A8jNAuHgENAbtldMT2nkjU/ITBo2ZiAK/F2xLySZCIeDh93E
A41yHFIcAX2S+TSkZhA8w+tRW+1pFvjN+sfSeVwMkOUhdsDIEOtFhjjaX6yNijOJtBpVclmRvNCI
LqiMAN6HXQESL9WlURO7uT/mKr1HiTrOjT2yFZE+o4Y0q6+QTezlYXYkWRI44joY/Y5G1Cyfcfnc
TjceorS7/4wZ9sR3nzHgerYyPVbtaZaWVcMjbtrLwiUzxE5LwvDuMw6xfvcZjdAyzlV3AO575bSn
uvjOnWfbQCJCoKCbkeiEY5266IJ5bLtpACMM62SYIrCevzDTDk8oysEZzWxNE1v42xtgHE4unE0v
EmGwERvvW0icR/idIQcf2aQ09OxJv6ZatM8UA1KgWJTwNBx8ZvLySEMP+5dD2tiWj1C0V670zNmw
MilvmgCFkg4keRTQGYDhVHPJnQtWelLSCuSu7V4vCLyvIJVSdevCRvatE6ZiRwXmc/l59CbsR1Ra
bpjoXo1mCNek5ZVfzCUIrBtRJf/Qu1a4yx0wtjh57x0avdnLsMMxiRJRk7AovBuSmYtShnfy9G0C
zQIfGLx51Z0ZYOdjMDQrd7RE0l4QWtTGHhicEfh8XDc+EnpWEevT3rJLEKYP4G0E8xx7whdSKCgt
kgANzfSDSo+PwE0EgJYHeq539lH+RKbURFaJ2mrl/5/sg6pnT7C3FBjX7D8ETQtdj2uH8dmN46c2
tgJs5FLGV7ZVonQCJZoOssbu+sh6CI7U9Mo44aCCrqJ2Wt8b/b2fh6E2T7vXLc7mhULdwaIxtYCp
+obHIIpxHPBGgXHLOHGVwG7I0Jgb/a1HMtKS3buh6RWVH5uKvFrN+Cc7Uvz7GsBfehqrpNnRspKP
FliMlb//4TLIrpQom01L47B8jH9a8Z9ktESjIxmpiY//w4dYTOoyxa9h/sixOe1TD6dj//1vKUSx
NfSmOkwK0IqpRiogLKE2ushBODaBOe5JRMp3ZqSQBFm1zI0Ct9qhvPZl1r65W7xQj5ZYTBb3Qew1
fl4bcjNryf2/TyZflo4cMD27Llfy7mqXJahnob5iPU7S3UYs3PHGBYKBwjJFWXF1Mlj54w641OhQ
0AkMsO0iMxuxS3AO/0+TiirTVhqPHT8F6dclV43Ftf5SNEDLZBboIdQI5ZLDBVToVr82LbnvjekD
UAxiRVMf3wCAVWZ9hQPUpHpMQPd6i5D4qQYkLsc+faxO9ZsJSZt+5RWmdyM7cOVWW97h2WSZrY0I
mDX5mbqxUZOonjAqkAb/k7oybNzfanX3dGIz3gIgGvi8NtjgXZkNf02hPDCnYN+aeATANbZw12mM
tZMMC75uZF5+a1KfDHodaJa55zZgJTLrK3J9kIakcf3baINdi1XZpxLPS2CN8eYwZEH2jHKnXzQz
SrJvqRHwZxymiQOtnWtWT2vbpvm3tfMh4msUyS1rA13tdW2gYddXiTDeijUyujogk0cVFQCdcQj+
FdTRiNfUTXdNqyo5WixHvbrMixe7NxJfJKgfZb0x26IS2wSgZvRqqzm8XnV68ERZCEEHYLkpSpw9
DVMcfa0LIVFbPjXAqFXaZTjKEPGON+NlLjLEuodm0AKg7BfFWnq5+DLoAJNwTQOQl3b6IFnqIjkN
chOAkb7M9frBdd3usdOy75WS43YOQi8gN5+w788+AFYDhxKQV17jbro45PsUJ6ufETYisQWypR1C
AaBYtVFYB1SWahVPFn/wUIu/tgpssdyo5Q8y73PTRzpYfSmQ0DAPSZMqa8tEBQeYgDWE35UhaVqU
3Z1yjx3JIdnN2gCU9X7ATLYD7H/pAj/dcfc4W/o6+6pzQAyPdv1SNQaIFwW2fUPJxKlcuQxHLm0T
NU+sifi+k6Xn05AaYGcE4KhOjL2nV9Y6ix1j3XihcZBdOK7oH1MAWffQqiFliyxD+j/RsBGgtF+M
hwDQ2cuQtIsxuSIt6LiNw/8wV4p03Xeh9WgggrTvuRvvcKQkP3VDsM7At/EVtcfJmoeDfp7CAsdH
wHVFyBIKjZd/OYPtPQ88tQ4lgFc2Rlo4X6IROXHQFz3YvoO0F2Cyy7OneDA3RSQegLYzftG5g5fx
UZpAUjOSRyeXwINXYAdFnuSgX4teFUaK8AspGiHyeYYrcAploiYBxCNmaYZAP9ZN0LuAGpd61BhN
PazLpgAH7ZsCjId/s5uNk+FXVDFv9kRm/+RztvVOkTeEZ7IKZIGoK8mXBvge2g4ACy9W5DVIAwTl
m4WcFAf1WD3wLAO2zxtk+fh60nrXqBizDe/rcl1H3LtSk+CHfp0087GfSue4yGVQsVOnd2cS0XTq
pTkIuXEoavgRThOaulcMzFWl+1qImIlh516y4u2lAkIVTkHj/Ak1m6C1MlBePw+VzBatCT7Lydss
sh5vgU5ftWeu4iS8zKIrEte3i4HQIpROx1276sEle0DEV6wsXg0nXH2ALMzY+NzYIQiBBEi+ZGG0
N1s2iKcNjH2OSpatccAXn2LGyo95oK1Jrk9WvBvDMt+Van6NDbgm8v5jFuXaMe1MQIApuWOHIYrN
QNgBbGYLGFR64Rex4rOugSWeTkByLLKxuLI2906COci/qFzzC+ccoH519v3/Z8GUD/MPH83w2FSI
zxFHVcJrJCelSKlF7EOxVFli+uw6nG91NdLd9Ne/g4v+nUJVx57edHQgLpmmDeSyd2GCMrNMoNXw
5LmV5jZD8tDKGPLho60JaxumRbjlCDl/LCQ4JwMAxe5J21mAzq5ThpdTpQ2C6lMBrJ4rKYvJWAej
6J+LqQ9e7Ez4s7iX2LbH5Y2mTHicnnNtAO1Z6fZPLvY9SCsEg2NSWThpHtgRD9PwmZrKqrpVUPIE
9DSQeVZkPHg4Z6MRTXKQ5bTScKfZj8Ib1h0rwXn25w6pZYi9IQVi3C4K2vDgoLyQ60Vd0wsDbZf6
SWSbSWBbo3tJdWpEW5061dCw9EpwTXQjv1kmK3eLCfUWO5pGsr61o702GsfF9p0ZeGPhk9TuaN7w
IHl1vNi9Lqsuw3Kqreu0zh6oeEjLXBaia050O9qWRjRdUTA0XUOGZ6Flh8XW1qM23oRa8RO4xzFu
vTBZ7KYBiAVWPZ6NNHBWTa8HGzCV1dgKaiw7jwg2TG3PtxUAPc7UWKH7hI2PQsMVfBWpckvsnd2j
5nF9Zyb5aSxazQJJBioTceKUBYADh01PNZgkzRkCQf57g1GAl3NPUpow4HRddpn9XJsyuiCS+zVH
ju+LVVnpiwdugUEX5ROJihY/MdNys2OHir0XUbmg0ADehdm74Y2ppnTCBkfHdbPqhyG8USP6PLpp
kftYTFGA+nqWu6Ai68Ijsj4+vzND3pwGAOf2+l9+jqbC8r2L2rkMl4UUYMfSEc8G3s07rP5pLFAS
jyrgZyAAtmeEwJBfb8qDhzg1wv1Ff7aRRdv6NHbiHN3CAl9IaAEFYjGiXqgP/Xm2cdXMebpp74HR
JA80WuTL3HkB8toEyEV5vyq5Xcyp93adZY+qLsFRZh667i+nCLyXVGfjNuPVdNQ1z30wEbZYA9U/
+CJTwFVLEGTGMLX0Aen0lTtuEdJ+NdW1AlzuZhJ8YVm96YPM/oGcqIhnutruOOsFICfpgvjmbWbA
GwXjSr2cx9ZsSUPCxEk77EteLTsCzlmsAs17eD376MD2t9HyuATBHCKf1HAjvBSIMj7QyOZTh3Ie
u5gtQhUzrTTt/M6i0IJiFY8l2Gv/QUsr4NwqKYCD8jfvNLewFACF7SbAe/pggf8iWQmwHRw9U+BJ
qIXiydEb8ZRkwtnEtTn5oQfAiw4ktukEiL8gypGCpobEZlsMYqrn8V0X7wJRtK4BQgv6ouJI5gNg
e9gjdecmGuTKS1CMQ8PW//dvvmk47P1Xn3s4OjU8x0BWBwNZxZ8w133qFhKgk+WzxQr3GPDCQjn4
yNZJ2OTIFEyMKzUtK6Zz7tnbEOSS19mMlVqwK7Kp8c24K5LN4MT9uuPIr6MpQdC+TkbSfY6SY9nu
F4ekVQshU+tvC4kEG8W36TSJFgMGf+PTsLa/xW3dnSnPkfIh2zIsTgn4vUlEzV3iJ8utnLRL7uTM
2UjjN+3dDHOKAdBuGiAWVpWRJvj0kD+gusjntI+Faqjn2qpQkjSZDtQ6PXTvtBPVRaLK1D42VGxJ
E2cpTR+p5HLxmUzFBxEjjR0h8uJCzTh4ClnfaraBHmrxrCkM0DwVo7cnk5aMB0frVWi9uJS6+Nlb
BTgHtW7XRzzFI3QoHhrVzMUWqmJDKZs4Aui1khtFgKOEBqAqfY4CSifwph3lCpgpHkT9IOWFhpkb
r3Be5L0MwOR8NHHaABIRJBjgbn3MekAvkRX50Hqpzz5imdz7mKYEbMGm91I6qHuYEejMAeRftQIk
p4Ygx8s0rDegt0XASSkWGHK7akYw0igM8wW+nPHAWgWBBNga8s03YwXe7aG1gfZHs8s33++c0ZCm
xGqpd14BLoulyOauqS1QWiIqDv7q+kCfuByDz1GXmlfBNeMjbpX0Z0GNGn8QtQTitErDmHTsJXRp
8TUie9lVa0KJAxD3i5i6/DMPUmSRl2XzooPIASchfXILY03b6k4sz8jb44eQucmhB2rDJcWL1Bbo
w+LR7IpqnU5588EqW8Mf8qT+kjDnpQHn3U/R1KipRzjMH7wA+Cxt9MtD6hbycM4RymZPFCbOYoFT
7BopTHNQGIDWlo8fWHygwDF3KvexzQAbAbZQmhB1ndxjRxTj+AIyaoCe+B3bdxPssINT7LpiHNdE
rxNaboSkYDmuiYunNJr7YW7UztbwomzXBb18CUrgpOLw5nuQu5+wL7BeeFEFOza4yf5Pg778DOwh
81QTFaTugPYRHPfRxYy/3YnAJVw8DChs9K0WyYQ8/tYJAaaVUc9BHD1+I30MFEv8bcCmSPcDcLl6
EsCn811EpWHPFK40/q2c7xV3+eBQALXtddZyn6FJCHhYAJmcAI2QaNM2wrYcQSnwHvkABMrP4Hwt
zjYqiStEHo4JKRJlQ9pc18UG3H82XjYQvcXGPhvAQID8JZo3NZ2rX6jrNuBaCnRr61hIKQo1W/+Q
40/rZ4Wb/9p4tsx+dUMZIzsmnz7EnSk3oNvNLikvXbDNxdqWZRaS3PAHBzigibqKWlZbggo1aqTg
8e4sJkVquICL1rghrWtW8RUbcBS87sp+wzKg9CGTGtSwhkINWppJIfzQEIdrkx8BXHldmcP0aviP
c+70d11yYrf1L2k6PcAQ019IZp9AmwD455MO/Npoa2phetKCDvVUSkgNyWTY1M6KuhV1gY9/BUAu
SFlbD9W+VfuLuGZGzYuMbZ5oKGF1wTV2bvKVVsgmw6uUks1GoURXDqVAQmjjI6StNKSf57tupB2y
GhD4Nlhl7zVeUWJLn6MiWVHgxcSil1L7976cXGw2hOLB82rzqDEjAm2qg7RCFMEAdylNKxDcK3Ua
5zsZR93RBXMnvtWFm2FbxpI1MjPNi6uyf5Fm4Yw+jfUWfEZ6FOKATw71Li/M7pSKdp32rTsiNx1Z
vnM3LB0Tewju+fM4JgNPGXjg5fUDm+U+dorhyhzD/trWsr9ST+dAVp04YiI09PBosn2tzX8Jdwz2
ZIeiNsBA53y8dWPNjrMJWSOpdgt0ngEw4r/9kVwD/W87jg+LuMnwCKvK75FtdHerG7WXn5HzAkjs
QfisSSqf4lpxGpYPVlTcKNRF8bQ2zJ5ZXNuXOVDWM3sDBN5xQ8PCAXxaHVY3MqVJb/YkSkExsglG
ZwDXF4JnZK/820RdY6bFM+ATX30nb77nQBtofPGmbdnVN0OLjdXIxm4VetqAEylUYlDTi+444ejk
Mo+Ar/xg10jOVwZUaqEVub0D8laFrIffk/6To6oAzxrNQjrq7Aivs/baxO5w0wZiz4aBIz0c6CjU
KFHQ5PxC6CiEraJEZeVZF220fuBmh6tTiCqxru1cZbkAs/zpzxyrTWu2AHNWZA5pmeD9NsXJMW0W
qKmkDrTSoJpFhJ9JclXlt5JAtN1q3eS4PiuC7JKA9JE8LfPJZ6XsZsxQ8odzz21jm1qxAYz965LL
PDJRrsjLvENZLu2dnXI1BeJDX1gPXlx2JydpN1WbA3SpGEEmkRpu6fOu8ACWgPT3kxkHwJ2j7iyl
STRWM4cBcE2z4m7SqxfmHnTE1E9ckYviq4nofJC6u97q+hAbj99j3egRApeVohZleFdEWpizm4Uh
b89DZoFJpUw+pAZvj5SxmDU6khpH0JH1LujqVSYj2ANf8xxTFy/y+D1rc4rjoohZvReSdedF5HKA
KZit85V8WCOKZfzWMJqVp7nVlpYxch1bIjBwgK4ZT5AGoe8z9Vpb9rg4cCe7nZ74pOBGj+01qeeu
VeDGZsVmtCWhbHsgVNr6vlZuFl/UeycbrUZuA+U6AvQGDjzjHuW3Fup3N2bqxCc397Kb4zBcGNBj
vkd9skn/tLCLoNlPYxWedYDf+KaROT9K8RzEgfxuJmYOOMHYxJ2oRNK9yCyAfrjOUx3zHuCnpv1m
ikz9HOf/28ZDxM3zw6Zy1pJv41E234bKkeugYeIC7MrowSsLd2WKMfv+hwHghVHoZLPra8oCKHMN
3C2S6RPicuBHq8MfhVU629LUBvOvMkx+gF7A2bocB8Br0zHleiz0akXGQWABfuFtHhnSKFMcaSD6
+63tlq7ymKXOuO3jzRQ7Iwp5s+lGvUz8ABJTeaUBNTjrRzGrU8udUFazqdcl+z6M8ShQ06d2mG6j
7ckbf1pckTmL2h7JQ5PcL5Zu5CS7HGmQ2HikwPDUAQCJwhoUpaoFqrarEbRJcUqNfOru0EXDgCIM
RC0dxbVGDY5WXnuT56alv2jeqbuJ3dSb+u6dnIbv5y5eF38kC7x0XBtJwVZa7lxwf4nPHd7JAt8y
mL4K+wowQYCECXw2TA6g63Lbn8cWjjQekAGD3bQyHxzTvMkQt33lgkbULG5mtwDpeHXTmpqNPG9U
/OoKY7BDeXqt6tQJR7T5Y+SixM9WFe2EP5rYr5Y0UvOcTj4Psuv2obRww24iFNGqHsBPx0tcA6cx
6JDhQwqSkZYarYZdgkDTummqdrU4eGeXi4wj0uL062Xu4qBzSxAE5X/ZiUQ+bpAbe8mL7In3evaE
5NgVylTSG4lARWSe4hbYaCH3y9jeACfcvdY4eX1W0exdNuFUyzbBMlabEajGSndjW417JdFiQRNI
9uZjscj75tXHmwX5+KdVyOJfVylbnHAbRV+i9lIvHpw2/GwhjWtPow4xQcBeKAWqFmdFzRwgaraG
uy2mVl+B4pGt77Yl83ZENqkOgG7O1vPGhMcgc3GjOIsepjp2dyJsdqGBYjiQkFrxGvGNYKNlXHxG
UHCbgNHrA/CF8PjNLU39yMLPoMw2V0MeDKdutPO/ihi4l0rei7gE0L+I5+lsmiK/rnugDkyW/ei4
7Qdym/VpsuVATd3RrLdVHMMCl1HuAl5Xrd6ZoEee/liF5LQKNs8bw/MOiGR+nrI2eQq6KAGAmqdt
Wmxh1zScFVOIMj59AF6/MkFe+s3qQ+/cuN8BJM5vJB3axADHSPY5RL4VzvXe/MzjQaStH1alfrD7
xt5oHsLKiQxvmeawl7xpo6PtgjEZd9f8a8wG3EgC8Xkc9A6n7sG0awPT+oTjdp8MdCArbgC6kx/T
om1fuJc98jjIvgJ1a1plbVleNMEGfMfBrkuKUQMR2uTq1i3yAApjdcnGLHDKUE0y//rnZTAcqG1I
ri5DnXGfs77vt5YrjnHaT1cH/7Zn7vXNOkdJ624e9noIxlwufRqCKCHAe+lz6MT8iSQ1SIpXSVY1
BxpKJFPtccTTr2hYJpH1iB3jPCLRyIEkr+sAw2bc532fPJiqoZ7W/hg9EZxpgPfbV7FRADpEG4DT
NPbWYZGTGTWy04GqZffAtVe27+ZrqE1fRbLz1otisdMyvLOPGvDqFs/I6h0QWmWAkXVs49ey0GKi
4fd4HCUSvunqQnvU54+jpVX4EO0WywhoCBcZzHCE+ZjLA6DfQGIHCqRwtYwt6zsIDRrUpBelhrc1
LXXYttPaGq9bCi6JdwPYD1htrUlIjRVLl2097LmTIt6gfAgJsnht/aiJYNMrnt/AsbCRVHLnD7lw
ISd7aeK4fhhxsqMmAV1n/OLY44BghRwObt7Mzki+THpbJMfe7ZTysdpFKs3XMsuD5DY7dypdmERD
IKsNdozNOlKZxSTrw6p6GATu8/EE7BySReXIENcFwfU8VMZO1uMteYwSH5zNDPw9yqtaI0wGdl7s
ZJRXGyShYA11FdR4tV49ADQLsS6IuJgmfH2QLhTqvQ0A7e4nynARguCd99ja9nNhRyhFCZ1pa5ZO
udMmWGVFewHEJENodAKUedRcvATI4nT/llk27NshL1ZsZIgbILHiEjVO8kB38vfacCzfazteg+Z6
8FSR/m/PlfTOVl6kZ69vmw2bUAveKYDwUSGHUy/KPzeBCK9tNLyKqw7UvYspWYl0FJt0cpxV6zU6
2DPGCKRyKGjofdzrHy28Vu1txRXnNdkU7QaGwwjXwpmgsrszdqLpc9Pm9jbF+8KM6FwIB0QvHQ4O
DlywNSdsZ0Jjvut2WvwDENdsiwOl7gxQ/e6sVwXb6nYr8KaLc3hSDGMTNPPYDbImXye29THOqnFH
U4YIYF7iUDotaEMz6zvwAnpgQoFlnsjjmTPKU5+muFsYoHqSnrvHu1h/a1Qz4Bu2C3UbhFZqSAqE
snK8XPqLhHoeTnx9loTGblHAbb/3GJ4ONm6uuyaxUIcwpGuWO+CSyKPYx69JxiD2WjeRGyY+csPZ
JFNIkBiJmDvqvGucX7pFnyr2a2dX243xs07K8+B5xY+0tB6rTnO/FUP+ycqBRl/Uzk+rr/MvNkOU
telMD99GoGfVYpSrQEuCbe818YuL2m86FKXRhPQIiVSuD286Oj9dRm86Zfm/zaujyLdlLk8IN5nV
tylEMFniSArgD8DrVcQxITZaqyqzxWXKzYDkSee9ygFOEP5HuQtw1sUPt7T3fsg/Ex6ohYZ4p1nR
lfKc+NjG+KlGV0qgctToT53wxJWAeshSjZZ5CUuulDxljDy+KV069OaZoa53NQHVYDVqLAHjdp/7
qImsv+F2fUrSCNi0bbgBSxdK3CZUX3ZFxr5nHoqlrKn6hKdeudI03j9rwA/wRQq6wj56Mlnjfkrq
wVtpWVreTKvOgac6jocmdduHHqG1ddzE08ciyH/aeO78QlVVEHa/eJP9wk69/dgFnrNGuVf2IB7x
dcfL18DNm47C4FVWGPZf0h6/qpv1L3DTIaUPUYI0aR8n3prA4OPVygH85NPU1d02trzsDJz8AO8f
5r0fbsXOX17ev/lh3QA/FU5jmNMa2ylqpn3YIqMSfErOZ9H3KciP0IuVTIBI9fOiXXr/bvdO+x/9
kR2y6VB92NkgM7ZcgDkVXookBkCUiYDdDxdtraDR6pq/amm4aLVqRIFY4gYgEgdLyAHn9vWxqoG8
QLtf5CQCrzDB1x5h/x0RdlKDA/8PSCzUTguHp91exJBouCErolDbaC9OM53mkQIhyADQd5AR6p3u
5gjGNqLWEOVWs0hR6E66ouVsNY0UXZd+aAF4cOcucs60HM2pbdEhr3eYL6cB3uqBjUXimwOzrvpn
ge/Z1WUAjiWBa6eKAph/q+MOmcEka3N8/xDMH9dZKLUE9PPFrxGAkIehqYNk8+rDmeLI8d/mz6bL
1F5DCpk9NQd8ouREjaUOzm06ThcgZjnReFFPwsZBewAARDYV5p4Ui13eSPcoTZ/Es+k7i8UT9Rbv
5OSdrAPcJI5Hmu5mh9WaDmDwpY78uBbDS9Q7fOt1cXUUlptfEVtxVuk0NF9DrVrTCUzWcEAOOFP/
UiQRqsJA0loIgDggPFYkSKdFNx0zlIXlApFDq7ZnNclIC37U5Ey9VijasGUcRuyYI8SBwk32Ka+y
du4Js3ztRarXFwP7RD2yIy1oxdind3aLlzwqj+BS+uEAxWqVZYaB13ENz146nQnoQMcSobZqe82Y
D3TmUx4ET5BNJxBwdRiY78YGNbdFBhgcroYks0rLBp3OB5JUQFuaxXpVe8hCAxkXKXpE5SvO5IXm
eCmOM0NXe/VDswY7cpQfGkRd/oJMgOFFeyR2kD51Ur/qQawTVZq96YCIcc7iRjvpGQsBK2KNL2WO
kEXnMfZTeywV5d0ypx5SZ4NiZnnMe3CMqTwQkENPYJu1nQMNJzyEz5OLe/aoEjyA63qvBZgGeGed
9Eo87WbWveB5zk4gwwNrUdvgO6OGC1t8rk93IpokYcV0Sz9xWcpHMlVWVdPdi/705cgk3VYhY+u0
BSJiDYy5KRXVrcJpDo3wwj2PCKvTzet5xBXG55+WbyPSvVki4uOuY6MQD7Iub/rURi9Ow8HRG6Dw
3Quz6YuSN0UUvXh59DF0w3Q3AFnkodDkazO2CErjNBYgZ73QdFDS/tbY3Eb1NmhRVotsmazJCCXS
PM5mLSmQ/u5hRwXisG0qE89frHFPeF0P6Vr9dvT+WKlIYnlAHfRz5mTBQ24wuYqGmG/mYTOAElIp
rKjn+0DI7+/kNCzxPA5x7nUWXJRI6/aGvQJIuIG+Ge/wkdb4NMT9bLxRL42uXofyNJKEHOLRxNdB
jjgZWkxHLR32Uk0nkzsF3lBFkm5eCXLKJv0QK5KImeIBJ38PBc+9Y6hkE9E+cMhqF0Qud9QQbzJA
TruAIWBfuIHKbPBRnRybyydqGs9DiXPfAaPqTWZaxUc3zQscmiPU/uckEhnMfJ0k8T04ydxGysK6
QDB6lZfIEsA/x7DOc9eJNYAzZHm3uhMCVg3Qex6KtPB2ap2jt0abkkcjzeWejBkon2fluyFjnQaO
bW9Lcpo+r/bO3bJ4ZGi4LrK8uw5aAOGfx/9j7EuW48aBbf/lrh8jOINc3A1rnlSSJVu2Nwy3u5sT
OIIT+PX3ICmJ5Wp3x9sggByAklQigUTmOT5Oi1teOSOw1yLd85B16jhrzXL9rY1g5ksJkppjxQUI
NtTQNJzsUwZyprEsgLlXi+Zrp/ndxUiH4sVyJmct2XTrKkNUA5IriBimx6wTf/a23pwlE/2Lx6S5
zkae72jY6T3yAW0hEdKG1gLIxkMbm080okYvfoRamDwjxQl67GtR3f0+WVHbb5OlIupffjeZ4U4I
A2sajncTEnImw0GWAr4Zehcjs6wOdf9CY27jBtPxQmPn2zUiwh8K6pWar21ljYf+jfPkGJiCCYRL
WOSf5hlJ3xlIthlYm29D1kQI8YDFQkphPFROAhBKrciRxOehIBFAZdnF8kAHH9iqayf2p8QE+rYY
kIODgj7IWlVnjRe1fXLCGinzGEWDYfVHtwXAFYvNOqiQXnsh4yrOm2Rn6yZCumkEqnJaZl5hqgdF
e9PZ22Ysm+OUZ2Z/bIBAdOgi57CsNa+NrVC+STojDNICILJG41zNSuXQogSqCwxfVyQRoGSlhjS6
UrP8zw5X3KcezJwdOFSUh2rIbBkilSMOogbHXLAhwnCZqmPgbyxZeURie75Lh0oL7Igh1qiaNBr4
Y9h550p3VSr5u0hD0eVuQI1zQBaLQwh+MbtN/eMiKrNe36cxCI37OM9v5mVe9L1KeXIMuWt5KLIA
1sZgyr9NtUyUK1kjQWJrO15x6IvB9gKOLe+xAwYJTU/z0QfwoqgJvBH5lDQkRY6E5JP05NOUZZiK
ZF7LEMfBPfVumSCPhHbyU+fUtm6ymiTvd3RPXA0NnrSAxptjYSHgT65AOgWlbI/HLWnVkGzputgF
EDI5zBY0lL49W5AZzbFM+TGHM8iXzAz1L4OF2Gkv7PgL6zPUTtqd/iiKUdsi3B2dy0L0x0Tvi70D
wIYHM2uLzSA89oy7eMQSdM3+pnj9wPk5fM/yrAxcT4xbI0ntx0FdvcRV4uyMSOJSk+5juhJX8E7R
bZo6ttqNPlQXxmR+nrWGB1IumgGgdbi90Up4VxpQn40Qpy5LjtYWF6/ietOY2M3LjofbyJ9wfSvH
r65XD+DaiHtkCCG0gs/SnWlIPZI1rn8pAeCESs3Ia5HeA7u5S4ajcu7LJN7rdfFpcbsxyUU1nErk
hwjc0yJQhPwyXejlo561wFbuWPyH3jgvKVAKX7rMzw9p03bbvq37b0YUgwSmXNd14j/1dVy8DF18
Zh4un22gUL4kue0iBGaUe1LmErhDskW1VDqWSByXcfxo5ZiQRsrhw53srXYCsmudVfsYoXcE4ZGE
W6fs5CFJ/BNuCLzHNLW+mJORfY3b1Ng1XaptaAg2bRFkYBB/6M0RkBG9FdjKrEQWx8liiFrTdh2V
B6hNNGOsYKH048xs99TjSfvYN3WPvKfMu0QaQJNJVgIo7xH4b4hECkT9aUgKqeH5BCSj77myGLU6
PjQ8/a6pRE9K5oyqBJw2DqWNmpN0j3j8N/aKMkHJKuIgdK81xMKKqRI2KingSurZSSIXxN/M09CM
iwH1qKlp0t+vUkgLcQsQzWaXkZKbNAf/3apJozE5DR9D3jNAGplFj0cTFKmWpKc6LWvwqZN14r53
M0Sdd81YvTIv9fYlkOHXmYKPMiO3AxEmoueJGuIm50c7ie5alX70WnzRXFG+Rn2M0kkj/Ys8tEhn
NxMUlQYScTUBaaXO5gkiGwTJIcr8V5MqBkmp5EIbTb6bfPaEwu/6JFRDWmruZLMHafAFwrFjsZyF
aq4GCd2LfHZhmX0Ehqe3i62+dVceHoZl4MsxPjkWop5TNRqbWViXuDfbctnzN4Nbj7lPfrOFNwJp
QQeC2A44bac32TI5qW+l8+zI1IxPNMs8ZuqDLJ9GgAMcGyXY3PiTmsakmR1JSN4hLTr/CJ2rC3eV
IxAWp4h+9gpfq4v18dGTpguekfFh5sghWegA+AIgMKdZJiTgeBMAVK1b5Ua+/+Y2FMI+kQXZjhrz
EId1Gao3sRg1vqe5p9GZHhYR2apVyR3FIfoJXIbzM5EefRSCpidfi+pxSwdh952clBSkph45OJUz
bR2WxHPIelGQ7zJcfNO2+4FAYbabigJl5ndrLNNneJIdkN6MnKj3p/jsQeveuWVuB2LhHMHJZYLl
B7qT2ajABW31/u7ThcLF51m8aImG1YBEww3h/DIJq3ErkE51btUVxBQl49Vz9/P9AvKFUHbjh90a
ScAZ2K2w5wYcijXg5XzwuxJaurNYTMivslNt5Qiwr9HLK0YNW5CD92pHQ2roTRcCvj3I/AwhefX2
K5nDTn1Rs8Bwh6vrRxNQbd38ujSeliJFI9bD3SKjnnTFiIQx8JMtigEUp1djSovNmGQhwD8xJC0p
qg6HPN8FYPqdB0fWCtKpi893ctBgO+epkOtlDm3A+z1w0yd7iqoHmnZKTlY18KsdVc1lYOGah114
BcFaeKVe2LVyg4tCbSX1YcpBv6E/4yeejotdJerp1NT+ObZebd5OIzvWAlFAN27BgBMCouuyNEbn
AN/C4Bpu6bE725EGoMzePkKSRJg7b8Zx6US4lK76tzEAwN78yMObup/VADBCwwASJJiurE0VR+yA
qrXq3OMx7hxsty/PNHbzVlshfdFYIb+3PC+KztDgvIxJ7QuzPdqWvqqiqeNr5EQVa8et8lXf+4gh
hkLiVgfJWKduApr0nrrU+ImlH1KB60Bl2GohDKm7mFAP+WnvU1h9VrPVol/M7UGDJgW9BpKt7AOZ
zNY37iSd8N5AXaz6ROQ+W4FGMzuRUE76o4xdvGnIcFlCQzqpv6fx/FNF2NIYyJfb5QwbFU2vBxxe
R9c9UaPpqXfk5ispm6RrUAqEf0pUnCoTYUbv3VnH9bDcRpb5N6mdXk7A/VGWk2dvhgJ/ICvN6rOj
GnUwmZsOW0YvqYbjnbxGTvaN2eygZCPSaIPI9To63Zzv5gRC0KXrwmzvsdw+CdRqAzbMwNkuBqvW
CWwfOGlHw5EU1Cx2NMyRr1YjIRF+d2qblyhmkk29IgXNN099Z7g4k80ybPB95giaoOz5l091Mwt5
kJ7cciQMrCeDn+0IydY9H+TXBPWm66Rox2PSJfKrWb8KreSvKfDgzj5vOOogIEZ46s2K4d/2PAE/
YiU87JedRsTfQIc0AGgRcAthzppnVuJOVsntDggQqIkHXYga5nl5dlgln0EiXT9wBKUCsElH37jk
5TrLQGPD4k7/mpmzuG605Ng74bgmKwDRN6BesKvVGPY1eEcccZZy+DyFBSpr+hRAyqohOTU8bm+H
JNND7MjVeXwx+1dbtzbjU9OCG0QtRQ2tQGv9TtYXY7rvpvTpX6e8+0jlCNpzBA37YFGAxaBY5xzb
3+m5AlT4MeqL9ERN04d41nZDeqJePgpr74KUi5Rh925Gwy6s2xJp8BDeuZHsdy6LXarZ4s15BJL1
3qmSeZG7+ZZhKpHYqoFhTG91/9gPjX+knlRD6jV4KgJYTI3n7p2efFjt33rrCCMFqVFb6zsFGZsW
durBsiDZ3A3npf7d/EbPRiBx6FVUbJDfDzBvXAMHpSJw66muAPCX2DNrijuOpDESBeberP/tuFAz
tbUFIGhyz6imITIUGRw50Hw+qDqOg7vnGkMEm+njoRPAPXKFA1AZkL5Fl9YbcFL70MyGpDFL8L+B
gHmafUhGDegSoeBFmO2SRKZB2qKwOsJbNUDlZeLtDK081C1qAVu/t1DMaof/ULOaf2rjEHlMmURt
ZiP6baKO5sueBtkEyUqC+2g+sy+KQh+iFcps9VnBW4G07MT2Qjxpa2tbRqU4ueAcWoPL6mutIKIR
70K+Cs/xQq8VSbsakoIhiQXl9663dTINMqXAG+B7WE/NiUYkF+M5bOvkiQZpJu2zWYfXsdFQmTUV
KbiQqwl4kMqbTED23q7N0E/naZO+KpHRLQuQHujXENAbAJdH9QL+CP1myFxvUytUMTvKge1h+c9a
CdwxEn3Yl8rAEdqtPYLYgGeUIE1Rk33YsyRsHmhE9qaFPzYf5iVKNpq0hMwqwEAwf7imjhSItIJx
3ZKtt7bHzEKW1TAZJ2oAE2CeEIgdVq2Wu6tFcWMoGgvc16S6kS5OOurCT1bvo3opkcAQbCoAxRLx
eqt43Htg9AY29ysUBjmAu0c11kzwTkPc8rrnsHqmAdkvVtQLYzDA4nsCFFor/Dk1k7al60O6XaRG
0J3icg2ZqwtJFo6g09bs/XILOdstfmXc7XQmGQBvWhQg1Bru6FwkHyEZZsz60013tMZ6HWe+FmB7
1p/0RHLnTF56NY0rBP4zRFwBBIPtlKJbANVUeEIAALCA1DXiR5YBnZmUNgcp0Xqxox5ql5Bg8eEL
h0rg19YWWb5FhHUsdzXA3S+ZXj3kRSMAFpYD0wkxJdRnynYzWBawiE233Wtld9tL2qSbZdFH785O
/uo7GB2OFEX/o570aq3lVogduI7Io9+BdUAf/F/GjasCR7xA0h7ZJ721QsWdr9AHK4YQa4NbRBpp
9YhbrjTON/OQOYgOTsD9BMwHskaSCNmeJe8OkYJFLABNeuzcqA1oSB4AEQXzE04LoUI6TDTsO2k6
shj0bp6OK+DEchrBncHw26lFqh2QVPS1QVU3AyNm6gMStPFXOa/1jVRANLpqSDHW+hZ1Ky5gspw3
0Yc/GSzyZQ5StBN2Hm80N/5Y98elnJYX0QRmizL/Eg9Os6Pi17vaWBqSYnEjmfKSeiR2d/Kbclyy
Y0y/9Eiy2tMkPqu/mI1sdqSbbam7zGJG2BrlYkTQ/6ZgjnNT5fZEByqBo+amqI7G3n213Fw5t+io
pyYqijo6zBV1sw1T9XkgrEPMWzFO/ncRPrPuS/A9E0gwBu5LmW46vnlXgl/z2hiQJRh/qoglEPmC
chP5xt9VM9rfVQehT/t7atl/I6LrvGT6KNeOdIoDzg7Wp3i085nAvW2aazTG45epdeutNjS7uq6q
1QJfOYOs4ELwDc7STRp33cYcMNS/wrbcgV0udiGYhDYGntqr3mdAZm99b1u3XvFgE1kfdZmd9IFt
9G8apE2gLk/ZMFVynjQAX0rsERkGYNEijqsMj9mzOzo/Y8W1NXNq1a+Nb/qfaGDmKOcwo5odaYgK
mm6L9Dq+KQ3ggZR9Ge25KiarKya2rUTtHDIDEL+IdGBSVM2wMU27xXWZ11z++y/nOv/4y4F8AjXF
YKbyfFyuKFyRnz8AkBmJ//0f4//VCStTXHIDYbs0vfOg4WIGTIAVGKAt9lrlGoqCUMhjZQIwqJ4J
ugS9dAGlyjykAwv2KUZ2PjKGw8o7IZP1U0c5CuYUeafeEU9xZkaPfozUc+qZzYSKDCqlAlj3o6ca
UjjIe7IBJuP3iMkGIcc6A2uKFSndVmb4TdTJqwOUE9zHqSGwXrVjDXLsUE3COoHQEbiNAmKHBV5I
u2N9rwUescMCtIVd0/4wU8eqK/VIXaDrpdOj6jVp97MZuYkBfxBgRgB/P06Ee2Xa7Lb4msrNKep2
z/pKcc+24Jv/77+Kr/v/+LP4ru3poPX0mA+k3rt/KA/hKw3EodFz0ab9PlEnfNY1aAT4dFdzV40X
jZOqc15WHki5yGlo++VYBosbOOQwBlgv2rm/6OYlSgPwBqmlI0HtY/FbL7J31Ef4/SyW5/NkSwYV
8s53idbMPwHKEuyDB97LfDLDq8D951OW9D8yntXfumHIN2aDbGoaxrhJDgElP1hRcdQHTa5JDN6W
DBWwsXaNGpsv3mlt5hug3lSHhiFXJ/RxvMeNvhFMceTvCN95hoFuo+KgSQ9ba5WHvSgAeI9IYWGc
F3lp2UgVb32xJhk1WjMBbbDDJb2RIwOcZPM6PpLzFzuOq/xDPmEjsSBbk7bQxcFzfP28yGu1TpWD
3WSBtu7NsKZ1gHODdehzjrgOD2RfvK3T1s/gvqofIgORSIWv8iMx2bOqAnnxskwccsQqtrrh5d9F
+pP0rYMKNCOUT52D75UCn4lUI5rcXJme7uxIlkUmvyoLYucgUa0s8JV9s9D0CEijbbcfp2wKMsfr
ASOhCGSs7i8sIR9n+hjE6S6RLx/sQRHSeFxqOzwxiMBam3lp7DwCtGihlduZU0YRy7Sa+XcqNetI
JDEkf592llh4/qfJ+ED0NCRCHuHb1PPCSE99WqZe5vl1apLjbJ4aHMDASQ8yD5dazUZKL/geQDra
Joc2SYzzLJrVXWvrZ2qwT4zPQ32gQeUA3AVnQXPDvISfB1RGxQmw9LCVxp6YRKrnfPTuZCHCBydf
AP/k3WoxIJnd9aA8pS41sqnaY96KlTaYPqjiB/17AwiTJJTN96rrpxUuKqxHXif5XmjAF/VQJn+N
gF26RvkD/4rblhdDVii0LZJ2C5YNvhtQCAHUBd39PInS3aJWSd/kXsw+S83stiidC2etcICJ2mqy
2mohjHHR52yayta35BtquLaXzjCuHaDNmDzKL1Zl8kub2jZqUFWXhFNreyuBw+Paimuwn38Y1k0G
Qxp3XrgDUU121JV2MZl7ym1gVbu3cud5UdJ07TRYb5MgFR8I5c2q+ynBzLNpERy56qkIwfdSGK/l
VGi4pu2tKzWZNLsrLtJnA7LtkBB/mJj9wxKm7wZkNnGbb4AWU6xvhG2HK1EtFtmebDC7f+EWiiay
HGy+RTQeOSuKz1avHakaJpeRt0bq5gggHL34nCOMYuFId0L5Urn2hZjW0sr9UxmH7qNAKkkghjH5
Ixqnr/pUIQeg0/UDiu7S7dR3+Xe/R/a9MiDPCT/17KlJvLOQR5og93b8ChZUb/aMcR7cJiaeD8qT
DMiz6tJuawMKEkTEeNvmQkPBUVUdOpnHj9RYFbKQGbDRGsFFsbFQygGYVADkLybUw9lEBRiNBzxY
MZMQcbGToK8D6dUEDNfZptT/aCZuHnqFqUYiXvPh1LrhhUTzp+Cp46yAHsKQkPluF0Ysw7bBbiJz
75ZAUm0mV9NWbuvpp8bgBqDuEIYKgBOHaqxKCUhKerdKN5k5dIdFNFvfj2dvktIUvOCfOoWQTaIJ
hHUb5LJgg8SAFGKppnYrbyXB2LNaZEh5FydqfifTFawIUmhOTcTCHeqGZDXPRx7LpBNDCHWR/fd8
pF2Mad27YZZOXzO8lc5VleLpN7ncAESRp5+xk02Pee5vaERya5D6rCSZrsyo1xlpdgQE1yZ0xiCJ
tx4Hf0SFs8xpzLJ47pHMVQrqmX6YlMGd+ncudzKGiroyqByvXiXSMFakphlpronpKU79YIzDJWd7
osZXNHaADTZUET6ENNaUcBku1oivZ0iASbM12aFyzDpWgNL8jtPPTyuOh2dhhfhPQLkocLPr/Cu4
9ZCBaSOk5dugkuMcSWmJdD+5SAPfpVPGQe0WWo+2h8TttBz6n6P2aBigeCfTFskCN6aMVfZsmvH4
3tTMgACUgmIsNy0eIDaQ4KkO6mBLIgWJehUA7jfaWGqrO4VEPebBrdkL2QJgEyzEZGL6ryhxDi+z
SCbDgxt303EEyvLNCmS6rJB3uFVbZNSjFbj0Xxb58rmwigkk0gvpmMML0I/++jPkIo5WYQF+t21d
gf0DgFIXVW97JHAjQkaSCh6JeiFns3IRLWbgZJ2VZLrIyfbXaUlZccCiUO9DOWMvLa4fUy6ixVV5
TTKMjr2ODFrcI+ZnvPRQqa8h5aZU4MKDza6obcteBEtqVLUBLYHkwDW6VmM7XnBH568IvDNKVYIH
de/HhNJ5g/NJYy9k+sYGMi0KEd/xRRc4T5LNuJ+e22UH20k3Udab+mfya1BVH4AvI00OthX/geyW
MUtWbYLoBG1nRiSinSNDW3FkTx/n/Q9thRYtE4neBZ7vzzbzFkp87I5ohsxrtZ3VVx64wWKxHdPK
ei0AMRAgc66+JJNpvU4IveL6+zXxBP4WSFsEphSsPFCK737nRFpcwfzOKVROplppsrFv77xhQGr2
O+q7QGbl0Q3LzUj8FaQIDQUCTxoHhTepiiRkft1FO4aIP2CgABYuXGy0krQ7Uo8akWn4N1zG1EuV
YQOiOtQlpdOu9FO2I79ZdtMl87spc3Nsj/fzzuO5nWdZXIXwTB7ceyz6LPYQ548Lf51nInxoLPNR
q0zgm4rQsQKSAdYUJTiVlc8mJJsVAKo4jeV4XESjOGo52DCQX9CGq4mZ/amszBAxW6DcoRo8rdZu
FA2nmoSkH5URr0IRrkhlxIWzNmXcP1j5sCviMo4C06hwyNJClI5V0wr/KYB6s1FFboYmS5Ad/+jF
JUq0HdA3ZRZIMqrIDQ9hEubHyXFum9/JBEpxUYlhvNnRcHEjxZ3Mx+4HORgIEd0pyO1ujcVkXqM0
z6HmaFuAmTfH1Eybo4UQJCh31XjuipjVxxIbCB6QwWJKw0XGtDbTV6TWYz19686TkNX9JDdWZu/v
hlJzkKvAokfgNpYHxMmioKO9k5KRIrNSvAlqkIA2tLdTCk+rUKecGIFLe7ZWKXLLAdJaC+g2mgDF
6IjUDNN0jGI7OUdcQ8YGrpWviFtdcbI3vjmNKZEQqOVPbTv2uybn41GXGb8AnXTaGEDWe0mZi2dH
UTg/wUKAlxoK+mx9eDb76G+B5N09SvKQTtox3EChCOrnxPv0MA9Jg1jzj7SQ9a0sBeRu4xTjIfWH
CRdXqp7B98Sr14DhnrxIlOBkd225+Dw5jfbmTzK/755FIvMj2VIDZhgBViDrqclZO8vLujj+d8TH
dFRE5xbAV1U4GD4yNW0foIoeccffBOJ4nBRjg1/ok1t/6dM0e9Dtoj4mMSq/k0o0n7IGPBMMoNd/
4LYWRZXg2uNR+EXUVffqjRkoh/UMu99C74MMYP1nO9GnPggLlC5nDv9OMmpubOZurX/rnOk5xCEe
VaOx/wP3VaDL1owvOPLH+9J1xQ57We+163McMxBk0HE7t8IRJjwXdsuuHqAwgiK3FMdmucsyULWv
UofJoxdN8miVtTyChtbs964ak5AapHl7QGNtrz2zijcXpBvXOd4MMOzysHE2NBETuFdd+QNY6JPB
Bq9C14lT0bQPteVqVwMxbRwlWitZo8ikB5e9E+abJjdWUxi6F9ADasja5PjG+0O5xwtWBLMJ2LoB
vBchKEHzkI1RhwDKB0p4l7cW8hwUTZse9v2mSmWyMjzLuFBDitmmROp1YNeh2C7qxYZ6TR3hk3vl
6U5OQ39s82MzuAeak0TUcGKsQ8W4vqnqUUMAFovf2ZCsNJGTjzAOyhmVSdMPxqEdsj89phD6h9bB
wbsBo9vUjluOR+5LHIVlkIKM8y8kGLEk7/5E4ZEFUkjwT5eo9tb4atLxKvRxuB8DlBrg/q8cvA1j
odUD50YTQNCp2otK5N/gHqlc+dXUXqLM0vOdj9/EHpUen8MBDJtHDcSJ59g4zqMpK/9Mkvhb7ScZ
okImGGX8VF5FhTKZsB+Tp0QHspRvaTquBUS2DjunegFmX7/iQCn5YrsdwKcaf7poTu9upRa2u64w
LeCtGnI/Gkl1AqCsewBtl38AQ3J+St3U2Hcl/ysyezDVT2F5XBq9KFCpCCxKfbMI8fVPy/0yph6C
IeO0oi453akXmY1yUz6vU9hhyoNFdT/RjelN98Zr7t67LRPefPK5u6huPu/yUW9Wuemm9POS682C
NwY3XZprWSVrpuTtV7UIb5a+8bz5sX77gZaZUTjlHf778Wqb/8BHx+WGYTLHt8FD57um/us9R+rm
gwNejOYT622VyKllDyOCDA+CaeD/AZDguldDZ6xac+3UBd+yEQybeFxPekCWpK+dtNprvfEHzWDX
ZWeu/dywj5OLdFnUZYKIVM09FDbSj3IfEDibYXD+slEQ9KCb9iMTTXw01UhLMhuXTui1ZT7uuCdr
ZC2H+FcjDdlUpvto4p7kOCtIFvbtuHMnbI9K1iH1/mPqrvwCfAQ/zS9GM60H18i+Sb9yN2XTTMcG
CEpPZQZEmEm3op9Rkh5ZkpgAGQBzcGSHxgGvpvpTFLFytihl9IitW/mlca0C0DE8RazLbJGNYR8k
QziOYLCWhuCytCqTF81MUCgxuidSkhzAn0CnBWFIf/E3tt0A/JXkZNGnPvIh2Nad8FgxEmv017hK
A9CvFN0W1/qASQMdpxWw1Nd2vR/l6q4fRZZqQ7s0fvJd9Ny9kKT5MKCZinzqtosp9eoJnKA027wk
CV392zIJ2Hk+60b44tWV/cDx5Htg8bUeRu/iKskiBjY8csBLQGvdyJQ92UkxO9EM1KBazn6QALpd
p8qJZLaVfW1lwQ+kJBEcwbfuXWgAXmjvmCXliUa0YtQAEIzMOyvUzIA0jXW/Gn0mWk1tR+bVyJQU
7x8xjsMB1ap5liFjMsIV08SzGbYzK7w/8q4vEd8AKKcfddUTKFhpQA3ADoHWNALicJFVLTAjDGNC
IPxf5klQfHZtEsQ4FbINQ8EKKCYfHMPtHhC47h/qRm8PZsueO3CyGwFpqTGaqthkNqqUyA7nm3e1
ofvYTsZODFry97niVuACyPP4xsGF6gmcsAprsPXTZm1EAO6k4YwXmCvoQBobFZA2hMMB6amsZwzB
UqnnLkmpcfE2vbG8mcjQe2AV2WK3GNMCNHffoUILCbIcQKPWdzokI2IFoLFmvlQgyd1Jm87cJGuw
Hf4wJfFy4C6BO1+ucz+w+F/xlBo4z49lq58ZBwoXr95SwCgZbJLMOdP7OzRHJ/CrBrTlVp6hGA4K
AMds+roCRqcUNQr5J/1E+fI1nvPH0mVfaTTn1Vu++a1E+imiPHbdoIoeKdovfEV9UwmSMn41uPQu
hhsOL6EAYJ4juNwXdbavENC72jVS0PU0fzQBOgtoLhAcgbwrs7dODjZHkYIyEle/ljl4TySR+mju
gLg0rWhYKwNuG9/MnidnEplGIc5mHr+yeLLyVWV39qo3p25HWtR2GRsLLPer3NPinQVUtTlb3VdZ
50vq+ZzH3up4dGqFs7/PTKd89GWGxY8U1Mwz2Dp/MpLI2Rd+8sPykF6TKVJWNoBW2KiAxkrDRMka
R66GPKsex3wE52zvlAdAPFkBKUmW1+Cxa9NyPABYUMOWfYwD3vH6SM2QdG89R4wlRyzyfbzYpB/W
i0uHvROiGUpzp15slhk8x6uO05iaG8ns4uCVIUqQpN6uIkoIiGuUHt+MRSPyXceHFgAVKmFgGZeD
bJ5shVKwzAHEmeZJWHWGvSHY2jQOwozOnT4DqBmx2N6bAPpnF9+TKf8EDpf2OedGc7Zzhb+n5PhY
f2vgHXyKCj99aLCHDUjeurhS4jjJXEEygRNB3SG/G0Xp3yX+DqiO8oeLzl3tqTajH3Y8FOf/3oMY
uFe9P+PhPt91cafv6a7F7HumCsNVmBIu7z6NjcB1GWPasVLNaNphEczjDiWRKIrY5r7UjiSyURJd
BPfj2WfWzX3pZADw/nCjHu89+M56Wqoz7HGZ/85lno0WJe/7MWnI55+r0+xD3f0AWUG71cA9sY3C
Jgo0rzOA3Aus17duXlTRhaTUdH4JunXb/pI0Jm5qbEV9agDRM7pQt3VLeMZ56u+mPH0gF151UfM0
e1e4bpZuv50Trfr64OXWeGrzHFkr7yPKy0Kg9LvTJTkOm7mxAUhBubeiRn4du+ZYNaX+DPis8trH
+CcgOZk1H2ZSE0cTdSvP2A7dmllmtrJ1HSFgeopmNupS/Lo62+phm6qk21g12gBgeiUH1aLYm8h8
B4AFvvllBjJmy2NR0FLqDI2BJR4F8z/KMiZz+s8wzOrNh4akIBlSq6KA/peWuWkuGpKizkENJ4e/
TFP2WwdBu+ek6cqnDKGC3nKBRRIPrb52gEy4JZasTGmNfEDqZQJtqrTkGzHcqmV1e3LMOnq2rCzZ
yxHsmzQMTTNCFoI4la2Ll7qyGGXc7dlgVitSkoz1yUPuWNqFRKh1cfZ4e4GthKYc7NWIWhQjN4pV
xYrxFSlX5ibqUDAbVcb4Ck5dXFHwtHuwXcRH8OXZlFN0sJBf9BWFjnxrpmNx9JukeQKk3IS/Kr4S
/38WPHLjvRSafi6QXJEJmX9Ngcm4MasepU6pJ84ooGo2KDvuX5NSf7IVqLLHy9k0MUS8KUZ+a4pn
9mxaKVBlZdoBTFha3SvynI2t6zZDvEoKaa/ux/FYoiQ4ro4aNmcroJebT6aM3F1ksgmAFV6G8vQ8
XwMyP/uGC4hL5TL7rx4QwrXZ1d9NaduryimTx1Sz/H0nnG5vJAq/K/L6lUDx/w/uedumafO9ixDJ
OmpQ6xGbTgyWmsKoDi7P9yRzVE0V9SzVo6FOFVgkpMbtoz8sUAZsyYREI5IKAJ0PBF7wbaHgCjh8
h0493wmnZgz1dxl9/ZcxqcmQZMDpzEAr6XmXhHUIKm56RwcI3hCqr0DLr+AYtJ4BX38w1f90lLJ6
X2rVhJQEf/yK5AFU+wzJjZmtzMLkFzMwWiANUSabCC/OvdQBMpNYjH1mdunsXROhz0kvvc8JoHvx
KxnHNRA8vM+txo0d9obhupaG91lvwW7TVaXYkK+eZfrWEb27Id8ialBuAYKhLWnzEtsQUedgRVO+
joutrY+E3B1pUannruUAVGQaNj4AK10deWfc76uNVTnaqk1bXK/aiUpWUDetpqG/d6spV8W86sK1
1AwQMofanszJcPa5d6dxqiroUlTP4IoT6OypSovmH01iWcUW9ypxIFXSNCksgeKhmzEJUX8jAiK7
Isgjqxi2vekYVxqB8q3b1aCqWGXjCLhJpW0/tKPSgpzRv6HIKpN+W4/gclr8LWWBeDOeSx+zc8uL
nkU23Pr/uj4RbiV24mwr1Ah6pb5DfmL3GvcFknWAK/J/lF1Zd5s61/5FrAWISbcYz3biOGmmG1ab
tkwCMSP49d/Ddk+c5vTtWd8NS9raEm5qg4ZnwBnl1D5V4mhHYfOYV9N4myvtK0VbC5I+ZupYAVXB
0k0h2JY620ufZDqrvgtPU9E4DxbUp2nkjLuLuI0amW1zGyYOs4NPUda/LrJJcdrmwqPp2oB1IGS6
qK71LUS+KF2Z8ldm7saQ+3ofh6qUco1FlQ0LNIEp0VhbL8QEy014FKR5WKyp6nndWXaz+KE92Kc5
i1hlHNrDH7Jip7lkjbFnn2CPcxmLsrwUGwMJ5+Pze9b7WGpmqNEdKYuq/86izoUX36pxWDszbP/6
RaOv159ifQ7ULaszODi9fyvpS3r5vlKwoa/utd3jboetRLxbaNhLZiKYALchc/wBRIR7IMXPwK+z
o4z16R4qAVj+xbkTUGM7ufapL6Yg7sB5BT+006ERi/cwtQ4xEH1YbkWLIZ5BHyyrgB0TcASch7Ih
LR9M4AysKbnKbPuQO8PLZaj5tk2ZWUfbKf73bS+Nc0aHw5oPt3YLD558o6Zd/hF0h/n2vYSUvF1m
3Y66/ukz9OX0Qvnwop+u/3xvKJMbGZnbbuZhqMbt9lRq5urfY0MMIRNMMEFjnrv9v/r+6R5lg99B
meXF8tPNHaKLUJfKUwBYai14qG6KaZPbJifsk8VnbALc55bnPE96oeM4birXSnqQ5amKDEtbzlaZ
i0eojsXpmS7AHcOZ20rSTZukAIE0VbxjEPg/ltYUn+sYJoQWbGjruUYh7AJhTZiFFnTGMYhIeg20
vjIJeLQpUgcqnXZfra0hdd/Kvv0hcdTxPOaNxLGYN95rHJ+jEEV1y1pbrWOQa/aDATqnmsAkaYGP
ufEcvDg60ebnxsaauctr9zFVOlw5jCj9Nil+qOGlEfn/dT8Zyuk+yZNs2SZVHSR2BwXmWYwibCY8
9qgIx4w36HCKFXfcck8XilOJFfE/eddmKrnv2ZexGpaoZQntEZyAWQtDxuLkmHDbjuA+sQGmrzx1
BTMXXSWbVzg8bvG24z9kNR2q2lIvjouDpVhF8OfD9sxWnwb42epxtK6HYoUDexgXzxdjJo30tmYu
s651MW/6rWHKklcIALo4w/onXg9hePh9jHDehIx5WwZDEaujgFLAcZxLnoBpXNlZ33FCDmN6ilFK
zI1prQv3uxjCFBZr792aEnsidjMTLtB1zqC2rq+Qdh2dA0tJA9O9rvFEjSDUXkefPwmlFK4BmtH7
56EeBd37OsJ7tyysoZuFZe8IDDNuNH8MPg6lvXsf4DJepnvFosaUYhF5cOrSHeupbCEgqqd2eHL7
obyNwIugGsXxrQ1Ppj2suAHzH+i9uZqPFUsCLJ9pbimPLg6eawumwwqlbQrkiCKvVlgwuItrTjKM
01ZNWgrdLNyNGkyYVB95yFeXGo1vuoVvpKq9pZvTx6hE/GSnU7S/pHnNuLF0GMVkA2wF/d4NxU1h
nWGMLvAdiT5eNFVsO6+b9p/iXgbKWZkyzK/mDoXd6VBIcEsRyJ5DD+R9FBoUaC5nVUeJ418bINQ3
rNs8tI6TAXT0VFjpjdCt4RjLTFukbca+6dZ3btXha+0YcunWYb6HYIgJO/PU9MfBML8BqntIm95+
FIrl6xDaaDitKuSDzvqXeB5BajWUm5WAZ4tKhy249RDIb3vxDIX8dTlWP7EoOTMoJJ2SqrNOae+o
xdSY0yqaqxRTyhjXYsJGSK9s60TJmlH1xyrN1lRjNgC7xsAgOyv6cAfq06/LyJldzASqcEct1nsz
Vc16jNbJaJ0+dQPQ93+MMiVg1oORiLt8KF4GK3DmjZ2t37pSi6JOVMxVdJfi7HlFeTqTP7xJqGUU
jv0O9KR+584XOF1iaUBF2GigSO0pFSmL6tROpWv3S861+Zr9oeUy5oc7Xe9MPT/f6DoclRw2/YD/
rRNCezexnOWV/HvhCw+tsHwbp7qXlmJmEn8gDWcWj47XnAuTmIKxUYI7/L/brzeiEo3B3u9zbTUm
qLVaMFJYVC3IFuWIbx+8neOtkEa6ZqmeP7ocMlZRmr/9NWPUJnHJGMv6i4VX0KbKOEQDxqZ/NVx+
Nr2+v0+jNtxz6GAHgIT0r2xqHhtL985RhaW2a9f2guJlJl7HJq3OcIv0Do2jqQWNMznNd2m77C4L
IXlfwPT3EjekDcXsvBB3ozG9gNqU+1DyrHd0cd9Lf4q5hdXh+zPnZFn59h87gYbzr41Ay/FMC9Rc
qEDjk31ya07BOuLh2PE7zAbaA6+b9AivofRIJQhY/SrlwIYKONNuKP4/00z5JsYacnbzEEJnzeB7
uZlCFxoDSVE3u7bCecNcu8Y/jWaAZL2WjfHzkgZTzsGnlGs3w0n1oCigu/mp4VqlkjF/e/N40pcf
PgvMrYoFwHBl4CmzXDNQ64OL1QDMv5epml/oZqvOAv6dlWHv6WJE2rDNtXJpzC72FBLkdE/FLLdz
CJG8N8kkaveJETAGOJHflNG4F20x4JsyF+kSyy5eF4b2MPXlrxDFq9Bax7aR7GrMSyAAxOzq2Gq6
BoSwvNQopDSwsYISszpwgesfeMt3awG/vSO1Np0OQUqqMxgNwUwZRmKXAZXM6nWaQoAjHMu3sc3L
217k8mnD3Kh8yvC6u01D820YJvlktUW0dSDhDtMrNFbMBFm0L+ItVWv2H9xNw/1MATSxK2A6um7g
AujR56NxrvS8SwAAvRNQ5PW7pmsdIAqLdGfr1pcyS/XbSwyopXitKgmxvwQK3ss2zvTATR0jKIxk
2HoZOLBgE1hiXNjQ2z3BZdW5TfDoLUID+xo98COapnD0MzfSRWosObFwgGBjD972e5yFAOGIFE8e
ik0xDL59nPk0fj4m1eaaWJc5O4SMrcN8vocDJqUvMxNKIZjKA8VRPEZRgpL05CN46ukih1D0Yxxz
HIu5qnnEzOs7Z3VACsmXHak+LwMbkCC4GfL6Ip2s5hjc+LSlRqcXOBQsA8usYd5Du1ZDHf/qQ+OQ
5vI19mkccNa0JeUBnWIveievlk6Rq2MlAQLu3LAKcOg7HD9c5KAuVUrB5lwVWHMPSqG+04Cjfb9t
jV8jcDdzhg/jUEdIPP3WsdcxPa3nwcNGixYaN/ImWVdYZEA3AgIQ2OUJ/YFJSFEBanmrYa2Ai+Ib
CyeCFKcLxeNS4tdW61thap7le2GRHAyD/4gNC7wSrUw3VmbqUDWs9RuJVfGNJxO2D9Np9SlO1dDC
PxF63X1AHejSzl2pFJkGmOV6uNcHcPjgkpKA2RiH0JmNRw2Wj9JbxcBM+oVboDpfcjgcTbOVgna8
RKn4oQm7edBFTwBCoOCQmqMvBzDlNECZz00F/wsI6akdIKvGufd6cdOPUF9tsilf1C0k7BsOQvyl
7ohq0VpRf6K+g8LmYQVJe7+qMhxSCrP+D+ig+6+XiWlCh1VnAA96junZn14m2A+AjkeR2yd7HBV0
cnuY4hzI8ZOHbROYQNxixxyqF7I2bZitFimmk1C8oFhvRasCMFMg/tmIzqnqtwaOp7ZkGUnWlS1j
DFJw6o2sJSlOJRCiISKohzFc4iaHYUcQZiFQtYa8igHNxlWVDt8+KKZchFRIgsWbyehUostFXOVa
v+YUWPtCKBbAukRLT9PsBpdo2o2ZVNnJmGsRatRm2i37ojnxrZno6aVtrjWWZa89N50WWuZwPKO0
AdbVNaAZeZ0ua8dSD0Xhmj6egO1XaVeHqcOOKfSHYc+T9D+hY/HEChifhDrOLjEV6s6aEWarSZXa
wUjqdPP3mYH1mfdrmqbjeY7DQf2F45T76f8SOibgfbVhf1c4HY5z/FjB1VL1xjL00g5WC8Ld5hGv
YR1Z1LeiZFNg2Ll45LYmfM6b8rvhdYseri2RzyCaK1Uyfo2ldHyzVs59ZGC/2Rj1b64LFyLdSwG7
55xBMDTt8NgZB+eAn09TBVkR41sRyZ3lyBKAUjd3DpckSOn3kGnE/qM28K8ysZYiE/Il6hhe92kb
7ripNSecpQKmp2GPvMxUH1yw9vXM2sc+jDpU8eoD/J65j3//KzLz3680y7WYjt1529XBl/tEn+aR
iqa6tpK7JoVCVVNB2LVz1TmUOYDXdtTe8qFT+0ZMb6PTvtmOxX5C2VlCniBP31ovSp/KEEvv0Gqy
26HS+cbJ9XCjvCa91b1SBQ4cYZ8GdMWfm/sulHE2oe69abbZvRgxhyRBG/NtVbvmc89XnSO7FzHI
eMv7qltSVibUl3YwBSY8JkxYTfgg5cpRN5EVYy9f6hN4D0kZFLwsHnJYeN6UZXfXDDx/YKnKHypP
X7ZKi+6o5ghdYKOXddtuzuB4JK9d7OwE1EGbJIxeZHNHg1EH154h2NBogn8KntszVkm3ZX2TgzwF
9j67YIkIW2TEZREM0tM/IIeoQYNS1dzBS9bjiMedY9vZHWYG2V0m9EDh7Q8/NU9FiyrLTqkASpwa
Rddld3kE/wvdxB4NlmlI0Xga+iZIc+t0bqYcx+1BKQx5tmLNNEbYrZhwqBJ6sz8Bcuh2pgdBGo+z
DhIE8zge5lybMJbQ5Zpz6IajXoc76Jw8Xz5NPLXlsclrkA07dfolWp5l3sYqKxx31BIzkc6Enrhh
hzflXKPQ9fKn2KXvezfQwcK944lwzxJdX0lHc/1UmPxLIvuFVZZQa1Me2+rQWQpa+C0/JyNAPRJs
+SOllTEUgeZ4nOtsC6sKfCVytbtCgAggdMH6WC4w16Y2fKVWyOi2zsoNkwwM9/JJJuZ3F7O+u6KD
R7phyW5BrNM5zoDA+1M8b6M/xkMX7g0G3OoXJGZK2qY6S+CTEWW3Fx1VqC2B49aXM/sBMzJ/zGq+
mWJPgv0w10k2VcuBtbHggHSJuXEssW1eJwHord9hPqU9FwM7wFdR/tC06QYCz8NzngrI9NotwHCN
F2OSb7erIqn0h0iZmQ/pYiwYTfO1Swb3Cxed9Ouw52+DlwSqiWcnoSaGN1jCv0YcMOcpH7MHgc3I
ZR1K89jqDcRW+1BtOPeS2xRY/8AbHLnN3fo5LwBkhAG3s09nBUMqUcyLJIi7g86Ao/6nwcnNEjtS
c5dLkTKp/mGcEa73zuiUeMq+J9YVAJnAsixSWtTE8xKobsKiho8jinRpCxgAZtIB21SvizhodOsJ
OrHtKpkme6c6z94llXB2VM0kDNr8az3VDNT7OemS+d4nphYKXpup2tottuGal8Yo+MaYFyPhZL9l
dV7c0lrkeyLC/CnBltkt5xAJmTPMgcGIPWlUQIsZlnljAGi5dlnpeOgPJaD8V//RsQps6qnyNpQZ
9siPlgNPpX7nmAlcUSJw2+li6bYBHHUV/apnM0uqKCWC1F5+yrz2/NR8baAhqHoddpLhuPj7m4hb
/3oTMQ9oonl2BnkU3eSfXugcYuE4/U77uziJKpAAKgfKMnC6/waRk6CajWMUKx7a3OVPU5WNQTrZ
GowRzTVeYBGo+rhYXvUqoXG0dYX5K0RxuwGTqjGHIvjUILoy2mHT6Pwp7sF05xa2SoHisMigMdpE
X7LY3AAAg2WeBD8ohJjLM/y/u9UADNSaqpmrnrjR8JPF0u5cuPpNzOvquY+BGphEPi2pWsV163sA
hN+YXdR/waMTDvBIa+AstBu7DOqIo109Vwo8/KwsnT212umixNT2qe3iDjKy8bpP8QUugsRTd2mS
pmtljjBngYSBvk/z/iaF8t4phwH55dLB0Mx3jG7YVI4U3M+NgW8hn/uNUi6x2LVevbpMIBgzp2Sw
qNyAwNT6Yh7rOqCwu6NbyWxjePpD0juAacXaOXGs+thmpQD6RbgvWoKd29KFpgX2use7LLW/MjP2
XiKQtQIXDLHdMOFx5EHJpJom9wWiWfbKC9sV4CfDwjEhINRH0BNq5wuVIgHGi2NM/fpTAyVTa4+T
oDX1+DQAWEO5n6cJtqE9y9gm5nTTzuxL/I2NQzfLVlD1UupLB+h0XS6vMWpo5jwq0UUJpTYmHFua
ZQZx4fOQTtUZsz25DTksfb1uhLio6oZ+Ueu5ub7U7bxfeAVc8CgboNd+I/MTFADhaQZcLqR3XQZM
SRsXeyOq7c2l2reWPNTYOYCO75xEdSrxUIDr41Vw4XKrWeZ3br5kxkY3baoynnzODG0ZxmJ4Vra7
JoBPNhkmFoJ9fFdVab+bUr32ew5RFEwu8D+Yau4NJO8N7NhgmwCWOMk3T4l1LACFx7lnvW4Aptlw
VYhHWU8HSpj6KAfZHP6w156JHqX34LRh/RlhEdSz+KfRNM9FL8LnUPQ1tBVtdq5dyA8CtNAfWevV
W92LxBb7itbRyie2bKHBcd+7UC60h6p6SbAfUfVYdDD+MEzmuJZAGm0BUgzsbiqe6wiAl6msxzXY
ks1zhqNL29O7rz3oPYEujXyvx7UBGBT2W+u8+6rkxHwdgFHseUT9Au9fzNNm1FablrEZeJZKb3gN
uV3gqXdJL3ixB9WsrbEdQG1JU0Vm0Frq5HqAMtsxpCZgWaZxnGIkOc6xtNsJxspfexgQLgZmdjeN
CZH1JgfaFqQw86urjaciNLUHAYLotp9ksbI1rr+66UGzG/Nr6gECEraLAjBBqBDhd3WR7Xf7NFrW
pmj8GEIh3YlaRA+T4VcnrNN9FjfI74vC2bDJAC0Lr9/FgJXHAMOvNdau07xx6za7Ee7kzXc9hnKm
BjXaRWdkLdQ3OuHcUzsWYkjtnPzUTHnk5zgZdVSCg+PUth/0YvpeCk/AQUw4DwD+qUUZedn20oiT
3iVQJnwJUxnnwWBevi2aeljwOdlONHmclIE3HWquVWdnB3IC1JNCwIf8/U4ex9OextL/151otATK
pv/rTpcEAcjQ+78Jxk7fbfBSBHP0lVnCq9SaLxqgipdSCPlNSKXOdbpc6tekCVTID+lyXHRjk3yI
UK8PWRAJXVwUw9LafnCAqVzK2c4XSxuwDLLosa3caPd7XCRM+6IwY/tTvIH26I6VcbE06ugNX1HN
j50KzhNeiFFD7Vm2WOfxJlGHdI5DGRKOw03yAi2m8U/xeOzVuQHi65LfYfli4NAU8Do9tqJFjjm5
n+gAmHYwnYW4jxmJlWEZ2A+iujF03aEbCrzcqBiR00mrBLizslxRjBWZ+NUsJgeD2HUCRerkY79L
A6XTpWZhvaxgZgQWObxTKHbJISuUyx3zKf4Kx+5sffkslFljDxY3A1tkXTTh+QIVwpupicA7qglY
RDG6iBmGdK1+iIlkHQ1as81hvgKtx9dGpjXWarx59mCHNGGRCFpMZd3gySd9ilttzpaeWaWbXK/b
Z167WFFjt6xtm/6Ek/iv2DFvn6UJ3EVoWOGKOlX99CzU6MAD1yzPxujcll2TAP/fFiuZimlPFy8d
xs2AnwTV4gpHuVmXA72tYL4MWHGJAEWhbIS6N7BfHSlYVBx6U72WBZdOFPRYA117Gg9v8XJtA5g4
Dn7hiVdjMspbuxkMHB/CGwnSACxa9lCZXQi9yGEYiebrBUs4jrVaU8JOp7GiZSR7I0jbsoeEQmNH
ywHc3YWEHmwQzueSGVCc68orDh5wKtaSw+N1x+C8Yi2pGWQ00Ju0z9FelNEDJVAHT7nY7smndhm2
3F7rbtPf6a71E24A6lWIqF7oo9YeSWOiK2oZDEDGBE7s1bejcl8ru9MegeBLdl4DywyqtmDfLwE3
ABcCRomPHYNsQCgtMPnnZHsStz0v8rtxSvgXWODacxINWET2K9VoQFsvnAVVTZzvXwakqlZCvA3e
1D4NSqF5UAnGzJ1SPf9SWDd0598/5cAxa6NBP31KqsJ+NP3wKXUGIglgj5cBLZCDqzJ6+v1TJvEU
LrIk7+GShOV5WrRvQyamFa3YaY1PcSr9R0xVn7te++OZC58c28aJAZcjNCOAbO+MCkjHToGYM0bW
XlQqBgbon1ZNDLPpX55qwcIq+vJlcB1rWzWhG1RZXb2kXfkTcBi8jZNxPKVl+EODqO9L2QkeYGLI
tlTd4NH4q2sfplifzl2xHPhpd0KdID81bCH1Wm7wBzB218sEDPKurHrbWVIQP0no41MxbnVZwxDp
n3zDAEQobLEtqvcJg0BCs+AadPPgMAukSeFLbP3uvdnaJWvwMzjg6Q8tdqUb0SoSoKNUIy/WqnDr
WzAKiw3EPvGdiGEU7OOUvrktq7zaDAKaFvFM3VeTQItUdrsBWj77FaTelJ2CtIaHcepfEmkINbgT
pANimKYO2NwqM/NOFGX1NHQDULAwi04cw1mmuiW28Hj5EE8noK0A3xBbZ45PWMNi0Tu+ijlO+Z2T
VDtAYTyf1EZb4KMTU2Nb0iO9CpCOeNzhFH6WEXlPIT1SlkHYnokWMwcfrB0ovQcQrjbWQJQ7gZca
XoC5UHtqY9aeQINsjrMsXsgTGNJTg9fCaKHODX0jWANJwMQQdeA2MLFMVHloc5njDTUX+7KFHo2D
MzqKWWOB5gp/1uBDZhyOB9C2pw01y8kBO2Hu/Dm790S3wEZwEUSFiztQ+4cidaLuhoQQwGh+s7TW
Bt5sHBfWNHYbqk7uWIJ5bes+VQvp4ATCe3Vcuz1/ysds2r7Xe/dXfpyrZAGwf4XTqQl27VvBx+k2
yiwNisTxrWR8uqUQXTwLIFsP/A//GqOUyXQA6oEIV0AN1254OoY+vrZ8dY3l86CqML50kCTdXUdq
ldRvTchWwKE7urkOVCeOd0iwNX4NUSlymYDTNvt+HZritoN9zcmo2wVVpwRIPxh64XE8Knu8jEIt
dEPWz9CF1uo2FKOx6BOWY7J1IbJ6uA7v6bl2E2P19f5noUzhQJwoscYPfykaWoOnzhonkROEOMDZ
1OuI79JcAJwEgsFXZzK2/ZDAtBGKUYuuiabvSaklPtOgDmG4sCh2AQA6xR4ICUOjQdwOZw+Hxmyr
VWzisER6Q7WQVTK96B07V804RDjH9cEASqD14kBhIi2dZzAURwgIGPZdn0pz5QwunHbLHu5QqmzX
GmApJ1VnSVBgqWWUllrnPTxsLHNIDZ+KjcrXDhdy/yGWzTkjRKj1srD2lFbPSk8Ux7Z3udLhx4BV
5bTgHhSHcYA0+nnZaC+GsF9D1RpvU9rspDtOkY+NCOw/VRZMm6OfLWQOoFnTx7sQOuBvYV+8cizc
Xluo6QEFH5s3NbiH+kzydbWiBKoi6fyWKLoUzGi73dBvtGyqdm4FLrE9Xzqp2/9xNmixf8mK2NAT
cRwI8louh+Xvp5OQuLXS1Jiq/pTp2FQyZ7p52UGpIpQVNPg6PfPWXZFs4pb1+7bq4GN1bQ7FFDMc
izbGASutAPaDEERuyiFQqd7fx4MjzqPxgiV2f9+FRX/fYh9mYddZv6GqYSh7bzYcmjNzqwON+HvI
j0KOMuZH6pXJ0luljf6IffHUp5As8vxs2s9UofuMjfo4aownQSAMkKdjwaqDbNuq9RvMAw8eNhYO
VErnFp5n59TOwjXVLnnUheqU5w7lq4z7Gl8KbVyVAoJtJRaaLyazANwQzRMOP7pdk+sjtuk94yXS
xjfbqMUdq+LqdpywlrKGznhJ1cAWNRwB9qATii8ZKzY0Dg2rA0a6DvsvbrEbzEybVukEjfYxtYqD
pmHrvoYregMVJONIMboUmI/iizvzFefkSz9qoc6FZFrjz72LjHewz5yHLdPC3UwubD5HoWBxiK2N
Ubadj90A7aTVnb2XEf4XqcHLv0UTELhm0sQrVthsy62U3f+hY2Mwe2+PLTYrSza88uGNJ9y3qym5
IXhtNYu1Q4aDbwYXmNAr5JYaoGcKtULhYY/6HYtLDb8PQo0O78LPg9TMzvbSy14Z5pUKTJunbgLI
Gu9+rL/nd/kc7+f4MMe93+LXfCjmfMg3B0t/KifsSWuu0Jai55dxrvk0vpNbMT52jmNA2y7zILKK
dR7bI2SUbNdYER/8Yls+t8TWMG6J6521PQRAO4adv+hgxV751Kh4XCnBzG0Rl/E5j1jjJ8rO394z
uAu2AWWEWHeeCwOi9ZQBdakDNkH+MoZkaRApcUhD7m5pAgTILXws5/lRropHgEzd7WBofbycq2JO
U+Tw/J7yIUam0O/dLtbPHhYOyxCPfbgs2HacBRdvNRiFlkEKbOwyIu81oVX5bWWdiRhOVmtdovJT
OKfFc5polX2EGFMEkn7KR4jwtOPNKHmr3VeFE21A1eOYDE6ltvN+v1ieewQ5rVlf41YBfRrIZ0Wg
0IIOt3MqAeHDZhfXM4uUhDkjPjNPZ/qpQyKgFKQ6lTx5HMbeOcL6J2RGdlNPNrtJ8WqCAAePrMA1
6yygIF2gRoQW+K/YfZ3dRCnEOyiOozZoecwdBOs3fZfg7u+nhrSEMEZm4xwHx8K1fylTOLe1HOes
g7v8+5JjLCHnWPfgYMaGmIHiY90FE9MdnLQllQ2BRNQrrYfBoxlqPhCRkLKFUDw4jL3yJ0/zlmYm
Yc1EdWrqx7E+UgnPwm7vcbVIqJUaoNX8q5WqgLGfayfce3EGdFcy//DnS8H6mYgSDvoCMOYwoCBz
ZHLTlxyX1B/wVsPz3xZ+klpZvYDkD9QHsdgn/xRjsgqQp2S7pqoOkM3exE/Qj+E5cg7ZMQxFW0Pj
BBzQ6wV7iVVQhHa2iLT35la04IlWEybHlEn1S2my5jGK/EHro3rNIS+3G3HWbkhsCbqw/IjYQR9b
81AMCTBdVMTegwxkZUwLE97AQMJf22vJzEMFqKRfhr2+/NAOeaZ/+kuRnN14LDYfmqnjhzoOTfwB
2s17YRPYfr4FmKHm5cPQHeH91e0ibuGQ6H3oy6fsIdS6dgfn5VMPqpb0D8H5S7Q0izpajA2ASYw5
pg9hbeOWLkzvwmNaW36rSvMSonjmmtG2yjE1uzbUc4rTNnI5SbDdPH2yHMCHEHQLbvjJ2EOAaR4Z
IPfK//vpmet+hsk6Hgzp4cxsOo6lG59hsko4mdkA+HACDxuEC1g63jLgUzaD7Q2Y9zqw4ikmHmRW
kz7mHGfRAvpnPyIY2AF7+3PsuyfLcKJn04hEMHR4AkYszhYiw062NbbimM7ak4pBOLvhj7ry2ptO
ufhRzmF7sFIg20e5oip1Sn780shsthWAvV9Gt9q3iXBPNY4trzVqi3vo+c5t0jPiFSZVAKbOnHC6
8MZ8wbSg3yZMOruwzdUeu2NQ3wajGFvMHTTxHejrZUabfpfyByDa5TdDWRzuCeV4k0x8BJmBjUvA
BbUnfJ8PPffS71pUA6OlOQ8dGx9GJy7UHbgGw9Y2RshbJkAGhV5uAII66QdecP3wqQrZoOk/AE3m
Z0CT5biegZ105gAeYJmky/RB1i40FL7imFc8KHDyIBNtHOJhqF4wl1Crjk/gqaiketFbtowK3fji
dKM4wM1oWGg90twZOSEAkTmOXAfBF93tctq6Kjerb3pUYy6rQN9wFQt6qze/5NYBGqvNC45kd9j1
Lb9wlQw7UTjwXpoM7z++n4ZpfPqCWq4LBSiY5UDUweBM/6QqBf9hJ5JhFz24Zb1kXfLQeSwBX75o
7yOdbbCn4z510NXYmZ0FgANsF58iiK4GLWwddtSaeMk2qcfqXjXAqevgaVFWPbXTZgwhwvLQQZjl
1LApP0Rw7Q70RI+/MXfyZW5ZL66MqhUQ3s1WRdB105LqkRKkjhUdg5HYCfr0edAKaLmXKgt0PZdn
5jnFuRFxtHGlLhfXGNZB6cLRe9hKzynUMPbpgluGOJkirtex2xiwH4RMHITi3yhBimIEAVoaPodj
xoF7VWKucD6rVlD4jX08kIbWh/LFE2RwgQEpPOcFIkpLTHuxY69DXt41YTxk16P36OhgbM/xorem
pcfbbqtyW+yqWIFBqXbZ/MMcJ5ni64C1H1Vdoy5WfCzFmkRhq6iBPpQD2QEYUTmPUHuz8YJ+GqET
uDfxjw1V9s3lsDxdxgzQ1HDWxUyc8G3gWXGOi+aUGJDksSEY4pdlpj80k+YFvRzr2xqEjbUWu3zX
Tcm0j6qhXLt5kp+MTNtHJmALUV2lh2EMOt3uD53TDAcqAfr+q0QxkK6w02eZEK/meQuyIPS+//7c
hNPyv76XHn5yM8dAx4PzXzDCRol2lDKPH3Aqne8LYZtHl3WbkqykqDqmkHuKQzhHhUXKjnnTbnKV
N3cZtA9vo0guAJzuTzL31FJKqz9FGf7PqESxD62NAzO4uvcWrZnzeyHbpTUDQSBYPx4mOKf75lxt
ICmwboCYXFFr14zlonKhKkWto97t89zKz2Ah4LxzBGgzzI1dk5jGTW058b3IhmxTyq5fOKyL7+O6
GA9O5X0Lq8IXvZ5/CbvauRNGdMB+7/+RdmXNleJI9xcRwY54hbsv3l0u9wtRSxcCsYPYfv13lLiN
y9Mz0xPfi0KZSolr+xqQ8uQ52hehQ1xZQJg8IDNzWrk3QZuzJbPB6TZIDJMZOrUI5snwZ11oNpiv
YakVoT3BTiz1svnLUOH46b4C2K07lpGic6rklp4IgOuJkDkzO7v0DRvaENja/HmYEu+2a9xvFOWO
LXbXapJjdMEMnbPu2HqDLa7ItT8WNgjj4ggkqRDqq0/YR0FWyzDLrwb+/a2pAWGFbgKTgcMXSPd4
1ddyBoZEj4Z2p7Me1Q8O9iZniC85Z6NPgBZq57ICLwGoayPDz/lmHS8L44eZVsD+Gn7fnLvY2UMR
CBU06q/uJ15z7wn2zcg9KLO8u6LR+YaaHbxeE0FFoZmLSZMo7N01jTZw16QONBUM/LFVPx0r6AWC
jhRXoOA5LlCdOCkVcnXBEuDcnQQHBUTWSugWsP6nrzl1MLUiftYBzoA8UtZcZczlCQf+4x5KEcV9
E/EJWn8JexUyu2F5ZfxCRRnwIrz4IXLgvL1ciyBvUGlbG/scQCHG7FzgNr2bked9cLwa2Xx8f79l
tXMUqe29cLc44a9sX3mXOVdZeegpc9QLL8A+2t+Sz42BjI0hG44XZrZ1Z8v46o5pjWO81FJ8s8PD
+KuKkPqDmonzE6RC4WwN7remdkxQcNjjrcXz5IQPBwFkpASfKLbgaR3Ungn6lMFuLrpqqobJLug1
ieMM3IyaVE/3ZC0hM5KwQxGL8T5iEIAEI5u5G3NLbug/hf4/zC4P9aZmdyjPre87+r5Bu2V+26qh
anAbzVl/XfdqYAdpdqjPGkLatdXTTTo41lYiCfrCa8h3qC+jLbC3Mn2thPxBBfqptmKAl5tlsWdx
3eyW6zhOoh+9XkDJJkYdagfWrU1cZ/NDjlSErdVP9KTO7NeK5asBooX6iV6cEEYjkOBsL26eq3+Y
xPf+8LUHkGGAGbrlkN0Y5/qXbWODPaO62veKL04u5TenAa40Emn2mkVfpHmxutkN/VpUBzcCz8KY
N9HOqBEzyHT+UhqJ3JSOYd4O85QejMISJ8hDJlccXbJt0kfdoyxRAwFdoeRbi5M89e2q+kzcV0lq
PfMsBxvVX9aki1OZ+zq0QWY8HVT2wgQJ0ZZFMd8kyrTUlnwdmFnGN3ieIMHRqx37Gk2BNCVD/VOS
1uN2QNLiBIE1cC+qXlz3zWZWNHV0DEHMcivR3HIqIfWzK6AvSX6WmUWIH9AOtAG39F4O8XGIPf31
l8+G+XXUh+Ro1vmw1XhlvIqsvp+tMnlsWaJfQQAIdgEVnDUxD52pHK84GMsecWOAuhfiIW07bllW
icATsQN8Lk5sucmrcJ5Rm9aOXzSncH/yFvIlRh3Hj0CMmvu+n8qji71WUerdWUvtDMIgsXeNUwBy
qEe+QfkS5aMe+RIG6TjA0+//Qex/XlMb6o9XpPW0VPuS5xzYdUV46CbTcJtAKnGxFJ2hzWvzIAoo
NZKPGrCv8I2hWAVW32hrd5YSNAX0G0D9IqnAaIjD4hFVBxG2iQfgIuODKaz5Ke/813ao8x//NSAD
vg4lu4FbmOlPnNgeeY0jdFDcABJheOJilnl01eO62Exp2n3TIADba3n602uQepnxlnVflAN4CgZg
xMe8TJ78HFWSrcXt2y7SncBoOgcbDyRXkrwonwseW7hd2uJIpg4d7w30r/t9YsTVc55FKW7eWbyj
UTt35z3E5swNjboRJGN6HOKGRYJC/jJ3IyR/8Cis8E6N/7lxQv5wLL+DxTToo9z9CaVUIJ0j4T6W
gBbuR9CoHSnWFyAT9wAt/BRbAUH7WKvYXsX6fu3t/vO7lPt5D4rjc8uBvpZjMOb6jq443T5sYGRn
JLrPpfm4PNuQfNtXEPHb6Y7kTzWyowFI6sWfU/oD9S7ND2gO4Bde2OX9KIAoRm4bBSf1WN+ndZeG
nvS6H6z5Y5kChD4U6oT26OQd24GEsT1ZeHTc2GwWm6Rr0j9Y3x4oVpuK2wn/tN/HBEI9rGHNozEa
zqGstIMwDOg3gOlRBy3oNyiOPPWGUTxFFUoQfGwTt+Q3oeaZGcW3QU4cT8KiP0rfu4Aok5+HaLS3
YLpK7zS7eetNyjfEWnJXCNveTqoXR6+laSF73Jnplkhk8N2VQeM1FTIdjv1k5i1UvKA6ngw4XaWw
mevyv7ze+r/vKR3DR3EHdFd0bC0tHVuwT5haE1kv6FeUQO8Da4wMo3sC7N89Uc94762+Dh8BZFTF
4e9i17B1/v/kAxYUaQOw28eq8mlR9PRVgRPZpLsp0+xpKrpo98lPEeRbppG9qHZSdx2nZRYlT7VY
L/QIBMV/XSQjGdFF4lPG3x0/7TqQHhZ6vCmQyztVvzcCbwynoWXI+auBrp0d7JneY2gEBbouCPOf
V/enWTRAPuoBhAkRz9X+t/PWEDbYICFX6tZ0kCqYaLcpmNrCRefarVH+5BX8WjT5f6FiVEVVv+2Q
HOyLoAfsehbOJkzD1T/T7dvjbLLSbry7wrBwnDtuit7Jf6ZFhCISJ65BApk5B+idisMYOeWD6QJW
CsJ73KNwc8vr/Oc09+C+s6+EZ4u7FLuGRup3OcZukohzpD0BdNPKGJiILH0byDTIZNAAh1454AzR
cIdUwdxWQZoL/QjqkxasLHmrI91SenfOOHt3dluwA2/AWr/66qbTrsk0bwHWlVpAcdBb29lmZl3J
osaDiFBgTrUBdHTk3dH8DHX825lLtqEQS13Ckpq3XIJ8FNd7/X2sOEHnzNgJzWCPccy1O7/hQHSO
1ksvDO8waGBrJzPV+Ayh1jE6kfmvk1CM0wVFxn6sbIQQJ5w84dyhcCy7lF7/FTISQGOCqQbHszj+
qfFutqltQP6Aqfa+ijocUHT0OoG6AuQuY7KlwyNUC/8ARMK/K6M8v0NWDKVF6lCJZiuODVDjW/am
8evpWjoacHVFlT5beOEMchcI0QG6V6A6sH+xxr93O5G+zoYGIr7csO8gJGnv+zrPT5LFb9Nx7vk2
ffaah1TkV14gQwMykntD9+P7MfGy51QY0DuGO+n66Yr8UxMsG18rcfb1DJUCGm282AbxL4pCabSL
untLrdH/tQZAC0GUDD7KKx1XBKkl9U1v9IBzKSQ53sWAyM5rr7wZ6gpfGruONw4wFftF5helHWCi
Aj2zkqWFolf+NAIfFoyT1V1aS6KYDLViQHlnxY5CMhyVn3PcqiBZiWBQJ3SPJjY3yqD4Oi5xOoxS
3GNEOsKtzYadTEexnON5PegF/RZQzzrzLqZWFCH9KTwnzkJopGmXYR7mJ/wkR/oDN7il7VWh955O
BdV0W+/tG16OJ4K7EyK+SVWmKZ7qzQqQ51FSQObphX4NFGDVrF5+KwtuPiewemG/TR0aKCi4c9sf
NUeMkA9AY9q8ONVzfpSufHORf1Cm4Al+324HcRsbZ/uozpj39IswirxHEhAgePqVNI3G720wKpFF
EXY03uts7G7Ioul54k/L9LyX/bHBdiLwWb+dmX/KZdk/+tCwvRU1ZG5qbk1fK82ztgCvZgdH1YtB
eOxcVEw+lkDR3/I6gnCTLeavOeTJ/m1YXHNU0KvpjVoN241siiJ8k7gV57sSFUxnR9Y1C9OogjKF
PsQV1GDR/Wy3dsKrgCYsXbxaPAs5Wcsii49miqqH8h11P0wi2y1A+eKCrWly3Ovsgu0edPBs53XI
wTmqoZ5ZgcPd7Up2Gg2xX/3grYUWYjfFXZi3UbqlOOSskYuheQC1j1dLJSSw+ugl8FMI2bbTOhuJ
nE7oAVo1bxLBSyi5jOM+ivKfK0V5neCICNSO4HJUr/40MEi9COrWFKeV3rwd91ae9ffkaaMoPf+7
dWT8s5uj5sUzZ/yfa7pxFqxqvrQomgb4oH5ViJiD8Md85ygT58y3dqclj1CtKCAiYBrBMHnV6zqd
4S3xERI++1gWf+bCmwBMhlhoFQ9A8k65gEypidTqalOPYtQMCMTNO4ojvzBcNwAd5bQZTGQXhBZF
j9TrqkZbes17r+KCH+fIBY9XLIpD2rT1Hm8o1gu+OHtSnXR90wwB0tevYzWzGznPGfjVcF7t1PbF
kq0A7JTly0zw5VovXDyNI/hl1Kf/9HOsJo2ak5scRn++ZnNlnoCsNU9+AiqxsGwKvHhkApnDuY8S
nM1hfHE6kY0hijUUwnGx3ya8L8OsFKRuY/eT6G+Ia6dB1j4AfWy7WylxiFTnkyl5emd7UEnVAKgf
ZVxeqWlB+rH0yJRmC1Xmqb9+8n+KtVUZBEcd1g6FIR/ns6a1D07dd3dDO5WhcAYLHOcierLaaE+3
0U5G+Z41MtrR3dYvTEAYXfkEDv30mkMdbrkLr9MTb4ieUJux59G3ghnjAw6zrWcP7wValT23H41G
JbowIkwze/4rzLK7r2PFtoCOoPLYZl8yb8rvDaBSHnAMMEEdEbIxZFJTaVMTsi6LVK63eyAfJo0u
jjeAAkVebrCjsK8SnPyn/EupD/wRRRTikpDfM3FUnlndJsZbPMhwgZa5NJA2bnEPHHHOG8XVJjbj
KtSUqU+Jth8Kdgs5ZYSQj+LsNvvNzs2XCBvgM0XQostyavlPvuVqIBBC0SZY8YIZJb0H5EmmMzWN
mME4s9omMdCstmZMb5ETkGe7xJ3/pMHVv6zgR2WIY+lvyM1C5LGQ3UPfJd3DBCB64KdOeSJT6l55
Z6NCkixqoOtR7z/Nstz2D8EBGdaDAQ9yQDVEIvYukmVbYAy9oC4S4dwY1rBLtHE4aV3TTSdk4Leg
+anuU7dgjwpjj/SK9fxumb1rLhZIsvETf7TWsf9tXilrHVknDdwlupl89aBgya3+pUuN/JpxkDOQ
uwUUeAu4M5SMVZQz+w/QNJT32Dn1D67orhSFl1Z20J1OQxIGUaDSSYAU4NBVeFva1qv+xdait6VR
fZU9mto0nic3724G1UAHOUIJPvSNs7jWDbyZqyd5z9qbEmogtRGXRyVfaO79DumtxkuvFLEER3Em
z5Pv74oZYNjNMreePRy2GwlEL7luAm45gkva0Mwwk7OBC6i16foFOFqWSy9XeL8gheRD4+Jlz9L2
eO3bx3Hs4oAuT+5rPjw6qFpGjSbzD74ROZvJaO2Xwer1sII4yQm6gtZLBR5FmgTN1OS+6E2wan51
sS84GJ138BiqivEXndi5x8Z7afAf4yPTPM8oolPOmLpubV4AeCnf5qzhn9dY7CLifmgn4wiyG6xB
a1LPynKgOtfp68j7p1ouuIZQb1mWust403vdWUd9mZ/d+JGt7VdSqESVTxN91CcfDXzyvc+vVcE3
RVADtOpDzFJQc3qWdcfGqgrB+xDvyTSBbrkrY7dEcrQT4BVCCDVGOhVX308OyPKBeo98MTOPppmz
y+jhSxj4Zfa2FK1SQyTjPKH83vFLayc59C36mKf3fV0nKIalymrWoJLAALOFavzctc9ACiwR5Ffq
Azd2hl+2mkQN+ZPkRz3Hzu3q7hPtYg/+eFldlQ5FUAAJAWlXy9PAJAvIe6W82q/X1ava2UAqsNyi
Yr6OQ0t9XmcGZmZdiz4v/uvaYPWJIXXOaeLerz9WX3qoLOpQ7ZV2L1E1ZK+mRCWRyS0kKJXpyirU
+TB/MarSPnfAd4VM+auuYwGyQuPVwT7jqcIS5BdzJ/Y1RMh2NJ1XA2hOK+8RdQ8eNmKuHZAfZYVu
aMf2cKz6KNCscbjVcJx4i9LRJgR/UL6LBgbf+0AHArzA6GttTwNMjVKvGqxnp4BU7RpL/sRFXgT6
J5dPfog9QUzMv1nd8ZzIq7SVXiI+xnJd9VlwS4nPft3dmKMpr6YFqhFUwoMqtf3YkM9TmvI0wKyN
LAb7/Heh5d/MZBMQFZLVu3XZNQyFpUb7+aoD8iH7hs+vny7xyZxoLq2aIyW2gdSkCzQqPvs4t+zE
USsw2iDiAKI3DYhOghpil5hRbt1m5XSz+vUGFceoC5zxj6GPd8QlIZD2/Tw/t5HpgYZYAa5mw71w
4MyA7J9EvBuMTAbxNIHRxjQb9wIKr7dmjPO6D9LaOI4oJT/SAM1eohe7r1Gv0g3fiU9cm33rAecU
ZHBo7z22jdNsTRQ4bMnXjpUNuqclgDyFnKEZYGr6luJt3JMfalS+KsrySgfpWhaLLii7EbJWLBKH
ZAS9la03Ge5nwNxDOAJvv4BQQIsKTa7i6rlBAn/Qqh35WhcYRuzTMDlWkyGaAhunqQnoZU3s8oMW
6Es7ysV5bczfTRrwo16c69b9KmXc7lbXOsuIfKDnVdjqo96/XY5mrME0l3eQ4PEkcKOtXuCNp4c2
DEh3+r30wCSCXQPwCb2GynhwvBZh4bTNfVvYzT30Gd98ZNIA+bpmB8afQ5N41xmC0ydDNWVkgcuf
utRYowC/bGLV0WnprkNLaOHFLjZ9E3tb4EPUNMtmr5anObiLmwept7vcsVFbg2cqvrWOdQHQCwdv
1K2SBFQfdaLd4z28Ao1GAowSAz9YsHRVeDyBj8FFovSUguPf6TOMptiD7MwBxw9UOkRNxxl0wyQ7
NKaLCiPyUZkRFSD9HkJ+cnkQO9kbifvgaxyboGk2kE2vDdBgwqReqUzq/Z35D6ZZY27koI4YXmRU
PvaFZRw6bNZuGBu0TWPo1TNQfriPQOzlh2k1eGqA4yvo0xwV7dP4XWPAtU5ObzwNjlduDQkeXV/m
FXSFWnaYtAJ8cWol1I5VzxD8Ag9gVkK0uMfDBcIM9qXqxrcGlfXmNmm9KSAfjXoAu1UbsgsV2IGU
I2imzNnpkE9HKWDq2cDr1KzajFKR0IMtiiwaoCXGtkoQ+Pvii1ODzvgBaCCQ7wNbYeqbror1C8/j
/qy1v4oCFQKQR4aLGr0rU/AI852h4YadRNWbf4kTygblEaZwZNB90FidyOdA4is50QoCxygRRo+Q
qbcbeUo6jr0v6nCHEzbjoDxwiq47tJBhPgGdEllQlJhUgBr7Fy855Cw940wB6zJr/ADFRCOkSNA0
i3BiyGhLu2hBNeE3S9MP5k03o+jsk5/MDMdQBVQMr2s8+R0n7S7MluEnP5kQa0SKKrEeFquFvlzZ
26D0D/GKX1y5NncjFFOB5Dpq5dSfUUh0C+zjsI/Sqj8z1VDPalC2uwPoQn60aRyiB7etRP2ToydV
BL5IzKFAWjBG+jMK14VoBNInPgjT/5roZ2BKCShm6dJMimSGB44iL+uWJ0DUYc+KquMbehTMkjeH
2R3AE2GVgDOp54dja+fWmvJwiCC1HMWyB0NfLvbaVNcAifH+MePV/DDh+5m7OC8kT4ZXxMRuQVmh
TEhTpxeg4X+SBdgMwqoa6Xa8JC0WMLzLgmTi7H88o27rax9BSwcwJo5yZ3BPOgXYJS3VkEnNEIMs
gamQEVVPw2YZUeyRNDIKvA9PREO5LrFOXNdeR9cLrCuMo7oVLGurT0Ixk7r0uoLQja9jZxl7Ijlh
YwJmNrxlrQQmn/hMiO2EYvkIXlEVu7poFpkL94niTSHzPZb8tKTAv93p7QjVleDiLpP2Cac+wDHO
jAOIE/nn0Y6qR8+rngriOXj3l8ZUPap4z3RAZDFylLO5SMi7cxl2lb1vWmxhsFQH2if07EFIfKU1
swpWm3qLk8bXOWTOk1VDr1hHKfr7YjTgjqP1tk6lRmh4ca42OSlcWKNxYJq5fKbV//nj0KddlnFG
/FfovmX7TZgatYE+1AX6WAIfrRoyqQGOLoz0Wj+uLurFKXSZl2lkt6lVn23LKt+cZK9zaFVaXy3Y
ysENNf2rhhv7F3/yt7leOK9eH1m7WsuNPZkJ5Ify0rZeWi2PT06HwmnyT2b2ZcZ76EOrpzH0YLGr
IH9RlOB/gHbOlXmG+cDL+Ml0UvfVYwBItOpZMRjGDQPpyk01x8ZN0uk/K6foDzHugx7w1oVxsiBH
6KqIxSddu0OhYzFh9+/qJjSJ/lohDY2Iz29hdmHq29nVcGam5uLoEDks6naoE2hSYzzlA87jArou
0HYTtJvkj1kxpEq9A0Eh8mTepdec5JyAv/k8CbMCZcq7Tc4iLfH2SV1qaHiJJBs7ijpMk0nBP/7p
GutCVoyTNUsHeL6A5LuctSkQOBXbAvhWhkCHROBDHlDl4brm61DglS1qdesqhG9NqITm+jmBjgZF
1HNpX6lHIdTrp/xtKTKpKar7xPySgP7zoevbm4pP2RUInPShak1+i9qjLY1RU+PpdSgmMAauvnaS
bthxzver7/eFQIA9XI3C3QPxBkIkgdQVAMznoffF2e2RuwmpK7VoKgPq0jiTjTjPPqBzzpT7myl3
dBzkDR+b/8mHhMTbXJrWnaYpwrP/fcV/sFgF1ZkcsDN8CFoNzM4ntyn6a+d1clfyBCVjInLvu0jK
IElnsLy3AvQ8zvCSl4XcuZFuglLIwPmXCQlK0OLyU9LG/ZOIomIXQ+lxmzQOzDJOzthbjQGN6mBL
ufchiTyCsuKJmqSzj8g6pHcUrxsNoGYm9tI06OA1YVmtFX53jPMIRFlFB44aD3Xc51mDxBz1VhMA
AgmptyTZks/0zPasq6aAJKmok2s7OVB9Vo0L5Snk0B8q1iE3R64mzQLsWt3L4utFc0Spi3XyrQpv
d6xAIZZnJGcB5u9rplj4qZEjdIlB0XEif6nY+tdBXjBosLe+ESZgM4ylx7+3YuIhj9vilmVjfS1Q
RBfifpl8BzHPtoAA8VdZFHhOu6I/gFERSEMx3VCAl2BDRDMjIHkTX6+vlSpqLnsIrLVD9g3vouUN
n3h5M6meZ5XT8S0VDPSPowWdBMc36HpBQ6P+Ghe8+oMvhiuSGT+b/P1si0eytASujkhuPgQOE6vC
2Jr7zYehqBvrQ1qmD6VKRFOTxgBqjq3j7ik5vQ5QrzeaPxlrxGGxFBPaMkvPqhur9b51mpDLYKpc
DqiToUyH1H3rThMemql/Khyvfeody1Oi9O52qvv2CZB7ENAmfApoNNOZe49bTTjxbO5CYDBvWGWm
t1FRdk9Qux5Da/TYgWJ1J+v3NTDHGyQlceZS82MMWG4dzC03zyRF+dnmjZcdcfAPCmtoVq5xM6iI
34QsacT2KxS1u4JfolIXeK52fflkilpVjED2V5W0XdcmB9/GYkoctp5BhbhErP7PsT1IuHph73Mb
X4e/C/sH17I7ZCRBjgJZytkZA3uuk62lfiwqolwb8oEbE78Ycn6KIbNWK5hqBQrRKvo1ggEH+MIR
0n2J3rwIpDNAhOh6/qVt++hSFA4y/m2+HZvBhhblnEWXpQtmj+hCtjCg1qQl/slneHPe0OS3cDb/
CcFNsV9MWnEZVpOpZzBuhXVclxta0IuM6qKDasQ3hzJA5Y44d9h2laBtws3alE56JqehRiYKIicN
Z878p1EKT1X84Pb/t0t8WG3pUmwCau4N6pmzHdQZv1CpS81NHyXSdX7hXaHhYdV+Eaoiuc/Hv/X/
TTytU76vk1lzc6xBKAhK4HGjMg7PKDVykEsaNkSh/W4RhXY+zcsYUWiT9fs8ICc+rbLOU2PZXmvi
eb3GekU1usaq66/W+xh9Gg9Akd4sQCjOq3pjCU0GaVt7EUrz6vwsVWM4RZruuonn51Gf8zP1mMwc
lA68B0EndNojx311acBrZ2DM1nAdDCwokx3LDeuG9lpavdwJYAqA6s7bK/moN7Zue6VeO8XNWWuw
EVQTXNVQz6uhJLxM0+v5bEE647j41lWo10ARGSdbKKD8NLBegz6Gl/tI26uPsQ7QDLrm+8dofDBc
9ZVE6dKs2yejdWr9QF2Lur70bTCmd9Wbl4bcXkuANnMa++RlI6Bq1HVmvQE9IagTwrFkY0hTWaM5
UBJRqywL6swQASpqnSDWeXHXM5Ef8mYCw/JUMbY4UfULpjENhB3gDbqjONyO3+LIpIZGeQNaBmby
8+qnNX0msabRFst8GlWxObJs52jGpcmF/eFf11exUT97LHiPW+e7lZ8dDMfoA7rqOvAeu/rXNQVu
2FtTKVlpgSnMZjtQpTzohvEFKLxq2y+F9JE6GfhgTyptMmbRBrCRLX6c6WwncjpTbzHHGYpQ64hm
gETIqCFzTky7ola8vaoh8+98FDLY0/NC+fse+2kqmTSflhOxK/egfPJlehRVnAUamJGw93KvrGg4
IDf8Y/PBN/jxkVtsibDTGfopkPfCvRn/nY7lPJZ5qd+BqHVL1dvUMLMUQZMU5nnxDT10XvCKggpm
qA1opJGIusyaabmqX2+uSCyaUM4CNNxU1SXiEWDf6Ps6XlVQimvxYbGrnCLN3gy8KG8LyK3t3bGR
F2amzTERTXRkvWadjbSz95MBjtgehKzb0i+He7M3gQ0ocu+JJwxchGzov5a2SIIiT+X3qRc33TSY
vzroJ5reOAJ3OHxxNaWpp8f5yRj08Uetjd915g2v0G+3ggL0FWBA8/yQ4zM88GrqtuvHAupPXvrR
q5ePBcJtEP3Z2dvHAp8zA/jQRA0TqGWOuWjcB9tQtfSDeYFCjPvQJZb7UCttHKNCRWOW47btpLF5
n6dPNEZRKc5HtgIcW1sKoAG7HjcguUzvKCJGpdRBs8s2pIuQjzvDs9miKIbi8S7LTrMHLAOtQRFS
Ccu7I1TdyOwkhCATnK6uV3EKFm+iMoFUkPq4k9GY9775iGT4hHKDCdwY4DjlL+YUYR+e6vdcsVzo
HDSpfYREO575oPjQoAX/HmHLPgtReebvBpb1wKhDXAXH535zoV4JcTjAOmotJBP5+XYZWOMkyvL+
C22zATz5Z3ywB9A/UMKWjUHoMXzCmONbB3ZVbBDuGieFFjAKzE2WDUHPs+ybG/t3M4SVf7k1+F/n
lHHgBOeN6efJn5Gnf+3rTH9FtpEFtS+tJ6/p542c7eYur5kHgDyK0gSfkGuC0O3RZKGoU34gACRw
qkFaZcmLl6T5OeNuvCF/0+jIFwjXvpmgogClyeyRkD56GXlbozW7Q4LDpNyFXKkNdvNXHwWcHY4L
v8tmTjYaANX4f5/K2zF1krBRA7k5nwEXm78UIDDDXkk/GRnIfgAkcZFK7YpbT7NuU61wn9hYd099
HmbKIE9v8wuOc6PbsvWcJz9pH+QwB0PNiydXj7ObrKweyZLKZU7mBrnd5h73gvxpEAkQGS43j43V
FU9zlnV7HXXuG5rgiWbapVOTnLPZKW8y2xqAKXbyrYuXf2vja6K8Ae/6EGbKaeXzt5IVv1ph81wG
OWtAMT/1WqB3jX4wCZvkHGuUwj5UCndkR5Z7SOuKBbpCKlFD8U4x64dO58Ay1efKyMuHfMahyoQU
oJN7IaoOU0CNBY7lFF8qNWTGQvGlAj2BvWhjolv00y9ZSlQeqsBZDdDop3n/1lyWomm0Hmqhf/n6
n9JQ5FdQUjSd0jsZvuZ+aFYfcuYu6On+UwjN/Qdx/yCEgblljw3s5R/ErpdtZzy2g8X+/ZN+WqYe
LhBDtU6e0XVnMLt2Z+pRI1wTSl+qoR75qsn2d1mbP6+uT1PXgU9TKQ6Pexy2ris7MehePONnn6Rc
cXeitAMkJqimQ0O9/4+vqfyNBR78Y+11/7IcBF1csAunw9bw9CFsJPf/6Hu89ZRj9Kd0OSQRmvKV
ofZ8049yvLVHIz/i9lodMj1x74pJ3uRDexFOv4MACei3kgrI51pT9Ez84M+amwYxx/ddKg/Glijo
cO2qGkTWVuaeC3C/Q4zBechi3n+vnenbhBveH37BwbkvI/EAIYFxFyFFD/Govxqv6ssrE3FyHV8/
eVeTelLLtHDAbWzDeMfHgGZyKLOMwdt8l/w2CDpD0bWGi8TEwN0tePZQZic0/UR1Rn3x4GLD8ALa
ufqi4/00JDdFMZv9whuuu9SiGV7MwshCJYVQhWsoVo42Pf7ie6ftqmdtBImAsHN/i6xl+Wx4nrGX
YJtY5ral+1bHRnPB9pviRDuFRKOaa/g4VYpsD+cdai6IMBLcGN0/irnwf9iGcwsJxORFODzbzSii
POG0i+HualfgZrHZD2PaTXEhfsh+tMOq652bqtWhTQeuyQ3OukI8OEc8VkF+6et47uDg1L9DfjC/
4YxvVxfEynzw8PFtU4j8hqJoMNKlUA/f8bj6NAk4oJ/hJQI6sv4dxeU1nsqu6RYhxdFyitr77Jfu
0zqVpW51x9O9Ixh0cnDiaeK4BduWcb72vm3jhW8e2i3ej8Dqr5zUSK0Yxk1XO+ALhcbCZqpz3KNY
P+CF38vk7nMk6CCfuOsbhyUQ5RGbBjU5Z4qzQe95NSvdPvSO46qj9W4oNw7fcFRqf4U+G768ZifB
7d4oBXLLCbNEijOZbr7x3ZJ/1S3unaeykkBbVpAraFywjCS9OLUDCoTxPC9RnxkJUCahbNXGx467
yfpWgKY3dB1f3q6xdSXfYjkvjJeWG8eFZAESD+mmzSBb7KtSdxNo+NMIALK46lN1GdnwLYHsH8Ql
0XhF99b0sfbRpFGKo5C/M2mAQlxNOMcENbijBOkASOAiceldbJRZ8SVXRM8ZDn2ROVfdRonHU0RW
jCCKBkx49HwwPQUa89N7Hnnpxh9YfKXGFeCK2xiWXu1s1gN/1k5dvK9qER153zIgqqBkB9ikAIWg
2fVnFATWEegg0GWrUPcHuyqZudU9fFaatATR+AcbxdkSqdUZSTLDbHqURQjvIjnqw6wclR4fnL7d
edCUwrD2f5xdWZecOLP8RZwDAgS8FrUvXb243R6/cGbmm2HfV/Hrbygpt8o1nrs9WEfKTIlydzWg
VGTEwKARghQJ37lOwA4G894IbYwtSPdaO6h8aoLe2PT0rAcS/9Kj+vZCIaE3irOcYNKLgwomr9Dw
hlo0xlHhwMe0RqI3BclWYpTBnYgrocQpjpWgYAGgrpxW9QA8aeNyH+f55amSxReqIRujAoxfuVHf
d4sOnB6CM+WM4mS5ggrGacdpxOv17sH+uGgur343LdbzbTaO6XPRgfJ7gARWhY42QhHLAu0AfvNL
J4I+3N+fMdI1Otz4yMGr5dRbd7Dc1YKoHJq/k9QCa5IS6iTHA6TyAXn5OTeEvvGWRgTavFsFh/uA
32HLYTxZs1YfkRiYTtRUZjqdssS8DUUJUFhaRZsHOw1pAsU+DNVKDSQM6hW5bcDSp0GDPJC8GM4g
bpeg4a9sKoRXwg8ZL4+t/FtLelCOJQ4g8zQs5B+hGGIwzNF46U618Teru2FLNn1ie7eNx300oK70
Tj2PxsDP1CeQXNx09H5lYyPOpZz3X0WqiY3p9ZuJ2x1uG6hfUCUKKTjxN52UMH1w0FDZQMSzaZPQ
RObip/lamuDBHstVapQfLauouTgyaiColndc37hjZviAskHrNzXas6gCtjWD4C8yqQY0Y+1ZDaln
ywltpUUblAsA0y4XUQ41fJg7A60Bws4QxXJyAbqsCiYbDZUjxE5qBXq6flMUtbZO+tk5NqgrPRhj
OmxZVA94CWlO9uBkfzY5diNgV3Rf+sLjh8D1+i02gsMHc6pTK6v8KQLA+nF/+wMyCsiAfAKGCSq8
oIb/FTA8EID4AXdMKGKCIbdp1GxAd+qegiH0Th7yYScaOiiLAxvhpydA/u8wgq1JhdAMagBoLnal
Z5lgq5u4zwxQ/neJh/duASVB1OTYH/ivXEyLxf9pvemPDqz+XyIUp+wssxgPkGzNXjIrA05XRlja
Xz1AiH8g9RD4vEOiJh7b4MjCYViXRZS/i8rR9swzLJ+GCWgZT21iM7AP69k7S+PpIqrwP+SEWmH2
3Lo4wZIzvbCL33qTg7qxy9/JVAYXLTPBIqCB8jnlwRcb+cpLLEsZrWrCW8iY5btOFkG6uacdIiMF
obb0jjmohPg8+HgMQmhGIhMr7Gu3A46p1wtGcRz625igh2CAaXH47H6/sWR6LsBfVD2Gw8RpL3Aa
iFTAj4oyrUWpg+YEzpZs1PDJugI6EpxpFEd5fS1d7a4M7WEhCoPGV3C30Ii3P3vRMQALTQFweTGv
YpYWz+A097Dp5cF1HJLmtAyRRQqAs6xvMQ0bkM6VMbaXg3W8Ir7PZhg+RDaKbyPq/oEzzb6UjW4/
zekEFJS0t6XebjTRzmBtx1D8CIucyn6K+uk7stnDqep1vGaldfkUWwH29XliHrPJPpDditIYOhep
99FCrvHU8wLqkkYJAUlZP5vYDtvmw9AtxFG65PxPHZstxFFNkh4qkLS9elNavxVGvqM62gElgiCf
ar2l6JbWiGLWbSepsGx6aeInnhUdDRSf4S23zNeKQoUb7bgrmv5rEFhISBF9ykL5Sl2jAp+NAL4+
yqBUAUG06ZmaqSjBGN6BQiEVz5GNhsxQsgUne4dswl0oqil3KOCJkdn6EcdwBn21rGUSmW0b3LeN
Nz451dyfW+goabHojuC/689kwq8E334XfwKJ6+EGTmNkJOad3hVfafQQp2zkoKVSbYj9orORXZXr
WeGEo2FyL101x+vT5SP8I0Zdhi6vJdlXWnv5XPQR1TKR8wVcwHUUAOtcFTqkXYvnWK/TCxQju9cu
EdFF2NbzoGcof5JNEI71poybdkNDzu32NY+qZ9sKb5MY8G6XiLNlUpOAIZp7g7caZSaeGlum46lX
Ic8LfVrnyRxxFEv2UDMTqClRyGSW9TIvAnvJT93PSWrFwG2l7G2Atz+57N0UilGBI61Ll0hTDpRR
bu7ubEuXwlGgiw+jZvY4SMeJf4BD+7Q7YDuPaiwzNX0Dm89lCPERE0I38JryrI+GykvB/8+5oCRy
UOtW7hmgOpuJzkISSWWE0gbQo0rjQhFMVMJZ26L+A6VrG8VArBwUHcnJZPtXRyUrKdoZpGgxjuoa
VKCNAGJuqIw0vzAUu4C4i7ebRkv1o90Xw6uJ1CGKWOP4j9DVkhXQzkhPtHg+2030OXHKDOf3uAy7
ZWKJYvFns3W/6NouKVtI65YowRgTJxzXNB5EtBNdLo6zHuI4G6W4PRDlssva6D8xD3XUGEpb5mnD
OpJLQJcVtZDxUGyWwMX4ubgxgyV3aJ3Gp2upq6q4AmhWVO7jv1POOi4lczw7Pnp/9RCgOlFjegHQ
/kk6VJs0wYlhw1MdB0tQRDjZ5KIui8C9s+1AEB53oOZehjQfBUez5qv1+Khj16eXVbXhgOOuyLMY
VdAADO3pbhEvjjEJOaldiWTQngLvrkvhZNTrZNiO0/x9inA6yCQmjHp9jANAZWOAoMwOSw9kUnY1
HOR8NfxVCNn+F3H0KeQVobf6jyvmVVjiwFhezbaa2O/tKNmgjlS/8Py3BtUUC+mzKXn0aWiALQXC
CB4ky6RXOWiSZ31TFl7oGoPYSetDUAq1nFEHJofEOhB9HzXE1ud8Uvop20MIDVHismaVYy7ze8DK
FyJAFZtWdr/OrMHbo+IbgobG/NrgwOCi63gwZqbGfoPwVeSDLVJIXWbtte3jV7LPuV1v0rFpDiIP
NZDx78js1uOwdzrQPeXAuPwGErZTjB3DlzR0hjO+icjL06pNP66QUQuvLnJEL3NiAtmEqyG5isoc
7oyoxG7iDxQ9LfHuFHS7FtJQ21Iuq4OnDqdfydd0DjLUy7fZei7x56zZFegf0ybfiirW1q5wirfA
aoAQt5bBZBTlm9VFUL7XamtLARFeEa8oUdu31ly+kSllWeoXvebuaWgk6Xh2TP4bjagprC6BzuHc
nGjJeTbdQ2mDcZS85TTWz1WJN8jM+61wQSk9EwlL1IKMHuIR1XYZOzEK0XLWgGGVFTiV6Cq8tSD1
9EIcKx34l9PJia5EthJKEmKQrCqaFrk418V8JD/Z0xT6IBJIvCXbwvAiL8KA+vGVjS6E2+M6Q7LU
rlDRkAZzcAJdUHCiYWfMUuqYWnItfu6lG63RZ3BG/JjzMJGGzOzETrfDL0MncJooG8hl2UjWAMYC
Oo12w0FYfLOFVgIO7cVvStB2r3UfNFGPPAvlWOQ3od248rTeW7f5aB1dPFmWZkZ1/zHHXqQAdxm6
5KEYrwRt5mK88991Y8hpmL5ayoW2EOoA+EekW+6aR4ClNvnVaqYMmE4nu8yyoZ4aQmfXAuEdsEsU
Vw3cHFfUjcB05upBflwcWrAfahYc1HJqEeoB6Ae9gT696kkGJWZ5rdh9Y6FXnB8iH65J8WpZ6iVg
2J0KyFozl3fzqvWEA9TIaO1x7vtOI9sqncto6xZOHvPp74DjXcfJhv4WTG4X/Js0YwluUnHBWyBo
GrpXQEmqFR3eZrp96evM/VpEtrXVo74/UEQV9hUoO7GX/YywCmFtnZLdR9B+GK8DlySxnMc1dA3n
p/a0o5x95jC+dhq9PdAQsk1rw5rb9zpM7AuXlN1kh1wNRw2+C8Jjud/QoQv9EDZIu2ch8f9vYZZc
jabTaj9fdJzCbrkouAFvF1WfjRaXF6WwRsOhgulCFyFts2kVGKV4SYQRgci1wh+pXTsfju0dujjN
kS1HEnDKPKjafkbwDNxNdR66awIqN6wAEwVHck8hkCeGLDnUf8EDKZHN1ARgOtcLE6o4Et4sJsis
jHryTQXk+FH9DwtNLENteAfqPxsi6odc1yU3H2SbuGz61I8Gp30jyzDlha9pYIgk0SYVTzpNFGKU
S/zQGacozOZ9OvedlDcx1y3+B78P5e/0XeFAkvgx9Eef/iVAyzXhR1ZzC+DYcJfggfHqEcABHAm8
mjaIczrQs/5ZuvORt4324Yaztknt0jjqRdk8zzl0GykC0gO+6NPgFUKrz5mZJOfKBPsRfWL6r2hJ
uRvwgvxMJiBwob8MhM82CiBAFuL8f+OkqKQNnNw6RT3o1VdqTEZqTHsMwIDcGytlo57WySnU/dU8
yILYeJuEDh4IBSA1CAQK+9ub2mZPCkGLTJBUEfJyLTnkfPxGJuB95UG9E5hPjmH/jZ1CsyddoUVi
KKyKlIJZBikYvOKEW7prQ74C93x1Z78blw1UeZP4iR4Qyy2+hfb5Px4QIwsuvT16x8owfTCPR08K
1sVFGqEI1TFB4qD9wIXJOHBkhahKkLamhPAajtxqPP39Hk9K/akNoGuR8DHeGk1UgULb6dNL4U3b
cBza42JLOlTetxCQG1NwLSw24LGzrYatMCBj5vN/T/mIM9B/sMN5pmvouul4DtN175HX3Yo6EFhN
XXgdBgATC0cbILwOTFjOeL7pZN4/N0NN23KwmeLB4THf0US1NqFOhnT/xLTz0iW/bVmAQUb24C9G
j+G1fdLcoqSy5B3BBAgSoLAC/wod6Ec7XuMsN/XVjIcFFijCw1peAzVPy40uIWr38aSe898eepY5
FL9FLVLfBaQDHr1tXbxNcZFtmRZpJ222AsBHqmbY1lLshIyVVgF+kIYr8io7DamxjOna1jl7ZgKC
eun8fay9aGd13NzZmuf+5lgbZH/slYhabMOsCrXMEjpG+LGoeAWpi/FKFpPjVRCkwEjPyYDchUhb
GuXmirBpoxQesfr+L1uEMWgzswq0t5Pu+BoOgDdkrPMmvoLzM77i+NDYRYDM4kYM2xKdNVl80dve
J9vkeUhGZSnogICieaIGNdWWP4PGfwN4TMVWSPffPCi8RMrU6U8zOSha91pxSMvmbbHhVyeeaAZy
aIGPQjBn/biMC1qELE2BhIlqCB9qVbsHnXL4NHjVrWmwsQv6FgevsMQhtqQ4gUZX7ktXMrG3rqro
EKXAyuPF+D3p6vEINgx3jbNw8d2anKPe6uU7eM3GYzyCD5CUkKR98PCG3OL4f9fIH69rSTlD1Hwc
cRYKYT8dEulIpIEiT3qrsAleSjaudDvQXhkKNvRiZIegc8TaCfXY5xWqELZJDMIQjhcgOh2LjAoH
Y2bRmCDM6FCcK4smOnfEhao4gGBzqLX7bO5zX8ty+xBJSeapj0fwQrTdlobCCOc9c/BrLcfW/sJ0
MZ5RCwxElhyCTrF4mTR9idVizM9Ev2pxrvtKASNLvg2VHlxoMbpUXnXQ/dKdSy3pnakRXjgn6x4H
vtxep6i/9VswGFyBVOiuLsOJEzhWjmTS2SjwucESeKpyiIbJMDtioH2WTZnU4oSjhiOZih53uKmL
833g6X4k62vyFBArXWTGtQoNgUrAudiAQZZDuxLSDdyx9JUxZqidAqzuIxjM+cwlEb5TgMR8LsAi
bwD5WPquOd15bemlufoEeTxw508f+HHPZ2IKV3PdkY146lpspRlFlu5QZQviscFzNnbAcIrTSUIr
apDuLS9lKUogj5E9I29YWfEu5jZoM5Jo3jlFDFoqLdG/Brl9dGRdi45iPj9i9fikBxNq7OJm8qkS
RrTGnk+i+Oi7PAcKfpi3y94klhsWehRRY2UacGwtZF82Zidvn7R1MU3x5EB1d2/jIO0AmOFFFeYI
znBmTWU4kGrHPt/OF68qz6nGNIXAmizjqeUJ7Rzhy9P3IGJoURZ+NeXNg3pVHeMoPRy2jp0V1uIl
R48K5MAF0kvFkj0wGhDBcNQd01A1UVlYIGzDJWTW+RCV4PEL5qFjpa8xkJe1JBUhm7HUt+At4ocB
RS3ngRQlpL0ymrEAwQe6uZMPGzvX5pWK8UhcQo2Be4O+J9Mgs44E2HqCJN+bacdINTMdXBcYUWPZ
3R9t685nIIXxChjY87aIm/9Eff7uxAOesryNdWzwqKVaWNg0E+dxepuC460vgrOr4RuQmMX0bqCM
C1kFfXrHudKtN0tbB9DqsUuZu1WFcapOLgunGXQYsqROuQezByf1pOF3KR13tXV2ADa0W7iaiWJ3
fBUstpmNGEo5CSTG5jgaNkkB+ZtsbmuGejZplO56Tr+DC5PvyZRa0JtfoZo6O0eBtVZh1AtQJWAk
uOBn2VebN2/VWDb7RJp6unmRV30LP0OW75r67lHciHqXph/A4lw47AjJDnbMZa/vNZ5DtQrdVnXJ
30WpiXPH7hf+OSbtIrnKXXdZ625ZtUyZF9cw5tr28Up30yka3N7HAQvtg5/lg0hDCDJQ+rl3xDug
/3ynTNSjhvSGaOriFeNjbCRAA2JHOUQMNVARa6Cte2qnAoc/6fcWBEHvbBz7Z/zMvpAVB6reAbv5
EPRavPyoZyvbxG6d7cmrO9AuHlGgjmwuoOWe98qgRreK8LqA/S22xbRBXjbDYC4HV1MChQG5hSav
imP2jJ0HilIg+lmkmyhpcAvKKTcbXAviKql/HkKOTmZugytLUBHpy+DO4dnKM7idXqoEKGkexKV7
CHEfwMkSzzY3BUHIXESzZGjzRwFlWOLtIFIPovEgyeHIitoNS0rc1sh94wABoyJWgouM1CjqD2XT
7dFdjUbRbhZ1YrX4MkbJ8f06i5EWwnsuStxsnHwLOw2BuBDasXEcDQAM9MjWJPGHVlkd8Iaw4zzu
FjExKyhA7PHPaZaotQLAQ0TeddXaao2hayL8lZP6L55LqJySL5wA0W0SQ4yHouh0IJzl+6hqFiNL
+asepg0kzft2ZUai2ihKvgf+PeVQnHy/ChlbQKtS5BbjHoSFrWZ/0YyhOE+pyFedHOZJ5D1XsbOr
oAI1+NnwFxD01ZtuCyClrfBr3IC/nyJbYcU459Yg1CwnQnin3oCseMYzo+FfzCRt97YF3fYsmcU1
5dEhngS4EQDZGy+xngI0GcfVFpWoYGCQDdBbicBBBbpNiscZuSmaGt4OCcrGjfcQSYOToyONCnI9
4z1wzN+dloEzwh532mQn31nSVmsA7asnr0QioHa7jxoCv7IIlqN6Az3V3NlM4fljaoe+HUIK/M7x
b3PBJ3u/1K+uIXiAPz91uV/FqCtBE+/PW7lIU6JeFz8PSPfKfQZO+Cs/Gfvxkrtd/hIfF22dKgQF
wBx9D3pWbSYwvJyGsrOvliFS3zQbVERqaeV3PQhWM8mtilIVthdtDiVVSbcqG+pRM7uJaFdqTNOY
YQPG+GPGr6Y92KokfE7BN3UN87E41RAg9BmvrQ/wHIWbwCn0vQaRiY9G5F/NMTWQ1tDKL1BYw8dv
o2sP+YBdKgks3cwBM6bsUdOCWWk9mWxYODIXKkyiu1RMl2re4u61HZscYPg+l7pj1NQzHiMngjqZ
aBTPbnzqARl9qaDS/vLDQgO7rdqXDuewMoYsowwUt1k0ILOXOyrmp3W8xH33BqsJmdx14Mme9t6V
JGPHYa5OwhFPhjQpOwR42TooKmvdY5eN6oHQu5Qs7CCbM3Mw3VvmwcPbMiDkIFSkQ1MaeqhwwA6y
M987oReLlw5cycuz9OZNUOdVeaCtyRnIMKcKgvFG5PrLhgEIl0PdCpDUkX6UJlXHQQhhX9lkWEtj
segFlcaQLfi0e1AfvFhV5FOUsk9d4e1SkYKxTE5XjqSPbF/Erblp3YLvWal96wKTRVsnaJKTm5d2
/j5x1vigUsRnoXGVZYUvnKBI0z3EAWoUu+r9cXItJ1sZMUgNxywoN1PIARuzg3AF+i2QFk9adAga
G4BjG5RiQTpFH2MHsV0zNIe1K4cMt5pNWTCUHDlJ9JFUoC9yyyi/0FCbcKsG3OvNhHb02wgp3AYS
FrHxJTJQ8w8auIGtywSwziZH+fEwOJHvyfx/MxnevO/keYBMieMNpEncDXXxwbi5RJF/CSVXQll/
6lqhk69cy4o3Qs7vkQtzN7Q0uSOw1QDRVSWbgI94sasLEZ4iqMpw/7HrUoCXOeFp6dYAdh0cnP3/
OpJZ2ocnYqc0X7VwKsD7EAG6VIRIfs76oPl4FS/Tdecw00eppnmq9FfRRmDEmk1+5VDy+j7ilRq5
y3pG0kOvt9Bj6c4MSiVH1A7PuwD70Wc9h6RgHs7jh5YOf+oAeP2FdXheA+LqrLsY0lUx5AQNiRiQ
oxHgSTUSLEX5GyhKdFkKE+PUZo/PCKJgOaRqGSiNWCvUosUHsllAT724ENtsK+M6I/+U4Y0Qp+MR
nuNla2pHapYxue7GvQUE+mrxWYwzf0jxbaOoDhm0k4pXNpquHCVElg9uGoGuYFsEYL3MdGPbSq1A
5ib9xoygrjxr9vD1F/YxGIKrE6b1LiVQaiQ5QcUc2Ceww9knGt55aDwX2y4HBQ2FxUHxJqwQlUqf
8WT/5cwf03skRu4uYBvjawsRY+5ABTrSV2D+5ufQLOkPGLJSnm5X4KWA0bbnHVRzvAObEgvKZCkP
j4ZWbKkKuqqGfidq84kb7q0wGkR3+Ymacq54uaI4cpORhtQjWzRBQhW/C8yhumjqUeMOduQ7U11E
62YqwBy88hqRrJMpiU/U1GN76z3YgolHJ0jH4ei8Liu0D+Hkz5gO9LkdgFxdrnMXuMz0muRbiYpY
KT4gXA8aDjne6FEe9yAdbqRTto3caVwc6tY/VsnfcTJBz1FqjaNO07vm+Wxc5Bq51h+7pMEbkGRb
QLa9ubRt0EzI6GIMIry11eKBdmejGPKao1v6cwxF3a6EGP2qG2tMJP+gudneMbMPChQMGsM4CPhd
wWsnHoLWaO6LCeQgz6HRg8+IsLoqhPC5LnLvJ+qphmzLFPy9bLsujw/gJn7AJ5FhAR41VeAeJ+8R
8URYIhY4f4Bc50+UvLonajLe3XqPtlizQd2AinEVV/wc/O9zaXl9OOIOjgI6OXqItYWXbcKg7Je7
Bv2FL3eG5S5Bf/e5vKEYdG+hgGY7aoN3VLcDCqDQ+3vL0n+4pTgh9KiaDOekYIBF7puKsJcutxhq
EQvrQDYvzRNUOFDhNv1U3QFwnIKzP6ENKnZuDvVJJe6V6HrtG0h67PgMTTByRBnfm9DDeyJTNHPv
UgTNEVmHIfVpEYil+pUJLTZTimKiABrq6akb7EaJSwTjvDx1NfiFvOA+g3RMN7y7Wm8956b2GkpA
pGFBi0CkLuoS3TrZlIkZhv1VsyEMQknHIRr/rGukvCjx6EGSxQb7TndnU7lJae9aJM+UiXqfdkpX
kokaubaKV5MKhgRZ3BxNPthbOs9+ONSmY+tSOPPZc3YPJ+3kU8fcNe+iLfZ2IJD/+VhexZHDQ43z
ii4YGnF8sFrnK/4ZX5K0tDZ4lYi3XA5DlG6DInasfPK2kdU+GQJ8wU5vfBkgW/hFQJpFRpJl4vwZ
Yq7eE03OexH7ArKch8jt9OfWgIZUHeEJ1OvjhgpYE8CDz24SQlIQe9bW71rwLQb6G5Wztn2CU7S6
hl6jrIRFcizZ2nlzTHilbxZM6aLfx8ELv8ojW4DQEMXt+Hz2RSFSI2tcHARA9Wq7OmS6Kc/zA4i0
RbW26bIRZTluF6zJGOkO+Eup2ydWANIHRNYQhlt6M44MtY3y3C1ERrDDT4excRddBiXOoHQjHmwl
KvTXlQtKenIUcmNEPWp02hipMSk7AIRxP4W8Tp/xtQtCh7WTNIV7sIIeULeQgW9fymIWEtxfxSy3
LzilrbZ4GUhXNWllkp/bHKmVAbfYxaWD4AxMA3LqWArP2NKsUhPpahlzqVdshThuEClAvdjnhCeH
XvVA0YZXPTVmHtI2q8VHZgqYIPp30r8DdsePIb04qnlcTl6m0QRIuv0FEEa8DQPIUW7phjPQXSZO
Xozcto4eAT/vHJYeVH5TOfk28czhFHUh6ICnvnmjxkvj98we8guNWuG6u7YJTJ+GTIYNyEYZ5uy8
kAkCyNGmrVGFqHUxDqKg8HyFAMOWnLPBkcsEtnDVR6w6kI0uqiNNzAaxDZFxRMY3sqazCDxube2B
o97UQlauS10LqWp4iqjQinXYJZB50EHrJW13jrrvUSxsROJcVEEP4Y6oWZOtyUKclkHv3AFs/Rs0
ap891E29dlMzvOTW8Ibal/Ibnid812nge0rzucCbgok/rWCon7Sp09/LaMSrC2aXtScg3QuyDRpi
h4eNQjRHp2UYNas4dquvaSbsSzChdotWCy2Bs/4wLPY0lB8BSHlo5Tpi3oYWR5WhbIpqRPHRgFJ7
aL7xxaEheYBzkwyF0C3HWZ4MSbhlstUSbSbVuiyDCVvRBEa1ztwaK1ufoouTZ2xZmpx5WAxbyFA5
q75zEmeNonXjqdfyNzGPBu4PckRL2W1bHOYy/qALkYOWYtDdFKy/lla/qYM4uZgVfteGbAKUnB6n
THsh0whpcWhYuoA4dniWrFUc9ay+/GNoDHGIwbR67ZFDvoLGe3hiwFBQgLJrnTfvxqgFXkbGqoUS
CHf6bhAZWxVM3s8PFwXT04RK4L0ZsOYE+sVbgxy+RBh9jqmnYowJyT8XwgLKpGLJhsOp+/Ue4sj7
YKMFwtrFrw4lgNBO/rHAr+Is2x4OZQN1RVn8obW2vUkHCcmk1K8aL4liECDaUBxPIdIr+atpDnSy
/mGjuA5vW2stGdoXCqa11FzxeT1l++/XS4CJ9HGCiTIvaENzdiejRYJa3DarUzgFWxLOIsK2RViM
HImlbZcwqTimFLgGaP6qWWoq9X520pKGG+6nxquO6jSxLEYIhxU60uQ/nzDijanuwUcGPbbKYHvl
XU4caYyC8PvJrBpQdkQeOQ/4I7bHsV7Tr8nGQ+dvKNq2NcgKE+8yxk4NgbIhAI+PJBhIJJkA9eJK
d8EgJc4g/b63k5Oa3E3AFPAwTblpKZpMtgAFTKsg6AAt+ryGCuby4mpoEgkBjf/18ihT0kYchamo
u1lqqYeP8auLd+7koXKaAWj+88dQwc48GdAm/PmTPwzVJzW89HlOy36n1qNY9dMgB9lK+in+qzuV
vwYLvwaaMYMBA1u3dmUNoF/s5P7RjCfQl9JYY50F6k5ppeZubFDUEqs1ve7nwmx9ZuHQDwXqwW3C
MuZy7SDRQJW6TCODM/Eq2lJXXRyvdfUkJUfllGX1ZYqwauxLxeRsghxfXqeYn+pkHr6Yhit8EA06
+E5iKFIUpjFWQ91QDtOMtWdotMQgq9KGL1bsJW9IxJOPGrlYM3QQs1rYkEYhaRv60nyhZubBhw7Q
8UmZEqm6bYfJVROa+TLyun5O2N/K7+A9CO+t2bMyNZ3WHObOAzNkqN9WZuCe3WLbhYI1uQ4Fgwts
WOej6+HwEp+AHJbr8hWoB4Y92SB+UEPakTKNHhRJBUpkauT8YmjNuXhUL+O+iK2TGVhIgIFhrV6p
MRljNpgnL5o0eLJ1VVbt6c5EIdQYcgXqLcEUNIvQ2t3yRYbnmauw/Go3s4cXvBLvHcBTQINlsieA
K8vRWHFos22wfXfPVsrL6uiCF2MLSo0QVVXMyN8yY5mtz+C/1CB0sQZdHUjlBUR+zhGeqme3Y+4m
7yWngabdbMpbjHkyrCgwDGdwOTgmIDGATQ0rCkqAbajWljeUZyDXaYXF26AsfmVaE9/09A47uPi/
6OEAYXH59kpvtyBAqCVGlpsrFCrmG6NDudzyzkz+oIujA940nqqsDJ6NDqeOTZUvI6ufg2fR4hZc
6wwFeTKCGtMAssbw8J6tbKnHUCdaW4ZP01zH9Z4dbUqPbEz+IhPFWgO+9jbT/GUkr0C9sEs3fMjZ
j28xdJfclXrO5RP4ePsOL7L02KPnnDMZoW9ouBeo56b9aYsFBBeG1LNxrGrbEK5sOQS54qJZ0diM
DXQnWzt7hXzBoCF5BlktoTXMXHnAEG55JornAcqtKKPqnC2OcIFWtKoBNP7bImHGb7Y51j6PjfaV
j0a7nUXZnj27N49VVek7vWn1AxC4wueTviNczgLOqXPbn3NTRzUssDpQnGyvRjnfRcTIgPuTjKAJ
nxFhy1O/m8FkraAcnI0hcF0S+UFwEE8PYqB+0nFLMTfkhwSK3EUmZgBiWEs8qXWwi5kgrU2V1yCO
YL4BaaqTO863xp5S0JeqsXBYfwJQm8LMz9i7WSZO27WYNEonoHU3fWdB1SCOjXNnQ1xTz6cjmaiB
kAHwArLRLAeILIqrICh4qIzheGdbuuDyzHdjBcDvCzZtv9MOOC8hdpaH4uDge2xfyPazI8zCuHud
JFuYDAarBzQue/zOWh3FafYYbSAiAIFWp+kONHPZjBtAbw4eFEPu6j0BzsEuMu6AAHWgB7JUi/Ye
9D6L3JtQbzxrKBJ19OHsocbxNBrRT7awHM/kDbpgwE0CDfVmSFSiusga1zSE3CN+uSqwjt5F2ZTn
anKqfu3h7WiVxNDh1STZTobNJCSORgiRGaF+CQpbvixV+hasahxS1Eb8xBzTwbPOzf6smh3+Npo/
UAbdQQNT2LuSdTEWAt12hddNATmkGszbRrVLgKUCEhCs3OQNSxBZrwRKgvfQmXqNaYif4M1NMajL
NsDQFVprcngQwNjfgAzYsgBuLGmwHEAsDtQd3QkpLiSmplXEwIW9jMmVArSZY+PeQQCu7bfhUCRQ
0EYT4CsP6mmrLVc07vs64DgbyfVDr/MVuYMgw9FXIx/oS1fNFNfABj0IAQyL2hnPWbC5AQ0l5pC3
dgFAhXSIFDdeJ2/vwYg/HDR9ofSYgqwFf2Ft7iIgVLibBScDBCpbFubJKoo8oKzJ2EicwuM4mAFU
IE8aIhlEc2ioHGryg21ZazQtsY5s1lTzG0qupIpMU755EdvaTpof41h4Z9vo6gZFBOgaC8WulBqo
GNvceSDSwoZVb/B5o+sdg5aiGdfL/NDE61bfonpQLkFNjkT0ynH6ckPJ/CV7vyTuKdm/dP/h04wg
2OGnc/xHkHxbM7JJ4LRNdufGPEo88V6hODz5s1JDbEUtEKwjZUsOvOTjJ03AY7uq0aVIGi8IETm7
jLkF1bmZ+Q8OFZw7YEawbwA30noAGeQfVorNhcYMgN7uAXDkT/X4zykF2/C9nzwFZH2RS8KxI92h
HQdHRqYwvi035OWu/QDQo/t5bbcf2EGPO3WXVvf5B5uXGv7oDDgMy3CC3LIR3Ay1Ua3HJmyKFRmp
+b+Odckqp6b/T2sYkmuOgugjpGO1R/4PW5NA609KBeVBU4W8/wtbn7fCr9LEWERZSGBFTaPe/8mG
5/dtvUWbRSq95FmOvG9nHyj9qZKlIgBdZeXa3UY5wGz1I6H6y+Qp5VYfPdZUQ3aq6cXWLYbs4KXV
f5H2Xc1t81q0v4gzYCdfVa1iW4mTOPleOGkfCfZe8OvvwoYjKDrJuefOfcEAu5GSZRJl77WCky+b
xjP8m+ZPMs6RG4gqPOAG/c34v8cbA74bW78DEPSvi80gJpkLq/k2ldn7RhIhVbKhnm8B55N6dWiB
XNyx/LWWoaQc7Ed3hixH9ucYxQeSU0PxTOJUojFoTpoDWAyPOhT1cmDR79ohH1BgDqj2ztpweSRb
ui3mazfIQAHeP1ObpducNGSkugQOlBXYTL+1l0H41UkHugmsfJAij+rLBLlcHhc5XovAYe8AZ/Ib
KxiXBGF1Hoo37jAaEynYWL2WcwH4CMkupvxuun/0Iz05u6Jc3LUmFwNG1HAEwxIK2JcND5HFT6Dj
BDeuoMPbUCKTk4CaiRDHkbI4gmaC+iQmN0C2Gdtp9r6TiEDHSa6stZ2KjPLBhO+09D9ienn6FFQ4
ctb3RDG1yyxfuhdDngBjiYazX+rGjV2+dWlMDfILQEhCmgjotScaxzMztuXMv9/ZlZUFxBktLIA1
un9DJTFt5+IDIeR56Hnw1IH9VA4aJwSwHvWCItpNI5YOpDBDj/mrNMfhn5+DeImERQQuILMXbof/
E8+pgfpeAdcnrscN3Vxa+3GyUx8pbJGFv6Lb1TekPxL1bj6x+ohknhWzhfRRBCWjAmmLb1Nvv8AG
sjFmpxEcC6CC5x2qlp0M70RUYSsNm7u5P5OULB0jyU8LB+rqmoQgrEEiOdjlRIuCZ9AjT6fCiRaw
JmMKFyYt/ntokubF0bCvchC/K6Ge4tHUrylmD/B3abi9d6RxE3ztu0qcjSpv1gIljhuOOq/TLM92
s8AdsaN+HVOPGntowb0TAghZKnVDbkL63sn0sPTmcguCUJRLXu3AxY0TLr9Haq/HxnGbp8wrkObb
IOnUz4NXAEaU44UmgCgk6pGHUEuSHqzLqSw/bRwHhHDg1sacDbieJAx4lJ2y1AKAzOBin51ngNfF
wYUyTMmQhNg2BBLLYr8ZDqDV3kYLCAoDAMQ+gEH5clO+MsnqMA0S97uJlpMHI3g41AB3+zTbiKYv
vohyPFaV7f1AbuYnqzSnT6OZudvR8awTQMzZYzIuDER4ALhGLWmp1loVzpArFEwt2CNri4Nef83O
wM4mtlZYXrbnJLasjYOquU95kv9rIYHk37oBNj2Q3fA9/tMZ0/haDGW7yYZ+fO7n0sTEH9iirSgS
EB1Vm3gewbr3B3IwAFJPjw3Or9djYkpiPiyGUd3zi0CMXBrLm5T6XnEl+qoLY1rTRSjgH68kL6Lv
Q134GoCGFIXug4aKlEzdgjQs5UW0WkWQPGY6lr4PulXtSyYk0yZae/e56EJcfmVacX+163eiI+t4
yvj6gWmotRQU8P7mQXhYKF4/lb6Y+jM09NmuF7r52+hY+lZvvi0dSH9YIEODxqiVYKdXRI4YuSWo
REMGrRRlGkFDgWkQ3obqKp3qj8CjfkPaIL87cBAgteBEz0OGHGBTHsUISlNkf6PoUIIYNKPVjDsa
u1QZ9LvNf6jJMg6DR1PGUS4kQ/0nShgp5u82yKaLTj4IjUBhEqryEFUPMqHmKF/ezxYW3rpCREhx
F9XWvvCGYnVfZ5K3BQDwMh87R+RvgyeasQUYFnYTzgANqHNMcYChre7n5oNRlxoyagqksdC9xWmK
iijqknoosvcM/DW7yEQBnyuhlS05o6fencxI3R5JidIGwLLDvnd7JJ1hpO1oiESxt1A0/P+ROaDk
3LTYecIyc37LSQY0rXFMlm8kUSnHhlRqixYgKt2NR5wjcybrQCkQx22BRPxrfjPO2JPzTQw7BUPF
VON7tSX5U8vbZh/OybtgjCStimSPUl1S30inEYW8eE9GxjYEVPGKj1sHad/PSQ2ojjguCmflV/WX
GvXmB5KRlpoosqqNh2LTzZ0iFf38UGBPaqWNqWfYskbp7Qom4I3TwGvq5N1ccLElPFQjBp3bKq/C
7wy7WTuSzZ0/nAaJtkq9OxmAnuGh/IIaVMjz4uBIIlyw/95OyDRakAq+pbHv2tFedOOQbEUORp97
/f147IZyJzor/hiJLtr65tA8OFPdfAGCMChEFoBEVKw+lSgMW5ej3XwBQ8iEOiabPbUgmX4PmNT3
OFgMnvygmadlZ0xVLj5hF9Dfl7lTnFI33DBslB9oVAI7CJk2UrEUKFCfXMuvVkolhZMUkoZkOOyI
MC/y2PwwxMNeDUljlE15Mqzslzc53kQ3ABXroz4OMYVTg9e88QH4dBc9N7DFQ1dTkUnP6ZrKlO5O
VHg8ii4utuoiMuZNeOWq75mM1J2pjygvqj+h/D5STK8PKkRic5yvd5igGGOP/GEFIkpgv7nEEw2z
kCOlO6l2pKGGFCC2w0qn8BPg6kkwUq3uCo+vavBh7ZQNado0+ty0tr/Te8DUox1fJJnjMRV1eHZd
d4z1VvDN3nHFF/yktIrMtfedQl/gT2Ej8JWtahbPGxaCV1KTPwLb/2dj28aW5PccktqO1He+ekg9
IpOkngwq5APgTq6ZLLUtyXCojSRPrdZ+JAtZ+tJOVXwOMtd5AcNBg9SCtt5PVH5ZuObJLkpAIbdZ
3spclS3+TcPjGJnvTGSLP7Kk2aJC3qi23QCEpTBOsGIhPAVPNEqdSGYeagpJiqPtjBHZVCvkKo+g
FGvX5pIIs/2aAX8yBEjXUT0L0kC83AxBJPUCjgocZhn8QkjBowPAwpUGDVaYwiAkhvQeX1iNwS90
CMqwfNAQx9RziuqfERVuqMtDPeqACoNfSzbApEUbHqTT5m4t5zrsklvCOGo50EDsU5RgHiDdG960
O2tENk1c4IjQpN1mW248W8U0H9v0heSMCBVQuu6lgDtFdnURg9NiimTNlJUZmxxsPGuqlEqqdn6k
niqpSloJ+CrVVGx1U2eliq9+96YCLPImbeLnxfpt2Wq0Y70zbPCLNmJ+AkBBf/FkYxlVvRnrZdia
DooeVrEF6j0AXSFTIu0v1JBxxIEF2Jljd9CKzB8dpKXnjjwkhC8ZxjwAxAMD8oyHDRHaFZHN7DhA
Q0+B0kcyY146rIDtbyE3m2MABOmHpEGuNJKSFiSo9eAnrQuxwv4HIC69vrpw0LNIYMvANcoIICwp
W42AxQKlACzyaATk5TBbexTPY0ErZXNsxlubIYncRuLWI/d7/zEAD8HWl9gKC3BRBXg/XKAStfjz
dWlan+skx5D1XrWegBPyaKTZagEKOF+hEP+tJ2UTuMIu+FunWCQC5rgnzs14KnIsTDHWTTh7rQ8Q
ZwhJLVDksrLioNho2R+tA47HKSBl2+OSW+AeX4xpbwGz9yMNMXub9uboAW9RalG2Ot8MSWsvov1Y
f9fBM1nBTDdR+FGxFl0ZqBtL8FViLizvkWzu7qyg8mZy/OPnnHoQq4L6YlZLLj2tpxXDFOCNCoDn
y5/WDyQrI7BDgf388mf25V/+auXgAwdITOFhKHr/abRt/8khjDxQK6x7OSQZacMgbR+Rb7EiuXag
YQikMbnrbuxIEbvdaAOupjAfXJf/uDOmmFOMQ4lsAkKsvPRSYesnBNb3flx4g+cQiN+cAimS2K5K
nnC2m7NVJLssRHV2XX1KeJ48uXboTEhARnZkLbIDyULUPbw5YF7srJ1mcTck9EPRmxsdusD0bI3Z
Tbmm75gWSOpbmeIa6BZj+Hr35avlFGkDaOnr1usqbWx2SQU4bENZkFktQYOT2jqDJcg/gSMHVG0M
kMkJUvBi2VBvNHu2Ky2Of1apNft6etJ2DIg567yvQ+QEQEEeWhsm1dHGlPNIch14yDqxM9NiRHmU
jeJikCH28sCWOLTVEYkcKkwAGl/tbmQ3XeX9KxaFSUWFagxy7pq3i1TZhBOqZZk7a92XfvbQ1gbw
edOguPSyoR7gub5EcZofaYTK7vLiIOP6wWo4SO6vZqSY5uaLseBFN/C5uJCoDjkgpqWtMOsP0eLF
B/UU1yW0c4vcy67y7a1+E9ADnRp6vpOJ2SeOZNCY1MuCFKV6oUwxqq9E+aZ+E8orkLm+AA3pKnir
P4s6eM4MAxMsKwAIfzSF1UqNE9BhPGa1bYlVZYATqq68U8paWKIsFRAmUh1YTQKYOrvf0JAUysUe
puzklv3uNhhdh9s4rl6SVuxvoi3+iLqF8F9e/0MzmZtpVU0zHZr+OMTNfTP/IVsax36EH9b4/cbE
TbEJ1SAPFPVJec+wkzvX3ioLsPdb0RM/le+GRDbTDA6MtK/2INUDbtxVTj2SMTt+ZjguZ0gODc5h
2ltrLoFlY9kMI3BmMqctAH2NoY3T2htF62N5TjJqRlAtPbf+VD1oBUUhX60oDeQLK7+7+GQNSMbP
U5SBQBaw8PGmn1oHmWhowE3vAJfVLk8d+w/lAHi+UycbssXqEdnJNCYNw1nACmg32Y7U2lAP/cqH
ix5TjxrDb4etcOJOBdQKbayc43D5AS4cdzv5kThSg+9+wtaqHAPweywAiQPC6cm30LW5JeQf55fB
mwqmDmu61diimPNGrZwGFVr6U1TtROH08ObypFHu95e/sx/oxsiVGj/aAe28PkaSw9JXzJdIxDmG
ki/zZuxa+bwHfd9JyYI7c3InH+qRmnpa4WQgScNpNOJiUgOMCeoqqXZCnjsqFR3rg05qS6swXpcV
soEXSoz7exqb0lNi3CTc9lg2E37XyIsjF50w98cEuomCV64/AFw0PwF44nWp8cJEjsp4ZpL9mZie
qSG6Z+qRIgKszLFtlvWd/E+2FG5MrGADChxj9deYd77X2wEpRHlGFWlvDEDoywJ+xs72NO+o68x5
eu4K+wzWpP7B4+XEZa0rX7NOLBuBwhOwpkqfxZw6HOdJcx9nCelmMuMcgF1hCmAqWxjvdDg3xO8Z
PCIrXpiNeXAm21whzTUCtsuE/TUk8dkbv0bhgBrfPYIS80Nu2f755rlFTyVyQ5mavdYPLuqBYM9/
VL3k442rNiPXjhU20hRgqy5LD0N17bcr6htRFjh5xEYFXhwGHqbrJlmMx9Ivb5tpSp2jJ9oHLXeH
JBIrGrfu9A6rhPrwJ9e2N8xNy4WH9J7fYpIxEE1sHTi/WiwceQwr22fvDJToHLSrumwvg/JmuA16
blH/gI1IC5g2uWdZR1TcWcfZRKEgagfRVaoiHoCR49qdv12w1Hjwm2JrBW5nAz4NRqSm3o1PMA8s
PGmVskcF7SpuuiRswEBt2qiziEFAHmPBdGrccQv4mArZi2iaPiifaHhVkqmWU4+UQPTa3skpBinx
IlHKO3cDbGarORhaZJn6q8wO+SXpg/h9CUb6s+cuz4xXyXslElW/X4wOvAPSghqDzwILCCAq4lDw
zY575mVJTBts0jDrsqy+hOa00k6ZuUSHKc2woLfbLFsDp63eWt1SABjmVxBrwNsaZT7ugfxIYSb+
yreq9DKOI8OzJCunEbTdMukRKZTnUZIHGNjLeihZ+Y5GS5fX9o60NrEKNE7Xrack7bBv/cvFNcYx
eLSDeWejUPGgDJVPH/Bys7Rus+uiGCwVhetfTNTwX6oe5TSg0Oq2JFOKZioeDBfzYC2rHCsFqEJ6
0KI57H3ga7go5JzFE8lJZAGiFdRzdnuI5WV8IF6ZE3D25C+DTXOOh0I/7+MC5CkrXepgSQ0Oy+Y9
Gd6o3YX95sMMEaPc5yrtZeC7qgrS6mh0GRWSNGaBJeZN+YWMQDY66i/rCndJd+2abAar2+91G9Lx
NmLdrwIj7pCpdAU8wxYNSL3xTCboMq0A8rX9WFrYhfgdIY2GKKp+QeFRdKBRJSbslQPCDnmIQPDf
kjAzSvHQqRx2Kx9cwMDGmPc61VPYe8HRkVB5yKCfQDYtGiUrXRCFrJDPpuycJg2P5EXNH+QkusYl
exLpuCRTQ7oi4BKBonTC7lh1Au8ie6YmRDb587Cjvhn1b1IbHFinIJyftCEprTEZ9sDbxjbGNYKQ
Xt40CLxNTGtzp+hQqYbnULrsdXTyMLDpVwN49IQT7uax7YPNYlfJizBq5LtVw3SkYccA+1uM04/E
YckLiYBGiTQ4w7q1yAvxg5Qg/IlfOgsJMxSDvJK2ck9XCzJrq+TSo1q0BgjICAy4g5vjWURNE1lv
PS3jY5sAswMpOiTrriZ3xlUTlbuaV0CgvcbTQUXvSKJuDkRrH7md5KtDaTvti6Pym9sT8/z6luuf
83g4AGge7wp6YcgmlQ0YIQAtRkLwYONdE9VIcgSvvBqRwkUaG976V0cdp5LvKFKQ7CZYp+PiHLGx
13em5HRjpC5U+M+8BaUcqHntI0MZxTGpf/W0zATEyKY1B/DySBOtaL0hLJSQNHfq/yeZjkpu2RhH
/1NoE0wCk5EgibgGCAdHPnTCo09O4fWHamRsW7jdU1839Rm8KWfCxvGDab5cRwBzVCOC0UliPKfz
AnlyFp+q6qDqYIEbdPJGix9CkMyR6KZ8tu7srxkoIpvsxLEyRpIZnnMxA/hUbVQHGuk3Mr2MTWd0
kYreIGXt15tdv+ivShLduf81LIvEAf+nRn+I4rDbO2JBVZBszBH1QUI2NEzj+eec5OaWRgxbDEpO
QzIjBxr+D7LYyRsgqsjwbxeyMSZHHUdf3XIxPRFABgLB04zcHVCGhHkeAdfHMZPNImU9s8GPhHMK
/0TN4g3VPuyKj1qEfEYr2agI1NWqrERBkoiHZaNlN+ZTu5j9jq6DtPVNYwfYm2aAeM84EnMUbAlh
kGjskhuckjuoE22jXag3htFDafvVA1mQ6M6VZAR70txBpWiXP9pcQ5P27g7awUPFru18JfgW3x4x
saQuNSWwp/yFn2lQ1UE9onrW886qO9htu5lLVIdpD+rdh+GgqaywztFm9xbmDJ6CP4WiyzWueKkk
6V4X1tnjMow4dBXxlxrFOnxvOyID/CEaK1mSjTWyeFNhQ+cxzM0ZyL5BtUygGYBj4c9fWgupeGSt
/UipZZ95ibkXCW/i0DgSwwIGL8wk1pXvNMep5Yb3moNOt8pCceYJnh2L2w8fhY3DSRwURz+B+oeV
SP4z50G3cpMw/1CLoNp1AHBGhj3r9/HMBbATjRwlPACH2oKnJwfSdWEB9qgH1zgwcL96lQMoMKTL
g9Ehbv2tGkvryE2Rp+tU6abIuugJefLRE/W4kaLYCglsO5J1Ve2CfbPGPKysACmoDZVmANBV0Q5P
rQygRBTBwHnMTo0p7DJhxkgRlFDH4csWzHrgb5b3QRfiC8DSN3Ub7j3W8TOo0jpQmKNYzQTiyHnm
r/fLUFpBZigtxKnT7AABd8KSVi9BB2spsWZMlpXfxiijkDMLmgsMVbfPMIl5JhE2s8Q+Y7671tOL
BOg2edmB/lZOJchCxyAvGSOVFjRqgxJowPIqpi35BQVO0O4S4NKBm0cLKCYkp9Q5SoyjRtv+bqYt
sGLOAIaEAo4hHIGtBVbnHVI3BlQ7c1egsncOdsywG4BVufP0kAM3ZF/W7oO3CPNITTeLcFZjZtfI
Luy7wAQAK+dAUrhaaXtS31iqLulJpS2pF9pTHZy00G7wXgFGUuzvY8t7IBdbON7Ka4Dqq89+gqVc
+rMe64MtABoh/ZM06tSoW+psm5tI71DHRGMBnuuxjTYAEcSOhl9ET7qpcZTwmC6fSbKUJep/lxl5
8FbfGHsSdh5ojFZDCspKoMdFqygunoaoPHoS1JEaHOR6N8M7WZ/jFfvfTchjSXsgO+qod2Fo6Fyv
OUZ5ezBqXzn8NXweo7ConSuwDMkdP/DJOMdW3hANLczMypXWUI/UZEhDarh01kPSIqkFztrwzo+N
2MkeXfaPtrgL1S4MO4T6btzuq2tjC44ydHVVlWdaq3xBNoeqvlJFV93ceHvLb35Qvq6SKX3XIsm5
FQMYk6iWqwdsAiiCcJ5cEzDKaAwttvqqBDBDFbYYJhR+bkjopPil73A+BRZxSZ2aGrlv7nxZVKqs
yAs4df7qxl7FG5pll1mYTk81cB+ASF2gTAynT3nVjE+JPJuioWkxUGdjjrglGWm1nc3697yzBFhC
f7lSbykAajKYsQqplRRDX3BovRiZiFWxBxOodx6zvAx3beoHYGRd9iJLh2aDShzvrLpenYlVs3B7
a86eXT9NEmCNgfw6SpYZ+Rl4Vq3MHrTU5EMhW96jBH0Z39/86YZUmMFW/5FvflM3KjfkXzwhkL3U
4L22pj+6CnL3o7jxUT+wygUEtRkv4aaVaClOXgJ2xVvan27g+Ts1JI3nZfOZepGEWaFhHhd4mVU5
iEiuMjJpCyy/VMSYA0qm4f+QhQk83QF15LiS9mh61Fn1EZuNAq8zVh6YRNBJ8NTpU6M/qt8J/Q4A
h43SyBSaDklox5ufySJdaJzhdrYJiLYj8DaikJH18Rq5MHy/LFG3xhkwxgaOEw7APAL7OI0t3pry
BP/9ZIZdvB7NaXgqI3cT23b6zm679N0UJ+m7NsVHqs3LxNshBhok2wMMnT2SjkxZMH2OZhYdlcUw
sgXvbLY8UAxqkNSOA9+wm3fqWi3WENsWyRLqYgb+Ek9REq6s2gJDFGodsHPqt0iXi8FFKGV+30Eh
h9QjWd1g42Oxl9OdGSmZ9OpzZ95PGfv21xikyCYRrThjT25aDPgeDGTu2TOvNkY2g0vwbrzk2Y+A
D+I8e81w6UT9aEksUyFHc9tiagd2yC4ylc5rE3bO8I2CutIc9lmOf+chxA927weiDZ/zzkQqWwyy
AGMRspzXOSNhPHjAPBfY75FE/aYGaT7sLKI030UTeIJBCdGu7Ka2H0LKEgE0dL63AWezNmgM2O7+
ubBffT4Ds9rzsPc5Js6HograrabDnZsZNUjz+Ewi1+LeOcfGJo2IV7e0ZmdnDz3WEpJXlxrPdX08
ETxkEFgmJh1LXu8G5NVdepkyxSfWY46NIcmQGBVfitF/KZIJL3wpJ9HggPMx9swPZKpEUlkhX2Ft
GyNei12YBSsRuNFztiaDcZ6Ti2Hw/DHl7ba3reroD/Ujq/G7tcP8tonSuN2NAIVd3SlMaWeGAOjl
wPLaai0paAj6m1fbtqIHChzMfn8TvXceW5exx3uxvBlQvzzaHigccxSfLxn3wcnc+++AkrQbUfv7
RCNWCPEcgdcWqDR9uuZRjFPYwfhB9l7r+u8Gc4z3WOjJcxG4k6LvQQpbZ9OwK7H1n+JfG8xJS87S
I7mALwHrBs93t1E64v3p2I17pGYOEmC/CuECfxY9krV18C+yvOatpc1QpwTsdmmn3ah353s3JBMd
Rvv+NVTA8gBr+CIDOG7YAGqRSmx0M03jGqQJw4FnFeqnSRGWrhM+UFmOh53NakVSh7pVh2Rsayg/
xRPylcuOo5hJFm+ram3qUtNiizGNcL5FVdwkwhKxesQCv9kMqEJZNSg+Cpe9HaNwGW8v3nzxhxlI
UAw4xJ1g9ZewqH8CEca8CDwpL1MR/Utik7neJh4m7+BWdv5l3IYBKw7IZkHuBEhlNlVbSpoWx34F
MP2jO4rsfdgs5nu7r0591NivWdZyUKwCZtb1q+ZjCFJE4eXmeckDdkZFJVM9kvmZNZ1Y+F3rrKht
tmFomqBo6sqLVb8iLRp8OzJXMRJoLNvttrPA44xk1GB989MWk7uvAcZ1SJYRLBdOjFUnGhSQgB5G
j+dyUibgJYIiuxr+wUSLqJeaPHlsk/EtMkWaUGYuaoCYAGChl80gsRRcQl2gsep6U/tv20p6Sark
HSQ9B1lqH5KVOKuUnM8X5RsDeBopJdXWtlrgvgoHs5UuRHmDhf8YYLwvXv2UhcArAAIzmZjSzsP5
yxYrRWtryJxFgGUU5kvZ9GzcFtWRJuyAhZmxqSqKfdHPt3P9BESDezGxeaUm+jfTe+qS+ViXKxbO
7wwgVICbEti/hh+Cn9ia9gQCTCKOqvFdnYpuQ0NSdHn2fcDG13bplmQ72lW3G7LSfAXG3dFaWtAC
TiOO14RvvyuSNDr83y0AMlOtHWaKvZM55oka0SWW6v132SD4Cw79mxtXMzK+O0bAAIfL36qmfi+w
wjL+kzWO86dljJwtuKTtUxyYP1WJbBi5/Dg1sgrZAlAh1lLeWTco+8LfcFmwlTOjquAsOlCdQ3Rn
AeTsW5k9ceTrxF25HxI2A2/EmC8L4FD2Xex6q14OSQG6jfICdAoaxEZTRcjAwKlqmYTpA9DGP+BU
8MW6oomPbuUh1cNAjftVRr1kcnDwZxkuYNx/QY9Tbyj7dQUqp0fQNwEY2m9C4Ejm/DLSUETJym6R
uM5FUp1nQBCfS7evcCKQbDIpIjnSkMp8c9PFMstfMZBSbsI+hIpM0zozANrkmS3YGkYkAiYAOhwk
pLfqyUf/zVAqmjxKNn7nBMq4agVADcnabaoUWQK/h2jlkGQBswBZO8iQo+eEIKKT3RtpQ6G0AyuA
qvEGUuRFwO6kvT217/hX+GS9T3i3taj3BI0KE+jMiJr1n4yn1loHQ9587lKcTISd+RrmjjdtKs6T
XRFHE5CF6uV0R0PRZgLVqyUoi1Ez5IYrNSZL0aASfIezHwFuXbYcLS//ERZL9IIE/P6BLY6574Kk
+DhG1ac0TovvqKv/wefo7wYoMQDacO7uy2jcj+6AGhzHTJNzN1oospG9OA4ypBZdxyRkLfhcM98e
tneKmfcJ4GHRkN1MEWk8ZlhfIHN4P3bd8DAmwTGYGPbmGjAlqyN9NaaDfXV6T6f5RsN6e01dHBYA
b4G6KjtAdeUJUM9kToFyG3vkd0wmizBFuTqo7mD25sNQRJj+xMP4AjxE4HKAlB6k8sCe7MQIkvPM
2ZLSmxv7ObTdPSnjBPZl5oC7Fr/5I8nK0PQPVRfY2DqB1sOUy6qT7c2aOkqxEhceMk7OeOCaIL4J
ko/JuCPmARoM1Y54B35pmMRw/zUgjSeAtVBycC76ZY+CJWT3oa190wZMOE5h4hBgKlTmRAVOObaO
08M4dtm2Ena0MlEDBCI4kPgCnNp/GQXOwVyUzaxcic9Nw0UihA9LgnM2qaWmv/a0guzCIQeo+H93
ofjcSQ5tWY3I8IyXz2mQYUO2rZ44jl6fugCJC4ApKZ2TVAAkFEfmDegulXrCovKUQ5GB2WFfh3G2
8oE0e7Lzn1TmqqteFXKQRhv6ZXYDLkRKciP8IRpic2CU0Wx/XWPq9HifrDGI5dFYDn86HjKkrvFv
Dp20c4zzsUc/PdKZE8gBv4s+BWCqxMnQkBZl2m9dZhcHLdIoF2FuyZKuahnBe/ObG8na0GVrFtpO
2AJLZU4kokL7TkiYSHuov04DMnx97HMnay/uboepGL6ai/DAOoXfw/pq3JSAqAThSKv9ayvj76Ic
VV7cOowhwJWXfqj+seyfyeAn3xYBtmmLN/5pQMLLZWDIHa7sLvk2RfGXBJgLLw726g/hu6YdB2Rm
gXes6NP0YmHDOMeT5oVEhjD/dasOZCtS1KMsazfhsAAJhRgaAFPW9mTBB+fGvjNYtHMjZIUF4FE6
Tc3Sbf05fp1Gvz13mcneC78rz7zIPlduuBTrwa7ddYSklL0ZJ+b7BPgL73EmQbrJ4YCNkpX25EkN
INFfbS+c11XQPPiy+glE0uaJenrIlhhVg47pbu8UeqiNJ55XxwQMTpQJjn2QBSelH1LLBzHGr1Fb
1nOF1BP5bxHXa8LSpJQOndeRxs7KswGurTNKtFnc2quxy5kkG1hA8gAEbyHC51E2FoAUAH1sHD0J
m0DyGfu/p8gyTiTS8iZmETjYhmlDsnDx2F6AKHR+l7HQOqJezN9yM2fHAHhsl9mKnFUvvOJ75CX7
llXdYzDgka1oFsBz3G8iDyywRJZAXAp/olYgrTZZSlOs+wzZYxoVKCYYIBr3Dv7S2FyXsEuW4W+G
zgK/7pWuVKMCaZlCDtLjIPXe/DRAEPWAkSvzCEd2cFs3vcRhvxMpG1+wNT6+CMAxSWTm6DBLmRcg
49zNPLFSWinjc793QCT7TKLCQqI75kPzloZ537p4DLf1Q59gg7qL2HtqxrDtd+CMmzZ9UrFiXZrN
U40Kx8exasz3g2MDYdpp+Y1HE1rF2gSi1QMFwEIqeSdjLq4w113AvsTBZG38xDZOPJqyizsX3mpC
mcQ3I0pwXOd0n4wixYRB1PwBkPTmx7TqL2QAGkCxSljjXEonHE5dLuJtyYLkW4dCWxmBQi8zDzdz
Nwh8T9+MnPOLerbE4de/jnj4tcl7flmGBM8o+Jl2/y0AWsOuq8GmCQjXCjtRclJEY2q8JZqDM0BV
nkTh2nuSNUNPKZzttouc8jWfPhDHd2wn4ph4Nge4Srh89n0/Xw+l351nMMq/OsGNFXcDWA18+Wwl
qA7TVn39kcTIul2OtZOkykqU2ZtVEYK9yGfFbjbFCApkjnL1Zk5eIsu2nuphOTI/zpNNI5HtsfSk
Rahato6sWPZsyL/qJer9QpdMRFzdmNDaFWTamN8Z8TmRhBc4n8EeRv5Mg1qyX5g1iFpxxAp8Ommg
FazuUGWGvY595uemv4rSZpWi7HGpkDpjjludG3yX/itQx4sS9/nLXQoxOWSo0sSlUhSv0dgvihCA
lHMMdGkgGq/uYt2YGyJZY5PNO5Kfjo2DmHKDYjhMR/N6WrnxwC8AEwtwfD0068Vz0q+gO3rtRFG/
RAVYtkrTM5HOAHm2VPt0DNxPAVItHixg8uxyMGN/FcM6ECP7B8h77q5nfv0AGiL7FbskG9KDEZBv
DWwSH8eyzT5MQf+e4jlxAfDYsSgey9bxLsZkYL4jL2SxDjXOscsvKJ49lsUIkCeBg2u3rpfPRd95
WyCO8ofQycRnv2EnS0T1S9M78zPqonG+ndhvZks78Qca/m7Gcved0xYbzAF22JR0PwxzUj9hw2BQ
HPY8wvlpPJXxgX6iDsxAK2oiCXesNg63jRevbD8lpXC/1j7IlUMnt5+nbioelxCPUlK4Sf7Qt336
GjQi3BfANN8voRe+xrOzJYO05hlqIGtxBrBKd3EqHCAvS+Z+RZbvV44C6xfLTrtj5+E4neQeShGR
nPM1LgxvW7u1f+idxnhx5/5ThIP2pMTbfAYT3fveEfO6DpCWzq8E90uWndgEDgQS9WUyPNV4IKWp
BR6NssVh+Ii/7zoD/XGGg3sEKEBgfBMAu2T/SwAKH/V998SdfNdJDGreY15dBMsJWenV4yBFJKch
NWmDctDen6u1llFP2y0ib88zA3dvuwmiaDrqSSao1v1qQ/NNaq4mPnGresS2qmenVxvs483Hykn+
jTMP27bXiThNyTlx+tCcnObgpNZD6ikbPYOP84ivR39ONtqQ/BwvAu2WOv+xDEAa+CXqheOga7aJ
rKhxZEVNKnuuVPgGGKdIQTLSasUkC2xIphVI4njziLkvUz3TDKuyzqmQ+EcFQtb/4ezLlhzHlSV/
5dp5HtgQXMFrc+dB1J6Sct/qhVZVWc2d4AZuXz/OYHYyO7tPHbN5QQGIAKVKSSQQ4eFuJI4XQ+7w
mLBK3FR1gurWKaak94jwdIy/JDJ0N//kEdrVrkAh7IvBbFQwR6xa+76p76ABc+jqZITIcOuzdSJC
ZxOCRzPDnrhYZ44Ib6oy4XetzKPDUJfAjZA3oJAlsDxKHgNlancBi/vLdK1gyJHHKvJ6K6Zg7RLO
nWO6sW5seY/Itf9hdcIGjEaL42DlF1sB70ZTwuxiL+8RELVNpOijSayUeia+PA0yRss0hBuA6Kiz
bFgr7La9HhVEI7Ilfy7DClTQIcc0SZpCUhnltGRs++p9RTVZyEwGOxtf3o8P2LfzNT4P80IMScDc
GOvQYskax+M/aZOIEgnZlyoChzC5zZxKyeQsrCRd0+SnFXAeLD+dnXkXxZf3guisPDS1rnY4gWPj
Fo83IjPdP5ruuyMCawIZtxtUW/dvYHv6bgnOXioUPntZ0wUPAbZ5kBe3x2srjXCIUIWFeu+kPmqQ
ctiPeoEyiKwSmzaR7dYqMyRPEw75kElDBERW4lAwf7NM0Tw1ven0zerTuGlHPESz8zJFzMu0NtRQ
FgbEW4+ScqDsg1SLLnjn6aNiCdSirO6lZ3F9cMzKXqu+6l40sD2DBjoezxp0hx5Fj1Tr5JY5FlSI
YgGZCJb1L1K4KEFkZoX4HSrdDr4tfU+CdeEcS4BktQg3O1VzsFIB+yvSPDn4WoWyDnKhhsUBgv9l
Yni1XZvtjtaBX3O6udvaOuz0izTdpzLE/V4oPDX1qZY5HXFvpSGfKp2XIVnl5OxPztrk/GUtWcMk
WYOzBZncwgH9w9yGQL382e9s+dHPoN5hazqwMK7iV9QYU+h3GS5zn9fR7Mfi+TX+ZienuMKRZwiT
qzAPjDPvW8QPtSDcuRwEKNgVYZIaMVHgpgBHNnyeWGYJcpEUEDVJkbyHlO8/rGw6B7FPVJrjYfnn
JQnSkeHwPQBdD9l2C5Rn9DKLC6qJo01gouyns3zpOWDPQ1YByh1pEbbX8dR0Ctl8NwCHMRmoQcVP
e50nYBEPC6H2X1ZEQ/wS47F/+LIgQGpc5DgYL9egHuuqrR8N3YlGdYzE5ipykpWNkMBl8c11DoQQ
EDhNNLHmTw1iZKDoxX52HtKcn2YTT+80SeZP3tjANQ7k6D/UsgLNzSEgidwhiWeRQenuvWrD6kRT
qL6O124UgJ+msp2NYSKZBFIeeUZeBDdT6i4NV9qOp0welynqOdM9eJ6Ltc9XIYM7WZN8HyGGc+f6
LX77rEJGeDrY4fzSHrIMexnIaUKMx3XbNUc55w2d/TQE7zd26EAdACKu9yYP8utsdA9hq6A2++VS
WlG2h1bq7qrp8fPIEt3eZbW/BwYovIfIYnhvNjbCONDr2ZWmDbh/nUXXKROzxxC8ohLOTsE95fsg
8iugGQbxGx+8TZoN6LzU/BON8xSfn3KDdkNDHQqpbEvmAZvgNUK7pUdDkYdY6EwLl9WO7H+aJqv2
CySRwIyuruPTS6Tc4WEKcErWaPGuc1CVM8iQzXDFOoBqluzSl6hJ8axoU8O84MxnXiw3+wOAsnpP
o2U+a/vogF/Dq8Zr86JPjQ9d2HNQOtmTdNRTgqQXYECrnrQxpTAeK+wMXvyGjZ6uR8MtiDNc/Of8
8UrFVgetgJxtK6y8RZkxzruDNF7yvn7qw7CcrtNWvf06Mv2eQgrAIzyXZudvabQ0i7IjzRVubs8S
kV9cysb9ut4GOlWBUpWOcjYST91qPu5VMVvlFaAlZFmOgAjSOZ4PIZhJhqO+1k3AIS3ExRZlNRSn
8hOkiXeZDsoKVmViN8tCDKiPD6DSugbFevtgDwk/x9nwosnIbzw8QVI7fyA1CaA7wPgiizOtc0fj
ny/TiklLqnLTg5PU3T7i4bhD7ql61FUF/dAEeQMW/+KJad/PDnaLx4iNEJ9mxDvuVj9J590heAiJ
wpPaOzVk+fCjqRrgsPWYVRaeBqUsQ0huxOaNMTU5H36ZIOA5dI5h3NC8r6RYF9HI1svcIPHIdA18
sggeMH+lZb52I1DHjEWdY2LGbPinCwkLPJs9dhBQhtZHZ9OMkXvsdEscqVf9w3BxIT9QUL6vWJbJ
uF5VoaEdFl+nq56Rty23OI5rANv+9SUWP3rFZUi9L++C1n7x6yEAtzLaSnr2RLDY1MhiZbmwt+Y0
hG5aNzdkpbnFBZ8Z+G6qiRFwcYwG8GXSFWhJ3Yz1AR8sxEh6Me4HVgwHrbKAL3GbdlO7GoTsTOxi
DCMNfzixvldOAOla0wXeTnDrJ6STodvUO8ZjiXe6dlOXXehKoA4dDmkbQ6rCzduNDvDbxQ3TbE93
ftt3Y4C/x0e681MjzaHYWtKv1rOCojNBmSFTDkiaFXaJ14fGymCRvCFvo86T5QI8Bt0aA8+wxUBw
ZTeQv8N/OsyH7rwmeg1qPhGeBIXzTVepc0lYwO8g3a5KI7ynpsAxcGPFpr6JAWe6xx60vi7y7zJP
bexGse9ZNz5Y5efxYIGUvQdd0xG6obCDO3E1JLZ/LaKI3Q4O3oVoRtT9l/5trHT/Vkho7+YGsjI0
JIM7ZuM6rS13Q6vMyomvUSOpAZKHvGt48l0nvcJx+GRIq76ue/XeSGGlGzdLtoGS/OSUYli3biy+
991t3ZXZTxdE73jHubq4pg8ZBh3vPQuBDeROWm57R+A2b7s4oPpOZXsLfA30YsglEyaNmhzADHcc
qkM5dsa7Adq22YyE07uBb/FxPGmljn2E7lyh3mMCeqWNc2XjTbWH3AYrNY1NaI+sB8VrT9ZAIrct
yjod/1thJIh5jBOOkGT6qFdBZvUAHrNzkMZvEFauHsvWr7ZsHATC5QW49LoyXdtO0H3L03bLYt9+
m1wt0y5n16iVIzBisXVEZqu9dDE4CWwQvz4XvZbs3GTIt+moG8+jiwjKOMr4TFZ8mlnu2k/LokSz
5M04FiEKkSfCPfDOucVK6U17hTjQKQOjJhD7H3PNRNc3jz/7z/0eDAZXYQZNPENU1qnDb8yL4jH7
WSaPziD07/qILbuM8v7Uxby/pODE8krQ1G+1JARd8ZQTcidKc6uVeBM09qdsEfUgLwoB8J733mIQ
lFFaxtT7eomiDIYtH8uf+KuEKEoHjc7S0Jw7keAGdSrWeAa/W8kQa9Ft2Dbhnot4QNpfWUjqgJHk
pIYCklMlUAc0h33Tu4F6I3lTVw54qmRWAsXxNgJRWJkjfzkpxyNHUt1OSNR5zpz05Zc5bI3jQ8Nt
pLMWHzJLkbGLlQdANfn9PTibhm3R+UhsJkl8ZqUoodjEoqfYjn9VU80J0x9ak9VvBWrQVsBiDfcQ
5Bm2ep/nV0mCvDKw/Y866+rzgMTf8tbSMJ+nlndGU4UtDi62bZd//df//r//52f/38EveSPTIZD5
f+Uqu8HH29T/8y+uiX/9VzHPH97+51+AMkKXx3QdgX8NSICbk/3n97soDyb3/xWmVZXnjTQuGZCv
O6LaIVodbqRbjaPGcZki5p1lOLPvRNBpwb186yRNNBPykMcXsp/WdUHwyk0d6D4/OVk2eA4iZBY9
PE6TE2LM+JipCxGHBLgw+NCQGkhdJJ5KtNtoME1PIl/5HRrlHv789tsA/aBVVrDigSEHtdVqKz3q
2dBcG2aCe4IO+jeS/mEWovs46wX7WVGPxjhZBvuUspfLeFbgw07GXwV2FO5JHG/wN6O7np9/cZDE
24JpGjQjCgASaVxN48HOrG4NsDQ7Jbi5oejyNhdCv41CSKFXg3NNIyOL+uu2UZ4TIGHgtaB0u0LZ
+MPib3SJtYfOIkq+ySWrw2yb2b5c0wWogcZQvNb7vt7WH6+jQdB8pYdOcJgvHeXmHUjO0hNdWuNm
dOncCAxVbnhP+YW2lJcUO9kzjeJC41D7QerC8Tvp/f6b5mh/+6IBXSqAF7Bd0+G6Yf/1i1alVjAk
gTteNEcPrkhHya76IpzFl2Z1JYnqvihCeGU2Q3nmCky6uZrHYctluP6rjzYWfr1FTSbubkRhqOHx
emiGJlj5g57dEKMhGZKm/wnqMOOAdAHkmoaIbwZ8qbYsWGXx4PzIpweZ3pjFOYR0/dnlBt4LgJeA
N1rbmePbClV0scuD7FGStQsMMNMFtTDXDdjDtwZ4jVDtVcbMo2wTWEEBSafUUmWmUBQdsms7RZpl
HoFPeNxVQVqeIBxaXhodYEE6zE2nN2nkpQeR0WY+vn14aAPPpJeGNaxm9G4NrG+//6jw0//6WUHg
BzcDA4APF8yjzmT/dFNoW9bLzBT9BbBM3+tHcXJcnd3rZS1OozALr2gD/opDqLFC6W5xUUZS3Nk6
e6R5P2TxZpTGeECUUH8J2dHsFH9FSV+3HyLd35CXjeOnXabOJlB1szfTor7OgTvZTIlWj4axO9bX
4dSoxPhsKFCZd1YjMsgVj714euL6UL7b5EER7Ie4MJ67CLyELsA2eW0Xj5oCV+PkNVQ9g1YMFvlq
fOFB3aA0OAF8SsN9Z82MyvVoyytdgQhs6GbrmouTz7XuVSnme7XTGdeRqMIDFOfw58dp9obzErVj
5Th+k2F0KKabv8ytkznkm5iFsHeivnPtMFlJ0fAjDbk7mNd91iIwCjy6V4ks2KGYxYekU8EOLHYQ
MY/0l6Hw4x9TB3y8yY8InW6amTo082HKtXHxgWnH87S8otPi0tC5EZEIZw3lHumRwcCtZvv7b4/p
mF+/PYZtA6EAGQVDx1OFHjmfvj2DnjhJEFrxhQFx55W2MM+WPuAn5UJ7uTH4Wz8VJNEUGWmehnms
ZVdGqG2+zNOQmrBrm7WjJJuv+09+DU8OvYaKEjm98rKUXmHoIRLkJPz5yzy9BycX7TEugp2lYnE0
pkbLkBtD5Y/tHHvWo0umuUuzNKYeOCbEcZn76kOXW8zUQ7HhPkB17z7twnv8nPTt++v920t9ehPL
tb5c+usrkyO9u/nq5L687wwEs9n02sv8J7/lVZbLLHM9ix7ttqm3Pj66o5skEISjLjUxtJOOON5p
x2WOel/mkF3vwagwXYKaT2O6xDx2yggMTQ3CUP90jX+ao5cBGBC79C/mECR1q5JV+Za7wDdw6f8C
5g7pSHd8atIKfBRm0Z3tfnSOgGNC089h0T3SAOBJBGLg5ySdkjam/4sX/Dt4U8cnW3R/Lpo2KWXR
t9umcM7Yw6fgIuVp7jl5PaL+BQE7lrPwknTWmdP9fJisUiXv1qwtIrIiUxze04JRhZ/Xk0eE9RoS
cttOJNG2B6zi5OhG6skW1NlVhKd4ryeQ3+JKf1DKAOSoKF+xP4x2iYGa7W5wilc9t/d2z/kDLR8E
sA3W5LYsd/F/puXIYoUQWca5bgbacaa5a4iK4//6gbGbMXdkEVzflk6u1q0p0xetbi9OrdtvSLTe
cpZ0zyaIeTZdbjbglM7FKTOMcJPVevri9s3iWsaQrGhC8SjKwry4tQNCnga8n9ModXwDREsjgoX2
wDUPoPhyQ35koQblY6hJx4ov8yO0xj1tqMaN3gGLz4agmbNcS+ZsSXB1toUdaYZNyZQkm/Nn5Nca
QOIpP35fSyu+JMemtXjCQICDhTuSCkwyhsJJ6rZIrzUrbgWbuoniI83JwkXpGxkKZ2QHPDdsaLOM
bgHgzVRRXFolP1LPmobUWwxqqj9uqf6YuuRtUtkwOaGUGhXEy0pVpsVqcGsArN2x3TpZ89Oadl0l
796bsY2gqkRjDTG+aqUm8cvF3ssUyIYM+Jh8qqCgpp5KIyqqt6BxD8jaSvc1e5NM8JXFERWE7BAg
8D7/j+k/HwlsbmzcOGatxGz6g8x/NB6/W+gvBTwK9+JmQoW1Sl7lTfrelL4LZullTOZBn8CqNElj
iLvoG2wEo9Vs+f+5xnw1u662MdOM5CyyIkXYGES0zHXdG8RKuyPH/nQzcIA5gNTYEYCaPEr8Vm50
AToe8tBAoLkqqjxbAxlgnUC5eujcVh1oRI07zS9DFBOqYxlUwLmiUrAwA4n6EK3fDIYqyxVxndiR
Gq7mMXXD0sqLLXWpyZDn1kppbEEeq+SB5uhq1Iv8YoKMT1e3QO6LMKvdnPIah/K4BlbmlizL69Aa
hKkrAPw6FntVx+WBYJYDKAQOpQMNcUJp0ly3rS1fu6e+peF0R+5iIjhHDdRn96Bua8/208IDbbRr
6yvVtm8jN/BK2K/vqEQxGkE/RkM+IZ2N2sw2zWQdpyFZ9TiVO6pgHDI/Aze5/pu1izOtFZZ+lEEq
VhXKfK+S6XtmIiIP9Whk8VHxM81qxZgjNYY6RI/GKaorUc81maiJ9azddIGFJOHkSXNdHgXJlsZ0
0cV7XuJ37fr3WzOu8a9bM1OgClDXbeg2ctewp63bp62Zo4XMRlhCPwO+FTcH8arFL4ZTegu69Aso
dQGb/lsX5IbZYbpIqONX2/jQDvbba8SW5LnV0gb1z8I9JW53m6m+uaMppRdyY6labWhIhn9YlPvD
LTlQU0+LnGnRcqGPRZ3Zlits2NP52FeYYJ+TqfhB578MShKgTR/DcIX7cHmgSa7jph/3bYviuEyw
YPM3GQ88bVzcL48diXoQHD4nJDx1deiqbR0zLvBAy5GvS8SbWTjYEcjhWQagUdDBCXJrgOR7mwQq
ONXgJIQ+ZmPu4tGwrluc3QFi5fZj0A8VUnCd+KFskEsjiBwAYS9WbrdzccK4QpkgBFqXXGQaJ+7a
rHFCDKUV9KslQTmPGx0532lhBPHt33+B3L8dDE1hm7bQbI07qH3Rv0SLYl82JX667TlwQfoTGKjw
XZVjiZpXmXqGEWDIygwq1I7IQfuFihMwfRcQUkszc02T1DD8MjWEl0Z/DeHW2vMlNzaOZYzYJIHH
b0UJrFiBQ1nl4+jRELKvwAxNDXkvBvwRmmtyWQzkRyuWS4WTdJdWWPk3v5ZIeqIS5b6LGOSVRQSh
MdtGARWKsjxfs1B/lr2AEaHYW0jbefUUflUfkinUoznUmSQ7m8l7klJZ5v/J95NL6uvbtmvHVTwM
kTfUmXYqbFM81cYve8L9pdAmPeYOMnbN4PQv5FWFnXZCIY77ZOW/zMmrHACZCywk5MgLR7GJ1hTX
Ii9ci6YXL1pE1+Lg2jr9/pvBTevrrQWpYpsb3DEdAT16/iVmoIMwUoWuqc7mWAtvnJi1qQljDklB
Gxw5yxz1sqH3QMESX8Leh8wE+XE85T754QSW3TjVgIBUHV+UiIJDp8x6JYs0u8dvndLslD4XOEl7
kR7bO5oDNl87OW38bc68j3b1zCqDnci34aDgSfHxr8m3ysvyPj/Nnl0YuJ6qKmO+jsIW71THzatI
AKD0hih7EQ5Yo+k6mtLHXak3DCw3TrWWg1kfatClA9jM3cPgsOQJcZadLPXhW6fCz/MFyqNo3i3y
z/OTf6wl4zc/HV6ZVd83lnlB6Xlzh3OofyO4fI4QLnqxa0fuJvbBbcqb8sUIzPM7KCo2TMDGgjcJ
0oYz4W6m0RgE/plAOR82a2z0x48RQXI+Rh/rQCH46Sp0zY91YFvwzzTKg3h+hSwBsDMIAGKdLvXv
Fqdw/93bozf78RbI8+PtjaL2+lyhICx1rEl2Xi8cCMYKds3aLoMSs1XcBzhVIXTXFPe5Zr/PLdal
R36srY3/8Ftwv4Y6p6C6sByH41aJ8If15aegOoDzg6xLz4WDijHetNjmUwZqTkuBumynm80IIYQ/
81OGWyJLbvUnNlbIQKD6xANplv3AWJCc8cv6FcSW9WAOwr9t7H7t8NR+cKcGZd3Q5BiyO3JwnfJn
rNnleR71KDpvVSMP5IrUJzCNIQ+2NOR6Mmx0s3sFT0m6ApuhcatyZdxWdZ3t+pABVjvNUdOEpbtO
Kkdtljmm/MQbQsfZWZb17geI75uuXOuoDAeBZkBad6kfFBdaldV5diuxDZpehWYQiSvPAG1eLVcw
2jQ4Lu8osawQEIUgP44aSkFlXVs3KLXrplhpjGh4Pn4fFPB7tZ8+u3EU7as2kruy0PSX1Nc8coBK
tr7uLVQd9Ai13BkCXxsy0CUd4TEWIhC9yv3UOfyHu6Lx9a6oc93WNN00TNNEbYA2fVU+bbjKNgp6
iDCxU2iBTX0pIrGQ5bOQ65kFq5f5pZjkyxzkuZu1EAFKWFDFtgqzYPxE57oU84QS4gSaaw6zdTEQ
Z6yeQRKB1i4GAyAcviKLFaUNykDrm4aQy1ID8imJgZWqp64JdOvWNYNhRWaGIGOyoy7kpg++HgRH
vLf2qLnYD2SSFS8FOKA8GVn5Vqr2InHrfgus6ktnMvVxUb+NY/PF1GNmnEx/8UFOJF0ZVl/uq43t
lsU10bUK2jmUa5qZBzRfbTi26dd/mQFiLV7V2gRckG7j5VPpezZxXVGTjzY/xWA6aojNCnFZMJMk
jv6jlMzZf/KbljkAOW9aHipvFEAj86rimy5CEZQxHBYem6goVLMieiTitVmaqbpz7IptO+EF/KIK
760OenrY3gHmOo2gWLH3EefBL1nZKEeFMnOaQsqwA4a/WlGXmnyapJ4QI0gvYmVvvhra4f73X3Db
+PLU17mDG5xlo3KNG4b1NVNg1yPY/ByAAfJAIkKEgvbHTpovRazbtXcHFar0IQIn0oPKOWpprdi6
agyVPSRxAbRjXFrgO8FQY1CkAAYzA+DJRmGFcidGzAZBhTjVXMBBknJHSRxqIMuenMIyvqJ9PKV5
aF4r5AGFDEl/q6Wxv7MixZpiotLZhOytb3Bbwt3ve2DFSO8CfYzCxY8hWXFg/958JImTPz3mfDB5
gIX4NsKZb87DgBeIA52JlBJlboSR81Pnps89xfxaQ3GojrXv1rjp+UnBWrooufn9p4DI+t8+Bhe/
aVfn3OXgP/5bcs02LIEtPyIlbWKOKEMEM/noBUlbh+BF1EpU6ARW/7MctPhS4Uh9r6fZBlytkPUB
BOmeFaGBo5hqkX0psXWJ+LiRbiDu4hw1833uGJAoqMVdUrD2lGAzBfrLNvdGt4yhhujqe3LONdAO
guln3yZln3tVO2TrIg/87ehrzl2RGtYWUG1H+z5GuXZrjm2zBQGe2o+Rj90syDNq5C+/hWHRIBTd
IzJedcMLaslWKc5o8/zinyLGs8z/1Z+uk6vkrRMQ0KB6Vg1awzsTkSHPolrWZUzmPANjn9XqPnR8
++IUxGisIYeg1GijiVl3kDLd0RQZFzc9xU0TiG/46RGKt4USyZXsLA1oRjQGimkuSmoPRSXbQ5fG
xc7KDRxTg2BsVm6q1SdB3b5J450aqu/zEBpPt3Isg+2Qgtp/xRBROOajqx1xXEDPdDFJ40/dT65z
95PDvGy6wHKpeSlZwlpB4KUEarIo+VUUqdd2CI1tEzfgcdIHhpYsAEPyq0/j2X1aQ73KAE1DhxvX
Zh7S8vkiECgFLVex+g9ffeF++e4jUckhwK0h2AEgAyqrv8Q0QDSX4qDa6tteJQqJPVsdeFMHN52F
o6PNHf17UldrIDvSX7YV/0rMRj3GZphsS5BJXWE1h/iNbqyZGLqXMc0vg2PiWYR4vvBRaDqgOOsZ
vJ/Rphi0bE9D04FYRNg6gGpMViM0p8w8uweKn9+BtWT2CmuzPJmdba5au0/XRZ+Nh3r4FnBlP3LR
tzcqMh6wHSme+yrzD0YnmBdntnwOWZFtjFRL9mQt2ugZ2VcCkxGEjDPIK3fhHc00kPxEtQjqKUMz
ywHr02aj1pfZPgzAv+rqaYLcwJ9NX/TPZcvzncDN4hQUApIXk9FoRFevljGZyQJ1XggUGgGYFSxp
gc0BWfzcrU2kAkL52A1Z5mWjJZ76CbFlDen4YiLDiOK9oP7Gmg6KG3X+Q2bavRrr5K0oUGGr+dEf
XV1sda2PQ7DyIEQfmHm8ijMv6bXsqdHSauXrY/csHHVVlqm6CxzJ7pSRYqeB6XaU4aHu2ZNm1SeI
CnRyZ9kjJJL8jAPgV5/ysUViVwewaWUlMtkqtWMF93+ioipCPGKMb9MwcffxkAZ7TXB1J6BuueL4
cN443wVx9jdX0WcxiP1NHFsnf+Qevvg7KPOdL61HQux1pEfmS//FNTYC6yFQ4mc0VtopzNSw0RDq
eGS58Yd0S/uX1T2lWptj0wMGAzwA03uG2mHcYqJHYBbdlevo7qFCSvgBGFaUcoxGhTRLmj60aaFd
mM6uQeM41IilhPuaBcVNYSnp6WaZ7Qjr17HuJKMAqkIT8s/hIapQiqI92Vlj7BzLf01Tpj3xvv9u
sYD9sgEKQ8rb/JlX0ljVlYruzbgUW5TpO8dQxv3ZsqN4k0+LQKX+3ZkW9RX4JPrufVEXtCiQbFqQ
CU2MsUkr7vzCyKHuNo0iNz9AuBJKk9Pwrx56otfniJU3gwEkc6q357ki+GPo0O08bKB0Zqv+DIrp
HkRDhQ4WSRnx4taMm5bvFHKAqOMpHfw2NPsabILjVetkJ5pKAYcFpUZaDxsboEkAk5h9HUwNOecO
vqFplobYz6U1SrtYFRx11UK6AfjLaGo6IY9gw7DPNMWYz6/BFIYLwUZTZhBGx1qAs3RZxAfX3FSB
MiCYDj+tAetNbwAZVquzZvoW8NxoqIcgg43fHtRKFKDp+553CF1OYNKoCfgaaFm1ZdNmUehheWsA
8EZ3BmqA+udr19XUlhYEyITdgsTvkwddI5MSMvHZNx132wcRhPmx7G0oHdKwabLrtgdIFF9RBY3R
jSqt5IFspp2gWsmVFxo5FfapoMQ8ND4vb1SM3IcWlHyddw0At04KrYiKFfphHjf5qzVCkGOYCjlj
ZY5XcWu9zrZlLVnTtkrulvU0x8ZouEaxGU47GtQghf2jk3jLcRdUd00CAoYmYcVxHI3kkkOYb50b
unoeS+uJvqADFmkfizJDK+/81N0pvfevSz3LLnbBrkBmb95Rk4lYrkeWu5vUUtWFqzR5CkXsoZLY
vgfBavgEFl41JE9ZyLT7jjfgw4BLHgzN7WjWR1qgaVV6beM5IV09vh9RCnfvi2JYAcESHGlYWEJc
VUXyRqN+8uisaVtclwEEjqN10Mpw24jY3/eoXLuN2zH2NKd0flrxge5dfQ7lQqOy2rt81NmOXG1l
h7OrBG34T3fcqyZJVqbv3NeQ23zMizxEIklAyzvT9Ucg6JGMjUHrSLz7ZF2GGav/4jytNURxhnSC
fVW1gb3KDKa/ApGcAAhly7OIiuo+zoHFmuYZGME3yIsgylG69StEyhL8bTealPleKdTnlRCU+95L
ti+Yqf9RWsOuBlr2e52UKILoS+eud6tha/WxDumthiEuK+NNFKT7yLfSvZVrxiMUyVBp04XZnhQ3
wXPUrVG++G5Ns6Rb5+CeWGu+nqxBHNqvSyg3PPZ5luxZ334eutOw0oT+KK3m3boMaW1hpupeFng4
dqG4MowMpWJ22K3BR+O/Rm25C8pueGul82tAhOEBe1B7G2E3eWwRZrx2FCItWezqP+LuF3nqaTms
RsnwCUrfAIk+VHsqsyiPvR6hyFVFjVdMQ5oLkvC99/u5YoRkYdADIwxYuccnFLSmI122G6eusKBM
2eUg/MaLAR8dptGZetRkUVNtnKHR11qn1XdK11F3l8uXrkSAnI8QPWoKLl8cCbnuuJTinGVV9ASo
HWDNcAuENI9p3QqvHZLXAQdudt+VBd9aCmlFR7f6b02EADBjWnfRC03ekKHDgfKbBrLwlajZuwGM
cchJTvFUMiwryOBaYpWMZnYbCpxVrDI+YHMmLjTyp1OKH7SxR0NqWN08Yev4NOA2j3Ri9gfhCr5A
BToRvpauig7LfB0lNwCEyK3GTLZhwDM+5AJlFKlm27+ARp/QJGBCgoRgC34IwE/6jRFtIV5s37it
i5LNPGQvneXecdU5f7j9W1lG7M22EdWo8Ld6ZL0TbJRQ+UUiynHQ9cAD5k4dLcDCzyhnE9iTougW
qf5Th3LMN60r7pmQybMf4fbLI/tohAXojWSR/xxbuW8GsKXiCXYuTHDnorC+uxmK1P/Wcg6R0wTc
jNIU7XrAfuQm67sUfN76c+2Y8oaaqi21LQD+FeBvf85Rb+wS1OB07nmZBzkX3+SQlEGy5y++ZnQ1
RHl3LVt811d85K6HjNYKu33d46wAQM910x+ZBmlm00EpHSI06ZmZ0S1o/Mc7mtJ6Ta0tPWi3NCRD
CcUm1Q6o85ncAP20Acrj/qo2whbF2rjfZCrFnjbWbrTOHa5cHzrRceTkP8KH0MrbH1EfWQD+Cecq
7MvipkMYb9WNevtD6+xzj1pXMIDX5daM/cL3iD5p7iaaGe9BZ3FlaREsC9vSFwam2UxESzMPk5EG
qLxi+ZUybbXJ3dA5IyXpeENqNZsxKcDRu4zNjtcby4nA6+NAozlzWX1S0o6f0yraG3nq3uXuoN3X
5f+j7MyWGzeWbv1EiMA83HISKZKaWmpJfYNot23M84ynPx+SclPW2f/+z7lBILOyinKbBKoyV66l
b3n3xa9KFwZnpydhJyY4N+tmaNJmm0958mrQE0gWt6KXfQnWDeNHG0c0gy6DjrXqjVFhdxOHj/mQ
UCoDK/SSIxS04WtePCRszm4mMEVwjWopdV5D3ac9jdJdbFtbTZ2oUcwhnQVmNr7SKAThzdSUvxQz
38ckXvkCplCclQPFTS2718FE/LSzdFyNYWS+RI1SbIaidx5my9N2ykCxa55V4zAEbggUYupoXWYT
XyA5/xiHNpLMhgfCGtHIIg6bE/QaNGYvd9cLANxqV3s8MRr0yY2NiRrmxonifEMvewbmhP3uxS47
tbhDA4AgcVZpsfBd4+TE0J6aOn0OVBRKhiWPoUIZ9NSPzs8oGzjI0PgDMxTUX4mV/C2WXNoGUh7D
8quDxMdQFt35RnqJV5TCeRqAkW9Ke4zQcnDateuW420TV9NGrdTiNlfN/s2CiIe24ffG0snhj22+
7eOpeo+L6KdXjPmjE4MGbkdr2vkaEvCcHYp3bWS/14GYux2r0XsDMucs7rmz1MPklnS9i6m2fwe9
38NarBg8leo/XbYG73aXRduxiftD0DbFe29tRy9U33KjLm4Tk2+CuIG+ZivYkrR7tVOnR3R335JO
RZ0BUbWTayBEPgPV3tORYr9BX7Ed4aB64efVnrPEW8QKZuttWKqbOg2jt30S2m/TsEndoHirerU4
uhOiD+Ju/AS2HdNF1wN2UxJRSrr1IX34jjKq9b2suuDRnqt7cZmhE590zlYrMV1Ipfd5WASXCVET
BdueV/9eRiXOnsvqpnEguPGr+S0Kw/EYjzrfr+WSIIiT0wf1MCyMx3bX5neh5t1cA8q6dQ5OaRSA
CP6ZRP9vvZuASW3SBCD6GhIHtuwL8bGsIoFOkv1ddDPsjcs08YdwhOY0Sm5a00w3Rmij5uAHxXCy
OULDsG54YNXTdFiZNg0kG6/1+5OWk3XYuWm016x5PIhv1oBBX25ljh9DLiMjsprcDZFHkoETTIS8
4QMoEIholHD4YVhZtOY/OrwLBs2ni9JEL30ZcCK+ZI6mTOcOXNcjmtZ/G8Uw/ADt1K11X0nOtVsq
j3Wk/3FZqFt21tm3LtimoTvf9bkJiU2sLDkCRPPgfeh1sBjcxmX7PR+gcPzkCxTEE3Q3OMpcWC5G
e6PGBkUgRzc3Mi0wenQ6ajiIhiVZqznOWmuy8L5cWnt+u1TLCe6tpb1H/GrwESWu2YI4Ua+c/gaw
W8F2vKEA0sy02Lhp+a1WrfRo6IjzuY4Wl+vaKr5rikWLtASD49zr3dSunbBLynU76Rs+v3+Q0YwW
k51RVMk2hAgZevA4fTLNp0so1BN/0Cv/qttJefnkzEDwxYwACS4fLCvURfnxx1wW1CIg0csfI6Zc
irj+9AfVadDs6bto1/KRstK//6jO6U5BG5zn0Ese/LBIH2LVZPNAOquHpOPh6u8abVi3NKvvrgNu
OFV3yK2uJEz8KRTdtO64OlAfHomVrrfIPLgphxhMD6m0M2pRT0UTkSXWarad5IOivYw6purfQ9+3
Nc32WORDfYuuhoGetppsrQRJqUNW1SPFgdC56UDobXxw9TvhE5TLmPrppqrU+JMv9TT4hbIw3RWh
rd+7U7qtzbHetbD0f7db/RuNPtGfZqQ9I1KYk10Jul3GducWjfnoIQoN9tVLxMB/UFmov7TGGtaW
3nb3MKI5tzAwRbuI/obvRWw81PEQ/alZ7qtFVvKlT1VUKrO63tEgTza9De9dyJtgzl4enJH1oA+h
/1dt0GdImennYIfVWmdL8aillX8DrnQ6yKTY78pNqs/zW8qkvBj9v/q23DlNNX2aBM7SvxmWSTlI
yvshUstNvEz6/UmUOHcwvk1m+t54k7bVlcS7dXR+69XAXlpasYfA2/73iImI+n9ag4pt+itM4BNf
IpJRQUg3SM9+9U7PUvYgFz2r8ofKR4KzSPR2m2kJCCyz78J7wmCOZL8vcRmIljW8e24St3d0v7sb
s2jT70qaRatc0bS/kGqHu9CA2d19benmfbVmNd2M5mTfa5PS7DUFZgSZDa35x2xvma2qqf57Nv0c
r9ZE2oPHH/REnQ1rmetPP/IyqnkYGemDFljznQzE8zD9oKGT76zG/9kyVW8UCAK2oQPJTpvqlbHR
n5qIrrNE34VWk9Ai1ibvrvsiR5Z6ZANDM2/CvttJ3u3P7n9FyzlGouNBg0evqd67ALzHgedpfmqX
i1mgftJ4DnvSpqj3WuZxYAp4fLC/S9InODqNG2vMrZtqOaHOWvHLUXmC92avv5hV/cnSsRKIHe7q
5aS7RIoV1t34K1e+eRxF7g1DK1/otF3PnCFegyDRj7MHUZaY3ZAmAFlj2HGWUcVMXpJ0cB68Lre+
6V1+0+ue/YoiPAx3emWvuzQmbzna2npY/l4ROr8qp6st3UutZiQrgJJseUvDbi62BIp+ul7mzanK
2b3C3BaTPoTG09W9+BEWHIg/wIqKy4Z3jp70rDwK0SccRPPNlwmBlW0EfAq5DkhnvUk2VWHP7AjV
+RT4YX9HH5RG4orvdZt9G4zU+km3NI3ZbTWf8gr0Ol8A3hhh9j5Y07AXVSvSFtOmMbxxJylL3cvi
x4ZOv3gqeWNeR8HRRVs7MiAKpdmRk1Q33kBmWb5V3fBMVa9+HDNVeYSvFEqzsnwDwAFDmaJYW4mC
OaWkr9lHMxQSuFVa9vVxmAxIwFjCzi3loDputWkWM4G/ZG13ClmRxXQePRa7rbQlnCzhbYk+3+VS
sXnKV1dbK+hwEbN2TU6AlZFtOfw7t9d5eRPCHhGNd3pOLbsid3aAlq4G0RmVj1725I9D/SSeFDmO
PURl8VpMGZjDwF+VeaQvXHYfcXmx8ycOzlZC32LmdtN6gFQ7oJLu5gfEgMpVABfro1wo5SWnIa/u
Y5cuL7JEzXCv62y+xNQ8SI/TRC/WqgkdhhFZ/VrTI3NcxaXXnuVS0bh+nicVIV7P+1Ncfjm3509x
jh9Hx6IKKIMSKyEpuZxDrAacPzTaxI2ltu4nvnsrF/f33dcRCQ/tiY4K3odriRaf3F2ip6gzbgKH
VqOggPEmgHZO7v6T+f/l8+Ie2gDHijfX9ZA7KEHjqE9KBouBXEhJDOdioXwoQfTxnEWb6PcgJOAf
YeKb4Ks5poq9lniZGfQBdBByqw5VfMrQZ5VYmTpYgY6eSx7OqC4E4Duv7cPgRv1NV4fhWnqIbeGu
c4S7TgFbhb72EkB+MLgEmJXRk4o2XDohcr89c7DJniJVSR7NBuCT6yZrt0Wcgg4DyDnMxDnFvPfL
oPBuoqkxti4kw2+BAn9+V3vDeSCR+ur7x4Yf5lsdaPGp0JdkZVhGb30RQ2w95OFBTL8bT6kCdVsH
5zqbde2blbXZ98b84RvjcJ/l1GXoYtVvxLRKLbZXfqe8Ra6qHcTnDO5w7y2XzCgPCmWOo1jiHyE3
vjPgeFIqz3il8zU8zmM4rcXsahfWEtAXezaqBiVI9dnTHfSrk70G1n+jIZZx1/XFYKwyiGggxm6e
ar1g0tSNEJHm+a0OHPxocgjhtbGUXzPbUI+PSd2/dr1i0RwwBE+z6g+Pc7tRGhS/8ygNnoq4C4/k
r1D+ZRyGhuCp6pJ017su//5LhAyE8Z2nPZax80LGsnyA/CH4XozfkqWCqTdefteoBfrWizkBtdlP
JVUiMb0lEREmhnUQc1nCsdV+lzuDt40qDeLJztTekCm67J7mZtgZytT/HBujWlvRXDz6Y6DccAQb
D5FuRPfJ70l+2l8mFROi4Mskg7ROzs5roY2WN0bWo1HphdmjWEY6RJs2izTqobxTLBfpZJX+05VM
EF+OhuJ1whTUD60zmMm5M7OXNoh/ZQtis078fm3rbXwOzM56JJX1Z7lkKh2wLOteafNz35jqYxca
f0m83mr1OjAob8150D9Wbkwj8rIQCpY02I7NeNaADUFGBKwGiIQJ/Yjr7TTS5Se55GNw5zkddUa3
/3CJX8zGKoZ+1U95u9FgXF1/iYl0BAY2/uBUt3bmbmVeltQN0A8j4Qc7uhqs3O13dTQBQg/2kjdi
p1xpWrF3+0E9wI2Y3QVOyCFPi/2XrKO/1QWc+VdLw31smn//e7ZTm+Fldmibn2f3bUBLUaNNG0nC
6Akd6ZHpF3dIvuprxWNz2cPopa0kHVO1ob2lg/RX63Xeeqp8dJA56O/NzBn2bJgoqRsh72m9KZ+9
0bqb3PEgEqDWXJ/S0NPe62Xi3M4UAh3nY2LYTf2DF3NsHV2vONIz1tCSu7DJhwuxfO3MjwMp6MNl
76c6MM4vvm7xXfaH/AtfTBlMKRMdAjMetna+rSLXebDtegjhpPxsde5GgUXmIRmz5jFbLnho13lt
hqi8LxQjvudska2MoJ7eSM1N28YeOOgtZuerh5LM+zcJ8wuqhoVpTm++mVjroCrWdB3oL1bGvy1t
R8NJyiDGv00ZdeNyOME0GSCa1PEGyMzvk1omL9R72VmaDQmoPA6fy9yA9hs67mycvxuV/hGgK7Bk
zojiKYAbHytqWQ9T+82utfrx6ulD0PEB//kyjiVDjdb5N4gAKSs3cgi3SQxFfZjv0+VfwlL7D18Z
lfleTP93nPj0SCV7Vd0NQ+w+RV16O5QUv8Ua3UTZ12PEK7A1hnxtDe777GfZSUZ1pwFplNNsrdg9
urnLzrkH0HUQUzbSYtIiOq2vpozm9k43Gis5Q3XwID0GCR9zdOpuL30G4pK70KuVYwZ0j0wtPRH5
UPGojsN9yUtmH9n+CHy3+NGFYf6LNpX3vPXmZwlQhzDa97BFPHPMuwSkmv9eucNHgKwQDnqy8ls/
P/3fUaNShXtOnR/LOHyOEUy0NPyzzDVA/pAmq3/oBhzInKzsXd0o1ges0LATTma6BV7DZvt1ARcm
o74r6Ug5fPEL1FB8l2li+65+M+e0I910maY9allrneGNU1YG3RDvpQeRS6aPyZ3Xq+ETW8u3gZT8
fwcIfYXGWRrgW8twDNvRHI1azBd4UGVXk2bF/Gt0zvRKieZWmg+qGQKNlUq1dwVBKpBhsUcK36cl
hkrbOwdCm9JBpT0GweRvimxWL3fiK8zM38hd2DT+BlmMf0YTjpTREMdbOeBOiZo9cCICv6FY2cLq
8XFCnsIxOCZZ8yQRjWv/L8go+yv0GK1P03Jp3HYAo5uq/gV6DOlLr1mp55w/NmEx7OQhNfR1MGrm
S/z7rpjCD9/17n+M4zEDai3y+8fcf6ajIn2fM9jKvQj8FS+O6YdLNQm007u2uCOIQHZKaFTnPsnZ
CxScAWBUoA+jNNvvZq9CWgVdut+DjtBon9jEC8e6Xrt/uJGlJ+dUraZ7awZYug58qotU7utzkGUL
kWZnPPhmGd/1qK3AAcFHe0WZrdLC1B86KKw/DcgMvyN3IzMmE7FnmQHfZLaiKAglI3polxmSF0jj
mKVo/P7vX0bPW1hOPtPt2LqhearrsBO1NNu1vzRQtTzKBsMupjP5XBf+lj6hgzByi6NcpiQtj+py
SVsvBme63JK22I65HZAmJU7JuvJoFzWjX+1L9DJFRq5m4/vtzvQVgFaLMnEE48W2cKriPh614l7u
WidRNkVIau3LwIwq6C4s6S2SAV4VvJyWuUi7UsgijU/j6T9Lpct64eRHt7ExfruuLhEe2dNTbsy7
T2ssM23aiu66jNQ6kyVSlpG7msd3VsP6EoyJdozzcbyryiyiH78Aw2tnsFktvlRvUn1FP0e1Kl3I
ujIN+FmRTcafoxWtZD/Ce+SbOvT2W2nBHaRV2vgwDhDSNjXaKVrgH2HCaIxNXRc/4mGY9qENNvPm
P5j0nk97SzDzUPKsFX7H5zArtZvR01WwKGAVAYmhh2G3gwaklR6hzgBQsuWbBh3X/SUC5ByopBIE
WTb6xMqE37Nmt5tvWoQa7+aLMIth/Lqcj/wAXJEzaTm5CVM96ZZHf6GcosS+DotPS43O3l3OVEbX
zUg7U1pAfMsjgyKnrsss16mOJbQR7+SxPZBiin92dIit6M0HWhbN4x+dvpHUYbcEqEsAewX/oMWB
exQuvKbznR0ctsCFef9OK3FeLkKdNxvODopPuDSW86ZcPgWGv4eNhYZQhlVyXGBjzBThEA1cYL50
ggdB+MohqrtJxTLZ1wXLpZOW+UsINPV7PUjvvdFwntI6jx7LBLrXKScZPU5ptR2rYd5Oy8ZBQvT5
1QDYvIosc8+rxAKUYyqbpoBatkLj7FsIDcRpKJsfxjyk9TrvIYXIo24TV7ZNzxlU5lGKLCliNfPt
aPcP4gq9YQZWlzntrckxiUffDKjGQU8z7ryn6yy5mzo3RlUxef7i75rJP0CM/vJpSWRYoMFt3e/y
oaWSLhzSPHAOXZq/ie+yyPJ3DYPfH9TEfLfCAExP00BeZGrVz751+KPlL18ucCymB9f0//A4ct+k
aQbJ3cJ1QALZOVfLBYZMqJg4/X/xS4T4kmjK172Huq0jpOHiDBcicmAGl7kS/Gn0MtluP+ZJsEyj
mOGskR7NUVGIbm30H/+grtetvKxTX9oQRA4N78r9MJJJG/s4OwIq6Y6ILlY3MRiOhzEAA2i2fvCd
bVPNZq/U/khtfY88WhSCfItXpC6Vv7zceEtICL9N+Viv7SSr7qCIR9BW9+8KX68P3WS8QgpOW8hy
Eb/cTV62UymdncTqGx/Nc+pRnFdykDJXTtvLsNnVB8e3Xi9x4vu9Ss6e77KKleyoRtoLPYhKZhpu
fce/mI7lenczrIcyaAqBSGV/jrDr3L8Lku5wZQxRfkeI799r1AthcKmXf1qZuaKrKznCjEiDMmhQ
NTH4PmVOevEJQaTTjwZY/9YhgT+5yAcvir6DoW/hEk5vFTfTTl6bIut7GfYXSd9lOBtRFUwd86fq
ZGetIfnP8V8nxxXTGWel9PlmtbKZAG2chOi/8BUD/EEUA9RHJEAuMhDrsbkKA6hL5mFgWrh8aa/O
Qn4Dej5taoj9bi+60tcOm0H1X41mgtn/qmn+j3w5/Xde7r5Go1XffJp3UamemKgtEy/RkB5Sgo58
hLD6KARiiF5tFebP3XJxKu01jPXxbADMf25N2p2BM8EnbLT5c62l2S1FApL8S2ybdux224gKGoMy
4d/TlQgkchRAXKoPFLyRY9t37jiREDF3ZI/VZ59y+x1vgRbBQvzaEuYuYcNiAj3YRV6iPqM1sc7I
b5xMGPFWoapMb3RHpYveprcP0+SyYrysWNr+x4rilw+WMCXT36YUdWwaB/vnOAoX8Y3ylXpocE5A
6axMJyhf9cCvb5yut7diOiTswMTAniOmm3hnahX6o6xRZMFG3BPb8nO2rKH/XiMqaAyqFXsDBkOB
CZmeLOnO6gq0jHjpX1xXPy2KxlrzEZEQ36VjiyNke7Cs9PViziQNKs7O0IgM6X1pHDLf6u/y2lGV
TRyMd25CNT5QOzpnFdtO76eW77LdoLGtN3CwbNJiiJGx6APKWLQO9WGHWmlPeVkupOQ41jVKuqqy
sPA3bjbxL6nve3f4iCDdBUo1T+yf6GIGh4spc7WhAZyLUO5GovuIMrYMxEo3HHoe8mJd/WJSgU/M
2IQ9yKPyAavtTWJaZCtIx8Dk3yjPPaTkd1Tmi7vLAOngct3rLnQeNYSZQrHY2SN009D3UHdEC/bq
Aw+YQMoDLeMkMTIkE39Hi6U31bF2SYR7WwOt7E/CHvLz/PDy8mruR/nVeojLD+X9RbVDftc2wOAI
1evIegmaQtnUrQ0NKKSeoIWixuygFhqNvatF3XnKF64IhTObtHoZcUeyDVGMXSLcDrnWXGIyXhYP
0hKGJCuFIBrHIfCFXTRZCEiHpArOYsoFwOKRskt9uLrkjkYIFIFtb4HQPMKvPT1z+POAKHPmXqy+
szieW/HZT5PhXlwUmYO1OoKrkEFfH/wtWzV7K6NzXMPg0OZ/lrQirFTqHe9NP7HXttTgWBSd9723
QPJYUw+4R/FuWjg1dhJGeePEMzl4TuwuPUMZklzCFK+J1mPbl5zufPtbktsnO+cLXKqOc5ukMe0S
lfbSTyridbBWPwGH0M+O6pxSHjpP+XJRKKJvi96KtlcfmbMnPbCsk0Skrtas8yYbYcU7DrpqvYyO
2j672rsYPWKr30KoVMWy+H/yDba9dc3v7SUKNf8JpMTmEuk2/RNPJH7Zvv3MKbBKUD2KYGctycoP
K7fIezbxaGDIGTIBmroKeISRpFPm+4lKxIokl/vCqeJFNG3kUgQJbyORYRycZDz5exHKscahZdOr
VWSwFIRv0ed9gI0k/075Jb7RTdj7qslSnqy2TVbCyJP49oMB9dz3AJ3LS0RJW8i3qq3+nyOWT/Et
1TvqiVpuJ/Jnq9QCZRbFTeeu+haBtHAcdlYyBvC48xLf0Fo/bcHqxQ9mmEHaDpz8oTuMTavci1cu
Re4ZW1Vn0/2x0BI/xT2FuMo+fYqLfetGscF+d/x6iu0U2+9pl4a3suwlzo6LWyrNr5eIMkopHAzK
fENvE3Qj8icOdY8Q87JAaUHNKX/ixVZuiy5S7q/LJd5gbOtRhS5BJih2e1Msf5SejgE4dae6UYr+
BzmZ5o7MP/0tWGpVfbKSUGnumgVybgIClrHG7w3gqM1/mvd7DD27YhXFyqGzHL5zoGpiIGwnsXRa
7/eujyqGmCPYncwNAClN29wHFjwtenp9U2Sb2K/Lm34Rapisid+Rpzx7wvJQh/MfCVmxE/m1/lsc
0CAkC15GB3MbeSYLleqwzpHLvbFLniOJPV30l9vfSsxuE7NxLqNTv7jEXxmo3KiFSgtFiIiz+OY+
HY+KPTxI2NX/e3rqK9CzZ+Wwc8cB2H43K+9gVD/urr4vdyUl1x8z2pqXGW5Nr0/WHNu5NM/DOOlg
n9HkcJTxCbZ/sjbjq1On+vfl1f9QhjRrLTFIrxlL2c9d2Xacn9MQQCrNRfVToY8nzUvN13nInMMU
BpxIF9V3ZXbTjeZDYCUm1smOx+4pq3saWnR7ZQpgluxGfxz5L/dfAnAu1N5df33hla6NPNlPDnLD
pKjgzVXbs738YYPqQVJlh0+2WSovcXcj3jisLTSelHuxmnSoT6GB6omYtFGp+5Kn9UbMNsi0Lf/4
xWVqbpX0fkeleutYtbtXbA6ZZqXoBvXHiQ1FA3hv7EuoDxp1HpEuGzcXszZG7y7Uvb9AJY57nnmw
UpsTjGUegoNDTWXaQIniPobY/qYEeUbZEd91YOJ/4XaEj3d99cldWg3NRkMeefNlwFWHej25bbqT
geuoYfaLdj3JBPlIGZBPg9PgDy/pqoP4I9uZz643z1trevehsOK77eQnuWvcJAQCuTiDjkvo0XJO
c0iWrDXwHyCZcMqwXGIZlts+s0jM5b2yMdQiOetD99C4lbUXKximBLW75dkttjE63jGYA3KjDMho
as3a5r9n2HTH+5phMzxOu65qWZ7lwSj9JcPmuF5oDuUUndW6GFfCHAVQF+iq2uU7MeXSFu7erug4
EDKpaQZ43qrGj2vA/zQpLCx71yr0uUacATc+bW3bQIVSWC7kSuAECH9dPRf371C/n8E+SZgX/qIW
sY5Bp+iTHt4HrRM8ly4i3fOIVopn5OEzXfzqbQDGZSWjs+n536a1swyJA1lsUhtKY95KuOo2Kc+0
eEHqshi1B++uau2zWDILKNO59+YUfhtDWw1BHLzMJC1X1pD7tzVQ1ZcmTsoNB+QIQA5mnsdoUZhI
jkqwFrs20PPJWos5qvCvRMteUoLLRq/u5zx+uMQ2MOtkA5lUxQ4GIEG8xWCXeJKPmbXsxVL84U5C
e43fLK/95Cjr2KG9ajowo2pDeU/KV7xSg830b1NGpdYlo0pNSe8ajFjHZ/M/za0KdF0SeiRqX2Vr
n/Tqt2CorCOVifqRhFjzuLisLLSOUqcTf6nqF5fXNpu8TACY6xQfVggaefdDoK8jd9mdA7C6n5dL
GBXZQRvdvyXg6ues1q/1ws92MnBZ5Pf8a3DYoDs0znQ/SMHaciEgSob4h+CdxAXn9q3S1MW9lKuT
ZoJSkn6C3TUeIpkfYlV1rD0aLXTrSx7OFkUP4TwW9Q6/h0kzpfSJdsKSfZOgvNW8Xc/ZZ90VYXZP
d87yxaE7p0EFln++brpHaza7b9NIu3TntCRFLwMyI6IH8dMMatkTJF6ZTQ4uVG9EkZz0Bpst7xny
X/2lzT8Z/4xIWKXsJeyfOWMTPcG+4u04CmzmyRrAScRTcVslJIBiOmR2HAiK/aVoF8/qm7z+ZWeA
TsJOscGiipVDxLyVi5gysETIFkA2CXC2UoVGbuJWTLlDegSuNdk0/F5OPgGB1Y/lJDjii37v+jw3
LH7Jdtjzqww199C1drrmzeE+O3E1nzNj/CmW0WfJAzWdGTiq4x8iZYqee6VX2WAt1EaLaSZZeU8x
8ZSXdEGskzk6p4YT3RvUY56VQC83U5YNN32lRM/0Gce3MbIDK5lqJFl+mqZxg0hncQxCyJSqcqCL
T4lLMSdfJ8ui5Hl289+fzjTXf306O9ThPMtexLZ0mAi/FKWMMqYHu+NUEgY0Zxo6RxfQ4396vkLT
R480FWrSI4j/aFF4QGrDRIdlNuCy5kD8i8fDT1Pxgh+myfeL2pb1vVFjMg25Yn2begB7dPCFj2XV
B7vSbbq7ePTnm6y1Y17eVXcIqjm41TyzPzYx3QH9qJqcPvNuN9GR8QA1YLA16rBdQ9YI5wrbTZCp
Y//qQuwIY5Be/mGlwZn2jylYFd2T2pYRCqwDaDEvi/4ybFhtjWXLpfkLLbrTvEAGUmwSfyoep7bP
d1FVzmelULR9OGoNRA4DylPzqN2YQazcceZst3rCrjul1f5gW5Z+RP2CZim/1r+boxPtHaNV2Fth
jiqUl0k3Wjdi5gUVrZ6k2VFMzzO+0yGo34sVu90KHWbz2a775FsdxjtxB0Zd3s2w8l8+YCi0WzOz
zeoPyzIRhlq1OmqvkHFQZ+oSBGwWurDOi60VyMnqqC8Ag+a3OYSkXUkyfvP97LEbs/E1HQcIfrsZ
gl8nck96gTAuXHXJG8WBO+lUJcH1CCHM8Oqz89/2iGKfUPdxTnZEB4uxEOMN9XAjQGIpkRoQBUM8
O516wyYPIJVUxUOB2iiT4UZMCf4dFxtVd6MqfrRKp3jcKjn1PN1qESZcTBN0444OyA9TRqElNF5c
tUbZTImSC2wiNJW1EZThN3mxdGxTr5Y9B5vSIqXp0g8Gb11yES1PTN52HIDdu8Yd8hOoJXszjln+
U9X+nyPi0u3XE+y3/2mNWJ3N/4VDxtC+spbZHj2QlIwNW4Oe1nWW0uUnqirVRz5CqVi4Ngb0dkc4
D+2rBE2UaMk2dmM6x3VUaprl4oh2jdiXSJmkAXPNUQNClUZsmckJv0O77veayGtE6xbmzI1vBOrR
XS4cKOejmLBjQecpt+KU4QSmlY2d26ghLoG24REjt9eJX9a5TvZMpULtKQ0Q8SCdI9V+AQLAwQH7
ZpT0ezHBwuQPYzIZt0vcBRVgp1O+cHXUq4EM8v4DKrDEoEL2fGEvjCDOXLvDckTwp7+Fwm80mnqt
a0F7RlcbTqJkuPjpxvzwz5o1PC7xQgWoLYAwiRf/Eg+34I+QjfjeLnPtrNSjdpa7RSDtHHZbb5yy
T26td2aSqZHXH8KspoOdSYHit6fEcB4g3noc7Wh0YFFr3fuMaumG5ltzI6Zcyq7J6E2cjqYe58+U
suYNyamUzPiACR3BIfZ8bxUCDn42OOwhpGMBeSNWJsB+9kIK1D5fpyeVm95I/JSGygE154/pWkjy
w3X77NDVvXEeO8s4I4O5ydKuOapwpU4Ux9lFRbXVIm9lvkpYP3oKYMmEPqeVwSmUjXCTbGWyXD4F
sU29LCY+WesaJ6u6lf4qflAjzUEJzJPaF1q50hWlOV4vBm1Kn0xLTMhVSBrqm2uY3EnsJWJZ5MtU
Cfn6GRITNoG7tfIkXPW5rpar68RW7EaJ8crCMjRFIZuaKH/g9No9JYlrQHar9qvKVbunZrnMkGFB
DDAnezFloOjWidKGgDyZlAWdvi/pUFxBPkCr+eKbfeDrqTknB4lXrBgoVnMZcys4M2PHuDPYja7g
+Gx+Jrpx61tmHaxclbNi7nV/BircdB0N998D+roRmqC9NKq8Yj+zCb7hz94HNkcSGKwW0sxC+aEi
kzEvnCtF6f/t6b77nNXZvMvZw3LsIZSmFWVtV7b/Az2trbw43AgdVgqm0sqA9s90p9bumzQ92Ik6
37GPeLuOjZ71JjAuRS/na+R/mLdE8nqGubsJgWWbFHNovT3HiEdD844AqfiuA0tj7llMt52mbeL4
yAjC081ZbZncBYq7req63ipa5u5gC3Nuq7waIKRHYEBF8+p702o/26b0/+qichUmpvnLQ3sVNHAR
ffMN+z7vh5fQpUWLVryOHcNyCTWjuY1GCtmrr7cyDhV5c5vI+GVSFbSXmdfpn2LkNkIc6b/v9Kyv
bxNHNelGhCzYg2LJts0vsKt+si1k59zm1KpwYehueJtrHT09orYkdjGP/9hVxra6XMbpMGkeRXLJ
SKNxj2jAqqZZ86Kb4CqTc9fXzkEbUlQV6AH6P5Sd15bbuLaun4hjMIDpVlmlUuXg8g2Hw2rmnPn0
+wPkbdnuPr32ueEQJgCqShJJYM4/IJ2ATeBai0eftaOGQcC6E/buujPCAixapSmMCLU1ygH444CJ
AITaDAEdKB9wUWaj5JytpKF6gj2sOvziEetOOJnNwLdXrnR79a7usap9mROLW02L22ObCP3075/l
31IaLtl5gAeW4bi6D4rtjycz8OragICS3y4Xx0sjRWfp8gzzQi69ws+DHT40PhI6C35c3jD/eEqp
Rxf1lRtndG8aca/s6AIvCm5THmgrZYoTmmm6m6uWrJi0smt9WDk5W8C72R+Wt79PyrEtW4/RVB4U
2TIw4RiPWlgerwRMu9V4WMqYoluqjtD6bVwvuZvXGPo9DSaJUdlAzxZet3Nd8pF+mD+hehfeodHh
QQZx3I+8SCW93/OotHb101gvbyre55m9ITtZ3NhtXr77fbUe+8D5MFr5j5HT3Kumri/sYsH/+5Fe
38RgwjZqunw7PTeyJ3jH0eXt1PgmK3+8XR6gTPjvXywPkj+2Q67uYPjre4ZtIe37N/e1dKgd4dpj
des342pBG+KHG1lixvcTTeVdpi4H//8RCmKxvliWqRHyHOoaUjO5cpJ7OUK1xhrFTL7nE8vp8kYL
+nRngvj6lAykwtgHfbN0B7d3L6yhQMP41spWuh0Wn5xIf1yiun0cq3h4js3ooH44eFLoXLUL75hU
1ns/F8aGEnV6VE38JX+ZZITJobQ0bdXOCM0lgdSq/P3QGqg0r1SwxWTlYHfj+Z/GXWO1XpyRrRPO
Z4pQ4yqWYO3EEdahLqBzy9bVmsRwQW2DPbcOrLk+LbKlQtdhauZC5yUeWI8TIJGV198p5LO39FIh
UGvuqK5Zt3plIRODV9DXJb0MaDUq0ZFTN3eRi6Twvw1wgro6Lr6/iYVwIeH++6/qbxhD1zIwWrMN
G51IAfj1j9tFQf6mmz0jQnFDgfnHeLjJ+9R464S78hK9f3HTcnkOEnMTVZb+Ns6zf2fWxdcgqfW3
DkoiYAWU5NQcP0cf33PTZqvGzjWwV94hOVzOaOP5oNvLdFJz5cZTDwL9/ufb6YG7saZuuZizqdpt
XE7Lxsdhfqua6pD5pnMPAF81roqemW7+OlR1qKHtuFaV3mGU9DExaGSZcdqgyi7qejNUeosjAbgE
pxYf3cA9LIG780ZhTkXx3xF34UAuehyX8h2RSwNWI473qjf7/RSVa1xO0RuTOoUhTxwL/ccp1By9
dfXLKUKJjrj+FanX/AXDJjxe8VAIiT+YngMoSAGlrhCqCKE+Hk4iXynM1bXDjNL/kojx5G/gVxyq
y3PZQycUXqNj6kCFf9/sOXUkkD9Y2hvyTSjkyt18Lzf8OJ+xuW8K67X9vQke9Uevkli6Dm4b8dXX
sUlLKlFsO2i3uzDw7WdfC8ozlMX3VBI3J8m+sck9u3aHSa4M6UnwY7zqTIHvnpMufletn+MLlhl3
lxPWzbguvXldBqXTG+tGBPFBSfyamQZYa0LOBJer+0YeVNyCEqXiqjXaWQXSPF4jdFjs3NFMn+uF
7UwKgfrLDGIDUHLwVz7jqKSXw9dgsE3Iban7DIXa26bOQGqid/UbCrT9PjemWN4Osbty5uTDyuen
oi6Dv9rsM5J4+X8mbsIr22qTtwxngU3mI5nopW14RLtEeyga8amrNPeTXgfJTo91d18iKfIpQ6tb
K6b0JUwc7b985dafUr2eYbjcT4RtOqb/dzx4ihqfAdVoPkEXIg00o9xioN+aRZ2+nQtPO6vY9RD0
0v1SxN+vIfVKI+W/MeukRrBlfhunxf7P4Acry6fwv/KrdtMlTvB9bozPQdhFH+bECgX8snheYi/d
tn2b3jeaZ++HfkIPpauS0xxBYEG5zx/L/3IvJK34xw8dIwJLd/kBWhgTsHj644ee2tZASrRsTgI9
9VtEbN1DD6r12IVleDd5tlydG92L5pPJxb0s+ap3xqGuq568WJVsqJlp34oc0qfZgic0LU3f6H1b
3xdO1RxQnfOOrHNrZCd1xPy0fnmGm+iv4twkVQnX73KmqGfzgPbSf5Yyj/AwQytzDu1qY/ERP+jm
6O7NIRluSMaZqILH+c5pe/sJpmi2DgDEfkaH4t7ObUwtTe1h8ILoLz/Lv0aRbr/PCyBkdYq4QIXg
nitxuEm1ad6X+ECs6wJ+cSsPmln/S0wNUYPVuCpG01Mp42KA4q3rBs0yTfJ7wSjCpTIfYRo1Tw63
8mOqd9NK9UXT7N1lE1kwvsrqLaLSscodGHh8mvf1AO5rZfivgRG7/E5myuitN3zHh/1LAK/rg+10
vPaoE90tjY9MVx5/vi4ey3YAgGCmn9VSUq0dfw8VKdizMnDKfRg167LW+S3+/iqxUoTfp7JGFtng
1S+9W/ZtYGHMZmyf1DZStooM38afLdWnNpVFuWyFHKk2lT/nKR6R7FPzVF9F6/827+dZfs5TZ4HK
4B/93pq2TTzPJ9fQplNV6Ci59ZV5iSGuNp+uBzXu2lSvVGzI/J1PXvcwjlpZQx3gfGWGqoiYB3N7
GTfX3z3dnY+6OxVP6Js5ezRxWrIINIfFL55S/FfXaLp0BxXrZIxLAIHZvHpQIfJD1SkW7TfV6sME
JgDKvXu8P0mHhAv5OzJX6mCqZJV62VJi3PfkidlgyTxXtuhnXXWrdm9EwNXnFhLmdc71RGGKQCLW
dfFeIMh9JLVOOhEs8FmRlqY2sm/sRspPseYshzREnbKv9F014+yS+hZKEG5XHS+yo6GXnfuieo6Q
MHtGey58vo5QsVyOAFB8kSlVk7jv/OM5Ere8I+v12ttx/NWy2o2bTOJTELr2bvSEfagaI32tguJR
DYgSNCkmg6R9kbi4rGpdvFliPfpaG90GAW/xKY9Nhz0NvlosPtCKD/tgR8qtZBVJ0xBh/JyDvfCa
HAi6DHFX/DFCdarY7yPUOWZhlxvA581dozvPYEbxHTJiUohJ1zwk4GnWYrK8r5WISFEgN4ccX7uC
p1M9k4X4MbaaI/t26vJDnDXTGgFl57PIuoNWIgVbCQFSFNmPzu+iDWoV830LN+VIFbA+mH4lHlI5
aZSTOmS/bTPvnhwAz3wxKRq3Wn7UC8f+NDhZsE/tKdo1JBmxlV0+z4vmPlixUz16mnhXYUTDNTCN
FuXpXL/3s3GdWbX7aCaa89iVNiIHpf29wZM1WQOMA6+Py3LgJd4xQpv7I33wcrP6MHOxIKcJOjmT
+lt6Y34vs8p60KqhJV8wkPGSw4J5QWsAU9wjmusxk4slHd7/fTVviD8zKYhPs0kUtu/aqK1CHvp9
qRbYQTWVppGcOn+wML0xxjn5lEQZqsHSKoqy1daLJu+bkwbpqhGt+aZ3WKGgmjA9WH6E3rgl2lOw
DBxIYuwbgPIPncgOXGeU2cy8fRU9BcLWMIs1JPz21R2W4UT9WV+lslm7QHEbe0xWfhF2r53eT3es
u9/VVA9t1YfSC89qpiZs7THofLTlmdjrkfdcjN87qjmbNorcTTVZJUwTDv0SVqchhuu6urbNPIbX
dG1rdnerO+nYYPWDpNh6kH5AfTzlD51j5nuYANpKxa4HM21urC6pqCUxVh1+GWv3gk2h9hHmmo+C
bgzFJ+/MaBelSbCiaqnPLCtnbTPx3wNLnHTrVHO/pZwbnpVhrjLRVa+uh4XKyknDduMaUhP+GKuG
2WG62thTpmuroDHQvjWsc1sa5a3H2kFDPrN2V9ARPFylZNsBYrDlvjH/mOMiLnCotRReb8/fuQoR
izqTk9+pk13msDlch6413/l66D+ojrrG6FCPCwtQ1pPo4BPoCp0wksHtnPEpdTPwCypWwKbZ2Dnq
578E+3HELMHRyBxIPIPEOQDdv8y9hlS8DhAzE4lr/hf/cLUj+XXH4rGOYwHrycvBRc7xj4TiCCMu
tLo5Obl5jjtETTKZFLJUPI9qXKKL+KmXFhqlFkc7dBnYXfrL5mIHgTooM/79uhR/7qBgVhqua+o+
FW3dIgv1+2WZxLZdkSCzb2JXz25nIA78VDmoV9dmXtbgQ+aKFJvs5U7T73yvQimjQLZyRNUBMnkL
c4TW9eA5/WMeR/PpGkoQ8183CeXbOLfINI+aUx0KOEfwpn3rIa19CrjZgEMnqgiorKBzv6ogau4U
mcr+Sau6EqyE0P93iKRoqXG/HGRsjKynf//c5Ifzx5Lcd/GOc8hoGp7NcvTPTw667ATPqKtvCof1
r8291N6itDmelRgxu5NwpZpKjNhqMGi3HNLmqN4hVYzM9grRlXHT4D2ywlYyOpcJWmyNlZ+8oonO
KkQBTl6/su3k2pOONOFjVAX+fjaHYtvYvfZm6jNeN5MWHVVTc/V0lYoZfwzZm5XGuvK95qVuK9RI
c3xyI08jG6rDbSm5M6qmF3/Tw0kcRNRk66SFIOEklX5fAsuY3Ra6BDrML1xk6zjqtUc1IByqdjWX
9XBSnUln4BOeddNO9S5GasDQynHcKbQVBMXyHV5esGso7iN7SuLBDZxi3SfczFUve4ebuMqapzAt
xLMo3K3iUnA760lBkRDpksQ6RRAkkaBJNPEN2vP3ZKwQp/Ttdjsrq5LmPcka50nxiyzslbZDgP15
jTK502WRxBG/hY5lgoUqooeoHFlMzVb4URZwSWaQbUeAidEHSvMrE3nX93aIjVPVmMZaTSdzEK1L
JIFZkPXZKxjUnQE2lY2hFh6GMeByHQGkiFGQw9Hy4NDHaNBqSL89XIwbjRZ1rbnKby5Y/6WP4lXi
eAla4n6FhBouIV4qHnXRAAaaQ/NB66bPKixmbJhFnMELkzzjAfFQKw5jFq2Mivrp8ygnu7kYdupc
fTTvA5LO7LEk+6rNxFoL++E5ijiY3UYIfkyqMcxxthHj0OxVU2vn4gzM9TVFvKlaT732ZRyt7jZw
o+G5N/QtEvnGdpkTdsfS8Kau4vLOSYwn0+u5+gMPmQvKtY+p9MrRfZST2P8sR38soAu11bCf0Ulc
xd58p9laEay0eBL4m49vwWJPD+qAIteMNoxzyHPHu70My2MLgHwXzdtsWsgxoIsUhyz+6zeX/e6u
CPxiM8ks+djE/yn9JH3M9ELDaBnhJDFB0Rd6wn5JwNjurKx79uL2IZJZ+DgwsK1rgv6YT/GAUf2r
Ok2cILmjWc6EFwdnDS0+fd/wXjvAZKfUFQWiNTDXIm6UKJjNCKUlQe3vRr/4dmmGXRWt0WIxnXLV
hZ1xNPoIRl4WzTyiDePF6gcfoe9gQfC9RKi+jfSzWfofqiUmv3uOqlctYaSKcNndFo5m3qvJtsjs
VVbUy81leG43m2YZ1oIi61a3tPapklQJAxJK02hsQWRId8LpttDLF9JherZuUiPcqgm+U6PB5Yq3
cEYEiKwB7xIW8X1lLtSsMpxsVIdbhtb9DN33Xm+tXzvQfzHvNS3/24xrRyNPlUrzmzaptqbfRP2x
pJIRpa63Q9S4vCtL/W+vkp+9k5MNfNilk55nYNfIhkfk+IP2DeZBvnVqE6O4tEGFQEhiGXcXvuDU
YKdURd9dPBykkHVEXWAY0h9zrBICPpW5kEVcI3Zl0DLH9pCRbsV1Ttql34a5DW7GgPRwh2zQDla9
e9S8xoED5vSrdqzzb50XnUxqeO/XEaIKnUc9Dv4c0djLgD2B9lcz1aHk/y35N1u43a5vSYq4xvwM
Ys+4TyG9nHunQfkDvduPNmy58/TVeJ7ZFT1bwfKgDYXxUQQFVg+TpR2ikaa/0Ytq+jCRXDl6BnBe
NZnN16NfW+HzCHh/BImxy1qrh2/kO8+hwVdeu7b13cnO6mPKWoBqrBXs19yPhm0wTuzhIr07UYza
zNN8aPj1sL8jCzrIQzvgUSxq+0GF/L7GXcAx273KdAJCm0+zi0uQPRrfXN9FLBP04OrCPy6tw+RA
E1XcZN0g3eGSmzxcqMoBDkRIDBxsH59UgProI8Onus3mHN1m1e7DSaJ1ezsFmJTBaLLGbNd1S8vf
MybLG1xL4A8SJqUFTwb6vS+mxGQWFip/849G3DwHY4Mg6qCb9deqHa36qwtcf3mL+7J6K3L4OzZS
PGeYddZ7U2KuGYq3obCnO2fABFmFsZbJESRL891ojRN/NXpgHWJY4Fbm+S4vDHMDzS3ZqKaQMfVK
HToxI8zr+0c9i6mFqljk5cFNE8Y3l1gDpe1owxE+GIFtsPplLx1H5ktHreCl18acCoHf7/QugXTl
YJ0qB7SFUW9c2NG3KGSXDwOc3mlKeBprdf885mO/hafGRrkPpoNhurH0vR1vIZ/oO6fsyse61bT1
XAXOG8bqOc95NHNQG9qnSVtEqwr4lyfy5K8w0960Om4/BCqJ6zwrWX3NUwBoikVDnFYj60FNO8Ry
+aC38F5HLbU3qhcn3eKWumm6Ur2pVvtP4UBiS07FkWh4iVzrYQipcOCeN65hzUaHntvWOc3sk/LR
mAV+G0KD2Fq3qAmo5qXDM/PLBBVTB3OZ9zixz3eqNWVtufKMMV5Rt8RnHAADyfywfskMgUMbBFMk
9cyDW5T1VhFJhdH9p7TfjcgOnr3C8bc5Uju3JKKCGzYO6T5tDPsRvGWzFmXZfk6K/ta3RvEXygWb
vsmjbyMg/ZUmQnGD7OQ3W+vsZ/dryRL3Wb32wzFbA/nPj67sGuJpPMYdGoKqtxr1fq332oTnFrIC
o2sO66piH3pdBKsFr2j68RB7eHyHBfzmsIImXtTFj1cxsRHIKQCDBFitenUd93tvLBqxEtHQ7t26
FYcu0+4zyTy8HtK5YMkqKYmIfVnHxrUPqPm727hpwHBOUpk8tfLf2kPQutvW4r19dycW/+xBNT37
I7tu6Nrh2UmXst0g8s9a1nHPaeh/M4KkeZ/s5cXqdASO+bxPKQu3zcUyjV+JPnK7XzqDOmxuRJtW
G5LjCAxhDagl9PkZlNFn0UOYfZ1q88viBl337M5Lzpa0zy/Ky6gKdYel8qxVpDz1egusVjxjlqgS
tJdU7TVmOCDs1Rw1ZpQAALxBZqSyerGrEwcovkSVI2O+rCwbIoHl2dHByciENUEuTsi15/I+Vsk7
Wi9vYH80Vcc1Vk3AWAtjOLazFt6486i9+oDBlTuc3WIDP8RWeDOCKbvGgxnz+Gvck4pU8gF8He/b
SKFgXXC1mA4DhDO8ejxe5Z+U9bSMTxAaj0oRysQmbqfLnBKeihhdNV340BRm+mjY5hel6w64A93i
LGyOSvVdb3djpi+fWBPnN56mL5tJqr+zSU5WE6yfpnmuWcIYFeluI31AcPULmTB0+xs2F7oCtk6d
tTLyaDgpvLzqVU2+FOv12lS9mRw8y7mWvN+r5hg03Trg+1irhWnSIqbophHVMLlOXai3nNTCVDVL
HeS5c7xYP3pxna3KIvdPWUgyDn3WXCr72Sc8v+3TIg+qqQ5VUeMvNvsL5jpNgXqSHKgOaqCakoU8
ctG7F6wMrUpv2HPpaIHYIH/Omq+tXNCgGxT9jaPCJsDwPIs4SaDBhtaT41AMlxiFIW6TGwkC2qhR
qKfUmyqpH6YqyqfHy1Ip1b15ZyxLca5Ik2/hLpovALi6la4N/rc+ytYOT7O/LPBZeiWmj67XlvXU
2skjZfdpD22lv5mn8stiVjaJciHWAMjyb/586+hz/LVGAXxDtcK+dae4ursOaKvbOBmTr4tofxtg
pk/Tgomc8P0CkYuyeInS4V79KnWr6Df/EDcG5En43ZTgdPmi5Hj1qze0tt9EHk+aMvCW1oRS5sWY
iIwnss/RWRV8VCVIhqyshJ6v8Fo/m4uEZ6V26yOVLD06+7wvzlOQs4Whlvp1LlgESTQfxOQOVGBf
PiNGO+5hkvdHvwoLjPFyB/a83TgaCyBD2DeVV/z6ZDezcYfphHm6PuzVsz+VQvG5Ub6puBWiQnd5
7EOlNdc8yrOtOlPhZjU3YDEjbjtzg1kGlnftDKFVNtWN6Y+YuhE5P8epphr8Z4wlJroy8J1LwE/H
pda+sBBt7y+aFLmMzZb3j7FR6q1cRS2SutRRDH0eCn45g+cnXzsWqmDdnO/2PCGRMy3+c+h06V6k
kkjpmOIebdNlbXvV0R5s6yEHx7Mp5rp7gAPNU9RJkVjBBfwGCI/GlnRO77UMZkIJN+QFESAXofa5
+9yVJkL9cgmNMchlTVK0IVYkQ/K1n/nPomh0X6cle5sCgTjXlPV7BZGPOivathg/7NXKUDVVr1ob
XpsKQN8mWISpwf9fc69n/mNu9Pufod6Xj9C7uyw8W5KGgP9a1HqkVA3Qim5ZCXMqzlDH/kBSXCAX
E5mdNSjsaaNQGT7Yl9MsukOL9t3LYpAyq/vqcbFn+6V1UItBd3O6Re7RfkkWJH+GbtEPqul6BTdp
DBW3arA/hOIoggpnVDnXGHP/nHXcwWWrSwrvKQsm1C45kXqrFIWhEX5uNqOkQl3YfUEqeAKpzU5e
vfIy50uFtd+NO1Ts+m290bb4YOGdo7IAjpXO51xDHX/Q7RtwS/Y6t1u4f1LaI0cSD9JuUZ41BHbf
Rv6qwUMdhJScc8xSZ3P59HjYP7bz6MABCrkZWq7r3EQB75CaS/JclF24Hj033mIchpOiGpn5Z+Eg
q1CF0742xvTBCho897CzfqNKV0qli/pbhnj9CAgFIkkfb1xAqN9LHxuiMjLT96TWwo3tF/7DhFvN
XhYtTqNhxSd1Tm9AxbrVfPe2CFI41g5Zp8nrzaNRk8mh0r48Q0aokejggjGskf1gOT7m/hKs7c44
uUh13Inah7FhVhUadOS+snqinicPhlhRi0PCUYuq+tVPnWMzhMWjYqGPOvatMKweFdN8NJBil319
jpEMLnk4I0zs/jPHzk9LKMxHx7EKpFnZNzS+9x3+UvBktWF147oj1WSvq75oxq6V5T+9haCDqs6j
VXbG5ZJCUYJ1qGyqH75qzrNOUz5+r011SeENiyxx1NW7EvukUt7KBrl+qmPnMbAwFFYtFefZBANn
jm5V62fISKsI0i9z1FA5Sk0kZVjdN0b82msQ/C5CpWZbJnv2ZL+1Y+4SK22geqYl+6Kdyb8V848X
PyO/vtBK3U9YMiMDIBYWuyjqhyZIME0P79TfoP4aFSIPfBeqNWRgMEI2r/8jWn4kvLzQp+6HCtlS
N7egzoS7CYYYNdhwrtbLaMTe3syWDSkZe7xMFi3mH23SbJdwGC/vqE4qQw2c9MuonyE18foBRXG9
VaFIfk21poN2raeLMjOPCH8js4MHdl8sKgo+Pbd1HoK0iyHwZjsVNnyIQdjaJP195xjyr02fFoBx
TzP31gNgIG+lYuqQ8Thd97BzdtcYkHu8KQoX2C+ziigp742JNAiXAeDnyNTQq62afS5/1v5sA6DT
Qpkmg2Khcj59mT3CsOYHv1TtQUnMKhJr704/YleaK+BnklMXte6WpY6liZ22kKClxNF8dMmDSkM1
U25fwvmUNR/wvVVYjSaZ56kUgA6dOTaM763kOfdVy5KgaU+YguZfoM/4pMrmCYm1lu+OXfi58v3o
xi/j/CBiZ7mvXX3YCHyz31oJoUKm2rkz9fQv+FjibkaUj4RY4O5Vc8iDELI+NnBHc/SexUx1T3Wo
wxJgpoMPz4tX+suj36TrKPRTNppuimRJWPs3lx2kMSK3b9veZcuI7GS4uWRC2M/sFHDWSF0fsjhC
JaqpDk62/IhdIetR0fyIKcguOW9rX6Z9dGh0YYNPpOhf+3bypA6BjqcBFrL3l5aGaFYbiUfVcpcs
fepGUrTTiGrnNWYV6MfUXAYZVdFdnHTznTpAX//xaoB0H8b2ORYgdxDJYIQJaW7v+aHUzKCpxmZ+
TPdQUQgo5KlskUzrbMzkSlbKmRVFNt0mUIQqqYaGiProb/K2+pKIOjwq+bK2rBiXR4W+dWOQeSqY
prOzG+zaOPg4bR1ExaLFWPTm2RvK5nmK0QKo0NTJ2C49Y2WSU/fhkaY6a8T3H2Zd26pONQkAMla9
rYX5npyOaKN1Ih/A6uXnKXMveDMn8OyOHKHJN+XruS3rAk4wGsErF7GATR11jbuuSZGf3Dbsu1tL
i7KTV2AoTTWVqDqooJpklRXkOzco0vQAkkQ/ZuPAP1hvs3jXxHm3jcXc3S+C2mNqB/+pcvvdFjpI
Uhu7Iq1Kwrsu1FEiw2J2n3k4OXp5BNCwI5/hjNW6l5QPMbvvZleU73UNPVBNKsTBITk6W7Cy2tHI
HpKJWoQ64N+qLaWOYicR1SfYVW7zDAUcj6TBL0ONqUItpzHurqeIMvxc8C+BoibHBqENSNrI8c4D
zPyM7dpFMHrKpl9aP/sUHHQ2xXeWQazqey6fNh3MF7jMy9bx5+Q8WSDBF61EKk1o46Ndxj0ek03x
OTfM21IPjb90UAoQM+2vOmywFbxjgHJxlu2WOilv3WHoT2E/WrukB0g5NV6Ec4Q5fmntCr8uZ3k1
w+7dHbx+XTasvcg928+iTJIb/MyR3pNNdejSR8/XzCfVuI4PsRJ9NuX42CA7oXoXy39uTT0/g6be
Yksd3AuprGeXACaMLIo2qhqmxPNq6jdjPQT3KhRkgMxazIaoZRgYffxDby17oU5ym5ZnbxcUj52y
/ZKRtt01KaDQHBFvP1/M7wbOrxXZ7I8SYAuAgw7BbwRxDo07oD1YNK9pHlgPoVanL00YbCsZRis4
OWnBMK6dJrbevcgJNuT6bB4HcJ2pNdUsVYAgv0MsqD9yoxm50xbeYZzd6sPOPpXV6L43WmHccDGB
4pThGneIVd557T13S/EIBvrdsatPZbS849exfCodCAluMz/1AbAKaNnfa5TFP/mTm++0EJY1vrQt
HpNWt1uGu9yMnCd1d6XYi8aKaMyDauZuGN0ssFdXoxUhX1469jPji3FHTbs+pyZr2JsWn7ZN2rbJ
yszA4Kp/Uq9gK2gAwfbqI6hIiK5wMNHvbHvU3+LlToWpYgboDzEJHs/O5QE6zjt/uWVH/VCb+Bes
EKYrHoTAYdVlG3TIYN5AmkEG/STHSE4EvpSJfVLo8ljDzkFDJGR/haTzYXinPvoBaA/NqTpeCjON
0/CLAGeBolb8dUk0yEyhVj5VPqW6XFDGUhnmcKUFRfg107h6y1Q3b0hlNk9qYmhSb3SLIj62jdc8
PZHRpxoli1AAaawD9HxQtqoKJerRX3Wsqw6OvdiPdrSz5WKnEhXJtGA4X/JxslkKXDzUbnZxerGp
lmWG9ZmXd6CsSmTqOLBZTtexhYz7NVYDkf6l13ZLEj9y8LVDDVZzXdmrOtSBAsOPcdfe65l17FSs
gSRKXI6fPLPnCgqScVmFAhiVsqhug3q8TSuxFg2GTVoumgsgPV/w5kRskeqExKe7GNVcehV6XTWv
vWrw/2Eu8pvgy65V1Iibe5+BWPPUjiuSjicjMOmdKq+qcb3nacexm76pVgVt81SJ9jEpKhYjVZGj
1rx407qcQtakno6qSOr5t81iW3cF9qfbrNeytdXm7v+yXRTxZeop8XkllX9tsoPpOJVuA22nHMjS
TEn6ppBMbb50+9wGs6iamN7w660672SgL3tBPLVmnqwBFMwH02jQ3e6qj8osvHadSOUJz6ieVFF5
Gcj2gdWBKihTeSEJqZ0/stRVvVw2x7illKKkPl2Ms/H9KLq10vpUsUCKfKqDJ1/FDnaorWs9zpgy
kLrx0VOunPs+yH02bAAvr/F6QAx9p4KBPpW7NDDS5W0yy/u+qAOkmBOMAaTJQRUYtyZbgWcPJ7J7
BzLYCvXx+RPSrzY+XkF8VmwRWJ35HstYbaWu2SuDpGrrG3l93tpuXRxwuI1XfySIVQ5ZxXBN+UR1
K9lfc8vXsVNnAykkJ7kB2z3cj5H7I+EdsBy/b/g2LtebyxLJ3jlJ75ITCIOdXVXzp6bSX+e06h+7
Rq8e27F7U+GKhPYGLsQh6Wfk8vTOyp8xYBke/DLbOUpnOInQri5n15G1Vp533BX3jRNj6NGzS0Qk
1rXd46ccgaDXpkxY43A/jnN/OmpJbqHlTbPLuRVOMMzPBmUPlG3R88PvNz5XermujAm6r17lIS53
rnZXBfOrB5zneA0hhBjirukOGy7UcaOGqV7VYY0LC29jfBVAdkCayMFqyIiqkXobNRbkRkimlAOb
BnvVO5kN3ZDmZVor26Xs+SX4849UJy346fUA1LBN9E6Vo7mnJevc06N6eQ2q5j/F/hgibMfkokTd
69rh/Tz1NfbH+VihT3itdLfx4AYrlIXFD6njS8Yp00WOIoK/VTmlS+ySblLjo9gSl65LULF71Bzq
9dtICiVf5lwzVtf3IdU97xDw1lftMBmsYsZwD+HAeeIWCSunavpvoNXILLGudJAg0evFe2sDtEu7
srDOcWvkYCdZFzZ1Fb5DDTtouIcA+6uyl9xMNgrytORZcBbcglaq2cyWf0hyctGqiX1ruq0Hn82M
xEcVQz6T6Emc27SJ3JtwcJZtiFbaSR08LOlPoZvj+yY7RidERkQFLy8vgzJsgxjAJHea6xNiBj+m
X7q93tiZUxluePgKKFH/u3Fyux6zxy5edmqbpDp6s31q4V7fqlCUhgLor7O+TupGFkDqRIuIHmOg
KLfqqRgmJDFQTcvXmkioT13bvapXqXaVlRTEzEDcsXnZqARx1PTzXsWv+WI1FvXJfK1O/cf5L6nn
JiEHTrl+T2bWYPdQN7sIujcJjtQ2jovm/zU19fxwibUuUnqRlqGODwZBHWZcCqMsl4/KCimETB1t
e0rXae5321HqKFyC3NyQVJAHM8calBT0SbUuEy8DzS46DMb/MHZey3Ejy7p+IkTAm9u2bMOmESVS
ukFIoyV47/H050M2h82ZvfaOc4NAVWWBItWNqsr8jftTWkEEKMTI+gCDctIj983s8YEJXGub2U4U
bqPeHm1rY6ooEv8TWCBggpwV/DioNfJRH1gDwR7kulLcFZb2B5jztK/00t/XvLS/oUJyDHDm+oW/
a7UO9Wq4qD6eRsbUj2svqaJf1MXvoP/nr0VWxORsvEdb80P2QAhFmZrhPRpKRIVl8F6ka+rv2sJL
XqQHm90LAIHpQYYAg3erfsjUkwxaKqfqLMG+XkYby653GB3MWxnVmrI4VOggrmW04gV11kxIK9cH
Gxh7DaXvPM3jqGxHO2vOsFywxAvMx7IvxxOiLegbgaM9j27atxhF0u4rHlcvhUuWw32iJMBWxFtS
2q7KqdYqjNJADpjcnYHSz6omtY9nc2d9y9EmXyl8yAGy0Iz77i4P1PFZ4T/mK/9Z7GDprqN4enDG
4o1kofUt8Rrv2MWg0WQwDLN0X1attZVm1GE3GkRqcnBDpOSSOOa4iDthkoblVjApLdogF/S0wbeA
VwkWSp8fTt/qtlssOKruZEbND+G+f2LBL/R5TolrgJT16db/iUxfZWGynUFeL/7vxb3EZL1VHgx1
PPUgw6neRN30ftu7yUQlcGzvgJEdpIVleV4crjHsUk/XNLYxd+MusIPmyccMdN+WPQd4sR26tUFH
GBffM9bKUjmX8rlcMiONj0Y07m9ldenvUstfl32AuwsJh4cWTLM5cPZaR0EXHAMTr4Ok0/0nubi6
b2yLpjQ30UdfmJKC75tavZMQGWir8Bj3M1X6JSyOC/uuy9r/oFm1DTpTfZaLEnCyblF+AUThztl6
Uvz9SNnuIqN+ZXkHR0v61W1GmwIuQ/8ALeMq0Z6HCRLuUHTbONDjUxRrX2VPdqNcf2JbSyfvpbOT
xc3dv+KszsIebIiqlVp4pG90d6w2tZLqa1FKThZsAwA8RjrdebsCrYsgAJ9teu4D3kPeQx3hyzvP
Jo66S1P6ZNR1wz9QBBEJ+OgncQf/J/ZwkWc6iy3lDXW8oGSmcU7Ny0uuNFg91WrLEbxNnu0E2eWx
7OZf6hRuxDUX88GvnpZbD0M/GWs5uMnGUAdatonNHpWARa3xNnAIKc8+TpV31gCckKDyrDuzHczL
PLfeZnLz/mtKwXk1otv2l4ZOGsBdNE/QT9xTZW9+dYo+r9gfjS9KF9WgIiEWmrHVHNohxGtWY9sV
o1wo6QCr5K+JHtY1lYCeBZL/yLatQfCMVAhAmQ8H3S/V/OiqRrd2NbZeHVrM+dHUa9bagcK4Or5J
I2SFOg8NHkpVRioH9Uq9BWQ+Oqe87FsOF7nfrTFaBpC0dI4VDMuNerutMQM9yUU64Vnc+VWEc9bS
f32a3F4nXm8DEmJ6NN/bCE3Wq08Ps7LCWndjWG/0JQuLgFu/DljJtpKKlT65i7LYPOvjuMZkmuPS
NWVbp3/psY5WtNUNW2dspu8u7uFijsX6EKzL1E0fQf8lp/8SMTppsNaTMX1cSJcnX5/ttV5h1z4i
uPBY16nComYEoKdoykUd0RjSEuNZj2Lz2iX9c++vdM0j3/zRT9J9XMGQ6O4koiqSi5541jFbhOnH
5N5Sh+QqUC89cnFTfKMqpcY8mM+it0FA1thTuilXc56PHl6D44/roSdGJBxWTMkOy+ROCiBK8F/a
dj/52+uGpOMIt0la/+vEcnBdWvAEL7PNdZXJPJSNx+53qKbFqUfwYKWp7C+BGh346hpH9ke1sZFz
Ou+0g7r0acocaKtbVkAnmDeXcbwd9mcJWWbIUyIjwwVZZnw8+Xbs/+eTrj/CUGCR6vzooswOsurr
IHNQ2gvTizFY9QX5oua66sNxOqpVb30L8VfZq32n770+jV57Jzl0k4s6lF49Gb6tX6Ike7smJ/tB
v8RG/KmVsw5OVPXuDC/o4fhWaJHHZthsVezgVrVuww9ISqM6T/nDFfcwOti0RjPbysrEcCrlfXFt
Yz9Fu/sYv2IiLEt/jxfEBISn4tHXL65hzrgHyFXOx3JcNsPc2yPl/SJdXVfPW8ojOX8SpFcjQKdo
VsDRlX/IrU+aArmQPnwj0MKymndCr9Xaxkr65B9wm+s0HVprgs+Ycbg6YmJc7pM0GnZyRgQZ/yOb
XQDw/GLPQek9ZVMKRvmKzCh0jtk10APhI1SkPe8gAi6cPkBj2qzpF1DFT8PSkq5J+R24vvIsDV7y
YJPmorzSH9IwMTdhnSV7ZdFlqbX+7M7YXGroZn5aIBBZtO7jabyuD7eFI/DQkbMH3mKyQNwG2uY5
RlJ1YN15LszUfhpd8xG/vuiNVofNy0QqpfWiN7uwWIDzxj0vSriv2aHAyf2tUhrtHLU6dbJlTh+1
0BiiQL2TUUr6rJw82S9frnW0q9mn07wZga/su9jVXiyj/y6menxNfgwARV6wuYvvMDKbcdzofubL
Dkzz02I1tpy+ZUPWUYVJHM18BgTmvHQTif5l12b5sLaTCA/AZQ76bMZxcObmumvTqzDcG63nXndt
ZNaQ/yz18sDrN2D718G1Qv2XDzUIg25gXzAGpDDbBWKQRXlyQb/7W7+08EVNvuhJijaVki97o2of
mUX4JIMpakiroqjZpi6xCenw9VAV7KeXpuEow2IfBhMtLyZUukGFyOtQZ7u9CkYH76uPlyvkNXWn
uFSTbm9Rowrrc8T/Pogs8/HW7xQuNdbGupcueUs3veFsWOOL+3CufmZxbuzBHRT3bIOShDMvXhuj
br5KhL8M+HgRdpuRg+KGXZWzDvv0p8/hYH8dkEC59AnH3iB2XpGKRT30+gSZHITFz9BJG1LCGXDm
IIPsr5tTfqhwBAdu5i6HNt/MnwZokufra3o006ca5A7beUrqrkdR2qvcEyrnAWjhuirur7cABsqt
Mo4hnJCgQOeOS7cMf4qZ9GyTOxFrl9unp9pV5wd8Yry9l2XZXdGk9YvnTD+Ru8v+Co35rZ5a+wVo
JAVvC8btR4DI1FTl+Oanaf48eFmyzR0T6OlykbtJWI2JFoX3MArjKevPkKsC3Ad+Uz8gE52Pb1qu
VFvXBy9qanx+CqdMNoqW6j89mAFlqcW/J2RlVp1Xak8kB5KDXahIsedKSSZB+aN7nf8Y+cAQPSf4
FqBk+qWvk/RstSUyBbGOCjGn1sVOqUEyk/fXYI1HCoEX6UN2CrOlj4vTDeeoq+zjrUvCWk9pNl6B
qLcMGMj0QKbY22ZXrTEeTv5Ko589ThO/tWr5lo1+/EXRqFEE2GocNMofj7hOoBrmgrOu7P4el63y
C4z7g7e8NHIMXg46CgIbaZJ2r1F29PWTNKv+Zxz307ccjYN7n1s4aEyCZIDjCWY5e4lCCu7VNnrt
MUxsNhDO/OovgveKr3Qo5XBHxaG/3iH88DqorrGTfkvU8W8hHq5D5UopMN/OwiE5dRHeh0FW3lUi
WI16m7WCIf6Pdk5aYRP1QI+7wYTm33vaSjCdoRHOJ8ta0PALPPTWFACoBMtolQUG+5zoq/DbY4wR
YrZrHGkhlSfD1B/8gty7DMol/DtCWiZqbAeotO8RYdp2d8kYAz8K5l9uUg0nx7aaZyXszYsaWftO
Tdtn6QIKUO+q0m43t75lUtnZm7551Re7gd7svpPCSR8h9tsvWZNvOpQoX/HcRUAUQ5y10prGqwlz
bquHIwzJUHP2cTE2O76ZBUoybbjTVPTurhZ+AXQNvEaW3iUzAQKZoHa5yF0MzwAP92Bfx7i5jQiW
fkP+Z94XEztVaRbLK7nKrPYgTbsC74CK23S5BuPtHZINf4H1ED1PnXLU/D54rTmBnHl9WSvPn++0
qv/LNxIFTw9sMrrJUzdK4fl7ITz2SoSqljSpC36V5jhrxmrWVZzgTmWVPt82XHKHoDmuJ4M172QD
Z4pX4W0kInVAbZxiTlqH+a4rcu1UZZt5Doaftu+PW94q7RETcOvZS6M/slkzDSSQ1Shwn8oUmBZm
YPE279mo1ziOuGQd1Fj91lmZdlE6FCAF/2JTkt8Pbk7dbkHJDGWC4Nw0+GdpMsnuS3cX+Q1UgeVE
poSKcYlRP5LW7ZDmt0aEUw5bpmvfUliLtRHWCBVEHznlgx1YrOUC7hiSjYl5w5UcYHtKvtbtIDx0
1c8Svbh9iT3SvaLW/owrELfkyzHnrvt02yWGgjUQfXph4BpTUve7Q2Pg9b25jNxiFCfZ2lk3nLDM
DHauE/TQ1ToMkbySTKfcqqSwgGFz6ZeR/9Y3dFQcUnN6/ldsKU+RTj87l1XtAs2v/TVGE5RFMGgm
2RcnZ1vHuTDWj+WS6netCse13rHOsZ7kj2U+rKp8mC7SSqVLKfStbZXBRvpab1qySD1LYUcKtmiC
6jRKovbWls4kmPmd5PYaFNXGmrdLCwyeOYEG5WcFsvD9GdJZJbsqm8aHsnOUVVk02acKqo7J95mS
zFGO5XIOJ5E2IMbueCtZ7DH9zPGKPN8Wb+m+NbugyzcBWlXr28B1vQ8RXvob3OyZebTtKnX8N6A8
+sCXy90VdH5FmQv+PKlLPhDLRLC+Zk7drA/jbcoB2ylWzmBNSPUl0fbzhlU2pz0O6ps6dfH5XtIX
t4uDBoni9P5JRXEAz+Mkt45qGT/PYVLfY0jEWRc3GE6446Ontb+1yXEPNx+ZVsH3I3XQ2pUwMPrT
Y9KYDrYo7zPnwe4PJjAvb68VbvI9sAsShnNUbJOAbYzjh6955mp7IAT2Htd385vip0dBLmZswNaA
HjDisXFinkaMtUSQRE2SAy7381YJ42Tvxn176oxZXbeTM76FDRtdSHnDaVD0/g2zBkspXvDk2Jd6
NDxi2/5TqLWJQmY1H8ANCx939rTHociL58WXi6U6nXkfIvr6TfHaXwiStXtUD+q9mAucTbsbfthL
p1419T6v9OnHd+nMRqx3Kh9+rTZY7T2MaAWmHFgHpJEaNr8AfMKxrb/arbq7gh4Qg98PamRcm1Ve
nJyujr/Av7nWEDJOPWhumUepGMR25T85l1t5YWzM/sgWIwY3zSq8hnmAn2vh1luJbwxzvLxbWUVU
gDCzwGaahO+tQCp3t/OgFFKlWS0pnhBNU8GI3X6kzkduA7hIBdVM5UMGFnyYvwDFpIs0v/ZgBeHm
NkkgZvKgHmeFjS5A18TlTFSFQ5N884MgeIYBcl27w3naxeAFH2TZriuj2ztB4K2va/qy2Mf/S4Ts
BKqxSM9sGs5XuHFe/3RLb3rsJj19npLsSbptKkj7FpO63VCgebGw1zci4DEtQttQXYwOa5w+BlQi
PfMibKI0eF1IX8binbuaep8E47dgIWu6fhRt8yrTDyrQzbeuv587qJ61EnZ3JVrEO2kWVn+ukjx6
0SfMzLzMgsW8zO5AA8OIUetLxy7qeXlqGX7P6zZLfg+8onelUpd3beCwv4Tttxe/xs7pVcRNkaeS
pjkW5ZPe4tFTOnC3gRk9u5h4XMTNsbXa0yBkEvRCDSxd8DCxPXc8FDGHREtn6U31Kd1WSxN9jumk
d3G9klGtUuPnksOZDMqljpHV4eT+IC0+COBpEc7SZ0M7d206nVLHNy5uVZJyCyvYV0X8R7osfSa9
ZsuAlX3H/TQ8TPj64O+gvARBVFRf4XFXa39fduX0A/B1tR86s9sbidH98PcBq+gPalnVflaRu5Ne
ElpB/58ZYWu7dLxmV7SR8wSbFzFYvw4e47Qo76yoAFao8ufvUFA5o+zEFn5Mgl3TqPAFl4Heboaz
3AE4gHMg7ettZdfH1NHjg60PAUrzy+zbHFQtjGxxKBjC2HlSO+O3IGqcxM9XrhsgSubW+Yn3bLAV
DI7l7gx3KH4Cnta2sWUUxwYA6bG30NlGNxw53wVAjgTsqo2q+tfY6iNEpdR/mMzRPPhYf+ybtDe+
SGzZXfwOD0lftXAzSDL3rGU2Fp3ZsMa6Yzxb6FacjeViz2g77xrXb1dA+4DmtFbYXFIP9zctZHvT
W/3Yo2EBMU318KxT5lQ/s2e3kVxQQAI4zYkNPkZdMmCUU3OylotfG8eI/OQ+8sl+rV2/jk+FMmsu
7mTcWn7YooVZJ/Vd06PQio/qiRw14jZya3lpx+I11+2BUuin7L2hOR0e4/rqmsZPlox+qJVk9OX2
Y/jmkUhNnuSZtFM4i1kwI0HmmeEdcIi3zLAqjEz+vnDUbcaVtCePsm3aU7Gx+s8hmDvX1xlVO2Vr
N2Zv+Wna7VlwsLJdRh2hc1L022IAwYjAAQQ3KgxJzaQ4CMimk8xy6mX5nQRKp7/Ah68QnSVaVd38
YCyZahmVyzB0+V2NfMxKBvTQOtQAvY+TqvaXYbm4gRGTUS+9bYqAx+U2IHd+WByThtOqDIahgqXh
Etaqin2yFDQYlpb0S7w0O401ag4QoZKmDLhVyNcyhOZXg3h7gOP/DX8JlPaaOnyQi/TnFuToEv8g
sHL/HFDV4s5KSmyOlwEJljsjLrOLlV9yPNvM66D0O1N+B98Tc8LUuPtXHleOEGmnvqVUJO6kJZfb
maMLpjds8Nz9WJJBeDG9KFtfMyn4wz65jZNsgtmKLkpSBufE9cstKbH5ja/50W386LfWcWQCLFq8
UETF2DBuYkwBJv2p80Z9JSGIgJKF0eaf8jQSsfW6nf1iXwSOtkF9SfmqzTHO400X/65Caw01mgpN
C4wKv1vjp5kBgq9sQ/mC5gS2A0U9kRBRjYMyeiyNpZE9pGoxL/DFQxCy34tzzT0JJaSdBCoYfW52
bg0MZTmrSTA0vs/NudbGVZVa/RFpLG0dWPDEsI1bC1sF4CHnG6sLX2w/iPYBMJgjr4foqAdUF6cx
oxzUdSfLxqDWWC5y52p9dkpnDvl5Mlyqrn/vl8G6M9JdrVK7kOZtVOYHGroBDbXo3W309pSPH1hz
3OzYl3+xbSxmGqftDvhbBN/rGhWLZHjNWMZPftfYa+m2eFewh/DqexjB1gtwk721SMB4I440AMFB
dS2z3TR6UVo1fG4qtC5MB/9UZwmzCsQS3Cl8kHyIJDdumZH/jz4JyfVZOTiljaIxqZRrnmTonsI5
1qikQSOxGj7QxXikosOe247ZM7IHSHf/SibrhbtO0k67v/XnKSJ7S3VSdvCBpewo3lXHOYm7auMm
tXNXhO59n6SAzOGjwouqFwZVjqDpykrLcXeN1C0bDbsRCQzUMqfHym6fSOa0J6F2ySXP82Sr4927
uXG+qCFnZxPTDpl0JXoVTDWXqdJ3m6ph7rCJE94BnM/ep8noLW75qa1a3pVIzpyEj1f6IdK0cVLe
S7P+aArxKPGS91FpfhpdOMPipnObK8FqZhf3wlK6BSda2W1ndeK3W7yBXbbESh9uvcUA2Np8aoR7
fJswBndjSnQkHji+J6Z2ul3mJtQ/N/lXgBD4iMkKUkbYv/81y4A699EmbyoHOp1KjeIp1Ef/aMJg
3qADMv2Ig+Fe7RCabuK63stR9V8nVzn8hgsoSUblYjdZum1bD9W1j4Fejsq3tgTK5LY2kIgBbbuy
F9GBevFZw7bOv+MQ8SQt6RfTNWneInqjfZpGMA+r24DEKbPu3/XW+PTJsE1CqgnD1jB1DmSDXgSt
bi8wdpY7vhhN0pKIo0nGFvtZp3qRllyQZqQ0MmOULbPaog3vl2fcIuQZ6IK8P0MilmfcfsrtGbef
sjwDcopzmkrzP2quBS9e6n61AUHc4woXvkQVBPupn6udDEZgZU/YhOCLtIxKnwJSs6C28SxdHqfc
9ZyihtQvETXqd2TMgOXKaBUWzWO1mB5+TIcbsm8s6IELSzuttr6Vh3+QiaDuhIX5NzXWTIrUrXop
lKnk2OVNgIzK+YEvI5VYL9Ne43n+7pEyPJpIgVS/mgCSYUq123Be3cIkveX604/KoIo/Twku62ie
tnOMmtg8INVDv6P49KdNeVKRBeEjjWaAZvj5TjBhaQzv09A0nHMFY0Ye7B9tGXftwVsLtszMg+fQ
dOJNgOmCtfKrbDxOZfBk+gVfnD7qecWV/iO/g/p1cFJOyrVtrNOmjn7ZnsV7v7dfFaxU9+nQFXdZ
bIXfOMneS0ALuH/NSRj7MSx3MO4JDk4LQ8Xlv+m+CzEoQxzL2aauV39z4/l1mFrnd2fYh9gsmu+O
0k0bfwnV7Gw+TZ3/KVS0Qv8ZypIZHTtyHwUfyrNbtOVW9UvtbYAEkWht/Nt1jADWcZe/ID437F1/
jg6wjMwnEDooIS0hZeKu0tAZf+azlbL9GcILG8GQXNFbY+b5mjoOYD2rL34oTeidEOsenzPVLe/D
SnmwWPmfpUvBjmFTOna0+3tCvgWCpz7IKMhFpGUK4OdFr+ac4EZLWVF9Ne5k2DTsnPPHz+tUxdNC
kFXY1Mhg0KKp0lCj3qGyH911s56BKtDih6bueSckaa+e2wYF7aUP84fevA6rHj6QlZdjY9xECu9C
PsKh0Zv7HlHR95goU1V2exUfqdtE+TFKjzSHgtFOiDDd2VVV6MJkmA72lCBbPmicy5fsUtKa5abK
7WGr+AvqMFfZr7rAy/0qyB/8EgPB2CvaRxSfQr4uXofjE80JNtMjIjn6HlVXwNfS/BhI8LpW4NLg
5LmELf2BGqFLm8E8iV0XQqLKB+icO9ZRnnSN6xvQjU3uAq7vOy/dVZPrHzV19o8dqlCw4Jc2uun3
Q1o37E4++iKjeg+UaIn7NFxROVS2MnS7FL6hWmuvSfLlC5TCyYnY2ZeJo+J8rVvu0Q70PjmHMMl8
PuR7XvZYz5PCIBHBQr+e9BiArmI493IXabaPCtP85dafmgO885A3xn2LS/EqS7Nxbye5MW/ipVPT
pusUaX0aGBQ3XFmeP+xlRJ44dJyE7II6NsmzGGGUdVaMHf7v4Xh/7UlzY7i2gXjkTnePrMx4n0q0
jMmlB8LImMy79bpzV3Je9LatmyJ4qlgUWbGKf26VKkAYaGcUMJIQpUM+2A+UCJby0lbU/ktZj/Zi
L6M+qygMnYrR+dmECH+sOWhM4Eabdh8PG8nkSP4Gv1B3b+DKtJKkTym+ayiCPExt154kpF1yP1bX
uvssD9VPcq7ylCW2LdP3WEjsJ34X735skwYHMDs5yj9GtwbtQiXnEDe++ixdgwXjjFXHhF3IP3dA
I+XZxJIqsUv/QboCB0CJC6R1dZtFGfavxvydtzMFHD31n+omfPPaSf1OcsPfWIONitnUFW9Z/LXo
A+1732i8UxvISZhOat9JciC2mFYv+VjOZy0y2rXM9o2COglcuUuedg+jixrDsLqi5cjV8sEMHPfI
EVpZaQu3BRrle1N8Fm9NGb0FiymjE+GBmNYzZMxyNvZZ2qqUpjsQ33DHfipms2Ul9P+jxBNy5nP+
VgYBoiFDSvUt6a3DiErKupgBSsycVY79aNX3UQLPOOgt58VOi2aV6F78G8mAlWMW5p841h6dQam+
55qnrStsriBUOere8dDGd6wGPr4TdEdWPuUQpGb777sEvN6xrwPl8H/HsV0qdgMyU7h1a/UTKsiw
+36NAups/XRphGU53rPfN9jxB41lIF6FUjGYr+O16HW9Nq177rA8/oRnsj7YT1rin8tlxu1Ae8VD
LQMpK87OS73lf8svw6/wFnehHlh/0hBDVSrcPy20ide91VXPbRHZOzW0mhNk2fycV0q208htfZl9
11qpJhmmZboD9nlLxSnfqTakj9+4qj/b+FEUs2cd7NyfIPTRTBG4XKUUAi7s7mpktRd88YfLtNxp
Q/claB3A90t/mZr+LvNMd+0EoDwsoHzXTfmtKdt9aVZJGN2L7MCt+WmUIvS97P5ltC/UP+9c2MZR
qHc7medvc9f0jk4KjeVObtOlPUwjGhRy62ex+x4VoJtzTEoOS7ExPw2YkeSQtukbrNA/Atqwd8Uw
fHGGWTvJxRwTNvlyq5rue+dtWPoGxfiul62Okcff01o7gqVvBpgt1uxKjuiA4Fvqze1pTFr7oVJS
KOCjlf0VORwS1Mq8eI7+Cxiu9uCaChKQLqQzG3KiDZiVzmHg6BYktrurx1J/kD65WHNwcW3O5FZV
8r2pR0W/2PaTRLUfoSgRQxw25x+32TLYWg7lxcp+LrqaBOnfsK+kxUMlT9rzFW4mzSUiw9a5LRC/
gacFAnS5yGnzevD005xCWh/vpO8WkpdUxla3NtLQ8L1g8mwlsEIEmxLx5CEJ5oOLdNPCPOoqTEM3
L7LtkPg1svJJvL25VYMd8R76eT7mZa6c0BWCkBPj2HdnaoEJzZLX738yHJwGwXCHfllWq2GBb8vl
U/vTrQw5hV4cx0X2aQS24w3DpjD9+NfiI9ErQFMsFzwl1gcVrNSkOWCInO9HTddezL7/LRGOAyMI
sfi3HETKNi8Lncxn3l0cTVPWms5WX7EUgGlOmq/huJVnyO31q50sDk8wtIxBO8YZfwlp/s+oCBrB
G1Kp71HRIiUrUdTlqnMx+vIs6fYHSzviNhIiqM+jb1FV95hCYzsk0RA/KwCssDrQwl9uDgDHprrO
HjWajyiItNs+aa2f9Vc1SKJfhpEgD6wb7tGcN3XEaR/6LbQ4J+7g6y3MO7lESgsxO1W87a2PHBsM
vSVa+pDoBZcogXGf+lu/SJz9WPhf/1dt87xXgXr78A9vuuZyh5BrcH9VSI8qNGMkJl5QRd0Q1CcD
2XTEnVJjACZEfjrcOUt+Gpg5+WlTstTSEUoaOyrBsWM06WwwoEXjXjLWyZK8vk5wdA1KbazrwKir
XD8jIrhX+k6902p9AlK7pMsRiCJH3oE6QyupRqOxtuw72GXsb8bpjYUoPsyoS24DFYFCr0rwCmvz
9IIe7HgZG48chdHvwwH5e9EMEUmQW99Nq6S1/Pc4CZHgW5z0SbD0TRwSyP4tpKJbzO35t2fFAzaG
ZdbqFBPRLxJimHDI5kSLN20ORVuaMnAlj1W6qt5Hv26hZuVnq9EKsl03cdyF9hXbJxcjjpWvWO3W
BiJ8kj65k4uKX1azk1sj0vj63cIDPS/qlQxpXph2i6Taf9imVLtwqZzLJZFKudwiQsf0adF0A/H5
wqJR4flK4KeYuvGJuU2XO5kidx/zrlM4BLz/GCcb/ypGlg5OgXx+5aOMKJZzXPAH8hGXruuoc0Xd
Lh98GBTOMYP4dP3cX8f5YjVk4fGrcYy2OfU9CYDPt6NtPJWRl+91NINOEmOEWaGf5VYL7ewYjNHM
ZmNyao+/Spg1q7rXw/MQtajrfNy57IMVqHSHf/XHMuMWd5sbe3xuq2FJJX485RanBOQckWP5h1hF
PiMFsohXqGnTRbtYcbyd3ijPxYegxSetC/SiCOcgOK57WSFDvhGbfzN0OgyiTuS+r9wcIegkArzs
NPwyhgCCmHS62FFs39Xboa6X60aBZtAGfX4nhUrUCq19aOBNIs2hmNJ7EpG/rDnrX4LSj184E8qQ
XJRKe/WG2byXljwr8pUX1dWMbdfHyqtdFWsk3ecfsKbj3ThZ+HeCx8SIQt9DNrVW0XLoDOMZTG/M
aZSXlnqRvn45kiogITY4Ig/bSE6j83IazTiNJgj24lK+HHbLTusAzxIt86aPR3us4FgSWAd91MwH
ufAL2Kuy7/mgLH2OVpkPcxtYD55vbk2vQoPgIzZFZuPUmuPp1iV3RkoKzOk7LJ+XWCAyJcZZVr+B
hQdEEsSXvkYHbtqgyTPey6WNA+ucl1rPiViPViIHT5W6vzMAJpMRQB2+z7RsE9vjdJBmbHqvY5cF
j5ETN9+U4hgu7nS1m3Ug75wq+mG7EbnGDG3mKaGY2xs9mHavY6dmtg7rLZepjv8MUWocpSX95eSt
k9zlFLdMQg3QuZBx2DaW1eInpsNeCbUCWbNlukygZjzuIh3ZRZnhtj1FyyS0OPqnfVgd6hx9sBV+
z5ilL5dr24BPbikwyIFU5ulGRq63yRwW7LArc2dV4e8EY0kOKUtfRNDOLHOdVQttCUAAS/ZV1F4D
3ao2TYx42q3v5nYg+rASUi0hs53xGXPH55Ds2TF2YaGKpDe4xK/gVNIvQTGH5wwTQ6QckQf96E8d
ZLb+Sz8qW+E5bJNLOQaoqjmQdTtX34oY7E0btpHKqrRNz9dwU2PdU0DAB/tbpMz22YRvIA+45IJU
ztLCyfTATert2sz53jATjK1o9MA2oGKRmr+kT3R6ehH5qX2wveakn+260jdxOZlHbAT+KgKv/Bla
5fUm/vvmY2i5wQus+ik9upX/sJwfpT/ctwtCMa3r9nFpCZox/0frYyyDnrn2+TsdrkAFIx//KKjj
40O6KHsVMWq0U2y+CZYhcm08NvM7UVuMdSQXgdZ09cIg91PA+h/iin93S4xESwDpfokeh4H86f98
gEQ2I/gEp8j/1MnMztWEguiaZXqn9iUuHNo0neTONAJGrzG4S6TKWrqbPDHvikGBrkK4zmQyJSlu
q9jtvT/w00QJul1uT5c+CHaIkWZvk9/Wxwg10I0U09pIB2RYIaHd4dH4RVfLe+kPx0wBI5SEfESo
uZmGc258hPA5/feX2h6p4y/9SdDXG2Ou2iNCycrbb+k0Qv7FFLn3KMPHEBfZ2LKXxsrC4hyygFpe
C/2rdOcTlJAE+vP195V/6PUXk9vrn+X2i1z/NBrC/Sjg8AtJUI8y01armnyVDdHQrubBrM9G3Lja
zvCqr8pUq3s3jJpzWnI6sVHOZ5+/QwXF+oI7svVFNTxnBXrGOuDSbX6ZagjquWOXaxltIwgOXbkl
oW979RpBKgTAzxMC42fN8s217zfWujZUVIM/Bm7NNA/mZoWzynznBNoxwLvYXpf5FJz+r1sX0XzQ
zENcrMD5z8e520qXvfTLnTxC7iod4VM0OpEGmtHkfue/NNEOBJ1ylkqjVCAjo7cPaIn/MM2BI5YM
9IaL7GRQGttrZ5HEj2bZYmgLGrfaoNC7yuNNnuHTNCOFYa5ChJsf4nn8xa8eHJoxTR+q5WLxVXrQ
1Bo9Bev/UXZeS24r2Zp+lY6+HsTAmxNz5oKerCKrWHZLNwippA3vXQJPPx8StTfVip6emJsUcmUC
RdEAmWv9Zracn7tOa4HVLvAx2SaA+ShUONSAx9jAFdj0P347mbKCDSYHvccEAP9KjsrLVMJby1cg
Q6RsjuhZqPeGp4d3RmG/tE2pPfai0PyV65ubTvHDSyu7aT6l6zIp032R+eqjiQjiIxJSFlhGdn79
fJ48Oc1d/4KczmdInluW7bfUGcqTnCYbl/zHFh6JtrnFqKcurwKUzMyZ8t5EU6PV6xn5Pp6rNjW6
CWn5VUYxXPk7ath68TVR0fWV0a6M5rmT3itXrMzrVVMg8NKIQf9a9vW5dQKwDAXC/bjJZj/7CBQC
KFT/Le/0chPHrvIQ2b2H111Xn8Jade4dvQZ3gfPAs7yS2bCiTPu0aiIQsyCpw7lkkmBTszMVN31h
e5PO1jDWj7aY1nk3Wd8GhZWCl8XioZlFd6O4/94KNoq1raOIatqg+IyovKZFh/hRhMLVXBDEdQVp
t3mG7P49Q/bkSUNiqJsmjx4bTFGWW0Op+G9mO2VXfn7DNUrC5dagt3gj1JFq7eRGWZT2m5lV+TUC
HvrbLJSrLNyPcF/I4pTV2HwvD7PgSUvyBq0WejJkzLd1iidPXe/Xv8SzHgWsZsBsYJhNBccxsIfN
YHfijL6wOHsZGq55ZJPwRHFyi8uQCDHYc65dYBTL/uS2AfllQxJnFq5JcjOyHGbJbNZCWXvl4Ry/
GuG+P9YueTsVAt1WyoiaSQ9Xm2ftrDNq1l2CSEI47XFVFdvc0KzDMGt1x+KbJoTxHrmTcbJ7rQAA
hZ9caPMMcZO2pICoOdfIBOAz+8m1iQVKYFBeDBt8hUGe6Jros5KPSwpQywL/qvJfXnRPUxSK/OkH
ogufM2Mv/ZyJshDwVZOso8Sc4FDhtuqPZtropBvOC+9hoThob4Pd5Ge81GBGSCbEwn/Q3kI/ynFB
wSEP0b2zxBSo5te4cKoHl72EvyrdiucE6639AlFQusACbzXn7Rat2jhW9sh9gsLw7PRespfA4+NO
RfLiKTJT7ZjZw7SDUZa9k6y5t0uLPad06kLVgLxgUbxnEIrvIXSoT3wRivu+cN4DSYjHjMVaI4/Q
7OWobanT0w95KBsSthUIqsRZ901C6SJRq3fSNDAha+U+NgFcrJJhyte49kxbT0lge3idsx7UfhbW
oNabk8h5hO0YXjTDjNZy7Ze00+eATrXjMrB2Xpu1GWEKO+vJFhXq+7mvPVOpKVfIUDs/2oGkf5G2
3xUYdOs+yqhABqF5LLSp2Ees9TawMqeNlg/DnamKciNvL2ZSXfXAcJ5lvGV/Q9KHgvPfcTCWZ5TF
6g/XTPP3suiV/Ng6FKkctc3PgKURTpsNncnE5WdRgwOTZYN+XFkIx1wAivh3CstbieP6He41DwYu
rPOZA3NDekWDV55QlMhQuNoOM7dKbSjJGrlXYoSaxwdRpvahMRp4wUjPoSFDree59kvkvQahXRzX
ts+lQWlUaZH8wIhxb3VF946dRb+v0UCavzvNm2MAaS2m/BHcwbDqx7TYwG03garb2rtWfTSTilad
11iHLBAjVTy6BppKJIzdazGLSNV+X600EQEGn89uIoSJLKgwn6TdCBIKFJXusGRZVSv/7C+kX27f
n/1f5uuG2h30bDDWoi1HBCFjsBhA0je9jvac0xXBLnFqezdiuPlmxBplCJ7ERzlKjiFBuT23znLU
ic2D0SflUzY4NkLbBzkJ0pXzqFXVg+wZdjSCqQ6p+s3XxxuDHGuK9m4OL6KznA7bBi97Vj8AqPbP
/dyYOfKWOjpVe9nta3cCmV18lT15ittE746pBrioMR8IU7+PkVncRIVnHHD/ogo61+Eqo4A+kYTV
WtbrZEzW4QbPBrKARvwtriihtptToIsto5wrR/ME4O08V4by1AdzW41s/nnP1yDnX6tcjHdLIQcQ
49K1IzyhqBwIEPm5f7HK5k2WIKhQ+hdXKd9kucINPU+OyWqFNc90mCnRR//mvPkqcqZfQFy1qI/t
IjXby+WjXDT6Cor1jh3G93KZGfphsPdyITZylFVp+jhBXdKxFJ41l2VTImt99rVhf0v42ejxydCS
78MLwsPKvN/7tYeCTVKkh1Qv3v2ZmZaG5nDoWxGDgoS3ZoVAyJtQq8l80oUguzWbqH/Jzah/tLCU
qKIvLH78n+7wMwG68SNTcFsKJ6t8xg7P2EXg2O/YAKH0Flizc0XavPl2+eHF47RxA7tZIwteAF/F
vTXWNXvvSNEZ8OP/0pfj6TzepTo/4Qq6yF/016nui5Uk5FVh1zzhocLdpxzPMlQrBfKKsf4sCXyy
CebKK2lIdGFnnt/S/H+eVIYUG4Vk46rhg1dMvJwsdrZx07lHV+od6J3bbj4Zuj0g7p0Te+zuirYC
uDIqrxYcapn/tV3bPKKqM26akTULZgzR9FaHoANTEkMbKX8i5ekW4b1+3FCjxW3ZNqw9TPpn2yyc
czQLdMkjeFPOua24+YdlO25/G5BTBuos+Dc5G9nLM1zqUoFISDqa9jZEnm0rCRTSX9gzdwiONCB8
4FtopXZoKBeeNAzTxtUNIiZy/+gFZXSSoK9JjspDCSUjDQC4X/zL6HKFeUSeJy81OLG6NbF9ZbXv
8JBSFbD8TtVn+r3Rfwge7ojIk/lkZcFi3pCHc6K01QqkANlkNIA2tVUTQA/P+lHfLF8m2ReeoW8K
ANzq/ja+fJmGpL8sgheZ8OCeaAh5BH2r3MWTpu66xAyeVLxH4eIazZfBcJ9iqRrN+5cUlvqn7/Rf
VKSJ/0jDHH53HQXXFPu8vRic4SAs/WMS3XMrkVSN3WAuQnf5HVqxbt11+vAclcp6avVFR2DBgwre
rxWfJfdWuc9ylTi64Fy7bLiWWJpg2cJqp0Zg3AB8GTQvgxDqe7fh/mm8U6zT8czIOyAlnvGOCa66
i4zG2MnR2sVmywwtYCNWB0bbLNFU6LwI5TgTuwGjYN2ojeGd3eIcKz99GevrOF4ZNjB52TVU53OK
7MpGXmUPlHg4aJOaqPs6tL9Onig+Ua/8TzTyX8m6SjKxqVKErNCoboO9JIHL5jZyi8mjQVLE5aHW
YZCA2DE0pkg76YNzjEO4WI5r/NQV9T6p7OBHngCBgcEJ0iz53qeK/tWucjQG+jz5UgdQ4acW1JjW
ADWCMRa/BT5SfoLE9stQ6t7a7lKomjrLjTRlRzWF3BazUlw0z8ouFMAov9aB+S3t3X2azWg+iPhR
V6vfeo91uZ419hPAJbGreMF3xcg93q4pCUvZsVbpkqOii4PUI5Mh2WSze5A8ug1IATPZHUwjO/Zp
criFKmV8Cwe3hzrT9c8jVNkuwXbam60dITwlWz/0QQnMXRjl8UMa9iefMgLCW6CmKSUr5E4zu39G
z68++tpcVJ6vVJIFYZ9ozC4fQF61v4GuN8hrUDl6tYrB4O1MN/9yg73Ko1/mJXyvWsQ3pjcyJsa8
w/NQqaxzJbzKLV3SI5cHX42vw7wjlDEd4UrdncKrDPFFRWIw49EnB0cE1e8h2L4hqZq/RE4+kXaC
N99HPK9cHTfbkTWL5EPlOLOswUhUR8NTs5cI/OteTEa2UdRB2emVXawLJfAKeF+Rdo/E7g7zq+C0
xPy0fs77wXhwVqVhFgj/ZBYWGjblwHkNZxvan3lVDKAbjelxsKyfMky1zOMu7ehHIy/Cl76q9r/Z
EFuRBtMmmODwznVr2SCH019EmGCLa32GZDwrA33X1Ua65sPvgajNFjUOOaN7KQO2uGu5ao3DDGm2
tVQJC6yIu7id56sOcQfq5zDry6I+d5MTPHIXDB/ruTGLyFubFuACOSBjcjQCW6/O6I55vryEHajc
IAxw/L9dIynU76LwtKM8UQ4a+vCKJJ9x0HqYOIWLg5+syyxNZiGLMUtoyCaxGwdgiXO8heTRrfYj
u4Ol/1n7T1CG88Oyw9PCZNrngXBXC8JcE2P0mJsbG6OxZotGDAKQ8+zeafaflp0GGxhw17n1PDSB
/RyFf7SNPzzJSJoPAnRFMxzkWFCO+UkpXRLhAQjLZQ8F9nna3SAfeTTy9b/1JdTjF3BI2+RvFJ2C
/W2KLrBbxvomPUpDPHQgLaDoz4jZolcTFAGWfKF6L8dy3xGbsZyavRyNXFTro3BEbhfg+ItiqdVl
jLTl1HrU6lXWzFhoEZhrdCRyijezJ4tNTuOYucnPEF2MZksqB0B+rJyX9xDjzG06oW1aF5pN/Rmg
Tgrm8bEMyvoSw1qXoVtc5X8CB425Hqogv8wlE/LLXH82x73NHUvxJxBv4MdITBnFBS622CujUrA8
JKWr+dlHE4jqsTbj7gkc5YMMR3X8OUviHvSp/HWWoT/IcEiVwkf0bhNWjYGsj/BOuo8HKctbA/xE
2azJeJdfg8a8zxKM+9p+2Bi6En+EhTvx44jClyzp3C1ehMW6HlGXRM22fbJRbTyGndfMVhPNk2wE
D1dWHb26hzOC12rsQoxE+foxntHsnW2bS73NjtmIx+Y0HWTRTdbPZA2uA7gq0O+6hSfTD/BH7t/l
pFu8iJx0q2FetbkN9Fhw/1XUrBofQlxZuBsfVMUaBSQMEAc8FpYjLRovOMQ+pRZyube4HNTZh9z5
fM1Dc3ZgkDHZxC6c0c7R/2Rv2z3kDkjF0obVRZ7pXaj9dEd6JlnjwVG+VwJdUFuJMNuwm+Idhpy7
clIzu5ejwWTuPG2Mr12KJqe1SQs/2coUzTSEP6yw8o+S/yE5JRPsy53leNZ6+Ua6gWKf4W0sJ8gp
qcB5WUG2GLNjzKRy23fO8ihSCvc8BBr6TfHknsf5iMSD++tobL6RbwrWmNSbf6BEspF+Nz5r1U1Q
C/deaJX+4Ppk7iXdXCj1tay15HVwccPwm9baBUC013bfOkdwdOY6UBp/7wc8IHkstPcDVsry2Sqf
mVE0vaJEl59lz5j9lzUBr1A+X43ZnZlXIMdk42J4BTwrD/llDAnp99oK933eGdd2bmzXyzHIVu1j
MPEEXTeZed8A9z0vXU85Ugb0H+Vcq+Dh4VvDTp5eAO28TmUY3Fma+P45PZr9rElbrrWuZXtATmrc
ajWy0f44Xz1VfHUtX4E8267699HQMaCYS5QZCbK105bB9ladlDXJW/c2xXUSEp9yBKgNlQBZ73S1
RtuMU6XPSbbeqN7DdLiyRiAjXY8nTLTLPyet/daWAg2kyvSR5U9MRMDKGauAH2dkVxnlVwgleW6U
T1B8q3XZOaCkvOJem4Yap0HSvDaLKms/jc7vFe1xKKJNEnATlL+pWwN35YVtYnWSIflLdQLeTcP/
ISMUeBAxDGpM/fTJK1YyWDvKZvB8xLAMAesqn3zv0Kf12Zh1EJFzrfrVcrgMG5hS9nwfUAWZp8Mg
p0oXo5gdlE74YExhvVKUUt8bCDg+DOj0matpRNEqNhTc4+bgMnE+Mqj+nhQ9v/4yWR42FkKPU9Ke
b3MdV7EOjeu8SkiThDDFWeCuB2rO61xCnhD4iu/ksGwWWJNEON3O+QUWdZu+BOU15fSsQb6b/9g3
HIR/2HIfH5H1RcFX/FDnXX6MxiUiTeQaLgL7EDmwzEv+mudWU3QwVPFj+FseuOXLctYonJ+VyPhh
Amncy8FYagvLwzHS0/u2VVe3ub+d74RYXllljlvY3xce4/CoobN33zi98oCDibxH3fhpXViJVWn5
5eE20LC62JfgFlYy1jne9FAlZ/ldL2CTYOc1PvlUaK2TUSt0te6pxr252Nthrt3/8x//83//rw/x
X8HP4rFIeeDn/8i77LFAvL7573/a1j//US7h44///qeley7bGcfSddS0XNPUVcY/vj2hkMNs7X8A
ihZFFOTpCWx3trWiBAqdy498zo3KDLrMnBswdElX688Cp5dGT8WLztP7iGuYu8VmffomG8qV7pYU
hXaM83p88awaeZ2Z0qppKQr/5XjRfPDh9SCQxjVj9Rvqp09CdPpBTyYbPtsAreGEfp55QtDurnTI
62FfPrsK4BO+wpre39m5quhY/eXBPeqQO0ralJFwx10ydIHwsQuoYIBredSDlZi7UYrckopThFNY
8ZpURIxjBU0yoo8OrCzdA3dIllg0Rmdb4fsvZxTVZF8Ezse3k0CQZgd5oTTFef4/fxqu/q+fhqGq
HtLsZGss1zI0Po9//TTSxCDtAu7ilCbgfEYrqB9Tt64pGGrNBrfdcitjssE/QjuXTbyE0JGDtdUB
v9bNJt5QcUXfJa2GB/g0/dJgyJGDFS147gKsRtwlDQdQyp22H6OhibZtU/1At3fzKfNRuo17UVoR
rEOV7DKiWNAbb30KDVSwpqB5qOcjOaBX5AdkzM0dgAhdi7eeDC5nl1aroxiwTy3Dh4rMhnHZYuYo
ZkzF54ZTaXnWp5rxueFELjAGdVSf5FR50mg2bDrDzjjJRyCciuZ4u+QS45Jp7dmPsicv2RUi3sku
en7xA4pFy55VXldeEqy0sfwZeUlPV3w03tj06vyADv/5ozZU47fPWvMch58caWLDAjmu/vbLUxTX
wGwsDw9RqWonkbrk7RvcIfQUDWAcDNxNG47gefyCdJ3sj11qw4151sfYunRmiWFeg3/uGkmrerv0
vUhp7j2E3Zyo+2tO3fApiBi9XCMvnUsI+vtQa9lAJj3xXkYv+YpN3vRhTNkLJkre64hI2c5Quv44
VYF95V7PPczt1I+gbeEGhM0XP6RSOJGRvMNKx0f4ocG4cxqmD+Tm2mGMPmzf9tZZ3eUX3Rc4jfN9
h2Jj1VAKIfmZ/LUkaOyVZw3K45TkKaL0SHuYXvqMNGpwMiDDPchGrUk3hHnSIE46uXBooW/JmBwV
etTtus4I1nXft7PtIeeFBdkIfO3OSywXM/Oy1/VjMIh+kwxJxNM/RePa11vyUHz14aejhiMbnZxC
Y7Otlb3JGcTZtsTdTfDaQjoPf2Xu3stFhEuZuWERsb1dxCrQwACCEC8XTquqOpIDy3ATjDWSgzgd
cHvXKCPFWnnJUnyJhkQvsT2pyks5x1rY6DzmXPtn2EbxYZktR8w2fvedDliIPHc+Q54muzByH5QB
IJ8MLReRh1rhHLW+NSCqGFxYxuRVPN14K+xob/VxfNdPABbE341uF0gaoCgPlpgy+m8DshsGLSya
Clix7MozbvNMWzGOGbq1v8Vv3Q6lM8fDzezfnT7YI6yxDACkPMHp9GkThkjW3mheau1sXCXM7gLk
aCmUS4LYTBubB/x54BZaSGXWOXPZQqpflSIT37qoslZNU4oHzUzNc125/VoOTNl0QZw+f3WsqTrG
bZqgJ1dm3xDOlOMYxHcrrTQOKqIjF5KQ7cURDg3g960JKn9tzV0XQISJCD0lbRXgxM4KQJZv5Dlq
lT8YeGUfTdfVtZWcbkXsyEE5zZeTgWXMr2r7aNrt4zJJXgMvgnwHm9Ndydk9/O0DG2Oy/2R04+ey
Pzg6xntlp9835JhR8nfNa2IgIKRFSycma382uvQoh7p5kt3z46PQl+F+RlfGTPZflBZhI8uuHDBn
RWe8NFJS28yTMZ3sBy72Q75cT1601AKWaTNkZ/7rcu4Qg1QL2mttTBZIZGM6lwHCUzYQkJGsZajo
qDl0UO3wm52wsI0r46H3VeNBHlWZOa1s3R33EbJ0NlAQhj212DWjY94vMUeJ2/uUBbwcXGJDQ4EC
0i2wIfkH5FBjCR0SMe4PsvvLX0lJjoikPon5D8t4Ng3wRvvZl80DsDPHy2IkH9iHP5YY8M7zf35E
6K732yNCV13Xw6/NsTwOTWteLvyyOON+rzsksYw9xh8z4iu1tXQnGrMr//CPsaiGEzJc/qOpIEba
DlX2YarqvsLa6I/a5FFSFdOvM0j1iD/KDBOzvNY87gcU0KteoMHuNnCBZ1beFLbdWo5K0Wk5OnUw
ha1cNX6Z7Dko+vLTenQnpd010RDxJHKhgCdjOd9jXfRjKqFf47kRBoCoGK/ug4yFUf0WDbV+J1z7
ewKd84SksX5dGlXZ48AeX2RPTpdH8jpa0jLADAR37EdWueWdNmu9G17Y1aspRiu6UrT5mYi6ezOq
BJfDuR+kMGj+7Qgqjd6k/zphni+vPM2XlyfJrjySMdntWHtufT/Asubvv4BSBs/ZX/7Y/+1alj5c
KSGo+9v1llc3n/Dri7/9P4owbw6tod3dXtZyym2KfF1pFh/1DIhf7Nn+mW2SsRKak31x8aJbw7YZ
7kAkOm+jB5KchT3qMqPYaTM1Raos/aK9tKgucYdDIXje4t0aZP2M9Wi5FXt+iCxy4HYJ4aFOsftt
xOob/De7wFl38Psf7d74QNXCP456iesbJJgaoyxdXTvK7AI3mSn5qKxdIfvXF637BzmR8jDGqtih
WIVwV/8z6RRnCbtDkm/syvb3mTYY/WrKEpx8Q6F499FQFbt+Jn/IbjzH5NEy0y5L/77VqBd2dm3e
ySdL41SIy4fafnnOSL6x1enAyCNd/+mPqvgcmR80ck5kGc267iwk+1h37Y3WwW/ViNN323X23ViY
32zPcdfYHgZnrHSDxyomK1ziQvrNh2U6oH7z3FoCSwSs8rYyzq806Ib6m4UJ1jascuuYGmbykigZ
folTsJ1qykNsg2dieoJVnhp0DRgNpNKWoMsv665H80bGcFY3L63hs3UaI9VbcStsYGcSlMNV7IEx
8YDlr8zlHxF1yb6sFf/ONZr4lFQFuYleran05fUOiGly5YZfbsB9NK9FlxnYQ+jJVzur3sAsYfYh
0g02f+JOhPijdoqiXexcp14uCpZynqpflljGlnQVDf0x5u5/13bV50A9H5k5JvKQG/n2yXkyKM+j
kvQRRLiOVF0YXOL4XjrUBiiJq74VXvQYrhuYWWUnu8AYoSjVRbSfuF9fpHNtyJP66MdBrzwviXnN
M1sgPc2jBEuKRKk3SZw3dwanvMxxiVyS8bgpHv8ft3rVc3/biZuO52kOG3DDYg+o8hD715s9H0tu
21ppHScVxdwQ7vW09rQsxyxSU8blMC3YJqycOQr0rz+WbJo1vQt2JtztrSYq76UJ/XQFKs1bk8gy
1zIWYsJ634gyX6mp4b1kiJ89Dol1QrpUhXdPAS9xX+TMaIruHA3dQn2e2OA+QyGdrKwcBDtrrUP2
NAfZhSqtbL1GU7ZyciRQbnAD94sDZWfNrsV+sexxug9ayr2yi+lrdiWlsat65OFlCAH5VVuEKSq3
zEfO/Q0JmOIie6gfh+tIN+NT142kHB3fOZmBh3Eg6PNNCFvm0A2d/erFRbXhLaJU3gI5yuoMMd0p
9pZRPfBsknpdeZSTp9JYay6aSgVwxGPXTu1rD6eSkk+ZHWTXU1G+5XWl5Oiz9rWINCynhw7e2TxZ
Tzt/V2TDbJ1NVzFm35ogEZtYUyMSbkDivbqJz87cQKWKz5OtosPgdRvZAwX5GZfTbrG6yPgVJz1C
s07xsytUVNTnxo6Kcjm6xTRNfxSR4xxuIZH6SBTNjYyBBGfLXkbl6rcBOaqMfkThOqpPRZtaxyXm
wy3wAp5ek5U8U17Pz3ka+KzpKBTsjJiVrwz+MnLrD9TBPMcOSFZx3q1ZrmBkM7fL7B41oX+OToUL
Wgkh/50+ZerTGK7zyiyeZCdRXX0/hua4ll11npDa1YcGt/9OhvwItlVhJVdrFj6QoZxC9IYc6LiT
sbYNw8eiLzclX7DSCR5sdkP3QTgMT0OksubN2C7KrmwSU7dWZe1ER8gBw5NtJ9E1y2bheE6QDag5
UFWVj5HNHGNvPzxFUfnTEhMCwXNIR/X1UiGKJnvyOoK67tZx4mIrY2BHwo1VWt4uK6azA37pnEVl
9xTWVn1PbfhV9kpX7Z7AfZqkv8HdyZhswIIde6p8F9lryb3fYfb9Xc6XIdQKWJbXzpuRDO3GUd3m
a2/+UIbO+EMowYSkF8/TjOIJ33adMkblqq+pI4wNXONw07nZV6sulBNSkfneKRKxxumzBF8aYnU8
aY/RYKMgY0w5IJha/dJr0VlzM+85QtIG8Y7pG0u8Zl+T4OKPDNMWoEJ/EIiYU5fNUXcT7UlkKsIW
Ij6oeWCfA8uP8VXAzzd2e+dSe8ZrUVNqddsqvPN4EZ7WpMcGaZqtN5AQHOpsX9lmc6/kZ0QJsh4T
A6+H06zxigb7oKXxLjFKDK0rK2aVmFJsD8ZVOU7sMvPQvqo+oraGqohTHkbqM7SMt8oR7TcYWNxf
SlO9oIltXewyCCnNlcHedGpt24rUfOChuy5HPXiSDTVQ9Th1UcvF/4qFuLdsayC+21ts8BCOxt7O
PyLUHC7nBs3soZqmj3KaShX+Hi/Ih9tJaqUM3HswBbmdlJBbXWuaE+9lbARUeO8j/tObRZGujGas
Tkocom0h+4VZfvZl0IYbvgtGRHUBjKarpdXRggIL1ZenROmxf5Z9vTfLkzyiosTUaR5v5Fky+nmq
WoqVnw35Rj6J5EMKT1Ooo3MjY7fuLfbbvFg+y+Twcngbv12CH6vz+cBbDrOsB3fKfhlxxJNo2s8m
CmDYJ3MTO1aYrmRfDsugPLrFbgNJhE/b6jb8+yVuZ3/OhM64r0jc4ZYaoRJkuVcFdsBzlPZ4xnc/
0rafHtQe+QezD/RNY7o+q8/Mf57SDJMDTY9+WubPMhD5BzvKbM1dHPwKJmeH0mtKEj2hee2HDLG7
qE1+YOgYG1r8k/VyD5TNz56Vtmz2hZaaRwOHMvKvQHFd02m+xaOzmVTUkSyPFWhAvXJjAf2+QzE7
fUU85GhBHv8Spn20c4N6WvNjHpCv8xT+E3HwqnX8Mrsm/t5qffCq4+HrmFis4krVfkmmZCs6U3kd
mqk6RFjTtsIZ7mxkFu7g2OLnYW4xYByPXppn/L+V5GpgT7Yx7No7WHp+jKbYOHYBdVzoqxX2psYf
rqJ/kTf2WNWjrdtYxcZ/5ek57jO7BRipaNGXuFauNW/oUxyVhxBg4UVFBmKFLwmCK9O4z0u05d1s
2oxK22yrDOsl6CFgl/JU3RsBbjesSY0N3xs8BhXwNg5Zb2qWborUMRIFeC8fTMzPVn5MlcDWHPs7
XNoDvjvIUolwuO+SynngubLOFBR/UCr5OQXx1fQU84tIY5zykteUevS3RkEEKnCbldfV6aXAVveC
8DWlxFkkvHCVOz/q8jdwjMUhB6a7nxzLfMbqfe/V0T53o+6jnNAFEm7dX8nEusd0jMUu9rFiaJTi
wvK+wvJb5JvMz801ggT1Hevb9A913HIX1NZTxhcGWKi3sULy95WOe3sl8rvUxVzOqYoHLEVQWm2D
dN3ohonhplE89JrpbQQUA88uN0NjG/suMr2Lrat/eDpKb6wEqKSgRXCMfRVQYqD/cJBPP4EfJMNk
PrvcxpykyE99XOHLV6rkuLIAO27DcIH6Y6fnd6V6sJXsZA4YgTZ2ufKitMViN682BYyoi2NH6clm
QceubqW01cpTMf/F491/7yow/W3mOc/xMWJdCQpQv5tqj8WJlZ26JspPFY4i+zEeX42uyp/zozVE
17610c8FtQJ1uJuewr4YdnZSKytjUtxtnbEKG/UH9EeVk2807kpkIsAji7xeBjYq9mL3FKv1fReL
K/ZZFEquCqI3qzEbI273SXfP/jTw46P/s4tR4W8QCzzJpvLqdDOijjUWbrwC+9KeqhIKZ5V5oPPy
5GAp5g5Ped3e2knV4blof1GZ4OgofQzhMyuhFnsOUZxko3tRuRzJrlLaxcmbG9nFBiLmNv737N+G
0wiehlMO0GsG91TPMmAA68d86Td58T20vjuVxfcgdNbIT+mnIkv1E54jVrYqWN+mZBFxs1mFbfkV
sRiUnLmL4ASJQii5Am9ay0M90V9tPSx3YYnF2kD+5eSMZGHZE4pVXh39JPJWRdjruFGi7xNnyj6y
YgV3F5crFHW5juOOp379oJuVC89s9vFzQMV4sL7W3OOnpOT2bsTJFgbo1R5Uvt/qStXH5FjXdq6t
RZq9OZmDYtH8Ckg62Z5aHsf2tSpzcfJI+J+UucFuJK1CYNVFn5/8uZHPGnkEyCVkj16SSbURKd4M
A+BGFf3CU2ibaDzNR73Vf5R18QLBHt87NeEdqOZHrJEO1n7kiYAuVM3XfPB3U5RcYCYqp3rWdpON
H4EaUFKzWKsJ4N1mPFoR/zH5+Wlm9WYh4LlFmCw/DeOUn1gAYZ/enxo9N4+mla9yW8vYozkNKiFG
l29NtQPsAGvgVHjZV6NorG2uxmN9yJEr38VV/hZoXn3iV0oajTfWFMqdHaPTh59v4njOXv7HQoCH
67zESl1DbP0UVe10sloAYSkbNMdyy1M0f96s5d29E0csSHL1lMwyUVlddsvb9Hkh3iZ5lOZVvxwl
0LmOrcG+z6dKj1uUjrtwgWU8uvTTrrGtq1FkQGIDD46sEjYn2bhq1Zy6hMwLjHykdayRtXtRrKg7
Nacs8r8i5nKtK03lB1a1a8D+GyWs7ty6W6k+Gpv4LAVR9hRXKaWgjnVnH0DuykkIaY71pbYV/xyL
flq3cX4t4kwgWqB9hxQKl7EZ7jJhjpA9A1Dvdu6uMgfuiN3dB4naPlVJE2xsmxURvhnNLoI1tiYN
j1x8ZYKVi3YmiMG3UfezHQiOeEPtr96iNaZvcAoK2PlRBFBKfnBmust991uiuO7GstvnsSjFRpSB
yymev651PVzhB5HuQnb25GeG59CBayDG/gvL/4DnrFetEstGD9kBO+aN6v/h7MyW20a6bP1EiMA8
3JLgLA6aZd8gbJeNeU6MT98fkupS/dV94sQ5NwwikZAlmQIy917rW2AOnaUtlziraWn/CkvfaDij
t6hhUmgitenzR0Wpz22svdPD4m49weLAItoh8iIeEvljTgvIN9SB5kc4WnvbouMa+uQEhKtA529C
C4pxh5zI4J8edUSh/DxJNGurZiRZiDs+XFCdn7JjLdN0+zy4ZWmI+yLzlF0YE2SUWGLv2uLBDgCF
p1F1SHhmEYoV77o8Efwqe4cuJoTEDFLQCtpOvmnmkmAOXQFlpISXNM6JhGkadcO91d5AnR390Mne
wL6pGzupIuAgNdCSkYZlTL7C4OnwqFFUb1I3fMtNimMDwJfQEeOFh92Vv6HmVESQZZ3+YXmsruip
fVMRuvqxqLH5unDQG1bdvqs65drWtO+9SydMiCY6ukG/thp7gnraIkHp43TjdKLzvbC+NFF8KCLD
5S5oXuE/JjyYPXOvR+TJum37zeuydsffJ/ajtnzUy+pF15t2w3/WvLfd3Npldr/BbNvu2tFsVliO
+VDn0NWjmP9XJSFRxeAjpxuHuRnjLZuJy7L6f2hjBGDZNJYHzejZGvTqKndZjafzBOy740E/VaQ7
VCiXLcRwp0yN/yRTl/thvwijegxoKOpghhHTGaiog9xyQRqmPPy84Rqmk7OylJlGMCjVh6y7tYQ2
+mrFzy+m9C+rqouN5irGWbGAelKB+eOZCdK4rHllM3WaWx1rnkVPYnDVa5LQC628eacr3tnMonIN
99Q7Wlo6+JWGTCRN3G2KafEivPMYaiE2sSh+dooxYPuTWXtX6R2fGpIFMl3cEpMeG3TWtW7Dstdi
zIwR5b/EC4IzHRN89pTILjXGyOtsgcNJPIIA6umoZN28o3fyvSzJBiBeobkNw2uZZVi1B2CyLPi0
DeuoYd001oOdRdYevyomDq35NU4sV+i1ByeeRpcks+o9WUCoYq2VRSdm11hOcrIz1dp00dnx+tYv
cOk3feVeoxFTudEIIpwHXayM0OQzEqTOuZ5V7vozSWCoTDUoPqyohj53/dDL9bXojGqlGVa+HStv
hQTSeYqhyqy1nFhAL3eWBzfxOSmJF3UPXiWs4dRR2sLBskQoZvAG9M5avqnkEvXFjWwHZMRh0KI4
wNCRenxOcttWKSfHIfFWjo2g+4gUkh+fvsFcu9FamWm/oQMnPdClLKeZvU8gz9uU6jyi0XfuyFHa
Qr/7ToCu4QcEN/D80MtDWcXZtRybZD0b9ppYb8G/V3Rro7AqojUiDIwsptcDpZv1NDjjcci1mx52
zTbn8XzNPdJvCivuVjwEolsYlq8w6x5Qs146MiwuGEMm2EEXT6uGbeD23qNp9bts4vlT57WxsVXo
6E0d59dJmYjtG7vl52EpWtT2tG3U8jlr+3bjGsQslkr3Iy1ysbVdKOeEZ2lrIwTdlUYoQAnB0SE7
2AP/EWz2g1kdCNYokbRWhEm0g7luU/d1Lk3lxUuUWwq1Xcc0eqb00W91NWEDRDLIRYvE1k0r7RQt
R52Ih4udG2TDK6F1tIEs0M5gRhxZfPDLap0NH/OcK37BXe0SR7N+yZUQhj1qorU85KZ9HGGLwBQg
ikKb5/ojNEmAFFXdflTVQHS10XUfI426lUdo3wc13X41cbP/CHlmE6yczR/QxKCnofMgIJFMQQvH
xoc3p91qLHrjo+1sejF8oD9MmFMoAhrnQ0vZ86APdj9YfrD7oXHhj0LD32hSm6kUt/xgv8MnqhHa
e9ISLxcYZvS+uIRXRpD3BNNEWHppF742sULzELYhNf5Xm8bBWqjCeom6wqCTHlYvcc5debIjbe14
QbEfW2LxMqQOTyEANn8yzfAx1M4U/mMEqb1zs7QJg3vj6FfPHuptqHs09EMcQmPcTGcvic1dkonp
oXSaYW9Cfz1RZa8xGbfasYt61JEV5FC3D5FFkP66V6YM/JWdZPtpqA2SknhE5blNkI3lHHAgOz42
ar4lmgvIEFpg6rHKNjbuHrNJJcWhzW9tg8ddoPhcpbNpIa0qXpoUZlsyV+8l3QzfniZ1XULfzgrz
ZMfmA+AgjV2Q9qtvjTcai38KG9I+YAEWwfUhZf0w6jZhyHVsH0c24h3Jnac5Gj5f+lQ5FnwvpH24
np+nzYPlReOucaY3BMmDb5EwzH1vNLewSvpNleX1id0J2RD4wzVHG/cF+sH1iMx35RpEx0xQPdfO
spVILGM4mEP+ZHrfXEfVXwtl+h317MxNPq+Rsu+UMLk2BHRvM8/5CAqiPirL6l7dkDg9ml40yJp6
m4SUdJVGF5dAMdiMt+LSx4O7Db1Cx7Q6QUWkftvrD3TOkBgtvdbETT80jfZS7eUHy6O2bvTcUOM8
irY5zgAU9/HTpBsYj7LorXLa57ZeGcNs+UZ3rGJFI/IufuTB5Q8mEa7ahAhIV5s/OKs0uylXSi7+
UJAdeJoLE3Z6HK+grJOHPWv9Zi66AsRyc4p0J92VgfbB6I2mUIsyThDJpzxkDvkLFfZihUXgvWsz
LLvGrHylAMCWEsU3BUGXEmixJZYv3unmN73MjS33x5e6B/Ct58lw7vjAr9yYzAB8iDuna9JTbvTQ
HSvQ6ok9vI5Zbe/CIBCQKfrvaltSUgA8P9sR974x6En+01hUtQhqCxLC46r6RoZjuSV1/ZX84Pjk
sWCYXeW5a2jCKjFPJqWqNqXQQJw7PPjrjhZrBPaBJNFNV9rRS+tu6ww2XKn2HvQKdFseGfIVDHET
AUcSefOtZCVtJ/0vRUdhqLkpwvMApYztPOf6zxEgF7cY+Br52H17dKLM/cur8LziUV5buNraIjwG
rZauGnxyGJJn7xHJtn0U+vS7mUjKTYflFxK7zRWLKreMNqboiW3nGnqxvh2KuT22oMh8E78xGwhq
BXndDpSKKFHkRKqQVdpcVV3lAx577DuqiS1HUQH9fW7U7sBCuN9N8rQ809Q1yy5ElsyXA/cv8I9z
8qvouXo043za2c6ftA6aQ98p9E0ad60GMDUNwNXAN4Tua5Vq7+FfrCuNPWSFc0OLEntnTJuUJtYT
kpZLhkVgHYvOZdOO9WT0YucV6jkIjH5TmIRpDCKI10pacLMMl5umt1MK2/kVJsMB5zuilamcfXsu
qeEHGOljXFwqRSjCcAz2+dVwqiLSR/vuRnutIjNG1DuhxYApjO6xm3NjbeuVeYC6tYnCQxQigzEy
oJBTatZ0mRf8W56Sb5DmF1SS0VNJwh2rpYsC+nPybIHCyDKQ2zaBHwTRC0x2b607R9H32muXvaiT
MdBYDZtLVw6/gSpN0N/rZF+rEe0zjefb7LKubJCAxqGxLkekf4oyXYgpqmhIt69x0NCZC/4EQ1G8
qEH/g/1dh7+w3U5hsBjW+FusqvRiQ2o4wMAM155tb1DsfGMfjrUt7+ZN5wRsdlv3OzDAbD8roCuM
pKd1ZJCamddOuIKsweeqeUtNO2T/1P5GftCtnGR+sap0mxYfdRmZP4JanAGL4VbH1pJP72Gel+TQ
WpDrpvIJIE63dWLnyRiz97IA8hy339JRew068bvIWKd24Q81nv64cVOwovA6OgdhSF8uVk+uhrDJ
ig9t3e1Uu5t/4JLHhQm/U896AIf1qhSUUpRCq7dabQjSvwptlcR/CSBKNK5KcR56xOe5mpGhVddI
9b1ho8Vt6yv6kT5CngJixfvxpy2hmFoOwS64utRb31F545MbO7BOsxS8oSvW6sTqowdR6M2Ow946
+K6KgXQBa3JXXT5/z/jFQJNmP9LdytrwtmNeRbdgNK2VE19Kz/ZjNs4fTjseLOLOVyYNvB32pldS
AuPrXCqwGgKFR5TwCLAOPWDt4Q8FzUqpGuGhCILyKWzSX8i5x5WrgbLWDeX00+EGwfLBKY8hrT4i
bhFSzl6frd2RG/yeVXd6SAnFGlxWXuSdV+sSIh0lhQLrEn6sVYoHvDaqwo+ROXL7Z0MVR562nSm5
+KpuotAsyT2U7wxBudWxk3d1KIfvCF4IvnGa+BE88SFsK2dv27ayLpNKuRglP6oDTsKCOsFHODMu
dTwRAF9TzWGBpLx5k8tmIkvnZb2kvBmzCk8gtLO9brXRTUlKUvCUyMaFhID+qiOwpq7iUdYOk7nZ
2JPgX4JELJ5REmDVy7oHQXD7NkxnsbrTbz4pN6TNlGkfnQlP6lbmnGUPbmI3voiRo5TOHJx1YfvC
jrC01EPyW8X2wWo9ovan4SwAZBSb63uOQjTRkKJ+QRC1l1grqQ9rwrw5TWnIpmfRh5FWWmNGL6yV
1JapCYXqr8nyrDxkQbm2EuhOGYXcpTHcQxYJG3Lf1WjY5mPgXW2t/HwZgg3RKu31a1g3NJhu88C6
dZ4lsPlzaqPAtU6mlK1b1WG7wyDwoFAp5Aa5RH9VRMu2uG1prbnXqcm8p2Yaz3JYzrJdlhDgj+6z
XLZZ17m13Cfd6s9yGJ3YxfHo/KUGTY8Fay2lJN2AfSNL09NdduI0KqicMT7Jk1KYIoeWGZSLAITI
w+VrGKl+cJMy4lFtOTf5oue/a5hDVwyFPENU/k9QDMTHrwm5g4R6Ztu1YcnVKyszc8ddRAj7OpaX
0FgFIwQrSl5SVHPl20lKI8lOPlhVTc+VmJqjStnl7tzQgnODafG7E03ttsZGdNCscAIB2Z+leSOa
SJVSQtU8F1orQKkNzkqeIE7nw63aczci6Jg8TONZm9KfxLqwU7zkve+9aDeTSXWKRpLDgyIq3oy4
+ZBsryRuD9Ns9t9Kgg380rC6hyx458aXPJUzzzfbJqkuSQisoB0gtllmOhd5NgQYfray9pzqQQfs
3AjSneapgGtMJXkycfReulx76VXbVzpTg9zj6q8lDjV51AwVH1OOpibVn3qz11//ntkuM5cjE6S3
nwjj+mVBv7vUZ2tJZspR4E26Rp6ctK5Li/q/nO3JaMeHBRcmAcN9Can4DiAGV9TuKKE/yxMRuCxq
jAu5+M4jLuc4OSAJWfi79eA6D3cbnOYU66htjNOnK+i/D7GjgdCwnW3b7PEaeLcAA/LW0GdtjdzM
w7/Piw4s7jiV+e+voTDGhQN3Epd7ZCpYHJgGuHPjNITnfU0bWzVauUVnHeikBzcIcd5tdqnUgY+t
oAFwlTyBcNdlL0wZ5kdimKtBZoOmeayfh7kXfk4F1dejJrlqSx6MfDfGBk5Xd6pX/zox2XPxkFrZ
Vo4P91yY5dqWPXhdICeSX0Q0S9BMsCTCFGoYU15jyteLYqvCr2YNqEs3/pYG02KcrU3l9i3q6sWN
OulLhF0en+VZ4gjXtqP0L+Xcqo9ul1xInCjfU+r9x7BvEMYEWc8ujmi9Mgj7bT3gXpXsIlFQOo0t
hTXfgjLCBw6Q2rTiszzk9/Ogd2r3KI8mHo/28KZlvfZYIxuRg61oynPSgkuT+CQ2RMPBaKPQ78ZE
fYumoqfIR4fNdO1fugd9IG/7mv9Q9CuYSvKXNJpy9DOY/fQKFs4QGR9lqbdnOVcFLO+nXexu5VzL
yD8v7RfmgbyUreXnpX1v3S9NCHx/gZlo00J2nO19LlWTFVBhmpBL07h2Ouj0QZheSX69lsuRV8Xa
y5xvMJTG94O8UF+5RWUXeYoXYphhCJLWzHS9Q1I1DULdyLMx8aDHRiWEKOqQJIeUCK/gsi5DDRYl
z7UITr9w+YMIxUPKHn4zzWP/XuXjo4u6/q//nGq7+ufUXnXrf00dpu6CxaJOscJXyOe6sL6ho7OR
C5V/SfaCNU8hqTTZdBi6oP7W/UErGn6r+jxgKULpW06SFwcwYm/FcjGk9X9c3MT6dJDTGvahFiiE
r6vl19TLJFrJq62Gil1fp8o6GBGptZgW9loceDc3UsidDegv17O+s5eAk1E3Lt5cxt+aNk79Thjt
VYWltQINTR9lgRKo/UBxZB70tTycciV+sqD8ySPuI9Zznw4jfJt5PLahQgs3cbL5Lc2usTe3KKGN
em+GarYaAh0DlxysywI2H474lYEZ/j5xakzITMQBrTMifVdhV8QPzeDlLwqGpI1IhLKRh0Wrjack
RAWjJ2P+ErmJ+wzdSR7ICWZFlY5+38NUtO3RItWJPWU6f4iQhXfbmPpRPqDt8ja0QrzzJKkR4gn9
prK7L7RZuciYSmi6b1gNlUuzhFYu52BSKpcYbN2hhgfsh6lF0IUV/K5JPsN+G7C0NwKq+z0pYGOm
Hqd2jnagp8wna8KLnyld+8vgJqMV7a1qJZExGW+Qe0Puuumq0P1ooDVJo5lyLVn1yxsF0S/sDVoh
/2OOCploWwkPYIszqPu+pfTeLk8j2G/qXq2r3J+8ojrd/ynTXmTP4CoMikQSQTKb4U+1iMKzHCow
vWwol6DxW/6QdVs6yOx5Jc9WRaw/zeR9Y2RaPIHie6yp9EvytnjwUhHeMIsARimj9ufYuRjNo+yt
tDp3R4Pd2tnCq96KvDhT02x/tg4ygAIy57XNmvpBsEEGsOJ1p6JPyB8FXEiix9zvWy176rucCrlT
/RmsYl/qTf1HpV72n2+WOXJk5M3gZOgLwza8OQAo/Rx/4AFF8/RB68+vK9G9kixrnFMkYiv5MZj6
xPaTIeoO8vA/p/Vs8u7TxvZDj733QVhDtFGJ2aDMP+OuI5+YQiM74E4tL2SBlhf5ziEN2zc11V5r
A01mugfNAV+oB7uw0B//9Y5v73PMKIbqhPU0uwHQ3c7su57aXNdfl6MWMvxTq5b6Jot00Img16Hi
QvGGxWo6Lyx6LNyHKGzKmsz3qJke8gjdjcQsCjdQ9pKhoelgbGP03VsedWhUul5UZ0pCW4nTiFUM
M6miGum5UCNIGBKrLsjK3LUQwChUL7laRSViRBZo+pBrCHWvDCNbncilxY7pKn/o0TOQbX+yq2lC
Iu5OyN94J1/Y14xbuzJ51Pw99nV2bKeSxqsz7uRYBfT0/gWMsbfPRvwAoVY/Ntlw8MY4jJ/yuZpO
wt6bhCATKjDQrEbv3K8krluCu0VIch7yGjgbbXCRL3eMt1Ill8acp+PXXPlOnWcAJ8vTXh4iZfL2
nVPiJC7d4LEw2q02sAHslqOYjvcFohqNQI7kyxwH1cGwKYR9jaGtKjbG8iKvkidcSjYrtcjrw/1w
CrOr0xcborepcfUGkcWgLuauo4CMXYfqlQwM6zr2XM2gYGCotafMjN2Lo5R7Ic9G2Kc2ua6AK5PZ
Y8vXS/WovxJtpGcKWPm+A55rh1dlnJ3HmhLqY0Zu016kMSKE5VCeGCFQcmGQbKysA06vRIEHlCts
9yEUYJqYZnCbLXN8kLO95WvZjxkb3PuXjIvYIGnYTrfeuFVK4VwGs+evxkr/z0esfRAvUEuRz45Y
meKHsgTOtUsVJ/Lb0uXWxprQd8aaoA5HHWz6ipCDcj0gFXt5GYmt4Cnbn77GBzoAvV9VC3XOM0p+
NcwT5bRka/99XWA2zq7K9e9fQ/Ld/cskG9vcRk0T3oT++2t/JkdgFd+3Z10bhrc8/5NJU8Bc4Fa3
7BCGK+oNRWx0zQSiFg2KL43v+sxubzCCPcyumbq9DsAwFfW2NSd8esthGpPNLmKtvlSaHr5P7han
u/Fu4Od/wK/X7CYRg7xYbvU8sF/uN4I7NTa0RoH9030lgMOGj22DrbKsCTjXiJVpIRmjOOBvn2qV
r5lh/DxTuvYJeM13AHWj5xg06w2j/iaeqpwmdZgmPpGZn2eNOkluAZ9QOTfLInXde0a3GY1Gg3TA
jRu5Vb/VQj1dSW5VGwOvku/ki5zS5N9yckY2CrXu46gZ+llkruKnjeW+5Xn0HbNZ8Fug1WGd1v9K
h57KQBzYTwl1s11TYelok8APubs/m12oHcYQqVqK6Px51EbrWRjrApngsxyhjl+sbXa/Bwwux7gM
jTcKekRyjD8TY2x8oHvJuS0q5dzQrKctN+W/MtaFTjj9Y0IvZuVshnSL1GYST20WtuvCMqmbhmGf
HvJLZxfWdXZJBSVNI/+VUlAm/CL6Dliv2lBz6k+YKSKf4GzvEuRzxOpEa54jFvV7b7Zp7U6a/Tp1
1lM1j+mDK9iDJwvXWXe6fpXUWFYkkl++/G8n5FhuwdWiQ25v3SXiKDJUsYrUadkmcyjH5Dv5oixx
L1loqgjNC+72NLPekkWP7tj/TZ9MVW2tVHF8k8jKse/EMXZQc8kZcszBy722Flm54gTfQtOYvgd9
diH9b3hRwjw+CWQdvhdRzcNudB+HRRqd0lb5HHeZL5b59jKeL+OJHbZgIES2abwwWSECcy4V3pk3
M3vPdbjQ0RBbD4iSKQRmivGu6T0o2Vxpd9ZyqI7eo1qFxfxGzcP2oe8OG+rQsN2gBjxDQvOyci0A
3vmi8xRxQE3jIYxRRhHS1XXth46cXap61fQ9tPQfJYjgp6bNnX+Mi1y9j8cq1w89unS7sOEVeITT
Oqn6zVUgMy+ra30QaB3D4Xtu1Opa1WGymZ3a7ye7UfbwqmEKORb/uqGAW7aT9orCyz7mrnXBxDQA
wBq79mqE+n2MxhsLaKOtwN+rKQ5rs1L+MvhkiReydqwnfWCR1nXiIPejCDPU06QqyVoeZnnQbJu5
M/ldsQ+l9edS6s3yB3no5O5WsxrvDAn6WeNv8aGtvMSX2OFiKdkiZvsoUlpKIqXyo5ZD+KqWzqOb
1vFPVR8XM/JoXbWsjLf3JUcUFdM+1IWxYRMEc8MBEbRWM5PsoKhTDprqJk/ypfEeLNVAPtWU6VPn
EQtsa/1PeUoOWY5YWh3YUCQZN9JJdQNkGHGHGfObHJOwXUw1PzWtdvGekCDrpfBX43GimiH9dC6t
iEoFXHkfm0u8AlEcH0sV5EGYatbj17s5r1w/GivrMWQJ6+Mano/JlF9izcpvVHPx0+kkC9f0zm6J
nn6+eFgCKiW0L3K8zyp1rXtNsB6R9OEqTrXHqbeIb8yMehuYnvHuLcL45Y7zNSMLx88ZRtmY72lZ
3mfoNFkIK1dPfV6gto77uVvZ/3hlJz1sNS9PkTJ36gNMj9ZRqVoFgJlnYwoPkKG+NTPYE/KpzUtS
VJwA5Po7J6hqX8dk9FLI+J2pYX9uoa8J21DKTaYo/dplF7UNFq5avjDYhAZvQMutfpM0OMYcw7iB
3zVv+vIyBbDRkorHsogBXRg9T96m0xscGcyTL7Gogy3Zh/VaXiHHAmU0H5YvRxojMkgo+2wvA0q9
O7euzAvVJ75baOCrfFKDBzkmI07s5WzVjqS/wbVeyzEdjIKZ22b9M+3FDzcGmqXE/D6WYLmQTKxD
KPLAl4ckelD6ZyNyNq2o4ElM1E+rwzJuiqlYY3AAVNdCw7jGAbhjye+jYUFToCaI5366GXFwxgg4
WqP2CXLxNnKNoCR9+/g19lW1LZd5bb/ISmXZFhP75/HX2kJe11cNsA5Vc2/y3qV5ysWaZudsLney
0hvMfWxX/D3Ju9lkRVd5Vs6Nosrci0CkaweZAvoUGrAV0U2ROX++5MthigJvDeZ58L9OjHbe3udp
/Thv+i5AQaMP3SUcpk0XeM1jlCq0EO63zKiO6R23loEUOqTl6VXFy1wa9jYjVtA3ls05bYX6PDXt
t27ZyLfLS17PK6ttqyc5P9KwEqNK2iV6p+DeQfcfhVpym+fs850cS5axcRlLBqvcjkgQf9UtmuDW
G6OjtcQJQAmsHxCgf8sJMHh2LHEZLBWA7TBwzwQ4Op1VGg39oIR81AIUoK09bGXajgZmfQNiHhvw
stP/Orwn89R0k6eRvqYn8Fv0kMnpTvSPXW2AHtabZis81/DlYdIk8XPdpXQ6sl3rDGZ6/gQnm6gu
PBkmWBn8UVlo3nwaVdqDfBDLRzK4Cf6q6fv/ZunprKiz/Yi12b3WSpS+InCC9MtNw7IrGGIT9CNv
Oexo/G0sRaPbucB1sbffLxJa9/900RQW2qlvlh+wtsinXdaWIVKigzxsljo2+ILPQ3k2mv7jMIVz
cZ+c6grKqDB5yxuz9itXy45YbacPm0zcLG7mN1WxHPxJ6E6UMc63pjaHh1xhd+lVRvNUjhRoNE80
GxPg6c+SLSaPGPB6FZ5QxTz2qVU+eRMrA2854WFeVUBeyG9x9jz1gs36Q36HZT+rF2eePnosCq9K
WP373MTMCGAOglKHZqbV0n2pMCWChlMPd5T9EIWI3OdePXxljvYAdf/XMXdp5MgvE/W22H0mhc6x
Vh3nvL5S43ABa9KFku/SmCJ2QSTlUvz45wkAyucOvN3paxxWT34yp2Sfu0gvl1qqrKDiET/a1Iyu
shSbpCjLRtUe9rJQm+gA+9HxGGt5wQSV6ZpPxnEu0uo4Ddmw1rK0ROEYRgdLEdZzEejagX2Ltxpo
OD9j7beeh9Sv1Lx+liM8t38mCPfCPtJ+xjZcHvgQ0VAFazUuvDMN7uycJUPtOwV9FCE//0Lnd7ys
ZUnviM90Nn25WJVLWTkuUnJzl3E5NMo/1/8ck9PkVX9/DTl3QFl1D7NK+2mDDueGuhblblz8GtiG
k+woGhqfQ3jiszlvchNf/DKjd43rvSbWaGIjQ+LkS1w24zlcXuQhte9dYiE/H9GArkxE5LtkPFZt
jiJlwdrL0MoAlVw0TDezrdo76J4RN3emm1hul3IiI0bt7nS9pUyMzYkVEryS9b3+olYQXxxsmStZ
npFVGPkyWgFWnaQ7BpP3rg1TdKpMCnpF7N3d5rILqDsZOUaGd5GPD/lCKqWfkS53H5KPnr8vvG9X
l8NWb49CbxCm5QTcj0093fS2xB6IpmIrx+xBm27YDrDfpILt3DLv3rZ1UNZA2FYvevNznKbhI45Y
sNeqBkYgLo/sq+KNrEEt41pXfI6nThZvcFjP3/9zvhzPWeXf0MglqzRSHwS8/+cx7LWzMqGbl1Vv
GxDMWnhORkB4pL+qLCzvRfOGHvbUGuNWVsHnmrqXAsFKFMgpRd1h0urbI2ItgpPkkSWWuqBtYaBY
1kIksjzdb9WtKl4HN1If2xgp5D/eUQkfNFFvRqBzVCSnYT2PmvoRZ8U3LdGTP3b/Te0Ir1pVyOSK
LDF+DDoKjmy07Je2KxW/hJpwURS0euPsJYvSwKCfGtZo03uEJC5O1z/8MAQXqaWdntt5RqrWa9Zb
5CXB1uO+t/HkIZAE3+vc9iDPmoOTo1Jz9XNdldbbon2v8sZ76t1If+nhosmLUKrm1zy0vstr8D/N
R7Xqu7WFb+PiReVz7uTBha1s7fcDMMxWDxDMy0FVmO0xSZurPJIvhRgpoy1XuMZ4qpNeOX6Nm4QP
0JBGJ9GglbeQjW9lAHK9oKPluxC4RDyx6fsat4Th7EH/JSs5hjzUu8oAZflFarehlxHGN8rTU80y
cNGeKFm2VwKlOwVJ1Z9y9UTyuwr8Rat3eVl+NAS5i9W0BKUlSoaloleIhO5C7346HWhK+nLMTJYc
tRA1hz9NfbXWen/QVfPYKQGFyKRX09P9bba8HXovPcl38gXSWI3ZaTnDup2g0H+MhjgcnMY8BrPN
tzt7p3rp7ctnCDI4WCnx4/8cuT9yqj99PCWP96gVJssj+VT5v1yu0Kzfx6kgwZqonSvJRh1CUDq3
8rBRtIiiIicw0VTHxESXY85WuKctsiIpojoX8wDg835tmbaIhvR593WZPJGphR/YETGEMK4Roqvj
Tb4YEdXnQeRvYrlPfI1bXXig+eE8hEoNzj4MK3J5/r5UTpaXOkn6Jq+alluRfPf3pQ4dHKKT0u7z
Uldo06HkL45lnWdQElccugZJcrgfKlp5DQBzyCNLaOYT37nrV54a0mStzKdyeQEU1FWs0uUsF+nc
rtMj4i+Xc3IWCr5nLALugzxS4cKdVL1DwrjMkFel1vQnxyFJ6cE8DEvticBZvHlCrdZuih+TkmT2
nGZbeU6OKCzrV/9f87N+CHDYxiNJewkFh2GwtjKvyA7cCVNL9c/Dr7NysjyrLmwmd5n8dfbrWpl1
pLg6eqTasLbWLPTXf137dfj170YhSulad3bJUq2uM5U9oCDrQpajnckptkJgtSwHc8qR5gcPrde6
ZHCBWDATiyjZYkhXhixWV16drF0oXftBiYZH0/lpGEWx11w6UsXS0dCm70akKR9dGv5zOI5+dLDE
Pr5mD2FJ7Sb68a/Zcnjsf+C8CO6zzcg1NoRD8IlusHonbvmOR+eprjz3RkO4fg3xB8hhu0v1s+HC
VRddVb2jDXd2BJy1RJJ05buSR/b6/jXy704DwNV0kzABpcGnXZg4LSxhJhfVQ5JlDJr1as6sWkcn
LH9b2XNemMafQkMoEkbNRx2n1LurIb0pVGD3DQXhg/P31drfV9vVWPx2x+eCDHp5daJn9UcSUmac
Kye95djW9kMP7F9eHWrYHANRPWvWkL30QYSG0QnGb45WvbPgVn+3uPa41Y7RijQ/f9Ya7y/ub9+V
IfY+xJjnxHwh9Bksmhgtha6LZhbKrq8U7yhMNFlO8l+MndeS3LqSrp+IEfTmtrxtb3XDkJYkeu/5
9OcD2FJra6+ZMzcUASTYVaUqEsj8jTHvQ9Nob1W2WZumTdKnZHr1gJmtYq2Nv6MisAL0qnx1EHze
iKznTd7r5hmNsm6blGHxZrrt2W184IZW/MPhxT0haVPuK6RuYS9PLdULUsFGmMRHG5g1NbsyPMdJ
8hIKpFOqRc4dmGD9bjxFyEthQOe1dOvlU+jMxXnpi3pwYnPDj0WOLjNNdE2KAfGQRM6rRthFdmCu
YvTolcj8EnjaT3mCXNJyAiblp6aqxhdx8n+OEdNnMes/rvPf03/HqDhH90YYPFi+01+hX7xp8ZA/
hZXBXppdFqpS8YNs2Qksodix85Opx/kTGWSWDdDFNq4/9lcA58nGSOL1Aqlz++7RdyBpijtCTNnu
8fcYxeZlTGLx5JjGPNkqfs1DfgN8yhgVZyurUD73SSGBpjCf7bm5kZsyTNLDdVmH2W1CeeWKdiUa
Jx0OZirqI+RmmpcyR1JLsA/TYgRvUZB8jcUZ6NmPM9knR2Ucsgf/y+jnVUjqQF4Kp/Y4QRpHk0N7
7z2HhKke1QczGrT3xrivYrV9C0PFPPoTf1lGVVP3ihRzRF5C72+CFBqi7Kdw06z9pNYvOoK4Ty38
rMHDOCRNa+3BG9DUtYuuubP0WjnpZq5uybaX70GpoQri5ccGo7mtm3DL9rqyPsgaM/WO41CTaO1H
PbmteozfZH8ItG4JkxVrEcYy23ic8a+8rRE8WcJmL8w3iZutVSU0BAyz2Bd2q//PZ/97nJtq6hkp
87XTGMWeXMb//UqNijpziEiRKVAcjdK068bIgl3RNpOFlBiqGc2Ero6EWOBh1u/l+9RD3MV7pXrA
caK7c932m6u57cWoqHMaaqNd4Op+kwUeWcQJUE8PNQPKoKj5lILZaoAw2clyD3ap3SoEbLWHqgBU
01TznSyzSbSqPAN9XdxA87FXQdn9OSrFqGWc1pjbqU9Wg3TE1CyyxoqVjFfZdhRyACo8sV3qFCRE
tYmHvOkFV3ko8GW5kipZq4GHIs3v/oEE90EzaiobmPNK195KrkuL+NArmn2WXfKgtX3fomysBhun
QK3NcYCapmFS43XEZ0YaYzjalV7eaV3YQi+pHbwRY1JRGAr206Oe6w/yc4U9TG7Mi6flY44s7Zbt
XPdQ9ECKIAv8U+loXn840IOX9nafNXh8CXPo3NpPWXiXRXsV1r++8tUaTyS7ADNb/irif8agGYoE
beFdZKl+cJVm46uJvbf8/lnvHONlrmt9C8YRucSSW9EQNQaFdV15A4Z2Rrgu+6q59sovYe6EOd9p
q7CaW3dAsPypfbIq3E+AqANwNW012Dc2Kim4PDf3iTjIvhRfvHU/hTto/t1FnebCuiZ9BYlUlndQ
RYDyxo7ggBhxzZLeM+7kYfDr7nY2/8lGOPpLf6PqL7k+uvDoC3OJUsWq0yiAlH32NW3sHgqK3UX1
s+EBd6vqA193I7HCQxg2JUxKnaqNOMhhORAJOLkKx2pdohG8T/s6eWg6XTtgKATNWiBNZV/p9Twe
I40yjYSqgj++yzCiuMiQKDX6Wxy8YKcxofDY4y2ZjGTU29tlez/N9fRha1RFx7pNvAb7hWQ6zk2+
LdWiH+FksGdptcXTuUZ678PxufOeOvJJe9iMY7OSLtAZvImLLeEVWe1Hh7FzHieZpNEVRz+5xoTs
h4KMt2clxsmyh1s8KfAa19UQ/bIEmRicYdBSl5+E+MT8gk9PtuRBflai36sQH/vs+h3/d38EetEm
HbzOlZRP3e+bGZ80QbXjRfxuidcwjkq8mtHrQA0KKA4+yiIlE0fUZ0fUmDUbBb9fLaoAzTYqRHZe
/I/aNnoESpeZSzPL0vYMsOS8vHPVnyBchP4xEImtWcnvFthCpvdXmYPpNDgBIamww6IT6PlIEmat
0x8+AANivNXAOMn8zBDPxs7u63AtTYXssIVoKU/HeE42rtGD5BPWRH+5D332ATxWPdJoIkiF87z7
+JE3ofcuO5droqiSbRtXRaj6Xy4nr+6VPZfAUSQkYYojy6+/OnVVfYygP0R7TUg+xpp6Gmx91I+W
o5vbvEC+W7nL0b4iH/v734EHgWhPH//+HnfRf0Mch9ejH0hVuwtSvc9ASUZZjk2VBKKTFHAOuAgI
j3HWeDIQV2fv6rXYbrPdxRRMDARAcCbKHlcMG+jzZrNbBYamH3wbMUKLXPMGSI0+fLX19EukO8Ou
09v+3I5Jf4atWeHqUWUl9KCyWUm7pE9rJNmUB8WnsGo70+Gz69/CZB8AoB5c2BQvSCSJJNILn1s7
ANm1bH4ecmziLxVJs88uCV1CuQEh9KaAClPHSEGBX+oC0z4iaQHKwed/ITZxqDErCHX25GNsoOPr
dG29n4teZzjX4dbNFHWTdWP7gIbNRjVG+7ZX0/ZhNrBfUPM5WclB2eclJuQV18XtRYRUk/rW4IhM
fXr2umHBqOqBv7V8aDaWoeaXIka3QKbhuhAwWWa48zU3KvsxcMtLOAwViTEFjLJhTbjTTP7Ksh1r
Lx/IQTi7h2pOXj8f1J/P4/8c/OyvhnrnU/g69ZAzF4aIgWjbVfcBaC38EVJqVzkq1YdJc/852onm
51w5iobR4xzgiK4HkaBPwjmXyy9W36TNgulhVBCvDKL4ezy5yrruh/EcjGwdLv0QJzeWiYAfK8Wj
VwTKD7XxIZZG43sn4LcYZRi3Nm5x0Hn89qDG7Xxn5cALDKyavohJ/tCfNS0c4WaSNxl8Z76OoQLL
WGRBfqdmQzf9NvooJckueQhisZTOZm8dG+Vwk3jDJioD64kK5QctZaCsYlktIC7BUhl1pVuheFfc
GE6zhMl3GQxxcKzG+b/ClBID4koALn10KZ3xXj5y4hE3jynyv8uWPCSkXLcdrj5b+QCTfdhNgg1U
9eyUDy00fH6upYnUsA9FfUklyzcRh/krsvT6KZTZoQyBpe3sksD+fJ9xZCiI/aP6Jz4Ss548RNgd
dyOf4TDgboFIuGeDn/zywM496EUu+dedjJBP7cKMwgMoHGN5zMu+QWNRWCPw+Lki0Fu3RBtRQxp+
hdnSvO+RK7kBn0E9S+gD+zGwrGTCiT6t3B/yOdH106GmzH6WrWUd0MbjH31yGQD7s14PJpuK+xpi
IQSIlWHW7r03D/Zxsnmi8aztX90CbVgBCPi3iNIc+leIK39ENI3QEbValLrEsiaKFfdSaOrRiBKW
NPJt5nOMtUCbXz/fZpmBU/I6IJ2ffXBjwr3l+MVazkp41h1nN4Y3rLTfhiGvn/WJDDtMc8ohXVPf
UusF46d7GVm0aQU/a/w+NS7fMLuF3aSbPuk31z7wkY73Lf9hS0hO/kPNvX/kpQddF0UHF26CYQer
IoneMtyYT3Fjt6eaH+TJrtC3dzQSfdac9U992I/nLDeQMInn/qnOuvBhDtT1VER+u/bT9tJo7XTb
WIkHOV+dMJLl2xbEZnpfw3E7dRiy7vJYrWBatgdZJwoTrAtkBI6b9an5v0UkXVahY9D9cQ1vLtut
ij3pGsxFsne1OF3nNhwXwLJ+favE793kwIhLJmixfoih9TLawabemFWyy/SCNJ7wOlZQCl3HgR1d
dC81X02KT9lUdM8T0PRbsmn/yKgiKL29ZXRM4i3w1qZzFIQs6YpARXNBnNq9wtfeKh7huNAXoJ2x
6yPBTRcwZbVQvE0XlAi//EYty7MIvN9NqlkeAleJiZnVL2BzLc4skmYb3/GyjTfAEMax5uhYgweg
GxQJZGecoZF7yuANaUIQpMrvpjJFcjA3nw0N/w80MoqN6QTl65CDvCmmdMJssitf1RhcnBYZ6o0c
DS3om/PwAm/Rve1N+61zo/kGBQQYbFUFRUkJva+Wr59MK/MCgMnvk5emPxttflMKx3qb26hj5Wm2
DyEbmB1A2vDq5pp9dHNVPUT9MEAhMdKNCssgrrxuV4qaniXKeHqac1cVfWgfsEbE1+ijPYgFpAyU
fbYX98s82efbA3oSOr4WEirRpmBS9NZiIe24/mWOZv8yVXqwgU6rrBGKsDHjUjMFe0CGM90gi+v1
60l1v6AE59x+HmqrTjb2EOLIIgbcjp0V+IXwollYoH7GZVgZnHOsCmRXmtrhqvDdGVdbP0aVJFD7
+NrZ5bYiK3OL6JGFSRRnw1Ane3axrhCZ++jzSr0/1bH1fYqstY6E9DPZjO46zzjD16U3vnUTEqlm
b6lHM6gnaIB8U7L48QO8IyrFsn4sC8tGrO/5KQR3smVpkbqJp9LbyaJyPYIYz5T4pyxJ9+H4leqY
c9XEQZ6prfrmZ157CMn/tXt26OFBbbxvkdN+RLRqNe2Q6mLv6WEhiH+EWDAOkCzsYqKaPWj7CEzm
dWmmakbetijqjYzBv6a5s+t24yZZf1Pgb8kTGIE6VMaz93zKLAQP5vFcJ4P9Uo6oaCZN9g6JdjrM
A2I+pu77ovw0rqDrNIfZYOrUBIgFIUNaL20ylXyNfN14NH3tfTIt/WXM52en0e3veJGe+dkF7wlK
9ZsEcMjVGlPnjB2VTvUGlS3VM0yMGhq7UsCSjfi0jWGxmQusV7q8NgBhQeu9cJtItkGHCdISYwrH
N5gzw55b4QxNQEUOSccffd0XT6wbP7IXn/kKUs4J+n6ApS+++jRZKIc58RaFrf5op/yO9rOjRiAl
koJ3WmDrLTuhQ9z6ImaXQBFalVU3XCVOZeAnahr1K7CD6CbpyJzL7lKFOKb1Tr+TTTkp1Jp6bfUj
Hp6iSJY7leKiJ8//yY5sW3ecU+0x5Rb/mNZ8MIWJHIoA6H6xK+Nx8sY/+xvxnP7P+BmD303ae0v/
hFpRnO/1xIfcL3e5qdjg5r8PqH+Lra88wtyA8FLyOuCnIbdr988dlJWTj+bYRv4prfWPgzMPzyhU
Vn/0i/iQmojATjfXvGbTbvjmveW44WNpTkd5Z29ND+pc5wAapYb/in50z56TXYZdpsn9B8iqZD2T
XDUrhZsFvrqNhBuw6aCmkzYUtAbAsgvmTw7Lg53mFkD5TK+++aXjHyu0DzZOhjuTJwQO5jCcjlON
b1mSOPCnSje9TxTUZXADfJJdqVZRJGPtI+NVtJr1ujylJAoufz9jZBthNo0EUI3apq/EO1VvlPUQ
1foN+qFILmoxaWnLAGCidMMBOu24rsfaekytdnzwXX5VNGaI86dE1f+RLtpRh6b/VGOWLpufh4Ti
/1U2sy5F0wNs4x5lpwGigMsnYbE131VUko7UZF6dMUr5oVTx3hawOXyd8zvVEybJAgNcKPq3zu7w
OhaQj8WY4bf9Qp22IDZq5+tf/dL7B+2N8WobKSqGJj7bYhJKII+hadcrt8yOrdZM7yOsuA3QYvfa
dD3bTA01/ShXsxffVN/ChNQdFSsKG+FFV5pXTfi5VmPdUloMfhZBnJ5lV+Gl2W075rtZBMgu2/LV
XYxrwyYPOwPJuqHZBiM+6cZgBYtnXTmrLgbEk33sVZKPi2edkX9XEAvHW9O5Z+vhHKvI6Xbz2Ayv
+IOdJXIdOBnAUlEcQMKNO2wQ3iR5A0k0MJ5rVUc0j5ZBxX5pIe/0jxEi1TP6E4JbEvDTsJtdjTh/
hKGuP0wRMF831wWuGLQaapjHGgEtgMU0o7GLNlrqRif5AxCTLHzoMOpw0RseQoB7s2cXZzZUF4Q7
ye+Q9eKVhuEFWZ7stpMZvkHbIRUpdO349OQnpDv+tDY8Zdx/fqxWOQJRduc72YXYT3AKEuQOpyau
SN2C0ckVIwY5bVXbYXLKd6WZ3z3FaO/DWtNvHZ4EK9mPdiL64H7YntrYzt+a/uoMZfXuuE+97pE2
SZPpLTV46QokkSt0X/8Zeayl30oq80iNAY2G2NmMhVrf5CP42Bd5WwkQp5DoByUqHLZpyF8AhZA9
EhkRa5q3m/GHXP81kJcoLPU1TqByQPf84ODjxH3S0Vcbg+pZ7oytdB1ONOS+mBH0LqtnJCnnG00D
7iIy37Z5rwWuegn46RX7wZioMWmVdtdUVSrUdLMfNVYPGZ7yqjI823zz3kb0VpCd1NM7D62mQ2uY
xhGPgPhmSONoO6SZcjvmaFJZKGPggOg2l3KontkeIsqqmKG/mZva2vZt1D7Ig0ZWwU5i+5rlHSkI
1w8PbmTpyRUkh7Y3M/ceuoZ6K7+RcWrf8/VTybXyHRRjsgXkzXuYtXkbDNmutrjzTxg4bdBzVW+0
JLdPWD+2eBqG+TOkpe+Dn9nfRehgNtm6CBO7+hY4YXLsSYXdFFr8YlVlsLR8JSluZP8oBq06fPGp
Fx5lfwKMWFvZyffaMF9rb3JIxXAweIbCohSnA6DFKVD5nHmAykE37bsZgJNabfQsjDcFWjW7BY60
0PCcpH7pTVDCkccSSP5HOi0efp/Nz1FZ0DM8Krn9GFz0POHt/sc3CJVuYwN4F9Wg/xzI9fKm94L6
/Nnf5G59FtfwprrYVXPBVTvLuI7ikNWlgrJpTMEihUPyR98S0zjZIZiUdzkgD4mcIU+RhcjXeeyU
267uPy4Y7WPMpVGiM6z5m9NZ5sEXCkdh36AwKX6OUeiUazAcsFYaN3xWw2kv+0nfU7RSkJGSTZS6
TthW1k94EKRXOb12gpdFQMArg6s64Mf3PoUefBAu6AbFOfHL4swWPUC6yFUB+vYdUARW6hHoVcZb
0gflSp7+0V4m/DHmuaq+MoyyOCCp6d46Snsnv5dJ2Lm3QN7uNCussQoeMsT7ELPLsrK8NsK4eqjr
tVtZ1lNWJs196cwohEPRmLC+PNmk1NaGq5avPorA2xaLh72c1P3UO8AF81limGPds+6qBDKk3yNH
0U3W3e+xwC/spcUV2JFo4c2AZ9emrZXkhHy6QeJBO4ECt9C5HYOHOMtuUslDq5z5aPhAlb1ubu7c
CmUHc8YG6g1rzpsGRcEbf7bGu9jOem7h4btiJtOd7Fr6k27fsCW8hhTUln7earzhbk8+CAGQ61Kj
CYf8pPX+IR8D5c2ak3Qb53FxwewVrLmfYQlEsfmrZSKQG2ZACVp4c57BK2U34h54HGp7jHlwjchc
lNVMPfruugrWj1h6L8ug1jG8LYs5/9Tm4WM7of631XvUlwyzLQ9/bFUjcrOjeZ5bNkanctRhglq5
dTFixKg1Nb6RtyhqdPFFLaZXeYuSXYWqQYIi17rcyfDvra5D11zqWD+QYDPe2znqSFw1wQ32lvWZ
2RjsQHh8CQJAGGIj8Du0Aj2Linr0EdpgB7YbjSR8QWv+M9TrK+cyG8kPuSJqwj5YlkWOqdzAwncO
nysluVyabA16ypTArv/NWCmVpyrwk1vJYZGsldox6q0zeQUoXXgtZa7dKErrHmpfBzLnBBVSzS4+
HGHjgJsrB6U/IX30ZRr4Xw3Drn+cfD1+dIEPCidWXxidimfrOp0jdy+bXqKOFzyGv8qWnNMUzcsU
T/FVTvIyv0VsLos3lDNV7GNmdUteOri2MxwXshY5LleUXOVBDsgz0nbhxc4yGF2TN618K9a/4yMp
1llmXCH61xvufWnCYXU9QFSzaqr3aUrOGnvBdJvUoNRxFXqCIRRgSvrHCWYeGEPRw05jOXHLynm1
cMkuOy9D2TCx7hO3BR4Y4Xg7+G34rYbH27U4KFjU/S2WFCfdQly1M8cfclxOtNHHWpc4H98i1Ht0
WBs+OMHQPWpCOlX+/meehSW2MCvFxs++mwXkq0OsQI4WKXlVu824AYxR9Fyo5rbNwSNBwoN5Fu7r
vjFYErbeux4u3SoyrHs1ST+6iZ4VP99WvjYgg/bciDsHe4XuiYZUQJCNyERJE1pEH+tyRPLRfzUC
v0aaEq+i+4X0ZXUFQDobQk41uV/cFMGFhB3OjaNzKwMACEgXrc0nt2l/IpA8fbU0nwzM+NpgpnSY
qR5eiwG0+n6ir+NxlJA8f5rAJsGYDIurRKnJJrrNxVWi1OYacTE5yt5U33Vxkm1MC/umQVe7s6Pa
3mMWK3cVf1N5iupuaWqJM36RYYX3TZ3BwMwlGrMi+cp/1TsVXu0pinplX+pdfAhrFfFGvx0PtqmN
9wN8ILmjkIfUS6yNXlnlrhb8WoSjJ7K8HxG1CQM3FxG5PZUoNbIPCZ3qCb3n/N4wLRZYRtRcWW/F
T7aL1DCws3ccVsxd06XtvpnBkoS4ZbqsemCm9N0lzmrk63q7QWtIJJQLXbsBwxY+JiZ7AN9Hnovk
CtzdqVE2QY0pjByNxGigMBoKnm9quMHj3GD6VtnJ3WQ3+THxyXm/UKlPDmGKWIyh4lawQFILxP6o
WdB2JG1JtpFP/dWeexO3ZVSa4YK7ACDh4galgtZphrKTbEoIpIXdET4Dj7In80oELUV8LOItDVuI
z3gZ4rb/Gm9k+FJHYZEcalgS194x9I2S4xcM+nLqdwuGukiGiLSoqPFqEW6haT5djGwl97c5bqmH
ksrWOhI7YKN1cngZzkXugOWe18lnXEmq9E7GWzG2Cjn844ONtO2ZgvI7AksCQ6xWT3HVGXuvAEGL
RGOjrRFvrre5qs1ru2Ett7wEPcOyLh5ZpcgMIzpOMOYQAOCOtwnYwt9jClTfu4iQ3PSpI6BtvG7F
j5amHJRhMkLJrE0NU3pfGzXcfbGwHGsMKbzMNLZR5JGb+b2+lGf8ivKz75lw2Vl3LkvOZdrUHPXF
J72JkB/j02ynANrw3Iw7E0V0ytn0/XEoBlTAcq9ZQj4HphGFK5yPQ+OC6+03P6PWLWsihRW0Cwyi
izTE+8WArPk7i5236HT8aFiiZbVEDnuieCoHPA2TrR+Fm+K6mGJ5c4sCiLkfLKgP8j+shXx+ExcR
slSdg7qlU+5QErSW/zoFZOc6C6fyOCRjcDeFmIgM04QZo4LMuljDRyj6Gxs9zxBrfo1isFLfwCRO
MC3Y5Id8QTaxShH5rzzAwiKVww01xWX4Mzkgo6tsVtcuMmPL9mAKlfrc89iUf/aPHQOuLKwIIsRv
5EtxTeyijfjqV4gCu3ml7EwbYTl0VcUW2xn/AffEZheSvGaBcw0q+wXFmQDv9SY+DqFqbGOhuyMh
WWnqBlcwt5uhKlFgkE0FG0IZkQL2d91MaMdG5o08DFX/Myd9cfjsUsFG3QRTiAGo6b3J/jzT4BDY
NXKvXN6tsvAqzxD3mrdmhnDUZ58cMHV8XEvKkLs0D7KzHvVvn9/pJkO2DiG4t0j8ECJ0yiGpSk42
hBl+vUrvnlG2TKinFxSBfLR3R3bzP2zExYvR/xFZUPLUwU2eByO3tnphNBdVAyramN686gUuWzMm
BC1cO14wYx6yUdc5rl8koEzCyHzc07IcNQ+IsuMq7Up7lz8igB+C9S2622yIvplmJJbqYXpEKaPf
yGYLUmeTB6V7kE3HV7477hTdylb+OHsWXoQyLTL3CEO1NsI8maFjfiZ0k+aiMNCXuzOMIanXldBO
yrQ+OkllJcqI+boL9Z0qeAySrSAZDfJsOVSWwS09epL9n2GKjne7kVc1BK+iudEie7sUMv5qpkF9
GEwvW/dZEzxyQ4lxAw6nL0jnXacmbCC9DuHKATb1YzbGnyk/jddywN0V2H5Egad19oibticj8Uz8
03BK00sl29lD/SPtci892hmp08Sqv/b6NA5fZ4DxKETBjjRd7cwy8uPw2SyiiUSxbOf+hKsIO4x/
i5N9erdFQSG4yvuULW5WUM51boClu5I3ps8bmByVzcAL9C1mEB8hnwONhXqIZt4G1VRsfaiyG5Ro
84XzLM/i6FaJnPL2s5vb0J+hykz8r9DOSqs/Qts0ugMDepOCCblPekXdYW2cX5R5mE6h2vo8t7FE
6NpC31Di7Z/7Hi/wmRXZt5Zb/EIu8i1tZdh5icLt+I+Lv9xrPVTmuqtd3AJICuLpUNnrEHzBNwVh
jnQgCVkDPtz5Ue8f9UI3H9gUs6cWEfCZ/kElf3hMvLI7ev6MALTeGW+dSW1EBEwxjFM8OsobdPD0
q2NzLwNOrlxcbppXReCCPg9d+941U3b57JFnf4TC6trgOzauP/vIUm0caoJ3Ud2Uu84DrGLZ+fzY
4+1456HRCZx5fhxUZ3osG6tn56mNJ9m0SyU86qxtQAWGbbU2+hdNH+oHOWiKvciYku2WTVZt3OBm
69sS6rfodCrwj+Rg7bAma7PgDKAX80oSXjdIeCHsHMUt+sAKYEsKzBfZmrVoupEhuLl2hzlJvsv+
5SBnYZhTrOc5MVlVqfmpADO1sgu2gK7udbcdv8gNDJv+FTFrUEiB9TNN1pai5j9RIUc8xp9fPM/U
SQTV5g0wvQwzWbXfLumvmXRk7m8S4WTlDZWLMDto29jzgHZ0DaLxOHOe4y6a3tx4m4moyZl/RYlu
k0zJf0YpUaX8ea3fUXOPlLe81q+/WEfhxs/gOSrTxs2Qzp3H2HzoijjGHbeHciCaM2Chhx6mOo6w
8zXqe1rOhLGaZpcY8oKugVQfzStj1PVjIIbDYOhvtL49yfnLjKLBxAeO3S5FyZIZ02bo8cBZeNRj
Aeql7DHNScaRHH5MvkdIvxfnjyUw0H30aVDilsOpGA798GOYjA8sSjHbnTC6ifXqvsfKVUPoroVW
OVCS/KsWAN73bNutdfzr0S6f77IPm5FzmevWUa4XZFcVK8NpRFHn38oWiWbczb2tHmrcwIaVDAH2
gouC3LD/HpYDelwU2Hw43OXkKEKVy+SJhPCvGfiuosTOzhyt2uQ8B+h0L6eyXYpOeda94zqpnOS5
qYTp0msrOfGfUXL4rxjZDJQ+OaMv/J5lXr28taHPfxgxquCUAj/SD//2lkWWQk37fJkk38hnvkJO
GLIcHWhnQgmyDIQ7k+qCSgiKYxfpIX7PyscBew5GkX0Iwt1nb+1WGr61InQJkENCMSZzMPw0Smvf
CCDUupvzF9UsbFDarXM/JREHH7VxFotLI+J7G7vWaQn3xyA/IlONpr2Ij8VBbQxSV22kb+QMORAE
Sr52xJ/pK6U/+KUijHPALQjHA705O3mLRYzb+0hDu0YLxkf0ZnYS4NSieNu/RywZD8mCGtCw8ZOm
vG0TowITEmf/1JT+87jUvwxArrZznLnQESid4n9dHQtDX1WqF99jaWoAMsJeavexvleGr8gXJK9+
0pfHXliYSIkbdVRI64zZqqLMscsHxwdTU2fOQZ/S01z21EI119pOUYL73IitWVljb1fYNl9YRy78
2o5v4uAi+8AD3VgJExGRSGDhmmASCS2b3EHs66zOqq3MHcgRGp8jv8J+zYEDSAokyQ3KV73ghrbj
SmJ3JZ26muCLDhFC5L4p4Bnj7xg5LJnYtp7/1zwkSBLcQppHn5Tekx04b/pUZ/94U4Hee9U8ZT31
CzBU3r5oimBlFSD2qHtFJzB62MG1k/s64ZkucwQ5+hgr17aG+/9/RGdlz00dt1hcds3touEzwl/q
e2AfrhYCYpbSP6IPUV3l8lecKvpyddL2odqwue+icJdrZXAJlbG4sKh2tn1SK0+GAY9EH0L/h4WT
t2b8MEYXlU6tUp9SMWcK5+CCFk9x8QfTASrt+0+wJT7mdJe/5si/4w14TsZu9KJxg7+CUdW26Hdg
8CmKAN3oUQRAN9cg10l7HvIf4ZiwNxMtH4GRaSXnsZnPL1OBeczvWNm/hJj+cIMK6NFz+4Omdfb3
RLfeC4SA0NzUwl1TqdW5M4YQbwBQGtRqzXcRWuXzvPLT7CeVOa/Bednp2z3KrtOWZzd2ExpKOtwV
68e4tr7mmht+K/sKA4dRK++x2h3OAeqMG5mOi7Q7SgPWl7gx3qO4N8EtadNB9RGWicRDEdezkjQG
TgpINMVPuUf+UImbY6A6JmxWym88sZCCbzSn2thhxVLUnsyXtgMLDfIbZcIiQFcxnTLEFcEdJptE
J2s+Rwr6vwy0nZVchGPbenZL6xxq5mNj+NHDAN3vljQ+7i2o+L8PIYY9lT91R9m0y3dfJ08WVDma
6ClSk9xRwvdwIKnpWkZzjWLXeMInZy/70ajjPph4bKLFxcQfcUFBrRBNtw910ftnebDd1EcU2vxo
VlMMw6fTMdf6HVKD2og27jiuBl75dir97rHh1nFqR5zkZFOf9Z6FHF4xQaLcgFnpH7WizLCgw0xH
DmIXRFLOstdyUE5Kej3AUkwpjr7ZsYMxq5Gv0oxBntM7D0o1JEfoFeE+rJLmxa7ZglR589y7+nBq
hHud0C8sxcG1/ejEDSPlUeHa93IgVxUw4h56FpqvN/E6FCKFiL6E+6Wdudr3pOicky/lDMU8xJvX
Zhurt/IqKJ7pN0Nc7AalK3Y9NNkTblLf2yjJ/sFx4CX0i/zZ7Ctt39rcOeJ49h9ro/i3gGrMukPe
k5nUnGSXmtjCQvP7Efk++EkPLKTZ+zD5U+NbNIB974JIfx4abFiDjC9EzHNrX7a5jvTHGF+QV4cr
YgzN/QzZHLCarr+ik/IdsYLhphQVH3k/Dvtua8Ret+iJWtOAesLQ3cfjM5r6EVY/egGyOnVfe9s+
yjcFE4WdcIoccp/jLMLqLL+oAoXgwk4q1NC4k628sryjG9mI44tBwBztAwIN43osQ3X/2YdZ4N+z
LENvVnKCDLNGGz8g1i//46w+p6QDIbgRcFIKyJ8zlrb4G/XUnblb+BfAkeHjUHjzzvJgzKhDyoIR
zyt+TA5fPfYDIEJidReSS2EBKyAhI6Nk8oL7RtsOJCRfrZ59R6gOOCV13iV0EbXqhZLUnKoUxYw0
wdGSG4RBmJGG4x9hsl+GdRmSD5Rrp7cKgKwMC7Tk42rj76s54mqyKcJK8OarGXjx1TfZw6eyAskD
49WmYLQbHUS0wOOxFVBCYcPrBrca9gXPvp6uZb+V9M15QlBonYSs8tt20jb6VBZHOTryZirUKh/s
aTTvbX8EFsPF9Ji6K6SvYCub5Uw9XHFr/yybQf8Tz9oK/AovyA+sDSJo9qqOUWOeg//H2nktN65r
6/qJWMUcbpVlSbblbN+wOjLnzKc/HyFP0+3Ze+21q84NC2EAVLslEsD4QxK+oKaGtINePg0Iq10j
yl0jFVgEL2WPeG3aZsMWOYngRbWjV0XS21srtckX5dFeNNdKMeyTHicXMajweriEudsfRO+fc8th
xpJ9umeVGJ/nRmb/tbHq9jaqs+5vc6vTJ2jHiaf4MXeTvsgdZ2yadhwtzUehhYss1+8lLec5YmmS
EDHzr5M+xbNRBCKC4a5iLULYb4pGYJUeMbq342ofNM0Z5m1wrSt1o6zEEDhBC6nz9WOnF8YOIden
ANVPZD6lmPQhckmtXBp4C9V5upOynN2/WysrEWM4hn1Sjw1G7MlBU+xXPLOQe5iGi0v0UdJHM15x
8pImer9JJ+kl32bt0lr+2dI75azH0j27Z3SR/AqZhByXJAHpJLf2JUoMFlEy6vbooFr6MuaZdWUX
5c+0M8JvUyH/p6BzVCBaRGH0m5+ioPxTmIL/TzH/2y3EhKBLT/xNWSJKaGFJXT7sWAD0L1na7+K0
Dh6aZMpAKUG+EO0izNUQGjBZPL3wctn5bhw+gFP7V5gzzSbC5Lb5FFa0EpsmH1npebaPmw4DavX9
n7PZjlyvxU0N0lyrXMK+2A8wIosG+A0ikSWqhl5LR5Hminm8XHqF3MLcK4QcBsn8/zpWfAxxIzEz
eXHpON93/pDzfUVv9/ExhqBut/AKrWVk2GAmHOdkhJ1+I0umfiNKYYUXihvpPUYtU0fbBNaicFR5
kY51vxWBqmisymIVm2V1mgf/t5NOd/OyWL+ZJ67TCCNbcc+PiS9t/5dJxfgYYN3l036aVAFJLFv+
50/raygOeJp0+RNcYr/+8z/+LmJS25T7rfjg87/5P0386f6payZrrVkJAfzWj56bPJSxLUR+T7Lx
0OW009+KKmQ4AB9JiXPlpMRX5bV7zgPyI5Nyn4jIVP/TcOw+/zXcLtLPwyszW4rJPobjQDIu8rCS
T17DIaY5YRsi7VsyDsEPsqRsY1GkRjPShk6IgeM2d9vo3iPt/JfQyKzeQ3sTPo4IHZTiV9R1S90K
4kct0/V1PEL9wIvVPgD8A36KW93DOJ29leXQsSNZ1Dzsf2XoQdGSJNua5dFCmdIa43TR8tZdqp2O
udiUBzHKFo0i1AB1nF7vRZhotzwDmx1JJWXaYtfSoMp6EKX5ouGBQM7Rfg+ZO74Ei6pra/kyscAC
kgXuTpFbwnjwnO8oDFcIo/xTDYFzZ+BXLfz+WmlcZ2QU0BCJQQwF6TDZQXZXLB6NexclMaByOHDr
k5gbApLxHYfykJF/o5EYPkABrh9K6Ulsu0Ull57EhjxDpfbPnmj4FPZ1jEAD8P379xix0NR1rXqQ
q2cxtZl69saRLHTvh6f/y8C/fib8wdSl3+PkKctNthRvJwwLpCWy/vqVeIch5smCrH0GhpYcHXvg
2zmxFfxc/xylKCc4te0z25f3KHksv8f1mIKCkwMELHtl78iucR927gsJJf97IwPZGrXORukUMvsw
It4nxG/D7Fcv29lbPw2Ej6nsK8QP7m3ffhH9IFk+Dwy9Aj2cacY2/S0GdqBgN4H2VI1Ge1VFLmbm
CCSBm1EgVhm8Mnv3SXyDpcD5Wede9ESKoFirdhed2C1h0fmXMUX/JKwpPsa005jaT6NTX2TJwaq1
caNmu0qX1A2LjgI3Ids4tEmrT/IJyLmX/MZ8smqvsYyUCxQUb+GUizzP3On79JKjJ/CCzby+bOUm
OWtjGG3HCB9kLZnEV8Hyojwuj8561CdfyL6PbiqrV0iCd+GPXN8LJJcUxOEyCPvhlmW/s2/Qld0k
2Ds9mrnzIiIUQ73JNJCaefNNSgftNpqYbmOOIRtWACRvqYn2zM8wJhh5reZyzTJdwmdyo8eKuxTd
4mLKGtn7RDqXIiQMn3sTY29AEeFJqzJzX7SevCPVMVwbjh6vbSusHqoBWxwf1N43hIdOWTntzyL2
8bou/86z4clqo/B1GJRyGYPsv/M0/jfrxMaspGnLjfhti0tq5j1Cs/zUrey7EaT1MUeBbS+zgFh4
HErU98OA6r9zI7Uc5X1HnjRDpR6O5kLo2oZhsw0UezxYgumLGl6+sZpQwgdz1K9JKysotQbeISwB
Rw5N/Vh6QCQjS+13IYpm95qt/EIgI7v1omhYZmq7hNpKeu/PUqYPKAB5UYNn7FT6s5flIm1sIt97
/4zL5IrHk41f6jTqa6zPqFCM/3POr3f8n+K8/JhYnlx8B2AdQ3TR5Tve5ojsVV2PujFV00iamz7D
5z7GDnTpFmO7DlhTr7sqoo5X2rZiE3gjgrvCQ7NL5mCxLCLlDqGuZKshtLrOybEgjPiNwz1nnUVa
u/cTP39UR+MEw6b6ZtgRAvPIVp1M+Ii3+D01C9ERJzxsh95szim+qMfcxPpczCRZ+R4UeIUeeW7s
6kJvN1VsaW+6vqoLQHxoxhTb3uSdA4nvkRNYJBTi4qeAxKe+Ym2zxBjXgjFiVp4/7e/io8DPT4Mq
EFOZT1YP2aiR1dil5OUl/OiQtl60eWBZP/VGVkXexlbA2an9Wi7tCsgPuHUcCfbj6Jp4BpDEho2M
4kzlFvd4kz3hCvkrNSPzh+JJp6KoeMIXOj+xVgOlMABxDWOHpYQn4ykVHnotBwXims4SP8jy2hg9
MPscYK0bUytec93fpklo/RhVCcqElY931ohqMfsoZRsqZfGAl/cvYwzdW8tPkDkOYXWoqvG98krO
nZ3SfnA9NV53RZVfq7IX71Vb8vad2TfsTM1gbaRq8GjkGjay/El+SKOLXWdHRnuaqYrT8V38PcCA
A1W1KlqqWmtyUNX715k/oIOp9+Y3g62vzSPziSx5szPGHjtEr7JefNJR+s5JTgJ62/W59uCYJ6EW
LCrA2ETPiKDa1PMpLDkJgG7/3vPHGBUyJgwxnohRjzZKbjRrUi3qK8fqK8HO6MrCXxZYeN7+7xFj
kKUHkPWlXyMctcAfFrOQFMNoD6vMjr8Jghgbm6lfBrgQm6iD16Skeg2UMekvEXHRHeTCz58LzOw3
HLE1rNh65U7SpPg9IjPPdZrbj9iPN9uo5tRUKXX33vbSH5ebNONr7Y/dg0Iyd1cBUtwijG4tjYk9
CMjvNtEs/86z4upca90Dudv8RVaQEuNwgrfpVFXg6y26NHKuE9s3HkoOeEV7phbWvpOUGgaJkb+g
WkAKiTXaUfQ6Lxl6fi+NAhikkHGJ920ne2kMIVdX93sxBjrZRu2k4oFtYn4j2WgKY2udPGZKr0Oa
zJDNPvMWXWd4WOJ/SmlUO0p+an5qC6MKO/Ycqbg5UYfvdb5KsoFHxUdqTCS+RNXsM//YNA8K1KRj
oY4c4qXJQ9PnEFamJsDMNXmXqTiHzFVRsiWcrBt4basvHbGcdWirY7KN0S28kLTI+0M8XarI6w+G
Ddvw0hiUybJQVHsvOuYQMeISJ3osMWTun8NBjtpIOnjd6tPcoujEkbNAcXFYBYViHHioGAdRmi9z
W+SHjxzckkc0yrRc/C1kbqsq95+Y2vAu44a+/1nD33wpseQq8DV8y+JEvsn1cyj14GtyTd+nSGFe
YFpjk2BAHyX4gwHxmlO5oiTapggT1NVR5HNFu7i8ewf80zt3fE0bO7fvrE3D1eI9Z0LaRf0el0ss
eWpbXs1tDfwhSO/SN3WS0J/bK2Xj9FJ0UdYXzfCFIh7IVb0f20lAmJPbTWWjYg1Nqo23pLSKxaUe
DH52rVhldt1/9Ig22Oiegkuhml2LMaGO/eSl0Yfluw4bNNZxl7lxq8Z/sa0uXMs1Uhd903S4sUWQ
h8EwPRuucStQ6/B9bxBQeg+tow5nDp8DbQuO6F9CS0Uyl+x14c26cQXwHP0cwzeMpRXiFj8LPV/0
nTny4qyAjjn4S4eYIM7CcVm1Q4T4PmhFgfPpgIYtxw7cLdxAkImicYYrGmrVL02vAEj5F4CjaJtn
mGcVcKHOGvoDe8SVnsfNNu0Bniq2md7B80nvImi32LZJJu+yJLuzoza9K8fvlek5t6JSdI5xVSRY
WliGiry+SnId6Lxvr7u8kaIlmfx7M9G6o5guANx5DR1uI2pigvmuMXD3ddFCOp8V/IW0/1x1sgnj
5+jhcpb2F70VKpRJ4jZXvlM6sG0FY71sjR94b8T72tPMhZPGykZo+zbYu1w0fw2v0rfIKuWLWfRX
lC5xzcmQu+gSOjfrYFsXpKfEy64HpLqMBgUj7cnYTFSdsq724iWpd+N771wNpuAqlY29pU5LP7dc
sH3qf4F7+h5rdfQSJJayHMZEPztKPeFWOQ5wS7u+Ul28gH2sBtGkMnV80Zr8EZfDbjEOffZ9KDHY
VGASL/KStEEc4OcjoOwtsACrah/iMW/WapMgJVJ5LaB1kg/Q9MlRTb0KPLjbRir56dJ5GcCheONW
w2W4UngdCUqYnInvJ7eqBJemSAuUnM0eGl+Gs2WZujtwOeNSVIHHKSfVUF5FrcHq+762Ockg0osU
5SHTWvSMZfXmEh3BMUzddrgKpk618Yt1WfX6OiAjICQUDFwSlrlVl1eiiiXEWZMd74xRUPIYWiPv
MXQXijYcT/iSlYu+G7PnNCyMrTP67brl/XHUuvJ36gOhEhcts+t9n7BtbFEZmNvjjwjRJnoRLsVW
U3bddTkWPJc+RoiOL9V5GCA6Dudh9K++xImQ+UaWCfJmkfTKqwsVYDt/lvnm86Riqku1Al2SVsh0
Tx/5P9/CmP61DUw2JE0b/OxAg1RSaT4kQ2ouG21Qdm0lGRysyOVGxf5mLcNeffACSd2nPAuWogpX
3z5JqvkiatgqmHdRKy/EyHoaLnug6D27OIsAyXVBLOnmcAxGA/3AnL9GIQ3lCcj6GsM+jBaHxL9t
pksE4Go16r6yElXRIULUsd3oNli9eYCvQL0m1Qq5bZrkcumRQSvrtMYEJUx3ok3MlP1zQ9Xy121H
1pR9RFQfEZkKlpd0qWNjxkZWqV9f6rnDW4h1tbOb86eVrBxBhGcnkT/lZCE5IyNwiU8lNzoWoXov
krMiwKvQz+OYHplSQ5WuoRgt2RuXRwFsRTd5kvTm9OOqLuyLeLfoVesW7URRvMSI4keggMaWYvCl
YwLTehH+Gtbo6au218N8A+oA5Ybau9I0D9PcKveGQ6OPQb4RRaC7w8GXFEj0iI9xoIYg6Qaq5zaz
behdg8QzAcUVw8RiPkPIpAgXGbTaAKESIOxtjT7m3NYj3Dj3zqX/Jq79y9hpvs4DgSEskr1IRW2V
bZuXZ8rrl1JWReprL+vJYizUf/X2U9s49f7nONHLgcV73Jd7zPf9GhegwZYhxD+dVQodkN6oV9ga
BOTZOa/Eez1awepGu3KqVmkF+6exMLf3m6RcTsFWqvpnoSoyB4vpoCi/B4tetX5jwdXc5oq+V/H1
fgrLrr+GufEjt4fqKcD77iCbA5pEU2eAC95eVuwYsie9sRlZpOQVay16U8fAti8xEQOYgpt+nDAB
fn7FkrJ8SkMJhKfcezy2p96wvtPR5L0Vta5KoXgb/b3vWPUjeB3RmqW1eXZRzWkG24FHi5SNpJXB
RkqD5kiCNjlgbIZDEonKOznI2NNotfaGzs7B0jr9t9a06xRt2u+Q6LF24tzpXjeaYF15d5NYHhbm
XnpMFTRIppoqIaICvgD+saiHg1qT0R3C9aU6KaiIUtdL1lUVaNvL6ZIndcOqHjoE4zoF5h7a0Xjq
Ndd6MCLTOaLrGCxtX7t3rMgEoaYU/objA5ahYq3lSuPvRFacK9Y69YJ9ZnQQDiSGnGWbshvLtah6
tdRiFdr9HnHagNJkHJTEze+Fd8k43JgQtL+ZDkuHoMjNxzDR+lXlaMaNn9c6fE/FuJKyxjsaPlj9
WtUzaFmFvawzq38uYvdXh3zuz8rLlrYzWTMoVrd189p86DqW1LY9wLsZsr04R3Fi9RYB2/6Mcml+
P6bqzm+QJxhtu4PmAGxWnMWIQSnOxFEJ7LZc+kWMc3tewfCuVevUDJ59mquZXSzcyKyPYyHpI7hG
4orQ89aRoXXL0k+7dZTJ9gLDsvLoevJPLfBw7utHTO9d9sNHUxQHU80xTo6LdWzxOcreOgHw4W5T
KSu9dpz+wLxrHK+CTk2jKce8cPwKWrnDFxfxBGvp2uabWRf9lV+N7jkjc3LdVTpoq0I6iya/dazd
CHVioXuSexYdVtw4K9Wr2G9PbeKSF2axiFxgcD15nXAyTFwlRVjeeEhvLxOZb3k5cJDp5b8qPGoX
jdmaj0qE1XZR1NG1hlbkPqwMNnA+57Mr3x6LFzu3Hg3bTn+3JeD3vRRC2URlcES/Qu45T0VLLDew
y1OM0D9XboglFacJSE8BLAYtNodasSfxMw2lXRK1Pl6k/4QyqybZ8UOgj8MiytxuE2T4MbV9mchQ
7IIlSiT3JhZtGJjI5VotlOFUk2NB6qwxtoBmNd66kbF0XY56Ib2e4VHpvyWEh91Aqn/GEyUlSvNi
WxVKs8KfrGAfjyutVdolJFgs78XxTaKYd7LFv3aO8JBZ+RRh6PZdzX/WY9qpLN3wBdl+4gmRFYDv
wS4R3Ud8GzgWfk4VS0OCqJBWtR/jCdUnxkPTBvyuJgFHZFK1E1+PYzLpP4qmSpOUFRLqS19xvDWU
yP5Oy8rhzpckjh0s4ySaQFc2B1urf/JFzBI0rVB3Mm2n2opYEYIKu1IDkhIVLxyKnaai8S+q4iKB
W0WhEWN5Mchpy/DGwpZhjkhLOKt6EfqXz6E29nM4ASSAlbaggc342lCk4rqCnbhsjSD47rnSXkYb
4gkahLnNWkPd8urznmMbSOsUIEZ2LuDgWu4XDr/4D/1SUZovQusU3SJjOZpusZo7PomvcqyqHdV8
69amtAG3iTNxGnxyGs3xskEoMGuuhEx1hUDXDgKkvBSMogo/nbsQvkXikQBqgfGh5ISMCtIuAPRx
Jt+qUzXHnXTt8jzhkYasytwrtANELyo2HNd+BItqlFTZlsNQLHnt7GTLo/pzKqSgbUXB8xLvPo1M
zt4WARsO01hlzWg/abpJbr1MQWvaQXkEpROu26AKXyvwEJ0Eu74PcU+3FHKftepqW1Ao5i4v0+jO
bDG7EyHsSvFoH62HVGVto2mqvQrIPTxrjqWtBs8YdqI61JB5GoiYJ1F19HrNc1e+z1S1uHf0iv8l
RXoa8X48hfi+L0TV1dtqJ6YsNf687zq2gWZ3RxPCAlhAuTmbcVIfks7GubFBVV5SwcKq0puBzMg6
7KSAk8wivdc153uOIMNLjF8D2tbNS4irPakmub7tpktjlEgw2vlhbtfTMmXtHKpQK4gVl7YP7Jso
28wtotTHIXKJBRzPuSMmJXKljvlL2qjDij92vVQ9xRrTRVwq2J+UHnB+PNqx8vD1YJsh5d0NG3Cp
xkIoASOUMhw8K3sUtUEJq/OfTeWkkCV14yVK1P4cqIYcsy8/BkmTE+GQ9/J1Er47WiOrd5cOqrsX
IrOz5qztjO6qSJAIEh1VluPsF5vA6WLL/xqcJ6Z6nYzfQp8Dd00+XAQBxMsMgFyZrFiSRkjVbCK7
+42nmnlQbcc4lFOpKkGsLj4VRVfQdebBJTu4y/TqJJo8Ccio0bGa8SMZe9+gSfaoAyAcE1L1TF41
8hOn+ua9aBjrxkOTElu6rk9YeODd1vsrvcyzhY7N6iFi844qxB8lrK3f2wDY/Kt3HuG5MZKN8gA6
9y9xXX7blnpA6pGA/xwqbjjHffk44oaeZrwgbNBfZW4lncSlcJAvUqR6wH4VWMnccan6PSvGKANg
+THiSxyvUzwu1dPcjNG4tSxxOuMJUZShBLwgL0jUDsVBlEJvzPE8nOqX4tyPGUK91EJDu4wRHXbM
AfFCFMVlUAN7F2TKrh5H5yZv9fIaJsPCh6OZrGNcDzdD0OHNPNnhiRBR8nvEPpFg1XZzRxU1l7Ht
NNPcLibJrTJdfulI2hJs1DSJ6BCzF23MqQWK1tYovxYWVolhUuW7qPTztTBSHCMpW1ZhIB+EMJ1j
JCtfis0HTYdB/5dBIsq1gL/w6/0fB3lGqZ9z0/5FHgWbAttBvYRsTo8F+RvWVZggm1ZxUuVeO5bo
2vDL85VXrXc28tiEP/2SB0cb4AOgIA6+i2QLQXH4HHe5FoEkVawKnZBk3Dcdli3d9Igsq0S/SZUG
+Tx1nGSM2lPjmfGTrOYuMHBH3Rp1OzwZjnkQAbWX+Ms4CZqbwh/Mo6xmCYvsqPiOXNEi5aZvpNml
9QDFZa90vXfP4/KXGGlMVEKjGOW7us1wbu1rA/3qqH3Tke0RERx2lWhd0gnTG52gzH8Ie+PigJEq
Qb9TVKxfiglEN6q4bak2HCyzk/2HJtJ3ol2EDRo+VsYE1ZNtBdRdg/uMa1qemO1LmJA0VqbZ/gxT
4+SFxSmm0OxebqIBYTm56NsVTmLQL8Sh8twoDpXFWfTcoQFovzgUzofUToiJdFJAhtdlVG/5qQzb
zCi1bRH75nPQaGuO+8dvkot6UwNh6yhLUn42/CRb+NUgfyMLhCBBhkJuo+poGIOIW4kRQ4O7O7/J
F5KTBeo2V4FluCiYmOojpArnUhUyXnP1ogylsetyDMe9aGH3VVhdtd19hbvXognt5NaMh/R2jNCz
BtP9GMXlcDW3a7gk7kQs/63ox/V/xF3aGlV7j+mSYoBCpgVrtzfA3ctQcTLePce5GmK6J6pOYPGm
nS7R5NvAl3upx2VyA5HaOrNgN/b5AEXKiBtYWjEnxxvDSYuVV8dNuBwzIIM4P+TbS10q1G9Shx8m
4hHWmQWXdU6w4O0L378VE8I2L66RTdqKPoUn0TrzCnebKfVWzvLx91ToY+NSaP8p/LtLtMitth77
Lrg4TYrvRuL32Z593Tfx/RiFG8JHm4jAUBT3bu7xKe6Suqit6sZ3sv+iHWgKkA/HKi/JC5F7CFR3
ehUrtyIncdl+i9RGDLFi76rjrdmS4l6Uk07DKPXdxmszZdl2ybCQLQyNYsOPH/0wR5kNGLswRC6R
i7kYIpuqvO5998q8EvuVAqvKVWta8sltlPqEIQlb06Dxf5R75O/qxfvLI4OFsAsB8GQLJ0iSA9Cf
KTMZ1OiQTI1e1CYHccHS+b0kqp+6Pw2fw03FHzd6BSTOH6QTCtW8xLCDlE6jw7GLl+bSRvTYJpYG
K2sSgfUSOAsi5hIu+jNXU05kzkXl0qLZCw9BlFsXhSokdaxrQUDwAaIeTKP5MXMSStSbV/ytmo2I
GL0+v7Kb5FrN0UhCLx/diimNgQraP9WJ/JYE43tVoO3mqkDIfQr+GJtOhlNyqqeonQYxJ51Qh+IC
RmOejUO8UgI3wyKA3+AGLzx1ERWkfmowaeZeH9L8SCI4AhI/es4GCYvvl6o69aDvFJt7dN/QHHDT
rWUX1ibwAuPRGl0yQGAwErV5bEvbegwd39yAJtL2cL/jc8D/3iKc8Bwp/EYHFME3r67QwamV5KRA
X0SRqe9XHrrGb3VfLWkxf+RDjWu9q6TnokvUva311mbMjX7f1VBCiiZ9Mzk4+GnW2a4zXfO1lBCn
sCA7oTUq54eq4SgM4Uzn8SMUoNMltNH1v4dqbn6Z1TfeQ6sptOnk91lzs/80a8xRFXsQkA7Z2B8t
xHx2rADuEFV10lUwtYkOcenlvD+i2tofE1NbK1UPU2ZqUr0IeuXX4hBNrpdB0q/E4L/NdRlos2vd
YYezRN0O2/l2MdhePBkNao8x/iZsGZvo2E6uxXOvMDgWvXmjRUc2Ee/BvZuHq9ZC7W76oUkgHwGO
xXpycKdfo2hM9a5fWDmbwLktEj9O0S0uoufLuE8x4OXbBX72frO3c1Xb5hNsKoJAs7WTksVjo8t3
l4sOWM+sx6Oo4QUhHSoteruAsoYWCGCjKsNW9KKcn90hMikmEy1xmiBkWiTSEvEOOQGBGD+Wf85W
MNsF0jXPJibImwFiergMBf4rY2O9qe2zHXXltsyK+jYu0a4IArt/GjS4uY5faD/Col7XIglo+ubK
NArvp+JixFrmqvEk+1mMOLss36aplWyNSG4PuebkB9IE5ba2TJgffYaBIVuNG3Ep4sHCebZN13Ob
l1v+TeZI9tYMEU/+0sG3SeX5yjb6YxIxQFQVJ773TdPdi5porwd/lwGpuUoi8+xDS6mWTeHt1ABw
T18gBjLWsc4uyCl2sJGDB0eVwv1omflS9DauVZzVsWbDXoYPgTQED+4gvSSBmQEMJT4c+PAYnZUb
0dkYdn9Qcz531OgVRmg+AM2mvb90gl6G4+PK8E0Z2uiqt1VNMs6iarUoCKPQdxa10g9eo0m4PSBj
tXHjeDwPnDusEMdFW5wj44WJSMIba+UHNHjGX5biLIEpwSlK/GChxJ37O27KmzxP1G9joReLDEGc
JxzTVPDn7nDH2rNfO3KpXWPBYSJnjspeaY/jVcc6e9c5rnXypjuHGhynNvLZH0okObU2t66RTNe3
haY3GNpx5Ku3gCb12tBPSaaHG2zf23Prh/HKrhrlsY4i9PbtpnizsvHRq8bml5unyPB6fNa6/xk5
UuAtJFm/HpTc/IY+KgsbNfKfQ3APyzxU1Dtx5ywB8SopibpqOBvTVjkrcyQ8eEHKVXMoa8e/NVqS
x1IXuSTMNe9VDzKTkxk46mlet8D3x52BU/JrImUyOjAZWitTWIo0mCwbxV1bps0N9GAWmVM7GC1r
laihvLemUb3Bt1oxn+uJ1KYpPniluNGWgrc2ZAheDUqnHjLfTF9MXIYnmpvltNlBaXNtKUhwIqqF
iAgdKc1eDAx8P6LImWlLwWabo8RcdnJh0IEtzMDPE4Uepbz1mz7mOwkcJC1kY5mFBv83E0REXNpp
1WQOnNbNHSLYm0bMHYNYionG/C/ThLCDD/D5b8VuwjQia9FZeGMAJYyeMuRERLvbmNa+Mt0O1XAs
QxB1rDHs9doH3WG/6mjJHYzi9qFLfMiusqwcRKelAh71bEPZCCgASm3tHq1LJCqmoaWe1De6mZ5E
p5dJ0g6FHGXJ8s66nHulutts3dIa1+IYrI95qMeuMuxFtZTUX0UbGdeipsXZQqr8hIWcbJ1HCLvi
gK0rGv+Y+zqSa5lJdr+wDJZfae0Xj0r46JJ98xadP9zUKNa9KXhHL+uqVO4UiAObSs+7o4IU4BXK
vPKWf2B9q9VjuCpZHjxrrffTSpL0xeJ4C4ccTpLQcF9ymDNW7cJW5XrVhjCiTG8IFlLmNKjgBcmG
9FJ2tBAAOnBga21KvCjuRtx3yKDlEqK8+ZWj6vpvSw2RNLTr70xqLJwml9bWaMpwo3N7k+Qca4sd
C0kJbCb6LNkVVagfxe5EdIg4C8WdS1wmNi/DmO581YDTN+1ixL6n7DH+Tn17X7cYkgiVMUuIkJW8
FDZ/bWzK0F5cgkT8HNmVfEEcKa2vUgiBNw2ahX/aXqgZ4g2Ip3K6O1lhaEjKXYVh9xpgn7qzW7Z2
TaEhF1iGwf04Dsc2cPJr0VQq2nuEr0/CGEEhHyt9eO/VfMfbtaqpHyw/MHBvipSnpMnaXWloHO3n
mvyUDoW8DnCr2Yrexuc83dL09kr0JkH+G3WI+lp05njeeKHm3WsRsrqB9OsyQ1Yl7DGy+0tN4SWO
lgR3k8nHWSUW7ciBtFeSk8RLcYw9V8UxtqVwN9ErjrE/VcUh91/GJiG/P3HI/SnYl1laT1NFU6+4
UYqN99bno1iJbx5SifSEyM4luAiswe9GO5HSU8LkW1RZzo0sF8GjVbLqmDT2bSdn6+eH3gZQkf7c
htYBQGxH0qXP7+R+suHotWc3yHHZ8ux0ZZD7ebZsK0KYX3f3dRlcYWsK1VDW9pZpVHewwuu7OPXD
jTtGCtxV2sTF1L1XOZCdg6jJhonAMoPilB9hmjW3ku0Obw+1GvdvvtQhdKhp5XZI4sNoZvinYwmC
ulVtPJh4AS0Ko3d+8TZC7WyIu3Rh5J71EMCxW0fpGB9Rt46Ok5qhPYw3Q2w16yQHotIJSzxRz30k
gi6b0jx0420U+/nSNNMzTuTNtRA57DKMkIeaZ7GoGqFT71NHipdCZC/F1vPsmuo6D3nDo7SYnyNn
oh7rmG7aHw6Xs9flOAEtFAHO8EZNWduGhaLV3CiKnGNxVCyKKSvDS9A8hyXjI6BjoI14Z7buw1x7
VnkwLt1MHg+iGsTZCkkh46HLUSCX2/zVCCL92Za1fOd4zm4Y7HuyklfC6UhYG4lSMA5bP2zK09ye
yABPHK0sP7ki5brsbtxSgrM28UzEBUaFfmzD7MpOsGLzw+kIZ9KvJKOjryzf1DZCVE5vkOqsBudH
YttwtdCewwoEWqJIDc2xYqg8krCbYkWnaPJRlPNsU7txtGK4vWA7oqF2juIQQU8cczuOVbW4/Bf7
pvJeF92NBoQPVaafQjUemlm8JjtTXDS/YwsC76I0w/uS1/9VpVpU/SQOjgq2amJEERjOTZmVEO4q
vdy1L6WTSjB8OvdMgkU58OZ56TLbPYMac88t8pobuK/GUrSJWMBBqHFmZroVbeKC3t6j59Q+ggVM
NPiydnbffA/x3YvkOpoy0dJvCv5TSqVjQUApG+xuG04l1GneS6Jt7gXLEyJGGVkHt2bjVY1lvebE
37otsTG4tXCJIK/dqizoaSOnTkchByevyPaiCRGQWuLFhUd3o8rXl4gpVsth2tnGWO3ntlwve8zC
eRpj7IezKmTosDwlmlFg8iCXyCVMdZJn6lXLRvZTm4gpREzhhQ+2iuKlaCuLrOoXl0gvs/XVPK/x
/yg7rx25kWVdPxEBenNb3nS1lbol3RAaSUPvPZ/+fIzqpeqlo4OzNwYgmJGZrOoRi8yM+I2B63aF
FJLasTU2lVR58EZ2jO1QZT98DPmSTrW+lnmG89RfRigDdiJDZF9HNCp3QMii86nr4q9epCuvlY1n
mxfnyHDDajpNegAcXu+Kl8qA5uoVGEZ4yItkk/OrqnT2acNxpZWme7UkEKV4o2bpqdQuPBy5ryTo
qbG2sixrhhCG/LzcU9JxnX295W4zpV9G3mY3utsjPOTXr3qQbSpkld5SzY2OjY/hcOfFizzUbJOB
ZhtTQtcLEbVpAaxuptjM78BXkzFGI3LV5BVyphL80C/jsZsipVIFe9PWh6MMuY5uLCDxiRWCpnTa
sxzMET7LarZjs1xJIFMRVbaNxcRagrYMuA67nuNB357NIenOH/tkcsQ2pCz04PhxfFR0qJyBEmnP
Q83Gd1E52ghkOwGWg0I60l4OeG4BdUtcQNxNr+4zIC3nP+IyQjPRDFpmSudtejtijaFY3s/A67Sz
kWAiJWd/a0pMKR1KuXJaJp63iUNuEJmnpAMOQ5P/yJu3P4+8Tc4tkLzrmcSapePW+7eYpjtYbRTj
7o+xKjonOjmssbLJEKvtIZlBVbO2zB86czAOOqvGO8vt3TvUCQt/V7YgljJcvtZWa4UoX9rDdMRx
0yITkE/Rr8xVY8T39C9Cp+Rdt8bKLvthzQsWjB/TM4BuWIzmPJzqenYvcNHcDbYWOb8jM9+UnhU/
zy32Q/5cqbu5YUW+LovgWWmMma+QJs8TBicPVQnXdBkrBy0Y7AN4ZWslTRyY3U3YA+5H4ZJn8Fg/
gMQwPlfW8MLmvH7Ql0XP0ict6YNh+aH1u09GLvPMyrn0/ZgCwDSGy42zcOM3IArzK5jVEV4NI+Rw
06uT5jKireHhk1T0d4nuBsfUae55/Oifa1XFOCeo7+sl6RTNZf74u69MnPgOewBoFyRpLR1H4k51
Cqp7LeqrEsydXLnodVLuR/KWsGRo3josyeuquLBZTY6GPZ3XkJw2UcCO+ij6TYO+KSOr/d7N47QN
bac+eVh3PCuD+kv6vWwReA5y+ymAuXnGkzDalgNkH1wszLWDCuF5dF00xePmQQ5YRzYPEmd7cr4q
c0nH75iMuE2oFDhZSJxgkIJga47x6ZdKQ5fHq+yWG5Sm49jHJFKBsQWZ9liiuzGEGBu2aqDvnXj0
UIZmFGrfy7ap4xbTY4jR6jcyaQiT5K1+lkvbyHMfurGbN9ZSIC164wwIxDxXpoezxBLy0O86ubqP
kA0hOXRLfbQO1B7PI4VS/u+xZJDVtck2ewWKtdjGgQIEM4oWS7LW+jpnxqcstaZ/6+qVDR3lu2q2
DqxTrX+GMKOm207t6zgESyrMdR8Nk9fEUPTZXdGE9al0gP5QhNXu5dplH0XryQ7z8Wl0wvYBmU3/
EGAwsx14In4jY76mqqq9cY/4h1Jx2Orp1vhNIR4XdXJBmu1L12J01SwHOZOD0yurLnWVkxhgSWg0
OxXFUSpjU62mO/nrQ4TIPVZxF/nj5f9d6VfDMYqGHxLCT0hFdcJKtXWZRMpWgnIwrWlc2VH22Vi8
7Osm2LhOml6iRUtZQlglAESb/AMKlaaz6a3hEeInGwK2ng7Q4GjYKxqoP1K2Ne6Ku2gcLEyKVbI0
WTt89ahV4S/5BV2Q6NSYPprTmdJ/bYzwpzYOyqOq1qhW1B2r+2U4SpnpxpmC6Iwiu/lq29Ma7ezh
K/kbcz+j37ST6UXYnPRa7T6ZlWLcQaKq1jIdGVueadh/XYpOiV50H+PZ5bLypZTcndFOt3VuMazB
Fq3lNa5oeHMtCk5ygFk6Yx/5LKZKY5wrhyRKcFH4PeBvk2bnOklG+bGCo4ebv0+SCznOTLm5Z0Wv
e/GbgqPjuYn76plF3K+0yJrvXefgaN5p6gOOHe7F46ZfN+yMvsdJ/5yqTfUJjnhyKquo38oEa/6h
+ACXgYAF+6jXsgPg+eYt79KdzLPCaNyo6Eycwxau+YyG40FcKdGwtikRxBalr/+yq6xWDrosj1Pc
VHfXkjF+nPg6Li9fdTnEjn/2AMKepBWornPXoIgV5jFrHS93ttMQ4AO1NGtZXWep/b3zVO0oMR5h
3oOr6+nFTNuthKZlmcR2lk32bODopSAAJV9SDpI+sLvp2UkU5STf9voXBEFxSBANNBAKSEPzs1Bm
isAPHn636rkIH6LK/ixkG2nhLXBtDdkcysgZ9Ad+cVWOxqveKFR+C31CT6Qwv0i6qqsrEOwUmO4k
l+XHnrbxTGQ/pdeihntosTC/ZrpKbB3u7RI48kKSkQO5xzZzkpesm4OzXYT9qgUVROpNYRfVFyj0
laSVpEOaACGql8TpLqYx8RKf1frFHuuQWiisEOmUYcm+RCgbETuuYAdFu5k9/LFkuFPE073XjHe3
68lHFjHlOwW92SEKs0cjIcs95OaMWHbifdISKz/GMe500lzkuO/QsSYzv/SaY+U+Nnp5kJYcPHPv
WHjmSYNa6T2y1PODtCzbaTHMqlldLZMtfYo2ftsBklya8sHTuLfML72bI9M9q4m67wt8MxbcOyDK
Olb3DtTyrTnG9RrrX5PlVmEjiNMoJ37aVC8gJhUIoGU43nQN8g0tLDGlamCm9lWGMYhXnIcFX8cL
/NFXHffR0dr8tYbznRbKazFZ8CNH64u0+mwuTobV62tpdl24OKaSfbuOXS4YjfUdsnr9fR/O5X2u
YIuJuFezbe0YiGOcYykYGiMC+xy8Mux2FlZWyK1F06PVRtNFp8hH/YiVDgQAchuAV3gI0IT+996U
VFFXK/9X04y098F/zJXB0tvnsYWhm1lv2dpmF/R000vjW+nFrWvzblI3EpbIra9bBkiM+z7ZaZi2
r6T3j2vcxgFwy9Ab7vXdH+MGtQGNrwz7LFScnrWyHc9Q+KZm32oUSYYlgX3Nv9yCH8Anemg3eyr8
8/IA7UK2xMgWCKOj7Bwf75DtYPnhZZizFqO691Y+qrW0KtVLENYYtyXSrRcIXe7Gcaz5y5DPd9ZS
bk1z7aWrmugtd71h69ZafFco2bRpXPNXv1ivubo5bLE3h2O0NMXYKI7r5yZ3rDsJGVDdLkFo3Euf
54bYAYnbTlN0b40C1rXDB212PPW1gMp/oeCcrjp9UF/LKiNzpmjmWnq7xrCW+yrc2UGtvVaqgaFp
4ygH6S3Dmbfw7M5343KpWUseAi/zHqUzSw5e2ruff39cD6uQR/opc70AXcShfOt+efqgvKaT3z+Q
UfpuLqL9s4UpY6y23UaaymRqsKZLEO+tVrw53fDLsRTnSDlb2ZZjam+cYqD0OJs5gtCdZrPcm8p+
FSJvy6YTP0KcFcnGBoG90bujQV4PqH8GkWjABONsRR10oSAe2Zssp47XYrrSkknzPI0CWam/iTnr
1bwVTGu9he1uk8RYPk+6RqTcWSAqJf6r9qKO3Vl3e8ktuBNuj3aRBusP2QM5lcNE9uDMynslLUNF
72Ivp4lS/TOBLrxeRUIfshMUt4DxXHWLbR4+mxYP3Sd1dM2nLsMMOdNVfVemDbhxu8nJ83uJc7y2
Myc9de2sXWR035UNjIJ1UINyXjvlhJhZ4VyuQ/MWOEzZUkeWsXJA8qrYeVZeYMrJp9mZ+w/qJd9H
ryVRE+KLjnLPJfbSjuVfyGtRDTL9oHWJ+yhDAtcIthFfES9fy3kMlsNCaDkMtYkv6nIV6ejc2V8s
KLe3kMS1kIXp1qcy9dZOcbWDMxDy51TzEw6dw0oL8AMK8/QkI7K4qnb8HoMTAIf5KVExcCG3nv9v
RoQZ7IQoY8NtuRr3rupsUkcD2HI9TmYUHS1Fe/mAdrme8kvYF7kRnK9oF4GxpHaPhJQJn0wpdjz2
00+2ARrNQvrpVxuR4i78X21hoZDe5N1n1qbAe3xy94iVaee6topdUMTZJ57Z75NsxGFb0//l1bDX
ykzFdJzd1TaozPluKLX3SbpiZWcLJsmVqY+cVrnLSFDfOPp/8vi1hf4vfH/8NbN6lSDPzy9QueOp
Vm/8sLReux5KtGkowS8dqWT+J5MnB0BxV5W1+831FGU1eUH5kve8LQDhoE6X+kjsu0NwwAbVeZAr
wQfCeyRo1VMMQPlUhtr3cpjqJ2E3p0sIQZVrSKy8ZdQSkpYMlZDeYU3VcCtLaMryf/IR90kYIjtJ
VOWS7OotRd/m3N/UnVjAXYNzEn2L09Y53nJfQ8lf2ubpLvDqU2H7+gAA0I6AfF61OfBWSw6YGe+1
tJ+/896NcF7v57soM/VHZ4DmKh1REoUQ/f3k2W0icku1aiB9wYzUx+kcYumXbEDdLIfIfKgnO3pr
2SloaFCt2qaIMT83+sd67o/COu0X6mmBMw9p7BeJ2FX1klLKuxce6pSgEwKduj5JZzUgBFBlprOT
iVHnRAf81gGLLoRYnr7u2cxQXJO5yHHkW8eLsVWL3R9NpETHa9r6N+U/ba0P8et7sDH0a+yKpxOY
JU+MH+00f8oViExOG4YXOUSR8qWqCmt/C7GMCi9ToiF4khcgZ9ADAFOhFh465Te7uMJQdlbXZqdk
MZSTeO8Uv2yfx9kwu+p2LjRvg8JK/CyHrOVhlyRxfHKW7I7EUuNgNUH7JI0p0NJzOFg/bnMmc/js
QO8I/01QSVgNYtKllNqbBtHwJdJTKgTQaxBEW0y6TKsE8NjxmFpcueChGpjZJh2Zv6U3nSrIJIaN
mgRlz1bsblnLZUAuCxeVlRF1Wqe3fqbGXbUYAo1VH6xaqzM/q040bEEJOHeqC5dHL4Jul4UtYMvI
v0czTt+kcT3t9LGDf9TVyYM9AyVbWnIo0sRYdR0VDmk6RuydYDiWK2nKLM3WH5UmcS4S6q2w27uV
C95+uYjSRjW2a8fJ7+bnWbPrF1etSN+U+rYL9GkvrpO5az36mTI8pXNSUWmcD+I66bfJeNJaClbS
rFK4evUiXfv/neSmcPWmpUx0m5RTdeZVpWvrCp19XHLBP4j7NApo0XHQ0xwQfI03tdc0L5C27Rkl
nD/HDk0fHWdUEtcBTgkvXWjJ2Dg2SQN5Nk9CxFuVjQpqr8ofgSi62xj9xR1sip6HL14piYthyF5Y
R6mBl3ha20fpsMOWeuKNf0T9Mdsp0DxXH3o+nPKtT0VDPtTPrP9c9vZZao1Zp+GOqpJtawWYgMM+
/XDFuxvZ534O7cdyQJ7UN5KdhC23iM+ZH45rgcGnU+xv7Aayw+9Jaq1jJppjUKfN8Z+TZJSbopol
kyKz0tap2o/n0AFAr40IvmJ7Qiq/TF7qhZ+X5ZlxMCi1PvUwjllTMQTZhZVGYfMfTx2MdYOZ8EOh
Rzy/9SLfGTCsXvve+zwoQfOTdzO5u25680YMfpO60c9lZGBSC/5pE+NX9H35YKpy3cEpeaE7WQKH
ySuzraWp4+vUJxgPVAC19TFHIs/G4iVr1P4kvXOPApAZBf5Feis1ODWe7j5Jp70vp7FF5rtOnlmL
H2WIWTXJfRijteUsl5+zRjvlPls2mSIfHnaqvq7M/GC6qfGt9JFTX0wpXav7lVBY/ly4OSouvmOc
OgX/qRjC7eb30GFqnZ8+Qx2yJn8d6uTqh6v+HhoP3ftVlX5YdPLsD1fN0f7V9aR8xsii2OltruzJ
SuJhDWpVD6PyFSyVccZW3cBocKi+ZklHVjcM03s0cbIXDIAeZPxtejgwDDX6v06v7fF9umFaqUyX
y/qeA9cqgRLeFJu8Hd81RkQ4xDM6FyPP9EVaje6bBkgWhkSVAWujG87S0dozJKWxaPGgnvgF9tJ+
H4gjH6oJLx8my5zfV/jjI3VcSTcBaLjrdzEzqH8zFf9VPM5U0yOzRV3vz9NkLIYVVrTmRvozTQnO
cjbr+vvZLfZhtnR7LpoC7+8rcLObys2n+8QPPGyYta20bgcLiPw9bNxym9rGxBOKsWCF+Q3JqVPB
nrSm8Mj9NN1/mBb7CHu4A5nmAVO45RXsj2jUeChN7KQpHYJax5D+Y8f1vZw37E28FIbRh/2qBN3I
9He3y8ol3OXa/4MOGRzxlBu9TDlnul9dlJQVUhnqJ2nJIVcLyqtLpxyaKeixSVPNzR8dualWF4kl
XPiApPILMlHUY9sCps1KJvcFViuTG6O2uFS9bodb/WuwC8pct/ZtDMxTpKXDuL5OVuqq2cHURjpm
saKV1QTySYuJz7KwyHL+lWojJOEhCxAJ5oqTwdepG2yvtdS/zuz9IjmZQ7+DbNtQpsMXRsxhrhYw
PtSsUM3Ck1P1mX4n3VczmWt/XUb3HRRr3MNSPQTqn8dsPCNMMwwym2eAWp699jui0lUhUVLGuD10
XeUDB1mGy0CdXOWxGOuVNQ6tvZPsuqk0qH0idbCTjDvo6KlbOU2kAnteEu+3QWlvMyjMnQLH3vp7
WikJMjUGZmWxx254bvXPt6ZIW0sz8yAx6gun5dYr0ta35tXfNQpBrefkUZDULHL3GWpr+uo+2/bQ
vGqZ0z3HbbUvzbh5JQ8fY53tfbn2qfbyRUyVP4POGf2EY0pNhMQVM5vAAJ0wjqySlt5yJOOi6EO/
l94ycXn2ORNLh6U3NzABCkO/u5Ne2CSvyCf2CIzRuUjQyxeLjcI7zrUyvItySQ026hrkNiM/2V6b
izDXu0bX0uOU5ntPGWmgQPlL34N/CnndeqTwK1f764WkZybLub56ZikxzHtcrU39u6e6T5NtG49V
7ZYbY0JXUppwkszHrLHcQ4wSzcpYmtKhpmoHt/+HNG5DsUJ9Bb7qnCQ0zhbmiTYeMxYZvgPQXv9s
D65/1q0SAUUjHoBHkASDmD5ihLzEUP08qlb5E/WXtQB5VCVXzmzuEH9ZADzpjHin07O5Q6LHeMvt
8Z/S0oyHVm3Lz8ukoWqbtT225YtVqhvfHYvvFVjltYaw27J4AJZHhXinsyf9pMZuuMK2x10UOBgy
2R05U9xc8P9tnmHqsKtElDKCWb4tqqE/9BOG8w0CSV1Ypm91r8TnOLbDjcRlegKDJndiHfHmZlFc
DscAGWoLuTVsbxEzc9L51fds+76v9FOsFhongP38QUsOWpRAb5f07e9eH1TZC1q9yWFeemVwYI0N
S4+RFi/kMI6hOL0q9QD/n5NrhK6wWSIfxwwApbd9quBEkinjI8malBKIrwGPhjzCvh7WVzLHX7pQ
HR/dys/8VQ06PTb0+CIxq6J0Afzl3JOX2zq+obKA+U+V8VosM1H5ZHF7vMVjnhgXiJIYAVOGvMUd
v9tMYIlmLNmDDrmuLDGTXRuwe0/zsUL9RZ1XzQJp+cuIxUbxycfH4jZCM1EC19NQQ9g3qy59jfbB
b2KoED4Tv/C3aBvpV3bpjR1qxcEPNWqno5BIJU7lfgIWk4f3sVn8jHp9/s7GFQJVWRWPRtArd0Gs
OGvqWPN3fxiOY1KO6C9j8GIYqberLaf+6urjSgYoIXbWZVSHZ1It6rMWxA+d7NlA2oDQrqruRfOr
7yJVAJm9YYmvZE9lTBnMN9GiaxcNg0F5TpxQ/6abgbct+9E7ImW+v/rYpwb1c8pOwxrJifRr1gHh
F2VmsoVmaXr/WnX2pc/M5kvTIiCRkd15QmIjAdNmwXLXO/scq9jFdJ5nXxWeyzFB47WY0V6k5PyS
j3q9UazE3oXLftREWuyxUkW1ubqk8dBuO8s6wGHuwrU3+vPFQUYEiiLcP+g2f226rb4beM18TgCL
Ikjsz3sAMMm3HCmpBBNu0qMpS2s0PyXMzRhS9/n2x+jlHqXC+qJAQF0PWf2gWiH+56PfeUA7eKhf
26bJXgwzrP5wA2DEQbHVcYJ7kFAzWsFluUCmxsoqUXR170169hgsbp9A1j65HT/ZVGvyayjR+/7g
DijE+WNORZJfZwJ0AlWd5UUfkwLEiUbZSvPWIc0IBTg0sjxtN5RN+BCzuFlhWwT1WKdQYGRAmaTp
VrhkK4k+3eFFYbxl5s+ZbMOrl2tb2w6sBjGgSEPuHfrkOCVATrDX2UvTUvv3WL7E/GVI1KhbnVzf
Zlicb9tB8eFeoS/gJpb5IjFkRWulcZ8lUg8uD9KCXaJVhI9a34d3cMHqkw3cDMmIcvpm2fGpjYdw
35hU+V6bAQUJXcX3FRDDtEfINkIDVlfXsxH3X8M6eUyzwPx3jKO1Hnr+D3/s0OdqQvNTpZTj1rdh
mhiOGa3zpsWj0yzvY9XGZYzSRLIKfKM5e07YvwStaR2GSi3Wfgkyej0AHx1A2z+lmd2/QP00Np7l
wPgLYaMMITohy6V8vMRXgw8X8kYeiOzA3eJGM6yFGCAdV6bBZDvbwBn5NfEOv2TeuEZJnddWk0G6
hPjunz+0a9WnrGAne4nJwSo9vLISbhC99B+82eJx2lnlKbTmb4GVTI9OX/LAdQdtF5J2usiI67Ca
HUuc5i5Ws4wb7Ejfx6aKZ7Ee9GenR6V6uR/lNpTbMzZZxyR64pDA/8+tCeasO2dN/iAjbnE31tRV
DLL3emdLx2BayXnSD16kncirB5dKX+wns0WddgSBRzlW74Yjef6TxOSQLL1/GzJQK7wDkc5SMaZc
rxb3Vw6LhnzUHTi9Vd+F/0DQ0XZlpJeLIk7wGdl5D38jErQxYs2f+mlhB+X2a7i0qEamzy60JOmT
8fr4w0QL+6UJB+WTM6UPObr+D9LlNEgd5DrqzDJcNam320PuAfjnWqoGjdVeRPmkd7Kz8OBmTrlR
RjKR74Ii81SHKCflGDYoeLFsYrUPNhVU4wuK/8b1gGAK/naKm93jQzEdpcNvVONyG+eGgGaNSj1d
x97mBm2xb3PrLAVUtVRJAzk+D56lIuuM8b7OWlAZquPwyDWBXRMeo1a/zH1frKQ5o818iDpsBqSZ
joA1lTHPAWlk2r1lg63xq7ZYyfqeZS7yNCl5wMmG+Hxt3hb4H9of9gfXU7hBuAbr1hnLqORODmYa
Tc3KHSsKQW2L4Jm0pWvmjUSls3fNbRU75t7TUshyuP6dxW4rjGAsgfaJV9IcHHiAiJY7x/7kzuOM
sXdi3sd5GRirAkcVgEq8byQYxPTU7ObvgVYUl6tp9khqhz1Q6TuYuDlP4SIlPC21BDmLpZYg7eup
RGvRBwa3P+6XOTqlus07UzkOQxAWPO9yTD5fa5RD9o5fett0aeLCnG78KauOEz/iVwzi86VONV+k
2Td40YGWei5dRCG8Bk/QZdJk1xV13fCbDIJmjxb68gEhonDHAqTzzgMOhO1IlV/0BuXYddTUFkyA
7k2QdcpglZs+8rtDD+sM1Rf/vXnrLWq9OwAODdZ5UvEymLzaPsjCLtLv0FTRH67LumHQgjU/wHov
a7j3hZzTH6y661YyoV+Wg9LB1NhKDH5Oy+oPHECwLuekhkVWFcjUsPo++CRyV46sGF2eSg/TdM7t
mgdZ31CNxb0cp8BuY2VTshczc1MfXPIj4BEMsTOn/oH/QhFsHTUNmNpHh4W/jEHo8hHyLfJ/ayi0
j9cPMQqy5Y6Fpbl8TfnCt1nXL4oxKA/LH/wuy+vfIaOC3rYowIbm9S+X6ZTGooNnNU+p2R1jiEi8
sBcZPFHEE8k7/BhWCZS3uwKe/X/08ZaBbO6VTaS4w9oAy3KInM4gm1oqiIJFaQAFzVDKY7PgIm9N
+efKO8e89gpO8taU3ttgm1fom+u73zqvctDoaHa+ZWKvYVjJrhxm/x9wjKzngBFBJIc/VNtmc48y
bXTUKzc+Ft1Q3euhi1dBbHqfgtYBKo173VH3U7DQNsxxM3Hji0BHfVtNeMKlyUXQotIrzXnBXgQO
vbfBVqA+QZzE9ruxHhBsr5/YJn6TXU9LpgLQRpAd7aGsvg72iToe7zYUQIeNhEq8N1eGHdtHXUnd
rdY5fbGH34UJbkbZm037xBwf7uBU41sjN5bcBemwQbI2fr8NcLZxKTzl84fbWAEFzKaMaVodbEO1
gHsO+j4LN1blJIdkAgvPa1xHVov1C9Jh88BDs9JB06CWhCBed1eb+gW0Q7uLQOhfdzNqlAIFJJcO
xdSv/MO1HedddA9WnIQuKMtrTCbCTTpH0/dsEbAQKYvJ6N6mDlCptIBUN09ZUL3lY1ydr3IYTg0S
bWn6ipYeEYdTAewgNAO4u3U3mVKqK0EM/AkeAHmEHo/bGfPWHVAhjerq0IYFqHC/xpYk0xV126Ng
95w0vvrsQNjV3B7vkKU1lDzBFENHya8ALrJuw7pb8aRWjgFFkOcoN5375Xo5VvQbZxhw9NjgnQDA
LXHURzYHcMa0/pMcoMDu+lj1HqXlmJa+UmJXPUkzmFRra7aVv5VmXlfdaTZmfsNeOHzSm6bZxUNj
nnRM4R5Y/wbrMSTTDTQsAeNMTA4AFvVtEanDWtO0+KGJbdxWWGYOxz7q3iR2GxwoSnef1bzNLZt3
+pA8AKseT9dJ5Ae0uwTbO0EV9eNongpLCa6sMYEHSfMKMmrsj73Nfze7pVmimbzODae8S3wtmV+p
Z2pbFO541ys+uRV0dxY1I9/ZlYvm0u3QLQJNCRibHYCynncXvYpaU+KXU3NQ7Yt1/yEiYZkl11Qn
+DraQHEDMjN4oCzxL1FoexcsqnQcTCrq4tIjwVRRGFQnSGFACjsb5dyq/JwY3kbhsAFCpAC76b3L
7TrSa6osXXkjo0PG2A+XktPKb6tV6JAhlqbMncrmYCtGszcnD0ad0yALSR3BNtvs2Fi2v6kXoyV/
AL8zoLBw0s2WPds0Rtdn/fUBnrbdmn+o7l5++XJQE2/gZ1GOu+t7LPKCjscr1dsozN/eZfTZBlmX
0tSyNZjc/NAtICU5QKok+TM/pXnXPieVUyC2r8PPXgYkVOzuqq53KYnO4bGaLOXZattkyQVlPwJF
f5zB971aRR7vC4Sz09xz90rUNpeYffB2Sm0THIZlL8op/Xe76U7X57Qe44mchc3PBicW2LtcI2zV
xafeaB66lB/XkKjUHmwF23sHVawqibEqVrEOTr0OfKjlQiGrU/eUUZDYd4OvPsHFa/Fu9bJvgxFd
ZAfVomFRmORFLB1cGJjBr+rQNlslCfjbnGy6uLo3HAJzru9m4DlzV++mNjNYE4MWXwom1zNpSscf
sdK3FbSv+Ae6dVRK7fMvv1xB5lFUpn277O3aQ8nH+mZ6uHXKZTR1UE9O828ZYGycLY7H3eJuPPde
u8+mAR3c/4r3wch6UoYUfrbIDWafnDiILmaf9seZDDVLQkosEpNDwX7wImdp7BlYDg5fpfVh3G2I
MlBNTdQKbZQ/LnO7lhV4zsbW+4K8HR986/ijqU2tse4cpdzcOtRgiNZmkpkbqhI+SIAIHXV8hNC8
0FEt0D3zJB1yUGEpIIQvRwlYy0A54wlTnCvkst3JXsPT7teWyga6wH4coMCionPT6JCz/7dQh3Qj
+/cu/XGbd5tC6jtalyGYVLsq12bBvR40aIYudL6A5O+T6RxjJUHzdYaqF1lmftZi/7u0JB7qqrrT
kffbSEwOc5a2a2AiE0BWriOxDN6gXBpLvmDluIAUpp1l+e4JFkF99ktKwfrMZoBtnXkvPlceYB4s
RZJhZ0kPafvobtZVAKvnzsLupIrvzZIUwBVfnKv/jmPHanZh2ae6PsCA9tsrMlnznfmQ6ZiwSC+l
3OJe95TrzHjh8Ef9RYssY9OXhbvBr6u/t22rv0ftcrg3Y/OX41r5QULmEr92LsPSclvaWnAdeZvY
s8A5qGP5Ra6g+fy3kkk+pb+Nnc3J5nYNpXvFOoUV/bKHWk9KiUCIgWVxbqEXkjf+QZs0MCCF2pB+
Ndy1YTzJQrIvzDUb4ORFtgw+N6W0/F5xV6YWmPwvHvW2WgdoDkN2GUbvekodH40tiV5Pm1jXt6pX
o2h8G0WZsTmz9JwORm8U6xsMvcv1fpdjq7A2MkAOtw49x1wpLKtLG3YvvQbfTsqKQwvkVTiraqhf
pdNuca0yvDsl0q5xKQZKIfF3XEJtPaLwWgJpu5Vqe9a9DlQd3MAy//4Wn3qqKUB1xu0tJkN0NGoA
9yhfb3HPJUGEc4nG72rBx6IzryOblidfbQ+f5Kx2x0upOebZnBVj66fjjEpp+mqSRfy5DF3APh+G
Dn5inYFovg9Fg+y1LAxbhgYgq3f8Msr+FcO9uNKKO8GaCSINPs1+dCr78t8hU2GJIMgziVuqdx11
C/2eeAOpLSGZOKfYqYR1X26nETjqalLG6jiq6v3NAgWg8XgRBTGJeYldHTtr4m6mTnydJadyqKqo
Po7+cF8vmmK3eII9xhke4Eap9VRd+UUf3s/sujatUXYfg+7S4ypmeIj69Od1NEI7i4vyIszlt/C5
GeEBIboPoxRBUZmwHFov/aKxDD7c4rGf9btyyQqMXVBc5rYE3aQU66khvb6RmJfEi+knUIV1Y1UR
qgAMvAazmhfOqpgQNVWZFOh5muylXw5DANId4g166vByL7eO99lm5R3ywYd6E6yTKEgu5JuTS9mH
I5Xf3+3YxWQMgkSxar0yuUjHaIUwFOS07/JFTguG1nVivQya8iRvN/ryK0K64OincIKul3TlVGmW
v/O/Phbdhzor6lNPIfo8qXN27qYwO0tTziTGEgU9qL+NwTuD/LnRgnvmAtFoME5Ob1fQXc1F3t3M
KXbZCJbPg3ZW+6a7L1I4jkOWJv80wEvdxo9+Wrlno+Gjlk/USZojidx8b+uF/ily0p8yws79c6ln
yRekyFGiYQ0kOY9x0atCFgefLvbU+n831aUJCuO91zPc98GGXfdHlEJ1fsORq8dbDdT5yUUMa1/m
5QA8L6XKFhnBN3VwLpZFSjpqlbWN3tiPNtFG/MPz8lOFYfl26lLvTp8qgALX6zVGXa57FaCqmy67
qRgNXZHalRgbqgodh2WnOS5jlIr2VZd3GdjUoAQklv8f0s5ruW0la9tXhCrkcMpMiqSo6HCC8va2
kXPG1X8PGrKh0WxPzf/PCQrdvbpBUSSBXusNIkbMIX2EVfostmpQnlzHTuVLG2qS6gpEoLRTp91P
4BbsjaazAf3DbeQG9lughtzoQVaH7zzkv4WIODmr1EvQJsAAjVZfiT5xCNmtJnWb3olWMKrQT6vY
3NY1tLoeTNW5CQKeN7L6iB0Mpi6/u0SEGMSYJKEs/pjwzLNLHEPfjD15hrXeoPypK/1DPrFu+qqZ
DBPAVEId/wr9SF0HllfcihovzU5G+MBtKmxLgsBae3FgfyGFisie5/4ArbfxouGcjlKJUzfEVD8r
+0vTFigYChZriFZXkKfV9KX71ScCxUHq1Fcxd2G8znPnZRKEUKaV5THn0wa7bC1wGAKx0UXFG/5T
9LFjsHh6hz8HmmOBdCxNcSa/j3qH7FjC0L5b1hHXCKKJpN6p49YRRbMePP+RHYvJboM/uJH9dUQS
8E60lr8DlO14gtP8PdDPgapmr1XRBjc9rT4loZ19isiXHz0AMxsQttkns+olkLgpBOmp2RhVuFLZ
l1xF0/IvPByFlNcsaYUmK1J4RmDshVaTMhhYRpTmI7/h0r2bJz9Fdwubcdf/jkKW6F2U0oXvosya
LHDgOMNnboAXMMlvazWa91PoP81rqb28yzUXs6JCS54zjFk3euKH+9opEhTIXP8UJJkNoJzRtims
BwcTRjHoTV2xXb/aFjmcvPhRA7PYZ1Ha7RuY4M+VPnqrdlIuH3ofzZlQ+QxZPd+OY+GfM8ULgIzV
vFFmP3yDtjCHIhWAYmiU6g9DqwMDbSqXB7XpYcwO23hVTHUv2JqAqX3Ec4cYn1Y7RSk4++mhs4iz
avuQRb6/7Tvn7Wz8fbaMLmdIFHUPPaj27X8Rlw2gILgN791Ez9VPdh+uqQoNYBnBfstIQKxD9Iy+
tEryOOPknWI/Wn37M+2qr6WEGZvquza4Cs++5ei945sNjRRrgADdQtbJJLlY6clk01tjzrEqW2C8
9435NBeZW3bIht7UqIZG1blxmuoFeaEdT/YYd3Z6s2/1Ut3ZwOO+TKClunC85wBt6otZuhS7pn45
HrmrD0UBnDbrjhq2KQ/jkJ7VrDBeNTuQzyiyTwLDGnn3IesO6JqCDp6a2HzCepEybS+Ch6KjSmvi
2CJGvbx/TFu/uYlBXd01/ONfqzbDrsr2n5GVls96O9gZTwLtsW8tbkSpI59NTR8bSuSgfceylIp6
k0FeGv72or7cerJ8yMpU3dUabL7YwVILApiyCiIreTYVo38s0mQlBoU0DjSYb4ZHhlV0KQ64w3L0
2IHr3q7Nq+JzwtbNLtvhKzhcHiVc1bgjN1LdV/3Adst2vZ0G0WQ7E3D6mCQzydSnRUtE0HNyo6Xk
/ltfhMTYLkUI8fReMEQEGm3SraM21rDPMUDKTQcxz41dnmEorBrs0rEx3WRdZTxrpiLddUacY0ph
GM9pWY035AIPoiUFdGE+nQXN+CR65CR8lnECBTTOkKoglmKZfnYSaykt6cgS38CdaIor1X4A3Qkr
OyqKYWrK24Fy8WLSFOHpmbDhAjuXJfG4g+5WnoFR2QinTepAeOdO9eJpvLdLVMKnThEUSnBkdvLU
Fp1qE77FzHOWyDQ2SfSM0R5vvegubtW2puLN6ejxeQQUqBzVNg8PupTSFCPi4KSG7hwUXbUOMsV5
v2jGOzgeGIyLUyjJMPuUFh/tMCmPH4ffRc6nXWBJ3B6HYTW33U4b79BqGKS1OHUL7C8w8Tqmxm/b
S61LM3+TxSVgt0pFUW8qeVFlzf3ZSFO0xWGOFKdlC3FNr8ZwJYg2og/NU7vaIV3wixDhweKeMWiN
FI4He4i+CqTYB+EQtZIHMThjy5bR3wML/GwZ9BN7OMRh+nW2khQLizhHUjF1SWo+B6hZgQ/isV9u
0P8kfyZFW7uK+e5UzUXrFf1erj3jHqZaSvIpv84RqhV5Oyzfh/USYiuFfr8shdrBGpjFxhgTtvS9
Gpx0cgwrZ5DaZ6uz4luYjUcxKLqaPtvajlk9FOHYPjueiUyMA7FKDA5d0m8z9At2TS9311aFeKab
k3yYE/lbUerGPzW7An0lmTCdGfHZ6wNoP2uvT6174bLSOsBiunxwEApDH0zYr3hOjs6i6qiHOUQM
rJyk6U5vNhCD5SvHFjNjoToWRiTUMy+y16KpmVG/CTOvnEflNr65Zqc8ZIGkPuj5xL2xfuk7uz4i
D5MUo976yBxN+s6i2Y71gBEfxNAOsj8620hB++lWSEHPoQP0F4D4w2fbR6pTUwyXXCRhH1acwvBA
Gj4vwtK5ggiQFpp831BZTzqpuOiGZjxh6xVBsqZ6JGgWbYMwJiox86A3sSlMu3vNm7y8iAARDwYQ
AO1Ey0DCQL86Y3dBktl4El3KQOLEUfxVlbG0P+Es+G4PN6iEOpp6qOi4ExJDHHRZsY5NFPxYusQZ
ekebSm/ci2iJNXKutDasiX0xrSYGcN+zjkYl/S26RNjv6dpAYn6+MKLImZKXM4wZ4ScT/UI4oQKQ
POOQFzSznEfFeVA/vUMmLwDnaII6I2iDgr5bJvt57oJ1jhIKsDkfDCBSZH2j9Bwoo3KX5Q6KJPGU
Flacu2jqEuPCC9TJRnDwos2gbBc7o/yLW4ZyNxfLXLt8/tBsNEik82jRpc+NZkXHuNfUh6qBhZNP
YHhRW8wLPl2VFfxLs4S3I0qNIliMilJjOQWLuagRuo+yggUy4DYAFhTUUG0Igq9TCgXmRahf5KpX
hs1g1ilPx17BDp4RCbH7YTXPSSp3jQquItIu85yEJ6u1n5SIAB/zIHsSGaSobSDoxFG4m3nVS1vk
okSMOEvNoVyz6wreAkVbTBTDS+YKGjWAN5E6MmOys7lNMWiWHxJyRK5s2GdXsdMTYlG7SAgWdY78
OFF6D5qQJdIN3NXmeWixHQHunURqRyRz4qrW4EfmzWFJ9xRh/9bnGyHbTsWcPl2N3xwkfWpXv8cb
xaS9rPGxPfMcE0TETN/RdrnBA1Je269ug8+sOPhkw6+SZFvXQfXvK10pT1jToYOaAH+7DhitbG2F
/LQIFn3irMpIrgb9fpkuzuZ1K8Rb2CqWu6ggqQhihYuJS6NO9to6zX3SyToek1WeaxjVGV5Owi/O
7vhvZXfibDkUruO/DX+IKc2SEa9VolM7iSxOKywhWoBJmlrFZ3FvWm5QTW09ybKXHd85I4vRaUAj
iXN8A1lPwO3fAzjD/ZqxLCUBihAzxH0R3YHsUKoAB7tMcXEljwJ8l5v4ZSzQiCKPdrUatPjHWFYf
saJbK62vYAyXHqcM7bOILCryg9GYPIgWSJxPSZ+X8zwMRdAJR0bmTgxiANWhrINmo1i1MXxrY7eI
CohRqUDA3plwUaKp6qhDRzqKu5l4QUGB4JVasjucmuLlliOqy749ovkUpGf4TiCNkGML7xpXg2qQ
uOOvDrvq/3KhFe7eBSmuHN7N7TnScbnjrrFCC8lxycXaUlP9XNS9ftZjjPkCijjZ1FIkhT8L/PSv
UxGjgr9HN7oOtqK5TB6qPGhXS6cTFmvABt6d6JpHl2hJBuonOQof/701kKR0sF87+5bcIh7ntvPZ
0qdXJXwmK8YoOkzxevtjoJist3cU+HAwmlbqEBo5DlI1oNbfICxlGEefJP+ALESEL4NhdvPh96ir
cBujRsVAKAJBgt7BSD/zA6FVO8RCK1gtmf9km3+pWag8CHhurjTpToa5uRFj4uDk3+UpQDTQhn0L
EPGe0r6YPtneejNxxFfLX13jxbLRmwRfuOntAGWL6PHyVohAe/rLxNmo2isVfYPT0j/PWNpK521K
L4keO9NWhoMztMWxTseHVpq4b1p1jYcy+RwnOAMGiuecLcurz3adldtsxMsyR4isRRtnreE7fslt
w3hsB/MJAWfrC6VWD0zMaB87+P6fMKhaVeNofUmypt8nVErAHRBmgqtzUsxumkRRTnCkMamfwoJM
+ZoZqE+id0siU0XpSMRD5QxRWoy6C/Y5m8EAA966wd1MrXl32vSOv84lxHJE5wytA98cvg+de3kA
6rdRJ0sHTcdIsIOHsNOmorkk1z9tWXXvFb+0HskRXWynKR8qC7XTi2cHLkyaxDyPCegG4F4w5Ic+
fKqC1F5pjpxtMUYc05OMt/BuRie07kD1q9c+yepqgFj5KbSiEKUi3GxJuGqftLqwdw1IVVLXNL1O
61amgjtQFxqU1Li5b4dQm3j3pHT9xsZ6KkQIDHs5GyN3bxXlvF+DQ3oBQa9VVZQll9O9bdto4b1j
xd4hpHRzUnzbuAO/F+1dsOITy6TcIL5pvSDQUaO4bEpww1JjAzHa4FmkJXtaKGS/kHDBEUycikNY
qQV7JDfYLH1iTmA52qoo7GbtYhR96yJFvbb8Ei1oWXHWya6/6fCQZG//C0bbKoV67RCpFl0LZFYa
wuBdLNrA+rEAf3AQ+nNehmOy4w/nRbBuCCZlO73BZWdAah7X+taUN2I8KFwgkb7184PGnWjGY5hs
k6HEgXWBgwjwh4Oi3hqMd7MVTXGYY4bGzyZo4LfarPSWRA5gEt9U1+4E34gLwNIhe2ghUCoO6ac4
deXb0mEAXRmKViKjgRyqUDxF4GFc+648zPP0SRMVoKO5U/22gVNDU/QlelzcRZb0JLrEVPiGXxM9
RJYo8UCN+7b02iFDvxuHptqJZqOCsy5aFBhE066UFy1xg5toOY8ILuuvkVs0t0RpnkqjkV7DqndO
Yj3EUlAr8xHVj7qHsWrl79NJlnnzSf9vPf8hxuuq+nNADm20PTT4w+LVBAC41aDLn2OjS892FIAP
A4z1Utn+985Bxl+Du4wSePFXk1IWHzXXw9aohU7ojerBrRoUgDOpWutoM3/L+WT7RdT8CEr3a2mn
zVVrQF0PNpvw0FaTby6Mb8ydNONeMtlFyYEFaAQjwG+yZ7644OdRuGrRo7An850yTr8Ngb7pgZJ9
MqkuHgwwsvsCtYcvunETC5aSbG31Me2OqHX3L6EPuW26UC5rHuonZYMHYtE/mA6QbAeJqOfI64+1
qZkH3zer1RD3bGWrBrRPI+lb8e8Unwnx32XTvUvDRr/M/+vps2IEXYNQXq8elr7Sj7ytPlCFl8Vy
5e/ljXGk0OMGx9l/aKk1hh0sL3tU9qJyuPTPZcZptBtItIpRr9HvgV1lm8qT88sQ+/02jDP92cqw
85PV0Ps7IcPID5L+c6zim5c7zRdN1eV1ysPTA7UKkM98RU6NqUfrSFPUe91wk5Xf6vazB7pnGzpj
ck6KJDgjdiNtbdlSnzO7oApcFNYPb4OMUfKC2snVmZKG7pRNHGt0qwKSi1u7jskhunaizCMoqtO2
RGQziaFMQctE8kQtXMpC30+yPktpbnDM6Fj3Mqwlym5LrS0fc0pZS5wYWWJEEwPYX8W8pcInRlIK
cisAD1+6vvbWAnwhYBgJX6HNYKc+31EDdl2a5fiFozx3EjECzVFEMhhNM7qJrj6oqstAUg7HPAsz
Fe43B24/Hn4QebSXdKW4ppmctn9LoaR+1RK13WKp6MPGGrSbOOTwNi9qku5LJOTmLtEfW8Op4Anv
HExq2qLL1DFSxnsC6bJpuhgonKjeiyX5KcM8BB6a17uWvcrtbktGvL4gcJXchknXvxvcateSa103
QZ/cloF/jRWDsgY40MWcZS3ClDaFrihF4xmRxYkzYv6dTeo5naTniMpJ7T712/aoVX1xi2yS7jHK
g4+ypTy1XemcSqdS05VVOJAaqt5yt3It/zoVAXOvCJhja5KhFEjDdiM6RVDhuqWxxgo8O8bIvtR+
BHxPKQz3nNtP8KqcC+5ozqX38MrdaJO46qBw00+tHLeIsi+6w6gVn0WgQ3EaCMa0QF/ad15ZBxjv
TXHx0AVbQ+NNEjEjREruX2l/koxU3pVQWqeHlO5L2gZog4bJ9x45LDTB0+RmoQeBH6knHmPmCAGe
My3lfUQOJnilAYP3rTb4HFh6MylqOxese7tX20GTgW5u9GiHK+jb2bUTfHZbY9gUTt8cxaihakc+
W8VTEzfyrdHDz1kWBJ9x6VL2uWVD3TYwYnwTZFSCu86qvPuyUKOzXfb2Rmcn/K0FaycEmSSobuyK
fXie/H5shTde2QTAdUPryh+Nr1LofWo6sLDKxECWjejDWC3V1vU/zcObo9spPIvjAGhlV1/37msv
sMnf9dnVVJPsKvrF2b8OeonjAwuaQqYBZHPsYz3NWqZ2VaIc+j7+YqUo0XRKjpw76AhnwkT4Woit
1XSGaCrMvMp3Nh8GRHDQZc0eK6RotcxYVpn+vnOU/Fh6+EC0Cknm+HEs6/yIglq2yUs3O+LciEhm
FI33fpWq+7HKw7t8aOu7SM6bfY8vOJqHiODK/CUvcojFtj203bc8TC/YkExysq8F5hreqjSi+zyV
vW8Y06krEwT8c6vDbwGbzJ64XLWqq9zPh0pW7/GVGzaS2uibDwMRCHAoFeRTAsnRTMhlU7QdbrUO
/N7c57WudrZRYUXhVL235BGbgkgqg4O4kugctOQ7eJx8DXgaCJoURM3V5XXVqX6du2LXRpCjivNN
GHgjdiw0EYQfEItGB47H43gAHjaBaRTV/Q4UXOW3fmp1Gbu55YaHlcR3LQLLJLrEhOVGGOrxJ9uL
ir1I2/ua+jNQMBsWLRKAPBeL0+XwUVwrTKu3yp1VP5aTDJCB9WQWB+a3xJTJekhG96DbtrEfUFc9
mmNjXQHAVuwB7fJzV0sPuEO5WGW7+tEDDJVWXftdQjt72gAVz6qDAWKLCdVZdlr1hL0UDJPYrR9I
sqPGgGjiFy9JkQXUtZ8hLgCIbz/GZa9eOmE/0QbK6kOzKvx078hqQkYBQfWQ9Pyhnn7Sxe9yOJlS
Vor+In7gl5/1JVYMLLGoPb2I1tIvYqMAH0k7wHvporjIJ6EOgC9N4o9rq4BGJZqWMgbnyvJ+iNYA
C+wJ9vpjHcrDpXXT9kkzknBvQQ9HWZ7B1kz7x9Cbx2y4UOsRyOdeijXzHmOwzaKP61YGjMnBdNbU
+OUYXsjk6FdG8qnoy/pxbF8Hw6+v0eghNqy7wYG0LT7FvgpobupbBkweeFZlUb711dNZkWrBwcfx
e7UEc7Ow3ag/C+hSkxkmLj7e1xnx9AHOJIBN1ejxn/PdGf80CPwUCYgtz5PpSlTdJTOSYGOO0WrI
Ugsl3uccYMKTQV3v2euwMXXGUL4Tob0eOZAVJGWi+6hbrGKNrfinmHL7apljexItcQAAoxxck79q
+RcP0s6pBg8FAYO7x/EdIBEcKixaBTDXjFr0I5SzVtoEUxRYRsXqrfBIhtLCiKMbT4WeyGsbMcg9
uhB4B1koCidK2d9gdNePcq4Hp9ry+FZFMk1n0O9zFzWMoAZwtQDjxDd1FN9jo66KHdWNDvuS39/r
+fFVDImZhoJkdWRAFZyKxvLY/OyNujuLCjGyteU2tPVsLjCXURbdQa+FlDXVm8sM8SvFvctiM3qg
BLRpcEMDFWTF7iZJfSBLv7GxC0o2Hh77TDUuAjJLYsnft0JnjEdZTYHMFU+WJILsm5xVtx6fRIcU
y9G6sStkbqdxNwh4vpnCVdSdoLxPhejptmRNh6K2UzQut3HUGxd9yLhniS5xiPFwnvpFw8PHeYYO
lA7fptwb7pbD2OYQx0Ktv8vKJiugDtI2uxLR7jw7iTjRtcwQZ04vU0nKr12lBXeN5RfgQBEfb0BM
YQmT+p/9NPkKOKzjfX6jT+lW+djrSffFtycGnutFj305DLtW8RGXr5vgrnbaQ13o+gqTc8SGpkMM
aeYqtZa7K4NcmQdEnxjNDHu4NjgPBXgyb0RX7RhkxqjE7zPdSQ9Qg7DYMqryIXN1nI476tZz6US0
ozL/1Q7LLj2JtlWAoFonU7xoVxNLqdBbnEYqr9gNMiUU3WjdL5WdI+aJHmMYtyeHCsLXvpp0SZDL
vvXZqOBjh6GypI/B7V8n9ZPy4zQpIaf3dZwmOf8wqUedG6uEsEaZlAx4qUrqlUzdusjxP5HVlLR9
yCYSEQbvAnGJPeF0aJwYwLbpRYelzwOeiGBR2W1En1jAgKJ1bA1Y3cW0nxR9SjpZjFoUESosFCDS
chBn4uAlGpaNZsEdQ5HfBpTek4Ez/GqSU5yUh7vJ6YW5YkCELKvkRhKvah1g59L3YZW86hAWyWt4
/r8WXhaxvM6GRnteesQ6y2stSik6Btp4+9AfdWz+xzwMj8X0H9XNCZQC12X+f9tu/76psZnpurK5
ithG/TFoXfwAKLE95RBgV7NfpmuiWRforQV3Er9NU+3Lmyb169n/soNTuOv0ytosBppQuU4IJeZX
NtPyI3uZo5bFxnGGSAjwxIzAKDYZUkQzsqLsSlIFjnIYlQCNqcRRVqFSq1jJ1sN1OYydNlwza1s4
WXAVoWJMdI9ghfZhAVlkiQ+wPlQBnLNc4CTgY6b5y7BYofd3YrmlW5xlSvl+uQ8XW5YElX/jOxGe
5spSaDvWUQq0xw/VKVGLAgz6GIuAqbq1lKeaSJe2nu8k66WctYzO1aqlLUpjwRStNa60FRcSo1a5
RvTbvUmm+5cZd8pprrVN8qOUwL+LLlHSE4epq64wYJordAhozM0F0A1tWLKUW+Kl3v0oWf6L3rE7
pdJv3QVKFrxEJcbOGgyZoxi1wrHYemGp70QTZ3ZqP71ibESwMlLIlqwyW4vRDgIZECw+rt60VFt2
ErgLg3IyrcKPlafc+CqG5sVwVHFG7jmiVejVo3hVsQKanQTlp55PFySewv9b1zoZtMbUxMM2OM+n
2DNxinLhWZyhRRmcEQOpyWMDmMyMvxRfM0/Qid8O2tQ0xqZIAeDSKTuSidSrnb+1u9Ir//1UhM6z
xAL/2F6uJGIUoClrZJ9bkhC/XoIlLizaljXIWEGWq1pyvXNUUbN29N4/L81g6svHIYIMqPa3Vuns
/YcQio5xtZpjxBJijtVrIW4sWINMS4spYvDD0qJvGRBxZIr+ijRb2y39Ocnaan6VedKOO1tJ0BAF
SXMKMUI8ibN/av4vfR9W/s9L+X96GXHlu9FqeYH/eZko6bif/FPMH1+No+awTofhJmbNl5uXgQbw
L5d+P/ZPy318qe/j342JqfMV3vWKq89XxEUMZq/o+LfX9N9f9/3VxTJiahU1+Bksay8jS9/HV/V+
pf/h+kkM6OHjP+hd+91l352Kl/XP7VId+b2y3IItaZCe8ukgzjrDSD42/ylExE14spM4++PcJWSJ
+3C1Py71X8z9sNTySper/XH5D3P/i6v9vy/1x/elkaQHBLoRPZ/e+j++2mXgf361Em4qEUyFf/lP
/xd/9B/fU9z9yID9t+/JsszynvzT3P/P9+OPS/3xav/4fiyvcnnn/7j0H0OWgQ9v97KUiSZZEHmI
ujTY3tmrgQeI68DueW10Fd6j4MoVYId0+hM6pm2g20dZ4mxFoOhbRrs2hOswjS4D8wogWRnRDBC3
0zKINb8tKJoeSj1rpPZwkxhzHCuqclNovXyRvLQ/R5knIT9hDV9sCtx1GqgvDgbDwOdk7b6dDk5g
2ucwtlC+pyUOATR2Nv3JsE+9cFJVqiRznuENgNkivVHmaBEoppCDoCqZ5adlAVPqvHuknD+s62gj
CmoxPqBu73ivVaWYq7Qbm7ui0/xXSsAF9eTUPId94b+a9vAdtWY8haZWGiLmAO3wXrTAwaMcCKFI
tHJtJAOFZpBY1Yuf5M4JVhn6BLu8LCajKcSwTu9Oddcr1XUPfOitt11ORSzpjwoxuRDBmABcIeBw
A51mVCY2tulKe/ezZzfaa4KZM3Wh/KmVI+9TX9v2yfdDfOBLDSEjl+211if1ToxWed+ug0hSTmJU
7YOXnoLazXRN8BcUNZWpHJoh8bpKQLd/g9j2HfEl5dGXQ1TU/WDyQki7b1barylNBPukxAPL1fru
3kLB9h4ThlPQpvqdI+dqsNUkpAWQmrkuETnCMNdK+SZ6TAJM5Jxb566uMUSd1snbSUeYVPcBSw/n
QmLy1QUGgauU3D27CANJWfBskXnA5O5MssHa6Zie35uODnavRkdvJCFj+Zn5gtGZilhjl2AQSNM0
SUcjEwWoaGoWvu3ugZ2rG6TljRfTwCYTgxb3bRRdyf3oRSmkIIK1Hh3dBBTuVgSnA1wZJJSMt9Fh
LHZh2wc7EZyO0AcUFFp2IljXdW2LioE6jwJDbbaK03pIwsqsLCvxNkYCZC+Cs6xwNvogK3vxJ2gk
tfBTkryDWDlWnWrDtrk6iLm6BjY7aw3tYEq4dhmFT8afl4tvU5uec/IJnxwT1xabbeaYRtKTIxlY
JE7dvp5fQr2nZjuO4Setq4KDERXxVoz6MlbzEurzRzGKhN7fsG3cq57l3cWp3avc9uHGshUXA3Cp
fG4gax5srUN4Z2pmWq1c08S+Sf1QPmtNWT23Q7L2wix6DEvpVQdqdgdNbdzrWZSt21rvcaLrsCVv
0+4UOWaK5VjyHS3A6LEGJr5PJvB8rOaw9oKhC3dg/NFZcQzlUxuhjTSqSXkWzUbTsW3glqhPHjru
kD1ncElzC4B3XknZsyFHKIYignCKI5hZfF/cXZH1JtA/7TrEpY4Wkao/aGB8j62JuJLo86EYP1iy
1+4KD41u0ScOWYIeVR05JISmuSJOLcjKUxyPEbJlKTGgls591bbyOXBCf3I4exy1DmkLBdZFZJ3U
JuDj7Jo9yWUn42ih9n8nDmIo4Ks7N2s5+TZU2JL5AJOCEfNEIyz8JyDa7P6sqnmN+4zSB6aXX7Mm
+4LMEkI9g4EDT5XV29rThx2VhQLWzGk5qFFV4V89ddZu9TbikqdeRQ36cb2WlVev/bvx2+iCq/uX
vnSSvVminDYGrg4CVN34yPAotnrG8HG8hUa/CRozPsRDVe6trPYe2Poba1XK9VsWy9cU3unGB5e9
b2PzVOoVNFtwEmstqsZDY2enWK+tB7M0rAcpAs6sjuR9RZ+S6Uhh8pOzqvwhfFAUax+iM3hJeIP7
LnaPaEhKyOFxKHWv2EuWl6xQUZAulmG2uz5sqhWoq7pGbxuOynyaZVSZ87aNtjXKIOdmYruIMxFj
kyPe1nIarVuffJIC6CHt9PskDeSb6CHFMBma+BZoOALEQOnIPSKEqEuLPt1SIspzKeYVU0W817+n
2EJeF9t7s8ZXLADzshF94pCmTnrTrBd81aN7mzLWLdXWKSbhz3akP4fIIVyLuC5fugkGakBIu0iV
V76gpQfTGw4QkkFszt3Myx4cpcwe2Hbsh1AyLzaSBmABkFPkS/c4CUA+5taobqxcljb+VA0c8z49
Rh4YDN0PmknudwWUsNy6pW2ubc/r7uw6PMVFbz80ttPDlvDVrVsF8ZdWij7XhdQ9+EPJW4lwKVXQ
MlkpkkTFKNUGFCmHb3rnNnsDsMwjNWBflzetN5o/bMm8Yd+D/EYyVQxLDRl7Ve+PsU0KQq/D9En0
ge26tGqBGmLOPTCOsvSgBcV4lgdJ31MWCR0fLEdiaLemzLIN2ojBq1V11QqnugrkTnVprU5blbba
UQgZrLM4yBUegUtTnOmZlRzISj+lRYMMuuhrjanwZ2r9JtYMazfgSraGUD2cBxuvb89RcYS0lPgz
nkxrJ5LSNYK21iEqTOUF77Fw02kIani6ZDy4sbTGJGo8teb0DpW4wW0LKU5WUhO+DP6Upaa8q5Z9
/9MY6m+a2aifMs8Bb1fHwQHZlnRnAhg2+3usUPt7n+evo17XPYbqvrLJ8khbm6jXX7SkdE9DhWD9
qJ4R8kUMxc6fAlnftlIFbmEwv+qtFp+NkUyl62E7ZGV5eukhKW67ths/STV2DsqeO4kqrdJUc27W
JjJ68ybOYcU6t8JQbpnUm+BoaXluSUyoOysQxfp+6RtKK996SqVsxCwxoISjfOgV1C2XPhTy8g20
xy+5zE45B5j14sbxjzholB+GU67GrKkof3bOCipK+tgEiJz2jozXu0omLmslKHyRg5Nqmn5JMe/M
nVC/tVRDbnZs/RhsJf1SN4q3VfW2O+plS/Ugr/k5czMIvW36WFuG/lw2Ntgq0G9Wa9fXmscKRLdB
0xldAN88qrONGE1d3Mz9sVD3UlfHF7XojVULdLPSkdg025Oi1NUtRkDoecxgbZqB0YNNsuyD3xXe
1gYRsunl2rzv0ZHcy2OY4VLsmLi0QTKq++qgdFW2t4osefChFiLmlnrfE888FWnbfIriklxeondH
OU2GR7vj51FEyMHwYHid8yL7NaYvkIoOgZJ7z0gD/xU7yOpZSTtcsZwPt3HVhHeKUZkPtW3xtImI
3V9J1f1w9M56bPGE4WkSEfJSNotvab6zcEhbKTgZPmvdcPGcTvmsGKmyGUbNuPCpz+6QTkp3dhoA
nPeRzPMyrK7yrF8nlRX9lULpmZQVqpsdosZh9eVdHtcZyfyw2eWtUj2avpYjNlVbXwbfvI2VD1Eg
MS+KmYQ/R6P6C+aX+mm0bG/TUfq5hSr+81YlyXsU2xDQCNBp9Cm+SE0EmV1TgJ9p5RXV8vxnq03y
9DISaoOBSlWePClyaf4wImNrWZryLXO6Yo1jVPIgm2F4kA2rOOaZGm+bvInWtcsHVW0M/TAxkG5B
2WjrWkkrrKR6wBGA03jkQ6E2Lr/wvww2gefUeGCX5bFpWQ2sISSB0ij40j9ESIw9w360kD8IEIQr
6myroAVxr2aDi5p/Zp+9FJ5jwn/ulEKM5we3AGXaeTe0q4GrK+yWQtyt74vIGHZOgHy855rlvnBL
72KpeXLA4N25c7IoPJq+b5+KPPg/xs5rOVJl29pPRATe3EJ5uZJaZnXfEG1W473n6c9H0lto6/T5
478hMpOEoiDtnHOM8ds0oY2RR+l2iXWFTUGF+L2sziInysVhWGps1brQ/J4kWn/cirZqYdB3eycZ
mWQby3jO1Nyr5mx4ypcc2pPftVCd7gajQ8gqVGtPIwzsLLL2JN/gzvsxq3p2j7ZbeUUDJfC6osmO
IptKXXlNVeJbTR0T+1JDFImTePSJGZQ6n6CEtCLGGEKiPAr6XTUNrZs0mn07RP3w0utfxi5ufgPA
85iQCCaJviqFLVi4oI/Ag3ed4/ZHPijERjnarw72bCtr4bqOjYesma7FEDqXYLg3AOZ7cmw+FXaA
uCB+QdvrEZdfwt6IV86W0jXJVDF5WTCXB7ROu7OhEV5QjHb1qloOvBcakbki64x5vx8b9syhao2u
xariUQVk8WgDrHN7xZjOW1kxJz+60bIu8+QPj6I80cNHw6wL0BlM0t4wWqcUhsE7cRLt3V/Q9WaE
1uYQzw9N/5pCDHIZYTr0UDhu2MHHL0OfotLuTy++VeQ7O2y+idBIGM4UyJokZCREXhwIUKOwDINj
GWqI0lNFlItYS2Qb7bPidHeV3IU3mkS0tuQz9rKqGV1D7Yd7q8ylJ38yH+jT2deig/kXuRvCXZas
0zl7n1Vpod9KZhaxmorH6TxHwRNSFvlt6PxbZHF808d6fjsa9VWJy+YuDxQLjVMFrLoiv8i1kz50
Rf1cmlCGDHZ5nYfyn96alLvCKJQ7wK/GPpak2uuCMH70E+2prGTlZlhy4hBPKf/P7i8i3MpGzgwp
7iWOq0y7i6GoCNIaBbiF1OJ7IklsGfT4NhmuNbL1P5TSjtwA4Y+H3O/+6SLNPEx5N9IGUv1tShv0
FCfnxjeifF9V/kXXk/GUsHO4KQzDOjYtAnJjgi3Awn9UZra1C/rs5LTOY1wUzm9CfHrZAHIYDGAu
AFf+HG2NnTVhQG8mSECvx8d0NPkdIkPgxFV8vfuh5+abVEPRBdW+m5cFVLkBeiGq0s3fLV9+aBgg
n2zHh1rKYIZ1YfclxHOqAq8vZrC7BUbFhWliL9lmQ4jGhBKdJtc3QeHjFo0q559ZQxFXPeRF1P+W
+mGfs/8MXKn4rqcP4LSNG3EYxsi8QaeagSiuHscBCvO5HUJPBV3yM8m0XeJP6tfALO9MeObZe0F0
D+bfP86pbb4RBgMAu6+/m6XFTl1BMrfqJu1pquofAEf9E2s55RQWjZv6ffQLhYvB7aMyOERqxPvs
qv7LONbf0qgmiJRIyy/+rErwTyH9y1hzBhPjn9CaKu4RYi33xMVAIdbEV02u4AdQw+lNywhRdLTG
+dpV9a+WuJ8fWdw/RrMFjqnK1Hs5Qr7GqSLpvjfbDCq29FeRtMZXLYpqNtu+c0nQEbhaYfhsw0mM
Qp/yWoem8kB436vIVUPVsPhIW7dUi8WjWD9ssUSRDBlq1OTxYcpYNcsT6lRZKD+X+mi7cuS0Nx3i
Hbs29w1Uagr/kDdAOAqE7HYwfo2HxU17LhYXp/NrRDr5EdZL39Cs+yIwHTfBlnVwcotFC0N187AV
GkvWDztzh1u0dE0o/ZAfg0UP4BTq0x3UvT3ha3I1fCNy1PxOzMWaWEreTxXWbPx3HTkZze8WleGj
GT00G/L7UR1Dl/5WEDtiWtes0n8OnV99leU43AdqM56FlBUgfbOGyczV+1Df8Rew8GhERyF03fvn
EGmCh3oEIAR5X/gjZFdYTJXzYjpmBexdz45VZDtvmQPivqmjHxjQdA9drf6uBrlR1zvBOCxoiEVK
sBBL2mDe5sXrp+KtKosnD440KO77yHXCRc9DDTDR9FOzHxfRcjuzIppmmp6nRM6ualbl1yQyUNtN
qu+iBjvcBfoe2kQrAk/MD4EWgM9AOOjqV6qC8XKujmHuTF/8qka6fqEtG1EVVLOp+MFCE5Ao1vNh
Lt4mBwOXY0XY3aygfEvULN75QamfxVld7l6lpmX7GaXxazo8ilJfrar7xIZj2O8K4j6g3GjPTkvU
GijafNdnGuCUhUMTGIb+k6hOFoJ80kli4pJ8KT3yoMWTONSafpz6WLkXuVyNmgMS0qc0RA7MMUya
IuJ739TgJElh+302VMLPNEU5G6HvPJdJ/wDZefud6LXRA9wy3NlTYN3OUxbtArtNvlpFcBCBzaoC
xkohUAgVP82id0FP+981ZoMmOkSFcQF8+KJKkXoDdlLbFVoT/kilNwABwzdNj6Q9AFTzDL1jvq+j
znBr4JNs1nLD65Gx/lJAg/g4QQurS63xpbNalvRa810rDAIC1braZ1IOyJl/6U4aQJ8ylUvWAjZ8
XQLk2yTNoWrCiwJDwv3sOM1raYY3hKSMj2zV29dMf8iDvHqxMHJ+oYcBqqDUVBP/YfanL2XOWwjM
tN+pwVghOi9npdsqUnHs7cq4QZs5B/+JBBRolCdxUByoKpoYmizWhn3i2UA1d0E1pgdzRhxT1KkG
m7hGGZ6v5bJhUrrrcpOwR74dDUskGN7xWIZMQORsdwGvCIyWOBBVF1/8xPm6SnJ05oNUxAVw5JBX
LhnRW5T4SGVA2PomynIVTetPKXE2L8yP9aQCnE9h5646Sf9EQrVRq/UbyRniB8IxDWyXSbwPQVIc
tIW0YB7i8G6pS4RG7JXqkBwMgfbY1iwCHGKlLMCiRrc9cUKSVUwFLOWkcUd0Xv8kUhaW3TXlvKf+
dhbG5DtLdJE+kFk6Wq4JN+GvLMdoJ/uJ+QXe7uw4lWzgSlNH8XaGFMOao+LHUhfEuc6+cFHokIDA
aJ1OjLmmEXHdmfMD9MMD4yqsRoMBjZW+nKj/+4S4Qo3kh7iPX0OrJagoirWXCO6wo8g2maq+sN9R
j1WBNx284G5GvfoiEUN7ldqw9IpSiX+l/xqlpv80QE+gJs+2o50j9RIRmXewLU1+9ZP5SQqga9L8
4SWfGS6aVu/hdemavZ/ZL1ElWyUIyRBJc0nWkrs8j8N7LS2bB75Nd5bq4Fsv++RE0XII2CqcIzv6
JoqysCpPoY66AO2SjhmUP5EriO4SJdJv1LzosFVeB7Mb7yIBtQWSNt6heUOe6JELRL5mRmc7hghn
QeSGLb0GUespLRvEA4PHfJmIluwXwEikQgKtl071xVKi/qgGKARlgPev8RJUZ0/AiwZpyiEtYPAG
Jqi+lGpv7YZcV45CCW2CsngnW+hyC60zcXZcKstL5Xqp3DSEyKvJGD04hd9cm0A9jVYD0cnCeJqN
PlqwafoY1dCZ0mIXzarKuoiTRD0TjtvgORBn28HJL3NTwrK1XOr0eHFgqPUav9desl5KD23apCh2
8NUhXswOc1CX+8JIXVQyGa+czrgBa4lC5pIVY5gsBQe4uIerKMqCvtkloU0jtRbumQJokKzEzaPc
6zsmO/V+Y9JbioIg1e5LyxmuSZB4sgmyFFNN/jyyVnuMNaRvRdSxlvqvUmvLd/oSd6zTAHdlo4VH
kR3NKLmIS6UR5rkcdK0bgiDCWjwnt7Kmwy685TOtnXfE40B/sJzeTkRaVgIYgUZbttDqaOJ4ujEw
oL0YCoMwnMjYLrQMAVQcnqVVhr/m4LdiFdK/KeBBLZeQiGtbYmK1oL7Tpii4SS0isYwmLL9kRYKT
dDaDX83wu21KeO/+c42ezdkeTe/6Tq4L7Rwlj73v1I9s60oPXZjmuI70Iq84RMS1y2lHt0aWJfO4
05op28m6GR1EBKo44LSDXqmR/5SJ2FJRbyDq6jAvn0PU8wu2lqrWGHQwfKeeJBELmvtt8RzoxJ+K
VPSe2s5KA14JPZYxrYKla4fOfiiNwmH1FPQ/Ut3CmNCor3ELfmruooIltFm/dLWPyZ0Ko4WQHhyB
weOYDAWWIXTxJiPSmPYOooLuqxPMcLl00a3naZHVBgWOg0M7o2WYrRlRjG8iPmmFjpNpqbVVbXXd
duOoTI/iBDz5qPal6GKWmoV4iPQk1qviRfM57RutB5a6vFdRLoqixnpaX73IGtQQJ/VFEtzxW+vG
B9WQaNatWAtFjh5efEdxPJFVrabYNxAZnMQiSBvRkNYnMKDirN39zvRAeVEqZ75OnfElS6X+nDsR
yO90gHUMVEGBtR3NYP89lbUyjpdauxHl4rBVE9ksTiBAavLK205ACZketWhOXUGEG3R+f4eD010F
UUWZ4MRlrozwf0N1LMq2E3aIsc0kYt7byjDayuchjr8X8Hoqjiu39oPeYl0RoegiQl0ErEcA9S7o
Rd6LInFSlIvUALQC+h5gIB/on9+vEFUytQg1d6tdLbXFvbQ+P9QLfE3wLo5+Wl006KI3SkdRngh9
LrjXiP8GzUbcJ4GyGHd/wS8wH0c0Wo+dHoxvejcfV7MkIedeECXGXd7V+r2ldUS1lwo6RlZwOxNF
9iqHc3xyZoCBeu8cWCDJN1FX2Kd8GuQbqQ/+V4ottH36W73ACG5bMVdPUE2Njyy+4ewpbqUCPiSx
ILEWv4RvTP5ZLEjMqNRPga80njg7SBbsc874gPiWDZcZcwXLSUDxS1ZMHUAIO/aYZMXEMuZx7zUN
MgtaGkYLBIXwfwnZZbjc4lvxE0YkS4fUYWwRZzWnSq+RnB31MtAfDJxhKwPqpN+FbaPc/iFAJSsR
43ArTqopFOATHGtHLAXNU+e0gKtSJ4RNjSwMTu1TkTzi2KsfRUnStst8Dru9OCdlGUS1jgnVXIoq
cKp/bfDhF/teXTYhdhacBeg/N2fpoER5ByIVB4mV+DCJt7r2VkQhLGhR/1zJGgBzo39r/Up7s4aF
YDDV4n3QUauu2w6L4qBVP9YpHdO6DMVB1PmPa3GuaQ9ZpU7fKrapOz9zqpu5Q/46rOKrXBg31R8e
13ThLzBmJ79X/E46VtZkHmKcwN9sdCAHNKbNsdQO2XS7qhvGPeowHcRmcZ0Ztw4I1V0Rx85LocN6
1PEAKIQ/C2IllKLwhejxmlvOiZxqtNrLe01BsrTl/nNOVQwdiRhIhIQCkzaZozdmCGlWuokAZVdY
910NqdXCNC4OA6vVPzVAcCJRCf9P1+hrDXHRdg9xgSVB3/N+jynRteuo4j1UgAsAGEouUqwoz3XU
zHtfGvMDBhAFtoipOhMa0njirFmOyX3f+y9hQl0ZfcRnxdqLU6J6W5cPcm+lD2ttBW4aDa7mi+x7
QbjwEqG36LbWmJ4sYV+oDKCxSic3B2MB4GnLoVrYrIfQHm9YUHkiVy0U1mtqOSmqYccbbwDR/6mx
lCdV1LlRjhTuFJW2V4UVbPQyUnu9RcDAZNffoZWb74wgl0/T4Dx3UyrfiSILtMK4M8LYgWovNhhv
JqArVb8YDMpH1GEmoIqlLGd3ogPMUyHdssJ6FO1fFMH4Bnepit9n6zR/uQi3yNqHRC0Hycu9L4/t
Xs0xzXr/rwtCf26etl/Zfvn9Iisp+lNTMQD1WV5edJCgl8bsy4vIarKK5HQeNR7uBB2x5pEFYjPl
e5OWtzNQT9uXIUwiGGq9Anhlth/oga7VaP1JHUfVwhgZzfeS8++a0/Qpu7WH/ixjhDsEasbjLzO6
mL3F5G9ESuZWWc3Lfj8xDkN33zNgiBp6CoFSZDrxocO3dR3HMTjQ2BRvlvFq1FMWXsWJSTOuqLRG
N8rkRPdFht+9n6Kr3cTS2ZEhRIw0lsfjUtbgzVeczPF6GHi8Sm0K+wK3Ar63rGgPgQyf7C7WfPku
WyAkURHfWCwioHLQctcI2KvvUrnSbhsZ2l/Qan6PGN/wtWBoutUBH+/MIMV/XELggw/BwoKbVPfi
ICFAuabaVj1aARhDdbJHDyR2fT/lBhaV0AciE5UQRVps53aAt+r7NkAzBzASJNa9NO/Csa6+qE2F
zLMvly+SqsVeoOv1W2GwE2Sh294laRR6YYswQ0zYG6EfHQ1Zn5B8t6H3xHCEM8n/NiEYtBt0pXyV
StQUquanb/jzVWt1+WhDlHEgpM127Vnv7hLH+pKYAIibsSyPOSaiXd4kXhgUE5hJDkmmjAc5QvRc
lCE8NT5l/vicFrGMTwqZ1QogbiTFxBrKbd08sLYvg9jK98g/dPvIlpJdJWnsNv0oXg9h7RxGq/dv
Jx/tc8NBn0uGRf0iDikBxPB1ZsVdAO5vJ3fZCBOP4bxWmEJcJamzOzXI/ddYyY4QrQYgGxmCfSfc
iVqBjmWlB+3oagXij4EyFue+mIr1rA5gBxWmeGT5wD3qRLFdaxgrN1NT1bOULL8EkNVf4Jv6k9rK
xIm4WMDZ4rSlEkpHDBPVxUHU3C7cyrYqIgW1fk5IojXtO7X/Nmmjiakt4i5FZf53Ei8Uj2JHRNfO
S/S0yIuqIiXKpKkF6PsC5Lg9qk5UXpxq7M9mWz5rvqMetsePknD06gleqrYgCHGUbnR1kfgifOEy
LIH+2hIKbs7Gr0IxS4I3QsN1jEDyGCzaZcRoL1VjY+Tb8nFjQkmR59l5INQBMy8KgrWMD1vAA8RN
h1mNm3+U5dZ44vAat8SgXEplum/w6BNeWu1rPewgXevikxWzrosLYj88Y87BDJhBCfIXaYF8/SLi
1YlXLA5rJb9V+SRrWhSL+ltV9oXmaZRQDUv6PDs1S5zypBhZdhIvsGBobYFV8gGGDqcvoqbLa4cj
IkfVKteq66TdDVGHj2Ap316/+JiibP1E2+ntzFYmUttBfJct+6leF8l88zY0/ZMOLQMaFrjz+cBb
NUm0CpHviCqa1odOifycPDw7Faw0aU8MK0+8HbZnF2VB19l/LhR58Wa22iL16ZJP2Q9/fLtO6Wse
HjlCdq7J+Bzrmj3vRQtoLTWdvR5c/w5aDaxQrTGme/G5MHbnl+1Db1lRtn3RLStJJQFp2wcXZz5f
59jOLi+BTEWBWhBXI5cyLta2gP6DQ42PjvacSc3siQJGovZPUs8IbUaZ5XnqMQuOxcVg7L7UuO9p
nEtSHFCerT7mswhK6K6FjlR8n+11fejma3J9u3lt7nvH31vqz8lmsd8HzNrLIV7eh7b8zt+yfysT
V4gT4rItK8qwiP25lTzgHJal4XefOLdrTxV9Uhy6ZSAQKUuAdkRedOS/1flbGVQSfJbtzOdfEGfE
bddfmDJiA+sq9oi0wwq0/O3tm4pOLD7sp7ItK1KfLvtb2f95q+32ny4LHavCZBP0brSMkZGM5uSf
5JLvlxYkxswPZ0o21SncFpyasoykuFTk15uIO71fPhFugZrbe6FIqX01H5suPYmbVzCG7mZtL0F3
ufZn0U3F0LVNCp/Ktp681ftbWaEsyA3RFEXF7TaibMtutxFNesuK1Nrjt8JPP7Xd5m+/1CsqjIHB
S6q1sDEvs+k6+n1Oims/FK4z8edSUeFDLZHcKoVR1c/rQD6IMfbDb4lan+/Kyis/9/7PbdAwlqCw
LZssA4sYXUSZyIrU/289ca24LNHT3RyrzWkdVrdHX4d18Xz/Kym+RyRGcpEMCHUigOf79iLEVCPa
dqeg/KP1gN/lIKAxiyEsxaHW3ohBQuQzwhaXAMr3Ia5CaaRrX7ahVdzrr8PtMlFvHU1U+VRv62Pi
RBw4Ev7tSV4n+U/9+NO1fiZhxZIv68Ob+c+plIvzsnifPchDYLQbcFyoc3rQMbSQRsX+P4u1D8uD
UCwwxINsB/HUVhCjKq7tTZwbB/EytpFfZD+VqeItEr0mFmdNGMp70WdzkbQJjz7pWL+O0qh/mwhs
nz2x2kJFSALut/R6Ud13uuchhFU1auwPa9D16cV3bHpF+rPUTMUCdP2mYgEqkmtj3r50gyyv5Hfm
STQayPrSnTTnE+Sh729E/OP1U4rCD/n3z0g8n1bP43lrTGsbe1/zituLn91aq0iJMnH2b1lR9rdb
pWqjQ5uy05e9vXg4UbVNin8ComHZM1S7dbjVKnZ4EAs4RPGyhUv6yYU+5d9uWd2JkUikUI34mC3C
LNubmfI70NTqknRYIYnMqy4+jJonP8LScNdXNuw7IT4YRZrhTOir04cpjVUxs9s2S4qpcSziZPaG
ogDkih/BJfrg5/ZiREocGoPofy1vD4360MWg97c5WiKQ+UCk4r2oKI2GskO3l30QcGpuvczKKVGF
pwaoE4xcxBojlBBF5lPVOEDJx+ooxpy5TlnKFCDI9z2vTLRe0bMdo2Mymk2TfX4XfJVgrUOCs8zc
rmmMnaiiNHD7Q4PIBLwe9Jrfb0dlJ96kOLAWgjvDOounFF9mHaomBHJhzbO/iLIqjhwXE8vVNKZf
IaiaM9d9+jDpIGX4xH+JLp4W4V6J+5YHcTx5VC+im9ROd0o6TETzPN6wUMqwyqmobxY/mDGSPeZG
2OSXz709n0Tc8x6Si+/oIb0Q3CHtGyQjZq9FhuIcy5jr0ARLXahsv46Oo+2NZqouLPT0PQ3gH/Hw
H3Z168L6Q+na1cRye2vfQ2NXS6gEloX3Ndv2FhUrwTPStifRvdZXtuwtRdsWN/k0Bq39WxR+uqSU
cNuGJfSI7MUnxJ6QvBELUz8/FDrs0Khj4TtEXIpBHvSXmw12d5jG8lHvdexARIkC2z8ZQ/aI48xV
4LLJAv/WjBMvm9tHM7sWkWPtxa8mUHouHkcXuvRDULLvpgXRWJbOBa2Uaxglwn3qSSoatiepftbD
Wls3qesudl1ZiI4o+vm2OPhUpondgqizJj+dF9n/e4GxXiOaAe7bg5wU/rGJhgMoMmvdLv2fqw9T
q+HdzpvjOtBqvMb0n7oNjePWVnNT94gZGk6iCI8684kYU9akKBV5kRIHM5CoFKBgwfpxOOjqDPkG
ej56Y+y3gWNdBovW+77kVguzPif1WKBPi/Xj3Q4hmskYm4HbIe0Naib90AG3UVR0ynU948xyfGJM
wbxoeE4WjifRIgmAmYAaqB5EE/5RUdKD6H7ii+Npc9U+sk+i6bVzv1YQv51idNvlRT2vS0XxZJ9+
929lYecsrtnotu2Zmb1yNOUDUVwP63BWD/0B7sqreGxxN7MJimPW/jGniDtaYyNjQgq/qWGuzHtL
mvHmp8cZnmRx/sMML557nSjX3iNmtbU7iX9oKE10mb+Ytb5ra6k4bZaPrNfUXTcrufthQSyrKGCW
up6vzfpDE/yQFA+vJ3mxC1qtM90GFrhTkVlMEsQcHNKYVijmeLH/bVRsahLe7KCMDuAu23Pcf6nm
yDymjX7Qcou1qWhNVpOGAG9aqNPbH369aJBUlQrb/LKzFj1C/DAylTOOH4LxtuYnGtbnJtoM3VNW
+DvkaU9zHS7Iu/9YrT68wfWNLpO/SIm3KBPo7TZji37u+7Cld8W0K6qIYe99pUA00qXXszdGemxB
MKwtSyIjN6PTSEAB+pGMwmIPuibFQm/UQxN3w3KPD8nZLzESVH6EkF900mG03InaogWHQcWrFfkW
EvkF9bYuccTvfRh0tl5fs9zbZWOgri9JvJomjNpdmavQW4tdvYEhYaqScw9abvb0WB0PKg5s0V21
rP1i6DGBMOvcP2BCQJvi24cl10T42j7pYP/C5jyZnoMjGFOv2vAyTBTBln/451V139u5hiFXrEFF
sxSvmae6hHDvL4oCTnfc3r+j4EiKl/luK1vXsu3yvyBHVFcbSK5Uvwz4vPcpdrZznj2IJiFag+RM
M9168IYZkNAJ/RaigRiRxC+boxXtQwumxw+9RiTXQ2G4qVpZp2xpMVjknH2F+s25hL54WcBKtXzU
FMBA44TZHdl5fd37G1YGmjKUWZUtg5z4HCKl1rAyQlj/PpKuDyXOrY1GSeR5L5KiUBzEVxMpDV+2
5/9rt5n1WHbFDg/4V1SS1HVTZ0d6TriaVA4Eheo+6lvDf2x2VtdKx8YqO9UboKIUb2Zd2YnxSK8I
XD+J5GqoFB9/TY52E1wM/Ufrp8N52+uheMBCTDcr99MmcGp9SFnnFBZNZf4C/jPbB+nkpmZG2B0m
pVD+rYfPIw7P03Q0lu8ItQ9BBKKdiGFr/cQWcbhuctPpi/lBrAEXO2q6HPLlMEOCt4+C9FUUiYNe
3fSoAZxF9Ty8Og6PnC6r4HHpkWZbIzaRvcjz9z68HesHFQjoLs4Pfak/9K1GZIuEW9WyiI1olNFT
TGAuLBaCtDrpxINDuxm6ek3jMXH07dlsda5UK2hnEk34oNlm8tDNmnaGZ/UaLEpcUZzPR1+KfhHM
Zu5yqZd2TgUbcEBgEsZ8q8HVHhTPcKcaXqvXf7JliTMLLiLNiwJjBy4/vcSdHZ40TZOOph9lwGtx
VBSzrT12ZV0yX0Y4UJcsSjtvkWrUB3WOXERC/es8Pc8aWnk5cX/XLCXcSXYyCzUe3G+9NHFDAvOc
QwRk8Usy/W6Im76WfWlejZa2IqV1B3Q7gqnZjpzXBgjrjqhbmRFOclc90CrwaVITOFQpAIrZTrfo
VN/kbB4aGXIVFRaASJJ14hSMezueHR50FzljuJ877SQFdfyt1N9mLZSPyP6au2SQnpQkgCNOAjej
Nbs8L7U3M/zagxxqlvUwCkpIBSxOTWRtcfz/bobsCP0lWO++/q0hKyd5scLSlkjLHQGf8w5Ks8Cr
0rjazdNBSdT5Itvxa9SNgJoyJJHgc5fdOi6Gg6nr8W2voFy9aPrkkklfLcz7PAjccmJw7EwbMn8j
bo8K0oi7NC41hIuD/JzPyjPPo11Gwgoujo/rkf5X+D0IzEwcCYWTwAUZDgJrNb8nwIjiMKQEJlez
2nvmcgdxG0vUtttfcw5SAcn29MUpvo8lwJzJGayXqKleDbUFP9rG2UM7jERIhrN9bw5T7umR0ey3
CX7dRkGCn+xm0A9eB7mq1ZX5PVxu3hDwElD+vVGXT6othBWBFaY7MW93uu94malNntk5430aKr7n
Qxe5s5esrMlX0AklIT7qWcrQgkf1EHdXpE57RH5Ur0mAZQFd6IgmLpWDmsMhOSPbUB1zJ3VTu1PQ
y0y6U1b2UNBHY7ILusTcWXMNzFSOXBR8g/vt0IG9ujh5RpAaX7fS8ZmxP10wZ3eTbyjI8MDl1kv1
I0IQ4PjqUUOmzIO9O/JUxwjd1jYfnS6Pb/Cu+C5huURSSz14BKtJsG0/+q0Sg+4YY+gQ79uBaNv1
MOkmarHFNU5VA6Wt6LXtU4Sz29JwKzs7J1aCCEBgoYuKQglh9VJ4b5dB+zjrdfvYxPW+7yGlEzkt
H5XbbNDOWVknt8lySC1o8evpOhfAeXRnJBY3+JfYkPxxnpNTXVjjZUyU/b8GnKIElNnnWO21Gwjx
qxNk++44VoUHJDhEgNlgDsJzc5hsGpQNOcZO98vRlarZuDfq/mhaWXOuh4KgMia+G5HaDqUfgRTS
kr3ZoZ06jKNrQ1Z59cm1vqzvasso4OO1nwvEgohkSO8do6i92oZd15gT56RUcrODghBoo5EFl1Dr
vaC0pZ9J4VxslEcnKDtaufV/QnCfEIJQg5kpplY/xnF81IoClK7R2f/ESfRFKdDQlOagR7Wuwaln
wTUwIGEBwXIpu20VQiW+kOBLeWmc0ODDVQWTn9cWeYCzboKAMCpRqzSl4JJ2gZfn87e6VXw3TQEX
hAPUpZX+RTfq8hk8LKB0BxBqyWfMOjPYW76vuWXXfev9AjWjNPkm1fFeNscKCo4Is0DSRfxt57aM
u+96VEQwZvgoy/i0JdPE5x7l5nmsIBamiRbnJFMbZIqcpzBrH6Zuak8dID9vQOLgFpTbU9XjhJYk
x43x89+biiy5WUdULKjehRaAcRqriewZCMG2iWR5iUlxpOH4rEHktv+2SuYpbPhApxEuFvv2sV3W
AQ1UwrgWFogEQRAnuwIC5xDvAiseYp56iyRkImu7MghdJ4byU+ksQENLYyQOtHNVSHs9Qu8dd66C
p0rtpqOTtbVrFsSyqGjhJrll4BTn9Sl59kJMfQa1PMp3xq7NkhZVqPERU+uoW+Zdo/swFTYAeuDU
jlxVNUbP0Ak+a7I7S4vL11BqfyrA2W588voLy1+eFQ2+ir9b+QxmdSvBPdtIA1HiYKUCNfD3Se7i
FnBzSTf2Qgt61v6jEd2DVOzUEQaFuvH6RGcXmJS7bugxmGYFQ3ZSWF4nAfuWAAT0aaW6uqwYVyUw
3xxHNy5SUxlX1MZ/93LcHCxTR9cw8bQq0k91hjUhjn4NMDIjj5G9mdVQn4zpmum2ctBRIPFwf9FN
iXh2QRxpl1KdVa+Vr2lZth7DoX2bdsqPqJ9gg+higtf8Jt0XdRG/mLPPfgP3P3YMBYeYopW3iol+
darYZ8JYsVloU3CxQGPdyopUISEP07HSA1eagbVkmIVU5Wla6Gy6rr4fi0p5ysegvhCa+zuBIKIw
vBH41bEzpXsl+17VpvwCse50DrOi2pmKNBwTBeOj0fbmnbUccr17rLvqpvBD9dzUIaiORJ2I6ZN/
lGVgAeNRtH2X42yHtNOV6wRHOUFyN0YDDYQhxYRu1pFXoXnvpRpErVqROx59GUSuYX4PDfNH4Qfp
IXFyZe8o9nDQ4vY0m2XhGb0egsUbRoI92mpnZ6Nzzury2NSsympAfOzEThK07rcsVn0vVqdrao4t
ithJh1644uzlGIYUYNbtrUVPPFWS+dL2VfVohhJmoVHdpcBs9tKAutfcqm8J4q3MbBOxkzqRblqd
NHvaQX0ZWjM5Bbm2V7GMSoGh7p1U/VKM/XyjIgrlpsYoP6YBfla/UG/zGoEHY5YGWhiid2k5hBdL
/QUdsXTfGqnPvlGGeyORR2aB/g3YLJjeyL4QWo4Gwvshtsu5ZulJ4eTAmcR9AJXPz3n06g9T72pN
LB8yP9D+h7Pzam5bSdf1X1nl64PZABpAo3ftmQtmUhIVKNmyb1ByQs4Zv/48oNfZa0lySWemysUy
QIjI3V94w6U94spaj326dOMrPajVzdTdFhaY3BqaA+BaqjaYTqy6kjs0DaLdEFIk2dggaC/wSMNb
eAP1ip6djetUF7gnl9g11yiIhjXyMqZ4SDoM29uud/ez7eUKPIHGQ5zsc6EftUpWq6TUioWNUw53
x9+F+nKoeO0mDNBWRiEubD2w18B6lvD7sf2sZLjN6Xq1dT5ATTB+9qq3NknbagfMocaVEbpIidbz
MBuZ6SJVXwBILGsro1OC3/0q7fAP1ktGxCGv9niFwG7Co4voaBfjJLZM7Pxk1NG4SqnMSlV+jQwL
GSFIKgtVdFcafmGV8OAKO+WnxNJpQmfJZVXU7hWWdy7OVnGzCWq0cfDtAk6p9wW4p3XpA3Mb/fTK
HSoI1pXVF4exFw92FXQciTVA9XeK4wTGeB+MEgi9ndYnw3CqU0zcq6dmdH1e1RGvIc+N/fH5y66I
+zvPRuQn6FBqUJG29Gt3oETFX9rpOF1pRnVnDW11Avsk1mr0iagUJA3fyOJNXmh4mmBDUQ6tt2dE
Y8cg5Wc8vnbR9oN+rCMPUL9bIk/F7VudNz6vE8bKGYQCDAoLDaHkW9Fo1d61C7q+TcIlt+sGAY4y
ClaNX30dnAx97UGlR6fspL4YdB8rjDy6+9u6839lkkwHEeSH89L5z3jJ8WhyxktstWhddH23heig
3zl6M9zJ1fn/5w/br9HR7Snd/bWuNJzH1veiSwWG664M9QH50f7hrw36rvFXSYUA11/rnHbzHat0
wOMdGHhX172DqeIfCDH4dwCh/LsWV+xNDB979dc6UZWQ12qAe5mZhCDBKnfbe259PP/FlIvpSKy1
PS+dP5q6p6o8mhbPq+vfOa67MmUW3nQVchymI+K9CcflLvcScdU64/V56fxR22jblrAOdudFPYvG
4zBxkPP2pln6p6aFtIADs9ye18EmaK+hMGyJ4uct2GwscVKCg5v/2qI00uqmtnAw+/UbbAEAu11Z
PV7f53VJppWrLNW8ddn+LLRW3kEIlXeq7Ya1m4Y1Zu/4zYDIH/DX0YLb8yZhijJvxoS91BsTjDn4
28s6I8x1QLrdmXVPMwf/s8V5418ffT+LiGfervDhXOetOPUmfssEAd1SzouDTMNTEW313hGnmHjm
pE+Vv8QKo92fN+hJovbRpGHePW9/3gT1lNhTJLz+YO1TxwzvtEJlB2NE/iCJq/Aumj+KGVpaWWlO
pYrF84cbkKGWwCoPVMSKGFsZpDQg3He6lS8BFFr3BeYty1SYRIxVJu4J5vq1beAAev6WC6R2M7V+
matJ3Puxk1/lQ/HtvC0WR8OdVwa/vov77zqXZZyCEktvJ77MmuhnjGIDBOkqOFSerK9pcZmnIQrS
dQCRNcH4ZBmNRXuq7T6+1iQJ/7x0/lD57JrpFf2vdZ5vCQis5B6eiR+ZO380Zr6B+x3d/PorzJHW
DNDj+vylji3vTYnP+18/2arMWYAnNfbndbh6jYdgVvc//8F5nddB8A9gcP3awqU9kGFTuT4vDlZY
3A4ebLf5KDOsM69TLdyZrYqWDvJ5+9aw9FPRAInXBYlZ5cbGiZKXcRoUz1YnmtvzKid0MFqfnHR7
/gNvcLrLTgxfCYqM03lVEqkrq+DFOC+5pnQAMGnd+rwYOlwsvezWZR7tSrMyrpRV93dWP6D0UZif
mRz7u/PH5EY4w9iNMU+Yf64rlLucciO8+bXFmLv0FcDZC3oB20giQBe0WFQbhhf8EN3VWTElH/Wv
ELPFRy6Au9KsLD5apY3EX2AYW2jYza3W4DKXN6b6MpbB3pqm4ifO1Ych08KrXkXfvFmLWRFmX8r5
wymltyhhFV8LQd+kLPP61BbR57HQuGy+mHjKM6Q4SmelqTBYZVCTj/HiXCIIKlQ8BiMtN7pmVQvL
TrWdWy2zwTyWnYGYXBWqnTy1bbpW2hdwitY1dosVDVqI5oNj5B9rS+15N/2N9LRyIRF26DLjTroI
VDTf6gRLpx6VLsShJeWPwL3NOsRfLCUKpKF9tdM/ZTXAYV9fjZgmnzj1TWU44U3O+DjF5h0Az3EF
+VaROqrhyp5KYx2PNkohU7R0AxF/6eLe2fRVRLkhz2i/2nKNq7KBiSM112YIrAsBV1RU4Y++NfWD
X8hvbh1fTLkK1+Y0waAxy+ST72x11yS2wywrpwq8VFGpf9QTqW2CKJT0fNP4ugm17zAeUZMpQ5T+
JBjL4Bvvhvkx94Ybqy0fLCMd7/M60fBSLL8WQ6rv49kEgnwSl01cJPeGbJAsQxqNYLQ1F1EcRzcZ
lDEw27r3pPqD5zhIPXRJ+uvDwDi41AZ0xcJiWpzD6URUGfYYtAvDYbrvLXQNJeav8ZBFRzx3IiJE
J1sbjVFvdoiMht8l4h5LvQid6wyRjLkB7BC2Fd/FGAwf61HexbbtfzfS6GNmu9hLpeh/QS2h82CV
wYVRDt5BdlWyq6yhOCLVntNBQYaTONQ/GamdLUMAwJ+V1B5kV0w/DYRn5Ox8lHkJbWe0CXB3Hxd9
VCQPbjlaqykM6h1KAsbCJjXAkLWsqwPSg4Rmvo4pSVzgKRh43U3btc194znN/ThTxJy0uzsvJWZG
Shro08V5cTCNYl2YRbs5L/aYh+0TGAKLtsna+9iZJzT4o3/9Wplpm9iU9s15eyOUDha1doFWH7uy
rTjdBH00rM+LCv7oBf4a5I7zt0HF1G/bI9pFLJ0/8Bk7ulZPCW1exfYNHAEE6s+LTtNDyQPTvjov
YoUzXfpU8P/8NZla8wx2/u58fHYhP01OZl6dj93rnWjV0Xz/tcWYVmThaqRKMe8qZ744Jnb2cF5q
utFfBVacLPzRC647nNWuAS3EizRqMqoOrDt/RJ1nrIzRB/JROdpqhE2Pr6HuX2MOjOY+CqrXmq5l
B1laNy/WnxcDmKh2N42XXUORYHFe53cNkQrA9s3573t6P2DsVbRuu1Idx6HUt9VA3bEWkgf6vPL8
gbfcotN5sf9aRYFQHXMA9ctmiOSvHzh/e/5CQIzfJ0n3iCv9Ua+KjsTKzAUd9MA5NsF4P7r6tP/b
uhGO0oaMFsGBeZPMrJyjUQf8iQTcIIm7L38tkp3gVJT2wW6efmgC1fYSWEdJ9jX/jajz7kg9/7xw
/kD8hy+RJMFgbmxouJyXz1+Z45hehDCSzNR0jtb88eunABeni9405Pa8skWfD3563W2iMpmOKN2a
B9hqWJyydF5lVubO7+zpZgjGPRTLEp2d3nqAsk8c1Oq/lrDz2xL1ebdNoKyH2I425eTkd+ctKyNd
T8kw/VoKx3JVh5P6tVSAxMWtKj+dt8QJfFFN1XgKvcJ+aE0SR6tVv75Lqu+mR3I6Kdu9QA6oeChS
YyODwbhNejd/0OBit3FUX5+/Q4IUjTK8s6+qpEg3Vky7wXKruxyv385ehCY4ReG4YDu1uKYNQIM6
8eUq7IpTNOFqVweTuAPTTsYQ6XPpc6x2SFVkS/T+ef559BKSu53ZUVcZO8NfCBejI1Hk5V61I1Og
0J0bGEjGpT3UV2LmT8ej6x/6Ae3O86KR5yayMg7Bmg3MI8JccECoZomyorsKgI5uY2TMttr4pYqq
8JtP/LdEp6y+USgLLuDzx4gQymLLC/TRrdEUzLUoWxfG1C6zdCa3ZNlFAV8ctSW0QaJTabT2N56P
PUmV/dBZ1BR8+LFBEmufAPjD88OrdBraLKSmPC6io2u6lr/ocIisXFP/EWvalfJE9S1V0WN5liEb
8c2qU+z6KKyKHcZY3zAvubN9M0R1uIzBCBjxtS88caUKHux5VTR/nP/n6pHYQgSJFh5ML1SVvBMM
roU21GqLm/V0P+TNTafK/CmilwgjJjUWAnGlpUy0BjU9o7k0zUquJiERLZblCGpQC6nOV5+ko65T
b+ukcQUiho8QUym4Sas80zRMt0S2DLr0lIyQXfIC+/HEajet4RbrlLFv6Xd9v9MzXy4LJzIRDsmr
TTVgWttnXvCQdbGxc0zo+87YxZhllNskbcO1I/ZF0Vf3CEsxx7SIViKxenteapT3sdWG5uhIJ3kY
Q2ShYCNB2J4XYy1ol5YxjPthpALZ+IyefaJ/8uJObLMpbR9MxDzWtXBssJG9c4qR1KXYMWfMFRj1
7jYNzeTeHPxw68suWTtJvfnwx3/963/+69vw3/6PHHHW0c+z+l//w/K3vBgZ+iGSPl/81/ZHfnxK
f9Tnv/rfrV5sdJ+n/Htzk6vwW5XX+c/m5Vbz0fzv77L3P49u9dQ8PVtAxSlsxtv2RzXe/eA1aM7H
wHnMW/7/fvnHj/Ov3I/Fj39++EYFupl/zQ/z7MOfX+2///ODaZ6v06/LNP/8n9/NF+KfH+6DH38s
noKn9Kl++Uc/nurmnx80af7DsZUwpG44DoVXh9/rf5y/cvV/WK6FQgA2iXPyYDsf/gB80wTsVf7D
RNZaV4akDyLtD3/UsEbnL/R/KMNAUoEOqWkD1hIf/t+5P7uHf93TP7J2BnxlTf3PD4b88Efx61bP
52bbsAVhbSipm8oypalbfP/t6S7M/Hnr/2MVToea5UTOLbovUZnahwDxyS1UsfoYp/V08AN0l327
22BLHixLv01XjptrpAMdojCoiaGjbCx8Wlxr25TBpqLev/zbFf3zoJ8dJJfh1UFahkCZU9rKhnv9
/CAbU+rVaPc5jnpUnWkQyU1SIo4fWNAIHdxImzLy1j1CvmsXubpVZqJINNLVLrIOlKlPYxNlhbt0
opZn+Ia5f+f4xOvjs11XSu6TsG3H5g7//SLmEXBGZzCyLUQWNHbatEXCIl0TfIjPWmwiQBQk9bJ3
qBvqmHPSnqUX3pjWdAxpHO3hUl++fUS/uauOKVzTdlzHodLsPj+grMnbMSyjbEuMlOPGN35NE/3G
08s5LQaf4qHf+vYef3OLHGEI13JNZQgmhed7xMM31Ybco56jE1RIm9jIW4CzWZsu0hr/wb5sl/eF
WNzUnZdn55VFWWVzpk1et0ZE9Ogp/9pzRozZGwSK3t7b/L6/ePqUFA6nZZuu68iXF5O0jGnGzNKt
647wT7EHvMomZAmLFFF5lL93RYdOWdTGm0AnWswMzb8wweBNI0InRcEH8MsGWpJsL6ZpAkxDgLuO
tba56CtTLeyIRkzoZ0fX08artw/eMH538Ao3IqXbwjT0+fu/vd+DxCgcTegUdqB7UzfacJcnAbEu
htmT2QzLxkH0WgtS9Ckf7CZPV0Nip+u3D2K+H8/GGKEbQFmlaUFBtqT+4n5xUXNXw5pvOwUj2r9+
vQBidBPEzS6X3X7oXJIQm5Lb23t99UTOe5XKNAyaXMarl9KyCiDHWp5uFQKJqzZEZKuh/zokWCwY
iPK/c5K/2Z0wTdcwTcd0dbSPn19oGIZ+ZLh+spVDP0cUD21XyEXtbctavndTXz2RQseIwqGpZDuO
zQTxfF9YdagsTup4SxEW2FCBWqDmXUxReYMYV8YQN6x4ZH9QsDumTf0FW0jAR14jVm9fYWM+pxc3
likDXAeTkcGk9OLGirBpAJHj9EcfcmOUEU7PClD+Ux+KTeQHH0en2CXYNsRj+Bl1iO+i7G+0idKN
Fz6+fSivrz6Tq21aPGM6sHXrxQyRkSXUPYJGW5e+Jh21HjFGTaQ3QxmhwZ/4P97enXp14ibNb1On
0C642WKeEP72VvVZa7VSDtEWqbYAyU+4CL24CK3qgiB7E0fqHlfRd0a9128R+1SM6lLZiun/xU23
+qpS+MhF2yhEPCwMQ6TcdyigfYuhAYSx81Wk4uu/f5rkweeT5LG2XjzT7ThkTlWX0baX2cfhYgrU
zzKmvCCTO0OnnhhULexQ7Z17+WryEqZD5mK4Ahtzl9v5/OJOAYp4OaiXbYSmGYr1hkWVwh8yUOqo
2JYP//Y5SpPdoA/EyyRePjlaIexI4aiII3IBZDfh4fXB7kRin3VyGYzhj7DAqCWZtOadAep8x56/
PibBvcVwwbkySr14aI0Jw4jRlv5WWiPKMAKlICo8JPmXbbRo+iy/cvJRuxiMr5HvJmt0GNStW30R
eAKtSPjKI+VDVXvthqan+Tg27XrobvwWCaj0yhrK+ihxWFuleaFvzcz57lm1WoR0T66jxLnUbM87
ZGaKLiw1YlUiFd+MzrHNvZ0Rp+4lZeb3TvjVWyMV0YGjyLzAKPEcP7+x1Gp8NPMoRvtugXILhgVo
WybX+lxWGorsssJugNJ9ecNvvHOtXz1Tz3f9MoIszFpLgZ+U25RpT9C0py9J9qWWN1J474Srr8Yi
9iUMnZHRNSkgWy9GRdrMdeGMLsDK3kXBUkHVH3lpu0PovTMAi1ezO7vCfxqnGHbmGC93pYUjsvta
X3J/9cfcnR6peIBqa7xlit5f6slDGxcnrZ+oecv65GpDTI20oNeB6Ew/ZV/TzFzl9SPT8yKn+Im2
XAxoI6H4YI/N93I2ZWZg3Rk0xJHNuAjQ5V/GeAcZKUpsQZBrKxq9zKf2dPv2a2n87irSYHSkVORH
lBmePyzRkLaQbfJy649Rx8HRgysGte1SeTc05SnKKUiixIESYOFdVwMpb6+hAob5IiXaJ+HRUbbc
YQKuy2v19rG9mva46q7FGGVKS5CSvBiJR8pCGgUT0BtZrG9KAOXAdsx/N55gJ3Na6Li6I0xhvhgF
W9eGiuUJhDy84rtEZHDjIIVXJ5Gxpvr9+e0zMl5lMEj7MwrZwrBQmzLs+f3524TWVfaIZt0sG+Ki
euug94Pf8QWuSt6687C2zFzpXyC4k9BaH76iZ3RpU1YkujUXdfhe0PqbcUKZli10m1iRiPHFqdsC
i1bDG0ow3jagTo9b7zRjsqqN6bqtmy+Z2VmLKVR7ZMlPb1+I82V9NiZzIVyDDJv0mlFKfzEmU/oB
s+aYxVafZ56O2lvtABLxEBRcNYG7QWH+qnGpFJae9tkynXaBcDoyAtZnX9BSnMoyWNlwYBYNqiYL
r2s/4pGzq2MqRVMmikPsJxbYdLVHk8alsvzOa2POx/fs+F2dIJRMxSQaUq9CwyANsiKRMsMzYyjQ
uy8WPdAPp90NtLc3RgPWo8ndB8er7EOaGBe2CM2VpWPAasfgi5qQlqNVr6a8TxamnuoXeYhkEI7k
w6IX1Tsj5atReT5YHm1yVWUZzsuQRnidrqH4lm3tUVlLkVrHfMo2fZrsLbR7YOe177y55+f4xeXR
qauAyuMWq1cRq5xm5gFj4nYacT6OkX7qe3Gv5zo+YhYZkA/IK4+TamN0MCsKt4ChEiMxCjJN1IiO
x03xKTTo0qaRv0BlfWknuEHgnkFev9NVtzBsFMMFdTwc5q95UArcsjddkt9Luznim7Whu7Qze+PK
QoLPGMGIA1pd25Xd7JHiWnamh7jkYFICtcdgVfPfhdIA0nbWLW8j+L+iX2Bc8sltOaLA+ylG66Kn
JmPAUAai9TAhubRoyxRp9867KlpdbLQ2Q5XI9t4ZoF5PPsQtlI4YL6g0SF2+GAbTChfCxrbyrVUY
29w0L1UlOtyemGwYMi6TBPc4FccxTRoQULlR49cDXNrsgXvG0fQ4e8KvFQpswAaOUYq8ctk51xLl
qlVko05DN3aR9+6yTb1D3X7snGhddYCKhnZ4DAvUSjFxvk/h0C7C2Srl7YHgdeI8P5vY+RD92pTo
zi/a30ZEpYsoHcYm247eIyLpV6DLcPeKBXgt0i231VZUdoBwSQtGHqY5yiv+g7dDmXMBx0G7ixfk
+ZiMSLsXVAZHAI8Dsu8M0/J77SbSg2+ZTGzG5NB9J6B4PQ9w1spBQ0wJpZTz8qwHvXYNi0rpNihn
N7V4jJc4G13QkA6U8Tjlwb5oMC8i91xXhjwwyMwaXtnHvPB279wA8/VIRntEMf5TW1Mc0fPTl9QS
EMwYMQzIZLTEUGobmBbmPCMKAT9HV9s7efOUQXhpAmOHK4GF+fc7h/BqIiKx1ZkXHZ0Qi9TrxayY
h2BbLTrX24I4wyq7H3gqisXoW97CbCtcCptTi75dL4Ds5A7kH/UFzcjHeORWlXICR+fDolPqpwoI
l0QWkUeU0ztj2m8G0bmwY5G/GI5JPez5deqU4eE2M2Rb0+sysOjeQxJQ4QlscZxvkQbl4+3L8ioy
46r8fYcvnsuwm4ap1NmhLG5xhdg5ldilYGGscdr+J3sSrm1bzMSUyp+fWmIBuLAD9tRuRZog7TUW
J8fxfybv5IDG7541CuFMQZZh2JRPnu8IVhK4T41XzR77712lLhw6n2vAeY1aW6G+1TTtRjdBGFau
+zRhvTbgG/n2ub4upnBZqSCTg3IPCXpf3EfmrEhWqBhjkOHA47P3Jfpmc+obS3hyuut6q7oEHIds
6NooCDzb7gf0guiyspF/JVE03hl/5qv7Yq6kuMHQjpMXaLCXyUWAn1QBpijdkiUKevn1U1wytr99
2nMY/2wnNDh4t+aOhkAPXb14xeRIzVMPgbK0Ajbv3Eu0jEpd1RUZRxi6FlIQxUlPKSy/vd/XyTc7
tiiQm/YcKrm6/fyWa7ECNBs23sZCP32DDO2TVzTuNsMWcZEaFS6EeQVkOqq6o5j8EyLjBSokjH2T
usLOsdzVTIxb1WonzZv8HVyDFcyxAhR8PC6sEdZB3BrRbhTeSUOG7zjh23vZjZg6Ft+QABGbqa2w
eXG6FQ8FKspJ+zjZvMCJDTBN9PgSwifbRrP26ttn/mq84MR51DhtsE6vK/XgaltBvKU2SdrMWmSP
oS7GdeM2lyDcf0wgVd4JFF49RzQgLBsnJ0nmL161mBpVtiHSr+4GVZVsMTZhtgrd6vHts5pv14vn
iF8nC+bULKG/zBn8ygjDfo6vCHtOph7ci9rF4jNu35khf3MySpJqC0X/gfH2xVtau0UZG03iYi9s
6wtSNNTli/adkznPbc/PxtRJfebpT1q8fS/eCk+2dBTTnjaX0YgNFetFNnXyiEhlvOwls43CyGKN
bWmE6LRvXKj4Tjft6CorYe0GLuMUpVKKAh1UFQHcJQ1VusT08Zsm/GFLu6r6qIA+w5mOrA3GpRAY
GmSCB0sdUmWgbQP5Qx/z6ypW/XsvnhSvbhUzKaqcpqGQ4GDEe/7mAQIqvUI3rU00W3bOHqdOMQSr
KvTaYxV/Vmlt73mcPo91d9A0N7iOivTJS8bdKGlzd6aD8Qksi1RWSHQ3yc4P8OJsB3KuXOOcDBfd
0Tr0lmMu8fnJ9KdwqKCfIvRfZNZugFO50PFCgUSJml0zpJCgCl3cVcqzV12XnIZ6dBZRTnxu+7yw
jsTZNrLjDUNktawRPl162NCsXThNK5mgPaK7WMDQGCwWGKv60IoByIVZ96NrC/sQRmO2sgIv2Hbo
3nzuyCmw/PDByJr9tI0Fvghy3IaQTlZtFX1s8kQsoS9+b6N2merQmwYDQecSq1RcT/N1lgqc4JJy
PThyOQbWeEA0dasSzXos7WJnmequj0R+NCtc4xy8hQvIu2tbTtZSWoSREnlbQDkpZUFZLDHl8zAr
qL85IIVxhrzvS+NCU5RWbH/giZkmLlxVyVMaumi9VtXC0zXg2m13KT04EmPTAM1U9gbNkq+uWwZb
ox1zAAsNAkVgfW9kGX4Z0voR+p/EUjYN1ujoC0hg+HpYUwZGekigN5ZSu7Atx1qIJJrgPhrlXIj8
0g36d1/rtQs3oEcEribZh9anqKoqUI/ZY2s3+JmqXNuBY1mp3vWv2riaUIdNgl0YYubFqA0/3Jqr
FXW7lWXgH3UZfC6rSV/CfUGdw6v9VVRN0TrqU0pcGJ20TfVEagCp0q5r0jDvHvBIBrMaUQg/dTTE
4nX3GsbUsW3iCyvIvJNEa5n8qLsA1r9p3Mxem7mbbmBv+E+VvAhcd2HQAr51ivSrkzLka0hGXNlm
317GrQjXSWdVe9OptWVWo9YBPiVdzgowuzjt8gcSd4iLLcoReBlhV4XkbJjjeeJZHZTtxlxLmYub
IfNw96pUfd9P8ZPg+RdgvO4mHyKl5m97ouiDhY/namjDB0yJYUiBUDWV7HYcurVu4ftspWdFa29i
HpQKci0GQzelnmJ0KRZNJ0HmzV6PxoC6WS893E3BQvKwn6q87Jau624IyfNj6sw1xE+AvYJPXZpU
h67P98qu0B/FjnA3yTpdWyK6Lpw+/eRX7jr3TUSAkDReazNMX7Q62aL6ZOhFtPPQj1prFkKybqCS
C7Tnu8w2Pyp7mbmYukPt/NiF/rq1ycxUhZvWLECY1EBOJ8feGnEPQLKC44Vm1lWric9GZQLJxSRr
1yczEVJDzaJNpbsBufqFDF8/tHoABkukiH5DC+l1FxdrS6KRHgk45FqSbzpIK6u2LPxtVFOJckYM
G3gLxDbtw6vAd3gLJAaAYaaba2fA+qcp+KUIpV6skKZj51bjTpu8fh9Q5+9rL7kscuRiRWrau75w
3WXkhxrmEN1EOGJEC6gzYmm1fbnpKI+vusg21uhUgdDDqT1XWnhpJ7shDcebGljhMiRVhN/T70sD
61dcfxRpuHBWwF5LftWwZnPyH84A7BA3ONIpxWhUTdABIc/de317m0OtXweWiZKE623ASM+yAZpY
AFevd2SdYmWW+kNawONXjFtj4zP2js2jqD1jTygwLnmbllGOfDvsRqRkEwyd2vIqMlGf7/LP4DwW
cVolSx2nQ5iRxrjLDIYMxw7l9diDRBddjgu4X1jAUWSw0DG3iVDigGjRXOYq2BYBnnOz6P3So2YJ
2Plgly6ua1FwlTelOOpWeVlae1ikDY6sMfoGEvLFOFpLKxfZ58HcOHr9RXR6vLYdNCRc7N1OMvg5
oLmxqKXlHIgB6KpCK10OQ/7k6v0OnJm+LFxJ3yvjqfaj91pRxhw8PJv2CV5I+HUDkro+53LPZ0Zf
hhPWNFoKMcRMl1aAaRMAPc03jyNJJ+bmF6qzw63Hi1KN398OoMTvdk4rgZIrAQ7x/oudd9gdx1kB
ZqTpPkEsiLfR7B9gK3Wj0vw7bA+MuIbvreEc4nAuC3j6I8Be10Q2yhELCONioIswNOqTjpjCAhEe
D+X92z7WIPVoD76SDz0WSMvKmB4df3o0cd/EtAG7nyz4NPNBL94+oVcRIRcTg0Uq7/gayVeIlAbr
rrIoFRez0LSdbcE8yavqpAptfCei/m36SERCJRNSiaW/DAontyBV9WSKfyNVkzS+GhKZLpzeZ6Gz
m51ZIythKSiCCnp5Pz26nofV/JC9cyCvq9cudQBDUghwaGiaL5ExFSZsteYE+OFpMUO2DgHDFf7C
jhERDK1vlSvHhd01FyClFljx+QscBw+hO323nUgsmO4f8XTwZ/kSpOpM9FJ1DT14t/F2Hb0kZTbt
QeLRbNggX8r0nZLbb6otljGj0cj36Xq8hKIxqlnV6GM7l2u2ol9lxssijvcoNnwck70aAXia3VVk
AMZ++0n53XsHNAWFVPJ/4u2Xma6GWUTSaE5CpY0eGP6Ky0JmzSLPxNcy9G70Rj6m7ad8upsybH3f
2fmrDHi+Z6T+xMJA3Djv5y+9Z8sg9IGLbWkiHeHWbDTDvIahfOHThavV9H3oHh2LOn7rHlKJQ4Q2
mmhCT/FyUIHYwbj1lhNqF6q7FRMiLu8c3m+GhWeH96La46F84JYpjxQgYqeaMGegBgC/Cu2U/rYw
1XqUV4N5FeXv1Zd/V4uk7EpFBpiXPYMkn1+YyrdbauASDx10m4TybjyrwaIqh6MERhakEu6MLuqe
MMy9PjE2hq9vKlT4tah6rxQrXg8mBtBam2YkYBcdZMLzY+lDz9DjHlOjOkzoSJkbO2CK9IbuCTdI
tRwmCPkDQgAjGgNab9gHyv0bE2ailuc3WXudDU9uKb8ZbbqJgrug6u81OXynlENzoccZBZEHiyK5
0bbZohi0tV9Kf+k6yPGbXf2EPsZpMCoPPm1wqwNQWORpgMXvz7fvtfmqNOBylrRceRoti3byiys+
jW0nHRTPtm3EgeGGS3wZ8Ool1T0OtjdeJeHy41HWxclnnCK/cBdQxjHcg0ipeGamfJAm02wppm1C
IXThgxGBV0t1quJlBkiXrWP+2Do2tVmsomhdat6wyN3+nfz5N7U0XiWgOdwo/kO39vntcth7guVl
vCW1pTQLXWWJhVC89GPzfnCJ5QokbbruujWydQ6F10OaaxpQOHctpjIT6t/bV9ZyXr9GoDBRH6LE
yOAszRcPkGt7ieq7tNgSkMxP/T5HFc2B3Qr3NF0VBp5WpW0uO96jg70Ys6CiS1jB+ehte511Noy/
HFVDP+53Xt726zz6hIATTueJ1W9DGhUb3OBL9NU86wJFrjujGhs83QgMPeSQ7lP/Ck7HUwP49WKM
DtTa7IMDfbovIAZo4aqMoKqms9xG5vXHVMrPSaNsjFir+yCy2svW1b/gghVvRCBvowqaHaXZeml1
0gP8pb51HmJMWojtatzo3jXhvbbsB7RziqYuFwh6uPvOWluElHSRNbR5taBej0uFbdMqJtuis5Pq
R45m5Vl4Dx8DU2Vbb1Rfc7//aeT+dyyrglVPMe+QT4PaTLb7xKAEkjC9Mxpp/F/Kzmw5UiTbol+E
GbPDKwTEIEVoTKWkF0xZymSecaavv4u6L5VSWsq6H6rLqrsyAgLcj5+z99p7N57HsE66cpcVfYvX
WwOQ1PZDkCVKd2nJkR8iTQvYdKHJlNpCwTIMT/1Y3hZT3IRAWEbOxlYUIqb7wXrseMPQRcfJKch+
7lLrTriDdYdn2lfQ3FfGvp0i982eOGucpSof9SqptpRF6Q9TdFwRLF9mY6aLh0tfn86zM76YI6HB
YhrGkCo22kfp8F3LktuMKDw0FXO8r5CheiXhLasYf0aR8h00j70noG6E97pcV0WMmSnFMpcsF2Eq
96BI8sDUOaPrznQvBuQ9dhYfVb3rLqV0QsQCBkbN2mtajRRjRex4X6fDYOtXyZSCoN1MDHDSyJ7W
FuRrQvwqVYmdRhT06RzAhUPUHTNMMJ6bkgjhdu2jragAJqaG9sr4MhFbDAUqNYOcqKygHM9pAlug
SiHva2OCoaG5jHW/54xewNFp4QGR5hXYB7q+zd4wq4c0TlGX9UscVPb8MqoN3ez2tc/qfF+bIoP0
ek6aU1m/9aKD/JCZR7V1umthvawKD0RPylvLEpIpGqEwo+Xs3Fi3Q0XX9UMWstuPB63tm8DB41N1
DjL5QR7SUSfdVRU3UkUPJIHz1JXJczc+rQVTejU9KHl6NnN7CTnacfqUyn6yEDXz9F7mWMGtpSd7
JR0OjW6+D+6wc9b1IXJI/YZgY9emTciS8T1OtB9aopGLlMYLh0kmiLpn0xhyuycxatppqrBM86KX
u3hOrAP3cjfqGrhJbCNwqcpHlFTzrkxYKo18fl4MQYQIUkM/M0um5a6eekOlz6d0AFhrkxJXL3mP
PqMUpwFIy9IVTjA/tWs/hboDChVlPs+i/eqIKfc7OV/XPDshlsk0NLCBVgm7ax1lrxha4rDhBHAd
I7/hR8NRXjwKW0uOEmKzN4kCYA1J5qe0Kl4LIJjqqHF/3Vbd1UQv7Wz6W8eMjCKGYjFhmISqS7ne
KuW0W61I8QAzg1KcEuFHGXQiY2jeKi2ZwohhczA2nY41/552BBSJFOtwlZrQSHRVg1MYvRJbjUgu
T9ObKU+u0IKGCDXUrLUDnMULR9u5O62G+TwPwGRUzOTmPO7TRLIAdFp3mF1T7mo1BTisVcNlYsbq
Kbb0pSP0G3itzObV8r4vviVFCdarSJZre7TMy8jkORxo7dMrINyAAJKgXlhdu9KIg5K2jS9RFh9b
0+UZyaeHpB5MSP9kNcWwG5ohGnZ5n5p7FQX4ZZKa8F3puoEsdUF0nrzC6fhtSvN0n8eOzWlc92Z8
DocSUR+zuNETqZAguSLsWpU4j91PxSl2S/xWuw1tKZ3QyWhNNT9dumcNaYkX9/G5mhX3OEr+vRlj
edP+E0FeAYNG/3R1/FIGuR0zyu5z2xsaVB6rSwkSu3oSZD8cLFoA5sUU9HkbhUVX3ptN74DO0BzO
cyiqcZy5lJtRuv7qBIn1aPusfZK6tY853XiZGhTdVFTyktrmxE9hKbuSVJsrWuh2IDWj/Z7H2k3h
zOV7Xat37jgA2pRbd0MJq5ZFzRiHsFU1KD7YLvyKTrWi83J2Q5QFM7miTo3eIjPr6RVX2E7YKRN5
ZeXeKdEuy8vnEVs4vCiF5UEIZBtrvpMyu3KNqn91ivW+r/twRmV5r3RU9WabPs5G356ZFXWhy/x7
V3csVn1njnuroPGOe0IBQgZ9oKjawM7W6AhpJntapQMe0HHOqsxbzxEjvam0pttQO3q4EJMaAF9K
DpoRPUL3uwJHVO0LZ+noR41+ohZriCtbfDGn+FTKgXbCVsRcC6EaouEPFRDBv+qajWTEZ9AVzWls
g7xevvN6kxnNzdTl979XOJ/PUHwgIhAmtXglYMN8OMZoVaJaOVyjENoJgMUBdEi6vET1amDPzPFZ
LkRyi3Gsve2X1g3z/u9f4NPpkc/HfWLq6GlRzn2sXVu3y6O8GPD9mI08mkQUs6Khgons3dyn93pC
szYF0AnIc/lCdPXpBLd9tNiUntxtNF8fjkit2nZ5XUuytbIyZXf2NYlBisv/ztavkgpmB0tjfFHj
fh5EcY0ol7V/P5dRyu8lbhxrnUXbeA7prFY72v2F19it9sVj9LmS5tpcYfEfZv6OZW8Ho//IYFAj
x1I1eY4Ec7wdBXd7lB3Yo8FUIYYhSjjGMY3ghhGmNZf2uUtwlJZ1qM6lfjMuUzi49lf9lj9cuqVv
7jfDQAmPteP379Trsu/NPpnD2YJLN88k3dFUfv/78/TZ9oP+hVUJXaTQNmXAhxusMGlqU6uYSWCd
rs0u+sfWEJuYOpFqc6v1D3p7KdfqQYsjax/l2c1qD/FeKwwjzM0KlkAzxSDbJ4+GMBKZKDlrgLOH
an5Eeqf5krkMD2f09vdv/YfXnr4kGeKORiuF/e33W2POUTuBxJ6AVyx3M9MzL0XEz0GgfddrW2dC
VppfdAj+8OIhQcaFQg4yDr+PMiWiMTiGZzOg9pWxGSngZpmiepP2Q1qEavXsZIhEK7jjX3yuLj5e
LDNE2gLb7N6i2tE/Ljk2VYBqTFR+M+CRrLe8slEA5pdOHXZbPbsyJpMbQHEc58FHGvnWyn49trb7
XFB+eGKc0fBayXTOkjgNF6Pf8AsKjum1eOqBi5Grp07fFsjjyPQok0sqJzZUMz32mdtBb4mvOEVG
tw6EED8jeFDR1GceDj/Wet7JFJnoYEjfiMr8CqWMQMWkzYHZYkJOqNR3jUO4XRHN9QvRLeQy5kel
0pabZtL1++UbkFbix2NahRzMOm8lgz5YumwJabDjDzBXgkHaxAqjSOjQAx0ldKTa3VbgDry6n60g
WUzO35GjP0blDyPOs0MRx06YD+vo1yb5z0rlnjjQ6++VVL+3i3EoRIZDBzTJAbgx0BbbuB/wHlyr
nS6uTYNUTQ7WodYZKJqwNZJGHl8atHw0/ZNDBdZor1jtdGpMNsmoWi8xClvokSDqDfO90cwVPKMJ
blHCCFIzbT3MEx0ETRJnzz5cCd0KiPRVjvXAtTFqqnrQeK6dfzNJEQTjIQ24KuNd7o7NkRTPg5t3
S+ACLbEa59ad7AOBjnmg5gPuaQA2bb7cE7uhXVRrupux3+9jdw2crlEvxTSPnhuhbSeXlclfwSHH
bhlNJOXq6/Xwojvgyt1GtcKit58GVfp9Iuegc66IrdS0eA2QZcI7LHv9BGM5rc5m0Yz3sRYd437K
g6xnWRLWRAcnGe+1dDGPDVLXEOJlmPfEnecz1H7EqhzhVrvAsq4DmRZyhoKuhmmbrodIczBsLOKo
Kw1Ows7Yp11JrowF8l6AJzE47F/UfAm0RDGIVJf1kQXLLzI1I8Z6SxxGcGw5C7JRPal5OxaFoHlI
PhOWdWcSJf9Ovldi4IgEic26nfl6ct3nVNrJ4hJ9XEy/MivSr5xMwt6zSWjJKoOxcGkiX/mmZMzd
834dPYJ64Ld1yVMyFOudop/H3MZ8S+EaKGmrfNcf2rKZrqKsJxQc/nmvrLfgdzemOphz1A5ou7v6
OQO8txcTGnNzWo6SRxune3S0H7Riqx3mdNxzWvXjujavKakg79K01k3wUa42/zPDvz8tsZaejaLa
RfbGvAb/42VwgIgvtdv9iocq0FOTpztqqoCU34F40BfG2kd9cukGuRF5GAVtArK0kpDjce93VmGF
+bQZ7VdgdFXZo/fcIKLzTLOEesKHqXoGyc4xxYBRU8e3rrTrW3Brsm6rnaSPfRg6defKKtqPw0wD
PnXlrssyNooVZ1EeL+td2dlRMGDvAqxNs0pBFMp3Mq+TZEjPCDjMzEqO6Sb+j1CEeO3imvvuq5Li
kyYKe6gqnM2i6ZIygjjo992jK9ZxBsjchpmUMCIF9BEOOzFerAeZJbCWO8xCTvJPRGSsWNMsSCZj
PiPx2KtKkKa98rCoFr5xzR68rphqcIVomtP8hz31COkbi0MwBE9PxIwe1nVcTxEIj9BAVcU2Mjy1
9At1hHgM72WHAGqwgy59jh15MTMBnGPu3tp4eP37lvmxetsuGusXqnAUaDRAP1x0auTlgs+gDavH
RbJZJOW80Up1htA5LbB0Uho/XeEP//1jtU/6aT4Yg6rFf9Fz3fAAv9/tvESiVBhNS5dhfJ66kkWc
jh7LzfKsOczpi0jZu/AG9yMNorbXQUxsg7V6GnF8rc69GwHLYOfyZpvuq9pX1IJleo99LfJ1e2gP
BjnnXl4BEpxa1QmHpg8N+9WNRHaqZdp7ubpcm9IYvCJLYB9PkxlUJCn4ixW7XpUU4srQuoo5ltb6
wHqLkAKzAqYI66sxvnVRhXinbn5CZv+ZG8i/U1N9mooRRpP95hjFeKltWMTWZHL0Zv2QrbMvJCLK
WMRLqChC+MRZ3Tcwuc9iLO8lCcoH/Lz7XosLttAa6GgV5Sd4U3u1g+CbTQo7bxSlWAIR5DvNFCgz
3Iwmcn9kKhwPKets59orcjpz8F2XXn0FBC9I9fJW76LvIzCaxcIT0bQ6Lvwcsh4/wD10Ud0b0Yd6
mUERwXN5HTlq6mfJqaLXntJZO0pLATXaJPXO7E41p3mBu9ddCbjSmS5niUn3zwzn1QArbbD0WmbT
+lgwpj0YITXQFvmdZoLtRy5dls6cboxykUe3O6qKv0jwCqvzaymZHuQprD6lJq5rbO7mnMvrCtmd
rWqywgqwPVvdeTteHnOj73ajYn5j0KrSxabmnPqHNaqc49+f1I+zD8uh+sUYiQZa28rtrRz/zxGg
StBI04FuQsduIkj3CO4B1f1wZPKV1f7jq/jvJ2Hph5uCWuTTBHDQ2QVyPBMhIQW/mFwqnBpZkmH5
TN6LitZHKl8MiT+db7aP3MpHk5MbFvV/bWj/ubhcRGOb8UiExlAUuyKe7tuB0Z/om00XoXtU2hDf
FOAss8hhz6FPbRIq96Wdw9FRj5X+1cHjs/PN0SFx2MJCeo7o/KO9zHW6zGjjudhbswXLWVYTe7PR
3ixKwbtuTOt1ntoXnY1lZ4jBxpdT0HiThJt2xB9DP9tZ7kQ92jUdqDfN/mrh2n7v31UKOmdBE6jJ
5lm1PwoFUjWziMJDIJDiCPLK4qRvQR6A5+8VOt0r0HRmlQzZ3Wl6Vqz52dbXgAn0T9nH18NgJF/O
Vj5/H5ZRpMPIRjZN64fRStWCNquklaGbst/EMClnS83kroqgkcZtA5BnJia7ruzArrXb0ey/J6I8
CMjOl46M+CF1SbXP6swD1fjUR4RU6w6s0qKND7rag4JzhjxUBwpV05q9ZmANdHIRn00ZVTsHd7TY
iFWkzO6z2fxhlYMDhwuXl+ZOu2EqH1o9P016zVBiQi3kVk4VouDQp9utQkF1tymNlxPIrPdMb7un
NW+/Gl9+espRcaMJoF3gQA5AWvrhxKynY9+oWp3t9TnBOzwJx89ZuTvDKlkhCedYwQn4Wc8YKdGO
HBuOBozbnVHBKUltOmgJ884vzm/Wx7edMSrWefqqDiO6bfj++7rCTHsS/aJxZnBiNHDREJRIAEln
HZiDbUE0SoTU3U2jkxObTjCNlJvUQ7WfRkt9LpKmPi8GE9ky+jWnyqWTdrMfSkmjtbNoqvbWa4aC
65BMMrSKwfY1MzH2/CDuoz3AxhwJ1waQ3V9Gm06o2cknocS+bXEIW+hyC4Rztx0BGz6Ox59Zxvkj
cmdk4fP6JO1Rv+4g8dL57zPkf82vwbpIFG+vi9XXYd22t5T3rieFQyWky60DPO0zdVNvIc/y8APu
Madl9zoU+r5Nmr2ms1n9fd3+9J4iBdwWN5zWTHM/cUta/pfJsBARy9FlEXXxcxsWhMH//VMo5Dl+
s0PQz/1QPlHPKdZolQIdffwMyIthkh3/z85xLoWWIGphnZXnkxWB+RDjtazmUlQD7xjU3ElN4IVp
2k2cA3GbXMj/c3YplOnp75f3scfAE0rnaxsjW5uy5uP+4Mw4q6NCsUOzbq+LvJ29aDLNsHZidz+o
atCsOAb//pHbc//b+rp9JMuYbSHSZ9j84Y4yNkwWOQhgoggeJ3PhSNRzlJxMwuW7Lvj7h/1BZQG2
h+7JZspHwwRO6rfdPbfyhoYu8uRJZtiaHOkeCl3eA3xcjy4yg8NUrb8Apt4Oq1mEpJaQ6rnMyr5z
1fuogW/y9+/zB6UFCkRIF4ZNWA8Gww9XT1HTqJ00kn1mp/U9J32CMeKuxB1adIx1Ebv3haFe2ZN5
MJdmuIxtxRi56+9kU6iHaYQD16REGprulB6bbjQfhZnmQZldt22kemafx8hlFFJ/HLc7VG7mPDBG
ZYrkyit+X8eDdV0+wjVO78oa8Z+1dNf6NnOkPfPDnbr2ukuo9IwJBcrfL/1zx9Hh0hEBUWnRsXc/
PWt2lCG/sJJ9qdc/Wov8AoTUkJ7dlmNRo/h5D70T6B7z3rK/ss2keRpjzttSsc7DKq6ZmjAVcdCD
5uhH80xFJqBTmDqxdp+oSXULcPOu6Jzs8e9f/A/6tw1FRrgmwhGVl3Rb6f9TRNGIAw6vSUAvLcPK
ykruMO/73aau4BwQzgBF0WnOz1knTr2LjKl0vjGO/vb3r/GxTmU/oSXMI4xy0tDp3v7+LQbo54qY
ynwfoZ3RerpgvZsfndX54nP+7fz+9oLyQXTekQJtNarzUZhkEuWiRz0FBx95iS2ONYCfnp1a+6ZY
Ey6eYsv+VfBPMxhqnNrZLS54AA6gHnLliYDbPLSROQh8RUzPmZa0FJOVJgJVjI8Ko0kM+siCJLZz
k5NdnZEMornKrVmngWSo5ElygHxLq+/bf6dj4BgM7jDSv2zXFOOh1ZJ0axHc/u/3lw7chjyAe8Ca
+Pv9LQshV37BDKEaEQHa7H5DpXRaNl3S3z/oD95bbjDvPyvABrr5yFNjkaGHWa3ZPm6W4QE0OdTN
AFXpjRWT8ynB/hp1aKxwAdIWJcIc190Xa/CnpjY/MdMOVd28UhxIPkyzlNGSqaYD23Hr7g26I+2O
/EcDQqshnUOJUWk5mYtSEBf2F9f+acPZPplnSsf0SI39ES1UEqAi6Sdn+5H2T1wjnmoFclvLVtwg
58RqZSQsMUYPqkjdawZ1ts43ysoHd4pek9590xRssXEak5D05T6s/eEdo/a30cGhVIY98rFnkQBK
NVU0yL3aPRQJe1+Ud8C1xKPmpHe1vuw3zgjNbAmgD6aAOu6ynkSLmWSRxcFFiw77i8fyU5njgGrg
uAQxCLcUOJ3fH0v0GjJRmzHdD8P0JhUiqVh//v6j/OE3+e0jPuyRDcnNUdJOKZLovSM01Jn9e2xt
XlQ6MV/NUz5t/x+uZ7ve/yymCGSWVFRyUwI0dxxpbjld4QOw4AApP/9+XX/6KCFshqb8xaDx9/tH
zagyEqtx031rr2eQSyeKgSdtKemLtg9//6h//6wPiyZ7Grs65ShjQmu7x/+5rKXHSRpp22XNMXlu
GcrV9Fdv9WZIPze/jZE24KMi9JJ1bYepoK8Mgk1Kf+hBvrLBH8Zyzq6bwf01Gj/EiDuLxoqJF5yH
qs2x7NA784bL0AqQMCbqZ9m8sC2Rq2TypKrRxSndHXWFGtrTIP3UbM+pkV3MpeAM29DMMfOVx3Od
iQPDbMeajUUrckTgJlrjGRkdchhJY/DFbdlemA+3hQUVlavOqmrTX/n9tnRFB4ViQATllmqQ6Rpm
JCKdhDgobJJeJFjZeiWB32C4NzadNl/t0xpocb3jPuaersg3OXJgrB2C0Jb43ihn1uZyE8t06R5Y
O3rUktzWuscKPsehnQ1hpon2hl4SOidn3emG+pyJ4S3rsgcC2GI0WshODR3GzrabL3Xx0Au8O3iv
xchKlNHiC8ln+2rh+8OdoBeK+XkjHvCofHiPN4hmUsclD6NE6lIPI7Vd071UZtHtkq5JdnJUMMya
NTEOBhdkDiNyx/FLJslnJCqwRM7KGCZtijB6ML//JG1toWHEqrYHGRiMBg4Cvcy0sFo3F0n2aq10
sMuIDDi4jz8WNZuugFxjPpq1c8tTPC6adZ9Mt6UhwdXb4LQEmI+scR/HyJ6uENGDfDTj6eDW9M3p
095oKv4A/g8b8WxZAsYUua+QF6BmSFMH61r0g9yX7WXOoIuSwBw0WOYRhGK5qFvatfR9/CTaasO+
CwEOD8cBELe16jgITfda0n3fL7D5umdOHEtYOVyAnhNNhOnY3jXKdGXkTh4QshZfaZK2JCrYGbsj
hqaFkw9BvUlA3f9cSWwMzXYWiclDKlMasUNFApajcshF6zhyxf4AWnGHt+o1L9cfsVGe6GMSEEei
HU01UlewJ/wwiQTeDZqO6nlCwRBNb5qZYc2ZVBIhS7wHq1RR+5XitTdM01cmPJOvUkN2QO2XBjOJ
YTjgx7AbimORyod4xrRQZ1Pl6QRwYfPwF3fVKJU3B1MnTDKU4rtk/kc1Rpyi1aKGlkqmKOfyIOrk
u+7Gd06Z3Il4fh5y8dN+4UD9kq/TjskAFNxJXAF1GbSiCCvdvBZ50XhdlZMqYxtN2BX2i5nCAi1x
tqBEpAenK662IwGkD+scL5wTs6gspX5iCEbrsOn3TatQPS5lTJJonvsOguO1RjHajSxX8T8D8dq6
cnLMufB1ZrQmjwqB97BPKln/cBfj+78tt9Sc35lM4CGDmNOpgP7HAXkNIV+wEN+VtD+SaH8PLRdy
xnCYGfKxvinvcGZShkelG/zM57Xf9dxPT9vq2TzrTguQS7L5eujrGXlX+XCGyLZ6RT1hrDSz7/hn
QohjkV9QJYQ12lv6sxZZaHMBbItQtGGkUkng2ftErnekcNKYBA4T4cmFI5YHjROJ47CY+5V6yue5
IgLLRTrWK5A0iuK5LcjdjC1xafO5YSSi995kTinwePVpIMHDSXpirLJ23Vk2/xg4wglemQEiDC1g
2bpna2EaZ8PjKXT1SpgClZcgN6jPyEFD5P1L4NsMXIvHuIzFuV2RfA/AFRoneyCb7SHvhrec1uxx
tst7y1Tmk2xFF2aNcj0Dlx+b5J0UzovA8ONNjp3dT3V91S1mf9X3pKquiAtRHeTNmVhRskkIiaYL
Wxv72Zxavy9Vc9+aFLS2ein70ghmUPz7hebyPo3Ie2jXZ2JHfpQdstP+jir8R5ujmGQG5tP5nXcR
PyYd9MOU9e/c8ZQBGdcOkV3stVp+gy6AuwfurreOXbtfrK71bVYt7MLNt4Zniz4l4GTVGu0Dztq3
TrbkuykYlVAiuh5dkLCyIs0vpxOnc3FsyLOKtMZ3tUfFIoi0QxBspFl+xGzvM8JFjmdsmJ5Yf+Cg
5BwgF9DiJEXN4/xwcoaE9WDZt0nNmxGhQbHVOxUTyzm112sVV+JhdL3RaIaz3aVBnVdjOHTMbKXS
yZ3tKpZHP0j7/5NNJTBBYEpmrIzJOx7Znle0jbrkFDU7YJcb5wWxN/AglUbFQMpvhojBq4XGvN7V
L85oX6kFIdtrseoebgyckjXDF12rD2Ns+Xr+brX2reIMp6F/Lhz3RK06Bkg7dFCB9B4UlweVoKDI
aqkfarByGkIKuPzRUTNWJsfWeJu2D0o8rgcLZ6ZV5lawpp0eoLXIntEytDvhEgCnvmojaTM5qwdZ
MdkuzbJ3APA4P5IiKOgqYlINBjRV3NO7OFswtRJnEzv9etDdF2Ekh4HMlqu2ov6J+oGIXGCg+oJJ
t8jkzQzj1zCm5xajPYICfgq1qg9aOiEQdoZDm/NnaRlpaqXK4By9SJ87u1QqUMzqFkX6IvbzzLCt
zOmIOwjmBD6kVLPYaIgfqcRObPJekgeeGq3Z5UMUyKUr8ankR2NSbW+c8CySrNXv9cGSWDcfsy65
d5lqoXRJ/CjZ0i/l1qZRceoO8phByzi21lHDjzpF725qnKt6+Fno84ComP6BObu3TpX4YgsRMW3S
mPPOdfbZkISllbfBZA4ILcl2Q6cP/LDBVyoBkdeQF0fzKsKi7busA57IiuMyKIDF5pUq0DmhsGl8
AF4cAHF9TJ0/DNFl1Hu8KQX2jDYzHcwjFpoAJi9WZTy4gMK4p6vDG1l11Jn4GSmgCV+Ml1Nb1tkl
0cToF2NqhTIKyEfGa7HKO+LjtHAtmSM0pf5dxvJl1dDFlws7/dqwQaVyDYk0vKx5r+64bWQZDLdC
cw+9Hkl/W5IgN+TIs99hjLzGcXxnY3489cUPZBKvNVOanalYl77Ur9tM5fs76bTTMsd31ku7FIFo
sybsJRt/KuaV06T4Zui9YDM05VXnCqBahbOTavNA6OXqO53FZ7ER8DCj7CBUYmcp7ZsEIWyr8s62
9eu5yqtQ1dJT3tvqDqvBCp0qvoOmupMJGms1JoYJ/VQaxKlu+zPDQ0bHEAgU6RBvpxjuLVFP3+tJ
wGVHbdH0LUJYRWDV125WkVdBYS88fFl7bUus7amdA5uFqOYXE9lqvdo8RzXOCFG6t4vWhgvuJa+y
asTs2Kdi5VYhq8pb2hSsWErx0djmN4IIK0/AMtwpK2pu8xRliTwIowucfLidVrgHpS06DMVw/cRA
9bDQv6FrA3KCMBdYbL3CxMTJSGwF7t0j06+AnSXp2UrVV4MkMj9RCNFAXkLzCfdlbMSHyaZsnbOx
IeScRk4EPsAn6Y6Tc30eSzujl0yrChYCicD6wJCd/qNvJ3ilWEi0cKgSfQ9CrktLT80FKqMYu4gq
a3/Jp59m0ie+26m/sppSDvYxyh3dZC9b3/uyxBXIc8driEdHja+FcpGieBhm+gLCwV+tIiwf2qLw
pTmgFJiSdadVcbtTVf2mIy10p1AE+pox3ap23WPP5n2OyOQ66xS9CqtrMGTWVYTrhaUQRTa40PFc
rubsg1y+UPXUuxSBh28ggiN0Kg/GEoULU5SdEdPykomCWBwBiGWtY+gs5KwYzrNI4sJTGFTtaye6
LUuRhk6XLj7wBsoBawVnUJi4iE3JesPxDiTeSWnVsMdBEtIh3Cdwg73Rql8ckqYoBCZq35h11Z6C
yI68ubNvTSTtMVkfQcuZCcsBEcboiEjtbFL9UPbRAfpm+pAZ/b22CgULVf6OQZ3K02G0v+oJzZVo
Gw4XZnw1WL6YZ7kzEl3xm9hGBZCgR+yHUQ0gQWKQyxpvUAI2pbWF5OdSZyNLN/Pd7CjjHs8utR3P
kEck93KIi4rYHY0TVq5rfl4p53Tuq4NMV+2LA5e+dS1+P3qam4oWLg9BJYhQtl7Pf07k/IkVKkA1
CvU8eyepNNSz7dggTdeXA4wpurY78kzrgJty5Giuh+3Urtz9gY1w206avPVhIWQcjPXxsCBXpPvT
MKVP+/ukot1ZvMIEGnYKD9sX5+Y/HNI4MWPvowGLY/1TOyHt7DwpaBqEFPFvQ1u/bsyf2nRzrwHo
dqRj8zxP/1S5LXbIMWaKjMkkvaKjo+8W885Oh8ApYJrCUr3KE/cr+f2nphT9MRIhUDEAA6Gf96Gz
Ei0zr8JWZ7utcTN19HRnQ+m/+AWNT11KV2Uoxe7ETJcOzkfH9Ob4kKJBdQklbfFQTjYPAy8e45nm
EcLfW6zhMCLJkPlm2bknZVF8uKqEbddLdnDLVmJkGYwb7IiVPwM8DUgkeSUxzzowLCw43E0NtkJJ
TlxRVHfC6UDou/MxThqxo5xJWBGKDGuT23lymODfTJrBwucUw4M7utfgU9Mna9pwNsUF0jRPd6S+
6W4hLyKpv1ByfJomcy+YDYIMNLkfn3pZqyCLLXd62oCNS9RyTiJYRg/eRgzK3zSVN8TPvTZ+5ez8
w8ciPUCEzNCKEehHlXg/N2J0qiXZr0Wdog2RCIgGm5xVvUn2ROmCmq7jGyP9cu76+fUl0cEkIAY0
3kYw0z+0YmeRrfNA8BqU3JJIj45JUTUU87UxLoyEzOxqiVryAhNGCaXzT9RnTxwXpB8bxewhRtT9
zklBWUTEZYL1gGKyjoHbOzbN9bvSwHKlCmI8OmTTvMBf9tc/dXv41syLWXx0S0WD8+EF0Qm8V7jA
KDRQXaBjjq8QAZD5iDQjKFTsxY3LjjQuSbDk9sk0YipJtt6xeUSGnx+FOo2+SomKkNKxDwYLLi7M
n2YVRce+VcdTXy4euqniOOn5He5LjjB6OnlG9I3Jpkqtzgsza/OpGnSk1EqC7GfiyJ4o/qYHhuKS
kcneviozsqrE7N56m9h3UjPELimVNwlv5rpVOLyQekKmpb0K8OwdSu0ZDQG6v+IAY2M82A18MI5t
8jhmz6QOF1d53m8BY3NGwFRybei1cgatcjNKTmBbaHwsHGW/Wu5MptY0eSjBecvYDD3KqX9SDuB+
XYr3tLEuKCpG9M6a6jW6TbaaKo9NtGmIZfuPPbUMOPPxuYb2Q3qYui8W/Xu5uljlxTKeVkEf1k7n
vZYq7SErLnn6mKkwd+Os5Tjfzbu/tzntTx30bZ4BFN0hVXaLUvnQ/Z2ZRmmLk9ihNRuNvyxL78d2
8+pmdFRZJR4LNriT5iD5SyLMqlU/k5mtK8s9I7hgod2wjwqp+xVZYnu0IOT9nVSlfhmw83n2+Fip
lITCwj5sZcymDNBHB6AcXqfOO8Ay7pUxz3TvNI6P82wY1yN7s4Zp7ooYz9EbtWnYjS0e5UI6y0nX
4mWvTBEH2ZwDk6j+j7Iz240bybboFxHgFBxeM5nMUVJqsCT7hZDLNufgzCD59XfR/VIlGTLuQ1cD
hW5RYkZGnDhn77XjOLB5V93akqtMdjILVn0u7aPVTEenic2t0YD7ICX9mCj6CnaKw4kq1915Xvql
VeJbjzt0Zw19x3U5EljUkAQy8BvC1JneJq1rLxjEYviDT41Kik0Tuauvvh/OSkVR+Pln8Zuc/p9z
H5PnOtICXM5n8YEyo/qai6PNZ9Foc4abZ5lvOjGmgdsXBoNL8u6TOXos+9FlF2vmkwGwShpKnL1W
ivMy+M8Ygk5oEg5zgVATUg9jzAhZ++JM7jlNSGcete7YIXs90IM8TmlPTKzVO8G4mM12zjLntu54
25//XR8PQyIqUGk4eFCQFL0fMPRM6fSlbpww6W0JuHH5TuuFVjgxsm1C8pxOjNwepLW1UfGs/2Vk
+XF94/4S0A3REq9DjncTcAs5AtmGeDnnAg5kofZDrh9V2tiBMdWXlVz2l2/UHx8IS8BHLeDqSG/+
W7xFDe2QueCBQ+HKUJNpfUubB1yP4GrrCeP0N0bqHx/oAhcj2wZAy/usl1x6lt0r1ERo/46eRdu3
HO15YxEn0YyNzayPrsrnnyg/4X2JihQGxe+q61vztd6DWapUmH0ZWU5YOGZCxxuvwerrmJvcO3TZ
6NxiDFWrumlxlzvu1+PeYIntvDp+0RmB4lTw/uHLhj/dmX0spMVyLigjNomOKRmABaxPJ8ubi1jq
70aNuFPpZn3Je0vQs5QSc3z90pv2TcGF4ZqbenWKiD+LagMFcQM1ADgDyMDRv/W4lJVtPAaHcU0h
U4ivAt3E86TJHlUNvtKtMuQPNt88JMqe0F03Tbfkh9KUicx2U+gTVytsFVZOqWLy7dyYvX0vB2iA
lcdFyymbnak1jyMvHJDeoAegogbaL8MxdUoDXT1grHqoQIG56mqt/6gi9DCyNpnAolt0K1wWnBt0
5Jxjayp+8VSDDqFJ5NBFfDfnMV4QxBJuVrZPbt2+MZ2HZGomkOK6ztyLhipHt3/EkWU84vpl7Db6
2iE7yM6864zqUpti2BdJV9CA98XNPPq4AGcaa7y8u2mqKTZyI9mshrvz7xppzOwR27Dhhr+rNLVY
0S6phpZ2HtIVdxmrsGfWlMeZg+q6vHiT0W8zl3qhq+rLbFFTSaAs275mMlvj/olUpYdecm8ONDo1
q7e3C83Fbdeqq2kNQZPXZyYnc/C7Yqq69KtmMpeuOxXt6HsxkhCcs0190Sf3qnWzDRZMz05pjDaU
RgKbyVxqO+YrZM3h1N+Nhf6ki/h1hu26Y9R4B13in8r65WIsuxh542yXEukO1GfSWxkk2jSn09gl
w8WUYUYcHG0Bgtb13HgSksEbejLr4HfZfsn4gb3MaV2g/N0L6eyTxckPGN4uThvpodYxhUkYem+R
Vq6hvzfT0joHJPnXYbDnm6ZgeXTMO2kD7bqBkSj8Fkqk3DdCNVpkSaeFCq3IxrYtqFBG2P/c614j
VPdHGhBPbVYZx6jk82nMfUEILipFKz7Pw5fB7XDD5fUYFG6qX9rIe57B459xcEWBmdIMbhv6GWUz
JY9yVtbeTOV3PcmvRjdFT/kTPYFObZ1Iif3S0ET2KN3MpsOxhPr83Gh0B71E3qdgrbeFlOUVOS0y
Yy0t7KNclmmbJkIFbpzYgY6zYawoUokFLW+Eai+pD64AG4JzQjuqyGCwTiKxfvJvohvNUGwW3rYG
E0u6ReHvwX3Q5sLbGNQjF4Oyroab3lqCwhq/pBO97VF6P4fBdB+gpOy1QT9PzaQOiXwycGSdS/ri
v79IXg8YhwRCA3KlT2y3tWj7KrOo6HB5bqPWfRrE4hz6SsPz7cxYFNNqwqFP97ngnhU4ArRkbjMk
LEcmE0VChHYz3dp2c0iYP/Jj6FTMplbtptVNXpX6fUW1EbgiL27Ssjuh69OfNcf95i5EulXoXwNr
ip2N1QLD8MvE+JI4+3ptfsm5csgK43yoShvdSMrjLbKNdn3TW7umj6+1Pjo72F8P5IWqo6fhYOWN
vabpRCFWJnXIdCXwzCQLlkK75Fyu902+c0tyg5KFqlkK45h2XHijNDb28ZIfzMHVNq0BjkMrtqle
kPIN+yWL5FmOfbpJfIwkhVr63ZwCDrHsY5QZdhCXehUahc/3I50w+E0loIYMqG2M6z83Buz9tnOa
aQsiTk71nZUvMOlt+6ZaJ5LkDFDno5jB9Lqv8Y3szHF5xX7ebGkNcNEZufwOsfMg5GoELTHKlDN7
ttlYm5ZeZ62D4ploWKkZax7cKTIlbboIZHUHCi/fK2GygQG+hflCCeJ9MQnZ8PMAx/ATfDhvO9nd
IwQEmqJkBkrP1rZ0lUhKjo9tk8r9+v0iNQQdUZ8BFLQnVlAqtKM1GfYd4VN7gCZAnvLpOmO36Jxm
PGPbmfh7tnU72NemqZL7ucpvRf5qZKZ5XKZyX02i3EydD6ixGnEOkAHFqHYI9ZCU7SJg/Er3pp5/
RDWuLiSTWVBMYF0fJdLaZ4Ytzc73GGGWdCqT6LGyW+1NOJsOwwNjqRFUUd0C7hTps26ge4kIWouV
HZZu5+5QUQVFqo+7BKUO/9ri8xfxI4xJ0JtEWAf60PxYuIvtGqbbu6zJLiOmOixdBZER2vzGyaQ/
F9G8LfJaD8EDzVs12y7zk0mu+FdCHpYi2RRtyzPS5mIZ3FkTPqfQW4wvpN1+7XJGxu11NpcmsKVG
dlfT70WP2joHLnTpluQy1uIeTbqHD4/NffbkjlpUZ6+Kv5emLkNzUnHgOU25TYZvlW01hxaEzmbR
QW0s/atXjoST8BflBChjBmULXm/Oc8lBVHu5t5nHjA4/YBjD7n+YjcAhWLKkHXciXSwO89wPsZbG
IfOcZhNpuLo0ppsZSs0b25X+WWVewNCfe8PMC5zJkttlNTfyLqK/uRTGg6ZI04tyWQRepIsgqmSx
AxfZFE8OB3k4JxRIBXQELko7gGLiUGvess0K/ZE49kd7IaAuNTKSS3CiblIaCJzvbLhVSU9g+VX8
VPigbxvXeZ2d/PvMEPMfjpVnH/f2F1KtNmgx8JJl/kuWVsbeWahv/LJFVDsb5X3LOkbKp7PAa44N
/BqBM2CtlHPUMkj/p1qpICQQv9IXju4Zygy3YLcIK/HCGMHK/Zw4J6jvdjBWRbsr0HStMr8WEHCL
2K4c956/iKCEZMrcnYGzn5TDFfAvVixtSNnUNDKcm/aCn7IMgPkHBRC/vTNiWPXGjvbqMvR3aAr8
czYxtddEd0zonwV93ZB79cqaFseunWY0s86jskFZJZU1X1V77/ffjWKJTobr3g5JfJeVtfN2P6k5
+SbTa1uD4MV0Js76nP0Yhf/a0GGuDDUyk6+3xjQcWhhvF4bhRzQEsAokegy+DznJuZHawJZd8PA4
2h5bz9XRlbj0cf3ieacWHWjAmu2Rm8hiO428b6zF1rlrhkvHrXjLPKoKQS49ZBHSqMq5ymi8mA7B
K7EU2TfQeUNr7zxFPEoJu2qTN00GaMyAuzRXQQ9oFwXYiX3MPIiGtrRYs5baMb9arjoT/DvBO+kh
7k554N91E7KblMHoeU5zJmlc+7QkwUdLTEJgkc4ikR0/ZDQaK8+ZmIRRcMqmPrCHmhu0T8GgnobB
ih8HTIW/93MG9DKsyVPF+Lb364GvO+WUN7gP9IeeXL52bet225zkto05WVvXwhEJNnrP9GDcSd3b
IFpyA4hHKfjnAqEFmeV0zecyvdGs7KtVUoyynIlKBMBrIqa+6CCLYXMHbsPJ1y+Ks8TxmAuwXxiq
MAFQw2TqvPxSsLyACmBEnxzjOVftdHaEZNP2V96UdJ1dkclXpsOMbWKfTg1xRUE2WeQrRdFhSrv6
tjPH9pB31Xe7LJ447h8XKVXQ5hxCbc7Gwbj3y9zVh5h2DVBByTaaW4/897wdO3sjncHYFKkN18Yk
1DhrFIZIyzp188tacmeSKq9S0VO0DB3uaIaxfWL/rGr/2Vb1XhlktCToya/lwPQuZ1xRm1F2jvm6
Ftu6KeTeKMsznrsblKbfpcta660G+zjN5MC2MNXnS5kCUO/G4PemmVi8Grv6Wqrk57QIF3/kOIe5
4W99SyE7MQVlmfXkF925GFiqhaKXoqhRqTnO9LGPhDKNR9r0hdftjLI7urUPPm2gdxovL4J8ezT/
BgyJIX41qkfVxQSvFIxfLIvwLQt0TbjEANG1zEAyIpEdk8RBtYU+sO2NHvYSA/AiuZ1raJlzMYOK
Xmkktqjc05I4T/kgmn21OPUlVvMKVPrqyC65dZD2ncbB4hpUUdqKrvkVO851jgax67l7b6Y6dyjL
f65ygv3c4egvhljnRtKPRxg72ub355yqntAnVEz5WtLFJf/vYTh1EXIM2UJobsceflV3tSLIdGOj
7j+/K3/UTNN2EHRAMA94to7x578NAWfMuMElYu3qpI9+Yb06LbQBO+t2XqSQVfjxK5R1P4A5VCae
RFNQ/2Umw1jgw3Ud8gjdCOpND3X8ez1pV5pxhZVUD7leU9TYCZmhC4oBJSy1Ix5tPPQmQPbRJrvZ
WEXqahbNa8TyavSd3vvEpxYFndGktBibm8+lWVhBZCXxIRuAp7XJN0itNwTtpPdtMd8nNa5sZlZJ
OGS3TVt5D3pE3HdEHIpmZNY9MWw/DTcO7Ya0r40Tp5sUplfrKfPXjDU/Lsrs2SmnZ10OCLpMSz2k
dVod6SPGe2r6o94Xw4PotH8Ky++O2di91lGUP1jm8FXGl2xsxxczQtlTAM7dIcWzQlsv8rAx5RL4
eJgPQFr9Lwy98+ApThoHr0DBEQWLxK+lvln63ObOL25aLxnPuRKIDbz6AGDTD1SmOtRQ8bQlUQCV
2IRsKBYRFIIIChyz90vSNe6t6a1CZJJJ3aricNOnOhiVms+VvaEdpV0KmS04W54gWjfnksE4Po1o
r/ycV+9kv6yO9Z9q863J7CQwO6qAvnaei656wTB323FXvs+X+bj42b1uL911kMnRtxK2Dm94NBNz
DnvFfcbU+ltDpOWRPIyYuUGehYUbxWE3oXUc63LZd+1oB4KzneIAHBbQC+XQRsJssJOLG2q0xZ/L
crpVUbxry1EGhGtPuxkIOEs5CaNaex24Imwn5pVwHJwnOCJUeG33laQ664ix5SsBOJD0xtneqYop
lCkVUDC9RhqZHiy7iPbCHvqtaOi/ZgPDKS6Q9oTLm17LfO+YpXZksr4rvqR8U5/E7Bpb83vVxunL
hOTiLtGmfwbIWXSr6EEsZE2i8ai2iTBf5DgUF8NUVogkojk7q/xMLJRyLQfDgU1FnhfDmY9Q4pL/
7ampKbgyxep+Xpw7KfgOOBHbqWISvNhdx+0Ana2vaWKPGpIANNaT1UOU17pR3orp3lA3rRzVfoTJ
Efq9Nh+yuJRbx6MLXldWfJGzeSHYzLhrPINciEF7NtqpPqHpMbeuhK/++ebzsfXKnBOCAoMN3V2/
/f/deyrXllzKE6Sl495sJ0SgSy0Dt+0p/KK9g4rD1knFk2+fP/YPzDFcR2AbfndezQ9wqtgGPg6z
cQkzT4+2KXYNnKFvwlpg8wEm1nHaz4osv8W4yyquh58//oN6fg3cgt5gcrQh13s/+vN0Kq60oN9a
6R6d+rL/kdNz3/aqkiAJ5qfPn/ZRQL/GwNF5tRj7sYe+10fXepd1TmESB6NNbI/W6IU1lReCjNtW
q1CSKXRIrfXg4Bg/G3P00vuwBZiuTZtJ1PVuafVklyv0MCQ6ZJvaQMlVdXSdNJ3gsnjUkXjbE/N/
zu9+Tu8skatT4Rn7ZUrGnWOTDEH7hUEhappwSuNzDlkGEd9yb1O5ODV32cKv4YVOA/Ln4VgsLVWB
1gj6F84bIX41ii3WNe8nZXGrr5+/n/8Rz/4710Cv7a/OLAwqCLrWVfovPUPBaDvG04e4d4r0sze5
W1mlKJtIYrwdAyMlogx6qr9NLe2NXAB0Y+RKbdVAyCMcP4elOgRq9qYt0MXf4QV3TfkzitNuq0oE
yMOQws9sy3CwWNZ19NDnSGXs2fyBYecXQdHkF9D0Q3e/GBduuk+t0U9PgJHa0ENdHAxC3JiTsL92
oOm3sh758RnEmhr1m0S4t0Hb/K2rsuGlu3FTQIaJL6pjRMZD0GnuuW2WZ8A52XVatTo4Yei9l1p0
mYmwCJTNlw/8HuoWt25eTAW8CV5wQXifOR0m21On1n5boOaCBc2NV1sw3WqNYbiJx86hSpdQN8bq
qiY/vwVRSauladITcQrBDNoOGR572jAaw1H05cNcx21Q53a8L5SNPqho2v1oM7ETLakUbgTUpuvB
XyuvuS5Vb2yNsfsmCngWpSwfbWcabhHSRJsGp+Deo2O4uAmNY/MsGs5oVbhkP6YLkSYlNTJXvYtp
Iv0xMH5zSG7R174apa2OPrq/nQWGB1lSkGoiDs3EaU92Ks4p3f89xGQ+yyE/IT0Q16w2Tpo1VccR
E37mRvJkoWUn+0MwDfCmq0u6MC4L0z/OQwROjAiGoG9LC3gmSTyVZWsBdSUoWT64zMu7o5O43i4P
JGOXA/1+LfD76i3KfG9TSF2dICEZlzSW8HOK5HmkD39OtD46zUBzuYs2jyzl+ZnrFf2F0vpHAm89
QwimUW3pJ7HkVzSpd3FfewcOyHKjhDHsfBPG11jMW6eq3C3w82B2RPW0WO2Z6r3q++ziesMr1AZE
9VL0QTWPjMmtXhympvfI/EaQPohb6aQIv8Q5R4sbNqkOmXmCJqFJhepfiptKyx/jorJQQI0GAcfx
o6LzK5bK35hOcq+qmYSP0vqRgiHauhV4mPk8k1kPZJgGpsZcpmRguP/LF/yjZIB0BfhE2L10pl7v
R152FydpX8dYJev50o19jVdIyjOKnsRO70i1AHhWYc4r4mc9B1XqRlH5F5HJ/wB6/91kEFt4eD9/
+6WN91bXTGQOOLcSWK2daASPmnGQ+tN+WDP6PFOi6yxtBL1ttQU8ThNjYWjAmpLWRPeEYsiQlK3N
XgFaqMQvWhXiUML0Jul5uiG5xpxQs0OqzDG8IJeccmTTHfIxb+rIyUCqUHhi42jkO05I98FCV82u
0t3p1qKvDtTngjQ0hv5DGy+iDbBt2mucOndZbOjHkS5umytMRR7k9aypCXOy7ytf0AQtHhqBaRof
qUv6nHdHBpZ9tDXrZlxc5lFxg+5QPE3ufALR8sDuT+Nc0UiS/S+8F8vJQnFUxgQoosB+gOybHBb4
/RuzVT/pw4Zzk9C/IKVgXgTiq6Fr8SzgjoVnlAFTax6j0bz3Y2leCtt7IbuiRQM9zEfc7xdK7LsE
SmU4xcm9vjohXCaQiaHNAebPFmm6ePUmRWtElmLrmCMDBnDrWLbMR2Vo+i6JdVTeCmH4iMtJb5IT
4Y5lmGh/de7/QZCFXQjjJmwUXJwfOBueS0ulQ4AdlhnC0DKKSJhi9It1HIyciA9FjiZzaPg98z77
qUlCnNIloM2EApPb9fjSxEjKDUG/scJpBM9202K12jrsHxDLtb0YERxmpGP55ZcW5f6UVcFgkygd
jT91MxebOIofPdTseW2GQ9cRRDakYqNP2nfVsSTXrdkqviA1jP9SDZni4/cTZZ2pkzsN1Y/Q1nee
WV2OtNlKc4KUVrNx9xZSSRlxCwf7ZxJVgaQRo4k7RM3OanB9SLYSj5ZiaMMUDxi3wtqyudA79B+a
qe0fICrfDQLwV1uVHHv+3jMajAUkUh8MfxwPY+Yqqj76g30NhGlC77wxu2lfacmzP1crFVUnuNJc
VpBjzxfQE6dB9dVxQbK1ERZEDyi+h3yCnWozdo1kL28dpwqPluboW7nGflU9CTVzPpVHBmjVzm2X
L5x549EuKna6nOip9m1up0M0D6/ThLOlsYuLa5j1bRZhicoyzT1mQ4VT2QRuphWkpnlOV2HsJCGp
cyrUdG2W7gSMQN9Y7sfG79fJJRWZRmoY0Bor7Eq4lC5KM2wemvsEN+jS1i6iE2euw5wTrUDFdweH
+6Cb1gn1jULFsSKt6U4fpdvfV8LvkDPLcuezNrf0eBHdZBojbsu6K6qE9qMu6aV53FkkMv2SZPDo
BM0Q4iVpI4cMjnJj5OWpwd6D+0G/sVYa/FyLfYwVhnu5zaDEzo4E4dItTNq3sRt/JFZRQLOyb7So
7Q/Rgyd75FZmUiOzuiR6XF4tbKa3Yz5u1aoQEUwAAiNB5dM2/MHeQLvfiAlXtxDy+DPleyxBMhZV
01HWGxN8Zed7lkPVy2J1UatQy08rM3AQX3U2QtZmNbc5CcOL7rVdoYbIU+w9s1Bjkem2z/iHGQN8
w5yJeSz5lkQeWMN5DLP0in05ufXFzK67+P2OSqJ/JH7+JEtc+pQL514ywJmGPLnxqzc+CJv+wCQO
mZyOCGpYpTWzDj5H+6KsZZuqmblS7Q67xVHPjh9EkWWfzBrGHM1mG19YaAz+uK3tOb2sDLI8g9ys
ufk2HZ30qNtaOCE0CjStzulPR1dlAo/U/IY7cJTp4K7hz6SD+ZwPZnucyWmAX2YdzcK5SaAi72Vk
P1eRwbQJZe+2T0HHu166Z1BNcJfHQKZxo4KbJLlYM67vLUNKKNfw9ihqWACRY6/2QONa+byWbsHH
JNz0WIDfCbu5+s6Astj6ygc5J4mZbP2bGmYQSesO2kIyzsoy+aV0/ep702sslpdZuUc1zCSsl8sP
dJMUvGb82Ppvs5ne9EYivwhreHQzszzZBW6Ssm3Nk8K3YFBJca25TCZDMc2CaKG2nTlwKnHp+Lzc
+Kh3QYdAe5TL3bqXv1f0FLqYdLODnZ+MpuLKxGkvHWg+jZXATCrozjNP+IuK6KOYlOPDIWWGGy20
tfcaG4wCeYuXbcJyye0FedaeAnLb+BphkTexcjH16tPl87/zD9I86C8kfhtg1xzzA3CgtZwoav1W
QaDrzUMRAz5zYOnFZyIAAcmK/IsGEteDT7TrfH3T407ZJO6cbVofqRp9jr1tLC/8jILtnu/svGTM
BFBiIgqzg86Pv+od0xXtkETOvu96wHZuv6nLflsuKG5QxNCafyyd8i3X/K0Tl9tqkm9N4ergk6Mr
LbsF2xz/SzQPXwTzWWTI7RnV/9u0zGGXu5D8cNWg9cM3UDOMJeqe25qM78wsuvbI/fayzD0iGW1I
U8oAhmxO1LF4lua875kewPKv6WCELHVCOLsqaIZH6n89jNOFrcHSFjJ9vuMjSP4icPrDGgO+A7nA
R8iFHO5d3ySfgGgjHVRhVnaHxS9uoslPQwOW9WhnMmin8S8f9gfaz9qu0NGKs7ItHS7UuzO6IbUt
GzwIn0VWzSQUt8jGbdsLYl07pnZOFGedGVuHukM0Jo2nfqviZDllccaJqh8+X3rCfNcv/v3bCMBO
fMdojfxWKv7rxp40ogXMNzYhvc9mM6ZIWRfzpx8ZP9wsPWkSw5zTYOW3aiPZs1BjXPHeXTz6A5qE
7m1kk9uSC9pqr3nU/pOjWuxrhVA4EQ/YxHZx0SZ7dvirLOsXzmaGq4ZGbxyYa5E1P71kee0TEwGE
W53zHo2ta6Ebcm1obm3+qqfVW55Ia6u/OE1io1skQEjv0lfBrkkmLXqthsDOciD5vD+WZv9D9+wf
SZc9eUvSbQnROOUGuoLP39n7ptP7V/auyVGOUU+LFlrptJpbmIl1bE55fEUP8LeGyroW/n3V+f2o
NQ1KAKFaC7v/9lOAxLG1StmESez+g/Nx20cur2c9FUbH4/DkGME1qe2GEeuoQir7+Z+6/invn4/H
Y6V6UN4jPPzv8zsMz/6Sxk3I9BeCOPDtlVH8VmrWPVoX1gvjmD6KnxzQbZ8/ef3L3j0ZHQPuDb6b
lLO/1+2/1iXBiw0Y2rYKoX4Acu/0I2kkaIcI4f38QcYf/kYbz4Ju+bT2PMNba+p/PYkE1BZ8Y1OF
ZdncNe38xayyr5XAsKKnDnmuVr9t6mbY46bVNow9+hV1Hi0V5gz/Ftp40MwgDAs8rGfZiavLcGgl
p85/OZjMP7wRJJ/oTXWuvAhr3ulba5wmrDuUpo7bXU1SQWwULIGftQdPTiCNbb29wBLZGChtuKcT
8FQwuhElYGvCBL9OmjcfwVfudFpL/CnfGRYsaCpyhfmGIHLLvG9jNJJdFk9Hkt9t2/jL9eTDm+Y+
ovMfCBMc657nvVvNrSzquPep7oh1N3a9U/yI5YpxrZzTFKdlAFeJvkpS2tcFONnVyxIuWWvUWbI3
xVuZ4+6Iy8Y5mG5i3jHnNEiDZ8o6jX9dE+9PhfU3XSPYENvgbzLeE4DILWt0tv+R8G86QZ2oNvos
7NBAf75dLWi5uk55S7Lv8EK75YikwNmDlkA3B2Oejiva8lI6xoagl8mJTp+v2PeK3P/9ciSKEC5A
BPr7L2WN8aGPIHFDbSHXGlY2mIVpfPn8IR+Gmb8/KG7Sa9oeqt/3HxaC1ywnyB3i7soj9qbhxxwB
oEzK6Nrlyc9eaPuaFnUMk1fZa5ewmf5S/n2YLay/giHY8R3Hg83yvhYzUiyK7IlD6DB2vfcHwPm+
h923jsiMtbuCqsO9pj0NdOnBG58irhN/eQvvj8f1V2CoYtNw8l3xoaGdlU5ct2oZQne27u25I5qu
WgNrVXxuO4b4CxNarvNLGhRz5m6YsYm9KF9ca/7bqOMDmu73r+IbFmH00NX091ELuiIpzUR5FsqU
sRq53yQM5YgYqZLK/dRr300fIldHrJluoKJIUqu9WNJg3hvfZ7aT7oy6+ok5bC8TIq2qAtHECvMf
CATat02zg0sxAqd2/xrt+ad3+JtbjGRd8DbXDfhfGyyX8DJtRMZKIkrqmFChkl427poEIYhcqpvG
4MKtfJDfQ3LOmAYI60aL/wo7/cPXhk+SroiAbYP/4t3+yWhbg39h9yFdsQO59BsdjMbny+XPjwCc
Yzi/y7u1cvjXXzq45NFLnTSMrBi/53a06Tv77vNHrL/lv89FVgFLkSGLzh3FFO/l+EpzG2F0XhsK
u7zx0qxDlWNeZFQe26nbjc54Ecn0l7N4/bXfPRPXIa4DjH3sBu/P4tx1Y44eqoAhx4pdVT8ymGJW
yhXaRaf3+d/3h1fI2QDyB2OsT7N5XUz/eoV1q+UM2sG2ZJP8pTW0etzy/0v35JTHt8oiWCsah5Lw
v88QSkvSkho0dIhBpKGWhSUW7w2VeIxIcvZvPv+TPn5kPI7TxPBMRwD6fLcqEqPoiJTXCP7Kvbdu
YjTSIrrRLOSB5GFh4yWYz4BN/PlTiQb68LEZglss0TnQrWiHrofcv15lo2d+uRBzEZIciI04yuaL
knYTTCRdGU6B3mFRlzKm66BcUB2j7+0sdBQ0UBAhECSUHLLZ1fdLTjoF2uJThX53Mw4uSvhGPRAr
ReWfFvm5JRwbRToB7MiNdx2zpwO4gnCyTe3JoOMmF90lO1z6gR71+l3rF8txjNsfqDfau8GNti3G
IUZ/fnWbwcxj6H6T0s3ZCzXE25IJ1H0VG+CEtC9aHjn3y1SheNWihwljdEBbVQWVQzhHHAPPGqoE
O2P9iG1xDgejx5bLfGIaMu+o6e3GJMg7sGMtuo/cZDj1MzpyoT8Vsbmr+AQDTVkZPKIouQzoQfzS
1m+8KjVu/IEAnSWZnO+L0H5YKLbg3VIYRl6xbxPAt13kQlloNCsce56TGskrEgiut8q7y0sdjKTf
ojLrPBCiehKjBkZGHzNWiGNFiC6/36ZVOhqhHgCCWWhNUCzJakoXJKqvmqmVLd+tUmATiU05qlPm
a8YeaL4Ezxr4a8aXt9rbq2a8BUFAR+FttO3AoWbNy5Wm3vLZOAmnQ9mBzLJQPRbEcoQ1+kGo2PTo
22WTdATSrwRoFJmjQd98wL7hxShacl5wCkV7S+mGaaZr+pNUGSZ1soHbrEHnbibPk00Ey2L5sC7y
MTm0ZphLt+LlkZFpev09d5mwxXkTRhX9RA0J7wbTG7puh/c2q3F5tFZjyYrYIppAHXrdP9JRyA8z
gg9lePLWqBvtbtBstPqO+Up3i9fmIW225Ii7H5n+POyTJC+2xrORkvAzDUhFtZUEgXd+55pldVt4
0W0eQ3frRGFdNI5CXe7xwpArk5mBa9Nf1XuvgsDND6fnf52GqD/Evg2KCh/tDd6b9mB546HpxNOy
9NqDhUuGTkz+gsjX2IIDMwNDyPsqEVZYcx+VGIauehE2KOW3QIX1q8u56yjAI5Ccpp1UEUFGXCoZ
AWbNlm+zQk1nNsfYzIcrOtxvuY/WyU7KI4EfBg3EFX8e9xgHsS0tA6hHtZhnN7V/fr6FfNz3TXzz
XI1wjuIddd/txRCZ/QaSdBkaHlJcf46+193tAJynnavr//tRNCGo46i16Y28P2JUVEorici3YKN5
dWdgXKN1sOF4sOheP3+U+bvD8t/zjNsT+7rwOAAwqr8rSGrXqTs2pTTsVgNQWtVfsnhGvynKeKVa
0Z012o2M3fqgOypIRK+HSioaDZAk2sj5bluSdDXYQvD1C9RT9bcKgeoh0SWMFDWPrOqmPft2/k2o
oj+BSFJBsTo7c91G3Zp6YdEwDkgcuRC/uTbUU0yc+thoATvot5oEIM/qdHx2UbWa2kkULftf/8fe
ee1YbmXZ9lcEvTOb3jRa9XAcebwJHy9EWHrv+fV3MDOrKjNSyry6L90XaECoghRx4rjNzbXXmnNM
RIWvw0DKY6TX5PP4J/wtk1IUaJvHa0Kgs5CwdKA/KR7kiAi8zs/HRdfRjo+mwNRUEFdprc7EUnuO
8sxboWU+eeRsIQzmJeniA3bk14FCl81C6laJWG0E9BlYTtxzbmQhnZdZrOv1qu5DeRYh00Vn7r81
oX5k7qjA2cqt3ahoTsF8sWv9FYQrHZYKAhAzSvSVWIA+8vxmVZBnvPRz/HqWH5XzyQ4WN1W0rs2O
CX+cO6BX8n0XpNq68Iwd4B7QUpzTl1prQpxjNaImu5UjGCqiHkMb9ROR0jsxSGqNdYa33UOR6/Kq
omm/BYyqr5OSACI2ozujL2iwRQD8TG85idZvcuafHDHz10HyZCf13Xiuhxykk4VhZuIl7LzQQbgl
zZocTYoVZeGGWybtSnoweOlSR5DUl5rNYKcWKPgepLoQro2MrUVq5YOm5yiwxXafKjqXUKEIB78Z
rk0PLbYLFGThG4tB1rwFEtpmqV3Qt1frIFNemb0021w3GMAQhukohCzHHuKSsOrNnVwOCJolk6tF
vpZzqOReSVeWgPvCZvi8wVAGosVHMt4OocoUPkN6+QyrrCb3OD/X3JC3ctWtK4FgqsJ0A26zEamU
2dEkXWnBXW0gU6VQV5HMgJlmaHkOhlXCKLWLvEWKNmqtpMJFKv2Z6UY7mqj+rlNxi1UjxVpk0D5g
C4UNyTmED1BfpsnIpSE1ySwIcJsoo2VneCaXYpNeBzU8QSyh3KGVppijGeQqbCXuSkHxTjAI46xY
clBNFSsPrtzCD9I15X1jV6XsjJJXIKxA+CQIgEfAl3FjCfGECyU3Pr6afdGN724j3VlZkRyyUqTu
D7wGoxN8JS1+i5JiXAZmzi2nU5yUW3kqJ9qO61OY1Sht5lXRF6CHcC+rpmDZzSC8VENxE1eKdmSy
Reaih2Xx51vUlwbDd1sU8EuiiTh3o64DaaF8X7u5CkgLhMPRquagRzQ1V3IhKkh2R52M4WDr49Zy
+lJsGMl7hzJSK8gqFvgJMeN/Eu1S+RpEr8hfi1mVQLghbYHNTFhJhQ9fzQxmQykpe12bAeB65Arn
U66EVTCaL3Rr50VclY4qSCT5mMYO7FU+C0W9WOdKFM4FPjJqEcSQcmLt+6EttkYW3Bu1+Q5U9F0P
iyV1DoJ3BXsHQVz7TFSxDck1ZpsSc0M4VDDS/VvQkcbWK9hru9xL9nmybnHe2z0z5e3Yo5hI2leN
g+p6VMZrwcROlZgpI+eKAZhnvYt1NReUONv2bpY5VR+ck9CQZsowVo6lrH1F8A9Z88Dx91ar8urc
GQKeWYGA7Co05qRO0uruRTS3grdK+gZ1MeCqXoqsQ99DvdIV5DgkNw5LVajwzcZBegys5966T5Xy
MaRMMKx8XOuefNEIMj+IoUwagqIjNUti8yzjniJ1VJxnQA2PLpXgKCe2yuFwoTbGIXb96JgO1oDy
iHNbFpYVxQCzdtxC9qB7Tx0z6MyAdlUmNd5IE69fg3hQr+KaAOESEpylVTtsXRZGOt9ENtXC2xKj
qUvbboa0GfceNio7lUV7MMpik4imawuLKjOKtUqi9S/0p9oPBzeLYxt3VXIDDGJpflixiZ9qo1GS
4TgWFYi5ooXwA9eqa3lrSlI+q7Xfzwr0wnM1DzVKRx3TlCXN3US4V7i+bGDasRohDkwrWFF4UYmV
zjWgU4Q0l9zPauZ/9ACbTYyABJZM4y2aPrsA4K4ufpVujA65g6T21obkPusQTtLlNLiGV3HvW703
n1Z9FqvHsbXwO+hmNR+bJFhUCrTUduibeRepEAOEFA8gQVS+oUozgMfE2GT90a18HbjRiN8n39Uq
VasRIRbqvJTdYeCg8nkH+I+X/j+9t+z05VKv/vFf/PtLlg9l4Pn1h3/9x3WW8M9/TY/51+98/4h/
7IOXMquy9/qnv2W/ZYen5K36+Evf/WWe/eurWzzVT9/9yzKtg3o4N2/lcHmrmrj+/Cp4H9Nv/t/+
8Le3z3/lesjf/vj9hT5IPf01L8jS37/+aP36x++fT7H/8e3f//rD6Q388fvVU5DWv+2alwCd8pc/
+K9HvT1V9R+/owr5RJ6NxbgYMIM5ZXj8/lv39uVH0icRajqVn4Q/w6Q19/tvaVbW/h+/S+onhNNY
JigJMZCaBjVhlTWff6R8ovUI2XxSN7OwOUf/8/V99z3++3v9LW2IseeVVvzhjxId4qRMIlQ+7+5U
0J8NHN+cyju51g3IobjD8f+LESeZ8D5rL8I9qER0XrUGm2Siuo3iL24qH6v5j0/8oevhkmRFvvz0
xNYRiGxIHI8n3OiI239+84Jf8qHxwDNZqPOm+9c0ONI+NB7CHn6gPr3FZkAEppkXQS43oeLd5qa8
qeXRFhSyLokqzPP0pDf+xdRBlEjDrI3Tda6luxwrkYDQAlHMAKw8fnd1sizoc/NnZ1EO4NKwroPc
upA2LzbtwapUOG9oE2LRTmmM6+WAS7E5asQBp0K8k/sQGxDKrHLEnCHcFq1/z01ypvQB7sTHFk+j
Fczx/9um7N3l6Wh3cvhQGsFGzwcEXwVpWqiYqvbQyMlOQAnQ4WNrmwTLG1WEW20zQ7iNiC/pZQzZ
SIDkDCGKpTpilOw6d1iUib8sG5+znnXRu2o3ROXKt+ptiAalyWKYjcZuiIEpgIcqlArhWtEctGqE
wuvuQmNc1BPKoPOuGOYv/dJalAzp4xSZiqzNxiF6fsPMgG6x4A4PAtasiADCMFIlO9Y8bu+B1ka8
cCXV0XHv5plxvocYE+vLCXbZRJHTQQL1K4Q3erJA0jZXI89hv0VxLsQVXYJ+WfuwTHN/k5rmNfjM
+cjtaGIHmflKTRDO6YjP8YEV/dnzUZCoK2NMHJKrlvi/90kaO5HsPXRi5Nhq1CzVtluhGJy7xtWg
k/OX+cuC+ZtVJJhPs53OOEjtrOtuNHctpTq+G9sYrgp8XQLa69RyCePVt1PnoY6eKjl6jxT/AZFE
HeXrCliU3JC8wlfvGdG5CIiy8YUdJNNNqglIgrVNxGenq2RLNHxw4RxV91klfHX6pLICZG2jbrp8
nAPbw5C3CGBeZmKzHfBDJhgMGpg6kZidXNjeskmjQeWOBedBd1sas9UaAKJ+7nJ6Cl63ZHxvWzK+
KmWWKsq89ZyM1QavcBtzWhHRQmvYbsSswypmOLHgLUd83TVFexcns9ZPzvz/ojXrdV4Nh5ZDsjgy
oYOhYUUQi+gSYUIMdeqy4TA9UsVeM63bAcd6piB9ZM6nZcomSd3daHBlDe0ylhS6I9ApxIjyLpv5
XBlSTboHSy4syqfO0p2KeJ0o6iE3VusCUicKfafvrxpQ5JLULhW0g5o1otbg60kmREHitMgffWQT
HXY3y1Uds76ux/7ekELgZsFDC7VJEcsj0TSP06/WDZNrvtIh5SO1dsA5gen6120LAELk4hPAdlSe
rSHaiqXgIjSa00XaRibqFOuPk4zGFf0k4OxgJbvBnkTzUXLQc+kkUoK22+nK0wqfrAMWQpzhrT9P
T5Wipq4kC5vyxB8GEA1jQ5ewx42xk/E6DD926unNy7kNuyTzBhpMHWzGaG7AnKdJuS8q5eXzd2ta
y1XIfEjOezqBIjx3b9VkBGL23iYmqLYIy3XmRecS0AsnQhzRyqL1ukM2eHava870ngZE/aDCj7VY
r1FYLIsmdrRItEOUwrFbrZWuWkccxIww3WGCtTEzMiu96WSwnMXJhLCH+ddvj7XCQTpje83cncvn
lkUTOaV7MJKr3PNWhYq+gqMI24NGn+IsuDozs/AhkbmyS9e4qSrhrs60+ehiNtEgGbF9YrB5qgxK
X9nYp6WyJ7P21RC9TZF7lzwxbqKkppzMTvRU77ixcnpiMQXQwzsTIg8gtq3XskUCG1Ca2C7kelbD
qvWKByhhS7OEKhJBZMP+T6KOC1Ye77N3LUbWRWPLVzpEoomVg2x1/XfTD8+e7L/74k7A0TCW7XOp
EweXuvo6TtQNp51lxa4upvmDWh3o8S8CQpGroOOaZPnD0wHWdyRLdB6DJNA8nASe7hSutRPd6ph7
7bJr63lbyJuUSwXAxdavB9quoXUdxkQFS69qJtzpTX9IPGHnszMzp96VDZ+OGW9yiXeDePSqDqu1
FCY70ELbzm+2UjAexCDaiVH3XBvVQvXbVcHhmg/jajQiR+vEXcERRHC8zkI+5SKvEs66p26kDI1s
ARmnYHsx5L1Vq45hxKc86A5COtjTqgyOhR+cPZM3JQD6cJtD06UnI30zFMtBRvGArWFRGuDYY+xF
cn7VWshtRj6HPDxDNDkLlnlFAvtuNOOLXIbnkH2tCbW9Vg/PJscTjCV59SxgUYw684YTtD8r3ySr
uYI57wx8J038WJQctD0gOLKN8GbtW8Z1a+VHadD2nOSIoULZSyYlgW1tjOewja9yQj0lrX72rPBR
jASTb63j9tJzNytUgMb9IYadzU1821cgkvqRU4zHghlRKLtL62RV2RM8Gmw60anvq13kmquSb3oQ
3WXWmjea4S/lwF+a9bgt3Td91F+pAF4tLVj7fWFL6dSokB5SbZE25XqkGSDET2IToUaAPNdiZVa0
TVgpzlSbFK66yUrj0hmocUFOYB+pletJ7socY1GbwqIgjKPxPBtmgcMMYtNQ5VhxsAlVdrdotHt3
tIl2XnUBWWoI8bsxePS7bFFWxZpu+BNNtMmMroAkN/MHShrQL6sJQ1LNAwqoNsH2H1SL6GX6HnwB
Yd3AYn1y4Sa0vkWxTE3933P4+Msjyv/A0wcd4W9q3el0893pA27N00v27cHj8wO+HDyMTyrNa1QC
psV8cYKl/fPcwU9EVaMURrb7+UhCPfz12KFytsCNTa9BZ9ipypNk5uuxY/qRTBTL5KajT8AD/86x
g4b9d0W5IU+EUgUdg4x/CmTtx2ngJP8Jw5zmdCwX20KkYcbMqavpF+v9or2Kr4ShxxK3VAo7AVgV
HyyEl0xSOMc3BgbSO1l8l/G1FNhq+K3m3OZPXrw3yvsagEZ1FelnSV9nKKWJO8jnPd6W0LwhY0J7
mUwz5loO1/GL1W9DbcmNtKKlN+QL/6oL+7PaMTv0HXFM5xIGHGkx5DeGsQkxbunxTBnXYbmqzUNW
gDMzlw0c95H0+SXzWuwrW0o1Nd7Aei9M0x6bWTTudaj4PLJYbgWSA8K3oF1AuYECM5dw5ATmPHkU
4m4WXnvKAxQu7T4VNsGZm8UIJRst1Z0XYAfB7zZjGpBFtAEgWyjFcgxvfLTUuR0/mNqW/lj3lNnB
LrXpMV4he4QwbpjkdtukSguOHDrqYzPsyFDwV+Oc2x6OoxmNhgqtk31pHW67IDNnLvXuO1hTqbFF
ZlxYPosZEuAM38TMWHLDcIKVdUUoEQLcJ7T5a4/x+DHfig4eMprhxSxubRCHhNpgYQwXbPYa6JYk
IDETc/66t/YtrwdYdnljPOuAgPsHrd4E8ZWLjL2+BDIeyW3mLgV3pSfrmtyHaK4+x8GMYLx4WbRw
amZ0RklTNZpZjyFRtqMUjAH3ZnwOkMQXEol4TwLK42gGllUq9ul4kIkl0FewX/phNWzicl2jFZY3
oN8BviY4HqCKNXPtKn9V3yH8Sy/JfjjEp8zPd616tEYxg1vnvZlVldIrT85uBo0urCZWWKTcDs3G
bxaYvN8t6HFLxjFfjGb/Pbvg/08tGESef92Bmb2VSfP6ffeFB/yz+aJ+0lVD+bLN6bhlkfj9s/mi
foIfiZaU0ZsKh3b60dddUJE/Ib4U6RvSgQHVPYk+vu6C/AjllwpMGmAmOjR6DX+j+fKD0J7ZInSM
ycRN64Up47RJftN8KZpE0PO+Lqc+79rXIohsDdgYd472fCZ3i167yAaQ1Gg4eGbkQEixfUqSGkcY
GWT7kIiYjLS5YrhtRyJNkEumvTX3aVomdeW4OB5NQdjkkL4s5VWtHy18tEwnYCrTVojKm6YheBo+
KvJMRwKETq64EWYIiTngcwoGoDTzwtr2a//OUyu0g+WCiT5HqgSWG5MNXbHh2+yidUhxVzISw8nU
za2AjZDhJQkkaXitiNq9a7WX0SdQNhCWEW0GXbMVRNx1EhEUSGhKVy6+WQRf21zftrU+Npc+frAf
5hWmqLd64pJ9BQeeTI9o1kH4b8JlW2irnz/Txz7zx2f60MbKizzy+5yv0JJPgvzQSr/wl6o/vpWJ
GK8jmzS476of1UEQWkD7hDALTG9P0Po8Ma/GiOLfnevcEMVrT85o1XdIPaND7m+VLGFMBjgwPNa0
lGGALxWGRZhINiRVLPT2rlFgr0m3PQvHz6ZUAoR7PD4kRnv6W3Ux7CxE6jp9DQNd9QARimHrFB0D
SmE55Bkk3WoGT3NZKtyhqPJTbklKGtEt2irklv38A/4hqRxXAgo2KpjpOjZwpHx/kRBTYLg5bftV
CTbCz0Dbv4T4N63mrslaJ5LSOZxz1eh5jy6GHDgnsosX91duxj/9Hr55GR+6iIlIPjH8Q2KfaPbo
ljUbuMER7TLTNPkXa2oSHn87bfv4jicl1TfbQparjARgoq160JNoLwHnkWAo/uodfY4s/fF5dKqv
aUiCGPH757HI0MNZzCdbydeMNtah6IJoArNNRSH4d6W1wzU8p9XCYO8yCocsa5fVeCfTLhpRE6aT
Wc1duu6z2/4qyGDSPPzspU1t628+ArVq+rYKm3KFSWTu98Yi8jmLQCejK7r0qsJu6eQJrXf5+WL7
8y/535/Ihw3ZEvrBzVu+5EKH+wTmIJNpxuUIr93qF+v6x41jWtb/fqoPW1SqBUHuNTzV0NMUgH/m
JY8/fzO/eoYPW5PflDQuSp6hGx5L47pqfrE1/fmHheQbvAs6Qm36+TffEfwTMw8ZxiNsO9bDS2Ow
OjwCpNyXn7+PP70cplOJRZbzRPL+/nlokFio7nieAi+ZRWnZ3Irj1c+fg1HAn604dOWGxjhGUj7y
6CvNE0UxYcUlJc7GsFvlA3e6gIPCSP5SJC5S5A4mYL4Gd1agbysNXpMXYptUbnuPzmBuvMtacETc
SMMEjVcj9Ddt3Ux4lLKaSQG/Cnt3HrmtI8QaB4abMBIdNU5XPnlkqe8faW0voFPguNJsMX/16m4l
NjGS6BGS94tYvAqcTCKDcJtc3Ej+oaXXZpK5odUcWBBDjEtBea3UG7gYI+WtBkiSTJlitDD68/rx
idCQX6JMmDMtWnmju+pwpc/GfO2SS+eLxsKF21eOt4UgbZQ2dGKxcerOznORtFDq9PRN3ARS9hyU
xrumtre6Nl6Zbn+pDbuWD13Q03wx3sPGWvhCN2+lcokV9crHUop5YlvzwVU+w/SspOmE0qmxCKIQ
6djDhexOJYlaQvdY0ogVVBDHnWZn+UgDinAj7yAX1pIlciIx6xBV8i4qXhtKiNExznXxQksDG9vn
t9Cl2soFdjAIlyZ7SvUXb3xs1LsyYg4LCShITi6nJ31oFoxmF1E3Lsa8hJoXLmsGu0Ovr7oqpE1k
bptetjv/piuKVRFlG92ywYbMwDTOxTHchwMt2DrbTcsFKVQRcN81IyY2tLBycWFyz2y4U8CQRcii
7QZfRkTTr1STk1mPvioQDaYiEv1uWd5nKhpCgT6s0nZXedE5jVHZPRAEfzI6bxO5WkD2WTYy0Smi
vk1Mb6YKEdWWI9Jh7KbbQ8C33Zdgv7Q5kUezBsRmL2Laq5+FJFwMzKshzgbFK0luQM846qXDwnyu
UVjqDAWAK09N9TX5NxlXGe2qdRg+KVCzpE5c8ZmnHnVovVfFLxUB8tpQICiLWUUZ5Ri/GBHlyjLJ
kkXdWtdJe6xgMlOHWBimK8q+unmWmTlh3SV4L8OkIZ4mGcaIYS6s/EsGSFVR1EWfJwtBae9DD7rD
5MLuucoizqfN1ImFxxq2M7ex2I9pP/otjS55pWXxoTTUp0gMH9EwH1M9O2Rjd6k6c5dQyorqi+R6
G0PTCK7z7bp5adBmggu8BT/MUe6mBbzJMW/uZc/18AY5Zy7m7Rz1ozONQPUaYG1ZXSlitvQacR5b
pM+eGuDfVfgqQc1Rau6HkoR+etHTzKVwslXyweo2tyWdShocdy+QsxNlRPLN9XFYhATbxf64yxGT
lnK9Tehi+HK+7730MeevNbK8NLNjJgu8glnIuAJ95TGLKj6HbmmG6Kf0dhUIHH3JcNE4OxSJ0wgJ
C1JbRfmjO+QnzBRLojRXWUe/FQsvKJi9aV51crYEFDsXyABte3c2kENfCSXDp1mEjFj34nOZaOuu
I9BwUNaR1y8BG0PbF+aa6N4qaunowNdNVv+IXISEoGQIlmrR76zBOMZgOf2MMJU8AZ4IEL4F6mgZ
uGWHxBkzWq9Yd6d3SIzGlQ6YoZUf285bhumVBhqALyfvDlWW4vGlMZomj1PrOajLTV+5O/IM5xj7
7V7YCfrUR0HnPD7iwYQEydCK7boeymVLvBDXWJ3DiuaJJMLE1KRbq+jKscg4ijvFT1hcwu1Kbaxl
y3AzyqylKZ4oNBcKWqJOh5FBo2ZIQhIxFyMsAcUkQkBVAe0aW7/07tBI2UJU7xL5XQQSVIknn2nr
0PqE2RJY6xFZ550NuT0oxaMGObts+nXb7nMTbTAcMoYMgMFTgmJjGs3rVM5RgkQMd3jysD8IYXgL
uH0eSv621NujZCT7kaFoo8nAFgBXCzFA7SvCBZyf3wV/0Ojj5jMM/tFxdUzGvg+39Ir9P4FNQckw
woYj7U4H263JU5i0RR4ietiUI6EcItpXZwLtaTqFS9UET96K+55aiajOE6yNMtR/8dJ+uD1/eGUf
ym8jMtOYgqykI2QulNI9ioBdZSIGtYoUI8Z7VYJa/VeZGj+UHh+e9UPpoTQhshEg1yuhRx2q3tZN
aKtyPPv5x25Ntd531e70NJJKWAiOZ52E6e8rHN+oUFXKzOB1g/iJRnc0gWq7qU+NWDI2NhZZby2l
rjtOBUDow0pHEGSNzbYtzHuPrwLZb06QyhTGbTRbuSaDEhXgdEbHQwMwaJypjXqjFgqHxnqmcqzI
PAMJ36vm004Y9HWn39aXOriuJVDhFjEZFdI18gwc8ojmLVmqYHU0GEMijBNJhXq5RBa+Er1q2eQq
kax8AbjqK304lEp9AmC8MoHs40L2hQlw2qx1qb3VvOReqCK6ZN4pRikWW8neRfRved2tr0tL0+rO
VS4/Enw4N6WL7o3Ay0mDTobxqhLEhd82Duzo26HT7+Pau4wcTUS5tAXyWAFyznIjfO8LCibYuDgz
53UWLSog8QE3Etg/88FX5j//5n5wz3++YP79zX0+Yn1TA7MFuiVT+GlZHkT2RL+8gswxtXHMSSrA
ZzzeNhsIAjZ7r2v9ojKeFv3360amvzU1o1CqQ1mclu83z14VZq+VpKGvssyugmYFBOkQIBet0+bL
Ev3f7uMvBGCShkPwmzXxwxBmXcVvv2Xvv+2fvhOOfX3c1z6k+okjvT7ZjUEaaDrBQP/qQ9KGBPbA
/GPydNJPnIytX/uQmvpJ5SiCqZa+BwOc6eDztQ/Jj6D68kd5kKgRuyL9rT7k98sIKyueCkNRdFqd
Gm7oD7tcqTSCCZiG5rqHVkK7MwUG5qgwNMyt33w2py9L89u+3OdmzTcrdnoqdG20RFAQ0XH4SMhs
4MJGpA4Is06It0rHJhPXhGRY6gn8uC0HyTbIQrvs6g0SyduwUK9wKjDvEAgc1LaSUTgdVi2rEN9I
qyc9ZrgbVSYOzGTKKNoaeXjKkfqCqz3qgvCL5oD6WQz38dUj45MN3gJ3SP1DV2LMk64PYrokZtGS
FilIxwan+EyFir3wLTtOC+iBw0495kH4ohaQHzOT+ILghCP30snbIo/vxBwtflceQmzu5qPa9MKU
i7FWUD3NhBoHoAjx1zfG9cRz1Dsyy4WNquSX2AA6KJGnEMpQypK8npV6ORnBU2pKcdh6HizklKQ0
QYQ3Z9AK7KQAnzBw+zg8FYMwM1P9cXDlOabwy5BYKCHMrR8ZxQwp3tKYBv1SARgdm/U+74YMshzZ
79inmOQDF5AgDMgWm2qsvPkpt4JK9LeGDz2jlN4q1dgOGQzagRC9tMmOclHhR4BqCZmbsbJlPBkD
5G1XbeYstLNOVC6jmn6PZ3zl4uyIRAEZnvcwVccEDGJV1YttHhknd/TWuCEZtEgz7hNLseXEKukY
Ff1q07buuROyBTAjEr9HaZ2QFK4C1GoMeQfu/eSjB5BSwbHIR4hk/xB3xGmzONIhd6TMVGdI+Il3
YLDGwI8pWbRtwV0NlcthIndqBvZJ41+7PTYXQpk4BD+2oo9/hPVnYnbLyP6rwwtlnC1Z/SqgWO58
1U48f90nEGw4uIcxukNNuAZYuXCT+kQY1UEig47SHy8NaK1K3xajt+wIEDB7/5x72QWclYY1OVUi
O5SDUx7xjuoOewnxxhfXwnigd8cARzUrR3DSQn6EErMDvjrvVGnn9RQHcob5pxvJ/ekeOkXbJ+jF
ZykpfhKwF9wXcjLzEZeQJ0LGOI2ieatKd0ObBLNWdxX0ZuOz5vtXnq5fIhXKfEZaKLNXNGM1AXbm
UB5chQgpysFwzjUPaNNLZ6ol9rZZ07Lwu1Gaewk0kLGqbQ3Dw6oZqnTGyNe1g8ggaThs40UsZ9lK
S8ggSaZxAHsnvPRsVbq1MB+L+mGoPEIiXr1wfC8hw6Nwog4IVFsd7+DWcKT1OhmBzPCg1yYAOMAn
QSjaTRD1ePRjaw4KeJlOVygJ4uOsKCQywENskOByd3Kc3tWk11m19Ji0hCNaXn5IapkQyHliFQeT
KCExZEH02EzFWjjHZnYwBv3R9SyYXbRdoqYn4l0mL0UGUd5k0Tbv3PvM55MQu/xeJ6wHjMr1VNnX
SczRWWJ4K3OZI1m8qnSqZDckNyd/8ZF4jNXDFG4cGsmxGcKtinovo6E2SD2CuZxQFyejQ+uJ6VyL
tCcA9Lelb51NP7ilh7Bom8LBaL0gEf7eUopZkg3dPIl5vpqMGVE4u6r7HsvCe4u9BL3LpsmD22E0
L5oRnYxQe9Ine6FU70CwithtiS55qtWGtgDtGkV9EuTgZUjjDXXqW9lhccm1J0PllKAjrZd3UKRP
Yo1nqURpZshnNykdyRPXpFNvY7NZ5lp8V+TnWNOduI1uBZNcOrOOjqrw2MT5FX3SdTnURAOpK6wC
e3nsMQlJazKDliPRCKYBUT2np4Pscpu13tqq4mMUFY7uAiAfjjUEP04jrDtBhu1We0jcvFUNHEql
H+GNvj104dbqhJPR1fds7MSWT30xkjjI/ea1mlK1SaPoVIGPKgCtqnQkdJ0ZtS7skgBwWVFXhyQJ
t+mYg44KD7kyPkqqsKT6c3oXvY3h3bSZtzGZfHUFO1buI2QK76rnWElVUrCJMIvdeh9LzcYoI9tT
NOTkwiId8SxNODnFjRjjJR1oL90ORkY6IzFLZqCfy8bsZxphfmWRH1xEpnmLpA9i7qzPDfBo4hcg
1P9Wer+o9GSD/vhfD5qvnp6/nzJPv/7PMbPyiURCJlSyasJFYiL1r/JO50ccpXUDHwpafkzb/yrv
JOOTTrXFFJoRMFodner+a3k3/Yg/SHSCyQEDeKj1d8o79eMxwcQowPkRdC0xp4CTPpQtNUEjWGxg
gSOXUMrueTTlU6m0F1fFUsmd0WrvtQTPSCpFG5OdBqtZQbgzsgiItnZcy0cCFw6K0Nk1DSs/eFbT
u4laYRL004nlxdJxAGsw0ZQx3AiSt4uHmujWyCE8YeOJOvd9zraRqlO73Iu41pKhZqMXj74SOWJf
PluufhB9k2yPdRBpjqo0lx7J8IyUHPP/4SDzlxqw76wtf/lb/wOVYrLOuvrrxfv4lDx/sKhMD/iy
fJXJUAKEBLo0WAaWMcvni0hClj7xXzkWMB7URfRa9CW+nk0E85MsQ8QCeD8puL6s+a+rV5DMydjC
quXIY1A9wSv6GyoJ4j2/b/5M8jX+FnAMyIs0gQENfX/OjUfDIna+iaiCqNnKmPLBSgvQodEcsxlU
PjjAZTUSJSOFDF40tEnKyLITo0Fes4eDBKBIHLD2saIuro5SB3W/sNJDfJgpTcc8J9FaoKnedu8C
4b6hVpLtjNug14q1aaPgeNcio96oWYwGNYr2RDpkBCyjYKZegl2YISBScCWMUoT31CoeI6FUF6ZJ
7lVCCrVZm4uxaJP9LejvfiGQvEk+GKGaysh9Sldo5MhPWuaTxDMS3QasmFTJpO6XNOrOaX5kBndU
a+owGSEmoH5sgARVuPOmqneQT+NN2BfJEtG0NBtNrKFaA1RrBBoMNLG2RSNrrwZp6r37Pgenxl0J
avU2YT1JTFUIkQgjahiYCmY9acKNadBOghc5Tp16GEgvtPsMICnagmcUCnT7Ov8kKnqwqKGT4pAk
hUsuwldfTCQOQPl4KDvxJhW98mLI4SqH2rlMumBemTw2ievgKFgkL3K4NQ4Vuv15Hl48kymCOPgO
IcmdY0Y5VFypM09BA8G7dnGdAlUVUdnJQHp9qewfiWQp/VF+ySO5IZjL9A61xjQudaVN1+jjaqw9
zKOhuW9QoFQhsjEE7eWs0HjDZnqpR8+kfS4cUpybN35iGo5pmyiTnRSX/rx1YclYQgz+0biqpQIj
oyjGdmxS82VFkBHnC7tECBsB1VlibPB+rcji1haIZhpo7Gm59xSODKaWNRMmlCAGQg7p/gdOE/TN
TnIjmMK0igLX5PBlNJssA+9G0oh/TPyCACwLYO+IFRaTuyEfu4rYhSgWjyZdJK8GGK5mpTRXavpb
HXmJ/4ewM9ttG9i27RcRYN+8slFrS+7t5IWInYR9UySLLPLrz5A3zs3FxgXuQ4xYUdxIZNWqteYc
M7Hz9ChuhyMwcX9cVR5bo5W/8KpyHMYXfIeGAHanInIslxy5TdE/zMJdXqD1Fvn8p15zsFoOoWqY
oY1CePFYufIlD5r2LJkzpZRafYCIccTpfdaLdjgaivqegHIt05YL4Lc3K9Cbl3Fy77cmL65SEIvp
XQ2biVRRD8uh92Y99L0xODntdSDnPHFk2idZ5v8gyWo79CJ4rUoTN9LQ/aZTuhJhNbVHXSkilDYf
1F2xiH3FmecEo0nc4XUUu0G4zhNBMGXUB0XxYVXqkJtvQTA5j98fwCkQS2vpTOdAkzri0RqJrhnz
FbU5p4eLYjj2/Vlj4eSJmurUQKp6ELcnfD/OEfcwgcW8/88TAjv/ZSrdOH3/oz7hrTCGqkvmialB
y4gqRGtPAwBmZMSczzsLmdcfc3rPAfMnXPTyyIkYtY1pG5TKKCvN6a7okCXpm1QYTrNnd+rVpfIC
wrDyP4E5eocWuWH0U5B/SVqnYSb1Uu2LRm/ieiAFcVra/Up6X0TMoYz11eKMnuHLmRt0qTnmtNq7
WuAyCU13drnU3BCE41fhjV9lkPuse/oaNQX5QGO7TnEJaB1X1ItI11/uoItD7bx5szcxyyNueLLa
Az6d7kDY74/aaMhi+ovRJoMSQnleDXoXwg7aSR8lZQXlxzGmi5UXKf4L6OclNHdfrsMBAswJiMqN
lzBtyWc7jw5C89w4LsFKPDY4B7uXxC7oHLPbfEuG2dLjppxCTkYA9L2oRtsUL8Z1ZvDeO4Qiplvw
iDXpF+FrZlhjearSfAd79q3S4ZHQdftTomC6ZQgeFrTJ3INktoGJvK5D/0Be1HTni+nRVL2MtA2w
An5pBmB+teNydcmaQurSOCqa1fqRWuZbBnUtgvhG0lxW7bLK1yEhaD+atfpTZV0Rl3idacFL+i6B
DA2FC76Hdys9EORpUExJgzlbmjbsOPFjsBsbdWofza0GPtPO7V3hS6LmQH1HPekr4dQG7nUrlqtu
pDtfdtrPQt6yglvnbWs761xpS1KpleZYZTyuJfm49mSxKXFPsnIlc+u+L04+7re2yuOiCAAc2Ar8
vjHKhM3vGY2li2VoiCazwb4P3kY36EsNQBHChY5GzC6bXSAaqJAYq7s+h7+iGTkxpnJ5mZn3WDmJ
8FsOasjrppkkAjZGr0HhXM6Yv3zj4EdCbGZidMoMFfrcQp0z+KGEsy1vZQDAtRe7YHO2sCY1ZZ8y
OzaIiSFwdMbv5N+u9HKLfRRLsfLFV5lPxkk6rHpu0JgYptaMLOX03cicO0oVGWVbpuJtRP+2BCMD
Dn3fO1p2Ch44QMm9IEoKvjcMiNUZHcyQrOnrWrm7Mrfyh2Be/ARTh91h0i7nzLuJgNx954zmfeUQ
QeZpU6QpcYQYZO9K5ne+VdhnA0E3iSXpse2Hu8GB/EMSUbLB1jkSD8cusNs0gBNB7XZ7JxBMYSAW
TO6dvXjAKqjMDRD0EZqvCQ95SRqvp2MfLObulKfBT3sqzvTWOM0WEv6RszJSZb3aeTORIkHl00GB
TjNZBhmV9dwli/5j7TT9mNH1TcgEQgc9Eg5C8CosY+Ol2WD8zDP2pnz1jaOVdwlO370tGr7d0iEO
lzBa9NH0QlFuA43WHo4D48gtCC5D75Rsw5JpIJY0Alg989Vdu9963hHk6KldQPC0DKoy1OfVCAkr
32+2NMgihNmryKvxNJUmo7NhmlxCkIZVojp4sfhHiSA1nPrMSSqq4Im+Vf14L8uCNmKqSBDbxMnt
dJPoZ/OP5s3dw1jrDzaR4/7y6EyG/LBK572hzyqAB2vlEjvZyoxycsmEUJhuB1wRoMtpv411mlTT
4tGhpWWKY+y187yeIA6LzoP+GSzujEGxu88MXIajfdIGpzi7GcQjLmbivTAHz727t3N6dQ2EUAuA
PN1aLAzLkB6nOjjVsM1CApaBCvbMgNKqv6d8yiWJX5Zg8WhubjTyhiGPeAY5DEHxwxolKzkO49l4
ZVPZM/tdWH+vCo0JZK5wmoH7FtkSC2flw+IlZBHHXUr4gCHqTxQiN6IAQFNtmF+qNKPy6Y4jf1TR
bSe5vchqvHigQq4sx9xc0zvmb3HwzCQXoEHh6Z7HgQjrufzlzFQAm4lmaXbMLao4JcRtqyQ4BT2c
UwwMRDtbJyLI6NtJc9zLoUiIV1nv4AMAyyH1cG5srgCylfdNeWxWuR0Dd/zDWANPx3QstqHfq1Ew
1Ovb51GhHda7kj54Rvd72OyXbr5tw3q390b8EQGZLmOFpqNy25dckIAmKWedrNR2DnKdsrPHB1xy
7Azj4ITDmPGtt0Z/akJDZl1spOgl6NaqlDYys5vywLfeuYuxPng+sVkg5OnD2No9CcQgSJjYf3/o
Wo3kg2L6sUEk3/ylfP7+QPgmEQcDxB2aXATbshRex9sHwydDGp7IvNft8dGmODvpmUcDqGMpZmfE
VLJQsv/nb0QaWFdghhumlSZyW++YT5mTjAPpU4V+3+tGSxA3FR4QJQcXuTO1ItTHcdvl1Tw+Akma
7tqhuy6rOz56xdjuYQu46HoUQQ0FzPSMPQo245PMAu/qQnC/ZgO2zLWnynH9Uyr8eL4h0ubRLXab
0VqYNWbrIjbHuljT6N/X7fX7k7FFa5T69rovrbK4YFvJLJIgZEkRqHX2E/ocA2UNLUBpPrm9Ra63
H9qZfaDStAFB3vS5WtZygik/1WRob5SGD0HOS265DdgLgvtCfOHZWwZUqdbhXxgSAZKTafpzW83s
KfV28nv3vsms4ALWEt+bkwY4c7KjLd78Zm0vDDu8S2HD+qhaVhVj4Aqo6l4BDuqbvdcUzBokFTAH
pfxNq0jfbcW8/udTi1g6sICDe0uAwZN87CnUHjQH8HgQGAc6Eeul1C0dbhMhfewYAUnD59UciTb3
xpfe52DX/VVd8CrH4EYKIsB2VzrbIxv0Sz3ENfCBI1bMldlE2R8oAOawrDz/IQjuOSfOoECykpvW
nC7fH1a1LPB75ymsKAW0japuoFAjN5gqo3B2rkMAMIBl/y63TZ37hs1T6fp8IWpKP9e898oyQ3Gr
39M6ly/toF2rGceS55VD1OpNGa19L0Ic1c6+LzRS3yuinXx/Ch5TvsnidZd8K3kpXHt5BHRwCWq2
utyyZTjm2yewmjZBqfXH2Jb0UTiT2oOxmACP8yYT0kpYdWA9tQ7lvlcMb6nmQBoQDjFRosOe6xiQ
FDD6o3SgHG42J8e621oPc/fC2fu3Ku7cxdJ2WtscakIEY2uehgTebPfUOO7dnPbrvWEzJukDQRoR
OSHfn7W5zXfjeivICvp+eaNcE8RRcpUwhpAtoN6KRaot4Mi7+fKYu8EQoW+BYkOHtys7Lg4SzE6r
Kw7c910YBHW+d/z+7OCWJRjM67P8QwbUcqXDdbZtZXe29IPwK+IPGiZiq4nEzcgGZLB0+T2hu6e+
C3qiMcQPtDsYkYrmqc0FWi8jPy6leanZSkJhpM4usG++/nRjtsNgJNXl3qj6NFqVNrGB0GZXnn8n
UEBE5M9FLUdCIkBhkddkGQEiy+7dpqx3dG/WSFANdWJQhKgMt6lYEPpYP3ySfUv7tWZkc1LbzUQm
AERrNDhiiPdnKL7ERabO69jNP5vROJNhVRyWAlMnSiUGKGS7NbyHobKzhSPWp7c4rH+G/KJpc/YU
259kI5e5UZ6aDAoc+/tHJuRIFouPRrCFPTChlMLe90TWaD07GgTL+bVp0Aia/sdww1EM9d88xU89
6wHTKqJYYteZqiOO/7cX3hvUK235y16kmYionrH0bepqB5mILHy7ofQzK+4DaMQGmRWUmVjfbPJQ
VqQ15348OizE5BM/b+aEnpXNJqYiOywLoxYB1igss5QN3YID0Q0f5ZXk99BKt/aXXok19FLqQCPV
E6ijVaKXyC651+8LZbdxkKcL5M8LdFcZK0nFXyH4w3zNiXxyGRMW3rBLvQSnD9PNoKayMmocZe7V
VVMRw2Ok/hzFT9tailgK22ALwosPQy2eibYF1mf+oYH7YjEMqlRecLLYOMcY/Rczn8PaY1LU/ewl
bbyj6yyAlEsyirO868/rNGBhpE8kxj4aDMKRfQzxeg2toRtBy+VewNuAtqkxfSSNiAuXXuAJYZK5
3/yc0pozcTbzf8qivAW+zBeVLb/nZeQVtMYf87T9bQL1NJ6WFuCJJNMZUuJCRxgqikxBUDlgGESD
YnFkkvqwyZR40/TVqauPqp68cJWoBzPwflugDyfgiD8ClErHjK1yX8/2G0rq181jRbMtJm/2SrSB
pSJ92N5ZD8TR0duEEi+gJOMURJQP11dIWtkdwSEErUvjftW40CqhCE2x8wdzyhKd6K1o3Ex8BUtO
mpNt7iAMvKL/zih2lsPs678JnAAAZXk7YO7PlswLKNV84BU2kWIejLHXDvBXrT0ozI8qC26JR0Bk
ms7Ib925uKLCPWSmk7jLq1tl+tEZVj9iVz4UlG5h3q71LmMTt0trp3nOLbnA1Y6c3++nOfuNHrGh
fTencTWDXOuzH53laDtp7de+Nk6BlTHTn36K1a9OxVrfE8ytjeanRcmIq01AtdI/CKS+Khgh7C3y
VmOqo+J0GbplYzxnaqYTSD6hXr5BWJ52DoU1d9tBc31aUKnJidUOTv/5UOOs8WhlUX229zRnu6jr
TBDBFX2GXKv7kK4yjUAqxGPezSGhhSXSNX4BjklAOdSvtfP5wdtUoYwVXP+Tmayb/TkPy/vg4kwK
yuWaamUfwc2YSBcCR9CwcK0uVC4tqH/0VFsUkxw5ieb4nJElU59XiNYpd0ZyZd2vSQ0JvbHhYjrF
7wHkrkhv6k59e+l8UexINt8Orn6nL+JROtaKsBSxNezSMJubfUGqY2+2oLoWoJbk0xJi01zs5p3T
+AEhmxuRN0IefFnD5U02xhlxn0J1JPwrqu2ZqGOSm6Ix062HTEyfbeFA5ZF/SDf5pUaCgVCHMbiH
q0kcDf0yq8ihiiCEG9KRerSi9s/t6gU2otK328uq3VmFNe3RGTq0TMjPnGNoPq+mF3zOWk04jeWl
B81pHt3KfAqALQIK6qywREGdzOlRIVePROEa99Jwn0Y5jHFmDJgDhvV1KpWPjDB9QY702RcobEtk
uipfXjNbB9W4+S3KQhqltEFfdetHW9p/ebOf1nKD0cNKYW0WQEK3AmOiq/u8aS8WTeggy7kLFRDu
LlftyW2XvVXq1GFki9s+4JKxR0WaaRM9Tmq+HiuaJEz+BJPrWMuC2xrM7JaWOS7eu8BSyBgKIqJS
Y0SyN1q0hxUZ8Fkpc6JKi2xnKBoCG5Y7F5Zd3GdrG7XEnpK1SOx3T+yfRmIliN3qXl/BLdRixV2+
wKKs1wqGxYDamFZ/Vy/WkR3RQtf85NZUD8UoaTlMwa+ix7nBsQR0zYB0voJVX4mFY9vJ3zBVaPDr
kqWwL3XXtqHsMdI5E6dsywFFLJwmboX6HKtbHtkwjPvMS1BWDwfAH8itgzfncwDwGA824JpsuCs7
UUeZQ0+m8pEuGzb9YL0/A7aYHou2+uN6xnrv/hUuwUg9x4Cs2dokcMpDb7ntmaiQe0m3PWq0kf7t
Qgqlg8pnvtUCzB68unevi1p2Wh9YiSNsDm/wpqOazMobw+msZ64fN672F1J/EJIO70PVRFIo6QvS
/DEsxDsIQt41M2a4TyZfZV5nzWGSoMVWVV3VZAP/VfjIHcKiQo4bfWwMnIM3NtMp68urJlzm3GpB
D2L+dLEKnmgnaic3Wj1tPZtaj25XBX+rLsWQriMR75QHaUO8BjT2QGLiL5xZN9mygGTT2KKuX/zh
sQKO0DTeF54gM1kYlZMMj09Of9mQo+y4Tu9T3bcOC/fqDUkhT9rmHwfHBipwu36VZf0crRQ2jvUj
VyNso77s9mjx4O+OUAZIgox9dcszJYC7r9HL2rxD8CERTjBzcr+6CTjGNg7X0qHVZmxdfuxEyQnQ
RMckCaaV9XvVIk8ZeuuxddGpG2eTaDnHzb/WyvtVtqNOrID6wVgOwbo/0CHslt+jx73qhT2Ju7Tl
OREZS37o2mCgiGAJMXRpRUvnx7lOb9GnZKR0tEoO2sEMSYCDngTBxSKrcRQug5+9XB8mz5wIaaBt
VwdvqUPTS98+J5g6xEO7j6LG6UOkEdM3BFaO4e22pcXuiVMo6mlUhCvdHWMkbWKqm2Ty69/gVIM7
2z0X4JIiVxlIpOSTVej5fRFYl7HWcny+85H8+RG8qsNUCI3yMDdsfxAJbiLx2XQ4SPefrYXEjUxe
K6l6/bERM0cjIN0ybSICd4O4cZ5d1CgP7Wr/wAKbRcRjvhqyJHiHiNq9p3lRRXQTzU6bYZGT04jt
YxCsiKH73gyXokK8fksAlcNwORaBw5WKeCVd1yezG6sTlIy4xI10TjG3bpX7Wds3a5SnIkcjnN4Y
3kvp2se1HgGTV8VLv1Va1GnBT7WJ97nu7Ejq6r0v6fXSpAohR76ptHifR6+706c5Tzqq4mbJs8ip
y8tk43fJ3AoSMtDiYXarXbuy7xCQrWdVfjA289nxrXOx2fOjOYKPSV900ZAXX1K4ri1I9daMA0GS
dTtyhMOe/ogzGBuuuz6Pi1E/zAtMphpt5ZwbkZ/XSJnINVunsudNTZv9qFxcPQMScsf4zA0qCPJV
w3Iwj/Wo8QqYqzroznwwneaWsBLmCKwZq3CC1YPxVZnjde6XT1tywcuJ81tHpjJjsQamvgdFaa5t
b69J953O/4uRNcUlmPx7Oi808G/0+NVLd7WHO4Sur7sbJztuy+AVydVTWrrbtV/kCUYrcHTDK0Ng
0dCbCIGNTfBNni7MY1C0dizMx35sOqo5AoFSOc6M/kBqOe74MaCGvt+EcfRGCWzZ30JFKdMyndnV
ik6mGp/ndHurs8plEEBGjOGIlyxTV7aXMiY1jrOf9gZtCz4w7xIjRXhwHfmFgRqDA9SpwzTNHk1N
onqrBchD4d2JsbYfbYYbkRxIY9ZGGG4FbTgu+DaeHMHLX+g/+7y6cLDGGs8jSdcg9skq7Wy7xI25
6Egr7WSlrKOu2b+5ZKw7FWu0Laou7kkJNr3+PW+Rsq2zV9yE7fRYNHJife8FWx1T0yJ4VsQB0SJH
9DX0f1O7Zp5roexYvNyLqfDQlD3A3CK4y7ZMMNmkSKp8jtZ2GfZFDl8vnZibzA2N7wBHnFE7z4aP
J2BW40/MvXeN0XbvrUPQ9/KDVhYsbV7WXZ9m5m416zuRakPULCcxgRC/jcO47bQxAmm9Ko6o7dbG
OlRUjgBdaNh295hiNWoL+t2tYK/QNedKdlDxSB6wcRJsYB0Gnc7Kn+smfTMkaNYld7HykE3Q1iz2
jtSAHTs2uhICBXIW9CRjBDMPzhvbYBvmqXUqArvEWSBHNpT+rzkF3t6X+kNJS5bu0GTAlSOP2e20
c9a7NH0YJ29o6OO5aa96Y0FzmyMLt/HZ3cgOqOyJvrkF9LBcQlW7vwOjYpk4OFzKF9GtpE10axrb
EFn8ViSZZor3ZuKkPuTaPQQwwhrt6TrCXzrP6/BSQefauzYrKm+1eYM6R9+RsJBA/aQQ2zMZv6/b
wFFdy1sM+CWUGmOqGNYM9mOTHtwueBq4mGgMir+1/YH0Z6Ib/7Bs+hUQPC0Ta02qgkaxvu2U2HW6
JsJuqL6GQtvPUoPjsNwQlX8WuI0CMxbg74IYsaCgOvLLm6m9P5mb87eozHtiBHRqAjMA6L4dMtKo
HsS4nviZrWn1dmxkn35Ql2E794z/FmNK6k676Jh5o1kbz+5AXbvoIt1l6wBzbb1Zy7oprKeXnFze
KN0aALezistVogK/WUTyP51hceYS+LHy7t1xnxjf73JC76PJ9rDjwc1CBFyQj+39YK4nkqokidy2
NCakSvwRaFxLvDtx31IeazQTVKH9UUXrJKvGDLuVE2EKvvR3dEKWcye1mbd5H7jK32H3krFEHIne
YZuKfZeNb0FHh4hZb3Pu1ma3evKjspaXooMdPndceEpHpG596nUXjaO37LJbT2JzwQRl/vyEvJ7R
c2D5FDGn0esrXGwrwA1aqPbo2g+mBBTYpc4+XXrSZfVKT7yuIuDCOzLaROvdcm/SJgzNSt2thQZa
2P4l8/UQuDZt4ZHfpbRgifklKvJFMTfezmz6hHNklRHXs16dR2IwIjtoCXLUvQeQ+syGxIXTMyM5
WZU7g58j7E0UnC3eQLf/OQ0me4BdqptAdd8E9KLneajYeI9iNF90Ax+Q2a3dIXe5cZZW1UfMhu6V
62AH6eNv7nX8uvMm4n7ASp+RMflY9a8a92njH9MbnVPv1l/8VjzOTZfGXQOvsYWgahnafkLkYTjm
30lrmfgTuGhtdjJ5dOHLsn7w+6A9jAKxceZbj/PWB/GqwRNqgxXayaqdzZQ+vBbQjDAykke33obp
GNyRFWLg9K3jSc/XeLEA42VKfTVZq2LLtcs9X2k9CDMvY305ztb8nkF7xnlgil1hs4BO2x25FJE1
yGIv9WKlGTGAM9SpZMgsFrWfH0rh7rPBuzJKNo84Fi+3MEMcfmh2Ybp0uUvc9upYkZGaL5pRXjd1
pwkxEOfq+ru2HaAv2Ee/oMVVEHjiaqc0VbC464Bc1eyaFx7kOZRE4TiubEJ0B+qpgW5UvBAxk56o
ijHiNpt7lwYNX1M8zKs1PamBnEJiCYaobkQQi1YVOysozL2yt5yqEQC51Dfydrx1iOzt1zjabPH6
+lw2GceZuoe8CsI4kS3yq6a65cT4qLmXm+ZhcCxGt7ZIVEVXCfMAM1lUxG17EZZ519FJCqfzNNuX
MejJgK8g5jW8En4g7aijjRvmQf2gtYBBnRIG+kgThLYjOcdkQYMdRSOR2AOSa3oC5c7UeyxdTve0
mVR5smY+zyap1m7YO47iHi3nAp2D8bTNcxXT60wmcxh2nihW6qUUfL2XnrTO/PIlmRmVtbOgRD/i
s+9sbONVzRfUN1PhMptjTWk1OByP/GIx/lZW/UifAaThZj6UQbaF9Gjp0tTDL5D39F9K/dIL84+D
qn7Qb4AKcpyjJpXzDadBebCUB1JCMdRtS89x1KnDsjaeV8Fr0cwvPLtNnKXkLrVpNfteRTyRVx9T
b3zb9OZhCFCluU1+QK6O322+mY9xfW92e9Br+2wV6xXJODts/bxO9i7wCMCwhb8fxiESxGQCBOw4
YHDulcEa5QjjQ2Ugqc/E44JmKECe9Wr27ZPd+WMyjASDk0oVM6h4S5HRREqLF9kZ0L0axSHP/Lm0
Op5gMKt0ZDGklsEBXPClqfC8DCYgMts7DpbnMXXWyGV2Oie2p/WDnSb0HXFJ87bDR77cmRPV6LYy
HygnOgutcs9abhnxDJqOgR9RAb4/0zrOq2cEKRZzSIGYqFlP+WapZ7yA4TxudCq74mFtBf1o9A2Z
SKuv0QtufhFc401DfnjekH7IXbudzHZ0Yzbsne0ZeCDkBDq7wgRgBnzxQT5sW/0Gj8hAmqL7Z32z
WP0EEvYxKxiGdVNc9CwJZcMNqYph+FzW6t52/O7NBgC8JxzW3afFKh63tvlF6x6tSfn0/YEshx0p
vP7Ot/obxSfLya+GfMDv5t2l9uTdff/t+0MmaiPxSkat//UP//Xp95Nt64v8H+v8779//+2/nto3
PqHjvEjxf/3Dfz0ZTRSBOttIXvP//kiZ879/+/fY9/+aBYdVumpYeP7Pk//9FP8eS+dq2huT/PXv
oX9Psxbr//7Vq2I4tS6dof/Xc/89pmlpGuszx6B/j/37mv/12J3CMfrfr/H3s/89sQs4mCIpSP8/
r89gdBIof3X69///vT7/HmvN8TEwkQoQjn23mKVzNxRQM8Pvz9d0so7p2P/nX6vKcu6+HzcVg9Pd
Ug+CxNZFj1GkQcS25y3yfCt/BckF3XMyssP3pysnKdNGqKJJgVxm7oK49+vmDhFWUqVW+jctnlak
smin2g+TqfLBk0a1m5dXb1T1gzSWZp/DBTpb/bydFiQx5L/5iYvb6oNwst3gbNXn0OE5LzvHuM/9
2rpMad9F1YqQinCxV28ih0ZRR1+c0myfsRlfBsfkLlSNOHoEX5zpnPhhSm8N0ZT7lnOGivuVdmk1
LD3H8pLhaTeebfXsBkX2u2QYorfd3eKZ1bWz6eTR+TuotTn25vDTSyt+mSr2U7wthfGp0RQ/exke
MxSGIkr7bU8mSXHczMJ9OzgT/SB6Qgd7Zq9nWbt1dmr5RtcWfacIg3Iyo8ntsAwV5pPyChMADyOw
qr3timLC5jH9pvaxjqWgJkB6E6ke6YXKtY/c7b42Qy+TQRUk8mqE21r0FrGjt0fmM2hQS0brGEci
LDZACNW2M5f5UyOFqS4JNNPM/bAhRr4VwYNdxAE8WoS+cIkp/hJ0n+mJMcEaDYVJx23QIgminwrl
iHH7zzSbAQQH/QNsZKq4qQcX9IfpkWM0tVG3oOO3Jpnvcv0x32rmSaVlJqiU0OG8AJIgqwJRwkZ7
g3YpuryvsuMaKfFC7gZpJNAMGNqmjjwICvVEIC5gT6comRf3rGyXL8foBynaFprpksVjSYt7XMYP
yyX1uhqYH6wrDPcBnHFkynpLmHsnwRJgGWcdzkZSUm9mgfqzsMzynLkth6v85GjF0bS8Y8HMwE9h
4eJkL06UZbjMKN7ts0bn6ZDDG9ZM4yeqD/3sdzKmd4TeafO6WGqPolSMfFz3OLHf7iomNfrivq/N
1N17GgLLwpmXWE7Dw+qhBJGrx+xBQrNb9UrDEVdLuA1bWAbUVux0bDJYHbNlZ6TbR1FDggHyttfs
+mVGFsRB8YAeHOBu7/5Z+5t+o0DWlvfaiBEUw06wDB1glWnBdnStNNGeLMN8aRvOrPM40Z4I7B00
9WWxy8itM+NALR4GLa5SIYD0yRENZFU4fz271rlwEWq1nV6D99PhwWiY1aoNrdVEydi3X729dsdc
xxDf8/t0kF+qzQRZCf0bPkepOhop/Fop+UPJWDRG7AJGRgu9RgSWULcyk00Kw3oU1UzmDtjquZ3/
TiMAVso8FBTCIFpM7+uTqXHLtHmsyhpCelvou6JuELZoL9aSTlHWQ4godE5pWUuSYW8g5+qMy1ha
HCOGDV6pTVvV0OiDwRIPduvIHZB1hOaNOCN7qV24tmGN5ALq0MgE3ere9Y0puB/0l9rRyKFzKXqM
TIpESpFygck73K6JzSzK650saa3yc1JpPOOwpVumGLJzdHVpC4ps+4CrkYNMp/7y3eGp12jD6Dln
R0sX8ZIBEdgLg/JnRlAVqrX8lHL48pqaRhH5uUy2RhhBZbGx3tD7ChjTr+s03rXeh4csg3DE1Dps
TM1D2aHPn4vtS8oJO+IxJd/vXtZBIlwEt7PvFZELoPGcVk8Aw1fozBYNEtG4gI4eAiapESeW7TDb
9u95mn5MXRb6CyVY2SiTlUbFMhic/ToVx/rmyHRr1SVOca8jjz6iPn3TlHyvbjFRgyQA0tDeFmv+
4rD4Vc+uQvlUhTWWu8iEhE7EGbSCJY8KYoessvV3OMt8MhKulN8MCLem5wDdxpVTzUeblDB9qfW4
smZtj9ahczyL2t/1QmnSMfu+yuDNyDB1ceWu3fjn9qNIt323BwxzbdbeBA20TQ3GygQ8qko8FURp
nYZ6wcWskNVtvfUlCkj7fpE+pwudviH3Ad2SIdk/5f7WJWYmn1vt1jTt6XdOYMTb1PkpnU9V/8n0
5VPT0dETgY1qDJ2p4UeF1dAfbhl1gdhYI29CGyp0O9HaIkvSWewmUYoD+d3va6036LxgZ7YZMp+5
H2ihleio84k2t1tCEc+fZtdFvCpYJjsXUYE+PsyGelurhgaTbjOBLe4ZveQflUBwQ8CCZ8JNcjoy
QYwqIWTNifRcyX3vrkEotvrZ6oB214b5PhacGDREVpP15S3Dz1FrbiPlG5RHpXtmCbiA5+ylb5m2
eNWCKFb6X8zX6C857mG+9aZKAu4a9AfIHK7VOgCr8QHeGkSQJlFZ8VoEjjoPDaEdWVseBxa9w1DL
hPiAV92g+bWxx8V43aL/Ie28ehtnti79iwiwyGK6FZUl53Zo3xDtdps5FYvx189Dv+egP7yYwQww
F21IalmSKbJq77VXKMDouedQYpjdl6Uaa8fsu7jK+jzN8C4CjwEApC+McjTBBa04iukMCExe5iBA
yAb/0PrNhIs+PaHFsfQNBUAT1LtWOwg+QUTGpslPaqHTaldgMqv/0F3QeSsoY/6QbL0kuCmSLtlp
m4t0VVl2xkCW55xlB+1Vz2Ic/GOeyWtQt4e0G1Vo91DyIKKCOkKn9RvSyKTH8e1PlaRrb1KoEWaC
hVrd7JTpe4dlJlEtb9RryRW+NW36cHMZSdck+CaRwX3m1nsm7hFdyJRfJzozejV8qBUjOTQSfL+9
Ew6uvIPeSEufR9XFT5NnI33RMyGji0xYl0e1QrPVgq8VXOSiyY2b2mMUAkvs3S8S++AGBvM0ZJ3n
eJBXu4N+TSQY7JnI+Kwd8wOPqwjLr6XbKAt1XgI1HCmKJJzxuVbpg1047+sav4Ce7L06JhUDsm7u
6NvSdZ6Yqgyhsn3Ikh0Tb7J+52PEgG3KIwIouoppmoGbPOFER6m8F4O8qU0zoII2WutKygI+S/1t
DAs+tLF9GhisIUCu541mj5HNri2p5jTOtY4bm9QcWLr1jX5BkD+RdsDbXaQqi3Am/wHLa1zmsgH8
izK7x4Vfn9pqvM0jh7Vi8ica1tcCs1L6+Q4OaomOYOnXpYUPMdTzEb3Gif193pRF+7Mkb3DTDs7v
xWzeyISFkhPPp8k7lTGDklq1AbzUY+1Aah8TgfvABJvOwxO8m16pXpj/BjALi3j+zJjQAdsF848M
pnsj7XSrWk0AeWJiVQ1bwUn43i2jfAL43hmZAyrAuO+gTEaRldveTnnaXzJeIASGxq8m7O0E+MmI
GlzZKAdHzfdRN6CzZfxGrgo86xyJfjuBKhSEPnSF2nn9xB7ljgCIHrSXU/GUuGSfGAvK8qy3/liD
vIdo4x0mq9jZilh3ZHc/SeHlKS4RsU5HlkHvxQevKOG7dBkqH3IDgluIgEZcFvdtHTyk7vBGMq91
HtAy42sG+hwU5eqtRZrQypOZjZKwPcw4Lrot7K0vcAcq+y/Lm+4NtXhX05b10dO6YdLa3y2VEx8s
UiX4YoyTT7CbE6t7oEYo8NaOrEi5S9VjVpGpyXTKxLo4ZaBW4KilQJDQEsnVzVOHSWpugGkwL6bU
DvPhV9PZGcid+0Ju6L2NCCLTI8m/ZLHuqiz/ydBiOg8GtqVMFY8Ru0Gph1NSOqT91CwcUun6nGOq
u49VfmfD/z3jtVmfv29ZTeKfSEj4vmMb7m2sfXvvxQa+QVJkesXaQQO7ZDjbDD8DKjen8OkliFEA
r2Xiu3PTdDyyk+y0rMEmqpRKZbS8Y1KBrwmrPX//sBqjPeeLE58pLChjy3M0bOze+qp03+yrttnO
cbTCJuWwdTxnpC4s2rOktjmLGR+zylr+GIVyd+4SvOcdLnzI4x6yFPpwkQIGIzW/I4uiPTdYVfzz
Iyvw/bFcptUa3u5ZON6zMMd57/R4FGD4lO0ym9SGhc9OTe0BQellNslcIqU4ju44M0gD1HifO+sx
C6J6Oi4GEhQakjmsiDc+gxNBSq5ZSJ0kM8+NB4889a3f5BIKzCMx9yiAVua0JkLJEWeVj2qDx2l6
0qIEn/WZY2vfSbcRnh8AiXAys1ozOfWCHAoUk5kpYGWMgmVgwfcMmGzAQjB1PqYRIDyYe0JlvXHa
ZCP9XELW+C6yHDgPEeuYQ7WzxZUKhknnAh45mEdZKOxyyCeZSwtcwGFP0uJ3VjKs1cL9bQb6zk2x
d8A8SuziYXgKxADP0507AEEWWIhUJ2uamEpQevv9EZmoZsh06sRyNdn4y4A1MS6ya0ZG1pEcz72T
qN+WTYRYnf6GgGhQ6KrXCt8p5JomderEwjoULyW6QjwJ3nC3t41D2pNySgaC3KMj3RZB/+mSrnuS
xmfPubYbXXiTaYvZJXEPgPoZLvqaTb4ntDIP0DKg6YLPOPibnKn7Dg0gcZrZ4ux16VC2gt+bwc3c
pu0lqDQUIwcNjozsu0gOTJE5U8IOBSdz4mBjwzMmdvBxnKtuI6cJs3+j7Ej22kX1zLaTapSAPRd0
v5QvFSaH3YKLpV/PbbhOGU2dQQ3qix9JLH931lUmXv79dw4eKotFydu0pnZ2XVxXcDZ9wgjiRTQL
pQX1IDbXL1D8a1Irx3M95oBn2j4yB36JxGBsDN9qIaKlN3CRYkkgtg/VMIdCWCWrSd8AUcshz3hu
+esaZe/UapXIYkoaBEzDg4m/qhCEVTle/6eHYLwVY3bIjK7ZLQF2ZnEZ0yYO6mIUfRvOer4ZjsVM
/Lpnmb/jIoJUGtX5aaHCqwvrRwwP5YcAqG0mN7Rrk+hS12MpZ65RdaShE9cdpg1/put7b5qs8I2N
oStvh7tosM+mwoNwtwBYVyLduvgJrRXeVDxqYsfZNSRHX7BR9sYGgkuwohVpSL9t7BrfUTvLIk6z
7U4IAThKs09saoly0706nn6drJEpk8IGtJVMUXpwyAAa6LCOO2VT4y7IaSnmwDrDNGqEO+xKpcmO
ByLLaFRPcXEh4Mdj5uLVB0oe2ELUXHs/bzmRBHDL0sl+q2h7ID27FDTJy2Cq8lobj0U9OZsiz66d
r/7ANnoiyhkv2vmLARn2pIrusqnvlVW8w4NnzpQ6740kPDOWLSPz0n1jQodG0WQKoofS2XZ+DgXV
ze6sYECbSWwzXnQlVBSVb2WqOZNwpck6MBYOEpKDEqvOxalh+MZH00Cfm/YRXjqddeyTKjo0xPZ0
orlLArROma/nY1xHt/Ra/tEAhds66DYqyyYXma4nK0okdEx7OfExmGTREXX9E/E5hpGD9k7GdB0q
cOKV6sr+wTGdNHt4tp9zbCXtVjABpbBnwS33k/vu2Yxv45p5u3Rpgm2/+eyEHc4uBZWb2/2eKFEQ
IbdqNh2mm3AkuggZIZVoh8F5hhep18Lnq+Rjb4ny0geUulJAx1smY1zdsY+OryYMj/IQVhGD9Xm4
+HDyNtrOzolB6VeXKKdsPSHuq10gRLqEu95Ngn0DAHJqoFH1KjgaS0LArdEcRqx8scCEiEKfNG/j
SRb7yaEItcb0TzxG1UEOcmZHWxSoU+vddBUM+sZn4O8q5e39Jc8OhiiQBJIps/GUwGjJYVuzngQT
jkD50H6W2T1QsE+TL86agzllkqEJeq8ccj81V23u826+S3KSPbqVKqzuizH4oqK7622WiqgaZBiz
H5+llQ8YUXcfEaPr/dL6z0Zfm/eBZTwm+tJQo4VG5sJ7tVW9tSZSCYU1va2K67QfEE+ySRsxxyUI
VBIqVb050r7J4gFuc2qfjLF7b9m3n8F1ku2ozeXOHUfGtDhOMiXdwkH0T47RvPjVhHiuxQZ1XKan
wkSMYxrFjtj3aYfW597P67coWo719OoqaZ48Zk6UHDTa1KfsOQGMfJgpZs0OqqpjxDd/60zIclkq
wyHAuHFc6q9cI/JfhuIR6GLkMqL3QxXqbFMC22TP6j7ckyx6lzfQMoxyaIA5Eme3+NGVkHTAEj+s
i9Q9Qsg6ItBEWprf6TaB2Yfj6UBO3wHp/uo2hb5gzJbyoFtYcDEk92BiHa+1+Omkqt5joLXzeWEN
tnfqeg+vtvS2n9gKTd9k5G3OMKtxrBxS9iF+AT4ioctemlytcXkiCvwAJcreZubrCBs57KlkwqxV
u9bJGV63VnYd+4xSpWlAdSfjI3JhUOLJM21AbB6BLPlUbXlJOOY7ObS/+8Y5EmmR7G1L3Fs2GuQo
ZsNVUJ02lGPZwelAuQPoxH1ufTZt/A41wUKEKKk0ZsSrisp5OiBYppJ0JSQt6jZYPFG8BWa49hP2
BmpaPgMDRJsMXySRA6ZRbo3NlvU6Z360dbEysP3bLG3zXU5Qb5hm9uf6lZH7zhpb0FjhD4BmXKeP
buCcLAsXoahhc09tmEZ5AdEcWi3c3hcFh1q1S7nD83bZZ7q56UsL+ydPmdvDnCoY5GK2jjQs8TZ+
dydYbYpTlDA5UJZEpbeFz5nUVDpAfoEpuOwU8YWLOE92+VpXOcYWKgPJyMlrZ325EGx6FxP1bvUl
f0c7fxYuxy33Ry75wKeJFOOvRXsH0cz+vof2KaFR5wXkbsSZv7Qp60NN9CcJcb6/h8SXb1wPqLhr
V7ZIAgt1cYEDPfKh6eeSxp32iIoIkOvRQvtxgJX5yEkHbm/vLUHcn4ZcKWpjQREdqEOmzI9xGD0Y
nQYEEGO+K9t2OuQc0dCC4U0DzXo9BKlP5Ord0kXlzegFez9AAIqIU0FoO+Q9SWvF1GxaWJaE1RfV
drEhobXD2VoL/u8fkTP/9+4MgAnl+gTQsWDpsPwiHBvVQCI++NrJ10hFd0gnSvd56ZuNbcF7on6k
4wciLIxmN7j9n0pw+cnJ++UY0a0T59Gx5rIiP2GAb8Gm4tNSQLnZNyyI+7haNXGHeNDEjdYVpvIG
CKmrnONSxN+SmpqIt55CDjPBoB/hErgJhJTMuNfueBVe9QnEfOflNvTxUb4rU2Et7o+bsawacqEj
fAl+dRYAHwmDdSh7YmR7+DC+JhZ1mIlUGq3HtjFeBwu386Uxqp3pquscM8U2y4TFeOrPLlScxcnI
vGSzDBcfty2ITtsCXRLn9k3nCNwHbfI8HdzkmAX/mSSDUBQfq2/6+MtoxT0OIzfJhC23mn+mwfI8
OXG0l1lxzXy0W+nQIDu1uOoGue5SEWxiQ7hHIC/sVtgErCgjXSvx3Wvbw9OwQIcWPZ+I506QRiMI
T2EL1ib2KUaUhew+L4tHBSYY3vv5CfuZFHYQBoRwDR6k6Xxp+JTHYrSeu6oDnrbyH33wq8qLFCsQ
iDo5oDuTe3dX0iSGAOEvSeFhkaudZctFdfbWECm0MsOEyQs632vpdnsrmYy9/O1JqJhtb9SQaX8Y
EXBT6ZOq2El/nRZsGbIzH8NE72R2VPpuoo1NN9rzXiVwrMGjNqMzgVAYzd7Cwj+u+lMg6ZBK/EIy
A5t3JDEw+JvgYYLmvtPxwFwFeD3pYR76pR0csDqhV0PMvSyIj8bqMUoYP5stIydkrBNcT69bf1yy
Yfa2lVU2FPCpiyKbGNeE9SI0ZHNPUkh+jlWAubgqbpMOt7mV2poo9+xaCAPqoT9arjKOXhW/ao2C
tWc+tneH8bWR/Wdm/qpsVng0Zj577UNSWzBz8wfs7NDAFyzoZfM+W/CWlGH/TEttnrthdI5+iqHx
VBDDBmeSMqm6yQYr362Ol+M8sVV+s8IeO2PsT4gurrERz1SrHRwBqeMLm3p8MeyKCOFBeBs1u955
QpgkSBY5N0vxkIuqO5Dscpn9GMP3wsw2oFVbYaKibC3r0Lr45kuURWl51zJs26ipTc8JkWypH/2w
s9Y5jEPD1TwTnxpXSG8Kw/NCVY/NgQhhPH5A0yxUXafccR5tp0Na1dCQ9xNc5HQY1/ZwemM/fs4i
8UDw6VOxxOcRZg71L5m8tt1ckYU4u2tseb/qpCdCbTbuK/vdMcri1HoB5ztdWFsnoMqW86wqAJqg
8NOthNkU4jjDUksBsl7hCAPxYPEtxOYCUQbOwfM2IXIZ/APCRe9+Zn7xnAeyhhdGboEz2g9dHEYp
06zUGvGdiT9MOE1jNiIua8fXcuK6qP1ixwzQCO2xwVunGU+2bl7hRn2VQ1SdVPQkojEK9ZRvRNQZ
26ihhw5sO17Vc8FNlGxM/ALhKiMrkgh/zQlQzewbm0JtLncpCarzQSOFhNxZRRuT+osZenoYLWPj
dW2zH1LS/XTEytA2RMLYMyjpjIyyssUpw3oNRM4+OrFm557Hm75xby2+P0aJAeEuNZWQM8A1q4KW
t52Y9DlzShgzWqVyyu66IqYjIwgpiOW0mVwH0vySb5kR23g4AMIUlYVGnTUG1/RtX0krdKKVquVT
bpoV2bvO9HteNaJjtM7AmUmm9RqXgJEssFzy6UlcLtBGbdHJqjBPjXbLklOFJbiywFWpVfE+Uup9
Kp0WNzXwRgOtdp/Pz8Nsvc1Rei692GVPDN603fb4AbTFRcriRkdTecHTB20FJEUxM+LUyKc2yAN/
Ipg7FnWuj/UQ3CBoifc1l0uIF9XWdMhCDGgzDdEcKDFKtGSlS6mJwiCrhqvTeSSiukQBLxZ1J7VV
QZyXJku1SNCZDq7FFAjbUfy5gl9gkmu8VPbRTv4rBFAC3rFuiRP7mjZXDY95O6bEJBBWu5vZuYyo
a6GZAt04LJ2tNbxj1PWYzdauqqvbSNAmgEPdkpniRnkeJhXLBkpohhbZjcjdm86aq6MU0zGqGEP0
DtogbSU3mDVZly6x9WaoDh6LagSEVULjPdoVwWjS0RnXOfWpwQTdGLihE7VD0xSzHAtUnJyLhoab
LhcTZDiDy2XNt23EoHDyldhVOTL7UVwJ4oQlZLkfnVLqYHthm0Q4f4snFPIIS5bo3Am6mDyFkWUE
6bVsi12QJ2pr+ckp7f3Huddcu2lyPyMiZFWtkFFwMcgJr4/CYeMtFmRhoB1rL8ZGGDUvdG526HdZ
tfOC25m55WaM+S/Zt2I/GDWnH9ZYhWEDiwB3jeKPheiORW2D/hh3K2cosfgirAXaCAqGYdoxeYMY
0PfTtgbdZ1jnEeHMdHEe1NVOMMcJav+eyJFl06HThVuPilLA7k5F+lB13XseFBhvuTZamOhier25
j+Z+pUU3sN6DbjfmNIZ1BGkCNvMRsPwZW8+AwLl+Po1YSpR3QRV9OkCVwAgQ8bOkIskB0KpvljbM
qvnO52TbYXH85i5P0SQ6huZ/lix5L9aTNTJFA0ICdlHmTIdj+aB8r8bHZrVRkNvRSrzTHCFLd9Eq
uR1wkZdE9A7wQRIzQyWOl9K2nZNfjoXphLKXIBTikCw4cc29f8Uz6DNr2hdNqm5RmfNpoIBrh/gA
ZRSpANHid4kkq3v0X/IZwCK2SAXJzFUnrXO1jWLxnHvjCROu6hLVP+a0aC9yqR46LdAc2CYmC/rO
wvCbRkHB/JhBLtvhkenxS+SNw0ZlMx02dhe5kpjklDbaD3qH9ZL6UZZKII+LXymhppsO4efk4FU0
Zb8tRXhAWbHiRHNp30lJOtrBZlehKjSDvSPUi527+SEwW4r6ZmbLyPrhgxai3eKqNEP0x3BKbByf
Rba0mXQTtNIx/q2P3ZJuu8iTYalVtCsFAeGQbw5oQxjvBAWDMFi5+PfM+2Eq1NHo0GIFyJMs04iP
gJMp9IXoQVc6XCzXAfA8Cd02lyhat9422yau/vAM/yGL0msH4+so0g6zP0aNwCaX0XWJYpUpXqnz
3SjGRzcrzktJEF3Wm+ZBpubRSYtbX2dhmhvkn1IR0ue55dZFmTgrNIatIs05NppNvejh2OolwNWX
BTqX6LtZAhKo+YG6QCY9Z9TGSEicw0CBiFM2b2VlN7H2IlAIG8NlrG+jjtYSdYiM4EFO9LRsLDa+
ZhAhXYWoczGXkH7aCKulc/Y0t2HSWvhM6z8NvkfYlqfI4mT9FVjpAOmHK2ywYoIhQT7Llm3X6RjI
+ChNQuuD2eSPyDRWWQQDRpIusWbjg1lLdOraiKRYBMsMS9NjgNNVDW99E+itz2n7z6uQ/j1vkCGA
jJZU93HlLGHiYn2sTI57jEM2w206T9juyF6R63OYMRsrvQBATwouVsZP0K2dtnwTUSvQpbhIr1N5
GoblKW2A4Vs3+ggkmqW+7SGXwWjtEpNsS40XkBwY8VfC11ho+BDv7Jn2BtRyZxbUBAGeNohJInZD
nKqxyXEvmGWtlNqfDA7Mo+eyC3jp0oS0eaCs8N3M8U4F/l2f4c8jZn03emN9b80LZzo4FrZn5M8S
bdVgWxLZ1C3s0zsbD8fImJtdstxhSBG2HdMohJ+vPhNX7nWs2xoGe2AcMDx2EDwmt4CQ4F0trnlN
Q/2GdQGjPoq7aoxwc0glYYgOc5tP/g6igw0EhXmAU/X0K25vxjXEzgBIe5BgIVVVDYexHoHXDRTp
WjToqGp45DZWyU23uDSvTCOUiTPPMk3XLA/uDVgjVd5/zHP0M+s6DFVLw9i6xfxQJlhsMb5H19px
8RVke+Ggc85S/ewW6gcjPgJ5chAZtr6I2OH8dWaQhGH1JnG6LZi+oIptfUq9/JMWinOgTaExwZwk
dwkuxeSnLbpUNvmigmM+S9wsqISbkbGPeTRXWaYFh+Y45cyylVEftMafv7LxQGJofRg6NrXRhOKC
PnMJ55jEEnwq6HB1AcPLHhmRtBiWheZgHVM/RTHetbcIqsEHU/pJ5VzKxXQuflnctbEy13NBX/Ky
PyZmnp0tbH/4YE5JMSrVYQH5w5pUYqFOWV9jPSU6GEKaldU0WYmliT6RQF/QcU+enYD6NUuGd1z7
GSeAH3I+AZ0k5pq8qNHNSdDrVfqfJ876B1CQKzsHFumii+KM6pLo3gpwwgiCP1UXBHh4mL9p2i6V
uVw7T/wpJRVlrKKzH7j8WmxMdNLdXREk7TaW7rQZi6LeYYKIm1/7YpZAUZjmjayt+n1U1mct7lks
IdX129z/jRz2sqBAdAhKOjYQ9C0PGmMdHbrKggRhTOiVA1KRWjlDJsGhMyyIQMPIdCTVcNMP9hu0
sy8RVbSIM0CvXYI6dgw58minAo26rCGeiEGhSiDXLKgqthP+AjACCExrGYm00G9CjQXQPl9smzoc
ThTE0E3Tl++en2enyFngFCJv2KTe2Fxq4NCZMz6BBcThiydmzIJNhXmAKFZP0xhDbd2dg1x9ZXx/
m0TNpGV3ZM6kKg47l+0gGH8k3QgNryomggCHn/AWmX2Ku3Qy2oONRxLywi4EBIK5aTFNsICDcpTJ
e9cCClvEs6HfUw/fBXOBOVC56KmnZd4Z1vQxlN7OrfMMbI1g0fzLSIn1lOD1DCiIsyIPLE8apjsG
MUeFHZaxb99YztpVVfJq1exeslhT2JoKfbR6FAYQ7NBxAM2a4Q8wZair8mmciVgLyMmhHWodIq3i
WlEfjv+51a23/t79+5S/z/vXU77/4//hef/6te/3+H7MqCMojP/fL/P9Av+81v/xrf7+EX/fbpWs
M4L+vx+L/+0n/tdb/X0Zp9rKYvZPyB3BII16YGztSAbMqW9X5xgbfyATLUW7x05ov6z/b4qyOsuq
WFH19b41Qle6fD86aDCjzfdNsPgZR7/1Cf8899+PIqGDW7u+FhkAZskO9d/7/7yUMxTq7e+DJAej
xuiL0/dofXSgCHzfUrHBW37f/Pf9DP+D5Z9R/DepFJiX+983DQhN//mt7/uzuw4J/v0C3/ebdZT/
9/W/n/5918r8/778Py/397/+ebm/97+f/3337wf/+9jfF68Ws9/58fgh/LQ5Yw6nTGbJbn3OSs+p
jnHDTeG2kIq/H9V4Zf7n/v/4r+9HmSVnxaYYu/MkVHRwDV1fIMz/hLb8FqcGwtzRG84RqJHGczGZ
F76G9YeWhDd+3woc/4yZCBNzP6e3CAYk8TUyprLGXsIdET438mpE/q96pK7K+3m6mWgTFW5wWfMF
Z4ltkIEBSyxK4bkCTq8jBtMDvALD7T7nxQbhXv2J27LX65So2saI2XdVUX0u/fIEO/ECxwgTPcWs
ndHIvBmTesRjCq0pQq4PhE7mptXhGPsWaqHiIcbllbeD82FbjPDwO0ubHqESXfu2yuOd9LAuSDuU
f0V0i6JYQP7f+EmlCbuQki7yrqy8d5wctoWq6juCSt55w/tgGua9oe0cbgpEriTbY9hiPgMN4fyT
4dVlbvsVljfnjoqwzat1qNngjApJmQSZuwQ+9+QIZ6+m+BEyl83ALf2ZiYUgzWrUyDu7YdsMOywe
nyuZu4zGRhghc4rOt0M3K50bc4FuOC1ZEXYRc/C6m8zQFvOf0ulEmOeIj1wbICSLjR9j4R3IEdQ/
I19TaZTUrfHoPSdrWVuFo6IQ1jZhKNb02WkVX6A7JsdWLLu2j04zEiO0wOUXFON60/cjAm+qyKhv
bpIZBRAkahESuQ7sEWEp0i0j1lI3cKgRDdBgnXGvIn4B0eum7SHNNzOaXqdmzgzBvfpZBsajqdbM
NMiV+8qbEESpfiTrIbc2gW/UexcCBawUY8es5SduvuXPpH12VCSeGFXwr0D0nOP9wMBzA5T1kfcW
ZGkntbdw+BfmnNL+mKeEvLVxbdyUsUukdxsM9ocwVieySrRb0ypg6baS/Nayjt+jjpCgAAm4azhs
uiWcWduUb7pE9ht56Q0w9LOPk1cTLFgRyuxmHiwcGrqSTfpM1yAuwmneUqlCpN8bwJb53tIelJhm
kaGrKuImjfJnAM/Ma1AZWklUXuOkqLDWPmQJQ2AYOgAII5316IIn43r2lAsx7QK7hlRWMa6fgpX1
VD460vhaiJfbGph9hBQTZJHH1sNcRPepd+gUBAb6r49KAFJjRU3GN0bPJZ5292YqOaTgmIM5Qk5H
wahB56n8yuke0gC2Ti9eWuCt2FFuZFNH8LxcTRr1HpKhclGGtv3XVKlrYVQPgZ2QD5QNz1K92nma
bQOqcpOgoL0sGBeX8mTWJDRjiYZey4hWZpDsmMmWxzxWvyqUsWEtpuKgmYuETOWZ4Uf66Jc44UjJ
4EaLC5rrapPb6Q/4EiD2NkB41OUfjcBfvITbtTp35K3zRpYd7VBqCbCAGsFBLR45p+2wHxgBOkdT
YxG2SPdsqgaSusU3bUwIgSuxnQYutA4bAYffxP2ShF8fdpf/nPr+IXduKgJytkoM0E+G9M/I7Ad/
c/rwpQwgk6BabCdaO83MS4iSzzx5TIiH0ryltVhukaGXF0Rkx271x48zrNYmT7rWViZY0+aoXpfv
ux1f7e1se8s16peNrhfEQdJ1YfitN79/EJ9aYIjwPx7+/iXNmljnYrgWYuUd//PY+kvGoo5Q8qNz
W6p6OQjZY63ZjqfvZ7g0cx3l/XUm5b6x8GeIJuMNc581Bre/dKaNcD/HDVb012EpH3ycn4+dZd/E
nTyB2LBSxom5xY93iaoAHhxmlcWECyzCP5xJSCoNbnOCsuwKOdJSA1GCGDJhDkiEHiyLd3NPZaPG
LSqcdzg7D9Cv04OxciTtRNmXosSC1W4hRQiktr1foFMJzgNg965J83trlEVY0wxTVOPGkwRwu5Kn
Zv7O+fKAXzl/NjZ1OgzLNRyymwgvbsf4nMfpO7ZlpLBPDL5dPO9jbPpoZuEzcYFj4WTDuIohbYm9
KWCaWEDJhodDxMx8gfaC/8CWbpMr9wCAMO0iIe6JT5gwOJEPLXzcLf4OcB+xc+aqObWu+4eIj6O5
Jh8t7TIy0lBvLTlSjnL1kRftodE50A8DepUX9N/WNs7LG47Bez94P/g8+5jUG0tkT4FX3TiDHHd9
io3RvLyVc3FsMz6gkME2aIo7Z7F+6dRhy5mJHcPEYjcHyw2OQfZ56H/4LS5sLq5G7jzAtxqb3Vzr
Z7MrIUBAO05GQUYlpF4ZXWy1GEjgbwISc0JHWcABBu6lKaAg9b7uyJ5SSXDrgfSvI0rEQPbj2A7d
zpTYC/o9B1EmxUPE1C/ExTsmQsW1UISTsRDN06HSYAC9XWNj6QOQpANmzXCE6TwCG6u9/Ms9LzYE
nto2WtRR8Ds1TYq2SYswkuixjeHnTG55HZwfyvPJQaFMLZzk5IGOzBLCv2nzUYiegC0cX0Xfn7hy
vsYad5t+zH+T+bJfTQG12f2u3T7GOb9/yUr1ICvz6hffKWb4VjWw5MzIv9IYhbTMUBCzOgrLIQPf
U8NpiOsHHefDrg2sF6hT9daNyrfZ5RSxKBV3av4hChc5cneDN/4PIu0AZG7I33qHwXBWqAA3iSdR
8gyYkULAfNdleSEnj7zzWUQXV023WrsBiRXe65gWdI1O51MjragU2Q6p/qXG6tme05NnO1/EK/1i
aEnik1aXuePLzYR7cT1MX9WbS3zUxjBxjMGRtlz6F8wGh/OwsPtXZvepjWPhEjptBJTCo8YJfkhg
OKQtHi5WRZBpdvBy/BQH/33OnwqQlI09tKelwqV59JuTJ7CmBAmUYTt5N/7EOS2AK3YL8Mg2qioZ
yib7M7VYbQkZ48abIEpDdgMHLYs5TWmSMQCi9urldkmRaUXtK8uVdUoGf9jCoCMty3+eE3/c9718
MkhrM5JH+LTYleADwnQM6nqTnRiJQJdL/ImWHwRrtnwalrJdtR23PY4g+6GXN7KQiPCcM0ac0P2J
ZDusii1botyu3FM+Gss2iNm96voL6fymxxt33/QP5pyPJH5QVeDLOcge+XyHIqgd4d3aQ7otR++R
zgF/OnHTxXOC9Lza8UfijoAbQ+j6/lcvkLhEfO1VmlnHpI63RjLgXR5cmxrcvc4isOqS4c/kkmKM
Fe+9gf8g+b0YhBkx0mpjLZEcSEXKxNWpc8bzvPxeFjtc4H9i+4FdZJ/UxLYJ/EGStNl2DUUltTaj
xl1GAsTGqPpH0yKrY2ZnGdAz+FAYEyU4GtJirXXltgxepRH9caIo5upsXpa6Z2TcN192rm7KZbVK
pvhcGmSE5QQm3XmP5DcwerHFIfhf7J1Jc9xItqX/yrPaIw0OwAHHojZkjAxGcNbADYySKMyAY3IM
v76/kOrVk2ipVFda96LNeqM0ickIMgC4+733nO/gIlj73dcYkpDN3IVphDGrbBJHhIzwQwK9TZj+
c7o3F0MA86unjnDT9Nrr63RdB9XnzsRrPnLSct35NEs9rNvxAlbdVT6VSKjp/ROQ0BHQ4uDblTFu
SbLVmnXW1tehF26H8Nt07DrxOU7HXgrzUrEKePFx6mxkFf2Lx3YPQ7LfMl7m7A8oCfxpc2VcZrHQ
IbcsGsAHOxr0VVLdWC5yZx1NUO3LO3ZvjXiweWUES22LHa1CxOFzfOPMna7GrvlqBpw2oTyDQTkV
DECgLgFJgCCPEHp3mOXhkiEJqqfHRdA+d2r9flwQyczDuy72PrKchpemZcmJ84NALkfXNVI8QrWP
aowsvlK/49c/6Qx0zzQnXxRumzNBZ1PhkLPOIHWrtr4OhdI3rZvsStu7XYzzOWBQcTkln1PHeV4M
yiTGySwQLY3gPg73bYF8kpnglWjaYFtKbW2roLuvF+sFhCNDxjOvgOWVLRzENp9sScBarCGdLQTZ
h5g51umAPjIlXzL1ULlX0Ws7TvnGbRgh2b0QDA1f9Ijf1wpI2/OikkZPFVIjVddchmLzj3NK0//P
YvtNFpuQf5nFdoRigkDxpzy2b9/yPdBKiPCP0LEDIV0X3xKZtv8daKWCPwLfETaRyaHgvyFvAxK5
T/75D+n8ITwYJv45xc0RKuCb/pVn5Yk/EG/7rnLDwCHKjYCs/yDOyvN4kx9SmzEoe0xjXDew+fcf
0prbaiCEi5bQcXZlPjHrDQsPrHZVoUCdbtxoTlV8j+Geo3XcyMIyF/nMUQEza5qi3uhkQgwJ5QV6
2mVb4QgFX4431LyiZZrxEYelP/sQBmvLJ4jWWmpga1iAI3xBK+V6KFzoPMsJ+9UiGK9TxKimJR1c
LZF4caN0wZrj2WXUvOR5i8CSgbBj2MSrUfrgGMIIESDN4Ln9gjgbZtFlyRzIIt1wEE0UXaAbBLZ7
MSdDyGqdz1mNRGdpekah2xFM9XCRLt8Yp3FJkxirBpUyYGuOLG61n+w5Km5KfHLesHPTsLXdlb9E
MaUcsaAuRUlvEbTFFNJmrAGkie2jQVyZjIO5nKrZ8vwL7c5qhGpu23ZzVCZwY8atfBTPi+XgNVxF
jlvk76jHZu85hsUibuMlIopIzazB55UYPmt/Nr9LcSc06R+PYRUWyW06SwkAvqzmpmIykDBxLVWX
WJ9zVVpf7GiciXutst4Q7Gqp+W4IyGLZDtYEBhDcWpEiZqhFfnDzUSWC2bNZnPtFqyWhGlkIAYWm
gw/8uEyoZnuWoRpBSInVtOWEoVoLQsnCfvEpTeMuWuu2BUgaGtxgyFs7ADrgWirxuCzSQ17mFFgt
7rgS5+GwTot5N5hwMLdW3IOez3I8rdemKGUJHxJnlmVvtFtlLOjAT1FsU/JXQ9MzEEpqMV5Ky1vi
ZLXYSVTN9ISsOZkuhRXWNAZqKHPTJ2+GMuAhqcpjUua7lkkrdG6hpYuunB7Rs53VHU14jvkMIjTa
NuQ4/tLVR0QnACN4kRBKlD3CSjx6Pn4D50SgGbsbTrixHKmORp6btc8ANHjIrIWxzSUR02c9Lg4A
63M8DR2DwrlxrfIMJs+aBqJCjydNHWro4f57zrCqgZxTG5M+ZoEZxgeRmjRNVn1nLDh9XCSN6UMF
s1szE8nqnLiJGE16g1CBYyjT1KktLPGpFGKu3nWDnj25cyWKr68JVg5KRrsKI2gUBUqbfQdsxnpo
UWXSClTJ2bTdZGn7bPsNJk725MGbOMqIbiLhWmHUvKZxaNVs+Kgy00evpO12ErWnGTiHMtQ+pikz
1XrPa6Vis+gsEffEsMkI050aoz3xP2Xi7UNVDO2hw+GXvoQLsPt3AzMJnlM98dSeEWJdPpwfV9fK
P1E+wGWVfF5UlTnwU+Q48UwAzrZ0ObUR7WP5GYpuLnazyV2OAqe4w3J9nXr2UH1MnMHNHiMUyflr
YedafRxsqYGDYEmZ5+cKrEXnUmPZs32QxMiBs9RmGk/8Xx1zYk7WZhoYDebIM0acx5zMLFYY7yJH
dhkQk+sNNjjhpG0fg746EyyaSgd3lo2n9pMN+FUd5sBzw+MUAK9eMzQqvUONp4O0tawNF7vnBRMK
v3pgRH+YTJlYn6bO1N2LIQltPjRBmSS7pEF5epFFMi3xKmScf7fZCOt33DsdaSfbLkDR8+R4zCi+
ZDPam1NV62R8pupIxyNHu9bGAYOkxz101PxYtb1BBSt8mX57SlJ6Wdyy48A0q87Ks0+nnbs2QWiO
HgFbLQPh/ITRZZhPSiMNMbSPh45UTd8S9nSYhfCqlzlxxxb0f49g+RKQh0G/nuXgDxGd25m9s3pZ
0J4MUpOZy0golHg4WHwvRWOFiPJyIqbNf/DKMWc9jiwzY4uu6sWfeRo7AavSte06OSXBtHDQ9vSE
tS6nPzHfepgdyJw1vr3cjR2ZfXC/kBuO7xyexnA1aHhPKxc6K+gq1YbjpsiGUV1zHkc4Uyyk0iFf
YvJM5w/rrLlrkKhxjFYe/dvNWJYpbaY4afPwq+2ySF2nVVlAbCryYEJB2njcHAROWIb0IjvCqXhq
UDm47xw1K/Xq4mnJpouKQ/kzoRQdcdptYKePLTPa+LYJJ0LQRAILjJLcX7Jr1/bz7OB2mVFXoT1M
SEwxTjbvWRYlHeWyHTn8oZkKtrWuhPc1JnAb0USGH3K666CVIfLvlfga0wCNvjZsHP1RI0PtDm2F
F/Jhjmn89nBLZ6RVSRhoJAJFADRrW5H6ixDeFGl8i5lT90+4jb3kQ+bjpsBuqGuoQ2SyfiTT7Wuo
pwIOrZ9jrrZGIapbQDUonBvMNhbVexyjB9AN/gvGPjrA21MHPRRAklzg/7iLjQbE62I6ySWRMN1N
RAMHN8UCECM9JBHEtsclDZP00NFnKG/DoXSTa7vzbQLfWw/f+ft6dufiMGJ0HnYc9wf0BQ65MAdw
/rn1gfnsgCd51JDxPkRjnpHgygEgW6ep3dNry8Ox6d/Dnw66NeldyEguErx1AT7nTFTBzrQ4qVdV
gury3uX2qq/smeCeGzZtCjAVhhO1SYaq3cY8tjjEmQ8hRj251Mzfm8p252OEp4CuFCc/vHLugojh
7GdL8hT5rVKFV6zasTXLc6ClTylSql4+F2O6CJSRJOJtpjwOkKYTUx/lj7WOzpAWiD32YwLdutnn
QNGt8JI1oSg+ZrE9pPupjgLnysfDaj7LoNLhUTf0kpk0GwLlR5uX2pMtIqobtxYOUgj4j7742EWj
234sTBy5M414flJ0qZMfywDTXp9U3SYEvKs9wBvTsNx2OAOoCAHsiOKazBgbVASsfw3SLg9mZzmk
jnSbd1XvRf3d1C8ZwNl8MDHeB68pCQdiY4ioXLCG4Wy9cHGP9fJSdrYTgahUJDl+WkzXVdGmRtzM
SWS066kYPnEYS9ziZND+IgjEuAF8dLuwgiBrqsm/wl+bVtmcb8qOuANBJrmPdGXfOSVhWOsSKDLK
oroPiKigo5a6qCwKGBbpmU7K584KNQBBFAcwqJX8mnGEAKNmkb8m7v6vlEvb1/r0Ur523+qwz7U+
Q+OT/ntZ9u+/dv8u01Yv/ctPf1kjMO45xr228/1rNxR8K8HB8Wt9/j//d7/4X6/fXuV3hZBLGO+v
c30PL8sLmqH+pSLM99vr7b/88x/i/E3fSyEKHldI+HJE9dpSyXPB8z3b1/P/8ELuF6LUKEj4uvqf
Ukj+4XmO9MPAdXxa8+c46/8uhWxKoTCQ51BgtCp8339UCv15IeS9LYR8x4xjlAybQDhtB/YBaOZF
BHD/8YcP45Yks7iu/qsaOP+mVd/98x+/KLTOscU/FlpNFSV9YpsFHd6IhC9R6MM5/TtDfvn33oDP
7sc3AOnNrFCnYCMXMZI256YHN/TK9V+/+vlVvv9S56v47zrxfDV/fPV5MYBMCl69VfhQbUXzpyi7
5cKffJRq9usYpM2WQ5j9PRr7+735Jx8XFe6fvh+X+8f3Y3t1+3Se0eo2rbjj3VnFuz7Zcxifvj+h
v3yL80v92a90fusfSl9cpFY2S9yc5dTrNee8XWxo9QPLuGl8529elfPt8MObECjqZRnmSrDqxZdU
tCW6/QBU0m8+pvPH/2e/AwHaP768dsug8QDzb3g0uk9MxcWpIaf5YLtDtnXClnjJs4vkr++BX10T
5+c3CzM1u27XL5sWdcJFOU/iuvPqD2OI4unvvcObTG3Eg3PkO7wDbBddInb2tFirgFThrSNVVf/m
U/vVs/jmWR+XxoOtZlcbp5uHzyCTKFixuTFs/utf4xev/y06/IeLHuVR1ueVAdCPcOMO3cR801jK
+1ds/C9v3F9cB+fNk26hy8uSXpUbBzfnrtZ9sjOMzC4HZoPfm33/8Vu8edwjGO2C2Fpc4hLViOYK
bAqL/O65y6v7v/6QfrGiOG+ecIlPyhJLNm2APd+4HKNIiMUkeKOUG6xxmp98c/v33unNg96mFj3/
0Ewbgk/7Ax44KBS+3TyOFg3WvFjs+ySFoYYxSqbrv37LX90Bbx77LLIqSP3JtOlNdDZwRd10xcDf
fv7rl//VHfDmsee6l3CEs3Gj/LDeTiTGrGTgAAqE5/k372Hn54d9SjG4ctCjJlroOl2MkfZuHJNb
v7nBfnX13zzpoYosyoai3BLgOqNN8EaexWeXzL3mvoud+WvhJMOqC0cQh2QK59AGf7OK/WLZd948
/MTcAnGpQFPSYuyGiyCIxpFYdFRDa/q7dXsZMFtpDn/rQok3u34oRy5/POSbLmAeBFFmButYhZgW
Wq2S679+k1/cbOLNetCPXdx1M5k1yiuqZyIiFZYu4ve833xiv9hkxJvFQBUKz+QEpjUsUtl+nJpk
9tB+ZXG5N6RhvGY2meezOzXyN9vAL26O81nvx11tkW5Ie6HMN+liwQOEptgG9yaLkuZWU81j08Co
ZK6WAgv4g4uoeXz315/kL54r8WalEDiAlnbBh90raHE73XPm3NRVg3ZF5C1pt3/vbd6sDvngx/TL
7XwDYbZ8ULZlvrSlyb8O02i7v3mPX90Ub5aICTyrdpgHb+00TmOILe0C8hRkw29enwM2V+NPzh7i
zQoR87FDOnC97ZAwV7gcK3IWdx69VohDA1wL1Bslj1Y11l5wtEQ5kN80ezF2m3bC4sokhDAE6BGR
uVxQBuq7znQD5ofW6xWEldER/bEPsWHuST+GNduEQA8u4mJMlr0jB7McE42I9mOFP6xd4cRp6vcE
GVhnV2RHF+i5mqyyeamY/4KuGstoDr+k0vFxr/dx0QxYSxSYvssqcMovURghMG+7eKzvphj93g4z
Zho8+DkqytsiKlK85z7M4TvHQ1p+JYclNuhrgIpJ4AERyN6xds2nvFti1AnLOHngBef8fLrstHzt
PVCc90vgJsq5G6KpBuTF+HZM+lWvRVeuceY48lOWQ/t8cPUUh4coKWsHGtsQd0fq+2Y+1t/U+KXA
WwQEg6HDdLRN1fUPFawePNv8lM5LZjq0a8lY0Bq8KDw4ARi2G0bxC/F1uDkxa7XHtk0wSsYtPZRi
s2Q60DbxM9oDT6XBKIgLUAx1/qn0oth+Mnlpq5eMdD71mUgIMX3pwRWrT0Uv4CoRZ+61sMeUzCCX
VAr5FizyqU1rcVn7xogPiDGGgiCosS7HdUnn+1UUEZKgAvnZfMGYxvlg+dNZiYudkc/F51hLRrdI
lCceIM65PTA5FS3ti2rSTt41tpD9U6ukZ99VJSyDozsyvdqQId+aR/RQRUuLDtB60a0m6nsCxph8
I3boVRUv2JNBPuPVDIgFvDJuaMc7UiWD/DgVUVBuii7reLHJS8+xQNrv0wbAQVmY4FMAnKT+EjpD
KzYBk+TsqbJD7X6JKtb1K3/MC3qDqKKi6Fgyj5gOlgmwlaPUPlsQ20klOcCsoB2dW29ok/pIqHbl
PBkLIdODVTkapa1K85GMUeJdO9SHQdyW0Q2T/6BFK6f7HeLaXOF/SNiZdWOny0NvKQEhFGpjRo5D
RDLavMnSGFAaors2gzAUlKrFDld34dnJRVSqz3YukV+C6rcaYgHTWJNtUPXWgkKU9OOOTrWTNj0f
XBB3CTNnVUzNwo5JGxIpQFGbeDMn3jgadADFODxXyoNoENmN6a9o+nIK0f6SAgcIm3b8YHfYEPDs
d034nkcyS2/zjmDIK+GOAD42Uxok5b4VIeSyi5JIKvXQ6Yp8Yzc2hXpQGJO6V99tw+ir55QheKnR
VxyxubvHlPhCf3DOWM8oV0n6Sfm4Ju/DWZ8DFdNmzmsQQnmuiM7tRqFgjBJjsisRlNFltnXQDKib
kmShoRY4jf8pxS4aPQUWoVgbbBK0AoqCqQdxernE0TxC30Pb1IqhOQ7wxpctj0gAB27qe4Zt6EdS
fYAkjlV5SezRYV5QBPbeY6+CIp16qoLR785WctUImQri2Ig6OfU6WcQj6nFO3JkfGbjPfQt3g0XS
g0dnobAEbAumdbmGQ9B6twkN+BZD/EwAITGmHI8IgqpD+soOxAw7SmFQV1Ft5IdgMmO1VnOatauy
iVV1M5uhIztWuF6/shNacLejn8ThqtUFHANT1uzjxALO/q4JbRySY9JEycZy02l8UmbOFAM9uxCE
U+YuD8s6qwFaHVNBYuKeOJKG3xCZWIUMAZh6cQ6Ypq5zH8D6Vdl9z7wrPus7zJmxtbRMlJjA2ai9
Qs/txV77offOh1rxKWgRJu7OBFgEwx3EMUOSKqEir6PrlJZAo1WSVXQZhGPRrITHHOgiQtBub2Xs
KUUGTBmAQvOLs5OINEuhTvZoh8GTzJ1yPpBi0qhrk9Mt5ApDqZJ0C5c+uu6JoueJ7WYGD3Y0d9hU
S4X+zIf05zdud0mmel2Gh7HsuF8OQAbBg3JQzZYFkq1wxvExZCQaqFMG1xXW+zKyryXbamH2RvJW
JIbgEfEs9iQtBPow69zufjcCAJlBJNZJzx2QjtYzOiaMYoZxIS5KJxXLsnNm5KWvVdyqBtKNKDI6
FcEYN9VjgRqbZvBsJy9Jweh4RGydumYTxVbZopcOkcbsR3yu8dZNoTju8cy21oc5tIPxMGWcwNdD
rGVwjplUEwR72+qPA/g8+qzTNOMmgmnPvT5qyQ6tgyh6pyA7IuPE9o2Z0kKZfS2WqUAoMxKsdumH
cxdhK0tDB2OvcDNnHaoqUh+rBohyhNHZ68S68OnywFBpzlhup8HMhcONxTi7AUrmlOtZOyLdoJm2
vZWH7Y0BbWmbD9BSmvzQdu50zk0KIq8G7g29Z03VPZnLWlrd2K3GqYn1fTE3zfLeKGa8q6j2ovxD
UbNeXqs+NPnt7IVFgIjZWswpW7ysvU7aBSvhNANWQFxd2M6wqsRcT1duH/bky7VC0tW2sjOrGBpE
5h8c4zf2OgwCXI9F1C7OxiwEdcBK6p0Zud1QTsueDWqBdFURDftU9DpnKJn5YvqcGhvhXywcr74N
6OUjYMAbH2/NOARi1Q7g2i6dXDbjaz6wOqwM08viThXLGN5It22YDMULisVRgsn7ikaobu870Zjw
plvszDpCvUyiXUkth4oMwlTXPA1JWzuvxOYE/rteLIxnoWIknr6Q2PL0oxrsRl+PIejD4pL4lTBx
L+ayq4YrpXy1fJZsz4KtoJwSgLW4vs0GhEphPiz9kBLSB08HHcgF2dzD3qrBA17hSjF41ybl2BuT
z8t95yLLAIQKXWVXLDqW+iIdcjVw3o+7EO506zOV9KEifPGHRvE+TdC248FvnGhhT+6TJX60yFys
t13hKowsrCP2/IX1NvG3XZ6Y5SYO+sg9odstRXJJOKjPkBubDYpBTHS0YvDiWd5p8omVWzlTL70z
YqvM7oLctGa11DX+u9oq/OCTZZMtfJeX3L6vjFjp2a6llwXBlrAdBSwVcvVxZDCinrAxZj5pOaLV
7WFizI0U0tPt4+J44IRjNCWMMkanKc+kSeNnV8Zoa17NqbtM93KJy/EdzEji3dzJRFgtleqrep0U
TGquoix1gg94Yz29mmDbEU28kGvGOacui61MGf3skyDpi41JBTtyLmLdvg/wyoKc1WTRHhiowCnK
lOmXVeVaKlk3EySlh0hzXx+DuU6J/AnK7GzAGB28n32lqbgaQivQIBf1mAF4UD4Bg0kumWxTgpW4
sOkMrICsO809UR1S79xiKMdHOMRde4+rjXRg7qGifjasPvp9n1oyeWLm7/RP2jLO+EGTtuccnA62
P692vsT7zqTWeFPFTT6+z/tIffU7tAanTNrJskOYREYqCrhoOpJG18/PTecsE9PGpZaHVIvAAniC
7XinapMX+9Zy/EZgI3HzBXCfXfYHSVS22S6wLfo1Qn7Jpmtj0tyTcxvoGz+DLnTIbBAVO5PoJkS2
iQ9MrYt2TvtnLZcCveEsYOK/jvWQDI8xYqd2N2jh1JfuQmsmuTQ2EtsTA+SIJY34pH7YluxRQ7hJ
oOsGl6iccqaJsbC6eGuPZTBd1Vop+Rw0s79cN9yx7hddMOS3AMxMoxLXieDQNq2N2xTo7VGF4L5N
YlqyD2McusXdMo1e+VzmyjF7u0nFOTCzrIU8IFggNlqrEMtWS8a0e1VKa4jeB+zIfbaWHHAmOGa5
Sq/8MKuK3eh2I8RxNsIFHKKWZkeJUM6fOR9MxYkMRyoSFxhUfqNFHRAaYfqpXJMNig2dXAXbuRs5
GkRnz+rgHQaaVHLrULa1n8dx8cgbV31y9j4WnuQh06Ptf1Fdgz0Ia64qkBp0OaiYLRLYniEhrSF5
qO0hqJ4cd1GgZqQl2ZGWIUs+DLZpC54jnt2Ncz5zfm3rCm/AzobA1wGBAoLZ7KqRGALU7Q1XDSqt
LP2TF2BoQtLrIl5H01tM1D4jBp756HhtXq1mC77JjqkTD3RULRqOiJ/kekeOEnSKi6LkqcGFgDpj
fmVB0azcHqYZNAJwQ/OCBBY5iXcjTDJ8fFVUBWsoaFhIhE20xl0E2aoeV9OUhfO1X7HUbTsGycV+
bq1quhY+MkHc3RAYT0R2ZdBpegkfgrSCRnLyRspxl2k3jkAKhyEG7DQMvAv4JuQw6GTOE8weDGcp
GwOYONEk1XiVBl4yUOxZAVZjBrlzeyfp6OMc04uG3DG0DslJ+TwU9kMZLrF/ZWEjNs+grjAjLN4w
hw9zYi/9S+iw2u0VgT/iesgCaL+gDlL8UqpKCR9Ec4tYnQG6ghPUSxzGdlpk2dcEtVx3dGpfEEgw
sMve6cKOho8qTDWJs1FbfcHrHjRXE+EI0abzgIr5RB2AyZkAbVcmJN8sK/DCWRFUD4KyQMC1G8+g
y7mSzPVTFH6d6sbPS2okcfJOlvggndlgCRvzUr8WPHxLy0HYJjyxvkPxkek9cHfGWlE8z9Y+nh0z
4HIgAzJ1LxPRgD8RQIyTDyJLRYKZzh4rclXQvKvkBtFf2a4ozQYMjji6TXTwAM5YhIXADgBN1poe
rnvaEkNBunlqaWplhuwACcJa47Ky8yKPP9vGquBUBd4Iz+AIPaMKPe4JN6o+4MUniEqO9cKZWRpj
qY5aPlZqJUXqq+vJcqGcQBhvVPhkKpLXSZQdU6uFXlQEkNbLGB1NSiBf5wHlob6N+o/1EloVmeNZ
lzy2qZOkNzDIoCS08JXGnQ1wxH8hBzIyezCOFm5oyVqbbKOWwQwtZuMafWv1jZeShp3Ow0EJ5SG3
hpnQYx5mJbKpEKTJuucScRk7ZyODhEQOHEXnzKg2XNUQixJkKcKk+timdkfXv9MscWHXqvYQSGUB
Ximo9I5EsKLjEuWUhxD0fA1fNcVqlkOFKyy0oabLUfXFgURg59LRbb4gUCIqBZchKcS1l0JhrOal
nj/i+eUmrKQTRA/pIPpqhO2upNhGZKNxI595kttBQ/Z7CcM47w5OA2+ePG3f1Gg6dJzN8w6VWygn
lPWz8R7C1qDOvEyKJc/vBs6K0QXI+Ci+gbGo9BqDlWifmICraSL0PBFLyoJMcAS5KOycO9FovCl1
NPUFMsw0MscF9kl2C3HF7nccoz2x1d0sACmHdtQfU54I5651K8e+cds0RQHeFal7jPB1gz1qsgjv
cWB3Z8pLLsND5+HRIEqhDq38iNqfL0RhXUyHaWwkCU9FrwI9bYHDGQ65ViIS4rVrkdsRKow2sycu
ZrQ4zit9BqWBoxFT213E+Brzd1mq6uV2ACpwiXeSwwhym+WJmgJcunIJmj3FNBL1J/hTBS0iKldh
fwHQC2tBOlEoHmVWRM3naYh9eR8PY0iGfOTB/yPouiaviXgW2pdIAUFCcmaUFRQWv7b9iCbNwKGa
/tNUURF3Otw4qoIpeREhQSgk5jAQoB/ThM32I+7T2eDoShzRfkBJGprHjKNLQyeMZ38pUIt1obNG
8Od43cZLysElDyQqIuvek6LyX2iG8eStaD0TJxSGPh0yTB0ipYOCh9xW3ZUsS19/jF2OazFiX7Kr
gU4NzVQUB354PNW7TshZBo9FMQVD9cSyPJLolHLRnQ3pQBJ5XJHlFX4BWxIZkhIxMV6SDFFi4djl
kZq4/lViEfN1hf0rs6KHJOswVbwMi2Q1vCjmeSFHdxmVn98V+EQNz3k4yBerR0CzjZIwjqiLgqXZ
xEuQsNCUkw9uZMSaxlzHAmQ1n8B1n0kv89mNcexlSk4HhWg4f0VU17urOYqj+EuBtLp5wsfXFluv
GZb0asZVk6AvlMU50jgsxhrxG+gcnVzNgbUMr35Qlt1HcLtxumsNIvc7pzhHsLHDJuJT3XC63+GE
13W18cJB9UQGlEN3lbqVZH33DQJ4h4KiEf5NzdNm7RdhZPLeGXRYz+uAVA2i2JDGQmPxkrjdSWgi
9mXN6AqHXlT4MEyBonGXPoxhHXuoasnyHcH/x30+2CdZak30tFsAiJmeCzzjFvFdfNrRJsCEP60H
lleSi/GljlG88fHODgeri/IkBA41FJCv3IyqPsFr1UfptG0aP7P3qKdUQCCRNYkq2fqpt5SQpAPU
opjYchNcL4hBVLOXnjfo2whdqoQiX6A+oNEYNGF5ZOGcpnuiCRD71d5sx5tkkiWHWIst74Z4m2K8
7+xAR/XV0sFeff9tLvF/2uLx/5JmKWT+8WvN0i1+iyF+KX5SLJ2/5btiyfL/EMphGoDyKPCU7fnM
8b5LlixX/OGce2UqlK7jBTbDsX+5N7yzewM1H1/x2TzUeU7/L8mSa/9huzZtCulLzwkRZ/wnkqVv
A7j/mcBIzF/8eLZynDB0Qx8S6M/zMmTqxeKd7eak5qb7QX+ZINZyaMBc7pDWWHjho0pwmwdDdwrL
Wt9F9SD3Q3lGIOnHKg7DK+HXe59gtY32wev98Fnefv9BfpI8/TxO4+fzhFK2HfoSl4vjiDezqFHH
KXETgiAplp5NPJBB3dlTdNEcehBaAKsLtYGVjw6zbC44lWd3bUwsnLTSO6175yqA/+6Xaf3UONNl
K/Lh0m8Gfw3e6JFqp2I4UDY3stov8ZQclg4uqqrmkx+2L00NByPK4mRfMlZam3juN3Zdeiu7aoar
uElf7FlMJ5J+43dNkd3Frh+DGCK/t3bFS+w3KNjdJb41o+ueWg7xJhrv3ZScq998ROeP4KdL6Cnh
uYJbTATSE29HnvAP60A69Uz9JMRmphg7fPuj8Ht1aCgz96yI+AC7FhIFW9R7AsX8tXTGZuvPxPvU
OlWHnBSqM4nuAEXCIne2ADc7GBJzU+tO40DvZDEfKL2ju8AabpZhLB45jZ9ibXlbhP/BOf4qOiZV
5dPxx+/Yhsl8LVIQbU6yDcpWvR/5KdicXdC8xRi8X4x9sQwJO4GrCB1xXXtlxa6+nyWskr/+hIKf
5/Xnm0g5oc3A9SwRdFz5ZgrdEOFYAhUcL2leJ9M07POCdlycjON9VrjRybBRLYPM6Gad57V4DMaL
xu4x3g5VdvCGMTuELhNFI0968nJkJ222jvIpPoJeuJkdLz/6+CiPSek801l1tt/+qU9zxKtmOufK
TfadM4REOHPcBS4S2nfT+Q/KugBItd0StEfLR2ITuQvZGhiQ+1/noruVhNDftYt9TcSTBvvv1t//
kEL/668+47BKC+8Qpbl3ahmAn7CopLuxb3dgnupjHqj6zMiABBW74aZ348tM1fmzLGSw8coc/qcr
2QttfU5jT/ZGpd3enP/27Z/SJJ6uNc72q4ToaqYubGPVDCRVN9VBRfRLMoKi8tg70dptr6O6+90a
8E3z9NMN7jtn6WagsL7RC/XfzPStPCQXyIH/2yjLXjm01E5JEtzysczQ7912G9socGuiiZ9Gt5cX
nWqKx7KzN+TdEPwrp5gBWisfirG/qvpe3RNTBy08nSHcudm1pow7dTQXL9SpMKZ5B64AtgVQn2Pl
JOrCjYkMaGhMHrWHdPuv700Upm+eXs4hIRuD67Hg8yu+WeDMgvfhfxF2XruNA9GW/SICZDEVXyUq
Zzn7hXC328ypmPn1s+SLwQ2DmXkh4I6yJbJO2Htto00GttbDH8uLhhXB6uMJmE4M8olbCvhrD0Hi
KRqCD+th1zGAk2Ie+xthAyKNIYhuv7809y78PqczN7+/9nvJHReSQ4+jOZj0DdPh+BXhCpqvJGXH
HKTJq9ZgYYXfCk6kww5O83v/vbj9tGPS1Z8HzMT3ruydfS1m/A+PPxGpbLqbbkQ+EifABvqx43jN
FZOxfnVUoPmtB8X598vfi6sSd126Mjz09aSdgwGuZOCYzhfTnWs6yQhLStVvChOgB4b3lebJ+ENO
6Qew5fqmG115BUKyHQMKUYu4kdWoYH/wkfH4Tyok20X5kpVk0VLdil3BnGRnZBm8CPIeD7Mph6Xi
tFoDcL07BUmiKjbD19ARe2bk5a1L6vC1isoVmwT7PljV9//7LX6YPf/7A5pvxYQdwseX99f9VUH8
F00fQwonxvDRLXtJzd4qFw6ShVSf1cBibt6xXdkfcKq0JoLgOZTu/j8uZtvilwvPqbCz/Wip6tAX
ybzWRnYkHGs3W/by+HsRTJiPZgYrO1fePW5lWPt9Jj77yWs3XuJaxxzcNIV1e4jV2KyM2Kx3TmMa
75Aiq84Tx85xMppgzz7oIB22odu9htnYv0eT/JOXtvWdlrtWmduWevsU2kkfgTdc0U7ohLHstMRQ
+zQDjkkfABk4Muv/fXFr5/9z3hm/Upr//jxwhWPTyls6ewOXCui/aXxGzRATewg2F+MqcpjgJJj8
CWDEws14MmCxo019u4vAVyXgD++AFO27NJ7BpOi3pHfDcyfrbce/fPjPSz0wbR6Dfg2jETY7Rc0L
M+RNyarlza5x/sh8gMmv4FPpkb1nqN1veHjucWJx4JOUZ5fJVXrlfGdr4BKOGMBIGmf3ZFjVsbTo
XxR5DXSfEvmzab15BrcIHiTY0kmtH2vzm1GKs6WEgsFbWOpGNg5jNqTlyw5Fq1/bkqxJWZzx7IU7
Oaub7qX1oevYtOtGoKPncxk1aBUzkjF/hdd/0IzGuSboRC6O2+1jtsaH38uMTfSQadGnPXreBsqr
dupSk6iDGQWFKXBgwSuaJiu+KYCj6JD1k024mmSgsPW0WlzJHxbXuhkh9ALdOo/QZtdjX9iXPBof
rKYHlkHvddAnWn62lNYTGZs4NPoq+2oNcCgR8K/KbrNj2VvDYXbJ/Wuyovwc4vG9q0Z1xzVTnCIQ
vkuwYsUnq4DnnNXksYmm5PZ7wUOKPqkW+5ytGxt81z4MGJFP6JT+Sr0s/v6/b2Lz/7iJXcOFEIBl
2pSCkKzH7/+Xm9gFlFZMnZtBZYA131d3kjOrrarwoiS84Se7E8Uh8wDOtMizwFR1PUVluuunpmIp
kzXbvC1+WBhAmY9Kr92msfsWFB5Hu4q+mcJqmwhSTTHdypSNelo0KP8qg3HCxEC9bQQN/uQdfy95
HT1MLKJZGpHTv1SksioMQf/Ryv1fBbx8+h+F0X+901wKbyovnl62LTzKqP/+TdceoHBpTSzdH2f9
VD7/XjJimpiPivsgLOMUjhI+gs14p40c0rtlvoOQRR4CG/JXGzMRCDoPnmc/xsQJxc5+6F3QlI/f
dQKn32WWS2LbYEavjAqDjdEt7Tku11NlZC8yYYGH86oL6vDe4ya+a/Bv+Z9Yqv5+2dQwYNqI8JpF
T/LFaJnWaSw576ZWXtFJ4kstGlJ9imkD4WNcFnBTDYybO/jbr0mvnusEaR7Zp99JACAnjOrPMj3v
EK58yxR/oAbPgeHPZ2ADNWP409jtx2R67w0V7bL7h4Dmp+iJ3HlsZUdm1IsonT5HkwPNLMtlVnJi
5jPh4kU4fdUDQVC6WW5cJ4T6gABiOTvWhukCCR9Zh0Mwg6nBSusid04wf3rMGYHpx2ej1lZtjnNO
9R8J4SmpmyJnMjdeLYOFAYURgG/awilhLGWaOaz0QZ4xWwDNCLSvuahvJIRiUi0iYGlk/C0SN1xE
Gu5z9G1PwNHWeKqpouyA4VzyrrRnx6mfyM+wwFHb8YJN2WeLptLvneENGAvdFYO5pG5Ba43aBURx
sOx0NgBWPr4kltYtB2dNgu1GgE5GP7BItBdmScR4FEQkTNWNqPFqNYb9RjeYilEN+BzG5apkGQwY
qMzXuao11uXBRoniDeWECWIb1YOZCWbyNgH2sGIQeHgNkXKc70umtjVzzU1tmGsD/9ZijrpkRUr6
1kuwr/XgR9ZmxbxcYaN15Tejnh3z52QtmPatjTYPduE98B6TPNI7zghgWdPYuByN8kLPw9Mp96Wb
yBcyuFe5p686CzKa7Ap7lykM+1rcbQyVDfBtpL0UnQ6duye+B/+t3WtHdD7RvgDSIbqygpGoJ/TT
ZDq7TI2xDYsA17CNcO+oVSkE9cwlijMrF4F4wHc68q9qpW2ySb/olfHDQE8/9CKM11HE0kybiztb
hOdE22BGVQspq60jKh8VDT/LHr1jZe8jL6sWyehcZTWRcdaYSPnqISMdnhzdSRhnkc6vM/bGVWPZ
HahIfp0D0V07PPW20ONxjCfZCgddtu3JM1gRwqvFxavXyq+89AY/3galeXJMMFttq7ebcVTqOdfd
n0wFh8G2osvI2GBSFBiDxduJau0EY49EOhFpV2N+qu3iDzZPgHvkZ848QpqYVNbQs7bTDM6xg1Mm
jBPO72snknLVdDBqsPx1MxE2I1NlTde/NGvgLArfMpBerJuIkAY58RxHUPWztibJt3Qv7RhfSEub
9u0bXAduw8r7mGGGeSAGFnMK5vFxUJmfOBj/Ru4HO9bOj4epWoa1se9HpBRZ+ZHzwocRpzU0VveW
75GA62Qmx5I1IIxWUXMzYw+6i9T7ctLZ2KoBfzFzDFJqw9IiBom4nEwif2CzY5x6ffwhWwvIHeSH
FxuIGBgEktwwPt7NjsT6ctAFhDy8X4aZfsNZtfYDo7/VnBOLMwQkNRKUcfNKaP+su7exlfxphqzY
YCg+mIRmyKDoViRT0+WFGekLXvFpsozcJlX2OlfOlSzXPZv0EqbPuM1r7rRC4lE3mFgs+trztjUT
zDj9J7XVkJk1IpWWBM0iRzDl3CcZqDWebQSCkzNtZ78k75Gkr0HsqyJ4Km95OqPgtNA4NXnw2ZF1
2WXBDAfBEWuKv1dKD+3kDYb2ML9vmdzKBec+ikxyhfTAItaxfg9c4DuMYM684T/M/weCZ9Cj1gIq
FGGdZat1twEKQeswD9Vztammoj+RfMozXVS8CV63tQEsMCTddA9Cr5NtehcpbPeQteZu8B7qTrtL
Jii6VZAtq0hHmqCj4kTL+NIECXFNgjF3CI1LNysQJSfPuMeT85NEdriO48JchQpCoFEbnCdAUVQ1
Pwx701tbNZT5YjD8Cn8x9GeM2a7iziWZKV6yeTTXzRB8G2b+T8o4eyfqYYVVsMCHP+dk41ztpnjR
tPquECNswvSsmu4Ww30czOeiFITPVvGT21rHwe7XVZLMu17MDbyk7F8LvwIR8ch+1RnDS+CO6aJr
rH+Mt4EVNChZPfnUyWHaShFIIEZZfIcFxaPPbjeAOw91G7uEdaYBuwJoAIUJXo6tSWbwgzONu4bU
fVWS3IjOiwwmQ15q69mwGFYnIAChsWW3ZNKNHQRKi0TKE3sk8jtIKVq5xbbICU9jAKRvBHTUOP4W
cq53UcYDcZhjcv3q+og8kPzEsUQjpZJyza1Q1f1fD7oq0DMwqtWo/4kqqS5tEK4SPuXPHLavdQ9K
BmW1yYJQO9lDRHCRHtx64Q5nq4gR0iTpvyqK+rUX58shQ6jpWvbkJzENmD6NL8R02uvcLP+Sqgyq
LIHmNohbYD4lwRySnNa82madrAbQCJXdzKdOaCve6mAVwfFadh4U1zpQfp2FvmmTBmFbwCnhfXLw
IgbUKIvBK1TvwzB6VCTeH70mtx6gAjpUgE9D2fzt4+7YM+lYKCUJCB97dxXGDLCqOEevGwXrCtf+
Yk4S00d94fkDQ/5tudSBlcx9Pp06umfYKdawdUDh+Z2Fhs9+4L5slORj8YwUbGPwGQsc5axq4gph
0KpLOWpyidzzTzI7V5Vo7tYDXbrKnYEM5cI6eE09H7z8K8uJlwwT8nvKURzaVM7/cTGmjqOJw6/K
3ezouGq+RiZJHEmXH+vqiSlkQT5fnx+KzMoP9BU2JlD54+oc6x6AHMuWa1exPGwjV8eXCEMUbEe7
5NBqfAKmeeYRn+50m+BL9Aj67Z6hDct9Uq7N/j3Jpnc3M9Va5m66JdzkpWuHzwATJVML/Cblo8UF
9wkWwYbuhl5+HRPniTcaFS+FokdQvRrle8PmdJGbe+VmzoEhIfXDN/T6emHa7bztC5AOnpWARAdf
tIfgaS+8+uaURbLq0SnS33PwOZz1btyuFEl0OS+Z2J3BZQ06/2Ha5/iElqi1gvAOyzOISTMBN5em
QQDJmaxGEaRv5juSKHeL0jHzhatvsK8PK0cTje+wMMdxMOBnwU/fq33VoDvobGJ77DIiDak51wwe
VTQP677KT3oWEw4SfkZIvJMhuCRutHAF9dDAH5hQmSzZMR48PUIDRj5i033HoUO2icV0uHwe5vQ5
beHfup754k0DihAQdxmRe4Oj/bDWJ/fNCkgVFpk/GDAN3Ir4UbIVmMAfi7kle6TFExATG47OdWuM
7V+Cx44RddcyEN37qEu1m+Z9+0hgDOloMhRcC7QWOzvrX+aZtIoMzUlbL1EUtGu8FxNvO5vCnpfE
ioQcOLQtFQlPQcL8SiXDxgAXmljZvCQpibjZubWIeaPVdwW3ZDsXK+dH5nweYFJa1oGoSEASjwsJ
Ttuhs93dIzImH8pyXev4FoPKSAmhhEZgdism4IDTUOpEz2J8WBeKnii6sfMWytSSZVGINRC6YNHP
AYlZpQNEM5trwkLRIRr81SboSdSVcKPniSq1oDia2ivY1okgRNwnYJ7WWpoQszPXb+z1j0PmbZM4
uEIXARrTmcj7Gw8gKy4nyqT5Ap7oDWBM2XSsMHuEJQXvmxyajdQSgN46owKSkPbgVcIV0psNt4a9
rHOj44lcf7L5BV5cUcibdh4uobOSs1PuULHluJb4tAMHVsx0or9RZRKHXEEXb5FDkrv8RW/KAydG
0i5yCloRGlB8QWvP8L3xhdAmZKC1zKhMfYNXt0gPLV6wY5CY5xkKJcyXOEA+WYvT7FANFIpQGY4G
uiDiDnq9pn3zC14kZTy2G5P7eGEZeb0cCKz003m8JXYx7825uYzw2MlHjFdBwnaVWDzqQjs+1NP8
lRvI742wOyEkWTUegT1SRS0oRATeLtQRKBbz3tEr+ZDLf0xEIwOqOnq5c+u7mSScRDrsRxQyvi7W
HglT7bGzkFr1zUtFnpM2xQgDw5pQeWVwiMAAh8LyaWhDttcUiQ2kjHw2LPYZUUMMz4VH8IZnXYLp
wy3TS4JseUFCsbvU6Asg6n5lug7nSgiIYPMxFmN8yBKOIlFxv7XRWYU1WYHzjPwLQe0S8hhh4+HJ
jNV3zL53zB1vrZtEfVWjS35KEi1ZusSvub6lrr8gdwmvYTu+oP9m1oWiFBMNx4nLFC24jaPmp3p0
z5F1oeq+I7Ah1M2JrE3upNOC3KR84YJDuduFtus9Ru1pczQM8SXCfodiEDO/1q8QxyRAzQuAw8O8
VYCp6GVhWXaIbIyxXvY4KLmB7JvSog8qcL+S1mfA0mdpm/ZLKqxt2je2r9XWpR/fJIHNy/k96NyE
VjzRWDF2BPFaj3nC5PXLSBxhqxubMnBeury6hraYv7Nw8AtHwwehiWvU8jKwvJyqSvV7LOLbST/p
Ahh5LrRp5y6kzTc34gYQc6yASzrurm/B8ZNtppHIs+KYe20q64s7LPY7j2420xW4dJ2M+2iOvrIQ
5IsagH0vHsg56tLUXWfdAzUcUGoiPCsMYtcAMZMyH72nVbatBv4BraP/blFaUAhzH5iQ0kJ7/gZl
+R4C4AU63qGQS0DmBjRCjgGmcrae8u6hw9SHnQyyZ9KS/SiJDhDpJ9hTTUpGqYBKGc5vSFafYVlm
ovQFB/Jec9IdIGFepjbUa4ScvEFEyRea/mHU9pntbrCUAY+rucv/hZSkGBlBSRGVPPR/S2ssdmWj
diGC4Dgt2rO4IvWG3mwazZrFxswaBhhFxsp0p2lsIdreBPVNPh9Ca2YePY1laF/rGXy3DENe8Ejy
Gs88laCN7WLLr3taLASXPCbMAj1/bi7j/uGkQ/JAUfMUAM5mq9avmsHtVx2jHkPwXGRhY9fpGvrG
E+y1aNIYD0xxfagIoFnAJ/bZiCYXPDXfSAvxX4zp3sNKtUx7zhRPGch5Kc+y7gff20uNrfygEIm2
vfpBAorBmKAXTNgfTRkftJzI+uTxKArbhy0bMNVD0MS20MaeA8oCQ96BzysTgYe4TMSnJKDmR2X1
Bfj/S6sKFg09KXUu95lnAi1kF82yI1jLEWWQsq7OaGlLy+ZNcjryVQespKUz+7mcBUDS8K6DJfKR
rL64JtpWWENEcNcYJbC3kO6QEogWUzFMVYxGCPjsQtMbTq0rdTA7LMslfTFgr9UKBDMish9/kP+u
T+9KS1dosNaDyD+UtXdd5OsTkTd+oAWrWIbUZuHorhznxdYi7dBNTKj1Eqd9LOHnd125rrziKQ8U
6sauB1rNvzOTJLFyBoOKlPpVDdhR6GsfnxON2DnD2XEPAelFe3Ak7sZD9kKDjYMMefABKRRndz8D
w6IYWA1smV1891E8XsMi3pPyO/q9rvtECPH9sYpaqjj/Gamlewc3YHYgRDAJ0njfpvXFlNn7kBYp
9Uh4bUGlrW1l/MuEd01mxadt6p70hlxwGdXNIsizz4YwIy8f+OgwquO9Tj+j6NIOVY/kUtI91cPG
myyfW+E1JZR0hZeTMM/MPI4Ec/h6TDGKWq9fpoZHi9elPuaNP2xv1AJFTwT3LPA9w37qsjm+3isy
h/dVV92ruDlpokgPY9iesj9FtMyC0eNms3d9hkcjchBgOwpRkpMjYQufS2U8k9gTd4IELNxczDT4
oviKvXpXdO22ssi8ioeU069s9uCdUoyIOcno1rgGB0ZfQjf7+1U6skFuXO0Ez3MjTNLOm54TaTC8
al8Y4hWIMDIuVkcixxBXhvFrpYAxdlHyHLqYmioEJjQn/QQ+WrUrxJlmSeid2U5rpxf/RmT7e7IT
NgMo5YkkuY2G+QQ3QKX7FMnmSEKoSrelnFZZCnkRBw9GwnYkg0Lxl8qveGAsxOsix2I04CzjyfKS
2k9s58uM2ABXZgemPQuXWNTELRzgkStmG+zE+mVTsB1MqGywBL9YjnorR6YFhke8bU6yeQhSl6Gk
/q/J8ZqNFuo6MQuXCXEBu0CvfcbfLwUJISSGOpfUtDdeX65tGvNtGK7b5qZ0fTqotPZWLY5brD2M
LnrnYxM35Xuqh38cWfQLU8uunTu6fNyjaZkH4qZHLZACclanJHwPWjyvWX412nrYe9D6FmLo8d2E
zrFrmu/U+KndMKeC5iFiilcyYIOHY5PkNWBd6wTlRVpMKzwsbH9q/MNdm9/aONqMsFm34FC7cK+P
5AfZDdKVnoz5dCQNrp/VZwap2D/qusUMH/0Y9z8+PwNKFgRtbxlZL0Ve24uR4L5tZTjybI14VD3D
oROaEKym+5rtoiyvxGFuTY03ydYgUY6UkHF2qgZ6L0zCq7LTHrR7JjrSeSLK4ZjbbN8D6b1ykPKU
itJXd0iynWZWDAJJ10ERDiN/rC8aCTTkATBNYnhA/kHWWysQX4ccv+BCT62G5zEljjEAaq6ar2Qg
53h4NIMkS2yckQw/Ji5QGuyl20UnMrWRsFuSnI2AtMJCVR2CZxOVANMJ06SVHxCoDEZ61pDDQrcH
+O6xdyD2qP5LCh0j4qbGb74F+f1kzmR5OcoA0ZyscRh6fptlZJ+O6dbg8FqUop94os3/dFl0C3Qp
4DX5LKb4nXeJYeNV1ci7KMbxK476XcKgfDkzA3bM8JIJse2mlueklb6BsiAqIwufdGvcETkPS92y
ybjT6w+8wuOufTKVVZ8if2ReBq0Rb4ocRLXpvOkcGcYVVyE5HHr4r/bxZ9CZgbqn9aXIQbH1jyXG
gvsEATNiZU3P0L1nstl4Hud+HlvUNV88y/iPWczPEOOmXF4mI96TX/kUU5GMkg8QhhmU5S03YKaQ
DimDfKTCK7dz0ZODnfYLpNoHoaS5q0f7Q3u85zN70a09axvZqD8cB4At0BEhINaWTSOPquy8DcvC
H7x1/ypmgD6t15dhUCPncaKzKL9O6GUAHhJz7lErFQQiw+xnXz5CKmYtKE8EZsxrWIHvbjuTawSN
1iNtDfv/nNB4JeEJ3d0ro2tGHFh/RMKMblDu1+jSLcce+e9GVkISYP2x9xhftlPKGAB35iYUnMYy
KtdhwoqhjoxknQbaugx09yLaxheY/IjNXlUPg3XgdddqpqfBk3LPjBsBlNnVjXeKtL6VG0Ptc1VY
oKJaMF77h22bnx3B8yt+kJteNrc2mSXZC8j+WbS85BpB2g0uroXZ1T9sILCtEvQS2qO4DrjqFr3l
/uQp8CNpXOxUdotOPcTXDuUyq010P4RoPsKYFiTVEmneBG8U/MEqoF7pAjs7YVL/K9MJLEMaML95
NCtaM635LvBNQwkiYsl4HmRtPBtJuRFUzMQUjKyX4Hww1LZKtCv6dHW7aV84RXjn+Gh3bOv5DFiR
R0DMqC1RIwZnm8LlLPV5xlNNhEdSlbQxk3dAQNKezQCaTx2Wxwd/4KzJIdqkAx2W9oqw+wfYe/xq
lFBmeXB3i1IF02aiciMy1PtnRwnae6mOySNbp0PXMxpVdK3qDMX3WFG2M1RfhcAWtKE8FM5U7DAx
MK5LDXWGB0D6b9W2f5EiJ2VtgmQs9E3IbnTdemw6lc1MIM4K5SupD6eh7vI72R9+TVV4r8pN3tbN
nUXhCjvZwAwMF3ngJmXiC369MC6OauNdGzrIcO10IPrXUdtWUrN2yVeXt/Y1SVRyx9FnH2Y7epeN
Ft9/LzA+s3Vk0bSbnreLHFJgAwrmO/0BsgcrIDKiDNhIx3bDDKgo1kUcjZvAqKYbMRDmtctoJYyP
HlUDfM0gvuHMSm4glLFItUG3ffzmgEZ7r2kN2xishX5fJ6xNK0u7MusaVnaXOj70FkCHQ9OsodE0
d+9xUQ3ZwaiWzjr5KXek1cGBb/4d7bOxCFOdIIhcyKfA/RtW9MwsyXF7cJwdDVDMvjKt+ugYKwD5
jzyBoDgJFy7FLPqnPHuZZFXf6amHpwgzvT9Vc7z5/ZKs33IhLGxbk+d+lx03/lL3s0FiZrYt9Yws
/Cf1HpEhdaOeZSFcdIy5t/79TVzmPLXD+Xkyk7sO9fNtEEbLQLrOt97cm8/2g9Hcx+DjJCWojilt
05hkWuJTLp5EyFtIL8JTOWyKJ1d0xBNA6z7nFh8Xknad93KU5Y8g/2KBsJHAGLt/pBdpju8k4XgG
VRquoia6QuhvWKC7X2ZvOZ+KDdeyVnKrUkveCoslx9g73+BtV49Dx+Km+Rqz6DNM9P5FmWCTG/DB
idQM3yjbGv1UN/idaorNY356jOw62VsPrV5ei2OV5NUDVNr9KCWeXc3R72Q/ipj5RR8OH9WUr022
xMC9mZRb2rCfE/kchSb5O5qNdqjjth7V2U1YK7csXZe84mkztCsmQOpFtWH9lNIpGcapi6f+rTRw
k/TBWXdt0KWAXPZT6IVLoxbhoaVucgo9xJRWsAKzn2ViLjW3pEEGZbt1NPeO5aQ826SnszADXZBq
qThpWb8LM370/FCICBry9jW3jWVNdCmfLagpvcNayiq1lRFUwZtNubXXbZJdYvunSqxwCRBau6eJ
ep4GTexNJVOGbqj0W7OKjoxXbgMeWT/QYVvLeBQn5LZYqBMkcazJJ6YXWYkEq9goSCWE7ap6M+Cz
vE1OVlwYQK/HuvWeiq64F2nlHnrL29t9ka3hoQcLqOv6UZBmgyWgXuVTe1fT7yJFsPaQZX0059ze
1x2P/cjOEJDmy1C35CH32HsUou/XZkxuiDCtAqXy/MnzN9i6qavtOiwb1MrOJtS8/E5McLlVjx1m
6bxjwySmDowPlufR4k6Iz4hE3xPKhXOpZMGryuVmpuffNE19TbF5bUMV/YBQluffC2TXrVvn2nZC
IrgK5D+SsjlMEzbutfsH4z2FcIXzu3jEhYzCOsacRZ7WqXPqEU4hvHBP5g7Rsp6z9TjwVmkzdBvp
8EGtMA75RuDszDAclnTTyF+ca4p9ccdZ56HF1Y7VgysxwSDYBi1z0HlMKh/wRrWc+2o6uBrUEcOJ
6QXqh5QXq+y64D7exbm7Cava/JsXpl+Bqc2NRn+DYz4d2Q8igkjG9MkuHR+ugCRaj0sZo5PWwjfV
58XNzUPrXhAs4MvuPUTIsiaNztoTYBZtRdl8EoEqliJPvi1BHSHDyblJFJWLErv4tpoZ1DZueyxE
7o9zg9SxT30nFfrZ8xjF1JUGGTktiqujo+ty7TYi0IAFP82W+hJe++1djHmo7imnsjVkVFxEdjH2
fAS2E1yNhkVJP5pyuANYN3ZOoZ7yHKpDsZ1SQsNF6lQvwaB9azVadRCV53ikqZBpuqtw6x0zAlBC
YSc4BdWi6k37dQLHc6xlA3JCm7lFp+o0R/ELOA0oQWlo3NLWYRU3G8QUmTKkYg0fmGCIwUWfgIlP
H+FgnckABOkuyojqhhRmvoVoke+9HA+q1MQO5hyR1kYcnQrXCk8uykSZdSuwqfYqxYl6rApRMMMT
w8KO9AH3i6NvPHOa8CVbu2iu3HM4NtBJm6w9JolN3ZkN6+Tx6wTPKXQQC6tJrWtWskj0GnNmNg9Q
uYpdHlFJJ1bNBDDEoKl8CavHbD2xhuNUWO5hVATT9VXPgqKxtK2cgvk1s/SNFon4a9naBlD0YJr9
OKwFlH43YVWkcVN2YPGHMisOvxeisRk2FIR4NQMCWK97sOuTPzJ46YzcLZY5yHewRnQvWW0G9yIO
PCoOBk3E1ayx83nPjdN4z2X9IdiyXaxZ3meDR3wxY7rtx8pC84yWcZK6vU9MwoXrht6QXIBbs53Z
5xM+bdyYi2knQ38kMRnmnvhak5W+AgrgTpsIwNLJdGW+yuOOqVNdALEg0DVC3rOc5vw5D43iUDAi
84OsQ4RoWeUlSLvqYndJdQmNfCua5ygf1QF7NfpZPXwbsOeeuUlvuF7TH0kjSty4XxQkbPYz4eL/
WeeUg71ji/57JniyEp961+0LVuqPXC7bdyiw9pXENMy6ZcO/9uA3aHRxSlYv7qD3BMDhUx5N6Oq1
yBK2nuj9LL3Sr5xDLc+3Ynz2RooU5SbV2tGcvdsybeS+SqGi1OM61rtgk2fuhKlzIjSKo+cQRw2J
EW3rPjt9sEHUAP+IO+M1nNe60zh7s3T+AaDZgKoo70ZE9hadXAUYxM3pUbTSzzp98pXr5CzZ4PIT
ReT08slj2UgokP1kesyjSBr/yqKMKWBIMmMdIHrp9Atg0nALaf8pN5yQmB1G3OpdubG9rtzOeA4K
cqZpKZjBQjZ/EDCWLa6JRUws1NrSmWUv08BbhSGjI1QV6uhmObO6IEmWM+6TNbN8Ng0GijivTtiL
yKB2oddX4uKNUbGY8fZtrTzst0E11gtImukV2Ru7ftWef78SAcwDtJdyQxBHsi/j4Muy+w752egw
m4i6LX78coM40FwyX63utVdVd6v/RhtaXDzqhlMW0d40s30MRcWFNdNyNqoQRUnYXwVCo6tMZXuQ
pn0NLZKvXGWcvSAbnofkWUS6ePn9ojCfyKoXlywUzzb18QmDHW6FZPY+Jrfa0cT0jOzibNPYdXBr
7Cn//+B92fH8TwGkbbqWMJkRSFtg1fofEMY6jfqGZJUGRFtmop5p9JsDp2PhgjRaWUnVglrHDAEq
PVzoHdnlxTRyE0XTzvFy6ZuBDhU6hxGb1oXNVHUeGKOhWYnM1zwJM4YShktkDPzNpqxsJi/EnnvT
I35BDg/BxhrdPVyD6e6m7Yn+pLxWY3LBs9Sffi8YCA2/GJHT/H6pJ3+qmEV9Ltz+EITShx/UbHGh
OwdEOdFOxVF88Aia2AFUqvd582n3HFddjWeW119Eaytp33O8XC2spmv/uEQNn23ckuMyZumElCVK
s7VpMtk0QRShWS5egDjYBwI8UMuUPcLWwHkdO2Us8pJkLDmn25mSAzc0+lWaZnI+C+p5/h3rw3S9
reZWjxWcfkDCZyxKmchN1pftGzweLIxpVpyrYQYZ1ZfjUkuD/8XeeSw3jnRt+lbmBtABbzazoEhR
dDJUqaTSBlGu4b3H1c+TyWpRYvfX9f0Rs5mI6QUCeTIBdZEEMvOc1xTHjgzxElkx51r+8ozo3nVa
5VAF44vuj/FnSjLwN8Y02LbG8wiw5igPrsliDGaNfl3skNZKb7ELr/ZJiG+KoxSPZVs5vxE4/Bto
2LFBXZuOY6Obadm6fSFVWuVCCK4X+ZHRoZqIsB1FaaNYfeuTWfnS2ejZ47cFPkNlTBy3wzbzeLnp
OlmqEpoNX1h8jf1OCS8itg6hCweXl0p0Pzl1fmWEPckds/axQzO/FV06sjUBOBH6AOBK7cWDUrjM
W+avJmuOfZqU1z6SBFdsvklSa8Z9CG9g8+84afFAfEAMu6quO65nOph5wEm7oLMEJUr8cc8Xh7wF
0i9J/NPOlD8jjUVtpYhsNPZ5i97CbJCfVPSbz9sUn+eHvw4d0nP5yxAtPAxXLz5vtXKHtqzaelF0
RU8K1y6WiTctjb7QkZS0MKcaQVg2Ont7zdfVvZNbS7Xxo7uWhcFdpIK6K9S63UaA8UrPbp7HqFC2
BVoOy4DFzZcuEPWW/jbrEtD4+Dmzfue6ILRvw/prr/qvc162t8jAUwTFUmFRF+Odwar1GZtsdetX
2bObqFsN95YdBBh/p2XARymZxTsSEs9sx7LHf/8+JH/ow0fCF2K4fBbAuxHLUi8+EhNt6gEvC6a3
yfyaKtHraJubPou9ZTWjypNoylanpJrWK4qwwwIQwlczddurvu2am3//f/mn3wYJCl21Nc/lqbhQ
/eQ1iFEnLGpm2vzHiOyNz44u6UOLQlu3Q3wPrLc5dzcFfqjyL//fZiUfou910RR/tpdWCmDm35wU
/vf/S9xlEz7tf+Yu76Of38P2JzKfP6OPlgviuhOB2fvDNnQeZMdSbcjKvM/+4i97f/Ad8pyZpk5u
jV8Zk+df/GUHZrNhmarp2bCfwf288ZdN5w/VYjZ1bY0fgmqZ/yP3Oe/jE+9g5oCgjYr/HSRplqXW
xfumUwfPVusKtzRRvehs/Gs6x6DCCfKmyB96l1LB4Ld41JdYz5pqsMysTF+gQAQ+wKzGVTMW2jJm
2z+vkJL0ribPvYoBzwqBRw+FlyXC4u0yitkQ4e+qXqMRaq4T5iO9Db6RDLzB+mnlZkJrDYuiwDAx
crWtO89O2MhQuo/bBKPmcIGIu3UTeDM+03Ag8ix7Hi28bWIUKnABH7fkDcrFbA0HFlHqLlMH5yaw
llRAm+tI80KSaXpCwsdd2KmjLZXWxJ+9711qWMWfrg+IXZu9hdE392aeViBBUh8zUPZ0LRIKm65X
vlWp+sly2uiY6M6mpOK0sAFQLRDIKK/cAjodbCcXu5m7qWpieAy8O7VivPdIChb9goQnq1INSyfD
iKN1oVjYlHc8sf4MVpyKCdpqyo2lkLWlqnGYMuUqDSAI/f/n+L/xTdGF6eJ/fo6f8qj9+eN/PbZf
25/NeyECed1fQgT2H56j4vnowYI+GUKedAh4OvFOMR2P71tHWEAoFPx6jh3tD55iB/qiLsi3bw+x
5v7hGbqFrKqGggGcqP/RQ2xoH5fZJrM2LwP464bu2B78qgueUarFda4NifWzMoqDlavG0wgMDD2q
2Vtrva0/DWalL7O59tayVxWJT9mr17lx6k1x3jv1/tO158H/dK3mfY1QqVwGfVnt5MFNU8EHemt7
FI53SOL96pYdMhYHM1mw00ClQXypHW/ktux8SEuv3p+bkZkpuyK58SrPeA5QGdwbNvlRRTRZU6ir
YQidtW5X5rPutD/A2wx3wQi0PBRCrjX1pnmYXq0SMmGrec99gICdx1bWX6jObKIjOfu7aar8nTyz
S8/f5X6A6965naB4g/IZTzQCISvT8SdEY42YVfWArdSYak51jcuOtpPt0O7uSCio35C7im+m2Mz3
8RwW+1QcQn9ke6kC4LjokE15sCNcgBPktVETFafljYdV3F72pcDOVgH4Sza0U389otJ2Gzc1mj6l
796G4mweEUGCOVIsS5BejdF8hheo3LdpkawTBQ3bseyLW7I4xS022hzQwYNOw46mbYcAKoaZ2dmy
rARTuWVxFrSz1C141IqoWQkg8XUt6OFhUA6HoGyeqizzkbdVrf6YJHGzRaQFFaLm2AkCGv+O/iaP
IgSWRUwexLOy8KI42MgmPl/B8d8ukjdK0cYz6qKgrAtgAu2KbtoNVN/eHWSspCZyGevN8unXd+4a
t1Pc35jakGItHIWPvq9Y64a18VVt2uHjCGtz0Q8g5mN9aNcQxYwdqL1uW+LPd+NqJIatEcX1HIXm
oz66BiaZSficpJgOgE/vd2VeYV2ojzC+hib+LM/St7NmUKJT7HzmGJSw4zS0V1paR1caq+y1F2LB
CeWJ9pD31prldHDTAxhfMjkCgmyG8BF6Qn5DcqC6CYAFH8sGOhMo3fhHOA6rtgqzV/zbNPDGSnSw
Wt1ntoXG7rfYLBcQsuAv+IG2MFRg5fzogSUBfwMUFhaUIurilj1TcVs5YNlHry7Rc6MDdD0sItmt
hEgHoEf13enGA3J4rzq0YswmvUrZiiYeYbCeC2dWtkZXvPJ48g96a9aCrdvMG41kPtW71oCwlJja
Dk1EHNrbBLlIAJH1KXjqjxvtG3Jw4Y2TYR5ShOheME+z+7WU70qbjSg3IEOakUdyY4wlPvcpjC21
igKy926AuBrMPYTYwS/ee7PFTC0OOVBVkB/vIxA00fcDTOObDB3TkbK2Pq1T6iYPhQ/HADZ19h2Y
DXpI3fhsNZR68mqdiPeIPPDW83eWeI/IZiZfJuc2X+CdP+eilq3FuCVqFL1q01ky3cwvga/u7Ua3
fyAF/mjOVvScud6wgocQ74u5zg6R5/0a2ufzPjaz4jc0VjauH3aFKO4gl2Oil8NiFLbh36m7GlnP
0A7dnwmV003kJVRN0Uwut0ppF6DEdNry9LJ9OfRd+2+nl9eiAp1QPBrNlYmL4VMHgbWypvEuQ6fr
CZ0uP2uyK5966SoVX7M8aPZs8g7Lkn2etqc4rGdEdGWvK64YldpfyXHny96uOMfBwQagj/+7v1Hl
9aHKh/xxcutk0fTF8BDpNVoedhgvLbstv0La2AYjogmZp0Qb0/UzJHjd8mu/a5Hk/togEH/dRoV7
Y6dJ81lRsk0WJ9B42scxmPN7OBzWMQu7QzA53Qv2w+HNbNvmSnPa7iXvyb2iNB3eZRbgszpwtCuN
suHCq6fwtfcbMFOqOu773J0e8Wa4d0S8cdFVUYG+barIyp/nTr2S8Q65g+upjfW1nyXhq9beDdPo
vPgTMqZ9B2dOhoPe3LRxGT0F6FTvWqgWS0TYolecSZbvFmL3p432ewEjwG6Xvz7HMXjjmcJvG4El
72LXO8eG29iqHf2IET1PItIg97GazK+mOttXw6SzZih949jNLlN5Mb2qKVr71Oab/dxMxjEMlOeJ
B/ZaQyJtCR0n2deGmuyzsv51JmMKmbokn/E3+RiXY8fOHht0eLn23B3b1X1t1Hzi/3A7GVObeF2G
3YNjCWQHQmZ7tc2sfYJ7wYrUXvDS2vGdIx5uy7fuYaioz3KoHlJfkUNxhn43tHBSyvWKcY8irPaM
2UCx0kothKrSBiY7JFOZyxxk8bDhkbweYhOAizhTUxxWFwGY7dPZx97LccoYYYkJiV5ee+4t3Ebb
6jUlXeBJ6h5w2fuDV2qb2LDrzUX8PJbNHIgCcaltFft2zPybKIExsDgPOV8rY0Ax7vQhHdHi41LZ
KeOXl0EoPlLlBtRfJNc+EsGfmDzjK0rQ9Ys9wYelQDl8C8oWlccAQnyctAt0mboIOBRwCsurjxQq
oQJb+ZMGn+VOptDfWjMp+acoAiRA2udOEy3RJ1s6M5Vs/ffX4bv17i7n6wL+gmx9/AuyJfo+/nU5
0spTZ5PgjIGEAtVBlCLNK3bFxTITdUIZk2fnQyI7ghTgsTb+GvdPg8PR93+TvXI+iiGgz2YYKCCw
P7E1ExLPZfpqDCNFD6H5IDWrYklQuw9QwuMDFbEeH2OeaJYE37vccB9Y+kQHmF2/4i7x5i3ez9Fw
RYprkuNHJ/LejZdxI3C+p/7XqPaOXpvOHbmDTNv7b7/a05mIqXODWXRkmwsvRCEa3RN+1LJbHuSv
TZ7JgcyO5gKtB+4og6ebw97PryocJ/AwVczHijSx4NTlu0osirPCUNfgb6KlbKq5mz604NBlC+on
lS4f+Fo0ZsUusl7BWMIjmJAXqdrmbtDxbkYGK/teWQgd+vb4mrFMXp1H2NYP39o2FCg2joH6SKvZ
LLLO7dL4zWrA+piEdPjPNJhbhOae65AZvdhqRtDdHSuInB913bigALPidmA9fquv5TkCV9DTZQQO
21SwOmwDBMTZZf0ayAeOIj4G3o1/UIIMxpCpWqtRGZsHL3JqYFXERh9qWu2r/GPO7bKrv6Px0KET
Gn6unMm5oyhvfVb1z2nSdk/GmGXHJNc3Mup2bUzxOeVRF4PYIns3o6GQihJNC/WRVZA2NRCOzvoc
e156JWRU8NSlF5+Sd/cfy3f3Rz9jM3TwVQYfGu7k++06D5oeq6XfPC4y019ID1Nh9yk+aGY7EoOo
HsKFUEUG471gSoe4a6uGQf7TNjqYiOLzk58wK38+VMioex2z+q0hP+NzN1ZIe4PC4/Y0Lmy6cTex
sN+GotY5wnYHmBBFq8yeQCXKIOg4jF3kqe+b4hT9oNMoLJN/9pVa3+Ln4G2QRjVWvdvOX4GKTijO
fEUKh1kl07tNl5nuJ8vX7mV/1oTlFeiA8raZfRvKNRM3v8r5q98kn0YEPj/xSVzcELqbd0SFDgnR
K7HKluvx3nHCfTeUB9k6L9Z7p7/vOhASTg9LftHjHb0a+Oku5SL9fGlr5qdLdeFUBdkxvCliSMQh
AoS3XheNR9WvPuGnqX1xgBytUEIV/5ZAeXFgcXSW+gUfFmR7wJCcmvYU3ea1rj8arh/h8YDUu7z6
n+4qLq8NnvZ/XxNZH/X45JtUJJx03VJRtzQu36Rlh2Ih6wD3hxKkAAEXFtiwlczkYC9O3V75JBtJ
cjNYpfKpRH/7MZq+9pmz8xuB3bVrdmZvTTR4eM7gtp565VPoYYSksuazZgBwhpnCaihVfW+JM0PE
5JmMnXsxz1bW53HyDPn3o4Z3zH5wPPIApk5ttKqbuwS/idNBdgBZHknM/BWTQ4BBsEMUHaWVjqR5
xXWaCMrbyNFyoJeAJfr3z1ik5d+VwsRnLB48IXxIMYyS3IVoXmBhhKCOofEDAnpw1UQROtVvBxud
aNDBot22JisaavPYqTTbc4h6tYIEQW+s5sgybxWhLpg0SIYYYXMwp85E+ZeDjEfQbVfepEHA/dgh
e0fE+dtaj1Zt5yktJcrISW9xIIOfomcv1RhpG6uwmrtm7BoMxzkT8QKM4c1pbBKbyZ3ZJeDqev1p
1gvv3nGiXT2UxpOBfNy96KsQOT33NaJlmsOnglfWqtCVatMMZbyTZ/Ew/TpL387OveezYHDiHb4n
9frfvxvN+PsD4DqubdqWq3qkZC8dozHbQLl5UusfkKNn9IkctKhr6GuH1MWnUBn7jWydQhA+5kUN
5giVTNe7Iv0v2mK0PMCjnbaDA4saA7WDkQE4XU8eQIG328gOOTaydXPZFkMLq7mOr+JiVr5Yen6E
4opsBUnKCXAuFWbjftRz6MF+Caq/zdVH3DPGVV4o/qEq1XijR3m1gTtsHAQ8c6UNcf1o4Cp6NTVh
8CruGCYOxYFaSN8kR9cI6zXKl8aiHarsu6nCZx+H6QUtcx90jzNstdT27+UIFDWHWzT/40Urf67i
5zlSPN078jc7AFFbwGNNr7u3nvPAAmXlJdZf+VUOZ+HBo4ybVmP4aFZe+KgPnQ62321gkRN7G9GO
FRTl0T9K2TVrDjH3RdgdLigpHRmLUszdKpgGSyyTyfoEb+2cbMlJqU3GFPA/y1mLmwfZcb4XDH9e
UWgPLrRGabcYWK0qIebWiWlRnjliJQLAxdppFeyqj3E5QnaKK+XQ80WWuLIWV77dVo6QcTlMj8bT
bWXo4vKPt8UT5jcLAfdvP3aLypxLzc8GAoFF+8UGuEX8MJ6S3P+eTPlS0xwb64y5Iksm1Bltzc12
son5NMuCOkZABk2aYiG7LwbGbug4AoCa7So5aJQKj28H2SNvKa+Wt3RLC06NkV1HcQsg0jRKfdEC
c7stdzIyD8Z0m8iwU8b+Ncy+cZGysMYJVVwh+6mcCL/XNFmDzEM3VHb/ugs2QP2irjMLctyqrFm4
kbXs8LSCQ4DrkjiVh0ZJ/R22N7KhwgTavxt8HjaJnlB1vZ2SrqKy5HYydDr1mfKvWwcbG79JiwML
pem6ZN8sdBeKg4zJg0V2D1U8McYdnH2JZ8fGxkb+V+w8MPQg6sk7yJgHnXX776875+OSWyBBxPJP
RffeoWSECu/FSnDw3VrFVefbWFNlwG9gVPKFbY7WgfnpgRWIjyNRa/5p9KG3m0G4P5IybpA5y+Ar
i6Y89OUnO5+ro2zoUYWCAQa8KA0wIES58xDE1oNsdX7eP+K29GeCXAQeW0p5S17XPOXY8OpYFcOg
7GT+7JQnS10vvA4ByFydx2FgQwYNE54V5qFLBaMYMflkHisEONzqUs43xcemN3kZYKLympKbdTDS
4lEWFuQBefr7oK/LW9nyJ2dcpYZjrwKYT4/Uv+zz+EKb4AczMW/NeDSW8ixDKOVTNdX7QeSIZBxd
PnPr4XH0qXVx3foYNwBOrqc4qmG0qYH/mxnM+Li6sFS8a0zVUOHk2xoK4perC/xs8HYalf52mDRU
8ga/C9ZohQeHWtPvvbDTbrTCi2BriljfoOvT9p/m1q6uK8NTNrZTQobqRYlGTAjUYYQFpvl8HsE6
GtQ+boQ353dZ12hMR1rvXb47U9BN0LuDBhv2WBTHjMmEocEHdNsB3byXHSrp9N+4gksP5vMe5/Qx
WCqLLfEfCu8X6unOOGLc5Krd7ZzVlo4Sv5ed0rYqXjUwH8vy6vQ7Ov+uUti05mjAexE/yXNcXlGm
KRQS0RGW2bKLMM46VdD/o6jjJURKxaJHKKqz+6UQwqr/4mE02PdpeR/Ft0ib98rjjLIW7DZynwhY
pL03vToq4u6V56vrv8JN2k90q/8UDrT2V1g1uujVRGP7bXQTt87SijAcZIMsn5fM8aInnRclar2r
KQQghQ+oucwTLTwqQfXrbBKxAT+VYx5AVZ7E2XlcXoDu+/c3lGZelAgcftCqSZKWKgFrKMO9+CLB
ZcSWV7bKt6SBDE+FA2Jq7WIOWUA2l6vY82rX7b3x1n2VgSgvGSpXvVNmVOiSzL/Gy5i8co6wYuq/
s9YRdxXr6NO9Pt7/9Eej2PnTYdJJxqx5yMShd44h7h33p12NSDCQqD9HAjdLUALaYxkGyZkFC0wO
69EDSbZszMJcB75nPeazHQsHvGohe0chJy0uMH1WKjJEXZYLEKoEb5Kv5e5L8ZJuyaxe3Mgm6jjd
Uk+14kYVJfcQePipV9bnz72yPi97Mfr827VYxORPePlmm7kc//QnHXwpdlungxL0P6APYEYnQrIT
H09Bj63/hMaR32OpOC9HTzf4l2RF3l2Dhl/2Ir+Ec3FyNemTdVdNardzGqtcWY0fvEJsv6r90Hhh
p78MgqpY+2MXoplWh499ZYSPWjKuvKBV7mRoBPlHuqsMlwgjsQrHcm/ltV1+HSpw+i1eakicee6d
I87wYEHrzZ7TzbkDsyHzgLcrWjoMO8flTbo27991UFGcF4aqsB2KfHPe9XVFDSRhvwkh8l5V7O8t
08TL1ONx4mAFs7bLckIMpbjDJGiAJBL+ZqmmWSL7dX6hiakavKqN4isAPUM4UHycqt0KM72psYtv
zTS4ePP59abNutt4nBII8kKYPCjq8SDPCjRqN3bd3JIibCwQ/QwWzWxAEh49r2Oqps4BK+zspvS8
cNsqQ3ZwkBaDbJeNjyyUUE2Kouyrk41YC5QN+wV4pE6f6D+cCRX8XLVuIQ6XB+rCqJ+qSASYZFwB
LqoSBzXl97mDA5szrzto9Yuw15Popw5YBhh2mF3NYiV1Pthh1Ozx+aWw8tbRo7emaiPAQ93TVh67
lfaI1vkGos1Npo/GsxGHBdRD00KPSjGeW5yzfN2DeplOmAe0/o7nJflcOneOMyd7/leSvTyTB1Sa
J3C9fbsrmlS7kbHa6wEd6IG6PmViwTJ8SsvGX59ztzLde276IvErU7lvY2VIjkANDIX7vt00ZTDt
zgfJksJOEL972MOGESD3cO49tZ2QlQdKsxsrHsy72YZBCOP/YIiWDLW8onZqOx5kix/kr3iP2NL1
FKtwt95icgiwgFetm5r1QNmw/hYbao5u0QjRC0GeRVpOwZfMyI0rymHTrpiy/Fmr41O88P1iM4Vx
vKLYE34xCuhmGUDSOxMe7YNmtk+2iFvk3K8Tb/TBjEK9LfQJnbOFX43atEPX137MjSJ6aotrWQNB
Pk02ZBHCxB5W9MhGKoYF/bthCKriIxiu/n1qYU30t0eKJS8JR+xLmGZsWzxy74SjR2PI0UeZjW+o
3zUbx1TdvTwoLsKm1USC9xwzwxbKmk5t9TQmT1N1z5NnvV0lx1405XhLneCdw+u4dqr2MVTmaRv3
HrU2cZgs9co0mbbOITtq1MVUIe9a6YV5GoZienJtqw3SUSJGLlxbWhXauaqHank5NuiyjpX3qbIh
QdlGCUhINMvZxGuidUOh8OR9iqcciElRgjEXzQ6jtDs8LQ+ylUAd+RRYpwtlJLOhosSxcx940fdY
zfJdZlPH7ExcXiSqYhL76YuYKmLJx3HnmGIBhjrBNy6u6wx32lkDwMtZCb50SZZ8bvDGW2l6yE5h
wm/BntUeYmpC4nQONngP2D8+Dk0cNhWmGGpVfb+MkNdcIyrmUMzvw1tXHCq4p+hqhFdhlIa3SJJm
6kL2yvbgjrfkLsyNUuspYuBijIc31S1CPC2g/ilfvbuuUnRnncISRzomTO+MuX2dHU/9HNvM6WZG
vUU263Iw104S5ivZxIA3Whnu4K9Pg1MfAmna12itc22gVC+OFXZ3dlBrn8MEs2vD+tnh47gAYWs9
TljiHUpbe5GbExkC7rEjXRPdOWgm7APofaZM3Mv8gpYJa12N1Oh5sX7OMshevSINepF+UHy12Ixa
5CKx4PP2absp3lYRlL8RvHqsu6C4wPMa4hBkZQMGhbO5wIugQeb+HJJncpgcIZvyoLZOs/Ph76wB
ckXIPnTuGrVlAyPPKHqxAfQilTTNh2QI/M/edBc6ffSi+hYkdj/Pr2RT9/D8cWw1Qx+R3qLN8WHQ
/CNc/S9+Y39NtMlBv9oft15YZE9tmO5qsQSW8UjEdVP9x7gD02kbKcaMZzQIm9H2kpVsSpiNBNjI
jjMS5xzrZjR+ZgzDGtU4+Cp6FEx+KjgqmueD99b0VStbWDgvrmUvUHwwf/K0rnTUMaKND2v2ECOt
s0INJl8Zs+EeRrJKi2AYqi/kwearCG7ZrifR/lR2Pg97VH0xEwyAYj1trzGNLr9UunmImNkfXQQf
TpfPYtjF5VmnLGWcHTBmTVG8jyoXi8c3RJ1RIC4aZ46xlTFWAhqu1BrfA5i7KXfQVJ3Z/LtdkNw5
3VM04poO24RlQgh+BYi1Uq8ke0nG2MRSFHeePBSg3w/LrZdkYJm8CEvFezCn40yuukAfKEcKTzei
a8vowkfVg11GZyXgdD5CQP8+Q2iWSIC9X3QBkMe8CZy6xnbaYgvycYZwMiWv+rwvX0uqV1cZ66+d
2kd5vYDnz/F0bvuWteudUr3SQ9tETUt0nQbIrtOhtsp1PETpAjxNtYbQnJ7qKqVoYp2bruT6HE/i
Egx3k8LIA12LQ8yv3rjPigePR1VC4sI37FzXdE+100Wbc/yMrhv+6pTjJczuPMxTh6d4bo4FWpxz
nkRPSTyunD6bX3Qt5ZmKMoWMbT29eANyCx4lC/jjw2mYMjv9IRsVfGjFGojVBaoMFrShc2H7vBK6
KJKfB18spy6a5zszT0Wnwvj5pvrY71tI4nAn21sJdcmi4UFTkuHZrK0KCiCUZBQLvL0STOEKIk/2
0hj1bdRQr+pkvSMPWrTlmUsXGhSzOxMHiMdBV7fM2hM0fSu7aSAAop9JUw6DOT/sSzSoMPgUCtXU
1k9MPPlbhj/z1KN7vD39mA27HG+MjA2R/LnLg+TuhRiYdEOhbs/x81h5z9NDo1jF6X5xgaFvM4c1
ApNpcqSwgsBPA6u79Kz4KA96Fr3OmTntZAt5O/feT15kQ14TOj6WiC26MefYxX3GPFF/s8SyBBD9
4gHCQ4ktPLhVCCp/27UkY4KyeFiUr22oZ1vSzOFBJp7GZsquEjYfiKZaeYP7Ftmof+qWHW1pfWka
/Ltl/rD17jo76I+ykQAWWCKRHa5lUxk77aD64/GUu0wS9WdVOMG+r1109TQLd6NxtIZl7HUoQFdl
sRxQJb2p4u45YuuD0UEIJpRi7p1lIppLOtx4dnMz3sqYLfaW8aQA70AtTbbmyewEfBu47NCXvAEL
WCgLrNPNBzecsccg4UkRO79WycytZBLUx14cVQuAMkUwPMoRtZlSj8xTBNjFBRXsxe0gsgKyqWEg
tKgwNCaRN+f70hyXLaulWxv15du5akmba7DzV0GntFch3gfwt0VXo6ivXuki1O+h2xcEARVqxNeX
wThqx9Bp+uVMJuAYJFO/HMVZLGKF7yLrIZftDlJ5zJER6Kw0vLdCnSqgODSiXCrjbPruZWuO1BXQ
KG/n2olzPyv9F/nqaApo2z1mM2utHoIdyAl7E+b+Q5uOzUGioFE9TDahV/vgX3ily4OS+Q9J4jTY
FhA6j5AoannV2z3kiChAVtzgiV+c34vyZadrTXho/R8XYdl0ej08kNeQjfMrU74fZZ/f/Ti/LOVZ
ZZIxdWv7VkxWpRsne1iy4ZZ9I/jKGIaQqmGREUCAJTkURnyo8Na70ETroq2Kr1XW3nup6f9pt9/6
fELgV9HKFUqS+o+m1V5z28u/BIkdXOXU77alzoZaVwznMOmxc4id1jkgI1TgopU8uAmK78tQxGRH
7j7aIWvAHlVHiEhjgOIxThTrcx5nRPSk8PoDv4IHNwjN728naRCfIhhynLtazblTwj7Z2WrqHhTQ
HvNiqMlDdZZSsxUh6GmQApZV65fX+eBED1FsoRegjmj3dq2KpLJpBUtFTbxruTjg7VOjOn+XKi5Z
TCjo5/efw6dxzXovg8ks1gt9c2xDPA0cDeT+gPP6J8a/aJgJf+si1LJ7jdqlZXrN1lFLY1XVlESd
rIE6yoii06JlW9fJIes659ZGlgtiraNvFJfcpi6stIQC1K4WB9k8H+pKXQ+4x2/OoQ6+2NqY6mj+
rNVNt6Z+s6KmEt7qFNfvR8BR9yg622ypZmfdOyZ6OzCl++tQuNbKblMMjMYwZucRUJev4rUbpYIT
ZnjrOK1naKd5vgdqpF13Ws2PxzTNq8bynefKsb6Ps5X/LBODHDbI8MUcTDdKVY/fErxN8C1p/OVE
BhWB6qJ+RGdj4em6/ZA2bvVYxF20UrskuZadRtQ6d76C3JLolCHUJYQ1Q1luZFNR02FnBagvZ0OC
Qvg8pE9pbKSHuSpzoahvNNeoumSrKKNCGKZU+1TTpiQoT2VQHhLRfTpTdSShypxa4nmMbPK6tdeu
OSrbxA91LM7NOtpiP/UyFqN3ByHXu4NXTlZPRw0VAadpJTuGpBhv/DpQFuxeHAQXIl4r7ji9IM3M
TsZ5Lnvd3wVjiSkCKZ4qM2MMVISZdmfp8VEeAuUJ3yL/XiFDeWytfNxpU/167keKB1XnctSXMqar
zVe3QMciQft3GvF7iSj8BeXX1srspYdBzj4aVEf4fw1oTgHZ/4cRZaAi5FqaLwbbs2NAWQuNTP1J
tmKMKs4t0cdKAwSFGFloyurcEn2TbSc/4UpCIyq6+L4Dhn163qqUDPFIgeu0XJdclrxBbgD3HB7S
7HZqNeWz5TZXdT33n3yl6Y+qlm9S5Fk+m7k14nWGN98gRsXl4KxRpStXsjeNQ0SVm1JosoCIkbfW
izRFG7N7tznoh75Y1z7y9/KJjwMDvcIAgb4mcdFhnfVjhzB2yjeDxFVvg1zQBrc5ygPl/9uxLKxV
6zd3lsRC1g0F3zBqyfSKVeYpmE5Wse51kAFYlzGF2YjkRgjZ3JdGn8OuUIa7OASpR+QcPg8NNSs7
daSZNoqhqqN4676EbncTFaq+ovSJsK5tp+gqXY9a4f90Mjcindy2T1aKxdCgdfOe+pKG2BEinEIl
Qlme8KEpooT23D+pgVNv+8B9F6e0FB+KufiWBRka3shHqqnhfZKZFqRArijKlUfZin3nBYcX/5SX
0UmCXvVdVWxlZx+03pKqcLqWzciw23UcOTpyRdwN29hp6+iKgw6/31z3WoH+O/r+y9mvrb1qkoav
HQ0Int+G33j2HnotCZ5Mgwms1DPjWo2K6oAzODqZbb5uaiX64aQGGqdJ2iHkHGBlFE4T+s52f0wB
OC7kkBhlK2DP6ms6KHwjfQgeWs/635Q2BdP5cjHpqA5lMjSRbcu4tNM1oAoEaN+mr1GULOy+6u41
FO2PSasnWC0gzwr0tT3KWOk0WOpWKeZPYojsmJFqubhqVLSbCcs35dHCkShHq2P0smSB1v7bCVCh
7MFQAx1nJQWEi2O0zU4ekMiprgtL/TojzrfLA2cssZbQm50qDnKIbJoIPfzqOV/87hp5n3Gqv/xm
9yqxSsUbzhMUn8M8BKEUag1Um799Xk2NfvKQGcMXvc9x7gpQrzHEekITB3mGUj7TeqS2xzpy4o2M
oc3koKBo0UEdoFk7CuZIMogjj3vI0GTZJ73DFqgI2Iza2t3FWa+n+ik2vp39z8cNuvAuCua1LGoB
oHTBkZJYk9ti2QzMOEG+lJKXbKKfjMTkW1P2ngefr20RXUGb48PgczNo0EMJU8W/UkfN2btFUdy5
U3KDn1P4KA/k642rzDOMNQnY8DGdvRwXR0MoAVbf6gSzKmgv7QPUP/2mTNhEhq6ZsC8wDHy+UA7E
Habh2/5hJx3+RukYb9FpboRObrlwxzR/CfB5XinhqK1lMx+dT0rh5A+5DsYCwPet4RnZS5QWzU2I
Vv3q1IzneWEP/oTNYj99NvKfMearL9Dl851huuKXza0hr/0f0s5ruW0la9tXhCrkcMqcJFHZ8gnK
ckDOoQFc/f+g6W1qNN/eM1P/gVHoBFA00ehe6w3RqnDVBmNOWkdkzb0wr+EgqAPbCT6BvJiaRcFG
foJLEavxwu2RSffy6qHBaxnPZmttWTG+5OBEVzX2UMcsLf1zFM+0i6SK3nk43tDgMB4NhBr3dqSF
m8aK66+u8660Tvj+aaDfaa///PvXZY7/4+/fwJAYyLitW7qqIy/7KXozGcyaimdnL/bAWuQFURRz
g5OrPW6CdNX1nX9UZqWPsK/uwyAwt7Ik68msOXDn51ZZhqBJ5B1U404IM9uPdsweLzSLbOnonbZw
/KnZGz3+u1Vll+cCUbgA9fMHWYV/WL/plbxdyaJsMHXv0a478K/zIAe+J/6Z07MsycPgayV8YaIq
PSySdaxDhXWmxtniuzStUdwzXllkhstaxarTInONHgopbDcbnwGGBvsqxskx7HurndF9EwoIjruS
D/HlkZePctQWW9Osj0Gn6guL19I29jDtMEl6XQ5lYmJxl1rph4Zw7iJHoJ6UbWXnvLTfNQNDqBK9
KTTXUcA7qh4eqO2fs1q2yDK4C9dduq7zfSg9OERzR2VQb1vVPn+KA8jitS4aFxOgzJOsKXgdfQgZ
tHpQkWXzzUXo5iG2Kq7yEsT+V5O5/06WuvYOI173OdP97F51wjvSTsoLhhPDETxGtKytTnmB9xpt
bUKtjYDw8ACnM39grsbalP+QMFGtRyXmgM1nsfDKuDrKOmT3tkWbjVs/Lvuj4iOaohRjf/RSHUea
a1meXfu4c29ZZNt3GxJk1ntt2F02cSHBi0Pol88y5y6z7PLMDDtUJAoP8tJYstkLCCVf+1kFpOJG
iSeWB5p5p0WWtUTdVl8bc1EeVDTY7nKzvJ9JIoextnASa/vEv6l7f/GpW1zhBXEhXGMfbB6Tpg7v
5AHd0eTWHc+yQDSQsDOR5Zei06c9ysGZuZAtTjQnn0zkp2XR48d0dOFPMOPED0PjLNJCpGdZKm0E
rwPikLIkD1lKimtqgW9c68wyZC1fuksUrNEtrMcfWPcYzwgsurJURrHxjGbihxI5t0upyXT9GTun
D209PNsVodcMTXJ7OqBTrB7kWYuo9+VM1kHtR0dWID0edWl1cCy3RIoOe9+17XR5irT+fK6ZUN+z
GJESh5z33sXgfj9kqPzqLnyOShn9205k01oh1flQZGW0MvOwfc4tFK58Qd5i6KOfiMfG361c4+c8
tJDKsOQ1+4hNR1PXGL0EWQBjsDtlleK+22Hzy7db9wvC3t7CLLXsuYDLsPLxrvgP0bx/E4NwDeA3
bB6ZVJlMaf6ExUlsP8xF1TjPYYuqiHzXihJ53BSV+IMMXw8K4gelqqYH+eqVrVnU/G5VtfR363Ws
bNWtYd/pRXn/f42Xl5MDQpRdEIqu9fGYV7j15i2yeZ9IZnYHi4vNcK8vLkEsN/bECdUZTEaiTjyX
tV8vA88Wzyab9g7stoKQnTkrQU1uNB0Gp5gzshSJFOKKEhgjkyRFG+tt0tltdTO1WvFqWSiGjVW6
7SxsAmaH3R100mpr9br93E3Wg9wIji0CMy74/cdYWNauCVSMAtvYeVZ64yGCfYuUTGjujAG/+KbI
3/DxUFcRy9wb08j1Y+gByfIKu3/JGvtFRrn/dM2a/HdXBx28S1fXG14LUSorSPjOjekibYFcOnTc
uOiOLeg/wjdj4N7opGBvjFa473o2Pdg8lO+qUf10wsF+M8oML4HMn14hQsOyt+3+GfF1kzWP3j2m
cT6uqo4ghaq0yOtUoXmX5wqSXk4d3vp1qW6HzmxPtjCdna4M3sFznexgKMWwd4RQjy6a3LvRhl/u
RUWEyypaofil4UnijtNZB+VOClB0D3lcpPj+ue1TU2M+hg6peGHiMhYdjhpfIgeLjaYUyldnmr7w
l9TfWQDcOAjg/rREtjG7IjwEJG12leDP6ZHeuRsLrDjzsnofYkN70wJTXTWBVh0wVhtetVQsZH02
tM62Bgi1GQJHfQsDaxembvgkujusGJL95I3xrkR9A/JtEy1JaiXfzapbhFXS/RwrlFg7uyufIz8N
NtguGMe2yoMbN7DAH6pV8JoI+0V4U/cT1yQUQVE+s4tY343saZaFkXQPGQKhG6NT+yOipgkTYoAL
MJ4yj02GpUQaGtm7VU0brazbY1JE6dKZPdRI/DuXgyzaZONYg1jhSjZojibwjZ37qFnMqex0OfXm
4Qbua8cEZ64/l5FnbtQihqsW6V5XvGY1CPhavhrph87GTy0A4vYEOg4rN8XMfxrhm5jC6Xs+WzEO
da7e69WU75TYdHemEuhnJXR59Cqnwk+2Xsoxuev+6nS1eC4zM9l0/PSOloHYh6Ll6BBrIQ6rfq3y
WoyzA7PhYyRXH/PBmFcpsh5zz0dggr+rrvVkJR9lSfg6HJ80ai7X+Ns6eRF5h6HH7dMAJmBHrrWC
0RM8dYgF3raZe9aVOHySVbbV4nSgjXcI+oZPrldncPJxzZSNseVmoIRJBsiip4/E4+yt6ahxs2xw
54SGfWukU3tn4zX12CL/GKQJYSytT3cYws90OKJacO2wN9C95q5C2fERseoP3boRWF7mvRqJM+5K
wnSZJwClS539wQKSLA+ymCUj/3+Wla8IHxln1AaDM9q4qD0Qr5RVirC+GqrX/q6bbB50YADVWray
yiiP/2GBrn+Cn6OrhTYYCiy2xcOpaeonAE5l5NlUxLn+TP6TZMyGubY8iMnd2sTd7qv5RT55Hk4m
7e/S3HYtzW2yZzu/1od/6fnv42TPZr7mnzv8GRclSr0VdT4t/N4nneJ3gvSKd1KbHii8a4+3skYe
RsBSWyXGBfpTQ2On7AJkoNh1M3Xl1fkhTCyIOXOajgcc8fTa38mSPJhNZG2ZKHAjskIMaPvW7ZY4
VSILnGs4kDsutPLOu3PGyD9ERnwf5bGHURBV8kyJSNd0waTwxvirgehWvcmxbLiNPVTVskk/I/YP
cCSrSvSusXSCjGoBy49R9VRchCAz/b0mzvsUae7PqdXD51rrsZ/Mfe2g+Yl1ayI+D7w0aPZlIbw1
0SgIwa314JRZ+ZiU+TbJ7OLVzkV8sjpig7I4gFdk1rLaTT3k5es4ofqmaAe7KLtbJc2zFTEpHTpJ
YfOYC6u4Der1pDUwARpF2bOUaNd9hq7Cdpymb5ZeYLee9C1WZZH73JX6g0Gy9XvWzx6JBQwnoEH2
LjXIpP8fPYhuFqvW1/QtvDRtM5UtSQ09y27YA2NCVKrZC++yH/Ce/J+6/ta1XXNOEaswdyCwUbU1
S1yMnNQ6i7TQDjGRkjUcIuuLWiobzF2z75qS/u7Bp1cPM4dy7dikr3Cna5ZhhkOOxIcSUkfiuWav
rJeAXKASRIorjheInB+iQx+Nw2lQgwprELIordIgMdDEWMCOQv8VaOYtYebkvUYuYtHDcHjFhyFf
sihNnsY+0lY+f8w5xehqk4MzvrHCbNwNLVCWMerDoz9YBW5OhXtDuBF/IuRK7/kfQ+fHIKE8BpmN
AjOm2DcG/ozg97CMC1Rl/JIMvAPKwSNm7tc3A3Qa3CupN/1mWhnhQLd54hqq4UM3NcGgqJ1nMGXM
uVpr/e6WJKiGJN4vXu3Jq8lXiC5P/RagoLNObTc8tXFV36YallQBfNN3DTErDKC/R6paLKc28UBG
efqhafFPLm29ek2K7DazE/t7lqY/c0XUT05Vlf9p6SvVCj/EEpiqPESGdY1wmmqZsDf/FQnSDonm
pF0xPoPW8R5q88U1OiZeFJjwE/CAl6dJ9YYHDmaRStvd9aIy7gddQ62J+mRK1v0oViG0oqVRDsle
bkRkMWqsj0XZahftsYrKe29y05OvRWIT1kP5kNZ4UyPnrr8Z2XQfSVyu5+5Ly6l+NXaJm13qviqo
BuCRqmV7kj+/2rZRj9jNkbzpyvFr6OQPDSJ0j/Vcj/16vgpMY/zanyqcle7wSP+98y+SSUWlFdVV
ud+XcQESXMNNpJfW3k4ds91aBaZ1lWXEWyfFkxMoZEGu0s3r38F0B5M9SDD9yYnzgAWSOoiTLPtB
IU7BYHVkJQYEDf+1QXaxS5shsmPr1cM6c4fn1rTPEkkosYcIp6SnuUoBYX4fltgaF5OLg4Gqqzeo
DmPlrc6bIVUtUZWKhh9thBiCHli/HLd6iH1X+YJGjbXEekI7Tw6W1QKRJNKXfw2PfDBjcjjf3GW4
bQXmrzrqHyZjDO460xc7JxryuwYM+qII7PxLXeP/DSkn2ypYfnwJHfutQ+bxHFVT9OihxCCrRy93
d+jxoBo3D8pHdn+mXvsnM1Tb16jYmYafffGK0j6SJa6Xsjgo4yN0sjtJo8lrH9cPq3oK8Hc6Cs3o
V7I+yNGm1prqyWjHVe5N2kJNy43ZtizBWcmfAI9/PFzrVKcVa7PAAkp2uTbIIkhRsYaC56xy0Yyr
Qc/Se6/KvTXLDZUXZdRvozirTkE1FvuEZeEhA7lwNHhAd0bcdchOZdpGDXqA9/GUrccsHh7S1POX
pZs3z0lb+ItB07ovaogdXobJ6Tfdn3PAZfGzLpvNiANziAbn1rXAomJy5mMPH0QoexckYXyn/d4F
0aPRT3n8qwdMsZcZs6EhL+B3yb06Z9MKNzr4zG/3so2MzqXNmHVW/rTJLNy/j/OSOlz1IsdObyaF
eWZkAyqF8S8RmFC9jUNRhnANZ9mNFlPEDR4RJVBXfpHdo4fXL8v4ADvtYI8EdPRGLERjohiS29RL
jYOKWtomi3Xn0a3JYkeoff2MEWZ3UeWptUpdTHquPLga2u4ti4HDEKDAF1SsN5HdH9+KCtV8L21v
GjUxtg6RvAWBzwCnTPyrTeOXUrZvBcnlV6dLylWF9cmd4ZTjbjL0cm/4HS7MShoeEd+KNmnYaEej
1qIbta3SNaCv5NUQ6QvSMt1PUC6bLjHDb2OCFFRpj+EZvhszTZWHeJT0xr0TJiHbYt16d8RXlsyz
LUNuiJtI0hTsoRTHOT8pZr6CbAAR9PvM1HCvbC2EydXRss+9aN/q0hu+9O44bpzcJNY4A7FaeEdq
p3hPYyqqEyQY3JxbM/rSFTFwNX4eO1n0pvqmawLxUONxey+K5FGfe3mFke6ydkTnbC4SvCPyqYTf
c0t0t+QTZkNqmCtXkNQUjQ6Z5ohY/h+w1dj1K1xDxZ2scnIn2tVpuCVXYBzTZIBwETje1iwbZgYV
B69G67qnxEajX6178RVF6/uYX0ewwBw7SRIkwfO4PI5GH7y3k4ZWTBCZz+p0e1kYKMl3JuoXvzWN
17LVpl2X5eFaFj2v79Co5km7tPJniTywb/95nW5/omC50E4MAsQ6CH7NU/9NsAAXPxj/dqU8CQ/D
8Nw3jOVYTf2dKrLk0Ija38D+LZ78gmWJqWfOjxJcYNDyEF/7jhZKHrD+WBbQPSrzp7LC06jEPuPa
PVMROZSXTuFrHy5950tbM5uk8Vt9edEdwH8DSH2aHlsivj/rVjsMXZF8bZveXEZtnJ/NpNZ3BfuO
XVBo8TmABL20lSL4miEwELAol4N64SREQcFpTOAm9HkmKK0senKCeKHP2fkQDcWnRJD8nWcQ2fan
hK/L57Z5HCgX5z+ocgCZ+9fM5/w/YBpIcqi2wT8Q6P+6+iB845vACZ0ng9TuKsHkpHxNcRsEYpbg
d0S60VUFVGN5WnekI9v5cGnJzRHDC1lOGzKR0zj7U1sgSe3pRuJcJBxGnn3CxHwqCmGNCBK1trmD
A4vcXNdjGUA+7dHBT26Tu3131JTKObWJjT0Wak3PqF8FSBbzhWflCW0R64cchGEeg5y4wxSbPb8c
1CQBj2XoGs9Oiruzld7pehn+6IRYu3rDU4Lz3NIeAcNABfvmtPb0xdNarCZhfjyoYwJ5MYnsmzbG
LwaymrpP1CS8sYALbMxJKAcvNF9CrETWKSCbEyE67wg+NN4o2SSecqjOvCvF+NMH3tya/EDA44H3
6ONnkXjWOvLq34MIhEeXQWxbqz+DRokUqFF/rPFJvwyK5zvN26bLnXxdEU+qb5MiAQC0xYwqW+cA
O6OXqQ2+wQnTTnh3xwc84DwWu0QZG5+1bDMMwc6cY5CVga2xVY3eJQaJYiHu39H0XKbWSqjgNxVF
s7+U/a9mxrm3XTtsauIpO1xmnLm6MuICX4/kS+ZkPoqbUM+bRn9FGde/lVXyIItehsuxUcWnT/Vm
o+vLLhP1Oh8fks4Yj1LehwwI3PhZCOh6kHVJ0Je7JD8xQ7k9+zb1MU9mwHHqWydtztY6Nnha3c3t
kz4jnmXr2KnWqfYeg3po9rjbGq/J5G1I0tmP6uCE93UoHtOZBFaYjbfTMizwlEk31kqHxFxR1vlO
EH9fyadWc0ekwEe3uxRla2aXe18bt1bZ/rJm6t4AUH9DGMemiqISazcV+M8Hv/hhjI5yarzRuZEL
3FDbRI5a4ZU0r3l118bF0uz1fkVwmuVMgmCoUGMEOZsQdDWMZ3aZwQr1jRC3tzB7tKb4Y/3Erm/I
rexx7m91mfdm6qd0BOGftRAyky5cm/ITRVm5Z+nvroTRqzt7svgPyEJcPNrWvWmTsHhW2mAt95lj
3pX7jPjwUiR69zgOYbktXQOD5TlR6Ce4oGaJ6Z0SvrLXPD6XqjbOQlRPFxAMWC9jNRmKumFt7Bwy
v1Nu3L5lexm31RerxZVmjnX2MeYgWW69iWSIAYp70V3lR/7eU5pmGwWe+ZDmKc5LYFV+tPrGTJpf
OVyHt7x4IBg8e4P+daIon2s+NuGzluMx/6FPXrXOmwq5T6YcwL7MOSKHcOv8c8obUkZ6pAUb2dpD
k6yK8d11FvnIXt3nv3MJlaC9TSMnOXVWEcELb5y3LqvXuFhp37OiU/HSxSsrZZEEENB2N2kkvOcM
orzsUWcRG9YofW7LtNoipxXttbSrHro5+CZ7QEvfllY/3pTMaat2ls+p54NQIdOoYaatXC0c2dfb
MZWObeB07sTP2RDdYt1SneXLp6DEgPIsf8Zz27XUYjZ1Lf0Z5/v8EP/57e+pzr+//2e4DZkf7Du0
f5fXMyy8JwOcip8m71Armuj2UQYmyfPMftUXsX2UxAh5FnQ+GyATjtMqbnxI5G3vb7ocJTnIKZC2
iU0cK3NwyZ6rT4mTeGubqWo7mm28sX0MlSSYWIKM41myqcVZNq8grEXo5B1tZtYXhM1ecjfRMe2k
pAbDwsjjpyQiaqPZuX9g3q5XQe5Yb9BzfzgA5e5LD8M3nAFwvYVhdjtih0QMYrhH+qCB/Nf9sBA/
f8Ogb8Yu9ONrDGF+GdXpORkDcVvEUJYj1y1ua8/xd7Emmn3N7jRjD4lyV9U/Dro6ndKo+6rNBplj
lesYWPX4KXpkFUredT9wLFkYfHe7RIuVHS4v72ONtGhmZiXfB8IDQsNnTuNpz/XSeTWx495CB863
SA5096Fd3qRAed/SzFjJvJLaIrM1iiI8O3F1L5Qw3g+4Fxz9HC6KPPD6BKFYYAyKQCevUHhV/S+h
874lQxNV3hfsRtFuNtT66Dpje0dKjFcpNpFrwxqqTS3dxJidkKOr3I0rQBQsEONACLBLnAfXV+8M
YHDfNAAzi6KE+O87ZcmGZ9wUqvsaWnn/7rpRsahE3azjqYu3dq1qS2YA8erZdrSozbD/HsCdroNK
hIvOeOpz0/tl9co9m+JdS3Yec3MYC2OiL9tWw+g2C91tYrbesRiaYWe7ysGfinyt4U87YUi/UEFX
v055N2x6cHGbwu/YgeftnV6C32sAHb53iTi7JFt/knIiZuN4y8AP3Q3qV+0hBRYj2X50+IsWmI9T
D20hPQ1BGN/LQ1Wp2lFJgPDNVYmi4Deduda6tArtRjgj/ANRfhnc8ox3U/kEKvdJq730Dk0w9blQ
tJci0JxbPS6bm9GqzxABgPRnccwW7meM09NJjYIHD173PnCweoaIXZgn/Ao7bz2FdvYmbKLGZafW
G1lURvvOLdke2novbju7HfD7zfM3U4mjVa124VH3uhtgmi74Z4QpJYMm9DirkCBL8InbZqP4XS8b
E4KYhGvmLrLshc1XjEDzVe+Pz2RG8rsqjZ9ZnTS34xDzJE1COwjR9C+qy0wNNDzbEiT5wXtX3Gdu
b9wMA6bSqRnig22jMs/ZvWxUR1/c94PjHMopeSfHSA8BnX7vRUhdXsoRIusoAuKE4w95vy6JLL+w
jOnWQO95rc1F27C9pepp3T5H8n8TedgJixYrOFJxBk6A8tQxO7ZJrLjcpZhrk4AXlKsrSxxySxF6
h7wZz9UYW3h4tVt2n2vTM34UAncRNW7fBUZr56nNyqVeuPWmjt6mGqBvzE5n7OLmlzAfheuI5yYJ
PfzkJrjDVQqtIukgkcRM6ajC+jsVT7lFyeN8zpSuPOfzmWNq54xJ/yirZGNfNNlWiFlnZe4BuCm7
VbT6HQnKY9E41lOdqP1eNHa9lEUnCiYib8m3WMntJ+TqxUPWFct0LpUFjM0o6LGKVQflNM0H0GS/
z9LE6Ld9aH+7Vl27Xft6MIpJbXD3PyMduzmC4v1V+aV7GDAm2bud70EJHbJdZGrBDd5GzTasjeSW
VOK4MUqjupvc2ll7GToQQgRnjzfzrsiK7IjEfXsIefx3KKu4JwPx7Y0+qtMd7q3F2gf88dBNCW4G
plCfyvS+ri1QB+6U3WOVEO96s8a8PfDauzHqIuJeaf2m41msVjzpCeZbnZY3X+O6M5Yg9bKzQdp1
B5BK3fVllyyrQoduRxR1r9lcTVjK/MoQ1dJ1DO2bzcZCV2v7p1tmjxpriGVDVPAsDGWNEkX5y4RU
FjIXvgU9n1CESXG28qjb1WN76/IobRPdFdvBAiujOi6xBTvUX1WredftLP6V2zegNBFY4GE+2+Se
35zQKJdVrzUPaIN0mypti5OLv6MXkxP0A6U5wzDqlnlDJqDCeC0s6vSnGrLN8nLWJLZr5hvohcVx
mgzrRgdHsgo9oX0xxXhDDMQlUelpTNmbRrUrTO6taS1ctToQpnQe8kb8hFvBREnWnh1xY99nTRcf
jShAHDbrx9vMm7cvlvUeYxsILaMdd5gwdls7YImEAtd9B0r3uwdMbqHl2fgwZrjcpGmtbuq8714J
T5AgoUc0L5zdqsjuddEU4ACaneoE6d6ZPHuvTXFx4v8y2Y5qa995ZuWtIjGrrw2xtxv1aDzlJXD8
IfL8J8s0mzPmyhj14ChkiIWBnT1G6m16E6EniX1p3a4luAuj4mJli6jaS+hXh1cGSBG3RaMN6FfT
uYsOmewnVe1zxDsLQqa451l1ny4Ns8erp9OC9eRq+RtEjJ9kXYZz5UHtKIzwRzTPuVbiYd6qlMtI
Jw47eqq976N+3A59kj8EuvCIV3bNdxtfHoTvtZ8KKYtKjZznSjWntaYlb+5Yl6siN7wzLrneGYK9
WGCrqO58W9GxYtYabTXVTrkO/do7y44eglBbNza9xbUOhUH4LRYTy3wV2S21BvvsXq59uVhqa9sA
VEMvptdRCcK1W5Q5wrkEAOEMsn7ujfTkxd5XfJa8m8hgfx02j5NhREt90tFA92C51/7BwfftpoSg
spywbAB6gs+Klzb6Pu/T8a6cD9EuH7N8w+Y42pXsFFam3emvKGh/M+ph+EV+bgKpzEKF3XatYIDU
tF6xFsS+mS7TYDooKRO1ia/zwDyyU0clXqWVrT3j3O3s/ETJ0RzNeV619AuYmXQ1uQ0LLrUcT5MP
eiQzLIx5bWNAPAYjTlcdnVNRdV2P7E6H6bCT7WTd9aA17l9dGlcnruYA/2I1gsBm07xiJ9sssMyN
Xnp8QlZ9ZhnnxAvZooKFAM+9jY0JigCEBPA96JoKvRKLKWpvRG2wBSRC9ZiRZ1pAyh72sk7L8JHt
JwzyYHCdYyNyfpKLwlgHm6jAfQgMVsmRrn5TFWVEcLeYDqYC02ThI8cfjXNoolIEC8Hki9JE6ZtQ
QwDrwIFm4LJLADw8gErv0fMz7GUyuPXaBkNvhREJySCLTmo55PtoynkeSlVZYd+tk9rz/IfREQ+B
HdzAjQ5CNN8UAixJh4N9XdwTT4OSjCsWPLYW2rjNqglKbf1sF2OMgWbIIi9t6+ekLNxbLzGf+P3Y
T9MImwc6+F8McSdFLeZKBavYxa2qngSwJNXKhhhF59u2/C4LdoiFaeGIZOU49XRO0FFaGFo7wEww
pvOlDrWPrZ66YC/mLrKB3QIaKQoaMNSUIk6WqpWzAJ5FAAfPqU5dl/4+S40yWaOCaqEJJZqWPCx9
LqfMRPyuUrXf4MKCzKeFgqqiQu3G1tXHBpQDPwNv38G0MtAWubFqmxdAFt+3lZLw+DMtsoJ17rVp
QByFb2Zv1ZZzL+tatzjoSTOhI+zqqBHB7OpSmyz8gLihmqOpUo23ZJ2MszqO1tLw8fgN+dTb0RnT
ncLWEiP3CTbaOIcQ7kCwrno00nhNg9z0Sh0uTmy+9ZD6bsL+x2gUJFq7sdx4LoHbMkqcQ+M3rMXm
My1BPudSKcvy0GLrXA3jpu8ifKVtlRRFCVtPKOmbn4TJV/xpZkUUpX1hvteWbewHj5VbR2szxgrT
VvlRRMk3Nlck4Lsa8H5n8WqZi/IgPB1UreURHYDXRpM+OBiyiZUiUv1sNA+R2UBsVG2kV3y+YCQR
EONXvTrd+zYW1fmkKdGynIgHmAkO99GkGPfyUIVQAlltdRstUH/X1W3XkbDRq/2Q1ualn9A0jLkJ
RSWF5W1KfGBXnaOZhzYi0uJhi/CkhXbzIBo8WdFVfzKdfu0lqnI/L9T9rtFeDRCrJwIE/qVolVm2
jEcRbzK9jGvk2zFVKnGU2SLBlJKLLb67flxgRiPEgWctYsdsDvcWShr43aXT1vJ895jUyksYF8mD
gCFpdnXzFIxj/VSARiqNVrstA6V+8gyBZym2B8ywFDH28rdaT2gGl/ZbqwBUBXXLv81j+4c2TfFr
kMX1PlJDMkJekLzasGXWpmiinWyFEYEUbWiWoFdoxbkI0eZEecTwT33g/QGMherB6eEthqhe22w0
j44yARjsLWNnGU26QkXEhjGVNAg2gR6DB24/Z4QSsERy1RVxfVpHVduWBa93JXEsQiwhcrTARNdy
rO71wbbUym59GdsBOuNtT5xv7swKr9kUE8h42Zr0xP7McaouRWBavLDGQd3IzrlIyW8OJuqc833V
IMnXdUdg7DJ2GPyVQ0J7Kzsbfauv6tD1L62p3XToW2TV7jI2EiTeelJC8k9IplBZkmFNtvi77SzH
6+963FQ2WTSVJzc5gj6JnpRm2WuqeFI0p3/K6uEFFpV3U5j5sKt6yJuKMYi7rkWvLOo9uENKZF/q
Wu1bNSGTeanqESu4NUk2+2qJbDM6jSZA8/DgCldgNcs18jpK0TzJo62bD/ib54IlXuSsgFunxwDf
vwdYb99zglPfyjLEYagwrLvMt+IdHsKHtp2yc2clz52aBK/wkfVDYmqYJXhD8Fonbbsh1j5uZCvg
gWZJjtA7yNbCrB+zpujPQeQaL923psqCnR4W6qoUVo1iiF2vGnir2yYmyYlNEjJIXonh1Dq2nL9O
0/nU1DI83T90+HBqZlq5SUbCB4H14EPCfLH580jIAuMdvODF4Nd276fFQZYUS5h3cTA+yFI85Sj6
5uK7LNX80dC3o4p0axW+TDXaQe5Ajk5eNW4nY+ODTFnFtmLcjb76+2Aqe0fBAPpazYK/PKR+8Cw7
XetTs9PW4Uim+FNDEcTqovJhC1w7yy7EI9jroGMm/tzO79kwWrWmPcOH30SiHd/cyfZXUwuoedRy
9UbVCXeBnV65aL3Af6/DZTSLg8hDNftsybPUsFwe75x3uIPZlqzT/pylReathx5CyacG2Vm2ik4J
PrRC9sHRyxYNUQlir5erNo27SJsJ4B4WnjYBlnHKD8iF/T7ELBUO6XyQZ9eGa79rw6d+/0WX6+Un
APHJQl7/Ok4Wr32ud/ovuny61HXs337Kv73b9RNcu3y6fBPMwLxPzZ/udL3M9cN8usy1y//2ffzt
Zf75TnKY/JRaP1abLowern+CrL8W//YWf9vl2vDpi/jfL3X9Mz5d6vqF/U93+/QJ/qex//y9/O2l
/vmTIu9Qszo0iiUqICztovkxlId/KH9oIhXFqDx1f4+6lDszKS5XuZQvAz4M+z/vICvlpT6O+vtP
dL3rtY9K3nlaX1s+Xun/9/5sZth6CzNmdX694+Wql/tc7/ux9v/3vpc7fvxL5N2xhD9bleg317te
P9Wnumvx8wf92yGy4cNHv15CtqTzf/mnOtnwX9T9F13+90uBqe9WI6ZxCzMem9tuCJ11DSJ+KYth
P0sGmHkDcodWMFrWUq1cf6W4TaFv0+b/0XZmzW0jTZf+RYjAvtxylURSq9ty+wbRbndj33f8+nmQ
1CvI6v6WiZi5QaAyswq0TAKozJPnVCUtUx5vlItbAscpABMHeOVMk3p9pxftaO7EHfR700y9C5hf
OujE1M9eeqo83gJLvdSP+mQ4O5Oi0pa+vy1lBqCXiwLoVR9UpEJFJZSePSg95dQa50TZrtqhuvM2
cTWt6qK+b8RQ4jbpH37UKLcm/MBb1KiTIzUp8lFqVjyDyrwxq7y9h2wpf1bIvpwtr30Un0RV/HIP
nl2PO9rC82cJ0xPUKUOSLXcSovsqr0g5r6asKgFpWYDhMmNtsy70v7y67vaPjqX7JFH/5creBPOS
7v8IcoMMXO4Olxkk1rSx4f64yJge9hBJHu/NvTrM9xDbVAgpRkKK4W2azJWDxHnvq1hVEh4Kk+Zd
raSjxahjqgByKgeyhJCUruMPQYnrXkBfTscPc0Ce/if8gxXlqdTdjoY6QNOHJAVqovZ9r0XOvZyl
SLH0fd5dPtl5IYp2vJ/yHfo0YWzDc58EsDX8Zw2JkEPJ9hYWKLs/rjY5C1Onv6EN8q9PdlmkbNxT
Xc72nTjF5KTDIVOn4bYCbw9mkjoh2oAWfyJnm9u1d7WLU+xyth6A19knGc5CgCenLsUUv47f5sq0
xoz8XWTULTKa2XgAAtBvo3jWvQ38es3jptJIkqCTp/CtBUJN2s4eD7FXtI9DoLaPtVY6d07vfhHT
aod+64uVtS57DULlkAFHPthm0G+nZabYrteQlVajXMd1gul6HXGo5fwtK+rmKG26cgYP1NNbv+6n
1l1I+Lxyc/Vdz6VnV7p3oYUF7dDuPHg5Q2q4d2prGMi8Z1XW3CmVYnPuK2r9y3mrGbW6lXC/rfvx
1GrIYgVNn+2a2HjrnU6UDsF7demOXg9G2UDWSTZfTB9CPndeiz+IXdqxP4Qaij/IdGnEhr5gEyFb
gRYnOWvToFG6SV37FC6gCESH1e9ZATvQogOwRoTIDkAaPGRb/fYT6CfJAJ8fxOgsAtT0v1okQHbF
OzYITqNTbgdUjpYMIL+U54gqKsSVaGTKAfbuDKnStr+S5pXCJ73EtVTDrnFALYY9rCcN1HFl87Qw
FByito53IbzgKLk4SQ4cJIt3g+/VT+Uw1U9i0xZbR1M3KnbkaA8yFvendUY1fmg6P7jt7WY496rV
n72BCvFGxjGU5SdXvy+6Ysx3VwfJJ/AAo9P9CNFqonCv9/AvB+VuXaHL47e1PtnCZT1fv/9kttVI
OSr6+NS9C09/eK68CVPX/rwlh6B9eMJcHzuUAE/XGBl/mHl9yAx+pG4DQE9bOvzgx1WomGZp9IoE
QXHMF51SOaTvZ5PolK5jcfdDcp3xyS5DdtD9EeT/t2bo3HlD4pOuKY8m5syMlMt6yP3mbWgG7aYD
JnIWp9ivc3u6cbbBXM/7dRpZdX/Xl5W2vbLdmjQc0gY1QAZoGlEECFir9orT/G5MaK7dtbkznPM4
Z2MaoXkRz2l1mxipqz4PFrkDdXTzrcTUS2AiHQmTBzK6o+pGHvJeTG6oF1teRgfoQRpNzbaebsNX
PDrzDY857YFmVv1BzjKkpfU56i6rXUcN9JzpFtxFhHoqoNqNNpbW0eFj0+KHcT2Q1uNfAup7Fyne
UhlY3JHpQVX5fjWxNcslx0KhJMPV1g8Q1nlz7hvzerUP9jytQMcgtTrM+u2cRtWRPLX64nUZRJWK
b//UUacJu2z44bb5sK1p6n/032Mjw5k/xQ7Ot5rLpBV8yoFGCaBrIEdLvYZ0Uh7cGPA1DVd3ZUdk
JEE6vNkKGquKsUIwaplxnSzrDOGS1KtCd9MsnhoeM20nK9pjeCMhn6csa9NaG8H6zgzxFla1S3XH
Ge0HMOv53m0gGua/zv5ph/SJaEn1R2jH8HpYTfpQ1Qly8npoHiz6XL5IrNC1/Bqr9rNFmQbog6LX
ysbReCRJz0CDmA3NMAnDBUasGvCqiVe6DcTruAAdxCtzi4465Jsooc86W5M6+aZe5NHI15OBr8BP
rUPxVouwmnizApGk2gTQ1Giw/HqLdGXaPEBUQgfPcrY6Vlu4eEFwaEc7pltB4uQwwMZ8ddC78XOm
wjcPA0XUdYJc4tNKcokJthMYoVlYgtdrp8uHAn3VXCpgTYZjlnt7Ao4X2WP8O31QqBupvwf8ASgW
RlAND532e2VpgKzK6WUqBvrzlCSlEh4goJirDsVP1b8E6ayiqcsXdpkuq+ZtXt+O5Hv/d6v6ow43
hqIgV8XL4601uNZR83s6s8FnbeAP68+RHgWvYTnfBhXZ/taN5y9FVWzHhRiN/rniXu9QQQuWKJoW
eXe2ESQRr5foiJMuS4pXlqQrbziLNzLVD0vmU06hmDXctvhJSSGlwuAVIOid7lmFcPy2c0P7gHab
/VWZo3t5Dq8RKcDP2zJyrEPYWJAum7BTDZt6tqqjvCfPcWScTCfffnpXpqmSN/BZVY2TFb9532zi
iZr6g2caefxsrq/qFHxujKJ5SRZFYCNNYdExm7tWHZTh/n1IUTS4yGHOnVuao8uLrSDPyELFTaO5
0bMcPAAeZQIWT0ZwW+iXymxPRm+iFpJN2XjMuqHnJsuEmd//s5Ol7XaRkzsWUNGhKNKqd2XbORcJ
mXR/uLfd+bhO0O05ueEOSle9TPDVwtq20KdfY67XnZOHsijC6yIG9I4P4UThUz6FAwz/BoJpayOx
cgA1ne7ANg0Hc1l+Vly0SFFFeFHSnRojd1V0zfAyBbW+jQa01MU2grg9g4r66S18r2KqChOqoEy9
OItpAJ1+SGqbt8hlWLLpezasb+KTcDOmj9TLaNlpVd+8mzL/d7hDhpMXBMNp8kdQ6HIqB27vioKu
xXvA56jq3SMxMvSLNqg2MobqLNrr1txf11xjsiKe/O06W9a16untc1yXkHGZOV/UoQ6On0LsRuWJ
Gni/hVaNQFbnmXdur0RgB2eVUzmsY/FLpLgdqLLeImVsr5FXl4RSkJi2WgDPiATJGnK2XhJtAsXY
/uvVJJI9agjrIMhEVW/GBweCwV08aslehr0XYuuN8QHRWWczwEFx+OTwh/RnSL3l9rO9GO/CMtNO
dV6nNnIqLDK6L/pUDveBHrSAkzLn4LGzfILUvt749TzcylAOSec+q2Yfn2VUxbH21FkjEk1h+FAs
I88MgicaM9cpFSwcl66zbvypmaOt17WwDHjZHxrt39EWjpeZn4gO2Z9MXy48muFwaKIMnFJVI5Tb
Dk+1o4YvNAKAq/Rf5GDEdguCyPLv0sXmNgBV5xkFZPFSre8e8kC/q0zvbYLeA2Gw0MUUE61o2d6Z
e2hjl+lgb/NzXzh/r/G0BgLvshFrXAKqvpq2QR9ONzKc27IDjGZHWxkqbmo85+XXLEnfrgYrUkX6
0nZujbRNQN0UBkkbd5Hhg0s05l8WBzso1hHgW2xRYQEiXsfmrUGjHFz9BPhLgETJUA5GZMfgaIpg
98mxDtFuMQ+hZYMR/GpoLjo5kxEgleJSbEKjeGsBfNy1QzMfqMJDXe9G4ZMauZt4KrN/eGWuiSSP
xKaGG7zIfJr7P8+XiBBy2mvEeoX364tzXQNQMFy+gNA9qP4PVgiHV1KjCLmxad65uEq7pzMjgEjA
Gv6s2zi4ixeM9UaiOztytlNojI9yaGFNvZR+A619Oz3mNk0eWexnR/lMUEwjyWDV5+vIpYzWKNa4
SeTP8e6VT5f9izclJfZhbrfMHZY/Xa4m1g216oAOp5TWm6Ss74ALwi0FAPZ5DLdptBT8F0uhxt6d
PeZ/i+saVPvdPq3caL/OCYYi3Ux98LaOOCAz/v+4znrt8X/+PF0/q1vDgqGsSi3jXDT6sY9167b1
Dd630r43zlPFMrx6pcY5tY34bqQFGJVT4yymQbzXGAmvaMrZa61HL8kyRSJlbRkqI+oRuyqA8KlN
qmkvRnFfryjhI01Ie5qv6k3kRsnbXbqcwPlsStOYbtDE2COVFplbkhrmXVRlFtBt7vltwCMPiQnG
ntzfxU8uZ3L3ZdW2N2/vNf4Y3ZLlU+75gQQPbpe6h7FoUYF8t6mLA7E0OnNq/WrPYd4xr6dZMX/r
dau8lfkySyZofH12fFOgRVnmi2PoM/ds65NyiLORfo6hPIOVqM6zZpXnfxuKQ0ImWK3teqa19n+O
lZXSKPjDsWFEq+2XUjGUrZyZgFauZ/liK1MFpbh3738fh7yxAiqYZKab7j9xY8lQB8ar5BGA2eU9
TkxyqMM+uKy2FGhB6hvQtmXBRXMCms+oL5tmBsZ5NA0AzPGLsZj9rEvuJvbSWxlaFa33cCQpAJjn
4lXXSMKTBYJwdAnmjf66xsw7zWPshC8BzUqvHBJ+tibvMShc2FmZqseidJ4b30a5bB3CO3/bBxCa
HJXGu3oDyMqeYtu0ziLNPkOTYk1GdxJBd99MpscmUmDBriJ95/SLovsY28l5dt8myCw5uEZ6nSoj
mT9aSbx3gNLsSrdKyXV207HQIuOppNFq35XkyUzLQil1sfmK2W7Lwm6uIeKYWGADM1t+V+rTX11g
aXekho0nSE3v1DhUL1rXutG2eJ3oFXtqF9fUtcpFs8eb1nC8aMstdLpLFP3va6RJsxbodLPYyjXX
D5MGcH3HwGJKMOwnsaet124rJD6O16XWDyNu+YCxk14/yLpc8ap5iXObx3oAYQIbO2PZT7qR0t8A
9advS2FLv1mN2jSDu5X9ooSD+SYS0vprzLrE6lht6zKo/cSbmd+pggbGV1JorzRUKl/aYrKORWeW
N21Wp1+UGc4ygI9//howRghe1AFpGaECmlT6ZAyIvIQMUA1tY2dX2cehuQwlWLwSvA7F+2luYQNP
b8FYb4fOMi5ZAh5o9N1v4Fs1/y7QoEuniQeWr7pUJtI0sXkht2tcJLoZ211SG8OpaP9OC8u8C6F4
OtFJyn9VpSBqSGdoUUMihtU1KCqREhLvtITImRzqhiapq+fz2I5a487u/0TSzKYveomT5WRMEqmj
Fbq6i6cAuvYg6TPaoDkYsxYqN2NFwn7mObLtrSp3/05TMzuBBi5JfUZZdmpARG1RadW2MqlxU28f
dV3Eu1XuKOalKhE4CoaJDkCV/OoyhDVqevBCH1FuhK2uXkvt66cZaYALDXiv7DqLb10WzxutiPzX
rgOOpPXF9OpXkbXx2iZ/9R1kB4si8FBRQJJUsejZ7Qw6migbeHcaYsvXPm0zjv3rUBOqB9hqPgxX
r/TV/W/npmkQbZ2BLXm7dH8aHfAYo4403hU852IvbCeUz0CxT9QMT0NQ7cU2Armcd1f3MiXrC21f
LyuYNHTtPU2v926tlDfQp7j7hLbd3/Uk/trQYvCk9pX+MGRVuhF7niG3mqFve+stoF7an3k10775
c9Xe8QdoUCrJkt/pbms2TeD592AB5+dSaZ/EHuhZdUh90yIxxkWipj10JnCiFp7N1+i7Ecbjz2EO
kCvgtvbUl+18g/pJdaOaWfDMdhAMvZ3bP6Pvegv/iURCbzY92TG0MG9v1vBN0vmEpuMOCouUHqiU
rFHNbfpBjLQaoCY7OekFNJ7zkFeKslUCi6fZ+1mQkyoVW/R+tnqvZ/FYXLoccqwosJ9C3l5v+S4a
93Kgid28t2JEcW2UAzefHDKcYv+pLDP3VmLXCHjeyYRZYE77NHiG3C9/0eo03vsqsP+ioXEsVtAJ
tnon/bMd4+1sTuP3AHWx/VwnHyOapUTy30YIT1QaR9ssCqfvZqDQ8JFDtXmE3SbjV6So4YO/bDia
0EOZV4UT7KoJHsrmxFm2IeL3A/oblMg6eXCGdjtvcYjXS11+NGl9mZSypilk2dN8mLasTQ14PDX1
pV10WfWehK9ReeXzBDDxdnAV/TDOpfKVDNY1wqDpZ5NNEA/ZMS1ROfVhbSFTR9T+D0rP2glm3fYZ
HsXpHu7zGyPnY2/VYioO1qQPO4mVg6Gmf0Bhp51kVHXRTE9lfwOfe/PI5nLbzzVlSR8xN1FVbRvy
cIVBdmRu2uk3R8930gINPSrbYeRUdtLl7OqOtnFRfr7QoLhNQw3N5Mifpj2s+0g8+wG0uHIIbVW9
U6zlANY84y7CKdhaU6eloPuRcW+kUrB4JHzpaf+vTvMAEciadlj6XqtpfIqW+zVkXxY1nNRiW0/j
Qv7X7Lf5YZX0nMHdou5XoRU4OTdi/6z6KSF5bIyndArNzQwLx04CxbEuJWdB0hzj96U+hSXug+Jp
WRMdoVzR412bWbu2tfNHq0zZaJpJfKz1Nt01esROU01pnO9UdEbN+sdQZt5B79UZKQIHueJF41hs
rdfP21EZmydx/Jc2dZlLhx+tqWuMTEnrZth206jtpPC4EkRfy5Yf6pgh6kUHfxh+k6rl1X3ljv7n
+bW8aRpI0l05p7uisw990f3mRjvILzeWPqaXYer7cJ8otHo6+T+GydJlnA9k6NK+PcroPbRd7mNy
M3u3y4oyErtEvMeL3VwEkt7j5ZIS6n23KwiYyoW1Wg5F6dv7pq/nzWqTs4U/86KLSLvEWC68hPTr
v81r3YGmIIkckiq4jEPi7Isq+RizrthCvHakGvUT5QP7rqosdOGXv4cMYb2iLZo/wPovosp2DROT
mzvcz9+nXofi+WQj4/uHH9TVRtMHdd+03NmEXaBsjJ8A6vuHAGgxGFZtIxwETVBlZ9OEJ1SiZJIT
9LAvLAwF/5zUNsnlrVSiRRqy0GZOu1uZTGhIBUhFJqU9XmQcII9z6CdKiWJTlpiPgXRd77lbOdfZ
4iYnrFFZJP8G9tqAeCj+y6Tydqvkk/Eoh7ntnZ0zNMF+tdW011FCVINNlqsm22J0vYdFOEwOZKvh
W63JeeejD4PjIhwW2olxX4/fJeCDueu1A3S22VZs6xrk5MA9NY5zXUMcdq55Fz3gVXO5VPd+PVBA
6WGeEXn/5OCd409Kr/3tunjl8TMozY4vn6ffwKAEJcwi2gqpYf1k6AV91o750ORIliMOWT8tAWKS
ADnEzkeThC4TAStb14m/rrUu/+taU9F+86JYu3P1cOPYVvMsh1grkEfX/O5N16YtIEXSZ8+87dS0
fe77zHvss3DJUaElMwToq/oq0dcxiStq8bn2Fu3QjvNYsJX5HL1eT2aoy/pim8zRexxZX0Zdqb1G
Wfg6JpHzNA687lWJEd7KUFp3vNk50YXWXKSHJ4u94CnWTjKQoBBmenoZzS/R0vcjdqL9Y9KDmqot
msG2HdJ5O63hlyMzJIYO5LdLrUstl3JI4iK7zYfR2iJ88mv6/JY1VDqvzgOXybylsqX6+SFYxNpT
cPqPYdbf13M6ncQkhxJWpyOi2DpkjoSReYRLPiZOtQAPJIpT3VWjGTsoCSO7fSNbiUQecXIqBzgc
/V2radpGtilik22JnK22dcYnmyxgUvXbqG7R7UMaQIEMwRf2gTSMZlHntlZTlBgWOjHaXd8Iw4qp
3luWDkVmj7jgQaF/8lAvBdI5KbMDbQbJoVqqqat3CvQ/Rw0EDSW9aEufkrP/BJOXoXhLSo5X7wqT
Fzg9VdrwOveT47rU4k1mvsloG5LdoosITaOvcwlTl6/B6O/2mvXV7/TvCDLlD+LsWn0DSZ7+pcpq
73nSw6OYwwwhPmOgD3fUI/vrWKjNba6WyU68VtAo+8CLqaMtF/DRPr5e4Lrk6Hy6AMXEDxeI3MY9
QGUK6pU2l/ZshcmWIWkXGaJ1D4ubpm/TpL+DwNM9d/4U7Rorin5UNHLMOvynCMGZh0EvbEgtiuS3
UamfJAAApQPZRWA8rDORBwx/VBqbYM83v6VzZh0Qd+FrZcFan44Z/DALZqVfwC7rQWw5wivQ2+bH
1e5F9XCoAEqS50Ic7NNUGSoCplzm0qeLXtT7wtNzHPFlsrqgLjfdok8hB7voSFTJaR0DwWqXw+oW
2zQH4W4eSASJ4/MS13XKmkIxWeidodf2eT0MXd/c9SXQpXd7ABrpbIwQ7e3+c0rLYT83H2KKNhqP
Sev96IOxuIcrWb/UykEGUEOHtGDwOn61V9lR7GKRs3aZMySNfuHdZjUHCErCaUeR9ZdFP6y32n9Z
NEAQq8+byHW2Op1Ty55CNiCW79rHcUy+X7coUjhZDp/2HzQKf0P0Czzt4gRfph+ieCRb/Guss6xW
hdH36w5IvNf9TF8NOwBN7ik2soqUTl6/NCkNfKoy04ySVQ48wpXzZbLpTIew5m8k7NzfNO6f5PA0
/zzHdX3SDYCQ6BcZL/zNh02otOpPpX0Qna9ljlXpb3N8TfHPTRAhzZ0U014bpu2UFeyKyWh/b7k/
b3pIXB7qpofOQw3YfYXZ/L1x4H6AL3Lapg1cjs4wFTsqKvED0OPx1nYn5ag7TfHkal7Fzoc+LMOD
bnkhD5ui4XHsG/3bp0laWyuwrZrFU1vDe+BOunNrDt6UoTrBCyT9QbVzSKzc+JrU4306uemfiZHQ
Scnb2zP8mjU9pkSEimp8rYf+XvJn/xbxvsZ/GUETm7vN6QLeuV3yG7wU2aMAHbq9SnXrqzU1NQ1g
4RcBVBShat+NcGxdYQ5ZaQD1RA3jYIywV3Xw7R5LI++3RWGitr0gIeI8ui4q89udLDqBlpRFBUNB
Y6dzXbTTpm4fI1oCtJjXFNUZHgO1ys9oG7ADQZzsOhSReuGN1TCRO4FhZXndEftiqmM1P8sS7+uI
CUHPrRMrGn9m6PttQI80XkHyEZxnW08emkVIrwvD/M8uBDHVet73aVb9XcpG6xphtWq/CQHpeCDt
DnYT00D1nk+FDqB5KMpUw4GM3CT509VowYONzKXCq7rMpmhTbXQ4H5YHcmDvinEmvTZl2UNWwiUq
uuZdFY8Aqv7pqG1luDoCMmrXGUnv8S1eHEFcmmfdgIf4MpKqyopGbV7e8juD4WSHkQK16N3t/H5S
/2iTV5RCsz/J9KnbyJvmew1805kGdijC3gLyPtrXqQKeT4nd49R2B0ttnZM9+ZazI12SHHKIFEEZ
oTEv7kjRnVPEvwf6IfQqU1rvblOdJnb5lwGz3hug/1+7EaaP1Q43zt5Mk/D1X+Ltxa5HXgGysYGL
rIDeI01qfqVLTlLGqhvUG8rGFoJ25C68Uhs3pp21SMZWxmtD5aVuSUKSHLgP667cCMsmPCtQWinw
HcrQtM3/flKlmYDz8ulCkqqA/nY5KPBUAi9EP6Od/2NbHHFo2ijCDMCeVHs/wW5cam51jptpegqX
Qz5a+6YsYHdfRnIA8G9GDS+di8XLOvWho1YsIygd4eMA2YckcnBaTfFYZ6ehV38XkxzszituXVVv
rzObqA5v89r6C4me7gT3JzJG3Zj0iIMW3RYidIsa01CSb1+M4pFIObuGy9gMsr/yVFXByyTjmS2T
tq/mftgI1lIb6L7hvRyPjCVGzuQASxq8Bcl5NUPfG3ebsuveJtQNEtvVrD4kuoOUkdJ6DvdkRecv
19X+fqoCdxcnxvSl6UPyqJb3pKtgucKxhD3U1pSTOOdBVWmoRGhdvC70TzeIVvtb8bo8ai725PxB
Z/H0xYIL+gU5gKKu625b1MpDNcAtJpGFRXd2NeXqrayj1/x0GmuY9uLVm2640+h3hQ2TTwSOI36M
9fJOlpUIkJAQ9inVs4yiHCJKtpzVWVYjZ9VBYl9N0GjZ6I2a6OFZWs82bA7133yaWSl4RNBEoUR6
M/BFvjWg0b3Qlc2tuQ7KLxXkGBt1QJmt4I/mk/AJkAtqdmoQjzddkAO4WHKqbKe1bRSFFax4DDO9
CI0NaIbkwkMJvpbSpNlGMZ1d3MbaNvWzXwJDBxEAv8oOal6hAmxRfVOWEpw/WyNw72Hr9WN7LyZx
2g0ENqpnDgeJEIfdQeQk88W2LqJZHRjdrLsXu9ooA5I0aGbRr6+d667Kb8rQf/JnxYT6SyitgkyH
yEqDI3X24z8znuWQqyyesPE4RQsmOdhoB2/ECHcz4XJ6DYW6Mt93HWUp5Kl3nvcaFu30sKYAJsWk
LcCPlBtJHIgjaswRIeym3nGDNR7FkeoNNe9Ce4UgI71ziiLnxufpRzPrvPuyRdcgsyIEFfx53qq1
E7+2g1tsnDnz/6jc6n4YSMhvxvl7yYaPv2rR0kHSV38lZvbVGpL8e6fwX0v/8vQb+4FsF+Zp89T1
BQkB09IubjjON1PgdHeV6g2o8ur/uHIxmh+vbC1XVsLyvpwK8ixF+p2i/ccr913yNS4zdRvnZv8w
R/kBEjPYuGdTOZrFpPxhDHzPvS7RIcOu3T0U/96Znv/+jjq6djSGWH1MIDTbOk1VfrOa7nUBbTP/
b6iNqHTOyR+KpqivQe8kO50f/WOQ+sqR/u34Lkri5jK28by3vLn44oQ+hNGhqf1ASOPtY2h8DMUP
gh+dQRLw08eYZu8fHyMy3eKXj1HzYnMxeE/ediO/52pAvoIiRPYFKtjiyWi5rSwj01M5gOXLnSm/
FxNvW83Oa4zuKEOZHs5glWTYGuN1On3dTrNdptIYQI85pMjObEa73gitF7/Qsie2WgATWusFPQHr
pQ+WJAwiSCex1UGwoH4XritIjl9AGGVPtv82HUkw6omRRTbB7NRz15pvh2Y5S4C/20oPunQZ2VE/
k1tJDRKniwdyHlR7NPVWhaVyJ7oOpkZ2gRLIfIYNFk099U8xoy6KVMwSJTo1EpXP03QuK/WJ9xZ/
G5UlfJjTYNbnfmFQkYPe9j3vx5BBwzKS3K6OsnaJVt+jp7HeF61/g1xntzXIn91K8S5N4L6CYcKF
DBWctXjhvPZupfCX6TNyvC70srbv76/AgXkIw43vD+6xiLTa2Ineu7YY0VRwjyLsLmLxciZeHRa3
Tbt4qxbsTDe0qK5DEvYwh8YXXVhql9Fkq1+EwlZ8y2j1LZHqe+Sv8xAYvkaWRm3QSAYszB+saZ+0
cCjJK+D1bVCMY1SiE7K8LEqpXA7XaLM16PKlNL8evEmZ9lPJ2+8Q2jexqRiAFKLpO8CuXZl6yesU
1SWtftiFmzaJPJgsqvRqd6eFYcz1p++LfY3XdPMvXt8G7mHkXsaFsV0ObaLTLTJ0Eek2bKs3WOIy
p50BO8huMU+z8D7QeHC17UCnxeSM3zzPD3ajkel3Ut1xisd5nprXT1GDEy+1xbuUHfyTwn9aZ9gU
LtzIMXduHlLgXIRZB6MZn6qJ/1Ipa/Q6ezYpr42G4jylpmq8wLKzV3jeoJlidWclZb8mSjV6qvE6
p4c0ES06Nsi+5EDTw+Yk3ja17iZoK56DIDRlDTH3SIuew4w1ZEmDPBh4pCTbZGGRoGDVhS/lVFXQ
7wBUqowofCkg7oesxd3OI+yz28ro0TT0fedQmfabN2FbLVPF9G/zlwhxOjTY7S00abx6WzttufxT
miuBuVOY1Zl/SnPlLFetsD6Ld14q4+KlOk5wCL/56pVfkwxDR/8499+C5bfGXS05D6c8csZtbnvK
FyWY/nE2jfqbbXg/+xSnxGi5j009Hps8MU7h6EK6s3xpwUE8T+U4vVh9a5zKbkpRNeTLWUP3bbB7
+WCXL7P/n/ghhgt07ovBVvel7ZAggsTkNDehfpr01t4hCW9sxLY6/m1ILkGvNjJvdRv5bO/aEIXs
Tw5tWT/libtrXQOJL0ULH+SQFekX+lcdEI//MckZvG7eFk75dF+IXqYYy7iBNsV2oUD7NToKAbun
9o/VbExBtF4hc4q3KzgW2K2FNc7b6kGY7mXGGmwr2UswZLeKAssm3UvxpsrG+NCi8omWnKvftrNa
3atLpVcJM++kdkAMlkovT9rmuSHnhMxChW7rEiGOrDFvNXrIrpNoL+52DeJmkzb798iRthsl9crf
25JypKVn4Snz+/IVPbKrvZ5QKUKQyNxXSV39XvKuqmlF8WzkPmxF2QTSeLH3y3Q6oIJ1eoXk6ktg
d18RuSh2aO8lL4NKukXOxDYstmmxydn/mzilIL2Qq3BNj2OobT1jhm5/uaNZx7mf2m+mHk6nSQWz
LNYkzbTtOHBHKUMD/Yp9N0OC7SHCo0CQd6ibWDuK0MXsGPeWVqjPSTYmj1Gj/xSzRLmRqx5z05y+
LVGq5xyNDDxMoZgvvGvmJ83iJkA93noRWxGGu5EmxyfDMqyXGKHmnQPq+igRMsGcSHcuArAvYlsm
9Dbsrdc8gKsHESC+ZA9rd/gKXLq+9fta34dL6svBbrXWR3vBtuj7Ev9v9mFOUZ+t/E04ht19kg/u
IdH7Yl/kYfYbNIbGDbqU3jb02+y3IaxpWnYCZ6N4DOPZJylRQo8pwZoBn0+fDffiTMp4fk4gIQt4
dRrQ2dplQaF/0bshehqcdrjpE9tVScPZ7V3JwzLdDFrg35rGUbOapv8pDqWA7uqU6WN7dw1Htg+9
GUSoQE9VsLDM5XhvRkX32u7s0RxeVaVpEZwa040Mg7JbGCYVZGAXL6qkJeIKtLLIMBtRMAus4YXK
tPfkdvZFzPx1YSgKALmXSc2SLipoGUIwN+J1tOm7b07tIUnZ362PW7Ij6bSJyJCgBfDhMSxP2/Xh
64/7pan3Q4D4QlFgwTkj83J9VstEnRx0BBnS2YTdnT2kNhz6pcqWdWP7HM3+oe3C4EFMneqidxzW
P8UnpnXSavt1UjvO1Unrhp8S/387KepAi8H2wEfrGpc8qTM+eHEA1KNsBqP6MdXBSYl523zJ/bb4
kif+39ry1lU5dbRxeZm8QCdoXIf2r0PxrsFkrJrLOhwSOs60NKh2nnLrm0tn8Wi48yOjQPqM+38d
GU6eb4bUrp6BhOhbKwv1J1fXpgOy0vUZIrj+bmgQy/Ect3kgv2zsFAATv80VQhpTUdU/3Cq8bTTw
tpsCODf8BAiFZsYPlHfCb7bu6NuEctt1yV5ZaB+d/G3JYQaw1A3W25K0lJ8DvrtR2wzflELvoWbk
bKIHb4POwfAtb7imnA2L7V/jCmOGJtaDsHQ7tll4ELVvn7TKxXaguKggTt7LsO5qhMJR5BSlMNEM
K7P/w9qXNUeqK93+IiKYBa81z+Xy7H4hemQehUDw67+lxG28e/c5J27EfSFQKiUouwqkzJVrmez8
YSdpMRcBDLyM0wRrwbNXQDZ4gRM7wPtnAamO6eRz13/x0QH4OXRjbG1CYYlVNLJgH/v+8MogZy36
snrmRpmcMzBELyR0PV7JLY5TbQ+OYOhs2mxRmZ2/S1Iz2EYoVlyhMNlex32F/3WVjWJllRl0P6g9
tLYArYhtryVEhaAL6o5rS2dbYJl+BM4Q7om3HqCr9kpnH/bZRPbRMSZ/orgnk6MAIxJ2vFXDPdnJ
RJ3/0/7H/PiOf7qff85P9+kTouNj7t50Nj6q2jaG5tr4Qv4+dCCyHUxxFUUK3ve695C6KJJvjcWC
dA1sO+I/jQDJiBow+VhjAqGXhEEVJsFT+t9TzZaP6abhCSh9XZlDIVypIdilo75FvFr6hpdtyEba
CQLMp5c+0xdWZ4IXG69Syw6NPVKj+oQb673MXjjcE2cGlvmnuLbeX8BJ9e42wciUm9+W4gzWEPcp
/e02tvJfs/3TjYaXQYh/sYtvvzViYwwFpmtbOdCkt2p2i3ls34D27FE/jC96qZ+yFswW5Mltq925
ruWBK9HEpkT5N2MMqsOoAdct+Qya4y4aDjSdiRzL5KOuAPZl59MV9NXknvXBeAJtxB1507TSx3PL
mpJDOpcHyYBasQMt32XQwXzWK6QkAhaEZ2qC6m/b5G38oEGR7iEfrNWgalzTzDJR9cTLBTXH0bB2
IGPWp95MRgDCyKLYUS9NGUFw40xNNeWQgZOPpixAr5OJsD07YQBaFM1HsCJamhQ3UQfe5ICJQw7u
RLEUEVYjNPHicENNI436o6lDs6iro+IxRN7owc6mUAo5NDUon+fhnNf60mdibbQWVArDxL/JGqVq
plILrfoOtBOsBdBYdGB/+LdH77XHRuJV/4cHkFMIi6uUx1/mYNi/r2RsQR8ea5bcXAOJg5CKa9k4
jop2v0u0DRHpT7apH6T6INmvG7DAOoVmbJ3aRlbCBKsp8mD1iVETKZOpSQgbwtREvTOZZkzNxyBC
65DXh4la5Pox0EQ5wikKUUqdmOVVZOkR8oPsAdBg9sBM8xllXM0ZJLEMkuW1t0Z8W66ps2Wafx4Q
smpVJ5mKIruULDPBSovRaewka5TUNxsa7uncwE60+TaNVoMgpbEFvD++I5PudVhUgfh5S3cgO08c
I+gBL6iX5jCRgyt0s7uRqa80VBD1LN3RLUBduz44pqsDAPL7jkD6A9Uv7Z4srZ5D9Wn8FiRxt6cA
HAdB7nasRTUF8PrYai940d6ok75kyMZC9D2JbvQFi9IWZR//HM7zqlpFrgn65iL19jHeA8DuevvW
r/NHx0yKxxzrJEum8hrWFr7jjmkvHTPiO+oEQnrcWSBKWNKAj+F4XuUgcR3Y2nPL5GJZDwSaMPES
WgHSO4J9B3z3aY2kctPL+BtocL+6Avo+IBrx93kENUaWZcYXDKR+GjhUmrdyEoBmipWmJ+beURB8
Q6uHHdLihoJe8Bvyws4iqJps44G1oIcM0qtIYwtspxkyGJlSklJSLsoOZK35yf5Pf+QMz6bfRGKP
0mUJCGsKpIKK/P0RA6xYXC2tGAmNueNTsLChSCDrwapZxHiGd10JLo0+uEHFK7i5BrIsWB772w4y
tjdwBCDm76L0q/f8E3mYQWLcSfF1HBwnWWZ+5Cr68J8B691k6Sh24EZNSb40B03p1A00+9QV6s5E
8FZAvTvoUPSmdnZ4LrmQ8QvbPTUbU19FYIV9irHzwLLl3270qugcKGj7eftXt1rNRkDmDze1j5lm
IztdVBM2ny9Ks4kOjMpd2gM4AWGybTum6RG6YNkxNzR7OwCFcI36EjD20vAeRIDQdW065ZsZR29x
1Fc/6wR6dymT0cKSgEA3UflT+PXboEXFW14XCaRxUvYwmPgxV1qUXSFQ8X6V2pCfr+LacbJGHqwB
/fGX2tLfWWOgNN0fgdkijphPZmhDTrQyf7PRIEXB4YUGJDZ8b50h9vYAkZjy4CBlA2Eex34gW8hf
297u7nsDrwPfgexwM4ILa/aH9BUgjVzHKrUxmtt0eOnaEaKlpX3nDNI9WGqx6gK7sTHSIUEae+RX
JNsl0K7/NE7i8WS0lGeytg+Se96PMtVPOlhO5hPmGpPF/33yD58y8YfnuK2/0BqZVsu0UB46iM3z
QN+Tvfe9a2R5wD5k45sIITswh3cpDKzstgmxc9sNN1R5MPTPVQilCkhFGKsYeUZIziXjxQq4viQH
x39O29peRgWK1RseZks+6uFmjB37ogFxOx0M34xOPrfXXR4gvEUd5NJDbmlZ4Ee2IVuH+r+V7sQh
hOkEv3Y96EJaJ5WbsuD4+9WlhgAkHw5YNA6vYM9lkKh0tINQTdPc1L5kLxXIa46OB/W+SGlHG/nI
loKDwn9kWgEmrOpnNVjaF3XipdX7iQF+3JRDEMQxkF0sjMx4rr22XUWC29fegLZA2sT5AQkDMDoE
o7+uTKgiJEZQLLMK5Duhkqcr1JnwgPYGkAdt3UDSL5G6sf7PPuRIhyQB20mkvOfJ6CzKvxZF62O7
ZZ1oy9mV0XhnauOJZMjSxBzuVB/tMKmvMfFtUZvTj77/Ng58KGC5l/aXBrIMCxAfRQ+RFXibwQPG
pgeN4dlM/Hgtam48l5r4mpcSauYxePCwqvsOumdrIdUgzfw9COBbeUZBTwJmTU1/HqWcBkFWdRrU
lAhoAW6iBV16jGtHW2ZjnywRc0qPYSBB0k49bZAM76fUNaY6AihOPh4siQRaocoqSw2F4LEB4XVo
gcUnPwCDhpbz5l6zk2pZVjz6MuT9lTmo9Vp0/deOe+1PlEz9ijzHe2aZBR5mT9rXlOkpdJ94dMBf
tjqng2Wuue2xBzPhL3EQbkeVP6JDXw4+sDUR6sapnVlIF6eOPBiUgfrk89EdedFwoFarQ3G+Hfxx
S5CgUkKnvGsQ0ZsQQgo+BEqWv9u4CwYKEqUmZ/KTH2MJdUTzkd9/nM9psEb30vYE/g2Up+hMW80R
ls7WH8GSDsyNCtIUNkCBpeOCqkyho9WBBgXQdlrPtjHxL4b2pca2+xB7foVdsq5J/A3D1dSUfe5e
hz5PULkb+wgXgDgpVgfqAJNdsLCcItp+8sZqedUMWXeenR2miL3T6uGTG4Tc47V08gZc4C8giPHP
vKwca9EiHrD3reClMs3gMnDsW1aA329cCwxkkwtqrsZFEgcani5DvgKeCKIG8/NJmlkFMus1PZha
stuDsC9F1uarXjlTT5AhA7fQOQCCCZ+c/3j40ey5aRkgW0RZumI7dBU9YmgWqMukU52ID+cuMvZG
YgPVB2yGGkIaeJ/8os4ooxU5OrGB8iCrYtbetPvJNs1gDdWugUybHS3yKofchGHYd3E61jsnbrN9
YTnDdYQQJDTikvpNQu6RaaH20+vrnVua7EvLcrmkQbmb1Ls+M8A84ovhamHKaVCuu2d6IthFu0OM
yJ0GBcC13fnJsDah0LfIVaWCqyoV6FDJeomglX+27N4ArkZt7cG1EYH+CqUHIGR898OuCcwlvKqB
N0fIZ/ExWC/jfgt9NMgbI51zBWZYXvO0r8+mC4V6buYuxHdAgaLHzXAoff1GLVeZ6Ay8JdlOuKo8
QQ2lSaij0MJ0o1eA37GgKd5n8bOsXZkCkdTY8IJ4XdjYaMrUBCHhfCnklnA3QNDsaDY5JLsgSfiF
g1Rh7Xl9vKZfVKl+VnpcPEDJzTxRqwn89lzUArx/6KODX+v92gXiYp2U/rsNlau3oNS86beIqtri
XI3WlfzppwjyeL4Oo75ezxP1Ab+zIFt8pnkQHAb9xsASBJlAqVIp/isjjX/xPmF3DkRHrzwAaz3Z
ueuwpdEY5rEJC/lkJtG2HTzjLesNKFkXzbAltxQp9MzAxr4ZO/Pwn6YdTa1auD1ouGjaPOiLg0Ww
wEYT1g5Vg8E6d8Z2Qyxk1EwQW//UjFSTKMv0pg7Wc2/QIyihF79CvBaeOmgKHXiKT0lNO0K0vHQ9
FCKo3sRRHJFRBVyiauoJsIdc0fRTEymD+JxWbTo1w6HXz2Gl/ZxmQsbjkoTFV2qF3HEuXas/s3Ec
n9qCt1cNOmLUFxlWdNdk/oX6JJCLd81ggTMAVwSjRn3DAmsXgGDlKdZGDZiiYUN9eWca9y4IA2mc
cETzMLTxkvqqMYwf3fxXhW/etk+AdRdB0T30eZGClivrjq4idwJs2Nolpl1BSwd8UZMLqmlqy3Fu
1EqKzAQGMDY21OwMYLiL1L9QiwYVWKAvECDojtSkKZknbixNHgdFe5J1TXqvqahtUUX2FguMDnI3
UbWXqN2/kAuSMtEFGhT7eUCbc32LQgAgKNQkdBB5zKdJwrzu9hagywswTPhIZVfuIql9oJkr29YW
puZEENni/soWY3BXZWVwh2rJbBdD3mihk09tosyuqMSFeulAzsOh8EP3bnJKGzxcGnwHpnlTH0xJ
upOGu3nQfK1CXcZIQGHrp4WzQsEVMCR+qJtHB3+cj7VA3sdAa1P709tfxkO2FgxB8KrVt4nIup2L
aqGHMHJ+RMmYfy90H5kDVj7loEv7m0PasCd/KKvJAS/eblcN2HSpGTJslu4ZeGQWsQtN+8IIqzPL
NOvF5JsxyOOXqpb1RcYhcNrKLIo+2qYAjm+QjLJe5kHvTazWE0SyxrE8Tm9Gafr4jcRRifI+yCN9
OogAgLeoG6Dyi45GvVvpDDLv7IINT2xJf0UW3zSxzknLchtkBdTwHNuHrGvG1w43kyeeYykYt2H7
o0SsSjNt+xdHGqtiQ/LmtAhqZMBnY6ctsD3E8vtgVA2K7dTwAGI30/DR05snpDy6dZJhtd8oLISr
8BG8sfG6ZOJCLaaDTWFsU740BgP4DtUrvP69NwxRLl87JRBTaujHeN+TxUb3wWAag8IasQAUwneq
RiWzQKuCH8gD8vYeuKKwF+iYqX8R/SP1B+B2W5mWPx5pYKYGtlTcMsrHOouHA1NlFXXrFRdHnVEz
dAP8ToPuZIzQ2gYLB/gZ67I/kRt5jFpYblsBstg9wEdi6Tl5jYznoE21AUGWlIvY0Ps7o/OqC7Av
GtCsSJ26fVXi+1kpcdLfI6ww9W8gBASHeWZ/Z9zjR3o5iSb2L5BB27YR3vTLxgy7DZj0mtW81FMD
3D5rj2TqQdO30T0LIGmER3niyi9BVu1BvKP9NBzjBOHS8Y2DWWDJUO9/BW+WtnOE3u1QXgrUphrE
HNQtJnq9H2VUXsfALhbpUETnTFWlpjHg0T0kgabWh93hTsFXeZ8fCgtcijPJDGCh0PXRBAO7ql4c
qCPD12tdZjZy/GYAJVehD+caDGkv4lfVG+IlNGUIjlywovm1b71w8H9tEqOXG3ICa+v7GNOt7Rfj
ux1mu74u4puorejBzC0A4zMd9FVNEj9kvGxOeOK8UecYRdUZFNXnQrrZyRrSbAVlXAgsqqYv8AZc
0CkdAi3BI0z1DDJFD4NwpxLqcddk7JxvgMRlN3tg9SUDfnTRdr7+GjVSW5W1WeypmSJjAXXM/ik1
1BYMONtFBGaY1yCpJbAVurdnkZccUXXqLrEcWoiU8+cxD6Ozrg0+CHQBA4CQbLvSSi88lKqp3Lhy
08M6OiNeCU20sEEyDCisFahsogM1P9wMNRvAYuBGI1DB2HxDZQcYtqryq+8ipq4i5one9EBaCe8i
/aI8oSLOXX14ICWBEoCk75eu8ghaUMqTBzSJyq9h/T4HeWhQnAMXETiS8UDS71sk09ZjjRoQWdbG
PUrpjfuM+5sGUcoreeRxYgFx4MsFolPg2WWJOy7wtBn25GxbKMzmQwPMFYbSiEbNiXBks7bLfsyX
lattZOe8mdDU2qegY1q0ihnGGYPqSE2I1FhPjuDvzVAO8SZGqfJK1tzdVQUEw2iv7uJT73jZxyva
yFMvNWm3PjvbbR8cEdRJFpTVau0WVMFJ0W3ixtMAUs7FgduWd9SB2pqyY2kASi6JDCsNIDulzppB
xtsBGKBppnnAn3MiUgRVwlUaYdljZgC6RXmX3vkp3mhyZLc6KGAChuAoTe/LbOoSF5IIdt4vwzYT
yZJFOV8lWptupnYVjoqzPLb2U9sI8PKty+JCU5S5m94NUmB/qAYDbzfNn6HEFiR18pDFxzzs0xNW
O++H0UsA9vmzHZVVd8ybI9lpRBv4FmhUdaKasS5Mgc3HLoBgMEMtpRVo5oJsjurAv79cFgBFrWca
EDpDGB1pVCDtojh/GJ3BeZQcMJkhvgquOY9ksbRxD/oIcceVqbP0epFUgh3Jo0BGYtVwKKE1WuNi
RYVSSV6DQ4qGRpCSPaAYy19QEyWxxuV/XIlZtbiLAXFpkIX3ReagUnqs82OrDrG00BZDlAMzNOZH
OqPu0hYS5MSWBG/jx5iQ3KmfPKuxAp/Pn6fUrzVdvYaUVry1szBdkW74PlfVYRW+Jyuz0fuzAAD/
7GRZusp00zpKt/zJg1ScjF68H8LEFieyuR749Rw7O1LnqDwE2BoQR/twoR6JCjpQOoNXLdduc5pq
7Fh01If6jX9UlttIM5CJ0lR00FpQVCovapErDRyjdho4ZbR+zzVP/8+5yP5xxXku8/cVaWazKKwj
arHx+MTDqE5ReUsIXu+jie2O+ZS0eKzMvVhOfG5SLxLiUWY2Z9vR+rM0ebDHq+3QmgkQO2SbTj0A
VPaJYRzIRofCrVDPrA4oMwBJ6UvUYgcB3i7OhicN8Hsv0V6qti6/FZb34uGL8A1U0NMJ8KTTyT+6
9ECyZ0hlHFR3oUb+jyn+v/tAAgxVXuDvXjvCcU61dO0FET3kURZtGujUTuwQFoOyS1XpzqXFR342
vcd4NK2Xvw0KPLOZ2CH+PUgmlfUSWnZ86gsUX4pck3d0aGOWQStzOVtGBOLu3FgtyNNIib7qis2y
qIytEWOP6vbG8GloJpZaUJfBNGVngKtDlyoooa6gYnp3dRAZ2zQAESzZbGQoF03LClCDFtW6Q039
PmA8ex60cVvUJkCtyq5bqT/b+7B8tzMwtu1r4OuenRJ7yA/77P9Pe1mjfo2yV1PiS2WvQHkJTeZh
SpbVoK09Cb95nPNnWWfW287x5HLOn/VIYSIKG3ubOSkm7PAtC215JNNkj5ZlgIoyyrmNWpCeIqt6
nC8t8MDZ1nU0LOdpmqD7PDV1DEY2TU0T6aByvhOuuRwNVAhyd0RgMAMk5ZJVrrvUGp6jDkAGl6kH
T6hhj7qWp1zZyK8xAygoAkGypRmmsTTBxyw92H1Q0KQm/ThgeTrNNJvmOes43eJ9w47UCRzYfeJk
4tShjH8lc4YVt1rITCsPvPiqwUZqVpk88EzvymwAVZdq0nLFKULk2vogPZLN9UBwAFD4lTonNzWv
i1T4ZrYV5q95Wm3wPk9Lg3wNwayk5yn2UVgG0bQdGK2pkw7tx7QBx1ZhqLCqkq3m7KsWKztaz3gh
cBDUpPUMNV2v61GIhNTE3KRe1LLh95KevBC7ng4VxNtAjl/9FluikOndCYTiWONRmykjndEhDgpI
xKbNloYGYFnHa0MNofY8Q1CC4N/qmvs/7NPMny4yZH68YF7RbxDi6PaShQ+m3elfGIRY/cCJv+ci
6ZaNTLwLBH/bE2g8UE44lP5Xoz6TgwNV4mXJwClfy6o6F9ARWVGHu7WgMfUNys71yq37GIq+YX6J
RmAPkNqKv7vmY1cZ41cLRekr6NgWatkcbJEiRuyBQ7gT79zhS67bfBGnVnhXFK59oQ5sAVBboTo0
lNhNHZUG/uXARB2FrA/MiECt6CgIlOT9Pdn61gHKbuiG+xqRwY0Vav01yCLzajT6jatFbYJUErX6
Vos2GhjzoQgMkceQMfOAqMqeilrmQhdqQt3ZOYD8fOokf7LTYUBq6eDE7u5Pu5oW7NDaoTTa3Sd/
ZacLpKMWHVGQM3X+MRzVu8gf6/10e3O9DbkBElkcxyrbztOawNSfE69f1hqXZ9dFQkcCk3/tAryu
UWgW3/PUB+y3hGKDbPxiadhG9cJ4gzK+vsm+eB5QAH1ffPdTkCcVrvgl7GKVpjmDfug9kkEJdikZ
X1a+FfxC6gww7iz9JuMfqNGrn2whhnWER+Op1ovyaCC7uhk9G4tKkA8swtxrv1tmuNTGLP8FDu5n
4Qz2i69JBPcReb+4mq7vSxul+wx7sltSeN2yb3Xjy2B3+941sl86Gw9i8OsvAG1CoAvsh0zwRdR3
44NuFsk2sOv0UDOeXm0vCleG3/VfgKTfDlWa/dSH6FVkyfDc9XLA7tMoTr4h7BN+2eWadax8YQLh
QOVqteM+Zl50rJvYWVZhIkCB7fBj7BnjQ8uNB/B0OF+g0Qw1p8BuT9APq+5B0/aN7PgwiMp0dX8u
QFt3a3gEIHXsrTQfxXUgwAwvWl7E59qIsNm3rO5b46zdJC6+A1wDmSzlYHJ32KKGMlonZlrcofil
uCsDFHgh4FAhXu/kdwa017xFleOOx+xKJtRwachM974VLaRW7kKtTTa9An3gX63dTC+LFwgb9wdL
vfemjgDVAmNQ3lErcoPynJvReR6UlXjrD1EMEs+PiQokjFf4MSUbjSAiWFC/T0w+LDL4Ivea70T2
Nio+zioVw7HNF4WjKN8m4rfpSD50+NSuZDgeObCuwvAOkLBZOC5YPMrMukyYhRHSGAgOJBvCOISF
yc8o0HimTjK5kXE2re7dnwPhjjRZ6By1xnOWREdhl81rGdvGvYmg2ekv9q4uPtsTs311Mv7uXwMA
tCT2CnxvXv0gMe9liGqqKZJVBB1/53dFEuTEXHCDEiaBStVy8C+0TQvuicC+wx+mfOogybRrUcK9
aQfLeB3x4A0Fi77hFQb6FJ5qp0E44xUq1R6IMlCQrEYip1s+STWSlwgMhW41jSQHJ0ARGI20gKi4
igSi4+z3SLqmzgBRpJFO5OmvHOAjcsBKD7UX4ToPG/seCPFkg3+Gf+rTGHzDEK/eWdyqkBeILKiF
Cx161BboVS0z/Q7pos1QsTFETWK0BkeX8T2xUVkIxGzy7Ix6v/LN3ryWfahtu7FrD27dDifk2SE+
zsr6vsZjHuV5XfGGZcRjkALcu4juR9GAMaxilVIVsd+4phfLv93bKKx/3VtY6Z/uLdY0iOyq2i8q
3Yokz5fcitrDVJylmkDNtwcq++Kmdo86Er6v+jTtF4isgkKOwnVew+q1FYMxYDK6SNuuPRlpC6Sx
C+xaW7aREDNbRjLAX52MvIzxjg6d06hUvKQ6FEJnGx5C7JxVcmtJVhw0QELOvSvkmc7oIJISDGWB
667mjroOvsVcDxZ5w+TGSkJr77EquvcGVdI2gOoXyJMTSjyrF/IYbMtEftN6QvVPv4Qee3iQeJRY
c1r/U4x/OiWnEU6UAmBJ7Gx6GWHbDza6AcFdh3moQQmyda1gxdzi7cJogQzsAAt6dB1ApO10fCW3
QAfNqVNViMB12GvEcdteWuXWhajlU8P/5ibxy98WgCJCxoqJpybPtyjlRl4Pv7yN6UTjNlfNPquW
CXRDXtKi1g+p6UJ2XBv1N92RP4fE9+6QaJZXsGmjYl35W4bvLrlgyFypaXNRbMl/SNj7tCXixrsx
R2U7qLXBsLvxgBlbIrsY72lrS81KT5L9tPFVvajYiD81EcuM90mtIxNdo7rUI+BqGDvdwjA6Z+0X
vn5yCO2Kl0TnblCecfd+RajTHMMWcZpsNNsTikxAL5GDqPoEgc7A3IQVispLJvsN9dNBY/HXxK3M
rSxMgRoWHOIi7M4lr0uU8mcOGGQ8Vy7IGJf83cdyhVhWnCP7q7ypQ7BQgv8SSgtpheQttNbFWfQB
wITQl1q2JSQa+xRofqTucYqVV7sB41u78BCalAsyNqqHzjwgZfZlza6zvTJMUH9MvcJaGRWAhhIr
Awev8SOnHxp+QtG5TW385ug08h4qK0ugcIa4OR2Qo8p6hHR/t1vwCxXg9SfLp5HUHtPYgGb5kuaa
x0BICKF4dTBzZq1tmbnZBfRg7UYHF/ilMgLrrIsnQ8G96EBmOhuj3lq6yVCsY6xUGPYggXcaw3xJ
LinZBr9ooN8T2et5hibWn7A7iUDT54lioUGV7OCrA52FqdMWYFJwYcR+zl+TtR0bG/Bd5eUwG0rn
fNiRD5lsp/w9mqac2+RDzbLMHXs597gGK1eGC0HJpkfCqC/i90OCaGSDenm0M+nVIBwKf062jHrI
3WlYuely7RdFID8FKdM4hspPBPL0Fmj2E/aOn6OZfwQ3abDnhE9arD0DBW2dTQ38gL0VDVCKH5Jz
PWQFuJeEdkMRmrms28hEjCcLF2CMLH7IMF0DpFgA+xFDuMYJop8iqb+Vodu+NgPy9pob6fdY8Hjg
nuQ6/o9lusdLqwMLToNqfpauXbxc8XtwCvwtkn44TaeaJbSD0WBNVaQ1KolUDx3cHsisAbR4ErvB
NjZRtAc6jDcAL28Q62wevLHyTygWbJZk1wTIF8smqq9pYI13viOxflEDInAFIGNUOkcb9cWPXgk5
3V4vnsJybBYSjHwnOgy9lp90dZht1BS94EsnMzflCEB4X/Azd8PyyQcK9p57wVI3mwi4llXjFtmT
I9vyCZFXwBsrcU+OYZldgJLyrtRqkuaHLOphmgR6daBVzSL8DtWcpdrQ4kHU76mZjc64AhbI3lKz
9SqkBxHg3lBziAOO3VjjrSx1UXCFxntkN6wl9SITrx3qEvQW1Ou5XXxuW6xQqVeXZnNFyOBGnVi6
xovKGfRdrmnWCLbltEFBRnNosThAKClPgzO+W8GZzrS+egVfdr8zjdIZF2YddAjAD2CCN3JsDHMo
M6szOoRQBTgEMQ5z829+8zAaQS40bG7+v081X/KPqf64g/kaf/hRB+O92HfGQxBBZFmDSki5oNP5
AOIPZ1ValVxAKCE7zh0sBiV9Xea/h1B77vbUjHOTzv68QNYiI2kwsBz+92mi+uPG6Cp0J5NxvioZ
3aa2y4VrG7dRxNi7qZuYh1BzcqFTGlJVyQuUN+u9ZsXlXQtpSAepoFOhGDvpUA0OUCBaUC0H03q3
9XSWpBsNokbnQf0CgI0WfNOIFLUSH2NpRJkALSeZeZ7to47a7THDk4iuOncMoNfp3T69FF6ElbmI
OnedVrG/nK74MTGiVCjcBod3T9fORIFdcm0kq2kqGhyJt4z10XWaKhNGtY5irZ5cfM2/WCAh2oJh
QhxcoYvDdMay7v3sLzZykZ7NMvywMY4OxcfZbHPVNPOs1DHbarCELhMbv3jQu/n3VcfATRWBSZ2a
gZP698KEhHafmtdIedSQV9tFrdMtqbO2Pf++RLwlr3v9PA3qBZQCUcSDyBcgooXgxdWzrAtoUuof
1ehcNFevftiCXSKGkwIWL0j4icUZuJl8PdizRj4RIJ1g6KHCoiMSMNlnE3mQPa/HK6rMF/qADUHm
JHcg0LNvSZywCx5Ia2rRQRvB5pxZ7Y9uCFNk+log8iq/5kvPDcBiwPLw2GS22s/X7lv7cZYmxruN
zrrMdt+iaMgWepmzt6k33OqG/5AKkd4cx0lv4L12T7wdj2SCOER6awHEvwZ4lkE1T4ZLcuu6WwQy
pjvyokPb8F1qlf2ZWjJO0ltTlC8lK8CkoWYmk+TgrHA1M9zPtq60mqWX6OmWXKgjEzmKLkoU8ZCN
5oxqyImGrZ2u5quGTFjbVIKBep4vtDJzzwwJvJbh4YaTcvSOttveaBh9JOAiaiiVVp9mN2rQ8CbT
LcwfIcWOsgf712U2FUFzJ30WneY7EyyIFwZoElGTij8Y+XK3CRaa5rJPn6o2A8BITdBVkQsd/BEc
INzgxvSpaFLW+RDdy3OxnC+rt4W302rg1udP2jWddtC9/nX+wyFACt5/ke3nu5OF41/L8I3mmv6H
vqxU1HW4Ts2xsg9g2OhVMU2/ZyZEErQyl18T3j6aWZ4+JpBsPDBdB0JX2aFnZ2llexmxDgf40+Ob
FlRGey+v7CcBojty0l3TWLau3pxjy9FWmlPmCwEBvodOGs99OxTnXrXcyh83wIqAObn2jYfGlc2d
B9Kr1kuNBzJ1Bqi9wjyMj2STXVjt8rjUl9MAxwwfpLEJhDDAxAmIHtbVXbKnycGJmx4QFTEW1KQB
Pr4smmvIG5m6EaHETHbNliZHtUl+SqziJ3XS7WqxcUQKN7xOV2+tHmiz2F3TZB5L+4tuVxfyp4Of
JF/LlBknakksD7cBMzvQieADjZoMb0CqrKiTTCUkMhd2E8gDNdOxsnYsRrCOXOgWelTG6eMDGTQG
jRe/HvUd3QBoPfRDKCS2kthT9fGLHlvdbbSZuKvG/kfQ+/4rpN2HNRQBh10o0YyEtgLpFjCaie+f
qiaHAh8qqF/BU2iDEjdvj1UXA7pm3iZzBwU+UdfgC0GMZvm+4waF2m7C6c3Y/BSpj2NXVItPQD0r
4RATN6x7DbddhcEL5a9DvfgmuCgfKyTZdoJD4gdRWv9ROVBqG2vAbzb/oiHI+S35P8K+q0luHOvy
r0zM8zIWBEG3sd8+pPflq1R6YZSkFkESBL399Xtws7pLUmt6IhQMwjLFyiSBe49xAYDMBvE9c9RN
qyb+2qXtBD9Qru88J+m3QcXHQ1R5GeIUGYNqoBgfswnOuBoGnV/NcHiUiu8Jhvs5gsH4ikabyFH4
aigGSoLhkSeBBWULOwP5TMnxGR4V0HJG/Ue3wbDPVegjjYiA2rWbB+49dQM74n22yXT7mC1Jv0Yk
dADL4wky36B3WIt8+pb7EujSkL/AdrgCKNHOd83YZs9VL05+acsv4POoZQl49KXzOTsX9oTUmjMl
X/4aOSiYUdDIwosB23YctrLSFAmiWKtnOtOxl13Pht/U/a5fzGyG52apfsizWZ4zHaEMtvshq3fN
sbnTg+XO3p7Sa9dWH1mytWtVoJn8laOjzjSLqpod1Y+pWugZid1L2Zfl1oP8wAvPy6uelacCe505
Qb0HCgnmvKq46llhLY36tIWANg+tZ9M/QJwMLDXAFNypgI4yLwe+Ntj5pfRC6GBXMvsP5WGZdoso
6aJjmMF2BFCZrLjks4uEiz2sqAF5wuKSwEPQWaXzuAKGKjp+dIsmV26mWPnLUYDNOQCocezyvn+U
A9drqJSNm2txhhCb8Gp8JO73j91gzzegUZ+okQ6DD8EwkLruqESzjZn9Ppuwh/fZYseKN32nW0S8
Ap4tSDML9kOnIbDrC5UapppdGub1kop0QJAXwpxxcxFVCMCm6dFAQGwpjJUI1f1mjmsPM+DnOX53
FaeC92vZQ3tSTqJ8sDL7SNoMEdxJdxm4VuvR/Cjg0ZeYWPRwU8G0+0EM85HB/HWNh6N/lE0sl20w
i1OTFc4zg1z6Vbau08UBKpTlKgZq7hN1i1QlTjaLtwEvepDqvS/0i2kaGFdUiFnctYy1xzbugxWL
s+RLl5+Lygk/9xlkV+d2Tg4sV/rBDKT2OivgocMBF3KSzNtnCvN4Dfe+xQj4SNkOX5AtHZa9COVt
Ftg2zFxnqIw6xQwT5ey9rwtHlg52jHplI3naQ6EX2h+CrUY6c7BVHXQXIFyAs2urOXPkm9uOcHEP
QBMyB4hidvG2AaB367YCSdkOT6IWywjo+/vzNsRz5q7ykVo3emnXP4Zsp1XjIehKf0sl+/QOznLG
g+vWDZn7WUFrF2aKw2c+j2zZZekAL7142LVeb+0YMp03AyjhS+Tl5tdqHE+koR1qqHcmxfCZVQp2
kOBfWEOaP2pQ70Hdxllcl7ANxSP50Uq797qPVjrTjDXrQddQBhJ4UIKikR/oI0eeUievqt+un9j8
V7wSYl/UI5fdDo4F6VOYl6eisMLHFIJPBzxRzK9wmD6besXwtuBSioPnQyrl5/oZiYxFYTfVDo+/
8YwF/3ieXW+AP7Qothkvk0XFRpgQUIsvk3nRVq7cFsMEXzMLPghBaIJapvhR52dq2gHbVt/15tBA
WB/ZC9RRkRo+6orGbzZVxPslodwI74Y98J0vvGhP+LaPestP5y0DdnihSKb1w9kqdOo75Naate7w
9Igtm9/ozLXWiTmLven9jOp+1wpgKeRzgJXcpvj2HAKkDjbN7JdPda2/OYgyfkuqZoNA3PDZzqNs
BfzUdOmCAJE9u2g2WvnekuvZWkRBbp8CUkSgQDGVXUTksM6JD1RFB99EkekMaQp4uZYzjGgBXt2k
fge2siHcEYiL6iAAAP8bxzsjkFNcQvP41R1/5XPLdqlw8UgurTHbC2bhLVFl8EDvm1jAsNhOv0X4
VQTcc9/KUKYr23XzS5ix4CjnolmPne7A9QZfHG6e30STf5+Kvn0MZNJuo6jI93HuwinNTEY9ZgeO
60njviG0n64if9YrnwXTDhKChFGnQ6h1tY58l6+pOIC8d++9dxCOu/XyHHDxqX2YdQRqf5bke+Q0
QDCEw8MdnEHe6yr/bEXpXktv/TvPisjBq9Y0ziYV72vJVoAsDtYDomu4C0MSlyvi/mdIXe2Q6+V4
hcHlCUKK9Z1EMOZaR0VqALq93TlLy4cAQi96/gQaeH8QvDTa1AHChzWsIT6KHgQUcV+dc+rEQEgH
XrjMjMI4rFqfvaaOH3y3Vad+yqIlKXp7f9Z3haNOhWPsmRCBX0PLV8GUsFzgZ2t/gd5GB8w/V7d+
503QesEfQrlJ/8CCGoJD5lE7yfe+vYSiscM7eS9tiFd3ERJZ2BvOnwWDM8/YTS+wi3mvJyAGNDKv
9dR/1mm0jq0ZHIO2zXZiSOQGSQ7k9YIZz0XkyqFuA1JIptTOzvL2E/WQbSK2Kcz5Flhs5cur9Hxr
sXH72zIJzyNfBpaMG4Q77kEaTnoN3M/olnb1j0VqRcR/2NP9r5Lhb62/jP3o3JupqsDqtnM8H4YJ
SVdYoVfHERGAja5t50EDEgabYz1/K6KbchyiP5y5+u64QfDUKRs7y3iMTkCB19cxXV5aaz2BqUS/
NzaJeptaskDsyayBOrPgGcxBhbOzZOztgzP9wasuISaxzyuY+wgwrwcvb2BQPHXvTOyPfvBkwNq8
z58Eaxi+p0MNbZrc2SgX4OIkq8ozSPB6DdhT9Vz79leiNlreVzy2sm8fY1gyy5UVua+dhz8msdaA
MK42H8WwGasN7JHlRvlxfHInUK/c8YXQ70XRw5pORtMlEMFw4h02MkkV2W9Ndu3gjA9stBfIFlRA
iOAnUWCFibCwKE9kQ5ObomuK1Or04HZSK/aK/Ilafzc28yQyF7mGgKqlL1gmYF0JA1pejcGx6hiW
mqZ+qD0IBkzta9UFhfO9y/zgHn60KyjcxvmdjA2BoUtOUOp2xVcNDvEKshrixirh+jdZfvYUq6Je
w0lqPoPypQ5emXnbuSycWyct3WXvevK15/o+V4X4DmI/8I1h901Wfw73ZQf4Rp9xCPnjXQF9hBCh
mDA/uW0fAT0wPtPPn+q50N7WL+ur+1A48fwW3O6j1jBG+jAkykvZbt1OQgx3hiHRR4NdChh+WLdQ
sIESVQnUPoIri8pNhiMV26l4LxL1EG+HH1unn4vUmjLQw/7j2GIGRqfS+QrStie38fU+NAssoBET
vDuqXJ6pTAfTJSpmvU8zPznZWHySnkHaDX9EbiFvvWEU92zOLiSG4OjB2QI2mm6o15TPf4ClF99i
bXvtRdV8ctBrVOhlVq5/zQX9imsv3ZTepgsaZ40IJQDCY81eEgfacPhdR3daNtDjxsP/DI4MclBR
LxF0GZzzDKg4zBEb574tmnZZ2Hr8lIbOWx/62R+8ajHc5KFcVWGrxLJvXgij1TF2GQzZYvym4wba
KMOENElvJ+fItt6UFYnrgrLP7PxUpPKNlmm0QQjAcl0ETp8daLEWCnwHQYYv16TmRbpe3Rips1Xj
VWGUv6i+HTtQO0y9GILlR1eqh02nwoshrBYQ7J23IM3kLz7sxbUdyC95BBq0Dy22S6rkcAlAoAbU
oJVfUlgDuAzaG9xPou3PIzM7mW917rxorGzOkGDSZ6x69Rk7kHTnjtZz4CTJ0UmTTczz6kGptL/1
Mh+AlgHOoCNiLss6YmxHrVbvtqc4Dj5fW9nkfWtA/jhicYRdiycsWF4iQkZ96QDhuo07aOuGSkkV
eqt//+t//7//+3X8P/EfxS1gpHGh/6W7/LZIdNv8z7899u9/ldfq/bf/+bcIAydwXQENCzeE+ojn
BWj/+naPJDh62/9LttAbgxsRfxBN0Ty0fAUDgvxbqqMY3LS4Qug2FDsnNKoKYNLft9kEGm7X+d+Q
Okf6XH/trdV1HxsPMjuCsbLNaIU1uG6/A9TMVRdvlvk2IF052KWKhZyqZHt1GcyS9qcyeMQXCSDM
xzIjzdx0hWxMDoMQKBPRIc6iH+uoc5WrFcN3/AB7YqBnzcHV+Xh2zGFM23pT4KEHRaY/W1XdfYKY
fr5ze4YVu5t7NfBIQX/tQmOpM00ANwW2+OdbL/jfb73nCQ/fLNdFDtoTP996yOMV1tD43kM7JNMO
SeAYqCl7XufCql7rDEkTs5wYZvCgq0DUt9TDA+cJVG0GmNjve9U6sg65DH6YZ2BGZsMZO5gVWwfX
beSrSmq+Sp1sOPuwxDxWJXQyJuSmnmeIPuP2et9MV+hPA+NturIITiOxmk70M7Pr6aaTqXMQguOZ
C0qD/1++l6Hz680RDFFf3B0BaIjneu7PN2cIsioAdF4/XBfpXumCl1+IZ2Qoijs4yvZ3oOo/0eMw
abS1oUceFU0vwLX03VTCq5jL8A0x4G7tubmGahoeTFI3MGtw3fYT7+qzb9aIeCne65QVL65VwjKo
HNB1KsSx8W+lVdS3ANpvkLB3Hwqjpl9B2xZyB1l0pDpIhmXbtoT+I7XSgDoZN67R5UfUDK61dSLA
23PyJYJT6X72NVT7Iw3K4xhBM8MZsnrZRGARyvYB3vXuwy99hX3beHwfwLnjl6U9Oczxzg0PppHs
5+Y+BjtpQNADy192skXyRz2E+WNrDogUlrWbQgAMhTzx+kUP6uEhD0v9yDu73lj2XKyplUYPg7qO
LiDee3ONN4qSszUXbfaDuHzf+uapbLcbaqg4k//lGyHCn74RLmOBjX8uHLN90JB9x/ycfnhS4cnC
J0jJxA8uXlGwj2PjZbAhr0w8w6R6tsOGv9EiTFj9eIrdaLxYMsQSzaphBZlmZ3KVvbrEknns1R6W
TuuwLMtFa9zeEoAA4b1TpTCXyaojDaIGKv7HuutkMcuibdMEQNlMTqB2/jDbRyYC+0hnYsycaqGT
CWgrJIrYTgTp/qP5b32uFaLutv/l2fPzY9/cTAhAeYJ5QcghRBd6P9/MTNbMVjmL7v2xmZCKzcOF
Df7CLU+sEKDv3F73KtSvBXPXtNalHnUtwdIbxACFWwjPIo1YBuAe9+WuQZ7BPGdr83T94QCS0bnv
4OWGDlQNjw8EnWyJcFo862Wd2ZB35Sy/s8MsWVCwhRpYbr03IDuTIEoAWXdLdHqZliW0bKJQ3XnA
ufzzXQn9v33FHOEz17c5JHeZcH65K1hRiVi3yrtnsMs9O8YwA9ImGSBsxuWWNFFjL01XY3mXeLNa
/SC9XMDQgOSSqQ76eSDGBpCSJ2nlyJ+Agxu9dtXUqQUt7rxZEhSwcCHPASvk+OgaxGAab/2u9F8+
ejUe0Gk+g3XjYEJDZZRCFCOx4h0VO1M3BGAoycn5Wx31K02o6drZ9KO6qQmw1BbWa23kvRd+PIsH
PIbhK8LjFEpdXrWnlqSCx1ZUw4aLWn/oHYqmgUGuCE+y4+YrMH3G16ncpLyZd9oFUMXUs2L08IxA
UBGqKdjxQ7A/ABjfDRZ9E44P3BBIShCRkbrFTsmUTNswwUFJtQjLwSJMxhryzoMd7WHuXV66NoHM
/NxGxyD3PyndtfdUVeDVtVLIYWyoSA22AoWK2W///B3h7t9+OiH8NkIb5gKhK7ALN+0/PIemkOF1
NznVvZS2iTrrl7Spky96AOgwGj12i8xPAngeAMDQ15NfSihiIL8fvZZIK23gmwqVDN9LHn8eGdY9
wwZmOoW5lYDjCi0Wb0hrxKQgV0vFIJnXsuzmh176UBWJ9SYxjnhlYRVnyMQCamqK2GG0u8A3Kjem
mNcQH60Cd9xREUSj9ympCCvkdQKo2Tpw8C0nRlAS8WadzF77A/UabHGsjOr6ShxCoGreKwGq25V6
7eYQkoATmH2lXsNtrriJHPcH6nUZj826G/Luegm6zgRiDnDfPPNfOfe7O4+H8U3Wg/86gsTz6nQc
TuGM5ScgFPxHO672kSztV6iKtBs8U6MtdUtT6J+XyHUNbQC8U48dBNV7on37mNaJZ0SAzXCatuyK
GKH48tR0YgZuFNaNU9XLR2iuC+BzEK2r/WY/NcgIgFbgL6F+kXzD8kkv8rmKnrJ+5qvIGtWNBjZ0
1xU939NMbosM4MdMA8vj+7AcQU6GT1YfjUsO0zgEp8FNDsyB6t26ndaN63RL25vf66iB+o0Y5TDm
XOcIki1MrJqbIEYERYsu/wwB+AM5Q7Zpe3THOXwFiNFbpv4kwZ+Afarf1vZuTBCwt7nj4BME+ecg
aQ5NpJ9AZshuGB6HdxM2RvC8gMG1W/SPyHPFsLOLi8cinxvYBJT9lopepbp90wM4TkWYMDu3TcM2
aecUd4iw26uCKf+eV4W6YZW/tafRv6eqMYnaVcSjeeOYOi6qBs4d1+7RoPSFl3pPwVqYBkHdUHl7
ChhJypCZunb0gY3uGQjhWCwFkG57tbR9l9QugnpFs3eiuvre8+zNSecAnNcmWmKbLm4r22m2QjUW
8EAz5BrA4tyUSVfc/24ele3HvKy2CFj066qHJZ5OyvvSsFEAg4RLsiGiaKuAaWOjNH5SqKODC+MA
6uvNeEoFSYWc/Dh9CopiNU/F9JRmIGgElWcj14IdO1a3AgSNAi9SI27oqnIFYtF4GOq2RgZu6Ifs
3KRFtWxsFt5Bn1RunaBM4DhTTKeMIzoPSKL/4HEkCrxCBl/AqVqrPBbf4y489i0yMjQccIDwTsQy
2QLQNG/++UloOwg2//zCdBkPfCwkHI6dlQiCX3ePDG6ahZ/IZqu6TBw62PQukaEHcmRw409JHkJ6
CoDPwK/BUBJjAqYE6pF59zfQQEPiJ9HyUwhlUpiMuN7FRqzvKUc+grrpwtXHWGK7Q8XChRxskw4M
YmoJ3lJjWx4Qqf4CkEP6PS8veFjjm6BjB5HgKHg1Ep9L7Mi7exGpdpOzqjq1qvcPSN4M27YW8y04
kfEKt5C/mHn6Nkq+z/P7PNyCwpqHIH5ZXuxY4g8H5bb+AoDrOYiz4sAFdnRmW9ZB+SXuzrP1VIPv
fqFeVE3FqavmHViHb1RPVdRIh6mvopWN1+3yegWqbMyUjT32i07reEt1P1ws8NttN6XN8Ye6vNf5
qWXVyh0q+LzRELqUC9LFlqs6/7GO+lhuXRjvoR4bhb9/aljAYi0WsHCLJ1y1jxnUxxQYG3BPs8GL
CpRegWXD3VMKffxjldkR5Kk6qz9SuQiKeNnGdoK3yrRWUePBzWjOpiWES5Od77X5g99J/zyL6MYT
EiVT1anIXjQtc6HR7+aIm8biaIn8+0ePwWXfIT7rQxdNZHhOYyQC4P6+9WFvSnOEZiIIFoMs3Lln
6iFUle0Qk0LgxzRSnZOJNbaM8vZ6pTycNvk0zavrHAneNOmc3vj1NmkyKDSZcbwJ9NoObX99naGI
qjsHvnIfk/r2nKxAsCq3NKuYy+iSqPgQuMwtlqDhQAm+jKadYtfrtHEkTrBMeKHuNM+IdNqihYDd
gYqRDIRBywNPZT4CHaoYPHbl8RONioPY2tUl/ib0qajO4YABI8d0of6JSECKj2y5onszjdFnp2iS
UwBNppu66jdcCnEPgTVx78yQoIGOe7huPVfq5Qjnbzgl5HfUBbk9B9QRuAAmnBdrnop2G/ZQ8YTH
thqU2oyzSPbC4uWzmqOdDc3vNyCPmpXXFvwIt7/x3ur7L3YVZW/AI8SwV23tSxCH2Q3eCt6CGrQ3
fu8r37pLoiI7zU2rVnQBRKSOgYERFf10gUQW5KNH/CnoIip6LMDOhOrhqLaqHMJtI6zyEyxvlxOr
ow1XDShdIcKnVnsc0goxvw6b8CWeLunehlwouI24Zdjxs0U5JqxaRniIRXas76jV9pJ+5WHFvaWi
tELgCGB4eJ2qxne4wt7oEoQde4AQfbKJODbQVKx0zW5AJdpd+7YjeJGQ6C42UeN8pdn80re2MLd0
l1j92g/cQiw4d47Udq3RQCDnQJpcP2pgtfqAtQIsDswndxTWNSDvA67fwEEIcZD3z2xiESmC5Fv6
HF3BxMkR+v0zD15wAxifvn5m83XYgFNcrOmqygVydPZ9ZLDMBcyBPjfiPMP1c/3TZ6ZBY2P97TPH
WQ2hbMS7b1o9bgYrc7ddHe5LxMTB/ehKJFStvgBNxJxOqqsBF0Msskx8dxdSS2AVYAlpBTula88W
YOrUDWK4JZl8rBk4AMm4iZLgJXMkDFypjkHWT57o9Fpb9pwtAHGJtJWtZIIXgJM9pE0FHHUNdSWw
PNUD+E7qocrhBDeEd9QByTpnzUBhWFOxZBm/x2DqSEPgvBOsBjnoDdU1AZI0XbKEBeG0L3q1fB+G
eRvZIh/ewTc94b16gC94ezPZ3vajR15NHf6bXbGjubq5Dc+4IzDCrsrySP1oaB2PsEFiY7OnOj2y
4TSJ9HWu5m4fOJVaIaKSbkU7ugeW6fwcj3WzROA20uU+yArYyjCdL5Qspz/kvFHab75Pav6KlSt/
DgoE9dI60sBiQnBqbgQWdLyN78YI+g265/lnbgfI0WAQgGpYYbT8LXUdCGC3c35PVx6nwj2k6ejt
Icm1LQMPsh589o9tKv9wBl4hPWFBVM4L3HOCt8ZGlLENFgusaqesCpcsQq7RataVACFeIbv5FsTs
Aulak3bAbikYcZNTJOhkwotvVhd/reCo+MkbWbYUwxQ9NNCFW0H+nAFuPb9fG+zZ8vDLdZMuDu6A
QwZdRcrhGeg8EAttZPJ+uh6sccGjKZpyE04llIOhOrypwb1fRQrWFbq3fSDFevsNhJhF1PPmNWxA
cZVQa9ox7CGeQ+EdqtzMWof2MphhMOKMvX2jkwwxVBqJGEAkq+khCu3y4MPEdU0Dcr2deRp8BqRb
wZhiaPaAxwaPc+jdUvvspYil2NVwkSXCYmAVwWfYXCkPYwjsCP8RP7t2PzKZbSpeR5+jenMd6AT9
mndzcbAZdpYw1/p0/SBAqy0sjRuXwZHozBE3XRZmQgAGDkXS6ec5kNOOg4K5yduue83KaUEdLAe8
GHhm5UeInlT3YQDTF7pU44I02WDVcBsj93jyoDy3ogbLbTYhnpovXQC/9wASgVuZjdZLIfCXN9eE
tFS1mmWgkDpBph3epNX1dhUwNF4gzxzfexacISJj3kkj6hSZdmzgXtvZi7fjXNY7qP9Pz3MBfwNz
o7McfGYIz+Vnb7ZCQF9SvpjxSnpCkPipmqCcnyCPtyviDHY914QTsk4uOMvYR3pIGRgBBmqwY//B
GmGKZ96mtZW696U5BApru8pJrTW9PpOwR0PwVXpjc32hlnkybwvobSxpEPXqgZqbsJw8U8kbuxBq
9wNew0XBt1jm2gcwFxY+stFPSljWXRaXRzvq45fRL3BzQLK6xgDq2ga8gOXjmlq9PFYrCyHzPW36
geD6rsqAXahkZuTIXj5pMyNkoSBojLiBW+G6f5I0lYTPG8DYJ2C+glPn9lid9tXId4Pf3XDTAI4J
yBs/NFtjucND39vPZQrvKOAhglPk8j9PJ+nB3WIev8X250HEENnt+hybz9DJltKX7TLAO3JbOUxk
S9igbXkfOJcGOO/7uWby7OTs5r2zthBoH7t8dS1z7NPBjKpaOEyYyRoN/z+W3qkkVPdISSHQJsM/
Ok+hjXdBvuZtg68ZXagRxdeubO01EKBsDZyhAwUcL31RseWtcyssYCiBYjVACjmSWXmi4ujwHbAf
WEUVkfug53JdTDp7iWWNCKIx08FCOnuBSnmwrVn03pqqMVtBKWXaU2vP/DdRyPqGhlrxenYYkMKq
Km8hLvlE18m1qA70oXIzP6iav/9Q1Jpj108fyoKyHhYLWbWNppmdCF11xVmZokbiaRFhJ3Ml6VKX
K333B0RWbEUIbJlOPpF4Pya6dqI5E9PJzfN5VbXxeprHJeAA6QPyr/OTA5Rp1oKVRyU2FFiiQQWZ
SoHt7J2ZZdeSKqeTExfDLbVFbXgDnZzghko8Zg8VJN2uJaCZXrrRty/UpuP8iy3d5KrWCyv7GDFJ
MZyvl2C1WuC3EZ1IkxfChvVChxMSsebDRV0BrrCtgiO1arznF3YuEB+lVvgu4zelgHDrYvbk+aFa
5uzcenW2R0i6eJw9P91mFrNXVIwVa89BHX3ymZfgWwx/wHiCyg81shaXKpwmPOjGKh7HrC82OkVo
jFqHyMlPzYQn2nVsC32CQD1S11xDIhgBMizczUVlN/RrKK0rZL0wUQjm8wGoW1UPzUU5kPRWWW6v
kNdqLm4Ff00kw3GaSuQ2Jyilb66VlQzRBDuA2zTvxZ7HeoIVk5mDIQGbO/mnepB76ARCmCqL9IMd
DvmlSuSFwXq7AEhrxobNdmDjYVrdpGmP0QSkBxzfiweqg8HMZxcO6yeqSsIBZs1mIzTRBJMNtDAv
Gjx9MX60AVmIJEzVqEgjeLmRWc/uqcaWWOtNrso21CanbLjt+unanXoMI4xmu9LNdlQMZNtDMLu/
n/3xMyQq2hNVtxbgRPiC9gcqxk0lgPAHTJeKdBhq/ui0Sp3pSuEMWHOCtxeoAvigdGDuCpr3K3xR
1O0gRrZ2WNev8aSpNrot/BUN7Avbuh/+uP5vmyqcVxNInoDDYJY5dfhNptItl5N+oO6uRkKEs5m/
f/wgFtgDuS9hBp+XJXha4MHGSziqQFHXd5zbzDeISCs4fFTRWTb6GyBoxjOVrlUQuke4fhy3ILK9
D4e+tgPI5tQvwTDey3L010oAXzwBfXbbp0F+PURNYITOo0PYFZB3yBvITI2jfu/nhN2w6XwYaoWy
TFZDFttn5JHaMxA4+Soblfwa7duhyr9+tDPR/2M7jcerOcfmTxUbRJf9VYXQ7LFrwYklV+KPIolX
fBQB2Yfsg+kMehA6Y/n99NFKYxvAoVZ1yMZ9gMjxTePY3ykV4wUS0kh17W0pFYNV23mCAPh9i1Uo
9YpS/2kaoBMa50O4uXqXcPup75L2LhRhdacc9UwZ6DKNg41fluGmw6sTqZDF5IHOBHJfsf3Qt1FW
nZ8kti1ZlsgS2fc/u5C2TTbKagUJinE9DUU2LfxQ30JvLN0TMOFaR/AEb2yb1dVUCV67SMyWI5SH
PRbgpkHAVM4CUDkNwDr0tpwnaoW1D4xFoaeusiHejDHidKU1QMXO5gU7yyxc24hK3zrmMIF1fhvn
5ZeJ19mBSlQfdPx9KNXRgXnWuJqwabtxHWiMJhCFPU5+0z+6Wdes20o2m8EUhWX7ey+NkyW1FiIN
b6paHKiRqsq+X4UOs++oBJ8KyGJOeXGE9/GPszF7k8S1dweH2vbeys4d18OdbWyHhxypqzBq2YLa
qM6LLdjHJAMCQqY/1YXZua07furT/PIx0JtGtqDiLwMd7SIdhUHgYQwIU8zvV6IBaa6jXcGDQF00
1gkgO9sIYcX+zrI0P+po8P52hhX+xvYjoC5aRI8QSUOUwqB/kZYbqt49UakbLfcIQfo3KtEBUNtp
mcJheOvkAwRy+yC+7xFPNYNpmihpLfPrTlZ9k0Ht1szYStc9DYMl7z0JcILS8F6bnzn9l1LIya6E
9AJID+L20SGt66NyHOtMpWkAf20c7Gcq1f7Qn+oimLcKEetTEks4uZlD9teZm4Tdts2qV+qh7Oq9
BxUnpZauKFPYgYkW0o8A38+wilyEUKm9DJUKb5hpyE1DIQAigxAj6LHFEN6A5Pc+Aiyz73PJAZN3
1b43qUHHnsWdgOrczJv73KQHfTzad02JMAp1oLrBiHBYwKBdBzWFJe78cKP9s+eOSy/jCUCKWlzo
MIQj7I/gXbnpYWSCDT0aZGAAhpNpEeANjQ5CatSPWgHqeezhhrQjRRsderAi8IIjCdqENrStF9RA
ZdNqRfFXYK3Ae5Xw8NDhwB8+zmJrkqvS1FkxWkUW/tj60W8s3BNMJr7IYaheEZwdFwP+/BfkO/h9
hSwA1dfwfkbYrCl3bEyqV4ltUj6W3nPfYcED6TtsuU39x3ANd4hjDUjkbcuhFDHDP+UFGwkID5uz
2tTRGdVRK/Ub+lr+2hqEw/vYoo7qZThIvrVmB+SUVkKcBArYByR+11T1UU9nhdfG5y4QzTZ0s/lR
qOhsQRz/mzkBVGmgE5gxX2v8Gg6aVwvgCH+JLu3kwartWxVhD5HQX45Om3CGSUYwDQiQ4G/qmQM1
ODOXh/DPEQH+p5crBN+HYQJyq8684sXYboegsh/xp7S2g4r1ioqqAcLPRdhmQcVmzLBNw0ohrhPe
LR2Lb4YhTZGzx9AQyKJFhV/e0Wod+5EmrtMKgVVTlB4mDjVi7REivNDnnIJbCPusS8nHS2hA+dkI
az7mxqsebAOkkKJWOC9Q6oGUWJaXSztU4sXyNKK1lq7AL6mcl7psXifXUbcx4p+Pvxlk2RNb6YJ7
Zw07W8tKM6yVVnEMtBN+MauEToZ5hTeWt/Mcz93kFtfbCdhKxMfx8qWi0wjsrMzLl4otfAyXcy6r
u2lS4sBVaC0hvzJ9YhArWfadm58QculfgAUhB3PqJUthgeYRjp/CAGKZEFrJT05vUS8a/LtejgUM
trY9iWhI1r8I60wzlG33flkq/nJZ9GrUUGwqa7BXE+cwpv/rkDrQYSrZ+aMmt/EeXwALsaxrtzxR
A1T99QWk0+7EIKj5Sef4LeM98wR3Hm+XT5W7yf4/Zee1G7kRpeEnIsAcbtm5W+pWtjQ3xIxnzGIO
xfz0+7FkW4ZhLHZvCFYgO7LCOX+wded9aOU2X7ECqYd4eFx3/l2KAuNtGrAa/gQRcGXUptlr3nR/
XmlExeeVqkP+95WNWVifVyqUAdZuj3PVHRM04r/L8jAhFPNHiwNc2NSD++rAjt9Vw5jct42WXVpt
MveB41bPRFrIbXmD/Xu/9KG6Kqvmj14syW8dwfgtaA5xFXZUnw2H+B3ks+wplZHYxEXe/EhGH3Y1
mbMsYkbVavm+JEGDVoIUN2TahpPfVh8s+ottM9nEojA8QWdl9r+x4ATL1id/rAYDGWyTj7IwvE1U
OcmD0UXm0fcz91hZBkkicK/YY47Th+1W2Ecwt2KM/YGg2LU3nOAaNUb1MgDd3dRo8x+NoKpedFJV
0KyCZVPbon4Z51G/dbiU8dxVL6qHM/nHeJnzB1XltoHcpL4vTqr/Eg/OoSmMfKtaCeJ3V2SJHtVL
qSpfTFssLvpHVeqEFYDzxz9A3TtJWm3v4mWKJCNvxo2tCvBZ/U31naqivRaJA9My0SxMLJLihdDV
dcjL6puVgE20kdI4t74Ppm0BTI1N9bc5mlHR623+FGjov9f6D9VdM8AETD4Le1WED+1V3fhRWX1z
xNFK7lU1/oHbzk4LMMyFeapM0ezUTQfNOVc8jC9u2UGFsewT2I3sKats/DJsQJXSG/CFqYaIqbBh
riaa/FR3ZPfFPECuKMds48Ztf0Q9RyNBupb/jxd/3mp9tf+8gRHjvpd2FaoHK1O6g1ELj/w1ReDn
vjdqJ1T1pTEt2zoerc9ubTn9o1vn5//s5rJYOumsk+/nRFnxkkT8mWRdEErPQKe8W+zfdBwvS3RY
33Q9EDfXbUS4rIMo64PhEICJ3qmi2zhOmBEouFPFyHodYrd7E1ZrX6cizkhjcrPBdSDx9UiLpUPo
FnP/OyzSrW6WBCcAFFxSIwi+2RYuTliW6U+IJAz7Keu0SxQ0/QVSpb+3klp7TGeElgTcym/O0F9N
df2SIb8yJu3PukQafvK6EWVEPD/rKCivXj33J+Rj52Maye5WzBpqnlgAvJEg+lXgU/9HrB8d0+J9
NIb56uf+hAsEz562kjvStDEOIHL7cycWXBKHEodzNPde9HWgYPc+/dBciYYsMTF82oZjZunRcdba
eNtJ03otk84/1g1BCFWcgXIcMy1LP4uYC1pHM5DZZ3GMeUoLLIe2epXar7k+kS23ypL5lWLnpBNF
t/rs7JGuPjYYmH22um3cHT0iQp/XispjnZcLLL7Wa2uX7ImcDWzX1ncFrL7ArkkbPlsLBwJX7+uo
v62tQVAnx9jQ5s/WPIi0QzwYuIavrUueRgdS7ICg1zu3HokQrHitz1bHwGHVMRH6VZ1FolsHvUO/
UBWZ24zD0kvowuu15TQuB9OJMCtY72wM5nTANgmKxCxP0q+7YzSXr3h+TFMIu0neqwM/759nqXXz
5DLd/buH6iagmoUk8vKDKsoac89SOJiVrLZthW3698HSbYBrRjcmX8tDlMBN9k2M6KCqVP3UIa7S
H14CokuVVKOrofvWF+M+Xa//6prmxKLylFzYV50660z9xSyxEvy6t8QR8eIL5yyTiBlPdYtSuG4N
GhVbdWOjYPAJE1ibBezGy9eLRRWy/41WPWRsyP/x+kCnJeIiZbpTfb9ezDOzk+PL+u6rvo+14oxm
7Jt65a97J6XpbwiMGZ/38J4jz4CitdocqIOW4HAgAtxp55XN8Vd1ngunC1XZRKL+71OHVBq6CVB9
La3Y6gAs7j5PVdeuzrVQdPhgqZb/5XZdnhzMKCa1sL7kvN7HjXt2Rapsz5oPtT8wd0bqszZDfzIY
jeDUxPzLVdF1Mo99k6judSeI31q8k1S9MfnWqWl1lrHjvLwbEgqGK4EZgi60XwuiAao+K4LptIgJ
Uo66OXYY5EhgOBEDYUFrkApQh7pLg7t2Pahi1znNXo8gaKq6sWlIUpPjr0Pd1G0iU6l3n3qdd5/l
ctsH1nJhEraJja0NbuQNOwJfzCtZyTpbdVQtRoJd2tpbrNd+1auzIDL+vEwVP69tY+dsV2gd/mhy
eZhnU7sD0pD7dnGvDrOdIBSzHtSZqktIGG3BH7abfzUg8QvxZ71WdU614TDrdXX+V73qoS4lTR7t
W5bLn6/4Xy+mrjXa4AcBxDUyR+g3H6N5r6+2ZF/G18ogu1bGZTlwblzr9V2ril99RivWN3qgjQdT
emnoGE6CkWsbn7y6yA+jiPO3JMoeFZR7kVHK36L7Z48AEOj/3iPSmm47Lx2yjAHKfUHfEbzq4vLO
1L2dbeFx+VXl5Smk5K/y1xWtmfVHq2rugaUXd6r+s7M36952KHCScvq+e0DjGUS5jVL+ROwkIN3X
ekfsYKqwmZ3u4bOyLuVhNM1VQJG6aj3INk927LH1rbrNZ4Ph4duQoWK76Kt9yuqpMmmzvsnzqN98
1aW+8LzPcqU8U76aDAMZw1BdqSr/0a7KUsJB/9ft/rPjtL4D1aIO6o6u4f9Z91XkqWNiV338Ev9q
7AQgfmwDMi5TWMdzfT/hgkZmp2r0SwMmXLcERdXSR9Lst3HXwmniV96rSrd1VzH+2Uq3WYvmoDXK
pybRGUvMxDv5QUa4ZGyzR9N/V22qpkHo+egRedx81bkO+vlJCYvFyJz2SYAVeKqeVHd1yK2AZbvu
e5+voepsoaeQ9fG3Nyt/POJsDwamKPJ7gnH5vST2cRSwr5uoMkb+uz5H1aL6JNPUgYMc0E9de6sG
OEvGvhospHqK3DxXTjbIl6jAaNNpsKAK/Pi5cJLpwyjAirZO0ZGHbjCDymMAEiXO03MDmZWFY/yA
gB3GaBrMp4ytczgW9vwTgusG8PcYh3k/gjWyAjBLNkTePOlftIgk3mC1UOY9JG/1PEtP2rrugjNQ
7axpnl5qCYgzcVG0Nvzs9HknDAYJrkQIrfU8fnlRXqOlQLywqy+WY5LH9ea8Jjv0V1mdqYNMZHW0
pYXIShzfu38fCK3BOZ0Y1orENw+6Lz9U41f9v/ouUyNWbNt/3uPrUpH5wxkvrJ2691e9OvuqW2o/
uUuQq13fwb9e6atOvZlsQfLUx/3r765+aSeHxi0RuIkdeY8gIwbRXmztJ7+QuzZdwM0Wj4EHgUqr
Ov+lLs2HGtuTm04i9UX2xhIuXpdfhrEIXpaol1viLh7fAa22HN29xfJ/Z67FYPWwXDQgOOpO6dAa
+DWI76rRQaLjKeJxYc1912ZOjf1RzKOO5zHHaJWRJAMFlkGV1SnyxOMZROuKt56C1yLCXzefxqsq
QaF6Lkp9vH2WhE1gy58ePkuudyyWSn9UpSAjQuLC1y0t7zfdrKDrjd1yUwcTIOyujCwdiAJ1ZWP/
2dCCqMTqwPd3ne70LszatQUxgzBmhDp+3aGBn3tLY3Eo8wQT6L/vDCk12JUW6MsA8ztoBoW9Q/PH
fegA3TzYlZceZ9uD0THUQEvWg0VU5L7A8tmM2I2wKqWut+KD1S4Ty1NKqm+a2GbYugk0UWw1HnrM
SlJtutOTedwWRLZ+oH7RGO6PFoWrrZ4V5p2l1d51HkirqYYGlid+efrHMDpwpxbcvQvNP8yyq84F
IumIb32dpg4QXNK6ctmksVmdO8PFM2fSohNS6sScITK5Tlu/iCGvyJiV7YngXv1SsMA5tFjQblVr
Aannvh2LN4LRebfpxyX0+0Q+1WtSFXWHJXQ83NOGOECMG2YCcv59qZ+lES2fh6wc/1n8oS1ugcCm
Fl+ICoEHX8+ipRL/KKqGf9Xla7/aL7F+VJcYS7djbHGOLXCgSQgyHnMhdp7QW9hoSfpoOC0I9EY2
P+TgvgSTbr1k/WQfM8+O9nk9RL9pBZKHQGl+NAtSf+Uwd9dUL6z7iWznpmmn8jYlQpeHOIYBUoLy
goc+RidDZni0STN6MNcDu6bmOq4EkpRw/w4MLIt0OeLWQKPqxhT9i/B1elb3UAfhJoDA4z10MHBp
wl7wFEZCzLbmb1Zdo3BHIh03lj49JAOI8GhwxDWFP32tGoHWooxcIhEUvxrEWizsDuiThfnJV4Pm
Os29BnDTgxWx8UvpvVtxhMapaL2LC6Hvt7H/4a7VEd4rp34NDpIlaEIQzPHRgGOG8syo4UroaneQ
9uzdGBckftYGVadaHYNtLiLJ9AEO22zQ/gq1YvFuQQdC3Pfs5Ic+50+yabSXGmjXUS62uc+bUnsv
HW2jOsw42277JrPv1JVRCVRHWR4g7/9UGDr53T8l2DsnZ7bLrFvqOuaNiOS4jwsN5f6/69RZm4pm
s4Yz9nMwD3B32BkN8+Tzx+RadXDa3LwG1YsqWBUDRFgA+jtNlffTa+c+27Huznc2zJnt11XNen1s
1UMo58g7qAb1ViKwD1hnxIg7r260HhRYrZfibcZr+TbURhyS0Cfg3C7zwWukt1Pd/IgUgWsHzLtr
6//7KmdImtce0xPNMocHREGGB9gIUOwt/EnJJN191fdJSaJ4WXy2g3RTDVmu63eEWPGQ/+tyPi9k
625cQ1yedSPbTYR99N3fdEd/V2IWaXCA7+v90mKJbLbh12+e1NztEICvs2LRnSROLUeQWdbNqeWf
V/ONvoMe/sOK+1/cLr7/1NdSylveKgkhHNxTkggjvS9JLtXQDViX55m+NXMDMLD072cDNSOlBJMO
5iHWE/9elVT9WqV6BYuIDp+JX7OsAPzZrniuZzN61IonQMLiWR0WrFC2aTMle1UELrralzbzoUkX
BOX8/k4a3XxzlgIBObLuGx8k4Ek1Jt4073E/LXeqFZ/J6VKU+F+o1rZASWcGx6UaVRVMC6C29nxT
JScixhDJu4jtTWluV5/XfJWxHwCUbnMA6RtV/PKJ/TSYUOVp7SMbrdsoL1nd8yc4icb87PvI5Zka
BoIseZdnTS/WzcT0Oq8lVaWb5hvyjPm96i/5yx6wZ2bWWXv4wIgeB2ETwOdmAWQKyO0gxUzsK8zk
ii0NS8CJ0afOH2fdZfVoJ/fkpfQtb2h8RE7KZGEbMm4+Tu1QA640s81czPhcaQPq3P173DnBQ3Z2
GWwePTiV+TyTbc0L72ATXd/7XuDu7Sp/r9NaA6TvahtBevJIOvaEAGfyGEQM7gbcoG8+gW67QxnV
MG0Lbrk9XdWZ5gA3amqE00yXnzXVxgLb5HoVGw02xJ+YpQnFEjljSh71CJdRGdlbvzKJ4mYrkvzo
TY9zsK6IAiQ1Y14f6vlcnS2zXTavZgK7Etr6med/CoGx/V4hbfVU61Z8iv3iIxji7yKNg0OUGMEx
izRiW2yHmSUT/kXLq5PM+cFd0Qy+nE5pW/NZ0a3wE+xBbSeckXF5qBsr2AvoxlkE+rwxXnrL+BYY
ph/qIMK2dh8R7dS8sLVIEOkzwJ8x7jfDyNNDlKDE66XDLgeuvv4QBDqyw+QJsb4WEIBIROwAPXsQ
vupJbsl07MaxZ17W8/QyAVsMRdXd94TjYyL2PzOnRNqxsbpdXBnNvu60IhxtAKZmPmzQcwPolHwY
br9875r+gG/YSS7Ozapb/RJIsK1MTsMuSNoyNJL5j6j/3paonrL3/YUELd+F/EDd65AG5W9DAZjE
rHsocNWTCVotHFtMnU3tt7jMNk7bMK00HbY/wv6el+/o7ewtvpkywKxq8uQvnWXC1rHfYAM0ZyDH
7E4wWQjtdCBkoGnjxlzKHICV881MzAXAN2vKIKnEhg4fsHt3dckEOxeYvDR1dk1ckNVLTN7OydAG
n6r+AFr0uzaW5Usf/dEgXXloWvmqER1lnbBc64kAUpGsQi9TzuSxeFtkRa7gMfkkS4MaCuEFIJLj
rzyN26sxW5gQ5S/9MBivlnceQFButEi8GPBCthWM4u3EGEDE0z5h63u1l+lcCR0HnKy4jh1eKwYU
md2S8WOQ6B0OCXjScxKfgqbbeSamZVHVYk1hj4+9kbQsPrvmkLiIfQ1D/wD0Y2u38wgK2T4bla+F
epIUIO36Z2+pSFjO1bLto7I9i3Q8tT3YXCROSM0CX9d6/TiOcMwquwT4Cq4LuWiy/YmHdUFNmqjr
cWkaUENPIvfqe8CccasQfeMeuj5Bsy7RNy4ISAHl+bgs8BhsrDdCIyqNM9tyfzP2Gkv3qD0Rww5t
XIFAcejnNBDwMpsmMXfN3MhznyFYfFOnDby3PPxH22LqVJSVOxyk3p+qmkAX6EiuUncxVPPnDWK8
OdLIDItpGQ+QPUpYhnYbYrE8wV9f5FkEibl3ev2mm3VzBki+8IQlPjYF7I+3cgZk0pvzL+YqF5rM
EjxKsao4szIImf3is2tCai7jTVR7eL/k/s8nfFQ+Up8NHCbXSViaP0zXexZRH5rk9E6x1aPMmQ6/
15KfRwTLQ227CGfWaKaSga/KVZx2CG5tniXodmJ46IqXMlmaXd4DRG77X4WHVgBAXQ+5wrreLVri
34Y2OhWLrz1HCGtGc3IxrP61dLpqj2LAR1fm2s6LJD8egmqobgz3uisGUvgkqg1ZPctk+Ba3doeC
WOIeMpeESj32+2hoyw3vN7sUxXQIEr6QokYrwSyc4b6p+LKMXLwUI3l9s2HrEolDlhb7hYDy0RXy
rigqJDWy6nWs9Y1YPRnwh8OeBa8iMprZvquiu7aGzZ3xMOrG8FBHxntieoRqZHvR2W9s+mUYdjAX
nbNmaoKYfWafcgG5vO2aP4RRVSFesJbe/oE6RhpOdoolsMwxKowfu9IyjihjtnHvbFEerTz5rOfi
rbH1JAysia2vX1wTz433rTWi6xmDTW2D4mQaLBIyP3vv2mAJ+8yfN568q7s89N3ZDUVQYrRc1P6+
It1z7YEstrHsrqXTE81FBgARI3hYndDRgpP9KzH9NBSD825VMYwsQk43oQfHMUdrwJfnSpt/BR66
M07w4YwFtnvWeCrJPIWJIF3M5DxtZgc4X2UG/oYw9HRk55WTXUNFIi+aSzp2jMH+ZO8RrTfDfnXY
s3LjLc/rCexqe2fPfrBN6wHN+gxyqhjTizoMwkkvZEcvedHCO4JOCIx3ePYzCBZElsLC1cK+a/9I
LefNGeffW7MjB5bYd4CxLzUsRG8mjmi7frOFf/ybxORv55X5C3K+znViug+7Nm+PdSyLh2IGh6cl
/aPol9Dui3xXsKjbmhCzEKNJcdYxRrC0hbvpDRxNG1NYCHH42bEt/PgOO4gIlQ0ruSxB4ZwiVmpn
kWTGOR0tGJpJuVyqNBuPJeKjd0DDrYMhxHw/JEXMYhZaK/CYZj+MGJKRazJ2dZp5D0UXJ7u4vW96
aD22cEmmYrwGZ50lcdngL5YgurlZUZCbLtPJm9tA4h0hnBfXCrDpWkTzKuVx0Fx0vsvUf+1I2m9a
z+lRuU7Q9uyBAVkzVihIU+u/LQ07J6MZqnetIScaZN10qh3b2UJ5lWHHcPk+OTB9MMJ236EVd4CT
wT6AU8VtqxfWOxMYjmZQtd4nt+/xzhQ6nnYOuvXERd5jhAhChvXxnXg6G7asGd6NIBrCApTUe+Ag
QeIsfvseVwwR6Ic171DIJsRskVaKNeuM0Zd5RfctICDhRVtVTMViXksNFtGUvC9dVm/gJdlguuNu
39gTk6xtnxOXPXEU28MVa+rxKvmsl8lv9wDO2CszAW3roIBqmXvOPWttIkrBg7a02kuX8ZWN9mZw
eZdIe2RI6E4j2qSIMfSxtUZBUdEAGgXsN8a5yp1sY+MCGd/ruiYxLJDf/SEnxQwnf9fo1TM5nXk/
wOPfghRyN7jQWOFgWPmtcUYvnEVm7TJCwKHlDAezygK8gNNxv9TXIWvmYy/T6LrwWbTUvQOz+Jon
kXggkNqHaMEwZbWafkOCGCWtcnlw7ZkJu2rnDYEE0HUo5pKYYierD2m/gczQ7a3VfLAv042NP/HN
HfvqFCw4HCKphvdBvXyr+gp9/2o5NLhh7eY6eAMcvO3bMYX4wvMfLSB+58YXfBQXbAhGn90CWttz
d1GWxGGUE2iVLfoTgtN9mkIZEhHaOsaYP7hadjXXoTvOCVy5Rd9uezT7NPSPmLgFxAcCAmggRs6m
Dwov1IuKRCTTQ5dG7tNYBwTVnWIve6sOx4qgRhXE/jbDeCmUZJZ3Mqnd7ey3w9lyXPc+FQZW1dkC
bkESLjNsBtSSJfTNq9K70moA6Vp3M5JQu8GZ0wvcjubAwt/hnd3QK2qOxpxdhSajS8ejiihL/bvt
LT0GSMI5DkhAJElKCHn2jF3XRdWhikW+sdNX6RrNQzxPZkhE7RujNxnmUczn0gmHeajDRMbaza1l
f53cSQtL0vX3Uoxig1YqH1wPzgmS92VFmCfr2gei3YAbeoA/VYvyW+lgXOsZBorQaM2FiEH6upFd
oTfu+UtM106SbcS+LDjHkY9TYeHfI6B8GGItDwdfv9kEdHaWO8+h0WnnLqhehXC9u7LTfrUTP9Tk
GNa9XTflTs7ZT2mB32kR88Wx4qHq2/QuH8Yp1NLZCyfUvTvmfQ/qeRjobnHGQDfazRGuHWKAKd1H
EWZHdbEVnvbLnuzxYkfAt6Y62ST95Gyk4H/S12Zx1sQABdQiMDpP1cmfBxT5/aq5Q+vnqrdsqSyg
IhZWZCZS94BlWZGJwr20U4CTwsTiyWgHeYBku0smDcpaI5Zj4eQSaGX90snqUdMBvCFsKw+elB8G
xu8bqzVsnrCchy+wb0s/wZJb4pMf4xayxkT7Icl2yLCygo+Neauz+6iDRJzhKOlkr5ZvUlpg5VgW
bHko4FDgb7xZpgnXjz74yKPSDjtvINaBPMqUo8kq3Rup0uk6ATJEK0Tucz9+8xCJ2E2BiYugyHfL
FLtshge+oGEQezeO9J3w8jeMOKZtQ8hsh9ShvssT0ISVFl+XwqzvygkdGhkxRRWubYUeUkx7LcXD
uyvSbiOi5EAMLj9nSF66uuleWOPfYTLXIR+cPliGoR1qHqQwmh9yABxjkYpHyX42dkg0Wz55EwGv
pGskO1a9NVnps7OrrXg6FLVrbFMANqHwkXFMb7GYHJY3ctgUICS3jpc9JoG4uI7f7jqkKclbF/p+
gI53XDw9gPHbIMWW1VBphqzY9wguL71bIaOTooGOjvE+mvWd9Pw2hK6c76PAYSSJRLxDXeXDQHZ1
1/RyfDYKwkIF7JvGNLHYCQK8Ai0Ed5oonbaYrj3zU/nEWPzvhD/zvdBQmJ+trZeDkYkJyoHW91qc
BFqEpMyoAOYzibeE+Aw8140GNhBQe9duBpYUe0RMIY2jBAE6vOqemhwKl0UiMCDn304g6PPJnkOd
lbTdY8nD+PMDmYXxItL8EWf6ZTPoRnQvpPXh2uThl6E+p30mTuXMcG1rwLkqshm1d/HYZUI9veB5
uTVwf9o0jYESSRVBnYvAKWXy3JklIK8pR0stbsIIYcODrrFnGRqn/Tw4CygIuyqwJHGdxyjIlj0c
TUToMwip/aKxU5+KFCBA0JywmuvP0yiGszr7OsSu3Z+LFOgUnBpmao9wO/j2w1zm/oEftz5buV6f
XeJd+26prjMim2fRMDGkBZu2AF7SRt3N70gG9Pl0aEgwIul0IXrhh4T6r8II2nPWlG+tXxBAKe2x
PS5JwRY5gNXs5zNyoP18Hq0eDWFP4kHpGkUROk4Z8iXYp0FbjajqwzQv5ZlZpGQTNEU7p6/e3ARU
QDfEFfcn1CLxtyzsaqMlVcJeyo/O6sDylXVokl0dwu77SNPb89K36NSMzqFlODy3egZ2MWFZGjZt
9ZJm3e+yK/vP70qdqa8pWRw0h+do8UMCj+IQrS5wap+hzvy1uFpi8Xtv27qceNMc3Ckaz278Cqmp
ZqDbGUhss7sgKxt46ZtVxqWxkXqTnbpuIeG+bI0xezS0IMVFmg9G8s1B/g0lCFbwUkbRhkFqfQMN
hvXymmkMF0hXbpJsjoow0aPosOTNcZQNwgolbmRpcho7eIkaizVgsJN1Vu8AMQ/ywt7yStquRife
8peNOpVGUrP9jaww6QBRIhUC/fulKgO2VqNNvAYjmDNAB/Ms4Jhvag8eW/PDX/IfxF18vtkI7abB
dHx2x5TxnsF+MBEn9VvV5lSd2/WgiupgI+bB33z9Kf+rOcIA+h+9Ry+Q+3kUBBfLg1FjRj64H2xO
+o20UWPauZqNwEiZHYemCEjq0CGu8d2t/BSR4jlsgxZ8pvAaIHccBhB/+/mnQMudDOBkaN1dlPfJ
KdcKZJRvPfZc+z4ZHsuovssYB86o0+JMVBffkXGKCZRLaFo93o6LeZNoMhMO1/ydl7VaCDCadEKc
Lk9RU5SM3UuxN8b40SMrFhXP+B2/trpvHYY1TKA7TnGeYuTZ2ta8zAaWEgeICN5z3/IMB4MPXrKo
XgJFg0T2u4whUg7jSavcjEfHn69iRgjJ8TTJqok4Y4B4QzPk50gX6OF2GssqyFgXvpoTWjCaEy5k
nUNtAqTlW2aYBbH9jOxeWdfZOaiWn/zY+EIAWj3ZY4mnnZl224QUmTl2wXUUi3UgqFzDGtukbCG2
Tiurm15AahzYRm1EXqdhn8fVzUnJOFdViVh2eYBov2zJwgT0QmjVmlCUxFvC9JfsHdR/e4nK1N5g
RVpupbY0dxnCGZZRaW81w+zem1r/lOMH8ohnHTlpZ+l+nzJx8JYOz+fOfvY8UR14BMpjRBz9rSoj
FBNS7Xsf2fUGWcgBxKjIr5rOvkcGw67OE/E9rpNXIkkbnG/tjyEWjwgRer8KQTyNecEsNfeWRyxf
yjhtwlbHLsmW7g8i8z6xAMYoT+/6I8GSJ1KDcFz6BqIV0ZJtFcvsZKL0vPUKezmiHrgcFlIHW1Ca
1nbROrlj+bit6jE96M0a7wiISJVEWjvRu1eA/tiEieGphE9ipVXyEWm1CxOcZIL5nNV6tZJXkp1u
ucuTHPWPThrv5dg1qAJDmCTbTx4Gj4TUTwN0gMZyi9Zp9ijSrIDcms0MUrtuLvJLU9TjxVmjdzNQ
39Fqm2MwtNorlrM7EViEVGHsbaM+301xGr+CFPwhMHi5t1tTe7F0R0O2Xh93fl+AbHSqZJ+3k//R
Er9uAx9svYzmC4HPeJvbyCkNZJCPKGFvfRSUv8tgtDZe5hk3dgDWqa0TeZBwz54Tu4P1Tib8V4ts
pxOkP1uMQFlPG9ZjUOX1qvlvHwNrEI9WExHa0ET5e17/QlYgIUea1OHSusEzaONoHycehOFmwdtm
yZYbIYafs9mdlll0z6Ps/MceYYukBM+MwWt7QIGX4Ujlv3Pe7FnlvDNyaXn4Vf5sVj1VpSqrg+r+
dfVX3X/eQjW7S6TG+cgstFNM5BP2x2om+nlajdiMqrI6U/PNkOh0UuV/nH61f3VXderwrzp1H1U3
G125tfR6Ctnb5XkIJLhmUl1PdY8lDOHUv2qtwWZBsLbnGpDdHT5If5Y/L/08ipk0oOZo+zgTzVkd
6nWaHe0K8TFVtuX8VxnVWFaRQ3pXzWb85Bg6j4NfWBtARPGTqqsLl9E9tceDqlMHHW66nozR3WdV
4WYPMcPY10UdjmknGxXtzzrVUMqlJb+zaoyuN/+sSzW5Wmfrp686dpwbRKStW2Xnxi7x6/jg1Ej8
VlrjXPXa1q9RESRMfVP3vfWNN9zCVz0ibTovkSh2LsYfj9W8sH2K5xCB8OojAXFxSDFeO5IYgbUM
OxFzq61hBsN2aHNiKVF571aDvLPT/OAzx15w0GOJtGT5CebYIWPLfymRSjwg7vJatrl3hX6o7zS2
XQwrsXs/dlPKCl+/z6bujBhKccE1U2BlAZAbFNWyswLDxWygQD+uWr4Lz4o3fNHBMwH9+7Jr9Q/0
1sqtGN1ypy/GA+nmni1mX2/Qfp02MmnKg91WZHp0BJkME6IcS+9tNgz6a+ONAEa7bGVTEEnK8WXB
+iW23tP6pyV7yU4ZQGMfO2/LaNfbAu7cU54gUlBP1Q9i+fNFVbWx2V+DvDipkjpAFI73Eur3VvVX
dV1vvgbO0N6p0pBUCxmm6b7r5gCcWie2VZGNT6WISmiwybjT4nF8UnVJxWIXcNRVlQLc8C5JU/xC
hubPDsuERCxRSTAo6z3UoTD/SEZHPKrbBDVu7DqWYeFXh6FHZt3W2vyk6hqe27tOi66BJIc/V9sJ
9u6DsRQ65nnZvPf8eA1PMGyrutj5H8bOa1lOZFvXT0QE3tyWr5reSd26IdRSC+89T38+Br0XinlW
79g3BJkkzJqQJJlj/CZ6yXIyqFJlFT2o27T4IeO6VEXDPO3VUtPPUoynpnidiIqvV8ixntUBKgnm
VUCuwEGf4zJ2LnHD+Ipky/+Abtcmzcz8XPO/bvWf2xHiz4FDGvpJrrc17LXobSQbx8omG/YoOBUP
SAaaV2Nc9HOqaNxJnWz6Qi3wamcTxApwTn2aF80nqDn/ObA11pLZuZS6+rxVyd6U+sXDVufG2d+q
VzP7qSNv59ZN/FDopIxDTDLXva3OVlpABLV3kxYKGaa1WR5U6UXRAcO0Omq/cWliQqBm7UdAIOjo
M2c4SVELiwwV8g7etWM1H6HvLyCfJVa4NI6GMLvEYQioeikOYVfi1AnOBKkm1l6h/WF4Kfi2wiTC
vBRNkuoXvQG53w6d/THm9XAJFWZscjQdm+TS1uV0CEy48n2LVbtfMymxE6JzqqKFiKSl9rvT5yzB
vPCLlKxMS96WPIGUIte33w3TQiWpzV6kqugCZhNZOd9LEcSUucc77c8KnYeDPlbeuxX1CpJgkXK0
PM9915gaXdScSZ0UC6Re0F9jkiONDYaLZxgMd3LQB9Hx/lWnW/f7YTJ4r8ryWV0umrRMd1vPy++l
IXagzOmmDkcSDMN2Ujfw5TmGDSpUHut7Lyp7SDR88kb5sMm3ydUdn3DnksZpe+gie8PW54uTNqfQ
6VOwn0F0zlELeQ+Gl7Kss5OnYMiaDovu5YDM/0KXNOCkHAtQWR9K0hOdStWvXZDwdZ/y7MPSxol5
PqMcZg0pc3HDuZsj6M7OUuyVkWSL539BhhXp+xHRVa8zz1KqyqF+d4wro2N0tPGQc0AF3Rxd96Bv
JUjA5n740YxEstKKlBQ0Gv2i5YGzD8kJLFE+Z9+DdDlGqdmdCGMtsTGX6Xz2NnVGvjf1LLh4+sFe
WKj24sMgGz29GKbyZOT1105XsMBwq+mJH40MRzESr05ZuygGtMiY5PE+sEuohjoagqhmFd/bvH/2
/Up9x0FMEDe72vT8t4y4VlIxV1eVivszaaCLlo3shcscwy7MhyAP0rVKG/3ohtX1a9ykP0rbNS4N
8vGPoYU+3MQU9y6rsj+Yezc/XDN87MdM+xt5+1PiNRaLpadmmndMyHNy2G0LXMJKdp6O+lSw4K/D
vN4FaNJ/mHFzjQDy/tAyhOGU5xT7gFfdLu5qTc1PhUacNlfi/OgOcUnSO/rKpK869y5EhrD1QnSh
k/bZ7IuaQIAd/ajD72ow22ev0RZ0fu4eJpUYYR6HBYa1LkFbFWSsPesvczzk70MXL+zCNLxJMa3Q
GwU0cQ/z3n72u4k8VDdUcDWM8TmqzYVfFjcnUMHxpanQCLGU/ILNCuLpqV1fCPrVR3OhlbMyN16Z
+vPnZ3KQJCgOgKCOsUKin6RWuov1NiJ4Y+9M/QW3r9dgZgQyGGpPga8XuOzmoL4UrfzQnRZ7lix/
sVitffSzq720jX6SY0ifencd3rW70f7ZMTh/mKHjvWUlsthI03/0ljHhXov56XJsRAiOWDNugktJ
RW/xteqJ3C+lnmTxa44DppSmOitfGy85hX5pfbRFhcllnp3lWOdZ6ovj15e1VJrVSzvMGL4lKrIW
+iWp0vkxWzatOtzNcasTrqFUdk1/6l3FRstItx9HXXNY807ZjogOmgFSaSxHYotvzDRld5le24/q
oHHUn9r5aEZRj2DtUpZDsiGBib1K/yiF9VJZ1VgkVQvCqNkQXoY+IyzZhBgVuVYdQhhCOUyKxfIH
SALYnL3AnslaACeiOLY6rWdXna9dOL2vRTmi1WV/i6zkMUv7P8wiLq4ZEa/Hvq/+2aCA6Rzxc6r2
nw4Mqjc+6PyUrW1rOJqxw9qh2gEgR1pkuUrUEgwa9RjBANMPnozEHU9hD5lSS9XgiTcJkoDdz9P9
4h0iddLOxZLjSYpuZT7DuCPKsJy/1c9Vg3xRbSvoMgY1UzlfO4STH8I4ZZPHbQ7AGIrlkJYkkZe6
yGT0RAgoAM5ht++ZlX+UfhU+SsnzJn+BVuIEvBwc2lg5K4Mds5DOu3fVzvUHG719ECMtoBdaVMBS
WRy/SSGsyTGhEz3fS1FrgXJAxkvPUiynPL76gwdyeDkTGc/saR6i9Q9LlW1N+6hOg1cpWdlAiHVA
E0WKEZ7LR9tcAtHL6aFtlTe4GPZOiqnuWM81FFwpye9rA/2S2ln9LL89W3BeoxUr+Ngtv3sBFk26
Vh6lWGLqTNfE3VqKnp0hgxQjBLW0latFfv+cloR4SSyTWrO0XN0rVVPfbJIFBJKnirHaLJqLapMZ
CjDd+3DGYtrFQeB8B0B8V7OHFxTvU2PNv4hbfJmIhP5ZdtBFSMqHb/jr8qlnarjDG698BMGRXsrC
9m+tMYd3vq9EF/KQ+aVAxPNJz+IvKfJsP9vJeTUnfJIdt/yZZ4WN1Wky3rQSM1E3Bn1D7Cf6eSUR
3xDBZ2GgBW78mI55DBInCO5IkZ7jcX6359zYIccJfKNM7Yd27gps5iuN7s2b2qfZk2wU206fiIbi
ZOt/d1B43PcJDHR3qMinBVUP4AroORw6FY3NDhaL1453gOXna91Uf2FXp1wtLZvera6i243PGj7M
X/A7+pHP7p4E/UM/lf4ptMO/qy5LnqI4Qrc2dZQTNH31S2nFGpPW9qS5uv0R2mdSYulXY56Hk6FE
8dFV0rtA8X4wXVdvZh39bUbFX90YmqR3KueigRgly+ZiWIPQ2FjHKQpMkB+80Ei+DSSJ0slygSJV
JCsdXuykGr2DHpJeqgACvBbFmYh8TMoPs+E2jzFdQJ2YLIH2tZoD72J5ZD4BvqfHKkQe03QAK2Eb
c26a3r+3vrmwvh+HXHs11OYGEb3akYUKTmpBRMxC7pLAy0i8V2VuXjvG0zh+03EaMF6K1nYvU9Yh
fzgCUK73xBmVi6aQV4PTVJ3gzuvIg/jG7QdQD/UxJQJ2QF/JPuR2vvg3zlc+j0hs2sGfVebWb7PO
R5sq/ckhcQ+42wmJmLJRzDG8H734x5RjdjYOaOdicfZrhgZTtrqHCxde6FYfti8kb7WzhVPrLbBy
ovJR6R6CXDW+gPz8a7Di8peJCia5oL+jrqsgf4cE64sScYih7XYqInVXHLMGfEO06LkCpSIl2VRW
q50gzhMcW1rIxi91kC6jd+dDVnlFRkUD9hdfwEYcYxtR/l4z1beJ1OrR08l1S9FCSPExi70HKfWL
wf1gQMYe7f5eqgzYB2fs46tD4+IH7/VGC8oTANFSkiptsauvWvzE5YTl63M1+DIzd4kuheYvap9l
9zb5QFrNqHyREl4wwTF1fawrloMjKxvy1e1NSp6udW+RkoIQcPpprdPR5r/2Xm7DouEE2TApOfFq
YOu3nBC4ynRMKgzV5SCz6vi508k+LAeVZTMOBP4USANXaUGoe7j5BSpQ2yUDN70hvpqsvzmLhmIf
edPbFBPumCxNf2t8LInyOrylWciXrmjjX3ZroyvN3OnVCe3XdPhZ4kX5TkxzPxnWiCVAbryXY/kj
TBCakGOEaNU94pTeBcSo+W5r+IgpvTccpW1u6MGtwh5iL0cHlUwPtsfW2Tef+d6XgGHqKbt5ITMI
qGjRq2wQRymOVeIXx+Q/dfoUYUtdeYh323r0OgUjKC/fQ/vbPKdhZLy5RWe8JbPCoA+m5SrFWPG6
qzYDD5Em2mAbb3zAJieL1vZ5Qxp5RKX1Yi+nV0F9Au7uI4gOt61SOudVNkncMNo1w3h1gth5bdFG
fxxjBZq5DgCtMAPY0ThBnKUxEcHwBS051jR+m+9B/TZHbtB4BNj8z/Xq7leRKf4RZj/AKOwKXuHS
6VhLNd1alLrWrA+1xvdMSpgHFue5AmC3FnWfs+bs7APceJKq0ZhJ53Wxujf0KniTumn2b1rOiyGl
ulX6S2vVBS34o7Lp7empBBzysFbBgsRJZvB2hpNHz47La96inWVPurkjt0um2BiCV9l4anhWC2N+
lNLou81jVLvnQk+jZD83SxS4rpydHC0ivvKppRM6a5L4tNUZXvK3p6p89PqyedEiWGV/O3j6jY36
Khv6EQoePdnqrc43h486Usd7FH3UVyy94/tas//YGiSsU1DeaJrzVudiE9SO60WbfkCwAhmhvTXa
070exc/t6GWPfAOzR1Lotx4SxE1KGNTZ6k52vTR81Vqzvf5WJ6dZTfFX3frBQSurDJBP7rzIxq2J
EjoQAmCoU1eqCiBdcjH1cEjgqL7VsV+++UlJeM2Lo7PUZVFOrDIGYh7mRbmfKl/d0ff9qzQ2DbwR
C1SKDRP4T6liQ5MyzB6DLqrf6rl8bQkUPqD3Wr8VCSK3Zqj4exU6KF4Pw53TmT03gIMh8KkDiVSQ
Uppdv6lTHT81sXuVg1KFv49G8L7xrto0lI+TOd7ZddjzPAfjozGH8uaNdQcqaAqyhzooj3l5VNSh
PDSNUx80K5gBHvlYXCuG89AnUDTi3k8W258j/klfG8Mv4MP3937ZP1h9gGJ7SE4KXsJffhefrBDB
g8RipVMwA/BKrbqMkf1zdnMQbPVV7QOYE0oIplvt9UPLHGTfMPvIPXw99Gw3gxLej5ECkdTnay7Z
PvAxsOtNMOiqMtxATHxotROdAz4IBLhVIOmAlPtev1NntOZaTTFILsBOcpVzOupfWHcx2IBeOJSG
+ph16RUTWOW+6krosf3gXrMeApxhfMTNELP8c1kng/bM+tB9mzNLQ7VduRHvaAkmGsUuy6cWztRO
HXGwRJ2Y9O2EG4BX9smunflGshh+UPsXLWy850WEb4LEYE+VCe8xMO7NJlZPChaRuyL6Ms/zOxmh
Q9Rq5amwW/euz4wJH6Nld9tMAwrwtlHdIVr2FYTFiPtT259KJ8Q/Udf9xz7/yWXCG3Irxg7d52Hv
mAaZ20LR7jPmqpk1qi9GypWHKpvvLARngxCQSKZgdZbocPKm5NJoQ32rO78+Yts2HBrHCe5Tt54P
aqt/DUb8A0BMdcdghqKhzuWLBfzjpdLNDyWOqkuGWuM9MongSvimHNPGae/LoiBKog/wt2Z/H1RT
fw+Q4NLVCDK2dbLP6/LsZaN3zY2pOqTMG1hameHOwMVmX/fdxaoWRGDQaUdzsJMTAOG/kGr6vpj4
XUyy5HvuVr8HDtftUWcjgke/sRsFuF7StncaW3QSgGuhJcGKvTP42hs2bBv1ryrRJ3h1Zn03ADS4
KkvAw2heZEatLdNqpih0o448SBoizJInSEZEQ6t+6Nn33lYe0xSeL+Io+zR+Ab38a3aN6kb+TeVL
mNRorqm3qai0VxOGh0m3J91r10MC/sap9kYeRvddXgW3YGSGkWm8v1NY7KF3lsjtDUvvLTNCVk6P
JoUTfWCQyQQzIYZqV3V9Du3pL9dU3fvRTdo9ocA2JBS6gh3wNCK3ZDvXoA9xhAgg02g5ZkFFvURK
vkIEyPdDHP1sshJ32si88C3vExAryFvVJ27orzrFImYkDE/2AVOOtrKeCYzouxh02cGPmzfPbeCY
uQ2uS6pRXMOacTBWzP089M2+7IgJ1PkzmqbqfR9F2n27bBwTozgHEmaa70I98I9mB1Iv1HRWKIrT
MfZazTFIEncPKOsUFcFPhcwDSgwRikKEMn701lB+aZE156N96XLsoxwXTpMekANRR+ipHtPjh6AB
yDO/sCJp9+Q9q9J8xE442+EG8JHGasifd6wFQn2YIBc/jR4B9lrvJrLCwSvCKnw+2wqEkq924PDN
+H4EebkL8bHD1g/fg0SFw2O2BK/nNDjZ3qI+W/U/A9fPECgzgDe6egqIwcwBHvrncMYiTYcwv+s0
qEzt3wOkwQjY77HxgPPVtkPU2cFhsFX3CE0XR7XoQCh3CgYsmqogH4leTBD4JBZK922qptcxtJt7
Qo3Zfu4mRNGy9gn28iuR5mZnoSd/9SYdFKjuW1fHdm+K33s3JfHdm7XgdKq4+9643n0ZMcyajcIw
llbVZUZhCevCbwNA1HPVdd/wPjDgBNvBUSmT6WHAq+jeIXhcLATiINXfUse9A/8wMcsefe7g8G1k
1U50IwC+FMdH3ej8XVNAosjiikBFG5hk3UrrUrlVsbMSuz0DXS8AxXkWoBs+BifIzDcnJymlF2hu
IR37VlqdS5Sn0A5JHJ/LqTXPfV15f6TeO1ymTm39H7NdH+C88y31FoiM8iMy+n1uZcFNx4h7r1dq
c2Cl7l16gGdnCxwouBNSUorP4q2DcO9YBUEP1TwwZ3zwRmt4Tgc0ihxKiMkkx9YM3vNMse+2TTUU
zlq0mflf7RqKWD1bj5bP3NEbLHCMbgbQs/K8kx/43j70UF/TGPr2LJl3uhrwKvqmcTfXMWlTZh8/
01w/5kEy3fDLvnQIRb1ocfC3tThEQdW5R7dYOiOrMz7Ey2YRzzHzUbtXzbp9Gfp2emzjZeSm5JVB
+1JHTHWrOj2XgaOG+9ThMYIJuyot64+uT5l5WNGXJNXROTSLZ8sY7dOYR6y/l43vPsxeBw+t1eJj
072kTpPcQpYHt9R3ooNRQACAjR3dWbb5ogcG7A1vpEdhszaAuCK+Fx8HpX6ZMYYjsMfirFsEzrTs
Ihgwe8lIQxUGlmhai9cVCMz/bJSOfBH+9pfCwy7DCJHU8kuQGmPmtYRZ8GtwkD1fEgHKrB91HztF
DLfgSGDC58GxDnrQWFMwTKw4fc4lNHKPoPSVjlrcNeb0rIbzCLXDtw8jqjT7aSkiUzDte5OHZaYu
QDMnTOGVdEhPzhroIs8s7kBkXIYJRgpwpcfO7F6UFv+n3IyTg4553bwXzFy4EPgt8GdHZ5hyOAWz
+zimmsZUsMuePFJzt7ipvszAjT7w2gBtWHwPhyj9UHNcYrz2p1v4dG6JEjhLqKCedVY6KR3K8Vzt
QTYTnzAAVp5y8KU1GuABk0rZKoA9fZACU52bN7kMbnHvUR3k1ywuGbLHzjlglAs8hJQCILhi3hco
pkVOYfNe2HuTIe9h0KD01gAFlA5gVdLw95Ac8R9iAqyXZA6/hEjBIT56mgK/PDjOCMF9wRsB0D4k
Gk8X/d9UQX2r/sW6pr1rh+xcjzWfSVCBiYOVrJpAEmrhcdb11Qn/LPLS+IqEPIqc46ueBNYlHZTX
mSDAQm9Vz5W5GA/E39TOuMTeGJKtP3jx7F3DyHqMSaXtUx1ZpVbNEf4zQIzbd66pT/daGr+PKqtU
vLeRUQyhDC8mTZWPrk3S8PeAAn1ZFSCCrO5ONglvsFylvQpHpNOvbnC0N2C7LtLYysRCwGSc1hZc
fZ72zaFIbe8ZFoDzpE7vMwi+ZwMwgp0HzamKk68lEwPkKyOglSXJVCnOqZ4x58P4O84V5Zx0bsj8
yUiBv1iHPOiMfVUW/QV2RPHemXVzGWGL7KWoJ04D3ri28OlTmgemy/w/bWcf9DL4OdnKdC7idL5D
+OO5nwF7m66dPAVIuTwFjVaTGUYK0+md9GjVdnUuoYEbAewMJUFiLuPnLUwNd0Aq2AlJMhbBzpnH
7Mgq+skgzsEofsgyDLIBi33P7XdMy9prtmBmygVXF4KwuJrOU7TgRmtjUq8AI8IFSSqbSY++KIrh
H+P/VEm9NM+W166+lQH31Wuh0+2yImUrQM9GBzmt1VVw8E+TajAxDN/jBqSA/zY2QXoKoPParQG3
aBjfECpH3RDPu1VXQzBCghvKTBYMbuyg5L0IbsiBzk8hSY5/TW4T3MBlWfORySq/RHbljbYquGQX
2U1mIkiwsPj3hroA7eu2OgpCpXKeFkghc9nsVvTArYMGrwd/lyjaEkegNgCLdSSr8qej5IdEDXCm
/Gn2Ayjm5cY1yxVlb8Mn2lqizkeBKkrlOGdTdpGWkdNyZ5BFDP45v10uIq20UJ12toNjvPzKBK1p
ErAIny2ufuegUc+iMOJ4e0juwxUM549ueX6jGTmXHDVqyQHLJpH7L7sxS2RSWhjfSTHLqnNYKjr+
M8tvysF9BnhnXORPys/A8TSMqgFxkr46YkD9U85LxwCO+fIY1ycslYKXyn2yLtZCGt3qxlLvzkit
4MkE6GPF/kpvgHZLhnqc0vGo6vV3wQPLZgBG3dXw64inIjmSVYONGVHlpIzxbnOUpPeK8wrV4FsP
c/HoNSFP1EZC9NQmzZs8eztxnwbiPqe5NhjWrSFCb4+pO+mt4pY6LP/aEM227aGBHdaBUDfBQR6X
PA3ZKzWXtK7sSi+wQt0nr9ztvKLPb/g6eqDPZHfZQESgbyjnCo9lxpYhmQEiAHPG4tOcj7/tytkO
jhQgkV0jv627c9qDhrKji/y9sWmIUTeHuE2+zqN+kzu33iWopbvCSqeD3Gu5K0lbsP5vNcRXFgyA
PBM5Q/akbu0OUpaNkeIY0nQhEE1EH4fuVR782jXl1my9QY7URD53FRj2g9wK+ZF6X3N/2qDQ90TQ
meVa1V/tYhuC3OV6f83c6WeAV8YpYzZAr3vTqryFaRue8hmic6tPr/oydMhnO4tt5zwHM0hg7Ph2
KnROlHAb9ISsJC/+vz/822+QXWyvILvrob62XJ8eajI5SBNDP8gQIN/3Drnxiw0ga3xN4fKuN3eF
U/z21vwGqvh8Bw3SeEUEa3JuTkaYa/MxdsNvSpepx+0OMwjedMeF0r0NLmr/nGFieZLf0vvVU2rP
6gmNxn7eN1l43w66AsxjGYeW11rOlL1/rfO6ckY4IEwO0hP6OD0xhWHpsnQEfUTayYRjvXWfpYFd
zTQwdQy+g+kiPXjsrOEy5RbLkuqYOwPGR+4CrvzXv2sX6dUPwQp7uQFcYQGkbH1vjh9cfQEwGoVd
L/I2DG/LsCw9SYpbXUH0ZxmRLH12jr5TDWBW0mcnUBgjpb1strf1ty667srxufKGi9eYe+kJ6ynY
CpyVL21DgkDGQhbszRmF7uv2hm99WeqkGCy9UO37UwNI7xw60UmOmdLZpcV2/ucuKGV5arK3niPl
dffTcSl+qlu7bVnZ9j9DD7ZyJPhT8xrAldulwGOKFJBbb4NwXj4cugfRNNBZqE76CR8K8vTMC+SJ
D7aOMajzlM/ti8PcgPXhvU7EYlaLXQt1IgeUMtTdnbVgVWfM4/PB7U6mOTOVaHT1oAYFsZsegZkd
Cd6T8A6mfLGLNOehPgRR+eRk1W8PXv6q9IP1ddrKUrl1k62vSJNiSNtLj/2gdEbZ1MtwLXt6An3J
jOE8yd2XixTgGScwK3S73odWv5e3BFY7tbL7W+3gGn/kFiJKsm6ZcA0+Qqr70xYuRcgN62IlvRIH
hxoSL/iGMdE/oh64OzImR7nHspHHHi/TE4RyWSNP6V/5pN+82MhO6jzeJWaJQJnXXWSQ0Ri1Wzi7
Jeq5h7AI1i+A0f6ElJ9d5YLy5GWPkb5d2DB2NPycB+8Zszh3xSz7if3m43l2yqVHbIOBqqnOlfO2
36e3o3boJ4j3210sM4eRNFk+M5mbWQffgi4kpBJ4AX+ASzaYiXvIj0oTcmtQTgx0UUbNOq46ZjLZ
Aq9bnSfXuU4Ac8jnnqFHolEc2fsMx7B1drWuoiItKMi56do6CMOlfqyNxDjJ9eV3+XY0Xlv9aTby
9qSaxos81e3Ryl7edT9iY4p2Y1Gg9A+F/J8F2jZwKPLtl/I6sWN5WuJIw/IBjP9Ry+wcdn6bDw8I
spsXoGnVTVg7Q9RVN/rCrzLMsvX5ypPYxpjtwfCB/juFnmlOXn2wIEgji+EYOJwUvAQuI/gBhcBj
yS2TJyPdOlCJPVrAg31s2+W/kWOy2Ub07UmuHXoZ77ebsB2VPWnyv1+KudoIe+lB3ieZKciPkeI6
F9/KsrdWzhG2H0xoEWaQia7S2RcVj0VpIn92nXLJLg6bvGrrLnntf2D164dSfudvs4z13DJ398AC
7kkIYo/Bh17mryRHCF3LazIXyMHsg8n8htYK8eSwTy5FE4bqUZqvu/7yBY0Ag3RBus7jpKfKjG7b
bHXTnJFy0FCK1ICJLZMw+Xe2zYqSlPJvc9n115fzCBPnYSzQdevZb4Cnn2yyVPMevd6CJNRfrvwQ
s77prq5e5WbLpE72tnu/1ZEIQvM6gACyNZa/vhW3c2Vve4zbge16n86N8o8OoQ7GMMZMGTg7gAD5
Rcry5nHHE5bxy/H1x8+lVuwiZVB/m0bKI1x73vw9gGh/le4aoaQLaHp5BmHXIbkhPeW/78rZ61AF
KKe5uGV6+EwFCWCKbEu4T5wQIXjI0e3AtgaUA7LZ2klx8H8MWp1f11+/9OSV7LG9M+t8Zu3MUuvp
eUf+5D/vneytrWT3c1lOWq/6W6vPf+DzWYpGYqO137UZqVkZV7bZg5z73+q2JnJ0nWfL7raR57EV
ZU/O+9er/rackdbS8NOf+m91n6766S8Fy4CP0VzdhTD6llccD2dyFdW8rlXlhZcNoRTImdCIWLwv
YbZts9XNGZ6g0O9oU7UGu2sjGW7l4lvT347Irm8GIIRIwa89Wl6W7Y3/9FJtL9D2oknddpqc8a91
n077b5dfX9c5X8j9RQzabzy4OLQxrV3mwvLh2jbrSnYr/xar+G/NP9Wt64nlsutfkOt8arP+hSHx
7jVl+KV2XriXoUHWoLK3faNlDNmKsrdNyLbGn+o+FaWd3yMY0P/QaiQRksKGyMfLSe6d6a104XVX
aqU8E8pmWZ1V2Un3irdteAdMBW18KyvzQiOXsoz8zIUCIkpWZrlr6MgPrHbey/BA9B9J1gZl4H/o
auugYavEEGR0KcoZEibibwd5krLZhlspSldwZNG/tdm6wVb3qQttlxmDJiVk4cL0GtTZPHSOns57
Wf8mAAwIFyXje9AO0Wl94+WmbJt1WN3Kcrv+tSgHtldXigGBlH+Gbyl/uoLUzVkCdkJLeI22wX6d
WK/H5flsZzZ4lbB4y64WgRFjiZD8tnLcmsm5spGJwVaUvU/tZBDd6n77x+XIp1MGr1KOs/EAKvC5
hkqBa4C0IFJuaCA5lg9XiSNe+yZDl58lWXaRO1MmfZ5dZtXZNZljXeQJb090ffd/C2b+NlXYmsqe
PPyo6InorY3WIFfuIHpixBEyKTpa2cPslaRjUHPRpkd5Rdc4pfSAcdbj5g95kf+JatVqcMQ6m9RJ
Q3Iwz7NrgkQwLHFIa7KpG7KVu63sW4GC/llo7cpFd9iZLQzIGJC3yIela8HZ1P074WxbJAAiFe0a
uavyXOoMKpNeFe9lDM9E+OT68oDnFtGddo1nfrr9clN/e0Tr0nW967Jmkd31NY9ITs6eOR3lLsuf
3TbyA7ai3NhPdeuqTo58JnNuLeXw9i/pYajvbaz1dtgYYhUX5P6XrojHs4EQ4FGHMUsR6hkCpMUV
n0mOWjq5M8NBpmc56nnAPPUkwbupDt4iLTtryzXUpM4eyqBud9Jq7rLxosyleVD7DJDeMBS7JuJV
l42Xuebe9gB4amCK7tPEPalRaOVHJIMwXGZlfyQqCWp4cq6NHjRPcLLINSMaC/E8c3AvitX71B/f
F0T7a4AM7Cv8m/qAatyIKgdFqcsQPMoS0hP1iApEbFfpa+w5KAua3cMUo4XgAFs46eT2z57lz89p
1fyA73jpTa38MuYmrlqp/y0vmZLX+MDf/EAFKZ417703W989ovVkdv2AhIPWoo4zDLugqeuv9Qym
lyV5+aGrqb1HUQd4VYRsl1ostgAmoeQ5tyr0m1QVKaOYJFNTguPGiLF6HJcjhJIwExhwFAgT7dwU
dvk4T0n1KHuyyYrCQfcszxEWJghvFXFwKCvkh/xp+NMkeXZu1UXKL1MrAzsSlDgOSwB45/qs3OIi
RvVahfBp+BiJqigYHtqsABPktQPr4aZwbyA1SK95BNtbVL+mfoqeh2UD0SV69tXkG7KaylWqygyT
bnQXUeUqED4zLLI1TvDcoIb9rJIJfU4VTdtP4xiwguBAbHtAq1Kbe5ljKYqH7G4ahu5RSzrvaV42
dQZsz6Zvwa6mxXYg1LN0r5UOrmgD2RlzwmxuHHV0Yfy/pySaH9cSaA6Ufx363HZ+FVneEyoz0b4K
2x26p8bR0SzzME1NjsYbYPrC0Myb7QB1BtaqHXRbT9odVvDIYOAAXnpheV9Btbtvls1WpH+ek4IY
6oC0kQ03rdRv+Wymxl4zDe0mm2IK/qey6CtlP3mw3L0wJdiMqMF77wMYde2x/zMZ8j8MUungwqH7
826Z8JlBJoJWKCpUYvr5b9KdX8M80f+cmgS0AoI478GYAbtGB+tp1sglW1Ni3VVu3t/0Pm4vaRoX
jzwCDcp/q742o0LnylLzQTX69xrVoAc3Sp4Gu2qgvir1a9yTOHIQezxKUQ6QCv1Afj0/1uOux7hj
Ny3NYy3FlC8Gy7WcRwabKkeBdsuYcfjtZCv/5qSzeSeXqhtTe3S88AI5DKfODFm0Ex+c6rD9gjZI
foXhnKzXrY25fWq69piryNrsfSyW+yB7w6hwJmhfNKyVbfMOokXzCve8fyR0fJUSRrvtK6Z1kKGy
EbGmpYXUOUb5+aTEfVdd9LhwDQSoDe2HiMWyq8Cgu0c/rb+vB8LKZYraiRxwULK4IoOZgGbjVuim
0p4R29T2UpTbk6Xq8qlywIQt98ceR4Au1TLRi8/2+Gv9d9Ik9892UcM5W+4fqtMg8rLJw5+ePjMO
JsopsiubKphhuG9l6W1ji4Tkb5VyWI50kDsOwxPAGRB4wbAD14WlQlkxKOn1H3UdhJfeHgI03sPq
W1me5Hg8hPUp1VFtqmbFIWCtuLiFEw+8NkEU3HfLZkjQPXEN//zbgb5PsZP5Evh2fITCEN+VY4aH
4bKRPakzWWVj2WCjqBZrUYPf4L80lFPW1tvZ3Yg54P/llNQdwFeo2vnzZdquQOT2ZXwsVaKB+0+/
TlrLH5mKUm/u03bhUZB2NK0WBiyKlA/RsskRmHiQ4uT7KBZG/gB5XY0Jri+HSxXl8t3WSPZw0Lvj
w9eRR+bk2CWqEpaVhyfGpCg354sFFB9lKTn66VQpyh9uUR29OAiBr6fKX/vtjEw3j/+PsfNajhXZ
2u0TEYE3txTljaqWvG4ILUkL7yExT/8PUPdW7459Is4NAUkWVUKYzDm/Ob6uRKDx7x3zrxrLmGLH
21SYLyn2pCiXJjs9tmOVHu0hQnCiQN7sMvKMMtmKdVKEyr1chv3JVuvfeajI971ZyPdqWF86HrAX
ctNUugAd5O0nNPhfVt2qRxNpyZOdcSiSOeU5hWbwFFXSM/XIwd2yUy+Ds1/E5nXZh1J4nVJQ9yuf
ew71U9Ir+oPiR8WjkuyXLrxzsnu5aSi/vIR1Op5EoKTnYV4A91N7V09qVs1mcnlmo8abN5c+FJqS
yPHtLznpcS+1iV1SuZQ+ZU4NR1vR2tWyqYmm32m4pnqlbkDEd02jE7+wsQJdZAzqOqKg8qkR2CLI
1Ott5/rKJ6RgpWdmvr4bsMy8lubwgISmezXK98lu7GdDsttDVkagk0y1e20mhBSyZeRXIDqwdEPx
J7DM9hXJlupNMS7iZuM/KIjPYNi2PXpP1uKwXU9Yw1Iv/HcTZZF/7fxXm2pYqGKz6VT2Tr3Gr62E
MGcVD5lkmIcm7UaY26J4UKmY/oX1u7vslJCxPaDAeKaSVz4vTabfkF+w+3K7bA7QJPaKMyarZbOO
bf06kaVbtpYjdr18lmG9qVREH4NxQpdQGKF2rGHFUBZd+1DYzPxM0D3uPLR4YD1By64rv7cOyx7R
+s5aV3qD6w63k8nnyQMwJnoSciVW1PhEh2XTimQTmUIkjsumiRERPpCqf1o2J2l8t3nnX5atUWRX
ntf5VYvR9/hDsAujXrqlWSufI58y4tDHrqrPqytCnzXYCXErnfYxiVv5iFihv6lqy60SQ5WvEvu0
dFja4SJuSqnOLkvTstChHEUmBQx1p2K4WuAem5nBbekeU452zfVb0xQbu7MrDAvrNRjz8miOVnGM
OorlZlhweZRkFk1X2WBm5dGLHQF03Iyau1CxsAIfjQcIYemrbFTOGm5muVs2qdFBUq8WT6U+gKTU
BFqCuZsiRt+F6YeqJh9wV5ZbhOJV+oqKOttSjm9tVHIfr6ahHXNbMu71MLPOZWIgsJi7taP8NaKW
3PNqU84M6xTciFiz58WkpP6KCF6Dfvfvtp8uy5ohtV+VUJXt//q82iKA6cz4rh6m5jJIFXLpwgZ9
h6pL5030lcv+oz705lNjDfCBcrU4ZaFmQjauUhRx/fQsKvu2dB209FRHmvNSN7ns2XVsnNPSwYCl
rqGlwIV9pBzpQwJ+tY6LlY1s6CSX3FT2EL93CgIxQ7ObO0fvgoNkWsk2SkP5HqpK7S6Ht6YXuXSa
j468ETIiPYbDOGo7YrYl1N3SuDkmzHFudwuwpZK7SVYXkHFhVJ1Knqknsww94avxoQZO/teO7z7L
7vKnlToSxM9g/D15CuTYW/aH6B5Py9Fiy6bRrCgnrCx9/7257FYdJRk23NrRd89AUW+Gnhhb2eyp
3f45hGHpRxN5+cEKDWmdKoWKLVVv7Qz0vnu8bpqTounWxkyy8Tri4+KJVm4euRtlpD+29cbY+Qab
R/rTOA92nzAkHQpjc7s320L/oCYRWKTOc56rj5s2SyyKVIJpXVdVfYnVtt7pWtUfIrs1cPf1S2wJ
Ogs+FmJVHnxUZqolWCxf+K9xMDwmkS59SSgtv78oyxVQcYXxOab9eyhJ1otiNhm0Y2W6D03Y4AxR
gjtKqO1tNkPFZclPjyKNjS3hgPTOphQIjXNjED/jQWb6U/jKA/iN4kPpUw3wQUadxAibQXgS2PpX
BhlZ7cRDgDVH0/4SHZplOMXNg9MyJ+xEpdyh2+iQ5+CwRN2V5RFc8/2dqmp4UA3WjDSQU9zilC47
LmuWVZMCBIFw7hKwLvjX/FKs3nnIU+dFGWPprAvH4RyA763DtD4sm50GeS634m6vxgIwlcK4bN+V
SN2KxnYeAwrS3aoP5bOoSv8xqqdX1QjUy7I1zQpwSzXulq6OYh0jxfCvy1Yogm2blukvvVD9R38i
l1gYzX2pWdajvx38zHqNeVVu20Fut1bbB2+Fuq372nwrUWRhmVPVuz7oixds7lbCiOxfzCNPmDwU
l9qXgOcHFG90IlTc77Z5R1SQccZZd65kGbbAjkZuIsBrWqR9LXaHBjC10Aq6x58OjVZrXmV2xqbH
UvDSzQsujNFr8Eb2ls1lBwnb4tJMuG1hWX1E7MQ3B12FugHDUZfYXXHR5oUJivdoS9o5t6rpF1GA
l66MxrcxmoUeLfUccKBA7qXqSzz149tQR8ZqmNujuf2/+9sgl376+7bPcZCnrZrABvj29/F/2v9f
x//v/sv3qlVP5bajr/XciFc9E/Zb2Y/1TbV0dWvObeAy6tuyI2fy+922dAEU2dzKue1fn+XNCc5K
craxyjtxWRhztaVTNfKGKyP7q03GPtrJ9c1Pt2XnEDuOW9fUGwTlnZS1BgWT1HwNSt0Ha4t73RNw
bLxsUIq7ZTHo/L8K8aS6SlOt1TCRT0FFIR4PqWUDQrt8aufFsmlqEkX339tZ5Qmma7Ae/967tP9s
Lp9Y2mDbHfMIQdtP0/eRfrZTHnrTYN+VnK53gf0HRDLnNaGeiYuqzPeOTy2pOli/RlM47xoAOqKF
Tn9n2DaGowm8lSKVI7KvVBNTeLxvSmmjqc70DJGh33YcdQGePlGWtV++I8yQ84mqNc44YTsXv1NI
dM3HxrziTuWsPaIbMXAd0LSN2rTDQa1DmN2z4c7iqPNtrmOEBcW5TL6WHctCwOpe24isqEQX1l5P
9RK4TuvfMiuRbgCiO0/dOdiIJdME00WDHQOE3NJdhiDUxcRDvZWqTGyZ/IHF1/5UevsGYqR/jmKc
4JOuFXdRI5SdHLfZ3h9S/RIGKp4YUjk9pWH6B9Fh9ocPh9jBHyRdh46F9e8NP5mtNnTBpSqa5lbM
C01meBgW4BLnDpo6lyI1SDaMtrwoKXXxIJPlde8U3WXpv3TD4GmNaeSIARpwmmT2ZEcyj5esSG4B
sA581Zr0CnQIgwgDYzStk4cNPmj1xQi6ZFtRWnNOMooqtEGfTpaNspjqePNoZX20L0AZHx09MvaE
PYqDM079IauGYS/JUXnMtAJjH19Ep6TxQTz1ln1KyhGv15ogSdQl/iZuWxkHBrne2E4xUOgKdBkA
lLiSnyjXaWx1Nx/aE9xgtIM8cVADVULcTx1WP5g7Dw+RAR65013RhQSlgkJ+bMhBr8JB1p4G24bl
Dff0Ge8Z4VbROJx9fKhAUOepV41hBAkLfhzvJgo+/HT6nTT22seP7IXsdQPXJppr7afoHi3pn8iU
p99Sov0m8Et5uREQKA9sdZO1vJz9Xt+K+Qh2jH8HOrASi4eBCZU5AulEYvK7QJeodvq7g9aAKWDW
H2GjDtcaI/WZxj8BXavPjjF2oJC5A5gZlbusUQDJAO8bLjG0Fgblwy7XpejBlxzrYilU0y5G8KEu
KLkz/H4n0n580U3mTooSPNgFd4oy5gXYAHl4iRAAroOyF7vlU2qc7GutVw65pfQescTiQEVQzFR1
VgYbDoYcfut+N+kjQMSly7L2j0Zz3rM0/nvPT/chW/iEfMHPcZa2qrKpQyOBt8pwDLwYZYuVYyt1
Tx0GlofBlzPwFZySDN42ccueSo95E6Kdsx7bAp/LeVPVR4qWdKPYL5t+Wisu1Ymxi8kDRXKmxaRg
Xqh5iN9TqY/lcXCSCgcL1pbFT59lbWnDaZzejYpEqc9RY/1/fG4CGFVSoP5fx142//HVFj4Ce0ZC
7j/afj6yfP8QldMhS1+aMQwfeOb6bhFbxl71qa0QuXYvO5a/1fpQWk05/2bLKeKrWRW7ZWv5kK45
922XOWfDkHagi6aL0zWUFLZ5+ywGq3K13gre20B6oKDI+dQVZZPbPA7ggK8CJVcjOgDl7bL4D8GM
O+gg8e8qqmNeO037MtvdrxKjK8/EuY8yEPczhQLVOVeqcAPOdHITXa7OPzuWvQyw/uqnY8lTtNZK
7p6QyODcPB9h+cjS8WdTmIPlWn1NzvI/X/KvQ0tDQr2Q6j+laFQBZs5f8nOAZTPt5R3Jr/jg2b1k
nbohwIAI61AcXyQRUkKiWlcdkuM1Neenr1KgMNBD+7uNSl8slVJ7ZxEqOFsyxiWxDOr/e3Nuw6m7
P0fzYmlDgqms8UUjCzLv/dmx9FvaqlrONnqPK8Cy2Zpavo7AwnhdPBLer+rfEYULTiHXr0owUv4m
yvHJKpm012Pj3+dTLjykYuKmdjE0TGvI7mwNqEoMxO08GqLfFahqIThGaPaxrdobqQMTZH6K95Yc
XfJUrjYZc92rDGuXiAHR69SoJQLrRfbIrwtXxLzt58SEgGJMuv6Gp+iL36TmR2n4B5lAZgAJh7qm
pE4YSj8WZWuC7yPIQEKj+zOMzsnP8+JDa+J3SSdKzdMSAT2qIcMQuGHpoBYMkJ7ZlPWPft03MM2Z
QCx7Byssj2FGKeCyN8fC8+SLqXGXvXEaZnhewpRb9o6tmV5qSX9L5iOR8cjv0rq6X/bFuk3MCdAS
Y/Lormxl6RLjJMR6YEzR3bK2LOQseJ1Uudr/NC1ruKGGXoyPz/enfvbKVmZtYxJR7tJmNSG4Sbuh
7hQ46Oqn38/3yH12bvTCPPiTSt8pxpWKSqT7IXFKUkQ+yRMlVY6O3SlHmToqatYjZZtOoGKWHcti
sKEGraS5Ty1JY7X5+YziSx/lVEK2+89h/tHFsGJqyJaD/xxNYNOxEtZYet/HXXb7acxX/KPnZErS
Cjss3dNMh0Kw+fBSX1MiSAXrPz647Pj+yuUHhpnsbxxdf/pu05Zf8PPlo5NwCfpWJ++bsPX+59/0
0/uv4yqfWQC34fs3zGdhWfvHj51/3PdvWvZ8f2lXZncxYFdKxbdGa8vHYu62dPD1mjDPsrrsWRbj
cvqXVd3uQDf0vx0yQmep6zeMNrBTG5pzk0TVqsbAIogoNQua/N0omhGGHppGIe/N0J+2ltN9Icsd
vRSwohx9CDXBOlI38aNw4IM5fbcP0/azznxnw5jpaIMwjSo18hRznFG2zocpYZEdd65U8yAHNKuD
w7cdYowN7lZ2nTwxz9xRhPeoN8JxBbcdXI/xofYrxMXdoxIMHIwyP4jYyUXIzcmKqb+sUD0R0Fmn
RLcKXX0Pi/4kkfUcCywRRxAM5ZzwKySSDgn1vjvqiJmmOskxkpRb3SbSVY6Z8pb4GV0r/6gzFsFe
bm7qB0GZVJqcv9sUTFzcqeiz/c+nAiJ5XlaDXMI3VbouO6hBe28nKq6qVlDKOd031X2T6v21ZyDU
WjUs9JwpeT8hGQFeFvNDgkepxGQFhxxsD6rOguzQDu5AqanuoDc00otQBhzA5sWY+re6p44/K45W
0Buo/lkURItX1JgNG7WANba05RAYthMuawRM/27rJgYSIE3VbYWLXmEb/l02L8BROKVVXVsTXFPa
wsUZGMNcp3kRpVq5s0drdJdNniDaNYZGQcFQ8930096Y+nNktNphabKlSoVLNkzYhTbFemlbFprq
q6SJYDYuXf6xA2KeNjbfX7w0G2pBfncs8v3yxUubH/au6bSa1441Gev5Ry47o0TOj4YJgHBuMgir
XyxL8vogjG9FuS4oCL62ihLdyJn/GaLK3/eKdgZEnp4GzKquy8KeYP2DtTI2P23pKHJM3CDzJ7IU
S5Q0+hqe190hMRLjSrDf+P5sF5nrqfBxPwrbBhctm0mbn+IxNBmlvf3exiGp2tRFqq/Q+bI/LA31
OA+e48a+mxxGB2KqyBVVnX51nES6M6JjMG9oUfzXYjDq146o5WHU03laSL0P7n8IM376DQmUo3Ti
0bscyJILE++K6IrhXXcpi9H7vqKmMgrQGrcuVOTmrqiz4KYTJLupcXFf+sFwXLotC4ZkqostULlb
Npe+CpR1z6hQji+fWtqoqEgpSUjOzOGGlSMHzjXNNecKl3s6aFr3Fvg1lJC5XbUygZNU7PqxTeX/
0g0C5p7MfXheejDyu8qRoh2jieuvGKN2JwWOeaVY1LriIFatldDGy2CYrOuyQ2mBe8olyZllc9kB
MEW/VCkDRpw3JMixYUsqWdNWIuL5mwjj9NM3JHaKmVljbVO1ijf2iGICnGV4K6mG8LBnSdaaBRlt
ZbWVv9EcDXI4/JYbqOfoprcNtaFaQvxgIB5qaymmQrOXybJg7DLhloWbpzoNjDbKADs8CbMQfyb1
+YCH/1qbN+HrPectXn54azjo72ZrFR9z6MOyhl1zRv760M5VQt0sYVzWlkW/CCXnBZNahJNLI+ja
buuoZLyHGOBLMT6E38KrWectM+yuX2R1IszSMoudCx9+FoyRKXVYtrOl6kHo2bM+Fx51cyVNPf8E
vImoPDKX+iOjAuwGDZKgANzdw7JQq3aYMDiqZ/7Gf1bV1PmIEhUGRpODfVx2CzFRIbqsxmBnQP4n
MWkOwPkk7aDsfZ8xe8SCJIEzEtsmKcTlLH7vBvZynKMyW9gn2B1QYUb5gr6WRk2ixK77Gjv904cW
kRbVdsD+yzOU+wBfx0PRiReL03qMsAPbtIr+Fo66sx5mVW3CYQrnyBMnWy9/78/ZXtaW/wA5rHCt
B5wrCZe0o9ypXp0E+q7FqO1gakW5N5kkJFVcu5LcbXvdfEz5qw1joEKfog6Z/zCXgFIzJrcB0k+S
4cU1RcxzUVo+K66t+Z+1rGVAG9YVWBDeu0I5NJAtgsok0aWVkPiSdDj948RQosx5M50GhKKlrCQp
84n3E3CrQuNDz0JprRmnoq+HQxOa/fdC06Ph4KvzmcvGt0xRqwMlv9XBySug48tqbjtCWS+ri/Xq
srYsEsuvUDs50DBm7Xwx27GUWkWBDoOO/3lhlY6V76MMEMBcIzr/mcti+YN/NrtMgyyj4JvpzzVM
06xRXE5HsdScLqvtRMArz6zR+/nPLNfpz+ay5ig99lYU8PLwLuAEstBm2d/Pwuj0cNvpxjGZtffL
dbAsonmzJ8WxmaLmtDSVvoG5Q2AzGllsDcTiaGBKgv+vKIpfqdLUuI9qOTVgc9XY96rVqf0+AfJF
kTzndOZDVDo2Bsti2YwjKMRKJP2pGVL2R4whW3dqLIErihQPR8suPA2brrYYRjfIsNYN8af2ZLti
FqPK/pbYz6eTDg9KOYN1GY/gG1tgOEcp/UjqfK1mgrrR5JwVVejCKCNROpXhyUQLcw78bkW+vXH7
MbtkCq+I3KkMz4GyepSrdsUjoySFTmSxrLo9uIF5ajvJN6rv1d3U4yBk2njSWs9t3eYbnSQMKvZO
4MXSBJuoxYhSz11JZORHkAl6vHB5aMR3uqqYq1EZpbUvtdjCCHUD+x883fSo6ek+L0vid1gSRY3+
WvUVnoVjugG/FK0NCv2KtjuFQS27vBypTA6LwmsoyAi7E+BX9CQxKV1JJvUaxARVqKVaAWWLNn01
e0S3GipcQhQkp1dTqfb4G9uNV4KoaGxijWL401icGFs4WKXw+Uk4p2BM4lWEwZafxzJcUyxKI4Vw
tZAB32oxdHxMMyvxJ/apyJZRUq2GybC3PqwbqWx3rRpyEuDQRbrJmdZDasWbXkcX0z859hy6xAiS
8VjzafHqnp8tigI7xjL3ebLVpJFCYAm9f9dLW0YU04r84xuD53Btj9Tvl5KZwCZCpmNPjD11anNs
8GjIN/nDg9wZd4l9G0Ag7ch4yifEtLhn2DgwyDn/6JIqXWrmuwBgsB3YMl5bnQ5ziqqnUPrT+njL
1MN5voLU2GzPaTh9Gexc5Q0vyopJtmT5l0LtPqoMOpLKLbpSeoFZ09iTbwwtHHPkWPcIiJ6KpMEB
16ROjApuLyWcoOkUhU+JnK7MdkaKwFp2B7V99nlfeFBeXXyZ8QfNSOHYfJdZORFMiEmsUOWMEL2M
c1dJmyxo/NsIcX2q7N9liqteIAfvo5A2rc1EsFeENw8AhamFR7RyG8MJPyU4rG4x4E2sDNOLUxGw
IACpSF8WFolwjbRorylE8pxYvkFcsFfamHp+KB5Gxd5ghIt8JESKJeky2VZmSFLykVRKt5mqofPG
MC03kv0USnnuGnHmr+s0Jz4j8o1hSsVpCjlg3xIZjBTlLhjiFjTluO/kd2b+4coZLbHu6vsmwaq1
xq+LeP7adMpXpRXgWQAk2Rqmx614QpGrATuKwxUunpnLaFBZTfBXXQfDVLcdh8yNrXBn6JLsCpBd
Zqw/ARKrdESSYL5SxkeV7OUx7is2xFBZ6XaKFhjsG58DR7z7QVUDdSo+4+llUhPga2n4gTg38xr1
EQvFR4FekqwLtNT+6IBMnXMb7dDZHrG2YewsQmaIgE1f/UP4BoSJ+Rr3xqUYSNqnzklX6ZYp/VmT
Gf3zTI/XAtfhtmxO/tRhIJuPW+x5Tdxl83A3/sY5m3j1Q5J3b0qHobzcjlc9ZuTfTTOutyAQiDU6
iT6dJ3QOZLJDMwzYMOCaWNVFBxAsfhecJLcuMQWWNGlfDgyyQl2pVu2Wcy97qUXAH0uBo1Zu6szw
b3gbtmtSO/FqqKxHc8g8Le94EEhgaNP0BY/71FMcEt5N3UZu02TP6EUpcmyZQw9JhF8S6k2zxkh4
9olFGT2sGyl9AuZ/A51mu82zMCHQVVFC3X2/tyP1s5CSzyxSP5pKwyywhswvM4ciwr3N+27c2BnJ
gkhBy26n6IjCMXhRiIIOGbC/fizu5bi6VHOgKh/nROyX1lhYL/T84BCpbCN0F+5dvR4kcy53Lu9E
GLtRYRItmYW6VTDsC4WXQoZGyATeB+uFp6YZrGJlX2fRnYUQwy3T4pIlxZ9Ms/ZVZb43EROvQb+G
dpp5upzuEKoQD/Jb/Fp6n7p6uz+0uJkFoKq9CgX6utNiiDy9SDxTwo1eldrRlYx88HxN+rAhG4W+
QIgeaWsdUym1tcztONQP2LyRhs70LVGArTERyQzzx3yQNzqu3hs7NNEPo1mJDC4zqXhx5CI+iFUQ
2jND7JfQQmjj6dM4takHf+YhrKePYjCf1WK8CXOlZma1MYPhPIHmTEzIcw3+k4ppngsw1nbRwBks
VDJqerNPfB+ZtrntI8mzI7zuX8eofHOC9MEsu9NgommU+6ewTXcNGpxk4JqI22YDkg00jTiFgAMR
tAFGq1PDS0pm4FLtaTX3J1R5I91VTdETxB1hxsGHBhqAd0VgvI3t8IY3deZaqfTY2IBs2kh9bbLk
owenp1XDK/VlX8h20cVq20lE+07PHkbKyFepXPwqO+DlERwmkaCo5nzc65iIbQvSAGj+NGJHzbQl
AQlMrdkHXXfD0wgPQZv4eN9aX43egKbgDYvHNlbvuQ7yF4CyK+k9lpdyDrYpPaltfktA87jK1Btr
3XG2g+nsX7MGQB+0oX0xGC28/QSx/Ig8IsRHEzf2I6YYxYW6YSR8Fth0lTuy9InsEBVujQ85a0+J
3L90/Cimfs8RIgxIn+mTU0tHnnz3iMtKt+ssTn1wUXCmLwx128b9bij8TbNr+nzTcFp4SDDzJ3c4
uOT2Isb/PShgq7xERKl2LX5qcoOx2OCckgLWZ6cl5FPyTR9x9/a2/5WmWCgn6NPyoX42u/akOu21
s9MVfg63sg3ejIx5IyVkWDf06atFTT180kKsSM3g8qBj/TlxbZARABufM2yolZ4RzbC2NRmBcbfV
mWfsHWbLRXbBerRmHBDJxKq4XbpnsyWoPKX24MLhuUvjoXErCyKgrCM40rLgoTDTr7Idajdr096r
nA7HSIoO61DeC9n5ZWkMIscQcnYeiKPWMMouO/+ta7nvpk7dmMC8rUacNaJ3kFMSD8SdKaVkQysf
lCjaKZC7zzAIEToFhNA0Yoe10DjJFqcRy5OJB7qSeZ1qORT827Yr4j7zsvsmgxElEkneqBrMhqaO
fmEA3/qw7XnBMZK8OZ/y0HUnBRAZszFjZ/vtg6SPYDed7k1vIY2PUoTupXurG2cTCJCiTYRHsZM4
XkqIoCbBkSKM93JZ4uZhEFbp8aoKiAh0spwRsU522STsPSaTz1YEvIc3eCfKT6VlbDz23J4FfJ04
OulSgcNcD0Mx5nKpol8Kjx+P6iRUTfj3TFF1CqLiDyajoasrHWkl7dFvbIxK8t8K5Dp7qqmSUHAE
8yMbf8783AXV0WSwGLT5RTgkDfEXAXV1poDoibH2k03SYmUEs1eEOnyMBjOAxBbDxXZ41Zijl9jd
7DDI29zEQCpu4KhWz4lacXf0K7Oe5DtDZAOD8TRxdZsxmJmi2wiiP4J4dns0ipmQZQzw3ob+0Sj6
taIaAwMrTDMiC7aD2V2lfij3kZRctYABOZ60uWrkW43IVFVNPQPaUGwp0tYaM/MICD2aYfAbvhXs
1ATNXqhU3AFcNNIfgn7vUZHsfVMbcAZuyVZeshKMGYh73U1R2+4mI6i9BiKm08ereDLOdeegTe2+
DOmA1fIpwpg1JwgN8BHtXVKuKWW8xkLXN3JevQJZOHT5BPG5mBHNb5WOcfXgKBTrF+FjqVuMhNBA
2QQJ3EoOGHcWEZhJJOi5vUW0ZGANafWr2KS4xxypCjHe4w4EpOhHPNtNdaNr44Mqm6cq5g4MOcOJ
jqkEWckvw/KFl7YQh7N1qJjbyBzepuGAcuYxRZHq4gtSrTOF84SV+IVKDGQjE/N1k1qldpxD8Maz
BJlv1ratoIe8qM1RUjYmhkeuY0j3eqFvBIDb+SFVuHBQKYUaEVBvZ7oc7h8JDzZJO4IOfBWh9ls1
pXHjqwJYMiWkEA2ZnqYpeDtGhIbD1V9I1A4wMME2MaR+hTF+G4UwkhLtj2a2uWsOhPsNqEk8Nwkh
GuAFVfkW2bIKVc7yElxOXcnhKrEM9Z2AyxceyuVRJGStVRL3I1ZFiar8AtiXeUhlKKDUFE9OCmP+
wDoiRuypKol9O9nqBlxaZRh2liJsxgFxuQI110BPaV9ipQJH3R6liKutqHW3ScvHOM0pRzIPgDG9
qWD83LcOrr4EKVwzDbc9juNQO6eLiYS91D9Hxfkosyn2ELKVXKbdzcr7V6vpPyCJ7qZxXJmq8lYM
kQEtuQfRS/GFP9QGfJI+X5EHkUv9XiTWrWtsyjLi7CzsjgRKJZPIdl5jo8XRPtMe/PZXp8ugumGI
4iCG445s+d4Q5ufU0E+6YnLrBi1+TuQxatm6K5l1iCLvvTCSrxiOPKoCV0ynyzdBOP4KfUOgBbRu
JFQwcIl9mM3Ti+38sk0JkYg6s/iydli1bcwAmwEm+LrAi9XCG6HYYnPuiroj3xBupTI/5+kj2DyH
ZKe/45pc1WWorYdYYSYmFLqqUb6WVFNb2YcmANhJ0A/tAt7gTofmJLfWfSW/SGlKqqVTt/4Ac2/w
McNLwaBVVrcKRPsRVkjvDW3P+KLJUwYYveUajCqZffV3crJnJG1AHU5xqYqclVIIk6/BDyF1pJWP
NjevNGVl2/HnaIUvIXnKceyylSRgA8aOOu6t8bnQo3Ttq9tUJyGdU4dKDWqwNvGBKfTuJcmDOULN
zN+P+a85Zr3ihUCupFaItOJXJ21jikhHM3kcBt7eBq7em7JnyCHMljRhQ3o4xCTasRwYyp+lj0dG
EpaXNgg3GkYiG2ccjmWi/k4lCnbDGPL7zBuq2g8USY8kxIuNhEbFrbjj145kMTd0uJX6vrnk48aB
AjyOhNvRc1WenwTQ2QrKAisqEVKyWnFD7V/qEwuJos/CT0+yJQE1j0uchXyD1FPU7EIAGy6iJcut
C/Wz18BOpY+KaeXboFDeLEXaWdNA/MRBzaOVn0UB6hRe9ye8mXdG1P2mUsPLBHIYsm+SrHCDhUIw
3dUhFq7XgbcptyIFh/k7khik3+IP/pYX38FiOeIZpWB0ngnryVGG41gDI4Ezh5e8Vt+JWn/P+WeB
RLlFiaNupdlyOSzHU2rIUN+jvNtEEfM0mbF/WfZP3KPIQBDVz49Dc10H45bPkQXvAsC34R5bocdE
USUPB6ztE4WkvttXPuqhT2d4rmztmdj2g5V1jDYRphoTijOsqymdOKaJwzSVR5SvMeDl3kRkS6y3
qpHXvMqm+lYpaKkyNBMEbH8VnDw377WblCaEDHXtRZC3VIJeeLj/zDwVJziFhv4QTOZOSRmg6wGm
fDydGAFA2mMOa6uwW6tOQ2gMSZiA1dUJg1v5xYPXJ/PTU1k5hOKW6szUzJp6mrjHFkWXX8Iao4ZR
LfCD6h8AkKYbNFzX2BIn0goU+knpRU+D1mMSeOpncuuo3SvvQW6/W13z1MhcmInxhPfFvWrmnh7g
U4gFMBRwjGTHQ1Nzt1DWhUJ812jyS9cavyVLEFdG6dZoeNfFMsGYmPe/NUUaFRNiX3WXpIIDzgMA
GdwMb1Ze/XnyakvBaYJUCFL7lKjmROCu+SirYVNZ/0fXeS03yqxt+4ioIoddSShYyVme2aHssYfc
0GQ4+v8Cz3pnrferf4cS0KAETfdzJ+U1I5J45URGv+4LBt6qBZsh4GphFNOKwkMqbqory8zuiqD5
ECYSiqidMKWE/lS1T05mHo3crte60jKmEtDvVQyqh0RRNuacz9t6mo8UnCj6pPgV5dEe44q7Ko62
amp9Rm5FnaoCBSRJlSjFeKeP5SW1CRStZHYoOyJTW7X0YYW/p1oNXVQnoduK/SQFeE4a+G+BwDjY
8vkIxza6OrGAJNyfhKLh72Rr0QrRY9Abj0GDhCIIfk9CedaJEhrsInpW0p94Jgpr0tdKqMLG6vXL
iPfYxmi0X07bHHQvfip6kHUUgJ9NMP/YUfZz1LpbKtBVk7aA+1XBd477y5j25yKBnheE7wwh3glW
jVZO0W2tcvzZlrMuT+VBruQejMCpwHtch23H2HyuVA47ULxoY4yUZtVYJwBep5oQ/fQsEinSWpzy
jDilwnrM3d4EQVd+TGF/UiUW0p4463ThpuPumqJw13mPyZ1o/LiP3+KsMte/pVX+sozsIyhLuJZ6
8ZDj1tg4OZ2LXZG2ZDXY4x0n0fsB+fGwnNBqa+URndGTrnSQ01H+orLYjz22hBHZoEmiUtRrRcfV
COd8Mo2NCqaKB1eIFkT0a3XdTENCUmKcbqfQOaKgfLdN+TObpmuHzxewmn3mDrnZKW5tSrvxRAEH
0w13epWsnb6FcKyQFpVMF8RLd7jWTjtpGb6FvQHPH408ymzt6txd3aR2ezIdcNGHBj64LSbrfKnS
8B4Hh+KNQz1lZTCi4yoWZyN7bc10Q4DqfRU1b1EHBD5fgtNIxBTEEnUb2lwo6CcuUxbsqIi/BU5z
oXJ7DTDKZ5aADi2Tmk8K0TEz86cm0n/kg20y0YsY1qKncj1cnsyGB6OInxaqQKhSlKF4XO6ZjT0R
qv1WNskvZr/PqECbA7b5ZCpPwQbdy5tVnqoy+MHwAD5GxBAloFB/UgByKo2wlXa0Ut/N9T0sI8p6
yWgwZJAh+ZDKqXBK5cJc8zbk1Han1tmSly02hWX3zOkHb5tPWNFMZpbuRXUWhQJAwAl8N1V+Me9d
jWghzDhw98OkoJvMsawkJCsc3PCui3smjTgngO0r6zKxiC0erd1Y59qdkoFgSZQIIBEOEzU3UpFn
aLtx9OQBeVy8qkYymAbNyB+VscY03knr3bL6vQ0b+oT7ss6CjYOEAyP+UudZ1RA27uQFWQZz+tPw
5poxZtwEWNjOMK6lNx4KB0k6IqefNnVkzYR/6hitsuf7bCeNgWprBlT6MLFnavM6ZVW96xihVz3P
sK6iABk3T+QLv7dNNiu7ePpMSn8wtc7bOcFvh8zO9Zhp7/DIeNbU0N0S1QzJOc5+KC2GqoXB0N7u
ta9AuNw0jLDzIPgwErNdUyJyN9gGmJ6BibMq+E423ZIr7+J+HrJFyjFy4PAFzq/I0391NfTtkU44
aIMDTswYpFOxajz95qWYflvbclTOcn67eEZgDBv6VI/zvee+4p+H7aEgWWIS625MTpNqP+bltUzM
bpVk/ZMIQZ8z1z1UpUlJ07mmOmpyx/2sBgsT/1Dej1b2kMzQgafklA2H6miqYb+uK4M7wiMFHlXZ
HfkYYiNDOYDhNxsG1z23tXEQnUmgjsXsbW+EkYnZBMwO1caRQHNKPFFTw8GhMaz8xCqvVdK9Dfkc
tDgk3S4w8t99PNXnBqeNkPK2ajFTNkKPB+xogA8Yhu9F6ls8Omcv/K3XBphsRR6ay4SzjF1B95g8
5f1rYMS4C7nM0aLQCFdIrFdDg5fDUAxr10uYOztWvwJT3SWxqt1Sj94a71hmt5RYhpx8KC0+mi3V
F7szL8yxn201v9W5m/lKZcYQLcI3PEaQsLv6DjWTuoboQTc4kw4dYoeoHFKkatdz2dPvdMTqOv+x
PqOtk0IwpJWmO4JMOUo/GmBhW9W13yeU/HlPqTLoAFewUEHiDuLeNwNzOIXcJVdk7jq1bQ1FU/es
ZRgCqgaWL11RQquiYGWVn2ki8X4R/T4bqTNrmeUddPPQ5E27GkOAqXqi+OQ46XtLkY+nTaGsBKSH
OiuiQ5h08wBa/2EhcVlRrQyxOxmqezXPAVZ066OYoafgp6TCstZShbFrc6qpWUKTre5CpIEtg5GH
wOaqFAXFzlZFd9JdOvR1azgqpe8JC5f0EdjDnhNrWknFL57aHryMCwZnhHRXRbhUMLxbDVXaPkgy
0zc18UazIf+Ruvw5tOQ6a6nbDDhqaD1lTcZS5SHpJI4fPBEiaQZr2cbquenVbc6YcjU6KKfjicRy
U716pWnsTLWVWxwiD5NMnJWdCj/SCWyZQh4OYWjWx556e+pCcE/S4dUWkEzV5gXUjP9fTFB/qMgG
cZ3cZQVldeat+NQmNtEr3RYvBlwkpIhPjQN+KiuK9qUxKIhi8YPMvNyfGoOHcV+/YdHjC2sefxZI
46buYKX0pFlcvAp7MvaOXsBmNovxzqxnTKiCTkP8Bhw+J60Y12bkiaPd8M2Iy0LpTQTYNYVAbjSm
Wbb1mmdVvnY0EayxXBFwOVG9lsmayDaBAdR8S16zgbdIR25hI6ustWmac56CPFlmcmtsfttAa+x9
EqcQmLjtkfm8VjbfWFq8JXoiKjGhTbcGJGO73c3yLIjFaX7C6nM4hsWDSgmFK0qsAv4VP0pr7L7r
iuke762V45agkQ7UmVGWA9bj225ZrJOw25tM3IkXzolYbU2xAyw28IjZet25iAhvQSv7rtpm85jr
gd8l483oUV12TvdSB2g9oQFVO0EQDV10cx3iiUbKb5OUIMo64Udp2O3Gcdu7EAyVwqGnY4wSjpTN
7fIT/2Z+ojG579RWIXzaRQHTucRuCIQJsoRPq1Oh0wkbaUnYFFzJVoDdGjcSqv/ybI4N3c0g9ANG
JcXEsMLimjNL7XMIrXdV/90N0yfWM4RbYBRuyfuptlWccQLq0ME75lscber2Vs1QUAAZ4l5TIzKh
7qH03aUHY7ZJ8Umizq8j5YdXma7fahWBa3FanEH+HD+bXNLxTDAdYK+1qjHSYZ6DuJcRK/PaHcY+
5hpPjHTDY/uQGMF4Zwcq2AZTH1NAyXHCYtgqeMHDQ35qlEzdVu49HhcMDNXxtRu0/VSrVIWH6qXp
QETsvlnroajXQ+9pDBSziU8fnqO6+ZHZQGTGb72L711m+0yCeSp23QDViOlAOwBAR57CmH1foRu/
huSRKAVh1oQ7bfpa+ayK7ocRkuuVBee0hVtptp+9S0G/TCjBw658bigKkPfm4fsrbIofxksXMD1M
cG/wEei8K7N6LXLG4+AQXZAnyYNilrjnWyOX3FQWqwIqykbrmPM5syd+XYov1eg/mk5lxGL3e42+
ZzebbvdF9gF3g/RK3E/Be5kZ6071yDdKuKqihPKLle0iLHAhG25SJdnnKoHOVWDcy9pL7oqaa9uQ
m5AfeTWWHvRAQHBNepYfNX1/KV3fgD27cQeTtI32fRyLK0/YhFGwsTJL5HNVIeCBlNsxmQW7DfMO
QtsgyE/lZ4LIiqlC8qSrXrCOJKXXqLBiXlE4ycKivQobZa7yi1p7/1MJ96CvKtZO5qWrgdmmQfxy
nNmbxWRqVNUQ6zr+FU2ddqE31dd4XlhU33KYtHfLJjuTRBlReShTm29bzxE0wbDPoT/CydXpSwlW
dxUPF/+qGzelpB8OSu05aeOE60C91dhLbDRdd9ahsXdt29qYk3cL48hE5UZNu6jz3q8CJjJ5jw4i
WVVDIQ9yqJ87p5x2emLEfldllwHKGNgx6JxRZXLHzUOwsdum+AgPYLUgcQzh6GNR6WNTQXXYN6q6
vXSl+5gJflAxZau81KpL4zUlGd5bl4e+W+LJ0gBv4Dp2rYKRIj9lxiYaPvpWw0XcAZZPWu3VsGEW
lvXPUuLkgqKLoVDue5VzzUHENuVk1msGrX6AdLADYsUzZw7a6L+SatwEdtcQX3iXVu2wxfgb5mJw
8abwHNrMVZiWbVO9jNa9klKP0fo7jfwBBjnDF10u5lGOe68Z1YNsU8owdviajeCfJs+lEAfpShl/
D+QHJ4GhXWLL6DaNyMOtkpGMIDX3t2PB0cyb16HpgpWJDfLaGdW1U4/0z8b0aQ7uvjKIyU5+OzYX
6JRnv+SAtlZ1GsZ+CiFGYgyPvVG+VClkioaLS6+f0XEcvQqGTxhEfhBXuHi0+srxzF+z4oSBOO4k
tacb60B3TjrM6wz8xe9C++BB+blDqPiizTHjYamAthf8AI75WWeILdERFRRft0PgYmqTZM+eDU6t
O2QU4QVyZxfjtTNADywz+BHdw0ChV1kH/eS3OtT9rjqPbZrtoGUcxi64EheC9IVaRKoNUHUczhmO
4y0X1lc1DWfTbK+MUrEtjo5pQAuuTgVCUL1NzZarex6dgaNc7SQyGc7WOZUTYy+t5qAN5KDnw5My
Ttq5hQukwwPeFvE+rxjiNp7xpadGuxJ2fVOKZqLOlfIw4HfTUWZKSE+VGx0bsDRqbu+62TQnjbDY
JHLHrdI03qaeirVnRlwt8UOGM8M6pK8vqh22Sgc4kzzKU1VH31/+zGzixILBIHFa+Qqt9j0104+m
iiaufn3XS/4XMya8kLz1rT3VP0ODImSSzHL6BATNIONJL9xwbWJRRoUBxNbiZ+6qbgvxiR72LmmS
F/7/R+ejKitvE1IvoExL0b/21JXSM62ywq+hHh5r3fkqs+bmjvUTKESw1hMFn3yH4CwPRykZMB0w
tZm9A46qkBpsm1CyiTxwV20+Sab8KqizExhHjNI+tKB311LAE5vRLNEgz2emlm2I3Tl0g435w91o
jDuHO0iExS6n4w5s5c1o49+Ymwkqz3LYFSq0NuTvUfUlnPpGzhTVaFFcpbnVAp6c9Om4K3v73Oxw
PxYfeurCTR/81o2h1KlmSS4DutNyjp9RRgh2gfbp6F8Amq4fTd55gJK2ERrWCFCvY6nC6fWiu8Ga
tFUSR+eyUEitNPKTjVotFTLfNaOl+tDmLEYX/boV9k7rhxC3sVISwSIfdU6Mwxq3f2reVUxKQxSd
pDtGCK892dDD78Yy+YoKOZtONQdDKHxvUjlNmyoOw1smYXMG2ti/alPkHalsrIea7HHXijV/cMRz
VFb3RksQBDbVfIx40+dwXV2q5ei9rbOdMhWSwOXreFQJrjLSE556D9C/Mf0bShCrARBjINwJ5tRO
Nkrp9+W1mVTtKPJu2wsl3MiUQVlZ7wuhMW6lJhyLmH9vEL4bTec4pwMKIil8tWzuQpfg9lAldgHG
keYpte9lCnLl7i0bKr/qaoYATXivaAz6e1F8hgB6MiGM0guVeKOM+rvdyKupNvvcy0a/0RjvZk1q
Uw8yEAtlOLIE/X0TGh+leQwNek1yAh3gsN8eHIfCtJC5d94XGSnvFL9M6b6CoOwGYuDQtBwNJqVR
yDBiCPUrgpVr1KvXuG9he2iHMszyrUZ5wM7t+0H3ZioPw9FSEqQ4wnUtK/1WD/EzDEuGo/hQWU2H
UEPYFzEZT4GRPJr0KVvXaXdpNe28UrsLeJIjFl23BQAZ0ZR+klCNJLEziauVLgdjA42SNTdksFPC
i6lzquZoueMi2o2dtnWahlEJxUaPzIJVqWQnc6g+g6T7TGuwimRaafIxk23LTYPkLyje9Mj+jAfr
q+0K/Pr1jaFm5Q7ze/CyEWMFyazdjj4oyQLYl6KieKZcjWJ6jiznNXGGvaobBxkxVFUa/YT9DnIP
E45OywPRqt12dfqtmYov1ZIHBtYQnWduLckTVu0/KoFtYPphGiY5bOmBou6D7VCJy5riNgXephon
cxc12otHDquU3o+onRnxcXRSeogUEO1IgciHk5WTe1roFLhz90XFxa0NiiuGRx3Mq+5JdtRimhAx
bOHYZ4RjBNoF5WOOkGHlTeNJtN4mnixSlGgCYnIy8EkBZnW3lls9Glb+XtVklSmqg9c+hDS1e/ZM
ysuGh6zAcp/6RmPAZm3ockGg8UiAhmu+pAR0IjfBXswyqnehthsFlqokNXSI9autOWSG4huYUHNv
y2A/P/LABW6TSK2VGQm06Uh9Amk9SKO+WNXgrsEamXYTWrdSpHGftXbtCzg9vQvzcWiOegsaHAKn
VMovnByIeqS2uuorHCThpeoOf20PXp5lGvNS50AJnr4x1kqea9Ou1drXXKUEhivSrEjfKQi7a89m
UMJAsUetMsOA+EnF2E6o4UhxgNFvUP+UrrZtK/PUOg5+KCXJkCl9NoYWTkFBs23OfWk2Z62I2zMF
iAlYr1f20Ef6Va2UwyGvzfIxMZX0kWn1/HrZUNToH/Ep4rFpB3hBBlGorStLrXd/dtNQGTqfWEN5
XTZBBwCHsMwff0+S9GFCP+4OvjXV5SN1GPkIXeypVDHvWDYZxLtepKfuvxvMrTICTLd82mjz90QU
0lHp97pyWNpBth4eBkl8/XzWZYG2ZB8hqAS25pMt22q7btYw7CxsXP6zLYvdtYapz3VpgXfXCNsl
oaBtpf3VHLo/C+Z2D64p+rt/bTcZG2Cl0wNo/ae9Jm1cLMwTOKl++bs5I1rtEsIwWk66bM+Kkeip
yLpnLrItdRncJ2R6PssA4lRR9s3dsmp7RTpnwE1+PCTts1eF2VGX1BJF2Lc8ORr3gQyEdYb8plkL
Zzj3Kp3vcuhYefU6hKx3WFaTzEt2CBvMzfeJw6A/kVVI0Wx+2yrDdS7Vvpsub+V65Q3UxTwv79TH
RDZOgRtSkKB538p8z3RaWS+rMcrTc+/pL7lU+ByqejWkVj8t59E4klJGJU/LiSwBqU8KL9gue5vE
Wo9welHVZMXDsrAyWW3TilsLq6woWrd2gddFn9frZTeM5uKBN4z3FRnM9OJzmzyeIlhXgFp/z5PW
48B8QOwoUujbpjHiKyX2aFv0Q3YPBD8zB8ryAYs6Z1OEcfeYYqm5qXFVeBoraa8D1DfPjL2qddjb
2WtD9Y37zupv0YSfnZNZzpsYLLHKlLb4aVblF6GyyCUrcXO7JP81lALZYGJ8igkie+YWv5uBEUUO
pgLCUaw7taTjmNT7YGBEs6pOVKug5Oa40Jh2Av2AaGKGOx2tp2IXgYV8AUQcjWaSn1nlPDgw/D/i
Pvnhiqh6V5kTMHqrvR862O0qTbJxG5ch0SieJh8Ik8dXM3PogubA5WVbmJZIKieFwU8n5cOyQws1
h04iKP1lddlRxRSHkjBTGO5wqu92ZTj4NhSzzbLazCcoHN31u8HFUe+f9yDruYA+DY5m9bKI1lPl
qFvF0HAhntss5/fABHeDtLrvj7rsEHXQ7kQNprU0Wc4/KCo8/y4C7y8kfDYU6fupS4mLBAK9khaU
71tpJUSCltGZ20zxG2VInjAxiNeVZjU/80y56FbZh2DED5MbRL9lbr1D8PZuva27RCA3yGZ7J6Oq
4smjIgrj6Oi9u2Xy2nH/5zq4uNG99UH3ZhVYuUSWj3qAP2hKpwfhlPaPwdaLdRj206OnxcXWs3Ps
dvK6u4Pd7+5IbQ6uxJrWG0Om6iuMwgTDpOhequmjmHT9YpQ5RguG3QNNgAW2aSQvXDgARWGRXlKm
TjsDr4VzmprZrpW4pGQCgCtP+/GcWkazMwSsAmEC/remlp+1dtR3ONuEZ83T7R03inNKU4QABR0u
d9mdgHSyK5H27w0riR4YjTCk0xz7V5jd4SthfzbMw1d1E46PS9PYmhSqMv9pOnT1v5oayJwfVTK+
d11j0fu26RPsqeRE9tmuD/A2xW2ZcsayjYLnrpNlH/k9caGbslJB/YL+IddrkpWTYPL1eOoflgXx
ss7awE5iu6xqczutQ4kbGqW1K+naCO5OqGXj6hMe9FgO38dFCUVlVw+qO0Dwz4k0P4yqqPTD9b9v
Sg/bG3RKzAbdfUGKChzLHjEwuoQHA1fhDaSdwV+29YUbPDC6h6OP4yaYEO2WbU5vbPoRe6ZlrY+C
/IJF2X5ZW06EPs3bJ6TnQWfmHMvCMq2A4Gbuob/b4HNWQLm2fmj/aQf+sdGxtrsum0rPFVi6Vfui
IkJ9yLJmo+o97AoKKM1WSUz+O+IgIx81InpMZUqpZen11eGxABFg3khtMl1/r9eywoCPOu53y2UV
43xKTfPi7ymWHYUVNlcbSB3PaRcbmL6+asGo7pfCvVAyPgQX5v9nY2jZ6l7RKPEvBy4Nl8WyAx0q
cPB88DSV0MdTzz6E8wRURpVx6aj/XMNcQmvBNfAnVcMakMcq7vUSowprQo9TtACOhiO+hF54D3GI
8MaT1NOX7bnjPWH3oT5583BXSmQxStTSXhTHosQVyhpJmw5GIf1lexsxI+rb8gaK42BONBCvmgBd
5haRs1rUK8fa4WpaLS+bkeRSMXRYmVvKcdlUJSl7l/Xvl8vWv/s7D+Faliu//7V9Wf3XNkt3tUMu
U793qaGSezUeI338s1DV+iFu+a6TCV88jxzrTUsQH6hlWv4EtPu0zNJ+Vxzx2mhaczBtw9y5WhL5
Xm7g+oEH/KtZaMBnKDyE7tKfhhq+TFUW30i8JNSYDhNWhuLXxnh0cdkKxsTYwAqn/xPDZZQy/xpL
TD3bWn8LrVqFQVq4zNh75a6/7XWtw1ZUBbpfqb0R7oNcMLVukHa5ev5eetoP8smVRwyzi6PQsRmM
nQlCwtBuZV5mt04FRBuVTNsqSLh+2sGaE+R+e+uqsLzTZJVtVQRih6IN81d3HA8UI8W71hsFqqcg
OOZRlzwGZvh7ebtJd/kH5VBcnSLvLkEIyjDMB8yfAwYlmFYCN1DYobnDTvIjwZL0vCwMMbRnabbQ
ay0XiwOFWbqEIHk29NgcVksbtJzzS2jaaODM45/Vf06xNM/L8pbnWbH/e+rMgBZsKl3jtxJpwDBM
B3xbvMuyJlIEaE6H7f2ymlSwWKCnHnq3vjgAgs2hpgICO0yN14VUqtvYgasmwpQ/nAncOh6y+r3I
8hs0j/4XEc3nlvHoV93ZSLJESIJ9Ma0KF5nASmEiP5ejvRB9Sz7AkHFDc5bb5+jEG3TKs7lc4Ugc
5nStXMVES++W1b870kzJyUGGZ9lR7r7Gr0pHjLiBIfXJtSPpbesSim8/2PUhMtq7ZW1ZLE2sud2y
Kmd1kdmH1Msa5yEeVOUgXHRdOSp1ZukdJgo64qtNPO9e2lRKoK6zjJpoZVm04bH6iym9cvd9iK5l
60oPret3Y/6ni0ayhFVZzgOCIU7yz3t8H98HecWVxXvUUAqOQ9n023UDD/sxTHPxGMxTjlit4Or8
s82t22aTUgKDuoMlHMoV/b5SXfck9aQ6oWW5MSe2nlVkVfiN2fdl7WApm8And7gQT8tOC1f7DTyQ
cq+W8ASbzih3woHvmjVG+BIHheOXHeYIejKgo0LeSXhOh9RtyO3nKYNl4xWh8rUFXwu+RMeQ1Kga
6znnXD4E2fQ0WEa0KZMMARFMgSeqmf7Aue4Ny7CepiqgcOrozDAR2TE3x9TdMJtktex1DJDOsXGC
E/A8BqNxnF3K2q4uDow1IPQq/pBOfleJxHqtjNJBUxFiBzLl8a1UKCDMDZz/PRIstaao7kYf8EW+
j7TpsdblWOv3YEtU3B2ZPfcZCiUMPOOHJAjwjdKaAogkc3b9aOvHhGcEdJi8BdFOihP9W7Mbc9W5
mPw+vpOmxkOREX8Xq4rzPMyWRfjxrqQ03V3dBtO4yucMhtYZtTNQZ0bhEteteZOAwX8u58V3u6Yy
C7ItlD9HLHuacSQhuTcDIggRt4Nx+zAS20fbaKOn0sazIsbozV9WlwUNTMduHxnZzyogjIf+Nli2
0UAzKQdSAekPgdeaJNN24dEWWXXuoz730zxrXvU4+bX81ZrxO7b66DPhWqWYPhJ0MR/jYlV0NOdj
MoeaQpWY9etkzPBBH3yZ4vsY4WXaSnfzP8dIG15KmokjkirvqDWjdwTyBN/qdQAJmYhwm/JsqEjD
ZpdYdv37JYNgY6O08TYbZN4SUmCi4yNVd1Xz7XF5Jkd9DDFhWFmqy1LMG/4umiwmABjW6/OEkNZv
BxLX63gwToXQUz+2EuWGSP7acxV+WnF3b9a9cUO3IIDF6//TNMjb6zJ0NaPhvvTiP03/dVZzUslY
L2RKGfFdr4TxogZV+Rx2/7USd+9aZ+vfezTvv/b8+5jSK/tdXQWQUCbZkSxeqwPPWBT/AKKq6S8v
Uw1DgHhelF6Cw6R7VfHtOlbpPF9bXgo8aBUyVf9367KOM3x1NxmUrL1RuRNWeEQyYu4yoOI7UHnl
btmO8J3i6bJRywcXX+S5NaCfJ1ZLq9bWWmu/NKiXrcvLZSFdC6zMaZNViXPGn/bLnlELf7ZeFR1H
+vn7kFtjnw0U5rRcivtAaOJ+ecUo9LUBTL37u30IQm3vGgD3y6H/2xa26Z+2Dd69KzwOWmyH3fC8
LCyMPrmOctN3ZI53SdOi/V5e/m1Tj8Ad/26z7LZVC7OWjmCZGJph+Kxg/n4UolGpT88vdQXG1/Jq
WdQhzy7oSdHq77ZOd0d5/rue2lO6TXJ8zJaDkTji1PSv81CuBKSpa5vuygUj+69zMHBy1mIcVPg1
JVot7Po6L77HyEDch2ok7mU2OmjEA2PjjXr+3zv2TYeB39+tpWE4G5BWY7McuCywVhb39b6aWy4b
6h5+mM2QY4dOIydp5jYBN54JQ5CrZRUpU7GrDZyWllXdRDKqoNU8LauxHW94QOrPpafr92luPi+b
+xjv1sYkQy4ZxXirNaBephDOYdmrWOqVJM3pgaBs86kW0/epvcxsj33SlvgpcRCIx+jjK8R8dP5Y
WoabYGEpxqUnV+mmByST/N9Pa86flmFYtAVJGm5/P+1yypRPm9cYNEtU+rvFCT3ncbFtihBe9GyW
/u2OPvup/12VdYQSzYNCs+xddkxDRs++rGeq+JFpmdgva2Muj3SVSHwyzfcSxrrIAuP4Hm+3YVNT
z/aH2hmhMkX5OsCo4FIwFCI6KbCAHyrss5bW3wc6RgR3Wrpzrkd8byl1fA/fLGRq0T+k5F+cMJA/
tsrg3lSdtx+9AdWR593LLn2p583CQ2dTpcDpTZu6t6ExkjWF+Pi07G3shEyMMX0NNdjTjUnEztAr
7q1CNLYVVTJsl6N0vacc2SbJxVMy73VKTstbukqnnnB6BQGc3ypIEoDcSii7ZXVMxx8TubN4WNXl
cx0G/vKWXgM2pk0kX7ddpr+aqMbS2D03mQHioaqIiwmyOpOU7Zx7aYG9JJodwAs1n8YxM7Eb+mf3
oMBh+HvINE0jnSgW+xaPVsNCdRJ1T2HUdk8ELVE6zCCHBiGrWN4QINOP739baG3w0idGdl7ak3pS
74wOoeWyWs0nnFHc+VzLMX2VW2s8RbydZ1i7ph2r6yDQ2zMAgGpfKdytKiaZrWGHn9FDG3XFJxlO
OTzBcM4aMFHbTo2L0L9PXiy7/vAMRXymgQ79xZZvhm5Jv8GZ8EQ10j6XkybJQPKcn4kiN0tT6YLz
6b3qPk4Z2XCjGvMksar+cSq9brW8n41IMets+R6UUBUVOTAYU1LrWCOq9IvYdm8QB85L0ybRf3Su
igZRtzU+FBWd5TsUQS/XDvOo/3yHlDnU93cocsZUy3eoUA29xEJ+QN/ttoFMzW2mptMeckC+0TH2
eFlWuyoVGz1S9Rezqf/snbzQ+K9VNdXlHtAo36J2BicxlORVJSd9o45qdYEM3x+kltZ7bJPxEVXi
bOPgm/c2jt0NCrT5262PdaZMX42km8CEPEFQztGTF1SXmnpm0WK40Bvivc9ltMMvK8f+LuvLE5U5
IqPmV/9abTF5JmbYbNbMA2gtZT+ijiAGOmhy+5Jphh8MSnwCNnLXGXVXf9kuXR0uEEJncTKswi+a
nsiIsOUIw4sJfvEG9/sE/cFwTFK1tDlez3HUk2nCBZ3XZBLC4imq8XtnV0WaX1UdjgTzjqXJstfr
9OIIgICLfgJAhRPYNqtC62xS3zzb82JZjbLePk6ESy5ry/alhZaDHwH6ODhTiwTp+3xsX5BxFFn5
NiL1Zr0YsKN0fSkx+n+KQwiTtQbPYjFCd6b6xfbc9Ak4PfreXmbOutX0+iduG6jNu0/cxnmGQX95
CEsz2IdYB+3cKBNPaQ/I0Shq92n06hoD6PZdxbVpg42jdsE6lQS0Nou3g1Tq10rVXsIq7bHUIShr
FN7NSshQSTQnPbXl/2PszHYjR7Js+yuFfG5Wcx4uuurB51kulxQK6YVQKCTOM42k8evvIpWVkdnd
KDQQIJw+hdydNJqds/faVU8GiCGh9svgyhoDM3Ye3GMr70+G3tr31rQxdXSLVnEv48ieiGLijATz
iP8PrWVtJvVeH5lW/Hq+aJpoo7Ys2eb75pd1ISp8GYlsO+/OD6hR/QG23jr8epqDksppiuwO86Z9
n1Z+c+d2yvLXEyDLMDWL5fuvt2kMp9q2I6a++UXzA0JEwypJQx/LBW8036e1+UDYdZTt592u8O1N
HpWoIVSycbzAenZZ0h17DxHAvNtIGa4h1ai7eddJiqeWdtcVM5X/gEN907TCei5lgIHNu2lDbJ5p
XYDgD9RPZFjqNq5LljTzffMmivLmhOcK2zLPVcfC2PhjXe7bLn9BC4z13PP1laa68a2XuXU19R+C
2gLGGeIq9mDMsLxODxZ1kdxUM1JXKt2h9Xzf1wN++WJIXTvOe6AUrauX/5ifPt8TWZq6Z9L65/eJ
00JFFdEq69rpOoykbfMS4KH6eg8WF8i1q/EF84u7rD060zGtf20agCJ4rw+/9nz/a28eqwYoF78e
6/6y98fr5kHuj2fOr6Pn1D/oPb3qaQD845lf/9/02ATc+V9e5w0B6seg3we9TM44G5Ozlfg3kclu
B44lOf+6f771dV810DDrUTbw9F935zUj/WLeb8buPQ0Q5pPPcPYzqzjPt+ZNU0mYKnoqCBD71wO+
pkbDn/ZNJ9oVapAd4p4cyq+3+fUOXaPItRZP7L7p/efN/F5MCrrFb3/7z3/+1/vw/4KP4lqkMijy
v+FWvBbwtJp//GZrv/2t/Lp7//MfvzmoGz3bM13dUFVMpJZm8/j72y3KA56t/UeutqEfD6X3rsa6
Zb8O/oBfYVp6dau6atUnC133k8SAxu15sUZdzBvudDvBKY704sWfpszhNI3Opgk1NrNHj9LfIZnn
2rnedVxgkNfOT5k3bla5y7xG71stlKj3mKgQEpBugjgxL/VoGV+bbNQuJkPrgd4w3zW0JPOCKr/c
KlogFr+eNz9Az40AzSICmVxGFEWtfFflbn+28mw4z7eMP25Nz4CckjONQ3casjQ5+7q2byNR3JcR
UlrflH/a83J1b4We3Pz7b97Q//LNW6brqRrpMo5h8APgC3H/+s2DNhwIMLESwrpqlVYshuGhG8Nt
iVhzj6HOufVjD0tN1tl7L5Jrl5r1t1/P8BVzXA9CB/AR+OVB6jRgo2FIiyUxgj+AjAQnaRThg6Vm
pA1Pj8678waF8A9JMNkpNNXw4dfr8x523DLRtB9qf/z3H1c3/8fHNVXDdXTbhbsEImN6/E8HWubr
mRSBHexawYgFD37Zy64L1yLVvDM6ahjVdEXqaZOMQXM3398husmtlB4Ka0B5YLIpDwVizIUR6AYS
H3rKFDsZAP+0/+vxubVBgMD8Sf7zL+dMM59D70Up6ygI2/+2+8/tR3F5yz6a/5pe9cez/vqafz4W
Gf/+7VPO0XtdNLSf//uz/vK+/O+//3Wrt/btLzvrvI1aeS8+ann7aETa/uvcn575f33wbx/zuzzK
8uMfv70Xgl4a7wbcI//t94emsULXnD/95NP7//7g9E3847eH8i36n8//eGvaf/xm/t2AiWZ6rq57
Hp4k2/vtb/3H9IiiuX/XHHW60zJMT9M1BqgcXFbIq4y/c6BglbA5S1RLdThDGpwdPKQ7f7fxKNqu
Y9maakzD1r8++O+D3tcv9r8PgqbuGn89Om3HMA3NMU2EPzq5Uvr0+J+OzlKqTZSk3WdU5d1G00N/
S6QB+iw1bW+59yb6oH+IrI1s8/wJsWedm/V9E7XWqjBIRS6VYbwkljlqqzHK3hsbc4EUWb4Xlkag
LY6MS4gwgyZBvPFEb2xC8wEWmXGoSDKyRbQQUdAuRD04Z6uLqidNw1GaKsazUDSExMaQrFiYu5QF
UvVNR84HMI0VcqcomwYEGqpIY03hm7UAM2+MIQT2dbVb0YS2yS6tHFB4g5k8SsXEpmK+D3Ulr35j
QWUjsyZThmvXZt8S120O7Th6d1Wg+isY9P1Kj/XokFb5rTbU5ASuOTlRZ0lOrnpwizZYN1hyrmPt
GuvWiTOQsg48TuHDTG7FC07/5L5LjPHsD5Zfr4vA/9lN729rhXdHON27Kpx+3zTegN20a4+0iKOd
amaM5J4T73MMYqsObzgEXq0jnLuL4WuoxnJ+vYv80Q9LsZ//5DJOjk1YDztAi+4OkWm5R4ecXFgD
FWtkCHclYvhLSNT7ziO/ckGiCzXsaEDhE5cmlxPYyodsKtnNt8ppd9BNbFpG0/oTASMGnavoi6pB
tVG6ubzYpZSX1nDlRQWwfBxYypn41gQmrGvS2ps5yaOHHQCPfjS2os/VmxmcjTbDq66O0rgGvmc9
MPttl4Oo2p01lbAzCDXnzIIzHLfkIAsWqysT2yvJ0hTP5k0bgzSUvnlI+3tk/NHC4tL47MY9gCuC
NaFSPsZKZp/oqptbkne+99GL6a/06ULSaoO7+PozDU+cKqRVS0W1C2yW0qNHXcOe9D0q9l4FiUyL
G3r5tACtSPfWAcHSa1tBtzX/igjj3LuvT+N65M/O9bS2dlCnVGOztJtIFTRaJkYHRtTEH31U5Wxw
zGqbrz/BHFOy0GPFPMSDDFaSAu6tN/e5DXwiIHMVXni5IVZF+zHoyX7uhIeDeU7QyB18k9Z2Yk02
n6knPve3mewsdJFyDLpmxeU0ivGQZSJe6YRdL5gza1erIp8zNH/WjdMhwj2yJI+fbDLFUNM16Akg
8IbxmL3jviqLDIhc7YTHkaieq4elbNV2hLwgt9fBUoYNH1D7aalVdAoMfDF1Y4vD1zeiQOXrpsyq
sajwHtvA56SRvPT4x2jRod5WOvc9z0r38rVnxlRre2BpZFzACvDtAFMyZEE0iU+JVefMnyqNYoPE
UI1Mrl07eh2tVGtUH/oeBS8hbfOON93dqRrF1kxopwhHd+Vpj1phPQotmTxDTXhlqC5fXMFsr82L
ezdKP92hixfdtGclbrJW4qSn9Dl9VDcNvjWDaO7mDVz1q1PLB81wVNZbuX3vp+KnFyvOMivNfOdF
Tn2fElq4GFdKohg7YypUF01srtELZStw+fRtRjhh8zMVxYcOGQQYy6a0so4saZBOS+k47Yebf4Y0
t6GWmOElrLr+FSdXvGxszWf2ynlrp/Qpeq185idKtx5+4ZVql8UPhhYr734QsGqtnAqNbmF742Ke
uyq0MUI84uuolMVynuaK1P+JZbpdlaYcro5ZUaA2vUsEHYKiuwpLwUN2Jtr+4vfhlYDu4jxog/WQ
BP0nPO2IXk1H0jCkjnWnjc4dvWp3HYgItEBQroc8HM5q2WuLr2+zpfB8okjt4/utw31fA4qdps5O
X1/41sYjAyXsyiB+UHCHKMWgHepGRdOejqHBKGQ/AFP5PiAkWtdUE86SJEvKEmQaoD5wsxWyjh3r
+KkdLZZz4pCgYQTcEiHMLC7B9S6BG6hHBFf1IU3aTzAMzX1tuYx38+jdszLAhyh3Zp9lV1GF+WMU
Q8uE3pxJPdpKIaONaUboNDryuTVDbXY6oeIUVevTvNFt39166jPplMK0L7IJ+nBpWD5eMKRIDCAk
eZXNXTypkeqBMdUprHojbDGckxKRfwWIftEFQ3HpkUjAWPWxjTaB/QBc7YmyUXcoB/poWHIqfH78
9QH1SFT6EuF0mFAQSo2+2jsDwjAXw64L+BcLcR2ecZEvjM4s7uaDD9f0WDAka0HzIxHiOaj0ifCt
kIzXm/UpH+uG0zqMcJ6Apk6V9kZZ5egmtcHIyNC4gJyXvU78Jhug1adoa4DC7xnN2eWgR+6KbjPi
0lpLOYIRPBruoGyqvjQo/NR8IBeAATr2a2tojK+EUXwvTPnoR/RHu1T05xB18Y58YrDInLywAh3Q
2EyOLSORe5ZAL0N5X6iauMzKoaFLlYXl21gNfLwkaTEM91BYBM6lurjAB4XMMqJ/n0wiLUbcb0MY
vYGsqb7jrz+SaIEQCMneISkdjTxHo164Q4I9aKzkA3mLF7pZ2M2NWNY/Vf0AjFjdhHqmb0F9WRd4
VIdGrnuK68+WW8THzA8H0lB8d2KrdCf6yuAMWOjtcObnOx/83ssgOv0U9O57EZXZ219uBEEw8Ovq
9RZYWO7TAl/ptQ/jLSxwn02DfThtOg6Rk6bTI5USjm7o29vYCMWpxg25aged2Ez7VRTFkdxG+7tH
BDxNoca46THPjNI+3hs1Iq/cIVuDiWvIBA7PHGvC6sXy+J8UiZnA8JV9Na0JtRSy32DLPQlL+laf
6i3zZrorlm61V8r6HsUrKorA/u6K4loiZg+pCT+KrCN03rXvDM8nHs9P9GWdOuUhV+Oj0yrtg5mO
2HUzWoxgfCLCSiugIVTGrhLxVccC4IbO8o1zy7MPBDE3+wLZzo75qcecx8R2L9qSts4oNw0yiSVM
EXMV9g6sgKgzj71Fc1UvQtyeLOuRvhWrMAm288g89wvb/diIcxxm+TOJvEB1pD7eY1uNti3OUzdJ
9qGnO09R25Ao4tdvvsBa3Rmqfhp96DI+0PshKJodkyZsaaMxXun8v44d4MFOQchY43VmaQiurAcV
lxD6fS5abIVMbspnhFEvHU48fO6GthlAP7zEg3okXNA62llSrrAqfFRORy9ZZOAJel9b63ZlPmuG
hoXf79NjY1nrwq6xCgWhdlPcRrvBFFn1hpuQMxF0KK0kbi7ZM1uumHDAKwofxl5o5xCZhIjLi0P4
3je3MNNFJRzUF1DabnbeJEsz0ZM3H+d4Gaq7vnGatwEhsRGYAA96vd6YdPCHNtV+dtwNdT+87ydq
KOW75NDhxF4kQB5QTFf+tg3Q6OPlNyIPyQ83IAzLs+mX7oYda74X9cx8OXGEnq3jYbTXmXDMpYZd
EHNgbZ1wP/YnDnycvrgdIDbk3XloasyURWNsh4KvsHKHFyQI0xXBTqIDbrDTfKlQOts+ZcQxbn1d
YeYkWtIPY3IQm06nXRlX+j71PCA2KPF3mQl9Kfe8AZBWBZNmqr2YUpgXxwZq0fXoXBIAgDtgJpR9
ERhvYNTF9w5XBHjAonjCfmEtqqAWx5YexRItu3UIR1w806R53sgWe4QjkU8OZN+lLQBB0VvgfApP
3Vhtbl48Czpxq7kMPEXQUv3um9PI1eDndGMQcfPdBiZYm8Y3+GX23pyEjEaMDz5C5QI+BezP2MXJ
qWWhlZCl8RNX/CcMtPbR5tqGrwQcXgyv5uzqOLnSP25NP2w/4kic7//1DEhhJt0Zkvk0cQtNWtZF
PpQXJn3lqlfpSzBYYjWXKEa0cEQyq4rdfH3S9Q6dUMyX5uSogYoyBEolZFkwZeiClUZXKGjg79Md
AfU4zboqsgZemWcQQ1zJd2zUy69ppTV6BCnE9ZMSd1y1p1VoPOSf2uhm4SqkekmZ3MOzACaDtUz3
qKtyq9qpDkAa3LmtK6f5p8zd2CU6z02gVeJiacPTvGk7PTzV0+ZP97U2uc9J9j1EZLCEvxqTFwDL
ggSV8zitI6G9n7pGS06p9IKlNfCD2npG9Oy0cQNkj2oPmSGt6HRN16+vi1ioM2XPAqQrMRexFQPg
UppDQEHUN85+oxrnCirUed4NOcGAXjVgvTwdY5jJ/CT0gsfI997zMHL2Nv/rhsSK10JjlVuXE7rB
S6JtqtbZs2eyzA6wUKJ/AcDS+29lEkZ3HYi8dYMuf03gQ/cgEd7cWQh8mYaKNtIeEdZmuKLyzdfE
cdqj0o/FLHS2ZKpZEJ8ERNwhwJ+eyRPpb3a1Tgsd+V65r2HgHWPCTInxQjPc4ZpICNvc+Xjol0LH
w5QMFiDyaeY1/YZ53X7dNVcTsswvtuDu7WMbpNrKEEZwC4IMOlf7yg/Xn5Q2qnHMee3OdvR2aQ6i
fhg1u35wW4E9e6LVJVFxU9WSNOkGdjwhhh4wDP6M1klZeznaY+kIjSWBCtqiE6fO5kX2gH21Qmhy
C+MsWKLOtZejN5QvDjy5u6oZ7U0fGHSjHeWYdrm/UYkdeskMY++DW3zovIyLNQVE/IlFim/BCQBR
qWNHr5HaJjRu691P0cl6idM+5XnO2K58Ys6S32E5b4XuUReJwmHv+vm3YlSDIz4sDuuG0JGF15Xh
OoTL+R1s7cVU9RVMHGdl5hIp5jSDNlK4b16p9Zt5zh1WcCsD0ahcIjqSoxRoE5MlWAZBuiVsM99I
rWHRLOqVdPr4Lu5a91ATBI1dDWBDY5A+FQxDA3WL5L5FE3rtoeorpP9GJTaQFrCeN/ewYLo7Jc4Y
DG0sqUqyKlHr290b+S338F3EEkwwRnDHX6og+5eu9uAqxUMTaE8qbLdFyzR6YX06AaKOMHgOTSA+
cfxEkt8P/CzAjZp0NY7VqfJg4kQZy32zuQXmwmp0KGSmc8QiXa5cNeHqXd+aMDaAMMl1V65joF1t
NJJ2QHrD2hTrkDCOplW3so4pL/XuKjJqG1Kw+xp3I4MTVkGAai6slWXElNz368eii/Sj4o8n8h6q
RQ2UfelUOgYpr6YAJJuViqKaNXRMRR7obs43cyS7do1mxgeBwUUlHz9ZSZirwgMrWmvyh5/ZOnIR
3QQ44Dln4nGgVWCEpuinwzvqojN4BS3KsrNau4wI8tVReuNkq6O67FFJhPD/x/JC+I8HrbtZoX6H
4In6gWQ02A/9oN8bg3OJbJ18mNSHvyA2kEWNQ54RFmMMPRicuFl5gFlXrh3lu6KtLnZsAa9yXXOn
40XfRaK0FwTJ3iircHT49nOYhqz5NfKQgK0qD42ZvOJ5ov8mx28EpTCqkLfgO6jZhQtjAutMlfnq
nReU2l2nqG+NlfV7r7RxlXQBam5sMADbxdkNlG1SBSDtivDkcUFBuBodhkor9z0nIP5S6IwJrBCK
Y2tc1UrhbuIm4o/latfK5mLYjw1A6KMAkFc4av6Eznc9Cu/eyxrvZwM6e1QWjpD2XZ5xElm1O54U
AoNMXWwHXAv7NKeQUgftMtbouMfGcJ/GAJdiQNksWtVFY64UEBA3VwtDGKXA2QU+RdNidckkkJAA
gPedh3nZLzxq9Cmcm6hz7zEOFpC4knwn8dJY0Xij8elDUvTjVVXvLQfWka6k46Ia4HplmfWYuKC9
zBrHSOWZxRI1Ht5tSUpqC3aV5KWgIqJyLA0EQEOa8UlIv6N2xTTEyO8VOXyyxviM4yFakzpWLvVS
xtSASG7xGYM0LMqeUpFdGQTHKjYXJdwZIzDIWtVMbeFVJSsRicQ1tw5dqa3j1GdNi5GG6TDAgeTQ
wP7aq6oA0UrpYRlSAln0iYFRou3NbV12zHAKtThL7aR2/B4I6ceDi3chGYWGrVhPd6nT72rd4i5B
0F/jKf1SxoCYOr/egm37pIEBrz3W4q2jIVvUh/B76bafOmH14PmIs7kR37VMrWwb93hhi4RyR0yh
zzG+ib6e7NVAqhjKsdvXaxv837pxKPXpqrFrkManfUvkk0IeSQVg32eWP6W6JFGuPQyQ/X0vah7I
ln1FqpjuPaIUqDzl2nNdBzuvSQ56UOhnKOJ3aqBeHUf/qZbWhmzti5RtvzQS0NR5nt26KBIbMYVo
jcEUeqE04YqiGyVkh1KWkXUHx+kvAUq3BNDiXvHcrWHr/cELQrRygmmQ271ziYJF1ut31tA8uH2E
lT4mnSd02l3uvEatygpyJLvhFsHOULVQec36hu8XTM4QIrHTG8AJtbSdQ6f236nYpyvCkF4U1SFX
GB5q56UbUk8Q2JqAD1gcJrz5oRn1S1ETkpK2T34SfU7fwcpzkmepy89KNcJNFTrJVqbtXSCVTyNz
4zMpdUg2KWydu0C/t1h6UAdRoiJao13zLiWDMp4vcKZEYeypxu5Rvdb89qa+HY2eizrsh5t5lQ2d
hSgqaf21jrvwpAWGA298X7jK1ixrbAEaDAQaYBaA8ju30b3DEDYPdVliwPa+hZpOx5R1QuaEoAWd
x0RkP+GIL4wibghP4jCoG61epVMyk9vnW4oDDoU9Dk3g7kwXCxK1Qh1vpXyGYhKtnNwDDpCDnomz
z1GYdPgxbp5p0LEe1Md+jfhkpLbWwfuUrk8dOkUK25e7McMdhSPus7ADgOjod6STX1ODeFcJBXEY
+vjoRmuVSQ9OJn2tjB3U62osN32lumuM6K9GbTasVLNbGjcUc4ntYlhhddq7MIuKSn6XWbcITYMY
ZG+M9oNHLzgL62uWxnI75iY6NPtOqCj2NXSe9UTrFMi9nKaeOoy4RZQaeKltTdBbI9mUo8uUybDL
a5R3F+a6PzKCd5ihQef27pJpLhXhhVlWpH8dVasfNqPfQWkd8xWXdUBbakq9uwZDFxbmSUL4pCzi
rGqth8kgKuWucx77sUzXRqo/8XbPeZrXe41pDkvDQVsjtzMWUWlT82fmvNRbOr5ACPHgOyg01OIN
j/yWWVexciXxfAoDyrJ1u4/RrD4mdqNOi3eZtDEi97Dd6o1evFYjEb8s2sgmSO7I3E2o5ifpJk2q
jhzB9n6Ek2MBZuHQd1/pshEoE5kfwQApKYyAQpW2dSU5iRCwSH+xuYhR22l0XoqoWcnc57jwDCAg
T1VZWN+AVnwY1MY2JJtu4TiJu6LMzQ3f2Uc1UsUp/O9qr3l7TpInUI3FoRwjFjM22G4m1u4SxgKt
3cw/VAVBSaI0GSYgiVm5lZAkhGvcGhNt4yEQs0cQqhpEaUO3froVRXJD/0DQ8E4LnAIEpZx1IqMn
ePxEsIxIRBP0+fxsL2FRMsvFRLJEdXmWLP+qarjDi9VuKj+FUyqSV4amn64TaFjsk1tTwNoY8e/j
5skDZ9jUEu+RFonxqQna7VDa9z0Y2BPieiqudksWVxdEmwyCqAb6tK/XBGW4B8sFEsE1gwommq+9
EhRA5ovuFoUfYCxYOWCTtwfQtNDqcHeDuqdyUA4U/BiWUyZxJdzmyl/5uR3ux1pR9zmX/q7t0i1r
tDvYBN6Uo7Nx61CQIIObvCNkkTmw7Cdwq381HXJpFbvZ0uxaeeHE8vHV5Kk3rqgcQF6USCBCraGB
FgNCDAdYs6BzJXa1V9POhkUUGO+xA4WpTNRLlG18dH70jmJ/ndFTRHMEnFlk1avNxHM5an28ciI+
cmmpPZatRtmUw2BuEk3FmFLso9Ah1VVQ9DbBRbXEQUuaVcusm1MsC7Gmz0u9yJgSSYKrBViALF1X
2Y/iI3HQaRRhgetAWKdQcuEFo4iwKylPdlmdhizd21MridX0ObYn8CgFTHDT2b0a4aa16gkyLzmP
sgmCQVmG7kl59i36O1HZv4xor9cAvNtFYIK1cargzYkdhhLIF77WpKeOSAHVSolBK7NwjQOcCl45
tpCboFjktfdC+Ep3x6958upq6TEe0jFDlYfp9WAPvgUWOdt7auLtpYPN1y+usPPSTacWd1jRqovp
qCsF6TKnNukCaDc2QR7/dOOmukZDuSkTib1bq2uuqDFBwJYMl0CKbr7ivuvQYtYip8SWMuUhrBDi
qtLeK6FLLTODuhE3dbIipZTQAwvbm47cm24nKPwSORV9Dfl9mitliKlhKbYly8TqSuA8gbweYNdR
1wo++sS3G8xtFXhrT6coV7qIAyvN3M/49k66uyD5EWKj3dA9oGKb+KssMi6qSQtLAQDE7KBTObni
F2N0YFGTP4OJdp3hPcLzBiDcn7JDTd2j2p/FBx166cLVUyCDNXyCUVfj7QhabCXt51o1PtOYNJLa
RBIDXCz240sYgYiMqE+U8IPbTqP9aFUPsc9UUU3HvVaXzwoTJMyuMLL2tqZ8hhLAld50jIXk5CGs
bX5qsmrWEYnfB7U214anyhN9ZIo2wyQkNrrhhAeNyOfpwviHSgnvP2GG3kSWIy+iULLn+bEBLdM+
GbunqPOMq1FjALZ8lzVITt93vg++ul3aKfGViNzXigoJM/LsYalKDR5P7Jzp9TNfGUPWreyVapis
eNNkpcAsPc+bMREvaoGtSg30clu4FQcwqQ23zDabA+jp8mvX0YfxatDiKqL+SqqO/myPDmYfFl0L
stVwzbtEsZELai8InqahniO3jhF9lswyD77LOjsrO+p0cGb2Zoz8IC367DiO/RS+icX3iMIuXHbl
kJzG3Bf7UktZfpljfSot4rRKwuREbOYrzQqbJaBX+P+IHIG50tGui46WcBmsv97Oa1EVJAij1sij
umdyctsgpuGsgRzrYje7mglBCZ4CSXR2m2gB3o4az+Ui8j9mAdosMTPN8RW9EQo6z5Jr+n8EIPtV
+UI3UmHRYxDG1mTrPDCDF2ThtyTzuiPe24LVh4XK0srv7bo2Ts6YJjd3bBmvnN4kPBucxTWtxUs5
efm8MQRR5X9M8gy7JUO67GV9j+zTjpF9c033N05fVi81JlmrgGsUhHPjR4xM7YxmN0g9uDKpJmOl
jKC1Kt7RNsmvKFmvzRtU0MBEwSxPNaJAt4ODajjtEjf5d7L/sh89FE411c0nvxXrknj1ScOBCCwH
fDuXTXMxXa4wSDB5ds7xtMFjkB6roNxVQ+kc9RHMjZtY5oMyaTX6yN+hqapPcuqAeYG5TLWK7Jo+
QjA/HYXzW+hpoG5AR0pct9SF+yIQ/HrusOw75nSWB2TH8i3rCFomI8/IcnuSKd2OEAav0gDbkBI0
b5IABsiC6lW6aqoQSAK6EUo6lKhPg4EiYqUlRFxqSBmoutBAL5I43wG29bH5Dz4+aN1mNYlxPZ1k
BVKSeE6y1E8jUvoN1DXQf3p6SiGoXTR7NC/RsM0sySAeAgja5Y2MVrFTeqv5HeeNQtlzVfo1E61K
g8Dt5h6GdiVLOGTi40B0b6YjBW91sSnsDGJsCYEtdLX6IY7Qgn+9e4uBq7IabVMkvvYQ+D61AdUZ
zRUzj2Fhl55/nP9eTyW09Ku6REZhtpy/d3X63puNkMa4DM3yWKgwwu1JFzJSd7QddTjkDiISFjpc
ulJ/gyC4gus3hcw5+VSaTvjcehmtQ2sXScS2Va5heuurO9/TJrdhYG4IocSP2XRZAna5f/diutxS
tTlbg8Y7mgM1YeFW3QGr93sg6nJnTaXcAWn7kghJ1NFWU98LH2d5m1tnUOUGHv3pi02jEggn6/4j
puPv89mQtOQTtHTTl4EntKMBoJXRkltlOMiN8ARIvMYJz4n5Pv8vJCr358DZ55PKqJpERyxqklPR
1bev0bJVVQDvWcIf2/++CXT4coUWH8EP8mCSMFUJwEUMIijOTU2h+utWHBgHAbtu/g3mw2X+IQo0
E0s1tuWU6cM6Dv3uIk+mw9GmMuV1LsFREGA281nYWtbI9VhrdYJGsk+7IvbJnTZdxSTKdmOiHVwS
OCyv32V2Io50x6hu68YzUQXtYjCEeYbR9KGr1rClQxDtRJw5NPQS5cx8HSSyQWFpjGziXUQkv+d1
fnINJX3o4GzjIy5sdA8OTiiV/hnKme18cFDNo7t/iFm+iLSx7/AuLwDB6cieE3UVtip5HyUJF3mc
bRmp8jccznBrEW4tUKaQJZjKZIO0rTgQJbr7KtwyHT21PT2aedhlQZccvh5w6+EjUULMXhmRAykw
mAdpAnL3CvPacKGxqGqTfF3uEMV5nJtJugyKTJxKzTYWqG3UHZnI+trlgFx4DuxvrePwLZG77Ynu
CfdVC2tDTO1/kla8ZWMpy7ZtkP2akfuE7OKGPCJ7L8Fsfw1yZOl97zWTZZihDvtm7p98XUwaswoO
kGaBipu6yaUG+qNnoTarkaj9jP2HsPHbXY8HZqOpWrFXC1bYLZgbJltT5Rn3V/kykFixcjEP3xf7
ylbFmaRaxsYqkl86tlkLVXaDueqIcOp61GIEFtGpmk7l0lH9ZZ8wPNON/AjAYT9/nfIu+L8wjn/2
0D5eVXsKj/BZpnx1eTydNPVZ1TQrWDvDuCZhR8CFvo/TRHnWZwmZHeY/FafcWI6a3uDtGU/TXtAz
NcepgfRmMgf5QU1oKARumLaY5drhbNmKvYEA6x4RJ646s9Ofetu5m6+WyFg288vKLB626kBhUE4K
lvmK2U+3IBSry0RBTZwPfbQyB0N/9WxnPbqkMM4Tgt5gpjcPEfMJo/WojlzCCPHFAcWfR7l5MwYy
W3WCy4YddSNobbXcjlqoPQ16huW/7N6xu96CgUqcPub0xjC4kWG3yeDVfr3/6GUKa07MqlrTJ1vf
BEU9T75kQxEc6qHc8iX+IId3W6lIqzRQE3tRo6LunZCIHpqFU22fkI2rPdn3IXTzK9TaA+XLr48c
Bna/04V8+xrLNEvuuVgCk58uyG0q2p0ArRKb5NP6bpm+FFF3P0oB9gHinGGK4WlWFQ3r1i0PLV20
9zpCVeAmFI34RTq5Zyjz9j1pSXSE/U8Nhu03izTllyyj6WzVEulhxyqAeHIc/z1yafQpaDhbhQm8
h/WMIQdJtGawOMbXEz1GRr9tWTivNZc48cY5iTYfF35aPyi6hlxNqnxdUcfY25p5uO3Hc8xFKVZC
WIlGfYBHwZJ7YMnG4M8AbPUInYJq82W0GJASxY631zIDWmZoeIf/T9h5NceNpEv0FyECrgqF1/aW
3fTmBUFKIrz3+PX3oLkRuzN7Y+elZygpJLIbKFR9mXmysft868U4YkqfyIlvCVyUQmUXIBrTMk+9
aaNKXd/W+p5Je/51k5OoSu1WtAish5Aaza72BA8QFRU7RTHZY2VFX7VWlY9xUpAMrqxNP/utQLh/
xqG0TpbRPZpJiEasd9V9TAvxMrJp44DM8VbSBrkDXVCgTL1RKTCwtWpo+Ji/TIL+cWT6cr59D7QJ
vMWUZx0zJd9vQrdtqOJsdSP6eh5+5rY9vultNqzjyPu8KXWSPfoKfDKnCOZI176CXeaCEKdRzinv
6L2oVmgV6A2+Ie6IIs9ip2JmvjAcnBAiF//y0BG5odkwN3e00X/d8gYtV9LeonPIz2mhVt3U4SLU
3c0kZM/n035JzZ92mmDeVZWWWhdgL3kB/rny/DFf37YEoUqGjR0RC2rKgOQejX4oT3c/iyV5/K5P
nphIMEWbd6l5NtWo96xvqk+DTU/Q5M774rs2DmMddJeb4zGKgKLFKD3biInV2Y1SjHq2N6w16tku
Mrd/GUw+XpmZ2PuqVxrPfvfQatLah6b+0tvqwZja6LeW+s+FJ5OXNKM6C7YGZXKGkxAlc3c64Y5/
7YJss6mu+vjq9VH4JtCJjNkTaBqmtuhHuPKdPQ/Aentzk0xZTdyV46QAV3tDw0wBEXteoG4v4fw+
8tfPzFhQUnlylU0bHuzGY80Px+dgSqdPYgQcGjUdRDwmB/AmRfYg2/6pnnRKqIvkro7Y2Kueabwx
UwqGFhzQDKRUVLk+2t6Efhk0/pZZ5HSMFK1PynGKa9W/344amJ+Jppq2flX+RPMJ3pQTyWPjlGr6
r/5mtXNpdGlGX52xwzlnszGdc+mwkZQtdPCxbbvD4LQJVIZLBiOQsT0COzvlganL7IuktmJRK+Pi
OdQdjN6375MhI7FoXlsvwZGQ+osqb1BGsN7AVTEXgRO81LZh7jheMxN223trlqscNPq60lq8l90f
ZHZNL+nvnIs4Ow8+r1buLbjMV+E/SLoMHxK0HU/1V0O20+OQbISm4ZJuAHw7mnOpKS2kGCTa9Azs
1il9UBuf8UsU5vUWzDaqDFJmbwsO2ajlWD2TcJXIEvCu537ijB7ouJRHgD1qR/fmq1acs4CxADn3
0e1N5lnxOaPeRMjhjf0HveTKPXOlWVvfaRr2ofjo8dexGsp8Z2fMX9zgmoS0BQ1UG3G2Gj4bX0IA
s0HytNV3mbfuliLBkz/4Kw2n3TLw8BWhHHzJSdt2nePsorpjRhuod1py7f0QxkfTAgKJX3SBWbbY
ZVa3DnyHiWRT+EtYhcQlJT4PhLNV6IWPZRIc2D1fqOM4dHgR9SkcGOh9Qqu1D1intxAK661HtnPR
MHleGBRJJGzNMP/9sb2SrDrSOyU/BYzPNT/bH2WYoF4N49q4453Tc/aHktlR0eyGSx+vnF2e60fb
NIc9n9V7KQxY510V7VXR79tOaA+F5s/+7NcUwMdJFMbOhSh9wfqsRRV5zBGh02s/U7q2F500iBuU
fUV1ZQCbsFLzMs0UpJj+ANUcl7qZWlSdRTu0l4rMGLPrIgg3Y6wb+8Qpl1FqPY47FvQO/nDt7TWr
/lV1kb+LAF4tvIj5Q2fEd3nf0000a/oF1q3eosKkot2YqCdHd0ez1/iIIE+VIfe1XPqCu2DszVXb
6WJrYzDpmNccu3b4nEpalUqqQZkP1EuPq3uhq/FYVYa9jhQfcFQw9mMdZdqIrTnifV8MetuuPau4
dlOV8NEQhtDni3biLQpKkOBReRoD95Fa73IJPYtUPh9GEkwfjUzPQ2+0SwMrkqnJrcXGd3DK60jO
82COurcoGoRGCkt5YKNi3HHmCHZg78HC2c894YdlSr3QIlcVTmULSUE18vxW0FnNuKf9wLTi0T/k
cBKpxErXpNpnXnDol4YqvZ0oQhQ0O73nmL62MxO7YAziIXAZSffJJu5jXDMS7/sUipdwJMLjzW4F
ZNamrn8nvjwhVEAD6GNG1U3ZH8Ikvbozoyjy32LGbkts8t84ou+bDOHQ9ylQRbi98ohn7cmir1KU
bzS40HjP7wQqpAXWidy1mYXjsa3vbbEG1zTuiirbRCT7x07iIvbQjfr2mbaycqVjxTAof+NoSXK6
IoKxaG3xp2fHRCAmeRCO8Le9AygeMvdrI+znNiq5y+bHRpxitfVlucNlukxKzm4APpel1QoGTBa2
ZyE/FVxRxjuoLUa/MCwgAkHvy22Xf/ZQpmMi5zjkFSHyOLEXmRrX3AHxzjPGFZ9/0ekrJsEMMVRS
bX1fW9qZsW2qSjuMufgDIWEDELM4suhMQYVGP0GRdgVt7jnuBCRygP3MBtd2Eb+0XEjrEq+4IxJr
xRX9YhcsT3EOCrvNdO4H29liHLuLmxginvCGjRNgpK90sbp9hR2bkmIUdjOv8UnFNBrYJjN30e7Y
auzBT36Ce6CHj+45BEtyLfRTWU9T/SQBBpdZSUkzMvDsrM2X4yT3NLW5mypZxl+93xCB5NxuyObs
9lRJQoE7sMOdwisy9mMReOypygCWZA64YvK+dOgjkeFWy7GvuiW2hnbRNwwnK2WfrIwTNMxOEIvS
fAlGsWqnoceHptAG2o6n5kWr4w+kaS72tC9XlTZs3DT5wPjK0lkHJa1X7WM40V4Vm+7Vrow/ReXH
G9cNr1zf8dop8rcgwO2HVetAZ0Y0d9Lk7/3gLssw/ebaGZdNxZwRZNJKtO2wmrLkwP16zY1Ubqby
kid1t0bgGBaoonPpZnPUipiGCw0JCimLX7RpiQTDxPNA7lWrnewQXnjJ8WapBtgmIbO8Mfe0NYLf
Oz9WSt8pSk7uZo+jp+eY4MQSEoyzTiMymgzvNZBSL1g0nXWZcluaEUTYUpvo4m6cdUZ9Ln9P3WLg
1OK11cUPQxHOEXcGOTXN7JCBmFfbDpkGD3WruQPqUiwkxthFSZcNL2JXpFpHySt9aRHrJhTHYj4U
Nwzeq+QZJ0LEVsh/SHgu8YzUp1XOEiHNbJmXdc/EC6Kww1DdGTBIuIzrMIGBm5/wodQzgBYDH0Lm
veMnn0Onf1p9Zaw8+yRKX1vpWI73jqsdGn2dC7dZa4omKxo3LMY72F3DkpoFL23AweYhzrjxHWWQ
WhA6AOqOp7AKN8VQdsdK9aik341ACx0MpP+oo6Z7UMHSG+IDh8x6GYfTb6fw40udVzxKqW42xrA8
0ppMgs67A3z+FAs6WOjcudPNXaOL7xqM13q0+7WbTyD7NfOx7pzTbGjbpRwrIwsfSearalF0I7FU
7ONWhdKhcs47Fu2bjsI3Ukxshezr1HXZuolQXb0ckrhqiDR4mgbzIbe4TNrZl2WzkFlGvXFapjTG
NYizhpiPvsnqap/ZQ7av++6X7Xvp1rbXsG03lhn9iZUZEqzCWs3afwfx4D0j7T0NdE6PGgbbLKRK
smoiuNuhxuaJcuTmgY77JyDYrw3p/ZXOHbyy8SvAgudPwHZRdvSUWXW/T50a44n5iN5jrOqa/SA+
tIXsW+xANGFpY/pGGO53Sg8khZNq1WoYthgnkSTglEIdbYTn4jUxck7Is9crtdB0DEdt09Y7NIDO
N1pInwwKnlHRot6lhwZfRtMG9QpVk5vRZdjjUwm2Mk3jMxfpS5XhWR8xeVWRu1VigGPUYkZ2Gzow
8mBcYKIGf7nH2xxsgEHJQez4nDGQFN4Jr/DEHtagRAqkfhF2lCZl02+PkBYO0OdYWizS9SmHLLm0
chofG5xFC1ka3kab/d3ZS+3hN4viV7+yL4ps/Yop+k5a4lkbGTeRivvo3GJF5+i7ocQ9fbAUPYpi
2bbBqgP+ys0SdjyH+TaUQ+xRaeEucTHZTT6WbbZPQaR/srBXTIGeXcslHDD0D5SsUiw2/3DUSsDk
RXoE5JVaD8go8ajdG4OHnOzdOw6NYR04iJIyJ8sANlMPz7Ws/auS1qWtd80gghdiNcvEgp2shwpf
D6r/ZvRRw+r8d2ue+siYmLvy22HZ9qusS2h9n7QzYTjFiiQ2LErhUfenU22am1TX/XUZDZ8Olb4U
IlJrU9KKKvP44o7viWtfEtOtcbzDvEyxBW6dsPxgtUMV1frkUMX6B8pFu8orgxqzkmnIGE6bPEjW
lG08pwRhleiaU9KyojHZpaaG8xLvJkMZlcp7QEKnAY3a1O13Sy/UFnA/+hXduwLLPYtS0Kwrt5ZA
bOW6yOuzp/BnSK3/NNPgyEgaqB5gr9kIurbIs+wJNF6IhY9ACLr7XkddxV/NVpTxBi0CLEWpTZtE
iQqvl9dipmCJ2KDcOuyQLvyJAvfSPIcxZ8fRoOMQNuNdkaX9iSrViIfSFETxanDy35ri884SQUOO
z9A5ruUh7dpojUNwgGDsUHxV5J8Qh2veNpREv7AeBj345Xl2tdDjZtqFmp0y+tkXNpa6SdConRC3
XfQaUIS8yz/AfrdEVGKIrqXYsmSRuQWKQKqRbk/Th4lsF6j8sy+aotKMI81upCdDM1+HYuDS7vsF
YPKQIxk4lyQN57p6D93U3QVedwqn8tWLI2PtdM6m9W321POMB+Xuao3qaButi/3FuqihiDayGzGh
Ot+D21GgwptGTkpStUWyaxEFxqabsDtnesley81JoYqo37n3Ne0WzFWTZR7BI+QGaJMhRtLA1WSS
QN+UyJ1+wO1PZenOHWRw1OaXnn1Sw05VxPvwdzg1yJVzyVCtyyN2EXszujMZIMVmj20GO2DUbyXO
hWWQeriK1NyEy9ZzLIdVw8pXtiQfbQwfYVPyhKbitGhXCeM5TENAPWvgSEjGNZV7i2E69Lqq9q7Z
siTydEhZcAJIroYbzYsOBUD0uKQTSjlG/ZMi5Cc5C3SGYy46g+Yty9HWXmlT8+K738PgrvuBO1WN
/ZKyjWfdMofV2IRPYsyfvJpCD1/ukpoMZcYeMvP3Zeseh15EmFWmfqOh/ls4IcLeu/iStpbK/5g4
MbdFei4D/kCYz0GXEueS98aDIF4mRcWwQYPUS6nyIL3uOlLvFeKlw9jDI5DrecvoiuYgU8ld9dJy
xlEZICfoyd4qoYd+WWJLXtPtw2rEnBPZF2p33fVfUTsb6KdRLqzCW5uzgd7LrIZ/7dExyBGPQxCt
B6C2nDHpzvD1g2zYWTc1ZduwWaadNNjPOp8Gx7MFoXR5pHhFWTmLfSTfKtdg9FgSzcalgDoD+MKl
880iCs/JwV9HGSuhHyb7VPoREM3mI2uaZwfuK/O9vtp04OFBc705oWwWxFImon4e6tJnZ8oWZxiC
mbMsR3TBaDRZwTtS3wWzyU3WUW7l2AKGlIWX2qwR/NW3ycZhkdNqfJzX4uOQBmwxi8dgPpxTXLMt
TX+6GtYARlbXdubY6scWE+vPSzGYRwxH2CpS04Sf/OnVZDs5PR4z2YuFR5B+3QWZ2sWTvJL1+PIt
CfDKry7VXMCZ6olcBzwB4mrYgld+UoZ6cO3pzLg12IvGj1dGYpPQVWO8HLt0PLOnWQPsD3hKAutx
QbiziaGm21s4gUcRF0U/WsCAMRk6tp+VYotQ4+mq6pppZ/3LjfEKlIz3FrXZ7fDt/+rmvXSlFW+e
W2jH0MkJqrpMl+AxL8FfNug1/qormXmidy6BtbeMp2iJb0yNDWA9nTuFlGtxKhV5/RJ6k790rcdo
tO/rKHt2IGovUkgJTmyKzTQOz11E8BOc0biyBW0TBccSo5E0C1XBHysL4U+bOEdxK9wjVSVMU13m
pI51RngZ54pH/omsfao9f51QyXjJ3OEr7gDWqrweVnQW/EIXHZTKNiCg9LVtUPro0//egWvY+ySW
Fujl5T4IfxtasGqAWG3TFPSvzHYxT4Z1XuOrsbQ4Pge0+FEFxTQquQ87DGC6XeJ0r57qplQX1xp4
CnGicSuw3pbxYCCgYyrYpAi68QhCCjblPBLANN6Yw5EOTa5N7gpi/yFOgxDLo2FzXi6e4qFCb00o
HW3QC11niBceyBaqS4eeLVxFCDdO/rTmVG9zQIH7TnQb2dgnl/bKinqLVVkYT0GzyZr+XovuEMtL
Nqrlgxsnz1F9LQhTXouWz5SrZK0ZWfwmNEZLtsPuOiWJ4Y7hMgv8ClNgUq5B18GAIs2Kep4Dzx77
V/qrp41IEz4DYk8oPBNG9cxah4HwN8Eov0Xw2IRnEL9/bFOsMKWW5CiUYK5XPdM4q893KY/gSCbQ
pYoNu+1m79XqjUg2TxSsoQvpbVqjrw6Rvm0irSYJarQ4jbJPa+rYWY9uey7MfFtj9qE6DhCGN7X3
nFPCUk54CvhrMoPtnyey7ykhwR2F6mR2+RvoCwyodIwsav7wxDDUbe2d2+Sk5nrfeCk4uG68UUxL
yF77KvU+NGviBo2ZXWbMzr3Hrs/MQ28hfVvLUozjbggCuZQl66XbPtAcP4HFzrI1GKdywxOBdNIf
2MRTZRDE1viegHqY69bG7tWRte+DgdbgPSzkQl7DInlxLFHuYjf7SNpgAt1H3jP2w3bttD4LVnfU
W04PjOe/wgBSYQWZIJ+QXT2kuBHcOlZALEx5HNhYRuLfU+VjAu1J7pot9wOKaPVADpSauzDaTUM2
Pqf5QP5OH75lqBnnWNndRqNxBpkmt9nvcIQbot5diXgydkbsfg5oc2xNmKjqtIcmY0jU16z0S3Lw
8s657wYQBwkuoKhlAtkOfzTqvIKe05Wu1e3Kd97Dof1VWx+0B9P/2K+GlDE/D9FtX7jvjVsQrnju
DTUehobceepeBh6MVH7bGBde5rIJ2Ri7AfHN4PnlTOPdlFmfCRQTKlqoj0bkUpa1TQcydvngXsHT
nJFCFxLLb+vGHJUnpgMjTWFBQyc7AyHMkF9D9mjUpnfFezgPfLF6FJk1l3aK46xOI2IHl8JUR0/Y
31yP5VOQN81WWJy9Ims6I6vmbr+iD+CzEvFLVFGvPlFikVnJju7GdcJ3Q6ihzXZF3zgYhMyKySqz
Q73iTMlb+8LhzSBqXc1gxISNG8Y4qhcJhA/2tTHJCpmWdZBZNu3bwV1IQdxPFYAaOv4iZ0s99RMQ
1QfWYDCTJSRc1/L1IzLj94Bh1HSwC1RI4JrJWhtMzOrompVrCkU5PWf+qbXxAqfe/ECfui1sRL9k
L2u0ecFcHcSS5wcHu9NOHH63pjQXBjbrXV5OgnZOv1+5wmm2wciPw6YWUi17mMTV16k5rGvPdJ7J
AniYKKmXJGnd8hsed+1sBr0zSc9t/GtAae3eLCTljUkebejk2UdDrcixwCx1v+qaU7BCz1rQLbvL
ypxnS+pwUXTmprSJ+1X1ohWjWtaCKIRI6mSn+9G4c+RYQw/zRsY1fJxambxi2dxyfNEWIdy/jU3Z
3sLX+hwpKVjpLoNAF6S5rjFj1MbiPszcM8xACu2SZ33k5+6mxzLqtva00YjRLa10eDbHPJmZBUT5
Adz0AROFTnIlYt4lkNO+4uKfncvlR4j0QfbTsfdClo+l9gSb4U2zvRfQECRBBOtgHj8mZWmwpPrM
TKh2Q3kP4QHQv43b5972tM/M0mqIMurOtObammhKVlkZ0/4k5jB7qXjul9a2LsLPjvdKc2pc0Mk1
yLy1UQZ3ChYqFq3pw9kXvboUSdWTluJmVrnPUEva295K6qVm0r3HfHZbspFaOk332fqUd4q8J1Jj
5fmyt4JnPx4/ekzGXKP8SsNRrNbUd/OnSjnbD5b7hg76Tko6tdj7UyH+gUd4rVxGEBVP210W32k+
7wrmvIUelr+lC/VF5MUTYdoX1CBGF4xsuSjpr/f6rVePNuc2xSdXYJe4xUMdhlBZ5Nr7W2KUxxBw
xbIdgl0cOS80h06MASnX2QW9PBiNUx/9yksPP0gijWdwmgfxOiUtTDJjRIG7vVSoES6xth2PBE7n
cO+PwHO1F8bnZ1b56B5bHCcDHON4SXTiwiGG8ZmyYAWuOIzkEG5EfyEiHhdDfHcD+uNZpvFJehYX
GvPTvGd74Qd2DOkRIt4NdHj7kt6weS4Sa49+JBatqRGZqDU6hXJ9gDdrxxtHmD5rNpdShd97jyLJ
rYerPLUK+yOfrHYVmkZ3RgP2txFUTncy64epYS2XWcEISQGUFCTCmbw4+C09O5pFJgjF7Xg/1PQK
VEV4baOmoqAxdU6Dp6PYU7YOOOygQDpcfqRju4juPPZQx9DisRJN/fjRms1dbWVU2LrGQ2CTNpnX
rfImVjeCfzEuQrw81UiycZafKf96AcuEzXsKLlZATIX1qFizlsGD8ctFmIlNjY+PZubxI7cLe2WF
ETp8SAlfOaV8acXfzPbSp9velNIHE4hVoDhKiG6nj1m0kukEn39kbCTTX6aHHKD7yHw0LJetEvv5
TeLqhlc6A5KCgxGl8WKc4+WZR211DteTECmNjvl0coaaYW8avpNY7Q9IThiG4+niKW/88DB4rWT/
LWQqToJM6j5oh5TaB985g2Ek6VgzqTJLPK2TiliTcqNu9z/QFfaz9HlZiEFG4IaXcg5gdREnW2qB
84ex46aoMKJ9Jjr7QTtS43XyD92stDMsF13Ung2lofLNdtPW4FJ2CsyvP383deoRs8RTaJgfbTfK
q6t38uABhWWyyw/wH9C3/wcoac7AyH8DJYV0LNuiREkIaeum4Uigcf9JUitzGwaF5f4xXJsVcpSH
PDCQbTNx7CNb7rspARqKQ9AMrKcIy85aYKcCLkJRKsvsbM29vaRk4YkeDqdIIZ85tRXtS2rM7rnT
FyOkFDpa78k79GslM2cVtiLd/8MP8lcy5vyDSOWalhSuIXVH/Z2MqWTHwzmf8MqVVLc0lb410/Ih
gIhagKwDRK7K/WzX13P/SZWtP2PAvgfBtnkMgb6wIeSQieEhE2yPvY5NPoQCHmvSvGihdhwCX/sH
mKfzN8ai5N3mzdeVDtHTgZn3N4pdT5zZD8owW4hktt6C8E+3cZlm2zphnh8TAXqvGnOvRs0iUR77
+4yKy3Pe18xJp8IkY8u4ZpvLAh8Fu/CD7zDvyITxWDvRIZ0tMVj+cEMq8+j2ykcq4qUogpX0/HKV
Ks878Ojr7kgNMBU1FKMgh5kAbImKUtGJkncHtLE+mWvXljEJBJwodoT2orughhpbp/qXl9v/ycai
KoqB18K1GTqBDjszim6XNLkP29EDbkVTz26aexFQVElFUE6+9SmTpN3dUW9Z2/N/WnApHTp65jUo
oIj+sam1o5eE+DVlRKhIT1wmFbV9Fwf9sBsG9rJFgR8Mjy13ovnCVJt2qRn20kmzueZsg2LLqv7h
nnH/655RjrK42GyL/9jgDv96z7BjDJh6UQ/d84gPqXtvisl/HBtZncNivBC0WJiBJtOtqRXh0qo4
4hQ6ItsNIAcmQjz6ymOePbfMhlOx7WdqUyMyvEBIgvvbl62kVH0oZpiD3jyUbRLvaWIgGMM89KEM
jXgZOaba2qri0WAbPQ0fzH3LmngdFeiPdTU9ytGJz1UocLZOnF9niyYw6mJvuYh4oZuJk5SUKxNl
v9yW69EZupWcjORog8BZoFSGR2Hb/nr0XCa+qk6PmDJ2caI7Lwpy3q5SCZdt2pELoo6DqW4CAwnG
SRf8fC1K6xSV9EjeKKaVDEtqCIHwp+79zYd6e8FefA9+DdeO7TlrOkn0tTcG7XOu4XW3pD48N5Vx
9UqLY/uQ4tqwTWYyoxcTkM4QO2LSFCc/mgRoWFF8oOasiswVv9Ts0utaGGSyI4bWSY1HAsl0QhOJ
e57C7Istdbz716/lvjz/7wVJ/teC5M4kTKp2FVtpAbfir1eJFkgORAaQGrKp/yp2GhNZbzTBlLez
A33XTJh2fIeOH9XX7tm14vbRGlmMRq4wa4HFDURjV5C+VRj+nNBYGZr13LVhc99qY3CZxJsjRf1Q
RgzlfC9k91Vx7ImMe71u5vInLfku+uTbLaYzzkztKFqOsvR5MQ+aevqRIqteFwEe6xuMZapxcvaG
tY3CLln3fjJeFFGisFL54+1lrsNmp17UT2bBnmUcBoWLVIeFm8wOznktGKwK39QUpfteGH/CJKzf
tTzAoZ03rz6APxgMqWCAqCcvYCGp4h11e/u/33j7b6ReSZJTGa4uLNflkcZ7/9c33rLGVpCsShaO
ckmbyGIuMkjzdOdYaz3tPyL4/LD0An1Jm7o8eYUHQiOrP2cK+l2l4+iKMNhh4MqRbfBaMON0/HMt
nKsfR8MDLXcxazXnWrsi7DlTA1lXnYPjDe838/XtxWsZqoeG/6VGk9SQ7FwYzZ2/QYDXl3rdDksP
OiSDjLTCjYTZrLf76URtGKYrh3lMkN/5Fu1a//u9MfS/vzlgSgX6ghK4jmzY9H/j+taQ6QpaCmBk
OEGw1UafakJ8+7sgKHY34pQiLwgteseoz1necNJ8tnXMM+dnf1IY5dJj9v6YWmGPRUFUx6kdvJPl
9K9C+ogrIKCM440Q2DbyDwcoA2ppfTBTo37WMr05DISUIJ35dF55oLPj3AIm0aebHCsj0+PwjeRT
AOnJbFeMGNOz2Svm53ae0qHnMeeEs0z1ixvs6yDzGYKrdK2xP3nh3OGuIA6tBppqz11Cv65fuvIe
3RE3De8oq6h5UmW/aPH/s6/rvGkl8I+uboSyRECnJCqAbTsDSxQXBpPPztCX8ybBAt91CSeC3XFS
9htj/vL2awrdZ6eVIYhHYhc+NVBLNls0gVBzhxXW/oKvu+a0mvuLwRC0jIGK8MrBGClJoVM6U0F/
GCOOhaKR9lNlVXdhUUPRpHoRL8p35kUU72qcavIYK/AcMuhp+mObZjIGl9OVJGX8UMw5KLyPv4Ez
hsfbV37Rhv9wZxnW/GT7z90iFw0LmWCbZQrdNnX9r7cWLNApcQO6oEgw0gA4J8LKORGGZ3Na8n0r
FCWnP+aiRdaw8yb7jDv7l58HH50Q1T1yD8XAcQPhLJ3cldXgleTBMWyrSm+PQ9M5hwn45q5oCBwY
jX3fS3r18qoEfV1aKQrM7KZuVY6q9n77FYdV/ihSaFS3L8cwqi5a7ulfbtyu+jgqNjRY96dwMIyD
4krcWqOo570LOoxBqFpJ6YJoaPZtEGS/6l4+2IVzxxN7Ot5IQp3u8FyLXCiMZT/tXK8D3atBYoxz
KpDq9oAIVXyFNoOugCnaC0nofBHq04WchXeyO/fpJwej4Vn8ueh6AwudC5QACF8Wj6ueEfdBz8rs
UZfGF42bwdcEtScchy2C4fiGVJOtLTondmh8q6R2UF4DvTfXCb9Bl02jI8GPABbpyAXvQgH2MoFq
hiyoqbufJ3SY4+YsHaO8uDhF51hejyOMMmlwK7cr/7b893VbHzkwzdiW4YpOUS+nhKq025fdjB3G
qHFvqfR0c/pas91XX+UwAs9WVri8gzYxtdBtaDWvR8pDVf7iCgMlD1InSWLO9bLW1rdjZ01pNEVX
I9irZEUhI++oqeE74DH/GjHUXuFL9LbQMlk620ivt+hv03Kq++k9SYaLtOg7gbm1NHjG/cOu3LDn
i/ivF7nt8Gy2dddhryrF37Z3kz8YqVManAKimJZCs0xWEbfUywDIc+E5o/8baA0B59bxF87cjW2H
NVlts7w3pXEZTCN6bsdLA8TvUujRLqNwKkfNrxg9+9La0luEygZ7ARg0EBIEXcyRAjorisUUrJ1E
N49NREPjpBMPdJwOikwYstNErIjMWlw74bTPRZ4v6pnIB49dnJuey87CHRRlTwXS7IMzGD93RBMM
zfXntFC52tIPexLTumUf2rlLUxpYP4esOhh90zULGUbpKXt3miA4315uHE7RsEviltKZmpFl0N1F
kLXF68hMfZM6XEO24xevcSOfpEscLLDh9XUYM2gLkMFMn8PgNoeE+L6KlbA04iezU/720vvCYQsU
Wz+/5htDjFUe652AX3dAtUlWemm55xrLKi4dFR+YQgS043XgG5MaZ1XVweERaK4zBthpyJmPWefc
aeGIXgQ+DD32/mc8YYzdOdU+B1uMO6HHCke/6V2qVDrLRJUBBAz8ELlhJFsFohLOQTQDTzGdOtlj
2PY6+CUr3/bsth8riaBRz5I3C3J1YLNuPwApWWFMM59Ny/HvKokBLq5+kp9Y594UsP+j58FG00f9
PQQld9fNfs9wNKCeZr3b7lQaczaTPLHwU6PtiXLbeuZkbE2G9x0Odzx2dxjCtd3/3hWYc3fBv694
x9SliSYp7Xlpp/JE/9umIOiNcbRjD2cRCZDEFDsnxnWQTw8Bz5wCVOuO3mid6SYR2UHtDTuPdo1/
tSzUTy94CXBOR/DURiM7On1rPXlJduf6av3zqDTwWxk1dIaBiCmYAvB4BXvOlhnuXjbZPxQ1uH9l
w/PDcNdKwfPJoiCDN+tvRQ0TqipjJPpa3VDDMor35NUuEMZuMRCzYLmk1gDKo1VOkCrard2XBFrm
Q5NelJgaa7r2kHxJGHDC9lMXT8ItnUtON9xPwG2xGI6vnQM7IaGAK7fo/m5D1Oeo/Pj5k7JrNAQ+
rQCk2G4Sw6sgkJQmZMOODog52DwO3Dktj5JwtjuFoXGyygRL2C3W6OB2PFbC2Ardjeh3hMBb0LO0
MEMYkj5q5xMTFWfdDLF9UsNj8n/Mncly3Fp2RX/F4TkqAFy00wQykT3JZCdqgqAoCn3f4+u9QJVt
kZLFKHviGjDee0UJmcDFbc7Ze+2JZk6cM3KkVr/FzjKclDeodpX+wLWJn2vICjADFQ4MXnW2DtO8
R0VDkNDg9WEL3LaAXaGQPKTayWlq0AZw3mzXxEuo61CjLN763wmKpDFcDv1WsvXdkt3ojHEpHm1Q
dA5q7nw/EFz8tj+J7wPdH7ajRWf1DZJepfIL2DX7gHkognKaXL8Z5WqVinlM5NL27V9L+GmfDGzr
/UndxCMlhGJZCg1igQ7qLdTjl5wAPTRg4xvt92JhY07z4oBX3+5NKRbSNNPLqpQD6Tpe6FC+pZ5M
bNYXDZmxE/c9m+Tl9ZcmqrgLde1nOniHUWMUku/g+kxOIgSmPXStV1EP3MQ5WwlMCkRJxeQbZrU2
rWB29NdTt4hU6UopbK52bPfA6/id2BcJmsK3IYF47L9teHWeBl4/4VtQLa18WoR6OnOcOsjDmhds
3qt2RkWb/wjJH6CrbBoIJVS1WkxIR8TUOUd94ebl2HjpmDU38QxMOZkrOMdvhmmjvDJoLcMvrYBC
RwOgndhvSBG48afJKXwhr95qNWj1p2OkZncD7pe91JPvNi3/FAyG5hpdV1xmiyUnP6pGY4F3CiC/
BPOh9WfHimB9pMqPsNE7tnUxxXhUXrb/HKX13d8nMEEgxbsJjOdsyWxKTcDKim5ZH/aloNbMVC/S
76P6MAiz/3mS4fBdkpc399soDeurbOZg0SXhg6mGW5CP01elh6vQxtc/h8QQ4S2J256940RZSjO4
D72oniqfMkGW1nhkJrN8QhoJW/6mzsz0Gf3Ny2yQ/yWlfbIvCQ9ew8ggbFqVvwXBMDqJ4GTEya50
+pw8TREQk8kPa1lggY7//S5wAPvtNlig8RWBsFiBmWcur8Mvw52SX8TRmPrlUGeo5hR2jnGvzs96
Co3dD77muUzSZJw+TjXPBjOYtjFVHLBwosstaskCdgFbF1mgCovohT9XuQeK7ySspn7SQ1anNNWA
kobllzJkQZ6yaLp++2GhBN1r4QyYy/+iZAWmQP5Bbth/t0bwZfmX+T//K7s9Au6MxyGvE3Q1YK5w
T5IWuGxIomV/YmjSHc254lz3U0aHbka0Rb1wMweBxxtl0cIDU58jp0TtA0wrjDsUi1CFi+cpQ2CC
B7I+BYa90nSh37Z99KUb9QTjR/kyVHl3ZQrpQrM+Oeaj/6WfiQVJeb4nLZI6L21Z2TGNNqu36lSU
2cWhScR3oc5ATgyM26gpqcXHxRb7rfZY+QJSnoFjqa5rKPd+p9/3oQb4b0k1xWG6VY1HCg7f68WE
Woq2ZA0hHm+IaphKqAv3vcAcwktul85bnaxvhea9vfba1KrbdCnZ0fj/+Us6fnBydRZTWJxft9M/
8cjESyBcgtu5JZTsXC0hxmObbZsUR2pdg9vAFd0cxPKD03lzwIGjD3JyoPSqbn+eUFSys72MtLH7
yMhcP+43P/22S+zc5c3TOY/6lT2KMwlO+YlYRP9Eigh1yJQm9c+/IxnNKzmLa5j4jyVa90f0MkRK
QlJHYFquoWiE3yBelHZDkXmqUEQFORuw7k6lXnufhSHW+s7alhpeZVvk/XVZGBMQt1Tbl4bR7VRt
oM/C+aWQ59TLuzBwpNq8y4upuBEibTcF/fltVqi32VRIN3prIjaqSKinRwX9N7H3kpDp3IyiPRdk
kOI76do1KFLNJTu03UL5Sd227ky031GxJ1iGDaFhBjA2MfBKuiSfyrySH8BTDFu9N9MXI0dC/tYZ
8+WXDrgmjMSk3WbVvFWFPp3Iz/bPwQD/U9MD4eWNNu81WVrNQV+8tExbGBOmB4398bmBbbZF7uLl
wYT5qLLFYwrLfF01FX1NcqH531WrjI8TCVQQFtl/iF6KQRJSgapE/SNXuR1SDhwkEBo8x2KDvvRb
MMdnMLjtsdHl1kvw7G78Lhi2jR63236S0f1UzS4wkvE0RLBpWiW9CAh/4LnMS62Zw8/s3FjPpv1P
2rFmyUwM1nDKffkSxJH9T9qxqqcOdtLirvDhTRJvuA4Ge35oqOxTjoZrqHBgwtHipyPMMACEt3Kv
tTdvk+C/FPd0939IcnoXEPU/5j29+63/KV3q/2MoFDv7/8qb+y0TavWaRvPruxApfv9nJpRkmf/Q
bJZZdtQqWWgUgP7934afoVCW/Q+VxciwKQmx314KrvnPTCjiojSbP0bBEXcS5Vg26//MhFL0f1gW
QlPbUtixA2z4lzKhlpruf59gdEqaS1KVrar0ZUyb/t/7la9To0ABKNF4rRTukFGj8u14R+bPDhd/
ugz9RVu36JlSS31/mSVQ1UZSi5hDkg5UE/FNhZtcyfaVudX82sHRN2XaZ63N97ubf3456m10aS3B
7fxw1YSvpnAObDzaDNIq7eN12HRf7AZBIps1yY72hsEbRS8Roq2Lat2zLf0c9OE1T0DmbDM5dtzd
q70EN0J9prrvKnb0teukK3+SL335oijJo90Gd4UgGcFfyHLNnt7bwy+j6frn4/g1vZDB89tDsg1Z
k+l7grpeYsV+3Z7InVUaiY8APq0jLzd8hBDS098vIf50Ddi/2NwEg0F567n+sgVSEPmpo822F+zq
q0qwq25zzxBvQoH2+ozNjkiTAH4wP+CHuGzC6UmUMUCU6Kh1uVM27WbujLvArC/VdFup2qY0N0Ws
HYBgISKndxMdunJa16N+o8YXQRIid1qtkaWD5nNro/CMBPBxC/v9ky/3/mj7cyDYiq2Yumzgv/tY
mQo1vZgTYIweUJlzWwxXfnFQOk6XRnxXpuKGMI/viWWeBY9xYXpnMWXw1vR6NNa9Vu4yy9gAk1uT
07RV025jJYbL6D1qeXcC7rQbrL1iGDRbcZymeoXqT/OsZDwMkw6PabgK7fhJHvLz37/WW2v+48uL
rYb3lgnGpMz5flxIuinMFK2Gp+bqaoqRbukNEUpLjvyKE/RZIiVNJU54JeAPmak4qZm4hhId++FZ
aLLitIJC3aD2679/sPdlEd42WaaBsrx1hjAU8u7efy55iu0iETFExnydyRBYpoUzfNeg/knTaYNl
+pPao/g4jb1dke27kHnTLfljdwaVZDZxlKfeOXBJ9Y7u2pOpJ7d1BuYsnDcKpaNAuek4tIcG5q74
RqT2QcyC8KH03gB04Nftllgxtwiyi9UXV22E/RciqlmwqfPji53pO7s4JpPm6VW3p3O1wfN6UKTp
AfhTzJaZXqneffGj6uXvd1N8qKu+3U4dYI+QYcPL2ltz4ZdXE32oDdOnrb3Oau/qhapRy4az07sE
g62tI4Bo/I3OgyTGD9qRojrAS1DielhsAjerMaYBTtnnWgo2gr2LyK7sxPjiCxSHJEy5Sm6VDkpl
CRXcl06zSVyHG4KdPNnLMZ7ttKG/8/fvpPzpgXHSohUrA9bjkX0YIgIPVdmWtafOMR3oUt4WMYyc
bkioxacpLRLQLcHs+ozwVWoWuYNL66tkf0HtHDgdjNYJfMcnH+pD2ePnwFWY2ll7ZQOBwodzoJ7l
Zgp5qPZ6AOeIpjFnYzb/OgntMVcmczd0/jECJI4GBJTmoNm7FPs95CGsaW1dHIfsVhoPRSSL61Dr
g5WyeMR9FDIhqvtJnrHVJdpXf46IaCf4jtJXnRLRHlDspuIbyrlwciLlKc6WJpru+nsbACRXmJVA
VcaI2rqLNVroDBtA1LVvres6P8+mcgxT1OO+fYcqb3AVMSBbCIPzaLYHEmNSsGER0CHrKwTL19Qv
tj7woVWtV5tQWPelbjt2H11gpZgrPyezI2ue41noa/RCUDpoiUxylzMejAf2vG6pYL80suMAIq2N
fnTof2mFO51P7b3PjK8JMkm3X8y0Mr2YOe6fkwy/pWgvAxHbbmoCvwDvkhDWKOkb4oa/yvDhM4AX
wFCwUVCV68ZrOvuh00Tmi95T3/Nnos0Q568kvJ7uDPZnAc6QJ0AGCHr8piH6yoy+x138pY2Ocs85
LY1CR7ORq1bKwxhLSLCphkNXz20NLsIysyNUvh/CtWoM38cFWeffGmB4mhR3tUjvO73TCXfIrpJr
A7YuWWpcCZM81lw0mdjadJJ+kOnAGlOkW22R4iPyZTDQQq3GeNHPBphIou6Qda0OmQKeM36VFWc5
0uTyB0OyXL/ILMeAUhe0V+qQja5GQdIZCWCAuNx6cVxSEbJtZzCL3VhScQJBZG368j6XHu24Vjd0
2GBVAOtS6WnFNiD6fpwx1iSUUbBCVT4y5iXthwibydxkHPTH3n4BFHAq5HZHmNxaUZMNrReornhX
LHMtokdhjJe58OuVEuH/XYbXhHIbW2R1UVDN//2le196eXvlln6ooKPOUvHbRODPjd6msg8UKzev
dXLYVmWq3QbsSLVZu4788vvfr2d/kJf8nE3pUenUehSDDfD7mQd1u4VqrKmZHf1wXQz5a4JiVkSI
TIuUVzLVroPyUo7yTq50eWVO0SVPw3Rl0dVif4dmMwy2RQ7vrks0p56KLwqUA2cOZ7jRNhKN/JTR
5nRyGksjCZadJd/OY3ftS6ToARl/ahriG9suPtLUkjldA6cT6dMYd7hMApJVZdDIZB/mCMz9Q05f
hMKlvWq08FkNlyNhw2Iu9z4xXSmaaVFszQjhI2xqQ6peVEmB5lwMJzNIXruYCIautJxWUp/qgWc4
pfOtEuHHXNDvs341IQdL0Chrl84wtiWF6MS/Qg7MZ6VebZ8Toz/Vg48WFFriFG4MendYEZHNlDWq
VerAL4CuLwnQyTkKLp2uwtMuu3sQvZJCJztVvYHN0cwZ3SkNbmdWd/d/f6BLPO+73fGy9iNWIcNA
4x9J+H7/QFFiQN5tAFdUWvmYDdMliRdv84GY7oUEiedPpwMtdRZ9Y5IC4Ogk6P8tkOfmoO85h4MQ
wK5D6f71k0/2h4XbAO+gk7Yro6xZTn6/7tsVu5LAuM0gNeTiBWMmdXFh7tE433SqsU9Fcu+XyklL
FExjuff3i//hrnBtU6bPbqnLxuH9tSXCKNMxGtg0SNO2Nfp7iTXWNuIj3roJwgJY4L9f8E9LuqGq
rOgmoGSVbd/7K+qDZAE3qVjSzfIVzvZKbsJrHKvrZG7RkeoA6MksYR2jd0COMIWoRswu68xrq/AH
suSTfdMf74DQlnM0qYFUdd9/HqPCOYdsnMW8QSdwljJ2hjkRog20sPCzmHNF5W/7dS/O0DNAHmCc
tAg24LLvr2Z3KSxyP69x2MhPCSZ5Mu9BhFiIoKXvs55dTCV9HIbs0crCb+0YbcvAt5y/PwKxPNTf
PoSpc0Q0dIsO/McBp2AmGWup8hKCk1lfcXz3Xf89CbcazXN49AQnJakK4FG7jc102zXxgxnDyZR6
EGBotqFgQv+QF0b6JEM0hhtb9cptYqWPmgLMQ7djvDEQ3IJCXtXTCRQ28IaUTnk0md4YpJsWjfyK
dKVxJSRmH4vH/vcv+edxZquUUnTY/r+d6o1OIpcYxrAXlNqtGTLfjblyW4nFvXvEcJCCfouQcZTh
iyZ31yxZdwa8GhXTZBvO50Kp8k8+0rJk/HbbbUPg75OhQRjL2Phlgw56N9brwa44fcSX1h483W6u
Kx89VAKtBUX0CH9xNKL2k+v+dgBk0NlczsLkRQ+a0sr7CxM+F4VJXRZw8bNvXaTuEw1YWlXfsz4s
sGa2gFUEnnz6Cs9P5iMYl1LG512z4xP4kWjVNFkmffKx/nBgUThnU0ywDbrupvzhXIrShIixWS88
mK86mW/i3I2jiXpLvp4axmGgaN+qIcBQq2c055r6Nh/IyrWYxtdgk37MiTjpWfHQD+xzp7uQX5/H
5jbWFDiQFNmLrjYdhAie2kC1l7V03/ftk2IkYjU+4DzDs5529idFhD+MOxTQ3GmDF0zYP+Uvvzxl
6htBZSJb4uVqQSx35AwUgEKy2QTSHsVQqOJHIyUNs+eeK2nJfq9HcsFB/LFNxUOkZbPTZf4nN1v5
fZFRFI3Onc3dpsYhf9zPdEbV2kvcSYetIlV9T6F/SNvTdNpQcaVY3gUFx4cJ/2b/6THut1mPsr8l
mxr7N8SRjMT3A5BSWqgT5V541h5jFevbhC5R3g8yZx+wMUz8u6bSj5ku7ltjcPicn5zZfis1fPgA
H7591URKiI+88GoY7hFIuzLs6D73q5KWtRHqu0TzP1nolpfq3dv+/pIf9xtWr6ahWSWFV9g92ErN
S/LxoBbNJyVT5bdZZbmOoqmmvjxZ8Gbv720gZ0YnAAp6qLt2ltaD64i5rXK316VxnWnYDPwR3rJ+
F7fTQxbFz7QZtjgm3LjyCF5aExVxr6fYm6VLr2VPn0zDf7zzqiUr1J9UUn0+nJVVui4GqaaFJ5OK
Y0nGsanxcNel14QZOGRpjT9yEddfz9A7lBiiue7WYtmCBnQfi43WHLO82djNt08+2B+fDw4D1TQR
YtpvtaJf39O0J0kP4DDhLdI+p0xZ4kKlb+qGY7XTRMnWFeeajps/uqvaihio+KlobkYjua9RG3zy
aZan9Nto+eXTfLhNsSRFIXlchYeteaPb6bomBKftgdf5CEoMVxji3shoSTbSvpygGEcFYsDSqw5/
/yB/HE0aRiVOiPx40zf/clcCNBjzQPOW0sa3EJVW14htq6yL4JwinsaW4JgcS/5+zeW7/fbdf7mm
eD+CWwVT3YBWwKsIXO0tup094lIdLB75Ev+3S314WXzZp+9HdA8I3pz1P3MCDL5Kf1E/3X8srZc/
fCtdsVndFM34qJOCd1xW6P8Kb4aWsRqt1o3rcQ+yah1WzyJSrrRiPvmsQfjr4vAoZdVLVE0HWOKA
u4xNlmZPch98H00dddMTLgjHjIM7qUctQzT6J/dF/W0XvMwiyzGbaURdBP7vn0FGNJROAyEHnKNv
R7Uklt7cSaDAy0Y+LJPIUOlOb8iHUPLM3iQB2F9PKflhmeqU7RJEQJc/9K/jvH+EkyZ4pyad+hIq
l306EFcATgEPPUFzXXVbdt0nq+4fZ5lfPr76/uObQ9J3asYQMnS2bhw7iTxJlAN0MnAoyRqj7v/m
PWHG1QRqcxpVHwZSPNkqAG2f9LBJ2i/toNLSzrXf7EshjnRP3IxyDRENn832v5UllufErh3pkcwx
4uOoaqjgUOnhi0YTmmjDyKBsoS3rCJ+GzEQwVkoDvtS/INNHLRbu/uXXZxkiuP9QAVGN+XBWGmc9
GUsylD2CWwgp9tegHdZBDTPP6j5Zsf8wKei6otB3UJCYafKHPSvqXmIq4pDpuTEo7JHS2Ilt2CTr
RDKPf/9Wv2/Z6Adg0jSU5VCqyh8PwRoxn3LrM/inDoITGAW2bimwQd2l5L1DLuu1FcwVGN55PmGo
y45ViN4SB886b83blEzXv3+iP6xN7z7Qh9HVYewd5JFZuIqAj6UGy3WzoYZ8+ftlfj+NLl9cVwEC
WxxIKAC8f21SqpFGNDKa+uRN0Ek+UKGDdJGTc2Tqu4gFaWV12ZOlFuiLzirRlk3jrz/5FH8Y00vb
Gz8Rxj++94e5h7oYkWfkP3tB7x/riO6PBaDKeqoJdhqrdp/QkZvoUQVAfnI7/uzywLJ/n6o1Ws4c
RjgfLWLG97ehL7kF6PMKD3k+X1ilFJ4XV6NEcb/FpbdqqGRQ5sfdkIH/UPjRm+q2YVkuK30baNWd
JG79HgjNMPWPSqlbbt0Y0apUBJkypIbSM55dSTGgM1a7AcvrQsdRZ5+IDciU/MrAWZjSfjYFLuN8
15vhvbQghUaoG3ZVbBNZ3yCyhMpFAaudbvPEXMsizTeFUPeYZa4oH92H4cguCxODiM9lp3pmq2FF
92+Qc8gd0hkd6khTZdE66NKT5SfAURNtXyv02ZOaFaeO7rSMmnVYhudMk5+hNT2M4YK3UAjiQfWy
M0b5W0n2i6mU3gT7tBGdtZPL5kyWxIM/0SfrJut2oli8LuX8OAwTMTgm6JGA1ATIh6ekCYm5bZfs
UdLSOlDQ3PHv9RDTJQuxPBXQXSYBPrAz5FM6j6+Gp6jxVyHp4U1f3aR6AmO1ejWN1t4wvUFujWov
lNIXzCfLaYbEEI2WSw3sn54QTXty8EhmfTaTYd1KtEzMEZZGXQuIP5rlirT+hldIdUGcLAo5Yurq
dkdcjXSVScVj5I+88ioyhAb5rjECxStrl3QzHaDzYzVo32jH3wpyCraViJ9AETlUSBSn4ZxFcGXz
Y+Zc1+SOpCx0WMAlqYYvjf+TzAjkc2x+WyLT1mNnv7ad/qPqLqZkrdFQEqOGW2dldGPhziNZT4VB
M6SIdLf1xy382G2vGd9a5QFDR+W0Ser5I6e2zrLPII3BBMw93r8BwlBKNZEx8A1aJoWpH740jqdG
oMHMjPuYnXg+YVWQitcy8c+AvJ5Tv/ombZHyX9fko0bFQqiInsLhLhRA1nVSjfE42NS7zYl7sLjy
lF1nJowVLksaHn7XsbmLDf0OFltF+wMbT97eRpJ/1iP4BMT4QZPXrCWf7C1sEGRXou+ZgGk7xBiv
wbhKJc/I9qk/LubiHJCu1/FmYN2TBzebfdAiGrvDeaipgGvhZaq02wQOpgHIwEKfDYRL2Y2D3Kyy
ogX5U69COqFwNNrrpE5eOCvFmwzs2qrKqMHIPR7MNHrydeJqG2LSwQe7aHeplRO8iv8kWJhDCkZu
WlvhS7n0mPpUd6RKuzIyOnLI1/KhhqSiiRWwVx5bIm47n+Cavl4Lm5pOWoOqV6T80YAoTjbz8NDm
3fWkTHgVkjsA7sbanBdiHMN/sBsIflk67KrIPxatdTuI8ZILhVgZ48k+d9igVoCnYt2GSVrQxx9M
/Woo85fcpJYgmf43W25XrZW8LAk2RkXS8cRBG+Zvc1/gj2n1FyTakCEhzlaQ0MaOiKGlBCh8CQ91
TlWga5YOX/IS1jnZTzqtVaUdvtBnpfNaER1t1Dd98KWkKbJCJ7fVA6TJpnEfNRetTWgympYT5sCC
g5QhMGbod+3eM0D2cMKTzuxugV1BAHcI47wqiObAvL8tYSyfRJQfFPYTLqjw0SE87bqrsXos6c9q
Hjsd6Epmcci+E8NyohaZCWsDy4pbHVsrvuV0ghdM8rmMj4CqtiMjayXwl8yE+lqNtdbp78TWQArr
ZLixAph9ZnLsMqTG4xCARAPKlcwegCgIgCamQTPNbgKd/F28wpRXlFWh7kKLBKaBl1ix+2s5Vg2I
ldJ50BlC1evYKyfePsiJFQsAgqb+5+ShBskzSFzIABOY3hLl5vQoMX0unKieEqz4Jitiq0TMxaJ+
6t0cs5rGImFMEgYo7F+qrzwIPAmnwV6blXxXWE26gRK8M23jpbatS0aJg30vLiYf6xAQqo0Z0UdN
DJuDnLY2DVjTamORaEpllvYQ6s+osTekhG7HUgWPCrKxjNpltrJXXZg8ASugPqKjs+8bTN+dwZbe
so99EqnEyy1PdtQWKmqOvcrmOKDDkQwjrzWt+6aaBhezI2tbb7ptqwcObW5p4dAHBb9HWOphNjt8
L8N4JmWViNlp4G1PXoIg0N24qdeWEgzekJG3iPe7c6VOU+li4eYFMR4zQjk5Fa2icDy35b0Uafg8
QI2vWKFJypxajBZZIuGQAYk0JYF1BU4Xb+TMCw6NTKz8JFQXjVS1MTAQYyeAw1OJgeRqMz6B1q33
lo9JoZp+zDB8vSbDFJ+BQAMzihyXZLbvtZSy/Ji8WVRdZRq3D7EPbUZKH4uErgnq1HyVDS7VsGbd
MvwC7l8Y5C9gpO9Lg98gi/ZFzXj5RPlq2q41Li1yebwChOMIe0QKq5A1ENSkhUCeN/Moda2JgOJG
W143IlONUxI3140yneIiPqoA42Ulv7H1KVuDc+lXtWqyn5tOiNmttSGFawsB1ko1TBcf2JauVrTi
LaAl3zwXthauc1ARqzq5SIn2UFIi3sYCmWpfvsp4UsGRMSErJOspHaG7uHhTFqfeV2+ijkEesFay
dY5+mNKsr0JRMsMUPgsdBIOiTZ5ppmIrm4WyUUR8MnpNgXeXEC8P+XQopXg72MrXEXbYIWobxvQL
7bKQbrQtseMkAbuzm8kLe/UbxqDeGdK6d8vZF7uBtBE6pdMRBTuLo0yd15I3SNdoadT1TQzyT8Qo
B9OMD2Ml5nHgDyVmck+sA7Wd2noNs4i0mZBtD/xhW1lW2HUgTW6uP5A4fW0M4AOsCkTkxIUJQuON
onheC/kpywHkafQwXNNIroyKV6JLcRMjTXcnIWOoHJrHuq0fWi3bRkF+7P0MhgazSFNkB2Vo7oKG
zVUyYu3CVZ0OoCSyiLdp7iMShKXIsc34zuyKHwMviyMvaBgUyZ2XyaDTohks6czEWsTD0ZfSo6ln
8n7uDkoeTvva0nZ5WEhYzO1Xg7gUiwdB87lwCR9s6Uf3dyHmK0/v4biAlJE1SPCkN4OxziXHKiYN
uH9Jd0ZIEL/D4oedYYWaffgXGBIIVfXPAPu3nDqhzHJUc5Ju3DRzqXgRYrF1bZZHSCIsI8YUEG1Z
v2acVZ1BtDAXfphl254ReZCXCWdiq0W8d2aV7umvzyHPuiMfeGIRM5XZcHABO5iwn+ryJW0SyfGj
QqxUdTwoUFxAz5rYSNJrzUKayZz7RR1SUgthcKMBbw66RYgpYb+oZtSeXYZxY0SZcCEXfrcrnAgs
0z90Pe83AEtb1ja3DKZrPYaAlpqp6ibIUFUdrK9mjGR/6vGPsUEj76PqLo3wnObZqZVNJzNgjSEG
BNuEEJ5i4SpOMaEOLXgiCjeLA9cDt6S5DXmsgsIj267uDFmkM2BFzLU5A7tNFXe0703eObrO/b6I
x5KYYatbzQ0QcT8tr7uCfDaLDW87JzaTV36Imgz+BXYBI8R51Zg/hO3fwlbI10b8XSZICywJZVYs
AlBljb1dJ9jI+r2qD/aK/Ib7WDvFyARyPmffvQbRdb2Vteuy/yGZN358IBJxxsEfIEbB17Uai+uq
vMv9x4k5FcsGr6VP+pgoHib7KhtuA+PbjOPSBJwaly/qWK9MqP8dLaaSOBkFWU4QyysxfPWjI2ob
Q4xuTkYuGbhrJchOVpfvprzdRWaIXt70UhmAQXNCPOSKsF7ljXVglT+PAwoMTjKFbR6gdR+lMccU
fJ/M5VWqtnvDlwCXJh6o0B0S0itwpluMpAT1Zs54MyakQbfhBlYk5XH1pIjwBJR028TFUVLIT2Ow
JQiU5ETdKRJxpOGamoBncuqixsTB2MRJPe1gHs+xvC8V+9AU077QJBRbP1hOObZKG602XYkV1WoH
doXjWiMHvcwLcivmdV2g//HJiBXxlg0d7m3jNuqR7Oatm7HPyaN261sjhxec4f0y7W1UBVrEFB79
oLlr7Vuzq35IvY8CT1wFeoD/ZgaFRmxP6jt4sw4kCu21KrxNzPhsytly7IEwg203y5iN9ZM9TRcK
0cdWZfaSssGBlnsvRH/oavU7gbPkf/W3bG1OqMjKvsGB5++yMPUiDQBr1F00ozrkYbkhM+gc6YVT
BruWl0xPgpteb7YWyQuBYV0SUZ1iVf+St9kOLOM+0PwnomS+pLysChFYkiUeZSRx6n3WnBICqiMk
AMU0guKStilrJvbQB8QQe1ke7joTJ0fGLsaOd+ls/rB9eVfrwiMk5cYvpG3bYLhh3TGmgtnIchJi
7AUVcj9SX0oZU14s1p1qnSd7dqcoOE1deJij8IYKJkuZ72Tm1Vhw3B6IF5WkDQhDiKuWl4Sw27Vy
DT3K4wS/qpgLR6PnuGAeqoy2BRlLkKc8WeROjaRFJTgYYKJT68yZ+Dpl7VVX94UOf9KA9QVzPZvj
bUqSkgLRF4nmWmu1ja1J93LnaFa5TmfbizjFdKQvEO+wHsiDx/h+SErWXjvNb0NLu+4hKMzZupq1
UxdKu2EgOQCmSZrOexwEADqmO82mdTF60IrXAH9WqlmvFnEQ5vqVZXwLsJ3J44ioHkdSp64bKdmF
aLxaQrESoHh+hBKUAKecwhBNTtB4fEiocFpvMI12Ts6ikRbBvjbxulgkprMg1JSktZAEsdC1IzJs
avOsKPHeQPGtinwXF+qhTnaoU0mgUjYk2m3p/Xi+mV+EMO9mTta1vkT/wXGfuCK7sTYIWO1IGdDi
9YCcTuTplhydK/ji6Msr5H22vkoVed2oJC4xi/mskVUJ+CBqd2SNbo0aI7SSb/UGhCayu3Ki8qGE
LkFinY0dr3UsdBc+jUBLepbnV4i8Tsehoqd0Wg86Np4WmkKxpHI69qi6flO5AyUpkFBkGlcbOYnX
8tEKl2Os5IJMcOkneZldeo6OU6+uOdho5Z72AMI4yUXptOr7lwWWn3BdbvQ6QsIua9KmlTjXlk8N
EXq9RfYzoc+Aq9a0aK75Wzaq6HCzqq4Rx2TqZcdYeyJm1vF56JGsssUOtqYpIClQx/HnNZEKbhYB
iDiF6eBwYl+pwdNkKW5mbuF5eHU5kJ9SOouzzmrJnFfA0auXtMOt2zXSzoqg5qrZg9/7+ONxH7f0
1YlVzNJpJXPXOgI9pDBfaWD4VWLuJIvYmBidGxvUuRKbpLJWcWAgGcCqGUUu6tgwvtOLYDM7Ip73
PeI9yZCBGq795Dlocy+G0a3M3PkocfMSJKtZYYZX15JP5WhSn/Ghr3OrW9dZxT0zvbovnrKsvpY3
8URxXz4z0VDzad06m12BHrPLCXttOUvClURdxXYHX0JBZANt9y7E6xdkHuBHEfFJrAGeIZnLsuIi
BXI7Oz9Y8JlsrlWy6EkVaAgY/WTHsTUkdrJQtlFZbGBnbDoGxVwBMSQmYlYdjcSPzO38l0m0y3hg
uaOuhybQny5K/myNhH4g7Q1QYvtY9uNDL2w+qu3Kb4r0CwpA7J8QHSI3+Q5ddxNN+rbGKtkVVF1E
4srgWcOxBNkoHBkmosJXAwC+ysPBs1vNrRDFpkkJwXL2ZAIWUNyszR4sHCjGQEQblTAwa8TsByek
IP7SB3ycNqRK973mNEs2Lh7zsfoP5s6sN24l29J/5aLfWSCDDA5A4wKdcyo1y5YsvRDHgzjPM399
f5Sry0oqS9l1+qVRBR/bkhVJMhixY++1v+UcoiK4xI/6LijEVtDO0hjtVkbBFy0Zd8CD9zWQ6ibv
n0fbvOkUEsV1Br4unKbBZmLpVAahbbDqI5wzNXWjqviyOijEGzY8CmBuDZ5WszAytKmO44Q+ECNx
fSZMyXiMdziWLAqEzFaxbsZkqSXxKjYiAivEvA693yygRJmXWosDlcZq6UQIguFdGzTQgkBwMV4v
vHU6DJve0mlM2eBjeaHSs2k398xOIgt7M7gafq35eqJXJR2vJv3CrSXXHuv6OrfxoG/NO6k8Q6G8
0JJwlwsL+xUMQqLgkFDV80BMCaD5MYtl02L1oASrdGOGZDJG7BN9/DVEdNGW2UPXc+qKInWdsyWM
g/2KD9wXJeyvSSKD91FpFuKkqPQ73QhWQ/GS+/Z1hEsJdrxrDLP3oZrugDBt3EDuRWesY3GH0YNN
Bpp2lbXTxVeFCl1jFAfOOLdhpe1tO9m19WuCCCVvkxslkhhU+/uAdDRd9+scXpsDd5mGdNznNy4x
RmQVhzgaQJap1+aPsOjAN/obj72wy1EI9OXGtfwbDtmq0xMsDRvopMAC3XYdelfk9r9XRfdlBEtb
d806rbptgyenXhVrwwb9HRtbCMFLl51Kw+fJ1u8VWjA7TvRNU21bPViLOtvUUM9D9Fp61l2HA+f2
sGvuqzIvN1VX5hd/fikjNb+w1eih1TKcgIaiuggcn9Lb9Ls/f/T9hM7cP3+effntC7O/e/sxA2ag
v3/gINQOZdG//vz25T//7syX377RQggLocfckyBrD44XdYe33/35ZfZ3uRugmH37clmTdNBwYFv9
+R4DsFy++PPnf/tzZt9iiHFvC+Kz2d+/G272o36P9PaXb/8G7r26H+gO//NXb7/7/X3kwevMA9OQ
x+x2JswYQz5qnWy2MlbqS9GUd5WO6LPIo36Ru/WvQWm/iI4M/efFpFOVs6ktwxIkVtgXpq+/0y/A
xino8kFu0kl8yjSMoyN6r5RzrWIn6s0UQgGLGm8MjLl0zQ8DNa0yloEWRhUaf4IQ3qFoEXD2G/pq
Q2XzzIWdLlLS1oOUxjY0KHyzK8O5Kawthuy8ZuP03cJ1bVatjMJMsfUrPMNHc4Nr2q3N3ty13X2Q
2ZdW1K/LFuLVcK5qdqJmNpWg/8/HmXfmZEnpclbhRuOWfsgLfZcX+UMfpde1m++xpyC/Q681uuNV
S7nAzrdOfhY/whXPdCNHH2FWN6yUXimTjhJx1xU3unvjh882PEqccTaFCK9FX198PrlO1Utt2gKn
/ly0dFRNj5+Biq5d5HGNyXOZrKFeLEy1paUvfgplt7FSfDcaKtVjiZ7Pt3J9Udks7aZ1TkM9lX+P
LhwRMbwVmy42eqIQfR1/jAE2Klp3WWw5L1wQfTxNq+vnl/phgk9DIEVHFG0iZZj3knomVgXu2BVb
NVKu7Yzyl1FPZji+Va8qM903AfrsONHPCAzmcLDppXo/rjWrSHuOn/Z0ohVbLyU2NExCezt7slsX
N5wRqxni80pVwVGBAgvC5kdpSrhNmlxYMqBPUQDpytiCOj+4aSeAdIb79yIr4pL0NG7pACLIeSp3
JU3GcNCLFQkU9m4j3mPL/ALX9wc1b0TBBga+pnsDR/lR1ORJ8ykldhdpGGpqfYXvO41objZsDD9+
/vzGf1jAuAEGkgfWLo005VyIM1RaquLBgzZbQXQdQw3Az0iG/t3nw0yrxXwKvR9mer3frZMRNBKI
D22xpRH2PklJXWbBQz8+NoS+QU/+aKB80TVAED8f99S8ej/ubOpmlMIC2lzQQLftbUqbb4/3zwD3
inDcTfuNb5dnbujHhXO6o1PvkCVpRtbelLHvLrVD8uEbcVVssRJAml5dZLX/BYS9v7C32iH1Gmp4
6U1VtjBNsm99B0IOG+PWpo5k4fL8+fWLD2IHPo1pG/TEoTjR+f/xje96ECwqYccWtBuBo1fT2EcX
THdV0lVNBXeg1ukeFDPHwnVZYHhqActRbWICAHX9cpKq1xEBZT2mv7Bf20QiOUyvf15VXz//qKdW
mfefdCZCyeqgF76nFtvBJuXhaevBi88ob8SpaWijvUATD8ZXm6uSSTyKfsytfEtFd5dSv6xqarwA
EK/jOr0zFfO+Lt2dFboHvdN/+ZJ2JgivnFWQeNlXRegRVONo5JtYCU7C4R4CvlE8yHJ8wBFwwFXB
uB4L4ymhREHrwY/pRSrU8ICx5+c3S/ugV+K5oh7SkPYjDOL9PX6uIYKrXvQJzzXXXlhwnqSSb6ha
bnBmvEzGYtco/o+UkF6O5TKSw8vglNj0YDm+KCz1UjepUlfizP393Y8/e88t1USmhgiRrnZztp5m
AVMxytN8izmBt+4S88b3ABD0XWWRWbegwwyXtpWJleeMt4rOFj5W/YLiW0DmunsNS/yhSswUJTVD
YZT5EjJpu/J9DJySYhO1KlIAsGMLOGaArjL68nsrf/QqkxxqiHVfix+udLMXpake0pCCfVfyt56h
7gOhrtSW/sy+7qkHw3WqI+MvC5MO1M4/QgGVU7i7TtA+WV8UpfYiJRZiacY35xZW3CkLVGjAhfPw
kmmyvRWRCydhtCgGZZOVpOQztVv6ntybLUfSJMyvzZDW2qhEWzlexSQWNoliH0JMWlu2gVWlZNFG
usnKgrOHyZaYTNgzDtaY/6CBIh20zZv0ix+SaIwkoTkuc2AkKb/sEloWxj6/Uk26gNt433PoFi1C
RwPzMdS6dTAdTUEG0bW4kWDTwVle6oq9LS1uaQaTHlMjgVtd9epJiUkYvNWy+Im7cZQSyDTRdZia
31HdbFRqYCuWrFjx79MOfo7DIr0Imm/JaLaoFLhA+ELpohn0cDm2ccfNavasQ0uv44LjkNbStqOq
oAIxXYwujh2FszcDvqY3LbiC+y7OXqmQ3rAprIpSfLek4nEsbTeUIORXuyFdUj1qE+8MiieGFXi7
eGbySCfJtaJah7qrcjTC/uT0h0ZDtw4IR4wFtezrBJZD5Srfvdb83nc4XrkGog6PSYF88Dni4qMy
ffUq71okchlU+IS0EcWQmqP0t7jADJzeGpxyohYX99YBEJetwCxj6vZTM8JiafvhtaaQADjzap9Y
CKGf8fqAWXEAKMz2yt5x8Q8u9JwUOCXuTJBuVejfSRZOP95rVXirJu2V3jzS6P9gy/D2rzpK4GLw
Cp35INNAs5fZVumc0yxOHYR/sxXZDVPdSSDdbzMtwHrUsg7E14cM7lUpD27jX2jtMyza5dBk0NIQ
0vTfznyCabmYfwIaKOk0oIlp6sU9XuUs2+qV0C/yrejknW+HL5ntXee18UVrizWGOpsosO+hQf3s
zoInjQ8SZZSvNBDomMPQzyXN2dhG6ZProjV7ixmOILeE0IrmUjLbrXqLvu2ZOvprRtBdiuo1CATZ
MecQmzS/Vn8NapQshmJpPIuqjrYQ6x386mW7aI2O+rThYSpivkJNx8hU4vctyYQDFd24lfY1FsWl
NgjcvuLmFUPsB9hY+sE19XtsYMoLozJLTKtNCv3eZVnUnNhJiDGRSOS7JO8xAWzzgfyHcaVjLLyR
cMvsqfv6zJM5dXd0webDJgpE5O3o8i7KGYCbDo7j0VeRJ5dDHv5E1Ao4EmNiPHBfzKL8lsjigWLm
F28Yv+HMe6F4SH18KmP5Iej1gKqG/x1/PufMSeLUB5MqoaxFw6cKhOp4ykz4T6umgLNNqMDJmANy
3lyHHZJ49abz8KX//EaciJ9tEzg9RxbuBiyh4+H0Ks+bDvu2reLZe8wW1iV+JbR/nFHovqGI5m8C
WyrNnNNpnGTD8Ti17xRNSCKa4g8FVqwcMi36SunwIYqUi6Tyvo5je9XoktQfhRqMA6xSHIzo7A5/
6o00p/gJJS9luw8RVBTGjt6r2RY3QjLNgb0p+/I2MC5kldwOfno7ZMO6JZVEy3l7pin/RFPZJEaH
lGPSY2ma1uzZRnZpAyDQ6OCr1HjhezQ4mdl1IRMcYLWbzKgWuhO/pkrygA3OmcFPhI7UzkHXgNnn
Kcy16A2uoVlvU22JpXmLKgIEXEOFUzcPuZUdkLI86IX5EPrqy+cT7ORFO6S26GXSLKL42QyTHZwH
xdDyreWRbDDUxwD/UgDc0Av1rZFliKYKbS2RFSGmiZ4+H906sRmR3qLzALk2eIK5Lj4iVKkk9det
08lHw3CwgcYThePPbYsmBQmm/K6r1VezenC8bx4uIlXebhDeLAaJ/LVXWpS8zd2A5Bmp04/KVKNl
EVeC/Hv82LlFvO6L8dYxO1wndrnviE2lO/THa3Jf5EJssLt6tgwCMmMSqUrruy8YVTcJbWToLkcT
3V2uPSV9SmTyMy/Hx951AM57Gz1q/9Lo4aTRBHp8/ZyrWOLh2fr6ICyFxekGew6JtW8lacoLsxX1
PSIJvJKxt23TfKlE9kXbfPUsYz+1OLwpKgj2WiwDJpU7FBE+UNqDvW+apxakrlRx3xzMnrJS8fD5
U5gBUd9wFFP7Nq0QZF/Aos7efhkbZu70KMYTy9Pola4fq4JCnl8hVKCEtzDyOKepMtmMkbvNOqQe
eSz3YZ7QnqdUzzUd2AsU6Qc1x1TMLhVsbMkZaar8Xo7pdlTqbHJlQKrAfqI2DWeDDnsEWe5MK7rh
vPRXn0+hbC5qsunZLjC+e0OGq207meyCfidN26ZMCRzeUE3SBvv59X9493TCD5t92DZ03Ffs2eWn
lF/hC2YsfgKP1q5GaFIUzl9qGV+GTfrQyHih2+O3WPWzM8v7x/MzQ7PB0Zn2htJ2po/2fp/Lqzbo
S1oy4h7GtawxAXImNhuOPbY58XGtVZRxKtFjuauiaUHo1IUW2Ui3J2FOO+QP41hTzEVFlBjhbZMa
BOUpNz2JsEOv/TONQh/e16PPC2v8+PPmSkosZ3GrrMreTyuUa59zZPlw9JyGYAG0gfRBFphnJb3R
LGLwGhkU/xpLZSQY17oCchOx7+ePfVrOj/a8aaDpFIlbmTCst7Xp3b1PTKf03Y4UtB2VyH9BG0XG
XYZkvai8A6Xl/d8YDhggNirkBMFMH9+6kcJyGRk07QLXWvbxFYaVK2f4SvHeo53287FO3EPczQjw
2U8M1vYprHh3aWUQj4PwySVjF7ipRxdpCVTX5lcpjTOZtxMTwhG069IQCxOelel4pD5ORzXnxdj2
AWCEBMWxqO0vn1/NuTFmobInekBRDn1aIQepGCEqJ5L150N8iLMINQQsHtrf+K8hZksA54Mu71ol
3daO+mhnwc82N3Y+7P0zL/zJB0OGaApqAVA7s9vVosnuVZNxUmt8bBMsfjP7eoLvARL5W5f0Z6jZ
XcPlrC1kTtdVHmOpOUbtqrPtL0Xi/edLArfszzjTa/ZurikdmTyr4JJUQ96pln6nJP65ntqTM0CC
JtPBJTlSzG5bM5il6bhTp57lrnE52HGU/ztPhkOgw0ZlsfjMMpm5Pdh0B3EZOLdMLiQrF3NKbfiB
mGD3+Vw7sd1ADSC8hDopuaTZGqq2DjBqh/68bIS5P7SrkXyf4R+gdCaW+VBgqjI65/b4kxMP10ND
pz1O+9BXr5VubDIfUhhz+UMx0mcwxfJ6DPL7XBx9aigieADrTAoK99PDfDchhlgA4YlMJt7oXDsK
IhVPo8UWel+YmWcOLh8S8Ly3U9EO6KIF+Meav7cdzjlOpqbbLn5MGu2wsL17a/RuI+9M7vHUAmGQ
f7AMOaVOPhQItTLDrgq/3GzA9KRXfmToMhIrOBOOnxqGYBj4LUkRntVsbiDTTWy82WCbWNAVs35Z
lN7S1MszEc8pzALFAyJ+VVL9Iwdz/IyKtGexSxmnqqaIDWkbY5nuQ4aTOmgSSFLxwVMDTBQZvsLC
KTJ/IRlpDX0rmmRnF+Q3NevQyRYaun7mVZw5jBCP8lQx06EgTT8y0N/ZkjJW9Wi7MZO1QdU4ggD0
MGuGrGnlcqMgG6NlGPKgpLXNRGsLbat6jsifKqGkMYQOtngZ1TZJumQxCmey0FlR4L1oQmPR695F
is5EsaJdqQPNQG0HTn3z+Rv+8VA1u4Bp2r57BSq/knY14a28FlYKlVVE82JriJ+9DqlGF1PyeW2I
8sy2P92XWUTD8kW6QNVJyXCWPR5WEUljZgVvnu7bC3tE7kU1RuFo02evFniAz6/y1Fx9P9psg0kG
4E55yGhGI3i1yb40FiZjD5+PcvqacGeZgmTyZbOZmvpRXdk9txKjFmwL7SUU/K1nXFIGmGjrZ6be
qbWL+s2/RputJy3taCEmLelWyteBPgNLH7ZSefTFmas6fe9AyIgp00BV8vhJuS2C2iRH0WQrw1pJ
71QnI5Vf/K2r+TPK7D2K21GtLFNg06w9c2BeGEML/1Finvn/eDmz+Z6THcZ/hIFaevbt5EcsnmUh
zsy3kzMBwpKOskclFTA7K7Fp2y1r/BTQVFule9VNiqAK4nStp33RObPgn5wJf0abl+6hlwRN1TGa
Z1Tr3nPoOAQJagtmuX3mMZ2+MOIBsDJkw+eTwSzUXFfNgeVOf258SjJPuCTxLiX2uZPuyWk3RR7/
HGk2IYAo2mpLi8F2sMQq6C7sDHs4JLWfv7Inbx2cSeJpNmXqdceTu0r1wE0bZkOd3U37C6WztV48
+lXytwYypM1eCWN9njTzjMFKTYvdP/a6VZ7ZKMnoDMCL3kjOHEE+PiLYzho5gok7Rlp5trJWIQc6
igHp1lWszQTMrgB/17C63FVppf9xgMhgiFUoEOhvAOTj+9eK3NcawcI6DUaz1mMb51tf86+VyN8m
+qWoDikc3c8f2sepwaBozUxVJfsJLed40Gh0YiptpGuyaFyr1hMQ2euk6s68wyc0Rwwj2Z1MlRiY
o9bxMI5G+7GV8MisRS/rNUaraxcAdfCiXtJs5Dp4pqNYQOBsxdUZvdPJKyRNQF1BVZmb4njoAgmK
9Apes1qZ8M+kWsFFJV2//hs3EvOoiQ5mg1KZrYWdkSmeR/fP1nNp7UNzPSJDVoD+fj7MyTspqVw5
Oh5sELJndzKKhIvBZMxmL2rayNCZYxJPCS8rr1J9q7b+aiQJZ72qT1nxn18itm/w8rmRDrmz2dCh
wMzGD4eEYBi0eKZgDS3g7aZnlmAxRbvH8Qz4CnoyDEDgVMnmxz51NJQqiOxkW3iJSpeesYzbnK6B
PrtRVJpgoO9cGRj+7FDOtVSxyYjhrujTUAWZQITiodNJO9bB+CPQSelG9o3u1E9xxX3BWuXMOfjj
qseHJfJ06O+G0jgXUXppGwe1gyk7VrT3xp0h8xWK0VvhBmfOPNPdnd8V2B6UDknuAM2ZLa+0FsR6
bOkJpGT4EbbkggNFntnRPx5SNanR3YQ6k8w84eTxy1LbIRyResSV3Bl4S5+GQtI49JKozmU7FGtB
H1FqpN8/n9PTD51d2dGgsysj3UI/K11enMEB5pMq12VHizJdQxxDnCJYlVn1/PmQJxZ2oFa8q8xn
+P3zAhtNpapozZYhc0z/qHO6ctz6WC7FAX0fY3Vu/ZvC1fklCnRSxHxskIiEju/r4FQ+ns5Jsu3G
ZFFp1oYGp4UKhVqOxRpq2tLCPGEYds1gwSM+d+47dbXvR58tgThPRiN5R+DderfMA0AQbb8O6Bny
4HlEifl7nfiP7HX+nd/NkSnO/511zmmnnv8fjXOmnMe/d875ipT418//+l/lX9//a50E5V/1r+rI
R2f657+NdKT5j2nhIyNFgnVSgPPEfvvoSO0fUkfGYbHDsNuAH/iXj44w/0EpByEa/5IMOhXFf/no
CPEPNkAdMjIsz4kjK/7Hf/9PHoX3K7v9PU2r2Z/fW7TMxIhUK3HPm1JZaBkIwDhKHM9mCslOboUK
MX8YQvE3aJIs0KRi+ninG267GwcPNjwFn75NniKDyEzr7Oreqz18h1ukSL4Ag5N33pkISjt+zX5/
MBxw0JXjaUA6ZRbNJDge0kPDoUrqnOIwYmt3kFLdWy0eb4pWu1ek/cSKcEBz6F/qEkpA4RlnNoTj
JfSfn4F7Qr4SwyExD+uLTJixmdn5Kk02Rl4jbDSzhaoE7bYrg++j4mt7WnHkqhJptH83n/75oN4/
mFNDExtAn4LWIEDhHT+XBl6TAW2CoYvER0DjdWtdtpijlXLRjsMBob3CLtncWayqZy57piWYrps6
LmWHKXPjYN4zy2GVhZIjPRb5yod/GA7Fc+8kq1JKb2OWibLRbDrV3aLTVhUfcZG3bnfpBG2zdjyx
snDn+PxWzOKk3x/HnPQaU33942OwRkAcgKzyVUcrwg7f6WuZh8PeKSrYJimVN7tGnq0H6qKtwwWC
TWBHlVx2uT2emZUfnwodFniMTroRGHBzwROasqgj+YUbBAv/0uxUi9pwWVyPOACmZhTtxxoza1Vv
vgrT/c/OSm+3gcwvxxf+x8Zu6cdTIrOcdqD02axKA0XhUOrfO7NS946nepvJ8vVMkHK807wNZzIH
JlkwXHSm4vFwrifsPFX9ZpV5BjyNDlJsKPMfDW3Qoh3o/naKM+G9dhwX/R6SEi7LGllnkkXT7X+X
dPPbzgqTHtimprOBjsKWeHQ44Cj19MatbAh3enTfmnq07jxxiXnVMkszsU0URVu6ebSk9HrOXOWN
B/tnu3/7TFSWSRfjmGzwoWbvQpzBDhlZZFYOYe62bhTcFAvOb11CMrJIQ3sXUvuPpMciVUR3Jpmu
fWSjSNT14B5bQurqrJi3dCPmS4JP0OKxoh56/JcXKHDdVRUa6ibO7XLX3oexpL+3s1JtbTbV5GV1
rh1phlrncohakJ6DtbNZ+Z23r7+7xaWQhVkUdbnKHRoGO5KokW9GF3oDaC7FpGhVaj3wrF5/8v3x
xcmflTQJcPCJaderTWSeGKq4pniMgX9AT0r+sosAry3LJnBvrJsC1D6ep1OPIrsNyk5Z7lEKPToO
MHcRq1iGZA0yaIwalm1HU6SfjfaV7nb0y0bZmUPOW83v6NkxgRH3T7B1jek054wnplDGzod6kJeR
sjHzLoFgJ8IJ2UiCGf/EDUL2C8uZLMo0WS5KV5ho4OnCgEGwaX2tvoo4aS/DKcBSrMHZuFEG81Ya
/g+9vwhTDE/S2m9vO+xJtp+verMU+vSkMIZAU2AarDa8frOdGc2jrQVY9a4GfzRuciB/yFDu69pQ
L7XGsxaKapfYoFY/Fa0OFrK1tK9V8l3PYxXqUNQhLxyptNWFd9FrxdrLc20fJ7RBezmK3mEoon05
qMku9H+mg61cwohTllBFECeMdKcIuxfk3ZvqzDN5u+fHz4T3mtWcOjoBx4deoWYY0HMOcbMqYB8t
ci8dwYEk2WakYRWalUxf+ul3Y1GvZRKNh++lBH7Ui/HxzbO7p+SxrijMAhRgF7Jj+wvnrOQQpRel
9030hQYx1r8vIprQ8ZiAB+bHe5GJLwBcQJy0Qb6JAVQvA8dzV2ZnkJUxvY3mwSvRgsFZ4skTbvy0
a5aDNEHj5p2/kUi5ie6d8KtWDj/HoLqwoiz71qjBNcpt48x2d3yEentDqT1QJ53anUiTztZdmacB
0g/6MGgJaiFqWcP67WosF4oh4EOc5jI+j+303hnE6Vu2bfZsiDbY/g1UvR+VZEZce2gRynqlyTCj
l93/JUf1hsxFcshd5apLwY/Utmduscbol9qgpMskqkM6g00bF2SvWdUydrYK9uWrNjeNNen98SB9
2DPJiHeG57O2C5FgxZ3YuwQW3KYg0EZ0ZV4PWvfVxEd8gUofNJeitOs0A5srisjYB3GCiZUZHXKb
HR7HrWSDIemwqkVhnJmgH6MNHAupp9H4xT5PzDc9n3crJK6XZmDaA837mg4ovXnQrHxcBEZhbKIK
qO1IXptGHJRNpt1UmzSgURu5fr4hMIlWny8Cb2LU4yfCaZk3hYQl5TRWyuMPU9lWFxaROazCXqu2
RhDf48FU3MYY1j4lU9Q9+lAP7IbkSZ4pv1yRR3vpey+tQO0XYBkXd7GyETLAnNhq7TPh0HHC5G2J
EmI6BHN6YL7O/QkHywiKNnbqFWXovQmIZoeLG0RcvwQr4CDE//xu2FOEc3w3uBGSVjSG1A3CweO7
4cZx1gMobVDd6Dd5oOwRvFt3XoOAEKoyqFy4ccs2CKKL0A5orEvTZk3XnbXqtBjQETbE0m8iWqms
x0Cd+DYjSDxdK66sVVbH2ZWviPyqSN29j1XDVeBCdCHWBhmTuZvKCw00Hqa+HF0JeY7GTrDI3RQW
eFcdba8pCP9rYLJrnyl01wX93nWN6FHPjMvSwEE6qXv3phNTB1Hc71utNPfdSGssW/74NenzDhdE
B1JTYBoEFwH4yCx4hjRPZGIscCXy9r3u5AsIxcXWGLzrwoqVRRGIcFch4Hm2WrF0fGhRWt9dBm2e
Phhque5rhD16xO+gmksYNl8tsweFZ4nmwZw2bbBB7YNpRPESY7bmUrVie1kaXrL3dQnBH6thwgnY
J34OIA9xtGcDBPv8sc7I5L93OlNiB0nbB+eduQSAPpTC5AiJ83AR3miFXV7a6PciUsy9sH72GMou
RKzv7Toov3o+SAYr+pUlrnpTWrB8khqnpCpql4phjkuli1B8Nmu7cIqroHVenEbET36kfy+Ef85A
RaO79cOUZKUwbQ7jmHTihzvLBiWFa9AMysoXt1W4L+EVbis7VG9tUcSrMHfkY09nAEuFMe6of6pL
OXjFMoVMt1YWvll114gIMBpXqutRA9PjGfqz2YflTrPxca5VE46FA8YpR6xuFp2xTBuXxiWn5Kyu
fA8zNQDflMGjHLybNGMZ7vph5dQDeD+mkYMJHvDknI09Jls0/Jqgf5ZSuUvhrI0ierX7UF+MrfvU
Ut5BGq/hfOP+MmLnO8xJZam34ifMr3Djdnq7HpziFX874JY+7X8GTfPkkXeUqnBBdWtj4ZC9tpIM
Lg/iAjLMd/pY3fhF367x4jZXpQPgZAFK3NgodDPv0GLgKgTEJTLtaKe6w5fEqZwrC/RZpLjLsOmH
dROC0Qvz9A7Ytb0YDJrxfFWuOkObOGTBq6cU0TqJkdtmHXcR9oRb+V/iCVjnYlVWNRq7fI5hQDIA
iSPnu8/MNFrEz4PipdeN96UoivEaxXxU18pNC2x+gdIwXpgl07yOYPQp6I/XQw73b0R5TEUvex5B
IK3roaRBCs2CGSUESk6/DYc42imTIcywxhwP9ENmwTgZzG5h6APUnEJbSc3lo5byp99NDzuqL7BM
Tla1FsmFLNpg2XmsVAoSeWKzGvSlhj8epnLpOA67OGzAH+r5RYuMepQhcTN2hNIzkeE22rY0Gl5Z
w1eXLXyaoIBQS9Wru+w0JLjxF1YrAzySFSPnjfaViv98Crav6nR76STZPT/n2h5zLNsqZp0WPVu7
QKY/k5CKqa2G1QLkyYXTms1apN0Vx39M7z3lNQkgslVevgDbhxyJrjH+xSqThCjY43lrI2npMivo
r1CDPtrUjk4XYnGpewk0I6CHO1TXruaZFDOTTe9WI1uW6a57mV72HpGCGZnbWF8Oogtgx4B278p7
GgzMdSTAwg39Q1e0ByOMIc2P9r3t01iZtR0QKXP8KylDd2fG0WMqg7vEEJN7Rdms0CrvW3+8oyPF
WNK55Kw6kcBvq5Yte/8CLyIf0FD70oHnAqCWh+ssqNfqmGU74DG6l9FcEaLq6QY5QAAzd/oQJhSI
9AilTbY1/NCmMT13ITPmS9SCnNhTq11mvU//GctTVffRZU6noQEYL6M7YalkOf21pkwg1oiHyIMU
NXkUG9MPofnc35WoM1ZOjiGcEwF2MUDDVXoZXdZJbV2X0y+6Jx6GVv1mea62tqha3STIz+WwKsBf
L+pA+w5ZB6dU8zVXc0TYeTgRzFhzjQYGUR/tkpJDAzg4dsueUo2wgosYh3etAbIeWs52rDgwaokO
81tkzrK17Hqhps7e7p0r23+j1VyEjf6aBdGTUiicnJx1nnk5SlmovuzK6Gg6DiziLrWSTVnVJOmr
Zpf0UMh1TZQr0FKQRNr8qRlTY8MMGhfwUH+U0S4m3uTNo0zimPk+wL0hNXlNCr0FUOdz/5xG249l
gO7acpSNGmQLKHTtqq4m7RXiarYv+sm9aFHReNCW7oWoOPwZ1RAsOBL81UvnK9BPpBW5zHkFU7H0
Es2jZbL5ssn8cOIyNs0i6xN9Yzf1JUiPR3TUP0FGfqkH8k5GgOY4ozvabDzAX8IMofJrGW2t4G97
+2JQimkm00foeTTb5hVNEs3eNhRv1xY1jQ+KQ3KAhEJakVQzwHTnxUjmYGI7l6DBUfEPrcfLVByw
hgs34EYflUZv1rFC2BM73AK6DLSlSMKLjJJSTfV5hWunsehYqVtPQ70EFlidaIgpfZZx4QereLDg
NGfPteqvEyXaDEIeCMVpTMv7bJlR66f5npOYTJ9klitLkTt3YSevw94wgXWl2HSOELQMAzNttoii
yg9x6D1XdstRNavKhUDk68v+JVAxH42cYQXbH1IjMH8WPSQt1fgAPfulrGxQS1BVUbv/KK12WEVt
BJba7EEL1Vcw9aKlUqu8qsmXMYxdKPFcKjQITGLzV6krFd3gT94IbF0fNOjSgZmu6lG7cimAYSjb
11hOWgE1GvsCU/AyUEjdydhaR1F9h8IGPLmLd3jj/sxNNAFteacPlMze0J90gA9qb698aM9WZ7Uw
hmVMXqa5tFIrgu/FG2yNt2ZtPVYuNpwBZ4t1WdIYjLuVtwBw2dLBp3BP4/pr53HwjPqX2KXVP0hf
vIQzaCbLYJl5tb4oqgxzuKQlAMOWgPXGulJK7SDp6AUU7HYEc9l1WMcvlYqDcjj2901n0qEuIb1F
nbZsK7Pf6iXvtYwes+ROr/XvuZtd2UMOvwf0lzYM6dJylxF8cOCP8a7vk1fgpvpG1xw6cKt4pec6
Lp02+rrCKndRml6btvo4FAHL4pNZcnej+qHvA2sVTP24QfKt4lzK/Ic1Q6X30mnwOUO+B63VtTeG
wCTG037ZIaWyXm++WCMA4lzc5gPJPHxI10NHr3ZZ8ugUO74Ja36w68TRkhSfoUYXUd3veiaO1lns
ZTpNKzFkqhEVYCpUUHKMozu/qNr+6i2feF7PFq2Y+k5slhyJGgtROASx3pHQahveJyqQhsFDTXPl
hrUYK6dgoWmevgiSMFi6ErxcKR+F434boJj3hfo4fUckQCGEZHuXvqM+Sy0g03LRcglWD+8cwHDF
P0Wq3w3NUsO0chVnY49mFnrXtB+V3UPXOD+kZ9QL0YQ3yLovde3BqnrBronWscrC56QaHTrO/zd1
59EdN7Km6b/Sp9cT98CbRW8yAaSnpyhxg0M5BLy3v34epOq2JHZ1Vd+ZzcyGokhmJhAI85nX4IPc
zAX2X/GjsXQfJtSjEd1ovbFYvjS9Pm5is38Jj24vDqlpfJ7iOt8OuTZv2lTdWf14nkyn2IapMaOw
G14q4zuT5BW0KpSdROs2aTQGs4GqW9YkjHG56qm3+7kNQy/up3ujM/Yhiy8yRnu7KBIdNMX6YosM
ulPecnxw7rjts1205Ee51lxWW5D96Fo3mp44p+uXzkFw21BpPK8/anFvYJOIqBJU1nK0JDqlbaQu
WzW1I2+M0iO1huXI5mziKhvVUVDTA9jMVqaeu6V9ojsjzmhNO5tophSMCgP2AIMfoUK6i8poM5rF
XutN8zBZCGfaRsLGZ1tPCuO0RbZywl54j3jIdFtDMTfHcx21hDnRR6Kh7ypeWgcrr/O9LnsRxK2G
+R1LxZuj2YHGrUnPrqH1hITgl7CzP8WOZJ2SM/mJbocYmuvLjSkGXNxE6OUDwY8szDxIqR7Ggp2q
7PX8KG0bV80Qmr82igDZskjEb4hN26dG6DV7sf2tixrnhNlEfnTrytwna+d8IQD002lbTSLdqgkm
04UGjXJxMhsIrf0Y9tlwdj5MkTNA24gfW3MGer5MCaKSmbblNH01gSLv7G5vJKp+p8vCuAlVRLvr
Kt7aeSWDJreDHkUxuPqoOOZWcRFtXlzchkSvtjDKHpzuJlHLcVcaox8nQIr1WfOjQanO6dgfjJRP
S+mPougYFYeyUyYUp3NnV7GIUUenBlcieVAiNiokYVQqRop3dmLdoQJ5a6zONs0gmiCyx2UnethS
IrqP3OlbO432uXeX6UkD8bZNMHcoMLrdlVGpnMc2JqJGYXOrKKUMihI18lVl66RFyT1pBGrSedbe
d3l4pqn3VHXutCn6bnxq2jEAZza+oT99UkYERUvD+Ww0HQLYsQLaJ3VeUOHeTJHJPrko5T6fZXjj
zvtCLsNx7B3HX5JGRX9abuM8LE9qvRRArTILw2yJqlgwu4N27Ge0NCdDlXudLGrbsiXtJjZ4MypC
aHDNq6oJxaNq+ayVJDrpMH6KkMJzLSwgqir5lKjYnCNqhPa/ycaLpFQIha4MZNKhpdijAy3N2PCt
Fgk1C+nOqU84+sbqJKLhU9hmJyfhKOpSTj8FG4eigfmfKfX31MTCDOilL1jMfkI7kRB2PMhepaGp
zNEHhTwhxa9CVw75JNS9qvfzc1TNN0jzotoolOwAdsZPupISXZS3zv1ANWyLhwum0TmqfvRge86Q
8K21QgcJG2vZuBXCxxFOfB6imNhfqjei7Ic91byJ+LPq/Gxyu3PTpPFhRAd2CmV0rKWa0XDlBEFR
cvZsJXK3OW4uR6b8vTFa6qHVMeFAVb99EhIhdwoV/VezRppUHSsmQ0eIIQd2Rvaph4SIOLDkpFIk
jszTGC0VIOdFoZsUyzurQu4vwQPiwe50moYpspyTPhYnS6mgTALidNQGM95QV/2xgEFZ16SBqG+m
3FqsPtUlcFY7RzTSbCu/zNPxocgrFE8n9JjrMg8I3NxX9M7kki9vmRvdN5qot62V9eh2pt2nNkZr
1nGHl7K8RYe9O+arTShqAt0TuaefY8R7zM3oFtqzu1UsS5xrty1YhIRDg6td5qG8zfuhOtPuMO6k
fRpQg9oqTZncL+VsY4tlQ4aM42fLwIdxNNOzsBpqgnC0t7idXura1BECX7IgncpuY/FZATLP+n5O
A9F+pWjRnI0pPirtYB069A5wIch60t4hPc+Dg2qsZY735ZysgtmZXw/LEkxpp6Fyx0FrFpl9phWG
HOwK4NLMxrxblvaxn8mUVpDpHqbgiXK6va1SeKdxx9M0inSvIvzP+Ekk8/PQs7WlDzJtQWJ4Ur4m
NiX+eXEVNCfc+Lnsk/hZzfq3ynLRBQuV+Ug0uO+6OXzMhwk3iqp6KMBnBKONMrXvKNFBNXPbmzUj
vSRznF1wVi99dUiVTZcN5tHQG0SqS6v267xGVRy3q94UZBVxmn8xi/BSR1O+K/TQ3hVo8weRZAto
0U3ZakpCZOFUuu/2aRMkcZzcjiEQ2q7CRsAU7h1CT+dZ4misNoX+LCTi/Zo0PdGMCFwNs/NmoaK+
cYr8ru2sdK06YD7De/kRHVBPm1TjNlt6g4AGs7W6i5MbzNRvNGFrx1wLHW+J0+SQ1s2xdo3e76uM
3qhc02Nzyva8rUV9z9Z3DqcpfMkObbJ4fOjQLd23uhDnOcq/gEh5SMxkuIVDNWrpOZUwrElyP5f4
12z6sXUfK8seDyZDziYzGs5biELvXbEYZZDm2CjM4BVSNL226ezoexdr16DQEJDSDI5AQ2Qq+6Pj
+m2lTXurUB/K2rGf0xhNE30IySVmxNNr0zr2tSvPi/5WRksZrNxrXw4OBoRG4m5hJ+P1Nqh7MWna
viqM5o5oS9mS9mB7HzUNjgEKIAnCFMRjVzlsjXyd7YJQpCvoVRpDx04acZyWiIfYoFfHfGm8XEu7
vRygQzi9Hm5NozIPqzj5qRba6PeyhtvNCbOzbPUzeXnDk5ZW4HQT/ic9bQsDIZYmRcQ7bxsvzvqn
VrNXwdzB/DhTQwxcd3mOLa072WoHP/Yqc2oO07mzkQfNdVYqDc19XTJF2l6PbiNJgTAmTg/0rqZt
WurZJxwXvzZDjq+qYF+CSDrezX0x3sVLH53GJHly40O0zMqDXffdPjMbbI1MDFcw0Bl97BbdO1fr
HsIm4/iakGB1BUdaVUKcc6fa2A1EgCnKMcv0OnXaM5YQaCyp1efE7tML7gCiIo8OxVKfaUMFyYQo
EEKaiInEgpZonuSI8yvDwZrz+taOkLbTe2sJ0nCcAnUUu4J+7LnWlfR8/Q6u3j3aRcM+Cpf8YhUG
PiY6Is65gwnuYrpLMDa0bhM7ik+DHXr6ugY6c0SL/6V2VhV4lJ6lYxaHBVkcyLiJsomJ27amkh9D
3S3ukN5FMqpquEcmOSd5jGDgUl3ccgzK6YUG6bnp5/F2gfdD+UBrAqfJ1mzeFUcxspvHw4ZwbVmc
c5nryhbUJTU3/JJMAIcAYFIUr1WI93TKlJM24+HrpE7pl6b8XEVjeo6pZejCTbauWaSfBqEdI6uw
vqbZDDpzoghfyMPgoOasNI6GZRCZo9M94d2ynRBy8K16bjxtdlZ93A5eeRq3KGsLFfty6352nBhv
i6RlCqNWHbrHsmL8CxOSzWS5tzVUfvwPqvJgzgnlEM2YKKX3yNkOhMbGyN5U2XXzoCBwPMxSPhnD
U8Tqv7NaN7mfW3CFY5MkzwKAhbXoX4GbQqfQXYyeWiO/dxZJqkkL24vhMwW4I9QfUM0vk2g8DopE
ULkyHgzOvCe5giL7QfNdYPhbJUWRA54eIlOaTc+5NR/7Ud+PeS3PtpNZ2HTN+t0Q02wbxAjFKxFB
NWqCtiMpjG1wi9rskrMtRFfu7OoPxfA8iU7C+O+eLXLlZ1EjKJOqy3iw1NwT/CzoNAmSKa/vae5/
JanONqJBCgtWddAa4UuhW+c8NSaqbyO6wNd20qBEpyJVDYT6lV0XE1WU8dTv6sUVO7c9F0qnP5WK
SRWhLcJjlqHsk6m2PA1LhzIzySKTRwZ22hovDVngEApkFHs8DMZuuS1qY7mF5xuEeEOc2lUPP5uG
u9A1usDCGX1jjEN2GiYjO02yvlVitziWvTHdLK3T7UXbPaSpvpOZrfpqVpCVQwsMEh09InVtDM5D
qO7DLgnRBUeNtVKafgN0qkP7X35wCzPFI9XFWqoCtooEsrjFUwZvqtV9mMj2g6G12PhQA8rDEN8H
K7zr8dza8PYRywYhccpo4tAsAJBEO8hLIfBWepzl9NbNudgpTmcejHrKiTosy5vqtt0M+WgcU1k5
O1MVb2OIyroYzPFODGO3S5w0OZVZe6f1BrNy0pRbGr5HstTodtHGLxJN+BPR43zPQV/ca9SZhvou
jq2PVhyOVG4MaviFgtauG+I2o3waRmKEzKhWl2Bagzpw3n1V0k6VIu9u64JKlVEOVtATNFDpzUHj
RBHW7nD7CsrAR2t9FaZkcieS2PDIy+6Z4J1noOeNl9zmmuFK3I68RiixX4IE5RnRVFQ1KhJLf9RO
qG/IA/WuxLOh9T7MU1TQTN4CvCvu9HLVpeKcSrR+FzXqrbD08LQ08q0lu8MZzWk3csS1beihqbR0
wWn1Ks1d51hvpTmVe8fNEDQmaPSHJv0wrgeFWCgsE4GGN9J8DO1L70j3OJj0TKW1XK5f1vpPkFRm
fSwc4z6qFTgb9Zgc3E4/TNT+sk2N+cPx+mVos/oIKUfdlAqi67Qo7tp+Hr4rxCK0TuIvXWMjm20X
4yNqF3XQRJZ7knXhnoCR1oRs9vCIg4ZGdyONv5gMQ1PH4/diiu4aNy0/KQ2Qm8JQu7txDDNqD8ly
kNM43kyFontgZOwPZSE+L3PMZ9LLcWyTeg/11Z5OyLO5pAXKNq1yWTSlPpZhQgWs67r7cDG7bUUp
5jWeE3jZXHFryR1Jm/GGkIncGtPYP2Ad5gYcVslpiiEkznjY+ppJI8ooJJ44htF+RTFnc325rofP
5BTyo6PPpUfQPdzm9Kj3mRo5+5jFc3v9xfVPIik/9NfPhPoqOr37SpW73XR1szzNFK18CKsGCTcf
rDuDG0Dq6R6ul3W9QFMmu+soIRl5otg+vtq52m1Hx+jur7eYx219vN62xPPOX8ZSe45ihLwKqzW+
Nal/veJ13Nx1AGej1z2zzqYb0DfzIUvyfG8pdXd3HfzUnstP63MtUtzY6UrH6Cadf3yhjHVmg0mx
41Gq6TytX+x5+oqmpBugCEgecP3D6y9+vuT6nVMboV9OBjCx9Q2vb/Djva5//fMNf/ya02KZndPP
d7p+98tnXP9MNyZ7Yy2r7e71sq4/jNfLvH73489LlDqQn7Iff77Zzz95fzuJ7ezD3m4Pf3pV6w3/
eAV1zMTLgObRJPrnUFRuwtD8fO/rW6TtkB1VUfnvfv7LBf5y1Zn2qhdIPLy/rF/+GjUt1a9qxO5/
vO76eN7d8s87XfExWVoTcqyP7efP312NLV2V7dts/Z+388tg/3xda3UEKfTQf/7o+t3759mBpvD+
V2JYmVEIPPOUeZBHPH/ym5o2HJu/n9tl/GSMD/lgo5NIf3yfNlRFOjEmtJT4r1xWZ4xp3I/t97K1
CZApmG8apTDPJpn3JleV+jZrh+UYSYqs5eD+oQb8L9Ed/pyj8H9AdvjveBP/D9Id1FUN4b+nO9y8
9U3/K7/h+vc/+A3IoPwDwQ3oXQiRg39YQTk/+A3X31wFehxyUQsY/3/yG4TyDyT4YL6BBHQVQFbu
qhPXln0n/+Pf11+CkwHzv1p6Q2YE6PivcByuRN+fsCH4Da7L20B2U1cUOf/+DhsygC6VI2KQd91H
I2Pa6MiHaQEv2JWZc+xDJcCiCRGnR5WeG44Iu0l+sBE9nqZHNR8CtcFZaRI4HpJ9JjPYtZGcVb9U
kuKqlm7jpAiWUhwUdOcoFIwOQq3FiroMD2UWBrGj3aiN/pA+q1q5HXA+Kw1528UUuhNfE7TaJdr5
WBrN8nlEExIzPX/pQWWgtroY1UtDG8GJhnNW5q+hUjyQZ9zlurrtO4Czox4oVbJdWxqcDgcHYHj8
pZ6XhzCqv/QCO4Mwz+9cTyD1YPbGxwkjp+tM+JeWzP9PM938y5keNN+KL1Jc3pouLuK6//bbrF9f
+2PW4wf0D1DqsABASlJF/mXaC0v9hwbHGAEY1oMFKpwVUZTNOrVV4x/IpDKjEVyC2IN6zH/Oen6l
M1URQ6ErBj3Z0P+VOf9f9CuQBkEKcZXCQUaKD3w3512zywSK+TjXAmR5BcqBsq6GmeswvZaz9EH0
AZP4O63L9fJ/AeghZ86nInwCdBQ0IOv7HWkHzEKuCuEUnuW+UDq2NXyGQAql8Uamr3Kt+gK1xcm+
eMaWQwJPLMXXS5JXOyWBX+6HMdp6+APHxrc2f6bZ6MaP7vBmhPsyRpWaNtVTD6rcrJ9rlhEmjo78
ZKnx9pe97U+oN1fe7c/94o+7UFVIhdwNRPt3RItGV2Y5unZBfwAT0urjavopHTUQyjmFORkCAunb
6M5BDrAaHQS0P7TWvJ0qSiwh4FwCYxAKlfvJxh7RcspArI5GvUvxq/Il/aAUm3TMnq3PWvJGgd/X
0+lQ2+YJb2y/rkRAEuvJBqPZ7G3G8laGDylIL4zgw5fSIfnIDXizo//Xd/07teWPm0aDhykI7hXR
1t83ybjNzCiv6Zz3nMlxjDQH2T/eAxzb35FYIwVEoDv6Ow609jvL5PqxjLDi6Bwfim4572YM8IA4
jHvABCYmjmSaVMi2FWWJsATcSc2ziwPRH3Oswro6oQkUQftRfYGPY+sKfPSwP3O/jv1T0cd747w2
ZnL6OrQjqVJl7ZsJaszFeeqvx+rP5jlXzep2odaCytV+H6yGOu1iqUrhAZtAHxpwJT6myGw7IOCs
7y2APfwaBlvet9MxL3JwLMZWxC96+dGAttUob0MB3nx1WkQZdU/pCcLSc7c69/qrcOBCtF8ixCYE
Kvs01Nvmydaf4sWl8Nac9Cb8mxn/X8SEWLeQ+g0T4jNfsN/9/X4GQBKTnamFJ2MtiKwmmGscugrD
G+cFiXNz4+JO7GCN2mnkB8lw7vEOFV+n4kWt8VjSgsZU9ks1gXEa93891n+2k/12be8m5lhaY6+0
CxNTe1rkELgcx4uiBkDIKf4AXWkuXep40OX/5im/oyD+MTd/jsp7AZGWy5JhxFPWeQbANL0GvHCn
ANLYGADvGsZGx6/SiXBltK2/g36vc+jdLvTrfdvvkKVKMjRZ1/LpaUV9tnVxh7/TikelobWQvqUD
yA/wPU0c+nYd+zlGgn898O+YT3/cvg4bA0A7y9N9tw12bSuJRRh4HbHesdUw1hu8KKQsilgogtVG
maN4Q54MbqRCpl4X2M9JRsh+pXLpZUAah1uV1cH1eTZVEz3+iOV6Ba60sbsgNhZPG/+O4PSO0PrP
qwY/SshpY7r0jq819MJVBNBSL8kSr0tcoqxydxFK7RXQKZJu2ec4+Ul73uNlGyztq401L36kR8F+
8tcj+I5H+eNa4Phr5irX5kDk+X1Z9bTnMpgEhRdjQ2gxCv34jA+23SibBRPfqUX//qPAJ7CiUxDe
hpP8u4X9Z9srPBuiaVvXqeu/Gw3EEooxmgsmESs2BEo5lKMXh80NlYxDtZyTJblrZPromuWlCPOz
kMelAZhME1gJ5U7Nm6By5Je/GZc/m9pwagn9LWdF879b0kgNUl/Vs8LLyT87OR4Ing4axmqKbV6s
pg4qtaSMbm1CFtxY1PdGYv0dx/V3fvGPZ/PLNVyVK36heUQDhW97YGQ0LTpWIBE0RiVFH7mNiv1A
OUe3Ilo49alPn0Qx/N2uhkjUf13fREgasSOxIEXzd5MjrO05coeoQDrY9Yqw8Rvse+jozAOPYdJP
Fr6kQ0O12eh2+Zx5ESL+8RIF0aSf67nDlkW/uHb2KR5VqseP8WQcjMbw+LCttgCCvY8mjBKjbqMS
PFnut7AHlmyjTwvEBrrf9Vdm0uwwoPa6GQuJRT0jyQ3jIfec2fBctn1Vx/90ecAcwcNP91CpYi9A
y/QRphSEeXQSc09ZXREHGrZOth+A2RXjCmV2DgUgvcbRj6AZ79zZPpQ2XrCZFqyfVQ/APRXp1RHV
oTI8TyjSVUO4T3UliCt2HEpHDVL1a0+ibJWAeuq2g6zW5qhaO48hzLYZxJsdqqDaxV4FtJFnuVdT
pVeUbod/sQsLbjBUmm31Q4zTdTUIv8PfEDKZD9zcm8W3gRozrziqKiy4GhAnbG6HwvaM0Tct8XWs
pDyr3YuSggzM9vmY3FtRDrwd8arFOkQjTpKUlpE3gXmKkO5IbKjRMNOROAVWtvBctFcV7kXalyAs
zxbtOmodyO95g6xJ6optG73M06WRrwttgzxVIV3le1t77hGOUNDIC5PXWlWZAwvWqgKkO7gO1/XV
Wt2OmP3iGbJtQa8LybFNi5hOnN8q+SlaIs+RYyAdmnBmsnM4ymEIb+YZ35DxQslfVLk3DfbWTV6A
gFC5vcEA1utGZLLZo8PC2lhV7bsc7RYjpq32iGG+bdZrYW/v6Yyvozo4PADsqPJO206gS8ASrQ2S
IcWZi48r8q9pUu3jg/0BKRK8ekuclc1PUImfVJo+E22EKZ1Ol6o0zyHgk15tt262bCkwHdHDCZYM
Ys7M2FkfJyXa9AvMM9pV+hfzoQe/KeVHtQe8MT2E2E8YaY9LNdwKBW6ERjBJLdikqx2qA5AKNUAT
fwstZqM5o+84pOTA5Gamt3qyB3sPxhLP2sDOew+P3m0jpqAu79z0zrKe4HLAn0S/XPe0Nt/mwINF
jPIgtpX54MUIOWnqqSwUT+gwh0Aprp4tlr4pZzriy2aExdYAFAEdgHjstiHGlrWOsX1+cDS5j+qn
Kne3ol822gTqzHpoxo+mrW1pfdPUcaF20kZvyBlW6Cvul7KlnOZi70o3uisqXydK7GTim50adFG5
SRCerDusbvQFtO/Her6Pl50r+o2cgQ/hQdaYWNnKN2S3thO17AoCgA1kzxloYuvHbAopZ+CsObw1
OkwIMW220E98o3G2nU7EgckooOtNk72R/0K3GrelTRgO0DHFqx60HE8yYrKE2bFiFcYV+G6TpIjn
owFBl/W4NRFUspfSVxKNaX7Oq4mRtzEBNSCP6bBNoGQuOgnTatSCIZE4tOnXph7plEK60ORWdb5W
pr7Rl6+Ey3hNrCrWm05/ZT54mfrc6bho4NRa0+CB5gu+HAELXNB72fj0khRQDOtYh7tuSH0tGWhb
EgtU5WqWq4Kvz4gvparvTMIFt8cykAubrPGYS9WLIv6fguhCxtJsy6AesD8cEj9xbK8ZaMFZjN90
HA17E47cKq7yZq96SkT/af6Okfumwxsg1DKglfledEvgAHcxuzfY0UccFXbRAnsBsplTl0CfFCaY
4tG89yT7R9u12w7DpgwD6hJnGUzkwDvj7ldhtK6OAEjl1kzBJ7UDwLx0AwV3UzgXWdqHYm2FYdQl
4puhx+TVfmqjliT6ITY+mOGjrTVbFXn00DQ2GerkclI8G79jFbt2Sk+HsnGfF83ejvpnXKKjxg0g
Bu0L1T6XdCuwJGriu2kRgTmZu3TKt8uIuBSO8asfYs+qcZryEtujX0wj71Udqh5L3RXWpe6nRQsM
8INGpXq439aY3RYtpBQG1KowJ8Z/GGTtCfuBvVlXvrFgS4vt9EiS6ta0ySLhJ5myz6CJ0OHc93BY
VqF3OXhmyBzpYWNMz1H4Eljpfqy4e6yecWGpZzoJz/NK3NfzQzeW3tA52xVL5wJ1rbUnRdsNOBzP
SC5A1/eLuPLbJt7V8Jz6zAzKdgpITbZueq9DdJlHnICjXVfrXiFwHMBsFqA6CnDhPirEHj4U0Jxm
F2MD0iTaUQvDvbp4cBC8ZNDgxJxrtqJWcED33WZMlMdK5SKZxNYyPQppbbTlrsIRScfdgZ6752Tq
SSrhIdZPZmMfeo5JN9VPwgz3w6hj921cWgdf7zHbrTvXUuMXPFPq5Bim+HTMBt0zxEub4evNgbae
yq0wTiqUyYhBT1PzRNEXDpNKC1N+KuAt9Y1xAAK+r4GhjnazEyoXlVPbUfQjwJmdHne7KgIzNXDa
rHw1IguViGD9GdQ++Kgcz1z5ukeWSA2kzHvDmbcMA7EnLQHrcH15Hx0o555bPirRgO5xEBWKdrJ6
JWjm3FsPnNJWQXBGmMzjIP1dI/uuHX+NlgiiergWuvSQ+qvrl1xvaJxxSlXL4+CIvQFVYtDEfo1u
xoEarDh3jn4pQBvXr10l9nOuBn3JDq83gDbhTdb4WgP5UDoloLzqg0HwrNWC2hG+414o0AQlACHa
6MhjuLdZ5972g33bQydDstmP0MWrCIgItKIh3q30NesAqfYM48IrIaM6FYNupPdzQnY9Wgd02e6t
UT+t/8cg2RtH5TQa7pOmynPsHmjj7ZPZPMoGcz5NOUVSEDjqFxtYKsvqiL9q0gt6ouGVepGOra8K
4yanCT0o4e00fY0q474ubL+N9k7LPJH6SU/Uczh0u2vZh2tagyTVwWuzN05hNr90g33QJsGqfBTa
4kPGidLyg5EZnoW3UAYARHVVOBWAIGEpO2q3s5i3ctFOoQsmEs7I0DpPpVM+RSZ2vJ1+aULnabCz
PVFloNXGcZ0SaCWBr298ew73U0soxHKdjZrDwz5TUd2S2J0HY3ikUf5CEQN7CiQZNk3REBYuNwbV
iZr4VAlDMJnpfg38qFisovn6hYkXJxzDCApdD2BMSuIIUnrXMub1i5awFyS9tsmGb7T5XTXp6X4v
O5VS6UGvYlzfcvDzejbsqJ9dujER+ykfbTB1FrHTx9AaHFgT+slxmgdrUC9FxIcHxlIeMV36rlfE
oEJ5IRs8xJXlz7XwUf67Bab7jfz71FvKl051z1q0YqkqDvsJD9HpVbXahzadHjMiMw248WaZjI+r
KZwmb5NFwUxE+VKI5XWUzQOQ/o+uzZxmO9DWSlk+nstqfuwKXOh04nKODEhNQO6RxACTPBtnKoFf
9LAYPPwhP3RNeeK0O1c2Vu7a9Drz4Rsph9daUR9DxhKFeG/uvyd6dGe34Y1Bd85ZXrVEeclU6wZd
hQelrp+jjIVX6efS0Y528jmBhrCE86OukLsAUCTtflTBo2xaaXwwGgimeXovw+KDovAk7f6j3iyP
VgOTcAQnNSufjArkAftNCwOaDSozLqVJusH6lGOyV4fHjmXIuKImwT7UkH00SmCZ6f2SMl1VweFO
JsWE6jT92OX2UYnUoG7iVwgNvfuU8HSQ1j6bZXyomKZuOANJbzj8o4WGp3GaHWq+FvNY10+5UC4O
QNZWUYBogYkPgRSyV683V0JOyc3w1gWsAaAEmW33qV9jPzWFZhZBHCe64ZIo6GyBn1hS+qMK0Dif
vNl6thnI+gi8c2urw8YVL4DhyPdAP78a0+RlVoTGa3MKk2y3B19/j7vNp6lRDmLaLXGxV1uKdCGR
2bw1BHa48nMcSd/ovg9RDx9YUDKL4cD51KkYIo6amf2xCmZIkWOV7tctJAQEu2mLliOb5T97kQOD
f9IoBjO0+esyYRjOBgh0e7d+kgW7XiM3XDcpuXyhrxek+PupijdWUdB97G0OO10/mqAj9VA/rlt3
jtcMCLVMaicnN3F2J0dIzMMAl2lNK9YMaj2E1uB5LsAhr0ka/2rsLGlFgJdkXu6qwXqONgJ0cd6j
0yj89ThM6mWLVMkOdyvPxdR7xQmnavjUCYLCEUNXNTqItNmZyDdoA5351UBS+LG+AIlyb6fSPdjE
+K0gy+J4dvV7nHZuECO5QXlqbxG0Aj/b1127QxQ/kFUXmC37VYWMuq0EhS32oWLc6LgWHYdaA15Y
+dlCaGwqQUTN39GjgLN1o9bwg5ebESlvEtf1BI3QBYC9uSsL9TyQUzkND9r0gSmf1xc3ZKeIL5zX
FH8pyTpJ8+JYx7lRCapKPGlx89BM9/iL7aUdPrlLcZ/NdHUABO2F82DV5nFZGc1ltysGvqmL/AAg
p4YIhaJ6VMVMsvBsFXsHzKqsntdLMplQNpxLgxPEgAWcJ9Ymj6n6Em1NmrpddP4lje8rdny722SU
Jhb0STO8H0uy5MVmlIwgqmMYgRQI1dCPw+xaYVgLEgqLv7LVbdSQQWY/MkyT2bSm9CVcrWTd67BY
dY0ffxPFFl6czkFzmt2Ifr1l6xeRCrg8LrChxl9jj6ijUE2FYG3ORBwkKklCGSE2zyirqXqaCzLY
vtvN+cmoHM+YtWPchreIcJ4rjaPbEvs+F9uueKa+clAr/dTUOEuFRDmmfqkh/GU2S9fVbooI0YbP
zDBCJChIzhPm0RdMnKmDEimwVtCiOdmpc9BnntJa0+GNrFA9cRz2iuOx3BHbu5vBkSVYrq6zSB1y
Hh5K+KbmrVdkC8jPkrO49jR4oN33ysEQGg7xaBwEdRjZxms2GS665+YhMJjbDnmSdQhj0rt1NSU8
qZ4IvBTtejruJIUjIZR1om066kHrcaIALV1XYG6yGmolWKNW20XfjfdZF7hqsZ2EFIVYeeCPj3OH
gyTU5fU9rpEsdY+BHC8Lb6olP0M6D9aF2JRyV2jFJh/Mw6zOr+vPWB6+aI2jbSX3un2XxA07FC4w
mum7OQiVhivjk9YrXMehjRpfCbXjOpdI2zk+XL/jbgyrgsbN3FpLcgJW81q1inbXyuS/1Mz+v1Gy
/J+hRNbL+cLhCyFZdqg1/nF53lv39tt//BVLON/335r54VvbZ90/hR3Xv/yf/vLfvl3f5Wmuvv3H
v7MTF936blFcFr+2tkFY/AX+I3hrym//dmizt+Jr+/5l/2yI/2/yzmu5baxL27cyN4Au5HDKLImS
KIl04AlKsk3knHH18yy4//9re7q6a47nxGVbFEkAe6+9whv+QJoFhX8VLyzmYirz6z9xIIrzh+2B
wfAYiZMegXX8z0Dc1v8Q6Qx++HNSLmo8zU8YCGN0fuRifeSRX/On+b8ZiNt8/F/HKSaaMTKR5juK
ZyoGHb/24u3eTMCoQBhtKqg/SHtRW9neGqGlz8D/4YfqgbfqInTOnfZFjzp30+eTtjJFlarUxZzd
tDfKEEDnnUgqM7R+3LzYuRQjas0wOytPpWqRlIN+jUE7tTqWF4GJDSHgbYiitDhMs4vXvavuZjt4
8n3UW7ofk1mCsU5u4eAenZF2Se1lj4rBrxlOBUA0dFcGVsxt7Z29GqthPBuQ9Bj7u0pNr6Oe3meq
+bnzCmoKHKVpWVQuhYVjDSCJY4g4Tgi/mxaKH+RXLSmu2mQnG3m3aPpmQOL8y7L4m9G5/pt6ElqB
aMbrVOZMc3l2jvXbPDevIwMxuxyVHL7gqvPSo+EOyc4v1X7t21qy8fxSXzmQ9IwQGrkza2sqrJvp
G83KImmSexF73FzSxWblFfm9Wumfc487q0RM2WOAzoN7xq5oa9TWYwuTZhd4EzemDGDlZsdQfg9w
P2aHHpPULCzJRBi91O5zXXXDZgh5/BaWeH6GQuPyLUsl/ZbOJF3Oua/CW9z75y5yLpq7nwYyTw0N
xLlov+htcKHMhCE8J0RNJd0mVn5JrFMH1m3dxHNKnwEFA89IEG0gKHtBs9MshO21GawwvSM0iPpo
3uW+8lSX47TuAv1Rs651kZ2y2Ecbz3XfPSXbBgn+S3rLhZholcHvyx48RWB4LaU7rlaj+ykpEXhS
PPdcdzzYOaKs4S8QXvLVUA0bMNfJHSoZw6Fxs88d5BH6oVxLjRAMrMJur2HItTLM9Kq7iPLFw3zv
V8Vra/HdxQxxsNxrVwSPhV48d0N+srg3YaP8MHKXUXtD96w4NwPrkRVBE0mYCnS24Hxm3B80Rrb4
wtzJixslfwrmUEEKIZx3feGccSnE0SQ6LbtKC7Nr5Yb7WBm/BU1+0uz4plb+uSg9cw1Nbd15MNMD
gFOwHOz1ZAY33LNTdCD4MHCTa1dpjwYUitJklcm6zuvipKcdvoYtGxqYYJ4OH9bkNPTJPHfVuNoB
ltLNbuhtJmpwm/ICVoJxqeVquoRI4E3ryK0/N4adr5zA2dulGa0T/zVrkmvkVu7GZQCP0RA0GE2I
0UUEr0d79BpurRlEt0pLjrDFNmMSvcKA+KL4b42dpes4U29yAUrkJRsTOjmnsXrrOf8GMy459MDk
gPi9VeWsrIy2e0tFTnWibqMPWuyaOn5IIx23Z2s8JZk03vnGCbr0SBYOMNKKt2XtL9JfAtHHM2Y3
GeWDG2rvy9WNVvIvZkfL/PAvQ2q2O3pcDqIG2A5YaBLLpO8vUzRTUdomknKsgXTmDCOt4SCH3Izj
96wYl7HQj05kn5Jw2k2qetAHVV/FQK9XUe6eYJMFq2iO3x0D4T3m+isrTPNV4eN7U8zdgzqhSvOq
6uyDEm3VifI0dNRjjXsOPTPjtYxSsDPaCiOLH63JR6q1e5JXATu9S3NMesJU23RR9BU+wLeMdvpQ
I7g1lPO09vrseaxpINv7Tjc2PQjlrNWOXZm9h0qH2qNhb2KYl6j7vOew8lfJ+MNRtMuc6mc9rDZW
pDJOaSGgty6UCRw56Ef0DBu4JBrrn6oZ9N5c0Efl+ma+l4JizCp3ojv5GH3wcT1tvptyvbWj0QOz
x++ui4JI2MjV2323+ufQDPvtf5yAliXwR09j5shZ99vAkdumR3NELywo9YvHdcltahXtiEhEuGUC
MITpoSu0a2q2CjQRqK7NrK+SYnpUy/Esr/ZkODwaCQK7CIJ6KpOyWr9GQ46eAFMrRBs3QIt+4M30
DtJIOk/vQc4t7yNTX40Jd0urVRo8zkuTVO9GYV50jx8jcLeOqvwD+o6zAiCTlcW7ZoE0SJTwzXIY
NNiQVRmYvLeGc6fWztcUUMiK5m++GglLqwJrpGD0tgWCGkCJeQQ+N5BEAxkp8w7tBMhCMBQRT9Mv
DdD+wulP2oC0v8uVLj+Zo+LFypvTbCAsG2foHMY0iHRgZoNd06b2uOYgQRwl64nTrEIao6eRuBZ4
SL9YzQ5qA711sF3wI+2TDs7eLucDLH+EcxKmaXIFKkR2Clna2kGT7MLq0gQpojO0hSGTlCvyjWmd
W1jcDyz5ONbnXaViAoocRYLQn07w71CAKpOvdZr8m9qvQHx+38mIpQJpBLhoglH8dSernRIhpqVq
a8PhgM6jY2W5pwzl2nnmHtld8eEarG8Vjcw2ANLUV8i+yqZD5OqOQUJX+vXK1vEnJwAUiXpcfqhF
7MI25mHZxQXpyK2lOkc1Kd7llV2OMtE4Ze9KykcgM4kchrkPYrSiYLm/l615iSb9Eg3eyaidE2w6
RKTC5hRrLvcy4WZ1EM6XL1BM2qXX1aMRskCdhg085g4iNoaymxnLjpSHSAJdEpRvV21WsWFzF7rs
J35vWpdI3G2SaDzkeHupLeNKHX574anFJpziu2FgeKL36L+wG1qNP3pIZ8Beum0EkXoJAopR0sjp
DiFhzSbgTQQ/rdUu/7yHvb97SI6lieKiaTiaqMz/NdxOuYKhkY7wWEzHcav4nYy2npD2O/VO/t44
xXups87ayVy3NmQ/GsuwjfSHrEkRHjYIVKWRvktkltdrM0OYVs13WZVWeyPleIwG98NnkgnXH2Ux
0NkbRFbeA5AiQaTQPPvcFNqr53f8kG2J7ATLXZ6B4idfi2p8lWclAR9CNBvSei196xQn2tHum4PY
McrdLWglEOGGS+JZl06iZ6uZp9bPsYafoCDuAZ89ol15QByXECRnCk0pCGIbnYARguReQUO+RLwt
ohDgDeKLSzTTLHZ5XgSbPEl1LHSJ2VMz/MgbZcLAjT6yNTCUJtL4Ck83j/qrYsKBQDPhsa2bkBaY
W2wQy2M8DaXUcB7k+TW5fZKA7RQzunYdQlCueqk568aCcA58vNi0Oths17rUSGSvX6qeBfjPTx2d
z7/ZmwxbTAtPPYAiUqz99bFzA4PB0xC5Vs3iNLfFVaUn18zlycyKE4XLBZVsa90rBdlchrKYsrXL
i2XO972RH/2uxHe9PCEW9ygjS5WsYaxDhqNVe/GjOx1HdNQFy60TWXda176Rs2TrPAumfaFOKNjc
F2r7jiorugHpiXOeDMx7hWI7k8sUtocwHGkUdsvokBbxDbWJmznGZNH6KhgRDk/ApJguKFYtXBcx
9swORO3EZbgH8gdEY6jAq8nyYm2gz+V1xRmWarT33eigunRYf+ZlevkpGT0ko8pntJtf0KlNWBrP
Rks1ZN4VCoosORjt5SQxfaAgaT6gKQh8pDPLcltN3VW3CgYoaHhKxmp63IVyqPtVDw3etlqRrHPo
8bdQFEPS+5akArLdeY5IVyEx7c0kuICnB1T/GR3BQ6hYB7MuXHY9Z9bUSQ/YztERlKllFiNXo+fj
Mfc7+37yQMRUTrClFUu66ORHW1UuYbevrfxEnkGor6JzkNjHJaP2e6oJI0/uq3L8puQKfKOgQA7Q
gLPGpaBAU6+bOtj7cGuYUqF+aZI0c5TJnB1FyRVuORSdBe8dgqCZ/bOjkZkWbngzMvLMpa4oswL9
RQc8MyfNpPCHkRZvSqOjGFJSaelwoihoWUmVZJmjzppj7aEIf7VHcmS3izXm7ePBt5LbOFPq6YnW
r+Pm3AcOMnDBo6bEh0RBlYIpxQoOXuEmVxRWrogR3tpRqpBUu6+T8LMm33kMmi+Zbd11MeZOU/RN
aSHRm5REXkQiFU3Mp5r4GvV8kJQhS6U9I7MuiBaA5M5+unmT4q7o8tJls8ntp23UTF8Tf74boFvE
dXazI1S/Qazc63n8Sh2WrpZSXg21x6RlpcyGPR8MxXap+PhKRWidx+bDxhxjPTBO2cQ1V6IjjLQi
FedpI7ONtBLidtfads6mYjKtCm4+z3fgBJsi5TGPvqMAgsRITqxJj2nIvJFbGndxgWTdrWpj1PJ4
U1X7ErfZ55Ch2LIeBOZllRr1c5dSgsynzs2uAySsVeRQ1MijMYbsU6XXxtoKEzhS3vDQtgiSpQob
ObIeAjO45jzxqEDxu8us16GLP7c11zzIw25N0NGT9kVKmmW9Sek9xsXbOCUftbxMarfJAHFhW2s0
L49hwsyEIR5n71lPuTPWDn84sAPxQQy3EVqiFvR5rHUVvtKRWo9Ro5LvcjdnKaLb8pOjajBjmESu
VPujb7Sb4TeHIOYXq4z6VaKL0/J6qb9DU4O0jzT4JBcN17yM7AcDLSnaYjuEFj8VnncWA9eakn8J
EbOTzLsmza+jXOCIUQcyUCT8HGooj71FjkEC5wW3PECaCHzW0dIospdiMomStxZqEs/VO/dRenUz
7oAS83OjsA7F9K1sEPTvi5NSAPIZnM9F8BDlzRf5uNScT4NjbEd3xizMcs9Bjup4MFWrTGGj1Dzj
gbcOOktbFTrQDs8ZD7FPxap0aIfRwkGrAtX1UVVOsTU826X8o+W/U/YwG+PG1PmMhM+9VislGvA+
uJXY5QBX3qQHhGkXFXSFmvZ0WS4fTODaGTmLVGTR4wRKBTMqLWOZjZzGazioPKQ5vElHKFHptHTR
swfhlbnUKwZChHONnglkPkxjAVtM+bWMilNXVydrujcbZEm8YJsa1sqBwdz0tJ0QxJAVK8tSqfOT
G6U3pWQz0t07OKm1dpqST+I9WMUJ1r6ak16kidNqoIXDXP3cVzDRNcVzEJU1TqGevo8lwjtJThdO
75WbZU/PqXxVHRGrVdCjSgOZlm/XSOfFjZxDGBPuilbffh/NiDrerxE5Tt0nBAvIFhSqb8Og+R6K
HA4Z34xmE4gU9VvBOGFoVH0bbQxP1Bh9b+OZdf7QDtbaLqVrwCP1JUjL4ihsCBzlY6zxYKQNGGnJ
dQC1tuoxG/d0bm8XeWdZkxNnhKwYZmrDxppLdzXQrkmu+oc1QNiSSLE8ZB3lg5WPBP0/5wz63xV7
Hurx2O/qSDr8bjGWG2XtzyqwvN4DhBCqySapgIwnEGeLcY2Q9G45uidaAuqQXAG64q6BYaE1zO5m
2ZRd4ewrv/tUAzxFt6KNgD6ssSygT2cIrZll2s6gmYJqP4W0Gv/lAhbCyW8FiXhdQyfC6wQbxd8Y
TDOePLlXU66q+ny04wbwU5PvFF29mC15bkotpqQNAML6XI0vs0aNYc3UgsHgAv5qQDHCI+9Wko0W
trqtlAr+PudI5p189T3u0CpD4I78dWwTxB7HsySUqR0jnwuTuqFaZhtDz2PDbZa8cdYQJmGRnozR
3fvd06xOj7FHCaoNDKNMm4RwKWRy8kXpzyC88WJVVEhI0yDaUXAnqbk1stSlEpZ6OtK5LL/hj5h5
j2mw60fduCSt9slH+s0bwF/PJRl7RCZuxSSvLizkojdbeg/Vm+qGb8FA7qo3qHuMzjWEiLJOKAAq
98kBU00Lii4g+fkcd3d9qt6CUnvLGYpiTIYJZndL9+nY2fvZpl88KfWXCejmyrJ11C4dD/c2+foD
GkNc3sZUXeSlSvpKinmR9sDk92+K8Um6LkvPRrPQUNS67+xMrsrmY5eSw3VHvModQGmSfRct/z8W
7lPhN2R5QHdcp7jHUJ0WKs5/26KKL7n1iDpNCjRUbpLTihWEfeoRnrZQlteN7PtSsbTWvgeZ4jNE
EZ0Ud2v2pKXofSLM6NHxDayDlJktPZ1Jy3ZSQ8pqAFx9Af1xibpHoPGXoPC/VoiVkeOAEpLSANcl
PVRoKduttx604TEdR9ArGlJJtvLdTs6YGb5bevEetcm+cfJnqRAUI7grIGk1VbGTfw+j++TmtHEH
ejppTqErFUOfPJXW5yKzPqcWa4/MsFjPuXXyjPoNZNCm6rnhTZwek6J+WfoWilQrPro+pNk8m6pU
L0FQHFFPQW5ZuiD4SBB1qJ2X0nTsz/3I0GCyudd5Z+K3kv6gN4omRF6cTIq2YqkQpYyNLG079eZ+
zIqHgWWX2gTfnkNn2RexKeId/2Yf+pvHhAwILJiJDtxIbH4cWL6/1jKqgf4aPEHw3MTTJclMATG7
pvazd0w/6Hs9Ajcip13mMr05PLq9/RQgBuJ2+s8ceRgyJGP7h1IQbnqUHpdYWnyOGC2t5s65T3RU
FCW3NXt7je70DeuEozGMyPCr8K84NSRAI8l/LECOijYZOqPmVQ7Qf45jhvsbzn+5YJgOmHl5Ynqi
/kbBKIweN4/Q5pMl/Uvi733o7EzJli0OU0eO+6X5X4f+uedrA805lEZ+jbvoJtm1HK1SVM2BNqy8
7aCDYyPpl8S+4mCWGzVpPjgB6w7NohNVwakKgktFu1zmIR4SF62y0UFkBBoyJs46n+4lE12GQJJo
Wlur6h69gHwzzfyzEZPy9dAPh5mP8VT3k1Wq3wS4JdWkYckdD1HzAxOE3+wptBhCB0D7AQCiKVpu
J9c/o5ZrBBgaeBadVrTRV3pvPsat9WxP8bChlAKeTdFYlPwl/ghMhSoUYswyVUMG+6GP9evyQ8Vl
klHmVHKcrZOaHuVuyGVxaITrsUYS0qY1U1nICsHgRjy1sJ/CoEB0lRTHjGwkrRNsmQM0fP2GOGYZ
ryNim5usLpsNrhhhToKoR/F9lE17Oc6XhDzo+LgmJQI7MT3h4s5V6dn7M3Vs7tngUOr7pVbLqNrX
ZthsBzg2kLijW0OzDqB7s4VP59KL7MluZwfDa9SAJadmiASTy2AaVgQsAacs35xxfIyRy10hgGmv
lQwnSWg4URvcBcgZo4yMGiSOYA+yWSQ3lrLBC3eguR91Mowg7B+L7ENOcqm/LX085ZRJo0disRQy
WcCxIt9tRmZ+I2OimMHDSlvNyYsNpp6jvIv2UY24I3lkKilgkDCO0+RRF06+jmzw6VluPlSzdYvt
F7+NcLyUcQ88Z3gboKwY4yyjNAgv2UqN26+ZmR3pQFCuUShPUElpPB1oFw4AUeUDJO2XHFCdUQDK
cKLyw2/4SoE37wOUOJUNqKTzUqUvBaj3ijL3AzomB1kAbqo8TFFx8Ru+ZqHHNxb9U4xXDHuh8e2D
rN6w52N8fbhk/eE/76NlJla39Vcf/4HAk4qZZ2KAYJBtA6/5B/wOvRvvtbI/W+MRr++zwb78WSHz
UodSjlXyha7HLOOkZYjVV+UpD9KTvJdUpyHxZsqtdV7ZzzhNa6vOHnpADqUPFHbANg70Ez4MTUB8
klyxpZPTpeFzkeeP6QwXhEo7VaTPwv2TtBMF8gQYLNmo65Bsum5h7lLPeAL9SiAwxkc9d77FrUPt
FADaG0j5BTplFUA4A/bhJLd8qZIUtd/NhvtdylH5aCXmDkZyq7qkglsjKE8ZE6vYOBSjwblKmJRI
Udq8sAn7k01fJJBNM9XNF8GlLMlxRoBaqqalglB29KM2wBADAgmxdlkaSzi2x3reEfC5fRN8jErs
sKVvI82FmBzerNonP9I2SON89M6HR68eJb+DFNU5z9mXdscLrV9+I82PMr9LKErlHqFkeqCbcZXM
ui0o3QpiaFSFz9hZPaZUH6h93hICVj7lH3mZvRU6viKN+lpHlghw+9FhmY1LTWWyIDgSZRqxFE5a
pn81O9IpKctKrX6YU8Suas5TIrjiFu8OEPzlVna+G0LE6DGDkGusKWAC2afG8EYi8MP0a7YH16oi
genlryAb2eDSUMm1FIkrRF5rN3jMW0wRJqfcectugPS7rug6SMtieZQWcrTIHKoP/eSfJNAVjBoQ
VETxKL798/m1tJR/ScMhBGMSLXM+l7P795ZzV8v/GqSzak4ZL6HXdqbXRuQv6S/Mg0H0NbWLGh4i
e+el9UuAipsxdTsXFbuly7K0DCTsyWOqs/jZD+bV6GzzqoaYkNy8LP2XQ9f6uzPXpbxE+wD3aUAp
vyYZGcMMNYBasA7hKNCLPmkz8TXSuAJLUxgUVt+cTgFANq+j+mZ72XE8C4qjdkyUkQhNWLAsOIBa
mYNV2rXbrgKPBXRQzqClRyPn6xLM5X8CF+VSZXoqVR6RqXYPqLveAbI+2FV2lKi0nF+tFx/BT7ub
SMeZMk2iTZtrz7Ld0OPFhb56TnWmuYFrnSUELMW5I98mq5y9khl3S/W1bLPYcO6BjLx4nvIj8/jQ
f37qpgwSfnnq2NIC2jFh8NgaZeRv06DITIe5a9jqrW5eLDDZwuTpCgoVGQn5fvrFy75CwaUgisnJ
aIgDWSUX1fNDAe9imf0IRqMM2p0qVdakv0228tYH8wVRe523gdAVdxmtfBkfyNhUJg02c7GlZpLx
gsyJSEDnNPkuc4OoY27bjPiLxmhFVhqctDbB0KjW9VWRJFCFwgnFXzJlV/QY/vmOGJKX/nJHTMtG
1ALcoYc0OCZUvy6peejqyFF6xFT9Kb0zrH00K4RYvTh2BaGREcaaY+nsJ8jmciveSmd8+dnPldaY
NuUHOoRHOSKovbq164c0GpwtmokHVc5BAeCWLkqNMxCSCiX9Kn0SsqHgBIbAslah+Va3/dMcIZbf
SQYYpiQpw0rzq3Q9y5Ac9zumHJr2L4vhd0q1SdLuqFwx38fTGfb/NnWK1NoCCQ99yB3iD02pzsxA
aewgKdtB0MpJinqH0YvlnZpu3Kd9+JoEnChW6Efr2Q53QZb8y9NAiuN/Pg4Hy2Tyapy/HVqHvz6O
uOPQdDu0bSM8zRGSOy5njHTUXSw38GLaLImcAJAyjtIlzVv61KMdPHvBa1+2Xwr0FR1psxaTfTYm
URKENDqYR+mISLNz1u3nwj3OLsEjNzh+KyXd61Hp43Qr2XIa3bQ+3AR4GMZzeKeOC+QFKUcV7Qn6
py7gPvtjScKWLGYBNon6J53YjQ+AV3KnlprDk4ajBB/5D7ezmPn6MPjihoC1pG82WKa04ISOTGDN
LQeG5jaPnuI8QUNAJTSh75nhmNPtkGumjpW6KI2HdyYXtCyI0XJJkm8tESqKuruWOaFJ73JpuS5p
TJdLqAHFvF0+cpmnSBYGxy3Ar2MjKSSiGNcZ67uQTbDqpSut2NUK3vn7Ah1KlfY0F95XGTYEM9WC
jFlqK34hRXrOZVakecPXWFSCycCY1mkPgcIxN9gwfcIvHQLQ0IDXuTfCDGk4Xt2tgcCBlGW2PKil
eZmTWgqUBb+lUxiqd0FerW1po0EJpvU3GlfbPjACPWit7UBVjGCRUWTpQP46Hzm6UiYajBOlxevg
upOdiiG9YetzsxDHRn/j2hrzM0q+6xbk17JoQhk8pEb4aQqbB2nnI8/9ljfJY6Bmt1wfXiF4b2Qb
69JnNdV0n6fVU0mPWsY9S4YzGckPM8ILTnBGQwr01vfyld1m3ChzPYRUKwP7XVHjd8wt8H5Zcls5
TyrffwxL1KEz9BXLme7WUsBms37tVBr5s9RGmqDFqikFkHjXh3/C4BzqgVAmBtXcHkCj/cs42lR/
kxeQyMAkWtOw8zRNXftdWYtOaQrxpMDVjDgYx9bPop6PlyxdihMpA2T2YiUUNcO9xZAEySv+bpzT
MD9OaXIKWSdjnoMRyo8yyerad4iBLxaN51G69xIyK43xX1quahkcydBC2smyV2QwJUVyCbdpXsk4
VGZMJsQ0ZpA1RGIdUrMKxQTJBXkj5Obj8oesnIE5VQcnjMatbYQ3GZzKN3Ab/QyiU8Lpsm9zNip7
W97u9rPutsOPrg6wHLB1HrXgFsOY6ZDfw1cI6Vo3eZZtAfa+J6JDnTAe8pscBZURcqPQSYGoYau0
YBZ7GjnLX4LpWdGCr1NUX016AEifSmcgv8oqzkxxzaWI1abmfimdpVbxI6hNHcwDeUm51MAkJAnI
BkxOXgeLwLE8eV2yNhvyMiPqVZVSk376QQeY9F3mBFLvyxZ3jfLUEDunFIjVhL2SYAWHIr5KcArC
YmeBu1yClDy1ThSaIwfFJsTju7NmR4d0Tl96B28IqZYUFuCyIhzKQxb1m4byNHXDWR3wL5TZ2lJa
LiFxikpwVomB3FB6dUrEKfT4LWkkYskLFbe773P0o2haudw/1nPylHjlXVO7OFPQvCZRWoJxxkQT
f8FjJikUnTMql+QuSGnLvzGuY9LCZEJqZD2L310FAx72hsdQaxklajJKdML0jY2Xk1GuHSm95OJ1
1wMJTzuUS/GdnjNaQL5YiD6bBlFMynbHDa6gnvkR9M3mWfEIjT+H0SgtyMbIAwcwSLeWexcrMpAg
rHGf5NhZYMfapD1HBSPPPzGRXPgyXpBCMo6VH1pv0eKt8FyXeSDrQpYydL7X2kMPJj3Kl5tbxmc5
QTUc4weawp9cxjOyRQwgiTZk3jLXvpUD1ybggZYhXTlhTBm8LYDhpMkA99NdhQLHJaVyXYhxrIfi
4WeJq9M6qIJUeZUvPbTOpa57WjvWV9NVrxPHLLghDkgrYtxWmK/SZVCHFQIy3/6TBDlut3F95dvP
HgjC6yvvUb5+6smSl/sKe1wDZbFbqi4QYVjAsQEm6wzUeoFZJ3P82JrK/ufEkHmKzFsSN30x634b
QfVhEH+uFXIr1VpbwFtxT3ioxodcmi3LitIYps9UHjKYlQlWK6feMrlsm3iFl+FdiYb4MgaWIlnQ
EX5nIJucV1sBJy81nW20Ly7tJ+deimg5EGRMJK9XS3ICMvqZ83aIz7WPFJgAQmO6YvpoQouWI11K
XlnMMl5EYeqQ5/52aaYNdLiYsJZ2eZWuxHJYBG18laM2l978FO3n+ClpRsjEIaZ7GgWt7JwGv8+s
wwxivpAtbWPkjbWaUSl+PiFvKnWbvHFc86FtsYqI1XJ2yeTaHvMWVPy40iRWyI3zZQkvlebSgugM
/d7Q+a0FxT3q5Re7enPN73SR3vMCBazee/huWZW1XkqWfDYOveNtdLFj0gRJP8T9xzjyxhB1spi9
Peb2ueQNi4kNiHD82rZplLE20rV8yyjXNv2gliu6GOvWw4WxHQix0ouInZC9475kCyJcRrRlH34f
IRWVvKWc7A3JkdzLhN2HlvdZU/60vf1fsUT+L6qEgrf6S9EkJJQ/ySVP7xnkktcBesj7X+khyy/8
5IcY6h+uR/sboU+V0lITjNNPmVDd/YNCETNfkQy0DDSB/r9coqL9gbYaeFWoI/zYNeRnf9JDFP0P
l5QDSBTCSh4ChyQf/48fc/pZuEGtgWkT/Cj+/Pd/5R25XJS3DUqMqv3ryNRF8s5TDZ1iwgOVIF/l
15LCagP4KCbGSklN0qXTsK388MnxPlrqn/UQYfXToKIO8nDeI1k+bMAgPHqe/4ZNxDG22oJDaTJB
3nyG9Vyva9XMtjXlz9iTLXihme9aF4uKDvxOgLPlAZQfEY+RBkcM6s5R/BWompDYD+6IUV/itcTf
qgCp4bcNFjwYN4TJAzXoN6tCaMG3u+/QESv6MAGNGd/Tj7nR7BxleIDlhluexigTy8j0q+mvQ91H
jKM/WjoaXqHhMyKEExjA09DMMdjm2IdswtEBHVbddeZQ7gZsVEcHgd2xh+yXNMXF8tq3tmzf0DJ9
KKvhXNDVPKBQ/kPVL4pSGivMMgBhNd8GDVgh7uQlwE9jRa+5oZeFU6BaVxA+Av+hUCGlm/VrGIaH
0Oj7LVL6H43Tv5l4GtBi8jAFQKMeY5oXt8f40Uqpp6YieDIip92M0dBt4qBiBIoi+kuJRdomBLO3
UXHuCbL2JQGzWU7GD7cnQNomMN5axUpwpqkeaDq9xaiK110TvfXRWD3kGFn4KFHibIk3oG4w8qDA
9osYu20yW+hrdrehYaV55d6MEIfIx2JiUMJp4n0tYwzL0RDSVr7aPNDMuprUVLs4R6vHm2lJiHqA
Po9o7YRwf5KxaveA+cC5Td3JArQ41Fa2bYziriqmB1yEGEe7uIeCtb8kQ7Jyy8q+K8b4Lm9RPvJC
oIxDDfEtmJD9sOr6TsmNcBt8DHWKFIAu41eW4TTjYtFm9CEAhTymaAbZiursRxu7ahUo21C7yVvX
oRg3HUydxnUajZ9ScmQmZPtJi99St9pZdrIqZ2n+KDFevGV58pF68GsrkRLL3dkdPL4uUDDANoq9
ZWhwDK1hM82otMM+3NaOLJFwb2vorzVFCoeHwQjLy1X1RygeL3WnwFGi6XOkZaOtIIOqlL6cAJqV
PNCCQass93ZNZAz3kUffv4fRiczZFx+7uEcN5qSd/HCMDL/Y7ouf9fpeLfGx6io8FuMUp0aXw9ox
EGePw2iXLh1TJrG5aQBcpDywtJvWgUWa+/S7WUVfQnf+YuYMyWwUDvpG+URvDDo53WtHdZ/LYt04
BpItRsqk2FQ2vnpx5wxTgyQ46xOM6rlHDWrwD02eAnAC1Y5NR7kf8TA20xoUuTq8JHFIP7/P9uTD
UCzN6akCFoiHUQNhPEy26H16Nnpo/VOn9uBc5nWZmAn8E9SNZuzU75vawMCsBpGlNBOEohKc5wSN
WjcChDWY8ZrjfI8vwLX2MxTfuwQQj6c8KJlyN6f9+Kx5GToAqvuj0pv7OQMYjAjPWXcQq7T7MsMF
IHur+h+Q2W+druhbh49Y1SIbHDaf+p7ks7WDj6zO3zC4oHtZtzdjhi1e09nSiV2xlXxBvB6ANMiE
u7oBz5cG1RvpK+IlBe4c8TUPygN5w3rKdWoBrHfrunnz26+lEUNiH7LHTKcxazA9Y8poP+b0+Kz0
kxUU2RZrG+a5TYTBl4f5W5EVTDdwxMbpKoZYX6ClYp4MpfgS1ylaCWZ2cXprrxn+HmX+bl2bI8Q4
B0TeoBwLSKpDoDgMDXGSdtURy0QcZfPaeWjpvOyZ7XyOTFfk7SftToA9gR6eBtyUcxUyKg3Iz1Gi
IhiR2MXBAyqx1mgUqVDCIm0EXvsZtlP7XJrvQ9R0R6rQbm25+CHEdTLuczB/69qJsvsscfRPYcyK
CdJPMGOvSkAL0MRJJyE4rjCuAGTcVo9uot/VdbHJ8u7VsDWQgmBGLUzXFHQxMF+OaftVmIUYw9H7
lsYEwzCEED0CVs7DJ6hxLF+cqe6u2thqyDQZUBgUGF/KHjykATLe36Iy8xEb1remau6neij2eFvu
GwX9amUON00Ske/qGDPPhoYSF4R7C5XSbVV6a3QkGirJ6q7UcSqMVFMC4VuLydPOD4aXNi4R9Qun
b+YEix8M6y7q57dpcOZ1hlTRVne6uxgTNTqPJzWsXpsOASVBN9rN90l1xpMTUGjWPny5sBmCbYVm
xYOF8wJYYv3z5NfmDoue7C5tqK5Njbdti4rSZjZI5z2rRw+m2Jr/zd6ZNceprdn2F1EBLGDBa5KQ
nZQppXq/EJIs08Oib359jfQ5FVV14sa5cd/vfnDY3raslEj41vzmHFNxO1TCxnqyxnudpAetXPah
TCJKEzy3P0GrfKPrat4nQ3mLyaGvmulZRniehA1Cw3Iswuou7TtO0aX7TLTdgYWVCjN3OtY1YSCQ
F+e0lh8DeZ4d7UTO9ua7xNP5MbvcYld73Glge+m1HQ8LaBDe6O1J4rVmaTe/lWbDqdECz1Bw0tIc
CRzIOzGQ56Eo27ehxh0/48w/rTbGIEMeQWhBMJhKv9OqH0KnHBkNAo2FLR+nPH2ysDOH1vyoBlwD
QA6KnUouLBWRBbzqXXazxn0TMuVa9GqzQgfYyqEl9F8cwEqlbFLr57VYr+t4NhR2KPYNOps++6S1
/F87LGQLXGzBtllXmRHqxkANWKKOrcFmGiFyTS8k8Z+yzvNVo86pXim2GHipiid0QWjKGfZAW3+n
cuMnVcXOtYoLrUAPEfZLrk+dXD/hycmsJdLHl8xHDk8VyRPSd6ZOg8rUd7+Z1tBD2xYIUVRR2zW1
j1FczmRHnLd4oHtsbueH0p6+00L7iOKi21K/NmzhPfPMGD1qXXkaeZWHj2zkCYbQF2BaBQSTchO1
uehNXabngREKvWK9a4bS2uid+5MyZdVR/Z7bLze4RtkQGDRgxB0IPLRB0RL8SrjKdSyfAU1QWR6R
f3fFe+lFD1GHWk6Hx33dRdk2ls0XWiglGTKs1/HagCHz2bj5CCjXfHV7BGey/Uwam6nVaDdbrkot
AITJ3ODQH74bmk032iqnTWfQY9xS0TbX9dc0HqRQvyemOs5ztL64TF5FAdjRdrUX0dTfTLhRO5yg
VBCU1M0/bYkKG1vk6frPiSABW3U6LO0CHqCZZ892lD8uds1SXrBkLT/5LFDe2+olq46RYT8XDbfK
LHfExtTcwzLE0UbXxZ6p/stbnEvZidOt7EVa1b5V1VOqOafSTO3Xpq3eRoNSs9Jyvs0S8loHJSiU
C6VX45T9aO56xwjVHpx0Qr0FqL3JU9hdSKUJtxx7W0Oe6CG2PRRScH5N+6u1Ps/tgPHdgtqlpx8c
Sd1jpelHklQYRhudfowhvU4uIIq8oiLIXI5jYoIbX0BTkXMyT7Poj0ZFWlWsPxPb9Wl50rRgkF1x
Xmh8xlqgZQEuEoprmul9HOKXmmkWDe5qdhTGabjPu1spqjHKEqWi94IbJRcJ/+hhVqCeg+jtKGg8
H8f8M2kl3Lg1Z7JHHgwnCRGmt7xtP6ljnyZVCCbpj5Z4xamoMchC77H8qHH9cmzCdEmkn0agebt4
u/b0Q0IztoPbrR6U3zTsPDUwFw3gQF3tYrd8jRKTf5cVmjRKe+dZGTOFk+xXlc6+1WHbieY0vTg4
w/yqFu12sMDCoRSO1P9hZMCD229dzeMNAM6Pe6mNxjr1NikhShC76E/WqUMtHO0QSf01zZfoca7U
gbtOZCX9W0UNJd7nDHBI1oSWCUrLQJLCk4X2NRj0bc7SBA0XaadoKgEGD1zsDRHTu3GuP9rJPtY0
VvqqGn5n64c2Y2UqfrWlcY2SipirQnxdB1L8eL+NkeiSW9PCTD94qA+WJJdHJRw3N1xUyT0Vqw4L
nC7dLa3jhWOq45NftOV+zpPprMCF+BYNcSxlium+ZA0f2kNr0EtXUXIMmKwTLYmBUbDAAMG8rU2q
yLxRmadEgyaY6nUArvB+0cUf4OfZ1a20Yp8u0BzbCLi9V5mHiCv5Qc+b77WeQataXNFJDl9QH7Pb
aqnrwchpO60R1sHUbcUppRuPfZEavtbZ5ZtjuwKaI/CY0cGUPg/eWz0cOdHQLUo/6LZMRArYzisP
moETX6fvNxBIhkKbP6LUnglTYQkr1krdpQwHhrfh3Mydjp3HLX955xmq3JUP4+SlQWfJ77FgHJ4U
W6l4YPOq5/zMS/iSkBrkxmBDCMJW5UDvSWvzyWmNL7NQLabVEsTlMr953Mik/ihjilPxdVPx7Zqv
TTQGQ+Q5R84IRlXNz/JWqyqynRz5fkTu2vv0V4Qtei7URLcKnHLa8LC649S6kFsleTjr3xn+MoEE
1GU8y6yF+FZSbZfMAPLI4BUoJDfMrtzwNQ+aPg/uyMGzSb/hTpMJmaG83bvT3F5p2cJ7VUpf9L94
0pin4TZIRLGY7wTNxxnkHVVVkx/180nwoVqlP4xuVgUZNUx70LCP4hZddvXUoTCkfuOTNTc030Gz
yrGTuxrfsOIxgtY2Tu5+meHecjmSVWUNbmZtMNt0LzvzAkmLc0zlBbed7OXJstgLoeq+Jj3Zk7zF
zwgIYESa862+OLcRq3lbCeCYPSeoapl9Lp5gtUFWpnJmflTnyKY4PZsTCK311VAcQ9qoP3aExKkW
ZebxaB4ouQiCKOesa/vzCCVQp+eUnd+lzZodhXTGZlnzl2mkzrsmeLJxyz9RPgHicq6taGBzDWYo
CJjlo3S5dNHrDNYTVSlL9jLjiRKjiLcZ1otk3mQ62Yd0ZcPKEw+Wjyk3hhO1W6uIT3YHLbIoZcBR
lmONwVFb0ORekWt/GHV5WmdbnCJj/ZzM8Wd2/lZv4vidiVN7Qyd3ZmvBdXCqhxsUQcNijgV2fLbN
s+QOsy3d5hO22pOgGGDSkmU3VTxUerO5dHlC/ktJePb5yVzZtVpRPwaGW1o+ZMNrMcLWM5r4F06p
E0/WC56u8qBEPdyXON38dYYdLD6dNL64RsSD1xD9TjPy81gXv3LGMgl5ZNtzezBsHtVyUX6B1WCn
T/M7daFbw7O+/8pv/1+n/L/AbFAB/p1O+fDTDv9Tpfz7x/+LYuP+hyMlsG7WUQJ/wS1X8Q+ZUnPh
0Rg4P3Q8EFIQv+V//bPWhcYi3YB6ovOfgSQpDF0glf6XUmm4/0GOQZp0JEkPGdP5f1Iqrf+9dHWE
5VoetiZwO8BWbPNfyeUuWp42DtSlNBOtm4kNmmmK1ZtG4nfXVM1bt+IKbLW02HEmlBsBaR5HPiwq
xZ2ocTE3ZdYc5gPlq+6EUeGbQ+caVO1w1TVxlGv/MMhvsy2/Znod83h4qszhz4iIwuQVRCrdxbX5
vgqJC2Asegz/VHQK5E9sOUQfe3DAlfc6NtKBROycevO1XGA6jcxkfa6FhvdOUTaIZg+Xw/Z/fB//
DyLuv7SJOPSHCGqbYA1RIKUbUvyLhFt5RjxrWjoH3gxGmmparZSn1B5Po+C45saWnyXKOtksblei
/S0wxjrtf2JEPpDF6xJ4gBl6HP9jPsDomOw7aqW/Wxbjx6k5xp0SYW+yxaoVjuvsBn42W9DK9F7+
+xdi/O/E7+2FcJ2Q9OUGwIuxnH8xsCGKpzVZCz0gTVYwJDkPlTLxiKXLI5Xv2CpLkx7OPIuPHdYh
xsw8G+NAB27y7z8ROE3/+qngn4PpwzvBhNRPkcC/OG047dRrkZbwhD0Ei6uj29MbHr/AyZNn4rJk
r+AaQeqBqawikLlrNpJMiEQOMdk7M6asIZy+sOQ5ejdPFQcFXeCrSBPcoXHrvcmCHIdrPA9WIa5j
OE0wlFswekFvBZ022/eyar+8OYH+ziy0xcnTviIx9Y3X3lWLfsnWxgs5NFG/k9/KgDtvazVqOER8
l23KejdWWqqDXYMoA01AJ/qNkZl/wpQJZlG+jqt+5Nwdvd9XZp9+ShOnY2RrDEKxep6HNdvSpIsF
sDZecDd+N6oleO922aHuGH6MHD5iEg2AHhLvLpa8KdoRkbo/0BAKyJqrlE251R4Gt0VGd9iWla75
EhscLwe4TL4Hr/cMTwDIY4aUsqzrTq4oeUAyP+fGKu47+6k39Om5uiSsx04lNeezkumd4y7wTOlo
8Zv1o7X7ai9sJ4jLrD4NHpRKlczvTTr4u5iGpMcOOMPg0HRKUJOeCQZyd5FeQE9o42vGOG4nPX+2
6QxkQSvWXeV19Q3/++6Zjc/GpjqV1vDZluz9a32SYGXs307fXGMxubQ5852gpqa703p4b+Nkl8Q9
53vlOY2fcHqF3pv7pJlbcFT5obYahr6iJDpdiIVotntyl/hA6fENUyNd9JYpupNWPiIHww/VzfQk
Gk63WhOtu1zBnahUfurBP+pZ/KwXgMdrPdvR57Cdu1G9ainC1HqDA8U2UlLc9r81vLyBHJ64wVX+
KAk4ZC1xov6WQ0Gp1bJYnWKum4m8wkDc1S+UdUmsmpJLmxum1Bsy13aVPKzxOB5066yGbt3yPNjJ
ZvQuGm7eZQIUX0ZIul33lrrdVXPdbNNHsdoh3hibLME9ykLrfhH0rU7flNN/JRUalYmR+uasY34d
nWtXygygcNmHwuv/kJPa6AQq7gqNmYcVitmyGCqrkHA5YkRp/OHd8yvJeMHjXUSCJNRQRNJuW3T0
ZDfmPO3kkoVYYdCnstjDxLv04e0Nw2IaxrrDyF5FF1GWxUMM69PX64YKo7orSGqYW20oR0zMVQNe
MX3v5RTvPXfdrfmMgWGNFNheBAs8w/fpCEJYpeLTdWJssL/r3tM5vqEHClsj8YLwthK0bzzrgrvp
XXn9KeEMv+lUngR6R5q0qtBKqk68u0bx3NlICZOZsQFW3penUdAKqvgGAOG6NqbAdgzILnjaCPtk
z6LK3kXWlaFeJI+tw+96Fi+o1K1toafujxd5z2tdQtGfVyKrDfmSkQnMbpdnGrhxnzYC4P9gP7LP
XHwWILsuI+oI//Ri9MvdsuQlQueykaMjwtyTf7LpPQcpcEfOn27j3ubuVg1hvKTw4jr5ImZYqL3k
bdDwUemFLjGoQnUIY3Klkd35WaqZ4Uxi5iVmv+GrpSsPpflMw8WjtYrbdsRk9WNip4Upk83L++zQ
NRRZC8QRqrJMwP6oMtS0dOVn15Fpzb0uGNbhzRQuJLM2fhkSAAJ9Hr01wr3IIgtVa3wSKUyJfnaJ
H7U/hWl7t7vPl66zTFphnGr58BSNpnF0lwbxrKCc3BiELzWGW8YhtUtEvD5mXN9ciuW7m03lEXde
j+PIuEvVRDaJfVWoSo7eFl3fxTjs0ZsVkvn0JjPZbUk9RLvM+j2Yk/7qRHX9UM1gShOliER27S7T
QdxzPsKZlY066B5gUSYVIYXmAglhi8aZF4J2fxohDh0L3TH3Ku9PayZvV3+GJVbVxqfr0UmtxYFW
3AqFZ8cMdMVjPeueSpxG7xoyUOU+LuXofVsyyX32UIBxV82Cug69OnajQK2kg5VDD0p9iROXdsgG
ccL0LtX8TRrqy83jrap175Eq4gA95BwvAmX20WvsS0LBRDhp3rqLivZ1vQV/om75VY99hJWZNwJp
b0TbMdqY3ZQcB/IuhlPL8+iYR6d2Xgs7L0I1Q/vAFxPvTCWeBLsLTkkZm55ufkOBB/KtV87OO7tF
GUNVA6HT6IqbFQh8ri3ARahVFAS4310y3V5XQplCZ36AsT+PbjWdxGIVD7nR64ecnaICldOU2S7x
cjPaTAyffMwFmvC4bDtHTReXAPEVsWG9s2J1NSwtv4rbD0NxTkQPatyhaZBAxD9/e+pxQQpbFYe/
f1EftXYraz5BjRthK13iMrc/i+wcY7ibX5dO3zaWfO1nJDa63NOX1qHMJNendwbt9qBXcO9Jd9eB
nCNB6QBVI1zgTbgiSlKC4h7bKJ23npd0G33eAg5PHu0pfQFUbfpT102HZpav4AcvTbzgE01gnats
fYe3+BK1kRPOiZMHi4bZr+/fIpP7QT5nH80QsXun2sGc2l+mzJ9rWRtbkVOjCA/iyoF/C3wBCzzq
nznUy763fkNBenMbGUGQqZgvYiTwPgHYSht11R7XaZ1h1+mgTiEBjFNus++t6XavcKSmNkqC2+BI
yvWgXKU8FnX/tIrxkgyetsEV/DOmtrc1ugriyM8gc/b7LJSQFvUvnqVkKtw/o2zrUIyvXE1ZUGNR
3chGNrus0GOfe+gfnZGArnAFBgV3jtChKtO/59NYv4/h9aMzFwB121/jUKecA+YvbyTjksj2Tzxz
Lo/K7vcwNDujI8i0LLeNOPuvFqVatNPwaBJJyPO43S70od9Zmn5pKzzVaC9qV628SBMS0UNeqLvc
zIfr6BYv0NzXjWq7P3Znx6H8aqkA8Ekcl76qtaeymQ1e1/c4Sh6AhWbdN3n+lXLqB9NX/KwONFxt
zglWkbDwWTWX+H9y1rIkpnyptw+C8JovurLZ4p13au3KloJYETChbC5qnl3Fbzrtq7M5qTeZ99n9
bOWHYnLS0Cnq35leKFwHPKjGmL/Cyo7RwEXpj3WkbuDQ7PtWwn3y4rTK2xWz8UQE2wzcqX/szbk/
DS0cSC7QNdAwEWp55h7pXVhqyMSrupRJSWhSFy55k5JeghwHmhnhbqAjhmNISsoy9eT9JJZu1zrF
V5cNYVrYDyOqhp/+7YxSK0CriXaINZYMTLfiMyriP+Hpg+6gmkV0eBPAcB+n9SYMG9XV7AG0RQWe
jlbbGnjXznU8URfRiXvXwaahqeptNckY1IO812YrVBYel45GIUacnW1VETRPlrc4G+WmjmvkaJ3c
ojCnaZM5pWLv3W5TW6rHrIJPpUqr2ceFHfmO14D1tNK7rEFRspw6KKbFOUg7uePrXFxbuAi5aaDR
zuVxIDlzyech2UiQOmHn1nboxNF7EQ/mESK7eVxn6B99DFFnSe7Wid2BC0Kc1rfIb6L8uqTOLllS
SD8lodgmA82HJD8xFgYrLJCjlxnfSC7kYGlyZ+y8uLJPr9BL2jPWnzM5Ppqoeg01Ox9DnR0b7Pr+
jDpM0d0cccAZ3S8j7U986q+KkrXAXA1s2EV1xZvMcn+q9lk/vWC1BfcGy8snsJKGFUobi7cDfkbz
Ya2iV+SGjFQfaHY9106KqBX9whquCuoNWRTNnm83lbHTmdkZU3t938Rg4l2LBWzhUeBjuSfw9+tm
7OW6Q+T0hxdaOuHJKbN7lAz2s8BwmqTDncfTjbtw9ctdyLIOtQOep9oJidE16dSOXhAmHAWPrkOE
pzQmfVeJJ6+Rs+yXqnickBvjG4klh8/D35i+M0YCBnQOe+LQck7dEqBBr60Kn6zcMV7BKlSmeNC6
/lcRB4rstTDlEhLivO12zq4EHcI+xBeFRZcMH0eaOHkE0qZE78vkRe/mgzMm2E9m8dON2q8uK1Hm
inM3oiEuJcOaWbtNkE0RycBHLsoJVVKoo8YbLGxmnXm2ZC/SpYeMj7Wp0/h1vskSzDH3nW5/kmO6
5IoHyjhgp8jrH6N7KiLYNkAlTTNF+8uCFSoRjtmJWkPj0+PEzY0a6pixLhsc7WC9tWU3CPWaQmqy
lXmw+NRSHauMWBV706x/xaiEJMjbqyJHbJtvSEyBbd++ZyZ3fCvVfDPGX7YYJ0OA7tYwXQ1UKa4r
GwHpLueiHD9Sk3qolRt92DQ0oWvyMZnsJ69zPqsuvhiNfBJ5fk9+9tm2q0tke2cJ7iRLcHMV5tXW
usE3jY8ix5Q1ec4ZA9Db4pqHbhZPvR0Nm0FX/pCx40+z5bBWMYdTkgVSq57RtLKt5pUE0KznG/CU
3QqvLnXMew7t4mZCTbPhUlvFc9TFjyYNbpFLm5qXctKHh7AUZPcjtZ/r9DOyG3Z/tDToXXMhhc0G
yemxcna02jCVitsbrM8PfdGcEtfZdXbxTbifB94Y6NqPntvgwrLscY5Sy89F2tG5K0hlE6+a1bVc
HyyDJiwyQXM3EMv0skNGNKxM+zs9WQ6ZA8wDA1u1bRglWTft113G/Vhksg96OXwOAA9w44eqqt2d
lvMacFfxVLWHva5m6c+Gt43kXdPU5jartHugHy50tLLJqfqifW2D07oKmoLaIaazrR1bsD0N8gmO
in3VMSgSczF6AY2HFYGPEw+dev3I8/qSpYqinol9DtuwtcE5V2SPNhed7uE3jL7z3sKh4kmmVuxl
FH1RXVRIsvM5izpzTgPXIMSqUgpwMuFwjgHKs1BPnNTVQfS8EQtNa2FHhF2ffpdDBJ1ivQVK1fn2
ndVdKwrV4IRF3nCs13ZONe3IuzE4WgoKTrbTyxEetm0BVDSOiTCrreVRp2InyzaHZRmYdueg7EeE
7eNdO8zf09q8k7U5yL7BNoFywYLDashAH6qm+pxqoBgT8bBAWL5JmS6DrfebSA6Ee4px3YF41KSo
WRvcZZegh/L1cBFWWLTntfOe0HaFawqUZ9/soTT+0cfmbcwXKmtL+apL48+azW81q204TGnIuvbb
zZLHZIbvWug4DeNlO8c5PjEHjaCpx125ujcox2NjQDLQpf6rUvKzUZXH+AuAs3Gm0K4coBGw1U1b
wUBd5x0mvDNotV+jU/xEpBj92jJf5lE/Rq7+0GOGr1fruyhrHIwrhBJnzpdAVE7YWvWT0/yeOFxA
eKHMS9Q0zAgnD/V8uY+bFSd3G21i+yOKDPeSefu8EmSFp8GPUvrm+voj60FB2dqwbMmdH2P2OnFt
xCFmdILvPdu/4pAt9gfUY0Hzgx8JM9uOXUUJWu3MuN2LbEM+9tA6mm9h2iE+GRmbWsshI3FB6bQz
Lq7xJ22b6p6VLdXGdvbUxLl8iSR1LIljP2VcZy9G9wZAoN+2C7VVtlt3L+yQSWloy7XM3fZFtyBx
yNZ4WBN6BFStkmMhvI+yrT3IOXnywjfPodavt49/f0lKUm0HG/Tf3192cilDVqmHFCeqv5Tu+tJQ
PR6KbjBBOUkeGGL6rEXsm1iLetMcAoHe6Fut7V05sd2Jmq2sCRxlvxqy/DC40bm1l79FylAnEtoe
37JblcpMelva3NkWkzq9FeRB5HjyBXLwqU1MNAUvfZfQ6M497NZyKGpcBUa0axatDMdJVB8qdx7K
kk3YDDQpw3h/mqplwpHDvyrVnFF9W2vHHCvVm2d8xauqPqqOp7TW06PgspgOJtudPtwsfTJ7R7+u
Wl6draYRG5Ctw7NVdses9PCwjWN/l45kDSZM9iUe27ukT1vSKXq3X830asz2E5kZxo7Feo/S+GiI
0X2aHB1gWbrsp4FHu029EA6M7qnpOJZAiqdmUBEwReaP79iYcm9pEG9w9t/OixXxf054AwP7x6R3
L+NieI/c3BmCTfcrzXka/f2j8PmoZB/dM/2R6zHRkvmlz6tDI+ruV9bl5GbZliZVFbQrRaT56unB
JKcMly+8X88xX7HlOCe2fCuPwij9oBcr9tdS46QnMwJGN7QIbklQW/C0OPWecrRO7q8F5RprSqlu
ZzfbRH1PDRf8cnM4r179OqTsquNafloOQQz+mWcH0sLtCrlfs3SkOzI/StVld3S/uCEJKlRlRJrE
zH2iJpATxIB1eFyP2E+f3BFzQZs3f4xoCTBjjFvqCFc+v/LJxEK4q6qRNQqIuZVMo5HBBI6luqSU
lcwVFbY1dDCT+aGzSL7EZYVpnFECiRCvZ+QuYrfUSoWzm1gBUswz6m97P+tEiY3Y2zFH1qei685L
NX1pbJuC7r2uJYDwHoQ1UJK9qwa8nwzNcdxerdrda5ZJg6s3/hozwj0yG9P7eRj83pZVaCzF4vcF
2Aensw4Yi3/iwfdSvJAE1tBHKhHUVtoT6CD+5Gn6Vmfhs1ksQHfLMOCzFh41MY37NidNurNua19Y
FHholsO4lM9gyRJMLViIDZnOm1IawyEpkEyFIWtO0PKK7eSVkoqzJibNd3gXBqWpLkNszDfhM9pB
6PvFHPyRdev0PJbjxSz1X0k7uYchpdOwbnFGetxADSYyyOrJse/djm850HSmplhZOzs2MNNpiDFN
odM5iC+TGTS6YHoneTqzSohjACDmVGjbTKn61MnRdzLT2wOOg/Mga6c/rihxdktTp93muMK4PHny
oZ4rRs2UBbSfF3D9uA9ARCYqFB86hSCKUM5hxX6HQrXgktV4UMf5vaiibFdz6VIf0fb1Uc+8LLS8
gYzoH4rWqtTx9n//mTrvV/r5cj8eKns/M4oTetSM+tjbANLZRVjJbjL6izkJvvSwoetCjMdVRR4G
XYw8pZEW6Do55tcmOoKaWAIUYPZFHqkELW4OTELmkf2bOGq3H+gIC1Mx0LBmsNISt8+ts/L6WN/+
zX/8UmN/UDgUvo2F4+4HLgitbzB3T8tF9uMd8ZxyE7cZyeuEUK9v8HbZu0zr85KErV6rM2PiwIro
sayy3+X0WXIN7KfGzIOh7c51Zuw6Pe33OqyATfY7rzhiuEXV0JKBUw30DPfmePgacVFux95+jcrp
acS0tMGDyipJSJAONjqCB7dktwzdR/U0FnUbSna9/kJUw5S2CstM27mI20d8IpiOKrJqtlgO7Hbw
lnXLW5wRyypjQ27Kebik3W8w6i82smSsEGy4tVnt3AbMwdDTq5/SFQzi6/LZe6IPMqN5HNwUy0nV
HVF4ODzMJcN2bd+6zCRGIuijG97b9KMO+MEd7IYYEPDrYvNss49l7VfskdlbH0EAA/fzZzTL+xF5
eOPEELzyft+4gtNXTHFhrHEujsZxb49gmhUo7g2nLG8L4ve5qDoyjIt7nw/mGMyteWAzQ2lZEmd7
j0jopp4NIyyaBYQPqm8wQS8qeX7uujh7XnUru1sxXWmLOyOFYhYuXXYAjZh/hnGMTzyNPDCau8ZO
y0cF5r1esmdTr07WalKuzNcvG0R2ES2lHCigvR6F3Qzcmx2ZtxlvvIg6VuSz8lKEoscXDv8Zc9Jo
Bcag2VSeYhIdSJ5tznW6Yh5jz7gSD/LHHg98e5uOrc5hbM41AQqvxf2mWTjgJq5wr8YjJfID1tJ9
7tLlupZA38x+EVeH5xybAM7qgwVgxTJDeHI/1QiuWit3ad22YQd9yhNN6DTtS8LdJQSDR7LhaC4U
l1njCTp0vunj9TgxYlEY0kAGTh71rpih4rD+zBG7e2nxTB0ScIGrvVlJ224k1m5Bm+yWMQLEef6E
5/QDkN/VA5EAmJTgIqt6+5cV3Y+JFoOvQv9YFrxPeVG9ce17ZfluNGQqkOsKf4rr5Szcs62w51Hv
ROIxuxV7DDu7nf4Use75TjIF8Yr7Nc6VfWyQlfICEEc5CgqqMQ+5RBNwy9NdlgzaL0ygsCsqtCFb
VeAa5qZ4bimkzzTXfPrIKhVtzVsQxWLnXAB5BCK3l3l116ajEXD/IjhQG81WND1v0zR7ofsXN1nF
riUiseK35si4WU5/Vq+7c1LFTS+PdiYlfbulmrmX/f29nhz0Me/W+dCaF0UYiK/07bfa2w9/f5bi
Lgp5sXCjkW7+/r5Wj9Xxv3/JQ42NKhrMJjLK6qhKibP770///sHGoCRZn6xp67AZ/Of/+cdPIQ+e
HDdNdzk4b4BgWVQe68koj39/xu360+qyi13H+g5+630CkG+/rO68GQnl3PfFhCiNF05H6AkpXeD9
yPCgysbAlt5NyJQ5/Z5wjBxajXdVq305E1AGQQsZ1ixS0w69eITVroNWh4WKHkrXXUJ4ryxJ4/VH
UXPXDHAGex2uStyT4rYrwaeC83PS5fLkpg8Qepzgr7c8dehM0BkbeYyR4jZ4q4zCHi5OU6SHoTHe
oZ9Od2ak/ygGwE3cO2mgecaPSZ1YULZOxpG/OyhmSi7ABzHJ7m5yeJNSK7iZm3EORzqGvZU+5jKT
sBOEji69NDs3n1868KLO5BKdK5nGc/QT9q9AYyLx41QUMZjr30xo4W1TTaUvZk5/YdR8epL8emVG
BGhwbLjFdOKJ/mAOScNzCVf6qsugLtqTlwhW0U10xynaZfQgMsxli3ZiD0C8U2YaprabBToitWNH
HWGBvt9GdvIbJF8bEnauGZtOSz9/Ywi6jYDVl1dx2eKIuaYtttu1pLe2VW+wHY69EnzUMaIM1y09
eqDLZ0yVmF0wrW1z7OagCLxin9BNmE4Y4qbAGtw5iKYEoeh22Spz/ue1y991DpBLrdvl/49L/XYR
//cVvnrxFDo6ksXtkja7juv/74X99wdNAMSYENIY1VYPE4SxPJauvifdh51ZFXt0DkrNlyYKTIPu
UvrhtmnZUgO58N5bIo5JpjY197GgnJxKyruxqM56H312mq4d5cBTaYyoS9csnTbEiFJNyc3LqSfe
FQg7ZzfvEbAQKAIrwTPnastvrMPj/exaLIfG5k/X/C4rjzAHhlj8EpR9xJzqFwfLJTfVXGicaymF
YqEpXu3VJv1emW5YkEZvuuqWr2u+5+Q/OTqP5bhxLQw/EauYw7ZzVm6FDcuyZOYAMADk08/H2d07
M2VL3SRwzh+xTdqIBJBrxAc18SyqbLoOEE00znXP/eA2QAD4j8ipX6qm1b2y52ilSz5uOpoaagZN
MNO2W6JNG4R1Yn40AitYdyai9w71njc+EikG2FfubGNwobYOrrJciIxxuLpyOJYcxjgcCOpNvrBI
iHXeRsHGHMrLUBVqbXWq3QS3KZD47dJSn7R7CCqmHt6oFxVq3DQQYrtxIAaCbpR74BAclSuUOa7E
7MUHSzJD5LwZNYGxbRrDequQtyPJmyP6q3VvYCZLLKsi4O70v+AD4ktuPWTWO5GqC4L7+F4lx2pv
+zgeyFREC64YsOEBsyXm0rSQWYBHmnwiKUsymCArWlT/4quLMVrnd87m8NQ1sL2B5k6kwzgwNU2x
wL07R1SEPtbjA6QsJnOy09bzjEeEHu3v3CZ+qp4zG9KGzpvEhh1rQm5srssqDfyjPtohNFyI8tQd
W9KFvfGIaQjydsw1Jlpk+nQkrqGJx62IE55PF3WoU9iH4P90/am+cKr+0NQJs5vkH3Tlkhjrf7H3
Sb6GTai8CO4iRgDbiV3agQV1XpOvGx6EndOmbxQILCCB8kh3LvIdJSD1oXUJlfDUQJbAh41Jz6WI
ax836mIMrY8QH9+nQpROYSQtbrnJCd442YH4qHRb9A3WoXBYT9n0E5eD9UuLmjNgpJFmKI95Te4Z
u0Fm5RxNcXFvw6A+U7HwN7bwd2YxItrRjSgP0RWWUgl3PbvzJ1xG+Vg3mLjasDqZKY0hXtufW1oQ
jiU4RjXGv16IWHa0njF+vep0gr0Cqel9a4mhnSEG+X5DD9yR9+01CMBiywpvFtMBxppnQsXmPeo3
elInLohO7Dn5AnZJ2NUyS5x9NfgUz9fUkMUN8cgZM9vKaOKncnlWTR/Mu51fuBRZlHJMwWMZBfAp
DyTGE8zihUerKoFTpgyOKIruIYoIR/FOymB+6uR8bpt6o2oCeqkLrjY82bsEOffGTkLIrBI3IaIZ
ZMK6YNG1tmH1krtWuesySh4wF2Bow7Y22s4vg8HZYK9aKZHeDDhcyppnJAV9GsHkX2YuNaIFaWuP
cZh1UfER+rY6eBOKvcTWWIU1qQq0K6202evnmWCOsdOoOFz3mpoByq7Z54Xs7G7NvPyvMT+I2Eie
mIFJk3Fasi+YzHBKMqWmOXmc/dBtU9xSBbXzPHs4KySviBRyWAcuWQZ2MeJezQxCpH1zWhneOJ29
aE7IJdefkVsGPAKUCAZ6KNa61zPJpB0JOK0aVm4rz3kJjYWglIorihcE0iTEyN8uskVh/jFpZ5+K
9i1KfOD/EMtQA5KSVnj9qjQMMBpNL5OHe0ACTnoZnSkchM4OPTp3A9qnvsgEQSgpUV2cJaFH5GkQ
xZtpGmlFL/hKIydM11Oanc14tg46T4L1FNXoJhEwN35b4TnrP0K870is2npD6NYKMj87YKD/KYiE
cZNrGMR/cxnU29JEKhpGv12Dk5dck1czlqi5qWIH6uq2vSfOhQfQnCLBm2QUbbG/mPBTcHQty1Cv
kYtlJotsCbiZhuosoCb4Etnn3UwdsMg8I3wFkrF8kBXgill+uihy7CH6TrDlxFlp7qGJLCRvJdkj
yy4RZ+1ZhdhNjfFF+6ig+AYFRIr9kQT5ol1NwQzidt/1NAB1EEaCLDTeKNtYZz7pUYqbQagAJF35
f/Bu2mfy8viOQxAKTkeHex1I7VI5ZXcco3SPxNsCFaqwcLd0iheIYnzpDAQj8oHKWXOOc8X3kHkW
6/IqbSJuSBAig5kxbutg3cN3dwjxID3y8diH7j97mUc0VrKlYGq0bmFFnYgFnbx3l/+e5/A0xSZu
6JTeATV+WW72ONrGJvCzt563bRWOXbcpmtzdEq+E/chEPWFBza4t4eY0LGDdQ2oRE5divbT2kqpn
C9pc56e5R90lnbonULUO97ytr5Uez5bXlHDarloX9ZlC6X9OiwsespciE86jtS1oNwiLMd8oZKwQ
f/mWC+XVEZGxT5sEDyh7DRQRBLVOnye8UcUc6+2saw7cxsTpndU7EWICaD3rntrWu5a886mZhxft
W5ce7yjR7NXHYGbWBUHaA8G58Y4/yMHkFtPkVyNRqTYtIVQXoPdya5ASs1lElIMPU6068vIwW62h
62GliQygG706eEP2rtsG6WBoEBiK01IRHJzlBAskU0r0eFZtzKnemJSvLKQieue+In5kpoRY5fhc
KfK1ErQhszkfqS1cZD8XMRXBJve4QKiLzJ3qTbdiQ1bQt+eCCuGcAddK3gebwio3wNhGoB5nk1/+
MMxQUlIQ4G/nuqa9kkAeOzTuHaaydR1E1rYKFKUF03sRGGdZdOQSctG12avMC4UZtTpaaf6qBkba
mkPibXTDkhh1vEUEohAaYYprzN/lc4V2tcu1ygtXaJIbAkalNHLfKivZMIDF6zapduXg9TdLlCAp
S4gml+aLE5Cg5792Y/xdFcNwkA6hvQIlKZhQD1x1SruNLYBfUmsLOTK75V1Lczw7dnycAoHQAfOI
FhNVDkRIp+UMZUtvGM787mA7vTrWNAvSZYL50RTTbmig5sBcfkyMfaUS+qGhEWUXkUcJQJmCqDT9
T+HRYDOH7dkpbX+Ni5d2YgYyARg+wRytc2E/ViTLrLMQLRFduddiS/oGUcgJpc0GB4FNWt0OkSmv
GtZoQjhqjdKLVB5tEfjhM8bERvDCBruDPnhqqzC5CVyjbHAfqVn9xrUminvkG1M1yoiuoLy5wKQN
UJ0YYLAiwLzen6SI+e4yFtH61bebfBtE2LOCyHgwgJ3BwxOPz56IkHR+isseVtx4GocAlaMCgiPD
zi809rZ2b0mNyJEU2TVYMGrbCmU0uQ6BXtSvzqlQbkLM8mBh9Ep3IWnWK6uxtwVnOG4hDFJUTB5n
g94Xnb2VJuR/Xz+N+fCSDMGdP9HdxALoQYPACL9mLUkqUgI0q+uQz6+yMl6ycCEZ8MOW9V72tKs5
CxijQLIRP24p1sKb2PbhWvRyPYnyyVAhjjH3ww3ik86jf1FC3B75oIWPqMLXX0FUPHgtFxUg8Gs/
JD9FsRSVIprB6/8h0qjaNoMJAFJehEHXlYOKf+IkDXsYSCQxO8q5bgyHzQ7NA4B/cIxK8pFzcdAT
sb24Jkxy433GU7IWSbXN3X+mXL6k0iNTtC553NGw0M3XMizaPLUx/eDALfjaXOEg3YnEP9p2uDqU
+LZS/e2LaF+Y03DCyv2pkefxpvtrbaA3kOCk5I6JdMsfd/CD8rX2J+raJvMMxzjuLdriGBchdLpt
2zPnJBFpcnW+nN9yY8TqJe3kdkah6MZ/egyn5FlH9tYnmmXMBuMcNQnRmxEqNIqFr9Te/AGIXsM5
/fOn2DoSnth3r7B6Oy73v2FMI4ocXtnkNLdks64dfbLZNnd12n+hdeUXzIgxzltJVULdb2Mz/YHT
uqnCxkA5goS2h8SJ/wwNISjTmCZrvxNcX1ODKpvoYV++s+/j8W65tWfGUDojTuUUolsXMBb5QQby
QP7Ojr+qWfkRuocRE5rwrHbt+S0wnDgULXlQfWge61bgoDIQdcQ4nOfCflkeFCObHtOQRhknBVfD
wflLqF4wjW8qcRG7we/Pc3z3K1ShMQ7kIbgJJVDGFuUr4SDUJAnml6ghyzFfNMtgqh0IrJPyD5Z+
5iK0ISkrKA7xPzuSf6VQwOuuVzRhqL3OGML6gJ8HwdlvPF+cXn82JsyZ07JqheQr8HsF0VUtgwcz
Jdfxv8oC0OtDaB8Uehc07gczZDWYnfKE4O1IEVMLGUbDiGyfp6g/TF16XP5lNoY7abxlugEQjasX
Mw3+OZPxREq32ABiY8M0sZMV2B2pklq7opv2UnMxujYxIFyO0UioDE19JNNQR0z5CXDwrxllSJdS
8TiJhj3bfcwT0gyHMuBrzxGHl7h47ZzgS9e69nj4doFIngv3w0uATGP9UpXxXzr3iFJOQaDVlLzV
qKMiXXzUbcOcnhb7Ss/ryZbFeprH37mdPyhZSLeiS8I9Ux5KR6DLRMA7yz7d4rGcoGD3NiGuoe5O
Qeq4RBm1xwoXFAInwaRDQ7TdBvfQGWe6SP3fTMe3fDIIFMve5kqeUBPu6TVjlUnnFwdDjCAOQy5o
0jQYv3mv0VGbTz2U1ro07ENc+gwPJMv0dnhTJEGBZRdvvlIM8c1P2Jl0nSiApIooRz2Nf9u63NqD
fuCFu9kjrnwe8VhaLrC6+5e0jkdphXLbJdVtsOTatZi8qnRGOpGaf51lEA5tZhTJwThhVHUdCtWG
l54EQy8jbS/KuZADIyeiMYK6j4AnSlZr1bxbBOMf7IGcv4EWqSJioV1GS2N8rGN9ww7KlM/SCqNA
u7jhCo7y/FllamfRq4L+pY/dBzl5GIFLjVYgQShXx18peZngOOgl20V60aqd7WOAmORwjy0OiqGC
ibbSU+D+1IZNUWrHbd/i/X0AftkEufwbmdNHkRY8I378sjwn7gBzznZDs3ZGzktuRgzvyMAt50FB
N6ZNt3h3s3EXkOGXOzSoh4WqtvziBTtKbewDx4cJd7fLCzL7Of5l13qaMkI3NLAvXd48T/HPPMbs
ZgMmAcVfBxO8csNlw76xG1yy1N07AkN7kZJvGM4vsQyrLTzsZkAjloW7oSDZtZw4M/2lqCF2N0Wv
Cf6VIZIzzmQQWsUEVh+ygNSKISIzBwGykb7WKA07TbvO/yQcP3eYRvvUNK5QmlRrWs2bVYHj4KXe
JwmyuQmtKO8+uGDV/KR2f6xKtW650zM/eAm0uEZT8MCpsgWiXHlEv+PElxTHlv3RynjJRthpL5sf
HSdFBitZ/0uEzB7rszMWzxWUdDN3p9QjhCXWkrzh+mi17iWYqzPaw1tGxCVZEA3BGNa8jQrmqbzu
9svhieP9/f8PUZrUxjXNfJlbd0uA1blVTL110+8CokXCKT6EibgVYr7XgfMU5+pF1YiLCk2kO6E0
WbVUEKX8NX7xVUfNFx/+obd9CFPFD9V4qIST+K9dFqfQlZs5LE8+Dqld4FnXhJPOjyK9T4ND53pU
30xf6OgXPu2xCvoLwj4iJxEhNdssCW+4y/4awbUqnRuSzngdVO2hLOWpnTlkCNEBlE5MAPP2vHwj
tlshKuu5VhfSJVPNtkU9RqUkDfFNufE7dY+m+ofX7hgY9H16xj2qpt885om1CMioS+9az/6nIxIe
ubG8J3mOMlrEtxlUwdHG5+Q7i6jEJBQ6esgnnDVF4VwGp3puS313iMtYC889FgGE3NzFBinf0WMf
1jjGautEmu4hGqL70PybcnhT1kFwEe4UFhfeE42kDS68JqXNXi4rP2vwKoEWRnb7AiX8XZf5Ngv4
TWZAGU9E27m03nDtpRtG2mfPIiLaR4ePHKM4KDCCtXI4pOc5+OMMjIW2/WUVBG0h7voIwq5eQWt9
ZUhVIuFfWAXfrdr6yOkoMAx/GxkogXOo6o0UN7dpD856wshCRpPVFNHD1MerqJ/DdToFBSIKbBtu
RsyOGQQ1c23wmFnIQ4LgGNINvR5tZKj9ezNPv6YW+0VzzTsK2strUZCXhs7Vexpw0FSdkex7Gm58
JrpMTWdsaMcyoRYpcl4Jhd6Y9skzBTYok+kWrmZu/6EhefPd0SP6InTAfjQUbm/8jq7xRJzKD8pa
krMN2qvolPZshBwTN5qVfkkndrdiHXbV12SRm94U135aQqoVTeNmwKPVhlfT37XEta+6bjrnhKBT
IBuTcUCfTj1Hd1nzseoMdCHIDllYduvsQyd0wyWUYxf4SyPLfkz75KcKkiPJESQbRDTHF/nDpMB1
CKdQGGw2XVyzZlNRNhTpt5tTDqLxH85mgYIsrM+DAnOKJ2NDffLJiMQXDPGpiy2mePOjzyEg3am4
g3YgnCVbjqodPGJ9FFJK499se7zVSx5UrBjobShn88Tg0JHkwJc6jaTeBuJNilEeR04OWIjjoGoC
lBFzqwJuwCOgihIeUspMGNyB2inGWv+NiBjyYkg98ifUipY5XCQjQumDDAAFvfsphkbTyHeqzh+I
zX8LI+DHRvSgeJS18CqTrwK0413JX36s/AWMSPip6jKEqCgp80gfaz9lBIxRuWa73Bk+0+Ti4oq9
lfP4UHPlEhFwbqPkeyz8196x7nNRnXTNT9wP1t6X/K8QeRVDqnPL8WRFpJ31U0i0r4ZZywB4cA42
Ox/dZiPAe0srU5T2mOsS5xRpLKYg4Hi4pRmiXQkwKcA45ATcGdaBXLfsV5Et+y2b4nMS8PmAaX6Z
PTUGszd8sO0cUj9L19nAIjILLHPIwdmwtV8fe8iJwvqqYHK2S6ii5fXUcBXbeWQXHgMba6B/R51x
tHsptumsvpqpac5Fv27a7iNhH+ZS2iaj/ezk9VOAIxQJnQsVPr05dfU5NO6LM5j9Os3uzANkc/TD
veJhoRnmpS2zh94vT01mXmLE2JoP0nSdC0FTH97Seyc1/Kz4KX37Y5lgZEY+Q6jHbud64/vi5YiX
z9hFuYSC0P20au/uq/SrdSKCH9pz683GNtHVcch7iojVezZVfNmhxZ/ceofCS/6E3hViiUMFi09g
1d9Nm32EJBvuBEhQ1gJTsf/tDTd4AO1jDY/IuVHWS0LVsmWwfnqSahbrG3U17r1rhVizSqcHjIuo
+0ej24+9uUcUwwtLCjAKn7XTli9Oox6sMUYVAsIZeApUNMmRoQdHR6szmYo0IG5727hK+MEgh3Ql
WIZ0w5VtPXvFqPaygjSeywNXgL/Nhv7HbOa7P/iPod8/VqX8Csf+MWhYvYk63SLSQtBrT4e4wJcf
MeYhw0jEW12SRqkt48rXy/xm5hsTnHAPUYxtGrihDOulSgIvPSIcKAjxDfZ4cjzzDvxKCxRqFzyS
A5YPvFjrr0hNtAYW02cTGP6OzMoHnKAAPJH7DpZRYzICbjaRm7dB5a4K8IEaoESULwVzS0av4VgW
YDD8VSThUx2hmUgxZT0ys3JdWh+xMqeNTwx0HI/tqhP1riZVxMB0RiLW1SHSz5sRwPkyezN6Ngsh
ademZMsiyQl56kxbYxmhxsZ61ACVhUbxCC3w0wHvoLTCpJBGL2SZeHukfCwp5XAzn/TUtngOJaZa
9H2C1uUsjJ/9zrDPJsDkinDxDZ/SLQV8bEWPgMrAMsYsRqpDdBq5qdviPnjBl4tlhWxONONFXV3G
1HPQTAiQDv5bAD0CsErmhMyfjnK2XnVWPxGBeUozjLMJOdukGODwbMQO50VzXG6c3O02qV/fHWe2
D67JOJqFxi1ponbl3qMeB3asnNcKSSTOXPkl2GBzWhqPEXVApbLfA7N/8B3v5oasaWmHYzAfHW+F
0oP8IOZT1y7g1ZsNDSAHa+i/ipYQIs/npUz7ivs3bGAcev0nhGNNyEAn/UVcfKui5oyAFmVdJTT6
1Wn1IyjsrRg5i7AZfskZ/bTTGceIBL1xBlcz/YmdrdrYmUS6qz/gjvHNzdNdWXtScpGAiQ4Juhgf
53BmPGBXBBVArrWyqXsKMU2Zp6kVh9oxPnmjOZZRxrfSvmRAqXk9RuuYuhOn0SffyHad9F7myXqr
ipTCtXmxrIToH2jq7POcp9LPsl3lR28obK5mLZ9VgbiVRgSW6DE03sceotJb7iPk7SCUdrHL/QSq
2XXOqqh32AAemFO5u96jwdGHzKiONRAUL8KmdIuHLnXunO0sYgPJpeN4Dobs2BkpeG13cYwMIrcg
0NAP7sI2YDmm6aJn9DQ8vZMxbKMBrgX9mVi1jnrogxJtZCaOttD0y2KUr92TS0MzhwwWPdmqn6ke
f1JsMh5s9FJEY5waf4aaR9kcjvbSR4HhMs2Hk8J/3yBZli2Qex0htSqpdFtlk/3JW/o756LHWVie
goqOSGPOfqMK/37i0C/vFx7EXf1XUsOEboJsd9oqzkYPe2jY9KzFSrz5Qt0HkfbrKMKFoQdolg6L
AQO6fLOom2RBgFnJYiGRf/0pRfLoEBKw8XODtMlqOFRmShowptfSwlb7p/PFxQjlA6quh6KJfL43
FGRJguU5MWF3QBzvcdCefat8szU3dAyM0KhsL5GBJJO1pVfjLXDnq8yYGqrRIHDIQntSYTvklp7I
IdyaKJzghB4azi6U6uzDuXpri+FsGNOjjTAYs+93Txug0Qb2tiyd9yKX1FGh4QjmtxlMj4UOIidA
gueLUC09hbfYHz/GeTh4pneb2vwn8uxkHSCIptM2PoyKXC4xk+PTPwVhc0BjsDeDFpEpIUKpjt+b
mu6t2NjDv6+cilzRsOvfy8Xw2MPLoHWYH5DgpyuCII5FCOhvpNm/UfZfnUuRbIzbK3I1GcGmwWzt
IEiIiVGrS/9lsJNNF6XXJGMPMme1q4LglgbFg1WOOz/GDxzavLdle2oxA0yWgSGoM9C74nRZXMQG
syV5f+h54aVj07nONUlLZoPMTLH7jiFdBeimWYEufs+bJUbsXcm44ZGL1g5n2c5nMQwTuowGDN0a
YzVGHy8OHoci+swZ5VY5Lv0J+TutEJR8I6nR5rDWsbka3a7d1JNPfFnzac+jvYaPBarxm+4QNDNO
RsyToBnWd1mHxqYJFpyQdXUXmumzW5p0Weim3I2A0yWOjwPqJIpNhhNJvKV4rkyeEIl2dm3H+Rv4
i3m0858QbRPQp8d3XE0lv0ayHuYxOaZtcsbLwVhblB+ITSL6GOTI9pBbB8u0dlbZJCuILLUahhrF
9vhPRwiRbZRuKOc+09QILrV3zEc9HlRW1huM065jIgIWW5lyj+UeXC7uCjDsAOzAm8t2F3v6bGQ8
YZnjofMa5zP51Fg5VYzf4sHEMiEJrN/Ziju3bKxsG6PmWFuT/eGOdbgJ2W+1vdxufbqbc4uCFsPh
vPE5XJntrRxtf9u8tao+JdMpaNph2+DmKc1uOhg+LQAq595uAxmjpQI8MkIM5z7idTfJMIZRmzD/
TXvbekRJ+IrIK90Ui1WXXLwAA9ohUuoqeWJqw/k0HPMx93tygIj0yBI4vFLS1xn4hHYb5bfvIm0q
BRGFWMW95hzVnIks/tEeVfFnaWO3UWIz0uLIiZ6CqsTB1VYWBkU2RHtMsXjSGdaodDOGalyR9Jzu
YtibnV7rIcN3ZWc/aVLsWS15SRJfr1uypR3KTWmzQk5vhsWXDpE94EXcEAIsLmVeH8tWvqaIUsbo
NaqsYKvcuuNzXPu4S9cWYnbTK2GclpmaIR9tjfiC77qUFphe6HEvyxlyQODvXI+Wfo6XVvGqd751
4qcnTUHLTA5rbMXEM5DSxWJwnlC2gZmxspkyYqdm+low65HUHAKW5HawizczzRL2BP4fxntyG+o8
fZxk+ygG03wxIzUQkCHNdTuU+ZfrzEh3oO+vuJy3reM0D4vMdGVUpvHZz5jKnbysr4QEh8+hSKkV
KzltKzd9kDN6Gte1WxSTIynh5kPh2JswJReQTpjxUtnNXk4RzA3PfZqn37WyB2wNVr+hhNk8qbvn
RQNhikZ7LKpErtMBDNVpKkpFhmsQTeIVq4dLhQhyVIqZSsrp0u8gQRkua90dp1LJWzpwA1VSh5/s
RclaEhNJpp1t75Fc4FLyvQ/TSNWXisgyx/lCHmyQibNv0xzlhfVr6Y7NF2qScRMS3nmavaZ9iyPz
2M8kJA92c++xJ2C74EecSsoelk+xQkoUItH5CoIw38OhYOFfPsnC/HJtsm6o1MiPlVlN60yFJ+G3
8WdV2mfd++oVtbFxrkwwnkCr9p54YutlPZl1qp1vE51zG3AJZ+M4+iYiqFX0EYgrjU9p+vmmJ6t8
asH4oor9edJHWr3IU4hwg9dihQwPgN6A7hqQttm29eSa2aZSD34JH+8VA7bWAfWIm30MnZ8fiB9W
IC8r4UUE9mkSrhdVdx+kz92kxQmAD0BRuGDR3XrMoEYkQjf66s2PSLIRRqgiJHUgSUVOba+/mKWO
EkkBRRibHHslZloWvTndu6nzNlH8xS1rPeVFtaLY3T3F9XwDmjcmj/BRjnlCeXYCjyizDXyge5B4
h/g94QNSnviVJn61JB86N9OncuAGDBMLWEFRuWPnxMO0+HsMZJ+R/2fM/ReGM5+TjH+AK77EVOEt
XrPxSBRYwB6HjgZNBSKYWm4d/VfT9MHHQJxwM8+Pc8cIOsG4oBTAJR8fgCo/Om8UpzCMH62hQk1n
Wg+hq7rdiPR0shziYug7rgVCs9Ig0YB3YLWQpH1G0pP5nsec1S1XWgryb+MQoWqeKQKKEzCytLDM
Ff5T5PvVLnKecxzyvJMRq+pe5wQrG3wrtkRf5zk8eFnxzwMS6pAFrYVQPxn++MbL7BUiy2qTOAC3
futtA4PLnT6TLWYUn2uY0BZtKwCGqHI3fu+tZJcgDB+KfBNmkdj4S+kfBakfIyjWapynkVByaGr4
HZYpPWyLEOOg1wJSEo+PaCM/2PW3X+vxhDRT0wc0wiuM7DluexWGvsH7wZY7v0RoY2+t75bB1khk
6LTzqc516u4j7pg2Km1u7Zb48jykBY74YfTSTwjG3I09ePZesGwiq8Qch9SlrNHnEKGGIBj7eECd
o02Wg4p5Qzyx65PsB8yVfqYRwZTXyGORY/nwS5SRusvvgCUfsZge8VpAdPMG9+rV8QDrHP1ikPU5
m/WhCt07hTDZJtEEfFr3wGh+53kkBb4fdvxuTWzj1rDphJcav2lxRmiYw8o17iqIdmbTf0s8R4fW
Cp7QiTtH61J31utImxeJSsYd+R0h9E81eQ+PxSiOXFjoJUD4RfJviO2/YcYnaY8dJlv1WGLTTZij
iUOHbRKkdNEMtbVRD6WkSQB5LMYLM3nmpxLIOrU3vzo9IrBA1T5rU3ysuu5QR6yPfobErsvwYbCB
NgV2Ja7zA2//bw3Q7QDPwgbd6ki8lnC/cFX0UTeOi3A+758RL/IN9DJGndm9GF1Efg4qgP7/VKQC
y0HuZ6teprc4Fd5mHgy9YmqsuvytGEOcOmSkHWV7tLXX3MDW3CKuyKf0nyi0oHoy7T5Lwzq4svup
3fzFQ+69iHYBHdr8m+SdyzgfYudHBVR01oMZIabziNYmQhfEjKu9/ByxaK+7hvOPKJK0JTNtUVr6
Bmk6TjEGmOD/qRI4rpfmjuILND8ouN2lI7vIWItGGf0dMH8kurQ2WRgQ5e2tScTu6ZxinR1Q2uVP
IffDyuGdDsugW3SWrGAUbI78cfvcjr/mt9Hy/nSOOLeIIGjDRFVktAT6p6gG62M6JjHhfiS6wt9G
5KmhmhVLRVFv12vKB+4kut8r4pEHJ/kF7rrT+/oCkooDbrYu1ogzB40xR7sYVp2DER2cswRMX3XS
hIz8N9kEUmUx1hZorZZEO2iy+qcHX/G8fDP0Qm87eox2Q/9CvANzowOEktv6wcca5zlX9KQ52rOF
rW1CSAgkJB7NtBNSonUhP7MqlPswj1/jKDppFX9MofOkbOvVm+nD6DT5vUuJRN69W9LD7ZuLHzhZ
1seOpPV2q6YGBAbq6CCpZDWMBB6u/Ts2PF7jtJ1lSpEqLsywX+6qSKxxmv0i8+NEcOeXfELZW9jm
2SExBj2QgYmNOJymwmAnq49UJ5As3vzXHQcq51itEz/4E3wNOWfo0HhXdPZ/Q2oHfPhJvh+14nkQ
H2Miss3SyzKY4lAZERbJCJhh1IzSIw1zlOS4wdzdlCquNQG2sFgYjwTau3nAkQuFBfQcb0x11WJx
1IZkU+kCA4KzqCcLxX8tFdINOddf3XjFv//PcPVnYuwI2zjxr05pJPa2R3A90YD2Olf6icJP4oCS
r8hnd8y3hPTxd5AhRTxG8eJaLSn8U/rBHXZl2DmQ96+w4KIglWw8tvOHBgm5MXPcXWGLciSq0cfm
JGm1dDSQhonsEth5JdNJHslju8AtXnBwb4n22OBLJEg8QyQgMsp0M8Pa8AMHXJzHEFWVwc9lxs4z
0dB0zw1ASwHkCbkhnjPxzhXZoXBeDIIZgbtzvKxVf3ULA/YIF383I6CfmmhTN+/FQNGkUaudmwZP
Tg/xR4YG8IMsDxoeb6+8/qX+36hU4EHovE3lMftMRRZsSg35SP3SG2kp710r5Qn/Kzcn0vBkZDkf
XWAhBsStypu3ItXP+Vy9wq6sHVXt2bIJ0JYfNZVpm97mMg1jiX7c+SVRDS9cQzaERUoapTyEBhgK
QQJudHnMQuIfxmofmnDCXUpfTezj4iAhgNwb84hM+8gwgpLlsZhZUcK8eRC8jwUpSjCGt8HXlIv9
mQLzPmYdbgUS/W5y6s7eGMzE8sp7PNd/zEB+FzYHfGy1Bt0T5OConZTRQ1xNl547ETuXvvHpHvx+
eMms9Iz2GOvdEiPt2veuxK1R/o3kzsNT1g0kecwWn0oeGADa7UOT1v6mrOp4o2bs7VoGrLMdH0xH
tWrSHXVMXxti5Vh1h/9IOq/lxpEsiH5RRQAF/0orUqRIinKtF4RMN4ACCt5//R7Mvkxsx+72SDSo
WzczT0YpQpPbHJJpzDC9xK9z4t4YaZYMKUyhj0BRNovZi8IkgEtjaFqbzkyOisKOdm4ONesX2ye3
OpdccHF6tJgy9hq8WeIM3BeaY2X60caN8GBWSJud/9Y65Td3sWsZE7pbIi9bIxk2JdtYVWT9Jygl
FsodQ4o777wsV3vHnB7yIdnWPc5tTcfxhgjp0lzqvNUVB0dQky/HZ6KQ9Dhp0zVdsb+0odzzgP3i
RDhjYoZa46qi5ApTdTM/Rvg6y9Z+w+r36i37mLyRPyY2WZklvw0jQOu3V8tXFwzZ+8LVDMkYPJGW
T1Jn94IIYke/jGNFN9fCYmVIjvqkmM6Q+J7mDEdTquQ+nDzKhxhBgwlsINHRrec/ilmdjF5++Jr/
VW9fsfZ5qyIbDr0kVIzPdENs7XmSw3dlt/eCBcXQsM8IMr75FsC4aAxfoJYxr/DpaDA6TcxytKRs
hZiZ1WcHIYtunSR0fyD4XFK6WIDIYeCA+VDaPWd9uZ3nCp9JcQs84lGDZNZaxpTeYj0bRswinqMu
cH9PIMWIipg+X3jn1Qjqq27ng5yC1ygXBZnt8jGt62/G41Vath+10kyVxNJG/PQxDHo5czZZgb9G
Nbv2wwTo3CX/FuuEfH8oHmbo+7YEzmrzkobmGauUpNTFPUVK3IYkx9ARZus48p6sKOOZoIuEJ9Fu
wPJhSXQFzxUftH56U/ZWJXiMqmJk1+jmJJMYBQf76hhHafwLiPWhofIFI73nMREbAzVjcfZcweVv
GrxQbhqtob4+I38DPIm5T+Z9nBFHgyR/6T1IR3gKoAJE0N3lDAloYhILG/8M3a1YaxwfhQmWrS9+
AzP7DEzzr7nqsNxweKhLhgt6IDq28llhry3hDfjyC8pVxlMu0u+IbSKeBrC0JCBw6gwibQ8txbwh
bgVIA7AI925v/6NEtwEtW39UQfw+mu2pyLp7Q3kW7UOWXo//3Jm9ZZ1tWtQsUqViAxhxApTe8MBN
ftNyKZLrOO+r57jGb1Co/MHNmP5Rmh975Z1Kls7INOxTBM4A/sqY8ggMHPWntiJn64aQQuMsYvWL
J673iQo4QXPE7Pib9KjvIsIdJSzx5JPBlp74Y8v2LKH3FIRQQ3P6xHD4opnTyALYu4JE+3oILhYF
GbshFrdEZZ/kSV+1x+cc1gw8AvkmY2/g77T+Worw5EyxAMyrHzJGFO12TBlNnBBRryNsoSI7qdZJ
dkWAyF58UD3wnLf+U+lXrPvGaD+Kbm0WpKjByD4WDT9wm87vApf1vpsYq43sj8t8Ey0knerVF3m6
RbDhZjbK2yxNbz/43YfvvsaifTckWLMeV8WmjaMHyZuxdzIeSOOXjJ3XgubZ5XeupfgK3fjiFUc/
4lkocASuAcC/jmo695mLo1NZWxkb1zrhioWUSRawIB4xcNOxt1KiHtKM923XEP1DyEDodHfyMSc3
Nj7cuT11HmCsitxCik8rBINLZqzf1w4/ALLZri77H8Iqy9c20Zym2gbxlVrNT++vTMA+Jd/0dcBT
KKqmx0o5H0rUe7viqMhmNW2pyPWHHyfkFEzZ07OpEMceJssmcKybjSPBmSrEoOJiRouGD4QE7boz
tsQbWUp7E8ULdgGhnq/dgHfeBUu6cilS3EYZzVepxsBj3GuXvpoBSOvKrsx+E7j/OuYChsyHzkNg
IMK09v2KFzthIzj17rGW5WM2sgfoWYSpuT2LMP2JzbEibda8kJ6FLciNeLtzCpPaZ46kOMmpaBim
VerQdtN9BGxHWNex3cdNnwyopOGE29ZH6+AejLTTNZvaxpdUWNk/Zwo+sQAT90ZW5ibCYBtXw7bv
18rkoey1t6DDB9brIqBFot9NY/6niMQL4RWeWewvBlNc8WAcK7n4XoiDr8PZfVtGqqYmkYjdXGzd
ySb4k6K8CPlcmNOwpKd40FirXNCnl0W8PNLSv8p2jlnc/5BFuv9Hn2hkCvNyUUcGn7fRK3goJViT
Sfys9HCmsgVXn27vwchaQbNvRAjGtTSwk3aoazFDMBYN7NydrM5ZUL7YGY+/Kif930z0q/B7uEZ9
WLTwtpX0FLGi4ab8U8f6deq5TjpR84i/+2zHxdFxnL8hn4yKqNjKdYdHAEK4q0R7QlRftLlisceg
f+nsEg7OO8GmfVZSlWVa5UXVMxbk6pa44aGPnB9fzQdb2PtRJx9BlWDyFwjMVPoo9KWUT8YURg2x
JwAgfmsdiYjH7nLFU/3Rr7GA2YISHIupcO17lMJNjX0OlmV7GH2mRD9PAxkQr3HPdUlflcH0myQy
5JhHL6L/a9Ob3503fdl+IDftVC0omX5b1/8nCLOn9cR76NlyZZhvXbkkJ+Heb0obvZi5UPYHNXfD
aRr0bjZJM3QGcm9R2zcuAa+T1+u1RLnHvJS8di277AmKLPJLsp0iPgcdGfhVmsl/QbDnlGXH0UBi
9h0bV/PTqInPxxIKAtL5FSDN1arzfVBACRVCUo9YXj27/YhKHJkGF3LTOKeYjTLsF2JMLvw4LO7H
R6N031tBRSXrAHiSND42mF5dbMeJUX9MuSYe58e7qG0aZjau6y4mp77CJtZP89bHTMIDZc1isQeP
zq/SW+GNRRhvgvMDjfNx0NDbfHiXxrw1hZvRdkzhF87psW5paylPRZwpwCbGz2hze8qBdi9S+KcR
kkyCzAtEI+ihXIon6K9VxN1ZLHEB0xTPocp/aK16aOoRTGC6aC0JH/uAeEA9+J9AvJgH0+lOZOVE
rGUaE0yYnEgrqpz/ZDntN34+vg0xZB/D5gNaMOW4afI7oMJsaHDaZI7+buF5biIDv8Uo10VKZaAB
ul9RbM02nspAHCA9hO7ZN28RnkVgA9wlmvEQ2gaMei9RGx5Ib35ItQ/Ni6ukDagDRhUsCna4To3L
DD1kMhO1jaP2Ksv27gqfsnao0QPTrzXDPVvc+44qWjQQgVd2Kv9MofjjYWmkAIpLehPGlNclBKMd
XrCmM//ovHn17fzmDu0dtOzik0E6IF//MfjbYuTZZRXuVeO/objZ/Akki2HXSj+chB1GhNhGshSt
qyIJ670lAldXDKzUthh8Em7JdkZ+wp/Vg1V5ig1OxCNUbrtX4FPfsG0XvUxd/MrbhI1p7/zKAXwc
/YmN5VntODlQjDeXDT56a0XRC6eK5UPft7prMEIQSQCDrvLWmjbUp9Wa5Y1dMrnnd5dKoG0zZJI5
92mWefXAoxQPhhAwNWB4houXYrbJz928rPqT4aAshVUSHeymXd7QVNrSc92gb1XUA9TlL4sLgJ0z
jJqZDVaFF3RVZ6QpmiB8lA1rPRRvAouLPsWIYhAn5h7NTtOSWMG8ve+mr+x5vhOXO6+dX4qoeQtU
/DmleMWMkkNBuAYkx/iRVFu6AZnxUDXwN5V+mFrkUbR5CIbnEBkADxP9P5T6whF30sNQkX1wiRaN
aqiZfMWxLhZ7IrenNqh/Izu4ycJa9bH504X5L5JFBZnzmOrwb+TiFosnLCbt1bbiE1PNX50iL9Ae
qImU52S12v5aTsHNHu4Z/81GddExDexTSRzVsPFOtwhYSTT9MsvtXAdjlksIGn92Pu29kbhq6IvD
VHzJsUm/e/vcRZiggwgBko5Kfi0scrEb8YEmtMzCrl6HpnutWlZjI6Da0UYCKI9+470bLASeoJHu
3WB4noaoYufYEK1ZqJiJTWlsU2Ai5fzz+oUPpu6xCb4/4pR1hcU2mBhH2OP8UF7CxrE9c2tWq9C1
1tgrI+YbaDdUBtGWKZD8ul5BhWhOjtfz9vVvHm72Mk/hSA3lh4oZyvoBcwBky3BqSTYHp2bxTQ3S
/gnCmLOIJ2tbT18q56RN63eaMoJtqYKv2I9fezYXdRfTMoXU4Lu7KePeU4uLprZoDZDzXbGuqolN
rGCs87nLDk3KB6nHHGb3/wJhf5mUT9DBm65nKHaEnpcOw7KFr+6yokxjYia+zf3ataa3KV3mY4ag
mRIHAyCGw2o0pHMZJBbVSXzx/zZ4EplPkGHa6SoiTHlOZVw64fm01dnXXOPkRXPjZQuaa5yySiAE
XVMlOQQezJCYha9sONaTtN4VSyBfdd9xVV3bnrwCOXihgw2j2ivomz9YPt402uNB2waMTaZpfy73
ePp4Fs3dbyxw1onmU3DFWidRsXct64vv0smJplsPCnFRkilbZpDntnSnteBncIp9WPbjnk/krdb2
tvOq+0SsFwRk0KxIf68dv/whOfAw9NV0sOLIWHfgcF25KmGZbkAY2kO5RDV4OwPIjkvAksLhx6SN
N5mMOb58x900XfCCx2brNSgoBpNSWHBa+oXad60FlLqpJeZ+jQ4TXYvXbnknusXc4/Wf7dT9eEH/
VxBfV9DSBVSguthbNbZf1UAzYfb1+aLwbYorsJkgB4hMxhnUMPbONCBjS0Neqg4k+ndBSyiCqgLK
5ArnUafYBKXI7gKGIYOrfhKQU5UUwUsVoTYDye4qpI0A2LZv+ljU7UeQf1wzrf4po+F652ue8D68
BcnP0cfWDh/whvOoKMHpUQlMsSt5zyiPXtl9HaoGI6GjXh3bOjcdtBQ7GI+NIe6+ReWVBggHGPNS
yPA1TliCM/IlD0Vq/Uyeec5BNY0x1WF9cS7bete6KaQtvmTqPIpS4Vm1uYZnZ9IU+9QxLglzyctU
V3eEwt4E/UWhXxskmJGVzZafjW/OQwhKcLprza1bgIVMfRLaVx4Mep0Pw6WMO+5D5Iw0/FQw06x8
UpRbg6WeA0gja2jMGomPycGgUq/xSPCM4qVFEMQUQqELfkE2s0EC0411WORY9zDt76kNuzWLnGLb
pIiSTfAIU44krhbU3OSE0lvGRjRSsrXwi0f6BkCi9uI+YwVbJ0nmwwKQOzutf0x0dz53LAUkBHSA
EeEJF/U+kONbYvAOlhnirCSa4pAuEFlXYtIn2lvgqlo+sGq21v99xoiKfmXuBOXtCbz5ly+aCzfU
ZGvbzXdfJS/TLIxdWVnqsWDDT9rbuOto/ENCC1d8MOntCLnl6KU36flootEkqQ1gynHrOtv5kd1u
k3h8s1kePzkJz1mu6ezsJk6YKI2ZFTAM5WHcLIlszsEux3mIM7MsE3/P59RC2zuQ+W8REVo6BCC9
DMx2JQKekQavwWCyku162sTtgKcsTWUTEdY83zRyuSuN+tOcEnbMwVMdJ88G+zByt9StG2WxY9Ym
IJcwn0DsWLOgdb0CKh81j3NIsfYESqlmJ0zCfZ2FC/67/tMSDB7BxEpOo6o3jxYblxXogKuqUA1N
OzjobvrILR7Klc73PluBiB+m78ufsgRVClgEZ3vL38Vuxtsth3rMSm3iIRrl4R9nZPWWL+O6cGb/
oTC5dyIFTX34J2Mchxj4nTu8IJFyjFXTpk8mVX77XpF5ifXeKtKj7TBNuGnxOrddj5Ro/Eg8q3lJ
UTncbawofFz6Pj4wwHLDlf2Z6kr4oUucKi8ydhC40ZcHKiMUSPU4fDLKcD+GvK7uV9gzc8Ylc81E
myWVfMP3wtewZ0Osm6G6d8r91+v5uWMw7GiTztwXojOndMrbvY2aa4bpvI0bZnNrkZhbaLzHVIWv
bjMhvHThi0vd7zqxjWcC9dm6C3I6XjDM2/mhMSDaSR+2SeOr6cnAxBsSz1nNys4QAKvkSGPY+2Al
Bs7U/jczAUbB5FjGue45xdtKBGEfImjRsnksu9GnA6Q9k495chVf6H6yz7qJ2EK41FUYk/sB2Hld
TVxx5uZN5Ik+2caPlzvbMrThFXfmvYvSiwNEa3E7WZux6+n3dn5Kw6g3fmH+6VkSsZH5pDcl5jdt
u+OYgYaidzwpWJXZ6S+wT0+HVBcicxhlcDPZo4RGvY7y2NpIUnYjFvBusf30RASI3f0Z2Ucsc8DM
Ag4Ml3G1UQd3Ejgr0LNxO0ICtdJ9P2KVZ82/hbZ8EdUIBAGnjEWadXTBAzsaHUKuWwsOxEz2Zzu5
0QmIwqlN/X+KFyjykCVcli+c7MN6uV2CmDkxH15tOwP+Yzq7NBt8UoKv2Guo8NZzQJ0Rko4BgG3l
FMF7I0ElL1cWT8/byvD+tmPBw74TS/3S37qGzlCY3tkDph2nw8Ngr0WEVFu6At8JdnonjTjlECTq
pDrlM3O4OYEJ4uir8/CjCOS34S9Pq5LhgYr2uYw/x1o8qhHok51iHI5jdGc73TlCE5REQo/dxfaW
bPrxxgMKaoBPJBFQAms/bvihv9D3Bxj+BuN5ETE9ZcniLFqcegTYpeX9sCvhLiZTahwQENrmWgYM
Ev1Q6SM17a/0sYwlX8pxDM4YxfF8BOqz6913M8mPo4HZfVT/nFRumorvT2twyDR1uRcVn5PWCM6A
RTn95NlwaMno/PzSOQFIngXEc8toAto4heUdwoZUdFGGD0KJj8mxeAgK4uwmalNev3mm7R29xIDv
CAMK0RYx3aPJG4Qw3BMoR1lFtrLMP7AZ2eycbK4IjfUcE4pSQXefneHUteU9RbTMSxffXkbZuH0v
cT2Gk77VnU+0v2QFSlWoNzyBbb9w9ELIC+qPcDF9BROODB6lDNhMvlH6pozo08nAwxiov0Rat5Nt
TgiGw7yLze/RGc5zUuY/xkgTmvfYu+3N9gRnLHVZC6xDnXzCaNusHOkU0vOnHCUOOdPX4NsmUun4
POj4k+PTpLPN6IDt4uv+VHEUPkoLq1Y6IlTbdYT5JfW9a6u6megHB2nd6GAnXYp/i19dekymemiu
mFNY6k6hPrjtNo6z5BoM9nR1RtzpmfLbrduhUksC5zJhrKliX10rVG4ohETpA9P1ToPKDqbXzVdo
0fPVZCw9AkD7wNT/6eBGa+Pjf/8mREBaYcBy8P3yHggGU1PwmsULkUHVdwIS9mqqs22bZS9RotBS
g+k4ByrY8nqviARTaNgPh8iwz4Nj8tEE5d4XEGh6kEgz3EKkUBNjvf6bKOW8ObVzm73p0Rfqo1RF
cPVTqYnRjfWJy15zztOOyHv9Y2RD9NnylbX+KYVC5uN/ecz6iOE9uuXTNN6JaLs7gJjUX9vkj9OG
uyHzwwRSqFQ/bXwGWS2fXUqiCIf7tLammMt1GvrbFAq4HFzzMNBRtU8cp3xJicCwLvL7X4yFWzTk
EJ7WsRp8+mbTA9uBYRNq7mGsuQWuJaM8xw2avJyl/gxbuS2Xjz2lBPV28oNh7Sw/qCJBsEbew1/a
+Uej8PI9ru5zJyW8j1F3V67WGdQDzHZmMl6xb3HzwJJk28lIN0K8MPWB12ghSWwmo35YvqAbNRW/
hCgwrCWOe5CuBw08Qs4CpsNpmVXfQYq8VBFE1V3qPp26rsAMZA6/hqCXGscwKbCASl4QxTc708Yv
tparbOLpPeA2yesSk79KWzrgii55tA3KR2owIi3tUVdRFxzh1SN14fVv4HZfFgja1zFbevW84EUb
XbLDitRfVBntZiOGd9vhPU1bN7g5rCFJAttVoKjsKYqnIFc0m1Em9JyWUj0wbswPM9HSc+FUT2ZJ
gq7gfz/0/vwd1ofIhUiETXDe1H1Y7/h4ZhjFBp/4vGFs58j58kaWe8Lsz1zVl5UQ7BXx4BmdeQsa
bE8OD7S8QaxvwMGE7owlrGSGrglSryqlzJvV09KZ833d//dHoILs1AOTng5ryeS4EEQxZEKRzXV1
wFSwwAkjA5kOKhe1Ref//hQXDuJvAPpahe+soYutdNW0YbnY2PrmmzO6GyV5lZWy5uDizQrMHybi
7X4w3Zyo4h5tOdChAipddF1eeB6s0c7mq8YwcsmhRQ/EzmXSqqeghR1DVu3N7/qCv0WEl5Z3JCdD
lzbOvNHBAFaWeibC8MLCxwpeCKtLXcv+Bix0uJFTaJ74BXfEKtkXjeaEoqlI5tYNJR7AxM/BGB3l
Ba8X6zaiFzM+zRtYmQbHvDj89yeTAxriYHJyJg/Ac+M8zcCQO4oGN1yqwy35seSWB7bz5FEYUWLx
PjnDuJ4XTp1X9bfWyVpsj7A2AKtFmBs3Mu+NhygoeAPDgOtVKU9OMqkbqLNezKwQcpboASpfovXz
CO2CsoBuXmNVfqGarHkygoi2NZJQ2CWoeauyaz3GbFRM5JJCs6ctm0dr4NFlN03/O2W75f2wysl4
SgcWZDhkXjtaobhAqfQEM5VSUtGfOt7kgWCttGX4py9Is0/VWZZ9fZ5iElcAgNYeT8/SXhbMs5jO
NIIChRkZ99mZZTNWG9ukJLyhWu/oEP5zf2c/5ckyF+RR5HglPrkNIaIk7P42NsjulR+4P3K+JynI
sXEf4MJ51C6KE9XJK9sA8qQtfkxw7vBsPKzFQREA3GTXUeWYJ83EoWUaaFLoenszwlGWTIl/IuyK
r05yNlJ+zLaVb3Y51SOAZv9BRclzWnefYZh/0of9VENOWmk+/BvtITaLOQV4RzwLB9isAHCPSyhB
OvtckoqmmM48Cw8fE2RF0CyGP21U0x2GHry+V4HT5eh+GnvFItXD96GNJFxHxNIoIodo2IX7NHSA
OpEzJMlPKD7gFi7An+NPqx9sFt5+/ChwY60Gt7tidQT3yiPWsO9kfxByHSIVYorw8ogMu01HbmMQ
XxTDfzv44lY8aQGT8v8gMj1sVTR9pVZ2ZkeFH7CIrAepE1JW7bjp+JkbijvWsDHWlQ++YKizaNcU
Jxsy1maS/M1VLrex4sFW5lyMWQsDZ6EMqnbR64OOh3w6HAyNmKJYERZQEqlNmddNpfnvI6c5//eP
iqo/L44XC3m9BZ5KTpu78ZTjjXKaFjBtPV/JyiO6+UgzkF/PRCmOphwWNLVlrrsYHoo/OyfKM3BW
M5Sy7KQHpBy+saMmazsapk0/fVU0655pQiWT57WHsbDeIgkZCmA04i/+HAJNdtsnC4b8u3AykwTl
Pw9YeIMlx/VFdJYUMohKH4olycRThL4cbFGrUXOmNvG2MTR6YQMBf5oBcjEa3SLgjbuxJS6RtK4D
uQ9NwqWmEBsgA6KAtbHNsZiTIkl9zD7BPdFYkMvIDB5sdnvcEnp+vP0Ud5+gzmmomQtu/UNpvYbp
axxwLbQsZ37oEpZKS49V5fF/4QZ2QEPlwt8y24HkX2tleAfFyJuM/gFRh7fI9LlKDPKckCtbjqy1
S9PryXLvPVf0hzpOwfd3vwUdsWtEq/dQBZ8lr6tTsl0rQdd5rBdWk2FTo8yNlWbWHQVQ/EYtA5Vy
SbAv/ygH3qN6ELDPEXXWXTdADV4+BqW3w/e7RIXpGEL+ulSc8Xx7yC/4UPlaekGNfOZeHLt7wliE
7JXYGEXNkEvMeG9kGGSo2DC5SCLWZYWNwyH6FYa7cfsCgrFvIAlhq16DJAeDnzG0ZA01YZ4PF2eo
8y/SjeAkZx9i3oQfspAMIWzWPFCM2RWoPmKBzfsbl5rClMUxBIKhY2FIMF4Mm9Swmn1phB+ex8mT
xpQ05v1ryBUiCma8OcB01m3p/IUQkm89iBRu3ue3Bd0IOnEXFGiwxXyNYr5+0avVJMXRa4q93dbf
icF2RXeQdUeySlPAXc+E/uwmX0FTXn2QjXivGrmLrXh4ElLtNQkPPfUD/UckMZ3aOJmYVjgW9KUw
eeBM0yBXrRViVIGkULkzoXdiIn7RR7vOQnsZBM+CgqF3EzTGuHaXREc0ktJQo+nCWLIgMfEcwrrG
YL2ve/xhocNID0d/HZQcw34/4FGT86/I5iN3t2JT8Guzl8NqPGr8dSMikZkeybKWPFBiPB4kCsB1
bx2COjqdT3IYKSvTbGo7BOHihSXIFcYEnXku3JXGY8nqKD7JZoiYiBli6Vk4yNrlQ1u6ZH2o+1yn
E13fsi0/CDEucyXOBYvfcB5e5761dzox3gzqYSCBYwH1aLQDfB0/ZJa3dV2qAufgpSkUCCOzu5rg
0PzYCw7pHOBzHowfbThgqjRyfKvxGPck/MAMED3HprQn78WtjubjAcOxEYiroSTnoBNfAvOL+r9s
B2r3zWJ8UhITQu6TloTt1HjOvGVdznyElksmuaJGKiS4PvgXii+TDUnNfRY7Kx6ZuwXuz0P1x+y6
ZcNUMLWr5smqk1tQ29VZLP9oOnmmgBcTbFY8QYuZNwLtaU3gvjtKdj1JYDp04lFE0EXv8JTkEZVM
rqMiwuVlUl3IaedvtXvtQT+sR8uBypbRhxB49EfZRv05iQq3bnimoWab1dYNfhi5hYQl4Ysa5pSy
4fbCqc7eZhYfdWn/aXuQQ2x3q0OagUsZ/A0saKwHuT7AFUBNy5W9dNA+QJ81rf67LUi4FQFWPoUv
pFfRwpyQB4cuJceqN9RfL03RDWEpjDuUF0EXcY1fgtPwzOe4XxyUr45ANA8D9cpL1nDPgD33WTTp
pxbOxoglHSIlwxeVw2TowUhYhOM6brVRO2zYs/6j9OZ7kO29UTT1cr9HX+AAorflYANp6ELOTjcD
vmCbsH8ycQUBxGuFeSKOCCGIaSw2UEx5SrknZfYmGmuECmilXFvkrzSGX+IckzngIjPZtMceUplD
uUVZ7i0+dsTGxwotNU4fLIHano54pJ3WJTviVvth1mwomd7SufiL/Awc2iSaUVPGvg5CMa8mUf8p
4PeUyTC/zzRfJI5Ji968qCn+gPC4gUpmb4OW3BtTFOlQ2PoUKyKch9zg0M6C/uqKkdCgJAUxJP0a
ODix9Egdi1C809gsRvx8jIPmQLkrYWBiFt1fJ4o3A2ihEy2NhExAL3ERxmbd8nOjCjZk7JDdqPqr
/7btV2kd3N/WqNQqaAh7BA5V1EZXAX1lDouT+JVB/Lvth7urDclszOOeKXo1J+qhd5oDxdf1l+Dd
xTn3aJBQWwTDG9BdAu4ZF35IxYe2tV4MvF6EQBVDZQmBaAJX5lQVExwZTj4u04cuoucO2XO+GTVb
iXjcWJnCH3QzYY7koXxD6VYgNElDJK/ML5+hmT8WCGf/1Q44h0Xqie3wgVP4Ko3x2Nk8Q2dPhQ/1
nAH31XxuihdLhweCW1tF0J1ctveSZJ5cJQLbvaKNL+VQSnlgrGYJ8YSOru0y7QC6evML8q4mHbKu
6OkJwBWv2ePxjiOB0KxArPhxTmZoFMkh6oy3suiH7eySCFncCY1gY+Yn+tfKeGf7mby1M2v83vM/
w1DGbmrbuxiZK3G3YTFhWV50eANOkc5/UhbCmxKMU9mmx0HznaODbmPV3t/K0Q++p9+MIjp3cXpr
8deQxtzVFdXHVnPFgwcph/HmNFMrR+1QhrXyODTMovMQv9qeIv8nflh+4CjO7qZgNBlaw1hJgiCg
1x60VmRzo6R5dDtgTabZ4Cwkv+pGt2icvwu0WG/iFMq8/F9r+PYKacjyYvEccNWGniAecce/NSYc
eETtbWAUF7t1u7UGljo/ZJxUuDihI7qoOpPf79MZeLXX7/NqpJGzG/ftSP0OhdfrkjTZCP6fW/uq
6EnM9muSsB8R/iV6vb8r3wU9NxJGslaBV75NFq93WqDyx6F6+5m4GV8axmyfHAVMokzSXsGW3MQd
wFtkoIgbfyYCo62jk5OJ3GRV+xRRL1TRMwWSLAqq6VSHy7d4BMSeKcZeojULdH60E6DWVrRNFRB4
TgwOczykohjfXUVkfciJWESkojD1I4nxiDYIv4CxAwq0ZZekDgn/VixtwcnPzI/e4gxoode5CPGU
epYrY9lBs81CAptpnBT+35mBA6LIKY57vP8Ov1qOMFEaUPhQs0Yg9glzAHyYZCOyC53xAMW85h9U
+H1wqT3z24XgvZZ1bK5t3PSchj75n31oE7HSCkKo9sziBKHn15niS0XmTHTee1TrgW15RNKtCDFU
tdzAx3YjxvoI4maBILIe6FV/G7S0ttFzKbCJ6YHLvfRrWuYtMqIjZFI0PHfVN/GjL/t7rgnl4seC
B1kVmpV5e3KnGDKjth5mNf/D3oWA3QNf78zgIiYuMjDYk/g8sZNqivK7y0Hf5NR7BP3wlVQEqSOH
UcZPyhjxQrJZyHkWRHnyJCfE2SAAhWakx6yriCUs7mq8tlHAf0DP5gfV9dppTK5++FRmg46ZerYZ
sGk/0oj6leFvnCZ4CUMHR3T83Hrs5saFu9ZXjBAhHwO4ltETpM6PWqhnS4J0SuUneDiNEu7mfH+Z
/urwzYgx68u6vakQv2YY9SyOSr7R0aLYzCcMxtbB1j9c9/GZczTEet67RQGLTNlvkBMQr1UBhqMt
PJYk6kmUFxhoUG2d2duUOfdzxRjhV4OxdrKL53fthnr7T3ZAt2Ui5EEPUBRYROwB+Bsrs3kQrY25
UBpspsYes874MKgRwc7YFgZMT/qMtmGV/zZtQ1s10DvMEjafnY5KPzf85qr1GlaWWCWzuGqUvmkJ
RZisacdSAxfihI0MgkZcZWBY0pLCX5LkyYYSPwxGmfHGviQ6txXPm0na3p5wq946PMrP2F8POdL/
LdNTdKTyCeE/rplAjW46RtiSjgMOz1FEkkV3Gj8n+WBcIUH+94fY1acZ0fvOoiu1uk/4jN0eQCef
Dx43EVvDx6iu36jscc9hcyzkVG7hD5GQsYr4HoPmQzEtgy0ug/eciMeTrDxBYTH6ZpTX/s2RSJnc
fja9ZQ/n3vScx8wq+fSbgzppfmhSTjYTG7gAWqsIwoXik27O8GhiC32uAgA4Pl56TQJkx4dLvpb+
B8IFcU/u3O8ZHFiwx1DM//tj35QYtqTwkfPLw/+4O9Pexo11W/+VIN+pw+LMi5MApz3Pc3e7vwju
boekKHGef/19ilInoneSvY8ZXBSuELgty5HFYtU7rrXeIqZ43SAMdGD0lEj7GG38KgdxSTRy0JhG
e03N6wTG5ureMbsauphYHev1SRCm1GP5po00CEl6Xdz5EfxxjfJg7S2tiyUiHhtmwh45qJVdMu6g
R3OaSlQZR/VFHYBJTUSRX2hJD0uuD4jui/U1IYEAGpCCeNaoEzRhDZyX+rbWZv3hUCyzq2JA16dF
+PDAMWxUUTU08cuiLg/c+NCyNRKmzAKiXNI72MSbhg5MaFLnr78tGZQARTyxH5x4ee5DYKEsXTQZ
BcPVEnhwH35Jfb267FfxjbNstCstTmGpluVdAEqctnOXPVdoKoDE6tAtBdHkEBAfhHl7gkhqd6pX
YLy9yC0ASmZf0zINb5g2uLrKvQrx6EHoT6tweahp9KKCfqANLqzVGdJ+TJD2y/yqt8oHUnTA+kwC
fGl05jvHSZTSoumlWg9hcD2U5Vlp6vqZX1rYt8IMTpqyXQJQW7qHHg2ow0Zfsofw4zclYkcf9ApG
+AopoWMyHdTiV9VZSCZHPRLROhQN4U4Y7nePwfCvhfvZA1V5ImqPllJclYLRuINoTr0wMWi9lkca
Y6YuVpnuMa3GJ3FG8IDNWHi3Ghzdo8SBNpt4DEDzDISvajbOCzLvxx2h7GscGLeM4aE4oINgGMiC
rpgJBWoPXMxHNJE9bHRP6ahojgKK5jfkFOUFqAZygyzqv8CIu9Uovz3mzEc4qIYYih9TZA8GFJ0+
D6IHdplU5ZnVDMwvy+QodvBMl0jNiQsCo/FJYeTiqCw9Fzg+vJQPdVZfVYFX3Y6nxSHNGp8ZG1Dh
QbgsDhKSyjMtQ/28rYT2caNXOiju9Atj7H4rkvaiKTX7Ubd7+7GDFK4NySOVOu08gETyofMtOFdW
yCSCtjzTC+MhaK3VN7e1HsKWBkcQuM2V/LEnuivh2zqC1Vp/1tRAty2EIIhsI/e4XfWk8X3dflxH
5XBeM9Tl2smM02JjL+/GL4b2HNWgSdtNbT3Kud0AG53sDlQ2EzFhkvYgyJ7bqvEOiPkBNxj25mI9
GDRvZKBmMl1Mfn56VLc6qFRq66Dv45zCvNk8I1MWvMbrko0/WJtjPUAfEDoE8yeyGAGzoUNmkgZa
hZInSmVR/9nZAJ5u+sK6oSNonVHYg6Uefjcr+k/ydcZF+Cd1EDIpZ+UcuU2KSV/ZNqDw6HNcevnD
+COhpb8ZBZDqgqkuRwUtvMdl55bHwPXQ2UhE8DjksXWVuZdhbj7ErnA+VwCkj628MU+KkLm99FzO
9S52HrTM7q6XRsR7yZ/TW2X4QtkcwmBkSl+Uxk+e3RkMZZAygqWLCEyOflWRw74fXy0MpHFKmhto
DBRAuJaO91mvyafXVeJdFmR/T0Y6HI4/Z4jIJ4pCCLPhwE8KKzFQPlvfiSoUX8MNOI56tWnuHCBN
Hwq7Gw57ioho4K6yL+sV41ezVnxdOYlz0A2hc2UMOSEE4ihAjaollHlnc7ZkWiGgWe48rbPsqLFa
VOtzC80BLzRP1nkXPohS/7JGJeqoEGCPzcjOn2GuQrLrGmiGSX7T5yx+q/v5w2+oPK4OGtrVz5sA
kFCBMsylSBElicrgdPw5ZCtC/WFNMa3tv7SleBBVUT8sdeanahuqxyugrIWLkhIgaeMSVT+BC0zg
dvXjuAsi5BhS81JLrKcILJGetc1neJj56focvaHyxm/K5sJ23XOObm9TZy2AWyRDfBz1ZnHpxkyX
SWDBLDmbHxrQfyc+9vi6RgrkAPqwOM15hXFAa6RPHMu98Deo2ddh3R0jl+ucaJTwe1NKPrA0T4L2
SNQUzSerWZmXDLs68CqggWsaHx/zQDNP6JaUR34hxBWOJcaXZuWJFay6q6DTbtqlXzwC2nsMNI8x
Y2QRuZC5MCOQP2y0YnM1VALKN/rFx8SI6ODh+KHI85Sp3YyxKePb2k6tpywklGKuWvGSQlvy3Nx6
Jkm+dMwQfKHZfHKlLIK/9tBHC6vu06C7x7ZX2C8Jc+UO6nX4hEfOTgvbENe2BYpt3F3OcnkIEz96
Dmm2gDKIr0TbuBdmlVNmy0T4tXSyK9D72pO1ydBWbxhlWVIUbVME72KLIsGyGvSvxso+7LOh/I1a
O3hSJj0ERWOew5KpToKuh3hUDO2njaiPV0jxG523vMlzhkivNP+e4rFxlcpnnsv0vmW4scFdZECO
1o5zFpLsj153CXiw1/ThYkA48RD2bP4ER8AlgQ2yZzNOvm2Cof9WD0Iq75Bnkq4D+2nuqaanL3EJ
yj4rvfiTM3D7jKAuH9qOaVbVXRck7eUgv4zf6ZXfXGZOE0mFx/VRmZThxwqKepZSs2511EuQ4QZL
joT55xJGgGW7LDHye8yd0YrLygoN0n7rIKyWX8a9j4ml31ov/WtBh/imypBHrLxi+WgF+YW3AblU
IKx82dcFieFS9270mjFEZm7diqY/j+ykR4izMeBgdQSrsOSPNRq6dBAjG1LD0vhSrcvbtR+RFyDr
jHx084m2Pu3MQtzBsolORJSjcER+sWq46wl1IeQZQStZOUMLROMY4PIKj3JJqJHbhzGKO77JQIYU
DTc3gy7suo+jm7OqLKHXzUwZlHu9o4ZqCfUtzwM9IM5tpKrvOiCIIHJs+yS1oKt04QbCYcNwsNyM
zsiM+mN3gOmMbDDZwdD1n6tO946HONCO9D49LTeG8WRZ8NsRJ9YvYgh51rrZFB82tpudh7rX3foW
ihWIp2gnTI4jrsG49G1xY/JGqFXn2VGVRAYlSKZB0d76iJZEfoLW6n0UIoxL6N9/RiMVhTLhWucU
cfrPQ3uV+6h+dmtLIKLHELtLkS2r4zpK2xWz4AOG46ToWnR2X9AK2DCJfm2YF0xlqmW4dD32R2yO
y2XTkNitVhWGbd0X4ihg4s3pspRVODC190xs+lpuTFo+5caDPv2EZi8qjHzTUgsYv9EQuHgOzfIJ
vOx94zvddbVpmkeroSBi6JHOpLf6bjM0tC3c9GsImflD5Pv958ZnCMwmfjC8kmHE4yfwl95ZFNG5
MYX5uQWABGNmfZiZTXJLGzS6CHTx2tfWGeBL68Hz6vugK+JjrY2ys2ilrS/G77QGMmREWxoYQXDV
26idofwcnoZJpV9FG/83bQjC0zqn/7hmE1ZMvg4+hPUNh0M/r51MPxGe8ak0oYPaQ1rfrFGGRmak
wLNEATJ+GvM5OUco1NSr1ekw4EV8ahoarDEAdh+gNUmlMIhHNM7y87pkOAw609nJaCGb5KtYd0sk
bMtvdOzZhn3slBeFY3xK4A+lpvO9gfjQJRWSWYgGAF9Nr8YvG81Db8FHkk4ANLrLMu1k8Jvketm2
LrMLjNWtB/lRVMDtGSV0XDOLqwCYtFyebncjwg/tqadnwNoLpzuyK/rNNROqc+Z3Pwg/kbWiLjq2
UbaGvji4t05/n64e1zQ8HwAYNg/NQHPMCuLyNOrqp3Bw63vdX98xxrt/tNJhebZO8MNx5q+uOxKU
D02lHy+9JHlEz8O58coY6roZfNSzAkqh3SDlzEZGg4MZHnoQnVX1sjy0pFYcvsmBT2MW5+NGQjCw
oaZQcZ8d9Cu8Spwkyz441FJCYi3VdBRtG5d5L63ZngLrO2ekpv1QxAKYdxfDmTafBhveC6kmOM/K
WB+PT10EqFMH6UWm2Y/3rvUtCjJBoJ0mscYUHwT4kri8bq0KLeO2AEpRFxZ+NLQux+9A+eeHXdBG
n4ZitbqxNRuBmy5G8p8RfLVR+acuwAgqGB8qgfKa41JDk9lYURevqQYNG0U9NDFABF0XdOdQPEWp
ig5x01XtiTAyJIPo6V2nGkWjDm4onMvSflinB5ku+tN0OeSHy44xU0kZ31FHDg64QcdJlL3AymUi
K2RIJ8jCe8NlQkLVJ8E3u3auRQPPY4jcmxhw6i0iDM81rN/PQGeHI53OswlMFavaeMEFwqp8xqV9
QvfffVhb9BKXRftiD4W4zSzxRMgD/9wH/T/ubGttOsdE286RbFN+cvoMlSsTbQ5vtabiZjvReWjA
mU/jrj4NYyEeddj9x4z4pVlKbRUxIlQD3MH3j1smQqG2ZtTngDPhGtnWxRgHMaM6vab+DAVco8Gk
IW9q5xHQiHXmf+82jOyShmf8wrzeixbS3Enmd6jO9mvkTMs6v19SzTlI4Wbcooj2QHJCb77zg9vS
StKLsIrrI+g9iKWvrpfM/rmOzJV/YDXQrWDiLC8G71b3vPiiW+cgEE1yTwPQOjmqHz/Ubv0cJNhr
tNeRzcr9A6Oh2xKg741A2HERhNl5LjsI6cYGUxbo6YlXeqwMfv+iXg6PDazI47BtzTOtTqk068I+
D5yrCqb7fcLFjX4m2/SfmAVinGgSBax1mf4lCMMjkTjF9xAiJs2AIrv3w+/LDt2uKq2zp8SRgpNF
wNj6NXP+hASChwzkfqgjojUSb/OckxtfVJ2zOohwom3mprC8qhyoPSf1qBZ0vzuEwi56qq8XBpzd
i/EpItJg3/rycQgH8zLVH1r4bFerGi5FnunIqYzP8+9J3gJ2RJPmoI6gFnzY5I5+FunJJ2ZXpKdB
AkpgLLXUOiA0uwZzbRJAPTnMHD/oNMs67VdGeK7LKkYXtc+ta3hnWj/ol2EFnrhcIl6RG5S1w/7U
tTY6RY5sdVy6QJDNTXMWSVBwgUW6jB2Ubzt3o4PEFc5hyNThzjig7IHYeiN8mMb2d8ggDX0277MH
yIRCNZiW8mMZBejSR4C2Nliee8/PL20wl5/A8Z8laYksGUf5cIDlUxJZWhEjOKRDTa2NOK7SKpXF
svhYNEl/2HVtfZKaGG93GX1MwoSQp9Qv8zJ2LlODQK0NXP25AwCGeMZjFTXxw7DhKjoN7FBA4ZV2
oX1RyGg7EtAjnCTwjhvDolVcdndLoyIeAIj+GLDvjyOypWfP/rKqjOKFQlZ7VNOAPta08EbTuv5S
S9HNS6xlt/0O6kR/2cK7TnL0scbf6M1+dUq2tPvdiAv0sta+CEEcoohHSjN+ASlQ3uhrD6zzEglR
1L3OKyqan0x0Wo5QQrcP/BS9NJNpA89FeFr2VXq0DGz9om35UGK59o4lgfJJTs3Lq/jI70r3JMhM
/aO2gWzQ6sxBH596zKJKVsvrekjLa+EH5lNedl/GZ3DYQIMKvbtkVnu2bvovaVUbxzXNnVNkOdbP
nkcz3mHGD37kAqIiszLWGyQx+VvPeWgfrjNIJNSJHwx76aE9HKEIU5RrABIxQNW4aU7suIkvg9zy
CesoBiVJ/dEFAvIBK0AtSz4dhHO9IrW7HZ95ECMjvDJEIPOLHjDXsgx15LqW5pGfB+Z9a+SXBZIq
n/U2Cc8g+brIQS2fMki5T5Z9FWlL76uXocZU26sBKEq+vK0iAtPI8z+1cXhDjzC/YRpAcGba9DJX
rnc2+u+ECOc6NAKICpv4ZBsk5q7pUnJB3TRZuptz5tpszhN9feYmZnqYd4X9kCyRUFnG4ZObpdVh
IVdwCPWzDoKPr5vZlW5q5b0ZhSnty0Q/TGxK0mU3tHeZ151WpWMBf4MBN96VGkDMaZ+7ZwYmA5XS
vrjTsuol1JfRdYGUvANi+isUNzRAjcG9hkBMwzBgpi+41v5g3K9rw7phao8LwcO2zurcvDeSjo9S
lMlnv3OgifBgmEoefHSZTqzJn9vQR8CWDu5JhQb9uu9u6sENbscvzLk3j1vP2hxUsfnA8umX42Kx
LkRCwzo4J94PH5bo6ktx9GfE1Zk/DQtBRM1n6tfWl5oGWZ5SAdx0qYNyT6OdRpWxOqK3RkhuBdet
txRQJTv3PCgEBcR6Vd8Jv312qZDSfg29C8FIsAvE9p9dgBAQYKjoDpV3MyBCddiuwOT1fSoeRcRU
73JFqKWtcJRluWJGwfp1DEINnSFkQVrcBOTsUKFA5IYooyxjgUIRfJTrddOmV+BG6Z5KBYY7sbGP
++TMrtbhszbozpnrpiaytWbwvGpJq9ba8MUSFslE6aYfI/+5W2Xmp9quySmSGLHFqH3tGf/zEU06
IxVSYcTXb4BRak8G034GZupc6dBfVkh5ehRyteYUukZKPJZuNqeOg/ozQ1ioiMLls7UEbUktWp1z
Tr8u0UO6bfOYkZy275wUAd2REgnciwBT+ilPw7PNetDu46AU1wySwLIZ1WCXxyT7wVWgh8nt5hMQ
vHPTK1H58AS1kAtKyMFpxhCAe2dYk4+wzFaVvzpOFp2jSWI8ETs+ECQXN4ZdmU967l/Yw+pwieT0
2RqyzPX4BXqle4ziFMrAbo2gnNNcB2HdPGzonR4vy3VGk2BJSacuv2nNWZbbxfdEwOePypDiNVz7
s03cfS5ikLDhRnzYLI3wqY8g3bhJZ97Alhto0sRPeYOAMaTM8Gpl9gE3jYQl7fq7To96ZHMZx/XH
R0qR8YY1kl3+8XM7T/yTokWiyWgEQ7miqoEP/eP/str8U+TS9rUZKz1eupviTfLO2h7RdVKC+0r7
7+smco41fNxpZ5XVc2dfjxlqmWPh/cg9soaeAZIyAfLTDgRkfOnCX7kG45uzDb6lfhEgBJwByF6h
XFFFAbKGfS5uiwoxC6ct868lIiSr0mM2krB7JG4p0zBURVxvZJkupA7FjJ7zLncrMP9sCUDHxlUz
prIJPSNalc7dxomdb3UVfXFKuM86wIcTKnmINS3N29Ir1xdr5KoPE0ZBf9Y9Cp+2FqEwBaayoWHf
aeLZRznejwIGG8rNYTCGHTpWdxnb9m2mx8Yl6rjLuzJs49O+89Bjsr0BBdQv4zaz1pv0orElctPY
3K5FmdyOP3cSIGHA6pizY+cIeLtl89iS5JzZOrkSOKzuFP1h/yRCo8Wz1843LQRTUhilcxcg6X0G
jzk/Lvvvo8+vAhhzgU0sHvVnTIRA6hBWSRtnaD1vgi8DWf712vSIAgioT3rKclSW+KLLL+CWby0E
8GX3+myZh89tHRuo/0XxPbjVDnaSjb6qaQan4z5GH7m4LAv9a7QmocT4aJegroaz1TpFfJbRvoQ/
kGBAl22ANNwkJiWR1UC6Ejc+hdEqaT8cWoh7XQ/aCtk1OcrElyLY/rr2v1aor60yWkGMYvgS10y+
ErnoT0Lo29d9a/bXMLkI4EC/tx68Zdvuvq6t9N42cDg6h5L5pbDQO4v2XYYa/Nga8onthLF0Ppp2
G4D+ekYa37kf1v257njeHbR11B8rcKGoSh6OKQ3aJf3B2vYZpOtH56hPBpeMy86Poqryb8fvEhA0
l7rtfG436OVam6pFc1nSRZvAveyTuHhcV9a52GjNc7hGQi3oGMemLS3ax0nsP6K/xlwv3e2Oxqdt
h9zvJpVlVvpRH8pcj5hHiTuKNaFf+Y2Ib1c+C9oU6+RlmeJk1gHE1WFjRCdhE6KN1BvxFz3XLinB
X//803/9+t//9a37P8Frepuu+yBNyl//m+ffUoDdURBWb57++phu+G/8f37/nen/8etV9K2gRfdb
9be/dfKaXr9sXsu3vyQ/ze/vzF/ffbrDl+pl8uQoqaKqv6tfi/7+FQ2/6u9f3V4Hlynf6DaNkuox
/Ze3+I9+abzav3yjn+jw8rke++z1l5+/pXWC/sH9a8AosJ93L519/+VnwzDGpd+u/O8fabyav3uH
9QtvXn/nrU1r4Vi68BxTR72Fh/vzT+s0CX687C90iyaScFHoGB/7t/r3P/gna/D3l/djqd988Mn7
/N0FbFdnXALhz1wC4Sx0Q/dMQ3e4TNd2vckSGP7Ctz2GdXqGx4ATQwjVlsA1Z66At3BMw3M812Fm
keU40wUwffkyNXiXQqdtEfartgDMOZq5ApqzcHTDtR3fdXVPUPmZroGwrIVh+8LVYXAZhmM7qq2B
IbYf6c2J+t+YgoXteIaFnoNJDGYT407OgWUvfPaHzzaxVbt4Md8OsgHY27ovTMd3IMJxyvfsoDDd
hc/xcHxTCFbH2m64PafyV77g/5UdFOZcO2iaC9/gkFumvMF7F2/aC7JOg6KowFWYjrt1OipdvDH3
4vWFzVAMy9V133I83fWc6Qbg/nuWxaumjzu0dEe9NfC3x/L9BsBdWL6PHdFd3xWQTq3pEghiBdux
WQBBMGAwZ0M1M2BY+kw/IBYGt94T0EYs7jfrMD0JxsL0dQtfqPsGB2Jnc1U6CTvP9P5doAlzYQhT
uEQ9Hv94b9fAWpgEjLrJyx7EbwW3gT73JBjWQhh4AdOxbEcGA0RYewaRYMBmyKxPVOTbxMa7EFSl
bTD3ICCisSDSE4b5xhNqxEALl/1h67pyNvAfyIdskgGMv24YvrUzcnt33vQWwLUN3SASok9M1Kya
DZSnlWT8/edf2AuTdMclHBKEPY50K9MV8GB/WgSIOEoFQ0F7m57MWAB3YTqCXAdfTz7ArZ4sgGYu
bGw/6TLrwBeCBtX2APHpzE2AqxcE1fAPbU/o3Gniq71N4C9skkFPLoJD1MRpUW0J3Lm7wMHGC196
AIOKgDCmp8BwFgb1ABpN/A5yDOp5AGNuUcAgHZBqERZR/3YJpltAZwWQg8RMOqDXFMyI7Pk+UCwc
Bx9vcgxc6erZ5nunwDIXgD2wFI5u081lL6h2CsTs0pAgKRAWNoCIz6FSKPOevSXwF+RELjkBy0NT
ztaV84fm9hO93x1g70l5mZfpmzr6qTZZwWQJqA9iB3TbIGDGEgr1SkNzLQGFAc80OefS7Rnbo763
BxxZP7U5BEJHjl2oGBPM3gTCIzcm/ycmoEZsvA2KhG4uiJRM4kEPS6GgO7C2Hvr9x8BdONxby3Id
JsfiF/zpKfBICoiZqZ4QMJEzbTMwhTIiCtgzYyJh4PFsaoAWwty2LJVN7IAmFi4Rs+/o5AUyNlKw
RGTMjQs5B6Q9Og9SJNMejd2eKdBcGTtTIfJwi7o0mcr5A3tufkRYpOMPgPsxSdz38HrTbeCaC5pJ
2AHhG9ROOBGqRQXe3E4BFSKLmIASocMeMDEL0yUghbQIii0PO2m6aMGrZw2c2cEhKQDVUJdKqW6w
F/CLk0UwBR7DdYkZTTopspqq2jYw5qZIhlgIrtB1dMcmNLLeGESfBcJPeKa+a5kplySS2Mz0CY48
CFh8IduCRD4+9m7fHvoLUxjk0PyWiwaQvmvSKOUX51oDzTQWXLptQ4OZXr09dtZZGzAE40M5b2A4
cz2iJoBIEP5TDWcBJFZiagxlekBI9CN7Us4SzjUCFnUA36JgJvCExMf2dA9QKicIoJBkuEK2EBXs
mMwNCDT6o/h6k9RIR0KP8H+aI2sOr1NFIX8AR0JrUZYR/sBLqQCicSlkYqZnGkPNW7iyKGpblNAp
kmP6JvaAIholJcZ5YRJlhVW94vkO2vL+LGmMjDB1lk5JQD7YXHv+QMJIKKyji02rcveyWjvB2CEb
3r8EwIXwc7ZN1eh3uNDeEmg+9lIQFBigaQCbjKVltdYAKz73JOAUTBcQCaVjx7VMId3M3iJYoE1k
3ZT4ecyS1GujoG0wcw1c/ALFIAu/CJYIwZvJCpj6gogJrT6Xogox8q5lq1RgNNs1Uj4WlELoE2wh
E9MlcCgsEjEAt/GoMquYKIq5K0COBGIZ7CQ3mQIMrfLJJrBB3VAsEyAqdrAq1Ryjoc+PDxf4A9aA
2J+TQJ9gsgQSXWrQRWFtfMwiR0W5JZhdMZFOkdohZVMqhLI0Nl0CoVNUIpEmRkQeQMlzYM49CJa3
YAEom2IOwBFSIJ3sAkeWzWSz1SBiIIRWL0Kc7xGBTsk+yugUMPkSRLjnEekzsQWorNJpo2SkYFPd
nxseu8R+Ej+nUzAZH9OYQLME4DL6qAjAKpotz4YVGLKbCGrElzBC2mlvwiJfX1iUkSgtW0QG5Afq
NVStubsASwALh1oZWPNtOjg9B3RUPcJin4oKoZOCS0AsA/Bnrj2wjAXIEsJfkJTbx2QZDH3hkSiS
TKOlJx/K7QRS2JkBsiPRBZQMqBj9WXgo8yR2gS7YK7QaKBuoFhlIfPBsqBnOkMYx/WUSAYlZ2fcJ
8FKgyxnALJVsK+9itfenyhTIXWpjwO1ImCkIyOrw3vVzCCguU0gBegLERMFMeTbtAqAt2CGghrJL
tnfpTMuVVVXYNkAqxsc2AlMpP9xG6u+/+9SC8IU2GjQ7R8Bx2lsCIiISQx0FF6DoBM2OcisgIQBz
zz/X7gMg2hFP3nZPKBKAq7JpukvkkXKpEVtz7grIiEe2CWHdUS1hRNVkD8DFpWJKTAQKkf4RxRTV
fIAEhs7bA3RRCScA2cOroopuT/cAC8DS4B3wt74rIdmqrQBiEDOXgFYxwzcldAxn70jeyXQTgDUF
WwbWkh6L7cI+3JbmVLKFu/js/cYQyADQIUaOkR9DQYKNPFkD6gKyhuBAwcMi8N12zRVaAlnUmHUQ
NIphNMvpHHgcBQ474PPpGgAw8gzIWRAUHXsLOOAvKrQGO5zH+3cBWQFKFtx+CwVVDoKED+25RPpH
GAhQN645LpF61nBu0RwQmYQKQEQl7LOJi99kyDIugpMBRxmI1cjTVGsHENDMPQbEPXTlTTICCT7/
l6CYZivME3wBcxbVbKYiiDFzDST0XiLOYR9QCntbMrYh4AGxk40jKsoAsJRzB3DnZq4ALpEqmGyc
4RYlrHhaLTQdGRsLG/IhNlNFGtY/kRk58CugX4KtkljL6QqMCRIUPBuGIiAzWTMel1whb0Cxe+Yu
kOeALQCdCXQN/8gm4Z47IDqmikQ5lRSayJmquXoZgjm3SiRjQ8mykgEg2hvUQ96sgU3vgFIh5lBN
l8CY0JnbQBuBhrYFuISiIF5BWrzJPnAlAgf8jSwmOnD0lQsMdiTpWZGRZOC4cI6F5J29aSBBRZJm
AodBrWynYaNWZGDM3QU0i2mggavZdQ706SZAxwgzqfuuRF4DSTa3xkche0jvc+ZBADbi0Ui3dSnG
4xAcTH2CxOZjEmkv7YCI6rkEmdbNypIsl6IZiArq4iRD21x4zxSAu5E9ZEnTkMUUBRupIKZnLoFj
ACcU2zSY6GBiCpFqwjqatFUoJkksqnJbAPrIzOvXaCJSJpAhMPxGQuE39AM2xoK4WQo4kC1vUYhq
2cIRBzPrGACfoiIGwQTgKXLtby0B9O0RdmXjC36skGpLMNcSSEIaZDTJOaNsRgVx6g80mSdiKKS0
m42aAdCCcd8p5BAoZ808CqZULcMZ7Fqo/DOxBkCyaTZDWKXTrtrFj3yZWWcAPh6YaoM0cGoDNcdD
q4u9AcBg2ztS785LjcFZF2/g7Il0Sfx2UkRvQgGZOREQkTrQVVWxUjQbQYAgG0OlyAls+AXA6yT1
fC8SoJJGBY39QYPdxUa6O/6nQud/tlQTeRHunkNAORRJnrFFuL8EOELAGrhAwGWjZplyB8GYDTGF
f4IkFzGfRTlsl/vtrwGJkSwXyhQa8jahsXJrQK4y0xhopH+cA9BCXKjU5JDYlL1FkJJNElNE7wha
AsulnDeY30NDt0m2z2Dg/I6o31sBJAzIFSDi0W7+sUvUCojAvs7cBZYkVui4e270eJt5w/0lkPBC
WkcgrX1qBQomyMhNzVwCA5ApRWF6yWgxwD5/kx25sDKkqtuPPqp6Uh1QImYuAY1UKd5HE5lzDgH7
DR2RcvpIv3HFaCYULJnac7snIOrZ/+jWkRqhZ62zonvHQPOA3UjVvt9TaOWKhcZsuRI4WDI0ltqN
ozzXm4KpzcvA7aGdeLtq4rjpFAqNZsfHyBQiWkMD8Qez5E0rmTKMjB99APccFFkpUm0JZncRWQHE
yeQxQNCY/FeChyYHQSKRyYyplDClm0ba9uAptAuw0zOtIaAKbAD9chDE9NItFHr+NUWmaozSJdVz
Cos7iLtCizBb2tgmBLZwiNZOq++NMSCTlBL/NFFlRYlcaeuBFFoBOoAztwFIWjSbaJaCqqBRJEH8
+ycBkBn7ghYjPHZUrgAiK2cMZi4AtkCHewPW0pFQOlLC6QqARSeTltLGIwhRwbr5jiz+/g4apXHK
obQFgBlur3KyBJKeJInr5E82or/kjMrtgd22fP8SSPUmSua00kEOyMc0Q9BQciM+luLPqrIu/LmA
W5AjKNgj/AKwZny8OQiI34K/YgTEboXUMwWAwmYaAyY5kCijV4MmhwTZvcmSmIdi0VjAXzBZWDab
lQuNxI4v//6TgEaBh06drAtBM5NqvxNjgEuUHhFgNusg7aVytmC2zDPsAwA1kpFLRUQ+ptEhHhOs
AS3EnY6FegQsJLVmngObBgIiZVKfi7b6vwz+kRoOrIsMDiVNX8EUgdM7cwkgZBINSSVjGAZjp3By
DnAYUvDTpaZGZYLjopwpmK3qiEOAlW9SHLZGIec3+KpR2dM2MYZwkkkldrg+haJj7PjMTSBF7emn
c5EAS6SE7bST6sqKEXVVsmlFZY5p/8xcAg34EFJ+DmhSUNc7gsFeimCjaEgDgdmgKKCOAqfjH1Ro
G8wegWVzm6UzhGAAUmmLqd1bAZkj0UwHcuDTcWYrKNdHcefGhja4EXY5CeAoZT0ybvdWAPaBZ0qZ
CtR8toRd1fYAXbCZ54A+CW0UyoJADX+Il+4tAX0m6kUST0EF1dkCMdVqo+xmU70/MkSsxDXJE+mU
UDiT8OOJR9Q8byHhNszCAnmtJi177jkAWIGqKZ6AmMgDeu9x1Pc2AeoMtJXRL6BwiuUd4VdqbYLZ
+l028lwkwnIKFLtAxkfTFWCBKCEg5CYHQzIfQzlbiAz1TEvAJpCtRHSO6ZaMDNzJEsj5QPgJ0kP8
psnErJ2QpkIe0XC2JZz32wJ5kbKdiD7ZFF5D2EzFnIrhbtiMQleNmtbMO8/kE3iItIf+vDygkRRA
S5GJEcUiggUF54HuNuP77zzIGlkdGidBjWUiHOueCYRzAY4CLoZ6ohyE7zPvP5hBKPkol8vBHjSS
xdT4aYRJFEYoIVMjGXMm9arls+EkcgieI1FlsPAmd56+ogFFkyEY9NV+7Ay1vN/sQaAAzKGZQzNF
lW4LoZ4ugRT2ltqVW8ECegXKub+5zg8pLuap0hbGEI5DDqdNQ4pjUvJcoo/BHcI+G0+cSk7gH5C3
l/Od2OVcnax+gKybbAIsoA3HgCgRW6HkQGTO50xDKGf9SVFC7y/oh8w8QZ0FKg7Cz2MmoJwhnF0i
lRhriZQBUvY75X7PD2pSw4pYAcYZiJtR8lm1oyDJIdjn94cCUqsXYwiUCkKJHGgxDQXwBoTH5AHg
0LeVYtVWgNb/zCWQE+ApAEtuIXZvOwF+fxdIKA1sfNTKqJISD8qEUS2fSCdr5hpwEiSmDtkNsh45
Bn1qDzUPACrDALEY+kjT3bWoVHIKu2B1xlHAK8qQCJohx10Sryc+QaNK6lM4QAP+h2aTavvgHxl9
A5qI4sCOWzK1BpocfUPLDCkb9c6ANTcs0lArhmfOOERC41GvbxocS1IKak1sDRT+oa3LGeqK2YHZ
qo1kv1TJAZEw4UsOuHrTPNdID2Rs/LtQkXrjsTm7M20h24DomMv8Ayqz5w6gXzEVC2eA0XXgpSi4
ArNjAqJfUCJga0kDPCn0PzGElI0AWFAeInAGgM0sBNXOgez2z4qKCAmkXJdJ31CWCOiKTFYAID4A
i7FlrKRw32yQuaTic3dpFCDajdF7kx7JtjEtFBoEtBR3Ul6KWcL5gmUsAWMgmfC1nWWC15vsAQ1V
DhrKKFyyBuNje+wUConm67rj7R1yZLCTI25Uwof3TKEk4KJOA0sfkpeco60ckGinNP/+mFCjLcpg
JzY8yNIxPZoGheDIZET0h1KTcrYQ1PNMY6gR+HAQIJpKXOGuGbK3DVgivAS6DChaQ8igcaCaP6CR
M3MNMIiSiSrpBBJR9TYu4iBIqj5gI6ICKfCvXng81yVSMibaQRud4jCukbkmE1ugwbqhj8ZcJHeE
lSlINRD/oLq9pFzweGMMdur2TIxU7QTsOnnvN4RkfsiYMxYVBSJESpmCNr39iJnhIuimMO5FwgsU
VLKdbwcpF0rOGZJ0OiiKt7J9LAGZgcwJ0LyWaLut0VEoINg6pxmbQArSATCXfYHx8cYGOJATIRoB
s/vjdbXiQmNucsg0UAgWIAZlPXR8TM8B7WUJLaJ1vFsj5bonuKm5zlBCxZjzQxWI/ACXMG2honpP
0IwvwFOM6pXKxURb7/z+cyBVGQAJgJOTA53eBgOIeMGykao09E5k7qRcYoDU+swtICuBcp4V6iTU
iizQ1dM9AHxuHAxLRISWGSZxa3wVsoW76t37N4Ec/8sGR6WGZRiH2UwsAUUkSlFo+iHaAFEVd6Ba
TLCTjHr/ClAslPg4dOuBC0qXPw2HNKnLgVgBkFtpLhWccICU3sxzQFTMEsAukGQbTL6kl+6lRprD
hAM5BJJWs6oE3NlzXlAzllrGDDjA1+1dPFrWAEkBWjEUbHwodwJgB829/2xxA6VmvKA1Qsp4w70l
kB1kwgVe23bVRkFDtSIiif2bVSuVUzxcqoRoUlAxldL2b9YAhjYwUvRdaa3ZtNoVVGubLe0PyUQS
jIkFdmp1UzvAUZDkfNRbdomjclGhOTco1Oiiw6wANEhoOO726RIgbLwgZsYWUCjajQFR6ySMMNhZ
RwFIDQNAodEgSCGFnKUCz541wBfQVKZ5SFTImFAFiZdQhOZaA3SMJcWIY0DdGLEBoqPJIrhYAxkP
gKwelZzVGwaKqZq5CFKvGtERmmcjv+DtPpCwI/rrFJXpLtFsVS42nj3gQINlTbHQRp0Rj7CT3dg7
CRppMvmhlHA0pe65goMgAcbN3AXEhhTEKYbIPumflQqAYdJbhXa4YyGrFx/NlizDIjIKniskRnJQ
QHtDNdGEnPoDrggWjqSe/WA9K5QnzibjI1xHSRzPyFdZPHsja04izSwYikVUCiTgVLnI4J9JkqSs
O0WhbSLwtmwoHaNNi82BgiwfyvURd53NGamyLAdQBKCnvr1EbP6+PfTkRBiknrGJ2yVSr2YEWn4u
worZPqAmkLd/I1MFP5n8Ga0CMCfbh3KmkBM60x3ICWiYOSqDUs3bHrWIJptA1syg5CFGIFXdt4GY
QoZwbsmQLrKc70cuPOpwMSV+cvUAy1gc6SSkuqeKUdHs4V8kwgjzMfV0RFduE+GJEQBXBeKeYho4
Y1AFu4kaCu0BsetszjCEY6fcpBqIvcPWyeB3sgawb3YCrypCq+aDTCkFQLv4CxyBhhoFnfWxmEqr
UTkbAPF2fnIkZb1BUEvVPjRM3874gJtIxwCIsQcpQ8nBwMxfmesKaBXTPfFkyPen6REkROYASWDV
lqGmXpI8W7RQRv4kRtxiOCcoNL5R8mVWJhkB6lRbKwEWeVxzhWyhMZuJqDH6ltnP7IQtJZUAeWIM
5ZyTsUhAKxEkroL6RHNTZHmXqRj7siw4PqaZgWAPQMhx1cPTzCabyDFHAKnkjM/tlU97J0wBQu5d
MlR3C6OgUp+c2TirXEqjnFoomo2M9dpSDCfbn4BRAtDZ9+TMCBepp2c+W4JB8mnQXIJfhuSMHHo2
rZnL9hETgakKIGS8nYqrnBXc9bXfHxESFUsIxd6cy8ku0DARpASgkCXqaORh/udr8B+4i/IHe/Ig
jNbfj5IqqqLX8q5+Lfr717JeV//2F/76DX56lW/Xn33/5Wf45P7Pk9987LPX7Xtvf0s+//VbWieV
/MtBlCbj8Ou9FyXNc+/p5HfLf/nl3bWPl7X7W/s/Otq/0skH+/HKjx+eRq/FS/Et7McX+t1FXb9s
Xn/5+X+Sipeq6NvLz3sXCy/gx1P5l3/5efJR92/fZNF/n/Y9+enerfjxif73r+99OLpwWO/JW/1/
cSsOXpKX75PbIAOUP/bLn92F7an9uxt8Ury+JuuX5PuPt5KbWVJu577x1WsXfUt/vM/2iPzbXfPv
P+/DS5RUP92yZYvXn/jYP11Fef1Khrn/l+D5/nj6V/vz3/+lpySqXr//9FC9VK/lj7eT10GV78fT
97/7AetbvKx/+p/N6//l7gqWG7mN6K/MMTmo7NVmo8rFVSJFabUSFVmUlIpvIIklsRwOaMyM1lQq
VfmNnHPKIbf8wf5JviSvQWHNBrmirO6yypuDqyg7j80GutFodL8OmXUhHqJ+3y8uAIT5fCw/trRd
E9xwaA1TDXhRMHKQkl078Lf5kl/JgOPvlxrwuvwP9r/+p56Ke+zY0t3bpMvV5kifBHvD140prrJt
QRXZX1yzJ26JXlkMTHlnxj4kMBKaniyk0Cct7GRuSuahaKKfFPitr8ZtMMwEY55KCnwBBQczaZnE
SOLLRb6Eq55zWKqXf1zgbbvz1zE49P18heflYTmBa2WroGBBh9XEZ3t818LuPmo6vqk/Ys8kpHha
KphOx1aOeX96nn18Fz5B2Da01dglIJKVioOlsN2pYTEIDRSTYl7ZRTss3ajw74tmaouux+olWBKc
XmOlXxJBi98dXXV/n8AitMJm6yIGD57HNsQOKRd57oNnHvXNYxHBE0+XzzHNewppqiKpPwlMaqFq
VLH4ZmGLWxvG7OSlFigp8tEHN/RtwzY3ZUKluL3JctEkGFIDzc4Vg/6II9fDxZXFSesqy9wHEbyI
vyC4JnBYIu4XwzZT5xfcMx8oGOI1LPzEzIccmThTpBKfmCE3Quo+F4NOM49PM2XFoBsbAQG/HLb7
6b+NLcb/+8c/T++8C8zu8KAr/4IzWy3Z/kU+SI567oZ5CICkqwKurX0zZScJGgMVcN0w0wIVqUn3
RB9pg4mpEewmLPJAeJNJH59/U+mbpW8avh3eKJhyH/eIjy7JF8Wl7LBcE2UGqmDHfRyloyzTQa9Z
cmFb+F9TcXcWp4mJof09+UkkTpKYUcVUACGFvnCIuhNMRNVw7RE1UwS9nkulXZ2bex1X16ZNcFFq
YqCWol8hpucZu30iGZHCDhChTIvDGGQlNJI5MkGIwW1lJ6ZkuMTJLMaljJ0pzq2v2KbDuC4FcI/E
A98e6FBQwG3HPHuGkaxy1GvPLyGxL0Gs30//8sW1n3/6d8yKXoZP/6lGbsF1TXOipF903VauznRN
vDFiXFPd584uPsFLgW8mG1b4B4UN3WnDzFWmODY1CwQwXkSuDDy+uCyOjYwMUl30kGZoXMUOQRSr
yQX+YSPujvz1Unl/cPOhGX7ku5jo0aXAKx862LDvAwWv0XGhuEb4wpzom9c7kV8uAYiepa/y8fL9
BHcsh2Q6S4IpOMHDexuGxn3gwAqGfxjmyNmxm5BCiNox1aQ0Y1tPk+XEeEFBEf2lqeb8YkEt0lLz
7EzbfNEUjL6DxKVlvo/qMaSyIkk39GO+ZhoHzCC44txUM7YZNG6veF3nqWaNEwuvNJPijP4xOLxK
So2RtEbIe1qNETdmYUecry1dPSDzpUMTUxL/+ffid2bBXQPqPOWoZ8swWd7n7gz05nLoCx9wpzjz
WboPs3Tl2Kuzdgu2gkmfmXszm26qRMGuzw3PkIM8Wq6LvhkZv2EixLAq3ch9etvILkEoLFMANuXY
3fESiNhHLJYYSZ5lbtMaifELu+A3WJCayfVwicfikS2L05rKZeoEGH0cMSRJ1XFpZhuhSiQ7FgOj
8M0tFnghYEJjlrxc6IGrJmYBt5GgYmBBDBFSqa+nxuV1SWguUwA2H9ympuMcUrHMxiHlk0RcxVga
EuOqSWFh7uYiKZNU5pv7od2iDuqIlELfOtugECIBRX1ouLrTBk/QiwdDXEcHRQ0Nu5bKfdZWpp7i
Frcy9QQYLf0Ag7XTH54fHwwWwTTlcpsvwchGot6U/oa+G49LW/RM3SQwkh8Mp4+iw0M8qbZsMHUz
jxB9i4pQCIuZegp5MnoEWJriDGnwEi9P9Yw+XbnxhDkbFIuBunbn5Xp3XcO1w6P43rmt+XsGelkx
FkRjzS1i+Vmb1vybI2f8EtccV3yPegrDkkhol8ZYHoUvPfKzsS++QT5ihtuf40VJaFMDu7vCSp2Z
1gU3W99oYAABgzhR40l38qXZK93eaOrMXl23CS8a4+o7FNZ+gAvyFmQFX3JuFs00i0ZWYu8MGV4u
H7TyEr+NCkwzDSgJZounsGzd5SK0cIarzUubTcNOTnBbQUFxcIt1ZHTHpI/PP1FOAw880GSqAFoH
Y1kaE1SPCrDB/JhQoh3T4Gepm3jnQ/ZYE/kMpLBn7Ufj2BEKig+5tOd2aCpeU4KRfXLcP8+zbaCR
LP/eoAkkyRYXjBg8pJodmHbsisNg8ocOIlcXgy9RF5VgSOR9jQTMzaolgGQuenOHGC67Uu0rnHd/
QQRSIGPLjlOwTaVf83wf8VeLW0SCiUohklSpqk9QD1sVb62bTBvmMTFuTcNp4sFxmIKmJG3chJhZ
h8ZahV9wOGyLfluz/YLohdAVPPPfrnqD3tVt7+jvBS2tDVUxyHcnaDPQ+XYAyiwMQEbbKP6XfuqX
lvvlogOaBPI1NlgdlvDJ3GsoePpDpK5R+ZCWk3buzshv92XlsK0RRjBUarCX2jL6WSau5Td2BQPr
+BqKjYUJb224txN/lz1BEB2OgvAmC9o0igg7bTlBJxXTNfGJSsU9svRyxry8hjs+DTZPm2nUdfXq
xmfGcaDw7tC9t3SzS9ok69Co6zp2Gz2Nuz3qbqs7NsHbbWcR0QVI98MxIviRTTjRTyhY9Ikbos0w
i99ohJ5U3BN0UFe1XSYkEljjuDyxATEsh9XQA/pcuXZpjJFUCd3gUU/Dtu+rbxVw37ZIqwemBAwi
kMt7igcMPF4kIFozBBzp45dCjd2GcdqYkktLNEJS7b6zIdtgoMtQgEW4isJlHgpHQjapwOemuct2
g0YlwLlrpm0emmCutVwVg9Lf4dmJb2CNpqhzB7/e2Arxbpac0Sg2OG9/sii6aMMkqSDuZI03i74v
x9AJwyUiFOnWwPOsyYvEFUwEOfKGC6vxPHFh0S0XyFOwC90rjeo4VBp8NNxXaBzNl3QL5Y5N42p4
ibqINquHjhPJpfvhCiXLWTwVB/dIccmi8wqyOB5PDBy9ZnAVe6jY17h1DBZZBheUQXKLG9wZXOgC
2xNgW1MA/mjH/PAAx5EGrGtQVphvY3Duy7FvZpQkZ8ElWMkUcFcJsTNUAYw9vzZqVKrdIriiRtIu
SHaSsOTpMXEkfXx+zAKPjAPKTgLf0Bq3mgGqQ/mhuq/ROInnaEutzP0sx7ti7pUa+KoEDAVKFrV2
XPoHWkjpN5z52t8xbdN86T/u7nt8uVwXKL2xIZ7yEgY+kQoK2qBpQvD8s96+8yPwsez4bxiZ0kvx
Pm10FxFJRBYFPfzkJ5YMbKeSirxZMtyshCwWs4sQe23wvHNmlfIUga7MaxvdT+SrEmE/dIRtUgm9
xqPSRg7zly0blGEyDWOyCY1OxzQcGhUJstdH+4oQQqKk5OVM+DPj0VOsuH2EnW39J9CxA3K39T/1
VBiFDkM75AF9bnVrIj7d8hxobmL+tWPCEF0vCTSepunD889SsKK0ruS8KBpFgCQtyIr4LUTh2kRU
AR0zBUkPg9Z4I7wwdwbdpFsKozRqqbtmiXvDthSkxuW3m+09jZ7rIz9HwxnnD9S4oybc7TQjNOfo
52P32dR4OeOexpXyONhqNN0DX9YYvHUtP2g2vfUvN/e3KFhw6efHxIhG+do7GEu2jK80nrsf1NE3
gRoT85Z0DVoaCvRr6j5umFI0XtQvkQRvPFG1sbAWrLfpq57vUwdNceaapo5u+8LeOe6qNApdV2SK
5+2Ih/txIozUeq6RKnBjM47iX/uhyZqeNV78rlEYvdJPF3vT19v84r7GGyDW4tbhdQbUk8gyRS4p
EGfCO2wU1WsQdnTA++DqKb4yTNxWZ4/gS77BbgaPfoPCFu4g6ZmxxWA8jFzyLmJS9NEkoBjEaFTL
DgyPvfZpjrLUEFZG1sODPbIZvKZwX+Otc4WPSAk529LOWaLkjcbjDno8GuQc8AU86/X6WxB3K+iH
wMn5JyhaztcYpLlxccmPwm3R9yMx+Yrumd0Ceusx+65//7ATVuLRvYpBPdwI+HWfXeV/C9f+MKHt
zttDH20YeOIVpIPWtOxpjKZNSW2rE8w977OncbdS1C4apliuVKO9oOtLn3OTaTTD9EYIJDmdKw3g
lepgFZYRsVzGUqbxBnRsyhnlubed1wd/kgt/0qItnd1x0Y4ghx2gEwX9TGxrvNIo/aDWQlzQmeuO
U2ikq3hpQ5t+d7wJaBDX3YQ2FxYDb9PXPD/gvUU2/h5c3mzhMCdrF/LLHQPbEmHSQ2H91zycKet/
6q2fWOy70r9Jf3yMGvzEeoSWTNEaLaxXbZ2lCjHqbtfy7a4uoTCfFxqB438X7DalPSE42PZ/W5tQ
8JDzG5XWhO/+DwAA//8=</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31 May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R13" sqref="R13"/>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K58" sqref="K5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8" t="s">
        <v>458</v>
      </c>
      <c r="C6" s="259"/>
      <c r="D6" s="259"/>
      <c r="E6" s="259"/>
      <c r="F6" s="259"/>
      <c r="G6" s="260"/>
      <c r="H6" s="121"/>
      <c r="I6" s="122"/>
      <c r="J6" s="261" t="s">
        <v>488</v>
      </c>
      <c r="K6" s="262"/>
      <c r="L6" s="262"/>
      <c r="M6" s="262"/>
      <c r="N6" s="262"/>
      <c r="O6" s="263"/>
    </row>
    <row r="7" spans="1:15" x14ac:dyDescent="0.2">
      <c r="A7" s="69"/>
      <c r="B7" s="272" t="s">
        <v>485</v>
      </c>
      <c r="C7" s="272"/>
      <c r="D7" s="272"/>
      <c r="E7" s="272"/>
      <c r="F7" s="272"/>
      <c r="G7" s="273"/>
      <c r="H7" s="121"/>
      <c r="I7" s="122"/>
      <c r="J7" s="266" t="s">
        <v>487</v>
      </c>
      <c r="K7" s="267"/>
      <c r="L7" s="267"/>
      <c r="M7" s="267"/>
      <c r="N7" s="267"/>
      <c r="O7" s="268"/>
    </row>
    <row r="8" spans="1:15" x14ac:dyDescent="0.2">
      <c r="A8" s="69"/>
      <c r="B8" s="249" t="s">
        <v>4</v>
      </c>
      <c r="C8" s="250"/>
      <c r="D8" s="250"/>
      <c r="E8" s="250"/>
      <c r="F8" s="251"/>
      <c r="G8" s="127" t="s">
        <v>459</v>
      </c>
      <c r="H8" s="121"/>
      <c r="I8" s="122"/>
      <c r="J8" s="252" t="s">
        <v>460</v>
      </c>
      <c r="K8" s="253"/>
      <c r="L8" s="253"/>
      <c r="M8" s="253"/>
      <c r="N8" s="254"/>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8" t="s">
        <v>461</v>
      </c>
      <c r="K10" s="259"/>
      <c r="L10" s="259"/>
      <c r="M10" s="259"/>
      <c r="N10" s="259"/>
      <c r="O10" s="260"/>
    </row>
    <row r="11" spans="1:15" ht="14" customHeight="1" x14ac:dyDescent="0.2">
      <c r="A11" s="62"/>
      <c r="B11" s="269" t="s">
        <v>484</v>
      </c>
      <c r="C11" s="270"/>
      <c r="D11" s="270"/>
      <c r="E11" s="270"/>
      <c r="F11" s="270"/>
      <c r="G11" s="271"/>
      <c r="H11" s="121"/>
      <c r="I11" s="122"/>
      <c r="J11" s="264" t="s">
        <v>462</v>
      </c>
      <c r="K11" s="264"/>
      <c r="L11" s="264"/>
      <c r="M11" s="264"/>
      <c r="N11" s="264"/>
      <c r="O11" s="265"/>
    </row>
    <row r="12" spans="1:15" x14ac:dyDescent="0.2">
      <c r="A12" s="62"/>
      <c r="B12" s="252" t="s">
        <v>483</v>
      </c>
      <c r="C12" s="253"/>
      <c r="D12" s="253"/>
      <c r="E12" s="253"/>
      <c r="F12" s="254"/>
      <c r="G12" s="127" t="s">
        <v>459</v>
      </c>
      <c r="H12" s="121"/>
      <c r="I12" s="122"/>
      <c r="J12" s="255" t="s">
        <v>482</v>
      </c>
      <c r="K12" s="253"/>
      <c r="L12" s="253"/>
      <c r="M12" s="253"/>
      <c r="N12" s="254"/>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6" t="str">
        <f>CONCATENATE(B8, " Flags")</f>
        <v>Overall Alert Flags</v>
      </c>
      <c r="H40" s="257"/>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Alert'!B91</f>
        <v>Haiti</v>
      </c>
      <c r="C42" s="20" t="str">
        <f>'Compound Alert'!C91</f>
        <v>HTI</v>
      </c>
      <c r="D42" s="20" t="str">
        <f>'Compound Alert'!D91</f>
        <v>LCN           Latin America &amp; Caribbean</v>
      </c>
      <c r="E42" s="20" t="str">
        <f>'Compound Alert'!E91</f>
        <v>IDA</v>
      </c>
      <c r="F42" s="217">
        <f ca="1">'Compound Alert'!F91</f>
        <v>86</v>
      </c>
      <c r="G42" s="22">
        <f ca="1">IF($B$8="Overall Alert",'Compound Alert'!G91,IF($B$8="Underlying Vulnerability",'Compound Alert'!J91,IF($B$8="Emerging Threat",'Compound Alert'!M91)))</f>
        <v>4.5</v>
      </c>
      <c r="H42" s="23">
        <f ca="1">IF($B$8="Overall Alert",'Compound Alert'!H91,IF($B$8="Underlying Vulnerability",'Compound Alert'!K91,IF($B$8="Emerging Threat",'Compound Alert'!N91)))</f>
        <v>4.5</v>
      </c>
      <c r="I42" s="50">
        <f t="shared" ref="I42:I105" ca="1" si="0">ROUNDDOWN(G42,0)</f>
        <v>4</v>
      </c>
      <c r="J42"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2"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2"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MED</v>
      </c>
      <c r="M42"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2"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LOW</v>
      </c>
      <c r="O42"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Alert'!B45</f>
        <v>Congo, Dem. Rep.</v>
      </c>
      <c r="C43" s="20" t="str">
        <f>'Compound Alert'!C45</f>
        <v>COD</v>
      </c>
      <c r="D43" s="20" t="str">
        <f>'Compound Alert'!D45</f>
        <v>SSF           Sub-Saharan Africa</v>
      </c>
      <c r="E43" s="20" t="str">
        <f>'Compound Alert'!E45</f>
        <v>IDA</v>
      </c>
      <c r="F43" s="217">
        <f ca="1">'Compound Alert'!F45</f>
        <v>40</v>
      </c>
      <c r="G43" s="22">
        <f ca="1">IF($B$8="Overall Alert",'Compound Alert'!G45,IF($B$8="Underlying Vulnerability",'Compound Alert'!J45,IF($B$8="Emerging Threat",'Compound Alert'!M45)))</f>
        <v>3.5</v>
      </c>
      <c r="H43" s="23">
        <f ca="1">IF($B$8="Overall Alert",'Compound Alert'!H45,IF($B$8="Underlying Vulnerability",'Compound Alert'!K45,IF($B$8="Emerging Threat",'Compound Alert'!N45)))</f>
        <v>3.5</v>
      </c>
      <c r="I43" s="50">
        <f t="shared" ca="1" si="0"/>
        <v>3</v>
      </c>
      <c r="J43"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43"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43"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43"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43"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43"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Alert'!B174</f>
        <v>Sudan</v>
      </c>
      <c r="C44" s="20" t="str">
        <f>'Compound Alert'!C174</f>
        <v>SDN</v>
      </c>
      <c r="D44" s="20" t="str">
        <f>'Compound Alert'!D174</f>
        <v>SSF           Sub-Saharan Africa</v>
      </c>
      <c r="E44" s="20" t="str">
        <f>'Compound Alert'!E174</f>
        <v>IDA</v>
      </c>
      <c r="F44" s="217">
        <f ca="1">'Compound Alert'!F174</f>
        <v>169</v>
      </c>
      <c r="G44" s="22">
        <f ca="1">IF($B$8="Overall Alert",'Compound Alert'!G174,IF($B$8="Underlying Vulnerability",'Compound Alert'!J174,IF($B$8="Emerging Threat",'Compound Alert'!M174)))</f>
        <v>5</v>
      </c>
      <c r="H44" s="23">
        <f ca="1">IF($B$8="Overall Alert",'Compound Alert'!H174,IF($B$8="Underlying Vulnerability",'Compound Alert'!K174,IF($B$8="Emerging Threat",'Compound Alert'!N174)))</f>
        <v>5</v>
      </c>
      <c r="I44" s="50">
        <f t="shared" ca="1" si="0"/>
        <v>5</v>
      </c>
      <c r="J44"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4"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4"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4"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4"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LOW</v>
      </c>
      <c r="O44"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Alert'!B67</f>
        <v>Ethiopia</v>
      </c>
      <c r="C45" s="20" t="str">
        <f>'Compound Alert'!C67</f>
        <v>ETH</v>
      </c>
      <c r="D45" s="20" t="str">
        <f>'Compound Alert'!D67</f>
        <v>SSF           Sub-Saharan Africa</v>
      </c>
      <c r="E45" s="20" t="str">
        <f>'Compound Alert'!E67</f>
        <v>IDA</v>
      </c>
      <c r="F45" s="217">
        <f ca="1">'Compound Alert'!F67</f>
        <v>62</v>
      </c>
      <c r="G45" s="22">
        <f ca="1">IF($B$8="Overall Alert",'Compound Alert'!G67,IF($B$8="Underlying Vulnerability",'Compound Alert'!J67,IF($B$8="Emerging Threat",'Compound Alert'!M67)))</f>
        <v>4</v>
      </c>
      <c r="H45" s="23">
        <f ca="1">IF($B$8="Overall Alert",'Compound Alert'!H67,IF($B$8="Underlying Vulnerability",'Compound Alert'!K67,IF($B$8="Emerging Threat",'Compound Alert'!N67)))</f>
        <v>4</v>
      </c>
      <c r="I45" s="50">
        <f t="shared" ca="1" si="0"/>
        <v>4</v>
      </c>
      <c r="J45"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5"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5"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5"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5"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HIGH</v>
      </c>
      <c r="O45"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LOW</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Alert'!B156</f>
        <v>Pakistan</v>
      </c>
      <c r="C46" s="20" t="str">
        <f>'Compound Alert'!C156</f>
        <v>PAK</v>
      </c>
      <c r="D46" s="20" t="str">
        <f>'Compound Alert'!D156</f>
        <v>SAS           South Asia</v>
      </c>
      <c r="E46" s="20" t="str">
        <f>'Compound Alert'!E156</f>
        <v>Blend</v>
      </c>
      <c r="F46" s="217">
        <f ca="1">'Compound Alert'!F156</f>
        <v>151</v>
      </c>
      <c r="G46" s="22">
        <f ca="1">IF($B$8="Overall Alert",'Compound Alert'!G156,IF($B$8="Underlying Vulnerability",'Compound Alert'!J156,IF($B$8="Emerging Threat",'Compound Alert'!M156)))</f>
        <v>4</v>
      </c>
      <c r="H46" s="23">
        <f ca="1">IF($B$8="Overall Alert",'Compound Alert'!H156,IF($B$8="Underlying Vulnerability",'Compound Alert'!K156,IF($B$8="Emerging Threat",'Compound Alert'!N156)))</f>
        <v>4</v>
      </c>
      <c r="I46" s="50">
        <f t="shared" ca="1" si="0"/>
        <v>4</v>
      </c>
      <c r="J46"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6"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6"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46"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LOW</v>
      </c>
      <c r="N46"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HIGH</v>
      </c>
      <c r="O46"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Alert'!B181</f>
        <v>Somalia</v>
      </c>
      <c r="C47" s="20" t="str">
        <f>'Compound Alert'!C181</f>
        <v>SOM</v>
      </c>
      <c r="D47" s="20" t="str">
        <f>'Compound Alert'!D181</f>
        <v>SSF           Sub-Saharan Africa</v>
      </c>
      <c r="E47" s="20" t="str">
        <f>'Compound Alert'!E181</f>
        <v>IDA</v>
      </c>
      <c r="F47" s="217">
        <f ca="1">'Compound Alert'!F181</f>
        <v>176</v>
      </c>
      <c r="G47" s="22">
        <f ca="1">IF($B$8="Overall Alert",'Compound Alert'!G181,IF($B$8="Underlying Vulnerability",'Compound Alert'!J181,IF($B$8="Emerging Threat",'Compound Alert'!M181)))</f>
        <v>4</v>
      </c>
      <c r="H47" s="23">
        <f ca="1">IF($B$8="Overall Alert",'Compound Alert'!H181,IF($B$8="Underlying Vulnerability",'Compound Alert'!K181,IF($B$8="Emerging Threat",'Compound Alert'!N181)))</f>
        <v>4</v>
      </c>
      <c r="I47" s="50">
        <f t="shared" ca="1" si="0"/>
        <v>4</v>
      </c>
      <c r="J47"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7"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7"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LOW</v>
      </c>
      <c r="M47"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7"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7"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Alert'!B19</f>
        <v>Burundi</v>
      </c>
      <c r="C48" s="20" t="str">
        <f>'Compound Alert'!C19</f>
        <v>BDI</v>
      </c>
      <c r="D48" s="20" t="str">
        <f>'Compound Alert'!D19</f>
        <v>SSF           Sub-Saharan Africa</v>
      </c>
      <c r="E48" s="20" t="str">
        <f>'Compound Alert'!E19</f>
        <v>IDA</v>
      </c>
      <c r="F48" s="217">
        <f ca="1">'Compound Alert'!F19</f>
        <v>14</v>
      </c>
      <c r="G48" s="22">
        <f ca="1">IF($B$8="Overall Alert",'Compound Alert'!G19,IF($B$8="Underlying Vulnerability",'Compound Alert'!J19,IF($B$8="Emerging Threat",'Compound Alert'!M19)))</f>
        <v>4</v>
      </c>
      <c r="H48" s="23">
        <f ca="1">IF($B$8="Overall Alert",'Compound Alert'!H19,IF($B$8="Underlying Vulnerability",'Compound Alert'!K19,IF($B$8="Emerging Threat",'Compound Alert'!N19)))</f>
        <v>4</v>
      </c>
      <c r="I48" s="50">
        <f t="shared" ca="1" si="0"/>
        <v>4</v>
      </c>
      <c r="J48"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8"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8"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8"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HIGH</v>
      </c>
      <c r="N48"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LOW</v>
      </c>
      <c r="O48"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Alert'!B148</f>
        <v>Nigeria</v>
      </c>
      <c r="C49" s="20" t="str">
        <f>'Compound Alert'!C148</f>
        <v>NGA</v>
      </c>
      <c r="D49" s="20" t="str">
        <f>'Compound Alert'!D148</f>
        <v>SSF           Sub-Saharan Africa</v>
      </c>
      <c r="E49" s="20" t="str">
        <f>'Compound Alert'!E148</f>
        <v>Blend</v>
      </c>
      <c r="F49" s="217">
        <f ca="1">'Compound Alert'!F148</f>
        <v>143</v>
      </c>
      <c r="G49" s="22">
        <f ca="1">IF($B$8="Overall Alert",'Compound Alert'!G148,IF($B$8="Underlying Vulnerability",'Compound Alert'!J148,IF($B$8="Emerging Threat",'Compound Alert'!M148)))</f>
        <v>4</v>
      </c>
      <c r="H49" s="23">
        <f ca="1">IF($B$8="Overall Alert",'Compound Alert'!H148,IF($B$8="Underlying Vulnerability",'Compound Alert'!K148,IF($B$8="Emerging Threat",'Compound Alert'!N148)))</f>
        <v>4</v>
      </c>
      <c r="I49" s="50">
        <f t="shared" ca="1" si="0"/>
        <v>4</v>
      </c>
      <c r="J49"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9"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9"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9"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LOW</v>
      </c>
      <c r="N49"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9"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Alert'!B114</f>
        <v>Lebanon</v>
      </c>
      <c r="C50" s="20" t="str">
        <f>'Compound Alert'!C114</f>
        <v>LBN</v>
      </c>
      <c r="D50" s="20" t="str">
        <f>'Compound Alert'!D114</f>
        <v>MEA           Middle East &amp; North Africa</v>
      </c>
      <c r="E50" s="20" t="str">
        <f>'Compound Alert'!E114</f>
        <v>IBRD</v>
      </c>
      <c r="F50" s="217">
        <f ca="1">'Compound Alert'!F114</f>
        <v>109</v>
      </c>
      <c r="G50" s="22">
        <f ca="1">IF($B$8="Overall Alert",'Compound Alert'!G114,IF($B$8="Underlying Vulnerability",'Compound Alert'!J114,IF($B$8="Emerging Threat",'Compound Alert'!M114)))</f>
        <v>4</v>
      </c>
      <c r="H50" s="23">
        <f ca="1">IF($B$8="Overall Alert",'Compound Alert'!H114,IF($B$8="Underlying Vulnerability",'Compound Alert'!K114,IF($B$8="Emerging Threat",'Compound Alert'!N114)))</f>
        <v>4</v>
      </c>
      <c r="I50" s="50">
        <f t="shared" ca="1" si="0"/>
        <v>4</v>
      </c>
      <c r="J50"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0"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0"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0"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0"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0"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Alert'!B106</f>
        <v>Kenya</v>
      </c>
      <c r="C51" s="20" t="str">
        <f>'Compound Alert'!C106</f>
        <v>KEN</v>
      </c>
      <c r="D51" s="20" t="str">
        <f>'Compound Alert'!D106</f>
        <v>SSF           Sub-Saharan Africa</v>
      </c>
      <c r="E51" s="20" t="str">
        <f>'Compound Alert'!E106</f>
        <v>Blend</v>
      </c>
      <c r="F51" s="217">
        <f ca="1">'Compound Alert'!F106</f>
        <v>101</v>
      </c>
      <c r="G51" s="22">
        <f ca="1">IF($B$8="Overall Alert",'Compound Alert'!G106,IF($B$8="Underlying Vulnerability",'Compound Alert'!J106,IF($B$8="Emerging Threat",'Compound Alert'!M106)))</f>
        <v>3.5</v>
      </c>
      <c r="H51" s="23">
        <f ca="1">IF($B$8="Overall Alert",'Compound Alert'!H106,IF($B$8="Underlying Vulnerability",'Compound Alert'!K106,IF($B$8="Emerging Threat",'Compound Alert'!N106)))</f>
        <v>3.5</v>
      </c>
      <c r="I51" s="50">
        <f t="shared" ca="1" si="0"/>
        <v>3</v>
      </c>
      <c r="J51"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1"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HIGH</v>
      </c>
      <c r="L51"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1"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1"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1"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Alert'!B136</f>
        <v>Myanmar</v>
      </c>
      <c r="C52" s="20" t="str">
        <f>'Compound Alert'!C136</f>
        <v>MMR</v>
      </c>
      <c r="D52" s="20" t="str">
        <f>'Compound Alert'!D136</f>
        <v>EAS           East Asia &amp; Pacific</v>
      </c>
      <c r="E52" s="20" t="str">
        <f>'Compound Alert'!E136</f>
        <v>IDA</v>
      </c>
      <c r="F52" s="217">
        <f ca="1">'Compound Alert'!F136</f>
        <v>131</v>
      </c>
      <c r="G52" s="22">
        <f ca="1">IF($B$8="Overall Alert",'Compound Alert'!G136,IF($B$8="Underlying Vulnerability",'Compound Alert'!J136,IF($B$8="Emerging Threat",'Compound Alert'!M136)))</f>
        <v>3.5</v>
      </c>
      <c r="H52" s="23">
        <f ca="1">IF($B$8="Overall Alert",'Compound Alert'!H136,IF($B$8="Underlying Vulnerability",'Compound Alert'!K136,IF($B$8="Emerging Threat",'Compound Alert'!N136)))</f>
        <v>3.5</v>
      </c>
      <c r="I52" s="50">
        <f t="shared" ca="1" si="0"/>
        <v>3</v>
      </c>
      <c r="J52"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2"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2"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LOW</v>
      </c>
      <c r="M52"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2"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HIGH</v>
      </c>
      <c r="O52"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Alert'!B207</f>
        <v>Uganda</v>
      </c>
      <c r="C53" s="20" t="str">
        <f>'Compound Alert'!C207</f>
        <v>UGA</v>
      </c>
      <c r="D53" s="20" t="str">
        <f>'Compound Alert'!D207</f>
        <v>SSF           Sub-Saharan Africa</v>
      </c>
      <c r="E53" s="20" t="str">
        <f>'Compound Alert'!E207</f>
        <v>IDA</v>
      </c>
      <c r="F53" s="217">
        <f>'Compound Alert'!F207</f>
        <v>0</v>
      </c>
      <c r="G53" s="22">
        <f ca="1">IF($B$8="Overall Alert",'Compound Alert'!G207,IF($B$8="Underlying Vulnerability",'Compound Alert'!J207,IF($B$8="Emerging Threat",'Compound Alert'!M207)))</f>
        <v>3</v>
      </c>
      <c r="H53" s="23">
        <f ca="1">IF($B$8="Overall Alert",'Compound Alert'!H207,IF($B$8="Underlying Vulnerability",'Compound Alert'!K207,IF($B$8="Emerging Threat",'Compound Alert'!N207)))</f>
        <v>3</v>
      </c>
      <c r="I53" s="50">
        <f t="shared" ca="1" si="0"/>
        <v>3</v>
      </c>
      <c r="J53"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LOW</v>
      </c>
      <c r="K53"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53"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53"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53"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HIGH</v>
      </c>
      <c r="O53"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Alert'!B183</f>
        <v>South Sudan</v>
      </c>
      <c r="C54" s="20" t="str">
        <f>'Compound Alert'!C183</f>
        <v>SSD</v>
      </c>
      <c r="D54" s="20" t="str">
        <f>'Compound Alert'!D183</f>
        <v>SSF           Sub-Saharan Africa</v>
      </c>
      <c r="E54" s="20" t="str">
        <f>'Compound Alert'!E183</f>
        <v>IDA</v>
      </c>
      <c r="F54" s="217">
        <f ca="1">'Compound Alert'!F183</f>
        <v>178</v>
      </c>
      <c r="G54" s="22">
        <f ca="1">IF($B$8="Overall Alert",'Compound Alert'!G183,IF($B$8="Underlying Vulnerability",'Compound Alert'!J183,IF($B$8="Emerging Threat",'Compound Alert'!M183)))</f>
        <v>3</v>
      </c>
      <c r="H54" s="23">
        <f ca="1">IF($B$8="Overall Alert",'Compound Alert'!H183,IF($B$8="Underlying Vulnerability",'Compound Alert'!K183,IF($B$8="Emerging Threat",'Compound Alert'!N183)))</f>
        <v>3</v>
      </c>
      <c r="I54" s="50">
        <f t="shared" ca="1" si="0"/>
        <v>3</v>
      </c>
      <c r="J54"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4"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4" s="25" t="str">
        <f ca="1">IF(
   $B$8="Overall Alert",IF(
      'Compound Alert'!T183 &gt;= 7, "HIGH",IF(
         'Compound Alert'!T183 &gt;= 5, "MED","LOW")), IF(
            $B$8="Underlying Vulnerability", IF(
               'Compound Alert'!AA183 &gt;= 10, "HIGH",IF(
                  'Compound Alert'!AA183 &gt;= 7, "MED","LOW")),IF(
                     $B$8="Emerging Threat", IF(
                        'Compound Alert'!AH183 &gt;= 10, "HIGH",IF(
                            'Compound Alert'!AH183 &gt;= 7, "MED","LOW")))))</f>
        <v>LOW</v>
      </c>
      <c r="M54"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4"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LOW</v>
      </c>
      <c r="O54"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Alert'!B140</f>
        <v>Mozambique</v>
      </c>
      <c r="C55" s="20" t="str">
        <f>'Compound Alert'!C140</f>
        <v>MOZ</v>
      </c>
      <c r="D55" s="20" t="str">
        <f>'Compound Alert'!D140</f>
        <v>SSF           Sub-Saharan Africa</v>
      </c>
      <c r="E55" s="20" t="str">
        <f>'Compound Alert'!E140</f>
        <v>IDA</v>
      </c>
      <c r="F55" s="217">
        <f ca="1">'Compound Alert'!F140</f>
        <v>135</v>
      </c>
      <c r="G55" s="22">
        <f ca="1">IF($B$8="Overall Alert",'Compound Alert'!G140,IF($B$8="Underlying Vulnerability",'Compound Alert'!J140,IF($B$8="Emerging Threat",'Compound Alert'!M140)))</f>
        <v>3</v>
      </c>
      <c r="H55" s="23">
        <f ca="1">IF($B$8="Overall Alert",'Compound Alert'!H140,IF($B$8="Underlying Vulnerability",'Compound Alert'!K140,IF($B$8="Emerging Threat",'Compound Alert'!N140)))</f>
        <v>3</v>
      </c>
      <c r="I55" s="50">
        <f t="shared" ca="1" si="0"/>
        <v>3</v>
      </c>
      <c r="J55"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55"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55"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55"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5"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55"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Alert'!B143</f>
        <v>Malawi</v>
      </c>
      <c r="C56" s="20" t="str">
        <f>'Compound Alert'!C143</f>
        <v>MWI</v>
      </c>
      <c r="D56" s="20" t="str">
        <f>'Compound Alert'!D143</f>
        <v>SSF           Sub-Saharan Africa</v>
      </c>
      <c r="E56" s="20" t="str">
        <f>'Compound Alert'!E143</f>
        <v>IDA</v>
      </c>
      <c r="F56" s="217">
        <f ca="1">'Compound Alert'!F143</f>
        <v>138</v>
      </c>
      <c r="G56" s="22">
        <f ca="1">IF($B$8="Overall Alert",'Compound Alert'!G143,IF($B$8="Underlying Vulnerability",'Compound Alert'!J143,IF($B$8="Emerging Threat",'Compound Alert'!M143)))</f>
        <v>2</v>
      </c>
      <c r="H56" s="23">
        <f ca="1">IF($B$8="Overall Alert",'Compound Alert'!H143,IF($B$8="Underlying Vulnerability",'Compound Alert'!K143,IF($B$8="Emerging Threat",'Compound Alert'!N143)))</f>
        <v>2</v>
      </c>
      <c r="I56" s="50">
        <f t="shared" ca="1" si="0"/>
        <v>2</v>
      </c>
      <c r="J56"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6"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6"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LOW</v>
      </c>
      <c r="M56"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6"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LOW</v>
      </c>
      <c r="O56"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Alert'!B31</f>
        <v>Bolivia</v>
      </c>
      <c r="C57" s="20" t="str">
        <f>'Compound Alert'!C31</f>
        <v>BOL</v>
      </c>
      <c r="D57" s="20" t="str">
        <f>'Compound Alert'!D31</f>
        <v>LCN           Latin America &amp; Caribbean</v>
      </c>
      <c r="E57" s="20" t="str">
        <f>'Compound Alert'!E31</f>
        <v>IBRD</v>
      </c>
      <c r="F57" s="217">
        <f ca="1">'Compound Alert'!F31</f>
        <v>26</v>
      </c>
      <c r="G57" s="22">
        <f ca="1">IF($B$8="Overall Alert",'Compound Alert'!G31,IF($B$8="Underlying Vulnerability",'Compound Alert'!J31,IF($B$8="Emerging Threat",'Compound Alert'!M31)))</f>
        <v>3</v>
      </c>
      <c r="H57" s="23">
        <f ca="1">IF($B$8="Overall Alert",'Compound Alert'!H31,IF($B$8="Underlying Vulnerability",'Compound Alert'!K31,IF($B$8="Emerging Threat",'Compound Alert'!N31)))</f>
        <v>3</v>
      </c>
      <c r="I57" s="50">
        <f t="shared" ca="1" si="0"/>
        <v>3</v>
      </c>
      <c r="J57"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7"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7"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LOW</v>
      </c>
      <c r="M57"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7"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7"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Alert'!B192</f>
        <v>Syrian Arab Republic</v>
      </c>
      <c r="C58" s="20" t="str">
        <f>'Compound Alert'!C192</f>
        <v>SYR</v>
      </c>
      <c r="D58" s="20" t="str">
        <f>'Compound Alert'!D192</f>
        <v>MEA           Middle East &amp; North Africa</v>
      </c>
      <c r="E58" s="20" t="str">
        <f>'Compound Alert'!E192</f>
        <v>IDA</v>
      </c>
      <c r="F58" s="217">
        <f ca="1">'Compound Alert'!F192</f>
        <v>187</v>
      </c>
      <c r="G58" s="22">
        <f ca="1">IF($B$8="Overall Alert",'Compound Alert'!G192,IF($B$8="Underlying Vulnerability",'Compound Alert'!J192,IF($B$8="Emerging Threat",'Compound Alert'!M192)))</f>
        <v>3</v>
      </c>
      <c r="H58" s="23">
        <f ca="1">IF($B$8="Overall Alert",'Compound Alert'!H192,IF($B$8="Underlying Vulnerability",'Compound Alert'!K192,IF($B$8="Emerging Threat",'Compound Alert'!N192)))</f>
        <v>3</v>
      </c>
      <c r="I58" s="50">
        <f t="shared" ca="1" si="0"/>
        <v>3</v>
      </c>
      <c r="J58"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8"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8"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LOW</v>
      </c>
      <c r="M58"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HIGH</v>
      </c>
      <c r="N58"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8"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LOW</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Alert'!B134</f>
        <v>Mali</v>
      </c>
      <c r="C59" s="20" t="str">
        <f>'Compound Alert'!C134</f>
        <v>MLI</v>
      </c>
      <c r="D59" s="20" t="str">
        <f>'Compound Alert'!D134</f>
        <v>SSF           Sub-Saharan Africa</v>
      </c>
      <c r="E59" s="20" t="str">
        <f>'Compound Alert'!E134</f>
        <v>IDA</v>
      </c>
      <c r="F59" s="217">
        <f ca="1">'Compound Alert'!F134</f>
        <v>129</v>
      </c>
      <c r="G59" s="22">
        <f ca="1">IF($B$8="Overall Alert",'Compound Alert'!G134,IF($B$8="Underlying Vulnerability",'Compound Alert'!J134,IF($B$8="Emerging Threat",'Compound Alert'!M134)))</f>
        <v>2.5</v>
      </c>
      <c r="H59" s="23">
        <f ca="1">IF($B$8="Overall Alert",'Compound Alert'!H134,IF($B$8="Underlying Vulnerability",'Compound Alert'!K134,IF($B$8="Emerging Threat",'Compound Alert'!N134)))</f>
        <v>2.5</v>
      </c>
      <c r="I59" s="50">
        <f t="shared" ca="1" si="0"/>
        <v>2</v>
      </c>
      <c r="J59"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59"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59"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LOW</v>
      </c>
      <c r="M59"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MED</v>
      </c>
      <c r="N59"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59"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Alert'!B208</f>
        <v>Ukraine</v>
      </c>
      <c r="C60" s="20" t="str">
        <f>'Compound Alert'!C208</f>
        <v>UKR</v>
      </c>
      <c r="D60" s="20" t="str">
        <f>'Compound Alert'!D208</f>
        <v>ECS           Europe &amp; Central Asia</v>
      </c>
      <c r="E60" s="20" t="str">
        <f>'Compound Alert'!E208</f>
        <v>IBRD</v>
      </c>
      <c r="F60" s="217">
        <f>'Compound Alert'!F208</f>
        <v>0</v>
      </c>
      <c r="G60" s="22">
        <f ca="1">IF($B$8="Overall Alert",'Compound Alert'!G208,IF($B$8="Underlying Vulnerability",'Compound Alert'!J208,IF($B$8="Emerging Threat",'Compound Alert'!M208)))</f>
        <v>2.5</v>
      </c>
      <c r="H60" s="23">
        <f ca="1">IF($B$8="Overall Alert",'Compound Alert'!H208,IF($B$8="Underlying Vulnerability",'Compound Alert'!K208,IF($B$8="Emerging Threat",'Compound Alert'!N208)))</f>
        <v>2.5</v>
      </c>
      <c r="I60" s="50">
        <f t="shared" ca="1" si="0"/>
        <v>2</v>
      </c>
      <c r="J60"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60"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60"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60"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60"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MED</v>
      </c>
      <c r="O60"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Alert'!B63</f>
        <v>Egypt, Arab Rep.</v>
      </c>
      <c r="C61" s="20" t="str">
        <f>'Compound Alert'!C63</f>
        <v>EGY</v>
      </c>
      <c r="D61" s="20" t="str">
        <f>'Compound Alert'!D63</f>
        <v>MEA           Middle East &amp; North Africa</v>
      </c>
      <c r="E61" s="20" t="str">
        <f>'Compound Alert'!E63</f>
        <v>IBRD</v>
      </c>
      <c r="F61" s="217">
        <f ca="1">'Compound Alert'!F63</f>
        <v>58</v>
      </c>
      <c r="G61" s="22">
        <f ca="1">IF($B$8="Overall Alert",'Compound Alert'!G63,IF($B$8="Underlying Vulnerability",'Compound Alert'!J63,IF($B$8="Emerging Threat",'Compound Alert'!M63)))</f>
        <v>2.5</v>
      </c>
      <c r="H61" s="23">
        <f ca="1">IF($B$8="Overall Alert",'Compound Alert'!H63,IF($B$8="Underlying Vulnerability",'Compound Alert'!K63,IF($B$8="Emerging Threat",'Compound Alert'!N63)))</f>
        <v>2.5</v>
      </c>
      <c r="I61" s="50">
        <f t="shared" ca="1" si="0"/>
        <v>2</v>
      </c>
      <c r="J61"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1"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1"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1"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MED</v>
      </c>
      <c r="N61"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HIGH</v>
      </c>
      <c r="O61"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Alert'!B202</f>
        <v>Tunisia</v>
      </c>
      <c r="C62" s="20" t="str">
        <f>'Compound Alert'!C202</f>
        <v>TUN</v>
      </c>
      <c r="D62" s="20" t="str">
        <f>'Compound Alert'!D202</f>
        <v>MEA           Middle East &amp; North Africa</v>
      </c>
      <c r="E62" s="20" t="str">
        <f>'Compound Alert'!E202</f>
        <v>IBRD</v>
      </c>
      <c r="F62" s="217">
        <f>'Compound Alert'!F202</f>
        <v>0</v>
      </c>
      <c r="G62" s="22">
        <f ca="1">IF($B$8="Overall Alert",'Compound Alert'!G202,IF($B$8="Underlying Vulnerability",'Compound Alert'!J202,IF($B$8="Emerging Threat",'Compound Alert'!M202)))</f>
        <v>2.5</v>
      </c>
      <c r="H62" s="23">
        <f ca="1">IF($B$8="Overall Alert",'Compound Alert'!H202,IF($B$8="Underlying Vulnerability",'Compound Alert'!K202,IF($B$8="Emerging Threat",'Compound Alert'!N202)))</f>
        <v>2.5</v>
      </c>
      <c r="I62" s="50">
        <f t="shared" ca="1" si="0"/>
        <v>2</v>
      </c>
      <c r="J62"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62"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62"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62"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62"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62"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Alert'!B32</f>
        <v>Brazil</v>
      </c>
      <c r="C63" s="20" t="str">
        <f>'Compound Alert'!C32</f>
        <v>BRA</v>
      </c>
      <c r="D63" s="20" t="str">
        <f>'Compound Alert'!D32</f>
        <v>LCN           Latin America &amp; Caribbean</v>
      </c>
      <c r="E63" s="20" t="str">
        <f>'Compound Alert'!E32</f>
        <v>IBRD</v>
      </c>
      <c r="F63" s="217">
        <f ca="1">'Compound Alert'!F32</f>
        <v>27</v>
      </c>
      <c r="G63" s="22">
        <f ca="1">IF($B$8="Overall Alert",'Compound Alert'!G32,IF($B$8="Underlying Vulnerability",'Compound Alert'!J32,IF($B$8="Emerging Threat",'Compound Alert'!M32)))</f>
        <v>2.5</v>
      </c>
      <c r="H63" s="23">
        <f ca="1">IF($B$8="Overall Alert",'Compound Alert'!H32,IF($B$8="Underlying Vulnerability",'Compound Alert'!K32,IF($B$8="Emerging Threat",'Compound Alert'!N32)))</f>
        <v>2.5</v>
      </c>
      <c r="I63" s="50">
        <f t="shared" ca="1" si="0"/>
        <v>2</v>
      </c>
      <c r="J63"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63"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63"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63"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63"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63"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Alert'!B126</f>
        <v>Morocco</v>
      </c>
      <c r="C64" s="20" t="str">
        <f>'Compound Alert'!C126</f>
        <v>MAR</v>
      </c>
      <c r="D64" s="20" t="str">
        <f>'Compound Alert'!D126</f>
        <v>MEA           Middle East &amp; North Africa</v>
      </c>
      <c r="E64" s="20" t="str">
        <f>'Compound Alert'!E126</f>
        <v>IBRD</v>
      </c>
      <c r="F64" s="217">
        <f ca="1">'Compound Alert'!F126</f>
        <v>121</v>
      </c>
      <c r="G64" s="22">
        <f ca="1">IF($B$8="Overall Alert",'Compound Alert'!G126,IF($B$8="Underlying Vulnerability",'Compound Alert'!J126,IF($B$8="Emerging Threat",'Compound Alert'!M126)))</f>
        <v>2.5</v>
      </c>
      <c r="H64" s="23">
        <f ca="1">IF($B$8="Overall Alert",'Compound Alert'!H126,IF($B$8="Underlying Vulnerability",'Compound Alert'!K126,IF($B$8="Emerging Threat",'Compound Alert'!N126)))</f>
        <v>2.5</v>
      </c>
      <c r="I64" s="50">
        <f t="shared" ca="1" si="0"/>
        <v>2</v>
      </c>
      <c r="J64"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64"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64"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64"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HIGH</v>
      </c>
      <c r="N64"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64"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Alert'!B147</f>
        <v>Niger</v>
      </c>
      <c r="C65" s="20" t="str">
        <f>'Compound Alert'!C147</f>
        <v>NER</v>
      </c>
      <c r="D65" s="20" t="str">
        <f>'Compound Alert'!D147</f>
        <v>SSF           Sub-Saharan Africa</v>
      </c>
      <c r="E65" s="20" t="str">
        <f>'Compound Alert'!E147</f>
        <v>IDA</v>
      </c>
      <c r="F65" s="217">
        <f ca="1">'Compound Alert'!F147</f>
        <v>142</v>
      </c>
      <c r="G65" s="22">
        <f ca="1">IF($B$8="Overall Alert",'Compound Alert'!G147,IF($B$8="Underlying Vulnerability",'Compound Alert'!J147,IF($B$8="Emerging Threat",'Compound Alert'!M147)))</f>
        <v>2</v>
      </c>
      <c r="H65" s="23">
        <f ca="1">IF($B$8="Overall Alert",'Compound Alert'!H147,IF($B$8="Underlying Vulnerability",'Compound Alert'!K147,IF($B$8="Emerging Threat",'Compound Alert'!N147)))</f>
        <v>2</v>
      </c>
      <c r="I65" s="50">
        <f t="shared" ca="1" si="0"/>
        <v>2</v>
      </c>
      <c r="J65"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65"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65"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65"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LOW</v>
      </c>
      <c r="N65"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HIGH</v>
      </c>
      <c r="O65"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Alert'!B7</f>
        <v>Afghanistan</v>
      </c>
      <c r="C66" s="20" t="str">
        <f>'Compound Alert'!C7</f>
        <v>AFG</v>
      </c>
      <c r="D66" s="20" t="str">
        <f>'Compound Alert'!D7</f>
        <v>SAS           South Asia</v>
      </c>
      <c r="E66" s="20" t="str">
        <f>'Compound Alert'!E7</f>
        <v>IDA</v>
      </c>
      <c r="F66" s="217">
        <f ca="1">'Compound Alert'!F7</f>
        <v>2</v>
      </c>
      <c r="G66" s="22">
        <f ca="1">IF($B$8="Overall Alert",'Compound Alert'!G7,IF($B$8="Underlying Vulnerability",'Compound Alert'!J7,IF($B$8="Emerging Threat",'Compound Alert'!M7)))</f>
        <v>2</v>
      </c>
      <c r="H66" s="23">
        <f ca="1">IF($B$8="Overall Alert",'Compound Alert'!H7,IF($B$8="Underlying Vulnerability",'Compound Alert'!K7,IF($B$8="Emerging Threat",'Compound Alert'!N7)))</f>
        <v>2</v>
      </c>
      <c r="I66" s="50">
        <f t="shared" ca="1" si="0"/>
        <v>2</v>
      </c>
      <c r="J66"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6"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6"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66" s="25" t="str">
        <f ca="1">IF(
   $B$8="Overall Alert",IF(
      'Compound Alert'!U7 &gt;= 7, "HIGH",IF(
         'Compound Alert'!U7 &gt;= 5, "MED","LOW")), IF(
            $B$8="Underlying Vulnerability", IF(
               'Compound Alert'!AB7 &gt;= 10, "HIGH",IF(
                  'Compound Alert'!AB7 &gt;= 7, "MED","LOW")),IF(
                     $B$8="Emerging Threat", IF(
                        'Compound Alert'!AI7 &gt;= 10, "HIGH",IF(
                            'Compound Alert'!AI7 &gt;= 7, "MED","LOW")))))</f>
        <v>HIGH</v>
      </c>
      <c r="N66" s="25" t="str">
        <f ca="1">IF(
   $B$8="Overall Alert",IF(
      'Compound Alert'!V7 &gt;= 7, "HIGH",IF(
         'Compound Alert'!V7 &gt;= 5, "MED","LOW")), IF(
            $B$8="Underlying Vulnerability", IF(
               'Compound Alert'!AC7 &gt;= 10, "HIGH",IF(
                  'Compound Alert'!AC7 &gt;= 7, "MED","LOW")),IF(
                     $B$8="Emerging Threat", IF(
                        'Compound Alert'!AJ7 &gt;= 10, "HIGH",IF(
                            'Compound Alert'!AJ7 &gt;= 7, "MED","LOW")))))</f>
        <v>LOW</v>
      </c>
      <c r="O66"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Alert'!B223</f>
        <v>Zimbabwe</v>
      </c>
      <c r="C67" s="20" t="str">
        <f>'Compound Alert'!C223</f>
        <v>ZWE</v>
      </c>
      <c r="D67" s="20" t="str">
        <f>'Compound Alert'!D223</f>
        <v>SSF           Sub-Saharan Africa</v>
      </c>
      <c r="E67" s="20" t="str">
        <f>'Compound Alert'!E223</f>
        <v>Blend</v>
      </c>
      <c r="F67" s="217">
        <f>'Compound Alert'!F223</f>
        <v>0</v>
      </c>
      <c r="G67" s="22">
        <f ca="1">IF($B$8="Overall Alert",'Compound Alert'!G223,IF($B$8="Underlying Vulnerability",'Compound Alert'!J223,IF($B$8="Emerging Threat",'Compound Alert'!M223)))</f>
        <v>2</v>
      </c>
      <c r="H67" s="23">
        <f ca="1">IF($B$8="Overall Alert",'Compound Alert'!H223,IF($B$8="Underlying Vulnerability",'Compound Alert'!K223,IF($B$8="Emerging Threat",'Compound Alert'!N223)))</f>
        <v>2</v>
      </c>
      <c r="I67" s="50">
        <f t="shared" ca="1" si="0"/>
        <v>2</v>
      </c>
      <c r="J67"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LOW</v>
      </c>
      <c r="K67"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67"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67"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67"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LOW</v>
      </c>
      <c r="O67"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Alert'!B119</f>
        <v>Sri Lanka</v>
      </c>
      <c r="C68" s="20" t="str">
        <f>'Compound Alert'!C119</f>
        <v>LKA</v>
      </c>
      <c r="D68" s="20" t="str">
        <f>'Compound Alert'!D119</f>
        <v>SAS           South Asia</v>
      </c>
      <c r="E68" s="20" t="str">
        <f>'Compound Alert'!E119</f>
        <v>IBRD</v>
      </c>
      <c r="F68" s="217">
        <f ca="1">'Compound Alert'!F119</f>
        <v>114</v>
      </c>
      <c r="G68" s="22">
        <f ca="1">IF($B$8="Overall Alert",'Compound Alert'!G119,IF($B$8="Underlying Vulnerability",'Compound Alert'!J119,IF($B$8="Emerging Threat",'Compound Alert'!M119)))</f>
        <v>2.5</v>
      </c>
      <c r="H68" s="23">
        <f ca="1">IF($B$8="Overall Alert",'Compound Alert'!H119,IF($B$8="Underlying Vulnerability",'Compound Alert'!K119,IF($B$8="Emerging Threat",'Compound Alert'!N119)))</f>
        <v>2.5</v>
      </c>
      <c r="I68" s="50">
        <f t="shared" ca="1" si="0"/>
        <v>2</v>
      </c>
      <c r="J68"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8"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8"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8"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8"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8"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LOW</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Alert'!B22</f>
        <v>Burkina Faso</v>
      </c>
      <c r="C69" s="20" t="str">
        <f>'Compound Alert'!C22</f>
        <v>BFA</v>
      </c>
      <c r="D69" s="20" t="str">
        <f>'Compound Alert'!D22</f>
        <v>SSF           Sub-Saharan Africa</v>
      </c>
      <c r="E69" s="20" t="str">
        <f>'Compound Alert'!E22</f>
        <v>IDA</v>
      </c>
      <c r="F69" s="217">
        <f ca="1">'Compound Alert'!F22</f>
        <v>17</v>
      </c>
      <c r="G69" s="22">
        <f ca="1">IF($B$8="Overall Alert",'Compound Alert'!G22,IF($B$8="Underlying Vulnerability",'Compound Alert'!J22,IF($B$8="Emerging Threat",'Compound Alert'!M22)))</f>
        <v>2</v>
      </c>
      <c r="H69" s="23">
        <f ca="1">IF($B$8="Overall Alert",'Compound Alert'!H22,IF($B$8="Underlying Vulnerability",'Compound Alert'!K22,IF($B$8="Emerging Threat",'Compound Alert'!N22)))</f>
        <v>2</v>
      </c>
      <c r="I69" s="50">
        <f t="shared" ca="1" si="0"/>
        <v>2</v>
      </c>
      <c r="J69"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9"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9"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9"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LOW</v>
      </c>
      <c r="N69"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9"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Alert'!B44</f>
        <v>Cameroon</v>
      </c>
      <c r="C70" s="20" t="str">
        <f>'Compound Alert'!C44</f>
        <v>CMR</v>
      </c>
      <c r="D70" s="20" t="str">
        <f>'Compound Alert'!D44</f>
        <v>SSF           Sub-Saharan Africa</v>
      </c>
      <c r="E70" s="20" t="str">
        <f>'Compound Alert'!E44</f>
        <v>Blend</v>
      </c>
      <c r="F70" s="217">
        <f ca="1">'Compound Alert'!F44</f>
        <v>39</v>
      </c>
      <c r="G70" s="22">
        <f ca="1">IF($B$8="Overall Alert",'Compound Alert'!G44,IF($B$8="Underlying Vulnerability",'Compound Alert'!J44,IF($B$8="Emerging Threat",'Compound Alert'!M44)))</f>
        <v>2</v>
      </c>
      <c r="H70" s="23">
        <f ca="1">IF($B$8="Overall Alert",'Compound Alert'!H44,IF($B$8="Underlying Vulnerability",'Compound Alert'!K44,IF($B$8="Emerging Threat",'Compound Alert'!N44)))</f>
        <v>2</v>
      </c>
      <c r="I70" s="50">
        <f t="shared" ca="1" si="0"/>
        <v>2</v>
      </c>
      <c r="J70"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70"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70"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70"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0"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0"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Alert'!B194</f>
        <v>Chad</v>
      </c>
      <c r="C71" s="20" t="str">
        <f>'Compound Alert'!C194</f>
        <v>TCD</v>
      </c>
      <c r="D71" s="20" t="str">
        <f>'Compound Alert'!D194</f>
        <v>SSF           Sub-Saharan Africa</v>
      </c>
      <c r="E71" s="20" t="str">
        <f>'Compound Alert'!E194</f>
        <v>IDA</v>
      </c>
      <c r="F71" s="217">
        <f ca="1">'Compound Alert'!F194</f>
        <v>189</v>
      </c>
      <c r="G71" s="22">
        <f ca="1">IF($B$8="Overall Alert",'Compound Alert'!G194,IF($B$8="Underlying Vulnerability",'Compound Alert'!J194,IF($B$8="Emerging Threat",'Compound Alert'!M194)))</f>
        <v>2</v>
      </c>
      <c r="H71" s="23">
        <f ca="1">IF($B$8="Overall Alert",'Compound Alert'!H194,IF($B$8="Underlying Vulnerability",'Compound Alert'!K194,IF($B$8="Emerging Threat",'Compound Alert'!N194)))</f>
        <v>2</v>
      </c>
      <c r="I71" s="50">
        <f t="shared" ca="1" si="0"/>
        <v>2</v>
      </c>
      <c r="J71"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71"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71"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LOW</v>
      </c>
      <c r="M71"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LOW</v>
      </c>
      <c r="N71"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71"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Alert'!B203</f>
        <v>Türkiye</v>
      </c>
      <c r="C72" s="20" t="str">
        <f>'Compound Alert'!C203</f>
        <v>TUR</v>
      </c>
      <c r="D72" s="20" t="str">
        <f>'Compound Alert'!D203</f>
        <v>ECS           Europe &amp; Central Asia</v>
      </c>
      <c r="E72" s="20" t="str">
        <f>'Compound Alert'!E203</f>
        <v>IBRD</v>
      </c>
      <c r="F72" s="217">
        <f>'Compound Alert'!F203</f>
        <v>0</v>
      </c>
      <c r="G72" s="22">
        <f ca="1">IF($B$8="Overall Alert",'Compound Alert'!G203,IF($B$8="Underlying Vulnerability",'Compound Alert'!J203,IF($B$8="Emerging Threat",'Compound Alert'!M203)))</f>
        <v>2</v>
      </c>
      <c r="H72" s="23">
        <f ca="1">IF($B$8="Overall Alert",'Compound Alert'!H203,IF($B$8="Underlying Vulnerability",'Compound Alert'!K203,IF($B$8="Emerging Threat",'Compound Alert'!N203)))</f>
        <v>2</v>
      </c>
      <c r="I72" s="50">
        <f t="shared" ca="1" si="0"/>
        <v>2</v>
      </c>
      <c r="J72"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72"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72"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72"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72"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72"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Alert'!B206</f>
        <v>Tanzania</v>
      </c>
      <c r="C73" s="20" t="str">
        <f>'Compound Alert'!C206</f>
        <v>TZA</v>
      </c>
      <c r="D73" s="20" t="str">
        <f>'Compound Alert'!D206</f>
        <v>SSF           Sub-Saharan Africa</v>
      </c>
      <c r="E73" s="20" t="str">
        <f>'Compound Alert'!E206</f>
        <v>IDA</v>
      </c>
      <c r="F73" s="217">
        <f>'Compound Alert'!F206</f>
        <v>0</v>
      </c>
      <c r="G73" s="22">
        <f ca="1">IF($B$8="Overall Alert",'Compound Alert'!G206,IF($B$8="Underlying Vulnerability",'Compound Alert'!J206,IF($B$8="Emerging Threat",'Compound Alert'!M206)))</f>
        <v>2</v>
      </c>
      <c r="H73" s="23">
        <f ca="1">IF($B$8="Overall Alert",'Compound Alert'!H206,IF($B$8="Underlying Vulnerability",'Compound Alert'!K206,IF($B$8="Emerging Threat",'Compound Alert'!N206)))</f>
        <v>2</v>
      </c>
      <c r="I73" s="50">
        <f t="shared" ca="1" si="0"/>
        <v>2</v>
      </c>
      <c r="J73"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73"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73"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73"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73"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73"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Alert'!B115</f>
        <v>Liberia</v>
      </c>
      <c r="C74" s="20" t="str">
        <f>'Compound Alert'!C115</f>
        <v>LBR</v>
      </c>
      <c r="D74" s="20" t="str">
        <f>'Compound Alert'!D115</f>
        <v>SSF           Sub-Saharan Africa</v>
      </c>
      <c r="E74" s="20" t="str">
        <f>'Compound Alert'!E115</f>
        <v>IDA</v>
      </c>
      <c r="F74" s="217">
        <f ca="1">'Compound Alert'!F115</f>
        <v>110</v>
      </c>
      <c r="G74" s="22">
        <f ca="1">IF($B$8="Overall Alert",'Compound Alert'!G115,IF($B$8="Underlying Vulnerability",'Compound Alert'!J115,IF($B$8="Emerging Threat",'Compound Alert'!M115)))</f>
        <v>2</v>
      </c>
      <c r="H74" s="23">
        <f ca="1">IF($B$8="Overall Alert",'Compound Alert'!H115,IF($B$8="Underlying Vulnerability",'Compound Alert'!K115,IF($B$8="Emerging Threat",'Compound Alert'!N115)))</f>
        <v>2</v>
      </c>
      <c r="I74" s="50">
        <f t="shared" ca="1" si="0"/>
        <v>2</v>
      </c>
      <c r="J74"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74"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74"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MED</v>
      </c>
      <c r="M74"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HIGH</v>
      </c>
      <c r="N74"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74"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Alert'!B149</f>
        <v>Nicaragua</v>
      </c>
      <c r="C75" s="20" t="str">
        <f>'Compound Alert'!C149</f>
        <v>NIC</v>
      </c>
      <c r="D75" s="20" t="str">
        <f>'Compound Alert'!D149</f>
        <v>LCN           Latin America &amp; Caribbean</v>
      </c>
      <c r="E75" s="20" t="str">
        <f>'Compound Alert'!E149</f>
        <v>IDA</v>
      </c>
      <c r="F75" s="217">
        <f ca="1">'Compound Alert'!F149</f>
        <v>144</v>
      </c>
      <c r="G75" s="22">
        <f ca="1">IF($B$8="Overall Alert",'Compound Alert'!G149,IF($B$8="Underlying Vulnerability",'Compound Alert'!J149,IF($B$8="Emerging Threat",'Compound Alert'!M149)))</f>
        <v>1.5</v>
      </c>
      <c r="H75" s="23">
        <f ca="1">IF($B$8="Overall Alert",'Compound Alert'!H149,IF($B$8="Underlying Vulnerability",'Compound Alert'!K149,IF($B$8="Emerging Threat",'Compound Alert'!N149)))</f>
        <v>1.5</v>
      </c>
      <c r="I75" s="50">
        <f t="shared" ca="1" si="0"/>
        <v>1</v>
      </c>
      <c r="J75"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75"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75"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75"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HIGH</v>
      </c>
      <c r="N75"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75"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Alert'!B12</f>
        <v>Argentina</v>
      </c>
      <c r="C76" s="20" t="str">
        <f>'Compound Alert'!C12</f>
        <v>ARG</v>
      </c>
      <c r="D76" s="20" t="str">
        <f>'Compound Alert'!D12</f>
        <v>LCN           Latin America &amp; Caribbean</v>
      </c>
      <c r="E76" s="20" t="str">
        <f>'Compound Alert'!E12</f>
        <v>IBRD</v>
      </c>
      <c r="F76" s="217">
        <f ca="1">'Compound Alert'!F12</f>
        <v>7</v>
      </c>
      <c r="G76" s="22">
        <f ca="1">IF($B$8="Overall Alert",'Compound Alert'!G12,IF($B$8="Underlying Vulnerability",'Compound Alert'!J12,IF($B$8="Emerging Threat",'Compound Alert'!M12)))</f>
        <v>2</v>
      </c>
      <c r="H76" s="23">
        <f ca="1">IF($B$8="Overall Alert",'Compound Alert'!H12,IF($B$8="Underlying Vulnerability",'Compound Alert'!K12,IF($B$8="Emerging Threat",'Compound Alert'!N12)))</f>
        <v>2</v>
      </c>
      <c r="I76" s="50">
        <f t="shared" ca="1" si="0"/>
        <v>2</v>
      </c>
      <c r="J76"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76"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76"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76"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76"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76"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Alert'!B23</f>
        <v>Bangladesh</v>
      </c>
      <c r="C77" s="20" t="str">
        <f>'Compound Alert'!C23</f>
        <v>BGD</v>
      </c>
      <c r="D77" s="20" t="str">
        <f>'Compound Alert'!D23</f>
        <v>SAS           South Asia</v>
      </c>
      <c r="E77" s="20" t="str">
        <f>'Compound Alert'!E23</f>
        <v>IDA</v>
      </c>
      <c r="F77" s="217">
        <f ca="1">'Compound Alert'!F23</f>
        <v>18</v>
      </c>
      <c r="G77" s="22">
        <f ca="1">IF($B$8="Overall Alert",'Compound Alert'!G23,IF($B$8="Underlying Vulnerability",'Compound Alert'!J23,IF($B$8="Emerging Threat",'Compound Alert'!M23)))</f>
        <v>0.5</v>
      </c>
      <c r="H77" s="23">
        <f ca="1">IF($B$8="Overall Alert",'Compound Alert'!H23,IF($B$8="Underlying Vulnerability",'Compound Alert'!K23,IF($B$8="Emerging Threat",'Compound Alert'!N23)))</f>
        <v>0.5</v>
      </c>
      <c r="I77" s="50">
        <f t="shared" ca="1" si="0"/>
        <v>0</v>
      </c>
      <c r="J77"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77"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77"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77"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77"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LOW</v>
      </c>
      <c r="O77"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Alert'!B167</f>
        <v>West Bank and Gaza</v>
      </c>
      <c r="C78" s="20" t="str">
        <f>'Compound Alert'!C167</f>
        <v>PSE</v>
      </c>
      <c r="D78" s="20" t="str">
        <f>'Compound Alert'!D167</f>
        <v>MEA           Middle East &amp; North Africa</v>
      </c>
      <c r="E78" s="20" t="str">
        <f>'Compound Alert'!E167</f>
        <v>NA</v>
      </c>
      <c r="F78" s="217">
        <f ca="1">'Compound Alert'!F167</f>
        <v>162</v>
      </c>
      <c r="G78" s="22">
        <f ca="1">IF($B$8="Overall Alert",'Compound Alert'!G167,IF($B$8="Underlying Vulnerability",'Compound Alert'!J167,IF($B$8="Emerging Threat",'Compound Alert'!M167)))</f>
        <v>2</v>
      </c>
      <c r="H78" s="23">
        <f ca="1">IF($B$8="Overall Alert",'Compound Alert'!H167,IF($B$8="Underlying Vulnerability",'Compound Alert'!K167,IF($B$8="Emerging Threat",'Compound Alert'!N167)))</f>
        <v>2</v>
      </c>
      <c r="I78" s="50">
        <f t="shared" ca="1" si="0"/>
        <v>2</v>
      </c>
      <c r="J78"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78"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78"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LOW</v>
      </c>
      <c r="M78"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78"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78"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Alert'!B47</f>
        <v>Colombia</v>
      </c>
      <c r="C79" s="20" t="str">
        <f>'Compound Alert'!C47</f>
        <v>COL</v>
      </c>
      <c r="D79" s="20" t="str">
        <f>'Compound Alert'!D47</f>
        <v>LCN           Latin America &amp; Caribbean</v>
      </c>
      <c r="E79" s="20" t="str">
        <f>'Compound Alert'!E47</f>
        <v>IBRD</v>
      </c>
      <c r="F79" s="217">
        <f ca="1">'Compound Alert'!F47</f>
        <v>42</v>
      </c>
      <c r="G79" s="22">
        <f ca="1">IF($B$8="Overall Alert",'Compound Alert'!G47,IF($B$8="Underlying Vulnerability",'Compound Alert'!J47,IF($B$8="Emerging Threat",'Compound Alert'!M47)))</f>
        <v>1.5</v>
      </c>
      <c r="H79" s="23">
        <f ca="1">IF($B$8="Overall Alert",'Compound Alert'!H47,IF($B$8="Underlying Vulnerability",'Compound Alert'!K47,IF($B$8="Emerging Threat",'Compound Alert'!N47)))</f>
        <v>1.5</v>
      </c>
      <c r="I79" s="50">
        <f t="shared" ca="1" si="0"/>
        <v>1</v>
      </c>
      <c r="J79"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79"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79"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79"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79"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LOW</v>
      </c>
      <c r="O79"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Alert'!B89</f>
        <v>Honduras</v>
      </c>
      <c r="C80" s="20" t="str">
        <f>'Compound Alert'!C89</f>
        <v>HND</v>
      </c>
      <c r="D80" s="20" t="str">
        <f>'Compound Alert'!D89</f>
        <v>LCN           Latin America &amp; Caribbean</v>
      </c>
      <c r="E80" s="20" t="str">
        <f>'Compound Alert'!E89</f>
        <v>IDA</v>
      </c>
      <c r="F80" s="217">
        <f ca="1">'Compound Alert'!F89</f>
        <v>84</v>
      </c>
      <c r="G80" s="22">
        <f ca="1">IF($B$8="Overall Alert",'Compound Alert'!G89,IF($B$8="Underlying Vulnerability",'Compound Alert'!J89,IF($B$8="Emerging Threat",'Compound Alert'!M89)))</f>
        <v>1.5</v>
      </c>
      <c r="H80" s="23">
        <f ca="1">IF($B$8="Overall Alert",'Compound Alert'!H89,IF($B$8="Underlying Vulnerability",'Compound Alert'!K89,IF($B$8="Emerging Threat",'Compound Alert'!N89)))</f>
        <v>1.5</v>
      </c>
      <c r="I80" s="50">
        <f t="shared" ca="1" si="0"/>
        <v>1</v>
      </c>
      <c r="J80"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80"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80"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80"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MED</v>
      </c>
      <c r="N80"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80"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Alert'!B221</f>
        <v>South Africa</v>
      </c>
      <c r="C81" s="20" t="str">
        <f>'Compound Alert'!C221</f>
        <v>ZAF</v>
      </c>
      <c r="D81" s="20" t="str">
        <f>'Compound Alert'!D221</f>
        <v>SSF           Sub-Saharan Africa</v>
      </c>
      <c r="E81" s="20" t="str">
        <f>'Compound Alert'!E221</f>
        <v>IBRD</v>
      </c>
      <c r="F81" s="217">
        <f>'Compound Alert'!F221</f>
        <v>0</v>
      </c>
      <c r="G81" s="22">
        <f ca="1">IF($B$8="Overall Alert",'Compound Alert'!G221,IF($B$8="Underlying Vulnerability",'Compound Alert'!J221,IF($B$8="Emerging Threat",'Compound Alert'!M221)))</f>
        <v>1.5</v>
      </c>
      <c r="H81" s="23">
        <f ca="1">IF($B$8="Overall Alert",'Compound Alert'!H221,IF($B$8="Underlying Vulnerability",'Compound Alert'!K221,IF($B$8="Emerging Threat",'Compound Alert'!N221)))</f>
        <v>1.5</v>
      </c>
      <c r="I81" s="50">
        <f t="shared" ca="1" si="0"/>
        <v>1</v>
      </c>
      <c r="J81"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81"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81"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81"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81"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81"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Alert'!B129</f>
        <v>Madagascar</v>
      </c>
      <c r="C82" s="20" t="str">
        <f>'Compound Alert'!C129</f>
        <v>MDG</v>
      </c>
      <c r="D82" s="20" t="str">
        <f>'Compound Alert'!D129</f>
        <v>SSF           Sub-Saharan Africa</v>
      </c>
      <c r="E82" s="20" t="str">
        <f>'Compound Alert'!E129</f>
        <v>IDA</v>
      </c>
      <c r="F82" s="217">
        <f ca="1">'Compound Alert'!F129</f>
        <v>124</v>
      </c>
      <c r="G82" s="22">
        <f ca="1">IF($B$8="Overall Alert",'Compound Alert'!G129,IF($B$8="Underlying Vulnerability",'Compound Alert'!J129,IF($B$8="Emerging Threat",'Compound Alert'!M129)))</f>
        <v>2</v>
      </c>
      <c r="H82" s="23">
        <f ca="1">IF($B$8="Overall Alert",'Compound Alert'!H129,IF($B$8="Underlying Vulnerability",'Compound Alert'!K129,IF($B$8="Emerging Threat",'Compound Alert'!N129)))</f>
        <v>2</v>
      </c>
      <c r="I82" s="50">
        <f t="shared" ca="1" si="0"/>
        <v>2</v>
      </c>
      <c r="J82"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2"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2"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MED</v>
      </c>
      <c r="M82"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2"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2"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Alert'!B8</f>
        <v>Angola</v>
      </c>
      <c r="C83" s="20" t="str">
        <f>'Compound Alert'!C8</f>
        <v>AGO</v>
      </c>
      <c r="D83" s="20" t="str">
        <f>'Compound Alert'!D8</f>
        <v>SSF           Sub-Saharan Africa</v>
      </c>
      <c r="E83" s="20" t="str">
        <f>'Compound Alert'!E8</f>
        <v>IBRD</v>
      </c>
      <c r="F83" s="217">
        <f ca="1">'Compound Alert'!F8</f>
        <v>3</v>
      </c>
      <c r="G83" s="22">
        <f ca="1">IF($B$8="Overall Alert",'Compound Alert'!G8,IF($B$8="Underlying Vulnerability",'Compound Alert'!J8,IF($B$8="Emerging Threat",'Compound Alert'!M8)))</f>
        <v>1.5</v>
      </c>
      <c r="H83" s="23">
        <f ca="1">IF($B$8="Overall Alert",'Compound Alert'!H8,IF($B$8="Underlying Vulnerability",'Compound Alert'!K8,IF($B$8="Emerging Threat",'Compound Alert'!N8)))</f>
        <v>1.5</v>
      </c>
      <c r="I83" s="50">
        <f t="shared" ca="1" si="0"/>
        <v>1</v>
      </c>
      <c r="J83"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83"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83"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83" s="25" t="str">
        <f ca="1">IF(
   $B$8="Overall Alert",IF(
      'Compound Alert'!U8 &gt;= 7, "HIGH",IF(
         'Compound Alert'!U8 &gt;= 5, "MED","LOW")), IF(
            $B$8="Underlying Vulnerability", IF(
               'Compound Alert'!AB8 &gt;= 10, "HIGH",IF(
                  'Compound Alert'!AB8 &gt;= 7, "MED","LOW")),IF(
                     $B$8="Emerging Threat", IF(
                        'Compound Alert'!AI8 &gt;= 10, "HIGH",IF(
                            'Compound Alert'!AI8 &gt;= 7, "MED","LOW")))))</f>
        <v>LOW</v>
      </c>
      <c r="N83"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83"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Alert'!B220</f>
        <v>Yemen, Rep.</v>
      </c>
      <c r="C84" s="20" t="str">
        <f>'Compound Alert'!C220</f>
        <v>YEM</v>
      </c>
      <c r="D84" s="20" t="str">
        <f>'Compound Alert'!D220</f>
        <v>MEA           Middle East &amp; North Africa</v>
      </c>
      <c r="E84" s="20" t="str">
        <f>'Compound Alert'!E220</f>
        <v>IDA</v>
      </c>
      <c r="F84" s="217">
        <f>'Compound Alert'!F220</f>
        <v>0</v>
      </c>
      <c r="G84" s="22">
        <f ca="1">IF($B$8="Overall Alert",'Compound Alert'!G220,IF($B$8="Underlying Vulnerability",'Compound Alert'!J220,IF($B$8="Emerging Threat",'Compound Alert'!M220)))</f>
        <v>1.5</v>
      </c>
      <c r="H84" s="23">
        <f ca="1">IF($B$8="Overall Alert",'Compound Alert'!H220,IF($B$8="Underlying Vulnerability",'Compound Alert'!K220,IF($B$8="Emerging Threat",'Compound Alert'!N220)))</f>
        <v>1.5</v>
      </c>
      <c r="I84" s="50">
        <f t="shared" ca="1" si="0"/>
        <v>1</v>
      </c>
      <c r="J84"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4"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4"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MED</v>
      </c>
      <c r="M84"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4"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4"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Alert'!B46</f>
        <v>Congo, Rep.</v>
      </c>
      <c r="C85" s="20" t="str">
        <f>'Compound Alert'!C46</f>
        <v>COG</v>
      </c>
      <c r="D85" s="20" t="str">
        <f>'Compound Alert'!D46</f>
        <v>SSF           Sub-Saharan Africa</v>
      </c>
      <c r="E85" s="20" t="str">
        <f>'Compound Alert'!E46</f>
        <v>Blend</v>
      </c>
      <c r="F85" s="217">
        <f ca="1">'Compound Alert'!F46</f>
        <v>41</v>
      </c>
      <c r="G85" s="22">
        <f ca="1">IF($B$8="Overall Alert",'Compound Alert'!G46,IF($B$8="Underlying Vulnerability",'Compound Alert'!J46,IF($B$8="Emerging Threat",'Compound Alert'!M46)))</f>
        <v>1.5</v>
      </c>
      <c r="H85" s="23">
        <f ca="1">IF($B$8="Overall Alert",'Compound Alert'!H46,IF($B$8="Underlying Vulnerability",'Compound Alert'!K46,IF($B$8="Emerging Threat",'Compound Alert'!N46)))</f>
        <v>1.5</v>
      </c>
      <c r="I85" s="50">
        <f t="shared" ca="1" si="0"/>
        <v>1</v>
      </c>
      <c r="J85"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85"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85"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85"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85"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85"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Alert'!B172</f>
        <v>Rwanda</v>
      </c>
      <c r="C86" s="20" t="str">
        <f>'Compound Alert'!C172</f>
        <v>RWA</v>
      </c>
      <c r="D86" s="20" t="str">
        <f>'Compound Alert'!D172</f>
        <v>SSF           Sub-Saharan Africa</v>
      </c>
      <c r="E86" s="20" t="str">
        <f>'Compound Alert'!E172</f>
        <v>IDA</v>
      </c>
      <c r="F86" s="217">
        <f ca="1">'Compound Alert'!F172</f>
        <v>167</v>
      </c>
      <c r="G86" s="22">
        <f ca="1">IF($B$8="Overall Alert",'Compound Alert'!G172,IF($B$8="Underlying Vulnerability",'Compound Alert'!J172,IF($B$8="Emerging Threat",'Compound Alert'!M172)))</f>
        <v>1.5</v>
      </c>
      <c r="H86" s="23">
        <f ca="1">IF($B$8="Overall Alert",'Compound Alert'!H172,IF($B$8="Underlying Vulnerability",'Compound Alert'!K172,IF($B$8="Emerging Threat",'Compound Alert'!N172)))</f>
        <v>1.5</v>
      </c>
      <c r="I86" s="50">
        <f t="shared" ca="1" si="0"/>
        <v>1</v>
      </c>
      <c r="J86"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86"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86"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86"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MED</v>
      </c>
      <c r="N86"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86"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MED</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Alert'!B60</f>
        <v>Dominican Republic</v>
      </c>
      <c r="C87" s="20" t="str">
        <f>'Compound Alert'!C60</f>
        <v>DOM</v>
      </c>
      <c r="D87" s="20" t="str">
        <f>'Compound Alert'!D60</f>
        <v>LCN           Latin America &amp; Caribbean</v>
      </c>
      <c r="E87" s="20" t="str">
        <f>'Compound Alert'!E60</f>
        <v>IBRD</v>
      </c>
      <c r="F87" s="217">
        <f ca="1">'Compound Alert'!F60</f>
        <v>55</v>
      </c>
      <c r="G87" s="22">
        <f ca="1">IF($B$8="Overall Alert",'Compound Alert'!G60,IF($B$8="Underlying Vulnerability",'Compound Alert'!J60,IF($B$8="Emerging Threat",'Compound Alert'!M60)))</f>
        <v>1.5</v>
      </c>
      <c r="H87" s="23">
        <f ca="1">IF($B$8="Overall Alert",'Compound Alert'!H60,IF($B$8="Underlying Vulnerability",'Compound Alert'!K60,IF($B$8="Emerging Threat",'Compound Alert'!N60)))</f>
        <v>1.5</v>
      </c>
      <c r="I87" s="50">
        <f t="shared" ca="1" si="0"/>
        <v>1</v>
      </c>
      <c r="J87"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87"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87"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87"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MED</v>
      </c>
      <c r="N87"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87"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Alert'!B69</f>
        <v>Fiji</v>
      </c>
      <c r="C88" s="20" t="str">
        <f>'Compound Alert'!C69</f>
        <v>FJI</v>
      </c>
      <c r="D88" s="20" t="str">
        <f>'Compound Alert'!D69</f>
        <v>EAS           East Asia &amp; Pacific</v>
      </c>
      <c r="E88" s="20" t="str">
        <f>'Compound Alert'!E69</f>
        <v>Blend</v>
      </c>
      <c r="F88" s="217">
        <f ca="1">'Compound Alert'!F69</f>
        <v>64</v>
      </c>
      <c r="G88" s="22">
        <f ca="1">IF($B$8="Overall Alert",'Compound Alert'!G69,IF($B$8="Underlying Vulnerability",'Compound Alert'!J69,IF($B$8="Emerging Threat",'Compound Alert'!M69)))</f>
        <v>1.5</v>
      </c>
      <c r="H88" s="23">
        <f ca="1">IF($B$8="Overall Alert",'Compound Alert'!H69,IF($B$8="Underlying Vulnerability",'Compound Alert'!K69,IF($B$8="Emerging Threat",'Compound Alert'!N69)))</f>
        <v>1.5</v>
      </c>
      <c r="I88" s="50">
        <f t="shared" ca="1" si="0"/>
        <v>1</v>
      </c>
      <c r="J88"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88"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88"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88"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88"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88"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Alert'!B79</f>
        <v>Gambia, The</v>
      </c>
      <c r="C89" s="20" t="str">
        <f>'Compound Alert'!C79</f>
        <v>GMB</v>
      </c>
      <c r="D89" s="20" t="str">
        <f>'Compound Alert'!D79</f>
        <v>SSF           Sub-Saharan Africa</v>
      </c>
      <c r="E89" s="20" t="str">
        <f>'Compound Alert'!E79</f>
        <v>IDA</v>
      </c>
      <c r="F89" s="217">
        <f ca="1">'Compound Alert'!F79</f>
        <v>74</v>
      </c>
      <c r="G89" s="22">
        <f ca="1">IF($B$8="Overall Alert",'Compound Alert'!G79,IF($B$8="Underlying Vulnerability",'Compound Alert'!J79,IF($B$8="Emerging Threat",'Compound Alert'!M79)))</f>
        <v>1.5</v>
      </c>
      <c r="H89" s="23">
        <f ca="1">IF($B$8="Overall Alert",'Compound Alert'!H79,IF($B$8="Underlying Vulnerability",'Compound Alert'!K79,IF($B$8="Emerging Threat",'Compound Alert'!N79)))</f>
        <v>1.5</v>
      </c>
      <c r="I89" s="50">
        <f t="shared" ca="1" si="0"/>
        <v>1</v>
      </c>
      <c r="J89"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89"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89"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89"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LOW</v>
      </c>
      <c r="N89"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89"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Alert'!B113</f>
        <v>Lao PDR</v>
      </c>
      <c r="C90" s="20" t="str">
        <f>'Compound Alert'!C113</f>
        <v>LAO</v>
      </c>
      <c r="D90" s="20" t="str">
        <f>'Compound Alert'!D113</f>
        <v>EAS           East Asia &amp; Pacific</v>
      </c>
      <c r="E90" s="20" t="str">
        <f>'Compound Alert'!E113</f>
        <v>IDA</v>
      </c>
      <c r="F90" s="217">
        <f ca="1">'Compound Alert'!F113</f>
        <v>108</v>
      </c>
      <c r="G90" s="22">
        <f ca="1">IF($B$8="Overall Alert",'Compound Alert'!G113,IF($B$8="Underlying Vulnerability",'Compound Alert'!J113,IF($B$8="Emerging Threat",'Compound Alert'!M113)))</f>
        <v>1.5</v>
      </c>
      <c r="H90" s="23">
        <f ca="1">IF($B$8="Overall Alert",'Compound Alert'!H113,IF($B$8="Underlying Vulnerability",'Compound Alert'!K113,IF($B$8="Emerging Threat",'Compound Alert'!N113)))</f>
        <v>1.5</v>
      </c>
      <c r="I90" s="50">
        <f t="shared" ca="1" si="0"/>
        <v>1</v>
      </c>
      <c r="J90"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0"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0"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HIGH</v>
      </c>
      <c r="M90"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0"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90"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Alert'!B195</f>
        <v>Togo</v>
      </c>
      <c r="C91" s="20" t="str">
        <f>'Compound Alert'!C195</f>
        <v>TGO</v>
      </c>
      <c r="D91" s="20" t="str">
        <f>'Compound Alert'!D195</f>
        <v>SSF           Sub-Saharan Africa</v>
      </c>
      <c r="E91" s="20" t="str">
        <f>'Compound Alert'!E195</f>
        <v>IDA</v>
      </c>
      <c r="F91" s="217">
        <f ca="1">'Compound Alert'!F195</f>
        <v>190</v>
      </c>
      <c r="G91" s="22">
        <f ca="1">IF($B$8="Overall Alert",'Compound Alert'!G195,IF($B$8="Underlying Vulnerability",'Compound Alert'!J195,IF($B$8="Emerging Threat",'Compound Alert'!M195)))</f>
        <v>1.5</v>
      </c>
      <c r="H91" s="23">
        <f ca="1">IF($B$8="Overall Alert",'Compound Alert'!H195,IF($B$8="Underlying Vulnerability",'Compound Alert'!K195,IF($B$8="Emerging Threat",'Compound Alert'!N195)))</f>
        <v>1.5</v>
      </c>
      <c r="I91" s="50">
        <f t="shared" ca="1" si="0"/>
        <v>1</v>
      </c>
      <c r="J91"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HIGH</v>
      </c>
      <c r="K91"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91"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91"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91"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91"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MED</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Alert'!B138</f>
        <v>Mongolia</v>
      </c>
      <c r="C92" s="20" t="str">
        <f>'Compound Alert'!C138</f>
        <v>MNG</v>
      </c>
      <c r="D92" s="20" t="str">
        <f>'Compound Alert'!D138</f>
        <v>EAS           East Asia &amp; Pacific</v>
      </c>
      <c r="E92" s="20" t="str">
        <f>'Compound Alert'!E138</f>
        <v>IBRD</v>
      </c>
      <c r="F92" s="217">
        <f ca="1">'Compound Alert'!F138</f>
        <v>133</v>
      </c>
      <c r="G92" s="22">
        <f ca="1">IF($B$8="Overall Alert",'Compound Alert'!G138,IF($B$8="Underlying Vulnerability",'Compound Alert'!J138,IF($B$8="Emerging Threat",'Compound Alert'!M138)))</f>
        <v>1.5</v>
      </c>
      <c r="H92" s="23">
        <f ca="1">IF($B$8="Overall Alert",'Compound Alert'!H138,IF($B$8="Underlying Vulnerability",'Compound Alert'!K138,IF($B$8="Emerging Threat",'Compound Alert'!N138)))</f>
        <v>1.5</v>
      </c>
      <c r="I92" s="50">
        <f t="shared" ca="1" si="0"/>
        <v>1</v>
      </c>
      <c r="J92"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92"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92"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92"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HIGH</v>
      </c>
      <c r="N92"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MED</v>
      </c>
      <c r="O92"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Alert'!B105</f>
        <v>Kazakhstan</v>
      </c>
      <c r="C93" s="20" t="str">
        <f>'Compound Alert'!C105</f>
        <v>KAZ</v>
      </c>
      <c r="D93" s="20" t="str">
        <f>'Compound Alert'!D105</f>
        <v>ECS           Europe &amp; Central Asia</v>
      </c>
      <c r="E93" s="20" t="str">
        <f>'Compound Alert'!E105</f>
        <v>IBRD</v>
      </c>
      <c r="F93" s="217">
        <f ca="1">'Compound Alert'!F105</f>
        <v>100</v>
      </c>
      <c r="G93" s="22">
        <f ca="1">IF($B$8="Overall Alert",'Compound Alert'!G105,IF($B$8="Underlying Vulnerability",'Compound Alert'!J105,IF($B$8="Emerging Threat",'Compound Alert'!M105)))</f>
        <v>1.5</v>
      </c>
      <c r="H93" s="23">
        <f ca="1">IF($B$8="Overall Alert",'Compound Alert'!H105,IF($B$8="Underlying Vulnerability",'Compound Alert'!K105,IF($B$8="Emerging Threat",'Compound Alert'!N105)))</f>
        <v>1.5</v>
      </c>
      <c r="I93" s="50">
        <f t="shared" ca="1" si="0"/>
        <v>1</v>
      </c>
      <c r="J93"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93"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93"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MED</v>
      </c>
      <c r="M93"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93"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93"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Alert'!B95</f>
        <v>India</v>
      </c>
      <c r="C94" s="20" t="str">
        <f>'Compound Alert'!C95</f>
        <v>IND</v>
      </c>
      <c r="D94" s="20" t="str">
        <f>'Compound Alert'!D95</f>
        <v>SAS           South Asia</v>
      </c>
      <c r="E94" s="20" t="str">
        <f>'Compound Alert'!E95</f>
        <v>IBRD</v>
      </c>
      <c r="F94" s="217">
        <f ca="1">'Compound Alert'!F95</f>
        <v>90</v>
      </c>
      <c r="G94" s="22">
        <f ca="1">IF($B$8="Overall Alert",'Compound Alert'!G95,IF($B$8="Underlying Vulnerability",'Compound Alert'!J95,IF($B$8="Emerging Threat",'Compound Alert'!M95)))</f>
        <v>0.5</v>
      </c>
      <c r="H94" s="23">
        <f ca="1">IF($B$8="Overall Alert",'Compound Alert'!H95,IF($B$8="Underlying Vulnerability",'Compound Alert'!K95,IF($B$8="Emerging Threat",'Compound Alert'!N95)))</f>
        <v>0.5</v>
      </c>
      <c r="I94" s="50">
        <f t="shared" ca="1" si="0"/>
        <v>0</v>
      </c>
      <c r="J94"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94"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94"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94"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94"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94"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Alert'!B161</f>
        <v>Papua New Guinea</v>
      </c>
      <c r="C95" s="20" t="str">
        <f>'Compound Alert'!C161</f>
        <v>PNG</v>
      </c>
      <c r="D95" s="20" t="str">
        <f>'Compound Alert'!D161</f>
        <v>EAS           East Asia &amp; Pacific</v>
      </c>
      <c r="E95" s="20" t="str">
        <f>'Compound Alert'!E161</f>
        <v>Blend</v>
      </c>
      <c r="F95" s="217">
        <f ca="1">'Compound Alert'!F161</f>
        <v>156</v>
      </c>
      <c r="G95" s="22">
        <f ca="1">IF($B$8="Overall Alert",'Compound Alert'!G161,IF($B$8="Underlying Vulnerability",'Compound Alert'!J161,IF($B$8="Emerging Threat",'Compound Alert'!M161)))</f>
        <v>1</v>
      </c>
      <c r="H95" s="23">
        <f ca="1">IF($B$8="Overall Alert",'Compound Alert'!H161,IF($B$8="Underlying Vulnerability",'Compound Alert'!K161,IF($B$8="Emerging Threat",'Compound Alert'!N161)))</f>
        <v>1</v>
      </c>
      <c r="I95" s="50">
        <f t="shared" ca="1" si="0"/>
        <v>1</v>
      </c>
      <c r="J95"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95"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95"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95"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95"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95"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Alert'!B108</f>
        <v>Cambodia</v>
      </c>
      <c r="C96" s="20" t="str">
        <f>'Compound Alert'!C108</f>
        <v>KHM</v>
      </c>
      <c r="D96" s="20" t="str">
        <f>'Compound Alert'!D108</f>
        <v>EAS           East Asia &amp; Pacific</v>
      </c>
      <c r="E96" s="20" t="str">
        <f>'Compound Alert'!E108</f>
        <v>IDA</v>
      </c>
      <c r="F96" s="217">
        <f ca="1">'Compound Alert'!F108</f>
        <v>103</v>
      </c>
      <c r="G96" s="22">
        <f ca="1">IF($B$8="Overall Alert",'Compound Alert'!G108,IF($B$8="Underlying Vulnerability",'Compound Alert'!J108,IF($B$8="Emerging Threat",'Compound Alert'!M108)))</f>
        <v>0</v>
      </c>
      <c r="H96" s="23">
        <f ca="1">IF($B$8="Overall Alert",'Compound Alert'!H108,IF($B$8="Underlying Vulnerability",'Compound Alert'!K108,IF($B$8="Emerging Threat",'Compound Alert'!N108)))</f>
        <v>0</v>
      </c>
      <c r="I96" s="50">
        <f t="shared" ca="1" si="0"/>
        <v>0</v>
      </c>
      <c r="J96"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96"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96"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96"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96"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96"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Alert'!B48</f>
        <v>Comoros</v>
      </c>
      <c r="C97" s="20" t="str">
        <f>'Compound Alert'!C48</f>
        <v>COM</v>
      </c>
      <c r="D97" s="20" t="str">
        <f>'Compound Alert'!D48</f>
        <v>SSF           Sub-Saharan Africa</v>
      </c>
      <c r="E97" s="20" t="str">
        <f>'Compound Alert'!E48</f>
        <v>IDA</v>
      </c>
      <c r="F97" s="217">
        <f ca="1">'Compound Alert'!F48</f>
        <v>43</v>
      </c>
      <c r="G97" s="22">
        <f ca="1">IF($B$8="Overall Alert",'Compound Alert'!G48,IF($B$8="Underlying Vulnerability",'Compound Alert'!J48,IF($B$8="Emerging Threat",'Compound Alert'!M48)))</f>
        <v>1</v>
      </c>
      <c r="H97" s="23">
        <f ca="1">IF($B$8="Overall Alert",'Compound Alert'!H48,IF($B$8="Underlying Vulnerability",'Compound Alert'!K48,IF($B$8="Emerging Threat",'Compound Alert'!N48)))</f>
        <v>1</v>
      </c>
      <c r="I97" s="50">
        <f t="shared" ca="1" si="0"/>
        <v>1</v>
      </c>
      <c r="J97"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97"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97" s="25" t="str">
        <f ca="1">IF(
   $B$8="Overall Alert",IF(
      'Compound Alert'!T48 &gt;= 7, "HIGH",IF(
         'Compound Alert'!T48 &gt;= 5, "MED","LOW")), IF(
            $B$8="Underlying Vulnerability", IF(
               'Compound Alert'!AA48 &gt;= 10, "HIGH",IF(
                  'Compound Alert'!AA48 &gt;= 7, "MED","LOW")),IF(
                     $B$8="Emerging Threat", IF(
                        'Compound Alert'!AH48 &gt;= 10, "HIGH",IF(
                            'Compound Alert'!AH48 &gt;= 7, "MED","LOW")))))</f>
        <v>LOW</v>
      </c>
      <c r="M97"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HIGH</v>
      </c>
      <c r="N97"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97"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Alert'!B178</f>
        <v>Sierra Leone</v>
      </c>
      <c r="C98" s="20" t="str">
        <f>'Compound Alert'!C178</f>
        <v>SLE</v>
      </c>
      <c r="D98" s="20" t="str">
        <f>'Compound Alert'!D178</f>
        <v>SSF           Sub-Saharan Africa</v>
      </c>
      <c r="E98" s="20" t="str">
        <f>'Compound Alert'!E178</f>
        <v>IDA</v>
      </c>
      <c r="F98" s="217">
        <f ca="1">'Compound Alert'!F178</f>
        <v>173</v>
      </c>
      <c r="G98" s="22">
        <f ca="1">IF($B$8="Overall Alert",'Compound Alert'!G178,IF($B$8="Underlying Vulnerability",'Compound Alert'!J178,IF($B$8="Emerging Threat",'Compound Alert'!M178)))</f>
        <v>1</v>
      </c>
      <c r="H98" s="23">
        <f ca="1">IF($B$8="Overall Alert",'Compound Alert'!H178,IF($B$8="Underlying Vulnerability",'Compound Alert'!K178,IF($B$8="Emerging Threat",'Compound Alert'!N178)))</f>
        <v>1</v>
      </c>
      <c r="I98" s="50">
        <f t="shared" ca="1" si="0"/>
        <v>1</v>
      </c>
      <c r="J98"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98"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98"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98"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98"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98"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Alert'!B141</f>
        <v>Mauritania</v>
      </c>
      <c r="C99" s="20" t="str">
        <f>'Compound Alert'!C141</f>
        <v>MRT</v>
      </c>
      <c r="D99" s="20" t="str">
        <f>'Compound Alert'!D141</f>
        <v>SSF           Sub-Saharan Africa</v>
      </c>
      <c r="E99" s="20" t="str">
        <f>'Compound Alert'!E141</f>
        <v>IDA</v>
      </c>
      <c r="F99" s="217">
        <f ca="1">'Compound Alert'!F141</f>
        <v>136</v>
      </c>
      <c r="G99" s="22">
        <f ca="1">IF($B$8="Overall Alert",'Compound Alert'!G141,IF($B$8="Underlying Vulnerability",'Compound Alert'!J141,IF($B$8="Emerging Threat",'Compound Alert'!M141)))</f>
        <v>0</v>
      </c>
      <c r="H99" s="23">
        <f ca="1">IF($B$8="Overall Alert",'Compound Alert'!H141,IF($B$8="Underlying Vulnerability",'Compound Alert'!K141,IF($B$8="Emerging Threat",'Compound Alert'!N141)))</f>
        <v>0</v>
      </c>
      <c r="I99" s="50">
        <f t="shared" ca="1" si="0"/>
        <v>0</v>
      </c>
      <c r="J99"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99"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99"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99"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99"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99"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Alert'!B76</f>
        <v>Ghana</v>
      </c>
      <c r="C100" s="20" t="str">
        <f>'Compound Alert'!C76</f>
        <v>GHA</v>
      </c>
      <c r="D100" s="20" t="str">
        <f>'Compound Alert'!D76</f>
        <v>SSF           Sub-Saharan Africa</v>
      </c>
      <c r="E100" s="20" t="str">
        <f>'Compound Alert'!E76</f>
        <v>IDA</v>
      </c>
      <c r="F100" s="217">
        <f ca="1">'Compound Alert'!F76</f>
        <v>71</v>
      </c>
      <c r="G100" s="22">
        <f ca="1">IF($B$8="Overall Alert",'Compound Alert'!G76,IF($B$8="Underlying Vulnerability",'Compound Alert'!J76,IF($B$8="Emerging Threat",'Compound Alert'!M76)))</f>
        <v>1</v>
      </c>
      <c r="H100" s="23">
        <f ca="1">IF($B$8="Overall Alert",'Compound Alert'!H76,IF($B$8="Underlying Vulnerability",'Compound Alert'!K76,IF($B$8="Emerging Threat",'Compound Alert'!N76)))</f>
        <v>1</v>
      </c>
      <c r="I100" s="50">
        <f t="shared" ca="1" si="0"/>
        <v>1</v>
      </c>
      <c r="J100"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100"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100"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100"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LOW</v>
      </c>
      <c r="N100"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100"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Alert'!B171</f>
        <v>Russian Federation</v>
      </c>
      <c r="C101" s="20" t="str">
        <f>'Compound Alert'!C171</f>
        <v>RUS</v>
      </c>
      <c r="D101" s="20" t="str">
        <f>'Compound Alert'!D171</f>
        <v>ECS           Europe &amp; Central Asia</v>
      </c>
      <c r="E101" s="20" t="str">
        <f>'Compound Alert'!E171</f>
        <v>IBRD</v>
      </c>
      <c r="F101" s="217">
        <f ca="1">'Compound Alert'!F171</f>
        <v>166</v>
      </c>
      <c r="G101" s="22">
        <f ca="1">IF($B$8="Overall Alert",'Compound Alert'!G171,IF($B$8="Underlying Vulnerability",'Compound Alert'!J171,IF($B$8="Emerging Threat",'Compound Alert'!M171)))</f>
        <v>1</v>
      </c>
      <c r="H101" s="23">
        <f ca="1">IF($B$8="Overall Alert",'Compound Alert'!H171,IF($B$8="Underlying Vulnerability",'Compound Alert'!K171,IF($B$8="Emerging Threat",'Compound Alert'!N171)))</f>
        <v>1</v>
      </c>
      <c r="I101" s="50">
        <f t="shared" ca="1" si="0"/>
        <v>1</v>
      </c>
      <c r="J101"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01"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01"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101"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01"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01"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Alert'!B197</f>
        <v>Tajikistan</v>
      </c>
      <c r="C102" s="20" t="str">
        <f>'Compound Alert'!C197</f>
        <v>TJK</v>
      </c>
      <c r="D102" s="20" t="str">
        <f>'Compound Alert'!D197</f>
        <v>ECS           Europe &amp; Central Asia</v>
      </c>
      <c r="E102" s="20" t="str">
        <f>'Compound Alert'!E197</f>
        <v>IDA</v>
      </c>
      <c r="F102" s="217">
        <f>'Compound Alert'!F197</f>
        <v>0</v>
      </c>
      <c r="G102" s="22">
        <f ca="1">IF($B$8="Overall Alert",'Compound Alert'!G197,IF($B$8="Underlying Vulnerability",'Compound Alert'!J197,IF($B$8="Emerging Threat",'Compound Alert'!M197)))</f>
        <v>1</v>
      </c>
      <c r="H102" s="23">
        <f ca="1">IF($B$8="Overall Alert",'Compound Alert'!H197,IF($B$8="Underlying Vulnerability",'Compound Alert'!K197,IF($B$8="Emerging Threat",'Compound Alert'!N197)))</f>
        <v>1</v>
      </c>
      <c r="I102" s="50">
        <f t="shared" ca="1" si="0"/>
        <v>1</v>
      </c>
      <c r="J102"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02"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02"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02"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02"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02"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Alert'!B103</f>
        <v>Jordan</v>
      </c>
      <c r="C103" s="20" t="str">
        <f>'Compound Alert'!C103</f>
        <v>JOR</v>
      </c>
      <c r="D103" s="20" t="str">
        <f>'Compound Alert'!D103</f>
        <v>MEA           Middle East &amp; North Africa</v>
      </c>
      <c r="E103" s="20" t="str">
        <f>'Compound Alert'!E103</f>
        <v>IBRD</v>
      </c>
      <c r="F103" s="217">
        <f ca="1">'Compound Alert'!F103</f>
        <v>98</v>
      </c>
      <c r="G103" s="22">
        <f ca="1">IF($B$8="Overall Alert",'Compound Alert'!G103,IF($B$8="Underlying Vulnerability",'Compound Alert'!J103,IF($B$8="Emerging Threat",'Compound Alert'!M103)))</f>
        <v>1</v>
      </c>
      <c r="H103" s="23">
        <f ca="1">IF($B$8="Overall Alert",'Compound Alert'!H103,IF($B$8="Underlying Vulnerability",'Compound Alert'!K103,IF($B$8="Emerging Threat",'Compound Alert'!N103)))</f>
        <v>1</v>
      </c>
      <c r="I103" s="50">
        <f t="shared" ca="1" si="0"/>
        <v>1</v>
      </c>
      <c r="J103"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03"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03"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03"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03"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03"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Alert'!B37</f>
        <v>Central African Republic</v>
      </c>
      <c r="C104" s="20" t="str">
        <f>'Compound Alert'!C37</f>
        <v>CAF</v>
      </c>
      <c r="D104" s="20" t="str">
        <f>'Compound Alert'!D37</f>
        <v>SSF           Sub-Saharan Africa</v>
      </c>
      <c r="E104" s="20" t="str">
        <f>'Compound Alert'!E37</f>
        <v>IDA</v>
      </c>
      <c r="F104" s="217">
        <f ca="1">'Compound Alert'!F37</f>
        <v>32</v>
      </c>
      <c r="G104" s="22">
        <f ca="1">IF($B$8="Overall Alert",'Compound Alert'!G37,IF($B$8="Underlying Vulnerability",'Compound Alert'!J37,IF($B$8="Emerging Threat",'Compound Alert'!M37)))</f>
        <v>1</v>
      </c>
      <c r="H104" s="23">
        <f ca="1">IF($B$8="Overall Alert",'Compound Alert'!H37,IF($B$8="Underlying Vulnerability",'Compound Alert'!K37,IF($B$8="Emerging Threat",'Compound Alert'!N37)))</f>
        <v>1</v>
      </c>
      <c r="I104" s="50">
        <f t="shared" ca="1" si="0"/>
        <v>1</v>
      </c>
      <c r="J104"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4" s="25" t="str">
        <f ca="1">IF(
   $B$8="Overall Alert",IF(
      'Compound Alert'!S37 &gt;= 7, "HIGH",IF(
         'Compound Alert'!S37 &gt;= 5, "MED","LOW")), IF(
            $B$8="Underlying Vulnerability", IF(
               'Compound Alert'!Z37 &gt;= 10, "HIGH",IF(
                  'Compound Alert'!Z37 &gt;= 7, "MED","LOW")),IF(
                     $B$8="Emerging Threat", IF(
                        'Compound Alert'!AG37 &gt;= 10, "HIGH",IF(
                            'Compound Alert'!AG37 &gt;= 7, "MED","LOW")))))</f>
        <v>HIGH</v>
      </c>
      <c r="L104"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04"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LOW</v>
      </c>
      <c r="N104"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4"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Alert'!B222</f>
        <v>Zambia</v>
      </c>
      <c r="C105" s="20" t="str">
        <f>'Compound Alert'!C222</f>
        <v>ZMB</v>
      </c>
      <c r="D105" s="20" t="str">
        <f>'Compound Alert'!D222</f>
        <v>SSF           Sub-Saharan Africa</v>
      </c>
      <c r="E105" s="20" t="str">
        <f>'Compound Alert'!E222</f>
        <v>IDA</v>
      </c>
      <c r="F105" s="217">
        <f>'Compound Alert'!F222</f>
        <v>0</v>
      </c>
      <c r="G105" s="22">
        <f ca="1">IF($B$8="Overall Alert",'Compound Alert'!G222,IF($B$8="Underlying Vulnerability",'Compound Alert'!J222,IF($B$8="Emerging Threat",'Compound Alert'!M222)))</f>
        <v>1</v>
      </c>
      <c r="H105" s="23">
        <f ca="1">IF($B$8="Overall Alert",'Compound Alert'!H222,IF($B$8="Underlying Vulnerability",'Compound Alert'!K222,IF($B$8="Emerging Threat",'Compound Alert'!N222)))</f>
        <v>1</v>
      </c>
      <c r="I105" s="50">
        <f t="shared" ca="1" si="0"/>
        <v>1</v>
      </c>
      <c r="J105"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105"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105"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105"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105"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LOW</v>
      </c>
      <c r="O105"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Alert'!B85</f>
        <v>Guatemala</v>
      </c>
      <c r="C106" s="20" t="str">
        <f>'Compound Alert'!C85</f>
        <v>GTM</v>
      </c>
      <c r="D106" s="20" t="str">
        <f>'Compound Alert'!D85</f>
        <v>LCN           Latin America &amp; Caribbean</v>
      </c>
      <c r="E106" s="20" t="str">
        <f>'Compound Alert'!E85</f>
        <v>IBRD</v>
      </c>
      <c r="F106" s="217">
        <f ca="1">'Compound Alert'!F85</f>
        <v>80</v>
      </c>
      <c r="G106" s="22">
        <f ca="1">IF($B$8="Overall Alert",'Compound Alert'!G85,IF($B$8="Underlying Vulnerability",'Compound Alert'!J85,IF($B$8="Emerging Threat",'Compound Alert'!M85)))</f>
        <v>1</v>
      </c>
      <c r="H106" s="23">
        <f ca="1">IF($B$8="Overall Alert",'Compound Alert'!H85,IF($B$8="Underlying Vulnerability",'Compound Alert'!K85,IF($B$8="Emerging Threat",'Compound Alert'!N85)))</f>
        <v>1</v>
      </c>
      <c r="I106" s="50">
        <f t="shared" ref="I106:I169" ca="1" si="1">ROUNDDOWN(G106,0)</f>
        <v>1</v>
      </c>
      <c r="J106"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106" s="25" t="str">
        <f ca="1">IF(
   $B$8="Overall Alert",IF(
      'Compound Alert'!S85 &gt;= 7, "HIGH",IF(
         'Compound Alert'!S85 &gt;= 5, "MED","LOW")), IF(
            $B$8="Underlying Vulnerability", IF(
               'Compound Alert'!Z85 &gt;= 10, "HIGH",IF(
                  'Compound Alert'!Z85 &gt;= 7, "MED","LOW")),IF(
                     $B$8="Emerging Threat", IF(
                        'Compound Alert'!AG85 &gt;= 10, "HIGH",IF(
                            'Compound Alert'!AG85 &gt;= 7, "MED","LOW")))))</f>
        <v>LOW</v>
      </c>
      <c r="L106"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106"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106"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106"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Alert'!B78</f>
        <v>Guinea</v>
      </c>
      <c r="C107" s="20" t="str">
        <f>'Compound Alert'!C78</f>
        <v>GIN</v>
      </c>
      <c r="D107" s="20" t="str">
        <f>'Compound Alert'!D78</f>
        <v>SSF           Sub-Saharan Africa</v>
      </c>
      <c r="E107" s="20" t="str">
        <f>'Compound Alert'!E78</f>
        <v>IDA</v>
      </c>
      <c r="F107" s="217">
        <f ca="1">'Compound Alert'!F78</f>
        <v>73</v>
      </c>
      <c r="G107" s="22">
        <f ca="1">IF($B$8="Overall Alert",'Compound Alert'!G78,IF($B$8="Underlying Vulnerability",'Compound Alert'!J78,IF($B$8="Emerging Threat",'Compound Alert'!M78)))</f>
        <v>1</v>
      </c>
      <c r="H107" s="23">
        <f ca="1">IF($B$8="Overall Alert",'Compound Alert'!H78,IF($B$8="Underlying Vulnerability",'Compound Alert'!K78,IF($B$8="Emerging Threat",'Compound Alert'!N78)))</f>
        <v>1</v>
      </c>
      <c r="I107" s="50">
        <f t="shared" ca="1" si="1"/>
        <v>1</v>
      </c>
      <c r="J107"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107"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107"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107"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LOW</v>
      </c>
      <c r="N107"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107"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Alert'!B219</f>
        <v>Kosovo</v>
      </c>
      <c r="C108" s="20" t="str">
        <f>'Compound Alert'!C219</f>
        <v>XKX</v>
      </c>
      <c r="D108" s="20" t="str">
        <f>'Compound Alert'!D219</f>
        <v>ECS           Europe &amp; Central Asia</v>
      </c>
      <c r="E108" s="20" t="str">
        <f>'Compound Alert'!E219</f>
        <v>IDA</v>
      </c>
      <c r="F108" s="217">
        <f>'Compound Alert'!F219</f>
        <v>0</v>
      </c>
      <c r="G108" s="22">
        <f ca="1">IF($B$8="Overall Alert",'Compound Alert'!G219,IF($B$8="Underlying Vulnerability",'Compound Alert'!J219,IF($B$8="Emerging Threat",'Compound Alert'!M219)))</f>
        <v>1</v>
      </c>
      <c r="H108" s="23">
        <f ca="1">IF($B$8="Overall Alert",'Compound Alert'!H219,IF($B$8="Underlying Vulnerability",'Compound Alert'!K219,IF($B$8="Emerging Threat",'Compound Alert'!N219)))</f>
        <v>1</v>
      </c>
      <c r="I108" s="50">
        <f t="shared" ca="1" si="1"/>
        <v>1</v>
      </c>
      <c r="J108"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08" s="25" t="str">
        <f ca="1">IF(
   $B$8="Overall Alert",IF(
      'Compound Alert'!S219 &gt;= 7, "HIGH",IF(
         'Compound Alert'!S219 &gt;= 5, "MED","LOW")), IF(
            $B$8="Underlying Vulnerability", IF(
               'Compound Alert'!Z219 &gt;= 10, "HIGH",IF(
                  'Compound Alert'!Z219 &gt;= 7, "MED","LOW")),IF(
                     $B$8="Emerging Threat", IF(
                        'Compound Alert'!AG219 &gt;= 10, "HIGH",IF(
                            'Compound Alert'!AG219 &gt;= 7, "MED","LOW")))))</f>
        <v>LOW</v>
      </c>
      <c r="L108"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08" s="25" t="str">
        <f ca="1">IF(
   $B$8="Overall Alert",IF(
      'Compound Alert'!U219 &gt;= 7, "HIGH",IF(
         'Compound Alert'!U219 &gt;= 5, "MED","LOW")), IF(
            $B$8="Underlying Vulnerability", IF(
               'Compound Alert'!AB219 &gt;= 10, "HIGH",IF(
                  'Compound Alert'!AB219 &gt;= 7, "MED","LOW")),IF(
                     $B$8="Emerging Threat", IF(
                        'Compound Alert'!AI219 &gt;= 10, "HIGH",IF(
                            'Compound Alert'!AI219 &gt;= 7, "MED","LOW")))))</f>
        <v>LOW</v>
      </c>
      <c r="N108"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08"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HIGH</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Alert'!B81</f>
        <v>Equatorial Guinea</v>
      </c>
      <c r="C109" s="20" t="str">
        <f>'Compound Alert'!C81</f>
        <v>GNQ</v>
      </c>
      <c r="D109" s="20" t="str">
        <f>'Compound Alert'!D81</f>
        <v>SSF           Sub-Saharan Africa</v>
      </c>
      <c r="E109" s="20" t="str">
        <f>'Compound Alert'!E81</f>
        <v>IBRD</v>
      </c>
      <c r="F109" s="217">
        <f ca="1">'Compound Alert'!F81</f>
        <v>76</v>
      </c>
      <c r="G109" s="22">
        <f ca="1">IF($B$8="Overall Alert",'Compound Alert'!G81,IF($B$8="Underlying Vulnerability",'Compound Alert'!J81,IF($B$8="Emerging Threat",'Compound Alert'!M81)))</f>
        <v>1</v>
      </c>
      <c r="H109" s="23">
        <f ca="1">IF($B$8="Overall Alert",'Compound Alert'!H81,IF($B$8="Underlying Vulnerability",'Compound Alert'!K81,IF($B$8="Emerging Threat",'Compound Alert'!N81)))</f>
        <v>1</v>
      </c>
      <c r="I109" s="50">
        <f t="shared" ca="1" si="1"/>
        <v>1</v>
      </c>
      <c r="J109"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109"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09"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LOW</v>
      </c>
      <c r="M109"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09"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09"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Alert'!B61</f>
        <v>Algeria</v>
      </c>
      <c r="C110" s="20" t="str">
        <f>'Compound Alert'!C61</f>
        <v>DZA</v>
      </c>
      <c r="D110" s="20" t="str">
        <f>'Compound Alert'!D61</f>
        <v>MEA           Middle East &amp; North Africa</v>
      </c>
      <c r="E110" s="20" t="str">
        <f>'Compound Alert'!E61</f>
        <v>IBRD</v>
      </c>
      <c r="F110" s="217">
        <f ca="1">'Compound Alert'!F61</f>
        <v>56</v>
      </c>
      <c r="G110" s="22">
        <f ca="1">IF($B$8="Overall Alert",'Compound Alert'!G61,IF($B$8="Underlying Vulnerability",'Compound Alert'!J61,IF($B$8="Emerging Threat",'Compound Alert'!M61)))</f>
        <v>1</v>
      </c>
      <c r="H110" s="23">
        <f ca="1">IF($B$8="Overall Alert",'Compound Alert'!H61,IF($B$8="Underlying Vulnerability",'Compound Alert'!K61,IF($B$8="Emerging Threat",'Compound Alert'!N61)))</f>
        <v>1</v>
      </c>
      <c r="I110" s="50">
        <f t="shared" ca="1" si="1"/>
        <v>1</v>
      </c>
      <c r="J110"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0"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0"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LOW</v>
      </c>
      <c r="M110"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0"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HIGH</v>
      </c>
      <c r="O110"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Alert'!B211</f>
        <v>Uzbekistan</v>
      </c>
      <c r="C111" s="20" t="str">
        <f>'Compound Alert'!C211</f>
        <v>UZB</v>
      </c>
      <c r="D111" s="20" t="str">
        <f>'Compound Alert'!D211</f>
        <v>ECS           Europe &amp; Central Asia</v>
      </c>
      <c r="E111" s="20" t="str">
        <f>'Compound Alert'!E211</f>
        <v>Blend</v>
      </c>
      <c r="F111" s="217">
        <f>'Compound Alert'!F211</f>
        <v>0</v>
      </c>
      <c r="G111" s="22">
        <f ca="1">IF($B$8="Overall Alert",'Compound Alert'!G211,IF($B$8="Underlying Vulnerability",'Compound Alert'!J211,IF($B$8="Emerging Threat",'Compound Alert'!M211)))</f>
        <v>1</v>
      </c>
      <c r="H111" s="23">
        <f ca="1">IF($B$8="Overall Alert",'Compound Alert'!H211,IF($B$8="Underlying Vulnerability",'Compound Alert'!K211,IF($B$8="Emerging Threat",'Compound Alert'!N211)))</f>
        <v>1</v>
      </c>
      <c r="I111" s="50">
        <f t="shared" ca="1" si="1"/>
        <v>1</v>
      </c>
      <c r="J111"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11"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11"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LOW</v>
      </c>
      <c r="M111"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11"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111"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Alert'!B62</f>
        <v>Ecuador</v>
      </c>
      <c r="C112" s="20" t="str">
        <f>'Compound Alert'!C62</f>
        <v>ECU</v>
      </c>
      <c r="D112" s="20" t="str">
        <f>'Compound Alert'!D62</f>
        <v>LCN           Latin America &amp; Caribbean</v>
      </c>
      <c r="E112" s="20" t="str">
        <f>'Compound Alert'!E62</f>
        <v>IBRD</v>
      </c>
      <c r="F112" s="217">
        <f ca="1">'Compound Alert'!F62</f>
        <v>57</v>
      </c>
      <c r="G112" s="22">
        <f ca="1">IF($B$8="Overall Alert",'Compound Alert'!G62,IF($B$8="Underlying Vulnerability",'Compound Alert'!J62,IF($B$8="Emerging Threat",'Compound Alert'!M62)))</f>
        <v>1</v>
      </c>
      <c r="H112" s="23">
        <f ca="1">IF($B$8="Overall Alert",'Compound Alert'!H62,IF($B$8="Underlying Vulnerability",'Compound Alert'!K62,IF($B$8="Emerging Threat",'Compound Alert'!N62)))</f>
        <v>1</v>
      </c>
      <c r="I112" s="50">
        <f t="shared" ca="1" si="1"/>
        <v>1</v>
      </c>
      <c r="J112"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12"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12"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12"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12"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12"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Alert'!B29</f>
        <v>Belize</v>
      </c>
      <c r="C113" s="20" t="str">
        <f>'Compound Alert'!C29</f>
        <v>BLZ</v>
      </c>
      <c r="D113" s="20" t="str">
        <f>'Compound Alert'!D29</f>
        <v>LCN           Latin America &amp; Caribbean</v>
      </c>
      <c r="E113" s="20" t="str">
        <f>'Compound Alert'!E29</f>
        <v>IBRD</v>
      </c>
      <c r="F113" s="217">
        <f ca="1">'Compound Alert'!F29</f>
        <v>24</v>
      </c>
      <c r="G113" s="22">
        <f ca="1">IF($B$8="Overall Alert",'Compound Alert'!G29,IF($B$8="Underlying Vulnerability",'Compound Alert'!J29,IF($B$8="Emerging Threat",'Compound Alert'!M29)))</f>
        <v>1</v>
      </c>
      <c r="H113" s="23">
        <f ca="1">IF($B$8="Overall Alert",'Compound Alert'!H29,IF($B$8="Underlying Vulnerability",'Compound Alert'!K29,IF($B$8="Emerging Threat",'Compound Alert'!N29)))</f>
        <v>1</v>
      </c>
      <c r="I113" s="50">
        <f t="shared" ca="1" si="1"/>
        <v>1</v>
      </c>
      <c r="J113"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13"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3"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3"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3"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HIGH</v>
      </c>
      <c r="O113"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Alert'!B73</f>
        <v>Gabon</v>
      </c>
      <c r="C114" s="20" t="str">
        <f>'Compound Alert'!C73</f>
        <v>GAB</v>
      </c>
      <c r="D114" s="20" t="str">
        <f>'Compound Alert'!D73</f>
        <v>SSF           Sub-Saharan Africa</v>
      </c>
      <c r="E114" s="20" t="str">
        <f>'Compound Alert'!E73</f>
        <v>IBRD</v>
      </c>
      <c r="F114" s="217">
        <f ca="1">'Compound Alert'!F73</f>
        <v>68</v>
      </c>
      <c r="G114" s="22">
        <f ca="1">IF($B$8="Overall Alert",'Compound Alert'!G73,IF($B$8="Underlying Vulnerability",'Compound Alert'!J73,IF($B$8="Emerging Threat",'Compound Alert'!M73)))</f>
        <v>1</v>
      </c>
      <c r="H114" s="23">
        <f ca="1">IF($B$8="Overall Alert",'Compound Alert'!H73,IF($B$8="Underlying Vulnerability",'Compound Alert'!K73,IF($B$8="Emerging Threat",'Compound Alert'!N73)))</f>
        <v>1</v>
      </c>
      <c r="I114" s="50">
        <f t="shared" ca="1" si="1"/>
        <v>1</v>
      </c>
      <c r="J11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Alert'!B43</f>
        <v>Côte d’Ivoire</v>
      </c>
      <c r="C115" s="20" t="str">
        <f>'Compound Alert'!C43</f>
        <v>CIV</v>
      </c>
      <c r="D115" s="20" t="str">
        <f>'Compound Alert'!D43</f>
        <v>SSF           Sub-Saharan Africa</v>
      </c>
      <c r="E115" s="20" t="str">
        <f>'Compound Alert'!E43</f>
        <v>IDA</v>
      </c>
      <c r="F115" s="217">
        <f ca="1">'Compound Alert'!F43</f>
        <v>38</v>
      </c>
      <c r="G115" s="22">
        <f ca="1">IF($B$8="Overall Alert",'Compound Alert'!G43,IF($B$8="Underlying Vulnerability",'Compound Alert'!J43,IF($B$8="Emerging Threat",'Compound Alert'!M43)))</f>
        <v>1</v>
      </c>
      <c r="H115" s="23">
        <f ca="1">IF($B$8="Overall Alert",'Compound Alert'!H43,IF($B$8="Underlying Vulnerability",'Compound Alert'!K43,IF($B$8="Emerging Threat",'Compound Alert'!N43)))</f>
        <v>1</v>
      </c>
      <c r="I115" s="50">
        <f t="shared" ca="1" si="1"/>
        <v>1</v>
      </c>
      <c r="J115"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15"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15"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115"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LOW</v>
      </c>
      <c r="N115"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15"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MED</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Alert'!B128</f>
        <v>Moldova</v>
      </c>
      <c r="C116" s="20" t="str">
        <f>'Compound Alert'!C128</f>
        <v>MDA</v>
      </c>
      <c r="D116" s="20" t="str">
        <f>'Compound Alert'!D128</f>
        <v>ECS           Europe &amp; Central Asia</v>
      </c>
      <c r="E116" s="20" t="str">
        <f>'Compound Alert'!E128</f>
        <v>IBRD</v>
      </c>
      <c r="F116" s="217">
        <f ca="1">'Compound Alert'!F128</f>
        <v>123</v>
      </c>
      <c r="G116" s="22">
        <f ca="1">IF($B$8="Overall Alert",'Compound Alert'!G128,IF($B$8="Underlying Vulnerability",'Compound Alert'!J128,IF($B$8="Emerging Threat",'Compound Alert'!M128)))</f>
        <v>1</v>
      </c>
      <c r="H116" s="23">
        <f ca="1">IF($B$8="Overall Alert",'Compound Alert'!H128,IF($B$8="Underlying Vulnerability",'Compound Alert'!K128,IF($B$8="Emerging Threat",'Compound Alert'!N128)))</f>
        <v>1</v>
      </c>
      <c r="I116" s="50">
        <f t="shared" ca="1" si="1"/>
        <v>1</v>
      </c>
      <c r="J116"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16"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16"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MED</v>
      </c>
      <c r="M116"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MED</v>
      </c>
      <c r="N116"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16"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Alert'!B41</f>
        <v>Chile</v>
      </c>
      <c r="C117" s="20" t="str">
        <f>'Compound Alert'!C41</f>
        <v>CHL</v>
      </c>
      <c r="D117" s="20" t="str">
        <f>'Compound Alert'!D41</f>
        <v>LCN           Latin America &amp; Caribbean</v>
      </c>
      <c r="E117" s="20" t="str">
        <f>'Compound Alert'!E41</f>
        <v>IBRD</v>
      </c>
      <c r="F117" s="217">
        <f ca="1">'Compound Alert'!F41</f>
        <v>36</v>
      </c>
      <c r="G117" s="22">
        <f ca="1">IF($B$8="Overall Alert",'Compound Alert'!G41,IF($B$8="Underlying Vulnerability",'Compound Alert'!J41,IF($B$8="Emerging Threat",'Compound Alert'!M41)))</f>
        <v>1</v>
      </c>
      <c r="H117" s="23">
        <f ca="1">IF($B$8="Overall Alert",'Compound Alert'!H41,IF($B$8="Underlying Vulnerability",'Compound Alert'!K41,IF($B$8="Emerging Threat",'Compound Alert'!N41)))</f>
        <v>1</v>
      </c>
      <c r="I117" s="50">
        <f t="shared" ca="1" si="1"/>
        <v>1</v>
      </c>
      <c r="J117"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17"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17"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17"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17"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117"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Alert'!B216</f>
        <v>Vietnam</v>
      </c>
      <c r="C118" s="20" t="str">
        <f>'Compound Alert'!C216</f>
        <v>VNM</v>
      </c>
      <c r="D118" s="20" t="str">
        <f>'Compound Alert'!D216</f>
        <v>EAS           East Asia &amp; Pacific</v>
      </c>
      <c r="E118" s="20" t="str">
        <f>'Compound Alert'!E216</f>
        <v>IBRD</v>
      </c>
      <c r="F118" s="217">
        <f>'Compound Alert'!F216</f>
        <v>0</v>
      </c>
      <c r="G118" s="22">
        <f ca="1">IF($B$8="Overall Alert",'Compound Alert'!G216,IF($B$8="Underlying Vulnerability",'Compound Alert'!J216,IF($B$8="Emerging Threat",'Compound Alert'!M216)))</f>
        <v>1</v>
      </c>
      <c r="H118" s="23">
        <f ca="1">IF($B$8="Overall Alert",'Compound Alert'!H216,IF($B$8="Underlying Vulnerability",'Compound Alert'!K216,IF($B$8="Emerging Threat",'Compound Alert'!N216)))</f>
        <v>1</v>
      </c>
      <c r="I118" s="50">
        <f t="shared" ca="1" si="1"/>
        <v>1</v>
      </c>
      <c r="J11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1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1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1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MED</v>
      </c>
      <c r="N11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1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Alert'!B65</f>
        <v>Spain</v>
      </c>
      <c r="C119" s="20" t="str">
        <f>'Compound Alert'!C65</f>
        <v>ESP</v>
      </c>
      <c r="D119" s="20" t="str">
        <f>'Compound Alert'!D65</f>
        <v>ECS           Europe &amp; Central Asia</v>
      </c>
      <c r="E119" s="20" t="str">
        <f>'Compound Alert'!E65</f>
        <v>NA</v>
      </c>
      <c r="F119" s="217">
        <f ca="1">'Compound Alert'!F65</f>
        <v>60</v>
      </c>
      <c r="G119" s="22">
        <f ca="1">IF($B$8="Overall Alert",'Compound Alert'!G65,IF($B$8="Underlying Vulnerability",'Compound Alert'!J65,IF($B$8="Emerging Threat",'Compound Alert'!M65)))</f>
        <v>1</v>
      </c>
      <c r="H119" s="23">
        <f ca="1">IF($B$8="Overall Alert",'Compound Alert'!H65,IF($B$8="Underlying Vulnerability",'Compound Alert'!K65,IF($B$8="Emerging Threat",'Compound Alert'!N65)))</f>
        <v>1</v>
      </c>
      <c r="I119" s="50">
        <f t="shared" ca="1" si="1"/>
        <v>1</v>
      </c>
      <c r="J119"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19"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19"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19"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19"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HIGH</v>
      </c>
      <c r="O119"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Alert'!B35</f>
        <v>Bhutan</v>
      </c>
      <c r="C120" s="20" t="str">
        <f>'Compound Alert'!C35</f>
        <v>BTN</v>
      </c>
      <c r="D120" s="20" t="str">
        <f>'Compound Alert'!D35</f>
        <v>SAS           South Asia</v>
      </c>
      <c r="E120" s="20" t="str">
        <f>'Compound Alert'!E35</f>
        <v>IDA</v>
      </c>
      <c r="F120" s="217">
        <f ca="1">'Compound Alert'!F35</f>
        <v>30</v>
      </c>
      <c r="G120" s="22">
        <f ca="1">IF($B$8="Overall Alert",'Compound Alert'!G35,IF($B$8="Underlying Vulnerability",'Compound Alert'!J35,IF($B$8="Emerging Threat",'Compound Alert'!M35)))</f>
        <v>1</v>
      </c>
      <c r="H120" s="23">
        <f ca="1">IF($B$8="Overall Alert",'Compound Alert'!H35,IF($B$8="Underlying Vulnerability",'Compound Alert'!K35,IF($B$8="Emerging Threat",'Compound Alert'!N35)))</f>
        <v>1</v>
      </c>
      <c r="I120" s="50">
        <f t="shared" ca="1" si="1"/>
        <v>1</v>
      </c>
      <c r="J120"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20"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20"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20"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HIGH</v>
      </c>
      <c r="N120"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20"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Alert'!B158</f>
        <v>Peru</v>
      </c>
      <c r="C121" s="20" t="str">
        <f>'Compound Alert'!C158</f>
        <v>PER</v>
      </c>
      <c r="D121" s="20" t="str">
        <f>'Compound Alert'!D158</f>
        <v>LCN           Latin America &amp; Caribbean</v>
      </c>
      <c r="E121" s="20" t="str">
        <f>'Compound Alert'!E158</f>
        <v>IBRD</v>
      </c>
      <c r="F121" s="217">
        <f ca="1">'Compound Alert'!F158</f>
        <v>153</v>
      </c>
      <c r="G121" s="22">
        <f ca="1">IF($B$8="Overall Alert",'Compound Alert'!G158,IF($B$8="Underlying Vulnerability",'Compound Alert'!J158,IF($B$8="Emerging Threat",'Compound Alert'!M158)))</f>
        <v>0.5</v>
      </c>
      <c r="H121" s="23">
        <f ca="1">IF($B$8="Overall Alert",'Compound Alert'!H158,IF($B$8="Underlying Vulnerability",'Compound Alert'!K158,IF($B$8="Emerging Threat",'Compound Alert'!N158)))</f>
        <v>0.5</v>
      </c>
      <c r="I121" s="50">
        <f t="shared" ca="1" si="1"/>
        <v>0</v>
      </c>
      <c r="J121"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21"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21"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21"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21"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LOW</v>
      </c>
      <c r="O121"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Alert'!B166</f>
        <v>Paraguay</v>
      </c>
      <c r="C122" s="20" t="str">
        <f>'Compound Alert'!C166</f>
        <v>PRY</v>
      </c>
      <c r="D122" s="20" t="str">
        <f>'Compound Alert'!D166</f>
        <v>LCN           Latin America &amp; Caribbean</v>
      </c>
      <c r="E122" s="20" t="str">
        <f>'Compound Alert'!E166</f>
        <v>IBRD</v>
      </c>
      <c r="F122" s="217">
        <f ca="1">'Compound Alert'!F166</f>
        <v>161</v>
      </c>
      <c r="G122" s="22">
        <f ca="1">IF($B$8="Overall Alert",'Compound Alert'!G166,IF($B$8="Underlying Vulnerability",'Compound Alert'!J166,IF($B$8="Emerging Threat",'Compound Alert'!M166)))</f>
        <v>0.5</v>
      </c>
      <c r="H122" s="23">
        <f ca="1">IF($B$8="Overall Alert",'Compound Alert'!H166,IF($B$8="Underlying Vulnerability",'Compound Alert'!K166,IF($B$8="Emerging Threat",'Compound Alert'!N166)))</f>
        <v>0.5</v>
      </c>
      <c r="I122" s="50">
        <f t="shared" ca="1" si="1"/>
        <v>0</v>
      </c>
      <c r="J122"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22"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22"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22"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LOW</v>
      </c>
      <c r="N122"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22"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Alert'!B97</f>
        <v>Iran, Islamic Rep.</v>
      </c>
      <c r="C123" s="20" t="str">
        <f>'Compound Alert'!C97</f>
        <v>IRN</v>
      </c>
      <c r="D123" s="20" t="str">
        <f>'Compound Alert'!D97</f>
        <v>MEA           Middle East &amp; North Africa</v>
      </c>
      <c r="E123" s="20" t="str">
        <f>'Compound Alert'!E97</f>
        <v>IBRD</v>
      </c>
      <c r="F123" s="217">
        <f ca="1">'Compound Alert'!F97</f>
        <v>92</v>
      </c>
      <c r="G123" s="22">
        <f ca="1">IF($B$8="Overall Alert",'Compound Alert'!G97,IF($B$8="Underlying Vulnerability",'Compound Alert'!J97,IF($B$8="Emerging Threat",'Compound Alert'!M97)))</f>
        <v>0.5</v>
      </c>
      <c r="H123" s="23">
        <f ca="1">IF($B$8="Overall Alert",'Compound Alert'!H97,IF($B$8="Underlying Vulnerability",'Compound Alert'!K97,IF($B$8="Emerging Threat",'Compound Alert'!N97)))</f>
        <v>0.5</v>
      </c>
      <c r="I123" s="50">
        <f t="shared" ca="1" si="1"/>
        <v>0</v>
      </c>
      <c r="J123"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23"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23"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23"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23"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23"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Alert'!B75</f>
        <v>Georgia</v>
      </c>
      <c r="C124" s="20" t="str">
        <f>'Compound Alert'!C75</f>
        <v>GEO</v>
      </c>
      <c r="D124" s="20" t="str">
        <f>'Compound Alert'!D75</f>
        <v>ECS           Europe &amp; Central Asia</v>
      </c>
      <c r="E124" s="20" t="str">
        <f>'Compound Alert'!E75</f>
        <v>IBRD</v>
      </c>
      <c r="F124" s="217">
        <f ca="1">'Compound Alert'!F75</f>
        <v>70</v>
      </c>
      <c r="G124" s="22">
        <f ca="1">IF($B$8="Overall Alert",'Compound Alert'!G75,IF($B$8="Underlying Vulnerability",'Compound Alert'!J75,IF($B$8="Emerging Threat",'Compound Alert'!M75)))</f>
        <v>0.5</v>
      </c>
      <c r="H124" s="23">
        <f ca="1">IF($B$8="Overall Alert",'Compound Alert'!H75,IF($B$8="Underlying Vulnerability",'Compound Alert'!K75,IF($B$8="Emerging Threat",'Compound Alert'!N75)))</f>
        <v>0.5</v>
      </c>
      <c r="I124" s="50">
        <f t="shared" ca="1" si="1"/>
        <v>0</v>
      </c>
      <c r="J124"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24"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24"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24"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24"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24"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Alert'!B131</f>
        <v>Mexico</v>
      </c>
      <c r="C125" s="20" t="str">
        <f>'Compound Alert'!C131</f>
        <v>MEX</v>
      </c>
      <c r="D125" s="20" t="str">
        <f>'Compound Alert'!D131</f>
        <v>LCN           Latin America &amp; Caribbean</v>
      </c>
      <c r="E125" s="20" t="str">
        <f>'Compound Alert'!E131</f>
        <v>IBRD</v>
      </c>
      <c r="F125" s="217">
        <f ca="1">'Compound Alert'!F131</f>
        <v>126</v>
      </c>
      <c r="G125" s="22">
        <f ca="1">IF($B$8="Overall Alert",'Compound Alert'!G131,IF($B$8="Underlying Vulnerability",'Compound Alert'!J131,IF($B$8="Emerging Threat",'Compound Alert'!M131)))</f>
        <v>0.5</v>
      </c>
      <c r="H125" s="23">
        <f ca="1">IF($B$8="Overall Alert",'Compound Alert'!H131,IF($B$8="Underlying Vulnerability",'Compound Alert'!K131,IF($B$8="Emerging Threat",'Compound Alert'!N131)))</f>
        <v>0.5</v>
      </c>
      <c r="I125" s="50">
        <f t="shared" ca="1" si="1"/>
        <v>0</v>
      </c>
      <c r="J125"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25"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25"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125"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25"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25"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Alert'!B144</f>
        <v>Malaysia</v>
      </c>
      <c r="C126" s="20" t="str">
        <f>'Compound Alert'!C144</f>
        <v>MYS</v>
      </c>
      <c r="D126" s="20" t="str">
        <f>'Compound Alert'!D144</f>
        <v>EAS           East Asia &amp; Pacific</v>
      </c>
      <c r="E126" s="20" t="str">
        <f>'Compound Alert'!E144</f>
        <v>IBRD</v>
      </c>
      <c r="F126" s="217">
        <f ca="1">'Compound Alert'!F144</f>
        <v>139</v>
      </c>
      <c r="G126" s="22">
        <f ca="1">IF($B$8="Overall Alert",'Compound Alert'!G144,IF($B$8="Underlying Vulnerability",'Compound Alert'!J144,IF($B$8="Emerging Threat",'Compound Alert'!M144)))</f>
        <v>1.5</v>
      </c>
      <c r="H126" s="23">
        <f ca="1">IF($B$8="Overall Alert",'Compound Alert'!H144,IF($B$8="Underlying Vulnerability",'Compound Alert'!K144,IF($B$8="Emerging Threat",'Compound Alert'!N144)))</f>
        <v>1.5</v>
      </c>
      <c r="I126" s="50">
        <f t="shared" ca="1" si="1"/>
        <v>1</v>
      </c>
      <c r="J126"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26"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26"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26"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26"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HIGH</v>
      </c>
      <c r="O126"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Alert'!B196</f>
        <v>Thailand</v>
      </c>
      <c r="C127" s="20" t="str">
        <f>'Compound Alert'!C196</f>
        <v>THA</v>
      </c>
      <c r="D127" s="20" t="str">
        <f>'Compound Alert'!D196</f>
        <v>EAS           East Asia &amp; Pacific</v>
      </c>
      <c r="E127" s="20" t="str">
        <f>'Compound Alert'!E196</f>
        <v>IBRD</v>
      </c>
      <c r="F127" s="217">
        <f>'Compound Alert'!F196</f>
        <v>0</v>
      </c>
      <c r="G127" s="22">
        <f ca="1">IF($B$8="Overall Alert",'Compound Alert'!G196,IF($B$8="Underlying Vulnerability",'Compound Alert'!J196,IF($B$8="Emerging Threat",'Compound Alert'!M196)))</f>
        <v>0.5</v>
      </c>
      <c r="H127" s="23">
        <f ca="1">IF($B$8="Overall Alert",'Compound Alert'!H196,IF($B$8="Underlying Vulnerability",'Compound Alert'!K196,IF($B$8="Emerging Threat",'Compound Alert'!N196)))</f>
        <v>0.5</v>
      </c>
      <c r="I127" s="50">
        <f t="shared" ca="1" si="1"/>
        <v>0</v>
      </c>
      <c r="J127"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27"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27"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27"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27"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27"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Alert'!B50</f>
        <v>Costa Rica</v>
      </c>
      <c r="C128" s="20" t="str">
        <f>'Compound Alert'!C50</f>
        <v>CRI</v>
      </c>
      <c r="D128" s="20" t="str">
        <f>'Compound Alert'!D50</f>
        <v>LCN           Latin America &amp; Caribbean</v>
      </c>
      <c r="E128" s="20" t="str">
        <f>'Compound Alert'!E50</f>
        <v>IBRD</v>
      </c>
      <c r="F128" s="217">
        <f ca="1">'Compound Alert'!F50</f>
        <v>45</v>
      </c>
      <c r="G128" s="22">
        <f ca="1">IF($B$8="Overall Alert",'Compound Alert'!G50,IF($B$8="Underlying Vulnerability",'Compound Alert'!J50,IF($B$8="Emerging Threat",'Compound Alert'!M50)))</f>
        <v>0.5</v>
      </c>
      <c r="H128" s="23">
        <f ca="1">IF($B$8="Overall Alert",'Compound Alert'!H50,IF($B$8="Underlying Vulnerability",'Compound Alert'!K50,IF($B$8="Emerging Threat",'Compound Alert'!N50)))</f>
        <v>0.5</v>
      </c>
      <c r="I128" s="50">
        <f t="shared" ca="1" si="1"/>
        <v>0</v>
      </c>
      <c r="J128"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28"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28"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28"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28"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28"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Alert'!B189</f>
        <v>Eswatini</v>
      </c>
      <c r="C129" s="20" t="str">
        <f>'Compound Alert'!C189</f>
        <v>SWZ</v>
      </c>
      <c r="D129" s="20" t="str">
        <f>'Compound Alert'!D189</f>
        <v>SSF           Sub-Saharan Africa</v>
      </c>
      <c r="E129" s="20" t="str">
        <f>'Compound Alert'!E189</f>
        <v>IBRD</v>
      </c>
      <c r="F129" s="217">
        <f ca="1">'Compound Alert'!F189</f>
        <v>184</v>
      </c>
      <c r="G129" s="22">
        <f ca="1">IF($B$8="Overall Alert",'Compound Alert'!G189,IF($B$8="Underlying Vulnerability",'Compound Alert'!J189,IF($B$8="Emerging Threat",'Compound Alert'!M189)))</f>
        <v>0.5</v>
      </c>
      <c r="H129" s="23">
        <f ca="1">IF($B$8="Overall Alert",'Compound Alert'!H189,IF($B$8="Underlying Vulnerability",'Compound Alert'!K189,IF($B$8="Emerging Threat",'Compound Alert'!N189)))</f>
        <v>0.5</v>
      </c>
      <c r="I129" s="50">
        <f t="shared" ca="1" si="1"/>
        <v>0</v>
      </c>
      <c r="J129"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29"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29"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MED</v>
      </c>
      <c r="M129"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29"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29"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Alert'!B93</f>
        <v>Indonesia</v>
      </c>
      <c r="C130" s="20" t="str">
        <f>'Compound Alert'!C93</f>
        <v>IDN</v>
      </c>
      <c r="D130" s="20" t="str">
        <f>'Compound Alert'!D93</f>
        <v>EAS           East Asia &amp; Pacific</v>
      </c>
      <c r="E130" s="20" t="str">
        <f>'Compound Alert'!E93</f>
        <v>IBRD</v>
      </c>
      <c r="F130" s="217">
        <f ca="1">'Compound Alert'!F93</f>
        <v>88</v>
      </c>
      <c r="G130" s="22">
        <f ca="1">IF($B$8="Overall Alert",'Compound Alert'!G93,IF($B$8="Underlying Vulnerability",'Compound Alert'!J93,IF($B$8="Emerging Threat",'Compound Alert'!M93)))</f>
        <v>1.5</v>
      </c>
      <c r="H130" s="23">
        <f ca="1">IF($B$8="Overall Alert",'Compound Alert'!H93,IF($B$8="Underlying Vulnerability",'Compound Alert'!K93,IF($B$8="Emerging Threat",'Compound Alert'!N93)))</f>
        <v>1.5</v>
      </c>
      <c r="I130" s="50">
        <f t="shared" ca="1" si="1"/>
        <v>1</v>
      </c>
      <c r="J130"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130"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130"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130"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130"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130"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Alert'!B42</f>
        <v>China</v>
      </c>
      <c r="C131" s="20" t="str">
        <f>'Compound Alert'!C42</f>
        <v>CHN</v>
      </c>
      <c r="D131" s="20" t="str">
        <f>'Compound Alert'!D42</f>
        <v>EAS           East Asia &amp; Pacific</v>
      </c>
      <c r="E131" s="20" t="str">
        <f>'Compound Alert'!E42</f>
        <v>IBRD</v>
      </c>
      <c r="F131" s="217">
        <f ca="1">'Compound Alert'!F42</f>
        <v>37</v>
      </c>
      <c r="G131" s="22">
        <f ca="1">IF($B$8="Overall Alert",'Compound Alert'!G42,IF($B$8="Underlying Vulnerability",'Compound Alert'!J42,IF($B$8="Emerging Threat",'Compound Alert'!M42)))</f>
        <v>0.5</v>
      </c>
      <c r="H131" s="23">
        <f ca="1">IF($B$8="Overall Alert",'Compound Alert'!H42,IF($B$8="Underlying Vulnerability",'Compound Alert'!K42,IF($B$8="Emerging Threat",'Compound Alert'!N42)))</f>
        <v>0.5</v>
      </c>
      <c r="I131" s="50">
        <f t="shared" ca="1" si="1"/>
        <v>0</v>
      </c>
      <c r="J131"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31"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31"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31"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31"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31"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Alert'!B173</f>
        <v>Saudi Arabia</v>
      </c>
      <c r="C132" s="20" t="str">
        <f>'Compound Alert'!C173</f>
        <v>SAU</v>
      </c>
      <c r="D132" s="20" t="str">
        <f>'Compound Alert'!D173</f>
        <v>MEA           Middle East &amp; North Africa</v>
      </c>
      <c r="E132" s="20" t="str">
        <f>'Compound Alert'!E173</f>
        <v>NA</v>
      </c>
      <c r="F132" s="217">
        <f ca="1">'Compound Alert'!F173</f>
        <v>168</v>
      </c>
      <c r="G132" s="22">
        <f ca="1">IF($B$8="Overall Alert",'Compound Alert'!G173,IF($B$8="Underlying Vulnerability",'Compound Alert'!J173,IF($B$8="Emerging Threat",'Compound Alert'!M173)))</f>
        <v>0.5</v>
      </c>
      <c r="H132" s="23">
        <f ca="1">IF($B$8="Overall Alert",'Compound Alert'!H173,IF($B$8="Underlying Vulnerability",'Compound Alert'!K173,IF($B$8="Emerging Threat",'Compound Alert'!N173)))</f>
        <v>0.5</v>
      </c>
      <c r="I132" s="50">
        <f t="shared" ca="1" si="1"/>
        <v>0</v>
      </c>
      <c r="J132"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32"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32"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32"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32"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32"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Alert'!B205</f>
        <v>Taiwan, China</v>
      </c>
      <c r="C133" s="20" t="str">
        <f>'Compound Alert'!C205</f>
        <v>TWN</v>
      </c>
      <c r="D133" s="20" t="str">
        <f>'Compound Alert'!D205</f>
        <v>EAS           East Asia &amp; Pacific</v>
      </c>
      <c r="E133" s="20" t="str">
        <f>'Compound Alert'!E205</f>
        <v>NA</v>
      </c>
      <c r="F133" s="217">
        <f>'Compound Alert'!F205</f>
        <v>0</v>
      </c>
      <c r="G133" s="22">
        <f ca="1">IF($B$8="Overall Alert",'Compound Alert'!G205,IF($B$8="Underlying Vulnerability",'Compound Alert'!J205,IF($B$8="Emerging Threat",'Compound Alert'!M205)))</f>
        <v>0.5</v>
      </c>
      <c r="H133" s="23">
        <f ca="1">IF($B$8="Overall Alert",'Compound Alert'!H205,IF($B$8="Underlying Vulnerability",'Compound Alert'!K205,IF($B$8="Emerging Threat",'Compound Alert'!N205)))</f>
        <v>0.5</v>
      </c>
      <c r="I133" s="50">
        <f t="shared" ca="1" si="1"/>
        <v>0</v>
      </c>
      <c r="J133"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33" s="25" t="str">
        <f ca="1">IF(
   $B$8="Overall Alert",IF(
      'Compound Alert'!S205 &gt;= 7, "HIGH",IF(
         'Compound Alert'!S205 &gt;= 5, "MED","LOW")), IF(
            $B$8="Underlying Vulnerability", IF(
               'Compound Alert'!Z205 &gt;= 10, "HIGH",IF(
                  'Compound Alert'!Z205 &gt;= 7, "MED","LOW")),IF(
                     $B$8="Emerging Threat", IF(
                        'Compound Alert'!AG205 &gt;= 10, "HIGH",IF(
                            'Compound Alert'!AG205 &gt;= 7, "MED","LOW")))))</f>
        <v>LOW</v>
      </c>
      <c r="L133"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33" s="25" t="str">
        <f ca="1">IF(
   $B$8="Overall Alert",IF(
      'Compound Alert'!U205 &gt;= 7, "HIGH",IF(
         'Compound Alert'!U205 &gt;= 5, "MED","LOW")), IF(
            $B$8="Underlying Vulnerability", IF(
               'Compound Alert'!AB205 &gt;= 10, "HIGH",IF(
                  'Compound Alert'!AB205 &gt;= 7, "MED","LOW")),IF(
                     $B$8="Emerging Threat", IF(
                        'Compound Alert'!AI205 &gt;= 10, "HIGH",IF(
                            'Compound Alert'!AI205 &gt;= 7, "MED","LOW")))))</f>
        <v>LOW</v>
      </c>
      <c r="N133"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33"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Alert'!B164</f>
        <v>Korea, Dem. People's Rep.</v>
      </c>
      <c r="C134" s="20" t="str">
        <f>'Compound Alert'!C164</f>
        <v>PRK</v>
      </c>
      <c r="D134" s="20" t="str">
        <f>'Compound Alert'!D164</f>
        <v>EAS           East Asia &amp; Pacific</v>
      </c>
      <c r="E134" s="20" t="str">
        <f>'Compound Alert'!E164</f>
        <v>NA</v>
      </c>
      <c r="F134" s="217">
        <f ca="1">'Compound Alert'!F164</f>
        <v>159</v>
      </c>
      <c r="G134" s="22">
        <f ca="1">IF($B$8="Overall Alert",'Compound Alert'!G164,IF($B$8="Underlying Vulnerability",'Compound Alert'!J164,IF($B$8="Emerging Threat",'Compound Alert'!M164)))</f>
        <v>0.5</v>
      </c>
      <c r="H134" s="23">
        <f ca="1">IF($B$8="Overall Alert",'Compound Alert'!H164,IF($B$8="Underlying Vulnerability",'Compound Alert'!K164,IF($B$8="Emerging Threat",'Compound Alert'!N164)))</f>
        <v>0.5</v>
      </c>
      <c r="I134" s="50">
        <f t="shared" ca="1" si="1"/>
        <v>0</v>
      </c>
      <c r="J134"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134"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134"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MED</v>
      </c>
      <c r="M134"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134"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LOW</v>
      </c>
      <c r="O134"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Alert'!B28</f>
        <v>Belarus</v>
      </c>
      <c r="C135" s="20" t="str">
        <f>'Compound Alert'!C28</f>
        <v>BLR</v>
      </c>
      <c r="D135" s="20" t="str">
        <f>'Compound Alert'!D28</f>
        <v>ECS           Europe &amp; Central Asia</v>
      </c>
      <c r="E135" s="20" t="str">
        <f>'Compound Alert'!E28</f>
        <v>IBRD</v>
      </c>
      <c r="F135" s="217">
        <f ca="1">'Compound Alert'!F28</f>
        <v>23</v>
      </c>
      <c r="G135" s="22">
        <f ca="1">IF($B$8="Overall Alert",'Compound Alert'!G28,IF($B$8="Underlying Vulnerability",'Compound Alert'!J28,IF($B$8="Emerging Threat",'Compound Alert'!M28)))</f>
        <v>0.5</v>
      </c>
      <c r="H135" s="23">
        <f ca="1">IF($B$8="Overall Alert",'Compound Alert'!H28,IF($B$8="Underlying Vulnerability",'Compound Alert'!K28,IF($B$8="Emerging Threat",'Compound Alert'!N28)))</f>
        <v>0.5</v>
      </c>
      <c r="I135" s="50">
        <f t="shared" ca="1" si="1"/>
        <v>0</v>
      </c>
      <c r="J135"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35"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35"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35"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35"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35"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Alert'!B27</f>
        <v>Bosnia and Herzegovina</v>
      </c>
      <c r="C136" s="20" t="str">
        <f>'Compound Alert'!C27</f>
        <v>BIH</v>
      </c>
      <c r="D136" s="20" t="str">
        <f>'Compound Alert'!D27</f>
        <v>ECS           Europe &amp; Central Asia</v>
      </c>
      <c r="E136" s="20" t="str">
        <f>'Compound Alert'!E27</f>
        <v>IBRD</v>
      </c>
      <c r="F136" s="217">
        <f ca="1">'Compound Alert'!F27</f>
        <v>22</v>
      </c>
      <c r="G136" s="22">
        <f ca="1">IF($B$8="Overall Alert",'Compound Alert'!G27,IF($B$8="Underlying Vulnerability",'Compound Alert'!J27,IF($B$8="Emerging Threat",'Compound Alert'!M27)))</f>
        <v>0.5</v>
      </c>
      <c r="H136" s="23">
        <f ca="1">IF($B$8="Overall Alert",'Compound Alert'!H27,IF($B$8="Underlying Vulnerability",'Compound Alert'!K27,IF($B$8="Emerging Threat",'Compound Alert'!N27)))</f>
        <v>0.5</v>
      </c>
      <c r="I136" s="50">
        <f t="shared" ca="1" si="1"/>
        <v>0</v>
      </c>
      <c r="J136"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36"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36"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36"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MED</v>
      </c>
      <c r="N136"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36"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Alert'!B204</f>
        <v>Tuvalu</v>
      </c>
      <c r="C137" s="20" t="str">
        <f>'Compound Alert'!C204</f>
        <v>TUV</v>
      </c>
      <c r="D137" s="20" t="str">
        <f>'Compound Alert'!D204</f>
        <v>EAS           East Asia &amp; Pacific</v>
      </c>
      <c r="E137" s="20" t="str">
        <f>'Compound Alert'!E204</f>
        <v>IDA</v>
      </c>
      <c r="F137" s="217">
        <f>'Compound Alert'!F204</f>
        <v>0</v>
      </c>
      <c r="G137" s="22">
        <f ca="1">IF($B$8="Overall Alert",'Compound Alert'!G204,IF($B$8="Underlying Vulnerability",'Compound Alert'!J204,IF($B$8="Emerging Threat",'Compound Alert'!M204)))</f>
        <v>0</v>
      </c>
      <c r="H137" s="23">
        <f ca="1">IF($B$8="Overall Alert",'Compound Alert'!H204,IF($B$8="Underlying Vulnerability",'Compound Alert'!K204,IF($B$8="Emerging Threat",'Compound Alert'!N204)))</f>
        <v>0</v>
      </c>
      <c r="I137" s="50">
        <f t="shared" ca="1" si="1"/>
        <v>0</v>
      </c>
      <c r="J137"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137" s="25" t="str">
        <f ca="1">IF(
   $B$8="Overall Alert",IF(
      'Compound Alert'!S204 &gt;= 7, "HIGH",IF(
         'Compound Alert'!S204 &gt;= 5, "MED","LOW")), IF(
            $B$8="Underlying Vulnerability", IF(
               'Compound Alert'!Z204 &gt;= 10, "HIGH",IF(
                  'Compound Alert'!Z204 &gt;= 7, "MED","LOW")),IF(
                     $B$8="Emerging Threat", IF(
                        'Compound Alert'!AG204 &gt;= 10, "HIGH",IF(
                            'Compound Alert'!AG204 &gt;= 7, "MED","LOW")))))</f>
        <v>LOW</v>
      </c>
      <c r="L137" s="25" t="str">
        <f ca="1">IF(
   $B$8="Overall Alert",IF(
      'Compound Alert'!T204 &gt;= 7, "HIGH",IF(
         'Compound Alert'!T204 &gt;= 5, "MED","LOW")), IF(
            $B$8="Underlying Vulnerability", IF(
               'Compound Alert'!AA204 &gt;= 10, "HIGH",IF(
                  'Compound Alert'!AA204 &gt;= 7, "MED","LOW")),IF(
                     $B$8="Emerging Threat", IF(
                        'Compound Alert'!AH204 &gt;= 10, "HIGH",IF(
                            'Compound Alert'!AH204 &gt;= 7, "MED","LOW")))))</f>
        <v>LOW</v>
      </c>
      <c r="M137"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137"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137"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Alert'!B64</f>
        <v>Eritrea</v>
      </c>
      <c r="C138" s="20" t="str">
        <f>'Compound Alert'!C64</f>
        <v>ERI</v>
      </c>
      <c r="D138" s="20" t="str">
        <f>'Compound Alert'!D64</f>
        <v>SSF           Sub-Saharan Africa</v>
      </c>
      <c r="E138" s="20" t="str">
        <f>'Compound Alert'!E64</f>
        <v>IDA</v>
      </c>
      <c r="F138" s="217">
        <f ca="1">'Compound Alert'!F64</f>
        <v>59</v>
      </c>
      <c r="G138" s="22">
        <f ca="1">IF($B$8="Overall Alert",'Compound Alert'!G64,IF($B$8="Underlying Vulnerability",'Compound Alert'!J64,IF($B$8="Emerging Threat",'Compound Alert'!M64)))</f>
        <v>0.5</v>
      </c>
      <c r="H138" s="23">
        <f ca="1">IF($B$8="Overall Alert",'Compound Alert'!H64,IF($B$8="Underlying Vulnerability",'Compound Alert'!K64,IF($B$8="Emerging Threat",'Compound Alert'!N64)))</f>
        <v>0.5</v>
      </c>
      <c r="I138" s="50">
        <f t="shared" ca="1" si="1"/>
        <v>0</v>
      </c>
      <c r="J138"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38"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38"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LOW</v>
      </c>
      <c r="M138"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38"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38"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MED</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Alert'!B92</f>
        <v>Hungary</v>
      </c>
      <c r="C139" s="20" t="str">
        <f>'Compound Alert'!C92</f>
        <v>HUN</v>
      </c>
      <c r="D139" s="20" t="str">
        <f>'Compound Alert'!D92</f>
        <v>ECS           Europe &amp; Central Asia</v>
      </c>
      <c r="E139" s="20" t="str">
        <f>'Compound Alert'!E92</f>
        <v>NA</v>
      </c>
      <c r="F139" s="217">
        <f ca="1">'Compound Alert'!F92</f>
        <v>87</v>
      </c>
      <c r="G139" s="22">
        <f ca="1">IF($B$8="Overall Alert",'Compound Alert'!G92,IF($B$8="Underlying Vulnerability",'Compound Alert'!J92,IF($B$8="Emerging Threat",'Compound Alert'!M92)))</f>
        <v>0.5</v>
      </c>
      <c r="H139" s="23">
        <f ca="1">IF($B$8="Overall Alert",'Compound Alert'!H92,IF($B$8="Underlying Vulnerability",'Compound Alert'!K92,IF($B$8="Emerging Threat",'Compound Alert'!N92)))</f>
        <v>0.5</v>
      </c>
      <c r="I139" s="50">
        <f t="shared" ca="1" si="1"/>
        <v>0</v>
      </c>
      <c r="J139"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39"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39"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39"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39"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39"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Alert'!B163</f>
        <v>Puerto Rico</v>
      </c>
      <c r="C140" s="20" t="str">
        <f>'Compound Alert'!C163</f>
        <v>PRI</v>
      </c>
      <c r="D140" s="20" t="str">
        <f>'Compound Alert'!D163</f>
        <v>LCN           Latin America &amp; Caribbean</v>
      </c>
      <c r="E140" s="20" t="str">
        <f>'Compound Alert'!E163</f>
        <v>NA</v>
      </c>
      <c r="F140" s="217">
        <f ca="1">'Compound Alert'!F163</f>
        <v>158</v>
      </c>
      <c r="G140" s="22">
        <f ca="1">IF($B$8="Overall Alert",'Compound Alert'!G163,IF($B$8="Underlying Vulnerability",'Compound Alert'!J163,IF($B$8="Emerging Threat",'Compound Alert'!M163)))</f>
        <v>0.5</v>
      </c>
      <c r="H140" s="23">
        <f ca="1">IF($B$8="Overall Alert",'Compound Alert'!H163,IF($B$8="Underlying Vulnerability",'Compound Alert'!K163,IF($B$8="Emerging Threat",'Compound Alert'!N163)))</f>
        <v>0.5</v>
      </c>
      <c r="I140" s="50">
        <f t="shared" ca="1" si="1"/>
        <v>0</v>
      </c>
      <c r="J140"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40"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40"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MED</v>
      </c>
      <c r="M140" s="25" t="str">
        <f ca="1">IF(
   $B$8="Overall Alert",IF(
      'Compound Alert'!U163 &gt;= 7, "HIGH",IF(
         'Compound Alert'!U163 &gt;= 5, "MED","LOW")), IF(
            $B$8="Underlying Vulnerability", IF(
               'Compound Alert'!AB163 &gt;= 10, "HIGH",IF(
                  'Compound Alert'!AB163 &gt;= 7, "MED","LOW")),IF(
                     $B$8="Emerging Threat", IF(
                        'Compound Alert'!AI163 &gt;= 10, "HIGH",IF(
                            'Compound Alert'!AI163 &gt;= 7, "MED","LOW")))))</f>
        <v>LOW</v>
      </c>
      <c r="N140"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40"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Alert'!B182</f>
        <v>Serbia</v>
      </c>
      <c r="C141" s="20" t="str">
        <f>'Compound Alert'!C182</f>
        <v>SRB</v>
      </c>
      <c r="D141" s="20" t="str">
        <f>'Compound Alert'!D182</f>
        <v>ECS           Europe &amp; Central Asia</v>
      </c>
      <c r="E141" s="20" t="str">
        <f>'Compound Alert'!E182</f>
        <v>IBRD</v>
      </c>
      <c r="F141" s="217">
        <f ca="1">'Compound Alert'!F182</f>
        <v>177</v>
      </c>
      <c r="G141" s="22">
        <f ca="1">IF($B$8="Overall Alert",'Compound Alert'!G182,IF($B$8="Underlying Vulnerability",'Compound Alert'!J182,IF($B$8="Emerging Threat",'Compound Alert'!M182)))</f>
        <v>0.5</v>
      </c>
      <c r="H141" s="23">
        <f ca="1">IF($B$8="Overall Alert",'Compound Alert'!H182,IF($B$8="Underlying Vulnerability",'Compound Alert'!K182,IF($B$8="Emerging Threat",'Compound Alert'!N182)))</f>
        <v>0.5</v>
      </c>
      <c r="I141" s="50">
        <f t="shared" ca="1" si="1"/>
        <v>0</v>
      </c>
      <c r="J141"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41"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41"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MED</v>
      </c>
      <c r="M141"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41"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41"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Alert'!B116</f>
        <v>Libya</v>
      </c>
      <c r="C142" s="20" t="str">
        <f>'Compound Alert'!C116</f>
        <v>LBY</v>
      </c>
      <c r="D142" s="20" t="str">
        <f>'Compound Alert'!D116</f>
        <v>MEA           Middle East &amp; North Africa</v>
      </c>
      <c r="E142" s="20" t="str">
        <f>'Compound Alert'!E116</f>
        <v>IBRD</v>
      </c>
      <c r="F142" s="217">
        <f ca="1">'Compound Alert'!F116</f>
        <v>111</v>
      </c>
      <c r="G142" s="22">
        <f ca="1">IF($B$8="Overall Alert",'Compound Alert'!G116,IF($B$8="Underlying Vulnerability",'Compound Alert'!J116,IF($B$8="Emerging Threat",'Compound Alert'!M116)))</f>
        <v>0.5</v>
      </c>
      <c r="H142" s="23">
        <f ca="1">IF($B$8="Overall Alert",'Compound Alert'!H116,IF($B$8="Underlying Vulnerability",'Compound Alert'!K116,IF($B$8="Emerging Threat",'Compound Alert'!N116)))</f>
        <v>0.5</v>
      </c>
      <c r="I142" s="50">
        <f t="shared" ca="1" si="1"/>
        <v>0</v>
      </c>
      <c r="J142"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42"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42"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42"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42"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42"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Alert'!B152</f>
        <v>Nepal</v>
      </c>
      <c r="C143" s="20" t="str">
        <f>'Compound Alert'!C152</f>
        <v>NPL</v>
      </c>
      <c r="D143" s="20" t="str">
        <f>'Compound Alert'!D152</f>
        <v>SAS           South Asia</v>
      </c>
      <c r="E143" s="20" t="str">
        <f>'Compound Alert'!E152</f>
        <v>IDA</v>
      </c>
      <c r="F143" s="217">
        <f ca="1">'Compound Alert'!F152</f>
        <v>147</v>
      </c>
      <c r="G143" s="22">
        <f ca="1">IF($B$8="Overall Alert",'Compound Alert'!G152,IF($B$8="Underlying Vulnerability",'Compound Alert'!J152,IF($B$8="Emerging Threat",'Compound Alert'!M152)))</f>
        <v>0.5</v>
      </c>
      <c r="H143" s="23">
        <f ca="1">IF($B$8="Overall Alert",'Compound Alert'!H152,IF($B$8="Underlying Vulnerability",'Compound Alert'!K152,IF($B$8="Emerging Threat",'Compound Alert'!N152)))</f>
        <v>0.5</v>
      </c>
      <c r="I143" s="50">
        <f t="shared" ca="1" si="1"/>
        <v>0</v>
      </c>
      <c r="J143"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MED</v>
      </c>
      <c r="K143"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43"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143"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43"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43"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Alert'!B51</f>
        <v>Cuba</v>
      </c>
      <c r="C144" s="20" t="str">
        <f>'Compound Alert'!C51</f>
        <v>CUB</v>
      </c>
      <c r="D144" s="20" t="str">
        <f>'Compound Alert'!D51</f>
        <v>LCN           Latin America &amp; Caribbean</v>
      </c>
      <c r="E144" s="20" t="str">
        <f>'Compound Alert'!E51</f>
        <v>NA</v>
      </c>
      <c r="F144" s="217">
        <f ca="1">'Compound Alert'!F51</f>
        <v>46</v>
      </c>
      <c r="G144" s="22">
        <f ca="1">IF($B$8="Overall Alert",'Compound Alert'!G51,IF($B$8="Underlying Vulnerability",'Compound Alert'!J51,IF($B$8="Emerging Threat",'Compound Alert'!M51)))</f>
        <v>0.5</v>
      </c>
      <c r="H144" s="23">
        <f ca="1">IF($B$8="Overall Alert",'Compound Alert'!H51,IF($B$8="Underlying Vulnerability",'Compound Alert'!K51,IF($B$8="Emerging Threat",'Compound Alert'!N51)))</f>
        <v>0.5</v>
      </c>
      <c r="I144" s="50">
        <f t="shared" ca="1" si="1"/>
        <v>0</v>
      </c>
      <c r="J144"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44"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44"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MED</v>
      </c>
      <c r="M144"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44"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44"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Alert'!B209</f>
        <v>Uruguay</v>
      </c>
      <c r="C145" s="20" t="str">
        <f>'Compound Alert'!C209</f>
        <v>URY</v>
      </c>
      <c r="D145" s="20" t="str">
        <f>'Compound Alert'!D209</f>
        <v>LCN           Latin America &amp; Caribbean</v>
      </c>
      <c r="E145" s="20" t="str">
        <f>'Compound Alert'!E209</f>
        <v>IBRD</v>
      </c>
      <c r="F145" s="217">
        <f>'Compound Alert'!F209</f>
        <v>0</v>
      </c>
      <c r="G145" s="22">
        <f ca="1">IF($B$8="Overall Alert",'Compound Alert'!G209,IF($B$8="Underlying Vulnerability",'Compound Alert'!J209,IF($B$8="Emerging Threat",'Compound Alert'!M209)))</f>
        <v>0.5</v>
      </c>
      <c r="H145" s="23">
        <f ca="1">IF($B$8="Overall Alert",'Compound Alert'!H209,IF($B$8="Underlying Vulnerability",'Compound Alert'!K209,IF($B$8="Emerging Threat",'Compound Alert'!N209)))</f>
        <v>0.5</v>
      </c>
      <c r="I145" s="50">
        <f t="shared" ca="1" si="1"/>
        <v>0</v>
      </c>
      <c r="J145"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5"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5"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5"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5"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5"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Alert'!B80</f>
        <v>Guinea-Bissau</v>
      </c>
      <c r="C146" s="20" t="str">
        <f>'Compound Alert'!C80</f>
        <v>GNB</v>
      </c>
      <c r="D146" s="20" t="str">
        <f>'Compound Alert'!D80</f>
        <v>SSF           Sub-Saharan Africa</v>
      </c>
      <c r="E146" s="20" t="str">
        <f>'Compound Alert'!E80</f>
        <v>IDA</v>
      </c>
      <c r="F146" s="217">
        <f ca="1">'Compound Alert'!F80</f>
        <v>75</v>
      </c>
      <c r="G146" s="22">
        <f ca="1">IF($B$8="Overall Alert",'Compound Alert'!G80,IF($B$8="Underlying Vulnerability",'Compound Alert'!J80,IF($B$8="Emerging Threat",'Compound Alert'!M80)))</f>
        <v>0.5</v>
      </c>
      <c r="H146" s="23">
        <f ca="1">IF($B$8="Overall Alert",'Compound Alert'!H80,IF($B$8="Underlying Vulnerability",'Compound Alert'!K80,IF($B$8="Emerging Threat",'Compound Alert'!N80)))</f>
        <v>0.5</v>
      </c>
      <c r="I146" s="50">
        <f t="shared" ca="1" si="1"/>
        <v>0</v>
      </c>
      <c r="J146"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46" s="25" t="str">
        <f ca="1">IF(
   $B$8="Overall Alert",IF(
      'Compound Alert'!S80 &gt;= 7, "HIGH",IF(
         'Compound Alert'!S80 &gt;= 5, "MED","LOW")), IF(
            $B$8="Underlying Vulnerability", IF(
               'Compound Alert'!Z80 &gt;= 10, "HIGH",IF(
                  'Compound Alert'!Z80 &gt;= 7, "MED","LOW")),IF(
                     $B$8="Emerging Threat", IF(
                        'Compound Alert'!AG80 &gt;= 10, "HIGH",IF(
                            'Compound Alert'!AG80 &gt;= 7, "MED","LOW")))))</f>
        <v>MED</v>
      </c>
      <c r="L146" s="25" t="str">
        <f ca="1">IF(
   $B$8="Overall Alert",IF(
      'Compound Alert'!T80 &gt;= 7, "HIGH",IF(
         'Compound Alert'!T80 &gt;= 5, "MED","LOW")), IF(
            $B$8="Underlying Vulnerability", IF(
               'Compound Alert'!AA80 &gt;= 10, "HIGH",IF(
                  'Compound Alert'!AA80 &gt;= 7, "MED","LOW")),IF(
                     $B$8="Emerging Threat", IF(
                        'Compound Alert'!AH80 &gt;= 10, "HIGH",IF(
                            'Compound Alert'!AH80 &gt;= 7, "MED","LOW")))))</f>
        <v>LOW</v>
      </c>
      <c r="M146"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LOW</v>
      </c>
      <c r="N146"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46"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Alert'!B191</f>
        <v>Seychelles</v>
      </c>
      <c r="C147" s="20" t="str">
        <f>'Compound Alert'!C191</f>
        <v>SYC</v>
      </c>
      <c r="D147" s="20" t="str">
        <f>'Compound Alert'!D191</f>
        <v>SSF           Sub-Saharan Africa</v>
      </c>
      <c r="E147" s="20" t="str">
        <f>'Compound Alert'!E191</f>
        <v>IBRD</v>
      </c>
      <c r="F147" s="217">
        <f ca="1">'Compound Alert'!F191</f>
        <v>186</v>
      </c>
      <c r="G147" s="22">
        <f ca="1">IF($B$8="Overall Alert",'Compound Alert'!G191,IF($B$8="Underlying Vulnerability",'Compound Alert'!J191,IF($B$8="Emerging Threat",'Compound Alert'!M191)))</f>
        <v>0</v>
      </c>
      <c r="H147" s="23">
        <f ca="1">IF($B$8="Overall Alert",'Compound Alert'!H191,IF($B$8="Underlying Vulnerability",'Compound Alert'!K191,IF($B$8="Emerging Threat",'Compound Alert'!N191)))</f>
        <v>0</v>
      </c>
      <c r="I147" s="50">
        <f t="shared" ca="1" si="1"/>
        <v>0</v>
      </c>
      <c r="J147"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47"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47"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47"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47"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47"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Alert'!B18</f>
        <v>Azerbaijan</v>
      </c>
      <c r="C148" s="20" t="str">
        <f>'Compound Alert'!C18</f>
        <v>AZE</v>
      </c>
      <c r="D148" s="20" t="str">
        <f>'Compound Alert'!D18</f>
        <v>ECS           Europe &amp; Central Asia</v>
      </c>
      <c r="E148" s="20" t="str">
        <f>'Compound Alert'!E18</f>
        <v>IBRD</v>
      </c>
      <c r="F148" s="217">
        <f ca="1">'Compound Alert'!F18</f>
        <v>13</v>
      </c>
      <c r="G148" s="22">
        <f ca="1">IF($B$8="Overall Alert",'Compound Alert'!G18,IF($B$8="Underlying Vulnerability",'Compound Alert'!J18,IF($B$8="Emerging Threat",'Compound Alert'!M18)))</f>
        <v>0.5</v>
      </c>
      <c r="H148" s="23">
        <f ca="1">IF($B$8="Overall Alert",'Compound Alert'!H18,IF($B$8="Underlying Vulnerability",'Compound Alert'!K18,IF($B$8="Emerging Threat",'Compound Alert'!N18)))</f>
        <v>0.5</v>
      </c>
      <c r="I148" s="50">
        <f t="shared" ca="1" si="1"/>
        <v>0</v>
      </c>
      <c r="J148"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48"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48"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LOW</v>
      </c>
      <c r="M148"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48"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48"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Alert'!B198</f>
        <v>Turkmenistan</v>
      </c>
      <c r="C149" s="20" t="str">
        <f>'Compound Alert'!C198</f>
        <v>TKM</v>
      </c>
      <c r="D149" s="20" t="str">
        <f>'Compound Alert'!D198</f>
        <v>ECS           Europe &amp; Central Asia</v>
      </c>
      <c r="E149" s="20" t="str">
        <f>'Compound Alert'!E198</f>
        <v>IBRD</v>
      </c>
      <c r="F149" s="217">
        <f>'Compound Alert'!F198</f>
        <v>0</v>
      </c>
      <c r="G149" s="22">
        <f ca="1">IF($B$8="Overall Alert",'Compound Alert'!G198,IF($B$8="Underlying Vulnerability",'Compound Alert'!J198,IF($B$8="Emerging Threat",'Compound Alert'!M198)))</f>
        <v>0.5</v>
      </c>
      <c r="H149" s="23">
        <f ca="1">IF($B$8="Overall Alert",'Compound Alert'!H198,IF($B$8="Underlying Vulnerability",'Compound Alert'!K198,IF($B$8="Emerging Threat",'Compound Alert'!N198)))</f>
        <v>0.5</v>
      </c>
      <c r="I149" s="50">
        <f t="shared" ca="1" si="1"/>
        <v>0</v>
      </c>
      <c r="J149"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49"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49"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LOW</v>
      </c>
      <c r="M149"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49"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MED</v>
      </c>
      <c r="O149"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Alert'!B165</f>
        <v>Portugal</v>
      </c>
      <c r="C150" s="20" t="str">
        <f>'Compound Alert'!C165</f>
        <v>PRT</v>
      </c>
      <c r="D150" s="20" t="str">
        <f>'Compound Alert'!D165</f>
        <v>ECS           Europe &amp; Central Asia</v>
      </c>
      <c r="E150" s="20" t="str">
        <f>'Compound Alert'!E165</f>
        <v>NA</v>
      </c>
      <c r="F150" s="217">
        <f ca="1">'Compound Alert'!F165</f>
        <v>160</v>
      </c>
      <c r="G150" s="22">
        <f ca="1">IF($B$8="Overall Alert",'Compound Alert'!G165,IF($B$8="Underlying Vulnerability",'Compound Alert'!J165,IF($B$8="Emerging Threat",'Compound Alert'!M165)))</f>
        <v>0.5</v>
      </c>
      <c r="H150" s="23">
        <f ca="1">IF($B$8="Overall Alert",'Compound Alert'!H165,IF($B$8="Underlying Vulnerability",'Compound Alert'!K165,IF($B$8="Emerging Threat",'Compound Alert'!N165)))</f>
        <v>0.5</v>
      </c>
      <c r="I150" s="50">
        <f t="shared" ca="1" si="1"/>
        <v>0</v>
      </c>
      <c r="J150"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50"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50"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50"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50"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MED</v>
      </c>
      <c r="O150"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Alert'!B98</f>
        <v>Iraq</v>
      </c>
      <c r="C151" s="20" t="str">
        <f>'Compound Alert'!C98</f>
        <v>IRQ</v>
      </c>
      <c r="D151" s="20" t="str">
        <f>'Compound Alert'!D98</f>
        <v>MEA           Middle East &amp; North Africa</v>
      </c>
      <c r="E151" s="20" t="str">
        <f>'Compound Alert'!E98</f>
        <v>IBRD</v>
      </c>
      <c r="F151" s="217">
        <f ca="1">'Compound Alert'!F98</f>
        <v>93</v>
      </c>
      <c r="G151" s="22">
        <f ca="1">IF($B$8="Overall Alert",'Compound Alert'!G98,IF($B$8="Underlying Vulnerability",'Compound Alert'!J98,IF($B$8="Emerging Threat",'Compound Alert'!M98)))</f>
        <v>0</v>
      </c>
      <c r="H151" s="23">
        <f ca="1">IF($B$8="Overall Alert",'Compound Alert'!H98,IF($B$8="Underlying Vulnerability",'Compound Alert'!K98,IF($B$8="Emerging Threat",'Compound Alert'!N98)))</f>
        <v>0</v>
      </c>
      <c r="I151" s="50">
        <f t="shared" ca="1" si="1"/>
        <v>0</v>
      </c>
      <c r="J151"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51"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51"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LOW</v>
      </c>
      <c r="M151"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51"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51"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Alert'!B155</f>
        <v>Oman</v>
      </c>
      <c r="C152" s="20" t="str">
        <f>'Compound Alert'!C155</f>
        <v>OMN</v>
      </c>
      <c r="D152" s="20" t="str">
        <f>'Compound Alert'!D155</f>
        <v>MEA           Middle East &amp; North Africa</v>
      </c>
      <c r="E152" s="20" t="str">
        <f>'Compound Alert'!E155</f>
        <v>NA</v>
      </c>
      <c r="F152" s="217">
        <f ca="1">'Compound Alert'!F155</f>
        <v>150</v>
      </c>
      <c r="G152" s="22">
        <f ca="1">IF($B$8="Overall Alert",'Compound Alert'!G155,IF($B$8="Underlying Vulnerability",'Compound Alert'!J155,IF($B$8="Emerging Threat",'Compound Alert'!M155)))</f>
        <v>0</v>
      </c>
      <c r="H152" s="23">
        <f ca="1">IF($B$8="Overall Alert",'Compound Alert'!H155,IF($B$8="Underlying Vulnerability",'Compound Alert'!K155,IF($B$8="Emerging Threat",'Compound Alert'!N155)))</f>
        <v>0</v>
      </c>
      <c r="I152" s="50">
        <f t="shared" ca="1" si="1"/>
        <v>0</v>
      </c>
      <c r="J152"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152"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152"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152"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152"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152"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Alert'!B179</f>
        <v>El Salvador</v>
      </c>
      <c r="C153" s="20" t="str">
        <f>'Compound Alert'!C179</f>
        <v>SLV</v>
      </c>
      <c r="D153" s="20" t="str">
        <f>'Compound Alert'!D179</f>
        <v>LCN           Latin America &amp; Caribbean</v>
      </c>
      <c r="E153" s="20" t="str">
        <f>'Compound Alert'!E179</f>
        <v>IBRD</v>
      </c>
      <c r="F153" s="217">
        <f ca="1">'Compound Alert'!F179</f>
        <v>174</v>
      </c>
      <c r="G153" s="22">
        <f ca="1">IF($B$8="Overall Alert",'Compound Alert'!G179,IF($B$8="Underlying Vulnerability",'Compound Alert'!J179,IF($B$8="Emerging Threat",'Compound Alert'!M179)))</f>
        <v>0</v>
      </c>
      <c r="H153" s="23">
        <f ca="1">IF($B$8="Overall Alert",'Compound Alert'!H179,IF($B$8="Underlying Vulnerability",'Compound Alert'!K179,IF($B$8="Emerging Threat",'Compound Alert'!N179)))</f>
        <v>0</v>
      </c>
      <c r="I153" s="50">
        <f t="shared" ca="1" si="1"/>
        <v>0</v>
      </c>
      <c r="J153"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53"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53"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53"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53"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LOW</v>
      </c>
      <c r="O153"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Alert'!B217</f>
        <v>Vanuatu</v>
      </c>
      <c r="C154" s="20" t="str">
        <f>'Compound Alert'!C217</f>
        <v>VUT</v>
      </c>
      <c r="D154" s="20" t="str">
        <f>'Compound Alert'!D217</f>
        <v>EAS           East Asia &amp; Pacific</v>
      </c>
      <c r="E154" s="20" t="str">
        <f>'Compound Alert'!E217</f>
        <v>IDA</v>
      </c>
      <c r="F154" s="217">
        <f>'Compound Alert'!F217</f>
        <v>0</v>
      </c>
      <c r="G154" s="22">
        <f ca="1">IF($B$8="Overall Alert",'Compound Alert'!G217,IF($B$8="Underlying Vulnerability",'Compound Alert'!J217,IF($B$8="Emerging Threat",'Compound Alert'!M217)))</f>
        <v>0</v>
      </c>
      <c r="H154" s="23">
        <f ca="1">IF($B$8="Overall Alert",'Compound Alert'!H217,IF($B$8="Underlying Vulnerability",'Compound Alert'!K217,IF($B$8="Emerging Threat",'Compound Alert'!N217)))</f>
        <v>0</v>
      </c>
      <c r="I154" s="50">
        <f t="shared" ca="1" si="1"/>
        <v>0</v>
      </c>
      <c r="J154"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54"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54" s="25" t="str">
        <f ca="1">IF(
   $B$8="Overall Alert",IF(
      'Compound Alert'!T217 &gt;= 7, "HIGH",IF(
         'Compound Alert'!T217 &gt;= 5, "MED","LOW")), IF(
            $B$8="Underlying Vulnerability", IF(
               'Compound Alert'!AA217 &gt;= 10, "HIGH",IF(
                  'Compound Alert'!AA217 &gt;= 7, "MED","LOW")),IF(
                     $B$8="Emerging Threat", IF(
                        'Compound Alert'!AH217 &gt;= 10, "HIGH",IF(
                            'Compound Alert'!AH217 &gt;= 7, "MED","LOW")))))</f>
        <v>LOW</v>
      </c>
      <c r="M154"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54"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54"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Alert'!B13</f>
        <v>Armenia</v>
      </c>
      <c r="C155" s="20" t="str">
        <f>'Compound Alert'!C13</f>
        <v>ARM</v>
      </c>
      <c r="D155" s="20" t="str">
        <f>'Compound Alert'!D13</f>
        <v>ECS           Europe &amp; Central Asia</v>
      </c>
      <c r="E155" s="20" t="str">
        <f>'Compound Alert'!E13</f>
        <v>IBRD</v>
      </c>
      <c r="F155" s="217">
        <f ca="1">'Compound Alert'!F13</f>
        <v>8</v>
      </c>
      <c r="G155" s="22">
        <f ca="1">IF($B$8="Overall Alert",'Compound Alert'!G13,IF($B$8="Underlying Vulnerability",'Compound Alert'!J13,IF($B$8="Emerging Threat",'Compound Alert'!M13)))</f>
        <v>0</v>
      </c>
      <c r="H155" s="23">
        <f ca="1">IF($B$8="Overall Alert",'Compound Alert'!H13,IF($B$8="Underlying Vulnerability",'Compound Alert'!K13,IF($B$8="Emerging Threat",'Compound Alert'!N13)))</f>
        <v>0</v>
      </c>
      <c r="I155" s="50">
        <f t="shared" ca="1" si="1"/>
        <v>0</v>
      </c>
      <c r="J155"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55"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55"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55"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55"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55"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Alert'!B218</f>
        <v>Samoa</v>
      </c>
      <c r="C156" s="20" t="str">
        <f>'Compound Alert'!C218</f>
        <v>WSM</v>
      </c>
      <c r="D156" s="20" t="str">
        <f>'Compound Alert'!D218</f>
        <v>EAS           East Asia &amp; Pacific</v>
      </c>
      <c r="E156" s="20" t="str">
        <f>'Compound Alert'!E218</f>
        <v>IDA</v>
      </c>
      <c r="F156" s="217">
        <f>'Compound Alert'!F218</f>
        <v>0</v>
      </c>
      <c r="G156" s="22">
        <f ca="1">IF($B$8="Overall Alert",'Compound Alert'!G218,IF($B$8="Underlying Vulnerability",'Compound Alert'!J218,IF($B$8="Emerging Threat",'Compound Alert'!M218)))</f>
        <v>0</v>
      </c>
      <c r="H156" s="23">
        <f ca="1">IF($B$8="Overall Alert",'Compound Alert'!H218,IF($B$8="Underlying Vulnerability",'Compound Alert'!K218,IF($B$8="Emerging Threat",'Compound Alert'!N218)))</f>
        <v>0</v>
      </c>
      <c r="I156" s="50">
        <f t="shared" ca="1" si="1"/>
        <v>0</v>
      </c>
      <c r="J156"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56"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56" s="25" t="str">
        <f ca="1">IF(
   $B$8="Overall Alert",IF(
      'Compound Alert'!T218 &gt;= 7, "HIGH",IF(
         'Compound Alert'!T218 &gt;= 5, "MED","LOW")), IF(
            $B$8="Underlying Vulnerability", IF(
               'Compound Alert'!AA218 &gt;= 10, "HIGH",IF(
                  'Compound Alert'!AA218 &gt;= 7, "MED","LOW")),IF(
                     $B$8="Emerging Threat", IF(
                        'Compound Alert'!AH218 &gt;= 10, "HIGH",IF(
                            'Compound Alert'!AH218 &gt;= 7, "MED","LOW")))))</f>
        <v>LOW</v>
      </c>
      <c r="M156"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56"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56"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Alert'!B117</f>
        <v>St. Lucia</v>
      </c>
      <c r="C157" s="20" t="str">
        <f>'Compound Alert'!C117</f>
        <v>LCA</v>
      </c>
      <c r="D157" s="20" t="str">
        <f>'Compound Alert'!D117</f>
        <v>LCN           Latin America &amp; Caribbean</v>
      </c>
      <c r="E157" s="20" t="str">
        <f>'Compound Alert'!E117</f>
        <v>Blend</v>
      </c>
      <c r="F157" s="217">
        <f ca="1">'Compound Alert'!F117</f>
        <v>112</v>
      </c>
      <c r="G157" s="22">
        <f ca="1">IF($B$8="Overall Alert",'Compound Alert'!G117,IF($B$8="Underlying Vulnerability",'Compound Alert'!J117,IF($B$8="Emerging Threat",'Compound Alert'!M117)))</f>
        <v>0</v>
      </c>
      <c r="H157" s="23">
        <f ca="1">IF($B$8="Overall Alert",'Compound Alert'!H117,IF($B$8="Underlying Vulnerability",'Compound Alert'!K117,IF($B$8="Emerging Threat",'Compound Alert'!N117)))</f>
        <v>0</v>
      </c>
      <c r="I157" s="50">
        <f t="shared" ca="1" si="1"/>
        <v>0</v>
      </c>
      <c r="J157"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57" s="25" t="str">
        <f ca="1">IF(
   $B$8="Overall Alert",IF(
      'Compound Alert'!S117 &gt;= 7, "HIGH",IF(
         'Compound Alert'!S117 &gt;= 5, "MED","LOW")), IF(
            $B$8="Underlying Vulnerability", IF(
               'Compound Alert'!Z117 &gt;= 10, "HIGH",IF(
                  'Compound Alert'!Z117 &gt;= 7, "MED","LOW")),IF(
                     $B$8="Emerging Threat", IF(
                        'Compound Alert'!AG117 &gt;= 10, "HIGH",IF(
                            'Compound Alert'!AG117 &gt;= 7, "MED","LOW")))))</f>
        <v>LOW</v>
      </c>
      <c r="L157" s="25" t="str">
        <f ca="1">IF(
   $B$8="Overall Alert",IF(
      'Compound Alert'!T117 &gt;= 7, "HIGH",IF(
         'Compound Alert'!T117 &gt;= 5, "MED","LOW")), IF(
            $B$8="Underlying Vulnerability", IF(
               'Compound Alert'!AA117 &gt;= 10, "HIGH",IF(
                  'Compound Alert'!AA117 &gt;= 7, "MED","LOW")),IF(
                     $B$8="Emerging Threat", IF(
                        'Compound Alert'!AH117 &gt;= 10, "HIGH",IF(
                            'Compound Alert'!AH117 &gt;= 7, "MED","LOW")))))</f>
        <v>LOW</v>
      </c>
      <c r="M157"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57"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157"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Alert'!B159</f>
        <v>Philippines</v>
      </c>
      <c r="C158" s="20" t="str">
        <f>'Compound Alert'!C159</f>
        <v>PHL</v>
      </c>
      <c r="D158" s="20" t="str">
        <f>'Compound Alert'!D159</f>
        <v>EAS           East Asia &amp; Pacific</v>
      </c>
      <c r="E158" s="20" t="str">
        <f>'Compound Alert'!E159</f>
        <v>IBRD</v>
      </c>
      <c r="F158" s="217">
        <f ca="1">'Compound Alert'!F159</f>
        <v>154</v>
      </c>
      <c r="G158" s="22">
        <f ca="1">IF($B$8="Overall Alert",'Compound Alert'!G159,IF($B$8="Underlying Vulnerability",'Compound Alert'!J159,IF($B$8="Emerging Threat",'Compound Alert'!M159)))</f>
        <v>0</v>
      </c>
      <c r="H158" s="23">
        <f ca="1">IF($B$8="Overall Alert",'Compound Alert'!H159,IF($B$8="Underlying Vulnerability",'Compound Alert'!K159,IF($B$8="Emerging Threat",'Compound Alert'!N159)))</f>
        <v>0</v>
      </c>
      <c r="I158" s="50">
        <f t="shared" ca="1" si="1"/>
        <v>0</v>
      </c>
      <c r="J158"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58"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58"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58"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58"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58"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Alert'!B212</f>
        <v>St. Vincent and the Grenadines</v>
      </c>
      <c r="C159" s="20" t="str">
        <f>'Compound Alert'!C212</f>
        <v>VCT</v>
      </c>
      <c r="D159" s="20" t="str">
        <f>'Compound Alert'!D212</f>
        <v>LCN           Latin America &amp; Caribbean</v>
      </c>
      <c r="E159" s="20" t="str">
        <f>'Compound Alert'!E212</f>
        <v>Blend</v>
      </c>
      <c r="F159" s="217">
        <f>'Compound Alert'!F212</f>
        <v>0</v>
      </c>
      <c r="G159" s="22">
        <f ca="1">IF($B$8="Overall Alert",'Compound Alert'!G212,IF($B$8="Underlying Vulnerability",'Compound Alert'!J212,IF($B$8="Emerging Threat",'Compound Alert'!M212)))</f>
        <v>0</v>
      </c>
      <c r="H159" s="23">
        <f ca="1">IF($B$8="Overall Alert",'Compound Alert'!H212,IF($B$8="Underlying Vulnerability",'Compound Alert'!K212,IF($B$8="Emerging Threat",'Compound Alert'!N212)))</f>
        <v>0</v>
      </c>
      <c r="I159" s="50">
        <f t="shared" ca="1" si="1"/>
        <v>0</v>
      </c>
      <c r="J159"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59"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59" s="25" t="str">
        <f ca="1">IF(
   $B$8="Overall Alert",IF(
      'Compound Alert'!T212 &gt;= 7, "HIGH",IF(
         'Compound Alert'!T212 &gt;= 5, "MED","LOW")), IF(
            $B$8="Underlying Vulnerability", IF(
               'Compound Alert'!AA212 &gt;= 10, "HIGH",IF(
                  'Compound Alert'!AA212 &gt;= 7, "MED","LOW")),IF(
                     $B$8="Emerging Threat", IF(
                        'Compound Alert'!AH212 &gt;= 10, "HIGH",IF(
                            'Compound Alert'!AH212 &gt;= 7, "MED","LOW")))))</f>
        <v>LOW</v>
      </c>
      <c r="M159"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59"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59"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Alert'!B157</f>
        <v>Panama</v>
      </c>
      <c r="C160" s="20" t="str">
        <f>'Compound Alert'!C157</f>
        <v>PAN</v>
      </c>
      <c r="D160" s="20" t="str">
        <f>'Compound Alert'!D157</f>
        <v>LCN           Latin America &amp; Caribbean</v>
      </c>
      <c r="E160" s="20" t="str">
        <f>'Compound Alert'!E157</f>
        <v>IBRD</v>
      </c>
      <c r="F160" s="217">
        <f ca="1">'Compound Alert'!F157</f>
        <v>152</v>
      </c>
      <c r="G160" s="22">
        <f ca="1">IF($B$8="Overall Alert",'Compound Alert'!G157,IF($B$8="Underlying Vulnerability",'Compound Alert'!J157,IF($B$8="Emerging Threat",'Compound Alert'!M157)))</f>
        <v>0</v>
      </c>
      <c r="H160" s="23">
        <f ca="1">IF($B$8="Overall Alert",'Compound Alert'!H157,IF($B$8="Underlying Vulnerability",'Compound Alert'!K157,IF($B$8="Emerging Threat",'Compound Alert'!N157)))</f>
        <v>0</v>
      </c>
      <c r="I160" s="50">
        <f t="shared" ca="1" si="1"/>
        <v>0</v>
      </c>
      <c r="J160"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0"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0"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0"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160"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0"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Alert'!B111</f>
        <v>Korea, Rep.</v>
      </c>
      <c r="C161" s="20" t="str">
        <f>'Compound Alert'!C111</f>
        <v>KOR</v>
      </c>
      <c r="D161" s="20" t="str">
        <f>'Compound Alert'!D111</f>
        <v>EAS           East Asia &amp; Pacific</v>
      </c>
      <c r="E161" s="20" t="str">
        <f>'Compound Alert'!E111</f>
        <v>NA</v>
      </c>
      <c r="F161" s="217">
        <f ca="1">'Compound Alert'!F111</f>
        <v>106</v>
      </c>
      <c r="G161" s="22">
        <f ca="1">IF($B$8="Overall Alert",'Compound Alert'!G111,IF($B$8="Underlying Vulnerability",'Compound Alert'!J111,IF($B$8="Emerging Threat",'Compound Alert'!M111)))</f>
        <v>0</v>
      </c>
      <c r="H161" s="23">
        <f ca="1">IF($B$8="Overall Alert",'Compound Alert'!H111,IF($B$8="Underlying Vulnerability",'Compound Alert'!K111,IF($B$8="Emerging Threat",'Compound Alert'!N111)))</f>
        <v>0</v>
      </c>
      <c r="I161" s="50">
        <f t="shared" ca="1" si="1"/>
        <v>0</v>
      </c>
      <c r="J161"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161"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161"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161"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161"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161"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Alert'!B200</f>
        <v>Tonga</v>
      </c>
      <c r="C162" s="20" t="str">
        <f>'Compound Alert'!C200</f>
        <v>TON</v>
      </c>
      <c r="D162" s="20" t="str">
        <f>'Compound Alert'!D200</f>
        <v>EAS           East Asia &amp; Pacific</v>
      </c>
      <c r="E162" s="20" t="str">
        <f>'Compound Alert'!E200</f>
        <v>IDA</v>
      </c>
      <c r="F162" s="217">
        <f>'Compound Alert'!F200</f>
        <v>0</v>
      </c>
      <c r="G162" s="22">
        <f ca="1">IF($B$8="Overall Alert",'Compound Alert'!G200,IF($B$8="Underlying Vulnerability",'Compound Alert'!J200,IF($B$8="Emerging Threat",'Compound Alert'!M200)))</f>
        <v>0</v>
      </c>
      <c r="H162" s="23">
        <f ca="1">IF($B$8="Overall Alert",'Compound Alert'!H200,IF($B$8="Underlying Vulnerability",'Compound Alert'!K200,IF($B$8="Emerging Threat",'Compound Alert'!N200)))</f>
        <v>0</v>
      </c>
      <c r="I162" s="50">
        <f t="shared" ca="1" si="1"/>
        <v>0</v>
      </c>
      <c r="J162"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62"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62" s="25" t="str">
        <f ca="1">IF(
   $B$8="Overall Alert",IF(
      'Compound Alert'!T200 &gt;= 7, "HIGH",IF(
         'Compound Alert'!T200 &gt;= 5, "MED","LOW")), IF(
            $B$8="Underlying Vulnerability", IF(
               'Compound Alert'!AA200 &gt;= 10, "HIGH",IF(
                  'Compound Alert'!AA200 &gt;= 7, "MED","LOW")),IF(
                     $B$8="Emerging Threat", IF(
                        'Compound Alert'!AH200 &gt;= 10, "HIGH",IF(
                            'Compound Alert'!AH200 &gt;= 7, "MED","LOW")))))</f>
        <v>LOW</v>
      </c>
      <c r="M162"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62"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162"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Alert'!B213</f>
        <v>Venezuela, RB</v>
      </c>
      <c r="C163" s="20" t="str">
        <f>'Compound Alert'!C213</f>
        <v>VEN</v>
      </c>
      <c r="D163" s="20" t="str">
        <f>'Compound Alert'!D213</f>
        <v>LCN           Latin America &amp; Caribbean</v>
      </c>
      <c r="E163" s="20" t="str">
        <f>'Compound Alert'!E213</f>
        <v>IBRD</v>
      </c>
      <c r="F163" s="217">
        <f>'Compound Alert'!F213</f>
        <v>0</v>
      </c>
      <c r="G163" s="22">
        <f ca="1">IF($B$8="Overall Alert",'Compound Alert'!G213,IF($B$8="Underlying Vulnerability",'Compound Alert'!J213,IF($B$8="Emerging Threat",'Compound Alert'!M213)))</f>
        <v>1</v>
      </c>
      <c r="H163" s="23">
        <f ca="1">IF($B$8="Overall Alert",'Compound Alert'!H213,IF($B$8="Underlying Vulnerability",'Compound Alert'!K213,IF($B$8="Emerging Threat",'Compound Alert'!N213)))</f>
        <v>1</v>
      </c>
      <c r="I163" s="50">
        <f t="shared" ca="1" si="1"/>
        <v>1</v>
      </c>
      <c r="J163"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163"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163"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LOW</v>
      </c>
      <c r="M163"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163"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163"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Alert'!B185</f>
        <v>Suriname</v>
      </c>
      <c r="C164" s="20" t="str">
        <f>'Compound Alert'!C185</f>
        <v>SUR</v>
      </c>
      <c r="D164" s="20" t="str">
        <f>'Compound Alert'!D185</f>
        <v>LCN           Latin America &amp; Caribbean</v>
      </c>
      <c r="E164" s="20" t="str">
        <f>'Compound Alert'!E185</f>
        <v>IBRD</v>
      </c>
      <c r="F164" s="217">
        <f ca="1">'Compound Alert'!F185</f>
        <v>180</v>
      </c>
      <c r="G164" s="22">
        <f ca="1">IF($B$8="Overall Alert",'Compound Alert'!G185,IF($B$8="Underlying Vulnerability",'Compound Alert'!J185,IF($B$8="Emerging Threat",'Compound Alert'!M185)))</f>
        <v>1</v>
      </c>
      <c r="H164" s="23">
        <f ca="1">IF($B$8="Overall Alert",'Compound Alert'!H185,IF($B$8="Underlying Vulnerability",'Compound Alert'!K185,IF($B$8="Emerging Threat",'Compound Alert'!N185)))</f>
        <v>1</v>
      </c>
      <c r="I164" s="50">
        <f t="shared" ca="1" si="1"/>
        <v>1</v>
      </c>
      <c r="J164"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164"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164"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LOW</v>
      </c>
      <c r="M164"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164"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HIGH</v>
      </c>
      <c r="O164"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Alert'!B177</f>
        <v>Solomon Islands</v>
      </c>
      <c r="C165" s="20" t="str">
        <f>'Compound Alert'!C177</f>
        <v>SLB</v>
      </c>
      <c r="D165" s="20" t="str">
        <f>'Compound Alert'!D177</f>
        <v>EAS           East Asia &amp; Pacific</v>
      </c>
      <c r="E165" s="20" t="str">
        <f>'Compound Alert'!E177</f>
        <v>IDA</v>
      </c>
      <c r="F165" s="217">
        <f ca="1">'Compound Alert'!F177</f>
        <v>172</v>
      </c>
      <c r="G165" s="22">
        <f ca="1">IF($B$8="Overall Alert",'Compound Alert'!G177,IF($B$8="Underlying Vulnerability",'Compound Alert'!J177,IF($B$8="Emerging Threat",'Compound Alert'!M177)))</f>
        <v>0</v>
      </c>
      <c r="H165" s="23">
        <f ca="1">IF($B$8="Overall Alert",'Compound Alert'!H177,IF($B$8="Underlying Vulnerability",'Compound Alert'!K177,IF($B$8="Emerging Threat",'Compound Alert'!N177)))</f>
        <v>0</v>
      </c>
      <c r="I165" s="50">
        <f t="shared" ca="1" si="1"/>
        <v>0</v>
      </c>
      <c r="J165"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65"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65" s="25" t="str">
        <f ca="1">IF(
   $B$8="Overall Alert",IF(
      'Compound Alert'!T177 &gt;= 7, "HIGH",IF(
         'Compound Alert'!T177 &gt;= 5, "MED","LOW")), IF(
            $B$8="Underlying Vulnerability", IF(
               'Compound Alert'!AA177 &gt;= 10, "HIGH",IF(
                  'Compound Alert'!AA177 &gt;= 7, "MED","LOW")),IF(
                     $B$8="Emerging Threat", IF(
                        'Compound Alert'!AH177 &gt;= 10, "HIGH",IF(
                            'Compound Alert'!AH177 &gt;= 7, "MED","LOW")))))</f>
        <v>LOW</v>
      </c>
      <c r="M165"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65"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65"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Alert'!B9</f>
        <v>Albania</v>
      </c>
      <c r="C166" s="20" t="str">
        <f>'Compound Alert'!C9</f>
        <v>ALB</v>
      </c>
      <c r="D166" s="20" t="str">
        <f>'Compound Alert'!D9</f>
        <v>ECS           Europe &amp; Central Asia</v>
      </c>
      <c r="E166" s="20" t="str">
        <f>'Compound Alert'!E9</f>
        <v>IBRD</v>
      </c>
      <c r="F166" s="217">
        <f ca="1">'Compound Alert'!F9</f>
        <v>4</v>
      </c>
      <c r="G166" s="22">
        <f ca="1">IF($B$8="Overall Alert",'Compound Alert'!G9,IF($B$8="Underlying Vulnerability",'Compound Alert'!J9,IF($B$8="Emerging Threat",'Compound Alert'!M9)))</f>
        <v>0</v>
      </c>
      <c r="H166" s="23">
        <f ca="1">IF($B$8="Overall Alert",'Compound Alert'!H9,IF($B$8="Underlying Vulnerability",'Compound Alert'!K9,IF($B$8="Emerging Threat",'Compound Alert'!N9)))</f>
        <v>0</v>
      </c>
      <c r="I166" s="50">
        <f t="shared" ca="1" si="1"/>
        <v>0</v>
      </c>
      <c r="J166"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66"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66"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66"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66"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66"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Alert'!B109</f>
        <v>Kiribati</v>
      </c>
      <c r="C167" s="20" t="str">
        <f>'Compound Alert'!C109</f>
        <v>KIR</v>
      </c>
      <c r="D167" s="20" t="str">
        <f>'Compound Alert'!D109</f>
        <v>EAS           East Asia &amp; Pacific</v>
      </c>
      <c r="E167" s="20" t="str">
        <f>'Compound Alert'!E109</f>
        <v>IDA</v>
      </c>
      <c r="F167" s="217">
        <f ca="1">'Compound Alert'!F109</f>
        <v>104</v>
      </c>
      <c r="G167" s="22">
        <f ca="1">IF($B$8="Overall Alert",'Compound Alert'!G109,IF($B$8="Underlying Vulnerability",'Compound Alert'!J109,IF($B$8="Emerging Threat",'Compound Alert'!M109)))</f>
        <v>0.5</v>
      </c>
      <c r="H167" s="23">
        <f ca="1">IF($B$8="Overall Alert",'Compound Alert'!H109,IF($B$8="Underlying Vulnerability",'Compound Alert'!K109,IF($B$8="Emerging Threat",'Compound Alert'!N109)))</f>
        <v>0.5</v>
      </c>
      <c r="I167" s="50">
        <f t="shared" ca="1" si="1"/>
        <v>0</v>
      </c>
      <c r="J167"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67"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67" s="25" t="str">
        <f ca="1">IF(
   $B$8="Overall Alert",IF(
      'Compound Alert'!T109 &gt;= 7, "HIGH",IF(
         'Compound Alert'!T109 &gt;= 5, "MED","LOW")), IF(
            $B$8="Underlying Vulnerability", IF(
               'Compound Alert'!AA109 &gt;= 10, "HIGH",IF(
                  'Compound Alert'!AA109 &gt;= 7, "MED","LOW")),IF(
                     $B$8="Emerging Threat", IF(
                        'Compound Alert'!AH109 &gt;= 10, "HIGH",IF(
                            'Compound Alert'!AH109 &gt;= 7, "MED","LOW")))))</f>
        <v>LOW</v>
      </c>
      <c r="M167"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67"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MED</v>
      </c>
      <c r="O167"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Alert'!B142</f>
        <v>Mauritius</v>
      </c>
      <c r="C168" s="20" t="str">
        <f>'Compound Alert'!C142</f>
        <v>MUS</v>
      </c>
      <c r="D168" s="20" t="str">
        <f>'Compound Alert'!D142</f>
        <v>SSF           Sub-Saharan Africa</v>
      </c>
      <c r="E168" s="20" t="str">
        <f>'Compound Alert'!E142</f>
        <v>IBRD</v>
      </c>
      <c r="F168" s="217">
        <f ca="1">'Compound Alert'!F142</f>
        <v>137</v>
      </c>
      <c r="G168" s="22">
        <f ca="1">IF($B$8="Overall Alert",'Compound Alert'!G142,IF($B$8="Underlying Vulnerability",'Compound Alert'!J142,IF($B$8="Emerging Threat",'Compound Alert'!M142)))</f>
        <v>0.5</v>
      </c>
      <c r="H168" s="23">
        <f ca="1">IF($B$8="Overall Alert",'Compound Alert'!H142,IF($B$8="Underlying Vulnerability",'Compound Alert'!K142,IF($B$8="Emerging Threat",'Compound Alert'!N142)))</f>
        <v>0.5</v>
      </c>
      <c r="I168" s="50">
        <f t="shared" ca="1" si="1"/>
        <v>0</v>
      </c>
      <c r="J168"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68"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68"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68"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68"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MED</v>
      </c>
      <c r="O168"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Alert'!B153</f>
        <v>Nauru</v>
      </c>
      <c r="C169" s="20" t="str">
        <f>'Compound Alert'!C153</f>
        <v>NRU</v>
      </c>
      <c r="D169" s="20" t="str">
        <f>'Compound Alert'!D153</f>
        <v>EAS           East Asia &amp; Pacific</v>
      </c>
      <c r="E169" s="20" t="str">
        <f>'Compound Alert'!E153</f>
        <v>IBRD</v>
      </c>
      <c r="F169" s="217">
        <f ca="1">'Compound Alert'!F153</f>
        <v>148</v>
      </c>
      <c r="G169" s="22">
        <f ca="1">IF($B$8="Overall Alert",'Compound Alert'!G153,IF($B$8="Underlying Vulnerability",'Compound Alert'!J153,IF($B$8="Emerging Threat",'Compound Alert'!M153)))</f>
        <v>0.5</v>
      </c>
      <c r="H169" s="23">
        <f ca="1">IF($B$8="Overall Alert",'Compound Alert'!H153,IF($B$8="Underlying Vulnerability",'Compound Alert'!K153,IF($B$8="Emerging Threat",'Compound Alert'!N153)))</f>
        <v>0.5</v>
      </c>
      <c r="I169" s="50">
        <f t="shared" ca="1" si="1"/>
        <v>0</v>
      </c>
      <c r="J169"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69" s="25" t="str">
        <f ca="1">IF(
   $B$8="Overall Alert",IF(
      'Compound Alert'!S153 &gt;= 7, "HIGH",IF(
         'Compound Alert'!S153 &gt;= 5, "MED","LOW")), IF(
            $B$8="Underlying Vulnerability", IF(
               'Compound Alert'!Z153 &gt;= 10, "HIGH",IF(
                  'Compound Alert'!Z153 &gt;= 7, "MED","LOW")),IF(
                     $B$8="Emerging Threat", IF(
                        'Compound Alert'!AG153 &gt;= 10, "HIGH",IF(
                            'Compound Alert'!AG153 &gt;= 7, "MED","LOW")))))</f>
        <v>LOW</v>
      </c>
      <c r="L169" s="25" t="str">
        <f ca="1">IF(
   $B$8="Overall Alert",IF(
      'Compound Alert'!T153 &gt;= 7, "HIGH",IF(
         'Compound Alert'!T153 &gt;= 5, "MED","LOW")), IF(
            $B$8="Underlying Vulnerability", IF(
               'Compound Alert'!AA153 &gt;= 10, "HIGH",IF(
                  'Compound Alert'!AA153 &gt;= 7, "MED","LOW")),IF(
                     $B$8="Emerging Threat", IF(
                        'Compound Alert'!AH153 &gt;= 10, "HIGH",IF(
                            'Compound Alert'!AH153 &gt;= 7, "MED","LOW")))))</f>
        <v>LOW</v>
      </c>
      <c r="M169"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69"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MED</v>
      </c>
      <c r="O169"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Alert'!B160</f>
        <v>Palau</v>
      </c>
      <c r="C170" s="20" t="str">
        <f>'Compound Alert'!C160</f>
        <v>PLW</v>
      </c>
      <c r="D170" s="20" t="str">
        <f>'Compound Alert'!D160</f>
        <v>EAS           East Asia &amp; Pacific</v>
      </c>
      <c r="E170" s="20" t="str">
        <f>'Compound Alert'!E160</f>
        <v>IBRD</v>
      </c>
      <c r="F170" s="217">
        <f ca="1">'Compound Alert'!F160</f>
        <v>155</v>
      </c>
      <c r="G170" s="22">
        <f ca="1">IF($B$8="Overall Alert",'Compound Alert'!G160,IF($B$8="Underlying Vulnerability",'Compound Alert'!J160,IF($B$8="Emerging Threat",'Compound Alert'!M160)))</f>
        <v>0</v>
      </c>
      <c r="H170" s="23">
        <f ca="1">IF($B$8="Overall Alert",'Compound Alert'!H160,IF($B$8="Underlying Vulnerability",'Compound Alert'!K160,IF($B$8="Emerging Threat",'Compound Alert'!N160)))</f>
        <v>0</v>
      </c>
      <c r="I170" s="50">
        <f t="shared" ref="I170:I233" ca="1" si="2">ROUNDDOWN(G170,0)</f>
        <v>0</v>
      </c>
      <c r="J170"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170" s="25" t="str">
        <f ca="1">IF(
   $B$8="Overall Alert",IF(
      'Compound Alert'!S160 &gt;= 7, "HIGH",IF(
         'Compound Alert'!S160 &gt;= 5, "MED","LOW")), IF(
            $B$8="Underlying Vulnerability", IF(
               'Compound Alert'!Z160 &gt;= 10, "HIGH",IF(
                  'Compound Alert'!Z160 &gt;= 7, "MED","LOW")),IF(
                     $B$8="Emerging Threat", IF(
                        'Compound Alert'!AG160 &gt;= 10, "HIGH",IF(
                            'Compound Alert'!AG160 &gt;= 7, "MED","LOW")))))</f>
        <v>LOW</v>
      </c>
      <c r="L170" s="25" t="str">
        <f ca="1">IF(
   $B$8="Overall Alert",IF(
      'Compound Alert'!T160 &gt;= 7, "HIGH",IF(
         'Compound Alert'!T160 &gt;= 5, "MED","LOW")), IF(
            $B$8="Underlying Vulnerability", IF(
               'Compound Alert'!AA160 &gt;= 10, "HIGH",IF(
                  'Compound Alert'!AA160 &gt;= 7, "MED","LOW")),IF(
                     $B$8="Emerging Threat", IF(
                        'Compound Alert'!AH160 &gt;= 10, "HIGH",IF(
                            'Compound Alert'!AH160 &gt;= 7, "MED","LOW")))))</f>
        <v>LOW</v>
      </c>
      <c r="M170"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170"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170"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Alert'!B36</f>
        <v>Botswana</v>
      </c>
      <c r="C171" s="20" t="str">
        <f>'Compound Alert'!C36</f>
        <v>BWA</v>
      </c>
      <c r="D171" s="20" t="str">
        <f>'Compound Alert'!D36</f>
        <v>SSF           Sub-Saharan Africa</v>
      </c>
      <c r="E171" s="20" t="str">
        <f>'Compound Alert'!E36</f>
        <v>IBRD</v>
      </c>
      <c r="F171" s="217">
        <f ca="1">'Compound Alert'!F36</f>
        <v>31</v>
      </c>
      <c r="G171" s="22">
        <f ca="1">IF($B$8="Overall Alert",'Compound Alert'!G36,IF($B$8="Underlying Vulnerability",'Compound Alert'!J36,IF($B$8="Emerging Threat",'Compound Alert'!M36)))</f>
        <v>0</v>
      </c>
      <c r="H171" s="23">
        <f ca="1">IF($B$8="Overall Alert",'Compound Alert'!H36,IF($B$8="Underlying Vulnerability",'Compound Alert'!K36,IF($B$8="Emerging Threat",'Compound Alert'!N36)))</f>
        <v>0</v>
      </c>
      <c r="I171" s="50">
        <f t="shared" ca="1" si="2"/>
        <v>0</v>
      </c>
      <c r="J171"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71"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71"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71"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71"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71"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Alert'!B87</f>
        <v>Guyana</v>
      </c>
      <c r="C172" s="20" t="str">
        <f>'Compound Alert'!C87</f>
        <v>GUY</v>
      </c>
      <c r="D172" s="20" t="str">
        <f>'Compound Alert'!D87</f>
        <v>LCN           Latin America &amp; Caribbean</v>
      </c>
      <c r="E172" s="20" t="str">
        <f>'Compound Alert'!E87</f>
        <v>IDA</v>
      </c>
      <c r="F172" s="217">
        <f ca="1">'Compound Alert'!F87</f>
        <v>82</v>
      </c>
      <c r="G172" s="22">
        <f ca="1">IF($B$8="Overall Alert",'Compound Alert'!G87,IF($B$8="Underlying Vulnerability",'Compound Alert'!J87,IF($B$8="Emerging Threat",'Compound Alert'!M87)))</f>
        <v>0</v>
      </c>
      <c r="H172" s="23">
        <f ca="1">IF($B$8="Overall Alert",'Compound Alert'!H87,IF($B$8="Underlying Vulnerability",'Compound Alert'!K87,IF($B$8="Emerging Threat",'Compound Alert'!N87)))</f>
        <v>0</v>
      </c>
      <c r="I172" s="50">
        <f t="shared" ca="1" si="2"/>
        <v>0</v>
      </c>
      <c r="J172"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72"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72"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72"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72"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LOW</v>
      </c>
      <c r="O172"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Alert'!B120</f>
        <v>Lesotho</v>
      </c>
      <c r="C173" s="20" t="str">
        <f>'Compound Alert'!C120</f>
        <v>LSO</v>
      </c>
      <c r="D173" s="20" t="str">
        <f>'Compound Alert'!D120</f>
        <v>SSF           Sub-Saharan Africa</v>
      </c>
      <c r="E173" s="20" t="str">
        <f>'Compound Alert'!E120</f>
        <v>IDA</v>
      </c>
      <c r="F173" s="217">
        <f ca="1">'Compound Alert'!F120</f>
        <v>115</v>
      </c>
      <c r="G173" s="22">
        <f ca="1">IF($B$8="Overall Alert",'Compound Alert'!G120,IF($B$8="Underlying Vulnerability",'Compound Alert'!J120,IF($B$8="Emerging Threat",'Compound Alert'!M120)))</f>
        <v>0</v>
      </c>
      <c r="H173" s="23">
        <f ca="1">IF($B$8="Overall Alert",'Compound Alert'!H120,IF($B$8="Underlying Vulnerability",'Compound Alert'!K120,IF($B$8="Emerging Threat",'Compound Alert'!N120)))</f>
        <v>0</v>
      </c>
      <c r="I173" s="50">
        <f t="shared" ca="1" si="2"/>
        <v>0</v>
      </c>
      <c r="J173"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73"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73"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173"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73"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73"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Alert'!B34</f>
        <v>Brunei Darussalam</v>
      </c>
      <c r="C174" s="20" t="str">
        <f>'Compound Alert'!C34</f>
        <v>BRN</v>
      </c>
      <c r="D174" s="20" t="str">
        <f>'Compound Alert'!D34</f>
        <v>EAS           East Asia &amp; Pacific</v>
      </c>
      <c r="E174" s="20" t="str">
        <f>'Compound Alert'!E34</f>
        <v>NA</v>
      </c>
      <c r="F174" s="217">
        <f ca="1">'Compound Alert'!F34</f>
        <v>29</v>
      </c>
      <c r="G174" s="22">
        <f ca="1">IF($B$8="Overall Alert",'Compound Alert'!G34,IF($B$8="Underlying Vulnerability",'Compound Alert'!J34,IF($B$8="Emerging Threat",'Compound Alert'!M34)))</f>
        <v>0</v>
      </c>
      <c r="H174" s="23">
        <f ca="1">IF($B$8="Overall Alert",'Compound Alert'!H34,IF($B$8="Underlying Vulnerability",'Compound Alert'!K34,IF($B$8="Emerging Threat",'Compound Alert'!N34)))</f>
        <v>0</v>
      </c>
      <c r="I174" s="50">
        <f t="shared" ca="1" si="2"/>
        <v>0</v>
      </c>
      <c r="J174"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74"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74"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74"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74"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74"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Alert'!B21</f>
        <v>Benin</v>
      </c>
      <c r="C175" s="20" t="str">
        <f>'Compound Alert'!C21</f>
        <v>BEN</v>
      </c>
      <c r="D175" s="20" t="str">
        <f>'Compound Alert'!D21</f>
        <v>SSF           Sub-Saharan Africa</v>
      </c>
      <c r="E175" s="20" t="str">
        <f>'Compound Alert'!E21</f>
        <v>IDA</v>
      </c>
      <c r="F175" s="217">
        <f ca="1">'Compound Alert'!F21</f>
        <v>16</v>
      </c>
      <c r="G175" s="22">
        <f ca="1">IF($B$8="Overall Alert",'Compound Alert'!G21,IF($B$8="Underlying Vulnerability",'Compound Alert'!J21,IF($B$8="Emerging Threat",'Compound Alert'!M21)))</f>
        <v>0</v>
      </c>
      <c r="H175" s="23">
        <f ca="1">IF($B$8="Overall Alert",'Compound Alert'!H21,IF($B$8="Underlying Vulnerability",'Compound Alert'!K21,IF($B$8="Emerging Threat",'Compound Alert'!N21)))</f>
        <v>0</v>
      </c>
      <c r="I175" s="50">
        <f t="shared" ca="1" si="2"/>
        <v>0</v>
      </c>
      <c r="J175"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75"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75"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75"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75"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75"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Alert'!B82</f>
        <v>Greece</v>
      </c>
      <c r="C176" s="20" t="str">
        <f>'Compound Alert'!C82</f>
        <v>GRC</v>
      </c>
      <c r="D176" s="20" t="str">
        <f>'Compound Alert'!D82</f>
        <v>ECS           Europe &amp; Central Asia</v>
      </c>
      <c r="E176" s="20" t="str">
        <f>'Compound Alert'!E82</f>
        <v>NA</v>
      </c>
      <c r="F176" s="217">
        <f ca="1">'Compound Alert'!F82</f>
        <v>77</v>
      </c>
      <c r="G176" s="22">
        <f ca="1">IF($B$8="Overall Alert",'Compound Alert'!G82,IF($B$8="Underlying Vulnerability",'Compound Alert'!J82,IF($B$8="Emerging Threat",'Compound Alert'!M82)))</f>
        <v>0</v>
      </c>
      <c r="H176" s="23">
        <f ca="1">IF($B$8="Overall Alert",'Compound Alert'!H82,IF($B$8="Underlying Vulnerability",'Compound Alert'!K82,IF($B$8="Emerging Threat",'Compound Alert'!N82)))</f>
        <v>0</v>
      </c>
      <c r="I176" s="50">
        <f t="shared" ca="1" si="2"/>
        <v>0</v>
      </c>
      <c r="J176"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76"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76"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76"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76"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76"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Alert'!B199</f>
        <v>Timor-Leste</v>
      </c>
      <c r="C177" s="20" t="str">
        <f>'Compound Alert'!C199</f>
        <v>TLS</v>
      </c>
      <c r="D177" s="20" t="str">
        <f>'Compound Alert'!D199</f>
        <v>EAS           East Asia &amp; Pacific</v>
      </c>
      <c r="E177" s="20" t="str">
        <f>'Compound Alert'!E199</f>
        <v>Blend</v>
      </c>
      <c r="F177" s="217">
        <f>'Compound Alert'!F199</f>
        <v>0</v>
      </c>
      <c r="G177" s="22">
        <f ca="1">IF($B$8="Overall Alert",'Compound Alert'!G199,IF($B$8="Underlying Vulnerability",'Compound Alert'!J199,IF($B$8="Emerging Threat",'Compound Alert'!M199)))</f>
        <v>0</v>
      </c>
      <c r="H177" s="23">
        <f ca="1">IF($B$8="Overall Alert",'Compound Alert'!H199,IF($B$8="Underlying Vulnerability",'Compound Alert'!K199,IF($B$8="Emerging Threat",'Compound Alert'!N199)))</f>
        <v>0</v>
      </c>
      <c r="I177" s="50">
        <f t="shared" ca="1" si="2"/>
        <v>0</v>
      </c>
      <c r="J177"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77"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77"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77"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77"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177"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Alert'!B84</f>
        <v>Greenland</v>
      </c>
      <c r="C178" s="20" t="str">
        <f>'Compound Alert'!C84</f>
        <v>GRL</v>
      </c>
      <c r="D178" s="20" t="str">
        <f>'Compound Alert'!D84</f>
        <v>ECS           Europe &amp; Central Asia</v>
      </c>
      <c r="E178" s="20" t="str">
        <f>'Compound Alert'!E84</f>
        <v>NA</v>
      </c>
      <c r="F178" s="217">
        <f ca="1">'Compound Alert'!F84</f>
        <v>79</v>
      </c>
      <c r="G178" s="22">
        <f ca="1">IF($B$8="Overall Alert",'Compound Alert'!G84,IF($B$8="Underlying Vulnerability",'Compound Alert'!J84,IF($B$8="Emerging Threat",'Compound Alert'!M84)))</f>
        <v>0</v>
      </c>
      <c r="H178" s="23">
        <f ca="1">IF($B$8="Overall Alert",'Compound Alert'!H84,IF($B$8="Underlying Vulnerability",'Compound Alert'!K84,IF($B$8="Emerging Threat",'Compound Alert'!N84)))</f>
        <v>0</v>
      </c>
      <c r="I178" s="50">
        <f t="shared" ca="1" si="2"/>
        <v>0</v>
      </c>
      <c r="J178"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78" s="25" t="str">
        <f ca="1">IF(
   $B$8="Overall Alert",IF(
      'Compound Alert'!S84 &gt;= 7, "HIGH",IF(
         'Compound Alert'!S84 &gt;= 5, "MED","LOW")), IF(
            $B$8="Underlying Vulnerability", IF(
               'Compound Alert'!Z84 &gt;= 10, "HIGH",IF(
                  'Compound Alert'!Z84 &gt;= 7, "MED","LOW")),IF(
                     $B$8="Emerging Threat", IF(
                        'Compound Alert'!AG84 &gt;= 10, "HIGH",IF(
                            'Compound Alert'!AG84 &gt;= 7, "MED","LOW")))))</f>
        <v>LOW</v>
      </c>
      <c r="L178"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78" s="25" t="str">
        <f ca="1">IF(
   $B$8="Overall Alert",IF(
      'Compound Alert'!U84 &gt;= 7, "HIGH",IF(
         'Compound Alert'!U84 &gt;= 5, "MED","LOW")), IF(
            $B$8="Underlying Vulnerability", IF(
               'Compound Alert'!AB84 &gt;= 10, "HIGH",IF(
                  'Compound Alert'!AB84 &gt;= 7, "MED","LOW")),IF(
                     $B$8="Emerging Threat", IF(
                        'Compound Alert'!AI84 &gt;= 10, "HIGH",IF(
                            'Compound Alert'!AI84 &gt;= 7, "MED","LOW")))))</f>
        <v>LOW</v>
      </c>
      <c r="N178"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78"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Alert'!B99</f>
        <v>Iceland</v>
      </c>
      <c r="C179" s="20" t="str">
        <f>'Compound Alert'!C99</f>
        <v>ISL</v>
      </c>
      <c r="D179" s="20" t="str">
        <f>'Compound Alert'!D99</f>
        <v>ECS           Europe &amp; Central Asia</v>
      </c>
      <c r="E179" s="20" t="str">
        <f>'Compound Alert'!E99</f>
        <v>NA</v>
      </c>
      <c r="F179" s="217">
        <f ca="1">'Compound Alert'!F99</f>
        <v>94</v>
      </c>
      <c r="G179" s="22">
        <f ca="1">IF($B$8="Overall Alert",'Compound Alert'!G99,IF($B$8="Underlying Vulnerability",'Compound Alert'!J99,IF($B$8="Emerging Threat",'Compound Alert'!M99)))</f>
        <v>0</v>
      </c>
      <c r="H179" s="23">
        <f ca="1">IF($B$8="Overall Alert",'Compound Alert'!H99,IF($B$8="Underlying Vulnerability",'Compound Alert'!K99,IF($B$8="Emerging Threat",'Compound Alert'!N99)))</f>
        <v>0</v>
      </c>
      <c r="I179" s="50">
        <f t="shared" ca="1" si="2"/>
        <v>0</v>
      </c>
      <c r="J179"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179"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179"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179"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179"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179"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Alert'!B102</f>
        <v>Jamaica</v>
      </c>
      <c r="C180" s="20" t="str">
        <f>'Compound Alert'!C102</f>
        <v>JAM</v>
      </c>
      <c r="D180" s="20" t="str">
        <f>'Compound Alert'!D102</f>
        <v>LCN           Latin America &amp; Caribbean</v>
      </c>
      <c r="E180" s="20" t="str">
        <f>'Compound Alert'!E102</f>
        <v>IBRD</v>
      </c>
      <c r="F180" s="217">
        <f ca="1">'Compound Alert'!F102</f>
        <v>97</v>
      </c>
      <c r="G180" s="22">
        <f ca="1">IF($B$8="Overall Alert",'Compound Alert'!G102,IF($B$8="Underlying Vulnerability",'Compound Alert'!J102,IF($B$8="Emerging Threat",'Compound Alert'!M102)))</f>
        <v>0</v>
      </c>
      <c r="H180" s="23">
        <f ca="1">IF($B$8="Overall Alert",'Compound Alert'!H102,IF($B$8="Underlying Vulnerability",'Compound Alert'!K102,IF($B$8="Emerging Threat",'Compound Alert'!N102)))</f>
        <v>0</v>
      </c>
      <c r="I180" s="50">
        <f t="shared" ca="1" si="2"/>
        <v>0</v>
      </c>
      <c r="J180"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180"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180"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180"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180"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180"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Alert'!B133</f>
        <v>North Macedonia</v>
      </c>
      <c r="C181" s="20" t="str">
        <f>'Compound Alert'!C133</f>
        <v>MKD</v>
      </c>
      <c r="D181" s="20" t="str">
        <f>'Compound Alert'!D133</f>
        <v>ECS           Europe &amp; Central Asia</v>
      </c>
      <c r="E181" s="20" t="str">
        <f>'Compound Alert'!E133</f>
        <v>IBRD</v>
      </c>
      <c r="F181" s="217">
        <f ca="1">'Compound Alert'!F133</f>
        <v>128</v>
      </c>
      <c r="G181" s="22">
        <f ca="1">IF($B$8="Overall Alert",'Compound Alert'!G133,IF($B$8="Underlying Vulnerability",'Compound Alert'!J133,IF($B$8="Emerging Threat",'Compound Alert'!M133)))</f>
        <v>0</v>
      </c>
      <c r="H181" s="23">
        <f ca="1">IF($B$8="Overall Alert",'Compound Alert'!H133,IF($B$8="Underlying Vulnerability",'Compound Alert'!K133,IF($B$8="Emerging Threat",'Compound Alert'!N133)))</f>
        <v>0</v>
      </c>
      <c r="I181" s="50">
        <f t="shared" ca="1" si="2"/>
        <v>0</v>
      </c>
      <c r="J181"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181"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181"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181"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181"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181"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Alert'!B151</f>
        <v>Norway</v>
      </c>
      <c r="C182" s="20" t="str">
        <f>'Compound Alert'!C151</f>
        <v>NOR</v>
      </c>
      <c r="D182" s="20" t="str">
        <f>'Compound Alert'!D151</f>
        <v>ECS           Europe &amp; Central Asia</v>
      </c>
      <c r="E182" s="20" t="str">
        <f>'Compound Alert'!E151</f>
        <v>NA</v>
      </c>
      <c r="F182" s="217">
        <f ca="1">'Compound Alert'!F151</f>
        <v>146</v>
      </c>
      <c r="G182" s="22">
        <f ca="1">IF($B$8="Overall Alert",'Compound Alert'!G151,IF($B$8="Underlying Vulnerability",'Compound Alert'!J151,IF($B$8="Emerging Threat",'Compound Alert'!M151)))</f>
        <v>0</v>
      </c>
      <c r="H182" s="23">
        <f ca="1">IF($B$8="Overall Alert",'Compound Alert'!H151,IF($B$8="Underlying Vulnerability",'Compound Alert'!K151,IF($B$8="Emerging Threat",'Compound Alert'!N151)))</f>
        <v>0</v>
      </c>
      <c r="I182" s="50">
        <f t="shared" ca="1" si="2"/>
        <v>0</v>
      </c>
      <c r="J182"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82"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82"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82"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82"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82"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Alert'!B154</f>
        <v>New Zealand</v>
      </c>
      <c r="C183" s="20" t="str">
        <f>'Compound Alert'!C154</f>
        <v>NZL</v>
      </c>
      <c r="D183" s="20" t="str">
        <f>'Compound Alert'!D154</f>
        <v>EAS           East Asia &amp; Pacific</v>
      </c>
      <c r="E183" s="20" t="str">
        <f>'Compound Alert'!E154</f>
        <v>NA</v>
      </c>
      <c r="F183" s="217">
        <f ca="1">'Compound Alert'!F154</f>
        <v>149</v>
      </c>
      <c r="G183" s="22">
        <f ca="1">IF($B$8="Overall Alert",'Compound Alert'!G154,IF($B$8="Underlying Vulnerability",'Compound Alert'!J154,IF($B$8="Emerging Threat",'Compound Alert'!M154)))</f>
        <v>0</v>
      </c>
      <c r="H183" s="23">
        <f ca="1">IF($B$8="Overall Alert",'Compound Alert'!H154,IF($B$8="Underlying Vulnerability",'Compound Alert'!K154,IF($B$8="Emerging Threat",'Compound Alert'!N154)))</f>
        <v>0</v>
      </c>
      <c r="I183" s="50">
        <f t="shared" ca="1" si="2"/>
        <v>0</v>
      </c>
      <c r="J183"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183"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183"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183"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183"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183"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Alert'!B162</f>
        <v>Poland</v>
      </c>
      <c r="C184" s="20" t="str">
        <f>'Compound Alert'!C162</f>
        <v>POL</v>
      </c>
      <c r="D184" s="20" t="str">
        <f>'Compound Alert'!D162</f>
        <v>ECS           Europe &amp; Central Asia</v>
      </c>
      <c r="E184" s="20" t="str">
        <f>'Compound Alert'!E162</f>
        <v>IBRD</v>
      </c>
      <c r="F184" s="217">
        <f ca="1">'Compound Alert'!F162</f>
        <v>157</v>
      </c>
      <c r="G184" s="22">
        <f ca="1">IF($B$8="Overall Alert",'Compound Alert'!G162,IF($B$8="Underlying Vulnerability",'Compound Alert'!J162,IF($B$8="Emerging Threat",'Compound Alert'!M162)))</f>
        <v>0</v>
      </c>
      <c r="H184" s="23">
        <f ca="1">IF($B$8="Overall Alert",'Compound Alert'!H162,IF($B$8="Underlying Vulnerability",'Compound Alert'!K162,IF($B$8="Emerging Threat",'Compound Alert'!N162)))</f>
        <v>0</v>
      </c>
      <c r="I184" s="50">
        <f t="shared" ca="1" si="2"/>
        <v>0</v>
      </c>
      <c r="J184"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184"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184"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184"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184"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184"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Alert'!B170</f>
        <v>Romania</v>
      </c>
      <c r="C185" s="20" t="str">
        <f>'Compound Alert'!C170</f>
        <v>ROU</v>
      </c>
      <c r="D185" s="20" t="str">
        <f>'Compound Alert'!D170</f>
        <v>ECS           Europe &amp; Central Asia</v>
      </c>
      <c r="E185" s="20" t="str">
        <f>'Compound Alert'!E170</f>
        <v>IBRD</v>
      </c>
      <c r="F185" s="217">
        <f ca="1">'Compound Alert'!F170</f>
        <v>165</v>
      </c>
      <c r="G185" s="22">
        <f ca="1">IF($B$8="Overall Alert",'Compound Alert'!G170,IF($B$8="Underlying Vulnerability",'Compound Alert'!J170,IF($B$8="Emerging Threat",'Compound Alert'!M170)))</f>
        <v>0</v>
      </c>
      <c r="H185" s="23">
        <f ca="1">IF($B$8="Overall Alert",'Compound Alert'!H170,IF($B$8="Underlying Vulnerability",'Compound Alert'!K170,IF($B$8="Emerging Threat",'Compound Alert'!N170)))</f>
        <v>0</v>
      </c>
      <c r="I185" s="50">
        <f t="shared" ca="1" si="2"/>
        <v>0</v>
      </c>
      <c r="J185"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85"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85"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185"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85"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85"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Alert'!B186</f>
        <v>Slovak Republic</v>
      </c>
      <c r="C186" s="20" t="str">
        <f>'Compound Alert'!C186</f>
        <v>SVK</v>
      </c>
      <c r="D186" s="20" t="str">
        <f>'Compound Alert'!D186</f>
        <v>ECS           Europe &amp; Central Asia</v>
      </c>
      <c r="E186" s="20" t="str">
        <f>'Compound Alert'!E186</f>
        <v>NA</v>
      </c>
      <c r="F186" s="217">
        <f ca="1">'Compound Alert'!F186</f>
        <v>181</v>
      </c>
      <c r="G186" s="22">
        <f ca="1">IF($B$8="Overall Alert",'Compound Alert'!G186,IF($B$8="Underlying Vulnerability",'Compound Alert'!J186,IF($B$8="Emerging Threat",'Compound Alert'!M186)))</f>
        <v>0</v>
      </c>
      <c r="H186" s="23">
        <f ca="1">IF($B$8="Overall Alert",'Compound Alert'!H186,IF($B$8="Underlying Vulnerability",'Compound Alert'!K186,IF($B$8="Emerging Threat",'Compound Alert'!N186)))</f>
        <v>0</v>
      </c>
      <c r="I186" s="50">
        <f t="shared" ca="1" si="2"/>
        <v>0</v>
      </c>
      <c r="J186"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186"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186"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186"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186"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186"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Alert'!B187</f>
        <v>Slovenia</v>
      </c>
      <c r="C187" s="20" t="str">
        <f>'Compound Alert'!C187</f>
        <v>SVN</v>
      </c>
      <c r="D187" s="20" t="str">
        <f>'Compound Alert'!D187</f>
        <v>ECS           Europe &amp; Central Asia</v>
      </c>
      <c r="E187" s="20" t="str">
        <f>'Compound Alert'!E187</f>
        <v>NA</v>
      </c>
      <c r="F187" s="217">
        <f ca="1">'Compound Alert'!F187</f>
        <v>182</v>
      </c>
      <c r="G187" s="22">
        <f ca="1">IF($B$8="Overall Alert",'Compound Alert'!G187,IF($B$8="Underlying Vulnerability",'Compound Alert'!J187,IF($B$8="Emerging Threat",'Compound Alert'!M187)))</f>
        <v>0</v>
      </c>
      <c r="H187" s="23">
        <f ca="1">IF($B$8="Overall Alert",'Compound Alert'!H187,IF($B$8="Underlying Vulnerability",'Compound Alert'!K187,IF($B$8="Emerging Threat",'Compound Alert'!N187)))</f>
        <v>0</v>
      </c>
      <c r="I187" s="50">
        <f t="shared" ca="1" si="2"/>
        <v>0</v>
      </c>
      <c r="J187"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187"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187"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187"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187"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187"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Alert'!B201</f>
        <v>Trinidad and Tobago</v>
      </c>
      <c r="C188" s="20" t="str">
        <f>'Compound Alert'!C201</f>
        <v>TTO</v>
      </c>
      <c r="D188" s="20" t="str">
        <f>'Compound Alert'!D201</f>
        <v>LCN           Latin America &amp; Caribbean</v>
      </c>
      <c r="E188" s="20" t="str">
        <f>'Compound Alert'!E201</f>
        <v>IBRD</v>
      </c>
      <c r="F188" s="217">
        <f>'Compound Alert'!F201</f>
        <v>0</v>
      </c>
      <c r="G188" s="22">
        <f ca="1">IF($B$8="Overall Alert",'Compound Alert'!G201,IF($B$8="Underlying Vulnerability",'Compound Alert'!J201,IF($B$8="Emerging Threat",'Compound Alert'!M201)))</f>
        <v>0</v>
      </c>
      <c r="H188" s="23">
        <f ca="1">IF($B$8="Overall Alert",'Compound Alert'!H201,IF($B$8="Underlying Vulnerability",'Compound Alert'!K201,IF($B$8="Emerging Threat",'Compound Alert'!N201)))</f>
        <v>0</v>
      </c>
      <c r="I188" s="50">
        <f t="shared" ca="1" si="2"/>
        <v>0</v>
      </c>
      <c r="J188"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88"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88"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88"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88"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88"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Alert'!B100</f>
        <v>Israel</v>
      </c>
      <c r="C189" s="20" t="str">
        <f>'Compound Alert'!C100</f>
        <v>ISR</v>
      </c>
      <c r="D189" s="20" t="str">
        <f>'Compound Alert'!D100</f>
        <v>MEA           Middle East &amp; North Africa</v>
      </c>
      <c r="E189" s="20" t="str">
        <f>'Compound Alert'!E100</f>
        <v>NA</v>
      </c>
      <c r="F189" s="217">
        <f ca="1">'Compound Alert'!F100</f>
        <v>95</v>
      </c>
      <c r="G189" s="22">
        <f ca="1">IF($B$8="Overall Alert",'Compound Alert'!G100,IF($B$8="Underlying Vulnerability",'Compound Alert'!J100,IF($B$8="Emerging Threat",'Compound Alert'!M100)))</f>
        <v>0</v>
      </c>
      <c r="H189" s="23">
        <f ca="1">IF($B$8="Overall Alert",'Compound Alert'!H100,IF($B$8="Underlying Vulnerability",'Compound Alert'!K100,IF($B$8="Emerging Threat",'Compound Alert'!N100)))</f>
        <v>0</v>
      </c>
      <c r="I189" s="50">
        <f t="shared" ca="1" si="2"/>
        <v>0</v>
      </c>
      <c r="J189"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89"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89"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189"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89"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89"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Alert'!B16</f>
        <v>Australia</v>
      </c>
      <c r="C190" s="20" t="str">
        <f>'Compound Alert'!C16</f>
        <v>AUS</v>
      </c>
      <c r="D190" s="20" t="str">
        <f>'Compound Alert'!D16</f>
        <v>EAS           East Asia &amp; Pacific</v>
      </c>
      <c r="E190" s="20" t="str">
        <f>'Compound Alert'!E16</f>
        <v>NA</v>
      </c>
      <c r="F190" s="217">
        <f ca="1">'Compound Alert'!F16</f>
        <v>11</v>
      </c>
      <c r="G190" s="22">
        <f ca="1">IF($B$8="Overall Alert",'Compound Alert'!G16,IF($B$8="Underlying Vulnerability",'Compound Alert'!J16,IF($B$8="Emerging Threat",'Compound Alert'!M16)))</f>
        <v>1</v>
      </c>
      <c r="H190" s="23">
        <f ca="1">IF($B$8="Overall Alert",'Compound Alert'!H16,IF($B$8="Underlying Vulnerability",'Compound Alert'!K16,IF($B$8="Emerging Threat",'Compound Alert'!N16)))</f>
        <v>1</v>
      </c>
      <c r="I190" s="50">
        <f t="shared" ca="1" si="2"/>
        <v>1</v>
      </c>
      <c r="J190"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90"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90"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90"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90"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HIGH</v>
      </c>
      <c r="O190"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Alert'!B54</f>
        <v>Cyprus</v>
      </c>
      <c r="C191" s="20" t="str">
        <f>'Compound Alert'!C54</f>
        <v>CYP</v>
      </c>
      <c r="D191" s="20" t="str">
        <f>'Compound Alert'!D54</f>
        <v>ECS           Europe &amp; Central Asia</v>
      </c>
      <c r="E191" s="20" t="str">
        <f>'Compound Alert'!E54</f>
        <v>NA</v>
      </c>
      <c r="F191" s="217">
        <f ca="1">'Compound Alert'!F54</f>
        <v>49</v>
      </c>
      <c r="G191" s="22">
        <f ca="1">IF($B$8="Overall Alert",'Compound Alert'!G54,IF($B$8="Underlying Vulnerability",'Compound Alert'!J54,IF($B$8="Emerging Threat",'Compound Alert'!M54)))</f>
        <v>0</v>
      </c>
      <c r="H191" s="23">
        <f ca="1">IF($B$8="Overall Alert",'Compound Alert'!H54,IF($B$8="Underlying Vulnerability",'Compound Alert'!K54,IF($B$8="Emerging Threat",'Compound Alert'!N54)))</f>
        <v>0</v>
      </c>
      <c r="I191" s="50">
        <f t="shared" ca="1" si="2"/>
        <v>0</v>
      </c>
      <c r="J191"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91"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91"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91"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91"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191"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Alert'!B210</f>
        <v>United States</v>
      </c>
      <c r="C192" s="20" t="str">
        <f>'Compound Alert'!C210</f>
        <v>USA</v>
      </c>
      <c r="D192" s="20" t="str">
        <f>'Compound Alert'!D210</f>
        <v>NAC           North America</v>
      </c>
      <c r="E192" s="20" t="str">
        <f>'Compound Alert'!E210</f>
        <v>NA</v>
      </c>
      <c r="F192" s="217">
        <f>'Compound Alert'!F210</f>
        <v>0</v>
      </c>
      <c r="G192" s="22">
        <f ca="1">IF($B$8="Overall Alert",'Compound Alert'!G210,IF($B$8="Underlying Vulnerability",'Compound Alert'!J210,IF($B$8="Emerging Threat",'Compound Alert'!M210)))</f>
        <v>0</v>
      </c>
      <c r="H192" s="23">
        <f ca="1">IF($B$8="Overall Alert",'Compound Alert'!H210,IF($B$8="Underlying Vulnerability",'Compound Alert'!K210,IF($B$8="Emerging Threat",'Compound Alert'!N210)))</f>
        <v>0</v>
      </c>
      <c r="I192" s="50">
        <f t="shared" ca="1" si="2"/>
        <v>0</v>
      </c>
      <c r="J192"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92"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92"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92"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92"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192"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Alert'!B130</f>
        <v>Maldives</v>
      </c>
      <c r="C193" s="20" t="str">
        <f>'Compound Alert'!C130</f>
        <v>MDV</v>
      </c>
      <c r="D193" s="20" t="str">
        <f>'Compound Alert'!D130</f>
        <v>SAS           South Asia</v>
      </c>
      <c r="E193" s="20" t="str">
        <f>'Compound Alert'!E130</f>
        <v>IDA</v>
      </c>
      <c r="F193" s="217">
        <f ca="1">'Compound Alert'!F130</f>
        <v>125</v>
      </c>
      <c r="G193" s="22">
        <f ca="1">IF($B$8="Overall Alert",'Compound Alert'!G130,IF($B$8="Underlying Vulnerability",'Compound Alert'!J130,IF($B$8="Emerging Threat",'Compound Alert'!M130)))</f>
        <v>0</v>
      </c>
      <c r="H193" s="23">
        <f ca="1">IF($B$8="Overall Alert",'Compound Alert'!H130,IF($B$8="Underlying Vulnerability",'Compound Alert'!K130,IF($B$8="Emerging Threat",'Compound Alert'!N130)))</f>
        <v>0</v>
      </c>
      <c r="I193" s="50">
        <f t="shared" ca="1" si="2"/>
        <v>0</v>
      </c>
      <c r="J193"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193"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93" s="25" t="str">
        <f ca="1">IF(
   $B$8="Overall Alert",IF(
      'Compound Alert'!T130 &gt;= 7, "HIGH",IF(
         'Compound Alert'!T130 &gt;= 5, "MED","LOW")), IF(
            $B$8="Underlying Vulnerability", IF(
               'Compound Alert'!AA130 &gt;= 10, "HIGH",IF(
                  'Compound Alert'!AA130 &gt;= 7, "MED","LOW")),IF(
                     $B$8="Emerging Threat", IF(
                        'Compound Alert'!AH130 &gt;= 10, "HIGH",IF(
                            'Compound Alert'!AH130 &gt;= 7, "MED","LOW")))))</f>
        <v>LOW</v>
      </c>
      <c r="M193"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93"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93"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Alert'!B6</f>
        <v>Aruba</v>
      </c>
      <c r="C194" s="20" t="str">
        <f>'Compound Alert'!C6</f>
        <v>ABW</v>
      </c>
      <c r="D194" s="20" t="str">
        <f>'Compound Alert'!D6</f>
        <v>LCN           Latin America &amp; Caribbean</v>
      </c>
      <c r="E194" s="20" t="str">
        <f>'Compound Alert'!E6</f>
        <v>NA</v>
      </c>
      <c r="F194" s="217">
        <f ca="1">'Compound Alert'!F6</f>
        <v>1</v>
      </c>
      <c r="G194" s="22">
        <f ca="1">IF($B$8="Overall Alert",'Compound Alert'!G6,IF($B$8="Underlying Vulnerability",'Compound Alert'!J6,IF($B$8="Emerging Threat",'Compound Alert'!M6)))</f>
        <v>0</v>
      </c>
      <c r="H194" s="23">
        <f ca="1">IF($B$8="Overall Alert",'Compound Alert'!H6,IF($B$8="Underlying Vulnerability",'Compound Alert'!K6,IF($B$8="Emerging Threat",'Compound Alert'!N6)))</f>
        <v>0</v>
      </c>
      <c r="I194" s="50">
        <f t="shared" ca="1" si="2"/>
        <v>0</v>
      </c>
      <c r="J194"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94" s="25" t="str">
        <f ca="1">IF(
   $B$8="Overall Alert",IF(
      'Compound Alert'!S6 &gt;= 7, "HIGH",IF(
         'Compound Alert'!S6 &gt;= 5, "MED","LOW")), IF(
            $B$8="Underlying Vulnerability", IF(
               'Compound Alert'!Z6 &gt;= 10, "HIGH",IF(
                  'Compound Alert'!Z6 &gt;= 7, "MED","LOW")),IF(
                     $B$8="Emerging Threat", IF(
                        'Compound Alert'!AG6 &gt;= 10, "HIGH",IF(
                            'Compound Alert'!AG6 &gt;= 7, "MED","LOW")))))</f>
        <v>LOW</v>
      </c>
      <c r="L194"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94" s="25" t="str">
        <f ca="1">IF(
   $B$8="Overall Alert",IF(
      'Compound Alert'!U6 &gt;= 7, "HIGH",IF(
         'Compound Alert'!U6 &gt;= 5, "MED","LOW")), IF(
            $B$8="Underlying Vulnerability", IF(
               'Compound Alert'!AB6 &gt;= 10, "HIGH",IF(
                  'Compound Alert'!AB6 &gt;= 7, "MED","LOW")),IF(
                     $B$8="Emerging Threat", IF(
                        'Compound Alert'!AI6 &gt;= 10, "HIGH",IF(
                            'Compound Alert'!AI6 &gt;= 7, "MED","LOW")))))</f>
        <v>LOW</v>
      </c>
      <c r="N194"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94"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Alert'!B10</f>
        <v>Andorra</v>
      </c>
      <c r="C195" s="20" t="str">
        <f>'Compound Alert'!C10</f>
        <v>AND</v>
      </c>
      <c r="D195" s="20" t="str">
        <f>'Compound Alert'!D10</f>
        <v>ECS           Europe &amp; Central Asia</v>
      </c>
      <c r="E195" s="20" t="str">
        <f>'Compound Alert'!E10</f>
        <v>NA</v>
      </c>
      <c r="F195" s="217">
        <f ca="1">'Compound Alert'!F10</f>
        <v>5</v>
      </c>
      <c r="G195" s="22">
        <f ca="1">IF($B$8="Overall Alert",'Compound Alert'!G10,IF($B$8="Underlying Vulnerability",'Compound Alert'!J10,IF($B$8="Emerging Threat",'Compound Alert'!M10)))</f>
        <v>0</v>
      </c>
      <c r="H195" s="23">
        <f ca="1">IF($B$8="Overall Alert",'Compound Alert'!H10,IF($B$8="Underlying Vulnerability",'Compound Alert'!K10,IF($B$8="Emerging Threat",'Compound Alert'!N10)))</f>
        <v>0</v>
      </c>
      <c r="I195" s="50">
        <f t="shared" ca="1" si="2"/>
        <v>0</v>
      </c>
      <c r="J195"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195" s="25" t="str">
        <f ca="1">IF(
   $B$8="Overall Alert",IF(
      'Compound Alert'!S10 &gt;= 7, "HIGH",IF(
         'Compound Alert'!S10 &gt;= 5, "MED","LOW")), IF(
            $B$8="Underlying Vulnerability", IF(
               'Compound Alert'!Z10 &gt;= 10, "HIGH",IF(
                  'Compound Alert'!Z10 &gt;= 7, "MED","LOW")),IF(
                     $B$8="Emerging Threat", IF(
                        'Compound Alert'!AG10 &gt;= 10, "HIGH",IF(
                            'Compound Alert'!AG10 &gt;= 7, "MED","LOW")))))</f>
        <v>LOW</v>
      </c>
      <c r="L195" s="25" t="str">
        <f ca="1">IF(
   $B$8="Overall Alert",IF(
      'Compound Alert'!T10 &gt;= 7, "HIGH",IF(
         'Compound Alert'!T10 &gt;= 5, "MED","LOW")), IF(
            $B$8="Underlying Vulnerability", IF(
               'Compound Alert'!AA10 &gt;= 10, "HIGH",IF(
                  'Compound Alert'!AA10 &gt;= 7, "MED","LOW")),IF(
                     $B$8="Emerging Threat", IF(
                        'Compound Alert'!AH10 &gt;= 10, "HIGH",IF(
                            'Compound Alert'!AH10 &gt;= 7, "MED","LOW")))))</f>
        <v>LOW</v>
      </c>
      <c r="M195" s="25" t="str">
        <f ca="1">IF(
   $B$8="Overall Alert",IF(
      'Compound Alert'!U10 &gt;= 7, "HIGH",IF(
         'Compound Alert'!U10 &gt;= 5, "MED","LOW")), IF(
            $B$8="Underlying Vulnerability", IF(
               'Compound Alert'!AB10 &gt;= 10, "HIGH",IF(
                  'Compound Alert'!AB10 &gt;= 7, "MED","LOW")),IF(
                     $B$8="Emerging Threat", IF(
                        'Compound Alert'!AI10 &gt;= 10, "HIGH",IF(
                            'Compound Alert'!AI10 &gt;= 7, "MED","LOW")))))</f>
        <v>LOW</v>
      </c>
      <c r="N195"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195"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Alert'!B11</f>
        <v>United Arab Emirates</v>
      </c>
      <c r="C196" s="20" t="str">
        <f>'Compound Alert'!C11</f>
        <v>ARE</v>
      </c>
      <c r="D196" s="20" t="str">
        <f>'Compound Alert'!D11</f>
        <v>MEA           Middle East &amp; North Africa</v>
      </c>
      <c r="E196" s="20" t="str">
        <f>'Compound Alert'!E11</f>
        <v>NA</v>
      </c>
      <c r="F196" s="217">
        <f ca="1">'Compound Alert'!F11</f>
        <v>6</v>
      </c>
      <c r="G196" s="22">
        <f ca="1">IF($B$8="Overall Alert",'Compound Alert'!G11,IF($B$8="Underlying Vulnerability",'Compound Alert'!J11,IF($B$8="Emerging Threat",'Compound Alert'!M11)))</f>
        <v>0</v>
      </c>
      <c r="H196" s="23">
        <f ca="1">IF($B$8="Overall Alert",'Compound Alert'!H11,IF($B$8="Underlying Vulnerability",'Compound Alert'!K11,IF($B$8="Emerging Threat",'Compound Alert'!N11)))</f>
        <v>0</v>
      </c>
      <c r="I196" s="50">
        <f t="shared" ca="1" si="2"/>
        <v>0</v>
      </c>
      <c r="J196"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96"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96"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96"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96"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96"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Alert'!B14</f>
        <v>American Samoa</v>
      </c>
      <c r="C197" s="20" t="str">
        <f>'Compound Alert'!C14</f>
        <v>ASM</v>
      </c>
      <c r="D197" s="20" t="str">
        <f>'Compound Alert'!D14</f>
        <v>EAS           East Asia &amp; Pacific</v>
      </c>
      <c r="E197" s="20" t="str">
        <f>'Compound Alert'!E14</f>
        <v>NA</v>
      </c>
      <c r="F197" s="217">
        <f ca="1">'Compound Alert'!F14</f>
        <v>9</v>
      </c>
      <c r="G197" s="22">
        <f ca="1">IF($B$8="Overall Alert",'Compound Alert'!G14,IF($B$8="Underlying Vulnerability",'Compound Alert'!J14,IF($B$8="Emerging Threat",'Compound Alert'!M14)))</f>
        <v>0</v>
      </c>
      <c r="H197" s="23">
        <f ca="1">IF($B$8="Overall Alert",'Compound Alert'!H14,IF($B$8="Underlying Vulnerability",'Compound Alert'!K14,IF($B$8="Emerging Threat",'Compound Alert'!N14)))</f>
        <v>0</v>
      </c>
      <c r="I197" s="50">
        <f t="shared" ca="1" si="2"/>
        <v>0</v>
      </c>
      <c r="J197"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97" s="25" t="str">
        <f ca="1">IF(
   $B$8="Overall Alert",IF(
      'Compound Alert'!S14 &gt;= 7, "HIGH",IF(
         'Compound Alert'!S14 &gt;= 5, "MED","LOW")), IF(
            $B$8="Underlying Vulnerability", IF(
               'Compound Alert'!Z14 &gt;= 10, "HIGH",IF(
                  'Compound Alert'!Z14 &gt;= 7, "MED","LOW")),IF(
                     $B$8="Emerging Threat", IF(
                        'Compound Alert'!AG14 &gt;= 10, "HIGH",IF(
                            'Compound Alert'!AG14 &gt;= 7, "MED","LOW")))))</f>
        <v>LOW</v>
      </c>
      <c r="L197" s="25" t="str">
        <f ca="1">IF(
   $B$8="Overall Alert",IF(
      'Compound Alert'!T14 &gt;= 7, "HIGH",IF(
         'Compound Alert'!T14 &gt;= 5, "MED","LOW")), IF(
            $B$8="Underlying Vulnerability", IF(
               'Compound Alert'!AA14 &gt;= 10, "HIGH",IF(
                  'Compound Alert'!AA14 &gt;= 7, "MED","LOW")),IF(
                     $B$8="Emerging Threat", IF(
                        'Compound Alert'!AH14 &gt;= 10, "HIGH",IF(
                            'Compound Alert'!AH14 &gt;= 7, "MED","LOW")))))</f>
        <v>LOW</v>
      </c>
      <c r="M197" s="25" t="str">
        <f ca="1">IF(
   $B$8="Overall Alert",IF(
      'Compound Alert'!U14 &gt;= 7, "HIGH",IF(
         'Compound Alert'!U14 &gt;= 5, "MED","LOW")), IF(
            $B$8="Underlying Vulnerability", IF(
               'Compound Alert'!AB14 &gt;= 10, "HIGH",IF(
                  'Compound Alert'!AB14 &gt;= 7, "MED","LOW")),IF(
                     $B$8="Emerging Threat", IF(
                        'Compound Alert'!AI14 &gt;= 10, "HIGH",IF(
                            'Compound Alert'!AI14 &gt;= 7, "MED","LOW")))))</f>
        <v>LOW</v>
      </c>
      <c r="N197"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97"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Alert'!B15</f>
        <v>Antigua and Barbuda</v>
      </c>
      <c r="C198" s="20" t="str">
        <f>'Compound Alert'!C15</f>
        <v>ATG</v>
      </c>
      <c r="D198" s="20" t="str">
        <f>'Compound Alert'!D15</f>
        <v>LCN           Latin America &amp; Caribbean</v>
      </c>
      <c r="E198" s="20" t="str">
        <f>'Compound Alert'!E15</f>
        <v>IBRD</v>
      </c>
      <c r="F198" s="217">
        <f ca="1">'Compound Alert'!F15</f>
        <v>10</v>
      </c>
      <c r="G198" s="22">
        <f ca="1">IF($B$8="Overall Alert",'Compound Alert'!G15,IF($B$8="Underlying Vulnerability",'Compound Alert'!J15,IF($B$8="Emerging Threat",'Compound Alert'!M15)))</f>
        <v>0</v>
      </c>
      <c r="H198" s="23">
        <f ca="1">IF($B$8="Overall Alert",'Compound Alert'!H15,IF($B$8="Underlying Vulnerability",'Compound Alert'!K15,IF($B$8="Emerging Threat",'Compound Alert'!N15)))</f>
        <v>0</v>
      </c>
      <c r="I198" s="50">
        <f t="shared" ca="1" si="2"/>
        <v>0</v>
      </c>
      <c r="J198"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98" s="25" t="str">
        <f ca="1">IF(
   $B$8="Overall Alert",IF(
      'Compound Alert'!S15 &gt;= 7, "HIGH",IF(
         'Compound Alert'!S15 &gt;= 5, "MED","LOW")), IF(
            $B$8="Underlying Vulnerability", IF(
               'Compound Alert'!Z15 &gt;= 10, "HIGH",IF(
                  'Compound Alert'!Z15 &gt;= 7, "MED","LOW")),IF(
                     $B$8="Emerging Threat", IF(
                        'Compound Alert'!AG15 &gt;= 10, "HIGH",IF(
                            'Compound Alert'!AG15 &gt;= 7, "MED","LOW")))))</f>
        <v>LOW</v>
      </c>
      <c r="L198" s="25" t="str">
        <f ca="1">IF(
   $B$8="Overall Alert",IF(
      'Compound Alert'!T15 &gt;= 7, "HIGH",IF(
         'Compound Alert'!T15 &gt;= 5, "MED","LOW")), IF(
            $B$8="Underlying Vulnerability", IF(
               'Compound Alert'!AA15 &gt;= 10, "HIGH",IF(
                  'Compound Alert'!AA15 &gt;= 7, "MED","LOW")),IF(
                     $B$8="Emerging Threat", IF(
                        'Compound Alert'!AH15 &gt;= 10, "HIGH",IF(
                            'Compound Alert'!AH15 &gt;= 7, "MED","LOW")))))</f>
        <v>LOW</v>
      </c>
      <c r="M198"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98"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98"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Alert'!B17</f>
        <v>Austria</v>
      </c>
      <c r="C199" s="20" t="str">
        <f>'Compound Alert'!C17</f>
        <v>AUT</v>
      </c>
      <c r="D199" s="20" t="str">
        <f>'Compound Alert'!D17</f>
        <v>ECS           Europe &amp; Central Asia</v>
      </c>
      <c r="E199" s="20" t="str">
        <f>'Compound Alert'!E17</f>
        <v>NA</v>
      </c>
      <c r="F199" s="217">
        <f ca="1">'Compound Alert'!F17</f>
        <v>12</v>
      </c>
      <c r="G199" s="22">
        <f ca="1">IF($B$8="Overall Alert",'Compound Alert'!G17,IF($B$8="Underlying Vulnerability",'Compound Alert'!J17,IF($B$8="Emerging Threat",'Compound Alert'!M17)))</f>
        <v>0</v>
      </c>
      <c r="H199" s="23">
        <f ca="1">IF($B$8="Overall Alert",'Compound Alert'!H17,IF($B$8="Underlying Vulnerability",'Compound Alert'!K17,IF($B$8="Emerging Threat",'Compound Alert'!N17)))</f>
        <v>0</v>
      </c>
      <c r="I199" s="50">
        <f t="shared" ca="1" si="2"/>
        <v>0</v>
      </c>
      <c r="J199"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99"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99"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99"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99"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99"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Alert'!B20</f>
        <v>Belgium</v>
      </c>
      <c r="C200" s="20" t="str">
        <f>'Compound Alert'!C20</f>
        <v>BEL</v>
      </c>
      <c r="D200" s="20" t="str">
        <f>'Compound Alert'!D20</f>
        <v>ECS           Europe &amp; Central Asia</v>
      </c>
      <c r="E200" s="20" t="str">
        <f>'Compound Alert'!E20</f>
        <v>NA</v>
      </c>
      <c r="F200" s="217">
        <f ca="1">'Compound Alert'!F20</f>
        <v>15</v>
      </c>
      <c r="G200" s="22">
        <f ca="1">IF($B$8="Overall Alert",'Compound Alert'!G20,IF($B$8="Underlying Vulnerability",'Compound Alert'!J20,IF($B$8="Emerging Threat",'Compound Alert'!M20)))</f>
        <v>0</v>
      </c>
      <c r="H200" s="23">
        <f ca="1">IF($B$8="Overall Alert",'Compound Alert'!H20,IF($B$8="Underlying Vulnerability",'Compound Alert'!K20,IF($B$8="Emerging Threat",'Compound Alert'!N20)))</f>
        <v>0</v>
      </c>
      <c r="I200" s="50">
        <f t="shared" ca="1" si="2"/>
        <v>0</v>
      </c>
      <c r="J200"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00"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00"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00"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00"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00"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Alert'!B24</f>
        <v>Bulgaria</v>
      </c>
      <c r="C201" s="20" t="str">
        <f>'Compound Alert'!C24</f>
        <v>BGR</v>
      </c>
      <c r="D201" s="20" t="str">
        <f>'Compound Alert'!D24</f>
        <v>ECS           Europe &amp; Central Asia</v>
      </c>
      <c r="E201" s="20" t="str">
        <f>'Compound Alert'!E24</f>
        <v>IBRD</v>
      </c>
      <c r="F201" s="217">
        <f ca="1">'Compound Alert'!F24</f>
        <v>19</v>
      </c>
      <c r="G201" s="22">
        <f ca="1">IF($B$8="Overall Alert",'Compound Alert'!G24,IF($B$8="Underlying Vulnerability",'Compound Alert'!J24,IF($B$8="Emerging Threat",'Compound Alert'!M24)))</f>
        <v>0</v>
      </c>
      <c r="H201" s="23">
        <f ca="1">IF($B$8="Overall Alert",'Compound Alert'!H24,IF($B$8="Underlying Vulnerability",'Compound Alert'!K24,IF($B$8="Emerging Threat",'Compound Alert'!N24)))</f>
        <v>0</v>
      </c>
      <c r="I201" s="50">
        <f t="shared" ca="1" si="2"/>
        <v>0</v>
      </c>
      <c r="J201"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01"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01"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01"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01"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01"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Alert'!B25</f>
        <v>Bahrain</v>
      </c>
      <c r="C202" s="20" t="str">
        <f>'Compound Alert'!C25</f>
        <v>BHR</v>
      </c>
      <c r="D202" s="20" t="str">
        <f>'Compound Alert'!D25</f>
        <v>MEA           Middle East &amp; North Africa</v>
      </c>
      <c r="E202" s="20" t="str">
        <f>'Compound Alert'!E25</f>
        <v>NA</v>
      </c>
      <c r="F202" s="217">
        <f ca="1">'Compound Alert'!F25</f>
        <v>20</v>
      </c>
      <c r="G202" s="22">
        <f ca="1">IF($B$8="Overall Alert",'Compound Alert'!G25,IF($B$8="Underlying Vulnerability",'Compound Alert'!J25,IF($B$8="Emerging Threat",'Compound Alert'!M25)))</f>
        <v>0</v>
      </c>
      <c r="H202" s="23">
        <f ca="1">IF($B$8="Overall Alert",'Compound Alert'!H25,IF($B$8="Underlying Vulnerability",'Compound Alert'!K25,IF($B$8="Emerging Threat",'Compound Alert'!N25)))</f>
        <v>0</v>
      </c>
      <c r="I202" s="50">
        <f t="shared" ca="1" si="2"/>
        <v>0</v>
      </c>
      <c r="J202"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02"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02"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02"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02"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02"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Alert'!B26</f>
        <v>Bahamas, The</v>
      </c>
      <c r="C203" s="20" t="str">
        <f>'Compound Alert'!C26</f>
        <v>BHS</v>
      </c>
      <c r="D203" s="20" t="str">
        <f>'Compound Alert'!D26</f>
        <v>LCN           Latin America &amp; Caribbean</v>
      </c>
      <c r="E203" s="20" t="str">
        <f>'Compound Alert'!E26</f>
        <v>NA</v>
      </c>
      <c r="F203" s="217">
        <f ca="1">'Compound Alert'!F26</f>
        <v>21</v>
      </c>
      <c r="G203" s="22">
        <f ca="1">IF($B$8="Overall Alert",'Compound Alert'!G26,IF($B$8="Underlying Vulnerability",'Compound Alert'!J26,IF($B$8="Emerging Threat",'Compound Alert'!M26)))</f>
        <v>0</v>
      </c>
      <c r="H203" s="23">
        <f ca="1">IF($B$8="Overall Alert",'Compound Alert'!H26,IF($B$8="Underlying Vulnerability",'Compound Alert'!K26,IF($B$8="Emerging Threat",'Compound Alert'!N26)))</f>
        <v>0</v>
      </c>
      <c r="I203" s="50">
        <f t="shared" ca="1" si="2"/>
        <v>0</v>
      </c>
      <c r="J203"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03"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03"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03"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03"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03"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Alert'!B30</f>
        <v>Bermuda</v>
      </c>
      <c r="C204" s="20" t="str">
        <f>'Compound Alert'!C30</f>
        <v>BMU</v>
      </c>
      <c r="D204" s="20" t="str">
        <f>'Compound Alert'!D30</f>
        <v>NAC           North America</v>
      </c>
      <c r="E204" s="20" t="str">
        <f>'Compound Alert'!E30</f>
        <v>NA</v>
      </c>
      <c r="F204" s="217">
        <f ca="1">'Compound Alert'!F30</f>
        <v>25</v>
      </c>
      <c r="G204" s="22">
        <f ca="1">IF($B$8="Overall Alert",'Compound Alert'!G30,IF($B$8="Underlying Vulnerability",'Compound Alert'!J30,IF($B$8="Emerging Threat",'Compound Alert'!M30)))</f>
        <v>0</v>
      </c>
      <c r="H204" s="23">
        <f ca="1">IF($B$8="Overall Alert",'Compound Alert'!H30,IF($B$8="Underlying Vulnerability",'Compound Alert'!K30,IF($B$8="Emerging Threat",'Compound Alert'!N30)))</f>
        <v>0</v>
      </c>
      <c r="I204" s="50">
        <f t="shared" ca="1" si="2"/>
        <v>0</v>
      </c>
      <c r="J204"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204" s="25" t="str">
        <f ca="1">IF(
   $B$8="Overall Alert",IF(
      'Compound Alert'!S30 &gt;= 7, "HIGH",IF(
         'Compound Alert'!S30 &gt;= 5, "MED","LOW")), IF(
            $B$8="Underlying Vulnerability", IF(
               'Compound Alert'!Z30 &gt;= 10, "HIGH",IF(
                  'Compound Alert'!Z30 &gt;= 7, "MED","LOW")),IF(
                     $B$8="Emerging Threat", IF(
                        'Compound Alert'!AG30 &gt;= 10, "HIGH",IF(
                            'Compound Alert'!AG30 &gt;= 7, "MED","LOW")))))</f>
        <v>LOW</v>
      </c>
      <c r="L204" s="25" t="str">
        <f ca="1">IF(
   $B$8="Overall Alert",IF(
      'Compound Alert'!T30 &gt;= 7, "HIGH",IF(
         'Compound Alert'!T30 &gt;= 5, "MED","LOW")), IF(
            $B$8="Underlying Vulnerability", IF(
               'Compound Alert'!AA30 &gt;= 10, "HIGH",IF(
                  'Compound Alert'!AA30 &gt;= 7, "MED","LOW")),IF(
                     $B$8="Emerging Threat", IF(
                        'Compound Alert'!AH30 &gt;= 10, "HIGH",IF(
                            'Compound Alert'!AH30 &gt;= 7, "MED","LOW")))))</f>
        <v>LOW</v>
      </c>
      <c r="M204" s="25" t="str">
        <f ca="1">IF(
   $B$8="Overall Alert",IF(
      'Compound Alert'!U30 &gt;= 7, "HIGH",IF(
         'Compound Alert'!U30 &gt;= 5, "MED","LOW")), IF(
            $B$8="Underlying Vulnerability", IF(
               'Compound Alert'!AB30 &gt;= 10, "HIGH",IF(
                  'Compound Alert'!AB30 &gt;= 7, "MED","LOW")),IF(
                     $B$8="Emerging Threat", IF(
                        'Compound Alert'!AI30 &gt;= 10, "HIGH",IF(
                            'Compound Alert'!AI30 &gt;= 7, "MED","LOW")))))</f>
        <v>LOW</v>
      </c>
      <c r="N204"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204"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Alert'!B33</f>
        <v>Barbados</v>
      </c>
      <c r="C205" s="20" t="str">
        <f>'Compound Alert'!C33</f>
        <v>BRB</v>
      </c>
      <c r="D205" s="20" t="str">
        <f>'Compound Alert'!D33</f>
        <v>LCN           Latin America &amp; Caribbean</v>
      </c>
      <c r="E205" s="20" t="str">
        <f>'Compound Alert'!E33</f>
        <v>NA</v>
      </c>
      <c r="F205" s="217">
        <f ca="1">'Compound Alert'!F33</f>
        <v>28</v>
      </c>
      <c r="G205" s="22">
        <f ca="1">IF($B$8="Overall Alert",'Compound Alert'!G33,IF($B$8="Underlying Vulnerability",'Compound Alert'!J33,IF($B$8="Emerging Threat",'Compound Alert'!M33)))</f>
        <v>0</v>
      </c>
      <c r="H205" s="23">
        <f ca="1">IF($B$8="Overall Alert",'Compound Alert'!H33,IF($B$8="Underlying Vulnerability",'Compound Alert'!K33,IF($B$8="Emerging Threat",'Compound Alert'!N33)))</f>
        <v>0</v>
      </c>
      <c r="I205" s="50">
        <f t="shared" ca="1" si="2"/>
        <v>0</v>
      </c>
      <c r="J205"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05"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05"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05"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05"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05"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Alert'!B38</f>
        <v>Canada</v>
      </c>
      <c r="C206" s="20" t="str">
        <f>'Compound Alert'!C38</f>
        <v>CAN</v>
      </c>
      <c r="D206" s="20" t="str">
        <f>'Compound Alert'!D38</f>
        <v>NAC           North America</v>
      </c>
      <c r="E206" s="20" t="str">
        <f>'Compound Alert'!E38</f>
        <v>NA</v>
      </c>
      <c r="F206" s="217">
        <f ca="1">'Compound Alert'!F38</f>
        <v>33</v>
      </c>
      <c r="G206" s="22">
        <f ca="1">IF($B$8="Overall Alert",'Compound Alert'!G38,IF($B$8="Underlying Vulnerability",'Compound Alert'!J38,IF($B$8="Emerging Threat",'Compound Alert'!M38)))</f>
        <v>0</v>
      </c>
      <c r="H206" s="23">
        <f ca="1">IF($B$8="Overall Alert",'Compound Alert'!H38,IF($B$8="Underlying Vulnerability",'Compound Alert'!K38,IF($B$8="Emerging Threat",'Compound Alert'!N38)))</f>
        <v>0</v>
      </c>
      <c r="I206" s="50">
        <f t="shared" ca="1" si="2"/>
        <v>0</v>
      </c>
      <c r="J206"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06"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06"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06"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06"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06"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Alert'!B39</f>
        <v>Switzerland</v>
      </c>
      <c r="C207" s="20" t="str">
        <f>'Compound Alert'!C39</f>
        <v>CHE</v>
      </c>
      <c r="D207" s="20" t="str">
        <f>'Compound Alert'!D39</f>
        <v>ECS           Europe &amp; Central Asia</v>
      </c>
      <c r="E207" s="20" t="str">
        <f>'Compound Alert'!E39</f>
        <v>NA</v>
      </c>
      <c r="F207" s="217">
        <f ca="1">'Compound Alert'!F39</f>
        <v>34</v>
      </c>
      <c r="G207" s="22">
        <f ca="1">IF($B$8="Overall Alert",'Compound Alert'!G39,IF($B$8="Underlying Vulnerability",'Compound Alert'!J39,IF($B$8="Emerging Threat",'Compound Alert'!M39)))</f>
        <v>0</v>
      </c>
      <c r="H207" s="23">
        <f ca="1">IF($B$8="Overall Alert",'Compound Alert'!H39,IF($B$8="Underlying Vulnerability",'Compound Alert'!K39,IF($B$8="Emerging Threat",'Compound Alert'!N39)))</f>
        <v>0</v>
      </c>
      <c r="I207" s="50">
        <f t="shared" ca="1" si="2"/>
        <v>0</v>
      </c>
      <c r="J207"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07"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07"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07"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07"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07"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Alert'!B40</f>
        <v>Channel Islands</v>
      </c>
      <c r="C208" s="20" t="str">
        <f>'Compound Alert'!C40</f>
        <v>CHI</v>
      </c>
      <c r="D208" s="20" t="str">
        <f>'Compound Alert'!D40</f>
        <v>ECS           Europe &amp; Central Asia</v>
      </c>
      <c r="E208" s="20" t="str">
        <f>'Compound Alert'!E40</f>
        <v>NA</v>
      </c>
      <c r="F208" s="217">
        <f ca="1">'Compound Alert'!F40</f>
        <v>35</v>
      </c>
      <c r="G208" s="22">
        <f ca="1">IF($B$8="Overall Alert",'Compound Alert'!G40,IF($B$8="Underlying Vulnerability",'Compound Alert'!J40,IF($B$8="Emerging Threat",'Compound Alert'!M40)))</f>
        <v>0</v>
      </c>
      <c r="H208" s="23">
        <f ca="1">IF($B$8="Overall Alert",'Compound Alert'!H40,IF($B$8="Underlying Vulnerability",'Compound Alert'!K40,IF($B$8="Emerging Threat",'Compound Alert'!N40)))</f>
        <v>0</v>
      </c>
      <c r="I208" s="50">
        <f t="shared" ca="1" si="2"/>
        <v>0</v>
      </c>
      <c r="J208"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08" s="25" t="str">
        <f ca="1">IF(
   $B$8="Overall Alert",IF(
      'Compound Alert'!S40 &gt;= 7, "HIGH",IF(
         'Compound Alert'!S40 &gt;= 5, "MED","LOW")), IF(
            $B$8="Underlying Vulnerability", IF(
               'Compound Alert'!Z40 &gt;= 10, "HIGH",IF(
                  'Compound Alert'!Z40 &gt;= 7, "MED","LOW")),IF(
                     $B$8="Emerging Threat", IF(
                        'Compound Alert'!AG40 &gt;= 10, "HIGH",IF(
                            'Compound Alert'!AG40 &gt;= 7, "MED","LOW")))))</f>
        <v>LOW</v>
      </c>
      <c r="L208" s="25" t="str">
        <f ca="1">IF(
   $B$8="Overall Alert",IF(
      'Compound Alert'!T40 &gt;= 7, "HIGH",IF(
         'Compound Alert'!T40 &gt;= 5, "MED","LOW")), IF(
            $B$8="Underlying Vulnerability", IF(
               'Compound Alert'!AA40 &gt;= 10, "HIGH",IF(
                  'Compound Alert'!AA40 &gt;= 7, "MED","LOW")),IF(
                     $B$8="Emerging Threat", IF(
                        'Compound Alert'!AH40 &gt;= 10, "HIGH",IF(
                            'Compound Alert'!AH40 &gt;= 7, "MED","LOW")))))</f>
        <v>LOW</v>
      </c>
      <c r="M208" s="25" t="str">
        <f ca="1">IF(
   $B$8="Overall Alert",IF(
      'Compound Alert'!U40 &gt;= 7, "HIGH",IF(
         'Compound Alert'!U40 &gt;= 5, "MED","LOW")), IF(
            $B$8="Underlying Vulnerability", IF(
               'Compound Alert'!AB40 &gt;= 10, "HIGH",IF(
                  'Compound Alert'!AB40 &gt;= 7, "MED","LOW")),IF(
                     $B$8="Emerging Threat", IF(
                        'Compound Alert'!AI40 &gt;= 10, "HIGH",IF(
                            'Compound Alert'!AI40 &gt;= 7, "MED","LOW")))))</f>
        <v>LOW</v>
      </c>
      <c r="N208"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08"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Alert'!B49</f>
        <v>Cabo Verde</v>
      </c>
      <c r="C209" s="20" t="str">
        <f>'Compound Alert'!C49</f>
        <v>CPV</v>
      </c>
      <c r="D209" s="20" t="str">
        <f>'Compound Alert'!D49</f>
        <v>SSF           Sub-Saharan Africa</v>
      </c>
      <c r="E209" s="20" t="str">
        <f>'Compound Alert'!E49</f>
        <v>Blend</v>
      </c>
      <c r="F209" s="217">
        <f ca="1">'Compound Alert'!F49</f>
        <v>44</v>
      </c>
      <c r="G209" s="22">
        <f ca="1">IF($B$8="Overall Alert",'Compound Alert'!G49,IF($B$8="Underlying Vulnerability",'Compound Alert'!J49,IF($B$8="Emerging Threat",'Compound Alert'!M49)))</f>
        <v>0</v>
      </c>
      <c r="H209" s="23">
        <f ca="1">IF($B$8="Overall Alert",'Compound Alert'!H49,IF($B$8="Underlying Vulnerability",'Compound Alert'!K49,IF($B$8="Emerging Threat",'Compound Alert'!N49)))</f>
        <v>0</v>
      </c>
      <c r="I209" s="50">
        <f t="shared" ca="1" si="2"/>
        <v>0</v>
      </c>
      <c r="J209"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09"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09"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09"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09"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09"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Alert'!B52</f>
        <v>Curaçao</v>
      </c>
      <c r="C210" s="20" t="str">
        <f>'Compound Alert'!C52</f>
        <v>CUW</v>
      </c>
      <c r="D210" s="20" t="str">
        <f>'Compound Alert'!D52</f>
        <v>LCN           Latin America &amp; Caribbean</v>
      </c>
      <c r="E210" s="20" t="str">
        <f>'Compound Alert'!E52</f>
        <v>NA</v>
      </c>
      <c r="F210" s="217">
        <f ca="1">'Compound Alert'!F52</f>
        <v>47</v>
      </c>
      <c r="G210" s="22">
        <f ca="1">IF($B$8="Overall Alert",'Compound Alert'!G52,IF($B$8="Underlying Vulnerability",'Compound Alert'!J52,IF($B$8="Emerging Threat",'Compound Alert'!M52)))</f>
        <v>0</v>
      </c>
      <c r="H210" s="23">
        <f ca="1">IF($B$8="Overall Alert",'Compound Alert'!H52,IF($B$8="Underlying Vulnerability",'Compound Alert'!K52,IF($B$8="Emerging Threat",'Compound Alert'!N52)))</f>
        <v>0</v>
      </c>
      <c r="I210" s="50">
        <f t="shared" ca="1" si="2"/>
        <v>0</v>
      </c>
      <c r="J210"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10" s="25" t="str">
        <f ca="1">IF(
   $B$8="Overall Alert",IF(
      'Compound Alert'!S52 &gt;= 7, "HIGH",IF(
         'Compound Alert'!S52 &gt;= 5, "MED","LOW")), IF(
            $B$8="Underlying Vulnerability", IF(
               'Compound Alert'!Z52 &gt;= 10, "HIGH",IF(
                  'Compound Alert'!Z52 &gt;= 7, "MED","LOW")),IF(
                     $B$8="Emerging Threat", IF(
                        'Compound Alert'!AG52 &gt;= 10, "HIGH",IF(
                            'Compound Alert'!AG52 &gt;= 7, "MED","LOW")))))</f>
        <v>LOW</v>
      </c>
      <c r="L210" s="25" t="str">
        <f ca="1">IF(
   $B$8="Overall Alert",IF(
      'Compound Alert'!T52 &gt;= 7, "HIGH",IF(
         'Compound Alert'!T52 &gt;= 5, "MED","LOW")), IF(
            $B$8="Underlying Vulnerability", IF(
               'Compound Alert'!AA52 &gt;= 10, "HIGH",IF(
                  'Compound Alert'!AA52 &gt;= 7, "MED","LOW")),IF(
                     $B$8="Emerging Threat", IF(
                        'Compound Alert'!AH52 &gt;= 10, "HIGH",IF(
                            'Compound Alert'!AH52 &gt;= 7, "MED","LOW")))))</f>
        <v>LOW</v>
      </c>
      <c r="M210" s="25" t="str">
        <f ca="1">IF(
   $B$8="Overall Alert",IF(
      'Compound Alert'!U52 &gt;= 7, "HIGH",IF(
         'Compound Alert'!U52 &gt;= 5, "MED","LOW")), IF(
            $B$8="Underlying Vulnerability", IF(
               'Compound Alert'!AB52 &gt;= 10, "HIGH",IF(
                  'Compound Alert'!AB52 &gt;= 7, "MED","LOW")),IF(
                     $B$8="Emerging Threat", IF(
                        'Compound Alert'!AI52 &gt;= 10, "HIGH",IF(
                            'Compound Alert'!AI52 &gt;= 7, "MED","LOW")))))</f>
        <v>LOW</v>
      </c>
      <c r="N210"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10"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Alert'!B53</f>
        <v>Cayman Islands</v>
      </c>
      <c r="C211" s="20" t="str">
        <f>'Compound Alert'!C53</f>
        <v>CYM</v>
      </c>
      <c r="D211" s="20" t="str">
        <f>'Compound Alert'!D53</f>
        <v>LCN           Latin America &amp; Caribbean</v>
      </c>
      <c r="E211" s="20" t="str">
        <f>'Compound Alert'!E53</f>
        <v>NA</v>
      </c>
      <c r="F211" s="217">
        <f ca="1">'Compound Alert'!F53</f>
        <v>48</v>
      </c>
      <c r="G211" s="22">
        <f ca="1">IF($B$8="Overall Alert",'Compound Alert'!G53,IF($B$8="Underlying Vulnerability",'Compound Alert'!J53,IF($B$8="Emerging Threat",'Compound Alert'!M53)))</f>
        <v>0</v>
      </c>
      <c r="H211" s="23">
        <f ca="1">IF($B$8="Overall Alert",'Compound Alert'!H53,IF($B$8="Underlying Vulnerability",'Compound Alert'!K53,IF($B$8="Emerging Threat",'Compound Alert'!N53)))</f>
        <v>0</v>
      </c>
      <c r="I211" s="50">
        <f t="shared" ca="1" si="2"/>
        <v>0</v>
      </c>
      <c r="J211"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11" s="25" t="str">
        <f ca="1">IF(
   $B$8="Overall Alert",IF(
      'Compound Alert'!S53 &gt;= 7, "HIGH",IF(
         'Compound Alert'!S53 &gt;= 5, "MED","LOW")), IF(
            $B$8="Underlying Vulnerability", IF(
               'Compound Alert'!Z53 &gt;= 10, "HIGH",IF(
                  'Compound Alert'!Z53 &gt;= 7, "MED","LOW")),IF(
                     $B$8="Emerging Threat", IF(
                        'Compound Alert'!AG53 &gt;= 10, "HIGH",IF(
                            'Compound Alert'!AG53 &gt;= 7, "MED","LOW")))))</f>
        <v>LOW</v>
      </c>
      <c r="L211"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11" s="25" t="str">
        <f ca="1">IF(
   $B$8="Overall Alert",IF(
      'Compound Alert'!U53 &gt;= 7, "HIGH",IF(
         'Compound Alert'!U53 &gt;= 5, "MED","LOW")), IF(
            $B$8="Underlying Vulnerability", IF(
               'Compound Alert'!AB53 &gt;= 10, "HIGH",IF(
                  'Compound Alert'!AB53 &gt;= 7, "MED","LOW")),IF(
                     $B$8="Emerging Threat", IF(
                        'Compound Alert'!AI53 &gt;= 10, "HIGH",IF(
                            'Compound Alert'!AI53 &gt;= 7, "MED","LOW")))))</f>
        <v>LOW</v>
      </c>
      <c r="N211"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11"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Alert'!B55</f>
        <v>Czech Republic</v>
      </c>
      <c r="C212" s="20" t="str">
        <f>'Compound Alert'!C55</f>
        <v>CZE</v>
      </c>
      <c r="D212" s="20" t="str">
        <f>'Compound Alert'!D55</f>
        <v>ECS           Europe &amp; Central Asia</v>
      </c>
      <c r="E212" s="20" t="str">
        <f>'Compound Alert'!E55</f>
        <v>NA</v>
      </c>
      <c r="F212" s="217">
        <f ca="1">'Compound Alert'!F55</f>
        <v>50</v>
      </c>
      <c r="G212" s="22">
        <f ca="1">IF($B$8="Overall Alert",'Compound Alert'!G55,IF($B$8="Underlying Vulnerability",'Compound Alert'!J55,IF($B$8="Emerging Threat",'Compound Alert'!M55)))</f>
        <v>0</v>
      </c>
      <c r="H212" s="23">
        <f ca="1">IF($B$8="Overall Alert",'Compound Alert'!H55,IF($B$8="Underlying Vulnerability",'Compound Alert'!K55,IF($B$8="Emerging Threat",'Compound Alert'!N55)))</f>
        <v>0</v>
      </c>
      <c r="I212" s="50">
        <f t="shared" ca="1" si="2"/>
        <v>0</v>
      </c>
      <c r="J212"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12"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12"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12"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12"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12"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Alert'!B56</f>
        <v>Germany</v>
      </c>
      <c r="C213" s="20" t="str">
        <f>'Compound Alert'!C56</f>
        <v>DEU</v>
      </c>
      <c r="D213" s="20" t="str">
        <f>'Compound Alert'!D56</f>
        <v>ECS           Europe &amp; Central Asia</v>
      </c>
      <c r="E213" s="20" t="str">
        <f>'Compound Alert'!E56</f>
        <v>NA</v>
      </c>
      <c r="F213" s="217">
        <f ca="1">'Compound Alert'!F56</f>
        <v>51</v>
      </c>
      <c r="G213" s="22">
        <f ca="1">IF($B$8="Overall Alert",'Compound Alert'!G56,IF($B$8="Underlying Vulnerability",'Compound Alert'!J56,IF($B$8="Emerging Threat",'Compound Alert'!M56)))</f>
        <v>0</v>
      </c>
      <c r="H213" s="23">
        <f ca="1">IF($B$8="Overall Alert",'Compound Alert'!H56,IF($B$8="Underlying Vulnerability",'Compound Alert'!K56,IF($B$8="Emerging Threat",'Compound Alert'!N56)))</f>
        <v>0</v>
      </c>
      <c r="I213" s="50">
        <f t="shared" ca="1" si="2"/>
        <v>0</v>
      </c>
      <c r="J213"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213"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213"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213"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213"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213"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Alert'!B57</f>
        <v>Djibouti</v>
      </c>
      <c r="C214" s="20" t="str">
        <f>'Compound Alert'!C57</f>
        <v>DJI</v>
      </c>
      <c r="D214" s="20" t="str">
        <f>'Compound Alert'!D57</f>
        <v>MEA           Middle East &amp; North Africa</v>
      </c>
      <c r="E214" s="20" t="str">
        <f>'Compound Alert'!E57</f>
        <v>IDA</v>
      </c>
      <c r="F214" s="217">
        <f ca="1">'Compound Alert'!F57</f>
        <v>52</v>
      </c>
      <c r="G214" s="22">
        <f ca="1">IF($B$8="Overall Alert",'Compound Alert'!G57,IF($B$8="Underlying Vulnerability",'Compound Alert'!J57,IF($B$8="Emerging Threat",'Compound Alert'!M57)))</f>
        <v>0</v>
      </c>
      <c r="H214" s="23">
        <f ca="1">IF($B$8="Overall Alert",'Compound Alert'!H57,IF($B$8="Underlying Vulnerability",'Compound Alert'!K57,IF($B$8="Emerging Threat",'Compound Alert'!N57)))</f>
        <v>0</v>
      </c>
      <c r="I214" s="50">
        <f t="shared" ca="1" si="2"/>
        <v>0</v>
      </c>
      <c r="J214"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214" s="25" t="str">
        <f ca="1">IF(
   $B$8="Overall Alert",IF(
      'Compound Alert'!S57 &gt;= 7, "HIGH",IF(
         'Compound Alert'!S57 &gt;= 5, "MED","LOW")), IF(
            $B$8="Underlying Vulnerability", IF(
               'Compound Alert'!Z57 &gt;= 10, "HIGH",IF(
                  'Compound Alert'!Z57 &gt;= 7, "MED","LOW")),IF(
                     $B$8="Emerging Threat", IF(
                        'Compound Alert'!AG57 &gt;= 10, "HIGH",IF(
                            'Compound Alert'!AG57 &gt;= 7, "MED","LOW")))))</f>
        <v>LOW</v>
      </c>
      <c r="L214"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214"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214"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214"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Alert'!B58</f>
        <v>Dominica</v>
      </c>
      <c r="C215" s="20" t="str">
        <f>'Compound Alert'!C58</f>
        <v>DMA</v>
      </c>
      <c r="D215" s="20" t="str">
        <f>'Compound Alert'!D58</f>
        <v>LCN           Latin America &amp; Caribbean</v>
      </c>
      <c r="E215" s="20" t="str">
        <f>'Compound Alert'!E58</f>
        <v>Blend</v>
      </c>
      <c r="F215" s="217">
        <f ca="1">'Compound Alert'!F58</f>
        <v>53</v>
      </c>
      <c r="G215" s="22">
        <f ca="1">IF($B$8="Overall Alert",'Compound Alert'!G58,IF($B$8="Underlying Vulnerability",'Compound Alert'!J58,IF($B$8="Emerging Threat",'Compound Alert'!M58)))</f>
        <v>0</v>
      </c>
      <c r="H215" s="23">
        <f ca="1">IF($B$8="Overall Alert",'Compound Alert'!H58,IF($B$8="Underlying Vulnerability",'Compound Alert'!K58,IF($B$8="Emerging Threat",'Compound Alert'!N58)))</f>
        <v>0</v>
      </c>
      <c r="I215" s="50">
        <f t="shared" ca="1" si="2"/>
        <v>0</v>
      </c>
      <c r="J215"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215"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215" s="25" t="str">
        <f ca="1">IF(
   $B$8="Overall Alert",IF(
      'Compound Alert'!T58 &gt;= 7, "HIGH",IF(
         'Compound Alert'!T58 &gt;= 5, "MED","LOW")), IF(
            $B$8="Underlying Vulnerability", IF(
               'Compound Alert'!AA58 &gt;= 10, "HIGH",IF(
                  'Compound Alert'!AA58 &gt;= 7, "MED","LOW")),IF(
                     $B$8="Emerging Threat", IF(
                        'Compound Alert'!AH58 &gt;= 10, "HIGH",IF(
                            'Compound Alert'!AH58 &gt;= 7, "MED","LOW")))))</f>
        <v>LOW</v>
      </c>
      <c r="M215"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215"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215"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Alert'!B59</f>
        <v>Denmark</v>
      </c>
      <c r="C216" s="20" t="str">
        <f>'Compound Alert'!C59</f>
        <v>DNK</v>
      </c>
      <c r="D216" s="20" t="str">
        <f>'Compound Alert'!D59</f>
        <v>ECS           Europe &amp; Central Asia</v>
      </c>
      <c r="E216" s="20" t="str">
        <f>'Compound Alert'!E59</f>
        <v>NA</v>
      </c>
      <c r="F216" s="217">
        <f ca="1">'Compound Alert'!F59</f>
        <v>54</v>
      </c>
      <c r="G216" s="22">
        <f ca="1">IF($B$8="Overall Alert",'Compound Alert'!G59,IF($B$8="Underlying Vulnerability",'Compound Alert'!J59,IF($B$8="Emerging Threat",'Compound Alert'!M59)))</f>
        <v>0</v>
      </c>
      <c r="H216" s="23">
        <f ca="1">IF($B$8="Overall Alert",'Compound Alert'!H59,IF($B$8="Underlying Vulnerability",'Compound Alert'!K59,IF($B$8="Emerging Threat",'Compound Alert'!N59)))</f>
        <v>0</v>
      </c>
      <c r="I216" s="50">
        <f t="shared" ca="1" si="2"/>
        <v>0</v>
      </c>
      <c r="J216"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16"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16"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16"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16"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16"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Alert'!B66</f>
        <v>Estonia</v>
      </c>
      <c r="C217" s="20" t="str">
        <f>'Compound Alert'!C66</f>
        <v>EST</v>
      </c>
      <c r="D217" s="20" t="str">
        <f>'Compound Alert'!D66</f>
        <v>ECS           Europe &amp; Central Asia</v>
      </c>
      <c r="E217" s="20" t="str">
        <f>'Compound Alert'!E66</f>
        <v>NA</v>
      </c>
      <c r="F217" s="217">
        <f ca="1">'Compound Alert'!F66</f>
        <v>61</v>
      </c>
      <c r="G217" s="22">
        <f ca="1">IF($B$8="Overall Alert",'Compound Alert'!G66,IF($B$8="Underlying Vulnerability",'Compound Alert'!J66,IF($B$8="Emerging Threat",'Compound Alert'!M66)))</f>
        <v>0</v>
      </c>
      <c r="H217" s="23">
        <f ca="1">IF($B$8="Overall Alert",'Compound Alert'!H66,IF($B$8="Underlying Vulnerability",'Compound Alert'!K66,IF($B$8="Emerging Threat",'Compound Alert'!N66)))</f>
        <v>0</v>
      </c>
      <c r="I217" s="50">
        <f t="shared" ca="1" si="2"/>
        <v>0</v>
      </c>
      <c r="J217"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17"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17"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17"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17"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17"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Alert'!B68</f>
        <v>Finland</v>
      </c>
      <c r="C218" s="20" t="str">
        <f>'Compound Alert'!C68</f>
        <v>FIN</v>
      </c>
      <c r="D218" s="20" t="str">
        <f>'Compound Alert'!D68</f>
        <v>ECS           Europe &amp; Central Asia</v>
      </c>
      <c r="E218" s="20" t="str">
        <f>'Compound Alert'!E68</f>
        <v>NA</v>
      </c>
      <c r="F218" s="217">
        <f ca="1">'Compound Alert'!F68</f>
        <v>63</v>
      </c>
      <c r="G218" s="22">
        <f ca="1">IF($B$8="Overall Alert",'Compound Alert'!G68,IF($B$8="Underlying Vulnerability",'Compound Alert'!J68,IF($B$8="Emerging Threat",'Compound Alert'!M68)))</f>
        <v>0</v>
      </c>
      <c r="H218" s="23">
        <f ca="1">IF($B$8="Overall Alert",'Compound Alert'!H68,IF($B$8="Underlying Vulnerability",'Compound Alert'!K68,IF($B$8="Emerging Threat",'Compound Alert'!N68)))</f>
        <v>0</v>
      </c>
      <c r="I218" s="50">
        <f t="shared" ca="1" si="2"/>
        <v>0</v>
      </c>
      <c r="J218"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18"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18"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18"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18"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18"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Alert'!B70</f>
        <v>France</v>
      </c>
      <c r="C219" s="20" t="str">
        <f>'Compound Alert'!C70</f>
        <v>FRA</v>
      </c>
      <c r="D219" s="20" t="str">
        <f>'Compound Alert'!D70</f>
        <v>ECS           Europe &amp; Central Asia</v>
      </c>
      <c r="E219" s="20" t="str">
        <f>'Compound Alert'!E70</f>
        <v>NA</v>
      </c>
      <c r="F219" s="217">
        <f ca="1">'Compound Alert'!F70</f>
        <v>65</v>
      </c>
      <c r="G219" s="22">
        <f ca="1">IF($B$8="Overall Alert",'Compound Alert'!G70,IF($B$8="Underlying Vulnerability",'Compound Alert'!J70,IF($B$8="Emerging Threat",'Compound Alert'!M70)))</f>
        <v>0</v>
      </c>
      <c r="H219" s="23">
        <f ca="1">IF($B$8="Overall Alert",'Compound Alert'!H70,IF($B$8="Underlying Vulnerability",'Compound Alert'!K70,IF($B$8="Emerging Threat",'Compound Alert'!N70)))</f>
        <v>0</v>
      </c>
      <c r="I219" s="50">
        <f t="shared" ca="1" si="2"/>
        <v>0</v>
      </c>
      <c r="J219"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219"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219"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219"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219"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219"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Alert'!B71</f>
        <v>Faroe Islands</v>
      </c>
      <c r="C220" s="20" t="str">
        <f>'Compound Alert'!C71</f>
        <v>FRO</v>
      </c>
      <c r="D220" s="20" t="str">
        <f>'Compound Alert'!D71</f>
        <v>ECS           Europe &amp; Central Asia</v>
      </c>
      <c r="E220" s="20" t="str">
        <f>'Compound Alert'!E71</f>
        <v>NA</v>
      </c>
      <c r="F220" s="217">
        <f ca="1">'Compound Alert'!F71</f>
        <v>66</v>
      </c>
      <c r="G220" s="22">
        <f ca="1">IF($B$8="Overall Alert",'Compound Alert'!G71,IF($B$8="Underlying Vulnerability",'Compound Alert'!J71,IF($B$8="Emerging Threat",'Compound Alert'!M71)))</f>
        <v>0</v>
      </c>
      <c r="H220" s="23">
        <f ca="1">IF($B$8="Overall Alert",'Compound Alert'!H71,IF($B$8="Underlying Vulnerability",'Compound Alert'!K71,IF($B$8="Emerging Threat",'Compound Alert'!N71)))</f>
        <v>0</v>
      </c>
      <c r="I220" s="50">
        <f t="shared" ca="1" si="2"/>
        <v>0</v>
      </c>
      <c r="J220"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20" s="25" t="str">
        <f ca="1">IF(
   $B$8="Overall Alert",IF(
      'Compound Alert'!S71 &gt;= 7, "HIGH",IF(
         'Compound Alert'!S71 &gt;= 5, "MED","LOW")), IF(
            $B$8="Underlying Vulnerability", IF(
               'Compound Alert'!Z71 &gt;= 10, "HIGH",IF(
                  'Compound Alert'!Z71 &gt;= 7, "MED","LOW")),IF(
                     $B$8="Emerging Threat", IF(
                        'Compound Alert'!AG71 &gt;= 10, "HIGH",IF(
                            'Compound Alert'!AG71 &gt;= 7, "MED","LOW")))))</f>
        <v>LOW</v>
      </c>
      <c r="L220" s="25" t="str">
        <f ca="1">IF(
   $B$8="Overall Alert",IF(
      'Compound Alert'!T71 &gt;= 7, "HIGH",IF(
         'Compound Alert'!T71 &gt;= 5, "MED","LOW")), IF(
            $B$8="Underlying Vulnerability", IF(
               'Compound Alert'!AA71 &gt;= 10, "HIGH",IF(
                  'Compound Alert'!AA71 &gt;= 7, "MED","LOW")),IF(
                     $B$8="Emerging Threat", IF(
                        'Compound Alert'!AH71 &gt;= 10, "HIGH",IF(
                            'Compound Alert'!AH71 &gt;= 7, "MED","LOW")))))</f>
        <v>LOW</v>
      </c>
      <c r="M220" s="25" t="str">
        <f ca="1">IF(
   $B$8="Overall Alert",IF(
      'Compound Alert'!U71 &gt;= 7, "HIGH",IF(
         'Compound Alert'!U71 &gt;= 5, "MED","LOW")), IF(
            $B$8="Underlying Vulnerability", IF(
               'Compound Alert'!AB71 &gt;= 10, "HIGH",IF(
                  'Compound Alert'!AB71 &gt;= 7, "MED","LOW")),IF(
                     $B$8="Emerging Threat", IF(
                        'Compound Alert'!AI71 &gt;= 10, "HIGH",IF(
                            'Compound Alert'!AI71 &gt;= 7, "MED","LOW")))))</f>
        <v>LOW</v>
      </c>
      <c r="N220"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20"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Alert'!B72</f>
        <v>Micronesia, Fed. Sts.</v>
      </c>
      <c r="C221" s="20" t="str">
        <f>'Compound Alert'!C72</f>
        <v>FSM</v>
      </c>
      <c r="D221" s="20" t="str">
        <f>'Compound Alert'!D72</f>
        <v>EAS           East Asia &amp; Pacific</v>
      </c>
      <c r="E221" s="20" t="str">
        <f>'Compound Alert'!E72</f>
        <v>IDA</v>
      </c>
      <c r="F221" s="217">
        <f ca="1">'Compound Alert'!F72</f>
        <v>67</v>
      </c>
      <c r="G221" s="22">
        <f ca="1">IF($B$8="Overall Alert",'Compound Alert'!G72,IF($B$8="Underlying Vulnerability",'Compound Alert'!J72,IF($B$8="Emerging Threat",'Compound Alert'!M72)))</f>
        <v>1</v>
      </c>
      <c r="H221" s="23">
        <f ca="1">IF($B$8="Overall Alert",'Compound Alert'!H72,IF($B$8="Underlying Vulnerability",'Compound Alert'!K72,IF($B$8="Emerging Threat",'Compound Alert'!N72)))</f>
        <v>1</v>
      </c>
      <c r="I221" s="50">
        <f t="shared" ca="1" si="2"/>
        <v>1</v>
      </c>
      <c r="J221"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221" s="25" t="str">
        <f ca="1">IF(
   $B$8="Overall Alert",IF(
      'Compound Alert'!S72 &gt;= 7, "HIGH",IF(
         'Compound Alert'!S72 &gt;= 5, "MED","LOW")), IF(
            $B$8="Underlying Vulnerability", IF(
               'Compound Alert'!Z72 &gt;= 10, "HIGH",IF(
                  'Compound Alert'!Z72 &gt;= 7, "MED","LOW")),IF(
                     $B$8="Emerging Threat", IF(
                        'Compound Alert'!AG72 &gt;= 10, "HIGH",IF(
                            'Compound Alert'!AG72 &gt;= 7, "MED","LOW")))))</f>
        <v>LOW</v>
      </c>
      <c r="L221" s="25" t="str">
        <f ca="1">IF(
   $B$8="Overall Alert",IF(
      'Compound Alert'!T72 &gt;= 7, "HIGH",IF(
         'Compound Alert'!T72 &gt;= 5, "MED","LOW")), IF(
            $B$8="Underlying Vulnerability", IF(
               'Compound Alert'!AA72 &gt;= 10, "HIGH",IF(
                  'Compound Alert'!AA72 &gt;= 7, "MED","LOW")),IF(
                     $B$8="Emerging Threat", IF(
                        'Compound Alert'!AH72 &gt;= 10, "HIGH",IF(
                            'Compound Alert'!AH72 &gt;= 7, "MED","LOW")))))</f>
        <v>LOW</v>
      </c>
      <c r="M221"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221"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HIGH</v>
      </c>
      <c r="O221"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Alert'!B74</f>
        <v>United Kingdom</v>
      </c>
      <c r="C222" s="20" t="str">
        <f>'Compound Alert'!C74</f>
        <v>GBR</v>
      </c>
      <c r="D222" s="20" t="str">
        <f>'Compound Alert'!D74</f>
        <v>ECS           Europe &amp; Central Asia</v>
      </c>
      <c r="E222" s="20" t="str">
        <f>'Compound Alert'!E74</f>
        <v>NA</v>
      </c>
      <c r="F222" s="217">
        <f ca="1">'Compound Alert'!F74</f>
        <v>69</v>
      </c>
      <c r="G222" s="22">
        <f ca="1">IF($B$8="Overall Alert",'Compound Alert'!G74,IF($B$8="Underlying Vulnerability",'Compound Alert'!J74,IF($B$8="Emerging Threat",'Compound Alert'!M74)))</f>
        <v>0</v>
      </c>
      <c r="H222" s="23">
        <f ca="1">IF($B$8="Overall Alert",'Compound Alert'!H74,IF($B$8="Underlying Vulnerability",'Compound Alert'!K74,IF($B$8="Emerging Threat",'Compound Alert'!N74)))</f>
        <v>0</v>
      </c>
      <c r="I222" s="50">
        <f t="shared" ca="1" si="2"/>
        <v>0</v>
      </c>
      <c r="J222"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22"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22"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22"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22"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22"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Alert'!B77</f>
        <v>Gibraltar</v>
      </c>
      <c r="C223" s="20" t="str">
        <f>'Compound Alert'!C77</f>
        <v>GIB</v>
      </c>
      <c r="D223" s="20" t="str">
        <f>'Compound Alert'!D77</f>
        <v>ECS           Europe &amp; Central Asia</v>
      </c>
      <c r="E223" s="20" t="str">
        <f>'Compound Alert'!E77</f>
        <v>NA</v>
      </c>
      <c r="F223" s="217">
        <f ca="1">'Compound Alert'!F77</f>
        <v>72</v>
      </c>
      <c r="G223" s="22">
        <f ca="1">IF($B$8="Overall Alert",'Compound Alert'!G77,IF($B$8="Underlying Vulnerability",'Compound Alert'!J77,IF($B$8="Emerging Threat",'Compound Alert'!M77)))</f>
        <v>0</v>
      </c>
      <c r="H223" s="23">
        <f ca="1">IF($B$8="Overall Alert",'Compound Alert'!H77,IF($B$8="Underlying Vulnerability",'Compound Alert'!K77,IF($B$8="Emerging Threat",'Compound Alert'!N77)))</f>
        <v>0</v>
      </c>
      <c r="I223" s="50">
        <f t="shared" ca="1" si="2"/>
        <v>0</v>
      </c>
      <c r="J223"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23" s="25" t="str">
        <f ca="1">IF(
   $B$8="Overall Alert",IF(
      'Compound Alert'!S77 &gt;= 7, "HIGH",IF(
         'Compound Alert'!S77 &gt;= 5, "MED","LOW")), IF(
            $B$8="Underlying Vulnerability", IF(
               'Compound Alert'!Z77 &gt;= 10, "HIGH",IF(
                  'Compound Alert'!Z77 &gt;= 7, "MED","LOW")),IF(
                     $B$8="Emerging Threat", IF(
                        'Compound Alert'!AG77 &gt;= 10, "HIGH",IF(
                            'Compound Alert'!AG77 &gt;= 7, "MED","LOW")))))</f>
        <v>LOW</v>
      </c>
      <c r="L223" s="25" t="str">
        <f ca="1">IF(
   $B$8="Overall Alert",IF(
      'Compound Alert'!T77 &gt;= 7, "HIGH",IF(
         'Compound Alert'!T77 &gt;= 5, "MED","LOW")), IF(
            $B$8="Underlying Vulnerability", IF(
               'Compound Alert'!AA77 &gt;= 10, "HIGH",IF(
                  'Compound Alert'!AA77 &gt;= 7, "MED","LOW")),IF(
                     $B$8="Emerging Threat", IF(
                        'Compound Alert'!AH77 &gt;= 10, "HIGH",IF(
                            'Compound Alert'!AH77 &gt;= 7, "MED","LOW")))))</f>
        <v>LOW</v>
      </c>
      <c r="M223" s="25" t="str">
        <f ca="1">IF(
   $B$8="Overall Alert",IF(
      'Compound Alert'!U77 &gt;= 7, "HIGH",IF(
         'Compound Alert'!U77 &gt;= 5, "MED","LOW")), IF(
            $B$8="Underlying Vulnerability", IF(
               'Compound Alert'!AB77 &gt;= 10, "HIGH",IF(
                  'Compound Alert'!AB77 &gt;= 7, "MED","LOW")),IF(
                     $B$8="Emerging Threat", IF(
                        'Compound Alert'!AI77 &gt;= 10, "HIGH",IF(
                            'Compound Alert'!AI77 &gt;= 7, "MED","LOW")))))</f>
        <v>LOW</v>
      </c>
      <c r="N223"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23"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Alert'!B83</f>
        <v>Grenada</v>
      </c>
      <c r="C224" s="20" t="str">
        <f>'Compound Alert'!C83</f>
        <v>GRD</v>
      </c>
      <c r="D224" s="20" t="str">
        <f>'Compound Alert'!D83</f>
        <v>LCN           Latin America &amp; Caribbean</v>
      </c>
      <c r="E224" s="20" t="str">
        <f>'Compound Alert'!E83</f>
        <v>Blend</v>
      </c>
      <c r="F224" s="217">
        <f ca="1">'Compound Alert'!F83</f>
        <v>78</v>
      </c>
      <c r="G224" s="22">
        <f ca="1">IF($B$8="Overall Alert",'Compound Alert'!G83,IF($B$8="Underlying Vulnerability",'Compound Alert'!J83,IF($B$8="Emerging Threat",'Compound Alert'!M83)))</f>
        <v>0</v>
      </c>
      <c r="H224" s="23">
        <f ca="1">IF($B$8="Overall Alert",'Compound Alert'!H83,IF($B$8="Underlying Vulnerability",'Compound Alert'!K83,IF($B$8="Emerging Threat",'Compound Alert'!N83)))</f>
        <v>0</v>
      </c>
      <c r="I224" s="50">
        <f t="shared" ca="1" si="2"/>
        <v>0</v>
      </c>
      <c r="J224"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224" s="25" t="str">
        <f ca="1">IF(
   $B$8="Overall Alert",IF(
      'Compound Alert'!S83 &gt;= 7, "HIGH",IF(
         'Compound Alert'!S83 &gt;= 5, "MED","LOW")), IF(
            $B$8="Underlying Vulnerability", IF(
               'Compound Alert'!Z83 &gt;= 10, "HIGH",IF(
                  'Compound Alert'!Z83 &gt;= 7, "MED","LOW")),IF(
                     $B$8="Emerging Threat", IF(
                        'Compound Alert'!AG83 &gt;= 10, "HIGH",IF(
                            'Compound Alert'!AG83 &gt;= 7, "MED","LOW")))))</f>
        <v>LOW</v>
      </c>
      <c r="L224" s="25" t="str">
        <f ca="1">IF(
   $B$8="Overall Alert",IF(
      'Compound Alert'!T83 &gt;= 7, "HIGH",IF(
         'Compound Alert'!T83 &gt;= 5, "MED","LOW")), IF(
            $B$8="Underlying Vulnerability", IF(
               'Compound Alert'!AA83 &gt;= 10, "HIGH",IF(
                  'Compound Alert'!AA83 &gt;= 7, "MED","LOW")),IF(
                     $B$8="Emerging Threat", IF(
                        'Compound Alert'!AH83 &gt;= 10, "HIGH",IF(
                            'Compound Alert'!AH83 &gt;= 7, "MED","LOW")))))</f>
        <v>LOW</v>
      </c>
      <c r="M224"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224"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224"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Alert'!B86</f>
        <v>Guam</v>
      </c>
      <c r="C225" s="20" t="str">
        <f>'Compound Alert'!C86</f>
        <v>GUM</v>
      </c>
      <c r="D225" s="20" t="str">
        <f>'Compound Alert'!D86</f>
        <v>EAS           East Asia &amp; Pacific</v>
      </c>
      <c r="E225" s="20" t="str">
        <f>'Compound Alert'!E86</f>
        <v>NA</v>
      </c>
      <c r="F225" s="217">
        <f ca="1">'Compound Alert'!F86</f>
        <v>81</v>
      </c>
      <c r="G225" s="22">
        <f ca="1">IF($B$8="Overall Alert",'Compound Alert'!G86,IF($B$8="Underlying Vulnerability",'Compound Alert'!J86,IF($B$8="Emerging Threat",'Compound Alert'!M86)))</f>
        <v>0</v>
      </c>
      <c r="H225" s="23">
        <f ca="1">IF($B$8="Overall Alert",'Compound Alert'!H86,IF($B$8="Underlying Vulnerability",'Compound Alert'!K86,IF($B$8="Emerging Threat",'Compound Alert'!N86)))</f>
        <v>0</v>
      </c>
      <c r="I225" s="50">
        <f t="shared" ca="1" si="2"/>
        <v>0</v>
      </c>
      <c r="J225"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25" s="25" t="str">
        <f ca="1">IF(
   $B$8="Overall Alert",IF(
      'Compound Alert'!S86 &gt;= 7, "HIGH",IF(
         'Compound Alert'!S86 &gt;= 5, "MED","LOW")), IF(
            $B$8="Underlying Vulnerability", IF(
               'Compound Alert'!Z86 &gt;= 10, "HIGH",IF(
                  'Compound Alert'!Z86 &gt;= 7, "MED","LOW")),IF(
                     $B$8="Emerging Threat", IF(
                        'Compound Alert'!AG86 &gt;= 10, "HIGH",IF(
                            'Compound Alert'!AG86 &gt;= 7, "MED","LOW")))))</f>
        <v>LOW</v>
      </c>
      <c r="L225" s="25" t="str">
        <f ca="1">IF(
   $B$8="Overall Alert",IF(
      'Compound Alert'!T86 &gt;= 7, "HIGH",IF(
         'Compound Alert'!T86 &gt;= 5, "MED","LOW")), IF(
            $B$8="Underlying Vulnerability", IF(
               'Compound Alert'!AA86 &gt;= 10, "HIGH",IF(
                  'Compound Alert'!AA86 &gt;= 7, "MED","LOW")),IF(
                     $B$8="Emerging Threat", IF(
                        'Compound Alert'!AH86 &gt;= 10, "HIGH",IF(
                            'Compound Alert'!AH86 &gt;= 7, "MED","LOW")))))</f>
        <v>LOW</v>
      </c>
      <c r="M225" s="25" t="str">
        <f ca="1">IF(
   $B$8="Overall Alert",IF(
      'Compound Alert'!U86 &gt;= 7, "HIGH",IF(
         'Compound Alert'!U86 &gt;= 5, "MED","LOW")), IF(
            $B$8="Underlying Vulnerability", IF(
               'Compound Alert'!AB86 &gt;= 10, "HIGH",IF(
                  'Compound Alert'!AB86 &gt;= 7, "MED","LOW")),IF(
                     $B$8="Emerging Threat", IF(
                        'Compound Alert'!AI86 &gt;= 10, "HIGH",IF(
                            'Compound Alert'!AI86 &gt;= 7, "MED","LOW")))))</f>
        <v>LOW</v>
      </c>
      <c r="N225"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25"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Alert'!B88</f>
        <v>Hong Kong SAR, China</v>
      </c>
      <c r="C226" s="20" t="str">
        <f>'Compound Alert'!C88</f>
        <v>HKG</v>
      </c>
      <c r="D226" s="20" t="str">
        <f>'Compound Alert'!D88</f>
        <v>EAS           East Asia &amp; Pacific</v>
      </c>
      <c r="E226" s="20" t="str">
        <f>'Compound Alert'!E88</f>
        <v>NA</v>
      </c>
      <c r="F226" s="217">
        <f ca="1">'Compound Alert'!F88</f>
        <v>83</v>
      </c>
      <c r="G226" s="22">
        <f ca="1">IF($B$8="Overall Alert",'Compound Alert'!G88,IF($B$8="Underlying Vulnerability",'Compound Alert'!J88,IF($B$8="Emerging Threat",'Compound Alert'!M88)))</f>
        <v>0</v>
      </c>
      <c r="H226" s="23">
        <f ca="1">IF($B$8="Overall Alert",'Compound Alert'!H88,IF($B$8="Underlying Vulnerability",'Compound Alert'!K88,IF($B$8="Emerging Threat",'Compound Alert'!N88)))</f>
        <v>0</v>
      </c>
      <c r="I226" s="50">
        <f t="shared" ca="1" si="2"/>
        <v>0</v>
      </c>
      <c r="J226"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26"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26"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26" s="25" t="str">
        <f ca="1">IF(
   $B$8="Overall Alert",IF(
      'Compound Alert'!U88 &gt;= 7, "HIGH",IF(
         'Compound Alert'!U88 &gt;= 5, "MED","LOW")), IF(
            $B$8="Underlying Vulnerability", IF(
               'Compound Alert'!AB88 &gt;= 10, "HIGH",IF(
                  'Compound Alert'!AB88 &gt;= 7, "MED","LOW")),IF(
                     $B$8="Emerging Threat", IF(
                        'Compound Alert'!AI88 &gt;= 10, "HIGH",IF(
                            'Compound Alert'!AI88 &gt;= 7, "MED","LOW")))))</f>
        <v>LOW</v>
      </c>
      <c r="N226"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26"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Alert'!B90</f>
        <v>Croatia</v>
      </c>
      <c r="C227" s="20" t="str">
        <f>'Compound Alert'!C90</f>
        <v>HRV</v>
      </c>
      <c r="D227" s="20" t="str">
        <f>'Compound Alert'!D90</f>
        <v>ECS           Europe &amp; Central Asia</v>
      </c>
      <c r="E227" s="20" t="str">
        <f>'Compound Alert'!E90</f>
        <v>IBRD</v>
      </c>
      <c r="F227" s="217">
        <f ca="1">'Compound Alert'!F90</f>
        <v>85</v>
      </c>
      <c r="G227" s="22">
        <f ca="1">IF($B$8="Overall Alert",'Compound Alert'!G90,IF($B$8="Underlying Vulnerability",'Compound Alert'!J90,IF($B$8="Emerging Threat",'Compound Alert'!M90)))</f>
        <v>0</v>
      </c>
      <c r="H227" s="23">
        <f ca="1">IF($B$8="Overall Alert",'Compound Alert'!H90,IF($B$8="Underlying Vulnerability",'Compound Alert'!K90,IF($B$8="Emerging Threat",'Compound Alert'!N90)))</f>
        <v>0</v>
      </c>
      <c r="I227" s="50">
        <f t="shared" ca="1" si="2"/>
        <v>0</v>
      </c>
      <c r="J227"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27"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27"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27"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27"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27"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Alert'!B94</f>
        <v>Isle of Man</v>
      </c>
      <c r="C228" s="20" t="str">
        <f>'Compound Alert'!C94</f>
        <v>IMN</v>
      </c>
      <c r="D228" s="20" t="str">
        <f>'Compound Alert'!D94</f>
        <v>ECS           Europe &amp; Central Asia</v>
      </c>
      <c r="E228" s="20" t="str">
        <f>'Compound Alert'!E94</f>
        <v>NA</v>
      </c>
      <c r="F228" s="217">
        <f ca="1">'Compound Alert'!F94</f>
        <v>89</v>
      </c>
      <c r="G228" s="22">
        <f ca="1">IF($B$8="Overall Alert",'Compound Alert'!G94,IF($B$8="Underlying Vulnerability",'Compound Alert'!J94,IF($B$8="Emerging Threat",'Compound Alert'!M94)))</f>
        <v>0</v>
      </c>
      <c r="H228" s="23">
        <f ca="1">IF($B$8="Overall Alert",'Compound Alert'!H94,IF($B$8="Underlying Vulnerability",'Compound Alert'!K94,IF($B$8="Emerging Threat",'Compound Alert'!N94)))</f>
        <v>0</v>
      </c>
      <c r="I228" s="50">
        <f t="shared" ca="1" si="2"/>
        <v>0</v>
      </c>
      <c r="J228"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28" s="25" t="str">
        <f ca="1">IF(
   $B$8="Overall Alert",IF(
      'Compound Alert'!S94 &gt;= 7, "HIGH",IF(
         'Compound Alert'!S94 &gt;= 5, "MED","LOW")), IF(
            $B$8="Underlying Vulnerability", IF(
               'Compound Alert'!Z94 &gt;= 10, "HIGH",IF(
                  'Compound Alert'!Z94 &gt;= 7, "MED","LOW")),IF(
                     $B$8="Emerging Threat", IF(
                        'Compound Alert'!AG94 &gt;= 10, "HIGH",IF(
                            'Compound Alert'!AG94 &gt;= 7, "MED","LOW")))))</f>
        <v>LOW</v>
      </c>
      <c r="L228" s="25" t="str">
        <f ca="1">IF(
   $B$8="Overall Alert",IF(
      'Compound Alert'!T94 &gt;= 7, "HIGH",IF(
         'Compound Alert'!T94 &gt;= 5, "MED","LOW")), IF(
            $B$8="Underlying Vulnerability", IF(
               'Compound Alert'!AA94 &gt;= 10, "HIGH",IF(
                  'Compound Alert'!AA94 &gt;= 7, "MED","LOW")),IF(
                     $B$8="Emerging Threat", IF(
                        'Compound Alert'!AH94 &gt;= 10, "HIGH",IF(
                            'Compound Alert'!AH94 &gt;= 7, "MED","LOW")))))</f>
        <v>LOW</v>
      </c>
      <c r="M228" s="25" t="str">
        <f ca="1">IF(
   $B$8="Overall Alert",IF(
      'Compound Alert'!U94 &gt;= 7, "HIGH",IF(
         'Compound Alert'!U94 &gt;= 5, "MED","LOW")), IF(
            $B$8="Underlying Vulnerability", IF(
               'Compound Alert'!AB94 &gt;= 10, "HIGH",IF(
                  'Compound Alert'!AB94 &gt;= 7, "MED","LOW")),IF(
                     $B$8="Emerging Threat", IF(
                        'Compound Alert'!AI94 &gt;= 10, "HIGH",IF(
                            'Compound Alert'!AI94 &gt;= 7, "MED","LOW")))))</f>
        <v>LOW</v>
      </c>
      <c r="N228"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28"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Alert'!B96</f>
        <v>Ireland</v>
      </c>
      <c r="C229" s="20" t="str">
        <f>'Compound Alert'!C96</f>
        <v>IRL</v>
      </c>
      <c r="D229" s="20" t="str">
        <f>'Compound Alert'!D96</f>
        <v>ECS           Europe &amp; Central Asia</v>
      </c>
      <c r="E229" s="20" t="str">
        <f>'Compound Alert'!E96</f>
        <v>NA</v>
      </c>
      <c r="F229" s="217">
        <f ca="1">'Compound Alert'!F96</f>
        <v>91</v>
      </c>
      <c r="G229" s="22">
        <f ca="1">IF($B$8="Overall Alert",'Compound Alert'!G96,IF($B$8="Underlying Vulnerability",'Compound Alert'!J96,IF($B$8="Emerging Threat",'Compound Alert'!M96)))</f>
        <v>0</v>
      </c>
      <c r="H229" s="23">
        <f ca="1">IF($B$8="Overall Alert",'Compound Alert'!H96,IF($B$8="Underlying Vulnerability",'Compound Alert'!K96,IF($B$8="Emerging Threat",'Compound Alert'!N96)))</f>
        <v>0</v>
      </c>
      <c r="I229" s="50">
        <f t="shared" ca="1" si="2"/>
        <v>0</v>
      </c>
      <c r="J229"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29"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29"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29"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29"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29"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Alert'!B101</f>
        <v>Italy</v>
      </c>
      <c r="C230" s="20" t="str">
        <f>'Compound Alert'!C101</f>
        <v>ITA</v>
      </c>
      <c r="D230" s="20" t="str">
        <f>'Compound Alert'!D101</f>
        <v>ECS           Europe &amp; Central Asia</v>
      </c>
      <c r="E230" s="20" t="str">
        <f>'Compound Alert'!E101</f>
        <v>NA</v>
      </c>
      <c r="F230" s="217">
        <f ca="1">'Compound Alert'!F101</f>
        <v>96</v>
      </c>
      <c r="G230" s="22">
        <f ca="1">IF($B$8="Overall Alert",'Compound Alert'!G101,IF($B$8="Underlying Vulnerability",'Compound Alert'!J101,IF($B$8="Emerging Threat",'Compound Alert'!M101)))</f>
        <v>0</v>
      </c>
      <c r="H230" s="23">
        <f ca="1">IF($B$8="Overall Alert",'Compound Alert'!H101,IF($B$8="Underlying Vulnerability",'Compound Alert'!K101,IF($B$8="Emerging Threat",'Compound Alert'!N101)))</f>
        <v>0</v>
      </c>
      <c r="I230" s="50">
        <f t="shared" ca="1" si="2"/>
        <v>0</v>
      </c>
      <c r="J230"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30"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30"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30"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30"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30"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Alert'!B104</f>
        <v>Japan</v>
      </c>
      <c r="C231" s="20" t="str">
        <f>'Compound Alert'!C104</f>
        <v>JPN</v>
      </c>
      <c r="D231" s="20" t="str">
        <f>'Compound Alert'!D104</f>
        <v>EAS           East Asia &amp; Pacific</v>
      </c>
      <c r="E231" s="20" t="str">
        <f>'Compound Alert'!E104</f>
        <v>NA</v>
      </c>
      <c r="F231" s="217">
        <f ca="1">'Compound Alert'!F104</f>
        <v>99</v>
      </c>
      <c r="G231" s="22">
        <f ca="1">IF($B$8="Overall Alert",'Compound Alert'!G104,IF($B$8="Underlying Vulnerability",'Compound Alert'!J104,IF($B$8="Emerging Threat",'Compound Alert'!M104)))</f>
        <v>0</v>
      </c>
      <c r="H231" s="23">
        <f ca="1">IF($B$8="Overall Alert",'Compound Alert'!H104,IF($B$8="Underlying Vulnerability",'Compound Alert'!K104,IF($B$8="Emerging Threat",'Compound Alert'!N104)))</f>
        <v>0</v>
      </c>
      <c r="I231" s="50">
        <f t="shared" ca="1" si="2"/>
        <v>0</v>
      </c>
      <c r="J231"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231"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231"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231"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231"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231"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Alert'!B107</f>
        <v>Kyrgyz Republic</v>
      </c>
      <c r="C232" s="20" t="str">
        <f>'Compound Alert'!C107</f>
        <v>KGZ</v>
      </c>
      <c r="D232" s="20" t="str">
        <f>'Compound Alert'!D107</f>
        <v>ECS           Europe &amp; Central Asia</v>
      </c>
      <c r="E232" s="20" t="str">
        <f>'Compound Alert'!E107</f>
        <v>IDA</v>
      </c>
      <c r="F232" s="217">
        <f ca="1">'Compound Alert'!F107</f>
        <v>102</v>
      </c>
      <c r="G232" s="22">
        <f ca="1">IF($B$8="Overall Alert",'Compound Alert'!G107,IF($B$8="Underlying Vulnerability",'Compound Alert'!J107,IF($B$8="Emerging Threat",'Compound Alert'!M107)))</f>
        <v>0</v>
      </c>
      <c r="H232" s="23">
        <f ca="1">IF($B$8="Overall Alert",'Compound Alert'!H107,IF($B$8="Underlying Vulnerability",'Compound Alert'!K107,IF($B$8="Emerging Threat",'Compound Alert'!N107)))</f>
        <v>0</v>
      </c>
      <c r="I232" s="50">
        <f t="shared" ca="1" si="2"/>
        <v>0</v>
      </c>
      <c r="J232"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232"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232"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LOW</v>
      </c>
      <c r="M232"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232"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232"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Y232" s="27"/>
      <c r="Z232" s="27"/>
      <c r="AA232" s="27"/>
      <c r="AB232" s="27"/>
      <c r="AC232" s="27"/>
      <c r="AD232" s="27"/>
      <c r="AE232" s="27"/>
      <c r="AF232" s="27"/>
    </row>
    <row r="233" spans="1:50" x14ac:dyDescent="0.2">
      <c r="A233" s="63">
        <v>192</v>
      </c>
      <c r="B233" s="20" t="str">
        <f>'Compound Alert'!B110</f>
        <v>St. Kitts and Nevis</v>
      </c>
      <c r="C233" s="20" t="str">
        <f>'Compound Alert'!C110</f>
        <v>KNA</v>
      </c>
      <c r="D233" s="20" t="str">
        <f>'Compound Alert'!D110</f>
        <v>LCN           Latin America &amp; Caribbean</v>
      </c>
      <c r="E233" s="20" t="str">
        <f>'Compound Alert'!E110</f>
        <v>IBRD</v>
      </c>
      <c r="F233" s="217">
        <f ca="1">'Compound Alert'!F110</f>
        <v>105</v>
      </c>
      <c r="G233" s="22">
        <f ca="1">IF($B$8="Overall Alert",'Compound Alert'!G110,IF($B$8="Underlying Vulnerability",'Compound Alert'!J110,IF($B$8="Emerging Threat",'Compound Alert'!M110)))</f>
        <v>0</v>
      </c>
      <c r="H233" s="23">
        <f ca="1">IF($B$8="Overall Alert",'Compound Alert'!H110,IF($B$8="Underlying Vulnerability",'Compound Alert'!K110,IF($B$8="Emerging Threat",'Compound Alert'!N110)))</f>
        <v>0</v>
      </c>
      <c r="I233" s="50">
        <f t="shared" ca="1" si="2"/>
        <v>0</v>
      </c>
      <c r="J233"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233"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233" s="25" t="str">
        <f ca="1">IF(
   $B$8="Overall Alert",IF(
      'Compound Alert'!T110 &gt;= 7, "HIGH",IF(
         'Compound Alert'!T110 &gt;= 5, "MED","LOW")), IF(
            $B$8="Underlying Vulnerability", IF(
               'Compound Alert'!AA110 &gt;= 10, "HIGH",IF(
                  'Compound Alert'!AA110 &gt;= 7, "MED","LOW")),IF(
                     $B$8="Emerging Threat", IF(
                        'Compound Alert'!AH110 &gt;= 10, "HIGH",IF(
                            'Compound Alert'!AH110 &gt;= 7, "MED","LOW")))))</f>
        <v>LOW</v>
      </c>
      <c r="M233"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233"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233"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Y233" s="27"/>
      <c r="Z233" s="27"/>
      <c r="AA233" s="27"/>
      <c r="AB233" s="27"/>
      <c r="AC233" s="27"/>
      <c r="AD233" s="27"/>
      <c r="AE233" s="27"/>
      <c r="AF233" s="27"/>
    </row>
    <row r="234" spans="1:50" x14ac:dyDescent="0.2">
      <c r="A234" s="63">
        <v>193</v>
      </c>
      <c r="B234" s="20" t="str">
        <f>'Compound Alert'!B112</f>
        <v>Kuwait</v>
      </c>
      <c r="C234" s="20" t="str">
        <f>'Compound Alert'!C112</f>
        <v>KWT</v>
      </c>
      <c r="D234" s="20" t="str">
        <f>'Compound Alert'!D112</f>
        <v>MEA           Middle East &amp; North Africa</v>
      </c>
      <c r="E234" s="20" t="str">
        <f>'Compound Alert'!E112</f>
        <v>NA</v>
      </c>
      <c r="F234" s="217">
        <f ca="1">'Compound Alert'!F112</f>
        <v>107</v>
      </c>
      <c r="G234" s="22">
        <f ca="1">IF($B$8="Overall Alert",'Compound Alert'!G112,IF($B$8="Underlying Vulnerability",'Compound Alert'!J112,IF($B$8="Emerging Threat",'Compound Alert'!M112)))</f>
        <v>0</v>
      </c>
      <c r="H234" s="23">
        <f ca="1">IF($B$8="Overall Alert",'Compound Alert'!H112,IF($B$8="Underlying Vulnerability",'Compound Alert'!K112,IF($B$8="Emerging Threat",'Compound Alert'!N112)))</f>
        <v>0</v>
      </c>
      <c r="I234" s="50">
        <f t="shared" ref="I234:I259" ca="1" si="3">ROUNDDOWN(G234,0)</f>
        <v>0</v>
      </c>
      <c r="J234"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34"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34"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34"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34"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34"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Y234" s="27"/>
      <c r="Z234" s="27"/>
      <c r="AA234" s="27"/>
      <c r="AB234" s="27"/>
      <c r="AC234" s="27"/>
      <c r="AD234" s="27"/>
      <c r="AE234" s="27"/>
      <c r="AF234" s="27"/>
    </row>
    <row r="235" spans="1:50" x14ac:dyDescent="0.2">
      <c r="A235" s="63">
        <v>194</v>
      </c>
      <c r="B235" s="20" t="str">
        <f>'Compound Alert'!B118</f>
        <v>Liechtenstein</v>
      </c>
      <c r="C235" s="20" t="str">
        <f>'Compound Alert'!C118</f>
        <v>LIE</v>
      </c>
      <c r="D235" s="20" t="str">
        <f>'Compound Alert'!D118</f>
        <v>ECS           Europe &amp; Central Asia</v>
      </c>
      <c r="E235" s="20" t="str">
        <f>'Compound Alert'!E118</f>
        <v>NA</v>
      </c>
      <c r="F235" s="217">
        <f ca="1">'Compound Alert'!F118</f>
        <v>113</v>
      </c>
      <c r="G235" s="22">
        <f ca="1">IF($B$8="Overall Alert",'Compound Alert'!G118,IF($B$8="Underlying Vulnerability",'Compound Alert'!J118,IF($B$8="Emerging Threat",'Compound Alert'!M118)))</f>
        <v>0</v>
      </c>
      <c r="H235" s="23">
        <f ca="1">IF($B$8="Overall Alert",'Compound Alert'!H118,IF($B$8="Underlying Vulnerability",'Compound Alert'!K118,IF($B$8="Emerging Threat",'Compound Alert'!N118)))</f>
        <v>0</v>
      </c>
      <c r="I235" s="50">
        <f t="shared" ca="1" si="3"/>
        <v>0</v>
      </c>
      <c r="J23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35" s="25" t="str">
        <f ca="1">IF(
   $B$8="Overall Alert",IF(
      'Compound Alert'!S118 &gt;= 7, "HIGH",IF(
         'Compound Alert'!S118 &gt;= 5, "MED","LOW")), IF(
            $B$8="Underlying Vulnerability", IF(
               'Compound Alert'!Z118 &gt;= 10, "HIGH",IF(
                  'Compound Alert'!Z118 &gt;= 7, "MED","LOW")),IF(
                     $B$8="Emerging Threat", IF(
                        'Compound Alert'!AG118 &gt;= 10, "HIGH",IF(
                            'Compound Alert'!AG118 &gt;= 7, "MED","LOW")))))</f>
        <v>LOW</v>
      </c>
      <c r="L23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3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3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3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36" spans="1:50" x14ac:dyDescent="0.2">
      <c r="A236" s="63">
        <v>195</v>
      </c>
      <c r="B236" s="20" t="str">
        <f>'Compound Alert'!B121</f>
        <v>Lithuania</v>
      </c>
      <c r="C236" s="20" t="str">
        <f>'Compound Alert'!C121</f>
        <v>LTU</v>
      </c>
      <c r="D236" s="20" t="str">
        <f>'Compound Alert'!D121</f>
        <v>ECS           Europe &amp; Central Asia</v>
      </c>
      <c r="E236" s="20" t="str">
        <f>'Compound Alert'!E121</f>
        <v>NA</v>
      </c>
      <c r="F236" s="217">
        <f ca="1">'Compound Alert'!F121</f>
        <v>116</v>
      </c>
      <c r="G236" s="22">
        <f ca="1">IF($B$8="Overall Alert",'Compound Alert'!G121,IF($B$8="Underlying Vulnerability",'Compound Alert'!J121,IF($B$8="Emerging Threat",'Compound Alert'!M121)))</f>
        <v>0</v>
      </c>
      <c r="H236" s="23">
        <f ca="1">IF($B$8="Overall Alert",'Compound Alert'!H121,IF($B$8="Underlying Vulnerability",'Compound Alert'!K121,IF($B$8="Emerging Threat",'Compound Alert'!N121)))</f>
        <v>0</v>
      </c>
      <c r="I236" s="50">
        <f t="shared" ca="1" si="3"/>
        <v>0</v>
      </c>
      <c r="J23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3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3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3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3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3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37" spans="1:50" x14ac:dyDescent="0.2">
      <c r="A237" s="63">
        <v>196</v>
      </c>
      <c r="B237" s="20" t="str">
        <f>'Compound Alert'!B122</f>
        <v>Luxembourg</v>
      </c>
      <c r="C237" s="20" t="str">
        <f>'Compound Alert'!C122</f>
        <v>LUX</v>
      </c>
      <c r="D237" s="20" t="str">
        <f>'Compound Alert'!D122</f>
        <v>ECS           Europe &amp; Central Asia</v>
      </c>
      <c r="E237" s="20" t="str">
        <f>'Compound Alert'!E122</f>
        <v>NA</v>
      </c>
      <c r="F237" s="217">
        <f ca="1">'Compound Alert'!F122</f>
        <v>117</v>
      </c>
      <c r="G237" s="22">
        <f ca="1">IF($B$8="Overall Alert",'Compound Alert'!G122,IF($B$8="Underlying Vulnerability",'Compound Alert'!J122,IF($B$8="Emerging Threat",'Compound Alert'!M122)))</f>
        <v>0</v>
      </c>
      <c r="H237" s="23">
        <f ca="1">IF($B$8="Overall Alert",'Compound Alert'!H122,IF($B$8="Underlying Vulnerability",'Compound Alert'!K122,IF($B$8="Emerging Threat",'Compound Alert'!N122)))</f>
        <v>0</v>
      </c>
      <c r="I237" s="50">
        <f t="shared" ca="1" si="3"/>
        <v>0</v>
      </c>
      <c r="J237"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37"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37"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37"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37"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37"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row>
    <row r="238" spans="1:50" x14ac:dyDescent="0.2">
      <c r="A238" s="63">
        <v>197</v>
      </c>
      <c r="B238" s="20" t="str">
        <f>'Compound Alert'!B123</f>
        <v>Latvia</v>
      </c>
      <c r="C238" s="20" t="str">
        <f>'Compound Alert'!C123</f>
        <v>LVA</v>
      </c>
      <c r="D238" s="20" t="str">
        <f>'Compound Alert'!D123</f>
        <v>ECS           Europe &amp; Central Asia</v>
      </c>
      <c r="E238" s="20" t="str">
        <f>'Compound Alert'!E123</f>
        <v>NA</v>
      </c>
      <c r="F238" s="217">
        <f ca="1">'Compound Alert'!F123</f>
        <v>118</v>
      </c>
      <c r="G238" s="22">
        <f ca="1">IF($B$8="Overall Alert",'Compound Alert'!G123,IF($B$8="Underlying Vulnerability",'Compound Alert'!J123,IF($B$8="Emerging Threat",'Compound Alert'!M123)))</f>
        <v>0</v>
      </c>
      <c r="H238" s="23">
        <f ca="1">IF($B$8="Overall Alert",'Compound Alert'!H123,IF($B$8="Underlying Vulnerability",'Compound Alert'!K123,IF($B$8="Emerging Threat",'Compound Alert'!N123)))</f>
        <v>0</v>
      </c>
      <c r="I238" s="50">
        <f t="shared" ca="1" si="3"/>
        <v>0</v>
      </c>
      <c r="J238"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38"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38"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38"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38"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38"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39" spans="1:50" x14ac:dyDescent="0.2">
      <c r="A239" s="63">
        <v>198</v>
      </c>
      <c r="B239" s="20" t="str">
        <f>'Compound Alert'!B124</f>
        <v>Macao SAR, China</v>
      </c>
      <c r="C239" s="20" t="str">
        <f>'Compound Alert'!C124</f>
        <v>MAC</v>
      </c>
      <c r="D239" s="20" t="str">
        <f>'Compound Alert'!D124</f>
        <v>EAS           East Asia &amp; Pacific</v>
      </c>
      <c r="E239" s="20" t="str">
        <f>'Compound Alert'!E124</f>
        <v>NA</v>
      </c>
      <c r="F239" s="217">
        <f ca="1">'Compound Alert'!F124</f>
        <v>119</v>
      </c>
      <c r="G239" s="22">
        <f ca="1">IF($B$8="Overall Alert",'Compound Alert'!G124,IF($B$8="Underlying Vulnerability",'Compound Alert'!J124,IF($B$8="Emerging Threat",'Compound Alert'!M124)))</f>
        <v>0</v>
      </c>
      <c r="H239" s="23">
        <f ca="1">IF($B$8="Overall Alert",'Compound Alert'!H124,IF($B$8="Underlying Vulnerability",'Compound Alert'!K124,IF($B$8="Emerging Threat",'Compound Alert'!N124)))</f>
        <v>0</v>
      </c>
      <c r="I239" s="50">
        <f t="shared" ca="1" si="3"/>
        <v>0</v>
      </c>
      <c r="J239"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39"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39"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39" s="25" t="str">
        <f ca="1">IF(
   $B$8="Overall Alert",IF(
      'Compound Alert'!U124 &gt;= 7, "HIGH",IF(
         'Compound Alert'!U124 &gt;= 5, "MED","LOW")), IF(
            $B$8="Underlying Vulnerability", IF(
               'Compound Alert'!AB124 &gt;= 10, "HIGH",IF(
                  'Compound Alert'!AB124 &gt;= 7, "MED","LOW")),IF(
                     $B$8="Emerging Threat", IF(
                        'Compound Alert'!AI124 &gt;= 10, "HIGH",IF(
                            'Compound Alert'!AI124 &gt;= 7, "MED","LOW")))))</f>
        <v>LOW</v>
      </c>
      <c r="N239"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39"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40" spans="1:50" x14ac:dyDescent="0.2">
      <c r="A240" s="63">
        <v>199</v>
      </c>
      <c r="B240" s="20" t="str">
        <f>'Compound Alert'!B125</f>
        <v>St. Martin (French part)</v>
      </c>
      <c r="C240" s="20" t="str">
        <f>'Compound Alert'!C125</f>
        <v>MAF</v>
      </c>
      <c r="D240" s="20" t="str">
        <f>'Compound Alert'!D125</f>
        <v>LCN           Latin America &amp; Caribbean</v>
      </c>
      <c r="E240" s="20" t="str">
        <f>'Compound Alert'!E125</f>
        <v>NA</v>
      </c>
      <c r="F240" s="217">
        <f ca="1">'Compound Alert'!F125</f>
        <v>120</v>
      </c>
      <c r="G240" s="22">
        <f ca="1">IF($B$8="Overall Alert",'Compound Alert'!G125,IF($B$8="Underlying Vulnerability",'Compound Alert'!J125,IF($B$8="Emerging Threat",'Compound Alert'!M125)))</f>
        <v>0</v>
      </c>
      <c r="H240" s="23">
        <f ca="1">IF($B$8="Overall Alert",'Compound Alert'!H125,IF($B$8="Underlying Vulnerability",'Compound Alert'!K125,IF($B$8="Emerging Threat",'Compound Alert'!N125)))</f>
        <v>0</v>
      </c>
      <c r="I240" s="50">
        <f t="shared" ca="1" si="3"/>
        <v>0</v>
      </c>
      <c r="J240"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240" s="25" t="str">
        <f ca="1">IF(
   $B$8="Overall Alert",IF(
      'Compound Alert'!S125 &gt;= 7, "HIGH",IF(
         'Compound Alert'!S125 &gt;= 5, "MED","LOW")), IF(
            $B$8="Underlying Vulnerability", IF(
               'Compound Alert'!Z125 &gt;= 10, "HIGH",IF(
                  'Compound Alert'!Z125 &gt;= 7, "MED","LOW")),IF(
                     $B$8="Emerging Threat", IF(
                        'Compound Alert'!AG125 &gt;= 10, "HIGH",IF(
                            'Compound Alert'!AG125 &gt;= 7, "MED","LOW")))))</f>
        <v>LOW</v>
      </c>
      <c r="L240" s="25" t="str">
        <f ca="1">IF(
   $B$8="Overall Alert",IF(
      'Compound Alert'!T125 &gt;= 7, "HIGH",IF(
         'Compound Alert'!T125 &gt;= 5, "MED","LOW")), IF(
            $B$8="Underlying Vulnerability", IF(
               'Compound Alert'!AA125 &gt;= 10, "HIGH",IF(
                  'Compound Alert'!AA125 &gt;= 7, "MED","LOW")),IF(
                     $B$8="Emerging Threat", IF(
                        'Compound Alert'!AH125 &gt;= 10, "HIGH",IF(
                            'Compound Alert'!AH125 &gt;= 7, "MED","LOW")))))</f>
        <v>LOW</v>
      </c>
      <c r="M240" s="25" t="str">
        <f ca="1">IF(
   $B$8="Overall Alert",IF(
      'Compound Alert'!U125 &gt;= 7, "HIGH",IF(
         'Compound Alert'!U125 &gt;= 5, "MED","LOW")), IF(
            $B$8="Underlying Vulnerability", IF(
               'Compound Alert'!AB125 &gt;= 10, "HIGH",IF(
                  'Compound Alert'!AB125 &gt;= 7, "MED","LOW")),IF(
                     $B$8="Emerging Threat", IF(
                        'Compound Alert'!AI125 &gt;= 10, "HIGH",IF(
                            'Compound Alert'!AI125 &gt;= 7, "MED","LOW")))))</f>
        <v>LOW</v>
      </c>
      <c r="N240"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240"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row>
    <row r="241" spans="1:15" x14ac:dyDescent="0.2">
      <c r="A241" s="63">
        <v>200</v>
      </c>
      <c r="B241" s="20" t="str">
        <f>'Compound Alert'!B127</f>
        <v>Monaco</v>
      </c>
      <c r="C241" s="20" t="str">
        <f>'Compound Alert'!C127</f>
        <v>MCO</v>
      </c>
      <c r="D241" s="20" t="str">
        <f>'Compound Alert'!D127</f>
        <v>ECS           Europe &amp; Central Asia</v>
      </c>
      <c r="E241" s="20" t="str">
        <f>'Compound Alert'!E127</f>
        <v>NA</v>
      </c>
      <c r="F241" s="217">
        <f ca="1">'Compound Alert'!F127</f>
        <v>122</v>
      </c>
      <c r="G241" s="22">
        <f ca="1">IF($B$8="Overall Alert",'Compound Alert'!G127,IF($B$8="Underlying Vulnerability",'Compound Alert'!J127,IF($B$8="Emerging Threat",'Compound Alert'!M127)))</f>
        <v>0</v>
      </c>
      <c r="H241" s="23">
        <f ca="1">IF($B$8="Overall Alert",'Compound Alert'!H127,IF($B$8="Underlying Vulnerability",'Compound Alert'!K127,IF($B$8="Emerging Threat",'Compound Alert'!N127)))</f>
        <v>0</v>
      </c>
      <c r="I241" s="50">
        <f t="shared" ca="1" si="3"/>
        <v>0</v>
      </c>
      <c r="J241"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41" s="25" t="str">
        <f ca="1">IF(
   $B$8="Overall Alert",IF(
      'Compound Alert'!S127 &gt;= 7, "HIGH",IF(
         'Compound Alert'!S127 &gt;= 5, "MED","LOW")), IF(
            $B$8="Underlying Vulnerability", IF(
               'Compound Alert'!Z127 &gt;= 10, "HIGH",IF(
                  'Compound Alert'!Z127 &gt;= 7, "MED","LOW")),IF(
                     $B$8="Emerging Threat", IF(
                        'Compound Alert'!AG127 &gt;= 10, "HIGH",IF(
                            'Compound Alert'!AG127 &gt;= 7, "MED","LOW")))))</f>
        <v>LOW</v>
      </c>
      <c r="L241" s="25" t="str">
        <f ca="1">IF(
   $B$8="Overall Alert",IF(
      'Compound Alert'!T127 &gt;= 7, "HIGH",IF(
         'Compound Alert'!T127 &gt;= 5, "MED","LOW")), IF(
            $B$8="Underlying Vulnerability", IF(
               'Compound Alert'!AA127 &gt;= 10, "HIGH",IF(
                  'Compound Alert'!AA127 &gt;= 7, "MED","LOW")),IF(
                     $B$8="Emerging Threat", IF(
                        'Compound Alert'!AH127 &gt;= 10, "HIGH",IF(
                            'Compound Alert'!AH127 &gt;= 7, "MED","LOW")))))</f>
        <v>LOW</v>
      </c>
      <c r="M241" s="25" t="str">
        <f ca="1">IF(
   $B$8="Overall Alert",IF(
      'Compound Alert'!U127 &gt;= 7, "HIGH",IF(
         'Compound Alert'!U127 &gt;= 5, "MED","LOW")), IF(
            $B$8="Underlying Vulnerability", IF(
               'Compound Alert'!AB127 &gt;= 10, "HIGH",IF(
                  'Compound Alert'!AB127 &gt;= 7, "MED","LOW")),IF(
                     $B$8="Emerging Threat", IF(
                        'Compound Alert'!AI127 &gt;= 10, "HIGH",IF(
                            'Compound Alert'!AI127 &gt;= 7, "MED","LOW")))))</f>
        <v>LOW</v>
      </c>
      <c r="N241"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41"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42" spans="1:15" x14ac:dyDescent="0.2">
      <c r="A242" s="63">
        <v>201</v>
      </c>
      <c r="B242" s="20" t="str">
        <f>'Compound Alert'!B132</f>
        <v>Marshall Islands</v>
      </c>
      <c r="C242" s="20" t="str">
        <f>'Compound Alert'!C132</f>
        <v>MHL</v>
      </c>
      <c r="D242" s="20" t="str">
        <f>'Compound Alert'!D132</f>
        <v>EAS           East Asia &amp; Pacific</v>
      </c>
      <c r="E242" s="20" t="str">
        <f>'Compound Alert'!E132</f>
        <v>IDA</v>
      </c>
      <c r="F242" s="217">
        <f ca="1">'Compound Alert'!F132</f>
        <v>127</v>
      </c>
      <c r="G242" s="22">
        <f ca="1">IF($B$8="Overall Alert",'Compound Alert'!G132,IF($B$8="Underlying Vulnerability",'Compound Alert'!J132,IF($B$8="Emerging Threat",'Compound Alert'!M132)))</f>
        <v>0</v>
      </c>
      <c r="H242" s="23">
        <f ca="1">IF($B$8="Overall Alert",'Compound Alert'!H132,IF($B$8="Underlying Vulnerability",'Compound Alert'!K132,IF($B$8="Emerging Threat",'Compound Alert'!N132)))</f>
        <v>0</v>
      </c>
      <c r="I242" s="50">
        <f t="shared" ca="1" si="3"/>
        <v>0</v>
      </c>
      <c r="J242"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42" s="25" t="str">
        <f ca="1">IF(
   $B$8="Overall Alert",IF(
      'Compound Alert'!S132 &gt;= 7, "HIGH",IF(
         'Compound Alert'!S132 &gt;= 5, "MED","LOW")), IF(
            $B$8="Underlying Vulnerability", IF(
               'Compound Alert'!Z132 &gt;= 10, "HIGH",IF(
                  'Compound Alert'!Z132 &gt;= 7, "MED","LOW")),IF(
                     $B$8="Emerging Threat", IF(
                        'Compound Alert'!AG132 &gt;= 10, "HIGH",IF(
                            'Compound Alert'!AG132 &gt;= 7, "MED","LOW")))))</f>
        <v>LOW</v>
      </c>
      <c r="L242" s="25" t="str">
        <f ca="1">IF(
   $B$8="Overall Alert",IF(
      'Compound Alert'!T132 &gt;= 7, "HIGH",IF(
         'Compound Alert'!T132 &gt;= 5, "MED","LOW")), IF(
            $B$8="Underlying Vulnerability", IF(
               'Compound Alert'!AA132 &gt;= 10, "HIGH",IF(
                  'Compound Alert'!AA132 &gt;= 7, "MED","LOW")),IF(
                     $B$8="Emerging Threat", IF(
                        'Compound Alert'!AH132 &gt;= 10, "HIGH",IF(
                            'Compound Alert'!AH132 &gt;= 7, "MED","LOW")))))</f>
        <v>LOW</v>
      </c>
      <c r="M242"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42"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42"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43" spans="1:15" x14ac:dyDescent="0.2">
      <c r="A243" s="63">
        <v>202</v>
      </c>
      <c r="B243" s="20" t="str">
        <f>'Compound Alert'!B135</f>
        <v>Malta</v>
      </c>
      <c r="C243" s="20" t="str">
        <f>'Compound Alert'!C135</f>
        <v>MLT</v>
      </c>
      <c r="D243" s="20" t="str">
        <f>'Compound Alert'!D135</f>
        <v>MEA           Middle East &amp; North Africa</v>
      </c>
      <c r="E243" s="20" t="str">
        <f>'Compound Alert'!E135</f>
        <v>NA</v>
      </c>
      <c r="F243" s="217">
        <f ca="1">'Compound Alert'!F135</f>
        <v>130</v>
      </c>
      <c r="G243" s="22">
        <f ca="1">IF($B$8="Overall Alert",'Compound Alert'!G135,IF($B$8="Underlying Vulnerability",'Compound Alert'!J135,IF($B$8="Emerging Threat",'Compound Alert'!M135)))</f>
        <v>0</v>
      </c>
      <c r="H243" s="23">
        <f ca="1">IF($B$8="Overall Alert",'Compound Alert'!H135,IF($B$8="Underlying Vulnerability",'Compound Alert'!K135,IF($B$8="Emerging Threat",'Compound Alert'!N135)))</f>
        <v>0</v>
      </c>
      <c r="I243" s="50">
        <f t="shared" ca="1" si="3"/>
        <v>0</v>
      </c>
      <c r="J243"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43"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43"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43"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43"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43"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44" spans="1:15" x14ac:dyDescent="0.2">
      <c r="A244" s="63">
        <v>203</v>
      </c>
      <c r="B244" s="20" t="str">
        <f>'Compound Alert'!B137</f>
        <v>Montenegro</v>
      </c>
      <c r="C244" s="20" t="str">
        <f>'Compound Alert'!C137</f>
        <v>MNE</v>
      </c>
      <c r="D244" s="20" t="str">
        <f>'Compound Alert'!D137</f>
        <v>ECS           Europe &amp; Central Asia</v>
      </c>
      <c r="E244" s="20" t="str">
        <f>'Compound Alert'!E137</f>
        <v>IBRD</v>
      </c>
      <c r="F244" s="217">
        <f ca="1">'Compound Alert'!F137</f>
        <v>132</v>
      </c>
      <c r="G244" s="22">
        <f ca="1">IF($B$8="Overall Alert",'Compound Alert'!G137,IF($B$8="Underlying Vulnerability",'Compound Alert'!J137,IF($B$8="Emerging Threat",'Compound Alert'!M137)))</f>
        <v>0</v>
      </c>
      <c r="H244" s="23">
        <f ca="1">IF($B$8="Overall Alert",'Compound Alert'!H137,IF($B$8="Underlying Vulnerability",'Compound Alert'!K137,IF($B$8="Emerging Threat",'Compound Alert'!N137)))</f>
        <v>0</v>
      </c>
      <c r="I244" s="50">
        <f t="shared" ca="1" si="3"/>
        <v>0</v>
      </c>
      <c r="J244"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44"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44"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44"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44"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44"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45" spans="1:15" x14ac:dyDescent="0.2">
      <c r="A245" s="63">
        <v>204</v>
      </c>
      <c r="B245" s="20" t="str">
        <f>'Compound Alert'!B139</f>
        <v>Northern Mariana Islands</v>
      </c>
      <c r="C245" s="20" t="str">
        <f>'Compound Alert'!C139</f>
        <v>MNP</v>
      </c>
      <c r="D245" s="20" t="str">
        <f>'Compound Alert'!D139</f>
        <v>EAS           East Asia &amp; Pacific</v>
      </c>
      <c r="E245" s="20" t="str">
        <f>'Compound Alert'!E139</f>
        <v>NA</v>
      </c>
      <c r="F245" s="217">
        <f ca="1">'Compound Alert'!F139</f>
        <v>134</v>
      </c>
      <c r="G245" s="22">
        <f ca="1">IF($B$8="Overall Alert",'Compound Alert'!G139,IF($B$8="Underlying Vulnerability",'Compound Alert'!J139,IF($B$8="Emerging Threat",'Compound Alert'!M139)))</f>
        <v>0</v>
      </c>
      <c r="H245" s="23">
        <f ca="1">IF($B$8="Overall Alert",'Compound Alert'!H139,IF($B$8="Underlying Vulnerability",'Compound Alert'!K139,IF($B$8="Emerging Threat",'Compound Alert'!N139)))</f>
        <v>0</v>
      </c>
      <c r="I245" s="50">
        <f t="shared" ca="1" si="3"/>
        <v>0</v>
      </c>
      <c r="J245"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45" s="25" t="str">
        <f ca="1">IF(
   $B$8="Overall Alert",IF(
      'Compound Alert'!S139 &gt;= 7, "HIGH",IF(
         'Compound Alert'!S139 &gt;= 5, "MED","LOW")), IF(
            $B$8="Underlying Vulnerability", IF(
               'Compound Alert'!Z139 &gt;= 10, "HIGH",IF(
                  'Compound Alert'!Z139 &gt;= 7, "MED","LOW")),IF(
                     $B$8="Emerging Threat", IF(
                        'Compound Alert'!AG139 &gt;= 10, "HIGH",IF(
                            'Compound Alert'!AG139 &gt;= 7, "MED","LOW")))))</f>
        <v>LOW</v>
      </c>
      <c r="L245" s="25" t="str">
        <f ca="1">IF(
   $B$8="Overall Alert",IF(
      'Compound Alert'!T139 &gt;= 7, "HIGH",IF(
         'Compound Alert'!T139 &gt;= 5, "MED","LOW")), IF(
            $B$8="Underlying Vulnerability", IF(
               'Compound Alert'!AA139 &gt;= 10, "HIGH",IF(
                  'Compound Alert'!AA139 &gt;= 7, "MED","LOW")),IF(
                     $B$8="Emerging Threat", IF(
                        'Compound Alert'!AH139 &gt;= 10, "HIGH",IF(
                            'Compound Alert'!AH139 &gt;= 7, "MED","LOW")))))</f>
        <v>LOW</v>
      </c>
      <c r="M245" s="25" t="str">
        <f ca="1">IF(
   $B$8="Overall Alert",IF(
      'Compound Alert'!U139 &gt;= 7, "HIGH",IF(
         'Compound Alert'!U139 &gt;= 5, "MED","LOW")), IF(
            $B$8="Underlying Vulnerability", IF(
               'Compound Alert'!AB139 &gt;= 10, "HIGH",IF(
                  'Compound Alert'!AB139 &gt;= 7, "MED","LOW")),IF(
                     $B$8="Emerging Threat", IF(
                        'Compound Alert'!AI139 &gt;= 10, "HIGH",IF(
                            'Compound Alert'!AI139 &gt;= 7, "MED","LOW")))))</f>
        <v>LOW</v>
      </c>
      <c r="N245"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45"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46" spans="1:15" x14ac:dyDescent="0.2">
      <c r="A246" s="63">
        <v>205</v>
      </c>
      <c r="B246" s="20" t="str">
        <f>'Compound Alert'!B145</f>
        <v>Namibia</v>
      </c>
      <c r="C246" s="20" t="str">
        <f>'Compound Alert'!C145</f>
        <v>NAM</v>
      </c>
      <c r="D246" s="20" t="str">
        <f>'Compound Alert'!D145</f>
        <v>SSF           Sub-Saharan Africa</v>
      </c>
      <c r="E246" s="20" t="str">
        <f>'Compound Alert'!E145</f>
        <v>IBRD</v>
      </c>
      <c r="F246" s="217">
        <f ca="1">'Compound Alert'!F145</f>
        <v>140</v>
      </c>
      <c r="G246" s="22">
        <f ca="1">IF($B$8="Overall Alert",'Compound Alert'!G145,IF($B$8="Underlying Vulnerability",'Compound Alert'!J145,IF($B$8="Emerging Threat",'Compound Alert'!M145)))</f>
        <v>0</v>
      </c>
      <c r="H246" s="23">
        <f ca="1">IF($B$8="Overall Alert",'Compound Alert'!H145,IF($B$8="Underlying Vulnerability",'Compound Alert'!K145,IF($B$8="Emerging Threat",'Compound Alert'!N145)))</f>
        <v>0</v>
      </c>
      <c r="I246" s="50">
        <f t="shared" ca="1" si="3"/>
        <v>0</v>
      </c>
      <c r="J246"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246"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246"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246"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246"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LOW</v>
      </c>
      <c r="O246"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row>
    <row r="247" spans="1:15" x14ac:dyDescent="0.2">
      <c r="A247" s="63">
        <v>206</v>
      </c>
      <c r="B247" s="20" t="str">
        <f>'Compound Alert'!B146</f>
        <v>New Caledonia</v>
      </c>
      <c r="C247" s="20" t="str">
        <f>'Compound Alert'!C146</f>
        <v>NCL</v>
      </c>
      <c r="D247" s="20" t="str">
        <f>'Compound Alert'!D146</f>
        <v>EAS           East Asia &amp; Pacific</v>
      </c>
      <c r="E247" s="20" t="str">
        <f>'Compound Alert'!E146</f>
        <v>NA</v>
      </c>
      <c r="F247" s="217">
        <f ca="1">'Compound Alert'!F146</f>
        <v>141</v>
      </c>
      <c r="G247" s="22">
        <f ca="1">IF($B$8="Overall Alert",'Compound Alert'!G146,IF($B$8="Underlying Vulnerability",'Compound Alert'!J146,IF($B$8="Emerging Threat",'Compound Alert'!M146)))</f>
        <v>0</v>
      </c>
      <c r="H247" s="23">
        <f ca="1">IF($B$8="Overall Alert",'Compound Alert'!H146,IF($B$8="Underlying Vulnerability",'Compound Alert'!K146,IF($B$8="Emerging Threat",'Compound Alert'!N146)))</f>
        <v>0</v>
      </c>
      <c r="I247" s="50">
        <f t="shared" ca="1" si="3"/>
        <v>0</v>
      </c>
      <c r="J247"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247" s="25" t="str">
        <f ca="1">IF(
   $B$8="Overall Alert",IF(
      'Compound Alert'!S146 &gt;= 7, "HIGH",IF(
         'Compound Alert'!S146 &gt;= 5, "MED","LOW")), IF(
            $B$8="Underlying Vulnerability", IF(
               'Compound Alert'!Z146 &gt;= 10, "HIGH",IF(
                  'Compound Alert'!Z146 &gt;= 7, "MED","LOW")),IF(
                     $B$8="Emerging Threat", IF(
                        'Compound Alert'!AG146 &gt;= 10, "HIGH",IF(
                            'Compound Alert'!AG146 &gt;= 7, "MED","LOW")))))</f>
        <v>LOW</v>
      </c>
      <c r="L247" s="25" t="str">
        <f ca="1">IF(
   $B$8="Overall Alert",IF(
      'Compound Alert'!T146 &gt;= 7, "HIGH",IF(
         'Compound Alert'!T146 &gt;= 5, "MED","LOW")), IF(
            $B$8="Underlying Vulnerability", IF(
               'Compound Alert'!AA146 &gt;= 10, "HIGH",IF(
                  'Compound Alert'!AA146 &gt;= 7, "MED","LOW")),IF(
                     $B$8="Emerging Threat", IF(
                        'Compound Alert'!AH146 &gt;= 10, "HIGH",IF(
                            'Compound Alert'!AH146 &gt;= 7, "MED","LOW")))))</f>
        <v>LOW</v>
      </c>
      <c r="M247" s="25" t="str">
        <f ca="1">IF(
   $B$8="Overall Alert",IF(
      'Compound Alert'!U146 &gt;= 7, "HIGH",IF(
         'Compound Alert'!U146 &gt;= 5, "MED","LOW")), IF(
            $B$8="Underlying Vulnerability", IF(
               'Compound Alert'!AB146 &gt;= 10, "HIGH",IF(
                  'Compound Alert'!AB146 &gt;= 7, "MED","LOW")),IF(
                     $B$8="Emerging Threat", IF(
                        'Compound Alert'!AI146 &gt;= 10, "HIGH",IF(
                            'Compound Alert'!AI146 &gt;= 7, "MED","LOW")))))</f>
        <v>LOW</v>
      </c>
      <c r="N247"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247"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row>
    <row r="248" spans="1:15" x14ac:dyDescent="0.2">
      <c r="A248" s="63">
        <v>207</v>
      </c>
      <c r="B248" s="20" t="str">
        <f>'Compound Alert'!B150</f>
        <v>Netherlands</v>
      </c>
      <c r="C248" s="20" t="str">
        <f>'Compound Alert'!C150</f>
        <v>NLD</v>
      </c>
      <c r="D248" s="20" t="str">
        <f>'Compound Alert'!D150</f>
        <v>ECS           Europe &amp; Central Asia</v>
      </c>
      <c r="E248" s="20" t="str">
        <f>'Compound Alert'!E150</f>
        <v>NA</v>
      </c>
      <c r="F248" s="217">
        <f ca="1">'Compound Alert'!F150</f>
        <v>145</v>
      </c>
      <c r="G248" s="22">
        <f ca="1">IF($B$8="Overall Alert",'Compound Alert'!G150,IF($B$8="Underlying Vulnerability",'Compound Alert'!J150,IF($B$8="Emerging Threat",'Compound Alert'!M150)))</f>
        <v>0</v>
      </c>
      <c r="H248" s="23">
        <f ca="1">IF($B$8="Overall Alert",'Compound Alert'!H150,IF($B$8="Underlying Vulnerability",'Compound Alert'!K150,IF($B$8="Emerging Threat",'Compound Alert'!N150)))</f>
        <v>0</v>
      </c>
      <c r="I248" s="50">
        <f t="shared" ca="1" si="3"/>
        <v>0</v>
      </c>
      <c r="J248"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48"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48"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48"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48"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48"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49" spans="1:15" x14ac:dyDescent="0.2">
      <c r="A249" s="63">
        <v>208</v>
      </c>
      <c r="B249" s="20" t="str">
        <f>'Compound Alert'!B168</f>
        <v>French Polynesia</v>
      </c>
      <c r="C249" s="20" t="str">
        <f>'Compound Alert'!C168</f>
        <v>PYF</v>
      </c>
      <c r="D249" s="20" t="str">
        <f>'Compound Alert'!D168</f>
        <v>EAS           East Asia &amp; Pacific</v>
      </c>
      <c r="E249" s="20" t="str">
        <f>'Compound Alert'!E168</f>
        <v>NA</v>
      </c>
      <c r="F249" s="217">
        <f ca="1">'Compound Alert'!F168</f>
        <v>163</v>
      </c>
      <c r="G249" s="22">
        <f ca="1">IF($B$8="Overall Alert",'Compound Alert'!G168,IF($B$8="Underlying Vulnerability",'Compound Alert'!J168,IF($B$8="Emerging Threat",'Compound Alert'!M168)))</f>
        <v>0</v>
      </c>
      <c r="H249" s="23">
        <f ca="1">IF($B$8="Overall Alert",'Compound Alert'!H168,IF($B$8="Underlying Vulnerability",'Compound Alert'!K168,IF($B$8="Emerging Threat",'Compound Alert'!N168)))</f>
        <v>0</v>
      </c>
      <c r="I249" s="50">
        <f t="shared" ca="1" si="3"/>
        <v>0</v>
      </c>
      <c r="J249"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49" s="25" t="str">
        <f ca="1">IF(
   $B$8="Overall Alert",IF(
      'Compound Alert'!S168 &gt;= 7, "HIGH",IF(
         'Compound Alert'!S168 &gt;= 5, "MED","LOW")), IF(
            $B$8="Underlying Vulnerability", IF(
               'Compound Alert'!Z168 &gt;= 10, "HIGH",IF(
                  'Compound Alert'!Z168 &gt;= 7, "MED","LOW")),IF(
                     $B$8="Emerging Threat", IF(
                        'Compound Alert'!AG168 &gt;= 10, "HIGH",IF(
                            'Compound Alert'!AG168 &gt;= 7, "MED","LOW")))))</f>
        <v>LOW</v>
      </c>
      <c r="L249" s="25" t="str">
        <f ca="1">IF(
   $B$8="Overall Alert",IF(
      'Compound Alert'!T168 &gt;= 7, "HIGH",IF(
         'Compound Alert'!T168 &gt;= 5, "MED","LOW")), IF(
            $B$8="Underlying Vulnerability", IF(
               'Compound Alert'!AA168 &gt;= 10, "HIGH",IF(
                  'Compound Alert'!AA168 &gt;= 7, "MED","LOW")),IF(
                     $B$8="Emerging Threat", IF(
                        'Compound Alert'!AH168 &gt;= 10, "HIGH",IF(
                            'Compound Alert'!AH168 &gt;= 7, "MED","LOW")))))</f>
        <v>LOW</v>
      </c>
      <c r="M249" s="25" t="str">
        <f ca="1">IF(
   $B$8="Overall Alert",IF(
      'Compound Alert'!U168 &gt;= 7, "HIGH",IF(
         'Compound Alert'!U168 &gt;= 5, "MED","LOW")), IF(
            $B$8="Underlying Vulnerability", IF(
               'Compound Alert'!AB168 &gt;= 10, "HIGH",IF(
                  'Compound Alert'!AB168 &gt;= 7, "MED","LOW")),IF(
                     $B$8="Emerging Threat", IF(
                        'Compound Alert'!AI168 &gt;= 10, "HIGH",IF(
                            'Compound Alert'!AI168 &gt;= 7, "MED","LOW")))))</f>
        <v>LOW</v>
      </c>
      <c r="N249"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49"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row>
    <row r="250" spans="1:15" x14ac:dyDescent="0.2">
      <c r="A250" s="63">
        <v>209</v>
      </c>
      <c r="B250" s="20" t="str">
        <f>'Compound Alert'!B169</f>
        <v>Qatar</v>
      </c>
      <c r="C250" s="20" t="str">
        <f>'Compound Alert'!C169</f>
        <v>QAT</v>
      </c>
      <c r="D250" s="20" t="str">
        <f>'Compound Alert'!D169</f>
        <v>MEA           Middle East &amp; North Africa</v>
      </c>
      <c r="E250" s="20" t="str">
        <f>'Compound Alert'!E169</f>
        <v>NA</v>
      </c>
      <c r="F250" s="217">
        <f ca="1">'Compound Alert'!F169</f>
        <v>164</v>
      </c>
      <c r="G250" s="22">
        <f ca="1">IF($B$8="Overall Alert",'Compound Alert'!G169,IF($B$8="Underlying Vulnerability",'Compound Alert'!J169,IF($B$8="Emerging Threat",'Compound Alert'!M169)))</f>
        <v>0</v>
      </c>
      <c r="H250" s="23">
        <f ca="1">IF($B$8="Overall Alert",'Compound Alert'!H169,IF($B$8="Underlying Vulnerability",'Compound Alert'!K169,IF($B$8="Emerging Threat",'Compound Alert'!N169)))</f>
        <v>0</v>
      </c>
      <c r="I250" s="50">
        <f t="shared" ca="1" si="3"/>
        <v>0</v>
      </c>
      <c r="J250"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0"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0"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0"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0"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0"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1" spans="1:15" x14ac:dyDescent="0.2">
      <c r="A251" s="63">
        <v>210</v>
      </c>
      <c r="B251" s="20" t="str">
        <f>'Compound Alert'!B175</f>
        <v>Senegal</v>
      </c>
      <c r="C251" s="20" t="str">
        <f>'Compound Alert'!C175</f>
        <v>SEN</v>
      </c>
      <c r="D251" s="20" t="str">
        <f>'Compound Alert'!D175</f>
        <v>SSF           Sub-Saharan Africa</v>
      </c>
      <c r="E251" s="20" t="str">
        <f>'Compound Alert'!E175</f>
        <v>IDA</v>
      </c>
      <c r="F251" s="217">
        <f ca="1">'Compound Alert'!F175</f>
        <v>170</v>
      </c>
      <c r="G251" s="22">
        <f ca="1">IF($B$8="Overall Alert",'Compound Alert'!G175,IF($B$8="Underlying Vulnerability",'Compound Alert'!J175,IF($B$8="Emerging Threat",'Compound Alert'!M175)))</f>
        <v>0</v>
      </c>
      <c r="H251" s="23">
        <f ca="1">IF($B$8="Overall Alert",'Compound Alert'!H175,IF($B$8="Underlying Vulnerability",'Compound Alert'!K175,IF($B$8="Emerging Threat",'Compound Alert'!N175)))</f>
        <v>0</v>
      </c>
      <c r="I251" s="50">
        <f t="shared" ca="1" si="3"/>
        <v>0</v>
      </c>
      <c r="J251"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251"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251"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251"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LOW</v>
      </c>
      <c r="N251"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251"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row>
    <row r="252" spans="1:15" x14ac:dyDescent="0.2">
      <c r="A252" s="63">
        <v>211</v>
      </c>
      <c r="B252" s="20" t="str">
        <f>'Compound Alert'!B176</f>
        <v>Singapore</v>
      </c>
      <c r="C252" s="20" t="str">
        <f>'Compound Alert'!C176</f>
        <v>SGP</v>
      </c>
      <c r="D252" s="20" t="str">
        <f>'Compound Alert'!D176</f>
        <v>EAS           East Asia &amp; Pacific</v>
      </c>
      <c r="E252" s="20" t="str">
        <f>'Compound Alert'!E176</f>
        <v>NA</v>
      </c>
      <c r="F252" s="217">
        <f ca="1">'Compound Alert'!F176</f>
        <v>171</v>
      </c>
      <c r="G252" s="22">
        <f ca="1">IF($B$8="Overall Alert",'Compound Alert'!G176,IF($B$8="Underlying Vulnerability",'Compound Alert'!J176,IF($B$8="Emerging Threat",'Compound Alert'!M176)))</f>
        <v>0</v>
      </c>
      <c r="H252" s="23">
        <f ca="1">IF($B$8="Overall Alert",'Compound Alert'!H176,IF($B$8="Underlying Vulnerability",'Compound Alert'!K176,IF($B$8="Emerging Threat",'Compound Alert'!N176)))</f>
        <v>0</v>
      </c>
      <c r="I252" s="50">
        <f t="shared" ca="1" si="3"/>
        <v>0</v>
      </c>
      <c r="J252"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52"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52"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52"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52"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52"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row>
    <row r="253" spans="1:15" x14ac:dyDescent="0.2">
      <c r="A253" s="63">
        <v>212</v>
      </c>
      <c r="B253" s="20" t="str">
        <f>'Compound Alert'!B180</f>
        <v>San Marino</v>
      </c>
      <c r="C253" s="20" t="str">
        <f>'Compound Alert'!C180</f>
        <v>SMR</v>
      </c>
      <c r="D253" s="20" t="str">
        <f>'Compound Alert'!D180</f>
        <v>ECS           Europe &amp; Central Asia</v>
      </c>
      <c r="E253" s="20" t="str">
        <f>'Compound Alert'!E180</f>
        <v>NA</v>
      </c>
      <c r="F253" s="217">
        <f ca="1">'Compound Alert'!F180</f>
        <v>175</v>
      </c>
      <c r="G253" s="22">
        <f ca="1">IF($B$8="Overall Alert",'Compound Alert'!G180,IF($B$8="Underlying Vulnerability",'Compound Alert'!J180,IF($B$8="Emerging Threat",'Compound Alert'!M180)))</f>
        <v>0</v>
      </c>
      <c r="H253" s="23">
        <f ca="1">IF($B$8="Overall Alert",'Compound Alert'!H180,IF($B$8="Underlying Vulnerability",'Compound Alert'!K180,IF($B$8="Emerging Threat",'Compound Alert'!N180)))</f>
        <v>0</v>
      </c>
      <c r="I253" s="50">
        <f t="shared" ca="1" si="3"/>
        <v>0</v>
      </c>
      <c r="J253"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3" s="25" t="str">
        <f ca="1">IF(
   $B$8="Overall Alert",IF(
      'Compound Alert'!S180 &gt;= 7, "HIGH",IF(
         'Compound Alert'!S180 &gt;= 5, "MED","LOW")), IF(
            $B$8="Underlying Vulnerability", IF(
               'Compound Alert'!Z180 &gt;= 10, "HIGH",IF(
                  'Compound Alert'!Z180 &gt;= 7, "MED","LOW")),IF(
                     $B$8="Emerging Threat", IF(
                        'Compound Alert'!AG180 &gt;= 10, "HIGH",IF(
                            'Compound Alert'!AG180 &gt;= 7, "MED","LOW")))))</f>
        <v>LOW</v>
      </c>
      <c r="L253" s="25" t="str">
        <f ca="1">IF(
   $B$8="Overall Alert",IF(
      'Compound Alert'!T180 &gt;= 7, "HIGH",IF(
         'Compound Alert'!T180 &gt;= 5, "MED","LOW")), IF(
            $B$8="Underlying Vulnerability", IF(
               'Compound Alert'!AA180 &gt;= 10, "HIGH",IF(
                  'Compound Alert'!AA180 &gt;= 7, "MED","LOW")),IF(
                     $B$8="Emerging Threat", IF(
                        'Compound Alert'!AH180 &gt;= 10, "HIGH",IF(
                            'Compound Alert'!AH180 &gt;= 7, "MED","LOW")))))</f>
        <v>LOW</v>
      </c>
      <c r="M253" s="25" t="str">
        <f ca="1">IF(
   $B$8="Overall Alert",IF(
      'Compound Alert'!U180 &gt;= 7, "HIGH",IF(
         'Compound Alert'!U180 &gt;= 5, "MED","LOW")), IF(
            $B$8="Underlying Vulnerability", IF(
               'Compound Alert'!AB180 &gt;= 10, "HIGH",IF(
                  'Compound Alert'!AB180 &gt;= 7, "MED","LOW")),IF(
                     $B$8="Emerging Threat", IF(
                        'Compound Alert'!AI180 &gt;= 10, "HIGH",IF(
                            'Compound Alert'!AI180 &gt;= 7, "MED","LOW")))))</f>
        <v>LOW</v>
      </c>
      <c r="N253"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3"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4" spans="1:15" x14ac:dyDescent="0.2">
      <c r="A254" s="63">
        <v>213</v>
      </c>
      <c r="B254" s="20" t="str">
        <f>'Compound Alert'!B184</f>
        <v>São Tomé and Príncipe</v>
      </c>
      <c r="C254" s="20" t="str">
        <f>'Compound Alert'!C184</f>
        <v>STP</v>
      </c>
      <c r="D254" s="20" t="str">
        <f>'Compound Alert'!D184</f>
        <v>SSF           Sub-Saharan Africa</v>
      </c>
      <c r="E254" s="20" t="str">
        <f>'Compound Alert'!E184</f>
        <v>IDA</v>
      </c>
      <c r="F254" s="217">
        <f ca="1">'Compound Alert'!F184</f>
        <v>179</v>
      </c>
      <c r="G254" s="22">
        <f ca="1">IF($B$8="Overall Alert",'Compound Alert'!G184,IF($B$8="Underlying Vulnerability",'Compound Alert'!J184,IF($B$8="Emerging Threat",'Compound Alert'!M184)))</f>
        <v>0</v>
      </c>
      <c r="H254" s="23">
        <f ca="1">IF($B$8="Overall Alert",'Compound Alert'!H184,IF($B$8="Underlying Vulnerability",'Compound Alert'!K184,IF($B$8="Emerging Threat",'Compound Alert'!N184)))</f>
        <v>0</v>
      </c>
      <c r="I254" s="50">
        <f t="shared" ca="1" si="3"/>
        <v>0</v>
      </c>
      <c r="J254"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254"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254"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LOW</v>
      </c>
      <c r="M254"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254"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254"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row>
    <row r="255" spans="1:15" x14ac:dyDescent="0.2">
      <c r="A255" s="63">
        <v>214</v>
      </c>
      <c r="B255" s="20" t="str">
        <f>'Compound Alert'!B188</f>
        <v>Sweden</v>
      </c>
      <c r="C255" s="20" t="str">
        <f>'Compound Alert'!C188</f>
        <v>SWE</v>
      </c>
      <c r="D255" s="20" t="str">
        <f>'Compound Alert'!D188</f>
        <v>ECS           Europe &amp; Central Asia</v>
      </c>
      <c r="E255" s="20" t="str">
        <f>'Compound Alert'!E188</f>
        <v>NA</v>
      </c>
      <c r="F255" s="217">
        <f ca="1">'Compound Alert'!F188</f>
        <v>183</v>
      </c>
      <c r="G255" s="22">
        <f ca="1">IF($B$8="Overall Alert",'Compound Alert'!G188,IF($B$8="Underlying Vulnerability",'Compound Alert'!J188,IF($B$8="Emerging Threat",'Compound Alert'!M188)))</f>
        <v>0</v>
      </c>
      <c r="H255" s="23">
        <f ca="1">IF($B$8="Overall Alert",'Compound Alert'!H188,IF($B$8="Underlying Vulnerability",'Compound Alert'!K188,IF($B$8="Emerging Threat",'Compound Alert'!N188)))</f>
        <v>0</v>
      </c>
      <c r="I255" s="50">
        <f t="shared" ca="1" si="3"/>
        <v>0</v>
      </c>
      <c r="J255"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5"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5"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5"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5"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5"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6" spans="1:15" x14ac:dyDescent="0.2">
      <c r="A256" s="63">
        <v>215</v>
      </c>
      <c r="B256" s="20" t="str">
        <f>'Compound Alert'!B190</f>
        <v>Sint Maarten (Dutch part)</v>
      </c>
      <c r="C256" s="20" t="str">
        <f>'Compound Alert'!C190</f>
        <v>SXM</v>
      </c>
      <c r="D256" s="20" t="str">
        <f>'Compound Alert'!D190</f>
        <v>LCN           Latin America &amp; Caribbean</v>
      </c>
      <c r="E256" s="20" t="str">
        <f>'Compound Alert'!E190</f>
        <v>NA</v>
      </c>
      <c r="F256" s="217">
        <f ca="1">'Compound Alert'!F190</f>
        <v>185</v>
      </c>
      <c r="G256" s="22">
        <f ca="1">IF($B$8="Overall Alert",'Compound Alert'!G190,IF($B$8="Underlying Vulnerability",'Compound Alert'!J190,IF($B$8="Emerging Threat",'Compound Alert'!M190)))</f>
        <v>0</v>
      </c>
      <c r="H256" s="23">
        <f ca="1">IF($B$8="Overall Alert",'Compound Alert'!H190,IF($B$8="Underlying Vulnerability",'Compound Alert'!K190,IF($B$8="Emerging Threat",'Compound Alert'!N190)))</f>
        <v>0</v>
      </c>
      <c r="I256" s="50">
        <f t="shared" ca="1" si="3"/>
        <v>0</v>
      </c>
      <c r="J256"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6" s="25" t="str">
        <f ca="1">IF(
   $B$8="Overall Alert",IF(
      'Compound Alert'!S190 &gt;= 7, "HIGH",IF(
         'Compound Alert'!S190 &gt;= 5, "MED","LOW")), IF(
            $B$8="Underlying Vulnerability", IF(
               'Compound Alert'!Z190 &gt;= 10, "HIGH",IF(
                  'Compound Alert'!Z190 &gt;= 7, "MED","LOW")),IF(
                     $B$8="Emerging Threat", IF(
                        'Compound Alert'!AG190 &gt;= 10, "HIGH",IF(
                            'Compound Alert'!AG190 &gt;= 7, "MED","LOW")))))</f>
        <v>LOW</v>
      </c>
      <c r="L256" s="25" t="str">
        <f ca="1">IF(
   $B$8="Overall Alert",IF(
      'Compound Alert'!T190 &gt;= 7, "HIGH",IF(
         'Compound Alert'!T190 &gt;= 5, "MED","LOW")), IF(
            $B$8="Underlying Vulnerability", IF(
               'Compound Alert'!AA190 &gt;= 10, "HIGH",IF(
                  'Compound Alert'!AA190 &gt;= 7, "MED","LOW")),IF(
                     $B$8="Emerging Threat", IF(
                        'Compound Alert'!AH190 &gt;= 10, "HIGH",IF(
                            'Compound Alert'!AH190 &gt;= 7, "MED","LOW")))))</f>
        <v>LOW</v>
      </c>
      <c r="M256" s="25" t="str">
        <f ca="1">IF(
   $B$8="Overall Alert",IF(
      'Compound Alert'!U190 &gt;= 7, "HIGH",IF(
         'Compound Alert'!U190 &gt;= 5, "MED","LOW")), IF(
            $B$8="Underlying Vulnerability", IF(
               'Compound Alert'!AB190 &gt;= 10, "HIGH",IF(
                  'Compound Alert'!AB190 &gt;= 7, "MED","LOW")),IF(
                     $B$8="Emerging Threat", IF(
                        'Compound Alert'!AI190 &gt;= 10, "HIGH",IF(
                            'Compound Alert'!AI190 &gt;= 7, "MED","LOW")))))</f>
        <v>LOW</v>
      </c>
      <c r="N256"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6"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57" spans="1:15" x14ac:dyDescent="0.2">
      <c r="A257" s="63">
        <v>216</v>
      </c>
      <c r="B257" s="20" t="str">
        <f>'Compound Alert'!B193</f>
        <v>Turks and Caicos Islands</v>
      </c>
      <c r="C257" s="20" t="str">
        <f>'Compound Alert'!C193</f>
        <v>TCA</v>
      </c>
      <c r="D257" s="20" t="str">
        <f>'Compound Alert'!D193</f>
        <v>LCN           Latin America &amp; Caribbean</v>
      </c>
      <c r="E257" s="20" t="str">
        <f>'Compound Alert'!E193</f>
        <v>NA</v>
      </c>
      <c r="F257" s="217">
        <f ca="1">'Compound Alert'!F193</f>
        <v>188</v>
      </c>
      <c r="G257" s="22">
        <f ca="1">IF($B$8="Overall Alert",'Compound Alert'!G193,IF($B$8="Underlying Vulnerability",'Compound Alert'!J193,IF($B$8="Emerging Threat",'Compound Alert'!M193)))</f>
        <v>0</v>
      </c>
      <c r="H257" s="23">
        <f ca="1">IF($B$8="Overall Alert",'Compound Alert'!H193,IF($B$8="Underlying Vulnerability",'Compound Alert'!K193,IF($B$8="Emerging Threat",'Compound Alert'!N193)))</f>
        <v>0</v>
      </c>
      <c r="I257" s="50">
        <f t="shared" ca="1" si="3"/>
        <v>0</v>
      </c>
      <c r="J257"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7" s="25" t="str">
        <f ca="1">IF(
   $B$8="Overall Alert",IF(
      'Compound Alert'!S193 &gt;= 7, "HIGH",IF(
         'Compound Alert'!S193 &gt;= 5, "MED","LOW")), IF(
            $B$8="Underlying Vulnerability", IF(
               'Compound Alert'!Z193 &gt;= 10, "HIGH",IF(
                  'Compound Alert'!Z193 &gt;= 7, "MED","LOW")),IF(
                     $B$8="Emerging Threat", IF(
                        'Compound Alert'!AG193 &gt;= 10, "HIGH",IF(
                            'Compound Alert'!AG193 &gt;= 7, "MED","LOW")))))</f>
        <v>LOW</v>
      </c>
      <c r="L257" s="25" t="str">
        <f ca="1">IF(
   $B$8="Overall Alert",IF(
      'Compound Alert'!T193 &gt;= 7, "HIGH",IF(
         'Compound Alert'!T193 &gt;= 5, "MED","LOW")), IF(
            $B$8="Underlying Vulnerability", IF(
               'Compound Alert'!AA193 &gt;= 10, "HIGH",IF(
                  'Compound Alert'!AA193 &gt;= 7, "MED","LOW")),IF(
                     $B$8="Emerging Threat", IF(
                        'Compound Alert'!AH193 &gt;= 10, "HIGH",IF(
                            'Compound Alert'!AH193 &gt;= 7, "MED","LOW")))))</f>
        <v>LOW</v>
      </c>
      <c r="M257" s="25" t="str">
        <f ca="1">IF(
   $B$8="Overall Alert",IF(
      'Compound Alert'!U193 &gt;= 7, "HIGH",IF(
         'Compound Alert'!U193 &gt;= 5, "MED","LOW")), IF(
            $B$8="Underlying Vulnerability", IF(
               'Compound Alert'!AB193 &gt;= 10, "HIGH",IF(
                  'Compound Alert'!AB193 &gt;= 7, "MED","LOW")),IF(
                     $B$8="Emerging Threat", IF(
                        'Compound Alert'!AI193 &gt;= 10, "HIGH",IF(
                            'Compound Alert'!AI193 &gt;= 7, "MED","LOW")))))</f>
        <v>LOW</v>
      </c>
      <c r="N257"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7"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58" spans="1:15" x14ac:dyDescent="0.2">
      <c r="A258" s="63">
        <v>217</v>
      </c>
      <c r="B258" s="20" t="str">
        <f>'Compound Alert'!B214</f>
        <v>British Virgin Islands</v>
      </c>
      <c r="C258" s="20" t="str">
        <f>'Compound Alert'!C214</f>
        <v>VGB</v>
      </c>
      <c r="D258" s="20" t="str">
        <f>'Compound Alert'!D214</f>
        <v>LCN           Latin America &amp; Caribbean</v>
      </c>
      <c r="E258" s="20" t="str">
        <f>'Compound Alert'!E214</f>
        <v>NA</v>
      </c>
      <c r="F258" s="217">
        <f>'Compound Alert'!F214</f>
        <v>0</v>
      </c>
      <c r="G258" s="22">
        <f ca="1">IF($B$8="Overall Alert",'Compound Alert'!G214,IF($B$8="Underlying Vulnerability",'Compound Alert'!J214,IF($B$8="Emerging Threat",'Compound Alert'!M214)))</f>
        <v>0</v>
      </c>
      <c r="H258" s="23">
        <f ca="1">IF($B$8="Overall Alert",'Compound Alert'!H214,IF($B$8="Underlying Vulnerability",'Compound Alert'!K214,IF($B$8="Emerging Threat",'Compound Alert'!N214)))</f>
        <v>0</v>
      </c>
      <c r="I258" s="50">
        <f t="shared" ca="1" si="3"/>
        <v>0</v>
      </c>
      <c r="J258"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258" s="25" t="str">
        <f ca="1">IF(
   $B$8="Overall Alert",IF(
      'Compound Alert'!S214 &gt;= 7, "HIGH",IF(
         'Compound Alert'!S214 &gt;= 5, "MED","LOW")), IF(
            $B$8="Underlying Vulnerability", IF(
               'Compound Alert'!Z214 &gt;= 10, "HIGH",IF(
                  'Compound Alert'!Z214 &gt;= 7, "MED","LOW")),IF(
                     $B$8="Emerging Threat", IF(
                        'Compound Alert'!AG214 &gt;= 10, "HIGH",IF(
                            'Compound Alert'!AG214 &gt;= 7, "MED","LOW")))))</f>
        <v>LOW</v>
      </c>
      <c r="L258" s="25" t="str">
        <f ca="1">IF(
   $B$8="Overall Alert",IF(
      'Compound Alert'!T214 &gt;= 7, "HIGH",IF(
         'Compound Alert'!T214 &gt;= 5, "MED","LOW")), IF(
            $B$8="Underlying Vulnerability", IF(
               'Compound Alert'!AA214 &gt;= 10, "HIGH",IF(
                  'Compound Alert'!AA214 &gt;= 7, "MED","LOW")),IF(
                     $B$8="Emerging Threat", IF(
                        'Compound Alert'!AH214 &gt;= 10, "HIGH",IF(
                            'Compound Alert'!AH214 &gt;= 7, "MED","LOW")))))</f>
        <v>LOW</v>
      </c>
      <c r="M258" s="25" t="str">
        <f ca="1">IF(
   $B$8="Overall Alert",IF(
      'Compound Alert'!U214 &gt;= 7, "HIGH",IF(
         'Compound Alert'!U214 &gt;= 5, "MED","LOW")), IF(
            $B$8="Underlying Vulnerability", IF(
               'Compound Alert'!AB214 &gt;= 10, "HIGH",IF(
                  'Compound Alert'!AB214 &gt;= 7, "MED","LOW")),IF(
                     $B$8="Emerging Threat", IF(
                        'Compound Alert'!AI214 &gt;= 10, "HIGH",IF(
                            'Compound Alert'!AI214 &gt;= 7, "MED","LOW")))))</f>
        <v>LOW</v>
      </c>
      <c r="N258"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258"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row>
    <row r="259" spans="1:15" x14ac:dyDescent="0.2">
      <c r="A259" s="63">
        <v>218</v>
      </c>
      <c r="B259" s="20" t="str">
        <f>'Compound Alert'!B215</f>
        <v>Virgin Islands (U.S.)</v>
      </c>
      <c r="C259" s="20" t="str">
        <f>'Compound Alert'!C215</f>
        <v>VIR</v>
      </c>
      <c r="D259" s="20" t="str">
        <f>'Compound Alert'!D215</f>
        <v>LCN           Latin America &amp; Caribbean</v>
      </c>
      <c r="E259" s="20" t="str">
        <f>'Compound Alert'!E215</f>
        <v>NA</v>
      </c>
      <c r="F259" s="217">
        <f>'Compound Alert'!F215</f>
        <v>0</v>
      </c>
      <c r="G259" s="22">
        <f ca="1">IF($B$8="Overall Alert",'Compound Alert'!G215,IF($B$8="Underlying Vulnerability",'Compound Alert'!J215,IF($B$8="Emerging Threat",'Compound Alert'!M215)))</f>
        <v>0</v>
      </c>
      <c r="H259" s="23">
        <f ca="1">IF($B$8="Overall Alert",'Compound Alert'!H215,IF($B$8="Underlying Vulnerability",'Compound Alert'!K215,IF($B$8="Emerging Threat",'Compound Alert'!N215)))</f>
        <v>0</v>
      </c>
      <c r="I259" s="50">
        <f t="shared" ca="1" si="3"/>
        <v>0</v>
      </c>
      <c r="J25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259" s="25" t="str">
        <f ca="1">IF(
   $B$8="Overall Alert",IF(
      'Compound Alert'!S215 &gt;= 7, "HIGH",IF(
         'Compound Alert'!S215 &gt;= 5, "MED","LOW")), IF(
            $B$8="Underlying Vulnerability", IF(
               'Compound Alert'!Z215 &gt;= 10, "HIGH",IF(
                  'Compound Alert'!Z215 &gt;= 7, "MED","LOW")),IF(
                     $B$8="Emerging Threat", IF(
                        'Compound Alert'!AG215 &gt;= 10, "HIGH",IF(
                            'Compound Alert'!AG215 &gt;= 7, "MED","LOW")))))</f>
        <v>LOW</v>
      </c>
      <c r="L259" s="25" t="str">
        <f ca="1">IF(
   $B$8="Overall Alert",IF(
      'Compound Alert'!T215 &gt;= 7, "HIGH",IF(
         'Compound Alert'!T215 &gt;= 5, "MED","LOW")), IF(
            $B$8="Underlying Vulnerability", IF(
               'Compound Alert'!AA215 &gt;= 10, "HIGH",IF(
                  'Compound Alert'!AA215 &gt;= 7, "MED","LOW")),IF(
                     $B$8="Emerging Threat", IF(
                        'Compound Alert'!AH215 &gt;= 10, "HIGH",IF(
                            'Compound Alert'!AH215 &gt;= 7, "MED","LOW")))))</f>
        <v>LOW</v>
      </c>
      <c r="M259" s="25" t="str">
        <f ca="1">IF(
   $B$8="Overall Alert",IF(
      'Compound Alert'!U215 &gt;= 7, "HIGH",IF(
         'Compound Alert'!U215 &gt;= 5, "MED","LOW")), IF(
            $B$8="Underlying Vulnerability", IF(
               'Compound Alert'!AB215 &gt;= 10, "HIGH",IF(
                  'Compound Alert'!AB215 &gt;= 7, "MED","LOW")),IF(
                     $B$8="Emerging Threat", IF(
                        'Compound Alert'!AI215 &gt;= 10, "HIGH",IF(
                            'Compound Alert'!AI215 &gt;= 7, "MED","LOW")))))</f>
        <v>LOW</v>
      </c>
      <c r="N25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25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row>
    <row r="269" spans="1:15" x14ac:dyDescent="0.2">
      <c r="B269" s="28" t="s">
        <v>463</v>
      </c>
      <c r="G269" s="29" t="s">
        <v>464</v>
      </c>
    </row>
    <row r="270" spans="1:15" x14ac:dyDescent="0.2">
      <c r="B270" s="28">
        <v>0</v>
      </c>
      <c r="G270" s="29">
        <f t="shared" ref="G270:G276" ca="1" si="4">COUNTIFS($G$42:$G$231,"&gt;="&amp;B270,$G$42:$G$231,"&lt;"&amp;B271)</f>
        <v>109</v>
      </c>
    </row>
    <row r="271" spans="1:15" x14ac:dyDescent="0.2">
      <c r="B271" s="28">
        <v>1</v>
      </c>
      <c r="G271" s="29">
        <f t="shared" ca="1" si="4"/>
        <v>45</v>
      </c>
    </row>
    <row r="272" spans="1:15" x14ac:dyDescent="0.2">
      <c r="B272" s="28">
        <v>2</v>
      </c>
      <c r="G272" s="29">
        <f t="shared" ca="1" si="4"/>
        <v>20</v>
      </c>
    </row>
    <row r="273" spans="2:7" x14ac:dyDescent="0.2">
      <c r="B273" s="28">
        <v>3</v>
      </c>
      <c r="G273" s="29">
        <f t="shared" ca="1" si="4"/>
        <v>8</v>
      </c>
    </row>
    <row r="274" spans="2:7" x14ac:dyDescent="0.2">
      <c r="B274" s="28">
        <v>4</v>
      </c>
      <c r="G274" s="29">
        <f t="shared" ca="1" si="4"/>
        <v>7</v>
      </c>
    </row>
    <row r="275" spans="2:7" x14ac:dyDescent="0.2">
      <c r="B275" s="28">
        <v>5</v>
      </c>
      <c r="G275" s="29">
        <f t="shared" ca="1" si="4"/>
        <v>1</v>
      </c>
    </row>
    <row r="276" spans="2:7" x14ac:dyDescent="0.2">
      <c r="B276" s="28">
        <v>6</v>
      </c>
      <c r="G276" s="29">
        <f t="shared" ca="1" si="4"/>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6" priority="3">
      <formula>J42=""</formula>
    </cfRule>
    <cfRule type="containsText" dxfId="325" priority="4" operator="containsText" text="LOW">
      <formula>NOT(ISERROR(SEARCH("LOW",J42)))</formula>
    </cfRule>
    <cfRule type="containsText" dxfId="324" priority="5" operator="containsText" text="MED">
      <formula>NOT(ISERROR(SEARCH("MED",J42)))</formula>
    </cfRule>
    <cfRule type="containsText" dxfId="323" priority="6" operator="containsText" text="HIGH">
      <formula>NOT(ISERROR(SEARCH("HIGH",J42)))</formula>
    </cfRule>
  </conditionalFormatting>
  <conditionalFormatting sqref="J41:P41 P42:P231">
    <cfRule type="expression" dxfId="322" priority="14">
      <formula>J41=""</formula>
    </cfRule>
    <cfRule type="containsText" dxfId="321" priority="15" operator="containsText" text="LOW">
      <formula>NOT(ISERROR(SEARCH("LOW",J41)))</formula>
    </cfRule>
    <cfRule type="containsText" dxfId="320" priority="16" operator="containsText" text="MED">
      <formula>NOT(ISERROR(SEARCH("MED",J41)))</formula>
    </cfRule>
    <cfRule type="containsText" dxfId="319" priority="17" operator="containsText" text="HIGH">
      <formula>NOT(ISERROR(SEARCH("HIGH",J41)))</formula>
    </cfRule>
  </conditionalFormatting>
  <conditionalFormatting sqref="Q41:R231">
    <cfRule type="expression" dxfId="318" priority="20">
      <formula>Q41=""</formula>
    </cfRule>
    <cfRule type="cellIs" dxfId="317" priority="21" operator="between">
      <formula>0</formula>
      <formula>0.332</formula>
    </cfRule>
    <cfRule type="cellIs" dxfId="316" priority="22" operator="between">
      <formula>0.333333333333333</formula>
      <formula>0.665</formula>
    </cfRule>
    <cfRule type="cellIs" dxfId="315"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P17" sqref="P17"/>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6" t="s">
        <v>416</v>
      </c>
      <c r="J2" s="275" t="s">
        <v>421</v>
      </c>
      <c r="K2" s="275"/>
      <c r="L2" s="275"/>
      <c r="M2" s="275"/>
    </row>
    <row r="3" spans="2:18" ht="16" customHeight="1" x14ac:dyDescent="0.2">
      <c r="B3" s="96" t="s">
        <v>415</v>
      </c>
      <c r="I3" s="276"/>
      <c r="J3" s="275"/>
      <c r="K3" s="275"/>
      <c r="L3" s="275"/>
      <c r="M3" s="275"/>
    </row>
    <row r="4" spans="2:18" x14ac:dyDescent="0.2">
      <c r="B4" s="31"/>
      <c r="I4" s="276"/>
      <c r="J4" s="275"/>
      <c r="K4" s="275"/>
      <c r="L4" s="275"/>
      <c r="M4" s="275"/>
    </row>
    <row r="5" spans="2:18" x14ac:dyDescent="0.2">
      <c r="I5" s="75"/>
      <c r="J5" s="78"/>
    </row>
    <row r="6" spans="2:18" ht="18" customHeight="1" thickBot="1" x14ac:dyDescent="0.25">
      <c r="I6" s="274" t="s">
        <v>411</v>
      </c>
      <c r="J6" s="274"/>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646</v>
      </c>
      <c r="N7" s="77" t="s">
        <v>647</v>
      </c>
      <c r="O7" s="231" t="s">
        <v>648</v>
      </c>
      <c r="P7" s="237" t="s">
        <v>649</v>
      </c>
      <c r="Q7" s="237" t="s">
        <v>553</v>
      </c>
      <c r="R7" s="237" t="s">
        <v>554</v>
      </c>
    </row>
    <row r="8" spans="2:18" ht="17" x14ac:dyDescent="0.2">
      <c r="B8" s="226" t="s">
        <v>549</v>
      </c>
      <c r="C8" s="227" t="s">
        <v>379</v>
      </c>
      <c r="D8" s="227">
        <v>1</v>
      </c>
      <c r="E8" s="227" t="s">
        <v>555</v>
      </c>
      <c r="F8" s="228" t="s">
        <v>556</v>
      </c>
      <c r="G8" s="228" t="s">
        <v>654</v>
      </c>
      <c r="H8" s="238">
        <v>44743</v>
      </c>
      <c r="I8" s="230">
        <v>1</v>
      </c>
      <c r="J8" s="230"/>
      <c r="K8" s="222" t="s">
        <v>506</v>
      </c>
      <c r="L8" s="222" t="s">
        <v>557</v>
      </c>
      <c r="M8" s="222" t="b">
        <v>0</v>
      </c>
      <c r="N8" s="232" t="s">
        <v>650</v>
      </c>
      <c r="O8" s="232" t="s">
        <v>650</v>
      </c>
      <c r="P8" s="232" t="s">
        <v>651</v>
      </c>
      <c r="Q8" s="232" t="b">
        <v>0</v>
      </c>
      <c r="R8" s="232" t="b">
        <v>1</v>
      </c>
    </row>
    <row r="9" spans="2:18" ht="17" x14ac:dyDescent="0.2">
      <c r="B9" s="226" t="s">
        <v>549</v>
      </c>
      <c r="C9" s="227" t="s">
        <v>379</v>
      </c>
      <c r="D9" s="227">
        <v>34</v>
      </c>
      <c r="E9" s="227" t="s">
        <v>652</v>
      </c>
      <c r="F9" s="228" t="s">
        <v>653</v>
      </c>
      <c r="G9" s="228" t="s">
        <v>654</v>
      </c>
      <c r="H9" s="238">
        <v>44755</v>
      </c>
      <c r="I9" s="230">
        <v>1</v>
      </c>
      <c r="J9" s="230"/>
      <c r="K9" s="222" t="s">
        <v>629</v>
      </c>
      <c r="L9" s="222" t="s">
        <v>655</v>
      </c>
      <c r="M9" s="222" t="b">
        <v>0</v>
      </c>
      <c r="N9" s="232" t="s">
        <v>656</v>
      </c>
      <c r="O9" s="232" t="s">
        <v>656</v>
      </c>
      <c r="P9" s="232" t="s">
        <v>657</v>
      </c>
      <c r="Q9" s="232" t="b">
        <v>0</v>
      </c>
      <c r="R9" s="232" t="b">
        <v>1</v>
      </c>
    </row>
    <row r="10" spans="2:18" ht="17" x14ac:dyDescent="0.2">
      <c r="B10" s="226" t="s">
        <v>549</v>
      </c>
      <c r="C10" s="227" t="s">
        <v>372</v>
      </c>
      <c r="D10" s="227">
        <v>42</v>
      </c>
      <c r="E10" s="227" t="s">
        <v>797</v>
      </c>
      <c r="F10" s="228" t="s">
        <v>567</v>
      </c>
      <c r="G10" s="228" t="s">
        <v>654</v>
      </c>
      <c r="H10" s="238">
        <v>44805</v>
      </c>
      <c r="I10" s="230">
        <v>1</v>
      </c>
      <c r="J10" s="230"/>
      <c r="K10" s="222" t="s">
        <v>792</v>
      </c>
      <c r="L10" s="222" t="s">
        <v>798</v>
      </c>
      <c r="M10" s="222" t="b">
        <v>0</v>
      </c>
      <c r="N10" s="232" t="s">
        <v>799</v>
      </c>
      <c r="O10" s="232" t="s">
        <v>799</v>
      </c>
      <c r="P10" s="232" t="s">
        <v>800</v>
      </c>
      <c r="Q10" s="232" t="b">
        <v>0</v>
      </c>
      <c r="R10" s="232" t="b">
        <v>1</v>
      </c>
    </row>
    <row r="11" spans="2:18" ht="17" x14ac:dyDescent="0.2">
      <c r="B11" s="226" t="s">
        <v>549</v>
      </c>
      <c r="C11" s="227" t="s">
        <v>372</v>
      </c>
      <c r="D11" s="227">
        <v>2</v>
      </c>
      <c r="E11" s="227" t="s">
        <v>558</v>
      </c>
      <c r="F11" s="228" t="s">
        <v>559</v>
      </c>
      <c r="G11" s="228" t="s">
        <v>560</v>
      </c>
      <c r="H11" s="238">
        <v>44428</v>
      </c>
      <c r="I11" s="230">
        <v>2</v>
      </c>
      <c r="J11" s="230"/>
      <c r="K11" s="222" t="s">
        <v>386</v>
      </c>
      <c r="L11" s="222" t="s">
        <v>561</v>
      </c>
      <c r="M11" s="222" t="b">
        <v>0</v>
      </c>
      <c r="N11" s="232" t="s">
        <v>562</v>
      </c>
      <c r="O11" s="232" t="s">
        <v>562</v>
      </c>
      <c r="P11" s="232" t="s">
        <v>658</v>
      </c>
      <c r="Q11" s="232" t="b">
        <v>1</v>
      </c>
      <c r="R11" s="232" t="b">
        <v>1</v>
      </c>
    </row>
    <row r="12" spans="2:18" ht="34" x14ac:dyDescent="0.2">
      <c r="B12" s="226" t="s">
        <v>549</v>
      </c>
      <c r="C12" s="227" t="s">
        <v>371</v>
      </c>
      <c r="D12" s="227">
        <v>3</v>
      </c>
      <c r="E12" s="227" t="s">
        <v>563</v>
      </c>
      <c r="F12" s="228" t="s">
        <v>564</v>
      </c>
      <c r="G12" s="228" t="s">
        <v>654</v>
      </c>
      <c r="H12" s="238">
        <v>44546</v>
      </c>
      <c r="I12" s="230">
        <v>1</v>
      </c>
      <c r="J12" s="230"/>
      <c r="K12" s="222" t="s">
        <v>387</v>
      </c>
      <c r="L12" s="222" t="s">
        <v>565</v>
      </c>
      <c r="M12" s="222" t="b">
        <v>0</v>
      </c>
      <c r="N12" s="232" t="s">
        <v>659</v>
      </c>
      <c r="O12" s="232" t="s">
        <v>659</v>
      </c>
      <c r="P12" s="232" t="s">
        <v>660</v>
      </c>
      <c r="Q12" s="232" t="b">
        <v>0</v>
      </c>
      <c r="R12" s="232" t="b">
        <v>1</v>
      </c>
    </row>
    <row r="13" spans="2:18" ht="17" x14ac:dyDescent="0.2">
      <c r="B13" s="226" t="s">
        <v>549</v>
      </c>
      <c r="C13" s="227" t="s">
        <v>373</v>
      </c>
      <c r="D13" s="227">
        <v>33</v>
      </c>
      <c r="E13" s="227" t="s">
        <v>801</v>
      </c>
      <c r="F13" s="228" t="s">
        <v>556</v>
      </c>
      <c r="G13" s="228" t="s">
        <v>589</v>
      </c>
      <c r="H13" s="238">
        <v>44733</v>
      </c>
      <c r="I13" s="230">
        <v>1</v>
      </c>
      <c r="J13" s="230">
        <v>1</v>
      </c>
      <c r="K13" s="222" t="s">
        <v>621</v>
      </c>
      <c r="L13" s="222" t="s">
        <v>622</v>
      </c>
      <c r="M13" s="222" t="b">
        <v>0</v>
      </c>
      <c r="N13" s="232" t="s">
        <v>695</v>
      </c>
      <c r="O13" s="232" t="s">
        <v>805</v>
      </c>
      <c r="P13" s="232" t="s">
        <v>696</v>
      </c>
      <c r="Q13" s="232" t="b">
        <v>0</v>
      </c>
      <c r="R13" s="232" t="b">
        <v>1</v>
      </c>
    </row>
    <row r="14" spans="2:18" ht="17" x14ac:dyDescent="0.2">
      <c r="B14" s="226" t="s">
        <v>549</v>
      </c>
      <c r="C14" s="227" t="s">
        <v>373</v>
      </c>
      <c r="D14" s="227">
        <v>5</v>
      </c>
      <c r="E14" s="227" t="s">
        <v>615</v>
      </c>
      <c r="F14" s="228" t="s">
        <v>567</v>
      </c>
      <c r="G14" s="228" t="s">
        <v>568</v>
      </c>
      <c r="H14" s="238">
        <v>45019</v>
      </c>
      <c r="I14" s="230">
        <v>2</v>
      </c>
      <c r="J14" s="230"/>
      <c r="K14" s="222" t="s">
        <v>388</v>
      </c>
      <c r="L14" s="222" t="s">
        <v>569</v>
      </c>
      <c r="M14" s="222" t="b">
        <v>0</v>
      </c>
      <c r="N14" s="232" t="s">
        <v>661</v>
      </c>
      <c r="O14" s="232" t="s">
        <v>661</v>
      </c>
      <c r="P14" s="232" t="s">
        <v>662</v>
      </c>
      <c r="Q14" s="232" t="b">
        <v>1</v>
      </c>
      <c r="R14" s="232" t="b">
        <v>1</v>
      </c>
    </row>
    <row r="15" spans="2:18" ht="17" x14ac:dyDescent="0.2">
      <c r="B15" s="226" t="s">
        <v>549</v>
      </c>
      <c r="C15" s="227" t="s">
        <v>571</v>
      </c>
      <c r="D15" s="227">
        <v>6</v>
      </c>
      <c r="E15" s="227" t="s">
        <v>572</v>
      </c>
      <c r="F15" s="228" t="s">
        <v>566</v>
      </c>
      <c r="G15" s="228" t="s">
        <v>654</v>
      </c>
      <c r="H15" s="238">
        <v>45019</v>
      </c>
      <c r="I15" s="229">
        <v>1</v>
      </c>
      <c r="J15" s="230"/>
      <c r="K15" s="222" t="s">
        <v>389</v>
      </c>
      <c r="L15" s="222" t="s">
        <v>573</v>
      </c>
      <c r="M15" s="222" t="b">
        <v>0</v>
      </c>
      <c r="N15" s="232" t="s">
        <v>663</v>
      </c>
      <c r="O15" s="232" t="s">
        <v>664</v>
      </c>
      <c r="P15" s="232" t="s">
        <v>665</v>
      </c>
      <c r="Q15" s="232" t="b">
        <v>0</v>
      </c>
      <c r="R15" s="232" t="b">
        <v>1</v>
      </c>
    </row>
    <row r="16" spans="2:18" ht="17" x14ac:dyDescent="0.2">
      <c r="B16" s="226" t="s">
        <v>549</v>
      </c>
      <c r="C16" s="227" t="s">
        <v>390</v>
      </c>
      <c r="D16" s="227">
        <v>7</v>
      </c>
      <c r="E16" s="227" t="s">
        <v>574</v>
      </c>
      <c r="F16" s="228" t="s">
        <v>566</v>
      </c>
      <c r="G16" s="228" t="s">
        <v>654</v>
      </c>
      <c r="H16" s="238">
        <v>45019</v>
      </c>
      <c r="I16" s="229">
        <v>1</v>
      </c>
      <c r="J16" s="230"/>
      <c r="K16" s="222" t="s">
        <v>391</v>
      </c>
      <c r="L16" s="222" t="s">
        <v>575</v>
      </c>
      <c r="M16" s="222" t="b">
        <v>0</v>
      </c>
      <c r="N16" s="232" t="s">
        <v>666</v>
      </c>
      <c r="O16" s="232" t="s">
        <v>664</v>
      </c>
      <c r="P16" s="232" t="s">
        <v>665</v>
      </c>
      <c r="Q16" s="232" t="b">
        <v>0</v>
      </c>
      <c r="R16" s="232" t="b">
        <v>1</v>
      </c>
    </row>
    <row r="17" spans="2:18" ht="17" x14ac:dyDescent="0.2">
      <c r="B17" s="226" t="s">
        <v>576</v>
      </c>
      <c r="C17" s="227" t="s">
        <v>379</v>
      </c>
      <c r="D17" s="227">
        <v>8</v>
      </c>
      <c r="E17" s="227" t="s">
        <v>577</v>
      </c>
      <c r="F17" s="228" t="s">
        <v>578</v>
      </c>
      <c r="G17" s="228" t="s">
        <v>604</v>
      </c>
      <c r="H17" s="238">
        <v>45077</v>
      </c>
      <c r="I17" s="229"/>
      <c r="J17" s="230">
        <v>1</v>
      </c>
      <c r="K17" s="222" t="s">
        <v>413</v>
      </c>
      <c r="L17" s="222" t="s">
        <v>579</v>
      </c>
      <c r="M17" s="222" t="b">
        <v>1</v>
      </c>
      <c r="N17" s="232" t="s">
        <v>580</v>
      </c>
      <c r="O17" s="232"/>
      <c r="P17" s="232" t="s">
        <v>667</v>
      </c>
      <c r="Q17" s="232" t="b">
        <v>0</v>
      </c>
      <c r="R17" s="232" t="b">
        <v>1</v>
      </c>
    </row>
    <row r="18" spans="2:18" ht="17" x14ac:dyDescent="0.2">
      <c r="B18" s="226" t="s">
        <v>576</v>
      </c>
      <c r="C18" s="227" t="s">
        <v>379</v>
      </c>
      <c r="D18" s="227">
        <v>32</v>
      </c>
      <c r="E18" s="227" t="s">
        <v>581</v>
      </c>
      <c r="F18" s="228" t="s">
        <v>582</v>
      </c>
      <c r="G18" s="228" t="s">
        <v>560</v>
      </c>
      <c r="H18" s="238">
        <v>45077</v>
      </c>
      <c r="I18" s="229"/>
      <c r="J18" s="230">
        <v>1</v>
      </c>
      <c r="K18" s="222" t="s">
        <v>523</v>
      </c>
      <c r="L18" s="222" t="s">
        <v>583</v>
      </c>
      <c r="M18" s="222" t="b">
        <v>1</v>
      </c>
      <c r="N18" s="232" t="s">
        <v>668</v>
      </c>
      <c r="O18" s="232" t="s">
        <v>669</v>
      </c>
      <c r="P18" s="232" t="s">
        <v>670</v>
      </c>
      <c r="Q18" s="232" t="b">
        <v>0</v>
      </c>
      <c r="R18" s="232" t="b">
        <v>1</v>
      </c>
    </row>
    <row r="19" spans="2:18" ht="17" x14ac:dyDescent="0.2">
      <c r="B19" s="226" t="s">
        <v>576</v>
      </c>
      <c r="C19" s="227" t="s">
        <v>379</v>
      </c>
      <c r="D19" s="227">
        <v>36</v>
      </c>
      <c r="E19" s="227" t="s">
        <v>671</v>
      </c>
      <c r="F19" s="228" t="s">
        <v>672</v>
      </c>
      <c r="G19" s="228" t="s">
        <v>560</v>
      </c>
      <c r="H19" s="238">
        <v>45077</v>
      </c>
      <c r="I19" s="229"/>
      <c r="J19" s="230">
        <v>1</v>
      </c>
      <c r="K19" s="222" t="s">
        <v>630</v>
      </c>
      <c r="L19" s="222" t="s">
        <v>818</v>
      </c>
      <c r="M19" s="222" t="b">
        <v>1</v>
      </c>
      <c r="N19" s="232" t="s">
        <v>673</v>
      </c>
      <c r="O19" s="232" t="s">
        <v>674</v>
      </c>
      <c r="P19" s="232" t="s">
        <v>675</v>
      </c>
      <c r="Q19" s="232" t="b">
        <v>0</v>
      </c>
      <c r="R19" s="232" t="b">
        <v>1</v>
      </c>
    </row>
    <row r="20" spans="2:18" ht="17" x14ac:dyDescent="0.2">
      <c r="B20" s="226" t="s">
        <v>576</v>
      </c>
      <c r="C20" s="227" t="s">
        <v>379</v>
      </c>
      <c r="D20" s="227">
        <v>37</v>
      </c>
      <c r="E20" s="227" t="s">
        <v>676</v>
      </c>
      <c r="F20" s="228" t="s">
        <v>567</v>
      </c>
      <c r="G20" s="228" t="s">
        <v>568</v>
      </c>
      <c r="H20" s="238">
        <v>45019</v>
      </c>
      <c r="I20" s="229"/>
      <c r="J20" s="230">
        <v>1</v>
      </c>
      <c r="K20" s="222" t="s">
        <v>631</v>
      </c>
      <c r="L20" s="222" t="s">
        <v>677</v>
      </c>
      <c r="M20" s="222" t="b">
        <v>0</v>
      </c>
      <c r="N20" s="232" t="s">
        <v>678</v>
      </c>
      <c r="O20" s="232" t="s">
        <v>661</v>
      </c>
      <c r="P20" s="232" t="s">
        <v>662</v>
      </c>
      <c r="Q20" s="232" t="b">
        <v>0</v>
      </c>
      <c r="R20" s="232" t="b">
        <v>1</v>
      </c>
    </row>
    <row r="21" spans="2:18" ht="17" x14ac:dyDescent="0.2">
      <c r="B21" s="226" t="s">
        <v>576</v>
      </c>
      <c r="C21" s="227" t="s">
        <v>379</v>
      </c>
      <c r="D21" s="227">
        <v>38</v>
      </c>
      <c r="E21" s="227" t="s">
        <v>679</v>
      </c>
      <c r="F21" s="228" t="s">
        <v>578</v>
      </c>
      <c r="G21" s="228" t="s">
        <v>604</v>
      </c>
      <c r="H21" s="238">
        <v>45077</v>
      </c>
      <c r="I21" s="229"/>
      <c r="J21" s="230">
        <v>1</v>
      </c>
      <c r="K21" s="222" t="s">
        <v>632</v>
      </c>
      <c r="L21" s="222" t="s">
        <v>680</v>
      </c>
      <c r="M21" s="222" t="b">
        <v>1</v>
      </c>
      <c r="N21" s="232" t="s">
        <v>681</v>
      </c>
      <c r="O21" s="232"/>
      <c r="P21" s="232" t="s">
        <v>667</v>
      </c>
      <c r="Q21" s="232" t="b">
        <v>0</v>
      </c>
      <c r="R21" s="232" t="b">
        <v>1</v>
      </c>
    </row>
    <row r="22" spans="2:18" ht="17" x14ac:dyDescent="0.2">
      <c r="B22" s="226" t="s">
        <v>576</v>
      </c>
      <c r="C22" s="227" t="s">
        <v>372</v>
      </c>
      <c r="D22" s="227">
        <v>11</v>
      </c>
      <c r="E22" s="227" t="s">
        <v>584</v>
      </c>
      <c r="F22" s="228" t="s">
        <v>585</v>
      </c>
      <c r="G22" s="228" t="s">
        <v>560</v>
      </c>
      <c r="H22" s="238">
        <v>45077</v>
      </c>
      <c r="I22" s="229"/>
      <c r="J22" s="229">
        <v>1</v>
      </c>
      <c r="K22" s="222" t="s">
        <v>812</v>
      </c>
      <c r="L22" s="222" t="s">
        <v>817</v>
      </c>
      <c r="M22" s="222" t="b">
        <v>0</v>
      </c>
      <c r="N22" s="232" t="s">
        <v>586</v>
      </c>
      <c r="O22" s="232" t="s">
        <v>586</v>
      </c>
      <c r="P22" s="232" t="s">
        <v>682</v>
      </c>
      <c r="Q22" s="232" t="b">
        <v>0</v>
      </c>
      <c r="R22" s="232" t="b">
        <v>1</v>
      </c>
    </row>
    <row r="23" spans="2:18" ht="17" x14ac:dyDescent="0.2">
      <c r="B23" s="226" t="s">
        <v>576</v>
      </c>
      <c r="C23" s="227" t="s">
        <v>372</v>
      </c>
      <c r="D23" s="227">
        <v>12</v>
      </c>
      <c r="E23" s="227" t="s">
        <v>587</v>
      </c>
      <c r="F23" s="228" t="s">
        <v>588</v>
      </c>
      <c r="G23" s="228" t="s">
        <v>589</v>
      </c>
      <c r="H23" s="238">
        <v>44966</v>
      </c>
      <c r="I23" s="229"/>
      <c r="J23" s="229">
        <v>1</v>
      </c>
      <c r="K23" s="222" t="s">
        <v>438</v>
      </c>
      <c r="L23" s="222" t="s">
        <v>590</v>
      </c>
      <c r="M23" s="222" t="b">
        <v>0</v>
      </c>
      <c r="N23" s="232" t="s">
        <v>683</v>
      </c>
      <c r="O23" s="232" t="s">
        <v>591</v>
      </c>
      <c r="P23" s="232" t="s">
        <v>684</v>
      </c>
      <c r="Q23" s="232" t="b">
        <v>0</v>
      </c>
      <c r="R23" s="232" t="b">
        <v>1</v>
      </c>
    </row>
    <row r="24" spans="2:18" ht="17" x14ac:dyDescent="0.2">
      <c r="B24" s="226" t="s">
        <v>576</v>
      </c>
      <c r="C24" s="227" t="s">
        <v>372</v>
      </c>
      <c r="D24" s="227">
        <v>13</v>
      </c>
      <c r="E24" s="227" t="s">
        <v>628</v>
      </c>
      <c r="F24" s="228" t="s">
        <v>556</v>
      </c>
      <c r="G24" s="228" t="s">
        <v>568</v>
      </c>
      <c r="H24" s="238">
        <v>45058</v>
      </c>
      <c r="I24" s="229"/>
      <c r="J24" s="229">
        <v>1</v>
      </c>
      <c r="K24" s="222" t="s">
        <v>392</v>
      </c>
      <c r="L24" s="222" t="s">
        <v>592</v>
      </c>
      <c r="M24" s="222" t="b">
        <v>0</v>
      </c>
      <c r="N24" s="232" t="s">
        <v>593</v>
      </c>
      <c r="O24" s="232" t="s">
        <v>685</v>
      </c>
      <c r="P24" s="232" t="s">
        <v>686</v>
      </c>
      <c r="Q24" s="232" t="b">
        <v>0</v>
      </c>
      <c r="R24" s="232" t="b">
        <v>1</v>
      </c>
    </row>
    <row r="25" spans="2:18" ht="17" x14ac:dyDescent="0.2">
      <c r="B25" s="226" t="s">
        <v>576</v>
      </c>
      <c r="C25" s="227" t="s">
        <v>371</v>
      </c>
      <c r="D25" s="227">
        <v>21</v>
      </c>
      <c r="E25" s="227" t="s">
        <v>595</v>
      </c>
      <c r="F25" s="228" t="s">
        <v>596</v>
      </c>
      <c r="G25" s="228" t="s">
        <v>560</v>
      </c>
      <c r="H25" s="238">
        <v>45077</v>
      </c>
      <c r="I25" s="229"/>
      <c r="J25" s="229">
        <v>1</v>
      </c>
      <c r="K25" s="222" t="s">
        <v>524</v>
      </c>
      <c r="L25" s="222" t="s">
        <v>597</v>
      </c>
      <c r="M25" s="222" t="b">
        <v>1</v>
      </c>
      <c r="N25" s="232" t="s">
        <v>687</v>
      </c>
      <c r="O25" s="232" t="s">
        <v>598</v>
      </c>
      <c r="P25" s="232" t="s">
        <v>688</v>
      </c>
      <c r="Q25" s="232" t="b">
        <v>0</v>
      </c>
      <c r="R25" s="232" t="b">
        <v>1</v>
      </c>
    </row>
    <row r="26" spans="2:18" ht="17" x14ac:dyDescent="0.2">
      <c r="B26" s="226" t="s">
        <v>576</v>
      </c>
      <c r="C26" s="227" t="s">
        <v>371</v>
      </c>
      <c r="D26" s="227">
        <v>39</v>
      </c>
      <c r="E26" s="227" t="s">
        <v>689</v>
      </c>
      <c r="F26" s="228" t="s">
        <v>690</v>
      </c>
      <c r="G26" s="228" t="s">
        <v>560</v>
      </c>
      <c r="H26" s="238">
        <v>45075</v>
      </c>
      <c r="I26" s="229"/>
      <c r="J26" s="229">
        <v>1</v>
      </c>
      <c r="K26" s="222" t="s">
        <v>636</v>
      </c>
      <c r="L26" s="222" t="s">
        <v>691</v>
      </c>
      <c r="M26" s="222" t="b">
        <v>1</v>
      </c>
      <c r="N26" s="232" t="s">
        <v>692</v>
      </c>
      <c r="O26" s="232" t="s">
        <v>693</v>
      </c>
      <c r="P26" s="232" t="s">
        <v>694</v>
      </c>
      <c r="Q26" s="232" t="b">
        <v>0</v>
      </c>
      <c r="R26" s="232" t="b">
        <v>1</v>
      </c>
    </row>
    <row r="27" spans="2:18" ht="17" x14ac:dyDescent="0.2">
      <c r="B27" s="226" t="s">
        <v>576</v>
      </c>
      <c r="C27" s="227" t="s">
        <v>373</v>
      </c>
      <c r="D27" s="227">
        <v>22</v>
      </c>
      <c r="E27" s="227" t="s">
        <v>616</v>
      </c>
      <c r="F27" s="228" t="s">
        <v>567</v>
      </c>
      <c r="G27" s="228" t="s">
        <v>568</v>
      </c>
      <c r="H27" s="238">
        <v>45019</v>
      </c>
      <c r="I27" s="229"/>
      <c r="J27" s="229">
        <v>2</v>
      </c>
      <c r="K27" s="222" t="s">
        <v>393</v>
      </c>
      <c r="L27" s="222" t="s">
        <v>599</v>
      </c>
      <c r="M27" s="222" t="b">
        <v>0</v>
      </c>
      <c r="N27" s="232" t="s">
        <v>661</v>
      </c>
      <c r="O27" s="232" t="s">
        <v>570</v>
      </c>
      <c r="P27" s="232" t="s">
        <v>662</v>
      </c>
      <c r="Q27" s="232" t="b">
        <v>1</v>
      </c>
      <c r="R27" s="232" t="b">
        <v>1</v>
      </c>
    </row>
    <row r="28" spans="2:18" ht="17" x14ac:dyDescent="0.2">
      <c r="B28" s="226" t="s">
        <v>576</v>
      </c>
      <c r="C28" s="227" t="s">
        <v>373</v>
      </c>
      <c r="D28" s="227">
        <v>33</v>
      </c>
      <c r="E28" s="227" t="s">
        <v>801</v>
      </c>
      <c r="F28" s="228" t="s">
        <v>556</v>
      </c>
      <c r="G28" s="228" t="s">
        <v>589</v>
      </c>
      <c r="H28" s="238">
        <v>44733</v>
      </c>
      <c r="I28" s="229">
        <v>1</v>
      </c>
      <c r="J28" s="230">
        <v>1</v>
      </c>
      <c r="K28" s="222" t="s">
        <v>621</v>
      </c>
      <c r="L28" s="222" t="s">
        <v>622</v>
      </c>
      <c r="M28" s="222" t="b">
        <v>0</v>
      </c>
      <c r="N28" s="232" t="s">
        <v>695</v>
      </c>
      <c r="O28" s="232" t="s">
        <v>623</v>
      </c>
      <c r="P28" s="232" t="s">
        <v>696</v>
      </c>
      <c r="Q28" s="232" t="b">
        <v>0</v>
      </c>
      <c r="R28" s="232" t="b">
        <v>1</v>
      </c>
    </row>
    <row r="29" spans="2:18" ht="34" x14ac:dyDescent="0.2">
      <c r="B29" s="226" t="s">
        <v>576</v>
      </c>
      <c r="C29" s="227" t="s">
        <v>571</v>
      </c>
      <c r="D29" s="227">
        <v>23</v>
      </c>
      <c r="E29" s="227" t="s">
        <v>600</v>
      </c>
      <c r="F29" s="228" t="s">
        <v>601</v>
      </c>
      <c r="G29" s="228" t="s">
        <v>594</v>
      </c>
      <c r="H29" s="238">
        <v>45077</v>
      </c>
      <c r="I29" s="229"/>
      <c r="J29" s="230">
        <v>1</v>
      </c>
      <c r="K29" s="222" t="s">
        <v>395</v>
      </c>
      <c r="L29" s="222" t="s">
        <v>602</v>
      </c>
      <c r="M29" s="222" t="b">
        <v>1</v>
      </c>
      <c r="N29" s="232" t="s">
        <v>697</v>
      </c>
      <c r="O29" s="232" t="s">
        <v>697</v>
      </c>
      <c r="P29" s="232" t="s">
        <v>698</v>
      </c>
      <c r="Q29" s="232" t="b">
        <v>0</v>
      </c>
      <c r="R29" s="232" t="b">
        <v>1</v>
      </c>
    </row>
    <row r="30" spans="2:18" ht="17" x14ac:dyDescent="0.2">
      <c r="B30" s="226" t="s">
        <v>576</v>
      </c>
      <c r="C30" s="227" t="s">
        <v>571</v>
      </c>
      <c r="D30" s="227">
        <v>24</v>
      </c>
      <c r="E30" s="227" t="s">
        <v>603</v>
      </c>
      <c r="F30" s="228" t="s">
        <v>585</v>
      </c>
      <c r="G30" s="228" t="s">
        <v>604</v>
      </c>
      <c r="H30" s="238">
        <v>45077</v>
      </c>
      <c r="I30" s="229"/>
      <c r="J30" s="230">
        <v>1</v>
      </c>
      <c r="K30" s="222" t="s">
        <v>396</v>
      </c>
      <c r="L30" s="222" t="s">
        <v>396</v>
      </c>
      <c r="M30" s="222" t="b">
        <v>0</v>
      </c>
      <c r="N30" s="232" t="s">
        <v>699</v>
      </c>
      <c r="O30" s="232" t="s">
        <v>700</v>
      </c>
      <c r="P30" s="232" t="s">
        <v>701</v>
      </c>
      <c r="Q30" s="232" t="b">
        <v>0</v>
      </c>
      <c r="R30" s="232" t="b">
        <v>1</v>
      </c>
    </row>
    <row r="31" spans="2:18" ht="17" x14ac:dyDescent="0.2">
      <c r="B31" s="226" t="s">
        <v>576</v>
      </c>
      <c r="C31" s="227" t="s">
        <v>571</v>
      </c>
      <c r="D31" s="227">
        <v>25</v>
      </c>
      <c r="E31" s="227" t="s">
        <v>605</v>
      </c>
      <c r="F31" s="228" t="s">
        <v>566</v>
      </c>
      <c r="G31" s="228" t="s">
        <v>594</v>
      </c>
      <c r="H31" s="238">
        <v>45056</v>
      </c>
      <c r="I31" s="229"/>
      <c r="J31" s="230">
        <v>1</v>
      </c>
      <c r="K31" s="222" t="s">
        <v>830</v>
      </c>
      <c r="L31" s="222" t="s">
        <v>832</v>
      </c>
      <c r="M31" s="222" t="b">
        <v>1</v>
      </c>
      <c r="N31" s="232" t="s">
        <v>702</v>
      </c>
      <c r="O31" s="232"/>
      <c r="P31" s="232" t="s">
        <v>675</v>
      </c>
      <c r="Q31" s="232" t="b">
        <v>0</v>
      </c>
      <c r="R31" s="232" t="b">
        <v>1</v>
      </c>
    </row>
    <row r="32" spans="2:18" ht="34" x14ac:dyDescent="0.2">
      <c r="B32" s="226" t="s">
        <v>576</v>
      </c>
      <c r="C32" s="227" t="s">
        <v>571</v>
      </c>
      <c r="D32" s="227">
        <v>26</v>
      </c>
      <c r="E32" s="227" t="s">
        <v>606</v>
      </c>
      <c r="F32" s="228" t="s">
        <v>607</v>
      </c>
      <c r="G32" s="228" t="s">
        <v>608</v>
      </c>
      <c r="H32" s="238">
        <v>45075</v>
      </c>
      <c r="I32" s="229"/>
      <c r="J32" s="230">
        <v>1</v>
      </c>
      <c r="K32" s="222" t="s">
        <v>394</v>
      </c>
      <c r="L32" s="222" t="s">
        <v>609</v>
      </c>
      <c r="M32" s="222" t="b">
        <v>1</v>
      </c>
      <c r="N32" s="232" t="s">
        <v>703</v>
      </c>
      <c r="O32" s="232" t="s">
        <v>703</v>
      </c>
      <c r="P32" s="232" t="s">
        <v>704</v>
      </c>
      <c r="Q32" s="232" t="b">
        <v>0</v>
      </c>
      <c r="R32" s="232" t="b">
        <v>1</v>
      </c>
    </row>
    <row r="33" spans="2:18" ht="17" x14ac:dyDescent="0.2">
      <c r="B33" s="226" t="s">
        <v>576</v>
      </c>
      <c r="C33" s="227" t="s">
        <v>571</v>
      </c>
      <c r="D33" s="227">
        <v>41</v>
      </c>
      <c r="E33" s="227" t="s">
        <v>705</v>
      </c>
      <c r="F33" s="228" t="s">
        <v>672</v>
      </c>
      <c r="G33" s="228" t="s">
        <v>560</v>
      </c>
      <c r="H33" s="238">
        <v>45077</v>
      </c>
      <c r="I33" s="229"/>
      <c r="J33" s="230">
        <v>1</v>
      </c>
      <c r="K33" s="222" t="s">
        <v>642</v>
      </c>
      <c r="L33" s="222" t="s">
        <v>706</v>
      </c>
      <c r="M33" s="222" t="b">
        <v>1</v>
      </c>
      <c r="N33" s="232" t="s">
        <v>673</v>
      </c>
      <c r="O33" s="232" t="s">
        <v>673</v>
      </c>
      <c r="P33" s="232" t="s">
        <v>675</v>
      </c>
      <c r="Q33" s="232" t="b">
        <v>0</v>
      </c>
      <c r="R33" s="232" t="b">
        <v>1</v>
      </c>
    </row>
    <row r="34" spans="2:18" ht="17" x14ac:dyDescent="0.2">
      <c r="B34" s="226" t="s">
        <v>576</v>
      </c>
      <c r="C34" s="227" t="s">
        <v>390</v>
      </c>
      <c r="D34" s="227">
        <v>27</v>
      </c>
      <c r="E34" s="227" t="s">
        <v>610</v>
      </c>
      <c r="F34" s="228" t="s">
        <v>611</v>
      </c>
      <c r="G34" s="228" t="s">
        <v>589</v>
      </c>
      <c r="H34" s="238">
        <v>45058</v>
      </c>
      <c r="I34" s="229"/>
      <c r="J34" s="230">
        <v>1</v>
      </c>
      <c r="K34" s="222" t="s">
        <v>478</v>
      </c>
      <c r="L34" s="222" t="s">
        <v>612</v>
      </c>
      <c r="M34" s="222" t="b">
        <v>0</v>
      </c>
      <c r="N34" s="232" t="s">
        <v>707</v>
      </c>
      <c r="O34" s="232" t="s">
        <v>708</v>
      </c>
      <c r="P34" s="232" t="s">
        <v>709</v>
      </c>
      <c r="Q34" s="232" t="b">
        <v>0</v>
      </c>
      <c r="R34" s="232" t="b">
        <v>1</v>
      </c>
    </row>
    <row r="35" spans="2:18" ht="17" x14ac:dyDescent="0.2">
      <c r="B35" s="226" t="s">
        <v>576</v>
      </c>
      <c r="C35" s="227" t="s">
        <v>390</v>
      </c>
      <c r="D35" s="227">
        <v>28</v>
      </c>
      <c r="E35" s="227" t="s">
        <v>624</v>
      </c>
      <c r="F35" s="228" t="s">
        <v>556</v>
      </c>
      <c r="G35" s="228" t="s">
        <v>589</v>
      </c>
      <c r="H35" s="238">
        <v>44733</v>
      </c>
      <c r="I35" s="229"/>
      <c r="J35" s="230">
        <v>1</v>
      </c>
      <c r="K35" s="222" t="s">
        <v>439</v>
      </c>
      <c r="L35" s="222" t="s">
        <v>613</v>
      </c>
      <c r="M35" s="222" t="b">
        <v>0</v>
      </c>
      <c r="N35" s="232" t="s">
        <v>695</v>
      </c>
      <c r="O35" s="232" t="s">
        <v>623</v>
      </c>
      <c r="P35" s="232" t="s">
        <v>696</v>
      </c>
      <c r="Q35" s="232" t="b">
        <v>0</v>
      </c>
      <c r="R35" s="232" t="b">
        <v>1</v>
      </c>
    </row>
    <row r="36" spans="2:18" ht="17" x14ac:dyDescent="0.2">
      <c r="B36" s="226" t="s">
        <v>576</v>
      </c>
      <c r="C36" s="227" t="s">
        <v>390</v>
      </c>
      <c r="D36" s="227">
        <v>31</v>
      </c>
      <c r="E36" s="227" t="s">
        <v>881</v>
      </c>
      <c r="F36" s="228" t="s">
        <v>556</v>
      </c>
      <c r="G36" s="228" t="s">
        <v>589</v>
      </c>
      <c r="H36" s="238">
        <v>44869</v>
      </c>
      <c r="I36" s="230"/>
      <c r="J36" s="230">
        <v>1</v>
      </c>
      <c r="K36" s="222" t="s">
        <v>440</v>
      </c>
      <c r="L36" s="222" t="s">
        <v>614</v>
      </c>
      <c r="M36" s="222" t="b">
        <v>0</v>
      </c>
      <c r="N36" s="232" t="s">
        <v>710</v>
      </c>
      <c r="O36" s="232" t="s">
        <v>711</v>
      </c>
      <c r="P36" s="232"/>
      <c r="Q36" s="232" t="b">
        <v>0</v>
      </c>
      <c r="R36" s="232" t="b">
        <v>1</v>
      </c>
    </row>
    <row r="37" spans="2:18" ht="17" x14ac:dyDescent="0.2">
      <c r="B37" s="226" t="s">
        <v>576</v>
      </c>
      <c r="C37" s="227" t="s">
        <v>390</v>
      </c>
      <c r="D37" s="227">
        <v>40</v>
      </c>
      <c r="E37" s="227" t="s">
        <v>712</v>
      </c>
      <c r="F37" s="228" t="s">
        <v>672</v>
      </c>
      <c r="G37" s="228" t="s">
        <v>560</v>
      </c>
      <c r="H37" s="238">
        <v>45058</v>
      </c>
      <c r="I37" s="230"/>
      <c r="J37" s="230">
        <v>1</v>
      </c>
      <c r="K37" s="222" t="s">
        <v>644</v>
      </c>
      <c r="L37" s="222" t="s">
        <v>713</v>
      </c>
      <c r="M37" s="222" t="b">
        <v>1</v>
      </c>
      <c r="N37" s="232" t="s">
        <v>673</v>
      </c>
      <c r="O37" s="232" t="s">
        <v>673</v>
      </c>
      <c r="P37" s="232" t="s">
        <v>675</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4 B36:C37">
    <cfRule type="expression" dxfId="314" priority="775">
      <formula>B8=B7</formula>
    </cfRule>
  </conditionalFormatting>
  <conditionalFormatting sqref="B35:C35">
    <cfRule type="expression" dxfId="313" priority="7">
      <formula>B35=#REF!</formula>
    </cfRule>
  </conditionalFormatting>
  <conditionalFormatting sqref="B9:R34 B36:R48">
    <cfRule type="expression" dxfId="312" priority="730" stopIfTrue="1">
      <formula>$B9&lt;&gt;$B8</formula>
    </cfRule>
  </conditionalFormatting>
  <conditionalFormatting sqref="B35:R35">
    <cfRule type="expression" dxfId="311" priority="779" stopIfTrue="1">
      <formula>$B35&lt;&gt;#REF!</formula>
    </cfRule>
  </conditionalFormatting>
  <conditionalFormatting sqref="C9:R34 C36:R48">
    <cfRule type="expression" dxfId="310" priority="794" stopIfTrue="1">
      <formula>$C9&lt;&gt;$C8</formula>
    </cfRule>
  </conditionalFormatting>
  <conditionalFormatting sqref="C35:R35">
    <cfRule type="expression" dxfId="309" priority="782" stopIfTrue="1">
      <formula>$C35&lt;&gt;#REF!</formula>
    </cfRule>
  </conditionalFormatting>
  <conditionalFormatting sqref="D8:R37">
    <cfRule type="expression" dxfId="308" priority="651">
      <formula>$R8=FALSE</formula>
    </cfRule>
  </conditionalFormatting>
  <conditionalFormatting sqref="D9:R34 D36:R48">
    <cfRule type="expression" dxfId="307" priority="868">
      <formula>$D9&lt;&gt;$D8</formula>
    </cfRule>
  </conditionalFormatting>
  <conditionalFormatting sqref="D35:R35">
    <cfRule type="expression" dxfId="306" priority="787">
      <formula>$D35&lt;&gt;#REF!</formula>
    </cfRule>
  </conditionalFormatting>
  <conditionalFormatting sqref="H8:H51">
    <cfRule type="colorScale" priority="705">
      <colorScale>
        <cfvo type="formula" val="TODAY()-180"/>
        <cfvo type="formula" val="TODAY()-90"/>
        <cfvo type="max"/>
        <color rgb="FFFFC2C3"/>
        <color theme="0"/>
        <color rgb="FFFFFEC2"/>
      </colorScale>
    </cfRule>
  </conditionalFormatting>
  <conditionalFormatting sqref="I8:J48">
    <cfRule type="expression" dxfId="305" priority="3">
      <formula>NOT(ISBLANK($E8))</formula>
    </cfRule>
  </conditionalFormatting>
  <dataValidations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topLeftCell="E1" zoomScale="80" zoomScaleNormal="80" workbookViewId="0">
      <pane ySplit="4" topLeftCell="A5" activePane="bottomLeft" state="frozen"/>
      <selection pane="bottomLeft" activeCell="Y261" sqref="Y261"/>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1">
        <f>MATCH($C7,'Data Reliability'!$E$7:$E$409,0)</f>
        <v>1</v>
      </c>
    </row>
    <row r="2" spans="1:53" s="5" customFormat="1" ht="16" customHeight="1" x14ac:dyDescent="0.2">
      <c r="A2" s="58"/>
      <c r="B2" s="95" t="s">
        <v>418</v>
      </c>
      <c r="C2" s="6"/>
      <c r="D2" s="6"/>
      <c r="E2" s="6"/>
      <c r="F2" s="58"/>
      <c r="G2" s="285" t="s">
        <v>420</v>
      </c>
      <c r="H2" s="285"/>
      <c r="I2" s="285"/>
      <c r="J2" s="285"/>
      <c r="K2" s="285"/>
      <c r="L2" s="285"/>
      <c r="M2" s="285"/>
      <c r="N2" s="285"/>
      <c r="O2" s="286"/>
      <c r="P2" s="114"/>
      <c r="Q2" s="56"/>
      <c r="R2" s="287" t="s">
        <v>363</v>
      </c>
      <c r="S2" s="288"/>
      <c r="T2" s="288"/>
      <c r="U2" s="288"/>
      <c r="V2" s="288"/>
      <c r="W2" s="289"/>
      <c r="X2" s="53"/>
      <c r="Y2" s="287" t="s">
        <v>364</v>
      </c>
      <c r="Z2" s="288"/>
      <c r="AA2" s="288"/>
      <c r="AB2" s="288"/>
      <c r="AC2" s="288"/>
      <c r="AD2" s="289"/>
      <c r="AE2" s="53"/>
      <c r="AF2" s="290" t="s">
        <v>456</v>
      </c>
      <c r="AG2" s="285"/>
      <c r="AH2" s="285"/>
      <c r="AI2" s="285"/>
      <c r="AJ2" s="285"/>
      <c r="AK2" s="286"/>
      <c r="AL2" s="45"/>
      <c r="AM2" s="286" t="s">
        <v>365</v>
      </c>
      <c r="AN2" s="291"/>
    </row>
    <row r="3" spans="1:53" s="7" customFormat="1" ht="58" customHeight="1" x14ac:dyDescent="0.2">
      <c r="A3" s="59"/>
      <c r="B3" s="8"/>
      <c r="C3" s="9"/>
      <c r="D3" s="9"/>
      <c r="E3" s="9"/>
      <c r="F3" s="59"/>
      <c r="G3" s="284" t="s">
        <v>445</v>
      </c>
      <c r="H3" s="284"/>
      <c r="I3" s="284"/>
      <c r="J3" s="284"/>
      <c r="K3" s="284"/>
      <c r="L3" s="284"/>
      <c r="M3" s="284"/>
      <c r="N3" s="284"/>
      <c r="O3" s="284"/>
      <c r="Q3" s="57"/>
      <c r="R3" s="277" t="s">
        <v>366</v>
      </c>
      <c r="S3" s="278"/>
      <c r="T3" s="278"/>
      <c r="U3" s="278"/>
      <c r="V3" s="278"/>
      <c r="W3" s="279"/>
      <c r="X3" s="54"/>
      <c r="Y3" s="277" t="s">
        <v>367</v>
      </c>
      <c r="Z3" s="278"/>
      <c r="AA3" s="278"/>
      <c r="AB3" s="278"/>
      <c r="AC3" s="278"/>
      <c r="AD3" s="279"/>
      <c r="AE3" s="54"/>
      <c r="AF3" s="277" t="s">
        <v>367</v>
      </c>
      <c r="AG3" s="278"/>
      <c r="AH3" s="278"/>
      <c r="AI3" s="278"/>
      <c r="AJ3" s="278"/>
      <c r="AK3" s="279"/>
      <c r="AL3" s="46"/>
      <c r="AM3" s="10"/>
      <c r="AN3" s="10"/>
    </row>
    <row r="4" spans="1:53" s="1" customFormat="1" ht="28" customHeight="1" x14ac:dyDescent="0.2">
      <c r="A4" s="44" t="s">
        <v>400</v>
      </c>
      <c r="B4" s="220" t="s">
        <v>368</v>
      </c>
      <c r="C4" s="221" t="s">
        <v>369</v>
      </c>
      <c r="D4" s="221" t="s">
        <v>427</v>
      </c>
      <c r="E4" s="221" t="s">
        <v>428</v>
      </c>
      <c r="F4" s="60" t="s">
        <v>401</v>
      </c>
      <c r="G4" s="281" t="s">
        <v>4</v>
      </c>
      <c r="H4" s="282"/>
      <c r="I4" s="283"/>
      <c r="J4" s="281" t="s">
        <v>5</v>
      </c>
      <c r="K4" s="282"/>
      <c r="L4" s="283"/>
      <c r="M4" s="280" t="s">
        <v>493</v>
      </c>
      <c r="N4" s="280"/>
      <c r="O4" s="280"/>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745</v>
      </c>
      <c r="C6" s="20" t="s">
        <v>716</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f ca="1">IFERROR(INDEX(Food!$G$8:$G$225,MATCH($C6,_xlfn.ANCHORARRAY(Food!$C$8),0)),NA())</f>
        <v>0</v>
      </c>
      <c r="T6" s="25">
        <f ca="1">IFERROR(INDEX(Macro!$G$8:$G$225,MATCH($C6,_xlfn.ANCHORARRAY(Macro!$C$8),0)),NA())</f>
        <v>0</v>
      </c>
      <c r="U6" s="25">
        <f ca="1">IFERROR(INDEX(Socioeconomic!$G$8:$G$225,MATCH($C6,_xlfn.ANCHORARRAY(Socioeconomic!$C$8),0)),NA())</f>
        <v>0</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t="e">
        <f ca="1">IFERROR(INDEX(Conflict!$H$8:$H$225,MATCH($C6,_xlfn.ANCHORARRAY(Conflict!$C$8),0)),NA())</f>
        <v>#N/A</v>
      </c>
      <c r="AE6" s="50"/>
      <c r="AF6" s="25">
        <f ca="1">IFERROR(INDEX(Health!$I$8:$I$225,MATCH($C6,_xlfn.ANCHORARRAY(Health!$C$8),0)),NA())</f>
        <v>0</v>
      </c>
      <c r="AG6" s="25" t="e">
        <f ca="1">IFERROR(INDEX(Food!$I$8:$I$225,MATCH($C6,_xlfn.ANCHORARRAY(Food!$C$8),0)),NA())</f>
        <v>#N/A</v>
      </c>
      <c r="AH6" s="25">
        <f ca="1">IFERROR(INDEX(Macro!$I$8:$I$225,MATCH($C6,_xlfn.ANCHORARRAY(Macro!$C$8),0)),NA())</f>
        <v>3.1368709614254899</v>
      </c>
      <c r="AI6" s="25">
        <f ca="1">IFERROR(INDEX(Socioeconomic!$I$8:$I$225,MATCH($C6,_xlfn.ANCHORARRAY(Socioeconomic!$C$8),0)),NA())</f>
        <v>2.0000000000000102</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0.91666666666666696</v>
      </c>
      <c r="AN6" s="25">
        <f>IFERROR(INDEX('Data Reliability'!$H$6:$H$409,MATCH($C6,'Data Reliability'!$E$6:$E$409,0)),NA())</f>
        <v>0.65833333333333299</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2</v>
      </c>
      <c r="N7" s="23">
        <f t="shared" ca="1" si="4"/>
        <v>2</v>
      </c>
      <c r="O7" s="116" t="str">
        <f t="shared" si="5"/>
        <v>!</v>
      </c>
      <c r="P7" s="24"/>
      <c r="Q7" s="49"/>
      <c r="R7" s="25">
        <f ca="1">IFERROR(INDEX(Health!$G$8:$G$225,MATCH($C7,_xlfn.ANCHORARRAY(Health!$C$8),0)),NA())</f>
        <v>0</v>
      </c>
      <c r="S7" s="25">
        <f ca="1">IFERROR(INDEX(Food!$G$8:$G$225,MATCH($C7,_xlfn.ANCHORARRAY(Food!$C$8),0)),NA())</f>
        <v>10</v>
      </c>
      <c r="T7" s="25">
        <f ca="1">IFERROR(INDEX(Macro!$G$8:$G$225,MATCH($C7,_xlfn.ANCHORARRAY(Macro!$C$8),0)),NA())</f>
        <v>3.9628191700388249</v>
      </c>
      <c r="U7" s="25">
        <f ca="1">IFERROR(INDEX(Socioeconomic!$G$8:$G$225,MATCH($C7,_xlfn.ANCHORARRAY(Socioeconomic!$C$8),0)),NA())</f>
        <v>10</v>
      </c>
      <c r="V7" s="25">
        <f ca="1">IFERROR(INDEX('Natural Hazard'!$G$8:$G$225,MATCH($C7,_xlfn.ANCHORARRAY('Natural Hazard'!$C$8),0)),NA())</f>
        <v>0</v>
      </c>
      <c r="W7" s="25">
        <f ca="1">IFERROR(INDEX(Conflict!$G$8:$G$225,MATCH($C7,_xlfn.ANCHORARRAY(Conflict!$C$8),0)),NA())</f>
        <v>4.2257712736426001</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9.6666666666666607</v>
      </c>
      <c r="AD7" s="25">
        <f ca="1">IFERROR(INDEX(Conflict!$H$8:$H$225,MATCH($C7,_xlfn.ANCHORARRAY(Conflict!$C$8),0)),NA())</f>
        <v>10</v>
      </c>
      <c r="AE7" s="50"/>
      <c r="AF7" s="25">
        <f ca="1">IFERROR(INDEX(Health!$I$8:$I$225,MATCH($C7,_xlfn.ANCHORARRAY(Health!$C$8),0)),NA())</f>
        <v>0</v>
      </c>
      <c r="AG7" s="25">
        <f ca="1">IFERROR(INDEX(Food!$I$8:$I$225,MATCH($C7,_xlfn.ANCHORARRAY(Food!$C$8),0)),NA())</f>
        <v>10</v>
      </c>
      <c r="AH7" s="25">
        <f ca="1">IFERROR(INDEX(Macro!$I$8:$I$225,MATCH($C7,_xlfn.ANCHORARRAY(Macro!$C$8),0)),NA())</f>
        <v>1.57039357744272</v>
      </c>
      <c r="AI7" s="25">
        <f ca="1">IFERROR(INDEX(Socioeconomic!$I$8:$I$225,MATCH($C7,_xlfn.ANCHORARRAY(Socioeconomic!$C$8),0)),NA())</f>
        <v>10</v>
      </c>
      <c r="AJ7" s="25">
        <f ca="1">IFERROR(INDEX('Natural Hazard'!$I$8:$I$225,MATCH($C7,_xlfn.ANCHORARRAY('Natural Hazard'!$C$8),0)),NA())</f>
        <v>0</v>
      </c>
      <c r="AK7" s="25">
        <f ca="1">IFERROR(INDEX(Conflict!$I$8:$I$225,MATCH($C7,_xlfn.ANCHORARRAY(Conflict!$C$8),0)),NA())</f>
        <v>1.7857142857143</v>
      </c>
      <c r="AL7" s="49"/>
      <c r="AM7" s="25">
        <f>IFERROR(INDEX('Data Reliability'!$G$6:$G$409,MATCH($C7,'Data Reliability'!$E$6:$E$409,0)),NA())</f>
        <v>0.16666666666666699</v>
      </c>
      <c r="AN7" s="25">
        <f>IFERROR(INDEX('Data Reliability'!$H$6:$H$409,MATCH($C7,'Data Reliability'!$E$6:$E$409,0)),NA())</f>
        <v>0.41388888888888897</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1.5</v>
      </c>
      <c r="H8" s="23">
        <f t="shared" ca="1" si="0"/>
        <v>1.5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v>
      </c>
      <c r="N8" s="23">
        <f t="shared" ca="1" si="4"/>
        <v>2</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4.4780008049258679</v>
      </c>
      <c r="V8" s="25">
        <f ca="1">IFERROR(INDEX('Natural Hazard'!$G$8:$G$225,MATCH($C8,_xlfn.ANCHORARRAY('Natural Hazard'!$C$8),0)),NA())</f>
        <v>5.9160797830996161</v>
      </c>
      <c r="W8" s="25">
        <f ca="1">IFERROR(INDEX(Conflict!$G$8:$G$225,MATCH($C8,_xlfn.ANCHORARRAY(Conflict!$C$8),0)),NA())</f>
        <v>6.2191629016873327</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3.5</v>
      </c>
      <c r="AD8" s="25">
        <f ca="1">IFERROR(INDEX(Conflict!$H$8:$H$225,MATCH($C8,_xlfn.ANCHORARRAY(Conflict!$C$8),0)),NA())</f>
        <v>5.5254267425319998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2.42012824935202</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0.43333333333333302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3.68997966458892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3.8588599482454198</v>
      </c>
      <c r="AB9" s="25">
        <f ca="1">IFERROR(INDEX(Socioeconomic!$H$8:$H$225,MATCH($C9,_xlfn.ANCHORARRAY(Socioeconomic!$C$8),0)),NA())</f>
        <v>2.9999999999999898</v>
      </c>
      <c r="AC9" s="25">
        <f ca="1">IFERROR(INDEX('Natural Hazard'!$H$8:$H$225,MATCH($C9,_xlfn.ANCHORARRAY('Natural Hazard'!$C$8),0)),NA())</f>
        <v>8.5</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3.5284903074211802</v>
      </c>
      <c r="AI9" s="25">
        <f ca="1">IFERROR(INDEX(Socioeconomic!$I$8:$I$225,MATCH($C9,_xlfn.ANCHORARRAY(Socioeconomic!$C$8),0)),NA())</f>
        <v>0</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746</v>
      </c>
      <c r="C10" s="20" t="s">
        <v>717</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f ca="1">IFERROR(INDEX(Food!$G$8:$G$225,MATCH($C10,_xlfn.ANCHORARRAY(Food!$C$8),0)),NA())</f>
        <v>0</v>
      </c>
      <c r="T10" s="25">
        <f ca="1">IFERROR(INDEX(Macro!$G$8:$G$225,MATCH($C10,_xlfn.ANCHORARRAY(Macro!$C$8),0)),NA())</f>
        <v>0</v>
      </c>
      <c r="U10" s="25">
        <f ca="1">IFERROR(INDEX(Socioeconomic!$G$8:$G$225,MATCH($C10,_xlfn.ANCHORARRAY(Socioeconomic!$C$8),0)),NA())</f>
        <v>0</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t="e">
        <f ca="1">IFERROR(INDEX(Conflict!$H$8:$H$225,MATCH($C10,_xlfn.ANCHORARRAY(Conflict!$C$8),0)),NA())</f>
        <v>#N/A</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f ca="1">IFERROR(INDEX(Socioeconomic!$I$8:$I$225,MATCH($C10,_xlfn.ANCHORARRAY(Socioeconomic!$C$8),0)),NA())</f>
        <v>0.25</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0.83333333333333304</v>
      </c>
      <c r="AN10" s="25">
        <f>IFERROR(INDEX('Data Reliability'!$H$6:$H$409,MATCH($C10,'Data Reliability'!$E$6:$E$409,0)),NA())</f>
        <v>0.77500000000000002</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0.31522483472007534</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1.208251711045</v>
      </c>
      <c r="AB11" s="25">
        <f ca="1">IFERROR(INDEX(Socioeconomic!$H$8:$H$225,MATCH($C11,_xlfn.ANCHORARRAY(Socioeconomic!$C$8),0)),NA())</f>
        <v>0.14285714285714199</v>
      </c>
      <c r="AC11" s="25">
        <f ca="1">IFERROR(INDEX('Natural Hazard'!$H$8:$H$225,MATCH($C11,_xlfn.ANCHORARRAY('Natural Hazard'!$C$8),0)),NA())</f>
        <v>5.3333333333333304</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8.2240062659094407E-2</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1.707127913861672</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2.4285714285714199</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1.2</v>
      </c>
      <c r="AJ12" s="25">
        <f ca="1">IFERROR(INDEX('Natural Hazard'!$I$8:$I$225,MATCH($C12,_xlfn.ANCHORARRAY('Natural Hazard'!$C$8),0)),NA())</f>
        <v>10</v>
      </c>
      <c r="AK12" s="25">
        <f ca="1">IFERROR(INDEX(Conflict!$I$8:$I$225,MATCH($C12,_xlfn.ANCHORARRAY(Conflict!$C$8),0)),NA())</f>
        <v>0</v>
      </c>
      <c r="AL12" s="49"/>
      <c r="AM12" s="25">
        <f>IFERROR(INDEX('Data Reliability'!$G$6:$G$409,MATCH($C12,'Data Reliability'!$E$6:$E$409,0)),NA())</f>
        <v>0</v>
      </c>
      <c r="AN12" s="25">
        <f>IFERROR(INDEX('Data Reliability'!$H$6:$H$409,MATCH($C12,'Data Reliability'!$E$6:$E$409,0)),NA())</f>
        <v>0.358333333333333</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1</v>
      </c>
      <c r="N13" s="23">
        <f t="shared" ca="1" si="4"/>
        <v>1</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1.2599751025861838</v>
      </c>
      <c r="U13" s="25">
        <f ca="1">IFERROR(INDEX(Socioeconomic!$G$8:$G$225,MATCH($C13,_xlfn.ANCHORARRAY(Socioeconomic!$C$8),0)),NA())</f>
        <v>4.1231056256176535</v>
      </c>
      <c r="V13" s="25">
        <f ca="1">IFERROR(INDEX('Natural Hazard'!$G$8:$G$225,MATCH($C13,_xlfn.ANCHORARRAY('Natural Hazard'!$C$8),0)),NA())</f>
        <v>0</v>
      </c>
      <c r="W13" s="25">
        <f ca="1">IFERROR(INDEX(Conflict!$G$8:$G$225,MATCH($C13,_xlfn.ANCHORARRAY(Conflict!$C$8),0)),NA())</f>
        <v>2.4432182014387256</v>
      </c>
      <c r="X13" s="50"/>
      <c r="Y13" s="25">
        <f ca="1">IFERROR(INDEX(Health!$H$8:$H$225,MATCH($C13,_xlfn.ANCHORARRAY(Health!$C$8),0)),NA())</f>
        <v>0</v>
      </c>
      <c r="Z13" s="25">
        <f ca="1">IFERROR(INDEX(Food!$H$8:$H$225,MATCH($C13,_xlfn.ANCHORARRAY(Food!$C$8),0)),NA())</f>
        <v>2.7033492822966498</v>
      </c>
      <c r="AA13" s="25">
        <f ca="1">IFERROR(INDEX(Macro!$H$8:$H$225,MATCH($C13,_xlfn.ANCHORARRAY(Macro!$C$8),0)),NA())</f>
        <v>4.01363999129362</v>
      </c>
      <c r="AB13" s="25">
        <f ca="1">IFERROR(INDEX(Socioeconomic!$H$8:$H$225,MATCH($C13,_xlfn.ANCHORARRAY(Socioeconomic!$C$8),0)),NA())</f>
        <v>2.4285714285714199</v>
      </c>
      <c r="AC13" s="25">
        <f ca="1">IFERROR(INDEX('Natural Hazard'!$H$8:$H$225,MATCH($C13,_xlfn.ANCHORARRAY('Natural Hazard'!$C$8),0)),NA())</f>
        <v>5.5</v>
      </c>
      <c r="AD13" s="25">
        <f ca="1">IFERROR(INDEX(Conflict!$H$8:$H$225,MATCH($C13,_xlfn.ANCHORARRAY(Conflict!$C$8),0)),NA())</f>
        <v>0.83570412517780901</v>
      </c>
      <c r="AE13" s="50"/>
      <c r="AF13" s="25">
        <f ca="1">IFERROR(INDEX(Health!$I$8:$I$225,MATCH($C13,_xlfn.ANCHORARRAY(Health!$C$8),0)),NA())</f>
        <v>0</v>
      </c>
      <c r="AG13" s="25" t="e">
        <f ca="1">IFERROR(INDEX(Food!$I$8:$I$225,MATCH($C13,_xlfn.ANCHORARRAY(Food!$C$8),0)),NA())</f>
        <v>#N/A</v>
      </c>
      <c r="AH13" s="25">
        <f ca="1">IFERROR(INDEX(Macro!$I$8:$I$225,MATCH($C13,_xlfn.ANCHORARRAY(Macro!$C$8),0)),NA())</f>
        <v>0.39553553945564301</v>
      </c>
      <c r="AI13" s="25">
        <f ca="1">IFERROR(INDEX(Socioeconomic!$I$8:$I$225,MATCH($C13,_xlfn.ANCHORARRAY(Socioeconomic!$C$8),0)),NA())</f>
        <v>7</v>
      </c>
      <c r="AJ13" s="25">
        <f ca="1">IFERROR(INDEX('Natural Hazard'!$I$8:$I$225,MATCH($C13,_xlfn.ANCHORARRAY('Natural Hazard'!$C$8),0)),NA())</f>
        <v>0</v>
      </c>
      <c r="AK13" s="25">
        <f ca="1">IFERROR(INDEX(Conflict!$I$8:$I$225,MATCH($C13,_xlfn.ANCHORARRAY(Conflict!$C$8),0)),NA())</f>
        <v>7.1428571428571299</v>
      </c>
      <c r="AL13" s="49"/>
      <c r="AM13" s="25">
        <f>IFERROR(INDEX('Data Reliability'!$G$6:$G$409,MATCH($C13,'Data Reliability'!$E$6:$E$409,0)),NA())</f>
        <v>0.16666666666666699</v>
      </c>
      <c r="AN13" s="25">
        <f>IFERROR(INDEX('Data Reliability'!$H$6:$H$409,MATCH($C13,'Data Reliability'!$E$6:$E$409,0)),NA())</f>
        <v>0.44166666666666698</v>
      </c>
      <c r="AO13" s="21"/>
      <c r="AP13" s="21"/>
      <c r="AQ13" s="21"/>
      <c r="AR13" s="21"/>
      <c r="AS13" s="21"/>
      <c r="AT13" s="21"/>
      <c r="AU13" s="21"/>
      <c r="AV13" s="21"/>
      <c r="AW13" s="21"/>
      <c r="AX13" s="21"/>
      <c r="AY13" s="21"/>
      <c r="AZ13" s="21"/>
      <c r="BA13" s="21"/>
    </row>
    <row r="14" spans="1:53" x14ac:dyDescent="0.2">
      <c r="A14" s="62">
        <v>186</v>
      </c>
      <c r="B14" s="20" t="s">
        <v>747</v>
      </c>
      <c r="C14" s="20" t="s">
        <v>718</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f ca="1">IFERROR(INDEX(Food!$G$8:$G$225,MATCH($C14,_xlfn.ANCHORARRAY(Food!$C$8),0)),NA())</f>
        <v>0</v>
      </c>
      <c r="T14" s="25">
        <f ca="1">IFERROR(INDEX(Macro!$G$8:$G$225,MATCH($C14,_xlfn.ANCHORARRAY(Macro!$C$8),0)),NA())</f>
        <v>0</v>
      </c>
      <c r="U14" s="25">
        <f ca="1">IFERROR(INDEX(Socioeconomic!$G$8:$G$225,MATCH($C14,_xlfn.ANCHORARRAY(Socioeconomic!$C$8),0)),NA())</f>
        <v>0</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t="e">
        <f ca="1">IFERROR(INDEX(Conflict!$H$8:$H$225,MATCH($C14,_xlfn.ANCHORARRAY(Conflict!$C$8),0)),NA())</f>
        <v>#N/A</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1</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f ca="1">IFERROR(INDEX(Food!$G$8:$G$225,MATCH($C15,_xlfn.ANCHORARRAY(Food!$C$8),0)),NA())</f>
        <v>0</v>
      </c>
      <c r="T15" s="25">
        <f ca="1">IFERROR(INDEX(Macro!$G$8:$G$225,MATCH($C15,_xlfn.ANCHORARRAY(Macro!$C$8),0)),NA())</f>
        <v>0</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2.4285714285714199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0.78333333333333299</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1</v>
      </c>
      <c r="H16" s="23">
        <f t="shared" ca="1" si="0"/>
        <v>1</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1</v>
      </c>
      <c r="N16" s="23">
        <f t="shared" ca="1" si="4"/>
        <v>1</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7.9582242575422129</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6.3333333333333304</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3.6068141766203201</v>
      </c>
      <c r="AI16" s="25">
        <f ca="1">IFERROR(INDEX(Socioeconomic!$I$8:$I$225,MATCH($C16,_xlfn.ANCHORARRAY(Socioeconomic!$C$8),0)),NA())</f>
        <v>0</v>
      </c>
      <c r="AJ16" s="25">
        <f ca="1">IFERROR(INDEX('Natural Hazard'!$I$8:$I$225,MATCH($C16,_xlfn.ANCHORARRAY('Natural Hazard'!$C$8),0)),NA())</f>
        <v>10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0.55833333333333302</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0.5</v>
      </c>
      <c r="N17" s="23">
        <f t="shared" ca="1" si="4"/>
        <v>0.5</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2.2893752876537437</v>
      </c>
      <c r="U17" s="25">
        <f ca="1">IFERROR(INDEX(Socioeconomic!$G$8:$G$225,MATCH($C17,_xlfn.ANCHORARRAY(Socioeconomic!$C$8),0)),NA())</f>
        <v>1.7221249332479573</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0.74874845824566605</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7</v>
      </c>
      <c r="AI17" s="25">
        <f ca="1">IFERROR(INDEX(Socioeconomic!$I$8:$I$225,MATCH($C17,_xlfn.ANCHORARRAY(Socioeconomic!$C$8),0)),NA())</f>
        <v>6.92</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0.59166666666666701</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0</v>
      </c>
      <c r="U18" s="25">
        <f ca="1">IFERROR(INDEX(Socioeconomic!$G$8:$G$225,MATCH($C18,_xlfn.ANCHORARRAY(Socioeconomic!$C$8),0)),NA())</f>
        <v>5.0990195135927818</v>
      </c>
      <c r="V18" s="25">
        <f ca="1">IFERROR(INDEX('Natural Hazard'!$G$8:$G$225,MATCH($C18,_xlfn.ANCHORARRAY('Natural Hazard'!$C$8),0)),NA())</f>
        <v>0</v>
      </c>
      <c r="W18" s="25">
        <f ca="1">IFERROR(INDEX(Conflict!$G$8:$G$225,MATCH($C18,_xlfn.ANCHORARRAY(Conflict!$C$8),0)),NA())</f>
        <v>3.9166956709275804</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4.2361363031753996</v>
      </c>
      <c r="AB18" s="25">
        <f ca="1">IFERROR(INDEX(Socioeconomic!$H$8:$H$225,MATCH($C18,_xlfn.ANCHORARRAY(Socioeconomic!$C$8),0)),NA())</f>
        <v>3.71428571428571</v>
      </c>
      <c r="AC18" s="25">
        <f ca="1">IFERROR(INDEX('Natural Hazard'!$H$8:$H$225,MATCH($C18,_xlfn.ANCHORARRAY('Natural Hazard'!$C$8),0)),NA())</f>
        <v>6.3333333333333304</v>
      </c>
      <c r="AD18" s="25">
        <f ca="1">IFERROR(INDEX(Conflict!$H$8:$H$225,MATCH($C18,_xlfn.ANCHORARRAY(Conflict!$C$8),0)),NA())</f>
        <v>2.1915007112375502</v>
      </c>
      <c r="AE18" s="50"/>
      <c r="AF18" s="25">
        <f ca="1">IFERROR(INDEX(Health!$I$8:$I$225,MATCH($C18,_xlfn.ANCHORARRAY(Health!$C$8),0)),NA())</f>
        <v>0</v>
      </c>
      <c r="AG18" s="25" t="e">
        <f ca="1">IFERROR(INDEX(Food!$I$8:$I$225,MATCH($C18,_xlfn.ANCHORARRAY(Food!$C$8),0)),NA())</f>
        <v>#N/A</v>
      </c>
      <c r="AH18" s="25">
        <f ca="1">IFERROR(INDEX(Macro!$I$8:$I$225,MATCH($C18,_xlfn.ANCHORARRAY(Macro!$C$8),0)),NA())</f>
        <v>0</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8.3333333333333301E-2</v>
      </c>
      <c r="AN18" s="25">
        <f>IFERROR(INDEX('Data Reliability'!$H$6:$H$409,MATCH($C18,'Data Reliability'!$E$6:$E$409,0)),NA())</f>
        <v>0.44166666666666698</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
      </c>
      <c r="P19" s="24"/>
      <c r="Q19" s="49"/>
      <c r="R19" s="25">
        <f ca="1">IFERROR(INDEX(Health!$G$8:$G$225,MATCH($C19,_xlfn.ANCHORARRAY(Health!$C$8),0)),NA())</f>
        <v>9.8649776612296343</v>
      </c>
      <c r="S19" s="25">
        <f ca="1">IFERROR(INDEX(Food!$G$8:$G$225,MATCH($C19,_xlfn.ANCHORARRAY(Food!$C$8),0)),NA())</f>
        <v>8.3666002653407556</v>
      </c>
      <c r="T19" s="25">
        <f ca="1">IFERROR(INDEX(Macro!$G$8:$G$225,MATCH($C19,_xlfn.ANCHORARRAY(Macro!$C$8),0)),NA())</f>
        <v>10</v>
      </c>
      <c r="U19" s="25">
        <f ca="1">IFERROR(INDEX(Socioeconomic!$G$8:$G$225,MATCH($C19,_xlfn.ANCHORARRAY(Socioeconomic!$C$8),0)),NA())</f>
        <v>10</v>
      </c>
      <c r="V19" s="25">
        <f ca="1">IFERROR(INDEX('Natural Hazard'!$G$8:$G$225,MATCH($C19,_xlfn.ANCHORARRAY('Natural Hazard'!$C$8),0)),NA())</f>
        <v>0</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4.3333333333333304</v>
      </c>
      <c r="AD19" s="25">
        <f ca="1">IFERROR(INDEX(Conflict!$H$8:$H$225,MATCH($C19,_xlfn.ANCHORARRAY(Conflict!$C$8),0)),NA())</f>
        <v>10</v>
      </c>
      <c r="AE19" s="50"/>
      <c r="AF19" s="25">
        <f ca="1">IFERROR(INDEX(Health!$I$8:$I$225,MATCH($C19,_xlfn.ANCHORARRAY(Health!$C$8),0)),NA())</f>
        <v>10</v>
      </c>
      <c r="AG19" s="25">
        <f ca="1">IFERROR(INDEX(Food!$I$8:$I$225,MATCH($C19,_xlfn.ANCHORARRAY(Food!$C$8),0)),NA())</f>
        <v>7</v>
      </c>
      <c r="AH19" s="25">
        <f ca="1">IFERROR(INDEX(Macro!$I$8:$I$225,MATCH($C19,_xlfn.ANCHORARRAY(Macro!$C$8),0)),NA())</f>
        <v>10</v>
      </c>
      <c r="AI19" s="25">
        <f ca="1">IFERROR(INDEX(Socioeconomic!$I$8:$I$225,MATCH($C19,_xlfn.ANCHORARRAY(Socioeconomic!$C$8),0)),NA())</f>
        <v>10</v>
      </c>
      <c r="AJ19" s="25">
        <f ca="1">IFERROR(INDEX('Natural Hazard'!$I$8:$I$225,MATCH($C19,_xlfn.ANCHORARRAY('Natural Hazard'!$C$8),0)),NA())</f>
        <v>0</v>
      </c>
      <c r="AK19" s="25">
        <f ca="1">IFERROR(INDEX(Conflict!$I$8:$I$225,MATCH($C19,_xlfn.ANCHORARRAY(Conflict!$C$8),0)),NA())</f>
        <v>0</v>
      </c>
      <c r="AL19" s="49"/>
      <c r="AM19" s="25">
        <f>IFERROR(INDEX('Data Reliability'!$G$6:$G$409,MATCH($C19,'Data Reliability'!$E$6:$E$409,0)),NA())</f>
        <v>0</v>
      </c>
      <c r="AN19" s="25">
        <f>IFERROR(INDEX('Data Reliability'!$H$6:$H$409,MATCH($C19,'Data Reliability'!$E$6:$E$409,0)),NA())</f>
        <v>0.280555555555556</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2.1039317721761535</v>
      </c>
      <c r="U20" s="25">
        <f ca="1">IFERROR(INDEX(Socioeconomic!$G$8:$G$225,MATCH($C20,_xlfn.ANCHORARRAY(Socioeconomic!$C$8),0)),NA())</f>
        <v>1.7108894929664071</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0.90352850129386397</v>
      </c>
      <c r="AB20" s="25">
        <f ca="1">IFERROR(INDEX(Socioeconomic!$H$8:$H$225,MATCH($C20,_xlfn.ANCHORARRAY(Socioeconomic!$C$8),0)),NA())</f>
        <v>0.42857142857142799</v>
      </c>
      <c r="AC20" s="25">
        <f ca="1">IFERROR(INDEX('Natural Hazard'!$H$8:$H$225,MATCH($C20,_xlfn.ANCHORARRAY('Natural Hazard'!$C$8),0)),NA())</f>
        <v>1.5</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4.8991580184061103</v>
      </c>
      <c r="AI20" s="25">
        <f ca="1">IFERROR(INDEX(Socioeconomic!$I$8:$I$225,MATCH($C20,_xlfn.ANCHORARRAY(Socioeconomic!$C$8),0)),NA())</f>
        <v>6.8299999999999903</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0.59166666666666701</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0.5</v>
      </c>
      <c r="N21" s="23">
        <f t="shared" ca="1" si="4"/>
        <v>0.5</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3.3683991551309544</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4.3808942270400388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3.6170161309826101</v>
      </c>
      <c r="AB21" s="25">
        <f ca="1">IFERROR(INDEX(Socioeconomic!$H$8:$H$225,MATCH($C21,_xlfn.ANCHORARRAY(Socioeconomic!$C$8),0)),NA())</f>
        <v>8.8571428571428505</v>
      </c>
      <c r="AC21" s="25">
        <f ca="1">IFERROR(INDEX('Natural Hazard'!$H$8:$H$225,MATCH($C21,_xlfn.ANCHORARRAY('Natural Hazard'!$C$8),0)),NA())</f>
        <v>3.1666666666666599</v>
      </c>
      <c r="AD21" s="25">
        <f ca="1">IFERROR(INDEX(Conflict!$H$8:$H$225,MATCH($C21,_xlfn.ANCHORARRAY(Conflict!$C$8),0)),NA())</f>
        <v>2.0581436699857698</v>
      </c>
      <c r="AE21" s="50"/>
      <c r="AF21" s="25">
        <f ca="1">IFERROR(INDEX(Health!$I$8:$I$225,MATCH($C21,_xlfn.ANCHORARRAY(Health!$C$8),0)),NA())</f>
        <v>0</v>
      </c>
      <c r="AG21" s="25" t="e">
        <f ca="1">IFERROR(INDEX(Food!$I$8:$I$225,MATCH($C21,_xlfn.ANCHORARRAY(Food!$C$8),0)),NA())</f>
        <v>#N/A</v>
      </c>
      <c r="AH21" s="25">
        <f ca="1">IFERROR(INDEX(Macro!$I$8:$I$225,MATCH($C21,_xlfn.ANCHORARRAY(Macro!$C$8),0)),NA())</f>
        <v>3.1368709614254899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9.3250216242899295</v>
      </c>
      <c r="AL21" s="49"/>
      <c r="AM21" s="25">
        <f>IFERROR(INDEX('Data Reliability'!$G$6:$G$409,MATCH($C21,'Data Reliability'!$E$6:$E$409,0)),NA())</f>
        <v>8.3333333333333301E-2</v>
      </c>
      <c r="AN21" s="25">
        <f>IFERROR(INDEX('Data Reliability'!$H$6:$H$409,MATCH($C21,'Data Reliability'!$E$6:$E$409,0)),NA())</f>
        <v>0.52500000000000002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2</v>
      </c>
      <c r="H22" s="23">
        <f t="shared" ca="1" si="0"/>
        <v>2</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v>
      </c>
      <c r="N22" s="23">
        <f t="shared" ca="1" si="4"/>
        <v>2</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0</v>
      </c>
      <c r="U22" s="25">
        <f ca="1">IFERROR(INDEX(Socioeconomic!$G$8:$G$225,MATCH($C22,_xlfn.ANCHORARRAY(Socioeconomic!$C$8),0)),NA())</f>
        <v>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3.5638104911847899</v>
      </c>
      <c r="AB22" s="25">
        <f ca="1">IFERROR(INDEX(Socioeconomic!$H$8:$H$225,MATCH($C22,_xlfn.ANCHORARRAY(Socioeconomic!$C$8),0)),NA())</f>
        <v>10</v>
      </c>
      <c r="AC22" s="25">
        <f ca="1">IFERROR(INDEX('Natural Hazard'!$H$8:$H$225,MATCH($C22,_xlfn.ANCHORARRAY('Natural Hazard'!$C$8),0)),NA())</f>
        <v>4.5</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0</v>
      </c>
      <c r="AI22" s="25">
        <f ca="1">IFERROR(INDEX(Socioeconomic!$I$8:$I$225,MATCH($C22,_xlfn.ANCHORARRAY(Socioeconomic!$C$8),0)),NA())</f>
        <v>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0.5</v>
      </c>
      <c r="H23" s="23">
        <f t="shared" ca="1" si="0"/>
        <v>0.5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0.5</v>
      </c>
      <c r="N23" s="23">
        <f t="shared" ca="1" si="4"/>
        <v>0.5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0</v>
      </c>
      <c r="W23" s="25">
        <f ca="1">IFERROR(INDEX(Conflict!$G$8:$G$225,MATCH($C23,_xlfn.ANCHORARRAY(Conflict!$C$8),0)),NA())</f>
        <v>4.6227969055888147</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4.72528449502133</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0</v>
      </c>
      <c r="AK23" s="25">
        <f ca="1">IFERROR(INDEX(Conflict!$I$8:$I$225,MATCH($C23,_xlfn.ANCHORARRAY(Conflict!$C$8),0)),NA())</f>
        <v>4.5225321888740702</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8.917349295313505E-2</v>
      </c>
      <c r="U24" s="25">
        <f ca="1">IFERROR(INDEX(Socioeconomic!$G$8:$G$225,MATCH($C24,_xlfn.ANCHORARRAY(Socioeconomic!$C$8),0)),NA())</f>
        <v>1.9928443419967756</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2.0305206897385601</v>
      </c>
      <c r="AB24" s="25">
        <f ca="1">IFERROR(INDEX(Socioeconomic!$H$8:$H$225,MATCH($C24,_xlfn.ANCHORARRAY(Socioeconomic!$C$8),0)),NA())</f>
        <v>2.8571428571428501</v>
      </c>
      <c r="AC24" s="25">
        <f ca="1">IFERROR(INDEX('Natural Hazard'!$H$8:$H$225,MATCH($C24,_xlfn.ANCHORARRAY('Natural Hazard'!$C$8),0)),NA())</f>
        <v>4.1666666666666599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3.9161934599576398E-3</v>
      </c>
      <c r="AI24" s="25">
        <f ca="1">IFERROR(INDEX(Socioeconomic!$I$8:$I$225,MATCH($C24,_xlfn.ANCHORARRAY(Socioeconomic!$C$8),0)),NA())</f>
        <v>1.39</v>
      </c>
      <c r="AJ24" s="25">
        <f ca="1">IFERROR(INDEX('Natural Hazard'!$I$8:$I$225,MATCH($C24,_xlfn.ANCHORARRAY('Natural Hazard'!$C$8),0)),NA())</f>
        <v>0</v>
      </c>
      <c r="AK24" s="25">
        <f ca="1">IFERROR(INDEX(Conflict!$I$8:$I$225,MATCH($C24,_xlfn.ANCHORARRAY(Conflict!$C$8),0)),NA())</f>
        <v>1.19047619047619</v>
      </c>
      <c r="AL24" s="49"/>
      <c r="AM24" s="25">
        <f>IFERROR(INDEX('Data Reliability'!$G$6:$G$409,MATCH($C24,'Data Reliability'!$E$6:$E$409,0)),NA())</f>
        <v>8.3333333333333301E-2</v>
      </c>
      <c r="AN24" s="25">
        <f>IFERROR(INDEX('Data Reliability'!$H$6:$H$409,MATCH($C24,'Data Reliability'!$E$6:$E$409,0)),NA())</f>
        <v>0.50833333333333297</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3.2304416805137497</v>
      </c>
      <c r="U25" s="25">
        <f ca="1">IFERROR(INDEX(Socioeconomic!$G$8:$G$225,MATCH($C25,_xlfn.ANCHORARRAY(Socioeconomic!$C$8),0)),NA())</f>
        <v>2.9999999999999916</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3.32680355026723</v>
      </c>
      <c r="AB25" s="25">
        <f ca="1">IFERROR(INDEX(Socioeconomic!$H$8:$H$225,MATCH($C25,_xlfn.ANCHORARRAY(Socioeconomic!$C$8),0)),NA())</f>
        <v>1.28571428571428</v>
      </c>
      <c r="AC25" s="25">
        <f ca="1">IFERROR(INDEX('Natural Hazard'!$H$8:$H$225,MATCH($C25,_xlfn.ANCHORARRAY('Natural Hazard'!$C$8),0)),NA())</f>
        <v>0</v>
      </c>
      <c r="AD25" s="25">
        <f ca="1">IFERROR(INDEX(Conflict!$H$8:$H$225,MATCH($C25,_xlfn.ANCHORARRAY(Conflict!$C$8),0)),NA())</f>
        <v>0.74679943100995505</v>
      </c>
      <c r="AE25" s="50"/>
      <c r="AF25" s="25">
        <f ca="1">IFERROR(INDEX(Health!$I$8:$I$225,MATCH($C25,_xlfn.ANCHORARRAY(Health!$C$8),0)),NA())</f>
        <v>0</v>
      </c>
      <c r="AG25" s="25" t="e">
        <f ca="1">IFERROR(INDEX(Food!$I$8:$I$225,MATCH($C25,_xlfn.ANCHORARRAY(Food!$C$8),0)),NA())</f>
        <v>#N/A</v>
      </c>
      <c r="AH25" s="25">
        <f ca="1">IFERROR(INDEX(Macro!$I$8:$I$225,MATCH($C25,_xlfn.ANCHORARRAY(Macro!$C$8),0)),NA())</f>
        <v>3.1368709614254899</v>
      </c>
      <c r="AI25" s="25">
        <f ca="1">IFERROR(INDEX(Socioeconomic!$I$8:$I$225,MATCH($C25,_xlfn.ANCHORARRAY(Socioeconomic!$C$8),0)),NA())</f>
        <v>6.9999999999999902</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0.65833333333333299</v>
      </c>
    </row>
    <row r="26" spans="2:40" x14ac:dyDescent="0.2">
      <c r="B26" s="28" t="s">
        <v>748</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3.9421765356005496</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3.4477254588986401</v>
      </c>
      <c r="AB26" s="25">
        <f ca="1">IFERROR(INDEX(Socioeconomic!$H$8:$H$225,MATCH($C26,_xlfn.ANCHORARRAY(Socioeconomic!$C$8),0)),NA())</f>
        <v>2.9999999999999898</v>
      </c>
      <c r="AC26" s="25">
        <f ca="1">IFERROR(INDEX('Natural Hazard'!$H$8:$H$225,MATCH($C26,_xlfn.ANCHORARRAY('Natural Hazard'!$C$8),0)),NA())</f>
        <v>3.8333333333333299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4.5075386724104103</v>
      </c>
      <c r="AI26" s="25">
        <f ca="1">IFERROR(INDEX(Socioeconomic!$I$8:$I$225,MATCH($C26,_xlfn.ANCHORARRAY(Socioeconomic!$C$8),0)),NA())</f>
        <v>0</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0.625</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0.5</v>
      </c>
      <c r="H27" s="23">
        <f t="shared" ca="1" si="0"/>
        <v>0.5</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1</v>
      </c>
      <c r="N27" s="23">
        <f t="shared" ca="1" si="4"/>
        <v>1</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2.3137714803333362</v>
      </c>
      <c r="U27" s="25">
        <f ca="1">IFERROR(INDEX(Socioeconomic!$G$8:$G$225,MATCH($C27,_xlfn.ANCHORARRAY(Socioeconomic!$C$8),0)),NA())</f>
        <v>6.0944940022004364</v>
      </c>
      <c r="V27" s="25">
        <f ca="1">IFERROR(INDEX('Natural Hazard'!$G$8:$G$225,MATCH($C27,_xlfn.ANCHORARRAY('Natural Hazard'!$C$8),0)),NA())</f>
        <v>0</v>
      </c>
      <c r="W27" s="25">
        <f ca="1">IFERROR(INDEX(Conflict!$G$8:$G$225,MATCH($C27,_xlfn.ANCHORARRAY(Conflict!$C$8),0)),NA())</f>
        <v>3.006433752316013</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3.5879948729110702</v>
      </c>
      <c r="AB27" s="25">
        <f ca="1">IFERROR(INDEX(Socioeconomic!$H$8:$H$225,MATCH($C27,_xlfn.ANCHORARRAY(Socioeconomic!$C$8),0)),NA())</f>
        <v>3.71428571428571</v>
      </c>
      <c r="AC27" s="25">
        <f ca="1">IFERROR(INDEX('Natural Hazard'!$H$8:$H$225,MATCH($C27,_xlfn.ANCHORARRAY('Natural Hazard'!$C$8),0)),NA())</f>
        <v>5</v>
      </c>
      <c r="AD27" s="25">
        <f ca="1">IFERROR(INDEX(Conflict!$H$8:$H$225,MATCH($C27,_xlfn.ANCHORARRAY(Conflict!$C$8),0)),NA())</f>
        <v>2.16927453769559</v>
      </c>
      <c r="AE27" s="50"/>
      <c r="AF27" s="25">
        <f ca="1">IFERROR(INDEX(Health!$I$8:$I$225,MATCH($C27,_xlfn.ANCHORARRAY(Health!$C$8),0)),NA())</f>
        <v>0</v>
      </c>
      <c r="AG27" s="25" t="e">
        <f ca="1">IFERROR(INDEX(Food!$I$8:$I$225,MATCH($C27,_xlfn.ANCHORARRAY(Food!$C$8),0)),NA())</f>
        <v>#N/A</v>
      </c>
      <c r="AH27" s="25">
        <f ca="1">IFERROR(INDEX(Macro!$I$8:$I$225,MATCH($C27,_xlfn.ANCHORARRAY(Macro!$C$8),0)),NA())</f>
        <v>1.4920697082435901</v>
      </c>
      <c r="AI27" s="25">
        <f ca="1">IFERROR(INDEX(Socioeconomic!$I$8:$I$225,MATCH($C27,_xlfn.ANCHORARRAY(Socioeconomic!$C$8),0)),NA())</f>
        <v>10</v>
      </c>
      <c r="AJ27" s="25">
        <f ca="1">IFERROR(INDEX('Natural Hazard'!$I$8:$I$225,MATCH($C27,_xlfn.ANCHORARRAY('Natural Hazard'!$C$8),0)),NA())</f>
        <v>0</v>
      </c>
      <c r="AK27" s="25">
        <f ca="1">IFERROR(INDEX(Conflict!$I$8:$I$225,MATCH($C27,_xlfn.ANCHORARRAY(Conflict!$C$8),0)),NA())</f>
        <v>4.1666666666666599</v>
      </c>
      <c r="AL27" s="49"/>
      <c r="AM27" s="25">
        <f>IFERROR(INDEX('Data Reliability'!$G$6:$G$409,MATCH($C27,'Data Reliability'!$E$6:$E$409,0)),NA())</f>
        <v>0.16666666666666699</v>
      </c>
      <c r="AN27" s="25">
        <f>IFERROR(INDEX('Data Reliability'!$H$6:$H$409,MATCH($C27,'Data Reliability'!$E$6:$E$409,0)),NA())</f>
        <v>0.625</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6.9836302015702518</v>
      </c>
      <c r="U28" s="25">
        <f ca="1">IFERROR(INDEX(Socioeconomic!$G$8:$G$225,MATCH($C28,_xlfn.ANCHORARRAY(Socioeconomic!$C$8),0)),NA())</f>
        <v>3.1396087108336976</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9.1504026699557404</v>
      </c>
      <c r="AB28" s="25">
        <f ca="1">IFERROR(INDEX(Socioeconomic!$H$8:$H$225,MATCH($C28,_xlfn.ANCHORARRAY(Socioeconomic!$C$8),0)),NA())</f>
        <v>1.71428571428571</v>
      </c>
      <c r="AC28" s="25">
        <f ca="1">IFERROR(INDEX('Natural Hazard'!$H$8:$H$225,MATCH($C28,_xlfn.ANCHORARRAY('Natural Hazard'!$C$8),0)),NA())</f>
        <v>1.8333333333333299</v>
      </c>
      <c r="AD28" s="25">
        <f ca="1">IFERROR(INDEX(Conflict!$H$8:$H$225,MATCH($C28,_xlfn.ANCHORARRAY(Conflict!$C$8),0)),NA())</f>
        <v>1.21354907539118</v>
      </c>
      <c r="AE28" s="50"/>
      <c r="AF28" s="25">
        <f ca="1">IFERROR(INDEX(Health!$I$8:$I$225,MATCH($C28,_xlfn.ANCHORARRAY(Health!$C$8),0)),NA())</f>
        <v>0</v>
      </c>
      <c r="AG28" s="25" t="e">
        <f ca="1">IFERROR(INDEX(Food!$I$8:$I$225,MATCH($C28,_xlfn.ANCHORARRAY(Food!$C$8),0)),NA())</f>
        <v>#N/A</v>
      </c>
      <c r="AH28" s="25">
        <f ca="1">IFERROR(INDEX(Macro!$I$8:$I$225,MATCH($C28,_xlfn.ANCHORARRAY(Macro!$C$8),0)),NA())</f>
        <v>5.3299392990013699</v>
      </c>
      <c r="AI28" s="25">
        <f ca="1">IFERROR(INDEX(Socioeconomic!$I$8:$I$225,MATCH($C28,_xlfn.ANCHORARRAY(Socioeconomic!$C$8),0)),NA())</f>
        <v>5.75</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0.55000000000000004</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1</v>
      </c>
      <c r="K29" s="23">
        <f t="shared" ca="1" si="2"/>
        <v>1</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4.9123833742203296</v>
      </c>
      <c r="U29" s="25">
        <f ca="1">IFERROR(INDEX(Socioeconomic!$G$8:$G$225,MATCH($C29,_xlfn.ANCHORARRAY(Socioeconomic!$C$8),0)),NA())</f>
        <v>0</v>
      </c>
      <c r="V29" s="25">
        <f ca="1">IFERROR(INDEX('Natural Hazard'!$G$8:$G$225,MATCH($C29,_xlfn.ANCHORARRAY('Natural Hazard'!$C$8),0)),NA())</f>
        <v>8.6602540378443873</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4.7730295774988498</v>
      </c>
      <c r="AB29" s="25">
        <f ca="1">IFERROR(INDEX(Socioeconomic!$H$8:$H$225,MATCH($C29,_xlfn.ANCHORARRAY(Socioeconomic!$C$8),0)),NA())</f>
        <v>5.5714285714285703</v>
      </c>
      <c r="AC29" s="25">
        <f ca="1">IFERROR(INDEX('Natural Hazard'!$H$8:$H$225,MATCH($C29,_xlfn.ANCHORARRAY('Natural Hazard'!$C$8),0)),NA())</f>
        <v>7.5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5.0558057568043901</v>
      </c>
      <c r="AI29" s="25">
        <f ca="1">IFERROR(INDEX(Socioeconomic!$I$8:$I$225,MATCH($C29,_xlfn.ANCHORARRAY(Socioeconomic!$C$8),0)),NA())</f>
        <v>0</v>
      </c>
      <c r="AJ29" s="25">
        <f ca="1">IFERROR(INDEX('Natural Hazard'!$I$8:$I$225,MATCH($C29,_xlfn.ANCHORARRAY('Natural Hazard'!$C$8),0)),NA())</f>
        <v>10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0.55833333333333302</v>
      </c>
    </row>
    <row r="30" spans="2:40" x14ac:dyDescent="0.2">
      <c r="B30" s="28" t="s">
        <v>749</v>
      </c>
      <c r="C30" s="28" t="s">
        <v>719</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f ca="1">IFERROR(INDEX(Food!$G$8:$G$225,MATCH($C30,_xlfn.ANCHORARRAY(Food!$C$8),0)),NA())</f>
        <v>0</v>
      </c>
      <c r="T30" s="25">
        <f ca="1">IFERROR(INDEX(Macro!$G$8:$G$225,MATCH($C30,_xlfn.ANCHORARRAY(Macro!$C$8),0)),NA())</f>
        <v>0</v>
      </c>
      <c r="U30" s="25">
        <f ca="1">IFERROR(INDEX(Socioeconomic!$G$8:$G$225,MATCH($C30,_xlfn.ANCHORARRAY(Socioeconomic!$C$8),0)),NA())</f>
        <v>0</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t="e">
        <f ca="1">IFERROR(INDEX(Conflict!$H$8:$H$225,MATCH($C30,_xlfn.ANCHORARRAY(Conflict!$C$8),0)),NA())</f>
        <v>#N/A</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1</v>
      </c>
      <c r="AN30" s="25">
        <f>IFERROR(INDEX('Data Reliability'!$H$6:$H$409,MATCH($C30,'Data Reliability'!$E$6:$E$409,0)),NA())</f>
        <v>0.81666666666666698</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4.468201657220078</v>
      </c>
      <c r="U31" s="25">
        <f ca="1">IFERROR(INDEX(Socioeconomic!$G$8:$G$225,MATCH($C31,_xlfn.ANCHORARRAY(Socioeconomic!$C$8),0)),NA())</f>
        <v>7.0010161927313552</v>
      </c>
      <c r="V31" s="25">
        <f ca="1">IFERROR(INDEX('Natural Hazard'!$G$8:$G$225,MATCH($C31,_xlfn.ANCHORARRAY('Natural Hazard'!$C$8),0)),NA())</f>
        <v>7.9582242575422129</v>
      </c>
      <c r="W31" s="25">
        <f ca="1">IFERROR(INDEX(Conflict!$G$8:$G$225,MATCH($C31,_xlfn.ANCHORARRAY(Conflict!$C$8),0)),NA())</f>
        <v>0</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5.6581779486807404</v>
      </c>
      <c r="AB31" s="25">
        <f ca="1">IFERROR(INDEX(Socioeconomic!$H$8:$H$225,MATCH($C31,_xlfn.ANCHORARRAY(Socioeconomic!$C$8),0)),NA())</f>
        <v>6.4285714285714199</v>
      </c>
      <c r="AC31" s="25">
        <f ca="1">IFERROR(INDEX('Natural Hazard'!$H$8:$H$225,MATCH($C31,_xlfn.ANCHORARRAY('Natural Hazard'!$C$8),0)),NA())</f>
        <v>6.3333333333333304</v>
      </c>
      <c r="AD31" s="25">
        <f ca="1">IFERROR(INDEX(Conflict!$H$8:$H$225,MATCH($C31,_xlfn.ANCHORARRAY(Conflict!$C$8),0)),NA())</f>
        <v>2.2581792318634402</v>
      </c>
      <c r="AE31" s="50"/>
      <c r="AF31" s="25">
        <f ca="1">IFERROR(INDEX(Health!$I$8:$I$225,MATCH($C31,_xlfn.ANCHORARRAY(Health!$C$8),0)),NA())</f>
        <v>10</v>
      </c>
      <c r="AG31" s="25" t="e">
        <f ca="1">IFERROR(INDEX(Food!$I$8:$I$225,MATCH($C31,_xlfn.ANCHORARRAY(Food!$C$8),0)),NA())</f>
        <v>#N/A</v>
      </c>
      <c r="AH31" s="25">
        <f ca="1">IFERROR(INDEX(Macro!$I$8:$I$225,MATCH($C31,_xlfn.ANCHORARRAY(Macro!$C$8),0)),NA())</f>
        <v>3.5284903074211802</v>
      </c>
      <c r="AI31" s="25">
        <f ca="1">IFERROR(INDEX(Socioeconomic!$I$8:$I$225,MATCH($C31,_xlfn.ANCHORARRAY(Socioeconomic!$C$8),0)),NA())</f>
        <v>7.6244354248045996</v>
      </c>
      <c r="AJ31" s="25">
        <f ca="1">IFERROR(INDEX('Natural Hazard'!$I$8:$I$225,MATCH($C31,_xlfn.ANCHORARRAY('Natural Hazard'!$C$8),0)),NA())</f>
        <v>10</v>
      </c>
      <c r="AK31" s="25">
        <f ca="1">IFERROR(INDEX(Conflict!$I$8:$I$225,MATCH($C31,_xlfn.ANCHORARRAY(Conflict!$C$8),0)),NA())</f>
        <v>0</v>
      </c>
      <c r="AL31" s="49"/>
      <c r="AM31" s="25">
        <f>IFERROR(INDEX('Data Reliability'!$G$6:$G$409,MATCH($C31,'Data Reliability'!$E$6:$E$409,0)),NA())</f>
        <v>8.3333333333333301E-2</v>
      </c>
      <c r="AN31" s="25">
        <f>IFERROR(INDEX('Data Reliability'!$H$6:$H$409,MATCH($C31,'Data Reliability'!$E$6:$E$409,0)),NA())</f>
        <v>0.43333333333333302</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2.5</v>
      </c>
      <c r="N32" s="23">
        <f t="shared" ca="1" si="4"/>
        <v>2.5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5.744562646538026</v>
      </c>
      <c r="V32" s="25">
        <f ca="1">IFERROR(INDEX('Natural Hazard'!$G$8:$G$225,MATCH($C32,_xlfn.ANCHORARRAY('Natural Hazard'!$C$8),0)),NA())</f>
        <v>7.0710678118654755</v>
      </c>
      <c r="W32" s="25">
        <f ca="1">IFERROR(INDEX(Conflict!$G$8:$G$225,MATCH($C32,_xlfn.ANCHORARRAY(Conflict!$C$8),0)),NA())</f>
        <v>3.4237497454024015</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4.71428571428571</v>
      </c>
      <c r="AC32" s="25">
        <f ca="1">IFERROR(INDEX('Natural Hazard'!$H$8:$H$225,MATCH($C32,_xlfn.ANCHORARRAY('Natural Hazard'!$C$8),0)),NA())</f>
        <v>5</v>
      </c>
      <c r="AD32" s="25">
        <f ca="1">IFERROR(INDEX(Conflict!$H$8:$H$225,MATCH($C32,_xlfn.ANCHORARRAY(Conflict!$C$8),0)),NA())</f>
        <v>2.3693100995732501</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4.9474580474942202</v>
      </c>
      <c r="AL32" s="49"/>
      <c r="AM32" s="25">
        <f>IFERROR(INDEX('Data Reliability'!$G$6:$G$409,MATCH($C32,'Data Reliability'!$E$6:$E$409,0)),NA())</f>
        <v>0</v>
      </c>
      <c r="AN32" s="25">
        <f>IFERROR(INDEX('Data Reliability'!$H$6:$H$409,MATCH($C32,'Data Reliability'!$E$6:$E$409,0)),NA())</f>
        <v>0.358333333333333</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3.2196786322918434</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3.2639241577789</v>
      </c>
      <c r="AB33" s="25">
        <f ca="1">IFERROR(INDEX(Socioeconomic!$H$8:$H$225,MATCH($C33,_xlfn.ANCHORARRAY(Socioeconomic!$C$8),0)),NA())</f>
        <v>3.4285714285714199</v>
      </c>
      <c r="AC33" s="25">
        <f ca="1">IFERROR(INDEX('Natural Hazard'!$H$8:$H$225,MATCH($C33,_xlfn.ANCHORARRAY('Natural Hazard'!$C$8),0)),NA())</f>
        <v>4.6666666666666599</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3.1760328960250601</v>
      </c>
      <c r="AI33" s="25">
        <f ca="1">IFERROR(INDEX(Socioeconomic!$I$8:$I$225,MATCH($C33,_xlfn.ANCHORARRAY(Socioeconomic!$C$8),0)),NA())</f>
        <v>0</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0.625</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2.8333333333333299</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3.1368709614254899</v>
      </c>
      <c r="AI34" s="25">
        <f ca="1">IFERROR(INDEX(Socioeconomic!$I$8:$I$225,MATCH($C34,_xlfn.ANCHORARRAY(Socioeconomic!$C$8),0)),NA())</f>
        <v>0</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0.625</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1</v>
      </c>
      <c r="H35" s="23">
        <f t="shared" ca="1" si="0"/>
        <v>1</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1</v>
      </c>
      <c r="N35" s="23">
        <f t="shared" ca="1" si="4"/>
        <v>1</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1.5382923940354032</v>
      </c>
      <c r="U35" s="25">
        <f ca="1">IFERROR(INDEX(Socioeconomic!$G$8:$G$225,MATCH($C35,_xlfn.ANCHORARRAY(Socioeconomic!$C$8),0)),NA())</f>
        <v>8.4515425472851646</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2.6157827275145702</v>
      </c>
      <c r="AB35" s="25">
        <f ca="1">IFERROR(INDEX(Socioeconomic!$H$8:$H$225,MATCH($C35,_xlfn.ANCHORARRAY(Socioeconomic!$C$8),0)),NA())</f>
        <v>7.1428571428571397</v>
      </c>
      <c r="AC35" s="25">
        <f ca="1">IFERROR(INDEX('Natural Hazard'!$H$8:$H$225,MATCH($C35,_xlfn.ANCHORARRAY('Natural Hazard'!$C$8),0)),NA())</f>
        <v>4.1666666666666599</v>
      </c>
      <c r="AD35" s="25">
        <f ca="1">IFERROR(INDEX(Conflict!$H$8:$H$225,MATCH($C35,_xlfn.ANCHORARRAY(Conflict!$C$8),0)),NA())</f>
        <v>0.92460881934566197</v>
      </c>
      <c r="AE35" s="50"/>
      <c r="AF35" s="25">
        <f ca="1">IFERROR(INDEX(Health!$I$8:$I$225,MATCH($C35,_xlfn.ANCHORARRAY(Health!$C$8),0)),NA())</f>
        <v>0</v>
      </c>
      <c r="AG35" s="25" t="e">
        <f ca="1">IFERROR(INDEX(Food!$I$8:$I$225,MATCH($C35,_xlfn.ANCHORARRAY(Food!$C$8),0)),NA())</f>
        <v>#N/A</v>
      </c>
      <c r="AH35" s="25">
        <f ca="1">IFERROR(INDEX(Macro!$I$8:$I$225,MATCH($C35,_xlfn.ANCHORARRAY(Macro!$C$8),0)),NA())</f>
        <v>0.90464068925005603</v>
      </c>
      <c r="AI35" s="25">
        <f ca="1">IFERROR(INDEX(Socioeconomic!$I$8:$I$225,MATCH($C35,_xlfn.ANCHORARRAY(Socioeconomic!$C$8),0)),NA())</f>
        <v>10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0.58333333333333304</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0</v>
      </c>
      <c r="N36" s="23">
        <f t="shared" ca="1" si="4"/>
        <v>0</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1.8105798341887172</v>
      </c>
      <c r="U36" s="25">
        <f ca="1">IFERROR(INDEX(Socioeconomic!$G$8:$G$225,MATCH($C36,_xlfn.ANCHORARRAY(Socioeconomic!$C$8),0)),NA())</f>
        <v>0</v>
      </c>
      <c r="V36" s="25">
        <f ca="1">IFERROR(INDEX('Natural Hazard'!$G$8:$G$225,MATCH($C36,_xlfn.ANCHORARRAY('Natural Hazard'!$C$8),0)),NA())</f>
        <v>0</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1.74030810902319</v>
      </c>
      <c r="AB36" s="25">
        <f ca="1">IFERROR(INDEX(Socioeconomic!$H$8:$H$225,MATCH($C36,_xlfn.ANCHORARRAY(Socioeconomic!$C$8),0)),NA())</f>
        <v>6.71428571428571</v>
      </c>
      <c r="AC36" s="25">
        <f ca="1">IFERROR(INDEX('Natural Hazard'!$H$8:$H$225,MATCH($C36,_xlfn.ANCHORARRAY('Natural Hazard'!$C$8),0)),NA())</f>
        <v>2.5</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1.8836890542392799</v>
      </c>
      <c r="AI36" s="25">
        <f ca="1">IFERROR(INDEX(Socioeconomic!$I$8:$I$225,MATCH($C36,_xlfn.ANCHORARRAY(Socioeconomic!$C$8),0)),NA())</f>
        <v>0</v>
      </c>
      <c r="AJ36" s="25">
        <f ca="1">IFERROR(INDEX('Natural Hazard'!$I$8:$I$225,MATCH($C36,_xlfn.ANCHORARRAY('Natural Hazard'!$C$8),0)),NA())</f>
        <v>0</v>
      </c>
      <c r="AK36" s="25">
        <f ca="1">IFERROR(INDEX(Conflict!$I$8:$I$225,MATCH($C36,_xlfn.ANCHORARRAY(Conflict!$C$8),0)),NA())</f>
        <v>0</v>
      </c>
      <c r="AL36" s="49"/>
      <c r="AM36" s="25">
        <f>IFERROR(INDEX('Data Reliability'!$G$6:$G$409,MATCH($C36,'Data Reliability'!$E$6:$E$409,0)),NA())</f>
        <v>8.3333333333333301E-2</v>
      </c>
      <c r="AN36" s="25">
        <f>IFERROR(INDEX('Data Reliability'!$H$6:$H$409,MATCH($C36,'Data Reliability'!$E$6:$E$409,0)),NA())</f>
        <v>0.55833333333333302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0.5</v>
      </c>
      <c r="N37" s="23">
        <f t="shared" ca="1" si="4"/>
        <v>0.5</v>
      </c>
      <c r="O37" s="116" t="str">
        <f t="shared" si="5"/>
        <v>!</v>
      </c>
      <c r="P37" s="24"/>
      <c r="Q37" s="49"/>
      <c r="R37" s="25">
        <f ca="1">IFERROR(INDEX(Health!$G$8:$G$225,MATCH($C37,_xlfn.ANCHORARRAY(Health!$C$8),0)),NA())</f>
        <v>0</v>
      </c>
      <c r="S37" s="25">
        <f ca="1">IFERROR(INDEX(Food!$G$8:$G$225,MATCH($C37,_xlfn.ANCHORARRAY(Food!$C$8),0)),NA())</f>
        <v>8.3666002653407556</v>
      </c>
      <c r="T37" s="25">
        <f ca="1">IFERROR(INDEX(Macro!$G$8:$G$225,MATCH($C37,_xlfn.ANCHORARRAY(Macro!$C$8),0)),NA())</f>
        <v>4.1439610444163115</v>
      </c>
      <c r="U37" s="25">
        <f ca="1">IFERROR(INDEX(Socioeconomic!$G$8:$G$225,MATCH($C37,_xlfn.ANCHORARRAY(Socioeconomic!$C$8),0)),NA())</f>
        <v>4.7746589833515021</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5.4743766475609998</v>
      </c>
      <c r="AB37" s="25">
        <f ca="1">IFERROR(INDEX(Socioeconomic!$H$8:$H$225,MATCH($C37,_xlfn.ANCHORARRAY(Socioeconomic!$C$8),0)),NA())</f>
        <v>10</v>
      </c>
      <c r="AC37" s="25">
        <f ca="1">IFERROR(INDEX('Natural Hazard'!$H$8:$H$225,MATCH($C37,_xlfn.ANCHORARRAY('Natural Hazard'!$C$8),0)),NA())</f>
        <v>4.3333333333333304</v>
      </c>
      <c r="AD37" s="25">
        <f ca="1">IFERROR(INDEX(Conflict!$H$8:$H$225,MATCH($C37,_xlfn.ANCHORARRAY(Conflict!$C$8),0)),NA())</f>
        <v>10</v>
      </c>
      <c r="AE37" s="50"/>
      <c r="AF37" s="25">
        <f ca="1">IFERROR(INDEX(Health!$I$8:$I$225,MATCH($C37,_xlfn.ANCHORARRAY(Health!$C$8),0)),NA())</f>
        <v>0</v>
      </c>
      <c r="AG37" s="25">
        <f ca="1">IFERROR(INDEX(Food!$I$8:$I$225,MATCH($C37,_xlfn.ANCHORARRAY(Food!$C$8),0)),NA())</f>
        <v>7</v>
      </c>
      <c r="AH37" s="25">
        <f ca="1">IFERROR(INDEX(Macro!$I$8:$I$225,MATCH($C37,_xlfn.ANCHORARRAY(Macro!$C$8),0)),NA())</f>
        <v>3.1368709614254899</v>
      </c>
      <c r="AI37" s="25">
        <f ca="1">IFERROR(INDEX(Socioeconomic!$I$8:$I$225,MATCH($C37,_xlfn.ANCHORARRAY(Socioeconomic!$C$8),0)),NA())</f>
        <v>2.2797368407299201</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0.44722222222222202</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2.3836578513650348</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1.1066773077946199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5.1341296260035199</v>
      </c>
      <c r="AI38" s="25">
        <f ca="1">IFERROR(INDEX(Socioeconomic!$I$8:$I$225,MATCH($C38,_xlfn.ANCHORARRAY(Socioeconomic!$C$8),0)),NA())</f>
        <v>0</v>
      </c>
      <c r="AJ38" s="25">
        <f ca="1">IFERROR(INDEX('Natural Hazard'!$I$8:$I$225,MATCH($C38,_xlfn.ANCHORARRAY('Natural Hazard'!$C$8),0)),NA())</f>
        <v>0</v>
      </c>
      <c r="AK38" s="25">
        <f ca="1">IFERROR(INDEX(Conflict!$I$8:$I$225,MATCH($C38,_xlfn.ANCHORARRAY(Conflict!$C$8),0)),NA())</f>
        <v>0</v>
      </c>
      <c r="AL38" s="49"/>
      <c r="AM38" s="25">
        <f>IFERROR(INDEX('Data Reliability'!$G$6:$G$409,MATCH($C38,'Data Reliability'!$E$6:$E$409,0)),NA())</f>
        <v>8.3333333333333301E-2</v>
      </c>
      <c r="AN38" s="25">
        <f>IFERROR(INDEX('Data Reliability'!$H$6:$H$409,MATCH($C38,'Data Reliability'!$E$6:$E$409,0)),NA())</f>
        <v>0.55833333333333302</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0.5</v>
      </c>
      <c r="N39" s="23">
        <f t="shared" ca="1" si="4"/>
        <v>0.5</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0.42857142857142799</v>
      </c>
      <c r="AC39" s="25">
        <f ca="1">IFERROR(INDEX('Natural Hazard'!$H$8:$H$225,MATCH($C39,_xlfn.ANCHORARRAY('Natural Hazard'!$C$8),0)),NA())</f>
        <v>2.1666666666666599</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7</v>
      </c>
      <c r="AI39" s="25">
        <f ca="1">IFERROR(INDEX(Socioeconomic!$I$8:$I$225,MATCH($C39,_xlfn.ANCHORARRAY(Socioeconomic!$C$8),0)),NA())</f>
        <v>0</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0.59166666666666701</v>
      </c>
    </row>
    <row r="40" spans="2:40" x14ac:dyDescent="0.2">
      <c r="B40" s="28" t="s">
        <v>750</v>
      </c>
      <c r="C40" s="28" t="s">
        <v>720</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f ca="1">IFERROR(INDEX(Food!$G$8:$G$225,MATCH($C40,_xlfn.ANCHORARRAY(Food!$C$8),0)),NA())</f>
        <v>0</v>
      </c>
      <c r="T40" s="25">
        <f ca="1">IFERROR(INDEX(Macro!$G$8:$G$225,MATCH($C40,_xlfn.ANCHORARRAY(Macro!$C$8),0)),NA())</f>
        <v>0</v>
      </c>
      <c r="U40" s="25">
        <f ca="1">IFERROR(INDEX(Socioeconomic!$G$8:$G$225,MATCH($C40,_xlfn.ANCHORARRAY(Socioeconomic!$C$8),0)),NA())</f>
        <v>0</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t="e">
        <f ca="1">IFERROR(INDEX(Conflict!$H$8:$H$225,MATCH($C40,_xlfn.ANCHORARRAY(Conflict!$C$8),0)),NA())</f>
        <v>#N/A</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1</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2.5</v>
      </c>
      <c r="N41" s="23">
        <f t="shared" ca="1" si="4"/>
        <v>2.5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2.3714722716863861</v>
      </c>
      <c r="U41" s="25">
        <f ca="1">IFERROR(INDEX(Socioeconomic!$G$8:$G$225,MATCH($C41,_xlfn.ANCHORARRAY(Socioeconomic!$C$8),0)),NA())</f>
        <v>4.4721359549995796</v>
      </c>
      <c r="V41" s="25">
        <f ca="1">IFERROR(INDEX('Natural Hazard'!$G$8:$G$225,MATCH($C41,_xlfn.ANCHORARRAY('Natural Hazard'!$C$8),0)),NA())</f>
        <v>9.3094933625126242</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0.95673414109168298</v>
      </c>
      <c r="AB41" s="25">
        <f ca="1">IFERROR(INDEX(Socioeconomic!$H$8:$H$225,MATCH($C41,_xlfn.ANCHORARRAY(Socioeconomic!$C$8),0)),NA())</f>
        <v>2</v>
      </c>
      <c r="AC41" s="25">
        <f ca="1">IFERROR(INDEX('Natural Hazard'!$H$8:$H$225,MATCH($C41,_xlfn.ANCHORARRAY('Natural Hazard'!$C$8),0)),NA())</f>
        <v>8.6666666666666607</v>
      </c>
      <c r="AD41" s="25">
        <f ca="1">IFERROR(INDEX(Conflict!$H$8:$H$225,MATCH($C41,_xlfn.ANCHORARRAY(Conflict!$C$8),0)),NA())</f>
        <v>0</v>
      </c>
      <c r="AE41" s="50"/>
      <c r="AF41" s="25">
        <f ca="1">IFERROR(INDEX(Health!$I$8:$I$225,MATCH($C41,_xlfn.ANCHORARRAY(Health!$C$8),0)),NA())</f>
        <v>7</v>
      </c>
      <c r="AG41" s="25" t="e">
        <f ca="1">IFERROR(INDEX(Food!$I$8:$I$225,MATCH($C41,_xlfn.ANCHORARRAY(Food!$C$8),0)),NA())</f>
        <v>#N/A</v>
      </c>
      <c r="AH41" s="25">
        <f ca="1">IFERROR(INDEX(Macro!$I$8:$I$225,MATCH($C41,_xlfn.ANCHORARRAY(Macro!$C$8),0)),NA())</f>
        <v>5.87820638339534</v>
      </c>
      <c r="AI41" s="25">
        <f ca="1">IFERROR(INDEX(Socioeconomic!$I$8:$I$225,MATCH($C41,_xlfn.ANCHORARRAY(Socioeconomic!$C$8),0)),NA())</f>
        <v>10</v>
      </c>
      <c r="AJ41" s="25">
        <f ca="1">IFERROR(INDEX('Natural Hazard'!$I$8:$I$225,MATCH($C41,_xlfn.ANCHORARRAY('Natural Hazard'!$C$8),0)),NA())</f>
        <v>10</v>
      </c>
      <c r="AK41" s="25">
        <f ca="1">IFERROR(INDEX(Conflict!$I$8:$I$225,MATCH($C41,_xlfn.ANCHORARRAY(Conflict!$C$8),0)),NA())</f>
        <v>0</v>
      </c>
      <c r="AL41" s="49"/>
      <c r="AM41" s="25">
        <f>IFERROR(INDEX('Data Reliability'!$G$6:$G$409,MATCH($C41,'Data Reliability'!$E$6:$E$409,0)),NA())</f>
        <v>8.3333333333333301E-2</v>
      </c>
      <c r="AN41" s="25">
        <f>IFERROR(INDEX('Data Reliability'!$H$6:$H$409,MATCH($C41,'Data Reliability'!$E$6:$E$409,0)),NA())</f>
        <v>0.47499999999999998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v>
      </c>
      <c r="N42" s="23">
        <f t="shared" ca="1" si="4"/>
        <v>1</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6.9</v>
      </c>
      <c r="U42" s="25">
        <f ca="1">IFERROR(INDEX(Socioeconomic!$G$8:$G$225,MATCH($C42,_xlfn.ANCHORARRAY(Socioeconomic!$C$8),0)),NA())</f>
        <v>2.985680109168714</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0.81347795163584602</v>
      </c>
      <c r="AE42" s="50"/>
      <c r="AF42" s="25">
        <f ca="1">IFERROR(INDEX(Health!$I$8:$I$225,MATCH($C42,_xlfn.ANCHORARRAY(Health!$C$8),0)),NA())</f>
        <v>7</v>
      </c>
      <c r="AG42" s="25" t="e">
        <f ca="1">IFERROR(INDEX(Food!$I$8:$I$225,MATCH($C42,_xlfn.ANCHORARRAY(Food!$C$8),0)),NA())</f>
        <v>#N/A</v>
      </c>
      <c r="AH42" s="25">
        <f ca="1">IFERROR(INDEX(Macro!$I$8:$I$225,MATCH($C42,_xlfn.ANCHORARRAY(Macro!$C$8),0)),NA())</f>
        <v>7</v>
      </c>
      <c r="AI42" s="25">
        <f ca="1">IFERROR(INDEX(Socioeconomic!$I$8:$I$225,MATCH($C42,_xlfn.ANCHORARRAY(Socioeconomic!$C$8),0)),NA())</f>
        <v>2.4</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0.42499999999999999</v>
      </c>
    </row>
    <row r="43" spans="2:40" x14ac:dyDescent="0.2">
      <c r="B43" s="28" t="s">
        <v>788</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0</v>
      </c>
      <c r="V43" s="25">
        <f ca="1">IFERROR(INDEX('Natural Hazard'!$G$8:$G$225,MATCH($C43,_xlfn.ANCHORARRAY('Natural Hazard'!$C$8),0)),NA())</f>
        <v>0</v>
      </c>
      <c r="W43" s="25">
        <f ca="1">IFERROR(INDEX(Conflict!$G$8:$G$225,MATCH($C43,_xlfn.ANCHORARRAY(Conflict!$C$8),0)),NA())</f>
        <v>6.404040554183748</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v>
      </c>
      <c r="AC43" s="25">
        <f ca="1">IFERROR(INDEX('Natural Hazard'!$H$8:$H$225,MATCH($C43,_xlfn.ANCHORARRAY('Natural Hazard'!$C$8),0)),NA())</f>
        <v>4.6666666666666599</v>
      </c>
      <c r="AD43" s="25">
        <f ca="1">IFERROR(INDEX(Conflict!$H$8:$H$225,MATCH($C43,_xlfn.ANCHORARRAY(Conflict!$C$8),0)),NA())</f>
        <v>5.8588193456614404</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0</v>
      </c>
      <c r="AJ43" s="25">
        <f ca="1">IFERROR(INDEX('Natural Hazard'!$I$8:$I$225,MATCH($C43,_xlfn.ANCHORARRAY('Natural Hazard'!$C$8),0)),NA())</f>
        <v>0</v>
      </c>
      <c r="AK43" s="25">
        <f ca="1">IFERROR(INDEX(Conflict!$I$8:$I$225,MATCH($C43,_xlfn.ANCHORARRAY(Conflict!$C$8),0)),NA())</f>
        <v>7</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2</v>
      </c>
      <c r="H44" s="23">
        <f t="shared" ca="1" si="0"/>
        <v>2</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1.5</v>
      </c>
      <c r="N44" s="23">
        <f t="shared" ca="1" si="4"/>
        <v>1.5</v>
      </c>
      <c r="O44" s="116" t="str">
        <f t="shared" si="5"/>
        <v/>
      </c>
      <c r="P44" s="24"/>
      <c r="Q44" s="49"/>
      <c r="R44" s="25">
        <f ca="1">IFERROR(INDEX(Health!$G$8:$G$225,MATCH($C44,_xlfn.ANCHORARRAY(Health!$C$8),0)),NA())</f>
        <v>8.8525333627598091</v>
      </c>
      <c r="S44" s="25">
        <f ca="1">IFERROR(INDEX(Food!$G$8:$G$225,MATCH($C44,_xlfn.ANCHORARRAY(Food!$C$8),0)),NA())</f>
        <v>8.0127287272221395</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8.2857142857142794</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7</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0</v>
      </c>
      <c r="AL44" s="49"/>
      <c r="AM44" s="25">
        <f>IFERROR(INDEX('Data Reliability'!$G$6:$G$409,MATCH($C44,'Data Reliability'!$E$6:$E$409,0)),NA())</f>
        <v>0</v>
      </c>
      <c r="AN44" s="25">
        <f>IFERROR(INDEX('Data Reliability'!$H$6:$H$409,MATCH($C44,'Data Reliability'!$E$6:$E$409,0)),NA())</f>
        <v>0.280555555555556</v>
      </c>
    </row>
    <row r="45" spans="2:40" x14ac:dyDescent="0.2">
      <c r="B45" s="28" t="s">
        <v>751</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3.5</v>
      </c>
      <c r="H45" s="23">
        <f t="shared" ca="1" si="0"/>
        <v>3.5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9.25505141403249</v>
      </c>
      <c r="S45" s="25">
        <f ca="1">IFERROR(INDEX(Food!$G$8:$G$225,MATCH($C45,_xlfn.ANCHORARRAY(Food!$C$8),0)),NA())</f>
        <v>8.3666002653407556</v>
      </c>
      <c r="T45" s="25">
        <f ca="1">IFERROR(INDEX(Macro!$G$8:$G$225,MATCH($C45,_xlfn.ANCHORARRAY(Macro!$C$8),0)),NA())</f>
        <v>6.7778296782630276</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7.6122759921642604</v>
      </c>
      <c r="AB45" s="25">
        <f ca="1">IFERROR(INDEX(Socioeconomic!$H$8:$H$225,MATCH($C45,_xlfn.ANCHORARRAY(Socioeconomic!$C$8),0)),NA())</f>
        <v>9.2857142857142794</v>
      </c>
      <c r="AC45" s="25">
        <f ca="1">IFERROR(INDEX('Natural Hazard'!$H$8:$H$225,MATCH($C45,_xlfn.ANCHORARRAY('Natural Hazard'!$C$8),0)),NA())</f>
        <v>5.9999999999999902</v>
      </c>
      <c r="AD45" s="25">
        <f ca="1">IFERROR(INDEX(Conflict!$H$8:$H$225,MATCH($C45,_xlfn.ANCHORARRAY(Conflict!$C$8),0)),NA())</f>
        <v>10</v>
      </c>
      <c r="AE45" s="50"/>
      <c r="AF45" s="25">
        <f ca="1">IFERROR(INDEX(Health!$I$8:$I$225,MATCH($C45,_xlfn.ANCHORARRAY(Health!$C$8),0)),NA())</f>
        <v>10</v>
      </c>
      <c r="AG45" s="25">
        <f ca="1">IFERROR(INDEX(Food!$I$8:$I$225,MATCH($C45,_xlfn.ANCHORARRAY(Food!$C$8),0)),NA())</f>
        <v>7</v>
      </c>
      <c r="AH45" s="25">
        <f ca="1">IFERROR(INDEX(Macro!$I$8:$I$225,MATCH($C45,_xlfn.ANCHORARRAY(Macro!$C$8),0)),NA())</f>
        <v>6.0348541217936198</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7</v>
      </c>
      <c r="AL45" s="49"/>
      <c r="AM45" s="25">
        <f>IFERROR(INDEX('Data Reliability'!$G$6:$G$409,MATCH($C45,'Data Reliability'!$E$6:$E$409,0)),NA())</f>
        <v>8.3333333333333301E-2</v>
      </c>
      <c r="AN45" s="25">
        <f>IFERROR(INDEX('Data Reliability'!$H$6:$H$409,MATCH($C45,'Data Reliability'!$E$6:$E$409,0)),NA())</f>
        <v>0.241666666666667</v>
      </c>
    </row>
    <row r="46" spans="2:40" x14ac:dyDescent="0.2">
      <c r="B46" s="28" t="s">
        <v>752</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1.5</v>
      </c>
      <c r="H46" s="23">
        <f t="shared" ca="1" si="0"/>
        <v>1.5</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v>
      </c>
      <c r="N46" s="23">
        <f t="shared" ca="1" si="4"/>
        <v>1</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10</v>
      </c>
      <c r="U46" s="25">
        <f ca="1">IFERROR(INDEX(Socioeconomic!$G$8:$G$225,MATCH($C46,_xlfn.ANCHORARRAY(Socioeconomic!$C$8),0)),NA())</f>
        <v>6.2163538752618326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7.71428571428571</v>
      </c>
      <c r="AC46" s="25">
        <f ca="1">IFERROR(INDEX('Natural Hazard'!$H$8:$H$225,MATCH($C46,_xlfn.ANCHORARRAY('Natural Hazard'!$C$8),0)),NA())</f>
        <v>4.8333333333333304</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10</v>
      </c>
      <c r="AI46" s="25">
        <f ca="1">IFERROR(INDEX(Socioeconomic!$I$8:$I$225,MATCH($C46,_xlfn.ANCHORARRAY(Socioeconomic!$C$8),0)),NA())</f>
        <v>5.0092849725440702</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0.41944444444444401</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1.5</v>
      </c>
      <c r="H47" s="23">
        <f t="shared" ca="1" si="0"/>
        <v>1.5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1.5</v>
      </c>
      <c r="N47" s="23">
        <f t="shared" ca="1" si="4"/>
        <v>1.5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0</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9.5</v>
      </c>
      <c r="AD47" s="25">
        <f ca="1">IFERROR(INDEX(Conflict!$H$8:$H$225,MATCH($C47,_xlfn.ANCHORARRAY(Conflict!$C$8),0)),NA())</f>
        <v>3.3694879089615899</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0</v>
      </c>
      <c r="AK47" s="25">
        <f ca="1">IFERROR(INDEX(Conflict!$I$8:$I$225,MATCH($C47,_xlfn.ANCHORARRAY(Conflict!$C$8),0)),NA())</f>
        <v>0</v>
      </c>
      <c r="AL47" s="49"/>
      <c r="AM47" s="25">
        <f>IFERROR(INDEX('Data Reliability'!$G$6:$G$409,MATCH($C47,'Data Reliability'!$E$6:$E$409,0)),NA())</f>
        <v>0</v>
      </c>
      <c r="AN47" s="25">
        <f>IFERROR(INDEX('Data Reliability'!$H$6:$H$409,MATCH($C47,'Data Reliability'!$E$6:$E$409,0)),NA())</f>
        <v>0.358333333333333</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2.5</v>
      </c>
      <c r="K48" s="23">
        <f t="shared" ca="1" si="2"/>
        <v>2.5</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v>
      </c>
      <c r="N48" s="23">
        <f t="shared" ca="1" si="4"/>
        <v>0</v>
      </c>
      <c r="O48" s="116" t="str">
        <f t="shared" si="5"/>
        <v>!!</v>
      </c>
      <c r="P48" s="24"/>
      <c r="Q48" s="49"/>
      <c r="R48" s="25">
        <f ca="1">IFERROR(INDEX(Health!$G$8:$G$225,MATCH($C48,_xlfn.ANCHORARRAY(Health!$C$8),0)),NA())</f>
        <v>0</v>
      </c>
      <c r="S48" s="25">
        <f ca="1">IFERROR(INDEX(Food!$G$8:$G$225,MATCH($C48,_xlfn.ANCHORARRAY(Food!$C$8),0)),NA())</f>
        <v>0</v>
      </c>
      <c r="T48" s="25">
        <f ca="1">IFERROR(INDEX(Macro!$G$8:$G$225,MATCH($C48,_xlfn.ANCHORARRAY(Macro!$C$8),0)),NA())</f>
        <v>0</v>
      </c>
      <c r="U48" s="25">
        <f ca="1">IFERROR(INDEX(Socioeconomic!$G$8:$G$225,MATCH($C48,_xlfn.ANCHORARRAY(Socioeconomic!$C$8),0)),NA())</f>
        <v>7.2280140632115311</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9.4285714285714199</v>
      </c>
      <c r="AC48" s="25">
        <f ca="1">IFERROR(INDEX('Natural Hazard'!$H$8:$H$225,MATCH($C48,_xlfn.ANCHORARRAY('Natural Hazard'!$C$8),0)),NA())</f>
        <v>2.8333333333333299</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5.5410501679679696</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v>
      </c>
      <c r="K49" s="23">
        <f t="shared" ca="1" si="2"/>
        <v>0</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3.5973527268123151</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3.8830443299717001</v>
      </c>
      <c r="AB49" s="25">
        <f ca="1">IFERROR(INDEX(Socioeconomic!$H$8:$H$225,MATCH($C49,_xlfn.ANCHORARRAY(Socioeconomic!$C$8),0)),NA())</f>
        <v>6.71428571428571</v>
      </c>
      <c r="AC49" s="25">
        <f ca="1">IFERROR(INDEX('Natural Hazard'!$H$8:$H$225,MATCH($C49,_xlfn.ANCHORARRAY('Natural Hazard'!$C$8),0)),NA())</f>
        <v>1.5</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3.3326806344233302</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0.58333333333333304</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4.2433189701990139</v>
      </c>
      <c r="U50" s="25">
        <f ca="1">IFERROR(INDEX(Socioeconomic!$G$8:$G$225,MATCH($C50,_xlfn.ANCHORARRAY(Socioeconomic!$C$8),0)),NA())</f>
        <v>5.6061191058138782</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2.5722508404072602</v>
      </c>
      <c r="AB50" s="25">
        <f ca="1">IFERROR(INDEX(Socioeconomic!$H$8:$H$225,MATCH($C50,_xlfn.ANCHORARRAY(Socioeconomic!$C$8),0)),NA())</f>
        <v>3.1428571428571401</v>
      </c>
      <c r="AC50" s="25">
        <f ca="1">IFERROR(INDEX('Natural Hazard'!$H$8:$H$225,MATCH($C50,_xlfn.ANCHORARRAY('Natural Hazard'!$C$8),0)),NA())</f>
        <v>8.5</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7</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8.3333333333333301E-2</v>
      </c>
      <c r="AN50" s="25">
        <f>IFERROR(INDEX('Data Reliability'!$H$6:$H$409,MATCH($C50,'Data Reliability'!$E$6:$E$409,0)),NA())</f>
        <v>0.50833333333333297</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0.5</v>
      </c>
      <c r="H51" s="23">
        <f t="shared" ca="1" si="0"/>
        <v>0.5</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1.5</v>
      </c>
      <c r="K51" s="23">
        <f t="shared" ca="1" si="2"/>
        <v>1.5</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v>
      </c>
      <c r="N51" s="23">
        <f t="shared" ca="1" si="4"/>
        <v>0</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5.4863026584637957</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9.5953952937193101</v>
      </c>
      <c r="AB51" s="25">
        <f ca="1">IFERROR(INDEX(Socioeconomic!$H$8:$H$225,MATCH($C51,_xlfn.ANCHORARRAY(Socioeconomic!$C$8),0)),NA())</f>
        <v>2.8571428571428501</v>
      </c>
      <c r="AC51" s="25">
        <f ca="1">IFERROR(INDEX('Natural Hazard'!$H$8:$H$225,MATCH($C51,_xlfn.ANCHORARRAY('Natural Hazard'!$C$8),0)),NA())</f>
        <v>7.5</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3.1368709614254899</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v>
      </c>
    </row>
    <row r="52" spans="2:40" x14ac:dyDescent="0.2">
      <c r="B52" s="28" t="s">
        <v>789</v>
      </c>
      <c r="C52" s="28" t="s">
        <v>721</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f ca="1">IFERROR(INDEX(Food!$G$8:$G$225,MATCH($C52,_xlfn.ANCHORARRAY(Food!$C$8),0)),NA())</f>
        <v>0</v>
      </c>
      <c r="T52" s="25">
        <f ca="1">IFERROR(INDEX(Macro!$G$8:$G$225,MATCH($C52,_xlfn.ANCHORARRAY(Macro!$C$8),0)),NA())</f>
        <v>0</v>
      </c>
      <c r="U52" s="25">
        <f ca="1">IFERROR(INDEX(Socioeconomic!$G$8:$G$225,MATCH($C52,_xlfn.ANCHORARRAY(Socioeconomic!$C$8),0)),NA())</f>
        <v>0</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t="e">
        <f ca="1">IFERROR(INDEX(Conflict!$H$8:$H$225,MATCH($C52,_xlfn.ANCHORARRAY(Conflict!$C$8),0)),NA())</f>
        <v>#N/A</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1</v>
      </c>
      <c r="AN52" s="25">
        <f>IFERROR(INDEX('Data Reliability'!$H$6:$H$409,MATCH($C52,'Data Reliability'!$E$6:$E$409,0)),NA())</f>
        <v>0.85</v>
      </c>
    </row>
    <row r="53" spans="2:40" x14ac:dyDescent="0.2">
      <c r="B53" s="28" t="s">
        <v>753</v>
      </c>
      <c r="C53" s="28" t="s">
        <v>722</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f ca="1">IFERROR(INDEX(Food!$G$8:$G$225,MATCH($C53,_xlfn.ANCHORARRAY(Food!$C$8),0)),NA())</f>
        <v>0</v>
      </c>
      <c r="T53" s="25">
        <f ca="1">IFERROR(INDEX(Macro!$G$8:$G$225,MATCH($C53,_xlfn.ANCHORARRAY(Macro!$C$8),0)),NA())</f>
        <v>0.89619308105737594</v>
      </c>
      <c r="U53" s="25">
        <f ca="1">IFERROR(INDEX(Socioeconomic!$G$8:$G$225,MATCH($C53,_xlfn.ANCHORARRAY(Socioeconomic!$C$8),0)),NA())</f>
        <v>0</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0.58429466250695405</v>
      </c>
      <c r="AB53" s="25" t="e">
        <f ca="1">IFERROR(INDEX(Socioeconomic!$H$8:$H$225,MATCH($C53,_xlfn.ANCHORARRAY(Socioeconomic!$C$8),0)),NA())</f>
        <v>#N/A</v>
      </c>
      <c r="AC53" s="25" t="e">
        <f ca="1">IFERROR(INDEX('Natural Hazard'!$H$8:$H$225,MATCH($C53,_xlfn.ANCHORARRAY('Natural Hazard'!$C$8),0)),NA())</f>
        <v>#N/A</v>
      </c>
      <c r="AD53" s="25" t="e">
        <f ca="1">IFERROR(INDEX(Conflict!$H$8:$H$225,MATCH($C53,_xlfn.ANCHORARRAY(Conflict!$C$8),0)),NA())</f>
        <v>#N/A</v>
      </c>
      <c r="AE53" s="50"/>
      <c r="AF53" s="25">
        <f ca="1">IFERROR(INDEX(Health!$I$8:$I$225,MATCH($C53,_xlfn.ANCHORARRAY(Health!$C$8),0)),NA())</f>
        <v>0</v>
      </c>
      <c r="AG53" s="25" t="e">
        <f ca="1">IFERROR(INDEX(Food!$I$8:$I$225,MATCH($C53,_xlfn.ANCHORARRAY(Food!$C$8),0)),NA())</f>
        <v>#N/A</v>
      </c>
      <c r="AH53" s="25">
        <f ca="1">IFERROR(INDEX(Macro!$I$8:$I$225,MATCH($C53,_xlfn.ANCHORARRAY(Macro!$C$8),0)),NA())</f>
        <v>1.37458390444488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0.91666666666666696</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3.4931570559863001</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2.22399574354881</v>
      </c>
      <c r="AB54" s="25">
        <f ca="1">IFERROR(INDEX(Socioeconomic!$H$8:$H$225,MATCH($C54,_xlfn.ANCHORARRAY(Socioeconomic!$C$8),0)),NA())</f>
        <v>0.85714285714285499</v>
      </c>
      <c r="AC54" s="25">
        <f ca="1">IFERROR(INDEX('Natural Hazard'!$H$8:$H$225,MATCH($C54,_xlfn.ANCHORARRAY('Natural Hazard'!$C$8),0)),NA())</f>
        <v>5.6666666666666599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5.4865870373996399</v>
      </c>
      <c r="AI54" s="25">
        <f ca="1">IFERROR(INDEX(Socioeconomic!$I$8:$I$225,MATCH($C54,_xlfn.ANCHORARRAY(Socioeconomic!$C$8),0)),NA())</f>
        <v>0</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0.16666666666666699</v>
      </c>
      <c r="AN54" s="25">
        <f>IFERROR(INDEX('Data Reliability'!$H$6:$H$409,MATCH($C54,'Data Reliability'!$E$6:$E$409,0)),NA())</f>
        <v>0.59166666666666701</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1.3453530578900046</v>
      </c>
      <c r="U55" s="25">
        <f ca="1">IFERROR(INDEX(Socioeconomic!$G$8:$G$225,MATCH($C55,_xlfn.ANCHORARRAY(Socioeconomic!$C$8),0)),NA())</f>
        <v>1.2626502739419603</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3.0607753512781399</v>
      </c>
      <c r="AB55" s="25">
        <f ca="1">IFERROR(INDEX(Socioeconomic!$H$8:$H$225,MATCH($C55,_xlfn.ANCHORARRAY(Socioeconomic!$C$8),0)),NA())</f>
        <v>0.57142857142857095</v>
      </c>
      <c r="AC55" s="25">
        <f ca="1">IFERROR(INDEX('Natural Hazard'!$H$8:$H$225,MATCH($C55,_xlfn.ANCHORARRAY('Natural Hazard'!$C$8),0)),NA())</f>
        <v>1.3333333333333299</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0.59134521245349303</v>
      </c>
      <c r="AI55" s="25">
        <f ca="1">IFERROR(INDEX(Socioeconomic!$I$8:$I$225,MATCH($C55,_xlfn.ANCHORARRAY(Socioeconomic!$C$8),0)),NA())</f>
        <v>2.7899999999999898</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8.3333333333333301E-2</v>
      </c>
      <c r="AN55" s="25">
        <f>IFERROR(INDEX('Data Reliability'!$H$6:$H$409,MATCH($C55,'Data Reliability'!$E$6:$E$409,0)),NA())</f>
        <v>0.59166666666666701</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1.5120308081000624</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0.34728772158939702</v>
      </c>
      <c r="AB56" s="25">
        <f ca="1">IFERROR(INDEX(Socioeconomic!$H$8:$H$225,MATCH($C56,_xlfn.ANCHORARRAY(Socioeconomic!$C$8),0)),NA())</f>
        <v>0.57142857142857095</v>
      </c>
      <c r="AC56" s="25">
        <f ca="1">IFERROR(INDEX('Natural Hazard'!$H$8:$H$225,MATCH($C56,_xlfn.ANCHORARRAY('Natural Hazard'!$C$8),0)),NA())</f>
        <v>2.6666666666666599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6.5831212061875801</v>
      </c>
      <c r="AI56" s="25">
        <f ca="1">IFERROR(INDEX(Socioeconomic!$I$8:$I$225,MATCH($C56,_xlfn.ANCHORARRAY(Socioeconomic!$C$8),0)),NA())</f>
        <v>0</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0.55833333333333302</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0</v>
      </c>
      <c r="H57" s="23">
        <f t="shared" ca="1" si="0"/>
        <v>0</v>
      </c>
      <c r="I57" s="116" t="str">
        <f t="shared" si="1"/>
        <v>!</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2</v>
      </c>
      <c r="K57" s="23">
        <f t="shared" ca="1" si="2"/>
        <v>2</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v>
      </c>
      <c r="N57" s="23">
        <f t="shared" ca="1" si="4"/>
        <v>0</v>
      </c>
      <c r="O57" s="116" t="str">
        <f t="shared" si="5"/>
        <v>!</v>
      </c>
      <c r="P57" s="24"/>
      <c r="Q57" s="49"/>
      <c r="R57" s="25">
        <f ca="1">IFERROR(INDEX(Health!$G$8:$G$225,MATCH($C57,_xlfn.ANCHORARRAY(Health!$C$8),0)),NA())</f>
        <v>0</v>
      </c>
      <c r="S57" s="25">
        <f ca="1">IFERROR(INDEX(Food!$G$8:$G$225,MATCH($C57,_xlfn.ANCHORARRAY(Food!$C$8),0)),NA())</f>
        <v>0</v>
      </c>
      <c r="T57" s="25">
        <f ca="1">IFERROR(INDEX(Macro!$G$8:$G$225,MATCH($C57,_xlfn.ANCHORARRAY(Macro!$C$8),0)),NA())</f>
        <v>2.9959397766259244</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4.5747176473433404</v>
      </c>
      <c r="AB57" s="25">
        <f ca="1">IFERROR(INDEX(Socioeconomic!$H$8:$H$225,MATCH($C57,_xlfn.ANCHORARRAY(Socioeconomic!$C$8),0)),NA())</f>
        <v>8</v>
      </c>
      <c r="AC57" s="25">
        <f ca="1">IFERROR(INDEX('Natural Hazard'!$H$8:$H$225,MATCH($C57,_xlfn.ANCHORARRAY('Natural Hazard'!$C$8),0)),NA())</f>
        <v>7.6666666666666599</v>
      </c>
      <c r="AD57" s="25">
        <f ca="1">IFERROR(INDEX(Conflict!$H$8:$H$225,MATCH($C57,_xlfn.ANCHORARRAY(Conflict!$C$8),0)),NA())</f>
        <v>4.0140469416785196</v>
      </c>
      <c r="AE57" s="50"/>
      <c r="AF57" s="25">
        <f ca="1">IFERROR(INDEX(Health!$I$8:$I$225,MATCH($C57,_xlfn.ANCHORARRAY(Health!$C$8),0)),NA())</f>
        <v>0</v>
      </c>
      <c r="AG57" s="25" t="e">
        <f ca="1">IFERROR(INDEX(Food!$I$8:$I$225,MATCH($C57,_xlfn.ANCHORARRAY(Food!$C$8),0)),NA())</f>
        <v>#N/A</v>
      </c>
      <c r="AH57" s="25">
        <f ca="1">IFERROR(INDEX(Macro!$I$8:$I$225,MATCH($C57,_xlfn.ANCHORARRAY(Macro!$C$8),0)),NA())</f>
        <v>1.9620129234384101</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0.59166666666666701</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0.5</v>
      </c>
      <c r="K58" s="23">
        <f t="shared" ca="1" si="2"/>
        <v>0.5</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f ca="1">IFERROR(INDEX(Macro!$G$8:$G$225,MATCH($C58,_xlfn.ANCHORARRAY(Macro!$C$8),0)),NA())</f>
        <v>0</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6</v>
      </c>
      <c r="AC58" s="25">
        <f ca="1">IFERROR(INDEX('Natural Hazard'!$H$8:$H$225,MATCH($C58,_xlfn.ANCHORARRAY('Natural Hazard'!$C$8),0)),NA())</f>
        <v>6.5</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0.28571428571428598</v>
      </c>
      <c r="AC59" s="25">
        <f ca="1">IFERROR(INDEX('Natural Hazard'!$H$8:$H$225,MATCH($C59,_xlfn.ANCHORARRAY('Natural Hazard'!$C$8),0)),NA())</f>
        <v>0</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2.9410612884276501</v>
      </c>
      <c r="AI59" s="25">
        <f ca="1">IFERROR(INDEX(Socioeconomic!$I$8:$I$225,MATCH($C59,_xlfn.ANCHORARRAY(Socioeconomic!$C$8),0)),NA())</f>
        <v>0</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0.625</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1.5</v>
      </c>
      <c r="H60" s="23">
        <f t="shared" ca="1" si="0"/>
        <v>1.5</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2</v>
      </c>
      <c r="N60" s="23">
        <f t="shared" ca="1" si="4"/>
        <v>2</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3.8451517027961537</v>
      </c>
      <c r="U60" s="25">
        <f ca="1">IFERROR(INDEX(Socioeconomic!$G$8:$G$225,MATCH($C60,_xlfn.ANCHORARRAY(Socioeconomic!$C$8),0)),NA())</f>
        <v>6.9693205243716907</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4.1442356526155404</v>
      </c>
      <c r="AB60" s="25">
        <f ca="1">IFERROR(INDEX(Socioeconomic!$H$8:$H$225,MATCH($C60,_xlfn.ANCHORARRAY(Socioeconomic!$C$8),0)),NA())</f>
        <v>4.8571428571428497</v>
      </c>
      <c r="AC60" s="25">
        <f ca="1">IFERROR(INDEX('Natural Hazard'!$H$8:$H$225,MATCH($C60,_xlfn.ANCHORARRAY('Natural Hazard'!$C$8),0)),NA())</f>
        <v>9.5</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3.5676522420207499</v>
      </c>
      <c r="AI60" s="25">
        <f ca="1">IFERROR(INDEX(Socioeconomic!$I$8:$I$225,MATCH($C60,_xlfn.ANCHORARRAY(Socioeconomic!$C$8),0)),NA())</f>
        <v>10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0.43333333333333302</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1</v>
      </c>
      <c r="K61" s="23">
        <f t="shared" ca="1" si="2"/>
        <v>1</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v>
      </c>
      <c r="N61" s="23">
        <f t="shared" ca="1" si="4"/>
        <v>1</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0</v>
      </c>
      <c r="U61" s="25">
        <f ca="1">IFERROR(INDEX(Socioeconomic!$G$8:$G$225,MATCH($C61,_xlfn.ANCHORARRAY(Socioeconomic!$C$8),0)),NA())</f>
        <v>0</v>
      </c>
      <c r="V61" s="25">
        <f ca="1">IFERROR(INDEX('Natural Hazard'!$G$8:$G$225,MATCH($C61,_xlfn.ANCHORARRAY('Natural Hazard'!$C$8),0)),NA())</f>
        <v>7.9582242575422129</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7.4284746910445199</v>
      </c>
      <c r="AB61" s="25">
        <f ca="1">IFERROR(INDEX(Socioeconomic!$H$8:$H$225,MATCH($C61,_xlfn.ANCHORARRAY(Socioeconomic!$C$8),0)),NA())</f>
        <v>3.71428571428571</v>
      </c>
      <c r="AC61" s="25">
        <f ca="1">IFERROR(INDEX('Natural Hazard'!$H$8:$H$225,MATCH($C61,_xlfn.ANCHORARRAY('Natural Hazard'!$C$8),0)),NA())</f>
        <v>6.3333333333333304</v>
      </c>
      <c r="AD61" s="25">
        <f ca="1">IFERROR(INDEX(Conflict!$H$8:$H$225,MATCH($C61,_xlfn.ANCHORARRAY(Conflict!$C$8),0)),NA())</f>
        <v>1.9914651493598801</v>
      </c>
      <c r="AE61" s="50"/>
      <c r="AF61" s="25">
        <f ca="1">IFERROR(INDEX(Health!$I$8:$I$225,MATCH($C61,_xlfn.ANCHORARRAY(Health!$C$8),0)),NA())</f>
        <v>0</v>
      </c>
      <c r="AG61" s="25" t="e">
        <f ca="1">IFERROR(INDEX(Food!$I$8:$I$225,MATCH($C61,_xlfn.ANCHORARRAY(Food!$C$8),0)),NA())</f>
        <v>#N/A</v>
      </c>
      <c r="AH61" s="25">
        <f ca="1">IFERROR(INDEX(Macro!$I$8:$I$225,MATCH($C61,_xlfn.ANCHORARRAY(Macro!$C$8),0)),NA())</f>
        <v>0</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0</v>
      </c>
      <c r="AL61" s="49"/>
      <c r="AM61" s="25">
        <f>IFERROR(INDEX('Data Reliability'!$G$6:$G$409,MATCH($C61,'Data Reliability'!$E$6:$E$409,0)),NA())</f>
        <v>8.3333333333333301E-2</v>
      </c>
      <c r="AN61" s="25">
        <f>IFERROR(INDEX('Data Reliability'!$H$6:$H$409,MATCH($C61,'Data Reliability'!$E$6:$E$409,0)),NA())</f>
        <v>0.6</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v>
      </c>
      <c r="N62" s="23">
        <f t="shared" ca="1" si="4"/>
        <v>1</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1.8163247765286172</v>
      </c>
      <c r="U62" s="25">
        <f ca="1">IFERROR(INDEX(Socioeconomic!$G$8:$G$225,MATCH($C62,_xlfn.ANCHORARRAY(Socioeconomic!$C$8),0)),NA())</f>
        <v>2.2021917436152139</v>
      </c>
      <c r="V62" s="25">
        <f ca="1">IFERROR(INDEX('Natural Hazard'!$G$8:$G$225,MATCH($C62,_xlfn.ANCHORARRAY('Natural Hazard'!$C$8),0)),NA())</f>
        <v>9.9163165204290102</v>
      </c>
      <c r="W62" s="25">
        <f ca="1">IFERROR(INDEX(Conflict!$G$8:$G$225,MATCH($C62,_xlfn.ANCHORARRAY(Conflict!$C$8),0)),NA())</f>
        <v>2.6414827102125682</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2.99789595878981</v>
      </c>
      <c r="AB62" s="25">
        <f ca="1">IFERROR(INDEX(Socioeconomic!$H$8:$H$225,MATCH($C62,_xlfn.ANCHORARRAY(Socioeconomic!$C$8),0)),NA())</f>
        <v>5</v>
      </c>
      <c r="AC62" s="25">
        <f ca="1">IFERROR(INDEX('Natural Hazard'!$H$8:$H$225,MATCH($C62,_xlfn.ANCHORARRAY('Natural Hazard'!$C$8),0)),NA())</f>
        <v>9.8333333333333304</v>
      </c>
      <c r="AD62" s="25">
        <f ca="1">IFERROR(INDEX(Conflict!$H$8:$H$225,MATCH($C62,_xlfn.ANCHORARRAY(Conflict!$C$8),0)),NA())</f>
        <v>1.3024537695590299</v>
      </c>
      <c r="AE62" s="50"/>
      <c r="AF62" s="25">
        <f ca="1">IFERROR(INDEX(Health!$I$8:$I$225,MATCH($C62,_xlfn.ANCHORARRAY(Health!$C$8),0)),NA())</f>
        <v>0</v>
      </c>
      <c r="AG62" s="25" t="e">
        <f ca="1">IFERROR(INDEX(Food!$I$8:$I$225,MATCH($C62,_xlfn.ANCHORARRAY(Food!$C$8),0)),NA())</f>
        <v>#N/A</v>
      </c>
      <c r="AH62" s="25">
        <f ca="1">IFERROR(INDEX(Macro!$I$8:$I$225,MATCH($C62,_xlfn.ANCHORARRAY(Macro!$C$8),0)),NA())</f>
        <v>1.1004503622478901</v>
      </c>
      <c r="AI62" s="25">
        <f ca="1">IFERROR(INDEX(Socioeconomic!$I$8:$I$225,MATCH($C62,_xlfn.ANCHORARRAY(Socioeconomic!$C$8),0)),NA())</f>
        <v>0.96992969512940297</v>
      </c>
      <c r="AJ62" s="25">
        <f ca="1">IFERROR(INDEX('Natural Hazard'!$I$8:$I$225,MATCH($C62,_xlfn.ANCHORARRAY('Natural Hazard'!$C$8),0)),NA())</f>
        <v>10</v>
      </c>
      <c r="AK62" s="25">
        <f ca="1">IFERROR(INDEX(Conflict!$I$8:$I$225,MATCH($C62,_xlfn.ANCHORARRAY(Conflict!$C$8),0)),NA())</f>
        <v>5.3571428571428497</v>
      </c>
      <c r="AL62" s="49"/>
      <c r="AM62" s="25">
        <f>IFERROR(INDEX('Data Reliability'!$G$6:$G$409,MATCH($C62,'Data Reliability'!$E$6:$E$409,0)),NA())</f>
        <v>8.3333333333333301E-2</v>
      </c>
      <c r="AN62" s="25">
        <f>IFERROR(INDEX('Data Reliability'!$H$6:$H$409,MATCH($C62,'Data Reliability'!$E$6:$E$409,0)),NA())</f>
        <v>0.44166666666666698</v>
      </c>
    </row>
    <row r="63" spans="2:40" x14ac:dyDescent="0.2">
      <c r="B63" s="28" t="s">
        <v>754</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1.5</v>
      </c>
      <c r="K63" s="23">
        <f t="shared" ca="1" si="2"/>
        <v>1.5</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5.9136645636549696</v>
      </c>
      <c r="V63" s="25">
        <f ca="1">IFERROR(INDEX('Natural Hazard'!$G$8:$G$225,MATCH($C63,_xlfn.ANCHORARRAY('Natural Hazard'!$C$8),0)),NA())</f>
        <v>7.9582242575422129</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4.8571428571428497</v>
      </c>
      <c r="AC63" s="25">
        <f ca="1">IFERROR(INDEX('Natural Hazard'!$H$8:$H$225,MATCH($C63,_xlfn.ANCHORARRAY('Natural Hazard'!$C$8),0)),NA())</f>
        <v>6.3333333333333304</v>
      </c>
      <c r="AD63" s="25">
        <f ca="1">IFERROR(INDEX(Conflict!$H$8:$H$225,MATCH($C63,_xlfn.ANCHORARRAY(Conflict!$C$8),0)),NA())</f>
        <v>4.5252489331436596</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7.2</v>
      </c>
      <c r="AJ63" s="25">
        <f ca="1">IFERROR(INDEX('Natural Hazard'!$I$8:$I$225,MATCH($C63,_xlfn.ANCHORARRAY('Natural Hazard'!$C$8),0)),NA())</f>
        <v>10</v>
      </c>
      <c r="AK63" s="25">
        <f ca="1">IFERROR(INDEX(Conflict!$I$8:$I$225,MATCH($C63,_xlfn.ANCHORARRAY(Conflict!$C$8),0)),NA())</f>
        <v>0</v>
      </c>
      <c r="AL63" s="49"/>
      <c r="AM63" s="25">
        <f>IFERROR(INDEX('Data Reliability'!$G$6:$G$409,MATCH($C63,'Data Reliability'!$E$6:$E$409,0)),NA())</f>
        <v>0</v>
      </c>
      <c r="AN63" s="25">
        <f>IFERROR(INDEX('Data Reliability'!$H$6:$H$409,MATCH($C63,'Data Reliability'!$E$6:$E$409,0)),NA())</f>
        <v>0.391666666666667</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0.5</v>
      </c>
      <c r="H64" s="23">
        <f t="shared" ca="1" si="0"/>
        <v>0.5</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0</v>
      </c>
      <c r="N64" s="23">
        <f t="shared" ca="1" si="4"/>
        <v>0</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3.6185134046922371</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5.4554472558998039</v>
      </c>
      <c r="X64" s="50"/>
      <c r="Y64" s="25">
        <f ca="1">IFERROR(INDEX(Health!$H$8:$H$225,MATCH($C64,_xlfn.ANCHORARRAY(Health!$C$8),0)),NA())</f>
        <v>9.9358600583090304</v>
      </c>
      <c r="Z64" s="25">
        <f ca="1">IFERROR(INDEX(Food!$H$8:$H$225,MATCH($C64,_xlfn.ANCHORARRAY(Food!$C$8),0)),NA())</f>
        <v>10</v>
      </c>
      <c r="AA64" s="25">
        <f ca="1">IFERROR(INDEX(Macro!$H$8:$H$225,MATCH($C64,_xlfn.ANCHORARRAY(Macro!$C$8),0)),NA())</f>
        <v>8.3378074439526895</v>
      </c>
      <c r="AB64" s="25">
        <f ca="1">IFERROR(INDEX(Socioeconomic!$H$8:$H$225,MATCH($C64,_xlfn.ANCHORARRAY(Socioeconomic!$C$8),0)),NA())</f>
        <v>8</v>
      </c>
      <c r="AC64" s="25">
        <f ca="1">IFERROR(INDEX('Natural Hazard'!$H$8:$H$225,MATCH($C64,_xlfn.ANCHORARRAY('Natural Hazard'!$C$8),0)),NA())</f>
        <v>4</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1.57039357744272</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2.9761904761904701</v>
      </c>
      <c r="AL64" s="49"/>
      <c r="AM64" s="25">
        <f>IFERROR(INDEX('Data Reliability'!$G$6:$G$409,MATCH($C64,'Data Reliability'!$E$6:$E$409,0)),NA())</f>
        <v>0.16666666666666699</v>
      </c>
      <c r="AN64" s="25">
        <f>IFERROR(INDEX('Data Reliability'!$H$6:$H$409,MATCH($C64,'Data Reliability'!$E$6:$E$409,0)),NA())</f>
        <v>0.66666666666666696</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1</v>
      </c>
      <c r="N65" s="23">
        <f t="shared" ca="1" si="4"/>
        <v>1</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1.6863904683432811</v>
      </c>
      <c r="U65" s="25">
        <f ca="1">IFERROR(INDEX(Socioeconomic!$G$8:$G$225,MATCH($C65,_xlfn.ANCHORARRAY(Socioeconomic!$C$8),0)),NA())</f>
        <v>0</v>
      </c>
      <c r="V65" s="25">
        <f ca="1">IFERROR(INDEX('Natural Hazard'!$G$8:$G$225,MATCH($C65,_xlfn.ANCHORARRAY('Natural Hazard'!$C$8),0)),NA())</f>
        <v>7.1879528842826037</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0.46820963022080297</v>
      </c>
      <c r="AB65" s="25">
        <f ca="1">IFERROR(INDEX(Socioeconomic!$H$8:$H$225,MATCH($C65,_xlfn.ANCHORARRAY(Socioeconomic!$C$8),0)),NA())</f>
        <v>0.57142857142857095</v>
      </c>
      <c r="AC65" s="25">
        <f ca="1">IFERROR(INDEX('Natural Hazard'!$H$8:$H$225,MATCH($C65,_xlfn.ANCHORARRAY('Natural Hazard'!$C$8),0)),NA())</f>
        <v>5.1666666666666599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6.0740160563931802</v>
      </c>
      <c r="AI65" s="25">
        <f ca="1">IFERROR(INDEX(Socioeconomic!$I$8:$I$225,MATCH($C65,_xlfn.ANCHORARRAY(Socioeconomic!$C$8),0)),NA())</f>
        <v>0</v>
      </c>
      <c r="AJ65" s="25">
        <f ca="1">IFERROR(INDEX('Natural Hazard'!$I$8:$I$225,MATCH($C65,_xlfn.ANCHORARRAY('Natural Hazard'!$C$8),0)),NA())</f>
        <v>10</v>
      </c>
      <c r="AK65" s="25">
        <f ca="1">IFERROR(INDEX(Conflict!$I$8:$I$225,MATCH($C65,_xlfn.ANCHORARRAY(Conflict!$C$8),0)),NA())</f>
        <v>1.19047619047618</v>
      </c>
      <c r="AL65" s="49"/>
      <c r="AM65" s="25">
        <f>IFERROR(INDEX('Data Reliability'!$G$6:$G$409,MATCH($C65,'Data Reliability'!$E$6:$E$409,0)),NA())</f>
        <v>8.3333333333333301E-2</v>
      </c>
      <c r="AN65" s="25">
        <f>IFERROR(INDEX('Data Reliability'!$H$6:$H$409,MATCH($C65,'Data Reliability'!$E$6:$E$409,0)),NA())</f>
        <v>0.59166666666666701</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3.1655209244798446</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1.7161237272969101</v>
      </c>
      <c r="AB66" s="25">
        <f ca="1">IFERROR(INDEX(Socioeconomic!$H$8:$H$225,MATCH($C66,_xlfn.ANCHORARRAY(Socioeconomic!$C$8),0)),NA())</f>
        <v>0.71428571428571297</v>
      </c>
      <c r="AC66" s="25">
        <f ca="1">IFERROR(INDEX('Natural Hazard'!$H$8:$H$225,MATCH($C66,_xlfn.ANCHORARRAY('Natural Hazard'!$C$8),0)),NA())</f>
        <v>0</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5.8390444487957698</v>
      </c>
      <c r="AI66" s="25">
        <f ca="1">IFERROR(INDEX(Socioeconomic!$I$8:$I$225,MATCH($C66,_xlfn.ANCHORARRAY(Socioeconomic!$C$8),0)),NA())</f>
        <v>0</v>
      </c>
      <c r="AJ66" s="25">
        <f ca="1">IFERROR(INDEX('Natural Hazard'!$I$8:$I$225,MATCH($C66,_xlfn.ANCHORARRAY('Natural Hazard'!$C$8),0)),NA())</f>
        <v>0</v>
      </c>
      <c r="AK66" s="25">
        <f ca="1">IFERROR(INDEX(Conflict!$I$8:$I$225,MATCH($C66,_xlfn.ANCHORARRAY(Conflict!$C$8),0)),NA())</f>
        <v>5.9523809523809499</v>
      </c>
      <c r="AL66" s="49"/>
      <c r="AM66" s="25">
        <f>IFERROR(INDEX('Data Reliability'!$G$6:$G$409,MATCH($C66,'Data Reliability'!$E$6:$E$409,0)),NA())</f>
        <v>0.16666666666666699</v>
      </c>
      <c r="AN66" s="25">
        <f>IFERROR(INDEX('Data Reliability'!$H$6:$H$409,MATCH($C66,'Data Reliability'!$E$6:$E$409,0)),NA())</f>
        <v>0.625</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v>
      </c>
      <c r="H67" s="23">
        <f t="shared" ca="1" si="0"/>
        <v>4</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3.5</v>
      </c>
      <c r="N67" s="23">
        <f t="shared" ca="1" si="4"/>
        <v>3.5</v>
      </c>
      <c r="O67" s="116" t="str">
        <f t="shared" si="5"/>
        <v/>
      </c>
      <c r="P67" s="24"/>
      <c r="Q67" s="49"/>
      <c r="R67" s="25">
        <f ca="1">IFERROR(INDEX(Health!$G$8:$G$225,MATCH($C67,_xlfn.ANCHORARRAY(Health!$C$8),0)),NA())</f>
        <v>7.1794978587902021</v>
      </c>
      <c r="S67" s="25">
        <f ca="1">IFERROR(INDEX(Food!$G$8:$G$225,MATCH($C67,_xlfn.ANCHORARRAY(Food!$C$8),0)),NA())</f>
        <v>8.8190980845491591</v>
      </c>
      <c r="T67" s="25">
        <f ca="1">IFERROR(INDEX(Macro!$G$8:$G$225,MATCH($C67,_xlfn.ANCHORARRAY(Macro!$C$8),0)),NA())</f>
        <v>10</v>
      </c>
      <c r="U67" s="25">
        <f ca="1">IFERROR(INDEX(Socioeconomic!$G$8:$G$225,MATCH($C67,_xlfn.ANCHORARRAY(Socioeconomic!$C$8),0)),NA())</f>
        <v>0</v>
      </c>
      <c r="V67" s="25">
        <f ca="1">IFERROR(INDEX('Natural Hazard'!$G$8:$G$225,MATCH($C67,_xlfn.ANCHORARRAY('Natural Hazard'!$C$8),0)),NA())</f>
        <v>7.5277265270908051</v>
      </c>
      <c r="W67" s="25">
        <f ca="1">IFERROR(INDEX(Conflict!$G$8:$G$225,MATCH($C67,_xlfn.ANCHORARRAY(Conflict!$C$8),0)),NA())</f>
        <v>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8.8571428571428505</v>
      </c>
      <c r="AC67" s="25">
        <f ca="1">IFERROR(INDEX('Natural Hazard'!$H$8:$H$225,MATCH($C67,_xlfn.ANCHORARRAY('Natural Hazard'!$C$8),0)),NA())</f>
        <v>5.6666666666666599</v>
      </c>
      <c r="AD67" s="25">
        <f ca="1">IFERROR(INDEX(Conflict!$H$8:$H$225,MATCH($C67,_xlfn.ANCHORARRAY(Conflict!$C$8),0)),NA())</f>
        <v>10</v>
      </c>
      <c r="AE67" s="50"/>
      <c r="AF67" s="25">
        <f ca="1">IFERROR(INDEX(Health!$I$8:$I$225,MATCH($C67,_xlfn.ANCHORARRAY(Health!$C$8),0)),NA())</f>
        <v>10</v>
      </c>
      <c r="AG67" s="25">
        <f ca="1">IFERROR(INDEX(Food!$I$8:$I$225,MATCH($C67,_xlfn.ANCHORARRAY(Food!$C$8),0)),NA())</f>
        <v>8</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0</v>
      </c>
      <c r="AL67" s="49"/>
      <c r="AM67" s="25">
        <f>IFERROR(INDEX('Data Reliability'!$G$6:$G$409,MATCH($C67,'Data Reliability'!$E$6:$E$409,0)),NA())</f>
        <v>0</v>
      </c>
      <c r="AN67" s="25">
        <f>IFERROR(INDEX('Data Reliability'!$H$6:$H$409,MATCH($C67,'Data Reliability'!$E$6:$E$409,0)),NA())</f>
        <v>0.280555555555556</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0</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4.5075386724104103</v>
      </c>
      <c r="AI68" s="25">
        <f ca="1">IFERROR(INDEX(Socioeconomic!$I$8:$I$225,MATCH($C68,_xlfn.ANCHORARRAY(Socioeconomic!$C$8),0)),NA())</f>
        <v>0</v>
      </c>
      <c r="AJ68" s="25">
        <f ca="1">IFERROR(INDEX('Natural Hazard'!$I$8:$I$225,MATCH($C68,_xlfn.ANCHORARRAY('Natural Hazard'!$C$8),0)),NA())</f>
        <v>0</v>
      </c>
      <c r="AK68" s="25">
        <f ca="1">IFERROR(INDEX(Conflict!$I$8:$I$225,MATCH($C68,_xlfn.ANCHORARRAY(Conflict!$C$8),0)),NA())</f>
        <v>4.7619047619047601</v>
      </c>
      <c r="AL68" s="49"/>
      <c r="AM68" s="25">
        <f>IFERROR(INDEX('Data Reliability'!$G$6:$G$409,MATCH($C68,'Data Reliability'!$E$6:$E$409,0)),NA())</f>
        <v>8.3333333333333301E-2</v>
      </c>
      <c r="AN68" s="25">
        <f>IFERROR(INDEX('Data Reliability'!$H$6:$H$409,MATCH($C68,'Data Reliability'!$E$6:$E$409,0)),NA())</f>
        <v>0.625</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6.1428571428571397</v>
      </c>
      <c r="AC69" s="25">
        <f ca="1">IFERROR(INDEX('Natural Hazard'!$H$8:$H$225,MATCH($C69,_xlfn.ANCHORARRAY('Natural Hazard'!$C$8),0)),NA())</f>
        <v>5</v>
      </c>
      <c r="AD69" s="25">
        <f ca="1">IFERROR(INDEX(Conflict!$H$8:$H$225,MATCH($C69,_xlfn.ANCHORARRAY(Conflict!$C$8),0)),NA())</f>
        <v>1.2580014224750999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0.53333333333333299</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0.27590702480661505</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0.381145856006192</v>
      </c>
      <c r="AB70" s="25">
        <f ca="1">IFERROR(INDEX(Socioeconomic!$H$8:$H$225,MATCH($C70,_xlfn.ANCHORARRAY(Socioeconomic!$C$8),0)),NA())</f>
        <v>0.57142857142857095</v>
      </c>
      <c r="AC70" s="25">
        <f ca="1">IFERROR(INDEX('Natural Hazard'!$H$8:$H$225,MATCH($C70,_xlfn.ANCHORARRAY('Natural Hazard'!$C$8),0)),NA())</f>
        <v>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0.19972586645780399</v>
      </c>
      <c r="AI70" s="25">
        <f ca="1">IFERROR(INDEX(Socioeconomic!$I$8:$I$225,MATCH($C70,_xlfn.ANCHORARRAY(Socioeconomic!$C$8),0)),NA())</f>
        <v>0</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0.55833333333333302</v>
      </c>
    </row>
    <row r="71" spans="2:40" x14ac:dyDescent="0.2">
      <c r="B71" s="28" t="s">
        <v>755</v>
      </c>
      <c r="C71" s="28" t="s">
        <v>723</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f ca="1">IFERROR(INDEX(Food!$G$8:$G$225,MATCH($C71,_xlfn.ANCHORARRAY(Food!$C$8),0)),NA())</f>
        <v>0</v>
      </c>
      <c r="T71" s="25">
        <f ca="1">IFERROR(INDEX(Macro!$G$8:$G$225,MATCH($C71,_xlfn.ANCHORARRAY(Macro!$C$8),0)),NA())</f>
        <v>0</v>
      </c>
      <c r="U71" s="25">
        <f ca="1">IFERROR(INDEX(Socioeconomic!$G$8:$G$225,MATCH($C71,_xlfn.ANCHORARRAY(Socioeconomic!$C$8),0)),NA())</f>
        <v>0</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t="e">
        <f ca="1">IFERROR(INDEX(Conflict!$H$8:$H$225,MATCH($C71,_xlfn.ANCHORARRAY(Conflict!$C$8),0)),NA())</f>
        <v>#N/A</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1</v>
      </c>
      <c r="AN71" s="25">
        <f>IFERROR(INDEX('Data Reliability'!$H$6:$H$409,MATCH($C71,'Data Reliability'!$E$6:$E$409,0)),NA())</f>
        <v>0.81666666666666698</v>
      </c>
    </row>
    <row r="72" spans="2:40" x14ac:dyDescent="0.2">
      <c r="B72" s="28" t="s">
        <v>756</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1</v>
      </c>
      <c r="H72" s="23">
        <f t="shared" ca="1" si="6"/>
        <v>1</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f ca="1">IFERROR(INDEX(Food!$G$8:$G$225,MATCH($C72,_xlfn.ANCHORARRAY(Food!$C$8),0)),NA())</f>
        <v>0</v>
      </c>
      <c r="T72" s="25">
        <f ca="1">IFERROR(INDEX(Macro!$G$8:$G$225,MATCH($C72,_xlfn.ANCHORARRAY(Macro!$C$8),0)),NA())</f>
        <v>0</v>
      </c>
      <c r="U72" s="25">
        <f ca="1">IFERROR(INDEX(Socioeconomic!$G$8:$G$225,MATCH($C72,_xlfn.ANCHORARRAY(Socioeconomic!$C$8),0)),NA())</f>
        <v>0</v>
      </c>
      <c r="V72" s="25">
        <f ca="1">IFERROR(INDEX('Natural Hazard'!$G$8:$G$225,MATCH($C72,_xlfn.ANCHORARRAY('Natural Hazard'!$C$8),0)),NA())</f>
        <v>7.3029674334022125</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5.3333333333333304</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v>
      </c>
      <c r="N73" s="23">
        <f t="shared" ca="1" si="10"/>
        <v>1</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4.6612285445575914</v>
      </c>
      <c r="U73" s="25">
        <f ca="1">IFERROR(INDEX(Socioeconomic!$G$8:$G$225,MATCH($C73,_xlfn.ANCHORARRAY(Socioeconomic!$C$8),0)),NA())</f>
        <v>0</v>
      </c>
      <c r="V73" s="25">
        <f ca="1">IFERROR(INDEX('Natural Hazard'!$G$8:$G$225,MATCH($C73,_xlfn.ANCHORARRAY('Natural Hazard'!$C$8),0)),NA())</f>
        <v>0</v>
      </c>
      <c r="W73" s="25">
        <f ca="1">IFERROR(INDEX(Conflict!$G$8:$G$225,MATCH($C73,_xlfn.ANCHORARRAY(Conflict!$C$8),0)),NA())</f>
        <v>0</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5.0390577764879403</v>
      </c>
      <c r="AB73" s="25">
        <f ca="1">IFERROR(INDEX(Socioeconomic!$H$8:$H$225,MATCH($C73,_xlfn.ANCHORARRAY(Socioeconomic!$C$8),0)),NA())</f>
        <v>6</v>
      </c>
      <c r="AC73" s="25">
        <f ca="1">IFERROR(INDEX('Natural Hazard'!$H$8:$H$225,MATCH($C73,_xlfn.ANCHORARRAY('Natural Hazard'!$C$8),0)),NA())</f>
        <v>2.6666666666666599</v>
      </c>
      <c r="AD73" s="25">
        <f ca="1">IFERROR(INDEX(Conflict!$H$8:$H$225,MATCH($C73,_xlfn.ANCHORARRAY(Conflict!$C$8),0)),NA())</f>
        <v>0.76902560455192004</v>
      </c>
      <c r="AE73" s="50"/>
      <c r="AF73" s="25">
        <f ca="1">IFERROR(INDEX(Health!$I$8:$I$225,MATCH($C73,_xlfn.ANCHORARRAY(Health!$C$8),0)),NA())</f>
        <v>10</v>
      </c>
      <c r="AG73" s="25" t="e">
        <f ca="1">IFERROR(INDEX(Food!$I$8:$I$225,MATCH($C73,_xlfn.ANCHORARRAY(Food!$C$8),0)),NA())</f>
        <v>#N/A</v>
      </c>
      <c r="AH73" s="25">
        <f ca="1">IFERROR(INDEX(Macro!$I$8:$I$225,MATCH($C73,_xlfn.ANCHORARRAY(Macro!$C$8),0)),NA())</f>
        <v>4.31172899941257</v>
      </c>
      <c r="AI73" s="25">
        <f ca="1">IFERROR(INDEX(Socioeconomic!$I$8:$I$225,MATCH($C73,_xlfn.ANCHORARRAY(Socioeconomic!$C$8),0)),NA())</f>
        <v>0</v>
      </c>
      <c r="AJ73" s="25">
        <f ca="1">IFERROR(INDEX('Natural Hazard'!$I$8:$I$225,MATCH($C73,_xlfn.ANCHORARRAY('Natural Hazard'!$C$8),0)),NA())</f>
        <v>0</v>
      </c>
      <c r="AK73" s="25">
        <f ca="1">IFERROR(INDEX(Conflict!$I$8:$I$225,MATCH($C73,_xlfn.ANCHORARRAY(Conflict!$C$8),0)),NA())</f>
        <v>0</v>
      </c>
      <c r="AL73" s="49"/>
      <c r="AM73" s="25">
        <f>IFERROR(INDEX('Data Reliability'!$G$6:$G$409,MATCH($C73,'Data Reliability'!$E$6:$E$409,0)),NA())</f>
        <v>0.16666666666666699</v>
      </c>
      <c r="AN73" s="25">
        <f>IFERROR(INDEX('Data Reliability'!$H$6:$H$409,MATCH($C73,'Data Reliability'!$E$6:$E$409,0)),NA())</f>
        <v>0.50833333333333297</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1</v>
      </c>
      <c r="N74" s="23">
        <f t="shared" ca="1" si="10"/>
        <v>1</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2.6203873110144897</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0.98091852281796399</v>
      </c>
      <c r="AB74" s="25">
        <f ca="1">IFERROR(INDEX(Socioeconomic!$H$8:$H$225,MATCH($C74,_xlfn.ANCHORARRAY(Socioeconomic!$C$8),0)),NA())</f>
        <v>0.71428571428571297</v>
      </c>
      <c r="AC74" s="25">
        <f ca="1">IFERROR(INDEX('Natural Hazard'!$H$8:$H$225,MATCH($C74,_xlfn.ANCHORARRAY('Natural Hazard'!$C$8),0)),NA())</f>
        <v>2.5</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7</v>
      </c>
      <c r="AI74" s="25">
        <f ca="1">IFERROR(INDEX(Socioeconomic!$I$8:$I$225,MATCH($C74,_xlfn.ANCHORARRAY(Socioeconomic!$C$8),0)),NA())</f>
        <v>0</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0.59166666666666701</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v>
      </c>
      <c r="N75" s="23">
        <f t="shared" ca="1" si="10"/>
        <v>1</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2.444833028709279</v>
      </c>
      <c r="U75" s="25">
        <f ca="1">IFERROR(INDEX(Socioeconomic!$G$8:$G$225,MATCH($C75,_xlfn.ANCHORARRAY(Socioeconomic!$C$8),0)),NA())</f>
        <v>6.0944940022004364</v>
      </c>
      <c r="V75" s="25">
        <f ca="1">IFERROR(INDEX('Natural Hazard'!$G$8:$G$225,MATCH($C75,_xlfn.ANCHORARRAY('Natural Hazard'!$C$8),0)),NA())</f>
        <v>0</v>
      </c>
      <c r="W75" s="25">
        <f ca="1">IFERROR(INDEX(Conflict!$G$8:$G$225,MATCH($C75,_xlfn.ANCHORARRAY(Conflict!$C$8),0)),NA())</f>
        <v>1.8432117035955178</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1.79351374882101</v>
      </c>
      <c r="AB75" s="25">
        <f ca="1">IFERROR(INDEX(Socioeconomic!$H$8:$H$225,MATCH($C75,_xlfn.ANCHORARRAY(Socioeconomic!$C$8),0)),NA())</f>
        <v>3.71428571428571</v>
      </c>
      <c r="AC75" s="25">
        <f ca="1">IFERROR(INDEX('Natural Hazard'!$H$8:$H$225,MATCH($C75,_xlfn.ANCHORARRAY('Natural Hazard'!$C$8),0)),NA())</f>
        <v>5.6666666666666599</v>
      </c>
      <c r="AD75" s="25">
        <f ca="1">IFERROR(INDEX(Conflict!$H$8:$H$225,MATCH($C75,_xlfn.ANCHORARRAY(Conflict!$C$8),0)),NA())</f>
        <v>1.9025604551920301</v>
      </c>
      <c r="AE75" s="50"/>
      <c r="AF75" s="25">
        <f ca="1">IFERROR(INDEX(Health!$I$8:$I$225,MATCH($C75,_xlfn.ANCHORARRAY(Health!$C$8),0)),NA())</f>
        <v>0</v>
      </c>
      <c r="AG75" s="25" t="e">
        <f ca="1">IFERROR(INDEX(Food!$I$8:$I$225,MATCH($C75,_xlfn.ANCHORARRAY(Food!$C$8),0)),NA())</f>
        <v>#N/A</v>
      </c>
      <c r="AH75" s="25">
        <f ca="1">IFERROR(INDEX(Macro!$I$8:$I$225,MATCH($C75,_xlfn.ANCHORARRAY(Macro!$C$8),0)),NA())</f>
        <v>3.3326806344233399</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1.78571428571429</v>
      </c>
      <c r="AL75" s="49"/>
      <c r="AM75" s="25">
        <f>IFERROR(INDEX('Data Reliability'!$G$6:$G$409,MATCH($C75,'Data Reliability'!$E$6:$E$409,0)),NA())</f>
        <v>0.16666666666666699</v>
      </c>
      <c r="AN75" s="25">
        <f>IFERROR(INDEX('Data Reliability'!$H$6:$H$409,MATCH($C75,'Data Reliability'!$E$6:$E$409,0)),NA())</f>
        <v>0.54166666666666696</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v>
      </c>
      <c r="H76" s="23">
        <f t="shared" ca="1" si="6"/>
        <v>1</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2</v>
      </c>
      <c r="N76" s="23">
        <f t="shared" ca="1" si="10"/>
        <v>2</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0</v>
      </c>
      <c r="V76" s="25">
        <f ca="1">IFERROR(INDEX('Natural Hazard'!$G$8:$G$225,MATCH($C76,_xlfn.ANCHORARRAY('Natural Hazard'!$C$8),0)),NA())</f>
        <v>0</v>
      </c>
      <c r="W76" s="25">
        <f ca="1">IFERROR(INDEX(Conflict!$G$8:$G$225,MATCH($C76,_xlfn.ANCHORARRAY(Conflict!$C$8),0)),NA())</f>
        <v>0</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4.5</v>
      </c>
      <c r="AD76" s="25">
        <f ca="1">IFERROR(INDEX(Conflict!$H$8:$H$225,MATCH($C76,_xlfn.ANCHORARRAY(Conflict!$C$8),0)),NA())</f>
        <v>0</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v>
      </c>
    </row>
    <row r="77" spans="2:40" x14ac:dyDescent="0.2">
      <c r="B77" s="28" t="s">
        <v>757</v>
      </c>
      <c r="C77" s="28" t="s">
        <v>724</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f ca="1">IFERROR(INDEX(Food!$G$8:$G$225,MATCH($C77,_xlfn.ANCHORARRAY(Food!$C$8),0)),NA())</f>
        <v>0</v>
      </c>
      <c r="T77" s="25">
        <f ca="1">IFERROR(INDEX(Macro!$G$8:$G$225,MATCH($C77,_xlfn.ANCHORARRAY(Macro!$C$8),0)),NA())</f>
        <v>0</v>
      </c>
      <c r="U77" s="25">
        <f ca="1">IFERROR(INDEX(Socioeconomic!$G$8:$G$225,MATCH($C77,_xlfn.ANCHORARRAY(Socioeconomic!$C$8),0)),NA())</f>
        <v>0</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t="e">
        <f ca="1">IFERROR(INDEX(Conflict!$H$8:$H$225,MATCH($C77,_xlfn.ANCHORARRAY(Conflict!$C$8),0)),NA())</f>
        <v>#N/A</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1</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1</v>
      </c>
      <c r="H78" s="23">
        <f t="shared" ca="1" si="6"/>
        <v>1</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3.1840110126684706</v>
      </c>
      <c r="U78" s="25">
        <f ca="1">IFERROR(INDEX(Socioeconomic!$G$8:$G$225,MATCH($C78,_xlfn.ANCHORARRAY(Socioeconomic!$C$8),0)),NA())</f>
        <v>0</v>
      </c>
      <c r="V78" s="25">
        <f ca="1">IFERROR(INDEX('Natural Hazard'!$G$8:$G$225,MATCH($C78,_xlfn.ANCHORARRAY('Natural Hazard'!$C$8),0)),NA())</f>
        <v>0</v>
      </c>
      <c r="W78" s="25">
        <f ca="1">IFERROR(INDEX(Conflict!$G$8:$G$225,MATCH($C78,_xlfn.ANCHORARRAY(Conflict!$C$8),0)),NA())</f>
        <v>3.7988336320549196</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7.3752690512466996</v>
      </c>
      <c r="AB78" s="25">
        <f ca="1">IFERROR(INDEX(Socioeconomic!$H$8:$H$225,MATCH($C78,_xlfn.ANCHORARRAY(Socioeconomic!$C$8),0)),NA())</f>
        <v>8.71428571428571</v>
      </c>
      <c r="AC78" s="25">
        <f ca="1">IFERROR(INDEX('Natural Hazard'!$H$8:$H$225,MATCH($C78,_xlfn.ANCHORARRAY('Natural Hazard'!$C$8),0)),NA())</f>
        <v>4.8333333333333304</v>
      </c>
      <c r="AD78" s="25">
        <f ca="1">IFERROR(INDEX(Conflict!$H$8:$H$225,MATCH($C78,_xlfn.ANCHORARRAY(Conflict!$C$8),0)),NA())</f>
        <v>8.0814366998577505</v>
      </c>
      <c r="AE78" s="50"/>
      <c r="AF78" s="25">
        <f ca="1">IFERROR(INDEX(Health!$I$8:$I$225,MATCH($C78,_xlfn.ANCHORARRAY(Health!$C$8),0)),NA())</f>
        <v>10</v>
      </c>
      <c r="AG78" s="25" t="e">
        <f ca="1">IFERROR(INDEX(Food!$I$8:$I$225,MATCH($C78,_xlfn.ANCHORARRAY(Food!$C$8),0)),NA())</f>
        <v>#N/A</v>
      </c>
      <c r="AH78" s="25">
        <f ca="1">IFERROR(INDEX(Macro!$I$8:$I$225,MATCH($C78,_xlfn.ANCHORARRAY(Macro!$C$8),0)),NA())</f>
        <v>1.37458390444487</v>
      </c>
      <c r="AI78" s="25">
        <f ca="1">IFERROR(INDEX(Socioeconomic!$I$8:$I$225,MATCH($C78,_xlfn.ANCHORARRAY(Socioeconomic!$C$8),0)),NA())</f>
        <v>0</v>
      </c>
      <c r="AJ78" s="25">
        <f ca="1">IFERROR(INDEX('Natural Hazard'!$I$8:$I$225,MATCH($C78,_xlfn.ANCHORARRAY('Natural Hazard'!$C$8),0)),NA())</f>
        <v>0</v>
      </c>
      <c r="AK78" s="25">
        <f ca="1">IFERROR(INDEX(Conflict!$I$8:$I$225,MATCH($C78,_xlfn.ANCHORARRAY(Conflict!$C$8),0)),NA())</f>
        <v>1.78571428571427</v>
      </c>
      <c r="AL78" s="49"/>
      <c r="AM78" s="25">
        <f>IFERROR(INDEX('Data Reliability'!$G$6:$G$409,MATCH($C78,'Data Reliability'!$E$6:$E$409,0)),NA())</f>
        <v>8.3333333333333301E-2</v>
      </c>
      <c r="AN78" s="25">
        <f>IFERROR(INDEX('Data Reliability'!$H$6:$H$409,MATCH($C78,'Data Reliability'!$E$6:$E$409,0)),NA())</f>
        <v>0.47499999999999998</v>
      </c>
    </row>
    <row r="79" spans="2:40" x14ac:dyDescent="0.2">
      <c r="B79" s="28" t="s">
        <v>758</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1.5</v>
      </c>
      <c r="H79" s="23">
        <f t="shared" ca="1" si="6"/>
        <v>1.5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1.5</v>
      </c>
      <c r="N79" s="23">
        <f t="shared" ca="1" si="10"/>
        <v>1.5</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0</v>
      </c>
      <c r="V79" s="25">
        <f ca="1">IFERROR(INDEX('Natural Hazard'!$G$8:$G$225,MATCH($C79,_xlfn.ANCHORARRAY('Natural Hazard'!$C$8),0)),NA())</f>
        <v>0</v>
      </c>
      <c r="W79" s="25">
        <f ca="1">IFERROR(INDEX(Conflict!$G$8:$G$225,MATCH($C79,_xlfn.ANCHORARRAY(Conflict!$C$8),0)),NA())</f>
        <v>4.8885152952935078</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3.5</v>
      </c>
      <c r="AD79" s="25">
        <f ca="1">IFERROR(INDEX(Conflict!$H$8:$H$225,MATCH($C79,_xlfn.ANCHORARRAY(Conflict!$C$8),0)),NA())</f>
        <v>3.4139402560455099</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0</v>
      </c>
      <c r="AJ79" s="25">
        <f ca="1">IFERROR(INDEX('Natural Hazard'!$I$8:$I$225,MATCH($C79,_xlfn.ANCHORARRAY('Natural Hazard'!$C$8),0)),NA())</f>
        <v>0</v>
      </c>
      <c r="AK79" s="25">
        <f ca="1">IFERROR(INDEX(Conflict!$I$8:$I$225,MATCH($C79,_xlfn.ANCHORARRAY(Conflict!$C$8),0)),NA())</f>
        <v>7</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0.5</v>
      </c>
      <c r="H80" s="23">
        <f t="shared" ca="1" si="6"/>
        <v>0.5</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0</v>
      </c>
      <c r="N80" s="23">
        <f t="shared" ca="1" si="10"/>
        <v>0</v>
      </c>
      <c r="O80" s="116" t="str">
        <f t="shared" si="11"/>
        <v>!</v>
      </c>
      <c r="P80" s="24"/>
      <c r="Q80" s="49"/>
      <c r="R80" s="25">
        <f ca="1">IFERROR(INDEX(Health!$G$8:$G$225,MATCH($C80,_xlfn.ANCHORARRAY(Health!$C$8),0)),NA())</f>
        <v>0</v>
      </c>
      <c r="S80" s="25">
        <f ca="1">IFERROR(INDEX(Food!$G$8:$G$225,MATCH($C80,_xlfn.ANCHORARRAY(Food!$C$8),0)),NA())</f>
        <v>6.5803826185639505</v>
      </c>
      <c r="T80" s="25">
        <f ca="1">IFERROR(INDEX(Macro!$G$8:$G$225,MATCH($C80,_xlfn.ANCHORARRAY(Macro!$C$8),0)),NA())</f>
        <v>0</v>
      </c>
      <c r="U80" s="25">
        <f ca="1">IFERROR(INDEX(Socioeconomic!$G$8:$G$225,MATCH($C80,_xlfn.ANCHORARRAY(Socioeconomic!$C$8),0)),NA())</f>
        <v>0</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9.71428571428571</v>
      </c>
      <c r="AC80" s="25">
        <f ca="1">IFERROR(INDEX('Natural Hazard'!$H$8:$H$225,MATCH($C80,_xlfn.ANCHORARRAY('Natural Hazard'!$C$8),0)),NA())</f>
        <v>2.9999999999999898</v>
      </c>
      <c r="AD80" s="25">
        <f ca="1">IFERROR(INDEX(Conflict!$H$8:$H$225,MATCH($C80,_xlfn.ANCHORARRAY(Conflict!$C$8),0)),NA())</f>
        <v>10</v>
      </c>
      <c r="AE80" s="50"/>
      <c r="AF80" s="25">
        <f ca="1">IFERROR(INDEX(Health!$I$8:$I$225,MATCH($C80,_xlfn.ANCHORARRAY(Health!$C$8),0)),NA())</f>
        <v>0</v>
      </c>
      <c r="AG80" s="25">
        <f ca="1">IFERROR(INDEX(Food!$I$8:$I$225,MATCH($C80,_xlfn.ANCHORARRAY(Food!$C$8),0)),NA())</f>
        <v>5</v>
      </c>
      <c r="AH80" s="25" t="e">
        <f ca="1">IFERROR(INDEX(Macro!$I$8:$I$225,MATCH($C80,_xlfn.ANCHORARRAY(Macro!$C$8),0)),NA())</f>
        <v>#N/A</v>
      </c>
      <c r="AI80" s="25">
        <f ca="1">IFERROR(INDEX(Socioeconomic!$I$8:$I$225,MATCH($C80,_xlfn.ANCHORARRAY(Socioeconomic!$C$8),0)),NA())</f>
        <v>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0.65277777777777801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v>
      </c>
      <c r="H81" s="23">
        <f t="shared" ca="1" si="6"/>
        <v>1</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1.5</v>
      </c>
      <c r="K81" s="23">
        <f t="shared" ca="1" si="8"/>
        <v>1.5</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4.7293735292101671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7.2204890081985003</v>
      </c>
      <c r="AB81" s="25">
        <f ca="1">IFERROR(INDEX(Socioeconomic!$H$8:$H$225,MATCH($C81,_xlfn.ANCHORARRAY(Socioeconomic!$C$8),0)),NA())</f>
        <v>5.8571428571428497</v>
      </c>
      <c r="AC81" s="25">
        <f ca="1">IFERROR(INDEX('Natural Hazard'!$H$8:$H$225,MATCH($C81,_xlfn.ANCHORARRAY('Natural Hazard'!$C$8),0)),NA())</f>
        <v>3.3333333333333299</v>
      </c>
      <c r="AD81" s="25">
        <f ca="1">IFERROR(INDEX(Conflict!$H$8:$H$225,MATCH($C81,_xlfn.ANCHORARRAY(Conflict!$C$8),0)),NA())</f>
        <v>4.6363798008534802</v>
      </c>
      <c r="AE81" s="50"/>
      <c r="AF81" s="25">
        <f ca="1">IFERROR(INDEX(Health!$I$8:$I$225,MATCH($C81,_xlfn.ANCHORARRAY(Health!$C$8),0)),NA())</f>
        <v>10</v>
      </c>
      <c r="AG81" s="25" t="e">
        <f ca="1">IFERROR(INDEX(Food!$I$8:$I$225,MATCH($C81,_xlfn.ANCHORARRAY(Food!$C$8),0)),NA())</f>
        <v>#N/A</v>
      </c>
      <c r="AH81" s="25">
        <f ca="1">IFERROR(INDEX(Macro!$I$8:$I$225,MATCH($C81,_xlfn.ANCHORARRAY(Macro!$C$8),0)),NA())</f>
        <v>3.0977090268259202</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0.55000000000000004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0.5</v>
      </c>
      <c r="K82" s="23">
        <f t="shared" ca="1" si="8"/>
        <v>0.5</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3.894236292985759</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3.86853370093593</v>
      </c>
      <c r="AB82" s="25">
        <f ca="1">IFERROR(INDEX(Socioeconomic!$H$8:$H$225,MATCH($C82,_xlfn.ANCHORARRAY(Socioeconomic!$C$8),0)),NA())</f>
        <v>0.85714285714285499</v>
      </c>
      <c r="AC82" s="25">
        <f ca="1">IFERROR(INDEX('Natural Hazard'!$H$8:$H$225,MATCH($C82,_xlfn.ANCHORARRAY('Natural Hazard'!$C$8),0)),NA())</f>
        <v>8.1666666666666607</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3.9201096534168798</v>
      </c>
      <c r="AI82" s="25">
        <f ca="1">IFERROR(INDEX(Socioeconomic!$I$8:$I$225,MATCH($C82,_xlfn.ANCHORARRAY(Socioeconomic!$C$8),0)),NA())</f>
        <v>0</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8.3333333333333301E-2</v>
      </c>
      <c r="AN82" s="25">
        <f>IFERROR(INDEX('Data Reliability'!$H$6:$H$409,MATCH($C82,'Data Reliability'!$E$6:$E$409,0)),NA())</f>
        <v>0.59166666666666701</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f ca="1">IFERROR(INDEX(Food!$G$8:$G$225,MATCH($C83,_xlfn.ANCHORARRAY(Food!$C$8),0)),NA())</f>
        <v>0</v>
      </c>
      <c r="T83" s="25">
        <f ca="1">IFERROR(INDEX(Macro!$G$8:$G$225,MATCH($C83,_xlfn.ANCHORARRAY(Macro!$C$8),0)),NA())</f>
        <v>0</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3.1428571428571401</v>
      </c>
      <c r="AC83" s="25">
        <f ca="1">IFERROR(INDEX('Natural Hazard'!$H$8:$H$225,MATCH($C83,_xlfn.ANCHORARRAY('Natural Hazard'!$C$8),0)),NA())</f>
        <v>1.1666666666666601</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759</v>
      </c>
      <c r="C84" s="28" t="s">
        <v>725</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v>
      </c>
      <c r="N84" s="23">
        <f t="shared" ca="1" si="10"/>
        <v>0</v>
      </c>
      <c r="O84" s="116" t="str">
        <f t="shared" si="11"/>
        <v>!!</v>
      </c>
      <c r="P84" s="24"/>
      <c r="Q84" s="49"/>
      <c r="R84" s="25">
        <f ca="1">IFERROR(INDEX(Health!$G$8:$G$225,MATCH($C84,_xlfn.ANCHORARRAY(Health!$C$8),0)),NA())</f>
        <v>0</v>
      </c>
      <c r="S84" s="25">
        <f ca="1">IFERROR(INDEX(Food!$G$8:$G$225,MATCH($C84,_xlfn.ANCHORARRAY(Food!$C$8),0)),NA())</f>
        <v>0</v>
      </c>
      <c r="T84" s="25">
        <f ca="1">IFERROR(INDEX(Macro!$G$8:$G$225,MATCH($C84,_xlfn.ANCHORARRAY(Macro!$C$8),0)),NA())</f>
        <v>0</v>
      </c>
      <c r="U84" s="25">
        <f ca="1">IFERROR(INDEX(Socioeconomic!$G$8:$G$225,MATCH($C84,_xlfn.ANCHORARRAY(Socioeconomic!$C$8),0)),NA())</f>
        <v>0</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t="e">
        <f ca="1">IFERROR(INDEX(Conflict!$H$8:$H$225,MATCH($C84,_xlfn.ANCHORARRAY(Conflict!$C$8),0)),NA())</f>
        <v>#N/A</v>
      </c>
      <c r="AE84" s="50"/>
      <c r="AF84" s="25">
        <f ca="1">IFERROR(INDEX(Health!$I$8:$I$225,MATCH($C84,_xlfn.ANCHORARRAY(Health!$C$8),0)),NA())</f>
        <v>0</v>
      </c>
      <c r="AG84" s="25" t="e">
        <f ca="1">IFERROR(INDEX(Food!$I$8:$I$225,MATCH($C84,_xlfn.ANCHORARRAY(Food!$C$8),0)),NA())</f>
        <v>#N/A</v>
      </c>
      <c r="AH84" s="25">
        <f ca="1">IFERROR(INDEX(Macro!$I$8:$I$225,MATCH($C84,_xlfn.ANCHORARRAY(Macro!$C$8),0)),NA())</f>
        <v>4.5075386724104201</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2.9761904761904701</v>
      </c>
      <c r="AL84" s="49"/>
      <c r="AM84" s="25">
        <f>IFERROR(INDEX('Data Reliability'!$G$6:$G$409,MATCH($C84,'Data Reliability'!$E$6:$E$409,0)),NA())</f>
        <v>0.91666666666666696</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v>
      </c>
      <c r="H85" s="23">
        <f t="shared" ca="1" si="6"/>
        <v>1</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1</v>
      </c>
      <c r="N85" s="23">
        <f t="shared" ca="1" si="10"/>
        <v>1</v>
      </c>
      <c r="O85" s="116" t="str">
        <f t="shared" si="11"/>
        <v/>
      </c>
      <c r="P85" s="24"/>
      <c r="Q85" s="49"/>
      <c r="R85" s="25">
        <f ca="1">IFERROR(INDEX(Health!$G$8:$G$225,MATCH($C85,_xlfn.ANCHORARRAY(Health!$C$8),0)),NA())</f>
        <v>8.769813053381105</v>
      </c>
      <c r="S85" s="25">
        <f ca="1">IFERROR(INDEX(Food!$G$8:$G$225,MATCH($C85,_xlfn.ANCHORARRAY(Food!$C$8),0)),NA())</f>
        <v>4.7031140738763124</v>
      </c>
      <c r="T85" s="25">
        <f ca="1">IFERROR(INDEX(Macro!$G$8:$G$225,MATCH($C85,_xlfn.ANCHORARRAY(Macro!$C$8),0)),NA())</f>
        <v>3.3139054152845642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3.5009310986964599</v>
      </c>
      <c r="AB85" s="25">
        <f ca="1">IFERROR(INDEX(Socioeconomic!$H$8:$H$225,MATCH($C85,_xlfn.ANCHORARRAY(Socioeconomic!$C$8),0)),NA())</f>
        <v>8</v>
      </c>
      <c r="AC85" s="25">
        <f ca="1">IFERROR(INDEX('Natural Hazard'!$H$8:$H$225,MATCH($C85,_xlfn.ANCHORARRAY('Natural Hazard'!$C$8),0)),NA())</f>
        <v>9.3333333333333304</v>
      </c>
      <c r="AD85" s="25">
        <f ca="1">IFERROR(INDEX(Conflict!$H$8:$H$225,MATCH($C85,_xlfn.ANCHORARRAY(Conflict!$C$8),0)),NA())</f>
        <v>3.16945234708392</v>
      </c>
      <c r="AE85" s="50"/>
      <c r="AF85" s="25">
        <f ca="1">IFERROR(INDEX(Health!$I$8:$I$225,MATCH($C85,_xlfn.ANCHORARRAY(Health!$C$8),0)),NA())</f>
        <v>10</v>
      </c>
      <c r="AG85" s="25">
        <f ca="1">IFERROR(INDEX(Food!$I$8:$I$225,MATCH($C85,_xlfn.ANCHORARRAY(Food!$C$8),0)),NA())</f>
        <v>5</v>
      </c>
      <c r="AH85" s="25">
        <f ca="1">IFERROR(INDEX(Macro!$I$8:$I$225,MATCH($C85,_xlfn.ANCHORARRAY(Macro!$C$8),0)),NA())</f>
        <v>3.1368709614254899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760</v>
      </c>
      <c r="C86" s="28" t="s">
        <v>726</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1</v>
      </c>
      <c r="N86" s="23">
        <f t="shared" ca="1" si="10"/>
        <v>1</v>
      </c>
      <c r="O86" s="116" t="str">
        <f t="shared" si="11"/>
        <v>!!</v>
      </c>
      <c r="P86" s="24"/>
      <c r="Q86" s="49"/>
      <c r="R86" s="25">
        <f ca="1">IFERROR(INDEX(Health!$G$8:$G$225,MATCH($C86,_xlfn.ANCHORARRAY(Health!$C$8),0)),NA())</f>
        <v>0</v>
      </c>
      <c r="S86" s="25">
        <f ca="1">IFERROR(INDEX(Food!$G$8:$G$225,MATCH($C86,_xlfn.ANCHORARRAY(Food!$C$8),0)),NA())</f>
        <v>0</v>
      </c>
      <c r="T86" s="25">
        <f ca="1">IFERROR(INDEX(Macro!$G$8:$G$225,MATCH($C86,_xlfn.ANCHORARRAY(Macro!$C$8),0)),NA())</f>
        <v>0</v>
      </c>
      <c r="U86" s="25">
        <f ca="1">IFERROR(INDEX(Socioeconomic!$G$8:$G$225,MATCH($C86,_xlfn.ANCHORARRAY(Socioeconomic!$C$8),0)),NA())</f>
        <v>0</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t="e">
        <f ca="1">IFERROR(INDEX(Conflict!$H$8:$H$225,MATCH($C86,_xlfn.ANCHORARRAY(Conflict!$C$8),0)),NA())</f>
        <v>#N/A</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10</v>
      </c>
      <c r="AK86" s="25">
        <f ca="1">IFERROR(INDEX(Conflict!$I$8:$I$225,MATCH($C86,_xlfn.ANCHORARRAY(Conflict!$C$8),0)),NA())</f>
        <v>0</v>
      </c>
      <c r="AL86" s="49"/>
      <c r="AM86" s="25">
        <f>IFERROR(INDEX('Data Reliability'!$G$6:$G$409,MATCH($C86,'Data Reliability'!$E$6:$E$409,0)),NA())</f>
        <v>1</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0</v>
      </c>
      <c r="H87" s="23">
        <f t="shared" ca="1" si="6"/>
        <v>0</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0</v>
      </c>
      <c r="N87" s="23">
        <f t="shared" ca="1" si="10"/>
        <v>0</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3.9390039614611321</v>
      </c>
      <c r="U87" s="25">
        <f ca="1">IFERROR(INDEX(Socioeconomic!$G$8:$G$225,MATCH($C87,_xlfn.ANCHORARRAY(Socioeconomic!$C$8),0)),NA())</f>
        <v>0</v>
      </c>
      <c r="V87" s="25">
        <f ca="1">IFERROR(INDEX('Natural Hazard'!$G$8:$G$225,MATCH($C87,_xlfn.ANCHORARRAY('Natural Hazard'!$C$8),0)),NA())</f>
        <v>0</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3.0220803405160899</v>
      </c>
      <c r="AB87" s="25">
        <f ca="1">IFERROR(INDEX(Socioeconomic!$H$8:$H$225,MATCH($C87,_xlfn.ANCHORARRAY(Socioeconomic!$C$8),0)),NA())</f>
        <v>5.5714285714285703</v>
      </c>
      <c r="AC87" s="25">
        <f ca="1">IFERROR(INDEX('Natural Hazard'!$H$8:$H$225,MATCH($C87,_xlfn.ANCHORARRAY('Natural Hazard'!$C$8),0)),NA())</f>
        <v>4.8333333333333304</v>
      </c>
      <c r="AD87" s="25">
        <f ca="1">IFERROR(INDEX(Conflict!$H$8:$H$225,MATCH($C87,_xlfn.ANCHORARRAY(Conflict!$C$8),0)),NA())</f>
        <v>0.21337126600284501</v>
      </c>
      <c r="AE87" s="50"/>
      <c r="AF87" s="25">
        <f ca="1">IFERROR(INDEX(Health!$I$8:$I$225,MATCH($C87,_xlfn.ANCHORARRAY(Health!$C$8),0)),NA())</f>
        <v>0</v>
      </c>
      <c r="AG87" s="25" t="e">
        <f ca="1">IFERROR(INDEX(Food!$I$8:$I$225,MATCH($C87,_xlfn.ANCHORARRAY(Food!$C$8),0)),NA())</f>
        <v>#N/A</v>
      </c>
      <c r="AH87" s="25">
        <f ca="1">IFERROR(INDEX(Macro!$I$8:$I$225,MATCH($C87,_xlfn.ANCHORARRAY(Macro!$C$8),0)),NA())</f>
        <v>5.1341296260035296</v>
      </c>
      <c r="AI87" s="25" t="e">
        <f ca="1">IFERROR(INDEX(Socioeconomic!$I$8:$I$225,MATCH($C87,_xlfn.ANCHORARRAY(Socioeconomic!$C$8),0)),NA())</f>
        <v>#N/A</v>
      </c>
      <c r="AJ87" s="25">
        <f ca="1">IFERROR(INDEX('Natural Hazard'!$I$8:$I$225,MATCH($C87,_xlfn.ANCHORARRAY('Natural Hazard'!$C$8),0)),NA())</f>
        <v>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0.63333333333333297</v>
      </c>
    </row>
    <row r="88" spans="2:40" x14ac:dyDescent="0.2">
      <c r="B88" s="28" t="s">
        <v>761</v>
      </c>
      <c r="C88" s="28" t="s">
        <v>727</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f ca="1">IFERROR(INDEX(Socioeconomic!$G$8:$G$225,MATCH($C88,_xlfn.ANCHORARRAY(Socioeconomic!$C$8),0)),NA())</f>
        <v>0</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t="e">
        <f ca="1">IFERROR(INDEX(Conflict!$H$8:$H$225,MATCH($C88,_xlfn.ANCHORARRAY(Conflict!$C$8),0)),NA())</f>
        <v>#N/A</v>
      </c>
      <c r="AE88" s="50"/>
      <c r="AF88" s="25">
        <f ca="1">IFERROR(INDEX(Health!$I$8:$I$225,MATCH($C88,_xlfn.ANCHORARRAY(Health!$C$8),0)),NA())</f>
        <v>0</v>
      </c>
      <c r="AG88" s="25" t="e">
        <f ca="1">IFERROR(INDEX(Food!$I$8:$I$225,MATCH($C88,_xlfn.ANCHORARRAY(Food!$C$8),0)),NA())</f>
        <v>#N/A</v>
      </c>
      <c r="AH88" s="25">
        <f ca="1">IFERROR(INDEX(Macro!$I$8:$I$225,MATCH($C88,_xlfn.ANCHORARRAY(Macro!$C$8),0)),NA())</f>
        <v>0.78715488545134105</v>
      </c>
      <c r="AI88" s="25">
        <f ca="1">IFERROR(INDEX(Socioeconomic!$I$8:$I$225,MATCH($C88,_xlfn.ANCHORARRAY(Socioeconomic!$C$8),0)),NA())</f>
        <v>0</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0.83333333333333304</v>
      </c>
      <c r="AN88" s="25">
        <f>IFERROR(INDEX('Data Reliability'!$H$6:$H$409,MATCH($C88,'Data Reliability'!$E$6:$E$409,0)),NA())</f>
        <v>0.65833333333333299</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1.5</v>
      </c>
      <c r="H89" s="23">
        <f t="shared" ca="1" si="6"/>
        <v>1.5</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v>
      </c>
      <c r="N89" s="23">
        <f t="shared" ca="1" si="10"/>
        <v>1</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4.3887887140729527</v>
      </c>
      <c r="U89" s="25">
        <f ca="1">IFERROR(INDEX(Socioeconomic!$G$8:$G$225,MATCH($C89,_xlfn.ANCHORARRAY(Socioeconomic!$C$8),0)),NA())</f>
        <v>5.1916141172911772</v>
      </c>
      <c r="V89" s="25">
        <f ca="1">IFERROR(INDEX('Natural Hazard'!$G$8:$G$225,MATCH($C89,_xlfn.ANCHORARRAY('Natural Hazard'!$C$8),0)),NA())</f>
        <v>9.5742710775633775</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2.89148467919417</v>
      </c>
      <c r="AB89" s="25">
        <f ca="1">IFERROR(INDEX(Socioeconomic!$H$8:$H$225,MATCH($C89,_xlfn.ANCHORARRAY(Socioeconomic!$C$8),0)),NA())</f>
        <v>8.1428571428571406</v>
      </c>
      <c r="AC89" s="25">
        <f ca="1">IFERROR(INDEX('Natural Hazard'!$H$8:$H$225,MATCH($C89,_xlfn.ANCHORARRAY('Natural Hazard'!$C$8),0)),NA())</f>
        <v>9.1666666666666607</v>
      </c>
      <c r="AD89" s="25">
        <f ca="1">IFERROR(INDEX(Conflict!$H$8:$H$225,MATCH($C89,_xlfn.ANCHORARRAY(Conflict!$C$8),0)),NA())</f>
        <v>3.4361664295874799</v>
      </c>
      <c r="AE89" s="50"/>
      <c r="AF89" s="25">
        <f ca="1">IFERROR(INDEX(Health!$I$8:$I$225,MATCH($C89,_xlfn.ANCHORARRAY(Health!$C$8),0)),NA())</f>
        <v>0</v>
      </c>
      <c r="AG89" s="25">
        <f ca="1">IFERROR(INDEX(Food!$I$8:$I$225,MATCH($C89,_xlfn.ANCHORARRAY(Food!$C$8),0)),NA())</f>
        <v>5</v>
      </c>
      <c r="AH89" s="25">
        <f ca="1">IFERROR(INDEX(Macro!$I$8:$I$225,MATCH($C89,_xlfn.ANCHORARRAY(Macro!$C$8),0)),NA())</f>
        <v>6.6614450753867098</v>
      </c>
      <c r="AI89" s="25">
        <f ca="1">IFERROR(INDEX(Socioeconomic!$I$8:$I$225,MATCH($C89,_xlfn.ANCHORARRAY(Socioeconomic!$C$8),0)),NA())</f>
        <v>3.3099999999999898</v>
      </c>
      <c r="AJ89" s="25">
        <f ca="1">IFERROR(INDEX('Natural Hazard'!$I$8:$I$225,MATCH($C89,_xlfn.ANCHORARRAY('Natural Hazard'!$C$8),0)),NA())</f>
        <v>10</v>
      </c>
      <c r="AK89" s="25">
        <f ca="1">IFERROR(INDEX(Conflict!$I$8:$I$225,MATCH($C89,_xlfn.ANCHORARRAY(Conflict!$C$8),0)),NA())</f>
        <v>0</v>
      </c>
      <c r="AL89" s="49"/>
      <c r="AM89" s="25">
        <f>IFERROR(INDEX('Data Reliability'!$G$6:$G$409,MATCH($C89,'Data Reliability'!$E$6:$E$409,0)),NA())</f>
        <v>8.3333333333333301E-2</v>
      </c>
      <c r="AN89" s="25">
        <f>IFERROR(INDEX('Data Reliability'!$H$6:$H$409,MATCH($C89,'Data Reliability'!$E$6:$E$409,0)),NA())</f>
        <v>0.42777777777777798</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0.5</v>
      </c>
      <c r="N90" s="23">
        <f t="shared" ca="1" si="10"/>
        <v>0.5</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3.0183266723861841</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2.5819245930977699</v>
      </c>
      <c r="AB90" s="25">
        <f ca="1">IFERROR(INDEX(Socioeconomic!$H$8:$H$225,MATCH($C90,_xlfn.ANCHORARRAY(Socioeconomic!$C$8),0)),NA())</f>
        <v>1.4285714285714199</v>
      </c>
      <c r="AC90" s="25">
        <f ca="1">IFERROR(INDEX('Natural Hazard'!$H$8:$H$225,MATCH($C90,_xlfn.ANCHORARRAY('Natural Hazard'!$C$8),0)),NA())</f>
        <v>5.9999999999999902</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3.5284903074211802</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7</v>
      </c>
      <c r="AL90" s="49"/>
      <c r="AM90" s="25">
        <f>IFERROR(INDEX('Data Reliability'!$G$6:$G$409,MATCH($C90,'Data Reliability'!$E$6:$E$409,0)),NA())</f>
        <v>0.16666666666666699</v>
      </c>
      <c r="AN90" s="25">
        <f>IFERROR(INDEX('Data Reliability'!$H$6:$H$409,MATCH($C90,'Data Reliability'!$E$6:$E$409,0)),NA())</f>
        <v>0.54166666666666696</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4.5</v>
      </c>
      <c r="H91" s="23">
        <f t="shared" ca="1" si="6"/>
        <v>4.5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4.5</v>
      </c>
      <c r="K91" s="23">
        <f t="shared" ca="1" si="8"/>
        <v>4.5</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3.5</v>
      </c>
      <c r="N91" s="23">
        <f t="shared" ca="1" si="10"/>
        <v>3.5</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5.4454649408498961</v>
      </c>
      <c r="U91" s="25">
        <f ca="1">IFERROR(INDEX(Socioeconomic!$G$8:$G$225,MATCH($C91,_xlfn.ANCHORARRAY(Socioeconomic!$C$8),0)),NA())</f>
        <v>9.3531339685047161</v>
      </c>
      <c r="V91" s="25">
        <f ca="1">IFERROR(INDEX('Natural Hazard'!$G$8:$G$225,MATCH($C91,_xlfn.ANCHORARRAY('Natural Hazard'!$C$8),0)),NA())</f>
        <v>0</v>
      </c>
      <c r="W91" s="25">
        <f ca="1">IFERROR(INDEX(Conflict!$G$8:$G$225,MATCH($C91,_xlfn.ANCHORARRAY(Conflict!$C$8),0)),NA())</f>
        <v>10</v>
      </c>
      <c r="X91" s="50"/>
      <c r="Y91" s="25">
        <f ca="1">IFERROR(INDEX(Health!$H$8:$H$225,MATCH($C91,_xlfn.ANCHORARRAY(Health!$C$8),0)),NA())</f>
        <v>7.3119533527696801</v>
      </c>
      <c r="Z91" s="25">
        <f ca="1">IFERROR(INDEX(Food!$H$8:$H$225,MATCH($C91,_xlfn.ANCHORARRAY(Food!$C$8),0)),NA())</f>
        <v>10</v>
      </c>
      <c r="AA91" s="25">
        <f ca="1">IFERROR(INDEX(Macro!$H$8:$H$225,MATCH($C91,_xlfn.ANCHORARRAY(Macro!$C$8),0)),NA())</f>
        <v>7.2736946479963196</v>
      </c>
      <c r="AB91" s="25">
        <f ca="1">IFERROR(INDEX(Socioeconomic!$H$8:$H$225,MATCH($C91,_xlfn.ANCHORARRAY(Socioeconomic!$C$8),0)),NA())</f>
        <v>9.4285714285714199</v>
      </c>
      <c r="AC91" s="25">
        <f ca="1">IFERROR(INDEX('Natural Hazard'!$H$8:$H$225,MATCH($C91,_xlfn.ANCHORARRAY('Natural Hazard'!$C$8),0)),NA())</f>
        <v>10</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4.0767573918151596</v>
      </c>
      <c r="AI91" s="25">
        <f ca="1">IFERROR(INDEX(Socioeconomic!$I$8:$I$225,MATCH($C91,_xlfn.ANCHORARRAY(Socioeconomic!$C$8),0)),NA())</f>
        <v>9.2783000792360308</v>
      </c>
      <c r="AJ91" s="25">
        <f ca="1">IFERROR(INDEX('Natural Hazard'!$I$8:$I$225,MATCH($C91,_xlfn.ANCHORARRAY('Natural Hazard'!$C$8),0)),NA())</f>
        <v>0</v>
      </c>
      <c r="AK91" s="25">
        <f ca="1">IFERROR(INDEX(Conflict!$I$8:$I$225,MATCH($C91,_xlfn.ANCHORARRAY(Conflict!$C$8),0)),NA())</f>
        <v>10</v>
      </c>
      <c r="AL91" s="49"/>
      <c r="AM91" s="25">
        <f>IFERROR(INDEX('Data Reliability'!$G$6:$G$409,MATCH($C91,'Data Reliability'!$E$6:$E$409,0)),NA())</f>
        <v>8.3333333333333301E-2</v>
      </c>
      <c r="AN91" s="25">
        <f>IFERROR(INDEX('Data Reliability'!$H$6:$H$409,MATCH($C91,'Data Reliability'!$E$6:$E$409,0)),NA())</f>
        <v>0.27500000000000002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0.5</v>
      </c>
      <c r="N92" s="23">
        <f t="shared" ca="1" si="10"/>
        <v>0.5</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5.1449285210826048</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3.7814699267213201</v>
      </c>
      <c r="AB92" s="25">
        <f ca="1">IFERROR(INDEX(Socioeconomic!$H$8:$H$225,MATCH($C92,_xlfn.ANCHORARRAY(Socioeconomic!$C$8),0)),NA())</f>
        <v>1.71428571428571</v>
      </c>
      <c r="AC92" s="25">
        <f ca="1">IFERROR(INDEX('Natural Hazard'!$H$8:$H$225,MATCH($C92,_xlfn.ANCHORARRAY('Natural Hazard'!$C$8),0)),NA())</f>
        <v>4.1666666666666599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7</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0.55000000000000004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2.5</v>
      </c>
      <c r="N93" s="23">
        <f t="shared" ca="1" si="10"/>
        <v>2.5</v>
      </c>
      <c r="O93" s="116" t="str">
        <f t="shared" si="11"/>
        <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2.2964515174767368</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4.5714285714285703</v>
      </c>
      <c r="AC93" s="25">
        <f ca="1">IFERROR(INDEX('Natural Hazard'!$H$8:$H$225,MATCH($C93,_xlfn.ANCHORARRAY('Natural Hazard'!$C$8),0)),NA())</f>
        <v>10</v>
      </c>
      <c r="AD93" s="25">
        <f ca="1">IFERROR(INDEX(Conflict!$H$8:$H$225,MATCH($C93,_xlfn.ANCHORARRAY(Conflict!$C$8),0)),NA())</f>
        <v>0.74679943100995505</v>
      </c>
      <c r="AE93" s="50"/>
      <c r="AF93" s="25">
        <f ca="1">IFERROR(INDEX(Health!$I$8:$I$225,MATCH($C93,_xlfn.ANCHORARRAY(Health!$C$8),0)),NA())</f>
        <v>7</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7.0617214651451796</v>
      </c>
      <c r="AL93" s="49"/>
      <c r="AM93" s="25">
        <f>IFERROR(INDEX('Data Reliability'!$G$6:$G$409,MATCH($C93,'Data Reliability'!$E$6:$E$409,0)),NA())</f>
        <v>0</v>
      </c>
      <c r="AN93" s="25">
        <f>IFERROR(INDEX('Data Reliability'!$H$6:$H$409,MATCH($C93,'Data Reliability'!$E$6:$E$409,0)),NA())</f>
        <v>0.32500000000000001</v>
      </c>
    </row>
    <row r="94" spans="2:40" x14ac:dyDescent="0.2">
      <c r="B94" s="28" t="s">
        <v>762</v>
      </c>
      <c r="C94" s="28" t="s">
        <v>728</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f ca="1">IFERROR(INDEX(Food!$G$8:$G$225,MATCH($C94,_xlfn.ANCHORARRAY(Food!$C$8),0)),NA())</f>
        <v>0</v>
      </c>
      <c r="T94" s="25">
        <f ca="1">IFERROR(INDEX(Macro!$G$8:$G$225,MATCH($C94,_xlfn.ANCHORARRAY(Macro!$C$8),0)),NA())</f>
        <v>0</v>
      </c>
      <c r="U94" s="25">
        <f ca="1">IFERROR(INDEX(Socioeconomic!$G$8:$G$225,MATCH($C94,_xlfn.ANCHORARRAY(Socioeconomic!$C$8),0)),NA())</f>
        <v>0</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t="e">
        <f ca="1">IFERROR(INDEX(Conflict!$H$8:$H$225,MATCH($C94,_xlfn.ANCHORARRAY(Conflict!$C$8),0)),NA())</f>
        <v>#N/A</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1</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0.5</v>
      </c>
      <c r="H95" s="23">
        <f t="shared" ca="1" si="6"/>
        <v>0.5</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0.5</v>
      </c>
      <c r="N95" s="23">
        <f t="shared" ca="1" si="10"/>
        <v>0.5</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0</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6.5714285714285703</v>
      </c>
      <c r="AC95" s="25">
        <f ca="1">IFERROR(INDEX('Natural Hazard'!$H$8:$H$225,MATCH($C95,_xlfn.ANCHORARRAY('Natural Hazard'!$C$8),0)),NA())</f>
        <v>10</v>
      </c>
      <c r="AD95" s="25">
        <f ca="1">IFERROR(INDEX(Conflict!$H$8:$H$225,MATCH($C95,_xlfn.ANCHORARRAY(Conflict!$C$8),0)),NA())</f>
        <v>2.68047652916073</v>
      </c>
      <c r="AE95" s="50"/>
      <c r="AF95" s="25">
        <f ca="1">IFERROR(INDEX(Health!$I$8:$I$225,MATCH($C95,_xlfn.ANCHORARRAY(Health!$C$8),0)),NA())</f>
        <v>0</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0</v>
      </c>
      <c r="AL95" s="49"/>
      <c r="AM95" s="25">
        <f>IFERROR(INDEX('Data Reliability'!$G$6:$G$409,MATCH($C95,'Data Reliability'!$E$6:$E$409,0)),NA())</f>
        <v>0</v>
      </c>
      <c r="AN95" s="25">
        <f>IFERROR(INDEX('Data Reliability'!$H$6:$H$409,MATCH($C95,'Data Reliability'!$E$6:$E$409,0)),NA())</f>
        <v>0.44166666666666698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2.2795019742558993</v>
      </c>
      <c r="U96" s="25">
        <f ca="1">IFERROR(INDEX(Socioeconomic!$G$8:$G$225,MATCH($C96,_xlfn.ANCHORARRAY(Socioeconomic!$C$8),0)),NA())</f>
        <v>1.2961481396815711</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0.94706038840117102</v>
      </c>
      <c r="AB96" s="25">
        <f ca="1">IFERROR(INDEX(Socioeconomic!$H$8:$H$225,MATCH($C96,_xlfn.ANCHORARRAY(Socioeconomic!$C$8),0)),NA())</f>
        <v>0.42857142857142799</v>
      </c>
      <c r="AC96" s="25">
        <f ca="1">IFERROR(INDEX('Natural Hazard'!$H$8:$H$225,MATCH($C96,_xlfn.ANCHORARRAY('Natural Hazard'!$C$8),0)),NA())</f>
        <v>2.1666666666666599</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5.4865870373996497</v>
      </c>
      <c r="AI96" s="25">
        <f ca="1">IFERROR(INDEX(Socioeconomic!$I$8:$I$225,MATCH($C96,_xlfn.ANCHORARRAY(Socioeconomic!$C$8),0)),NA())</f>
        <v>3.92</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0.625</v>
      </c>
    </row>
    <row r="97" spans="2:40" x14ac:dyDescent="0.2">
      <c r="B97" s="28" t="s">
        <v>763</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6.2228525406338981</v>
      </c>
      <c r="U97" s="25">
        <f ca="1">IFERROR(INDEX(Socioeconomic!$G$8:$G$225,MATCH($C97,_xlfn.ANCHORARRAY(Socioeconomic!$C$8),0)),NA())</f>
        <v>3.6668398227512298</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9.2326295678251</v>
      </c>
      <c r="AB97" s="25">
        <f ca="1">IFERROR(INDEX(Socioeconomic!$H$8:$H$225,MATCH($C97,_xlfn.ANCHORARRAY(Socioeconomic!$C$8),0)),NA())</f>
        <v>3.71428571428571</v>
      </c>
      <c r="AC97" s="25">
        <f ca="1">IFERROR(INDEX('Natural Hazard'!$H$8:$H$225,MATCH($C97,_xlfn.ANCHORARRAY('Natural Hazard'!$C$8),0)),NA())</f>
        <v>9.6666666666666607</v>
      </c>
      <c r="AD97" s="25">
        <f ca="1">IFERROR(INDEX(Conflict!$H$8:$H$225,MATCH($C97,_xlfn.ANCHORARRAY(Conflict!$C$8),0)),NA())</f>
        <v>4.6363798008534802</v>
      </c>
      <c r="AE97" s="50"/>
      <c r="AF97" s="25">
        <f ca="1">IFERROR(INDEX(Health!$I$8:$I$225,MATCH($C97,_xlfn.ANCHORARRAY(Health!$C$8),0)),NA())</f>
        <v>0</v>
      </c>
      <c r="AG97" s="25" t="e">
        <f ca="1">IFERROR(INDEX(Food!$I$8:$I$225,MATCH($C97,_xlfn.ANCHORARRAY(Food!$C$8),0)),NA())</f>
        <v>#N/A</v>
      </c>
      <c r="AH97" s="25">
        <f ca="1">IFERROR(INDEX(Macro!$I$8:$I$225,MATCH($C97,_xlfn.ANCHORARRAY(Macro!$C$8),0)),NA())</f>
        <v>4.1942431956138604</v>
      </c>
      <c r="AI97" s="25">
        <f ca="1">IFERROR(INDEX(Socioeconomic!$I$8:$I$225,MATCH($C97,_xlfn.ANCHORARRAY(Socioeconomic!$C$8),0)),NA())</f>
        <v>3.62</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0.52500000000000002</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v>
      </c>
      <c r="H98" s="23">
        <f t="shared" ca="1" si="6"/>
        <v>0</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4.2103767916034229</v>
      </c>
      <c r="T98" s="25">
        <f ca="1">IFERROR(INDEX(Macro!$G$8:$G$225,MATCH($C98,_xlfn.ANCHORARRAY(Macro!$C$8),0)),NA())</f>
        <v>0</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6.3063193789450702</v>
      </c>
      <c r="AB98" s="25">
        <f ca="1">IFERROR(INDEX(Socioeconomic!$H$8:$H$225,MATCH($C98,_xlfn.ANCHORARRAY(Socioeconomic!$C$8),0)),NA())</f>
        <v>5.5714285714285703</v>
      </c>
      <c r="AC98" s="25">
        <f ca="1">IFERROR(INDEX('Natural Hazard'!$H$8:$H$225,MATCH($C98,_xlfn.ANCHORARRAY('Natural Hazard'!$C$8),0)),NA())</f>
        <v>8.1666666666666607</v>
      </c>
      <c r="AD98" s="25">
        <f ca="1">IFERROR(INDEX(Conflict!$H$8:$H$225,MATCH($C98,_xlfn.ANCHORARRAY(Conflict!$C$8),0)),NA())</f>
        <v>10</v>
      </c>
      <c r="AE98" s="50"/>
      <c r="AF98" s="25">
        <f ca="1">IFERROR(INDEX(Health!$I$8:$I$225,MATCH($C98,_xlfn.ANCHORARRAY(Health!$C$8),0)),NA())</f>
        <v>0</v>
      </c>
      <c r="AG98" s="25">
        <f ca="1">IFERROR(INDEX(Food!$I$8:$I$225,MATCH($C98,_xlfn.ANCHORARRAY(Food!$C$8),0)),NA())</f>
        <v>3</v>
      </c>
      <c r="AH98" s="25">
        <f ca="1">IFERROR(INDEX(Macro!$I$8:$I$225,MATCH($C98,_xlfn.ANCHORARRAY(Macro!$C$8),0)),NA())</f>
        <v>0</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0.51111111111111096</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v>
      </c>
      <c r="N99" s="23">
        <f t="shared" ca="1" si="10"/>
        <v>0</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3.9600107809895277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2.28687513603714</v>
      </c>
      <c r="AB99" s="25">
        <f ca="1">IFERROR(INDEX(Socioeconomic!$H$8:$H$225,MATCH($C99,_xlfn.ANCHORARRAY(Socioeconomic!$C$8),0)),NA())</f>
        <v>0.28571428571428598</v>
      </c>
      <c r="AC99" s="25">
        <f ca="1">IFERROR(INDEX('Natural Hazard'!$H$8:$H$225,MATCH($C99,_xlfn.ANCHORARRAY('Natural Hazard'!$C$8),0)),NA())</f>
        <v>2</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6.8572547483845696</v>
      </c>
      <c r="AI99" s="25">
        <f ca="1">IFERROR(INDEX(Socioeconomic!$I$8:$I$225,MATCH($C99,_xlfn.ANCHORARRAY(Socioeconomic!$C$8),0)),NA())</f>
        <v>0</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0.625</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0</v>
      </c>
      <c r="N100" s="23">
        <f t="shared" ca="1" si="10"/>
        <v>0</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1.0542780708093415</v>
      </c>
      <c r="U100" s="25">
        <f ca="1">IFERROR(INDEX(Socioeconomic!$G$8:$G$225,MATCH($C100,_xlfn.ANCHORARRAY(Socioeconomic!$C$8),0)),NA())</f>
        <v>2.391054758290331</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0.20701830757696599</v>
      </c>
      <c r="AB100" s="25">
        <f ca="1">IFERROR(INDEX(Socioeconomic!$H$8:$H$225,MATCH($C100,_xlfn.ANCHORARRAY(Socioeconomic!$C$8),0)),NA())</f>
        <v>0.85714285714285499</v>
      </c>
      <c r="AC100" s="25">
        <f ca="1">IFERROR(INDEX('Natural Hazard'!$H$8:$H$225,MATCH($C100,_xlfn.ANCHORARRAY('Natural Hazard'!$C$8),0)),NA())</f>
        <v>5.9999999999999902</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5.36910123360094</v>
      </c>
      <c r="AI100" s="25">
        <f ca="1">IFERROR(INDEX(Socioeconomic!$I$8:$I$225,MATCH($C100,_xlfn.ANCHORARRAY(Socioeconomic!$C$8),0)),NA())</f>
        <v>6.6699999999999902</v>
      </c>
      <c r="AJ100" s="25">
        <f ca="1">IFERROR(INDEX('Natural Hazard'!$I$8:$I$225,MATCH($C100,_xlfn.ANCHORARRAY('Natural Hazard'!$C$8),0)),NA())</f>
        <v>0</v>
      </c>
      <c r="AK100" s="25">
        <f ca="1">IFERROR(INDEX(Conflict!$I$8:$I$225,MATCH($C100,_xlfn.ANCHORARRAY(Conflict!$C$8),0)),NA())</f>
        <v>1.78571428571427</v>
      </c>
      <c r="AL100" s="49"/>
      <c r="AM100" s="25">
        <f>IFERROR(INDEX('Data Reliability'!$G$6:$G$409,MATCH($C100,'Data Reliability'!$E$6:$E$409,0)),NA())</f>
        <v>8.3333333333333301E-2</v>
      </c>
      <c r="AN100" s="25">
        <f>IFERROR(INDEX('Data Reliability'!$H$6:$H$409,MATCH($C100,'Data Reliability'!$E$6:$E$409,0)),NA())</f>
        <v>0.55833333333333302</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0.5</v>
      </c>
      <c r="K101" s="23">
        <f t="shared" ca="1" si="8"/>
        <v>0.5</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0.5</v>
      </c>
      <c r="N101" s="23">
        <f t="shared" ca="1" si="10"/>
        <v>0.5</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2.64610320989051</v>
      </c>
      <c r="U101" s="25">
        <f ca="1">IFERROR(INDEX(Socioeconomic!$G$8:$G$225,MATCH($C101,_xlfn.ANCHORARRAY(Socioeconomic!$C$8),0)),NA())</f>
        <v>1.1180339887498874</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1.0002660281989799</v>
      </c>
      <c r="AB101" s="25">
        <f ca="1">IFERROR(INDEX(Socioeconomic!$H$8:$H$225,MATCH($C101,_xlfn.ANCHORARRAY(Socioeconomic!$C$8),0)),NA())</f>
        <v>0.71428571428571297</v>
      </c>
      <c r="AC101" s="25">
        <f ca="1">IFERROR(INDEX('Natural Hazard'!$H$8:$H$225,MATCH($C101,_xlfn.ANCHORARRAY('Natural Hazard'!$C$8),0)),NA())</f>
        <v>7</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7</v>
      </c>
      <c r="AI101" s="25">
        <f ca="1">IFERROR(INDEX(Socioeconomic!$I$8:$I$225,MATCH($C101,_xlfn.ANCHORARRAY(Socioeconomic!$C$8),0)),NA())</f>
        <v>1.74999999999998</v>
      </c>
      <c r="AJ101" s="25">
        <f ca="1">IFERROR(INDEX('Natural Hazard'!$I$8:$I$225,MATCH($C101,_xlfn.ANCHORARRAY('Natural Hazard'!$C$8),0)),NA())</f>
        <v>0</v>
      </c>
      <c r="AK101" s="25">
        <f ca="1">IFERROR(INDEX(Conflict!$I$8:$I$225,MATCH($C101,_xlfn.ANCHORARRAY(Conflict!$C$8),0)),NA())</f>
        <v>0.59523809523809301</v>
      </c>
      <c r="AL101" s="49"/>
      <c r="AM101" s="25">
        <f>IFERROR(INDEX('Data Reliability'!$G$6:$G$409,MATCH($C101,'Data Reliability'!$E$6:$E$409,0)),NA())</f>
        <v>8.3333333333333301E-2</v>
      </c>
      <c r="AN101" s="25">
        <f>IFERROR(INDEX('Data Reliability'!$H$6:$H$409,MATCH($C101,'Data Reliability'!$E$6:$E$409,0)),NA())</f>
        <v>0.55833333333333302</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0.5</v>
      </c>
      <c r="K102" s="23">
        <f t="shared" ca="1" si="8"/>
        <v>0.5</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2.8405666629698811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2.5722508404072602</v>
      </c>
      <c r="AB102" s="25">
        <f ca="1">IFERROR(INDEX(Socioeconomic!$H$8:$H$225,MATCH($C102,_xlfn.ANCHORARRAY(Socioeconomic!$C$8),0)),NA())</f>
        <v>5.8571428571428497</v>
      </c>
      <c r="AC102" s="25">
        <f ca="1">IFERROR(INDEX('Natural Hazard'!$H$8:$H$225,MATCH($C102,_xlfn.ANCHORARRAY('Natural Hazard'!$C$8),0)),NA())</f>
        <v>7.5</v>
      </c>
      <c r="AD102" s="25">
        <f ca="1">IFERROR(INDEX(Conflict!$H$8:$H$225,MATCH($C102,_xlfn.ANCHORARRAY(Conflict!$C$8),0)),NA())</f>
        <v>0</v>
      </c>
      <c r="AE102" s="50"/>
      <c r="AF102" s="25">
        <f ca="1">IFERROR(INDEX(Health!$I$8:$I$225,MATCH($C102,_xlfn.ANCHORARRAY(Health!$C$8),0)),NA())</f>
        <v>0</v>
      </c>
      <c r="AG102" s="25" t="e">
        <f ca="1">IFERROR(INDEX(Food!$I$8:$I$225,MATCH($C102,_xlfn.ANCHORARRAY(Food!$C$8),0)),NA())</f>
        <v>#N/A</v>
      </c>
      <c r="AH102" s="25">
        <f ca="1">IFERROR(INDEX(Macro!$I$8:$I$225,MATCH($C102,_xlfn.ANCHORARRAY(Macro!$C$8),0)),NA())</f>
        <v>3.1368709614254899</v>
      </c>
      <c r="AI102" s="25">
        <f ca="1">IFERROR(INDEX(Socioeconomic!$I$8:$I$225,MATCH($C102,_xlfn.ANCHORARRAY(Socioeconomic!$C$8),0)),NA())</f>
        <v>0</v>
      </c>
      <c r="AJ102" s="25">
        <f ca="1">IFERROR(INDEX('Natural Hazard'!$I$8:$I$225,MATCH($C102,_xlfn.ANCHORARRAY('Natural Hazard'!$C$8),0)),NA())</f>
        <v>0</v>
      </c>
      <c r="AK102" s="25">
        <f ca="1">IFERROR(INDEX(Conflict!$I$8:$I$225,MATCH($C102,_xlfn.ANCHORARRAY(Conflict!$C$8),0)),NA())</f>
        <v>0.87631912971923598</v>
      </c>
      <c r="AL102" s="49"/>
      <c r="AM102" s="25">
        <f>IFERROR(INDEX('Data Reliability'!$G$6:$G$409,MATCH($C102,'Data Reliability'!$E$6:$E$409,0)),NA())</f>
        <v>0.16666666666666699</v>
      </c>
      <c r="AN102" s="25">
        <f>IFERROR(INDEX('Data Reliability'!$H$6:$H$409,MATCH($C102,'Data Reliability'!$E$6:$E$409,0)),NA())</f>
        <v>0.55833333333333302</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1.7477323564244032</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1.69193934557063</v>
      </c>
      <c r="AB103" s="25">
        <f ca="1">IFERROR(INDEX(Socioeconomic!$H$8:$H$225,MATCH($C103,_xlfn.ANCHORARRAY(Socioeconomic!$C$8),0)),NA())</f>
        <v>5.4285714285714199</v>
      </c>
      <c r="AC103" s="25">
        <f ca="1">IFERROR(INDEX('Natural Hazard'!$H$8:$H$225,MATCH($C103,_xlfn.ANCHORARRAY('Natural Hazard'!$C$8),0)),NA())</f>
        <v>5.3333333333333304</v>
      </c>
      <c r="AD103" s="25">
        <f ca="1">IFERROR(INDEX(Conflict!$H$8:$H$225,MATCH($C103,_xlfn.ANCHORARRAY(Conflict!$C$8),0)),NA())</f>
        <v>2.9694167852062501</v>
      </c>
      <c r="AE103" s="50"/>
      <c r="AF103" s="25">
        <f ca="1">IFERROR(INDEX(Health!$I$8:$I$225,MATCH($C103,_xlfn.ANCHORARRAY(Health!$C$8),0)),NA())</f>
        <v>0</v>
      </c>
      <c r="AG103" s="25" t="e">
        <f ca="1">IFERROR(INDEX(Food!$I$8:$I$225,MATCH($C103,_xlfn.ANCHORARRAY(Food!$C$8),0)),NA())</f>
        <v>#N/A</v>
      </c>
      <c r="AH103" s="25">
        <f ca="1">IFERROR(INDEX(Macro!$I$8:$I$225,MATCH($C103,_xlfn.ANCHORARRAY(Macro!$C$8),0)),NA())</f>
        <v>1.80536518504013</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0.51666666666666705</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0.44077853201547357</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5.6040728411983496</v>
      </c>
      <c r="AI104" s="25">
        <f ca="1">IFERROR(INDEX(Socioeconomic!$I$8:$I$225,MATCH($C104,_xlfn.ANCHORARRAY(Socioeconomic!$C$8),0)),NA())</f>
        <v>0.34000000000000302</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0.55833333333333302</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1.5</v>
      </c>
      <c r="H105" s="23">
        <f t="shared" ca="1" si="6"/>
        <v>1.5</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1.5</v>
      </c>
      <c r="N105" s="23">
        <f t="shared" ca="1" si="10"/>
        <v>1.5</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6.0300831799822783</v>
      </c>
      <c r="U105" s="25">
        <f ca="1">IFERROR(INDEX(Socioeconomic!$G$8:$G$225,MATCH($C105,_xlfn.ANCHORARRAY(Socioeconomic!$C$8),0)),NA())</f>
        <v>0</v>
      </c>
      <c r="V105" s="25">
        <f ca="1">IFERROR(INDEX('Natural Hazard'!$G$8:$G$225,MATCH($C105,_xlfn.ANCHORARRAY('Natural Hazard'!$C$8),0)),NA())</f>
        <v>7.3029674334022125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4.88427773343974</v>
      </c>
      <c r="AB105" s="25">
        <f ca="1">IFERROR(INDEX(Socioeconomic!$H$8:$H$225,MATCH($C105,_xlfn.ANCHORARRAY(Socioeconomic!$C$8),0)),NA())</f>
        <v>1.4285714285714199</v>
      </c>
      <c r="AC105" s="25">
        <f ca="1">IFERROR(INDEX('Natural Hazard'!$H$8:$H$225,MATCH($C105,_xlfn.ANCHORARRAY('Natural Hazard'!$C$8),0)),NA())</f>
        <v>5.3333333333333304</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7.4446837673781099</v>
      </c>
      <c r="AI105" s="25">
        <f ca="1">IFERROR(INDEX(Socioeconomic!$I$8:$I$225,MATCH($C105,_xlfn.ANCHORARRAY(Socioeconomic!$C$8),0)),NA())</f>
        <v>0</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8.3333333333333301E-2</v>
      </c>
      <c r="AN105" s="25">
        <f>IFERROR(INDEX('Data Reliability'!$H$6:$H$409,MATCH($C105,'Data Reliability'!$E$6:$E$409,0)),NA())</f>
        <v>0.51666666666666705</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3.5</v>
      </c>
      <c r="H106" s="23">
        <f t="shared" ca="1" si="6"/>
        <v>3.5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3.5</v>
      </c>
      <c r="N106" s="23">
        <f t="shared" ca="1" si="10"/>
        <v>3.5</v>
      </c>
      <c r="O106" s="116" t="str">
        <f t="shared" si="11"/>
        <v/>
      </c>
      <c r="P106" s="24"/>
      <c r="Q106" s="49"/>
      <c r="R106" s="25">
        <f ca="1">IFERROR(INDEX(Health!$G$8:$G$225,MATCH($C106,_xlfn.ANCHORARRAY(Health!$C$8),0)),NA())</f>
        <v>6.9735025352637106</v>
      </c>
      <c r="S106" s="25">
        <f ca="1">IFERROR(INDEX(Food!$G$8:$G$225,MATCH($C106,_xlfn.ANCHORARRAY(Food!$C$8),0)),NA())</f>
        <v>7.6216252843158223</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8.266397845091495</v>
      </c>
      <c r="W106" s="25">
        <f ca="1">IFERROR(INDEX(Conflict!$G$8:$G$225,MATCH($C106,_xlfn.ANCHORARRAY(Conflict!$C$8),0)),NA())</f>
        <v>7.4482567867078533</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7.8571428571428497</v>
      </c>
      <c r="AC106" s="25">
        <f ca="1">IFERROR(INDEX('Natural Hazard'!$H$8:$H$225,MATCH($C106,_xlfn.ANCHORARRAY('Natural Hazard'!$C$8),0)),NA())</f>
        <v>6.8333333333333304</v>
      </c>
      <c r="AD106" s="25">
        <f ca="1">IFERROR(INDEX(Conflict!$H$8:$H$225,MATCH($C106,_xlfn.ANCHORARRAY(Conflict!$C$8),0)),NA())</f>
        <v>5.54765291607396</v>
      </c>
      <c r="AE106" s="50"/>
      <c r="AF106" s="25">
        <f ca="1">IFERROR(INDEX(Health!$I$8:$I$225,MATCH($C106,_xlfn.ANCHORARRAY(Health!$C$8),0)),NA())</f>
        <v>10</v>
      </c>
      <c r="AG106" s="25">
        <f ca="1">IFERROR(INDEX(Food!$I$8:$I$225,MATCH($C106,_xlfn.ANCHORARRAY(Food!$C$8),0)),NA())</f>
        <v>8</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0.20555555555555599</v>
      </c>
    </row>
    <row r="107" spans="2:40" x14ac:dyDescent="0.2">
      <c r="B107" s="28" t="s">
        <v>764</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0</v>
      </c>
      <c r="H107" s="23">
        <f t="shared" ca="1" si="6"/>
        <v>0</v>
      </c>
      <c r="I107" s="116" t="str">
        <f t="shared" si="7"/>
        <v>!</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0</v>
      </c>
      <c r="N107" s="23">
        <f t="shared" ca="1" si="10"/>
        <v>0</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4.3383181895451353</v>
      </c>
      <c r="U107" s="25">
        <f ca="1">IFERROR(INDEX(Socioeconomic!$G$8:$G$225,MATCH($C107,_xlfn.ANCHORARRAY(Socioeconomic!$C$8),0)),NA())</f>
        <v>4.108179993274728</v>
      </c>
      <c r="V107" s="25">
        <f ca="1">IFERROR(INDEX('Natural Hazard'!$G$8:$G$225,MATCH($C107,_xlfn.ANCHORARRAY('Natural Hazard'!$C$8),0)),NA())</f>
        <v>0</v>
      </c>
      <c r="W107" s="25">
        <f ca="1">IFERROR(INDEX(Conflict!$G$8:$G$225,MATCH($C107,_xlfn.ANCHORARRAY(Conflict!$C$8),0)),NA())</f>
        <v>4.0623803188410967</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5.05356840552371</v>
      </c>
      <c r="AB107" s="25">
        <f ca="1">IFERROR(INDEX(Socioeconomic!$H$8:$H$225,MATCH($C107,_xlfn.ANCHORARRAY(Socioeconomic!$C$8),0)),NA())</f>
        <v>4.71428571428571</v>
      </c>
      <c r="AC107" s="25">
        <f ca="1">IFERROR(INDEX('Natural Hazard'!$H$8:$H$225,MATCH($C107,_xlfn.ANCHORARRAY('Natural Hazard'!$C$8),0)),NA())</f>
        <v>6.5</v>
      </c>
      <c r="AD107" s="25">
        <f ca="1">IFERROR(INDEX(Conflict!$H$8:$H$225,MATCH($C107,_xlfn.ANCHORARRAY(Conflict!$C$8),0)),NA())</f>
        <v>3.0805476529160698</v>
      </c>
      <c r="AE107" s="50"/>
      <c r="AF107" s="25">
        <f ca="1">IFERROR(INDEX(Health!$I$8:$I$225,MATCH($C107,_xlfn.ANCHORARRAY(Health!$C$8),0)),NA())</f>
        <v>0</v>
      </c>
      <c r="AG107" s="25" t="e">
        <f ca="1">IFERROR(INDEX(Food!$I$8:$I$225,MATCH($C107,_xlfn.ANCHORARRAY(Food!$C$8),0)),NA())</f>
        <v>#N/A</v>
      </c>
      <c r="AH107" s="25">
        <f ca="1">IFERROR(INDEX(Macro!$I$8:$I$225,MATCH($C107,_xlfn.ANCHORARRAY(Macro!$C$8),0)),NA())</f>
        <v>3.7242999804190302</v>
      </c>
      <c r="AI107" s="25">
        <f ca="1">IFERROR(INDEX(Socioeconomic!$I$8:$I$225,MATCH($C107,_xlfn.ANCHORARRAY(Socioeconomic!$C$8),0)),NA())</f>
        <v>3.5799999999999801</v>
      </c>
      <c r="AJ107" s="25">
        <f ca="1">IFERROR(INDEX('Natural Hazard'!$I$8:$I$225,MATCH($C107,_xlfn.ANCHORARRAY('Natural Hazard'!$C$8),0)),NA())</f>
        <v>0</v>
      </c>
      <c r="AK107" s="25">
        <f ca="1">IFERROR(INDEX(Conflict!$I$8:$I$225,MATCH($C107,_xlfn.ANCHORARRAY(Conflict!$C$8),0)),NA())</f>
        <v>5.3571428571428497</v>
      </c>
      <c r="AL107" s="49"/>
      <c r="AM107" s="25">
        <f>IFERROR(INDEX('Data Reliability'!$G$6:$G$409,MATCH($C107,'Data Reliability'!$E$6:$E$409,0)),NA())</f>
        <v>0.16666666666666699</v>
      </c>
      <c r="AN107" s="25">
        <f>IFERROR(INDEX('Data Reliability'!$H$6:$H$409,MATCH($C107,'Data Reliability'!$E$6:$E$409,0)),NA())</f>
        <v>0.55000000000000004</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1.5</v>
      </c>
      <c r="K108" s="23">
        <f t="shared" ca="1" si="8"/>
        <v>1.5</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4.7864280727986426</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4.6762920505937204</v>
      </c>
      <c r="AB108" s="25">
        <f ca="1">IFERROR(INDEX(Socioeconomic!$H$8:$H$225,MATCH($C108,_xlfn.ANCHORARRAY(Socioeconomic!$C$8),0)),NA())</f>
        <v>8.2857142857142794</v>
      </c>
      <c r="AC108" s="25">
        <f ca="1">IFERROR(INDEX('Natural Hazard'!$H$8:$H$225,MATCH($C108,_xlfn.ANCHORARRAY('Natural Hazard'!$C$8),0)),NA())</f>
        <v>8</v>
      </c>
      <c r="AD108" s="25">
        <f ca="1">IFERROR(INDEX(Conflict!$H$8:$H$225,MATCH($C108,_xlfn.ANCHORARRAY(Conflict!$C$8),0)),NA())</f>
        <v>3.8362375533428099</v>
      </c>
      <c r="AE108" s="50"/>
      <c r="AF108" s="25">
        <f ca="1">IFERROR(INDEX(Health!$I$8:$I$225,MATCH($C108,_xlfn.ANCHORARRAY(Health!$C$8),0)),NA())</f>
        <v>0</v>
      </c>
      <c r="AG108" s="25" t="e">
        <f ca="1">IFERROR(INDEX(Food!$I$8:$I$225,MATCH($C108,_xlfn.ANCHORARRAY(Food!$C$8),0)),NA())</f>
        <v>#N/A</v>
      </c>
      <c r="AH108" s="25">
        <f ca="1">IFERROR(INDEX(Macro!$I$8:$I$225,MATCH($C108,_xlfn.ANCHORARRAY(Macro!$C$8),0)),NA())</f>
        <v>4.8991580184060997</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0.66666666666666696</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0.5</v>
      </c>
      <c r="H109" s="23">
        <f t="shared" ca="1" si="6"/>
        <v>0.5</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1</v>
      </c>
      <c r="K109" s="23">
        <f t="shared" ca="1" si="8"/>
        <v>1</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f ca="1">IFERROR(INDEX(Macro!$G$8:$G$225,MATCH($C109,_xlfn.ANCHORARRAY(Macro!$C$8),0)),NA())</f>
        <v>0</v>
      </c>
      <c r="U109" s="25">
        <f ca="1">IFERROR(INDEX(Socioeconomic!$G$8:$G$225,MATCH($C109,_xlfn.ANCHORARRAY(Socioeconomic!$C$8),0)),NA())</f>
        <v>0</v>
      </c>
      <c r="V109" s="25">
        <f ca="1">IFERROR(INDEX('Natural Hazard'!$G$8:$G$225,MATCH($C109,_xlfn.ANCHORARRAY('Natural Hazard'!$C$8),0)),NA())</f>
        <v>6.8313005106397275</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4.6666666666666599</v>
      </c>
      <c r="AD109" s="25">
        <f ca="1">IFERROR(INDEX(Conflict!$H$8:$H$225,MATCH($C109,_xlfn.ANCHORARRAY(Conflict!$C$8),0)),NA())</f>
        <v>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765</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f ca="1">IFERROR(INDEX(Macro!$G$8:$G$225,MATCH($C110,_xlfn.ANCHORARRAY(Macro!$C$8),0)),NA())</f>
        <v>0</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2.9999999999999898</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766</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0.25055019468427198</v>
      </c>
      <c r="AB111" s="25">
        <f ca="1">IFERROR(INDEX(Socioeconomic!$H$8:$H$225,MATCH($C111,_xlfn.ANCHORARRAY(Socioeconomic!$C$8),0)),NA())</f>
        <v>0.57142857142857095</v>
      </c>
      <c r="AC111" s="25">
        <f ca="1">IFERROR(INDEX('Natural Hazard'!$H$8:$H$225,MATCH($C111,_xlfn.ANCHORARRAY('Natural Hazard'!$C$8),0)),NA())</f>
        <v>8.1666666666666607</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0</v>
      </c>
      <c r="AI111" s="25">
        <f ca="1">IFERROR(INDEX(Socioeconomic!$I$8:$I$225,MATCH($C111,_xlfn.ANCHORARRAY(Socioeconomic!$C$8),0)),NA())</f>
        <v>0</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0.625</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0.5</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3.5284903074211802</v>
      </c>
      <c r="AI112" s="25">
        <f ca="1">IFERROR(INDEX(Socioeconomic!$I$8:$I$225,MATCH($C112,_xlfn.ANCHORARRAY(Socioeconomic!$C$8),0)),NA())</f>
        <v>0</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0.65833333333333299</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7.0280247468976809</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4.3674365632156151</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5.0632421582142202</v>
      </c>
      <c r="AB113" s="25">
        <f ca="1">IFERROR(INDEX(Socioeconomic!$H$8:$H$225,MATCH($C113,_xlfn.ANCHORARRAY(Socioeconomic!$C$8),0)),NA())</f>
        <v>7.1428571428571397</v>
      </c>
      <c r="AC113" s="25">
        <f ca="1">IFERROR(INDEX('Natural Hazard'!$H$8:$H$225,MATCH($C113,_xlfn.ANCHORARRAY('Natural Hazard'!$C$8),0)),NA())</f>
        <v>6.5</v>
      </c>
      <c r="AD113" s="25">
        <f ca="1">IFERROR(INDEX(Conflict!$H$8:$H$225,MATCH($C113,_xlfn.ANCHORARRAY(Conflict!$C$8),0)),NA())</f>
        <v>2.7249288762446602</v>
      </c>
      <c r="AE113" s="50"/>
      <c r="AF113" s="25">
        <f ca="1">IFERROR(INDEX(Health!$I$8:$I$225,MATCH($C113,_xlfn.ANCHORARRAY(Health!$C$8),0)),NA())</f>
        <v>0</v>
      </c>
      <c r="AG113" s="25">
        <f ca="1">IFERROR(INDEX(Food!$I$8:$I$225,MATCH($C113,_xlfn.ANCHORARRAY(Food!$C$8),0)),NA())</f>
        <v>5</v>
      </c>
      <c r="AH113" s="25">
        <f ca="1">IFERROR(INDEX(Macro!$I$8:$I$225,MATCH($C113,_xlfn.ANCHORARRAY(Macro!$C$8),0)),NA())</f>
        <v>9.7552379087527008</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7</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3</v>
      </c>
      <c r="K114" s="23">
        <f t="shared" ca="1" si="8"/>
        <v>3</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7</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0.24722222222222201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2</v>
      </c>
      <c r="H115" s="23">
        <f t="shared" ca="1" si="6"/>
        <v>2</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1</v>
      </c>
      <c r="N115" s="23">
        <f t="shared" ca="1" si="10"/>
        <v>1</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5.4432886934733213</v>
      </c>
      <c r="U115" s="25">
        <f ca="1">IFERROR(INDEX(Socioeconomic!$G$8:$G$225,MATCH($C115,_xlfn.ANCHORARRAY(Socioeconomic!$C$8),0)),NA())</f>
        <v>10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7.9556942126774501</v>
      </c>
      <c r="AB115" s="25">
        <f ca="1">IFERROR(INDEX(Socioeconomic!$H$8:$H$225,MATCH($C115,_xlfn.ANCHORARRAY(Socioeconomic!$C$8),0)),NA())</f>
        <v>10</v>
      </c>
      <c r="AC115" s="25">
        <f ca="1">IFERROR(INDEX('Natural Hazard'!$H$8:$H$225,MATCH($C115,_xlfn.ANCHORARRAY('Natural Hazard'!$C$8),0)),NA())</f>
        <v>4.8333333333333304</v>
      </c>
      <c r="AD115" s="25">
        <f ca="1">IFERROR(INDEX(Conflict!$H$8:$H$225,MATCH($C115,_xlfn.ANCHORARRAY(Conflict!$C$8),0)),NA())</f>
        <v>5.54765291607396</v>
      </c>
      <c r="AE115" s="50"/>
      <c r="AF115" s="25">
        <f ca="1">IFERROR(INDEX(Health!$I$8:$I$225,MATCH($C115,_xlfn.ANCHORARRAY(Health!$C$8),0)),NA())</f>
        <v>0</v>
      </c>
      <c r="AG115" s="25">
        <f ca="1">IFERROR(INDEX(Food!$I$8:$I$225,MATCH($C115,_xlfn.ANCHORARRAY(Food!$C$8),0)),NA())</f>
        <v>5</v>
      </c>
      <c r="AH115" s="25">
        <f ca="1">IFERROR(INDEX(Macro!$I$8:$I$225,MATCH($C115,_xlfn.ANCHORARRAY(Macro!$C$8),0)),NA())</f>
        <v>3.72429998041904</v>
      </c>
      <c r="AI115" s="25">
        <f ca="1">IFERROR(INDEX(Socioeconomic!$I$8:$I$225,MATCH($C115,_xlfn.ANCHORARRAY(Socioeconomic!$C$8),0)),NA())</f>
        <v>10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0.53611111111111098</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0</v>
      </c>
      <c r="U116" s="25">
        <f ca="1">IFERROR(INDEX(Socioeconomic!$G$8:$G$225,MATCH($C116,_xlfn.ANCHORARRAY(Socioeconomic!$C$8),0)),NA())</f>
        <v>0</v>
      </c>
      <c r="V116" s="25">
        <f ca="1">IFERROR(INDEX('Natural Hazard'!$G$8:$G$225,MATCH($C116,_xlfn.ANCHORARRAY('Natural Hazard'!$C$8),0)),NA())</f>
        <v>6.7082039324993685</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7.5348859706401603</v>
      </c>
      <c r="AB116" s="25">
        <f ca="1">IFERROR(INDEX(Socioeconomic!$H$8:$H$225,MATCH($C116,_xlfn.ANCHORARRAY(Socioeconomic!$C$8),0)),NA())</f>
        <v>4.1428571428571397</v>
      </c>
      <c r="AC116" s="25">
        <f ca="1">IFERROR(INDEX('Natural Hazard'!$H$8:$H$225,MATCH($C116,_xlfn.ANCHORARRAY('Natural Hazard'!$C$8),0)),NA())</f>
        <v>4.5</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0</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0</v>
      </c>
      <c r="AL116" s="49"/>
      <c r="AM116" s="25">
        <f>IFERROR(INDEX('Data Reliability'!$G$6:$G$409,MATCH($C116,'Data Reliability'!$E$6:$E$409,0)),NA())</f>
        <v>0.16666666666666699</v>
      </c>
      <c r="AN116" s="25">
        <f>IFERROR(INDEX('Data Reliability'!$H$6:$H$409,MATCH($C116,'Data Reliability'!$E$6:$E$409,0)),NA())</f>
        <v>0.56666666666666698</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f ca="1">IFERROR(INDEX(Food!$G$8:$G$225,MATCH($C117,_xlfn.ANCHORARRAY(Food!$C$8),0)),NA())</f>
        <v>0</v>
      </c>
      <c r="T117" s="25">
        <f ca="1">IFERROR(INDEX(Macro!$G$8:$G$225,MATCH($C117,_xlfn.ANCHORARRAY(Macro!$C$8),0)),NA())</f>
        <v>0</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5.4285714285714199</v>
      </c>
      <c r="AC117" s="25">
        <f ca="1">IFERROR(INDEX('Natural Hazard'!$H$8:$H$225,MATCH($C117,_xlfn.ANCHORARRAY('Natural Hazard'!$C$8),0)),NA())</f>
        <v>2.6666666666666599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f ca="1">IFERROR(INDEX(Food!$G$8:$G$225,MATCH($C118,_xlfn.ANCHORARRAY(Food!$C$8),0)),NA())</f>
        <v>0</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0.5</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4.5075386724104103</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0.63333333333333297</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2.5</v>
      </c>
      <c r="H119" s="23">
        <f t="shared" ca="1" si="6"/>
        <v>2.5</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v>
      </c>
      <c r="N119" s="23">
        <f t="shared" ca="1" si="10"/>
        <v>3</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4.1228304371536062</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6.8333333333333304</v>
      </c>
      <c r="AD119" s="25">
        <f ca="1">IFERROR(INDEX(Conflict!$H$8:$H$225,MATCH($C119,_xlfn.ANCHORARRAY(Conflict!$C$8),0)),NA())</f>
        <v>3.56952347083925</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4.7619047619047503</v>
      </c>
      <c r="AL119" s="49"/>
      <c r="AM119" s="25">
        <f>IFERROR(INDEX('Data Reliability'!$G$6:$G$409,MATCH($C119,'Data Reliability'!$E$6:$E$409,0)),NA())</f>
        <v>0</v>
      </c>
      <c r="AN119" s="25">
        <f>IFERROR(INDEX('Data Reliability'!$H$6:$H$409,MATCH($C119,'Data Reliability'!$E$6:$E$409,0)),NA())</f>
        <v>0.34166666666666701</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v>
      </c>
      <c r="AC120" s="25">
        <f ca="1">IFERROR(INDEX('Natural Hazard'!$H$8:$H$225,MATCH($C120,_xlfn.ANCHORARRAY('Natural Hazard'!$C$8),0)),NA())</f>
        <v>2.3333333333333299</v>
      </c>
      <c r="AD120" s="25">
        <f ca="1">IFERROR(INDEX(Conflict!$H$8:$H$225,MATCH($C120,_xlfn.ANCHORARRAY(Conflict!$C$8),0)),NA())</f>
        <v>3.1472261735419602</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0.50833333333333297</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4.0016865086381337</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3.1430022491475</v>
      </c>
      <c r="AB121" s="25">
        <f ca="1">IFERROR(INDEX(Socioeconomic!$H$8:$H$225,MATCH($C121,_xlfn.ANCHORARRAY(Socioeconomic!$C$8),0)),NA())</f>
        <v>1.1428571428571399</v>
      </c>
      <c r="AC121" s="25">
        <f ca="1">IFERROR(INDEX('Natural Hazard'!$H$8:$H$225,MATCH($C121,_xlfn.ANCHORARRAY('Natural Hazard'!$C$8),0)),NA())</f>
        <v>1.1666666666666601</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5.0949676914039497</v>
      </c>
      <c r="AI121" s="25">
        <f ca="1">IFERROR(INDEX(Socioeconomic!$I$8:$I$225,MATCH($C121,_xlfn.ANCHORARRAY(Socioeconomic!$C$8),0)),NA())</f>
        <v>0</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0.625</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0.5</v>
      </c>
      <c r="N122" s="23">
        <f t="shared" ca="1" si="10"/>
        <v>0.5</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7</v>
      </c>
      <c r="AI122" s="25">
        <f ca="1">IFERROR(INDEX(Socioeconomic!$I$8:$I$225,MATCH($C122,_xlfn.ANCHORARRAY(Socioeconomic!$C$8),0)),NA())</f>
        <v>0</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0.625</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4.2532484181397381</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2.9592009480277599</v>
      </c>
      <c r="AB123" s="25">
        <f ca="1">IFERROR(INDEX(Socioeconomic!$H$8:$H$225,MATCH($C123,_xlfn.ANCHORARRAY(Socioeconomic!$C$8),0)),NA())</f>
        <v>1.5714285714285701</v>
      </c>
      <c r="AC123" s="25">
        <f ca="1">IFERROR(INDEX('Natural Hazard'!$H$8:$H$225,MATCH($C123,_xlfn.ANCHORARRAY('Natural Hazard'!$C$8),0)),NA())</f>
        <v>1.8333333333333299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6.1131779909927504</v>
      </c>
      <c r="AI123" s="25">
        <f ca="1">IFERROR(INDEX(Socioeconomic!$I$8:$I$225,MATCH($C123,_xlfn.ANCHORARRAY(Socioeconomic!$C$8),0)),NA())</f>
        <v>0</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0.625</v>
      </c>
    </row>
    <row r="124" spans="2:40" x14ac:dyDescent="0.2">
      <c r="B124" s="28" t="s">
        <v>767</v>
      </c>
      <c r="C124" s="28" t="s">
        <v>729</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f ca="1">IFERROR(INDEX(Socioeconomic!$G$8:$G$225,MATCH($C124,_xlfn.ANCHORARRAY(Socioeconomic!$C$8),0)),NA())</f>
        <v>0</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t="e">
        <f ca="1">IFERROR(INDEX(Conflict!$H$8:$H$225,MATCH($C124,_xlfn.ANCHORARRAY(Conflict!$C$8),0)),NA())</f>
        <v>#N/A</v>
      </c>
      <c r="AE124" s="50"/>
      <c r="AF124" s="25">
        <f ca="1">IFERROR(INDEX(Health!$I$8:$I$225,MATCH($C124,_xlfn.ANCHORARRAY(Health!$C$8),0)),NA())</f>
        <v>0</v>
      </c>
      <c r="AG124" s="25" t="e">
        <f ca="1">IFERROR(INDEX(Food!$I$8:$I$225,MATCH($C124,_xlfn.ANCHORARRAY(Food!$C$8),0)),NA())</f>
        <v>#N/A</v>
      </c>
      <c r="AH124" s="25">
        <f ca="1">IFERROR(INDEX(Macro!$I$8:$I$225,MATCH($C124,_xlfn.ANCHORARRAY(Macro!$C$8),0)),NA())</f>
        <v>0.43469747405521902</v>
      </c>
      <c r="AI124" s="25">
        <f ca="1">IFERROR(INDEX(Socioeconomic!$I$8:$I$225,MATCH($C124,_xlfn.ANCHORARRAY(Socioeconomic!$C$8),0)),NA())</f>
        <v>4</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0.65833333333333299</v>
      </c>
    </row>
    <row r="125" spans="2:40" x14ac:dyDescent="0.2">
      <c r="B125" s="28" t="s">
        <v>768</v>
      </c>
      <c r="C125" s="28" t="s">
        <v>730</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f ca="1">IFERROR(INDEX(Food!$G$8:$G$225,MATCH($C125,_xlfn.ANCHORARRAY(Food!$C$8),0)),NA())</f>
        <v>0</v>
      </c>
      <c r="T125" s="25">
        <f ca="1">IFERROR(INDEX(Macro!$G$8:$G$225,MATCH($C125,_xlfn.ANCHORARRAY(Macro!$C$8),0)),NA())</f>
        <v>0</v>
      </c>
      <c r="U125" s="25">
        <f ca="1">IFERROR(INDEX(Socioeconomic!$G$8:$G$225,MATCH($C125,_xlfn.ANCHORARRAY(Socioeconomic!$C$8),0)),NA())</f>
        <v>0</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t="e">
        <f ca="1">IFERROR(INDEX(Conflict!$H$8:$H$225,MATCH($C125,_xlfn.ANCHORARRAY(Conflict!$C$8),0)),NA())</f>
        <v>#N/A</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1</v>
      </c>
      <c r="AN125" s="25">
        <f>IFERROR(INDEX('Data Reliability'!$H$6:$H$409,MATCH($C125,'Data Reliability'!$E$6:$E$409,0)),NA())</f>
        <v>0.81666666666666698</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2.5</v>
      </c>
      <c r="H126" s="23">
        <f t="shared" ca="1" si="6"/>
        <v>2.5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2.5</v>
      </c>
      <c r="N126" s="23">
        <f t="shared" ca="1" si="10"/>
        <v>2.5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8.0178372573727259</v>
      </c>
      <c r="V126" s="25">
        <f ca="1">IFERROR(INDEX('Natural Hazard'!$G$8:$G$225,MATCH($C126,_xlfn.ANCHORARRAY('Natural Hazard'!$C$8),0)),NA())</f>
        <v>8.0622577482985491</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6.4285714285714199</v>
      </c>
      <c r="AC126" s="25">
        <f ca="1">IFERROR(INDEX('Natural Hazard'!$H$8:$H$225,MATCH($C126,_xlfn.ANCHORARRAY('Natural Hazard'!$C$8),0)),NA())</f>
        <v>6.5</v>
      </c>
      <c r="AD126" s="25">
        <f ca="1">IFERROR(INDEX(Conflict!$H$8:$H$225,MATCH($C126,_xlfn.ANCHORARRAY(Conflict!$C$8),0)),NA())</f>
        <v>1.52471550497866</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10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0.391666666666667</v>
      </c>
    </row>
    <row r="127" spans="2:40" x14ac:dyDescent="0.2">
      <c r="B127" s="28" t="s">
        <v>769</v>
      </c>
      <c r="C127" s="28" t="s">
        <v>731</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f ca="1">IFERROR(INDEX(Food!$G$8:$G$225,MATCH($C127,_xlfn.ANCHORARRAY(Food!$C$8),0)),NA())</f>
        <v>0</v>
      </c>
      <c r="T127" s="25">
        <f ca="1">IFERROR(INDEX(Macro!$G$8:$G$225,MATCH($C127,_xlfn.ANCHORARRAY(Macro!$C$8),0)),NA())</f>
        <v>0</v>
      </c>
      <c r="U127" s="25">
        <f ca="1">IFERROR(INDEX(Socioeconomic!$G$8:$G$225,MATCH($C127,_xlfn.ANCHORARRAY(Socioeconomic!$C$8),0)),NA())</f>
        <v>0</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t="e">
        <f ca="1">IFERROR(INDEX(Conflict!$H$8:$H$225,MATCH($C127,_xlfn.ANCHORARRAY(Conflict!$C$8),0)),NA())</f>
        <v>#N/A</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0.83333333333333304</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1</v>
      </c>
      <c r="H128" s="23">
        <f t="shared" ca="1" si="6"/>
        <v>1</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1.5</v>
      </c>
      <c r="N128" s="23">
        <f t="shared" ca="1" si="10"/>
        <v>1.5</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6.6111831149366438</v>
      </c>
      <c r="U128" s="25">
        <f ca="1">IFERROR(INDEX(Socioeconomic!$G$8:$G$225,MATCH($C128,_xlfn.ANCHORARRAY(Socioeconomic!$C$8),0)),NA())</f>
        <v>4.9999999999999991</v>
      </c>
      <c r="V128" s="25">
        <f ca="1">IFERROR(INDEX('Natural Hazard'!$G$8:$G$225,MATCH($C128,_xlfn.ANCHORARRAY('Natural Hazard'!$C$8),0)),NA())</f>
        <v>0</v>
      </c>
      <c r="W128" s="25">
        <f ca="1">IFERROR(INDEX(Conflict!$G$8:$G$225,MATCH($C128,_xlfn.ANCHORARRAY(Conflict!$C$8),0)),NA())</f>
        <v>1.400124461039493</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5.8710005078720098</v>
      </c>
      <c r="AB128" s="25">
        <f ca="1">IFERROR(INDEX(Socioeconomic!$H$8:$H$225,MATCH($C128,_xlfn.ANCHORARRAY(Socioeconomic!$C$8),0)),NA())</f>
        <v>3.5714285714285698</v>
      </c>
      <c r="AC128" s="25">
        <f ca="1">IFERROR(INDEX('Natural Hazard'!$H$8:$H$225,MATCH($C128,_xlfn.ANCHORARRAY('Natural Hazard'!$C$8),0)),NA())</f>
        <v>4.8333333333333304</v>
      </c>
      <c r="AD128" s="25">
        <f ca="1">IFERROR(INDEX(Conflict!$H$8:$H$225,MATCH($C128,_xlfn.ANCHORARRAY(Conflict!$C$8),0)),NA())</f>
        <v>0.28004978662873298</v>
      </c>
      <c r="AE128" s="50"/>
      <c r="AF128" s="25">
        <f ca="1">IFERROR(INDEX(Health!$I$8:$I$225,MATCH($C128,_xlfn.ANCHORARRAY(Health!$C$8),0)),NA())</f>
        <v>0</v>
      </c>
      <c r="AG128" s="25" t="e">
        <f ca="1">IFERROR(INDEX(Food!$I$8:$I$225,MATCH($C128,_xlfn.ANCHORARRAY(Food!$C$8),0)),NA())</f>
        <v>#N/A</v>
      </c>
      <c r="AH128" s="25">
        <f ca="1">IFERROR(INDEX(Macro!$I$8:$I$225,MATCH($C128,_xlfn.ANCHORARRAY(Macro!$C$8),0)),NA())</f>
        <v>7.4446837673781099</v>
      </c>
      <c r="AI128" s="25">
        <f ca="1">IFERROR(INDEX(Socioeconomic!$I$8:$I$225,MATCH($C128,_xlfn.ANCHORARRAY(Socioeconomic!$C$8),0)),NA())</f>
        <v>7</v>
      </c>
      <c r="AJ128" s="25">
        <f ca="1">IFERROR(INDEX('Natural Hazard'!$I$8:$I$225,MATCH($C128,_xlfn.ANCHORARRAY('Natural Hazard'!$C$8),0)),NA())</f>
        <v>0</v>
      </c>
      <c r="AK128" s="25">
        <f ca="1">IFERROR(INDEX(Conflict!$I$8:$I$225,MATCH($C128,_xlfn.ANCHORARRAY(Conflict!$C$8),0)),NA())</f>
        <v>7</v>
      </c>
      <c r="AL128" s="49"/>
      <c r="AM128" s="25">
        <f>IFERROR(INDEX('Data Reliability'!$G$6:$G$409,MATCH($C128,'Data Reliability'!$E$6:$E$409,0)),NA())</f>
        <v>0.16666666666666699</v>
      </c>
      <c r="AN128" s="25">
        <f>IFERROR(INDEX('Data Reliability'!$H$6:$H$409,MATCH($C128,'Data Reliability'!$E$6:$E$409,0)),NA())</f>
        <v>0.50833333333333297</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2</v>
      </c>
      <c r="H129" s="23">
        <f t="shared" ca="1" si="6"/>
        <v>2</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1.5</v>
      </c>
      <c r="N129" s="23">
        <f t="shared" ca="1" si="10"/>
        <v>1.5</v>
      </c>
      <c r="O129" s="116" t="str">
        <f t="shared" si="11"/>
        <v>!</v>
      </c>
      <c r="P129" s="24"/>
      <c r="Q129" s="49"/>
      <c r="R129" s="25">
        <f ca="1">IFERROR(INDEX(Health!$G$8:$G$225,MATCH($C129,_xlfn.ANCHORARRAY(Health!$C$8),0)),NA())</f>
        <v>0</v>
      </c>
      <c r="S129" s="25">
        <f ca="1">IFERROR(INDEX(Food!$G$8:$G$225,MATCH($C129,_xlfn.ANCHORARRAY(Food!$C$8),0)),NA())</f>
        <v>8.9442719099991592</v>
      </c>
      <c r="T129" s="25">
        <f ca="1">IFERROR(INDEX(Macro!$G$8:$G$225,MATCH($C129,_xlfn.ANCHORARRAY(Macro!$C$8),0)),NA())</f>
        <v>5.8498690059946918</v>
      </c>
      <c r="U129" s="25">
        <f ca="1">IFERROR(INDEX(Socioeconomic!$G$8:$G$225,MATCH($C129,_xlfn.ANCHORARRAY(Socioeconomic!$C$8),0)),NA())</f>
        <v>2.1363913949953881</v>
      </c>
      <c r="V129" s="25">
        <f ca="1">IFERROR(INDEX('Natural Hazard'!$G$8:$G$225,MATCH($C129,_xlfn.ANCHORARRAY('Natural Hazard'!$C$8),0)),NA())</f>
        <v>0</v>
      </c>
      <c r="W129" s="25">
        <f ca="1">IFERROR(INDEX(Conflict!$G$8:$G$225,MATCH($C129,_xlfn.ANCHORARRAY(Conflict!$C$8),0)),NA())</f>
        <v>6.1757682759320316</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5.6339935669544596</v>
      </c>
      <c r="AB129" s="25">
        <f ca="1">IFERROR(INDEX(Socioeconomic!$H$8:$H$225,MATCH($C129,_xlfn.ANCHORARRAY(Socioeconomic!$C$8),0)),NA())</f>
        <v>9.2857142857142794</v>
      </c>
      <c r="AC129" s="25">
        <f ca="1">IFERROR(INDEX('Natural Hazard'!$H$8:$H$225,MATCH($C129,_xlfn.ANCHORARRAY('Natural Hazard'!$C$8),0)),NA())</f>
        <v>8.6666666666666607</v>
      </c>
      <c r="AD129" s="25">
        <f ca="1">IFERROR(INDEX(Conflict!$H$8:$H$225,MATCH($C129,_xlfn.ANCHORARRAY(Conflict!$C$8),0)),NA())</f>
        <v>3.8140113798008501</v>
      </c>
      <c r="AE129" s="50"/>
      <c r="AF129" s="25">
        <f ca="1">IFERROR(INDEX(Health!$I$8:$I$225,MATCH($C129,_xlfn.ANCHORARRAY(Health!$C$8),0)),NA())</f>
        <v>0</v>
      </c>
      <c r="AG129" s="25">
        <f ca="1">IFERROR(INDEX(Food!$I$8:$I$225,MATCH($C129,_xlfn.ANCHORARRAY(Food!$C$8),0)),NA())</f>
        <v>8</v>
      </c>
      <c r="AH129" s="25">
        <f ca="1">IFERROR(INDEX(Macro!$I$8:$I$225,MATCH($C129,_xlfn.ANCHORARRAY(Macro!$C$8),0)),NA())</f>
        <v>6.07401605639319</v>
      </c>
      <c r="AI129" s="25">
        <f ca="1">IFERROR(INDEX(Socioeconomic!$I$8:$I$225,MATCH($C129,_xlfn.ANCHORARRAY(Socioeconomic!$C$8),0)),NA())</f>
        <v>0.49152580535803703</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0.469444444444444</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f ca="1">IFERROR(INDEX(Macro!$G$8:$G$225,MATCH($C130,_xlfn.ANCHORARRAY(Macro!$C$8),0)),NA())</f>
        <v>0</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3.4285714285714199</v>
      </c>
      <c r="AC130" s="25">
        <f ca="1">IFERROR(INDEX('Natural Hazard'!$H$8:$H$225,MATCH($C130,_xlfn.ANCHORARRAY('Natural Hazard'!$C$8),0)),NA())</f>
        <v>3.5</v>
      </c>
      <c r="AD130" s="25">
        <f ca="1">IFERROR(INDEX(Conflict!$H$8:$H$225,MATCH($C130,_xlfn.ANCHORARRAY(Conflict!$C$8),0)),NA())</f>
        <v>0.28004978662873298</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0.5</v>
      </c>
      <c r="H131" s="23">
        <f t="shared" ca="1" si="6"/>
        <v>0.5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0.5</v>
      </c>
      <c r="N131" s="23">
        <f t="shared" ca="1" si="10"/>
        <v>0.5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4.71428571428571</v>
      </c>
      <c r="AC131" s="25">
        <f ca="1">IFERROR(INDEX('Natural Hazard'!$H$8:$H$225,MATCH($C131,_xlfn.ANCHORARRAY('Natural Hazard'!$C$8),0)),NA())</f>
        <v>9.6666666666666607</v>
      </c>
      <c r="AD131" s="25">
        <f ca="1">IFERROR(INDEX(Conflict!$H$8:$H$225,MATCH($C131,_xlfn.ANCHORARRAY(Conflict!$C$8),0)),NA())</f>
        <v>1.56916785206258</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0.358333333333333</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f ca="1">IFERROR(INDEX(Food!$G$8:$G$225,MATCH($C132,_xlfn.ANCHORARRAY(Food!$C$8),0)),NA())</f>
        <v>0</v>
      </c>
      <c r="T132" s="25">
        <f ca="1">IFERROR(INDEX(Macro!$G$8:$G$225,MATCH($C132,_xlfn.ANCHORARRAY(Macro!$C$8),0)),NA())</f>
        <v>0</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7.5714285714285703</v>
      </c>
      <c r="AC132" s="25">
        <f ca="1">IFERROR(INDEX('Natural Hazard'!$H$8:$H$225,MATCH($C132,_xlfn.ANCHORARRAY('Natural Hazard'!$C$8),0)),NA())</f>
        <v>4.3333333333333304</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2.2904983644107486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1.78383999613049</v>
      </c>
      <c r="AB133" s="25">
        <f ca="1">IFERROR(INDEX(Socioeconomic!$H$8:$H$225,MATCH($C133,_xlfn.ANCHORARRAY(Socioeconomic!$C$8),0)),NA())</f>
        <v>3.4285714285714199</v>
      </c>
      <c r="AC133" s="25">
        <f ca="1">IFERROR(INDEX('Natural Hazard'!$H$8:$H$225,MATCH($C133,_xlfn.ANCHORARRAY('Natural Hazard'!$C$8),0)),NA())</f>
        <v>4.3333333333333304</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2.9410612884276501</v>
      </c>
      <c r="AI133" s="25">
        <f ca="1">IFERROR(INDEX(Socioeconomic!$I$8:$I$225,MATCH($C133,_xlfn.ANCHORARRAY(Socioeconomic!$C$8),0)),NA())</f>
        <v>0</v>
      </c>
      <c r="AJ133" s="25">
        <f ca="1">IFERROR(INDEX('Natural Hazard'!$I$8:$I$225,MATCH($C133,_xlfn.ANCHORARRAY('Natural Hazard'!$C$8),0)),NA())</f>
        <v>0</v>
      </c>
      <c r="AK133" s="25">
        <f ca="1">IFERROR(INDEX(Conflict!$I$8:$I$225,MATCH($C133,_xlfn.ANCHORARRAY(Conflict!$C$8),0)),NA())</f>
        <v>4.1666666666666599</v>
      </c>
      <c r="AL133" s="49"/>
      <c r="AM133" s="25">
        <f>IFERROR(INDEX('Data Reliability'!$G$6:$G$409,MATCH($C133,'Data Reliability'!$E$6:$E$409,0)),NA())</f>
        <v>0.16666666666666699</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2.5</v>
      </c>
      <c r="H134" s="23">
        <f t="shared" ref="H134:H197" ca="1" si="12">G134</f>
        <v>2.5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1.5</v>
      </c>
      <c r="N134" s="23">
        <f t="shared" ref="N134:N197" ca="1" si="16">M134</f>
        <v>1.5</v>
      </c>
      <c r="O134" s="116" t="str">
        <f t="shared" ref="O134:O197" si="17">IF(AN134 &gt;= 0.666, "!!", IF(AND(AN134 &lt; 0.666, AN134  &gt;= 0.333), "!", IF(AN134 &lt; 0.333, "")))</f>
        <v>!</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0</v>
      </c>
      <c r="U134" s="25">
        <f ca="1">IFERROR(INDEX(Socioeconomic!$G$8:$G$225,MATCH($C134,_xlfn.ANCHORARRAY(Socioeconomic!$C$8),0)),NA())</f>
        <v>6.3795138935937494</v>
      </c>
      <c r="V134" s="25">
        <f ca="1">IFERROR(INDEX('Natural Hazard'!$G$8:$G$225,MATCH($C134,_xlfn.ANCHORARRAY('Natural Hazard'!$C$8),0)),NA())</f>
        <v>0</v>
      </c>
      <c r="W134" s="25">
        <f ca="1">IFERROR(INDEX(Conflict!$G$8:$G$225,MATCH($C134,_xlfn.ANCHORARRAY(Conflict!$C$8),0)),NA())</f>
        <v>9.2794261193793446</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7.0318508307335099</v>
      </c>
      <c r="AB134" s="25">
        <f ca="1">IFERROR(INDEX(Socioeconomic!$H$8:$H$225,MATCH($C134,_xlfn.ANCHORARRAY(Socioeconomic!$C$8),0)),NA())</f>
        <v>9.8571428571428505</v>
      </c>
      <c r="AC134" s="25">
        <f ca="1">IFERROR(INDEX('Natural Hazard'!$H$8:$H$225,MATCH($C134,_xlfn.ANCHORARRAY('Natural Hazard'!$C$8),0)),NA())</f>
        <v>5.3333333333333304</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0</v>
      </c>
      <c r="AI134" s="25">
        <f ca="1">IFERROR(INDEX(Socioeconomic!$I$8:$I$225,MATCH($C134,_xlfn.ANCHORARRAY(Socioeconomic!$C$8),0)),NA())</f>
        <v>4.1288026468099996</v>
      </c>
      <c r="AJ134" s="25">
        <f ca="1">IFERROR(INDEX('Natural Hazard'!$I$8:$I$225,MATCH($C134,_xlfn.ANCHORARRAY('Natural Hazard'!$C$8),0)),NA())</f>
        <v>0</v>
      </c>
      <c r="AK134" s="25">
        <f ca="1">IFERROR(INDEX(Conflict!$I$8:$I$225,MATCH($C134,_xlfn.ANCHORARRAY(Conflict!$C$8),0)),NA())</f>
        <v>8.6107749105019593</v>
      </c>
      <c r="AL134" s="49"/>
      <c r="AM134" s="25">
        <f>IFERROR(INDEX('Data Reliability'!$G$6:$G$409,MATCH($C134,'Data Reliability'!$E$6:$E$409,0)),NA())</f>
        <v>8.3333333333333301E-2</v>
      </c>
      <c r="AN134" s="25">
        <f>IFERROR(INDEX('Data Reliability'!$H$6:$H$409,MATCH($C134,'Data Reliability'!$E$6:$E$409,0)),NA())</f>
        <v>0.391666666666667</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0.12004658588372906</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3.86950107620442E-3</v>
      </c>
      <c r="AB135" s="25">
        <f ca="1">IFERROR(INDEX(Socioeconomic!$H$8:$H$225,MATCH($C135,_xlfn.ANCHORARRAY(Socioeconomic!$C$8),0)),NA())</f>
        <v>0.85714285714285499</v>
      </c>
      <c r="AC135" s="25">
        <f ca="1">IFERROR(INDEX('Natural Hazard'!$H$8:$H$225,MATCH($C135,_xlfn.ANCHORARRAY('Natural Hazard'!$C$8),0)),NA())</f>
        <v>2.5</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3.7242999804190302</v>
      </c>
      <c r="AI135" s="25">
        <f ca="1">IFERROR(INDEX(Socioeconomic!$I$8:$I$225,MATCH($C135,_xlfn.ANCHORARRAY(Socioeconomic!$C$8),0)),NA())</f>
        <v>0</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0.625</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3.5</v>
      </c>
      <c r="N136" s="23">
        <f t="shared" ca="1" si="16"/>
        <v>3.5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3.4090728773064662</v>
      </c>
      <c r="U136" s="25">
        <f ca="1">IFERROR(INDEX(Socioeconomic!$G$8:$G$225,MATCH($C136,_xlfn.ANCHORARRAY(Socioeconomic!$C$8),0)),NA())</f>
        <v>8.5356395693083709</v>
      </c>
      <c r="V136" s="25">
        <f ca="1">IFERROR(INDEX('Natural Hazard'!$G$8:$G$225,MATCH($C136,_xlfn.ANCHORARRAY('Natural Hazard'!$C$8),0)),NA())</f>
        <v>10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9.5421896539215005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1.2179361660465899</v>
      </c>
      <c r="AI136" s="25">
        <f ca="1">IFERROR(INDEX(Socioeconomic!$I$8:$I$225,MATCH($C136,_xlfn.ANCHORARRAY(Socioeconomic!$C$8),0)),NA())</f>
        <v>10</v>
      </c>
      <c r="AJ136" s="25">
        <f ca="1">IFERROR(INDEX('Natural Hazard'!$I$8:$I$225,MATCH($C136,_xlfn.ANCHORARRAY('Natural Hazard'!$C$8),0)),NA())</f>
        <v>10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0.38055555555555598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3.7940022510791542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5.1696534378098598</v>
      </c>
      <c r="AB137" s="25">
        <f ca="1">IFERROR(INDEX(Socioeconomic!$H$8:$H$225,MATCH($C137,_xlfn.ANCHORARRAY(Socioeconomic!$C$8),0)),NA())</f>
        <v>3.1428571428571401</v>
      </c>
      <c r="AC137" s="25">
        <f ca="1">IFERROR(INDEX('Natural Hazard'!$H$8:$H$225,MATCH($C137,_xlfn.ANCHORARRAY('Natural Hazard'!$C$8),0)),NA())</f>
        <v>5.1666666666666599</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2.7844135500293699</v>
      </c>
      <c r="AI137" s="25" t="e">
        <f ca="1">IFERROR(INDEX(Socioeconomic!$I$8:$I$225,MATCH($C137,_xlfn.ANCHORARRAY(Socioeconomic!$C$8),0)),NA())</f>
        <v>#N/A</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0.63333333333333297</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1.5</v>
      </c>
      <c r="H138" s="23">
        <f t="shared" ca="1" si="12"/>
        <v>1.5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2</v>
      </c>
      <c r="N138" s="23">
        <f t="shared" ca="1" si="16"/>
        <v>2</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2.2773196142162138</v>
      </c>
      <c r="U138" s="25">
        <f ca="1">IFERROR(INDEX(Socioeconomic!$G$8:$G$225,MATCH($C138,_xlfn.ANCHORARRAY(Socioeconomic!$C$8),0)),NA())</f>
        <v>7.0710678118654755</v>
      </c>
      <c r="V138" s="25">
        <f ca="1">IFERROR(INDEX('Natural Hazard'!$G$8:$G$225,MATCH($C138,_xlfn.ANCHORARRAY('Natural Hazard'!$C$8),0)),NA())</f>
        <v>5.627314338711372</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5.2760647174055002</v>
      </c>
      <c r="AB138" s="25">
        <f ca="1">IFERROR(INDEX(Socioeconomic!$H$8:$H$225,MATCH($C138,_xlfn.ANCHORARRAY(Socioeconomic!$C$8),0)),NA())</f>
        <v>5</v>
      </c>
      <c r="AC138" s="25">
        <f ca="1">IFERROR(INDEX('Natural Hazard'!$H$8:$H$225,MATCH($C138,_xlfn.ANCHORARRAY('Natural Hazard'!$C$8),0)),NA())</f>
        <v>3.1666666666666599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0.98296455844919695</v>
      </c>
      <c r="AI138" s="25">
        <f ca="1">IFERROR(INDEX(Socioeconomic!$I$8:$I$225,MATCH($C138,_xlfn.ANCHORARRAY(Socioeconomic!$C$8),0)),NA())</f>
        <v>10</v>
      </c>
      <c r="AJ138" s="25">
        <f ca="1">IFERROR(INDEX('Natural Hazard'!$I$8:$I$225,MATCH($C138,_xlfn.ANCHORARRAY('Natural Hazard'!$C$8),0)),NA())</f>
        <v>10</v>
      </c>
      <c r="AK138" s="25">
        <f ca="1">IFERROR(INDEX(Conflict!$I$8:$I$225,MATCH($C138,_xlfn.ANCHORARRAY(Conflict!$C$8),0)),NA())</f>
        <v>1.19047619047618</v>
      </c>
      <c r="AL138" s="49"/>
      <c r="AM138" s="25">
        <f>IFERROR(INDEX('Data Reliability'!$G$6:$G$409,MATCH($C138,'Data Reliability'!$E$6:$E$409,0)),NA())</f>
        <v>0.16666666666666699</v>
      </c>
      <c r="AN138" s="25">
        <f>IFERROR(INDEX('Data Reliability'!$H$6:$H$409,MATCH($C138,'Data Reliability'!$E$6:$E$409,0)),NA())</f>
        <v>0.50833333333333297</v>
      </c>
    </row>
    <row r="139" spans="2:40" x14ac:dyDescent="0.2">
      <c r="B139" s="28" t="s">
        <v>770</v>
      </c>
      <c r="C139" s="28" t="s">
        <v>732</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f ca="1">IFERROR(INDEX(Food!$G$8:$G$225,MATCH($C139,_xlfn.ANCHORARRAY(Food!$C$8),0)),NA())</f>
        <v>0</v>
      </c>
      <c r="T139" s="25">
        <f ca="1">IFERROR(INDEX(Macro!$G$8:$G$225,MATCH($C139,_xlfn.ANCHORARRAY(Macro!$C$8),0)),NA())</f>
        <v>0</v>
      </c>
      <c r="U139" s="25">
        <f ca="1">IFERROR(INDEX(Socioeconomic!$G$8:$G$225,MATCH($C139,_xlfn.ANCHORARRAY(Socioeconomic!$C$8),0)),NA())</f>
        <v>0</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t="e">
        <f ca="1">IFERROR(INDEX(Conflict!$H$8:$H$225,MATCH($C139,_xlfn.ANCHORARRAY(Conflict!$C$8),0)),NA())</f>
        <v>#N/A</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1</v>
      </c>
      <c r="AN139" s="25">
        <f>IFERROR(INDEX('Data Reliability'!$H$6:$H$409,MATCH($C139,'Data Reliability'!$E$6:$E$409,0)),NA())</f>
        <v>0.81666666666666698</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4.5</v>
      </c>
      <c r="K140" s="23">
        <f t="shared" ca="1" si="14"/>
        <v>4.5</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8</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0.24722222222222201</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2</v>
      </c>
      <c r="K141" s="23">
        <f t="shared" ca="1" si="14"/>
        <v>2</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0</v>
      </c>
      <c r="U141" s="25">
        <f ca="1">IFERROR(INDEX(Socioeconomic!$G$8:$G$225,MATCH($C141,_xlfn.ANCHORARRAY(Socioeconomic!$C$8),0)),NA())</f>
        <v>0</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4.9810152603448703</v>
      </c>
      <c r="AB141" s="25">
        <f ca="1">IFERROR(INDEX(Socioeconomic!$H$8:$H$225,MATCH($C141,_xlfn.ANCHORARRAY(Socioeconomic!$C$8),0)),NA())</f>
        <v>8.2857142857142794</v>
      </c>
      <c r="AC141" s="25">
        <f ca="1">IFERROR(INDEX('Natural Hazard'!$H$8:$H$225,MATCH($C141,_xlfn.ANCHORARRAY('Natural Hazard'!$C$8),0)),NA())</f>
        <v>7</v>
      </c>
      <c r="AD141" s="25">
        <f ca="1">IFERROR(INDEX(Conflict!$H$8:$H$225,MATCH($C141,_xlfn.ANCHORARRAY(Conflict!$C$8),0)),NA())</f>
        <v>5.4809743954480803</v>
      </c>
      <c r="AE141" s="50"/>
      <c r="AF141" s="25">
        <f ca="1">IFERROR(INDEX(Health!$I$8:$I$225,MATCH($C141,_xlfn.ANCHORARRAY(Health!$C$8),0)),NA())</f>
        <v>0</v>
      </c>
      <c r="AG141" s="25" t="e">
        <f ca="1">IFERROR(INDEX(Food!$I$8:$I$225,MATCH($C141,_xlfn.ANCHORARRAY(Food!$C$8),0)),NA())</f>
        <v>#N/A</v>
      </c>
      <c r="AH141" s="25">
        <f ca="1">IFERROR(INDEX(Macro!$I$8:$I$225,MATCH($C141,_xlfn.ANCHORARRAY(Macro!$C$8),0)),NA())</f>
        <v>0</v>
      </c>
      <c r="AI141" s="25">
        <f ca="1">IFERROR(INDEX(Socioeconomic!$I$8:$I$225,MATCH($C141,_xlfn.ANCHORARRAY(Socioeconomic!$C$8),0)),NA())</f>
        <v>0</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0.59166666666666701</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v>
      </c>
      <c r="N142" s="23">
        <f t="shared" ca="1" si="16"/>
        <v>1</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2.727173871169652</v>
      </c>
      <c r="U142" s="25">
        <f ca="1">IFERROR(INDEX(Socioeconomic!$G$8:$G$225,MATCH($C142,_xlfn.ANCHORARRAY(Socioeconomic!$C$8),0)),NA())</f>
        <v>0</v>
      </c>
      <c r="V142" s="25">
        <f ca="1">IFERROR(INDEX('Natural Hazard'!$G$8:$G$225,MATCH($C142,_xlfn.ANCHORARRAY('Natural Hazard'!$C$8),0)),NA())</f>
        <v>6.7082039324993685</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1.45976928099833</v>
      </c>
      <c r="AB142" s="25">
        <f ca="1">IFERROR(INDEX(Socioeconomic!$H$8:$H$225,MATCH($C142,_xlfn.ANCHORARRAY(Socioeconomic!$C$8),0)),NA())</f>
        <v>3.8571428571428501</v>
      </c>
      <c r="AC142" s="25">
        <f ca="1">IFERROR(INDEX('Natural Hazard'!$H$8:$H$225,MATCH($C142,_xlfn.ANCHORARRAY('Natural Hazard'!$C$8),0)),NA())</f>
        <v>4.5</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5.0949676914039497</v>
      </c>
      <c r="AI142" s="25">
        <f ca="1">IFERROR(INDEX(Socioeconomic!$I$8:$I$225,MATCH($C142,_xlfn.ANCHORARRAY(Socioeconomic!$C$8),0)),NA())</f>
        <v>0</v>
      </c>
      <c r="AJ142" s="25">
        <f ca="1">IFERROR(INDEX('Natural Hazard'!$I$8:$I$225,MATCH($C142,_xlfn.ANCHORARRAY('Natural Hazard'!$C$8),0)),NA())</f>
        <v>10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0.59166666666666701</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2</v>
      </c>
      <c r="H143" s="23">
        <f t="shared" ca="1" si="12"/>
        <v>2</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1.5</v>
      </c>
      <c r="N143" s="23">
        <f t="shared" ca="1" si="16"/>
        <v>1.5</v>
      </c>
      <c r="O143" s="116" t="str">
        <f t="shared" si="17"/>
        <v>!</v>
      </c>
      <c r="P143" s="24"/>
      <c r="Q143" s="49"/>
      <c r="R143" s="25">
        <f ca="1">IFERROR(INDEX(Health!$G$8:$G$225,MATCH($C143,_xlfn.ANCHORARRAY(Health!$C$8),0)),NA())</f>
        <v>0</v>
      </c>
      <c r="S143" s="25">
        <f ca="1">IFERROR(INDEX(Food!$G$8:$G$225,MATCH($C143,_xlfn.ANCHORARRAY(Food!$C$8),0)),NA())</f>
        <v>7.7947765088060779</v>
      </c>
      <c r="T143" s="25">
        <f ca="1">IFERROR(INDEX(Macro!$G$8:$G$225,MATCH($C143,_xlfn.ANCHORARRAY(Macro!$C$8),0)),NA())</f>
        <v>4.9622180888752006</v>
      </c>
      <c r="U143" s="25">
        <f ca="1">IFERROR(INDEX(Socioeconomic!$G$8:$G$225,MATCH($C143,_xlfn.ANCHORARRAY(Socioeconomic!$C$8),0)),NA())</f>
        <v>9.4112394811431983</v>
      </c>
      <c r="V143" s="25">
        <f ca="1">IFERROR(INDEX('Natural Hazard'!$G$8:$G$225,MATCH($C143,_xlfn.ANCHORARRAY('Natural Hazard'!$C$8),0)),NA())</f>
        <v>0</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7.3027159060678599</v>
      </c>
      <c r="AB143" s="25">
        <f ca="1">IFERROR(INDEX(Socioeconomic!$H$8:$H$225,MATCH($C143,_xlfn.ANCHORARRAY(Socioeconomic!$C$8),0)),NA())</f>
        <v>8.8571428571428505</v>
      </c>
      <c r="AC143" s="25">
        <f ca="1">IFERROR(INDEX('Natural Hazard'!$H$8:$H$225,MATCH($C143,_xlfn.ANCHORARRAY('Natural Hazard'!$C$8),0)),NA())</f>
        <v>5.9999999999999902</v>
      </c>
      <c r="AD143" s="25">
        <f ca="1">IFERROR(INDEX(Conflict!$H$8:$H$225,MATCH($C143,_xlfn.ANCHORARRAY(Conflict!$C$8),0)),NA())</f>
        <v>4.3918918918918903</v>
      </c>
      <c r="AE143" s="50"/>
      <c r="AF143" s="25">
        <f ca="1">IFERROR(INDEX(Health!$I$8:$I$225,MATCH($C143,_xlfn.ANCHORARRAY(Health!$C$8),0)),NA())</f>
        <v>0</v>
      </c>
      <c r="AG143" s="25">
        <f ca="1">IFERROR(INDEX(Food!$I$8:$I$225,MATCH($C143,_xlfn.ANCHORARRAY(Food!$C$8),0)),NA())</f>
        <v>7</v>
      </c>
      <c r="AH143" s="25">
        <f ca="1">IFERROR(INDEX(Macro!$I$8:$I$225,MATCH($C143,_xlfn.ANCHORARRAY(Macro!$C$8),0)),NA())</f>
        <v>3.3718425690228999</v>
      </c>
      <c r="AI143" s="25">
        <f ca="1">IFERROR(INDEX(Socioeconomic!$I$8:$I$225,MATCH($C143,_xlfn.ANCHORARRAY(Socioeconomic!$C$8),0)),NA())</f>
        <v>10</v>
      </c>
      <c r="AJ143" s="25">
        <f ca="1">IFERROR(INDEX('Natural Hazard'!$I$8:$I$225,MATCH($C143,_xlfn.ANCHORARRAY('Natural Hazard'!$C$8),0)),NA())</f>
        <v>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0.44722222222222202</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1.5</v>
      </c>
      <c r="H144" s="23">
        <f t="shared" ca="1" si="12"/>
        <v>1.5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1.79284291400159</v>
      </c>
      <c r="V144" s="25">
        <f ca="1">IFERROR(INDEX('Natural Hazard'!$G$8:$G$225,MATCH($C144,_xlfn.ANCHORARRAY('Natural Hazard'!$C$8),0)),NA())</f>
        <v>8.0622577482985491</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2.5714285714285698</v>
      </c>
      <c r="AC144" s="25">
        <f ca="1">IFERROR(INDEX('Natural Hazard'!$H$8:$H$225,MATCH($C144,_xlfn.ANCHORARRAY('Natural Hazard'!$C$8),0)),NA())</f>
        <v>6.5</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7</v>
      </c>
      <c r="AI144" s="25">
        <f ca="1">IFERROR(INDEX(Socioeconomic!$I$8:$I$225,MATCH($C144,_xlfn.ANCHORARRAY(Socioeconomic!$C$8),0)),NA())</f>
        <v>1.25</v>
      </c>
      <c r="AJ144" s="25">
        <f ca="1">IFERROR(INDEX('Natural Hazard'!$I$8:$I$225,MATCH($C144,_xlfn.ANCHORARRAY('Natural Hazard'!$C$8),0)),NA())</f>
        <v>10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0.45833333333333298</v>
      </c>
    </row>
    <row r="145" spans="2:40"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0</v>
      </c>
      <c r="H145" s="23">
        <f t="shared" ca="1" si="12"/>
        <v>0</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0.5</v>
      </c>
      <c r="N145" s="23">
        <f t="shared" ca="1" si="16"/>
        <v>0.5</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3.9370361867790979</v>
      </c>
      <c r="U145" s="25">
        <f ca="1">IFERROR(INDEX(Socioeconomic!$G$8:$G$225,MATCH($C145,_xlfn.ANCHORARRAY(Socioeconomic!$C$8),0)),NA())</f>
        <v>0</v>
      </c>
      <c r="V145" s="25">
        <f ca="1">IFERROR(INDEX('Natural Hazard'!$G$8:$G$225,MATCH($C145,_xlfn.ANCHORARRAY('Natural Hazard'!$C$8),0)),NA())</f>
        <v>0</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2.2143219908582998</v>
      </c>
      <c r="AB145" s="25">
        <f ca="1">IFERROR(INDEX(Socioeconomic!$H$8:$H$225,MATCH($C145,_xlfn.ANCHORARRAY(Socioeconomic!$C$8),0)),NA())</f>
        <v>8.1428571428571406</v>
      </c>
      <c r="AC145" s="25">
        <f ca="1">IFERROR(INDEX('Natural Hazard'!$H$8:$H$225,MATCH($C145,_xlfn.ANCHORARRAY('Natural Hazard'!$C$8),0)),NA())</f>
        <v>6.1666666666666599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7</v>
      </c>
      <c r="AI145" s="25">
        <f ca="1">IFERROR(INDEX(Socioeconomic!$I$8:$I$225,MATCH($C145,_xlfn.ANCHORARRAY(Socioeconomic!$C$8),0)),NA())</f>
        <v>0</v>
      </c>
      <c r="AJ145" s="25">
        <f ca="1">IFERROR(INDEX('Natural Hazard'!$I$8:$I$225,MATCH($C145,_xlfn.ANCHORARRAY('Natural Hazard'!$C$8),0)),NA())</f>
        <v>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0" x14ac:dyDescent="0.2">
      <c r="B146" s="28" t="s">
        <v>771</v>
      </c>
      <c r="C146" s="28" t="s">
        <v>733</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f ca="1">IFERROR(INDEX(Food!$G$8:$G$225,MATCH($C146,_xlfn.ANCHORARRAY(Food!$C$8),0)),NA())</f>
        <v>0</v>
      </c>
      <c r="T146" s="25">
        <f ca="1">IFERROR(INDEX(Macro!$G$8:$G$225,MATCH($C146,_xlfn.ANCHORARRAY(Macro!$C$8),0)),NA())</f>
        <v>0</v>
      </c>
      <c r="U146" s="25">
        <f ca="1">IFERROR(INDEX(Socioeconomic!$G$8:$G$225,MATCH($C146,_xlfn.ANCHORARRAY(Socioeconomic!$C$8),0)),NA())</f>
        <v>0</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t="e">
        <f ca="1">IFERROR(INDEX(Conflict!$H$8:$H$225,MATCH($C146,_xlfn.ANCHORARRAY(Conflict!$C$8),0)),NA())</f>
        <v>#N/A</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1</v>
      </c>
      <c r="AN146" s="25">
        <f>IFERROR(INDEX('Data Reliability'!$H$6:$H$409,MATCH($C146,'Data Reliability'!$E$6:$E$409,0)),NA())</f>
        <v>0.78333333333333299</v>
      </c>
    </row>
    <row r="147" spans="2:40"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2</v>
      </c>
      <c r="H147" s="23">
        <f t="shared" ca="1" si="12"/>
        <v>2</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1.5</v>
      </c>
      <c r="N147" s="23">
        <f t="shared" ca="1" si="16"/>
        <v>1.5</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0</v>
      </c>
      <c r="U147" s="25">
        <f ca="1">IFERROR(INDEX(Socioeconomic!$G$8:$G$225,MATCH($C147,_xlfn.ANCHORARRAY(Socioeconomic!$C$8),0)),NA())</f>
        <v>0</v>
      </c>
      <c r="V147" s="25">
        <f ca="1">IFERROR(INDEX('Natural Hazard'!$G$8:$G$225,MATCH($C147,_xlfn.ANCHORARRAY('Natural Hazard'!$C$8),0)),NA())</f>
        <v>7.416198487095663</v>
      </c>
      <c r="W147" s="25">
        <f ca="1">IFERROR(INDEX(Conflict!$G$8:$G$225,MATCH($C147,_xlfn.ANCHORARRAY(Conflict!$C$8),0)),NA())</f>
        <v>3.4503277967117558</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3.36549856102928</v>
      </c>
      <c r="AB147" s="25">
        <f ca="1">IFERROR(INDEX(Socioeconomic!$H$8:$H$225,MATCH($C147,_xlfn.ANCHORARRAY(Socioeconomic!$C$8),0)),NA())</f>
        <v>10</v>
      </c>
      <c r="AC147" s="25">
        <f ca="1">IFERROR(INDEX('Natural Hazard'!$H$8:$H$225,MATCH($C147,_xlfn.ANCHORARRAY('Natural Hazard'!$C$8),0)),NA())</f>
        <v>5.5</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0</v>
      </c>
      <c r="AI147" s="25">
        <f ca="1">IFERROR(INDEX(Socioeconomic!$I$8:$I$225,MATCH($C147,_xlfn.ANCHORARRAY(Socioeconomic!$C$8),0)),NA())</f>
        <v>0</v>
      </c>
      <c r="AJ147" s="25">
        <f ca="1">IFERROR(INDEX('Natural Hazard'!$I$8:$I$225,MATCH($C147,_xlfn.ANCHORARRAY('Natural Hazard'!$C$8),0)),NA())</f>
        <v>10</v>
      </c>
      <c r="AK147" s="25">
        <f ca="1">IFERROR(INDEX(Conflict!$I$8:$I$225,MATCH($C147,_xlfn.ANCHORARRAY(Conflict!$C$8),0)),NA())</f>
        <v>1.19047619047618</v>
      </c>
      <c r="AL147" s="49"/>
      <c r="AM147" s="25">
        <f>IFERROR(INDEX('Data Reliability'!$G$6:$G$409,MATCH($C147,'Data Reliability'!$E$6:$E$409,0)),NA())</f>
        <v>8.3333333333333301E-2</v>
      </c>
      <c r="AN147" s="25">
        <f>IFERROR(INDEX('Data Reliability'!$H$6:$H$409,MATCH($C147,'Data Reliability'!$E$6:$E$409,0)),NA())</f>
        <v>0.44722222222222202</v>
      </c>
    </row>
    <row r="148" spans="2:40"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10</v>
      </c>
      <c r="T148" s="25">
        <f ca="1">IFERROR(INDEX(Macro!$G$8:$G$225,MATCH($C148,_xlfn.ANCHORARRAY(Macro!$C$8),0)),NA())</f>
        <v>10</v>
      </c>
      <c r="U148" s="25">
        <f ca="1">IFERROR(INDEX(Socioeconomic!$G$8:$G$225,MATCH($C148,_xlfn.ANCHORARRAY(Socioeconomic!$C$8),0)),NA())</f>
        <v>0</v>
      </c>
      <c r="V148" s="25">
        <f ca="1">IFERROR(INDEX('Natural Hazard'!$G$8:$G$225,MATCH($C148,_xlfn.ANCHORARRAY('Natural Hazard'!$C$8),0)),NA())</f>
        <v>0</v>
      </c>
      <c r="W148" s="25">
        <f ca="1">IFERROR(INDEX(Conflict!$G$8:$G$225,MATCH($C148,_xlfn.ANCHORARRAY(Conflict!$C$8),0)),NA())</f>
        <v>8.4515425472851575</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8.2857142857142794</v>
      </c>
      <c r="AC148" s="25">
        <f ca="1">IFERROR(INDEX('Natural Hazard'!$H$8:$H$225,MATCH($C148,_xlfn.ANCHORARRAY('Natural Hazard'!$C$8),0)),NA())</f>
        <v>5.5</v>
      </c>
      <c r="AD148" s="25">
        <f ca="1">IFERROR(INDEX(Conflict!$H$8:$H$225,MATCH($C148,_xlfn.ANCHORARRAY(Conflict!$C$8),0)),NA())</f>
        <v>10</v>
      </c>
      <c r="AE148" s="50"/>
      <c r="AF148" s="25">
        <f ca="1">IFERROR(INDEX(Health!$I$8:$I$225,MATCH($C148,_xlfn.ANCHORARRAY(Health!$C$8),0)),NA())</f>
        <v>10</v>
      </c>
      <c r="AG148" s="25">
        <f ca="1">IFERROR(INDEX(Food!$I$8:$I$225,MATCH($C148,_xlfn.ANCHORARRAY(Food!$C$8),0)),NA())</f>
        <v>10</v>
      </c>
      <c r="AH148" s="25">
        <f ca="1">IFERROR(INDEX(Macro!$I$8:$I$225,MATCH($C148,_xlfn.ANCHORARRAY(Macro!$C$8),0)),NA())</f>
        <v>10</v>
      </c>
      <c r="AI148" s="25">
        <f ca="1">IFERROR(INDEX(Socioeconomic!$I$8:$I$225,MATCH($C148,_xlfn.ANCHORARRAY(Socioeconomic!$C$8),0)),NA())</f>
        <v>0</v>
      </c>
      <c r="AJ148" s="25">
        <f ca="1">IFERROR(INDEX('Natural Hazard'!$I$8:$I$225,MATCH($C148,_xlfn.ANCHORARRAY('Natural Hazard'!$C$8),0)),NA())</f>
        <v>0</v>
      </c>
      <c r="AK148" s="25">
        <f ca="1">IFERROR(INDEX(Conflict!$I$8:$I$225,MATCH($C148,_xlfn.ANCHORARRAY(Conflict!$C$8),0)),NA())</f>
        <v>7.1428571428571299</v>
      </c>
      <c r="AL148" s="49"/>
      <c r="AM148" s="25">
        <f>IFERROR(INDEX('Data Reliability'!$G$6:$G$409,MATCH($C148,'Data Reliability'!$E$6:$E$409,0)),NA())</f>
        <v>0</v>
      </c>
      <c r="AN148" s="25">
        <f>IFERROR(INDEX('Data Reliability'!$H$6:$H$409,MATCH($C148,'Data Reliability'!$E$6:$E$409,0)),NA())</f>
        <v>0.15</v>
      </c>
    </row>
    <row r="149" spans="2:40"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1.5</v>
      </c>
      <c r="H149" s="23">
        <f t="shared" ca="1" si="12"/>
        <v>1.5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1</v>
      </c>
      <c r="N149" s="23">
        <f t="shared" ca="1" si="16"/>
        <v>1</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4.7410802930089044</v>
      </c>
      <c r="U149" s="25">
        <f ca="1">IFERROR(INDEX(Socioeconomic!$G$8:$G$225,MATCH($C149,_xlfn.ANCHORARRAY(Socioeconomic!$C$8),0)),NA())</f>
        <v>8.6189160737133417</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5.2131853249171698</v>
      </c>
      <c r="AB149" s="25">
        <f ca="1">IFERROR(INDEX(Socioeconomic!$H$8:$H$225,MATCH($C149,_xlfn.ANCHORARRAY(Socioeconomic!$C$8),0)),NA())</f>
        <v>7.4285714285714199</v>
      </c>
      <c r="AC149" s="25">
        <f ca="1">IFERROR(INDEX('Natural Hazard'!$H$8:$H$225,MATCH($C149,_xlfn.ANCHORARRAY('Natural Hazard'!$C$8),0)),NA())</f>
        <v>9.5</v>
      </c>
      <c r="AD149" s="25">
        <f ca="1">IFERROR(INDEX(Conflict!$H$8:$H$225,MATCH($C149,_xlfn.ANCHORARRAY(Conflict!$C$8),0)),NA())</f>
        <v>3.2139046941678502</v>
      </c>
      <c r="AE149" s="50"/>
      <c r="AF149" s="25">
        <f ca="1">IFERROR(INDEX(Health!$I$8:$I$225,MATCH($C149,_xlfn.ANCHORARRAY(Health!$C$8),0)),NA())</f>
        <v>0</v>
      </c>
      <c r="AG149" s="25">
        <f ca="1">IFERROR(INDEX(Food!$I$8:$I$225,MATCH($C149,_xlfn.ANCHORARRAY(Food!$C$8),0)),NA())</f>
        <v>5</v>
      </c>
      <c r="AH149" s="25">
        <f ca="1">IFERROR(INDEX(Macro!$I$8:$I$225,MATCH($C149,_xlfn.ANCHORARRAY(Macro!$C$8),0)),NA())</f>
        <v>4.31172899941257</v>
      </c>
      <c r="AI149" s="25">
        <f ca="1">IFERROR(INDEX(Socioeconomic!$I$8:$I$225,MATCH($C149,_xlfn.ANCHORARRAY(Socioeconomic!$C$8),0)),NA())</f>
        <v>10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0.42777777777777798</v>
      </c>
    </row>
    <row r="150" spans="2:40"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2.2261011081650381</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0.74391158190040696</v>
      </c>
      <c r="AB150" s="25">
        <f ca="1">IFERROR(INDEX(Socioeconomic!$H$8:$H$225,MATCH($C150,_xlfn.ANCHORARRAY(Socioeconomic!$C$8),0)),NA())</f>
        <v>0.28571428571428598</v>
      </c>
      <c r="AC150" s="25">
        <f ca="1">IFERROR(INDEX('Natural Hazard'!$H$8:$H$225,MATCH($C150,_xlfn.ANCHORARRAY('Natural Hazard'!$C$8),0)),NA())</f>
        <v>1.6666666666666601</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6.6614450753867196</v>
      </c>
      <c r="AI150" s="25">
        <f ca="1">IFERROR(INDEX(Socioeconomic!$I$8:$I$225,MATCH($C150,_xlfn.ANCHORARRAY(Socioeconomic!$C$8),0)),NA())</f>
        <v>0</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0.625</v>
      </c>
    </row>
    <row r="151" spans="2:40"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1</v>
      </c>
      <c r="N151" s="23">
        <f t="shared" ca="1" si="16"/>
        <v>1</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0</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7</v>
      </c>
      <c r="AI151" s="25">
        <f ca="1">IFERROR(INDEX(Socioeconomic!$I$8:$I$225,MATCH($C151,_xlfn.ANCHORARRAY(Socioeconomic!$C$8),0)),NA())</f>
        <v>0</v>
      </c>
      <c r="AJ151" s="25">
        <f ca="1">IFERROR(INDEX('Natural Hazard'!$I$8:$I$225,MATCH($C151,_xlfn.ANCHORARRAY('Natural Hazard'!$C$8),0)),NA())</f>
        <v>0</v>
      </c>
      <c r="AK151" s="25">
        <f ca="1">IFERROR(INDEX(Conflict!$I$8:$I$225,MATCH($C151,_xlfn.ANCHORARRAY(Conflict!$C$8),0)),NA())</f>
        <v>7</v>
      </c>
      <c r="AL151" s="49"/>
      <c r="AM151" s="25">
        <f>IFERROR(INDEX('Data Reliability'!$G$6:$G$409,MATCH($C151,'Data Reliability'!$E$6:$E$409,0)),NA())</f>
        <v>8.3333333333333301E-2</v>
      </c>
      <c r="AN151" s="25">
        <f>IFERROR(INDEX('Data Reliability'!$H$6:$H$409,MATCH($C151,'Data Reliability'!$E$6:$E$409,0)),NA())</f>
        <v>0.59166666666666701</v>
      </c>
    </row>
    <row r="152" spans="2:40"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0.5</v>
      </c>
      <c r="H152" s="23">
        <f t="shared" ca="1" si="12"/>
        <v>0.5</v>
      </c>
      <c r="I152" s="116" t="str">
        <f t="shared" si="13"/>
        <v>!</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1</v>
      </c>
      <c r="K152" s="23">
        <f t="shared" ca="1" si="14"/>
        <v>1</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0.5</v>
      </c>
      <c r="N152" s="23">
        <f t="shared" ca="1" si="16"/>
        <v>0.5</v>
      </c>
      <c r="O152" s="116" t="str">
        <f t="shared" si="17"/>
        <v>!</v>
      </c>
      <c r="P152" s="24"/>
      <c r="Q152" s="49"/>
      <c r="R152" s="25">
        <f ca="1">IFERROR(INDEX(Health!$G$8:$G$225,MATCH($C152,_xlfn.ANCHORARRAY(Health!$C$8),0)),NA())</f>
        <v>6.6209315578608354</v>
      </c>
      <c r="S152" s="25">
        <f ca="1">IFERROR(INDEX(Food!$G$8:$G$225,MATCH($C152,_xlfn.ANCHORARRAY(Food!$C$8),0)),NA())</f>
        <v>0</v>
      </c>
      <c r="T152" s="25">
        <f ca="1">IFERROR(INDEX(Macro!$G$8:$G$225,MATCH($C152,_xlfn.ANCHORARRAY(Macro!$C$8),0)),NA())</f>
        <v>4.60722523266364</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4.9229727442017897</v>
      </c>
      <c r="AB152" s="25">
        <f ca="1">IFERROR(INDEX(Socioeconomic!$H$8:$H$225,MATCH($C152,_xlfn.ANCHORARRAY(Socioeconomic!$C$8),0)),NA())</f>
        <v>7.8571428571428497</v>
      </c>
      <c r="AC152" s="25">
        <f ca="1">IFERROR(INDEX('Natural Hazard'!$H$8:$H$225,MATCH($C152,_xlfn.ANCHORARRAY('Natural Hazard'!$C$8),0)),NA())</f>
        <v>8</v>
      </c>
      <c r="AD152" s="25">
        <f ca="1">IFERROR(INDEX(Conflict!$H$8:$H$225,MATCH($C152,_xlfn.ANCHORARRAY(Conflict!$C$8),0)),NA())</f>
        <v>3.8584637268847701</v>
      </c>
      <c r="AE152" s="50"/>
      <c r="AF152" s="25">
        <f ca="1">IFERROR(INDEX(Health!$I$8:$I$225,MATCH($C152,_xlfn.ANCHORARRAY(Health!$C$8),0)),NA())</f>
        <v>7</v>
      </c>
      <c r="AG152" s="25" t="e">
        <f ca="1">IFERROR(INDEX(Food!$I$8:$I$225,MATCH($C152,_xlfn.ANCHORARRAY(Food!$C$8),0)),NA())</f>
        <v>#N/A</v>
      </c>
      <c r="AH152" s="25">
        <f ca="1">IFERROR(INDEX(Macro!$I$8:$I$225,MATCH($C152,_xlfn.ANCHORARRAY(Macro!$C$8),0)),NA())</f>
        <v>4.31172899941257</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0.6</v>
      </c>
    </row>
    <row r="153" spans="2:40"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0.5</v>
      </c>
      <c r="H153" s="23">
        <f t="shared" ca="1" si="12"/>
        <v>0.5</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f ca="1">IFERROR(INDEX(Food!$G$8:$G$225,MATCH($C153,_xlfn.ANCHORARRAY(Food!$C$8),0)),NA())</f>
        <v>0</v>
      </c>
      <c r="T153" s="25">
        <f ca="1">IFERROR(INDEX(Macro!$G$8:$G$225,MATCH($C153,_xlfn.ANCHORARRAY(Macro!$C$8),0)),NA())</f>
        <v>0</v>
      </c>
      <c r="U153" s="25">
        <f ca="1">IFERROR(INDEX(Socioeconomic!$G$8:$G$225,MATCH($C153,_xlfn.ANCHORARRAY(Socioeconomic!$C$8),0)),NA())</f>
        <v>0</v>
      </c>
      <c r="V153" s="25">
        <f ca="1">IFERROR(INDEX('Natural Hazard'!$G$8:$G$225,MATCH($C153,_xlfn.ANCHORARRAY('Natural Hazard'!$C$8),0)),NA())</f>
        <v>5.7735026918962546</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5.2857142857142803</v>
      </c>
      <c r="AC153" s="25">
        <f ca="1">IFERROR(INDEX('Natural Hazard'!$H$8:$H$225,MATCH($C153,_xlfn.ANCHORARRAY('Natural Hazard'!$C$8),0)),NA())</f>
        <v>3.3333333333333299</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0"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5.8333333333333304</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6.6614450753867196</v>
      </c>
      <c r="AI154" s="25">
        <f ca="1">IFERROR(INDEX(Socioeconomic!$I$8:$I$225,MATCH($C154,_xlfn.ANCHORARRAY(Socioeconomic!$C$8),0)),NA())</f>
        <v>0</v>
      </c>
      <c r="AJ154" s="25">
        <f ca="1">IFERROR(INDEX('Natural Hazard'!$I$8:$I$225,MATCH($C154,_xlfn.ANCHORARRAY('Natural Hazard'!$C$8),0)),NA())</f>
        <v>0</v>
      </c>
      <c r="AK154" s="25">
        <f ca="1">IFERROR(INDEX(Conflict!$I$8:$I$225,MATCH($C154,_xlfn.ANCHORARRAY(Conflict!$C$8),0)),NA())</f>
        <v>1.19047619047618</v>
      </c>
      <c r="AL154" s="49"/>
      <c r="AM154" s="25">
        <f>IFERROR(INDEX('Data Reliability'!$G$6:$G$409,MATCH($C154,'Data Reliability'!$E$6:$E$409,0)),NA())</f>
        <v>8.3333333333333301E-2</v>
      </c>
      <c r="AN154" s="25">
        <f>IFERROR(INDEX('Data Reliability'!$H$6:$H$409,MATCH($C154,'Data Reliability'!$E$6:$E$409,0)),NA())</f>
        <v>0.625</v>
      </c>
    </row>
    <row r="155" spans="2:40"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2.3255701467991901</v>
      </c>
      <c r="AB155" s="25">
        <f ca="1">IFERROR(INDEX(Socioeconomic!$H$8:$H$225,MATCH($C155,_xlfn.ANCHORARRAY(Socioeconomic!$C$8),0)),NA())</f>
        <v>2.71428571428571</v>
      </c>
      <c r="AC155" s="25">
        <f ca="1">IFERROR(INDEX('Natural Hazard'!$H$8:$H$225,MATCH($C155,_xlfn.ANCHORARRAY('Natural Hazard'!$C$8),0)),NA())</f>
        <v>6.3333333333333304</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0"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v>
      </c>
      <c r="N156" s="23">
        <f t="shared" ca="1" si="16"/>
        <v>3</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0</v>
      </c>
      <c r="V156" s="25">
        <f ca="1">IFERROR(INDEX('Natural Hazard'!$G$8:$G$225,MATCH($C156,_xlfn.ANCHORARRAY('Natural Hazard'!$C$8),0)),NA())</f>
        <v>10</v>
      </c>
      <c r="W156" s="25">
        <f ca="1">IFERROR(INDEX(Conflict!$G$8:$G$225,MATCH($C156,_xlfn.ANCHORARRAY(Conflict!$C$8),0)),NA())</f>
        <v>7.4580939616522048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5.8810455192034103</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0</v>
      </c>
      <c r="AJ156" s="25">
        <f ca="1">IFERROR(INDEX('Natural Hazard'!$I$8:$I$225,MATCH($C156,_xlfn.ANCHORARRAY('Natural Hazard'!$C$8),0)),NA())</f>
        <v>10</v>
      </c>
      <c r="AK156" s="25">
        <f ca="1">IFERROR(INDEX(Conflict!$I$8:$I$225,MATCH($C156,_xlfn.ANCHORARRAY(Conflict!$C$8),0)),NA())</f>
        <v>9.4580403023929094</v>
      </c>
      <c r="AL156" s="49"/>
      <c r="AM156" s="25">
        <f>IFERROR(INDEX('Data Reliability'!$G$6:$G$409,MATCH($C156,'Data Reliability'!$E$6:$E$409,0)),NA())</f>
        <v>0</v>
      </c>
      <c r="AN156" s="25">
        <f>IFERROR(INDEX('Data Reliability'!$H$6:$H$409,MATCH($C156,'Data Reliability'!$E$6:$E$409,0)),NA())</f>
        <v>0.33611111111111103</v>
      </c>
    </row>
    <row r="157" spans="2:40"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0.5</v>
      </c>
      <c r="K157" s="23">
        <f t="shared" ca="1" si="14"/>
        <v>0.5</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1.9811272481230884</v>
      </c>
      <c r="U157" s="25">
        <f ca="1">IFERROR(INDEX(Socioeconomic!$G$8:$G$225,MATCH($C157,_xlfn.ANCHORARRAY(Socioeconomic!$C$8),0)),NA())</f>
        <v>2.2649145304296643</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0.69070594210259095</v>
      </c>
      <c r="AB157" s="25">
        <f ca="1">IFERROR(INDEX(Socioeconomic!$H$8:$H$225,MATCH($C157,_xlfn.ANCHORARRAY(Socioeconomic!$C$8),0)),NA())</f>
        <v>3.5714285714285698</v>
      </c>
      <c r="AC157" s="25">
        <f ca="1">IFERROR(INDEX('Natural Hazard'!$H$8:$H$225,MATCH($C157,_xlfn.ANCHORARRAY('Natural Hazard'!$C$8),0)),NA())</f>
        <v>8.6666666666666607</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5.6823967103974899</v>
      </c>
      <c r="AI157" s="25">
        <f ca="1">IFERROR(INDEX(Socioeconomic!$I$8:$I$225,MATCH($C157,_xlfn.ANCHORARRAY(Socioeconomic!$C$8),0)),NA())</f>
        <v>1.4363545924423999</v>
      </c>
      <c r="AJ157" s="25">
        <f ca="1">IFERROR(INDEX('Natural Hazard'!$I$8:$I$225,MATCH($C157,_xlfn.ANCHORARRAY('Natural Hazard'!$C$8),0)),NA())</f>
        <v>0</v>
      </c>
      <c r="AK157" s="25">
        <f ca="1">IFERROR(INDEX(Conflict!$I$8:$I$225,MATCH($C157,_xlfn.ANCHORARRAY(Conflict!$C$8),0)),NA())</f>
        <v>3.5714285714285601</v>
      </c>
      <c r="AL157" s="49"/>
      <c r="AM157" s="25">
        <f>IFERROR(INDEX('Data Reliability'!$G$6:$G$409,MATCH($C157,'Data Reliability'!$E$6:$E$409,0)),NA())</f>
        <v>8.3333333333333301E-2</v>
      </c>
      <c r="AN157" s="25">
        <f>IFERROR(INDEX('Data Reliability'!$H$6:$H$409,MATCH($C157,'Data Reliability'!$E$6:$E$409,0)),NA())</f>
        <v>0.55000000000000004</v>
      </c>
    </row>
    <row r="158" spans="2:40"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0.5</v>
      </c>
      <c r="H158" s="23">
        <f t="shared" ca="1" si="12"/>
        <v>0.5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1.5</v>
      </c>
      <c r="K158" s="23">
        <f t="shared" ca="1" si="14"/>
        <v>1.5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0</v>
      </c>
      <c r="W158" s="25">
        <f ca="1">IFERROR(INDEX(Conflict!$G$8:$G$225,MATCH($C158,_xlfn.ANCHORARRAY(Conflict!$C$8),0)),NA())</f>
        <v>3.8184250475199457</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4.8571428571428497</v>
      </c>
      <c r="AC158" s="25">
        <f ca="1">IFERROR(INDEX('Natural Hazard'!$H$8:$H$225,MATCH($C158,_xlfn.ANCHORARRAY('Natural Hazard'!$C$8),0)),NA())</f>
        <v>10</v>
      </c>
      <c r="AD158" s="25">
        <f ca="1">IFERROR(INDEX(Conflict!$H$8:$H$225,MATCH($C158,_xlfn.ANCHORARRAY(Conflict!$C$8),0)),NA())</f>
        <v>1.4580369843527701</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0</v>
      </c>
      <c r="AK158" s="25">
        <f ca="1">IFERROR(INDEX(Conflict!$I$8:$I$225,MATCH($C158,_xlfn.ANCHORARRAY(Conflict!$C$8),0)),NA())</f>
        <v>10</v>
      </c>
      <c r="AL158" s="49"/>
      <c r="AM158" s="25">
        <f>IFERROR(INDEX('Data Reliability'!$G$6:$G$409,MATCH($C158,'Data Reliability'!$E$6:$E$409,0)),NA())</f>
        <v>0</v>
      </c>
      <c r="AN158" s="25">
        <f>IFERROR(INDEX('Data Reliability'!$H$6:$H$409,MATCH($C158,'Data Reliability'!$E$6:$E$409,0)),NA())</f>
        <v>0.358333333333333</v>
      </c>
    </row>
    <row r="159" spans="2:40"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3.2304416805137497</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3.32680355026723</v>
      </c>
      <c r="AB159" s="25">
        <f ca="1">IFERROR(INDEX(Socioeconomic!$H$8:$H$225,MATCH($C159,_xlfn.ANCHORARRAY(Socioeconomic!$C$8),0)),NA())</f>
        <v>5.5714285714285703</v>
      </c>
      <c r="AC159" s="25">
        <f ca="1">IFERROR(INDEX('Natural Hazard'!$H$8:$H$225,MATCH($C159,_xlfn.ANCHORARRAY('Natural Hazard'!$C$8),0)),NA())</f>
        <v>10</v>
      </c>
      <c r="AD159" s="25">
        <f ca="1">IFERROR(INDEX(Conflict!$H$8:$H$225,MATCH($C159,_xlfn.ANCHORARRAY(Conflict!$C$8),0)),NA())</f>
        <v>3.8362375533428099</v>
      </c>
      <c r="AE159" s="50"/>
      <c r="AF159" s="25">
        <f ca="1">IFERROR(INDEX(Health!$I$8:$I$225,MATCH($C159,_xlfn.ANCHORARRAY(Health!$C$8),0)),NA())</f>
        <v>0</v>
      </c>
      <c r="AG159" s="25" t="e">
        <f ca="1">IFERROR(INDEX(Food!$I$8:$I$225,MATCH($C159,_xlfn.ANCHORARRAY(Food!$C$8),0)),NA())</f>
        <v>#N/A</v>
      </c>
      <c r="AH159" s="25">
        <f ca="1">IFERROR(INDEX(Macro!$I$8:$I$225,MATCH($C159,_xlfn.ANCHORARRAY(Macro!$C$8),0)),NA())</f>
        <v>3.1368709614254899</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8.3333333333333301E-2</v>
      </c>
      <c r="AN159" s="25">
        <f>IFERROR(INDEX('Data Reliability'!$H$6:$H$409,MATCH($C159,'Data Reliability'!$E$6:$E$409,0)),NA())</f>
        <v>0.47499999999999998</v>
      </c>
    </row>
    <row r="160" spans="2:40"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f ca="1">IFERROR(INDEX(Food!$G$8:$G$225,MATCH($C160,_xlfn.ANCHORARRAY(Food!$C$8),0)),NA())</f>
        <v>0</v>
      </c>
      <c r="T160" s="25">
        <f ca="1">IFERROR(INDEX(Macro!$G$8:$G$225,MATCH($C160,_xlfn.ANCHORARRAY(Macro!$C$8),0)),NA())</f>
        <v>0</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4.3333333333333304</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v>
      </c>
      <c r="AC161" s="25">
        <f ca="1">IFERROR(INDEX('Natural Hazard'!$H$8:$H$225,MATCH($C161,_xlfn.ANCHORARRAY('Natural Hazard'!$C$8),0)),NA())</f>
        <v>9.5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0</v>
      </c>
      <c r="AL161" s="49"/>
      <c r="AM161" s="25">
        <f>IFERROR(INDEX('Data Reliability'!$G$6:$G$409,MATCH($C161,'Data Reliability'!$E$6:$E$409,0)),NA())</f>
        <v>8.3333333333333301E-2</v>
      </c>
      <c r="AN161" s="25">
        <f>IFERROR(INDEX('Data Reliability'!$H$6:$H$409,MATCH($C161,'Data Reliability'!$E$6:$E$409,0)),NA())</f>
        <v>0.51666666666666705</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4.9538243635894048</v>
      </c>
      <c r="U162" s="25">
        <f ca="1">IFERROR(INDEX(Socioeconomic!$G$8:$G$225,MATCH($C162,_xlfn.ANCHORARRAY(Socioeconomic!$C$8),0)),NA())</f>
        <v>1.4106735979665885</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3.5057679750417101</v>
      </c>
      <c r="AB162" s="25">
        <f ca="1">IFERROR(INDEX(Socioeconomic!$H$8:$H$225,MATCH($C162,_xlfn.ANCHORARRAY(Socioeconomic!$C$8),0)),NA())</f>
        <v>1</v>
      </c>
      <c r="AC162" s="25">
        <f ca="1">IFERROR(INDEX('Natural Hazard'!$H$8:$H$225,MATCH($C162,_xlfn.ANCHORARRAY('Natural Hazard'!$C$8),0)),NA())</f>
        <v>2.1666666666666599</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7</v>
      </c>
      <c r="AI162" s="25">
        <f ca="1">IFERROR(INDEX(Socioeconomic!$I$8:$I$225,MATCH($C162,_xlfn.ANCHORARRAY(Socioeconomic!$C$8),0)),NA())</f>
        <v>1.99</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0.47499999999999998</v>
      </c>
    </row>
    <row r="163" spans="2:40" x14ac:dyDescent="0.2">
      <c r="B163" s="28" t="s">
        <v>772</v>
      </c>
      <c r="C163" s="28" t="s">
        <v>734</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0.5</v>
      </c>
      <c r="H163" s="23">
        <f t="shared" ca="1" si="12"/>
        <v>0.5</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0.5</v>
      </c>
      <c r="N163" s="23">
        <f t="shared" ca="1" si="16"/>
        <v>0.5</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5.5926867044591342</v>
      </c>
      <c r="U163" s="25">
        <f ca="1">IFERROR(INDEX(Socioeconomic!$G$8:$G$225,MATCH($C163,_xlfn.ANCHORARRAY(Socioeconomic!$C$8),0)),NA())</f>
        <v>0</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4.4683063677477097</v>
      </c>
      <c r="AB163" s="25" t="e">
        <f ca="1">IFERROR(INDEX(Socioeconomic!$H$8:$H$225,MATCH($C163,_xlfn.ANCHORARRAY(Socioeconomic!$C$8),0)),NA())</f>
        <v>#N/A</v>
      </c>
      <c r="AC163" s="25" t="e">
        <f ca="1">IFERROR(INDEX('Natural Hazard'!$H$8:$H$225,MATCH($C163,_xlfn.ANCHORARRAY('Natural Hazard'!$C$8),0)),NA())</f>
        <v>#N/A</v>
      </c>
      <c r="AD163" s="25" t="e">
        <f ca="1">IFERROR(INDEX(Conflict!$H$8:$H$225,MATCH($C163,_xlfn.ANCHORARRAY(Conflict!$C$8),0)),NA())</f>
        <v>#N/A</v>
      </c>
      <c r="AE163" s="50"/>
      <c r="AF163" s="25">
        <f ca="1">IFERROR(INDEX(Health!$I$8:$I$225,MATCH($C163,_xlfn.ANCHORARRAY(Health!$C$8),0)),NA())</f>
        <v>0</v>
      </c>
      <c r="AG163" s="25" t="e">
        <f ca="1">IFERROR(INDEX(Food!$I$8:$I$225,MATCH($C163,_xlfn.ANCHORARRAY(Food!$C$8),0)),NA())</f>
        <v>#N/A</v>
      </c>
      <c r="AH163" s="25">
        <f ca="1">IFERROR(INDEX(Macro!$I$8:$I$225,MATCH($C163,_xlfn.ANCHORARRAY(Macro!$C$8),0)),NA())</f>
        <v>7</v>
      </c>
      <c r="AI163" s="25">
        <f ca="1">IFERROR(INDEX(Socioeconomic!$I$8:$I$225,MATCH($C163,_xlfn.ANCHORARRAY(Socioeconomic!$C$8),0)),NA())</f>
        <v>0</v>
      </c>
      <c r="AJ163" s="25">
        <f ca="1">IFERROR(INDEX('Natural Hazard'!$I$8:$I$225,MATCH($C163,_xlfn.ANCHORARRAY('Natural Hazard'!$C$8),0)),NA())</f>
        <v>0</v>
      </c>
      <c r="AK163" s="25">
        <f ca="1">IFERROR(INDEX(Conflict!$I$8:$I$225,MATCH($C163,_xlfn.ANCHORARRAY(Conflict!$C$8),0)),NA())</f>
        <v>3.7392410603406701</v>
      </c>
      <c r="AL163" s="49"/>
      <c r="AM163" s="25">
        <f>IFERROR(INDEX('Data Reliability'!$G$6:$G$409,MATCH($C163,'Data Reliability'!$E$6:$E$409,0)),NA())</f>
        <v>0.83333333333333304</v>
      </c>
      <c r="AN163" s="25">
        <f>IFERROR(INDEX('Data Reliability'!$H$6:$H$409,MATCH($C163,'Data Reliability'!$E$6:$E$409,0)),NA())</f>
        <v>0.59166666666666701</v>
      </c>
    </row>
    <row r="164" spans="2:40" x14ac:dyDescent="0.2">
      <c r="B164" s="28" t="s">
        <v>773</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0.5</v>
      </c>
      <c r="H164" s="23">
        <f t="shared" ca="1" si="12"/>
        <v>0.5</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3</v>
      </c>
      <c r="K164" s="23">
        <f t="shared" ca="1" si="14"/>
        <v>3</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0</v>
      </c>
      <c r="N164" s="23">
        <f t="shared" ca="1" si="16"/>
        <v>0</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6.0056757959619498</v>
      </c>
      <c r="U164" s="25">
        <f ca="1">IFERROR(INDEX(Socioeconomic!$G$8:$G$225,MATCH($C164,_xlfn.ANCHORARRAY(Socioeconomic!$C$8),0)),NA())</f>
        <v>0</v>
      </c>
      <c r="V164" s="25">
        <f ca="1">IFERROR(INDEX('Natural Hazard'!$G$8:$G$225,MATCH($C164,_xlfn.ANCHORARRAY('Natural Hazard'!$C$8),0)),NA())</f>
        <v>0</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6.8571428571428497</v>
      </c>
      <c r="AC164" s="25">
        <f ca="1">IFERROR(INDEX('Natural Hazard'!$H$8:$H$225,MATCH($C164,_xlfn.ANCHORARRAY('Natural Hazard'!$C$8),0)),NA())</f>
        <v>7</v>
      </c>
      <c r="AD164" s="25">
        <f ca="1">IFERROR(INDEX(Conflict!$H$8:$H$225,MATCH($C164,_xlfn.ANCHORARRAY(Conflict!$C$8),0)),NA())</f>
        <v>5.7476884779516304</v>
      </c>
      <c r="AE164" s="50"/>
      <c r="AF164" s="25">
        <f ca="1">IFERROR(INDEX(Health!$I$8:$I$225,MATCH($C164,_xlfn.ANCHORARRAY(Health!$C$8),0)),NA())</f>
        <v>0</v>
      </c>
      <c r="AG164" s="25" t="e">
        <f ca="1">IFERROR(INDEX(Food!$I$8:$I$225,MATCH($C164,_xlfn.ANCHORARRAY(Food!$C$8),0)),NA())</f>
        <v>#N/A</v>
      </c>
      <c r="AH164" s="25">
        <f ca="1">IFERROR(INDEX(Macro!$I$8:$I$225,MATCH($C164,_xlfn.ANCHORARRAY(Macro!$C$8),0)),NA())</f>
        <v>3.6068141766203201</v>
      </c>
      <c r="AI164" s="25" t="e">
        <f ca="1">IFERROR(INDEX(Socioeconomic!$I$8:$I$225,MATCH($C164,_xlfn.ANCHORARRAY(Socioeconomic!$C$8),0)),NA())</f>
        <v>#N/A</v>
      </c>
      <c r="AJ164" s="25">
        <f ca="1">IFERROR(INDEX('Natural Hazard'!$I$8:$I$225,MATCH($C164,_xlfn.ANCHORARRAY('Natural Hazard'!$C$8),0)),NA())</f>
        <v>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0.5</v>
      </c>
      <c r="H165" s="23">
        <f t="shared" ca="1" si="12"/>
        <v>0.5</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1.5</v>
      </c>
      <c r="N165" s="23">
        <f t="shared" ca="1" si="16"/>
        <v>1.5</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3.0998287932539066</v>
      </c>
      <c r="U165" s="25">
        <f ca="1">IFERROR(INDEX(Socioeconomic!$G$8:$G$225,MATCH($C165,_xlfn.ANCHORARRAY(Socioeconomic!$C$8),0)),NA())</f>
        <v>0</v>
      </c>
      <c r="V165" s="25">
        <f ca="1">IFERROR(INDEX('Natural Hazard'!$G$8:$G$225,MATCH($C165,_xlfn.ANCHORARRAY('Natural Hazard'!$C$8),0)),NA())</f>
        <v>6.4549722436790233</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1.37270550678371</v>
      </c>
      <c r="AB165" s="25">
        <f ca="1">IFERROR(INDEX(Socioeconomic!$H$8:$H$225,MATCH($C165,_xlfn.ANCHORARRAY(Socioeconomic!$C$8),0)),NA())</f>
        <v>1</v>
      </c>
      <c r="AC165" s="25">
        <f ca="1">IFERROR(INDEX('Natural Hazard'!$H$8:$H$225,MATCH($C165,_xlfn.ANCHORARRAY('Natural Hazard'!$C$8),0)),NA())</f>
        <v>4.1666666666666599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7</v>
      </c>
      <c r="AI165" s="25">
        <f ca="1">IFERROR(INDEX(Socioeconomic!$I$8:$I$225,MATCH($C165,_xlfn.ANCHORARRAY(Socioeconomic!$C$8),0)),NA())</f>
        <v>0</v>
      </c>
      <c r="AJ165" s="25">
        <f ca="1">IFERROR(INDEX('Natural Hazard'!$I$8:$I$225,MATCH($C165,_xlfn.ANCHORARRAY('Natural Hazard'!$C$8),0)),NA())</f>
        <v>10</v>
      </c>
      <c r="AK165" s="25">
        <f ca="1">IFERROR(INDEX(Conflict!$I$8:$I$225,MATCH($C165,_xlfn.ANCHORARRAY(Conflict!$C$8),0)),NA())</f>
        <v>4.7619047619047503</v>
      </c>
      <c r="AL165" s="49"/>
      <c r="AM165" s="25">
        <f>IFERROR(INDEX('Data Reliability'!$G$6:$G$409,MATCH($C165,'Data Reliability'!$E$6:$E$409,0)),NA())</f>
        <v>8.3333333333333301E-2</v>
      </c>
      <c r="AN165" s="25">
        <f>IFERROR(INDEX('Data Reliability'!$H$6:$H$409,MATCH($C165,'Data Reliability'!$E$6:$E$409,0)),NA())</f>
        <v>0.59166666666666701</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0.5</v>
      </c>
      <c r="H166" s="23">
        <f t="shared" ca="1" si="12"/>
        <v>0.5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1</v>
      </c>
      <c r="N166" s="23">
        <f t="shared" ca="1" si="16"/>
        <v>1</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3.7453185667446394</v>
      </c>
      <c r="U166" s="25">
        <f ca="1">IFERROR(INDEX(Socioeconomic!$G$8:$G$225,MATCH($C166,_xlfn.ANCHORARRAY(Socioeconomic!$C$8),0)),NA())</f>
        <v>4.245568184644628</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3.57832112022056</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0.480085348506401</v>
      </c>
      <c r="AE166" s="50"/>
      <c r="AF166" s="25">
        <f ca="1">IFERROR(INDEX(Health!$I$8:$I$225,MATCH($C166,_xlfn.ANCHORARRAY(Health!$C$8),0)),NA())</f>
        <v>0</v>
      </c>
      <c r="AG166" s="25" t="e">
        <f ca="1">IFERROR(INDEX(Food!$I$8:$I$225,MATCH($C166,_xlfn.ANCHORARRAY(Food!$C$8),0)),NA())</f>
        <v>#N/A</v>
      </c>
      <c r="AH166" s="25">
        <f ca="1">IFERROR(INDEX(Macro!$I$8:$I$225,MATCH($C166,_xlfn.ANCHORARRAY(Macro!$C$8),0)),NA())</f>
        <v>3.9201096534168798</v>
      </c>
      <c r="AI166" s="25">
        <f ca="1">IFERROR(INDEX(Socioeconomic!$I$8:$I$225,MATCH($C166,_xlfn.ANCHORARRAY(Socioeconomic!$C$8),0)),NA())</f>
        <v>3.5048317909240798</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0.51666666666666705</v>
      </c>
    </row>
    <row r="167" spans="2:40" x14ac:dyDescent="0.2">
      <c r="B167" s="28" t="s">
        <v>774</v>
      </c>
      <c r="C167" s="28" t="s">
        <v>735</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2</v>
      </c>
      <c r="H167" s="23">
        <f t="shared" ca="1" si="12"/>
        <v>2</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1.5</v>
      </c>
      <c r="N167" s="23">
        <f t="shared" ca="1" si="16"/>
        <v>1.5</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3.3648460501238242</v>
      </c>
      <c r="U167" s="25">
        <f ca="1">IFERROR(INDEX(Socioeconomic!$G$8:$G$225,MATCH($C167,_xlfn.ANCHORARRAY(Socioeconomic!$C$8),0)),NA())</f>
        <v>7.4642002729217882</v>
      </c>
      <c r="V167" s="25">
        <f ca="1">IFERROR(INDEX('Natural Hazard'!$G$8:$G$225,MATCH($C167,_xlfn.ANCHORARRAY('Natural Hazard'!$C$8),0)),NA())</f>
        <v>0</v>
      </c>
      <c r="W167" s="25">
        <f ca="1">IFERROR(INDEX(Conflict!$G$8:$G$225,MATCH($C167,_xlfn.ANCHORARRAY(Conflict!$C$8),0)),NA())</f>
        <v>9.0691195405144924</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5.2470434593339599</v>
      </c>
      <c r="AB167" s="25">
        <f ca="1">IFERROR(INDEX(Socioeconomic!$H$8:$H$225,MATCH($C167,_xlfn.ANCHORARRAY(Socioeconomic!$C$8),0)),NA())</f>
        <v>5.5714285714285703</v>
      </c>
      <c r="AC167" s="25">
        <f ca="1">IFERROR(INDEX('Natural Hazard'!$H$8:$H$225,MATCH($C167,_xlfn.ANCHORARRAY('Natural Hazard'!$C$8),0)),NA())</f>
        <v>3.5</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2.1578225964362598</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8.2248929240141795</v>
      </c>
      <c r="AL167" s="49"/>
      <c r="AM167" s="25">
        <f>IFERROR(INDEX('Data Reliability'!$G$6:$G$409,MATCH($C167,'Data Reliability'!$E$6:$E$409,0)),NA())</f>
        <v>0.33333333333333298</v>
      </c>
      <c r="AN167" s="25">
        <f>IFERROR(INDEX('Data Reliability'!$H$6:$H$409,MATCH($C167,'Data Reliability'!$E$6:$E$409,0)),NA())</f>
        <v>0.55000000000000004</v>
      </c>
    </row>
    <row r="168" spans="2:40" x14ac:dyDescent="0.2">
      <c r="B168" s="28" t="s">
        <v>775</v>
      </c>
      <c r="C168" s="28" t="s">
        <v>736</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f ca="1">IFERROR(INDEX(Food!$G$8:$G$225,MATCH($C168,_xlfn.ANCHORARRAY(Food!$C$8),0)),NA())</f>
        <v>0</v>
      </c>
      <c r="T168" s="25">
        <f ca="1">IFERROR(INDEX(Macro!$G$8:$G$225,MATCH($C168,_xlfn.ANCHORARRAY(Macro!$C$8),0)),NA())</f>
        <v>0</v>
      </c>
      <c r="U168" s="25">
        <f ca="1">IFERROR(INDEX(Socioeconomic!$G$8:$G$225,MATCH($C168,_xlfn.ANCHORARRAY(Socioeconomic!$C$8),0)),NA())</f>
        <v>0</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t="e">
        <f ca="1">IFERROR(INDEX(Conflict!$H$8:$H$225,MATCH($C168,_xlfn.ANCHORARRAY(Conflict!$C$8),0)),NA())</f>
        <v>#N/A</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1</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1.9206122342640353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1.3436842487121801</v>
      </c>
      <c r="AB169" s="25">
        <f ca="1">IFERROR(INDEX(Socioeconomic!$H$8:$H$225,MATCH($C169,_xlfn.ANCHORARRAY(Socioeconomic!$C$8),0)),NA())</f>
        <v>1.71428571428571</v>
      </c>
      <c r="AC169" s="25">
        <f ca="1">IFERROR(INDEX('Natural Hazard'!$H$8:$H$225,MATCH($C169,_xlfn.ANCHORARRAY('Natural Hazard'!$C$8),0)),NA())</f>
        <v>0.83333333333333304</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2.7452516154298001</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0.5</v>
      </c>
      <c r="N170" s="23">
        <f t="shared" ca="1" si="16"/>
        <v>0.5</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4.6941318556735547</v>
      </c>
      <c r="U170" s="25">
        <f ca="1">IFERROR(INDEX(Socioeconomic!$G$8:$G$225,MATCH($C170,_xlfn.ANCHORARRAY(Socioeconomic!$C$8),0)),NA())</f>
        <v>0.64253960411569089</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3.1478391254927498</v>
      </c>
      <c r="AB170" s="25">
        <f ca="1">IFERROR(INDEX(Socioeconomic!$H$8:$H$225,MATCH($C170,_xlfn.ANCHORARRAY(Socioeconomic!$C$8),0)),NA())</f>
        <v>2.4285714285714199</v>
      </c>
      <c r="AC170" s="25">
        <f ca="1">IFERROR(INDEX('Natural Hazard'!$H$8:$H$225,MATCH($C170,_xlfn.ANCHORARRAY('Natural Hazard'!$C$8),0)),NA())</f>
        <v>5</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7</v>
      </c>
      <c r="AI170" s="25">
        <f ca="1">IFERROR(INDEX(Socioeconomic!$I$8:$I$225,MATCH($C170,_xlfn.ANCHORARRAY(Socioeconomic!$C$8),0)),NA())</f>
        <v>0.17000000000000301</v>
      </c>
      <c r="AJ170" s="25">
        <f ca="1">IFERROR(INDEX('Natural Hazard'!$I$8:$I$225,MATCH($C170,_xlfn.ANCHORARRAY('Natural Hazard'!$C$8),0)),NA())</f>
        <v>0</v>
      </c>
      <c r="AK170" s="25">
        <f ca="1">IFERROR(INDEX(Conflict!$I$8:$I$225,MATCH($C170,_xlfn.ANCHORARRAY(Conflict!$C$8),0)),NA())</f>
        <v>4.1666666666666696</v>
      </c>
      <c r="AL170" s="49"/>
      <c r="AM170" s="25">
        <f>IFERROR(INDEX('Data Reliability'!$G$6:$G$409,MATCH($C170,'Data Reliability'!$E$6:$E$409,0)),NA())</f>
        <v>8.3333333333333301E-2</v>
      </c>
      <c r="AN170" s="25">
        <f>IFERROR(INDEX('Data Reliability'!$H$6:$H$409,MATCH($C170,'Data Reliability'!$E$6:$E$409,0)),NA())</f>
        <v>0.54166666666666696</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v>
      </c>
      <c r="H171" s="23">
        <f t="shared" ca="1" si="12"/>
        <v>1</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1.5</v>
      </c>
      <c r="K171" s="23">
        <f t="shared" ca="1" si="14"/>
        <v>1.5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2</v>
      </c>
      <c r="N171" s="23">
        <f t="shared" ca="1" si="16"/>
        <v>2</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4.5611071501640152</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7.6666666666666599</v>
      </c>
      <c r="AD171" s="25">
        <f ca="1">IFERROR(INDEX(Conflict!$H$8:$H$225,MATCH($C171,_xlfn.ANCHORARRAY(Conflict!$C$8),0)),NA())</f>
        <v>2.08036984352773</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1.5</v>
      </c>
      <c r="H172" s="23">
        <f t="shared" ca="1" si="12"/>
        <v>1.5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1</v>
      </c>
      <c r="N172" s="23">
        <f t="shared" ca="1" si="16"/>
        <v>1</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6.069847818916096</v>
      </c>
      <c r="U172" s="25">
        <f ca="1">IFERROR(INDEX(Socioeconomic!$G$8:$G$225,MATCH($C172,_xlfn.ANCHORARRAY(Socioeconomic!$C$8),0)),NA())</f>
        <v>6.127780224244451</v>
      </c>
      <c r="V172" s="25">
        <f ca="1">IFERROR(INDEX('Natural Hazard'!$G$8:$G$225,MATCH($C172,_xlfn.ANCHORARRAY('Natural Hazard'!$C$8),0)),NA())</f>
        <v>0</v>
      </c>
      <c r="W172" s="25">
        <f ca="1">IFERROR(INDEX(Conflict!$G$8:$G$225,MATCH($C172,_xlfn.ANCHORARRAY(Conflict!$C$8),0)),NA())</f>
        <v>5.6420143341540179</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5.0825896635952503</v>
      </c>
      <c r="AB172" s="25">
        <f ca="1">IFERROR(INDEX(Socioeconomic!$H$8:$H$225,MATCH($C172,_xlfn.ANCHORARRAY(Socioeconomic!$C$8),0)),NA())</f>
        <v>9</v>
      </c>
      <c r="AC172" s="25">
        <f ca="1">IFERROR(INDEX('Natural Hazard'!$H$8:$H$225,MATCH($C172,_xlfn.ANCHORARRAY('Natural Hazard'!$C$8),0)),NA())</f>
        <v>4.1666666666666599</v>
      </c>
      <c r="AD172" s="25">
        <f ca="1">IFERROR(INDEX(Conflict!$H$8:$H$225,MATCH($C172,_xlfn.ANCHORARRAY(Conflict!$C$8),0)),NA())</f>
        <v>4.5474751066856296</v>
      </c>
      <c r="AE172" s="50"/>
      <c r="AF172" s="25">
        <f ca="1">IFERROR(INDEX(Health!$I$8:$I$225,MATCH($C172,_xlfn.ANCHORARRAY(Health!$C$8),0)),NA())</f>
        <v>0</v>
      </c>
      <c r="AG172" s="25" t="e">
        <f ca="1">IFERROR(INDEX(Food!$I$8:$I$225,MATCH($C172,_xlfn.ANCHORARRAY(Food!$C$8),0)),NA())</f>
        <v>#N/A</v>
      </c>
      <c r="AH172" s="25">
        <f ca="1">IFERROR(INDEX(Macro!$I$8:$I$225,MATCH($C172,_xlfn.ANCHORARRAY(Macro!$C$8),0)),NA())</f>
        <v>7.2488740943802599</v>
      </c>
      <c r="AI172" s="25">
        <f ca="1">IFERROR(INDEX(Socioeconomic!$I$8:$I$225,MATCH($C172,_xlfn.ANCHORARRAY(Socioeconomic!$C$8),0)),NA())</f>
        <v>4.1721878307379301</v>
      </c>
      <c r="AJ172" s="25">
        <f ca="1">IFERROR(INDEX('Natural Hazard'!$I$8:$I$225,MATCH($C172,_xlfn.ANCHORARRAY('Natural Hazard'!$C$8),0)),NA())</f>
        <v>0</v>
      </c>
      <c r="AK172" s="25">
        <f ca="1">IFERROR(INDEX(Conflict!$I$8:$I$225,MATCH($C172,_xlfn.ANCHORARRAY(Conflict!$C$8),0)),NA())</f>
        <v>7</v>
      </c>
      <c r="AL172" s="49"/>
      <c r="AM172" s="25">
        <f>IFERROR(INDEX('Data Reliability'!$G$6:$G$409,MATCH($C172,'Data Reliability'!$E$6:$E$409,0)),NA())</f>
        <v>8.3333333333333301E-2</v>
      </c>
      <c r="AN172" s="25">
        <f>IFERROR(INDEX('Data Reliability'!$H$6:$H$409,MATCH($C172,'Data Reliability'!$E$6:$E$409,0)),NA())</f>
        <v>0.52500000000000002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3.3333333333333299</v>
      </c>
      <c r="AD173" s="25">
        <f ca="1">IFERROR(INDEX(Conflict!$H$8:$H$225,MATCH($C173,_xlfn.ANCHORARRAY(Conflict!$C$8),0)),NA())</f>
        <v>0.94683499288762296</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0.46666666666666701</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v>
      </c>
      <c r="H174" s="23">
        <f t="shared" ca="1" si="12"/>
        <v>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v>
      </c>
      <c r="N174" s="23">
        <f t="shared" ca="1" si="16"/>
        <v>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10</v>
      </c>
      <c r="U174" s="25">
        <f ca="1">IFERROR(INDEX(Socioeconomic!$G$8:$G$225,MATCH($C174,_xlfn.ANCHORARRAY(Socioeconomic!$C$8),0)),NA())</f>
        <v>9.5618288746751485</v>
      </c>
      <c r="V174" s="25">
        <f ca="1">IFERROR(INDEX('Natural Hazard'!$G$8:$G$225,MATCH($C174,_xlfn.ANCHORARRAY('Natural Hazard'!$C$8),0)),NA())</f>
        <v>0</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9.1428571428571406</v>
      </c>
      <c r="AC174" s="25">
        <f ca="1">IFERROR(INDEX('Natural Hazard'!$H$8:$H$225,MATCH($C174,_xlfn.ANCHORARRAY('Natural Hazard'!$C$8),0)),NA())</f>
        <v>5.3333333333333304</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10</v>
      </c>
      <c r="AI174" s="25">
        <f ca="1">IFERROR(INDEX(Socioeconomic!$I$8:$I$225,MATCH($C174,_xlfn.ANCHORARRAY(Socioeconomic!$C$8),0)),NA())</f>
        <v>10</v>
      </c>
      <c r="AJ174" s="25">
        <f ca="1">IFERROR(INDEX('Natural Hazard'!$I$8:$I$225,MATCH($C174,_xlfn.ANCHORARRAY('Natural Hazard'!$C$8),0)),NA())</f>
        <v>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0.266666666666667</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0</v>
      </c>
      <c r="H175" s="23">
        <f t="shared" ca="1" si="12"/>
        <v>0</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0</v>
      </c>
      <c r="N175" s="23">
        <f t="shared" ca="1" si="16"/>
        <v>0</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3.0661422477449758</v>
      </c>
      <c r="U175" s="25">
        <f ca="1">IFERROR(INDEX(Socioeconomic!$G$8:$G$225,MATCH($C175,_xlfn.ANCHORARRAY(Socioeconomic!$C$8),0)),NA())</f>
        <v>0</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2.6351302328955901</v>
      </c>
      <c r="AB175" s="25">
        <f ca="1">IFERROR(INDEX(Socioeconomic!$H$8:$H$225,MATCH($C175,_xlfn.ANCHORARRAY(Socioeconomic!$C$8),0)),NA())</f>
        <v>9</v>
      </c>
      <c r="AC175" s="25">
        <f ca="1">IFERROR(INDEX('Natural Hazard'!$H$8:$H$225,MATCH($C175,_xlfn.ANCHORARRAY('Natural Hazard'!$C$8),0)),NA())</f>
        <v>5.5</v>
      </c>
      <c r="AD175" s="25">
        <f ca="1">IFERROR(INDEX(Conflict!$H$8:$H$225,MATCH($C175,_xlfn.ANCHORARRAY(Conflict!$C$8),0)),NA())</f>
        <v>1.9692389758179201</v>
      </c>
      <c r="AE175" s="50"/>
      <c r="AF175" s="25">
        <f ca="1">IFERROR(INDEX(Health!$I$8:$I$225,MATCH($C175,_xlfn.ANCHORARRAY(Health!$C$8),0)),NA())</f>
        <v>0</v>
      </c>
      <c r="AG175" s="25" t="e">
        <f ca="1">IFERROR(INDEX(Food!$I$8:$I$225,MATCH($C175,_xlfn.ANCHORARRAY(Food!$C$8),0)),NA())</f>
        <v>#N/A</v>
      </c>
      <c r="AH175" s="25">
        <f ca="1">IFERROR(INDEX(Macro!$I$8:$I$225,MATCH($C175,_xlfn.ANCHORARRAY(Macro!$C$8),0)),NA())</f>
        <v>3.5676522420207499</v>
      </c>
      <c r="AI175" s="25">
        <f ca="1">IFERROR(INDEX(Socioeconomic!$I$8:$I$225,MATCH($C175,_xlfn.ANCHORARRAY(Socioeconomic!$C$8),0)),NA())</f>
        <v>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8.3333333333333301E-2</v>
      </c>
      <c r="AN175" s="25">
        <f>IFERROR(INDEX('Data Reliability'!$H$6:$H$409,MATCH($C175,'Data Reliability'!$E$6:$E$409,0)),NA())</f>
        <v>0.55833333333333302</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v>
      </c>
      <c r="N176" s="23">
        <f t="shared" ca="1" si="16"/>
        <v>1</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4.11591932641472</v>
      </c>
      <c r="AI176" s="25">
        <f ca="1">IFERROR(INDEX(Socioeconomic!$I$8:$I$225,MATCH($C176,_xlfn.ANCHORARRAY(Socioeconomic!$C$8),0)),NA())</f>
        <v>0</v>
      </c>
      <c r="AJ176" s="25">
        <f ca="1">IFERROR(INDEX('Natural Hazard'!$I$8:$I$225,MATCH($C176,_xlfn.ANCHORARRAY('Natural Hazard'!$C$8),0)),NA())</f>
        <v>10</v>
      </c>
      <c r="AK176" s="25">
        <f ca="1">IFERROR(INDEX(Conflict!$I$8:$I$225,MATCH($C176,_xlfn.ANCHORARRAY(Conflict!$C$8),0)),NA())</f>
        <v>0</v>
      </c>
      <c r="AL176" s="49"/>
      <c r="AM176" s="25">
        <f>IFERROR(INDEX('Data Reliability'!$G$6:$G$409,MATCH($C176,'Data Reliability'!$E$6:$E$409,0)),NA())</f>
        <v>8.3333333333333301E-2</v>
      </c>
      <c r="AN176" s="25">
        <f>IFERROR(INDEX('Data Reliability'!$H$6:$H$409,MATCH($C176,'Data Reliability'!$E$6:$E$409,0)),NA())</f>
        <v>0.625</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f ca="1">IFERROR(INDEX(Macro!$G$8:$G$225,MATCH($C177,_xlfn.ANCHORARRAY(Macro!$C$8),0)),NA())</f>
        <v>0</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8.2857142857142794</v>
      </c>
      <c r="AC177" s="25">
        <f ca="1">IFERROR(INDEX('Natural Hazard'!$H$8:$H$225,MATCH($C177,_xlfn.ANCHORARRAY('Natural Hazard'!$C$8),0)),NA())</f>
        <v>8.1666666666666607</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0.71666666666666701</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v>
      </c>
      <c r="N178" s="23">
        <f t="shared" ca="1" si="16"/>
        <v>1</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4.7763563054906779</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4.8333333333333304</v>
      </c>
      <c r="AD178" s="25">
        <f ca="1">IFERROR(INDEX(Conflict!$H$8:$H$225,MATCH($C178,_xlfn.ANCHORARRAY(Conflict!$C$8),0)),NA())</f>
        <v>4.2585348506401104</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5.3571428571428497</v>
      </c>
      <c r="AL178" s="49"/>
      <c r="AM178" s="25">
        <f>IFERROR(INDEX('Data Reliability'!$G$6:$G$409,MATCH($C178,'Data Reliability'!$E$6:$E$409,0)),NA())</f>
        <v>0</v>
      </c>
      <c r="AN178" s="25">
        <f>IFERROR(INDEX('Data Reliability'!$H$6:$H$409,MATCH($C178,'Data Reliability'!$E$6:$E$409,0)),NA())</f>
        <v>0.44166666666666698</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0</v>
      </c>
      <c r="H179" s="23">
        <f t="shared" ca="1" si="12"/>
        <v>0</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0</v>
      </c>
      <c r="N179" s="23">
        <f t="shared" ca="1" si="16"/>
        <v>0</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4.3549870391987406</v>
      </c>
      <c r="U179" s="25">
        <f ca="1">IFERROR(INDEX(Socioeconomic!$G$8:$G$225,MATCH($C179,_xlfn.ANCHORARRAY(Socioeconomic!$C$8),0)),NA())</f>
        <v>2.463452358195739</v>
      </c>
      <c r="V179" s="25">
        <f ca="1">IFERROR(INDEX('Natural Hazard'!$G$8:$G$225,MATCH($C179,_xlfn.ANCHORARRAY('Natural Hazard'!$C$8),0)),NA())</f>
        <v>0</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3.9991293622578499</v>
      </c>
      <c r="AB179" s="25">
        <f ca="1">IFERROR(INDEX(Socioeconomic!$H$8:$H$225,MATCH($C179,_xlfn.ANCHORARRAY(Socioeconomic!$C$8),0)),NA())</f>
        <v>6.4285714285714199</v>
      </c>
      <c r="AC179" s="25">
        <f ca="1">IFERROR(INDEX('Natural Hazard'!$H$8:$H$225,MATCH($C179,_xlfn.ANCHORARRAY('Natural Hazard'!$C$8),0)),NA())</f>
        <v>9</v>
      </c>
      <c r="AD179" s="25">
        <f ca="1">IFERROR(INDEX(Conflict!$H$8:$H$225,MATCH($C179,_xlfn.ANCHORARRAY(Conflict!$C$8),0)),NA())</f>
        <v>1.6802987197724</v>
      </c>
      <c r="AE179" s="50"/>
      <c r="AF179" s="25">
        <f ca="1">IFERROR(INDEX(Health!$I$8:$I$225,MATCH($C179,_xlfn.ANCHORARRAY(Health!$C$8),0)),NA())</f>
        <v>0</v>
      </c>
      <c r="AG179" s="25">
        <f ca="1">IFERROR(INDEX(Food!$I$8:$I$225,MATCH($C179,_xlfn.ANCHORARRAY(Food!$C$8),0)),NA())</f>
        <v>5</v>
      </c>
      <c r="AH179" s="25">
        <f ca="1">IFERROR(INDEX(Macro!$I$8:$I$225,MATCH($C179,_xlfn.ANCHORARRAY(Macro!$C$8),0)),NA())</f>
        <v>4.7425102800078296</v>
      </c>
      <c r="AI179" s="25">
        <f ca="1">IFERROR(INDEX(Socioeconomic!$I$8:$I$225,MATCH($C179,_xlfn.ANCHORARRAY(Socioeconomic!$C$8),0)),NA())</f>
        <v>0.94400405883780203</v>
      </c>
      <c r="AJ179" s="25">
        <f ca="1">IFERROR(INDEX('Natural Hazard'!$I$8:$I$225,MATCH($C179,_xlfn.ANCHORARRAY('Natural Hazard'!$C$8),0)),NA())</f>
        <v>0</v>
      </c>
      <c r="AK179" s="25">
        <f ca="1">IFERROR(INDEX(Conflict!$I$8:$I$225,MATCH($C179,_xlfn.ANCHORARRAY(Conflict!$C$8),0)),NA())</f>
        <v>0</v>
      </c>
      <c r="AL179" s="49"/>
      <c r="AM179" s="25">
        <f>IFERROR(INDEX('Data Reliability'!$G$6:$G$409,MATCH($C179,'Data Reliability'!$E$6:$E$409,0)),NA())</f>
        <v>8.3333333333333301E-2</v>
      </c>
      <c r="AN179" s="25">
        <f>IFERROR(INDEX('Data Reliability'!$H$6:$H$409,MATCH($C179,'Data Reliability'!$E$6:$E$409,0)),NA())</f>
        <v>0.42777777777777798</v>
      </c>
    </row>
    <row r="180" spans="2:40" x14ac:dyDescent="0.2">
      <c r="B180" s="28" t="s">
        <v>776</v>
      </c>
      <c r="C180" s="28" t="s">
        <v>737</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f ca="1">IFERROR(INDEX(Food!$G$8:$G$225,MATCH($C180,_xlfn.ANCHORARRAY(Food!$C$8),0)),NA())</f>
        <v>0</v>
      </c>
      <c r="T180" s="25">
        <f ca="1">IFERROR(INDEX(Macro!$G$8:$G$225,MATCH($C180,_xlfn.ANCHORARRAY(Macro!$C$8),0)),NA())</f>
        <v>0</v>
      </c>
      <c r="U180" s="25">
        <f ca="1">IFERROR(INDEX(Socioeconomic!$G$8:$G$225,MATCH($C180,_xlfn.ANCHORARRAY(Socioeconomic!$C$8),0)),NA())</f>
        <v>0</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t="e">
        <f ca="1">IFERROR(INDEX(Conflict!$H$8:$H$225,MATCH($C180,_xlfn.ANCHORARRAY(Conflict!$C$8),0)),NA())</f>
        <v>#N/A</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f ca="1">IFERROR(INDEX(Socioeconomic!$I$8:$I$225,MATCH($C180,_xlfn.ANCHORARRAY(Socioeconomic!$C$8),0)),NA())</f>
        <v>0</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0.83333333333333304</v>
      </c>
      <c r="AN180" s="25">
        <f>IFERROR(INDEX('Data Reliability'!$H$6:$H$409,MATCH($C180,'Data Reliability'!$E$6:$E$409,0)),NA())</f>
        <v>0.77500000000000002</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v>
      </c>
      <c r="P181" s="24"/>
      <c r="Q181" s="49"/>
      <c r="R181" s="25">
        <f ca="1">IFERROR(INDEX(Health!$G$8:$G$225,MATCH($C181,_xlfn.ANCHORARRAY(Health!$C$8),0)),NA())</f>
        <v>0</v>
      </c>
      <c r="S181" s="25">
        <f ca="1">IFERROR(INDEX(Food!$G$8:$G$225,MATCH($C181,_xlfn.ANCHORARRAY(Food!$C$8),0)),NA())</f>
        <v>10</v>
      </c>
      <c r="T181" s="25">
        <f ca="1">IFERROR(INDEX(Macro!$G$8:$G$225,MATCH($C181,_xlfn.ANCHORARRAY(Macro!$C$8),0)),NA())</f>
        <v>0.8484758793325593</v>
      </c>
      <c r="U181" s="25">
        <f ca="1">IFERROR(INDEX(Socioeconomic!$G$8:$G$225,MATCH($C181,_xlfn.ANCHORARRAY(Socioeconomic!$C$8),0)),NA())</f>
        <v>8.2687984920955415</v>
      </c>
      <c r="V181" s="25">
        <f ca="1">IFERROR(INDEX('Natural Hazard'!$G$8:$G$225,MATCH($C181,_xlfn.ANCHORARRAY('Natural Hazard'!$C$8),0)),NA())</f>
        <v>9.9163165204290102</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8.7537788096447304</v>
      </c>
      <c r="AB181" s="25">
        <f ca="1">IFERROR(INDEX(Socioeconomic!$H$8:$H$225,MATCH($C181,_xlfn.ANCHORARRAY(Socioeconomic!$C$8),0)),NA())</f>
        <v>10</v>
      </c>
      <c r="AC181" s="25">
        <f ca="1">IFERROR(INDEX('Natural Hazard'!$H$8:$H$225,MATCH($C181,_xlfn.ANCHORARRAY('Natural Hazard'!$C$8),0)),NA())</f>
        <v>9.8333333333333304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10</v>
      </c>
      <c r="AH181" s="25">
        <f ca="1">IFERROR(INDEX(Macro!$I$8:$I$225,MATCH($C181,_xlfn.ANCHORARRAY(Macro!$C$8),0)),NA())</f>
        <v>8.2240062659108604E-2</v>
      </c>
      <c r="AI181" s="25">
        <f ca="1">IFERROR(INDEX(Socioeconomic!$I$8:$I$225,MATCH($C181,_xlfn.ANCHORARRAY(Socioeconomic!$C$8),0)),NA())</f>
        <v>6.8373028502881503</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0.44722222222222202</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0.5</v>
      </c>
      <c r="H182" s="23">
        <f t="shared" ca="1" si="12"/>
        <v>0.5</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1.5</v>
      </c>
      <c r="N182" s="23">
        <f t="shared" ca="1" si="16"/>
        <v>1.5</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6.1532388405792</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2.5760629623711364</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4.9810152603448703</v>
      </c>
      <c r="AB182" s="25">
        <f ca="1">IFERROR(INDEX(Socioeconomic!$H$8:$H$225,MATCH($C182,_xlfn.ANCHORARRAY(Socioeconomic!$C$8),0)),NA())</f>
        <v>2.2857142857142798</v>
      </c>
      <c r="AC182" s="25">
        <f ca="1">IFERROR(INDEX('Natural Hazard'!$H$8:$H$225,MATCH($C182,_xlfn.ANCHORARRAY('Natural Hazard'!$C$8),0)),NA())</f>
        <v>5.6666666666666599</v>
      </c>
      <c r="AD182" s="25">
        <f ca="1">IFERROR(INDEX(Conflict!$H$8:$H$225,MATCH($C182,_xlfn.ANCHORARRAY(Conflict!$C$8),0)),NA())</f>
        <v>1.01351351351351</v>
      </c>
      <c r="AE182" s="50"/>
      <c r="AF182" s="25">
        <f ca="1">IFERROR(INDEX(Health!$I$8:$I$225,MATCH($C182,_xlfn.ANCHORARRAY(Health!$C$8),0)),NA())</f>
        <v>0</v>
      </c>
      <c r="AG182" s="25" t="e">
        <f ca="1">IFERROR(INDEX(Food!$I$8:$I$225,MATCH($C182,_xlfn.ANCHORARRAY(Food!$C$8),0)),NA())</f>
        <v>#N/A</v>
      </c>
      <c r="AH182" s="25">
        <f ca="1">IFERROR(INDEX(Macro!$I$8:$I$225,MATCH($C182,_xlfn.ANCHORARRAY(Macro!$C$8),0)),NA())</f>
        <v>7.6013315057763897</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6.5476190476190403</v>
      </c>
      <c r="AL182" s="49"/>
      <c r="AM182" s="25">
        <f>IFERROR(INDEX('Data Reliability'!$G$6:$G$409,MATCH($C182,'Data Reliability'!$E$6:$E$409,0)),NA())</f>
        <v>8.3333333333333301E-2</v>
      </c>
      <c r="AN182" s="25">
        <f>IFERROR(INDEX('Data Reliability'!$H$6:$H$409,MATCH($C182,'Data Reliability'!$E$6:$E$409,0)),NA())</f>
        <v>0.55000000000000004</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v>
      </c>
      <c r="H183" s="23">
        <f t="shared" ca="1" si="12"/>
        <v>3</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3</v>
      </c>
      <c r="N183" s="23">
        <f t="shared" ca="1" si="16"/>
        <v>3</v>
      </c>
      <c r="O183" s="116" t="str">
        <f t="shared" si="17"/>
        <v>!</v>
      </c>
      <c r="P183" s="24"/>
      <c r="Q183" s="49"/>
      <c r="R183" s="25">
        <f ca="1">IFERROR(INDEX(Health!$G$8:$G$225,MATCH($C183,_xlfn.ANCHORARRAY(Health!$C$8),0)),NA())</f>
        <v>9.9824919620601094</v>
      </c>
      <c r="S183" s="25">
        <f ca="1">IFERROR(INDEX(Food!$G$8:$G$225,MATCH($C183,_xlfn.ANCHORARRAY(Food!$C$8),0)),NA())</f>
        <v>10</v>
      </c>
      <c r="T183" s="25">
        <f ca="1">IFERROR(INDEX(Macro!$G$8:$G$225,MATCH($C183,_xlfn.ANCHORARRAY(Macro!$C$8),0)),NA())</f>
        <v>0</v>
      </c>
      <c r="U183" s="25">
        <f ca="1">IFERROR(INDEX(Socioeconomic!$G$8:$G$225,MATCH($C183,_xlfn.ANCHORARRAY(Socioeconomic!$C$8),0)),NA())</f>
        <v>10</v>
      </c>
      <c r="V183" s="25">
        <f ca="1">IFERROR(INDEX('Natural Hazard'!$G$8:$G$225,MATCH($C183,_xlfn.ANCHORARRAY('Natural Hazard'!$C$8),0)),NA())</f>
        <v>0</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5.1666666666666599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0.45833333333333298</v>
      </c>
    </row>
    <row r="184" spans="2:40" x14ac:dyDescent="0.2">
      <c r="B184" s="28" t="s">
        <v>790</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v>
      </c>
      <c r="H184" s="23">
        <f t="shared" ca="1" si="12"/>
        <v>0</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1.5</v>
      </c>
      <c r="K184" s="23">
        <f t="shared" ca="1" si="14"/>
        <v>1.5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1</v>
      </c>
      <c r="N184" s="23">
        <f t="shared" ca="1" si="16"/>
        <v>1</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0</v>
      </c>
      <c r="U184" s="25">
        <f ca="1">IFERROR(INDEX(Socioeconomic!$G$8:$G$225,MATCH($C184,_xlfn.ANCHORARRAY(Socioeconomic!$C$8),0)),NA())</f>
        <v>4.12124608235517</v>
      </c>
      <c r="V184" s="25">
        <f ca="1">IFERROR(INDEX('Natural Hazard'!$G$8:$G$225,MATCH($C184,_xlfn.ANCHORARRAY('Natural Hazard'!$C$8),0)),NA())</f>
        <v>0</v>
      </c>
      <c r="W184" s="25">
        <f ca="1">IFERROR(INDEX(Conflict!$G$8:$G$225,MATCH($C184,_xlfn.ANCHORARRAY(Conflict!$C$8),0)),NA())</f>
        <v>3.9892280275819658</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6.0644755616822597</v>
      </c>
      <c r="AB184" s="25">
        <f ca="1">IFERROR(INDEX(Socioeconomic!$H$8:$H$225,MATCH($C184,_xlfn.ANCHORARRAY(Socioeconomic!$C$8),0)),NA())</f>
        <v>8</v>
      </c>
      <c r="AC184" s="25">
        <f ca="1">IFERROR(INDEX('Natural Hazard'!$H$8:$H$225,MATCH($C184,_xlfn.ANCHORARRAY('Natural Hazard'!$C$8),0)),NA())</f>
        <v>0.5</v>
      </c>
      <c r="AD184" s="25">
        <f ca="1">IFERROR(INDEX(Conflict!$H$8:$H$225,MATCH($C184,_xlfn.ANCHORARRAY(Conflict!$C$8),0)),NA())</f>
        <v>1.59139402560455</v>
      </c>
      <c r="AE184" s="50"/>
      <c r="AF184" s="25">
        <f ca="1">IFERROR(INDEX(Health!$I$8:$I$225,MATCH($C184,_xlfn.ANCHORARRAY(Health!$C$8),0)),NA())</f>
        <v>0</v>
      </c>
      <c r="AG184" s="25" t="e">
        <f ca="1">IFERROR(INDEX(Food!$I$8:$I$225,MATCH($C184,_xlfn.ANCHORARRAY(Food!$C$8),0)),NA())</f>
        <v>#N/A</v>
      </c>
      <c r="AH184" s="25">
        <f ca="1">IFERROR(INDEX(Macro!$I$8:$I$225,MATCH($C184,_xlfn.ANCHORARRAY(Macro!$C$8),0)),NA())</f>
        <v>0</v>
      </c>
      <c r="AI184" s="25">
        <f ca="1">IFERROR(INDEX(Socioeconomic!$I$8:$I$225,MATCH($C184,_xlfn.ANCHORARRAY(Socioeconomic!$C$8),0)),NA())</f>
        <v>2.1230836589159798</v>
      </c>
      <c r="AJ184" s="25">
        <f ca="1">IFERROR(INDEX('Natural Hazard'!$I$8:$I$225,MATCH($C184,_xlfn.ANCHORARRAY('Natural Hazard'!$C$8),0)),NA())</f>
        <v>0</v>
      </c>
      <c r="AK184" s="25">
        <f ca="1">IFERROR(INDEX(Conflict!$I$8:$I$225,MATCH($C184,_xlfn.ANCHORARRAY(Conflict!$C$8),0)),NA())</f>
        <v>10</v>
      </c>
      <c r="AL184" s="49"/>
      <c r="AM184" s="25">
        <f>IFERROR(INDEX('Data Reliability'!$G$6:$G$409,MATCH($C184,'Data Reliability'!$E$6:$E$409,0)),NA())</f>
        <v>0.16666666666666699</v>
      </c>
      <c r="AN184" s="25">
        <f>IFERROR(INDEX('Data Reliability'!$H$6:$H$409,MATCH($C184,'Data Reliability'!$E$6:$E$409,0)),NA())</f>
        <v>0.59166666666666701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4.4879155260811405</v>
      </c>
      <c r="U185" s="25">
        <f ca="1">IFERROR(INDEX(Socioeconomic!$G$8:$G$225,MATCH($C185,_xlfn.ANCHORARRAY(Socioeconomic!$C$8),0)),NA())</f>
        <v>1.6278820596099552</v>
      </c>
      <c r="V185" s="25">
        <f ca="1">IFERROR(INDEX('Natural Hazard'!$G$8:$G$225,MATCH($C185,_xlfn.ANCHORARRAY('Natural Hazard'!$C$8),0)),NA())</f>
        <v>7.0710678118654755</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7.4429853200802896</v>
      </c>
      <c r="AB185" s="25">
        <f ca="1">IFERROR(INDEX(Socioeconomic!$H$8:$H$225,MATCH($C185,_xlfn.ANCHORARRAY(Socioeconomic!$C$8),0)),NA())</f>
        <v>5</v>
      </c>
      <c r="AC185" s="25">
        <f ca="1">IFERROR(INDEX('Natural Hazard'!$H$8:$H$225,MATCH($C185,_xlfn.ANCHORARRAY('Natural Hazard'!$C$8),0)),NA())</f>
        <v>5</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2.7060896808302299</v>
      </c>
      <c r="AI185" s="25">
        <f ca="1">IFERROR(INDEX(Socioeconomic!$I$8:$I$225,MATCH($C185,_xlfn.ANCHORARRAY(Socioeconomic!$C$8),0)),NA())</f>
        <v>0.52999999999999003</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0.59166666666666701</v>
      </c>
    </row>
    <row r="186" spans="2:40" x14ac:dyDescent="0.2">
      <c r="B186" s="28" t="s">
        <v>777</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1.3453530578900172</v>
      </c>
      <c r="U186" s="25">
        <f ca="1">IFERROR(INDEX(Socioeconomic!$G$8:$G$225,MATCH($C186,_xlfn.ANCHORARRAY(Socioeconomic!$C$8),0)),NA())</f>
        <v>1.7008401285415149</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3.0607753512781399</v>
      </c>
      <c r="AB186" s="25">
        <f ca="1">IFERROR(INDEX(Socioeconomic!$H$8:$H$225,MATCH($C186,_xlfn.ANCHORARRAY(Socioeconomic!$C$8),0)),NA())</f>
        <v>1.28571428571428</v>
      </c>
      <c r="AC186" s="25">
        <f ca="1">IFERROR(INDEX('Natural Hazard'!$H$8:$H$225,MATCH($C186,_xlfn.ANCHORARRAY('Natural Hazard'!$C$8),0)),NA())</f>
        <v>2.9999999999999898</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0.59134521245350402</v>
      </c>
      <c r="AI186" s="25">
        <f ca="1">IFERROR(INDEX(Socioeconomic!$I$8:$I$225,MATCH($C186,_xlfn.ANCHORARRAY(Socioeconomic!$C$8),0)),NA())</f>
        <v>2.2499999999999898</v>
      </c>
      <c r="AJ186" s="25">
        <f ca="1">IFERROR(INDEX('Natural Hazard'!$I$8:$I$225,MATCH($C186,_xlfn.ANCHORARRAY('Natural Hazard'!$C$8),0)),NA())</f>
        <v>0</v>
      </c>
      <c r="AK186" s="25">
        <f ca="1">IFERROR(INDEX(Conflict!$I$8:$I$225,MATCH($C186,_xlfn.ANCHORARRAY(Conflict!$C$8),0)),NA())</f>
        <v>1.78571428571428</v>
      </c>
      <c r="AL186" s="49"/>
      <c r="AM186" s="25">
        <f>IFERROR(INDEX('Data Reliability'!$G$6:$G$409,MATCH($C186,'Data Reliability'!$E$6:$E$409,0)),NA())</f>
        <v>8.3333333333333301E-2</v>
      </c>
      <c r="AN186" s="25">
        <f>IFERROR(INDEX('Data Reliability'!$H$6:$H$409,MATCH($C186,'Data Reliability'!$E$6:$E$409,0)),NA())</f>
        <v>0.59166666666666701</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0.5</v>
      </c>
      <c r="N187" s="23">
        <f t="shared" ca="1" si="16"/>
        <v>0.5</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2.9601495210658144</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1.25178359815231</v>
      </c>
      <c r="AB187" s="25">
        <f ca="1">IFERROR(INDEX(Socioeconomic!$H$8:$H$225,MATCH($C187,_xlfn.ANCHORARRAY(Socioeconomic!$C$8),0)),NA())</f>
        <v>0.28571428571428598</v>
      </c>
      <c r="AC187" s="25">
        <f ca="1">IFERROR(INDEX('Natural Hazard'!$H$8:$H$225,MATCH($C187,_xlfn.ANCHORARRAY('Natural Hazard'!$C$8),0)),NA())</f>
        <v>4</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7</v>
      </c>
      <c r="AI187" s="25">
        <f ca="1">IFERROR(INDEX(Socioeconomic!$I$8:$I$225,MATCH($C187,_xlfn.ANCHORARRAY(Socioeconomic!$C$8),0)),NA())</f>
        <v>0</v>
      </c>
      <c r="AJ187" s="25">
        <f ca="1">IFERROR(INDEX('Natural Hazard'!$I$8:$I$225,MATCH($C187,_xlfn.ANCHORARRAY('Natural Hazard'!$C$8),0)),NA())</f>
        <v>0</v>
      </c>
      <c r="AK187" s="25">
        <f ca="1">IFERROR(INDEX(Conflict!$I$8:$I$225,MATCH($C187,_xlfn.ANCHORARRAY(Conflict!$C$8),0)),NA())</f>
        <v>5.9523809523809499</v>
      </c>
      <c r="AL187" s="49"/>
      <c r="AM187" s="25">
        <f>IFERROR(INDEX('Data Reliability'!$G$6:$G$409,MATCH($C187,'Data Reliability'!$E$6:$E$409,0)),NA())</f>
        <v>0.16666666666666699</v>
      </c>
      <c r="AN187" s="25">
        <f>IFERROR(INDEX('Data Reliability'!$H$6:$H$409,MATCH($C187,'Data Reliability'!$E$6:$E$409,0)),NA())</f>
        <v>0.59166666666666701</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v>
      </c>
      <c r="N188" s="23">
        <f t="shared" ca="1" si="16"/>
        <v>0</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0.83809830998868184</v>
      </c>
      <c r="U188" s="25">
        <f ca="1">IFERROR(INDEX(Socioeconomic!$G$8:$G$225,MATCH($C188,_xlfn.ANCHORARRAY(Socioeconomic!$C$8),0)),NA())</f>
        <v>0.85857024007524152</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0.105443904326586</v>
      </c>
      <c r="AB188" s="25">
        <f ca="1">IFERROR(INDEX(Socioeconomic!$H$8:$H$225,MATCH($C188,_xlfn.ANCHORARRAY(Socioeconomic!$C$8),0)),NA())</f>
        <v>0.28571428571428598</v>
      </c>
      <c r="AC188" s="25">
        <f ca="1">IFERROR(INDEX('Natural Hazard'!$H$8:$H$225,MATCH($C188,_xlfn.ANCHORARRAY('Natural Hazard'!$C$8),0)),NA())</f>
        <v>0</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6.6614450753867196</v>
      </c>
      <c r="AI188" s="25">
        <f ca="1">IFERROR(INDEX(Socioeconomic!$I$8:$I$225,MATCH($C188,_xlfn.ANCHORARRAY(Socioeconomic!$C$8),0)),NA())</f>
        <v>2.58</v>
      </c>
      <c r="AJ188" s="25">
        <f ca="1">IFERROR(INDEX('Natural Hazard'!$I$8:$I$225,MATCH($C188,_xlfn.ANCHORARRAY('Natural Hazard'!$C$8),0)),NA())</f>
        <v>0</v>
      </c>
      <c r="AK188" s="25">
        <f ca="1">IFERROR(INDEX(Conflict!$I$8:$I$225,MATCH($C188,_xlfn.ANCHORARRAY(Conflict!$C$8),0)),NA())</f>
        <v>0</v>
      </c>
      <c r="AL188" s="49"/>
      <c r="AM188" s="25">
        <f>IFERROR(INDEX('Data Reliability'!$G$6:$G$409,MATCH($C188,'Data Reliability'!$E$6:$E$409,0)),NA())</f>
        <v>8.3333333333333301E-2</v>
      </c>
      <c r="AN188" s="25">
        <f>IFERROR(INDEX('Data Reliability'!$H$6:$H$409,MATCH($C188,'Data Reliability'!$E$6:$E$409,0)),NA())</f>
        <v>0.625</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6.7806503622653755</v>
      </c>
      <c r="U189" s="25">
        <f ca="1">IFERROR(INDEX(Socioeconomic!$G$8:$G$225,MATCH($C189,_xlfn.ANCHORARRAY(Socioeconomic!$C$8),0)),NA())</f>
        <v>0</v>
      </c>
      <c r="V189" s="25">
        <f ca="1">IFERROR(INDEX('Natural Hazard'!$G$8:$G$225,MATCH($C189,_xlfn.ANCHORARRAY('Natural Hazard'!$C$8),0)),NA())</f>
        <v>0</v>
      </c>
      <c r="W189" s="25">
        <f ca="1">IFERROR(INDEX(Conflict!$G$8:$G$225,MATCH($C189,_xlfn.ANCHORARRAY(Conflict!$C$8),0)),NA())</f>
        <v>1.506733177748824</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5.1696534378098598</v>
      </c>
      <c r="AB189" s="25">
        <f ca="1">IFERROR(INDEX(Socioeconomic!$H$8:$H$225,MATCH($C189,_xlfn.ANCHORARRAY(Socioeconomic!$C$8),0)),NA())</f>
        <v>8</v>
      </c>
      <c r="AC189" s="25">
        <f ca="1">IFERROR(INDEX('Natural Hazard'!$H$8:$H$225,MATCH($C189,_xlfn.ANCHORARRAY('Natural Hazard'!$C$8),0)),NA())</f>
        <v>2.3333333333333299</v>
      </c>
      <c r="AD189" s="25">
        <f ca="1">IFERROR(INDEX(Conflict!$H$8:$H$225,MATCH($C189,_xlfn.ANCHORARRAY(Conflict!$C$8),0)),NA())</f>
        <v>3.8140113798008501</v>
      </c>
      <c r="AE189" s="50"/>
      <c r="AF189" s="25">
        <f ca="1">IFERROR(INDEX(Health!$I$8:$I$225,MATCH($C189,_xlfn.ANCHORARRAY(Health!$C$8),0)),NA())</f>
        <v>0</v>
      </c>
      <c r="AG189" s="25" t="e">
        <f ca="1">IFERROR(INDEX(Food!$I$8:$I$225,MATCH($C189,_xlfn.ANCHORARRAY(Food!$C$8),0)),NA())</f>
        <v>#N/A</v>
      </c>
      <c r="AH189" s="25">
        <f ca="1">IFERROR(INDEX(Macro!$I$8:$I$225,MATCH($C189,_xlfn.ANCHORARRAY(Macro!$C$8),0)),NA())</f>
        <v>8.8936753475621693</v>
      </c>
      <c r="AI189" s="25">
        <f ca="1">IFERROR(INDEX(Socioeconomic!$I$8:$I$225,MATCH($C189,_xlfn.ANCHORARRAY(Socioeconomic!$C$8),0)),NA())</f>
        <v>0</v>
      </c>
      <c r="AJ189" s="25">
        <f ca="1">IFERROR(INDEX('Natural Hazard'!$I$8:$I$225,MATCH($C189,_xlfn.ANCHORARRAY('Natural Hazard'!$C$8),0)),NA())</f>
        <v>0</v>
      </c>
      <c r="AK189" s="25">
        <f ca="1">IFERROR(INDEX(Conflict!$I$8:$I$225,MATCH($C189,_xlfn.ANCHORARRAY(Conflict!$C$8),0)),NA())</f>
        <v>0.59523809523809301</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778</v>
      </c>
      <c r="C190" s="28" t="s">
        <v>738</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f ca="1">IFERROR(INDEX(Food!$G$8:$G$225,MATCH($C190,_xlfn.ANCHORARRAY(Food!$C$8),0)),NA())</f>
        <v>0</v>
      </c>
      <c r="T190" s="25">
        <f ca="1">IFERROR(INDEX(Macro!$G$8:$G$225,MATCH($C190,_xlfn.ANCHORARRAY(Macro!$C$8),0)),NA())</f>
        <v>0</v>
      </c>
      <c r="U190" s="25">
        <f ca="1">IFERROR(INDEX(Socioeconomic!$G$8:$G$225,MATCH($C190,_xlfn.ANCHORARRAY(Socioeconomic!$C$8),0)),NA())</f>
        <v>0</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t="e">
        <f ca="1">IFERROR(INDEX(Conflict!$H$8:$H$225,MATCH($C190,_xlfn.ANCHORARRAY(Conflict!$C$8),0)),NA())</f>
        <v>#N/A</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1</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0</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3.84918619555491</v>
      </c>
      <c r="AB191" s="25">
        <f ca="1">IFERROR(INDEX(Socioeconomic!$H$8:$H$225,MATCH($C191,_xlfn.ANCHORARRAY(Socioeconomic!$C$8),0)),NA())</f>
        <v>2.1428571428571401</v>
      </c>
      <c r="AC191" s="25">
        <f ca="1">IFERROR(INDEX('Natural Hazard'!$H$8:$H$225,MATCH($C191,_xlfn.ANCHORARRAY('Natural Hazard'!$C$8),0)),NA())</f>
        <v>3.1666666666666599</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0</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0.58333333333333304</v>
      </c>
    </row>
    <row r="192" spans="2:40" x14ac:dyDescent="0.2">
      <c r="B192" s="28" t="s">
        <v>779</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v>
      </c>
      <c r="H192" s="23">
        <f t="shared" ca="1" si="12"/>
        <v>3</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5</v>
      </c>
      <c r="K192" s="23">
        <f t="shared" ca="1" si="14"/>
        <v>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0</v>
      </c>
      <c r="U192" s="25">
        <f ca="1">IFERROR(INDEX(Socioeconomic!$G$8:$G$225,MATCH($C192,_xlfn.ANCHORARRAY(Socioeconomic!$C$8),0)),NA())</f>
        <v>7.9372539331937713</v>
      </c>
      <c r="V192" s="25">
        <f ca="1">IFERROR(INDEX('Natural Hazard'!$G$8:$G$225,MATCH($C192,_xlfn.ANCHORARRAY('Natural Hazard'!$C$8),0)),NA())</f>
        <v>9.0369611411506359</v>
      </c>
      <c r="W192" s="25">
        <f ca="1">IFERROR(INDEX(Conflict!$G$8:$G$225,MATCH($C192,_xlfn.ANCHORARRAY(Conflict!$C$8),0)),NA())</f>
        <v>3.535185262817226</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v>
      </c>
      <c r="AC192" s="25">
        <f ca="1">IFERROR(INDEX('Natural Hazard'!$H$8:$H$225,MATCH($C192,_xlfn.ANCHORARRAY('Natural Hazard'!$C$8),0)),NA())</f>
        <v>8.1666666666666607</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0</v>
      </c>
      <c r="AI192" s="25">
        <f ca="1">IFERROR(INDEX(Socioeconomic!$I$8:$I$225,MATCH($C192,_xlfn.ANCHORARRAY(Socioeconomic!$C$8),0)),NA())</f>
        <v>7</v>
      </c>
      <c r="AJ192" s="25">
        <f ca="1">IFERROR(INDEX('Natural Hazard'!$I$8:$I$225,MATCH($C192,_xlfn.ANCHORARRAY('Natural Hazard'!$C$8),0)),NA())</f>
        <v>10</v>
      </c>
      <c r="AK192" s="25">
        <f ca="1">IFERROR(INDEX(Conflict!$I$8:$I$225,MATCH($C192,_xlfn.ANCHORARRAY(Conflict!$C$8),0)),NA())</f>
        <v>1.2497534842440099</v>
      </c>
      <c r="AL192" s="49"/>
      <c r="AM192" s="25">
        <f>IFERROR(INDEX('Data Reliability'!$G$6:$G$409,MATCH($C192,'Data Reliability'!$E$6:$E$409,0)),NA())</f>
        <v>8.3333333333333301E-2</v>
      </c>
      <c r="AN192" s="25">
        <f>IFERROR(INDEX('Data Reliability'!$H$6:$H$409,MATCH($C192,'Data Reliability'!$E$6:$E$409,0)),NA())</f>
        <v>0.38055555555555598</v>
      </c>
    </row>
    <row r="193" spans="2:40" x14ac:dyDescent="0.2">
      <c r="B193" s="28" t="s">
        <v>780</v>
      </c>
      <c r="C193" s="28" t="s">
        <v>739</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f ca="1">IFERROR(INDEX(Food!$G$8:$G$225,MATCH($C193,_xlfn.ANCHORARRAY(Food!$C$8),0)),NA())</f>
        <v>0</v>
      </c>
      <c r="T193" s="25">
        <f ca="1">IFERROR(INDEX(Macro!$G$8:$G$225,MATCH($C193,_xlfn.ANCHORARRAY(Macro!$C$8),0)),NA())</f>
        <v>0</v>
      </c>
      <c r="U193" s="25">
        <f ca="1">IFERROR(INDEX(Socioeconomic!$G$8:$G$225,MATCH($C193,_xlfn.ANCHORARRAY(Socioeconomic!$C$8),0)),NA())</f>
        <v>0</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t="e">
        <f ca="1">IFERROR(INDEX(Conflict!$H$8:$H$225,MATCH($C193,_xlfn.ANCHORARRAY(Conflict!$C$8),0)),NA())</f>
        <v>#N/A</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1</v>
      </c>
      <c r="AN193" s="25">
        <f>IFERROR(INDEX('Data Reliability'!$H$6:$H$409,MATCH($C193,'Data Reliability'!$E$6:$E$409,0)),NA())</f>
        <v>0.81666666666666698</v>
      </c>
    </row>
    <row r="194" spans="2: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2</v>
      </c>
      <c r="H194" s="23">
        <f t="shared" ca="1" si="12"/>
        <v>2</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0.5</v>
      </c>
      <c r="N194" s="23">
        <f t="shared" ca="1" si="16"/>
        <v>0.5</v>
      </c>
      <c r="O194" s="116" t="str">
        <f t="shared" si="17"/>
        <v>!</v>
      </c>
      <c r="P194" s="24"/>
      <c r="Q194" s="49"/>
      <c r="R194" s="25">
        <f ca="1">IFERROR(INDEX(Health!$G$8:$G$225,MATCH($C194,_xlfn.ANCHORARRAY(Health!$C$8),0)),NA())</f>
        <v>0</v>
      </c>
      <c r="S194" s="25">
        <f ca="1">IFERROR(INDEX(Food!$G$8:$G$225,MATCH($C194,_xlfn.ANCHORARRAY(Food!$C$8),0)),NA())</f>
        <v>8.3666002653407556</v>
      </c>
      <c r="T194" s="25">
        <f ca="1">IFERROR(INDEX(Macro!$G$8:$G$225,MATCH($C194,_xlfn.ANCHORARRAY(Macro!$C$8),0)),NA())</f>
        <v>4.2620618107899881</v>
      </c>
      <c r="U194" s="25">
        <f ca="1">IFERROR(INDEX(Socioeconomic!$G$8:$G$225,MATCH($C194,_xlfn.ANCHORARRAY(Socioeconomic!$C$8),0)),NA())</f>
        <v>0</v>
      </c>
      <c r="V194" s="25">
        <f ca="1">IFERROR(INDEX('Natural Hazard'!$G$8:$G$225,MATCH($C194,_xlfn.ANCHORARRAY('Natural Hazard'!$C$8),0)),NA())</f>
        <v>0</v>
      </c>
      <c r="W194" s="25">
        <f ca="1">IFERROR(INDEX(Conflict!$G$8:$G$225,MATCH($C194,_xlfn.ANCHORARRAY(Conflict!$C$8),0)),NA())</f>
        <v>7.3192505471139802</v>
      </c>
      <c r="X194" s="50"/>
      <c r="Y194" s="25">
        <f ca="1">IFERROR(INDEX(Health!$H$8:$H$225,MATCH($C194,_xlfn.ANCHORARRAY(Health!$C$8),0)),NA())</f>
        <v>9.2069970845480995</v>
      </c>
      <c r="Z194" s="25">
        <f ca="1">IFERROR(INDEX(Food!$H$8:$H$225,MATCH($C194,_xlfn.ANCHORARRAY(Food!$C$8),0)),NA())</f>
        <v>10</v>
      </c>
      <c r="AA194" s="25">
        <f ca="1">IFERROR(INDEX(Macro!$H$8:$H$225,MATCH($C194,_xlfn.ANCHORARRAY(Macro!$C$8),0)),NA())</f>
        <v>5.3873128733463904</v>
      </c>
      <c r="AB194" s="25">
        <f ca="1">IFERROR(INDEX(Socioeconomic!$H$8:$H$225,MATCH($C194,_xlfn.ANCHORARRAY(Socioeconomic!$C$8),0)),NA())</f>
        <v>10</v>
      </c>
      <c r="AC194" s="25">
        <f ca="1">IFERROR(INDEX('Natural Hazard'!$H$8:$H$225,MATCH($C194,_xlfn.ANCHORARRAY('Natural Hazard'!$C$8),0)),NA())</f>
        <v>5</v>
      </c>
      <c r="AD194" s="25">
        <f ca="1">IFERROR(INDEX(Conflict!$H$8:$H$225,MATCH($C194,_xlfn.ANCHORARRAY(Conflict!$C$8),0)),NA())</f>
        <v>10</v>
      </c>
      <c r="AE194" s="50"/>
      <c r="AF194" s="25">
        <f ca="1">IFERROR(INDEX(Health!$I$8:$I$225,MATCH($C194,_xlfn.ANCHORARRAY(Health!$C$8),0)),NA())</f>
        <v>0</v>
      </c>
      <c r="AG194" s="25">
        <f ca="1">IFERROR(INDEX(Food!$I$8:$I$225,MATCH($C194,_xlfn.ANCHORARRAY(Food!$C$8),0)),NA())</f>
        <v>7</v>
      </c>
      <c r="AH194" s="25">
        <f ca="1">IFERROR(INDEX(Macro!$I$8:$I$225,MATCH($C194,_xlfn.ANCHORARRAY(Macro!$C$8),0)),NA())</f>
        <v>3.3718425690228999</v>
      </c>
      <c r="AI194" s="25">
        <f ca="1">IFERROR(INDEX(Socioeconomic!$I$8:$I$225,MATCH($C194,_xlfn.ANCHORARRAY(Socioeconomic!$C$8),0)),NA())</f>
        <v>0</v>
      </c>
      <c r="AJ194" s="25">
        <f ca="1">IFERROR(INDEX('Natural Hazard'!$I$8:$I$225,MATCH($C194,_xlfn.ANCHORARRAY('Natural Hazard'!$C$8),0)),NA())</f>
        <v>0</v>
      </c>
      <c r="AK194" s="25">
        <f ca="1">IFERROR(INDEX(Conflict!$I$8:$I$225,MATCH($C194,_xlfn.ANCHORARRAY(Conflict!$C$8),0)),NA())</f>
        <v>5.3571428571428301</v>
      </c>
      <c r="AL194" s="49"/>
      <c r="AM194" s="25">
        <f>IFERROR(INDEX('Data Reliability'!$G$6:$G$409,MATCH($C194,'Data Reliability'!$E$6:$E$409,0)),NA())</f>
        <v>8.3333333333333301E-2</v>
      </c>
      <c r="AN194" s="25">
        <f>IFERROR(INDEX('Data Reliability'!$H$6:$H$409,MATCH($C194,'Data Reliability'!$E$6:$E$409,0)),NA())</f>
        <v>0.44722222222222202</v>
      </c>
    </row>
    <row r="195" spans="2: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1.5</v>
      </c>
      <c r="H195" s="23">
        <f t="shared" ca="1" si="12"/>
        <v>1.5</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1.5</v>
      </c>
      <c r="N195" s="23">
        <f t="shared" ca="1" si="16"/>
        <v>1.5</v>
      </c>
      <c r="O195" s="116" t="str">
        <f t="shared" si="17"/>
        <v>!</v>
      </c>
      <c r="P195" s="24"/>
      <c r="Q195" s="49"/>
      <c r="R195" s="25">
        <f ca="1">IFERROR(INDEX(Health!$G$8:$G$225,MATCH($C195,_xlfn.ANCHORARRAY(Health!$C$8),0)),NA())</f>
        <v>7.5159693931233749</v>
      </c>
      <c r="S195" s="25">
        <f ca="1">IFERROR(INDEX(Food!$G$8:$G$225,MATCH($C195,_xlfn.ANCHORARRAY(Food!$C$8),0)),NA())</f>
        <v>0</v>
      </c>
      <c r="T195" s="25">
        <f ca="1">IFERROR(INDEX(Macro!$G$8:$G$225,MATCH($C195,_xlfn.ANCHORARRAY(Macro!$C$8),0)),NA())</f>
        <v>4.7845162331676132</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6.726997051540649</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4.2022781687586104</v>
      </c>
      <c r="AB195" s="25">
        <f ca="1">IFERROR(INDEX(Socioeconomic!$H$8:$H$225,MATCH($C195,_xlfn.ANCHORARRAY(Socioeconomic!$C$8),0)),NA())</f>
        <v>8.4285714285714199</v>
      </c>
      <c r="AC195" s="25">
        <f ca="1">IFERROR(INDEX('Natural Hazard'!$H$8:$H$225,MATCH($C195,_xlfn.ANCHORARRAY('Natural Hazard'!$C$8),0)),NA())</f>
        <v>3.1666666666666599</v>
      </c>
      <c r="AD195" s="25">
        <f ca="1">IFERROR(INDEX(Conflict!$H$8:$H$225,MATCH($C195,_xlfn.ANCHORARRAY(Conflict!$C$8),0)),NA())</f>
        <v>4.5252489331436596</v>
      </c>
      <c r="AE195" s="50"/>
      <c r="AF195" s="25">
        <f ca="1">IFERROR(INDEX(Health!$I$8:$I$225,MATCH($C195,_xlfn.ANCHORARRAY(Health!$C$8),0)),NA())</f>
        <v>7</v>
      </c>
      <c r="AG195" s="25" t="e">
        <f ca="1">IFERROR(INDEX(Food!$I$8:$I$225,MATCH($C195,_xlfn.ANCHORARRAY(Food!$C$8),0)),NA())</f>
        <v>#N/A</v>
      </c>
      <c r="AH195" s="25">
        <f ca="1">IFERROR(INDEX(Macro!$I$8:$I$225,MATCH($C195,_xlfn.ANCHORARRAY(Macro!$C$8),0)),NA())</f>
        <v>5.4474251028000804</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10</v>
      </c>
      <c r="AL195" s="49"/>
      <c r="AM195" s="25">
        <f>IFERROR(INDEX('Data Reliability'!$G$6:$G$409,MATCH($C195,'Data Reliability'!$E$6:$E$409,0)),NA())</f>
        <v>8.3333333333333301E-2</v>
      </c>
      <c r="AN195" s="25">
        <f>IFERROR(INDEX('Data Reliability'!$H$6:$H$409,MATCH($C195,'Data Reliability'!$E$6:$E$409,0)),NA())</f>
        <v>0.52500000000000002</v>
      </c>
    </row>
    <row r="196" spans="2: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0.18447891414972326</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2.71428571428571</v>
      </c>
      <c r="AC196" s="25">
        <f ca="1">IFERROR(INDEX('Natural Hazard'!$H$8:$H$225,MATCH($C196,_xlfn.ANCHORARRAY('Natural Hazard'!$C$8),0)),NA())</f>
        <v>8.5</v>
      </c>
      <c r="AD196" s="25">
        <f ca="1">IFERROR(INDEX(Conflict!$H$8:$H$225,MATCH($C196,_xlfn.ANCHORARRAY(Conflict!$C$8),0)),NA())</f>
        <v>1.5024893314366901</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1.25382783347909E-2</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0.358333333333333</v>
      </c>
    </row>
    <row r="197" spans="2: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2</v>
      </c>
      <c r="K197" s="23">
        <f t="shared" ca="1" si="14"/>
        <v>2</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1.7639910135470627</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6.2857142857142803</v>
      </c>
      <c r="AC197" s="25">
        <f ca="1">IFERROR(INDEX('Natural Hazard'!$H$8:$H$225,MATCH($C197,_xlfn.ANCHORARRAY('Natural Hazard'!$C$8),0)),NA())</f>
        <v>8</v>
      </c>
      <c r="AD197" s="25">
        <f ca="1">IFERROR(INDEX(Conflict!$H$8:$H$225,MATCH($C197,_xlfn.ANCHORARRAY(Conflict!$C$8),0)),NA())</f>
        <v>2.6137980085348498</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1.19047619047618</v>
      </c>
      <c r="AL197" s="49"/>
      <c r="AM197" s="25">
        <f>IFERROR(INDEX('Data Reliability'!$G$6:$G$409,MATCH($C197,'Data Reliability'!$E$6:$E$409,0)),NA())</f>
        <v>0</v>
      </c>
      <c r="AN197" s="25">
        <f>IFERROR(INDEX('Data Reliability'!$H$6:$H$409,MATCH($C197,'Data Reliability'!$E$6:$E$409,0)),NA())</f>
        <v>0.47499999999999998</v>
      </c>
    </row>
    <row r="198" spans="2: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0.5</v>
      </c>
      <c r="H198" s="23">
        <f t="shared" ref="H198:H223" ca="1" si="18">G198</f>
        <v>0.5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1</v>
      </c>
      <c r="K198" s="23">
        <f t="shared" ref="K198:K223" ca="1" si="20">J198</f>
        <v>1</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0</v>
      </c>
      <c r="U198" s="25">
        <f ca="1">IFERROR(INDEX(Socioeconomic!$G$8:$G$225,MATCH($C198,_xlfn.ANCHORARRAY(Socioeconomic!$C$8),0)),NA())</f>
        <v>0</v>
      </c>
      <c r="V198" s="25">
        <f ca="1">IFERROR(INDEX('Natural Hazard'!$G$8:$G$225,MATCH($C198,_xlfn.ANCHORARRAY('Natural Hazard'!$C$8),0)),NA())</f>
        <v>6.7082039324993685</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10</v>
      </c>
      <c r="AB198" s="25">
        <f ca="1">IFERROR(INDEX(Socioeconomic!$H$8:$H$225,MATCH($C198,_xlfn.ANCHORARRAY(Socioeconomic!$C$8),0)),NA())</f>
        <v>2.2857142857142798</v>
      </c>
      <c r="AC198" s="25">
        <f ca="1">IFERROR(INDEX('Natural Hazard'!$H$8:$H$225,MATCH($C198,_xlfn.ANCHORARRAY('Natural Hazard'!$C$8),0)),NA())</f>
        <v>4.5</v>
      </c>
      <c r="AD198" s="25">
        <f ca="1">IFERROR(INDEX(Conflict!$H$8:$H$225,MATCH($C198,_xlfn.ANCHORARRAY(Conflict!$C$8),0)),NA())</f>
        <v>0.72457325746799395</v>
      </c>
      <c r="AE198" s="50"/>
      <c r="AF198" s="25">
        <f ca="1">IFERROR(INDEX(Health!$I$8:$I$225,MATCH($C198,_xlfn.ANCHORARRAY(Health!$C$8),0)),NA())</f>
        <v>0</v>
      </c>
      <c r="AG198" s="25" t="e">
        <f ca="1">IFERROR(INDEX(Food!$I$8:$I$225,MATCH($C198,_xlfn.ANCHORARRAY(Food!$C$8),0)),NA())</f>
        <v>#N/A</v>
      </c>
      <c r="AH198" s="25">
        <f ca="1">IFERROR(INDEX(Macro!$I$8:$I$225,MATCH($C198,_xlfn.ANCHORARRAY(Macro!$C$8),0)),NA())</f>
        <v>0</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0.63333333333333297</v>
      </c>
    </row>
    <row r="199" spans="2: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0.5</v>
      </c>
      <c r="N199" s="23">
        <f t="shared" ca="1" si="22"/>
        <v>0.5</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4.0136891204365055</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2.3013857650729102</v>
      </c>
      <c r="AB199" s="25">
        <f ca="1">IFERROR(INDEX(Socioeconomic!$H$8:$H$225,MATCH($C199,_xlfn.ANCHORARRAY(Socioeconomic!$C$8),0)),NA())</f>
        <v>8.4285714285714199</v>
      </c>
      <c r="AC199" s="25">
        <f ca="1">IFERROR(INDEX('Natural Hazard'!$H$8:$H$225,MATCH($C199,_xlfn.ANCHORARRAY('Natural Hazard'!$C$8),0)),NA())</f>
        <v>5.8333333333333304</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7</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0.625</v>
      </c>
    </row>
    <row r="200" spans="2: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1.5</v>
      </c>
      <c r="K200" s="23">
        <f t="shared" ca="1" si="20"/>
        <v>1.5</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f ca="1">IFERROR(INDEX(Macro!$G$8:$G$225,MATCH($C200,_xlfn.ANCHORARRAY(Macro!$C$8),0)),NA())</f>
        <v>0</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7.8571428571428497</v>
      </c>
      <c r="AC200" s="25">
        <f ca="1">IFERROR(INDEX('Natural Hazard'!$H$8:$H$225,MATCH($C200,_xlfn.ANCHORARRAY('Natural Hazard'!$C$8),0)),NA())</f>
        <v>7</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2: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0.5</v>
      </c>
      <c r="N201" s="23">
        <f t="shared" ca="1" si="22"/>
        <v>0.5</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2.6755297699127647</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2.2820382596918898</v>
      </c>
      <c r="AB201" s="25">
        <f ca="1">IFERROR(INDEX(Socioeconomic!$H$8:$H$225,MATCH($C201,_xlfn.ANCHORARRAY(Socioeconomic!$C$8),0)),NA())</f>
        <v>2.8571428571428501</v>
      </c>
      <c r="AC201" s="25">
        <f ca="1">IFERROR(INDEX('Natural Hazard'!$H$8:$H$225,MATCH($C201,_xlfn.ANCHORARRAY('Natural Hazard'!$C$8),0)),NA())</f>
        <v>3.8333333333333299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3.1368709614254899</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8.5224316896258898</v>
      </c>
      <c r="AL201" s="49"/>
      <c r="AM201" s="25">
        <f>IFERROR(INDEX('Data Reliability'!$G$6:$G$409,MATCH($C201,'Data Reliability'!$E$6:$E$409,0)),NA())</f>
        <v>0.16666666666666699</v>
      </c>
      <c r="AN201" s="25">
        <f>IFERROR(INDEX('Data Reliability'!$H$6:$H$409,MATCH($C201,'Data Reliability'!$E$6:$E$409,0)),NA())</f>
        <v>0.6</v>
      </c>
    </row>
    <row r="202" spans="2: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v>
      </c>
      <c r="N202" s="23">
        <f t="shared" ca="1" si="22"/>
        <v>3</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7.3029674334022125</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5.3333333333333304</v>
      </c>
      <c r="AD202" s="25">
        <f ca="1">IFERROR(INDEX(Conflict!$H$8:$H$225,MATCH($C202,_xlfn.ANCHORARRAY(Conflict!$C$8),0)),NA())</f>
        <v>1.10241820768136</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0.391666666666667</v>
      </c>
    </row>
    <row r="203" spans="2:40" x14ac:dyDescent="0.2">
      <c r="B203" s="28" t="s">
        <v>791</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2.0450596517316875</v>
      </c>
      <c r="V203" s="25">
        <f ca="1">IFERROR(INDEX('Natural Hazard'!$G$8:$G$225,MATCH($C203,_xlfn.ANCHORARRAY('Natural Hazard'!$C$8),0)),NA())</f>
        <v>9.1287092917527666</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8.3333333333333304</v>
      </c>
      <c r="AD203" s="25">
        <f ca="1">IFERROR(INDEX(Conflict!$H$8:$H$225,MATCH($C203,_xlfn.ANCHORARRAY(Conflict!$C$8),0)),NA())</f>
        <v>3.3028093883356999</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1.72211075611686</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0.391666666666667</v>
      </c>
    </row>
    <row r="204" spans="2: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f ca="1">IFERROR(INDEX(Food!$G$8:$G$225,MATCH($C204,_xlfn.ANCHORARRAY(Food!$C$8),0)),NA())</f>
        <v>0</v>
      </c>
      <c r="T204" s="25">
        <f ca="1">IFERROR(INDEX(Macro!$G$8:$G$225,MATCH($C204,_xlfn.ANCHORARRAY(Macro!$C$8),0)),NA())</f>
        <v>0</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7.5714285714285703</v>
      </c>
      <c r="AC204" s="25">
        <f ca="1">IFERROR(INDEX('Natural Hazard'!$H$8:$H$225,MATCH($C204,_xlfn.ANCHORARRAY('Natural Hazard'!$C$8),0)),NA())</f>
        <v>4.5</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2:40" x14ac:dyDescent="0.2">
      <c r="B205" s="28" t="s">
        <v>781</v>
      </c>
      <c r="C205" s="28" t="s">
        <v>740</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f ca="1">IFERROR(INDEX(Food!$G$8:$G$225,MATCH($C205,_xlfn.ANCHORARRAY(Food!$C$8),0)),NA())</f>
        <v>0</v>
      </c>
      <c r="T205" s="25">
        <f ca="1">IFERROR(INDEX(Macro!$G$8:$G$225,MATCH($C205,_xlfn.ANCHORARRAY(Macro!$C$8),0)),NA())</f>
        <v>6.9</v>
      </c>
      <c r="U205" s="25">
        <f ca="1">IFERROR(INDEX(Socioeconomic!$G$8:$G$225,MATCH($C205,_xlfn.ANCHORARRAY(Socioeconomic!$C$8),0)),NA())</f>
        <v>0</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t="e">
        <f ca="1">IFERROR(INDEX(Conflict!$H$8:$H$225,MATCH($C205,_xlfn.ANCHORARRAY(Conflict!$C$8),0)),NA())</f>
        <v>#N/A</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f ca="1">IFERROR(INDEX(Socioeconomic!$I$8:$I$225,MATCH($C205,_xlfn.ANCHORARRAY(Socioeconomic!$C$8),0)),NA())</f>
        <v>1</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0.83333333333333304</v>
      </c>
      <c r="AN205" s="25">
        <f>IFERROR(INDEX('Data Reliability'!$H$6:$H$409,MATCH($C205,'Data Reliability'!$E$6:$E$409,0)),NA())</f>
        <v>0.57499999999999996</v>
      </c>
    </row>
    <row r="206" spans="2: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2</v>
      </c>
      <c r="H206" s="23">
        <f t="shared" ca="1" si="18"/>
        <v>2</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2</v>
      </c>
      <c r="K206" s="23">
        <f t="shared" ca="1" si="20"/>
        <v>2</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2</v>
      </c>
      <c r="N206" s="23">
        <f t="shared" ca="1" si="22"/>
        <v>2</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2.9821468767434611</v>
      </c>
      <c r="U206" s="25">
        <f ca="1">IFERROR(INDEX(Socioeconomic!$G$8:$G$225,MATCH($C206,_xlfn.ANCHORARRAY(Socioeconomic!$C$8),0)),NA())</f>
        <v>4.8579158375234543</v>
      </c>
      <c r="V206" s="25">
        <f ca="1">IFERROR(INDEX('Natural Hazard'!$G$8:$G$225,MATCH($C206,_xlfn.ANCHORARRAY('Natural Hazard'!$C$8),0)),NA())</f>
        <v>8.3666002653407556</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4.8213983409514096</v>
      </c>
      <c r="AB206" s="25">
        <f ca="1">IFERROR(INDEX(Socioeconomic!$H$8:$H$225,MATCH($C206,_xlfn.ANCHORARRAY(Socioeconomic!$C$8),0)),NA())</f>
        <v>8.2857142857142794</v>
      </c>
      <c r="AC206" s="25">
        <f ca="1">IFERROR(INDEX('Natural Hazard'!$H$8:$H$225,MATCH($C206,_xlfn.ANCHORARRAY('Natural Hazard'!$C$8),0)),NA())</f>
        <v>7</v>
      </c>
      <c r="AD206" s="25">
        <f ca="1">IFERROR(INDEX(Conflict!$H$8:$H$225,MATCH($C206,_xlfn.ANCHORARRAY(Conflict!$C$8),0)),NA())</f>
        <v>3.3250355618776601</v>
      </c>
      <c r="AE206" s="50"/>
      <c r="AF206" s="25">
        <f ca="1">IFERROR(INDEX(Health!$I$8:$I$225,MATCH($C206,_xlfn.ANCHORARRAY(Health!$C$8),0)),NA())</f>
        <v>10</v>
      </c>
      <c r="AG206" s="25" t="e">
        <f ca="1">IFERROR(INDEX(Food!$I$8:$I$225,MATCH($C206,_xlfn.ANCHORARRAY(Food!$C$8),0)),NA())</f>
        <v>#N/A</v>
      </c>
      <c r="AH206" s="25">
        <f ca="1">IFERROR(INDEX(Macro!$I$8:$I$225,MATCH($C206,_xlfn.ANCHORARRAY(Macro!$C$8),0)),NA())</f>
        <v>1.8445271196397099</v>
      </c>
      <c r="AI206" s="25">
        <f ca="1">IFERROR(INDEX(Socioeconomic!$I$8:$I$225,MATCH($C206,_xlfn.ANCHORARRAY(Socioeconomic!$C$8),0)),NA())</f>
        <v>2.84819696536601</v>
      </c>
      <c r="AJ206" s="25">
        <f ca="1">IFERROR(INDEX('Natural Hazard'!$I$8:$I$225,MATCH($C206,_xlfn.ANCHORARRAY('Natural Hazard'!$C$8),0)),NA())</f>
        <v>10</v>
      </c>
      <c r="AK206" s="25">
        <f ca="1">IFERROR(INDEX(Conflict!$I$8:$I$225,MATCH($C206,_xlfn.ANCHORARRAY(Conflict!$C$8),0)),NA())</f>
        <v>0</v>
      </c>
      <c r="AL206" s="49"/>
      <c r="AM206" s="25">
        <f>IFERROR(INDEX('Data Reliability'!$G$6:$G$409,MATCH($C206,'Data Reliability'!$E$6:$E$409,0)),NA())</f>
        <v>8.3333333333333301E-2</v>
      </c>
      <c r="AN206" s="25">
        <f>IFERROR(INDEX('Data Reliability'!$H$6:$H$409,MATCH($C206,'Data Reliability'!$E$6:$E$409,0)),NA())</f>
        <v>0.47499999999999998</v>
      </c>
    </row>
    <row r="207" spans="2: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v>
      </c>
      <c r="H207" s="23">
        <f t="shared" ca="1" si="18"/>
        <v>3</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2.5</v>
      </c>
      <c r="N207" s="23">
        <f t="shared" ca="1" si="22"/>
        <v>2.5</v>
      </c>
      <c r="O207" s="116" t="str">
        <f t="shared" si="23"/>
        <v>!</v>
      </c>
      <c r="P207" s="24"/>
      <c r="Q207" s="49"/>
      <c r="R207" s="25">
        <f ca="1">IFERROR(INDEX(Health!$G$8:$G$225,MATCH($C207,_xlfn.ANCHORARRAY(Health!$C$8),0)),NA())</f>
        <v>0</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7.6376261582597316</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5.8333333333333304</v>
      </c>
      <c r="AD207" s="25">
        <f ca="1">IFERROR(INDEX(Conflict!$H$8:$H$225,MATCH($C207,_xlfn.ANCHORARRAY(Conflict!$C$8),0)),NA())</f>
        <v>6.4144736842105203</v>
      </c>
      <c r="AE207" s="50"/>
      <c r="AF207" s="25">
        <f ca="1">IFERROR(INDEX(Health!$I$8:$I$225,MATCH($C207,_xlfn.ANCHORARRAY(Health!$C$8),0)),NA())</f>
        <v>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0.344444444444444</v>
      </c>
    </row>
    <row r="208" spans="2:40" x14ac:dyDescent="0.2">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4</v>
      </c>
      <c r="N208" s="23">
        <f t="shared" ca="1" si="22"/>
        <v>4</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4.780914437337568</v>
      </c>
      <c r="V208" s="25">
        <f ca="1">IFERROR(INDEX('Natural Hazard'!$G$8:$G$225,MATCH($C208,_xlfn.ANCHORARRAY('Natural Hazard'!$C$8),0)),NA())</f>
        <v>5.9160797830996161</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2.2857142857142798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10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0.36666666666666697</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v>
      </c>
      <c r="N209" s="23">
        <f t="shared" ca="1" si="22"/>
        <v>1</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5.1032973687673673</v>
      </c>
      <c r="U209" s="25">
        <f ca="1">IFERROR(INDEX(Socioeconomic!$G$8:$G$225,MATCH($C209,_xlfn.ANCHORARRAY(Socioeconomic!$C$8),0)),NA())</f>
        <v>0</v>
      </c>
      <c r="V209" s="25">
        <f ca="1">IFERROR(INDEX('Natural Hazard'!$G$8:$G$225,MATCH($C209,_xlfn.ANCHORARRAY('Natural Hazard'!$C$8),0)),NA())</f>
        <v>3.4156502553198562</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4.6472707925221899</v>
      </c>
      <c r="AB209" s="25">
        <f ca="1">IFERROR(INDEX(Socioeconomic!$H$8:$H$225,MATCH($C209,_xlfn.ANCHORARRAY(Socioeconomic!$C$8),0)),NA())</f>
        <v>2.5714285714285698</v>
      </c>
      <c r="AC209" s="25">
        <f ca="1">IFERROR(INDEX('Natural Hazard'!$H$8:$H$225,MATCH($C209,_xlfn.ANCHORARRAY('Natural Hazard'!$C$8),0)),NA())</f>
        <v>1.1666666666666601</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5.6040728411983496</v>
      </c>
      <c r="AI209" s="25">
        <f ca="1">IFERROR(INDEX(Socioeconomic!$I$8:$I$225,MATCH($C209,_xlfn.ANCHORARRAY(Socioeconomic!$C$8),0)),NA())</f>
        <v>0</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0.47499999999999998</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2.8852472263257991</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1.63389682942755</v>
      </c>
      <c r="AB210" s="25">
        <f ca="1">IFERROR(INDEX(Socioeconomic!$H$8:$H$225,MATCH($C210,_xlfn.ANCHORARRAY(Socioeconomic!$C$8),0)),NA())</f>
        <v>1.1428571428571399</v>
      </c>
      <c r="AC210" s="25">
        <f ca="1">IFERROR(INDEX('Natural Hazard'!$H$8:$H$225,MATCH($C210,_xlfn.ANCHORARRAY('Natural Hazard'!$C$8),0)),NA())</f>
        <v>9.3333333333333304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5.0949676914039497</v>
      </c>
      <c r="AI210" s="25">
        <f ca="1">IFERROR(INDEX(Socioeconomic!$I$8:$I$225,MATCH($C210,_xlfn.ANCHORARRAY(Socioeconomic!$C$8),0)),NA())</f>
        <v>0</v>
      </c>
      <c r="AJ210" s="25">
        <f ca="1">IFERROR(INDEX('Natural Hazard'!$I$8:$I$225,MATCH($C210,_xlfn.ANCHORARRAY('Natural Hazard'!$C$8),0)),NA())</f>
        <v>0</v>
      </c>
      <c r="AK210" s="25">
        <f ca="1">IFERROR(INDEX(Conflict!$I$8:$I$225,MATCH($C210,_xlfn.ANCHORARRAY(Conflict!$C$8),0)),NA())</f>
        <v>0.59523809523809301</v>
      </c>
      <c r="AL210" s="49"/>
      <c r="AM210" s="25">
        <f>IFERROR(INDEX('Data Reliability'!$G$6:$G$409,MATCH($C210,'Data Reliability'!$E$6:$E$409,0)),NA())</f>
        <v>8.3333333333333301E-2</v>
      </c>
      <c r="AN210" s="25">
        <f>IFERROR(INDEX('Data Reliability'!$H$6:$H$409,MATCH($C210,'Data Reliability'!$E$6:$E$409,0)),NA())</f>
        <v>0.52500000000000002</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1</v>
      </c>
      <c r="K211" s="23">
        <f t="shared" ca="1" si="20"/>
        <v>1</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v>
      </c>
      <c r="N211" s="23">
        <f t="shared" ca="1" si="22"/>
        <v>1</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3.3548332964972665</v>
      </c>
      <c r="U211" s="25">
        <f ca="1">IFERROR(INDEX(Socioeconomic!$G$8:$G$225,MATCH($C211,_xlfn.ANCHORARRAY(Socioeconomic!$C$8),0)),NA())</f>
        <v>0</v>
      </c>
      <c r="V211" s="25">
        <f ca="1">IFERROR(INDEX('Natural Hazard'!$G$8:$G$225,MATCH($C211,_xlfn.ANCHORARRAY('Natural Hazard'!$C$8),0)),NA())</f>
        <v>8.4656167328001928</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8.1878642772497496</v>
      </c>
      <c r="AB211" s="25">
        <f ca="1">IFERROR(INDEX(Socioeconomic!$H$8:$H$225,MATCH($C211,_xlfn.ANCHORARRAY(Socioeconomic!$C$8),0)),NA())</f>
        <v>4.2857142857142803</v>
      </c>
      <c r="AC211" s="25">
        <f ca="1">IFERROR(INDEX('Natural Hazard'!$H$8:$H$225,MATCH($C211,_xlfn.ANCHORARRAY('Natural Hazard'!$C$8),0)),NA())</f>
        <v>7.1666666666666599</v>
      </c>
      <c r="AD211" s="25">
        <f ca="1">IFERROR(INDEX(Conflict!$H$8:$H$225,MATCH($C211,_xlfn.ANCHORARRAY(Conflict!$C$8),0)),NA())</f>
        <v>1.4135846372688401</v>
      </c>
      <c r="AE211" s="50"/>
      <c r="AF211" s="25">
        <f ca="1">IFERROR(INDEX(Health!$I$8:$I$225,MATCH($C211,_xlfn.ANCHORARRAY(Health!$C$8),0)),NA())</f>
        <v>0</v>
      </c>
      <c r="AG211" s="25" t="e">
        <f ca="1">IFERROR(INDEX(Food!$I$8:$I$225,MATCH($C211,_xlfn.ANCHORARRAY(Food!$C$8),0)),NA())</f>
        <v>#N/A</v>
      </c>
      <c r="AH211" s="25">
        <f ca="1">IFERROR(INDEX(Macro!$I$8:$I$225,MATCH($C211,_xlfn.ANCHORARRAY(Macro!$C$8),0)),NA())</f>
        <v>1.37458390444488</v>
      </c>
      <c r="AI211" s="25">
        <f ca="1">IFERROR(INDEX(Socioeconomic!$I$8:$I$225,MATCH($C211,_xlfn.ANCHORARRAY(Socioeconomic!$C$8),0)),NA())</f>
        <v>0</v>
      </c>
      <c r="AJ211" s="25">
        <f ca="1">IFERROR(INDEX('Natural Hazard'!$I$8:$I$225,MATCH($C211,_xlfn.ANCHORARRAY('Natural Hazard'!$C$8),0)),NA())</f>
        <v>10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0.51666666666666705</v>
      </c>
    </row>
    <row r="212" spans="2:40" x14ac:dyDescent="0.2">
      <c r="B212" s="28" t="s">
        <v>782</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f ca="1">IFERROR(INDEX(Macro!$G$8:$G$225,MATCH($C212,_xlfn.ANCHORARRAY(Macro!$C$8),0)),NA())</f>
        <v>0</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v>
      </c>
      <c r="AC212" s="25">
        <f ca="1">IFERROR(INDEX('Natural Hazard'!$H$8:$H$225,MATCH($C212,_xlfn.ANCHORARRAY('Natural Hazard'!$C$8),0)),NA())</f>
        <v>2.6666666666666599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783</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1</v>
      </c>
      <c r="H213" s="23">
        <f t="shared" ca="1" si="18"/>
        <v>1</v>
      </c>
      <c r="I213" s="116" t="str">
        <f t="shared" si="19"/>
        <v>!</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4.1557686603575519</v>
      </c>
      <c r="U213" s="25">
        <f ca="1">IFERROR(INDEX(Socioeconomic!$G$8:$G$225,MATCH($C213,_xlfn.ANCHORARRAY(Socioeconomic!$C$8),0)),NA())</f>
        <v>0</v>
      </c>
      <c r="V213" s="25">
        <f ca="1">IFERROR(INDEX('Natural Hazard'!$G$8:$G$225,MATCH($C213,_xlfn.ANCHORARRAY('Natural Hazard'!$C$8),0)),NA())</f>
        <v>9.3094933625126242</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5.71428571428571</v>
      </c>
      <c r="AC213" s="25">
        <f ca="1">IFERROR(INDEX('Natural Hazard'!$H$8:$H$225,MATCH($C213,_xlfn.ANCHORARRAY('Natural Hazard'!$C$8),0)),NA())</f>
        <v>8.6666666666666607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1.7270413158410001</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0.6</v>
      </c>
    </row>
    <row r="214" spans="2:40" x14ac:dyDescent="0.2">
      <c r="B214" s="28" t="s">
        <v>784</v>
      </c>
      <c r="C214" s="28" t="s">
        <v>741</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f ca="1">IFERROR(INDEX(Food!$G$8:$G$225,MATCH($C214,_xlfn.ANCHORARRAY(Food!$C$8),0)),NA())</f>
        <v>0</v>
      </c>
      <c r="T214" s="25">
        <f ca="1">IFERROR(INDEX(Macro!$G$8:$G$225,MATCH($C214,_xlfn.ANCHORARRAY(Macro!$C$8),0)),NA())</f>
        <v>0</v>
      </c>
      <c r="U214" s="25">
        <f ca="1">IFERROR(INDEX(Socioeconomic!$G$8:$G$225,MATCH($C214,_xlfn.ANCHORARRAY(Socioeconomic!$C$8),0)),NA())</f>
        <v>0</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t="e">
        <f ca="1">IFERROR(INDEX(Conflict!$H$8:$H$225,MATCH($C214,_xlfn.ANCHORARRAY(Conflict!$C$8),0)),NA())</f>
        <v>#N/A</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1</v>
      </c>
      <c r="AN214" s="25">
        <f>IFERROR(INDEX('Data Reliability'!$H$6:$H$409,MATCH($C214,'Data Reliability'!$E$6:$E$409,0)),NA())</f>
        <v>0.81666666666666698</v>
      </c>
    </row>
    <row r="215" spans="2:40" x14ac:dyDescent="0.2">
      <c r="B215" s="28" t="s">
        <v>785</v>
      </c>
      <c r="C215" s="28" t="s">
        <v>742</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f ca="1">IFERROR(INDEX(Food!$G$8:$G$225,MATCH($C215,_xlfn.ANCHORARRAY(Food!$C$8),0)),NA())</f>
        <v>0</v>
      </c>
      <c r="T215" s="25">
        <f ca="1">IFERROR(INDEX(Macro!$G$8:$G$225,MATCH($C215,_xlfn.ANCHORARRAY(Macro!$C$8),0)),NA())</f>
        <v>0</v>
      </c>
      <c r="U215" s="25">
        <f ca="1">IFERROR(INDEX(Socioeconomic!$G$8:$G$225,MATCH($C215,_xlfn.ANCHORARRAY(Socioeconomic!$C$8),0)),NA())</f>
        <v>0</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t="e">
        <f ca="1">IFERROR(INDEX(Conflict!$H$8:$H$225,MATCH($C215,_xlfn.ANCHORARRAY(Conflict!$C$8),0)),NA())</f>
        <v>#N/A</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1</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1</v>
      </c>
      <c r="H216" s="23">
        <f t="shared" ca="1" si="18"/>
        <v>1</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1</v>
      </c>
      <c r="N216" s="23">
        <f t="shared" ca="1" si="22"/>
        <v>1</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5.7370973248050889</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4.5714285714285703</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7.2</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0.45833333333333298</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2</v>
      </c>
      <c r="K217" s="23">
        <f t="shared" ca="1" si="20"/>
        <v>2</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f ca="1">IFERROR(INDEX(Macro!$G$8:$G$225,MATCH($C217,_xlfn.ANCHORARRAY(Macro!$C$8),0)),NA())</f>
        <v>0</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8.1428571428571406</v>
      </c>
      <c r="AC217" s="25">
        <f ca="1">IFERROR(INDEX('Natural Hazard'!$H$8:$H$225,MATCH($C217,_xlfn.ANCHORARRAY('Natural Hazard'!$C$8),0)),NA())</f>
        <v>7.6666666666666599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0.71666666666666701</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f ca="1">IFERROR(INDEX(Macro!$G$8:$G$225,MATCH($C218,_xlfn.ANCHORARRAY(Macro!$C$8),0)),NA())</f>
        <v>0</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7.5714285714285703</v>
      </c>
      <c r="AC218" s="25">
        <f ca="1">IFERROR(INDEX('Natural Hazard'!$H$8:$H$225,MATCH($C218,_xlfn.ANCHORARRAY('Natural Hazard'!$C$8),0)),NA())</f>
        <v>4.6666666666666599</v>
      </c>
      <c r="AD218" s="25">
        <f ca="1">IFERROR(INDEX(Conflict!$H$8:$H$225,MATCH($C218,_xlfn.ANCHORARRAY(Conflict!$C$8),0)),NA())</f>
        <v>0.346728307254622</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786</v>
      </c>
      <c r="C219" s="28" t="s">
        <v>743</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0.5</v>
      </c>
      <c r="N219" s="23">
        <f t="shared" ca="1" si="22"/>
        <v>0.5</v>
      </c>
      <c r="O219" s="116" t="str">
        <f t="shared" si="23"/>
        <v>!!</v>
      </c>
      <c r="P219" s="24"/>
      <c r="Q219" s="49"/>
      <c r="R219" s="25">
        <f ca="1">IFERROR(INDEX(Health!$G$8:$G$225,MATCH($C219,_xlfn.ANCHORARRAY(Health!$C$8),0)),NA())</f>
        <v>0</v>
      </c>
      <c r="S219" s="25">
        <f ca="1">IFERROR(INDEX(Food!$G$8:$G$225,MATCH($C219,_xlfn.ANCHORARRAY(Food!$C$8),0)),NA())</f>
        <v>0</v>
      </c>
      <c r="T219" s="25">
        <f ca="1">IFERROR(INDEX(Macro!$G$8:$G$225,MATCH($C219,_xlfn.ANCHORARRAY(Macro!$C$8),0)),NA())</f>
        <v>4.6879969224234168</v>
      </c>
      <c r="U219" s="25">
        <f ca="1">IFERROR(INDEX(Socioeconomic!$G$8:$G$225,MATCH($C219,_xlfn.ANCHORARRAY(Socioeconomic!$C$8),0)),NA())</f>
        <v>0</v>
      </c>
      <c r="V219" s="25">
        <f ca="1">IFERROR(INDEX('Natural Hazard'!$G$8:$G$225,MATCH($C219,_xlfn.ANCHORARRAY('Natural Hazard'!$C$8),0)),NA())</f>
        <v>0</v>
      </c>
      <c r="W219" s="25">
        <f ca="1">IFERROR(INDEX(Conflict!$G$8:$G$225,MATCH($C219,_xlfn.ANCHORARRAY(Conflict!$C$8),0)),NA())</f>
        <v>8.4515425472851575</v>
      </c>
      <c r="X219" s="50"/>
      <c r="Y219" s="25" t="e">
        <f ca="1">IFERROR(INDEX(Health!$H$8:$H$225,MATCH($C219,_xlfn.ANCHORARRAY(Health!$C$8),0)),NA())</f>
        <v>#N/A</v>
      </c>
      <c r="Z219" s="25" t="e">
        <f ca="1">IFERROR(INDEX(Food!$H$8:$H$225,MATCH($C219,_xlfn.ANCHORARRAY(Food!$C$8),0)),NA())</f>
        <v>#N/A</v>
      </c>
      <c r="AA219" s="25">
        <f ca="1">IFERROR(INDEX(Macro!$H$8:$H$225,MATCH($C219,_xlfn.ANCHORARRAY(Macro!$C$8),0)),NA())</f>
        <v>5.0971002926310103</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4.31172899941257</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7.1428571428571299</v>
      </c>
      <c r="AL219" s="49"/>
      <c r="AM219" s="25">
        <f>IFERROR(INDEX('Data Reliability'!$G$6:$G$409,MATCH($C219,'Data Reliability'!$E$6:$E$409,0)),NA())</f>
        <v>0.83333333333333304</v>
      </c>
      <c r="AN219" s="25">
        <f>IFERROR(INDEX('Data Reliability'!$H$6:$H$409,MATCH($C219,'Data Reliability'!$E$6:$E$409,0)),NA())</f>
        <v>0.73333333333333295</v>
      </c>
    </row>
    <row r="220" spans="2:40" x14ac:dyDescent="0.2">
      <c r="B220" s="28" t="s">
        <v>787</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1.5</v>
      </c>
      <c r="H220" s="23">
        <f t="shared" ca="1" si="18"/>
        <v>1.5</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10</v>
      </c>
      <c r="T220" s="25">
        <f ca="1">IFERROR(INDEX(Macro!$G$8:$G$225,MATCH($C220,_xlfn.ANCHORARRAY(Macro!$C$8),0)),NA())</f>
        <v>6.261077905134929</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0</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5.3333333333333304</v>
      </c>
      <c r="AD220" s="25">
        <f ca="1">IFERROR(INDEX(Conflict!$H$8:$H$225,MATCH($C220,_xlfn.ANCHORARRAY(Conflict!$C$8),0)),NA())</f>
        <v>10</v>
      </c>
      <c r="AE220" s="50"/>
      <c r="AF220" s="25">
        <f ca="1">IFERROR(INDEX(Health!$I$8:$I$225,MATCH($C220,_xlfn.ANCHORARRAY(Health!$C$8),0)),NA())</f>
        <v>0</v>
      </c>
      <c r="AG220" s="25">
        <f ca="1">IFERROR(INDEX(Food!$I$8:$I$225,MATCH($C220,_xlfn.ANCHORARRAY(Food!$C$8),0)),NA())</f>
        <v>10</v>
      </c>
      <c r="AH220" s="25">
        <f ca="1">IFERROR(INDEX(Macro!$I$8:$I$225,MATCH($C220,_xlfn.ANCHORARRAY(Macro!$C$8),0)),NA())</f>
        <v>3.9201096534168798</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0</v>
      </c>
      <c r="AL220" s="49"/>
      <c r="AM220" s="25">
        <f>IFERROR(INDEX('Data Reliability'!$G$6:$G$409,MATCH($C220,'Data Reliability'!$E$6:$E$409,0)),NA())</f>
        <v>8.3333333333333301E-2</v>
      </c>
      <c r="AN220" s="25">
        <f>IFERROR(INDEX('Data Reliability'!$H$6:$H$409,MATCH($C220,'Data Reliability'!$E$6:$E$409,0)),NA())</f>
        <v>0.43333333333333302</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2</v>
      </c>
      <c r="N221" s="23">
        <f t="shared" ca="1" si="22"/>
        <v>2</v>
      </c>
      <c r="O221" s="116" t="str">
        <f t="shared" si="23"/>
        <v>!</v>
      </c>
      <c r="P221" s="24"/>
      <c r="Q221" s="49"/>
      <c r="R221" s="25">
        <f ca="1">IFERROR(INDEX(Health!$G$8:$G$225,MATCH($C221,_xlfn.ANCHORARRAY(Health!$C$8),0)),NA())</f>
        <v>4.4446711960297254</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1.4094278721821429</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6.8333333333333304</v>
      </c>
      <c r="AD221" s="25">
        <f ca="1">IFERROR(INDEX(Conflict!$H$8:$H$225,MATCH($C221,_xlfn.ANCHORARRAY(Conflict!$C$8),0)),NA())</f>
        <v>1.9470128022759601</v>
      </c>
      <c r="AE221" s="50"/>
      <c r="AF221" s="25">
        <f ca="1">IFERROR(INDEX(Health!$I$8:$I$225,MATCH($C221,_xlfn.ANCHORARRAY(Health!$C$8),0)),NA())</f>
        <v>7</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1.02027419879406</v>
      </c>
      <c r="AL221" s="49"/>
      <c r="AM221" s="25">
        <f>IFERROR(INDEX('Data Reliability'!$G$6:$G$409,MATCH($C221,'Data Reliability'!$E$6:$E$409,0)),NA())</f>
        <v>0</v>
      </c>
      <c r="AN221" s="25">
        <f>IFERROR(INDEX('Data Reliability'!$H$6:$H$409,MATCH($C221,'Data Reliability'!$E$6:$E$409,0)),NA())</f>
        <v>0.358333333333333</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v>
      </c>
      <c r="H222" s="23">
        <f t="shared" ca="1" si="18"/>
        <v>1</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1</v>
      </c>
      <c r="N222" s="23">
        <f t="shared" ca="1" si="22"/>
        <v>1</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0</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v>
      </c>
      <c r="AC222" s="25">
        <f ca="1">IFERROR(INDEX('Natural Hazard'!$H$8:$H$225,MATCH($C222,_xlfn.ANCHORARRAY('Natural Hazard'!$C$8),0)),NA())</f>
        <v>4.5</v>
      </c>
      <c r="AD222" s="25">
        <f ca="1">IFERROR(INDEX(Conflict!$H$8:$H$225,MATCH($C222,_xlfn.ANCHORARRAY(Conflict!$C$8),0)),NA())</f>
        <v>4.5252489331436596</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0.50833333333333297</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2</v>
      </c>
      <c r="H223" s="23">
        <f t="shared" ca="1" si="18"/>
        <v>2</v>
      </c>
      <c r="I223" s="116" t="str">
        <f t="shared" si="19"/>
        <v>!</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v>
      </c>
      <c r="K223" s="23">
        <f t="shared" ca="1" si="20"/>
        <v>3</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1</v>
      </c>
      <c r="N223" s="23">
        <f t="shared" ca="1" si="22"/>
        <v>1</v>
      </c>
      <c r="O223" s="116" t="str">
        <f t="shared" si="23"/>
        <v>!</v>
      </c>
      <c r="P223" s="24"/>
      <c r="Q223" s="49"/>
      <c r="R223" s="25">
        <f ca="1">IFERROR(INDEX(Health!$G$8:$G$225,MATCH($C223,_xlfn.ANCHORARRAY(Health!$C$8),0)),NA())</f>
        <v>0</v>
      </c>
      <c r="S223" s="25">
        <f ca="1">IFERROR(INDEX(Food!$G$8:$G$225,MATCH($C223,_xlfn.ANCHORARRAY(Food!$C$8),0)),NA())</f>
        <v>8.3666002653407556</v>
      </c>
      <c r="T223" s="25">
        <f ca="1">IFERROR(INDEX(Macro!$G$8:$G$225,MATCH($C223,_xlfn.ANCHORARRAY(Macro!$C$8),0)),NA())</f>
        <v>9.1530752217168772</v>
      </c>
      <c r="U223" s="25">
        <f ca="1">IFERROR(INDEX(Socioeconomic!$G$8:$G$225,MATCH($C223,_xlfn.ANCHORARRAY(Socioeconomic!$C$8),0)),NA())</f>
        <v>0</v>
      </c>
      <c r="V223" s="25">
        <f ca="1">IFERROR(INDEX('Natural Hazard'!$G$8:$G$225,MATCH($C223,_xlfn.ANCHORARRAY('Natural Hazard'!$C$8),0)),NA())</f>
        <v>0</v>
      </c>
      <c r="W223" s="25">
        <f ca="1">IFERROR(INDEX(Conflict!$G$8:$G$225,MATCH($C223,_xlfn.ANCHORARRAY(Conflict!$C$8),0)),NA())</f>
        <v>0</v>
      </c>
      <c r="X223" s="50"/>
      <c r="Y223" s="25">
        <f ca="1">IFERROR(INDEX(Health!$H$8:$H$225,MATCH($C223,_xlfn.ANCHORARRAY(Health!$C$8),0)),NA())</f>
        <v>6.72886297376093</v>
      </c>
      <c r="Z223" s="25">
        <f ca="1">IFERROR(INDEX(Food!$H$8:$H$225,MATCH($C223,_xlfn.ANCHORARRAY(Food!$C$8),0)),NA())</f>
        <v>10</v>
      </c>
      <c r="AA223" s="25">
        <f ca="1">IFERROR(INDEX(Macro!$H$8:$H$225,MATCH($C223,_xlfn.ANCHORARRAY(Macro!$C$8),0)),NA())</f>
        <v>9.99201915403032</v>
      </c>
      <c r="AB223" s="25">
        <f ca="1">IFERROR(INDEX(Socioeconomic!$H$8:$H$225,MATCH($C223,_xlfn.ANCHORARRAY(Socioeconomic!$C$8),0)),NA())</f>
        <v>8.1428571428571406</v>
      </c>
      <c r="AC223" s="25">
        <f ca="1">IFERROR(INDEX('Natural Hazard'!$H$8:$H$225,MATCH($C223,_xlfn.ANCHORARRAY('Natural Hazard'!$C$8),0)),NA())</f>
        <v>6.5</v>
      </c>
      <c r="AD223" s="25">
        <f ca="1">IFERROR(INDEX(Conflict!$H$8:$H$225,MATCH($C223,_xlfn.ANCHORARRAY(Conflict!$C$8),0)),NA())</f>
        <v>10</v>
      </c>
      <c r="AE223" s="50"/>
      <c r="AF223" s="25">
        <f ca="1">IFERROR(INDEX(Health!$I$8:$I$225,MATCH($C223,_xlfn.ANCHORARRAY(Health!$C$8),0)),NA())</f>
        <v>0</v>
      </c>
      <c r="AG223" s="25">
        <f ca="1">IFERROR(INDEX(Food!$I$8:$I$225,MATCH($C223,_xlfn.ANCHORARRAY(Food!$C$8),0)),NA())</f>
        <v>7</v>
      </c>
      <c r="AH223" s="25">
        <f ca="1">IFERROR(INDEX(Macro!$I$8:$I$225,MATCH($C223,_xlfn.ANCHORARRAY(Macro!$C$8),0)),NA())</f>
        <v>8.3845701977677791</v>
      </c>
      <c r="AI223" s="25">
        <f ca="1">IFERROR(INDEX(Socioeconomic!$I$8:$I$225,MATCH($C223,_xlfn.ANCHORARRAY(Socioeconomic!$C$8),0)),NA())</f>
        <v>0</v>
      </c>
      <c r="AJ223" s="25">
        <f ca="1">IFERROR(INDEX('Natural Hazard'!$I$8:$I$225,MATCH($C223,_xlfn.ANCHORARRAY('Natural Hazard'!$C$8),0)),NA())</f>
        <v>0</v>
      </c>
      <c r="AK223" s="25">
        <f ca="1">IFERROR(INDEX(Conflict!$I$8:$I$225,MATCH($C223,_xlfn.ANCHORARRAY(Conflict!$C$8),0)),NA())</f>
        <v>0</v>
      </c>
      <c r="AL223" s="49"/>
      <c r="AM223" s="25">
        <f>IFERROR(INDEX('Data Reliability'!$G$6:$G$409,MATCH($C223,'Data Reliability'!$E$6:$E$409,0)),NA())</f>
        <v>0.16666666666666699</v>
      </c>
      <c r="AN223" s="25">
        <f>IFERROR(INDEX('Data Reliability'!$H$6:$H$409,MATCH($C223,'Data Reliability'!$E$6:$E$409,0)),NA())</f>
        <v>0.50277777777777799</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3" priority="1" stopIfTrue="1">
      <formula>R6=""</formula>
    </cfRule>
  </conditionalFormatting>
  <conditionalFormatting sqref="Y6:AD223">
    <cfRule type="expression" dxfId="302" priority="30">
      <formula>Y6=""</formula>
    </cfRule>
    <cfRule type="cellIs" dxfId="301" priority="31" operator="between">
      <formula>0</formula>
      <formula>6.999</formula>
    </cfRule>
    <cfRule type="cellIs" dxfId="300" priority="32" operator="between">
      <formula>7</formula>
      <formula>9.99</formula>
    </cfRule>
    <cfRule type="expression" dxfId="299"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8" priority="16" stopIfTrue="1">
      <formula>AF6=""</formula>
    </cfRule>
    <cfRule type="expression" dxfId="297" priority="24">
      <formula>AF6=10</formula>
    </cfRule>
    <cfRule type="cellIs" dxfId="296" priority="23" stopIfTrue="1" operator="between">
      <formula>7</formula>
      <formula>9.99</formula>
    </cfRule>
    <cfRule type="cellIs" dxfId="295" priority="22" stopIfTrue="1" operator="between">
      <formula>0</formula>
      <formula>6.999</formula>
    </cfRule>
  </conditionalFormatting>
  <conditionalFormatting sqref="AM6:AN223">
    <cfRule type="cellIs" dxfId="294" priority="29" operator="between">
      <formula>0.666666666666667</formula>
      <formula>1</formula>
    </cfRule>
    <cfRule type="cellIs" dxfId="293" priority="28" operator="between">
      <formula>0.333333333333333</formula>
      <formula>0.665</formula>
    </cfRule>
    <cfRule type="cellIs" dxfId="292" priority="27" operator="between">
      <formula>0</formula>
      <formula>0.332</formula>
    </cfRule>
    <cfRule type="expression" dxfId="291" priority="26">
      <formula>AM6=""</formula>
    </cfRule>
  </conditionalFormatting>
  <conditionalFormatting sqref="AZ6:AZ215">
    <cfRule type="expression" dxfId="290"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topLeftCell="C1" zoomScaleNormal="100" workbookViewId="0">
      <selection activeCell="P23" sqref="P23"/>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617</v>
      </c>
      <c r="K7" s="243" t="s">
        <v>618</v>
      </c>
      <c r="L7" s="244" t="s">
        <v>2</v>
      </c>
      <c r="M7" s="247" t="s">
        <v>387</v>
      </c>
      <c r="N7" s="247" t="s">
        <v>524</v>
      </c>
      <c r="O7" s="247" t="s">
        <v>636</v>
      </c>
      <c r="P7" s="247" t="s">
        <v>470</v>
      </c>
      <c r="Q7" s="247" t="s">
        <v>525</v>
      </c>
      <c r="R7" s="247" t="s">
        <v>637</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716</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717</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718</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7</v>
      </c>
      <c r="O21" s="192">
        <v>10</v>
      </c>
      <c r="P21" s="192">
        <v>22.1</v>
      </c>
      <c r="Q21" s="192" t="s">
        <v>853</v>
      </c>
      <c r="R21" s="192" t="s">
        <v>821</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44852</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719</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822</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44855</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720</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7</v>
      </c>
      <c r="J43" s="242">
        <v>44753</v>
      </c>
      <c r="K43" s="242">
        <v>45041</v>
      </c>
      <c r="L43" s="91" t="s">
        <v>66</v>
      </c>
      <c r="M43" s="192">
        <v>0</v>
      </c>
      <c r="N43" s="192">
        <v>7</v>
      </c>
      <c r="O43" s="192" t="s">
        <v>409</v>
      </c>
      <c r="P43" s="192">
        <v>56.2</v>
      </c>
      <c r="Q43" s="192" t="s">
        <v>854</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45034</v>
      </c>
      <c r="L44" s="91" t="s">
        <v>68</v>
      </c>
      <c r="M44" s="192">
        <v>2.3265306122448899</v>
      </c>
      <c r="N44" s="192">
        <v>7</v>
      </c>
      <c r="O44" s="192" t="s">
        <v>409</v>
      </c>
      <c r="P44" s="192">
        <v>47.5</v>
      </c>
      <c r="Q44" s="192" t="s">
        <v>847</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804</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638</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44846</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721</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722</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44753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823</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7</v>
      </c>
      <c r="O69" s="192">
        <v>10</v>
      </c>
      <c r="P69" s="192">
        <v>37.799999999999997</v>
      </c>
      <c r="Q69" s="192" t="s">
        <v>866</v>
      </c>
      <c r="R69" s="192" t="s">
        <v>639</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835</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45077</v>
      </c>
      <c r="L72" s="91" t="s">
        <v>116</v>
      </c>
      <c r="M72" s="192">
        <v>0</v>
      </c>
      <c r="N72" s="192">
        <v>7</v>
      </c>
      <c r="O72" s="192" t="s">
        <v>409</v>
      </c>
      <c r="P72" s="192">
        <v>61.9</v>
      </c>
      <c r="Q72" s="192" t="s">
        <v>882</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723</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848</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883</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724</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0</v>
      </c>
      <c r="O80" s="192">
        <v>10</v>
      </c>
      <c r="P80" s="192">
        <v>26.8</v>
      </c>
      <c r="Q80" s="192" t="s">
        <v>409</v>
      </c>
      <c r="R80" s="192" t="s">
        <v>824</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7</v>
      </c>
      <c r="O83" s="192">
        <v>10</v>
      </c>
      <c r="P83" s="192">
        <v>17.399999999999999</v>
      </c>
      <c r="Q83" s="192" t="s">
        <v>884</v>
      </c>
      <c r="R83" s="192" t="s">
        <v>828</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725</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829</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726</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727</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640</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45056</v>
      </c>
      <c r="L95" s="91" t="s">
        <v>150</v>
      </c>
      <c r="M95" s="192">
        <v>1.48104956268221</v>
      </c>
      <c r="N95" s="192">
        <v>7</v>
      </c>
      <c r="O95" s="192" t="s">
        <v>409</v>
      </c>
      <c r="P95" s="192">
        <v>50.4</v>
      </c>
      <c r="Q95" s="192" t="s">
        <v>867</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728</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714</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44753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641</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45075</v>
      </c>
      <c r="L121" s="91" t="s">
        <v>195</v>
      </c>
      <c r="M121" s="192">
        <v>6.2332361516034904</v>
      </c>
      <c r="N121" s="192">
        <v>0</v>
      </c>
      <c r="O121" s="192">
        <v>10</v>
      </c>
      <c r="P121" s="192">
        <v>34.1</v>
      </c>
      <c r="Q121" s="192" t="s">
        <v>409</v>
      </c>
      <c r="R121" s="192" t="s">
        <v>885</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729</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730</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731</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44852</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44852</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732</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825</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44839</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733</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44966</v>
      </c>
      <c r="L150" s="91" t="s">
        <v>242</v>
      </c>
      <c r="M150" s="192">
        <v>5.0962099125364402</v>
      </c>
      <c r="N150" s="192">
        <v>7</v>
      </c>
      <c r="O150" s="192">
        <v>10</v>
      </c>
      <c r="P150" s="192">
        <v>38</v>
      </c>
      <c r="Q150" s="192" t="s">
        <v>868</v>
      </c>
      <c r="R150" s="192" t="s">
        <v>826</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6.6209315578608354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7</v>
      </c>
      <c r="J154" s="242">
        <v>44753</v>
      </c>
      <c r="K154" s="242">
        <v>45001</v>
      </c>
      <c r="L154" s="91" t="s">
        <v>250</v>
      </c>
      <c r="M154" s="192">
        <v>6.2623906705539296</v>
      </c>
      <c r="N154" s="192">
        <v>7</v>
      </c>
      <c r="O154" s="192" t="s">
        <v>409</v>
      </c>
      <c r="P154" s="192">
        <v>34</v>
      </c>
      <c r="Q154" s="192" t="s">
        <v>836</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v>44753</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734</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735</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736</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45014</v>
      </c>
      <c r="L176" s="91" t="s">
        <v>287</v>
      </c>
      <c r="M176" s="192">
        <v>7.9241982507288604</v>
      </c>
      <c r="N176" s="192">
        <v>0</v>
      </c>
      <c r="O176" s="192">
        <v>10</v>
      </c>
      <c r="P176" s="192">
        <v>28.3</v>
      </c>
      <c r="Q176" s="192" t="s">
        <v>409</v>
      </c>
      <c r="R176" s="192" t="s">
        <v>838</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737</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7</v>
      </c>
      <c r="O185" s="192">
        <v>10</v>
      </c>
      <c r="P185" s="192">
        <v>21.3</v>
      </c>
      <c r="Q185" s="192" t="s">
        <v>886</v>
      </c>
      <c r="R185" s="192" t="s">
        <v>715</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44855</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738</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739</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7.5159693931233749</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7</v>
      </c>
      <c r="J197" s="242">
        <v>44753</v>
      </c>
      <c r="K197" s="242">
        <v>45034</v>
      </c>
      <c r="L197" s="91" t="s">
        <v>320</v>
      </c>
      <c r="M197" s="192">
        <v>8.0699708454810501</v>
      </c>
      <c r="N197" s="192">
        <v>7</v>
      </c>
      <c r="O197" s="192" t="s">
        <v>409</v>
      </c>
      <c r="P197" s="192">
        <v>27.8</v>
      </c>
      <c r="Q197" s="192" t="s">
        <v>849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740</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7</v>
      </c>
      <c r="O208" s="192">
        <v>10</v>
      </c>
      <c r="P208" s="192">
        <v>31.3</v>
      </c>
      <c r="Q208" s="192" t="s">
        <v>839</v>
      </c>
      <c r="R208" s="192" t="s">
        <v>744</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0</v>
      </c>
      <c r="J209" s="242">
        <v>44753</v>
      </c>
      <c r="K209" s="242">
        <v>44852</v>
      </c>
      <c r="L209" s="91" t="s">
        <v>341</v>
      </c>
      <c r="M209" s="192">
        <v>5.5335276967929996</v>
      </c>
      <c r="N209" s="192">
        <v>0</v>
      </c>
      <c r="O209" s="192" t="s">
        <v>409</v>
      </c>
      <c r="P209" s="192">
        <v>36.5</v>
      </c>
      <c r="Q209" s="192" t="s">
        <v>409</v>
      </c>
      <c r="R209" s="192" t="s">
        <v>409</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741</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742</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743</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4.4446711960297254</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44753</v>
      </c>
      <c r="K223" s="242">
        <v>45014</v>
      </c>
      <c r="L223" s="91" t="s">
        <v>358</v>
      </c>
      <c r="M223" s="192">
        <v>2.8221574344023299</v>
      </c>
      <c r="N223" s="192">
        <v>7</v>
      </c>
      <c r="O223" s="192" t="s">
        <v>409</v>
      </c>
      <c r="P223" s="192">
        <v>45.8</v>
      </c>
      <c r="Q223" s="192" t="s">
        <v>840</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0</v>
      </c>
      <c r="J225" s="242">
        <v>44753</v>
      </c>
      <c r="K225" s="242">
        <v>44778</v>
      </c>
      <c r="L225" s="91" t="s">
        <v>362</v>
      </c>
      <c r="M225" s="192">
        <v>6.72886297376093</v>
      </c>
      <c r="N225" s="192">
        <v>0</v>
      </c>
      <c r="O225" s="192" t="s">
        <v>409</v>
      </c>
      <c r="P225" s="192">
        <v>32.4</v>
      </c>
      <c r="Q225" s="192" t="s">
        <v>409</v>
      </c>
      <c r="R225" s="192" t="s">
        <v>409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6" priority="47" stopIfTrue="1">
      <formula>G1=""</formula>
    </cfRule>
  </conditionalFormatting>
  <conditionalFormatting sqref="G8:H225">
    <cfRule type="expression" dxfId="285" priority="36" stopIfTrue="1">
      <formula>G8=""</formula>
    </cfRule>
  </conditionalFormatting>
  <conditionalFormatting sqref="H1:H5">
    <cfRule type="expression" dxfId="284" priority="58">
      <formula>H1=10</formula>
    </cfRule>
    <cfRule type="cellIs" dxfId="283" priority="56" operator="between">
      <formula>0</formula>
      <formula>6.999</formula>
    </cfRule>
    <cfRule type="cellIs" dxfId="282" priority="57" operator="between">
      <formula>7</formula>
      <formula>9.99</formula>
    </cfRule>
  </conditionalFormatting>
  <conditionalFormatting sqref="H8:H225">
    <cfRule type="cellIs" dxfId="281" priority="39" stopIfTrue="1" operator="greaterThanOrEqual">
      <formula>0</formula>
    </cfRule>
  </conditionalFormatting>
  <conditionalFormatting sqref="I1:I5">
    <cfRule type="cellIs" dxfId="280" priority="53" operator="between">
      <formula>0</formula>
      <formula>6.999</formula>
    </cfRule>
    <cfRule type="cellIs" dxfId="279" priority="45" operator="between">
      <formula>7</formula>
      <formula>9.99</formula>
    </cfRule>
    <cfRule type="expression" dxfId="278" priority="52">
      <formula>I1=""</formula>
    </cfRule>
    <cfRule type="cellIs" dxfId="277" priority="54" operator="between">
      <formula>7</formula>
      <formula>9.99</formula>
    </cfRule>
    <cfRule type="expression" dxfId="276" priority="55">
      <formula>I1=10</formula>
    </cfRule>
    <cfRule type="expression" dxfId="275" priority="46">
      <formula>I1=10</formula>
    </cfRule>
    <cfRule type="expression" dxfId="274" priority="43">
      <formula>I1=""</formula>
    </cfRule>
    <cfRule type="cellIs" dxfId="273" priority="44" operator="between">
      <formula>0</formula>
      <formula>6.999</formula>
    </cfRule>
  </conditionalFormatting>
  <conditionalFormatting sqref="I8:I225">
    <cfRule type="cellIs" dxfId="272" priority="35" stopIfTrue="1" operator="greaterThanOrEqual">
      <formula>0</formula>
    </cfRule>
    <cfRule type="expression" dxfId="271"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70" priority="107">
      <formula>$L8&lt;&gt;$C8</formula>
    </cfRule>
  </conditionalFormatting>
  <conditionalFormatting sqref="M7:R225 Y8:Z197">
    <cfRule type="expression" dxfId="269"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68" priority="4">
      <formula>M2=L2</formula>
    </cfRule>
    <cfRule type="expression" dxfId="267" priority="5">
      <formula>M2&lt;&gt;L2</formula>
    </cfRule>
    <cfRule type="expression" dxfId="266" priority="6">
      <formula>M2=L2</formula>
    </cfRule>
  </conditionalFormatting>
  <conditionalFormatting sqref="M6:Z6">
    <cfRule type="expression" dxfId="265" priority="3">
      <formula>ISNUMBER(SEARCH("_raw",M$7))</formula>
    </cfRule>
  </conditionalFormatting>
  <conditionalFormatting sqref="W2:Z3">
    <cfRule type="expression" dxfId="264" priority="7">
      <formula>W2=R2</formula>
    </cfRule>
    <cfRule type="expression" dxfId="263" priority="9">
      <formula>W2=R2</formula>
    </cfRule>
    <cfRule type="expression" dxfId="262" priority="8">
      <formula>W2&lt;&gt;R2</formula>
    </cfRule>
  </conditionalFormatting>
  <conditionalFormatting sqref="AA2:AD3">
    <cfRule type="expression" dxfId="261" priority="758">
      <formula>AA2&lt;&gt;X2</formula>
    </cfRule>
    <cfRule type="expression" dxfId="260" priority="757">
      <formula>AA2=X2</formula>
    </cfRule>
  </conditionalFormatting>
  <conditionalFormatting sqref="AA2:AD4">
    <cfRule type="expression" dxfId="259" priority="760">
      <formula>AA2=X2</formula>
    </cfRule>
  </conditionalFormatting>
  <conditionalFormatting sqref="AA6:AF6">
    <cfRule type="expression" dxfId="258" priority="29" stopIfTrue="1">
      <formula>ISNUMBER(SEARCH("_raw",AA$7))</formula>
    </cfRule>
  </conditionalFormatting>
  <conditionalFormatting sqref="AE2:AF3">
    <cfRule type="expression" dxfId="257" priority="690">
      <formula>AE2&lt;&gt;Z2</formula>
    </cfRule>
    <cfRule type="expression" dxfId="256" priority="689">
      <formula>AE2=Z2</formula>
    </cfRule>
  </conditionalFormatting>
  <conditionalFormatting sqref="AE2:AF4">
    <cfRule type="expression" dxfId="255"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selection activeCell="K32" sqref="K32"/>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10.28515625" style="86" bestFit="1" customWidth="1"/>
    <col min="14" max="14" width="13.42578125" style="86" bestFit="1" customWidth="1"/>
    <col min="15" max="15" width="11.5703125" style="86" bestFit="1" customWidth="1"/>
    <col min="16" max="16" width="8.85546875" style="86" bestFit="1" customWidth="1"/>
    <col min="17" max="18" width="9.28515625" style="86" bestFit="1" customWidth="1"/>
    <col min="19" max="19" width="11.7109375" style="86" bestFit="1" customWidth="1"/>
    <col min="20" max="20" width="10.5703125" style="86" bestFit="1" customWidth="1"/>
    <col min="21" max="21" width="34.570312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Global Food Security Index</v>
      </c>
      <c r="N6" s="246" t="str">
        <f>IFERROR(INDEX('Data Dictionary'!$E$8:$E$39,MATCH(N7,'Data Dictionary'!$K$8:$K$39,0)),IFERROR(CONCATENATE(INDEX('Data Dictionary'!$E$8:$E$39,MATCH(LEFT(N7, SEARCH("_raw",N7,1)-1),'Data Dictionary'!$L$8:$L$39,0))," (Raw)"),""))</f>
        <v>Proteus Composite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Global Food Security Index (Raw)</v>
      </c>
      <c r="S6" s="246" t="str">
        <f>IFERROR(INDEX('Data Dictionary'!$E$8:$E$39,MATCH(S7,'Data Dictionary'!$K$8:$K$39,0)),IFERROR(CONCATENATE(INDEX('Data Dictionary'!$E$8:$E$39,MATCH(LEFT(S7, SEARCH("_raw",S7,1)-1),'Data Dictionary'!$L$8:$L$39,0))," (Raw)"),""))</f>
        <v>Proteus Composite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617</v>
      </c>
      <c r="K7" s="243" t="s">
        <v>618</v>
      </c>
      <c r="L7" s="244" t="s">
        <v>2</v>
      </c>
      <c r="M7" s="247" t="s">
        <v>792</v>
      </c>
      <c r="N7" s="247" t="s">
        <v>386</v>
      </c>
      <c r="O7" s="247" t="s">
        <v>812</v>
      </c>
      <c r="P7" s="247" t="s">
        <v>438</v>
      </c>
      <c r="Q7" s="247" t="s">
        <v>392</v>
      </c>
      <c r="R7" s="247" t="s">
        <v>793</v>
      </c>
      <c r="S7" s="247" t="s">
        <v>471</v>
      </c>
      <c r="T7" s="247" t="s">
        <v>813</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716</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10</v>
      </c>
      <c r="J9" s="242">
        <v>44753</v>
      </c>
      <c r="K9" s="242">
        <v>44900</v>
      </c>
      <c r="L9" s="91" t="s">
        <v>7</v>
      </c>
      <c r="M9" s="192" t="s">
        <v>409</v>
      </c>
      <c r="N9" s="192">
        <v>10</v>
      </c>
      <c r="O9" s="192">
        <v>10</v>
      </c>
      <c r="P9" s="192" t="s">
        <v>409</v>
      </c>
      <c r="Q9" s="192">
        <v>5</v>
      </c>
      <c r="R9" s="192" t="s">
        <v>409</v>
      </c>
      <c r="S9" s="192">
        <v>0.66100000000000003</v>
      </c>
      <c r="T9" s="192" t="s">
        <v>814</v>
      </c>
      <c r="U9" s="192" t="s">
        <v>409</v>
      </c>
      <c r="V9" s="192">
        <v>8.0601303099999999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9.9536768963520501</v>
      </c>
      <c r="N10" s="192">
        <v>9.8325358851674594</v>
      </c>
      <c r="O10" s="192" t="s">
        <v>409</v>
      </c>
      <c r="P10" s="192" t="s">
        <v>409</v>
      </c>
      <c r="Q10" s="192" t="s">
        <v>409</v>
      </c>
      <c r="R10" s="192">
        <v>43.7</v>
      </c>
      <c r="S10" s="192">
        <v>0.56899999999999995</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t="s">
        <v>409</v>
      </c>
      <c r="N11" s="192">
        <v>3.3971291866028701</v>
      </c>
      <c r="O11" s="192" t="s">
        <v>409</v>
      </c>
      <c r="P11" s="192" t="s">
        <v>409</v>
      </c>
      <c r="Q11" s="192" t="s">
        <v>409</v>
      </c>
      <c r="R11" s="192" t="s">
        <v>409</v>
      </c>
      <c r="S11" s="192">
        <v>0.3</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717</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0.83381586566299803</v>
      </c>
      <c r="N13" s="192">
        <v>1.07655502392344</v>
      </c>
      <c r="O13" s="192" t="s">
        <v>409</v>
      </c>
      <c r="P13" s="192" t="s">
        <v>409</v>
      </c>
      <c r="Q13" s="192" t="s">
        <v>409</v>
      </c>
      <c r="R13" s="192">
        <v>75.2</v>
      </c>
      <c r="S13" s="192">
        <v>0.20300000000000001</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3.8448176027793801</v>
      </c>
      <c r="N14" s="192">
        <v>2.2727272727272698</v>
      </c>
      <c r="O14" s="192" t="s">
        <v>409</v>
      </c>
      <c r="P14" s="192" t="s">
        <v>409</v>
      </c>
      <c r="Q14" s="192" t="s">
        <v>409</v>
      </c>
      <c r="R14" s="192">
        <v>64.8</v>
      </c>
      <c r="S14" s="192">
        <v>0.253</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v>44753</v>
      </c>
      <c r="K15" s="242">
        <v>44753</v>
      </c>
      <c r="L15" s="91" t="s">
        <v>17</v>
      </c>
      <c r="M15" s="192" t="s">
        <v>409</v>
      </c>
      <c r="N15" s="192">
        <v>2.7033492822966498</v>
      </c>
      <c r="O15" s="192" t="s">
        <v>409</v>
      </c>
      <c r="P15" s="192" t="s">
        <v>409</v>
      </c>
      <c r="Q15" s="192" t="s">
        <v>409</v>
      </c>
      <c r="R15" s="192" t="s">
        <v>409</v>
      </c>
      <c r="S15" s="192">
        <v>0.27100000000000002</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v>44887</v>
      </c>
      <c r="K16" s="242" t="s">
        <v>409</v>
      </c>
      <c r="L16" s="239" t="s">
        <v>718</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0.775911986103066</v>
      </c>
      <c r="N18" s="192">
        <v>0.88516746411483205</v>
      </c>
      <c r="O18" s="192" t="s">
        <v>409</v>
      </c>
      <c r="P18" s="192" t="s">
        <v>409</v>
      </c>
      <c r="Q18" s="192" t="s">
        <v>409</v>
      </c>
      <c r="R18" s="192">
        <v>75.400000000000006</v>
      </c>
      <c r="S18" s="192">
        <v>0.19500000000000001</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78.099999999999994</v>
      </c>
      <c r="S19" s="192">
        <v>9.7000000000000003E-2</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5.2924145917776402</v>
      </c>
      <c r="N20" s="192">
        <v>4.2344497607655498</v>
      </c>
      <c r="O20" s="192" t="s">
        <v>409</v>
      </c>
      <c r="P20" s="192" t="s">
        <v>409</v>
      </c>
      <c r="Q20" s="192" t="s">
        <v>409</v>
      </c>
      <c r="R20" s="192">
        <v>59.8</v>
      </c>
      <c r="S20" s="192">
        <v>0.33500000000000002</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8.3666002653407556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v>
      </c>
      <c r="J21" s="242">
        <v>44888</v>
      </c>
      <c r="K21" s="242">
        <v>45058</v>
      </c>
      <c r="L21" s="91" t="s">
        <v>27</v>
      </c>
      <c r="M21" s="192">
        <v>10</v>
      </c>
      <c r="N21" s="192">
        <v>9.9282296650717701</v>
      </c>
      <c r="O21" s="192" t="s">
        <v>409</v>
      </c>
      <c r="P21" s="192">
        <v>5</v>
      </c>
      <c r="Q21" s="192">
        <v>7</v>
      </c>
      <c r="R21" s="192">
        <v>40.6</v>
      </c>
      <c r="S21" s="192">
        <v>0.57299999999999995</v>
      </c>
      <c r="T21" s="192" t="s">
        <v>409</v>
      </c>
      <c r="U21" s="192" t="s">
        <v>794</v>
      </c>
      <c r="V21" s="192">
        <v>30.99550662</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0.16792125072379799</v>
      </c>
      <c r="N22" s="192">
        <v>0</v>
      </c>
      <c r="O22" s="192" t="s">
        <v>409</v>
      </c>
      <c r="P22" s="192" t="s">
        <v>409</v>
      </c>
      <c r="Q22" s="192" t="s">
        <v>409</v>
      </c>
      <c r="R22" s="192">
        <v>77.5</v>
      </c>
      <c r="S22" s="192">
        <v>0.08</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8.6797915460335808</v>
      </c>
      <c r="N23" s="192">
        <v>8.6124401913875595</v>
      </c>
      <c r="O23" s="192" t="s">
        <v>409</v>
      </c>
      <c r="P23" s="192" t="s">
        <v>409</v>
      </c>
      <c r="Q23" s="192" t="s">
        <v>409</v>
      </c>
      <c r="R23" s="192">
        <v>48.1</v>
      </c>
      <c r="S23" s="192">
        <v>0.51800000000000002</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45077</v>
      </c>
      <c r="L24" s="91" t="s">
        <v>33</v>
      </c>
      <c r="M24" s="192">
        <v>8.2455124493341003</v>
      </c>
      <c r="N24" s="192">
        <v>8.7559808612440193</v>
      </c>
      <c r="O24" s="192">
        <v>10</v>
      </c>
      <c r="P24" s="192">
        <v>8</v>
      </c>
      <c r="Q24" s="192">
        <v>1</v>
      </c>
      <c r="R24" s="192">
        <v>49.6</v>
      </c>
      <c r="S24" s="192">
        <v>0.52400000000000002</v>
      </c>
      <c r="T24" s="192" t="s">
        <v>814</v>
      </c>
      <c r="U24" s="192" t="s">
        <v>796</v>
      </c>
      <c r="V24" s="192">
        <v>-5.4044330599999997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6.9716270990156302</v>
      </c>
      <c r="N25" s="192">
        <v>8.03827751196172</v>
      </c>
      <c r="O25" s="192" t="s">
        <v>409</v>
      </c>
      <c r="P25" s="192" t="s">
        <v>409</v>
      </c>
      <c r="Q25" s="192" t="s">
        <v>409</v>
      </c>
      <c r="R25" s="192">
        <v>54</v>
      </c>
      <c r="S25" s="192">
        <v>0.49399999999999999</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1.4707585408222299</v>
      </c>
      <c r="N26" s="192">
        <v>2.4162679425837301</v>
      </c>
      <c r="O26" s="192" t="s">
        <v>409</v>
      </c>
      <c r="P26" s="192" t="s">
        <v>409</v>
      </c>
      <c r="Q26" s="192" t="s">
        <v>409</v>
      </c>
      <c r="R26" s="192">
        <v>73</v>
      </c>
      <c r="S26" s="192">
        <v>0.25900000000000001</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2.25246091488129</v>
      </c>
      <c r="N27" s="192">
        <v>0.52631578947368296</v>
      </c>
      <c r="O27" s="192" t="s">
        <v>409</v>
      </c>
      <c r="P27" s="192" t="s">
        <v>409</v>
      </c>
      <c r="Q27" s="192" t="s">
        <v>409</v>
      </c>
      <c r="R27" s="192">
        <v>70.3</v>
      </c>
      <c r="S27" s="192">
        <v>0.18</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t="s">
        <v>409</v>
      </c>
      <c r="N28" s="192">
        <v>3.58851674641148</v>
      </c>
      <c r="O28" s="192" t="s">
        <v>409</v>
      </c>
      <c r="P28" s="192" t="s">
        <v>409</v>
      </c>
      <c r="Q28" s="192" t="s">
        <v>409</v>
      </c>
      <c r="R28" s="192" t="s">
        <v>409</v>
      </c>
      <c r="S28" s="192">
        <v>0.308</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t="s">
        <v>409</v>
      </c>
      <c r="N29" s="192">
        <v>3.2296650717703299</v>
      </c>
      <c r="O29" s="192" t="s">
        <v>409</v>
      </c>
      <c r="P29" s="192" t="s">
        <v>409</v>
      </c>
      <c r="Q29" s="192" t="s">
        <v>409</v>
      </c>
      <c r="R29" s="192" t="s">
        <v>409</v>
      </c>
      <c r="S29" s="192">
        <v>0.29299999999999998</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3.9316734221192799</v>
      </c>
      <c r="N30" s="192">
        <v>1.02870813397129</v>
      </c>
      <c r="O30" s="192" t="s">
        <v>409</v>
      </c>
      <c r="P30" s="192" t="s">
        <v>409</v>
      </c>
      <c r="Q30" s="192" t="s">
        <v>409</v>
      </c>
      <c r="R30" s="192">
        <v>64.5</v>
      </c>
      <c r="S30" s="192">
        <v>0.20100000000000001</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t="s">
        <v>409</v>
      </c>
      <c r="N31" s="192">
        <v>4.6650717703349196</v>
      </c>
      <c r="O31" s="192" t="s">
        <v>409</v>
      </c>
      <c r="P31" s="192" t="s">
        <v>409</v>
      </c>
      <c r="Q31" s="192" t="s">
        <v>409</v>
      </c>
      <c r="R31" s="192" t="s">
        <v>409</v>
      </c>
      <c r="S31" s="192">
        <v>0.35299999999999998</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719</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3.7869137232194499</v>
      </c>
      <c r="N33" s="192">
        <v>8.0861244019138692</v>
      </c>
      <c r="O33" s="192" t="s">
        <v>409</v>
      </c>
      <c r="P33" s="192" t="s">
        <v>409</v>
      </c>
      <c r="Q33" s="192" t="s">
        <v>409</v>
      </c>
      <c r="R33" s="192">
        <v>65</v>
      </c>
      <c r="S33" s="192">
        <v>0.496</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3.7579617834394901</v>
      </c>
      <c r="N34" s="192">
        <v>3.7320574162679399</v>
      </c>
      <c r="O34" s="192" t="s">
        <v>409</v>
      </c>
      <c r="P34" s="192" t="s">
        <v>409</v>
      </c>
      <c r="Q34" s="192" t="s">
        <v>409</v>
      </c>
      <c r="R34" s="192">
        <v>65.099999999999994</v>
      </c>
      <c r="S34" s="192">
        <v>0.314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t="s">
        <v>409</v>
      </c>
      <c r="N35" s="192">
        <v>1.8181818181818099</v>
      </c>
      <c r="O35" s="192" t="s">
        <v>409</v>
      </c>
      <c r="P35" s="192" t="s">
        <v>409</v>
      </c>
      <c r="Q35" s="192" t="s">
        <v>409</v>
      </c>
      <c r="R35" s="192" t="s">
        <v>409</v>
      </c>
      <c r="S35" s="192">
        <v>0.23400000000000001</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t="s">
        <v>409</v>
      </c>
      <c r="N36" s="192">
        <v>1.8181818181818099</v>
      </c>
      <c r="O36" s="192" t="s">
        <v>409</v>
      </c>
      <c r="P36" s="192" t="s">
        <v>409</v>
      </c>
      <c r="Q36" s="192" t="s">
        <v>409</v>
      </c>
      <c r="R36" s="192" t="s">
        <v>409</v>
      </c>
      <c r="S36" s="192">
        <v>0.23400000000000001</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t="s">
        <v>409</v>
      </c>
      <c r="N37" s="192">
        <v>6.9856459330143501</v>
      </c>
      <c r="O37" s="192" t="s">
        <v>409</v>
      </c>
      <c r="P37" s="192" t="s">
        <v>409</v>
      </c>
      <c r="Q37" s="192" t="s">
        <v>409</v>
      </c>
      <c r="R37" s="192" t="s">
        <v>409</v>
      </c>
      <c r="S37" s="192">
        <v>0.45</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7.8112333526346198</v>
      </c>
      <c r="N38" s="192">
        <v>6.9377990430622001</v>
      </c>
      <c r="O38" s="192" t="s">
        <v>409</v>
      </c>
      <c r="P38" s="192" t="s">
        <v>409</v>
      </c>
      <c r="Q38" s="192" t="s">
        <v>409</v>
      </c>
      <c r="R38" s="192">
        <v>51.1</v>
      </c>
      <c r="S38" s="192">
        <v>0.44800000000000001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8.3666002653407556</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7</v>
      </c>
      <c r="J39" s="242">
        <v>44753</v>
      </c>
      <c r="K39" s="242">
        <v>44900</v>
      </c>
      <c r="L39" s="91" t="s">
        <v>60</v>
      </c>
      <c r="M39" s="192" t="s">
        <v>409</v>
      </c>
      <c r="N39" s="192">
        <v>10</v>
      </c>
      <c r="O39" s="192">
        <v>7</v>
      </c>
      <c r="P39" s="192" t="s">
        <v>409</v>
      </c>
      <c r="Q39" s="192">
        <v>1</v>
      </c>
      <c r="R39" s="192" t="s">
        <v>409</v>
      </c>
      <c r="S39" s="192">
        <v>0.69499999999999995</v>
      </c>
      <c r="T39" s="192" t="s">
        <v>815</v>
      </c>
      <c r="U39" s="192" t="s">
        <v>409</v>
      </c>
      <c r="V39" s="192">
        <v>-4.3835025200000004</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v>
      </c>
      <c r="N40" s="192">
        <v>0.83732057416267802</v>
      </c>
      <c r="O40" s="192" t="s">
        <v>409</v>
      </c>
      <c r="P40" s="192" t="s">
        <v>409</v>
      </c>
      <c r="Q40" s="192" t="s">
        <v>409</v>
      </c>
      <c r="R40" s="192">
        <v>79.099999999999994</v>
      </c>
      <c r="S40" s="192">
        <v>0.193</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78.2</v>
      </c>
      <c r="S41" s="192">
        <v>0.105</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720</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1.1233352634626499</v>
      </c>
      <c r="N43" s="192">
        <v>3.4210526315789398</v>
      </c>
      <c r="O43" s="192" t="s">
        <v>409</v>
      </c>
      <c r="P43" s="192" t="s">
        <v>409</v>
      </c>
      <c r="Q43" s="192" t="s">
        <v>409</v>
      </c>
      <c r="R43" s="192">
        <v>74.2</v>
      </c>
      <c r="S43" s="192">
        <v>0.30099999999999999</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1.1233352634626499</v>
      </c>
      <c r="N44" s="192">
        <v>2.9186602870813401</v>
      </c>
      <c r="O44" s="192" t="s">
        <v>409</v>
      </c>
      <c r="P44" s="192" t="s">
        <v>409</v>
      </c>
      <c r="Q44" s="192" t="s">
        <v>409</v>
      </c>
      <c r="R44" s="192">
        <v>74.2</v>
      </c>
      <c r="S44" s="192">
        <v>0.28000000000000003</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9.1430225825130194</v>
      </c>
      <c r="N45" s="192">
        <v>7.2966507177033497</v>
      </c>
      <c r="O45" s="192" t="s">
        <v>409</v>
      </c>
      <c r="P45" s="192" t="s">
        <v>409</v>
      </c>
      <c r="Q45" s="192" t="s">
        <v>409</v>
      </c>
      <c r="R45" s="192">
        <v>46.5</v>
      </c>
      <c r="S45" s="192">
        <v>0.46300000000000002</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8.0127287272221395</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7</v>
      </c>
      <c r="J46" s="242">
        <v>44888</v>
      </c>
      <c r="K46" s="242">
        <v>44966</v>
      </c>
      <c r="L46" s="91" t="s">
        <v>71</v>
      </c>
      <c r="M46" s="192">
        <v>9.1719745222929898</v>
      </c>
      <c r="N46" s="192">
        <v>8.1339712918660201</v>
      </c>
      <c r="O46" s="192" t="s">
        <v>409</v>
      </c>
      <c r="P46" s="192">
        <v>7</v>
      </c>
      <c r="Q46" s="192">
        <v>3</v>
      </c>
      <c r="R46" s="192">
        <v>46.4</v>
      </c>
      <c r="S46" s="192">
        <v>0.498</v>
      </c>
      <c r="T46" s="192" t="s">
        <v>409</v>
      </c>
      <c r="U46" s="192" t="s">
        <v>795</v>
      </c>
      <c r="V46" s="192">
        <v>4.9806966900000003</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7</v>
      </c>
      <c r="J47" s="242">
        <v>44888</v>
      </c>
      <c r="K47" s="242">
        <v>44900</v>
      </c>
      <c r="L47" s="91" t="s">
        <v>72</v>
      </c>
      <c r="M47" s="192">
        <v>10</v>
      </c>
      <c r="N47" s="192">
        <v>10</v>
      </c>
      <c r="O47" s="192">
        <v>7</v>
      </c>
      <c r="P47" s="192">
        <v>7</v>
      </c>
      <c r="Q47" s="192">
        <v>5</v>
      </c>
      <c r="R47" s="192">
        <v>43</v>
      </c>
      <c r="S47" s="192">
        <v>0.629</v>
      </c>
      <c r="T47" s="192" t="s">
        <v>815</v>
      </c>
      <c r="U47" s="192" t="s">
        <v>795</v>
      </c>
      <c r="V47" s="192">
        <v>25.71875665</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45058</v>
      </c>
      <c r="L48" s="91" t="s">
        <v>73</v>
      </c>
      <c r="M48" s="192" t="s">
        <v>409</v>
      </c>
      <c r="N48" s="192">
        <v>10</v>
      </c>
      <c r="O48" s="192" t="s">
        <v>409</v>
      </c>
      <c r="P48" s="192" t="s">
        <v>409</v>
      </c>
      <c r="Q48" s="192">
        <v>1</v>
      </c>
      <c r="R48" s="192" t="s">
        <v>409</v>
      </c>
      <c r="S48" s="192">
        <v>0.57599999999999996</v>
      </c>
      <c r="T48" s="192" t="s">
        <v>409</v>
      </c>
      <c r="U48" s="192" t="s">
        <v>409</v>
      </c>
      <c r="V48" s="192">
        <v>1.4986677100000001</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5.2055587724377501</v>
      </c>
      <c r="N49" s="192">
        <v>5.0717703349282299</v>
      </c>
      <c r="O49" s="192" t="s">
        <v>409</v>
      </c>
      <c r="P49" s="192" t="s">
        <v>409</v>
      </c>
      <c r="Q49" s="192" t="s">
        <v>409</v>
      </c>
      <c r="R49" s="192">
        <v>60.1</v>
      </c>
      <c r="S49" s="192">
        <v>0.37</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v>8.2296650717703308</v>
      </c>
      <c r="O50" s="192" t="s">
        <v>409</v>
      </c>
      <c r="P50" s="192" t="s">
        <v>409</v>
      </c>
      <c r="Q50" s="192" t="s">
        <v>409</v>
      </c>
      <c r="R50" s="192" t="s">
        <v>409</v>
      </c>
      <c r="S50" s="192">
        <v>0.502</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t="s">
        <v>409</v>
      </c>
      <c r="N51" s="192">
        <v>6.3636363636363598</v>
      </c>
      <c r="O51" s="192" t="s">
        <v>409</v>
      </c>
      <c r="P51" s="192" t="s">
        <v>409</v>
      </c>
      <c r="Q51" s="192" t="s">
        <v>409</v>
      </c>
      <c r="R51" s="192" t="s">
        <v>409</v>
      </c>
      <c r="S51" s="192">
        <v>0.42399999999999999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0.19687319050376201</v>
      </c>
      <c r="N52" s="192">
        <v>3.3971291866028701</v>
      </c>
      <c r="O52" s="192" t="s">
        <v>409</v>
      </c>
      <c r="P52" s="192" t="s">
        <v>409</v>
      </c>
      <c r="Q52" s="192" t="s">
        <v>409</v>
      </c>
      <c r="R52" s="192">
        <v>77.400000000000006</v>
      </c>
      <c r="S52" s="192">
        <v>0.3</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t="s">
        <v>409</v>
      </c>
      <c r="N53" s="192">
        <v>4.3301435406698499</v>
      </c>
      <c r="O53" s="192" t="s">
        <v>409</v>
      </c>
      <c r="P53" s="192" t="s">
        <v>409</v>
      </c>
      <c r="Q53" s="192" t="s">
        <v>409</v>
      </c>
      <c r="R53" s="192" t="s">
        <v>409</v>
      </c>
      <c r="S53" s="192">
        <v>0.33900000000000002</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721</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722</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t="s">
        <v>409</v>
      </c>
      <c r="N56" s="192">
        <v>2.12918660287081</v>
      </c>
      <c r="O56" s="192" t="s">
        <v>409</v>
      </c>
      <c r="P56" s="192" t="s">
        <v>409</v>
      </c>
      <c r="Q56" s="192" t="s">
        <v>409</v>
      </c>
      <c r="R56" s="192" t="s">
        <v>409</v>
      </c>
      <c r="S56" s="192">
        <v>0.247</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0.11001737116386601</v>
      </c>
      <c r="N57" s="192">
        <v>0</v>
      </c>
      <c r="O57" s="192" t="s">
        <v>409</v>
      </c>
      <c r="P57" s="192" t="s">
        <v>409</v>
      </c>
      <c r="Q57" s="192" t="s">
        <v>409</v>
      </c>
      <c r="R57" s="192">
        <v>77.7</v>
      </c>
      <c r="S57" s="192">
        <v>0.14199999999999999</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0.31268094962362403</v>
      </c>
      <c r="N58" s="192">
        <v>0</v>
      </c>
      <c r="O58" s="192" t="s">
        <v>409</v>
      </c>
      <c r="P58" s="192" t="s">
        <v>409</v>
      </c>
      <c r="Q58" s="192" t="s">
        <v>409</v>
      </c>
      <c r="R58" s="192">
        <v>77</v>
      </c>
      <c r="S58" s="192">
        <v>0.111</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t="e"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#N/A</v>
      </c>
      <c r="J59" s="242">
        <v>44753</v>
      </c>
      <c r="K59" s="242">
        <v>44753</v>
      </c>
      <c r="L59" s="91" t="s">
        <v>91</v>
      </c>
      <c r="M59" s="192" t="s">
        <v>409</v>
      </c>
      <c r="N59" s="192">
        <v>8.2535885167464098</v>
      </c>
      <c r="O59" s="192" t="s">
        <v>409</v>
      </c>
      <c r="P59" s="192" t="s">
        <v>409</v>
      </c>
      <c r="Q59" s="192" t="s">
        <v>409</v>
      </c>
      <c r="R59" s="192" t="s">
        <v>409</v>
      </c>
      <c r="S59" s="192">
        <v>0.503</v>
      </c>
      <c r="T59" s="192" t="s">
        <v>409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t="s">
        <v>409</v>
      </c>
      <c r="N60" s="192">
        <v>5.5023923444975997</v>
      </c>
      <c r="O60" s="192" t="s">
        <v>409</v>
      </c>
      <c r="P60" s="192" t="s">
        <v>409</v>
      </c>
      <c r="Q60" s="192" t="s">
        <v>409</v>
      </c>
      <c r="R60" s="192" t="s">
        <v>409</v>
      </c>
      <c r="S60" s="192">
        <v>0.38800000000000001</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8.1065431383903402E-2</v>
      </c>
      <c r="N61" s="192">
        <v>0</v>
      </c>
      <c r="O61" s="192" t="s">
        <v>409</v>
      </c>
      <c r="P61" s="192" t="s">
        <v>409</v>
      </c>
      <c r="Q61" s="192" t="s">
        <v>409</v>
      </c>
      <c r="R61" s="192">
        <v>77.8</v>
      </c>
      <c r="S61" s="192">
        <v>0.14000000000000001</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3.7869137232194499</v>
      </c>
      <c r="N62" s="192">
        <v>4.5933014354066897</v>
      </c>
      <c r="O62" s="192" t="s">
        <v>409</v>
      </c>
      <c r="P62" s="192" t="s">
        <v>409</v>
      </c>
      <c r="Q62" s="192" t="s">
        <v>409</v>
      </c>
      <c r="R62" s="192">
        <v>65</v>
      </c>
      <c r="S62" s="192">
        <v>0.35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5.5529820497973299</v>
      </c>
      <c r="N63" s="192">
        <v>2.9665071770334901</v>
      </c>
      <c r="O63" s="192" t="s">
        <v>409</v>
      </c>
      <c r="P63" s="192" t="s">
        <v>409</v>
      </c>
      <c r="Q63" s="192" t="s">
        <v>409</v>
      </c>
      <c r="R63" s="192">
        <v>58.9</v>
      </c>
      <c r="S63" s="192">
        <v>0.28199999999999997</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3.61320208453966</v>
      </c>
      <c r="N64" s="192">
        <v>5.1435406698564599</v>
      </c>
      <c r="O64" s="192" t="s">
        <v>409</v>
      </c>
      <c r="P64" s="192" t="s">
        <v>409</v>
      </c>
      <c r="Q64" s="192" t="s">
        <v>409</v>
      </c>
      <c r="R64" s="192">
        <v>65.599999999999994</v>
      </c>
      <c r="S64" s="192">
        <v>0.373</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6.3925883034163196</v>
      </c>
      <c r="N65" s="192">
        <v>1.79425837320574</v>
      </c>
      <c r="O65" s="192" t="s">
        <v>409</v>
      </c>
      <c r="P65" s="192" t="s">
        <v>409</v>
      </c>
      <c r="Q65" s="192" t="s">
        <v>409</v>
      </c>
      <c r="R65" s="192">
        <v>56</v>
      </c>
      <c r="S65" s="192">
        <v>0.23300000000000001</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v>44753</v>
      </c>
      <c r="K66" s="242">
        <v>44753</v>
      </c>
      <c r="L66" s="91" t="s">
        <v>104</v>
      </c>
      <c r="M66" s="192" t="s">
        <v>409</v>
      </c>
      <c r="N66" s="192">
        <v>10</v>
      </c>
      <c r="O66" s="192" t="s">
        <v>409</v>
      </c>
      <c r="P66" s="192" t="s">
        <v>409</v>
      </c>
      <c r="Q66" s="192" t="s">
        <v>409</v>
      </c>
      <c r="R66" s="192" t="s">
        <v>409</v>
      </c>
      <c r="S66" s="192">
        <v>0.67700000000000005</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0.68905616676317205</v>
      </c>
      <c r="N67" s="192">
        <v>0</v>
      </c>
      <c r="O67" s="192" t="s">
        <v>409</v>
      </c>
      <c r="P67" s="192" t="s">
        <v>409</v>
      </c>
      <c r="Q67" s="192" t="s">
        <v>409</v>
      </c>
      <c r="R67" s="192">
        <v>75.7</v>
      </c>
      <c r="S67" s="192">
        <v>0.151</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t="s">
        <v>409</v>
      </c>
      <c r="N68" s="192">
        <v>2.2488038277511899</v>
      </c>
      <c r="O68" s="192" t="s">
        <v>409</v>
      </c>
      <c r="P68" s="192" t="s">
        <v>409</v>
      </c>
      <c r="Q68" s="192" t="s">
        <v>409</v>
      </c>
      <c r="R68" s="192" t="s">
        <v>409</v>
      </c>
      <c r="S68" s="192">
        <v>0.252</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8.8190980845491591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8</v>
      </c>
      <c r="J69" s="242">
        <v>44753</v>
      </c>
      <c r="K69" s="242">
        <v>45077</v>
      </c>
      <c r="L69" s="91" t="s">
        <v>110</v>
      </c>
      <c r="M69" s="192">
        <v>9.7220613781123308</v>
      </c>
      <c r="N69" s="192">
        <v>10</v>
      </c>
      <c r="O69" s="192">
        <v>7</v>
      </c>
      <c r="P69" s="192">
        <v>8</v>
      </c>
      <c r="Q69" s="192" t="s">
        <v>409</v>
      </c>
      <c r="R69" s="192">
        <v>44.5</v>
      </c>
      <c r="S69" s="192">
        <v>0.64600000000000002</v>
      </c>
      <c r="T69" s="192" t="s">
        <v>815</v>
      </c>
      <c r="U69" s="192" t="s">
        <v>796</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v>
      </c>
      <c r="N70" s="192">
        <v>0.88516746411483205</v>
      </c>
      <c r="O70" s="192" t="s">
        <v>409</v>
      </c>
      <c r="P70" s="192" t="s">
        <v>409</v>
      </c>
      <c r="Q70" s="192" t="s">
        <v>409</v>
      </c>
      <c r="R70" s="192">
        <v>83.7</v>
      </c>
      <c r="S70" s="192">
        <v>0.19500000000000001</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t="s">
        <v>409</v>
      </c>
      <c r="N71" s="192">
        <v>4.9043062200956902</v>
      </c>
      <c r="O71" s="192" t="s">
        <v>409</v>
      </c>
      <c r="P71" s="192" t="s">
        <v>409</v>
      </c>
      <c r="Q71" s="192" t="s">
        <v>409</v>
      </c>
      <c r="R71" s="192" t="s">
        <v>409</v>
      </c>
      <c r="S71" s="192">
        <v>0.36299999999999999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80.2</v>
      </c>
      <c r="S72" s="192">
        <v>0.11600000000000001</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723</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t="s">
        <v>409</v>
      </c>
      <c r="N75" s="192">
        <v>6.6028708133971303</v>
      </c>
      <c r="O75" s="192" t="s">
        <v>409</v>
      </c>
      <c r="P75" s="192" t="s">
        <v>409</v>
      </c>
      <c r="Q75" s="192" t="s">
        <v>409</v>
      </c>
      <c r="R75" s="192" t="s">
        <v>409</v>
      </c>
      <c r="S75" s="192">
        <v>0.434</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78.8</v>
      </c>
      <c r="S76" s="192">
        <v>0.128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t="s">
        <v>409</v>
      </c>
      <c r="N77" s="192">
        <v>4.9282296650717701</v>
      </c>
      <c r="O77" s="192" t="s">
        <v>409</v>
      </c>
      <c r="P77" s="192" t="s">
        <v>409</v>
      </c>
      <c r="Q77" s="192" t="s">
        <v>409</v>
      </c>
      <c r="R77" s="192" t="s">
        <v>409</v>
      </c>
      <c r="S77" s="192">
        <v>0.36399999999999999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7.3769542559351402</v>
      </c>
      <c r="N78" s="192">
        <v>7.17703349282296</v>
      </c>
      <c r="O78" s="192" t="s">
        <v>409</v>
      </c>
      <c r="P78" s="192" t="s">
        <v>409</v>
      </c>
      <c r="Q78" s="192" t="s">
        <v>409</v>
      </c>
      <c r="R78" s="192">
        <v>52.6</v>
      </c>
      <c r="S78" s="192">
        <v>0.45800000000000002</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724</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9.5483497394325401</v>
      </c>
      <c r="N80" s="192">
        <v>8.8277511961722492</v>
      </c>
      <c r="O80" s="192" t="s">
        <v>409</v>
      </c>
      <c r="P80" s="192" t="s">
        <v>409</v>
      </c>
      <c r="Q80" s="192" t="s">
        <v>409</v>
      </c>
      <c r="R80" s="192">
        <v>45.1</v>
      </c>
      <c r="S80" s="192">
        <v>0.52700000000000002</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45058</v>
      </c>
      <c r="L81" s="91" t="s">
        <v>128</v>
      </c>
      <c r="M81" s="192" t="s">
        <v>409</v>
      </c>
      <c r="N81" s="192">
        <v>7.5119617224880297</v>
      </c>
      <c r="O81" s="192" t="s">
        <v>409</v>
      </c>
      <c r="P81" s="192" t="s">
        <v>409</v>
      </c>
      <c r="Q81" s="192">
        <v>5</v>
      </c>
      <c r="R81" s="192" t="s">
        <v>409</v>
      </c>
      <c r="S81" s="192">
        <v>0.47199999999999998</v>
      </c>
      <c r="T81" s="192" t="s">
        <v>409</v>
      </c>
      <c r="U81" s="192" t="s">
        <v>409</v>
      </c>
      <c r="V81" s="192">
        <v>12.959204250000001</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6.5803826185639505</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5</v>
      </c>
      <c r="J82" s="242">
        <v>44753</v>
      </c>
      <c r="K82" s="242">
        <v>45058</v>
      </c>
      <c r="L82" s="91" t="s">
        <v>130</v>
      </c>
      <c r="M82" s="192" t="s">
        <v>409</v>
      </c>
      <c r="N82" s="192">
        <v>8.6602870813397104</v>
      </c>
      <c r="O82" s="192" t="s">
        <v>409</v>
      </c>
      <c r="P82" s="192" t="s">
        <v>409</v>
      </c>
      <c r="Q82" s="192">
        <v>5</v>
      </c>
      <c r="R82" s="192" t="s">
        <v>409</v>
      </c>
      <c r="S82" s="192">
        <v>0.52</v>
      </c>
      <c r="T82" s="192" t="s">
        <v>409</v>
      </c>
      <c r="U82" s="192" t="s">
        <v>409</v>
      </c>
      <c r="V82" s="192">
        <v>11.294344389999999</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t="s">
        <v>409</v>
      </c>
      <c r="N83" s="192">
        <v>5.4066985645932997</v>
      </c>
      <c r="O83" s="192" t="s">
        <v>409</v>
      </c>
      <c r="P83" s="192" t="s">
        <v>409</v>
      </c>
      <c r="Q83" s="192" t="s">
        <v>409</v>
      </c>
      <c r="R83" s="192" t="s">
        <v>409</v>
      </c>
      <c r="S83" s="192">
        <v>0.38400000000000001</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1.7023740590619501</v>
      </c>
      <c r="N84" s="192">
        <v>0.119617224880382</v>
      </c>
      <c r="O84" s="192" t="s">
        <v>409</v>
      </c>
      <c r="P84" s="192" t="s">
        <v>409</v>
      </c>
      <c r="Q84" s="192" t="s">
        <v>409</v>
      </c>
      <c r="R84" s="192">
        <v>72.2</v>
      </c>
      <c r="S84" s="192">
        <v>0.16300000000000001</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725</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4.7031140738763124</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5</v>
      </c>
      <c r="J87" s="242">
        <v>44753</v>
      </c>
      <c r="K87" s="242">
        <v>44966</v>
      </c>
      <c r="L87" s="91" t="s">
        <v>138</v>
      </c>
      <c r="M87" s="192">
        <v>4.4238563983786898</v>
      </c>
      <c r="N87" s="192">
        <v>6.5071770334928196</v>
      </c>
      <c r="O87" s="192">
        <v>5</v>
      </c>
      <c r="P87" s="192">
        <v>5</v>
      </c>
      <c r="Q87" s="192" t="s">
        <v>409</v>
      </c>
      <c r="R87" s="192">
        <v>62.8</v>
      </c>
      <c r="S87" s="192">
        <v>0.43</v>
      </c>
      <c r="T87" s="192" t="s">
        <v>816</v>
      </c>
      <c r="U87" s="192" t="s">
        <v>794</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726</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t="s">
        <v>409</v>
      </c>
      <c r="N89" s="192">
        <v>4.6650717703349196</v>
      </c>
      <c r="O89" s="192" t="s">
        <v>409</v>
      </c>
      <c r="P89" s="192" t="s">
        <v>409</v>
      </c>
      <c r="Q89" s="192" t="s">
        <v>409</v>
      </c>
      <c r="R89" s="192" t="s">
        <v>409</v>
      </c>
      <c r="S89" s="192">
        <v>0.35299999999999998</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727</v>
      </c>
      <c r="M90" s="192" t="s">
        <v>409</v>
      </c>
      <c r="N90" s="192">
        <v>0.71770334928229496</v>
      </c>
      <c r="O90" s="192" t="s">
        <v>409</v>
      </c>
      <c r="P90" s="192" t="s">
        <v>409</v>
      </c>
      <c r="Q90" s="192" t="s">
        <v>409</v>
      </c>
      <c r="R90" s="192" t="s">
        <v>409</v>
      </c>
      <c r="S90" s="192">
        <v>0.188</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4.8002316155182303</v>
      </c>
      <c r="N91" s="192">
        <v>6.14832535885167</v>
      </c>
      <c r="O91" s="192">
        <v>5</v>
      </c>
      <c r="P91" s="192" t="s">
        <v>409</v>
      </c>
      <c r="Q91" s="192" t="s">
        <v>409</v>
      </c>
      <c r="R91" s="192">
        <v>61.5</v>
      </c>
      <c r="S91" s="192">
        <v>0.41499999999999998</v>
      </c>
      <c r="T91" s="192" t="s">
        <v>816</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t="s">
        <v>409</v>
      </c>
      <c r="N92" s="192">
        <v>1.2200956937798999</v>
      </c>
      <c r="O92" s="192" t="s">
        <v>409</v>
      </c>
      <c r="P92" s="192" t="s">
        <v>409</v>
      </c>
      <c r="Q92" s="192" t="s">
        <v>409</v>
      </c>
      <c r="R92" s="192" t="s">
        <v>409</v>
      </c>
      <c r="S92" s="192">
        <v>0.20899999999999999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45077</v>
      </c>
      <c r="L93" s="91" t="s">
        <v>146</v>
      </c>
      <c r="M93" s="192">
        <v>10</v>
      </c>
      <c r="N93" s="192">
        <v>10</v>
      </c>
      <c r="O93" s="192">
        <v>10</v>
      </c>
      <c r="P93" s="192">
        <v>7</v>
      </c>
      <c r="Q93" s="192">
        <v>7</v>
      </c>
      <c r="R93" s="192">
        <v>38.5</v>
      </c>
      <c r="S93" s="192">
        <v>0.70099999999999996</v>
      </c>
      <c r="T93" s="192" t="s">
        <v>814</v>
      </c>
      <c r="U93" s="192" t="s">
        <v>795</v>
      </c>
      <c r="V93" s="192">
        <v>97.241606840000003</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1.93398957730167</v>
      </c>
      <c r="N94" s="192">
        <v>0.93301435406698496</v>
      </c>
      <c r="O94" s="192" t="s">
        <v>409</v>
      </c>
      <c r="P94" s="192" t="s">
        <v>409</v>
      </c>
      <c r="Q94" s="192" t="s">
        <v>409</v>
      </c>
      <c r="R94" s="192">
        <v>71.400000000000006</v>
      </c>
      <c r="S94" s="192">
        <v>0.19700000000000001</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5.1766068326577797</v>
      </c>
      <c r="N95" s="192">
        <v>5.2392344497607599</v>
      </c>
      <c r="O95" s="192" t="s">
        <v>409</v>
      </c>
      <c r="P95" s="192" t="s">
        <v>409</v>
      </c>
      <c r="Q95" s="192" t="s">
        <v>409</v>
      </c>
      <c r="R95" s="192">
        <v>60.2</v>
      </c>
      <c r="S95" s="192">
        <v>0.377</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v>44887</v>
      </c>
      <c r="K96" s="242" t="s">
        <v>409</v>
      </c>
      <c r="L96" s="91" t="s">
        <v>728</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5.5529820497973299</v>
      </c>
      <c r="N97" s="192">
        <v>7.17703349282296</v>
      </c>
      <c r="O97" s="192" t="s">
        <v>409</v>
      </c>
      <c r="P97" s="192" t="s">
        <v>409</v>
      </c>
      <c r="Q97" s="192" t="s">
        <v>409</v>
      </c>
      <c r="R97" s="192">
        <v>58.9</v>
      </c>
      <c r="S97" s="192">
        <v>0.45800000000000002</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81.7</v>
      </c>
      <c r="S98" s="192">
        <v>0.11899999999999999</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t="s">
        <v>409</v>
      </c>
      <c r="N99" s="192">
        <v>2.9665071770334901</v>
      </c>
      <c r="O99" s="192" t="s">
        <v>409</v>
      </c>
      <c r="P99" s="192" t="s">
        <v>409</v>
      </c>
      <c r="Q99" s="192" t="s">
        <v>409</v>
      </c>
      <c r="R99" s="192" t="s">
        <v>409</v>
      </c>
      <c r="S99" s="192">
        <v>0.28199999999999997</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4.2103767916034229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3</v>
      </c>
      <c r="J100" s="242">
        <v>44753</v>
      </c>
      <c r="K100" s="242">
        <v>45058</v>
      </c>
      <c r="L100" s="91" t="s">
        <v>157</v>
      </c>
      <c r="M100" s="192" t="s">
        <v>409</v>
      </c>
      <c r="N100" s="192">
        <v>5.9090909090909101</v>
      </c>
      <c r="O100" s="192" t="s">
        <v>409</v>
      </c>
      <c r="P100" s="192" t="s">
        <v>409</v>
      </c>
      <c r="Q100" s="192">
        <v>3</v>
      </c>
      <c r="R100" s="192" t="s">
        <v>409</v>
      </c>
      <c r="S100" s="192">
        <v>0.40500000000000003</v>
      </c>
      <c r="T100" s="192" t="s">
        <v>409</v>
      </c>
      <c r="U100" s="192" t="s">
        <v>409</v>
      </c>
      <c r="V100" s="192">
        <v>3.3271684399999999</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t="s">
        <v>409</v>
      </c>
      <c r="N101" s="192">
        <v>0.55023923444975997</v>
      </c>
      <c r="O101" s="192" t="s">
        <v>409</v>
      </c>
      <c r="P101" s="192" t="s">
        <v>409</v>
      </c>
      <c r="Q101" s="192" t="s">
        <v>409</v>
      </c>
      <c r="R101" s="192" t="s">
        <v>409</v>
      </c>
      <c r="S101" s="192">
        <v>0.18099999999999999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0.94962362478286</v>
      </c>
      <c r="N102" s="192">
        <v>0</v>
      </c>
      <c r="O102" s="192" t="s">
        <v>409</v>
      </c>
      <c r="P102" s="192" t="s">
        <v>409</v>
      </c>
      <c r="Q102" s="192" t="s">
        <v>409</v>
      </c>
      <c r="R102" s="192">
        <v>74.8</v>
      </c>
      <c r="S102" s="192">
        <v>0.129</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1.1812391430225799</v>
      </c>
      <c r="N103" s="192">
        <v>0</v>
      </c>
      <c r="O103" s="192" t="s">
        <v>409</v>
      </c>
      <c r="P103" s="192" t="s">
        <v>409</v>
      </c>
      <c r="Q103" s="192" t="s">
        <v>409</v>
      </c>
      <c r="R103" s="192">
        <v>74</v>
      </c>
      <c r="S103" s="192">
        <v>0.113</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t="s">
        <v>409</v>
      </c>
      <c r="N104" s="192">
        <v>4.2105263157894699</v>
      </c>
      <c r="O104" s="192" t="s">
        <v>409</v>
      </c>
      <c r="P104" s="192" t="s">
        <v>409</v>
      </c>
      <c r="Q104" s="192" t="s">
        <v>409</v>
      </c>
      <c r="R104" s="192" t="s">
        <v>409</v>
      </c>
      <c r="S104" s="192">
        <v>0.33400000000000002</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3.4394904458598701</v>
      </c>
      <c r="N105" s="192">
        <v>2.5358851674641101</v>
      </c>
      <c r="O105" s="192" t="s">
        <v>409</v>
      </c>
      <c r="P105" s="192" t="s">
        <v>409</v>
      </c>
      <c r="Q105" s="192" t="s">
        <v>409</v>
      </c>
      <c r="R105" s="192">
        <v>66.2</v>
      </c>
      <c r="S105" s="192">
        <v>0.26400000000000001</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0</v>
      </c>
      <c r="N106" s="192">
        <v>2.17703349282296</v>
      </c>
      <c r="O106" s="192" t="s">
        <v>409</v>
      </c>
      <c r="P106" s="192" t="s">
        <v>409</v>
      </c>
      <c r="Q106" s="192" t="s">
        <v>409</v>
      </c>
      <c r="R106" s="192">
        <v>79.5</v>
      </c>
      <c r="S106" s="192">
        <v>0.249</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1.7313259988419201</v>
      </c>
      <c r="N107" s="192">
        <v>1.2679425837320499</v>
      </c>
      <c r="O107" s="192" t="s">
        <v>409</v>
      </c>
      <c r="P107" s="192" t="s">
        <v>409</v>
      </c>
      <c r="Q107" s="192" t="s">
        <v>409</v>
      </c>
      <c r="R107" s="192">
        <v>72.099999999999994</v>
      </c>
      <c r="S107" s="192">
        <v>0.21099999999999999</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7.6216252843158223</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8</v>
      </c>
      <c r="J108" s="242">
        <v>44753</v>
      </c>
      <c r="K108" s="242">
        <v>44888</v>
      </c>
      <c r="L108" s="91" t="s">
        <v>173</v>
      </c>
      <c r="M108" s="192">
        <v>7.2611464968152797</v>
      </c>
      <c r="N108" s="192">
        <v>10</v>
      </c>
      <c r="O108" s="192">
        <v>7</v>
      </c>
      <c r="P108" s="192">
        <v>8</v>
      </c>
      <c r="Q108" s="192" t="s">
        <v>409</v>
      </c>
      <c r="R108" s="192">
        <v>53</v>
      </c>
      <c r="S108" s="192">
        <v>0.59299999999999997</v>
      </c>
      <c r="T108" s="192" t="s">
        <v>815</v>
      </c>
      <c r="U108" s="192" t="s">
        <v>796</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t="s">
        <v>409</v>
      </c>
      <c r="N109" s="192">
        <v>3.7320574162679399</v>
      </c>
      <c r="O109" s="192" t="s">
        <v>409</v>
      </c>
      <c r="P109" s="192" t="s">
        <v>409</v>
      </c>
      <c r="Q109" s="192" t="s">
        <v>409</v>
      </c>
      <c r="R109" s="192" t="s">
        <v>409</v>
      </c>
      <c r="S109" s="192">
        <v>0.314</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6.4794441227562203</v>
      </c>
      <c r="N110" s="192">
        <v>9.3301435406698499</v>
      </c>
      <c r="O110" s="192" t="s">
        <v>409</v>
      </c>
      <c r="P110" s="192" t="s">
        <v>409</v>
      </c>
      <c r="Q110" s="192" t="s">
        <v>409</v>
      </c>
      <c r="R110" s="192">
        <v>55.7</v>
      </c>
      <c r="S110" s="192">
        <v>0.54800000000000004</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v>5.7655502392344502</v>
      </c>
      <c r="O111" s="192" t="s">
        <v>409</v>
      </c>
      <c r="P111" s="192" t="s">
        <v>409</v>
      </c>
      <c r="Q111" s="192" t="s">
        <v>409</v>
      </c>
      <c r="R111" s="192" t="s">
        <v>409</v>
      </c>
      <c r="S111" s="192">
        <v>0.39900000000000002</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v>4.01913875598086</v>
      </c>
      <c r="O112" s="192" t="s">
        <v>409</v>
      </c>
      <c r="P112" s="192" t="s">
        <v>409</v>
      </c>
      <c r="Q112" s="192" t="s">
        <v>409</v>
      </c>
      <c r="R112" s="192" t="s">
        <v>409</v>
      </c>
      <c r="S112" s="192">
        <v>0.32600000000000001</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2.28141285466126</v>
      </c>
      <c r="N113" s="192">
        <v>0.47846889952152999</v>
      </c>
      <c r="O113" s="192" t="s">
        <v>409</v>
      </c>
      <c r="P113" s="192" t="s">
        <v>409</v>
      </c>
      <c r="Q113" s="192" t="s">
        <v>409</v>
      </c>
      <c r="R113" s="192">
        <v>70.2</v>
      </c>
      <c r="S113" s="192">
        <v>0.17799999999999999</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3.72900984365952</v>
      </c>
      <c r="N114" s="192">
        <v>0.64593301435406503</v>
      </c>
      <c r="O114" s="192" t="s">
        <v>409</v>
      </c>
      <c r="P114" s="192" t="s">
        <v>409</v>
      </c>
      <c r="Q114" s="192" t="s">
        <v>409</v>
      </c>
      <c r="R114" s="192">
        <v>65.2</v>
      </c>
      <c r="S114" s="192">
        <v>0.185</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45058</v>
      </c>
      <c r="L115" s="91" t="s">
        <v>184</v>
      </c>
      <c r="M115" s="192">
        <v>7.2321945570353199</v>
      </c>
      <c r="N115" s="192">
        <v>8.6602870813397104</v>
      </c>
      <c r="O115" s="192" t="s">
        <v>409</v>
      </c>
      <c r="P115" s="192" t="s">
        <v>409</v>
      </c>
      <c r="Q115" s="192">
        <v>5</v>
      </c>
      <c r="R115" s="192">
        <v>53.1</v>
      </c>
      <c r="S115" s="192">
        <v>0.52</v>
      </c>
      <c r="T115" s="192" t="s">
        <v>409</v>
      </c>
      <c r="U115" s="192" t="s">
        <v>409</v>
      </c>
      <c r="V115" s="192">
        <v>28.740570850000001</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45058</v>
      </c>
      <c r="L116" s="91" t="s">
        <v>186</v>
      </c>
      <c r="M116" s="192" t="s">
        <v>409</v>
      </c>
      <c r="N116" s="192">
        <v>3.3732057416267902</v>
      </c>
      <c r="O116" s="192">
        <v>5</v>
      </c>
      <c r="P116" s="192" t="s">
        <v>409</v>
      </c>
      <c r="Q116" s="192">
        <v>7</v>
      </c>
      <c r="R116" s="192" t="s">
        <v>409</v>
      </c>
      <c r="S116" s="192">
        <v>0.29899999999999999</v>
      </c>
      <c r="T116" s="192" t="s">
        <v>816</v>
      </c>
      <c r="U116" s="192" t="s">
        <v>409</v>
      </c>
      <c r="V116" s="192">
        <v>112.79212626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45058</v>
      </c>
      <c r="L117" s="91" t="s">
        <v>188</v>
      </c>
      <c r="M117" s="192" t="s">
        <v>409</v>
      </c>
      <c r="N117" s="192">
        <v>9.7368421052631504</v>
      </c>
      <c r="O117" s="192" t="s">
        <v>409</v>
      </c>
      <c r="P117" s="192" t="s">
        <v>409</v>
      </c>
      <c r="Q117" s="192">
        <v>5</v>
      </c>
      <c r="R117" s="192" t="s">
        <v>409</v>
      </c>
      <c r="S117" s="192">
        <v>0.56499999999999995</v>
      </c>
      <c r="T117" s="192" t="s">
        <v>409</v>
      </c>
      <c r="U117" s="192" t="s">
        <v>409</v>
      </c>
      <c r="V117" s="192">
        <v>8.3335982299999998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t="s">
        <v>409</v>
      </c>
      <c r="N118" s="192">
        <v>3.4210526315789398</v>
      </c>
      <c r="O118" s="192" t="s">
        <v>409</v>
      </c>
      <c r="P118" s="192" t="s">
        <v>409</v>
      </c>
      <c r="Q118" s="192" t="s">
        <v>409</v>
      </c>
      <c r="R118" s="192" t="s">
        <v>409</v>
      </c>
      <c r="S118" s="192">
        <v>0.30099999999999999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6.6242038216560397</v>
      </c>
      <c r="N121" s="192">
        <v>5.6698564593301404</v>
      </c>
      <c r="O121" s="192" t="s">
        <v>409</v>
      </c>
      <c r="P121" s="192" t="s">
        <v>409</v>
      </c>
      <c r="Q121" s="192" t="s">
        <v>409</v>
      </c>
      <c r="R121" s="192">
        <v>55.2</v>
      </c>
      <c r="S121" s="192">
        <v>0.39500000000000002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t="s">
        <v>409</v>
      </c>
      <c r="N122" s="192">
        <v>8.7559808612440193</v>
      </c>
      <c r="O122" s="192" t="s">
        <v>409</v>
      </c>
      <c r="P122" s="192" t="s">
        <v>409</v>
      </c>
      <c r="Q122" s="192" t="s">
        <v>409</v>
      </c>
      <c r="R122" s="192" t="s">
        <v>409</v>
      </c>
      <c r="S122" s="192">
        <v>0.52400000000000002</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t="s">
        <v>409</v>
      </c>
      <c r="N123" s="192">
        <v>2.2727272727272698</v>
      </c>
      <c r="O123" s="192" t="s">
        <v>409</v>
      </c>
      <c r="P123" s="192" t="s">
        <v>409</v>
      </c>
      <c r="Q123" s="192" t="s">
        <v>409</v>
      </c>
      <c r="R123" s="192" t="s">
        <v>409</v>
      </c>
      <c r="S123" s="192">
        <v>0.253</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t="s">
        <v>409</v>
      </c>
      <c r="N124" s="192">
        <v>0</v>
      </c>
      <c r="O124" s="192" t="s">
        <v>409</v>
      </c>
      <c r="P124" s="192" t="s">
        <v>409</v>
      </c>
      <c r="Q124" s="192" t="s">
        <v>409</v>
      </c>
      <c r="R124" s="192" t="s">
        <v>409</v>
      </c>
      <c r="S124" s="192">
        <v>9.0999999999999998E-2</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t="s">
        <v>409</v>
      </c>
      <c r="N125" s="192">
        <v>0.93301435406698496</v>
      </c>
      <c r="O125" s="192" t="s">
        <v>409</v>
      </c>
      <c r="P125" s="192" t="s">
        <v>409</v>
      </c>
      <c r="Q125" s="192" t="s">
        <v>409</v>
      </c>
      <c r="R125" s="192" t="s">
        <v>409</v>
      </c>
      <c r="S125" s="192">
        <v>0.19700000000000001</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729</v>
      </c>
      <c r="M126" s="192" t="s">
        <v>409</v>
      </c>
      <c r="N126" s="192">
        <v>0</v>
      </c>
      <c r="O126" s="192" t="s">
        <v>409</v>
      </c>
      <c r="P126" s="192" t="s">
        <v>409</v>
      </c>
      <c r="Q126" s="192" t="s">
        <v>409</v>
      </c>
      <c r="R126" s="192" t="s">
        <v>409</v>
      </c>
      <c r="S126" s="192">
        <v>0.08</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v>44887</v>
      </c>
      <c r="K127" s="242" t="s">
        <v>409</v>
      </c>
      <c r="L127" s="91" t="s">
        <v>730</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4.3659525188187596</v>
      </c>
      <c r="N128" s="192">
        <v>3.4928229665071702</v>
      </c>
      <c r="O128" s="192" t="s">
        <v>409</v>
      </c>
      <c r="P128" s="192" t="s">
        <v>409</v>
      </c>
      <c r="Q128" s="192" t="s">
        <v>409</v>
      </c>
      <c r="R128" s="192">
        <v>63</v>
      </c>
      <c r="S128" s="192">
        <v>0.30399999999999999</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731</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t="s">
        <v>409</v>
      </c>
      <c r="N130" s="192">
        <v>4.5933014354066897</v>
      </c>
      <c r="O130" s="192" t="s">
        <v>409</v>
      </c>
      <c r="P130" s="192" t="s">
        <v>409</v>
      </c>
      <c r="Q130" s="192" t="s">
        <v>409</v>
      </c>
      <c r="R130" s="192" t="s">
        <v>409</v>
      </c>
      <c r="S130" s="192">
        <v>0.35</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8.9442719099991592</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8</v>
      </c>
      <c r="J131" s="242">
        <v>44888</v>
      </c>
      <c r="K131" s="242">
        <v>44888</v>
      </c>
      <c r="L131" s="91" t="s">
        <v>208</v>
      </c>
      <c r="M131" s="192">
        <v>10</v>
      </c>
      <c r="N131" s="192">
        <v>10</v>
      </c>
      <c r="O131" s="192" t="s">
        <v>409</v>
      </c>
      <c r="P131" s="192">
        <v>8</v>
      </c>
      <c r="Q131" s="192" t="s">
        <v>409</v>
      </c>
      <c r="R131" s="192">
        <v>40.6</v>
      </c>
      <c r="S131" s="192">
        <v>0.63500000000000001</v>
      </c>
      <c r="T131" s="192" t="s">
        <v>409</v>
      </c>
      <c r="U131" s="192" t="s">
        <v>796</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v>2.9186602870813401</v>
      </c>
      <c r="O132" s="192" t="s">
        <v>409</v>
      </c>
      <c r="P132" s="192" t="s">
        <v>409</v>
      </c>
      <c r="Q132" s="192" t="s">
        <v>409</v>
      </c>
      <c r="R132" s="192" t="s">
        <v>409</v>
      </c>
      <c r="S132" s="192">
        <v>0.28000000000000003</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2.59988419224088</v>
      </c>
      <c r="N133" s="192">
        <v>3.2296650717703299</v>
      </c>
      <c r="O133" s="192" t="s">
        <v>409</v>
      </c>
      <c r="P133" s="192" t="s">
        <v>409</v>
      </c>
      <c r="Q133" s="192" t="s">
        <v>409</v>
      </c>
      <c r="R133" s="192">
        <v>69.099999999999994</v>
      </c>
      <c r="S133" s="192">
        <v>0.29299999999999998</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t="s">
        <v>409</v>
      </c>
      <c r="N135" s="192">
        <v>3.6124401913875501</v>
      </c>
      <c r="O135" s="192" t="s">
        <v>409</v>
      </c>
      <c r="P135" s="192" t="s">
        <v>409</v>
      </c>
      <c r="Q135" s="192" t="s">
        <v>409</v>
      </c>
      <c r="R135" s="192" t="s">
        <v>409</v>
      </c>
      <c r="S135" s="192">
        <v>0.309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7.5796178343948997</v>
      </c>
      <c r="N136" s="192">
        <v>8.2296650717703308</v>
      </c>
      <c r="O136" s="192">
        <v>10</v>
      </c>
      <c r="P136" s="192">
        <v>7</v>
      </c>
      <c r="Q136" s="192">
        <v>5</v>
      </c>
      <c r="R136" s="192">
        <v>51.9</v>
      </c>
      <c r="S136" s="192">
        <v>0.502</v>
      </c>
      <c r="T136" s="192" t="s">
        <v>814</v>
      </c>
      <c r="U136" s="192" t="s">
        <v>795</v>
      </c>
      <c r="V136" s="192">
        <v>13.01858631</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t="s">
        <v>409</v>
      </c>
      <c r="N137" s="192">
        <v>0</v>
      </c>
      <c r="O137" s="192" t="s">
        <v>409</v>
      </c>
      <c r="P137" s="192" t="s">
        <v>409</v>
      </c>
      <c r="Q137" s="192" t="s">
        <v>409</v>
      </c>
      <c r="R137" s="192" t="s">
        <v>409</v>
      </c>
      <c r="S137" s="192">
        <v>0.158</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45077</v>
      </c>
      <c r="L138" s="91" t="s">
        <v>222</v>
      </c>
      <c r="M138" s="192">
        <v>5.9293572669368801</v>
      </c>
      <c r="N138" s="192">
        <v>7.0813397129186599</v>
      </c>
      <c r="O138" s="192">
        <v>7</v>
      </c>
      <c r="P138" s="192" t="s">
        <v>409</v>
      </c>
      <c r="Q138" s="192">
        <v>7</v>
      </c>
      <c r="R138" s="192">
        <v>57.6</v>
      </c>
      <c r="S138" s="192">
        <v>0.45400000000000001</v>
      </c>
      <c r="T138" s="192" t="s">
        <v>815</v>
      </c>
      <c r="U138" s="192" t="s">
        <v>409</v>
      </c>
      <c r="V138" s="192">
        <v>42.505884760000001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t="s">
        <v>409</v>
      </c>
      <c r="N139" s="192">
        <v>1.1722488038277501</v>
      </c>
      <c r="O139" s="192" t="s">
        <v>409</v>
      </c>
      <c r="P139" s="192" t="s">
        <v>409</v>
      </c>
      <c r="Q139" s="192" t="s">
        <v>409</v>
      </c>
      <c r="R139" s="192" t="s">
        <v>409</v>
      </c>
      <c r="S139" s="192">
        <v>0.20699999999999999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t="s">
        <v>409</v>
      </c>
      <c r="N140" s="192">
        <v>7.2009569377990399</v>
      </c>
      <c r="O140" s="192" t="s">
        <v>409</v>
      </c>
      <c r="P140" s="192" t="s">
        <v>409</v>
      </c>
      <c r="Q140" s="192" t="s">
        <v>409</v>
      </c>
      <c r="R140" s="192" t="s">
        <v>409</v>
      </c>
      <c r="S140" s="192">
        <v>0.45900000000000002</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732</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44888</v>
      </c>
      <c r="L142" s="91" t="s">
        <v>228</v>
      </c>
      <c r="M142" s="192">
        <v>8.9114070642733001</v>
      </c>
      <c r="N142" s="192">
        <v>10</v>
      </c>
      <c r="O142" s="192" t="s">
        <v>409</v>
      </c>
      <c r="P142" s="192">
        <v>7</v>
      </c>
      <c r="Q142" s="192">
        <v>3</v>
      </c>
      <c r="R142" s="192">
        <v>47.3</v>
      </c>
      <c r="S142" s="192">
        <v>0.59199999999999997</v>
      </c>
      <c r="T142" s="192" t="s">
        <v>409</v>
      </c>
      <c r="U142" s="192" t="s">
        <v>795</v>
      </c>
      <c r="V142" s="192">
        <v>2.2135539099999999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t="s">
        <v>409</v>
      </c>
      <c r="N143" s="192">
        <v>8.1339712918660201</v>
      </c>
      <c r="O143" s="192" t="s">
        <v>409</v>
      </c>
      <c r="P143" s="192" t="s">
        <v>409</v>
      </c>
      <c r="Q143" s="192" t="s">
        <v>409</v>
      </c>
      <c r="R143" s="192" t="s">
        <v>409</v>
      </c>
      <c r="S143" s="192">
        <v>0.498</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t="s">
        <v>409</v>
      </c>
      <c r="N144" s="192">
        <v>1.79425837320574</v>
      </c>
      <c r="O144" s="192" t="s">
        <v>409</v>
      </c>
      <c r="P144" s="192" t="s">
        <v>409</v>
      </c>
      <c r="Q144" s="192" t="s">
        <v>409</v>
      </c>
      <c r="R144" s="192" t="s">
        <v>409</v>
      </c>
      <c r="S144" s="192">
        <v>0.23300000000000001</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7.7947765088060779</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7</v>
      </c>
      <c r="J145" s="242">
        <v>44753</v>
      </c>
      <c r="K145" s="242">
        <v>44966</v>
      </c>
      <c r="L145" s="91" t="s">
        <v>234</v>
      </c>
      <c r="M145" s="192">
        <v>8.6797915460335808</v>
      </c>
      <c r="N145" s="192">
        <v>10</v>
      </c>
      <c r="O145" s="192">
        <v>5</v>
      </c>
      <c r="P145" s="192">
        <v>7</v>
      </c>
      <c r="Q145" s="192" t="s">
        <v>409</v>
      </c>
      <c r="R145" s="192">
        <v>48.1</v>
      </c>
      <c r="S145" s="192">
        <v>0.57699999999999996</v>
      </c>
      <c r="T145" s="192" t="s">
        <v>816</v>
      </c>
      <c r="U145" s="192" t="s">
        <v>795</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2.36826867400115</v>
      </c>
      <c r="N146" s="192">
        <v>2.3444976076555002</v>
      </c>
      <c r="O146" s="192" t="s">
        <v>409</v>
      </c>
      <c r="P146" s="192" t="s">
        <v>409</v>
      </c>
      <c r="Q146" s="192" t="s">
        <v>409</v>
      </c>
      <c r="R146" s="192">
        <v>69.900000000000006</v>
      </c>
      <c r="S146" s="192">
        <v>0.25600000000000001</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t="s">
        <v>409</v>
      </c>
      <c r="N147" s="192">
        <v>9.2822966507177007</v>
      </c>
      <c r="O147" s="192" t="s">
        <v>409</v>
      </c>
      <c r="P147" s="192" t="s">
        <v>409</v>
      </c>
      <c r="Q147" s="192" t="s">
        <v>409</v>
      </c>
      <c r="R147" s="192" t="s">
        <v>409</v>
      </c>
      <c r="S147" s="192">
        <v>0.54600000000000004</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733</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45077</v>
      </c>
      <c r="L149" s="91" t="s">
        <v>240</v>
      </c>
      <c r="M149" s="192">
        <v>9.2009264620729603</v>
      </c>
      <c r="N149" s="192">
        <v>10</v>
      </c>
      <c r="O149" s="192" t="s">
        <v>409</v>
      </c>
      <c r="P149" s="192">
        <v>7</v>
      </c>
      <c r="Q149" s="192">
        <v>1</v>
      </c>
      <c r="R149" s="192">
        <v>46.3</v>
      </c>
      <c r="S149" s="192">
        <v>0.60599999999999998</v>
      </c>
      <c r="T149" s="192" t="s">
        <v>409</v>
      </c>
      <c r="U149" s="192" t="s">
        <v>795</v>
      </c>
      <c r="V149" s="192">
        <v>-5.9740839100000001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44888</v>
      </c>
      <c r="K150" s="242">
        <v>44900</v>
      </c>
      <c r="L150" s="91" t="s">
        <v>242</v>
      </c>
      <c r="M150" s="192">
        <v>10</v>
      </c>
      <c r="N150" s="192">
        <v>8.4928229665071697</v>
      </c>
      <c r="O150" s="192">
        <v>10</v>
      </c>
      <c r="P150" s="192">
        <v>8</v>
      </c>
      <c r="Q150" s="192">
        <v>5</v>
      </c>
      <c r="R150" s="192">
        <v>42</v>
      </c>
      <c r="S150" s="192">
        <v>0.51300000000000001</v>
      </c>
      <c r="T150" s="192" t="s">
        <v>814</v>
      </c>
      <c r="U150" s="192" t="s">
        <v>796</v>
      </c>
      <c r="V150" s="192">
        <v>5.0251464800000001</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v>44753</v>
      </c>
      <c r="K151" s="242">
        <v>45077</v>
      </c>
      <c r="L151" s="91" t="s">
        <v>244</v>
      </c>
      <c r="M151" s="192">
        <v>6.2188766647365297</v>
      </c>
      <c r="N151" s="192">
        <v>6.7942583732057402</v>
      </c>
      <c r="O151" s="192">
        <v>5</v>
      </c>
      <c r="P151" s="192" t="s">
        <v>409</v>
      </c>
      <c r="Q151" s="192" t="s">
        <v>409</v>
      </c>
      <c r="R151" s="192">
        <v>56.6</v>
      </c>
      <c r="S151" s="192">
        <v>0.442</v>
      </c>
      <c r="T151" s="192" t="s">
        <v>816</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80.099999999999994</v>
      </c>
      <c r="S152" s="192">
        <v>0.155</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80.5</v>
      </c>
      <c r="S153" s="192">
        <v>0.14899999999999999</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6.1320208453966396</v>
      </c>
      <c r="N154" s="192">
        <v>9.0430622009569301</v>
      </c>
      <c r="O154" s="192" t="s">
        <v>409</v>
      </c>
      <c r="P154" s="192" t="s">
        <v>409</v>
      </c>
      <c r="Q154" s="192" t="s">
        <v>409</v>
      </c>
      <c r="R154" s="192">
        <v>56.9</v>
      </c>
      <c r="S154" s="192">
        <v>0.53600000000000003</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8.1065431383903402E-2</v>
      </c>
      <c r="N156" s="192">
        <v>1.84210526315789</v>
      </c>
      <c r="O156" s="192" t="s">
        <v>409</v>
      </c>
      <c r="P156" s="192" t="s">
        <v>409</v>
      </c>
      <c r="Q156" s="192" t="s">
        <v>409</v>
      </c>
      <c r="R156" s="192">
        <v>77.8</v>
      </c>
      <c r="S156" s="192">
        <v>0.23499999999999999</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1.9918934568616</v>
      </c>
      <c r="N157" s="192">
        <v>3.2296650717703299</v>
      </c>
      <c r="O157" s="192" t="s">
        <v>409</v>
      </c>
      <c r="P157" s="192" t="s">
        <v>409</v>
      </c>
      <c r="Q157" s="192" t="s">
        <v>409</v>
      </c>
      <c r="R157" s="192">
        <v>71.2</v>
      </c>
      <c r="S157" s="192">
        <v>0.29299999999999998</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7.4927620150549998</v>
      </c>
      <c r="N158" s="192">
        <v>6.6267942583731996</v>
      </c>
      <c r="O158" s="192">
        <v>7</v>
      </c>
      <c r="P158" s="192" t="s">
        <v>409</v>
      </c>
      <c r="Q158" s="192" t="s">
        <v>409</v>
      </c>
      <c r="R158" s="192">
        <v>52.2</v>
      </c>
      <c r="S158" s="192">
        <v>0.435</v>
      </c>
      <c r="T158" s="192" t="s">
        <v>815</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2.3393167342211898</v>
      </c>
      <c r="N159" s="192">
        <v>5.0956937799043001</v>
      </c>
      <c r="O159" s="192" t="s">
        <v>409</v>
      </c>
      <c r="P159" s="192" t="s">
        <v>409</v>
      </c>
      <c r="Q159" s="192" t="s">
        <v>409</v>
      </c>
      <c r="R159" s="192">
        <v>70</v>
      </c>
      <c r="S159" s="192">
        <v>0.371</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2.1077012159814701</v>
      </c>
      <c r="N160" s="192">
        <v>6.6507177033492804</v>
      </c>
      <c r="O160" s="192" t="s">
        <v>409</v>
      </c>
      <c r="P160" s="192" t="s">
        <v>409</v>
      </c>
      <c r="Q160" s="192" t="s">
        <v>409</v>
      </c>
      <c r="R160" s="192">
        <v>70.8</v>
      </c>
      <c r="S160" s="192">
        <v>0.436</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5.4371742906774703</v>
      </c>
      <c r="N161" s="192">
        <v>7.2009569377990399</v>
      </c>
      <c r="O161" s="192" t="s">
        <v>409</v>
      </c>
      <c r="P161" s="192" t="s">
        <v>409</v>
      </c>
      <c r="Q161" s="192" t="s">
        <v>409</v>
      </c>
      <c r="R161" s="192">
        <v>59.3</v>
      </c>
      <c r="S161" s="192">
        <v>0.45900000000000002</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t="s">
        <v>409</v>
      </c>
      <c r="N163" s="192">
        <v>10</v>
      </c>
      <c r="O163" s="192" t="s">
        <v>409</v>
      </c>
      <c r="P163" s="192" t="s">
        <v>409</v>
      </c>
      <c r="Q163" s="192" t="s">
        <v>409</v>
      </c>
      <c r="R163" s="192" t="s">
        <v>409</v>
      </c>
      <c r="S163" s="192">
        <v>0.60699999999999998</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0.74696004632310298</v>
      </c>
      <c r="N164" s="192">
        <v>0.789473684210525</v>
      </c>
      <c r="O164" s="192" t="s">
        <v>409</v>
      </c>
      <c r="P164" s="192" t="s">
        <v>409</v>
      </c>
      <c r="Q164" s="192" t="s">
        <v>409</v>
      </c>
      <c r="R164" s="192">
        <v>75.5</v>
      </c>
      <c r="S164" s="192">
        <v>0.191</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734</v>
      </c>
      <c r="M165" s="192" t="s">
        <v>409</v>
      </c>
      <c r="N165" s="192">
        <v>2.7990430622009499</v>
      </c>
      <c r="O165" s="192" t="s">
        <v>409</v>
      </c>
      <c r="P165" s="192" t="s">
        <v>409</v>
      </c>
      <c r="Q165" s="192" t="s">
        <v>409</v>
      </c>
      <c r="R165" s="192" t="s">
        <v>409</v>
      </c>
      <c r="S165" s="192">
        <v>0.27500000000000002</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t="s">
        <v>409</v>
      </c>
      <c r="N166" s="192">
        <v>8.6363636363636296</v>
      </c>
      <c r="O166" s="192" t="s">
        <v>409</v>
      </c>
      <c r="P166" s="192" t="s">
        <v>409</v>
      </c>
      <c r="Q166" s="192" t="s">
        <v>409</v>
      </c>
      <c r="R166" s="192" t="s">
        <v>409</v>
      </c>
      <c r="S166" s="192">
        <v>0.51900000000000002</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78.7</v>
      </c>
      <c r="S167" s="192">
        <v>0.158</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5.6398378691372297</v>
      </c>
      <c r="N168" s="192">
        <v>5.2870813397129099</v>
      </c>
      <c r="O168" s="192" t="s">
        <v>409</v>
      </c>
      <c r="P168" s="192" t="s">
        <v>409</v>
      </c>
      <c r="Q168" s="192" t="s">
        <v>409</v>
      </c>
      <c r="R168" s="192">
        <v>58.6</v>
      </c>
      <c r="S168" s="192">
        <v>0.379</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735</v>
      </c>
      <c r="M169" s="192" t="s">
        <v>409</v>
      </c>
      <c r="N169" s="192">
        <v>3.8038277511961698</v>
      </c>
      <c r="O169" s="192" t="s">
        <v>409</v>
      </c>
      <c r="P169" s="192" t="s">
        <v>409</v>
      </c>
      <c r="Q169" s="192" t="s">
        <v>409</v>
      </c>
      <c r="R169" s="192" t="s">
        <v>409</v>
      </c>
      <c r="S169" s="192">
        <v>0.317</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736</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1.64447017950202</v>
      </c>
      <c r="N171" s="192">
        <v>0</v>
      </c>
      <c r="O171" s="192" t="s">
        <v>409</v>
      </c>
      <c r="P171" s="192" t="s">
        <v>409</v>
      </c>
      <c r="Q171" s="192" t="s">
        <v>409</v>
      </c>
      <c r="R171" s="192">
        <v>72.400000000000006</v>
      </c>
      <c r="S171" s="192">
        <v>0.11899999999999999</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2.68674001158077</v>
      </c>
      <c r="N172" s="192">
        <v>2.4641148325358802</v>
      </c>
      <c r="O172" s="192" t="s">
        <v>409</v>
      </c>
      <c r="P172" s="192" t="s">
        <v>409</v>
      </c>
      <c r="Q172" s="192" t="s">
        <v>409</v>
      </c>
      <c r="R172" s="192">
        <v>68.8</v>
      </c>
      <c r="S172" s="192">
        <v>0.26100000000000001</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2.59988419224088</v>
      </c>
      <c r="N173" s="192">
        <v>2.5837320574162601</v>
      </c>
      <c r="O173" s="192" t="s">
        <v>409</v>
      </c>
      <c r="P173" s="192" t="s">
        <v>409</v>
      </c>
      <c r="Q173" s="192" t="s">
        <v>409</v>
      </c>
      <c r="R173" s="192">
        <v>69.099999999999994</v>
      </c>
      <c r="S173" s="192">
        <v>0.26600000000000001</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7.9559930515344499</v>
      </c>
      <c r="N174" s="192">
        <v>9.0669856459330092</v>
      </c>
      <c r="O174" s="192" t="s">
        <v>409</v>
      </c>
      <c r="P174" s="192" t="s">
        <v>409</v>
      </c>
      <c r="Q174" s="192" t="s">
        <v>409</v>
      </c>
      <c r="R174" s="192">
        <v>50.6</v>
      </c>
      <c r="S174" s="192">
        <v>0.53700000000000003</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2.36826867400115</v>
      </c>
      <c r="N175" s="192">
        <v>2.3923444976076498</v>
      </c>
      <c r="O175" s="192" t="s">
        <v>409</v>
      </c>
      <c r="P175" s="192" t="s">
        <v>409</v>
      </c>
      <c r="Q175" s="192" t="s">
        <v>409</v>
      </c>
      <c r="R175" s="192">
        <v>69.900000000000006</v>
      </c>
      <c r="S175" s="192">
        <v>0.25800000000000001</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45077</v>
      </c>
      <c r="L176" s="91" t="s">
        <v>287</v>
      </c>
      <c r="M176" s="192">
        <v>10</v>
      </c>
      <c r="N176" s="192">
        <v>10</v>
      </c>
      <c r="O176" s="192">
        <v>10</v>
      </c>
      <c r="P176" s="192">
        <v>7</v>
      </c>
      <c r="Q176" s="192">
        <v>7</v>
      </c>
      <c r="R176" s="192">
        <v>42.8</v>
      </c>
      <c r="S176" s="192">
        <v>0.57599999999999996</v>
      </c>
      <c r="T176" s="192" t="s">
        <v>814</v>
      </c>
      <c r="U176" s="192" t="s">
        <v>795</v>
      </c>
      <c r="V176" s="192">
        <v>77.519321379999994</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7.78228141285466</v>
      </c>
      <c r="N177" s="192">
        <v>7.3923444976076498</v>
      </c>
      <c r="O177" s="192" t="s">
        <v>409</v>
      </c>
      <c r="P177" s="192" t="s">
        <v>409</v>
      </c>
      <c r="Q177" s="192" t="s">
        <v>409</v>
      </c>
      <c r="R177" s="192">
        <v>51.2</v>
      </c>
      <c r="S177" s="192">
        <v>0.46700000000000003</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1.4418066010422701</v>
      </c>
      <c r="N178" s="192">
        <v>0</v>
      </c>
      <c r="O178" s="192" t="s">
        <v>409</v>
      </c>
      <c r="P178" s="192" t="s">
        <v>409</v>
      </c>
      <c r="Q178" s="192" t="s">
        <v>409</v>
      </c>
      <c r="R178" s="192">
        <v>73.099999999999994</v>
      </c>
      <c r="S178" s="192">
        <v>0.10100000000000001</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v>9.1387559808612409</v>
      </c>
      <c r="O179" s="192" t="s">
        <v>409</v>
      </c>
      <c r="P179" s="192" t="s">
        <v>409</v>
      </c>
      <c r="Q179" s="192" t="s">
        <v>409</v>
      </c>
      <c r="R179" s="192" t="s">
        <v>409</v>
      </c>
      <c r="S179" s="192">
        <v>0.54</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10</v>
      </c>
      <c r="N180" s="192">
        <v>9.6411483253588504</v>
      </c>
      <c r="O180" s="192" t="s">
        <v>409</v>
      </c>
      <c r="P180" s="192" t="s">
        <v>409</v>
      </c>
      <c r="Q180" s="192" t="s">
        <v>409</v>
      </c>
      <c r="R180" s="192">
        <v>40.5</v>
      </c>
      <c r="S180" s="192">
        <v>0.56100000000000005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4.01852924145917</v>
      </c>
      <c r="N181" s="192">
        <v>4.9760765550239201</v>
      </c>
      <c r="O181" s="192">
        <v>5</v>
      </c>
      <c r="P181" s="192" t="s">
        <v>409</v>
      </c>
      <c r="Q181" s="192" t="s">
        <v>409</v>
      </c>
      <c r="R181" s="192">
        <v>64.2</v>
      </c>
      <c r="S181" s="192">
        <v>0.36599999999999999</v>
      </c>
      <c r="T181" s="192" t="s">
        <v>816</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737</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44900</v>
      </c>
      <c r="L183" s="91" t="s">
        <v>299</v>
      </c>
      <c r="M183" s="192" t="s">
        <v>409</v>
      </c>
      <c r="N183" s="192">
        <v>10</v>
      </c>
      <c r="O183" s="192">
        <v>10</v>
      </c>
      <c r="P183" s="192" t="s">
        <v>409</v>
      </c>
      <c r="Q183" s="192">
        <v>1</v>
      </c>
      <c r="R183" s="192" t="s">
        <v>409</v>
      </c>
      <c r="S183" s="192">
        <v>0.77500000000000002</v>
      </c>
      <c r="T183" s="192" t="s">
        <v>814</v>
      </c>
      <c r="U183" s="192" t="s">
        <v>409</v>
      </c>
      <c r="V183" s="192">
        <v>-4.4613912400000002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4.8291835552981999</v>
      </c>
      <c r="N184" s="192">
        <v>3.8995215311004698</v>
      </c>
      <c r="O184" s="192" t="s">
        <v>409</v>
      </c>
      <c r="P184" s="192" t="s">
        <v>409</v>
      </c>
      <c r="Q184" s="192" t="s">
        <v>409</v>
      </c>
      <c r="R184" s="192">
        <v>61.4</v>
      </c>
      <c r="S184" s="192">
        <v>0.32100000000000001</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t="s">
        <v>409</v>
      </c>
      <c r="N185" s="192">
        <v>10</v>
      </c>
      <c r="O185" s="192">
        <v>10</v>
      </c>
      <c r="P185" s="192">
        <v>8</v>
      </c>
      <c r="Q185" s="192">
        <v>7</v>
      </c>
      <c r="R185" s="192" t="s">
        <v>409</v>
      </c>
      <c r="S185" s="192">
        <v>0.752</v>
      </c>
      <c r="T185" s="192" t="s">
        <v>814</v>
      </c>
      <c r="U185" s="192" t="s">
        <v>796</v>
      </c>
      <c r="V185" s="192">
        <v>55.956398530000001</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t="s">
        <v>409</v>
      </c>
      <c r="N186" s="192">
        <v>8.20574162679425</v>
      </c>
      <c r="O186" s="192" t="s">
        <v>409</v>
      </c>
      <c r="P186" s="192" t="s">
        <v>409</v>
      </c>
      <c r="Q186" s="192" t="s">
        <v>409</v>
      </c>
      <c r="R186" s="192" t="s">
        <v>409</v>
      </c>
      <c r="S186" s="192">
        <v>0.501</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t="s">
        <v>409</v>
      </c>
      <c r="N187" s="192">
        <v>5.5263157894736796</v>
      </c>
      <c r="O187" s="192" t="s">
        <v>409</v>
      </c>
      <c r="P187" s="192" t="s">
        <v>409</v>
      </c>
      <c r="Q187" s="192" t="s">
        <v>409</v>
      </c>
      <c r="R187" s="192" t="s">
        <v>409</v>
      </c>
      <c r="S187" s="192">
        <v>0.38900000000000001</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2.0208453966415698</v>
      </c>
      <c r="N188" s="192">
        <v>0.86124401913875503</v>
      </c>
      <c r="O188" s="192" t="s">
        <v>409</v>
      </c>
      <c r="P188" s="192" t="s">
        <v>409</v>
      </c>
      <c r="Q188" s="192" t="s">
        <v>409</v>
      </c>
      <c r="R188" s="192">
        <v>71.099999999999994</v>
      </c>
      <c r="S188" s="192">
        <v>0.19400000000000001</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t="s">
        <v>409</v>
      </c>
      <c r="K189" s="242">
        <v>44753</v>
      </c>
      <c r="L189" s="91" t="s">
        <v>309</v>
      </c>
      <c r="M189" s="192" t="s">
        <v>409</v>
      </c>
      <c r="N189" s="192">
        <v>0.21531100478468901</v>
      </c>
      <c r="O189" s="192" t="s">
        <v>409</v>
      </c>
      <c r="P189" s="192" t="s">
        <v>409</v>
      </c>
      <c r="Q189" s="192" t="s">
        <v>409</v>
      </c>
      <c r="R189" s="192" t="s">
        <v>409</v>
      </c>
      <c r="S189" s="192">
        <v>0.16700000000000001</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0</v>
      </c>
      <c r="N190" s="192">
        <v>1.5550239234449701</v>
      </c>
      <c r="O190" s="192" t="s">
        <v>409</v>
      </c>
      <c r="P190" s="192" t="s">
        <v>409</v>
      </c>
      <c r="Q190" s="192" t="s">
        <v>409</v>
      </c>
      <c r="R190" s="192">
        <v>79.099999999999994</v>
      </c>
      <c r="S190" s="192">
        <v>0.223</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t="s">
        <v>409</v>
      </c>
      <c r="N191" s="192">
        <v>7.9186602870813401</v>
      </c>
      <c r="O191" s="192" t="s">
        <v>409</v>
      </c>
      <c r="P191" s="192" t="s">
        <v>409</v>
      </c>
      <c r="Q191" s="192" t="s">
        <v>409</v>
      </c>
      <c r="R191" s="192" t="s">
        <v>409</v>
      </c>
      <c r="S191" s="192">
        <v>0.48899999999999999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v>44887</v>
      </c>
      <c r="K192" s="242" t="s">
        <v>409</v>
      </c>
      <c r="L192" s="91" t="s">
        <v>738</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t="s">
        <v>409</v>
      </c>
      <c r="N193" s="192">
        <v>2.2009569377990399</v>
      </c>
      <c r="O193" s="192" t="s">
        <v>409</v>
      </c>
      <c r="P193" s="192" t="s">
        <v>409</v>
      </c>
      <c r="Q193" s="192" t="s">
        <v>409</v>
      </c>
      <c r="R193" s="192" t="s">
        <v>409</v>
      </c>
      <c r="S193" s="192">
        <v>0.25</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45058</v>
      </c>
      <c r="L194" s="91" t="s">
        <v>316</v>
      </c>
      <c r="M194" s="192">
        <v>10</v>
      </c>
      <c r="N194" s="192">
        <v>6.1722488038277499</v>
      </c>
      <c r="O194" s="192">
        <v>7</v>
      </c>
      <c r="P194" s="192" t="s">
        <v>409</v>
      </c>
      <c r="Q194" s="192">
        <v>7</v>
      </c>
      <c r="R194" s="192">
        <v>36.299999999999997</v>
      </c>
      <c r="S194" s="192">
        <v>0.41599999999999998</v>
      </c>
      <c r="T194" s="192" t="s">
        <v>815</v>
      </c>
      <c r="U194" s="192" t="s">
        <v>409</v>
      </c>
      <c r="V194" s="192">
        <v>38.740709729999999</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739</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8.3666002653407556</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44888</v>
      </c>
      <c r="K196" s="242">
        <v>45077</v>
      </c>
      <c r="L196" s="91" t="s">
        <v>318</v>
      </c>
      <c r="M196" s="192">
        <v>10</v>
      </c>
      <c r="N196" s="192">
        <v>10</v>
      </c>
      <c r="O196" s="192" t="s">
        <v>409</v>
      </c>
      <c r="P196" s="192">
        <v>7</v>
      </c>
      <c r="Q196" s="192">
        <v>3</v>
      </c>
      <c r="R196" s="192">
        <v>43.2</v>
      </c>
      <c r="S196" s="192">
        <v>0.64800000000000002</v>
      </c>
      <c r="T196" s="192" t="s">
        <v>409</v>
      </c>
      <c r="U196" s="192" t="s">
        <v>795</v>
      </c>
      <c r="V196" s="192">
        <v>2.0244556999999999</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9.2298784018529201</v>
      </c>
      <c r="N197" s="192">
        <v>8.6842105263157894</v>
      </c>
      <c r="O197" s="192" t="s">
        <v>409</v>
      </c>
      <c r="P197" s="192" t="s">
        <v>409</v>
      </c>
      <c r="Q197" s="192" t="s">
        <v>409</v>
      </c>
      <c r="R197" s="192">
        <v>46.2</v>
      </c>
      <c r="S197" s="192">
        <v>0.52100000000000002</v>
      </c>
      <c r="T197" s="192" t="s">
        <v>409</v>
      </c>
      <c r="U197" s="192" t="s">
        <v>409</v>
      </c>
      <c r="V197" s="192" t="s">
        <v>409</v>
      </c>
      <c r="W197" s="192"/>
      <c r="X197" s="192"/>
      <c r="Y197" s="192"/>
      <c r="Z197" s="192"/>
      <c r="AA197" s="87"/>
    </row>
    <row r="198" spans="1:38" x14ac:dyDescent="0.2">
      <c r="A198" s="81"/>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5.2055587724377501</v>
      </c>
      <c r="N198" s="192">
        <v>3.5645933014354001</v>
      </c>
      <c r="O198" s="192" t="s">
        <v>409</v>
      </c>
      <c r="P198" s="192" t="s">
        <v>409</v>
      </c>
      <c r="Q198" s="192" t="s">
        <v>409</v>
      </c>
      <c r="R198" s="192">
        <v>60.1</v>
      </c>
      <c r="S198" s="192">
        <v>0.307</v>
      </c>
      <c r="T198" s="192" t="s">
        <v>409</v>
      </c>
      <c r="U198" s="192" t="s">
        <v>409</v>
      </c>
      <c r="V198" s="192" t="s">
        <v>409</v>
      </c>
      <c r="W198" s="87"/>
      <c r="X198" s="87"/>
      <c r="Y198" s="87"/>
      <c r="Z198" s="87"/>
      <c r="AA198" s="87"/>
      <c r="AB198" s="87"/>
      <c r="AC198" s="87"/>
    </row>
    <row r="199" spans="1:38" x14ac:dyDescent="0.2">
      <c r="A199" s="81"/>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6.1899247249565699</v>
      </c>
      <c r="N199" s="192">
        <v>5.9090909090909101</v>
      </c>
      <c r="O199" s="192" t="s">
        <v>409</v>
      </c>
      <c r="P199" s="192" t="s">
        <v>409</v>
      </c>
      <c r="Q199" s="192" t="s">
        <v>409</v>
      </c>
      <c r="R199" s="192">
        <v>56.7</v>
      </c>
      <c r="S199" s="192">
        <v>0.40500000000000003</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t="s">
        <v>409</v>
      </c>
      <c r="N200" s="192">
        <v>3.2775119617224799</v>
      </c>
      <c r="O200" s="192" t="s">
        <v>409</v>
      </c>
      <c r="P200" s="192" t="s">
        <v>409</v>
      </c>
      <c r="Q200" s="192" t="s">
        <v>409</v>
      </c>
      <c r="R200" s="192" t="s">
        <v>409</v>
      </c>
      <c r="S200" s="192">
        <v>0.29499999999999998</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t="s">
        <v>409</v>
      </c>
      <c r="N201" s="192">
        <v>9.3062200956937797</v>
      </c>
      <c r="O201" s="192" t="s">
        <v>409</v>
      </c>
      <c r="P201" s="192" t="s">
        <v>409</v>
      </c>
      <c r="Q201" s="192" t="s">
        <v>409</v>
      </c>
      <c r="R201" s="192" t="s">
        <v>409</v>
      </c>
      <c r="S201" s="192">
        <v>0.54700000000000004</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v>4.5215311004784597</v>
      </c>
      <c r="O202" s="192" t="s">
        <v>409</v>
      </c>
      <c r="P202" s="192" t="s">
        <v>409</v>
      </c>
      <c r="Q202" s="192" t="s">
        <v>409</v>
      </c>
      <c r="R202" s="192" t="s">
        <v>409</v>
      </c>
      <c r="S202" s="192">
        <v>0.34699999999999998</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t="s">
        <v>409</v>
      </c>
      <c r="N203" s="192">
        <v>2.8947368421052602</v>
      </c>
      <c r="O203" s="192" t="s">
        <v>409</v>
      </c>
      <c r="P203" s="192" t="s">
        <v>409</v>
      </c>
      <c r="Q203" s="192" t="s">
        <v>409</v>
      </c>
      <c r="R203" s="192" t="s">
        <v>409</v>
      </c>
      <c r="S203" s="192">
        <v>0.27900000000000003</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5.1476548928778199</v>
      </c>
      <c r="N204" s="192">
        <v>2.05741626794258</v>
      </c>
      <c r="O204" s="192" t="s">
        <v>409</v>
      </c>
      <c r="P204" s="192" t="s">
        <v>409</v>
      </c>
      <c r="Q204" s="192" t="s">
        <v>409</v>
      </c>
      <c r="R204" s="192">
        <v>60.3</v>
      </c>
      <c r="S204" s="192">
        <v>0.24399999999999999</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3.7000579038795598</v>
      </c>
      <c r="N205" s="192">
        <v>0.45454545454545298</v>
      </c>
      <c r="O205" s="192" t="s">
        <v>409</v>
      </c>
      <c r="P205" s="192" t="s">
        <v>409</v>
      </c>
      <c r="Q205" s="192" t="s">
        <v>409</v>
      </c>
      <c r="R205" s="192">
        <v>65.3</v>
      </c>
      <c r="S205" s="192">
        <v>0.17699999999999999</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B206" s="35" t="str">
        <f ca="1"/>
        <v>Tuvalu</v>
      </c>
      <c r="C206" s="35" t="str">
        <f ca="1"/>
        <v>TUV</v>
      </c>
      <c r="D206" s="35" t="str">
        <f ca="1"/>
        <v>EAS           East Asia &amp; Pacific</v>
      </c>
      <c r="E206" s="35" t="str">
        <f ca="1"/>
        <v>IDA</v>
      </c>
      <c r="F206" s="81"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B207" s="35" t="str">
        <f ca="1"/>
        <v>Taiwan, China</v>
      </c>
      <c r="C207" s="35" t="str">
        <f ca="1"/>
        <v>TWN</v>
      </c>
      <c r="D207" s="35" t="str">
        <f ca="1"/>
        <v>EAS           East Asia &amp; Pacific</v>
      </c>
      <c r="E207" s="35" t="str">
        <f ca="1"/>
        <v>NA</v>
      </c>
      <c r="F207" s="81"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740</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8.3902721482339295</v>
      </c>
      <c r="N208" s="192">
        <v>9.7129186602870803</v>
      </c>
      <c r="O208" s="192" t="s">
        <v>409</v>
      </c>
      <c r="P208" s="192" t="s">
        <v>409</v>
      </c>
      <c r="Q208" s="192" t="s">
        <v>409</v>
      </c>
      <c r="R208" s="192">
        <v>49.1</v>
      </c>
      <c r="S208" s="192">
        <v>0.56399999999999995</v>
      </c>
      <c r="T208" s="192" t="s">
        <v>409</v>
      </c>
      <c r="U208" s="192" t="s">
        <v>409</v>
      </c>
      <c r="V208" s="192" t="s">
        <v>409</v>
      </c>
    </row>
    <row r="209" spans="2:22" x14ac:dyDescent="0.2">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44888</v>
      </c>
      <c r="L209" s="91" t="s">
        <v>341</v>
      </c>
      <c r="M209" s="192">
        <v>8.7955993051534396</v>
      </c>
      <c r="N209" s="192">
        <v>10</v>
      </c>
      <c r="O209" s="192" t="s">
        <v>409</v>
      </c>
      <c r="P209" s="192">
        <v>7</v>
      </c>
      <c r="Q209" s="192" t="s">
        <v>409</v>
      </c>
      <c r="R209" s="192">
        <v>47.7</v>
      </c>
      <c r="S209" s="192">
        <v>0.59299999999999997</v>
      </c>
      <c r="T209" s="192" t="s">
        <v>409</v>
      </c>
      <c r="U209" s="192" t="s">
        <v>795</v>
      </c>
      <c r="V209" s="192" t="s">
        <v>409</v>
      </c>
    </row>
    <row r="210" spans="2:22" x14ac:dyDescent="0.2">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5.8425014475969803</v>
      </c>
      <c r="N210" s="192">
        <v>2.29665071770334</v>
      </c>
      <c r="O210" s="192" t="s">
        <v>409</v>
      </c>
      <c r="P210" s="192" t="s">
        <v>409</v>
      </c>
      <c r="Q210" s="192" t="s">
        <v>409</v>
      </c>
      <c r="R210" s="192">
        <v>57.9</v>
      </c>
      <c r="S210" s="192">
        <v>0.254</v>
      </c>
      <c r="T210" s="192" t="s">
        <v>409</v>
      </c>
      <c r="U210" s="192" t="s">
        <v>409</v>
      </c>
      <c r="V210" s="192" t="s">
        <v>409</v>
      </c>
    </row>
    <row r="211" spans="2:22" x14ac:dyDescent="0.2">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1.8181818181818099</v>
      </c>
      <c r="N211" s="192">
        <v>3.1339712918660201</v>
      </c>
      <c r="O211" s="192" t="s">
        <v>409</v>
      </c>
      <c r="P211" s="192" t="s">
        <v>409</v>
      </c>
      <c r="Q211" s="192" t="s">
        <v>409</v>
      </c>
      <c r="R211" s="192">
        <v>71.8</v>
      </c>
      <c r="S211" s="192">
        <v>0.28899999999999998</v>
      </c>
      <c r="T211" s="192" t="s">
        <v>409</v>
      </c>
      <c r="U211" s="192" t="s">
        <v>409</v>
      </c>
      <c r="V211" s="192" t="s">
        <v>409</v>
      </c>
    </row>
    <row r="212" spans="2:22" x14ac:dyDescent="0.2">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2.31615518239713E-2</v>
      </c>
      <c r="N212" s="192">
        <v>0.191387559808612</v>
      </c>
      <c r="O212" s="192" t="s">
        <v>409</v>
      </c>
      <c r="P212" s="192" t="s">
        <v>409</v>
      </c>
      <c r="Q212" s="192" t="s">
        <v>409</v>
      </c>
      <c r="R212" s="192">
        <v>78</v>
      </c>
      <c r="S212" s="192">
        <v>0.16600000000000001</v>
      </c>
      <c r="T212" s="192" t="s">
        <v>409</v>
      </c>
      <c r="U212" s="192" t="s">
        <v>409</v>
      </c>
      <c r="V212" s="192" t="s">
        <v>409</v>
      </c>
    </row>
    <row r="213" spans="2:22" x14ac:dyDescent="0.2">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5.9583092067168497</v>
      </c>
      <c r="N213" s="192">
        <v>3.2535885167464098</v>
      </c>
      <c r="O213" s="192" t="s">
        <v>409</v>
      </c>
      <c r="P213" s="192" t="s">
        <v>409</v>
      </c>
      <c r="Q213" s="192" t="s">
        <v>409</v>
      </c>
      <c r="R213" s="192">
        <v>57.5</v>
      </c>
      <c r="S213" s="192">
        <v>0.29399999999999998</v>
      </c>
      <c r="T213" s="192" t="s">
        <v>409</v>
      </c>
      <c r="U213" s="192" t="s">
        <v>409</v>
      </c>
      <c r="V213" s="192" t="s">
        <v>409</v>
      </c>
    </row>
    <row r="214" spans="2:22" x14ac:dyDescent="0.2">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v>4.4736842105263097</v>
      </c>
      <c r="O214" s="192" t="s">
        <v>409</v>
      </c>
      <c r="P214" s="192" t="s">
        <v>409</v>
      </c>
      <c r="Q214" s="192" t="s">
        <v>409</v>
      </c>
      <c r="R214" s="192" t="s">
        <v>409</v>
      </c>
      <c r="S214" s="192">
        <v>0.34499999999999997</v>
      </c>
      <c r="T214" s="192" t="s">
        <v>409</v>
      </c>
      <c r="U214" s="192" t="s">
        <v>409</v>
      </c>
      <c r="V214" s="192" t="s">
        <v>409</v>
      </c>
    </row>
    <row r="215" spans="2:22" x14ac:dyDescent="0.2">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10</v>
      </c>
      <c r="N215" s="192">
        <v>5.0717703349282299</v>
      </c>
      <c r="O215" s="192" t="s">
        <v>409</v>
      </c>
      <c r="P215" s="192" t="s">
        <v>409</v>
      </c>
      <c r="Q215" s="192" t="s">
        <v>409</v>
      </c>
      <c r="R215" s="192">
        <v>42.6</v>
      </c>
      <c r="S215" s="192">
        <v>0.37</v>
      </c>
      <c r="T215" s="192" t="s">
        <v>409</v>
      </c>
      <c r="U215" s="192" t="s">
        <v>409</v>
      </c>
      <c r="V215" s="192" t="s">
        <v>409</v>
      </c>
    </row>
    <row r="216" spans="2:22" x14ac:dyDescent="0.2">
      <c r="B216" s="35" t="str">
        <f ca="1"/>
        <v>British Virgin Islands</v>
      </c>
      <c r="C216" s="35" t="str">
        <f ca="1"/>
        <v>VGB</v>
      </c>
      <c r="D216" s="35" t="str">
        <f ca="1"/>
        <v>LCN           Latin America &amp; Caribbean</v>
      </c>
      <c r="E216" s="35" t="str">
        <f ca="1"/>
        <v>NA</v>
      </c>
      <c r="F216" s="81"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v>44887</v>
      </c>
      <c r="K216" s="242" t="s">
        <v>409</v>
      </c>
      <c r="L216" s="91" t="s">
        <v>741</v>
      </c>
      <c r="M216" s="192" t="s">
        <v>409</v>
      </c>
      <c r="N216" s="192" t="s">
        <v>409</v>
      </c>
      <c r="O216" s="192" t="s">
        <v>409</v>
      </c>
      <c r="P216" s="192" t="s">
        <v>409</v>
      </c>
      <c r="Q216" s="192" t="s">
        <v>409</v>
      </c>
      <c r="R216" s="192" t="s">
        <v>409</v>
      </c>
      <c r="S216" s="192" t="s">
        <v>409</v>
      </c>
      <c r="T216" s="192" t="s">
        <v>409</v>
      </c>
      <c r="U216" s="192" t="s">
        <v>409</v>
      </c>
      <c r="V216" s="192" t="s">
        <v>409</v>
      </c>
    </row>
    <row r="217" spans="2:22" x14ac:dyDescent="0.2">
      <c r="B217" s="35" t="str">
        <f ca="1"/>
        <v>Virgin Islands (U.S.)</v>
      </c>
      <c r="C217" s="35" t="str">
        <f ca="1"/>
        <v>VIR</v>
      </c>
      <c r="D217" s="35" t="str">
        <f ca="1"/>
        <v>LCN           Latin America &amp; Caribbean</v>
      </c>
      <c r="E217" s="35" t="str">
        <f ca="1"/>
        <v>NA</v>
      </c>
      <c r="F217" s="81"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742</v>
      </c>
      <c r="M217" s="192" t="s">
        <v>409</v>
      </c>
      <c r="N217" s="192" t="s">
        <v>409</v>
      </c>
      <c r="O217" s="192" t="s">
        <v>409</v>
      </c>
      <c r="P217" s="192" t="s">
        <v>409</v>
      </c>
      <c r="Q217" s="192" t="s">
        <v>409</v>
      </c>
      <c r="R217" s="192" t="s">
        <v>409</v>
      </c>
      <c r="S217" s="192" t="s">
        <v>409</v>
      </c>
      <c r="T217" s="192" t="s">
        <v>409</v>
      </c>
      <c r="U217" s="192" t="s">
        <v>409</v>
      </c>
      <c r="V217" s="192" t="s">
        <v>409</v>
      </c>
    </row>
    <row r="218" spans="2:22" x14ac:dyDescent="0.2">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2.9473074696004602</v>
      </c>
      <c r="N218" s="192">
        <v>5.5263157894736796</v>
      </c>
      <c r="O218" s="192" t="s">
        <v>409</v>
      </c>
      <c r="P218" s="192" t="s">
        <v>409</v>
      </c>
      <c r="Q218" s="192" t="s">
        <v>409</v>
      </c>
      <c r="R218" s="192">
        <v>67.900000000000006</v>
      </c>
      <c r="S218" s="192">
        <v>0.38900000000000001</v>
      </c>
      <c r="T218" s="192" t="s">
        <v>409</v>
      </c>
      <c r="U218" s="192" t="s">
        <v>409</v>
      </c>
      <c r="V218" s="192" t="s">
        <v>409</v>
      </c>
    </row>
    <row r="219" spans="2:22" x14ac:dyDescent="0.2">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v>8.2296650717703308</v>
      </c>
      <c r="O219" s="192" t="s">
        <v>409</v>
      </c>
      <c r="P219" s="192" t="s">
        <v>409</v>
      </c>
      <c r="Q219" s="192" t="s">
        <v>409</v>
      </c>
      <c r="R219" s="192" t="s">
        <v>409</v>
      </c>
      <c r="S219" s="192">
        <v>0.502</v>
      </c>
      <c r="T219" s="192" t="s">
        <v>409</v>
      </c>
      <c r="U219" s="192" t="s">
        <v>409</v>
      </c>
      <c r="V219" s="192" t="s">
        <v>409</v>
      </c>
    </row>
    <row r="220" spans="2:22" x14ac:dyDescent="0.2">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v>3.20574162679425</v>
      </c>
      <c r="O220" s="192" t="s">
        <v>409</v>
      </c>
      <c r="P220" s="192" t="s">
        <v>409</v>
      </c>
      <c r="Q220" s="192" t="s">
        <v>409</v>
      </c>
      <c r="R220" s="192" t="s">
        <v>409</v>
      </c>
      <c r="S220" s="192">
        <v>0.29199999999999998</v>
      </c>
      <c r="T220" s="192" t="s">
        <v>409</v>
      </c>
      <c r="U220" s="192" t="s">
        <v>409</v>
      </c>
      <c r="V220" s="192" t="s">
        <v>409</v>
      </c>
    </row>
    <row r="221" spans="2:22" x14ac:dyDescent="0.2">
      <c r="B221" s="35" t="str">
        <f ca="1"/>
        <v>Kosovo</v>
      </c>
      <c r="C221" s="35" t="str">
        <f ca="1"/>
        <v>XKX</v>
      </c>
      <c r="D221" s="35" t="str">
        <f ca="1"/>
        <v>ECS           Europe &amp; Central Asia</v>
      </c>
      <c r="E221" s="35" t="str">
        <f ca="1"/>
        <v>IDA</v>
      </c>
      <c r="F221" s="81"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743</v>
      </c>
      <c r="M221" s="192" t="s">
        <v>409</v>
      </c>
      <c r="N221" s="192" t="s">
        <v>409</v>
      </c>
      <c r="O221" s="192" t="s">
        <v>409</v>
      </c>
      <c r="P221" s="192" t="s">
        <v>409</v>
      </c>
      <c r="Q221" s="192" t="s">
        <v>409</v>
      </c>
      <c r="R221" s="192" t="s">
        <v>409</v>
      </c>
      <c r="S221" s="192" t="s">
        <v>409</v>
      </c>
      <c r="T221" s="192" t="s">
        <v>409</v>
      </c>
      <c r="U221" s="192" t="s">
        <v>409</v>
      </c>
      <c r="V221" s="192" t="s">
        <v>409</v>
      </c>
    </row>
    <row r="222" spans="2:22" x14ac:dyDescent="0.2">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10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10</v>
      </c>
      <c r="J222" s="242">
        <v>44888</v>
      </c>
      <c r="K222" s="242">
        <v>44900</v>
      </c>
      <c r="L222" s="91" t="s">
        <v>356</v>
      </c>
      <c r="M222" s="192">
        <v>10</v>
      </c>
      <c r="N222" s="192">
        <v>10</v>
      </c>
      <c r="O222" s="192">
        <v>10</v>
      </c>
      <c r="P222" s="192">
        <v>8</v>
      </c>
      <c r="Q222" s="192">
        <v>1</v>
      </c>
      <c r="R222" s="192">
        <v>40.1</v>
      </c>
      <c r="S222" s="192">
        <v>0.60399999999999998</v>
      </c>
      <c r="T222" s="192" t="s">
        <v>814</v>
      </c>
      <c r="U222" s="192" t="s">
        <v>796</v>
      </c>
      <c r="V222" s="192">
        <v>-7.6044665299999998</v>
      </c>
    </row>
    <row r="223" spans="2:22" x14ac:dyDescent="0.2">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4.7423277359583</v>
      </c>
      <c r="N223" s="192">
        <v>5.4306220095693698</v>
      </c>
      <c r="O223" s="192" t="s">
        <v>409</v>
      </c>
      <c r="P223" s="192" t="s">
        <v>409</v>
      </c>
      <c r="Q223" s="192" t="s">
        <v>409</v>
      </c>
      <c r="R223" s="192">
        <v>61.7</v>
      </c>
      <c r="S223" s="192">
        <v>0.38500000000000001</v>
      </c>
      <c r="T223" s="192" t="s">
        <v>409</v>
      </c>
      <c r="U223" s="192" t="s">
        <v>409</v>
      </c>
      <c r="V223" s="192" t="s">
        <v>409</v>
      </c>
    </row>
    <row r="224" spans="2:22" x14ac:dyDescent="0.2">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10</v>
      </c>
      <c r="N224" s="192">
        <v>8.7081339712918595</v>
      </c>
      <c r="O224" s="192" t="s">
        <v>409</v>
      </c>
      <c r="P224" s="192" t="s">
        <v>409</v>
      </c>
      <c r="Q224" s="192" t="s">
        <v>409</v>
      </c>
      <c r="R224" s="192">
        <v>43.5</v>
      </c>
      <c r="S224" s="192">
        <v>0.52200000000000002</v>
      </c>
      <c r="T224" s="192" t="s">
        <v>409</v>
      </c>
      <c r="U224" s="192" t="s">
        <v>409</v>
      </c>
      <c r="V224" s="192" t="s">
        <v>409</v>
      </c>
    </row>
    <row r="225" spans="2:22" x14ac:dyDescent="0.2">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8.3666002653407556</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7</v>
      </c>
      <c r="J225" s="242">
        <v>44753</v>
      </c>
      <c r="K225" s="242">
        <v>44966</v>
      </c>
      <c r="L225" s="91" t="s">
        <v>362</v>
      </c>
      <c r="M225" s="192" t="s">
        <v>409</v>
      </c>
      <c r="N225" s="192">
        <v>10</v>
      </c>
      <c r="O225" s="192" t="s">
        <v>409</v>
      </c>
      <c r="P225" s="192">
        <v>7</v>
      </c>
      <c r="Q225" s="192" t="s">
        <v>409</v>
      </c>
      <c r="R225" s="192" t="s">
        <v>409</v>
      </c>
      <c r="S225" s="192">
        <v>0.58099999999999996</v>
      </c>
      <c r="T225" s="192" t="s">
        <v>409</v>
      </c>
      <c r="U225" s="192" t="s">
        <v>795</v>
      </c>
      <c r="V225" s="192" t="s">
        <v>409</v>
      </c>
    </row>
    <row r="226" spans="2:22" x14ac:dyDescent="0.2">
      <c r="L226" s="79"/>
      <c r="M226" s="80"/>
      <c r="N226" s="80"/>
      <c r="O226" s="199"/>
      <c r="P226" s="87"/>
      <c r="Q226" s="87"/>
      <c r="R226" s="87"/>
      <c r="S226" s="87"/>
      <c r="T226" s="87"/>
      <c r="U226" s="87"/>
      <c r="V226" s="87"/>
    </row>
    <row r="227" spans="2:22" x14ac:dyDescent="0.2">
      <c r="L227" s="79"/>
      <c r="M227" s="80"/>
      <c r="N227" s="80"/>
      <c r="O227" s="199"/>
      <c r="P227" s="87"/>
      <c r="Q227" s="87"/>
      <c r="R227" s="87"/>
      <c r="S227" s="87"/>
      <c r="T227" s="87"/>
      <c r="U227" s="87"/>
      <c r="V227" s="87"/>
    </row>
    <row r="228" spans="2:22" x14ac:dyDescent="0.2">
      <c r="L228" s="79"/>
      <c r="M228" s="80"/>
      <c r="N228" s="80"/>
      <c r="O228" s="199"/>
      <c r="P228" s="87"/>
      <c r="Q228" s="87"/>
      <c r="R228" s="87"/>
      <c r="S228" s="87"/>
      <c r="T228" s="87"/>
      <c r="U228" s="87"/>
      <c r="V228" s="87"/>
    </row>
    <row r="229" spans="2:22" x14ac:dyDescent="0.2">
      <c r="L229" s="91"/>
      <c r="M229" s="181"/>
      <c r="N229" s="181"/>
      <c r="O229" s="181"/>
      <c r="P229" s="181"/>
      <c r="Q229" s="181"/>
      <c r="R229" s="181"/>
      <c r="S229" s="181"/>
      <c r="T229" s="181"/>
      <c r="U229" s="202"/>
      <c r="V229" s="202"/>
    </row>
    <row r="230" spans="2:22" x14ac:dyDescent="0.2">
      <c r="L230" s="91"/>
      <c r="M230" s="181"/>
      <c r="N230" s="181"/>
      <c r="O230" s="181"/>
      <c r="P230" s="181"/>
      <c r="Q230" s="181"/>
      <c r="R230" s="181"/>
      <c r="S230" s="181"/>
      <c r="T230" s="181"/>
      <c r="U230" s="202"/>
      <c r="V230" s="202"/>
    </row>
    <row r="231" spans="2:22" x14ac:dyDescent="0.2">
      <c r="L231" s="79"/>
      <c r="M231" s="80"/>
      <c r="N231" s="80"/>
      <c r="O231" s="199"/>
      <c r="P231" s="87"/>
      <c r="Q231" s="87"/>
      <c r="R231" s="87"/>
      <c r="S231" s="87"/>
      <c r="T231" s="87"/>
      <c r="U231" s="87"/>
      <c r="V231" s="87"/>
    </row>
    <row r="232" spans="2:22" x14ac:dyDescent="0.2">
      <c r="L232" s="79"/>
      <c r="M232" s="80"/>
      <c r="N232" s="80"/>
      <c r="O232" s="199"/>
      <c r="P232" s="87"/>
      <c r="Q232" s="87"/>
      <c r="R232" s="87"/>
      <c r="S232" s="87"/>
      <c r="T232" s="87"/>
      <c r="U232" s="87"/>
      <c r="V232" s="87"/>
    </row>
    <row r="233" spans="2:22" x14ac:dyDescent="0.2">
      <c r="L233" s="79"/>
      <c r="M233" s="80"/>
      <c r="N233" s="80"/>
      <c r="O233" s="199"/>
      <c r="P233" s="87"/>
      <c r="Q233" s="87"/>
      <c r="R233" s="87"/>
      <c r="S233" s="87"/>
      <c r="T233" s="87"/>
      <c r="U233" s="87"/>
      <c r="V233" s="87"/>
    </row>
  </sheetData>
  <conditionalFormatting sqref="G1:G5">
    <cfRule type="cellIs" dxfId="245" priority="110" stopIfTrue="1" operator="greaterThanOrEqual">
      <formula>0</formula>
    </cfRule>
  </conditionalFormatting>
  <conditionalFormatting sqref="G8:G225">
    <cfRule type="cellIs" dxfId="244" priority="46" stopIfTrue="1" operator="greaterThanOrEqual">
      <formula>0</formula>
    </cfRule>
  </conditionalFormatting>
  <conditionalFormatting sqref="G1:H5">
    <cfRule type="expression" dxfId="243" priority="16" stopIfTrue="1">
      <formula>G1=""</formula>
    </cfRule>
  </conditionalFormatting>
  <conditionalFormatting sqref="G8:H225">
    <cfRule type="expression" dxfId="242" priority="39" stopIfTrue="1">
      <formula>G8=""</formula>
    </cfRule>
  </conditionalFormatting>
  <conditionalFormatting sqref="H1:H5">
    <cfRule type="cellIs" dxfId="241" priority="21" operator="between">
      <formula>0</formula>
      <formula>6.999</formula>
    </cfRule>
    <cfRule type="expression" dxfId="240" priority="23">
      <formula>H1=10</formula>
    </cfRule>
    <cfRule type="cellIs" dxfId="239" priority="22" operator="between">
      <formula>7</formula>
      <formula>9.99</formula>
    </cfRule>
  </conditionalFormatting>
  <conditionalFormatting sqref="H8:H225">
    <cfRule type="cellIs" dxfId="238" priority="42" stopIfTrue="1" operator="greaterThanOrEqual">
      <formula>0</formula>
    </cfRule>
  </conditionalFormatting>
  <conditionalFormatting sqref="I2:I3">
    <cfRule type="expression" dxfId="237" priority="114">
      <formula>I2=10</formula>
    </cfRule>
    <cfRule type="cellIs" dxfId="236" priority="112" operator="between">
      <formula>0</formula>
      <formula>6.999</formula>
    </cfRule>
    <cfRule type="cellIs" dxfId="235" priority="113" operator="between">
      <formula>7</formula>
      <formula>9.99</formula>
    </cfRule>
    <cfRule type="expression" dxfId="234" priority="111">
      <formula>I2=""</formula>
    </cfRule>
  </conditionalFormatting>
  <conditionalFormatting sqref="I2:I5">
    <cfRule type="expression" dxfId="233" priority="20">
      <formula>I2=10</formula>
    </cfRule>
    <cfRule type="cellIs" dxfId="232" priority="19" operator="between">
      <formula>7</formula>
      <formula>9.99</formula>
    </cfRule>
    <cfRule type="expression" dxfId="231" priority="17">
      <formula>I2=""</formula>
    </cfRule>
    <cfRule type="cellIs" dxfId="230" priority="18" operator="between">
      <formula>0</formula>
      <formula>6.999</formula>
    </cfRule>
  </conditionalFormatting>
  <conditionalFormatting sqref="I4:I5">
    <cfRule type="cellIs" dxfId="229" priority="13" operator="between">
      <formula>0</formula>
      <formula>6.999</formula>
    </cfRule>
    <cfRule type="expression" dxfId="228" priority="15">
      <formula>I4=10</formula>
    </cfRule>
    <cfRule type="expression" dxfId="227" priority="12">
      <formula>I4=""</formula>
    </cfRule>
    <cfRule type="cellIs" dxfId="226" priority="14" operator="between">
      <formula>7</formula>
      <formula>9.99</formula>
    </cfRule>
  </conditionalFormatting>
  <conditionalFormatting sqref="I8:I225">
    <cfRule type="cellIs" dxfId="225" priority="38" stopIfTrue="1" operator="greaterThanOrEqual">
      <formula>0</formula>
    </cfRule>
    <cfRule type="expression" dxfId="224" priority="35">
      <formula>I8=""</formula>
    </cfRule>
  </conditionalFormatting>
  <conditionalFormatting sqref="J8:K225">
    <cfRule type="colorScale" priority="823">
      <colorScale>
        <cfvo type="min"/>
        <cfvo type="max"/>
        <color rgb="FFFCDCDF"/>
        <color rgb="FFF2676B"/>
      </colorScale>
    </cfRule>
  </conditionalFormatting>
  <conditionalFormatting sqref="L8:L15 L17:L225">
    <cfRule type="expression" dxfId="223" priority="6">
      <formula>$L8&lt;&gt;$C8</formula>
    </cfRule>
  </conditionalFormatting>
  <conditionalFormatting sqref="M2:V3 M3:Z3">
    <cfRule type="expression" dxfId="222" priority="672">
      <formula>M2=L2</formula>
    </cfRule>
    <cfRule type="expression" dxfId="221" priority="671">
      <formula>M2&lt;&gt;L2</formula>
    </cfRule>
    <cfRule type="expression" dxfId="220" priority="670">
      <formula>M2=L2</formula>
    </cfRule>
  </conditionalFormatting>
  <conditionalFormatting sqref="M198:V225 M8:Z197">
    <cfRule type="colorScale" priority="3">
      <colorScale>
        <cfvo type="num" val="0"/>
        <cfvo type="num" val="10"/>
        <color rgb="FFFCFCFF"/>
        <color rgb="FFFFFF00"/>
      </colorScale>
    </cfRule>
  </conditionalFormatting>
  <conditionalFormatting sqref="M6:Z6">
    <cfRule type="expression" dxfId="219" priority="48">
      <formula>ISNUMBER(SEARCH("_raw",M$7))</formula>
    </cfRule>
  </conditionalFormatting>
  <conditionalFormatting sqref="M8:Z197 M198:V225">
    <cfRule type="expression" dxfId="218" priority="2" stopIfTrue="1">
      <formula>ISNUMBER(SEARCH("_raw",M$7))</formula>
    </cfRule>
  </conditionalFormatting>
  <conditionalFormatting sqref="W2:AD3">
    <cfRule type="expression" dxfId="217" priority="856">
      <formula>W2=R2</formula>
    </cfRule>
    <cfRule type="expression" dxfId="216" priority="857">
      <formula>W2&lt;&gt;R2</formula>
    </cfRule>
    <cfRule type="expression" dxfId="215" priority="859">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09" stopIfTrue="1" operator="greaterThanOrEqual" id="{0FDA0C68-2090-0C41-A204-D2F787391508}">
            <xm:f>Parameters!$D$38</xm:f>
            <x14:dxf>
              <font>
                <sz val="12"/>
                <color rgb="FF000000"/>
                <name val="Arial"/>
              </font>
              <fill>
                <patternFill patternType="solid">
                  <bgColor rgb="FFEE9F8F"/>
                </patternFill>
              </fill>
            </x14:dxf>
          </x14:cfRule>
          <x14:cfRule type="cellIs" priority="108" stopIfTrue="1" operator="greaterThanOrEqual" id="{1975FF7A-1774-A44A-83E4-F650308CBD81}">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44" stopIfTrue="1" operator="greaterThanOrEqual" id="{33ABDE25-B8B4-C945-95FA-9B55CDA993C2}">
            <xm:f>Parameters!$D$37</xm:f>
            <x14:dxf>
              <font>
                <sz val="12"/>
                <color rgb="FF000000"/>
                <name val="Arial"/>
              </font>
              <fill>
                <patternFill patternType="solid">
                  <bgColor rgb="FFE35A3A"/>
                </patternFill>
              </fill>
            </x14:dxf>
          </x14:cfRule>
          <x14:cfRule type="cellIs" priority="45" stopIfTrue="1" operator="greaterThanOrEqual" id="{7C88305E-19B5-9649-8320-BDCFD08E521D}">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26" stopIfTrue="1" operator="between" id="{D95EA67C-BB0E-F945-BD06-1698C1396474}">
            <xm:f>0</xm:f>
            <xm:f>Parameters!$D$42</xm:f>
            <x14:dxf>
              <font>
                <sz val="12"/>
                <color rgb="FF000000"/>
                <name val="Arial"/>
              </font>
              <fill>
                <patternFill patternType="solid">
                  <bgColor rgb="FFFCDCDF"/>
                </patternFill>
              </fill>
            </x14:dxf>
          </x14:cfRule>
          <x14:cfRule type="cellIs" priority="24" stopIfTrue="1" operator="greaterThanOrEqual" id="{EDBCA1BD-74CD-A242-A809-8C83AC75CBAB}">
            <xm:f>Parameters!$D$41</xm:f>
            <x14:dxf>
              <font>
                <sz val="12"/>
                <color rgb="FF000000"/>
                <name val="Arial"/>
              </font>
              <fill>
                <patternFill patternType="solid">
                  <bgColor rgb="FFF2676B"/>
                </patternFill>
              </fill>
            </x14:dxf>
          </x14:cfRule>
          <x14:cfRule type="cellIs" priority="25" stopIfTrue="1" operator="greaterThanOrEqual" id="{036D49CD-DDD3-B141-82BD-AEE979FF4B0F}">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40" stopIfTrue="1" operator="greaterThanOrEqual" id="{17C90AF8-A1F4-784E-89A9-30EF27036C0B}">
            <xm:f>Parameters!$D$41</xm:f>
            <x14:dxf>
              <font>
                <sz val="12"/>
                <color rgb="FF000000"/>
                <name val="Arial"/>
              </font>
              <fill>
                <patternFill patternType="solid">
                  <bgColor rgb="FFF2676B"/>
                </patternFill>
              </fill>
            </x14:dxf>
          </x14:cfRule>
          <x14:cfRule type="cellIs" priority="41"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36" stopIfTrue="1" operator="greaterThanOrEqual" id="{96C053CC-03F7-B14A-8383-F6A03DDCEB04}">
            <xm:f>Parameters!$D$41</xm:f>
            <x14:dxf>
              <font>
                <sz val="12"/>
                <color rgb="FF000000"/>
                <name val="Arial"/>
              </font>
              <fill>
                <patternFill patternType="solid">
                  <bgColor rgb="FFE06C25"/>
                </patternFill>
              </fill>
            </x14:dxf>
          </x14:cfRule>
          <x14:cfRule type="cellIs" priority="37" stopIfTrue="1" operator="greaterThanOrEqual" id="{392BDCB5-8CC5-964C-A1B9-19796C2290BD}">
            <xm:f>Parameters!$D$42</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0"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1"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topLeftCell="B1" zoomScaleNormal="100" workbookViewId="0">
      <pane ySplit="6" topLeftCell="A7" activePane="bottomLeft" state="frozen"/>
      <selection pane="bottomLeft" activeCell="J6" sqref="J6"/>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6" style="86" bestFit="1" customWidth="1"/>
    <col min="14" max="14" width="18.140625" style="86" bestFit="1" customWidth="1"/>
    <col min="15" max="15" width="6" style="86" bestFit="1" customWidth="1"/>
    <col min="16" max="16" width="23.5703125" style="86" bestFit="1" customWidth="1"/>
    <col min="17" max="17" width="17.1406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2</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1</v>
      </c>
      <c r="N5" s="181">
        <f>IFERROR(INDEX('Data Dictionary'!$J$8:$J$39,MATCH(N7,'Data Dictionary'!$K$8:$K$39,0)),"")</f>
        <v>0</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MFR Macro-fiscal Risk</v>
      </c>
      <c r="N6" s="246" t="str">
        <f>IFERROR(INDEX('Data Dictionary'!$E$8:$E$39,MATCH(N7,'Data Dictionary'!$K$8:$K$39,0)),IFERROR(CONCATENATE(INDEX('Data Dictionary'!$E$8:$E$39,MATCH(LEFT(N7, SEARCH("_raw",N7,1)-1),'Data Dictionary'!$L$8:$L$39,0))," (Raw)"),""))</f>
        <v>Operational Risk Score, 12M</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57" x14ac:dyDescent="0.2">
      <c r="A7" s="198"/>
      <c r="B7" s="188"/>
      <c r="C7" s="188"/>
      <c r="D7" s="218"/>
      <c r="E7" s="218"/>
      <c r="F7" s="102"/>
      <c r="G7" s="189"/>
      <c r="H7" s="189"/>
      <c r="I7" s="189"/>
      <c r="J7" s="243" t="s">
        <v>617</v>
      </c>
      <c r="K7" s="243" t="s">
        <v>618</v>
      </c>
      <c r="L7" s="244" t="s">
        <v>2</v>
      </c>
      <c r="M7" s="247" t="s">
        <v>621</v>
      </c>
      <c r="N7" s="247" t="s">
        <v>388</v>
      </c>
      <c r="O7" s="247" t="s">
        <v>393</v>
      </c>
      <c r="P7" s="247" t="s">
        <v>625</v>
      </c>
      <c r="Q7" s="247" t="s">
        <v>473</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IF(M8=7, 6.9, 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3.1368709614254899</v>
      </c>
      <c r="J8" s="242">
        <v>44887</v>
      </c>
      <c r="K8" s="242">
        <v>44887</v>
      </c>
      <c r="L8" s="91" t="s">
        <v>716</v>
      </c>
      <c r="M8" s="192" t="s">
        <v>409</v>
      </c>
      <c r="N8" s="192">
        <v>0</v>
      </c>
      <c r="O8" s="192">
        <v>3.1368709614254899</v>
      </c>
      <c r="P8" s="192" t="s">
        <v>409</v>
      </c>
      <c r="Q8" s="192">
        <v>16.3333333333333</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IF(M9=7, 6.9, 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3.9628191700388249</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1.57039357744272</v>
      </c>
      <c r="J9" s="242">
        <v>44998</v>
      </c>
      <c r="K9" s="242">
        <v>44998</v>
      </c>
      <c r="L9" s="91" t="s">
        <v>7</v>
      </c>
      <c r="M9" s="192" t="s">
        <v>409</v>
      </c>
      <c r="N9" s="192">
        <v>10</v>
      </c>
      <c r="O9" s="192">
        <v>1.57039357744272</v>
      </c>
      <c r="P9" s="192" t="s">
        <v>409</v>
      </c>
      <c r="Q9" s="192">
        <v>83.4444444444444</v>
      </c>
      <c r="R9" s="192">
        <v>-1.1111111111111101</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IF(M10=7, 6.9, 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44887</v>
      </c>
      <c r="L10" s="91" t="s">
        <v>9</v>
      </c>
      <c r="M10" s="192">
        <v>7</v>
      </c>
      <c r="N10" s="192">
        <v>6.6449007231130102</v>
      </c>
      <c r="O10" s="192">
        <v>1.17877423144704</v>
      </c>
      <c r="P10" s="192" t="s">
        <v>806</v>
      </c>
      <c r="Q10" s="192">
        <v>58.7222222222222</v>
      </c>
      <c r="R10" s="192">
        <v>-1.38888888888888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IF(M11=7, 6.9, 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3.68997966458892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3.8588599482454198</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3.5284903074211802</v>
      </c>
      <c r="J11" s="242">
        <v>44998</v>
      </c>
      <c r="K11" s="242">
        <v>44998</v>
      </c>
      <c r="L11" s="91" t="s">
        <v>11</v>
      </c>
      <c r="M11" s="192" t="s">
        <v>409</v>
      </c>
      <c r="N11" s="192">
        <v>3.8588599482454198</v>
      </c>
      <c r="O11" s="192">
        <v>3.5284903074211802</v>
      </c>
      <c r="P11" s="192" t="s">
        <v>409</v>
      </c>
      <c r="Q11" s="192">
        <v>42.7222222222222</v>
      </c>
      <c r="R11" s="192">
        <v>0.27777777777777801</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f>IF(M12=7, 6.9, 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717</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IF(M13=7, 6.9, 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0.31522483472007534</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1.208251711045</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8.2240062659094407E-2</v>
      </c>
      <c r="J13" s="242">
        <v>44998</v>
      </c>
      <c r="K13" s="242">
        <v>44998</v>
      </c>
      <c r="L13" s="91" t="s">
        <v>13</v>
      </c>
      <c r="M13" s="192" t="s">
        <v>409</v>
      </c>
      <c r="N13" s="192">
        <v>1.208251711045</v>
      </c>
      <c r="O13" s="192">
        <v>8.2240062659094407E-2</v>
      </c>
      <c r="P13" s="192" t="s">
        <v>409</v>
      </c>
      <c r="Q13" s="192">
        <v>27.5</v>
      </c>
      <c r="R13" s="192">
        <v>-2.1666666666666599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IF(M14=7, 6.9, 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44895</v>
      </c>
      <c r="K14" s="242">
        <v>44887</v>
      </c>
      <c r="L14" s="91" t="s">
        <v>15</v>
      </c>
      <c r="M14" s="192">
        <v>10</v>
      </c>
      <c r="N14" s="192">
        <v>9.6099059227550807</v>
      </c>
      <c r="O14" s="192">
        <v>8.1887605247699202</v>
      </c>
      <c r="P14" s="192" t="s">
        <v>807</v>
      </c>
      <c r="Q14" s="192">
        <v>75.75</v>
      </c>
      <c r="R14" s="192">
        <v>3.5833333333333202</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IF(M15=7, 6.9, 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1.2599751025861838</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4.01363999129362</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0.39553553945564301</v>
      </c>
      <c r="J15" s="242">
        <v>44998</v>
      </c>
      <c r="K15" s="242">
        <v>44998</v>
      </c>
      <c r="L15" s="91" t="s">
        <v>17</v>
      </c>
      <c r="M15" s="192" t="s">
        <v>409</v>
      </c>
      <c r="N15" s="192">
        <v>4.01363999129362</v>
      </c>
      <c r="O15" s="192">
        <v>0.39553553945564301</v>
      </c>
      <c r="P15" s="192" t="s">
        <v>409</v>
      </c>
      <c r="Q15" s="192">
        <v>43.6111111111111</v>
      </c>
      <c r="R15" s="192">
        <v>-1.94444444444445</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f>IF(M16=7, 6.9, 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718</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f>IF(M17=7, 6.9, 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IF(M18=7, 6.9, 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3.6068141766203201</v>
      </c>
      <c r="J18" s="242">
        <v>44998</v>
      </c>
      <c r="K18" s="242">
        <v>44998</v>
      </c>
      <c r="L18" s="91" t="s">
        <v>21</v>
      </c>
      <c r="M18" s="192" t="s">
        <v>409</v>
      </c>
      <c r="N18" s="192">
        <v>0</v>
      </c>
      <c r="O18" s="192">
        <v>3.6068141766203201</v>
      </c>
      <c r="P18" s="192" t="s">
        <v>409</v>
      </c>
      <c r="Q18" s="192">
        <v>13.6666666666666</v>
      </c>
      <c r="R18" s="192">
        <v>0.33333333333333298</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IF(M19=7, 6.9, 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2.2893752876537437</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0.74874845824566605</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7</v>
      </c>
      <c r="J19" s="242">
        <v>44998</v>
      </c>
      <c r="K19" s="242">
        <v>44998</v>
      </c>
      <c r="L19" s="91" t="s">
        <v>23</v>
      </c>
      <c r="M19" s="192" t="s">
        <v>409</v>
      </c>
      <c r="N19" s="192">
        <v>0.74874845824566605</v>
      </c>
      <c r="O19" s="192">
        <v>7</v>
      </c>
      <c r="P19" s="192" t="s">
        <v>409</v>
      </c>
      <c r="Q19" s="192">
        <v>24.8611111111111</v>
      </c>
      <c r="R19" s="192">
        <v>3.4722222222222201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IF(M20=7, 6.9, 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4.2361363031753996</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44998</v>
      </c>
      <c r="K20" s="242">
        <v>44998</v>
      </c>
      <c r="L20" s="91" t="s">
        <v>25</v>
      </c>
      <c r="M20" s="192" t="s">
        <v>409</v>
      </c>
      <c r="N20" s="192">
        <v>4.2361363031753996</v>
      </c>
      <c r="O20" s="192">
        <v>0</v>
      </c>
      <c r="P20" s="192" t="s">
        <v>409</v>
      </c>
      <c r="Q20" s="192">
        <v>44.8888888888888</v>
      </c>
      <c r="R20" s="192">
        <v>-2.55555555555555</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IF(M21=7, 6.9, 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44966</v>
      </c>
      <c r="L21" s="91" t="s">
        <v>27</v>
      </c>
      <c r="M21" s="192">
        <v>10</v>
      </c>
      <c r="N21" s="192">
        <v>8.1588430191782102</v>
      </c>
      <c r="O21" s="192">
        <v>3.9592715880164402</v>
      </c>
      <c r="P21" s="192" t="s">
        <v>808</v>
      </c>
      <c r="Q21" s="192">
        <v>67.4166666666666</v>
      </c>
      <c r="R21" s="192">
        <v>0.58333333333332804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IF(M22=7, 6.9, 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2.1039317721761535</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0.90352850129386397</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4.8991580184061103</v>
      </c>
      <c r="J22" s="242">
        <v>44998</v>
      </c>
      <c r="K22" s="242">
        <v>44998</v>
      </c>
      <c r="L22" s="91" t="s">
        <v>29</v>
      </c>
      <c r="M22" s="192" t="s">
        <v>409</v>
      </c>
      <c r="N22" s="192">
        <v>0.90352850129386397</v>
      </c>
      <c r="O22" s="192">
        <v>4.8991580184061103</v>
      </c>
      <c r="P22" s="192" t="s">
        <v>409</v>
      </c>
      <c r="Q22" s="192">
        <v>25.75</v>
      </c>
      <c r="R22" s="192">
        <v>1.25</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IF(M23=7, 6.9, 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3.3683991551309544</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3.6170161309826101</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3.1368709614254899</v>
      </c>
      <c r="J23" s="242">
        <v>44830</v>
      </c>
      <c r="K23" s="242">
        <v>44830</v>
      </c>
      <c r="L23" s="91" t="s">
        <v>31</v>
      </c>
      <c r="M23" s="192" t="s">
        <v>409</v>
      </c>
      <c r="N23" s="192">
        <v>3.6170161309826101</v>
      </c>
      <c r="O23" s="192">
        <v>3.1368709614254899</v>
      </c>
      <c r="P23" s="192" t="s">
        <v>409</v>
      </c>
      <c r="Q23" s="192">
        <v>41.3333333333333</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IF(M24=7, 6.9, 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3.5638104911847899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44998</v>
      </c>
      <c r="K24" s="242">
        <v>44998</v>
      </c>
      <c r="L24" s="91" t="s">
        <v>33</v>
      </c>
      <c r="M24" s="192" t="s">
        <v>409</v>
      </c>
      <c r="N24" s="192">
        <v>3.5638104911847899</v>
      </c>
      <c r="O24" s="192">
        <v>0</v>
      </c>
      <c r="P24" s="192" t="s">
        <v>409</v>
      </c>
      <c r="Q24" s="192">
        <v>41.0277777777777</v>
      </c>
      <c r="R24" s="192">
        <v>-2.3611111111111098</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IF(M25=7, 6.9, 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44998</v>
      </c>
      <c r="L25" s="91" t="s">
        <v>35</v>
      </c>
      <c r="M25" s="192">
        <v>7</v>
      </c>
      <c r="N25" s="192">
        <v>3.8927180826622099</v>
      </c>
      <c r="O25" s="192">
        <v>7</v>
      </c>
      <c r="P25" s="192" t="s">
        <v>806</v>
      </c>
      <c r="Q25" s="192">
        <v>42.9166666666666</v>
      </c>
      <c r="R25" s="192">
        <v>3.75</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IF(M26=7, 6.9, 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8.917349295313505E-2</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2.0305206897385601</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3.9161934599576398E-3</v>
      </c>
      <c r="J26" s="242">
        <v>44998</v>
      </c>
      <c r="K26" s="242">
        <v>44998</v>
      </c>
      <c r="L26" s="91" t="s">
        <v>37</v>
      </c>
      <c r="M26" s="192" t="s">
        <v>409</v>
      </c>
      <c r="N26" s="192">
        <v>2.0305206897385601</v>
      </c>
      <c r="O26" s="192">
        <v>3.9161934599576398E-3</v>
      </c>
      <c r="P26" s="192" t="s">
        <v>409</v>
      </c>
      <c r="Q26" s="192">
        <v>32.2222222222222</v>
      </c>
      <c r="R26" s="192">
        <v>-2.2222222222222201</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IF(M27=7, 6.9, 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3.2304416805137497</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3.32680355026723</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3.1368709614254899</v>
      </c>
      <c r="J27" s="242">
        <v>44900</v>
      </c>
      <c r="K27" s="242">
        <v>44900</v>
      </c>
      <c r="L27" s="91" t="s">
        <v>39</v>
      </c>
      <c r="M27" s="192" t="s">
        <v>409</v>
      </c>
      <c r="N27" s="192">
        <v>3.32680355026723</v>
      </c>
      <c r="O27" s="192">
        <v>3.1368709614254899</v>
      </c>
      <c r="P27" s="192" t="s">
        <v>409</v>
      </c>
      <c r="Q27" s="192">
        <v>39.6666666666666</v>
      </c>
      <c r="R27" s="192">
        <v>0</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IF(M28=7, 6.9, 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3.9421765356005496</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3.4477254588986401</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4.5075386724104103</v>
      </c>
      <c r="J28" s="242">
        <v>44998</v>
      </c>
      <c r="K28" s="242">
        <v>44998</v>
      </c>
      <c r="L28" s="91" t="s">
        <v>40</v>
      </c>
      <c r="M28" s="192" t="s">
        <v>409</v>
      </c>
      <c r="N28" s="192">
        <v>3.4477254588986401</v>
      </c>
      <c r="O28" s="192">
        <v>4.5075386724104103</v>
      </c>
      <c r="P28" s="192" t="s">
        <v>409</v>
      </c>
      <c r="Q28" s="192">
        <v>40.3611111111111</v>
      </c>
      <c r="R28" s="192">
        <v>0.97222222222222099</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IF(M29=7, 6.9, 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2.3137714803333362</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3.5879948729110702</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1.4920697082435901</v>
      </c>
      <c r="J29" s="242">
        <v>44998</v>
      </c>
      <c r="K29" s="242">
        <v>44998</v>
      </c>
      <c r="L29" s="91" t="s">
        <v>42</v>
      </c>
      <c r="M29" s="192" t="s">
        <v>409</v>
      </c>
      <c r="N29" s="192">
        <v>3.5879948729110702</v>
      </c>
      <c r="O29" s="192">
        <v>1.4920697082435901</v>
      </c>
      <c r="P29" s="192" t="s">
        <v>409</v>
      </c>
      <c r="Q29" s="192">
        <v>41.1666666666666</v>
      </c>
      <c r="R29" s="192">
        <v>-1.1666666666666601</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IF(M30=7, 6.9, 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6.9836302015702518</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9.1504026699557404</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5.3299392990013699</v>
      </c>
      <c r="J30" s="242">
        <v>44998</v>
      </c>
      <c r="K30" s="242">
        <v>44998</v>
      </c>
      <c r="L30" s="91" t="s">
        <v>44</v>
      </c>
      <c r="M30" s="192" t="s">
        <v>409</v>
      </c>
      <c r="N30" s="192">
        <v>9.1504026699557404</v>
      </c>
      <c r="O30" s="192">
        <v>5.3299392990013699</v>
      </c>
      <c r="P30" s="192" t="s">
        <v>409</v>
      </c>
      <c r="Q30" s="192">
        <v>73.1111111111111</v>
      </c>
      <c r="R30" s="192">
        <v>1.55555555555555</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IF(M31=7, 6.9, 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4.9123833742203296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4.7730295774988498</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5.0558057568043901</v>
      </c>
      <c r="J31" s="242">
        <v>44998</v>
      </c>
      <c r="K31" s="242">
        <v>44998</v>
      </c>
      <c r="L31" s="91" t="s">
        <v>46</v>
      </c>
      <c r="M31" s="192" t="s">
        <v>409</v>
      </c>
      <c r="N31" s="192">
        <v>4.7730295774988498</v>
      </c>
      <c r="O31" s="192">
        <v>5.0558057568043901</v>
      </c>
      <c r="P31" s="192" t="s">
        <v>409</v>
      </c>
      <c r="Q31" s="192">
        <v>47.9722222222222</v>
      </c>
      <c r="R31" s="192">
        <v>1.3611111111111101</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f>IF(M32=7, 6.9, 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719</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IF(M33=7, 6.9, 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4.468201657220078</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5.6581779486807404</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3.5284903074211802</v>
      </c>
      <c r="J33" s="242">
        <v>44998</v>
      </c>
      <c r="K33" s="242">
        <v>44998</v>
      </c>
      <c r="L33" s="91" t="s">
        <v>48</v>
      </c>
      <c r="M33" s="192" t="s">
        <v>409</v>
      </c>
      <c r="N33" s="192">
        <v>5.6581779486807404</v>
      </c>
      <c r="O33" s="192">
        <v>3.5284903074211802</v>
      </c>
      <c r="P33" s="192" t="s">
        <v>409</v>
      </c>
      <c r="Q33" s="192">
        <v>53.0555555555555</v>
      </c>
      <c r="R33" s="192">
        <v>0.27777777777777801</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IF(M34=7, 6.9, 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10</v>
      </c>
      <c r="N34" s="192">
        <v>4.7972139592251297</v>
      </c>
      <c r="O34" s="192">
        <v>1.1004503622478801</v>
      </c>
      <c r="P34" s="192" t="s">
        <v>807</v>
      </c>
      <c r="Q34" s="192">
        <v>48.1111111111111</v>
      </c>
      <c r="R34" s="192">
        <v>-1.44444444444445</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IF(M35=7, 6.9, 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3.2196786322918434</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3.2639241577789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3.1760328960250601</v>
      </c>
      <c r="J35" s="242">
        <v>44966</v>
      </c>
      <c r="K35" s="242">
        <v>44998</v>
      </c>
      <c r="L35" s="91" t="s">
        <v>52</v>
      </c>
      <c r="M35" s="192" t="s">
        <v>409</v>
      </c>
      <c r="N35" s="192">
        <v>3.2639241577789</v>
      </c>
      <c r="O35" s="192">
        <v>3.1760328960250601</v>
      </c>
      <c r="P35" s="192" t="s">
        <v>409</v>
      </c>
      <c r="Q35" s="192">
        <v>39.3055555555555</v>
      </c>
      <c r="R35" s="192">
        <v>2.7777777777778501E-2</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IF(M36=7, 6.9, 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3.1368709614254899</v>
      </c>
      <c r="J36" s="242">
        <v>44778</v>
      </c>
      <c r="K36" s="242">
        <v>44778</v>
      </c>
      <c r="L36" s="91" t="s">
        <v>54</v>
      </c>
      <c r="M36" s="192" t="s">
        <v>409</v>
      </c>
      <c r="N36" s="192">
        <v>0</v>
      </c>
      <c r="O36" s="192">
        <v>3.1368709614254899</v>
      </c>
      <c r="P36" s="192" t="s">
        <v>409</v>
      </c>
      <c r="Q36" s="192">
        <v>19.3333333333333</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IF(M37=7, 6.9, 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1.5382923940354032</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2.6157827275145702</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0.90464068925005603</v>
      </c>
      <c r="J37" s="242">
        <v>44998</v>
      </c>
      <c r="K37" s="242">
        <v>44998</v>
      </c>
      <c r="L37" s="91" t="s">
        <v>56</v>
      </c>
      <c r="M37" s="192" t="s">
        <v>409</v>
      </c>
      <c r="N37" s="192">
        <v>2.6157827275145702</v>
      </c>
      <c r="O37" s="192">
        <v>0.90464068925005603</v>
      </c>
      <c r="P37" s="192" t="s">
        <v>409</v>
      </c>
      <c r="Q37" s="192">
        <v>35.5833333333333</v>
      </c>
      <c r="R37" s="192">
        <v>-1.5833333333333199</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IF(M38=7, 6.9, 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1.8105798341887172</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1.74030810902319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1.8836890542392799</v>
      </c>
      <c r="J38" s="242">
        <v>44998</v>
      </c>
      <c r="K38" s="242">
        <v>44998</v>
      </c>
      <c r="L38" s="91" t="s">
        <v>58</v>
      </c>
      <c r="M38" s="192" t="s">
        <v>409</v>
      </c>
      <c r="N38" s="192">
        <v>1.74030810902319</v>
      </c>
      <c r="O38" s="192">
        <v>1.8836890542392799</v>
      </c>
      <c r="P38" s="192" t="s">
        <v>409</v>
      </c>
      <c r="Q38" s="192">
        <v>30.5555555555555</v>
      </c>
      <c r="R38" s="192">
        <v>-0.88888888888888895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IF(M39=7, 6.9, 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4.1439610444163115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5.4743766475609998</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3.1368709614254899</v>
      </c>
      <c r="J39" s="242">
        <v>44900</v>
      </c>
      <c r="K39" s="242">
        <v>44900</v>
      </c>
      <c r="L39" s="91" t="s">
        <v>60</v>
      </c>
      <c r="M39" s="192" t="s">
        <v>409</v>
      </c>
      <c r="N39" s="192">
        <v>5.4743766475609998</v>
      </c>
      <c r="O39" s="192">
        <v>3.1368709614254899</v>
      </c>
      <c r="P39" s="192" t="s">
        <v>409</v>
      </c>
      <c r="Q39" s="192">
        <v>52</v>
      </c>
      <c r="R39" s="192">
        <v>0</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IF(M40=7, 6.9, 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2.3836578513650348</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1.1066773077946199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5.1341296260035199</v>
      </c>
      <c r="J40" s="242">
        <v>44998</v>
      </c>
      <c r="K40" s="242">
        <v>44998</v>
      </c>
      <c r="L40" s="91" t="s">
        <v>62</v>
      </c>
      <c r="M40" s="192" t="s">
        <v>409</v>
      </c>
      <c r="N40" s="192">
        <v>1.1066773077946199</v>
      </c>
      <c r="O40" s="192">
        <v>5.1341296260035199</v>
      </c>
      <c r="P40" s="192" t="s">
        <v>409</v>
      </c>
      <c r="Q40" s="192">
        <v>26.9166666666666</v>
      </c>
      <c r="R40" s="192">
        <v>1.4166666666666601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IF(M41=7, 6.9, 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7</v>
      </c>
      <c r="J41" s="242">
        <v>44998</v>
      </c>
      <c r="K41" s="242">
        <v>44998</v>
      </c>
      <c r="L41" s="91" t="s">
        <v>64</v>
      </c>
      <c r="M41" s="192" t="s">
        <v>409</v>
      </c>
      <c r="N41" s="192">
        <v>0</v>
      </c>
      <c r="O41" s="192">
        <v>7</v>
      </c>
      <c r="P41" s="192" t="s">
        <v>409</v>
      </c>
      <c r="Q41" s="192">
        <v>11.75</v>
      </c>
      <c r="R41" s="192">
        <v>2.9166666666666599</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f>IF(M42=7, 6.9, 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720</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IF(M43=7, 6.9, 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2.3714722716863861</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0.95673414109168298</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5.87820638339534</v>
      </c>
      <c r="J43" s="242">
        <v>44998</v>
      </c>
      <c r="K43" s="242">
        <v>44998</v>
      </c>
      <c r="L43" s="91" t="s">
        <v>66</v>
      </c>
      <c r="M43" s="192" t="s">
        <v>409</v>
      </c>
      <c r="N43" s="192">
        <v>0.95673414109168298</v>
      </c>
      <c r="O43" s="192">
        <v>5.87820638339534</v>
      </c>
      <c r="P43" s="192" t="s">
        <v>409</v>
      </c>
      <c r="Q43" s="192">
        <v>26.0555555555555</v>
      </c>
      <c r="R43" s="192">
        <v>1.94444444444444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IF(M44=7, 6.9, 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44998</v>
      </c>
      <c r="L44" s="91" t="s">
        <v>68</v>
      </c>
      <c r="M44" s="192">
        <v>7</v>
      </c>
      <c r="N44" s="192">
        <v>2.6883358726934099</v>
      </c>
      <c r="O44" s="192">
        <v>7</v>
      </c>
      <c r="P44" s="192" t="s">
        <v>806</v>
      </c>
      <c r="Q44" s="192">
        <v>36</v>
      </c>
      <c r="R44" s="192">
        <v>9.6666666666666607</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IF(M45=7, 6.9, 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7</v>
      </c>
      <c r="N45" s="192">
        <v>2.6883358726934099</v>
      </c>
      <c r="O45" s="192">
        <v>3.1368709614254899</v>
      </c>
      <c r="P45" s="192" t="s">
        <v>806</v>
      </c>
      <c r="Q45" s="192">
        <v>36</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IF(M46=7, 6.9, 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44998</v>
      </c>
      <c r="K46" s="242">
        <v>44887</v>
      </c>
      <c r="L46" s="91" t="s">
        <v>71</v>
      </c>
      <c r="M46" s="192">
        <v>0</v>
      </c>
      <c r="N46" s="192">
        <v>5.4018235023821601</v>
      </c>
      <c r="O46" s="192">
        <v>0</v>
      </c>
      <c r="P46" s="192" t="s">
        <v>809</v>
      </c>
      <c r="Q46" s="192">
        <v>51.5833333333333</v>
      </c>
      <c r="R46" s="192">
        <v>-2.9166666666666701</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IF(M47=7, 6.9, 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6.7778296782630276</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7.6122759921642604</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6.0348541217936198</v>
      </c>
      <c r="J47" s="242">
        <v>44998</v>
      </c>
      <c r="K47" s="242">
        <v>44998</v>
      </c>
      <c r="L47" s="91" t="s">
        <v>72</v>
      </c>
      <c r="M47" s="192" t="s">
        <v>409</v>
      </c>
      <c r="N47" s="192">
        <v>7.6122759921642604</v>
      </c>
      <c r="O47" s="192">
        <v>6.0348541217936198</v>
      </c>
      <c r="P47" s="192" t="s">
        <v>409</v>
      </c>
      <c r="Q47" s="192">
        <v>64.2777777777777</v>
      </c>
      <c r="R47" s="192">
        <v>2.05555555555555</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IF(M48=7, 6.9, 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44998</v>
      </c>
      <c r="L48" s="91" t="s">
        <v>73</v>
      </c>
      <c r="M48" s="192">
        <v>10</v>
      </c>
      <c r="N48" s="192">
        <v>5.75491547558586</v>
      </c>
      <c r="O48" s="192">
        <v>2.7452516154298001</v>
      </c>
      <c r="P48" s="192" t="s">
        <v>810</v>
      </c>
      <c r="Q48" s="192">
        <v>53.6111111111111</v>
      </c>
      <c r="R48" s="192">
        <v>-0.27777777777777801</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IF(M49=7, 6.9, 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44998</v>
      </c>
      <c r="L49" s="91" t="s">
        <v>75</v>
      </c>
      <c r="M49" s="192">
        <v>7</v>
      </c>
      <c r="N49" s="192">
        <v>4.28450506662797</v>
      </c>
      <c r="O49" s="192">
        <v>7</v>
      </c>
      <c r="P49" s="192" t="s">
        <v>806</v>
      </c>
      <c r="Q49" s="192">
        <v>45.1666666666666</v>
      </c>
      <c r="R49" s="192">
        <v>2.8333333333333299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f>IF(M50=7, 6.9, 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IF(M51=7, 6.9, 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3.5973527268123151</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3.8830443299717001</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3.3326806344233302</v>
      </c>
      <c r="J51" s="242">
        <v>44998</v>
      </c>
      <c r="K51" s="242">
        <v>44998</v>
      </c>
      <c r="L51" s="91" t="s">
        <v>79</v>
      </c>
      <c r="M51" s="192" t="s">
        <v>409</v>
      </c>
      <c r="N51" s="192">
        <v>3.8830443299717001</v>
      </c>
      <c r="O51" s="192">
        <v>3.3326806344233302</v>
      </c>
      <c r="P51" s="192" t="s">
        <v>409</v>
      </c>
      <c r="Q51" s="192">
        <v>42.8611111111111</v>
      </c>
      <c r="R51" s="192">
        <v>0.13888888888888501</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IF(M52=7, 6.9, 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4.2433189701990139</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2.5722508404072602</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7</v>
      </c>
      <c r="J52" s="242">
        <v>44998</v>
      </c>
      <c r="K52" s="242">
        <v>44998</v>
      </c>
      <c r="L52" s="91" t="s">
        <v>81</v>
      </c>
      <c r="M52" s="192" t="s">
        <v>409</v>
      </c>
      <c r="N52" s="192">
        <v>2.5722508404072602</v>
      </c>
      <c r="O52" s="192">
        <v>7</v>
      </c>
      <c r="P52" s="192" t="s">
        <v>409</v>
      </c>
      <c r="Q52" s="192">
        <v>35.3333333333333</v>
      </c>
      <c r="R52" s="192">
        <v>5</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IF(M53=7, 6.9, 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5.4863026584637957</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9.5953952937193101</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3.1368709614254899</v>
      </c>
      <c r="J53" s="242">
        <v>44998</v>
      </c>
      <c r="K53" s="242">
        <v>44998</v>
      </c>
      <c r="L53" s="91" t="s">
        <v>83</v>
      </c>
      <c r="M53" s="192" t="s">
        <v>409</v>
      </c>
      <c r="N53" s="192">
        <v>9.5953952937193101</v>
      </c>
      <c r="O53" s="192">
        <v>3.1368709614254899</v>
      </c>
      <c r="P53" s="192" t="s">
        <v>409</v>
      </c>
      <c r="Q53" s="192">
        <v>75.6666666666666</v>
      </c>
      <c r="R53" s="192">
        <v>0</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f>IF(M54=7, 6.9, 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721</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IF(M55=7, 6.9, 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0.89619308105737594</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0.58429466250695405</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1.37458390444488</v>
      </c>
      <c r="J55" s="242">
        <v>44998</v>
      </c>
      <c r="K55" s="242">
        <v>44998</v>
      </c>
      <c r="L55" s="91" t="s">
        <v>722</v>
      </c>
      <c r="M55" s="192" t="s">
        <v>409</v>
      </c>
      <c r="N55" s="192">
        <v>0.58429466250695405</v>
      </c>
      <c r="O55" s="192">
        <v>1.37458390444488</v>
      </c>
      <c r="P55" s="192" t="s">
        <v>409</v>
      </c>
      <c r="Q55" s="192">
        <v>23.9166666666666</v>
      </c>
      <c r="R55" s="192">
        <v>-1.24999999999999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IF(M56=7, 6.9, 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3.4931570559863001</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2.22399574354881</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5.4865870373996399</v>
      </c>
      <c r="J56" s="242">
        <v>44998</v>
      </c>
      <c r="K56" s="242">
        <v>44998</v>
      </c>
      <c r="L56" s="91" t="s">
        <v>85</v>
      </c>
      <c r="M56" s="192" t="s">
        <v>409</v>
      </c>
      <c r="N56" s="192">
        <v>2.22399574354881</v>
      </c>
      <c r="O56" s="192">
        <v>5.4865870373996399</v>
      </c>
      <c r="P56" s="192" t="s">
        <v>409</v>
      </c>
      <c r="Q56" s="192">
        <v>33.3333333333333</v>
      </c>
      <c r="R56" s="192">
        <v>1.6666666666666601</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IF(M57=7, 6.9, 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1.3453530578900046</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3.0607753512781399</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0.59134521245349303</v>
      </c>
      <c r="J57" s="242">
        <v>44998</v>
      </c>
      <c r="K57" s="242">
        <v>44998</v>
      </c>
      <c r="L57" s="91" t="s">
        <v>87</v>
      </c>
      <c r="M57" s="192" t="s">
        <v>409</v>
      </c>
      <c r="N57" s="192">
        <v>3.0607753512781399</v>
      </c>
      <c r="O57" s="192">
        <v>0.59134521245349303</v>
      </c>
      <c r="P57" s="192" t="s">
        <v>409</v>
      </c>
      <c r="Q57" s="192">
        <v>38.1388888888888</v>
      </c>
      <c r="R57" s="192">
        <v>-1.80555555555555</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IF(M58=7, 6.9, 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1.5120308081000624</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0.34728772158939702</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6.5831212061875801</v>
      </c>
      <c r="J58" s="242">
        <v>44998</v>
      </c>
      <c r="K58" s="242">
        <v>44998</v>
      </c>
      <c r="L58" s="91" t="s">
        <v>89</v>
      </c>
      <c r="M58" s="192" t="s">
        <v>409</v>
      </c>
      <c r="N58" s="192">
        <v>0.34728772158939702</v>
      </c>
      <c r="O58" s="192">
        <v>6.5831212061875801</v>
      </c>
      <c r="P58" s="192" t="s">
        <v>409</v>
      </c>
      <c r="Q58" s="192">
        <v>22.5555555555555</v>
      </c>
      <c r="R58" s="192">
        <v>2.4444444444444402</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IF(M59=7, 6.9, 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2.9959397766259244</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4.5747176473433404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1.9620129234384101</v>
      </c>
      <c r="J59" s="242">
        <v>44900</v>
      </c>
      <c r="K59" s="242">
        <v>44900</v>
      </c>
      <c r="L59" s="91" t="s">
        <v>91</v>
      </c>
      <c r="M59" s="192" t="s">
        <v>409</v>
      </c>
      <c r="N59" s="192">
        <v>4.5747176473433404</v>
      </c>
      <c r="O59" s="192">
        <v>1.9620129234384101</v>
      </c>
      <c r="P59" s="192" t="s">
        <v>409</v>
      </c>
      <c r="Q59" s="192">
        <v>46.8333333333333</v>
      </c>
      <c r="R59" s="192">
        <v>-0.83333333333333504</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f>IF(M60=7, 6.9, 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IF(M61=7, 6.9, 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2.9410612884276501</v>
      </c>
      <c r="J61" s="242">
        <v>44998</v>
      </c>
      <c r="K61" s="242">
        <v>44998</v>
      </c>
      <c r="L61" s="91" t="s">
        <v>95</v>
      </c>
      <c r="M61" s="192" t="s">
        <v>409</v>
      </c>
      <c r="N61" s="192">
        <v>0</v>
      </c>
      <c r="O61" s="192">
        <v>2.9410612884276501</v>
      </c>
      <c r="P61" s="192" t="s">
        <v>409</v>
      </c>
      <c r="Q61" s="192">
        <v>18.1388888888888</v>
      </c>
      <c r="R61" s="192">
        <v>-0.13888888888888901</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IF(M62=7, 6.9, 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3.8451517027961537</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4.1442356526155404</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3.5676522420207499</v>
      </c>
      <c r="J62" s="242">
        <v>44998</v>
      </c>
      <c r="K62" s="242">
        <v>44998</v>
      </c>
      <c r="L62" s="91" t="s">
        <v>97</v>
      </c>
      <c r="M62" s="192" t="s">
        <v>409</v>
      </c>
      <c r="N62" s="192">
        <v>4.1442356526155404</v>
      </c>
      <c r="O62" s="192">
        <v>3.5676522420207499</v>
      </c>
      <c r="P62" s="192" t="s">
        <v>409</v>
      </c>
      <c r="Q62" s="192">
        <v>44.3611111111111</v>
      </c>
      <c r="R62" s="192">
        <v>0.30555555555554997</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IF(M63=7, 6.9, 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7.4284746910445199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44998</v>
      </c>
      <c r="K63" s="242">
        <v>44998</v>
      </c>
      <c r="L63" s="91" t="s">
        <v>99</v>
      </c>
      <c r="M63" s="192" t="s">
        <v>409</v>
      </c>
      <c r="N63" s="192">
        <v>7.4284746910445199</v>
      </c>
      <c r="O63" s="192">
        <v>0</v>
      </c>
      <c r="P63" s="192" t="s">
        <v>409</v>
      </c>
      <c r="Q63" s="192">
        <v>63.2222222222222</v>
      </c>
      <c r="R63" s="192">
        <v>-4.2222222222222197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IF(M64=7, 6.9, 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1.8163247765286172</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2.99789595878981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1.1004503622478901</v>
      </c>
      <c r="J64" s="242">
        <v>44998</v>
      </c>
      <c r="K64" s="242">
        <v>44998</v>
      </c>
      <c r="L64" s="91" t="s">
        <v>101</v>
      </c>
      <c r="M64" s="192" t="s">
        <v>409</v>
      </c>
      <c r="N64" s="192">
        <v>2.99789595878981</v>
      </c>
      <c r="O64" s="192">
        <v>1.1004503622478901</v>
      </c>
      <c r="P64" s="192" t="s">
        <v>409</v>
      </c>
      <c r="Q64" s="192">
        <v>37.7777777777777</v>
      </c>
      <c r="R64" s="192">
        <v>-1.44444444444444</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IF(M65=7, 6.9, 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44887</v>
      </c>
      <c r="L65" s="91" t="s">
        <v>102</v>
      </c>
      <c r="M65" s="192">
        <v>10</v>
      </c>
      <c r="N65" s="192">
        <v>5.4453553894894604</v>
      </c>
      <c r="O65" s="192">
        <v>4.31172899941257</v>
      </c>
      <c r="P65" s="192" t="s">
        <v>807</v>
      </c>
      <c r="Q65" s="192">
        <v>51.8333333333333</v>
      </c>
      <c r="R65" s="192">
        <v>0.83333333333333504</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IF(M66=7, 6.9, 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3.6185134046922371</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8.3378074439526895</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1.57039357744272</v>
      </c>
      <c r="J66" s="242">
        <v>44998</v>
      </c>
      <c r="K66" s="242">
        <v>44998</v>
      </c>
      <c r="L66" s="91" t="s">
        <v>104</v>
      </c>
      <c r="M66" s="192" t="s">
        <v>409</v>
      </c>
      <c r="N66" s="192">
        <v>8.3378074439526895</v>
      </c>
      <c r="O66" s="192">
        <v>1.57039357744272</v>
      </c>
      <c r="P66" s="192" t="s">
        <v>409</v>
      </c>
      <c r="Q66" s="192">
        <v>68.4444444444444</v>
      </c>
      <c r="R66" s="192">
        <v>-1.1111111111111101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IF(M67=7, 6.9, 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1.6863904683432811</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0.46820963022080297</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6.0740160563931802</v>
      </c>
      <c r="J67" s="242">
        <v>44966</v>
      </c>
      <c r="K67" s="242">
        <v>44966</v>
      </c>
      <c r="L67" s="91" t="s">
        <v>106</v>
      </c>
      <c r="M67" s="192" t="s">
        <v>409</v>
      </c>
      <c r="N67" s="192">
        <v>0.46820963022080297</v>
      </c>
      <c r="O67" s="192">
        <v>6.0740160563931802</v>
      </c>
      <c r="P67" s="192" t="s">
        <v>409</v>
      </c>
      <c r="Q67" s="192">
        <v>23.25</v>
      </c>
      <c r="R67" s="192">
        <v>2.0833333333333299</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IF(M68=7, 6.9, 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3.1655209244798446</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1.7161237272969101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5.8390444487957698</v>
      </c>
      <c r="J68" s="242">
        <v>44998</v>
      </c>
      <c r="K68" s="242">
        <v>44998</v>
      </c>
      <c r="L68" s="91" t="s">
        <v>108</v>
      </c>
      <c r="M68" s="192" t="s">
        <v>409</v>
      </c>
      <c r="N68" s="192">
        <v>1.7161237272969101</v>
      </c>
      <c r="O68" s="192">
        <v>5.8390444487957698</v>
      </c>
      <c r="P68" s="192" t="s">
        <v>409</v>
      </c>
      <c r="Q68" s="192">
        <v>30.4166666666666</v>
      </c>
      <c r="R68" s="192">
        <v>1.9166666666666601</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IF(M69=7, 6.9, 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44998</v>
      </c>
      <c r="L69" s="91" t="s">
        <v>110</v>
      </c>
      <c r="M69" s="192">
        <v>10</v>
      </c>
      <c r="N69" s="192">
        <v>8.7779631913710094</v>
      </c>
      <c r="O69" s="192">
        <v>1.76620325044056</v>
      </c>
      <c r="P69" s="192" t="s">
        <v>808</v>
      </c>
      <c r="Q69" s="192">
        <v>70.9722222222222</v>
      </c>
      <c r="R69" s="192">
        <v>-0.97222222222222798</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IF(M70=7, 6.9, 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4.5075386724104103</v>
      </c>
      <c r="J70" s="242">
        <v>44998</v>
      </c>
      <c r="K70" s="242">
        <v>44998</v>
      </c>
      <c r="L70" s="91" t="s">
        <v>112</v>
      </c>
      <c r="M70" s="192" t="s">
        <v>409</v>
      </c>
      <c r="N70" s="192">
        <v>0</v>
      </c>
      <c r="O70" s="192">
        <v>4.5075386724104103</v>
      </c>
      <c r="P70" s="192" t="s">
        <v>409</v>
      </c>
      <c r="Q70" s="192">
        <v>20.3611111111111</v>
      </c>
      <c r="R70" s="192">
        <v>0.97222222222222099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IF(M71=7, 6.9, 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v>7</v>
      </c>
      <c r="N71" s="192" t="s">
        <v>409</v>
      </c>
      <c r="O71" s="192" t="s">
        <v>409</v>
      </c>
      <c r="P71" s="192" t="s">
        <v>806</v>
      </c>
      <c r="Q71" s="192" t="s">
        <v>409</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IF(M72=7, 6.9, 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0.27590702480661505</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0.381145856006192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0.19972586645780399</v>
      </c>
      <c r="J72" s="242">
        <v>44998</v>
      </c>
      <c r="K72" s="242">
        <v>44998</v>
      </c>
      <c r="L72" s="91" t="s">
        <v>116</v>
      </c>
      <c r="M72" s="192" t="s">
        <v>409</v>
      </c>
      <c r="N72" s="192">
        <v>0.381145856006192</v>
      </c>
      <c r="O72" s="192">
        <v>0.19972586645780399</v>
      </c>
      <c r="P72" s="192" t="s">
        <v>409</v>
      </c>
      <c r="Q72" s="192">
        <v>22.75</v>
      </c>
      <c r="R72" s="192">
        <v>-2.0833333333333299</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IF(M73=7, 6.9, 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723</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f>IF(M74=7, 6.9, 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IF(M75=7, 6.9, 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4.6612285445575914</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5.0390577764879403</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4.31172899941257</v>
      </c>
      <c r="J75" s="242">
        <v>44998</v>
      </c>
      <c r="K75" s="242">
        <v>44998</v>
      </c>
      <c r="L75" s="91" t="s">
        <v>119</v>
      </c>
      <c r="M75" s="192" t="s">
        <v>409</v>
      </c>
      <c r="N75" s="192">
        <v>5.0390577764879403</v>
      </c>
      <c r="O75" s="192">
        <v>4.31172899941257</v>
      </c>
      <c r="P75" s="192" t="s">
        <v>409</v>
      </c>
      <c r="Q75" s="192">
        <v>49.5</v>
      </c>
      <c r="R75" s="192">
        <v>0.83333333333333504</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IF(M76=7, 6.9, 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2.6203873110144897</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0.98091852281796399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44998</v>
      </c>
      <c r="K76" s="242">
        <v>44998</v>
      </c>
      <c r="L76" s="91" t="s">
        <v>121</v>
      </c>
      <c r="M76" s="192" t="s">
        <v>409</v>
      </c>
      <c r="N76" s="192">
        <v>0.98091852281796399</v>
      </c>
      <c r="O76" s="192">
        <v>7</v>
      </c>
      <c r="P76" s="192" t="s">
        <v>409</v>
      </c>
      <c r="Q76" s="192">
        <v>26.1944444444444</v>
      </c>
      <c r="R76" s="192">
        <v>6.80555555555555</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IF(M77=7, 6.9, 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2.444833028709279</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1.79351374882101</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3.3326806344233399</v>
      </c>
      <c r="J77" s="242">
        <v>44998</v>
      </c>
      <c r="K77" s="242">
        <v>44998</v>
      </c>
      <c r="L77" s="91" t="s">
        <v>123</v>
      </c>
      <c r="M77" s="192" t="s">
        <v>409</v>
      </c>
      <c r="N77" s="192">
        <v>1.79351374882101</v>
      </c>
      <c r="O77" s="192">
        <v>3.3326806344233399</v>
      </c>
      <c r="P77" s="192" t="s">
        <v>409</v>
      </c>
      <c r="Q77" s="192">
        <v>30.8611111111111</v>
      </c>
      <c r="R77" s="192">
        <v>0.13888888888888901</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IF(M78=7, 6.9, 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44998</v>
      </c>
      <c r="L78" s="91" t="s">
        <v>125</v>
      </c>
      <c r="M78" s="192">
        <v>10</v>
      </c>
      <c r="N78" s="192">
        <v>6.5384894435173697</v>
      </c>
      <c r="O78" s="192">
        <v>10</v>
      </c>
      <c r="P78" s="192" t="s">
        <v>807</v>
      </c>
      <c r="Q78" s="192">
        <v>58.1111111111111</v>
      </c>
      <c r="R78" s="192">
        <v>5.2222222222222197</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f>IF(M79=7, 6.9, 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724</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IF(M80=7, 6.9, 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3.1840110126684706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7.3752690512466996</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1.37458390444487</v>
      </c>
      <c r="J80" s="242">
        <v>44998</v>
      </c>
      <c r="K80" s="242">
        <v>44998</v>
      </c>
      <c r="L80" s="91" t="s">
        <v>127</v>
      </c>
      <c r="M80" s="192" t="s">
        <v>409</v>
      </c>
      <c r="N80" s="192">
        <v>7.3752690512466996</v>
      </c>
      <c r="O80" s="192">
        <v>1.37458390444487</v>
      </c>
      <c r="P80" s="192" t="s">
        <v>409</v>
      </c>
      <c r="Q80" s="192">
        <v>62.9166666666666</v>
      </c>
      <c r="R80" s="192">
        <v>-1.25</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IF(M81=7, 6.9, 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44966</v>
      </c>
      <c r="L81" s="91" t="s">
        <v>128</v>
      </c>
      <c r="M81" s="192">
        <v>10</v>
      </c>
      <c r="N81" s="192">
        <v>5.6098091852281797</v>
      </c>
      <c r="O81" s="192">
        <v>4.3900528686116997</v>
      </c>
      <c r="P81" s="192" t="s">
        <v>808</v>
      </c>
      <c r="Q81" s="192">
        <v>52.7777777777777</v>
      </c>
      <c r="R81" s="192">
        <v>0.88888888888888495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f>IF(M82=7, 6.9, 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IF(M83=7, 6.9, 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4.7293735292101671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7.2204890081985003</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3.0977090268259202</v>
      </c>
      <c r="J83" s="242">
        <v>44998</v>
      </c>
      <c r="K83" s="242">
        <v>44998</v>
      </c>
      <c r="L83" s="91" t="s">
        <v>132</v>
      </c>
      <c r="M83" s="192" t="s">
        <v>409</v>
      </c>
      <c r="N83" s="192">
        <v>7.2204890081985003</v>
      </c>
      <c r="O83" s="192">
        <v>3.0977090268259202</v>
      </c>
      <c r="P83" s="192" t="s">
        <v>409</v>
      </c>
      <c r="Q83" s="192">
        <v>62.0277777777777</v>
      </c>
      <c r="R83" s="192">
        <v>-2.7777777777778501E-2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IF(M84=7, 6.9, 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3.894236292985759</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3.86853370093593</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3.9201096534168798</v>
      </c>
      <c r="J84" s="242">
        <v>44998</v>
      </c>
      <c r="K84" s="242">
        <v>44998</v>
      </c>
      <c r="L84" s="91" t="s">
        <v>134</v>
      </c>
      <c r="M84" s="192" t="s">
        <v>409</v>
      </c>
      <c r="N84" s="192">
        <v>3.86853370093593</v>
      </c>
      <c r="O84" s="192">
        <v>3.9201096534168798</v>
      </c>
      <c r="P84" s="192" t="s">
        <v>409</v>
      </c>
      <c r="Q84" s="192">
        <v>42.7777777777777</v>
      </c>
      <c r="R84" s="192">
        <v>0.55555555555555702</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f>IF(M85=7, 6.9, 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IF(M86=7, 6.9, 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4.5075386724104201</v>
      </c>
      <c r="J86" s="242">
        <v>44998</v>
      </c>
      <c r="K86" s="242">
        <v>44998</v>
      </c>
      <c r="L86" s="91" t="s">
        <v>725</v>
      </c>
      <c r="M86" s="192" t="s">
        <v>409</v>
      </c>
      <c r="N86" s="192">
        <v>0</v>
      </c>
      <c r="O86" s="192">
        <v>4.5075386724104201</v>
      </c>
      <c r="P86" s="192" t="s">
        <v>409</v>
      </c>
      <c r="Q86" s="192">
        <v>12.3611111111111</v>
      </c>
      <c r="R86" s="192">
        <v>0.97222222222222299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IF(M87=7, 6.9, 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3.3139054152845642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3.5009310986964599</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3.1368709614254899</v>
      </c>
      <c r="J87" s="242">
        <v>44753</v>
      </c>
      <c r="K87" s="242">
        <v>44753</v>
      </c>
      <c r="L87" s="91" t="s">
        <v>138</v>
      </c>
      <c r="M87" s="192" t="s">
        <v>409</v>
      </c>
      <c r="N87" s="192">
        <v>3.5009310986964599</v>
      </c>
      <c r="O87" s="192">
        <v>3.1368709614254899</v>
      </c>
      <c r="P87" s="192" t="s">
        <v>409</v>
      </c>
      <c r="Q87" s="192">
        <v>40.6666666666666</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f>IF(M88=7, 6.9, 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726</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IF(M89=7, 6.9, 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3.9390039614611321</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3.0220803405160899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5.1341296260035296</v>
      </c>
      <c r="J89" s="242">
        <v>44998</v>
      </c>
      <c r="K89" s="242">
        <v>44998</v>
      </c>
      <c r="L89" s="91" t="s">
        <v>140</v>
      </c>
      <c r="M89" s="192" t="s">
        <v>409</v>
      </c>
      <c r="N89" s="192">
        <v>3.0220803405160899</v>
      </c>
      <c r="O89" s="192">
        <v>5.1341296260035296</v>
      </c>
      <c r="P89" s="192" t="s">
        <v>409</v>
      </c>
      <c r="Q89" s="192">
        <v>37.9166666666666</v>
      </c>
      <c r="R89" s="192">
        <v>1.4166666666666701</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IF(M90=7, 6.9, 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0.78715488545134105</v>
      </c>
      <c r="J90" s="242">
        <v>44998</v>
      </c>
      <c r="K90" s="242">
        <v>44998</v>
      </c>
      <c r="L90" s="91" t="s">
        <v>727</v>
      </c>
      <c r="M90" s="192" t="s">
        <v>409</v>
      </c>
      <c r="N90" s="192">
        <v>0</v>
      </c>
      <c r="O90" s="192">
        <v>0.78715488545134105</v>
      </c>
      <c r="P90" s="192" t="s">
        <v>409</v>
      </c>
      <c r="Q90" s="192">
        <v>7</v>
      </c>
      <c r="R90" s="192">
        <v>-1.6666666666666601</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IF(M91=7, 6.9, 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4.3887887140729527</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2.89148467919417</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6.6614450753867098</v>
      </c>
      <c r="J91" s="242">
        <v>44998</v>
      </c>
      <c r="K91" s="242">
        <v>44998</v>
      </c>
      <c r="L91" s="91" t="s">
        <v>142</v>
      </c>
      <c r="M91" s="192" t="s">
        <v>409</v>
      </c>
      <c r="N91" s="192">
        <v>2.89148467919417</v>
      </c>
      <c r="O91" s="192">
        <v>6.6614450753867098</v>
      </c>
      <c r="P91" s="192" t="s">
        <v>409</v>
      </c>
      <c r="Q91" s="192">
        <v>37.1666666666666</v>
      </c>
      <c r="R91" s="192">
        <v>2.4999999999999898</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IF(M92=7, 6.9, 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3.0183266723861841</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2.5819245930977699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3.5284903074211802</v>
      </c>
      <c r="J92" s="242">
        <v>44998</v>
      </c>
      <c r="K92" s="242">
        <v>44998</v>
      </c>
      <c r="L92" s="91" t="s">
        <v>144</v>
      </c>
      <c r="M92" s="192" t="s">
        <v>409</v>
      </c>
      <c r="N92" s="192">
        <v>2.5819245930977699</v>
      </c>
      <c r="O92" s="192">
        <v>3.5284903074211802</v>
      </c>
      <c r="P92" s="192" t="s">
        <v>409</v>
      </c>
      <c r="Q92" s="192">
        <v>35.3888888888888</v>
      </c>
      <c r="R92" s="192">
        <v>0.27777777777777801</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IF(M93=7, 6.9, 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5.4454649408498961</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7.2736946479963196</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4.0767573918151596</v>
      </c>
      <c r="J93" s="242">
        <v>44998</v>
      </c>
      <c r="K93" s="242">
        <v>44998</v>
      </c>
      <c r="L93" s="91" t="s">
        <v>146</v>
      </c>
      <c r="M93" s="192" t="s">
        <v>409</v>
      </c>
      <c r="N93" s="192">
        <v>7.2736946479963196</v>
      </c>
      <c r="O93" s="192">
        <v>4.0767573918151596</v>
      </c>
      <c r="P93" s="192" t="s">
        <v>409</v>
      </c>
      <c r="Q93" s="192">
        <v>62.3333333333333</v>
      </c>
      <c r="R93" s="192">
        <v>0.66666666666667096</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IF(M94=7, 6.9, 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5.1449285210826048</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3.7814699267213201</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7</v>
      </c>
      <c r="J94" s="242">
        <v>44998</v>
      </c>
      <c r="K94" s="242">
        <v>44998</v>
      </c>
      <c r="L94" s="91" t="s">
        <v>148</v>
      </c>
      <c r="M94" s="192" t="s">
        <v>409</v>
      </c>
      <c r="N94" s="192">
        <v>3.7814699267213201</v>
      </c>
      <c r="O94" s="192">
        <v>7</v>
      </c>
      <c r="P94" s="192" t="s">
        <v>409</v>
      </c>
      <c r="Q94" s="192">
        <v>42.2777777777777</v>
      </c>
      <c r="R94" s="192">
        <v>5.3888888888888804</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IF(M95=7, 6.9, 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7</v>
      </c>
      <c r="N95" s="192">
        <v>3.2155553943263402</v>
      </c>
      <c r="O95" s="192">
        <v>0</v>
      </c>
      <c r="P95" s="192" t="s">
        <v>806</v>
      </c>
      <c r="Q95" s="192">
        <v>39.0277777777777</v>
      </c>
      <c r="R95" s="192">
        <v>-2.3611111111111098</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f>IF(M96=7, 6.9, 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728</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IF(M97=7, 6.9, 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7</v>
      </c>
      <c r="N97" s="192">
        <v>2.8382790393963599</v>
      </c>
      <c r="O97" s="192">
        <v>0.513021343254353</v>
      </c>
      <c r="P97" s="192" t="s">
        <v>806</v>
      </c>
      <c r="Q97" s="192">
        <v>36.8611111111111</v>
      </c>
      <c r="R97" s="192">
        <v>-1.8611111111111101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IF(M98=7, 6.9, 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2.2795019742558993</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0.94706038840117102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5.4865870373996497</v>
      </c>
      <c r="J98" s="242">
        <v>44998</v>
      </c>
      <c r="K98" s="242">
        <v>44998</v>
      </c>
      <c r="L98" s="91" t="s">
        <v>154</v>
      </c>
      <c r="M98" s="192" t="s">
        <v>409</v>
      </c>
      <c r="N98" s="192">
        <v>0.94706038840117102</v>
      </c>
      <c r="O98" s="192">
        <v>5.4865870373996497</v>
      </c>
      <c r="P98" s="192" t="s">
        <v>409</v>
      </c>
      <c r="Q98" s="192">
        <v>26</v>
      </c>
      <c r="R98" s="192">
        <v>1.6666666666666601</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IF(M99=7, 6.9, 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6.2228525406338981</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9.2326295678251</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4.1942431956138604</v>
      </c>
      <c r="J99" s="242">
        <v>44998</v>
      </c>
      <c r="K99" s="242">
        <v>44998</v>
      </c>
      <c r="L99" s="91" t="s">
        <v>155</v>
      </c>
      <c r="M99" s="192" t="s">
        <v>409</v>
      </c>
      <c r="N99" s="192">
        <v>9.2326295678251</v>
      </c>
      <c r="O99" s="192">
        <v>4.1942431956138604</v>
      </c>
      <c r="P99" s="192" t="s">
        <v>409</v>
      </c>
      <c r="Q99" s="192">
        <v>73.5833333333333</v>
      </c>
      <c r="R99" s="192">
        <v>0.75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IF(M100=7, 6.9, 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6.3063193789450702</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44998</v>
      </c>
      <c r="K100" s="242">
        <v>44998</v>
      </c>
      <c r="L100" s="91" t="s">
        <v>157</v>
      </c>
      <c r="M100" s="192" t="s">
        <v>409</v>
      </c>
      <c r="N100" s="192">
        <v>6.3063193789450702</v>
      </c>
      <c r="O100" s="192">
        <v>0</v>
      </c>
      <c r="P100" s="192" t="s">
        <v>409</v>
      </c>
      <c r="Q100" s="192">
        <v>56.7777777777777</v>
      </c>
      <c r="R100" s="192">
        <v>-2.7777777777777701</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IF(M101=7, 6.9, 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3.9600107809895277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2.28687513603714</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6.8572547483845696</v>
      </c>
      <c r="J101" s="242">
        <v>44998</v>
      </c>
      <c r="K101" s="242">
        <v>44998</v>
      </c>
      <c r="L101" s="91" t="s">
        <v>159</v>
      </c>
      <c r="M101" s="192" t="s">
        <v>409</v>
      </c>
      <c r="N101" s="192">
        <v>2.28687513603714</v>
      </c>
      <c r="O101" s="192">
        <v>6.8572547483845696</v>
      </c>
      <c r="P101" s="192" t="s">
        <v>409</v>
      </c>
      <c r="Q101" s="192">
        <v>33.6944444444444</v>
      </c>
      <c r="R101" s="192">
        <v>2.6388888888888902</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IF(M102=7, 6.9, 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1.0542780708093415</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0.20701830757696599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5.36910123360094</v>
      </c>
      <c r="J102" s="242">
        <v>44998</v>
      </c>
      <c r="K102" s="242">
        <v>44998</v>
      </c>
      <c r="L102" s="91" t="s">
        <v>161</v>
      </c>
      <c r="M102" s="192" t="s">
        <v>409</v>
      </c>
      <c r="N102" s="192">
        <v>0.20701830757696599</v>
      </c>
      <c r="O102" s="192">
        <v>5.36910123360094</v>
      </c>
      <c r="P102" s="192" t="s">
        <v>409</v>
      </c>
      <c r="Q102" s="192">
        <v>21.75</v>
      </c>
      <c r="R102" s="192">
        <v>1.5833333333333299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IF(M103=7, 6.9, 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2.64610320989051</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1.0002660281989799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7</v>
      </c>
      <c r="J103" s="242">
        <v>44998</v>
      </c>
      <c r="K103" s="242">
        <v>44998</v>
      </c>
      <c r="L103" s="91" t="s">
        <v>163</v>
      </c>
      <c r="M103" s="192" t="s">
        <v>409</v>
      </c>
      <c r="N103" s="192">
        <v>1.0002660281989799</v>
      </c>
      <c r="O103" s="192">
        <v>7</v>
      </c>
      <c r="P103" s="192" t="s">
        <v>409</v>
      </c>
      <c r="Q103" s="192">
        <v>26.3055555555555</v>
      </c>
      <c r="R103" s="192">
        <v>3.6944444444444402</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IF(M104=7, 6.9, 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2.8405666629698811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2.5722508404072602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3.1368709614254899</v>
      </c>
      <c r="J104" s="242">
        <v>44753</v>
      </c>
      <c r="K104" s="242">
        <v>44753</v>
      </c>
      <c r="L104" s="91" t="s">
        <v>165</v>
      </c>
      <c r="M104" s="192" t="s">
        <v>409</v>
      </c>
      <c r="N104" s="192">
        <v>2.5722508404072602</v>
      </c>
      <c r="O104" s="192">
        <v>3.1368709614254899</v>
      </c>
      <c r="P104" s="192" t="s">
        <v>409</v>
      </c>
      <c r="Q104" s="192">
        <v>35.3333333333333</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IF(M105=7, 6.9, 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1.7477323564244032</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1.69193934557063</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1.80536518504013</v>
      </c>
      <c r="J105" s="242">
        <v>44998</v>
      </c>
      <c r="K105" s="242">
        <v>44900</v>
      </c>
      <c r="L105" s="91" t="s">
        <v>167</v>
      </c>
      <c r="M105" s="192" t="s">
        <v>409</v>
      </c>
      <c r="N105" s="192">
        <v>1.69193934557063</v>
      </c>
      <c r="O105" s="192">
        <v>1.80536518504013</v>
      </c>
      <c r="P105" s="192" t="s">
        <v>409</v>
      </c>
      <c r="Q105" s="192">
        <v>30.2777777777777</v>
      </c>
      <c r="R105" s="192">
        <v>-0.94444444444444597</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IF(M106=7, 6.9, 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5.6040728411983496</v>
      </c>
      <c r="J106" s="242">
        <v>44998</v>
      </c>
      <c r="K106" s="242">
        <v>44998</v>
      </c>
      <c r="L106" s="91" t="s">
        <v>169</v>
      </c>
      <c r="M106" s="192" t="s">
        <v>409</v>
      </c>
      <c r="N106" s="192">
        <v>0</v>
      </c>
      <c r="O106" s="192">
        <v>5.6040728411983496</v>
      </c>
      <c r="P106" s="192" t="s">
        <v>409</v>
      </c>
      <c r="Q106" s="192">
        <v>18.9166666666666</v>
      </c>
      <c r="R106" s="192">
        <v>1.75</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IF(M107=7, 6.9, 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6.0300831799822783</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4.88427773343974</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7.4446837673781099</v>
      </c>
      <c r="J107" s="242">
        <v>44998</v>
      </c>
      <c r="K107" s="242">
        <v>44998</v>
      </c>
      <c r="L107" s="91" t="s">
        <v>171</v>
      </c>
      <c r="M107" s="192" t="s">
        <v>409</v>
      </c>
      <c r="N107" s="192">
        <v>4.88427773343974</v>
      </c>
      <c r="O107" s="192">
        <v>7.4446837673781099</v>
      </c>
      <c r="P107" s="192" t="s">
        <v>409</v>
      </c>
      <c r="Q107" s="192">
        <v>48.6111111111111</v>
      </c>
      <c r="R107" s="192">
        <v>3.05555555555555</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IF(M108=7, 6.9, 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44998</v>
      </c>
      <c r="K108" s="242">
        <v>44887</v>
      </c>
      <c r="L108" s="91" t="s">
        <v>173</v>
      </c>
      <c r="M108" s="192">
        <v>0</v>
      </c>
      <c r="N108" s="192">
        <v>4.9374833732375603</v>
      </c>
      <c r="O108" s="192">
        <v>0</v>
      </c>
      <c r="P108" s="192" t="s">
        <v>809</v>
      </c>
      <c r="Q108" s="192">
        <v>48.9166666666666</v>
      </c>
      <c r="R108" s="192">
        <v>-2.25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IF(M109=7, 6.9, 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4.3383181895451353</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5.05356840552371</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3.7242999804190302</v>
      </c>
      <c r="J109" s="242">
        <v>44998</v>
      </c>
      <c r="K109" s="242">
        <v>44998</v>
      </c>
      <c r="L109" s="91" t="s">
        <v>174</v>
      </c>
      <c r="M109" s="192" t="s">
        <v>409</v>
      </c>
      <c r="N109" s="192">
        <v>5.05356840552371</v>
      </c>
      <c r="O109" s="192">
        <v>3.7242999804190302</v>
      </c>
      <c r="P109" s="192" t="s">
        <v>409</v>
      </c>
      <c r="Q109" s="192">
        <v>49.5833333333333</v>
      </c>
      <c r="R109" s="192">
        <v>0.41666666666666402</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IF(M110=7, 6.9, 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4.7864280727986426</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4.6762920505937204</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4.8991580184060997</v>
      </c>
      <c r="J110" s="242">
        <v>44998</v>
      </c>
      <c r="K110" s="242">
        <v>44998</v>
      </c>
      <c r="L110" s="91" t="s">
        <v>176</v>
      </c>
      <c r="M110" s="192" t="s">
        <v>409</v>
      </c>
      <c r="N110" s="192">
        <v>4.6762920505937204</v>
      </c>
      <c r="O110" s="192">
        <v>4.8991580184060997</v>
      </c>
      <c r="P110" s="192" t="s">
        <v>409</v>
      </c>
      <c r="Q110" s="192">
        <v>47.4166666666666</v>
      </c>
      <c r="R110" s="192">
        <v>1.24999999999999</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f>IF(M111=7, 6.9, 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f>IF(M112=7, 6.9, 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IF(M113=7, 6.9, 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0.25055019468427198</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44998</v>
      </c>
      <c r="K113" s="242">
        <v>44998</v>
      </c>
      <c r="L113" s="91" t="s">
        <v>180</v>
      </c>
      <c r="M113" s="192" t="s">
        <v>409</v>
      </c>
      <c r="N113" s="192">
        <v>0.25055019468427198</v>
      </c>
      <c r="O113" s="192">
        <v>0</v>
      </c>
      <c r="P113" s="192" t="s">
        <v>409</v>
      </c>
      <c r="Q113" s="192">
        <v>22</v>
      </c>
      <c r="R113" s="192">
        <v>-4.3333333333333304</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IF(M114=7, 6.9, 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3.5284903074211802</v>
      </c>
      <c r="J114" s="242">
        <v>44998</v>
      </c>
      <c r="K114" s="242">
        <v>44998</v>
      </c>
      <c r="L114" s="91" t="s">
        <v>182</v>
      </c>
      <c r="M114" s="192" t="s">
        <v>409</v>
      </c>
      <c r="N114" s="192">
        <v>0</v>
      </c>
      <c r="O114" s="192">
        <v>3.5284903074211802</v>
      </c>
      <c r="P114" s="192" t="s">
        <v>409</v>
      </c>
      <c r="Q114" s="192">
        <v>19.7222222222222</v>
      </c>
      <c r="R114" s="192">
        <v>0.27777777777777801</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IF(M115=7, 6.9, 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7.0280247468976809</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5.0632421582142202</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9.7552379087527008</v>
      </c>
      <c r="J115" s="242">
        <v>44998</v>
      </c>
      <c r="K115" s="242">
        <v>44998</v>
      </c>
      <c r="L115" s="91" t="s">
        <v>184</v>
      </c>
      <c r="M115" s="192" t="s">
        <v>409</v>
      </c>
      <c r="N115" s="192">
        <v>5.0632421582142202</v>
      </c>
      <c r="O115" s="192">
        <v>9.7552379087527008</v>
      </c>
      <c r="P115" s="192" t="s">
        <v>409</v>
      </c>
      <c r="Q115" s="192">
        <v>49.6388888888888</v>
      </c>
      <c r="R115" s="192">
        <v>4.69444444444445</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IF(M116=7, 6.9, 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44998</v>
      </c>
      <c r="K116" s="242">
        <v>44887</v>
      </c>
      <c r="L116" s="91" t="s">
        <v>186</v>
      </c>
      <c r="M116" s="192">
        <v>10</v>
      </c>
      <c r="N116" s="192">
        <v>10</v>
      </c>
      <c r="O116" s="192">
        <v>3.9201096534168798</v>
      </c>
      <c r="P116" s="192" t="s">
        <v>807</v>
      </c>
      <c r="Q116" s="192">
        <v>85.1111111111111</v>
      </c>
      <c r="R116" s="192">
        <v>0.55555555555555702</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IF(M117=7, 6.9, 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5.4432886934733213</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7.9556942126774501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3.72429998041904</v>
      </c>
      <c r="J117" s="242">
        <v>45019</v>
      </c>
      <c r="K117" s="242">
        <v>45019</v>
      </c>
      <c r="L117" s="91" t="s">
        <v>188</v>
      </c>
      <c r="M117" s="192" t="s">
        <v>409</v>
      </c>
      <c r="N117" s="192">
        <v>7.9556942126774501</v>
      </c>
      <c r="O117" s="192">
        <v>3.72429998041904</v>
      </c>
      <c r="P117" s="192" t="s">
        <v>409</v>
      </c>
      <c r="Q117" s="192">
        <v>66.25</v>
      </c>
      <c r="R117" s="192">
        <v>0.41666666666667102</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IF(M118=7, 6.9, 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7.5348859706401603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44998</v>
      </c>
      <c r="K118" s="242">
        <v>44998</v>
      </c>
      <c r="L118" s="91" t="s">
        <v>190</v>
      </c>
      <c r="M118" s="192" t="s">
        <v>409</v>
      </c>
      <c r="N118" s="192">
        <v>7.5348859706401603</v>
      </c>
      <c r="O118" s="192">
        <v>0</v>
      </c>
      <c r="P118" s="192" t="s">
        <v>409</v>
      </c>
      <c r="Q118" s="192">
        <v>63.8333333333333</v>
      </c>
      <c r="R118" s="192">
        <v>-2.8333333333333299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f>IF(M119=7, 6.9, 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IF(M120=7, 6.9, 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4.5075386724104103</v>
      </c>
      <c r="J120" s="242">
        <v>44998</v>
      </c>
      <c r="K120" s="242">
        <v>44998</v>
      </c>
      <c r="L120" s="91" t="s">
        <v>193</v>
      </c>
      <c r="M120" s="192" t="s">
        <v>409</v>
      </c>
      <c r="N120" s="192">
        <v>0</v>
      </c>
      <c r="O120" s="192">
        <v>4.5075386724104103</v>
      </c>
      <c r="P120" s="192" t="s">
        <v>409</v>
      </c>
      <c r="Q120" s="192">
        <v>13.6944444444444</v>
      </c>
      <c r="R120" s="192">
        <v>0.97222222222222099</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IF(M121=7, 6.9, 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10</v>
      </c>
      <c r="N121" s="192">
        <v>7.8009141696292499</v>
      </c>
      <c r="O121" s="192">
        <v>6.8572547483845598</v>
      </c>
      <c r="P121" s="192" t="s">
        <v>807</v>
      </c>
      <c r="Q121" s="192">
        <v>65.3611111111111</v>
      </c>
      <c r="R121" s="192">
        <v>2.63888888888888</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IF(M122=7, 6.9, 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44966</v>
      </c>
      <c r="K122" s="242">
        <v>44966</v>
      </c>
      <c r="L122" s="91" t="s">
        <v>197</v>
      </c>
      <c r="M122" s="192">
        <v>0</v>
      </c>
      <c r="N122" s="192">
        <v>5.0293840237974301</v>
      </c>
      <c r="O122" s="192">
        <v>4.3900528686117104</v>
      </c>
      <c r="P122" s="192" t="s">
        <v>811</v>
      </c>
      <c r="Q122" s="192">
        <v>49.4444444444444</v>
      </c>
      <c r="R122" s="192">
        <v>0.88888888888889195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IF(M123=7, 6.9, 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4.0016865086381337</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3.1430022491475</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5.0949676914039497</v>
      </c>
      <c r="J123" s="242">
        <v>44998</v>
      </c>
      <c r="K123" s="242">
        <v>44998</v>
      </c>
      <c r="L123" s="91" t="s">
        <v>199</v>
      </c>
      <c r="M123" s="192" t="s">
        <v>409</v>
      </c>
      <c r="N123" s="192">
        <v>3.1430022491475</v>
      </c>
      <c r="O123" s="192">
        <v>5.0949676914039497</v>
      </c>
      <c r="P123" s="192" t="s">
        <v>409</v>
      </c>
      <c r="Q123" s="192">
        <v>38.6111111111111</v>
      </c>
      <c r="R123" s="192">
        <v>1.38888888888888</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IF(M124=7, 6.9, 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7</v>
      </c>
      <c r="J124" s="242">
        <v>44998</v>
      </c>
      <c r="K124" s="242">
        <v>44998</v>
      </c>
      <c r="L124" s="91" t="s">
        <v>201</v>
      </c>
      <c r="M124" s="192" t="s">
        <v>409</v>
      </c>
      <c r="N124" s="192">
        <v>0</v>
      </c>
      <c r="O124" s="192">
        <v>7</v>
      </c>
      <c r="P124" s="192" t="s">
        <v>409</v>
      </c>
      <c r="Q124" s="192">
        <v>15.0833333333333</v>
      </c>
      <c r="R124" s="192">
        <v>4.5833333333333304</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IF(M125=7, 6.9, 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4.2532484181397381</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2.9592009480277599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6.1131779909927504</v>
      </c>
      <c r="J125" s="242">
        <v>44998</v>
      </c>
      <c r="K125" s="242">
        <v>44998</v>
      </c>
      <c r="L125" s="91" t="s">
        <v>203</v>
      </c>
      <c r="M125" s="192" t="s">
        <v>409</v>
      </c>
      <c r="N125" s="192">
        <v>2.9592009480277599</v>
      </c>
      <c r="O125" s="192">
        <v>6.1131779909927504</v>
      </c>
      <c r="P125" s="192" t="s">
        <v>409</v>
      </c>
      <c r="Q125" s="192">
        <v>37.5555555555555</v>
      </c>
      <c r="R125" s="192">
        <v>2.1111111111111001</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IF(M126=7, 6.9, 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0.43469747405521902</v>
      </c>
      <c r="J126" s="242">
        <v>44998</v>
      </c>
      <c r="K126" s="242">
        <v>44998</v>
      </c>
      <c r="L126" s="91" t="s">
        <v>729</v>
      </c>
      <c r="M126" s="192" t="s">
        <v>409</v>
      </c>
      <c r="N126" s="192">
        <v>0</v>
      </c>
      <c r="O126" s="192">
        <v>0.43469747405521902</v>
      </c>
      <c r="P126" s="192" t="s">
        <v>409</v>
      </c>
      <c r="Q126" s="192">
        <v>14.9166666666666</v>
      </c>
      <c r="R126" s="192">
        <v>-1.9166666666666601</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f>IF(M127=7, 6.9, 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730</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IF(M128=7, 6.9, 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7</v>
      </c>
      <c r="N128" s="192">
        <v>2.5867614694430299</v>
      </c>
      <c r="O128" s="192">
        <v>2.5494419424319599</v>
      </c>
      <c r="P128" s="192" t="s">
        <v>806</v>
      </c>
      <c r="Q128" s="192">
        <v>35.4166666666666</v>
      </c>
      <c r="R128" s="192">
        <v>-0.41666666666666402</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f>IF(M129=7, 6.9, 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731</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IF(M130=7, 6.9, 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6.6111831149366438</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5.8710005078720098</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7.4446837673781099</v>
      </c>
      <c r="J130" s="242">
        <v>44998</v>
      </c>
      <c r="K130" s="242">
        <v>44998</v>
      </c>
      <c r="L130" s="91" t="s">
        <v>206</v>
      </c>
      <c r="M130" s="192" t="s">
        <v>409</v>
      </c>
      <c r="N130" s="192">
        <v>5.8710005078720098</v>
      </c>
      <c r="O130" s="192">
        <v>7.4446837673781099</v>
      </c>
      <c r="P130" s="192" t="s">
        <v>409</v>
      </c>
      <c r="Q130" s="192">
        <v>54.2777777777777</v>
      </c>
      <c r="R130" s="192">
        <v>3.05555555555555</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IF(M131=7, 6.9, 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5.8498690059946918</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5.6339935669544596</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6.07401605639319</v>
      </c>
      <c r="J131" s="242">
        <v>44900</v>
      </c>
      <c r="K131" s="242">
        <v>44966</v>
      </c>
      <c r="L131" s="91" t="s">
        <v>208</v>
      </c>
      <c r="M131" s="192" t="s">
        <v>409</v>
      </c>
      <c r="N131" s="192">
        <v>5.6339935669544596</v>
      </c>
      <c r="O131" s="192">
        <v>6.07401605639319</v>
      </c>
      <c r="P131" s="192" t="s">
        <v>409</v>
      </c>
      <c r="Q131" s="192">
        <v>52.9166666666666</v>
      </c>
      <c r="R131" s="192">
        <v>2.0833333333333299</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f>IF(M132=7, 6.9, 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IF(M133=7, 6.9, 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7</v>
      </c>
      <c r="N133" s="192">
        <v>2.0692157005006102</v>
      </c>
      <c r="O133" s="192">
        <v>3.9201096534168798</v>
      </c>
      <c r="P133" s="192" t="s">
        <v>806</v>
      </c>
      <c r="Q133" s="192">
        <v>32.4444444444444</v>
      </c>
      <c r="R133" s="192">
        <v>0.55555555555555702</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f>IF(M134=7, 6.9, 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IF(M135=7, 6.9, 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2.2904983644107486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1.78383999613049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2.9410612884276501</v>
      </c>
      <c r="J135" s="242">
        <v>44998</v>
      </c>
      <c r="K135" s="242">
        <v>44998</v>
      </c>
      <c r="L135" s="91" t="s">
        <v>216</v>
      </c>
      <c r="M135" s="192" t="s">
        <v>409</v>
      </c>
      <c r="N135" s="192">
        <v>1.78383999613049</v>
      </c>
      <c r="O135" s="192">
        <v>2.9410612884276501</v>
      </c>
      <c r="P135" s="192" t="s">
        <v>409</v>
      </c>
      <c r="Q135" s="192">
        <v>30.8055555555555</v>
      </c>
      <c r="R135" s="192">
        <v>-0.13888888888888901</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IF(M136=7, 6.9, 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7.0318508307335099</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44998</v>
      </c>
      <c r="K136" s="242">
        <v>44998</v>
      </c>
      <c r="L136" s="91" t="s">
        <v>218</v>
      </c>
      <c r="M136" s="192" t="s">
        <v>409</v>
      </c>
      <c r="N136" s="192">
        <v>7.0318508307335099</v>
      </c>
      <c r="O136" s="192">
        <v>0</v>
      </c>
      <c r="P136" s="192" t="s">
        <v>409</v>
      </c>
      <c r="Q136" s="192">
        <v>60.9444444444444</v>
      </c>
      <c r="R136" s="192">
        <v>-5.2777777777777697</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IF(M137=7, 6.9, 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0.12004658588372906</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3.86950107620442E-3</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3.7242999804190302</v>
      </c>
      <c r="J137" s="242">
        <v>44998</v>
      </c>
      <c r="K137" s="242">
        <v>44998</v>
      </c>
      <c r="L137" s="91" t="s">
        <v>220</v>
      </c>
      <c r="M137" s="192" t="s">
        <v>409</v>
      </c>
      <c r="N137" s="192">
        <v>3.86950107620442E-3</v>
      </c>
      <c r="O137" s="192">
        <v>3.7242999804190302</v>
      </c>
      <c r="P137" s="192" t="s">
        <v>409</v>
      </c>
      <c r="Q137" s="192">
        <v>20.5833333333333</v>
      </c>
      <c r="R137" s="192">
        <v>0.41666666666666702</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IF(M138=7, 6.9, 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3.4090728773064662</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9.5421896539215005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1.2179361660465899</v>
      </c>
      <c r="J138" s="242">
        <v>44998</v>
      </c>
      <c r="K138" s="242">
        <v>44998</v>
      </c>
      <c r="L138" s="91" t="s">
        <v>222</v>
      </c>
      <c r="M138" s="192" t="s">
        <v>409</v>
      </c>
      <c r="N138" s="192">
        <v>9.5421896539215005</v>
      </c>
      <c r="O138" s="192">
        <v>1.2179361660465899</v>
      </c>
      <c r="P138" s="192" t="s">
        <v>409</v>
      </c>
      <c r="Q138" s="192">
        <v>75.3611111111111</v>
      </c>
      <c r="R138" s="192">
        <v>-1.3611111111111101</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IF(M139=7, 6.9, 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3.7940022510791542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5.1696534378098598</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2.7844135500293699</v>
      </c>
      <c r="J139" s="242">
        <v>44998</v>
      </c>
      <c r="K139" s="242">
        <v>44998</v>
      </c>
      <c r="L139" s="91" t="s">
        <v>224</v>
      </c>
      <c r="M139" s="192" t="s">
        <v>409</v>
      </c>
      <c r="N139" s="192">
        <v>5.1696534378098598</v>
      </c>
      <c r="O139" s="192">
        <v>2.7844135500293699</v>
      </c>
      <c r="P139" s="192" t="s">
        <v>409</v>
      </c>
      <c r="Q139" s="192">
        <v>50.25</v>
      </c>
      <c r="R139" s="192">
        <v>-0.25</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IF(M140=7, 6.9, 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2.2773196142162138</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5.2760647174055002</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0.98296455844919695</v>
      </c>
      <c r="J140" s="242">
        <v>44998</v>
      </c>
      <c r="K140" s="242">
        <v>44998</v>
      </c>
      <c r="L140" s="91" t="s">
        <v>226</v>
      </c>
      <c r="M140" s="192" t="s">
        <v>409</v>
      </c>
      <c r="N140" s="192">
        <v>5.2760647174055002</v>
      </c>
      <c r="O140" s="192">
        <v>0.98296455844919695</v>
      </c>
      <c r="P140" s="192" t="s">
        <v>409</v>
      </c>
      <c r="Q140" s="192">
        <v>50.8611111111111</v>
      </c>
      <c r="R140" s="192">
        <v>-1.5277777777777699</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f>IF(M141=7, 6.9, 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732</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IF(M142=7, 6.9, 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44998</v>
      </c>
      <c r="L142" s="91" t="s">
        <v>228</v>
      </c>
      <c r="M142" s="192">
        <v>10</v>
      </c>
      <c r="N142" s="192">
        <v>4.5698807709980898</v>
      </c>
      <c r="O142" s="192">
        <v>2.9410612884276399</v>
      </c>
      <c r="P142" s="192" t="s">
        <v>810</v>
      </c>
      <c r="Q142" s="192">
        <v>46.8055555555555</v>
      </c>
      <c r="R142" s="192">
        <v>-0.138888888888892</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IF(M143=7, 6.9, 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4.9810152603448703</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44998</v>
      </c>
      <c r="K143" s="242">
        <v>44998</v>
      </c>
      <c r="L143" s="91" t="s">
        <v>230</v>
      </c>
      <c r="M143" s="192" t="s">
        <v>409</v>
      </c>
      <c r="N143" s="192">
        <v>4.9810152603448703</v>
      </c>
      <c r="O143" s="192">
        <v>0</v>
      </c>
      <c r="P143" s="192" t="s">
        <v>409</v>
      </c>
      <c r="Q143" s="192">
        <v>49.1666666666666</v>
      </c>
      <c r="R143" s="192">
        <v>-4.8333333333333197</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IF(M144=7, 6.9, 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2.727173871169652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1.45976928099833</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5.0949676914039497</v>
      </c>
      <c r="J144" s="242">
        <v>44998</v>
      </c>
      <c r="K144" s="242">
        <v>44998</v>
      </c>
      <c r="L144" s="91" t="s">
        <v>232</v>
      </c>
      <c r="M144" s="192" t="s">
        <v>409</v>
      </c>
      <c r="N144" s="192">
        <v>1.45976928099833</v>
      </c>
      <c r="O144" s="192">
        <v>5.0949676914039497</v>
      </c>
      <c r="P144" s="192" t="s">
        <v>409</v>
      </c>
      <c r="Q144" s="192">
        <v>28.9444444444444</v>
      </c>
      <c r="R144" s="192">
        <v>1.38888888888888</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IF(M145=7, 6.9, 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4.9622180888752006</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7.3027159060678599</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3.3718425690228999</v>
      </c>
      <c r="J145" s="242">
        <v>44998</v>
      </c>
      <c r="K145" s="242">
        <v>44998</v>
      </c>
      <c r="L145" s="91" t="s">
        <v>234</v>
      </c>
      <c r="M145" s="192" t="s">
        <v>409</v>
      </c>
      <c r="N145" s="192">
        <v>7.3027159060678599</v>
      </c>
      <c r="O145" s="192">
        <v>3.3718425690228999</v>
      </c>
      <c r="P145" s="192" t="s">
        <v>409</v>
      </c>
      <c r="Q145" s="192">
        <v>62.5</v>
      </c>
      <c r="R145" s="192">
        <v>0.16666666666666399</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IF(M146=7, 6.9, 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7</v>
      </c>
      <c r="N146" s="192">
        <v>0</v>
      </c>
      <c r="O146" s="192">
        <v>6.3089876639906004</v>
      </c>
      <c r="P146" s="192" t="s">
        <v>806</v>
      </c>
      <c r="Q146" s="192">
        <v>19.75</v>
      </c>
      <c r="R146" s="192">
        <v>2.25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IF(M147=7, 6.9, 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3.9370361867790979</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2.2143219908582998</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7</v>
      </c>
      <c r="J147" s="242">
        <v>44998</v>
      </c>
      <c r="K147" s="242">
        <v>44998</v>
      </c>
      <c r="L147" s="91" t="s">
        <v>238</v>
      </c>
      <c r="M147" s="192" t="s">
        <v>409</v>
      </c>
      <c r="N147" s="192">
        <v>2.2143219908582998</v>
      </c>
      <c r="O147" s="192">
        <v>7</v>
      </c>
      <c r="P147" s="192" t="s">
        <v>409</v>
      </c>
      <c r="Q147" s="192">
        <v>33.2777777777777</v>
      </c>
      <c r="R147" s="192">
        <v>3.05555555555555</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f>IF(M148=7, 6.9, 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733</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IF(M149=7, 6.9, 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3.36549856102928</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44998</v>
      </c>
      <c r="K149" s="242">
        <v>44998</v>
      </c>
      <c r="L149" s="91" t="s">
        <v>240</v>
      </c>
      <c r="M149" s="192" t="s">
        <v>409</v>
      </c>
      <c r="N149" s="192">
        <v>3.36549856102928</v>
      </c>
      <c r="O149" s="192">
        <v>0</v>
      </c>
      <c r="P149" s="192" t="s">
        <v>409</v>
      </c>
      <c r="Q149" s="192">
        <v>39.8888888888888</v>
      </c>
      <c r="R149" s="192">
        <v>-3.2222222222222201</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IF(M150=7, 6.9, 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10</v>
      </c>
      <c r="N150" s="192">
        <v>8.4587293525841005</v>
      </c>
      <c r="O150" s="192">
        <v>5.2907773644018103</v>
      </c>
      <c r="P150" s="192" t="s">
        <v>807</v>
      </c>
      <c r="Q150" s="192">
        <v>69.1388888888888</v>
      </c>
      <c r="R150" s="192">
        <v>1.5277777777777799</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IF(M151=7, 6.9, 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4.7410802930089044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5.2131853249171698</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4.31172899941257</v>
      </c>
      <c r="J151" s="242">
        <v>44998</v>
      </c>
      <c r="K151" s="242">
        <v>44998</v>
      </c>
      <c r="L151" s="91" t="s">
        <v>244</v>
      </c>
      <c r="M151" s="192" t="s">
        <v>409</v>
      </c>
      <c r="N151" s="192">
        <v>5.2131853249171698</v>
      </c>
      <c r="O151" s="192">
        <v>4.31172899941257</v>
      </c>
      <c r="P151" s="192" t="s">
        <v>409</v>
      </c>
      <c r="Q151" s="192">
        <v>50.5</v>
      </c>
      <c r="R151" s="192">
        <v>0.83333333333333504</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IF(M152=7, 6.9, 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2.2261011081650381</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0.74391158190040696</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6.6614450753867196</v>
      </c>
      <c r="J152" s="242">
        <v>44998</v>
      </c>
      <c r="K152" s="242">
        <v>44998</v>
      </c>
      <c r="L152" s="91" t="s">
        <v>246</v>
      </c>
      <c r="M152" s="192" t="s">
        <v>409</v>
      </c>
      <c r="N152" s="192">
        <v>0.74391158190040696</v>
      </c>
      <c r="O152" s="192">
        <v>6.6614450753867196</v>
      </c>
      <c r="P152" s="192" t="s">
        <v>409</v>
      </c>
      <c r="Q152" s="192">
        <v>24.8333333333333</v>
      </c>
      <c r="R152" s="192">
        <v>2.5</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IF(M153=7, 6.9, 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7</v>
      </c>
      <c r="J153" s="242">
        <v>44998</v>
      </c>
      <c r="K153" s="242">
        <v>44998</v>
      </c>
      <c r="L153" s="91" t="s">
        <v>248</v>
      </c>
      <c r="M153" s="192" t="s">
        <v>409</v>
      </c>
      <c r="N153" s="192">
        <v>0</v>
      </c>
      <c r="O153" s="192">
        <v>7</v>
      </c>
      <c r="P153" s="192" t="s">
        <v>409</v>
      </c>
      <c r="Q153" s="192">
        <v>17.4722222222222</v>
      </c>
      <c r="R153" s="192">
        <v>4.8611111111111098</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IF(M154=7, 6.9, 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4.60722523266364</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4.9229727442017897</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4.31172899941257</v>
      </c>
      <c r="J154" s="242">
        <v>44998</v>
      </c>
      <c r="K154" s="242">
        <v>44998</v>
      </c>
      <c r="L154" s="91" t="s">
        <v>250</v>
      </c>
      <c r="M154" s="192" t="s">
        <v>409</v>
      </c>
      <c r="N154" s="192">
        <v>4.9229727442017897</v>
      </c>
      <c r="O154" s="192">
        <v>4.31172899941257</v>
      </c>
      <c r="P154" s="192" t="s">
        <v>409</v>
      </c>
      <c r="Q154" s="192">
        <v>48.8333333333333</v>
      </c>
      <c r="R154" s="192">
        <v>0.83333333333333504</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f>IF(M155=7, 6.9, 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IF(M156=7, 6.9, 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6.6614450753867196</v>
      </c>
      <c r="J156" s="242">
        <v>44998</v>
      </c>
      <c r="K156" s="242">
        <v>44998</v>
      </c>
      <c r="L156" s="91" t="s">
        <v>254</v>
      </c>
      <c r="M156" s="192" t="s">
        <v>409</v>
      </c>
      <c r="N156" s="192">
        <v>0</v>
      </c>
      <c r="O156" s="192">
        <v>6.6614450753867196</v>
      </c>
      <c r="P156" s="192" t="s">
        <v>409</v>
      </c>
      <c r="Q156" s="192">
        <v>19.1666666666666</v>
      </c>
      <c r="R156" s="192">
        <v>2.5</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IF(M157=7, 6.9, 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2.3255701467991901</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44998</v>
      </c>
      <c r="K157" s="242">
        <v>44998</v>
      </c>
      <c r="L157" s="91" t="s">
        <v>256</v>
      </c>
      <c r="M157" s="192" t="s">
        <v>409</v>
      </c>
      <c r="N157" s="192">
        <v>2.3255701467991901</v>
      </c>
      <c r="O157" s="192">
        <v>0</v>
      </c>
      <c r="P157" s="192" t="s">
        <v>409</v>
      </c>
      <c r="Q157" s="192">
        <v>33.9166666666666</v>
      </c>
      <c r="R157" s="192">
        <v>-2.5833333333333299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IF(M158=7, 6.9, 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44887</v>
      </c>
      <c r="L158" s="91" t="s">
        <v>258</v>
      </c>
      <c r="M158" s="192">
        <v>10</v>
      </c>
      <c r="N158" s="192">
        <v>7.607439115819</v>
      </c>
      <c r="O158" s="192">
        <v>6.0740160563931802</v>
      </c>
      <c r="P158" s="192" t="s">
        <v>807</v>
      </c>
      <c r="Q158" s="192">
        <v>64.25</v>
      </c>
      <c r="R158" s="192">
        <v>2.0833333333333202</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IF(M159=7, 6.9, 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1.9811272481230884</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0.69070594210259095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5.6823967103974899</v>
      </c>
      <c r="J159" s="242">
        <v>44998</v>
      </c>
      <c r="K159" s="242">
        <v>44998</v>
      </c>
      <c r="L159" s="91" t="s">
        <v>260</v>
      </c>
      <c r="M159" s="192" t="s">
        <v>409</v>
      </c>
      <c r="N159" s="192">
        <v>0.69070594210259095</v>
      </c>
      <c r="O159" s="192">
        <v>5.6823967103974899</v>
      </c>
      <c r="P159" s="192" t="s">
        <v>409</v>
      </c>
      <c r="Q159" s="192">
        <v>24.5277777777777</v>
      </c>
      <c r="R159" s="192">
        <v>1.80555555555555</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IF(M160=7, 6.9, 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7</v>
      </c>
      <c r="N160" s="192">
        <v>1.84671938861882</v>
      </c>
      <c r="O160" s="192">
        <v>4.31172899941257</v>
      </c>
      <c r="P160" s="192" t="s">
        <v>806</v>
      </c>
      <c r="Q160" s="192">
        <v>31.1666666666666</v>
      </c>
      <c r="R160" s="192">
        <v>0.83333333333333504</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IF(M161=7, 6.9, 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3.2304416805137497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3.32680355026723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3.1368709614254899</v>
      </c>
      <c r="J161" s="242">
        <v>44998</v>
      </c>
      <c r="K161" s="242">
        <v>44998</v>
      </c>
      <c r="L161" s="91" t="s">
        <v>264</v>
      </c>
      <c r="M161" s="192" t="s">
        <v>409</v>
      </c>
      <c r="N161" s="192">
        <v>3.32680355026723</v>
      </c>
      <c r="O161" s="192">
        <v>3.1368709614254899</v>
      </c>
      <c r="P161" s="192" t="s">
        <v>409</v>
      </c>
      <c r="Q161" s="192">
        <v>39.6666666666666</v>
      </c>
      <c r="R161" s="192">
        <v>0</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f>IF(M162=7, 6.9, 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IF(M163=7, 6.9, 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44998</v>
      </c>
      <c r="L163" s="91" t="s">
        <v>268</v>
      </c>
      <c r="M163" s="192">
        <v>10</v>
      </c>
      <c r="N163" s="192">
        <v>5.7742629809668902</v>
      </c>
      <c r="O163" s="192">
        <v>5.87820638339534</v>
      </c>
      <c r="P163" s="192" t="s">
        <v>808</v>
      </c>
      <c r="Q163" s="192">
        <v>53.7222222222222</v>
      </c>
      <c r="R163" s="192">
        <v>1.94444444444444</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IF(M164=7, 6.9, 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4.9538243635894048</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3.5057679750417101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44998</v>
      </c>
      <c r="K164" s="242">
        <v>44998</v>
      </c>
      <c r="L164" s="91" t="s">
        <v>270</v>
      </c>
      <c r="M164" s="192" t="s">
        <v>409</v>
      </c>
      <c r="N164" s="192">
        <v>3.5057679750417101</v>
      </c>
      <c r="O164" s="192">
        <v>7</v>
      </c>
      <c r="P164" s="192" t="s">
        <v>409</v>
      </c>
      <c r="Q164" s="192">
        <v>40.6944444444444</v>
      </c>
      <c r="R164" s="192">
        <v>5.30555555555555</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IF(M165=7, 6.9, 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5.5926867044591342</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4.4683063677477097</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7</v>
      </c>
      <c r="J165" s="242">
        <v>44998</v>
      </c>
      <c r="K165" s="242">
        <v>44998</v>
      </c>
      <c r="L165" s="91" t="s">
        <v>734</v>
      </c>
      <c r="M165" s="192" t="s">
        <v>409</v>
      </c>
      <c r="N165" s="192">
        <v>4.4683063677477097</v>
      </c>
      <c r="O165" s="192">
        <v>7</v>
      </c>
      <c r="P165" s="192" t="s">
        <v>409</v>
      </c>
      <c r="Q165" s="192">
        <v>46.2222222222222</v>
      </c>
      <c r="R165" s="192">
        <v>2.7777777777777701</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IF(M166=7, 6.9, 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6.0056757959619498</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3.6068141766203201</v>
      </c>
      <c r="J166" s="242">
        <v>44998</v>
      </c>
      <c r="K166" s="242">
        <v>44998</v>
      </c>
      <c r="L166" s="91" t="s">
        <v>271</v>
      </c>
      <c r="M166" s="192" t="s">
        <v>409</v>
      </c>
      <c r="N166" s="192">
        <v>10</v>
      </c>
      <c r="O166" s="192">
        <v>3.6068141766203201</v>
      </c>
      <c r="P166" s="192" t="s">
        <v>409</v>
      </c>
      <c r="Q166" s="192">
        <v>85.6666666666666</v>
      </c>
      <c r="R166" s="192">
        <v>0.33333333333332799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IF(M167=7, 6.9, 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3.0998287932539066</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1.37270550678371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7</v>
      </c>
      <c r="J167" s="242">
        <v>44998</v>
      </c>
      <c r="K167" s="242">
        <v>44998</v>
      </c>
      <c r="L167" s="91" t="s">
        <v>273</v>
      </c>
      <c r="M167" s="192" t="s">
        <v>409</v>
      </c>
      <c r="N167" s="192">
        <v>1.37270550678371</v>
      </c>
      <c r="O167" s="192">
        <v>7</v>
      </c>
      <c r="P167" s="192" t="s">
        <v>409</v>
      </c>
      <c r="Q167" s="192">
        <v>28.4444444444444</v>
      </c>
      <c r="R167" s="192">
        <v>9.55555555555555</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IF(M168=7, 6.9, 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3.7453185667446394</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3.57832112022056</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3.9201096534168798</v>
      </c>
      <c r="J168" s="242">
        <v>44998</v>
      </c>
      <c r="K168" s="242">
        <v>44998</v>
      </c>
      <c r="L168" s="91" t="s">
        <v>275</v>
      </c>
      <c r="M168" s="192" t="s">
        <v>409</v>
      </c>
      <c r="N168" s="192">
        <v>3.57832112022056</v>
      </c>
      <c r="O168" s="192">
        <v>3.9201096534168798</v>
      </c>
      <c r="P168" s="192" t="s">
        <v>409</v>
      </c>
      <c r="Q168" s="192">
        <v>41.1111111111111</v>
      </c>
      <c r="R168" s="192">
        <v>0.55555555555555702</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IF(M169=7, 6.9, 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3.3648460501238242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5.2470434593339599</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2.1578225964362598</v>
      </c>
      <c r="J169" s="242">
        <v>44998</v>
      </c>
      <c r="K169" s="242">
        <v>44998</v>
      </c>
      <c r="L169" s="91" t="s">
        <v>735</v>
      </c>
      <c r="M169" s="192" t="s">
        <v>409</v>
      </c>
      <c r="N169" s="192">
        <v>5.2470434593339599</v>
      </c>
      <c r="O169" s="192">
        <v>2.1578225964362598</v>
      </c>
      <c r="P169" s="192" t="s">
        <v>409</v>
      </c>
      <c r="Q169" s="192">
        <v>50.6944444444444</v>
      </c>
      <c r="R169" s="192">
        <v>-0.69444444444444198</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f>IF(M170=7, 6.9, 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736</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IF(M171=7, 6.9, 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1.9206122342640353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1.3436842487121801</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2.7452516154298001</v>
      </c>
      <c r="J171" s="242">
        <v>44998</v>
      </c>
      <c r="K171" s="242">
        <v>44998</v>
      </c>
      <c r="L171" s="91" t="s">
        <v>277</v>
      </c>
      <c r="M171" s="192" t="s">
        <v>409</v>
      </c>
      <c r="N171" s="192">
        <v>1.3436842487121801</v>
      </c>
      <c r="O171" s="192">
        <v>2.7452516154298001</v>
      </c>
      <c r="P171" s="192" t="s">
        <v>409</v>
      </c>
      <c r="Q171" s="192">
        <v>28.2777777777777</v>
      </c>
      <c r="R171" s="192">
        <v>-0.27777777777777801</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IF(M172=7, 6.9, 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4.6941318556735547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3.1478391254927498</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7</v>
      </c>
      <c r="J172" s="242">
        <v>44998</v>
      </c>
      <c r="K172" s="242">
        <v>44998</v>
      </c>
      <c r="L172" s="91" t="s">
        <v>279</v>
      </c>
      <c r="M172" s="192" t="s">
        <v>409</v>
      </c>
      <c r="N172" s="192">
        <v>3.1478391254927498</v>
      </c>
      <c r="O172" s="192">
        <v>7</v>
      </c>
      <c r="P172" s="192" t="s">
        <v>409</v>
      </c>
      <c r="Q172" s="192">
        <v>38.6388888888888</v>
      </c>
      <c r="R172" s="192">
        <v>4.0277777777777697</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IF(M173=7, 6.9, 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10</v>
      </c>
      <c r="N173" s="192">
        <v>8.0862898739993696</v>
      </c>
      <c r="O173" s="192">
        <v>1.2570981006461801</v>
      </c>
      <c r="P173" s="192" t="s">
        <v>807</v>
      </c>
      <c r="Q173" s="192">
        <v>67</v>
      </c>
      <c r="R173" s="192">
        <v>-1.3333333333333199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IF(M174=7, 6.9, 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6.069847818916096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5.0825896635952503</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7.2488740943802599</v>
      </c>
      <c r="J174" s="242">
        <v>44998</v>
      </c>
      <c r="K174" s="242">
        <v>44998</v>
      </c>
      <c r="L174" s="91" t="s">
        <v>283</v>
      </c>
      <c r="M174" s="192" t="s">
        <v>409</v>
      </c>
      <c r="N174" s="192">
        <v>5.0825896635952503</v>
      </c>
      <c r="O174" s="192">
        <v>7.2488740943802599</v>
      </c>
      <c r="P174" s="192" t="s">
        <v>409</v>
      </c>
      <c r="Q174" s="192">
        <v>49.75</v>
      </c>
      <c r="R174" s="192">
        <v>2.9166666666666599</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IF(M175=7, 6.9, 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44887</v>
      </c>
      <c r="L175" s="91" t="s">
        <v>285</v>
      </c>
      <c r="M175" s="192">
        <v>7</v>
      </c>
      <c r="N175" s="192">
        <v>0.74874845824566605</v>
      </c>
      <c r="O175" s="192">
        <v>0.98296455844918795</v>
      </c>
      <c r="P175" s="192" t="s">
        <v>806</v>
      </c>
      <c r="Q175" s="192">
        <v>24.8611111111111</v>
      </c>
      <c r="R175" s="192">
        <v>-1.5277777777777699</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IF(M176=7, 6.9, 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44998</v>
      </c>
      <c r="K176" s="242">
        <v>44998</v>
      </c>
      <c r="L176" s="91" t="s">
        <v>287</v>
      </c>
      <c r="M176" s="192" t="s">
        <v>409</v>
      </c>
      <c r="N176" s="192">
        <v>10</v>
      </c>
      <c r="O176" s="192">
        <v>10</v>
      </c>
      <c r="P176" s="192" t="s">
        <v>409</v>
      </c>
      <c r="Q176" s="192">
        <v>79.1111111111111</v>
      </c>
      <c r="R176" s="192">
        <v>5.8888888888888804</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IF(M177=7, 6.9, 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3.0661422477449758</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2.6351302328955901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3.5676522420207499</v>
      </c>
      <c r="J177" s="242">
        <v>44998</v>
      </c>
      <c r="K177" s="242">
        <v>44998</v>
      </c>
      <c r="L177" s="91" t="s">
        <v>289</v>
      </c>
      <c r="M177" s="192" t="s">
        <v>409</v>
      </c>
      <c r="N177" s="192">
        <v>2.6351302328955901</v>
      </c>
      <c r="O177" s="192">
        <v>3.5676522420207499</v>
      </c>
      <c r="P177" s="192" t="s">
        <v>409</v>
      </c>
      <c r="Q177" s="192">
        <v>35.6944444444444</v>
      </c>
      <c r="R177" s="192">
        <v>0.30555555555555702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IF(M178=7, 6.9, 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4.11591932641472</v>
      </c>
      <c r="J178" s="242">
        <v>44998</v>
      </c>
      <c r="K178" s="242">
        <v>44998</v>
      </c>
      <c r="L178" s="91" t="s">
        <v>291</v>
      </c>
      <c r="M178" s="192" t="s">
        <v>409</v>
      </c>
      <c r="N178" s="192">
        <v>0</v>
      </c>
      <c r="O178" s="192">
        <v>4.11591932641472</v>
      </c>
      <c r="P178" s="192" t="s">
        <v>409</v>
      </c>
      <c r="Q178" s="192">
        <v>9.30555555555555</v>
      </c>
      <c r="R178" s="192">
        <v>0.69444444444444398</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f>IF(M179=7, 6.9, 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IF(M180=7, 6.9, 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44998</v>
      </c>
      <c r="L180" s="91" t="s">
        <v>295</v>
      </c>
      <c r="M180" s="192">
        <v>10</v>
      </c>
      <c r="N180" s="192">
        <v>7.0560352124597898</v>
      </c>
      <c r="O180" s="192">
        <v>4.8991580184061103</v>
      </c>
      <c r="P180" s="192" t="s">
        <v>808</v>
      </c>
      <c r="Q180" s="192">
        <v>61.0833333333333</v>
      </c>
      <c r="R180" s="192">
        <v>1.25</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IF(M181=7, 6.9, 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4.3549870391987406</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3.9991293622578499</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4.7425102800078296</v>
      </c>
      <c r="J181" s="242">
        <v>44998</v>
      </c>
      <c r="K181" s="242">
        <v>44998</v>
      </c>
      <c r="L181" s="91" t="s">
        <v>297</v>
      </c>
      <c r="M181" s="192" t="s">
        <v>409</v>
      </c>
      <c r="N181" s="192">
        <v>3.9991293622578499</v>
      </c>
      <c r="O181" s="192">
        <v>4.7425102800078296</v>
      </c>
      <c r="P181" s="192" t="s">
        <v>409</v>
      </c>
      <c r="Q181" s="192">
        <v>43.5277777777777</v>
      </c>
      <c r="R181" s="192">
        <v>1.13888888888888</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f>IF(M182=7, 6.9, 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737</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IF(M183=7, 6.9, 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0.8484758793325593</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8.7537788096447304</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8.2240062659108604E-2</v>
      </c>
      <c r="J183" s="242">
        <v>44998</v>
      </c>
      <c r="K183" s="242">
        <v>44998</v>
      </c>
      <c r="L183" s="91" t="s">
        <v>299</v>
      </c>
      <c r="M183" s="192" t="s">
        <v>409</v>
      </c>
      <c r="N183" s="192">
        <v>8.7537788096447304</v>
      </c>
      <c r="O183" s="192">
        <v>8.2240062659108604E-2</v>
      </c>
      <c r="P183" s="192" t="s">
        <v>409</v>
      </c>
      <c r="Q183" s="192">
        <v>70.8333333333333</v>
      </c>
      <c r="R183" s="192">
        <v>-2.1666666666666501</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IF(M184=7, 6.9, 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6.1532388405792</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4.9810152603448703</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7.6013315057763897</v>
      </c>
      <c r="J184" s="242">
        <v>44998</v>
      </c>
      <c r="K184" s="242">
        <v>44998</v>
      </c>
      <c r="L184" s="91" t="s">
        <v>301</v>
      </c>
      <c r="M184" s="192" t="s">
        <v>409</v>
      </c>
      <c r="N184" s="192">
        <v>4.9810152603448703</v>
      </c>
      <c r="O184" s="192">
        <v>7.6013315057763897</v>
      </c>
      <c r="P184" s="192" t="s">
        <v>409</v>
      </c>
      <c r="Q184" s="192">
        <v>49.1666666666666</v>
      </c>
      <c r="R184" s="192">
        <v>3.1666666666666701</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f>IF(M185=7, 6.9, 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IF(M186=7, 6.9, 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6.0644755616822597</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44998</v>
      </c>
      <c r="K186" s="242">
        <v>44998</v>
      </c>
      <c r="L186" s="91" t="s">
        <v>304</v>
      </c>
      <c r="M186" s="192" t="s">
        <v>409</v>
      </c>
      <c r="N186" s="192">
        <v>6.0644755616822597</v>
      </c>
      <c r="O186" s="192">
        <v>0</v>
      </c>
      <c r="P186" s="192" t="s">
        <v>409</v>
      </c>
      <c r="Q186" s="192">
        <v>55.3888888888888</v>
      </c>
      <c r="R186" s="192">
        <v>-4.7222222222222197</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IF(M187=7, 6.9, 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4.4879155260811405</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7.4429853200802896</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2.7060896808302299</v>
      </c>
      <c r="J187" s="242">
        <v>44966</v>
      </c>
      <c r="K187" s="242">
        <v>44966</v>
      </c>
      <c r="L187" s="91" t="s">
        <v>306</v>
      </c>
      <c r="M187" s="192" t="s">
        <v>409</v>
      </c>
      <c r="N187" s="192">
        <v>7.4429853200802896</v>
      </c>
      <c r="O187" s="192">
        <v>2.7060896808302299</v>
      </c>
      <c r="P187" s="192" t="s">
        <v>409</v>
      </c>
      <c r="Q187" s="192">
        <v>63.3055555555555</v>
      </c>
      <c r="R187" s="192">
        <v>-0.30555555555555702</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IF(M188=7, 6.9, 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1.3453530578900172</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3.0607753512781399</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0.59134521245350402</v>
      </c>
      <c r="J188" s="242">
        <v>44998</v>
      </c>
      <c r="K188" s="242">
        <v>44998</v>
      </c>
      <c r="L188" s="91" t="s">
        <v>307</v>
      </c>
      <c r="M188" s="192" t="s">
        <v>409</v>
      </c>
      <c r="N188" s="192">
        <v>3.0607753512781399</v>
      </c>
      <c r="O188" s="192">
        <v>0.59134521245350402</v>
      </c>
      <c r="P188" s="192" t="s">
        <v>409</v>
      </c>
      <c r="Q188" s="192">
        <v>38.1388888888888</v>
      </c>
      <c r="R188" s="192">
        <v>-1.80555555555555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IF(M189=7, 6.9, 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2.9601495210658144</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1.25178359815231</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7</v>
      </c>
      <c r="J189" s="242">
        <v>44998</v>
      </c>
      <c r="K189" s="242">
        <v>44998</v>
      </c>
      <c r="L189" s="91" t="s">
        <v>309</v>
      </c>
      <c r="M189" s="192" t="s">
        <v>409</v>
      </c>
      <c r="N189" s="192">
        <v>1.25178359815231</v>
      </c>
      <c r="O189" s="192">
        <v>7</v>
      </c>
      <c r="P189" s="192" t="s">
        <v>409</v>
      </c>
      <c r="Q189" s="192">
        <v>27.75</v>
      </c>
      <c r="R189" s="192">
        <v>2.9166666666666599</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IF(M190=7, 6.9, 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0.83809830998868184</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0.105443904326586</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6.6614450753867196</v>
      </c>
      <c r="J190" s="242">
        <v>44998</v>
      </c>
      <c r="K190" s="242">
        <v>44998</v>
      </c>
      <c r="L190" s="91" t="s">
        <v>311</v>
      </c>
      <c r="M190" s="192" t="s">
        <v>409</v>
      </c>
      <c r="N190" s="192">
        <v>0.105443904326586</v>
      </c>
      <c r="O190" s="192">
        <v>6.6614450753867196</v>
      </c>
      <c r="P190" s="192" t="s">
        <v>409</v>
      </c>
      <c r="Q190" s="192">
        <v>21.1666666666666</v>
      </c>
      <c r="R190" s="192">
        <v>2.5</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IF(M191=7, 6.9, 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6.7806503622653755</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5.1696534378098598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8.8936753475621693</v>
      </c>
      <c r="J191" s="242">
        <v>44998</v>
      </c>
      <c r="K191" s="242">
        <v>44998</v>
      </c>
      <c r="L191" s="91" t="s">
        <v>313</v>
      </c>
      <c r="M191" s="192" t="s">
        <v>409</v>
      </c>
      <c r="N191" s="192">
        <v>5.1696534378098598</v>
      </c>
      <c r="O191" s="192">
        <v>8.8936753475621693</v>
      </c>
      <c r="P191" s="192" t="s">
        <v>409</v>
      </c>
      <c r="Q191" s="192">
        <v>50.25</v>
      </c>
      <c r="R191" s="192">
        <v>4.0833333333333304</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f>IF(M192=7, 6.9, 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738</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IF(M193=7, 6.9, 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3.84918619555491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44998</v>
      </c>
      <c r="K193" s="242">
        <v>44998</v>
      </c>
      <c r="L193" s="91" t="s">
        <v>315</v>
      </c>
      <c r="M193" s="192" t="s">
        <v>409</v>
      </c>
      <c r="N193" s="192">
        <v>3.84918619555491</v>
      </c>
      <c r="O193" s="192">
        <v>0</v>
      </c>
      <c r="P193" s="192" t="s">
        <v>409</v>
      </c>
      <c r="Q193" s="192">
        <v>42.6666666666666</v>
      </c>
      <c r="R193" s="192">
        <v>-5.3333333333333197</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IF(M194=7, 6.9, 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44998</v>
      </c>
      <c r="K194" s="242">
        <v>44998</v>
      </c>
      <c r="L194" s="91" t="s">
        <v>316</v>
      </c>
      <c r="M194" s="192" t="s">
        <v>409</v>
      </c>
      <c r="N194" s="192">
        <v>10</v>
      </c>
      <c r="O194" s="192">
        <v>0</v>
      </c>
      <c r="P194" s="192" t="s">
        <v>409</v>
      </c>
      <c r="Q194" s="192">
        <v>89.8333333333333</v>
      </c>
      <c r="R194" s="192">
        <v>-4.1666666666666501</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f>IF(M195=7, 6.9, 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739</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IF(M196=7, 6.9, 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4.2620618107899881</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5.3873128733463904</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3.3718425690228999</v>
      </c>
      <c r="J196" s="242">
        <v>44998</v>
      </c>
      <c r="K196" s="242">
        <v>44966</v>
      </c>
      <c r="L196" s="91" t="s">
        <v>318</v>
      </c>
      <c r="M196" s="192" t="s">
        <v>409</v>
      </c>
      <c r="N196" s="192">
        <v>5.3873128733463904</v>
      </c>
      <c r="O196" s="192">
        <v>3.3718425690228999</v>
      </c>
      <c r="P196" s="192" t="s">
        <v>409</v>
      </c>
      <c r="Q196" s="192">
        <v>51.5</v>
      </c>
      <c r="R196" s="192">
        <v>0.16666666666666399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IF(M197=7, 6.9, 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4.7845162331676132</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4.2022781687586104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5.4474251028000804</v>
      </c>
      <c r="J197" s="242">
        <v>44998</v>
      </c>
      <c r="K197" s="242">
        <v>44998</v>
      </c>
      <c r="L197" s="91" t="s">
        <v>320</v>
      </c>
      <c r="M197" s="192" t="s">
        <v>409</v>
      </c>
      <c r="N197" s="192">
        <v>4.2022781687586104</v>
      </c>
      <c r="O197" s="192">
        <v>5.4474251028000804</v>
      </c>
      <c r="P197" s="192" t="s">
        <v>409</v>
      </c>
      <c r="Q197" s="192">
        <v>44.6944444444444</v>
      </c>
      <c r="R197" s="192">
        <v>1.6388888888888899</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IF(M198=7, 6.9, 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7</v>
      </c>
      <c r="N198" s="192">
        <v>0.65684780768579598</v>
      </c>
      <c r="O198" s="192">
        <v>3.6068141766203299</v>
      </c>
      <c r="P198" s="192" t="s">
        <v>806</v>
      </c>
      <c r="Q198" s="192">
        <v>24.3333333333333</v>
      </c>
      <c r="R198" s="192">
        <v>0.33333333333333498</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IF(M199=7, 6.9, 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44998</v>
      </c>
      <c r="L199" s="91" t="s">
        <v>324</v>
      </c>
      <c r="M199" s="192">
        <v>10</v>
      </c>
      <c r="N199" s="192">
        <v>8.7102469225374293</v>
      </c>
      <c r="O199" s="192">
        <v>0</v>
      </c>
      <c r="P199" s="192" t="s">
        <v>808</v>
      </c>
      <c r="Q199" s="192">
        <v>70.5833333333333</v>
      </c>
      <c r="R199" s="192">
        <v>-2.9166666666666701</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IF(M200=7, 6.9, 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10</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44998</v>
      </c>
      <c r="K200" s="242">
        <v>44998</v>
      </c>
      <c r="L200" s="91" t="s">
        <v>326</v>
      </c>
      <c r="M200" s="192" t="s">
        <v>409</v>
      </c>
      <c r="N200" s="192">
        <v>10</v>
      </c>
      <c r="O200" s="192">
        <v>0</v>
      </c>
      <c r="P200" s="192" t="s">
        <v>409</v>
      </c>
      <c r="Q200" s="192">
        <v>78.8611111111111</v>
      </c>
      <c r="R200" s="192">
        <v>-3.8611111111111098</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IF(M201=7, 6.9, 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4.0136891204365055</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2.3013857650729102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7</v>
      </c>
      <c r="J201" s="242">
        <v>44998</v>
      </c>
      <c r="K201" s="242">
        <v>44998</v>
      </c>
      <c r="L201" s="91" t="s">
        <v>328</v>
      </c>
      <c r="M201" s="192" t="s">
        <v>409</v>
      </c>
      <c r="N201" s="192">
        <v>2.3013857650729102</v>
      </c>
      <c r="O201" s="192">
        <v>7</v>
      </c>
      <c r="P201" s="192" t="s">
        <v>409</v>
      </c>
      <c r="Q201" s="192">
        <v>33.7777777777777</v>
      </c>
      <c r="R201" s="192">
        <v>5.55555555555555</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f>IF(M202=7, 6.9, 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IF(M203=7, 6.9, 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2.6755297699127647</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2.2820382596918898</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3.1368709614254899</v>
      </c>
      <c r="J203" s="242">
        <v>44830</v>
      </c>
      <c r="K203" s="242">
        <v>44830</v>
      </c>
      <c r="L203" s="91" t="s">
        <v>332</v>
      </c>
      <c r="M203" s="192" t="s">
        <v>409</v>
      </c>
      <c r="N203" s="192">
        <v>2.2820382596918898</v>
      </c>
      <c r="O203" s="192">
        <v>3.1368709614254899</v>
      </c>
      <c r="P203" s="192" t="s">
        <v>409</v>
      </c>
      <c r="Q203" s="192">
        <v>33.6666666666666</v>
      </c>
      <c r="R203" s="192">
        <v>0</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IF(M204=7, 6.9, 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44887</v>
      </c>
      <c r="L204" s="91" t="s">
        <v>334</v>
      </c>
      <c r="M204" s="192">
        <v>10</v>
      </c>
      <c r="N204" s="192">
        <v>6.3450143897071198</v>
      </c>
      <c r="O204" s="192">
        <v>3.1368709614254899</v>
      </c>
      <c r="P204" s="192" t="s">
        <v>807</v>
      </c>
      <c r="Q204" s="192">
        <v>57</v>
      </c>
      <c r="R204" s="192">
        <v>0</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IF(M205=7, 6.9, 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10</v>
      </c>
      <c r="N205" s="192">
        <v>4.4876538731287301</v>
      </c>
      <c r="O205" s="192">
        <v>3.6068141766203299</v>
      </c>
      <c r="P205" s="192" t="s">
        <v>807</v>
      </c>
      <c r="Q205" s="192">
        <v>46.3333333333333</v>
      </c>
      <c r="R205" s="192">
        <v>0.33333333333333498</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f>IF(M206=7, 6.9, 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IF(M207=7, 6.9, 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44887</v>
      </c>
      <c r="L207" s="91" t="s">
        <v>740</v>
      </c>
      <c r="M207" s="192">
        <v>7</v>
      </c>
      <c r="N207" s="192">
        <v>0</v>
      </c>
      <c r="O207" s="192">
        <v>4.7033483454082603</v>
      </c>
      <c r="P207" s="192" t="s">
        <v>806</v>
      </c>
      <c r="Q207" s="192">
        <v>15.8888888888888</v>
      </c>
      <c r="R207" s="192">
        <v>1.1111111111111101</v>
      </c>
    </row>
    <row r="208" spans="1:37" x14ac:dyDescent="0.2">
      <c r="A208" s="84">
        <v>201</v>
      </c>
      <c r="B208" s="35" t="str">
        <f ca="1"/>
        <v>Tanzania</v>
      </c>
      <c r="C208" s="35" t="str">
        <f ca="1"/>
        <v>TZA</v>
      </c>
      <c r="D208" s="35" t="str">
        <f ca="1"/>
        <v>SSF           Sub-Saharan Africa</v>
      </c>
      <c r="E208" s="35" t="str">
        <f ca="1"/>
        <v>IDA</v>
      </c>
      <c r="G208" s="80">
        <f>IF(M208=7, 6.9, 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2.9821468767434611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4.8213983409514096</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1.8445271196397099</v>
      </c>
      <c r="J208" s="242">
        <v>44998</v>
      </c>
      <c r="K208" s="242">
        <v>44998</v>
      </c>
      <c r="L208" s="91" t="s">
        <v>339</v>
      </c>
      <c r="M208" s="192" t="s">
        <v>409</v>
      </c>
      <c r="N208" s="192">
        <v>4.8213983409514096</v>
      </c>
      <c r="O208" s="192">
        <v>1.8445271196397099</v>
      </c>
      <c r="P208" s="192" t="s">
        <v>409</v>
      </c>
      <c r="Q208" s="192">
        <v>48.25</v>
      </c>
      <c r="R208" s="192">
        <v>-0.91666666666666397</v>
      </c>
    </row>
    <row r="209" spans="1:18" x14ac:dyDescent="0.2">
      <c r="A209" s="84">
        <v>202</v>
      </c>
      <c r="B209" s="35" t="str">
        <f ca="1"/>
        <v>Uganda</v>
      </c>
      <c r="C209" s="35" t="str">
        <f ca="1"/>
        <v>UGA</v>
      </c>
      <c r="D209" s="35" t="str">
        <f ca="1"/>
        <v>SSF           Sub-Saharan Africa</v>
      </c>
      <c r="E209" s="35" t="str">
        <f ca="1"/>
        <v>IDA</v>
      </c>
      <c r="G209" s="80">
        <f>IF(M209=7, 6.9, 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10</v>
      </c>
      <c r="N209" s="192">
        <v>5.6291566906092001</v>
      </c>
      <c r="O209" s="192">
        <v>4.7033483454082701</v>
      </c>
      <c r="P209" s="192" t="s">
        <v>807</v>
      </c>
      <c r="Q209" s="192">
        <v>52.8888888888888</v>
      </c>
      <c r="R209" s="192">
        <v>1.1111111111111101</v>
      </c>
    </row>
    <row r="210" spans="1:18" x14ac:dyDescent="0.2">
      <c r="A210" s="84">
        <v>203</v>
      </c>
      <c r="B210" s="35" t="str">
        <f ca="1"/>
        <v>Ukraine</v>
      </c>
      <c r="C210" s="35" t="str">
        <f ca="1"/>
        <v>UKR</v>
      </c>
      <c r="D210" s="35" t="str">
        <f ca="1"/>
        <v>ECS           Europe &amp; Central Asia</v>
      </c>
      <c r="E210" s="35" t="str">
        <f ca="1"/>
        <v>IBRD</v>
      </c>
      <c r="G210" s="80">
        <f>IF(M210=7, 6.9, 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44998</v>
      </c>
      <c r="K210" s="242">
        <v>44887</v>
      </c>
      <c r="L210" s="91" t="s">
        <v>343</v>
      </c>
      <c r="M210" s="192">
        <v>10</v>
      </c>
      <c r="N210" s="192">
        <v>10</v>
      </c>
      <c r="O210" s="192">
        <v>4.4292148032112797</v>
      </c>
      <c r="P210" s="192" t="s">
        <v>807</v>
      </c>
      <c r="Q210" s="192">
        <v>86.0833333333333</v>
      </c>
      <c r="R210" s="192">
        <v>0.91666666666667096</v>
      </c>
    </row>
    <row r="211" spans="1:18" x14ac:dyDescent="0.2">
      <c r="A211" s="84">
        <v>204</v>
      </c>
      <c r="B211" s="35" t="str">
        <f ca="1"/>
        <v>Uruguay</v>
      </c>
      <c r="C211" s="35" t="str">
        <f ca="1"/>
        <v>URY</v>
      </c>
      <c r="D211" s="35" t="str">
        <f ca="1"/>
        <v>LCN           Latin America &amp; Caribbean</v>
      </c>
      <c r="E211" s="35" t="str">
        <f ca="1"/>
        <v>IBRD</v>
      </c>
      <c r="G211" s="80">
        <f>IF(M211=7, 6.9, 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5.1032973687673673</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4.6472707925221899</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5.6040728411983496</v>
      </c>
      <c r="J211" s="242">
        <v>44998</v>
      </c>
      <c r="K211" s="242">
        <v>44998</v>
      </c>
      <c r="L211" s="91" t="s">
        <v>345</v>
      </c>
      <c r="M211" s="192" t="s">
        <v>409</v>
      </c>
      <c r="N211" s="192">
        <v>4.6472707925221899</v>
      </c>
      <c r="O211" s="192">
        <v>5.6040728411983496</v>
      </c>
      <c r="P211" s="192" t="s">
        <v>409</v>
      </c>
      <c r="Q211" s="192">
        <v>47.25</v>
      </c>
      <c r="R211" s="192">
        <v>1.75</v>
      </c>
    </row>
    <row r="212" spans="1:18" x14ac:dyDescent="0.2">
      <c r="A212" s="84">
        <v>205</v>
      </c>
      <c r="B212" s="35" t="str">
        <f ca="1"/>
        <v>United States</v>
      </c>
      <c r="C212" s="35" t="str">
        <f ca="1"/>
        <v>USA</v>
      </c>
      <c r="D212" s="35" t="str">
        <f ca="1"/>
        <v>NAC           North America</v>
      </c>
      <c r="E212" s="35" t="str">
        <f ca="1"/>
        <v>NA</v>
      </c>
      <c r="G212" s="80">
        <f>IF(M212=7, 6.9, 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2.8852472263257991</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1.63389682942755</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5.0949676914039497</v>
      </c>
      <c r="J212" s="242">
        <v>44998</v>
      </c>
      <c r="K212" s="242">
        <v>44998</v>
      </c>
      <c r="L212" s="91" t="s">
        <v>346</v>
      </c>
      <c r="M212" s="192" t="s">
        <v>409</v>
      </c>
      <c r="N212" s="192">
        <v>1.63389682942755</v>
      </c>
      <c r="O212" s="192">
        <v>5.0949676914039497</v>
      </c>
      <c r="P212" s="192" t="s">
        <v>409</v>
      </c>
      <c r="Q212" s="192">
        <v>29.9444444444444</v>
      </c>
      <c r="R212" s="192">
        <v>1.38888888888888</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IF(M213=7, 6.9, 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3.3548332964972665</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8.1878642772497496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1.37458390444488</v>
      </c>
      <c r="J213" s="242">
        <v>44998</v>
      </c>
      <c r="K213" s="242">
        <v>44998</v>
      </c>
      <c r="L213" s="91" t="s">
        <v>348</v>
      </c>
      <c r="M213" s="192" t="s">
        <v>409</v>
      </c>
      <c r="N213" s="192">
        <v>8.1878642772497496</v>
      </c>
      <c r="O213" s="192">
        <v>1.37458390444488</v>
      </c>
      <c r="P213" s="192" t="s">
        <v>409</v>
      </c>
      <c r="Q213" s="192">
        <v>67.5833333333333</v>
      </c>
      <c r="R213" s="192">
        <v>-1.25</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f>IF(M214=7, 6.9, 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IF(M215=7, 6.9, 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4.1557686603575519</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1.7270413158410001</v>
      </c>
      <c r="J215" s="242">
        <v>44998</v>
      </c>
      <c r="K215" s="242">
        <v>44998</v>
      </c>
      <c r="L215" s="91" t="s">
        <v>350</v>
      </c>
      <c r="M215" s="192" t="s">
        <v>409</v>
      </c>
      <c r="N215" s="192">
        <v>10</v>
      </c>
      <c r="O215" s="192">
        <v>1.7270413158410001</v>
      </c>
      <c r="P215" s="192" t="s">
        <v>409</v>
      </c>
      <c r="Q215" s="192">
        <v>80</v>
      </c>
      <c r="R215" s="192">
        <v>-1</v>
      </c>
    </row>
    <row r="216" spans="1:18" x14ac:dyDescent="0.2">
      <c r="A216" s="84">
        <v>209</v>
      </c>
      <c r="B216" s="35" t="str">
        <f ca="1"/>
        <v>British Virgin Islands</v>
      </c>
      <c r="C216" s="35" t="str">
        <f ca="1"/>
        <v>VGB</v>
      </c>
      <c r="D216" s="35" t="str">
        <f ca="1"/>
        <v>LCN           Latin America &amp; Caribbean</v>
      </c>
      <c r="E216" s="35" t="str">
        <f ca="1"/>
        <v>NA</v>
      </c>
      <c r="G216" s="80">
        <f>IF(M216=7, 6.9, 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741</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f>IF(M217=7, 6.9, 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742</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IF(M218=7, 6.9, 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7</v>
      </c>
      <c r="N218" s="192">
        <v>2.4610026844663699</v>
      </c>
      <c r="O218" s="192">
        <v>2.1578225964362598</v>
      </c>
      <c r="P218" s="192" t="s">
        <v>806</v>
      </c>
      <c r="Q218" s="192">
        <v>34.6944444444444</v>
      </c>
      <c r="R218" s="192">
        <v>-0.69444444444444198</v>
      </c>
    </row>
    <row r="219" spans="1:18" x14ac:dyDescent="0.2">
      <c r="A219" s="84">
        <v>212</v>
      </c>
      <c r="B219" s="35" t="str">
        <f ca="1"/>
        <v>Vanuatu</v>
      </c>
      <c r="C219" s="35" t="str">
        <f ca="1"/>
        <v>VUT</v>
      </c>
      <c r="D219" s="35" t="str">
        <f ca="1"/>
        <v>EAS           East Asia &amp; Pacific</v>
      </c>
      <c r="E219" s="35" t="str">
        <f ca="1"/>
        <v>IDA</v>
      </c>
      <c r="G219" s="80">
        <f>IF(M219=7, 6.9, 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f>IF(M220=7, 6.9, 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IF(M221=7, 6.9, 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4.6879969224234168</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5.0971002926310103</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4.31172899941257</v>
      </c>
      <c r="J221" s="242">
        <v>44998</v>
      </c>
      <c r="K221" s="242">
        <v>44998</v>
      </c>
      <c r="L221" s="91" t="s">
        <v>743</v>
      </c>
      <c r="M221" s="192" t="s">
        <v>409</v>
      </c>
      <c r="N221" s="192">
        <v>5.0971002926310103</v>
      </c>
      <c r="O221" s="192">
        <v>4.31172899941257</v>
      </c>
      <c r="P221" s="192" t="s">
        <v>409</v>
      </c>
      <c r="Q221" s="192">
        <v>49.8333333333333</v>
      </c>
      <c r="R221" s="192">
        <v>0.83333333333333504</v>
      </c>
    </row>
    <row r="222" spans="1:18" x14ac:dyDescent="0.2">
      <c r="A222" s="84">
        <v>215</v>
      </c>
      <c r="B222" s="35" t="str">
        <f ca="1"/>
        <v>Yemen, Rep.</v>
      </c>
      <c r="C222" s="35" t="str">
        <f ca="1"/>
        <v>YEM</v>
      </c>
      <c r="D222" s="35" t="str">
        <f ca="1"/>
        <v>MEA           Middle East &amp; North Africa</v>
      </c>
      <c r="E222" s="35" t="str">
        <f ca="1"/>
        <v>IDA</v>
      </c>
      <c r="G222" s="80">
        <f>IF(M222=7, 6.9, 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6.261077905134929</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3.9201096534168798</v>
      </c>
      <c r="J222" s="242">
        <v>44830</v>
      </c>
      <c r="K222" s="242">
        <v>44830</v>
      </c>
      <c r="L222" s="91" t="s">
        <v>356</v>
      </c>
      <c r="M222" s="192" t="s">
        <v>409</v>
      </c>
      <c r="N222" s="192">
        <v>10</v>
      </c>
      <c r="O222" s="192">
        <v>3.9201096534168798</v>
      </c>
      <c r="P222" s="192" t="s">
        <v>409</v>
      </c>
      <c r="Q222" s="192">
        <v>90.1111111111111</v>
      </c>
      <c r="R222" s="192">
        <v>0.55555555555555702</v>
      </c>
    </row>
    <row r="223" spans="1:18" x14ac:dyDescent="0.2">
      <c r="A223" s="84">
        <v>216</v>
      </c>
      <c r="B223" s="35" t="str">
        <f ca="1"/>
        <v>South Africa</v>
      </c>
      <c r="C223" s="35" t="str">
        <f ca="1"/>
        <v>ZAF</v>
      </c>
      <c r="D223" s="35" t="str">
        <f ca="1"/>
        <v>SSF           Sub-Saharan Africa</v>
      </c>
      <c r="E223" s="35" t="str">
        <f ca="1"/>
        <v>IBRD</v>
      </c>
      <c r="G223" s="80">
        <f>IF(M223=7, 6.9, 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7</v>
      </c>
      <c r="N223" s="192">
        <v>3.4041935717913301</v>
      </c>
      <c r="O223" s="192">
        <v>0.16056393185822901</v>
      </c>
      <c r="P223" s="192" t="s">
        <v>806</v>
      </c>
      <c r="Q223" s="192">
        <v>40.1111111111111</v>
      </c>
      <c r="R223" s="192">
        <v>-2.1111111111111098</v>
      </c>
    </row>
    <row r="224" spans="1:18" x14ac:dyDescent="0.2">
      <c r="A224" s="84">
        <v>217</v>
      </c>
      <c r="B224" s="35" t="str">
        <f ca="1"/>
        <v>Zambia</v>
      </c>
      <c r="C224" s="35" t="str">
        <f ca="1"/>
        <v>ZMB</v>
      </c>
      <c r="D224" s="35" t="str">
        <f ca="1"/>
        <v>SSF           Sub-Saharan Africa</v>
      </c>
      <c r="E224" s="35" t="str">
        <f ca="1"/>
        <v>IDA</v>
      </c>
      <c r="G224" s="80">
        <f>IF(M224=7, 6.9, 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44830</v>
      </c>
      <c r="L224" s="91" t="s">
        <v>360</v>
      </c>
      <c r="M224" s="192">
        <v>10</v>
      </c>
      <c r="N224" s="192">
        <v>6.8093545188517197</v>
      </c>
      <c r="O224" s="192">
        <v>3.1368709614254899</v>
      </c>
      <c r="P224" s="192" t="s">
        <v>808</v>
      </c>
      <c r="Q224" s="192">
        <v>59.6666666666666</v>
      </c>
      <c r="R224" s="192">
        <v>0</v>
      </c>
    </row>
    <row r="225" spans="1:18" x14ac:dyDescent="0.2">
      <c r="A225" s="84">
        <v>218</v>
      </c>
      <c r="B225" s="35" t="str">
        <f ca="1"/>
        <v>Zimbabwe</v>
      </c>
      <c r="C225" s="35" t="str">
        <f ca="1"/>
        <v>ZWE</v>
      </c>
      <c r="D225" s="35" t="str">
        <f ca="1"/>
        <v>SSF           Sub-Saharan Africa</v>
      </c>
      <c r="E225" s="35" t="str">
        <f ca="1"/>
        <v>Blend</v>
      </c>
      <c r="G225" s="80">
        <f>IF(M225=7, 6.9, 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9.1530752217168772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9.99201915403032</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8.3845701977677791</v>
      </c>
      <c r="J225" s="242">
        <v>44998</v>
      </c>
      <c r="K225" s="242">
        <v>44998</v>
      </c>
      <c r="L225" s="91" t="s">
        <v>362</v>
      </c>
      <c r="M225" s="192" t="s">
        <v>409</v>
      </c>
      <c r="N225" s="192">
        <v>9.99201915403032</v>
      </c>
      <c r="O225" s="192">
        <v>8.3845701977677791</v>
      </c>
      <c r="P225" s="192" t="s">
        <v>409</v>
      </c>
      <c r="Q225" s="192">
        <v>77.9444444444444</v>
      </c>
      <c r="R225" s="192">
        <v>3.7222222222222201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3" priority="21" stopIfTrue="1" operator="greaterThanOrEqual">
      <formula>0</formula>
    </cfRule>
  </conditionalFormatting>
  <conditionalFormatting sqref="G8:G225">
    <cfRule type="cellIs" dxfId="202" priority="79" stopIfTrue="1" operator="greaterThanOrEqual">
      <formula>0</formula>
    </cfRule>
  </conditionalFormatting>
  <conditionalFormatting sqref="G1:H5">
    <cfRule type="expression" dxfId="201" priority="7" stopIfTrue="1">
      <formula>G1=""</formula>
    </cfRule>
  </conditionalFormatting>
  <conditionalFormatting sqref="G8:H225">
    <cfRule type="expression" dxfId="200" priority="75" stopIfTrue="1">
      <formula>G8=""</formula>
    </cfRule>
  </conditionalFormatting>
  <conditionalFormatting sqref="H1:H5">
    <cfRule type="cellIs" dxfId="199" priority="12" operator="between">
      <formula>0</formula>
      <formula>6.999</formula>
    </cfRule>
    <cfRule type="cellIs" dxfId="198" priority="13" operator="between">
      <formula>7</formula>
      <formula>9.99</formula>
    </cfRule>
    <cfRule type="expression" dxfId="197" priority="14">
      <formula>H1=10</formula>
    </cfRule>
  </conditionalFormatting>
  <conditionalFormatting sqref="H8:H225">
    <cfRule type="expression" dxfId="196" priority="86">
      <formula>H8=10</formula>
    </cfRule>
    <cfRule type="cellIs" dxfId="195" priority="85" operator="between">
      <formula>7</formula>
      <formula>9.99</formula>
    </cfRule>
    <cfRule type="cellIs" dxfId="194" priority="84" operator="between">
      <formula>0</formula>
      <formula>6.999</formula>
    </cfRule>
  </conditionalFormatting>
  <conditionalFormatting sqref="I2:I3">
    <cfRule type="expression" dxfId="193" priority="25">
      <formula>I2=10</formula>
    </cfRule>
    <cfRule type="expression" dxfId="192" priority="22">
      <formula>I2=""</formula>
    </cfRule>
    <cfRule type="cellIs" dxfId="191" priority="23" operator="between">
      <formula>0</formula>
      <formula>6.999</formula>
    </cfRule>
    <cfRule type="cellIs" dxfId="190" priority="24" operator="between">
      <formula>7</formula>
      <formula>9.99</formula>
    </cfRule>
  </conditionalFormatting>
  <conditionalFormatting sqref="I2:I5">
    <cfRule type="expression" dxfId="189" priority="11">
      <formula>I2=10</formula>
    </cfRule>
    <cfRule type="cellIs" dxfId="188" priority="10" operator="between">
      <formula>7</formula>
      <formula>9.99</formula>
    </cfRule>
    <cfRule type="cellIs" dxfId="187" priority="9" operator="between">
      <formula>0</formula>
      <formula>6.999</formula>
    </cfRule>
    <cfRule type="expression" dxfId="186" priority="8">
      <formula>I2=""</formula>
    </cfRule>
  </conditionalFormatting>
  <conditionalFormatting sqref="I4:I5">
    <cfRule type="expression" dxfId="185" priority="6">
      <formula>I4=10</formula>
    </cfRule>
    <cfRule type="cellIs" dxfId="184" priority="5" operator="between">
      <formula>7</formula>
      <formula>9.99</formula>
    </cfRule>
    <cfRule type="cellIs" dxfId="183" priority="4" operator="between">
      <formula>0</formula>
      <formula>6.999</formula>
    </cfRule>
    <cfRule type="expression" dxfId="182" priority="3">
      <formula>I4=""</formula>
    </cfRule>
  </conditionalFormatting>
  <conditionalFormatting sqref="I8:I225">
    <cfRule type="cellIs" dxfId="181" priority="63" stopIfTrue="1" operator="greaterThanOrEqual">
      <formula>0</formula>
    </cfRule>
    <cfRule type="expression" dxfId="180"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79"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78" priority="27">
      <formula>M2&lt;&gt;L2</formula>
    </cfRule>
    <cfRule type="expression" dxfId="177" priority="26">
      <formula>M2=L2</formula>
    </cfRule>
    <cfRule type="expression" dxfId="176" priority="28">
      <formula>M2=L2</formula>
    </cfRule>
  </conditionalFormatting>
  <conditionalFormatting sqref="M8:X197 M198:R225">
    <cfRule type="expression" dxfId="175" priority="33" stopIfTrue="1">
      <formula>ISNUMBER(SEARCH("_raw",M$7))</formula>
    </cfRule>
  </conditionalFormatting>
  <conditionalFormatting sqref="M6:Z6">
    <cfRule type="expression" dxfId="174" priority="18">
      <formula>ISNUMBER(SEARCH("_raw",M$7))</formula>
    </cfRule>
  </conditionalFormatting>
  <conditionalFormatting sqref="W2:AD3">
    <cfRule type="expression" dxfId="173" priority="31">
      <formula>W2=R2</formula>
    </cfRule>
    <cfRule type="expression" dxfId="172" priority="29">
      <formula>W2=R2</formula>
    </cfRule>
    <cfRule type="expression" dxfId="171"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topLeftCell="H1" zoomScaleNormal="100" workbookViewId="0">
      <selection sqref="A1:XFD7"/>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617</v>
      </c>
      <c r="K7" s="243" t="s">
        <v>618</v>
      </c>
      <c r="L7" s="244" t="s">
        <v>2</v>
      </c>
      <c r="M7" s="247" t="s">
        <v>391</v>
      </c>
      <c r="N7" s="247" t="s">
        <v>478</v>
      </c>
      <c r="O7" s="247" t="s">
        <v>439</v>
      </c>
      <c r="P7" s="247" t="s">
        <v>440</v>
      </c>
      <c r="Q7" s="247" t="s">
        <v>644</v>
      </c>
      <c r="R7" s="247" t="s">
        <v>479</v>
      </c>
      <c r="S7" s="247" t="s">
        <v>537</v>
      </c>
      <c r="T7" s="247" t="s">
        <v>481</v>
      </c>
      <c r="U7" s="247" t="s">
        <v>505</v>
      </c>
      <c r="V7" s="247" t="s">
        <v>480</v>
      </c>
      <c r="W7" s="247" t="s">
        <v>507</v>
      </c>
      <c r="X7" s="247" t="s">
        <v>645</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2.0000000000000102</v>
      </c>
      <c r="J8" s="242" t="s">
        <v>409</v>
      </c>
      <c r="K8" s="242">
        <v>45077</v>
      </c>
      <c r="L8" s="91" t="s">
        <v>716</v>
      </c>
      <c r="M8" s="192" t="s">
        <v>409</v>
      </c>
      <c r="N8" s="192">
        <v>2.0000000000000102</v>
      </c>
      <c r="O8" s="192" t="s">
        <v>409</v>
      </c>
      <c r="P8" s="192" t="s">
        <v>409</v>
      </c>
      <c r="Q8" s="192" t="s">
        <v>409</v>
      </c>
      <c r="R8" s="192" t="s">
        <v>409</v>
      </c>
      <c r="S8" s="192">
        <v>-0.95800000000000096</v>
      </c>
      <c r="T8" s="192">
        <v>0.20000000000000101</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10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10</v>
      </c>
      <c r="J9" s="242">
        <v>45019</v>
      </c>
      <c r="K9" s="242">
        <v>45058</v>
      </c>
      <c r="L9" s="91" t="s">
        <v>7</v>
      </c>
      <c r="M9" s="192">
        <v>10</v>
      </c>
      <c r="N9" s="192" t="s">
        <v>409</v>
      </c>
      <c r="O9" s="192" t="s">
        <v>409</v>
      </c>
      <c r="P9" s="192" t="s">
        <v>409</v>
      </c>
      <c r="Q9" s="192">
        <v>10</v>
      </c>
      <c r="R9" s="192">
        <v>8</v>
      </c>
      <c r="S9" s="192" t="s">
        <v>409</v>
      </c>
      <c r="T9" s="192" t="s">
        <v>409</v>
      </c>
      <c r="U9" s="192" t="s">
        <v>409</v>
      </c>
      <c r="V9" s="192" t="s">
        <v>409</v>
      </c>
      <c r="W9" s="192" t="s">
        <v>409</v>
      </c>
      <c r="X9" s="192" t="s">
        <v>874</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4.4780008049258679</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2.42012824935202</v>
      </c>
      <c r="J10" s="242">
        <v>44860</v>
      </c>
      <c r="K10" s="242">
        <v>45014</v>
      </c>
      <c r="L10" s="91" t="s">
        <v>9</v>
      </c>
      <c r="M10" s="192">
        <v>8.2857142857142794</v>
      </c>
      <c r="N10" s="192" t="s">
        <v>409</v>
      </c>
      <c r="O10" s="192">
        <v>0</v>
      </c>
      <c r="P10" s="192">
        <v>2.42012824935202</v>
      </c>
      <c r="Q10" s="192" t="s">
        <v>409</v>
      </c>
      <c r="R10" s="192">
        <v>5.8</v>
      </c>
      <c r="S10" s="192" t="s">
        <v>409</v>
      </c>
      <c r="T10" s="192" t="s">
        <v>409</v>
      </c>
      <c r="U10" s="192" t="s">
        <v>539</v>
      </c>
      <c r="V10" s="192">
        <v>0.12100641246760099</v>
      </c>
      <c r="W10" s="192">
        <v>8.4779746858202998E-2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2.9999999999999898</v>
      </c>
      <c r="I11" s="191"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0</v>
      </c>
      <c r="J11" s="242">
        <v>45019</v>
      </c>
      <c r="K11" s="242">
        <v>45077</v>
      </c>
      <c r="L11" s="91" t="s">
        <v>11</v>
      </c>
      <c r="M11" s="192">
        <v>2.9999999999999898</v>
      </c>
      <c r="N11" s="192">
        <v>0</v>
      </c>
      <c r="O11" s="192" t="s">
        <v>409</v>
      </c>
      <c r="P11" s="192">
        <v>0</v>
      </c>
      <c r="Q11" s="192" t="s">
        <v>409</v>
      </c>
      <c r="R11" s="192">
        <v>2.1</v>
      </c>
      <c r="S11" s="192">
        <v>-0.3</v>
      </c>
      <c r="T11" s="192">
        <v>-0.27500000000000002</v>
      </c>
      <c r="U11" s="192" t="s">
        <v>409</v>
      </c>
      <c r="V11" s="192">
        <v>-0.34793330355528002</v>
      </c>
      <c r="W11" s="192">
        <v>-0.23644654478310001</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0.25</v>
      </c>
      <c r="J12" s="242" t="s">
        <v>409</v>
      </c>
      <c r="K12" s="242">
        <v>45077</v>
      </c>
      <c r="L12" s="91" t="s">
        <v>717</v>
      </c>
      <c r="M12" s="192" t="s">
        <v>409</v>
      </c>
      <c r="N12" s="192">
        <v>0.25</v>
      </c>
      <c r="O12" s="192" t="s">
        <v>409</v>
      </c>
      <c r="P12" s="192" t="s">
        <v>409</v>
      </c>
      <c r="Q12" s="192" t="s">
        <v>409</v>
      </c>
      <c r="R12" s="192" t="s">
        <v>409</v>
      </c>
      <c r="S12" s="192">
        <v>-0.875</v>
      </c>
      <c r="T12" s="192">
        <v>2.4999999999999901E-2</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45019</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1.707127913861672</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2.4285714285714199</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1.2</v>
      </c>
      <c r="J14" s="242">
        <v>44753</v>
      </c>
      <c r="K14" s="242">
        <v>45077</v>
      </c>
      <c r="L14" s="91" t="s">
        <v>15</v>
      </c>
      <c r="M14" s="192">
        <v>2.4285714285714199</v>
      </c>
      <c r="N14" s="192">
        <v>0</v>
      </c>
      <c r="O14" s="192">
        <v>0</v>
      </c>
      <c r="P14" s="192">
        <v>1.2</v>
      </c>
      <c r="Q14" s="192" t="s">
        <v>409</v>
      </c>
      <c r="R14" s="192">
        <v>1.7</v>
      </c>
      <c r="S14" s="192">
        <v>-1.75</v>
      </c>
      <c r="T14" s="192">
        <v>-2.8</v>
      </c>
      <c r="U14" s="192" t="s">
        <v>539</v>
      </c>
      <c r="V14" s="192">
        <v>6.0000000000000102E-2</v>
      </c>
      <c r="W14" s="192">
        <v>3.99999999999998E-2</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4.1231056256176535</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2.4285714285714199</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7</v>
      </c>
      <c r="J15" s="242">
        <v>45019</v>
      </c>
      <c r="K15" s="242">
        <v>45058</v>
      </c>
      <c r="L15" s="91" t="s">
        <v>17</v>
      </c>
      <c r="M15" s="192">
        <v>2.4285714285714199</v>
      </c>
      <c r="N15" s="192">
        <v>0</v>
      </c>
      <c r="O15" s="192" t="s">
        <v>409</v>
      </c>
      <c r="P15" s="192">
        <v>0</v>
      </c>
      <c r="Q15" s="192">
        <v>7</v>
      </c>
      <c r="R15" s="192">
        <v>1.7</v>
      </c>
      <c r="S15" s="192">
        <v>-2.8</v>
      </c>
      <c r="T15" s="192">
        <v>-2.8999999999999901</v>
      </c>
      <c r="U15" s="192" t="s">
        <v>409</v>
      </c>
      <c r="V15" s="192">
        <v>-1.8381143578965E-2</v>
      </c>
      <c r="W15" s="192">
        <v>0</v>
      </c>
      <c r="X15" s="192" t="s">
        <v>875</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718</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2.4285714285714199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45019</v>
      </c>
      <c r="K17" s="242">
        <v>45014</v>
      </c>
      <c r="L17" s="91" t="s">
        <v>19</v>
      </c>
      <c r="M17" s="192">
        <v>2.4285714285714199</v>
      </c>
      <c r="N17" s="192" t="s">
        <v>409</v>
      </c>
      <c r="O17" s="192" t="s">
        <v>409</v>
      </c>
      <c r="P17" s="192" t="s">
        <v>409</v>
      </c>
      <c r="Q17" s="192" t="s">
        <v>409</v>
      </c>
      <c r="R17" s="192">
        <v>1.7</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0</v>
      </c>
      <c r="J18" s="242">
        <v>45019</v>
      </c>
      <c r="K18" s="242">
        <v>45014</v>
      </c>
      <c r="L18" s="91" t="s">
        <v>21</v>
      </c>
      <c r="M18" s="192">
        <v>0.57142857142857095</v>
      </c>
      <c r="N18" s="192">
        <v>0</v>
      </c>
      <c r="O18" s="192" t="s">
        <v>409</v>
      </c>
      <c r="P18" s="192" t="s">
        <v>409</v>
      </c>
      <c r="Q18" s="192" t="s">
        <v>409</v>
      </c>
      <c r="R18" s="192">
        <v>0.4</v>
      </c>
      <c r="S18" s="192">
        <v>-1.3919999999999899</v>
      </c>
      <c r="T18" s="192">
        <v>-1.3919999999999999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1.7221249332479573</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6.92</v>
      </c>
      <c r="J19" s="242">
        <v>44753</v>
      </c>
      <c r="K19" s="242">
        <v>45077</v>
      </c>
      <c r="L19" s="91" t="s">
        <v>23</v>
      </c>
      <c r="M19" s="192">
        <v>0.42857142857142799</v>
      </c>
      <c r="N19" s="192">
        <v>6.92</v>
      </c>
      <c r="O19" s="192" t="s">
        <v>409</v>
      </c>
      <c r="P19" s="192" t="s">
        <v>409</v>
      </c>
      <c r="Q19" s="192" t="s">
        <v>409</v>
      </c>
      <c r="R19" s="192">
        <v>0.3</v>
      </c>
      <c r="S19" s="192">
        <v>-1.3999999999999899</v>
      </c>
      <c r="T19" s="192">
        <v>0.69199999999999995</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5.0990195135927818</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3.71428571428571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45019</v>
      </c>
      <c r="K20" s="242">
        <v>45058</v>
      </c>
      <c r="L20" s="91" t="s">
        <v>25</v>
      </c>
      <c r="M20" s="192">
        <v>3.71428571428571</v>
      </c>
      <c r="N20" s="192">
        <v>0</v>
      </c>
      <c r="O20" s="192">
        <v>0</v>
      </c>
      <c r="P20" s="192" t="s">
        <v>409</v>
      </c>
      <c r="Q20" s="192">
        <v>7</v>
      </c>
      <c r="R20" s="192">
        <v>2.6</v>
      </c>
      <c r="S20" s="192">
        <v>-6.5999999999999795E-2</v>
      </c>
      <c r="T20" s="192">
        <v>-1.2050000000000001</v>
      </c>
      <c r="U20" s="192" t="s">
        <v>539</v>
      </c>
      <c r="V20" s="192" t="s">
        <v>409</v>
      </c>
      <c r="W20" s="192" t="s">
        <v>409</v>
      </c>
      <c r="X20" s="192" t="s">
        <v>875</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10</v>
      </c>
      <c r="J21" s="242">
        <v>45019</v>
      </c>
      <c r="K21" s="242">
        <v>45077</v>
      </c>
      <c r="L21" s="91" t="s">
        <v>27</v>
      </c>
      <c r="M21" s="192">
        <v>10</v>
      </c>
      <c r="N21" s="192" t="s">
        <v>409</v>
      </c>
      <c r="O21" s="192" t="s">
        <v>409</v>
      </c>
      <c r="P21" s="192">
        <v>10</v>
      </c>
      <c r="Q21" s="192" t="s">
        <v>409</v>
      </c>
      <c r="R21" s="192">
        <v>7.1</v>
      </c>
      <c r="S21" s="192" t="s">
        <v>409</v>
      </c>
      <c r="T21" s="192" t="s">
        <v>409</v>
      </c>
      <c r="U21" s="192" t="s">
        <v>409</v>
      </c>
      <c r="V21" s="192">
        <v>0.85255697015510601</v>
      </c>
      <c r="W21" s="192">
        <v>-3.7792937393405203E-2</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1.7108894929664071</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0.42857142857142799</v>
      </c>
      <c r="I22" s="191"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6.8299999999999903</v>
      </c>
      <c r="J22" s="242">
        <v>44753</v>
      </c>
      <c r="K22" s="242">
        <v>45077</v>
      </c>
      <c r="L22" s="91" t="s">
        <v>29</v>
      </c>
      <c r="M22" s="192">
        <v>0.42857142857142799</v>
      </c>
      <c r="N22" s="192">
        <v>6.8299999999999903</v>
      </c>
      <c r="O22" s="192" t="s">
        <v>409</v>
      </c>
      <c r="P22" s="192" t="s">
        <v>409</v>
      </c>
      <c r="Q22" s="192" t="s">
        <v>409</v>
      </c>
      <c r="R22" s="192">
        <v>0.3</v>
      </c>
      <c r="S22" s="192">
        <v>-0.75800000000000001</v>
      </c>
      <c r="T22" s="192">
        <v>0.68299999999999905</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8.8571428571428505</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44860</v>
      </c>
      <c r="K23" s="242">
        <v>45014</v>
      </c>
      <c r="L23" s="91" t="s">
        <v>31</v>
      </c>
      <c r="M23" s="192">
        <v>8.8571428571428505</v>
      </c>
      <c r="N23" s="192" t="s">
        <v>409</v>
      </c>
      <c r="O23" s="192" t="s">
        <v>409</v>
      </c>
      <c r="P23" s="192">
        <v>0</v>
      </c>
      <c r="Q23" s="192" t="s">
        <v>409</v>
      </c>
      <c r="R23" s="192">
        <v>6.2</v>
      </c>
      <c r="S23" s="192" t="s">
        <v>409</v>
      </c>
      <c r="T23" s="192" t="s">
        <v>409</v>
      </c>
      <c r="U23" s="192" t="s">
        <v>409</v>
      </c>
      <c r="V23" s="192">
        <v>-0.28336003931230302</v>
      </c>
      <c r="W23" s="192">
        <v>-0.32832442432449899</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0</v>
      </c>
      <c r="J24" s="242">
        <v>44860</v>
      </c>
      <c r="K24" s="242">
        <v>45077</v>
      </c>
      <c r="L24" s="91" t="s">
        <v>33</v>
      </c>
      <c r="M24" s="192">
        <v>10</v>
      </c>
      <c r="N24" s="192" t="s">
        <v>409</v>
      </c>
      <c r="O24" s="192" t="s">
        <v>409</v>
      </c>
      <c r="P24" s="192">
        <v>0</v>
      </c>
      <c r="Q24" s="192" t="s">
        <v>409</v>
      </c>
      <c r="R24" s="192">
        <v>7.3</v>
      </c>
      <c r="S24" s="192" t="s">
        <v>409</v>
      </c>
      <c r="T24" s="192" t="s">
        <v>409</v>
      </c>
      <c r="U24" s="192" t="s">
        <v>409</v>
      </c>
      <c r="V24" s="192">
        <v>-0.57214262857510101</v>
      </c>
      <c r="W24" s="192">
        <v>-0.81684628956680105</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45019</v>
      </c>
      <c r="K25" s="242">
        <v>45077</v>
      </c>
      <c r="L25" s="91" t="s">
        <v>35</v>
      </c>
      <c r="M25" s="192">
        <v>6.5714285714285703</v>
      </c>
      <c r="N25" s="192" t="s">
        <v>409</v>
      </c>
      <c r="O25" s="192">
        <v>0</v>
      </c>
      <c r="P25" s="192">
        <v>0</v>
      </c>
      <c r="Q25" s="192" t="s">
        <v>409</v>
      </c>
      <c r="R25" s="192">
        <v>4.5999999999999996</v>
      </c>
      <c r="S25" s="192" t="s">
        <v>409</v>
      </c>
      <c r="T25" s="192" t="s">
        <v>409</v>
      </c>
      <c r="U25" s="192" t="s">
        <v>539</v>
      </c>
      <c r="V25" s="192">
        <v>-0.64306398074110005</v>
      </c>
      <c r="W25" s="192">
        <v>-0.44546804577552002</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1.9928443419967756</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1.39</v>
      </c>
      <c r="J26" s="242">
        <v>45019</v>
      </c>
      <c r="K26" s="242">
        <v>45077</v>
      </c>
      <c r="L26" s="91" t="s">
        <v>37</v>
      </c>
      <c r="M26" s="192">
        <v>2.8571428571428501</v>
      </c>
      <c r="N26" s="192">
        <v>1.39</v>
      </c>
      <c r="O26" s="192">
        <v>0</v>
      </c>
      <c r="P26" s="192">
        <v>0</v>
      </c>
      <c r="Q26" s="192" t="s">
        <v>409</v>
      </c>
      <c r="R26" s="192">
        <v>2</v>
      </c>
      <c r="S26" s="192">
        <v>-1.02599999999999</v>
      </c>
      <c r="T26" s="192">
        <v>0.13900000000000001</v>
      </c>
      <c r="U26" s="192" t="s">
        <v>539</v>
      </c>
      <c r="V26" s="192">
        <v>-7.7382769109007099E-2</v>
      </c>
      <c r="W26" s="192">
        <v>-4.3150013154227E-2</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2.9999999999999916</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6.9999999999999902</v>
      </c>
      <c r="J27" s="242">
        <v>45019</v>
      </c>
      <c r="K27" s="242">
        <v>45077</v>
      </c>
      <c r="L27" s="91" t="s">
        <v>39</v>
      </c>
      <c r="M27" s="192">
        <v>1.28571428571428</v>
      </c>
      <c r="N27" s="192">
        <v>6.9999999999999902</v>
      </c>
      <c r="O27" s="192" t="s">
        <v>409</v>
      </c>
      <c r="P27" s="192" t="s">
        <v>409</v>
      </c>
      <c r="Q27" s="192" t="s">
        <v>409</v>
      </c>
      <c r="R27" s="192">
        <v>0.9</v>
      </c>
      <c r="S27" s="192">
        <v>-1.5999999999999901</v>
      </c>
      <c r="T27" s="192">
        <v>0.69999999999999896</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2.9999999999999898</v>
      </c>
      <c r="I28" s="191"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0</v>
      </c>
      <c r="J28" s="242">
        <v>45019</v>
      </c>
      <c r="K28" s="242">
        <v>45077</v>
      </c>
      <c r="L28" s="91" t="s">
        <v>40</v>
      </c>
      <c r="M28" s="192">
        <v>2.9999999999999898</v>
      </c>
      <c r="N28" s="192">
        <v>0</v>
      </c>
      <c r="O28" s="192" t="s">
        <v>409</v>
      </c>
      <c r="P28" s="192" t="s">
        <v>409</v>
      </c>
      <c r="Q28" s="192" t="s">
        <v>409</v>
      </c>
      <c r="R28" s="192">
        <v>2.1</v>
      </c>
      <c r="S28" s="192">
        <v>-5.8330000000000002</v>
      </c>
      <c r="T28" s="192">
        <v>-7.4050000000000002</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6.0944940022004364</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3.71428571428571</v>
      </c>
      <c r="I29" s="191"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10</v>
      </c>
      <c r="J29" s="242">
        <v>44860</v>
      </c>
      <c r="K29" s="242">
        <v>45077</v>
      </c>
      <c r="L29" s="91" t="s">
        <v>42</v>
      </c>
      <c r="M29" s="192">
        <v>3.71428571428571</v>
      </c>
      <c r="N29" s="192">
        <v>10</v>
      </c>
      <c r="O29" s="192" t="s">
        <v>409</v>
      </c>
      <c r="P29" s="192" t="s">
        <v>409</v>
      </c>
      <c r="Q29" s="192" t="s">
        <v>409</v>
      </c>
      <c r="R29" s="192">
        <v>2.6</v>
      </c>
      <c r="S29" s="192">
        <v>-9.9999999999997799E-2</v>
      </c>
      <c r="T29" s="192">
        <v>1.49999999999999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3.1396087108336976</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1.71428571428571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5.75</v>
      </c>
      <c r="J30" s="242">
        <v>45019</v>
      </c>
      <c r="K30" s="242">
        <v>45077</v>
      </c>
      <c r="L30" s="91" t="s">
        <v>44</v>
      </c>
      <c r="M30" s="192">
        <v>1.71428571428571</v>
      </c>
      <c r="N30" s="192">
        <v>5.75</v>
      </c>
      <c r="O30" s="192">
        <v>0</v>
      </c>
      <c r="P30" s="192" t="s">
        <v>409</v>
      </c>
      <c r="Q30" s="192" t="s">
        <v>409</v>
      </c>
      <c r="R30" s="192">
        <v>1.2</v>
      </c>
      <c r="S30" s="192">
        <v>0.57499999999999996</v>
      </c>
      <c r="T30" s="192">
        <v>-0.157</v>
      </c>
      <c r="U30" s="192" t="s">
        <v>539</v>
      </c>
      <c r="V30" s="192" t="s">
        <v>409</v>
      </c>
      <c r="W30" s="192" t="s">
        <v>409</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5.5714285714285703</v>
      </c>
      <c r="I31" s="191"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0</v>
      </c>
      <c r="J31" s="242">
        <v>45019</v>
      </c>
      <c r="K31" s="242">
        <v>45077</v>
      </c>
      <c r="L31" s="91" t="s">
        <v>46</v>
      </c>
      <c r="M31" s="192">
        <v>5.5714285714285703</v>
      </c>
      <c r="N31" s="192">
        <v>0</v>
      </c>
      <c r="O31" s="192" t="s">
        <v>409</v>
      </c>
      <c r="P31" s="192" t="s">
        <v>409</v>
      </c>
      <c r="Q31" s="192" t="s">
        <v>409</v>
      </c>
      <c r="R31" s="192">
        <v>3.9</v>
      </c>
      <c r="S31" s="192">
        <v>-4.117</v>
      </c>
      <c r="T31" s="192">
        <v>-3.5549999999999899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719</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7.0010161927313552</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6.4285714285714199</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7.6244354248045996</v>
      </c>
      <c r="J33" s="242">
        <v>45019</v>
      </c>
      <c r="K33" s="242">
        <v>45077</v>
      </c>
      <c r="L33" s="91" t="s">
        <v>48</v>
      </c>
      <c r="M33" s="192">
        <v>6.4285714285714199</v>
      </c>
      <c r="N33" s="192">
        <v>0</v>
      </c>
      <c r="O33" s="192" t="s">
        <v>409</v>
      </c>
      <c r="P33" s="192">
        <v>7.6244354248045996</v>
      </c>
      <c r="Q33" s="192" t="s">
        <v>409</v>
      </c>
      <c r="R33" s="192">
        <v>4.5</v>
      </c>
      <c r="S33" s="192">
        <v>-2.1970000000000001</v>
      </c>
      <c r="T33" s="192">
        <v>-1.399</v>
      </c>
      <c r="U33" s="192" t="s">
        <v>409</v>
      </c>
      <c r="V33" s="192">
        <v>0.38122177124022999</v>
      </c>
      <c r="W33" s="192">
        <v>-3.3124923706050198E-2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5.744562646538026</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4.71428571428571</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44860</v>
      </c>
      <c r="K34" s="242">
        <v>44753</v>
      </c>
      <c r="L34" s="91" t="s">
        <v>50</v>
      </c>
      <c r="M34" s="192">
        <v>4.71428571428571</v>
      </c>
      <c r="N34" s="192">
        <v>0</v>
      </c>
      <c r="O34" s="192">
        <v>7</v>
      </c>
      <c r="P34" s="192">
        <v>0</v>
      </c>
      <c r="Q34" s="192" t="s">
        <v>409</v>
      </c>
      <c r="R34" s="192">
        <v>3.3</v>
      </c>
      <c r="S34" s="192">
        <v>-3.19999999999999</v>
      </c>
      <c r="T34" s="192">
        <v>-3.0999999999999899</v>
      </c>
      <c r="U34" s="192" t="s">
        <v>540</v>
      </c>
      <c r="V34" s="192">
        <v>-0.74</v>
      </c>
      <c r="W34" s="192">
        <v>-4.6562076449349697E-2</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0</v>
      </c>
      <c r="J35" s="242">
        <v>45019</v>
      </c>
      <c r="K35" s="242">
        <v>45077</v>
      </c>
      <c r="L35" s="91" t="s">
        <v>52</v>
      </c>
      <c r="M35" s="192">
        <v>3.4285714285714199</v>
      </c>
      <c r="N35" s="192">
        <v>0</v>
      </c>
      <c r="O35" s="192" t="s">
        <v>409</v>
      </c>
      <c r="P35" s="192" t="s">
        <v>409</v>
      </c>
      <c r="Q35" s="192" t="s">
        <v>409</v>
      </c>
      <c r="R35" s="192">
        <v>2.4</v>
      </c>
      <c r="S35" s="192">
        <v>-4.2329999999999997</v>
      </c>
      <c r="T35" s="192">
        <v>-6.7629999999999901</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0</v>
      </c>
      <c r="J36" s="242">
        <v>45019</v>
      </c>
      <c r="K36" s="242">
        <v>45014</v>
      </c>
      <c r="L36" s="91" t="s">
        <v>54</v>
      </c>
      <c r="M36" s="192">
        <v>2.2857142857142798</v>
      </c>
      <c r="N36" s="192">
        <v>0</v>
      </c>
      <c r="O36" s="192" t="s">
        <v>409</v>
      </c>
      <c r="P36" s="192" t="s">
        <v>409</v>
      </c>
      <c r="Q36" s="192" t="s">
        <v>409</v>
      </c>
      <c r="R36" s="192">
        <v>1.6</v>
      </c>
      <c r="S36" s="192">
        <v>0</v>
      </c>
      <c r="T36" s="192">
        <v>0</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8.4515425472851646</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7.1428571428571397</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10</v>
      </c>
      <c r="J37" s="242">
        <v>45019</v>
      </c>
      <c r="K37" s="242">
        <v>45077</v>
      </c>
      <c r="L37" s="91" t="s">
        <v>56</v>
      </c>
      <c r="M37" s="192">
        <v>7.1428571428571397</v>
      </c>
      <c r="N37" s="192">
        <v>10</v>
      </c>
      <c r="O37" s="192" t="s">
        <v>409</v>
      </c>
      <c r="P37" s="192">
        <v>0</v>
      </c>
      <c r="Q37" s="192" t="s">
        <v>409</v>
      </c>
      <c r="R37" s="192">
        <v>5</v>
      </c>
      <c r="S37" s="192">
        <v>1.1000000000000001</v>
      </c>
      <c r="T37" s="192">
        <v>-0.23</v>
      </c>
      <c r="U37" s="192" t="s">
        <v>409</v>
      </c>
      <c r="V37" s="192">
        <v>-0.112024318568602</v>
      </c>
      <c r="W37" s="192">
        <v>-8.4397137332123104E-2</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45019</v>
      </c>
      <c r="K38" s="242">
        <v>45077</v>
      </c>
      <c r="L38" s="91" t="s">
        <v>58</v>
      </c>
      <c r="M38" s="192">
        <v>6.71428571428571</v>
      </c>
      <c r="N38" s="192" t="s">
        <v>409</v>
      </c>
      <c r="O38" s="192" t="s">
        <v>409</v>
      </c>
      <c r="P38" s="192">
        <v>0</v>
      </c>
      <c r="Q38" s="192" t="s">
        <v>409</v>
      </c>
      <c r="R38" s="192">
        <v>4.7</v>
      </c>
      <c r="S38" s="192" t="s">
        <v>409</v>
      </c>
      <c r="T38" s="192" t="s">
        <v>409</v>
      </c>
      <c r="U38" s="192" t="s">
        <v>409</v>
      </c>
      <c r="V38" s="192">
        <v>-0.1577532315645</v>
      </c>
      <c r="W38" s="192">
        <v>-0.14243826466369899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4.7746589833515021</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2.2797368407299201</v>
      </c>
      <c r="J39" s="242">
        <v>45019</v>
      </c>
      <c r="K39" s="242">
        <v>45077</v>
      </c>
      <c r="L39" s="91" t="s">
        <v>60</v>
      </c>
      <c r="M39" s="192">
        <v>10</v>
      </c>
      <c r="N39" s="192" t="s">
        <v>409</v>
      </c>
      <c r="O39" s="192" t="s">
        <v>409</v>
      </c>
      <c r="P39" s="192">
        <v>2.2797368407299201</v>
      </c>
      <c r="Q39" s="192" t="s">
        <v>409</v>
      </c>
      <c r="R39" s="192">
        <v>8.6</v>
      </c>
      <c r="S39" s="192" t="s">
        <v>409</v>
      </c>
      <c r="T39" s="192" t="s">
        <v>409</v>
      </c>
      <c r="U39" s="192" t="s">
        <v>409</v>
      </c>
      <c r="V39" s="192">
        <v>0.11398684203649601</v>
      </c>
      <c r="W39" s="192">
        <v>-0.20318773052490299</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0</v>
      </c>
      <c r="J40" s="242">
        <v>44753</v>
      </c>
      <c r="K40" s="242">
        <v>45058</v>
      </c>
      <c r="L40" s="91" t="s">
        <v>62</v>
      </c>
      <c r="M40" s="192">
        <v>0.57142857142857095</v>
      </c>
      <c r="N40" s="192">
        <v>0</v>
      </c>
      <c r="O40" s="192" t="s">
        <v>409</v>
      </c>
      <c r="P40" s="192" t="s">
        <v>409</v>
      </c>
      <c r="Q40" s="192" t="s">
        <v>409</v>
      </c>
      <c r="R40" s="192">
        <v>0.4</v>
      </c>
      <c r="S40" s="192">
        <v>-2.2329999999999899</v>
      </c>
      <c r="T40" s="192">
        <v>-2.2169999999999899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0.42857142857142799</v>
      </c>
      <c r="I41" s="191"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0</v>
      </c>
      <c r="J41" s="242">
        <v>44753</v>
      </c>
      <c r="K41" s="242">
        <v>45077</v>
      </c>
      <c r="L41" s="91" t="s">
        <v>64</v>
      </c>
      <c r="M41" s="192">
        <v>0.42857142857142799</v>
      </c>
      <c r="N41" s="192">
        <v>0</v>
      </c>
      <c r="O41" s="192" t="s">
        <v>409</v>
      </c>
      <c r="P41" s="192" t="s">
        <v>409</v>
      </c>
      <c r="Q41" s="192" t="s">
        <v>409</v>
      </c>
      <c r="R41" s="192">
        <v>0.3</v>
      </c>
      <c r="S41" s="192">
        <v>-0.82699999999999996</v>
      </c>
      <c r="T41" s="192">
        <v>-0.17699999999999999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720</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4.4721359549995796</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10</v>
      </c>
      <c r="J43" s="242">
        <v>45019</v>
      </c>
      <c r="K43" s="242">
        <v>45077</v>
      </c>
      <c r="L43" s="91" t="s">
        <v>66</v>
      </c>
      <c r="M43" s="192">
        <v>2</v>
      </c>
      <c r="N43" s="192">
        <v>0</v>
      </c>
      <c r="O43" s="192">
        <v>0</v>
      </c>
      <c r="P43" s="192">
        <v>10</v>
      </c>
      <c r="Q43" s="192" t="s">
        <v>409</v>
      </c>
      <c r="R43" s="192">
        <v>1.4</v>
      </c>
      <c r="S43" s="192">
        <v>-0.98399999999999999</v>
      </c>
      <c r="T43" s="192">
        <v>-1.9079999999999899</v>
      </c>
      <c r="U43" s="192" t="s">
        <v>539</v>
      </c>
      <c r="V43" s="192">
        <v>1.0911489501595499</v>
      </c>
      <c r="W43" s="192">
        <v>-1.44639015197801E-2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2.985680109168714</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2.4</v>
      </c>
      <c r="J44" s="242">
        <v>44753</v>
      </c>
      <c r="K44" s="242">
        <v>45077</v>
      </c>
      <c r="L44" s="91" t="s">
        <v>68</v>
      </c>
      <c r="M44" s="192">
        <v>3.71428571428571</v>
      </c>
      <c r="N44" s="192">
        <v>2.4</v>
      </c>
      <c r="O44" s="192">
        <v>0</v>
      </c>
      <c r="P44" s="192">
        <v>0</v>
      </c>
      <c r="Q44" s="192" t="s">
        <v>409</v>
      </c>
      <c r="R44" s="192">
        <v>2.6</v>
      </c>
      <c r="S44" s="192">
        <v>0.24</v>
      </c>
      <c r="T44" s="192">
        <v>-0.28000000000000003</v>
      </c>
      <c r="U44" s="192" t="s">
        <v>539</v>
      </c>
      <c r="V44" s="192">
        <v>-5.8543071892525099E-3</v>
      </c>
      <c r="W44" s="192">
        <v>-9.8808115127710008E-3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0</v>
      </c>
      <c r="J45" s="242">
        <v>45019</v>
      </c>
      <c r="K45" s="242">
        <v>45077</v>
      </c>
      <c r="L45" s="91" t="s">
        <v>69</v>
      </c>
      <c r="M45" s="192">
        <v>8</v>
      </c>
      <c r="N45" s="192" t="s">
        <v>409</v>
      </c>
      <c r="O45" s="192" t="s">
        <v>409</v>
      </c>
      <c r="P45" s="192">
        <v>0</v>
      </c>
      <c r="Q45" s="192" t="s">
        <v>409</v>
      </c>
      <c r="R45" s="192">
        <v>5.6</v>
      </c>
      <c r="S45" s="192" t="s">
        <v>409</v>
      </c>
      <c r="T45" s="192" t="s">
        <v>409</v>
      </c>
      <c r="U45" s="192" t="s">
        <v>409</v>
      </c>
      <c r="V45" s="192">
        <v>-0.24187997735790001</v>
      </c>
      <c r="W45" s="192">
        <v>-0.31937328659589997</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8.2857142857142794</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45019</v>
      </c>
      <c r="K46" s="242">
        <v>45077</v>
      </c>
      <c r="L46" s="91" t="s">
        <v>71</v>
      </c>
      <c r="M46" s="192">
        <v>8.2857142857142794</v>
      </c>
      <c r="N46" s="192" t="s">
        <v>409</v>
      </c>
      <c r="O46" s="192" t="s">
        <v>409</v>
      </c>
      <c r="P46" s="192">
        <v>0</v>
      </c>
      <c r="Q46" s="192" t="s">
        <v>409</v>
      </c>
      <c r="R46" s="192">
        <v>5.8</v>
      </c>
      <c r="S46" s="192" t="s">
        <v>409</v>
      </c>
      <c r="T46" s="192" t="s">
        <v>409</v>
      </c>
      <c r="U46" s="192" t="s">
        <v>409</v>
      </c>
      <c r="V46" s="192">
        <v>-0.43858162322260302</v>
      </c>
      <c r="W46" s="192">
        <v>-0.95818795325059702</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9.2857142857142794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45019</v>
      </c>
      <c r="K47" s="242">
        <v>45077</v>
      </c>
      <c r="L47" s="91" t="s">
        <v>72</v>
      </c>
      <c r="M47" s="192">
        <v>9.2857142857142794</v>
      </c>
      <c r="N47" s="192" t="s">
        <v>409</v>
      </c>
      <c r="O47" s="192" t="s">
        <v>409</v>
      </c>
      <c r="P47" s="192">
        <v>0</v>
      </c>
      <c r="Q47" s="192" t="s">
        <v>409</v>
      </c>
      <c r="R47" s="192">
        <v>6.5</v>
      </c>
      <c r="S47" s="192" t="s">
        <v>409</v>
      </c>
      <c r="T47" s="192" t="s">
        <v>409</v>
      </c>
      <c r="U47" s="192" t="s">
        <v>409</v>
      </c>
      <c r="V47" s="192">
        <v>-1.34791000798459</v>
      </c>
      <c r="W47" s="192">
        <v>-1.0574442286228101</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6.2163538752618326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7.71428571428571</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5.0092849725440702</v>
      </c>
      <c r="J48" s="242">
        <v>45019</v>
      </c>
      <c r="K48" s="242">
        <v>45077</v>
      </c>
      <c r="L48" s="91" t="s">
        <v>73</v>
      </c>
      <c r="M48" s="192">
        <v>7.71428571428571</v>
      </c>
      <c r="N48" s="192" t="s">
        <v>409</v>
      </c>
      <c r="O48" s="192" t="s">
        <v>409</v>
      </c>
      <c r="P48" s="192">
        <v>5.0092849725440702</v>
      </c>
      <c r="Q48" s="192" t="s">
        <v>409</v>
      </c>
      <c r="R48" s="192">
        <v>5.4</v>
      </c>
      <c r="S48" s="192" t="s">
        <v>409</v>
      </c>
      <c r="T48" s="192" t="s">
        <v>409</v>
      </c>
      <c r="U48" s="192" t="s">
        <v>409</v>
      </c>
      <c r="V48" s="192">
        <v>0.25046424862720301</v>
      </c>
      <c r="W48" s="192">
        <v>-0.47664970558440001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45019</v>
      </c>
      <c r="K49" s="242">
        <v>44753</v>
      </c>
      <c r="L49" s="91" t="s">
        <v>75</v>
      </c>
      <c r="M49" s="192">
        <v>5.5714285714285703</v>
      </c>
      <c r="N49" s="192">
        <v>0</v>
      </c>
      <c r="O49" s="192">
        <v>10</v>
      </c>
      <c r="P49" s="192">
        <v>0</v>
      </c>
      <c r="Q49" s="192" t="s">
        <v>409</v>
      </c>
      <c r="R49" s="192">
        <v>3.9</v>
      </c>
      <c r="S49" s="192">
        <v>-2.5830000000000002</v>
      </c>
      <c r="T49" s="192">
        <v>-2.867</v>
      </c>
      <c r="U49" s="192" t="s">
        <v>541</v>
      </c>
      <c r="V49" s="192">
        <v>-0.19554424285888</v>
      </c>
      <c r="W49" s="192">
        <v>-0.14095830917359001</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7.2280140632115311</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9.4285714285714199</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5.5410501679679696</v>
      </c>
      <c r="J50" s="242">
        <v>45019</v>
      </c>
      <c r="K50" s="242">
        <v>45077</v>
      </c>
      <c r="L50" s="91" t="s">
        <v>77</v>
      </c>
      <c r="M50" s="192">
        <v>9.4285714285714199</v>
      </c>
      <c r="N50" s="192" t="s">
        <v>409</v>
      </c>
      <c r="O50" s="192" t="s">
        <v>409</v>
      </c>
      <c r="P50" s="192">
        <v>5.5410501679679696</v>
      </c>
      <c r="Q50" s="192" t="s">
        <v>409</v>
      </c>
      <c r="R50" s="192">
        <v>6.6</v>
      </c>
      <c r="S50" s="192" t="s">
        <v>409</v>
      </c>
      <c r="T50" s="192" t="s">
        <v>409</v>
      </c>
      <c r="U50" s="192" t="s">
        <v>409</v>
      </c>
      <c r="V50" s="192">
        <v>0.27705250839839801</v>
      </c>
      <c r="W50" s="192">
        <v>-0.47901175924879902</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6.71428571428571</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45019</v>
      </c>
      <c r="K51" s="242">
        <v>45014</v>
      </c>
      <c r="L51" s="91" t="s">
        <v>79</v>
      </c>
      <c r="M51" s="192">
        <v>6.71428571428571</v>
      </c>
      <c r="N51" s="192">
        <v>0</v>
      </c>
      <c r="O51" s="192" t="s">
        <v>409</v>
      </c>
      <c r="P51" s="192">
        <v>0</v>
      </c>
      <c r="Q51" s="192" t="s">
        <v>409</v>
      </c>
      <c r="R51" s="192">
        <v>4.7</v>
      </c>
      <c r="S51" s="192">
        <v>0</v>
      </c>
      <c r="T51" s="192">
        <v>0</v>
      </c>
      <c r="U51" s="192" t="s">
        <v>409</v>
      </c>
      <c r="V51" s="192">
        <v>-0.44141468789777999</v>
      </c>
      <c r="W51" s="192">
        <v>-0.44022764662599001</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5.6061191058138782</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3.1428571428571401</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44753</v>
      </c>
      <c r="K52" s="242">
        <v>44753</v>
      </c>
      <c r="L52" s="91" t="s">
        <v>81</v>
      </c>
      <c r="M52" s="192">
        <v>3.1428571428571401</v>
      </c>
      <c r="N52" s="192">
        <v>0</v>
      </c>
      <c r="O52" s="192">
        <v>10</v>
      </c>
      <c r="P52" s="192">
        <v>0</v>
      </c>
      <c r="Q52" s="192" t="s">
        <v>409</v>
      </c>
      <c r="R52" s="192">
        <v>2.2000000000000002</v>
      </c>
      <c r="S52" s="192">
        <v>-2.0109999999999899</v>
      </c>
      <c r="T52" s="192">
        <v>-6.3</v>
      </c>
      <c r="U52" s="192" t="s">
        <v>541</v>
      </c>
      <c r="V52" s="192">
        <v>-0.15624117851257999</v>
      </c>
      <c r="W52" s="192">
        <v>-4.4286251068004001E-4</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2.8571428571428501</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44860</v>
      </c>
      <c r="K53" s="242">
        <v>45014</v>
      </c>
      <c r="L53" s="91" t="s">
        <v>83</v>
      </c>
      <c r="M53" s="192">
        <v>2.8571428571428501</v>
      </c>
      <c r="N53" s="192" t="s">
        <v>409</v>
      </c>
      <c r="O53" s="192" t="s">
        <v>409</v>
      </c>
      <c r="P53" s="192" t="s">
        <v>409</v>
      </c>
      <c r="Q53" s="192" t="s">
        <v>409</v>
      </c>
      <c r="R53" s="192">
        <v>2</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721</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722</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0</v>
      </c>
      <c r="J56" s="242">
        <v>44753</v>
      </c>
      <c r="K56" s="242">
        <v>45077</v>
      </c>
      <c r="L56" s="91" t="s">
        <v>85</v>
      </c>
      <c r="M56" s="192">
        <v>0.85714285714285499</v>
      </c>
      <c r="N56" s="192">
        <v>0</v>
      </c>
      <c r="O56" s="192" t="s">
        <v>409</v>
      </c>
      <c r="P56" s="192" t="s">
        <v>409</v>
      </c>
      <c r="Q56" s="192" t="s">
        <v>409</v>
      </c>
      <c r="R56" s="192">
        <v>0.6</v>
      </c>
      <c r="S56" s="192">
        <v>-0.746999999999999</v>
      </c>
      <c r="T56" s="192">
        <v>-0.1</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1.2626502739419603</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2.7899999999999898</v>
      </c>
      <c r="J57" s="242">
        <v>45019</v>
      </c>
      <c r="K57" s="242">
        <v>45077</v>
      </c>
      <c r="L57" s="91" t="s">
        <v>87</v>
      </c>
      <c r="M57" s="192">
        <v>0.57142857142857095</v>
      </c>
      <c r="N57" s="192">
        <v>2.7899999999999898</v>
      </c>
      <c r="O57" s="192" t="s">
        <v>409</v>
      </c>
      <c r="P57" s="192" t="s">
        <v>409</v>
      </c>
      <c r="Q57" s="192" t="s">
        <v>409</v>
      </c>
      <c r="R57" s="192">
        <v>0.4</v>
      </c>
      <c r="S57" s="192">
        <v>-0.50800000000000001</v>
      </c>
      <c r="T57" s="192">
        <v>0.27899999999999903</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0</v>
      </c>
      <c r="J58" s="242">
        <v>44753</v>
      </c>
      <c r="K58" s="242">
        <v>45077</v>
      </c>
      <c r="L58" s="91" t="s">
        <v>89</v>
      </c>
      <c r="M58" s="192">
        <v>0.57142857142857095</v>
      </c>
      <c r="N58" s="192">
        <v>0</v>
      </c>
      <c r="O58" s="192" t="s">
        <v>409</v>
      </c>
      <c r="P58" s="192" t="s">
        <v>409</v>
      </c>
      <c r="Q58" s="192" t="s">
        <v>409</v>
      </c>
      <c r="R58" s="192">
        <v>0.4</v>
      </c>
      <c r="S58" s="192">
        <v>-0.50800000000000001</v>
      </c>
      <c r="T58" s="192">
        <v>-4.9999999999999802E-2</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45019</v>
      </c>
      <c r="K59" s="242">
        <v>45077</v>
      </c>
      <c r="L59" s="91" t="s">
        <v>91</v>
      </c>
      <c r="M59" s="192">
        <v>8</v>
      </c>
      <c r="N59" s="192" t="s">
        <v>409</v>
      </c>
      <c r="O59" s="192" t="s">
        <v>409</v>
      </c>
      <c r="P59" s="192">
        <v>0</v>
      </c>
      <c r="Q59" s="192" t="s">
        <v>409</v>
      </c>
      <c r="R59" s="192">
        <v>5.6</v>
      </c>
      <c r="S59" s="192" t="s">
        <v>409</v>
      </c>
      <c r="T59" s="192" t="s">
        <v>409</v>
      </c>
      <c r="U59" s="192" t="s">
        <v>409</v>
      </c>
      <c r="V59" s="192">
        <v>-0.43982463127999999</v>
      </c>
      <c r="W59" s="192">
        <v>-0.87219081858770098</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6</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45019</v>
      </c>
      <c r="K60" s="242">
        <v>45014</v>
      </c>
      <c r="L60" s="91" t="s">
        <v>93</v>
      </c>
      <c r="M60" s="192">
        <v>6</v>
      </c>
      <c r="N60" s="192" t="s">
        <v>409</v>
      </c>
      <c r="O60" s="192" t="s">
        <v>409</v>
      </c>
      <c r="P60" s="192" t="s">
        <v>409</v>
      </c>
      <c r="Q60" s="192" t="s">
        <v>409</v>
      </c>
      <c r="R60" s="192">
        <v>4.2</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0.28571428571428598</v>
      </c>
      <c r="I61" s="191"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0</v>
      </c>
      <c r="J61" s="242">
        <v>44753</v>
      </c>
      <c r="K61" s="242">
        <v>45058</v>
      </c>
      <c r="L61" s="91" t="s">
        <v>95</v>
      </c>
      <c r="M61" s="192">
        <v>0.28571428571428598</v>
      </c>
      <c r="N61" s="192">
        <v>0</v>
      </c>
      <c r="O61" s="192" t="s">
        <v>409</v>
      </c>
      <c r="P61" s="192" t="s">
        <v>409</v>
      </c>
      <c r="Q61" s="192" t="s">
        <v>409</v>
      </c>
      <c r="R61" s="192">
        <v>0.2</v>
      </c>
      <c r="S61" s="192">
        <v>-0.60799999999999998</v>
      </c>
      <c r="T61" s="192">
        <v>-0.55799999999999905</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6.9693205243716907</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4.8571428571428497</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10</v>
      </c>
      <c r="J62" s="242">
        <v>44860</v>
      </c>
      <c r="K62" s="242">
        <v>45077</v>
      </c>
      <c r="L62" s="91" t="s">
        <v>97</v>
      </c>
      <c r="M62" s="192">
        <v>4.8571428571428497</v>
      </c>
      <c r="N62" s="192">
        <v>10</v>
      </c>
      <c r="O62" s="192" t="s">
        <v>409</v>
      </c>
      <c r="P62" s="192">
        <v>0.796322822570801</v>
      </c>
      <c r="Q62" s="192" t="s">
        <v>409</v>
      </c>
      <c r="R62" s="192">
        <v>3.4</v>
      </c>
      <c r="S62" s="192">
        <v>-0.90899999999999903</v>
      </c>
      <c r="T62" s="192">
        <v>1.522</v>
      </c>
      <c r="U62" s="192" t="s">
        <v>409</v>
      </c>
      <c r="V62" s="192">
        <v>3.9816141128539997E-2</v>
      </c>
      <c r="W62" s="192">
        <v>-0.18080008029937999</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3.71428571428571</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45019</v>
      </c>
      <c r="K63" s="242">
        <v>45014</v>
      </c>
      <c r="L63" s="91" t="s">
        <v>99</v>
      </c>
      <c r="M63" s="192">
        <v>3.71428571428571</v>
      </c>
      <c r="N63" s="192" t="s">
        <v>409</v>
      </c>
      <c r="O63" s="192" t="s">
        <v>409</v>
      </c>
      <c r="P63" s="192" t="s">
        <v>409</v>
      </c>
      <c r="Q63" s="192" t="s">
        <v>409</v>
      </c>
      <c r="R63" s="192">
        <v>2.6</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2.2021917436152139</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5</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0.96992969512940297</v>
      </c>
      <c r="J64" s="242">
        <v>44860</v>
      </c>
      <c r="K64" s="242">
        <v>45077</v>
      </c>
      <c r="L64" s="91" t="s">
        <v>101</v>
      </c>
      <c r="M64" s="192">
        <v>5</v>
      </c>
      <c r="N64" s="192">
        <v>0</v>
      </c>
      <c r="O64" s="192">
        <v>0</v>
      </c>
      <c r="P64" s="192">
        <v>0.96992969512940297</v>
      </c>
      <c r="Q64" s="192" t="s">
        <v>409</v>
      </c>
      <c r="R64" s="192">
        <v>3.5</v>
      </c>
      <c r="S64" s="192">
        <v>-0.87999999999999901</v>
      </c>
      <c r="T64" s="192">
        <v>-0.66600000000000004</v>
      </c>
      <c r="U64" s="192" t="s">
        <v>539</v>
      </c>
      <c r="V64" s="192">
        <v>-0.10775327682496</v>
      </c>
      <c r="W64" s="192">
        <v>4.8496484756470198E-2</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5.9136645636549696</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4.8571428571428497</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7.2</v>
      </c>
      <c r="J65" s="242">
        <v>44753</v>
      </c>
      <c r="K65" s="242">
        <v>45077</v>
      </c>
      <c r="L65" s="91" t="s">
        <v>102</v>
      </c>
      <c r="M65" s="192">
        <v>4.8571428571428497</v>
      </c>
      <c r="N65" s="192">
        <v>0.31000000000000499</v>
      </c>
      <c r="O65" s="192">
        <v>0</v>
      </c>
      <c r="P65" s="192">
        <v>7.2</v>
      </c>
      <c r="Q65" s="192" t="s">
        <v>409</v>
      </c>
      <c r="R65" s="192">
        <v>3.4</v>
      </c>
      <c r="S65" s="192">
        <v>3.1000000000000499E-2</v>
      </c>
      <c r="T65" s="192">
        <v>-1.00399999999999</v>
      </c>
      <c r="U65" s="192" t="s">
        <v>539</v>
      </c>
      <c r="V65" s="192">
        <v>-1.2958078317260001E-2</v>
      </c>
      <c r="W65" s="192">
        <v>0.36</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45019</v>
      </c>
      <c r="K66" s="242">
        <v>45014</v>
      </c>
      <c r="L66" s="91" t="s">
        <v>104</v>
      </c>
      <c r="M66" s="192">
        <v>8</v>
      </c>
      <c r="N66" s="192" t="s">
        <v>409</v>
      </c>
      <c r="O66" s="192" t="s">
        <v>409</v>
      </c>
      <c r="P66" s="192" t="s">
        <v>409</v>
      </c>
      <c r="Q66" s="192" t="s">
        <v>409</v>
      </c>
      <c r="R66" s="192">
        <v>5.6</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0.57142857142857095</v>
      </c>
      <c r="I67" s="191"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0</v>
      </c>
      <c r="J67" s="242">
        <v>44860</v>
      </c>
      <c r="K67" s="242">
        <v>45077</v>
      </c>
      <c r="L67" s="91" t="s">
        <v>106</v>
      </c>
      <c r="M67" s="192">
        <v>0.57142857142857095</v>
      </c>
      <c r="N67" s="192">
        <v>0</v>
      </c>
      <c r="O67" s="192" t="s">
        <v>409</v>
      </c>
      <c r="P67" s="192" t="s">
        <v>409</v>
      </c>
      <c r="Q67" s="192" t="s">
        <v>409</v>
      </c>
      <c r="R67" s="192">
        <v>0.4</v>
      </c>
      <c r="S67" s="192">
        <v>-1.867</v>
      </c>
      <c r="T67" s="192">
        <v>-0.747999999999999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0</v>
      </c>
      <c r="J68" s="242">
        <v>44753</v>
      </c>
      <c r="K68" s="242">
        <v>45058</v>
      </c>
      <c r="L68" s="91" t="s">
        <v>108</v>
      </c>
      <c r="M68" s="192">
        <v>0.71428571428571297</v>
      </c>
      <c r="N68" s="192">
        <v>0</v>
      </c>
      <c r="O68" s="192" t="s">
        <v>409</v>
      </c>
      <c r="P68" s="192" t="s">
        <v>409</v>
      </c>
      <c r="Q68" s="192" t="s">
        <v>409</v>
      </c>
      <c r="R68" s="192">
        <v>0.5</v>
      </c>
      <c r="S68" s="192">
        <v>-0.60599999999999898</v>
      </c>
      <c r="T68" s="192">
        <v>-0.629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8.8571428571428505</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44753</v>
      </c>
      <c r="K69" s="242">
        <v>45077</v>
      </c>
      <c r="L69" s="91" t="s">
        <v>110</v>
      </c>
      <c r="M69" s="192">
        <v>8.8571428571428505</v>
      </c>
      <c r="N69" s="192" t="s">
        <v>409</v>
      </c>
      <c r="O69" s="192" t="s">
        <v>409</v>
      </c>
      <c r="P69" s="192">
        <v>0</v>
      </c>
      <c r="Q69" s="192" t="s">
        <v>409</v>
      </c>
      <c r="R69" s="192">
        <v>6.2</v>
      </c>
      <c r="S69" s="192" t="s">
        <v>409</v>
      </c>
      <c r="T69" s="192" t="s">
        <v>409</v>
      </c>
      <c r="U69" s="192" t="s">
        <v>409</v>
      </c>
      <c r="V69" s="192">
        <v>-8.2077265481800096E-2</v>
      </c>
      <c r="W69" s="192">
        <v>-0.23402236554799999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0</v>
      </c>
      <c r="J70" s="242">
        <v>44753</v>
      </c>
      <c r="K70" s="242">
        <v>45077</v>
      </c>
      <c r="L70" s="91" t="s">
        <v>112</v>
      </c>
      <c r="M70" s="192">
        <v>0.28571428571428598</v>
      </c>
      <c r="N70" s="192">
        <v>0</v>
      </c>
      <c r="O70" s="192" t="s">
        <v>409</v>
      </c>
      <c r="P70" s="192" t="s">
        <v>409</v>
      </c>
      <c r="Q70" s="192" t="s">
        <v>409</v>
      </c>
      <c r="R70" s="192">
        <v>0.2</v>
      </c>
      <c r="S70" s="192">
        <v>-0.83299999999999896</v>
      </c>
      <c r="T70" s="192">
        <v>-0.159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6.1428571428571397</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45019</v>
      </c>
      <c r="K71" s="242">
        <v>45077</v>
      </c>
      <c r="L71" s="91" t="s">
        <v>114</v>
      </c>
      <c r="M71" s="192">
        <v>6.1428571428571397</v>
      </c>
      <c r="N71" s="192">
        <v>0</v>
      </c>
      <c r="O71" s="192" t="s">
        <v>409</v>
      </c>
      <c r="P71" s="192">
        <v>0</v>
      </c>
      <c r="Q71" s="192" t="s">
        <v>409</v>
      </c>
      <c r="R71" s="192">
        <v>4.3</v>
      </c>
      <c r="S71" s="192">
        <v>-2.5</v>
      </c>
      <c r="T71" s="192">
        <v>-4.351</v>
      </c>
      <c r="U71" s="192" t="s">
        <v>409</v>
      </c>
      <c r="V71" s="192">
        <v>-1.3623103479301599</v>
      </c>
      <c r="W71" s="192">
        <v>-0.52961431282758997</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0</v>
      </c>
      <c r="J72" s="242">
        <v>44753</v>
      </c>
      <c r="K72" s="242">
        <v>45077</v>
      </c>
      <c r="L72" s="91" t="s">
        <v>116</v>
      </c>
      <c r="M72" s="192">
        <v>0.57142857142857095</v>
      </c>
      <c r="N72" s="192">
        <v>0</v>
      </c>
      <c r="O72" s="192" t="s">
        <v>409</v>
      </c>
      <c r="P72" s="192" t="s">
        <v>409</v>
      </c>
      <c r="Q72" s="192" t="s">
        <v>409</v>
      </c>
      <c r="R72" s="192">
        <v>0.4</v>
      </c>
      <c r="S72" s="192">
        <v>-0.58299999999999996</v>
      </c>
      <c r="T72" s="192">
        <v>-0.157999999999999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723</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45019</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0</v>
      </c>
      <c r="J75" s="242">
        <v>45019</v>
      </c>
      <c r="K75" s="242">
        <v>45077</v>
      </c>
      <c r="L75" s="91" t="s">
        <v>119</v>
      </c>
      <c r="M75" s="192">
        <v>6</v>
      </c>
      <c r="N75" s="192" t="s">
        <v>409</v>
      </c>
      <c r="O75" s="192" t="s">
        <v>409</v>
      </c>
      <c r="P75" s="192">
        <v>0</v>
      </c>
      <c r="Q75" s="192" t="s">
        <v>409</v>
      </c>
      <c r="R75" s="192">
        <v>4.2</v>
      </c>
      <c r="S75" s="192" t="s">
        <v>409</v>
      </c>
      <c r="T75" s="192" t="s">
        <v>409</v>
      </c>
      <c r="U75" s="192" t="s">
        <v>409</v>
      </c>
      <c r="V75" s="192">
        <v>-2.3412159158450001E-2</v>
      </c>
      <c r="W75" s="192">
        <v>-9.1243072539560099E-2</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0.71428571428571297</v>
      </c>
      <c r="I76" s="191"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0</v>
      </c>
      <c r="J76" s="242">
        <v>44753</v>
      </c>
      <c r="K76" s="242">
        <v>45077</v>
      </c>
      <c r="L76" s="91" t="s">
        <v>121</v>
      </c>
      <c r="M76" s="192">
        <v>0.71428571428571297</v>
      </c>
      <c r="N76" s="192">
        <v>0</v>
      </c>
      <c r="O76" s="192" t="s">
        <v>409</v>
      </c>
      <c r="P76" s="192" t="s">
        <v>409</v>
      </c>
      <c r="Q76" s="192" t="s">
        <v>409</v>
      </c>
      <c r="R76" s="192">
        <v>0.5</v>
      </c>
      <c r="S76" s="192">
        <v>-0.77499999999999902</v>
      </c>
      <c r="T76" s="192">
        <v>-7.5000000000000094E-2</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6.0944940022004364</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3.71428571428571</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45019</v>
      </c>
      <c r="K77" s="242">
        <v>45077</v>
      </c>
      <c r="L77" s="91" t="s">
        <v>123</v>
      </c>
      <c r="M77" s="192">
        <v>3.71428571428571</v>
      </c>
      <c r="N77" s="192">
        <v>10</v>
      </c>
      <c r="O77" s="192">
        <v>10</v>
      </c>
      <c r="P77" s="192">
        <v>0</v>
      </c>
      <c r="Q77" s="192" t="s">
        <v>409</v>
      </c>
      <c r="R77" s="192">
        <v>2.6</v>
      </c>
      <c r="S77" s="192">
        <v>-1.91</v>
      </c>
      <c r="T77" s="192">
        <v>2.1</v>
      </c>
      <c r="U77" s="192" t="s">
        <v>541</v>
      </c>
      <c r="V77" s="192">
        <v>-0.71713309152656002</v>
      </c>
      <c r="W77" s="192">
        <v>-0.32820543474988001</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0</v>
      </c>
      <c r="J78" s="242">
        <v>45019</v>
      </c>
      <c r="K78" s="242">
        <v>45077</v>
      </c>
      <c r="L78" s="91" t="s">
        <v>125</v>
      </c>
      <c r="M78" s="192">
        <v>7.4285714285714199</v>
      </c>
      <c r="N78" s="192" t="s">
        <v>409</v>
      </c>
      <c r="O78" s="192">
        <v>0</v>
      </c>
      <c r="P78" s="192">
        <v>0</v>
      </c>
      <c r="Q78" s="192" t="s">
        <v>409</v>
      </c>
      <c r="R78" s="192">
        <v>5.2</v>
      </c>
      <c r="S78" s="192" t="s">
        <v>409</v>
      </c>
      <c r="T78" s="192" t="s">
        <v>409</v>
      </c>
      <c r="U78" s="192" t="s">
        <v>539</v>
      </c>
      <c r="V78" s="192">
        <v>-0.44264566184999798</v>
      </c>
      <c r="W78" s="192">
        <v>-0.16160060185240299</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724</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8.71428571428571</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0</v>
      </c>
      <c r="J80" s="242">
        <v>45019</v>
      </c>
      <c r="K80" s="242">
        <v>45077</v>
      </c>
      <c r="L80" s="91" t="s">
        <v>127</v>
      </c>
      <c r="M80" s="192">
        <v>8.71428571428571</v>
      </c>
      <c r="N80" s="192" t="s">
        <v>409</v>
      </c>
      <c r="O80" s="192" t="s">
        <v>409</v>
      </c>
      <c r="P80" s="192">
        <v>0</v>
      </c>
      <c r="Q80" s="192" t="s">
        <v>409</v>
      </c>
      <c r="R80" s="192">
        <v>6.1</v>
      </c>
      <c r="S80" s="192" t="s">
        <v>409</v>
      </c>
      <c r="T80" s="192" t="s">
        <v>409</v>
      </c>
      <c r="U80" s="192" t="s">
        <v>409</v>
      </c>
      <c r="V80" s="192">
        <v>-0.39647748548810002</v>
      </c>
      <c r="W80" s="192">
        <v>-0.7389788385935</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0</v>
      </c>
      <c r="J81" s="242">
        <v>45019</v>
      </c>
      <c r="K81" s="242">
        <v>45077</v>
      </c>
      <c r="L81" s="91" t="s">
        <v>128</v>
      </c>
      <c r="M81" s="192">
        <v>10</v>
      </c>
      <c r="N81" s="192" t="s">
        <v>409</v>
      </c>
      <c r="O81" s="192" t="s">
        <v>409</v>
      </c>
      <c r="P81" s="192">
        <v>0</v>
      </c>
      <c r="Q81" s="192" t="s">
        <v>409</v>
      </c>
      <c r="R81" s="192">
        <v>7</v>
      </c>
      <c r="S81" s="192" t="s">
        <v>409</v>
      </c>
      <c r="T81" s="192" t="s">
        <v>409</v>
      </c>
      <c r="U81" s="192" t="s">
        <v>409</v>
      </c>
      <c r="V81" s="192">
        <v>-0.17465607851859999</v>
      </c>
      <c r="W81" s="192">
        <v>-0.2686697899346</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9.71428571428571</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0</v>
      </c>
      <c r="J82" s="242">
        <v>45019</v>
      </c>
      <c r="K82" s="242">
        <v>45077</v>
      </c>
      <c r="L82" s="91" t="s">
        <v>130</v>
      </c>
      <c r="M82" s="192">
        <v>9.71428571428571</v>
      </c>
      <c r="N82" s="192" t="s">
        <v>409</v>
      </c>
      <c r="O82" s="192" t="s">
        <v>409</v>
      </c>
      <c r="P82" s="192">
        <v>0</v>
      </c>
      <c r="Q82" s="192" t="s">
        <v>409</v>
      </c>
      <c r="R82" s="192">
        <v>6.8</v>
      </c>
      <c r="S82" s="192" t="s">
        <v>409</v>
      </c>
      <c r="T82" s="192" t="s">
        <v>409</v>
      </c>
      <c r="U82" s="192" t="s">
        <v>409</v>
      </c>
      <c r="V82" s="192">
        <v>-0.69102417425670004</v>
      </c>
      <c r="W82" s="192">
        <v>-0.77232812801810302</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45019</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0.85714285714285499</v>
      </c>
      <c r="I84" s="191"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0</v>
      </c>
      <c r="J84" s="242">
        <v>44753</v>
      </c>
      <c r="K84" s="242">
        <v>45077</v>
      </c>
      <c r="L84" s="91" t="s">
        <v>134</v>
      </c>
      <c r="M84" s="192">
        <v>0.85714285714285499</v>
      </c>
      <c r="N84" s="192">
        <v>0</v>
      </c>
      <c r="O84" s="192" t="s">
        <v>409</v>
      </c>
      <c r="P84" s="192" t="s">
        <v>409</v>
      </c>
      <c r="Q84" s="192" t="s">
        <v>409</v>
      </c>
      <c r="R84" s="192">
        <v>0.6</v>
      </c>
      <c r="S84" s="192">
        <v>-2.5750000000000002</v>
      </c>
      <c r="T84" s="192">
        <v>-1.5499999999999901</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3.1428571428571401</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45019</v>
      </c>
      <c r="K85" s="242">
        <v>45014</v>
      </c>
      <c r="L85" s="91" t="s">
        <v>136</v>
      </c>
      <c r="M85" s="192">
        <v>3.1428571428571401</v>
      </c>
      <c r="N85" s="192" t="s">
        <v>409</v>
      </c>
      <c r="O85" s="192" t="s">
        <v>409</v>
      </c>
      <c r="P85" s="192" t="s">
        <v>409</v>
      </c>
      <c r="Q85" s="192" t="s">
        <v>409</v>
      </c>
      <c r="R85" s="192">
        <v>2.2000000000000002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725</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45019</v>
      </c>
      <c r="K87" s="242">
        <v>45077</v>
      </c>
      <c r="L87" s="91" t="s">
        <v>138</v>
      </c>
      <c r="M87" s="192">
        <v>8</v>
      </c>
      <c r="N87" s="192" t="s">
        <v>409</v>
      </c>
      <c r="O87" s="192" t="s">
        <v>409</v>
      </c>
      <c r="P87" s="192">
        <v>0</v>
      </c>
      <c r="Q87" s="192" t="s">
        <v>409</v>
      </c>
      <c r="R87" s="192">
        <v>5.6</v>
      </c>
      <c r="S87" s="192" t="s">
        <v>409</v>
      </c>
      <c r="T87" s="192" t="s">
        <v>409</v>
      </c>
      <c r="U87" s="192" t="s">
        <v>409</v>
      </c>
      <c r="V87" s="192">
        <v>-0.51104259490970005</v>
      </c>
      <c r="W87" s="192">
        <v>-0.309284210205099</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726</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5.5714285714285703</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45019</v>
      </c>
      <c r="K89" s="242">
        <v>45014</v>
      </c>
      <c r="L89" s="91" t="s">
        <v>140</v>
      </c>
      <c r="M89" s="192">
        <v>5.5714285714285703</v>
      </c>
      <c r="N89" s="192" t="s">
        <v>409</v>
      </c>
      <c r="O89" s="192" t="s">
        <v>409</v>
      </c>
      <c r="P89" s="192" t="s">
        <v>409</v>
      </c>
      <c r="Q89" s="192" t="s">
        <v>409</v>
      </c>
      <c r="R89" s="192">
        <v>3.9</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0</v>
      </c>
      <c r="J90" s="242" t="s">
        <v>409</v>
      </c>
      <c r="K90" s="242">
        <v>45077</v>
      </c>
      <c r="L90" s="91" t="s">
        <v>727</v>
      </c>
      <c r="M90" s="192" t="s">
        <v>409</v>
      </c>
      <c r="N90" s="192">
        <v>0</v>
      </c>
      <c r="O90" s="192" t="s">
        <v>409</v>
      </c>
      <c r="P90" s="192" t="s">
        <v>409</v>
      </c>
      <c r="Q90" s="192" t="s">
        <v>409</v>
      </c>
      <c r="R90" s="192" t="s">
        <v>409</v>
      </c>
      <c r="S90" s="192">
        <v>-0.97499999999999898</v>
      </c>
      <c r="T90" s="192">
        <v>-0.63300000000000001</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5.1916141172911772</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3.3099999999999898</v>
      </c>
      <c r="J91" s="242">
        <v>44860</v>
      </c>
      <c r="K91" s="242">
        <v>45077</v>
      </c>
      <c r="L91" s="91" t="s">
        <v>142</v>
      </c>
      <c r="M91" s="192">
        <v>8.1428571428571406</v>
      </c>
      <c r="N91" s="192">
        <v>3.3099999999999898</v>
      </c>
      <c r="O91" s="192" t="s">
        <v>409</v>
      </c>
      <c r="P91" s="192">
        <v>0</v>
      </c>
      <c r="Q91" s="192" t="s">
        <v>409</v>
      </c>
      <c r="R91" s="192">
        <v>5.7</v>
      </c>
      <c r="S91" s="192">
        <v>0.33099999999999902</v>
      </c>
      <c r="T91" s="192">
        <v>-2.343</v>
      </c>
      <c r="U91" s="192" t="s">
        <v>409</v>
      </c>
      <c r="V91" s="192">
        <v>-0.60175514221189996</v>
      </c>
      <c r="W91" s="192">
        <v>-0.173926353454601</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45019</v>
      </c>
      <c r="K92" s="242">
        <v>45077</v>
      </c>
      <c r="L92" s="91" t="s">
        <v>144</v>
      </c>
      <c r="M92" s="192">
        <v>1.4285714285714199</v>
      </c>
      <c r="N92" s="192">
        <v>0</v>
      </c>
      <c r="O92" s="192">
        <v>0</v>
      </c>
      <c r="P92" s="192">
        <v>0</v>
      </c>
      <c r="Q92" s="192" t="s">
        <v>409</v>
      </c>
      <c r="R92" s="192">
        <v>1</v>
      </c>
      <c r="S92" s="192">
        <v>-1.3089999999999999</v>
      </c>
      <c r="T92" s="192">
        <v>-0.90799999999999903</v>
      </c>
      <c r="U92" s="192" t="s">
        <v>539</v>
      </c>
      <c r="V92" s="192">
        <v>-2.5593019407740298E-3</v>
      </c>
      <c r="W92" s="192">
        <v>0</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9.3531339685047161</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9.4285714285714199</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9.2783000792360308</v>
      </c>
      <c r="J93" s="242">
        <v>45019</v>
      </c>
      <c r="K93" s="242">
        <v>45077</v>
      </c>
      <c r="L93" s="91" t="s">
        <v>146</v>
      </c>
      <c r="M93" s="192">
        <v>9.4285714285714199</v>
      </c>
      <c r="N93" s="192" t="s">
        <v>409</v>
      </c>
      <c r="O93" s="192" t="s">
        <v>409</v>
      </c>
      <c r="P93" s="192">
        <v>9.2783000792360308</v>
      </c>
      <c r="Q93" s="192" t="s">
        <v>409</v>
      </c>
      <c r="R93" s="192">
        <v>6.6</v>
      </c>
      <c r="S93" s="192" t="s">
        <v>409</v>
      </c>
      <c r="T93" s="192" t="s">
        <v>409</v>
      </c>
      <c r="U93" s="192" t="s">
        <v>409</v>
      </c>
      <c r="V93" s="192">
        <v>0.46391500396180202</v>
      </c>
      <c r="W93" s="192">
        <v>-7.0194058606300999E-2</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45019</v>
      </c>
      <c r="K94" s="242">
        <v>45077</v>
      </c>
      <c r="L94" s="91" t="s">
        <v>148</v>
      </c>
      <c r="M94" s="192">
        <v>1.71428571428571</v>
      </c>
      <c r="N94" s="192">
        <v>0</v>
      </c>
      <c r="O94" s="192">
        <v>0</v>
      </c>
      <c r="P94" s="192" t="s">
        <v>409</v>
      </c>
      <c r="Q94" s="192" t="s">
        <v>409</v>
      </c>
      <c r="R94" s="192">
        <v>1.2</v>
      </c>
      <c r="S94" s="192">
        <v>-0.47299999999999898</v>
      </c>
      <c r="T94" s="192">
        <v>-8.4999999999999895E-2</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4.5714285714285703</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44753</v>
      </c>
      <c r="K95" s="242">
        <v>45077</v>
      </c>
      <c r="L95" s="91" t="s">
        <v>150</v>
      </c>
      <c r="M95" s="192">
        <v>4.5714285714285703</v>
      </c>
      <c r="N95" s="192">
        <v>0</v>
      </c>
      <c r="O95" s="192">
        <v>0</v>
      </c>
      <c r="P95" s="192">
        <v>0</v>
      </c>
      <c r="Q95" s="192" t="s">
        <v>409</v>
      </c>
      <c r="R95" s="192">
        <v>3.2</v>
      </c>
      <c r="S95" s="192">
        <v>-0.62999999999999901</v>
      </c>
      <c r="T95" s="192">
        <v>-0.57999999999999996</v>
      </c>
      <c r="U95" s="192" t="s">
        <v>539</v>
      </c>
      <c r="V95" s="192">
        <v>-0.64692610551278995</v>
      </c>
      <c r="W95" s="192">
        <v>-0.53589258316681998</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728</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6.5714285714285703</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44753</v>
      </c>
      <c r="K97" s="242">
        <v>44753</v>
      </c>
      <c r="L97" s="91" t="s">
        <v>152</v>
      </c>
      <c r="M97" s="192">
        <v>6.5714285714285703</v>
      </c>
      <c r="N97" s="192" t="s">
        <v>409</v>
      </c>
      <c r="O97" s="192">
        <v>0</v>
      </c>
      <c r="P97" s="192" t="s">
        <v>409</v>
      </c>
      <c r="Q97" s="192" t="s">
        <v>409</v>
      </c>
      <c r="R97" s="192">
        <v>4.5999999999999996</v>
      </c>
      <c r="S97" s="192" t="s">
        <v>409</v>
      </c>
      <c r="T97" s="192" t="s">
        <v>409</v>
      </c>
      <c r="U97" s="192" t="s">
        <v>539</v>
      </c>
      <c r="V97" s="192" t="s">
        <v>409</v>
      </c>
      <c r="W97" s="192" t="s">
        <v>409</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1.2961481396815711</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3.92</v>
      </c>
      <c r="J98" s="242">
        <v>44860</v>
      </c>
      <c r="K98" s="242">
        <v>45077</v>
      </c>
      <c r="L98" s="91" t="s">
        <v>154</v>
      </c>
      <c r="M98" s="192">
        <v>0.42857142857142799</v>
      </c>
      <c r="N98" s="192">
        <v>3.92</v>
      </c>
      <c r="O98" s="192" t="s">
        <v>409</v>
      </c>
      <c r="P98" s="192" t="s">
        <v>409</v>
      </c>
      <c r="Q98" s="192" t="s">
        <v>409</v>
      </c>
      <c r="R98" s="192">
        <v>0.3</v>
      </c>
      <c r="S98" s="192">
        <v>-1.75</v>
      </c>
      <c r="T98" s="192">
        <v>0.39200000000000002</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3.6668398227512298</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3.62</v>
      </c>
      <c r="J99" s="242">
        <v>45019</v>
      </c>
      <c r="K99" s="242">
        <v>45077</v>
      </c>
      <c r="L99" s="91" t="s">
        <v>155</v>
      </c>
      <c r="M99" s="192">
        <v>3.71428571428571</v>
      </c>
      <c r="N99" s="192">
        <v>3.62</v>
      </c>
      <c r="O99" s="192" t="s">
        <v>409</v>
      </c>
      <c r="P99" s="192" t="s">
        <v>409</v>
      </c>
      <c r="Q99" s="192" t="s">
        <v>409</v>
      </c>
      <c r="R99" s="192">
        <v>2.6</v>
      </c>
      <c r="S99" s="192">
        <v>0.36199999999999999</v>
      </c>
      <c r="T99" s="192">
        <v>-0.42499999999999799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45019</v>
      </c>
      <c r="K100" s="242">
        <v>45014</v>
      </c>
      <c r="L100" s="91" t="s">
        <v>157</v>
      </c>
      <c r="M100" s="192">
        <v>5.5714285714285703</v>
      </c>
      <c r="N100" s="192" t="s">
        <v>409</v>
      </c>
      <c r="O100" s="192" t="s">
        <v>409</v>
      </c>
      <c r="P100" s="192" t="s">
        <v>409</v>
      </c>
      <c r="Q100" s="192" t="s">
        <v>409</v>
      </c>
      <c r="R100" s="192">
        <v>3.9</v>
      </c>
      <c r="S100" s="192" t="s">
        <v>409</v>
      </c>
      <c r="T100" s="192" t="s">
        <v>409</v>
      </c>
      <c r="U100" s="192" t="s">
        <v>409</v>
      </c>
      <c r="V100" s="192" t="s">
        <v>409</v>
      </c>
      <c r="W100" s="192" t="s">
        <v>409</v>
      </c>
      <c r="X100" s="192" t="s">
        <v>409</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0</v>
      </c>
      <c r="J101" s="242">
        <v>44753</v>
      </c>
      <c r="K101" s="242">
        <v>45077</v>
      </c>
      <c r="L101" s="91" t="s">
        <v>159</v>
      </c>
      <c r="M101" s="192">
        <v>0.28571428571428598</v>
      </c>
      <c r="N101" s="192">
        <v>0</v>
      </c>
      <c r="O101" s="192" t="s">
        <v>409</v>
      </c>
      <c r="P101" s="192" t="s">
        <v>409</v>
      </c>
      <c r="Q101" s="192" t="s">
        <v>409</v>
      </c>
      <c r="R101" s="192">
        <v>0.2</v>
      </c>
      <c r="S101" s="192">
        <v>-2.2669999999999999</v>
      </c>
      <c r="T101" s="192">
        <v>-0.41599999999999898</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2.391054758290331</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6.6699999999999902</v>
      </c>
      <c r="J102" s="242">
        <v>45019</v>
      </c>
      <c r="K102" s="242">
        <v>45077</v>
      </c>
      <c r="L102" s="91" t="s">
        <v>161</v>
      </c>
      <c r="M102" s="192">
        <v>0.85714285714285499</v>
      </c>
      <c r="N102" s="192">
        <v>6.6699999999999902</v>
      </c>
      <c r="O102" s="192" t="s">
        <v>409</v>
      </c>
      <c r="P102" s="192" t="s">
        <v>409</v>
      </c>
      <c r="Q102" s="192" t="s">
        <v>409</v>
      </c>
      <c r="R102" s="192">
        <v>0.6</v>
      </c>
      <c r="S102" s="192">
        <v>-1.1919999999999999</v>
      </c>
      <c r="T102" s="192">
        <v>0.66699999999999904</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1.1180339887498874</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1.74999999999998</v>
      </c>
      <c r="J103" s="242">
        <v>45019</v>
      </c>
      <c r="K103" s="242">
        <v>45077</v>
      </c>
      <c r="L103" s="91" t="s">
        <v>163</v>
      </c>
      <c r="M103" s="192">
        <v>0.71428571428571297</v>
      </c>
      <c r="N103" s="192">
        <v>1.74999999999998</v>
      </c>
      <c r="O103" s="192" t="s">
        <v>409</v>
      </c>
      <c r="P103" s="192" t="s">
        <v>409</v>
      </c>
      <c r="Q103" s="192" t="s">
        <v>409</v>
      </c>
      <c r="R103" s="192">
        <v>0.5</v>
      </c>
      <c r="S103" s="192">
        <v>-1.4249999999999901</v>
      </c>
      <c r="T103" s="192">
        <v>0.17499999999999799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5.8571428571428497</v>
      </c>
      <c r="I104" s="191"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0</v>
      </c>
      <c r="J104" s="242">
        <v>44753</v>
      </c>
      <c r="K104" s="242">
        <v>45077</v>
      </c>
      <c r="L104" s="91" t="s">
        <v>165</v>
      </c>
      <c r="M104" s="192">
        <v>5.8571428571428497</v>
      </c>
      <c r="N104" s="192">
        <v>0</v>
      </c>
      <c r="O104" s="192" t="s">
        <v>409</v>
      </c>
      <c r="P104" s="192" t="s">
        <v>409</v>
      </c>
      <c r="Q104" s="192" t="s">
        <v>409</v>
      </c>
      <c r="R104" s="192">
        <v>4.0999999999999996</v>
      </c>
      <c r="S104" s="192" t="s">
        <v>409</v>
      </c>
      <c r="T104" s="192">
        <v>-1.82499999999999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45019</v>
      </c>
      <c r="K105" s="242">
        <v>45077</v>
      </c>
      <c r="L105" s="91" t="s">
        <v>167</v>
      </c>
      <c r="M105" s="192">
        <v>5.4285714285714199</v>
      </c>
      <c r="N105" s="192">
        <v>10</v>
      </c>
      <c r="O105" s="192">
        <v>10</v>
      </c>
      <c r="P105" s="192" t="s">
        <v>409</v>
      </c>
      <c r="Q105" s="192" t="s">
        <v>409</v>
      </c>
      <c r="R105" s="192">
        <v>3.8</v>
      </c>
      <c r="S105" s="192">
        <v>-1.242</v>
      </c>
      <c r="T105" s="192">
        <v>1.375</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0.44077853201547357</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0.34000000000000302</v>
      </c>
      <c r="J106" s="242">
        <v>44753</v>
      </c>
      <c r="K106" s="242">
        <v>45077</v>
      </c>
      <c r="L106" s="91" t="s">
        <v>169</v>
      </c>
      <c r="M106" s="192">
        <v>0.57142857142857095</v>
      </c>
      <c r="N106" s="192">
        <v>0.34000000000000302</v>
      </c>
      <c r="O106" s="192" t="s">
        <v>409</v>
      </c>
      <c r="P106" s="192" t="s">
        <v>409</v>
      </c>
      <c r="Q106" s="192" t="s">
        <v>409</v>
      </c>
      <c r="R106" s="192">
        <v>0.4</v>
      </c>
      <c r="S106" s="192">
        <v>-0.25900000000000001</v>
      </c>
      <c r="T106" s="192">
        <v>3.4000000000000197E-2</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45014</v>
      </c>
      <c r="L107" s="91" t="s">
        <v>171</v>
      </c>
      <c r="M107" s="192">
        <v>1.4285714285714199</v>
      </c>
      <c r="N107" s="192">
        <v>0</v>
      </c>
      <c r="O107" s="192">
        <v>0</v>
      </c>
      <c r="P107" s="192" t="s">
        <v>409</v>
      </c>
      <c r="Q107" s="192" t="s">
        <v>409</v>
      </c>
      <c r="R107" s="192">
        <v>1</v>
      </c>
      <c r="S107" s="192">
        <v>0</v>
      </c>
      <c r="T107" s="192">
        <v>-2.4999999999999401E-2</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7.8571428571428497</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45019</v>
      </c>
      <c r="K108" s="242">
        <v>45077</v>
      </c>
      <c r="L108" s="91" t="s">
        <v>173</v>
      </c>
      <c r="M108" s="192">
        <v>7.8571428571428497</v>
      </c>
      <c r="N108" s="192" t="s">
        <v>409</v>
      </c>
      <c r="O108" s="192">
        <v>0</v>
      </c>
      <c r="P108" s="192">
        <v>0</v>
      </c>
      <c r="Q108" s="192" t="s">
        <v>409</v>
      </c>
      <c r="R108" s="192">
        <v>5.5</v>
      </c>
      <c r="S108" s="192" t="s">
        <v>409</v>
      </c>
      <c r="T108" s="192" t="s">
        <v>409</v>
      </c>
      <c r="U108" s="192" t="s">
        <v>539</v>
      </c>
      <c r="V108" s="192">
        <v>-0.82157980394380203</v>
      </c>
      <c r="W108" s="192">
        <v>-0.73526673118779895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4.108179993274728</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4.71428571428571</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3.5799999999999801</v>
      </c>
      <c r="J109" s="242">
        <v>45019</v>
      </c>
      <c r="K109" s="242">
        <v>45077</v>
      </c>
      <c r="L109" s="91" t="s">
        <v>174</v>
      </c>
      <c r="M109" s="192">
        <v>4.71428571428571</v>
      </c>
      <c r="N109" s="192">
        <v>3.5799999999999801</v>
      </c>
      <c r="O109" s="192" t="s">
        <v>409</v>
      </c>
      <c r="P109" s="192">
        <v>0</v>
      </c>
      <c r="Q109" s="192" t="s">
        <v>409</v>
      </c>
      <c r="R109" s="192">
        <v>3.3</v>
      </c>
      <c r="S109" s="192">
        <v>0</v>
      </c>
      <c r="T109" s="192">
        <v>0.35799999999999799</v>
      </c>
      <c r="U109" s="192" t="s">
        <v>409</v>
      </c>
      <c r="V109" s="192">
        <v>-6.2930336414079899E-2</v>
      </c>
      <c r="W109" s="192">
        <v>-6.2945986020509895E-2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8.2857142857142794</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45019</v>
      </c>
      <c r="K110" s="242">
        <v>45014</v>
      </c>
      <c r="L110" s="91" t="s">
        <v>176</v>
      </c>
      <c r="M110" s="192">
        <v>8.2857142857142794</v>
      </c>
      <c r="N110" s="192" t="s">
        <v>409</v>
      </c>
      <c r="O110" s="192" t="s">
        <v>409</v>
      </c>
      <c r="P110" s="192" t="s">
        <v>409</v>
      </c>
      <c r="Q110" s="192" t="s">
        <v>409</v>
      </c>
      <c r="R110" s="192">
        <v>5.8</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44860</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45019</v>
      </c>
      <c r="K112" s="242">
        <v>45014</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0</v>
      </c>
      <c r="J113" s="242">
        <v>44860</v>
      </c>
      <c r="K113" s="242">
        <v>45077</v>
      </c>
      <c r="L113" s="91" t="s">
        <v>180</v>
      </c>
      <c r="M113" s="192">
        <v>0.57142857142857095</v>
      </c>
      <c r="N113" s="192">
        <v>0</v>
      </c>
      <c r="O113" s="192" t="s">
        <v>409</v>
      </c>
      <c r="P113" s="192" t="s">
        <v>409</v>
      </c>
      <c r="Q113" s="192" t="s">
        <v>409</v>
      </c>
      <c r="R113" s="192">
        <v>0.4</v>
      </c>
      <c r="S113" s="192">
        <v>-0.79199999999999904</v>
      </c>
      <c r="T113" s="192">
        <v>-0.26700000000000002</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0</v>
      </c>
      <c r="J114" s="242">
        <v>45019</v>
      </c>
      <c r="K114" s="242">
        <v>45077</v>
      </c>
      <c r="L114" s="91" t="s">
        <v>182</v>
      </c>
      <c r="M114" s="192">
        <v>2.4285714285714199</v>
      </c>
      <c r="N114" s="192">
        <v>0</v>
      </c>
      <c r="O114" s="192" t="s">
        <v>409</v>
      </c>
      <c r="P114" s="192" t="s">
        <v>409</v>
      </c>
      <c r="Q114" s="192" t="s">
        <v>409</v>
      </c>
      <c r="R114" s="192">
        <v>1.7</v>
      </c>
      <c r="S114" s="192" t="s">
        <v>409</v>
      </c>
      <c r="T114" s="192">
        <v>0</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7.1428571428571397</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45019</v>
      </c>
      <c r="K115" s="242">
        <v>45014</v>
      </c>
      <c r="L115" s="91" t="s">
        <v>184</v>
      </c>
      <c r="M115" s="192">
        <v>7.1428571428571397</v>
      </c>
      <c r="N115" s="192" t="s">
        <v>409</v>
      </c>
      <c r="O115" s="192" t="s">
        <v>409</v>
      </c>
      <c r="P115" s="192">
        <v>0</v>
      </c>
      <c r="Q115" s="192" t="s">
        <v>409</v>
      </c>
      <c r="R115" s="192">
        <v>5</v>
      </c>
      <c r="S115" s="192" t="s">
        <v>409</v>
      </c>
      <c r="T115" s="192" t="s">
        <v>409</v>
      </c>
      <c r="U115" s="192" t="s">
        <v>409</v>
      </c>
      <c r="V115" s="192">
        <v>-6.2999587262930298E-2</v>
      </c>
      <c r="W115" s="192">
        <v>-0.14965864351265001</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45019</v>
      </c>
      <c r="K116" s="242">
        <v>45058</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876</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10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10</v>
      </c>
      <c r="J117" s="242">
        <v>45019</v>
      </c>
      <c r="K117" s="242">
        <v>45077</v>
      </c>
      <c r="L117" s="91" t="s">
        <v>188</v>
      </c>
      <c r="M117" s="192">
        <v>10</v>
      </c>
      <c r="N117" s="192" t="s">
        <v>409</v>
      </c>
      <c r="O117" s="192" t="s">
        <v>409</v>
      </c>
      <c r="P117" s="192">
        <v>10</v>
      </c>
      <c r="Q117" s="192" t="s">
        <v>409</v>
      </c>
      <c r="R117" s="192">
        <v>7.1</v>
      </c>
      <c r="S117" s="192" t="s">
        <v>409</v>
      </c>
      <c r="T117" s="192" t="s">
        <v>409</v>
      </c>
      <c r="U117" s="192" t="s">
        <v>409</v>
      </c>
      <c r="V117" s="192">
        <v>0.70167494121909602</v>
      </c>
      <c r="W117" s="192">
        <v>-0.42736895277389703</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4.1428571428571397</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45019</v>
      </c>
      <c r="K118" s="242">
        <v>45014</v>
      </c>
      <c r="L118" s="91" t="s">
        <v>190</v>
      </c>
      <c r="M118" s="192">
        <v>4.1428571428571397</v>
      </c>
      <c r="N118" s="192" t="s">
        <v>409</v>
      </c>
      <c r="O118" s="192" t="s">
        <v>409</v>
      </c>
      <c r="P118" s="192" t="s">
        <v>409</v>
      </c>
      <c r="Q118" s="192" t="s">
        <v>409</v>
      </c>
      <c r="R118" s="192">
        <v>2.9</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5.4285714285714199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45019</v>
      </c>
      <c r="K119" s="242">
        <v>45077</v>
      </c>
      <c r="L119" s="91" t="s">
        <v>191</v>
      </c>
      <c r="M119" s="192">
        <v>5.4285714285714199</v>
      </c>
      <c r="N119" s="192" t="s">
        <v>409</v>
      </c>
      <c r="O119" s="192" t="s">
        <v>409</v>
      </c>
      <c r="P119" s="192">
        <v>0</v>
      </c>
      <c r="Q119" s="192" t="s">
        <v>409</v>
      </c>
      <c r="R119" s="192">
        <v>3.8</v>
      </c>
      <c r="S119" s="192" t="s">
        <v>409</v>
      </c>
      <c r="T119" s="192" t="s">
        <v>409</v>
      </c>
      <c r="U119" s="192" t="s">
        <v>409</v>
      </c>
      <c r="V119" s="192">
        <v>-0.36287285376331002</v>
      </c>
      <c r="W119" s="192">
        <v>-1.0804503700641901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45019</v>
      </c>
      <c r="K121" s="242">
        <v>45077</v>
      </c>
      <c r="L121" s="91" t="s">
        <v>195</v>
      </c>
      <c r="M121" s="192">
        <v>4.1428571428571397</v>
      </c>
      <c r="N121" s="192">
        <v>1.5</v>
      </c>
      <c r="O121" s="192">
        <v>0</v>
      </c>
      <c r="P121" s="192">
        <v>10</v>
      </c>
      <c r="Q121" s="192" t="s">
        <v>409</v>
      </c>
      <c r="R121" s="192">
        <v>2.9</v>
      </c>
      <c r="S121" s="192">
        <v>0.15</v>
      </c>
      <c r="T121" s="192">
        <v>-0.4</v>
      </c>
      <c r="U121" s="192" t="s">
        <v>539</v>
      </c>
      <c r="V121" s="192">
        <v>4.5910000000000002</v>
      </c>
      <c r="W121" s="192">
        <v>0.70699999999999996</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44860</v>
      </c>
      <c r="K122" s="242">
        <v>45077</v>
      </c>
      <c r="L122" s="91" t="s">
        <v>197</v>
      </c>
      <c r="M122" s="192">
        <v>9</v>
      </c>
      <c r="N122" s="192" t="s">
        <v>409</v>
      </c>
      <c r="O122" s="192" t="s">
        <v>409</v>
      </c>
      <c r="P122" s="192">
        <v>0</v>
      </c>
      <c r="Q122" s="192" t="s">
        <v>409</v>
      </c>
      <c r="R122" s="192">
        <v>6.3</v>
      </c>
      <c r="S122" s="192" t="s">
        <v>409</v>
      </c>
      <c r="T122" s="192" t="s">
        <v>409</v>
      </c>
      <c r="U122" s="192" t="s">
        <v>409</v>
      </c>
      <c r="V122" s="192">
        <v>-0.592858364722602</v>
      </c>
      <c r="W122" s="192">
        <v>-0.398115885277598</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0</v>
      </c>
      <c r="J123" s="242">
        <v>44753</v>
      </c>
      <c r="K123" s="242">
        <v>45077</v>
      </c>
      <c r="L123" s="91" t="s">
        <v>199</v>
      </c>
      <c r="M123" s="192">
        <v>1.1428571428571399</v>
      </c>
      <c r="N123" s="192">
        <v>0</v>
      </c>
      <c r="O123" s="192" t="s">
        <v>409</v>
      </c>
      <c r="P123" s="192" t="s">
        <v>409</v>
      </c>
      <c r="Q123" s="192" t="s">
        <v>409</v>
      </c>
      <c r="R123" s="192">
        <v>0.8</v>
      </c>
      <c r="S123" s="192">
        <v>-1.1879999999999999</v>
      </c>
      <c r="T123" s="192">
        <v>-1.37499999999999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0</v>
      </c>
      <c r="J124" s="242">
        <v>44860</v>
      </c>
      <c r="K124" s="242">
        <v>45077</v>
      </c>
      <c r="L124" s="91" t="s">
        <v>201</v>
      </c>
      <c r="M124" s="192">
        <v>0.71428571428571297</v>
      </c>
      <c r="N124" s="192">
        <v>0</v>
      </c>
      <c r="O124" s="192" t="s">
        <v>409</v>
      </c>
      <c r="P124" s="192" t="s">
        <v>409</v>
      </c>
      <c r="Q124" s="192" t="s">
        <v>409</v>
      </c>
      <c r="R124" s="192">
        <v>0.5</v>
      </c>
      <c r="S124" s="192">
        <v>-0.93500000000000005</v>
      </c>
      <c r="T124" s="192">
        <v>-0.63300000000000001</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0</v>
      </c>
      <c r="J125" s="242">
        <v>44753</v>
      </c>
      <c r="K125" s="242">
        <v>45077</v>
      </c>
      <c r="L125" s="91" t="s">
        <v>203</v>
      </c>
      <c r="M125" s="192">
        <v>1.5714285714285701</v>
      </c>
      <c r="N125" s="192">
        <v>0</v>
      </c>
      <c r="O125" s="192" t="s">
        <v>409</v>
      </c>
      <c r="P125" s="192" t="s">
        <v>409</v>
      </c>
      <c r="Q125" s="192" t="s">
        <v>409</v>
      </c>
      <c r="R125" s="192">
        <v>1.1000000000000001</v>
      </c>
      <c r="S125" s="192">
        <v>-0.61</v>
      </c>
      <c r="T125" s="192">
        <v>-0.54199999999999904</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4</v>
      </c>
      <c r="J126" s="242" t="s">
        <v>409</v>
      </c>
      <c r="K126" s="242">
        <v>45077</v>
      </c>
      <c r="L126" s="91" t="s">
        <v>729</v>
      </c>
      <c r="M126" s="192" t="s">
        <v>409</v>
      </c>
      <c r="N126" s="192">
        <v>4</v>
      </c>
      <c r="O126" s="192" t="s">
        <v>409</v>
      </c>
      <c r="P126" s="192" t="s">
        <v>409</v>
      </c>
      <c r="Q126" s="192" t="s">
        <v>409</v>
      </c>
      <c r="R126" s="192" t="s">
        <v>409</v>
      </c>
      <c r="S126" s="192">
        <v>4.9999999999999802E-2</v>
      </c>
      <c r="T126" s="192">
        <v>0.4</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730</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8.0178372573727259</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6.4285714285714199</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10</v>
      </c>
      <c r="J128" s="242">
        <v>44860</v>
      </c>
      <c r="K128" s="242">
        <v>45077</v>
      </c>
      <c r="L128" s="91" t="s">
        <v>205</v>
      </c>
      <c r="M128" s="192">
        <v>6.4285714285714199</v>
      </c>
      <c r="N128" s="192">
        <v>10</v>
      </c>
      <c r="O128" s="192">
        <v>7</v>
      </c>
      <c r="P128" s="192">
        <v>0</v>
      </c>
      <c r="Q128" s="192" t="s">
        <v>409</v>
      </c>
      <c r="R128" s="192">
        <v>4.5</v>
      </c>
      <c r="S128" s="192">
        <v>1</v>
      </c>
      <c r="T128" s="192">
        <v>-0.29999999999999799</v>
      </c>
      <c r="U128" s="192" t="s">
        <v>540</v>
      </c>
      <c r="V128" s="192">
        <v>0</v>
      </c>
      <c r="W128" s="192">
        <v>-3.5107959304965998E-2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731</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4.9999999999999991</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3.5714285714285698</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7</v>
      </c>
      <c r="J130" s="242">
        <v>44860</v>
      </c>
      <c r="K130" s="242">
        <v>45058</v>
      </c>
      <c r="L130" s="91" t="s">
        <v>206</v>
      </c>
      <c r="M130" s="192">
        <v>3.5714285714285698</v>
      </c>
      <c r="N130" s="192">
        <v>0</v>
      </c>
      <c r="O130" s="192" t="s">
        <v>409</v>
      </c>
      <c r="P130" s="192" t="e" cm="1">
        <f t="array" ref="P130">-Inf</f>
        <v>#NAME?</v>
      </c>
      <c r="Q130" s="192">
        <v>7</v>
      </c>
      <c r="R130" s="192">
        <v>2.5</v>
      </c>
      <c r="S130" s="192">
        <v>-0.66400000000000003</v>
      </c>
      <c r="T130" s="192">
        <v>-0.57499999999999996</v>
      </c>
      <c r="U130" s="192" t="s">
        <v>409</v>
      </c>
      <c r="V130" s="192" t="s">
        <v>409</v>
      </c>
      <c r="W130" s="192" t="s">
        <v>409</v>
      </c>
      <c r="X130" s="192" t="s">
        <v>877</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2.1363913949953881</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9.2857142857142794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0.49152580535803703</v>
      </c>
      <c r="J131" s="242">
        <v>45019</v>
      </c>
      <c r="K131" s="242">
        <v>45077</v>
      </c>
      <c r="L131" s="91" t="s">
        <v>208</v>
      </c>
      <c r="M131" s="192">
        <v>9.2857142857142794</v>
      </c>
      <c r="N131" s="192" t="s">
        <v>409</v>
      </c>
      <c r="O131" s="192" t="s">
        <v>409</v>
      </c>
      <c r="P131" s="192">
        <v>0.49152580535803703</v>
      </c>
      <c r="Q131" s="192" t="s">
        <v>409</v>
      </c>
      <c r="R131" s="192">
        <v>6.5</v>
      </c>
      <c r="S131" s="192" t="s">
        <v>409</v>
      </c>
      <c r="T131" s="192" t="s">
        <v>409</v>
      </c>
      <c r="U131" s="192" t="s">
        <v>409</v>
      </c>
      <c r="V131" s="192">
        <v>2.4576290267901899E-2</v>
      </c>
      <c r="W131" s="192">
        <v>-0.37822052192079503</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3.4285714285714199</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45019</v>
      </c>
      <c r="K132" s="242">
        <v>45014</v>
      </c>
      <c r="L132" s="91" t="s">
        <v>210</v>
      </c>
      <c r="M132" s="192">
        <v>3.4285714285714199</v>
      </c>
      <c r="N132" s="192" t="s">
        <v>409</v>
      </c>
      <c r="O132" s="192" t="s">
        <v>409</v>
      </c>
      <c r="P132" s="192" t="s">
        <v>409</v>
      </c>
      <c r="Q132" s="192" t="s">
        <v>409</v>
      </c>
      <c r="R132" s="192">
        <v>2.4</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4.71428571428571</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44753</v>
      </c>
      <c r="K133" s="242">
        <v>45077</v>
      </c>
      <c r="L133" s="91" t="s">
        <v>212</v>
      </c>
      <c r="M133" s="192">
        <v>4.71428571428571</v>
      </c>
      <c r="N133" s="192">
        <v>0</v>
      </c>
      <c r="O133" s="192">
        <v>0</v>
      </c>
      <c r="P133" s="192">
        <v>0</v>
      </c>
      <c r="Q133" s="192" t="s">
        <v>409</v>
      </c>
      <c r="R133" s="192">
        <v>3.3</v>
      </c>
      <c r="S133" s="192">
        <v>-0.87</v>
      </c>
      <c r="T133" s="192">
        <v>-0.26999999999999902</v>
      </c>
      <c r="U133" s="192" t="s">
        <v>539</v>
      </c>
      <c r="V133" s="192">
        <v>-0.24</v>
      </c>
      <c r="W133" s="192">
        <v>-2.9935057237569802E-2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7.5714285714285703</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45019</v>
      </c>
      <c r="K134" s="242">
        <v>45014</v>
      </c>
      <c r="L134" s="91" t="s">
        <v>214</v>
      </c>
      <c r="M134" s="192">
        <v>7.5714285714285703</v>
      </c>
      <c r="N134" s="192" t="s">
        <v>409</v>
      </c>
      <c r="O134" s="192" t="s">
        <v>409</v>
      </c>
      <c r="P134" s="192" t="s">
        <v>409</v>
      </c>
      <c r="Q134" s="192" t="s">
        <v>409</v>
      </c>
      <c r="R134" s="192">
        <v>5.3</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3.4285714285714199</v>
      </c>
      <c r="I135" s="191"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0</v>
      </c>
      <c r="J135" s="242">
        <v>44860</v>
      </c>
      <c r="K135" s="242">
        <v>45077</v>
      </c>
      <c r="L135" s="91" t="s">
        <v>216</v>
      </c>
      <c r="M135" s="192">
        <v>3.4285714285714199</v>
      </c>
      <c r="N135" s="192">
        <v>0</v>
      </c>
      <c r="O135" s="192" t="s">
        <v>409</v>
      </c>
      <c r="P135" s="192">
        <v>0</v>
      </c>
      <c r="Q135" s="192" t="s">
        <v>409</v>
      </c>
      <c r="R135" s="192">
        <v>2.4</v>
      </c>
      <c r="S135" s="192">
        <v>-1.19999999999999</v>
      </c>
      <c r="T135" s="192">
        <v>-0.67500000000000004</v>
      </c>
      <c r="U135" s="192" t="s">
        <v>409</v>
      </c>
      <c r="V135" s="192">
        <v>-5.5110299999999897E-2</v>
      </c>
      <c r="W135" s="192">
        <v>-0.1155519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6.3795138935937494</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9.8571428571428505</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4.1288026468099996</v>
      </c>
      <c r="J136" s="242">
        <v>45019</v>
      </c>
      <c r="K136" s="242">
        <v>45077</v>
      </c>
      <c r="L136" s="91" t="s">
        <v>218</v>
      </c>
      <c r="M136" s="192">
        <v>9.8571428571428505</v>
      </c>
      <c r="N136" s="192" t="s">
        <v>409</v>
      </c>
      <c r="O136" s="192" t="s">
        <v>409</v>
      </c>
      <c r="P136" s="192">
        <v>4.1288026468099996</v>
      </c>
      <c r="Q136" s="192" t="s">
        <v>409</v>
      </c>
      <c r="R136" s="192">
        <v>6.9</v>
      </c>
      <c r="S136" s="192" t="s">
        <v>409</v>
      </c>
      <c r="T136" s="192" t="s">
        <v>409</v>
      </c>
      <c r="U136" s="192" t="s">
        <v>409</v>
      </c>
      <c r="V136" s="192">
        <v>0.20644013234049999</v>
      </c>
      <c r="W136" s="192">
        <v>-0.68828265202609995</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0.85714285714285499</v>
      </c>
      <c r="I137" s="191"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0</v>
      </c>
      <c r="J137" s="242">
        <v>44860</v>
      </c>
      <c r="K137" s="242">
        <v>45077</v>
      </c>
      <c r="L137" s="91" t="s">
        <v>220</v>
      </c>
      <c r="M137" s="192">
        <v>0.85714285714285499</v>
      </c>
      <c r="N137" s="192">
        <v>0</v>
      </c>
      <c r="O137" s="192" t="s">
        <v>409</v>
      </c>
      <c r="P137" s="192" t="s">
        <v>409</v>
      </c>
      <c r="Q137" s="192" t="s">
        <v>409</v>
      </c>
      <c r="R137" s="192">
        <v>0.6</v>
      </c>
      <c r="S137" s="192">
        <v>-0.48299999999999998</v>
      </c>
      <c r="T137" s="192">
        <v>-0.94999999999999896</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44860</v>
      </c>
      <c r="K138" s="242">
        <v>45058</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878</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3.1428571428571401</v>
      </c>
      <c r="I139" s="191" t="e"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#N/A</v>
      </c>
      <c r="J139" s="242">
        <v>44860</v>
      </c>
      <c r="K139" s="242">
        <v>45014</v>
      </c>
      <c r="L139" s="91" t="s">
        <v>224</v>
      </c>
      <c r="M139" s="192">
        <v>3.1428571428571401</v>
      </c>
      <c r="N139" s="192" t="s">
        <v>409</v>
      </c>
      <c r="O139" s="192" t="s">
        <v>409</v>
      </c>
      <c r="P139" s="192" t="s">
        <v>409</v>
      </c>
      <c r="Q139" s="192" t="s">
        <v>409</v>
      </c>
      <c r="R139" s="192">
        <v>2.2000000000000002</v>
      </c>
      <c r="S139" s="192" t="s">
        <v>409</v>
      </c>
      <c r="T139" s="192" t="s">
        <v>409</v>
      </c>
      <c r="U139" s="192" t="s">
        <v>409</v>
      </c>
      <c r="V139" s="192" t="s">
        <v>409</v>
      </c>
      <c r="W139" s="192" t="s">
        <v>409</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7.0710678118654755</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10</v>
      </c>
      <c r="J140" s="242">
        <v>45019</v>
      </c>
      <c r="K140" s="242">
        <v>45077</v>
      </c>
      <c r="L140" s="91" t="s">
        <v>226</v>
      </c>
      <c r="M140" s="192">
        <v>5</v>
      </c>
      <c r="N140" s="192">
        <v>10</v>
      </c>
      <c r="O140" s="192" t="s">
        <v>409</v>
      </c>
      <c r="P140" s="192">
        <v>5.2534302308080399E-2</v>
      </c>
      <c r="Q140" s="192">
        <v>10</v>
      </c>
      <c r="R140" s="192">
        <v>3.5</v>
      </c>
      <c r="S140" s="192">
        <v>-0.80999999999999905</v>
      </c>
      <c r="T140" s="192">
        <v>1.0999999999999901</v>
      </c>
      <c r="U140" s="192" t="s">
        <v>409</v>
      </c>
      <c r="V140" s="192">
        <v>5.7278107435098995E-4</v>
      </c>
      <c r="W140" s="192">
        <v>2.6267151154040201E-3</v>
      </c>
      <c r="X140" s="192" t="s">
        <v>879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732</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45019</v>
      </c>
      <c r="K142" s="242">
        <v>45077</v>
      </c>
      <c r="L142" s="91" t="s">
        <v>228</v>
      </c>
      <c r="M142" s="192">
        <v>10</v>
      </c>
      <c r="N142" s="192" t="s">
        <v>409</v>
      </c>
      <c r="O142" s="192" t="s">
        <v>409</v>
      </c>
      <c r="P142" s="192">
        <v>0</v>
      </c>
      <c r="Q142" s="192" t="s">
        <v>409</v>
      </c>
      <c r="R142" s="192">
        <v>7.6</v>
      </c>
      <c r="S142" s="192" t="s">
        <v>409</v>
      </c>
      <c r="T142" s="192" t="s">
        <v>409</v>
      </c>
      <c r="U142" s="192" t="s">
        <v>409</v>
      </c>
      <c r="V142" s="192">
        <v>-0.28999774549109197</v>
      </c>
      <c r="W142" s="192">
        <v>-0.81923439388640396</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8.2857142857142794</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0</v>
      </c>
      <c r="J143" s="242">
        <v>45019</v>
      </c>
      <c r="K143" s="242">
        <v>45077</v>
      </c>
      <c r="L143" s="91" t="s">
        <v>230</v>
      </c>
      <c r="M143" s="192">
        <v>8.2857142857142794</v>
      </c>
      <c r="N143" s="192" t="s">
        <v>409</v>
      </c>
      <c r="O143" s="192" t="s">
        <v>409</v>
      </c>
      <c r="P143" s="192">
        <v>0</v>
      </c>
      <c r="Q143" s="192" t="s">
        <v>409</v>
      </c>
      <c r="R143" s="192">
        <v>5.8</v>
      </c>
      <c r="S143" s="192" t="s">
        <v>409</v>
      </c>
      <c r="T143" s="192" t="s">
        <v>409</v>
      </c>
      <c r="U143" s="192" t="s">
        <v>409</v>
      </c>
      <c r="V143" s="192">
        <v>-4.2213531197489801E-2</v>
      </c>
      <c r="W143" s="192">
        <v>-7.7900824309470096E-2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3.8571428571428501</v>
      </c>
      <c r="I144" s="191"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0</v>
      </c>
      <c r="J144" s="242">
        <v>45019</v>
      </c>
      <c r="K144" s="242">
        <v>45077</v>
      </c>
      <c r="L144" s="91" t="s">
        <v>232</v>
      </c>
      <c r="M144" s="192">
        <v>3.8571428571428501</v>
      </c>
      <c r="N144" s="192">
        <v>0</v>
      </c>
      <c r="O144" s="192" t="s">
        <v>409</v>
      </c>
      <c r="P144" s="192" t="s">
        <v>409</v>
      </c>
      <c r="Q144" s="192" t="s">
        <v>409</v>
      </c>
      <c r="R144" s="192">
        <v>2.7</v>
      </c>
      <c r="S144" s="192">
        <v>-1.43999999999999</v>
      </c>
      <c r="T144" s="192">
        <v>-9.9999999999999603E-2</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9.4112394811431983</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8.8571428571428505</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45019</v>
      </c>
      <c r="K145" s="242">
        <v>45077</v>
      </c>
      <c r="L145" s="91" t="s">
        <v>234</v>
      </c>
      <c r="M145" s="192">
        <v>8.8571428571428505</v>
      </c>
      <c r="N145" s="192" t="s">
        <v>409</v>
      </c>
      <c r="O145" s="192" t="s">
        <v>409</v>
      </c>
      <c r="P145" s="192">
        <v>10</v>
      </c>
      <c r="Q145" s="192" t="s">
        <v>409</v>
      </c>
      <c r="R145" s="192">
        <v>6.2</v>
      </c>
      <c r="S145" s="192" t="s">
        <v>409</v>
      </c>
      <c r="T145" s="192" t="s">
        <v>409</v>
      </c>
      <c r="U145" s="192" t="s">
        <v>409</v>
      </c>
      <c r="V145" s="192">
        <v>0.52924043330079895</v>
      </c>
      <c r="W145" s="192">
        <v>-0.13244107703819499</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1.79284291400159</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2.5714285714285698</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1.25</v>
      </c>
      <c r="J146" s="242">
        <v>44753</v>
      </c>
      <c r="K146" s="242">
        <v>45077</v>
      </c>
      <c r="L146" s="91" t="s">
        <v>236</v>
      </c>
      <c r="M146" s="192">
        <v>2.5714285714285698</v>
      </c>
      <c r="N146" s="192">
        <v>1.25</v>
      </c>
      <c r="O146" s="192">
        <v>0</v>
      </c>
      <c r="P146" s="192">
        <v>0</v>
      </c>
      <c r="Q146" s="192" t="s">
        <v>409</v>
      </c>
      <c r="R146" s="192">
        <v>1.8</v>
      </c>
      <c r="S146" s="192">
        <v>-0.82499999999999996</v>
      </c>
      <c r="T146" s="192">
        <v>0.125</v>
      </c>
      <c r="U146" s="192" t="s">
        <v>539</v>
      </c>
      <c r="V146" s="192">
        <v>-2.4890466601567999E-3</v>
      </c>
      <c r="W146" s="192">
        <v>-1.0018378796117001E-3</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8.1428571428571406</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45019</v>
      </c>
      <c r="K147" s="242">
        <v>45077</v>
      </c>
      <c r="L147" s="91" t="s">
        <v>238</v>
      </c>
      <c r="M147" s="192">
        <v>8.1428571428571406</v>
      </c>
      <c r="N147" s="192" t="s">
        <v>409</v>
      </c>
      <c r="O147" s="192" t="s">
        <v>409</v>
      </c>
      <c r="P147" s="192">
        <v>0</v>
      </c>
      <c r="Q147" s="192" t="s">
        <v>409</v>
      </c>
      <c r="R147" s="192">
        <v>5.7</v>
      </c>
      <c r="S147" s="192" t="s">
        <v>409</v>
      </c>
      <c r="T147" s="192" t="s">
        <v>409</v>
      </c>
      <c r="U147" s="192" t="s">
        <v>409</v>
      </c>
      <c r="V147" s="192">
        <v>-0.26549863556109798</v>
      </c>
      <c r="W147" s="192">
        <v>-5.4256944496199097E-2</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733</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0</v>
      </c>
      <c r="J149" s="242">
        <v>45019</v>
      </c>
      <c r="K149" s="242">
        <v>45077</v>
      </c>
      <c r="L149" s="91" t="s">
        <v>240</v>
      </c>
      <c r="M149" s="192">
        <v>10</v>
      </c>
      <c r="N149" s="192" t="s">
        <v>409</v>
      </c>
      <c r="O149" s="192" t="s">
        <v>409</v>
      </c>
      <c r="P149" s="192">
        <v>0</v>
      </c>
      <c r="Q149" s="192" t="s">
        <v>409</v>
      </c>
      <c r="R149" s="192">
        <v>7.3</v>
      </c>
      <c r="S149" s="192" t="s">
        <v>409</v>
      </c>
      <c r="T149" s="192" t="s">
        <v>409</v>
      </c>
      <c r="U149" s="192" t="s">
        <v>409</v>
      </c>
      <c r="V149" s="192">
        <v>-0.72617180841160001</v>
      </c>
      <c r="W149" s="192">
        <v>-1.78340486348409</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8.2857142857142794</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0</v>
      </c>
      <c r="J150" s="242">
        <v>45019</v>
      </c>
      <c r="K150" s="242">
        <v>45014</v>
      </c>
      <c r="L150" s="91" t="s">
        <v>242</v>
      </c>
      <c r="M150" s="192">
        <v>8.2857142857142794</v>
      </c>
      <c r="N150" s="192" t="s">
        <v>409</v>
      </c>
      <c r="O150" s="192">
        <v>0</v>
      </c>
      <c r="P150" s="192">
        <v>0</v>
      </c>
      <c r="Q150" s="192" t="s">
        <v>409</v>
      </c>
      <c r="R150" s="192">
        <v>5.8</v>
      </c>
      <c r="S150" s="192" t="s">
        <v>409</v>
      </c>
      <c r="T150" s="192" t="s">
        <v>409</v>
      </c>
      <c r="U150" s="192" t="s">
        <v>539</v>
      </c>
      <c r="V150" s="192">
        <v>-0.27632525585840301</v>
      </c>
      <c r="W150" s="192">
        <v>-0.34477495957169801</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8.6189160737133417</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7.4285714285714199</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10</v>
      </c>
      <c r="J151" s="242">
        <v>44860</v>
      </c>
      <c r="K151" s="242">
        <v>45077</v>
      </c>
      <c r="L151" s="91" t="s">
        <v>244</v>
      </c>
      <c r="M151" s="192">
        <v>7.4285714285714199</v>
      </c>
      <c r="N151" s="192">
        <v>10</v>
      </c>
      <c r="O151" s="192" t="s">
        <v>409</v>
      </c>
      <c r="P151" s="192">
        <v>3.4566593170165998</v>
      </c>
      <c r="Q151" s="192" t="s">
        <v>409</v>
      </c>
      <c r="R151" s="192">
        <v>5.2</v>
      </c>
      <c r="S151" s="192">
        <v>-3.5819999999999999</v>
      </c>
      <c r="T151" s="192">
        <v>3.9239999999999902</v>
      </c>
      <c r="U151" s="192" t="s">
        <v>409</v>
      </c>
      <c r="V151" s="192">
        <v>-0.27960395812987898</v>
      </c>
      <c r="W151" s="192">
        <v>0.17283296585082999</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0.28571428571428598</v>
      </c>
      <c r="I152" s="191"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0</v>
      </c>
      <c r="J152" s="242">
        <v>45019</v>
      </c>
      <c r="K152" s="242">
        <v>45077</v>
      </c>
      <c r="L152" s="91" t="s">
        <v>246</v>
      </c>
      <c r="M152" s="192">
        <v>0.28571428571428598</v>
      </c>
      <c r="N152" s="192">
        <v>0</v>
      </c>
      <c r="O152" s="192" t="s">
        <v>409</v>
      </c>
      <c r="P152" s="192" t="s">
        <v>409</v>
      </c>
      <c r="Q152" s="192" t="s">
        <v>409</v>
      </c>
      <c r="R152" s="192">
        <v>0.2</v>
      </c>
      <c r="S152" s="192">
        <v>-0.68899999999999995</v>
      </c>
      <c r="T152" s="192">
        <v>-0.625</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0</v>
      </c>
      <c r="J153" s="242">
        <v>45019</v>
      </c>
      <c r="K153" s="242">
        <v>45077</v>
      </c>
      <c r="L153" s="91" t="s">
        <v>248</v>
      </c>
      <c r="M153" s="192">
        <v>0.14285714285714199</v>
      </c>
      <c r="N153" s="192">
        <v>0</v>
      </c>
      <c r="O153" s="192" t="s">
        <v>409</v>
      </c>
      <c r="P153" s="192" t="s">
        <v>409</v>
      </c>
      <c r="Q153" s="192" t="s">
        <v>409</v>
      </c>
      <c r="R153" s="192">
        <v>0.1</v>
      </c>
      <c r="S153" s="192">
        <v>-1.1579999999999999</v>
      </c>
      <c r="T153" s="192">
        <v>-0.184999999999999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7.8571428571428497</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45019</v>
      </c>
      <c r="K154" s="242">
        <v>45014</v>
      </c>
      <c r="L154" s="91" t="s">
        <v>250</v>
      </c>
      <c r="M154" s="192">
        <v>7.8571428571428497</v>
      </c>
      <c r="N154" s="192" t="s">
        <v>409</v>
      </c>
      <c r="O154" s="192" t="s">
        <v>409</v>
      </c>
      <c r="P154" s="192" t="s">
        <v>409</v>
      </c>
      <c r="Q154" s="192" t="s">
        <v>409</v>
      </c>
      <c r="R154" s="192">
        <v>5.5</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5.2857142857142803</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45019</v>
      </c>
      <c r="K155" s="242">
        <v>45014</v>
      </c>
      <c r="L155" s="91" t="s">
        <v>252</v>
      </c>
      <c r="M155" s="192">
        <v>5.2857142857142803</v>
      </c>
      <c r="N155" s="192" t="s">
        <v>409</v>
      </c>
      <c r="O155" s="192" t="s">
        <v>409</v>
      </c>
      <c r="P155" s="192" t="s">
        <v>409</v>
      </c>
      <c r="Q155" s="192" t="s">
        <v>409</v>
      </c>
      <c r="R155" s="192">
        <v>3.7</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0</v>
      </c>
      <c r="J156" s="242">
        <v>45019</v>
      </c>
      <c r="K156" s="242">
        <v>45077</v>
      </c>
      <c r="L156" s="91" t="s">
        <v>254</v>
      </c>
      <c r="M156" s="192">
        <v>0.42857142857142799</v>
      </c>
      <c r="N156" s="192">
        <v>0</v>
      </c>
      <c r="O156" s="192" t="s">
        <v>409</v>
      </c>
      <c r="P156" s="192" t="s">
        <v>409</v>
      </c>
      <c r="Q156" s="192" t="s">
        <v>409</v>
      </c>
      <c r="R156" s="192">
        <v>0.3</v>
      </c>
      <c r="S156" s="192">
        <v>-0.45</v>
      </c>
      <c r="T156" s="192">
        <v>-0.84999999999999898</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0</v>
      </c>
      <c r="J158" s="242">
        <v>44860</v>
      </c>
      <c r="K158" s="242">
        <v>45077</v>
      </c>
      <c r="L158" s="91" t="s">
        <v>258</v>
      </c>
      <c r="M158" s="192">
        <v>7.5714285714285703</v>
      </c>
      <c r="N158" s="192">
        <v>0</v>
      </c>
      <c r="O158" s="192">
        <v>0</v>
      </c>
      <c r="P158" s="192">
        <v>0</v>
      </c>
      <c r="Q158" s="192" t="s">
        <v>409</v>
      </c>
      <c r="R158" s="192">
        <v>5.3</v>
      </c>
      <c r="S158" s="192">
        <v>-9.9999999999999603E-2</v>
      </c>
      <c r="T158" s="192">
        <v>-0.26200000000000001</v>
      </c>
      <c r="U158" s="192" t="s">
        <v>539</v>
      </c>
      <c r="V158" s="192">
        <v>-1.69890741141701E-2</v>
      </c>
      <c r="W158" s="192">
        <v>-0.26970431527895999</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2.2649145304296643</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3.5714285714285698</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1.4363545924423999</v>
      </c>
      <c r="J159" s="242">
        <v>45019</v>
      </c>
      <c r="K159" s="242">
        <v>45077</v>
      </c>
      <c r="L159" s="91" t="s">
        <v>260</v>
      </c>
      <c r="M159" s="192">
        <v>3.5714285714285698</v>
      </c>
      <c r="N159" s="192">
        <v>0</v>
      </c>
      <c r="O159" s="192" t="s">
        <v>409</v>
      </c>
      <c r="P159" s="192">
        <v>1.4363545924423999</v>
      </c>
      <c r="Q159" s="192" t="s">
        <v>409</v>
      </c>
      <c r="R159" s="192">
        <v>2.5</v>
      </c>
      <c r="S159" s="192">
        <v>-2.4929999999999901</v>
      </c>
      <c r="T159" s="192">
        <v>-7.2549999999999901</v>
      </c>
      <c r="U159" s="192" t="s">
        <v>409</v>
      </c>
      <c r="V159" s="192">
        <v>7.1817729622120102E-2</v>
      </c>
      <c r="W159" s="192">
        <v>-9.8160002380609998E-2</v>
      </c>
      <c r="X159" s="192" t="s">
        <v>409</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4.8571428571428497</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44860</v>
      </c>
      <c r="K160" s="242">
        <v>45077</v>
      </c>
      <c r="L160" s="91" t="s">
        <v>262</v>
      </c>
      <c r="M160" s="192">
        <v>4.8571428571428497</v>
      </c>
      <c r="N160" s="192">
        <v>0</v>
      </c>
      <c r="O160" s="192">
        <v>0</v>
      </c>
      <c r="P160" s="192">
        <v>0</v>
      </c>
      <c r="Q160" s="192" t="s">
        <v>409</v>
      </c>
      <c r="R160" s="192">
        <v>3.4</v>
      </c>
      <c r="S160" s="192">
        <v>-2.8999999999999901</v>
      </c>
      <c r="T160" s="192">
        <v>-2.2999999999999998</v>
      </c>
      <c r="U160" s="192" t="s">
        <v>539</v>
      </c>
      <c r="V160" s="192">
        <v>-2.1064408492670799</v>
      </c>
      <c r="W160" s="192">
        <v>-8.3637237548829901E-2</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5.5714285714285703</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45019</v>
      </c>
      <c r="K161" s="242">
        <v>45077</v>
      </c>
      <c r="L161" s="91" t="s">
        <v>264</v>
      </c>
      <c r="M161" s="192">
        <v>5.5714285714285703</v>
      </c>
      <c r="N161" s="192">
        <v>0</v>
      </c>
      <c r="O161" s="192">
        <v>0</v>
      </c>
      <c r="P161" s="192">
        <v>0</v>
      </c>
      <c r="Q161" s="192" t="s">
        <v>409</v>
      </c>
      <c r="R161" s="192">
        <v>3.9</v>
      </c>
      <c r="S161" s="192">
        <v>-2.383</v>
      </c>
      <c r="T161" s="192">
        <v>-2.617</v>
      </c>
      <c r="U161" s="192" t="s">
        <v>539</v>
      </c>
      <c r="V161" s="192">
        <v>-0.65982959284530995</v>
      </c>
      <c r="W161" s="192">
        <v>-0.47866613328383001</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45019</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45019</v>
      </c>
      <c r="K163" s="242">
        <v>45014</v>
      </c>
      <c r="L163" s="91" t="s">
        <v>268</v>
      </c>
      <c r="M163" s="192">
        <v>9</v>
      </c>
      <c r="N163" s="192" t="s">
        <v>409</v>
      </c>
      <c r="O163" s="192" t="s">
        <v>409</v>
      </c>
      <c r="P163" s="192" t="s">
        <v>409</v>
      </c>
      <c r="Q163" s="192" t="s">
        <v>409</v>
      </c>
      <c r="R163" s="192">
        <v>6.3</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1.4106735979665885</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1</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1.99</v>
      </c>
      <c r="J164" s="242">
        <v>45019</v>
      </c>
      <c r="K164" s="242">
        <v>45077</v>
      </c>
      <c r="L164" s="91" t="s">
        <v>270</v>
      </c>
      <c r="M164" s="192">
        <v>1</v>
      </c>
      <c r="N164" s="192">
        <v>1.99</v>
      </c>
      <c r="O164" s="192">
        <v>0</v>
      </c>
      <c r="P164" s="192">
        <v>0</v>
      </c>
      <c r="Q164" s="192" t="s">
        <v>409</v>
      </c>
      <c r="R164" s="192">
        <v>0.7</v>
      </c>
      <c r="S164" s="192">
        <v>-0.47499999999999998</v>
      </c>
      <c r="T164" s="192">
        <v>0.19900000000000001</v>
      </c>
      <c r="U164" s="192" t="s">
        <v>539</v>
      </c>
      <c r="V164" s="192">
        <v>-1.1410393557038E-2</v>
      </c>
      <c r="W164" s="192">
        <v>-4.5584039244129801E-3</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0</v>
      </c>
      <c r="J165" s="242" t="s">
        <v>409</v>
      </c>
      <c r="K165" s="242">
        <v>45077</v>
      </c>
      <c r="L165" s="91" t="s">
        <v>734</v>
      </c>
      <c r="M165" s="192" t="s">
        <v>409</v>
      </c>
      <c r="N165" s="192">
        <v>0</v>
      </c>
      <c r="O165" s="192" t="s">
        <v>409</v>
      </c>
      <c r="P165" s="192" t="s">
        <v>409</v>
      </c>
      <c r="Q165" s="192" t="s">
        <v>409</v>
      </c>
      <c r="R165" s="192" t="s">
        <v>409</v>
      </c>
      <c r="S165" s="192">
        <v>-2.0999999999999899</v>
      </c>
      <c r="T165" s="192">
        <v>-0.70000000000000095</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6.8571428571428497</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45019</v>
      </c>
      <c r="K166" s="242">
        <v>45014</v>
      </c>
      <c r="L166" s="91" t="s">
        <v>271</v>
      </c>
      <c r="M166" s="192">
        <v>6.8571428571428497</v>
      </c>
      <c r="N166" s="192" t="s">
        <v>409</v>
      </c>
      <c r="O166" s="192" t="s">
        <v>409</v>
      </c>
      <c r="P166" s="192" t="s">
        <v>409</v>
      </c>
      <c r="Q166" s="192" t="s">
        <v>409</v>
      </c>
      <c r="R166" s="192">
        <v>4.8</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v>
      </c>
      <c r="I167" s="191"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0</v>
      </c>
      <c r="J167" s="242">
        <v>45019</v>
      </c>
      <c r="K167" s="242">
        <v>45077</v>
      </c>
      <c r="L167" s="91" t="s">
        <v>273</v>
      </c>
      <c r="M167" s="192">
        <v>1</v>
      </c>
      <c r="N167" s="192">
        <v>0</v>
      </c>
      <c r="O167" s="192" t="s">
        <v>409</v>
      </c>
      <c r="P167" s="192" t="s">
        <v>409</v>
      </c>
      <c r="Q167" s="192" t="s">
        <v>409</v>
      </c>
      <c r="R167" s="192">
        <v>0.7</v>
      </c>
      <c r="S167" s="192">
        <v>-0.54199999999999904</v>
      </c>
      <c r="T167" s="192">
        <v>-0.56699999999999995</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4.245568184644628</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3.5048317909240798</v>
      </c>
      <c r="J168" s="242">
        <v>45019</v>
      </c>
      <c r="K168" s="242">
        <v>45077</v>
      </c>
      <c r="L168" s="91" t="s">
        <v>275</v>
      </c>
      <c r="M168" s="192">
        <v>5.1428571428571397</v>
      </c>
      <c r="N168" s="192">
        <v>0</v>
      </c>
      <c r="O168" s="192" t="s">
        <v>409</v>
      </c>
      <c r="P168" s="192">
        <v>3.5048317909240798</v>
      </c>
      <c r="Q168" s="192" t="s">
        <v>409</v>
      </c>
      <c r="R168" s="192">
        <v>3.6</v>
      </c>
      <c r="S168" s="192">
        <v>-0.32500000000000001</v>
      </c>
      <c r="T168" s="192">
        <v>-0.19800000000000001</v>
      </c>
      <c r="U168" s="192" t="s">
        <v>409</v>
      </c>
      <c r="V168" s="192">
        <v>0.175241589546204</v>
      </c>
      <c r="W168" s="192">
        <v>-1.33569240570071E-2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7.4642002729217882</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5.5714285714285703</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45019</v>
      </c>
      <c r="K169" s="242">
        <v>45058</v>
      </c>
      <c r="L169" s="91" t="s">
        <v>735</v>
      </c>
      <c r="M169" s="192">
        <v>5.5714285714285703</v>
      </c>
      <c r="N169" s="192" t="s">
        <v>409</v>
      </c>
      <c r="O169" s="192" t="s">
        <v>409</v>
      </c>
      <c r="P169" s="192">
        <v>0</v>
      </c>
      <c r="Q169" s="192">
        <v>10</v>
      </c>
      <c r="R169" s="192">
        <v>3.9</v>
      </c>
      <c r="S169" s="192" t="s">
        <v>409</v>
      </c>
      <c r="T169" s="192" t="s">
        <v>409</v>
      </c>
      <c r="U169" s="192" t="s">
        <v>409</v>
      </c>
      <c r="V169" s="192">
        <v>0</v>
      </c>
      <c r="W169" s="192">
        <v>-6.4708113594855995E-2</v>
      </c>
      <c r="X169" s="192" t="s">
        <v>880</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736</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0.64253960411569089</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2.4285714285714199</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0.17000000000000301</v>
      </c>
      <c r="J172" s="242">
        <v>45019</v>
      </c>
      <c r="K172" s="242">
        <v>45077</v>
      </c>
      <c r="L172" s="91" t="s">
        <v>279</v>
      </c>
      <c r="M172" s="192">
        <v>2.4285714285714199</v>
      </c>
      <c r="N172" s="192">
        <v>0.17000000000000301</v>
      </c>
      <c r="O172" s="192">
        <v>0</v>
      </c>
      <c r="P172" s="192">
        <v>0</v>
      </c>
      <c r="Q172" s="192" t="s">
        <v>409</v>
      </c>
      <c r="R172" s="192">
        <v>1.7</v>
      </c>
      <c r="S172" s="192">
        <v>1.70000000000003E-2</v>
      </c>
      <c r="T172" s="192">
        <v>-0.46700000000000003</v>
      </c>
      <c r="U172" s="192" t="s">
        <v>539</v>
      </c>
      <c r="V172" s="192">
        <v>-9.6863435228929706E-2</v>
      </c>
      <c r="W172" s="192">
        <v>-8.5747194215500103E-2</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44860</v>
      </c>
      <c r="K173" s="242">
        <v>45077</v>
      </c>
      <c r="L173" s="91" t="s">
        <v>281</v>
      </c>
      <c r="M173" s="192">
        <v>2.1428571428571401</v>
      </c>
      <c r="N173" s="192">
        <v>0</v>
      </c>
      <c r="O173" s="192">
        <v>0</v>
      </c>
      <c r="P173" s="192" t="s">
        <v>409</v>
      </c>
      <c r="Q173" s="192" t="s">
        <v>409</v>
      </c>
      <c r="R173" s="192">
        <v>1.5</v>
      </c>
      <c r="S173" s="192">
        <v>-0.88300000000000001</v>
      </c>
      <c r="T173" s="192">
        <v>-0.95799999999999996</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6.127780224244451</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4.1721878307379301</v>
      </c>
      <c r="J174" s="242">
        <v>45019</v>
      </c>
      <c r="K174" s="242">
        <v>45077</v>
      </c>
      <c r="L174" s="91" t="s">
        <v>283</v>
      </c>
      <c r="M174" s="192">
        <v>9</v>
      </c>
      <c r="N174" s="192" t="s">
        <v>409</v>
      </c>
      <c r="O174" s="192" t="s">
        <v>409</v>
      </c>
      <c r="P174" s="192">
        <v>4.1721878307379301</v>
      </c>
      <c r="Q174" s="192" t="s">
        <v>409</v>
      </c>
      <c r="R174" s="192">
        <v>6.3</v>
      </c>
      <c r="S174" s="192" t="s">
        <v>409</v>
      </c>
      <c r="T174" s="192" t="s">
        <v>409</v>
      </c>
      <c r="U174" s="192" t="s">
        <v>409</v>
      </c>
      <c r="V174" s="192">
        <v>0.20860939153689601</v>
      </c>
      <c r="W174" s="192">
        <v>-0.38220766601039502</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45019</v>
      </c>
      <c r="K175" s="242">
        <v>44753</v>
      </c>
      <c r="L175" s="91" t="s">
        <v>285</v>
      </c>
      <c r="M175" s="192">
        <v>1.5714285714285701</v>
      </c>
      <c r="N175" s="192">
        <v>0</v>
      </c>
      <c r="O175" s="192">
        <v>7</v>
      </c>
      <c r="P175" s="192" t="s">
        <v>409</v>
      </c>
      <c r="Q175" s="192" t="s">
        <v>409</v>
      </c>
      <c r="R175" s="192">
        <v>1.1000000000000001</v>
      </c>
      <c r="S175" s="192" t="s">
        <v>409</v>
      </c>
      <c r="T175" s="192">
        <v>-1</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9.5618288746751485</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9.1428571428571406</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45019</v>
      </c>
      <c r="K176" s="242">
        <v>45077</v>
      </c>
      <c r="L176" s="91" t="s">
        <v>287</v>
      </c>
      <c r="M176" s="192">
        <v>9.1428571428571406</v>
      </c>
      <c r="N176" s="192">
        <v>10</v>
      </c>
      <c r="O176" s="192" t="s">
        <v>409</v>
      </c>
      <c r="P176" s="192">
        <v>10</v>
      </c>
      <c r="Q176" s="192" t="s">
        <v>409</v>
      </c>
      <c r="R176" s="192">
        <v>6.4</v>
      </c>
      <c r="S176" s="192">
        <v>3.8090000000000002</v>
      </c>
      <c r="T176" s="192">
        <v>1.498</v>
      </c>
      <c r="U176" s="192" t="s">
        <v>409</v>
      </c>
      <c r="V176" s="192">
        <v>1.5254036691643</v>
      </c>
      <c r="W176" s="192">
        <v>0.310902306786701</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0</v>
      </c>
      <c r="J177" s="242">
        <v>45019</v>
      </c>
      <c r="K177" s="242">
        <v>45014</v>
      </c>
      <c r="L177" s="91" t="s">
        <v>289</v>
      </c>
      <c r="M177" s="192">
        <v>9</v>
      </c>
      <c r="N177" s="192" t="s">
        <v>409</v>
      </c>
      <c r="O177" s="192" t="s">
        <v>409</v>
      </c>
      <c r="P177" s="192">
        <v>0</v>
      </c>
      <c r="Q177" s="192" t="s">
        <v>409</v>
      </c>
      <c r="R177" s="192">
        <v>6.3</v>
      </c>
      <c r="S177" s="192" t="s">
        <v>409</v>
      </c>
      <c r="T177" s="192" t="s">
        <v>409</v>
      </c>
      <c r="U177" s="192" t="s">
        <v>409</v>
      </c>
      <c r="V177" s="192">
        <v>-0.101832149785739</v>
      </c>
      <c r="W177" s="192">
        <v>-0.12960150702788001</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0</v>
      </c>
      <c r="J178" s="242">
        <v>45019</v>
      </c>
      <c r="K178" s="242">
        <v>45077</v>
      </c>
      <c r="L178" s="91" t="s">
        <v>291</v>
      </c>
      <c r="M178" s="192">
        <v>0.14285714285714199</v>
      </c>
      <c r="N178" s="192">
        <v>0</v>
      </c>
      <c r="O178" s="192" t="s">
        <v>409</v>
      </c>
      <c r="P178" s="192" t="s">
        <v>409</v>
      </c>
      <c r="Q178" s="192" t="s">
        <v>409</v>
      </c>
      <c r="R178" s="192">
        <v>0.1</v>
      </c>
      <c r="S178" s="192">
        <v>-0.54999999999999905</v>
      </c>
      <c r="T178" s="192">
        <v>-0.35</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8.2857142857142794</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45019</v>
      </c>
      <c r="K179" s="242">
        <v>45014</v>
      </c>
      <c r="L179" s="91" t="s">
        <v>293</v>
      </c>
      <c r="M179" s="192">
        <v>8.2857142857142794</v>
      </c>
      <c r="N179" s="192" t="s">
        <v>409</v>
      </c>
      <c r="O179" s="192" t="s">
        <v>409</v>
      </c>
      <c r="P179" s="192" t="s">
        <v>409</v>
      </c>
      <c r="Q179" s="192" t="s">
        <v>409</v>
      </c>
      <c r="R179" s="192">
        <v>5.8</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45019</v>
      </c>
      <c r="K180" s="242">
        <v>45014</v>
      </c>
      <c r="L180" s="91" t="s">
        <v>295</v>
      </c>
      <c r="M180" s="192">
        <v>10</v>
      </c>
      <c r="N180" s="192" t="s">
        <v>409</v>
      </c>
      <c r="O180" s="192" t="s">
        <v>409</v>
      </c>
      <c r="P180" s="192">
        <v>0</v>
      </c>
      <c r="Q180" s="192" t="s">
        <v>409</v>
      </c>
      <c r="R180" s="192">
        <v>7</v>
      </c>
      <c r="S180" s="192" t="s">
        <v>409</v>
      </c>
      <c r="T180" s="192" t="s">
        <v>409</v>
      </c>
      <c r="U180" s="192" t="s">
        <v>409</v>
      </c>
      <c r="V180" s="192">
        <v>-0.61921777825450197</v>
      </c>
      <c r="W180" s="192">
        <v>-0.61457857290899998</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2.463452358195739</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0.94400405883780203</v>
      </c>
      <c r="J181" s="242">
        <v>45019</v>
      </c>
      <c r="K181" s="242">
        <v>45077</v>
      </c>
      <c r="L181" s="91" t="s">
        <v>297</v>
      </c>
      <c r="M181" s="192">
        <v>6.4285714285714199</v>
      </c>
      <c r="N181" s="192">
        <v>0</v>
      </c>
      <c r="O181" s="192" t="s">
        <v>409</v>
      </c>
      <c r="P181" s="192">
        <v>0.94400405883780203</v>
      </c>
      <c r="Q181" s="192" t="s">
        <v>409</v>
      </c>
      <c r="R181" s="192">
        <v>4.5</v>
      </c>
      <c r="S181" s="192">
        <v>-0.5</v>
      </c>
      <c r="T181" s="192">
        <v>-0.6</v>
      </c>
      <c r="U181" s="192" t="s">
        <v>409</v>
      </c>
      <c r="V181" s="192">
        <v>4.7200202941890097E-2</v>
      </c>
      <c r="W181" s="192">
        <v>-6.7420005798339802E-2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0</v>
      </c>
      <c r="J182" s="242" t="s">
        <v>409</v>
      </c>
      <c r="K182" s="242">
        <v>45077</v>
      </c>
      <c r="L182" s="91" t="s">
        <v>737</v>
      </c>
      <c r="M182" s="192" t="s">
        <v>409</v>
      </c>
      <c r="N182" s="192">
        <v>0</v>
      </c>
      <c r="O182" s="192" t="s">
        <v>409</v>
      </c>
      <c r="P182" s="192" t="s">
        <v>409</v>
      </c>
      <c r="Q182" s="192" t="s">
        <v>409</v>
      </c>
      <c r="R182" s="192" t="s">
        <v>409</v>
      </c>
      <c r="S182" s="192">
        <v>-0.36399999999999899</v>
      </c>
      <c r="T182" s="192">
        <v>-1.4969999999999899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8.2687984920955415</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6.8373028502881503</v>
      </c>
      <c r="J183" s="242">
        <v>45019</v>
      </c>
      <c r="K183" s="242">
        <v>45077</v>
      </c>
      <c r="L183" s="91" t="s">
        <v>299</v>
      </c>
      <c r="M183" s="192">
        <v>10</v>
      </c>
      <c r="N183" s="192" t="s">
        <v>409</v>
      </c>
      <c r="O183" s="192" t="s">
        <v>409</v>
      </c>
      <c r="P183" s="192">
        <v>6.8373028502881503</v>
      </c>
      <c r="Q183" s="192" t="s">
        <v>409</v>
      </c>
      <c r="R183" s="192">
        <v>7.5</v>
      </c>
      <c r="S183" s="192" t="s">
        <v>409</v>
      </c>
      <c r="T183" s="192" t="s">
        <v>409</v>
      </c>
      <c r="U183" s="192" t="s">
        <v>409</v>
      </c>
      <c r="V183" s="192">
        <v>0.34186514251440803</v>
      </c>
      <c r="W183" s="192">
        <v>-0.30167409247070498</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45077</v>
      </c>
      <c r="L184" s="91" t="s">
        <v>301</v>
      </c>
      <c r="M184" s="192">
        <v>2.2857142857142798</v>
      </c>
      <c r="N184" s="192">
        <v>10</v>
      </c>
      <c r="O184" s="192">
        <v>10</v>
      </c>
      <c r="P184" s="192" t="s">
        <v>409</v>
      </c>
      <c r="Q184" s="192" t="s">
        <v>409</v>
      </c>
      <c r="R184" s="192">
        <v>1.6</v>
      </c>
      <c r="S184" s="192">
        <v>-1.6119999999999901</v>
      </c>
      <c r="T184" s="192">
        <v>1.27999999999999</v>
      </c>
      <c r="U184" s="192" t="s">
        <v>541</v>
      </c>
      <c r="V184" s="192" t="s">
        <v>409</v>
      </c>
      <c r="W184" s="192" t="s">
        <v>409</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45019</v>
      </c>
      <c r="K185" s="242">
        <v>45077</v>
      </c>
      <c r="L185" s="91" t="s">
        <v>303</v>
      </c>
      <c r="M185" s="192">
        <v>10</v>
      </c>
      <c r="N185" s="192" t="s">
        <v>409</v>
      </c>
      <c r="O185" s="192" t="s">
        <v>409</v>
      </c>
      <c r="P185" s="192">
        <v>10</v>
      </c>
      <c r="Q185" s="192" t="s">
        <v>409</v>
      </c>
      <c r="R185" s="192">
        <v>9.1</v>
      </c>
      <c r="S185" s="192" t="s">
        <v>409</v>
      </c>
      <c r="T185" s="192" t="s">
        <v>409</v>
      </c>
      <c r="U185" s="192" t="s">
        <v>409</v>
      </c>
      <c r="V185" s="192">
        <v>1.0024358733761001</v>
      </c>
      <c r="W185" s="192">
        <v>-7.7314335083599403E-2</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4.12124608235517</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2.1230836589159798</v>
      </c>
      <c r="J186" s="242">
        <v>45019</v>
      </c>
      <c r="K186" s="242">
        <v>45077</v>
      </c>
      <c r="L186" s="91" t="s">
        <v>304</v>
      </c>
      <c r="M186" s="192">
        <v>8</v>
      </c>
      <c r="N186" s="192" t="s">
        <v>409</v>
      </c>
      <c r="O186" s="192" t="s">
        <v>409</v>
      </c>
      <c r="P186" s="192">
        <v>2.1230836589159798</v>
      </c>
      <c r="Q186" s="192" t="s">
        <v>409</v>
      </c>
      <c r="R186" s="192">
        <v>5.6</v>
      </c>
      <c r="S186" s="192" t="s">
        <v>409</v>
      </c>
      <c r="T186" s="192" t="s">
        <v>409</v>
      </c>
      <c r="U186" s="192" t="s">
        <v>409</v>
      </c>
      <c r="V186" s="192">
        <v>0.10615418294579899</v>
      </c>
      <c r="W186" s="192">
        <v>-3.3487534703899903E-2</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1.6278820596099552</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v>
      </c>
      <c r="I187" s="191"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0.52999999999999003</v>
      </c>
      <c r="J187" s="242">
        <v>44860</v>
      </c>
      <c r="K187" s="242">
        <v>45077</v>
      </c>
      <c r="L187" s="91" t="s">
        <v>306</v>
      </c>
      <c r="M187" s="192">
        <v>5</v>
      </c>
      <c r="N187" s="192">
        <v>0.52999999999999003</v>
      </c>
      <c r="O187" s="192" t="s">
        <v>409</v>
      </c>
      <c r="P187" s="192" t="s">
        <v>409</v>
      </c>
      <c r="Q187" s="192" t="s">
        <v>409</v>
      </c>
      <c r="R187" s="192">
        <v>3.5</v>
      </c>
      <c r="S187" s="192">
        <v>-0.29999999999999799</v>
      </c>
      <c r="T187" s="192">
        <v>5.2999999999998999E-2</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1.7008401285415149</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1.28571428571428</v>
      </c>
      <c r="I188" s="191"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2.2499999999999898</v>
      </c>
      <c r="J188" s="242">
        <v>44860</v>
      </c>
      <c r="K188" s="242">
        <v>45077</v>
      </c>
      <c r="L188" s="91" t="s">
        <v>307</v>
      </c>
      <c r="M188" s="192">
        <v>1.28571428571428</v>
      </c>
      <c r="N188" s="192">
        <v>2.2499999999999898</v>
      </c>
      <c r="O188" s="192" t="s">
        <v>409</v>
      </c>
      <c r="P188" s="192" t="s">
        <v>409</v>
      </c>
      <c r="Q188" s="192" t="s">
        <v>409</v>
      </c>
      <c r="R188" s="192">
        <v>0.9</v>
      </c>
      <c r="S188" s="192">
        <v>-0.71699999999999897</v>
      </c>
      <c r="T188" s="192">
        <v>0.22499999999999901</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0</v>
      </c>
      <c r="J189" s="242">
        <v>44753</v>
      </c>
      <c r="K189" s="242">
        <v>45077</v>
      </c>
      <c r="L189" s="91" t="s">
        <v>309</v>
      </c>
      <c r="M189" s="192">
        <v>0.28571428571428598</v>
      </c>
      <c r="N189" s="192">
        <v>0</v>
      </c>
      <c r="O189" s="192" t="s">
        <v>409</v>
      </c>
      <c r="P189" s="192" t="s">
        <v>409</v>
      </c>
      <c r="Q189" s="192" t="s">
        <v>409</v>
      </c>
      <c r="R189" s="192">
        <v>0.2</v>
      </c>
      <c r="S189" s="192">
        <v>-0.72499999999999898</v>
      </c>
      <c r="T189" s="192">
        <v>-0.27500000000000002</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0.85857024007524152</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2.58</v>
      </c>
      <c r="J190" s="242">
        <v>44860</v>
      </c>
      <c r="K190" s="242">
        <v>45077</v>
      </c>
      <c r="L190" s="91" t="s">
        <v>311</v>
      </c>
      <c r="M190" s="192">
        <v>0.28571428571428598</v>
      </c>
      <c r="N190" s="192">
        <v>2.58</v>
      </c>
      <c r="O190" s="192" t="s">
        <v>409</v>
      </c>
      <c r="P190" s="192" t="s">
        <v>409</v>
      </c>
      <c r="Q190" s="192" t="s">
        <v>409</v>
      </c>
      <c r="R190" s="192">
        <v>0.2</v>
      </c>
      <c r="S190" s="192">
        <v>-1.333</v>
      </c>
      <c r="T190" s="192">
        <v>0.25800000000000001</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0</v>
      </c>
      <c r="J191" s="242">
        <v>44860</v>
      </c>
      <c r="K191" s="242">
        <v>45077</v>
      </c>
      <c r="L191" s="91" t="s">
        <v>313</v>
      </c>
      <c r="M191" s="192">
        <v>8</v>
      </c>
      <c r="N191" s="192" t="s">
        <v>409</v>
      </c>
      <c r="O191" s="192" t="s">
        <v>409</v>
      </c>
      <c r="P191" s="192">
        <v>0</v>
      </c>
      <c r="Q191" s="192" t="s">
        <v>409</v>
      </c>
      <c r="R191" s="192">
        <v>5.6</v>
      </c>
      <c r="S191" s="192" t="s">
        <v>409</v>
      </c>
      <c r="T191" s="192" t="s">
        <v>409</v>
      </c>
      <c r="U191" s="192" t="s">
        <v>409</v>
      </c>
      <c r="V191" s="192">
        <v>-0.48007532565119998</v>
      </c>
      <c r="W191" s="192">
        <v>-0.72018813812470095</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738</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44753</v>
      </c>
      <c r="K193" s="242">
        <v>45077</v>
      </c>
      <c r="L193" s="91" t="s">
        <v>315</v>
      </c>
      <c r="M193" s="192">
        <v>2.1428571428571401</v>
      </c>
      <c r="N193" s="192">
        <v>0</v>
      </c>
      <c r="O193" s="192" t="s">
        <v>409</v>
      </c>
      <c r="P193" s="192">
        <v>0</v>
      </c>
      <c r="Q193" s="192" t="s">
        <v>409</v>
      </c>
      <c r="R193" s="192">
        <v>1.5</v>
      </c>
      <c r="S193" s="192">
        <v>0</v>
      </c>
      <c r="T193" s="192">
        <v>0</v>
      </c>
      <c r="U193" s="192" t="s">
        <v>409</v>
      </c>
      <c r="V193" s="192">
        <v>-0.111569452328067</v>
      </c>
      <c r="W193" s="192">
        <v>0</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7.9372539331937713</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v>
      </c>
      <c r="I194" s="191"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7</v>
      </c>
      <c r="J194" s="242">
        <v>45019</v>
      </c>
      <c r="K194" s="242">
        <v>45058</v>
      </c>
      <c r="L194" s="91" t="s">
        <v>316</v>
      </c>
      <c r="M194" s="192">
        <v>9</v>
      </c>
      <c r="N194" s="192" t="s">
        <v>409</v>
      </c>
      <c r="O194" s="192" t="s">
        <v>409</v>
      </c>
      <c r="P194" s="192" t="s">
        <v>409</v>
      </c>
      <c r="Q194" s="192">
        <v>7</v>
      </c>
      <c r="R194" s="192">
        <v>6.3</v>
      </c>
      <c r="S194" s="192" t="s">
        <v>409</v>
      </c>
      <c r="T194" s="192" t="s">
        <v>409</v>
      </c>
      <c r="U194" s="192" t="s">
        <v>409</v>
      </c>
      <c r="V194" s="192" t="s">
        <v>409</v>
      </c>
      <c r="W194" s="192" t="s">
        <v>409</v>
      </c>
      <c r="X194" s="192" t="s">
        <v>876</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739</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0</v>
      </c>
      <c r="J196" s="242">
        <v>45019</v>
      </c>
      <c r="K196" s="242">
        <v>45077</v>
      </c>
      <c r="L196" s="91" t="s">
        <v>318</v>
      </c>
      <c r="M196" s="192">
        <v>10</v>
      </c>
      <c r="N196" s="192" t="s">
        <v>409</v>
      </c>
      <c r="O196" s="192" t="s">
        <v>409</v>
      </c>
      <c r="P196" s="192">
        <v>0</v>
      </c>
      <c r="Q196" s="192" t="s">
        <v>409</v>
      </c>
      <c r="R196" s="192">
        <v>7</v>
      </c>
      <c r="S196" s="192" t="s">
        <v>409</v>
      </c>
      <c r="T196" s="192" t="s">
        <v>409</v>
      </c>
      <c r="U196" s="192" t="s">
        <v>409</v>
      </c>
      <c r="V196" s="192">
        <v>-5.5534138918297102E-2</v>
      </c>
      <c r="W196" s="192">
        <v>-0.15541622469569899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8.4285714285714199</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45019</v>
      </c>
      <c r="K197" s="242">
        <v>45077</v>
      </c>
      <c r="L197" s="91" t="s">
        <v>320</v>
      </c>
      <c r="M197" s="192">
        <v>8.4285714285714199</v>
      </c>
      <c r="N197" s="192" t="s">
        <v>409</v>
      </c>
      <c r="O197" s="192" t="s">
        <v>409</v>
      </c>
      <c r="P197" s="192">
        <v>0</v>
      </c>
      <c r="Q197" s="192" t="s">
        <v>409</v>
      </c>
      <c r="R197" s="192">
        <v>5.9</v>
      </c>
      <c r="S197" s="192" t="s">
        <v>409</v>
      </c>
      <c r="T197" s="192" t="s">
        <v>409</v>
      </c>
      <c r="U197" s="192" t="s">
        <v>409</v>
      </c>
      <c r="V197" s="192">
        <v>-0.89540223201770197</v>
      </c>
      <c r="W197" s="192">
        <v>-0.706312980600597</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0.18447891414972326</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2.71428571428571</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1.25382783347909E-2</v>
      </c>
      <c r="J198" s="242">
        <v>45019</v>
      </c>
      <c r="K198" s="242">
        <v>45014</v>
      </c>
      <c r="L198" s="91" t="s">
        <v>322</v>
      </c>
      <c r="M198" s="192">
        <v>2.71428571428571</v>
      </c>
      <c r="N198" s="192">
        <v>0</v>
      </c>
      <c r="O198" s="192">
        <v>0</v>
      </c>
      <c r="P198" s="192">
        <v>1.25382783347909E-2</v>
      </c>
      <c r="Q198" s="192" t="s">
        <v>409</v>
      </c>
      <c r="R198" s="192">
        <v>1.9</v>
      </c>
      <c r="S198" s="192">
        <v>-0.5</v>
      </c>
      <c r="T198" s="192">
        <v>-0.5</v>
      </c>
      <c r="U198" s="192" t="s">
        <v>539</v>
      </c>
      <c r="V198" s="192">
        <v>4.6364756980189E-4</v>
      </c>
      <c r="W198" s="192">
        <v>6.2691391673960002E-4</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6.2857142857142803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45019</v>
      </c>
      <c r="K199" s="242">
        <v>45014</v>
      </c>
      <c r="L199" s="91" t="s">
        <v>324</v>
      </c>
      <c r="M199" s="192">
        <v>6.2857142857142803</v>
      </c>
      <c r="N199" s="192" t="s">
        <v>409</v>
      </c>
      <c r="O199" s="192" t="s">
        <v>409</v>
      </c>
      <c r="P199" s="192">
        <v>0</v>
      </c>
      <c r="Q199" s="192" t="s">
        <v>409</v>
      </c>
      <c r="R199" s="192">
        <v>4.4000000000000004</v>
      </c>
      <c r="S199" s="192" t="s">
        <v>409</v>
      </c>
      <c r="T199" s="192" t="s">
        <v>409</v>
      </c>
      <c r="U199" s="192" t="s">
        <v>409</v>
      </c>
      <c r="V199" s="192">
        <v>-0.13916510862893</v>
      </c>
      <c r="W199" s="192">
        <v>-0.11503491052240999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2.2857142857142798</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45019</v>
      </c>
      <c r="K200" s="242">
        <v>45014</v>
      </c>
      <c r="L200" s="91" t="s">
        <v>326</v>
      </c>
      <c r="M200" s="192">
        <v>2.2857142857142798</v>
      </c>
      <c r="N200" s="192" t="s">
        <v>409</v>
      </c>
      <c r="O200" s="192" t="s">
        <v>409</v>
      </c>
      <c r="P200" s="192" t="s">
        <v>409</v>
      </c>
      <c r="Q200" s="192" t="s">
        <v>409</v>
      </c>
      <c r="R200" s="192">
        <v>1.6</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8.4285714285714199</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45019</v>
      </c>
      <c r="K201" s="242">
        <v>45014</v>
      </c>
      <c r="L201" s="91" t="s">
        <v>328</v>
      </c>
      <c r="M201" s="192">
        <v>8.4285714285714199</v>
      </c>
      <c r="N201" s="192" t="s">
        <v>409</v>
      </c>
      <c r="O201" s="192" t="s">
        <v>409</v>
      </c>
      <c r="P201" s="192">
        <v>0</v>
      </c>
      <c r="Q201" s="192" t="s">
        <v>409</v>
      </c>
      <c r="R201" s="192">
        <v>5.9</v>
      </c>
      <c r="S201" s="192" t="s">
        <v>409</v>
      </c>
      <c r="T201" s="192" t="s">
        <v>409</v>
      </c>
      <c r="U201" s="192" t="s">
        <v>409</v>
      </c>
      <c r="V201" s="192">
        <v>-0.2487999840623</v>
      </c>
      <c r="W201" s="192">
        <v>-0.238622519331599</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7.8571428571428497</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45019</v>
      </c>
      <c r="K202" s="242">
        <v>45014</v>
      </c>
      <c r="L202" s="91" t="s">
        <v>330</v>
      </c>
      <c r="M202" s="192">
        <v>7.8571428571428497</v>
      </c>
      <c r="N202" s="192" t="s">
        <v>409</v>
      </c>
      <c r="O202" s="192" t="s">
        <v>409</v>
      </c>
      <c r="P202" s="192" t="s">
        <v>409</v>
      </c>
      <c r="Q202" s="192" t="s">
        <v>409</v>
      </c>
      <c r="R202" s="192">
        <v>5.5</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v>0</v>
      </c>
      <c r="O204" s="192">
        <v>10</v>
      </c>
      <c r="P204" s="192">
        <v>0</v>
      </c>
      <c r="Q204" s="192" t="s">
        <v>409</v>
      </c>
      <c r="R204" s="192">
        <v>2.5</v>
      </c>
      <c r="S204" s="192" t="s">
        <v>409</v>
      </c>
      <c r="T204" s="192">
        <v>-1.19999999999999</v>
      </c>
      <c r="U204" s="192" t="s">
        <v>541</v>
      </c>
      <c r="V204" s="192">
        <v>-2.0434682424169001E-2</v>
      </c>
      <c r="W204" s="192">
        <v>-2.2651345143062E-2</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2.0450596517316875</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1.72211075611686</v>
      </c>
      <c r="J205" s="242">
        <v>45019</v>
      </c>
      <c r="K205" s="242">
        <v>45014</v>
      </c>
      <c r="L205" s="91" t="s">
        <v>335</v>
      </c>
      <c r="M205" s="192">
        <v>2.4285714285714199</v>
      </c>
      <c r="N205" s="192">
        <v>0</v>
      </c>
      <c r="O205" s="192">
        <v>0</v>
      </c>
      <c r="P205" s="192">
        <v>1.72211075611686</v>
      </c>
      <c r="Q205" s="192" t="s">
        <v>409</v>
      </c>
      <c r="R205" s="192">
        <v>1.7</v>
      </c>
      <c r="S205" s="192">
        <v>-0.65800000000000103</v>
      </c>
      <c r="T205" s="192">
        <v>-1.1869999999999901</v>
      </c>
      <c r="U205" s="192" t="s">
        <v>539</v>
      </c>
      <c r="V205" s="192">
        <v>8.6105537805842999E-2</v>
      </c>
      <c r="W205" s="192">
        <v>7.8782172306383E-2</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7.5714285714285703</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45019</v>
      </c>
      <c r="K206" s="242">
        <v>45014</v>
      </c>
      <c r="L206" s="91" t="s">
        <v>337</v>
      </c>
      <c r="M206" s="192">
        <v>7.5714285714285703</v>
      </c>
      <c r="N206" s="192" t="s">
        <v>409</v>
      </c>
      <c r="O206" s="192" t="s">
        <v>409</v>
      </c>
      <c r="P206" s="192" t="s">
        <v>409</v>
      </c>
      <c r="Q206" s="192" t="s">
        <v>409</v>
      </c>
      <c r="R206" s="192">
        <v>5.3</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1</v>
      </c>
      <c r="J207" s="242" t="s">
        <v>409</v>
      </c>
      <c r="K207" s="242">
        <v>45077</v>
      </c>
      <c r="L207" s="91" t="s">
        <v>740</v>
      </c>
      <c r="M207" s="192" t="s">
        <v>409</v>
      </c>
      <c r="N207" s="192">
        <v>1</v>
      </c>
      <c r="O207" s="192" t="s">
        <v>409</v>
      </c>
      <c r="P207" s="192" t="s">
        <v>409</v>
      </c>
      <c r="Q207" s="192" t="s">
        <v>409</v>
      </c>
      <c r="R207" s="192" t="s">
        <v>409</v>
      </c>
      <c r="S207" s="192">
        <v>-0.28999999999999998</v>
      </c>
      <c r="T207" s="192">
        <v>0.1</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4.8579158375234543</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8.2857142857142794</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2.84819696536601</v>
      </c>
      <c r="J208" s="242">
        <v>45019</v>
      </c>
      <c r="K208" s="242">
        <v>45014</v>
      </c>
      <c r="L208" s="91" t="s">
        <v>339</v>
      </c>
      <c r="M208" s="192">
        <v>8.2857142857142794</v>
      </c>
      <c r="N208" s="192" t="s">
        <v>409</v>
      </c>
      <c r="O208" s="192" t="s">
        <v>409</v>
      </c>
      <c r="P208" s="192">
        <v>2.84819696536601</v>
      </c>
      <c r="Q208" s="192" t="s">
        <v>409</v>
      </c>
      <c r="R208" s="192">
        <v>5.8</v>
      </c>
      <c r="S208" s="192" t="s">
        <v>409</v>
      </c>
      <c r="T208" s="192" t="s">
        <v>409</v>
      </c>
      <c r="U208" s="192" t="s">
        <v>409</v>
      </c>
      <c r="V208" s="192">
        <v>5.0841623883101802E-2</v>
      </c>
      <c r="W208" s="192">
        <v>0.142409848268301</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45019</v>
      </c>
      <c r="K209" s="242">
        <v>45014</v>
      </c>
      <c r="L209" s="91" t="s">
        <v>341</v>
      </c>
      <c r="M209" s="192">
        <v>9</v>
      </c>
      <c r="N209" s="192" t="s">
        <v>409</v>
      </c>
      <c r="O209" s="192">
        <v>0</v>
      </c>
      <c r="P209" s="192">
        <v>0</v>
      </c>
      <c r="Q209" s="192" t="s">
        <v>409</v>
      </c>
      <c r="R209" s="192">
        <v>6.3</v>
      </c>
      <c r="S209" s="192" t="s">
        <v>409</v>
      </c>
      <c r="T209" s="192" t="s">
        <v>409</v>
      </c>
      <c r="U209" s="192" t="s">
        <v>539</v>
      </c>
      <c r="V209" s="192">
        <v>-8.0980347655597001E-2</v>
      </c>
      <c r="W209" s="192">
        <v>-8.4127221500601507E-2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4.780914437337568</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2.2857142857142798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44860</v>
      </c>
      <c r="K210" s="242">
        <v>45077</v>
      </c>
      <c r="L210" s="91" t="s">
        <v>343</v>
      </c>
      <c r="M210" s="192">
        <v>2.2857142857142798</v>
      </c>
      <c r="N210" s="192">
        <v>10</v>
      </c>
      <c r="O210" s="192">
        <v>0</v>
      </c>
      <c r="P210" s="192" t="s">
        <v>409</v>
      </c>
      <c r="Q210" s="192" t="s">
        <v>409</v>
      </c>
      <c r="R210" s="192">
        <v>1.6</v>
      </c>
      <c r="S210" s="192">
        <v>14.6929999999999</v>
      </c>
      <c r="T210" s="192">
        <v>0.68500000000000005</v>
      </c>
      <c r="U210" s="192" t="s">
        <v>539</v>
      </c>
      <c r="V210" s="192" t="s">
        <v>409</v>
      </c>
      <c r="W210" s="192" t="s">
        <v>409</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v>
      </c>
      <c r="J211" s="242">
        <v>44753</v>
      </c>
      <c r="K211" s="242">
        <v>45077</v>
      </c>
      <c r="L211" s="91" t="s">
        <v>345</v>
      </c>
      <c r="M211" s="192">
        <v>2.5714285714285698</v>
      </c>
      <c r="N211" s="192">
        <v>0</v>
      </c>
      <c r="O211" s="192">
        <v>0</v>
      </c>
      <c r="P211" s="192">
        <v>0</v>
      </c>
      <c r="Q211" s="192" t="s">
        <v>409</v>
      </c>
      <c r="R211" s="192">
        <v>1.8</v>
      </c>
      <c r="S211" s="192">
        <v>-1.508</v>
      </c>
      <c r="T211" s="192">
        <v>-0.97499999999999898</v>
      </c>
      <c r="U211" s="192" t="s">
        <v>539</v>
      </c>
      <c r="V211" s="192">
        <v>-3.6124348640441999E-2</v>
      </c>
      <c r="W211" s="192">
        <v>-1.9134953618049001E-2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0</v>
      </c>
      <c r="J212" s="242">
        <v>45019</v>
      </c>
      <c r="K212" s="242">
        <v>45077</v>
      </c>
      <c r="L212" s="91" t="s">
        <v>346</v>
      </c>
      <c r="M212" s="192">
        <v>1.1428571428571399</v>
      </c>
      <c r="N212" s="192">
        <v>0</v>
      </c>
      <c r="O212" s="192" t="s">
        <v>409</v>
      </c>
      <c r="P212" s="192" t="s">
        <v>409</v>
      </c>
      <c r="Q212" s="192" t="s">
        <v>409</v>
      </c>
      <c r="R212" s="192">
        <v>0.8</v>
      </c>
      <c r="S212" s="192">
        <v>-1.7250000000000001</v>
      </c>
      <c r="T212" s="192">
        <v>-2.7250000000000001</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4.2857142857142803</v>
      </c>
      <c r="I213" s="191"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0</v>
      </c>
      <c r="J213" s="242">
        <v>45019</v>
      </c>
      <c r="K213" s="242">
        <v>45077</v>
      </c>
      <c r="L213" s="91" t="s">
        <v>348</v>
      </c>
      <c r="M213" s="192">
        <v>4.2857142857142803</v>
      </c>
      <c r="N213" s="192">
        <v>0</v>
      </c>
      <c r="O213" s="192" t="s">
        <v>409</v>
      </c>
      <c r="P213" s="192">
        <v>0</v>
      </c>
      <c r="Q213" s="192" t="s">
        <v>409</v>
      </c>
      <c r="R213" s="192">
        <v>3</v>
      </c>
      <c r="S213" s="192">
        <v>-0.77399999999999902</v>
      </c>
      <c r="T213" s="192">
        <v>-0.90600000000000003</v>
      </c>
      <c r="U213" s="192" t="s">
        <v>409</v>
      </c>
      <c r="V213" s="192">
        <v>-1.2470000000000001</v>
      </c>
      <c r="W213" s="192">
        <v>-1.1850000000000001</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45019</v>
      </c>
      <c r="K214" s="242">
        <v>45014</v>
      </c>
      <c r="L214" s="91" t="s">
        <v>349</v>
      </c>
      <c r="M214" s="192">
        <v>6</v>
      </c>
      <c r="N214" s="192" t="s">
        <v>409</v>
      </c>
      <c r="O214" s="192" t="s">
        <v>409</v>
      </c>
      <c r="P214" s="192" t="s">
        <v>409</v>
      </c>
      <c r="Q214" s="192" t="s">
        <v>409</v>
      </c>
      <c r="R214" s="192">
        <v>4.2</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5.71428571428571</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45019</v>
      </c>
      <c r="K215" s="242">
        <v>45014</v>
      </c>
      <c r="L215" s="91" t="s">
        <v>350</v>
      </c>
      <c r="M215" s="192">
        <v>5.71428571428571</v>
      </c>
      <c r="N215" s="192" t="s">
        <v>409</v>
      </c>
      <c r="O215" s="192" t="s">
        <v>409</v>
      </c>
      <c r="P215" s="192" t="s">
        <v>409</v>
      </c>
      <c r="Q215" s="192" t="s">
        <v>409</v>
      </c>
      <c r="R215" s="192">
        <v>4</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741</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742</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5.7370973248050889</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4.5714285714285703</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7.2</v>
      </c>
      <c r="J218" s="242">
        <v>44860</v>
      </c>
      <c r="K218" s="242">
        <v>45077</v>
      </c>
      <c r="L218" s="91" t="s">
        <v>351</v>
      </c>
      <c r="M218" s="192">
        <v>4.5714285714285703</v>
      </c>
      <c r="N218" s="192">
        <v>7.2</v>
      </c>
      <c r="O218" s="192">
        <v>0</v>
      </c>
      <c r="P218" s="192">
        <v>0</v>
      </c>
      <c r="Q218" s="192" t="s">
        <v>409</v>
      </c>
      <c r="R218" s="192">
        <v>3.2</v>
      </c>
      <c r="S218" s="192">
        <v>-0.88</v>
      </c>
      <c r="T218" s="192">
        <v>0.72</v>
      </c>
      <c r="U218" s="192" t="s">
        <v>539</v>
      </c>
      <c r="V218" s="192">
        <v>-5.0921910760124103E-2</v>
      </c>
      <c r="W218" s="192">
        <v>-4.3243948781033999E-2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8.1428571428571406</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45019</v>
      </c>
      <c r="K219" s="242">
        <v>45014</v>
      </c>
      <c r="L219" s="91" t="s">
        <v>353</v>
      </c>
      <c r="M219" s="192">
        <v>8.1428571428571406</v>
      </c>
      <c r="N219" s="192" t="s">
        <v>409</v>
      </c>
      <c r="O219" s="192" t="s">
        <v>409</v>
      </c>
      <c r="P219" s="192" t="s">
        <v>409</v>
      </c>
      <c r="Q219" s="192" t="s">
        <v>409</v>
      </c>
      <c r="R219" s="192">
        <v>5.7</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7.5714285714285703</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44753</v>
      </c>
      <c r="K220" s="242">
        <v>45014</v>
      </c>
      <c r="L220" s="91" t="s">
        <v>355</v>
      </c>
      <c r="M220" s="192">
        <v>7.5714285714285703</v>
      </c>
      <c r="N220" s="192" t="s">
        <v>409</v>
      </c>
      <c r="O220" s="192" t="s">
        <v>409</v>
      </c>
      <c r="P220" s="192" t="s">
        <v>409</v>
      </c>
      <c r="Q220" s="192" t="s">
        <v>409</v>
      </c>
      <c r="R220" s="192">
        <v>5.3</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743</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45019</v>
      </c>
      <c r="K222" s="242">
        <v>45014</v>
      </c>
      <c r="L222" s="91" t="s">
        <v>356</v>
      </c>
      <c r="M222" s="192">
        <v>10</v>
      </c>
      <c r="N222" s="192" t="s">
        <v>409</v>
      </c>
      <c r="O222" s="192" t="s">
        <v>409</v>
      </c>
      <c r="P222" s="192" t="s">
        <v>409</v>
      </c>
      <c r="Q222" s="192" t="s">
        <v>409</v>
      </c>
      <c r="R222" s="192">
        <v>7.4</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v>44753</v>
      </c>
      <c r="K223" s="242">
        <v>45077</v>
      </c>
      <c r="L223" s="91" t="s">
        <v>358</v>
      </c>
      <c r="M223" s="192">
        <v>6</v>
      </c>
      <c r="N223" s="192">
        <v>10</v>
      </c>
      <c r="O223" s="192">
        <v>10</v>
      </c>
      <c r="P223" s="192">
        <v>0</v>
      </c>
      <c r="Q223" s="192" t="s">
        <v>409</v>
      </c>
      <c r="R223" s="192">
        <v>4.2</v>
      </c>
      <c r="S223" s="192">
        <v>-0.79999999999999705</v>
      </c>
      <c r="T223" s="192">
        <v>5.1249999999999902</v>
      </c>
      <c r="U223" s="192" t="s">
        <v>541</v>
      </c>
      <c r="V223" s="192">
        <v>-0.15876984759340099</v>
      </c>
      <c r="W223" s="192">
        <v>-9.24698153190988E-2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44860</v>
      </c>
      <c r="K224" s="242">
        <v>45077</v>
      </c>
      <c r="L224" s="91" t="s">
        <v>360</v>
      </c>
      <c r="M224" s="192">
        <v>9</v>
      </c>
      <c r="N224" s="192" t="s">
        <v>409</v>
      </c>
      <c r="O224" s="192" t="s">
        <v>409</v>
      </c>
      <c r="P224" s="192">
        <v>0</v>
      </c>
      <c r="Q224" s="192" t="s">
        <v>409</v>
      </c>
      <c r="R224" s="192">
        <v>6.3</v>
      </c>
      <c r="S224" s="192" t="s">
        <v>409</v>
      </c>
      <c r="T224" s="192" t="s">
        <v>409</v>
      </c>
      <c r="U224" s="192" t="s">
        <v>409</v>
      </c>
      <c r="V224" s="192">
        <v>-8.6321238360397998E-2</v>
      </c>
      <c r="W224" s="192">
        <v>-0.248421439907098</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8.1428571428571406</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45019</v>
      </c>
      <c r="K225" s="242">
        <v>45014</v>
      </c>
      <c r="L225" s="91" t="s">
        <v>362</v>
      </c>
      <c r="M225" s="192">
        <v>8.1428571428571406</v>
      </c>
      <c r="N225" s="192" t="s">
        <v>409</v>
      </c>
      <c r="O225" s="192" t="s">
        <v>409</v>
      </c>
      <c r="P225" s="192">
        <v>0</v>
      </c>
      <c r="Q225" s="192" t="s">
        <v>409</v>
      </c>
      <c r="R225" s="192">
        <v>5.7</v>
      </c>
      <c r="S225" s="192" t="s">
        <v>409</v>
      </c>
      <c r="T225" s="192" t="s">
        <v>409</v>
      </c>
      <c r="U225" s="192" t="s">
        <v>409</v>
      </c>
      <c r="V225" s="192">
        <v>-0.73641169782749905</v>
      </c>
      <c r="W225" s="192">
        <v>-0.74265431255680203</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12</v>
      </c>
      <c r="O233" s="80">
        <f>COUNTIF(O8:O225,10)</f>
        <v>7</v>
      </c>
      <c r="P233" s="80">
        <f>COUNTIF(P8:P225,10)</f>
        <v>7</v>
      </c>
      <c r="Q233" s="80">
        <f>COUNTIF(Q8:Q225,1)</f>
        <v>0</v>
      </c>
      <c r="R233" s="80">
        <f>COUNTIF(R8:R225,"&gt;=.7")</f>
        <v>160</v>
      </c>
      <c r="S233" s="80">
        <f>COUNTIF(S8:S225,"&gt;=.7")</f>
        <v>4</v>
      </c>
      <c r="T233" s="80">
        <f>COUNTIF(T8:T225,"High")</f>
        <v>0</v>
      </c>
      <c r="U233" s="80">
        <f>COUNTIF(U8:U225,"&gt;.6")</f>
        <v>0</v>
      </c>
      <c r="V233" s="80">
        <f>COUNTIF(V8:V225,"&gt;.35")</f>
        <v>9</v>
      </c>
      <c r="W233" s="87"/>
      <c r="X233" s="87"/>
    </row>
    <row r="234" spans="1:24" x14ac:dyDescent="0.2">
      <c r="N234" s="80">
        <f>COUNTIF(N9:N226,"&gt;9.9")</f>
        <v>12</v>
      </c>
      <c r="O234" s="80">
        <f>COUNTIF(O9:O226,"&gt;9.9")</f>
        <v>7</v>
      </c>
      <c r="P234" s="80">
        <f>COUNTIF(P9:P226,"&gt;=9.95")</f>
        <v>7</v>
      </c>
      <c r="Q234" s="80">
        <f>COUNTIF(Q9:Q226,"&gt;=9.95")</f>
        <v>4</v>
      </c>
      <c r="R234" s="80">
        <f>COUNTIF(R9:R226,"&gt;=1.4")</f>
        <v>147</v>
      </c>
      <c r="S234" s="80">
        <f>COUNTIF(S9:S226,"&gt;=1.4")</f>
        <v>2</v>
      </c>
      <c r="T234" s="80">
        <f>COUNTIF(T9:T226,"&gt;=9.95")</f>
        <v>0</v>
      </c>
      <c r="U234" s="80">
        <f>COUNTIF(U9:U226,"&gt;=1")</f>
        <v>0</v>
      </c>
      <c r="V234" s="80">
        <f>COUNTIF(V8:V225,"&gt;.7")</f>
        <v>6</v>
      </c>
      <c r="W234" s="87"/>
      <c r="X234" s="87"/>
    </row>
  </sheetData>
  <conditionalFormatting sqref="G1:G5">
    <cfRule type="cellIs" dxfId="158" priority="21" stopIfTrue="1" operator="greaterThanOrEqual">
      <formula>0</formula>
    </cfRule>
  </conditionalFormatting>
  <conditionalFormatting sqref="G8:G225">
    <cfRule type="cellIs" dxfId="157" priority="81" stopIfTrue="1" operator="greaterThanOrEqual">
      <formula>0</formula>
    </cfRule>
  </conditionalFormatting>
  <conditionalFormatting sqref="G1:H5">
    <cfRule type="expression" dxfId="156" priority="7" stopIfTrue="1">
      <formula>G1=""</formula>
    </cfRule>
  </conditionalFormatting>
  <conditionalFormatting sqref="G8:H225">
    <cfRule type="expression" dxfId="155" priority="66" stopIfTrue="1">
      <formula>G8=""</formula>
    </cfRule>
  </conditionalFormatting>
  <conditionalFormatting sqref="H1:H5">
    <cfRule type="cellIs" dxfId="154" priority="12" operator="between">
      <formula>0</formula>
      <formula>6.999</formula>
    </cfRule>
    <cfRule type="cellIs" dxfId="153" priority="13" operator="between">
      <formula>7</formula>
      <formula>9.99</formula>
    </cfRule>
    <cfRule type="expression" dxfId="152" priority="14">
      <formula>H1=10</formula>
    </cfRule>
  </conditionalFormatting>
  <conditionalFormatting sqref="H8:H225">
    <cfRule type="cellIs" dxfId="151" priority="68" operator="between">
      <formula>7</formula>
      <formula>9.99</formula>
    </cfRule>
    <cfRule type="cellIs" dxfId="150" priority="67" operator="between">
      <formula>0</formula>
      <formula>6.999</formula>
    </cfRule>
    <cfRule type="expression" dxfId="149" priority="69">
      <formula>H8=10</formula>
    </cfRule>
  </conditionalFormatting>
  <conditionalFormatting sqref="I2:I3">
    <cfRule type="expression" dxfId="148" priority="25">
      <formula>I2=10</formula>
    </cfRule>
    <cfRule type="expression" dxfId="147" priority="22">
      <formula>I2=""</formula>
    </cfRule>
    <cfRule type="cellIs" dxfId="146" priority="23" operator="between">
      <formula>0</formula>
      <formula>6.999</formula>
    </cfRule>
    <cfRule type="cellIs" dxfId="145" priority="24" operator="between">
      <formula>7</formula>
      <formula>9.99</formula>
    </cfRule>
  </conditionalFormatting>
  <conditionalFormatting sqref="I2:I5">
    <cfRule type="cellIs" dxfId="144" priority="10" operator="between">
      <formula>7</formula>
      <formula>9.99</formula>
    </cfRule>
    <cfRule type="expression" dxfId="143" priority="8">
      <formula>I2=""</formula>
    </cfRule>
    <cfRule type="expression" dxfId="142" priority="11">
      <formula>I2=10</formula>
    </cfRule>
    <cfRule type="cellIs" dxfId="141" priority="9" operator="between">
      <formula>0</formula>
      <formula>6.999</formula>
    </cfRule>
  </conditionalFormatting>
  <conditionalFormatting sqref="I4:I5">
    <cfRule type="expression" dxfId="140" priority="3">
      <formula>I4=""</formula>
    </cfRule>
    <cfRule type="expression" dxfId="139" priority="6">
      <formula>I4=10</formula>
    </cfRule>
    <cfRule type="cellIs" dxfId="138" priority="5" operator="between">
      <formula>7</formula>
      <formula>9.99</formula>
    </cfRule>
    <cfRule type="cellIs" dxfId="137" priority="4" operator="between">
      <formula>0</formula>
      <formula>6.999</formula>
    </cfRule>
  </conditionalFormatting>
  <conditionalFormatting sqref="I8:I225">
    <cfRule type="cellIs" dxfId="136" priority="65" stopIfTrue="1" operator="greaterThanOrEqual">
      <formula>0</formula>
    </cfRule>
    <cfRule type="expression" dxfId="135" priority="62">
      <formula>I8=""</formula>
    </cfRule>
  </conditionalFormatting>
  <conditionalFormatting sqref="J8:K225">
    <cfRule type="colorScale" priority="884">
      <colorScale>
        <cfvo type="min"/>
        <cfvo type="max"/>
        <color rgb="FFFCDCDF"/>
        <color rgb="FFF2676B"/>
      </colorScale>
    </cfRule>
  </conditionalFormatting>
  <conditionalFormatting sqref="J9:K9">
    <cfRule type="colorScale" priority="33">
      <colorScale>
        <cfvo type="min"/>
        <cfvo type="max"/>
        <color rgb="FFFCDCDF"/>
        <color rgb="FFF2676B"/>
      </colorScale>
    </cfRule>
  </conditionalFormatting>
  <conditionalFormatting sqref="L8:L15 L17:L225">
    <cfRule type="expression" dxfId="134" priority="38">
      <formula>$L8&lt;&gt;$C8</formula>
    </cfRule>
  </conditionalFormatting>
  <conditionalFormatting sqref="M2:V3 W3:Z3">
    <cfRule type="expression" dxfId="133" priority="26">
      <formula>M2=L2</formula>
    </cfRule>
    <cfRule type="expression" dxfId="132" priority="27">
      <formula>M2&lt;&gt;L2</formula>
    </cfRule>
    <cfRule type="expression" dxfId="131" priority="28">
      <formula>M2=L2</formula>
    </cfRule>
  </conditionalFormatting>
  <conditionalFormatting sqref="M198:X225 M8:Z197">
    <cfRule type="colorScale" priority="35">
      <colorScale>
        <cfvo type="num" val="0"/>
        <cfvo type="num" val="10"/>
        <color rgb="FFFCFCFF"/>
        <color rgb="FFFFFF00"/>
      </colorScale>
    </cfRule>
  </conditionalFormatting>
  <conditionalFormatting sqref="M6:Z6">
    <cfRule type="expression" dxfId="130" priority="18">
      <formula>ISNUMBER(SEARCH("_raw",M$7))</formula>
    </cfRule>
  </conditionalFormatting>
  <conditionalFormatting sqref="M8:Z197 M198:X225">
    <cfRule type="expression" dxfId="129" priority="34" stopIfTrue="1">
      <formula>ISNUMBER(SEARCH("_raw",M$7))</formula>
    </cfRule>
  </conditionalFormatting>
  <conditionalFormatting sqref="W2:AD3">
    <cfRule type="expression" dxfId="128" priority="30">
      <formula>W2&lt;&gt;R2</formula>
    </cfRule>
    <cfRule type="expression" dxfId="127" priority="29">
      <formula>W2=R2</formula>
    </cfRule>
    <cfRule type="expression" dxfId="126" priority="31">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ADFDB0AD-0C93-AC4A-9038-761967B8199D}">
            <xm:f>Parameters!$D$38</xm:f>
            <x14:dxf>
              <font>
                <sz val="12"/>
                <color rgb="FF000000"/>
                <name val="Arial"/>
              </font>
              <fill>
                <patternFill patternType="solid">
                  <bgColor rgb="FFEE9F8F"/>
                </patternFill>
              </fill>
            </x14:dxf>
          </x14:cfRule>
          <x14:cfRule type="cellIs" priority="19"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9" stopIfTrue="1" operator="greaterThanOrEqual" id="{02BA5E50-46DC-794F-9F6C-385263A774F5}">
            <xm:f>Parameters!$D$37</xm:f>
            <x14:dxf>
              <font>
                <sz val="12"/>
                <color rgb="FF000000"/>
                <name val="Arial"/>
              </font>
              <fill>
                <patternFill patternType="solid">
                  <bgColor rgb="FFE35A3A"/>
                </patternFill>
              </fill>
            </x14:dxf>
          </x14:cfRule>
          <x14:cfRule type="cellIs" priority="80" stopIfTrue="1" operator="greaterThanOrEqual" id="{89D3434F-EFC2-304D-9A8A-5ACAE2A3EF20}">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7BF20AE8-A334-2343-9844-097BDBECC97D}">
            <xm:f>0</xm:f>
            <xm:f>Parameters!$D$42</xm:f>
            <x14:dxf>
              <font>
                <sz val="12"/>
                <color rgb="FF000000"/>
                <name val="Arial"/>
              </font>
              <fill>
                <patternFill patternType="solid">
                  <bgColor rgb="FFFCDCDF"/>
                </patternFill>
              </fill>
            </x14:dxf>
          </x14:cfRule>
          <x14:cfRule type="cellIs" priority="16" stopIfTrue="1" operator="greaterThanOrEqual" id="{DCD29384-F343-D840-B85C-79CAC66D697E}">
            <xm:f>Parameters!$D$42</xm:f>
            <x14:dxf>
              <font>
                <sz val="12"/>
                <color rgb="FF000000"/>
                <name val="Arial"/>
              </font>
              <fill>
                <patternFill patternType="solid">
                  <bgColor rgb="FFF7A9AC"/>
                </patternFill>
              </fill>
            </x14:dxf>
          </x14:cfRule>
          <x14:cfRule type="cellIs" priority="15" stopIfTrue="1" operator="greaterThanOrEqual" id="{F8B8933E-1D9A-C34E-8A17-F237A1125386}">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70" stopIfTrue="1" operator="greaterThanOrEqual" id="{7E1F1194-0AFF-C34A-8991-A21F54718FB3}">
            <xm:f>Parameters!$D$41</xm:f>
            <x14:dxf>
              <font>
                <sz val="12"/>
                <color rgb="FF000000"/>
                <name val="Arial"/>
              </font>
              <fill>
                <patternFill patternType="solid">
                  <bgColor rgb="FFF2676B"/>
                </patternFill>
              </fill>
            </x14:dxf>
          </x14:cfRule>
          <x14:cfRule type="cellIs" priority="71" stopIfTrue="1" operator="greaterThanOrEqual" id="{3030B90D-AC96-F54F-910A-1B5B157E6212}">
            <xm:f>Parameters!$D$42</xm:f>
            <x14:dxf>
              <font>
                <sz val="12"/>
                <color rgb="FF000000"/>
                <name val="Arial"/>
              </font>
              <fill>
                <patternFill patternType="solid">
                  <bgColor rgb="FFF7A9AC"/>
                </patternFill>
              </fill>
            </x14:dxf>
          </x14:cfRule>
          <x14:cfRule type="cellIs" priority="72" stopIfTrue="1" operator="between" id="{442B6125-5959-B74F-97CB-7C9C322D96A2}">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3" stopIfTrue="1" operator="greaterThanOrEqual" id="{D43C87BD-83C2-2D49-A658-019411BE123C}">
            <xm:f>Parameters!$D$37</xm:f>
            <x14:dxf>
              <font>
                <sz val="12"/>
                <color rgb="FF000000"/>
                <name val="Arial"/>
              </font>
              <fill>
                <patternFill patternType="solid">
                  <bgColor rgb="FFE06C25"/>
                </patternFill>
              </fill>
            </x14:dxf>
          </x14:cfRule>
          <x14:cfRule type="cellIs" priority="64" stopIfTrue="1" operator="greaterThanOrEqual" id="{4D0B9169-A8BE-CF48-B801-F5D32B6A51C8}">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83" zoomScaleNormal="83" workbookViewId="0">
      <selection sqref="A1:XFD7"/>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5703125" style="242" bestFit="1" customWidth="1"/>
    <col min="11" max="11" width="22.710937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8554687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66"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617</v>
      </c>
      <c r="K7" s="243" t="s">
        <v>618</v>
      </c>
      <c r="L7" s="244" t="s">
        <v>2</v>
      </c>
      <c r="M7" s="247" t="s">
        <v>389</v>
      </c>
      <c r="N7" s="247" t="s">
        <v>395</v>
      </c>
      <c r="O7" s="247" t="s">
        <v>396</v>
      </c>
      <c r="P7" s="247" t="s">
        <v>830</v>
      </c>
      <c r="Q7" s="247" t="s">
        <v>394</v>
      </c>
      <c r="R7" s="247" t="s">
        <v>642</v>
      </c>
      <c r="S7" s="247" t="s">
        <v>476</v>
      </c>
      <c r="T7" s="247" t="s">
        <v>475</v>
      </c>
      <c r="U7" s="247" t="s">
        <v>477</v>
      </c>
      <c r="V7" s="247" t="s">
        <v>831</v>
      </c>
      <c r="W7" s="247" t="s">
        <v>527</v>
      </c>
      <c r="X7" s="247" t="s">
        <v>643</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45034</v>
      </c>
      <c r="L8" s="91" t="s">
        <v>716</v>
      </c>
      <c r="M8" s="192" t="s">
        <v>409</v>
      </c>
      <c r="N8" s="192" t="s">
        <v>409</v>
      </c>
      <c r="O8" s="192" t="s">
        <v>409</v>
      </c>
      <c r="P8" s="192">
        <v>0</v>
      </c>
      <c r="Q8" s="192">
        <v>10</v>
      </c>
      <c r="R8" s="192" t="s">
        <v>409</v>
      </c>
      <c r="S8" s="192" t="s">
        <v>409</v>
      </c>
      <c r="T8" s="192" t="s">
        <v>409</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9.6666666666666607</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0</v>
      </c>
      <c r="J9" s="242">
        <v>44753</v>
      </c>
      <c r="K9" s="242">
        <v>45077</v>
      </c>
      <c r="L9" s="91" t="s">
        <v>7</v>
      </c>
      <c r="M9" s="192">
        <v>9.6666666666666607</v>
      </c>
      <c r="N9" s="192">
        <v>0</v>
      </c>
      <c r="O9" s="192">
        <v>0</v>
      </c>
      <c r="P9" s="192">
        <v>0</v>
      </c>
      <c r="Q9" s="192">
        <v>0</v>
      </c>
      <c r="R9" s="192" t="s">
        <v>409</v>
      </c>
      <c r="S9" s="192">
        <v>6.8</v>
      </c>
      <c r="T9" s="192" t="s">
        <v>887</v>
      </c>
      <c r="U9" s="192">
        <v>0</v>
      </c>
      <c r="V9" s="192" t="s">
        <v>409</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5.9160797830996161</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3.5</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44860</v>
      </c>
      <c r="K10" s="242">
        <v>44966</v>
      </c>
      <c r="L10" s="91" t="s">
        <v>9</v>
      </c>
      <c r="M10" s="192">
        <v>3.5</v>
      </c>
      <c r="N10" s="192" t="s">
        <v>409</v>
      </c>
      <c r="O10" s="192">
        <v>0</v>
      </c>
      <c r="P10" s="192">
        <v>10</v>
      </c>
      <c r="Q10" s="192">
        <v>0</v>
      </c>
      <c r="R10" s="192" t="s">
        <v>409</v>
      </c>
      <c r="S10" s="192">
        <v>3.1</v>
      </c>
      <c r="T10" s="192" t="s">
        <v>409</v>
      </c>
      <c r="U10" s="192">
        <v>0</v>
      </c>
      <c r="V10" s="192" t="s">
        <v>827</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8.5</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45019</v>
      </c>
      <c r="K11" s="242">
        <v>44831</v>
      </c>
      <c r="L11" s="91" t="s">
        <v>11</v>
      </c>
      <c r="M11" s="192">
        <v>8.5</v>
      </c>
      <c r="N11" s="192" t="s">
        <v>409</v>
      </c>
      <c r="O11" s="192">
        <v>0</v>
      </c>
      <c r="P11" s="192">
        <v>0</v>
      </c>
      <c r="Q11" s="192">
        <v>0</v>
      </c>
      <c r="R11" s="192" t="s">
        <v>409</v>
      </c>
      <c r="S11" s="192">
        <v>6.1</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44887</v>
      </c>
      <c r="L12" s="91" t="s">
        <v>717</v>
      </c>
      <c r="M12" s="192" t="s">
        <v>409</v>
      </c>
      <c r="N12" s="192" t="s">
        <v>409</v>
      </c>
      <c r="O12" s="192" t="s">
        <v>409</v>
      </c>
      <c r="P12" s="192">
        <v>0</v>
      </c>
      <c r="Q12" s="192">
        <v>0</v>
      </c>
      <c r="R12" s="192" t="s">
        <v>409</v>
      </c>
      <c r="S12" s="192" t="s">
        <v>409</v>
      </c>
      <c r="T12" s="192" t="s">
        <v>409</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5.3333333333333304</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44860</v>
      </c>
      <c r="K13" s="242">
        <v>44831</v>
      </c>
      <c r="L13" s="91" t="s">
        <v>13</v>
      </c>
      <c r="M13" s="192">
        <v>5.3333333333333304</v>
      </c>
      <c r="N13" s="192" t="s">
        <v>409</v>
      </c>
      <c r="O13" s="192">
        <v>0</v>
      </c>
      <c r="P13" s="192">
        <v>0</v>
      </c>
      <c r="Q13" s="192">
        <v>0</v>
      </c>
      <c r="R13" s="192" t="s">
        <v>409</v>
      </c>
      <c r="S13" s="192">
        <v>4.2</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45019</v>
      </c>
      <c r="K14" s="242">
        <v>45077</v>
      </c>
      <c r="L14" s="91" t="s">
        <v>15</v>
      </c>
      <c r="M14" s="192">
        <v>5.5</v>
      </c>
      <c r="N14" s="192">
        <v>10</v>
      </c>
      <c r="O14" s="192">
        <v>0</v>
      </c>
      <c r="P14" s="192">
        <v>0</v>
      </c>
      <c r="Q14" s="192">
        <v>0</v>
      </c>
      <c r="R14" s="192" t="s">
        <v>409</v>
      </c>
      <c r="S14" s="192">
        <v>4.3</v>
      </c>
      <c r="T14" s="192" t="s">
        <v>888</v>
      </c>
      <c r="U14" s="192">
        <v>0</v>
      </c>
      <c r="V14" s="192" t="s">
        <v>409</v>
      </c>
      <c r="W14" s="192">
        <v>3.5714285714285698E-2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5.5</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45019</v>
      </c>
      <c r="K15" s="242">
        <v>44929</v>
      </c>
      <c r="L15" s="91" t="s">
        <v>17</v>
      </c>
      <c r="M15" s="192">
        <v>5.5</v>
      </c>
      <c r="N15" s="192" t="s">
        <v>409</v>
      </c>
      <c r="O15" s="192">
        <v>0</v>
      </c>
      <c r="P15" s="192">
        <v>0</v>
      </c>
      <c r="Q15" s="192">
        <v>0</v>
      </c>
      <c r="R15" s="192" t="s">
        <v>409</v>
      </c>
      <c r="S15" s="192">
        <v>4.3</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45034</v>
      </c>
      <c r="L16" s="239" t="s">
        <v>718</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45016</v>
      </c>
      <c r="L17" s="91" t="s">
        <v>19</v>
      </c>
      <c r="M17" s="192">
        <v>4.5</v>
      </c>
      <c r="N17" s="192" t="s">
        <v>409</v>
      </c>
      <c r="O17" s="192">
        <v>0</v>
      </c>
      <c r="P17" s="192">
        <v>0</v>
      </c>
      <c r="Q17" s="192">
        <v>0</v>
      </c>
      <c r="R17" s="192" t="s">
        <v>409</v>
      </c>
      <c r="S17" s="192">
        <v>3.7</v>
      </c>
      <c r="T17" s="192" t="s">
        <v>409</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7.9582242575422129</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6.3333333333333304</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10</v>
      </c>
      <c r="J18" s="242">
        <v>44753</v>
      </c>
      <c r="K18" s="242">
        <v>45075</v>
      </c>
      <c r="L18" s="91" t="s">
        <v>21</v>
      </c>
      <c r="M18" s="192">
        <v>6.3333333333333304</v>
      </c>
      <c r="N18" s="192">
        <v>0</v>
      </c>
      <c r="O18" s="192">
        <v>0</v>
      </c>
      <c r="P18" s="192">
        <v>0</v>
      </c>
      <c r="Q18" s="192">
        <v>10</v>
      </c>
      <c r="R18" s="192" t="s">
        <v>409</v>
      </c>
      <c r="S18" s="192">
        <v>4.8</v>
      </c>
      <c r="T18" s="192" t="s">
        <v>850</v>
      </c>
      <c r="U18" s="192">
        <v>0</v>
      </c>
      <c r="V18" s="192" t="s">
        <v>409</v>
      </c>
      <c r="W18" s="192">
        <v>0.41707317073170702</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45077</v>
      </c>
      <c r="L19" s="91" t="s">
        <v>23</v>
      </c>
      <c r="M19" s="192">
        <v>2.5</v>
      </c>
      <c r="N19" s="192">
        <v>0</v>
      </c>
      <c r="O19" s="192">
        <v>0</v>
      </c>
      <c r="P19" s="192">
        <v>0</v>
      </c>
      <c r="Q19" s="192">
        <v>0</v>
      </c>
      <c r="R19" s="192" t="s">
        <v>409</v>
      </c>
      <c r="S19" s="192">
        <v>2.5</v>
      </c>
      <c r="T19" s="192" t="s">
        <v>889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6.3333333333333304</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44753</v>
      </c>
      <c r="K20" s="242">
        <v>45019</v>
      </c>
      <c r="L20" s="91" t="s">
        <v>25</v>
      </c>
      <c r="M20" s="192">
        <v>6.3333333333333304</v>
      </c>
      <c r="N20" s="192" t="s">
        <v>409</v>
      </c>
      <c r="O20" s="192">
        <v>0</v>
      </c>
      <c r="P20" s="192">
        <v>0</v>
      </c>
      <c r="Q20" s="192">
        <v>0</v>
      </c>
      <c r="R20" s="192" t="s">
        <v>409</v>
      </c>
      <c r="S20" s="192">
        <v>4.8</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4.3333333333333304</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0</v>
      </c>
      <c r="J21" s="242">
        <v>44753</v>
      </c>
      <c r="K21" s="242">
        <v>44753</v>
      </c>
      <c r="L21" s="91" t="s">
        <v>27</v>
      </c>
      <c r="M21" s="192">
        <v>4.3333333333333304</v>
      </c>
      <c r="N21" s="192" t="s">
        <v>409</v>
      </c>
      <c r="O21" s="192">
        <v>0</v>
      </c>
      <c r="P21" s="192">
        <v>0</v>
      </c>
      <c r="Q21" s="192">
        <v>0</v>
      </c>
      <c r="R21" s="192" t="s">
        <v>409</v>
      </c>
      <c r="S21" s="192">
        <v>3.6</v>
      </c>
      <c r="T21" s="192" t="s">
        <v>409</v>
      </c>
      <c r="U21" s="192">
        <v>0</v>
      </c>
      <c r="V21" s="192" t="s">
        <v>409</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1.5</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45019</v>
      </c>
      <c r="K22" s="242">
        <v>44852</v>
      </c>
      <c r="L22" s="91" t="s">
        <v>29</v>
      </c>
      <c r="M22" s="192">
        <v>1.5</v>
      </c>
      <c r="N22" s="192" t="s">
        <v>409</v>
      </c>
      <c r="O22" s="192">
        <v>0</v>
      </c>
      <c r="P22" s="192">
        <v>0</v>
      </c>
      <c r="Q22" s="192">
        <v>0</v>
      </c>
      <c r="R22" s="192" t="s">
        <v>409</v>
      </c>
      <c r="S22" s="192">
        <v>1.9</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3.1666666666666599</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44860</v>
      </c>
      <c r="K23" s="242">
        <v>44753</v>
      </c>
      <c r="L23" s="91" t="s">
        <v>31</v>
      </c>
      <c r="M23" s="192">
        <v>3.1666666666666599</v>
      </c>
      <c r="N23" s="192" t="s">
        <v>409</v>
      </c>
      <c r="O23" s="192">
        <v>0</v>
      </c>
      <c r="P23" s="192">
        <v>0</v>
      </c>
      <c r="Q23" s="192">
        <v>0</v>
      </c>
      <c r="R23" s="192" t="s">
        <v>409</v>
      </c>
      <c r="S23" s="192">
        <v>2.9</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4.5</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45019</v>
      </c>
      <c r="K24" s="242">
        <v>44862</v>
      </c>
      <c r="L24" s="91" t="s">
        <v>33</v>
      </c>
      <c r="M24" s="192">
        <v>4.5</v>
      </c>
      <c r="N24" s="192" t="s">
        <v>409</v>
      </c>
      <c r="O24" s="192">
        <v>0</v>
      </c>
      <c r="P24" s="192">
        <v>0</v>
      </c>
      <c r="Q24" s="192">
        <v>0</v>
      </c>
      <c r="R24" s="192" t="s">
        <v>409</v>
      </c>
      <c r="S24" s="192">
        <v>3.7</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0</v>
      </c>
      <c r="J25" s="242">
        <v>44860</v>
      </c>
      <c r="K25" s="242">
        <v>45075</v>
      </c>
      <c r="L25" s="91" t="s">
        <v>35</v>
      </c>
      <c r="M25" s="192">
        <v>10</v>
      </c>
      <c r="N25" s="192">
        <v>0</v>
      </c>
      <c r="O25" s="192">
        <v>0</v>
      </c>
      <c r="P25" s="192">
        <v>0</v>
      </c>
      <c r="Q25" s="192">
        <v>0</v>
      </c>
      <c r="R25" s="192" t="s">
        <v>409</v>
      </c>
      <c r="S25" s="192">
        <v>8.1</v>
      </c>
      <c r="T25" s="192" t="s">
        <v>890</v>
      </c>
      <c r="U25" s="192">
        <v>0</v>
      </c>
      <c r="V25" s="192" t="s">
        <v>409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4.1666666666666599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45019</v>
      </c>
      <c r="K26" s="242">
        <v>44860</v>
      </c>
      <c r="L26" s="91" t="s">
        <v>37</v>
      </c>
      <c r="M26" s="192">
        <v>4.1666666666666599</v>
      </c>
      <c r="N26" s="192" t="s">
        <v>409</v>
      </c>
      <c r="O26" s="192">
        <v>0</v>
      </c>
      <c r="P26" s="192">
        <v>0</v>
      </c>
      <c r="Q26" s="192">
        <v>0</v>
      </c>
      <c r="R26" s="192" t="s">
        <v>409</v>
      </c>
      <c r="S26" s="192">
        <v>3.5</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45019</v>
      </c>
      <c r="K27" s="242">
        <v>44753</v>
      </c>
      <c r="L27" s="91" t="s">
        <v>39</v>
      </c>
      <c r="M27" s="192">
        <v>0</v>
      </c>
      <c r="N27" s="192" t="s">
        <v>409</v>
      </c>
      <c r="O27" s="192">
        <v>0</v>
      </c>
      <c r="P27" s="192">
        <v>0</v>
      </c>
      <c r="Q27" s="192" t="s">
        <v>409</v>
      </c>
      <c r="R27" s="192" t="s">
        <v>409</v>
      </c>
      <c r="S27" s="192">
        <v>0.6</v>
      </c>
      <c r="T27" s="192" t="s">
        <v>409</v>
      </c>
      <c r="U27" s="192">
        <v>0</v>
      </c>
      <c r="V27" s="192" t="s">
        <v>409</v>
      </c>
      <c r="W27" s="192" t="s">
        <v>409</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3.8333333333333299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44860</v>
      </c>
      <c r="K28" s="242">
        <v>44762</v>
      </c>
      <c r="L28" s="91" t="s">
        <v>40</v>
      </c>
      <c r="M28" s="192">
        <v>3.8333333333333299</v>
      </c>
      <c r="N28" s="192" t="s">
        <v>409</v>
      </c>
      <c r="O28" s="192">
        <v>0</v>
      </c>
      <c r="P28" s="192">
        <v>0</v>
      </c>
      <c r="Q28" s="192">
        <v>0</v>
      </c>
      <c r="R28" s="192" t="s">
        <v>409</v>
      </c>
      <c r="S28" s="192">
        <v>3.3</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5</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44753</v>
      </c>
      <c r="K29" s="242">
        <v>44753</v>
      </c>
      <c r="L29" s="91" t="s">
        <v>42</v>
      </c>
      <c r="M29" s="192">
        <v>5</v>
      </c>
      <c r="N29" s="192" t="s">
        <v>409</v>
      </c>
      <c r="O29" s="192">
        <v>0</v>
      </c>
      <c r="P29" s="192">
        <v>0</v>
      </c>
      <c r="Q29" s="192">
        <v>0</v>
      </c>
      <c r="R29" s="192" t="s">
        <v>409</v>
      </c>
      <c r="S29" s="192">
        <v>4</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1.8333333333333299</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45019</v>
      </c>
      <c r="K30" s="242">
        <v>44753</v>
      </c>
      <c r="L30" s="91" t="s">
        <v>44</v>
      </c>
      <c r="M30" s="192">
        <v>1.8333333333333299</v>
      </c>
      <c r="N30" s="192" t="s">
        <v>409</v>
      </c>
      <c r="O30" s="192">
        <v>0</v>
      </c>
      <c r="P30" s="192">
        <v>0</v>
      </c>
      <c r="Q30" s="192">
        <v>0</v>
      </c>
      <c r="R30" s="192" t="s">
        <v>409</v>
      </c>
      <c r="S30" s="192">
        <v>2.1</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8.6602540378443873</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7.5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10</v>
      </c>
      <c r="J31" s="242">
        <v>44753</v>
      </c>
      <c r="K31" s="242">
        <v>45034</v>
      </c>
      <c r="L31" s="91" t="s">
        <v>46</v>
      </c>
      <c r="M31" s="192">
        <v>7.5</v>
      </c>
      <c r="N31" s="192" t="s">
        <v>409</v>
      </c>
      <c r="O31" s="192">
        <v>0</v>
      </c>
      <c r="P31" s="192">
        <v>0</v>
      </c>
      <c r="Q31" s="192">
        <v>10</v>
      </c>
      <c r="R31" s="192" t="s">
        <v>409</v>
      </c>
      <c r="S31" s="192">
        <v>5.5</v>
      </c>
      <c r="T31" s="192" t="s">
        <v>409</v>
      </c>
      <c r="U31" s="192">
        <v>0</v>
      </c>
      <c r="V31" s="192" t="s">
        <v>409</v>
      </c>
      <c r="W31" s="192">
        <v>0.75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45019</v>
      </c>
      <c r="L32" s="91" t="s">
        <v>719</v>
      </c>
      <c r="M32" s="192" t="s">
        <v>409</v>
      </c>
      <c r="N32" s="192" t="s">
        <v>409</v>
      </c>
      <c r="O32" s="192" t="s">
        <v>409</v>
      </c>
      <c r="P32" s="192">
        <v>0</v>
      </c>
      <c r="Q32" s="192">
        <v>0</v>
      </c>
      <c r="R32" s="192" t="s">
        <v>409</v>
      </c>
      <c r="S32" s="192" t="s">
        <v>409</v>
      </c>
      <c r="T32" s="192" t="s">
        <v>409</v>
      </c>
      <c r="U32" s="192" t="s">
        <v>409</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7.9582242575422129</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6.3333333333333304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44860</v>
      </c>
      <c r="K33" s="242">
        <v>45077</v>
      </c>
      <c r="L33" s="91" t="s">
        <v>48</v>
      </c>
      <c r="M33" s="192">
        <v>6.3333333333333304</v>
      </c>
      <c r="N33" s="192">
        <v>10</v>
      </c>
      <c r="O33" s="192">
        <v>0</v>
      </c>
      <c r="P33" s="192">
        <v>0</v>
      </c>
      <c r="Q33" s="192">
        <v>0</v>
      </c>
      <c r="R33" s="192" t="s">
        <v>409</v>
      </c>
      <c r="S33" s="192">
        <v>4.8</v>
      </c>
      <c r="T33" s="192" t="s">
        <v>891</v>
      </c>
      <c r="U33" s="192">
        <v>0</v>
      </c>
      <c r="V33" s="192" t="s">
        <v>409</v>
      </c>
      <c r="W33" s="192">
        <v>0</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45077</v>
      </c>
      <c r="L34" s="91" t="s">
        <v>50</v>
      </c>
      <c r="M34" s="192">
        <v>5</v>
      </c>
      <c r="N34" s="192">
        <v>10</v>
      </c>
      <c r="O34" s="192">
        <v>0</v>
      </c>
      <c r="P34" s="192">
        <v>0</v>
      </c>
      <c r="Q34" s="192">
        <v>0</v>
      </c>
      <c r="R34" s="192" t="s">
        <v>409</v>
      </c>
      <c r="S34" s="192">
        <v>4</v>
      </c>
      <c r="T34" s="192" t="s">
        <v>892</v>
      </c>
      <c r="U34" s="192">
        <v>0</v>
      </c>
      <c r="V34" s="192" t="s">
        <v>409</v>
      </c>
      <c r="W34" s="192">
        <v>9.4395280235988199E-2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4.6666666666666599</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44753</v>
      </c>
      <c r="K35" s="242">
        <v>45019</v>
      </c>
      <c r="L35" s="91" t="s">
        <v>52</v>
      </c>
      <c r="M35" s="192">
        <v>4.6666666666666599</v>
      </c>
      <c r="N35" s="192" t="s">
        <v>409</v>
      </c>
      <c r="O35" s="192">
        <v>0</v>
      </c>
      <c r="P35" s="192">
        <v>0</v>
      </c>
      <c r="Q35" s="192">
        <v>0</v>
      </c>
      <c r="R35" s="192" t="s">
        <v>409</v>
      </c>
      <c r="S35" s="192">
        <v>3.8</v>
      </c>
      <c r="T35" s="192" t="s">
        <v>409</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2.8333333333333299</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44753</v>
      </c>
      <c r="K36" s="242">
        <v>45075</v>
      </c>
      <c r="L36" s="91" t="s">
        <v>54</v>
      </c>
      <c r="M36" s="192">
        <v>2.8333333333333299</v>
      </c>
      <c r="N36" s="192" t="s">
        <v>409</v>
      </c>
      <c r="O36" s="192">
        <v>0</v>
      </c>
      <c r="P36" s="192">
        <v>0</v>
      </c>
      <c r="Q36" s="192">
        <v>0</v>
      </c>
      <c r="R36" s="192" t="s">
        <v>409</v>
      </c>
      <c r="S36" s="192">
        <v>2.7</v>
      </c>
      <c r="T36" s="192" t="s">
        <v>409</v>
      </c>
      <c r="U36" s="192">
        <v>0</v>
      </c>
      <c r="V36" s="192" t="s">
        <v>409</v>
      </c>
      <c r="W36" s="192">
        <v>0.33333333333333298</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4.1666666666666599</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44860</v>
      </c>
      <c r="K37" s="242">
        <v>44830</v>
      </c>
      <c r="L37" s="91" t="s">
        <v>56</v>
      </c>
      <c r="M37" s="192">
        <v>4.1666666666666599</v>
      </c>
      <c r="N37" s="192" t="s">
        <v>409</v>
      </c>
      <c r="O37" s="192">
        <v>0</v>
      </c>
      <c r="P37" s="192">
        <v>0</v>
      </c>
      <c r="Q37" s="192">
        <v>0</v>
      </c>
      <c r="R37" s="192" t="s">
        <v>409</v>
      </c>
      <c r="S37" s="192">
        <v>3.5</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2.5</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0</v>
      </c>
      <c r="J38" s="242">
        <v>45019</v>
      </c>
      <c r="K38" s="242">
        <v>45001</v>
      </c>
      <c r="L38" s="91" t="s">
        <v>58</v>
      </c>
      <c r="M38" s="192">
        <v>2.5</v>
      </c>
      <c r="N38" s="192" t="s">
        <v>409</v>
      </c>
      <c r="O38" s="192">
        <v>0</v>
      </c>
      <c r="P38" s="192">
        <v>0</v>
      </c>
      <c r="Q38" s="192">
        <v>0</v>
      </c>
      <c r="R38" s="192" t="s">
        <v>409</v>
      </c>
      <c r="S38" s="192">
        <v>2.5</v>
      </c>
      <c r="T38" s="192" t="s">
        <v>409</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4.3333333333333304</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45019</v>
      </c>
      <c r="K39" s="242">
        <v>44887</v>
      </c>
      <c r="L39" s="91" t="s">
        <v>60</v>
      </c>
      <c r="M39" s="192">
        <v>4.3333333333333304</v>
      </c>
      <c r="N39" s="192" t="s">
        <v>409</v>
      </c>
      <c r="O39" s="192">
        <v>0</v>
      </c>
      <c r="P39" s="192">
        <v>0</v>
      </c>
      <c r="Q39" s="192">
        <v>0</v>
      </c>
      <c r="R39" s="192" t="s">
        <v>409</v>
      </c>
      <c r="S39" s="192">
        <v>3.6</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44860</v>
      </c>
      <c r="K40" s="242">
        <v>45077</v>
      </c>
      <c r="L40" s="91" t="s">
        <v>62</v>
      </c>
      <c r="M40" s="192">
        <v>5.5</v>
      </c>
      <c r="N40" s="192">
        <v>0</v>
      </c>
      <c r="O40" s="192">
        <v>0</v>
      </c>
      <c r="P40" s="192">
        <v>0</v>
      </c>
      <c r="Q40" s="192">
        <v>0</v>
      </c>
      <c r="R40" s="192" t="s">
        <v>409</v>
      </c>
      <c r="S40" s="192">
        <v>4.3</v>
      </c>
      <c r="T40" s="192" t="s">
        <v>893</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2.1666666666666599</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44860</v>
      </c>
      <c r="K41" s="242">
        <v>45077</v>
      </c>
      <c r="L41" s="91" t="s">
        <v>64</v>
      </c>
      <c r="M41" s="192">
        <v>2.1666666666666599</v>
      </c>
      <c r="N41" s="192">
        <v>0</v>
      </c>
      <c r="O41" s="192">
        <v>0</v>
      </c>
      <c r="P41" s="192">
        <v>0</v>
      </c>
      <c r="Q41" s="192">
        <v>0</v>
      </c>
      <c r="R41" s="192" t="s">
        <v>409</v>
      </c>
      <c r="S41" s="192">
        <v>2.2999999999999998</v>
      </c>
      <c r="T41" s="192" t="s">
        <v>889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720</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9.3094933625126242</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8.6666666666666607</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44753</v>
      </c>
      <c r="K43" s="242">
        <v>45077</v>
      </c>
      <c r="L43" s="91" t="s">
        <v>66</v>
      </c>
      <c r="M43" s="192">
        <v>8.6666666666666607</v>
      </c>
      <c r="N43" s="192">
        <v>10</v>
      </c>
      <c r="O43" s="192">
        <v>0</v>
      </c>
      <c r="P43" s="192">
        <v>0</v>
      </c>
      <c r="Q43" s="192">
        <v>0</v>
      </c>
      <c r="R43" s="192" t="s">
        <v>409</v>
      </c>
      <c r="S43" s="192">
        <v>6.2</v>
      </c>
      <c r="T43" s="192" t="s">
        <v>894</v>
      </c>
      <c r="U43" s="192">
        <v>0</v>
      </c>
      <c r="V43" s="192" t="s">
        <v>409</v>
      </c>
      <c r="W43" s="192">
        <v>0</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44753</v>
      </c>
      <c r="K44" s="242">
        <v>45001</v>
      </c>
      <c r="L44" s="91" t="s">
        <v>68</v>
      </c>
      <c r="M44" s="192">
        <v>10</v>
      </c>
      <c r="N44" s="192" t="s">
        <v>409</v>
      </c>
      <c r="O44" s="192">
        <v>0</v>
      </c>
      <c r="P44" s="192">
        <v>0</v>
      </c>
      <c r="Q44" s="192">
        <v>0</v>
      </c>
      <c r="R44" s="192" t="s">
        <v>409</v>
      </c>
      <c r="S44" s="192">
        <v>7.5</v>
      </c>
      <c r="T44" s="192" t="s">
        <v>409</v>
      </c>
      <c r="U44" s="192">
        <v>0</v>
      </c>
      <c r="V44" s="192" t="s">
        <v>409</v>
      </c>
      <c r="W44" s="192">
        <v>0</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4.6666666666666599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45019</v>
      </c>
      <c r="K45" s="242">
        <v>45001</v>
      </c>
      <c r="L45" s="91" t="s">
        <v>69</v>
      </c>
      <c r="M45" s="192">
        <v>4.6666666666666599</v>
      </c>
      <c r="N45" s="192" t="s">
        <v>409</v>
      </c>
      <c r="O45" s="192">
        <v>0</v>
      </c>
      <c r="P45" s="192">
        <v>0</v>
      </c>
      <c r="Q45" s="192">
        <v>0</v>
      </c>
      <c r="R45" s="192" t="s">
        <v>409</v>
      </c>
      <c r="S45" s="192">
        <v>3.8</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45019</v>
      </c>
      <c r="K46" s="242">
        <v>44862</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5.9999999999999902</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45019</v>
      </c>
      <c r="K47" s="242">
        <v>45058</v>
      </c>
      <c r="L47" s="91" t="s">
        <v>72</v>
      </c>
      <c r="M47" s="192">
        <v>5.9999999999999902</v>
      </c>
      <c r="N47" s="192">
        <v>0</v>
      </c>
      <c r="O47" s="192">
        <v>0</v>
      </c>
      <c r="P47" s="192">
        <v>0</v>
      </c>
      <c r="Q47" s="192">
        <v>0</v>
      </c>
      <c r="R47" s="192" t="s">
        <v>409</v>
      </c>
      <c r="S47" s="192">
        <v>4.5999999999999996</v>
      </c>
      <c r="T47" s="192" t="s">
        <v>869</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4.8333333333333304</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44753</v>
      </c>
      <c r="K48" s="242">
        <v>44753</v>
      </c>
      <c r="L48" s="91" t="s">
        <v>73</v>
      </c>
      <c r="M48" s="192">
        <v>4.8333333333333304</v>
      </c>
      <c r="N48" s="192" t="s">
        <v>409</v>
      </c>
      <c r="O48" s="192">
        <v>0</v>
      </c>
      <c r="P48" s="192">
        <v>0</v>
      </c>
      <c r="Q48" s="192">
        <v>0</v>
      </c>
      <c r="R48" s="192" t="s">
        <v>409</v>
      </c>
      <c r="S48" s="192">
        <v>3.9</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9.5</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0</v>
      </c>
      <c r="J49" s="242">
        <v>44753</v>
      </c>
      <c r="K49" s="242">
        <v>45075</v>
      </c>
      <c r="L49" s="91" t="s">
        <v>75</v>
      </c>
      <c r="M49" s="192">
        <v>9.5</v>
      </c>
      <c r="N49" s="192">
        <v>0</v>
      </c>
      <c r="O49" s="192">
        <v>0</v>
      </c>
      <c r="P49" s="192">
        <v>0</v>
      </c>
      <c r="Q49" s="192">
        <v>0</v>
      </c>
      <c r="R49" s="192" t="s">
        <v>409</v>
      </c>
      <c r="S49" s="192">
        <v>6.7</v>
      </c>
      <c r="T49" s="192" t="s">
        <v>895</v>
      </c>
      <c r="U49" s="192">
        <v>0</v>
      </c>
      <c r="V49" s="192" t="s">
        <v>409</v>
      </c>
      <c r="W49" s="192">
        <v>4.7619047619047603E-2</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2.8333333333333299</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45019</v>
      </c>
      <c r="K50" s="242">
        <v>45014</v>
      </c>
      <c r="L50" s="91" t="s">
        <v>77</v>
      </c>
      <c r="M50" s="192">
        <v>2.8333333333333299</v>
      </c>
      <c r="N50" s="192" t="s">
        <v>409</v>
      </c>
      <c r="O50" s="192">
        <v>0</v>
      </c>
      <c r="P50" s="192">
        <v>0</v>
      </c>
      <c r="Q50" s="192">
        <v>0</v>
      </c>
      <c r="R50" s="192" t="s">
        <v>409</v>
      </c>
      <c r="S50" s="192">
        <v>2.7</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1.5</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45019</v>
      </c>
      <c r="K51" s="242">
        <v>44753</v>
      </c>
      <c r="L51" s="91" t="s">
        <v>79</v>
      </c>
      <c r="M51" s="192">
        <v>1.5</v>
      </c>
      <c r="N51" s="192" t="s">
        <v>409</v>
      </c>
      <c r="O51" s="192">
        <v>0</v>
      </c>
      <c r="P51" s="192">
        <v>0</v>
      </c>
      <c r="Q51" s="192">
        <v>0</v>
      </c>
      <c r="R51" s="192" t="s">
        <v>409</v>
      </c>
      <c r="S51" s="192">
        <v>1.9</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8.5</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44860</v>
      </c>
      <c r="K52" s="242">
        <v>45034</v>
      </c>
      <c r="L52" s="91" t="s">
        <v>81</v>
      </c>
      <c r="M52" s="192">
        <v>8.5</v>
      </c>
      <c r="N52" s="192" t="s">
        <v>409</v>
      </c>
      <c r="O52" s="192">
        <v>0</v>
      </c>
      <c r="P52" s="192">
        <v>0</v>
      </c>
      <c r="Q52" s="192">
        <v>0</v>
      </c>
      <c r="R52" s="192" t="s">
        <v>409</v>
      </c>
      <c r="S52" s="192">
        <v>6.1</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7.5</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45019</v>
      </c>
      <c r="K53" s="242">
        <v>45077</v>
      </c>
      <c r="L53" s="91" t="s">
        <v>83</v>
      </c>
      <c r="M53" s="192">
        <v>7.5</v>
      </c>
      <c r="N53" s="192">
        <v>0</v>
      </c>
      <c r="O53" s="192">
        <v>0</v>
      </c>
      <c r="P53" s="192">
        <v>0</v>
      </c>
      <c r="Q53" s="192">
        <v>0</v>
      </c>
      <c r="R53" s="192" t="s">
        <v>409</v>
      </c>
      <c r="S53" s="192">
        <v>5.5</v>
      </c>
      <c r="T53" s="192" t="s">
        <v>896</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721</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44887</v>
      </c>
      <c r="L55" s="91" t="s">
        <v>722</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5.6666666666666599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45019</v>
      </c>
      <c r="K56" s="242">
        <v>45075</v>
      </c>
      <c r="L56" s="91" t="s">
        <v>85</v>
      </c>
      <c r="M56" s="192">
        <v>5.6666666666666599</v>
      </c>
      <c r="N56" s="192" t="s">
        <v>409</v>
      </c>
      <c r="O56" s="192">
        <v>0</v>
      </c>
      <c r="P56" s="192">
        <v>0</v>
      </c>
      <c r="Q56" s="192">
        <v>0</v>
      </c>
      <c r="R56" s="192" t="s">
        <v>409</v>
      </c>
      <c r="S56" s="192">
        <v>4.4000000000000004</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1.3333333333333299</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45019</v>
      </c>
      <c r="K57" s="242">
        <v>45077</v>
      </c>
      <c r="L57" s="91" t="s">
        <v>87</v>
      </c>
      <c r="M57" s="192">
        <v>1.3333333333333299</v>
      </c>
      <c r="N57" s="192">
        <v>0</v>
      </c>
      <c r="O57" s="192">
        <v>0</v>
      </c>
      <c r="P57" s="192">
        <v>0</v>
      </c>
      <c r="Q57" s="192">
        <v>0</v>
      </c>
      <c r="R57" s="192" t="s">
        <v>409</v>
      </c>
      <c r="S57" s="192">
        <v>1.8</v>
      </c>
      <c r="T57" s="192" t="s">
        <v>889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2.6666666666666599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44753</v>
      </c>
      <c r="K58" s="242">
        <v>45077</v>
      </c>
      <c r="L58" s="91" t="s">
        <v>89</v>
      </c>
      <c r="M58" s="192">
        <v>2.6666666666666599</v>
      </c>
      <c r="N58" s="192">
        <v>0</v>
      </c>
      <c r="O58" s="192">
        <v>0</v>
      </c>
      <c r="P58" s="192">
        <v>0</v>
      </c>
      <c r="Q58" s="192">
        <v>0</v>
      </c>
      <c r="R58" s="192" t="s">
        <v>409</v>
      </c>
      <c r="S58" s="192">
        <v>2.6</v>
      </c>
      <c r="T58" s="192" t="s">
        <v>889</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7.6666666666666599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45019</v>
      </c>
      <c r="K59" s="242">
        <v>44860</v>
      </c>
      <c r="L59" s="91" t="s">
        <v>91</v>
      </c>
      <c r="M59" s="192">
        <v>7.6666666666666599</v>
      </c>
      <c r="N59" s="192" t="s">
        <v>409</v>
      </c>
      <c r="O59" s="192">
        <v>0</v>
      </c>
      <c r="P59" s="192">
        <v>0</v>
      </c>
      <c r="Q59" s="192">
        <v>0</v>
      </c>
      <c r="R59" s="192" t="s">
        <v>409</v>
      </c>
      <c r="S59" s="192">
        <v>5.6</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6.5</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44860</v>
      </c>
      <c r="K60" s="242">
        <v>45034</v>
      </c>
      <c r="L60" s="91" t="s">
        <v>93</v>
      </c>
      <c r="M60" s="192">
        <v>6.5</v>
      </c>
      <c r="N60" s="192" t="s">
        <v>409</v>
      </c>
      <c r="O60" s="192">
        <v>0</v>
      </c>
      <c r="P60" s="192">
        <v>0</v>
      </c>
      <c r="Q60" s="192">
        <v>0</v>
      </c>
      <c r="R60" s="192" t="s">
        <v>409</v>
      </c>
      <c r="S60" s="192">
        <v>4.9000000000000004</v>
      </c>
      <c r="T60" s="192" t="s">
        <v>409</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0</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45019</v>
      </c>
      <c r="K61" s="242">
        <v>45014</v>
      </c>
      <c r="L61" s="91" t="s">
        <v>95</v>
      </c>
      <c r="M61" s="192">
        <v>0</v>
      </c>
      <c r="N61" s="192" t="s">
        <v>409</v>
      </c>
      <c r="O61" s="192">
        <v>0</v>
      </c>
      <c r="P61" s="192">
        <v>0</v>
      </c>
      <c r="Q61" s="192">
        <v>0</v>
      </c>
      <c r="R61" s="192" t="s">
        <v>409</v>
      </c>
      <c r="S61" s="192">
        <v>1</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9.5</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44753</v>
      </c>
      <c r="K62" s="242">
        <v>45077</v>
      </c>
      <c r="L62" s="91" t="s">
        <v>97</v>
      </c>
      <c r="M62" s="192">
        <v>9.5</v>
      </c>
      <c r="N62" s="192">
        <v>0</v>
      </c>
      <c r="O62" s="192">
        <v>0</v>
      </c>
      <c r="P62" s="192">
        <v>0</v>
      </c>
      <c r="Q62" s="192">
        <v>0</v>
      </c>
      <c r="R62" s="192" t="s">
        <v>409</v>
      </c>
      <c r="S62" s="192">
        <v>6.7</v>
      </c>
      <c r="T62" s="192" t="s">
        <v>896</v>
      </c>
      <c r="U62" s="192">
        <v>0</v>
      </c>
      <c r="V62" s="192" t="s">
        <v>409</v>
      </c>
      <c r="W62" s="192">
        <v>7.69230769230769E-2</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7.9582242575422129</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6.3333333333333304</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45019</v>
      </c>
      <c r="K63" s="242">
        <v>45077</v>
      </c>
      <c r="L63" s="91" t="s">
        <v>99</v>
      </c>
      <c r="M63" s="192">
        <v>6.3333333333333304</v>
      </c>
      <c r="N63" s="192">
        <v>10</v>
      </c>
      <c r="O63" s="192">
        <v>0</v>
      </c>
      <c r="P63" s="192">
        <v>0</v>
      </c>
      <c r="Q63" s="192">
        <v>0</v>
      </c>
      <c r="R63" s="192" t="s">
        <v>409</v>
      </c>
      <c r="S63" s="192">
        <v>4.8</v>
      </c>
      <c r="T63" s="192" t="s">
        <v>897</v>
      </c>
      <c r="U63" s="192">
        <v>0</v>
      </c>
      <c r="V63" s="192" t="s">
        <v>409</v>
      </c>
      <c r="W63" s="192">
        <v>8.4745762711864403E-2</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9.9163165204290102</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9.8333333333333304</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44753</v>
      </c>
      <c r="K64" s="242">
        <v>45034</v>
      </c>
      <c r="L64" s="91" t="s">
        <v>101</v>
      </c>
      <c r="M64" s="192">
        <v>9.8333333333333304</v>
      </c>
      <c r="N64" s="192">
        <v>0</v>
      </c>
      <c r="O64" s="192">
        <v>0</v>
      </c>
      <c r="P64" s="192">
        <v>0</v>
      </c>
      <c r="Q64" s="192">
        <v>10</v>
      </c>
      <c r="R64" s="192" t="s">
        <v>409</v>
      </c>
      <c r="S64" s="192">
        <v>6.9</v>
      </c>
      <c r="T64" s="192" t="s">
        <v>855</v>
      </c>
      <c r="U64" s="192">
        <v>0</v>
      </c>
      <c r="V64" s="192" t="s">
        <v>409</v>
      </c>
      <c r="W64" s="192">
        <v>0.35</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7.9582242575422129</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6.3333333333333304</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10</v>
      </c>
      <c r="J65" s="242">
        <v>45019</v>
      </c>
      <c r="K65" s="242">
        <v>45077</v>
      </c>
      <c r="L65" s="91" t="s">
        <v>102</v>
      </c>
      <c r="M65" s="192">
        <v>6.3333333333333304</v>
      </c>
      <c r="N65" s="192">
        <v>10</v>
      </c>
      <c r="O65" s="192">
        <v>0</v>
      </c>
      <c r="P65" s="192">
        <v>0</v>
      </c>
      <c r="Q65" s="192">
        <v>0</v>
      </c>
      <c r="R65" s="192" t="s">
        <v>409</v>
      </c>
      <c r="S65" s="192">
        <v>4.8</v>
      </c>
      <c r="T65" s="192" t="s">
        <v>898</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4</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45019</v>
      </c>
      <c r="K66" s="242">
        <v>44860</v>
      </c>
      <c r="L66" s="91" t="s">
        <v>104</v>
      </c>
      <c r="M66" s="192">
        <v>4</v>
      </c>
      <c r="N66" s="192" t="s">
        <v>409</v>
      </c>
      <c r="O66" s="192">
        <v>0</v>
      </c>
      <c r="P66" s="192">
        <v>0</v>
      </c>
      <c r="Q66" s="192">
        <v>0</v>
      </c>
      <c r="R66" s="192" t="s">
        <v>409</v>
      </c>
      <c r="S66" s="192">
        <v>3.4</v>
      </c>
      <c r="T66" s="192" t="s">
        <v>409</v>
      </c>
      <c r="U66" s="192">
        <v>0</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7.1879528842826037</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5.1666666666666599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45019</v>
      </c>
      <c r="K67" s="242">
        <v>45077</v>
      </c>
      <c r="L67" s="91" t="s">
        <v>106</v>
      </c>
      <c r="M67" s="192">
        <v>5.1666666666666599</v>
      </c>
      <c r="N67" s="192">
        <v>10</v>
      </c>
      <c r="O67" s="192">
        <v>0</v>
      </c>
      <c r="P67" s="192">
        <v>0</v>
      </c>
      <c r="Q67" s="192">
        <v>0</v>
      </c>
      <c r="R67" s="192" t="s">
        <v>409</v>
      </c>
      <c r="S67" s="192">
        <v>4.0999999999999996</v>
      </c>
      <c r="T67" s="192" t="s">
        <v>899</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44753</v>
      </c>
      <c r="K68" s="242">
        <v>45016</v>
      </c>
      <c r="L68" s="91" t="s">
        <v>108</v>
      </c>
      <c r="M68" s="192">
        <v>0</v>
      </c>
      <c r="N68" s="192" t="s">
        <v>409</v>
      </c>
      <c r="O68" s="192">
        <v>0</v>
      </c>
      <c r="P68" s="192">
        <v>0</v>
      </c>
      <c r="Q68" s="192">
        <v>0</v>
      </c>
      <c r="R68" s="192" t="s">
        <v>409</v>
      </c>
      <c r="S68" s="192">
        <v>0.9</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7.5277265270908051</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5.6666666666666599</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44753</v>
      </c>
      <c r="K69" s="242">
        <v>44998</v>
      </c>
      <c r="L69" s="91" t="s">
        <v>110</v>
      </c>
      <c r="M69" s="192">
        <v>5.6666666666666599</v>
      </c>
      <c r="N69" s="192" t="s">
        <v>409</v>
      </c>
      <c r="O69" s="192">
        <v>0</v>
      </c>
      <c r="P69" s="192">
        <v>10</v>
      </c>
      <c r="Q69" s="192">
        <v>0</v>
      </c>
      <c r="R69" s="192" t="s">
        <v>409</v>
      </c>
      <c r="S69" s="192">
        <v>4.4000000000000004</v>
      </c>
      <c r="T69" s="192" t="s">
        <v>409</v>
      </c>
      <c r="U69" s="192">
        <v>0</v>
      </c>
      <c r="V69" s="192" t="s">
        <v>837</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0</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45019</v>
      </c>
      <c r="K70" s="242">
        <v>45016</v>
      </c>
      <c r="L70" s="91" t="s">
        <v>112</v>
      </c>
      <c r="M70" s="192">
        <v>0</v>
      </c>
      <c r="N70" s="192" t="s">
        <v>409</v>
      </c>
      <c r="O70" s="192">
        <v>0</v>
      </c>
      <c r="P70" s="192">
        <v>0</v>
      </c>
      <c r="Q70" s="192">
        <v>0</v>
      </c>
      <c r="R70" s="192" t="s">
        <v>409</v>
      </c>
      <c r="S70" s="192">
        <v>0.4</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45019</v>
      </c>
      <c r="K71" s="242">
        <v>45019</v>
      </c>
      <c r="L71" s="91" t="s">
        <v>114</v>
      </c>
      <c r="M71" s="192">
        <v>5</v>
      </c>
      <c r="N71" s="192" t="s">
        <v>409</v>
      </c>
      <c r="O71" s="192">
        <v>0</v>
      </c>
      <c r="P71" s="192">
        <v>0</v>
      </c>
      <c r="Q71" s="192">
        <v>0</v>
      </c>
      <c r="R71" s="192" t="s">
        <v>409</v>
      </c>
      <c r="S71" s="192">
        <v>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44753</v>
      </c>
      <c r="K72" s="242">
        <v>45019</v>
      </c>
      <c r="L72" s="91" t="s">
        <v>116</v>
      </c>
      <c r="M72" s="192">
        <v>4</v>
      </c>
      <c r="N72" s="192">
        <v>0</v>
      </c>
      <c r="O72" s="192">
        <v>0</v>
      </c>
      <c r="P72" s="192">
        <v>0</v>
      </c>
      <c r="Q72" s="192">
        <v>0</v>
      </c>
      <c r="R72" s="192" t="s">
        <v>409</v>
      </c>
      <c r="S72" s="192">
        <v>3.4</v>
      </c>
      <c r="T72" s="192" t="s">
        <v>841</v>
      </c>
      <c r="U72" s="192">
        <v>0</v>
      </c>
      <c r="V72" s="192" t="s">
        <v>409</v>
      </c>
      <c r="W72" s="192">
        <v>1.1494252873563199E-2</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44887</v>
      </c>
      <c r="L73" s="91" t="s">
        <v>723</v>
      </c>
      <c r="M73" s="192" t="s">
        <v>409</v>
      </c>
      <c r="N73" s="192" t="s">
        <v>409</v>
      </c>
      <c r="O73" s="192" t="s">
        <v>409</v>
      </c>
      <c r="P73" s="192">
        <v>0</v>
      </c>
      <c r="Q73" s="192">
        <v>0</v>
      </c>
      <c r="R73" s="192" t="s">
        <v>409</v>
      </c>
      <c r="S73" s="192" t="s">
        <v>409</v>
      </c>
      <c r="T73" s="192" t="s">
        <v>409</v>
      </c>
      <c r="U73" s="192" t="s">
        <v>409</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7.3029674334022125</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5.3333333333333304</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44753</v>
      </c>
      <c r="K74" s="242">
        <v>45075</v>
      </c>
      <c r="L74" s="91" t="s">
        <v>117</v>
      </c>
      <c r="M74" s="192">
        <v>5.3333333333333304</v>
      </c>
      <c r="N74" s="192" t="s">
        <v>409</v>
      </c>
      <c r="O74" s="192">
        <v>0</v>
      </c>
      <c r="P74" s="192">
        <v>0</v>
      </c>
      <c r="Q74" s="192">
        <v>10</v>
      </c>
      <c r="R74" s="192" t="s">
        <v>409</v>
      </c>
      <c r="S74" s="192">
        <v>4.2</v>
      </c>
      <c r="T74" s="192" t="s">
        <v>409</v>
      </c>
      <c r="U74" s="192">
        <v>0</v>
      </c>
      <c r="V74" s="192" t="s">
        <v>409</v>
      </c>
      <c r="W74" s="192">
        <v>0.8</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2.6666666666666599</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44753</v>
      </c>
      <c r="K75" s="242">
        <v>45075</v>
      </c>
      <c r="L75" s="91" t="s">
        <v>119</v>
      </c>
      <c r="M75" s="192">
        <v>2.6666666666666599</v>
      </c>
      <c r="N75" s="192">
        <v>0</v>
      </c>
      <c r="O75" s="192">
        <v>0</v>
      </c>
      <c r="P75" s="192">
        <v>0</v>
      </c>
      <c r="Q75" s="192">
        <v>0</v>
      </c>
      <c r="R75" s="192" t="s">
        <v>409</v>
      </c>
      <c r="S75" s="192">
        <v>2.6</v>
      </c>
      <c r="T75" s="192" t="s">
        <v>900</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2.5</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45019</v>
      </c>
      <c r="K76" s="242">
        <v>44802</v>
      </c>
      <c r="L76" s="91" t="s">
        <v>121</v>
      </c>
      <c r="M76" s="192">
        <v>2.5</v>
      </c>
      <c r="N76" s="192" t="s">
        <v>409</v>
      </c>
      <c r="O76" s="192">
        <v>0</v>
      </c>
      <c r="P76" s="192">
        <v>0</v>
      </c>
      <c r="Q76" s="192">
        <v>0</v>
      </c>
      <c r="R76" s="192" t="s">
        <v>409</v>
      </c>
      <c r="S76" s="192">
        <v>2.5</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5.6666666666666599</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44753</v>
      </c>
      <c r="K77" s="242">
        <v>44929</v>
      </c>
      <c r="L77" s="91" t="s">
        <v>123</v>
      </c>
      <c r="M77" s="192">
        <v>5.6666666666666599</v>
      </c>
      <c r="N77" s="192" t="s">
        <v>409</v>
      </c>
      <c r="O77" s="192">
        <v>0</v>
      </c>
      <c r="P77" s="192">
        <v>0</v>
      </c>
      <c r="Q77" s="192">
        <v>0</v>
      </c>
      <c r="R77" s="192" t="s">
        <v>409</v>
      </c>
      <c r="S77" s="192">
        <v>4.4000000000000004</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4.5</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45019</v>
      </c>
      <c r="K78" s="242">
        <v>45001</v>
      </c>
      <c r="L78" s="91" t="s">
        <v>125</v>
      </c>
      <c r="M78" s="192">
        <v>4.5</v>
      </c>
      <c r="N78" s="192" t="s">
        <v>409</v>
      </c>
      <c r="O78" s="192">
        <v>0</v>
      </c>
      <c r="P78" s="192">
        <v>0</v>
      </c>
      <c r="Q78" s="192">
        <v>0</v>
      </c>
      <c r="R78" s="192" t="s">
        <v>409</v>
      </c>
      <c r="S78" s="192">
        <v>3.7</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45019</v>
      </c>
      <c r="L79" s="91" t="s">
        <v>724</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4.8333333333333304</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44753</v>
      </c>
      <c r="K80" s="242">
        <v>44929</v>
      </c>
      <c r="L80" s="91" t="s">
        <v>127</v>
      </c>
      <c r="M80" s="192">
        <v>4.8333333333333304</v>
      </c>
      <c r="N80" s="192" t="s">
        <v>409</v>
      </c>
      <c r="O80" s="192">
        <v>0</v>
      </c>
      <c r="P80" s="192">
        <v>0</v>
      </c>
      <c r="Q80" s="192">
        <v>0</v>
      </c>
      <c r="R80" s="192" t="s">
        <v>409</v>
      </c>
      <c r="S80" s="192">
        <v>3.9</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3.5</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44753</v>
      </c>
      <c r="K81" s="242">
        <v>45016</v>
      </c>
      <c r="L81" s="91" t="s">
        <v>128</v>
      </c>
      <c r="M81" s="192">
        <v>3.5</v>
      </c>
      <c r="N81" s="192" t="s">
        <v>409</v>
      </c>
      <c r="O81" s="192">
        <v>0</v>
      </c>
      <c r="P81" s="192">
        <v>0</v>
      </c>
      <c r="Q81" s="192">
        <v>0</v>
      </c>
      <c r="R81" s="192" t="s">
        <v>409</v>
      </c>
      <c r="S81" s="192">
        <v>3.1</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2.9999999999999898</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45019</v>
      </c>
      <c r="K82" s="242">
        <v>45019</v>
      </c>
      <c r="L82" s="91" t="s">
        <v>130</v>
      </c>
      <c r="M82" s="192">
        <v>2.9999999999999898</v>
      </c>
      <c r="N82" s="192" t="s">
        <v>409</v>
      </c>
      <c r="O82" s="192">
        <v>0</v>
      </c>
      <c r="P82" s="192">
        <v>0</v>
      </c>
      <c r="Q82" s="192">
        <v>0</v>
      </c>
      <c r="R82" s="192" t="s">
        <v>409</v>
      </c>
      <c r="S82" s="192">
        <v>2.8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3.3333333333333299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44860</v>
      </c>
      <c r="K83" s="242">
        <v>44862</v>
      </c>
      <c r="L83" s="91" t="s">
        <v>132</v>
      </c>
      <c r="M83" s="192">
        <v>3.3333333333333299</v>
      </c>
      <c r="N83" s="192" t="s">
        <v>409</v>
      </c>
      <c r="O83" s="192">
        <v>0</v>
      </c>
      <c r="P83" s="192">
        <v>0</v>
      </c>
      <c r="Q83" s="192">
        <v>0</v>
      </c>
      <c r="R83" s="192" t="s">
        <v>409</v>
      </c>
      <c r="S83" s="192">
        <v>3</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8.1666666666666607</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44753</v>
      </c>
      <c r="K84" s="242">
        <v>44887</v>
      </c>
      <c r="L84" s="91" t="s">
        <v>134</v>
      </c>
      <c r="M84" s="192">
        <v>8.1666666666666607</v>
      </c>
      <c r="N84" s="192" t="s">
        <v>409</v>
      </c>
      <c r="O84" s="192">
        <v>0</v>
      </c>
      <c r="P84" s="192">
        <v>0</v>
      </c>
      <c r="Q84" s="192">
        <v>0</v>
      </c>
      <c r="R84" s="192" t="s">
        <v>409</v>
      </c>
      <c r="S84" s="192">
        <v>5.9</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1.1666666666666601</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44753</v>
      </c>
      <c r="K85" s="242">
        <v>45019</v>
      </c>
      <c r="L85" s="91" t="s">
        <v>136</v>
      </c>
      <c r="M85" s="192">
        <v>1.1666666666666601</v>
      </c>
      <c r="N85" s="192" t="s">
        <v>409</v>
      </c>
      <c r="O85" s="192">
        <v>0</v>
      </c>
      <c r="P85" s="192">
        <v>0</v>
      </c>
      <c r="Q85" s="192">
        <v>0</v>
      </c>
      <c r="R85" s="192" t="s">
        <v>409</v>
      </c>
      <c r="S85" s="192">
        <v>1.7</v>
      </c>
      <c r="T85" s="192" t="s">
        <v>409</v>
      </c>
      <c r="U85" s="192">
        <v>0</v>
      </c>
      <c r="V85" s="192" t="s">
        <v>409</v>
      </c>
      <c r="W85" s="192">
        <v>0</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725</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9.3333333333333304</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44753</v>
      </c>
      <c r="K87" s="242">
        <v>45075</v>
      </c>
      <c r="L87" s="91" t="s">
        <v>138</v>
      </c>
      <c r="M87" s="192">
        <v>9.3333333333333304</v>
      </c>
      <c r="N87" s="192">
        <v>0</v>
      </c>
      <c r="O87" s="192">
        <v>0</v>
      </c>
      <c r="P87" s="192">
        <v>0</v>
      </c>
      <c r="Q87" s="192">
        <v>0</v>
      </c>
      <c r="R87" s="192" t="s">
        <v>409</v>
      </c>
      <c r="S87" s="192">
        <v>6.6</v>
      </c>
      <c r="T87" s="192" t="s">
        <v>901</v>
      </c>
      <c r="U87" s="192">
        <v>0</v>
      </c>
      <c r="V87" s="192" t="s">
        <v>409</v>
      </c>
      <c r="W87" s="192">
        <v>5.8823529411764698E-2</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10</v>
      </c>
      <c r="J88" s="242" t="s">
        <v>409</v>
      </c>
      <c r="K88" s="242">
        <v>45077</v>
      </c>
      <c r="L88" s="91" t="s">
        <v>726</v>
      </c>
      <c r="M88" s="192" t="s">
        <v>409</v>
      </c>
      <c r="N88" s="192">
        <v>10</v>
      </c>
      <c r="O88" s="192" t="s">
        <v>409</v>
      </c>
      <c r="P88" s="192">
        <v>0</v>
      </c>
      <c r="Q88" s="192">
        <v>0</v>
      </c>
      <c r="R88" s="192" t="s">
        <v>409</v>
      </c>
      <c r="S88" s="192" t="s">
        <v>409</v>
      </c>
      <c r="T88" s="192" t="s">
        <v>902</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4.8333333333333304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0</v>
      </c>
      <c r="J89" s="242">
        <v>44753</v>
      </c>
      <c r="K89" s="242">
        <v>45075</v>
      </c>
      <c r="L89" s="91" t="s">
        <v>140</v>
      </c>
      <c r="M89" s="192">
        <v>4.8333333333333304</v>
      </c>
      <c r="N89" s="192" t="s">
        <v>409</v>
      </c>
      <c r="O89" s="192">
        <v>0</v>
      </c>
      <c r="P89" s="192">
        <v>0</v>
      </c>
      <c r="Q89" s="192">
        <v>0</v>
      </c>
      <c r="R89" s="192" t="s">
        <v>409</v>
      </c>
      <c r="S89" s="192">
        <v>3.9</v>
      </c>
      <c r="T89" s="192" t="s">
        <v>409</v>
      </c>
      <c r="U89" s="192">
        <v>0</v>
      </c>
      <c r="V89" s="192" t="s">
        <v>409</v>
      </c>
      <c r="W89" s="192">
        <v>0.5</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727</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9.5742710775633775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9.1666666666666607</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44753</v>
      </c>
      <c r="K91" s="242">
        <v>45034</v>
      </c>
      <c r="L91" s="91" t="s">
        <v>142</v>
      </c>
      <c r="M91" s="192">
        <v>9.1666666666666607</v>
      </c>
      <c r="N91" s="192">
        <v>0</v>
      </c>
      <c r="O91" s="192">
        <v>0</v>
      </c>
      <c r="P91" s="192">
        <v>0</v>
      </c>
      <c r="Q91" s="192">
        <v>10</v>
      </c>
      <c r="R91" s="192" t="s">
        <v>409</v>
      </c>
      <c r="S91" s="192">
        <v>6.5</v>
      </c>
      <c r="T91" s="192" t="s">
        <v>903</v>
      </c>
      <c r="U91" s="192">
        <v>0</v>
      </c>
      <c r="V91" s="192" t="s">
        <v>409</v>
      </c>
      <c r="W91" s="192">
        <v>0.5625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5.9999999999999902</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45019</v>
      </c>
      <c r="K92" s="242">
        <v>44831</v>
      </c>
      <c r="L92" s="91" t="s">
        <v>144</v>
      </c>
      <c r="M92" s="192">
        <v>5.9999999999999902</v>
      </c>
      <c r="N92" s="192" t="s">
        <v>409</v>
      </c>
      <c r="O92" s="192">
        <v>0</v>
      </c>
      <c r="P92" s="192">
        <v>0</v>
      </c>
      <c r="Q92" s="192">
        <v>0</v>
      </c>
      <c r="R92" s="192" t="s">
        <v>409</v>
      </c>
      <c r="S92" s="192">
        <v>4.5999999999999996</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0</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10</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0</v>
      </c>
      <c r="J93" s="242">
        <v>44753</v>
      </c>
      <c r="K93" s="242">
        <v>45077</v>
      </c>
      <c r="L93" s="91" t="s">
        <v>146</v>
      </c>
      <c r="M93" s="192">
        <v>10</v>
      </c>
      <c r="N93" s="192">
        <v>0</v>
      </c>
      <c r="O93" s="192">
        <v>0</v>
      </c>
      <c r="P93" s="192">
        <v>0</v>
      </c>
      <c r="Q93" s="192">
        <v>0</v>
      </c>
      <c r="R93" s="192" t="s">
        <v>409</v>
      </c>
      <c r="S93" s="192">
        <v>7</v>
      </c>
      <c r="T93" s="192" t="s">
        <v>896</v>
      </c>
      <c r="U93" s="192">
        <v>0</v>
      </c>
      <c r="V93" s="192" t="s">
        <v>409</v>
      </c>
      <c r="W93" s="192">
        <v>0.125</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4.1666666666666599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44753</v>
      </c>
      <c r="K94" s="242">
        <v>45077</v>
      </c>
      <c r="L94" s="91" t="s">
        <v>148</v>
      </c>
      <c r="M94" s="192">
        <v>4.1666666666666599</v>
      </c>
      <c r="N94" s="192">
        <v>0</v>
      </c>
      <c r="O94" s="192">
        <v>0</v>
      </c>
      <c r="P94" s="192">
        <v>0</v>
      </c>
      <c r="Q94" s="192">
        <v>0</v>
      </c>
      <c r="R94" s="192" t="s">
        <v>409</v>
      </c>
      <c r="S94" s="192">
        <v>3.5</v>
      </c>
      <c r="T94" s="192" t="s">
        <v>889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44860</v>
      </c>
      <c r="K95" s="242">
        <v>45075</v>
      </c>
      <c r="L95" s="91" t="s">
        <v>150</v>
      </c>
      <c r="M95" s="192">
        <v>10</v>
      </c>
      <c r="N95" s="192">
        <v>0</v>
      </c>
      <c r="O95" s="192">
        <v>0</v>
      </c>
      <c r="P95" s="192">
        <v>0</v>
      </c>
      <c r="Q95" s="192">
        <v>10</v>
      </c>
      <c r="R95" s="192" t="s">
        <v>409</v>
      </c>
      <c r="S95" s="192">
        <v>7.7</v>
      </c>
      <c r="T95" s="192" t="s">
        <v>904</v>
      </c>
      <c r="U95" s="192">
        <v>0</v>
      </c>
      <c r="V95" s="192" t="s">
        <v>409</v>
      </c>
      <c r="W95" s="192">
        <v>0.51145038167938905</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728</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45019</v>
      </c>
      <c r="K97" s="242">
        <v>45075</v>
      </c>
      <c r="L97" s="91" t="s">
        <v>152</v>
      </c>
      <c r="M97" s="192">
        <v>10</v>
      </c>
      <c r="N97" s="192">
        <v>0</v>
      </c>
      <c r="O97" s="192">
        <v>0</v>
      </c>
      <c r="P97" s="192">
        <v>0</v>
      </c>
      <c r="Q97" s="192">
        <v>0</v>
      </c>
      <c r="R97" s="192" t="s">
        <v>409</v>
      </c>
      <c r="S97" s="192">
        <v>7.6</v>
      </c>
      <c r="T97" s="192" t="s">
        <v>905</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2.1666666666666599</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44860</v>
      </c>
      <c r="K98" s="242">
        <v>44860</v>
      </c>
      <c r="L98" s="91" t="s">
        <v>154</v>
      </c>
      <c r="M98" s="192">
        <v>2.1666666666666599</v>
      </c>
      <c r="N98" s="192" t="s">
        <v>409</v>
      </c>
      <c r="O98" s="192">
        <v>0</v>
      </c>
      <c r="P98" s="192">
        <v>0</v>
      </c>
      <c r="Q98" s="192">
        <v>0</v>
      </c>
      <c r="R98" s="192" t="s">
        <v>409</v>
      </c>
      <c r="S98" s="192">
        <v>2.2999999999999998</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9.6666666666666607</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44753</v>
      </c>
      <c r="K99" s="242">
        <v>45077</v>
      </c>
      <c r="L99" s="91" t="s">
        <v>155</v>
      </c>
      <c r="M99" s="192">
        <v>9.6666666666666607</v>
      </c>
      <c r="N99" s="192">
        <v>0</v>
      </c>
      <c r="O99" s="192">
        <v>0</v>
      </c>
      <c r="P99" s="192">
        <v>0</v>
      </c>
      <c r="Q99" s="192">
        <v>0</v>
      </c>
      <c r="R99" s="192" t="s">
        <v>409</v>
      </c>
      <c r="S99" s="192">
        <v>6.8</v>
      </c>
      <c r="T99" s="192" t="s">
        <v>906</v>
      </c>
      <c r="U99" s="192">
        <v>0</v>
      </c>
      <c r="V99" s="192" t="s">
        <v>409</v>
      </c>
      <c r="W99" s="192">
        <v>3.1496062992125901E-2</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8.1666666666666607</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45019</v>
      </c>
      <c r="K100" s="242">
        <v>45075</v>
      </c>
      <c r="L100" s="91" t="s">
        <v>157</v>
      </c>
      <c r="M100" s="192">
        <v>8.1666666666666607</v>
      </c>
      <c r="N100" s="192">
        <v>0</v>
      </c>
      <c r="O100" s="192">
        <v>0</v>
      </c>
      <c r="P100" s="192">
        <v>0</v>
      </c>
      <c r="Q100" s="192">
        <v>0</v>
      </c>
      <c r="R100" s="192" t="s">
        <v>409</v>
      </c>
      <c r="S100" s="192">
        <v>5.9</v>
      </c>
      <c r="T100" s="192" t="s">
        <v>907</v>
      </c>
      <c r="U100" s="192">
        <v>0</v>
      </c>
      <c r="V100" s="192" t="s">
        <v>409</v>
      </c>
      <c r="W100" s="192">
        <v>9.0909090909090898E-2</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44860</v>
      </c>
      <c r="K101" s="242">
        <v>44830</v>
      </c>
      <c r="L101" s="91" t="s">
        <v>159</v>
      </c>
      <c r="M101" s="192">
        <v>2</v>
      </c>
      <c r="N101" s="192" t="s">
        <v>409</v>
      </c>
      <c r="O101" s="192">
        <v>0</v>
      </c>
      <c r="P101" s="192">
        <v>0</v>
      </c>
      <c r="Q101" s="192">
        <v>0</v>
      </c>
      <c r="R101" s="192" t="s">
        <v>409</v>
      </c>
      <c r="S101" s="192">
        <v>2.2000000000000002</v>
      </c>
      <c r="T101" s="192" t="s">
        <v>409</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5.9999999999999902</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44860</v>
      </c>
      <c r="K102" s="242">
        <v>45001</v>
      </c>
      <c r="L102" s="91" t="s">
        <v>161</v>
      </c>
      <c r="M102" s="192">
        <v>5.9999999999999902</v>
      </c>
      <c r="N102" s="192" t="s">
        <v>409</v>
      </c>
      <c r="O102" s="192">
        <v>0</v>
      </c>
      <c r="P102" s="192">
        <v>0</v>
      </c>
      <c r="Q102" s="192">
        <v>0</v>
      </c>
      <c r="R102" s="192" t="s">
        <v>409</v>
      </c>
      <c r="S102" s="192">
        <v>4.5999999999999996</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7</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45019</v>
      </c>
      <c r="K103" s="242">
        <v>45075</v>
      </c>
      <c r="L103" s="91" t="s">
        <v>163</v>
      </c>
      <c r="M103" s="192">
        <v>7</v>
      </c>
      <c r="N103" s="192">
        <v>0</v>
      </c>
      <c r="O103" s="192">
        <v>0</v>
      </c>
      <c r="P103" s="192">
        <v>0</v>
      </c>
      <c r="Q103" s="192">
        <v>0</v>
      </c>
      <c r="R103" s="192" t="s">
        <v>409</v>
      </c>
      <c r="S103" s="192">
        <v>5.2</v>
      </c>
      <c r="T103" s="192" t="s">
        <v>908</v>
      </c>
      <c r="U103" s="192">
        <v>0</v>
      </c>
      <c r="V103" s="192" t="s">
        <v>409</v>
      </c>
      <c r="W103" s="192">
        <v>2.77777777777777E-2</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7.5</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45019</v>
      </c>
      <c r="K104" s="242">
        <v>45075</v>
      </c>
      <c r="L104" s="91" t="s">
        <v>165</v>
      </c>
      <c r="M104" s="192">
        <v>7.5</v>
      </c>
      <c r="N104" s="192" t="s">
        <v>409</v>
      </c>
      <c r="O104" s="192">
        <v>0</v>
      </c>
      <c r="P104" s="192">
        <v>0</v>
      </c>
      <c r="Q104" s="192">
        <v>0</v>
      </c>
      <c r="R104" s="192" t="s">
        <v>409</v>
      </c>
      <c r="S104" s="192">
        <v>5.5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5.3333333333333304</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45019</v>
      </c>
      <c r="K105" s="242">
        <v>45077</v>
      </c>
      <c r="L105" s="91" t="s">
        <v>167</v>
      </c>
      <c r="M105" s="192">
        <v>5.3333333333333304</v>
      </c>
      <c r="N105" s="192">
        <v>0</v>
      </c>
      <c r="O105" s="192">
        <v>0</v>
      </c>
      <c r="P105" s="192">
        <v>0</v>
      </c>
      <c r="Q105" s="192">
        <v>0</v>
      </c>
      <c r="R105" s="192" t="s">
        <v>409</v>
      </c>
      <c r="S105" s="192">
        <v>4.2</v>
      </c>
      <c r="T105" s="192" t="s">
        <v>909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44753</v>
      </c>
      <c r="K106" s="242">
        <v>45077</v>
      </c>
      <c r="L106" s="91" t="s">
        <v>169</v>
      </c>
      <c r="M106" s="192">
        <v>10</v>
      </c>
      <c r="N106" s="192">
        <v>0</v>
      </c>
      <c r="O106" s="192">
        <v>0</v>
      </c>
      <c r="P106" s="192">
        <v>0</v>
      </c>
      <c r="Q106" s="192">
        <v>0</v>
      </c>
      <c r="R106" s="192" t="s">
        <v>409</v>
      </c>
      <c r="S106" s="192">
        <v>8.1</v>
      </c>
      <c r="T106" s="192" t="s">
        <v>910</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7.3029674334022125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5.3333333333333304</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44753</v>
      </c>
      <c r="K107" s="242">
        <v>45077</v>
      </c>
      <c r="L107" s="91" t="s">
        <v>171</v>
      </c>
      <c r="M107" s="192">
        <v>5.3333333333333304</v>
      </c>
      <c r="N107" s="192">
        <v>10</v>
      </c>
      <c r="O107" s="192">
        <v>0</v>
      </c>
      <c r="P107" s="192">
        <v>0</v>
      </c>
      <c r="Q107" s="192">
        <v>0</v>
      </c>
      <c r="R107" s="192" t="s">
        <v>409</v>
      </c>
      <c r="S107" s="192">
        <v>4.2</v>
      </c>
      <c r="T107" s="192" t="s">
        <v>911</v>
      </c>
      <c r="U107" s="192">
        <v>0</v>
      </c>
      <c r="V107" s="192" t="s">
        <v>409</v>
      </c>
      <c r="W107" s="192">
        <v>0</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8.266397845091495</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6.8333333333333304</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44753</v>
      </c>
      <c r="K108" s="242">
        <v>45077</v>
      </c>
      <c r="L108" s="91" t="s">
        <v>173</v>
      </c>
      <c r="M108" s="192">
        <v>6.8333333333333304</v>
      </c>
      <c r="N108" s="192">
        <v>10</v>
      </c>
      <c r="O108" s="192">
        <v>0</v>
      </c>
      <c r="P108" s="192">
        <v>10</v>
      </c>
      <c r="Q108" s="192">
        <v>0</v>
      </c>
      <c r="R108" s="192" t="s">
        <v>409</v>
      </c>
      <c r="S108" s="192">
        <v>5.0999999999999996</v>
      </c>
      <c r="T108" s="192" t="s">
        <v>912</v>
      </c>
      <c r="U108" s="192">
        <v>0</v>
      </c>
      <c r="V108" s="192" t="s">
        <v>842</v>
      </c>
      <c r="W108" s="192">
        <v>0</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6.5</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45019</v>
      </c>
      <c r="K109" s="242">
        <v>44929</v>
      </c>
      <c r="L109" s="91" t="s">
        <v>174</v>
      </c>
      <c r="M109" s="192">
        <v>6.5</v>
      </c>
      <c r="N109" s="192" t="s">
        <v>409</v>
      </c>
      <c r="O109" s="192">
        <v>0</v>
      </c>
      <c r="P109" s="192">
        <v>0</v>
      </c>
      <c r="Q109" s="192">
        <v>0</v>
      </c>
      <c r="R109" s="192" t="s">
        <v>409</v>
      </c>
      <c r="S109" s="192">
        <v>4.9000000000000004</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8</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44753</v>
      </c>
      <c r="K110" s="242">
        <v>45075</v>
      </c>
      <c r="L110" s="91" t="s">
        <v>176</v>
      </c>
      <c r="M110" s="192">
        <v>8</v>
      </c>
      <c r="N110" s="192" t="s">
        <v>409</v>
      </c>
      <c r="O110" s="192">
        <v>0</v>
      </c>
      <c r="P110" s="192">
        <v>0</v>
      </c>
      <c r="Q110" s="192">
        <v>0</v>
      </c>
      <c r="R110" s="192" t="s">
        <v>409</v>
      </c>
      <c r="S110" s="192">
        <v>5.8</v>
      </c>
      <c r="T110" s="192" t="s">
        <v>409</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6.8313005106397275</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4.6666666666666599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45019</v>
      </c>
      <c r="K111" s="242">
        <v>45075</v>
      </c>
      <c r="L111" s="91" t="s">
        <v>178</v>
      </c>
      <c r="M111" s="192">
        <v>4.6666666666666599</v>
      </c>
      <c r="N111" s="192" t="s">
        <v>409</v>
      </c>
      <c r="O111" s="192">
        <v>0</v>
      </c>
      <c r="P111" s="192">
        <v>0</v>
      </c>
      <c r="Q111" s="192">
        <v>10</v>
      </c>
      <c r="R111" s="192" t="s">
        <v>409</v>
      </c>
      <c r="S111" s="192">
        <v>3.8</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2.9999999999999898</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44753</v>
      </c>
      <c r="K112" s="242">
        <v>45016</v>
      </c>
      <c r="L112" s="91" t="s">
        <v>179</v>
      </c>
      <c r="M112" s="192">
        <v>2.9999999999999898</v>
      </c>
      <c r="N112" s="192" t="s">
        <v>409</v>
      </c>
      <c r="O112" s="192">
        <v>0</v>
      </c>
      <c r="P112" s="192">
        <v>0</v>
      </c>
      <c r="Q112" s="192">
        <v>0</v>
      </c>
      <c r="R112" s="192" t="s">
        <v>409</v>
      </c>
      <c r="S112" s="192">
        <v>2.8</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8.1666666666666607</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44860</v>
      </c>
      <c r="K113" s="242">
        <v>45001</v>
      </c>
      <c r="L113" s="91" t="s">
        <v>180</v>
      </c>
      <c r="M113" s="192">
        <v>8.1666666666666607</v>
      </c>
      <c r="N113" s="192" t="s">
        <v>409</v>
      </c>
      <c r="O113" s="192">
        <v>0</v>
      </c>
      <c r="P113" s="192">
        <v>0</v>
      </c>
      <c r="Q113" s="192">
        <v>0</v>
      </c>
      <c r="R113" s="192" t="s">
        <v>409</v>
      </c>
      <c r="S113" s="192">
        <v>5.9</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0.5</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45019</v>
      </c>
      <c r="K114" s="242">
        <v>44753</v>
      </c>
      <c r="L114" s="91" t="s">
        <v>182</v>
      </c>
      <c r="M114" s="192">
        <v>0.5</v>
      </c>
      <c r="N114" s="192" t="s">
        <v>409</v>
      </c>
      <c r="O114" s="192">
        <v>0</v>
      </c>
      <c r="P114" s="192">
        <v>0</v>
      </c>
      <c r="Q114" s="192" t="s">
        <v>409</v>
      </c>
      <c r="R114" s="192" t="s">
        <v>409</v>
      </c>
      <c r="S114" s="192">
        <v>1.3</v>
      </c>
      <c r="T114" s="192" t="s">
        <v>409</v>
      </c>
      <c r="U114" s="192">
        <v>0</v>
      </c>
      <c r="V114" s="192" t="s">
        <v>409</v>
      </c>
      <c r="W114" s="192" t="s">
        <v>409</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6.5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44860</v>
      </c>
      <c r="K115" s="242">
        <v>45077</v>
      </c>
      <c r="L115" s="91" t="s">
        <v>184</v>
      </c>
      <c r="M115" s="192">
        <v>6.5</v>
      </c>
      <c r="N115" s="192">
        <v>0</v>
      </c>
      <c r="O115" s="192">
        <v>0</v>
      </c>
      <c r="P115" s="192">
        <v>0</v>
      </c>
      <c r="Q115" s="192">
        <v>0</v>
      </c>
      <c r="R115" s="192" t="s">
        <v>409</v>
      </c>
      <c r="S115" s="192">
        <v>4.9000000000000004</v>
      </c>
      <c r="T115" s="192" t="s">
        <v>913</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7</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44753</v>
      </c>
      <c r="K116" s="242">
        <v>45001</v>
      </c>
      <c r="L116" s="91" t="s">
        <v>186</v>
      </c>
      <c r="M116" s="192">
        <v>7</v>
      </c>
      <c r="N116" s="192" t="s">
        <v>409</v>
      </c>
      <c r="O116" s="192">
        <v>0</v>
      </c>
      <c r="P116" s="192">
        <v>0</v>
      </c>
      <c r="Q116" s="192">
        <v>0</v>
      </c>
      <c r="R116" s="192" t="s">
        <v>409</v>
      </c>
      <c r="S116" s="192">
        <v>5.2</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4.8333333333333304</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45019</v>
      </c>
      <c r="K117" s="242">
        <v>44929</v>
      </c>
      <c r="L117" s="91" t="s">
        <v>188</v>
      </c>
      <c r="M117" s="192">
        <v>4.8333333333333304</v>
      </c>
      <c r="N117" s="192" t="s">
        <v>409</v>
      </c>
      <c r="O117" s="192">
        <v>0</v>
      </c>
      <c r="P117" s="192">
        <v>0</v>
      </c>
      <c r="Q117" s="192">
        <v>0</v>
      </c>
      <c r="R117" s="192" t="s">
        <v>409</v>
      </c>
      <c r="S117" s="192">
        <v>3.9</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6.7082039324993685</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4.5</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44753</v>
      </c>
      <c r="K118" s="242">
        <v>45077</v>
      </c>
      <c r="L118" s="91" t="s">
        <v>190</v>
      </c>
      <c r="M118" s="192">
        <v>4.5</v>
      </c>
      <c r="N118" s="192">
        <v>10</v>
      </c>
      <c r="O118" s="192">
        <v>0</v>
      </c>
      <c r="P118" s="192">
        <v>0</v>
      </c>
      <c r="Q118" s="192">
        <v>0</v>
      </c>
      <c r="R118" s="192" t="s">
        <v>409</v>
      </c>
      <c r="S118" s="192">
        <v>3.7</v>
      </c>
      <c r="T118" s="192" t="s">
        <v>898</v>
      </c>
      <c r="U118" s="192">
        <v>0</v>
      </c>
      <c r="V118" s="192" t="s">
        <v>409</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2.6666666666666599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44753</v>
      </c>
      <c r="K119" s="242">
        <v>45034</v>
      </c>
      <c r="L119" s="91" t="s">
        <v>191</v>
      </c>
      <c r="M119" s="192">
        <v>2.6666666666666599</v>
      </c>
      <c r="N119" s="192" t="s">
        <v>409</v>
      </c>
      <c r="O119" s="192">
        <v>0</v>
      </c>
      <c r="P119" s="192">
        <v>0</v>
      </c>
      <c r="Q119" s="192">
        <v>0</v>
      </c>
      <c r="R119" s="192" t="s">
        <v>409</v>
      </c>
      <c r="S119" s="192">
        <v>2.6</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0.5</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44753</v>
      </c>
      <c r="K120" s="242">
        <v>45077</v>
      </c>
      <c r="L120" s="91" t="s">
        <v>193</v>
      </c>
      <c r="M120" s="192">
        <v>0.5</v>
      </c>
      <c r="N120" s="192">
        <v>0</v>
      </c>
      <c r="O120" s="192">
        <v>0</v>
      </c>
      <c r="P120" s="192">
        <v>0</v>
      </c>
      <c r="Q120" s="192">
        <v>0</v>
      </c>
      <c r="R120" s="192" t="s">
        <v>409</v>
      </c>
      <c r="S120" s="192">
        <v>1.3</v>
      </c>
      <c r="T120" s="192" t="s">
        <v>889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6.8333333333333304</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45019</v>
      </c>
      <c r="K121" s="242">
        <v>45014</v>
      </c>
      <c r="L121" s="91" t="s">
        <v>195</v>
      </c>
      <c r="M121" s="192">
        <v>6.8333333333333304</v>
      </c>
      <c r="N121" s="192" t="s">
        <v>409</v>
      </c>
      <c r="O121" s="192">
        <v>0</v>
      </c>
      <c r="P121" s="192">
        <v>0</v>
      </c>
      <c r="Q121" s="192">
        <v>0</v>
      </c>
      <c r="R121" s="192" t="s">
        <v>409</v>
      </c>
      <c r="S121" s="192">
        <v>5.0999999999999996</v>
      </c>
      <c r="T121" s="192" t="s">
        <v>409</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2.3333333333333299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45019</v>
      </c>
      <c r="K122" s="242">
        <v>45014</v>
      </c>
      <c r="L122" s="91" t="s">
        <v>197</v>
      </c>
      <c r="M122" s="192">
        <v>2.3333333333333299</v>
      </c>
      <c r="N122" s="192" t="s">
        <v>409</v>
      </c>
      <c r="O122" s="192">
        <v>0</v>
      </c>
      <c r="P122" s="192">
        <v>0</v>
      </c>
      <c r="Q122" s="192">
        <v>0</v>
      </c>
      <c r="R122" s="192" t="s">
        <v>409</v>
      </c>
      <c r="S122" s="192">
        <v>2.4</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1.1666666666666601</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45019</v>
      </c>
      <c r="K123" s="242">
        <v>44852</v>
      </c>
      <c r="L123" s="91" t="s">
        <v>199</v>
      </c>
      <c r="M123" s="192">
        <v>1.1666666666666601</v>
      </c>
      <c r="N123" s="192" t="s">
        <v>409</v>
      </c>
      <c r="O123" s="192">
        <v>0</v>
      </c>
      <c r="P123" s="192">
        <v>0</v>
      </c>
      <c r="Q123" s="192">
        <v>0</v>
      </c>
      <c r="R123" s="192" t="s">
        <v>409</v>
      </c>
      <c r="S123" s="192">
        <v>1.7</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45019</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1.8333333333333299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44753</v>
      </c>
      <c r="K125" s="242">
        <v>45016</v>
      </c>
      <c r="L125" s="91" t="s">
        <v>203</v>
      </c>
      <c r="M125" s="192">
        <v>1.8333333333333299</v>
      </c>
      <c r="N125" s="192" t="s">
        <v>409</v>
      </c>
      <c r="O125" s="192">
        <v>0</v>
      </c>
      <c r="P125" s="192">
        <v>0</v>
      </c>
      <c r="Q125" s="192">
        <v>0</v>
      </c>
      <c r="R125" s="192" t="s">
        <v>409</v>
      </c>
      <c r="S125" s="192">
        <v>2.1</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44887</v>
      </c>
      <c r="L126" s="91" t="s">
        <v>729</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45034</v>
      </c>
      <c r="L127" s="91" t="s">
        <v>730</v>
      </c>
      <c r="M127" s="192" t="s">
        <v>409</v>
      </c>
      <c r="N127" s="192" t="s">
        <v>409</v>
      </c>
      <c r="O127" s="192" t="s">
        <v>409</v>
      </c>
      <c r="P127" s="192">
        <v>0</v>
      </c>
      <c r="Q127" s="192">
        <v>0</v>
      </c>
      <c r="R127" s="192" t="s">
        <v>409</v>
      </c>
      <c r="S127" s="192" t="s">
        <v>409</v>
      </c>
      <c r="T127" s="192" t="s">
        <v>409</v>
      </c>
      <c r="U127" s="192" t="s">
        <v>409</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8.0622577482985491</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6.5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45019</v>
      </c>
      <c r="K128" s="242">
        <v>45077</v>
      </c>
      <c r="L128" s="91" t="s">
        <v>205</v>
      </c>
      <c r="M128" s="192">
        <v>6.5</v>
      </c>
      <c r="N128" s="192">
        <v>10</v>
      </c>
      <c r="O128" s="192">
        <v>0</v>
      </c>
      <c r="P128" s="192">
        <v>0</v>
      </c>
      <c r="Q128" s="192">
        <v>0</v>
      </c>
      <c r="R128" s="192" t="s">
        <v>409</v>
      </c>
      <c r="S128" s="192">
        <v>4.9000000000000004</v>
      </c>
      <c r="T128" s="192" t="s">
        <v>898</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731</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4.8333333333333304</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45019</v>
      </c>
      <c r="K130" s="242">
        <v>44862</v>
      </c>
      <c r="L130" s="91" t="s">
        <v>206</v>
      </c>
      <c r="M130" s="192">
        <v>4.8333333333333304</v>
      </c>
      <c r="N130" s="192" t="s">
        <v>409</v>
      </c>
      <c r="O130" s="192">
        <v>0</v>
      </c>
      <c r="P130" s="192">
        <v>0</v>
      </c>
      <c r="Q130" s="192">
        <v>0</v>
      </c>
      <c r="R130" s="192" t="s">
        <v>409</v>
      </c>
      <c r="S130" s="192">
        <v>3.9</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8.6666666666666607</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44753</v>
      </c>
      <c r="K131" s="242">
        <v>45077</v>
      </c>
      <c r="L131" s="91" t="s">
        <v>208</v>
      </c>
      <c r="M131" s="192">
        <v>8.6666666666666607</v>
      </c>
      <c r="N131" s="192">
        <v>0</v>
      </c>
      <c r="O131" s="192">
        <v>0</v>
      </c>
      <c r="P131" s="192">
        <v>0</v>
      </c>
      <c r="Q131" s="192">
        <v>0</v>
      </c>
      <c r="R131" s="192" t="s">
        <v>409</v>
      </c>
      <c r="S131" s="192">
        <v>6.2</v>
      </c>
      <c r="T131" s="192" t="s">
        <v>914</v>
      </c>
      <c r="U131" s="192">
        <v>0</v>
      </c>
      <c r="V131" s="192" t="s">
        <v>409</v>
      </c>
      <c r="W131" s="192">
        <v>1.35135135135135E-2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3.5</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44753</v>
      </c>
      <c r="K132" s="242">
        <v>45075</v>
      </c>
      <c r="L132" s="91" t="s">
        <v>210</v>
      </c>
      <c r="M132" s="192">
        <v>3.5</v>
      </c>
      <c r="N132" s="192" t="s">
        <v>409</v>
      </c>
      <c r="O132" s="192">
        <v>0</v>
      </c>
      <c r="P132" s="192">
        <v>0</v>
      </c>
      <c r="Q132" s="192">
        <v>0</v>
      </c>
      <c r="R132" s="192" t="s">
        <v>409</v>
      </c>
      <c r="S132" s="192">
        <v>3.1</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9.6666666666666607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44860</v>
      </c>
      <c r="K133" s="242">
        <v>45077</v>
      </c>
      <c r="L133" s="91" t="s">
        <v>212</v>
      </c>
      <c r="M133" s="192">
        <v>9.6666666666666607</v>
      </c>
      <c r="N133" s="192">
        <v>0</v>
      </c>
      <c r="O133" s="192">
        <v>0</v>
      </c>
      <c r="P133" s="192">
        <v>0</v>
      </c>
      <c r="Q133" s="192">
        <v>0</v>
      </c>
      <c r="R133" s="192" t="s">
        <v>409</v>
      </c>
      <c r="S133" s="192">
        <v>6.8</v>
      </c>
      <c r="T133" s="192" t="s">
        <v>915</v>
      </c>
      <c r="U133" s="192">
        <v>0</v>
      </c>
      <c r="V133" s="192" t="s">
        <v>409</v>
      </c>
      <c r="W133" s="192">
        <v>3.2051282051282E-2</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4.3333333333333304</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44860</v>
      </c>
      <c r="K134" s="242">
        <v>45075</v>
      </c>
      <c r="L134" s="91" t="s">
        <v>214</v>
      </c>
      <c r="M134" s="192">
        <v>4.3333333333333304</v>
      </c>
      <c r="N134" s="192" t="s">
        <v>409</v>
      </c>
      <c r="O134" s="192">
        <v>0</v>
      </c>
      <c r="P134" s="192">
        <v>0</v>
      </c>
      <c r="Q134" s="192">
        <v>0</v>
      </c>
      <c r="R134" s="192" t="s">
        <v>409</v>
      </c>
      <c r="S134" s="192">
        <v>3.6</v>
      </c>
      <c r="T134" s="192" t="s">
        <v>409</v>
      </c>
      <c r="U134" s="192">
        <v>0</v>
      </c>
      <c r="V134" s="192" t="s">
        <v>409</v>
      </c>
      <c r="W134" s="192">
        <v>0.28571428571428498</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4.3333333333333304</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45019</v>
      </c>
      <c r="K135" s="242">
        <v>44831</v>
      </c>
      <c r="L135" s="91" t="s">
        <v>216</v>
      </c>
      <c r="M135" s="192">
        <v>4.3333333333333304</v>
      </c>
      <c r="N135" s="192" t="s">
        <v>409</v>
      </c>
      <c r="O135" s="192">
        <v>0</v>
      </c>
      <c r="P135" s="192">
        <v>0</v>
      </c>
      <c r="Q135" s="192">
        <v>0</v>
      </c>
      <c r="R135" s="192" t="s">
        <v>409</v>
      </c>
      <c r="S135" s="192">
        <v>3.6</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5.3333333333333304</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45019</v>
      </c>
      <c r="K136" s="242">
        <v>45075</v>
      </c>
      <c r="L136" s="91" t="s">
        <v>218</v>
      </c>
      <c r="M136" s="192">
        <v>5.3333333333333304</v>
      </c>
      <c r="N136" s="192" t="s">
        <v>409</v>
      </c>
      <c r="O136" s="192">
        <v>0</v>
      </c>
      <c r="P136" s="192">
        <v>0</v>
      </c>
      <c r="Q136" s="192">
        <v>0</v>
      </c>
      <c r="R136" s="192" t="s">
        <v>409</v>
      </c>
      <c r="S136" s="192">
        <v>4.2</v>
      </c>
      <c r="T136" s="192" t="s">
        <v>409</v>
      </c>
      <c r="U136" s="192">
        <v>0</v>
      </c>
      <c r="V136" s="192" t="s">
        <v>409</v>
      </c>
      <c r="W136" s="192">
        <v>3.0769230769230702E-2</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2.5</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45019</v>
      </c>
      <c r="K137" s="242">
        <v>45075</v>
      </c>
      <c r="L137" s="91" t="s">
        <v>220</v>
      </c>
      <c r="M137" s="192">
        <v>2.5</v>
      </c>
      <c r="N137" s="192" t="s">
        <v>409</v>
      </c>
      <c r="O137" s="192">
        <v>0</v>
      </c>
      <c r="P137" s="192">
        <v>0</v>
      </c>
      <c r="Q137" s="192">
        <v>0</v>
      </c>
      <c r="R137" s="192" t="s">
        <v>409</v>
      </c>
      <c r="S137" s="192">
        <v>2.5</v>
      </c>
      <c r="T137" s="192" t="s">
        <v>409</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10</v>
      </c>
      <c r="J138" s="242">
        <v>44753</v>
      </c>
      <c r="K138" s="242">
        <v>45077</v>
      </c>
      <c r="L138" s="91" t="s">
        <v>222</v>
      </c>
      <c r="M138" s="192">
        <v>10</v>
      </c>
      <c r="N138" s="192">
        <v>10</v>
      </c>
      <c r="O138" s="192">
        <v>0</v>
      </c>
      <c r="P138" s="192">
        <v>0</v>
      </c>
      <c r="Q138" s="192">
        <v>0</v>
      </c>
      <c r="R138" s="192" t="s">
        <v>409</v>
      </c>
      <c r="S138" s="192">
        <v>7.8</v>
      </c>
      <c r="T138" s="192" t="s">
        <v>916</v>
      </c>
      <c r="U138" s="192">
        <v>0</v>
      </c>
      <c r="V138" s="192" t="s">
        <v>409</v>
      </c>
      <c r="W138" s="192">
        <v>0.188235294117647</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5.1666666666666599</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45019</v>
      </c>
      <c r="K139" s="242">
        <v>44762</v>
      </c>
      <c r="L139" s="91" t="s">
        <v>224</v>
      </c>
      <c r="M139" s="192">
        <v>5.1666666666666599</v>
      </c>
      <c r="N139" s="192" t="s">
        <v>409</v>
      </c>
      <c r="O139" s="192">
        <v>0</v>
      </c>
      <c r="P139" s="192">
        <v>0</v>
      </c>
      <c r="Q139" s="192">
        <v>0</v>
      </c>
      <c r="R139" s="192" t="s">
        <v>409</v>
      </c>
      <c r="S139" s="192">
        <v>4.0999999999999996</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5.627314338711372</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3.1666666666666599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10</v>
      </c>
      <c r="J140" s="242">
        <v>44753</v>
      </c>
      <c r="K140" s="242">
        <v>45077</v>
      </c>
      <c r="L140" s="91" t="s">
        <v>226</v>
      </c>
      <c r="M140" s="192">
        <v>3.1666666666666599</v>
      </c>
      <c r="N140" s="192" t="s">
        <v>409</v>
      </c>
      <c r="O140" s="192">
        <v>0</v>
      </c>
      <c r="P140" s="192">
        <v>0</v>
      </c>
      <c r="Q140" s="192">
        <v>0</v>
      </c>
      <c r="R140" s="192">
        <v>10</v>
      </c>
      <c r="S140" s="192">
        <v>2.9</v>
      </c>
      <c r="T140" s="192" t="s">
        <v>409</v>
      </c>
      <c r="U140" s="192">
        <v>0</v>
      </c>
      <c r="V140" s="192" t="s">
        <v>409</v>
      </c>
      <c r="W140" s="192">
        <v>0</v>
      </c>
      <c r="X140" s="192" t="s">
        <v>917</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44887</v>
      </c>
      <c r="L141" s="91" t="s">
        <v>732</v>
      </c>
      <c r="M141" s="192" t="s">
        <v>409</v>
      </c>
      <c r="N141" s="192" t="s">
        <v>409</v>
      </c>
      <c r="O141" s="192" t="s">
        <v>409</v>
      </c>
      <c r="P141" s="192">
        <v>0</v>
      </c>
      <c r="Q141" s="192">
        <v>0</v>
      </c>
      <c r="R141" s="192" t="s">
        <v>409</v>
      </c>
      <c r="S141" s="192" t="s">
        <v>409</v>
      </c>
      <c r="T141" s="192" t="s">
        <v>409</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8</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45019</v>
      </c>
      <c r="K142" s="242">
        <v>45035</v>
      </c>
      <c r="L142" s="91" t="s">
        <v>228</v>
      </c>
      <c r="M142" s="192">
        <v>8</v>
      </c>
      <c r="N142" s="192">
        <v>0</v>
      </c>
      <c r="O142" s="192">
        <v>0</v>
      </c>
      <c r="P142" s="192">
        <v>0</v>
      </c>
      <c r="Q142" s="192">
        <v>0</v>
      </c>
      <c r="R142" s="192" t="s">
        <v>409</v>
      </c>
      <c r="S142" s="192">
        <v>5.8</v>
      </c>
      <c r="T142" s="192" t="s">
        <v>851</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7</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45019</v>
      </c>
      <c r="K143" s="242">
        <v>44929</v>
      </c>
      <c r="L143" s="91" t="s">
        <v>230</v>
      </c>
      <c r="M143" s="192">
        <v>7</v>
      </c>
      <c r="N143" s="192" t="s">
        <v>409</v>
      </c>
      <c r="O143" s="192">
        <v>0</v>
      </c>
      <c r="P143" s="192">
        <v>0</v>
      </c>
      <c r="Q143" s="192">
        <v>0</v>
      </c>
      <c r="R143" s="192" t="s">
        <v>409</v>
      </c>
      <c r="S143" s="192">
        <v>5.2</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6.7082039324993685</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4.5</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10</v>
      </c>
      <c r="J144" s="242">
        <v>44753</v>
      </c>
      <c r="K144" s="242">
        <v>45075</v>
      </c>
      <c r="L144" s="91" t="s">
        <v>232</v>
      </c>
      <c r="M144" s="192">
        <v>4.5</v>
      </c>
      <c r="N144" s="192" t="s">
        <v>409</v>
      </c>
      <c r="O144" s="192">
        <v>0</v>
      </c>
      <c r="P144" s="192">
        <v>0</v>
      </c>
      <c r="Q144" s="192">
        <v>10</v>
      </c>
      <c r="R144" s="192" t="s">
        <v>409</v>
      </c>
      <c r="S144" s="192">
        <v>3.7</v>
      </c>
      <c r="T144" s="192" t="s">
        <v>409</v>
      </c>
      <c r="U144" s="192">
        <v>0</v>
      </c>
      <c r="V144" s="192" t="s">
        <v>409</v>
      </c>
      <c r="W144" s="192">
        <v>0.75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5.9999999999999902</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0</v>
      </c>
      <c r="J145" s="242">
        <v>44753</v>
      </c>
      <c r="K145" s="242">
        <v>45001</v>
      </c>
      <c r="L145" s="91" t="s">
        <v>234</v>
      </c>
      <c r="M145" s="192">
        <v>5.9999999999999902</v>
      </c>
      <c r="N145" s="192" t="s">
        <v>409</v>
      </c>
      <c r="O145" s="192">
        <v>0</v>
      </c>
      <c r="P145" s="192">
        <v>0</v>
      </c>
      <c r="Q145" s="192">
        <v>0</v>
      </c>
      <c r="R145" s="192" t="s">
        <v>409</v>
      </c>
      <c r="S145" s="192">
        <v>4.5999999999999996</v>
      </c>
      <c r="T145" s="192" t="s">
        <v>409</v>
      </c>
      <c r="U145" s="192">
        <v>0</v>
      </c>
      <c r="V145" s="192" t="s">
        <v>409</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8.0622577482985491</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6.5</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10</v>
      </c>
      <c r="J146" s="242">
        <v>44753</v>
      </c>
      <c r="K146" s="242">
        <v>45075</v>
      </c>
      <c r="L146" s="91" t="s">
        <v>236</v>
      </c>
      <c r="M146" s="192">
        <v>6.5</v>
      </c>
      <c r="N146" s="192" t="s">
        <v>409</v>
      </c>
      <c r="O146" s="192">
        <v>0</v>
      </c>
      <c r="P146" s="192">
        <v>0</v>
      </c>
      <c r="Q146" s="192">
        <v>10</v>
      </c>
      <c r="R146" s="192" t="s">
        <v>409</v>
      </c>
      <c r="S146" s="192">
        <v>4.9000000000000004</v>
      </c>
      <c r="T146" s="192" t="s">
        <v>409</v>
      </c>
      <c r="U146" s="192">
        <v>0</v>
      </c>
      <c r="V146" s="192" t="s">
        <v>409</v>
      </c>
      <c r="W146" s="192">
        <v>0.56410256410256399</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6.1666666666666599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0</v>
      </c>
      <c r="J147" s="242">
        <v>44860</v>
      </c>
      <c r="K147" s="242">
        <v>45019</v>
      </c>
      <c r="L147" s="91" t="s">
        <v>238</v>
      </c>
      <c r="M147" s="192">
        <v>6.1666666666666599</v>
      </c>
      <c r="N147" s="192" t="s">
        <v>409</v>
      </c>
      <c r="O147" s="192">
        <v>0</v>
      </c>
      <c r="P147" s="192">
        <v>0</v>
      </c>
      <c r="Q147" s="192">
        <v>0</v>
      </c>
      <c r="R147" s="192" t="s">
        <v>409</v>
      </c>
      <c r="S147" s="192">
        <v>4.7</v>
      </c>
      <c r="T147" s="192" t="s">
        <v>409</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45077</v>
      </c>
      <c r="L148" s="91" t="s">
        <v>733</v>
      </c>
      <c r="M148" s="192" t="s">
        <v>409</v>
      </c>
      <c r="N148" s="192">
        <v>0</v>
      </c>
      <c r="O148" s="192" t="s">
        <v>409</v>
      </c>
      <c r="P148" s="192">
        <v>0</v>
      </c>
      <c r="Q148" s="192">
        <v>0</v>
      </c>
      <c r="R148" s="192" t="s">
        <v>409</v>
      </c>
      <c r="S148" s="192" t="s">
        <v>409</v>
      </c>
      <c r="T148" s="192" t="s">
        <v>918</v>
      </c>
      <c r="U148" s="192" t="s">
        <v>409</v>
      </c>
      <c r="V148" s="192" t="s">
        <v>409</v>
      </c>
      <c r="W148" s="192">
        <v>0</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7.416198487095663</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5.5</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10</v>
      </c>
      <c r="J149" s="242">
        <v>45019</v>
      </c>
      <c r="K149" s="242">
        <v>45034</v>
      </c>
      <c r="L149" s="91" t="s">
        <v>240</v>
      </c>
      <c r="M149" s="192">
        <v>5.5</v>
      </c>
      <c r="N149" s="192" t="s">
        <v>409</v>
      </c>
      <c r="O149" s="192">
        <v>0</v>
      </c>
      <c r="P149" s="192">
        <v>0</v>
      </c>
      <c r="Q149" s="192">
        <v>10</v>
      </c>
      <c r="R149" s="192" t="s">
        <v>409</v>
      </c>
      <c r="S149" s="192">
        <v>4.3</v>
      </c>
      <c r="T149" s="192" t="s">
        <v>409</v>
      </c>
      <c r="U149" s="192">
        <v>0</v>
      </c>
      <c r="V149" s="192" t="s">
        <v>409</v>
      </c>
      <c r="W149" s="192">
        <v>0.48979591836734598</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5.5</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45019</v>
      </c>
      <c r="K150" s="242">
        <v>45077</v>
      </c>
      <c r="L150" s="91" t="s">
        <v>242</v>
      </c>
      <c r="M150" s="192">
        <v>5.5</v>
      </c>
      <c r="N150" s="192">
        <v>0</v>
      </c>
      <c r="O150" s="192">
        <v>0</v>
      </c>
      <c r="P150" s="192">
        <v>0</v>
      </c>
      <c r="Q150" s="192">
        <v>0</v>
      </c>
      <c r="R150" s="192" t="s">
        <v>409</v>
      </c>
      <c r="S150" s="192">
        <v>4.3</v>
      </c>
      <c r="T150" s="192" t="s">
        <v>919</v>
      </c>
      <c r="U150" s="192">
        <v>0</v>
      </c>
      <c r="V150" s="192" t="s">
        <v>409</v>
      </c>
      <c r="W150" s="192">
        <v>5.2083333333333301E-2</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9.5</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44860</v>
      </c>
      <c r="K151" s="242">
        <v>45077</v>
      </c>
      <c r="L151" s="91" t="s">
        <v>244</v>
      </c>
      <c r="M151" s="192">
        <v>9.5</v>
      </c>
      <c r="N151" s="192">
        <v>0</v>
      </c>
      <c r="O151" s="192">
        <v>0</v>
      </c>
      <c r="P151" s="192">
        <v>0</v>
      </c>
      <c r="Q151" s="192">
        <v>0</v>
      </c>
      <c r="R151" s="192" t="s">
        <v>409</v>
      </c>
      <c r="S151" s="192">
        <v>6.7</v>
      </c>
      <c r="T151" s="192" t="s">
        <v>909</v>
      </c>
      <c r="U151" s="192">
        <v>0</v>
      </c>
      <c r="V151" s="192" t="s">
        <v>409</v>
      </c>
      <c r="W151" s="192">
        <v>0.4375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1.6666666666666601</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44753</v>
      </c>
      <c r="K152" s="242">
        <v>44852</v>
      </c>
      <c r="L152" s="91" t="s">
        <v>246</v>
      </c>
      <c r="M152" s="192">
        <v>1.6666666666666601</v>
      </c>
      <c r="N152" s="192" t="s">
        <v>409</v>
      </c>
      <c r="O152" s="192">
        <v>0</v>
      </c>
      <c r="P152" s="192">
        <v>0</v>
      </c>
      <c r="Q152" s="192">
        <v>0</v>
      </c>
      <c r="R152" s="192" t="s">
        <v>409</v>
      </c>
      <c r="S152" s="192">
        <v>2</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0</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45019</v>
      </c>
      <c r="K153" s="242">
        <v>45001</v>
      </c>
      <c r="L153" s="91" t="s">
        <v>248</v>
      </c>
      <c r="M153" s="192">
        <v>0</v>
      </c>
      <c r="N153" s="192" t="s">
        <v>409</v>
      </c>
      <c r="O153" s="192">
        <v>0</v>
      </c>
      <c r="P153" s="192">
        <v>0</v>
      </c>
      <c r="Q153" s="192">
        <v>0</v>
      </c>
      <c r="R153" s="192" t="s">
        <v>409</v>
      </c>
      <c r="S153" s="192">
        <v>0.5</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8</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44753</v>
      </c>
      <c r="K154" s="242">
        <v>44929</v>
      </c>
      <c r="L154" s="91" t="s">
        <v>250</v>
      </c>
      <c r="M154" s="192">
        <v>8</v>
      </c>
      <c r="N154" s="192" t="s">
        <v>409</v>
      </c>
      <c r="O154" s="192">
        <v>0</v>
      </c>
      <c r="P154" s="192">
        <v>0</v>
      </c>
      <c r="Q154" s="192">
        <v>0</v>
      </c>
      <c r="R154" s="192" t="s">
        <v>409</v>
      </c>
      <c r="S154" s="192">
        <v>5.8</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5.7735026918962546</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3.3333333333333299</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45019</v>
      </c>
      <c r="K155" s="242">
        <v>45075</v>
      </c>
      <c r="L155" s="91" t="s">
        <v>252</v>
      </c>
      <c r="M155" s="192">
        <v>3.3333333333333299</v>
      </c>
      <c r="N155" s="192" t="s">
        <v>409</v>
      </c>
      <c r="O155" s="192">
        <v>0</v>
      </c>
      <c r="P155" s="192">
        <v>0</v>
      </c>
      <c r="Q155" s="192">
        <v>10</v>
      </c>
      <c r="R155" s="192" t="s">
        <v>409</v>
      </c>
      <c r="S155" s="192">
        <v>3</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5.8333333333333304</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44753</v>
      </c>
      <c r="K156" s="242">
        <v>44802</v>
      </c>
      <c r="L156" s="91" t="s">
        <v>254</v>
      </c>
      <c r="M156" s="192">
        <v>5.8333333333333304</v>
      </c>
      <c r="N156" s="192" t="s">
        <v>409</v>
      </c>
      <c r="O156" s="192">
        <v>0</v>
      </c>
      <c r="P156" s="192">
        <v>0</v>
      </c>
      <c r="Q156" s="192">
        <v>0</v>
      </c>
      <c r="R156" s="192" t="s">
        <v>409</v>
      </c>
      <c r="S156" s="192">
        <v>4.5</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6.3333333333333304</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45019</v>
      </c>
      <c r="K157" s="242">
        <v>44862</v>
      </c>
      <c r="L157" s="91" t="s">
        <v>256</v>
      </c>
      <c r="M157" s="192">
        <v>6.3333333333333304</v>
      </c>
      <c r="N157" s="192" t="s">
        <v>409</v>
      </c>
      <c r="O157" s="192">
        <v>0</v>
      </c>
      <c r="P157" s="192">
        <v>0</v>
      </c>
      <c r="Q157" s="192">
        <v>0</v>
      </c>
      <c r="R157" s="192" t="s">
        <v>409</v>
      </c>
      <c r="S157" s="192">
        <v>4.8</v>
      </c>
      <c r="T157" s="192" t="s">
        <v>409</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10</v>
      </c>
      <c r="J158" s="242">
        <v>45019</v>
      </c>
      <c r="K158" s="242">
        <v>44985</v>
      </c>
      <c r="L158" s="91" t="s">
        <v>258</v>
      </c>
      <c r="M158" s="192">
        <v>10</v>
      </c>
      <c r="N158" s="192" t="s">
        <v>409</v>
      </c>
      <c r="O158" s="192">
        <v>0</v>
      </c>
      <c r="P158" s="192">
        <v>10</v>
      </c>
      <c r="Q158" s="192">
        <v>0</v>
      </c>
      <c r="R158" s="192" t="s">
        <v>409</v>
      </c>
      <c r="S158" s="192">
        <v>7.3</v>
      </c>
      <c r="T158" s="192" t="s">
        <v>409</v>
      </c>
      <c r="U158" s="192">
        <v>0</v>
      </c>
      <c r="V158" s="192" t="s">
        <v>833</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8.6666666666666607</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44753</v>
      </c>
      <c r="K159" s="242">
        <v>45075</v>
      </c>
      <c r="L159" s="91" t="s">
        <v>260</v>
      </c>
      <c r="M159" s="192">
        <v>8.6666666666666607</v>
      </c>
      <c r="N159" s="192" t="s">
        <v>409</v>
      </c>
      <c r="O159" s="192">
        <v>0</v>
      </c>
      <c r="P159" s="192">
        <v>0</v>
      </c>
      <c r="Q159" s="192">
        <v>0</v>
      </c>
      <c r="R159" s="192" t="s">
        <v>409</v>
      </c>
      <c r="S159" s="192">
        <v>6.2</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10</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0</v>
      </c>
      <c r="J160" s="242">
        <v>45019</v>
      </c>
      <c r="K160" s="242">
        <v>45077</v>
      </c>
      <c r="L160" s="91" t="s">
        <v>262</v>
      </c>
      <c r="M160" s="192">
        <v>10</v>
      </c>
      <c r="N160" s="192">
        <v>0</v>
      </c>
      <c r="O160" s="192">
        <v>0</v>
      </c>
      <c r="P160" s="192">
        <v>0</v>
      </c>
      <c r="Q160" s="192">
        <v>0</v>
      </c>
      <c r="R160" s="192" t="s">
        <v>409</v>
      </c>
      <c r="S160" s="192">
        <v>7.1</v>
      </c>
      <c r="T160" s="192" t="s">
        <v>920</v>
      </c>
      <c r="U160" s="192">
        <v>0</v>
      </c>
      <c r="V160" s="192" t="s">
        <v>409</v>
      </c>
      <c r="W160" s="192">
        <v>1.9607843137254902E-2</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44753</v>
      </c>
      <c r="K161" s="242">
        <v>45075</v>
      </c>
      <c r="L161" s="91" t="s">
        <v>264</v>
      </c>
      <c r="M161" s="192">
        <v>10</v>
      </c>
      <c r="N161" s="192" t="s">
        <v>409</v>
      </c>
      <c r="O161" s="192">
        <v>0</v>
      </c>
      <c r="P161" s="192">
        <v>0</v>
      </c>
      <c r="Q161" s="192">
        <v>0</v>
      </c>
      <c r="R161" s="192" t="s">
        <v>409</v>
      </c>
      <c r="S161" s="192">
        <v>8.4</v>
      </c>
      <c r="T161" s="192" t="s">
        <v>409</v>
      </c>
      <c r="U161" s="192">
        <v>0</v>
      </c>
      <c r="V161" s="192" t="s">
        <v>409</v>
      </c>
      <c r="W161" s="192">
        <v>6.0240963855421603E-2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4.3333333333333304</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44753</v>
      </c>
      <c r="K162" s="242">
        <v>45014</v>
      </c>
      <c r="L162" s="91" t="s">
        <v>266</v>
      </c>
      <c r="M162" s="192">
        <v>4.3333333333333304</v>
      </c>
      <c r="N162" s="192" t="s">
        <v>409</v>
      </c>
      <c r="O162" s="192">
        <v>0</v>
      </c>
      <c r="P162" s="192">
        <v>0</v>
      </c>
      <c r="Q162" s="192">
        <v>0</v>
      </c>
      <c r="R162" s="192" t="s">
        <v>409</v>
      </c>
      <c r="S162" s="192">
        <v>3.6</v>
      </c>
      <c r="T162" s="192" t="s">
        <v>409</v>
      </c>
      <c r="U162" s="192">
        <v>0</v>
      </c>
      <c r="V162" s="192" t="s">
        <v>409</v>
      </c>
      <c r="W162" s="192">
        <v>0</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9.5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44753</v>
      </c>
      <c r="K163" s="242">
        <v>45075</v>
      </c>
      <c r="L163" s="91" t="s">
        <v>268</v>
      </c>
      <c r="M163" s="192">
        <v>9.5</v>
      </c>
      <c r="N163" s="192" t="s">
        <v>409</v>
      </c>
      <c r="O163" s="192">
        <v>0</v>
      </c>
      <c r="P163" s="192">
        <v>0</v>
      </c>
      <c r="Q163" s="192">
        <v>0</v>
      </c>
      <c r="R163" s="192" t="s">
        <v>409</v>
      </c>
      <c r="S163" s="192">
        <v>6.7</v>
      </c>
      <c r="T163" s="192" t="s">
        <v>409</v>
      </c>
      <c r="U163" s="192">
        <v>0</v>
      </c>
      <c r="V163" s="192" t="s">
        <v>409</v>
      </c>
      <c r="W163" s="192">
        <v>0.13636363636363599</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2.1666666666666599</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44860</v>
      </c>
      <c r="K164" s="242">
        <v>45077</v>
      </c>
      <c r="L164" s="91" t="s">
        <v>270</v>
      </c>
      <c r="M164" s="192">
        <v>2.1666666666666599</v>
      </c>
      <c r="N164" s="192">
        <v>0</v>
      </c>
      <c r="O164" s="192">
        <v>0</v>
      </c>
      <c r="P164" s="192">
        <v>0</v>
      </c>
      <c r="Q164" s="192">
        <v>0</v>
      </c>
      <c r="R164" s="192" t="s">
        <v>409</v>
      </c>
      <c r="S164" s="192">
        <v>2.2999999999999998</v>
      </c>
      <c r="T164" s="192" t="s">
        <v>889</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45019</v>
      </c>
      <c r="L165" s="91" t="s">
        <v>734</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7</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0</v>
      </c>
      <c r="J166" s="242">
        <v>44860</v>
      </c>
      <c r="K166" s="242">
        <v>44887</v>
      </c>
      <c r="L166" s="91" t="s">
        <v>271</v>
      </c>
      <c r="M166" s="192">
        <v>7</v>
      </c>
      <c r="N166" s="192" t="s">
        <v>409</v>
      </c>
      <c r="O166" s="192">
        <v>0</v>
      </c>
      <c r="P166" s="192">
        <v>0</v>
      </c>
      <c r="Q166" s="192">
        <v>0</v>
      </c>
      <c r="R166" s="192" t="s">
        <v>409</v>
      </c>
      <c r="S166" s="192">
        <v>5.2</v>
      </c>
      <c r="T166" s="192" t="s">
        <v>409</v>
      </c>
      <c r="U166" s="192">
        <v>0</v>
      </c>
      <c r="V166" s="192" t="s">
        <v>409</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6.4549722436790233</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4.1666666666666599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10</v>
      </c>
      <c r="J167" s="242">
        <v>45019</v>
      </c>
      <c r="K167" s="242">
        <v>45077</v>
      </c>
      <c r="L167" s="91" t="s">
        <v>273</v>
      </c>
      <c r="M167" s="192">
        <v>4.1666666666666599</v>
      </c>
      <c r="N167" s="192">
        <v>10</v>
      </c>
      <c r="O167" s="192">
        <v>0</v>
      </c>
      <c r="P167" s="192">
        <v>0</v>
      </c>
      <c r="Q167" s="192">
        <v>0</v>
      </c>
      <c r="R167" s="192" t="s">
        <v>409</v>
      </c>
      <c r="S167" s="192">
        <v>3.5</v>
      </c>
      <c r="T167" s="192" t="s">
        <v>899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45077</v>
      </c>
      <c r="L168" s="91" t="s">
        <v>275</v>
      </c>
      <c r="M168" s="192">
        <v>2.6666666666666599</v>
      </c>
      <c r="N168" s="192">
        <v>10</v>
      </c>
      <c r="O168" s="192">
        <v>0</v>
      </c>
      <c r="P168" s="192">
        <v>0</v>
      </c>
      <c r="Q168" s="192">
        <v>0</v>
      </c>
      <c r="R168" s="192" t="s">
        <v>409</v>
      </c>
      <c r="S168" s="192">
        <v>2.6</v>
      </c>
      <c r="T168" s="192" t="s">
        <v>891</v>
      </c>
      <c r="U168" s="192">
        <v>0</v>
      </c>
      <c r="V168" s="192" t="s">
        <v>409</v>
      </c>
      <c r="W168" s="192">
        <v>2.77777777777777E-2</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3.5</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45019</v>
      </c>
      <c r="K169" s="242">
        <v>44887</v>
      </c>
      <c r="L169" s="91" t="s">
        <v>735</v>
      </c>
      <c r="M169" s="192">
        <v>3.5</v>
      </c>
      <c r="N169" s="192" t="s">
        <v>409</v>
      </c>
      <c r="O169" s="192" t="s">
        <v>409</v>
      </c>
      <c r="P169" s="192">
        <v>0</v>
      </c>
      <c r="Q169" s="192">
        <v>0</v>
      </c>
      <c r="R169" s="192" t="s">
        <v>409</v>
      </c>
      <c r="S169" s="192">
        <v>3.1</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45034</v>
      </c>
      <c r="L170" s="91" t="s">
        <v>736</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0.83333333333333304</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45019</v>
      </c>
      <c r="K171" s="242">
        <v>44753</v>
      </c>
      <c r="L171" s="91" t="s">
        <v>277</v>
      </c>
      <c r="M171" s="192">
        <v>0.83333333333333304</v>
      </c>
      <c r="N171" s="192" t="s">
        <v>409</v>
      </c>
      <c r="O171" s="192">
        <v>0</v>
      </c>
      <c r="P171" s="192">
        <v>0</v>
      </c>
      <c r="Q171" s="192">
        <v>0</v>
      </c>
      <c r="R171" s="192" t="s">
        <v>409</v>
      </c>
      <c r="S171" s="192">
        <v>1.5</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5</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45019</v>
      </c>
      <c r="K172" s="242">
        <v>44862</v>
      </c>
      <c r="L172" s="91" t="s">
        <v>279</v>
      </c>
      <c r="M172" s="192">
        <v>5</v>
      </c>
      <c r="N172" s="192" t="s">
        <v>409</v>
      </c>
      <c r="O172" s="192">
        <v>0</v>
      </c>
      <c r="P172" s="192">
        <v>0</v>
      </c>
      <c r="Q172" s="192">
        <v>0</v>
      </c>
      <c r="R172" s="192" t="s">
        <v>409</v>
      </c>
      <c r="S172" s="192">
        <v>4</v>
      </c>
      <c r="T172" s="192" t="s">
        <v>409</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7.6666666666666599</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45019</v>
      </c>
      <c r="K173" s="242">
        <v>45077</v>
      </c>
      <c r="L173" s="91" t="s">
        <v>281</v>
      </c>
      <c r="M173" s="192">
        <v>7.6666666666666599</v>
      </c>
      <c r="N173" s="192">
        <v>0</v>
      </c>
      <c r="O173" s="192">
        <v>0</v>
      </c>
      <c r="P173" s="192">
        <v>0</v>
      </c>
      <c r="Q173" s="192">
        <v>0</v>
      </c>
      <c r="R173" s="192" t="s">
        <v>409</v>
      </c>
      <c r="S173" s="192">
        <v>5.6</v>
      </c>
      <c r="T173" s="192" t="s">
        <v>921</v>
      </c>
      <c r="U173" s="192">
        <v>0</v>
      </c>
      <c r="V173" s="192" t="s">
        <v>409</v>
      </c>
      <c r="W173" s="192">
        <v>9.1743119266054999E-3</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4.1666666666666599</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44860</v>
      </c>
      <c r="K174" s="242">
        <v>44753</v>
      </c>
      <c r="L174" s="91" t="s">
        <v>283</v>
      </c>
      <c r="M174" s="192">
        <v>4.1666666666666599</v>
      </c>
      <c r="N174" s="192" t="s">
        <v>409</v>
      </c>
      <c r="O174" s="192">
        <v>0</v>
      </c>
      <c r="P174" s="192">
        <v>0</v>
      </c>
      <c r="Q174" s="192">
        <v>0</v>
      </c>
      <c r="R174" s="192" t="s">
        <v>409</v>
      </c>
      <c r="S174" s="192">
        <v>3.5</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3.3333333333333299</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45019</v>
      </c>
      <c r="K175" s="242">
        <v>44887</v>
      </c>
      <c r="L175" s="91" t="s">
        <v>285</v>
      </c>
      <c r="M175" s="192">
        <v>3.3333333333333299</v>
      </c>
      <c r="N175" s="192" t="s">
        <v>409</v>
      </c>
      <c r="O175" s="192">
        <v>0</v>
      </c>
      <c r="P175" s="192">
        <v>0</v>
      </c>
      <c r="Q175" s="192">
        <v>0</v>
      </c>
      <c r="R175" s="192" t="s">
        <v>409</v>
      </c>
      <c r="S175" s="192">
        <v>3</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5.3333333333333304</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0</v>
      </c>
      <c r="J176" s="242">
        <v>44860</v>
      </c>
      <c r="K176" s="242">
        <v>45075</v>
      </c>
      <c r="L176" s="91" t="s">
        <v>287</v>
      </c>
      <c r="M176" s="192">
        <v>5.3333333333333304</v>
      </c>
      <c r="N176" s="192" t="s">
        <v>409</v>
      </c>
      <c r="O176" s="192">
        <v>0</v>
      </c>
      <c r="P176" s="192">
        <v>0</v>
      </c>
      <c r="Q176" s="192">
        <v>0</v>
      </c>
      <c r="R176" s="192" t="s">
        <v>409</v>
      </c>
      <c r="S176" s="192">
        <v>4.2</v>
      </c>
      <c r="T176" s="192" t="s">
        <v>409</v>
      </c>
      <c r="U176" s="192">
        <v>0</v>
      </c>
      <c r="V176" s="192" t="s">
        <v>409</v>
      </c>
      <c r="W176" s="192">
        <v>5.3691275167785199E-2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5.5</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45019</v>
      </c>
      <c r="K177" s="242">
        <v>45019</v>
      </c>
      <c r="L177" s="91" t="s">
        <v>289</v>
      </c>
      <c r="M177" s="192">
        <v>5.5</v>
      </c>
      <c r="N177" s="192" t="s">
        <v>409</v>
      </c>
      <c r="O177" s="192">
        <v>0</v>
      </c>
      <c r="P177" s="192">
        <v>0</v>
      </c>
      <c r="Q177" s="192">
        <v>0</v>
      </c>
      <c r="R177" s="192" t="s">
        <v>409</v>
      </c>
      <c r="S177" s="192">
        <v>4.3</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44860</v>
      </c>
      <c r="K178" s="242">
        <v>45034</v>
      </c>
      <c r="L178" s="91" t="s">
        <v>291</v>
      </c>
      <c r="M178" s="192">
        <v>0</v>
      </c>
      <c r="N178" s="192" t="s">
        <v>409</v>
      </c>
      <c r="O178" s="192">
        <v>0</v>
      </c>
      <c r="P178" s="192">
        <v>0</v>
      </c>
      <c r="Q178" s="192">
        <v>10</v>
      </c>
      <c r="R178" s="192" t="s">
        <v>409</v>
      </c>
      <c r="S178" s="192">
        <v>0.9</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8.1666666666666607</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44753</v>
      </c>
      <c r="K179" s="242">
        <v>45075</v>
      </c>
      <c r="L179" s="91" t="s">
        <v>293</v>
      </c>
      <c r="M179" s="192">
        <v>8.1666666666666607</v>
      </c>
      <c r="N179" s="192">
        <v>0</v>
      </c>
      <c r="O179" s="192">
        <v>0</v>
      </c>
      <c r="P179" s="192">
        <v>0</v>
      </c>
      <c r="Q179" s="192">
        <v>0</v>
      </c>
      <c r="R179" s="192" t="s">
        <v>409</v>
      </c>
      <c r="S179" s="192">
        <v>5.9</v>
      </c>
      <c r="T179" s="192" t="s">
        <v>922</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4.8333333333333304</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44753</v>
      </c>
      <c r="K180" s="242">
        <v>45058</v>
      </c>
      <c r="L180" s="91" t="s">
        <v>295</v>
      </c>
      <c r="M180" s="192">
        <v>4.8333333333333304</v>
      </c>
      <c r="N180" s="192">
        <v>0</v>
      </c>
      <c r="O180" s="192">
        <v>0</v>
      </c>
      <c r="P180" s="192">
        <v>0</v>
      </c>
      <c r="Q180" s="192">
        <v>0</v>
      </c>
      <c r="R180" s="192" t="s">
        <v>409</v>
      </c>
      <c r="S180" s="192">
        <v>3.9</v>
      </c>
      <c r="T180" s="192" t="s">
        <v>870</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0</v>
      </c>
      <c r="J181" s="242">
        <v>44860</v>
      </c>
      <c r="K181" s="242">
        <v>45019</v>
      </c>
      <c r="L181" s="91" t="s">
        <v>297</v>
      </c>
      <c r="M181" s="192">
        <v>9</v>
      </c>
      <c r="N181" s="192">
        <v>0</v>
      </c>
      <c r="O181" s="192">
        <v>0</v>
      </c>
      <c r="P181" s="192">
        <v>0</v>
      </c>
      <c r="Q181" s="192">
        <v>0</v>
      </c>
      <c r="R181" s="192" t="s">
        <v>409</v>
      </c>
      <c r="S181" s="192">
        <v>6.4</v>
      </c>
      <c r="T181" s="192" t="s">
        <v>802</v>
      </c>
      <c r="U181" s="192">
        <v>0</v>
      </c>
      <c r="V181" s="192" t="s">
        <v>409</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737</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9.9163165204290102</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9.8333333333333304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44753</v>
      </c>
      <c r="K183" s="242">
        <v>44985</v>
      </c>
      <c r="L183" s="91" t="s">
        <v>299</v>
      </c>
      <c r="M183" s="192">
        <v>9.8333333333333304</v>
      </c>
      <c r="N183" s="192" t="s">
        <v>409</v>
      </c>
      <c r="O183" s="192">
        <v>0</v>
      </c>
      <c r="P183" s="192">
        <v>10</v>
      </c>
      <c r="Q183" s="192">
        <v>0</v>
      </c>
      <c r="R183" s="192" t="s">
        <v>409</v>
      </c>
      <c r="S183" s="192">
        <v>6.9</v>
      </c>
      <c r="T183" s="192" t="s">
        <v>409</v>
      </c>
      <c r="U183" s="192">
        <v>0</v>
      </c>
      <c r="V183" s="192" t="s">
        <v>834</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5.6666666666666599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44753</v>
      </c>
      <c r="K184" s="242">
        <v>44753</v>
      </c>
      <c r="L184" s="91" t="s">
        <v>301</v>
      </c>
      <c r="M184" s="192">
        <v>5.6666666666666599</v>
      </c>
      <c r="N184" s="192" t="s">
        <v>409</v>
      </c>
      <c r="O184" s="192">
        <v>0</v>
      </c>
      <c r="P184" s="192">
        <v>0</v>
      </c>
      <c r="Q184" s="192">
        <v>0</v>
      </c>
      <c r="R184" s="192" t="s">
        <v>409</v>
      </c>
      <c r="S184" s="192">
        <v>4.4000000000000004</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5.1666666666666599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0</v>
      </c>
      <c r="J185" s="242">
        <v>44860</v>
      </c>
      <c r="K185" s="242">
        <v>45022</v>
      </c>
      <c r="L185" s="91" t="s">
        <v>303</v>
      </c>
      <c r="M185" s="192">
        <v>5.1666666666666599</v>
      </c>
      <c r="N185" s="192" t="s">
        <v>409</v>
      </c>
      <c r="O185" s="192">
        <v>0</v>
      </c>
      <c r="P185" s="192">
        <v>0</v>
      </c>
      <c r="Q185" s="192" t="s">
        <v>409</v>
      </c>
      <c r="R185" s="192" t="s">
        <v>409</v>
      </c>
      <c r="S185" s="192">
        <v>4.0999999999999996</v>
      </c>
      <c r="T185" s="192" t="s">
        <v>409</v>
      </c>
      <c r="U185" s="192">
        <v>0</v>
      </c>
      <c r="V185" s="192" t="s">
        <v>409</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0.5</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44753</v>
      </c>
      <c r="K186" s="242">
        <v>44860</v>
      </c>
      <c r="L186" s="91" t="s">
        <v>304</v>
      </c>
      <c r="M186" s="192">
        <v>0.5</v>
      </c>
      <c r="N186" s="192" t="s">
        <v>409</v>
      </c>
      <c r="O186" s="192">
        <v>0</v>
      </c>
      <c r="P186" s="192">
        <v>0</v>
      </c>
      <c r="Q186" s="192">
        <v>0</v>
      </c>
      <c r="R186" s="192" t="s">
        <v>409</v>
      </c>
      <c r="S186" s="192">
        <v>1.3</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7.0710678118654755</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5</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44753</v>
      </c>
      <c r="K187" s="242">
        <v>45075</v>
      </c>
      <c r="L187" s="91" t="s">
        <v>306</v>
      </c>
      <c r="M187" s="192">
        <v>5</v>
      </c>
      <c r="N187" s="192" t="s">
        <v>409</v>
      </c>
      <c r="O187" s="192">
        <v>0</v>
      </c>
      <c r="P187" s="192">
        <v>0</v>
      </c>
      <c r="Q187" s="192">
        <v>10</v>
      </c>
      <c r="R187" s="192" t="s">
        <v>409</v>
      </c>
      <c r="S187" s="192">
        <v>4</v>
      </c>
      <c r="T187" s="192" t="s">
        <v>409</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2.9999999999999898</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44753</v>
      </c>
      <c r="K188" s="242">
        <v>45077</v>
      </c>
      <c r="L188" s="91" t="s">
        <v>307</v>
      </c>
      <c r="M188" s="192">
        <v>2.9999999999999898</v>
      </c>
      <c r="N188" s="192">
        <v>0</v>
      </c>
      <c r="O188" s="192">
        <v>0</v>
      </c>
      <c r="P188" s="192">
        <v>0</v>
      </c>
      <c r="Q188" s="192">
        <v>0</v>
      </c>
      <c r="R188" s="192" t="s">
        <v>409</v>
      </c>
      <c r="S188" s="192">
        <v>2.8</v>
      </c>
      <c r="T188" s="192" t="s">
        <v>889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4</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44753</v>
      </c>
      <c r="K189" s="242">
        <v>45077</v>
      </c>
      <c r="L189" s="91" t="s">
        <v>309</v>
      </c>
      <c r="M189" s="192">
        <v>4</v>
      </c>
      <c r="N189" s="192">
        <v>0</v>
      </c>
      <c r="O189" s="192">
        <v>0</v>
      </c>
      <c r="P189" s="192">
        <v>0</v>
      </c>
      <c r="Q189" s="192">
        <v>0</v>
      </c>
      <c r="R189" s="192" t="s">
        <v>409</v>
      </c>
      <c r="S189" s="192">
        <v>3.4</v>
      </c>
      <c r="T189" s="192" t="s">
        <v>889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0</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45019</v>
      </c>
      <c r="K190" s="242">
        <v>45016</v>
      </c>
      <c r="L190" s="91" t="s">
        <v>311</v>
      </c>
      <c r="M190" s="192">
        <v>0</v>
      </c>
      <c r="N190" s="192" t="s">
        <v>409</v>
      </c>
      <c r="O190" s="192">
        <v>0</v>
      </c>
      <c r="P190" s="192">
        <v>0</v>
      </c>
      <c r="Q190" s="192">
        <v>0</v>
      </c>
      <c r="R190" s="192" t="s">
        <v>409</v>
      </c>
      <c r="S190" s="192">
        <v>1</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2.3333333333333299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45019</v>
      </c>
      <c r="K191" s="242">
        <v>45001</v>
      </c>
      <c r="L191" s="91" t="s">
        <v>313</v>
      </c>
      <c r="M191" s="192">
        <v>2.3333333333333299</v>
      </c>
      <c r="N191" s="192" t="s">
        <v>409</v>
      </c>
      <c r="O191" s="192">
        <v>0</v>
      </c>
      <c r="P191" s="192">
        <v>0</v>
      </c>
      <c r="Q191" s="192">
        <v>0</v>
      </c>
      <c r="R191" s="192" t="s">
        <v>409</v>
      </c>
      <c r="S191" s="192">
        <v>2.4</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738</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3.1666666666666599</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44860</v>
      </c>
      <c r="K193" s="242">
        <v>45075</v>
      </c>
      <c r="L193" s="91" t="s">
        <v>315</v>
      </c>
      <c r="M193" s="192">
        <v>3.1666666666666599</v>
      </c>
      <c r="N193" s="192" t="s">
        <v>409</v>
      </c>
      <c r="O193" s="192">
        <v>0</v>
      </c>
      <c r="P193" s="192">
        <v>0</v>
      </c>
      <c r="Q193" s="192">
        <v>0</v>
      </c>
      <c r="R193" s="192" t="s">
        <v>409</v>
      </c>
      <c r="S193" s="192">
        <v>2.9</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9.0369611411506359</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8.1666666666666607</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44753</v>
      </c>
      <c r="K194" s="242">
        <v>45022</v>
      </c>
      <c r="L194" s="91" t="s">
        <v>316</v>
      </c>
      <c r="M194" s="192">
        <v>8.1666666666666607</v>
      </c>
      <c r="N194" s="192">
        <v>0</v>
      </c>
      <c r="O194" s="192">
        <v>0</v>
      </c>
      <c r="P194" s="192">
        <v>10</v>
      </c>
      <c r="Q194" s="192">
        <v>0</v>
      </c>
      <c r="R194" s="192">
        <v>7</v>
      </c>
      <c r="S194" s="192">
        <v>5.9</v>
      </c>
      <c r="T194" s="192" t="s">
        <v>923</v>
      </c>
      <c r="U194" s="192">
        <v>0</v>
      </c>
      <c r="V194" s="192" t="s">
        <v>846</v>
      </c>
      <c r="W194" s="192">
        <v>0</v>
      </c>
      <c r="X194" s="192" t="s">
        <v>871</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739</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5</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45019</v>
      </c>
      <c r="K196" s="242">
        <v>45075</v>
      </c>
      <c r="L196" s="91" t="s">
        <v>318</v>
      </c>
      <c r="M196" s="192">
        <v>5</v>
      </c>
      <c r="N196" s="192" t="s">
        <v>409</v>
      </c>
      <c r="O196" s="192">
        <v>0</v>
      </c>
      <c r="P196" s="192">
        <v>0</v>
      </c>
      <c r="Q196" s="192">
        <v>0</v>
      </c>
      <c r="R196" s="192" t="s">
        <v>409</v>
      </c>
      <c r="S196" s="192">
        <v>4</v>
      </c>
      <c r="T196" s="192" t="s">
        <v>409</v>
      </c>
      <c r="U196" s="192">
        <v>0</v>
      </c>
      <c r="V196" s="192" t="s">
        <v>409</v>
      </c>
      <c r="W196" s="192">
        <v>0.32786885245901598</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3.1666666666666599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45019</v>
      </c>
      <c r="K197" s="242">
        <v>44753</v>
      </c>
      <c r="L197" s="91" t="s">
        <v>320</v>
      </c>
      <c r="M197" s="192">
        <v>3.1666666666666599</v>
      </c>
      <c r="N197" s="192" t="s">
        <v>409</v>
      </c>
      <c r="O197" s="192">
        <v>0</v>
      </c>
      <c r="P197" s="192">
        <v>0</v>
      </c>
      <c r="Q197" s="192">
        <v>0</v>
      </c>
      <c r="R197" s="192" t="s">
        <v>409</v>
      </c>
      <c r="S197" s="192">
        <v>2.9</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8.5</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44753</v>
      </c>
      <c r="K198" s="242">
        <v>45075</v>
      </c>
      <c r="L198" s="91" t="s">
        <v>322</v>
      </c>
      <c r="M198" s="192">
        <v>8.5</v>
      </c>
      <c r="N198" s="192">
        <v>0</v>
      </c>
      <c r="O198" s="192">
        <v>0</v>
      </c>
      <c r="P198" s="192">
        <v>0</v>
      </c>
      <c r="Q198" s="192">
        <v>0</v>
      </c>
      <c r="R198" s="192" t="s">
        <v>409</v>
      </c>
      <c r="S198" s="192">
        <v>6.1</v>
      </c>
      <c r="T198" s="192" t="s">
        <v>924</v>
      </c>
      <c r="U198" s="192">
        <v>0</v>
      </c>
      <c r="V198" s="192" t="s">
        <v>409</v>
      </c>
      <c r="W198" s="192">
        <v>8.3333333333333301E-2</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8</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44860</v>
      </c>
      <c r="K199" s="242">
        <v>45075</v>
      </c>
      <c r="L199" s="91" t="s">
        <v>324</v>
      </c>
      <c r="M199" s="192">
        <v>8</v>
      </c>
      <c r="N199" s="192" t="s">
        <v>409</v>
      </c>
      <c r="O199" s="192">
        <v>0</v>
      </c>
      <c r="P199" s="192">
        <v>0</v>
      </c>
      <c r="Q199" s="192">
        <v>0</v>
      </c>
      <c r="R199" s="192" t="s">
        <v>409</v>
      </c>
      <c r="S199" s="192">
        <v>5.8</v>
      </c>
      <c r="T199" s="192" t="s">
        <v>409</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6.7082039324993685</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4.5</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44753</v>
      </c>
      <c r="K200" s="242">
        <v>45077</v>
      </c>
      <c r="L200" s="91" t="s">
        <v>326</v>
      </c>
      <c r="M200" s="192">
        <v>4.5</v>
      </c>
      <c r="N200" s="192">
        <v>10</v>
      </c>
      <c r="O200" s="192">
        <v>0</v>
      </c>
      <c r="P200" s="192">
        <v>0</v>
      </c>
      <c r="Q200" s="192">
        <v>0</v>
      </c>
      <c r="R200" s="192" t="s">
        <v>409</v>
      </c>
      <c r="S200" s="192">
        <v>3.7</v>
      </c>
      <c r="T200" s="192" t="s">
        <v>911</v>
      </c>
      <c r="U200" s="192">
        <v>0</v>
      </c>
      <c r="V200" s="192" t="s">
        <v>409</v>
      </c>
      <c r="W200" s="192">
        <v>0</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5.8333333333333304</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44860</v>
      </c>
      <c r="K201" s="242">
        <v>45034</v>
      </c>
      <c r="L201" s="91" t="s">
        <v>328</v>
      </c>
      <c r="M201" s="192">
        <v>5.8333333333333304</v>
      </c>
      <c r="N201" s="192" t="s">
        <v>409</v>
      </c>
      <c r="O201" s="192">
        <v>0</v>
      </c>
      <c r="P201" s="192">
        <v>0</v>
      </c>
      <c r="Q201" s="192">
        <v>0</v>
      </c>
      <c r="R201" s="192" t="s">
        <v>409</v>
      </c>
      <c r="S201" s="192">
        <v>4.5</v>
      </c>
      <c r="T201" s="192" t="s">
        <v>409</v>
      </c>
      <c r="U201" s="192">
        <v>0</v>
      </c>
      <c r="V201" s="192" t="s">
        <v>409</v>
      </c>
      <c r="W201" s="192">
        <v>0</v>
      </c>
      <c r="X201" s="192" t="s">
        <v>409</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7</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44753</v>
      </c>
      <c r="K202" s="242">
        <v>45077</v>
      </c>
      <c r="L202" s="91" t="s">
        <v>330</v>
      </c>
      <c r="M202" s="192">
        <v>7</v>
      </c>
      <c r="N202" s="192">
        <v>0</v>
      </c>
      <c r="O202" s="192">
        <v>0</v>
      </c>
      <c r="P202" s="192">
        <v>0</v>
      </c>
      <c r="Q202" s="192">
        <v>0</v>
      </c>
      <c r="R202" s="192" t="s">
        <v>409</v>
      </c>
      <c r="S202" s="192">
        <v>5.2</v>
      </c>
      <c r="T202" s="192" t="s">
        <v>925</v>
      </c>
      <c r="U202" s="192">
        <v>0</v>
      </c>
      <c r="V202" s="192" t="s">
        <v>409</v>
      </c>
      <c r="W202" s="192">
        <v>0</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3.8333333333333299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45019</v>
      </c>
      <c r="K203" s="242">
        <v>45075</v>
      </c>
      <c r="L203" s="91" t="s">
        <v>332</v>
      </c>
      <c r="M203" s="192">
        <v>3.8333333333333299</v>
      </c>
      <c r="N203" s="192" t="s">
        <v>409</v>
      </c>
      <c r="O203" s="192">
        <v>0</v>
      </c>
      <c r="P203" s="192">
        <v>0</v>
      </c>
      <c r="Q203" s="192">
        <v>0</v>
      </c>
      <c r="R203" s="192" t="s">
        <v>409</v>
      </c>
      <c r="S203" s="192">
        <v>3.3</v>
      </c>
      <c r="T203" s="192" t="s">
        <v>409</v>
      </c>
      <c r="U203" s="192">
        <v>0</v>
      </c>
      <c r="V203" s="192" t="s">
        <v>409</v>
      </c>
      <c r="W203" s="192">
        <v>0.25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7.3029674334022125</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5.3333333333333304</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45019</v>
      </c>
      <c r="K204" s="242">
        <v>45077</v>
      </c>
      <c r="L204" s="91" t="s">
        <v>334</v>
      </c>
      <c r="M204" s="192">
        <v>5.3333333333333304</v>
      </c>
      <c r="N204" s="192">
        <v>10</v>
      </c>
      <c r="O204" s="192">
        <v>0</v>
      </c>
      <c r="P204" s="192">
        <v>0</v>
      </c>
      <c r="Q204" s="192">
        <v>0</v>
      </c>
      <c r="R204" s="192" t="s">
        <v>409</v>
      </c>
      <c r="S204" s="192">
        <v>4.2</v>
      </c>
      <c r="T204" s="192" t="s">
        <v>926</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9.1287092917527666</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8.3333333333333304</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45019</v>
      </c>
      <c r="K205" s="242">
        <v>45056</v>
      </c>
      <c r="L205" s="91" t="s">
        <v>335</v>
      </c>
      <c r="M205" s="192">
        <v>8.3333333333333304</v>
      </c>
      <c r="N205" s="192" t="s">
        <v>409</v>
      </c>
      <c r="O205" s="192">
        <v>0</v>
      </c>
      <c r="P205" s="192">
        <v>10</v>
      </c>
      <c r="Q205" s="192">
        <v>0</v>
      </c>
      <c r="R205" s="192" t="s">
        <v>409</v>
      </c>
      <c r="S205" s="192">
        <v>6</v>
      </c>
      <c r="T205" s="192" t="s">
        <v>409</v>
      </c>
      <c r="U205" s="192">
        <v>0</v>
      </c>
      <c r="V205" s="192" t="s">
        <v>872</v>
      </c>
      <c r="W205" s="192">
        <v>9.2592592592592501E-3</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4.5</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44753</v>
      </c>
      <c r="K206" s="242">
        <v>45075</v>
      </c>
      <c r="L206" s="91" t="s">
        <v>337</v>
      </c>
      <c r="M206" s="192">
        <v>4.5</v>
      </c>
      <c r="N206" s="192" t="s">
        <v>409</v>
      </c>
      <c r="O206" s="192">
        <v>0</v>
      </c>
      <c r="P206" s="192">
        <v>0</v>
      </c>
      <c r="Q206" s="192">
        <v>0</v>
      </c>
      <c r="R206" s="192" t="s">
        <v>409</v>
      </c>
      <c r="S206" s="192">
        <v>3.7</v>
      </c>
      <c r="T206" s="192" t="s">
        <v>409</v>
      </c>
      <c r="U206" s="192">
        <v>0</v>
      </c>
      <c r="V206" s="192" t="s">
        <v>409</v>
      </c>
      <c r="W206" s="192">
        <v>0</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740</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8.3666002653407556</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7</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44753</v>
      </c>
      <c r="K208" s="242">
        <v>45077</v>
      </c>
      <c r="L208" s="91" t="s">
        <v>339</v>
      </c>
      <c r="M208" s="192">
        <v>7</v>
      </c>
      <c r="N208" s="192">
        <v>10</v>
      </c>
      <c r="O208" s="192">
        <v>0</v>
      </c>
      <c r="P208" s="192">
        <v>0</v>
      </c>
      <c r="Q208" s="192">
        <v>0</v>
      </c>
      <c r="R208" s="192" t="s">
        <v>409</v>
      </c>
      <c r="S208" s="192">
        <v>5.2</v>
      </c>
      <c r="T208" s="192" t="s">
        <v>912</v>
      </c>
      <c r="U208" s="192">
        <v>0</v>
      </c>
      <c r="V208" s="192" t="s">
        <v>409</v>
      </c>
      <c r="W208" s="192">
        <v>0</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7.6376261582597316</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5.8333333333333304</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44753</v>
      </c>
      <c r="K209" s="242">
        <v>45077</v>
      </c>
      <c r="L209" s="91" t="s">
        <v>341</v>
      </c>
      <c r="M209" s="192">
        <v>5.8333333333333304</v>
      </c>
      <c r="N209" s="192">
        <v>10</v>
      </c>
      <c r="O209" s="192">
        <v>0</v>
      </c>
      <c r="P209" s="192">
        <v>0</v>
      </c>
      <c r="Q209" s="192">
        <v>0</v>
      </c>
      <c r="R209" s="192" t="s">
        <v>409</v>
      </c>
      <c r="S209" s="192">
        <v>4.5</v>
      </c>
      <c r="T209" s="192" t="s">
        <v>927</v>
      </c>
      <c r="U209" s="192">
        <v>0</v>
      </c>
      <c r="V209" s="192" t="s">
        <v>409</v>
      </c>
      <c r="W209" s="192">
        <v>0</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5.9160797830996161</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10</v>
      </c>
      <c r="J210" s="242">
        <v>44860</v>
      </c>
      <c r="K210" s="242">
        <v>45077</v>
      </c>
      <c r="L210" s="91" t="s">
        <v>343</v>
      </c>
      <c r="M210" s="192">
        <v>3.5</v>
      </c>
      <c r="N210" s="192" t="s">
        <v>409</v>
      </c>
      <c r="O210" s="192">
        <v>0</v>
      </c>
      <c r="P210" s="192">
        <v>0</v>
      </c>
      <c r="Q210" s="192">
        <v>0</v>
      </c>
      <c r="R210" s="192">
        <v>10</v>
      </c>
      <c r="S210" s="192">
        <v>3.1</v>
      </c>
      <c r="T210" s="192" t="s">
        <v>409</v>
      </c>
      <c r="U210" s="192">
        <v>0</v>
      </c>
      <c r="V210" s="192" t="s">
        <v>409</v>
      </c>
      <c r="W210" s="192">
        <v>0</v>
      </c>
      <c r="X210" s="192" t="s">
        <v>873</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3.4156502553198562</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1.1666666666666601</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44753</v>
      </c>
      <c r="K211" s="242">
        <v>45077</v>
      </c>
      <c r="L211" s="91" t="s">
        <v>345</v>
      </c>
      <c r="M211" s="192">
        <v>1.1666666666666601</v>
      </c>
      <c r="N211" s="192">
        <v>10</v>
      </c>
      <c r="O211" s="192">
        <v>0</v>
      </c>
      <c r="P211" s="192">
        <v>0</v>
      </c>
      <c r="Q211" s="192">
        <v>0</v>
      </c>
      <c r="R211" s="192" t="s">
        <v>409</v>
      </c>
      <c r="S211" s="192">
        <v>1.7</v>
      </c>
      <c r="T211" s="192" t="s">
        <v>891</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9.3333333333333304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44753</v>
      </c>
      <c r="K212" s="242">
        <v>45077</v>
      </c>
      <c r="L212" s="91" t="s">
        <v>346</v>
      </c>
      <c r="M212" s="192">
        <v>9.3333333333333304</v>
      </c>
      <c r="N212" s="192">
        <v>0</v>
      </c>
      <c r="O212" s="192">
        <v>0</v>
      </c>
      <c r="P212" s="192">
        <v>0</v>
      </c>
      <c r="Q212" s="192">
        <v>0</v>
      </c>
      <c r="R212" s="192" t="s">
        <v>409</v>
      </c>
      <c r="S212" s="192">
        <v>6.6</v>
      </c>
      <c r="T212" s="192" t="s">
        <v>928</v>
      </c>
      <c r="U212" s="192">
        <v>0</v>
      </c>
      <c r="V212" s="192" t="s">
        <v>409</v>
      </c>
      <c r="W212" s="192">
        <v>3.3613445378151197E-2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8.4656167328001928</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7.1666666666666599</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44860</v>
      </c>
      <c r="K213" s="242">
        <v>45077</v>
      </c>
      <c r="L213" s="91" t="s">
        <v>348</v>
      </c>
      <c r="M213" s="192">
        <v>7.1666666666666599</v>
      </c>
      <c r="N213" s="192">
        <v>10</v>
      </c>
      <c r="O213" s="192">
        <v>0</v>
      </c>
      <c r="P213" s="192">
        <v>0</v>
      </c>
      <c r="Q213" s="192">
        <v>0</v>
      </c>
      <c r="R213" s="192" t="s">
        <v>409</v>
      </c>
      <c r="S213" s="192">
        <v>5.3</v>
      </c>
      <c r="T213" s="192" t="s">
        <v>911</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2.6666666666666599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44860</v>
      </c>
      <c r="K214" s="242">
        <v>45019</v>
      </c>
      <c r="L214" s="91" t="s">
        <v>349</v>
      </c>
      <c r="M214" s="192">
        <v>2.6666666666666599</v>
      </c>
      <c r="N214" s="192" t="s">
        <v>409</v>
      </c>
      <c r="O214" s="192">
        <v>0</v>
      </c>
      <c r="P214" s="192">
        <v>0</v>
      </c>
      <c r="Q214" s="192">
        <v>0</v>
      </c>
      <c r="R214" s="192" t="s">
        <v>409</v>
      </c>
      <c r="S214" s="192">
        <v>2.6</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9.3094933625126242</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8.6666666666666607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44753</v>
      </c>
      <c r="K215" s="242">
        <v>45075</v>
      </c>
      <c r="L215" s="91" t="s">
        <v>350</v>
      </c>
      <c r="M215" s="192">
        <v>8.6666666666666607</v>
      </c>
      <c r="N215" s="192" t="s">
        <v>409</v>
      </c>
      <c r="O215" s="192">
        <v>0</v>
      </c>
      <c r="P215" s="192">
        <v>0</v>
      </c>
      <c r="Q215" s="192">
        <v>10</v>
      </c>
      <c r="R215" s="192" t="s">
        <v>409</v>
      </c>
      <c r="S215" s="192">
        <v>6.2</v>
      </c>
      <c r="T215" s="192" t="s">
        <v>409</v>
      </c>
      <c r="U215" s="192">
        <v>0</v>
      </c>
      <c r="V215" s="192" t="s">
        <v>409</v>
      </c>
      <c r="W215" s="192">
        <v>0.44897959183673403</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45001</v>
      </c>
      <c r="L216" s="91" t="s">
        <v>741</v>
      </c>
      <c r="M216" s="192" t="s">
        <v>409</v>
      </c>
      <c r="N216" s="192" t="s">
        <v>409</v>
      </c>
      <c r="O216" s="192" t="s">
        <v>409</v>
      </c>
      <c r="P216" s="192">
        <v>0</v>
      </c>
      <c r="Q216" s="192">
        <v>0</v>
      </c>
      <c r="R216" s="192" t="s">
        <v>409</v>
      </c>
      <c r="S216" s="192" t="s">
        <v>409</v>
      </c>
      <c r="T216" s="192" t="s">
        <v>409</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45014</v>
      </c>
      <c r="L217" s="91" t="s">
        <v>742</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45019</v>
      </c>
      <c r="K218" s="242">
        <v>45019</v>
      </c>
      <c r="L218" s="91" t="s">
        <v>351</v>
      </c>
      <c r="M218" s="192">
        <v>10</v>
      </c>
      <c r="N218" s="192" t="s">
        <v>409</v>
      </c>
      <c r="O218" s="192">
        <v>0</v>
      </c>
      <c r="P218" s="192">
        <v>0</v>
      </c>
      <c r="Q218" s="192">
        <v>0</v>
      </c>
      <c r="R218" s="192" t="s">
        <v>409</v>
      </c>
      <c r="S218" s="192">
        <v>7.3</v>
      </c>
      <c r="T218" s="192" t="s">
        <v>409</v>
      </c>
      <c r="U218" s="192">
        <v>0</v>
      </c>
      <c r="V218" s="192" t="s">
        <v>409</v>
      </c>
      <c r="W218" s="192">
        <v>1.85185185185185E-2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7.6666666666666599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44753</v>
      </c>
      <c r="K219" s="242">
        <v>45035</v>
      </c>
      <c r="L219" s="91" t="s">
        <v>353</v>
      </c>
      <c r="M219" s="192">
        <v>7.6666666666666599</v>
      </c>
      <c r="N219" s="192">
        <v>0</v>
      </c>
      <c r="O219" s="192">
        <v>0</v>
      </c>
      <c r="P219" s="192">
        <v>0</v>
      </c>
      <c r="Q219" s="192">
        <v>0</v>
      </c>
      <c r="R219" s="192" t="s">
        <v>409</v>
      </c>
      <c r="S219" s="192">
        <v>5.6</v>
      </c>
      <c r="T219" s="192" t="s">
        <v>852</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4.6666666666666599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45019</v>
      </c>
      <c r="K220" s="242">
        <v>45034</v>
      </c>
      <c r="L220" s="91" t="s">
        <v>355</v>
      </c>
      <c r="M220" s="192">
        <v>4.6666666666666599</v>
      </c>
      <c r="N220" s="192" t="s">
        <v>409</v>
      </c>
      <c r="O220" s="192">
        <v>0</v>
      </c>
      <c r="P220" s="192">
        <v>0</v>
      </c>
      <c r="Q220" s="192">
        <v>0</v>
      </c>
      <c r="R220" s="192" t="s">
        <v>409</v>
      </c>
      <c r="S220" s="192">
        <v>3.8</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743</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5.3333333333333304</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45019</v>
      </c>
      <c r="K222" s="242">
        <v>44862</v>
      </c>
      <c r="L222" s="91" t="s">
        <v>356</v>
      </c>
      <c r="M222" s="192">
        <v>5.3333333333333304</v>
      </c>
      <c r="N222" s="192" t="s">
        <v>409</v>
      </c>
      <c r="O222" s="192">
        <v>0</v>
      </c>
      <c r="P222" s="192">
        <v>0</v>
      </c>
      <c r="Q222" s="192">
        <v>0</v>
      </c>
      <c r="R222" s="192" t="s">
        <v>409</v>
      </c>
      <c r="S222" s="192">
        <v>4.2</v>
      </c>
      <c r="T222" s="192" t="s">
        <v>409</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6.8333333333333304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44860</v>
      </c>
      <c r="K223" s="242">
        <v>45075</v>
      </c>
      <c r="L223" s="91" t="s">
        <v>358</v>
      </c>
      <c r="M223" s="192">
        <v>6.8333333333333304</v>
      </c>
      <c r="N223" s="192">
        <v>0</v>
      </c>
      <c r="O223" s="192">
        <v>0</v>
      </c>
      <c r="P223" s="192">
        <v>0</v>
      </c>
      <c r="Q223" s="192">
        <v>0</v>
      </c>
      <c r="R223" s="192" t="s">
        <v>409</v>
      </c>
      <c r="S223" s="192">
        <v>5.0999999999999996</v>
      </c>
      <c r="T223" s="192" t="s">
        <v>929</v>
      </c>
      <c r="U223" s="192">
        <v>0</v>
      </c>
      <c r="V223" s="192" t="s">
        <v>409</v>
      </c>
      <c r="W223" s="192">
        <v>1.0204081632653E-2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4.5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0</v>
      </c>
      <c r="J224" s="242">
        <v>44753</v>
      </c>
      <c r="K224" s="242">
        <v>45001</v>
      </c>
      <c r="L224" s="91" t="s">
        <v>360</v>
      </c>
      <c r="M224" s="192">
        <v>4.5</v>
      </c>
      <c r="N224" s="192" t="s">
        <v>409</v>
      </c>
      <c r="O224" s="192">
        <v>0</v>
      </c>
      <c r="P224" s="192">
        <v>0</v>
      </c>
      <c r="Q224" s="192">
        <v>0</v>
      </c>
      <c r="R224" s="192" t="s">
        <v>409</v>
      </c>
      <c r="S224" s="192">
        <v>3.7</v>
      </c>
      <c r="T224" s="192" t="s">
        <v>409</v>
      </c>
      <c r="U224" s="192">
        <v>0</v>
      </c>
      <c r="V224" s="192" t="s">
        <v>409</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6.5</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0</v>
      </c>
      <c r="J225" s="242">
        <v>44860</v>
      </c>
      <c r="K225" s="242">
        <v>45001</v>
      </c>
      <c r="L225" s="91" t="s">
        <v>362</v>
      </c>
      <c r="M225" s="192">
        <v>6.5</v>
      </c>
      <c r="N225" s="192" t="s">
        <v>409</v>
      </c>
      <c r="O225" s="192">
        <v>0</v>
      </c>
      <c r="P225" s="192">
        <v>0</v>
      </c>
      <c r="Q225" s="192">
        <v>0</v>
      </c>
      <c r="R225" s="192" t="s">
        <v>409</v>
      </c>
      <c r="S225" s="192">
        <v>4.9000000000000004</v>
      </c>
      <c r="T225" s="192" t="s">
        <v>409</v>
      </c>
      <c r="U225" s="192">
        <v>0</v>
      </c>
      <c r="V225" s="192" t="s">
        <v>409</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1" stopIfTrue="1" operator="greaterThanOrEqual">
      <formula>0</formula>
    </cfRule>
  </conditionalFormatting>
  <conditionalFormatting sqref="G8:G225">
    <cfRule type="cellIs" dxfId="112" priority="128" stopIfTrue="1" operator="greaterThanOrEqual">
      <formula>0</formula>
    </cfRule>
  </conditionalFormatting>
  <conditionalFormatting sqref="G1:H5">
    <cfRule type="expression" dxfId="111" priority="7" stopIfTrue="1">
      <formula>G1=""</formula>
    </cfRule>
  </conditionalFormatting>
  <conditionalFormatting sqref="G8:H225">
    <cfRule type="expression" dxfId="110" priority="113" stopIfTrue="1">
      <formula>G8=""</formula>
    </cfRule>
  </conditionalFormatting>
  <conditionalFormatting sqref="H1:H5">
    <cfRule type="cellIs" dxfId="109" priority="12" operator="between">
      <formula>0</formula>
      <formula>6.999</formula>
    </cfRule>
    <cfRule type="cellIs" dxfId="108" priority="13" operator="between">
      <formula>7</formula>
      <formula>9.99</formula>
    </cfRule>
    <cfRule type="expression" dxfId="107" priority="14">
      <formula>H1=10</formula>
    </cfRule>
  </conditionalFormatting>
  <conditionalFormatting sqref="H8:H225">
    <cfRule type="expression" dxfId="106" priority="116">
      <formula>H8=10</formula>
    </cfRule>
    <cfRule type="cellIs" dxfId="105" priority="115" operator="between">
      <formula>7</formula>
      <formula>9.99</formula>
    </cfRule>
    <cfRule type="cellIs" dxfId="104" priority="114" operator="between">
      <formula>0</formula>
      <formula>6.999</formula>
    </cfRule>
  </conditionalFormatting>
  <conditionalFormatting sqref="I2:I3">
    <cfRule type="expression" dxfId="103" priority="25">
      <formula>I2=10</formula>
    </cfRule>
    <cfRule type="expression" dxfId="102" priority="22">
      <formula>I2=""</formula>
    </cfRule>
    <cfRule type="cellIs" dxfId="101" priority="23" operator="between">
      <formula>0</formula>
      <formula>6.999</formula>
    </cfRule>
    <cfRule type="cellIs" dxfId="100" priority="24" operator="between">
      <formula>7</formula>
      <formula>9.99</formula>
    </cfRule>
  </conditionalFormatting>
  <conditionalFormatting sqref="I2:I5">
    <cfRule type="expression" dxfId="99" priority="11">
      <formula>I2=10</formula>
    </cfRule>
    <cfRule type="cellIs" dxfId="98" priority="10" operator="between">
      <formula>7</formula>
      <formula>9.99</formula>
    </cfRule>
    <cfRule type="cellIs" dxfId="97" priority="9" operator="between">
      <formula>0</formula>
      <formula>6.999</formula>
    </cfRule>
    <cfRule type="expression" dxfId="96" priority="8">
      <formula>I2=""</formula>
    </cfRule>
  </conditionalFormatting>
  <conditionalFormatting sqref="I4:I5">
    <cfRule type="expression" dxfId="95" priority="6">
      <formula>I4=10</formula>
    </cfRule>
    <cfRule type="cellIs" dxfId="94" priority="5" operator="between">
      <formula>7</formula>
      <formula>9.99</formula>
    </cfRule>
    <cfRule type="cellIs" dxfId="93" priority="4" operator="between">
      <formula>0</formula>
      <formula>6.999</formula>
    </cfRule>
    <cfRule type="expression" dxfId="92" priority="3">
      <formula>I4=""</formula>
    </cfRule>
  </conditionalFormatting>
  <conditionalFormatting sqref="I8:I225">
    <cfRule type="cellIs" dxfId="91" priority="112" stopIfTrue="1" operator="greaterThanOrEqual">
      <formula>0</formula>
    </cfRule>
    <cfRule type="expression" dxfId="90" priority="109">
      <formula>I8=""</formula>
    </cfRule>
  </conditionalFormatting>
  <conditionalFormatting sqref="J8:K225">
    <cfRule type="colorScale" priority="877">
      <colorScale>
        <cfvo type="min"/>
        <cfvo type="max"/>
        <color rgb="FFFCDCDF"/>
        <color rgb="FFF2676B"/>
      </colorScale>
    </cfRule>
  </conditionalFormatting>
  <conditionalFormatting sqref="L8:L225">
    <cfRule type="expression" dxfId="89" priority="35">
      <formula>$L8&lt;&gt;$C8</formula>
    </cfRule>
  </conditionalFormatting>
  <conditionalFormatting sqref="M2:V3 W3:Z3">
    <cfRule type="expression" dxfId="88" priority="27">
      <formula>M2&lt;&gt;L2</formula>
    </cfRule>
    <cfRule type="expression" dxfId="87" priority="26">
      <formula>M2=L2</formula>
    </cfRule>
    <cfRule type="expression" dxfId="86" priority="28">
      <formula>M2=L2</formula>
    </cfRule>
  </conditionalFormatting>
  <conditionalFormatting sqref="M198:X225 M8:Z197">
    <cfRule type="colorScale" priority="34">
      <colorScale>
        <cfvo type="num" val="0"/>
        <cfvo type="num" val="10"/>
        <color rgb="FFFCFCFF"/>
        <color rgb="FFFFFF00"/>
      </colorScale>
    </cfRule>
  </conditionalFormatting>
  <conditionalFormatting sqref="M6:Z6">
    <cfRule type="expression" dxfId="85" priority="18">
      <formula>ISNUMBER(SEARCH("_raw",M$7))</formula>
    </cfRule>
  </conditionalFormatting>
  <conditionalFormatting sqref="M8:Z197 M198:X225">
    <cfRule type="expression" dxfId="84" priority="33" stopIfTrue="1">
      <formula>ISNUMBER(SEARCH("_raw",M$7))</formula>
    </cfRule>
  </conditionalFormatting>
  <conditionalFormatting sqref="W2:AD3">
    <cfRule type="expression" dxfId="83" priority="31">
      <formula>W2=R2</formula>
    </cfRule>
    <cfRule type="expression" dxfId="82" priority="29">
      <formula>W2=R2</formula>
    </cfRule>
    <cfRule type="expression" dxfId="81"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ADE86766-86E7-B54F-BE7F-98D38EDD2D54}">
            <xm:f>Parameters!$D$37</xm:f>
            <x14:dxf>
              <font>
                <sz val="12"/>
                <color rgb="FF000000"/>
                <name val="Arial"/>
              </font>
              <fill>
                <patternFill patternType="solid">
                  <bgColor rgb="FFE35A3A"/>
                </patternFill>
              </fill>
            </x14:dxf>
          </x14:cfRule>
          <x14:cfRule type="cellIs" priority="20"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126" stopIfTrue="1" operator="greaterThanOrEqual" id="{9388250E-4FB0-3F40-BAB2-3DEF92C32D4C}">
            <xm:f>Parameters!$D$37</xm:f>
            <x14:dxf>
              <font>
                <sz val="12"/>
                <color rgb="FF000000"/>
                <name val="Arial"/>
              </font>
              <fill>
                <patternFill patternType="solid">
                  <bgColor rgb="FFE35A3A"/>
                </patternFill>
              </fill>
            </x14:dxf>
          </x14:cfRule>
          <x14:cfRule type="cellIs" priority="127" stopIfTrue="1" operator="greaterThanOrEqual" id="{E37548A8-C4C0-6646-9CC6-639A4C8AD3A8}">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4244786C-0C18-E149-99A5-3DB628AC5E3B}">
            <xm:f>Parameters!$D$41</xm:f>
            <x14:dxf>
              <font>
                <sz val="12"/>
                <color rgb="FF000000"/>
                <name val="Arial"/>
              </font>
              <fill>
                <patternFill patternType="solid">
                  <bgColor rgb="FFF2676B"/>
                </patternFill>
              </fill>
            </x14:dxf>
          </x14:cfRule>
          <x14:cfRule type="cellIs" priority="17" stopIfTrue="1" operator="between" id="{643A0826-D306-E444-BF79-8FCBF966CCFA}">
            <xm:f>0</xm:f>
            <xm:f>Parameters!$D$42</xm:f>
            <x14:dxf>
              <font>
                <sz val="12"/>
                <color rgb="FF000000"/>
                <name val="Arial"/>
              </font>
              <fill>
                <patternFill patternType="solid">
                  <bgColor rgb="FFFCDCDF"/>
                </patternFill>
              </fill>
            </x14:dxf>
          </x14:cfRule>
          <x14:cfRule type="cellIs" priority="16"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19" stopIfTrue="1" operator="between" id="{12C92172-44DD-2F42-B3E9-197819313C94}">
            <xm:f>0</xm:f>
            <xm:f>Parameters!$D$42</xm:f>
            <x14:dxf>
              <font>
                <sz val="12"/>
                <color rgb="FF000000"/>
                <name val="Arial"/>
              </font>
              <fill>
                <patternFill patternType="solid">
                  <bgColor rgb="FFFCDCDF"/>
                </patternFill>
              </fill>
            </x14:dxf>
          </x14:cfRule>
          <x14:cfRule type="cellIs" priority="118" stopIfTrue="1" operator="greaterThanOrEqual" id="{5E686F7C-38DD-3049-9BB8-EFBC380BDC6B}">
            <xm:f>Parameters!$D$42</xm:f>
            <x14:dxf>
              <font>
                <sz val="12"/>
                <color rgb="FF000000"/>
                <name val="Arial"/>
              </font>
              <fill>
                <patternFill patternType="solid">
                  <bgColor rgb="FFF7A9AC"/>
                </patternFill>
              </fill>
            </x14:dxf>
          </x14:cfRule>
          <x14:cfRule type="cellIs" priority="117"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1" stopIfTrue="1" operator="greaterThanOrEqual" id="{B64B1B6B-C903-3340-ADBE-9CDC8155F804}">
            <xm:f>Parameters!$D$38</xm:f>
            <x14:dxf>
              <font>
                <sz val="12"/>
                <color rgb="FF000000"/>
                <name val="Arial"/>
              </font>
              <fill>
                <patternFill patternType="solid">
                  <bgColor rgb="FFF9BF8E"/>
                </patternFill>
              </fill>
            </x14:dxf>
          </x14:cfRule>
          <x14:cfRule type="cellIs" priority="110" stopIfTrue="1" operator="greaterThanOrEqual" id="{58298C33-4F21-2340-8EC6-4AF30FEE70C4}">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topLeftCell="E1" zoomScaleNormal="100" workbookViewId="0">
      <selection activeCell="X13" sqref="X1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AC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t="str">
        <f t="shared" si="0"/>
        <v>Raw Values</v>
      </c>
      <c r="X2" s="177" t="str">
        <f t="shared" si="0"/>
        <v>Raw Values</v>
      </c>
      <c r="Y2" s="177" t="str">
        <f t="shared" si="0"/>
        <v>Raw Values</v>
      </c>
      <c r="Z2" s="177" t="str">
        <f t="shared" si="0"/>
        <v>Raw Values</v>
      </c>
      <c r="AA2" s="177" t="str">
        <f t="shared" si="0"/>
        <v/>
      </c>
      <c r="AB2" s="177" t="str">
        <f t="shared" si="0"/>
        <v/>
      </c>
      <c r="AC2" s="177" t="str">
        <f t="shared" si="0"/>
        <v/>
      </c>
      <c r="AD2" s="177" t="str">
        <f t="shared" ref="AD2:AJ2" si="1">IF(SUM(AD4:AD5)&gt;0,"Norm. Values",IF(ISTEXT(AD7),"Raw Values",""))</f>
        <v/>
      </c>
      <c r="AE2" s="89" t="str">
        <f t="shared" si="1"/>
        <v/>
      </c>
      <c r="AF2" s="89" t="str">
        <f t="shared" si="1"/>
        <v/>
      </c>
      <c r="AG2" s="89" t="str">
        <f t="shared" si="1"/>
        <v/>
      </c>
      <c r="AH2" s="89" t="str">
        <f t="shared" si="1"/>
        <v/>
      </c>
      <c r="AI2" s="89" t="str">
        <f t="shared" si="1"/>
        <v/>
      </c>
      <c r="AJ2" s="89" t="str">
        <f t="shared" si="1"/>
        <v/>
      </c>
      <c r="AK2" s="89"/>
      <c r="AL2" s="93"/>
    </row>
    <row r="3" spans="1:38" x14ac:dyDescent="0.2">
      <c r="A3" s="93"/>
      <c r="B3" s="95"/>
      <c r="C3" s="88"/>
      <c r="D3" s="172"/>
      <c r="E3" s="172"/>
      <c r="F3" s="89"/>
      <c r="G3" s="90"/>
      <c r="H3" s="90"/>
      <c r="I3" s="90"/>
      <c r="L3" s="91"/>
      <c r="M3" s="178" t="str">
        <f>IF(M4=1,"Underlying",IF(M5=1,"Emerging",""))</f>
        <v>Underlying</v>
      </c>
      <c r="N3" s="178" t="str">
        <f t="shared" ref="N3:AC3" si="2">IF(N4=1,"Underlying",IF(N5=1,"Emerging",""))</f>
        <v>Underlying</v>
      </c>
      <c r="O3" s="178" t="str">
        <f t="shared" si="2"/>
        <v>Emerging</v>
      </c>
      <c r="P3" s="178" t="str">
        <f t="shared" si="2"/>
        <v>Emerging</v>
      </c>
      <c r="Q3" s="178" t="str">
        <f t="shared" si="2"/>
        <v>Emerging</v>
      </c>
      <c r="R3" s="178" t="str">
        <f t="shared" si="2"/>
        <v>Emerging</v>
      </c>
      <c r="S3" s="178"/>
      <c r="T3" s="178"/>
      <c r="U3" s="178"/>
      <c r="V3" s="178"/>
      <c r="W3" s="178"/>
      <c r="X3" s="178"/>
      <c r="Y3" s="178"/>
      <c r="Z3" s="178"/>
      <c r="AA3" s="179" t="str">
        <f t="shared" si="2"/>
        <v/>
      </c>
      <c r="AB3" s="179" t="str">
        <f t="shared" si="2"/>
        <v/>
      </c>
      <c r="AC3" s="179" t="str">
        <f t="shared" si="2"/>
        <v/>
      </c>
      <c r="AD3" s="179" t="str">
        <f>IF(AD4=1,"Underlying",IF(AD5=1,"Emerging",""))</f>
        <v/>
      </c>
      <c r="AE3" s="89" t="str">
        <f t="shared" ref="AE3:AF3" si="3">IF(AE4=1,"Underlying",IF(AE5=1,"Emerging",""))</f>
        <v/>
      </c>
      <c r="AF3" s="89" t="str">
        <f t="shared" si="3"/>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c r="T4" s="180"/>
      <c r="U4" s="180"/>
      <c r="V4" s="180"/>
      <c r="W4" s="180"/>
      <c r="X4" s="180"/>
      <c r="Y4" s="180"/>
      <c r="Z4" s="180"/>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c r="T5" s="181"/>
      <c r="U5" s="181"/>
      <c r="V5" s="181"/>
      <c r="W5" s="181"/>
      <c r="X5" s="181"/>
      <c r="Y5" s="181"/>
      <c r="Z5" s="181"/>
      <c r="AA5" s="92" t="str">
        <f>IFERROR(INDEX('Data Dictionary'!$J$8:$J$39,MATCH(AA7,'Data Dictionary'!$K$8:$K$39,0)),"")</f>
        <v/>
      </c>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619</v>
      </c>
      <c r="K6" s="240" t="s">
        <v>620</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c r="T6" s="246"/>
      <c r="U6" s="246"/>
      <c r="V6" s="246"/>
      <c r="W6" s="246"/>
      <c r="X6" s="246"/>
      <c r="Y6" s="246"/>
      <c r="Z6" s="246"/>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617</v>
      </c>
      <c r="K7" s="243" t="s">
        <v>618</v>
      </c>
      <c r="L7" s="244" t="s">
        <v>2</v>
      </c>
      <c r="M7" s="247" t="s">
        <v>506</v>
      </c>
      <c r="N7" s="247" t="s">
        <v>629</v>
      </c>
      <c r="O7" s="247" t="s">
        <v>413</v>
      </c>
      <c r="P7" s="247" t="s">
        <v>523</v>
      </c>
      <c r="Q7" s="247" t="s">
        <v>630</v>
      </c>
      <c r="R7" s="247" t="s">
        <v>631</v>
      </c>
      <c r="S7" s="247" t="s">
        <v>632</v>
      </c>
      <c r="T7" s="247" t="s">
        <v>472</v>
      </c>
      <c r="U7" s="247" t="s">
        <v>633</v>
      </c>
      <c r="V7" s="247" t="s">
        <v>529</v>
      </c>
      <c r="W7" s="247" t="s">
        <v>526</v>
      </c>
      <c r="X7" s="247" t="s">
        <v>819</v>
      </c>
      <c r="Y7" s="247" t="s">
        <v>634</v>
      </c>
      <c r="Z7" s="247" t="s">
        <v>635</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#N/A</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716</v>
      </c>
      <c r="M8" s="192" t="s">
        <v>409</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4">IF(L9 &lt;&gt; C9, "Countries don't match", "")</f>
        <v/>
      </c>
      <c r="G9" s="80">
        <f>IF(Parameters!$D$21 = 1, MAX(H9, I9),
IF(Parameters!$D$22 = 1, AVERAGE(H9,I9),
IF(Parameters!$D$23 = 1, IFERROR(GEOMEAN(H9, I9), 0),
IF(Parameters!$D$24, IF(AND(H9=10,I9=10),10,0),
IF(Parameters!$D$25, IF(AND(H9&gt;=7,I9&gt;=7),10,0),
IF(Parameters!$D$26, IF(AND(H9&gt;=7,I9&gt;=7), 10, IF(OR(AND(H9&gt;=7,I9&gt;=5),AND(H9&gt;=5,I9&gt;=7)),6,0)),
IF(Parameters!$D$27, IF(AND(H9&gt;=10,I9&gt;=10), 10, IF(OR(AND(H9&gt;=10,I9&gt;=5),AND(H9&gt;=5,I9&gt;=10)),6,0)),"no method")))))))</f>
        <v>4.2257712736426001</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1.7857142857143</v>
      </c>
      <c r="J9" s="242">
        <v>44778</v>
      </c>
      <c r="K9" s="242">
        <v>44753</v>
      </c>
      <c r="L9" s="91" t="s">
        <v>7</v>
      </c>
      <c r="M9" s="192">
        <v>10</v>
      </c>
      <c r="N9" s="192">
        <v>9.4816856330014208</v>
      </c>
      <c r="O9" s="192">
        <v>0</v>
      </c>
      <c r="P9" s="192">
        <v>0</v>
      </c>
      <c r="Q9" s="192" t="s">
        <v>409</v>
      </c>
      <c r="R9" s="192">
        <v>1.7857142857143</v>
      </c>
      <c r="S9" s="192">
        <v>0</v>
      </c>
      <c r="T9" s="192" t="s">
        <v>626</v>
      </c>
      <c r="U9" s="192">
        <v>105.9</v>
      </c>
      <c r="V9" s="192">
        <v>-1.6892008802348399</v>
      </c>
      <c r="W9" s="192" t="s">
        <v>409</v>
      </c>
      <c r="X9" s="192" t="s">
        <v>856</v>
      </c>
      <c r="Y9" s="192">
        <v>3.5714285714285997E-2</v>
      </c>
      <c r="Z9" s="192">
        <v>-37.254901960784302</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4"/>
        <v/>
      </c>
      <c r="G10" s="80">
        <f>IF(Parameters!$D$21 = 1, MAX(H10, I10),
IF(Parameters!$D$22 = 1, AVERAGE(H10,I10),
IF(Parameters!$D$23 = 1, IFERROR(GEOMEAN(H10, I10), 0),
IF(Parameters!$D$24, IF(AND(H10=10,I10=10),10,0),
IF(Parameters!$D$25, IF(AND(H10&gt;=7,I10&gt;=7),10,0),
IF(Parameters!$D$26, IF(AND(H10&gt;=7,I10&gt;=7), 10, IF(OR(AND(H10&gt;=7,I10&gt;=5),AND(H10&gt;=5,I10&gt;=7)),6,0)),
IF(Parameters!$D$27, IF(AND(H10&gt;=10,I10&gt;=10), 10, IF(OR(AND(H10&gt;=10,I10&gt;=5),AND(H10&gt;=5,I10&gt;=10)),6,0)),"no method")))))))</f>
        <v>6.2191629016873327</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5.5254267425319998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44860</v>
      </c>
      <c r="K10" s="242">
        <v>45077</v>
      </c>
      <c r="L10" s="91" t="s">
        <v>9</v>
      </c>
      <c r="M10" s="192">
        <v>0</v>
      </c>
      <c r="N10" s="192">
        <v>5.5254267425319998</v>
      </c>
      <c r="O10" s="192">
        <v>0</v>
      </c>
      <c r="P10" s="192">
        <v>0</v>
      </c>
      <c r="Q10" s="192" t="s">
        <v>409</v>
      </c>
      <c r="R10" s="192">
        <v>7</v>
      </c>
      <c r="S10" s="192">
        <v>7</v>
      </c>
      <c r="T10" s="192" t="s">
        <v>409</v>
      </c>
      <c r="U10" s="192">
        <v>88.1</v>
      </c>
      <c r="V10" s="192">
        <v>0.14438049259271299</v>
      </c>
      <c r="W10" s="192" t="s">
        <v>409</v>
      </c>
      <c r="X10" s="192" t="s">
        <v>409</v>
      </c>
      <c r="Y10" s="192">
        <v>0.26190476190476097</v>
      </c>
      <c r="Z10" s="192">
        <v>25</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4"/>
        <v/>
      </c>
      <c r="G11" s="80">
        <f>IF(Parameters!$D$21 = 1, MAX(H11, I11),
IF(Parameters!$D$22 = 1, AVERAGE(H11,I11),
IF(Parameters!$D$23 = 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44860</v>
      </c>
      <c r="K11" s="242">
        <v>45056</v>
      </c>
      <c r="L11" s="91" t="s">
        <v>11</v>
      </c>
      <c r="M11" s="192">
        <v>0</v>
      </c>
      <c r="N11" s="192">
        <v>0</v>
      </c>
      <c r="O11" s="192" t="s">
        <v>409</v>
      </c>
      <c r="P11" s="192">
        <v>0</v>
      </c>
      <c r="Q11" s="192" t="s">
        <v>409</v>
      </c>
      <c r="R11" s="192">
        <v>0</v>
      </c>
      <c r="S11" s="192">
        <v>0</v>
      </c>
      <c r="T11" s="192" t="s">
        <v>409</v>
      </c>
      <c r="U11" s="192">
        <v>56.7</v>
      </c>
      <c r="V11" s="192" t="s">
        <v>409</v>
      </c>
      <c r="W11" s="192" t="s">
        <v>409</v>
      </c>
      <c r="X11" s="192" t="s">
        <v>409</v>
      </c>
      <c r="Y11" s="192">
        <v>0</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4"/>
        <v/>
      </c>
      <c r="G12" s="80">
        <f>IF(Parameters!$D$21 = 1, MAX(H12, I12),
IF(Parameters!$D$22 = 1, AVERAGE(H12,I12),
IF(Parameters!$D$23 = 1,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#N/A</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717</v>
      </c>
      <c r="M12" s="192" t="s">
        <v>409</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4"/>
        <v/>
      </c>
      <c r="G13" s="80">
        <f>IF(Parameters!$D$21 = 1, MAX(H13, I13),
IF(Parameters!$D$22 = 1, AVERAGE(H13,I13),
IF(Parameters!$D$23 = 1,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44860</v>
      </c>
      <c r="K13" s="242">
        <v>44860</v>
      </c>
      <c r="L13" s="91" t="s">
        <v>13</v>
      </c>
      <c r="M13" s="192">
        <v>0</v>
      </c>
      <c r="N13" s="192">
        <v>0</v>
      </c>
      <c r="O13" s="192" t="s">
        <v>409</v>
      </c>
      <c r="P13" s="192">
        <v>0</v>
      </c>
      <c r="Q13" s="192" t="s">
        <v>409</v>
      </c>
      <c r="R13" s="192">
        <v>0</v>
      </c>
      <c r="S13" s="192" t="s">
        <v>409</v>
      </c>
      <c r="T13" s="192" t="s">
        <v>409</v>
      </c>
      <c r="U13" s="192">
        <v>39.1</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4"/>
        <v/>
      </c>
      <c r="G14" s="80">
        <f>IF(Parameters!$D$21 = 1, MAX(H14, I14),
IF(Parameters!$D$22 = 1, AVERAGE(H14,I14),
IF(Parameters!$D$23 = 1,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0</v>
      </c>
      <c r="J14" s="242">
        <v>44860</v>
      </c>
      <c r="K14" s="242">
        <v>45077</v>
      </c>
      <c r="L14" s="91" t="s">
        <v>15</v>
      </c>
      <c r="M14" s="192">
        <v>0</v>
      </c>
      <c r="N14" s="192">
        <v>0</v>
      </c>
      <c r="O14" s="192">
        <v>0</v>
      </c>
      <c r="P14" s="192">
        <v>0</v>
      </c>
      <c r="Q14" s="192" t="s">
        <v>409</v>
      </c>
      <c r="R14" s="192">
        <v>0</v>
      </c>
      <c r="S14" s="192">
        <v>0</v>
      </c>
      <c r="T14" s="192" t="s">
        <v>409</v>
      </c>
      <c r="U14" s="192">
        <v>47.9</v>
      </c>
      <c r="V14" s="192">
        <v>-0.37154450501821301</v>
      </c>
      <c r="W14" s="192" t="s">
        <v>409</v>
      </c>
      <c r="X14" s="192" t="s">
        <v>409</v>
      </c>
      <c r="Y14" s="192">
        <v>0</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4"/>
        <v/>
      </c>
      <c r="G15" s="80">
        <f>IF(Parameters!$D$21 = 1, MAX(H15, I15),
IF(Parameters!$D$22 = 1, AVERAGE(H15,I15),
IF(Parameters!$D$23 = 1, IFERROR(GEOMEAN(H15, I15), 0),
IF(Parameters!$D$24, IF(AND(H15=10,I15=10),10,0),
IF(Parameters!$D$25, IF(AND(H15&gt;=7,I15&gt;=7),10,0),
IF(Parameters!$D$26, IF(AND(H15&gt;=7,I15&gt;=7), 10, IF(OR(AND(H15&gt;=7,I15&gt;=5),AND(H15&gt;=5,I15&gt;=7)),6,0)),
IF(Parameters!$D$27, IF(AND(H15&gt;=10,I15&gt;=10), 10, IF(OR(AND(H15&gt;=10,I15&gt;=5),AND(H15&gt;=5,I15&gt;=10)),6,0)),"no method")))))))</f>
        <v>2.4432182014387256</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0.83570412517780901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7.1428571428571299</v>
      </c>
      <c r="J15" s="242">
        <v>44860</v>
      </c>
      <c r="K15" s="242">
        <v>44998</v>
      </c>
      <c r="L15" s="91" t="s">
        <v>17</v>
      </c>
      <c r="M15" s="192">
        <v>0</v>
      </c>
      <c r="N15" s="192">
        <v>0.83570412517780901</v>
      </c>
      <c r="O15" s="192">
        <v>0</v>
      </c>
      <c r="P15" s="192">
        <v>0</v>
      </c>
      <c r="Q15" s="192">
        <v>7</v>
      </c>
      <c r="R15" s="192">
        <v>7.1428571428571299</v>
      </c>
      <c r="S15" s="192">
        <v>0</v>
      </c>
      <c r="T15" s="192" t="s">
        <v>409</v>
      </c>
      <c r="U15" s="192">
        <v>67</v>
      </c>
      <c r="V15" s="192">
        <v>-0.272872107564749</v>
      </c>
      <c r="W15" s="192" t="s">
        <v>409</v>
      </c>
      <c r="X15" s="192" t="s">
        <v>857</v>
      </c>
      <c r="Y15" s="192">
        <v>0.14285714285714199</v>
      </c>
      <c r="Z15" s="192">
        <v>-75.510204081632594</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4"/>
        <v/>
      </c>
      <c r="G16" s="80">
        <f>IF(Parameters!$D$21 = 1, MAX(H16, I16),
IF(Parameters!$D$22 = 1, AVERAGE(H16,I16),
IF(Parameters!$D$23 = 1,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#N/A</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718</v>
      </c>
      <c r="M16" s="193" t="s">
        <v>409</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4"/>
        <v/>
      </c>
      <c r="G17" s="80">
        <f>IF(Parameters!$D$21 = 1, MAX(H17, I17),
IF(Parameters!$D$22 = 1, AVERAGE(H17,I17),
IF(Parameters!$D$23 = 1,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44860</v>
      </c>
      <c r="K17" s="242">
        <v>44753</v>
      </c>
      <c r="L17" s="91" t="s">
        <v>19</v>
      </c>
      <c r="M17" s="192">
        <v>0</v>
      </c>
      <c r="N17" s="192">
        <v>0</v>
      </c>
      <c r="O17" s="192" t="s">
        <v>409</v>
      </c>
      <c r="P17" s="192">
        <v>0</v>
      </c>
      <c r="Q17" s="192" t="s">
        <v>409</v>
      </c>
      <c r="R17" s="192" t="s">
        <v>409</v>
      </c>
      <c r="S17" s="192" t="s">
        <v>409</v>
      </c>
      <c r="T17" s="192" t="s">
        <v>409</v>
      </c>
      <c r="U17" s="192">
        <v>54.2</v>
      </c>
      <c r="V17" s="192" t="s">
        <v>409</v>
      </c>
      <c r="W17" s="192" t="s">
        <v>409</v>
      </c>
      <c r="X17" s="192" t="s">
        <v>409</v>
      </c>
      <c r="Y17" s="192" t="s">
        <v>409</v>
      </c>
      <c r="Z17" s="192" t="s">
        <v>409</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4"/>
        <v/>
      </c>
      <c r="G18" s="80">
        <f>IF(Parameters!$D$21 = 1, MAX(H18, I18),
IF(Parameters!$D$22 = 1, AVERAGE(H18,I18),
IF(Parameters!$D$23 = 1,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44860</v>
      </c>
      <c r="K18" s="242">
        <v>44966</v>
      </c>
      <c r="L18" s="91" t="s">
        <v>21</v>
      </c>
      <c r="M18" s="192">
        <v>0</v>
      </c>
      <c r="N18" s="192">
        <v>0</v>
      </c>
      <c r="O18" s="192" t="s">
        <v>409</v>
      </c>
      <c r="P18" s="192">
        <v>0</v>
      </c>
      <c r="Q18" s="192" t="s">
        <v>409</v>
      </c>
      <c r="R18" s="192">
        <v>0</v>
      </c>
      <c r="S18" s="192">
        <v>0</v>
      </c>
      <c r="T18" s="192" t="s">
        <v>409</v>
      </c>
      <c r="U18" s="192">
        <v>22.7</v>
      </c>
      <c r="V18" s="192" t="s">
        <v>409</v>
      </c>
      <c r="W18" s="192" t="s">
        <v>409</v>
      </c>
      <c r="X18" s="192" t="s">
        <v>409</v>
      </c>
      <c r="Y18" s="192">
        <v>0</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4"/>
        <v/>
      </c>
      <c r="G19" s="80">
        <f>IF(Parameters!$D$21 = 1, MAX(H19, I19),
IF(Parameters!$D$22 = 1, AVERAGE(H19,I19),
IF(Parameters!$D$23 = 1,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44860</v>
      </c>
      <c r="K19" s="242">
        <v>44860</v>
      </c>
      <c r="L19" s="91" t="s">
        <v>23</v>
      </c>
      <c r="M19" s="192">
        <v>0</v>
      </c>
      <c r="N19" s="192">
        <v>0</v>
      </c>
      <c r="O19" s="192" t="s">
        <v>409</v>
      </c>
      <c r="P19" s="192">
        <v>0</v>
      </c>
      <c r="Q19" s="192" t="s">
        <v>409</v>
      </c>
      <c r="R19" s="192">
        <v>0</v>
      </c>
      <c r="S19" s="192" t="s">
        <v>409</v>
      </c>
      <c r="T19" s="192" t="s">
        <v>409</v>
      </c>
      <c r="U19" s="192">
        <v>25.4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4"/>
        <v/>
      </c>
      <c r="G20" s="80">
        <f>IF(Parameters!$D$21 = 1, MAX(H20, I20),
IF(Parameters!$D$22 = 1, AVERAGE(H20,I20),
IF(Parameters!$D$23 = 1, IFERROR(GEOMEAN(H20, I20), 0),
IF(Parameters!$D$24, IF(AND(H20=10,I20=10),10,0),
IF(Parameters!$D$25, IF(AND(H20&gt;=7,I20&gt;=7),10,0),
IF(Parameters!$D$26, IF(AND(H20&gt;=7,I20&gt;=7), 10, IF(OR(AND(H20&gt;=7,I20&gt;=5),AND(H20&gt;=5,I20&gt;=7)),6,0)),
IF(Parameters!$D$27, IF(AND(H20&gt;=10,I20&gt;=10), 10, IF(OR(AND(H20&gt;=10,I20&gt;=5),AND(H20&gt;=5,I20&gt;=10)),6,0)),"no method")))))))</f>
        <v>3.9166956709275804</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2.1915007112375502</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44860</v>
      </c>
      <c r="K20" s="242">
        <v>44753</v>
      </c>
      <c r="L20" s="91" t="s">
        <v>25</v>
      </c>
      <c r="M20" s="192">
        <v>0</v>
      </c>
      <c r="N20" s="192">
        <v>2.1915007112375502</v>
      </c>
      <c r="O20" s="192">
        <v>0</v>
      </c>
      <c r="P20" s="192">
        <v>0</v>
      </c>
      <c r="Q20" s="192">
        <v>7</v>
      </c>
      <c r="R20" s="192">
        <v>4.1666666666666599</v>
      </c>
      <c r="S20" s="192">
        <v>0</v>
      </c>
      <c r="T20" s="192" t="s">
        <v>409</v>
      </c>
      <c r="U20" s="192">
        <v>73.099999999999994</v>
      </c>
      <c r="V20" s="192">
        <v>-0.33310860477728499</v>
      </c>
      <c r="W20" s="192" t="s">
        <v>409</v>
      </c>
      <c r="X20" s="192" t="s">
        <v>857</v>
      </c>
      <c r="Y20" s="192">
        <v>8.3333333333333204E-2</v>
      </c>
      <c r="Z20" s="192">
        <v>-7.6923076923076801</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4"/>
        <v/>
      </c>
      <c r="G21" s="80">
        <f>IF(Parameters!$D$21 = 1, MAX(H21, I21),
IF(Parameters!$D$22 = 1, AVERAGE(H21,I21),
IF(Parameters!$D$23 = 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45077</v>
      </c>
      <c r="L21" s="91" t="s">
        <v>27</v>
      </c>
      <c r="M21" s="192">
        <v>10</v>
      </c>
      <c r="N21" s="192">
        <v>7.1479374110952998</v>
      </c>
      <c r="O21" s="192">
        <v>0</v>
      </c>
      <c r="P21" s="192">
        <v>0</v>
      </c>
      <c r="Q21" s="192" t="s">
        <v>409</v>
      </c>
      <c r="R21" s="192">
        <v>0</v>
      </c>
      <c r="S21" s="192">
        <v>0</v>
      </c>
      <c r="T21" s="192" t="s">
        <v>627</v>
      </c>
      <c r="U21" s="192">
        <v>95.4</v>
      </c>
      <c r="V21" s="192">
        <v>-2.1623624265698602</v>
      </c>
      <c r="W21" s="192" t="s">
        <v>409</v>
      </c>
      <c r="X21" s="192" t="s">
        <v>409</v>
      </c>
      <c r="Y21" s="192">
        <v>0</v>
      </c>
      <c r="Z21" s="192">
        <v>-56.204379562043698</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4"/>
        <v/>
      </c>
      <c r="G22" s="80">
        <f>IF(Parameters!$D$21 = 1, MAX(H22, I22),
IF(Parameters!$D$22 = 1, AVERAGE(H22,I22),
IF(Parameters!$D$23 = 1,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44860</v>
      </c>
      <c r="K22" s="242">
        <v>44929</v>
      </c>
      <c r="L22" s="91" t="s">
        <v>29</v>
      </c>
      <c r="M22" s="192">
        <v>0</v>
      </c>
      <c r="N22" s="192">
        <v>0</v>
      </c>
      <c r="O22" s="192" t="s">
        <v>409</v>
      </c>
      <c r="P22" s="192">
        <v>0</v>
      </c>
      <c r="Q22" s="192" t="s">
        <v>409</v>
      </c>
      <c r="R22" s="192">
        <v>0</v>
      </c>
      <c r="S22" s="192">
        <v>0</v>
      </c>
      <c r="T22" s="192" t="s">
        <v>409</v>
      </c>
      <c r="U22" s="192">
        <v>31.9</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4"/>
        <v/>
      </c>
      <c r="G23" s="80">
        <f>IF(Parameters!$D$21 = 1, MAX(H23, I23),
IF(Parameters!$D$22 = 1, AVERAGE(H23,I23),
IF(Parameters!$D$23 = 1, IFERROR(GEOMEAN(H23, I23), 0),
IF(Parameters!$D$24, IF(AND(H23=10,I23=10),10,0),
IF(Parameters!$D$25, IF(AND(H23&gt;=7,I23&gt;=7),10,0),
IF(Parameters!$D$26, IF(AND(H23&gt;=7,I23&gt;=7), 10, IF(OR(AND(H23&gt;=7,I23&gt;=5),AND(H23&gt;=5,I23&gt;=7)),6,0)),
IF(Parameters!$D$27, IF(AND(H23&gt;=10,I23&gt;=10), 10, IF(OR(AND(H23&gt;=10,I23&gt;=5),AND(H23&gt;=5,I23&gt;=10)),6,0)),"no method")))))))</f>
        <v>4.3808942270400388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2.0581436699857698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9.3250216242899295</v>
      </c>
      <c r="J23" s="242">
        <v>44860</v>
      </c>
      <c r="K23" s="242">
        <v>45075</v>
      </c>
      <c r="L23" s="91" t="s">
        <v>31</v>
      </c>
      <c r="M23" s="192">
        <v>0</v>
      </c>
      <c r="N23" s="192">
        <v>2.0581436699857698</v>
      </c>
      <c r="O23" s="192">
        <v>9.3250216242899295</v>
      </c>
      <c r="P23" s="192">
        <v>0</v>
      </c>
      <c r="Q23" s="192">
        <v>7</v>
      </c>
      <c r="R23" s="192">
        <v>0</v>
      </c>
      <c r="S23" s="192">
        <v>0</v>
      </c>
      <c r="T23" s="192" t="s">
        <v>409</v>
      </c>
      <c r="U23" s="192">
        <v>72.5</v>
      </c>
      <c r="V23" s="192">
        <v>0.93250216242899298</v>
      </c>
      <c r="W23" s="192" t="s">
        <v>409</v>
      </c>
      <c r="X23" s="192" t="s">
        <v>858</v>
      </c>
      <c r="Y23" s="192">
        <v>0</v>
      </c>
      <c r="Z23" s="192">
        <v>-1.0309278350515501</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4"/>
        <v/>
      </c>
      <c r="G24" s="80">
        <f>IF(Parameters!$D$21 = 1, MAX(H24, I24),
IF(Parameters!$D$22 = 1, AVERAGE(H24,I24),
IF(Parameters!$D$23 = 1,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45077</v>
      </c>
      <c r="L24" s="91" t="s">
        <v>33</v>
      </c>
      <c r="M24" s="192">
        <v>10</v>
      </c>
      <c r="N24" s="192">
        <v>6.0588549075391098</v>
      </c>
      <c r="O24" s="192">
        <v>10</v>
      </c>
      <c r="P24" s="192">
        <v>10</v>
      </c>
      <c r="Q24" s="192" t="s">
        <v>409</v>
      </c>
      <c r="R24" s="192">
        <v>0</v>
      </c>
      <c r="S24" s="192">
        <v>7.5247524752475199</v>
      </c>
      <c r="T24" s="192" t="s">
        <v>626</v>
      </c>
      <c r="U24" s="192">
        <v>90.5</v>
      </c>
      <c r="V24" s="192">
        <v>2.1881472341261401</v>
      </c>
      <c r="W24" s="192" t="s">
        <v>820</v>
      </c>
      <c r="X24" s="192" t="s">
        <v>409</v>
      </c>
      <c r="Y24" s="192">
        <v>0</v>
      </c>
      <c r="Z24" s="192">
        <v>18.8118811881188</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4"/>
        <v/>
      </c>
      <c r="G25" s="80">
        <f>IF(Parameters!$D$21 = 1, MAX(H25, I25),
IF(Parameters!$D$22 = 1, AVERAGE(H25,I25),
IF(Parameters!$D$23 = 1, IFERROR(GEOMEAN(H25, I25), 0),
IF(Parameters!$D$24, IF(AND(H25=10,I25=10),10,0),
IF(Parameters!$D$25, IF(AND(H25&gt;=7,I25&gt;=7),10,0),
IF(Parameters!$D$26, IF(AND(H25&gt;=7,I25&gt;=7), 10, IF(OR(AND(H25&gt;=7,I25&gt;=5),AND(H25&gt;=5,I25&gt;=7)),6,0)),
IF(Parameters!$D$27, IF(AND(H25&gt;=10,I25&gt;=10), 10, IF(OR(AND(H25&gt;=10,I25&gt;=5),AND(H25&gt;=5,I25&gt;=10)),6,0)),"no method")))))))</f>
        <v>4.6227969055888147</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4.72528449502133</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4.5225321888740702</v>
      </c>
      <c r="J25" s="242">
        <v>44860</v>
      </c>
      <c r="K25" s="242">
        <v>45075</v>
      </c>
      <c r="L25" s="91" t="s">
        <v>35</v>
      </c>
      <c r="M25" s="192">
        <v>0</v>
      </c>
      <c r="N25" s="192">
        <v>4.72528449502133</v>
      </c>
      <c r="O25" s="192">
        <v>4.5225321888740702</v>
      </c>
      <c r="P25" s="192">
        <v>0</v>
      </c>
      <c r="Q25" s="192" t="s">
        <v>409</v>
      </c>
      <c r="R25" s="192">
        <v>0</v>
      </c>
      <c r="S25" s="192">
        <v>4.4444444444444402</v>
      </c>
      <c r="T25" s="192" t="s">
        <v>409</v>
      </c>
      <c r="U25" s="192">
        <v>84.5</v>
      </c>
      <c r="V25" s="192">
        <v>0.45225321888740699</v>
      </c>
      <c r="W25" s="192" t="s">
        <v>409</v>
      </c>
      <c r="X25" s="192" t="s">
        <v>409</v>
      </c>
      <c r="Y25" s="192">
        <v>0</v>
      </c>
      <c r="Z25" s="192">
        <v>11.1111111111111</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4"/>
        <v/>
      </c>
      <c r="G26" s="80">
        <f>IF(Parameters!$D$21 = 1, MAX(H26, I26),
IF(Parameters!$D$22 = 1, AVERAGE(H26,I26),
IF(Parameters!$D$23 = 1,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1.19047619047619</v>
      </c>
      <c r="J26" s="242">
        <v>44860</v>
      </c>
      <c r="K26" s="242">
        <v>44966</v>
      </c>
      <c r="L26" s="91" t="s">
        <v>37</v>
      </c>
      <c r="M26" s="192">
        <v>0</v>
      </c>
      <c r="N26" s="192">
        <v>0</v>
      </c>
      <c r="O26" s="192" t="s">
        <v>409</v>
      </c>
      <c r="P26" s="192">
        <v>0</v>
      </c>
      <c r="Q26" s="192" t="s">
        <v>409</v>
      </c>
      <c r="R26" s="192">
        <v>1.19047619047619</v>
      </c>
      <c r="S26" s="192">
        <v>0</v>
      </c>
      <c r="T26" s="192" t="s">
        <v>409</v>
      </c>
      <c r="U26" s="192">
        <v>51.6</v>
      </c>
      <c r="V26" s="192" t="s">
        <v>409</v>
      </c>
      <c r="W26" s="192" t="s">
        <v>409</v>
      </c>
      <c r="X26" s="192" t="s">
        <v>409</v>
      </c>
      <c r="Y26" s="192">
        <v>2.3809523809523898E-2</v>
      </c>
      <c r="Z26" s="192">
        <v>-100</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4"/>
        <v/>
      </c>
      <c r="G27" s="80">
        <f>IF(Parameters!$D$21 = 1, MAX(H27, I27),
IF(Parameters!$D$22 = 1, AVERAGE(H27,I27),
IF(Parameters!$D$23 = 1,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0.74679943100995505</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44860</v>
      </c>
      <c r="K27" s="242">
        <v>44860</v>
      </c>
      <c r="L27" s="91" t="s">
        <v>39</v>
      </c>
      <c r="M27" s="192">
        <v>0</v>
      </c>
      <c r="N27" s="192">
        <v>0.74679943100995505</v>
      </c>
      <c r="O27" s="192" t="s">
        <v>409</v>
      </c>
      <c r="P27" s="192">
        <v>0</v>
      </c>
      <c r="Q27" s="192" t="s">
        <v>409</v>
      </c>
      <c r="R27" s="192">
        <v>0</v>
      </c>
      <c r="S27" s="192" t="s">
        <v>409</v>
      </c>
      <c r="T27" s="192" t="s">
        <v>409</v>
      </c>
      <c r="U27" s="192">
        <v>66.599999999999994</v>
      </c>
      <c r="V27" s="192" t="s">
        <v>409</v>
      </c>
      <c r="W27" s="192" t="s">
        <v>409</v>
      </c>
      <c r="X27" s="192" t="s">
        <v>409</v>
      </c>
      <c r="Y27" s="192">
        <v>0</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4"/>
        <v/>
      </c>
      <c r="G28" s="80">
        <f>IF(Parameters!$D$21 = 1, MAX(H28, I28),
IF(Parameters!$D$22 = 1, AVERAGE(H28,I28),
IF(Parameters!$D$23 = 1,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44860</v>
      </c>
      <c r="K28" s="242">
        <v>44860</v>
      </c>
      <c r="L28" s="91" t="s">
        <v>40</v>
      </c>
      <c r="M28" s="192">
        <v>0</v>
      </c>
      <c r="N28" s="192">
        <v>0</v>
      </c>
      <c r="O28" s="192" t="s">
        <v>409</v>
      </c>
      <c r="P28" s="192">
        <v>0</v>
      </c>
      <c r="Q28" s="192" t="s">
        <v>409</v>
      </c>
      <c r="R28" s="192">
        <v>0</v>
      </c>
      <c r="S28" s="192" t="s">
        <v>409</v>
      </c>
      <c r="T28" s="192" t="s">
        <v>409</v>
      </c>
      <c r="U28" s="192">
        <v>50.6</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4"/>
        <v/>
      </c>
      <c r="G29" s="80">
        <f>IF(Parameters!$D$21 = 1, MAX(H29, I29),
IF(Parameters!$D$22 = 1, AVERAGE(H29,I29),
IF(Parameters!$D$23 = 1, IFERROR(GEOMEAN(H29, I29), 0),
IF(Parameters!$D$24, IF(AND(H29=10,I29=10),10,0),
IF(Parameters!$D$25, IF(AND(H29&gt;=7,I29&gt;=7),10,0),
IF(Parameters!$D$26, IF(AND(H29&gt;=7,I29&gt;=7), 10, IF(OR(AND(H29&gt;=7,I29&gt;=5),AND(H29&gt;=5,I29&gt;=7)),6,0)),
IF(Parameters!$D$27, IF(AND(H29&gt;=10,I29&gt;=10), 10, IF(OR(AND(H29&gt;=10,I29&gt;=5),AND(H29&gt;=5,I29&gt;=10)),6,0)),"no method")))))))</f>
        <v>3.006433752316013</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2.16927453769559</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4.1666666666666599</v>
      </c>
      <c r="J29" s="242">
        <v>44860</v>
      </c>
      <c r="K29" s="242">
        <v>44867</v>
      </c>
      <c r="L29" s="91" t="s">
        <v>42</v>
      </c>
      <c r="M29" s="192">
        <v>0</v>
      </c>
      <c r="N29" s="192">
        <v>2.16927453769559</v>
      </c>
      <c r="O29" s="192" t="s">
        <v>409</v>
      </c>
      <c r="P29" s="192">
        <v>0</v>
      </c>
      <c r="Q29" s="192" t="s">
        <v>409</v>
      </c>
      <c r="R29" s="192">
        <v>4.1666666666666599</v>
      </c>
      <c r="S29" s="192" t="s">
        <v>409</v>
      </c>
      <c r="T29" s="192" t="s">
        <v>409</v>
      </c>
      <c r="U29" s="192">
        <v>73</v>
      </c>
      <c r="V29" s="192" t="s">
        <v>409</v>
      </c>
      <c r="W29" s="192" t="s">
        <v>409</v>
      </c>
      <c r="X29" s="192" t="s">
        <v>409</v>
      </c>
      <c r="Y29" s="192">
        <v>8.3333333333333204E-2</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4"/>
        <v/>
      </c>
      <c r="G30" s="80">
        <f>IF(Parameters!$D$21 = 1, MAX(H30, I30),
IF(Parameters!$D$22 = 1, AVERAGE(H30,I30),
IF(Parameters!$D$23 = 1,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1.21354907539118</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44860</v>
      </c>
      <c r="K30" s="242">
        <v>45043</v>
      </c>
      <c r="L30" s="91" t="s">
        <v>44</v>
      </c>
      <c r="M30" s="192">
        <v>0</v>
      </c>
      <c r="N30" s="192">
        <v>1.21354907539118</v>
      </c>
      <c r="O30" s="192" t="s">
        <v>409</v>
      </c>
      <c r="P30" s="192">
        <v>0</v>
      </c>
      <c r="Q30" s="192" t="s">
        <v>409</v>
      </c>
      <c r="R30" s="192">
        <v>0</v>
      </c>
      <c r="S30" s="192">
        <v>0</v>
      </c>
      <c r="T30" s="192" t="s">
        <v>409</v>
      </c>
      <c r="U30" s="192">
        <v>68.7</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4"/>
        <v/>
      </c>
      <c r="G31" s="80">
        <f>IF(Parameters!$D$21 = 1, MAX(H31, I31),
IF(Parameters!$D$22 = 1, AVERAGE(H31,I31),
IF(Parameters!$D$23 = 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44860</v>
      </c>
      <c r="K31" s="242">
        <v>45077</v>
      </c>
      <c r="L31" s="91" t="s">
        <v>46</v>
      </c>
      <c r="M31" s="192">
        <v>0</v>
      </c>
      <c r="N31" s="192">
        <v>0</v>
      </c>
      <c r="O31" s="192">
        <v>0</v>
      </c>
      <c r="P31" s="192">
        <v>0</v>
      </c>
      <c r="Q31" s="192" t="s">
        <v>409</v>
      </c>
      <c r="R31" s="192">
        <v>0</v>
      </c>
      <c r="S31" s="192">
        <v>0</v>
      </c>
      <c r="T31" s="192" t="s">
        <v>409</v>
      </c>
      <c r="U31" s="192">
        <v>62.1</v>
      </c>
      <c r="V31" s="192">
        <v>-1.9226477878475401</v>
      </c>
      <c r="W31" s="192" t="s">
        <v>409</v>
      </c>
      <c r="X31" s="192" t="s">
        <v>409</v>
      </c>
      <c r="Y31" s="192">
        <v>0</v>
      </c>
      <c r="Z31" s="192">
        <v>-7.6923076923076898</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4"/>
        <v/>
      </c>
      <c r="G32" s="80">
        <f>IF(Parameters!$D$21 = 1, MAX(H32, I32),
IF(Parameters!$D$22 = 1, AVERAGE(H32,I32),
IF(Parameters!$D$23 = 1,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#N/A</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719</v>
      </c>
      <c r="M32" s="192" t="s">
        <v>409</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4"/>
        <v/>
      </c>
      <c r="G33" s="80">
        <f>IF(Parameters!$D$21 = 1, MAX(H33, I33),
IF(Parameters!$D$22 = 1, AVERAGE(H33,I33),
IF(Parameters!$D$23 = 1,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2.2581792318634402</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0</v>
      </c>
      <c r="J33" s="242">
        <v>44860</v>
      </c>
      <c r="K33" s="242">
        <v>45056</v>
      </c>
      <c r="L33" s="91" t="s">
        <v>48</v>
      </c>
      <c r="M33" s="192">
        <v>0</v>
      </c>
      <c r="N33" s="192">
        <v>2.2581792318634402</v>
      </c>
      <c r="O33" s="192" t="s">
        <v>409</v>
      </c>
      <c r="P33" s="192">
        <v>0</v>
      </c>
      <c r="Q33" s="192" t="s">
        <v>409</v>
      </c>
      <c r="R33" s="192">
        <v>0</v>
      </c>
      <c r="S33" s="192">
        <v>0</v>
      </c>
      <c r="T33" s="192" t="s">
        <v>409</v>
      </c>
      <c r="U33" s="192">
        <v>73.400000000000006</v>
      </c>
      <c r="V33" s="192" t="s">
        <v>409</v>
      </c>
      <c r="W33" s="192" t="s">
        <v>409</v>
      </c>
      <c r="X33" s="192" t="s">
        <v>409</v>
      </c>
      <c r="Y33" s="192">
        <v>0</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4"/>
        <v/>
      </c>
      <c r="G34" s="80">
        <f>IF(Parameters!$D$21 = 1, MAX(H34, I34),
IF(Parameters!$D$22 = 1, AVERAGE(H34,I34),
IF(Parameters!$D$23 = 1, IFERROR(GEOMEAN(H34, I34), 0),
IF(Parameters!$D$24, IF(AND(H34=10,I34=10),10,0),
IF(Parameters!$D$25, IF(AND(H34&gt;=7,I34&gt;=7),10,0),
IF(Parameters!$D$26, IF(AND(H34&gt;=7,I34&gt;=7), 10, IF(OR(AND(H34&gt;=7,I34&gt;=5),AND(H34&gt;=5,I34&gt;=7)),6,0)),
IF(Parameters!$D$27, IF(AND(H34&gt;=10,I34&gt;=10), 10, IF(OR(AND(H34&gt;=10,I34&gt;=5),AND(H34&gt;=5,I34&gt;=10)),6,0)),"no method")))))))</f>
        <v>3.4237497454024015</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2.3693100995732501</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4.9474580474942202</v>
      </c>
      <c r="J34" s="242">
        <v>44860</v>
      </c>
      <c r="K34" s="242">
        <v>45075</v>
      </c>
      <c r="L34" s="91" t="s">
        <v>50</v>
      </c>
      <c r="M34" s="192">
        <v>0</v>
      </c>
      <c r="N34" s="192">
        <v>2.3693100995732501</v>
      </c>
      <c r="O34" s="192">
        <v>4.9474580474942202</v>
      </c>
      <c r="P34" s="192">
        <v>0</v>
      </c>
      <c r="Q34" s="192" t="s">
        <v>409</v>
      </c>
      <c r="R34" s="192">
        <v>0</v>
      </c>
      <c r="S34" s="192">
        <v>0</v>
      </c>
      <c r="T34" s="192" t="s">
        <v>409</v>
      </c>
      <c r="U34" s="192">
        <v>73.900000000000006</v>
      </c>
      <c r="V34" s="192">
        <v>0.49474580474942198</v>
      </c>
      <c r="W34" s="192" t="s">
        <v>409</v>
      </c>
      <c r="X34" s="192" t="s">
        <v>409</v>
      </c>
      <c r="Y34" s="192">
        <v>0</v>
      </c>
      <c r="Z34" s="192">
        <v>-2.4287222808870101</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4"/>
        <v/>
      </c>
      <c r="G35" s="80">
        <f>IF(Parameters!$D$21 = 1, MAX(H35, I35),
IF(Parameters!$D$22 = 1, AVERAGE(H35,I35),
IF(Parameters!$D$23 = 1,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44860</v>
      </c>
      <c r="K35" s="242">
        <v>44860</v>
      </c>
      <c r="L35" s="91" t="s">
        <v>52</v>
      </c>
      <c r="M35" s="192">
        <v>0</v>
      </c>
      <c r="N35" s="192">
        <v>0</v>
      </c>
      <c r="O35" s="192" t="s">
        <v>409</v>
      </c>
      <c r="P35" s="192">
        <v>0</v>
      </c>
      <c r="Q35" s="192" t="s">
        <v>409</v>
      </c>
      <c r="R35" s="192">
        <v>0</v>
      </c>
      <c r="S35" s="192" t="s">
        <v>409</v>
      </c>
      <c r="T35" s="192" t="s">
        <v>409</v>
      </c>
      <c r="U35" s="192">
        <v>45.9</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4"/>
        <v/>
      </c>
      <c r="G36" s="80">
        <f>IF(Parameters!$D$21 = 1, MAX(H36, I36),
IF(Parameters!$D$22 = 1, AVERAGE(H36,I36),
IF(Parameters!$D$23 = 1,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44860</v>
      </c>
      <c r="K36" s="242">
        <v>44860</v>
      </c>
      <c r="L36" s="91" t="s">
        <v>54</v>
      </c>
      <c r="M36" s="192">
        <v>0</v>
      </c>
      <c r="N36" s="192">
        <v>0</v>
      </c>
      <c r="O36" s="192" t="s">
        <v>409</v>
      </c>
      <c r="P36" s="192">
        <v>0</v>
      </c>
      <c r="Q36" s="192" t="s">
        <v>409</v>
      </c>
      <c r="R36" s="192">
        <v>0</v>
      </c>
      <c r="S36" s="192" t="s">
        <v>409</v>
      </c>
      <c r="T36" s="192" t="s">
        <v>409</v>
      </c>
      <c r="U36" s="192">
        <v>55.1</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4"/>
        <v/>
      </c>
      <c r="G37" s="80">
        <f>IF(Parameters!$D$21 = 1, MAX(H37, I37),
IF(Parameters!$D$22 = 1, AVERAGE(H37,I37),
IF(Parameters!$D$23 = 1,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0.92460881934566197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44860</v>
      </c>
      <c r="K37" s="242">
        <v>44860</v>
      </c>
      <c r="L37" s="91" t="s">
        <v>56</v>
      </c>
      <c r="M37" s="192">
        <v>0</v>
      </c>
      <c r="N37" s="192">
        <v>0.92460881934566197</v>
      </c>
      <c r="O37" s="192" t="s">
        <v>409</v>
      </c>
      <c r="P37" s="192">
        <v>0</v>
      </c>
      <c r="Q37" s="192" t="s">
        <v>409</v>
      </c>
      <c r="R37" s="192">
        <v>0</v>
      </c>
      <c r="S37" s="192" t="s">
        <v>409</v>
      </c>
      <c r="T37" s="192" t="s">
        <v>409</v>
      </c>
      <c r="U37" s="192">
        <v>67.400000000000006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4"/>
        <v/>
      </c>
      <c r="G38" s="80">
        <f>IF(Parameters!$D$21 = 1, MAX(H38, I38),
IF(Parameters!$D$22 = 1, AVERAGE(H38,I38),
IF(Parameters!$D$23 = 1,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0</v>
      </c>
      <c r="J38" s="242">
        <v>44860</v>
      </c>
      <c r="K38" s="242">
        <v>45077</v>
      </c>
      <c r="L38" s="91" t="s">
        <v>58</v>
      </c>
      <c r="M38" s="192">
        <v>0</v>
      </c>
      <c r="N38" s="192">
        <v>0</v>
      </c>
      <c r="O38" s="192">
        <v>0</v>
      </c>
      <c r="P38" s="192">
        <v>0</v>
      </c>
      <c r="Q38" s="192" t="s">
        <v>409</v>
      </c>
      <c r="R38" s="192">
        <v>0</v>
      </c>
      <c r="S38" s="192">
        <v>7</v>
      </c>
      <c r="T38" s="192" t="s">
        <v>409</v>
      </c>
      <c r="U38" s="192">
        <v>56.1</v>
      </c>
      <c r="V38" s="192">
        <v>-0.93552057962162205</v>
      </c>
      <c r="W38" s="192" t="s">
        <v>409</v>
      </c>
      <c r="X38" s="192" t="s">
        <v>409</v>
      </c>
      <c r="Y38" s="192">
        <v>0</v>
      </c>
      <c r="Z38" s="192">
        <v>380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4"/>
        <v/>
      </c>
      <c r="G39" s="80">
        <f>IF(Parameters!$D$21 = 1, MAX(H39, I39),
IF(Parameters!$D$22 = 1, AVERAGE(H39,I39),
IF(Parameters!$D$23 = 1,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45077</v>
      </c>
      <c r="L39" s="91" t="s">
        <v>60</v>
      </c>
      <c r="M39" s="192">
        <v>10</v>
      </c>
      <c r="N39" s="192">
        <v>9.9706614509246005</v>
      </c>
      <c r="O39" s="192">
        <v>0</v>
      </c>
      <c r="P39" s="192">
        <v>0</v>
      </c>
      <c r="Q39" s="192" t="s">
        <v>409</v>
      </c>
      <c r="R39" s="192">
        <v>0</v>
      </c>
      <c r="S39" s="192">
        <v>10</v>
      </c>
      <c r="T39" s="192" t="s">
        <v>626</v>
      </c>
      <c r="U39" s="192">
        <v>108.1</v>
      </c>
      <c r="V39" s="192">
        <v>-0.480116794169832</v>
      </c>
      <c r="W39" s="192" t="s">
        <v>409</v>
      </c>
      <c r="X39" s="192" t="s">
        <v>409</v>
      </c>
      <c r="Y39" s="192">
        <v>0</v>
      </c>
      <c r="Z39" s="192">
        <v>28.571428571428498</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4"/>
        <v/>
      </c>
      <c r="G40" s="80">
        <f>IF(Parameters!$D$21 = 1, MAX(H40, I40),
IF(Parameters!$D$22 = 1, AVERAGE(H40,I40),
IF(Parameters!$D$23 = 1,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0</v>
      </c>
      <c r="J40" s="242">
        <v>44860</v>
      </c>
      <c r="K40" s="242">
        <v>45035</v>
      </c>
      <c r="L40" s="91" t="s">
        <v>62</v>
      </c>
      <c r="M40" s="192">
        <v>0</v>
      </c>
      <c r="N40" s="192">
        <v>0</v>
      </c>
      <c r="O40" s="192" t="s">
        <v>409</v>
      </c>
      <c r="P40" s="192">
        <v>0</v>
      </c>
      <c r="Q40" s="192" t="s">
        <v>409</v>
      </c>
      <c r="R40" s="192">
        <v>0</v>
      </c>
      <c r="S40" s="192">
        <v>0</v>
      </c>
      <c r="T40" s="192" t="s">
        <v>409</v>
      </c>
      <c r="U40" s="192">
        <v>20.100000000000001</v>
      </c>
      <c r="V40" s="192" t="s">
        <v>409</v>
      </c>
      <c r="W40" s="192" t="s">
        <v>409</v>
      </c>
      <c r="X40" s="192" t="s">
        <v>409</v>
      </c>
      <c r="Y40" s="192">
        <v>0</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4"/>
        <v/>
      </c>
      <c r="G41" s="80">
        <f>IF(Parameters!$D$21 = 1, MAX(H41, I41),
IF(Parameters!$D$22 = 1, AVERAGE(H41,I41),
IF(Parameters!$D$23 = 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44860</v>
      </c>
      <c r="K41" s="242">
        <v>44860</v>
      </c>
      <c r="L41" s="91" t="s">
        <v>64</v>
      </c>
      <c r="M41" s="192">
        <v>0</v>
      </c>
      <c r="N41" s="192">
        <v>0</v>
      </c>
      <c r="O41" s="192" t="s">
        <v>409</v>
      </c>
      <c r="P41" s="192">
        <v>0</v>
      </c>
      <c r="Q41" s="192" t="s">
        <v>409</v>
      </c>
      <c r="R41" s="192">
        <v>0</v>
      </c>
      <c r="S41" s="192" t="s">
        <v>409</v>
      </c>
      <c r="T41" s="192" t="s">
        <v>409</v>
      </c>
      <c r="U41" s="192">
        <v>18.899999999999999</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4"/>
        <v/>
      </c>
      <c r="G42" s="80">
        <f>IF(Parameters!$D$21 = 1, MAX(H42, I42),
IF(Parameters!$D$22 = 1, AVERAGE(H42,I42),
IF(Parameters!$D$23 = 1,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#N/A</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720</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4"/>
        <v/>
      </c>
      <c r="G43" s="80">
        <f>IF(Parameters!$D$21 = 1, MAX(H43, I43),
IF(Parameters!$D$22 = 1, AVERAGE(H43,I43),
IF(Parameters!$D$23 = 1,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0</v>
      </c>
      <c r="J43" s="242">
        <v>44860</v>
      </c>
      <c r="K43" s="242">
        <v>45035</v>
      </c>
      <c r="L43" s="91" t="s">
        <v>66</v>
      </c>
      <c r="M43" s="192">
        <v>0</v>
      </c>
      <c r="N43" s="192">
        <v>0</v>
      </c>
      <c r="O43" s="192" t="s">
        <v>409</v>
      </c>
      <c r="P43" s="192">
        <v>0</v>
      </c>
      <c r="Q43" s="192" t="s">
        <v>409</v>
      </c>
      <c r="R43" s="192">
        <v>0</v>
      </c>
      <c r="S43" s="192">
        <v>0</v>
      </c>
      <c r="T43" s="192" t="s">
        <v>409</v>
      </c>
      <c r="U43" s="192">
        <v>43.2</v>
      </c>
      <c r="V43" s="192" t="s">
        <v>409</v>
      </c>
      <c r="W43" s="192" t="s">
        <v>409</v>
      </c>
      <c r="X43" s="192" t="s">
        <v>409</v>
      </c>
      <c r="Y43" s="192">
        <v>0</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4"/>
        <v/>
      </c>
      <c r="G44" s="80">
        <f>IF(Parameters!$D$21 = 1, MAX(H44, I44),
IF(Parameters!$D$22 = 1, AVERAGE(H44,I44),
IF(Parameters!$D$23 = 1,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0.81347795163584602</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44860</v>
      </c>
      <c r="K44" s="242">
        <v>44987</v>
      </c>
      <c r="L44" s="91" t="s">
        <v>68</v>
      </c>
      <c r="M44" s="192">
        <v>0</v>
      </c>
      <c r="N44" s="192">
        <v>0.81347795163584602</v>
      </c>
      <c r="O44" s="192" t="s">
        <v>409</v>
      </c>
      <c r="P44" s="192">
        <v>0</v>
      </c>
      <c r="Q44" s="192" t="s">
        <v>409</v>
      </c>
      <c r="R44" s="192">
        <v>0</v>
      </c>
      <c r="S44" s="192">
        <v>0</v>
      </c>
      <c r="T44" s="192" t="s">
        <v>409</v>
      </c>
      <c r="U44" s="192">
        <v>66.900000000000006</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4"/>
        <v/>
      </c>
      <c r="G45" s="80">
        <f>IF(Parameters!$D$21 = 1, MAX(H45, I45),
IF(Parameters!$D$22 = 1, AVERAGE(H45,I45),
IF(Parameters!$D$23 = 1, IFERROR(GEOMEAN(H45, I45), 0),
IF(Parameters!$D$24, IF(AND(H45=10,I45=10),10,0),
IF(Parameters!$D$25, IF(AND(H45&gt;=7,I45&gt;=7),10,0),
IF(Parameters!$D$26, IF(AND(H45&gt;=7,I45&gt;=7), 10, IF(OR(AND(H45&gt;=7,I45&gt;=5),AND(H45&gt;=5,I45&gt;=7)),6,0)),
IF(Parameters!$D$27, IF(AND(H45&gt;=10,I45&gt;=10), 10, IF(OR(AND(H45&gt;=10,I45&gt;=5),AND(H45&gt;=5,I45&gt;=10)),6,0)),"no method")))))))</f>
        <v>6.404040554183748</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5.8588193456614404</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7</v>
      </c>
      <c r="J45" s="242">
        <v>44860</v>
      </c>
      <c r="K45" s="242">
        <v>45058</v>
      </c>
      <c r="L45" s="91" t="s">
        <v>69</v>
      </c>
      <c r="M45" s="192">
        <v>0</v>
      </c>
      <c r="N45" s="192">
        <v>5.8588193456614404</v>
      </c>
      <c r="O45" s="192" t="s">
        <v>409</v>
      </c>
      <c r="P45" s="192">
        <v>0</v>
      </c>
      <c r="Q45" s="192">
        <v>7</v>
      </c>
      <c r="R45" s="192">
        <v>0</v>
      </c>
      <c r="S45" s="192">
        <v>0</v>
      </c>
      <c r="T45" s="192" t="s">
        <v>409</v>
      </c>
      <c r="U45" s="192">
        <v>89.6</v>
      </c>
      <c r="V45" s="192" t="s">
        <v>409</v>
      </c>
      <c r="W45" s="192" t="s">
        <v>409</v>
      </c>
      <c r="X45" s="192" t="s">
        <v>858</v>
      </c>
      <c r="Y45" s="192">
        <v>-0.17857142857142799</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4"/>
        <v/>
      </c>
      <c r="G46" s="80">
        <f>IF(Parameters!$D$21 = 1, MAX(H46, I46),
IF(Parameters!$D$22 = 1, AVERAGE(H46,I46),
IF(Parameters!$D$23 = 1,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0</v>
      </c>
      <c r="J46" s="242">
        <v>44778</v>
      </c>
      <c r="K46" s="242">
        <v>44753</v>
      </c>
      <c r="L46" s="91" t="s">
        <v>71</v>
      </c>
      <c r="M46" s="192">
        <v>10</v>
      </c>
      <c r="N46" s="192">
        <v>7.2812944523470797</v>
      </c>
      <c r="O46" s="192">
        <v>0</v>
      </c>
      <c r="P46" s="192">
        <v>0</v>
      </c>
      <c r="Q46" s="192" t="s">
        <v>409</v>
      </c>
      <c r="R46" s="192">
        <v>0</v>
      </c>
      <c r="S46" s="192">
        <v>0</v>
      </c>
      <c r="T46" s="192" t="s">
        <v>626</v>
      </c>
      <c r="U46" s="192">
        <v>96</v>
      </c>
      <c r="V46" s="192">
        <v>-1.0680226231799901</v>
      </c>
      <c r="W46" s="192" t="s">
        <v>409</v>
      </c>
      <c r="X46" s="192" t="s">
        <v>409</v>
      </c>
      <c r="Y46" s="192">
        <v>0</v>
      </c>
      <c r="Z46" s="192">
        <v>-39.726027397260196</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4"/>
        <v/>
      </c>
      <c r="G47" s="80">
        <f>IF(Parameters!$D$21 = 1, MAX(H47, I47),
IF(Parameters!$D$22 = 1, AVERAGE(H47,I47),
IF(Parameters!$D$23 = 1,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44778</v>
      </c>
      <c r="K47" s="242">
        <v>44753</v>
      </c>
      <c r="L47" s="91" t="s">
        <v>72</v>
      </c>
      <c r="M47" s="192">
        <v>10</v>
      </c>
      <c r="N47" s="192">
        <v>9.7928520625888993</v>
      </c>
      <c r="O47" s="192">
        <v>0</v>
      </c>
      <c r="P47" s="192">
        <v>0</v>
      </c>
      <c r="Q47" s="192">
        <v>7</v>
      </c>
      <c r="R47" s="192">
        <v>0</v>
      </c>
      <c r="S47" s="192">
        <v>0</v>
      </c>
      <c r="T47" s="192" t="s">
        <v>626</v>
      </c>
      <c r="U47" s="192">
        <v>107.3</v>
      </c>
      <c r="V47" s="192">
        <v>-0.91396402278816902</v>
      </c>
      <c r="W47" s="192" t="s">
        <v>409</v>
      </c>
      <c r="X47" s="192" t="s">
        <v>859</v>
      </c>
      <c r="Y47" s="192">
        <v>0</v>
      </c>
      <c r="Z47" s="192">
        <v>-29.765886287625399</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4"/>
        <v/>
      </c>
      <c r="G48" s="80">
        <f>IF(Parameters!$D$21 = 1, MAX(H48, I48),
IF(Parameters!$D$22 = 1, AVERAGE(H48,I48),
IF(Parameters!$D$23 = 1,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6.4366998577524903</v>
      </c>
      <c r="O48" s="192">
        <v>0</v>
      </c>
      <c r="P48" s="192">
        <v>0</v>
      </c>
      <c r="Q48" s="192" t="s">
        <v>409</v>
      </c>
      <c r="R48" s="192">
        <v>0</v>
      </c>
      <c r="S48" s="192">
        <v>0</v>
      </c>
      <c r="T48" s="192" t="s">
        <v>627</v>
      </c>
      <c r="U48" s="192">
        <v>92.2</v>
      </c>
      <c r="V48" s="192">
        <v>-1.78569704383525E-2</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4"/>
        <v/>
      </c>
      <c r="G49" s="80">
        <f>IF(Parameters!$D$21 = 1, MAX(H49, I49),
IF(Parameters!$D$22 = 1, AVERAGE(H49,I49),
IF(Parameters!$D$23 = 1,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3.3694879089615899</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44860</v>
      </c>
      <c r="K49" s="242">
        <v>45077</v>
      </c>
      <c r="L49" s="91" t="s">
        <v>75</v>
      </c>
      <c r="M49" s="192">
        <v>0</v>
      </c>
      <c r="N49" s="192">
        <v>3.3694879089615899</v>
      </c>
      <c r="O49" s="192">
        <v>0</v>
      </c>
      <c r="P49" s="192">
        <v>0</v>
      </c>
      <c r="Q49" s="192" t="s">
        <v>409</v>
      </c>
      <c r="R49" s="192">
        <v>0</v>
      </c>
      <c r="S49" s="192">
        <v>0</v>
      </c>
      <c r="T49" s="192" t="s">
        <v>409</v>
      </c>
      <c r="U49" s="192">
        <v>78.400000000000006</v>
      </c>
      <c r="V49" s="192">
        <v>-1.8500980339209301</v>
      </c>
      <c r="W49" s="192" t="s">
        <v>409</v>
      </c>
      <c r="X49" s="192" t="s">
        <v>409</v>
      </c>
      <c r="Y49" s="192">
        <v>-7.1428571428571605E-2</v>
      </c>
      <c r="Z49" s="192">
        <v>-25.879593432368999</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4"/>
        <v/>
      </c>
      <c r="G50" s="80">
        <f>IF(Parameters!$D$21 = 1, MAX(H50, I50),
IF(Parameters!$D$22 = 1, AVERAGE(H50,I50),
IF(Parameters!$D$23 = 1,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4.2363086770981404</v>
      </c>
      <c r="O50" s="192" t="s">
        <v>409</v>
      </c>
      <c r="P50" s="192">
        <v>0</v>
      </c>
      <c r="Q50" s="192" t="s">
        <v>409</v>
      </c>
      <c r="R50" s="192" t="s">
        <v>409</v>
      </c>
      <c r="S50" s="192">
        <v>0</v>
      </c>
      <c r="T50" s="192" t="s">
        <v>627</v>
      </c>
      <c r="U50" s="192">
        <v>82.3</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4"/>
        <v/>
      </c>
      <c r="G51" s="80">
        <f>IF(Parameters!$D$21 = 1, MAX(H51, I51),
IF(Parameters!$D$22 = 1, AVERAGE(H51,I51),
IF(Parameters!$D$23 = 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4"/>
        <v/>
      </c>
      <c r="G52" s="80">
        <f>IF(Parameters!$D$21 = 1, MAX(H52, I52),
IF(Parameters!$D$22 = 1, AVERAGE(H52,I52),
IF(Parameters!$D$23 = 1,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44860</v>
      </c>
      <c r="K52" s="242">
        <v>45075</v>
      </c>
      <c r="L52" s="91" t="s">
        <v>81</v>
      </c>
      <c r="M52" s="192">
        <v>0</v>
      </c>
      <c r="N52" s="192">
        <v>0</v>
      </c>
      <c r="O52" s="192" t="s">
        <v>409</v>
      </c>
      <c r="P52" s="192">
        <v>0</v>
      </c>
      <c r="Q52" s="192" t="s">
        <v>409</v>
      </c>
      <c r="R52" s="192">
        <v>7</v>
      </c>
      <c r="S52" s="192">
        <v>7</v>
      </c>
      <c r="T52" s="192" t="s">
        <v>409</v>
      </c>
      <c r="U52" s="192">
        <v>41</v>
      </c>
      <c r="V52" s="192" t="s">
        <v>409</v>
      </c>
      <c r="W52" s="192" t="s">
        <v>409</v>
      </c>
      <c r="X52" s="192" t="s">
        <v>409</v>
      </c>
      <c r="Y52" s="192">
        <v>0.16666666666666599</v>
      </c>
      <c r="Z52" s="192">
        <v>500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4"/>
        <v/>
      </c>
      <c r="G53" s="80">
        <f>IF(Parameters!$D$21 = 1, MAX(H53, I53),
IF(Parameters!$D$22 = 1, AVERAGE(H53,I53),
IF(Parameters!$D$23 = 1,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44860</v>
      </c>
      <c r="K53" s="242">
        <v>45056</v>
      </c>
      <c r="L53" s="91" t="s">
        <v>83</v>
      </c>
      <c r="M53" s="192">
        <v>0</v>
      </c>
      <c r="N53" s="192">
        <v>0</v>
      </c>
      <c r="O53" s="192" t="s">
        <v>409</v>
      </c>
      <c r="P53" s="192">
        <v>0</v>
      </c>
      <c r="Q53" s="192" t="s">
        <v>409</v>
      </c>
      <c r="R53" s="192">
        <v>0</v>
      </c>
      <c r="S53" s="192">
        <v>0</v>
      </c>
      <c r="T53" s="192" t="s">
        <v>409</v>
      </c>
      <c r="U53" s="192">
        <v>60.1</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4"/>
        <v/>
      </c>
      <c r="G54" s="80">
        <f>IF(Parameters!$D$21 = 1, MAX(H54, I54),
IF(Parameters!$D$22 = 1, AVERAGE(H54,I54),
IF(Parameters!$D$23 = 1,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#N/A</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721</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4"/>
        <v/>
      </c>
      <c r="G55" s="80">
        <f>IF(Parameters!$D$21 = 1, MAX(H55, I55),
IF(Parameters!$D$22 = 1, AVERAGE(H55,I55),
IF(Parameters!$D$23 = 1,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#N/A</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722</v>
      </c>
      <c r="M55" s="192" t="s">
        <v>409</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4"/>
        <v/>
      </c>
      <c r="G56" s="80">
        <f>IF(Parameters!$D$21 = 1, MAX(H56, I56),
IF(Parameters!$D$22 = 1, AVERAGE(H56,I56),
IF(Parameters!$D$23 = 1,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44860</v>
      </c>
      <c r="K56" s="242">
        <v>44966</v>
      </c>
      <c r="L56" s="91" t="s">
        <v>85</v>
      </c>
      <c r="M56" s="192">
        <v>0</v>
      </c>
      <c r="N56" s="192">
        <v>0</v>
      </c>
      <c r="O56" s="192" t="s">
        <v>409</v>
      </c>
      <c r="P56" s="192">
        <v>0</v>
      </c>
      <c r="Q56" s="192" t="s">
        <v>409</v>
      </c>
      <c r="R56" s="192">
        <v>0</v>
      </c>
      <c r="S56" s="192">
        <v>0</v>
      </c>
      <c r="T56" s="192" t="s">
        <v>409</v>
      </c>
      <c r="U56" s="192">
        <v>56.9</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4"/>
        <v/>
      </c>
      <c r="G57" s="80">
        <f>IF(Parameters!$D$21 = 1, MAX(H57, I57),
IF(Parameters!$D$22 = 1, AVERAGE(H57,I57),
IF(Parameters!$D$23 = 1,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44860</v>
      </c>
      <c r="K57" s="242">
        <v>44860</v>
      </c>
      <c r="L57" s="91" t="s">
        <v>87</v>
      </c>
      <c r="M57" s="192">
        <v>0</v>
      </c>
      <c r="N57" s="192">
        <v>0</v>
      </c>
      <c r="O57" s="192" t="s">
        <v>409</v>
      </c>
      <c r="P57" s="192">
        <v>0</v>
      </c>
      <c r="Q57" s="192" t="s">
        <v>409</v>
      </c>
      <c r="R57" s="192">
        <v>0</v>
      </c>
      <c r="S57" s="192" t="s">
        <v>409</v>
      </c>
      <c r="T57" s="192" t="s">
        <v>409</v>
      </c>
      <c r="U57" s="192">
        <v>39.9</v>
      </c>
      <c r="V57" s="192" t="s">
        <v>409</v>
      </c>
      <c r="W57" s="192" t="s">
        <v>409</v>
      </c>
      <c r="X57" s="192" t="s">
        <v>409</v>
      </c>
      <c r="Y57" s="192">
        <v>-7.1428571428571494E-2</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4"/>
        <v/>
      </c>
      <c r="G58" s="80">
        <f>IF(Parameters!$D$21 = 1, MAX(H58, I58),
IF(Parameters!$D$22 = 1, AVERAGE(H58,I58),
IF(Parameters!$D$23 = 1,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44860</v>
      </c>
      <c r="K58" s="242">
        <v>45035</v>
      </c>
      <c r="L58" s="91" t="s">
        <v>89</v>
      </c>
      <c r="M58" s="192">
        <v>0</v>
      </c>
      <c r="N58" s="192">
        <v>0</v>
      </c>
      <c r="O58" s="192" t="s">
        <v>409</v>
      </c>
      <c r="P58" s="192">
        <v>0</v>
      </c>
      <c r="Q58" s="192" t="s">
        <v>409</v>
      </c>
      <c r="R58" s="192">
        <v>0</v>
      </c>
      <c r="S58" s="192">
        <v>0</v>
      </c>
      <c r="T58" s="192" t="s">
        <v>409</v>
      </c>
      <c r="U58" s="192">
        <v>23.6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4"/>
        <v/>
      </c>
      <c r="G59" s="80">
        <f>IF(Parameters!$D$21 = 1, MAX(H59, I59),
IF(Parameters!$D$22 = 1, AVERAGE(H59,I59),
IF(Parameters!$D$23 = 1,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4.0140469416785196</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44860</v>
      </c>
      <c r="K59" s="242">
        <v>45075</v>
      </c>
      <c r="L59" s="91" t="s">
        <v>91</v>
      </c>
      <c r="M59" s="192">
        <v>0</v>
      </c>
      <c r="N59" s="192">
        <v>4.0140469416785196</v>
      </c>
      <c r="O59" s="192" t="s">
        <v>409</v>
      </c>
      <c r="P59" s="192">
        <v>0</v>
      </c>
      <c r="Q59" s="192" t="s">
        <v>409</v>
      </c>
      <c r="R59" s="192">
        <v>0</v>
      </c>
      <c r="S59" s="192">
        <v>7</v>
      </c>
      <c r="T59" s="192" t="s">
        <v>409</v>
      </c>
      <c r="U59" s="192">
        <v>81.3</v>
      </c>
      <c r="V59" s="192" t="s">
        <v>409</v>
      </c>
      <c r="W59" s="192" t="s">
        <v>409</v>
      </c>
      <c r="X59" s="192" t="s">
        <v>409</v>
      </c>
      <c r="Y59" s="192">
        <v>-2.3809523809523898E-2</v>
      </c>
      <c r="Z59" s="192">
        <v>139.99999999999901</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4"/>
        <v/>
      </c>
      <c r="G60" s="80">
        <f>IF(Parameters!$D$21 = 1, MAX(H60, I60),
IF(Parameters!$D$22 = 1, AVERAGE(H60,I60),
IF(Parameters!$D$23 = 1,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4"/>
        <v/>
      </c>
      <c r="G61" s="80">
        <f>IF(Parameters!$D$21 = 1, MAX(H61, I61),
IF(Parameters!$D$22 = 1, AVERAGE(H61,I61),
IF(Parameters!$D$23 = 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44860</v>
      </c>
      <c r="K61" s="242">
        <v>44860</v>
      </c>
      <c r="L61" s="91" t="s">
        <v>95</v>
      </c>
      <c r="M61" s="192">
        <v>0</v>
      </c>
      <c r="N61" s="192">
        <v>0</v>
      </c>
      <c r="O61" s="192" t="s">
        <v>409</v>
      </c>
      <c r="P61" s="192">
        <v>0</v>
      </c>
      <c r="Q61" s="192" t="s">
        <v>409</v>
      </c>
      <c r="R61" s="192">
        <v>0</v>
      </c>
      <c r="S61" s="192" t="s">
        <v>409</v>
      </c>
      <c r="T61" s="192" t="s">
        <v>409</v>
      </c>
      <c r="U61" s="192">
        <v>18.100000000000001</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4"/>
        <v/>
      </c>
      <c r="G62" s="80">
        <f>IF(Parameters!$D$21 = 1, MAX(H62, I62),
IF(Parameters!$D$22 = 1, AVERAGE(H62,I62),
IF(Parameters!$D$23 = 1,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44860</v>
      </c>
      <c r="K62" s="242">
        <v>45043</v>
      </c>
      <c r="L62" s="91" t="s">
        <v>97</v>
      </c>
      <c r="M62" s="192">
        <v>0</v>
      </c>
      <c r="N62" s="192">
        <v>0</v>
      </c>
      <c r="O62" s="192" t="s">
        <v>409</v>
      </c>
      <c r="P62" s="192">
        <v>0</v>
      </c>
      <c r="Q62" s="192" t="s">
        <v>409</v>
      </c>
      <c r="R62" s="192">
        <v>0</v>
      </c>
      <c r="S62" s="192">
        <v>0</v>
      </c>
      <c r="T62" s="192" t="s">
        <v>409</v>
      </c>
      <c r="U62" s="192">
        <v>62.8</v>
      </c>
      <c r="V62" s="192" t="s">
        <v>409</v>
      </c>
      <c r="W62" s="192" t="s">
        <v>409</v>
      </c>
      <c r="X62" s="192" t="s">
        <v>409</v>
      </c>
      <c r="Y62" s="192">
        <v>0</v>
      </c>
      <c r="Z62" s="192">
        <v>-100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4"/>
        <v/>
      </c>
      <c r="G63" s="80">
        <f>IF(Parameters!$D$21 = 1, MAX(H63, I63),
IF(Parameters!$D$22 = 1, AVERAGE(H63,I63),
IF(Parameters!$D$23 = 1,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1.9914651493598801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44860</v>
      </c>
      <c r="K63" s="242">
        <v>45075</v>
      </c>
      <c r="L63" s="91" t="s">
        <v>99</v>
      </c>
      <c r="M63" s="192">
        <v>0</v>
      </c>
      <c r="N63" s="192">
        <v>1.9914651493598801</v>
      </c>
      <c r="O63" s="192" t="s">
        <v>409</v>
      </c>
      <c r="P63" s="192">
        <v>0</v>
      </c>
      <c r="Q63" s="192" t="s">
        <v>409</v>
      </c>
      <c r="R63" s="192">
        <v>0</v>
      </c>
      <c r="S63" s="192">
        <v>3.63636363636363</v>
      </c>
      <c r="T63" s="192" t="s">
        <v>409</v>
      </c>
      <c r="U63" s="192">
        <v>72.2</v>
      </c>
      <c r="V63" s="192" t="s">
        <v>409</v>
      </c>
      <c r="W63" s="192" t="s">
        <v>409</v>
      </c>
      <c r="X63" s="192" t="s">
        <v>409</v>
      </c>
      <c r="Y63" s="192">
        <v>-5.95238095238095E-2</v>
      </c>
      <c r="Z63" s="192">
        <v>9.0909090909090899</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4"/>
        <v/>
      </c>
      <c r="G64" s="80">
        <f>IF(Parameters!$D$21 = 1, MAX(H64, I64),
IF(Parameters!$D$22 = 1, AVERAGE(H64,I64),
IF(Parameters!$D$23 = 1, IFERROR(GEOMEAN(H64, I64), 0),
IF(Parameters!$D$24, IF(AND(H64=10,I64=10),10,0),
IF(Parameters!$D$25, IF(AND(H64&gt;=7,I64&gt;=7),10,0),
IF(Parameters!$D$26, IF(AND(H64&gt;=7,I64&gt;=7), 10, IF(OR(AND(H64&gt;=7,I64&gt;=5),AND(H64&gt;=5,I64&gt;=7)),6,0)),
IF(Parameters!$D$27, IF(AND(H64&gt;=10,I64&gt;=10), 10, IF(OR(AND(H64&gt;=10,I64&gt;=5),AND(H64&gt;=5,I64&gt;=10)),6,0)),"no method")))))))</f>
        <v>2.6414827102125682</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1.3024537695590299</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5.3571428571428497</v>
      </c>
      <c r="J64" s="242">
        <v>44860</v>
      </c>
      <c r="K64" s="242">
        <v>44867</v>
      </c>
      <c r="L64" s="91" t="s">
        <v>101</v>
      </c>
      <c r="M64" s="192">
        <v>0</v>
      </c>
      <c r="N64" s="192">
        <v>1.3024537695590299</v>
      </c>
      <c r="O64" s="192">
        <v>0</v>
      </c>
      <c r="P64" s="192">
        <v>0</v>
      </c>
      <c r="Q64" s="192" t="s">
        <v>409</v>
      </c>
      <c r="R64" s="192">
        <v>5.3571428571428497</v>
      </c>
      <c r="S64" s="192">
        <v>0</v>
      </c>
      <c r="T64" s="192" t="s">
        <v>409</v>
      </c>
      <c r="U64" s="192">
        <v>69.099999999999994</v>
      </c>
      <c r="V64" s="192">
        <v>0.93683784227174005</v>
      </c>
      <c r="W64" s="192" t="s">
        <v>409</v>
      </c>
      <c r="X64" s="192" t="s">
        <v>409</v>
      </c>
      <c r="Y64" s="192">
        <v>0.107142857142857</v>
      </c>
      <c r="Z64" s="192">
        <v>-40</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4"/>
        <v/>
      </c>
      <c r="G65" s="80">
        <f>IF(Parameters!$D$21 = 1, MAX(H65, I65),
IF(Parameters!$D$22 = 1, AVERAGE(H65,I65),
IF(Parameters!$D$23 = 1,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4.5252489331436596</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44860</v>
      </c>
      <c r="K65" s="242">
        <v>45075</v>
      </c>
      <c r="L65" s="91" t="s">
        <v>102</v>
      </c>
      <c r="M65" s="192">
        <v>0</v>
      </c>
      <c r="N65" s="192">
        <v>4.5252489331436596</v>
      </c>
      <c r="O65" s="192" t="s">
        <v>409</v>
      </c>
      <c r="P65" s="192">
        <v>0</v>
      </c>
      <c r="Q65" s="192" t="s">
        <v>409</v>
      </c>
      <c r="R65" s="192">
        <v>0</v>
      </c>
      <c r="S65" s="192">
        <v>0</v>
      </c>
      <c r="T65" s="192" t="s">
        <v>409</v>
      </c>
      <c r="U65" s="192">
        <v>83.6</v>
      </c>
      <c r="V65" s="192" t="s">
        <v>409</v>
      </c>
      <c r="W65" s="192" t="s">
        <v>409</v>
      </c>
      <c r="X65" s="192" t="s">
        <v>409</v>
      </c>
      <c r="Y65" s="192">
        <v>0</v>
      </c>
      <c r="Z65" s="192">
        <v>-80.952380952380906</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4"/>
        <v/>
      </c>
      <c r="G66" s="80">
        <f>IF(Parameters!$D$21 = 1, MAX(H66, I66),
IF(Parameters!$D$22 = 1, AVERAGE(H66,I66),
IF(Parameters!$D$23 = 1, IFERROR(GEOMEAN(H66, I66), 0),
IF(Parameters!$D$24, IF(AND(H66=10,I66=10),10,0),
IF(Parameters!$D$25, IF(AND(H66&gt;=7,I66&gt;=7),10,0),
IF(Parameters!$D$26, IF(AND(H66&gt;=7,I66&gt;=7), 10, IF(OR(AND(H66&gt;=7,I66&gt;=5),AND(H66&gt;=5,I66&gt;=7)),6,0)),
IF(Parameters!$D$27, IF(AND(H66&gt;=10,I66&gt;=10), 10, IF(OR(AND(H66&gt;=10,I66&gt;=5),AND(H66&gt;=5,I66&gt;=10)),6,0)),"no method")))))))</f>
        <v>5.4554472558998039</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2.9761904761904701</v>
      </c>
      <c r="J66" s="242">
        <v>44778</v>
      </c>
      <c r="K66" s="242">
        <v>44900</v>
      </c>
      <c r="L66" s="91" t="s">
        <v>104</v>
      </c>
      <c r="M66" s="192">
        <v>10</v>
      </c>
      <c r="N66" s="192">
        <v>7.2590682788051204</v>
      </c>
      <c r="O66" s="192" t="s">
        <v>409</v>
      </c>
      <c r="P66" s="192">
        <v>0</v>
      </c>
      <c r="Q66" s="192" t="s">
        <v>409</v>
      </c>
      <c r="R66" s="192">
        <v>2.9761904761904701</v>
      </c>
      <c r="S66" s="192" t="s">
        <v>409</v>
      </c>
      <c r="T66" s="192" t="s">
        <v>627</v>
      </c>
      <c r="U66" s="192">
        <v>95.9</v>
      </c>
      <c r="V66" s="192" t="s">
        <v>409</v>
      </c>
      <c r="W66" s="192" t="s">
        <v>409</v>
      </c>
      <c r="X66" s="192" t="s">
        <v>409</v>
      </c>
      <c r="Y66" s="192">
        <v>5.95238095238095E-2</v>
      </c>
      <c r="Z66" s="192" t="s">
        <v>409</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4"/>
        <v/>
      </c>
      <c r="G67" s="80">
        <f>IF(Parameters!$D$21 = 1, MAX(H67, I67),
IF(Parameters!$D$22 = 1, AVERAGE(H67,I67),
IF(Parameters!$D$23 = 1,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1.19047619047618</v>
      </c>
      <c r="J67" s="242">
        <v>44860</v>
      </c>
      <c r="K67" s="242">
        <v>44966</v>
      </c>
      <c r="L67" s="91" t="s">
        <v>106</v>
      </c>
      <c r="M67" s="192">
        <v>0</v>
      </c>
      <c r="N67" s="192">
        <v>0</v>
      </c>
      <c r="O67" s="192" t="s">
        <v>409</v>
      </c>
      <c r="P67" s="192">
        <v>0</v>
      </c>
      <c r="Q67" s="192" t="s">
        <v>409</v>
      </c>
      <c r="R67" s="192">
        <v>1.19047619047618</v>
      </c>
      <c r="S67" s="192" t="s">
        <v>409</v>
      </c>
      <c r="T67" s="192" t="s">
        <v>409</v>
      </c>
      <c r="U67" s="192">
        <v>44.4</v>
      </c>
      <c r="V67" s="192" t="s">
        <v>409</v>
      </c>
      <c r="W67" s="192" t="s">
        <v>409</v>
      </c>
      <c r="X67" s="192" t="s">
        <v>409</v>
      </c>
      <c r="Y67" s="192">
        <v>2.3809523809523701E-2</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4"/>
        <v/>
      </c>
      <c r="G68" s="80">
        <f>IF(Parameters!$D$21 = 1, MAX(H68, I68),
IF(Parameters!$D$22 = 1, AVERAGE(H68,I68),
IF(Parameters!$D$23 = 1,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5.9523809523809499</v>
      </c>
      <c r="J68" s="242">
        <v>44860</v>
      </c>
      <c r="K68" s="242">
        <v>44966</v>
      </c>
      <c r="L68" s="91" t="s">
        <v>108</v>
      </c>
      <c r="M68" s="192">
        <v>0</v>
      </c>
      <c r="N68" s="192">
        <v>0</v>
      </c>
      <c r="O68" s="192" t="s">
        <v>409</v>
      </c>
      <c r="P68" s="192">
        <v>0</v>
      </c>
      <c r="Q68" s="192" t="s">
        <v>409</v>
      </c>
      <c r="R68" s="192">
        <v>5.9523809523809499</v>
      </c>
      <c r="S68" s="192" t="s">
        <v>409</v>
      </c>
      <c r="T68" s="192" t="s">
        <v>409</v>
      </c>
      <c r="U68" s="192">
        <v>37.700000000000003</v>
      </c>
      <c r="V68" s="192" t="s">
        <v>409</v>
      </c>
      <c r="W68" s="192" t="s">
        <v>409</v>
      </c>
      <c r="X68" s="192" t="s">
        <v>409</v>
      </c>
      <c r="Y68" s="192">
        <v>0.119047619047619</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4"/>
        <v/>
      </c>
      <c r="G69" s="80">
        <f>IF(Parameters!$D$21 = 1, MAX(H69, I69),
IF(Parameters!$D$22 = 1, AVERAGE(H69,I69),
IF(Parameters!$D$23 = 1,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0</v>
      </c>
      <c r="J69" s="242">
        <v>44778</v>
      </c>
      <c r="K69" s="242">
        <v>44753</v>
      </c>
      <c r="L69" s="91" t="s">
        <v>110</v>
      </c>
      <c r="M69" s="192">
        <v>10</v>
      </c>
      <c r="N69" s="192">
        <v>8.0147581792318601</v>
      </c>
      <c r="O69" s="192">
        <v>0</v>
      </c>
      <c r="P69" s="192">
        <v>0</v>
      </c>
      <c r="Q69" s="192" t="s">
        <v>409</v>
      </c>
      <c r="R69" s="192">
        <v>0</v>
      </c>
      <c r="S69" s="192">
        <v>0</v>
      </c>
      <c r="T69" s="192" t="s">
        <v>626</v>
      </c>
      <c r="U69" s="192">
        <v>99.3</v>
      </c>
      <c r="V69" s="192">
        <v>-1.03584886990604</v>
      </c>
      <c r="W69" s="192" t="s">
        <v>409</v>
      </c>
      <c r="X69" s="192" t="s">
        <v>409</v>
      </c>
      <c r="Y69" s="192">
        <v>-0.13095238095237999</v>
      </c>
      <c r="Z69" s="192">
        <v>-21.229050279329599</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4"/>
        <v/>
      </c>
      <c r="G70" s="80">
        <f>IF(Parameters!$D$21 = 1, MAX(H70, I70),
IF(Parameters!$D$22 = 1, AVERAGE(H70,I70),
IF(Parameters!$D$23 = 1,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4.7619047619047601</v>
      </c>
      <c r="J70" s="242">
        <v>44860</v>
      </c>
      <c r="K70" s="242">
        <v>44900</v>
      </c>
      <c r="L70" s="91" t="s">
        <v>112</v>
      </c>
      <c r="M70" s="192">
        <v>0</v>
      </c>
      <c r="N70" s="192">
        <v>0</v>
      </c>
      <c r="O70" s="192" t="s">
        <v>409</v>
      </c>
      <c r="P70" s="192">
        <v>0</v>
      </c>
      <c r="Q70" s="192" t="s">
        <v>409</v>
      </c>
      <c r="R70" s="192">
        <v>4.7619047619047601</v>
      </c>
      <c r="S70" s="192" t="s">
        <v>409</v>
      </c>
      <c r="T70" s="192" t="s">
        <v>409</v>
      </c>
      <c r="U70" s="192">
        <v>15.1</v>
      </c>
      <c r="V70" s="192" t="s">
        <v>409</v>
      </c>
      <c r="W70" s="192" t="s">
        <v>409</v>
      </c>
      <c r="X70" s="192" t="s">
        <v>409</v>
      </c>
      <c r="Y70" s="192">
        <v>9.5238095238095205E-2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4"/>
        <v/>
      </c>
      <c r="G71" s="80">
        <f>IF(Parameters!$D$21 = 1, MAX(H71, I71),
IF(Parameters!$D$22 = 1, AVERAGE(H71,I71),
IF(Parameters!$D$23 = 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1.2580014224750999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44860</v>
      </c>
      <c r="K71" s="242">
        <v>44753</v>
      </c>
      <c r="L71" s="91" t="s">
        <v>114</v>
      </c>
      <c r="M71" s="192">
        <v>0</v>
      </c>
      <c r="N71" s="192">
        <v>1.2580014224750999</v>
      </c>
      <c r="O71" s="192" t="s">
        <v>409</v>
      </c>
      <c r="P71" s="192">
        <v>0</v>
      </c>
      <c r="Q71" s="192" t="s">
        <v>409</v>
      </c>
      <c r="R71" s="192" t="s">
        <v>409</v>
      </c>
      <c r="S71" s="192" t="s">
        <v>409</v>
      </c>
      <c r="T71" s="192" t="s">
        <v>409</v>
      </c>
      <c r="U71" s="192">
        <v>68.900000000000006</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4"/>
        <v/>
      </c>
      <c r="G72" s="80">
        <f>IF(Parameters!$D$21 = 1, MAX(H72, I72),
IF(Parameters!$D$22 = 1, AVERAGE(H72,I72),
IF(Parameters!$D$23 = 1,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44860</v>
      </c>
      <c r="K72" s="242">
        <v>44966</v>
      </c>
      <c r="L72" s="91" t="s">
        <v>116</v>
      </c>
      <c r="M72" s="192">
        <v>0</v>
      </c>
      <c r="N72" s="192">
        <v>0</v>
      </c>
      <c r="O72" s="192" t="s">
        <v>409</v>
      </c>
      <c r="P72" s="192">
        <v>0</v>
      </c>
      <c r="Q72" s="192" t="s">
        <v>409</v>
      </c>
      <c r="R72" s="192">
        <v>0</v>
      </c>
      <c r="S72" s="192">
        <v>0</v>
      </c>
      <c r="T72" s="192" t="s">
        <v>409</v>
      </c>
      <c r="U72" s="192">
        <v>30.9</v>
      </c>
      <c r="V72" s="192" t="s">
        <v>409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5">IF(L73 &lt;&gt; C73, "Countries don't match", "")</f>
        <v/>
      </c>
      <c r="G73" s="80">
        <f>IF(Parameters!$D$21 = 1, MAX(H73, I73),
IF(Parameters!$D$22 = 1, AVERAGE(H73,I73),
IF(Parameters!$D$23 = 1,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#N/A</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723</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5"/>
        <v/>
      </c>
      <c r="G74" s="80">
        <f>IF(Parameters!$D$21 = 1, MAX(H74, I74),
IF(Parameters!$D$22 = 1, AVERAGE(H74,I74),
IF(Parameters!$D$23 = 1,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1.72475106685632</v>
      </c>
      <c r="O74" s="192" t="s">
        <v>409</v>
      </c>
      <c r="P74" s="192">
        <v>0</v>
      </c>
      <c r="Q74" s="192" t="s">
        <v>409</v>
      </c>
      <c r="R74" s="192" t="s">
        <v>409</v>
      </c>
      <c r="S74" s="192" t="s">
        <v>409</v>
      </c>
      <c r="T74" s="192" t="s">
        <v>627</v>
      </c>
      <c r="U74" s="192">
        <v>71</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5"/>
        <v/>
      </c>
      <c r="G75" s="80">
        <f>IF(Parameters!$D$21 = 1, MAX(H75, I75),
IF(Parameters!$D$22 = 1, AVERAGE(H75,I75),
IF(Parameters!$D$23 = 1,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0.76902560455192004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0</v>
      </c>
      <c r="J75" s="242">
        <v>44860</v>
      </c>
      <c r="K75" s="242">
        <v>44860</v>
      </c>
      <c r="L75" s="91" t="s">
        <v>119</v>
      </c>
      <c r="M75" s="192">
        <v>0</v>
      </c>
      <c r="N75" s="192">
        <v>0.76902560455192004</v>
      </c>
      <c r="O75" s="192" t="s">
        <v>409</v>
      </c>
      <c r="P75" s="192">
        <v>0</v>
      </c>
      <c r="Q75" s="192" t="s">
        <v>409</v>
      </c>
      <c r="R75" s="192">
        <v>0</v>
      </c>
      <c r="S75" s="192" t="s">
        <v>409</v>
      </c>
      <c r="T75" s="192" t="s">
        <v>409</v>
      </c>
      <c r="U75" s="192">
        <v>66.7</v>
      </c>
      <c r="V75" s="192" t="s">
        <v>409</v>
      </c>
      <c r="W75" s="192" t="s">
        <v>409</v>
      </c>
      <c r="X75" s="192" t="s">
        <v>409</v>
      </c>
      <c r="Y75" s="192">
        <v>0</v>
      </c>
      <c r="Z75" s="192" t="s">
        <v>409</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5"/>
        <v/>
      </c>
      <c r="G76" s="80">
        <f>IF(Parameters!$D$21 = 1, MAX(H76, I76),
IF(Parameters!$D$22 = 1, AVERAGE(H76,I76),
IF(Parameters!$D$23 = 1,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44860</v>
      </c>
      <c r="K76" s="242">
        <v>45014</v>
      </c>
      <c r="L76" s="91" t="s">
        <v>121</v>
      </c>
      <c r="M76" s="192">
        <v>0</v>
      </c>
      <c r="N76" s="192">
        <v>0</v>
      </c>
      <c r="O76" s="192" t="s">
        <v>409</v>
      </c>
      <c r="P76" s="192">
        <v>0</v>
      </c>
      <c r="Q76" s="192" t="s">
        <v>409</v>
      </c>
      <c r="R76" s="192">
        <v>0</v>
      </c>
      <c r="S76" s="192">
        <v>0</v>
      </c>
      <c r="T76" s="192" t="s">
        <v>409</v>
      </c>
      <c r="U76" s="192">
        <v>40.6</v>
      </c>
      <c r="V76" s="192" t="s">
        <v>409</v>
      </c>
      <c r="W76" s="192" t="s">
        <v>409</v>
      </c>
      <c r="X76" s="192" t="s">
        <v>409</v>
      </c>
      <c r="Y76" s="192">
        <v>-0.14285714285714299</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5"/>
        <v/>
      </c>
      <c r="G77" s="80">
        <f>IF(Parameters!$D$21 = 1, MAX(H77, I77),
IF(Parameters!$D$22 = 1, AVERAGE(H77,I77),
IF(Parameters!$D$23 = 1, IFERROR(GEOMEAN(H77, I77), 0),
IF(Parameters!$D$24, IF(AND(H77=10,I77=10),10,0),
IF(Parameters!$D$25, IF(AND(H77&gt;=7,I77&gt;=7),10,0),
IF(Parameters!$D$26, IF(AND(H77&gt;=7,I77&gt;=7), 10, IF(OR(AND(H77&gt;=7,I77&gt;=5),AND(H77&gt;=5,I77&gt;=7)),6,0)),
IF(Parameters!$D$27, IF(AND(H77&gt;=10,I77&gt;=10), 10, IF(OR(AND(H77&gt;=10,I77&gt;=5),AND(H77&gt;=5,I77&gt;=10)),6,0)),"no method")))))))</f>
        <v>1.8432117035955178</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1.9025604551920301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1.78571428571429</v>
      </c>
      <c r="J77" s="242">
        <v>44860</v>
      </c>
      <c r="K77" s="242">
        <v>44753</v>
      </c>
      <c r="L77" s="91" t="s">
        <v>123</v>
      </c>
      <c r="M77" s="192">
        <v>0</v>
      </c>
      <c r="N77" s="192">
        <v>1.9025604551920301</v>
      </c>
      <c r="O77" s="192" t="s">
        <v>409</v>
      </c>
      <c r="P77" s="192">
        <v>0</v>
      </c>
      <c r="Q77" s="192" t="s">
        <v>409</v>
      </c>
      <c r="R77" s="192">
        <v>1.78571428571429</v>
      </c>
      <c r="S77" s="192" t="s">
        <v>409</v>
      </c>
      <c r="T77" s="192" t="s">
        <v>409</v>
      </c>
      <c r="U77" s="192">
        <v>71.8</v>
      </c>
      <c r="V77" s="192" t="s">
        <v>409</v>
      </c>
      <c r="W77" s="192" t="s">
        <v>409</v>
      </c>
      <c r="X77" s="192" t="s">
        <v>409</v>
      </c>
      <c r="Y77" s="192">
        <v>3.5714285714285803E-2</v>
      </c>
      <c r="Z77" s="192" t="s">
        <v>409</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5"/>
        <v/>
      </c>
      <c r="G78" s="80">
        <f>IF(Parameters!$D$21 = 1, MAX(H78, I78),
IF(Parameters!$D$22 = 1, AVERAGE(H78,I78),
IF(Parameters!$D$23 = 1,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44860</v>
      </c>
      <c r="K78" s="242">
        <v>45034</v>
      </c>
      <c r="L78" s="91" t="s">
        <v>125</v>
      </c>
      <c r="M78" s="192">
        <v>0</v>
      </c>
      <c r="N78" s="192">
        <v>0</v>
      </c>
      <c r="O78" s="192">
        <v>10</v>
      </c>
      <c r="P78" s="192">
        <v>0</v>
      </c>
      <c r="Q78" s="192">
        <v>7</v>
      </c>
      <c r="R78" s="192">
        <v>0</v>
      </c>
      <c r="S78" s="192">
        <v>0</v>
      </c>
      <c r="T78" s="192" t="s">
        <v>409</v>
      </c>
      <c r="U78" s="192">
        <v>63</v>
      </c>
      <c r="V78" s="192">
        <v>1.24124121711752</v>
      </c>
      <c r="W78" s="192" t="s">
        <v>409</v>
      </c>
      <c r="X78" s="192" t="s">
        <v>858</v>
      </c>
      <c r="Y78" s="192">
        <v>0</v>
      </c>
      <c r="Z78" s="192">
        <v>-22.2222222222222</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5"/>
        <v/>
      </c>
      <c r="G79" s="80">
        <f>IF(Parameters!$D$21 = 1, MAX(H79, I79),
IF(Parameters!$D$22 = 1, AVERAGE(H79,I79),
IF(Parameters!$D$23 = 1,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#N/A</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724</v>
      </c>
      <c r="M79" s="192" t="s">
        <v>409</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5"/>
        <v/>
      </c>
      <c r="G80" s="80">
        <f>IF(Parameters!$D$21 = 1, MAX(H80, I80),
IF(Parameters!$D$22 = 1, AVERAGE(H80,I80),
IF(Parameters!$D$23 = 1, IFERROR(GEOMEAN(H80, I80), 0),
IF(Parameters!$D$24, IF(AND(H80=10,I80=10),10,0),
IF(Parameters!$D$25, IF(AND(H80&gt;=7,I80&gt;=7),10,0),
IF(Parameters!$D$26, IF(AND(H80&gt;=7,I80&gt;=7), 10, IF(OR(AND(H80&gt;=7,I80&gt;=5),AND(H80&gt;=5,I80&gt;=7)),6,0)),
IF(Parameters!$D$27, IF(AND(H80&gt;=10,I80&gt;=10), 10, IF(OR(AND(H80&gt;=10,I80&gt;=5),AND(H80&gt;=5,I80&gt;=10)),6,0)),"no method")))))))</f>
        <v>3.7988336320549196</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8.0814366998577505</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1.78571428571427</v>
      </c>
      <c r="J80" s="242">
        <v>44860</v>
      </c>
      <c r="K80" s="242">
        <v>45077</v>
      </c>
      <c r="L80" s="91" t="s">
        <v>127</v>
      </c>
      <c r="M80" s="192">
        <v>0</v>
      </c>
      <c r="N80" s="192">
        <v>8.0814366998577505</v>
      </c>
      <c r="O80" s="192">
        <v>0</v>
      </c>
      <c r="P80" s="192">
        <v>0</v>
      </c>
      <c r="Q80" s="192" t="s">
        <v>409</v>
      </c>
      <c r="R80" s="192">
        <v>1.78571428571427</v>
      </c>
      <c r="S80" s="192">
        <v>7</v>
      </c>
      <c r="T80" s="192" t="s">
        <v>409</v>
      </c>
      <c r="U80" s="192">
        <v>99.6</v>
      </c>
      <c r="V80" s="192">
        <v>-0.204517967810009</v>
      </c>
      <c r="W80" s="192" t="s">
        <v>409</v>
      </c>
      <c r="X80" s="192" t="s">
        <v>409</v>
      </c>
      <c r="Y80" s="192">
        <v>3.5714285714285497E-2</v>
      </c>
      <c r="Z80" s="192">
        <v>29.729729729729701</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5"/>
        <v/>
      </c>
      <c r="G81" s="80">
        <f>IF(Parameters!$D$21 = 1, MAX(H81, I81),
IF(Parameters!$D$22 = 1, AVERAGE(H81,I81),
IF(Parameters!$D$23 = 1, IFERROR(GEOMEAN(H81, I81), 0),
IF(Parameters!$D$24, IF(AND(H81=10,I81=10),10,0),
IF(Parameters!$D$25, IF(AND(H81&gt;=7,I81&gt;=7),10,0),
IF(Parameters!$D$26, IF(AND(H81&gt;=7,I81&gt;=7), 10, IF(OR(AND(H81&gt;=7,I81&gt;=5),AND(H81&gt;=5,I81&gt;=7)),6,0)),
IF(Parameters!$D$27, IF(AND(H81&gt;=10,I81&gt;=10), 10, IF(OR(AND(H81&gt;=10,I81&gt;=5),AND(H81&gt;=5,I81&gt;=10)),6,0)),"no method")))))))</f>
        <v>4.8885152952935078</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3.4139402560455099</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7</v>
      </c>
      <c r="J81" s="242">
        <v>44860</v>
      </c>
      <c r="K81" s="242">
        <v>44966</v>
      </c>
      <c r="L81" s="91" t="s">
        <v>128</v>
      </c>
      <c r="M81" s="192">
        <v>0</v>
      </c>
      <c r="N81" s="192">
        <v>3.4139402560455099</v>
      </c>
      <c r="O81" s="192" t="s">
        <v>409</v>
      </c>
      <c r="P81" s="192">
        <v>0</v>
      </c>
      <c r="Q81" s="192" t="s">
        <v>409</v>
      </c>
      <c r="R81" s="192">
        <v>7</v>
      </c>
      <c r="S81" s="192">
        <v>0</v>
      </c>
      <c r="T81" s="192" t="s">
        <v>409</v>
      </c>
      <c r="U81" s="192">
        <v>78.599999999999994</v>
      </c>
      <c r="V81" s="192" t="s">
        <v>409</v>
      </c>
      <c r="W81" s="192" t="s">
        <v>409</v>
      </c>
      <c r="X81" s="192" t="s">
        <v>409</v>
      </c>
      <c r="Y81" s="192">
        <v>0.15476190476190399</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5"/>
        <v/>
      </c>
      <c r="G82" s="80">
        <f>IF(Parameters!$D$21 = 1, MAX(H82, I82),
IF(Parameters!$D$22 = 1, AVERAGE(H82,I82),
IF(Parameters!$D$23 = 1,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44966</v>
      </c>
      <c r="L82" s="91" t="s">
        <v>130</v>
      </c>
      <c r="M82" s="192">
        <v>10</v>
      </c>
      <c r="N82" s="192">
        <v>6.23666429587482</v>
      </c>
      <c r="O82" s="192" t="s">
        <v>409</v>
      </c>
      <c r="P82" s="192">
        <v>0</v>
      </c>
      <c r="Q82" s="192" t="s">
        <v>409</v>
      </c>
      <c r="R82" s="192" t="s">
        <v>409</v>
      </c>
      <c r="S82" s="192">
        <v>0</v>
      </c>
      <c r="T82" s="192" t="s">
        <v>627</v>
      </c>
      <c r="U82" s="192">
        <v>91.3</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5"/>
        <v/>
      </c>
      <c r="G83" s="80">
        <f>IF(Parameters!$D$21 = 1, MAX(H83, I83),
IF(Parameters!$D$22 = 1, AVERAGE(H83,I83),
IF(Parameters!$D$23 = 1,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4.6363798008534802</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44860</v>
      </c>
      <c r="K83" s="242">
        <v>44900</v>
      </c>
      <c r="L83" s="91" t="s">
        <v>132</v>
      </c>
      <c r="M83" s="192">
        <v>0</v>
      </c>
      <c r="N83" s="192">
        <v>4.6363798008534802</v>
      </c>
      <c r="O83" s="192" t="s">
        <v>409</v>
      </c>
      <c r="P83" s="192">
        <v>0</v>
      </c>
      <c r="Q83" s="192" t="s">
        <v>409</v>
      </c>
      <c r="R83" s="192">
        <v>0</v>
      </c>
      <c r="S83" s="192">
        <v>0</v>
      </c>
      <c r="T83" s="192" t="s">
        <v>409</v>
      </c>
      <c r="U83" s="192">
        <v>84.1</v>
      </c>
      <c r="V83" s="192" t="s">
        <v>409</v>
      </c>
      <c r="W83" s="192" t="s">
        <v>409</v>
      </c>
      <c r="X83" s="192" t="s">
        <v>409</v>
      </c>
      <c r="Y83" s="192">
        <v>0</v>
      </c>
      <c r="Z83" s="192">
        <v>-100</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5"/>
        <v/>
      </c>
      <c r="G84" s="80">
        <f>IF(Parameters!$D$21 = 1, MAX(H84, I84),
IF(Parameters!$D$22 = 1, AVERAGE(H84,I84),
IF(Parameters!$D$23 = 1,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44860</v>
      </c>
      <c r="K84" s="242">
        <v>45077</v>
      </c>
      <c r="L84" s="91" t="s">
        <v>134</v>
      </c>
      <c r="M84" s="192">
        <v>0</v>
      </c>
      <c r="N84" s="192">
        <v>0</v>
      </c>
      <c r="O84" s="192" t="s">
        <v>409</v>
      </c>
      <c r="P84" s="192">
        <v>0</v>
      </c>
      <c r="Q84" s="192" t="s">
        <v>409</v>
      </c>
      <c r="R84" s="192">
        <v>0</v>
      </c>
      <c r="S84" s="192">
        <v>0</v>
      </c>
      <c r="T84" s="192" t="s">
        <v>409</v>
      </c>
      <c r="U84" s="192">
        <v>55.8</v>
      </c>
      <c r="V84" s="192" t="s">
        <v>409</v>
      </c>
      <c r="W84" s="192" t="s">
        <v>409</v>
      </c>
      <c r="X84" s="192" t="s">
        <v>409</v>
      </c>
      <c r="Y84" s="192">
        <v>0</v>
      </c>
      <c r="Z84" s="192">
        <v>-24.999999999999901</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5"/>
        <v/>
      </c>
      <c r="G85" s="80">
        <f>IF(Parameters!$D$21 = 1, MAX(H85, I85),
IF(Parameters!$D$22 = 1, AVERAGE(H85,I85),
IF(Parameters!$D$23 = 1,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44860</v>
      </c>
      <c r="K85" s="242">
        <v>44753</v>
      </c>
      <c r="L85" s="91" t="s">
        <v>136</v>
      </c>
      <c r="M85" s="192">
        <v>0</v>
      </c>
      <c r="N85" s="192">
        <v>0</v>
      </c>
      <c r="O85" s="192" t="s">
        <v>409</v>
      </c>
      <c r="P85" s="192">
        <v>0</v>
      </c>
      <c r="Q85" s="192" t="s">
        <v>409</v>
      </c>
      <c r="R85" s="192" t="s">
        <v>409</v>
      </c>
      <c r="S85" s="192" t="s">
        <v>409</v>
      </c>
      <c r="T85" s="192" t="s">
        <v>409</v>
      </c>
      <c r="U85" s="192">
        <v>54.3</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5"/>
        <v/>
      </c>
      <c r="G86" s="80">
        <f>IF(Parameters!$D$21 = 1, MAX(H86, I86),
IF(Parameters!$D$22 = 1, AVERAGE(H86,I86),
IF(Parameters!$D$23 = 1,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#N/A</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2.9761904761904701</v>
      </c>
      <c r="J86" s="242" t="s">
        <v>409</v>
      </c>
      <c r="K86" s="242">
        <v>44900</v>
      </c>
      <c r="L86" s="91" t="s">
        <v>725</v>
      </c>
      <c r="M86" s="192" t="s">
        <v>409</v>
      </c>
      <c r="N86" s="192" t="s">
        <v>409</v>
      </c>
      <c r="O86" s="192" t="s">
        <v>409</v>
      </c>
      <c r="P86" s="192">
        <v>0</v>
      </c>
      <c r="Q86" s="192" t="s">
        <v>409</v>
      </c>
      <c r="R86" s="192">
        <v>2.9761904761904701</v>
      </c>
      <c r="S86" s="192" t="s">
        <v>409</v>
      </c>
      <c r="T86" s="192" t="s">
        <v>409</v>
      </c>
      <c r="U86" s="192" t="s">
        <v>409</v>
      </c>
      <c r="V86" s="192" t="s">
        <v>409</v>
      </c>
      <c r="W86" s="192" t="s">
        <v>409</v>
      </c>
      <c r="X86" s="192" t="s">
        <v>409</v>
      </c>
      <c r="Y86" s="192">
        <v>5.95238095238095E-2</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5"/>
        <v/>
      </c>
      <c r="G87" s="80">
        <f>IF(Parameters!$D$21 = 1, MAX(H87, I87),
IF(Parameters!$D$22 = 1, AVERAGE(H87,I87),
IF(Parameters!$D$23 = 1,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3.16945234708392</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44860</v>
      </c>
      <c r="K87" s="242">
        <v>45077</v>
      </c>
      <c r="L87" s="91" t="s">
        <v>138</v>
      </c>
      <c r="M87" s="192">
        <v>0</v>
      </c>
      <c r="N87" s="192">
        <v>3.16945234708392</v>
      </c>
      <c r="O87" s="192">
        <v>0</v>
      </c>
      <c r="P87" s="192">
        <v>0</v>
      </c>
      <c r="Q87" s="192" t="s">
        <v>409</v>
      </c>
      <c r="R87" s="192">
        <v>0</v>
      </c>
      <c r="S87" s="192">
        <v>0</v>
      </c>
      <c r="T87" s="192" t="s">
        <v>409</v>
      </c>
      <c r="U87" s="192">
        <v>77.5</v>
      </c>
      <c r="V87" s="192">
        <v>-2.8932987767634102</v>
      </c>
      <c r="W87" s="192" t="s">
        <v>409</v>
      </c>
      <c r="X87" s="192" t="s">
        <v>409</v>
      </c>
      <c r="Y87" s="192">
        <v>0</v>
      </c>
      <c r="Z87" s="192">
        <v>-10.576923076923</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5"/>
        <v/>
      </c>
      <c r="G88" s="80">
        <f>IF(Parameters!$D$21 = 1, MAX(H88, I88),
IF(Parameters!$D$22 = 1, AVERAGE(H88,I88),
IF(Parameters!$D$23 = 1,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#N/A</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726</v>
      </c>
      <c r="M88" s="192" t="s">
        <v>409</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5"/>
        <v/>
      </c>
      <c r="G89" s="80">
        <f>IF(Parameters!$D$21 = 1, MAX(H89, I89),
IF(Parameters!$D$22 = 1, AVERAGE(H89,I89),
IF(Parameters!$D$23 = 1,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0.21337126600284501</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44860</v>
      </c>
      <c r="K89" s="242">
        <v>44966</v>
      </c>
      <c r="L89" s="91" t="s">
        <v>140</v>
      </c>
      <c r="M89" s="192">
        <v>0</v>
      </c>
      <c r="N89" s="192">
        <v>0.21337126600284501</v>
      </c>
      <c r="O89" s="192" t="s">
        <v>409</v>
      </c>
      <c r="P89" s="192">
        <v>0</v>
      </c>
      <c r="Q89" s="192" t="s">
        <v>409</v>
      </c>
      <c r="R89" s="192">
        <v>0</v>
      </c>
      <c r="S89" s="192">
        <v>0</v>
      </c>
      <c r="T89" s="192" t="s">
        <v>409</v>
      </c>
      <c r="U89" s="192">
        <v>64.2</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5"/>
        <v/>
      </c>
      <c r="G90" s="80">
        <f>IF(Parameters!$D$21 = 1, MAX(H90, I90),
IF(Parameters!$D$22 = 1, AVERAGE(H90,I90),
IF(Parameters!$D$23 = 1,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#N/A</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44998</v>
      </c>
      <c r="L90" s="91" t="s">
        <v>727</v>
      </c>
      <c r="M90" s="192" t="s">
        <v>409</v>
      </c>
      <c r="N90" s="192" t="s">
        <v>409</v>
      </c>
      <c r="O90" s="192" t="s">
        <v>409</v>
      </c>
      <c r="P90" s="192">
        <v>0</v>
      </c>
      <c r="Q90" s="192" t="s">
        <v>409</v>
      </c>
      <c r="R90" s="192">
        <v>0</v>
      </c>
      <c r="S90" s="192" t="s">
        <v>409</v>
      </c>
      <c r="T90" s="192" t="s">
        <v>409</v>
      </c>
      <c r="U90" s="192" t="s">
        <v>409</v>
      </c>
      <c r="V90" s="192" t="s">
        <v>409</v>
      </c>
      <c r="W90" s="192" t="s">
        <v>409</v>
      </c>
      <c r="X90" s="192" t="s">
        <v>409</v>
      </c>
      <c r="Y90" s="192">
        <v>-4.7619047619047603E-2</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5"/>
        <v/>
      </c>
      <c r="G91" s="80">
        <f>IF(Parameters!$D$21 = 1, MAX(H91, I91),
IF(Parameters!$D$22 = 1, AVERAGE(H91,I91),
IF(Parameters!$D$23 = 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3.4361664295874799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44860</v>
      </c>
      <c r="K91" s="242">
        <v>45077</v>
      </c>
      <c r="L91" s="91" t="s">
        <v>142</v>
      </c>
      <c r="M91" s="192">
        <v>0</v>
      </c>
      <c r="N91" s="192">
        <v>3.4361664295874799</v>
      </c>
      <c r="O91" s="192">
        <v>0</v>
      </c>
      <c r="P91" s="192">
        <v>0</v>
      </c>
      <c r="Q91" s="192" t="s">
        <v>409</v>
      </c>
      <c r="R91" s="192">
        <v>0</v>
      </c>
      <c r="S91" s="192">
        <v>10</v>
      </c>
      <c r="T91" s="192" t="s">
        <v>409</v>
      </c>
      <c r="U91" s="192">
        <v>78.7</v>
      </c>
      <c r="V91" s="192">
        <v>-0.51211780589728595</v>
      </c>
      <c r="W91" s="192" t="s">
        <v>409</v>
      </c>
      <c r="X91" s="192" t="s">
        <v>409</v>
      </c>
      <c r="Y91" s="192">
        <v>0</v>
      </c>
      <c r="Z91" s="192">
        <v>34.939759036144501</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5"/>
        <v/>
      </c>
      <c r="G92" s="80">
        <f>IF(Parameters!$D$21 = 1, MAX(H92, I92),
IF(Parameters!$D$22 = 1, AVERAGE(H92,I92),
IF(Parameters!$D$23 = 1,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7</v>
      </c>
      <c r="J92" s="242">
        <v>44860</v>
      </c>
      <c r="K92" s="242">
        <v>44966</v>
      </c>
      <c r="L92" s="91" t="s">
        <v>144</v>
      </c>
      <c r="M92" s="192">
        <v>0</v>
      </c>
      <c r="N92" s="192">
        <v>0</v>
      </c>
      <c r="O92" s="192" t="s">
        <v>409</v>
      </c>
      <c r="P92" s="192">
        <v>0</v>
      </c>
      <c r="Q92" s="192" t="s">
        <v>409</v>
      </c>
      <c r="R92" s="192">
        <v>7</v>
      </c>
      <c r="S92" s="192" t="s">
        <v>409</v>
      </c>
      <c r="T92" s="192" t="s">
        <v>409</v>
      </c>
      <c r="U92" s="192">
        <v>49.3</v>
      </c>
      <c r="V92" s="192" t="s">
        <v>409</v>
      </c>
      <c r="W92" s="192" t="s">
        <v>409</v>
      </c>
      <c r="X92" s="192" t="s">
        <v>409</v>
      </c>
      <c r="Y92" s="192">
        <v>0.226190476190476</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5"/>
        <v/>
      </c>
      <c r="G93" s="80">
        <f>IF(Parameters!$D$21 = 1, MAX(H93, I93),
IF(Parameters!$D$22 = 1, AVERAGE(H93,I93),
IF(Parameters!$D$23 = 1,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10</v>
      </c>
      <c r="J93" s="242">
        <v>44778</v>
      </c>
      <c r="K93" s="242">
        <v>45077</v>
      </c>
      <c r="L93" s="91" t="s">
        <v>146</v>
      </c>
      <c r="M93" s="192">
        <v>10</v>
      </c>
      <c r="N93" s="192">
        <v>8.1036628733997098</v>
      </c>
      <c r="O93" s="192">
        <v>10</v>
      </c>
      <c r="P93" s="192">
        <v>0</v>
      </c>
      <c r="Q93" s="192" t="s">
        <v>409</v>
      </c>
      <c r="R93" s="192">
        <v>1.19047619047618</v>
      </c>
      <c r="S93" s="192">
        <v>10</v>
      </c>
      <c r="T93" s="192" t="s">
        <v>627</v>
      </c>
      <c r="U93" s="192">
        <v>99.7</v>
      </c>
      <c r="V93" s="192">
        <v>2.0094980411079901</v>
      </c>
      <c r="W93" s="192" t="s">
        <v>409</v>
      </c>
      <c r="X93" s="192" t="s">
        <v>409</v>
      </c>
      <c r="Y93" s="192">
        <v>2.3809523809523701E-2</v>
      </c>
      <c r="Z93" s="192">
        <v>49.6021220159151</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5"/>
        <v/>
      </c>
      <c r="G94" s="80">
        <f>IF(Parameters!$D$21 = 1, MAX(H94, I94),
IF(Parameters!$D$22 = 1, AVERAGE(H94,I94),
IF(Parameters!$D$23 = 1,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44860</v>
      </c>
      <c r="K94" s="242">
        <v>44900</v>
      </c>
      <c r="L94" s="91" t="s">
        <v>148</v>
      </c>
      <c r="M94" s="192">
        <v>0</v>
      </c>
      <c r="N94" s="192">
        <v>0</v>
      </c>
      <c r="O94" s="192" t="s">
        <v>409</v>
      </c>
      <c r="P94" s="192">
        <v>0</v>
      </c>
      <c r="Q94" s="192" t="s">
        <v>409</v>
      </c>
      <c r="R94" s="192">
        <v>0</v>
      </c>
      <c r="S94" s="192" t="s">
        <v>409</v>
      </c>
      <c r="T94" s="192" t="s">
        <v>409</v>
      </c>
      <c r="U94" s="192">
        <v>50.8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5"/>
        <v/>
      </c>
      <c r="G95" s="80">
        <f>IF(Parameters!$D$21 = 1, MAX(H95, I95),
IF(Parameters!$D$22 = 1, AVERAGE(H95,I95),
IF(Parameters!$D$23 = 1, IFERROR(GEOMEAN(H95, I95), 0),
IF(Parameters!$D$24, IF(AND(H95=10,I95=10),10,0),
IF(Parameters!$D$25, IF(AND(H95&gt;=7,I95&gt;=7),10,0),
IF(Parameters!$D$26, IF(AND(H95&gt;=7,I95&gt;=7), 10, IF(OR(AND(H95&gt;=7,I95&gt;=5),AND(H95&gt;=5,I95&gt;=7)),6,0)),
IF(Parameters!$D$27, IF(AND(H95&gt;=10,I95&gt;=10), 10, IF(OR(AND(H95&gt;=10,I95&gt;=5),AND(H95&gt;=5,I95&gt;=10)),6,0)),"no method")))))))</f>
        <v>2.2964515174767368</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0.74679943100995505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7.0617214651451796</v>
      </c>
      <c r="J95" s="242">
        <v>44860</v>
      </c>
      <c r="K95" s="242">
        <v>45075</v>
      </c>
      <c r="L95" s="91" t="s">
        <v>150</v>
      </c>
      <c r="M95" s="192">
        <v>0</v>
      </c>
      <c r="N95" s="192">
        <v>0.74679943100995505</v>
      </c>
      <c r="O95" s="192">
        <v>7.0617214651451796</v>
      </c>
      <c r="P95" s="192">
        <v>0</v>
      </c>
      <c r="Q95" s="192">
        <v>7</v>
      </c>
      <c r="R95" s="192">
        <v>0</v>
      </c>
      <c r="S95" s="192">
        <v>0</v>
      </c>
      <c r="T95" s="192" t="s">
        <v>409</v>
      </c>
      <c r="U95" s="192">
        <v>66.599999999999994</v>
      </c>
      <c r="V95" s="192">
        <v>0.70617214651451798</v>
      </c>
      <c r="W95" s="192" t="s">
        <v>409</v>
      </c>
      <c r="X95" s="192" t="s">
        <v>860</v>
      </c>
      <c r="Y95" s="192">
        <v>-7.1428571428571605E-2</v>
      </c>
      <c r="Z95" s="192">
        <v>-27.710843373493901</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5"/>
        <v/>
      </c>
      <c r="G96" s="80">
        <f>IF(Parameters!$D$21 = 1, MAX(H96, I96),
IF(Parameters!$D$22 = 1, AVERAGE(H96,I96),
IF(Parameters!$D$23 = 1,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#N/A</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728</v>
      </c>
      <c r="M96" s="192" t="s">
        <v>409</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5"/>
        <v/>
      </c>
      <c r="G97" s="80">
        <f>IF(Parameters!$D$21 = 1, MAX(H97, I97),
IF(Parameters!$D$22 = 1, AVERAGE(H97,I97),
IF(Parameters!$D$23 = 1,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2.68047652916073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0</v>
      </c>
      <c r="J97" s="242">
        <v>44860</v>
      </c>
      <c r="K97" s="242">
        <v>45077</v>
      </c>
      <c r="L97" s="91" t="s">
        <v>152</v>
      </c>
      <c r="M97" s="192">
        <v>0</v>
      </c>
      <c r="N97" s="192">
        <v>2.68047652916073</v>
      </c>
      <c r="O97" s="192">
        <v>0</v>
      </c>
      <c r="P97" s="192">
        <v>0</v>
      </c>
      <c r="Q97" s="192" t="s">
        <v>409</v>
      </c>
      <c r="R97" s="192">
        <v>0</v>
      </c>
      <c r="S97" s="192">
        <v>10</v>
      </c>
      <c r="T97" s="192" t="s">
        <v>409</v>
      </c>
      <c r="U97" s="192">
        <v>75.3</v>
      </c>
      <c r="V97" s="192">
        <v>-1.0810383783642801</v>
      </c>
      <c r="W97" s="192" t="s">
        <v>409</v>
      </c>
      <c r="X97" s="192" t="s">
        <v>409</v>
      </c>
      <c r="Y97" s="192">
        <v>0</v>
      </c>
      <c r="Z97" s="192">
        <v>71.130434782608702</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5"/>
        <v/>
      </c>
      <c r="G98" s="80">
        <f>IF(Parameters!$D$21 = 1, MAX(H98, I98),
IF(Parameters!$D$22 = 1, AVERAGE(H98,I98),
IF(Parameters!$D$23 = 1,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44860</v>
      </c>
      <c r="K98" s="242">
        <v>44860</v>
      </c>
      <c r="L98" s="91" t="s">
        <v>154</v>
      </c>
      <c r="M98" s="192">
        <v>0</v>
      </c>
      <c r="N98" s="192">
        <v>0</v>
      </c>
      <c r="O98" s="192" t="s">
        <v>409</v>
      </c>
      <c r="P98" s="192">
        <v>0</v>
      </c>
      <c r="Q98" s="192" t="s">
        <v>409</v>
      </c>
      <c r="R98" s="192">
        <v>0</v>
      </c>
      <c r="S98" s="192" t="s">
        <v>409</v>
      </c>
      <c r="T98" s="192" t="s">
        <v>409</v>
      </c>
      <c r="U98" s="192">
        <v>20.8</v>
      </c>
      <c r="V98" s="192" t="s">
        <v>409</v>
      </c>
      <c r="W98" s="192" t="s">
        <v>409</v>
      </c>
      <c r="X98" s="192" t="s">
        <v>409</v>
      </c>
      <c r="Y98" s="192">
        <v>0</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5"/>
        <v/>
      </c>
      <c r="G99" s="80">
        <f>IF(Parameters!$D$21 = 1, MAX(H99, I99),
IF(Parameters!$D$22 = 1, AVERAGE(H99,I99),
IF(Parameters!$D$23 = 1,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4.6363798008534802</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44860</v>
      </c>
      <c r="K99" s="242">
        <v>45077</v>
      </c>
      <c r="L99" s="91" t="s">
        <v>155</v>
      </c>
      <c r="M99" s="192">
        <v>0</v>
      </c>
      <c r="N99" s="192">
        <v>4.6363798008534802</v>
      </c>
      <c r="O99" s="192">
        <v>0</v>
      </c>
      <c r="P99" s="192">
        <v>0</v>
      </c>
      <c r="Q99" s="192" t="s">
        <v>409</v>
      </c>
      <c r="R99" s="192">
        <v>0</v>
      </c>
      <c r="S99" s="192">
        <v>0</v>
      </c>
      <c r="T99" s="192" t="s">
        <v>409</v>
      </c>
      <c r="U99" s="192">
        <v>84.1</v>
      </c>
      <c r="V99" s="192">
        <v>-0.43509334294345398</v>
      </c>
      <c r="W99" s="192" t="s">
        <v>409</v>
      </c>
      <c r="X99" s="192" t="s">
        <v>409</v>
      </c>
      <c r="Y99" s="192">
        <v>0</v>
      </c>
      <c r="Z99" s="192">
        <v>-48.108108108108098</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5"/>
        <v/>
      </c>
      <c r="G100" s="80">
        <f>IF(Parameters!$D$21 = 1, MAX(H100, I100),
IF(Parameters!$D$22 = 1, AVERAGE(H100,I100),
IF(Parameters!$D$23 = 1,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45077</v>
      </c>
      <c r="L100" s="91" t="s">
        <v>157</v>
      </c>
      <c r="M100" s="192">
        <v>10</v>
      </c>
      <c r="N100" s="192">
        <v>6.7923186344238902</v>
      </c>
      <c r="O100" s="192">
        <v>0</v>
      </c>
      <c r="P100" s="192">
        <v>0</v>
      </c>
      <c r="Q100" s="192" t="s">
        <v>409</v>
      </c>
      <c r="R100" s="192">
        <v>0</v>
      </c>
      <c r="S100" s="192">
        <v>0</v>
      </c>
      <c r="T100" s="192" t="s">
        <v>626</v>
      </c>
      <c r="U100" s="192">
        <v>93.8</v>
      </c>
      <c r="V100" s="192">
        <v>-1.4604036138243</v>
      </c>
      <c r="W100" s="192" t="s">
        <v>409</v>
      </c>
      <c r="X100" s="192" t="s">
        <v>409</v>
      </c>
      <c r="Y100" s="192">
        <v>0</v>
      </c>
      <c r="Z100" s="192">
        <v>-36</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5"/>
        <v/>
      </c>
      <c r="G101" s="80">
        <f>IF(Parameters!$D$21 = 1, MAX(H101, I101),
IF(Parameters!$D$22 = 1, AVERAGE(H101,I101),
IF(Parameters!$D$23 = 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44860</v>
      </c>
      <c r="K101" s="242">
        <v>44900</v>
      </c>
      <c r="L101" s="91" t="s">
        <v>159</v>
      </c>
      <c r="M101" s="192">
        <v>0</v>
      </c>
      <c r="N101" s="192">
        <v>0</v>
      </c>
      <c r="O101" s="192" t="s">
        <v>409</v>
      </c>
      <c r="P101" s="192">
        <v>0</v>
      </c>
      <c r="Q101" s="192" t="s">
        <v>409</v>
      </c>
      <c r="R101" s="192">
        <v>0</v>
      </c>
      <c r="S101" s="192" t="s">
        <v>409</v>
      </c>
      <c r="T101" s="192" t="s">
        <v>409</v>
      </c>
      <c r="U101" s="192">
        <v>17.100000000000001</v>
      </c>
      <c r="V101" s="192" t="s">
        <v>409</v>
      </c>
      <c r="W101" s="192" t="s">
        <v>409</v>
      </c>
      <c r="X101" s="192" t="s">
        <v>409</v>
      </c>
      <c r="Y101" s="192">
        <v>-0.28571428571428498</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5"/>
        <v/>
      </c>
      <c r="G102" s="80">
        <f>IF(Parameters!$D$21 = 1, MAX(H102, I102),
IF(Parameters!$D$22 = 1, AVERAGE(H102,I102),
IF(Parameters!$D$23 = 1,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1.78571428571427</v>
      </c>
      <c r="J102" s="242">
        <v>44860</v>
      </c>
      <c r="K102" s="242">
        <v>45077</v>
      </c>
      <c r="L102" s="91" t="s">
        <v>161</v>
      </c>
      <c r="M102" s="192">
        <v>0</v>
      </c>
      <c r="N102" s="192">
        <v>0</v>
      </c>
      <c r="O102" s="192">
        <v>0</v>
      </c>
      <c r="P102" s="192">
        <v>0</v>
      </c>
      <c r="Q102" s="192" t="s">
        <v>409</v>
      </c>
      <c r="R102" s="192">
        <v>1.78571428571427</v>
      </c>
      <c r="S102" s="192">
        <v>7</v>
      </c>
      <c r="T102" s="192" t="s">
        <v>409</v>
      </c>
      <c r="U102" s="192">
        <v>42.6</v>
      </c>
      <c r="V102" s="192">
        <v>-0.181586940264688</v>
      </c>
      <c r="W102" s="192" t="s">
        <v>409</v>
      </c>
      <c r="X102" s="192" t="s">
        <v>409</v>
      </c>
      <c r="Y102" s="192">
        <v>3.5714285714285497E-2</v>
      </c>
      <c r="Z102" s="192">
        <v>242.85714285714201</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5"/>
        <v/>
      </c>
      <c r="G103" s="80">
        <f>IF(Parameters!$D$21 = 1, MAX(H103, I103),
IF(Parameters!$D$22 = 1, AVERAGE(H103,I103),
IF(Parameters!$D$23 = 1,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0.59523809523809301</v>
      </c>
      <c r="J103" s="242">
        <v>44860</v>
      </c>
      <c r="K103" s="242">
        <v>44900</v>
      </c>
      <c r="L103" s="91" t="s">
        <v>163</v>
      </c>
      <c r="M103" s="192">
        <v>0</v>
      </c>
      <c r="N103" s="192">
        <v>0</v>
      </c>
      <c r="O103" s="192" t="s">
        <v>409</v>
      </c>
      <c r="P103" s="192">
        <v>0</v>
      </c>
      <c r="Q103" s="192" t="s">
        <v>409</v>
      </c>
      <c r="R103" s="192">
        <v>0.59523809523809301</v>
      </c>
      <c r="S103" s="192">
        <v>0</v>
      </c>
      <c r="T103" s="192" t="s">
        <v>409</v>
      </c>
      <c r="U103" s="192">
        <v>43.4</v>
      </c>
      <c r="V103" s="192" t="s">
        <v>409</v>
      </c>
      <c r="W103" s="192" t="s">
        <v>409</v>
      </c>
      <c r="X103" s="192" t="s">
        <v>409</v>
      </c>
      <c r="Y103" s="192">
        <v>1.19047619047618E-2</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5"/>
        <v/>
      </c>
      <c r="G104" s="80">
        <f>IF(Parameters!$D$21 = 1, MAX(H104, I104),
IF(Parameters!$D$22 = 1, AVERAGE(H104,I104),
IF(Parameters!$D$23 = 1,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0</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0.87631912971923598</v>
      </c>
      <c r="J104" s="242">
        <v>44860</v>
      </c>
      <c r="K104" s="242">
        <v>45075</v>
      </c>
      <c r="L104" s="91" t="s">
        <v>165</v>
      </c>
      <c r="M104" s="192">
        <v>0</v>
      </c>
      <c r="N104" s="192">
        <v>0</v>
      </c>
      <c r="O104" s="192">
        <v>0.87631912971923598</v>
      </c>
      <c r="P104" s="192">
        <v>0</v>
      </c>
      <c r="Q104" s="192" t="s">
        <v>409</v>
      </c>
      <c r="R104" s="192">
        <v>0</v>
      </c>
      <c r="S104" s="192">
        <v>0</v>
      </c>
      <c r="T104" s="192" t="s">
        <v>409</v>
      </c>
      <c r="U104" s="192">
        <v>62.1</v>
      </c>
      <c r="V104" s="192">
        <v>8.7631912971923603E-2</v>
      </c>
      <c r="W104" s="192" t="s">
        <v>409</v>
      </c>
      <c r="X104" s="192" t="s">
        <v>409</v>
      </c>
      <c r="Y104" s="192">
        <v>0</v>
      </c>
      <c r="Z104" s="192">
        <v>-14.8936170212765</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5"/>
        <v/>
      </c>
      <c r="G105" s="80">
        <f>IF(Parameters!$D$21 = 1, MAX(H105, I105),
IF(Parameters!$D$22 = 1, AVERAGE(H105,I105),
IF(Parameters!$D$23 = 1,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2.9694167852062501</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44860</v>
      </c>
      <c r="K105" s="242">
        <v>45034</v>
      </c>
      <c r="L105" s="91" t="s">
        <v>167</v>
      </c>
      <c r="M105" s="192">
        <v>0</v>
      </c>
      <c r="N105" s="192">
        <v>2.9694167852062501</v>
      </c>
      <c r="O105" s="192" t="s">
        <v>409</v>
      </c>
      <c r="P105" s="192">
        <v>0</v>
      </c>
      <c r="Q105" s="192" t="s">
        <v>409</v>
      </c>
      <c r="R105" s="192">
        <v>0</v>
      </c>
      <c r="S105" s="192">
        <v>0</v>
      </c>
      <c r="T105" s="192" t="s">
        <v>409</v>
      </c>
      <c r="U105" s="192">
        <v>76.599999999999994</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5"/>
        <v/>
      </c>
      <c r="G106" s="80">
        <f>IF(Parameters!$D$21 = 1, MAX(H106, I106),
IF(Parameters!$D$22 = 1, AVERAGE(H106,I106),
IF(Parameters!$D$23 = 1,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44860</v>
      </c>
      <c r="K106" s="242">
        <v>44966</v>
      </c>
      <c r="L106" s="91" t="s">
        <v>169</v>
      </c>
      <c r="M106" s="192">
        <v>0</v>
      </c>
      <c r="N106" s="192">
        <v>0</v>
      </c>
      <c r="O106" s="192" t="s">
        <v>409</v>
      </c>
      <c r="P106" s="192">
        <v>0</v>
      </c>
      <c r="Q106" s="192" t="s">
        <v>409</v>
      </c>
      <c r="R106" s="192">
        <v>0</v>
      </c>
      <c r="S106" s="192">
        <v>0</v>
      </c>
      <c r="T106" s="192" t="s">
        <v>409</v>
      </c>
      <c r="U106" s="192">
        <v>31</v>
      </c>
      <c r="V106" s="192" t="s">
        <v>409</v>
      </c>
      <c r="W106" s="192" t="s">
        <v>409</v>
      </c>
      <c r="X106" s="192" t="s">
        <v>409</v>
      </c>
      <c r="Y106" s="192">
        <v>0</v>
      </c>
      <c r="Z106" s="192">
        <v>-100</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5"/>
        <v/>
      </c>
      <c r="G107" s="80">
        <f>IF(Parameters!$D$21 = 1, MAX(H107, I107),
IF(Parameters!$D$22 = 1, AVERAGE(H107,I107),
IF(Parameters!$D$23 = 1,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44860</v>
      </c>
      <c r="K107" s="242">
        <v>44900</v>
      </c>
      <c r="L107" s="91" t="s">
        <v>171</v>
      </c>
      <c r="M107" s="192">
        <v>0</v>
      </c>
      <c r="N107" s="192">
        <v>0</v>
      </c>
      <c r="O107" s="192" t="s">
        <v>409</v>
      </c>
      <c r="P107" s="192">
        <v>0</v>
      </c>
      <c r="Q107" s="192" t="s">
        <v>409</v>
      </c>
      <c r="R107" s="192">
        <v>0</v>
      </c>
      <c r="S107" s="192">
        <v>0</v>
      </c>
      <c r="T107" s="192" t="s">
        <v>409</v>
      </c>
      <c r="U107" s="192">
        <v>59.5</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5"/>
        <v/>
      </c>
      <c r="G108" s="80">
        <f>IF(Parameters!$D$21 = 1, MAX(H108, I108),
IF(Parameters!$D$22 = 1, AVERAGE(H108,I108),
IF(Parameters!$D$23 = 1, IFERROR(GEOMEAN(H108, I108), 0),
IF(Parameters!$D$24, IF(AND(H108=10,I108=10),10,0),
IF(Parameters!$D$25, IF(AND(H108&gt;=7,I108&gt;=7),10,0),
IF(Parameters!$D$26, IF(AND(H108&gt;=7,I108&gt;=7), 10, IF(OR(AND(H108&gt;=7,I108&gt;=5),AND(H108&gt;=5,I108&gt;=7)),6,0)),
IF(Parameters!$D$27, IF(AND(H108&gt;=10,I108&gt;=10), 10, IF(OR(AND(H108&gt;=10,I108&gt;=5),AND(H108&gt;=5,I108&gt;=10)),6,0)),"no method")))))))</f>
        <v>7.4482567867078533</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5.54765291607396</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44860</v>
      </c>
      <c r="K108" s="242">
        <v>45075</v>
      </c>
      <c r="L108" s="91" t="s">
        <v>173</v>
      </c>
      <c r="M108" s="192">
        <v>0</v>
      </c>
      <c r="N108" s="192">
        <v>5.54765291607396</v>
      </c>
      <c r="O108" s="192">
        <v>10</v>
      </c>
      <c r="P108" s="192">
        <v>0</v>
      </c>
      <c r="Q108" s="192" t="s">
        <v>409</v>
      </c>
      <c r="R108" s="192">
        <v>0</v>
      </c>
      <c r="S108" s="192">
        <v>3.73831775700934</v>
      </c>
      <c r="T108" s="192" t="s">
        <v>409</v>
      </c>
      <c r="U108" s="192">
        <v>88.2</v>
      </c>
      <c r="V108" s="192">
        <v>1.3827438423668299</v>
      </c>
      <c r="W108" s="192" t="s">
        <v>409</v>
      </c>
      <c r="X108" s="192" t="s">
        <v>409</v>
      </c>
      <c r="Y108" s="192">
        <v>0</v>
      </c>
      <c r="Z108" s="192">
        <v>9.34579439252337</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5"/>
        <v/>
      </c>
      <c r="G109" s="80">
        <f>IF(Parameters!$D$21 = 1, MAX(H109, I109),
IF(Parameters!$D$22 = 1, AVERAGE(H109,I109),
IF(Parameters!$D$23 = 1, IFERROR(GEOMEAN(H109, I109), 0),
IF(Parameters!$D$24, IF(AND(H109=10,I109=10),10,0),
IF(Parameters!$D$25, IF(AND(H109&gt;=7,I109&gt;=7),10,0),
IF(Parameters!$D$26, IF(AND(H109&gt;=7,I109&gt;=7), 10, IF(OR(AND(H109&gt;=7,I109&gt;=5),AND(H109&gt;=5,I109&gt;=7)),6,0)),
IF(Parameters!$D$27, IF(AND(H109&gt;=10,I109&gt;=10), 10, IF(OR(AND(H109&gt;=10,I109&gt;=5),AND(H109&gt;=5,I109&gt;=10)),6,0)),"no method")))))))</f>
        <v>4.0623803188410967</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3.0805476529160698</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5.3571428571428497</v>
      </c>
      <c r="J109" s="242">
        <v>44860</v>
      </c>
      <c r="K109" s="242">
        <v>44966</v>
      </c>
      <c r="L109" s="91" t="s">
        <v>174</v>
      </c>
      <c r="M109" s="192">
        <v>0</v>
      </c>
      <c r="N109" s="192">
        <v>3.0805476529160698</v>
      </c>
      <c r="O109" s="192" t="s">
        <v>409</v>
      </c>
      <c r="P109" s="192">
        <v>0</v>
      </c>
      <c r="Q109" s="192" t="s">
        <v>409</v>
      </c>
      <c r="R109" s="192">
        <v>5.3571428571428497</v>
      </c>
      <c r="S109" s="192">
        <v>0</v>
      </c>
      <c r="T109" s="192" t="s">
        <v>409</v>
      </c>
      <c r="U109" s="192">
        <v>77.099999999999994</v>
      </c>
      <c r="V109" s="192" t="s">
        <v>409</v>
      </c>
      <c r="W109" s="192" t="s">
        <v>409</v>
      </c>
      <c r="X109" s="192" t="s">
        <v>409</v>
      </c>
      <c r="Y109" s="192">
        <v>0.107142857142857</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5"/>
        <v/>
      </c>
      <c r="G110" s="80">
        <f>IF(Parameters!$D$21 = 1, MAX(H110, I110),
IF(Parameters!$D$22 = 1, AVERAGE(H110,I110),
IF(Parameters!$D$23 = 1,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3.8362375533428099</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44860</v>
      </c>
      <c r="K110" s="242">
        <v>44860</v>
      </c>
      <c r="L110" s="91" t="s">
        <v>176</v>
      </c>
      <c r="M110" s="192">
        <v>0</v>
      </c>
      <c r="N110" s="192">
        <v>3.8362375533428099</v>
      </c>
      <c r="O110" s="192" t="s">
        <v>409</v>
      </c>
      <c r="P110" s="192">
        <v>0</v>
      </c>
      <c r="Q110" s="192" t="s">
        <v>409</v>
      </c>
      <c r="R110" s="192">
        <v>0</v>
      </c>
      <c r="S110" s="192" t="s">
        <v>409</v>
      </c>
      <c r="T110" s="192" t="s">
        <v>409</v>
      </c>
      <c r="U110" s="192">
        <v>80.5</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5"/>
        <v/>
      </c>
      <c r="G111" s="80">
        <f>IF(Parameters!$D$21 = 1, MAX(H111, I111),
IF(Parameters!$D$22 = 1, AVERAGE(H111,I111),
IF(Parameters!$D$23 = 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44778</v>
      </c>
      <c r="K111" s="242" t="s">
        <v>409</v>
      </c>
      <c r="L111" s="91" t="s">
        <v>178</v>
      </c>
      <c r="M111" s="192">
        <v>0</v>
      </c>
      <c r="N111" s="192" t="s">
        <v>409</v>
      </c>
      <c r="O111" s="192" t="s">
        <v>409</v>
      </c>
      <c r="P111" s="192">
        <v>0</v>
      </c>
      <c r="Q111" s="192" t="s">
        <v>409</v>
      </c>
      <c r="R111" s="192" t="s">
        <v>409</v>
      </c>
      <c r="S111" s="192" t="s">
        <v>409</v>
      </c>
      <c r="T111" s="192" t="s">
        <v>409</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5"/>
        <v/>
      </c>
      <c r="G112" s="80">
        <f>IF(Parameters!$D$21 = 1, MAX(H112, I112),
IF(Parameters!$D$22 = 1, AVERAGE(H112,I112),
IF(Parameters!$D$23 = 1,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5"/>
        <v/>
      </c>
      <c r="G113" s="80">
        <f>IF(Parameters!$D$21 = 1, MAX(H113, I113),
IF(Parameters!$D$22 = 1, AVERAGE(H113,I113),
IF(Parameters!$D$23 = 1,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44860</v>
      </c>
      <c r="K113" s="242">
        <v>44998</v>
      </c>
      <c r="L113" s="91" t="s">
        <v>180</v>
      </c>
      <c r="M113" s="192">
        <v>0</v>
      </c>
      <c r="N113" s="192">
        <v>0</v>
      </c>
      <c r="O113" s="192" t="s">
        <v>409</v>
      </c>
      <c r="P113" s="192">
        <v>0</v>
      </c>
      <c r="Q113" s="192" t="s">
        <v>409</v>
      </c>
      <c r="R113" s="192">
        <v>0</v>
      </c>
      <c r="S113" s="192" t="s">
        <v>409</v>
      </c>
      <c r="T113" s="192" t="s">
        <v>409</v>
      </c>
      <c r="U113" s="192">
        <v>32.700000000000003</v>
      </c>
      <c r="V113" s="192" t="s">
        <v>409</v>
      </c>
      <c r="W113" s="192" t="s">
        <v>409</v>
      </c>
      <c r="X113" s="192" t="s">
        <v>409</v>
      </c>
      <c r="Y113" s="192">
        <v>-0.14285714285714199</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5"/>
        <v/>
      </c>
      <c r="G114" s="80">
        <f>IF(Parameters!$D$21 = 1, MAX(H114, I114),
IF(Parameters!$D$22 = 1, AVERAGE(H114,I114),
IF(Parameters!$D$23 = 1,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44860</v>
      </c>
      <c r="K114" s="242">
        <v>44900</v>
      </c>
      <c r="L114" s="91" t="s">
        <v>182</v>
      </c>
      <c r="M114" s="192">
        <v>0</v>
      </c>
      <c r="N114" s="192">
        <v>0</v>
      </c>
      <c r="O114" s="192" t="s">
        <v>409</v>
      </c>
      <c r="P114" s="192">
        <v>0</v>
      </c>
      <c r="Q114" s="192" t="s">
        <v>409</v>
      </c>
      <c r="R114" s="192">
        <v>0</v>
      </c>
      <c r="S114" s="192" t="s">
        <v>409</v>
      </c>
      <c r="T114" s="192" t="s">
        <v>409</v>
      </c>
      <c r="U114" s="192">
        <v>52.2</v>
      </c>
      <c r="V114" s="192" t="s">
        <v>409</v>
      </c>
      <c r="W114" s="192" t="s">
        <v>409</v>
      </c>
      <c r="X114" s="192" t="s">
        <v>409</v>
      </c>
      <c r="Y114" s="192">
        <v>-9.5238095238095094E-2</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5"/>
        <v/>
      </c>
      <c r="G115" s="80">
        <f>IF(Parameters!$D$21 = 1, MAX(H115, I115),
IF(Parameters!$D$22 = 1, AVERAGE(H115,I115),
IF(Parameters!$D$23 = 1, IFERROR(GEOMEAN(H115, I115), 0),
IF(Parameters!$D$24, IF(AND(H115=10,I115=10),10,0),
IF(Parameters!$D$25, IF(AND(H115&gt;=7,I115&gt;=7),10,0),
IF(Parameters!$D$26, IF(AND(H115&gt;=7,I115&gt;=7), 10, IF(OR(AND(H115&gt;=7,I115&gt;=5),AND(H115&gt;=5,I115&gt;=7)),6,0)),
IF(Parameters!$D$27, IF(AND(H115&gt;=10,I115&gt;=10), 10, IF(OR(AND(H115&gt;=10,I115&gt;=5),AND(H115&gt;=5,I115&gt;=10)),6,0)),"no method")))))))</f>
        <v>4.3674365632156151</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2.7249288762446602</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7</v>
      </c>
      <c r="J115" s="242">
        <v>44860</v>
      </c>
      <c r="K115" s="242">
        <v>44998</v>
      </c>
      <c r="L115" s="91" t="s">
        <v>184</v>
      </c>
      <c r="M115" s="192">
        <v>0</v>
      </c>
      <c r="N115" s="192">
        <v>2.7249288762446602</v>
      </c>
      <c r="O115" s="192" t="s">
        <v>409</v>
      </c>
      <c r="P115" s="192">
        <v>0</v>
      </c>
      <c r="Q115" s="192" t="s">
        <v>409</v>
      </c>
      <c r="R115" s="192">
        <v>7</v>
      </c>
      <c r="S115" s="192" t="s">
        <v>409</v>
      </c>
      <c r="T115" s="192" t="s">
        <v>409</v>
      </c>
      <c r="U115" s="192">
        <v>75.5</v>
      </c>
      <c r="V115" s="192" t="s">
        <v>409</v>
      </c>
      <c r="W115" s="192" t="s">
        <v>409</v>
      </c>
      <c r="X115" s="192" t="s">
        <v>409</v>
      </c>
      <c r="Y115" s="192">
        <v>0.32142857142857101</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5"/>
        <v/>
      </c>
      <c r="G116" s="80">
        <f>IF(Parameters!$D$21 = 1, MAX(H116, I116),
IF(Parameters!$D$22 = 1, AVERAGE(H116,I116),
IF(Parameters!$D$23 = 1,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45077</v>
      </c>
      <c r="L116" s="91" t="s">
        <v>186</v>
      </c>
      <c r="M116" s="192">
        <v>10</v>
      </c>
      <c r="N116" s="192">
        <v>6.23666429587482</v>
      </c>
      <c r="O116" s="192">
        <v>0</v>
      </c>
      <c r="P116" s="192">
        <v>0</v>
      </c>
      <c r="Q116" s="192">
        <v>10</v>
      </c>
      <c r="R116" s="192">
        <v>0</v>
      </c>
      <c r="S116" s="192">
        <v>0</v>
      </c>
      <c r="T116" s="192" t="s">
        <v>627</v>
      </c>
      <c r="U116" s="192">
        <v>91.3</v>
      </c>
      <c r="V116" s="192">
        <v>-0.260213831024598</v>
      </c>
      <c r="W116" s="192" t="s">
        <v>409</v>
      </c>
      <c r="X116" s="192" t="s">
        <v>861</v>
      </c>
      <c r="Y116" s="192">
        <v>0</v>
      </c>
      <c r="Z116" s="192">
        <v>-20</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5"/>
        <v/>
      </c>
      <c r="G117" s="80">
        <f>IF(Parameters!$D$21 = 1, MAX(H117, I117),
IF(Parameters!$D$22 = 1, AVERAGE(H117,I117),
IF(Parameters!$D$23 = 1,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5.54765291607396</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45019</v>
      </c>
      <c r="K117" s="242">
        <v>45022</v>
      </c>
      <c r="L117" s="91" t="s">
        <v>188</v>
      </c>
      <c r="M117" s="192">
        <v>0</v>
      </c>
      <c r="N117" s="192">
        <v>5.54765291607396</v>
      </c>
      <c r="O117" s="192" t="s">
        <v>409</v>
      </c>
      <c r="P117" s="192">
        <v>0</v>
      </c>
      <c r="Q117" s="192" t="s">
        <v>409</v>
      </c>
      <c r="R117" s="192">
        <v>0</v>
      </c>
      <c r="S117" s="192">
        <v>0</v>
      </c>
      <c r="T117" s="192" t="s">
        <v>409</v>
      </c>
      <c r="U117" s="192">
        <v>88.2</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5"/>
        <v/>
      </c>
      <c r="G118" s="80">
        <f>IF(Parameters!$D$21 = 1, MAX(H118, I118),
IF(Parameters!$D$22 = 1, AVERAGE(H118,I118),
IF(Parameters!$D$23 = 1,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45077</v>
      </c>
      <c r="L118" s="91" t="s">
        <v>190</v>
      </c>
      <c r="M118" s="192">
        <v>10</v>
      </c>
      <c r="N118" s="192">
        <v>6.9034495021337099</v>
      </c>
      <c r="O118" s="192">
        <v>0</v>
      </c>
      <c r="P118" s="192">
        <v>0</v>
      </c>
      <c r="Q118" s="192" t="s">
        <v>409</v>
      </c>
      <c r="R118" s="192">
        <v>0</v>
      </c>
      <c r="S118" s="192">
        <v>6.8292682926829196</v>
      </c>
      <c r="T118" s="192" t="s">
        <v>627</v>
      </c>
      <c r="U118" s="192">
        <v>94.3</v>
      </c>
      <c r="V118" s="192">
        <v>-1.0426831068706099</v>
      </c>
      <c r="W118" s="192" t="s">
        <v>409</v>
      </c>
      <c r="X118" s="192" t="s">
        <v>409</v>
      </c>
      <c r="Y118" s="192">
        <v>0</v>
      </c>
      <c r="Z118" s="192">
        <v>17.0731707317073</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5"/>
        <v/>
      </c>
      <c r="G119" s="80">
        <f>IF(Parameters!$D$21 = 1, MAX(H119, I119),
IF(Parameters!$D$22 = 1, AVERAGE(H119,I119),
IF(Parameters!$D$23 = 1,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5"/>
        <v/>
      </c>
      <c r="G120" s="80">
        <f>IF(Parameters!$D$21 = 1, MAX(H120, I120),
IF(Parameters!$D$22 = 1, AVERAGE(H120,I120),
IF(Parameters!$D$23 = 1,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5"/>
        <v/>
      </c>
      <c r="G121" s="80">
        <f>IF(Parameters!$D$21 = 1, MAX(H121, I121),
IF(Parameters!$D$22 = 1, AVERAGE(H121,I121),
IF(Parameters!$D$23 = 1, IFERROR(GEOMEAN(H121, I121), 0),
IF(Parameters!$D$24, IF(AND(H121=10,I121=10),10,0),
IF(Parameters!$D$25, IF(AND(H121&gt;=7,I121&gt;=7),10,0),
IF(Parameters!$D$26, IF(AND(H121&gt;=7,I121&gt;=7), 10, IF(OR(AND(H121&gt;=7,I121&gt;=5),AND(H121&gt;=5,I121&gt;=7)),6,0)),
IF(Parameters!$D$27, IF(AND(H121&gt;=10,I121&gt;=10), 10, IF(OR(AND(H121&gt;=10,I121&gt;=5),AND(H121&gt;=5,I121&gt;=10)),6,0)),"no method")))))))</f>
        <v>4.1228304371536062</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3.56952347083925</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4.7619047619047503</v>
      </c>
      <c r="J121" s="242">
        <v>44860</v>
      </c>
      <c r="K121" s="242">
        <v>44966</v>
      </c>
      <c r="L121" s="91" t="s">
        <v>195</v>
      </c>
      <c r="M121" s="192">
        <v>0</v>
      </c>
      <c r="N121" s="192">
        <v>3.56952347083925</v>
      </c>
      <c r="O121" s="192" t="s">
        <v>409</v>
      </c>
      <c r="P121" s="192">
        <v>0</v>
      </c>
      <c r="Q121" s="192" t="s">
        <v>409</v>
      </c>
      <c r="R121" s="192">
        <v>4.7619047619047503</v>
      </c>
      <c r="S121" s="192">
        <v>0</v>
      </c>
      <c r="T121" s="192" t="s">
        <v>409</v>
      </c>
      <c r="U121" s="192">
        <v>79.3</v>
      </c>
      <c r="V121" s="192" t="s">
        <v>409</v>
      </c>
      <c r="W121" s="192" t="s">
        <v>409</v>
      </c>
      <c r="X121" s="192" t="s">
        <v>409</v>
      </c>
      <c r="Y121" s="192">
        <v>9.5238095238095094E-2</v>
      </c>
      <c r="Z121" s="192">
        <v>-100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5"/>
        <v/>
      </c>
      <c r="G122" s="80">
        <f>IF(Parameters!$D$21 = 1, MAX(H122, I122),
IF(Parameters!$D$22 = 1, AVERAGE(H122,I122),
IF(Parameters!$D$23 = 1,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3.1472261735419602</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44860</v>
      </c>
      <c r="K122" s="242">
        <v>45075</v>
      </c>
      <c r="L122" s="91" t="s">
        <v>197</v>
      </c>
      <c r="M122" s="192">
        <v>0</v>
      </c>
      <c r="N122" s="192">
        <v>3.1472261735419602</v>
      </c>
      <c r="O122" s="192" t="s">
        <v>409</v>
      </c>
      <c r="P122" s="192">
        <v>0</v>
      </c>
      <c r="Q122" s="192" t="s">
        <v>409</v>
      </c>
      <c r="R122" s="192">
        <v>0</v>
      </c>
      <c r="S122" s="192">
        <v>7</v>
      </c>
      <c r="T122" s="192" t="s">
        <v>409</v>
      </c>
      <c r="U122" s="192">
        <v>77.400000000000006</v>
      </c>
      <c r="V122" s="192" t="s">
        <v>409</v>
      </c>
      <c r="W122" s="192" t="s">
        <v>409</v>
      </c>
      <c r="X122" s="192" t="s">
        <v>409</v>
      </c>
      <c r="Y122" s="192">
        <v>0</v>
      </c>
      <c r="Z122" s="192">
        <v>50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5"/>
        <v/>
      </c>
      <c r="G123" s="80">
        <f>IF(Parameters!$D$21 = 1, MAX(H123, I123),
IF(Parameters!$D$22 = 1, AVERAGE(H123,I123),
IF(Parameters!$D$23 = 1,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44860</v>
      </c>
      <c r="K123" s="242">
        <v>44860</v>
      </c>
      <c r="L123" s="91" t="s">
        <v>199</v>
      </c>
      <c r="M123" s="192">
        <v>0</v>
      </c>
      <c r="N123" s="192">
        <v>0</v>
      </c>
      <c r="O123" s="192" t="s">
        <v>409</v>
      </c>
      <c r="P123" s="192">
        <v>0</v>
      </c>
      <c r="Q123" s="192" t="s">
        <v>409</v>
      </c>
      <c r="R123" s="192">
        <v>0</v>
      </c>
      <c r="S123" s="192" t="s">
        <v>409</v>
      </c>
      <c r="T123" s="192" t="s">
        <v>409</v>
      </c>
      <c r="U123" s="192">
        <v>38.6</v>
      </c>
      <c r="V123" s="192" t="s">
        <v>409</v>
      </c>
      <c r="W123" s="192" t="s">
        <v>409</v>
      </c>
      <c r="X123" s="192" t="s">
        <v>409</v>
      </c>
      <c r="Y123" s="192">
        <v>0</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5"/>
        <v/>
      </c>
      <c r="G124" s="80">
        <f>IF(Parameters!$D$21 = 1, MAX(H124, I124),
IF(Parameters!$D$22 = 1, AVERAGE(H124,I124),
IF(Parameters!$D$23 = 1,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44860</v>
      </c>
      <c r="K124" s="242">
        <v>44900</v>
      </c>
      <c r="L124" s="91" t="s">
        <v>201</v>
      </c>
      <c r="M124" s="192">
        <v>0</v>
      </c>
      <c r="N124" s="192">
        <v>0</v>
      </c>
      <c r="O124" s="192" t="s">
        <v>409</v>
      </c>
      <c r="P124" s="192">
        <v>0</v>
      </c>
      <c r="Q124" s="192" t="s">
        <v>409</v>
      </c>
      <c r="R124" s="192">
        <v>0</v>
      </c>
      <c r="S124" s="192" t="s">
        <v>409</v>
      </c>
      <c r="T124" s="192" t="s">
        <v>409</v>
      </c>
      <c r="U124" s="192">
        <v>20</v>
      </c>
      <c r="V124" s="192" t="s">
        <v>409</v>
      </c>
      <c r="W124" s="192" t="s">
        <v>409</v>
      </c>
      <c r="X124" s="192" t="s">
        <v>409</v>
      </c>
      <c r="Y124" s="192">
        <v>0</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5"/>
        <v/>
      </c>
      <c r="G125" s="80">
        <f>IF(Parameters!$D$21 = 1, MAX(H125, I125),
IF(Parameters!$D$22 = 1, AVERAGE(H125,I125),
IF(Parameters!$D$23 = 1,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44860</v>
      </c>
      <c r="K125" s="242">
        <v>44966</v>
      </c>
      <c r="L125" s="91" t="s">
        <v>203</v>
      </c>
      <c r="M125" s="192">
        <v>0</v>
      </c>
      <c r="N125" s="192">
        <v>0</v>
      </c>
      <c r="O125" s="192" t="s">
        <v>409</v>
      </c>
      <c r="P125" s="192">
        <v>0</v>
      </c>
      <c r="Q125" s="192" t="s">
        <v>409</v>
      </c>
      <c r="R125" s="192">
        <v>0</v>
      </c>
      <c r="S125" s="192" t="s">
        <v>409</v>
      </c>
      <c r="T125" s="192" t="s">
        <v>409</v>
      </c>
      <c r="U125" s="192">
        <v>42.8</v>
      </c>
      <c r="V125" s="192" t="s">
        <v>409</v>
      </c>
      <c r="W125" s="192" t="s">
        <v>409</v>
      </c>
      <c r="X125" s="192" t="s">
        <v>409</v>
      </c>
      <c r="Y125" s="192">
        <v>-0.26190476190476097</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5"/>
        <v/>
      </c>
      <c r="G126" s="80">
        <f>IF(Parameters!$D$21 = 1, MAX(H126, I126),
IF(Parameters!$D$22 = 1, AVERAGE(H126,I126),
IF(Parameters!$D$23 = 1,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#N/A</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729</v>
      </c>
      <c r="M126" s="192" t="s">
        <v>409</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5"/>
        <v/>
      </c>
      <c r="G127" s="80">
        <f>IF(Parameters!$D$21 = 1, MAX(H127, I127),
IF(Parameters!$D$22 = 1, AVERAGE(H127,I127),
IF(Parameters!$D$23 = 1,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#N/A</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730</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5"/>
        <v/>
      </c>
      <c r="G128" s="80">
        <f>IF(Parameters!$D$21 = 1, MAX(H128, I128),
IF(Parameters!$D$22 = 1, AVERAGE(H128,I128),
IF(Parameters!$D$23 = 1,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1.52471550497866</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44860</v>
      </c>
      <c r="K128" s="242">
        <v>45034</v>
      </c>
      <c r="L128" s="91" t="s">
        <v>205</v>
      </c>
      <c r="M128" s="192">
        <v>0</v>
      </c>
      <c r="N128" s="192">
        <v>1.52471550497866</v>
      </c>
      <c r="O128" s="192" t="s">
        <v>409</v>
      </c>
      <c r="P128" s="192">
        <v>0</v>
      </c>
      <c r="Q128" s="192" t="s">
        <v>409</v>
      </c>
      <c r="R128" s="192">
        <v>0</v>
      </c>
      <c r="S128" s="192">
        <v>0</v>
      </c>
      <c r="T128" s="192" t="s">
        <v>409</v>
      </c>
      <c r="U128" s="192">
        <v>70.099999999999994</v>
      </c>
      <c r="V128" s="192" t="s">
        <v>409</v>
      </c>
      <c r="W128" s="192" t="s">
        <v>409</v>
      </c>
      <c r="X128" s="192" t="s">
        <v>409</v>
      </c>
      <c r="Y128" s="192">
        <v>0</v>
      </c>
      <c r="Z128" s="192">
        <v>-100</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5"/>
        <v/>
      </c>
      <c r="G129" s="80">
        <f>IF(Parameters!$D$21 = 1, MAX(H129, I129),
IF(Parameters!$D$22 = 1, AVERAGE(H129,I129),
IF(Parameters!$D$23 = 1,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#N/A</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731</v>
      </c>
      <c r="M129" s="192" t="s">
        <v>409</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5"/>
        <v/>
      </c>
      <c r="G130" s="80">
        <f>IF(Parameters!$D$21 = 1, MAX(H130, I130),
IF(Parameters!$D$22 = 1, AVERAGE(H130,I130),
IF(Parameters!$D$23 = 1,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1.400124461039493</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0.28004978662873298</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7</v>
      </c>
      <c r="J130" s="242">
        <v>44860</v>
      </c>
      <c r="K130" s="242">
        <v>45077</v>
      </c>
      <c r="L130" s="91" t="s">
        <v>206</v>
      </c>
      <c r="M130" s="192">
        <v>0</v>
      </c>
      <c r="N130" s="192">
        <v>0.28004978662873298</v>
      </c>
      <c r="O130" s="192" t="s">
        <v>409</v>
      </c>
      <c r="P130" s="192">
        <v>0</v>
      </c>
      <c r="Q130" s="192">
        <v>7</v>
      </c>
      <c r="R130" s="192">
        <v>2.38095238095238</v>
      </c>
      <c r="S130" s="192" t="s">
        <v>409</v>
      </c>
      <c r="T130" s="192" t="s">
        <v>409</v>
      </c>
      <c r="U130" s="192">
        <v>64.5</v>
      </c>
      <c r="V130" s="192" t="s">
        <v>409</v>
      </c>
      <c r="W130" s="192" t="s">
        <v>409</v>
      </c>
      <c r="X130" s="192" t="s">
        <v>862</v>
      </c>
      <c r="Y130" s="192">
        <v>4.7619047619047603E-2</v>
      </c>
      <c r="Z130" s="192" t="s">
        <v>409</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5"/>
        <v/>
      </c>
      <c r="G131" s="80">
        <f>IF(Parameters!$D$21 = 1, MAX(H131, I131),
IF(Parameters!$D$22 = 1, AVERAGE(H131,I131),
IF(Parameters!$D$23 = 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6.1757682759320316</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3.8140113798008501</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44860</v>
      </c>
      <c r="K131" s="242">
        <v>45075</v>
      </c>
      <c r="L131" s="91" t="s">
        <v>208</v>
      </c>
      <c r="M131" s="192">
        <v>0</v>
      </c>
      <c r="N131" s="192">
        <v>3.8140113798008501</v>
      </c>
      <c r="O131" s="192">
        <v>10</v>
      </c>
      <c r="P131" s="192">
        <v>0</v>
      </c>
      <c r="Q131" s="192" t="s">
        <v>409</v>
      </c>
      <c r="R131" s="192">
        <v>0</v>
      </c>
      <c r="S131" s="192">
        <v>2.98507462686567</v>
      </c>
      <c r="T131" s="192" t="s">
        <v>409</v>
      </c>
      <c r="U131" s="192">
        <v>80.400000000000006</v>
      </c>
      <c r="V131" s="192">
        <v>1.3188905698753399</v>
      </c>
      <c r="W131" s="192" t="s">
        <v>409</v>
      </c>
      <c r="X131" s="192" t="s">
        <v>409</v>
      </c>
      <c r="Y131" s="192">
        <v>0</v>
      </c>
      <c r="Z131" s="192">
        <v>7.4626865671641696</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5"/>
        <v/>
      </c>
      <c r="G132" s="80">
        <f>IF(Parameters!$D$21 = 1, MAX(H132, I132),
IF(Parameters!$D$22 = 1, AVERAGE(H132,I132),
IF(Parameters!$D$23 = 1,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0.28004978662873298</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44860</v>
      </c>
      <c r="K132" s="242">
        <v>44753</v>
      </c>
      <c r="L132" s="91" t="s">
        <v>210</v>
      </c>
      <c r="M132" s="192">
        <v>0</v>
      </c>
      <c r="N132" s="192">
        <v>0.28004978662873298</v>
      </c>
      <c r="O132" s="192" t="s">
        <v>409</v>
      </c>
      <c r="P132" s="192">
        <v>0</v>
      </c>
      <c r="Q132" s="192" t="s">
        <v>409</v>
      </c>
      <c r="R132" s="192" t="s">
        <v>409</v>
      </c>
      <c r="S132" s="192" t="s">
        <v>409</v>
      </c>
      <c r="T132" s="192" t="s">
        <v>409</v>
      </c>
      <c r="U132" s="192">
        <v>64.5</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5"/>
        <v/>
      </c>
      <c r="G133" s="80">
        <f>IF(Parameters!$D$21 = 1, MAX(H133, I133),
IF(Parameters!$D$22 = 1, AVERAGE(H133,I133),
IF(Parameters!$D$23 = 1,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1.56916785206258</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44860</v>
      </c>
      <c r="K133" s="242">
        <v>45077</v>
      </c>
      <c r="L133" s="91" t="s">
        <v>212</v>
      </c>
      <c r="M133" s="192">
        <v>0</v>
      </c>
      <c r="N133" s="192">
        <v>1.56916785206258</v>
      </c>
      <c r="O133" s="192">
        <v>0</v>
      </c>
      <c r="P133" s="192">
        <v>0</v>
      </c>
      <c r="Q133" s="192" t="s">
        <v>409</v>
      </c>
      <c r="R133" s="192">
        <v>0</v>
      </c>
      <c r="S133" s="192">
        <v>0</v>
      </c>
      <c r="T133" s="192" t="s">
        <v>409</v>
      </c>
      <c r="U133" s="192">
        <v>70.3</v>
      </c>
      <c r="V133" s="192">
        <v>-1.89937957759224</v>
      </c>
      <c r="W133" s="192" t="s">
        <v>409</v>
      </c>
      <c r="X133" s="192" t="s">
        <v>409</v>
      </c>
      <c r="Y133" s="192">
        <v>0</v>
      </c>
      <c r="Z133" s="192">
        <v>-2.3255813953488298</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5"/>
        <v/>
      </c>
      <c r="G134" s="80">
        <f>IF(Parameters!$D$21 = 1, MAX(H134, I134),
IF(Parameters!$D$22 = 1, AVERAGE(H134,I134),
IF(Parameters!$D$23 = 1,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627</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5"/>
        <v/>
      </c>
      <c r="G135" s="80">
        <f>IF(Parameters!$D$21 = 1, MAX(H135, I135),
IF(Parameters!$D$22 = 1, AVERAGE(H135,I135),
IF(Parameters!$D$23 = 1,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4.1666666666666599</v>
      </c>
      <c r="J135" s="242">
        <v>44860</v>
      </c>
      <c r="K135" s="242">
        <v>44753</v>
      </c>
      <c r="L135" s="91" t="s">
        <v>216</v>
      </c>
      <c r="M135" s="192">
        <v>0</v>
      </c>
      <c r="N135" s="192">
        <v>0</v>
      </c>
      <c r="O135" s="192" t="s">
        <v>409</v>
      </c>
      <c r="P135" s="192">
        <v>0</v>
      </c>
      <c r="Q135" s="192" t="s">
        <v>409</v>
      </c>
      <c r="R135" s="192">
        <v>4.1666666666666599</v>
      </c>
      <c r="S135" s="192" t="s">
        <v>409</v>
      </c>
      <c r="T135" s="192" t="s">
        <v>409</v>
      </c>
      <c r="U135" s="192">
        <v>62.6</v>
      </c>
      <c r="V135" s="192" t="s">
        <v>409</v>
      </c>
      <c r="W135" s="192" t="s">
        <v>409</v>
      </c>
      <c r="X135" s="192" t="s">
        <v>409</v>
      </c>
      <c r="Y135" s="192">
        <v>8.3333333333333204E-2</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5"/>
        <v/>
      </c>
      <c r="G136" s="80">
        <f>IF(Parameters!$D$21 = 1, MAX(H136, I136),
IF(Parameters!$D$22 = 1, AVERAGE(H136,I136),
IF(Parameters!$D$23 = 1, IFERROR(GEOMEAN(H136, I136), 0),
IF(Parameters!$D$24, IF(AND(H136=10,I136=10),10,0),
IF(Parameters!$D$25, IF(AND(H136&gt;=7,I136&gt;=7),10,0),
IF(Parameters!$D$26, IF(AND(H136&gt;=7,I136&gt;=7), 10, IF(OR(AND(H136&gt;=7,I136&gt;=5),AND(H136&gt;=5,I136&gt;=7)),6,0)),
IF(Parameters!$D$27, IF(AND(H136&gt;=10,I136&gt;=10), 10, IF(OR(AND(H136&gt;=10,I136&gt;=5),AND(H136&gt;=5,I136&gt;=10)),6,0)),"no method")))))))</f>
        <v>9.2794261193793446</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8.6107749105019593</v>
      </c>
      <c r="J136" s="242">
        <v>44778</v>
      </c>
      <c r="K136" s="242">
        <v>44753</v>
      </c>
      <c r="L136" s="91" t="s">
        <v>218</v>
      </c>
      <c r="M136" s="192">
        <v>10</v>
      </c>
      <c r="N136" s="192">
        <v>7.8591749644381199</v>
      </c>
      <c r="O136" s="192">
        <v>8.6107749105019593</v>
      </c>
      <c r="P136" s="192">
        <v>0</v>
      </c>
      <c r="Q136" s="192" t="s">
        <v>409</v>
      </c>
      <c r="R136" s="192">
        <v>0</v>
      </c>
      <c r="S136" s="192">
        <v>2.1260815822002401</v>
      </c>
      <c r="T136" s="192" t="s">
        <v>626</v>
      </c>
      <c r="U136" s="192">
        <v>98.6</v>
      </c>
      <c r="V136" s="192">
        <v>0.86107749105019504</v>
      </c>
      <c r="W136" s="192" t="s">
        <v>409</v>
      </c>
      <c r="X136" s="192" t="s">
        <v>409</v>
      </c>
      <c r="Y136" s="192">
        <v>0</v>
      </c>
      <c r="Z136" s="192">
        <v>5.3152039555006096</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6">IF(L137 &lt;&gt; C137, "Countries don't match", "")</f>
        <v/>
      </c>
      <c r="G137" s="80">
        <f>IF(Parameters!$D$21 = 1, MAX(H137, I137),
IF(Parameters!$D$22 = 1, AVERAGE(H137,I137),
IF(Parameters!$D$23 = 1,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44860</v>
      </c>
      <c r="K137" s="242">
        <v>44860</v>
      </c>
      <c r="L137" s="91" t="s">
        <v>220</v>
      </c>
      <c r="M137" s="192">
        <v>0</v>
      </c>
      <c r="N137" s="192">
        <v>0</v>
      </c>
      <c r="O137" s="192" t="s">
        <v>409</v>
      </c>
      <c r="P137" s="192">
        <v>0</v>
      </c>
      <c r="Q137" s="192" t="s">
        <v>409</v>
      </c>
      <c r="R137" s="192">
        <v>0</v>
      </c>
      <c r="S137" s="192" t="s">
        <v>409</v>
      </c>
      <c r="T137" s="192" t="s">
        <v>409</v>
      </c>
      <c r="U137" s="192">
        <v>34.700000000000003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6"/>
        <v/>
      </c>
      <c r="G138" s="80">
        <f>IF(Parameters!$D$21 = 1, MAX(H138, I138),
IF(Parameters!$D$22 = 1, AVERAGE(H138,I138),
IF(Parameters!$D$23 = 1,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45058</v>
      </c>
      <c r="L138" s="91" t="s">
        <v>222</v>
      </c>
      <c r="M138" s="192">
        <v>10</v>
      </c>
      <c r="N138" s="192">
        <v>8.1703413940256002</v>
      </c>
      <c r="O138" s="192">
        <v>6.8593724008268699</v>
      </c>
      <c r="P138" s="192">
        <v>0</v>
      </c>
      <c r="Q138" s="192">
        <v>10</v>
      </c>
      <c r="R138" s="192">
        <v>0</v>
      </c>
      <c r="S138" s="192">
        <v>0</v>
      </c>
      <c r="T138" s="192" t="s">
        <v>626</v>
      </c>
      <c r="U138" s="192">
        <v>100</v>
      </c>
      <c r="V138" s="192">
        <v>0.68593724008268697</v>
      </c>
      <c r="W138" s="192" t="s">
        <v>409</v>
      </c>
      <c r="X138" s="192" t="s">
        <v>863</v>
      </c>
      <c r="Y138" s="192">
        <v>0</v>
      </c>
      <c r="Z138" s="192">
        <v>-18.3004863066291</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6"/>
        <v/>
      </c>
      <c r="G139" s="80">
        <f>IF(Parameters!$D$21 = 1, MAX(H139, I139),
IF(Parameters!$D$22 = 1, AVERAGE(H139,I139),
IF(Parameters!$D$23 = 1,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44860</v>
      </c>
      <c r="K139" s="242">
        <v>45075</v>
      </c>
      <c r="L139" s="91" t="s">
        <v>224</v>
      </c>
      <c r="M139" s="192">
        <v>0</v>
      </c>
      <c r="N139" s="192">
        <v>0</v>
      </c>
      <c r="O139" s="192" t="s">
        <v>409</v>
      </c>
      <c r="P139" s="192">
        <v>0</v>
      </c>
      <c r="Q139" s="192" t="s">
        <v>409</v>
      </c>
      <c r="R139" s="192">
        <v>0</v>
      </c>
      <c r="S139" s="192">
        <v>0</v>
      </c>
      <c r="T139" s="192" t="s">
        <v>409</v>
      </c>
      <c r="U139" s="192">
        <v>57.9</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6"/>
        <v/>
      </c>
      <c r="G140" s="80">
        <f>IF(Parameters!$D$21 = 1, MAX(H140, I140),
IF(Parameters!$D$22 = 1, AVERAGE(H140,I140),
IF(Parameters!$D$23 = 1,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1.19047619047618</v>
      </c>
      <c r="J140" s="242">
        <v>44860</v>
      </c>
      <c r="K140" s="242">
        <v>44966</v>
      </c>
      <c r="L140" s="91" t="s">
        <v>226</v>
      </c>
      <c r="M140" s="192">
        <v>0</v>
      </c>
      <c r="N140" s="192">
        <v>0</v>
      </c>
      <c r="O140" s="192" t="s">
        <v>409</v>
      </c>
      <c r="P140" s="192">
        <v>0</v>
      </c>
      <c r="Q140" s="192" t="s">
        <v>409</v>
      </c>
      <c r="R140" s="192">
        <v>1.19047619047618</v>
      </c>
      <c r="S140" s="192" t="s">
        <v>409</v>
      </c>
      <c r="T140" s="192" t="s">
        <v>409</v>
      </c>
      <c r="U140" s="192">
        <v>51.6</v>
      </c>
      <c r="V140" s="192" t="s">
        <v>409</v>
      </c>
      <c r="W140" s="192" t="s">
        <v>409</v>
      </c>
      <c r="X140" s="192" t="s">
        <v>409</v>
      </c>
      <c r="Y140" s="192">
        <v>2.3809523809523701E-2</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6"/>
        <v/>
      </c>
      <c r="G141" s="80">
        <f>IF(Parameters!$D$21 = 1, MAX(H141, I141),
IF(Parameters!$D$22 = 1, AVERAGE(H141,I141),
IF(Parameters!$D$23 = 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#N/A</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732</v>
      </c>
      <c r="M141" s="192" t="s">
        <v>409</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6"/>
        <v/>
      </c>
      <c r="G142" s="80">
        <f>IF(Parameters!$D$21 = 1, MAX(H142, I142),
IF(Parameters!$D$22 = 1, AVERAGE(H142,I142),
IF(Parameters!$D$23 = 1,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6.9034495021337099</v>
      </c>
      <c r="O142" s="192">
        <v>0</v>
      </c>
      <c r="P142" s="192">
        <v>0</v>
      </c>
      <c r="Q142" s="192" t="s">
        <v>409</v>
      </c>
      <c r="R142" s="192">
        <v>0</v>
      </c>
      <c r="S142" s="192">
        <v>0</v>
      </c>
      <c r="T142" s="192" t="s">
        <v>626</v>
      </c>
      <c r="U142" s="192">
        <v>94.3</v>
      </c>
      <c r="V142" s="192">
        <v>-3.7273660115422</v>
      </c>
      <c r="W142" s="192" t="s">
        <v>409</v>
      </c>
      <c r="X142" s="192" t="s">
        <v>409</v>
      </c>
      <c r="Y142" s="192">
        <v>0</v>
      </c>
      <c r="Z142" s="192">
        <v>-64.102564102564102</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6"/>
        <v/>
      </c>
      <c r="G143" s="80">
        <f>IF(Parameters!$D$21 = 1, MAX(H143, I143),
IF(Parameters!$D$22 = 1, AVERAGE(H143,I143),
IF(Parameters!$D$23 = 1,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5.4809743954480803</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44860</v>
      </c>
      <c r="K143" s="242">
        <v>45035</v>
      </c>
      <c r="L143" s="91" t="s">
        <v>230</v>
      </c>
      <c r="M143" s="192">
        <v>0</v>
      </c>
      <c r="N143" s="192">
        <v>5.4809743954480803</v>
      </c>
      <c r="O143" s="192" t="s">
        <v>409</v>
      </c>
      <c r="P143" s="192">
        <v>0</v>
      </c>
      <c r="Q143" s="192" t="s">
        <v>409</v>
      </c>
      <c r="R143" s="192">
        <v>0</v>
      </c>
      <c r="S143" s="192">
        <v>0</v>
      </c>
      <c r="T143" s="192" t="s">
        <v>409</v>
      </c>
      <c r="U143" s="192">
        <v>87.9</v>
      </c>
      <c r="V143" s="192" t="s">
        <v>409</v>
      </c>
      <c r="W143" s="192" t="s">
        <v>409</v>
      </c>
      <c r="X143" s="192" t="s">
        <v>409</v>
      </c>
      <c r="Y143" s="192">
        <v>0</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6"/>
        <v/>
      </c>
      <c r="G144" s="80">
        <f>IF(Parameters!$D$21 = 1, MAX(H144, I144),
IF(Parameters!$D$22 = 1, AVERAGE(H144,I144),
IF(Parameters!$D$23 = 1,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44860</v>
      </c>
      <c r="K144" s="242">
        <v>45075</v>
      </c>
      <c r="L144" s="91" t="s">
        <v>232</v>
      </c>
      <c r="M144" s="192">
        <v>0</v>
      </c>
      <c r="N144" s="192">
        <v>0</v>
      </c>
      <c r="O144" s="192" t="s">
        <v>409</v>
      </c>
      <c r="P144" s="192">
        <v>0</v>
      </c>
      <c r="Q144" s="192" t="s">
        <v>409</v>
      </c>
      <c r="R144" s="192">
        <v>0</v>
      </c>
      <c r="S144" s="192">
        <v>7</v>
      </c>
      <c r="T144" s="192" t="s">
        <v>409</v>
      </c>
      <c r="U144" s="192">
        <v>37.9</v>
      </c>
      <c r="V144" s="192" t="s">
        <v>409</v>
      </c>
      <c r="W144" s="192" t="s">
        <v>409</v>
      </c>
      <c r="X144" s="192" t="s">
        <v>409</v>
      </c>
      <c r="Y144" s="192">
        <v>0</v>
      </c>
      <c r="Z144" s="192">
        <v>500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6"/>
        <v/>
      </c>
      <c r="G145" s="80">
        <f>IF(Parameters!$D$21 = 1, MAX(H145, I145),
IF(Parameters!$D$22 = 1, AVERAGE(H145,I145),
IF(Parameters!$D$23 = 1,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4.3918918918918903</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44860</v>
      </c>
      <c r="K145" s="242">
        <v>45077</v>
      </c>
      <c r="L145" s="91" t="s">
        <v>234</v>
      </c>
      <c r="M145" s="192">
        <v>0</v>
      </c>
      <c r="N145" s="192">
        <v>4.3918918918918903</v>
      </c>
      <c r="O145" s="192">
        <v>0</v>
      </c>
      <c r="P145" s="192">
        <v>0</v>
      </c>
      <c r="Q145" s="192" t="s">
        <v>409</v>
      </c>
      <c r="R145" s="192">
        <v>0</v>
      </c>
      <c r="S145" s="192">
        <v>7</v>
      </c>
      <c r="T145" s="192" t="s">
        <v>409</v>
      </c>
      <c r="U145" s="192">
        <v>83</v>
      </c>
      <c r="V145" s="192">
        <v>-0.923673280155349</v>
      </c>
      <c r="W145" s="192" t="s">
        <v>409</v>
      </c>
      <c r="X145" s="192" t="s">
        <v>409</v>
      </c>
      <c r="Y145" s="192">
        <v>0</v>
      </c>
      <c r="Z145" s="192">
        <v>62.162162162162097</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6"/>
        <v/>
      </c>
      <c r="G146" s="80">
        <f>IF(Parameters!$D$21 = 1, MAX(H146, I146),
IF(Parameters!$D$22 = 1, AVERAGE(H146,I146),
IF(Parameters!$D$23 = 1,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44860</v>
      </c>
      <c r="K146" s="242">
        <v>44860</v>
      </c>
      <c r="L146" s="91" t="s">
        <v>236</v>
      </c>
      <c r="M146" s="192">
        <v>0</v>
      </c>
      <c r="N146" s="192">
        <v>0</v>
      </c>
      <c r="O146" s="192" t="s">
        <v>409</v>
      </c>
      <c r="P146" s="192">
        <v>0</v>
      </c>
      <c r="Q146" s="192" t="s">
        <v>409</v>
      </c>
      <c r="R146" s="192">
        <v>0</v>
      </c>
      <c r="S146" s="192" t="s">
        <v>409</v>
      </c>
      <c r="T146" s="192" t="s">
        <v>409</v>
      </c>
      <c r="U146" s="192">
        <v>56.4</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6"/>
        <v/>
      </c>
      <c r="G147" s="80">
        <f>IF(Parameters!$D$21 = 1, MAX(H147, I147),
IF(Parameters!$D$22 = 1, AVERAGE(H147,I147),
IF(Parameters!$D$23 = 1,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44860</v>
      </c>
      <c r="K147" s="242">
        <v>45034</v>
      </c>
      <c r="L147" s="91" t="s">
        <v>238</v>
      </c>
      <c r="M147" s="192">
        <v>0</v>
      </c>
      <c r="N147" s="192">
        <v>0</v>
      </c>
      <c r="O147" s="192" t="s">
        <v>409</v>
      </c>
      <c r="P147" s="192">
        <v>0</v>
      </c>
      <c r="Q147" s="192" t="s">
        <v>409</v>
      </c>
      <c r="R147" s="192">
        <v>0</v>
      </c>
      <c r="S147" s="192">
        <v>0</v>
      </c>
      <c r="T147" s="192" t="s">
        <v>409</v>
      </c>
      <c r="U147" s="192">
        <v>62.9</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6"/>
        <v/>
      </c>
      <c r="G148" s="80">
        <f>IF(Parameters!$D$21 = 1, MAX(H148, I148),
IF(Parameters!$D$22 = 1, AVERAGE(H148,I148),
IF(Parameters!$D$23 = 1,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#N/A</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733</v>
      </c>
      <c r="M148" s="192" t="s">
        <v>409</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6"/>
        <v/>
      </c>
      <c r="G149" s="80">
        <f>IF(Parameters!$D$21 = 1, MAX(H149, I149),
IF(Parameters!$D$22 = 1, AVERAGE(H149,I149),
IF(Parameters!$D$23 = 1, IFERROR(GEOMEAN(H149, I149), 0),
IF(Parameters!$D$24, IF(AND(H149=10,I149=10),10,0),
IF(Parameters!$D$25, IF(AND(H149&gt;=7,I149&gt;=7),10,0),
IF(Parameters!$D$26, IF(AND(H149&gt;=7,I149&gt;=7), 10, IF(OR(AND(H149&gt;=7,I149&gt;=5),AND(H149&gt;=5,I149&gt;=7)),6,0)),
IF(Parameters!$D$27, IF(AND(H149&gt;=10,I149&gt;=10), 10, IF(OR(AND(H149&gt;=10,I149&gt;=5),AND(H149&gt;=5,I149&gt;=10)),6,0)),"no method")))))))</f>
        <v>3.4503277967117558</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1.19047619047618</v>
      </c>
      <c r="J149" s="242">
        <v>44778</v>
      </c>
      <c r="K149" s="242">
        <v>44753</v>
      </c>
      <c r="L149" s="91" t="s">
        <v>240</v>
      </c>
      <c r="M149" s="192">
        <v>10</v>
      </c>
      <c r="N149" s="192">
        <v>7.1034850640113802</v>
      </c>
      <c r="O149" s="192">
        <v>0</v>
      </c>
      <c r="P149" s="192">
        <v>0</v>
      </c>
      <c r="Q149" s="192" t="s">
        <v>409</v>
      </c>
      <c r="R149" s="192">
        <v>1.19047619047618</v>
      </c>
      <c r="S149" s="192">
        <v>0</v>
      </c>
      <c r="T149" s="192" t="s">
        <v>626</v>
      </c>
      <c r="U149" s="192">
        <v>95.2</v>
      </c>
      <c r="V149" s="192">
        <v>-0.21092923890066001</v>
      </c>
      <c r="W149" s="192" t="s">
        <v>409</v>
      </c>
      <c r="X149" s="192" t="s">
        <v>409</v>
      </c>
      <c r="Y149" s="192">
        <v>2.3809523809523701E-2</v>
      </c>
      <c r="Z149" s="192">
        <v>-20.879120879120801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6"/>
        <v/>
      </c>
      <c r="G150" s="80">
        <f>IF(Parameters!$D$21 = 1, MAX(H150, I150),
IF(Parameters!$D$22 = 1, AVERAGE(H150,I150),
IF(Parameters!$D$23 = 1, IFERROR(GEOMEAN(H150, I150), 0),
IF(Parameters!$D$24, IF(AND(H150=10,I150=10),10,0),
IF(Parameters!$D$25, IF(AND(H150&gt;=7,I150&gt;=7),10,0),
IF(Parameters!$D$26, IF(AND(H150&gt;=7,I150&gt;=7), 10, IF(OR(AND(H150&gt;=7,I150&gt;=5),AND(H150&gt;=5,I150&gt;=7)),6,0)),
IF(Parameters!$D$27, IF(AND(H150&gt;=10,I150&gt;=10), 10, IF(OR(AND(H150&gt;=10,I150&gt;=5),AND(H150&gt;=5,I150&gt;=10)),6,0)),"no method")))))))</f>
        <v>8.4515425472851575</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7.1428571428571299</v>
      </c>
      <c r="J150" s="242">
        <v>44778</v>
      </c>
      <c r="K150" s="242">
        <v>44753</v>
      </c>
      <c r="L150" s="91" t="s">
        <v>242</v>
      </c>
      <c r="M150" s="192">
        <v>10</v>
      </c>
      <c r="N150" s="192">
        <v>7.5480085348506396</v>
      </c>
      <c r="O150" s="192">
        <v>0</v>
      </c>
      <c r="P150" s="192">
        <v>0</v>
      </c>
      <c r="Q150" s="192" t="s">
        <v>409</v>
      </c>
      <c r="R150" s="192">
        <v>7.1428571428571299</v>
      </c>
      <c r="S150" s="192">
        <v>0</v>
      </c>
      <c r="T150" s="192" t="s">
        <v>626</v>
      </c>
      <c r="U150" s="192">
        <v>97.2</v>
      </c>
      <c r="V150" s="192">
        <v>-0.241545214462805</v>
      </c>
      <c r="W150" s="192" t="s">
        <v>409</v>
      </c>
      <c r="X150" s="192" t="s">
        <v>409</v>
      </c>
      <c r="Y150" s="192">
        <v>0.14285714285714199</v>
      </c>
      <c r="Z150" s="192">
        <v>-8.0224833929483896</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6"/>
        <v/>
      </c>
      <c r="G151" s="80">
        <f>IF(Parameters!$D$21 = 1, MAX(H151, I151),
IF(Parameters!$D$22 = 1, AVERAGE(H151,I151),
IF(Parameters!$D$23 = 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3.2139046941678502</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45077</v>
      </c>
      <c r="L151" s="91" t="s">
        <v>244</v>
      </c>
      <c r="M151" s="192">
        <v>0</v>
      </c>
      <c r="N151" s="192">
        <v>3.2139046941678502</v>
      </c>
      <c r="O151" s="192">
        <v>0</v>
      </c>
      <c r="P151" s="192">
        <v>0</v>
      </c>
      <c r="Q151" s="192" t="s">
        <v>409</v>
      </c>
      <c r="R151" s="192">
        <v>0</v>
      </c>
      <c r="S151" s="192">
        <v>0</v>
      </c>
      <c r="T151" s="192" t="s">
        <v>409</v>
      </c>
      <c r="U151" s="192">
        <v>77.7</v>
      </c>
      <c r="V151" s="192">
        <v>5.0620536809584997E-2</v>
      </c>
      <c r="W151" s="192" t="s">
        <v>409</v>
      </c>
      <c r="X151" s="192" t="s">
        <v>409</v>
      </c>
      <c r="Y151" s="192">
        <v>-0.107142857142857</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6"/>
        <v/>
      </c>
      <c r="G152" s="80">
        <f>IF(Parameters!$D$21 = 1, MAX(H152, I152),
IF(Parameters!$D$22 = 1, AVERAGE(H152,I152),
IF(Parameters!$D$23 = 1,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44860</v>
      </c>
      <c r="K152" s="242">
        <v>44860</v>
      </c>
      <c r="L152" s="91" t="s">
        <v>246</v>
      </c>
      <c r="M152" s="192">
        <v>0</v>
      </c>
      <c r="N152" s="192">
        <v>0</v>
      </c>
      <c r="O152" s="192" t="s">
        <v>409</v>
      </c>
      <c r="P152" s="192">
        <v>0</v>
      </c>
      <c r="Q152" s="192" t="s">
        <v>409</v>
      </c>
      <c r="R152" s="192">
        <v>0</v>
      </c>
      <c r="S152" s="192" t="s">
        <v>409</v>
      </c>
      <c r="T152" s="192" t="s">
        <v>409</v>
      </c>
      <c r="U152" s="192">
        <v>22.1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6"/>
        <v/>
      </c>
      <c r="G153" s="80">
        <f>IF(Parameters!$D$21 = 1, MAX(H153, I153),
IF(Parameters!$D$22 = 1, AVERAGE(H153,I153),
IF(Parameters!$D$23 = 1,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7</v>
      </c>
      <c r="J153" s="242">
        <v>44860</v>
      </c>
      <c r="K153" s="242">
        <v>44966</v>
      </c>
      <c r="L153" s="91" t="s">
        <v>248</v>
      </c>
      <c r="M153" s="192">
        <v>0</v>
      </c>
      <c r="N153" s="192">
        <v>0</v>
      </c>
      <c r="O153" s="192" t="s">
        <v>409</v>
      </c>
      <c r="P153" s="192">
        <v>0</v>
      </c>
      <c r="Q153" s="192" t="s">
        <v>409</v>
      </c>
      <c r="R153" s="192">
        <v>7</v>
      </c>
      <c r="S153" s="192">
        <v>0</v>
      </c>
      <c r="T153" s="192" t="s">
        <v>409</v>
      </c>
      <c r="U153" s="192">
        <v>15.6</v>
      </c>
      <c r="V153" s="192" t="s">
        <v>409</v>
      </c>
      <c r="W153" s="192" t="s">
        <v>409</v>
      </c>
      <c r="X153" s="192" t="s">
        <v>409</v>
      </c>
      <c r="Y153" s="192">
        <v>0.29761904761904701</v>
      </c>
      <c r="Z153" s="192">
        <v>-100</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6"/>
        <v/>
      </c>
      <c r="G154" s="80">
        <f>IF(Parameters!$D$21 = 1, MAX(H154, I154),
IF(Parameters!$D$22 = 1, AVERAGE(H154,I154),
IF(Parameters!$D$23 = 1,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3.8584637268847701</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44860</v>
      </c>
      <c r="K154" s="242">
        <v>45075</v>
      </c>
      <c r="L154" s="91" t="s">
        <v>250</v>
      </c>
      <c r="M154" s="192">
        <v>0</v>
      </c>
      <c r="N154" s="192">
        <v>3.8584637268847701</v>
      </c>
      <c r="O154" s="192">
        <v>0</v>
      </c>
      <c r="P154" s="192">
        <v>0</v>
      </c>
      <c r="Q154" s="192" t="s">
        <v>409</v>
      </c>
      <c r="R154" s="192">
        <v>0</v>
      </c>
      <c r="S154" s="192">
        <v>0</v>
      </c>
      <c r="T154" s="192" t="s">
        <v>409</v>
      </c>
      <c r="U154" s="192">
        <v>80.599999999999994</v>
      </c>
      <c r="V154" s="192">
        <v>-2.0382870787196601</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6"/>
        <v/>
      </c>
      <c r="G155" s="80">
        <f>IF(Parameters!$D$21 = 1, MAX(H155, I155),
IF(Parameters!$D$22 = 1, AVERAGE(H155,I155),
IF(Parameters!$D$23 = 1,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6"/>
        <v/>
      </c>
      <c r="G156" s="80">
        <f>IF(Parameters!$D$21 = 1, MAX(H156, I156),
IF(Parameters!$D$22 = 1, AVERAGE(H156,I156),
IF(Parameters!$D$23 = 1,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1.19047619047618</v>
      </c>
      <c r="J156" s="242">
        <v>44860</v>
      </c>
      <c r="K156" s="242">
        <v>44966</v>
      </c>
      <c r="L156" s="91" t="s">
        <v>254</v>
      </c>
      <c r="M156" s="192">
        <v>0</v>
      </c>
      <c r="N156" s="192">
        <v>0</v>
      </c>
      <c r="O156" s="192" t="s">
        <v>409</v>
      </c>
      <c r="P156" s="192">
        <v>0</v>
      </c>
      <c r="Q156" s="192" t="s">
        <v>409</v>
      </c>
      <c r="R156" s="192">
        <v>1.19047619047618</v>
      </c>
      <c r="S156" s="192" t="s">
        <v>409</v>
      </c>
      <c r="T156" s="192" t="s">
        <v>409</v>
      </c>
      <c r="U156" s="192">
        <v>17.5</v>
      </c>
      <c r="V156" s="192" t="s">
        <v>409</v>
      </c>
      <c r="W156" s="192" t="s">
        <v>409</v>
      </c>
      <c r="X156" s="192" t="s">
        <v>409</v>
      </c>
      <c r="Y156" s="192">
        <v>2.3809523809523701E-2</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6"/>
        <v/>
      </c>
      <c r="G157" s="80">
        <f>IF(Parameters!$D$21 = 1, MAX(H157, I157),
IF(Parameters!$D$22 = 1, AVERAGE(H157,I157),
IF(Parameters!$D$23 = 1,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44860</v>
      </c>
      <c r="K157" s="242">
        <v>44860</v>
      </c>
      <c r="L157" s="91" t="s">
        <v>256</v>
      </c>
      <c r="M157" s="192">
        <v>0</v>
      </c>
      <c r="N157" s="192">
        <v>0</v>
      </c>
      <c r="O157" s="192" t="s">
        <v>409</v>
      </c>
      <c r="P157" s="192">
        <v>0</v>
      </c>
      <c r="Q157" s="192" t="s">
        <v>409</v>
      </c>
      <c r="R157" s="192">
        <v>0</v>
      </c>
      <c r="S157" s="192" t="s">
        <v>409</v>
      </c>
      <c r="T157" s="192" t="s">
        <v>409</v>
      </c>
      <c r="U157" s="192">
        <v>49.5</v>
      </c>
      <c r="V157" s="192" t="s">
        <v>409</v>
      </c>
      <c r="W157" s="192" t="s">
        <v>409</v>
      </c>
      <c r="X157" s="192" t="s">
        <v>409</v>
      </c>
      <c r="Y157" s="192">
        <v>-7.1428571428571397E-2</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6"/>
        <v/>
      </c>
      <c r="G158" s="80">
        <f>IF(Parameters!$D$21 = 1, MAX(H158, I158),
IF(Parameters!$D$22 = 1, AVERAGE(H158,I158),
IF(Parameters!$D$23 = 1, IFERROR(GEOMEAN(H158, I158), 0),
IF(Parameters!$D$24, IF(AND(H158=10,I158=10),10,0),
IF(Parameters!$D$25, IF(AND(H158&gt;=7,I158&gt;=7),10,0),
IF(Parameters!$D$26, IF(AND(H158&gt;=7,I158&gt;=7), 10, IF(OR(AND(H158&gt;=7,I158&gt;=5),AND(H158&gt;=5,I158&gt;=7)),6,0)),
IF(Parameters!$D$27, IF(AND(H158&gt;=10,I158&gt;=10), 10, IF(OR(AND(H158&gt;=10,I158&gt;=5),AND(H158&gt;=5,I158&gt;=10)),6,0)),"no method")))))))</f>
        <v>7.4580939616522048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5.8810455192034103</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9.4580403023929094</v>
      </c>
      <c r="J158" s="242">
        <v>44860</v>
      </c>
      <c r="K158" s="242">
        <v>45075</v>
      </c>
      <c r="L158" s="91" t="s">
        <v>258</v>
      </c>
      <c r="M158" s="192">
        <v>0</v>
      </c>
      <c r="N158" s="192">
        <v>5.8810455192034103</v>
      </c>
      <c r="O158" s="192">
        <v>9.4580403023929094</v>
      </c>
      <c r="P158" s="192">
        <v>0</v>
      </c>
      <c r="Q158" s="192" t="s">
        <v>409</v>
      </c>
      <c r="R158" s="192">
        <v>0</v>
      </c>
      <c r="S158" s="192">
        <v>4.3349753694581201</v>
      </c>
      <c r="T158" s="192" t="s">
        <v>409</v>
      </c>
      <c r="U158" s="192">
        <v>89.7</v>
      </c>
      <c r="V158" s="192">
        <v>0.94580403023929105</v>
      </c>
      <c r="W158" s="192" t="s">
        <v>409</v>
      </c>
      <c r="X158" s="192" t="s">
        <v>409</v>
      </c>
      <c r="Y158" s="192">
        <v>0</v>
      </c>
      <c r="Z158" s="192">
        <v>10.837438423645301</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6"/>
        <v/>
      </c>
      <c r="G159" s="80">
        <f>IF(Parameters!$D$21 = 1, MAX(H159, I159),
IF(Parameters!$D$22 = 1, AVERAGE(H159,I159),
IF(Parameters!$D$23 = 1,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3.5714285714285601</v>
      </c>
      <c r="J159" s="242">
        <v>44860</v>
      </c>
      <c r="K159" s="242">
        <v>44966</v>
      </c>
      <c r="L159" s="91" t="s">
        <v>260</v>
      </c>
      <c r="M159" s="192">
        <v>0</v>
      </c>
      <c r="N159" s="192">
        <v>0</v>
      </c>
      <c r="O159" s="192" t="s">
        <v>409</v>
      </c>
      <c r="P159" s="192">
        <v>0</v>
      </c>
      <c r="Q159" s="192" t="s">
        <v>409</v>
      </c>
      <c r="R159" s="192">
        <v>3.5714285714285601</v>
      </c>
      <c r="S159" s="192">
        <v>0</v>
      </c>
      <c r="T159" s="192" t="s">
        <v>409</v>
      </c>
      <c r="U159" s="192">
        <v>47.5</v>
      </c>
      <c r="V159" s="192" t="s">
        <v>409</v>
      </c>
      <c r="W159" s="192" t="s">
        <v>409</v>
      </c>
      <c r="X159" s="192" t="s">
        <v>409</v>
      </c>
      <c r="Y159" s="192">
        <v>7.1428571428571397E-2</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6"/>
        <v/>
      </c>
      <c r="G160" s="80">
        <f>IF(Parameters!$D$21 = 1, MAX(H160, I160),
IF(Parameters!$D$22 = 1, AVERAGE(H160,I160),
IF(Parameters!$D$23 = 1, IFERROR(GEOMEAN(H160, I160), 0),
IF(Parameters!$D$24, IF(AND(H160=10,I160=10),10,0),
IF(Parameters!$D$25, IF(AND(H160&gt;=7,I160&gt;=7),10,0),
IF(Parameters!$D$26, IF(AND(H160&gt;=7,I160&gt;=7), 10, IF(OR(AND(H160&gt;=7,I160&gt;=5),AND(H160&gt;=5,I160&gt;=7)),6,0)),
IF(Parameters!$D$27, IF(AND(H160&gt;=10,I160&gt;=10), 10, IF(OR(AND(H160&gt;=10,I160&gt;=5),AND(H160&gt;=5,I160&gt;=10)),6,0)),"no method")))))))</f>
        <v>3.8184250475199457</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1.4580369843527701</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10</v>
      </c>
      <c r="J160" s="242">
        <v>44860</v>
      </c>
      <c r="K160" s="242">
        <v>45075</v>
      </c>
      <c r="L160" s="91" t="s">
        <v>262</v>
      </c>
      <c r="M160" s="192">
        <v>0</v>
      </c>
      <c r="N160" s="192">
        <v>1.4580369843527701</v>
      </c>
      <c r="O160" s="192">
        <v>10</v>
      </c>
      <c r="P160" s="192">
        <v>0</v>
      </c>
      <c r="Q160" s="192" t="s">
        <v>409</v>
      </c>
      <c r="R160" s="192">
        <v>1.19047619047618</v>
      </c>
      <c r="S160" s="192">
        <v>7</v>
      </c>
      <c r="T160" s="192" t="s">
        <v>409</v>
      </c>
      <c r="U160" s="192">
        <v>69.8</v>
      </c>
      <c r="V160" s="192">
        <v>1.25937611199634</v>
      </c>
      <c r="W160" s="192" t="s">
        <v>409</v>
      </c>
      <c r="X160" s="192" t="s">
        <v>409</v>
      </c>
      <c r="Y160" s="192">
        <v>2.3809523809523701E-2</v>
      </c>
      <c r="Z160" s="192">
        <v>28.571428571428498</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6"/>
        <v/>
      </c>
      <c r="G161" s="80">
        <f>IF(Parameters!$D$21 = 1, MAX(H161, I161),
IF(Parameters!$D$22 = 1, AVERAGE(H161,I161),
IF(Parameters!$D$23 = 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3.8362375533428099</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44860</v>
      </c>
      <c r="K161" s="242">
        <v>45077</v>
      </c>
      <c r="L161" s="91" t="s">
        <v>264</v>
      </c>
      <c r="M161" s="192">
        <v>0</v>
      </c>
      <c r="N161" s="192">
        <v>3.8362375533428099</v>
      </c>
      <c r="O161" s="192">
        <v>0</v>
      </c>
      <c r="P161" s="192">
        <v>0</v>
      </c>
      <c r="Q161" s="192" t="s">
        <v>409</v>
      </c>
      <c r="R161" s="192">
        <v>0</v>
      </c>
      <c r="S161" s="192">
        <v>0</v>
      </c>
      <c r="T161" s="192" t="s">
        <v>409</v>
      </c>
      <c r="U161" s="192">
        <v>80.5</v>
      </c>
      <c r="V161" s="192">
        <v>-0.32449801671300199</v>
      </c>
      <c r="W161" s="192" t="s">
        <v>409</v>
      </c>
      <c r="X161" s="192" t="s">
        <v>409</v>
      </c>
      <c r="Y161" s="192">
        <v>-8.3333333333332996E-2</v>
      </c>
      <c r="Z161" s="192">
        <v>-19.327731092436899</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6"/>
        <v/>
      </c>
      <c r="G162" s="80">
        <f>IF(Parameters!$D$21 = 1, MAX(H162, I162),
IF(Parameters!$D$22 = 1, AVERAGE(H162,I162),
IF(Parameters!$D$23 = 1,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6"/>
        <v/>
      </c>
      <c r="G163" s="80">
        <f>IF(Parameters!$D$21 = 1, MAX(H163, I163),
IF(Parameters!$D$22 = 1, AVERAGE(H163,I163),
IF(Parameters!$D$23 = 1,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0</v>
      </c>
      <c r="J163" s="242">
        <v>44778</v>
      </c>
      <c r="K163" s="242">
        <v>44753</v>
      </c>
      <c r="L163" s="91" t="s">
        <v>268</v>
      </c>
      <c r="M163" s="192">
        <v>10</v>
      </c>
      <c r="N163" s="192">
        <v>3.6139758179231798</v>
      </c>
      <c r="O163" s="192">
        <v>0</v>
      </c>
      <c r="P163" s="192">
        <v>0</v>
      </c>
      <c r="Q163" s="192" t="s">
        <v>409</v>
      </c>
      <c r="R163" s="192">
        <v>0</v>
      </c>
      <c r="S163" s="192">
        <v>0</v>
      </c>
      <c r="T163" s="192" t="s">
        <v>627</v>
      </c>
      <c r="U163" s="192">
        <v>79.5</v>
      </c>
      <c r="V163" s="192">
        <v>-0.169739944115574</v>
      </c>
      <c r="W163" s="192" t="s">
        <v>409</v>
      </c>
      <c r="X163" s="192" t="s">
        <v>409</v>
      </c>
      <c r="Y163" s="192">
        <v>0</v>
      </c>
      <c r="Z163" s="192">
        <v>-25</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6"/>
        <v/>
      </c>
      <c r="G164" s="80">
        <f>IF(Parameters!$D$21 = 1, MAX(H164, I164),
IF(Parameters!$D$22 = 1, AVERAGE(H164,I164),
IF(Parameters!$D$23 = 1,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44860</v>
      </c>
      <c r="K164" s="242">
        <v>44929</v>
      </c>
      <c r="L164" s="91" t="s">
        <v>270</v>
      </c>
      <c r="M164" s="192">
        <v>0</v>
      </c>
      <c r="N164" s="192">
        <v>0</v>
      </c>
      <c r="O164" s="192" t="s">
        <v>409</v>
      </c>
      <c r="P164" s="192">
        <v>0</v>
      </c>
      <c r="Q164" s="192" t="s">
        <v>409</v>
      </c>
      <c r="R164" s="192">
        <v>0</v>
      </c>
      <c r="S164" s="192">
        <v>0</v>
      </c>
      <c r="T164" s="192" t="s">
        <v>409</v>
      </c>
      <c r="U164" s="192">
        <v>42.2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6"/>
        <v/>
      </c>
      <c r="G165" s="80">
        <f>IF(Parameters!$D$21 = 1, MAX(H165, I165),
IF(Parameters!$D$22 = 1, AVERAGE(H165,I165),
IF(Parameters!$D$23 = 1,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#N/A</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3.7392410603406701</v>
      </c>
      <c r="J165" s="242">
        <v>44887</v>
      </c>
      <c r="K165" s="242">
        <v>45075</v>
      </c>
      <c r="L165" s="91" t="s">
        <v>734</v>
      </c>
      <c r="M165" s="192" t="s">
        <v>409</v>
      </c>
      <c r="N165" s="192" t="s">
        <v>409</v>
      </c>
      <c r="O165" s="192">
        <v>3.7392410603406701</v>
      </c>
      <c r="P165" s="192">
        <v>0</v>
      </c>
      <c r="Q165" s="192" t="s">
        <v>409</v>
      </c>
      <c r="R165" s="192">
        <v>0</v>
      </c>
      <c r="S165" s="192">
        <v>0</v>
      </c>
      <c r="T165" s="192" t="s">
        <v>409</v>
      </c>
      <c r="U165" s="192" t="s">
        <v>409</v>
      </c>
      <c r="V165" s="192">
        <v>0.37392410603406701</v>
      </c>
      <c r="W165" s="192" t="s">
        <v>409</v>
      </c>
      <c r="X165" s="192" t="s">
        <v>409</v>
      </c>
      <c r="Y165" s="192">
        <v>0</v>
      </c>
      <c r="Z165" s="192">
        <v>-0.59171597633136497</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6"/>
        <v/>
      </c>
      <c r="G166" s="80">
        <f>IF(Parameters!$D$21 = 1, MAX(H166, I166),
IF(Parameters!$D$22 = 1, AVERAGE(H166,I166),
IF(Parameters!$D$23 = 1,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5.7476884779516304</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44860</v>
      </c>
      <c r="K166" s="242">
        <v>45075</v>
      </c>
      <c r="L166" s="91" t="s">
        <v>271</v>
      </c>
      <c r="M166" s="192">
        <v>0</v>
      </c>
      <c r="N166" s="192">
        <v>5.7476884779516304</v>
      </c>
      <c r="O166" s="192" t="s">
        <v>409</v>
      </c>
      <c r="P166" s="192">
        <v>0</v>
      </c>
      <c r="Q166" s="192" t="s">
        <v>409</v>
      </c>
      <c r="R166" s="192">
        <v>0</v>
      </c>
      <c r="S166" s="192">
        <v>3.63636363636363</v>
      </c>
      <c r="T166" s="192" t="s">
        <v>409</v>
      </c>
      <c r="U166" s="192">
        <v>89.1</v>
      </c>
      <c r="V166" s="192" t="s">
        <v>409</v>
      </c>
      <c r="W166" s="192" t="s">
        <v>409</v>
      </c>
      <c r="X166" s="192" t="s">
        <v>409</v>
      </c>
      <c r="Y166" s="192">
        <v>0</v>
      </c>
      <c r="Z166" s="192">
        <v>9.0909090909090899</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6"/>
        <v/>
      </c>
      <c r="G167" s="80">
        <f>IF(Parameters!$D$21 = 1, MAX(H167, I167),
IF(Parameters!$D$22 = 1, AVERAGE(H167,I167),
IF(Parameters!$D$23 = 1,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4.7619047619047503</v>
      </c>
      <c r="J167" s="242">
        <v>44860</v>
      </c>
      <c r="K167" s="242">
        <v>44966</v>
      </c>
      <c r="L167" s="91" t="s">
        <v>273</v>
      </c>
      <c r="M167" s="192">
        <v>0</v>
      </c>
      <c r="N167" s="192">
        <v>0</v>
      </c>
      <c r="O167" s="192" t="s">
        <v>409</v>
      </c>
      <c r="P167" s="192">
        <v>0</v>
      </c>
      <c r="Q167" s="192" t="s">
        <v>409</v>
      </c>
      <c r="R167" s="192">
        <v>4.7619047619047503</v>
      </c>
      <c r="S167" s="192" t="s">
        <v>409</v>
      </c>
      <c r="T167" s="192" t="s">
        <v>409</v>
      </c>
      <c r="U167" s="192">
        <v>27.5</v>
      </c>
      <c r="V167" s="192" t="s">
        <v>409</v>
      </c>
      <c r="W167" s="192" t="s">
        <v>409</v>
      </c>
      <c r="X167" s="192" t="s">
        <v>409</v>
      </c>
      <c r="Y167" s="192">
        <v>9.5238095238095094E-2</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6"/>
        <v/>
      </c>
      <c r="G168" s="80">
        <f>IF(Parameters!$D$21 = 1, MAX(H168, I168),
IF(Parameters!$D$22 = 1, AVERAGE(H168,I168),
IF(Parameters!$D$23 = 1,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0.480085348506401</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44860</v>
      </c>
      <c r="K168" s="242">
        <v>45014</v>
      </c>
      <c r="L168" s="91" t="s">
        <v>275</v>
      </c>
      <c r="M168" s="192">
        <v>0</v>
      </c>
      <c r="N168" s="192">
        <v>0.480085348506401</v>
      </c>
      <c r="O168" s="192" t="s">
        <v>409</v>
      </c>
      <c r="P168" s="192">
        <v>0</v>
      </c>
      <c r="Q168" s="192" t="s">
        <v>409</v>
      </c>
      <c r="R168" s="192">
        <v>0</v>
      </c>
      <c r="S168" s="192">
        <v>0</v>
      </c>
      <c r="T168" s="192" t="s">
        <v>409</v>
      </c>
      <c r="U168" s="192">
        <v>65.400000000000006</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6"/>
        <v/>
      </c>
      <c r="G169" s="80">
        <f>IF(Parameters!$D$21 = 1, MAX(H169, I169),
IF(Parameters!$D$22 = 1, AVERAGE(H169,I169),
IF(Parameters!$D$23 = 1, IFERROR(GEOMEAN(H169, I169), 0),
IF(Parameters!$D$24, IF(AND(H169=10,I169=10),10,0),
IF(Parameters!$D$25, IF(AND(H169&gt;=7,I169&gt;=7),10,0),
IF(Parameters!$D$26, IF(AND(H169&gt;=7,I169&gt;=7), 10, IF(OR(AND(H169&gt;=7,I169&gt;=5),AND(H169&gt;=5,I169&gt;=7)),6,0)),
IF(Parameters!$D$27, IF(AND(H169&gt;=10,I169&gt;=10), 10, IF(OR(AND(H169&gt;=10,I169&gt;=5),AND(H169&gt;=5,I169&gt;=10)),6,0)),"no method")))))))</f>
        <v>9.0691195405144924</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8.2248929240141795</v>
      </c>
      <c r="J169" s="242">
        <v>44966</v>
      </c>
      <c r="K169" s="242">
        <v>45077</v>
      </c>
      <c r="L169" s="91" t="s">
        <v>735</v>
      </c>
      <c r="M169" s="192">
        <v>10</v>
      </c>
      <c r="N169" s="192">
        <v>4.9697724039829296</v>
      </c>
      <c r="O169" s="192">
        <v>8.2248929240141795</v>
      </c>
      <c r="P169" s="192">
        <v>0</v>
      </c>
      <c r="Q169" s="192" t="s">
        <v>409</v>
      </c>
      <c r="R169" s="192">
        <v>6.5476190476190403</v>
      </c>
      <c r="S169" s="192">
        <v>10</v>
      </c>
      <c r="T169" s="192" t="s">
        <v>627</v>
      </c>
      <c r="U169" s="192">
        <v>85.6</v>
      </c>
      <c r="V169" s="192">
        <v>0.82248929240141799</v>
      </c>
      <c r="W169" s="192" t="s">
        <v>409</v>
      </c>
      <c r="X169" s="192" t="s">
        <v>409</v>
      </c>
      <c r="Y169" s="192">
        <v>0.13095238095237999</v>
      </c>
      <c r="Z169" s="192">
        <v>83.673469387755105</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6"/>
        <v/>
      </c>
      <c r="G170" s="80">
        <f>IF(Parameters!$D$21 = 1, MAX(H170, I170),
IF(Parameters!$D$22 = 1, AVERAGE(H170,I170),
IF(Parameters!$D$23 = 1,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#N/A</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736</v>
      </c>
      <c r="M170" s="192" t="s">
        <v>409</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6"/>
        <v/>
      </c>
      <c r="G171" s="80">
        <f>IF(Parameters!$D$21 = 1, MAX(H171, I171),
IF(Parameters!$D$22 = 1, AVERAGE(H171,I171),
IF(Parameters!$D$23 = 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44860</v>
      </c>
      <c r="K171" s="242">
        <v>44860</v>
      </c>
      <c r="L171" s="91" t="s">
        <v>277</v>
      </c>
      <c r="M171" s="192">
        <v>0</v>
      </c>
      <c r="N171" s="192">
        <v>0</v>
      </c>
      <c r="O171" s="192" t="s">
        <v>409</v>
      </c>
      <c r="P171" s="192">
        <v>0</v>
      </c>
      <c r="Q171" s="192" t="s">
        <v>409</v>
      </c>
      <c r="R171" s="192">
        <v>0</v>
      </c>
      <c r="S171" s="192" t="s">
        <v>409</v>
      </c>
      <c r="T171" s="192" t="s">
        <v>409</v>
      </c>
      <c r="U171" s="192">
        <v>42.3</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6"/>
        <v/>
      </c>
      <c r="G172" s="80">
        <f>IF(Parameters!$D$21 = 1, MAX(H172, I172),
IF(Parameters!$D$22 = 1, AVERAGE(H172,I172),
IF(Parameters!$D$23 = 1,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4.1666666666666696</v>
      </c>
      <c r="J172" s="242">
        <v>44860</v>
      </c>
      <c r="K172" s="242">
        <v>44867</v>
      </c>
      <c r="L172" s="91" t="s">
        <v>279</v>
      </c>
      <c r="M172" s="192">
        <v>0</v>
      </c>
      <c r="N172" s="192">
        <v>0</v>
      </c>
      <c r="O172" s="192" t="s">
        <v>409</v>
      </c>
      <c r="P172" s="192">
        <v>0</v>
      </c>
      <c r="Q172" s="192" t="s">
        <v>409</v>
      </c>
      <c r="R172" s="192">
        <v>4.1666666666666696</v>
      </c>
      <c r="S172" s="192" t="s">
        <v>409</v>
      </c>
      <c r="T172" s="192" t="s">
        <v>409</v>
      </c>
      <c r="U172" s="192">
        <v>50.8</v>
      </c>
      <c r="V172" s="192" t="s">
        <v>409</v>
      </c>
      <c r="W172" s="192" t="s">
        <v>409</v>
      </c>
      <c r="X172" s="192" t="s">
        <v>409</v>
      </c>
      <c r="Y172" s="192">
        <v>8.3333333333333398E-2</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6"/>
        <v/>
      </c>
      <c r="G173" s="80">
        <f>IF(Parameters!$D$21 = 1, MAX(H173, I173),
IF(Parameters!$D$22 = 1, AVERAGE(H173,I173),
IF(Parameters!$D$23 = 1, IFERROR(GEOMEAN(H173, I173), 0),
IF(Parameters!$D$24, IF(AND(H173=10,I173=10),10,0),
IF(Parameters!$D$25, IF(AND(H173&gt;=7,I173&gt;=7),10,0),
IF(Parameters!$D$26, IF(AND(H173&gt;=7,I173&gt;=7), 10, IF(OR(AND(H173&gt;=7,I173&gt;=5),AND(H173&gt;=5,I173&gt;=7)),6,0)),
IF(Parameters!$D$27, IF(AND(H173&gt;=10,I173&gt;=10), 10, IF(OR(AND(H173&gt;=10,I173&gt;=5),AND(H173&gt;=5,I173&gt;=10)),6,0)),"no method")))))))</f>
        <v>4.5611071501640152</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2.08036984352773</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44860</v>
      </c>
      <c r="K173" s="242">
        <v>45077</v>
      </c>
      <c r="L173" s="91" t="s">
        <v>281</v>
      </c>
      <c r="M173" s="192">
        <v>0</v>
      </c>
      <c r="N173" s="192">
        <v>2.08036984352773</v>
      </c>
      <c r="O173" s="192">
        <v>10</v>
      </c>
      <c r="P173" s="192">
        <v>0</v>
      </c>
      <c r="Q173" s="192" t="s">
        <v>409</v>
      </c>
      <c r="R173" s="192">
        <v>0</v>
      </c>
      <c r="S173" s="192">
        <v>10</v>
      </c>
      <c r="T173" s="192" t="s">
        <v>409</v>
      </c>
      <c r="U173" s="192">
        <v>72.599999999999994</v>
      </c>
      <c r="V173" s="192">
        <v>1.58132693175788</v>
      </c>
      <c r="W173" s="192" t="s">
        <v>409</v>
      </c>
      <c r="X173" s="192" t="s">
        <v>409</v>
      </c>
      <c r="Y173" s="192">
        <v>-3.5714285714285497E-2</v>
      </c>
      <c r="Z173" s="192">
        <v>64.999999999999901</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6"/>
        <v/>
      </c>
      <c r="G174" s="80">
        <f>IF(Parameters!$D$21 = 1, MAX(H174, I174),
IF(Parameters!$D$22 = 1, AVERAGE(H174,I174),
IF(Parameters!$D$23 = 1, IFERROR(GEOMEAN(H174, I174), 0),
IF(Parameters!$D$24, IF(AND(H174=10,I174=10),10,0),
IF(Parameters!$D$25, IF(AND(H174&gt;=7,I174&gt;=7),10,0),
IF(Parameters!$D$26, IF(AND(H174&gt;=7,I174&gt;=7), 10, IF(OR(AND(H174&gt;=7,I174&gt;=5),AND(H174&gt;=5,I174&gt;=7)),6,0)),
IF(Parameters!$D$27, IF(AND(H174&gt;=10,I174&gt;=10), 10, IF(OR(AND(H174&gt;=10,I174&gt;=5),AND(H174&gt;=5,I174&gt;=10)),6,0)),"no method")))))))</f>
        <v>5.6420143341540179</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4.5474751066856296</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7</v>
      </c>
      <c r="J174" s="242">
        <v>44860</v>
      </c>
      <c r="K174" s="242">
        <v>45058</v>
      </c>
      <c r="L174" s="91" t="s">
        <v>283</v>
      </c>
      <c r="M174" s="192">
        <v>0</v>
      </c>
      <c r="N174" s="192">
        <v>4.5474751066856296</v>
      </c>
      <c r="O174" s="192">
        <v>0</v>
      </c>
      <c r="P174" s="192">
        <v>0</v>
      </c>
      <c r="Q174" s="192">
        <v>7</v>
      </c>
      <c r="R174" s="192">
        <v>0</v>
      </c>
      <c r="S174" s="192">
        <v>0</v>
      </c>
      <c r="T174" s="192" t="s">
        <v>409</v>
      </c>
      <c r="U174" s="192">
        <v>83.7</v>
      </c>
      <c r="V174" s="192">
        <v>-1.02551002620645</v>
      </c>
      <c r="W174" s="192" t="s">
        <v>409</v>
      </c>
      <c r="X174" s="192" t="s">
        <v>864</v>
      </c>
      <c r="Y174" s="192">
        <v>0</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6"/>
        <v/>
      </c>
      <c r="G175" s="80">
        <f>IF(Parameters!$D$21 = 1, MAX(H175, I175),
IF(Parameters!$D$22 = 1, AVERAGE(H175,I175),
IF(Parameters!$D$23 = 1,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0.94683499288762296</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44860</v>
      </c>
      <c r="K175" s="242">
        <v>45034</v>
      </c>
      <c r="L175" s="91" t="s">
        <v>285</v>
      </c>
      <c r="M175" s="192">
        <v>0</v>
      </c>
      <c r="N175" s="192">
        <v>0.94683499288762296</v>
      </c>
      <c r="O175" s="192" t="s">
        <v>409</v>
      </c>
      <c r="P175" s="192">
        <v>0</v>
      </c>
      <c r="Q175" s="192" t="s">
        <v>409</v>
      </c>
      <c r="R175" s="192">
        <v>0</v>
      </c>
      <c r="S175" s="192">
        <v>0</v>
      </c>
      <c r="T175" s="192" t="s">
        <v>409</v>
      </c>
      <c r="U175" s="192">
        <v>67.5</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6"/>
        <v/>
      </c>
      <c r="G176" s="80">
        <f>IF(Parameters!$D$21 = 1, MAX(H176, I176),
IF(Parameters!$D$22 = 1, AVERAGE(H176,I176),
IF(Parameters!$D$23 = 1,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44778</v>
      </c>
      <c r="K176" s="242">
        <v>45077</v>
      </c>
      <c r="L176" s="91" t="s">
        <v>287</v>
      </c>
      <c r="M176" s="192">
        <v>10</v>
      </c>
      <c r="N176" s="192">
        <v>9.74839971550497</v>
      </c>
      <c r="O176" s="192">
        <v>10</v>
      </c>
      <c r="P176" s="192">
        <v>0</v>
      </c>
      <c r="Q176" s="192" t="s">
        <v>409</v>
      </c>
      <c r="R176" s="192">
        <v>0</v>
      </c>
      <c r="S176" s="192">
        <v>10</v>
      </c>
      <c r="T176" s="192" t="s">
        <v>627</v>
      </c>
      <c r="U176" s="192">
        <v>107.1</v>
      </c>
      <c r="V176" s="192">
        <v>1.86462417405582</v>
      </c>
      <c r="W176" s="192" t="s">
        <v>409</v>
      </c>
      <c r="X176" s="192" t="s">
        <v>409</v>
      </c>
      <c r="Y176" s="192">
        <v>0</v>
      </c>
      <c r="Z176" s="192">
        <v>115.172413793103</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6"/>
        <v/>
      </c>
      <c r="G177" s="80">
        <f>IF(Parameters!$D$21 = 1, MAX(H177, I177),
IF(Parameters!$D$22 = 1, AVERAGE(H177,I177),
IF(Parameters!$D$23 = 1,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1.9692389758179201</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44860</v>
      </c>
      <c r="K177" s="242">
        <v>45077</v>
      </c>
      <c r="L177" s="91" t="s">
        <v>289</v>
      </c>
      <c r="M177" s="192">
        <v>0</v>
      </c>
      <c r="N177" s="192">
        <v>1.9692389758179201</v>
      </c>
      <c r="O177" s="192">
        <v>0</v>
      </c>
      <c r="P177" s="192">
        <v>0</v>
      </c>
      <c r="Q177" s="192" t="s">
        <v>409</v>
      </c>
      <c r="R177" s="192">
        <v>0</v>
      </c>
      <c r="S177" s="192">
        <v>7</v>
      </c>
      <c r="T177" s="192" t="s">
        <v>409</v>
      </c>
      <c r="U177" s="192">
        <v>72.099999999999994</v>
      </c>
      <c r="V177" s="192">
        <v>-1.08558234897981</v>
      </c>
      <c r="W177" s="192" t="s">
        <v>409</v>
      </c>
      <c r="X177" s="192" t="s">
        <v>409</v>
      </c>
      <c r="Y177" s="192">
        <v>0</v>
      </c>
      <c r="Z177" s="192">
        <v>200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6"/>
        <v/>
      </c>
      <c r="G178" s="80">
        <f>IF(Parameters!$D$21 = 1, MAX(H178, I178),
IF(Parameters!$D$22 = 1, AVERAGE(H178,I178),
IF(Parameters!$D$23 = 1,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0</v>
      </c>
      <c r="J178" s="242">
        <v>44860</v>
      </c>
      <c r="K178" s="242">
        <v>44860</v>
      </c>
      <c r="L178" s="91" t="s">
        <v>291</v>
      </c>
      <c r="M178" s="192">
        <v>0</v>
      </c>
      <c r="N178" s="192">
        <v>0</v>
      </c>
      <c r="O178" s="192" t="s">
        <v>409</v>
      </c>
      <c r="P178" s="192">
        <v>0</v>
      </c>
      <c r="Q178" s="192" t="s">
        <v>409</v>
      </c>
      <c r="R178" s="192">
        <v>0</v>
      </c>
      <c r="S178" s="192" t="s">
        <v>409</v>
      </c>
      <c r="T178" s="192" t="s">
        <v>409</v>
      </c>
      <c r="U178" s="192">
        <v>25.8</v>
      </c>
      <c r="V178" s="192" t="s">
        <v>409</v>
      </c>
      <c r="W178" s="192" t="s">
        <v>409</v>
      </c>
      <c r="X178" s="192" t="s">
        <v>409</v>
      </c>
      <c r="Y178" s="192">
        <v>0</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6"/>
        <v/>
      </c>
      <c r="G179" s="80">
        <f>IF(Parameters!$D$21 = 1, MAX(H179, I179),
IF(Parameters!$D$22 = 1, AVERAGE(H179,I179),
IF(Parameters!$D$23 = 1,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3.8140113798008501</v>
      </c>
      <c r="O179" s="192" t="s">
        <v>409</v>
      </c>
      <c r="P179" s="192">
        <v>0</v>
      </c>
      <c r="Q179" s="192" t="s">
        <v>409</v>
      </c>
      <c r="R179" s="192" t="s">
        <v>409</v>
      </c>
      <c r="S179" s="192">
        <v>0</v>
      </c>
      <c r="T179" s="192" t="s">
        <v>627</v>
      </c>
      <c r="U179" s="192">
        <v>80.400000000000006</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6"/>
        <v/>
      </c>
      <c r="G180" s="80">
        <f>IF(Parameters!$D$21 = 1, MAX(H180, I180),
IF(Parameters!$D$22 = 1, AVERAGE(H180,I180),
IF(Parameters!$D$23 = 1, IFERROR(GEOMEAN(H180, I180), 0),
IF(Parameters!$D$24, IF(AND(H180=10,I180=10),10,0),
IF(Parameters!$D$25, IF(AND(H180&gt;=7,I180&gt;=7),10,0),
IF(Parameters!$D$26, IF(AND(H180&gt;=7,I180&gt;=7), 10, IF(OR(AND(H180&gt;=7,I180&gt;=5),AND(H180&gt;=5,I180&gt;=7)),6,0)),
IF(Parameters!$D$27, IF(AND(H180&gt;=10,I180&gt;=10), 10, IF(OR(AND(H180&gt;=10,I180&gt;=5),AND(H180&gt;=5,I180&gt;=10)),6,0)),"no method")))))))</f>
        <v>4.7763563054906779</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4.2585348506401104</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5.3571428571428497</v>
      </c>
      <c r="J180" s="242">
        <v>44860</v>
      </c>
      <c r="K180" s="242">
        <v>44938</v>
      </c>
      <c r="L180" s="91" t="s">
        <v>295</v>
      </c>
      <c r="M180" s="192">
        <v>0</v>
      </c>
      <c r="N180" s="192">
        <v>4.2585348506401104</v>
      </c>
      <c r="O180" s="192">
        <v>0</v>
      </c>
      <c r="P180" s="192">
        <v>0</v>
      </c>
      <c r="Q180" s="192" t="s">
        <v>409</v>
      </c>
      <c r="R180" s="192">
        <v>5.3571428571428497</v>
      </c>
      <c r="S180" s="192">
        <v>0</v>
      </c>
      <c r="T180" s="192" t="s">
        <v>409</v>
      </c>
      <c r="U180" s="192">
        <v>82.4</v>
      </c>
      <c r="V180" s="192">
        <v>-0.904969299690488</v>
      </c>
      <c r="W180" s="192" t="s">
        <v>409</v>
      </c>
      <c r="X180" s="192" t="s">
        <v>409</v>
      </c>
      <c r="Y180" s="192">
        <v>0.107142857142857</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6"/>
        <v/>
      </c>
      <c r="G181" s="80">
        <f>IF(Parameters!$D$21 = 1, MAX(H181, I181),
IF(Parameters!$D$22 = 1, AVERAGE(H181,I181),
IF(Parameters!$D$23 = 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1.6802987197724</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44860</v>
      </c>
      <c r="K181" s="242">
        <v>45077</v>
      </c>
      <c r="L181" s="91" t="s">
        <v>297</v>
      </c>
      <c r="M181" s="192">
        <v>0</v>
      </c>
      <c r="N181" s="192">
        <v>1.6802987197724</v>
      </c>
      <c r="O181" s="192">
        <v>0</v>
      </c>
      <c r="P181" s="192">
        <v>0</v>
      </c>
      <c r="Q181" s="192" t="s">
        <v>409</v>
      </c>
      <c r="R181" s="192">
        <v>0</v>
      </c>
      <c r="S181" s="192">
        <v>0</v>
      </c>
      <c r="T181" s="192" t="s">
        <v>409</v>
      </c>
      <c r="U181" s="192">
        <v>70.8</v>
      </c>
      <c r="V181" s="192">
        <v>-2.4749236483733501</v>
      </c>
      <c r="W181" s="192" t="s">
        <v>409</v>
      </c>
      <c r="X181" s="192" t="s">
        <v>409</v>
      </c>
      <c r="Y181" s="192">
        <v>-0.13095238095237999</v>
      </c>
      <c r="Z181" s="192">
        <v>-46.067415730336997</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6"/>
        <v/>
      </c>
      <c r="G182" s="80">
        <f>IF(Parameters!$D$21 = 1, MAX(H182, I182),
IF(Parameters!$D$22 = 1, AVERAGE(H182,I182),
IF(Parameters!$D$23 = 1,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#N/A</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737</v>
      </c>
      <c r="M182" s="192" t="s">
        <v>409</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6"/>
        <v/>
      </c>
      <c r="G183" s="80">
        <f>IF(Parameters!$D$21 = 1, MAX(H183, I183),
IF(Parameters!$D$22 = 1, AVERAGE(H183,I183),
IF(Parameters!$D$23 = 1,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44860</v>
      </c>
      <c r="K183" s="242">
        <v>45075</v>
      </c>
      <c r="L183" s="91" t="s">
        <v>299</v>
      </c>
      <c r="M183" s="192">
        <v>10</v>
      </c>
      <c r="N183" s="192">
        <v>10</v>
      </c>
      <c r="O183" s="192">
        <v>10</v>
      </c>
      <c r="P183" s="192">
        <v>0</v>
      </c>
      <c r="Q183" s="192" t="s">
        <v>409</v>
      </c>
      <c r="R183" s="192">
        <v>0</v>
      </c>
      <c r="S183" s="192">
        <v>0</v>
      </c>
      <c r="T183" s="192" t="s">
        <v>626</v>
      </c>
      <c r="U183" s="192">
        <v>110.5</v>
      </c>
      <c r="V183" s="192">
        <v>1.3416172777530599</v>
      </c>
      <c r="W183" s="192" t="s">
        <v>409</v>
      </c>
      <c r="X183" s="192" t="s">
        <v>409</v>
      </c>
      <c r="Y183" s="192">
        <v>0</v>
      </c>
      <c r="Z183" s="192">
        <v>-37.6</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6"/>
        <v/>
      </c>
      <c r="G184" s="80">
        <f>IF(Parameters!$D$21 = 1, MAX(H184, I184),
IF(Parameters!$D$22 = 1, AVERAGE(H184,I184),
IF(Parameters!$D$23 = 1, IFERROR(GEOMEAN(H184, I184), 0),
IF(Parameters!$D$24, IF(AND(H184=10,I184=10),10,0),
IF(Parameters!$D$25, IF(AND(H184&gt;=7,I184&gt;=7),10,0),
IF(Parameters!$D$26, IF(AND(H184&gt;=7,I184&gt;=7), 10, IF(OR(AND(H184&gt;=7,I184&gt;=5),AND(H184&gt;=5,I184&gt;=7)),6,0)),
IF(Parameters!$D$27, IF(AND(H184&gt;=10,I184&gt;=10), 10, IF(OR(AND(H184&gt;=10,I184&gt;=5),AND(H184&gt;=5,I184&gt;=10)),6,0)),"no method")))))))</f>
        <v>2.5760629623711364</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1.01351351351351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6.5476190476190403</v>
      </c>
      <c r="J184" s="242">
        <v>44860</v>
      </c>
      <c r="K184" s="242">
        <v>45075</v>
      </c>
      <c r="L184" s="91" t="s">
        <v>301</v>
      </c>
      <c r="M184" s="192">
        <v>0</v>
      </c>
      <c r="N184" s="192">
        <v>1.01351351351351</v>
      </c>
      <c r="O184" s="192" t="s">
        <v>409</v>
      </c>
      <c r="P184" s="192">
        <v>0</v>
      </c>
      <c r="Q184" s="192" t="s">
        <v>409</v>
      </c>
      <c r="R184" s="192">
        <v>6.5476190476190403</v>
      </c>
      <c r="S184" s="192">
        <v>7</v>
      </c>
      <c r="T184" s="192" t="s">
        <v>409</v>
      </c>
      <c r="U184" s="192">
        <v>67.8</v>
      </c>
      <c r="V184" s="192" t="s">
        <v>409</v>
      </c>
      <c r="W184" s="192" t="s">
        <v>409</v>
      </c>
      <c r="X184" s="192" t="s">
        <v>409</v>
      </c>
      <c r="Y184" s="192">
        <v>0.13095238095237999</v>
      </c>
      <c r="Z184" s="192">
        <v>1100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6"/>
        <v/>
      </c>
      <c r="G185" s="80">
        <f>IF(Parameters!$D$21 = 1, MAX(H185, I185),
IF(Parameters!$D$22 = 1, AVERAGE(H185,I185),
IF(Parameters!$D$23 = 1,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44860</v>
      </c>
      <c r="K185" s="242">
        <v>44753</v>
      </c>
      <c r="L185" s="91" t="s">
        <v>303</v>
      </c>
      <c r="M185" s="192">
        <v>10</v>
      </c>
      <c r="N185" s="192">
        <v>10</v>
      </c>
      <c r="O185" s="192">
        <v>0</v>
      </c>
      <c r="P185" s="192">
        <v>0</v>
      </c>
      <c r="Q185" s="192" t="s">
        <v>409</v>
      </c>
      <c r="R185" s="192" t="s">
        <v>409</v>
      </c>
      <c r="S185" s="192">
        <v>0</v>
      </c>
      <c r="T185" s="192" t="s">
        <v>626</v>
      </c>
      <c r="U185" s="192">
        <v>108.4</v>
      </c>
      <c r="V185" s="192">
        <v>-1.35648921677361</v>
      </c>
      <c r="W185" s="192" t="s">
        <v>409</v>
      </c>
      <c r="X185" s="192" t="s">
        <v>409</v>
      </c>
      <c r="Y185" s="192" t="s">
        <v>409</v>
      </c>
      <c r="Z185" s="192">
        <v>-49.700598802395199</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6"/>
        <v/>
      </c>
      <c r="G186" s="80">
        <f>IF(Parameters!$D$21 = 1, MAX(H186, I186),
IF(Parameters!$D$22 = 1, AVERAGE(H186,I186),
IF(Parameters!$D$23 = 1, IFERROR(GEOMEAN(H186, I186), 0),
IF(Parameters!$D$24, IF(AND(H186=10,I186=10),10,0),
IF(Parameters!$D$25, IF(AND(H186&gt;=7,I186&gt;=7),10,0),
IF(Parameters!$D$26, IF(AND(H186&gt;=7,I186&gt;=7), 10, IF(OR(AND(H186&gt;=7,I186&gt;=5),AND(H186&gt;=5,I186&gt;=7)),6,0)),
IF(Parameters!$D$27, IF(AND(H186&gt;=10,I186&gt;=10), 10, IF(OR(AND(H186&gt;=10,I186&gt;=5),AND(H186&gt;=5,I186&gt;=10)),6,0)),"no method")))))))</f>
        <v>3.9892280275819658</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1.59139402560455</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10</v>
      </c>
      <c r="J186" s="242">
        <v>44860</v>
      </c>
      <c r="K186" s="242">
        <v>45077</v>
      </c>
      <c r="L186" s="91" t="s">
        <v>304</v>
      </c>
      <c r="M186" s="192">
        <v>0</v>
      </c>
      <c r="N186" s="192">
        <v>1.59139402560455</v>
      </c>
      <c r="O186" s="192" t="s">
        <v>409</v>
      </c>
      <c r="P186" s="192">
        <v>10</v>
      </c>
      <c r="Q186" s="192" t="s">
        <v>409</v>
      </c>
      <c r="R186" s="192">
        <v>0</v>
      </c>
      <c r="S186" s="192">
        <v>0</v>
      </c>
      <c r="T186" s="192" t="s">
        <v>409</v>
      </c>
      <c r="U186" s="192">
        <v>70.400000000000006</v>
      </c>
      <c r="V186" s="192" t="s">
        <v>409</v>
      </c>
      <c r="W186" s="192" t="s">
        <v>803</v>
      </c>
      <c r="X186" s="192" t="s">
        <v>409</v>
      </c>
      <c r="Y186" s="192">
        <v>0</v>
      </c>
      <c r="Z186" s="192">
        <v>-100</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6"/>
        <v/>
      </c>
      <c r="G187" s="80">
        <f>IF(Parameters!$D$21 = 1, MAX(H187, I187),
IF(Parameters!$D$22 = 1, AVERAGE(H187,I187),
IF(Parameters!$D$23 = 1,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44860</v>
      </c>
      <c r="K187" s="242">
        <v>45075</v>
      </c>
      <c r="L187" s="91" t="s">
        <v>306</v>
      </c>
      <c r="M187" s="192">
        <v>0</v>
      </c>
      <c r="N187" s="192">
        <v>0</v>
      </c>
      <c r="O187" s="192" t="s">
        <v>409</v>
      </c>
      <c r="P187" s="192">
        <v>0</v>
      </c>
      <c r="Q187" s="192" t="s">
        <v>409</v>
      </c>
      <c r="R187" s="192">
        <v>0</v>
      </c>
      <c r="S187" s="192">
        <v>7</v>
      </c>
      <c r="T187" s="192" t="s">
        <v>409</v>
      </c>
      <c r="U187" s="192">
        <v>60.8</v>
      </c>
      <c r="V187" s="192" t="s">
        <v>409</v>
      </c>
      <c r="W187" s="192" t="s">
        <v>409</v>
      </c>
      <c r="X187" s="192" t="s">
        <v>409</v>
      </c>
      <c r="Y187" s="192">
        <v>0</v>
      </c>
      <c r="Z187" s="192">
        <v>1100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6"/>
        <v/>
      </c>
      <c r="G188" s="80">
        <f>IF(Parameters!$D$21 = 1, MAX(H188, I188),
IF(Parameters!$D$22 = 1, AVERAGE(H188,I188),
IF(Parameters!$D$23 = 1,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1.78571428571428</v>
      </c>
      <c r="J188" s="242">
        <v>44860</v>
      </c>
      <c r="K188" s="242">
        <v>44966</v>
      </c>
      <c r="L188" s="91" t="s">
        <v>307</v>
      </c>
      <c r="M188" s="192">
        <v>0</v>
      </c>
      <c r="N188" s="192">
        <v>0</v>
      </c>
      <c r="O188" s="192" t="s">
        <v>409</v>
      </c>
      <c r="P188" s="192">
        <v>0</v>
      </c>
      <c r="Q188" s="192" t="s">
        <v>409</v>
      </c>
      <c r="R188" s="192">
        <v>1.78571428571428</v>
      </c>
      <c r="S188" s="192" t="s">
        <v>409</v>
      </c>
      <c r="T188" s="192" t="s">
        <v>409</v>
      </c>
      <c r="U188" s="192">
        <v>37.1</v>
      </c>
      <c r="V188" s="192" t="s">
        <v>409</v>
      </c>
      <c r="W188" s="192" t="s">
        <v>409</v>
      </c>
      <c r="X188" s="192" t="s">
        <v>409</v>
      </c>
      <c r="Y188" s="192">
        <v>3.5714285714285698E-2</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6"/>
        <v/>
      </c>
      <c r="G189" s="80">
        <f>IF(Parameters!$D$21 = 1, MAX(H189, I189),
IF(Parameters!$D$22 = 1, AVERAGE(H189,I189),
IF(Parameters!$D$23 = 1,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5.9523809523809499</v>
      </c>
      <c r="J189" s="242">
        <v>44860</v>
      </c>
      <c r="K189" s="242">
        <v>44966</v>
      </c>
      <c r="L189" s="91" t="s">
        <v>309</v>
      </c>
      <c r="M189" s="192">
        <v>0</v>
      </c>
      <c r="N189" s="192">
        <v>0</v>
      </c>
      <c r="O189" s="192" t="s">
        <v>409</v>
      </c>
      <c r="P189" s="192">
        <v>0</v>
      </c>
      <c r="Q189" s="192" t="s">
        <v>409</v>
      </c>
      <c r="R189" s="192">
        <v>5.9523809523809499</v>
      </c>
      <c r="S189" s="192" t="s">
        <v>409</v>
      </c>
      <c r="T189" s="192" t="s">
        <v>409</v>
      </c>
      <c r="U189" s="192">
        <v>27.7</v>
      </c>
      <c r="V189" s="192" t="s">
        <v>409</v>
      </c>
      <c r="W189" s="192" t="s">
        <v>409</v>
      </c>
      <c r="X189" s="192" t="s">
        <v>409</v>
      </c>
      <c r="Y189" s="192">
        <v>0.119047619047619</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6"/>
        <v/>
      </c>
      <c r="G190" s="80">
        <f>IF(Parameters!$D$21 = 1, MAX(H190, I190),
IF(Parameters!$D$22 = 1, AVERAGE(H190,I190),
IF(Parameters!$D$23 = 1,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0</v>
      </c>
      <c r="J190" s="242">
        <v>44860</v>
      </c>
      <c r="K190" s="242">
        <v>44860</v>
      </c>
      <c r="L190" s="91" t="s">
        <v>311</v>
      </c>
      <c r="M190" s="192">
        <v>0</v>
      </c>
      <c r="N190" s="192">
        <v>0</v>
      </c>
      <c r="O190" s="192" t="s">
        <v>409</v>
      </c>
      <c r="P190" s="192">
        <v>0</v>
      </c>
      <c r="Q190" s="192" t="s">
        <v>409</v>
      </c>
      <c r="R190" s="192">
        <v>0</v>
      </c>
      <c r="S190" s="192" t="s">
        <v>409</v>
      </c>
      <c r="T190" s="192" t="s">
        <v>409</v>
      </c>
      <c r="U190" s="192">
        <v>20.9</v>
      </c>
      <c r="V190" s="192" t="s">
        <v>409</v>
      </c>
      <c r="W190" s="192" t="s">
        <v>409</v>
      </c>
      <c r="X190" s="192" t="s">
        <v>409</v>
      </c>
      <c r="Y190" s="192">
        <v>0</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6"/>
        <v/>
      </c>
      <c r="G191" s="80">
        <f>IF(Parameters!$D$21 = 1, MAX(H191, I191),
IF(Parameters!$D$22 = 1, AVERAGE(H191,I191),
IF(Parameters!$D$23 = 1, IFERROR(GEOMEAN(H191, I191), 0),
IF(Parameters!$D$24, IF(AND(H191=10,I191=10),10,0),
IF(Parameters!$D$25, IF(AND(H191&gt;=7,I191&gt;=7),10,0),
IF(Parameters!$D$26, IF(AND(H191&gt;=7,I191&gt;=7), 10, IF(OR(AND(H191&gt;=7,I191&gt;=5),AND(H191&gt;=5,I191&gt;=7)),6,0)),
IF(Parameters!$D$27, IF(AND(H191&gt;=10,I191&gt;=10), 10, IF(OR(AND(H191&gt;=10,I191&gt;=5),AND(H191&gt;=5,I191&gt;=10)),6,0)),"no method")))))))</f>
        <v>1.506733177748824</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3.8140113798008501</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0.59523809523809301</v>
      </c>
      <c r="J191" s="242">
        <v>44860</v>
      </c>
      <c r="K191" s="242">
        <v>44900</v>
      </c>
      <c r="L191" s="91" t="s">
        <v>313</v>
      </c>
      <c r="M191" s="192">
        <v>0</v>
      </c>
      <c r="N191" s="192">
        <v>3.8140113798008501</v>
      </c>
      <c r="O191" s="192">
        <v>0</v>
      </c>
      <c r="P191" s="192">
        <v>0</v>
      </c>
      <c r="Q191" s="192" t="s">
        <v>409</v>
      </c>
      <c r="R191" s="192">
        <v>0.59523809523809301</v>
      </c>
      <c r="S191" s="192">
        <v>0</v>
      </c>
      <c r="T191" s="192" t="s">
        <v>409</v>
      </c>
      <c r="U191" s="192">
        <v>80.400000000000006</v>
      </c>
      <c r="V191" s="192">
        <v>-1.35827911827366</v>
      </c>
      <c r="W191" s="192" t="s">
        <v>409</v>
      </c>
      <c r="X191" s="192" t="s">
        <v>409</v>
      </c>
      <c r="Y191" s="192">
        <v>1.19047619047618E-2</v>
      </c>
      <c r="Z191" s="192">
        <v>-41.463414634146297</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6"/>
        <v/>
      </c>
      <c r="G192" s="80">
        <f>IF(Parameters!$D$21 = 1, MAX(H192, I192),
IF(Parameters!$D$22 = 1, AVERAGE(H192,I192),
IF(Parameters!$D$23 = 1,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#N/A</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738</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6"/>
        <v/>
      </c>
      <c r="G193" s="80">
        <f>IF(Parameters!$D$21 = 1, MAX(H193, I193),
IF(Parameters!$D$22 = 1, AVERAGE(H193,I193),
IF(Parameters!$D$23 = 1,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44860</v>
      </c>
      <c r="K193" s="242">
        <v>44860</v>
      </c>
      <c r="L193" s="91" t="s">
        <v>315</v>
      </c>
      <c r="M193" s="192">
        <v>0</v>
      </c>
      <c r="N193" s="192">
        <v>0</v>
      </c>
      <c r="O193" s="192" t="s">
        <v>409</v>
      </c>
      <c r="P193" s="192">
        <v>0</v>
      </c>
      <c r="Q193" s="192" t="s">
        <v>409</v>
      </c>
      <c r="R193" s="192">
        <v>0</v>
      </c>
      <c r="S193" s="192" t="s">
        <v>409</v>
      </c>
      <c r="T193" s="192" t="s">
        <v>409</v>
      </c>
      <c r="U193" s="192">
        <v>54.2</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6"/>
        <v/>
      </c>
      <c r="G194" s="80">
        <f>IF(Parameters!$D$21 = 1, MAX(H194, I194),
IF(Parameters!$D$22 = 1, AVERAGE(H194,I194),
IF(Parameters!$D$23 = 1, IFERROR(GEOMEAN(H194, I194), 0),
IF(Parameters!$D$24, IF(AND(H194=10,I194=10),10,0),
IF(Parameters!$D$25, IF(AND(H194&gt;=7,I194&gt;=7),10,0),
IF(Parameters!$D$26, IF(AND(H194&gt;=7,I194&gt;=7), 10, IF(OR(AND(H194&gt;=7,I194&gt;=5),AND(H194&gt;=5,I194&gt;=7)),6,0)),
IF(Parameters!$D$27, IF(AND(H194&gt;=10,I194&gt;=10), 10, IF(OR(AND(H194&gt;=10,I194&gt;=5),AND(H194&gt;=5,I194&gt;=10)),6,0)),"no method")))))))</f>
        <v>3.535185262817226</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1.2497534842440099</v>
      </c>
      <c r="J194" s="242">
        <v>44860</v>
      </c>
      <c r="K194" s="242">
        <v>44753</v>
      </c>
      <c r="L194" s="91" t="s">
        <v>316</v>
      </c>
      <c r="M194" s="192">
        <v>10</v>
      </c>
      <c r="N194" s="192">
        <v>10</v>
      </c>
      <c r="O194" s="192">
        <v>1.2497534842440099</v>
      </c>
      <c r="P194" s="192">
        <v>0</v>
      </c>
      <c r="Q194" s="192" t="s">
        <v>409</v>
      </c>
      <c r="R194" s="192">
        <v>0</v>
      </c>
      <c r="S194" s="192">
        <v>0</v>
      </c>
      <c r="T194" s="192" t="s">
        <v>626</v>
      </c>
      <c r="U194" s="192">
        <v>108.4</v>
      </c>
      <c r="V194" s="192">
        <v>0.124975348424401</v>
      </c>
      <c r="W194" s="192" t="s">
        <v>409</v>
      </c>
      <c r="X194" s="192" t="s">
        <v>409</v>
      </c>
      <c r="Y194" s="192">
        <v>0</v>
      </c>
      <c r="Z194" s="192">
        <v>-34.973097617217498</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6"/>
        <v/>
      </c>
      <c r="G195" s="80">
        <f>IF(Parameters!$D$21 = 1, MAX(H195, I195),
IF(Parameters!$D$22 = 1, AVERAGE(H195,I195),
IF(Parameters!$D$23 = 1,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#N/A</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739</v>
      </c>
      <c r="M195" s="192" t="s">
        <v>409</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6"/>
        <v/>
      </c>
      <c r="G196" s="80">
        <f>IF(Parameters!$D$21 = 1, MAX(H196, I196),
IF(Parameters!$D$22 = 1, AVERAGE(H196,I196),
IF(Parameters!$D$23 = 1,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7.3192505471139802</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5.3571428571428301</v>
      </c>
      <c r="J196" s="242">
        <v>44778</v>
      </c>
      <c r="K196" s="242">
        <v>45077</v>
      </c>
      <c r="L196" s="91" t="s">
        <v>318</v>
      </c>
      <c r="M196" s="192">
        <v>10</v>
      </c>
      <c r="N196" s="192">
        <v>9.4372332859174897</v>
      </c>
      <c r="O196" s="192">
        <v>0</v>
      </c>
      <c r="P196" s="192">
        <v>0</v>
      </c>
      <c r="Q196" s="192" t="s">
        <v>409</v>
      </c>
      <c r="R196" s="192">
        <v>5.3571428571428301</v>
      </c>
      <c r="S196" s="192">
        <v>10</v>
      </c>
      <c r="T196" s="192" t="s">
        <v>627</v>
      </c>
      <c r="U196" s="192">
        <v>105.7</v>
      </c>
      <c r="V196" s="192">
        <v>-0.49857734366021</v>
      </c>
      <c r="W196" s="192" t="s">
        <v>409</v>
      </c>
      <c r="X196" s="192" t="s">
        <v>409</v>
      </c>
      <c r="Y196" s="192">
        <v>0.107142857142856</v>
      </c>
      <c r="Z196" s="192">
        <v>64.999999999999901</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7">IF(L197 &lt;&gt; C197, "Countries don't match", "")</f>
        <v/>
      </c>
      <c r="G197" s="80">
        <f>IF(Parameters!$D$21 = 1, MAX(H197, I197),
IF(Parameters!$D$22 = 1, AVERAGE(H197,I197),
IF(Parameters!$D$23 = 1, IFERROR(GEOMEAN(H197, I197), 0),
IF(Parameters!$D$24, IF(AND(H197=10,I197=10),10,0),
IF(Parameters!$D$25, IF(AND(H197&gt;=7,I197&gt;=7),10,0),
IF(Parameters!$D$26, IF(AND(H197&gt;=7,I197&gt;=7), 10, IF(OR(AND(H197&gt;=7,I197&gt;=5),AND(H197&gt;=5,I197&gt;=7)),6,0)),
IF(Parameters!$D$27, IF(AND(H197&gt;=10,I197&gt;=10), 10, IF(OR(AND(H197&gt;=10,I197&gt;=5),AND(H197&gt;=5,I197&gt;=10)),6,0)),"no method")))))))</f>
        <v>6.726997051540649</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4.5252489331436596</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10</v>
      </c>
      <c r="J197" s="242">
        <v>44860</v>
      </c>
      <c r="K197" s="242">
        <v>45075</v>
      </c>
      <c r="L197" s="91" t="s">
        <v>320</v>
      </c>
      <c r="M197" s="193">
        <v>0</v>
      </c>
      <c r="N197" s="193">
        <v>4.5252489331436596</v>
      </c>
      <c r="O197" s="193">
        <v>10</v>
      </c>
      <c r="P197" s="193">
        <v>0</v>
      </c>
      <c r="Q197" s="193">
        <v>7</v>
      </c>
      <c r="R197" s="193">
        <v>2.9761904761904701</v>
      </c>
      <c r="S197" s="193">
        <v>0</v>
      </c>
      <c r="T197" s="193" t="s">
        <v>409</v>
      </c>
      <c r="U197" s="192">
        <v>83.6</v>
      </c>
      <c r="V197" s="192">
        <v>1.27071631480975</v>
      </c>
      <c r="W197" s="192" t="s">
        <v>409</v>
      </c>
      <c r="X197" s="192" t="s">
        <v>858</v>
      </c>
      <c r="Y197" s="192">
        <v>5.95238095238095E-2</v>
      </c>
      <c r="Z197" s="192">
        <v>-100</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7"/>
        <v/>
      </c>
      <c r="G198" s="80">
        <f>IF(Parameters!$D$21 = 1, MAX(H198, I198),
IF(Parameters!$D$22 = 1, AVERAGE(H198,I198),
IF(Parameters!$D$23 = 1,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1.5024893314366901</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44860</v>
      </c>
      <c r="K198" s="242">
        <v>45077</v>
      </c>
      <c r="L198" s="91" t="s">
        <v>322</v>
      </c>
      <c r="M198" s="192">
        <v>0</v>
      </c>
      <c r="N198" s="192">
        <v>1.5024893314366901</v>
      </c>
      <c r="O198" s="192">
        <v>0</v>
      </c>
      <c r="P198" s="192">
        <v>0</v>
      </c>
      <c r="Q198" s="192" t="s">
        <v>409</v>
      </c>
      <c r="R198" s="192">
        <v>0</v>
      </c>
      <c r="S198" s="192">
        <v>7</v>
      </c>
      <c r="T198" s="192" t="s">
        <v>409</v>
      </c>
      <c r="U198" s="192">
        <v>70</v>
      </c>
      <c r="V198" s="192">
        <v>-1.29997405398522</v>
      </c>
      <c r="W198" s="192" t="s">
        <v>409</v>
      </c>
      <c r="X198" s="192" t="s">
        <v>409</v>
      </c>
      <c r="Y198" s="192">
        <v>0</v>
      </c>
      <c r="Z198" s="192">
        <v>45.454545454545404</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7"/>
        <v/>
      </c>
      <c r="G199" s="80">
        <f>IF(Parameters!$D$21 = 1, MAX(H199, I199),
IF(Parameters!$D$22 = 1, AVERAGE(H199,I199),
IF(Parameters!$D$23 = 1, IFERROR(GEOMEAN(H199, I199), 0),
IF(Parameters!$D$24, IF(AND(H199=10,I199=10),10,0),
IF(Parameters!$D$25, IF(AND(H199&gt;=7,I199&gt;=7),10,0),
IF(Parameters!$D$26, IF(AND(H199&gt;=7,I199&gt;=7), 10, IF(OR(AND(H199&gt;=7,I199&gt;=5),AND(H199&gt;=5,I199&gt;=7)),6,0)),
IF(Parameters!$D$27, IF(AND(H199&gt;=10,I199&gt;=10), 10, IF(OR(AND(H199&gt;=10,I199&gt;=5),AND(H199&gt;=5,I199&gt;=10)),6,0)),"no method")))))))</f>
        <v>1.7639910135470627</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2.6137980085348498</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1.19047619047618</v>
      </c>
      <c r="J199" s="242">
        <v>44860</v>
      </c>
      <c r="K199" s="242">
        <v>45075</v>
      </c>
      <c r="L199" s="91" t="s">
        <v>324</v>
      </c>
      <c r="M199" s="192">
        <v>0</v>
      </c>
      <c r="N199" s="192">
        <v>2.6137980085348498</v>
      </c>
      <c r="O199" s="192">
        <v>0</v>
      </c>
      <c r="P199" s="192">
        <v>0</v>
      </c>
      <c r="Q199" s="192" t="s">
        <v>409</v>
      </c>
      <c r="R199" s="192">
        <v>1.19047619047618</v>
      </c>
      <c r="S199" s="192">
        <v>7</v>
      </c>
      <c r="T199" s="192" t="s">
        <v>409</v>
      </c>
      <c r="U199" s="192">
        <v>75</v>
      </c>
      <c r="V199" s="192">
        <v>-1.35716320714154</v>
      </c>
      <c r="W199" s="192" t="s">
        <v>409</v>
      </c>
      <c r="X199" s="192" t="s">
        <v>409</v>
      </c>
      <c r="Y199" s="192">
        <v>2.3809523809523701E-2</v>
      </c>
      <c r="Z199" s="192">
        <v>71.428571428571402</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7"/>
        <v/>
      </c>
      <c r="G200" s="80">
        <f>IF(Parameters!$D$21 = 1, MAX(H200, I200),
IF(Parameters!$D$22 = 1, AVERAGE(H200,I200),
IF(Parameters!$D$23 = 1,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0.72457325746799395</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44860</v>
      </c>
      <c r="K200" s="242">
        <v>44860</v>
      </c>
      <c r="L200" s="91" t="s">
        <v>326</v>
      </c>
      <c r="M200" s="192">
        <v>0</v>
      </c>
      <c r="N200" s="192">
        <v>0.72457325746799395</v>
      </c>
      <c r="O200" s="192" t="s">
        <v>409</v>
      </c>
      <c r="P200" s="192">
        <v>0</v>
      </c>
      <c r="Q200" s="192" t="s">
        <v>409</v>
      </c>
      <c r="R200" s="192">
        <v>0</v>
      </c>
      <c r="S200" s="192" t="s">
        <v>409</v>
      </c>
      <c r="T200" s="192" t="s">
        <v>409</v>
      </c>
      <c r="U200" s="192">
        <v>66.5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7"/>
        <v/>
      </c>
      <c r="G201" s="80">
        <f>IF(Parameters!$D$21 = 1, MAX(H201, I201),
IF(Parameters!$D$22 = 1, AVERAGE(H201,I201),
IF(Parameters!$D$23 = 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44860</v>
      </c>
      <c r="L201" s="91" t="s">
        <v>328</v>
      </c>
      <c r="M201" s="192">
        <v>10</v>
      </c>
      <c r="N201" s="192">
        <v>3.56952347083925</v>
      </c>
      <c r="O201" s="192" t="s">
        <v>409</v>
      </c>
      <c r="P201" s="192">
        <v>0</v>
      </c>
      <c r="Q201" s="192" t="s">
        <v>409</v>
      </c>
      <c r="R201" s="192">
        <v>0</v>
      </c>
      <c r="S201" s="192" t="s">
        <v>409</v>
      </c>
      <c r="T201" s="192" t="s">
        <v>627</v>
      </c>
      <c r="U201" s="192">
        <v>79.3</v>
      </c>
      <c r="V201" s="192" t="s">
        <v>409</v>
      </c>
      <c r="W201" s="192" t="s">
        <v>409</v>
      </c>
      <c r="X201" s="192" t="s">
        <v>409</v>
      </c>
      <c r="Y201" s="192">
        <v>0</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7"/>
        <v/>
      </c>
      <c r="G202" s="80">
        <f>IF(Parameters!$D$21 = 1, MAX(H202, I202),
IF(Parameters!$D$22 = 1, AVERAGE(H202,I202),
IF(Parameters!$D$23 = 1,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7"/>
        <v/>
      </c>
      <c r="G203" s="80">
        <f>IF(Parameters!$D$21 = 1, MAX(H203, I203),
IF(Parameters!$D$22 = 1, AVERAGE(H203,I203),
IF(Parameters!$D$23 = 1,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8.5224316896258898</v>
      </c>
      <c r="J203" s="242">
        <v>44860</v>
      </c>
      <c r="K203" s="242">
        <v>45077</v>
      </c>
      <c r="L203" s="91" t="s">
        <v>332</v>
      </c>
      <c r="M203" s="192">
        <v>0</v>
      </c>
      <c r="N203" s="192">
        <v>0</v>
      </c>
      <c r="O203" s="192">
        <v>8.5224316896258898</v>
      </c>
      <c r="P203" s="192">
        <v>0</v>
      </c>
      <c r="Q203" s="192" t="s">
        <v>409</v>
      </c>
      <c r="R203" s="192">
        <v>0</v>
      </c>
      <c r="S203" s="192">
        <v>10</v>
      </c>
      <c r="T203" s="192" t="s">
        <v>409</v>
      </c>
      <c r="U203" s="192">
        <v>52.4</v>
      </c>
      <c r="V203" s="192">
        <v>0.852243168962589</v>
      </c>
      <c r="W203" s="192" t="s">
        <v>409</v>
      </c>
      <c r="X203" s="192" t="s">
        <v>409</v>
      </c>
      <c r="Y203" s="192">
        <v>0</v>
      </c>
      <c r="Z203" s="192">
        <v>34.883720930232499</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7"/>
        <v/>
      </c>
      <c r="G204" s="80">
        <f>IF(Parameters!$D$21 = 1, MAX(H204, I204),
IF(Parameters!$D$22 = 1, AVERAGE(H204,I204),
IF(Parameters!$D$23 = 1,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1.10241820768136</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44860</v>
      </c>
      <c r="K204" s="242">
        <v>45075</v>
      </c>
      <c r="L204" s="91" t="s">
        <v>334</v>
      </c>
      <c r="M204" s="192">
        <v>0</v>
      </c>
      <c r="N204" s="192">
        <v>1.10241820768136</v>
      </c>
      <c r="O204" s="192" t="s">
        <v>409</v>
      </c>
      <c r="P204" s="192">
        <v>0</v>
      </c>
      <c r="Q204" s="192" t="s">
        <v>409</v>
      </c>
      <c r="R204" s="192">
        <v>0</v>
      </c>
      <c r="S204" s="192">
        <v>7</v>
      </c>
      <c r="T204" s="192" t="s">
        <v>409</v>
      </c>
      <c r="U204" s="192">
        <v>68.2</v>
      </c>
      <c r="V204" s="192" t="s">
        <v>409</v>
      </c>
      <c r="W204" s="192" t="s">
        <v>409</v>
      </c>
      <c r="X204" s="192" t="s">
        <v>409</v>
      </c>
      <c r="Y204" s="192">
        <v>0</v>
      </c>
      <c r="Z204" s="192">
        <v>500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7"/>
        <v/>
      </c>
      <c r="G205" s="80">
        <f>IF(Parameters!$D$21 = 1, MAX(H205, I205),
IF(Parameters!$D$22 = 1, AVERAGE(H205,I205),
IF(Parameters!$D$23 = 1,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3.3028093883356999</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44860</v>
      </c>
      <c r="K205" s="242">
        <v>45077</v>
      </c>
      <c r="L205" s="91" t="s">
        <v>335</v>
      </c>
      <c r="M205" s="192">
        <v>0</v>
      </c>
      <c r="N205" s="192">
        <v>3.3028093883356999</v>
      </c>
      <c r="O205" s="192">
        <v>0</v>
      </c>
      <c r="P205" s="192">
        <v>0</v>
      </c>
      <c r="Q205" s="192" t="s">
        <v>409</v>
      </c>
      <c r="R205" s="192">
        <v>0</v>
      </c>
      <c r="S205" s="192">
        <v>3.63636363636363</v>
      </c>
      <c r="T205" s="192" t="s">
        <v>409</v>
      </c>
      <c r="U205" s="192">
        <v>78.099999999999994</v>
      </c>
      <c r="V205" s="192">
        <v>-1.0310595375652001</v>
      </c>
      <c r="W205" s="192" t="s">
        <v>409</v>
      </c>
      <c r="X205" s="192" t="s">
        <v>409</v>
      </c>
      <c r="Y205" s="192">
        <v>0</v>
      </c>
      <c r="Z205" s="192">
        <v>9.0909090909090793</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7"/>
        <v/>
      </c>
      <c r="G206" s="80">
        <f>IF(Parameters!$D$21 = 1, MAX(H206, I206),
IF(Parameters!$D$22 = 1, AVERAGE(H206,I206),
IF(Parameters!$D$23 = 1,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627</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7"/>
        <v/>
      </c>
      <c r="G207" s="80">
        <f>IF(Parameters!$D$21 = 1, MAX(H207, I207),
IF(Parameters!$D$22 = 1, AVERAGE(H207,I207),
IF(Parameters!$D$23 = 1,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#N/A</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740</v>
      </c>
      <c r="M207" s="192" t="s">
        <v>409</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7"/>
        <v/>
      </c>
      <c r="G208" s="80">
        <f>IF(Parameters!$D$21 = 1, MAX(H208, I208),
IF(Parameters!$D$22 = 1, AVERAGE(H208,I208),
IF(Parameters!$D$23 = 1,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3.3250355618776601</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44860</v>
      </c>
      <c r="K208" s="242">
        <v>45077</v>
      </c>
      <c r="L208" s="91" t="s">
        <v>339</v>
      </c>
      <c r="M208" s="192">
        <v>0</v>
      </c>
      <c r="N208" s="192">
        <v>3.3250355618776601</v>
      </c>
      <c r="O208" s="192" t="s">
        <v>409</v>
      </c>
      <c r="P208" s="192">
        <v>0</v>
      </c>
      <c r="Q208" s="192" t="s">
        <v>409</v>
      </c>
      <c r="R208" s="192">
        <v>0</v>
      </c>
      <c r="S208" s="192">
        <v>0</v>
      </c>
      <c r="T208" s="192" t="s">
        <v>409</v>
      </c>
      <c r="U208" s="192">
        <v>78.2</v>
      </c>
      <c r="V208" s="192" t="s">
        <v>409</v>
      </c>
      <c r="W208" s="192" t="s">
        <v>409</v>
      </c>
      <c r="X208" s="192" t="s">
        <v>409</v>
      </c>
      <c r="Y208" s="192">
        <v>0</v>
      </c>
      <c r="Z208" s="192">
        <v>-14.285714285714199</v>
      </c>
    </row>
    <row r="209" spans="1:26" x14ac:dyDescent="0.2">
      <c r="A209" s="84">
        <v>202</v>
      </c>
      <c r="B209" s="35" t="str">
        <f ca="1"/>
        <v>Uganda</v>
      </c>
      <c r="C209" s="35" t="str">
        <f ca="1"/>
        <v>UGA</v>
      </c>
      <c r="D209" s="35" t="str">
        <f ca="1"/>
        <v>SSF           Sub-Saharan Africa</v>
      </c>
      <c r="E209" s="35" t="str">
        <f ca="1"/>
        <v>IDA</v>
      </c>
      <c r="F209" s="190" t="str">
        <f t="shared" ca="1" si="7"/>
        <v/>
      </c>
      <c r="G209" s="80">
        <f>IF(Parameters!$D$21 = 1, MAX(H209, I209),
IF(Parameters!$D$22 = 1, AVERAGE(H209,I209),
IF(Parameters!$D$23 = 1,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6.4144736842105203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44860</v>
      </c>
      <c r="K209" s="242">
        <v>45077</v>
      </c>
      <c r="L209" s="91" t="s">
        <v>341</v>
      </c>
      <c r="M209" s="192">
        <v>0</v>
      </c>
      <c r="N209" s="192">
        <v>6.4144736842105203</v>
      </c>
      <c r="O209" s="192">
        <v>0</v>
      </c>
      <c r="P209" s="192">
        <v>0</v>
      </c>
      <c r="Q209" s="192" t="s">
        <v>409</v>
      </c>
      <c r="R209" s="192">
        <v>0</v>
      </c>
      <c r="S209" s="192">
        <v>6.4516129032258096</v>
      </c>
      <c r="T209" s="192" t="s">
        <v>409</v>
      </c>
      <c r="U209" s="192">
        <v>92.1</v>
      </c>
      <c r="V209" s="192">
        <v>-1.54533475768034</v>
      </c>
      <c r="W209" s="192" t="s">
        <v>409</v>
      </c>
      <c r="X209" s="192" t="s">
        <v>409</v>
      </c>
      <c r="Y209" s="192">
        <v>0</v>
      </c>
      <c r="Z209" s="192">
        <v>16.129032258064498</v>
      </c>
    </row>
    <row r="210" spans="1:26" x14ac:dyDescent="0.2">
      <c r="A210" s="84">
        <v>203</v>
      </c>
      <c r="B210" s="35" t="str">
        <f ca="1"/>
        <v>Ukraine</v>
      </c>
      <c r="C210" s="35" t="str">
        <f ca="1"/>
        <v>UKR</v>
      </c>
      <c r="D210" s="35" t="str">
        <f ca="1"/>
        <v>ECS           Europe &amp; Central Asia</v>
      </c>
      <c r="E210" s="35" t="str">
        <f ca="1"/>
        <v>IBRD</v>
      </c>
      <c r="F210" s="190" t="str">
        <f t="shared" ca="1" si="7"/>
        <v/>
      </c>
      <c r="G210" s="80">
        <f>IF(Parameters!$D$21 = 1, MAX(H210, I210),
IF(Parameters!$D$22 = 1, AVERAGE(H210,I210),
IF(Parameters!$D$23 = 1,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45075</v>
      </c>
      <c r="L210" s="91" t="s">
        <v>343</v>
      </c>
      <c r="M210" s="192">
        <v>10</v>
      </c>
      <c r="N210" s="192">
        <v>1.19132290184921</v>
      </c>
      <c r="O210" s="192">
        <v>10</v>
      </c>
      <c r="P210" s="192">
        <v>0</v>
      </c>
      <c r="Q210" s="192">
        <v>10</v>
      </c>
      <c r="R210" s="192">
        <v>0</v>
      </c>
      <c r="S210" s="192">
        <v>2.4669034549564102</v>
      </c>
      <c r="T210" s="192" t="s">
        <v>626</v>
      </c>
      <c r="U210" s="192">
        <v>68.599999999999994</v>
      </c>
      <c r="V210" s="192">
        <v>1.30341887464777</v>
      </c>
      <c r="W210" s="192" t="s">
        <v>409</v>
      </c>
      <c r="X210" s="192" t="s">
        <v>865</v>
      </c>
      <c r="Y210" s="192">
        <v>-9.5238095238095302E-2</v>
      </c>
      <c r="Z210" s="192">
        <v>6.1672586373910301</v>
      </c>
    </row>
    <row r="211" spans="1:26" x14ac:dyDescent="0.2">
      <c r="A211" s="84">
        <v>204</v>
      </c>
      <c r="B211" s="35" t="str">
        <f ca="1"/>
        <v>Uruguay</v>
      </c>
      <c r="C211" s="35" t="str">
        <f ca="1"/>
        <v>URY</v>
      </c>
      <c r="D211" s="35" t="str">
        <f ca="1"/>
        <v>LCN           Latin America &amp; Caribbean</v>
      </c>
      <c r="E211" s="35" t="str">
        <f ca="1"/>
        <v>IBRD</v>
      </c>
      <c r="F211" s="190" t="str">
        <f t="shared" ca="1" si="7"/>
        <v/>
      </c>
      <c r="G211" s="80">
        <f>IF(Parameters!$D$21 = 1, MAX(H211, I211),
IF(Parameters!$D$22 = 1, AVERAGE(H211,I211),
IF(Parameters!$D$23 = 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44860</v>
      </c>
      <c r="K211" s="242">
        <v>45022</v>
      </c>
      <c r="L211" s="91" t="s">
        <v>345</v>
      </c>
      <c r="M211" s="192">
        <v>0</v>
      </c>
      <c r="N211" s="192">
        <v>0</v>
      </c>
      <c r="O211" s="192" t="s">
        <v>409</v>
      </c>
      <c r="P211" s="192">
        <v>0</v>
      </c>
      <c r="Q211" s="192" t="s">
        <v>409</v>
      </c>
      <c r="R211" s="192">
        <v>0</v>
      </c>
      <c r="S211" s="192">
        <v>0</v>
      </c>
      <c r="T211" s="192" t="s">
        <v>409</v>
      </c>
      <c r="U211" s="192">
        <v>35.200000000000003</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7"/>
        <v/>
      </c>
      <c r="G212" s="80">
        <f>IF(Parameters!$D$21 = 1, MAX(H212, I212),
IF(Parameters!$D$22 = 1, AVERAGE(H212,I212),
IF(Parameters!$D$23 = 1,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0.59523809523809301</v>
      </c>
      <c r="J212" s="242">
        <v>44860</v>
      </c>
      <c r="K212" s="242">
        <v>44900</v>
      </c>
      <c r="L212" s="91" t="s">
        <v>346</v>
      </c>
      <c r="M212" s="192">
        <v>0</v>
      </c>
      <c r="N212" s="192">
        <v>0</v>
      </c>
      <c r="O212" s="192">
        <v>0</v>
      </c>
      <c r="P212" s="192">
        <v>0</v>
      </c>
      <c r="Q212" s="192" t="s">
        <v>409</v>
      </c>
      <c r="R212" s="192">
        <v>0.59523809523809301</v>
      </c>
      <c r="S212" s="192">
        <v>0</v>
      </c>
      <c r="T212" s="192" t="s">
        <v>409</v>
      </c>
      <c r="U212" s="192">
        <v>46.6</v>
      </c>
      <c r="V212" s="192">
        <v>-0.467353683787395</v>
      </c>
      <c r="W212" s="192" t="s">
        <v>409</v>
      </c>
      <c r="X212" s="192" t="s">
        <v>409</v>
      </c>
      <c r="Y212" s="192">
        <v>1.19047619047618E-2</v>
      </c>
      <c r="Z212" s="192">
        <v>-64.705882352941103</v>
      </c>
    </row>
    <row r="213" spans="1:26" x14ac:dyDescent="0.2">
      <c r="A213" s="84">
        <v>206</v>
      </c>
      <c r="B213" s="35" t="str">
        <f ca="1"/>
        <v>Uzbekistan</v>
      </c>
      <c r="C213" s="35" t="str">
        <f ca="1"/>
        <v>UZB</v>
      </c>
      <c r="D213" s="35" t="str">
        <f ca="1"/>
        <v>ECS           Europe &amp; Central Asia</v>
      </c>
      <c r="E213" s="35" t="str">
        <f ca="1"/>
        <v>Blend</v>
      </c>
      <c r="F213" s="190" t="str">
        <f t="shared" ca="1" si="7"/>
        <v/>
      </c>
      <c r="G213" s="80">
        <f>IF(Parameters!$D$21 = 1, MAX(H213, I213),
IF(Parameters!$D$22 = 1, AVERAGE(H213,I213),
IF(Parameters!$D$23 = 1,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1.4135846372688401</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44860</v>
      </c>
      <c r="K213" s="242">
        <v>44860</v>
      </c>
      <c r="L213" s="91" t="s">
        <v>348</v>
      </c>
      <c r="M213" s="192">
        <v>0</v>
      </c>
      <c r="N213" s="192">
        <v>1.4135846372688401</v>
      </c>
      <c r="O213" s="192" t="s">
        <v>409</v>
      </c>
      <c r="P213" s="192">
        <v>0</v>
      </c>
      <c r="Q213" s="192" t="s">
        <v>409</v>
      </c>
      <c r="R213" s="192">
        <v>0</v>
      </c>
      <c r="S213" s="192">
        <v>0</v>
      </c>
      <c r="T213" s="192" t="s">
        <v>409</v>
      </c>
      <c r="U213" s="192">
        <v>69.599999999999994</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7"/>
        <v/>
      </c>
      <c r="G214" s="80">
        <f>IF(Parameters!$D$21 = 1, MAX(H214, I214),
IF(Parameters!$D$22 = 1, AVERAGE(H214,I214),
IF(Parameters!$D$23 = 1,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7"/>
        <v/>
      </c>
      <c r="G215" s="80">
        <f>IF(Parameters!$D$21 = 1, MAX(H215, I215),
IF(Parameters!$D$22 = 1, AVERAGE(H215,I215),
IF(Parameters!$D$23 = 1,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45077</v>
      </c>
      <c r="L215" s="91" t="s">
        <v>350</v>
      </c>
      <c r="M215" s="192">
        <v>10</v>
      </c>
      <c r="N215" s="192">
        <v>6.3033428165006997</v>
      </c>
      <c r="O215" s="192">
        <v>0</v>
      </c>
      <c r="P215" s="192">
        <v>0</v>
      </c>
      <c r="Q215" s="192" t="s">
        <v>409</v>
      </c>
      <c r="R215" s="192">
        <v>0</v>
      </c>
      <c r="S215" s="192">
        <v>1.69265033407572</v>
      </c>
      <c r="T215" s="192" t="s">
        <v>627</v>
      </c>
      <c r="U215" s="192">
        <v>91.6</v>
      </c>
      <c r="V215" s="192">
        <v>-0.76635286376295997</v>
      </c>
      <c r="W215" s="192" t="s">
        <v>409</v>
      </c>
      <c r="X215" s="192" t="s">
        <v>409</v>
      </c>
      <c r="Y215" s="192">
        <v>0</v>
      </c>
      <c r="Z215" s="192">
        <v>4.2316258351893099</v>
      </c>
    </row>
    <row r="216" spans="1:26" x14ac:dyDescent="0.2">
      <c r="A216" s="84">
        <v>209</v>
      </c>
      <c r="B216" s="35" t="str">
        <f ca="1"/>
        <v>British Virgin Islands</v>
      </c>
      <c r="C216" s="35" t="str">
        <f ca="1"/>
        <v>VGB</v>
      </c>
      <c r="D216" s="35" t="str">
        <f ca="1"/>
        <v>LCN           Latin America &amp; Caribbean</v>
      </c>
      <c r="E216" s="35" t="str">
        <f ca="1"/>
        <v>NA</v>
      </c>
      <c r="F216" s="190" t="str">
        <f t="shared" ca="1" si="7"/>
        <v/>
      </c>
      <c r="G216" s="80">
        <f>IF(Parameters!$D$21 = 1, MAX(H216, I216),
IF(Parameters!$D$22 = 1, AVERAGE(H216,I216),
IF(Parameters!$D$23 = 1,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#N/A</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741</v>
      </c>
      <c r="M216" s="192" t="s">
        <v>409</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7"/>
        <v/>
      </c>
      <c r="G217" s="80">
        <f>IF(Parameters!$D$21 = 1, MAX(H217, I217),
IF(Parameters!$D$22 = 1, AVERAGE(H217,I217),
IF(Parameters!$D$23 = 1,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#N/A</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742</v>
      </c>
      <c r="M217" s="192" t="s">
        <v>409</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7"/>
        <v/>
      </c>
      <c r="G218" s="80">
        <f>IF(Parameters!$D$21 = 1, MAX(H218, I218),
IF(Parameters!$D$22 = 1, AVERAGE(H218,I218),
IF(Parameters!$D$23 = 1,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44860</v>
      </c>
      <c r="K218" s="242">
        <v>44860</v>
      </c>
      <c r="L218" s="91" t="s">
        <v>351</v>
      </c>
      <c r="M218" s="192">
        <v>0</v>
      </c>
      <c r="N218" s="192">
        <v>0</v>
      </c>
      <c r="O218" s="192" t="s">
        <v>409</v>
      </c>
      <c r="P218" s="192">
        <v>0</v>
      </c>
      <c r="Q218" s="192" t="s">
        <v>409</v>
      </c>
      <c r="R218" s="192">
        <v>0</v>
      </c>
      <c r="S218" s="192" t="s">
        <v>409</v>
      </c>
      <c r="T218" s="192" t="s">
        <v>409</v>
      </c>
      <c r="U218" s="192">
        <v>60.9</v>
      </c>
      <c r="V218" s="192" t="s">
        <v>409</v>
      </c>
      <c r="W218" s="192" t="s">
        <v>409</v>
      </c>
      <c r="X218" s="192" t="s">
        <v>409</v>
      </c>
      <c r="Y218" s="192">
        <v>0</v>
      </c>
      <c r="Z218" s="192" t="s">
        <v>409</v>
      </c>
    </row>
    <row r="219" spans="1:26" x14ac:dyDescent="0.2">
      <c r="A219" s="84">
        <v>212</v>
      </c>
      <c r="B219" s="35" t="str">
        <f ca="1"/>
        <v>Vanuatu</v>
      </c>
      <c r="C219" s="35" t="str">
        <f ca="1"/>
        <v>VUT</v>
      </c>
      <c r="D219" s="35" t="str">
        <f ca="1"/>
        <v>EAS           East Asia &amp; Pacific</v>
      </c>
      <c r="E219" s="35" t="str">
        <f ca="1"/>
        <v>IDA</v>
      </c>
      <c r="F219" s="190" t="str">
        <f t="shared" ca="1" si="7"/>
        <v/>
      </c>
      <c r="G219" s="80">
        <f>IF(Parameters!$D$21 = 1, MAX(H219, I219),
IF(Parameters!$D$22 = 1, AVERAGE(H219,I219),
IF(Parameters!$D$23 = 1,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44867</v>
      </c>
      <c r="L219" s="91" t="s">
        <v>353</v>
      </c>
      <c r="M219" s="192">
        <v>0</v>
      </c>
      <c r="N219" s="192" t="s">
        <v>409</v>
      </c>
      <c r="O219" s="192" t="s">
        <v>409</v>
      </c>
      <c r="P219" s="192">
        <v>0</v>
      </c>
      <c r="Q219" s="192" t="s">
        <v>409</v>
      </c>
      <c r="R219" s="192" t="s">
        <v>409</v>
      </c>
      <c r="S219" s="192">
        <v>0</v>
      </c>
      <c r="T219" s="192" t="s">
        <v>409</v>
      </c>
      <c r="U219" s="192" t="s">
        <v>409</v>
      </c>
      <c r="V219" s="192" t="s">
        <v>409</v>
      </c>
      <c r="W219" s="192" t="s">
        <v>409</v>
      </c>
      <c r="X219" s="192" t="s">
        <v>409</v>
      </c>
      <c r="Y219" s="192" t="s">
        <v>409</v>
      </c>
      <c r="Z219" s="192">
        <v>-100</v>
      </c>
    </row>
    <row r="220" spans="1:26" x14ac:dyDescent="0.2">
      <c r="A220" s="84">
        <v>213</v>
      </c>
      <c r="B220" s="35" t="str">
        <f ca="1"/>
        <v>Samoa</v>
      </c>
      <c r="C220" s="35" t="str">
        <f ca="1"/>
        <v>WSM</v>
      </c>
      <c r="D220" s="35" t="str">
        <f ca="1"/>
        <v>EAS           East Asia &amp; Pacific</v>
      </c>
      <c r="E220" s="35" t="str">
        <f ca="1"/>
        <v>IDA</v>
      </c>
      <c r="F220" s="190" t="str">
        <f t="shared" ca="1" si="7"/>
        <v/>
      </c>
      <c r="G220" s="80">
        <f>IF(Parameters!$D$21 = 1, MAX(H220, I220),
IF(Parameters!$D$22 = 1, AVERAGE(H220,I220),
IF(Parameters!$D$23 = 1,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0.346728307254622</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44860</v>
      </c>
      <c r="K220" s="242">
        <v>44753</v>
      </c>
      <c r="L220" s="91" t="s">
        <v>355</v>
      </c>
      <c r="M220" s="192">
        <v>0</v>
      </c>
      <c r="N220" s="192">
        <v>0.346728307254622</v>
      </c>
      <c r="O220" s="192" t="s">
        <v>409</v>
      </c>
      <c r="P220" s="192">
        <v>0</v>
      </c>
      <c r="Q220" s="192" t="s">
        <v>409</v>
      </c>
      <c r="R220" s="192" t="s">
        <v>409</v>
      </c>
      <c r="S220" s="192" t="s">
        <v>409</v>
      </c>
      <c r="T220" s="192" t="s">
        <v>409</v>
      </c>
      <c r="U220" s="192">
        <v>64.8</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7"/>
        <v/>
      </c>
      <c r="G221" s="80">
        <f>IF(Parameters!$D$21 = 1, MAX(H221, I221),
IF(Parameters!$D$22 = 1, AVERAGE(H221,I221),
IF(Parameters!$D$23 = 1, IFERROR(GEOMEAN(H221, I221), 0),
IF(Parameters!$D$24, IF(AND(H221=10,I221=10),10,0),
IF(Parameters!$D$25, IF(AND(H221&gt;=7,I221&gt;=7),10,0),
IF(Parameters!$D$26, IF(AND(H221&gt;=7,I221&gt;=7), 10, IF(OR(AND(H221&gt;=7,I221&gt;=5),AND(H221&gt;=5,I221&gt;=7)),6,0)),
IF(Parameters!$D$27, IF(AND(H221&gt;=10,I221&gt;=10), 10, IF(OR(AND(H221&gt;=10,I221&gt;=5),AND(H221&gt;=5,I221&gt;=10)),6,0)),"no method")))))))</f>
        <v>8.4515425472851575</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7.1428571428571299</v>
      </c>
      <c r="J221" s="242">
        <v>44966</v>
      </c>
      <c r="K221" s="242">
        <v>44998</v>
      </c>
      <c r="L221" s="91" t="s">
        <v>743</v>
      </c>
      <c r="M221" s="192">
        <v>10</v>
      </c>
      <c r="N221" s="192" t="s">
        <v>409</v>
      </c>
      <c r="O221" s="192" t="s">
        <v>409</v>
      </c>
      <c r="P221" s="192">
        <v>0</v>
      </c>
      <c r="Q221" s="192" t="s">
        <v>409</v>
      </c>
      <c r="R221" s="192">
        <v>7.1428571428571299</v>
      </c>
      <c r="S221" s="192" t="s">
        <v>409</v>
      </c>
      <c r="T221" s="192" t="s">
        <v>627</v>
      </c>
      <c r="U221" s="192" t="s">
        <v>409</v>
      </c>
      <c r="V221" s="192" t="s">
        <v>409</v>
      </c>
      <c r="W221" s="192" t="s">
        <v>409</v>
      </c>
      <c r="X221" s="192" t="s">
        <v>409</v>
      </c>
      <c r="Y221" s="192">
        <v>0.14285714285714199</v>
      </c>
      <c r="Z221" s="192" t="s">
        <v>409</v>
      </c>
    </row>
    <row r="222" spans="1:26" x14ac:dyDescent="0.2">
      <c r="A222" s="84">
        <v>215</v>
      </c>
      <c r="B222" s="35" t="str">
        <f ca="1"/>
        <v>Yemen, Rep.</v>
      </c>
      <c r="C222" s="35" t="str">
        <f ca="1"/>
        <v>YEM</v>
      </c>
      <c r="D222" s="35" t="str">
        <f ca="1"/>
        <v>MEA           Middle East &amp; North Africa</v>
      </c>
      <c r="E222" s="35" t="str">
        <f ca="1"/>
        <v>IDA</v>
      </c>
      <c r="F222" s="190" t="str">
        <f t="shared" ca="1" si="7"/>
        <v/>
      </c>
      <c r="G222" s="80">
        <f>IF(Parameters!$D$21 = 1, MAX(H222, I222),
IF(Parameters!$D$22 = 1, AVERAGE(H222,I222),
IF(Parameters!$D$23 = 1,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0</v>
      </c>
      <c r="J222" s="242">
        <v>44860</v>
      </c>
      <c r="K222" s="242">
        <v>44753</v>
      </c>
      <c r="L222" s="91" t="s">
        <v>356</v>
      </c>
      <c r="M222" s="192">
        <v>10</v>
      </c>
      <c r="N222" s="192">
        <v>10</v>
      </c>
      <c r="O222" s="192">
        <v>0</v>
      </c>
      <c r="P222" s="192">
        <v>0</v>
      </c>
      <c r="Q222" s="192" t="s">
        <v>409</v>
      </c>
      <c r="R222" s="192">
        <v>0</v>
      </c>
      <c r="S222" s="192">
        <v>0</v>
      </c>
      <c r="T222" s="192" t="s">
        <v>626</v>
      </c>
      <c r="U222" s="192">
        <v>111.7</v>
      </c>
      <c r="V222" s="192">
        <v>-1.28212654844386</v>
      </c>
      <c r="W222" s="192" t="s">
        <v>409</v>
      </c>
      <c r="X222" s="192" t="s">
        <v>409</v>
      </c>
      <c r="Y222" s="192">
        <v>-0.214285714285713</v>
      </c>
      <c r="Z222" s="192">
        <v>-9.6545615589016691</v>
      </c>
    </row>
    <row r="223" spans="1:26" x14ac:dyDescent="0.2">
      <c r="A223" s="84">
        <v>216</v>
      </c>
      <c r="B223" s="35" t="str">
        <f ca="1"/>
        <v>South Africa</v>
      </c>
      <c r="C223" s="35" t="str">
        <f ca="1"/>
        <v>ZAF</v>
      </c>
      <c r="D223" s="35" t="str">
        <f ca="1"/>
        <v>SSF           Sub-Saharan Africa</v>
      </c>
      <c r="E223" s="35" t="str">
        <f ca="1"/>
        <v>IBRD</v>
      </c>
      <c r="F223" s="190" t="str">
        <f t="shared" ca="1" si="7"/>
        <v/>
      </c>
      <c r="G223" s="80">
        <f>IF(Parameters!$D$21 = 1, MAX(H223, I223),
IF(Parameters!$D$22 = 1, AVERAGE(H223,I223),
IF(Parameters!$D$23 = 1, IFERROR(GEOMEAN(H223, I223), 0),
IF(Parameters!$D$24, IF(AND(H223=10,I223=10),10,0),
IF(Parameters!$D$25, IF(AND(H223&gt;=7,I223&gt;=7),10,0),
IF(Parameters!$D$26, IF(AND(H223&gt;=7,I223&gt;=7), 10, IF(OR(AND(H223&gt;=7,I223&gt;=5),AND(H223&gt;=5,I223&gt;=7)),6,0)),
IF(Parameters!$D$27, IF(AND(H223&gt;=10,I223&gt;=10), 10, IF(OR(AND(H223&gt;=10,I223&gt;=5),AND(H223&gt;=5,I223&gt;=10)),6,0)),"no method")))))))</f>
        <v>1.4094278721821429</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1.9470128022759601</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1.02027419879406</v>
      </c>
      <c r="J223" s="242">
        <v>44860</v>
      </c>
      <c r="K223" s="242">
        <v>45075</v>
      </c>
      <c r="L223" s="91" t="s">
        <v>358</v>
      </c>
      <c r="M223" s="192">
        <v>0</v>
      </c>
      <c r="N223" s="192">
        <v>1.9470128022759601</v>
      </c>
      <c r="O223" s="192">
        <v>1.02027419879406</v>
      </c>
      <c r="P223" s="192">
        <v>0</v>
      </c>
      <c r="Q223" s="192" t="s">
        <v>409</v>
      </c>
      <c r="R223" s="192">
        <v>0</v>
      </c>
      <c r="S223" s="192">
        <v>0</v>
      </c>
      <c r="T223" s="192" t="s">
        <v>409</v>
      </c>
      <c r="U223" s="192">
        <v>72</v>
      </c>
      <c r="V223" s="192">
        <v>0.102027419879406</v>
      </c>
      <c r="W223" s="192" t="s">
        <v>409</v>
      </c>
      <c r="X223" s="192" t="s">
        <v>409</v>
      </c>
      <c r="Y223" s="192">
        <v>0</v>
      </c>
      <c r="Z223" s="192">
        <v>-5.4187192118226601</v>
      </c>
    </row>
    <row r="224" spans="1:26" x14ac:dyDescent="0.2">
      <c r="A224" s="84">
        <v>217</v>
      </c>
      <c r="B224" s="35" t="str">
        <f ca="1"/>
        <v>Zambia</v>
      </c>
      <c r="C224" s="35" t="str">
        <f ca="1"/>
        <v>ZMB</v>
      </c>
      <c r="D224" s="35" t="str">
        <f ca="1"/>
        <v>SSF           Sub-Saharan Africa</v>
      </c>
      <c r="E224" s="35" t="str">
        <f ca="1"/>
        <v>IDA</v>
      </c>
      <c r="F224" s="190" t="str">
        <f t="shared" ca="1" si="7"/>
        <v/>
      </c>
      <c r="G224" s="80">
        <f>IF(Parameters!$D$21 = 1, MAX(H224, I224),
IF(Parameters!$D$22 = 1, AVERAGE(H224,I224),
IF(Parameters!$D$23 = 1,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4.5252489331436596</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44860</v>
      </c>
      <c r="K224" s="242">
        <v>44987</v>
      </c>
      <c r="L224" s="91" t="s">
        <v>360</v>
      </c>
      <c r="M224" s="192">
        <v>0</v>
      </c>
      <c r="N224" s="192">
        <v>4.5252489331436596</v>
      </c>
      <c r="O224" s="192" t="s">
        <v>409</v>
      </c>
      <c r="P224" s="192">
        <v>0</v>
      </c>
      <c r="Q224" s="192" t="s">
        <v>409</v>
      </c>
      <c r="R224" s="192">
        <v>0</v>
      </c>
      <c r="S224" s="192">
        <v>0</v>
      </c>
      <c r="T224" s="192" t="s">
        <v>409</v>
      </c>
      <c r="U224" s="192">
        <v>83.6</v>
      </c>
      <c r="V224" s="192" t="s">
        <v>409</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7"/>
        <v/>
      </c>
      <c r="G225" s="80">
        <f>IF(Parameters!$D$21 = 1, MAX(H225, I225),
IF(Parameters!$D$22 = 1, AVERAGE(H225,I225),
IF(Parameters!$D$23 = 1,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0</v>
      </c>
      <c r="J225" s="242">
        <v>44778</v>
      </c>
      <c r="K225" s="242">
        <v>45075</v>
      </c>
      <c r="L225" s="91" t="s">
        <v>362</v>
      </c>
      <c r="M225" s="192">
        <v>10</v>
      </c>
      <c r="N225" s="192">
        <v>7.6813655761024098</v>
      </c>
      <c r="O225" s="192">
        <v>0</v>
      </c>
      <c r="P225" s="192">
        <v>0</v>
      </c>
      <c r="Q225" s="192" t="s">
        <v>409</v>
      </c>
      <c r="R225" s="192">
        <v>0</v>
      </c>
      <c r="S225" s="192">
        <v>0</v>
      </c>
      <c r="T225" s="192" t="s">
        <v>627</v>
      </c>
      <c r="U225" s="192">
        <v>97.8</v>
      </c>
      <c r="V225" s="192">
        <v>0.44832048264304603</v>
      </c>
      <c r="W225" s="192" t="s">
        <v>409</v>
      </c>
      <c r="X225" s="192" t="s">
        <v>409</v>
      </c>
      <c r="Y225" s="192">
        <v>0</v>
      </c>
      <c r="Z225" s="192">
        <v>-29.411764705882302</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1" stopIfTrue="1" operator="greaterThanOrEqual">
      <formula>0</formula>
    </cfRule>
  </conditionalFormatting>
  <conditionalFormatting sqref="G8:G225">
    <cfRule type="cellIs" dxfId="67" priority="78" stopIfTrue="1" operator="greaterThanOrEqual">
      <formula>0</formula>
    </cfRule>
  </conditionalFormatting>
  <conditionalFormatting sqref="G1:H5">
    <cfRule type="expression" dxfId="66" priority="7" stopIfTrue="1">
      <formula>G1=""</formula>
    </cfRule>
  </conditionalFormatting>
  <conditionalFormatting sqref="G8:H225">
    <cfRule type="expression" dxfId="65" priority="63" stopIfTrue="1">
      <formula>G8=""</formula>
    </cfRule>
  </conditionalFormatting>
  <conditionalFormatting sqref="H1:H5">
    <cfRule type="cellIs" dxfId="64" priority="12" operator="between">
      <formula>0</formula>
      <formula>6.999</formula>
    </cfRule>
    <cfRule type="cellIs" dxfId="63" priority="13" operator="between">
      <formula>7</formula>
      <formula>9.99</formula>
    </cfRule>
    <cfRule type="expression" dxfId="62" priority="14">
      <formula>H1=10</formula>
    </cfRule>
  </conditionalFormatting>
  <conditionalFormatting sqref="H8:H225">
    <cfRule type="cellIs" dxfId="61" priority="65" operator="between">
      <formula>7</formula>
      <formula>9.99</formula>
    </cfRule>
    <cfRule type="cellIs" dxfId="60" priority="64" operator="between">
      <formula>0</formula>
      <formula>6.999</formula>
    </cfRule>
    <cfRule type="expression" dxfId="59" priority="66">
      <formula>H8=10</formula>
    </cfRule>
  </conditionalFormatting>
  <conditionalFormatting sqref="I2:I3">
    <cfRule type="expression" dxfId="58" priority="25">
      <formula>I2=10</formula>
    </cfRule>
    <cfRule type="expression" dxfId="57" priority="22">
      <formula>I2=""</formula>
    </cfRule>
    <cfRule type="cellIs" dxfId="56" priority="23" operator="between">
      <formula>0</formula>
      <formula>6.999</formula>
    </cfRule>
    <cfRule type="cellIs" dxfId="55" priority="24" operator="between">
      <formula>7</formula>
      <formula>9.99</formula>
    </cfRule>
  </conditionalFormatting>
  <conditionalFormatting sqref="I2:I5">
    <cfRule type="cellIs" dxfId="54" priority="10" operator="between">
      <formula>7</formula>
      <formula>9.99</formula>
    </cfRule>
    <cfRule type="expression" dxfId="53" priority="8">
      <formula>I2=""</formula>
    </cfRule>
    <cfRule type="expression" dxfId="52" priority="11">
      <formula>I2=10</formula>
    </cfRule>
    <cfRule type="cellIs" dxfId="51" priority="9" operator="between">
      <formula>0</formula>
      <formula>6.999</formula>
    </cfRule>
  </conditionalFormatting>
  <conditionalFormatting sqref="I4:I5">
    <cfRule type="expression" dxfId="50" priority="3">
      <formula>I4=""</formula>
    </cfRule>
    <cfRule type="expression" dxfId="49" priority="6">
      <formula>I4=10</formula>
    </cfRule>
    <cfRule type="cellIs" dxfId="48" priority="5" operator="between">
      <formula>7</formula>
      <formula>9.99</formula>
    </cfRule>
    <cfRule type="cellIs" dxfId="47" priority="4" operator="between">
      <formula>0</formula>
      <formula>6.999</formula>
    </cfRule>
  </conditionalFormatting>
  <conditionalFormatting sqref="I8:I225">
    <cfRule type="cellIs" dxfId="46" priority="62" stopIfTrue="1" operator="greaterThanOrEqual">
      <formula>0</formula>
    </cfRule>
    <cfRule type="expression" dxfId="45" priority="59">
      <formula>I8=""</formula>
    </cfRule>
  </conditionalFormatting>
  <conditionalFormatting sqref="J8:K225">
    <cfRule type="colorScale" priority="847">
      <colorScale>
        <cfvo type="min"/>
        <cfvo type="max"/>
        <color rgb="FFFCDCDF"/>
        <color rgb="FFF2676B"/>
      </colorScale>
    </cfRule>
  </conditionalFormatting>
  <conditionalFormatting sqref="L8:L15 L17:L225">
    <cfRule type="expression" dxfId="44" priority="33">
      <formula>$L8&lt;&gt;$C8</formula>
    </cfRule>
  </conditionalFormatting>
  <conditionalFormatting sqref="M6:Z6">
    <cfRule type="expression" dxfId="43" priority="18">
      <formula>ISNUMBER(SEARCH("_raw",M$7))</formula>
    </cfRule>
  </conditionalFormatting>
  <conditionalFormatting sqref="M8:Z225">
    <cfRule type="colorScale" priority="628">
      <colorScale>
        <cfvo type="num" val="0"/>
        <cfvo type="num" val="10"/>
        <color rgb="FFFCFCFF"/>
        <color rgb="FFFFFF00"/>
      </colorScale>
    </cfRule>
    <cfRule type="expression" dxfId="42" priority="58" stopIfTrue="1">
      <formula>ISNUMBER(SEARCH("_raw",M$7))</formula>
    </cfRule>
  </conditionalFormatting>
  <conditionalFormatting sqref="T2:AC2 M2:V3 W3:Z3">
    <cfRule type="expression" dxfId="41" priority="28">
      <formula>M2=L2</formula>
    </cfRule>
    <cfRule type="expression" dxfId="40" priority="26">
      <formula>M2=L2</formula>
    </cfRule>
    <cfRule type="expression" dxfId="39" priority="27">
      <formula>M2&lt;&gt;L2</formula>
    </cfRule>
  </conditionalFormatting>
  <conditionalFormatting sqref="W2:AD3">
    <cfRule type="expression" dxfId="38" priority="29">
      <formula>W2=R2</formula>
    </cfRule>
    <cfRule type="expression" dxfId="37" priority="30">
      <formula>W2&lt;&gt;R2</formula>
    </cfRule>
    <cfRule type="expression" dxfId="36" priority="31">
      <formula>W2=R2</formula>
    </cfRule>
  </conditionalFormatting>
  <conditionalFormatting sqref="AC8:AH197">
    <cfRule type="expression" dxfId="35" priority="57">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0" stopIfTrue="1" operator="greaterThanOrEqual" id="{927F630C-93F1-764D-8D04-E759A1A3980A}">
            <xm:f>Parameters!$D$38</xm:f>
            <x14:dxf>
              <font>
                <sz val="12"/>
                <color rgb="FF000000"/>
                <name val="Arial"/>
              </font>
              <fill>
                <patternFill patternType="solid">
                  <bgColor rgb="FFEE9F8F"/>
                </patternFill>
              </fill>
            </x14:dxf>
          </x14:cfRule>
          <x14:cfRule type="cellIs" priority="19"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76" stopIfTrue="1" operator="greaterThanOrEqual" id="{3EBB0107-F4BF-6B4D-894F-CC491D07D350}">
            <xm:f>Parameters!$D$37</xm:f>
            <x14:dxf>
              <font>
                <sz val="12"/>
                <color rgb="FF000000"/>
                <name val="Arial"/>
              </font>
              <fill>
                <patternFill patternType="solid">
                  <bgColor rgb="FFE35A3A"/>
                </patternFill>
              </fill>
            </x14:dxf>
          </x14:cfRule>
          <x14:cfRule type="cellIs" priority="77" stopIfTrue="1" operator="greaterThanOrEqual" id="{624B24BB-CBC7-3845-8D69-005A9A73559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7" stopIfTrue="1" operator="between" id="{6E6F3A39-A958-2342-AABD-4ECE67DBBD07}">
            <xm:f>0</xm:f>
            <xm:f>Parameters!$D$42</xm:f>
            <x14:dxf>
              <font>
                <sz val="12"/>
                <color rgb="FF000000"/>
                <name val="Arial"/>
              </font>
              <fill>
                <patternFill patternType="solid">
                  <bgColor rgb="FFFCDCDF"/>
                </patternFill>
              </fill>
            </x14:dxf>
          </x14:cfRule>
          <x14:cfRule type="cellIs" priority="16" stopIfTrue="1" operator="greaterThanOrEqual" id="{E100178C-CE71-CC48-9A07-5435209E8627}">
            <xm:f>Parameters!$D$42</xm:f>
            <x14:dxf>
              <font>
                <sz val="12"/>
                <color rgb="FF000000"/>
                <name val="Arial"/>
              </font>
              <fill>
                <patternFill patternType="solid">
                  <bgColor rgb="FFF7A9AC"/>
                </patternFill>
              </fill>
            </x14:dxf>
          </x14:cfRule>
          <x14:cfRule type="cellIs" priority="15" stopIfTrue="1" operator="greaterThanOrEqual" id="{7E79F415-0379-E643-A6D0-371B3C47E92F}">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67" stopIfTrue="1" operator="greaterThanOrEqual" id="{0E4D86E4-E41E-0C40-AA0E-1CA99754BD7E}">
            <xm:f>Parameters!$D$41</xm:f>
            <x14:dxf>
              <font>
                <sz val="12"/>
                <color rgb="FF000000"/>
                <name val="Arial"/>
              </font>
              <fill>
                <patternFill patternType="solid">
                  <bgColor rgb="FFF2676B"/>
                </patternFill>
              </fill>
            </x14:dxf>
          </x14:cfRule>
          <x14:cfRule type="cellIs" priority="68" stopIfTrue="1" operator="greaterThanOrEqual" id="{00FA0448-0462-444A-BD46-F5AB2969F434}">
            <xm:f>Parameters!$D$42</xm:f>
            <x14:dxf>
              <font>
                <sz val="12"/>
                <color rgb="FF000000"/>
                <name val="Arial"/>
              </font>
              <fill>
                <patternFill patternType="solid">
                  <bgColor rgb="FFF7A9AC"/>
                </patternFill>
              </fill>
            </x14:dxf>
          </x14:cfRule>
          <x14:cfRule type="cellIs" priority="69" stopIfTrue="1" operator="between" id="{FABDCF05-C5C3-2240-8C62-2342E70D9E49}">
            <xm:f>0</xm:f>
            <xm:f>Parameters!$D$42</xm:f>
            <x14:dxf>
              <font>
                <sz val="12"/>
                <color rgb="FF000000"/>
                <name val="Arial"/>
              </font>
              <fill>
                <patternFill patternType="solid">
                  <bgColor rgb="FFFCDCDF"/>
                </patternFill>
              </fill>
            </x14:dxf>
          </x14:cfRule>
          <xm:sqref>H8:H225</xm:sqref>
        </x14:conditionalFormatting>
        <x14:conditionalFormatting xmlns:xm="http://schemas.microsoft.com/office/excel/2006/main">
          <x14:cfRule type="cellIs" priority="60" stopIfTrue="1" operator="greaterThanOrEqual" id="{73387B95-360C-BA48-898C-7D543B8DCDDE}">
            <xm:f>Parameters!$D$37</xm:f>
            <x14:dxf>
              <font>
                <sz val="12"/>
                <color rgb="FF000000"/>
                <name val="Arial"/>
              </font>
              <fill>
                <patternFill patternType="solid">
                  <bgColor rgb="FFE06C25"/>
                </patternFill>
              </fill>
            </x14:dxf>
          </x14:cfRule>
          <x14:cfRule type="cellIs" priority="61" stopIfTrue="1" operator="greaterThanOrEqual" id="{592929FF-A268-4645-90FD-95A51F7AC6C9}">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1"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workbookViewId="0">
      <selection activeCell="D10" sqref="D10"/>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0.53333333333333333</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5</v>
      </c>
      <c r="K7" s="145">
        <f ca="1">COUNTIFS('Compound Alert'!$D$6:$D$195,'Regional Sumaries'!$C7,'Compound Alert'!W$6:W$195,"&gt;=7")</f>
        <v>1</v>
      </c>
      <c r="L7" s="151"/>
      <c r="M7" s="34"/>
    </row>
    <row r="8" spans="1:14" ht="17" thickBot="1" x14ac:dyDescent="0.25">
      <c r="A8" s="34"/>
      <c r="B8" s="149"/>
      <c r="C8" s="168" t="s">
        <v>433</v>
      </c>
      <c r="D8" s="145">
        <f>COUNTIF('Compound Alert'!$D$6:$D$195,'Regional Sumaries'!$C8)</f>
        <v>52</v>
      </c>
      <c r="E8" s="146">
        <f ca="1">AVERAGEIF('Compound Alert'!$D$6:$D$195,'Regional Sumaries'!$C8,'Compound Alert'!$G$6:$G$195)</f>
        <v>0.15384615384615385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2</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0.72222222222222221</v>
      </c>
      <c r="F9" s="169">
        <f ca="1">COUNTIFS('Compound Alert'!$D$6:$D$195,'Regional Sumaries'!$C9,'Compound Alert'!R$6:R$195,"&gt;=7")</f>
        <v>4</v>
      </c>
      <c r="G9" s="169">
        <f ca="1">COUNTIFS('Compound Alert'!$D$6:$D$195,'Regional Sumaries'!$C9,'Compound Alert'!S$6:S$195,"&gt;=7")</f>
        <v>1</v>
      </c>
      <c r="H9" s="169">
        <f ca="1">COUNTIFS('Compound Alert'!$D$6:$D$195,'Regional Sumaries'!$C9,'Compound Alert'!T$6:T$195,"&gt;=7")</f>
        <v>2</v>
      </c>
      <c r="I9" s="169">
        <f ca="1">COUNTIFS('Compound Alert'!$D$6:$D$195,'Regional Sumaries'!$C9,'Compound Alert'!U$6:U$195,"&gt;=7")</f>
        <v>4</v>
      </c>
      <c r="J9" s="169">
        <f ca="1">COUNTIFS('Compound Alert'!$D$6:$D$195,'Regional Sumaries'!$C9,'Compound Alert'!V$6:V$195,"&gt;=7")</f>
        <v>8</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0.92105263157894735</v>
      </c>
      <c r="F10" s="169">
        <f ca="1">COUNTIFS('Compound Alert'!$D$6:$D$195,'Regional Sumaries'!$C10,'Compound Alert'!R$6:R$195,"&gt;=7")</f>
        <v>1</v>
      </c>
      <c r="G10" s="169">
        <f ca="1">COUNTIFS('Compound Alert'!$D$6:$D$195,'Regional Sumaries'!$C10,'Compound Alert'!S$6:S$195,"&gt;=7")</f>
        <v>1</v>
      </c>
      <c r="H10" s="169">
        <f ca="1">COUNTIFS('Compound Alert'!$D$6:$D$195,'Regional Sumaries'!$C10,'Compound Alert'!T$6:T$195,"&gt;=7")</f>
        <v>2</v>
      </c>
      <c r="I10" s="169">
        <f ca="1">COUNTIFS('Compound Alert'!$D$6:$D$195,'Regional Sumaries'!$C10,'Compound Alert'!U$6:U$195,"&gt;=7")</f>
        <v>5</v>
      </c>
      <c r="J10" s="169">
        <f ca="1">COUNTIFS('Compound Alert'!$D$6:$D$195,'Regional Sumaries'!$C10,'Compound Alert'!V$6:V$195,"&gt;=7")</f>
        <v>4</v>
      </c>
      <c r="K10" s="169">
        <f ca="1">COUNTIFS('Compound Alert'!$D$6:$D$195,'Regional Sumaries'!$C10,'Compound Alert'!W$6:W$195,"&gt;=7")</f>
        <v>2</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1.375</v>
      </c>
      <c r="F12" s="169">
        <f ca="1">COUNTIFS('Compound Alert'!$D$6:$D$195,'Regional Sumaries'!$C12,'Compound Alert'!R$6:R$195,"&gt;=7")</f>
        <v>1</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2</v>
      </c>
      <c r="J12" s="169">
        <f ca="1">COUNTIFS('Compound Alert'!$D$6:$D$195,'Regional Sumaries'!$C12,'Compound Alert'!V$6:V$195,"&gt;=7")</f>
        <v>1</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1.5813953488372092</v>
      </c>
      <c r="F13" s="169">
        <f ca="1">COUNTIFS('Compound Alert'!$D$6:$D$195,'Regional Sumaries'!$C13,'Compound Alert'!R$6:R$195,"&gt;=7")</f>
        <v>12</v>
      </c>
      <c r="G13" s="169">
        <f ca="1">COUNTIFS('Compound Alert'!$D$6:$D$195,'Regional Sumaries'!$C13,'Compound Alert'!S$6:S$195,"&gt;=7")</f>
        <v>17</v>
      </c>
      <c r="H13" s="169">
        <f ca="1">COUNTIFS('Compound Alert'!$D$6:$D$195,'Regional Sumaries'!$C13,'Compound Alert'!T$6:T$195,"&gt;=7")</f>
        <v>9</v>
      </c>
      <c r="I13" s="169">
        <f ca="1">COUNTIFS('Compound Alert'!$D$6:$D$195,'Regional Sumaries'!$C13,'Compound Alert'!U$6:U$195,"&gt;=7")</f>
        <v>7</v>
      </c>
      <c r="J13" s="169">
        <f ca="1">COUNTIFS('Compound Alert'!$D$6:$D$195,'Regional Sumaries'!$C13,'Compound Alert'!V$6:V$195,"&gt;=7")</f>
        <v>4</v>
      </c>
      <c r="K13" s="169">
        <f ca="1">COUNTIFS('Compound Alert'!$D$6:$D$195,'Regional Sumaries'!$C13,'Compound Alert'!W$6:W$195,"&gt;=7")</f>
        <v>8</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32</v>
      </c>
      <c r="E16" s="146">
        <f ca="1">AVERAGEIF('Compound Alert'!$D$6:$D$195,'Regional Sumaries'!$C16,'Compound Alert'!$G$6:$G$195)</f>
        <v>0.53333333333333333</v>
      </c>
      <c r="F16" s="152">
        <f t="shared" ref="F16:K22" ca="1" si="0">F7/$D16</f>
        <v>3.125E-2</v>
      </c>
      <c r="G16" s="152">
        <f t="shared" ca="1" si="0"/>
        <v>0</v>
      </c>
      <c r="H16" s="152">
        <f t="shared" ca="1" si="0"/>
        <v>6.25E-2</v>
      </c>
      <c r="I16" s="152">
        <f t="shared" ca="1" si="0"/>
        <v>6.25E-2</v>
      </c>
      <c r="J16" s="152">
        <f t="shared" ca="1" si="0"/>
        <v>0.15625</v>
      </c>
      <c r="K16" s="152">
        <f t="shared" ca="1" si="0"/>
        <v>3.125E-2</v>
      </c>
      <c r="L16" s="153"/>
      <c r="M16" s="34"/>
      <c r="N16" s="71"/>
    </row>
    <row r="17" spans="1:14" ht="17" thickBot="1" x14ac:dyDescent="0.25">
      <c r="A17" s="34"/>
      <c r="B17" s="149"/>
      <c r="C17" s="168" t="s">
        <v>433</v>
      </c>
      <c r="D17" s="169">
        <f>COUNTIF(Dashboard!$D$42:$D$231,'Regional Sumaries'!$C17)</f>
        <v>48</v>
      </c>
      <c r="E17" s="170">
        <f ca="1">AVERAGEIF('Compound Alert'!$D$6:$D$195,'Regional Sumaries'!$C17,'Compound Alert'!$G$6:$G$195)</f>
        <v>0.15384615384615385</v>
      </c>
      <c r="F17" s="171">
        <f t="shared" ca="1" si="0"/>
        <v>0</v>
      </c>
      <c r="G17" s="171">
        <f t="shared" ca="1" si="0"/>
        <v>0</v>
      </c>
      <c r="H17" s="171">
        <f t="shared" ca="1" si="0"/>
        <v>2.0833333333333332E-2</v>
      </c>
      <c r="I17" s="171">
        <f t="shared" ca="1" si="0"/>
        <v>0</v>
      </c>
      <c r="J17" s="171">
        <f t="shared" ca="1" si="0"/>
        <v>4.1666666666666664E-2</v>
      </c>
      <c r="K17" s="171">
        <f t="shared" ca="1" si="0"/>
        <v>0</v>
      </c>
      <c r="L17" s="153"/>
      <c r="M17" s="34"/>
      <c r="N17" s="71"/>
    </row>
    <row r="18" spans="1:14" ht="17" thickBot="1" x14ac:dyDescent="0.25">
      <c r="A18" s="34"/>
      <c r="B18" s="149"/>
      <c r="C18" s="168" t="s">
        <v>435</v>
      </c>
      <c r="D18" s="169">
        <f>COUNTIF(Dashboard!$D$42:$D$231,'Regional Sumaries'!$C18)</f>
        <v>36</v>
      </c>
      <c r="E18" s="170">
        <f ca="1">AVERAGEIF('Compound Alert'!$D$6:$D$195,'Regional Sumaries'!$C18,'Compound Alert'!$G$6:$G$195)</f>
        <v>0.72222222222222221</v>
      </c>
      <c r="F18" s="171">
        <f t="shared" ca="1" si="0"/>
        <v>0.1111111111111111</v>
      </c>
      <c r="G18" s="171">
        <f t="shared" ca="1" si="0"/>
        <v>2.7777777777777776E-2</v>
      </c>
      <c r="H18" s="171">
        <f t="shared" ca="1" si="0"/>
        <v>5.5555555555555552E-2</v>
      </c>
      <c r="I18" s="171">
        <f t="shared" ca="1" si="0"/>
        <v>0.1111111111111111</v>
      </c>
      <c r="J18" s="171">
        <f t="shared" ca="1" si="0"/>
        <v>0.22222222222222221</v>
      </c>
      <c r="K18" s="171">
        <f t="shared" ca="1" si="0"/>
        <v>2.7777777777777776E-2</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0.92105263157894735</v>
      </c>
      <c r="F19" s="171">
        <f t="shared" ca="1" si="0"/>
        <v>5.5555555555555552E-2</v>
      </c>
      <c r="G19" s="171">
        <f t="shared" ca="1" si="0"/>
        <v>5.5555555555555552E-2</v>
      </c>
      <c r="H19" s="171">
        <f t="shared" ca="1" si="0"/>
        <v>0.1111111111111111</v>
      </c>
      <c r="I19" s="171">
        <f t="shared" ca="1" si="0"/>
        <v>0.27777777777777779</v>
      </c>
      <c r="J19" s="171">
        <f t="shared" ca="1" si="0"/>
        <v>0.22222222222222221</v>
      </c>
      <c r="K19" s="171">
        <f t="shared" ca="1" si="0"/>
        <v>0.1111111111111111</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1.375</v>
      </c>
      <c r="F21" s="171">
        <f t="shared" ca="1" si="0"/>
        <v>0.125</v>
      </c>
      <c r="G21" s="171">
        <f t="shared" ca="1" si="0"/>
        <v>0.25</v>
      </c>
      <c r="H21" s="171">
        <f t="shared" ca="1" si="0"/>
        <v>0.25</v>
      </c>
      <c r="I21" s="171">
        <f t="shared" ca="1" si="0"/>
        <v>0.25</v>
      </c>
      <c r="J21" s="171">
        <f t="shared" ca="1" si="0"/>
        <v>0.125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1.5813953488372092</v>
      </c>
      <c r="F22" s="171">
        <f t="shared" ca="1" si="0"/>
        <v>0.26666666666666666</v>
      </c>
      <c r="G22" s="171">
        <f t="shared" ca="1" si="0"/>
        <v>0.37777777777777777</v>
      </c>
      <c r="H22" s="171">
        <f t="shared" ca="1" si="0"/>
        <v>0.2</v>
      </c>
      <c r="I22" s="171">
        <f t="shared" ca="1" si="0"/>
        <v>0.15555555555555556</v>
      </c>
      <c r="J22" s="171">
        <f t="shared" ca="1" si="0"/>
        <v>8.8888888888888892E-2</v>
      </c>
      <c r="K22" s="171">
        <f t="shared" ca="1" si="0"/>
        <v>0.17777777777777778</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5</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6.7307692307692304E-2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0.65277777777777779</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2</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1.0263157894736843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3</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2.3372093023255816</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11</v>
      </c>
      <c r="J34" s="169">
        <f ca="1">COUNTIFS('Compound Alert'!$D$6:$D$195,'Regional Sumaries'!$C34,'Compound Alert'!AC$6:AC$195,"&gt;=10")</f>
        <v>0</v>
      </c>
      <c r="K34" s="169">
        <f ca="1">COUNTIFS('Compound Alert'!$D$6:$D$195,'Regional Sumaries'!$C34,'Compound Alert'!AD$6:AD$195,"&gt;=10")</f>
        <v>18</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32</v>
      </c>
      <c r="E37" s="146">
        <f ca="1">AVERAGEIF('Compound Alert'!$D$6:$D$195,'Regional Sumaries'!$C37,'Compound Alert'!$J$6:$J$195)</f>
        <v>1</v>
      </c>
      <c r="F37" s="152">
        <f t="shared" ref="F37:K43" ca="1" si="1">F28/$D37</f>
        <v>6.25E-2</v>
      </c>
      <c r="G37" s="152">
        <f t="shared" ca="1" si="1"/>
        <v>3.125E-2</v>
      </c>
      <c r="H37" s="152">
        <f t="shared" ca="1" si="1"/>
        <v>6.25E-2</v>
      </c>
      <c r="I37" s="152">
        <f t="shared" ca="1" si="1"/>
        <v>0</v>
      </c>
      <c r="J37" s="152">
        <f t="shared" ca="1" si="1"/>
        <v>0.15625</v>
      </c>
      <c r="K37" s="152">
        <f t="shared" ca="1" si="1"/>
        <v>0.15625</v>
      </c>
      <c r="L37" s="153"/>
      <c r="M37" s="34"/>
      <c r="N37" s="71"/>
    </row>
    <row r="38" spans="1:14" ht="17" thickBot="1" x14ac:dyDescent="0.25">
      <c r="A38" s="34"/>
      <c r="B38" s="149"/>
      <c r="C38" s="168" t="s">
        <v>433</v>
      </c>
      <c r="D38" s="169">
        <f>COUNTIF(Dashboard!$D$42:$D$231,'Regional Sumaries'!$C38)</f>
        <v>48</v>
      </c>
      <c r="E38" s="170">
        <f ca="1">AVERAGEIF('Compound Alert'!$D$6:$D$195,'Regional Sumaries'!$C38,'Compound Alert'!$J$6:$J$195)</f>
        <v>6.7307692307692304E-2</v>
      </c>
      <c r="F38" s="171">
        <f t="shared" ca="1" si="1"/>
        <v>0</v>
      </c>
      <c r="G38" s="171">
        <f t="shared" ca="1" si="1"/>
        <v>0</v>
      </c>
      <c r="H38" s="171">
        <f t="shared" ca="1" si="1"/>
        <v>2.0833333333333332E-2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36</v>
      </c>
      <c r="E39" s="170">
        <f ca="1">AVERAGEIF('Compound Alert'!$D$6:$D$195,'Regional Sumaries'!$C39,'Compound Alert'!$J$6:$J$195)</f>
        <v>0.65277777777777779</v>
      </c>
      <c r="F39" s="171">
        <f t="shared" ca="1" si="1"/>
        <v>0</v>
      </c>
      <c r="G39" s="171">
        <f t="shared" ca="1" si="1"/>
        <v>2.7777777777777776E-2</v>
      </c>
      <c r="H39" s="171">
        <f t="shared" ca="1" si="1"/>
        <v>5.5555555555555552E-2</v>
      </c>
      <c r="I39" s="171">
        <f t="shared" ca="1" si="1"/>
        <v>0</v>
      </c>
      <c r="J39" s="171">
        <f t="shared" ca="1" si="1"/>
        <v>5.5555555555555552E-2</v>
      </c>
      <c r="K39" s="171">
        <f t="shared" ca="1" si="1"/>
        <v>2.7777777777777776E-2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1.0263157894736843</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1.75</v>
      </c>
      <c r="F42" s="171">
        <f t="shared" ca="1" si="1"/>
        <v>0</v>
      </c>
      <c r="G42" s="171">
        <f t="shared" ca="1" si="1"/>
        <v>0.125</v>
      </c>
      <c r="H42" s="171">
        <f t="shared" ca="1" si="1"/>
        <v>0.375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2.3372093023255816</v>
      </c>
      <c r="F43" s="171">
        <f t="shared" ca="1" si="1"/>
        <v>6.6666666666666666E-2</v>
      </c>
      <c r="G43" s="171">
        <f t="shared" ca="1" si="1"/>
        <v>0.26666666666666666</v>
      </c>
      <c r="H43" s="171">
        <f t="shared" ca="1" si="1"/>
        <v>0.2</v>
      </c>
      <c r="I43" s="171">
        <f t="shared" ca="1" si="1"/>
        <v>0.24444444444444444</v>
      </c>
      <c r="J43" s="171">
        <f t="shared" ca="1" si="1"/>
        <v>0</v>
      </c>
      <c r="K43" s="171">
        <f t="shared" ca="1" si="1"/>
        <v>0.4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0.66666666666666663</v>
      </c>
      <c r="F49" s="145">
        <f ca="1">COUNTIFS('Compound Alert'!$D$6:$D$195,'Regional Sumaries'!$C49,'Compound Alert'!AF$6:AF$195,"&gt;=10")</f>
        <v>1</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2</v>
      </c>
      <c r="J49" s="145">
        <f ca="1">COUNTIFS('Compound Alert'!$D$6:$D$195,'Regional Sumaries'!$C49,'Compound Alert'!AJ$6:AJ$195,"&gt;=10")</f>
        <v>10</v>
      </c>
      <c r="K49" s="145">
        <f ca="1">COUNTIFS('Compound Alert'!$D$6:$D$195,'Regional Sumaries'!$C49,'Compound Alert'!AK$6:AK$195,"&gt;=10")</f>
        <v>1</v>
      </c>
      <c r="L49" s="151"/>
      <c r="M49" s="34"/>
    </row>
    <row r="50" spans="1:19" x14ac:dyDescent="0.2">
      <c r="A50" s="34"/>
      <c r="B50" s="149"/>
      <c r="C50" s="150" t="s">
        <v>433</v>
      </c>
      <c r="D50" s="145">
        <f>COUNTIF('Compound Alert'!$D$6:$D$195,'Regional Sumaries'!$C50)</f>
        <v>52</v>
      </c>
      <c r="E50" s="146">
        <f ca="1">AVERAGEIF('Compound Alert'!$D$6:$D$195,'Regional Sumaries'!$C50,'Compound Alert'!$M$6:$M$195)</f>
        <v>0.38461538461538464</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3</v>
      </c>
      <c r="J50" s="145">
        <f ca="1">COUNTIFS('Compound Alert'!$D$6:$D$195,'Regional Sumaries'!$C50,'Compound Alert'!AJ$6:AJ$195,"&gt;=10")</f>
        <v>3</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0.80555555555555558</v>
      </c>
      <c r="F51" s="145">
        <f ca="1">COUNTIFS('Compound Alert'!$D$6:$D$195,'Regional Sumaries'!$C51,'Compound Alert'!AF$6:AF$195,"&gt;=10")</f>
        <v>4</v>
      </c>
      <c r="G51" s="145">
        <f ca="1">COUNTIFS('Compound Alert'!$D$6:$D$195,'Regional Sumaries'!$C51,'Compound Alert'!AG$6:AG$195,"&gt;=10")</f>
        <v>1</v>
      </c>
      <c r="H51" s="145">
        <f ca="1">COUNTIFS('Compound Alert'!$D$6:$D$195,'Regional Sumaries'!$C51,'Compound Alert'!AH$6:AH$195,"&gt;=10")</f>
        <v>2</v>
      </c>
      <c r="I51" s="145">
        <f ca="1">COUNTIFS('Compound Alert'!$D$6:$D$195,'Regional Sumaries'!$C51,'Compound Alert'!AI$6:AI$195,"&gt;=10")</f>
        <v>5</v>
      </c>
      <c r="J51" s="145">
        <f ca="1">COUNTIFS('Compound Alert'!$D$6:$D$195,'Regional Sumaries'!$C51,'Compound Alert'!AJ$6:AJ$195,"&gt;=10")</f>
        <v>10</v>
      </c>
      <c r="K51" s="145">
        <f ca="1">COUNTIFS('Compound Alert'!$D$6:$D$195,'Regional Sumaries'!$C51,'Compound Alert'!AK$6:AK$195,"&gt;=10")</f>
        <v>2</v>
      </c>
      <c r="L51" s="151"/>
      <c r="M51" s="34"/>
    </row>
    <row r="52" spans="1:19" x14ac:dyDescent="0.2">
      <c r="A52" s="34"/>
      <c r="B52" s="149"/>
      <c r="C52" s="150" t="s">
        <v>434</v>
      </c>
      <c r="D52" s="145">
        <f>COUNTIF('Compound Alert'!$D$6:$D$195,'Regional Sumaries'!$C52)</f>
        <v>19</v>
      </c>
      <c r="E52" s="146">
        <f ca="1">AVERAGEIF('Compound Alert'!$D$6:$D$195,'Regional Sumaries'!$C52,'Compound Alert'!$M$6:$M$195)</f>
        <v>0.86842105263157898</v>
      </c>
      <c r="F52" s="145">
        <f ca="1">COUNTIFS('Compound Alert'!$D$6:$D$195,'Regional Sumaries'!$C52,'Compound Alert'!AF$6:AF$195,"&gt;=10")</f>
        <v>1</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3</v>
      </c>
      <c r="J52" s="145">
        <f ca="1">COUNTIFS('Compound Alert'!$D$6:$D$195,'Regional Sumaries'!$C52,'Compound Alert'!AJ$6:AJ$195,"&gt;=10")</f>
        <v>5</v>
      </c>
      <c r="K52" s="145">
        <f ca="1">COUNTIFS('Compound Alert'!$D$6:$D$195,'Regional Sumaries'!$C52,'Compound Alert'!AK$6:AK$195,"&gt;=10")</f>
        <v>1</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1.3125</v>
      </c>
      <c r="F54" s="145">
        <f ca="1">COUNTIFS('Compound Alert'!$D$6:$D$195,'Regional Sumaries'!$C54,'Compound Alert'!AF$6:AF$195,"&gt;=10")</f>
        <v>1</v>
      </c>
      <c r="G54" s="145">
        <f ca="1">COUNTIFS('Compound Alert'!$D$6:$D$195,'Regional Sumaries'!$C54,'Compound Alert'!AG$6:AG$195,"&gt;=10")</f>
        <v>1</v>
      </c>
      <c r="H54" s="145">
        <f ca="1">COUNTIFS('Compound Alert'!$D$6:$D$195,'Regional Sumaries'!$C54,'Compound Alert'!AH$6:AH$195,"&gt;=10")</f>
        <v>2</v>
      </c>
      <c r="I54" s="145">
        <f ca="1">COUNTIFS('Compound Alert'!$D$6:$D$195,'Regional Sumaries'!$C54,'Compound Alert'!AI$6:AI$195,"&gt;=10")</f>
        <v>3</v>
      </c>
      <c r="J54" s="145">
        <f ca="1">COUNTIFS('Compound Alert'!$D$6:$D$195,'Regional Sumaries'!$C54,'Compound Alert'!AJ$6:AJ$195,"&gt;=10")</f>
        <v>1</v>
      </c>
      <c r="K54" s="145">
        <f ca="1">COUNTIFS('Compound Alert'!$D$6:$D$195,'Regional Sumaries'!$C54,'Compound Alert'!AK$6:AK$195,"&gt;=10")</f>
        <v>0</v>
      </c>
      <c r="L54" s="151"/>
      <c r="M54" s="34"/>
    </row>
    <row r="55" spans="1:19" x14ac:dyDescent="0.2">
      <c r="A55" s="34"/>
      <c r="B55" s="149"/>
      <c r="C55" s="150" t="s">
        <v>432</v>
      </c>
      <c r="D55" s="145">
        <f>COUNTIF('Compound Alert'!$D$6:$D$195,'Regional Sumaries'!$C55)</f>
        <v>43</v>
      </c>
      <c r="E55" s="146">
        <f ca="1">AVERAGEIF('Compound Alert'!$D$6:$D$195,'Regional Sumaries'!$C55,'Compound Alert'!$M$6:$M$195)</f>
        <v>1.3604651162790697</v>
      </c>
      <c r="F55" s="145">
        <f ca="1">COUNTIFS('Compound Alert'!$D$6:$D$195,'Regional Sumaries'!$C55,'Compound Alert'!AF$6:AF$195,"&gt;=10")</f>
        <v>12</v>
      </c>
      <c r="G55" s="145">
        <f ca="1">COUNTIFS('Compound Alert'!$D$6:$D$195,'Regional Sumaries'!$C55,'Compound Alert'!AG$6:AG$195,"&gt;=10")</f>
        <v>6</v>
      </c>
      <c r="H55" s="145">
        <f ca="1">COUNTIFS('Compound Alert'!$D$6:$D$195,'Regional Sumaries'!$C55,'Compound Alert'!AH$6:AH$195,"&gt;=10")</f>
        <v>9</v>
      </c>
      <c r="I55" s="145">
        <f ca="1">COUNTIFS('Compound Alert'!$D$6:$D$195,'Regional Sumaries'!$C55,'Compound Alert'!AI$6:AI$195,"&gt;=10")</f>
        <v>5</v>
      </c>
      <c r="J55" s="145">
        <f ca="1">COUNTIFS('Compound Alert'!$D$6:$D$195,'Regional Sumaries'!$C55,'Compound Alert'!AJ$6:AJ$195,"&gt;=10")</f>
        <v>6</v>
      </c>
      <c r="K55" s="145">
        <f ca="1">COUNTIFS('Compound Alert'!$D$6:$D$195,'Regional Sumaries'!$C55,'Compound Alert'!AK$6:AK$195,"&gt;=10")</f>
        <v>8</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32</v>
      </c>
      <c r="E58" s="146">
        <f ca="1">AVERAGEIF('Compound Alert'!$D$6:$D$195,'Regional Sumaries'!$C58,'Compound Alert'!$M$6:$M$195)</f>
        <v>0.66666666666666663</v>
      </c>
      <c r="F58" s="152">
        <f t="shared" ref="F58:K64" ca="1" si="2">F49/$D58</f>
        <v>3.125E-2</v>
      </c>
      <c r="G58" s="152">
        <f t="shared" ca="1" si="2"/>
        <v>0</v>
      </c>
      <c r="H58" s="152">
        <f t="shared" ca="1" si="2"/>
        <v>3.125E-2</v>
      </c>
      <c r="I58" s="152">
        <f t="shared" ca="1" si="2"/>
        <v>6.25E-2</v>
      </c>
      <c r="J58" s="152">
        <f t="shared" ca="1" si="2"/>
        <v>0.3125</v>
      </c>
      <c r="K58" s="152">
        <f t="shared" ca="1" si="2"/>
        <v>3.125E-2</v>
      </c>
      <c r="L58" s="153"/>
      <c r="M58" s="34"/>
      <c r="N58" s="71"/>
      <c r="S58" s="71"/>
    </row>
    <row r="59" spans="1:19" x14ac:dyDescent="0.2">
      <c r="A59" s="34"/>
      <c r="B59" s="149"/>
      <c r="C59" s="150" t="s">
        <v>433</v>
      </c>
      <c r="D59" s="145">
        <f>COUNTIF(Dashboard!$D$42:$D$231,'Regional Sumaries'!$C59)</f>
        <v>48</v>
      </c>
      <c r="E59" s="146">
        <f ca="1">AVERAGEIF('Compound Alert'!$D$6:$D$195,'Regional Sumaries'!$C59,'Compound Alert'!$M$6:$M$195)</f>
        <v>0.38461538461538464</v>
      </c>
      <c r="F59" s="152">
        <f t="shared" ca="1" si="2"/>
        <v>0</v>
      </c>
      <c r="G59" s="152">
        <f t="shared" ca="1" si="2"/>
        <v>0</v>
      </c>
      <c r="H59" s="152">
        <f t="shared" ca="1" si="2"/>
        <v>2.0833333333333332E-2</v>
      </c>
      <c r="I59" s="152">
        <f t="shared" ca="1" si="2"/>
        <v>6.25E-2</v>
      </c>
      <c r="J59" s="152">
        <f t="shared" ca="1" si="2"/>
        <v>6.25E-2</v>
      </c>
      <c r="K59" s="152">
        <f t="shared" ca="1" si="2"/>
        <v>2.0833333333333332E-2</v>
      </c>
      <c r="L59" s="153"/>
      <c r="M59" s="34"/>
      <c r="N59" s="71"/>
      <c r="S59" s="71"/>
    </row>
    <row r="60" spans="1:19" x14ac:dyDescent="0.2">
      <c r="A60" s="34"/>
      <c r="B60" s="149"/>
      <c r="C60" s="150" t="s">
        <v>435</v>
      </c>
      <c r="D60" s="145">
        <f>COUNTIF(Dashboard!$D$42:$D$231,'Regional Sumaries'!$C60)</f>
        <v>36</v>
      </c>
      <c r="E60" s="146">
        <f ca="1">AVERAGEIF('Compound Alert'!$D$6:$D$195,'Regional Sumaries'!$C60,'Compound Alert'!$M$6:$M$195)</f>
        <v>0.80555555555555558</v>
      </c>
      <c r="F60" s="152">
        <f t="shared" ca="1" si="2"/>
        <v>0.1111111111111111</v>
      </c>
      <c r="G60" s="152">
        <f t="shared" ca="1" si="2"/>
        <v>2.7777777777777776E-2</v>
      </c>
      <c r="H60" s="152">
        <f t="shared" ca="1" si="2"/>
        <v>5.5555555555555552E-2</v>
      </c>
      <c r="I60" s="152">
        <f t="shared" ca="1" si="2"/>
        <v>0.1388888888888889</v>
      </c>
      <c r="J60" s="152">
        <f t="shared" ca="1" si="2"/>
        <v>0.27777777777777779</v>
      </c>
      <c r="K60" s="152">
        <f t="shared" ca="1" si="2"/>
        <v>5.5555555555555552E-2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0.86842105263157898</v>
      </c>
      <c r="F61" s="152">
        <f t="shared" ca="1" si="2"/>
        <v>5.5555555555555552E-2</v>
      </c>
      <c r="G61" s="152">
        <f t="shared" ca="1" si="2"/>
        <v>0</v>
      </c>
      <c r="H61" s="152">
        <f t="shared" ca="1" si="2"/>
        <v>0.1111111111111111</v>
      </c>
      <c r="I61" s="152">
        <f t="shared" ca="1" si="2"/>
        <v>0.16666666666666666</v>
      </c>
      <c r="J61" s="152">
        <f t="shared" ca="1" si="2"/>
        <v>0.27777777777777779</v>
      </c>
      <c r="K61" s="152">
        <f t="shared" ca="1" si="2"/>
        <v>5.5555555555555552E-2</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1.3125</v>
      </c>
      <c r="F63" s="152">
        <f t="shared" ca="1" si="2"/>
        <v>0.125</v>
      </c>
      <c r="G63" s="152">
        <f t="shared" ca="1" si="2"/>
        <v>0.125</v>
      </c>
      <c r="H63" s="152">
        <f t="shared" ca="1" si="2"/>
        <v>0.25</v>
      </c>
      <c r="I63" s="152">
        <f t="shared" ca="1" si="2"/>
        <v>0.375</v>
      </c>
      <c r="J63" s="152">
        <f t="shared" ca="1" si="2"/>
        <v>0.125</v>
      </c>
      <c r="K63" s="152">
        <f t="shared" ca="1" si="2"/>
        <v>0</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1.3604651162790697</v>
      </c>
      <c r="F64" s="152">
        <f t="shared" ca="1" si="2"/>
        <v>0.26666666666666666</v>
      </c>
      <c r="G64" s="152">
        <f t="shared" ca="1" si="2"/>
        <v>0.13333333333333333</v>
      </c>
      <c r="H64" s="152">
        <f t="shared" ca="1" si="2"/>
        <v>0.2</v>
      </c>
      <c r="I64" s="152">
        <f t="shared" ca="1" si="2"/>
        <v>0.1111111111111111</v>
      </c>
      <c r="J64" s="152">
        <f t="shared" ca="1" si="2"/>
        <v>0.13333333333333333</v>
      </c>
      <c r="K64" s="152">
        <f t="shared" ca="1" si="2"/>
        <v>0.17777777777777778</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2" t="s">
        <v>378</v>
      </c>
      <c r="C2" s="292"/>
      <c r="D2" s="292"/>
      <c r="E2" s="31"/>
      <c r="F2" s="31"/>
    </row>
    <row r="3" spans="1:6" x14ac:dyDescent="0.2">
      <c r="A3" s="31"/>
      <c r="B3" s="36"/>
      <c r="C3" s="36"/>
      <c r="D3" s="36"/>
      <c r="E3" s="31"/>
      <c r="F3" s="31"/>
    </row>
    <row r="4" spans="1:6" ht="52" customHeight="1" x14ac:dyDescent="0.2">
      <c r="A4" s="31"/>
      <c r="B4" s="294" t="s">
        <v>491</v>
      </c>
      <c r="C4" s="294"/>
      <c r="D4" s="294"/>
      <c r="E4" s="31"/>
      <c r="F4" s="31"/>
    </row>
    <row r="5" spans="1:6" x14ac:dyDescent="0.2">
      <c r="A5" s="31"/>
      <c r="B5" s="36"/>
      <c r="C5" s="37"/>
      <c r="D5" s="37"/>
      <c r="E5" s="31"/>
      <c r="F5" s="31"/>
    </row>
    <row r="6" spans="1:6" ht="17" customHeight="1" x14ac:dyDescent="0.2">
      <c r="A6" s="31"/>
      <c r="B6" s="293" t="s">
        <v>380</v>
      </c>
      <c r="C6" s="293"/>
      <c r="D6" s="293"/>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5" t="s">
        <v>447</v>
      </c>
      <c r="C9" s="295"/>
      <c r="D9" s="295"/>
      <c r="E9" s="31"/>
      <c r="F9" s="31"/>
    </row>
    <row r="10" spans="1:6" x14ac:dyDescent="0.2">
      <c r="A10" s="31"/>
      <c r="B10" s="38"/>
      <c r="C10" s="37"/>
      <c r="D10" s="37"/>
      <c r="E10" s="31"/>
      <c r="F10" s="31"/>
    </row>
    <row r="11" spans="1:6" x14ac:dyDescent="0.2">
      <c r="A11" s="31"/>
      <c r="B11" s="293" t="s">
        <v>397</v>
      </c>
      <c r="C11" s="293"/>
      <c r="D11" s="293"/>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6" t="s">
        <v>456</v>
      </c>
      <c r="J2" s="297"/>
      <c r="K2" s="297"/>
      <c r="L2" s="297"/>
      <c r="M2" s="297"/>
      <c r="N2" s="297"/>
      <c r="O2" s="296" t="s">
        <v>364</v>
      </c>
      <c r="P2" s="297"/>
      <c r="Q2" s="297"/>
      <c r="R2" s="297"/>
      <c r="S2" s="297"/>
      <c r="T2" s="297"/>
      <c r="U2" s="297"/>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0.78749999999999998</v>
      </c>
      <c r="E6" s="81" t="s">
        <v>716</v>
      </c>
      <c r="F6" s="84" t="s">
        <v>745</v>
      </c>
      <c r="G6" s="216">
        <v>0.91666666666666696</v>
      </c>
      <c r="H6" s="214">
        <v>0.65833333333333299</v>
      </c>
      <c r="I6" s="214">
        <v>1</v>
      </c>
      <c r="J6" s="214">
        <v>0.5</v>
      </c>
      <c r="K6" s="214">
        <v>1</v>
      </c>
      <c r="L6" s="214">
        <v>1</v>
      </c>
      <c r="M6" s="214">
        <v>0.5</v>
      </c>
      <c r="N6" s="214">
        <v>0.5</v>
      </c>
      <c r="O6" s="214">
        <v>1</v>
      </c>
      <c r="P6" s="214">
        <v>0.75</v>
      </c>
      <c r="Q6" s="214">
        <v>1</v>
      </c>
      <c r="R6" s="214">
        <v>0.6</v>
      </c>
      <c r="S6" s="214">
        <v>1</v>
      </c>
      <c r="T6" s="215">
        <v>0.6</v>
      </c>
      <c r="U6" s="34"/>
      <c r="V6" s="34"/>
    </row>
    <row r="7" spans="1:22" x14ac:dyDescent="0.2">
      <c r="A7" s="81">
        <v>2</v>
      </c>
      <c r="B7" s="84" t="str">
        <f t="shared" ref="B7:B70" si="0">F7</f>
        <v>Afghanistan</v>
      </c>
      <c r="C7" s="84" t="str">
        <f t="shared" ref="C7:C70" si="1">E7</f>
        <v>AFG</v>
      </c>
      <c r="D7" s="214">
        <f t="shared" ref="D7:D70" si="2">AVERAGE(G7:H7)</f>
        <v>0.29027777777777797</v>
      </c>
      <c r="E7" s="81" t="s">
        <v>7</v>
      </c>
      <c r="F7" s="84" t="s">
        <v>6</v>
      </c>
      <c r="G7" s="216">
        <v>0.16666666666666699</v>
      </c>
      <c r="H7" s="214">
        <v>0.41388888888888897</v>
      </c>
      <c r="I7" s="214">
        <v>0</v>
      </c>
      <c r="J7" s="214">
        <v>0.5</v>
      </c>
      <c r="K7" s="214">
        <v>0.5</v>
      </c>
      <c r="L7" s="214">
        <v>0.33333333333333298</v>
      </c>
      <c r="M7" s="214">
        <v>0.5</v>
      </c>
      <c r="N7" s="214">
        <v>0.5</v>
      </c>
      <c r="O7" s="214">
        <v>0</v>
      </c>
      <c r="P7" s="214">
        <v>0.75</v>
      </c>
      <c r="Q7" s="214">
        <v>0</v>
      </c>
      <c r="R7" s="214">
        <v>0.2</v>
      </c>
      <c r="S7" s="214">
        <v>0</v>
      </c>
      <c r="T7" s="215">
        <v>0.2</v>
      </c>
      <c r="U7" s="34"/>
      <c r="V7" s="34"/>
    </row>
    <row r="8" spans="1:22" x14ac:dyDescent="0.2">
      <c r="A8" s="81">
        <v>3</v>
      </c>
      <c r="B8" s="84" t="str">
        <f t="shared" si="0"/>
        <v>Angola</v>
      </c>
      <c r="C8" s="84" t="str">
        <f t="shared" si="1"/>
        <v>AGO</v>
      </c>
      <c r="D8" s="214">
        <f t="shared" si="2"/>
        <v>0.21666666666666651</v>
      </c>
      <c r="E8" s="81" t="s">
        <v>9</v>
      </c>
      <c r="F8" s="84" t="s">
        <v>8</v>
      </c>
      <c r="G8" s="216">
        <v>0</v>
      </c>
      <c r="H8" s="214">
        <v>0.43333333333333302</v>
      </c>
      <c r="I8" s="214">
        <v>0</v>
      </c>
      <c r="J8" s="214">
        <v>0.5</v>
      </c>
      <c r="K8" s="214">
        <v>0</v>
      </c>
      <c r="L8" s="214">
        <v>1</v>
      </c>
      <c r="M8" s="214">
        <v>0</v>
      </c>
      <c r="N8" s="214">
        <v>0</v>
      </c>
      <c r="O8" s="214">
        <v>0</v>
      </c>
      <c r="P8" s="214">
        <v>0.5</v>
      </c>
      <c r="Q8" s="214">
        <v>0</v>
      </c>
      <c r="R8" s="214">
        <v>0.4</v>
      </c>
      <c r="S8" s="214">
        <v>0</v>
      </c>
      <c r="T8" s="215">
        <v>0.2</v>
      </c>
      <c r="U8" s="34"/>
      <c r="V8" s="34"/>
    </row>
    <row r="9" spans="1:22" x14ac:dyDescent="0.2">
      <c r="A9" s="81">
        <v>4</v>
      </c>
      <c r="B9" s="84" t="str">
        <f t="shared" si="0"/>
        <v>Albania</v>
      </c>
      <c r="C9" s="84" t="str">
        <f t="shared" si="1"/>
        <v>ALB</v>
      </c>
      <c r="D9" s="214">
        <f t="shared" si="2"/>
        <v>0.3583333333333335</v>
      </c>
      <c r="E9" s="81" t="s">
        <v>11</v>
      </c>
      <c r="F9" s="84" t="s">
        <v>10</v>
      </c>
      <c r="G9" s="216">
        <v>0.16666666666666699</v>
      </c>
      <c r="H9" s="214">
        <v>0.55000000000000004</v>
      </c>
      <c r="I9" s="214">
        <v>0</v>
      </c>
      <c r="J9" s="214">
        <v>0.5</v>
      </c>
      <c r="K9" s="214">
        <v>0.5</v>
      </c>
      <c r="L9" s="214">
        <v>1</v>
      </c>
      <c r="M9" s="214">
        <v>0.5</v>
      </c>
      <c r="N9" s="214">
        <v>0.5</v>
      </c>
      <c r="O9" s="214">
        <v>0</v>
      </c>
      <c r="P9" s="214">
        <v>0.5</v>
      </c>
      <c r="Q9" s="214">
        <v>0</v>
      </c>
      <c r="R9" s="214">
        <v>0.4</v>
      </c>
      <c r="S9" s="214">
        <v>0</v>
      </c>
      <c r="T9" s="215">
        <v>0.4</v>
      </c>
      <c r="U9" s="34"/>
      <c r="V9" s="34"/>
    </row>
    <row r="10" spans="1:22" x14ac:dyDescent="0.2">
      <c r="A10" s="81">
        <v>5</v>
      </c>
      <c r="B10" s="84" t="str">
        <f t="shared" si="0"/>
        <v>Andorra</v>
      </c>
      <c r="C10" s="84" t="str">
        <f t="shared" si="1"/>
        <v>AND</v>
      </c>
      <c r="D10" s="214">
        <f t="shared" si="2"/>
        <v>0.80416666666666647</v>
      </c>
      <c r="E10" s="81" t="s">
        <v>717</v>
      </c>
      <c r="F10" s="84" t="s">
        <v>746</v>
      </c>
      <c r="G10" s="216">
        <v>0.83333333333333304</v>
      </c>
      <c r="H10" s="214">
        <v>0.77500000000000002</v>
      </c>
      <c r="I10" s="214">
        <v>0</v>
      </c>
      <c r="J10" s="214">
        <v>0.5</v>
      </c>
      <c r="K10" s="214">
        <v>1</v>
      </c>
      <c r="L10" s="214">
        <v>1</v>
      </c>
      <c r="M10" s="214">
        <v>1</v>
      </c>
      <c r="N10" s="214">
        <v>1</v>
      </c>
      <c r="O10" s="214">
        <v>1</v>
      </c>
      <c r="P10" s="214">
        <v>0.75</v>
      </c>
      <c r="Q10" s="214">
        <v>1</v>
      </c>
      <c r="R10" s="214">
        <v>0.6</v>
      </c>
      <c r="S10" s="214">
        <v>1</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0.1791666666666665</v>
      </c>
      <c r="E12" s="81" t="s">
        <v>15</v>
      </c>
      <c r="F12" s="84" t="s">
        <v>14</v>
      </c>
      <c r="G12" s="216">
        <v>0</v>
      </c>
      <c r="H12" s="214">
        <v>0.358333333333333</v>
      </c>
      <c r="I12" s="214">
        <v>0</v>
      </c>
      <c r="J12" s="214">
        <v>0.5</v>
      </c>
      <c r="K12" s="214">
        <v>0</v>
      </c>
      <c r="L12" s="214">
        <v>1</v>
      </c>
      <c r="M12" s="214">
        <v>0</v>
      </c>
      <c r="N12" s="214">
        <v>0</v>
      </c>
      <c r="O12" s="214">
        <v>0</v>
      </c>
      <c r="P12" s="214">
        <v>0.25</v>
      </c>
      <c r="Q12" s="214">
        <v>0</v>
      </c>
      <c r="R12" s="214">
        <v>0.2</v>
      </c>
      <c r="S12" s="214">
        <v>0</v>
      </c>
      <c r="T12" s="215">
        <v>0.2</v>
      </c>
      <c r="U12" s="34"/>
      <c r="V12" s="34"/>
    </row>
    <row r="13" spans="1:22" x14ac:dyDescent="0.2">
      <c r="A13" s="81">
        <v>8</v>
      </c>
      <c r="B13" s="84" t="str">
        <f t="shared" si="0"/>
        <v>Armenia</v>
      </c>
      <c r="C13" s="84" t="str">
        <f t="shared" si="1"/>
        <v>ARM</v>
      </c>
      <c r="D13" s="214">
        <f t="shared" si="2"/>
        <v>0.30416666666666697</v>
      </c>
      <c r="E13" s="81" t="s">
        <v>17</v>
      </c>
      <c r="F13" s="84" t="s">
        <v>16</v>
      </c>
      <c r="G13" s="216">
        <v>0.16666666666666699</v>
      </c>
      <c r="H13" s="214">
        <v>0.44166666666666698</v>
      </c>
      <c r="I13" s="214">
        <v>0</v>
      </c>
      <c r="J13" s="214">
        <v>0.5</v>
      </c>
      <c r="K13" s="214">
        <v>0.5</v>
      </c>
      <c r="L13" s="214">
        <v>1</v>
      </c>
      <c r="M13" s="214">
        <v>0.5</v>
      </c>
      <c r="N13" s="214">
        <v>0.5</v>
      </c>
      <c r="O13" s="214">
        <v>0</v>
      </c>
      <c r="P13" s="214">
        <v>0.25</v>
      </c>
      <c r="Q13" s="214">
        <v>0</v>
      </c>
      <c r="R13" s="214">
        <v>0.4</v>
      </c>
      <c r="S13" s="214">
        <v>0</v>
      </c>
      <c r="T13" s="215">
        <v>0</v>
      </c>
      <c r="U13" s="34"/>
      <c r="V13" s="34"/>
    </row>
    <row r="14" spans="1:22" x14ac:dyDescent="0.2">
      <c r="A14" s="81">
        <v>9</v>
      </c>
      <c r="B14" s="84" t="str">
        <f t="shared" si="0"/>
        <v>American Samoa</v>
      </c>
      <c r="C14" s="84" t="str">
        <f t="shared" si="1"/>
        <v>ASM</v>
      </c>
      <c r="D14" s="214">
        <f t="shared" si="2"/>
        <v>0.90833333333333344</v>
      </c>
      <c r="E14" s="81" t="s">
        <v>718</v>
      </c>
      <c r="F14" s="84" t="s">
        <v>747</v>
      </c>
      <c r="G14" s="216">
        <v>1</v>
      </c>
      <c r="H14" s="214">
        <v>0.81666666666666698</v>
      </c>
      <c r="I14" s="214">
        <v>1</v>
      </c>
      <c r="J14" s="214">
        <v>0.5</v>
      </c>
      <c r="K14" s="214">
        <v>1</v>
      </c>
      <c r="L14" s="214">
        <v>1</v>
      </c>
      <c r="M14" s="214">
        <v>1</v>
      </c>
      <c r="N14" s="214">
        <v>1</v>
      </c>
      <c r="O14" s="214">
        <v>1</v>
      </c>
      <c r="P14" s="214">
        <v>1</v>
      </c>
      <c r="Q14" s="214">
        <v>1</v>
      </c>
      <c r="R14" s="214">
        <v>0.6</v>
      </c>
      <c r="S14" s="214">
        <v>1</v>
      </c>
      <c r="T14" s="215">
        <v>0.8</v>
      </c>
      <c r="U14" s="34"/>
      <c r="V14" s="34"/>
    </row>
    <row r="15" spans="1:22" x14ac:dyDescent="0.2">
      <c r="A15" s="81">
        <v>10</v>
      </c>
      <c r="B15" s="84" t="str">
        <f t="shared" si="0"/>
        <v>Antigua and Barbuda</v>
      </c>
      <c r="C15" s="84" t="str">
        <f t="shared" si="1"/>
        <v>ATG</v>
      </c>
      <c r="D15" s="214">
        <f t="shared" si="2"/>
        <v>0.55833333333333302</v>
      </c>
      <c r="E15" s="81" t="s">
        <v>19</v>
      </c>
      <c r="F15" s="84" t="s">
        <v>18</v>
      </c>
      <c r="G15" s="216">
        <v>0.33333333333333298</v>
      </c>
      <c r="H15" s="214">
        <v>0.78333333333333299</v>
      </c>
      <c r="I15" s="214">
        <v>0</v>
      </c>
      <c r="J15" s="214">
        <v>0.5</v>
      </c>
      <c r="K15" s="214">
        <v>1</v>
      </c>
      <c r="L15" s="214">
        <v>1</v>
      </c>
      <c r="M15" s="214">
        <v>1</v>
      </c>
      <c r="N15" s="214">
        <v>1</v>
      </c>
      <c r="O15" s="214">
        <v>0</v>
      </c>
      <c r="P15" s="214">
        <v>1</v>
      </c>
      <c r="Q15" s="214">
        <v>0</v>
      </c>
      <c r="R15" s="214">
        <v>0.4</v>
      </c>
      <c r="S15" s="214">
        <v>0</v>
      </c>
      <c r="T15" s="215">
        <v>0.8</v>
      </c>
      <c r="U15" s="34"/>
      <c r="V15" s="34"/>
    </row>
    <row r="16" spans="1:22" x14ac:dyDescent="0.2">
      <c r="A16" s="81">
        <v>11</v>
      </c>
      <c r="B16" s="84" t="str">
        <f t="shared" si="0"/>
        <v>Australia</v>
      </c>
      <c r="C16" s="84" t="str">
        <f t="shared" si="1"/>
        <v>AUS</v>
      </c>
      <c r="D16" s="214">
        <f t="shared" si="2"/>
        <v>0.32083333333333314</v>
      </c>
      <c r="E16" s="81" t="s">
        <v>21</v>
      </c>
      <c r="F16" s="84" t="s">
        <v>20</v>
      </c>
      <c r="G16" s="216">
        <v>8.3333333333333301E-2</v>
      </c>
      <c r="H16" s="214">
        <v>0.55833333333333302</v>
      </c>
      <c r="I16" s="214">
        <v>0</v>
      </c>
      <c r="J16" s="214">
        <v>0.5</v>
      </c>
      <c r="K16" s="214">
        <v>0</v>
      </c>
      <c r="L16" s="214">
        <v>1</v>
      </c>
      <c r="M16" s="214">
        <v>0.5</v>
      </c>
      <c r="N16" s="214">
        <v>0.5</v>
      </c>
      <c r="O16" s="214">
        <v>0</v>
      </c>
      <c r="P16" s="214">
        <v>0.75</v>
      </c>
      <c r="Q16" s="214">
        <v>0</v>
      </c>
      <c r="R16" s="214">
        <v>0.2</v>
      </c>
      <c r="S16" s="214">
        <v>0</v>
      </c>
      <c r="T16" s="215">
        <v>0.4</v>
      </c>
      <c r="U16" s="34"/>
      <c r="V16" s="34"/>
    </row>
    <row r="17" spans="1:22" x14ac:dyDescent="0.2">
      <c r="A17" s="81">
        <v>12</v>
      </c>
      <c r="B17" s="84" t="str">
        <f t="shared" si="0"/>
        <v>Austria</v>
      </c>
      <c r="C17" s="84" t="str">
        <f t="shared" si="1"/>
        <v>AUT</v>
      </c>
      <c r="D17" s="214">
        <f t="shared" si="2"/>
        <v>0.33750000000000013</v>
      </c>
      <c r="E17" s="81" t="s">
        <v>23</v>
      </c>
      <c r="F17" s="84" t="s">
        <v>22</v>
      </c>
      <c r="G17" s="216">
        <v>8.3333333333333301E-2</v>
      </c>
      <c r="H17" s="214">
        <v>0.59166666666666701</v>
      </c>
      <c r="I17" s="214">
        <v>0</v>
      </c>
      <c r="J17" s="214">
        <v>0.5</v>
      </c>
      <c r="K17" s="214">
        <v>0</v>
      </c>
      <c r="L17" s="214">
        <v>1</v>
      </c>
      <c r="M17" s="214">
        <v>0.5</v>
      </c>
      <c r="N17" s="214">
        <v>0.5</v>
      </c>
      <c r="O17" s="214">
        <v>0</v>
      </c>
      <c r="P17" s="214">
        <v>0.75</v>
      </c>
      <c r="Q17" s="214">
        <v>0</v>
      </c>
      <c r="R17" s="214">
        <v>0.2</v>
      </c>
      <c r="S17" s="214">
        <v>0</v>
      </c>
      <c r="T17" s="215">
        <v>0.6</v>
      </c>
      <c r="U17" s="34"/>
      <c r="V17" s="34"/>
    </row>
    <row r="18" spans="1:22" x14ac:dyDescent="0.2">
      <c r="A18" s="81">
        <v>13</v>
      </c>
      <c r="B18" s="84" t="str">
        <f t="shared" si="0"/>
        <v>Azerbaijan</v>
      </c>
      <c r="C18" s="84" t="str">
        <f t="shared" si="1"/>
        <v>AZE</v>
      </c>
      <c r="D18" s="214">
        <f t="shared" si="2"/>
        <v>0.26250000000000012</v>
      </c>
      <c r="E18" s="81" t="s">
        <v>25</v>
      </c>
      <c r="F18" s="84" t="s">
        <v>24</v>
      </c>
      <c r="G18" s="216">
        <v>8.3333333333333301E-2</v>
      </c>
      <c r="H18" s="214">
        <v>0.44166666666666698</v>
      </c>
      <c r="I18" s="214">
        <v>0</v>
      </c>
      <c r="J18" s="214">
        <v>0.5</v>
      </c>
      <c r="K18" s="214">
        <v>0</v>
      </c>
      <c r="L18" s="214">
        <v>1</v>
      </c>
      <c r="M18" s="214">
        <v>0.5</v>
      </c>
      <c r="N18" s="214">
        <v>0.5</v>
      </c>
      <c r="O18" s="214">
        <v>0</v>
      </c>
      <c r="P18" s="214">
        <v>0.25</v>
      </c>
      <c r="Q18" s="214">
        <v>0</v>
      </c>
      <c r="R18" s="214">
        <v>0.4</v>
      </c>
      <c r="S18" s="214">
        <v>0</v>
      </c>
      <c r="T18" s="215">
        <v>0</v>
      </c>
      <c r="U18" s="34"/>
      <c r="V18" s="34"/>
    </row>
    <row r="19" spans="1:22" x14ac:dyDescent="0.2">
      <c r="A19" s="81">
        <v>14</v>
      </c>
      <c r="B19" s="84" t="str">
        <f t="shared" si="0"/>
        <v>Burundi</v>
      </c>
      <c r="C19" s="84" t="str">
        <f t="shared" si="1"/>
        <v>BDI</v>
      </c>
      <c r="D19" s="214">
        <f t="shared" si="2"/>
        <v>0.140277777777778</v>
      </c>
      <c r="E19" s="81" t="s">
        <v>27</v>
      </c>
      <c r="F19" s="84" t="s">
        <v>26</v>
      </c>
      <c r="G19" s="216">
        <v>0</v>
      </c>
      <c r="H19" s="214">
        <v>0.280555555555556</v>
      </c>
      <c r="I19" s="214">
        <v>0</v>
      </c>
      <c r="J19" s="214">
        <v>0</v>
      </c>
      <c r="K19" s="214">
        <v>0</v>
      </c>
      <c r="L19" s="214">
        <v>0.33333333333333298</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0.33750000000000013</v>
      </c>
      <c r="E20" s="81" t="s">
        <v>29</v>
      </c>
      <c r="F20" s="84" t="s">
        <v>28</v>
      </c>
      <c r="G20" s="216">
        <v>8.3333333333333301E-2</v>
      </c>
      <c r="H20" s="214">
        <v>0.59166666666666701</v>
      </c>
      <c r="I20" s="214">
        <v>0</v>
      </c>
      <c r="J20" s="214">
        <v>0.5</v>
      </c>
      <c r="K20" s="214">
        <v>0</v>
      </c>
      <c r="L20" s="214">
        <v>1</v>
      </c>
      <c r="M20" s="214">
        <v>0.5</v>
      </c>
      <c r="N20" s="214">
        <v>0.5</v>
      </c>
      <c r="O20" s="214">
        <v>0</v>
      </c>
      <c r="P20" s="214">
        <v>0.75</v>
      </c>
      <c r="Q20" s="214">
        <v>0</v>
      </c>
      <c r="R20" s="214">
        <v>0.4</v>
      </c>
      <c r="S20" s="214">
        <v>0</v>
      </c>
      <c r="T20" s="215">
        <v>0.4</v>
      </c>
      <c r="U20" s="34"/>
      <c r="V20" s="34"/>
    </row>
    <row r="21" spans="1:22" x14ac:dyDescent="0.2">
      <c r="A21" s="81">
        <v>16</v>
      </c>
      <c r="B21" s="84" t="str">
        <f t="shared" si="0"/>
        <v>Benin</v>
      </c>
      <c r="C21" s="84" t="str">
        <f t="shared" si="1"/>
        <v>BEN</v>
      </c>
      <c r="D21" s="214">
        <f t="shared" si="2"/>
        <v>0.30416666666666664</v>
      </c>
      <c r="E21" s="81" t="s">
        <v>31</v>
      </c>
      <c r="F21" s="84" t="s">
        <v>30</v>
      </c>
      <c r="G21" s="216">
        <v>8.3333333333333301E-2</v>
      </c>
      <c r="H21" s="214">
        <v>0.52500000000000002</v>
      </c>
      <c r="I21" s="214">
        <v>0</v>
      </c>
      <c r="J21" s="214">
        <v>0.5</v>
      </c>
      <c r="K21" s="214">
        <v>0</v>
      </c>
      <c r="L21" s="214">
        <v>1</v>
      </c>
      <c r="M21" s="214">
        <v>0.5</v>
      </c>
      <c r="N21" s="214">
        <v>0.5</v>
      </c>
      <c r="O21" s="214">
        <v>0</v>
      </c>
      <c r="P21" s="214">
        <v>0.75</v>
      </c>
      <c r="Q21" s="214">
        <v>0</v>
      </c>
      <c r="R21" s="214">
        <v>0.4</v>
      </c>
      <c r="S21" s="214">
        <v>0</v>
      </c>
      <c r="T21" s="215">
        <v>0</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0.29583333333333311</v>
      </c>
      <c r="E24" s="81" t="s">
        <v>37</v>
      </c>
      <c r="F24" s="84" t="s">
        <v>36</v>
      </c>
      <c r="G24" s="216">
        <v>8.3333333333333301E-2</v>
      </c>
      <c r="H24" s="214">
        <v>0.50833333333333297</v>
      </c>
      <c r="I24" s="214">
        <v>0</v>
      </c>
      <c r="J24" s="214">
        <v>0.5</v>
      </c>
      <c r="K24" s="214">
        <v>0</v>
      </c>
      <c r="L24" s="214">
        <v>1</v>
      </c>
      <c r="M24" s="214">
        <v>0.5</v>
      </c>
      <c r="N24" s="214">
        <v>0.5</v>
      </c>
      <c r="O24" s="214">
        <v>0</v>
      </c>
      <c r="P24" s="214">
        <v>0.25</v>
      </c>
      <c r="Q24" s="214">
        <v>0</v>
      </c>
      <c r="R24" s="214">
        <v>0.4</v>
      </c>
      <c r="S24" s="214">
        <v>0</v>
      </c>
      <c r="T24" s="215">
        <v>0.4</v>
      </c>
      <c r="U24" s="34"/>
      <c r="V24" s="34"/>
    </row>
    <row r="25" spans="1:22" x14ac:dyDescent="0.2">
      <c r="A25" s="81">
        <v>20</v>
      </c>
      <c r="B25" s="84" t="str">
        <f t="shared" si="0"/>
        <v>Bahrain</v>
      </c>
      <c r="C25" s="84" t="str">
        <f t="shared" si="1"/>
        <v>BHR</v>
      </c>
      <c r="D25" s="214">
        <f t="shared" si="2"/>
        <v>0.37083333333333313</v>
      </c>
      <c r="E25" s="81" t="s">
        <v>39</v>
      </c>
      <c r="F25" s="84" t="s">
        <v>38</v>
      </c>
      <c r="G25" s="216">
        <v>8.3333333333333301E-2</v>
      </c>
      <c r="H25" s="214">
        <v>0.65833333333333299</v>
      </c>
      <c r="I25" s="214">
        <v>0</v>
      </c>
      <c r="J25" s="214">
        <v>0.5</v>
      </c>
      <c r="K25" s="214">
        <v>0</v>
      </c>
      <c r="L25" s="214">
        <v>1</v>
      </c>
      <c r="M25" s="214">
        <v>0.5</v>
      </c>
      <c r="N25" s="214">
        <v>0.5</v>
      </c>
      <c r="O25" s="214">
        <v>0</v>
      </c>
      <c r="P25" s="214">
        <v>0.75</v>
      </c>
      <c r="Q25" s="214">
        <v>0</v>
      </c>
      <c r="R25" s="214">
        <v>0.6</v>
      </c>
      <c r="S25" s="214">
        <v>0</v>
      </c>
      <c r="T25" s="215">
        <v>0.6</v>
      </c>
      <c r="U25" s="34"/>
      <c r="V25" s="34"/>
    </row>
    <row r="26" spans="1:22" x14ac:dyDescent="0.2">
      <c r="A26" s="81">
        <v>21</v>
      </c>
      <c r="B26" s="84" t="str">
        <f t="shared" si="0"/>
        <v>Bahamas, The</v>
      </c>
      <c r="C26" s="84" t="str">
        <f t="shared" si="1"/>
        <v>BHS</v>
      </c>
      <c r="D26" s="214">
        <f t="shared" si="2"/>
        <v>0.39583333333333348</v>
      </c>
      <c r="E26" s="81" t="s">
        <v>40</v>
      </c>
      <c r="F26" s="84" t="s">
        <v>748</v>
      </c>
      <c r="G26" s="216">
        <v>0.16666666666666699</v>
      </c>
      <c r="H26" s="214">
        <v>0.625</v>
      </c>
      <c r="I26" s="214">
        <v>0</v>
      </c>
      <c r="J26" s="214">
        <v>0.5</v>
      </c>
      <c r="K26" s="214">
        <v>0.5</v>
      </c>
      <c r="L26" s="214">
        <v>1</v>
      </c>
      <c r="M26" s="214">
        <v>0.5</v>
      </c>
      <c r="N26" s="214">
        <v>0.5</v>
      </c>
      <c r="O26" s="214">
        <v>0</v>
      </c>
      <c r="P26" s="214">
        <v>0.75</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0.39583333333333348</v>
      </c>
      <c r="E27" s="81" t="s">
        <v>42</v>
      </c>
      <c r="F27" s="84" t="s">
        <v>41</v>
      </c>
      <c r="G27" s="216">
        <v>0.16666666666666699</v>
      </c>
      <c r="H27" s="214">
        <v>0.625</v>
      </c>
      <c r="I27" s="214">
        <v>0</v>
      </c>
      <c r="J27" s="214">
        <v>0.5</v>
      </c>
      <c r="K27" s="214">
        <v>0.5</v>
      </c>
      <c r="L27" s="214">
        <v>1</v>
      </c>
      <c r="M27" s="214">
        <v>0.5</v>
      </c>
      <c r="N27" s="214">
        <v>0.5</v>
      </c>
      <c r="O27" s="214">
        <v>0</v>
      </c>
      <c r="P27" s="214">
        <v>0.75</v>
      </c>
      <c r="Q27" s="214">
        <v>0</v>
      </c>
      <c r="R27" s="214">
        <v>0.4</v>
      </c>
      <c r="S27" s="214">
        <v>0</v>
      </c>
      <c r="T27" s="215">
        <v>0.6</v>
      </c>
      <c r="U27" s="34"/>
      <c r="V27" s="34"/>
    </row>
    <row r="28" spans="1:22" x14ac:dyDescent="0.2">
      <c r="A28" s="81">
        <v>23</v>
      </c>
      <c r="B28" s="84" t="str">
        <f t="shared" si="0"/>
        <v>Belarus</v>
      </c>
      <c r="C28" s="84" t="str">
        <f t="shared" si="1"/>
        <v>BLR</v>
      </c>
      <c r="D28" s="214">
        <f t="shared" si="2"/>
        <v>0.31666666666666665</v>
      </c>
      <c r="E28" s="81" t="s">
        <v>44</v>
      </c>
      <c r="F28" s="84" t="s">
        <v>43</v>
      </c>
      <c r="G28" s="216">
        <v>8.3333333333333301E-2</v>
      </c>
      <c r="H28" s="214">
        <v>0.55000000000000004</v>
      </c>
      <c r="I28" s="214">
        <v>0</v>
      </c>
      <c r="J28" s="214">
        <v>0.5</v>
      </c>
      <c r="K28" s="214">
        <v>0</v>
      </c>
      <c r="L28" s="214">
        <v>1</v>
      </c>
      <c r="M28" s="214">
        <v>0.5</v>
      </c>
      <c r="N28" s="214">
        <v>0.5</v>
      </c>
      <c r="O28" s="214">
        <v>0</v>
      </c>
      <c r="P28" s="214">
        <v>0.5</v>
      </c>
      <c r="Q28" s="214">
        <v>0</v>
      </c>
      <c r="R28" s="214">
        <v>0.4</v>
      </c>
      <c r="S28" s="214">
        <v>0</v>
      </c>
      <c r="T28" s="215">
        <v>0.4</v>
      </c>
      <c r="U28" s="34"/>
      <c r="V28" s="34"/>
    </row>
    <row r="29" spans="1:22" x14ac:dyDescent="0.2">
      <c r="A29" s="81">
        <v>24</v>
      </c>
      <c r="B29" s="84" t="str">
        <f t="shared" si="0"/>
        <v>Belize</v>
      </c>
      <c r="C29" s="84" t="str">
        <f t="shared" si="1"/>
        <v>BLZ</v>
      </c>
      <c r="D29" s="214">
        <f t="shared" si="2"/>
        <v>0.36249999999999999</v>
      </c>
      <c r="E29" s="81" t="s">
        <v>46</v>
      </c>
      <c r="F29" s="84" t="s">
        <v>45</v>
      </c>
      <c r="G29" s="216">
        <v>0.16666666666666699</v>
      </c>
      <c r="H29" s="214">
        <v>0.55833333333333302</v>
      </c>
      <c r="I29" s="214">
        <v>0</v>
      </c>
      <c r="J29" s="214">
        <v>0.5</v>
      </c>
      <c r="K29" s="214">
        <v>0.5</v>
      </c>
      <c r="L29" s="214">
        <v>1</v>
      </c>
      <c r="M29" s="214">
        <v>0.5</v>
      </c>
      <c r="N29" s="214">
        <v>0.5</v>
      </c>
      <c r="O29" s="214">
        <v>0</v>
      </c>
      <c r="P29" s="214">
        <v>0.75</v>
      </c>
      <c r="Q29" s="214">
        <v>0</v>
      </c>
      <c r="R29" s="214">
        <v>0.4</v>
      </c>
      <c r="S29" s="214">
        <v>0</v>
      </c>
      <c r="T29" s="215">
        <v>0.2</v>
      </c>
      <c r="U29" s="34"/>
      <c r="V29" s="34"/>
    </row>
    <row r="30" spans="1:22" x14ac:dyDescent="0.2">
      <c r="A30" s="81">
        <v>25</v>
      </c>
      <c r="B30" s="84" t="str">
        <f t="shared" si="0"/>
        <v>Bermuda</v>
      </c>
      <c r="C30" s="84" t="str">
        <f t="shared" si="1"/>
        <v>BMU</v>
      </c>
      <c r="D30" s="214">
        <f t="shared" si="2"/>
        <v>0.90833333333333344</v>
      </c>
      <c r="E30" s="81" t="s">
        <v>719</v>
      </c>
      <c r="F30" s="84" t="s">
        <v>749</v>
      </c>
      <c r="G30" s="216">
        <v>1</v>
      </c>
      <c r="H30" s="214">
        <v>0.81666666666666698</v>
      </c>
      <c r="I30" s="214">
        <v>1</v>
      </c>
      <c r="J30" s="214">
        <v>0.5</v>
      </c>
      <c r="K30" s="214">
        <v>1</v>
      </c>
      <c r="L30" s="214">
        <v>1</v>
      </c>
      <c r="M30" s="214">
        <v>1</v>
      </c>
      <c r="N30" s="214">
        <v>1</v>
      </c>
      <c r="O30" s="214">
        <v>1</v>
      </c>
      <c r="P30" s="214">
        <v>1</v>
      </c>
      <c r="Q30" s="214">
        <v>1</v>
      </c>
      <c r="R30" s="214">
        <v>0.6</v>
      </c>
      <c r="S30" s="214">
        <v>1</v>
      </c>
      <c r="T30" s="215">
        <v>0.8</v>
      </c>
      <c r="U30" s="34"/>
      <c r="V30" s="34"/>
    </row>
    <row r="31" spans="1:22" x14ac:dyDescent="0.2">
      <c r="A31" s="81">
        <v>26</v>
      </c>
      <c r="B31" s="84" t="str">
        <f t="shared" si="0"/>
        <v>Bolivia</v>
      </c>
      <c r="C31" s="84" t="str">
        <f t="shared" si="1"/>
        <v>BOL</v>
      </c>
      <c r="D31" s="214">
        <f t="shared" si="2"/>
        <v>0.25833333333333314</v>
      </c>
      <c r="E31" s="81" t="s">
        <v>48</v>
      </c>
      <c r="F31" s="84" t="s">
        <v>47</v>
      </c>
      <c r="G31" s="216">
        <v>8.3333333333333301E-2</v>
      </c>
      <c r="H31" s="214">
        <v>0.43333333333333302</v>
      </c>
      <c r="I31" s="214">
        <v>0</v>
      </c>
      <c r="J31" s="214">
        <v>0</v>
      </c>
      <c r="K31" s="214">
        <v>0</v>
      </c>
      <c r="L31" s="214">
        <v>1</v>
      </c>
      <c r="M31" s="214">
        <v>0.5</v>
      </c>
      <c r="N31" s="214">
        <v>0.5</v>
      </c>
      <c r="O31" s="214">
        <v>0</v>
      </c>
      <c r="P31" s="214">
        <v>0.5</v>
      </c>
      <c r="Q31" s="214">
        <v>0</v>
      </c>
      <c r="R31" s="214">
        <v>0.2</v>
      </c>
      <c r="S31" s="214">
        <v>0</v>
      </c>
      <c r="T31" s="215">
        <v>0.4</v>
      </c>
      <c r="U31" s="34"/>
      <c r="V31" s="34"/>
    </row>
    <row r="32" spans="1:22" x14ac:dyDescent="0.2">
      <c r="A32" s="81">
        <v>27</v>
      </c>
      <c r="B32" s="84" t="str">
        <f t="shared" si="0"/>
        <v>Brazil</v>
      </c>
      <c r="C32" s="84" t="str">
        <f t="shared" si="1"/>
        <v>BRA</v>
      </c>
      <c r="D32" s="214">
        <f t="shared" si="2"/>
        <v>0.1791666666666665</v>
      </c>
      <c r="E32" s="81" t="s">
        <v>50</v>
      </c>
      <c r="F32" s="84" t="s">
        <v>49</v>
      </c>
      <c r="G32" s="216">
        <v>0</v>
      </c>
      <c r="H32" s="214">
        <v>0.358333333333333</v>
      </c>
      <c r="I32" s="214">
        <v>0</v>
      </c>
      <c r="J32" s="214">
        <v>0.5</v>
      </c>
      <c r="K32" s="214">
        <v>0</v>
      </c>
      <c r="L32" s="214">
        <v>1</v>
      </c>
      <c r="M32" s="214">
        <v>0</v>
      </c>
      <c r="N32" s="214">
        <v>0</v>
      </c>
      <c r="O32" s="214">
        <v>0</v>
      </c>
      <c r="P32" s="214">
        <v>0.25</v>
      </c>
      <c r="Q32" s="214">
        <v>0</v>
      </c>
      <c r="R32" s="214">
        <v>0.2</v>
      </c>
      <c r="S32" s="214">
        <v>0</v>
      </c>
      <c r="T32" s="215">
        <v>0.2</v>
      </c>
      <c r="U32" s="34"/>
      <c r="V32" s="34"/>
    </row>
    <row r="33" spans="1:22" x14ac:dyDescent="0.2">
      <c r="A33" s="81">
        <v>28</v>
      </c>
      <c r="B33" s="84" t="str">
        <f t="shared" si="0"/>
        <v>Barbados</v>
      </c>
      <c r="C33" s="84" t="str">
        <f t="shared" si="1"/>
        <v>BRB</v>
      </c>
      <c r="D33" s="214">
        <f t="shared" si="2"/>
        <v>0.39583333333333348</v>
      </c>
      <c r="E33" s="81" t="s">
        <v>52</v>
      </c>
      <c r="F33" s="84" t="s">
        <v>51</v>
      </c>
      <c r="G33" s="216">
        <v>0.16666666666666699</v>
      </c>
      <c r="H33" s="214">
        <v>0.625</v>
      </c>
      <c r="I33" s="214">
        <v>0</v>
      </c>
      <c r="J33" s="214">
        <v>0.5</v>
      </c>
      <c r="K33" s="214">
        <v>0.5</v>
      </c>
      <c r="L33" s="214">
        <v>1</v>
      </c>
      <c r="M33" s="214">
        <v>0.5</v>
      </c>
      <c r="N33" s="214">
        <v>0.5</v>
      </c>
      <c r="O33" s="214">
        <v>0</v>
      </c>
      <c r="P33" s="214">
        <v>0.75</v>
      </c>
      <c r="Q33" s="214">
        <v>0</v>
      </c>
      <c r="R33" s="214">
        <v>0.4</v>
      </c>
      <c r="S33" s="214">
        <v>0</v>
      </c>
      <c r="T33" s="215">
        <v>0.6</v>
      </c>
      <c r="U33" s="34"/>
      <c r="V33" s="34"/>
    </row>
    <row r="34" spans="1:22" x14ac:dyDescent="0.2">
      <c r="A34" s="81">
        <v>29</v>
      </c>
      <c r="B34" s="84" t="str">
        <f t="shared" si="0"/>
        <v>Brunei Darussalam</v>
      </c>
      <c r="C34" s="84" t="str">
        <f t="shared" si="1"/>
        <v>BRN</v>
      </c>
      <c r="D34" s="214">
        <f t="shared" si="2"/>
        <v>0.39583333333333348</v>
      </c>
      <c r="E34" s="81" t="s">
        <v>54</v>
      </c>
      <c r="F34" s="84" t="s">
        <v>53</v>
      </c>
      <c r="G34" s="216">
        <v>0.16666666666666699</v>
      </c>
      <c r="H34" s="214">
        <v>0.625</v>
      </c>
      <c r="I34" s="214">
        <v>0</v>
      </c>
      <c r="J34" s="214">
        <v>0.5</v>
      </c>
      <c r="K34" s="214">
        <v>0.5</v>
      </c>
      <c r="L34" s="214">
        <v>1</v>
      </c>
      <c r="M34" s="214">
        <v>0.5</v>
      </c>
      <c r="N34" s="214">
        <v>0.5</v>
      </c>
      <c r="O34" s="214">
        <v>0</v>
      </c>
      <c r="P34" s="214">
        <v>0.75</v>
      </c>
      <c r="Q34" s="214">
        <v>0</v>
      </c>
      <c r="R34" s="214">
        <v>0.4</v>
      </c>
      <c r="S34" s="214">
        <v>0</v>
      </c>
      <c r="T34" s="215">
        <v>0.6</v>
      </c>
      <c r="U34" s="34"/>
      <c r="V34" s="34"/>
    </row>
    <row r="35" spans="1:22" x14ac:dyDescent="0.2">
      <c r="A35" s="81">
        <v>30</v>
      </c>
      <c r="B35" s="84" t="str">
        <f t="shared" si="0"/>
        <v>Bhutan</v>
      </c>
      <c r="C35" s="84" t="str">
        <f t="shared" si="1"/>
        <v>BTN</v>
      </c>
      <c r="D35" s="214">
        <f t="shared" si="2"/>
        <v>0.375</v>
      </c>
      <c r="E35" s="81" t="s">
        <v>56</v>
      </c>
      <c r="F35" s="84" t="s">
        <v>55</v>
      </c>
      <c r="G35" s="216">
        <v>0.16666666666666699</v>
      </c>
      <c r="H35" s="214">
        <v>0.58333333333333304</v>
      </c>
      <c r="I35" s="214">
        <v>0</v>
      </c>
      <c r="J35" s="214">
        <v>0.5</v>
      </c>
      <c r="K35" s="214">
        <v>0.5</v>
      </c>
      <c r="L35" s="214">
        <v>1</v>
      </c>
      <c r="M35" s="214">
        <v>0.5</v>
      </c>
      <c r="N35" s="214">
        <v>0.5</v>
      </c>
      <c r="O35" s="214">
        <v>0</v>
      </c>
      <c r="P35" s="214">
        <v>0.5</v>
      </c>
      <c r="Q35" s="214">
        <v>0</v>
      </c>
      <c r="R35" s="214">
        <v>0.4</v>
      </c>
      <c r="S35" s="214">
        <v>0</v>
      </c>
      <c r="T35" s="215">
        <v>0.6</v>
      </c>
      <c r="U35" s="34"/>
      <c r="V35" s="34"/>
    </row>
    <row r="36" spans="1:22" x14ac:dyDescent="0.2">
      <c r="A36" s="81">
        <v>31</v>
      </c>
      <c r="B36" s="84" t="str">
        <f t="shared" si="0"/>
        <v>Botswana</v>
      </c>
      <c r="C36" s="84" t="str">
        <f t="shared" si="1"/>
        <v>BWA</v>
      </c>
      <c r="D36" s="214">
        <f t="shared" si="2"/>
        <v>0.32083333333333314</v>
      </c>
      <c r="E36" s="81" t="s">
        <v>58</v>
      </c>
      <c r="F36" s="84" t="s">
        <v>57</v>
      </c>
      <c r="G36" s="216">
        <v>8.3333333333333301E-2</v>
      </c>
      <c r="H36" s="214">
        <v>0.55833333333333302</v>
      </c>
      <c r="I36" s="214">
        <v>0</v>
      </c>
      <c r="J36" s="214">
        <v>0.5</v>
      </c>
      <c r="K36" s="214">
        <v>0</v>
      </c>
      <c r="L36" s="214">
        <v>1</v>
      </c>
      <c r="M36" s="214">
        <v>0.5</v>
      </c>
      <c r="N36" s="214">
        <v>0.5</v>
      </c>
      <c r="O36" s="214">
        <v>0</v>
      </c>
      <c r="P36" s="214">
        <v>0.75</v>
      </c>
      <c r="Q36" s="214">
        <v>0</v>
      </c>
      <c r="R36" s="214">
        <v>0.4</v>
      </c>
      <c r="S36" s="214">
        <v>0</v>
      </c>
      <c r="T36" s="215">
        <v>0.2</v>
      </c>
      <c r="U36" s="34"/>
      <c r="V36" s="34"/>
    </row>
    <row r="37" spans="1:22" x14ac:dyDescent="0.2">
      <c r="A37" s="81">
        <v>32</v>
      </c>
      <c r="B37" s="84" t="str">
        <f t="shared" si="0"/>
        <v>Central African Republic</v>
      </c>
      <c r="C37" s="84" t="str">
        <f t="shared" si="1"/>
        <v>CAF</v>
      </c>
      <c r="D37" s="214">
        <f t="shared" si="2"/>
        <v>0.30694444444444452</v>
      </c>
      <c r="E37" s="81" t="s">
        <v>60</v>
      </c>
      <c r="F37" s="84" t="s">
        <v>59</v>
      </c>
      <c r="G37" s="216">
        <v>0.16666666666666699</v>
      </c>
      <c r="H37" s="214">
        <v>0.44722222222222202</v>
      </c>
      <c r="I37" s="214">
        <v>0</v>
      </c>
      <c r="J37" s="214">
        <v>0.5</v>
      </c>
      <c r="K37" s="214">
        <v>0.5</v>
      </c>
      <c r="L37" s="214">
        <v>0.33333333333333298</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0.32083333333333314</v>
      </c>
      <c r="E38" s="81" t="s">
        <v>62</v>
      </c>
      <c r="F38" s="84" t="s">
        <v>61</v>
      </c>
      <c r="G38" s="216">
        <v>8.3333333333333301E-2</v>
      </c>
      <c r="H38" s="214">
        <v>0.55833333333333302</v>
      </c>
      <c r="I38" s="214">
        <v>0</v>
      </c>
      <c r="J38" s="214">
        <v>0.5</v>
      </c>
      <c r="K38" s="214">
        <v>0</v>
      </c>
      <c r="L38" s="214">
        <v>1</v>
      </c>
      <c r="M38" s="214">
        <v>0.5</v>
      </c>
      <c r="N38" s="214">
        <v>0.5</v>
      </c>
      <c r="O38" s="214">
        <v>0</v>
      </c>
      <c r="P38" s="214">
        <v>0.75</v>
      </c>
      <c r="Q38" s="214">
        <v>0</v>
      </c>
      <c r="R38" s="214">
        <v>0.2</v>
      </c>
      <c r="S38" s="214">
        <v>0</v>
      </c>
      <c r="T38" s="215">
        <v>0.4</v>
      </c>
      <c r="U38" s="34"/>
      <c r="V38" s="34"/>
    </row>
    <row r="39" spans="1:22" x14ac:dyDescent="0.2">
      <c r="A39" s="81">
        <v>34</v>
      </c>
      <c r="B39" s="84" t="str">
        <f t="shared" si="0"/>
        <v>Switzerland</v>
      </c>
      <c r="C39" s="84" t="str">
        <f t="shared" si="1"/>
        <v>CHE</v>
      </c>
      <c r="D39" s="214">
        <f t="shared" si="2"/>
        <v>0.33750000000000013</v>
      </c>
      <c r="E39" s="81" t="s">
        <v>64</v>
      </c>
      <c r="F39" s="84" t="s">
        <v>63</v>
      </c>
      <c r="G39" s="216">
        <v>8.3333333333333301E-2</v>
      </c>
      <c r="H39" s="214">
        <v>0.59166666666666701</v>
      </c>
      <c r="I39" s="214">
        <v>0</v>
      </c>
      <c r="J39" s="214">
        <v>0.5</v>
      </c>
      <c r="K39" s="214">
        <v>0</v>
      </c>
      <c r="L39" s="214">
        <v>1</v>
      </c>
      <c r="M39" s="214">
        <v>0.5</v>
      </c>
      <c r="N39" s="214">
        <v>0.5</v>
      </c>
      <c r="O39" s="214">
        <v>0</v>
      </c>
      <c r="P39" s="214">
        <v>0.75</v>
      </c>
      <c r="Q39" s="214">
        <v>0</v>
      </c>
      <c r="R39" s="214">
        <v>0.2</v>
      </c>
      <c r="S39" s="214">
        <v>0</v>
      </c>
      <c r="T39" s="215">
        <v>0.6</v>
      </c>
      <c r="U39" s="34"/>
      <c r="V39" s="34"/>
    </row>
    <row r="40" spans="1:22" x14ac:dyDescent="0.2">
      <c r="A40" s="81">
        <v>35</v>
      </c>
      <c r="B40" s="84" t="str">
        <f t="shared" si="0"/>
        <v>Channel Islands</v>
      </c>
      <c r="C40" s="84" t="str">
        <f t="shared" si="1"/>
        <v>CHI</v>
      </c>
      <c r="D40" s="214">
        <f t="shared" si="2"/>
        <v>0.92500000000000004</v>
      </c>
      <c r="E40" s="81" t="s">
        <v>720</v>
      </c>
      <c r="F40" s="84" t="s">
        <v>750</v>
      </c>
      <c r="G40" s="216">
        <v>1</v>
      </c>
      <c r="H40" s="214">
        <v>0.85</v>
      </c>
      <c r="I40" s="214">
        <v>1</v>
      </c>
      <c r="J40" s="214">
        <v>0.5</v>
      </c>
      <c r="K40" s="214">
        <v>1</v>
      </c>
      <c r="L40" s="214">
        <v>1</v>
      </c>
      <c r="M40" s="214">
        <v>1</v>
      </c>
      <c r="N40" s="214">
        <v>1</v>
      </c>
      <c r="O40" s="214">
        <v>1</v>
      </c>
      <c r="P40" s="214">
        <v>1</v>
      </c>
      <c r="Q40" s="214">
        <v>1</v>
      </c>
      <c r="R40" s="214">
        <v>0.8</v>
      </c>
      <c r="S40" s="214">
        <v>1</v>
      </c>
      <c r="T40" s="215">
        <v>0.8</v>
      </c>
      <c r="U40" s="34"/>
      <c r="V40" s="34"/>
    </row>
    <row r="41" spans="1:22" x14ac:dyDescent="0.2">
      <c r="A41" s="81">
        <v>36</v>
      </c>
      <c r="B41" s="84" t="str">
        <f t="shared" si="0"/>
        <v>Chile</v>
      </c>
      <c r="C41" s="84" t="str">
        <f t="shared" si="1"/>
        <v>CHL</v>
      </c>
      <c r="D41" s="214">
        <f t="shared" si="2"/>
        <v>0.27916666666666662</v>
      </c>
      <c r="E41" s="81" t="s">
        <v>66</v>
      </c>
      <c r="F41" s="84" t="s">
        <v>65</v>
      </c>
      <c r="G41" s="216">
        <v>8.3333333333333301E-2</v>
      </c>
      <c r="H41" s="214">
        <v>0.47499999999999998</v>
      </c>
      <c r="I41" s="214">
        <v>0</v>
      </c>
      <c r="J41" s="214">
        <v>0.5</v>
      </c>
      <c r="K41" s="214">
        <v>0</v>
      </c>
      <c r="L41" s="214">
        <v>1</v>
      </c>
      <c r="M41" s="214">
        <v>0.5</v>
      </c>
      <c r="N41" s="214">
        <v>0.5</v>
      </c>
      <c r="O41" s="214">
        <v>0</v>
      </c>
      <c r="P41" s="214">
        <v>0.25</v>
      </c>
      <c r="Q41" s="214">
        <v>0</v>
      </c>
      <c r="R41" s="214">
        <v>0.2</v>
      </c>
      <c r="S41" s="214">
        <v>0</v>
      </c>
      <c r="T41" s="215">
        <v>0.4</v>
      </c>
      <c r="U41" s="34"/>
      <c r="V41" s="34"/>
    </row>
    <row r="42" spans="1:22" x14ac:dyDescent="0.2">
      <c r="A42" s="81">
        <v>37</v>
      </c>
      <c r="B42" s="84" t="str">
        <f t="shared" si="0"/>
        <v>China</v>
      </c>
      <c r="C42" s="84" t="str">
        <f t="shared" si="1"/>
        <v>CHN</v>
      </c>
      <c r="D42" s="214">
        <f t="shared" si="2"/>
        <v>0.21249999999999999</v>
      </c>
      <c r="E42" s="81" t="s">
        <v>68</v>
      </c>
      <c r="F42" s="84" t="s">
        <v>67</v>
      </c>
      <c r="G42" s="216">
        <v>0</v>
      </c>
      <c r="H42" s="214">
        <v>0.42499999999999999</v>
      </c>
      <c r="I42" s="214">
        <v>0</v>
      </c>
      <c r="J42" s="214">
        <v>0.5</v>
      </c>
      <c r="K42" s="214">
        <v>0</v>
      </c>
      <c r="L42" s="214">
        <v>1</v>
      </c>
      <c r="M42" s="214">
        <v>0</v>
      </c>
      <c r="N42" s="214">
        <v>0</v>
      </c>
      <c r="O42" s="214">
        <v>0</v>
      </c>
      <c r="P42" s="214">
        <v>0.25</v>
      </c>
      <c r="Q42" s="214">
        <v>0</v>
      </c>
      <c r="R42" s="214">
        <v>0.4</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0.140277777777778</v>
      </c>
      <c r="E44" s="81" t="s">
        <v>71</v>
      </c>
      <c r="F44" s="84" t="s">
        <v>70</v>
      </c>
      <c r="G44" s="216">
        <v>0</v>
      </c>
      <c r="H44" s="214">
        <v>0.280555555555556</v>
      </c>
      <c r="I44" s="214">
        <v>0</v>
      </c>
      <c r="J44" s="214">
        <v>0</v>
      </c>
      <c r="K44" s="214">
        <v>0</v>
      </c>
      <c r="L44" s="214">
        <v>0.33333333333333298</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0.16250000000000014</v>
      </c>
      <c r="E45" s="81" t="s">
        <v>72</v>
      </c>
      <c r="F45" s="84" t="s">
        <v>751</v>
      </c>
      <c r="G45" s="216">
        <v>8.3333333333333301E-2</v>
      </c>
      <c r="H45" s="214">
        <v>0.241666666666667</v>
      </c>
      <c r="I45" s="214">
        <v>0</v>
      </c>
      <c r="J45" s="214">
        <v>0</v>
      </c>
      <c r="K45" s="214">
        <v>0</v>
      </c>
      <c r="L45" s="214">
        <v>0</v>
      </c>
      <c r="M45" s="214">
        <v>0.5</v>
      </c>
      <c r="N45" s="214">
        <v>0.5</v>
      </c>
      <c r="O45" s="214">
        <v>0</v>
      </c>
      <c r="P45" s="214">
        <v>0.75</v>
      </c>
      <c r="Q45" s="214">
        <v>0</v>
      </c>
      <c r="R45" s="214">
        <v>0.2</v>
      </c>
      <c r="S45" s="214">
        <v>0</v>
      </c>
      <c r="T45" s="215">
        <v>0</v>
      </c>
      <c r="U45" s="34"/>
      <c r="V45" s="34"/>
    </row>
    <row r="46" spans="1:22" x14ac:dyDescent="0.2">
      <c r="A46" s="81">
        <v>41</v>
      </c>
      <c r="B46" s="84" t="str">
        <f t="shared" si="0"/>
        <v>Congo, Rep.</v>
      </c>
      <c r="C46" s="84" t="str">
        <f t="shared" si="1"/>
        <v>COG</v>
      </c>
      <c r="D46" s="214">
        <f t="shared" si="2"/>
        <v>0.25138888888888866</v>
      </c>
      <c r="E46" s="81" t="s">
        <v>73</v>
      </c>
      <c r="F46" s="84" t="s">
        <v>752</v>
      </c>
      <c r="G46" s="216">
        <v>8.3333333333333301E-2</v>
      </c>
      <c r="H46" s="214">
        <v>0.41944444444444401</v>
      </c>
      <c r="I46" s="214">
        <v>0</v>
      </c>
      <c r="J46" s="214">
        <v>0.5</v>
      </c>
      <c r="K46" s="214">
        <v>0.5</v>
      </c>
      <c r="L46" s="214">
        <v>0.66666666666666696</v>
      </c>
      <c r="M46" s="214">
        <v>0</v>
      </c>
      <c r="N46" s="214">
        <v>0</v>
      </c>
      <c r="O46" s="214">
        <v>0</v>
      </c>
      <c r="P46" s="214">
        <v>0.75</v>
      </c>
      <c r="Q46" s="214">
        <v>0</v>
      </c>
      <c r="R46" s="214">
        <v>0.4</v>
      </c>
      <c r="S46" s="214">
        <v>0</v>
      </c>
      <c r="T46" s="215">
        <v>0.2</v>
      </c>
      <c r="U46" s="34"/>
      <c r="V46" s="34"/>
    </row>
    <row r="47" spans="1:22" x14ac:dyDescent="0.2">
      <c r="A47" s="81">
        <v>42</v>
      </c>
      <c r="B47" s="84" t="str">
        <f t="shared" si="0"/>
        <v>Colombia</v>
      </c>
      <c r="C47" s="84" t="str">
        <f t="shared" si="1"/>
        <v>COL</v>
      </c>
      <c r="D47" s="214">
        <f t="shared" si="2"/>
        <v>0.1791666666666665</v>
      </c>
      <c r="E47" s="81" t="s">
        <v>75</v>
      </c>
      <c r="F47" s="84" t="s">
        <v>74</v>
      </c>
      <c r="G47" s="216">
        <v>0</v>
      </c>
      <c r="H47" s="214">
        <v>0.358333333333333</v>
      </c>
      <c r="I47" s="214">
        <v>0</v>
      </c>
      <c r="J47" s="214">
        <v>0.5</v>
      </c>
      <c r="K47" s="214">
        <v>0</v>
      </c>
      <c r="L47" s="214">
        <v>1</v>
      </c>
      <c r="M47" s="214">
        <v>0</v>
      </c>
      <c r="N47" s="214">
        <v>0</v>
      </c>
      <c r="O47" s="214">
        <v>0</v>
      </c>
      <c r="P47" s="214">
        <v>0.25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0.375</v>
      </c>
      <c r="E49" s="81" t="s">
        <v>79</v>
      </c>
      <c r="F49" s="84" t="s">
        <v>78</v>
      </c>
      <c r="G49" s="216">
        <v>0.16666666666666699</v>
      </c>
      <c r="H49" s="214">
        <v>0.58333333333333304</v>
      </c>
      <c r="I49" s="214">
        <v>0</v>
      </c>
      <c r="J49" s="214">
        <v>0.5</v>
      </c>
      <c r="K49" s="214">
        <v>0.5</v>
      </c>
      <c r="L49" s="214">
        <v>1</v>
      </c>
      <c r="M49" s="214">
        <v>0.5</v>
      </c>
      <c r="N49" s="214">
        <v>0.5</v>
      </c>
      <c r="O49" s="214">
        <v>0</v>
      </c>
      <c r="P49" s="214">
        <v>0.5</v>
      </c>
      <c r="Q49" s="214">
        <v>0</v>
      </c>
      <c r="R49" s="214">
        <v>0.4</v>
      </c>
      <c r="S49" s="214">
        <v>0</v>
      </c>
      <c r="T49" s="215">
        <v>0.6</v>
      </c>
      <c r="U49" s="34"/>
      <c r="V49" s="34"/>
    </row>
    <row r="50" spans="1:22" x14ac:dyDescent="0.2">
      <c r="A50" s="81">
        <v>45</v>
      </c>
      <c r="B50" s="84" t="str">
        <f t="shared" si="0"/>
        <v>Costa Rica</v>
      </c>
      <c r="C50" s="84" t="str">
        <f t="shared" si="1"/>
        <v>CRI</v>
      </c>
      <c r="D50" s="214">
        <f t="shared" si="2"/>
        <v>0.29583333333333311</v>
      </c>
      <c r="E50" s="81" t="s">
        <v>81</v>
      </c>
      <c r="F50" s="84" t="s">
        <v>80</v>
      </c>
      <c r="G50" s="216">
        <v>8.3333333333333301E-2</v>
      </c>
      <c r="H50" s="214">
        <v>0.50833333333333297</v>
      </c>
      <c r="I50" s="214">
        <v>0</v>
      </c>
      <c r="J50" s="214">
        <v>0.5</v>
      </c>
      <c r="K50" s="214">
        <v>0</v>
      </c>
      <c r="L50" s="214">
        <v>1</v>
      </c>
      <c r="M50" s="214">
        <v>0.5</v>
      </c>
      <c r="N50" s="214">
        <v>0.5</v>
      </c>
      <c r="O50" s="214">
        <v>0</v>
      </c>
      <c r="P50" s="214">
        <v>0.25</v>
      </c>
      <c r="Q50" s="214">
        <v>0</v>
      </c>
      <c r="R50" s="214">
        <v>0.4</v>
      </c>
      <c r="S50" s="214">
        <v>0</v>
      </c>
      <c r="T50" s="215">
        <v>0.4</v>
      </c>
      <c r="U50" s="34"/>
      <c r="V50" s="34"/>
    </row>
    <row r="51" spans="1:22" x14ac:dyDescent="0.2">
      <c r="A51" s="81">
        <v>46</v>
      </c>
      <c r="B51" s="84" t="str">
        <f t="shared" si="0"/>
        <v>Cuba</v>
      </c>
      <c r="C51" s="84" t="str">
        <f t="shared" si="1"/>
        <v>CUB</v>
      </c>
      <c r="D51" s="214">
        <f t="shared" si="2"/>
        <v>0.38333333333333347</v>
      </c>
      <c r="E51" s="81" t="s">
        <v>83</v>
      </c>
      <c r="F51" s="84" t="s">
        <v>82</v>
      </c>
      <c r="G51" s="216">
        <v>0.16666666666666699</v>
      </c>
      <c r="H51" s="214">
        <v>0.6</v>
      </c>
      <c r="I51" s="214">
        <v>0</v>
      </c>
      <c r="J51" s="214">
        <v>0.5</v>
      </c>
      <c r="K51" s="214">
        <v>0.5</v>
      </c>
      <c r="L51" s="214">
        <v>1</v>
      </c>
      <c r="M51" s="214">
        <v>0.5</v>
      </c>
      <c r="N51" s="214">
        <v>0.5</v>
      </c>
      <c r="O51" s="214">
        <v>0</v>
      </c>
      <c r="P51" s="214">
        <v>1</v>
      </c>
      <c r="Q51" s="214">
        <v>0</v>
      </c>
      <c r="R51" s="214">
        <v>0.2</v>
      </c>
      <c r="S51" s="214">
        <v>0</v>
      </c>
      <c r="T51" s="215">
        <v>0.4</v>
      </c>
      <c r="U51" s="34"/>
      <c r="V51" s="34"/>
    </row>
    <row r="52" spans="1:22" x14ac:dyDescent="0.2">
      <c r="A52" s="81">
        <v>47</v>
      </c>
      <c r="B52" s="84" t="str">
        <f t="shared" si="0"/>
        <v>CuraÃ§ao</v>
      </c>
      <c r="C52" s="84" t="str">
        <f t="shared" si="1"/>
        <v>CUW</v>
      </c>
      <c r="D52" s="214">
        <f t="shared" si="2"/>
        <v>0.92500000000000004</v>
      </c>
      <c r="E52" s="81" t="s">
        <v>721</v>
      </c>
      <c r="F52" s="84" t="s">
        <v>843</v>
      </c>
      <c r="G52" s="216">
        <v>1</v>
      </c>
      <c r="H52" s="214">
        <v>0.85</v>
      </c>
      <c r="I52" s="214">
        <v>1</v>
      </c>
      <c r="J52" s="214">
        <v>0.5</v>
      </c>
      <c r="K52" s="214">
        <v>1</v>
      </c>
      <c r="L52" s="214">
        <v>1</v>
      </c>
      <c r="M52" s="214">
        <v>1</v>
      </c>
      <c r="N52" s="214">
        <v>1</v>
      </c>
      <c r="O52" s="214">
        <v>1</v>
      </c>
      <c r="P52" s="214">
        <v>1</v>
      </c>
      <c r="Q52" s="214">
        <v>1</v>
      </c>
      <c r="R52" s="214">
        <v>0.8</v>
      </c>
      <c r="S52" s="214">
        <v>1</v>
      </c>
      <c r="T52" s="215">
        <v>0.8</v>
      </c>
      <c r="U52" s="34"/>
      <c r="V52" s="34"/>
    </row>
    <row r="53" spans="1:22" x14ac:dyDescent="0.2">
      <c r="A53" s="81">
        <v>48</v>
      </c>
      <c r="B53" s="84" t="str">
        <f t="shared" si="0"/>
        <v>Cayman Islands</v>
      </c>
      <c r="C53" s="84" t="str">
        <f t="shared" si="1"/>
        <v>CYM</v>
      </c>
      <c r="D53" s="214">
        <f t="shared" si="2"/>
        <v>0.80833333333333346</v>
      </c>
      <c r="E53" s="81" t="s">
        <v>722</v>
      </c>
      <c r="F53" s="84" t="s">
        <v>753</v>
      </c>
      <c r="G53" s="216">
        <v>0.91666666666666696</v>
      </c>
      <c r="H53" s="214">
        <v>0.7</v>
      </c>
      <c r="I53" s="214">
        <v>1</v>
      </c>
      <c r="J53" s="214">
        <v>0.5</v>
      </c>
      <c r="K53" s="214">
        <v>1</v>
      </c>
      <c r="L53" s="214">
        <v>1</v>
      </c>
      <c r="M53" s="214">
        <v>0.5</v>
      </c>
      <c r="N53" s="214">
        <v>0.5</v>
      </c>
      <c r="O53" s="214">
        <v>1</v>
      </c>
      <c r="P53" s="214">
        <v>1</v>
      </c>
      <c r="Q53" s="214">
        <v>1</v>
      </c>
      <c r="R53" s="214">
        <v>0.6</v>
      </c>
      <c r="S53" s="214">
        <v>1</v>
      </c>
      <c r="T53" s="215">
        <v>0.6</v>
      </c>
      <c r="U53" s="34"/>
      <c r="V53" s="34"/>
    </row>
    <row r="54" spans="1:22" x14ac:dyDescent="0.2">
      <c r="A54" s="81">
        <v>49</v>
      </c>
      <c r="B54" s="84" t="str">
        <f t="shared" si="0"/>
        <v>Cyprus</v>
      </c>
      <c r="C54" s="84" t="str">
        <f t="shared" si="1"/>
        <v>CYP</v>
      </c>
      <c r="D54" s="214">
        <f t="shared" si="2"/>
        <v>0.37916666666666698</v>
      </c>
      <c r="E54" s="81" t="s">
        <v>85</v>
      </c>
      <c r="F54" s="84" t="s">
        <v>84</v>
      </c>
      <c r="G54" s="216">
        <v>0.16666666666666699</v>
      </c>
      <c r="H54" s="214">
        <v>0.59166666666666701</v>
      </c>
      <c r="I54" s="214">
        <v>0</v>
      </c>
      <c r="J54" s="214">
        <v>0.5</v>
      </c>
      <c r="K54" s="214">
        <v>0.5</v>
      </c>
      <c r="L54" s="214">
        <v>1</v>
      </c>
      <c r="M54" s="214">
        <v>0.5</v>
      </c>
      <c r="N54" s="214">
        <v>0.5</v>
      </c>
      <c r="O54" s="214">
        <v>0</v>
      </c>
      <c r="P54" s="214">
        <v>0.75</v>
      </c>
      <c r="Q54" s="214">
        <v>0</v>
      </c>
      <c r="R54" s="214">
        <v>0.4</v>
      </c>
      <c r="S54" s="214">
        <v>0</v>
      </c>
      <c r="T54" s="215">
        <v>0.4</v>
      </c>
      <c r="U54" s="34"/>
      <c r="V54" s="34"/>
    </row>
    <row r="55" spans="1:22" x14ac:dyDescent="0.2">
      <c r="A55" s="81">
        <v>50</v>
      </c>
      <c r="B55" s="84" t="str">
        <f t="shared" si="0"/>
        <v>Czech Republic</v>
      </c>
      <c r="C55" s="84" t="str">
        <f t="shared" si="1"/>
        <v>CZE</v>
      </c>
      <c r="D55" s="214">
        <f t="shared" si="2"/>
        <v>0.33750000000000013</v>
      </c>
      <c r="E55" s="81" t="s">
        <v>87</v>
      </c>
      <c r="F55" s="84" t="s">
        <v>86</v>
      </c>
      <c r="G55" s="216">
        <v>8.3333333333333301E-2</v>
      </c>
      <c r="H55" s="214">
        <v>0.59166666666666701</v>
      </c>
      <c r="I55" s="214">
        <v>0</v>
      </c>
      <c r="J55" s="214">
        <v>0.5</v>
      </c>
      <c r="K55" s="214">
        <v>0</v>
      </c>
      <c r="L55" s="214">
        <v>1</v>
      </c>
      <c r="M55" s="214">
        <v>0.5</v>
      </c>
      <c r="N55" s="214">
        <v>0.5</v>
      </c>
      <c r="O55" s="214">
        <v>0</v>
      </c>
      <c r="P55" s="214">
        <v>0.75</v>
      </c>
      <c r="Q55" s="214">
        <v>0</v>
      </c>
      <c r="R55" s="214">
        <v>0.2</v>
      </c>
      <c r="S55" s="214">
        <v>0</v>
      </c>
      <c r="T55" s="215">
        <v>0.6</v>
      </c>
      <c r="U55" s="34"/>
      <c r="V55" s="34"/>
    </row>
    <row r="56" spans="1:22" x14ac:dyDescent="0.2">
      <c r="A56" s="81">
        <v>51</v>
      </c>
      <c r="B56" s="84" t="str">
        <f t="shared" si="0"/>
        <v>Germany</v>
      </c>
      <c r="C56" s="84" t="str">
        <f t="shared" si="1"/>
        <v>DEU</v>
      </c>
      <c r="D56" s="214">
        <f t="shared" si="2"/>
        <v>0.32083333333333314</v>
      </c>
      <c r="E56" s="81" t="s">
        <v>89</v>
      </c>
      <c r="F56" s="84" t="s">
        <v>88</v>
      </c>
      <c r="G56" s="216">
        <v>8.3333333333333301E-2</v>
      </c>
      <c r="H56" s="214">
        <v>0.55833333333333302</v>
      </c>
      <c r="I56" s="214">
        <v>0</v>
      </c>
      <c r="J56" s="214">
        <v>0.5</v>
      </c>
      <c r="K56" s="214">
        <v>0</v>
      </c>
      <c r="L56" s="214">
        <v>1</v>
      </c>
      <c r="M56" s="214">
        <v>0.5</v>
      </c>
      <c r="N56" s="214">
        <v>0.5</v>
      </c>
      <c r="O56" s="214">
        <v>0</v>
      </c>
      <c r="P56" s="214">
        <v>0.75</v>
      </c>
      <c r="Q56" s="214">
        <v>0</v>
      </c>
      <c r="R56" s="214">
        <v>0.2</v>
      </c>
      <c r="S56" s="214">
        <v>0</v>
      </c>
      <c r="T56" s="215">
        <v>0.4</v>
      </c>
      <c r="U56" s="34"/>
      <c r="V56" s="34"/>
    </row>
    <row r="57" spans="1:22" x14ac:dyDescent="0.2">
      <c r="A57" s="81">
        <v>52</v>
      </c>
      <c r="B57" s="84" t="str">
        <f t="shared" si="0"/>
        <v>Djibouti</v>
      </c>
      <c r="C57" s="84" t="str">
        <f t="shared" si="1"/>
        <v>DJI</v>
      </c>
      <c r="D57" s="214">
        <f t="shared" si="2"/>
        <v>0.37916666666666698</v>
      </c>
      <c r="E57" s="81" t="s">
        <v>91</v>
      </c>
      <c r="F57" s="84" t="s">
        <v>90</v>
      </c>
      <c r="G57" s="216">
        <v>0.16666666666666699</v>
      </c>
      <c r="H57" s="214">
        <v>0.59166666666666701</v>
      </c>
      <c r="I57" s="214">
        <v>0</v>
      </c>
      <c r="J57" s="214">
        <v>0.5</v>
      </c>
      <c r="K57" s="214">
        <v>0.5</v>
      </c>
      <c r="L57" s="214">
        <v>1</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0.35416666666666663</v>
      </c>
      <c r="E59" s="81" t="s">
        <v>95</v>
      </c>
      <c r="F59" s="84" t="s">
        <v>94</v>
      </c>
      <c r="G59" s="216">
        <v>8.3333333333333301E-2</v>
      </c>
      <c r="H59" s="214">
        <v>0.625</v>
      </c>
      <c r="I59" s="214">
        <v>0</v>
      </c>
      <c r="J59" s="214">
        <v>0.5</v>
      </c>
      <c r="K59" s="214">
        <v>0</v>
      </c>
      <c r="L59" s="214">
        <v>1</v>
      </c>
      <c r="M59" s="214">
        <v>0.5</v>
      </c>
      <c r="N59" s="214">
        <v>0.5</v>
      </c>
      <c r="O59" s="214">
        <v>0</v>
      </c>
      <c r="P59" s="214">
        <v>0.75</v>
      </c>
      <c r="Q59" s="214">
        <v>0</v>
      </c>
      <c r="R59" s="214">
        <v>0.4</v>
      </c>
      <c r="S59" s="214">
        <v>0</v>
      </c>
      <c r="T59" s="215">
        <v>0.6</v>
      </c>
      <c r="U59" s="34"/>
      <c r="V59" s="34"/>
    </row>
    <row r="60" spans="1:22" x14ac:dyDescent="0.2">
      <c r="A60" s="81">
        <v>55</v>
      </c>
      <c r="B60" s="84" t="str">
        <f t="shared" si="0"/>
        <v>Dominican Republic</v>
      </c>
      <c r="C60" s="84" t="str">
        <f t="shared" si="1"/>
        <v>DOM</v>
      </c>
      <c r="D60" s="214">
        <f t="shared" si="2"/>
        <v>0.25833333333333314</v>
      </c>
      <c r="E60" s="81" t="s">
        <v>97</v>
      </c>
      <c r="F60" s="84" t="s">
        <v>96</v>
      </c>
      <c r="G60" s="216">
        <v>8.3333333333333301E-2</v>
      </c>
      <c r="H60" s="214">
        <v>0.43333333333333302</v>
      </c>
      <c r="I60" s="214">
        <v>0</v>
      </c>
      <c r="J60" s="214">
        <v>0</v>
      </c>
      <c r="K60" s="214">
        <v>0</v>
      </c>
      <c r="L60" s="214">
        <v>1</v>
      </c>
      <c r="M60" s="214">
        <v>0.5</v>
      </c>
      <c r="N60" s="214">
        <v>0.5</v>
      </c>
      <c r="O60" s="214">
        <v>0</v>
      </c>
      <c r="P60" s="214">
        <v>0.5</v>
      </c>
      <c r="Q60" s="214">
        <v>0</v>
      </c>
      <c r="R60" s="214">
        <v>0.2</v>
      </c>
      <c r="S60" s="214">
        <v>0</v>
      </c>
      <c r="T60" s="215">
        <v>0.4</v>
      </c>
      <c r="U60" s="34"/>
      <c r="V60" s="34"/>
    </row>
    <row r="61" spans="1:22" x14ac:dyDescent="0.2">
      <c r="A61" s="81">
        <v>56</v>
      </c>
      <c r="B61" s="84" t="str">
        <f t="shared" si="0"/>
        <v>Algeria</v>
      </c>
      <c r="C61" s="84" t="str">
        <f t="shared" si="1"/>
        <v>DZA</v>
      </c>
      <c r="D61" s="214">
        <f t="shared" si="2"/>
        <v>0.34166666666666662</v>
      </c>
      <c r="E61" s="81" t="s">
        <v>99</v>
      </c>
      <c r="F61" s="84" t="s">
        <v>98</v>
      </c>
      <c r="G61" s="216">
        <v>8.3333333333333301E-2</v>
      </c>
      <c r="H61" s="214">
        <v>0.6</v>
      </c>
      <c r="I61" s="214">
        <v>0</v>
      </c>
      <c r="J61" s="214">
        <v>0.5</v>
      </c>
      <c r="K61" s="214">
        <v>0</v>
      </c>
      <c r="L61" s="214">
        <v>1</v>
      </c>
      <c r="M61" s="214">
        <v>0.5</v>
      </c>
      <c r="N61" s="214">
        <v>0.5</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0.26250000000000012</v>
      </c>
      <c r="E62" s="81" t="s">
        <v>101</v>
      </c>
      <c r="F62" s="84" t="s">
        <v>100</v>
      </c>
      <c r="G62" s="216">
        <v>8.3333333333333301E-2</v>
      </c>
      <c r="H62" s="214">
        <v>0.44166666666666698</v>
      </c>
      <c r="I62" s="214">
        <v>0</v>
      </c>
      <c r="J62" s="214">
        <v>0.5</v>
      </c>
      <c r="K62" s="214">
        <v>0</v>
      </c>
      <c r="L62" s="214">
        <v>1</v>
      </c>
      <c r="M62" s="214">
        <v>0.5</v>
      </c>
      <c r="N62" s="214">
        <v>0.5</v>
      </c>
      <c r="O62" s="214">
        <v>0</v>
      </c>
      <c r="P62" s="214">
        <v>0.25</v>
      </c>
      <c r="Q62" s="214">
        <v>0</v>
      </c>
      <c r="R62" s="214">
        <v>0.2</v>
      </c>
      <c r="S62" s="214">
        <v>0</v>
      </c>
      <c r="T62" s="215">
        <v>0.2</v>
      </c>
      <c r="U62" s="34"/>
      <c r="V62" s="34"/>
    </row>
    <row r="63" spans="1:22" x14ac:dyDescent="0.2">
      <c r="A63" s="81">
        <v>58</v>
      </c>
      <c r="B63" s="84" t="str">
        <f t="shared" si="0"/>
        <v>Egypt, Arab Rep.</v>
      </c>
      <c r="C63" s="84" t="str">
        <f t="shared" si="1"/>
        <v>EGY</v>
      </c>
      <c r="D63" s="214">
        <f t="shared" si="2"/>
        <v>0.1958333333333335</v>
      </c>
      <c r="E63" s="81" t="s">
        <v>102</v>
      </c>
      <c r="F63" s="84" t="s">
        <v>754</v>
      </c>
      <c r="G63" s="216">
        <v>0</v>
      </c>
      <c r="H63" s="214">
        <v>0.391666666666667</v>
      </c>
      <c r="I63" s="214">
        <v>0</v>
      </c>
      <c r="J63" s="214">
        <v>0.5</v>
      </c>
      <c r="K63" s="214">
        <v>0</v>
      </c>
      <c r="L63" s="214">
        <v>1</v>
      </c>
      <c r="M63" s="214">
        <v>0</v>
      </c>
      <c r="N63" s="214">
        <v>0</v>
      </c>
      <c r="O63" s="214">
        <v>0</v>
      </c>
      <c r="P63" s="214">
        <v>0.25</v>
      </c>
      <c r="Q63" s="214">
        <v>0</v>
      </c>
      <c r="R63" s="214">
        <v>0.2</v>
      </c>
      <c r="S63" s="214">
        <v>0</v>
      </c>
      <c r="T63" s="215">
        <v>0.4</v>
      </c>
      <c r="U63" s="34"/>
      <c r="V63" s="34"/>
    </row>
    <row r="64" spans="1:22" x14ac:dyDescent="0.2">
      <c r="A64" s="81">
        <v>59</v>
      </c>
      <c r="B64" s="84" t="str">
        <f t="shared" si="0"/>
        <v>Eritrea</v>
      </c>
      <c r="C64" s="84" t="str">
        <f t="shared" si="1"/>
        <v>ERI</v>
      </c>
      <c r="D64" s="214">
        <f t="shared" si="2"/>
        <v>0.41666666666666696</v>
      </c>
      <c r="E64" s="81" t="s">
        <v>104</v>
      </c>
      <c r="F64" s="84" t="s">
        <v>103</v>
      </c>
      <c r="G64" s="216">
        <v>0.16666666666666699</v>
      </c>
      <c r="H64" s="214">
        <v>0.66666666666666696</v>
      </c>
      <c r="I64" s="214">
        <v>0</v>
      </c>
      <c r="J64" s="214">
        <v>0.5</v>
      </c>
      <c r="K64" s="214">
        <v>0.5</v>
      </c>
      <c r="L64" s="214">
        <v>1</v>
      </c>
      <c r="M64" s="214">
        <v>0.5</v>
      </c>
      <c r="N64" s="214">
        <v>0.5</v>
      </c>
      <c r="O64" s="214">
        <v>0</v>
      </c>
      <c r="P64" s="214">
        <v>1</v>
      </c>
      <c r="Q64" s="214">
        <v>0</v>
      </c>
      <c r="R64" s="214">
        <v>0.4</v>
      </c>
      <c r="S64" s="214">
        <v>0</v>
      </c>
      <c r="T64" s="215">
        <v>0.6</v>
      </c>
      <c r="U64" s="34"/>
      <c r="V64" s="34"/>
    </row>
    <row r="65" spans="1:22" x14ac:dyDescent="0.2">
      <c r="A65" s="81">
        <v>60</v>
      </c>
      <c r="B65" s="84" t="str">
        <f t="shared" si="0"/>
        <v>Spain</v>
      </c>
      <c r="C65" s="84" t="str">
        <f t="shared" si="1"/>
        <v>ESP</v>
      </c>
      <c r="D65" s="214">
        <f t="shared" si="2"/>
        <v>0.33750000000000013</v>
      </c>
      <c r="E65" s="81" t="s">
        <v>106</v>
      </c>
      <c r="F65" s="84" t="s">
        <v>105</v>
      </c>
      <c r="G65" s="216">
        <v>8.3333333333333301E-2</v>
      </c>
      <c r="H65" s="214">
        <v>0.59166666666666701</v>
      </c>
      <c r="I65" s="214">
        <v>0</v>
      </c>
      <c r="J65" s="214">
        <v>0.5</v>
      </c>
      <c r="K65" s="214">
        <v>0</v>
      </c>
      <c r="L65" s="214">
        <v>1</v>
      </c>
      <c r="M65" s="214">
        <v>0.5</v>
      </c>
      <c r="N65" s="214">
        <v>0.5</v>
      </c>
      <c r="O65" s="214">
        <v>0</v>
      </c>
      <c r="P65" s="214">
        <v>0.75</v>
      </c>
      <c r="Q65" s="214">
        <v>0</v>
      </c>
      <c r="R65" s="214">
        <v>0.2</v>
      </c>
      <c r="S65" s="214">
        <v>0</v>
      </c>
      <c r="T65" s="215">
        <v>0.6</v>
      </c>
      <c r="U65" s="34"/>
      <c r="V65" s="34"/>
    </row>
    <row r="66" spans="1:22" x14ac:dyDescent="0.2">
      <c r="A66" s="81">
        <v>61</v>
      </c>
      <c r="B66" s="84" t="str">
        <f t="shared" si="0"/>
        <v>Estonia</v>
      </c>
      <c r="C66" s="84" t="str">
        <f t="shared" si="1"/>
        <v>EST</v>
      </c>
      <c r="D66" s="214">
        <f t="shared" si="2"/>
        <v>0.39583333333333348</v>
      </c>
      <c r="E66" s="81" t="s">
        <v>108</v>
      </c>
      <c r="F66" s="84" t="s">
        <v>107</v>
      </c>
      <c r="G66" s="216">
        <v>0.16666666666666699</v>
      </c>
      <c r="H66" s="214">
        <v>0.625</v>
      </c>
      <c r="I66" s="214">
        <v>0</v>
      </c>
      <c r="J66" s="214">
        <v>0.5</v>
      </c>
      <c r="K66" s="214">
        <v>0.5</v>
      </c>
      <c r="L66" s="214">
        <v>1</v>
      </c>
      <c r="M66" s="214">
        <v>0.5</v>
      </c>
      <c r="N66" s="214">
        <v>0.5</v>
      </c>
      <c r="O66" s="214">
        <v>0</v>
      </c>
      <c r="P66" s="214">
        <v>0.75</v>
      </c>
      <c r="Q66" s="214">
        <v>0</v>
      </c>
      <c r="R66" s="214">
        <v>0.4</v>
      </c>
      <c r="S66" s="214">
        <v>0</v>
      </c>
      <c r="T66" s="215">
        <v>0.6</v>
      </c>
      <c r="U66" s="34"/>
      <c r="V66" s="34"/>
    </row>
    <row r="67" spans="1:22" x14ac:dyDescent="0.2">
      <c r="A67" s="81">
        <v>62</v>
      </c>
      <c r="B67" s="84" t="str">
        <f t="shared" si="0"/>
        <v>Ethiopia</v>
      </c>
      <c r="C67" s="84" t="str">
        <f t="shared" si="1"/>
        <v>ETH</v>
      </c>
      <c r="D67" s="214">
        <f t="shared" si="2"/>
        <v>0.140277777777778</v>
      </c>
      <c r="E67" s="81" t="s">
        <v>110</v>
      </c>
      <c r="F67" s="84" t="s">
        <v>109</v>
      </c>
      <c r="G67" s="216">
        <v>0</v>
      </c>
      <c r="H67" s="214">
        <v>0.280555555555556</v>
      </c>
      <c r="I67" s="214">
        <v>0</v>
      </c>
      <c r="J67" s="214">
        <v>0</v>
      </c>
      <c r="K67" s="214">
        <v>0</v>
      </c>
      <c r="L67" s="214">
        <v>0.33333333333333298</v>
      </c>
      <c r="M67" s="214">
        <v>0</v>
      </c>
      <c r="N67" s="214">
        <v>0</v>
      </c>
      <c r="O67" s="214">
        <v>0</v>
      </c>
      <c r="P67" s="214">
        <v>0.75</v>
      </c>
      <c r="Q67" s="214">
        <v>0</v>
      </c>
      <c r="R67" s="214">
        <v>0.4</v>
      </c>
      <c r="S67" s="214">
        <v>0</v>
      </c>
      <c r="T67" s="215">
        <v>0.2</v>
      </c>
      <c r="U67" s="34"/>
      <c r="V67" s="34"/>
    </row>
    <row r="68" spans="1:22" x14ac:dyDescent="0.2">
      <c r="A68" s="81">
        <v>63</v>
      </c>
      <c r="B68" s="84" t="str">
        <f t="shared" si="0"/>
        <v>Finland</v>
      </c>
      <c r="C68" s="84" t="str">
        <f t="shared" si="1"/>
        <v>FIN</v>
      </c>
      <c r="D68" s="214">
        <f t="shared" si="2"/>
        <v>0.35416666666666663</v>
      </c>
      <c r="E68" s="81" t="s">
        <v>112</v>
      </c>
      <c r="F68" s="84" t="s">
        <v>111</v>
      </c>
      <c r="G68" s="216">
        <v>8.3333333333333301E-2</v>
      </c>
      <c r="H68" s="214">
        <v>0.625</v>
      </c>
      <c r="I68" s="214">
        <v>0</v>
      </c>
      <c r="J68" s="214">
        <v>0.5</v>
      </c>
      <c r="K68" s="214">
        <v>0</v>
      </c>
      <c r="L68" s="214">
        <v>1</v>
      </c>
      <c r="M68" s="214">
        <v>0.5</v>
      </c>
      <c r="N68" s="214">
        <v>0.5</v>
      </c>
      <c r="O68" s="214">
        <v>0</v>
      </c>
      <c r="P68" s="214">
        <v>0.75</v>
      </c>
      <c r="Q68" s="214">
        <v>0</v>
      </c>
      <c r="R68" s="214">
        <v>0.4</v>
      </c>
      <c r="S68" s="214">
        <v>0</v>
      </c>
      <c r="T68" s="215">
        <v>0.6</v>
      </c>
      <c r="U68" s="34"/>
      <c r="V68" s="34"/>
    </row>
    <row r="69" spans="1:22" x14ac:dyDescent="0.2">
      <c r="A69" s="81">
        <v>64</v>
      </c>
      <c r="B69" s="84" t="str">
        <f t="shared" si="0"/>
        <v>Fiji</v>
      </c>
      <c r="C69" s="84" t="str">
        <f t="shared" si="1"/>
        <v>FJI</v>
      </c>
      <c r="D69" s="214">
        <f t="shared" si="2"/>
        <v>0.35</v>
      </c>
      <c r="E69" s="81" t="s">
        <v>114</v>
      </c>
      <c r="F69" s="84" t="s">
        <v>113</v>
      </c>
      <c r="G69" s="216">
        <v>0.16666666666666699</v>
      </c>
      <c r="H69" s="214">
        <v>0.53333333333333299</v>
      </c>
      <c r="I69" s="214">
        <v>0</v>
      </c>
      <c r="J69" s="214">
        <v>0</v>
      </c>
      <c r="K69" s="214">
        <v>0.5</v>
      </c>
      <c r="L69" s="214">
        <v>1</v>
      </c>
      <c r="M69" s="214">
        <v>0.5</v>
      </c>
      <c r="N69" s="214">
        <v>0.5</v>
      </c>
      <c r="O69" s="214">
        <v>0</v>
      </c>
      <c r="P69" s="214">
        <v>0.5</v>
      </c>
      <c r="Q69" s="214">
        <v>0</v>
      </c>
      <c r="R69" s="214">
        <v>0.4</v>
      </c>
      <c r="S69" s="214">
        <v>0</v>
      </c>
      <c r="T69" s="215">
        <v>0.8</v>
      </c>
      <c r="U69" s="34"/>
      <c r="V69" s="34"/>
    </row>
    <row r="70" spans="1:22" x14ac:dyDescent="0.2">
      <c r="A70" s="81">
        <v>65</v>
      </c>
      <c r="B70" s="84" t="str">
        <f t="shared" si="0"/>
        <v>France</v>
      </c>
      <c r="C70" s="84" t="str">
        <f t="shared" si="1"/>
        <v>FRA</v>
      </c>
      <c r="D70" s="214">
        <f t="shared" si="2"/>
        <v>0.32083333333333314</v>
      </c>
      <c r="E70" s="81" t="s">
        <v>116</v>
      </c>
      <c r="F70" s="84" t="s">
        <v>115</v>
      </c>
      <c r="G70" s="216">
        <v>8.3333333333333301E-2</v>
      </c>
      <c r="H70" s="214">
        <v>0.55833333333333302</v>
      </c>
      <c r="I70" s="214">
        <v>0</v>
      </c>
      <c r="J70" s="214">
        <v>0.5</v>
      </c>
      <c r="K70" s="214">
        <v>0</v>
      </c>
      <c r="L70" s="214">
        <v>1</v>
      </c>
      <c r="M70" s="214">
        <v>0.5</v>
      </c>
      <c r="N70" s="214">
        <v>0.5</v>
      </c>
      <c r="O70" s="214">
        <v>0</v>
      </c>
      <c r="P70" s="214">
        <v>0.75</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0.90833333333333344</v>
      </c>
      <c r="E71" s="81" t="s">
        <v>723</v>
      </c>
      <c r="F71" s="84" t="s">
        <v>755</v>
      </c>
      <c r="G71" s="216">
        <v>1</v>
      </c>
      <c r="H71" s="214">
        <v>0.81666666666666698</v>
      </c>
      <c r="I71" s="214">
        <v>1</v>
      </c>
      <c r="J71" s="214">
        <v>0.5</v>
      </c>
      <c r="K71" s="214">
        <v>1</v>
      </c>
      <c r="L71" s="214">
        <v>1</v>
      </c>
      <c r="M71" s="214">
        <v>1</v>
      </c>
      <c r="N71" s="214">
        <v>1</v>
      </c>
      <c r="O71" s="214">
        <v>1</v>
      </c>
      <c r="P71" s="214">
        <v>1</v>
      </c>
      <c r="Q71" s="214">
        <v>1</v>
      </c>
      <c r="R71" s="214">
        <v>0.6</v>
      </c>
      <c r="S71" s="214">
        <v>1</v>
      </c>
      <c r="T71" s="215">
        <v>0.8</v>
      </c>
      <c r="U71" s="34"/>
      <c r="V71" s="34"/>
    </row>
    <row r="72" spans="1:22" x14ac:dyDescent="0.2">
      <c r="A72" s="81">
        <v>67</v>
      </c>
      <c r="B72" s="84" t="str">
        <f t="shared" si="3"/>
        <v>Micronesia, Fed. Sts.</v>
      </c>
      <c r="C72" s="84" t="str">
        <f t="shared" si="4"/>
        <v>FSM</v>
      </c>
      <c r="D72" s="214">
        <f t="shared" si="5"/>
        <v>0.55833333333333302</v>
      </c>
      <c r="E72" s="81" t="s">
        <v>117</v>
      </c>
      <c r="F72" s="84" t="s">
        <v>756</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0.33749999999999997</v>
      </c>
      <c r="E73" s="81" t="s">
        <v>119</v>
      </c>
      <c r="F73" s="84" t="s">
        <v>118</v>
      </c>
      <c r="G73" s="216">
        <v>0.16666666666666699</v>
      </c>
      <c r="H73" s="214">
        <v>0.50833333333333297</v>
      </c>
      <c r="I73" s="214">
        <v>0</v>
      </c>
      <c r="J73" s="214">
        <v>0</v>
      </c>
      <c r="K73" s="214">
        <v>0.5</v>
      </c>
      <c r="L73" s="214">
        <v>1</v>
      </c>
      <c r="M73" s="214">
        <v>0.5</v>
      </c>
      <c r="N73" s="214">
        <v>0.5</v>
      </c>
      <c r="O73" s="214">
        <v>0</v>
      </c>
      <c r="P73" s="214">
        <v>0.75</v>
      </c>
      <c r="Q73" s="214">
        <v>0</v>
      </c>
      <c r="R73" s="214">
        <v>0.2</v>
      </c>
      <c r="S73" s="214">
        <v>0</v>
      </c>
      <c r="T73" s="215">
        <v>0.6</v>
      </c>
      <c r="U73" s="34"/>
      <c r="V73" s="34"/>
    </row>
    <row r="74" spans="1:22" x14ac:dyDescent="0.2">
      <c r="A74" s="81">
        <v>69</v>
      </c>
      <c r="B74" s="84" t="str">
        <f t="shared" si="3"/>
        <v>United Kingdom</v>
      </c>
      <c r="C74" s="84" t="str">
        <f t="shared" si="4"/>
        <v>GBR</v>
      </c>
      <c r="D74" s="214">
        <f t="shared" si="5"/>
        <v>0.33750000000000013</v>
      </c>
      <c r="E74" s="81" t="s">
        <v>121</v>
      </c>
      <c r="F74" s="84" t="s">
        <v>120</v>
      </c>
      <c r="G74" s="216">
        <v>8.3333333333333301E-2</v>
      </c>
      <c r="H74" s="214">
        <v>0.59166666666666701</v>
      </c>
      <c r="I74" s="214">
        <v>0</v>
      </c>
      <c r="J74" s="214">
        <v>0.5</v>
      </c>
      <c r="K74" s="214">
        <v>0</v>
      </c>
      <c r="L74" s="214">
        <v>1</v>
      </c>
      <c r="M74" s="214">
        <v>0.5</v>
      </c>
      <c r="N74" s="214">
        <v>0.5</v>
      </c>
      <c r="O74" s="214">
        <v>0</v>
      </c>
      <c r="P74" s="214">
        <v>0.75</v>
      </c>
      <c r="Q74" s="214">
        <v>0</v>
      </c>
      <c r="R74" s="214">
        <v>0.4</v>
      </c>
      <c r="S74" s="214">
        <v>0</v>
      </c>
      <c r="T74" s="215">
        <v>0.4</v>
      </c>
      <c r="U74" s="34"/>
      <c r="V74" s="34"/>
    </row>
    <row r="75" spans="1:22" x14ac:dyDescent="0.2">
      <c r="A75" s="81">
        <v>70</v>
      </c>
      <c r="B75" s="84" t="str">
        <f t="shared" si="3"/>
        <v>Georgia</v>
      </c>
      <c r="C75" s="84" t="str">
        <f t="shared" si="4"/>
        <v>GEO</v>
      </c>
      <c r="D75" s="214">
        <f t="shared" si="5"/>
        <v>0.35416666666666696</v>
      </c>
      <c r="E75" s="81" t="s">
        <v>123</v>
      </c>
      <c r="F75" s="84" t="s">
        <v>122</v>
      </c>
      <c r="G75" s="216">
        <v>0.16666666666666699</v>
      </c>
      <c r="H75" s="214">
        <v>0.54166666666666696</v>
      </c>
      <c r="I75" s="214">
        <v>0</v>
      </c>
      <c r="J75" s="214">
        <v>0.5</v>
      </c>
      <c r="K75" s="214">
        <v>0.5</v>
      </c>
      <c r="L75" s="214">
        <v>1</v>
      </c>
      <c r="M75" s="214">
        <v>0.5</v>
      </c>
      <c r="N75" s="214">
        <v>0.5</v>
      </c>
      <c r="O75" s="214">
        <v>0</v>
      </c>
      <c r="P75" s="214">
        <v>0.25</v>
      </c>
      <c r="Q75" s="214">
        <v>0</v>
      </c>
      <c r="R75" s="214">
        <v>0.4</v>
      </c>
      <c r="S75" s="214">
        <v>0</v>
      </c>
      <c r="T75" s="215">
        <v>0.6</v>
      </c>
      <c r="U75" s="34"/>
      <c r="V75" s="34"/>
    </row>
    <row r="76" spans="1:22" x14ac:dyDescent="0.2">
      <c r="A76" s="81">
        <v>71</v>
      </c>
      <c r="B76" s="84" t="str">
        <f t="shared" si="3"/>
        <v>Ghana</v>
      </c>
      <c r="C76" s="84" t="str">
        <f t="shared" si="4"/>
        <v>GHA</v>
      </c>
      <c r="D76" s="214">
        <f t="shared" si="5"/>
        <v>0.2</v>
      </c>
      <c r="E76" s="81" t="s">
        <v>125</v>
      </c>
      <c r="F76" s="84" t="s">
        <v>124</v>
      </c>
      <c r="G76" s="216">
        <v>0</v>
      </c>
      <c r="H76" s="214">
        <v>0.4</v>
      </c>
      <c r="I76" s="214">
        <v>0</v>
      </c>
      <c r="J76" s="214">
        <v>0.5</v>
      </c>
      <c r="K76" s="214">
        <v>0</v>
      </c>
      <c r="L76" s="214">
        <v>1</v>
      </c>
      <c r="M76" s="214">
        <v>0</v>
      </c>
      <c r="N76" s="214">
        <v>0</v>
      </c>
      <c r="O76" s="214">
        <v>0</v>
      </c>
      <c r="P76" s="214">
        <v>0.5</v>
      </c>
      <c r="Q76" s="214">
        <v>0</v>
      </c>
      <c r="R76" s="214">
        <v>0.4</v>
      </c>
      <c r="S76" s="214">
        <v>0</v>
      </c>
      <c r="T76" s="215">
        <v>0</v>
      </c>
      <c r="U76" s="34"/>
      <c r="V76" s="34"/>
    </row>
    <row r="77" spans="1:22" x14ac:dyDescent="0.2">
      <c r="A77" s="81">
        <v>72</v>
      </c>
      <c r="B77" s="84" t="str">
        <f t="shared" si="3"/>
        <v>Gibraltar</v>
      </c>
      <c r="C77" s="84" t="str">
        <f t="shared" si="4"/>
        <v>GIB</v>
      </c>
      <c r="D77" s="214">
        <f t="shared" si="5"/>
        <v>0.90833333333333344</v>
      </c>
      <c r="E77" s="81" t="s">
        <v>724</v>
      </c>
      <c r="F77" s="84" t="s">
        <v>757</v>
      </c>
      <c r="G77" s="216">
        <v>1</v>
      </c>
      <c r="H77" s="214">
        <v>0.81666666666666698</v>
      </c>
      <c r="I77" s="214">
        <v>1</v>
      </c>
      <c r="J77" s="214">
        <v>0.5</v>
      </c>
      <c r="K77" s="214">
        <v>1</v>
      </c>
      <c r="L77" s="214">
        <v>1</v>
      </c>
      <c r="M77" s="214">
        <v>1</v>
      </c>
      <c r="N77" s="214">
        <v>1</v>
      </c>
      <c r="O77" s="214">
        <v>1</v>
      </c>
      <c r="P77" s="214">
        <v>1</v>
      </c>
      <c r="Q77" s="214">
        <v>1</v>
      </c>
      <c r="R77" s="214">
        <v>0.6</v>
      </c>
      <c r="S77" s="214">
        <v>1</v>
      </c>
      <c r="T77" s="215">
        <v>0.8</v>
      </c>
      <c r="U77" s="34"/>
      <c r="V77" s="34"/>
    </row>
    <row r="78" spans="1:22" x14ac:dyDescent="0.2">
      <c r="A78" s="81">
        <v>73</v>
      </c>
      <c r="B78" s="84" t="str">
        <f t="shared" si="3"/>
        <v>Guinea</v>
      </c>
      <c r="C78" s="84" t="str">
        <f t="shared" si="4"/>
        <v>GIN</v>
      </c>
      <c r="D78" s="214">
        <f t="shared" si="5"/>
        <v>0.27916666666666662</v>
      </c>
      <c r="E78" s="81" t="s">
        <v>127</v>
      </c>
      <c r="F78" s="84" t="s">
        <v>126</v>
      </c>
      <c r="G78" s="216">
        <v>8.3333333333333301E-2</v>
      </c>
      <c r="H78" s="214">
        <v>0.47499999999999998</v>
      </c>
      <c r="I78" s="214">
        <v>0</v>
      </c>
      <c r="J78" s="214">
        <v>0</v>
      </c>
      <c r="K78" s="214">
        <v>0</v>
      </c>
      <c r="L78" s="214">
        <v>1</v>
      </c>
      <c r="M78" s="214">
        <v>0.5</v>
      </c>
      <c r="N78" s="214">
        <v>0.5</v>
      </c>
      <c r="O78" s="214">
        <v>0</v>
      </c>
      <c r="P78" s="214">
        <v>0.75</v>
      </c>
      <c r="Q78" s="214">
        <v>0</v>
      </c>
      <c r="R78" s="214">
        <v>0.4</v>
      </c>
      <c r="S78" s="214">
        <v>0</v>
      </c>
      <c r="T78" s="215">
        <v>0.2</v>
      </c>
      <c r="U78" s="34"/>
      <c r="V78" s="34"/>
    </row>
    <row r="79" spans="1:22" x14ac:dyDescent="0.2">
      <c r="A79" s="81">
        <v>74</v>
      </c>
      <c r="B79" s="84" t="str">
        <f t="shared" si="3"/>
        <v>Gambia, The</v>
      </c>
      <c r="C79" s="84" t="str">
        <f t="shared" si="4"/>
        <v>GMB</v>
      </c>
      <c r="D79" s="214">
        <f t="shared" si="5"/>
        <v>0.26805555555555566</v>
      </c>
      <c r="E79" s="81" t="s">
        <v>128</v>
      </c>
      <c r="F79" s="84" t="s">
        <v>758</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0.45138888888888901</v>
      </c>
      <c r="E80" s="81" t="s">
        <v>130</v>
      </c>
      <c r="F80" s="84" t="s">
        <v>129</v>
      </c>
      <c r="G80" s="216">
        <v>0.25</v>
      </c>
      <c r="H80" s="214">
        <v>0.65277777777777801</v>
      </c>
      <c r="I80" s="214">
        <v>0</v>
      </c>
      <c r="J80" s="214">
        <v>0.5</v>
      </c>
      <c r="K80" s="214">
        <v>0.5</v>
      </c>
      <c r="L80" s="214">
        <v>0.66666666666666696</v>
      </c>
      <c r="M80" s="214">
        <v>1</v>
      </c>
      <c r="N80" s="214">
        <v>1</v>
      </c>
      <c r="O80" s="214">
        <v>0</v>
      </c>
      <c r="P80" s="214">
        <v>0.75</v>
      </c>
      <c r="Q80" s="214">
        <v>0</v>
      </c>
      <c r="R80" s="214">
        <v>0.4</v>
      </c>
      <c r="S80" s="214">
        <v>0</v>
      </c>
      <c r="T80" s="215">
        <v>0.6</v>
      </c>
      <c r="U80" s="34"/>
      <c r="V80" s="34"/>
    </row>
    <row r="81" spans="1:22" x14ac:dyDescent="0.2">
      <c r="A81" s="81">
        <v>76</v>
      </c>
      <c r="B81" s="84" t="str">
        <f t="shared" si="3"/>
        <v>Equatorial Guinea</v>
      </c>
      <c r="C81" s="84" t="str">
        <f t="shared" si="4"/>
        <v>GNQ</v>
      </c>
      <c r="D81" s="214">
        <f t="shared" si="5"/>
        <v>0.3583333333333335</v>
      </c>
      <c r="E81" s="81" t="s">
        <v>132</v>
      </c>
      <c r="F81" s="84" t="s">
        <v>131</v>
      </c>
      <c r="G81" s="216">
        <v>0.16666666666666699</v>
      </c>
      <c r="H81" s="214">
        <v>0.55000000000000004</v>
      </c>
      <c r="I81" s="214">
        <v>0</v>
      </c>
      <c r="J81" s="214">
        <v>0</v>
      </c>
      <c r="K81" s="214">
        <v>0.5</v>
      </c>
      <c r="L81" s="214">
        <v>1</v>
      </c>
      <c r="M81" s="214">
        <v>0.5</v>
      </c>
      <c r="N81" s="214">
        <v>0.5</v>
      </c>
      <c r="O81" s="214">
        <v>0</v>
      </c>
      <c r="P81" s="214">
        <v>1</v>
      </c>
      <c r="Q81" s="214">
        <v>0</v>
      </c>
      <c r="R81" s="214">
        <v>0.4</v>
      </c>
      <c r="S81" s="214">
        <v>0</v>
      </c>
      <c r="T81" s="215">
        <v>0.4</v>
      </c>
      <c r="U81" s="34"/>
      <c r="V81" s="34"/>
    </row>
    <row r="82" spans="1:22" x14ac:dyDescent="0.2">
      <c r="A82" s="81">
        <v>77</v>
      </c>
      <c r="B82" s="84" t="str">
        <f t="shared" si="3"/>
        <v>Greece</v>
      </c>
      <c r="C82" s="84" t="str">
        <f t="shared" si="4"/>
        <v>GRC</v>
      </c>
      <c r="D82" s="214">
        <f t="shared" si="5"/>
        <v>0.33750000000000013</v>
      </c>
      <c r="E82" s="81" t="s">
        <v>134</v>
      </c>
      <c r="F82" s="84" t="s">
        <v>133</v>
      </c>
      <c r="G82" s="216">
        <v>8.3333333333333301E-2</v>
      </c>
      <c r="H82" s="214">
        <v>0.59166666666666701</v>
      </c>
      <c r="I82" s="214">
        <v>0</v>
      </c>
      <c r="J82" s="214">
        <v>0.5</v>
      </c>
      <c r="K82" s="214">
        <v>0</v>
      </c>
      <c r="L82" s="214">
        <v>1</v>
      </c>
      <c r="M82" s="214">
        <v>0.5</v>
      </c>
      <c r="N82" s="214">
        <v>0.5</v>
      </c>
      <c r="O82" s="214">
        <v>0</v>
      </c>
      <c r="P82" s="214">
        <v>0.75</v>
      </c>
      <c r="Q82" s="214">
        <v>0</v>
      </c>
      <c r="R82" s="214">
        <v>0.4</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0.82499999999999996</v>
      </c>
      <c r="E84" s="81" t="s">
        <v>725</v>
      </c>
      <c r="F84" s="84" t="s">
        <v>759</v>
      </c>
      <c r="G84" s="216">
        <v>0.91666666666666696</v>
      </c>
      <c r="H84" s="214">
        <v>0.73333333333333295</v>
      </c>
      <c r="I84" s="214">
        <v>1</v>
      </c>
      <c r="J84" s="214">
        <v>0.5</v>
      </c>
      <c r="K84" s="214">
        <v>1</v>
      </c>
      <c r="L84" s="214">
        <v>1</v>
      </c>
      <c r="M84" s="214">
        <v>0.5</v>
      </c>
      <c r="N84" s="214">
        <v>0.5</v>
      </c>
      <c r="O84" s="214">
        <v>1</v>
      </c>
      <c r="P84" s="214">
        <v>1</v>
      </c>
      <c r="Q84" s="214">
        <v>1</v>
      </c>
      <c r="R84" s="214">
        <v>0.8</v>
      </c>
      <c r="S84" s="214">
        <v>1</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0.8916666666666665</v>
      </c>
      <c r="E86" s="81" t="s">
        <v>726</v>
      </c>
      <c r="F86" s="84" t="s">
        <v>760</v>
      </c>
      <c r="G86" s="216">
        <v>1</v>
      </c>
      <c r="H86" s="214">
        <v>0.78333333333333299</v>
      </c>
      <c r="I86" s="214">
        <v>1</v>
      </c>
      <c r="J86" s="214">
        <v>0.5</v>
      </c>
      <c r="K86" s="214">
        <v>1</v>
      </c>
      <c r="L86" s="214">
        <v>1</v>
      </c>
      <c r="M86" s="214">
        <v>1</v>
      </c>
      <c r="N86" s="214">
        <v>1</v>
      </c>
      <c r="O86" s="214">
        <v>1</v>
      </c>
      <c r="P86" s="214">
        <v>1</v>
      </c>
      <c r="Q86" s="214">
        <v>1</v>
      </c>
      <c r="R86" s="214">
        <v>0.4</v>
      </c>
      <c r="S86" s="214">
        <v>1</v>
      </c>
      <c r="T86" s="215">
        <v>0.8</v>
      </c>
      <c r="U86" s="34"/>
      <c r="V86" s="34"/>
    </row>
    <row r="87" spans="1:22" x14ac:dyDescent="0.2">
      <c r="A87" s="81">
        <v>82</v>
      </c>
      <c r="B87" s="84" t="str">
        <f t="shared" si="3"/>
        <v>Guyana</v>
      </c>
      <c r="C87" s="84" t="str">
        <f t="shared" si="4"/>
        <v>GUY</v>
      </c>
      <c r="D87" s="214">
        <f t="shared" si="5"/>
        <v>0.39999999999999997</v>
      </c>
      <c r="E87" s="81" t="s">
        <v>140</v>
      </c>
      <c r="F87" s="84" t="s">
        <v>139</v>
      </c>
      <c r="G87" s="216">
        <v>0.16666666666666699</v>
      </c>
      <c r="H87" s="214">
        <v>0.63333333333333297</v>
      </c>
      <c r="I87" s="214">
        <v>0</v>
      </c>
      <c r="J87" s="214">
        <v>0.5</v>
      </c>
      <c r="K87" s="214">
        <v>0.5</v>
      </c>
      <c r="L87" s="214">
        <v>1</v>
      </c>
      <c r="M87" s="214">
        <v>0.5</v>
      </c>
      <c r="N87" s="214">
        <v>0.5</v>
      </c>
      <c r="O87" s="214">
        <v>0</v>
      </c>
      <c r="P87" s="214">
        <v>1</v>
      </c>
      <c r="Q87" s="214">
        <v>0</v>
      </c>
      <c r="R87" s="214">
        <v>0.4</v>
      </c>
      <c r="S87" s="214">
        <v>0</v>
      </c>
      <c r="T87" s="215">
        <v>0.4</v>
      </c>
      <c r="U87" s="34"/>
      <c r="V87" s="34"/>
    </row>
    <row r="88" spans="1:22" x14ac:dyDescent="0.2">
      <c r="A88" s="81">
        <v>83</v>
      </c>
      <c r="B88" s="84" t="str">
        <f t="shared" si="3"/>
        <v>Hong Kong SAR, China</v>
      </c>
      <c r="C88" s="84" t="str">
        <f t="shared" si="4"/>
        <v>HKG</v>
      </c>
      <c r="D88" s="214">
        <f t="shared" si="5"/>
        <v>0.74583333333333302</v>
      </c>
      <c r="E88" s="81" t="s">
        <v>727</v>
      </c>
      <c r="F88" s="84" t="s">
        <v>761</v>
      </c>
      <c r="G88" s="216">
        <v>0.83333333333333304</v>
      </c>
      <c r="H88" s="214">
        <v>0.65833333333333299</v>
      </c>
      <c r="I88" s="214">
        <v>1</v>
      </c>
      <c r="J88" s="214">
        <v>0.5</v>
      </c>
      <c r="K88" s="214">
        <v>0.5</v>
      </c>
      <c r="L88" s="214">
        <v>1</v>
      </c>
      <c r="M88" s="214">
        <v>0.5</v>
      </c>
      <c r="N88" s="214">
        <v>0.5</v>
      </c>
      <c r="O88" s="214">
        <v>1</v>
      </c>
      <c r="P88" s="214">
        <v>0.75</v>
      </c>
      <c r="Q88" s="214">
        <v>1</v>
      </c>
      <c r="R88" s="214">
        <v>0.6</v>
      </c>
      <c r="S88" s="214">
        <v>1</v>
      </c>
      <c r="T88" s="215">
        <v>0.6</v>
      </c>
      <c r="U88" s="34"/>
      <c r="V88" s="34"/>
    </row>
    <row r="89" spans="1:22" x14ac:dyDescent="0.2">
      <c r="A89" s="81">
        <v>84</v>
      </c>
      <c r="B89" s="84" t="str">
        <f t="shared" si="3"/>
        <v>Honduras</v>
      </c>
      <c r="C89" s="84" t="str">
        <f t="shared" si="4"/>
        <v>HND</v>
      </c>
      <c r="D89" s="214">
        <f t="shared" si="5"/>
        <v>0.25555555555555565</v>
      </c>
      <c r="E89" s="81" t="s">
        <v>142</v>
      </c>
      <c r="F89" s="84" t="s">
        <v>141</v>
      </c>
      <c r="G89" s="216">
        <v>8.3333333333333301E-2</v>
      </c>
      <c r="H89" s="214">
        <v>0.42777777777777798</v>
      </c>
      <c r="I89" s="214">
        <v>0</v>
      </c>
      <c r="J89" s="214">
        <v>0.5</v>
      </c>
      <c r="K89" s="214">
        <v>0</v>
      </c>
      <c r="L89" s="214">
        <v>0.66666666666666696</v>
      </c>
      <c r="M89" s="214">
        <v>0.5</v>
      </c>
      <c r="N89" s="214">
        <v>0.5</v>
      </c>
      <c r="O89" s="214">
        <v>0</v>
      </c>
      <c r="P89" s="214">
        <v>0.5</v>
      </c>
      <c r="Q89" s="214">
        <v>0</v>
      </c>
      <c r="R89" s="214">
        <v>0.2</v>
      </c>
      <c r="S89" s="214">
        <v>0</v>
      </c>
      <c r="T89" s="215">
        <v>0.2</v>
      </c>
      <c r="U89" s="34"/>
      <c r="V89" s="34"/>
    </row>
    <row r="90" spans="1:22" x14ac:dyDescent="0.2">
      <c r="A90" s="81">
        <v>85</v>
      </c>
      <c r="B90" s="84" t="str">
        <f t="shared" si="3"/>
        <v>Croatia</v>
      </c>
      <c r="C90" s="84" t="str">
        <f t="shared" si="4"/>
        <v>HRV</v>
      </c>
      <c r="D90" s="214">
        <f t="shared" si="5"/>
        <v>0.35416666666666696</v>
      </c>
      <c r="E90" s="81" t="s">
        <v>144</v>
      </c>
      <c r="F90" s="84" t="s">
        <v>143</v>
      </c>
      <c r="G90" s="216">
        <v>0.16666666666666699</v>
      </c>
      <c r="H90" s="214">
        <v>0.54166666666666696</v>
      </c>
      <c r="I90" s="214">
        <v>0</v>
      </c>
      <c r="J90" s="214">
        <v>0.5</v>
      </c>
      <c r="K90" s="214">
        <v>0.5</v>
      </c>
      <c r="L90" s="214">
        <v>1</v>
      </c>
      <c r="M90" s="214">
        <v>0.5</v>
      </c>
      <c r="N90" s="214">
        <v>0.5</v>
      </c>
      <c r="O90" s="214">
        <v>0</v>
      </c>
      <c r="P90" s="214">
        <v>0.25</v>
      </c>
      <c r="Q90" s="214">
        <v>0</v>
      </c>
      <c r="R90" s="214">
        <v>0.4</v>
      </c>
      <c r="S90" s="214">
        <v>0</v>
      </c>
      <c r="T90" s="215">
        <v>0.6</v>
      </c>
      <c r="U90" s="34"/>
      <c r="V90" s="34"/>
    </row>
    <row r="91" spans="1:22" x14ac:dyDescent="0.2">
      <c r="A91" s="81">
        <v>86</v>
      </c>
      <c r="B91" s="84" t="str">
        <f t="shared" si="3"/>
        <v>Haiti</v>
      </c>
      <c r="C91" s="84" t="str">
        <f t="shared" si="4"/>
        <v>HTI</v>
      </c>
      <c r="D91" s="214">
        <f t="shared" si="5"/>
        <v>0.17916666666666667</v>
      </c>
      <c r="E91" s="81" t="s">
        <v>146</v>
      </c>
      <c r="F91" s="84" t="s">
        <v>145</v>
      </c>
      <c r="G91" s="216">
        <v>8.3333333333333301E-2</v>
      </c>
      <c r="H91" s="214">
        <v>0.27500000000000002</v>
      </c>
      <c r="I91" s="214">
        <v>0</v>
      </c>
      <c r="J91" s="214">
        <v>0</v>
      </c>
      <c r="K91" s="214">
        <v>0</v>
      </c>
      <c r="L91" s="214">
        <v>0</v>
      </c>
      <c r="M91" s="214">
        <v>0.5</v>
      </c>
      <c r="N91" s="214">
        <v>0.5</v>
      </c>
      <c r="O91" s="214">
        <v>0</v>
      </c>
      <c r="P91" s="214">
        <v>0.75</v>
      </c>
      <c r="Q91" s="214">
        <v>0</v>
      </c>
      <c r="R91" s="214">
        <v>0.2</v>
      </c>
      <c r="S91" s="214">
        <v>0</v>
      </c>
      <c r="T91" s="215">
        <v>0.2</v>
      </c>
      <c r="U91" s="34"/>
      <c r="V91" s="34"/>
    </row>
    <row r="92" spans="1:22" x14ac:dyDescent="0.2">
      <c r="A92" s="81">
        <v>87</v>
      </c>
      <c r="B92" s="84" t="str">
        <f t="shared" si="3"/>
        <v>Hungary</v>
      </c>
      <c r="C92" s="84" t="str">
        <f t="shared" si="4"/>
        <v>HUN</v>
      </c>
      <c r="D92" s="214">
        <f t="shared" si="5"/>
        <v>0.31666666666666665</v>
      </c>
      <c r="E92" s="81" t="s">
        <v>148</v>
      </c>
      <c r="F92" s="84" t="s">
        <v>147</v>
      </c>
      <c r="G92" s="216">
        <v>8.3333333333333301E-2</v>
      </c>
      <c r="H92" s="214">
        <v>0.55000000000000004</v>
      </c>
      <c r="I92" s="214">
        <v>0</v>
      </c>
      <c r="J92" s="214">
        <v>0.5</v>
      </c>
      <c r="K92" s="214">
        <v>0</v>
      </c>
      <c r="L92" s="214">
        <v>1</v>
      </c>
      <c r="M92" s="214">
        <v>0.5</v>
      </c>
      <c r="N92" s="214">
        <v>0.5</v>
      </c>
      <c r="O92" s="214">
        <v>0</v>
      </c>
      <c r="P92" s="214">
        <v>0.5</v>
      </c>
      <c r="Q92" s="214">
        <v>0</v>
      </c>
      <c r="R92" s="214">
        <v>0.2</v>
      </c>
      <c r="S92" s="214">
        <v>0</v>
      </c>
      <c r="T92" s="215">
        <v>0.6</v>
      </c>
      <c r="U92" s="34"/>
      <c r="V92" s="34"/>
    </row>
    <row r="93" spans="1:22" x14ac:dyDescent="0.2">
      <c r="A93" s="81">
        <v>88</v>
      </c>
      <c r="B93" s="84" t="str">
        <f t="shared" si="3"/>
        <v>Indonesia</v>
      </c>
      <c r="C93" s="84" t="str">
        <f t="shared" si="4"/>
        <v>IDN</v>
      </c>
      <c r="D93" s="214">
        <f t="shared" si="5"/>
        <v>0.16250000000000001</v>
      </c>
      <c r="E93" s="81" t="s">
        <v>150</v>
      </c>
      <c r="F93" s="84" t="s">
        <v>149</v>
      </c>
      <c r="G93" s="216">
        <v>0</v>
      </c>
      <c r="H93" s="214">
        <v>0.32500000000000001</v>
      </c>
      <c r="I93" s="214">
        <v>0</v>
      </c>
      <c r="J93" s="214">
        <v>0.5</v>
      </c>
      <c r="K93" s="214">
        <v>0</v>
      </c>
      <c r="L93" s="214">
        <v>1</v>
      </c>
      <c r="M93" s="214">
        <v>0</v>
      </c>
      <c r="N93" s="214">
        <v>0</v>
      </c>
      <c r="O93" s="214">
        <v>0</v>
      </c>
      <c r="P93" s="214">
        <v>0.25</v>
      </c>
      <c r="Q93" s="214">
        <v>0</v>
      </c>
      <c r="R93" s="214">
        <v>0.2</v>
      </c>
      <c r="S93" s="214">
        <v>0</v>
      </c>
      <c r="T93" s="215">
        <v>0</v>
      </c>
      <c r="U93" s="34"/>
      <c r="V93" s="34"/>
    </row>
    <row r="94" spans="1:22" x14ac:dyDescent="0.2">
      <c r="A94" s="81">
        <v>89</v>
      </c>
      <c r="B94" s="84" t="str">
        <f t="shared" si="3"/>
        <v>Isle of Man</v>
      </c>
      <c r="C94" s="84" t="str">
        <f t="shared" si="4"/>
        <v>IMN</v>
      </c>
      <c r="D94" s="214">
        <f t="shared" si="5"/>
        <v>0.90833333333333344</v>
      </c>
      <c r="E94" s="81" t="s">
        <v>728</v>
      </c>
      <c r="F94" s="84" t="s">
        <v>762</v>
      </c>
      <c r="G94" s="216">
        <v>1</v>
      </c>
      <c r="H94" s="214">
        <v>0.81666666666666698</v>
      </c>
      <c r="I94" s="214">
        <v>1</v>
      </c>
      <c r="J94" s="214">
        <v>0.5</v>
      </c>
      <c r="K94" s="214">
        <v>1</v>
      </c>
      <c r="L94" s="214">
        <v>1</v>
      </c>
      <c r="M94" s="214">
        <v>1</v>
      </c>
      <c r="N94" s="214">
        <v>1</v>
      </c>
      <c r="O94" s="214">
        <v>1</v>
      </c>
      <c r="P94" s="214">
        <v>1</v>
      </c>
      <c r="Q94" s="214">
        <v>1</v>
      </c>
      <c r="R94" s="214">
        <v>0.6</v>
      </c>
      <c r="S94" s="214">
        <v>1</v>
      </c>
      <c r="T94" s="215">
        <v>0.8</v>
      </c>
      <c r="U94" s="34"/>
      <c r="V94" s="34"/>
    </row>
    <row r="95" spans="1:22" x14ac:dyDescent="0.2">
      <c r="A95" s="81">
        <v>90</v>
      </c>
      <c r="B95" s="84" t="str">
        <f t="shared" si="3"/>
        <v>India</v>
      </c>
      <c r="C95" s="84" t="str">
        <f t="shared" si="4"/>
        <v>IND</v>
      </c>
      <c r="D95" s="214">
        <f t="shared" si="5"/>
        <v>0.22083333333333349</v>
      </c>
      <c r="E95" s="81" t="s">
        <v>152</v>
      </c>
      <c r="F95" s="84" t="s">
        <v>151</v>
      </c>
      <c r="G95" s="216">
        <v>0</v>
      </c>
      <c r="H95" s="214">
        <v>0.44166666666666698</v>
      </c>
      <c r="I95" s="214">
        <v>0</v>
      </c>
      <c r="J95" s="214">
        <v>0.5</v>
      </c>
      <c r="K95" s="214">
        <v>0</v>
      </c>
      <c r="L95" s="214">
        <v>1</v>
      </c>
      <c r="M95" s="214">
        <v>0</v>
      </c>
      <c r="N95" s="214">
        <v>0</v>
      </c>
      <c r="O95" s="214">
        <v>0</v>
      </c>
      <c r="P95" s="214">
        <v>0.75</v>
      </c>
      <c r="Q95" s="214">
        <v>0</v>
      </c>
      <c r="R95" s="214">
        <v>0.2</v>
      </c>
      <c r="S95" s="214">
        <v>0</v>
      </c>
      <c r="T95" s="215">
        <v>0.2</v>
      </c>
      <c r="U95" s="34"/>
      <c r="V95" s="34"/>
    </row>
    <row r="96" spans="1:22" x14ac:dyDescent="0.2">
      <c r="A96" s="81">
        <v>91</v>
      </c>
      <c r="B96" s="84" t="str">
        <f t="shared" si="3"/>
        <v>Ireland</v>
      </c>
      <c r="C96" s="84" t="str">
        <f t="shared" si="4"/>
        <v>IRL</v>
      </c>
      <c r="D96" s="214">
        <f t="shared" si="5"/>
        <v>0.35416666666666663</v>
      </c>
      <c r="E96" s="81" t="s">
        <v>154</v>
      </c>
      <c r="F96" s="84" t="s">
        <v>153</v>
      </c>
      <c r="G96" s="216">
        <v>8.3333333333333301E-2</v>
      </c>
      <c r="H96" s="214">
        <v>0.625</v>
      </c>
      <c r="I96" s="214">
        <v>0</v>
      </c>
      <c r="J96" s="214">
        <v>0.5</v>
      </c>
      <c r="K96" s="214">
        <v>0</v>
      </c>
      <c r="L96" s="214">
        <v>1</v>
      </c>
      <c r="M96" s="214">
        <v>0.5</v>
      </c>
      <c r="N96" s="214">
        <v>0.5</v>
      </c>
      <c r="O96" s="214">
        <v>0</v>
      </c>
      <c r="P96" s="214">
        <v>0.75</v>
      </c>
      <c r="Q96" s="214">
        <v>0</v>
      </c>
      <c r="R96" s="214">
        <v>0.4</v>
      </c>
      <c r="S96" s="214">
        <v>0</v>
      </c>
      <c r="T96" s="215">
        <v>0.6</v>
      </c>
      <c r="U96" s="34"/>
      <c r="V96" s="34"/>
    </row>
    <row r="97" spans="1:22" x14ac:dyDescent="0.2">
      <c r="A97" s="81">
        <v>92</v>
      </c>
      <c r="B97" s="84" t="str">
        <f t="shared" si="3"/>
        <v>Iran, Islamic Rep.</v>
      </c>
      <c r="C97" s="84" t="str">
        <f t="shared" si="4"/>
        <v>IRN</v>
      </c>
      <c r="D97" s="214">
        <f t="shared" si="5"/>
        <v>0.34583333333333349</v>
      </c>
      <c r="E97" s="81" t="s">
        <v>155</v>
      </c>
      <c r="F97" s="84" t="s">
        <v>763</v>
      </c>
      <c r="G97" s="216">
        <v>0.16666666666666699</v>
      </c>
      <c r="H97" s="214">
        <v>0.52500000000000002</v>
      </c>
      <c r="I97" s="214">
        <v>0</v>
      </c>
      <c r="J97" s="214">
        <v>0.5</v>
      </c>
      <c r="K97" s="214">
        <v>0.5</v>
      </c>
      <c r="L97" s="214">
        <v>1</v>
      </c>
      <c r="M97" s="214">
        <v>0.5</v>
      </c>
      <c r="N97" s="214">
        <v>0.5</v>
      </c>
      <c r="O97" s="214">
        <v>0</v>
      </c>
      <c r="P97" s="214">
        <v>0.75</v>
      </c>
      <c r="Q97" s="214">
        <v>0</v>
      </c>
      <c r="R97" s="214">
        <v>0.2</v>
      </c>
      <c r="S97" s="214">
        <v>0</v>
      </c>
      <c r="T97" s="215">
        <v>0.2</v>
      </c>
      <c r="U97" s="34"/>
      <c r="V97" s="34"/>
    </row>
    <row r="98" spans="1:22" x14ac:dyDescent="0.2">
      <c r="A98" s="81">
        <v>93</v>
      </c>
      <c r="B98" s="84" t="str">
        <f t="shared" si="3"/>
        <v>Iraq</v>
      </c>
      <c r="C98" s="84" t="str">
        <f t="shared" si="4"/>
        <v>IRQ</v>
      </c>
      <c r="D98" s="214">
        <f t="shared" si="5"/>
        <v>0.33888888888888896</v>
      </c>
      <c r="E98" s="81" t="s">
        <v>157</v>
      </c>
      <c r="F98" s="84" t="s">
        <v>156</v>
      </c>
      <c r="G98" s="216">
        <v>0.16666666666666699</v>
      </c>
      <c r="H98" s="214">
        <v>0.51111111111111096</v>
      </c>
      <c r="I98" s="214">
        <v>0</v>
      </c>
      <c r="J98" s="214">
        <v>0.5</v>
      </c>
      <c r="K98" s="214">
        <v>0.5</v>
      </c>
      <c r="L98" s="214">
        <v>0.66666666666666696</v>
      </c>
      <c r="M98" s="214">
        <v>0.5</v>
      </c>
      <c r="N98" s="214">
        <v>0.5</v>
      </c>
      <c r="O98" s="214">
        <v>0</v>
      </c>
      <c r="P98" s="214">
        <v>1</v>
      </c>
      <c r="Q98" s="214">
        <v>0</v>
      </c>
      <c r="R98" s="214">
        <v>0.2</v>
      </c>
      <c r="S98" s="214">
        <v>0</v>
      </c>
      <c r="T98" s="215">
        <v>0.2</v>
      </c>
      <c r="U98" s="34"/>
      <c r="V98" s="34"/>
    </row>
    <row r="99" spans="1:22" x14ac:dyDescent="0.2">
      <c r="A99" s="81">
        <v>94</v>
      </c>
      <c r="B99" s="84" t="str">
        <f t="shared" si="3"/>
        <v>Iceland</v>
      </c>
      <c r="C99" s="84" t="str">
        <f t="shared" si="4"/>
        <v>ISL</v>
      </c>
      <c r="D99" s="214">
        <f t="shared" si="5"/>
        <v>0.39583333333333348</v>
      </c>
      <c r="E99" s="81" t="s">
        <v>159</v>
      </c>
      <c r="F99" s="84" t="s">
        <v>158</v>
      </c>
      <c r="G99" s="216">
        <v>0.16666666666666699</v>
      </c>
      <c r="H99" s="214">
        <v>0.625</v>
      </c>
      <c r="I99" s="214">
        <v>0</v>
      </c>
      <c r="J99" s="214">
        <v>0.5</v>
      </c>
      <c r="K99" s="214">
        <v>0.5</v>
      </c>
      <c r="L99" s="214">
        <v>1</v>
      </c>
      <c r="M99" s="214">
        <v>0.5</v>
      </c>
      <c r="N99" s="214">
        <v>0.5</v>
      </c>
      <c r="O99" s="214">
        <v>0</v>
      </c>
      <c r="P99" s="214">
        <v>0.75</v>
      </c>
      <c r="Q99" s="214">
        <v>0</v>
      </c>
      <c r="R99" s="214">
        <v>0.4</v>
      </c>
      <c r="S99" s="214">
        <v>0</v>
      </c>
      <c r="T99" s="215">
        <v>0.6</v>
      </c>
      <c r="U99" s="34"/>
      <c r="V99" s="34"/>
    </row>
    <row r="100" spans="1:22" x14ac:dyDescent="0.2">
      <c r="A100" s="81">
        <v>95</v>
      </c>
      <c r="B100" s="84" t="str">
        <f t="shared" si="3"/>
        <v>Israel</v>
      </c>
      <c r="C100" s="84" t="str">
        <f t="shared" si="4"/>
        <v>ISR</v>
      </c>
      <c r="D100" s="214">
        <f t="shared" si="5"/>
        <v>0.32083333333333314</v>
      </c>
      <c r="E100" s="81" t="s">
        <v>161</v>
      </c>
      <c r="F100" s="84" t="s">
        <v>160</v>
      </c>
      <c r="G100" s="216">
        <v>8.3333333333333301E-2</v>
      </c>
      <c r="H100" s="214">
        <v>0.55833333333333302</v>
      </c>
      <c r="I100" s="214">
        <v>0</v>
      </c>
      <c r="J100" s="214">
        <v>0.5</v>
      </c>
      <c r="K100" s="214">
        <v>0</v>
      </c>
      <c r="L100" s="214">
        <v>1</v>
      </c>
      <c r="M100" s="214">
        <v>0.5</v>
      </c>
      <c r="N100" s="214">
        <v>0.5</v>
      </c>
      <c r="O100" s="214">
        <v>0</v>
      </c>
      <c r="P100" s="214">
        <v>0.75</v>
      </c>
      <c r="Q100" s="214">
        <v>0</v>
      </c>
      <c r="R100" s="214">
        <v>0.4</v>
      </c>
      <c r="S100" s="214">
        <v>0</v>
      </c>
      <c r="T100" s="215">
        <v>0.2</v>
      </c>
      <c r="U100" s="34"/>
      <c r="V100" s="34"/>
    </row>
    <row r="101" spans="1:22" x14ac:dyDescent="0.2">
      <c r="A101" s="81">
        <v>96</v>
      </c>
      <c r="B101" s="84" t="str">
        <f t="shared" si="3"/>
        <v>Italy</v>
      </c>
      <c r="C101" s="84" t="str">
        <f t="shared" si="4"/>
        <v>ITA</v>
      </c>
      <c r="D101" s="214">
        <f t="shared" si="5"/>
        <v>0.32083333333333314</v>
      </c>
      <c r="E101" s="81" t="s">
        <v>163</v>
      </c>
      <c r="F101" s="84" t="s">
        <v>162</v>
      </c>
      <c r="G101" s="216">
        <v>8.3333333333333301E-2</v>
      </c>
      <c r="H101" s="214">
        <v>0.55833333333333302</v>
      </c>
      <c r="I101" s="214">
        <v>0</v>
      </c>
      <c r="J101" s="214">
        <v>0.5</v>
      </c>
      <c r="K101" s="214">
        <v>0</v>
      </c>
      <c r="L101" s="214">
        <v>1</v>
      </c>
      <c r="M101" s="214">
        <v>0.5</v>
      </c>
      <c r="N101" s="214">
        <v>0.5</v>
      </c>
      <c r="O101" s="214">
        <v>0</v>
      </c>
      <c r="P101" s="214">
        <v>0.75</v>
      </c>
      <c r="Q101" s="214">
        <v>0</v>
      </c>
      <c r="R101" s="214">
        <v>0.2</v>
      </c>
      <c r="S101" s="214">
        <v>0</v>
      </c>
      <c r="T101" s="215">
        <v>0.4</v>
      </c>
      <c r="U101" s="34"/>
      <c r="V101" s="34"/>
    </row>
    <row r="102" spans="1:22" x14ac:dyDescent="0.2">
      <c r="A102" s="81">
        <v>97</v>
      </c>
      <c r="B102" s="84" t="str">
        <f t="shared" si="3"/>
        <v>Jamaica</v>
      </c>
      <c r="C102" s="84" t="str">
        <f t="shared" si="4"/>
        <v>JAM</v>
      </c>
      <c r="D102" s="214">
        <f t="shared" si="5"/>
        <v>0.36249999999999999</v>
      </c>
      <c r="E102" s="81" t="s">
        <v>165</v>
      </c>
      <c r="F102" s="84" t="s">
        <v>164</v>
      </c>
      <c r="G102" s="216">
        <v>0.16666666666666699</v>
      </c>
      <c r="H102" s="214">
        <v>0.55833333333333302</v>
      </c>
      <c r="I102" s="214">
        <v>0</v>
      </c>
      <c r="J102" s="214">
        <v>0.5</v>
      </c>
      <c r="K102" s="214">
        <v>0.5</v>
      </c>
      <c r="L102" s="214">
        <v>1</v>
      </c>
      <c r="M102" s="214">
        <v>0.5</v>
      </c>
      <c r="N102" s="214">
        <v>0.5</v>
      </c>
      <c r="O102" s="214">
        <v>0</v>
      </c>
      <c r="P102" s="214">
        <v>0.75</v>
      </c>
      <c r="Q102" s="214">
        <v>0</v>
      </c>
      <c r="R102" s="214">
        <v>0.4</v>
      </c>
      <c r="S102" s="214">
        <v>0</v>
      </c>
      <c r="T102" s="215">
        <v>0.2</v>
      </c>
      <c r="U102" s="34"/>
      <c r="V102" s="34"/>
    </row>
    <row r="103" spans="1:22" x14ac:dyDescent="0.2">
      <c r="A103" s="81">
        <v>98</v>
      </c>
      <c r="B103" s="84" t="str">
        <f t="shared" si="3"/>
        <v>Jordan</v>
      </c>
      <c r="C103" s="84" t="str">
        <f t="shared" si="4"/>
        <v>JOR</v>
      </c>
      <c r="D103" s="214">
        <f t="shared" si="5"/>
        <v>0.30000000000000016</v>
      </c>
      <c r="E103" s="81" t="s">
        <v>167</v>
      </c>
      <c r="F103" s="84" t="s">
        <v>166</v>
      </c>
      <c r="G103" s="216">
        <v>8.3333333333333301E-2</v>
      </c>
      <c r="H103" s="214">
        <v>0.51666666666666705</v>
      </c>
      <c r="I103" s="214">
        <v>0</v>
      </c>
      <c r="J103" s="214">
        <v>0.5</v>
      </c>
      <c r="K103" s="214">
        <v>0</v>
      </c>
      <c r="L103" s="214">
        <v>1</v>
      </c>
      <c r="M103" s="214">
        <v>0.5</v>
      </c>
      <c r="N103" s="214">
        <v>0.5</v>
      </c>
      <c r="O103" s="214">
        <v>0</v>
      </c>
      <c r="P103" s="214">
        <v>0.5</v>
      </c>
      <c r="Q103" s="214">
        <v>0</v>
      </c>
      <c r="R103" s="214">
        <v>0.2</v>
      </c>
      <c r="S103" s="214">
        <v>0</v>
      </c>
      <c r="T103" s="215">
        <v>0.4</v>
      </c>
      <c r="U103" s="34"/>
      <c r="V103" s="34"/>
    </row>
    <row r="104" spans="1:22" x14ac:dyDescent="0.2">
      <c r="A104" s="81">
        <v>99</v>
      </c>
      <c r="B104" s="84" t="str">
        <f t="shared" si="3"/>
        <v>Japan</v>
      </c>
      <c r="C104" s="84" t="str">
        <f t="shared" si="4"/>
        <v>JPN</v>
      </c>
      <c r="D104" s="214">
        <f t="shared" si="5"/>
        <v>0.32083333333333314</v>
      </c>
      <c r="E104" s="81" t="s">
        <v>169</v>
      </c>
      <c r="F104" s="84" t="s">
        <v>168</v>
      </c>
      <c r="G104" s="216">
        <v>8.3333333333333301E-2</v>
      </c>
      <c r="H104" s="214">
        <v>0.55833333333333302</v>
      </c>
      <c r="I104" s="214">
        <v>0</v>
      </c>
      <c r="J104" s="214">
        <v>0.5</v>
      </c>
      <c r="K104" s="214">
        <v>0</v>
      </c>
      <c r="L104" s="214">
        <v>1</v>
      </c>
      <c r="M104" s="214">
        <v>0.5</v>
      </c>
      <c r="N104" s="214">
        <v>0.5</v>
      </c>
      <c r="O104" s="214">
        <v>0</v>
      </c>
      <c r="P104" s="214">
        <v>0.75</v>
      </c>
      <c r="Q104" s="214">
        <v>0</v>
      </c>
      <c r="R104" s="214">
        <v>0.2</v>
      </c>
      <c r="S104" s="214">
        <v>0</v>
      </c>
      <c r="T104" s="215">
        <v>0.4</v>
      </c>
      <c r="U104" s="34"/>
      <c r="V104" s="34"/>
    </row>
    <row r="105" spans="1:22" x14ac:dyDescent="0.2">
      <c r="A105" s="81">
        <v>100</v>
      </c>
      <c r="B105" s="84" t="str">
        <f t="shared" si="3"/>
        <v>Kazakhstan</v>
      </c>
      <c r="C105" s="84" t="str">
        <f t="shared" si="4"/>
        <v>KAZ</v>
      </c>
      <c r="D105" s="214">
        <f t="shared" si="5"/>
        <v>0.30000000000000016</v>
      </c>
      <c r="E105" s="81" t="s">
        <v>171</v>
      </c>
      <c r="F105" s="84" t="s">
        <v>170</v>
      </c>
      <c r="G105" s="216">
        <v>8.3333333333333301E-2</v>
      </c>
      <c r="H105" s="214">
        <v>0.51666666666666705</v>
      </c>
      <c r="I105" s="214">
        <v>0</v>
      </c>
      <c r="J105" s="214">
        <v>0.5</v>
      </c>
      <c r="K105" s="214">
        <v>0</v>
      </c>
      <c r="L105" s="214">
        <v>1</v>
      </c>
      <c r="M105" s="214">
        <v>0.5</v>
      </c>
      <c r="N105" s="214">
        <v>0.5</v>
      </c>
      <c r="O105" s="214">
        <v>0</v>
      </c>
      <c r="P105" s="214">
        <v>0.5</v>
      </c>
      <c r="Q105" s="214">
        <v>0</v>
      </c>
      <c r="R105" s="214">
        <v>0.2</v>
      </c>
      <c r="S105" s="214">
        <v>0</v>
      </c>
      <c r="T105" s="215">
        <v>0.4</v>
      </c>
      <c r="U105" s="34"/>
      <c r="V105" s="34"/>
    </row>
    <row r="106" spans="1:22" x14ac:dyDescent="0.2">
      <c r="A106" s="81">
        <v>101</v>
      </c>
      <c r="B106" s="84" t="str">
        <f t="shared" si="3"/>
        <v>Kenya</v>
      </c>
      <c r="C106" s="84" t="str">
        <f t="shared" si="4"/>
        <v>KEN</v>
      </c>
      <c r="D106" s="214">
        <f t="shared" si="5"/>
        <v>0.102777777777778</v>
      </c>
      <c r="E106" s="81" t="s">
        <v>173</v>
      </c>
      <c r="F106" s="84" t="s">
        <v>172</v>
      </c>
      <c r="G106" s="216">
        <v>0</v>
      </c>
      <c r="H106" s="214">
        <v>0.20555555555555599</v>
      </c>
      <c r="I106" s="214">
        <v>0</v>
      </c>
      <c r="J106" s="214">
        <v>0</v>
      </c>
      <c r="K106" s="214">
        <v>0</v>
      </c>
      <c r="L106" s="214">
        <v>0.33333333333333298</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0.3583333333333335</v>
      </c>
      <c r="E107" s="81" t="s">
        <v>174</v>
      </c>
      <c r="F107" s="84" t="s">
        <v>764</v>
      </c>
      <c r="G107" s="216">
        <v>0.16666666666666699</v>
      </c>
      <c r="H107" s="214">
        <v>0.55000000000000004</v>
      </c>
      <c r="I107" s="214">
        <v>0</v>
      </c>
      <c r="J107" s="214">
        <v>0.5</v>
      </c>
      <c r="K107" s="214">
        <v>0.5</v>
      </c>
      <c r="L107" s="214">
        <v>1</v>
      </c>
      <c r="M107" s="214">
        <v>0.5</v>
      </c>
      <c r="N107" s="214">
        <v>0.5</v>
      </c>
      <c r="O107" s="214">
        <v>0</v>
      </c>
      <c r="P107" s="214">
        <v>0.5</v>
      </c>
      <c r="Q107" s="214">
        <v>0</v>
      </c>
      <c r="R107" s="214">
        <v>0.4</v>
      </c>
      <c r="S107" s="214">
        <v>0</v>
      </c>
      <c r="T107" s="215">
        <v>0.4</v>
      </c>
      <c r="U107" s="34"/>
      <c r="V107" s="34"/>
    </row>
    <row r="108" spans="1:22" x14ac:dyDescent="0.2">
      <c r="A108" s="81">
        <v>103</v>
      </c>
      <c r="B108" s="84" t="str">
        <f t="shared" si="3"/>
        <v>Cambodia</v>
      </c>
      <c r="C108" s="84" t="str">
        <f t="shared" si="4"/>
        <v>KHM</v>
      </c>
      <c r="D108" s="214">
        <f t="shared" si="5"/>
        <v>0.37500000000000011</v>
      </c>
      <c r="E108" s="81" t="s">
        <v>176</v>
      </c>
      <c r="F108" s="84" t="s">
        <v>175</v>
      </c>
      <c r="G108" s="216">
        <v>8.3333333333333301E-2</v>
      </c>
      <c r="H108" s="214">
        <v>0.66666666666666696</v>
      </c>
      <c r="I108" s="214">
        <v>0</v>
      </c>
      <c r="J108" s="214">
        <v>0.5</v>
      </c>
      <c r="K108" s="214">
        <v>0</v>
      </c>
      <c r="L108" s="214">
        <v>1</v>
      </c>
      <c r="M108" s="214">
        <v>0.5</v>
      </c>
      <c r="N108" s="214">
        <v>0.5</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765</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0.35416666666666663</v>
      </c>
      <c r="E111" s="81" t="s">
        <v>180</v>
      </c>
      <c r="F111" s="84" t="s">
        <v>766</v>
      </c>
      <c r="G111" s="216">
        <v>8.3333333333333301E-2</v>
      </c>
      <c r="H111" s="214">
        <v>0.625</v>
      </c>
      <c r="I111" s="214">
        <v>0</v>
      </c>
      <c r="J111" s="214">
        <v>0.5</v>
      </c>
      <c r="K111" s="214">
        <v>0</v>
      </c>
      <c r="L111" s="214">
        <v>1</v>
      </c>
      <c r="M111" s="214">
        <v>0.5</v>
      </c>
      <c r="N111" s="214">
        <v>0.5</v>
      </c>
      <c r="O111" s="214">
        <v>0</v>
      </c>
      <c r="P111" s="214">
        <v>0.75</v>
      </c>
      <c r="Q111" s="214">
        <v>0</v>
      </c>
      <c r="R111" s="214">
        <v>0.4</v>
      </c>
      <c r="S111" s="214">
        <v>0</v>
      </c>
      <c r="T111" s="215">
        <v>0.6</v>
      </c>
      <c r="U111" s="34"/>
      <c r="V111" s="34"/>
    </row>
    <row r="112" spans="1:22" x14ac:dyDescent="0.2">
      <c r="A112" s="81">
        <v>107</v>
      </c>
      <c r="B112" s="84" t="str">
        <f t="shared" si="3"/>
        <v>Kuwait</v>
      </c>
      <c r="C112" s="84" t="str">
        <f t="shared" si="4"/>
        <v>KWT</v>
      </c>
      <c r="D112" s="214">
        <f t="shared" si="5"/>
        <v>0.37083333333333313</v>
      </c>
      <c r="E112" s="81" t="s">
        <v>182</v>
      </c>
      <c r="F112" s="84" t="s">
        <v>181</v>
      </c>
      <c r="G112" s="216">
        <v>8.3333333333333301E-2</v>
      </c>
      <c r="H112" s="214">
        <v>0.65833333333333299</v>
      </c>
      <c r="I112" s="214">
        <v>0</v>
      </c>
      <c r="J112" s="214">
        <v>0.5</v>
      </c>
      <c r="K112" s="214">
        <v>0</v>
      </c>
      <c r="L112" s="214">
        <v>1</v>
      </c>
      <c r="M112" s="214">
        <v>0.5</v>
      </c>
      <c r="N112" s="214">
        <v>0.5</v>
      </c>
      <c r="O112" s="214">
        <v>0</v>
      </c>
      <c r="P112" s="214">
        <v>0.75</v>
      </c>
      <c r="Q112" s="214">
        <v>0</v>
      </c>
      <c r="R112" s="214">
        <v>0.6</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0.16527777777777766</v>
      </c>
      <c r="E114" s="81" t="s">
        <v>186</v>
      </c>
      <c r="F114" s="84" t="s">
        <v>185</v>
      </c>
      <c r="G114" s="216">
        <v>8.3333333333333301E-2</v>
      </c>
      <c r="H114" s="214">
        <v>0.24722222222222201</v>
      </c>
      <c r="I114" s="214">
        <v>0</v>
      </c>
      <c r="J114" s="214">
        <v>0</v>
      </c>
      <c r="K114" s="214">
        <v>0.5</v>
      </c>
      <c r="L114" s="214">
        <v>0.33333333333333298</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0.35138888888888897</v>
      </c>
      <c r="E115" s="81" t="s">
        <v>188</v>
      </c>
      <c r="F115" s="84" t="s">
        <v>187</v>
      </c>
      <c r="G115" s="216">
        <v>0.16666666666666699</v>
      </c>
      <c r="H115" s="214">
        <v>0.53611111111111098</v>
      </c>
      <c r="I115" s="214">
        <v>0</v>
      </c>
      <c r="J115" s="214">
        <v>0.5</v>
      </c>
      <c r="K115" s="214">
        <v>0.5</v>
      </c>
      <c r="L115" s="214">
        <v>0.66666666666666696</v>
      </c>
      <c r="M115" s="214">
        <v>0.5</v>
      </c>
      <c r="N115" s="214">
        <v>0.5</v>
      </c>
      <c r="O115" s="214">
        <v>0</v>
      </c>
      <c r="P115" s="214">
        <v>0.75</v>
      </c>
      <c r="Q115" s="214">
        <v>0</v>
      </c>
      <c r="R115" s="214">
        <v>0.4</v>
      </c>
      <c r="S115" s="214">
        <v>0</v>
      </c>
      <c r="T115" s="215">
        <v>0.4</v>
      </c>
      <c r="U115" s="34"/>
      <c r="V115" s="34"/>
    </row>
    <row r="116" spans="1:22" x14ac:dyDescent="0.2">
      <c r="A116" s="81">
        <v>111</v>
      </c>
      <c r="B116" s="84" t="str">
        <f t="shared" si="3"/>
        <v>Libya</v>
      </c>
      <c r="C116" s="84" t="str">
        <f t="shared" si="4"/>
        <v>LBY</v>
      </c>
      <c r="D116" s="214">
        <f t="shared" si="5"/>
        <v>0.36666666666666697</v>
      </c>
      <c r="E116" s="81" t="s">
        <v>190</v>
      </c>
      <c r="F116" s="84" t="s">
        <v>189</v>
      </c>
      <c r="G116" s="216">
        <v>0.16666666666666699</v>
      </c>
      <c r="H116" s="214">
        <v>0.56666666666666698</v>
      </c>
      <c r="I116" s="214">
        <v>0</v>
      </c>
      <c r="J116" s="214">
        <v>0.5</v>
      </c>
      <c r="K116" s="214">
        <v>0.5</v>
      </c>
      <c r="L116" s="214">
        <v>1</v>
      </c>
      <c r="M116" s="214">
        <v>0.5</v>
      </c>
      <c r="N116" s="214">
        <v>0.5</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0.48333333333333295</v>
      </c>
      <c r="E118" s="81" t="s">
        <v>193</v>
      </c>
      <c r="F118" s="84" t="s">
        <v>192</v>
      </c>
      <c r="G118" s="216">
        <v>0.33333333333333298</v>
      </c>
      <c r="H118" s="214">
        <v>0.63333333333333297</v>
      </c>
      <c r="I118" s="214">
        <v>0</v>
      </c>
      <c r="J118" s="214">
        <v>0.5</v>
      </c>
      <c r="K118" s="214">
        <v>1</v>
      </c>
      <c r="L118" s="214">
        <v>1</v>
      </c>
      <c r="M118" s="214">
        <v>0.5</v>
      </c>
      <c r="N118" s="214">
        <v>0.5</v>
      </c>
      <c r="O118" s="214">
        <v>0</v>
      </c>
      <c r="P118" s="214">
        <v>1</v>
      </c>
      <c r="Q118" s="214">
        <v>0</v>
      </c>
      <c r="R118" s="214">
        <v>0.2</v>
      </c>
      <c r="S118" s="214">
        <v>0.5</v>
      </c>
      <c r="T118" s="215">
        <v>0.6</v>
      </c>
      <c r="U118" s="34"/>
      <c r="V118" s="34"/>
    </row>
    <row r="119" spans="1:22" x14ac:dyDescent="0.2">
      <c r="A119" s="81">
        <v>114</v>
      </c>
      <c r="B119" s="84" t="str">
        <f t="shared" si="3"/>
        <v>Sri Lanka</v>
      </c>
      <c r="C119" s="84" t="str">
        <f t="shared" si="4"/>
        <v>LKA</v>
      </c>
      <c r="D119" s="214">
        <f t="shared" si="5"/>
        <v>0.1708333333333335</v>
      </c>
      <c r="E119" s="81" t="s">
        <v>195</v>
      </c>
      <c r="F119" s="84" t="s">
        <v>194</v>
      </c>
      <c r="G119" s="216">
        <v>0</v>
      </c>
      <c r="H119" s="214">
        <v>0.34166666666666701</v>
      </c>
      <c r="I119" s="214">
        <v>0</v>
      </c>
      <c r="J119" s="214">
        <v>0</v>
      </c>
      <c r="K119" s="214">
        <v>0</v>
      </c>
      <c r="L119" s="214">
        <v>1</v>
      </c>
      <c r="M119" s="214">
        <v>0</v>
      </c>
      <c r="N119" s="214">
        <v>0</v>
      </c>
      <c r="O119" s="214">
        <v>0</v>
      </c>
      <c r="P119" s="214">
        <v>0.25</v>
      </c>
      <c r="Q119" s="214">
        <v>0</v>
      </c>
      <c r="R119" s="214">
        <v>0.4</v>
      </c>
      <c r="S119" s="214">
        <v>0</v>
      </c>
      <c r="T119" s="215">
        <v>0.4</v>
      </c>
      <c r="U119" s="34"/>
      <c r="V119" s="34"/>
    </row>
    <row r="120" spans="1:22" x14ac:dyDescent="0.2">
      <c r="A120" s="81">
        <v>115</v>
      </c>
      <c r="B120" s="84" t="str">
        <f t="shared" si="3"/>
        <v>Lesotho</v>
      </c>
      <c r="C120" s="84" t="str">
        <f t="shared" si="4"/>
        <v>LSO</v>
      </c>
      <c r="D120" s="214">
        <f t="shared" si="5"/>
        <v>0.29583333333333311</v>
      </c>
      <c r="E120" s="81" t="s">
        <v>197</v>
      </c>
      <c r="F120" s="84" t="s">
        <v>196</v>
      </c>
      <c r="G120" s="216">
        <v>8.3333333333333301E-2</v>
      </c>
      <c r="H120" s="214">
        <v>0.50833333333333297</v>
      </c>
      <c r="I120" s="214">
        <v>0</v>
      </c>
      <c r="J120" s="214">
        <v>0.5</v>
      </c>
      <c r="K120" s="214">
        <v>0.5</v>
      </c>
      <c r="L120" s="214">
        <v>1</v>
      </c>
      <c r="M120" s="214">
        <v>0</v>
      </c>
      <c r="N120" s="214">
        <v>0</v>
      </c>
      <c r="O120" s="214">
        <v>0</v>
      </c>
      <c r="P120" s="214">
        <v>0.75</v>
      </c>
      <c r="Q120" s="214">
        <v>0</v>
      </c>
      <c r="R120" s="214">
        <v>0.4</v>
      </c>
      <c r="S120" s="214">
        <v>0</v>
      </c>
      <c r="T120" s="215">
        <v>0.4</v>
      </c>
      <c r="U120" s="34"/>
      <c r="V120" s="34"/>
    </row>
    <row r="121" spans="1:22" x14ac:dyDescent="0.2">
      <c r="A121" s="81">
        <v>116</v>
      </c>
      <c r="B121" s="84" t="str">
        <f t="shared" si="3"/>
        <v>Lithuania</v>
      </c>
      <c r="C121" s="84" t="str">
        <f t="shared" si="4"/>
        <v>LTU</v>
      </c>
      <c r="D121" s="214">
        <f t="shared" si="5"/>
        <v>0.39583333333333348</v>
      </c>
      <c r="E121" s="81" t="s">
        <v>199</v>
      </c>
      <c r="F121" s="84" t="s">
        <v>198</v>
      </c>
      <c r="G121" s="216">
        <v>0.16666666666666699</v>
      </c>
      <c r="H121" s="214">
        <v>0.625</v>
      </c>
      <c r="I121" s="214">
        <v>0</v>
      </c>
      <c r="J121" s="214">
        <v>0.5</v>
      </c>
      <c r="K121" s="214">
        <v>0.5</v>
      </c>
      <c r="L121" s="214">
        <v>1</v>
      </c>
      <c r="M121" s="214">
        <v>0.5</v>
      </c>
      <c r="N121" s="214">
        <v>0.5</v>
      </c>
      <c r="O121" s="214">
        <v>0</v>
      </c>
      <c r="P121" s="214">
        <v>0.75</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0.39583333333333348</v>
      </c>
      <c r="E122" s="81" t="s">
        <v>201</v>
      </c>
      <c r="F122" s="84" t="s">
        <v>200</v>
      </c>
      <c r="G122" s="216">
        <v>0.16666666666666699</v>
      </c>
      <c r="H122" s="214">
        <v>0.625</v>
      </c>
      <c r="I122" s="214">
        <v>0</v>
      </c>
      <c r="J122" s="214">
        <v>0.5</v>
      </c>
      <c r="K122" s="214">
        <v>0.5</v>
      </c>
      <c r="L122" s="214">
        <v>1</v>
      </c>
      <c r="M122" s="214">
        <v>0.5</v>
      </c>
      <c r="N122" s="214">
        <v>0.5</v>
      </c>
      <c r="O122" s="214">
        <v>0</v>
      </c>
      <c r="P122" s="214">
        <v>0.75</v>
      </c>
      <c r="Q122" s="214">
        <v>0</v>
      </c>
      <c r="R122" s="214">
        <v>0.4</v>
      </c>
      <c r="S122" s="214">
        <v>0</v>
      </c>
      <c r="T122" s="215">
        <v>0.6</v>
      </c>
      <c r="U122" s="34"/>
      <c r="V122" s="34"/>
    </row>
    <row r="123" spans="1:22" x14ac:dyDescent="0.2">
      <c r="A123" s="81">
        <v>118</v>
      </c>
      <c r="B123" s="84" t="str">
        <f t="shared" si="3"/>
        <v>Latvia</v>
      </c>
      <c r="C123" s="84" t="str">
        <f t="shared" si="4"/>
        <v>LVA</v>
      </c>
      <c r="D123" s="214">
        <f t="shared" si="5"/>
        <v>0.39583333333333348</v>
      </c>
      <c r="E123" s="81" t="s">
        <v>203</v>
      </c>
      <c r="F123" s="84" t="s">
        <v>202</v>
      </c>
      <c r="G123" s="216">
        <v>0.16666666666666699</v>
      </c>
      <c r="H123" s="214">
        <v>0.625</v>
      </c>
      <c r="I123" s="214">
        <v>0</v>
      </c>
      <c r="J123" s="214">
        <v>0.5</v>
      </c>
      <c r="K123" s="214">
        <v>0.5</v>
      </c>
      <c r="L123" s="214">
        <v>1</v>
      </c>
      <c r="M123" s="214">
        <v>0.5</v>
      </c>
      <c r="N123" s="214">
        <v>0.5</v>
      </c>
      <c r="O123" s="214">
        <v>0</v>
      </c>
      <c r="P123" s="214">
        <v>0.75</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0.74583333333333302</v>
      </c>
      <c r="E124" s="81" t="s">
        <v>729</v>
      </c>
      <c r="F124" s="84" t="s">
        <v>767</v>
      </c>
      <c r="G124" s="216">
        <v>0.83333333333333304</v>
      </c>
      <c r="H124" s="214">
        <v>0.65833333333333299</v>
      </c>
      <c r="I124" s="214">
        <v>1</v>
      </c>
      <c r="J124" s="214">
        <v>0.5</v>
      </c>
      <c r="K124" s="214">
        <v>0.5</v>
      </c>
      <c r="L124" s="214">
        <v>1</v>
      </c>
      <c r="M124" s="214">
        <v>0.5</v>
      </c>
      <c r="N124" s="214">
        <v>0.5</v>
      </c>
      <c r="O124" s="214">
        <v>1</v>
      </c>
      <c r="P124" s="214">
        <v>0.75</v>
      </c>
      <c r="Q124" s="214">
        <v>1</v>
      </c>
      <c r="R124" s="214">
        <v>0.6</v>
      </c>
      <c r="S124" s="214">
        <v>1</v>
      </c>
      <c r="T124" s="215">
        <v>0.6</v>
      </c>
      <c r="U124" s="34"/>
      <c r="V124" s="34"/>
    </row>
    <row r="125" spans="1:22" x14ac:dyDescent="0.2">
      <c r="A125" s="81">
        <v>120</v>
      </c>
      <c r="B125" s="84" t="str">
        <f t="shared" si="3"/>
        <v>St. Martin (French part)</v>
      </c>
      <c r="C125" s="84" t="str">
        <f t="shared" si="4"/>
        <v>MAF</v>
      </c>
      <c r="D125" s="214">
        <f t="shared" si="5"/>
        <v>0.90833333333333344</v>
      </c>
      <c r="E125" s="81" t="s">
        <v>730</v>
      </c>
      <c r="F125" s="84" t="s">
        <v>768</v>
      </c>
      <c r="G125" s="216">
        <v>1</v>
      </c>
      <c r="H125" s="214">
        <v>0.81666666666666698</v>
      </c>
      <c r="I125" s="214">
        <v>1</v>
      </c>
      <c r="J125" s="214">
        <v>0.5</v>
      </c>
      <c r="K125" s="214">
        <v>1</v>
      </c>
      <c r="L125" s="214">
        <v>1</v>
      </c>
      <c r="M125" s="214">
        <v>1</v>
      </c>
      <c r="N125" s="214">
        <v>1</v>
      </c>
      <c r="O125" s="214">
        <v>1</v>
      </c>
      <c r="P125" s="214">
        <v>1</v>
      </c>
      <c r="Q125" s="214">
        <v>1</v>
      </c>
      <c r="R125" s="214">
        <v>0.6</v>
      </c>
      <c r="S125" s="214">
        <v>1</v>
      </c>
      <c r="T125" s="215">
        <v>0.8</v>
      </c>
      <c r="U125" s="34"/>
      <c r="V125" s="34"/>
    </row>
    <row r="126" spans="1:22" x14ac:dyDescent="0.2">
      <c r="A126" s="81">
        <v>121</v>
      </c>
      <c r="B126" s="84" t="str">
        <f t="shared" si="3"/>
        <v>Morocco</v>
      </c>
      <c r="C126" s="84" t="str">
        <f t="shared" si="4"/>
        <v>MAR</v>
      </c>
      <c r="D126" s="214">
        <f t="shared" si="5"/>
        <v>0.1958333333333335</v>
      </c>
      <c r="E126" s="81" t="s">
        <v>205</v>
      </c>
      <c r="F126" s="84" t="s">
        <v>204</v>
      </c>
      <c r="G126" s="216">
        <v>0</v>
      </c>
      <c r="H126" s="214">
        <v>0.391666666666667</v>
      </c>
      <c r="I126" s="214">
        <v>0</v>
      </c>
      <c r="J126" s="214">
        <v>0.5</v>
      </c>
      <c r="K126" s="214">
        <v>0</v>
      </c>
      <c r="L126" s="214">
        <v>1</v>
      </c>
      <c r="M126" s="214">
        <v>0</v>
      </c>
      <c r="N126" s="214">
        <v>0</v>
      </c>
      <c r="O126" s="214">
        <v>0</v>
      </c>
      <c r="P126" s="214">
        <v>0.25</v>
      </c>
      <c r="Q126" s="214">
        <v>0</v>
      </c>
      <c r="R126" s="214">
        <v>0.2</v>
      </c>
      <c r="S126" s="214">
        <v>0</v>
      </c>
      <c r="T126" s="215">
        <v>0.4</v>
      </c>
      <c r="U126" s="34"/>
      <c r="V126" s="34"/>
    </row>
    <row r="127" spans="1:22" x14ac:dyDescent="0.2">
      <c r="A127" s="81">
        <v>122</v>
      </c>
      <c r="B127" s="84" t="str">
        <f t="shared" si="3"/>
        <v>Monaco</v>
      </c>
      <c r="C127" s="84" t="str">
        <f t="shared" si="4"/>
        <v>MCO</v>
      </c>
      <c r="D127" s="214">
        <f t="shared" si="5"/>
        <v>0.82499999999999996</v>
      </c>
      <c r="E127" s="81" t="s">
        <v>731</v>
      </c>
      <c r="F127" s="84" t="s">
        <v>769</v>
      </c>
      <c r="G127" s="216">
        <v>0.83333333333333304</v>
      </c>
      <c r="H127" s="214">
        <v>0.81666666666666698</v>
      </c>
      <c r="I127" s="214">
        <v>0</v>
      </c>
      <c r="J127" s="214">
        <v>0.5</v>
      </c>
      <c r="K127" s="214">
        <v>1</v>
      </c>
      <c r="L127" s="214">
        <v>1</v>
      </c>
      <c r="M127" s="214">
        <v>1</v>
      </c>
      <c r="N127" s="214">
        <v>1</v>
      </c>
      <c r="O127" s="214">
        <v>1</v>
      </c>
      <c r="P127" s="214">
        <v>1</v>
      </c>
      <c r="Q127" s="214">
        <v>1</v>
      </c>
      <c r="R127" s="214">
        <v>0.6</v>
      </c>
      <c r="S127" s="214">
        <v>1</v>
      </c>
      <c r="T127" s="215">
        <v>0.8</v>
      </c>
      <c r="U127" s="34"/>
      <c r="V127" s="34"/>
    </row>
    <row r="128" spans="1:22" x14ac:dyDescent="0.2">
      <c r="A128" s="81">
        <v>123</v>
      </c>
      <c r="B128" s="84" t="str">
        <f t="shared" si="3"/>
        <v>Moldova</v>
      </c>
      <c r="C128" s="84" t="str">
        <f t="shared" si="4"/>
        <v>MDA</v>
      </c>
      <c r="D128" s="214">
        <f t="shared" si="5"/>
        <v>0.33749999999999997</v>
      </c>
      <c r="E128" s="81" t="s">
        <v>206</v>
      </c>
      <c r="F128" s="84" t="s">
        <v>532</v>
      </c>
      <c r="G128" s="216">
        <v>0.16666666666666699</v>
      </c>
      <c r="H128" s="214">
        <v>0.50833333333333297</v>
      </c>
      <c r="I128" s="214">
        <v>0</v>
      </c>
      <c r="J128" s="214">
        <v>0.5</v>
      </c>
      <c r="K128" s="214">
        <v>0.5</v>
      </c>
      <c r="L128" s="214">
        <v>1</v>
      </c>
      <c r="M128" s="214">
        <v>0.5</v>
      </c>
      <c r="N128" s="214">
        <v>0.5</v>
      </c>
      <c r="O128" s="214">
        <v>0</v>
      </c>
      <c r="P128" s="214">
        <v>0.25</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0.27638888888888863</v>
      </c>
      <c r="E129" s="81" t="s">
        <v>208</v>
      </c>
      <c r="F129" s="84" t="s">
        <v>207</v>
      </c>
      <c r="G129" s="216">
        <v>8.3333333333333301E-2</v>
      </c>
      <c r="H129" s="214">
        <v>0.469444444444444</v>
      </c>
      <c r="I129" s="214">
        <v>0</v>
      </c>
      <c r="J129" s="214">
        <v>0.5</v>
      </c>
      <c r="K129" s="214">
        <v>0</v>
      </c>
      <c r="L129" s="214">
        <v>0.66666666666666696</v>
      </c>
      <c r="M129" s="214">
        <v>0.5</v>
      </c>
      <c r="N129" s="214">
        <v>0.5</v>
      </c>
      <c r="O129" s="214">
        <v>0</v>
      </c>
      <c r="P129" s="214">
        <v>0.75</v>
      </c>
      <c r="Q129" s="214">
        <v>0</v>
      </c>
      <c r="R129" s="214">
        <v>0.2</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0.1791666666666665</v>
      </c>
      <c r="E131" s="81" t="s">
        <v>212</v>
      </c>
      <c r="F131" s="84" t="s">
        <v>211</v>
      </c>
      <c r="G131" s="216">
        <v>0</v>
      </c>
      <c r="H131" s="214">
        <v>0.358333333333333</v>
      </c>
      <c r="I131" s="214">
        <v>0</v>
      </c>
      <c r="J131" s="214">
        <v>0.5</v>
      </c>
      <c r="K131" s="214">
        <v>0</v>
      </c>
      <c r="L131" s="214">
        <v>1</v>
      </c>
      <c r="M131" s="214">
        <v>0</v>
      </c>
      <c r="N131" s="214">
        <v>0</v>
      </c>
      <c r="O131" s="214">
        <v>0</v>
      </c>
      <c r="P131" s="214">
        <v>0.25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0.375</v>
      </c>
      <c r="E133" s="81" t="s">
        <v>216</v>
      </c>
      <c r="F133" s="84" t="s">
        <v>215</v>
      </c>
      <c r="G133" s="216">
        <v>0.16666666666666699</v>
      </c>
      <c r="H133" s="214">
        <v>0.58333333333333304</v>
      </c>
      <c r="I133" s="214">
        <v>0</v>
      </c>
      <c r="J133" s="214">
        <v>0.5</v>
      </c>
      <c r="K133" s="214">
        <v>0.5</v>
      </c>
      <c r="L133" s="214">
        <v>1</v>
      </c>
      <c r="M133" s="214">
        <v>0.5</v>
      </c>
      <c r="N133" s="214">
        <v>0.5</v>
      </c>
      <c r="O133" s="214">
        <v>0</v>
      </c>
      <c r="P133" s="214">
        <v>0.5</v>
      </c>
      <c r="Q133" s="214">
        <v>0</v>
      </c>
      <c r="R133" s="214">
        <v>0.4</v>
      </c>
      <c r="S133" s="214">
        <v>0</v>
      </c>
      <c r="T133" s="215">
        <v>0.6</v>
      </c>
      <c r="U133" s="34"/>
      <c r="V133" s="34"/>
    </row>
    <row r="134" spans="1:22" x14ac:dyDescent="0.2">
      <c r="A134" s="81">
        <v>129</v>
      </c>
      <c r="B134" s="84" t="str">
        <f t="shared" si="3"/>
        <v>Mali</v>
      </c>
      <c r="C134" s="84" t="str">
        <f t="shared" si="4"/>
        <v>MLI</v>
      </c>
      <c r="D134" s="214">
        <f t="shared" si="5"/>
        <v>0.23750000000000016</v>
      </c>
      <c r="E134" s="81" t="s">
        <v>218</v>
      </c>
      <c r="F134" s="84" t="s">
        <v>217</v>
      </c>
      <c r="G134" s="216">
        <v>8.3333333333333301E-2</v>
      </c>
      <c r="H134" s="214">
        <v>0.391666666666667</v>
      </c>
      <c r="I134" s="214">
        <v>0</v>
      </c>
      <c r="J134" s="214">
        <v>0.5</v>
      </c>
      <c r="K134" s="214">
        <v>0</v>
      </c>
      <c r="L134" s="214">
        <v>0</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0.39583333333333348</v>
      </c>
      <c r="E135" s="81" t="s">
        <v>220</v>
      </c>
      <c r="F135" s="84" t="s">
        <v>219</v>
      </c>
      <c r="G135" s="216">
        <v>0.16666666666666699</v>
      </c>
      <c r="H135" s="214">
        <v>0.625</v>
      </c>
      <c r="I135" s="214">
        <v>0</v>
      </c>
      <c r="J135" s="214">
        <v>0.5</v>
      </c>
      <c r="K135" s="214">
        <v>0.5</v>
      </c>
      <c r="L135" s="214">
        <v>1</v>
      </c>
      <c r="M135" s="214">
        <v>0.5</v>
      </c>
      <c r="N135" s="214">
        <v>0.5</v>
      </c>
      <c r="O135" s="214">
        <v>0</v>
      </c>
      <c r="P135" s="214">
        <v>0.75</v>
      </c>
      <c r="Q135" s="214">
        <v>0</v>
      </c>
      <c r="R135" s="214">
        <v>0.4</v>
      </c>
      <c r="S135" s="214">
        <v>0</v>
      </c>
      <c r="T135" s="215">
        <v>0.6</v>
      </c>
      <c r="U135" s="34"/>
      <c r="V135" s="34"/>
    </row>
    <row r="136" spans="1:22" x14ac:dyDescent="0.2">
      <c r="A136" s="81">
        <v>131</v>
      </c>
      <c r="B136" s="84" t="str">
        <f t="shared" si="6"/>
        <v>Myanmar</v>
      </c>
      <c r="C136" s="84" t="str">
        <f t="shared" si="7"/>
        <v>MMR</v>
      </c>
      <c r="D136" s="214">
        <f t="shared" si="8"/>
        <v>0.23194444444444465</v>
      </c>
      <c r="E136" s="81" t="s">
        <v>222</v>
      </c>
      <c r="F136" s="84" t="s">
        <v>221</v>
      </c>
      <c r="G136" s="216">
        <v>8.3333333333333301E-2</v>
      </c>
      <c r="H136" s="214">
        <v>0.38055555555555598</v>
      </c>
      <c r="I136" s="214">
        <v>0</v>
      </c>
      <c r="J136" s="214">
        <v>0.5</v>
      </c>
      <c r="K136" s="214">
        <v>0</v>
      </c>
      <c r="L136" s="214">
        <v>0.33333333333333298</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0.39999999999999997</v>
      </c>
      <c r="E137" s="81" t="s">
        <v>224</v>
      </c>
      <c r="F137" s="84" t="s">
        <v>223</v>
      </c>
      <c r="G137" s="216">
        <v>0.16666666666666699</v>
      </c>
      <c r="H137" s="214">
        <v>0.63333333333333297</v>
      </c>
      <c r="I137" s="214">
        <v>0</v>
      </c>
      <c r="J137" s="214">
        <v>0.5</v>
      </c>
      <c r="K137" s="214">
        <v>0.5</v>
      </c>
      <c r="L137" s="214">
        <v>1</v>
      </c>
      <c r="M137" s="214">
        <v>0.5</v>
      </c>
      <c r="N137" s="214">
        <v>0.5</v>
      </c>
      <c r="O137" s="214">
        <v>0</v>
      </c>
      <c r="P137" s="214">
        <v>1</v>
      </c>
      <c r="Q137" s="214">
        <v>0</v>
      </c>
      <c r="R137" s="214">
        <v>0.4</v>
      </c>
      <c r="S137" s="214">
        <v>0</v>
      </c>
      <c r="T137" s="215">
        <v>0.4</v>
      </c>
      <c r="U137" s="34"/>
      <c r="V137" s="34"/>
    </row>
    <row r="138" spans="1:22" x14ac:dyDescent="0.2">
      <c r="A138" s="81">
        <v>133</v>
      </c>
      <c r="B138" s="84" t="str">
        <f t="shared" si="6"/>
        <v>Mongolia</v>
      </c>
      <c r="C138" s="84" t="str">
        <f t="shared" si="7"/>
        <v>MNG</v>
      </c>
      <c r="D138" s="214">
        <f t="shared" si="8"/>
        <v>0.33749999999999997</v>
      </c>
      <c r="E138" s="81" t="s">
        <v>226</v>
      </c>
      <c r="F138" s="84" t="s">
        <v>225</v>
      </c>
      <c r="G138" s="216">
        <v>0.16666666666666699</v>
      </c>
      <c r="H138" s="214">
        <v>0.50833333333333297</v>
      </c>
      <c r="I138" s="214">
        <v>0</v>
      </c>
      <c r="J138" s="214">
        <v>0.5</v>
      </c>
      <c r="K138" s="214">
        <v>0.5</v>
      </c>
      <c r="L138" s="214">
        <v>1</v>
      </c>
      <c r="M138" s="214">
        <v>0.5</v>
      </c>
      <c r="N138" s="214">
        <v>0.5</v>
      </c>
      <c r="O138" s="214">
        <v>0</v>
      </c>
      <c r="P138" s="214">
        <v>0.25</v>
      </c>
      <c r="Q138" s="214">
        <v>0</v>
      </c>
      <c r="R138" s="214">
        <v>0.2</v>
      </c>
      <c r="S138" s="214">
        <v>0</v>
      </c>
      <c r="T138" s="215">
        <v>0.6</v>
      </c>
      <c r="U138" s="34"/>
      <c r="V138" s="34"/>
    </row>
    <row r="139" spans="1:22" x14ac:dyDescent="0.2">
      <c r="A139" s="81">
        <v>134</v>
      </c>
      <c r="B139" s="84" t="str">
        <f t="shared" si="6"/>
        <v>Northern Mariana Islands</v>
      </c>
      <c r="C139" s="84" t="str">
        <f t="shared" si="7"/>
        <v>MNP</v>
      </c>
      <c r="D139" s="214">
        <f t="shared" si="8"/>
        <v>0.90833333333333344</v>
      </c>
      <c r="E139" s="81" t="s">
        <v>732</v>
      </c>
      <c r="F139" s="84" t="s">
        <v>770</v>
      </c>
      <c r="G139" s="216">
        <v>1</v>
      </c>
      <c r="H139" s="214">
        <v>0.81666666666666698</v>
      </c>
      <c r="I139" s="214">
        <v>1</v>
      </c>
      <c r="J139" s="214">
        <v>0.5</v>
      </c>
      <c r="K139" s="214">
        <v>1</v>
      </c>
      <c r="L139" s="214">
        <v>1</v>
      </c>
      <c r="M139" s="214">
        <v>1</v>
      </c>
      <c r="N139" s="214">
        <v>1</v>
      </c>
      <c r="O139" s="214">
        <v>1</v>
      </c>
      <c r="P139" s="214">
        <v>1</v>
      </c>
      <c r="Q139" s="214">
        <v>1</v>
      </c>
      <c r="R139" s="214">
        <v>0.6</v>
      </c>
      <c r="S139" s="214">
        <v>1</v>
      </c>
      <c r="T139" s="215">
        <v>0.8</v>
      </c>
      <c r="U139" s="34"/>
      <c r="V139" s="34"/>
    </row>
    <row r="140" spans="1:22" x14ac:dyDescent="0.2">
      <c r="A140" s="81">
        <v>135</v>
      </c>
      <c r="B140" s="84" t="str">
        <f t="shared" si="6"/>
        <v>Mozambique</v>
      </c>
      <c r="C140" s="84" t="str">
        <f t="shared" si="7"/>
        <v>MOZ</v>
      </c>
      <c r="D140" s="214">
        <f t="shared" si="8"/>
        <v>0.12361111111111101</v>
      </c>
      <c r="E140" s="81" t="s">
        <v>228</v>
      </c>
      <c r="F140" s="84" t="s">
        <v>227</v>
      </c>
      <c r="G140" s="216">
        <v>0</v>
      </c>
      <c r="H140" s="214">
        <v>0.24722222222222201</v>
      </c>
      <c r="I140" s="214">
        <v>0</v>
      </c>
      <c r="J140" s="214">
        <v>0</v>
      </c>
      <c r="K140" s="214">
        <v>0</v>
      </c>
      <c r="L140" s="214">
        <v>0.33333333333333298</v>
      </c>
      <c r="M140" s="214">
        <v>0</v>
      </c>
      <c r="N140" s="214">
        <v>0</v>
      </c>
      <c r="O140" s="214">
        <v>0</v>
      </c>
      <c r="P140" s="214">
        <v>0.75</v>
      </c>
      <c r="Q140" s="214">
        <v>0</v>
      </c>
      <c r="R140" s="214">
        <v>0.2</v>
      </c>
      <c r="S140" s="214">
        <v>0</v>
      </c>
      <c r="T140" s="215">
        <v>0.2</v>
      </c>
      <c r="U140" s="34"/>
      <c r="V140" s="34"/>
    </row>
    <row r="141" spans="1:22" x14ac:dyDescent="0.2">
      <c r="A141" s="81">
        <v>136</v>
      </c>
      <c r="B141" s="84" t="str">
        <f t="shared" si="6"/>
        <v>Mauritania</v>
      </c>
      <c r="C141" s="84" t="str">
        <f t="shared" si="7"/>
        <v>MRT</v>
      </c>
      <c r="D141" s="214">
        <f t="shared" si="8"/>
        <v>0.37916666666666698</v>
      </c>
      <c r="E141" s="81" t="s">
        <v>230</v>
      </c>
      <c r="F141" s="84" t="s">
        <v>229</v>
      </c>
      <c r="G141" s="216">
        <v>0.16666666666666699</v>
      </c>
      <c r="H141" s="214">
        <v>0.59166666666666701</v>
      </c>
      <c r="I141" s="214">
        <v>0</v>
      </c>
      <c r="J141" s="214">
        <v>0.5</v>
      </c>
      <c r="K141" s="214">
        <v>0.5</v>
      </c>
      <c r="L141" s="214">
        <v>1</v>
      </c>
      <c r="M141" s="214">
        <v>0.5</v>
      </c>
      <c r="N141" s="214">
        <v>0.5</v>
      </c>
      <c r="O141" s="214">
        <v>0</v>
      </c>
      <c r="P141" s="214">
        <v>0.75</v>
      </c>
      <c r="Q141" s="214">
        <v>0</v>
      </c>
      <c r="R141" s="214">
        <v>0.4</v>
      </c>
      <c r="S141" s="214">
        <v>0</v>
      </c>
      <c r="T141" s="215">
        <v>0.4</v>
      </c>
      <c r="U141" s="34"/>
      <c r="V141" s="34"/>
    </row>
    <row r="142" spans="1:22" x14ac:dyDescent="0.2">
      <c r="A142" s="81">
        <v>137</v>
      </c>
      <c r="B142" s="84" t="str">
        <f t="shared" si="6"/>
        <v>Mauritius</v>
      </c>
      <c r="C142" s="84" t="str">
        <f t="shared" si="7"/>
        <v>MUS</v>
      </c>
      <c r="D142" s="214">
        <f t="shared" si="8"/>
        <v>0.37916666666666698</v>
      </c>
      <c r="E142" s="81" t="s">
        <v>232</v>
      </c>
      <c r="F142" s="84" t="s">
        <v>231</v>
      </c>
      <c r="G142" s="216">
        <v>0.16666666666666699</v>
      </c>
      <c r="H142" s="214">
        <v>0.59166666666666701</v>
      </c>
      <c r="I142" s="214">
        <v>0</v>
      </c>
      <c r="J142" s="214">
        <v>0.5</v>
      </c>
      <c r="K142" s="214">
        <v>0.5</v>
      </c>
      <c r="L142" s="214">
        <v>1</v>
      </c>
      <c r="M142" s="214">
        <v>0.5</v>
      </c>
      <c r="N142" s="214">
        <v>0.5</v>
      </c>
      <c r="O142" s="214">
        <v>0</v>
      </c>
      <c r="P142" s="214">
        <v>0.75</v>
      </c>
      <c r="Q142" s="214">
        <v>0</v>
      </c>
      <c r="R142" s="214">
        <v>0.4</v>
      </c>
      <c r="S142" s="214">
        <v>0</v>
      </c>
      <c r="T142" s="215">
        <v>0.4</v>
      </c>
      <c r="U142" s="34"/>
      <c r="V142" s="34"/>
    </row>
    <row r="143" spans="1:22" x14ac:dyDescent="0.2">
      <c r="A143" s="81">
        <v>138</v>
      </c>
      <c r="B143" s="84" t="str">
        <f t="shared" si="6"/>
        <v>Malawi</v>
      </c>
      <c r="C143" s="84" t="str">
        <f t="shared" si="7"/>
        <v>MWI</v>
      </c>
      <c r="D143" s="214">
        <f t="shared" si="8"/>
        <v>0.26527777777777767</v>
      </c>
      <c r="E143" s="81" t="s">
        <v>234</v>
      </c>
      <c r="F143" s="84" t="s">
        <v>233</v>
      </c>
      <c r="G143" s="216">
        <v>8.3333333333333301E-2</v>
      </c>
      <c r="H143" s="214">
        <v>0.44722222222222202</v>
      </c>
      <c r="I143" s="214">
        <v>0</v>
      </c>
      <c r="J143" s="214">
        <v>0.5</v>
      </c>
      <c r="K143" s="214">
        <v>0</v>
      </c>
      <c r="L143" s="214">
        <v>0.33333333333333298</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0.22916666666666649</v>
      </c>
      <c r="E144" s="81" t="s">
        <v>236</v>
      </c>
      <c r="F144" s="84" t="s">
        <v>235</v>
      </c>
      <c r="G144" s="216">
        <v>0</v>
      </c>
      <c r="H144" s="214">
        <v>0.45833333333333298</v>
      </c>
      <c r="I144" s="214">
        <v>0</v>
      </c>
      <c r="J144" s="214">
        <v>0.5</v>
      </c>
      <c r="K144" s="214">
        <v>0</v>
      </c>
      <c r="L144" s="214">
        <v>1</v>
      </c>
      <c r="M144" s="214">
        <v>0</v>
      </c>
      <c r="N144" s="214">
        <v>0</v>
      </c>
      <c r="O144" s="214">
        <v>0</v>
      </c>
      <c r="P144" s="214">
        <v>0.25</v>
      </c>
      <c r="Q144" s="214">
        <v>0</v>
      </c>
      <c r="R144" s="214">
        <v>0.4</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0.8916666666666665</v>
      </c>
      <c r="E146" s="81" t="s">
        <v>733</v>
      </c>
      <c r="F146" s="84" t="s">
        <v>771</v>
      </c>
      <c r="G146" s="216">
        <v>1</v>
      </c>
      <c r="H146" s="214">
        <v>0.78333333333333299</v>
      </c>
      <c r="I146" s="214">
        <v>1</v>
      </c>
      <c r="J146" s="214">
        <v>0.5</v>
      </c>
      <c r="K146" s="214">
        <v>1</v>
      </c>
      <c r="L146" s="214">
        <v>1</v>
      </c>
      <c r="M146" s="214">
        <v>1</v>
      </c>
      <c r="N146" s="214">
        <v>1</v>
      </c>
      <c r="O146" s="214">
        <v>1</v>
      </c>
      <c r="P146" s="214">
        <v>1</v>
      </c>
      <c r="Q146" s="214">
        <v>1</v>
      </c>
      <c r="R146" s="214">
        <v>0.4</v>
      </c>
      <c r="S146" s="214">
        <v>1</v>
      </c>
      <c r="T146" s="215">
        <v>0.8</v>
      </c>
      <c r="U146" s="34"/>
      <c r="V146" s="34"/>
    </row>
    <row r="147" spans="1:22" x14ac:dyDescent="0.2">
      <c r="A147" s="81">
        <v>142</v>
      </c>
      <c r="B147" s="84" t="str">
        <f t="shared" si="6"/>
        <v>Niger</v>
      </c>
      <c r="C147" s="84" t="str">
        <f t="shared" si="7"/>
        <v>NER</v>
      </c>
      <c r="D147" s="214">
        <f t="shared" si="8"/>
        <v>0.26527777777777767</v>
      </c>
      <c r="E147" s="81" t="s">
        <v>240</v>
      </c>
      <c r="F147" s="84" t="s">
        <v>239</v>
      </c>
      <c r="G147" s="216">
        <v>8.3333333333333301E-2</v>
      </c>
      <c r="H147" s="214">
        <v>0.44722222222222202</v>
      </c>
      <c r="I147" s="214">
        <v>0</v>
      </c>
      <c r="J147" s="214">
        <v>0.5</v>
      </c>
      <c r="K147" s="214">
        <v>0</v>
      </c>
      <c r="L147" s="214">
        <v>0.33333333333333298</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7.4999999999999997E-2</v>
      </c>
      <c r="E148" s="81" t="s">
        <v>242</v>
      </c>
      <c r="F148" s="84" t="s">
        <v>241</v>
      </c>
      <c r="G148" s="216">
        <v>0</v>
      </c>
      <c r="H148" s="214">
        <v>0.15</v>
      </c>
      <c r="I148" s="214">
        <v>0</v>
      </c>
      <c r="J148" s="214">
        <v>0</v>
      </c>
      <c r="K148" s="214">
        <v>0</v>
      </c>
      <c r="L148" s="214">
        <v>0</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0.25555555555555565</v>
      </c>
      <c r="E149" s="81" t="s">
        <v>244</v>
      </c>
      <c r="F149" s="84" t="s">
        <v>243</v>
      </c>
      <c r="G149" s="216">
        <v>8.3333333333333301E-2</v>
      </c>
      <c r="H149" s="214">
        <v>0.42777777777777798</v>
      </c>
      <c r="I149" s="214">
        <v>0</v>
      </c>
      <c r="J149" s="214">
        <v>0.5</v>
      </c>
      <c r="K149" s="214">
        <v>0</v>
      </c>
      <c r="L149" s="214">
        <v>0.66666666666666696</v>
      </c>
      <c r="M149" s="214">
        <v>0.5</v>
      </c>
      <c r="N149" s="214">
        <v>0.5</v>
      </c>
      <c r="O149" s="214">
        <v>0</v>
      </c>
      <c r="P149" s="214">
        <v>0.5</v>
      </c>
      <c r="Q149" s="214">
        <v>0</v>
      </c>
      <c r="R149" s="214">
        <v>0.2</v>
      </c>
      <c r="S149" s="214">
        <v>0</v>
      </c>
      <c r="T149" s="215">
        <v>0.2</v>
      </c>
      <c r="U149" s="34"/>
      <c r="V149" s="34"/>
    </row>
    <row r="150" spans="1:22" x14ac:dyDescent="0.2">
      <c r="A150" s="81">
        <v>145</v>
      </c>
      <c r="B150" s="84" t="str">
        <f t="shared" si="6"/>
        <v>Netherlands</v>
      </c>
      <c r="C150" s="84" t="str">
        <f t="shared" si="7"/>
        <v>NLD</v>
      </c>
      <c r="D150" s="214">
        <f t="shared" si="8"/>
        <v>0.35416666666666663</v>
      </c>
      <c r="E150" s="81" t="s">
        <v>246</v>
      </c>
      <c r="F150" s="84" t="s">
        <v>245</v>
      </c>
      <c r="G150" s="216">
        <v>8.3333333333333301E-2</v>
      </c>
      <c r="H150" s="214">
        <v>0.625</v>
      </c>
      <c r="I150" s="214">
        <v>0</v>
      </c>
      <c r="J150" s="214">
        <v>0.5</v>
      </c>
      <c r="K150" s="214">
        <v>0</v>
      </c>
      <c r="L150" s="214">
        <v>1</v>
      </c>
      <c r="M150" s="214">
        <v>0.5</v>
      </c>
      <c r="N150" s="214">
        <v>0.5</v>
      </c>
      <c r="O150" s="214">
        <v>0</v>
      </c>
      <c r="P150" s="214">
        <v>0.75</v>
      </c>
      <c r="Q150" s="214">
        <v>0</v>
      </c>
      <c r="R150" s="214">
        <v>0.4</v>
      </c>
      <c r="S150" s="214">
        <v>0</v>
      </c>
      <c r="T150" s="215">
        <v>0.6</v>
      </c>
      <c r="U150" s="34"/>
      <c r="V150" s="34"/>
    </row>
    <row r="151" spans="1:22" x14ac:dyDescent="0.2">
      <c r="A151" s="81">
        <v>146</v>
      </c>
      <c r="B151" s="84" t="str">
        <f t="shared" si="6"/>
        <v>Norway</v>
      </c>
      <c r="C151" s="84" t="str">
        <f t="shared" si="7"/>
        <v>NOR</v>
      </c>
      <c r="D151" s="214">
        <f t="shared" si="8"/>
        <v>0.33750000000000013</v>
      </c>
      <c r="E151" s="81" t="s">
        <v>248</v>
      </c>
      <c r="F151" s="84" t="s">
        <v>247</v>
      </c>
      <c r="G151" s="216">
        <v>8.3333333333333301E-2</v>
      </c>
      <c r="H151" s="214">
        <v>0.59166666666666701</v>
      </c>
      <c r="I151" s="214">
        <v>0</v>
      </c>
      <c r="J151" s="214">
        <v>0.5</v>
      </c>
      <c r="K151" s="214">
        <v>0</v>
      </c>
      <c r="L151" s="214">
        <v>1</v>
      </c>
      <c r="M151" s="214">
        <v>0.5</v>
      </c>
      <c r="N151" s="214">
        <v>0.5</v>
      </c>
      <c r="O151" s="214">
        <v>0</v>
      </c>
      <c r="P151" s="214">
        <v>0.75</v>
      </c>
      <c r="Q151" s="214">
        <v>0</v>
      </c>
      <c r="R151" s="214">
        <v>0.4</v>
      </c>
      <c r="S151" s="214">
        <v>0</v>
      </c>
      <c r="T151" s="215">
        <v>0.4</v>
      </c>
      <c r="U151" s="34"/>
      <c r="V151" s="34"/>
    </row>
    <row r="152" spans="1:22" x14ac:dyDescent="0.2">
      <c r="A152" s="81">
        <v>147</v>
      </c>
      <c r="B152" s="84" t="str">
        <f t="shared" si="6"/>
        <v>Nepal</v>
      </c>
      <c r="C152" s="84" t="str">
        <f t="shared" si="7"/>
        <v>NPL</v>
      </c>
      <c r="D152" s="214">
        <f t="shared" si="8"/>
        <v>0.34166666666666662</v>
      </c>
      <c r="E152" s="81" t="s">
        <v>250</v>
      </c>
      <c r="F152" s="84" t="s">
        <v>249</v>
      </c>
      <c r="G152" s="216">
        <v>8.3333333333333301E-2</v>
      </c>
      <c r="H152" s="214">
        <v>0.6</v>
      </c>
      <c r="I152" s="214">
        <v>0</v>
      </c>
      <c r="J152" s="214">
        <v>0.5</v>
      </c>
      <c r="K152" s="214">
        <v>0</v>
      </c>
      <c r="L152" s="214">
        <v>1</v>
      </c>
      <c r="M152" s="214">
        <v>0.5</v>
      </c>
      <c r="N152" s="214">
        <v>0.5</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0.35416666666666663</v>
      </c>
      <c r="E154" s="81" t="s">
        <v>254</v>
      </c>
      <c r="F154" s="84" t="s">
        <v>253</v>
      </c>
      <c r="G154" s="216">
        <v>8.3333333333333301E-2</v>
      </c>
      <c r="H154" s="214">
        <v>0.625</v>
      </c>
      <c r="I154" s="214">
        <v>0</v>
      </c>
      <c r="J154" s="214">
        <v>0.5</v>
      </c>
      <c r="K154" s="214">
        <v>0</v>
      </c>
      <c r="L154" s="214">
        <v>1</v>
      </c>
      <c r="M154" s="214">
        <v>0.5</v>
      </c>
      <c r="N154" s="214">
        <v>0.5</v>
      </c>
      <c r="O154" s="214">
        <v>0</v>
      </c>
      <c r="P154" s="214">
        <v>0.75</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0.4</v>
      </c>
      <c r="S155" s="214">
        <v>0</v>
      </c>
      <c r="T155" s="215">
        <v>0.6</v>
      </c>
      <c r="U155" s="34"/>
      <c r="V155" s="34"/>
    </row>
    <row r="156" spans="1:22" x14ac:dyDescent="0.2">
      <c r="A156" s="81">
        <v>151</v>
      </c>
      <c r="B156" s="84" t="str">
        <f t="shared" si="6"/>
        <v>Pakistan</v>
      </c>
      <c r="C156" s="84" t="str">
        <f t="shared" si="7"/>
        <v>PAK</v>
      </c>
      <c r="D156" s="214">
        <f t="shared" si="8"/>
        <v>0.16805555555555551</v>
      </c>
      <c r="E156" s="81" t="s">
        <v>258</v>
      </c>
      <c r="F156" s="84" t="s">
        <v>257</v>
      </c>
      <c r="G156" s="216">
        <v>0</v>
      </c>
      <c r="H156" s="214">
        <v>0.33611111111111103</v>
      </c>
      <c r="I156" s="214">
        <v>0</v>
      </c>
      <c r="J156" s="214">
        <v>0.5</v>
      </c>
      <c r="K156" s="214">
        <v>0</v>
      </c>
      <c r="L156" s="214">
        <v>0.66666666666666696</v>
      </c>
      <c r="M156" s="214">
        <v>0</v>
      </c>
      <c r="N156" s="214">
        <v>0</v>
      </c>
      <c r="O156" s="214">
        <v>0</v>
      </c>
      <c r="P156" s="214">
        <v>0.25</v>
      </c>
      <c r="Q156" s="214">
        <v>0</v>
      </c>
      <c r="R156" s="214">
        <v>0.4</v>
      </c>
      <c r="S156" s="214">
        <v>0</v>
      </c>
      <c r="T156" s="215">
        <v>0.2</v>
      </c>
      <c r="U156" s="34"/>
      <c r="V156" s="34"/>
    </row>
    <row r="157" spans="1:22" x14ac:dyDescent="0.2">
      <c r="A157" s="81">
        <v>152</v>
      </c>
      <c r="B157" s="84" t="str">
        <f t="shared" si="6"/>
        <v>Panama</v>
      </c>
      <c r="C157" s="84" t="str">
        <f t="shared" si="7"/>
        <v>PAN</v>
      </c>
      <c r="D157" s="214">
        <f t="shared" si="8"/>
        <v>0.31666666666666665</v>
      </c>
      <c r="E157" s="81" t="s">
        <v>260</v>
      </c>
      <c r="F157" s="84" t="s">
        <v>259</v>
      </c>
      <c r="G157" s="216">
        <v>8.3333333333333301E-2</v>
      </c>
      <c r="H157" s="214">
        <v>0.55000000000000004</v>
      </c>
      <c r="I157" s="214">
        <v>0</v>
      </c>
      <c r="J157" s="214">
        <v>0.5</v>
      </c>
      <c r="K157" s="214">
        <v>0</v>
      </c>
      <c r="L157" s="214">
        <v>1</v>
      </c>
      <c r="M157" s="214">
        <v>0.5</v>
      </c>
      <c r="N157" s="214">
        <v>0.5</v>
      </c>
      <c r="O157" s="214">
        <v>0</v>
      </c>
      <c r="P157" s="214">
        <v>0.5</v>
      </c>
      <c r="Q157" s="214">
        <v>0</v>
      </c>
      <c r="R157" s="214">
        <v>0.4</v>
      </c>
      <c r="S157" s="214">
        <v>0</v>
      </c>
      <c r="T157" s="215">
        <v>0.4</v>
      </c>
      <c r="U157" s="34"/>
      <c r="V157" s="34"/>
    </row>
    <row r="158" spans="1:22" x14ac:dyDescent="0.2">
      <c r="A158" s="81">
        <v>153</v>
      </c>
      <c r="B158" s="84" t="str">
        <f t="shared" si="6"/>
        <v>Peru</v>
      </c>
      <c r="C158" s="84" t="str">
        <f t="shared" si="7"/>
        <v>PER</v>
      </c>
      <c r="D158" s="214">
        <f t="shared" si="8"/>
        <v>0.1791666666666665</v>
      </c>
      <c r="E158" s="81" t="s">
        <v>262</v>
      </c>
      <c r="F158" s="84" t="s">
        <v>261</v>
      </c>
      <c r="G158" s="216">
        <v>0</v>
      </c>
      <c r="H158" s="214">
        <v>0.358333333333333</v>
      </c>
      <c r="I158" s="214">
        <v>0</v>
      </c>
      <c r="J158" s="214">
        <v>0.5</v>
      </c>
      <c r="K158" s="214">
        <v>0</v>
      </c>
      <c r="L158" s="214">
        <v>1</v>
      </c>
      <c r="M158" s="214">
        <v>0</v>
      </c>
      <c r="N158" s="214">
        <v>0</v>
      </c>
      <c r="O158" s="214">
        <v>0</v>
      </c>
      <c r="P158" s="214">
        <v>0.25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0.27916666666666662</v>
      </c>
      <c r="E159" s="81" t="s">
        <v>264</v>
      </c>
      <c r="F159" s="84" t="s">
        <v>263</v>
      </c>
      <c r="G159" s="216">
        <v>8.3333333333333301E-2</v>
      </c>
      <c r="H159" s="214">
        <v>0.47499999999999998</v>
      </c>
      <c r="I159" s="214">
        <v>0</v>
      </c>
      <c r="J159" s="214">
        <v>0.5</v>
      </c>
      <c r="K159" s="214">
        <v>0</v>
      </c>
      <c r="L159" s="214">
        <v>1</v>
      </c>
      <c r="M159" s="214">
        <v>0.5</v>
      </c>
      <c r="N159" s="214">
        <v>0.5</v>
      </c>
      <c r="O159" s="214">
        <v>0</v>
      </c>
      <c r="P159" s="214">
        <v>0.25</v>
      </c>
      <c r="Q159" s="214">
        <v>0</v>
      </c>
      <c r="R159" s="214">
        <v>0.4</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0.30000000000000016</v>
      </c>
      <c r="E161" s="81" t="s">
        <v>268</v>
      </c>
      <c r="F161" s="84" t="s">
        <v>267</v>
      </c>
      <c r="G161" s="216">
        <v>8.3333333333333301E-2</v>
      </c>
      <c r="H161" s="214">
        <v>0.51666666666666705</v>
      </c>
      <c r="I161" s="214">
        <v>0</v>
      </c>
      <c r="J161" s="214">
        <v>0.5</v>
      </c>
      <c r="K161" s="214">
        <v>0.5</v>
      </c>
      <c r="L161" s="214">
        <v>1</v>
      </c>
      <c r="M161" s="214">
        <v>0</v>
      </c>
      <c r="N161" s="214">
        <v>0</v>
      </c>
      <c r="O161" s="214">
        <v>0</v>
      </c>
      <c r="P161" s="214">
        <v>1</v>
      </c>
      <c r="Q161" s="214">
        <v>0</v>
      </c>
      <c r="R161" s="214">
        <v>0.4</v>
      </c>
      <c r="S161" s="214">
        <v>0</v>
      </c>
      <c r="T161" s="215">
        <v>0.2</v>
      </c>
      <c r="U161" s="34"/>
      <c r="V161" s="34"/>
    </row>
    <row r="162" spans="1:22" x14ac:dyDescent="0.2">
      <c r="A162" s="81">
        <v>157</v>
      </c>
      <c r="B162" s="84" t="str">
        <f t="shared" si="6"/>
        <v>Poland</v>
      </c>
      <c r="C162" s="84" t="str">
        <f t="shared" si="7"/>
        <v>POL</v>
      </c>
      <c r="D162" s="214">
        <f t="shared" si="8"/>
        <v>0.27916666666666662</v>
      </c>
      <c r="E162" s="81" t="s">
        <v>270</v>
      </c>
      <c r="F162" s="84" t="s">
        <v>269</v>
      </c>
      <c r="G162" s="216">
        <v>8.3333333333333301E-2</v>
      </c>
      <c r="H162" s="214">
        <v>0.47499999999999998</v>
      </c>
      <c r="I162" s="214">
        <v>0</v>
      </c>
      <c r="J162" s="214">
        <v>0.5</v>
      </c>
      <c r="K162" s="214">
        <v>0</v>
      </c>
      <c r="L162" s="214">
        <v>1</v>
      </c>
      <c r="M162" s="214">
        <v>0.5</v>
      </c>
      <c r="N162" s="214">
        <v>0.5</v>
      </c>
      <c r="O162" s="214">
        <v>0</v>
      </c>
      <c r="P162" s="214">
        <v>0.25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0.71250000000000002</v>
      </c>
      <c r="E163" s="81" t="s">
        <v>734</v>
      </c>
      <c r="F163" s="84" t="s">
        <v>772</v>
      </c>
      <c r="G163" s="216">
        <v>0.83333333333333304</v>
      </c>
      <c r="H163" s="214">
        <v>0.59166666666666701</v>
      </c>
      <c r="I163" s="214">
        <v>1</v>
      </c>
      <c r="J163" s="214">
        <v>0.5</v>
      </c>
      <c r="K163" s="214">
        <v>0.5</v>
      </c>
      <c r="L163" s="214">
        <v>1</v>
      </c>
      <c r="M163" s="214">
        <v>0.5</v>
      </c>
      <c r="N163" s="214">
        <v>0.5</v>
      </c>
      <c r="O163" s="214">
        <v>1</v>
      </c>
      <c r="P163" s="214">
        <v>0.75</v>
      </c>
      <c r="Q163" s="214">
        <v>1</v>
      </c>
      <c r="R163" s="214">
        <v>0.6</v>
      </c>
      <c r="S163" s="214">
        <v>1</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773</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0.33750000000000013</v>
      </c>
      <c r="E165" s="81" t="s">
        <v>273</v>
      </c>
      <c r="F165" s="84" t="s">
        <v>272</v>
      </c>
      <c r="G165" s="216">
        <v>8.3333333333333301E-2</v>
      </c>
      <c r="H165" s="214">
        <v>0.59166666666666701</v>
      </c>
      <c r="I165" s="214">
        <v>0</v>
      </c>
      <c r="J165" s="214">
        <v>0.5</v>
      </c>
      <c r="K165" s="214">
        <v>0</v>
      </c>
      <c r="L165" s="214">
        <v>1</v>
      </c>
      <c r="M165" s="214">
        <v>0.5</v>
      </c>
      <c r="N165" s="214">
        <v>0.5</v>
      </c>
      <c r="O165" s="214">
        <v>0</v>
      </c>
      <c r="P165" s="214">
        <v>0.75</v>
      </c>
      <c r="Q165" s="214">
        <v>0</v>
      </c>
      <c r="R165" s="214">
        <v>0.2</v>
      </c>
      <c r="S165" s="214">
        <v>0</v>
      </c>
      <c r="T165" s="215">
        <v>0.6</v>
      </c>
      <c r="U165" s="34"/>
      <c r="V165" s="34"/>
    </row>
    <row r="166" spans="1:22" x14ac:dyDescent="0.2">
      <c r="A166" s="81">
        <v>161</v>
      </c>
      <c r="B166" s="84" t="str">
        <f t="shared" si="6"/>
        <v>Paraguay</v>
      </c>
      <c r="C166" s="84" t="str">
        <f t="shared" si="7"/>
        <v>PRY</v>
      </c>
      <c r="D166" s="214">
        <f t="shared" si="8"/>
        <v>0.30000000000000016</v>
      </c>
      <c r="E166" s="81" t="s">
        <v>275</v>
      </c>
      <c r="F166" s="84" t="s">
        <v>274</v>
      </c>
      <c r="G166" s="216">
        <v>8.3333333333333301E-2</v>
      </c>
      <c r="H166" s="214">
        <v>0.51666666666666705</v>
      </c>
      <c r="I166" s="214">
        <v>0</v>
      </c>
      <c r="J166" s="214">
        <v>0.5</v>
      </c>
      <c r="K166" s="214">
        <v>0</v>
      </c>
      <c r="L166" s="214">
        <v>1</v>
      </c>
      <c r="M166" s="214">
        <v>0.5</v>
      </c>
      <c r="N166" s="214">
        <v>0.5</v>
      </c>
      <c r="O166" s="214">
        <v>0</v>
      </c>
      <c r="P166" s="214">
        <v>0.5</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0.44166666666666654</v>
      </c>
      <c r="E167" s="81" t="s">
        <v>735</v>
      </c>
      <c r="F167" s="84" t="s">
        <v>774</v>
      </c>
      <c r="G167" s="216">
        <v>0.33333333333333298</v>
      </c>
      <c r="H167" s="214">
        <v>0.55000000000000004</v>
      </c>
      <c r="I167" s="214">
        <v>1</v>
      </c>
      <c r="J167" s="214">
        <v>0.5</v>
      </c>
      <c r="K167" s="214">
        <v>0.5</v>
      </c>
      <c r="L167" s="214">
        <v>1</v>
      </c>
      <c r="M167" s="214">
        <v>0.5</v>
      </c>
      <c r="N167" s="214">
        <v>0.5</v>
      </c>
      <c r="O167" s="214">
        <v>0</v>
      </c>
      <c r="P167" s="214">
        <v>0.5</v>
      </c>
      <c r="Q167" s="214">
        <v>0</v>
      </c>
      <c r="R167" s="214">
        <v>0.6</v>
      </c>
      <c r="S167" s="214">
        <v>0</v>
      </c>
      <c r="T167" s="215">
        <v>0.2</v>
      </c>
      <c r="U167" s="34"/>
      <c r="V167" s="34"/>
    </row>
    <row r="168" spans="1:22" x14ac:dyDescent="0.2">
      <c r="A168" s="81">
        <v>163</v>
      </c>
      <c r="B168" s="84" t="str">
        <f t="shared" si="6"/>
        <v>French Polynesia</v>
      </c>
      <c r="C168" s="84" t="str">
        <f t="shared" si="7"/>
        <v>PYF</v>
      </c>
      <c r="D168" s="214">
        <f t="shared" si="8"/>
        <v>0.90833333333333344</v>
      </c>
      <c r="E168" s="81" t="s">
        <v>736</v>
      </c>
      <c r="F168" s="84" t="s">
        <v>775</v>
      </c>
      <c r="G168" s="216">
        <v>1</v>
      </c>
      <c r="H168" s="214">
        <v>0.81666666666666698</v>
      </c>
      <c r="I168" s="214">
        <v>1</v>
      </c>
      <c r="J168" s="214">
        <v>0.5</v>
      </c>
      <c r="K168" s="214">
        <v>1</v>
      </c>
      <c r="L168" s="214">
        <v>1</v>
      </c>
      <c r="M168" s="214">
        <v>1</v>
      </c>
      <c r="N168" s="214">
        <v>1</v>
      </c>
      <c r="O168" s="214">
        <v>1</v>
      </c>
      <c r="P168" s="214">
        <v>1</v>
      </c>
      <c r="Q168" s="214">
        <v>1</v>
      </c>
      <c r="R168" s="214">
        <v>0.6</v>
      </c>
      <c r="S168" s="214">
        <v>1</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0.31250000000000011</v>
      </c>
      <c r="E170" s="81" t="s">
        <v>279</v>
      </c>
      <c r="F170" s="84" t="s">
        <v>278</v>
      </c>
      <c r="G170" s="216">
        <v>8.3333333333333301E-2</v>
      </c>
      <c r="H170" s="214">
        <v>0.54166666666666696</v>
      </c>
      <c r="I170" s="214">
        <v>0</v>
      </c>
      <c r="J170" s="214">
        <v>0.5</v>
      </c>
      <c r="K170" s="214">
        <v>0</v>
      </c>
      <c r="L170" s="214">
        <v>1</v>
      </c>
      <c r="M170" s="214">
        <v>0.5</v>
      </c>
      <c r="N170" s="214">
        <v>0.5</v>
      </c>
      <c r="O170" s="214">
        <v>0</v>
      </c>
      <c r="P170" s="214">
        <v>0.25</v>
      </c>
      <c r="Q170" s="214">
        <v>0</v>
      </c>
      <c r="R170" s="214">
        <v>0.4</v>
      </c>
      <c r="S170" s="214">
        <v>0</v>
      </c>
      <c r="T170" s="215">
        <v>0.6</v>
      </c>
      <c r="U170" s="34"/>
      <c r="V170" s="34"/>
    </row>
    <row r="171" spans="1:22" x14ac:dyDescent="0.2">
      <c r="A171" s="81">
        <v>166</v>
      </c>
      <c r="B171" s="84" t="str">
        <f t="shared" si="6"/>
        <v>Russian Federation</v>
      </c>
      <c r="C171" s="84" t="str">
        <f t="shared" si="7"/>
        <v>RUS</v>
      </c>
      <c r="D171" s="214">
        <f t="shared" si="8"/>
        <v>0.2</v>
      </c>
      <c r="E171" s="81" t="s">
        <v>281</v>
      </c>
      <c r="F171" s="84" t="s">
        <v>280</v>
      </c>
      <c r="G171" s="216">
        <v>0</v>
      </c>
      <c r="H171" s="214">
        <v>0.4</v>
      </c>
      <c r="I171" s="214">
        <v>0</v>
      </c>
      <c r="J171" s="214">
        <v>0.5</v>
      </c>
      <c r="K171" s="214">
        <v>0</v>
      </c>
      <c r="L171" s="214">
        <v>1</v>
      </c>
      <c r="M171" s="214">
        <v>0</v>
      </c>
      <c r="N171" s="214">
        <v>0</v>
      </c>
      <c r="O171" s="214">
        <v>0</v>
      </c>
      <c r="P171" s="214">
        <v>0.5</v>
      </c>
      <c r="Q171" s="214">
        <v>0</v>
      </c>
      <c r="R171" s="214">
        <v>0.2</v>
      </c>
      <c r="S171" s="214">
        <v>0</v>
      </c>
      <c r="T171" s="215">
        <v>0.2</v>
      </c>
      <c r="U171" s="34"/>
      <c r="V171" s="34"/>
    </row>
    <row r="172" spans="1:22" x14ac:dyDescent="0.2">
      <c r="A172" s="81">
        <v>167</v>
      </c>
      <c r="B172" s="84" t="str">
        <f t="shared" si="6"/>
        <v>Rwanda</v>
      </c>
      <c r="C172" s="84" t="str">
        <f t="shared" si="7"/>
        <v>RWA</v>
      </c>
      <c r="D172" s="214">
        <f t="shared" si="8"/>
        <v>0.30416666666666664</v>
      </c>
      <c r="E172" s="81" t="s">
        <v>283</v>
      </c>
      <c r="F172" s="84" t="s">
        <v>282</v>
      </c>
      <c r="G172" s="216">
        <v>8.3333333333333301E-2</v>
      </c>
      <c r="H172" s="214">
        <v>0.52500000000000002</v>
      </c>
      <c r="I172" s="214">
        <v>0</v>
      </c>
      <c r="J172" s="214">
        <v>0.5</v>
      </c>
      <c r="K172" s="214">
        <v>0</v>
      </c>
      <c r="L172" s="214">
        <v>1</v>
      </c>
      <c r="M172" s="214">
        <v>0.5</v>
      </c>
      <c r="N172" s="214">
        <v>0.5</v>
      </c>
      <c r="O172" s="214">
        <v>0</v>
      </c>
      <c r="P172" s="214">
        <v>0.75</v>
      </c>
      <c r="Q172" s="214">
        <v>0</v>
      </c>
      <c r="R172" s="214">
        <v>0.4</v>
      </c>
      <c r="S172" s="214">
        <v>0</v>
      </c>
      <c r="T172" s="215">
        <v>0</v>
      </c>
      <c r="U172" s="34"/>
      <c r="V172" s="34"/>
    </row>
    <row r="173" spans="1:22" x14ac:dyDescent="0.2">
      <c r="A173" s="81">
        <v>168</v>
      </c>
      <c r="B173" s="84" t="str">
        <f t="shared" si="6"/>
        <v>Saudi Arabia</v>
      </c>
      <c r="C173" s="84" t="str">
        <f t="shared" si="7"/>
        <v>SAU</v>
      </c>
      <c r="D173" s="214">
        <f t="shared" si="8"/>
        <v>0.2333333333333335</v>
      </c>
      <c r="E173" s="81" t="s">
        <v>285</v>
      </c>
      <c r="F173" s="84" t="s">
        <v>284</v>
      </c>
      <c r="G173" s="216">
        <v>0</v>
      </c>
      <c r="H173" s="214">
        <v>0.46666666666666701</v>
      </c>
      <c r="I173" s="214">
        <v>0</v>
      </c>
      <c r="J173" s="214">
        <v>0.5</v>
      </c>
      <c r="K173" s="214">
        <v>0</v>
      </c>
      <c r="L173" s="214">
        <v>1</v>
      </c>
      <c r="M173" s="214">
        <v>0</v>
      </c>
      <c r="N173" s="214">
        <v>0</v>
      </c>
      <c r="O173" s="214">
        <v>0</v>
      </c>
      <c r="P173" s="214">
        <v>0.5</v>
      </c>
      <c r="Q173" s="214">
        <v>0</v>
      </c>
      <c r="R173" s="214">
        <v>0.4</v>
      </c>
      <c r="S173" s="214">
        <v>0</v>
      </c>
      <c r="T173" s="215">
        <v>0.4</v>
      </c>
      <c r="U173" s="34"/>
      <c r="V173" s="34"/>
    </row>
    <row r="174" spans="1:22" x14ac:dyDescent="0.2">
      <c r="A174" s="81">
        <v>169</v>
      </c>
      <c r="B174" s="84" t="str">
        <f t="shared" si="6"/>
        <v>Sudan</v>
      </c>
      <c r="C174" s="84" t="str">
        <f t="shared" si="7"/>
        <v>SDN</v>
      </c>
      <c r="D174" s="214">
        <f t="shared" si="8"/>
        <v>0.17500000000000016</v>
      </c>
      <c r="E174" s="81" t="s">
        <v>287</v>
      </c>
      <c r="F174" s="84" t="s">
        <v>286</v>
      </c>
      <c r="G174" s="216">
        <v>8.3333333333333301E-2</v>
      </c>
      <c r="H174" s="214">
        <v>0.266666666666667</v>
      </c>
      <c r="I174" s="214">
        <v>0</v>
      </c>
      <c r="J174" s="214">
        <v>0</v>
      </c>
      <c r="K174" s="214">
        <v>0</v>
      </c>
      <c r="L174" s="214">
        <v>0</v>
      </c>
      <c r="M174" s="214">
        <v>0.5</v>
      </c>
      <c r="N174" s="214">
        <v>0.5</v>
      </c>
      <c r="O174" s="214">
        <v>0</v>
      </c>
      <c r="P174" s="214">
        <v>0.5</v>
      </c>
      <c r="Q174" s="214">
        <v>0</v>
      </c>
      <c r="R174" s="214">
        <v>0.4</v>
      </c>
      <c r="S174" s="214">
        <v>0</v>
      </c>
      <c r="T174" s="215">
        <v>0.2</v>
      </c>
      <c r="U174" s="34"/>
      <c r="V174" s="34"/>
    </row>
    <row r="175" spans="1:22" x14ac:dyDescent="0.2">
      <c r="A175" s="81">
        <v>170</v>
      </c>
      <c r="B175" s="84" t="str">
        <f t="shared" si="6"/>
        <v>Senegal</v>
      </c>
      <c r="C175" s="84" t="str">
        <f t="shared" si="7"/>
        <v>SEN</v>
      </c>
      <c r="D175" s="214">
        <f t="shared" si="8"/>
        <v>0.32083333333333314</v>
      </c>
      <c r="E175" s="81" t="s">
        <v>289</v>
      </c>
      <c r="F175" s="84" t="s">
        <v>288</v>
      </c>
      <c r="G175" s="216">
        <v>8.3333333333333301E-2</v>
      </c>
      <c r="H175" s="214">
        <v>0.55833333333333302</v>
      </c>
      <c r="I175" s="214">
        <v>0</v>
      </c>
      <c r="J175" s="214">
        <v>0.5</v>
      </c>
      <c r="K175" s="214">
        <v>0</v>
      </c>
      <c r="L175" s="214">
        <v>1</v>
      </c>
      <c r="M175" s="214">
        <v>0.5</v>
      </c>
      <c r="N175" s="214">
        <v>0.5</v>
      </c>
      <c r="O175" s="214">
        <v>0</v>
      </c>
      <c r="P175" s="214">
        <v>0.75</v>
      </c>
      <c r="Q175" s="214">
        <v>0</v>
      </c>
      <c r="R175" s="214">
        <v>0.4</v>
      </c>
      <c r="S175" s="214">
        <v>0</v>
      </c>
      <c r="T175" s="215">
        <v>0.2</v>
      </c>
      <c r="U175" s="34"/>
      <c r="V175" s="34"/>
    </row>
    <row r="176" spans="1:22" x14ac:dyDescent="0.2">
      <c r="A176" s="81">
        <v>171</v>
      </c>
      <c r="B176" s="84" t="str">
        <f t="shared" si="6"/>
        <v>Singapore</v>
      </c>
      <c r="C176" s="84" t="str">
        <f t="shared" si="7"/>
        <v>SGP</v>
      </c>
      <c r="D176" s="214">
        <f t="shared" si="8"/>
        <v>0.35416666666666663</v>
      </c>
      <c r="E176" s="81" t="s">
        <v>291</v>
      </c>
      <c r="F176" s="84" t="s">
        <v>290</v>
      </c>
      <c r="G176" s="216">
        <v>8.3333333333333301E-2</v>
      </c>
      <c r="H176" s="214">
        <v>0.625</v>
      </c>
      <c r="I176" s="214">
        <v>0</v>
      </c>
      <c r="J176" s="214">
        <v>0.5</v>
      </c>
      <c r="K176" s="214">
        <v>0</v>
      </c>
      <c r="L176" s="214">
        <v>1</v>
      </c>
      <c r="M176" s="214">
        <v>0.5</v>
      </c>
      <c r="N176" s="214">
        <v>0.5</v>
      </c>
      <c r="O176" s="214">
        <v>0</v>
      </c>
      <c r="P176" s="214">
        <v>0.75</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0.4833333333333335</v>
      </c>
      <c r="E177" s="81" t="s">
        <v>293</v>
      </c>
      <c r="F177" s="84" t="s">
        <v>292</v>
      </c>
      <c r="G177" s="216">
        <v>0.25</v>
      </c>
      <c r="H177" s="214">
        <v>0.71666666666666701</v>
      </c>
      <c r="I177" s="214">
        <v>0</v>
      </c>
      <c r="J177" s="214">
        <v>0.5</v>
      </c>
      <c r="K177" s="214">
        <v>0.5</v>
      </c>
      <c r="L177" s="214">
        <v>1</v>
      </c>
      <c r="M177" s="214">
        <v>1</v>
      </c>
      <c r="N177" s="214">
        <v>1</v>
      </c>
      <c r="O177" s="214">
        <v>0</v>
      </c>
      <c r="P177" s="214">
        <v>1</v>
      </c>
      <c r="Q177" s="214">
        <v>0</v>
      </c>
      <c r="R177" s="214">
        <v>0.2</v>
      </c>
      <c r="S177" s="214">
        <v>0</v>
      </c>
      <c r="T177" s="215">
        <v>0.6</v>
      </c>
      <c r="U177" s="34"/>
      <c r="V177" s="34"/>
    </row>
    <row r="178" spans="1:22" x14ac:dyDescent="0.2">
      <c r="A178" s="81">
        <v>173</v>
      </c>
      <c r="B178" s="84" t="str">
        <f t="shared" si="6"/>
        <v>Sierra Leone</v>
      </c>
      <c r="C178" s="84" t="str">
        <f t="shared" si="7"/>
        <v>SLE</v>
      </c>
      <c r="D178" s="214">
        <f t="shared" si="8"/>
        <v>0.22083333333333349</v>
      </c>
      <c r="E178" s="81" t="s">
        <v>295</v>
      </c>
      <c r="F178" s="84" t="s">
        <v>294</v>
      </c>
      <c r="G178" s="216">
        <v>0</v>
      </c>
      <c r="H178" s="214">
        <v>0.44166666666666698</v>
      </c>
      <c r="I178" s="214">
        <v>0</v>
      </c>
      <c r="J178" s="214">
        <v>0.5</v>
      </c>
      <c r="K178" s="214">
        <v>0</v>
      </c>
      <c r="L178" s="214">
        <v>1</v>
      </c>
      <c r="M178" s="214">
        <v>0</v>
      </c>
      <c r="N178" s="214">
        <v>0</v>
      </c>
      <c r="O178" s="214">
        <v>0</v>
      </c>
      <c r="P178" s="214">
        <v>0.75</v>
      </c>
      <c r="Q178" s="214">
        <v>0</v>
      </c>
      <c r="R178" s="214">
        <v>0.2</v>
      </c>
      <c r="S178" s="214">
        <v>0</v>
      </c>
      <c r="T178" s="215">
        <v>0.2</v>
      </c>
      <c r="U178" s="34"/>
      <c r="V178" s="34"/>
    </row>
    <row r="179" spans="1:22" x14ac:dyDescent="0.2">
      <c r="A179" s="81">
        <v>174</v>
      </c>
      <c r="B179" s="84" t="str">
        <f t="shared" si="6"/>
        <v>El Salvador</v>
      </c>
      <c r="C179" s="84" t="str">
        <f t="shared" si="7"/>
        <v>SLV</v>
      </c>
      <c r="D179" s="214">
        <f t="shared" si="8"/>
        <v>0.25555555555555565</v>
      </c>
      <c r="E179" s="81" t="s">
        <v>297</v>
      </c>
      <c r="F179" s="84" t="s">
        <v>296</v>
      </c>
      <c r="G179" s="216">
        <v>8.3333333333333301E-2</v>
      </c>
      <c r="H179" s="214">
        <v>0.42777777777777798</v>
      </c>
      <c r="I179" s="214">
        <v>0</v>
      </c>
      <c r="J179" s="214">
        <v>0.5</v>
      </c>
      <c r="K179" s="214">
        <v>0</v>
      </c>
      <c r="L179" s="214">
        <v>0.66666666666666696</v>
      </c>
      <c r="M179" s="214">
        <v>0.5</v>
      </c>
      <c r="N179" s="214">
        <v>0.5</v>
      </c>
      <c r="O179" s="214">
        <v>0</v>
      </c>
      <c r="P179" s="214">
        <v>0.5</v>
      </c>
      <c r="Q179" s="214">
        <v>0</v>
      </c>
      <c r="R179" s="214">
        <v>0.2</v>
      </c>
      <c r="S179" s="214">
        <v>0</v>
      </c>
      <c r="T179" s="215">
        <v>0.2</v>
      </c>
      <c r="U179" s="34"/>
      <c r="V179" s="34"/>
    </row>
    <row r="180" spans="1:22" x14ac:dyDescent="0.2">
      <c r="A180" s="81">
        <v>175</v>
      </c>
      <c r="B180" s="84" t="str">
        <f t="shared" si="6"/>
        <v>San Marino</v>
      </c>
      <c r="C180" s="84" t="str">
        <f t="shared" si="7"/>
        <v>SMR</v>
      </c>
      <c r="D180" s="214">
        <f t="shared" si="8"/>
        <v>0.80416666666666647</v>
      </c>
      <c r="E180" s="81" t="s">
        <v>737</v>
      </c>
      <c r="F180" s="84" t="s">
        <v>776</v>
      </c>
      <c r="G180" s="216">
        <v>0.83333333333333304</v>
      </c>
      <c r="H180" s="214">
        <v>0.77500000000000002</v>
      </c>
      <c r="I180" s="214">
        <v>0</v>
      </c>
      <c r="J180" s="214">
        <v>0.5</v>
      </c>
      <c r="K180" s="214">
        <v>1</v>
      </c>
      <c r="L180" s="214">
        <v>1</v>
      </c>
      <c r="M180" s="214">
        <v>1</v>
      </c>
      <c r="N180" s="214">
        <v>1</v>
      </c>
      <c r="O180" s="214">
        <v>1</v>
      </c>
      <c r="P180" s="214">
        <v>0.75</v>
      </c>
      <c r="Q180" s="214">
        <v>1</v>
      </c>
      <c r="R180" s="214">
        <v>0.6</v>
      </c>
      <c r="S180" s="214">
        <v>1</v>
      </c>
      <c r="T180" s="215">
        <v>0.8</v>
      </c>
      <c r="U180" s="34"/>
      <c r="V180" s="34"/>
    </row>
    <row r="181" spans="1:22" x14ac:dyDescent="0.2">
      <c r="A181" s="81">
        <v>176</v>
      </c>
      <c r="B181" s="84" t="str">
        <f t="shared" si="6"/>
        <v>Somalia</v>
      </c>
      <c r="C181" s="84" t="str">
        <f t="shared" si="7"/>
        <v>SOM</v>
      </c>
      <c r="D181" s="214">
        <f t="shared" si="8"/>
        <v>0.30694444444444452</v>
      </c>
      <c r="E181" s="81" t="s">
        <v>299</v>
      </c>
      <c r="F181" s="84" t="s">
        <v>298</v>
      </c>
      <c r="G181" s="216">
        <v>0.16666666666666699</v>
      </c>
      <c r="H181" s="214">
        <v>0.44722222222222202</v>
      </c>
      <c r="I181" s="214">
        <v>0</v>
      </c>
      <c r="J181" s="214">
        <v>0.5</v>
      </c>
      <c r="K181" s="214">
        <v>0.5</v>
      </c>
      <c r="L181" s="214">
        <v>0.33333333333333298</v>
      </c>
      <c r="M181" s="214">
        <v>0.5</v>
      </c>
      <c r="N181" s="214">
        <v>0.5</v>
      </c>
      <c r="O181" s="214">
        <v>0</v>
      </c>
      <c r="P181" s="214">
        <v>0.75</v>
      </c>
      <c r="Q181" s="214">
        <v>0</v>
      </c>
      <c r="R181" s="214">
        <v>0.4</v>
      </c>
      <c r="S181" s="214">
        <v>0</v>
      </c>
      <c r="T181" s="215">
        <v>0.2</v>
      </c>
      <c r="U181" s="34"/>
      <c r="V181" s="34"/>
    </row>
    <row r="182" spans="1:22" x14ac:dyDescent="0.2">
      <c r="A182" s="81">
        <v>177</v>
      </c>
      <c r="B182" s="84" t="str">
        <f t="shared" si="6"/>
        <v>Serbia</v>
      </c>
      <c r="C182" s="84" t="str">
        <f t="shared" si="7"/>
        <v>SRB</v>
      </c>
      <c r="D182" s="214">
        <f t="shared" si="8"/>
        <v>0.31666666666666665</v>
      </c>
      <c r="E182" s="81" t="s">
        <v>301</v>
      </c>
      <c r="F182" s="84" t="s">
        <v>300</v>
      </c>
      <c r="G182" s="216">
        <v>8.3333333333333301E-2</v>
      </c>
      <c r="H182" s="214">
        <v>0.55000000000000004</v>
      </c>
      <c r="I182" s="214">
        <v>0</v>
      </c>
      <c r="J182" s="214">
        <v>0.5</v>
      </c>
      <c r="K182" s="214">
        <v>0</v>
      </c>
      <c r="L182" s="214">
        <v>1</v>
      </c>
      <c r="M182" s="214">
        <v>0.5</v>
      </c>
      <c r="N182" s="214">
        <v>0.5</v>
      </c>
      <c r="O182" s="214">
        <v>0</v>
      </c>
      <c r="P182" s="214">
        <v>0.5</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0.35416666666666652</v>
      </c>
      <c r="E183" s="81" t="s">
        <v>303</v>
      </c>
      <c r="F183" s="84" t="s">
        <v>302</v>
      </c>
      <c r="G183" s="216">
        <v>0.25</v>
      </c>
      <c r="H183" s="214">
        <v>0.45833333333333298</v>
      </c>
      <c r="I183" s="214">
        <v>0</v>
      </c>
      <c r="J183" s="214">
        <v>0</v>
      </c>
      <c r="K183" s="214">
        <v>0.5</v>
      </c>
      <c r="L183" s="214">
        <v>0</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0.37916666666666698</v>
      </c>
      <c r="E184" s="81" t="s">
        <v>304</v>
      </c>
      <c r="F184" s="84" t="s">
        <v>844</v>
      </c>
      <c r="G184" s="216">
        <v>0.16666666666666699</v>
      </c>
      <c r="H184" s="214">
        <v>0.59166666666666701</v>
      </c>
      <c r="I184" s="214">
        <v>0</v>
      </c>
      <c r="J184" s="214">
        <v>0.5</v>
      </c>
      <c r="K184" s="214">
        <v>0.5</v>
      </c>
      <c r="L184" s="214">
        <v>1</v>
      </c>
      <c r="M184" s="214">
        <v>0.5</v>
      </c>
      <c r="N184" s="214">
        <v>0.5</v>
      </c>
      <c r="O184" s="214">
        <v>0</v>
      </c>
      <c r="P184" s="214">
        <v>0.75</v>
      </c>
      <c r="Q184" s="214">
        <v>0</v>
      </c>
      <c r="R184" s="214">
        <v>0.4</v>
      </c>
      <c r="S184" s="214">
        <v>0</v>
      </c>
      <c r="T184" s="215">
        <v>0.4</v>
      </c>
      <c r="U184" s="34"/>
      <c r="V184" s="34"/>
    </row>
    <row r="185" spans="1:22" x14ac:dyDescent="0.2">
      <c r="A185" s="81">
        <v>180</v>
      </c>
      <c r="B185" s="84" t="str">
        <f t="shared" si="6"/>
        <v>Suriname</v>
      </c>
      <c r="C185" s="84" t="str">
        <f t="shared" si="7"/>
        <v>SUR</v>
      </c>
      <c r="D185" s="214">
        <f t="shared" si="8"/>
        <v>0.37916666666666698</v>
      </c>
      <c r="E185" s="81" t="s">
        <v>306</v>
      </c>
      <c r="F185" s="84" t="s">
        <v>305</v>
      </c>
      <c r="G185" s="216">
        <v>0.16666666666666699</v>
      </c>
      <c r="H185" s="214">
        <v>0.59166666666666701</v>
      </c>
      <c r="I185" s="214">
        <v>0</v>
      </c>
      <c r="J185" s="214">
        <v>0.5</v>
      </c>
      <c r="K185" s="214">
        <v>0.5</v>
      </c>
      <c r="L185" s="214">
        <v>1</v>
      </c>
      <c r="M185" s="214">
        <v>0.5</v>
      </c>
      <c r="N185" s="214">
        <v>0.5</v>
      </c>
      <c r="O185" s="214">
        <v>0</v>
      </c>
      <c r="P185" s="214">
        <v>0.75</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0.33750000000000013</v>
      </c>
      <c r="E186" s="81" t="s">
        <v>307</v>
      </c>
      <c r="F186" s="84" t="s">
        <v>777</v>
      </c>
      <c r="G186" s="216">
        <v>8.3333333333333301E-2</v>
      </c>
      <c r="H186" s="214">
        <v>0.59166666666666701</v>
      </c>
      <c r="I186" s="214">
        <v>0</v>
      </c>
      <c r="J186" s="214">
        <v>0.5</v>
      </c>
      <c r="K186" s="214">
        <v>0</v>
      </c>
      <c r="L186" s="214">
        <v>1</v>
      </c>
      <c r="M186" s="214">
        <v>0.5</v>
      </c>
      <c r="N186" s="214">
        <v>0.5</v>
      </c>
      <c r="O186" s="214">
        <v>0</v>
      </c>
      <c r="P186" s="214">
        <v>0.75</v>
      </c>
      <c r="Q186" s="214">
        <v>0</v>
      </c>
      <c r="R186" s="214">
        <v>0.2</v>
      </c>
      <c r="S186" s="214">
        <v>0</v>
      </c>
      <c r="T186" s="215">
        <v>0.6</v>
      </c>
      <c r="U186" s="34"/>
      <c r="V186" s="34"/>
    </row>
    <row r="187" spans="1:22" x14ac:dyDescent="0.2">
      <c r="A187" s="81">
        <v>182</v>
      </c>
      <c r="B187" s="84" t="str">
        <f t="shared" si="6"/>
        <v>Slovenia</v>
      </c>
      <c r="C187" s="84" t="str">
        <f t="shared" si="7"/>
        <v>SVN</v>
      </c>
      <c r="D187" s="214">
        <f t="shared" si="8"/>
        <v>0.37916666666666698</v>
      </c>
      <c r="E187" s="81" t="s">
        <v>309</v>
      </c>
      <c r="F187" s="84" t="s">
        <v>308</v>
      </c>
      <c r="G187" s="216">
        <v>0.16666666666666699</v>
      </c>
      <c r="H187" s="214">
        <v>0.59166666666666701</v>
      </c>
      <c r="I187" s="214">
        <v>0</v>
      </c>
      <c r="J187" s="214">
        <v>0.5</v>
      </c>
      <c r="K187" s="214">
        <v>0.5</v>
      </c>
      <c r="L187" s="214">
        <v>1</v>
      </c>
      <c r="M187" s="214">
        <v>0.5</v>
      </c>
      <c r="N187" s="214">
        <v>0.5</v>
      </c>
      <c r="O187" s="214">
        <v>0</v>
      </c>
      <c r="P187" s="214">
        <v>0.75</v>
      </c>
      <c r="Q187" s="214">
        <v>0</v>
      </c>
      <c r="R187" s="214">
        <v>0.2</v>
      </c>
      <c r="S187" s="214">
        <v>0</v>
      </c>
      <c r="T187" s="215">
        <v>0.6</v>
      </c>
      <c r="U187" s="34"/>
      <c r="V187" s="34"/>
    </row>
    <row r="188" spans="1:22" x14ac:dyDescent="0.2">
      <c r="A188" s="81">
        <v>183</v>
      </c>
      <c r="B188" s="84" t="str">
        <f t="shared" si="6"/>
        <v>Sweden</v>
      </c>
      <c r="C188" s="84" t="str">
        <f t="shared" si="7"/>
        <v>SWE</v>
      </c>
      <c r="D188" s="214">
        <f t="shared" si="8"/>
        <v>0.35416666666666663</v>
      </c>
      <c r="E188" s="81" t="s">
        <v>311</v>
      </c>
      <c r="F188" s="84" t="s">
        <v>310</v>
      </c>
      <c r="G188" s="216">
        <v>8.3333333333333301E-2</v>
      </c>
      <c r="H188" s="214">
        <v>0.625</v>
      </c>
      <c r="I188" s="214">
        <v>0</v>
      </c>
      <c r="J188" s="214">
        <v>0.5</v>
      </c>
      <c r="K188" s="214">
        <v>0</v>
      </c>
      <c r="L188" s="214">
        <v>1</v>
      </c>
      <c r="M188" s="214">
        <v>0.5</v>
      </c>
      <c r="N188" s="214">
        <v>0.5</v>
      </c>
      <c r="O188" s="214">
        <v>0</v>
      </c>
      <c r="P188" s="214">
        <v>0.75</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0.92500000000000004</v>
      </c>
      <c r="E190" s="81" t="s">
        <v>738</v>
      </c>
      <c r="F190" s="84" t="s">
        <v>778</v>
      </c>
      <c r="G190" s="216">
        <v>1</v>
      </c>
      <c r="H190" s="214">
        <v>0.85</v>
      </c>
      <c r="I190" s="214">
        <v>1</v>
      </c>
      <c r="J190" s="214">
        <v>0.5</v>
      </c>
      <c r="K190" s="214">
        <v>1</v>
      </c>
      <c r="L190" s="214">
        <v>1</v>
      </c>
      <c r="M190" s="214">
        <v>1</v>
      </c>
      <c r="N190" s="214">
        <v>1</v>
      </c>
      <c r="O190" s="214">
        <v>1</v>
      </c>
      <c r="P190" s="214">
        <v>1</v>
      </c>
      <c r="Q190" s="214">
        <v>1</v>
      </c>
      <c r="R190" s="214">
        <v>0.8</v>
      </c>
      <c r="S190" s="214">
        <v>1</v>
      </c>
      <c r="T190" s="215">
        <v>0.8</v>
      </c>
      <c r="U190" s="34"/>
      <c r="V190" s="34"/>
    </row>
    <row r="191" spans="1:22" x14ac:dyDescent="0.2">
      <c r="A191" s="81">
        <v>186</v>
      </c>
      <c r="B191" s="84" t="str">
        <f t="shared" si="6"/>
        <v>Seychelles</v>
      </c>
      <c r="C191" s="84" t="str">
        <f t="shared" si="7"/>
        <v>SYC</v>
      </c>
      <c r="D191" s="214">
        <f t="shared" si="8"/>
        <v>0.375</v>
      </c>
      <c r="E191" s="81" t="s">
        <v>315</v>
      </c>
      <c r="F191" s="84" t="s">
        <v>314</v>
      </c>
      <c r="G191" s="216">
        <v>0.16666666666666699</v>
      </c>
      <c r="H191" s="214">
        <v>0.58333333333333304</v>
      </c>
      <c r="I191" s="214">
        <v>0</v>
      </c>
      <c r="J191" s="214">
        <v>0.5</v>
      </c>
      <c r="K191" s="214">
        <v>0.5</v>
      </c>
      <c r="L191" s="214">
        <v>1</v>
      </c>
      <c r="M191" s="214">
        <v>0.5</v>
      </c>
      <c r="N191" s="214">
        <v>0.5</v>
      </c>
      <c r="O191" s="214">
        <v>0</v>
      </c>
      <c r="P191" s="214">
        <v>0.5</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0.23194444444444465</v>
      </c>
      <c r="E192" s="81" t="s">
        <v>316</v>
      </c>
      <c r="F192" s="84" t="s">
        <v>779</v>
      </c>
      <c r="G192" s="216">
        <v>8.3333333333333301E-2</v>
      </c>
      <c r="H192" s="214">
        <v>0.38055555555555598</v>
      </c>
      <c r="I192" s="214">
        <v>0</v>
      </c>
      <c r="J192" s="214">
        <v>0.5</v>
      </c>
      <c r="K192" s="214">
        <v>0</v>
      </c>
      <c r="L192" s="214">
        <v>0.33333333333333298</v>
      </c>
      <c r="M192" s="214">
        <v>0.5</v>
      </c>
      <c r="N192" s="214">
        <v>0.5</v>
      </c>
      <c r="O192" s="214">
        <v>0</v>
      </c>
      <c r="P192" s="214">
        <v>0.75</v>
      </c>
      <c r="Q192" s="214">
        <v>0</v>
      </c>
      <c r="R192" s="214">
        <v>0</v>
      </c>
      <c r="S192" s="214">
        <v>0</v>
      </c>
      <c r="T192" s="215">
        <v>0.2</v>
      </c>
      <c r="U192" s="34"/>
      <c r="V192" s="34"/>
    </row>
    <row r="193" spans="1:22" x14ac:dyDescent="0.2">
      <c r="A193" s="81">
        <v>188</v>
      </c>
      <c r="B193" s="84" t="str">
        <f t="shared" si="6"/>
        <v>Turks and Caicos Islands</v>
      </c>
      <c r="C193" s="84" t="str">
        <f t="shared" si="7"/>
        <v>TCA</v>
      </c>
      <c r="D193" s="214">
        <f t="shared" si="8"/>
        <v>0.90833333333333344</v>
      </c>
      <c r="E193" s="81" t="s">
        <v>739</v>
      </c>
      <c r="F193" s="84" t="s">
        <v>780</v>
      </c>
      <c r="G193" s="216">
        <v>1</v>
      </c>
      <c r="H193" s="214">
        <v>0.81666666666666698</v>
      </c>
      <c r="I193" s="214">
        <v>1</v>
      </c>
      <c r="J193" s="214">
        <v>0.5</v>
      </c>
      <c r="K193" s="214">
        <v>1</v>
      </c>
      <c r="L193" s="214">
        <v>1</v>
      </c>
      <c r="M193" s="214">
        <v>1</v>
      </c>
      <c r="N193" s="214">
        <v>1</v>
      </c>
      <c r="O193" s="214">
        <v>1</v>
      </c>
      <c r="P193" s="214">
        <v>1</v>
      </c>
      <c r="Q193" s="214">
        <v>1</v>
      </c>
      <c r="R193" s="214">
        <v>0.6</v>
      </c>
      <c r="S193" s="214">
        <v>1</v>
      </c>
      <c r="T193" s="215">
        <v>0.8</v>
      </c>
      <c r="U193" s="34"/>
      <c r="V193" s="34"/>
    </row>
    <row r="194" spans="1:22" x14ac:dyDescent="0.2">
      <c r="A194" s="81">
        <v>189</v>
      </c>
      <c r="B194" s="84" t="str">
        <f t="shared" si="6"/>
        <v>Chad</v>
      </c>
      <c r="C194" s="84" t="str">
        <f t="shared" si="7"/>
        <v>TCD</v>
      </c>
      <c r="D194" s="214">
        <f t="shared" si="8"/>
        <v>0.26527777777777767</v>
      </c>
      <c r="E194" s="81" t="s">
        <v>318</v>
      </c>
      <c r="F194" s="84" t="s">
        <v>317</v>
      </c>
      <c r="G194" s="216">
        <v>8.3333333333333301E-2</v>
      </c>
      <c r="H194" s="214">
        <v>0.44722222222222202</v>
      </c>
      <c r="I194" s="214">
        <v>0</v>
      </c>
      <c r="J194" s="214">
        <v>0.5</v>
      </c>
      <c r="K194" s="214">
        <v>0</v>
      </c>
      <c r="L194" s="214">
        <v>0.33333333333333298</v>
      </c>
      <c r="M194" s="214">
        <v>0.5</v>
      </c>
      <c r="N194" s="214">
        <v>0.5</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0.33472222222222248</v>
      </c>
      <c r="E195" s="81" t="s">
        <v>320</v>
      </c>
      <c r="F195" s="84" t="s">
        <v>319</v>
      </c>
      <c r="G195" s="216">
        <v>8.3333333333333301E-2</v>
      </c>
      <c r="H195" s="214">
        <v>0.52500000000000002</v>
      </c>
      <c r="I195" s="214">
        <v>0</v>
      </c>
      <c r="J195" s="214">
        <v>0.5</v>
      </c>
      <c r="K195" s="214">
        <v>0</v>
      </c>
      <c r="L195" s="214">
        <v>1</v>
      </c>
      <c r="M195" s="214">
        <v>0.5</v>
      </c>
      <c r="N195" s="214">
        <v>0.5</v>
      </c>
      <c r="O195" s="214">
        <v>0</v>
      </c>
      <c r="P195" s="214">
        <v>0.75</v>
      </c>
      <c r="Q195" s="214">
        <v>0</v>
      </c>
      <c r="R195" s="214">
        <v>0.4</v>
      </c>
      <c r="S195" s="214">
        <v>0</v>
      </c>
      <c r="T195" s="215">
        <v>0</v>
      </c>
      <c r="U195" s="34"/>
      <c r="V195" s="34"/>
    </row>
    <row r="196" spans="1:22" x14ac:dyDescent="0.2">
      <c r="E196" s="81" t="s">
        <v>322</v>
      </c>
      <c r="F196" s="84" t="s">
        <v>321</v>
      </c>
      <c r="G196" s="216">
        <v>0</v>
      </c>
      <c r="H196" s="214">
        <v>0.358333333333333</v>
      </c>
      <c r="I196" s="214">
        <v>0</v>
      </c>
      <c r="J196" s="214">
        <v>0.5</v>
      </c>
      <c r="K196" s="214">
        <v>0</v>
      </c>
      <c r="L196" s="214">
        <v>1</v>
      </c>
      <c r="M196" s="214">
        <v>0</v>
      </c>
      <c r="N196" s="214">
        <v>0</v>
      </c>
      <c r="O196" s="214">
        <v>0</v>
      </c>
      <c r="P196" s="214">
        <v>0.25</v>
      </c>
      <c r="Q196" s="214">
        <v>0</v>
      </c>
      <c r="R196" s="214">
        <v>0.2</v>
      </c>
      <c r="S196" s="214">
        <v>0</v>
      </c>
      <c r="T196" s="215">
        <v>0.2</v>
      </c>
    </row>
    <row r="197" spans="1:22" x14ac:dyDescent="0.2">
      <c r="E197" s="81" t="s">
        <v>324</v>
      </c>
      <c r="F197" s="84" t="s">
        <v>323</v>
      </c>
      <c r="G197" s="216">
        <v>0</v>
      </c>
      <c r="H197" s="214">
        <v>0.47499999999999998</v>
      </c>
      <c r="I197" s="214">
        <v>0</v>
      </c>
      <c r="J197" s="214">
        <v>0.5</v>
      </c>
      <c r="K197" s="214">
        <v>0</v>
      </c>
      <c r="L197" s="214">
        <v>1</v>
      </c>
      <c r="M197" s="214">
        <v>0</v>
      </c>
      <c r="N197" s="214">
        <v>0</v>
      </c>
      <c r="O197" s="214">
        <v>0</v>
      </c>
      <c r="P197" s="214">
        <v>0.75</v>
      </c>
      <c r="Q197" s="214">
        <v>0</v>
      </c>
      <c r="R197" s="214">
        <v>0.4</v>
      </c>
      <c r="S197" s="214">
        <v>0</v>
      </c>
      <c r="T197" s="215">
        <v>0.2</v>
      </c>
    </row>
    <row r="198" spans="1:22" x14ac:dyDescent="0.2">
      <c r="E198" s="81" t="s">
        <v>326</v>
      </c>
      <c r="F198" s="84" t="s">
        <v>325</v>
      </c>
      <c r="G198" s="216">
        <v>0.16666666666666699</v>
      </c>
      <c r="H198" s="214">
        <v>0.63333333333333297</v>
      </c>
      <c r="I198" s="214">
        <v>0</v>
      </c>
      <c r="J198" s="214">
        <v>0.5</v>
      </c>
      <c r="K198" s="214">
        <v>0.5</v>
      </c>
      <c r="L198" s="214">
        <v>1</v>
      </c>
      <c r="M198" s="214">
        <v>0.5</v>
      </c>
      <c r="N198" s="214">
        <v>0.5</v>
      </c>
      <c r="O198" s="214">
        <v>0</v>
      </c>
      <c r="P198" s="214">
        <v>1</v>
      </c>
      <c r="Q198" s="214">
        <v>0</v>
      </c>
      <c r="R198" s="214">
        <v>0.2</v>
      </c>
      <c r="S198" s="214">
        <v>0</v>
      </c>
      <c r="T198" s="215">
        <v>0.6</v>
      </c>
    </row>
    <row r="199" spans="1:22" x14ac:dyDescent="0.2">
      <c r="E199" s="81" t="s">
        <v>328</v>
      </c>
      <c r="F199" s="84" t="s">
        <v>327</v>
      </c>
      <c r="G199" s="216">
        <v>0.16666666666666699</v>
      </c>
      <c r="H199" s="214">
        <v>0.625</v>
      </c>
      <c r="I199" s="214">
        <v>0</v>
      </c>
      <c r="J199" s="214">
        <v>0.5</v>
      </c>
      <c r="K199" s="214">
        <v>0.5</v>
      </c>
      <c r="L199" s="214">
        <v>1</v>
      </c>
      <c r="M199" s="214">
        <v>0.5</v>
      </c>
      <c r="N199" s="214">
        <v>0.5</v>
      </c>
      <c r="O199" s="214">
        <v>0</v>
      </c>
      <c r="P199" s="214">
        <v>0.75</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0.391666666666667</v>
      </c>
      <c r="I202" s="214">
        <v>0</v>
      </c>
      <c r="J202" s="214">
        <v>0.5</v>
      </c>
      <c r="K202" s="214">
        <v>0</v>
      </c>
      <c r="L202" s="214">
        <v>1</v>
      </c>
      <c r="M202" s="214">
        <v>0</v>
      </c>
      <c r="N202" s="214">
        <v>0</v>
      </c>
      <c r="O202" s="214">
        <v>0</v>
      </c>
      <c r="P202" s="214">
        <v>0.25</v>
      </c>
      <c r="Q202" s="214">
        <v>0</v>
      </c>
      <c r="R202" s="214">
        <v>0.2</v>
      </c>
      <c r="S202" s="214">
        <v>0</v>
      </c>
      <c r="T202" s="215">
        <v>0.4</v>
      </c>
    </row>
    <row r="203" spans="1:22" x14ac:dyDescent="0.2">
      <c r="E203" s="81" t="s">
        <v>335</v>
      </c>
      <c r="F203" s="84" t="s">
        <v>845</v>
      </c>
      <c r="G203" s="216">
        <v>0</v>
      </c>
      <c r="H203" s="214">
        <v>0.391666666666667</v>
      </c>
      <c r="I203" s="214">
        <v>0</v>
      </c>
      <c r="J203" s="214">
        <v>0.5</v>
      </c>
      <c r="K203" s="214">
        <v>0</v>
      </c>
      <c r="L203" s="214">
        <v>1</v>
      </c>
      <c r="M203" s="214">
        <v>0</v>
      </c>
      <c r="N203" s="214">
        <v>0</v>
      </c>
      <c r="O203" s="214">
        <v>0</v>
      </c>
      <c r="P203" s="214">
        <v>0.25</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740</v>
      </c>
      <c r="F205" s="84" t="s">
        <v>781</v>
      </c>
      <c r="G205" s="216">
        <v>0.83333333333333304</v>
      </c>
      <c r="H205" s="214">
        <v>0.57499999999999996</v>
      </c>
      <c r="I205" s="214">
        <v>1</v>
      </c>
      <c r="J205" s="214">
        <v>0.5</v>
      </c>
      <c r="K205" s="214">
        <v>1</v>
      </c>
      <c r="L205" s="214">
        <v>1</v>
      </c>
      <c r="M205" s="214">
        <v>0</v>
      </c>
      <c r="N205" s="214">
        <v>0</v>
      </c>
      <c r="O205" s="214">
        <v>1</v>
      </c>
      <c r="P205" s="214">
        <v>0.75</v>
      </c>
      <c r="Q205" s="214">
        <v>1</v>
      </c>
      <c r="R205" s="214">
        <v>0.6</v>
      </c>
      <c r="S205" s="214">
        <v>1</v>
      </c>
      <c r="T205" s="215">
        <v>0.6</v>
      </c>
    </row>
    <row r="206" spans="1:22" x14ac:dyDescent="0.2">
      <c r="E206" s="81" t="s">
        <v>339</v>
      </c>
      <c r="F206" s="84" t="s">
        <v>338</v>
      </c>
      <c r="G206" s="216">
        <v>8.3333333333333301E-2</v>
      </c>
      <c r="H206" s="214">
        <v>0.47499999999999998</v>
      </c>
      <c r="I206" s="214">
        <v>0</v>
      </c>
      <c r="J206" s="214">
        <v>0</v>
      </c>
      <c r="K206" s="214">
        <v>0</v>
      </c>
      <c r="L206" s="214">
        <v>1</v>
      </c>
      <c r="M206" s="214">
        <v>0.5</v>
      </c>
      <c r="N206" s="214">
        <v>0.5</v>
      </c>
      <c r="O206" s="214">
        <v>0</v>
      </c>
      <c r="P206" s="214">
        <v>0.75</v>
      </c>
      <c r="Q206" s="214">
        <v>0</v>
      </c>
      <c r="R206" s="214">
        <v>0.2</v>
      </c>
      <c r="S206" s="214">
        <v>0</v>
      </c>
      <c r="T206" s="215">
        <v>0.4</v>
      </c>
    </row>
    <row r="207" spans="1:22" x14ac:dyDescent="0.2">
      <c r="E207" s="81" t="s">
        <v>341</v>
      </c>
      <c r="F207" s="84" t="s">
        <v>340</v>
      </c>
      <c r="G207" s="216">
        <v>0</v>
      </c>
      <c r="H207" s="214">
        <v>0.344444444444444</v>
      </c>
      <c r="I207" s="214">
        <v>0</v>
      </c>
      <c r="J207" s="214">
        <v>0.5</v>
      </c>
      <c r="K207" s="214">
        <v>0</v>
      </c>
      <c r="L207" s="214">
        <v>0.66666666666666696</v>
      </c>
      <c r="M207" s="214">
        <v>0</v>
      </c>
      <c r="N207" s="214">
        <v>0</v>
      </c>
      <c r="O207" s="214">
        <v>0</v>
      </c>
      <c r="P207" s="214">
        <v>0.5</v>
      </c>
      <c r="Q207" s="214">
        <v>0</v>
      </c>
      <c r="R207" s="214">
        <v>0.2</v>
      </c>
      <c r="S207" s="214">
        <v>0</v>
      </c>
      <c r="T207" s="215">
        <v>0.2</v>
      </c>
    </row>
    <row r="208" spans="1:22" x14ac:dyDescent="0.2">
      <c r="E208" s="81" t="s">
        <v>343</v>
      </c>
      <c r="F208" s="84" t="s">
        <v>342</v>
      </c>
      <c r="G208" s="216">
        <v>0</v>
      </c>
      <c r="H208" s="214">
        <v>0.36666666666666697</v>
      </c>
      <c r="I208" s="214">
        <v>0</v>
      </c>
      <c r="J208" s="214">
        <v>0.5</v>
      </c>
      <c r="K208" s="214">
        <v>0</v>
      </c>
      <c r="L208" s="214">
        <v>1</v>
      </c>
      <c r="M208" s="214">
        <v>0</v>
      </c>
      <c r="N208" s="214">
        <v>0</v>
      </c>
      <c r="O208" s="214">
        <v>0</v>
      </c>
      <c r="P208" s="214">
        <v>0.5</v>
      </c>
      <c r="Q208" s="214">
        <v>0</v>
      </c>
      <c r="R208" s="214">
        <v>0.2</v>
      </c>
      <c r="S208" s="214">
        <v>0</v>
      </c>
      <c r="T208" s="215">
        <v>0</v>
      </c>
    </row>
    <row r="209" spans="5:20" x14ac:dyDescent="0.2">
      <c r="E209" s="81" t="s">
        <v>345</v>
      </c>
      <c r="F209" s="84" t="s">
        <v>344</v>
      </c>
      <c r="G209" s="216">
        <v>8.3333333333333301E-2</v>
      </c>
      <c r="H209" s="214">
        <v>0.47499999999999998</v>
      </c>
      <c r="I209" s="214">
        <v>0</v>
      </c>
      <c r="J209" s="214">
        <v>0.5</v>
      </c>
      <c r="K209" s="214">
        <v>0</v>
      </c>
      <c r="L209" s="214">
        <v>1</v>
      </c>
      <c r="M209" s="214">
        <v>0.5</v>
      </c>
      <c r="N209" s="214">
        <v>0.5</v>
      </c>
      <c r="O209" s="214">
        <v>0</v>
      </c>
      <c r="P209" s="214">
        <v>0.25</v>
      </c>
      <c r="Q209" s="214">
        <v>0</v>
      </c>
      <c r="R209" s="214">
        <v>0.2</v>
      </c>
      <c r="S209" s="214">
        <v>0</v>
      </c>
      <c r="T209" s="215">
        <v>0.4</v>
      </c>
    </row>
    <row r="210" spans="5:20" x14ac:dyDescent="0.2">
      <c r="E210" s="81" t="s">
        <v>346</v>
      </c>
      <c r="F210" s="84" t="s">
        <v>533</v>
      </c>
      <c r="G210" s="216">
        <v>8.3333333333333301E-2</v>
      </c>
      <c r="H210" s="214">
        <v>0.52500000000000002</v>
      </c>
      <c r="I210" s="214">
        <v>0</v>
      </c>
      <c r="J210" s="214">
        <v>0.5</v>
      </c>
      <c r="K210" s="214">
        <v>0</v>
      </c>
      <c r="L210" s="214">
        <v>1</v>
      </c>
      <c r="M210" s="214">
        <v>0.5</v>
      </c>
      <c r="N210" s="214">
        <v>0.5</v>
      </c>
      <c r="O210" s="214">
        <v>0</v>
      </c>
      <c r="P210" s="214">
        <v>0.75</v>
      </c>
      <c r="Q210" s="214">
        <v>0</v>
      </c>
      <c r="R210" s="214">
        <v>0.2</v>
      </c>
      <c r="S210" s="214">
        <v>0</v>
      </c>
      <c r="T210" s="215">
        <v>0.2</v>
      </c>
    </row>
    <row r="211" spans="5:20" x14ac:dyDescent="0.2">
      <c r="E211" s="81" t="s">
        <v>348</v>
      </c>
      <c r="F211" s="84" t="s">
        <v>347</v>
      </c>
      <c r="G211" s="216">
        <v>8.3333333333333301E-2</v>
      </c>
      <c r="H211" s="214">
        <v>0.51666666666666705</v>
      </c>
      <c r="I211" s="214">
        <v>0</v>
      </c>
      <c r="J211" s="214">
        <v>0.5</v>
      </c>
      <c r="K211" s="214">
        <v>0</v>
      </c>
      <c r="L211" s="214">
        <v>1</v>
      </c>
      <c r="M211" s="214">
        <v>0.5</v>
      </c>
      <c r="N211" s="214">
        <v>0.5</v>
      </c>
      <c r="O211" s="214">
        <v>0</v>
      </c>
      <c r="P211" s="214">
        <v>0.5</v>
      </c>
      <c r="Q211" s="214">
        <v>0</v>
      </c>
      <c r="R211" s="214">
        <v>0.2</v>
      </c>
      <c r="S211" s="214">
        <v>0</v>
      </c>
      <c r="T211" s="215">
        <v>0.4</v>
      </c>
    </row>
    <row r="212" spans="5:20" x14ac:dyDescent="0.2">
      <c r="E212" s="81" t="s">
        <v>349</v>
      </c>
      <c r="F212" s="84" t="s">
        <v>782</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783</v>
      </c>
      <c r="G213" s="216">
        <v>8.3333333333333301E-2</v>
      </c>
      <c r="H213" s="214">
        <v>0.6</v>
      </c>
      <c r="I213" s="214">
        <v>0</v>
      </c>
      <c r="J213" s="214">
        <v>0.5</v>
      </c>
      <c r="K213" s="214">
        <v>0</v>
      </c>
      <c r="L213" s="214">
        <v>1</v>
      </c>
      <c r="M213" s="214">
        <v>0.5</v>
      </c>
      <c r="N213" s="214">
        <v>0.5</v>
      </c>
      <c r="O213" s="214">
        <v>0</v>
      </c>
      <c r="P213" s="214">
        <v>1</v>
      </c>
      <c r="Q213" s="214">
        <v>0</v>
      </c>
      <c r="R213" s="214">
        <v>0.4</v>
      </c>
      <c r="S213" s="214">
        <v>0</v>
      </c>
      <c r="T213" s="215">
        <v>0.2</v>
      </c>
    </row>
    <row r="214" spans="5:20" x14ac:dyDescent="0.2">
      <c r="E214" s="81" t="s">
        <v>741</v>
      </c>
      <c r="F214" s="84" t="s">
        <v>784</v>
      </c>
      <c r="G214" s="216">
        <v>1</v>
      </c>
      <c r="H214" s="214">
        <v>0.81666666666666698</v>
      </c>
      <c r="I214" s="214">
        <v>1</v>
      </c>
      <c r="J214" s="214">
        <v>0.5</v>
      </c>
      <c r="K214" s="214">
        <v>1</v>
      </c>
      <c r="L214" s="214">
        <v>1</v>
      </c>
      <c r="M214" s="214">
        <v>1</v>
      </c>
      <c r="N214" s="214">
        <v>1</v>
      </c>
      <c r="O214" s="214">
        <v>1</v>
      </c>
      <c r="P214" s="214">
        <v>1</v>
      </c>
      <c r="Q214" s="214">
        <v>1</v>
      </c>
      <c r="R214" s="214">
        <v>0.6</v>
      </c>
      <c r="S214" s="214">
        <v>1</v>
      </c>
      <c r="T214" s="215">
        <v>0.8</v>
      </c>
    </row>
    <row r="215" spans="5:20" x14ac:dyDescent="0.2">
      <c r="E215" s="81" t="s">
        <v>742</v>
      </c>
      <c r="F215" s="84" t="s">
        <v>785</v>
      </c>
      <c r="G215" s="216">
        <v>1</v>
      </c>
      <c r="H215" s="214">
        <v>0.81666666666666698</v>
      </c>
      <c r="I215" s="214">
        <v>1</v>
      </c>
      <c r="J215" s="214">
        <v>0.5</v>
      </c>
      <c r="K215" s="214">
        <v>1</v>
      </c>
      <c r="L215" s="214">
        <v>1</v>
      </c>
      <c r="M215" s="214">
        <v>1</v>
      </c>
      <c r="N215" s="214">
        <v>1</v>
      </c>
      <c r="O215" s="214">
        <v>1</v>
      </c>
      <c r="P215" s="214">
        <v>1</v>
      </c>
      <c r="Q215" s="214">
        <v>1</v>
      </c>
      <c r="R215" s="214">
        <v>0.6</v>
      </c>
      <c r="S215" s="214">
        <v>1</v>
      </c>
      <c r="T215" s="215">
        <v>0.8</v>
      </c>
    </row>
    <row r="216" spans="5:20" x14ac:dyDescent="0.2">
      <c r="E216" s="81" t="s">
        <v>351</v>
      </c>
      <c r="F216" s="84" t="s">
        <v>534</v>
      </c>
      <c r="G216" s="216">
        <v>0</v>
      </c>
      <c r="H216" s="214">
        <v>0.45833333333333298</v>
      </c>
      <c r="I216" s="214">
        <v>0</v>
      </c>
      <c r="J216" s="214">
        <v>0.5</v>
      </c>
      <c r="K216" s="214">
        <v>0</v>
      </c>
      <c r="L216" s="214">
        <v>1</v>
      </c>
      <c r="M216" s="214">
        <v>0</v>
      </c>
      <c r="N216" s="214">
        <v>0</v>
      </c>
      <c r="O216" s="214">
        <v>0</v>
      </c>
      <c r="P216" s="214">
        <v>0.25</v>
      </c>
      <c r="Q216" s="214">
        <v>0</v>
      </c>
      <c r="R216" s="214">
        <v>0.4</v>
      </c>
      <c r="S216" s="214">
        <v>0</v>
      </c>
      <c r="T216" s="215">
        <v>0.6</v>
      </c>
    </row>
    <row r="217" spans="5:20" x14ac:dyDescent="0.2">
      <c r="E217" s="81" t="s">
        <v>353</v>
      </c>
      <c r="F217" s="84" t="s">
        <v>352</v>
      </c>
      <c r="G217" s="216">
        <v>0.33333333333333298</v>
      </c>
      <c r="H217" s="214">
        <v>0.71666666666666701</v>
      </c>
      <c r="I217" s="214">
        <v>0</v>
      </c>
      <c r="J217" s="214">
        <v>0.5</v>
      </c>
      <c r="K217" s="214">
        <v>0.5</v>
      </c>
      <c r="L217" s="214">
        <v>1</v>
      </c>
      <c r="M217" s="214">
        <v>1</v>
      </c>
      <c r="N217" s="214">
        <v>1</v>
      </c>
      <c r="O217" s="214">
        <v>0</v>
      </c>
      <c r="P217" s="214">
        <v>1</v>
      </c>
      <c r="Q217" s="214">
        <v>0</v>
      </c>
      <c r="R217" s="214">
        <v>0.2</v>
      </c>
      <c r="S217" s="214">
        <v>0.5</v>
      </c>
      <c r="T217" s="215">
        <v>0.6</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743</v>
      </c>
      <c r="F219" s="84" t="s">
        <v>786</v>
      </c>
      <c r="G219" s="216">
        <v>0.83333333333333304</v>
      </c>
      <c r="H219" s="214">
        <v>0.73333333333333295</v>
      </c>
      <c r="I219" s="214">
        <v>1</v>
      </c>
      <c r="J219" s="214">
        <v>0.5</v>
      </c>
      <c r="K219" s="214">
        <v>1</v>
      </c>
      <c r="L219" s="214">
        <v>1</v>
      </c>
      <c r="M219" s="214">
        <v>0.5</v>
      </c>
      <c r="N219" s="214">
        <v>0.5</v>
      </c>
      <c r="O219" s="214">
        <v>1</v>
      </c>
      <c r="P219" s="214">
        <v>1</v>
      </c>
      <c r="Q219" s="214">
        <v>1</v>
      </c>
      <c r="R219" s="214">
        <v>0.8</v>
      </c>
      <c r="S219" s="214">
        <v>0.5</v>
      </c>
      <c r="T219" s="215">
        <v>0.6</v>
      </c>
    </row>
    <row r="220" spans="5:20" x14ac:dyDescent="0.2">
      <c r="E220" s="81" t="s">
        <v>356</v>
      </c>
      <c r="F220" s="84" t="s">
        <v>787</v>
      </c>
      <c r="G220" s="216">
        <v>8.3333333333333301E-2</v>
      </c>
      <c r="H220" s="214">
        <v>0.43333333333333302</v>
      </c>
      <c r="I220" s="214">
        <v>0</v>
      </c>
      <c r="J220" s="214">
        <v>0.5</v>
      </c>
      <c r="K220" s="214">
        <v>0</v>
      </c>
      <c r="L220" s="214">
        <v>0</v>
      </c>
      <c r="M220" s="214">
        <v>0.5</v>
      </c>
      <c r="N220" s="214">
        <v>0.5</v>
      </c>
      <c r="O220" s="214">
        <v>0</v>
      </c>
      <c r="P220" s="214">
        <v>1</v>
      </c>
      <c r="Q220" s="214">
        <v>0</v>
      </c>
      <c r="R220" s="214">
        <v>0.4</v>
      </c>
      <c r="S220" s="214">
        <v>0</v>
      </c>
      <c r="T220" s="215">
        <v>0.2</v>
      </c>
    </row>
    <row r="221" spans="5:20" x14ac:dyDescent="0.2">
      <c r="E221" s="81" t="s">
        <v>358</v>
      </c>
      <c r="F221" s="84" t="s">
        <v>357</v>
      </c>
      <c r="G221" s="216">
        <v>0</v>
      </c>
      <c r="H221" s="214">
        <v>0.358333333333333</v>
      </c>
      <c r="I221" s="214">
        <v>0</v>
      </c>
      <c r="J221" s="214">
        <v>0.5</v>
      </c>
      <c r="K221" s="214">
        <v>0</v>
      </c>
      <c r="L221" s="214">
        <v>1</v>
      </c>
      <c r="M221" s="214">
        <v>0</v>
      </c>
      <c r="N221" s="214">
        <v>0</v>
      </c>
      <c r="O221" s="214">
        <v>0</v>
      </c>
      <c r="P221" s="214">
        <v>0.25</v>
      </c>
      <c r="Q221" s="214">
        <v>0</v>
      </c>
      <c r="R221" s="214">
        <v>0.2</v>
      </c>
      <c r="S221" s="214">
        <v>0</v>
      </c>
      <c r="T221" s="215">
        <v>0.2</v>
      </c>
    </row>
    <row r="222" spans="5:20" x14ac:dyDescent="0.2">
      <c r="E222" s="81" t="s">
        <v>360</v>
      </c>
      <c r="F222" s="84" t="s">
        <v>359</v>
      </c>
      <c r="G222" s="216">
        <v>0</v>
      </c>
      <c r="H222" s="214">
        <v>0.50833333333333297</v>
      </c>
      <c r="I222" s="214">
        <v>0</v>
      </c>
      <c r="J222" s="214">
        <v>0.5</v>
      </c>
      <c r="K222" s="214">
        <v>0</v>
      </c>
      <c r="L222" s="214">
        <v>1</v>
      </c>
      <c r="M222" s="214">
        <v>0</v>
      </c>
      <c r="N222" s="214">
        <v>0</v>
      </c>
      <c r="O222" s="214">
        <v>0</v>
      </c>
      <c r="P222" s="214">
        <v>0.75</v>
      </c>
      <c r="Q222" s="214">
        <v>0</v>
      </c>
      <c r="R222" s="214">
        <v>0.4</v>
      </c>
      <c r="S222" s="214">
        <v>0</v>
      </c>
      <c r="T222" s="215">
        <v>0.4</v>
      </c>
    </row>
    <row r="223" spans="5:20" x14ac:dyDescent="0.2">
      <c r="E223" s="81" t="s">
        <v>362</v>
      </c>
      <c r="F223" s="84" t="s">
        <v>361</v>
      </c>
      <c r="G223" s="216">
        <v>0.16666666666666699</v>
      </c>
      <c r="H223" s="214">
        <v>0.50277777777777799</v>
      </c>
      <c r="I223" s="214">
        <v>0</v>
      </c>
      <c r="J223" s="214">
        <v>0.5</v>
      </c>
      <c r="K223" s="214">
        <v>0.5</v>
      </c>
      <c r="L223" s="214">
        <v>0.66666666666666696</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7" priority="56" stopIfTrue="1" operator="greaterThanOrEqual">
      <formula>0</formula>
    </cfRule>
  </conditionalFormatting>
  <conditionalFormatting sqref="K3:L3">
    <cfRule type="expression" dxfId="16" priority="49" stopIfTrue="1">
      <formula>K3=""</formula>
    </cfRule>
  </conditionalFormatting>
  <conditionalFormatting sqref="L3">
    <cfRule type="expression" dxfId="15" priority="63">
      <formula>L3=10</formula>
    </cfRule>
    <cfRule type="cellIs" dxfId="14" priority="62" operator="between">
      <formula>7</formula>
      <formula>9.99</formula>
    </cfRule>
    <cfRule type="cellIs" dxfId="13" priority="61" operator="between">
      <formula>0</formula>
      <formula>6.999</formula>
    </cfRule>
  </conditionalFormatting>
  <conditionalFormatting sqref="M3">
    <cfRule type="cellIs" dxfId="12" priority="59" operator="between">
      <formula>7</formula>
      <formula>9.99</formula>
    </cfRule>
    <cfRule type="expression" dxfId="11" priority="60">
      <formula>M3=10</formula>
    </cfRule>
    <cfRule type="cellIs" dxfId="10" priority="46" operator="between">
      <formula>0</formula>
      <formula>6.999</formula>
    </cfRule>
    <cfRule type="expression" dxfId="9" priority="57">
      <formula>M3=""</formula>
    </cfRule>
    <cfRule type="expression" dxfId="8" priority="45">
      <formula>M3=""</formula>
    </cfRule>
    <cfRule type="expression" dxfId="7" priority="48">
      <formula>M3=10</formula>
    </cfRule>
    <cfRule type="cellIs" dxfId="6" priority="47" operator="between">
      <formula>7</formula>
      <formula>9.99</formula>
    </cfRule>
    <cfRule type="cellIs" dxfId="5"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745</v>
      </c>
      <c r="B2" t="s">
        <v>716</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746</v>
      </c>
      <c r="B6" t="s">
        <v>717</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747</v>
      </c>
      <c r="B10" t="s">
        <v>718</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748</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749</v>
      </c>
      <c r="B26" t="s">
        <v>719</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750</v>
      </c>
      <c r="B36" t="s">
        <v>720</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788</v>
      </c>
      <c r="B39" t="s">
        <v>69</v>
      </c>
      <c r="C39" t="s">
        <v>432</v>
      </c>
      <c r="D39" t="s">
        <v>429</v>
      </c>
    </row>
    <row r="40" spans="1:4" x14ac:dyDescent="0.2">
      <c r="A40" t="s">
        <v>70</v>
      </c>
      <c r="B40" t="s">
        <v>71</v>
      </c>
      <c r="C40" t="s">
        <v>432</v>
      </c>
      <c r="D40" t="s">
        <v>535</v>
      </c>
    </row>
    <row r="41" spans="1:4" x14ac:dyDescent="0.2">
      <c r="A41" t="s">
        <v>751</v>
      </c>
      <c r="B41" t="s">
        <v>72</v>
      </c>
      <c r="C41" t="s">
        <v>432</v>
      </c>
      <c r="D41" t="s">
        <v>429</v>
      </c>
    </row>
    <row r="42" spans="1:4" x14ac:dyDescent="0.2">
      <c r="A42" t="s">
        <v>752</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789</v>
      </c>
      <c r="B48" t="s">
        <v>721</v>
      </c>
      <c r="C48" t="s">
        <v>435</v>
      </c>
      <c r="D48" t="s">
        <v>409</v>
      </c>
    </row>
    <row r="49" spans="1:4" x14ac:dyDescent="0.2">
      <c r="A49" t="s">
        <v>753</v>
      </c>
      <c r="B49" t="s">
        <v>722</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754</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755</v>
      </c>
      <c r="B67" t="s">
        <v>723</v>
      </c>
      <c r="C67" t="s">
        <v>433</v>
      </c>
      <c r="D67" t="s">
        <v>409</v>
      </c>
    </row>
    <row r="68" spans="1:4" x14ac:dyDescent="0.2">
      <c r="A68" t="s">
        <v>756</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757</v>
      </c>
      <c r="B73" t="s">
        <v>724</v>
      </c>
      <c r="C73" t="s">
        <v>433</v>
      </c>
      <c r="D73" t="s">
        <v>409</v>
      </c>
    </row>
    <row r="74" spans="1:4" x14ac:dyDescent="0.2">
      <c r="A74" t="s">
        <v>126</v>
      </c>
      <c r="B74" t="s">
        <v>127</v>
      </c>
      <c r="C74" t="s">
        <v>432</v>
      </c>
      <c r="D74" t="s">
        <v>429</v>
      </c>
    </row>
    <row r="75" spans="1:4" x14ac:dyDescent="0.2">
      <c r="A75" t="s">
        <v>758</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759</v>
      </c>
      <c r="B80" t="s">
        <v>725</v>
      </c>
      <c r="C80" t="s">
        <v>433</v>
      </c>
      <c r="D80" t="s">
        <v>409</v>
      </c>
    </row>
    <row r="81" spans="1:4" x14ac:dyDescent="0.2">
      <c r="A81" t="s">
        <v>137</v>
      </c>
      <c r="B81" t="s">
        <v>138</v>
      </c>
      <c r="C81" t="s">
        <v>435</v>
      </c>
      <c r="D81" t="s">
        <v>430</v>
      </c>
    </row>
    <row r="82" spans="1:4" x14ac:dyDescent="0.2">
      <c r="A82" t="s">
        <v>760</v>
      </c>
      <c r="B82" t="s">
        <v>726</v>
      </c>
      <c r="C82" t="s">
        <v>436</v>
      </c>
      <c r="D82" t="s">
        <v>409</v>
      </c>
    </row>
    <row r="83" spans="1:4" x14ac:dyDescent="0.2">
      <c r="A83" t="s">
        <v>139</v>
      </c>
      <c r="B83" t="s">
        <v>140</v>
      </c>
      <c r="C83" t="s">
        <v>435</v>
      </c>
      <c r="D83" t="s">
        <v>429</v>
      </c>
    </row>
    <row r="84" spans="1:4" x14ac:dyDescent="0.2">
      <c r="A84" t="s">
        <v>761</v>
      </c>
      <c r="B84" t="s">
        <v>727</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762</v>
      </c>
      <c r="B90" t="s">
        <v>728</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763</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764</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765</v>
      </c>
      <c r="B106" t="s">
        <v>179</v>
      </c>
      <c r="C106" t="s">
        <v>435</v>
      </c>
      <c r="D106" t="s">
        <v>430</v>
      </c>
    </row>
    <row r="107" spans="1:4" x14ac:dyDescent="0.2">
      <c r="A107" t="s">
        <v>766</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767</v>
      </c>
      <c r="B120" t="s">
        <v>729</v>
      </c>
      <c r="C120" t="s">
        <v>436</v>
      </c>
      <c r="D120" t="s">
        <v>409</v>
      </c>
    </row>
    <row r="121" spans="1:4" x14ac:dyDescent="0.2">
      <c r="A121" t="s">
        <v>768</v>
      </c>
      <c r="B121" t="s">
        <v>730</v>
      </c>
      <c r="C121" t="s">
        <v>435</v>
      </c>
      <c r="D121" t="s">
        <v>409</v>
      </c>
    </row>
    <row r="122" spans="1:4" x14ac:dyDescent="0.2">
      <c r="A122" t="s">
        <v>204</v>
      </c>
      <c r="B122" t="s">
        <v>205</v>
      </c>
      <c r="C122" t="s">
        <v>434</v>
      </c>
      <c r="D122" t="s">
        <v>430</v>
      </c>
    </row>
    <row r="123" spans="1:4" x14ac:dyDescent="0.2">
      <c r="A123" t="s">
        <v>769</v>
      </c>
      <c r="B123" t="s">
        <v>731</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770</v>
      </c>
      <c r="B135" t="s">
        <v>732</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771</v>
      </c>
      <c r="B142" t="s">
        <v>733</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772</v>
      </c>
      <c r="B159" t="s">
        <v>734</v>
      </c>
      <c r="C159" t="s">
        <v>435</v>
      </c>
      <c r="D159" t="s">
        <v>409</v>
      </c>
    </row>
    <row r="160" spans="1:4" x14ac:dyDescent="0.2">
      <c r="A160" t="s">
        <v>773</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774</v>
      </c>
      <c r="B163" t="s">
        <v>735</v>
      </c>
      <c r="C163" t="s">
        <v>434</v>
      </c>
      <c r="D163" t="s">
        <v>409</v>
      </c>
    </row>
    <row r="164" spans="1:4" x14ac:dyDescent="0.2">
      <c r="A164" t="s">
        <v>775</v>
      </c>
      <c r="B164" t="s">
        <v>736</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776</v>
      </c>
      <c r="B176" t="s">
        <v>737</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790</v>
      </c>
      <c r="B180" t="s">
        <v>304</v>
      </c>
      <c r="C180" t="s">
        <v>432</v>
      </c>
      <c r="D180" t="s">
        <v>429</v>
      </c>
    </row>
    <row r="181" spans="1:4" x14ac:dyDescent="0.2">
      <c r="A181" t="s">
        <v>305</v>
      </c>
      <c r="B181" t="s">
        <v>306</v>
      </c>
      <c r="C181" t="s">
        <v>435</v>
      </c>
      <c r="D181" t="s">
        <v>430</v>
      </c>
    </row>
    <row r="182" spans="1:4" x14ac:dyDescent="0.2">
      <c r="A182" t="s">
        <v>777</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778</v>
      </c>
      <c r="B186" t="s">
        <v>738</v>
      </c>
      <c r="C186" t="s">
        <v>435</v>
      </c>
      <c r="D186" t="s">
        <v>409</v>
      </c>
    </row>
    <row r="187" spans="1:4" x14ac:dyDescent="0.2">
      <c r="A187" t="s">
        <v>314</v>
      </c>
      <c r="B187" t="s">
        <v>315</v>
      </c>
      <c r="C187" t="s">
        <v>432</v>
      </c>
      <c r="D187" t="s">
        <v>430</v>
      </c>
    </row>
    <row r="188" spans="1:4" x14ac:dyDescent="0.2">
      <c r="A188" t="s">
        <v>779</v>
      </c>
      <c r="B188" t="s">
        <v>316</v>
      </c>
      <c r="C188" t="s">
        <v>434</v>
      </c>
      <c r="D188" t="s">
        <v>429</v>
      </c>
    </row>
    <row r="189" spans="1:4" x14ac:dyDescent="0.2">
      <c r="A189" t="s">
        <v>780</v>
      </c>
      <c r="B189" t="s">
        <v>739</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791</v>
      </c>
      <c r="B199" t="s">
        <v>335</v>
      </c>
      <c r="C199" t="s">
        <v>433</v>
      </c>
      <c r="D199" t="s">
        <v>430</v>
      </c>
    </row>
    <row r="200" spans="1:4" x14ac:dyDescent="0.2">
      <c r="A200" t="s">
        <v>336</v>
      </c>
      <c r="B200" t="s">
        <v>337</v>
      </c>
      <c r="C200" t="s">
        <v>436</v>
      </c>
      <c r="D200" t="s">
        <v>429</v>
      </c>
    </row>
    <row r="201" spans="1:4" x14ac:dyDescent="0.2">
      <c r="A201" t="s">
        <v>781</v>
      </c>
      <c r="B201" t="s">
        <v>740</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782</v>
      </c>
      <c r="B208" t="s">
        <v>349</v>
      </c>
      <c r="C208" t="s">
        <v>435</v>
      </c>
      <c r="D208" t="s">
        <v>535</v>
      </c>
    </row>
    <row r="209" spans="1:4" x14ac:dyDescent="0.2">
      <c r="A209" t="s">
        <v>783</v>
      </c>
      <c r="B209" t="s">
        <v>350</v>
      </c>
      <c r="C209" t="s">
        <v>435</v>
      </c>
      <c r="D209" t="s">
        <v>430</v>
      </c>
    </row>
    <row r="210" spans="1:4" x14ac:dyDescent="0.2">
      <c r="A210" t="s">
        <v>784</v>
      </c>
      <c r="B210" t="s">
        <v>741</v>
      </c>
      <c r="C210" t="s">
        <v>435</v>
      </c>
      <c r="D210" t="s">
        <v>409</v>
      </c>
    </row>
    <row r="211" spans="1:4" x14ac:dyDescent="0.2">
      <c r="A211" t="s">
        <v>785</v>
      </c>
      <c r="B211" t="s">
        <v>742</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786</v>
      </c>
      <c r="B215" t="s">
        <v>743</v>
      </c>
      <c r="C215" t="s">
        <v>433</v>
      </c>
      <c r="D215" t="s">
        <v>429</v>
      </c>
    </row>
    <row r="216" spans="1:4" x14ac:dyDescent="0.2">
      <c r="A216" t="s">
        <v>787</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2023-05-31T19:44:53Z</dcterms:modified>
</cp:coreProperties>
</file>