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5964B760-430B-1043-B278-0AB141639BE2}" xr6:coauthVersionLast="47" xr6:coauthVersionMax="47" xr10:uidLastSave="{00000000-0000-0000-0000-000000000000}"/>
  <bookViews>
    <workbookView xWindow="0" yWindow="500" windowWidth="38400" windowHeight="21100"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Dashboard!$B$41</definedName>
    <definedName name="_xlchart.v5.1" hidden="1">Dashboard!$B$42:$B$231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Dictionary'!$B$7:$R$37</definedName>
    <definedName name="macro_fiscal_1" localSheetId="6">Macro!$J$7:$R$225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30" i="19" l="1" a="1"/>
  <c r="P130" i="19" s="1"/>
  <c r="T2" i="16"/>
  <c r="U2" i="16"/>
  <c r="V2" i="16"/>
  <c r="W2" i="16"/>
  <c r="X2" i="16"/>
  <c r="Y2" i="16"/>
  <c r="Z2" i="16"/>
  <c r="AB2" i="16"/>
  <c r="AC2" i="16"/>
  <c r="S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G10" i="17" l="1"/>
  <c r="G25" i="17"/>
  <c r="G44" i="17"/>
  <c r="G49" i="17"/>
  <c r="G71" i="17"/>
  <c r="G95" i="17"/>
  <c r="G97" i="17"/>
  <c r="G128" i="17"/>
  <c r="G133" i="17"/>
  <c r="G146" i="17"/>
  <c r="G160" i="17"/>
  <c r="G175" i="17"/>
  <c r="G198" i="17"/>
  <c r="G207" i="17"/>
  <c r="G218" i="17"/>
  <c r="G223" i="17"/>
  <c r="M5" i="17" l="1"/>
  <c r="B108" i="28"/>
  <c r="C108" i="28"/>
  <c r="D108" i="28"/>
  <c r="E108" i="28"/>
  <c r="B84" i="28"/>
  <c r="C84" i="28"/>
  <c r="D84" i="28"/>
  <c r="E84" i="28"/>
  <c r="B81" i="28"/>
  <c r="C81" i="28"/>
  <c r="D81" i="28"/>
  <c r="E81" i="28"/>
  <c r="B105" i="28"/>
  <c r="C105" i="28"/>
  <c r="D105" i="28"/>
  <c r="E105" i="28"/>
  <c r="B67" i="28"/>
  <c r="C67" i="28"/>
  <c r="D67" i="28"/>
  <c r="E67" i="28"/>
  <c r="B192" i="28"/>
  <c r="C192" i="28"/>
  <c r="D192" i="28"/>
  <c r="E192" i="28"/>
  <c r="B111" i="28"/>
  <c r="C111" i="28"/>
  <c r="D111" i="28"/>
  <c r="E111" i="28"/>
  <c r="B159" i="28"/>
  <c r="C159" i="28"/>
  <c r="D159" i="28"/>
  <c r="E159" i="28"/>
  <c r="B163" i="28"/>
  <c r="C163" i="28"/>
  <c r="D163" i="28"/>
  <c r="E163" i="28"/>
  <c r="B258" i="28"/>
  <c r="C258" i="28"/>
  <c r="D258" i="28"/>
  <c r="E258" i="28"/>
  <c r="B259" i="28"/>
  <c r="C259" i="28"/>
  <c r="D259" i="28"/>
  <c r="E259" i="28"/>
  <c r="B118" i="28"/>
  <c r="C118" i="28"/>
  <c r="D118" i="28"/>
  <c r="E118" i="28"/>
  <c r="B154" i="28"/>
  <c r="C154" i="28"/>
  <c r="D154" i="28"/>
  <c r="E154" i="28"/>
  <c r="B156" i="28"/>
  <c r="C156" i="28"/>
  <c r="D156" i="28"/>
  <c r="E156" i="28"/>
  <c r="B133" i="28"/>
  <c r="C133" i="28"/>
  <c r="D133" i="28"/>
  <c r="E133" i="28"/>
  <c r="B73" i="28"/>
  <c r="C73" i="28"/>
  <c r="D73" i="28"/>
  <c r="E73" i="28"/>
  <c r="B53" i="28"/>
  <c r="C53" i="28"/>
  <c r="D53" i="28"/>
  <c r="E53" i="28"/>
  <c r="B60" i="28"/>
  <c r="C60" i="28"/>
  <c r="D60" i="28"/>
  <c r="E60" i="28"/>
  <c r="B145" i="28"/>
  <c r="C145" i="28"/>
  <c r="D145" i="28"/>
  <c r="E145" i="28"/>
  <c r="B127" i="28"/>
  <c r="C127" i="28"/>
  <c r="D127" i="28"/>
  <c r="E127" i="28"/>
  <c r="B102" i="28"/>
  <c r="C102" i="28"/>
  <c r="D102" i="28"/>
  <c r="E102" i="28"/>
  <c r="B149" i="28"/>
  <c r="C149" i="28"/>
  <c r="D149" i="28"/>
  <c r="E149" i="28"/>
  <c r="B177" i="28"/>
  <c r="C177" i="28"/>
  <c r="D177" i="28"/>
  <c r="E177" i="28"/>
  <c r="B162" i="28"/>
  <c r="C162" i="28"/>
  <c r="D162" i="28"/>
  <c r="E162" i="28"/>
  <c r="B188" i="28"/>
  <c r="C188" i="28"/>
  <c r="D188" i="28"/>
  <c r="E188" i="28"/>
  <c r="B62" i="28"/>
  <c r="C62" i="28"/>
  <c r="D62" i="28"/>
  <c r="E62" i="28"/>
  <c r="B72" i="28"/>
  <c r="C72" i="28"/>
  <c r="D72" i="28"/>
  <c r="E72" i="28"/>
  <c r="B137" i="28"/>
  <c r="C137" i="28"/>
  <c r="D137" i="28"/>
  <c r="E137"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R6" i="16"/>
  <c r="Q6" i="16"/>
  <c r="P6" i="16"/>
  <c r="O6" i="16"/>
  <c r="N6" i="16"/>
  <c r="M6" i="16"/>
  <c r="AA5" i="16"/>
  <c r="R5" i="16"/>
  <c r="Q5" i="16"/>
  <c r="P5" i="16"/>
  <c r="O5" i="16"/>
  <c r="N5" i="16"/>
  <c r="M5" i="16"/>
  <c r="AA4" i="16"/>
  <c r="R4" i="16"/>
  <c r="Q4" i="16"/>
  <c r="P4" i="16"/>
  <c r="O4" i="16"/>
  <c r="N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M4" i="17"/>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150" i="28"/>
  <c r="C150" i="28"/>
  <c r="D150" i="28"/>
  <c r="E150" i="28"/>
  <c r="B122" i="28"/>
  <c r="C122" i="28"/>
  <c r="D122" i="28"/>
  <c r="E122" i="28"/>
  <c r="B78" i="28"/>
  <c r="C78" i="28"/>
  <c r="D78" i="28"/>
  <c r="E78" i="28"/>
  <c r="B249" i="28"/>
  <c r="C249" i="28"/>
  <c r="D249" i="28"/>
  <c r="E249" i="28"/>
  <c r="B250" i="28"/>
  <c r="C250" i="28"/>
  <c r="D250" i="28"/>
  <c r="E250" i="28"/>
  <c r="B185" i="28"/>
  <c r="C185" i="28"/>
  <c r="D185" i="28"/>
  <c r="E185" i="28"/>
  <c r="B101" i="28"/>
  <c r="C101" i="28"/>
  <c r="D101" i="28"/>
  <c r="E101" i="28"/>
  <c r="B86" i="28"/>
  <c r="C86" i="28"/>
  <c r="D86" i="28"/>
  <c r="E86" i="28"/>
  <c r="B132" i="28"/>
  <c r="C132" i="28"/>
  <c r="D132" i="28"/>
  <c r="E132" i="28"/>
  <c r="B44" i="28"/>
  <c r="C44" i="28"/>
  <c r="D44" i="28"/>
  <c r="E44" i="28"/>
  <c r="B251" i="28"/>
  <c r="C251" i="28"/>
  <c r="D251" i="28"/>
  <c r="E251" i="28"/>
  <c r="B252" i="28"/>
  <c r="C252" i="28"/>
  <c r="D252" i="28"/>
  <c r="E252" i="28"/>
  <c r="B165" i="28"/>
  <c r="C165" i="28"/>
  <c r="D165" i="28"/>
  <c r="E165" i="28"/>
  <c r="B98" i="28"/>
  <c r="C98" i="28"/>
  <c r="D98" i="28"/>
  <c r="E98" i="28"/>
  <c r="B153" i="28"/>
  <c r="C153" i="28"/>
  <c r="D153" i="28"/>
  <c r="E153" i="28"/>
  <c r="B253" i="28"/>
  <c r="C253" i="28"/>
  <c r="D253" i="28"/>
  <c r="E253" i="28"/>
  <c r="B47" i="28"/>
  <c r="C47" i="28"/>
  <c r="D47" i="28"/>
  <c r="E47" i="28"/>
  <c r="B141" i="28"/>
  <c r="C141" i="28"/>
  <c r="D141" i="28"/>
  <c r="E141" i="28"/>
  <c r="B54" i="28"/>
  <c r="C54" i="28"/>
  <c r="D54" i="28"/>
  <c r="E54" i="28"/>
  <c r="B254" i="28"/>
  <c r="C254" i="28"/>
  <c r="D254" i="28"/>
  <c r="E254" i="28"/>
  <c r="B164" i="28"/>
  <c r="C164" i="28"/>
  <c r="D164" i="28"/>
  <c r="E164" i="28"/>
  <c r="B186" i="28"/>
  <c r="C186" i="28"/>
  <c r="D186" i="28"/>
  <c r="E186" i="28"/>
  <c r="B187" i="28"/>
  <c r="C187" i="28"/>
  <c r="D187" i="28"/>
  <c r="E187" i="28"/>
  <c r="B255" i="28"/>
  <c r="C255" i="28"/>
  <c r="D255" i="28"/>
  <c r="E255" i="28"/>
  <c r="B129" i="28"/>
  <c r="C129" i="28"/>
  <c r="D129" i="28"/>
  <c r="E129" i="28"/>
  <c r="B256" i="28"/>
  <c r="C256" i="28"/>
  <c r="D256" i="28"/>
  <c r="E256" i="28"/>
  <c r="B147" i="28"/>
  <c r="C147" i="28"/>
  <c r="D147" i="28"/>
  <c r="E147" i="28"/>
  <c r="B58" i="28"/>
  <c r="C58" i="28"/>
  <c r="D58" i="28"/>
  <c r="E58" i="28"/>
  <c r="B257" i="28"/>
  <c r="C257" i="28"/>
  <c r="D257" i="28"/>
  <c r="E257" i="28"/>
  <c r="B71" i="28"/>
  <c r="C71" i="28"/>
  <c r="D71" i="28"/>
  <c r="E71" i="28"/>
  <c r="B91" i="28"/>
  <c r="C91" i="28"/>
  <c r="D91" i="28"/>
  <c r="E91" i="28"/>
  <c r="B152" i="28"/>
  <c r="C152" i="28"/>
  <c r="D152" i="28"/>
  <c r="E152" i="28"/>
  <c r="B46" i="28"/>
  <c r="C46" i="28"/>
  <c r="D46" i="28"/>
  <c r="E46" i="28"/>
  <c r="B160" i="28"/>
  <c r="C160" i="28"/>
  <c r="D160" i="28"/>
  <c r="E160" i="28"/>
  <c r="B121" i="28"/>
  <c r="C121" i="28"/>
  <c r="D121" i="28"/>
  <c r="E121" i="28"/>
  <c r="B158" i="28"/>
  <c r="C158" i="28"/>
  <c r="D158" i="28"/>
  <c r="E158" i="28"/>
  <c r="B170" i="28"/>
  <c r="C170" i="28"/>
  <c r="D170" i="28"/>
  <c r="E170" i="28"/>
  <c r="B95" i="28"/>
  <c r="C95" i="28"/>
  <c r="D95" i="28"/>
  <c r="E95" i="28"/>
  <c r="B184" i="28"/>
  <c r="C184" i="28"/>
  <c r="D184" i="28"/>
  <c r="E184" i="28"/>
  <c r="B140" i="28"/>
  <c r="C140" i="28"/>
  <c r="D140" i="28"/>
  <c r="E140" i="28"/>
  <c r="B134" i="28"/>
  <c r="C134" i="28"/>
  <c r="D134" i="28"/>
  <c r="E134" i="28"/>
  <c r="B198" i="28"/>
  <c r="C198" i="28"/>
  <c r="D198" i="28"/>
  <c r="E198" i="28"/>
  <c r="B190" i="28"/>
  <c r="C190" i="28"/>
  <c r="D190" i="28"/>
  <c r="E190" i="28"/>
  <c r="B199" i="28"/>
  <c r="C199" i="28"/>
  <c r="D199" i="28"/>
  <c r="E199" i="28"/>
  <c r="B148" i="28"/>
  <c r="C148" i="28"/>
  <c r="D148" i="28"/>
  <c r="E148" i="28"/>
  <c r="B48" i="28"/>
  <c r="C48" i="28"/>
  <c r="D48" i="28"/>
  <c r="E48" i="28"/>
  <c r="B200" i="28"/>
  <c r="C200" i="28"/>
  <c r="D200" i="28"/>
  <c r="E200" i="28"/>
  <c r="B175" i="28"/>
  <c r="C175" i="28"/>
  <c r="D175" i="28"/>
  <c r="E175" i="28"/>
  <c r="B69" i="28"/>
  <c r="C69" i="28"/>
  <c r="D69" i="28"/>
  <c r="E69" i="28"/>
  <c r="B77" i="28"/>
  <c r="C77" i="28"/>
  <c r="D77" i="28"/>
  <c r="E77" i="28"/>
  <c r="B201" i="28"/>
  <c r="C201" i="28"/>
  <c r="D201" i="28"/>
  <c r="E201" i="28"/>
  <c r="B202" i="28"/>
  <c r="C202" i="28"/>
  <c r="D202" i="28"/>
  <c r="E202" i="28"/>
  <c r="B203" i="28"/>
  <c r="C203" i="28"/>
  <c r="D203" i="28"/>
  <c r="E203" i="28"/>
  <c r="B136" i="28"/>
  <c r="C136" i="28"/>
  <c r="D136" i="28"/>
  <c r="E136" i="28"/>
  <c r="B135" i="28"/>
  <c r="C135" i="28"/>
  <c r="D135" i="28"/>
  <c r="E135" i="28"/>
  <c r="B113" i="28"/>
  <c r="C113" i="28"/>
  <c r="D113" i="28"/>
  <c r="E113" i="28"/>
  <c r="B204" i="28"/>
  <c r="C204" i="28"/>
  <c r="D204" i="28"/>
  <c r="E204" i="28"/>
  <c r="B57" i="28"/>
  <c r="C57" i="28"/>
  <c r="D57" i="28"/>
  <c r="E57" i="28"/>
  <c r="B63" i="28"/>
  <c r="C63" i="28"/>
  <c r="D63" i="28"/>
  <c r="E63" i="28"/>
  <c r="B205" i="28"/>
  <c r="C205" i="28"/>
  <c r="D205" i="28"/>
  <c r="E205" i="28"/>
  <c r="B174" i="28"/>
  <c r="C174" i="28"/>
  <c r="D174" i="28"/>
  <c r="E174" i="28"/>
  <c r="B120" i="28"/>
  <c r="C120" i="28"/>
  <c r="D120" i="28"/>
  <c r="E120" i="28"/>
  <c r="B171" i="28"/>
  <c r="C171" i="28"/>
  <c r="D171" i="28"/>
  <c r="E171" i="28"/>
  <c r="B104" i="28"/>
  <c r="C104" i="28"/>
  <c r="D104" i="28"/>
  <c r="E104" i="28"/>
  <c r="B206" i="28"/>
  <c r="C206" i="28"/>
  <c r="D206" i="28"/>
  <c r="E206" i="28"/>
  <c r="B207" i="28"/>
  <c r="C207" i="28"/>
  <c r="D207" i="28"/>
  <c r="E207" i="28"/>
  <c r="B208" i="28"/>
  <c r="C208" i="28"/>
  <c r="D208" i="28"/>
  <c r="E208" i="28"/>
  <c r="B117" i="28"/>
  <c r="C117" i="28"/>
  <c r="D117" i="28"/>
  <c r="E117" i="28"/>
  <c r="B131" i="28"/>
  <c r="C131" i="28"/>
  <c r="D131" i="28"/>
  <c r="E131" i="28"/>
  <c r="B115" i="28"/>
  <c r="C115" i="28"/>
  <c r="D115" i="28"/>
  <c r="E115" i="28"/>
  <c r="B70" i="28"/>
  <c r="C70" i="28"/>
  <c r="D70" i="28"/>
  <c r="E70" i="28"/>
  <c r="B43" i="28"/>
  <c r="C43" i="28"/>
  <c r="D43" i="28"/>
  <c r="E43" i="28"/>
  <c r="B85" i="28"/>
  <c r="C85" i="28"/>
  <c r="D85" i="28"/>
  <c r="E85" i="28"/>
  <c r="B79" i="28"/>
  <c r="C79" i="28"/>
  <c r="D79" i="28"/>
  <c r="E79" i="28"/>
  <c r="B97" i="28"/>
  <c r="C97" i="28"/>
  <c r="D97" i="28"/>
  <c r="E97" i="28"/>
  <c r="B209" i="28"/>
  <c r="C209" i="28"/>
  <c r="D209" i="28"/>
  <c r="E209" i="28"/>
  <c r="B128" i="28"/>
  <c r="C128" i="28"/>
  <c r="D128" i="28"/>
  <c r="E128" i="28"/>
  <c r="B144" i="28"/>
  <c r="C144" i="28"/>
  <c r="D144" i="28"/>
  <c r="E144" i="28"/>
  <c r="B210" i="28"/>
  <c r="C210" i="28"/>
  <c r="D210" i="28"/>
  <c r="E210" i="28"/>
  <c r="B211" i="28"/>
  <c r="C211" i="28"/>
  <c r="D211" i="28"/>
  <c r="E211" i="28"/>
  <c r="B191" i="28"/>
  <c r="C191" i="28"/>
  <c r="D191" i="28"/>
  <c r="E191" i="28"/>
  <c r="B212" i="28"/>
  <c r="C212" i="28"/>
  <c r="D212" i="28"/>
  <c r="E212" i="28"/>
  <c r="B213" i="28"/>
  <c r="C213" i="28"/>
  <c r="D213" i="28"/>
  <c r="E213" i="28"/>
  <c r="B214" i="28"/>
  <c r="C214" i="28"/>
  <c r="D214" i="28"/>
  <c r="E214" i="28"/>
  <c r="B215" i="28"/>
  <c r="C215" i="28"/>
  <c r="D215" i="28"/>
  <c r="E215" i="28"/>
  <c r="B216" i="28"/>
  <c r="C216" i="28"/>
  <c r="D216" i="28"/>
  <c r="E216" i="28"/>
  <c r="B87" i="28"/>
  <c r="C87" i="28"/>
  <c r="D87" i="28"/>
  <c r="E87" i="28"/>
  <c r="B110" i="28"/>
  <c r="C110" i="28"/>
  <c r="D110" i="28"/>
  <c r="E110" i="28"/>
  <c r="B112" i="28"/>
  <c r="C112" i="28"/>
  <c r="D112" i="28"/>
  <c r="E112" i="28"/>
  <c r="B61" i="28"/>
  <c r="C61" i="28"/>
  <c r="D61" i="28"/>
  <c r="E61" i="28"/>
  <c r="B138" i="28"/>
  <c r="C138" i="28"/>
  <c r="D138" i="28"/>
  <c r="E138" i="28"/>
  <c r="B119" i="28"/>
  <c r="C119" i="28"/>
  <c r="D119" i="28"/>
  <c r="E119" i="28"/>
  <c r="B217" i="28"/>
  <c r="C217" i="28"/>
  <c r="D217" i="28"/>
  <c r="E217" i="28"/>
  <c r="B45" i="28"/>
  <c r="C45" i="28"/>
  <c r="D45" i="28"/>
  <c r="E45" i="28"/>
  <c r="B218" i="28"/>
  <c r="C218" i="28"/>
  <c r="D218" i="28"/>
  <c r="E218" i="28"/>
  <c r="B88" i="28"/>
  <c r="C88" i="28"/>
  <c r="D88" i="28"/>
  <c r="E88" i="28"/>
  <c r="B219" i="28"/>
  <c r="C219" i="28"/>
  <c r="D219" i="28"/>
  <c r="E219" i="28"/>
  <c r="B220" i="28"/>
  <c r="C220" i="28"/>
  <c r="D220" i="28"/>
  <c r="E220" i="28"/>
  <c r="B221" i="28"/>
  <c r="C221" i="28"/>
  <c r="D221" i="28"/>
  <c r="E221" i="28"/>
  <c r="B114" i="28"/>
  <c r="C114" i="28"/>
  <c r="D114" i="28"/>
  <c r="E114" i="28"/>
  <c r="B222" i="28"/>
  <c r="C222" i="28"/>
  <c r="D222" i="28"/>
  <c r="E222" i="28"/>
  <c r="B124" i="28"/>
  <c r="C124" i="28"/>
  <c r="D124" i="28"/>
  <c r="E124" i="28"/>
  <c r="B100" i="28"/>
  <c r="C100" i="28"/>
  <c r="D100" i="28"/>
  <c r="E100" i="28"/>
  <c r="B223" i="28"/>
  <c r="C223" i="28"/>
  <c r="D223" i="28"/>
  <c r="E223" i="28"/>
  <c r="B107" i="28"/>
  <c r="C107" i="28"/>
  <c r="D107" i="28"/>
  <c r="E107" i="28"/>
  <c r="B89" i="28"/>
  <c r="C89" i="28"/>
  <c r="D89" i="28"/>
  <c r="E89" i="28"/>
  <c r="B146" i="28"/>
  <c r="C146" i="28"/>
  <c r="D146" i="28"/>
  <c r="E146" i="28"/>
  <c r="B109" i="28"/>
  <c r="C109" i="28"/>
  <c r="D109" i="28"/>
  <c r="E109" i="28"/>
  <c r="B176" i="28"/>
  <c r="C176" i="28"/>
  <c r="D176" i="28"/>
  <c r="E176" i="28"/>
  <c r="B224" i="28"/>
  <c r="C224" i="28"/>
  <c r="D224" i="28"/>
  <c r="E224" i="28"/>
  <c r="B178" i="28"/>
  <c r="C178" i="28"/>
  <c r="D178" i="28"/>
  <c r="E178" i="28"/>
  <c r="B106" i="28"/>
  <c r="C106" i="28"/>
  <c r="D106" i="28"/>
  <c r="E106" i="28"/>
  <c r="B225" i="28"/>
  <c r="C225" i="28"/>
  <c r="D225" i="28"/>
  <c r="E225" i="28"/>
  <c r="B172" i="28"/>
  <c r="C172" i="28"/>
  <c r="D172" i="28"/>
  <c r="E172" i="28"/>
  <c r="B226" i="28"/>
  <c r="C226" i="28"/>
  <c r="D226" i="28"/>
  <c r="E226" i="28"/>
  <c r="B80" i="28"/>
  <c r="C80" i="28"/>
  <c r="D80" i="28"/>
  <c r="E80" i="28"/>
  <c r="B227" i="28"/>
  <c r="C227" i="28"/>
  <c r="D227" i="28"/>
  <c r="E227" i="28"/>
  <c r="B42" i="28"/>
  <c r="C42" i="28"/>
  <c r="D42" i="28"/>
  <c r="E42" i="28"/>
  <c r="B139" i="28"/>
  <c r="C139" i="28"/>
  <c r="D139" i="28"/>
  <c r="E139" i="28"/>
  <c r="B130" i="28"/>
  <c r="C130" i="28"/>
  <c r="D130" i="28"/>
  <c r="E130" i="28"/>
  <c r="B228" i="28"/>
  <c r="C228" i="28"/>
  <c r="D228" i="28"/>
  <c r="E228" i="28"/>
  <c r="B94" i="28"/>
  <c r="C94" i="28"/>
  <c r="D94" i="28"/>
  <c r="E94" i="28"/>
  <c r="B229" i="28"/>
  <c r="C229" i="28"/>
  <c r="D229" i="28"/>
  <c r="E229" i="28"/>
  <c r="B123" i="28"/>
  <c r="C123" i="28"/>
  <c r="D123" i="28"/>
  <c r="E123" i="28"/>
  <c r="B151" i="28"/>
  <c r="C151" i="28"/>
  <c r="D151" i="28"/>
  <c r="E151" i="28"/>
  <c r="B179" i="28"/>
  <c r="C179" i="28"/>
  <c r="D179" i="28"/>
  <c r="E179" i="28"/>
  <c r="B189" i="28"/>
  <c r="C189" i="28"/>
  <c r="D189" i="28"/>
  <c r="E189" i="28"/>
  <c r="B230" i="28"/>
  <c r="C230" i="28"/>
  <c r="D230" i="28"/>
  <c r="E230" i="28"/>
  <c r="B180" i="28"/>
  <c r="C180" i="28"/>
  <c r="D180" i="28"/>
  <c r="E180" i="28"/>
  <c r="B103" i="28"/>
  <c r="C103" i="28"/>
  <c r="D103" i="28"/>
  <c r="E103" i="28"/>
  <c r="B231" i="28"/>
  <c r="C231" i="28"/>
  <c r="D231" i="28"/>
  <c r="E231" i="28"/>
  <c r="B93" i="28"/>
  <c r="C93" i="28"/>
  <c r="D93" i="28"/>
  <c r="E93" i="28"/>
  <c r="B51" i="28"/>
  <c r="C51" i="28"/>
  <c r="D51" i="28"/>
  <c r="E51" i="28"/>
  <c r="B232" i="28"/>
  <c r="C232" i="28"/>
  <c r="D232" i="28"/>
  <c r="E232" i="28"/>
  <c r="B96" i="28"/>
  <c r="C96" i="28"/>
  <c r="D96" i="28"/>
  <c r="E96" i="28"/>
  <c r="B167" i="28"/>
  <c r="C167" i="28"/>
  <c r="D167" i="28"/>
  <c r="E167" i="28"/>
  <c r="B233" i="28"/>
  <c r="C233" i="28"/>
  <c r="D233" i="28"/>
  <c r="E233" i="28"/>
  <c r="B161" i="28"/>
  <c r="C161" i="28"/>
  <c r="D161" i="28"/>
  <c r="E161" i="28"/>
  <c r="B234" i="28"/>
  <c r="C234" i="28"/>
  <c r="D234" i="28"/>
  <c r="E234" i="28"/>
  <c r="B90" i="28"/>
  <c r="C90" i="28"/>
  <c r="D90" i="28"/>
  <c r="E90" i="28"/>
  <c r="B50" i="28"/>
  <c r="C50" i="28"/>
  <c r="D50" i="28"/>
  <c r="E50" i="28"/>
  <c r="B74" i="28"/>
  <c r="C74" i="28"/>
  <c r="D74" i="28"/>
  <c r="E74" i="28"/>
  <c r="B142" i="28"/>
  <c r="C142" i="28"/>
  <c r="D142" i="28"/>
  <c r="E142" i="28"/>
  <c r="B157" i="28"/>
  <c r="C157" i="28"/>
  <c r="D157" i="28"/>
  <c r="E157" i="28"/>
  <c r="B235" i="28"/>
  <c r="C235" i="28"/>
  <c r="D235" i="28"/>
  <c r="E235" i="28"/>
  <c r="B68" i="28"/>
  <c r="C68" i="28"/>
  <c r="D68" i="28"/>
  <c r="E68" i="28"/>
  <c r="B173" i="28"/>
  <c r="C173" i="28"/>
  <c r="D173" i="28"/>
  <c r="E173" i="28"/>
  <c r="B236" i="28"/>
  <c r="C236" i="28"/>
  <c r="D236" i="28"/>
  <c r="E236" i="28"/>
  <c r="B237" i="28"/>
  <c r="C237" i="28"/>
  <c r="D237" i="28"/>
  <c r="E237" i="28"/>
  <c r="B238" i="28"/>
  <c r="C238" i="28"/>
  <c r="D238" i="28"/>
  <c r="E238" i="28"/>
  <c r="B239" i="28"/>
  <c r="C239" i="28"/>
  <c r="D239" i="28"/>
  <c r="E239" i="28"/>
  <c r="B240" i="28"/>
  <c r="C240" i="28"/>
  <c r="D240" i="28"/>
  <c r="E240" i="28"/>
  <c r="B64" i="28"/>
  <c r="C64" i="28"/>
  <c r="D64" i="28"/>
  <c r="E64" i="28"/>
  <c r="B241" i="28"/>
  <c r="C241" i="28"/>
  <c r="D241" i="28"/>
  <c r="E241" i="28"/>
  <c r="B116" i="28"/>
  <c r="C116" i="28"/>
  <c r="D116" i="28"/>
  <c r="E116" i="28"/>
  <c r="B82" i="28"/>
  <c r="C82" i="28"/>
  <c r="D82" i="28"/>
  <c r="E82" i="28"/>
  <c r="B193" i="28"/>
  <c r="C193" i="28"/>
  <c r="D193" i="28"/>
  <c r="E193" i="28"/>
  <c r="B125" i="28"/>
  <c r="C125" i="28"/>
  <c r="D125" i="28"/>
  <c r="E125" i="28"/>
  <c r="B242" i="28"/>
  <c r="C242" i="28"/>
  <c r="D242" i="28"/>
  <c r="E242" i="28"/>
  <c r="B181" i="28"/>
  <c r="C181" i="28"/>
  <c r="D181" i="28"/>
  <c r="E181" i="28"/>
  <c r="B59" i="28"/>
  <c r="C59" i="28"/>
  <c r="D59" i="28"/>
  <c r="E59" i="28"/>
  <c r="B243" i="28"/>
  <c r="C243" i="28"/>
  <c r="D243" i="28"/>
  <c r="E243" i="28"/>
  <c r="B52" i="28"/>
  <c r="C52" i="28"/>
  <c r="D52" i="28"/>
  <c r="E52" i="28"/>
  <c r="B244" i="28"/>
  <c r="C244" i="28"/>
  <c r="D244" i="28"/>
  <c r="E244" i="28"/>
  <c r="B92" i="28"/>
  <c r="C92" i="28"/>
  <c r="D92" i="28"/>
  <c r="E92" i="28"/>
  <c r="B245" i="28"/>
  <c r="C245" i="28"/>
  <c r="D245" i="28"/>
  <c r="E245" i="28"/>
  <c r="B55" i="28"/>
  <c r="C55" i="28"/>
  <c r="D55" i="28"/>
  <c r="E55" i="28"/>
  <c r="B99" i="28"/>
  <c r="C99" i="28"/>
  <c r="D99" i="28"/>
  <c r="E99" i="28"/>
  <c r="B168" i="28"/>
  <c r="C168" i="28"/>
  <c r="D168" i="28"/>
  <c r="E168" i="28"/>
  <c r="B56" i="28"/>
  <c r="C56" i="28"/>
  <c r="D56" i="28"/>
  <c r="E56" i="28"/>
  <c r="B126" i="28"/>
  <c r="C126" i="28"/>
  <c r="D126" i="28"/>
  <c r="E126" i="28"/>
  <c r="B246" i="28"/>
  <c r="C246" i="28"/>
  <c r="D246" i="28"/>
  <c r="E246" i="28"/>
  <c r="B247" i="28"/>
  <c r="C247" i="28"/>
  <c r="D247" i="28"/>
  <c r="E247" i="28"/>
  <c r="B65" i="28"/>
  <c r="C65" i="28"/>
  <c r="D65" i="28"/>
  <c r="E65" i="28"/>
  <c r="B49" i="28"/>
  <c r="C49" i="28"/>
  <c r="D49" i="28"/>
  <c r="E49" i="28"/>
  <c r="B75" i="28"/>
  <c r="C75" i="28"/>
  <c r="D75" i="28"/>
  <c r="E75" i="28"/>
  <c r="B248" i="28"/>
  <c r="C248" i="28"/>
  <c r="D248" i="28"/>
  <c r="E248" i="28"/>
  <c r="B182" i="28"/>
  <c r="C182" i="28"/>
  <c r="D182" i="28"/>
  <c r="E182" i="28"/>
  <c r="B143" i="28"/>
  <c r="C143" i="28"/>
  <c r="D143" i="28"/>
  <c r="E143" i="28"/>
  <c r="B169" i="28"/>
  <c r="C169" i="28"/>
  <c r="D169" i="28"/>
  <c r="E169" i="28"/>
  <c r="B183" i="28"/>
  <c r="C183" i="28"/>
  <c r="D183" i="28"/>
  <c r="E183"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N2" i="16" l="1"/>
  <c r="Q2" i="16"/>
  <c r="R2" i="16"/>
  <c r="P2" i="16"/>
  <c r="O2" i="16"/>
  <c r="AA2" i="16"/>
  <c r="T8" i="1"/>
  <c r="T42" i="1"/>
  <c r="T23" i="1"/>
  <c r="T47" i="1"/>
  <c r="T69" i="1"/>
  <c r="T93" i="1"/>
  <c r="T95" i="1"/>
  <c r="T126" i="1"/>
  <c r="T144" i="1"/>
  <c r="T205" i="1"/>
  <c r="T221" i="1"/>
  <c r="T131" i="1"/>
  <c r="T158" i="1"/>
  <c r="T173" i="1"/>
  <c r="T216" i="1"/>
  <c r="T196" i="1"/>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AC205" i="1" s="1"/>
  <c r="H217" i="18" a="1"/>
  <c r="H217" i="18" s="1"/>
  <c r="AC215" i="1" s="1"/>
  <c r="H221" i="18" a="1"/>
  <c r="H221" i="18" s="1"/>
  <c r="AC219" i="1" s="1"/>
  <c r="H216" i="18" a="1"/>
  <c r="H216" i="18" s="1"/>
  <c r="AC214" i="1" s="1"/>
  <c r="H216" i="16" a="1"/>
  <c r="H216" i="16" s="1"/>
  <c r="AD214" i="1" s="1"/>
  <c r="H207" i="16" a="1"/>
  <c r="H207" i="16" s="1"/>
  <c r="AD205" i="1" s="1"/>
  <c r="H217" i="16" a="1"/>
  <c r="H217" i="16" s="1"/>
  <c r="AD215" i="1" s="1"/>
  <c r="H217" i="2" a="1"/>
  <c r="H217" i="2" s="1"/>
  <c r="Y215" i="1" s="1"/>
  <c r="H221" i="2" a="1"/>
  <c r="H221" i="2" s="1"/>
  <c r="Y219" i="1" s="1"/>
  <c r="H207" i="2" a="1"/>
  <c r="H207" i="2" s="1"/>
  <c r="Y205" i="1" s="1"/>
  <c r="H216" i="2" a="1"/>
  <c r="H216" i="2" s="1"/>
  <c r="Y214" i="1" s="1"/>
  <c r="H206" i="17" a="1"/>
  <c r="H206" i="17" s="1"/>
  <c r="AA204" i="1" s="1"/>
  <c r="H202" i="17" a="1"/>
  <c r="H202" i="17" s="1"/>
  <c r="AA200" i="1" s="1"/>
  <c r="H216" i="17" a="1"/>
  <c r="H216" i="17" s="1"/>
  <c r="AA214" i="1" s="1"/>
  <c r="H220" i="17" a="1"/>
  <c r="H220" i="17" s="1"/>
  <c r="AA218" i="1" s="1"/>
  <c r="H195" i="17" a="1"/>
  <c r="H195" i="17" s="1"/>
  <c r="H214" i="17" a="1"/>
  <c r="H214" i="17" s="1"/>
  <c r="AA212" i="1" s="1"/>
  <c r="H217" i="17" a="1"/>
  <c r="H217" i="17" s="1"/>
  <c r="AA215" i="1" s="1"/>
  <c r="H219" i="17" a="1"/>
  <c r="H219" i="17" s="1"/>
  <c r="AA217" i="1" s="1"/>
  <c r="H207" i="19" a="1"/>
  <c r="H207" i="19" s="1"/>
  <c r="AB205" i="1" s="1"/>
  <c r="H217" i="19" a="1"/>
  <c r="H217" i="19" s="1"/>
  <c r="AB215" i="1" s="1"/>
  <c r="H221" i="19" a="1"/>
  <c r="H221" i="19" s="1"/>
  <c r="AB219" i="1" s="1"/>
  <c r="H216" i="19" a="1"/>
  <c r="H216" i="19" s="1"/>
  <c r="AB214" i="1"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Z205" i="1" s="1"/>
  <c r="H217" i="14" a="1"/>
  <c r="H217" i="14" s="1"/>
  <c r="Z215" i="1" s="1"/>
  <c r="H221" i="14" a="1"/>
  <c r="H221" i="14" s="1"/>
  <c r="Z219" i="1" s="1"/>
  <c r="H206" i="14" a="1"/>
  <c r="H206" i="14" s="1"/>
  <c r="Z204" i="1" s="1"/>
  <c r="H216" i="14" a="1"/>
  <c r="H216" i="14" s="1"/>
  <c r="Z214" i="1"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AG222" i="1" l="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66" i="28"/>
  <c r="C66" i="28"/>
  <c r="D66" i="28"/>
  <c r="E66" i="28"/>
  <c r="B83" i="28"/>
  <c r="C83" i="28"/>
  <c r="D83" i="28"/>
  <c r="E83" i="28"/>
  <c r="B166" i="28"/>
  <c r="C166" i="28"/>
  <c r="D166" i="28"/>
  <c r="E166" i="28"/>
  <c r="B195" i="28"/>
  <c r="C195" i="28"/>
  <c r="D195" i="28"/>
  <c r="E195" i="28"/>
  <c r="B196" i="28"/>
  <c r="C196" i="28"/>
  <c r="D196" i="28"/>
  <c r="E196" i="28"/>
  <c r="B76" i="28"/>
  <c r="C76" i="28"/>
  <c r="D76" i="28"/>
  <c r="E76" i="28"/>
  <c r="B155" i="28"/>
  <c r="C155" i="28"/>
  <c r="D155" i="28"/>
  <c r="E155" i="28"/>
  <c r="B197" i="28"/>
  <c r="C197" i="28"/>
  <c r="D197" i="28"/>
  <c r="E197" i="28"/>
  <c r="E194" i="28"/>
  <c r="D194" i="28"/>
  <c r="C194" i="28"/>
  <c r="B194" i="28"/>
  <c r="AM1" i="1"/>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M3" i="17"/>
  <c r="H192" i="17" a="1"/>
  <c r="H192" i="17" s="1"/>
  <c r="AA190" i="1" s="1"/>
  <c r="H182" i="17" a="1"/>
  <c r="H182" i="17" s="1"/>
  <c r="AA180" i="1"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AG10" i="1" s="1"/>
  <c r="I156" i="14" a="1"/>
  <c r="I156" i="14" s="1"/>
  <c r="I135" i="14" a="1"/>
  <c r="I135" i="14" s="1"/>
  <c r="M3" i="14"/>
  <c r="S3" i="18"/>
  <c r="T2" i="17"/>
  <c r="N3" i="16"/>
  <c r="P3" i="14"/>
  <c r="N2" i="17"/>
  <c r="R3" i="16"/>
  <c r="O3" i="14"/>
  <c r="S3" i="14"/>
  <c r="Q3" i="14"/>
  <c r="O3" i="17"/>
  <c r="U3" i="17"/>
  <c r="O3" i="16"/>
  <c r="N3" i="14"/>
  <c r="R3" i="14"/>
  <c r="P3" i="17"/>
  <c r="P3" i="16"/>
  <c r="AA3" i="16"/>
  <c r="N3" i="17"/>
  <c r="O3" i="18"/>
  <c r="S3" i="17"/>
  <c r="Q3" i="16"/>
  <c r="T3" i="17"/>
  <c r="S2" i="14"/>
  <c r="P2" i="14"/>
  <c r="O2" i="17"/>
  <c r="U2" i="17"/>
  <c r="O2" i="14"/>
  <c r="M2" i="14"/>
  <c r="Q2" i="14"/>
  <c r="M2" i="16"/>
  <c r="M3" i="16"/>
  <c r="P2" i="17"/>
  <c r="Q3" i="18"/>
  <c r="N2" i="14"/>
  <c r="R2" i="14"/>
  <c r="M2" i="17"/>
  <c r="S2" i="17"/>
  <c r="N3" i="18"/>
  <c r="R3" i="18"/>
  <c r="I6" i="1"/>
  <c r="P3" i="18"/>
  <c r="AG24" i="1" l="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156" i="28" s="1"/>
  <c r="F12" i="1"/>
  <c r="F16" i="1"/>
  <c r="F163" i="28" s="1"/>
  <c r="F9" i="1"/>
  <c r="F105" i="28" s="1"/>
  <c r="F13" i="1"/>
  <c r="F259" i="28" s="1"/>
  <c r="F17" i="1"/>
  <c r="F20" i="1"/>
  <c r="F24" i="1"/>
  <c r="F10" i="1"/>
  <c r="F108" i="28" s="1"/>
  <c r="F14" i="1"/>
  <c r="F21" i="1"/>
  <c r="F25" i="1"/>
  <c r="F145" i="28" s="1"/>
  <c r="F29" i="1"/>
  <c r="F137" i="28" s="1"/>
  <c r="F33" i="1"/>
  <c r="F127" i="28" s="1"/>
  <c r="F37" i="1"/>
  <c r="F26" i="1"/>
  <c r="F18" i="1"/>
  <c r="F111" i="28" s="1"/>
  <c r="F19" i="1"/>
  <c r="F22" i="1"/>
  <c r="F27" i="1"/>
  <c r="F28" i="1"/>
  <c r="F30" i="1"/>
  <c r="F62" i="28" s="1"/>
  <c r="F36" i="1"/>
  <c r="F39" i="1"/>
  <c r="F41" i="1"/>
  <c r="F45" i="1"/>
  <c r="F49" i="1"/>
  <c r="F34" i="1"/>
  <c r="F23" i="1"/>
  <c r="F60" i="28" s="1"/>
  <c r="F31" i="1"/>
  <c r="F38" i="1"/>
  <c r="F32" i="1"/>
  <c r="F102" i="28" s="1"/>
  <c r="F35" i="1"/>
  <c r="F188"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116" i="28" s="1"/>
  <c r="F132" i="1"/>
  <c r="F242"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157" i="28" s="1"/>
  <c r="F120" i="1"/>
  <c r="F151" i="1"/>
  <c r="F157" i="1"/>
  <c r="F167" i="1"/>
  <c r="F78" i="28" s="1"/>
  <c r="F179" i="1"/>
  <c r="F183" i="1"/>
  <c r="F187" i="1"/>
  <c r="F191" i="1"/>
  <c r="F195" i="1"/>
  <c r="F182" i="1"/>
  <c r="F186" i="1"/>
  <c r="F186" i="28" s="1"/>
  <c r="F190" i="1"/>
  <c r="F175" i="1"/>
  <c r="F176" i="1"/>
  <c r="F180" i="1"/>
  <c r="F184" i="1"/>
  <c r="F188" i="1"/>
  <c r="F192" i="1"/>
  <c r="F194" i="1"/>
  <c r="F181" i="1"/>
  <c r="F185" i="1"/>
  <c r="F189" i="1"/>
  <c r="F193" i="1"/>
  <c r="F160" i="1"/>
  <c r="F173" i="1"/>
  <c r="F132" i="28" s="1"/>
  <c r="B8" i="19" a="1"/>
  <c r="B8" i="19" s="1"/>
  <c r="B8" i="14" a="1"/>
  <c r="B8" i="14" s="1"/>
  <c r="F6" i="1"/>
  <c r="F258" i="28" s="1"/>
  <c r="B8" i="2" a="1"/>
  <c r="B8" i="2" s="1"/>
  <c r="F181" i="28" l="1"/>
  <c r="F42" i="28"/>
  <c r="F177" i="28"/>
  <c r="F192" i="28"/>
  <c r="F154" i="28"/>
  <c r="F252" i="28"/>
  <c r="F250" i="28"/>
  <c r="F81" i="28"/>
  <c r="F149" i="28"/>
  <c r="F72" i="28"/>
  <c r="F133" i="28"/>
  <c r="F162" i="28"/>
  <c r="F118" i="28"/>
  <c r="F67" i="28"/>
  <c r="F109" i="28"/>
  <c r="F73" i="28"/>
  <c r="F101" i="28"/>
  <c r="F65" i="28"/>
  <c r="F53" i="28"/>
  <c r="F84" i="28"/>
  <c r="F159" i="28"/>
  <c r="F50" i="28"/>
  <c r="F222" i="28"/>
  <c r="F141" i="28"/>
  <c r="F139" i="28"/>
  <c r="F226" i="28"/>
  <c r="F251" i="28"/>
  <c r="F185" i="28"/>
  <c r="F253" i="28"/>
  <c r="F150" i="28"/>
  <c r="F180" i="28"/>
  <c r="F165" i="28"/>
  <c r="F68" i="28"/>
  <c r="F233" i="28"/>
  <c r="F61" i="28"/>
  <c r="F255" i="28"/>
  <c r="F99" i="28"/>
  <c r="F134" i="28"/>
  <c r="F44" i="28"/>
  <c r="F170" i="28"/>
  <c r="F47" i="28"/>
  <c r="F254" i="28"/>
  <c r="F46" i="28"/>
  <c r="F95" i="28"/>
  <c r="F183" i="28"/>
  <c r="F229" i="28"/>
  <c r="F217" i="28"/>
  <c r="F112" i="28"/>
  <c r="F100" i="28"/>
  <c r="F87" i="28"/>
  <c r="F120" i="28"/>
  <c r="F164" i="28"/>
  <c r="F153" i="28"/>
  <c r="F161" i="28"/>
  <c r="F231" i="28"/>
  <c r="F212" i="28"/>
  <c r="F45" i="28"/>
  <c r="F114" i="28"/>
  <c r="F208" i="28"/>
  <c r="F138" i="28"/>
  <c r="F115" i="28"/>
  <c r="F48" i="28"/>
  <c r="F76" i="28"/>
  <c r="F71" i="28"/>
  <c r="F152" i="28"/>
  <c r="F245" i="28"/>
  <c r="F158" i="28"/>
  <c r="F243" i="28"/>
  <c r="F234" i="28"/>
  <c r="F184" i="28"/>
  <c r="F140" i="28"/>
  <c r="F143" i="28"/>
  <c r="F52" i="28"/>
  <c r="F142" i="28"/>
  <c r="F125" i="28"/>
  <c r="F167" i="28"/>
  <c r="F121" i="28"/>
  <c r="F168" i="28"/>
  <c r="F256" i="28"/>
  <c r="F135" i="28"/>
  <c r="F246" i="28"/>
  <c r="F193" i="28"/>
  <c r="F237" i="28"/>
  <c r="F210" i="28"/>
  <c r="F91" i="28"/>
  <c r="F239" i="28"/>
  <c r="F189" i="28"/>
  <c r="F235" i="28"/>
  <c r="F119" i="28"/>
  <c r="F214" i="28"/>
  <c r="F204" i="28"/>
  <c r="F205" i="28"/>
  <c r="F199" i="28"/>
  <c r="F173" i="28"/>
  <c r="F147" i="28"/>
  <c r="F249" i="28"/>
  <c r="F241" i="28"/>
  <c r="F90" i="28"/>
  <c r="F56" i="28"/>
  <c r="F240" i="28"/>
  <c r="F93" i="28"/>
  <c r="F92" i="28"/>
  <c r="F236" i="28"/>
  <c r="F151" i="28"/>
  <c r="F85" i="28"/>
  <c r="F228" i="28"/>
  <c r="F216" i="28"/>
  <c r="F219" i="28"/>
  <c r="F107" i="28"/>
  <c r="F123" i="28"/>
  <c r="F97" i="28"/>
  <c r="F211" i="28"/>
  <c r="F77" i="28"/>
  <c r="F117" i="28"/>
  <c r="F148" i="28"/>
  <c r="F113" i="28"/>
  <c r="F195" i="28"/>
  <c r="F155" i="28"/>
  <c r="F257" i="28"/>
  <c r="F187" i="28"/>
  <c r="F160" i="28"/>
  <c r="F86" i="28"/>
  <c r="F169" i="28"/>
  <c r="F126" i="28"/>
  <c r="F94" i="28"/>
  <c r="F122" i="28"/>
  <c r="F248" i="28"/>
  <c r="F59" i="28"/>
  <c r="F74" i="28"/>
  <c r="F232" i="28"/>
  <c r="F64" i="28"/>
  <c r="F224" i="28"/>
  <c r="F124" i="28"/>
  <c r="F130" i="28"/>
  <c r="F215" i="28"/>
  <c r="F131" i="28"/>
  <c r="F79" i="28"/>
  <c r="F221" i="28"/>
  <c r="F63" i="28"/>
  <c r="F174" i="28"/>
  <c r="F207" i="28"/>
  <c r="F136" i="28"/>
  <c r="F203" i="28"/>
  <c r="F202" i="28"/>
  <c r="F201" i="28"/>
  <c r="F198" i="28"/>
  <c r="F129" i="28"/>
  <c r="F54" i="28"/>
  <c r="F182" i="28"/>
  <c r="F82" i="28"/>
  <c r="F75" i="28"/>
  <c r="F55" i="28"/>
  <c r="F238" i="28"/>
  <c r="F247" i="28"/>
  <c r="F96" i="28"/>
  <c r="F223" i="28"/>
  <c r="F51" i="28"/>
  <c r="F89" i="28"/>
  <c r="F88" i="28"/>
  <c r="F80" i="28"/>
  <c r="F220" i="28"/>
  <c r="F110" i="28"/>
  <c r="F70" i="28"/>
  <c r="F218" i="28"/>
  <c r="F206" i="28"/>
  <c r="F209" i="28"/>
  <c r="F171" i="28"/>
  <c r="F104" i="28"/>
  <c r="F175" i="28"/>
  <c r="F200" i="28"/>
  <c r="F190" i="28"/>
  <c r="F196" i="28"/>
  <c r="F225" i="28"/>
  <c r="F146" i="28"/>
  <c r="F176" i="28"/>
  <c r="F106" i="28"/>
  <c r="F144" i="28"/>
  <c r="F57" i="28"/>
  <c r="F43" i="28"/>
  <c r="F197" i="28"/>
  <c r="F58" i="28"/>
  <c r="F178" i="28"/>
  <c r="F128" i="28"/>
  <c r="F179" i="28"/>
  <c r="F98" i="28"/>
  <c r="F244" i="28"/>
  <c r="F49" i="28"/>
  <c r="F172" i="28"/>
  <c r="F227" i="28"/>
  <c r="F213" i="28"/>
  <c r="F103" i="28"/>
  <c r="F191" i="28"/>
  <c r="F69" i="28"/>
  <c r="F230" i="28"/>
  <c r="F83" i="28"/>
  <c r="F66" i="28"/>
  <c r="F166" i="28"/>
  <c r="F194" i="28"/>
  <c r="D6" i="27" l="1"/>
  <c r="C6" i="27"/>
  <c r="B6" i="27"/>
  <c r="G40" i="28"/>
  <c r="B15" i="28"/>
  <c r="N2" i="18" l="1"/>
  <c r="M2" i="18"/>
  <c r="R2" i="18"/>
  <c r="P2" i="18"/>
  <c r="S2" i="18"/>
  <c r="O2" i="18"/>
  <c r="Q2" i="18"/>
  <c r="D22" i="8"/>
  <c r="D23" i="8"/>
  <c r="D24" i="8"/>
  <c r="D25" i="8"/>
  <c r="D26" i="8"/>
  <c r="D27" i="8"/>
  <c r="D21" i="8"/>
  <c r="D16" i="8"/>
  <c r="D17" i="8"/>
  <c r="D15" i="8"/>
  <c r="G182" i="17" l="1"/>
  <c r="T180" i="1" s="1"/>
  <c r="G202" i="17"/>
  <c r="T200" i="1" s="1"/>
  <c r="G206" i="17"/>
  <c r="T204" i="1" s="1"/>
  <c r="G214" i="17"/>
  <c r="T212" i="1" s="1"/>
  <c r="G216" i="17"/>
  <c r="T214" i="1" s="1"/>
  <c r="G220" i="17"/>
  <c r="T218" i="1" s="1"/>
  <c r="G192" i="17"/>
  <c r="T190" i="1" s="1"/>
  <c r="G217" i="17"/>
  <c r="T215" i="1" s="1"/>
  <c r="G195" i="17"/>
  <c r="T193" i="1" s="1"/>
  <c r="G219" i="17"/>
  <c r="T217" i="1" s="1"/>
  <c r="I209" i="14" a="1"/>
  <c r="I209" i="14" s="1"/>
  <c r="AG207" i="1" s="1"/>
  <c r="H221" i="16" a="1"/>
  <c r="H221" i="16" s="1"/>
  <c r="AD219" i="1" s="1"/>
  <c r="G217" i="2"/>
  <c r="R215" i="1" s="1"/>
  <c r="G221" i="2"/>
  <c r="R219" i="1" s="1"/>
  <c r="G216" i="14"/>
  <c r="S214" i="1" s="1"/>
  <c r="G217" i="14"/>
  <c r="S215" i="1" s="1"/>
  <c r="G217" i="16"/>
  <c r="W215" i="1" s="1"/>
  <c r="G207" i="2"/>
  <c r="R205" i="1" s="1"/>
  <c r="G221" i="18"/>
  <c r="V219" i="1" s="1"/>
  <c r="G221" i="14"/>
  <c r="S219" i="1" s="1"/>
  <c r="G207" i="14"/>
  <c r="S205" i="1" s="1"/>
  <c r="G216" i="19"/>
  <c r="U214" i="1" s="1"/>
  <c r="G206" i="14"/>
  <c r="S204" i="1" s="1"/>
  <c r="G221" i="19"/>
  <c r="U219" i="1" s="1"/>
  <c r="G207" i="16"/>
  <c r="W205" i="1" s="1"/>
  <c r="G207" i="18"/>
  <c r="V205" i="1" s="1"/>
  <c r="G216" i="16"/>
  <c r="W214" i="1" s="1"/>
  <c r="G216" i="2"/>
  <c r="R214" i="1" s="1"/>
  <c r="G217" i="18"/>
  <c r="V215" i="1" s="1"/>
  <c r="G217" i="19"/>
  <c r="U215" i="1" s="1"/>
  <c r="G216" i="18"/>
  <c r="V214" i="1" s="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AC203" i="1" s="1"/>
  <c r="H213" i="18" a="1"/>
  <c r="H213" i="18" s="1"/>
  <c r="AC211" i="1" s="1"/>
  <c r="H210" i="18" a="1"/>
  <c r="H210" i="18" s="1"/>
  <c r="AC208" i="1" s="1"/>
  <c r="H212" i="18" a="1"/>
  <c r="H212" i="18" s="1"/>
  <c r="AC210" i="1" s="1"/>
  <c r="H214" i="18" a="1"/>
  <c r="H214" i="18" s="1"/>
  <c r="AC212" i="1" s="1"/>
  <c r="H200" i="16" a="1"/>
  <c r="H200" i="16" s="1"/>
  <c r="AD198" i="1" s="1"/>
  <c r="H208" i="16" a="1"/>
  <c r="H208" i="16" s="1"/>
  <c r="AD206" i="1" s="1"/>
  <c r="H224" i="16" a="1"/>
  <c r="H224" i="16" s="1"/>
  <c r="AD222" i="1" s="1"/>
  <c r="H223" i="16" a="1"/>
  <c r="H223" i="16" s="1"/>
  <c r="AD221" i="1" s="1"/>
  <c r="H225" i="16" a="1"/>
  <c r="H225" i="16" s="1"/>
  <c r="AD223" i="1" s="1"/>
  <c r="H205" i="16" a="1"/>
  <c r="H205" i="16" s="1"/>
  <c r="AD203" i="1" s="1"/>
  <c r="H220" i="2" a="1"/>
  <c r="H220" i="2" s="1"/>
  <c r="Y218" i="1" s="1"/>
  <c r="H206" i="2" a="1"/>
  <c r="H206" i="2" s="1"/>
  <c r="Y204" i="1" s="1"/>
  <c r="H222" i="2" a="1"/>
  <c r="H222" i="2" s="1"/>
  <c r="H210" i="2" a="1"/>
  <c r="H210" i="2" s="1"/>
  <c r="Y208" i="1" s="1"/>
  <c r="H225" i="2" a="1"/>
  <c r="H225" i="2" s="1"/>
  <c r="H212" i="2" a="1"/>
  <c r="H212" i="2" s="1"/>
  <c r="H211" i="2" a="1"/>
  <c r="H211" i="2" s="1"/>
  <c r="Y209" i="1" s="1"/>
  <c r="H201" i="17" a="1"/>
  <c r="H201" i="17" s="1"/>
  <c r="AA199" i="1" s="1"/>
  <c r="H211" i="17" a="1"/>
  <c r="H211" i="17" s="1"/>
  <c r="AA209" i="1" s="1"/>
  <c r="H199" i="17" a="1"/>
  <c r="H199" i="17" s="1"/>
  <c r="AA197" i="1" s="1"/>
  <c r="H198" i="17" a="1"/>
  <c r="H198" i="17" s="1"/>
  <c r="AA196" i="1" s="1"/>
  <c r="H222" i="17" a="1"/>
  <c r="H222" i="17" s="1"/>
  <c r="H224" i="17" a="1"/>
  <c r="H224" i="17" s="1"/>
  <c r="AA222" i="1" s="1"/>
  <c r="H201" i="19" a="1"/>
  <c r="H201" i="19" s="1"/>
  <c r="AB199" i="1" s="1"/>
  <c r="H209" i="19" a="1"/>
  <c r="H209" i="19" s="1"/>
  <c r="AB207" i="1" s="1"/>
  <c r="H225" i="19" a="1"/>
  <c r="H225" i="19" s="1"/>
  <c r="AB223" i="1" s="1"/>
  <c r="H198" i="19" a="1"/>
  <c r="H198" i="19" s="1"/>
  <c r="H200" i="19" a="1"/>
  <c r="H200" i="19" s="1"/>
  <c r="H202" i="19" a="1"/>
  <c r="H202" i="19" s="1"/>
  <c r="AB200" i="1" s="1"/>
  <c r="I204" i="2" a="1"/>
  <c r="I204" i="2" s="1"/>
  <c r="I217" i="2" a="1"/>
  <c r="I217" i="2" s="1"/>
  <c r="AF215" i="1" s="1"/>
  <c r="I222" i="2" a="1"/>
  <c r="I222" i="2" s="1"/>
  <c r="I206" i="2" a="1"/>
  <c r="I206" i="2" s="1"/>
  <c r="I221" i="2" a="1"/>
  <c r="I221" i="2" s="1"/>
  <c r="AF219" i="1" s="1"/>
  <c r="I224" i="2" a="1"/>
  <c r="I224" i="2" s="1"/>
  <c r="I214" i="2" a="1"/>
  <c r="I214" i="2" s="1"/>
  <c r="I200" i="18" a="1"/>
  <c r="I200" i="18" s="1"/>
  <c r="I208" i="18" a="1"/>
  <c r="I208" i="18" s="1"/>
  <c r="I216" i="18" a="1"/>
  <c r="I216" i="18" s="1"/>
  <c r="AJ214" i="1"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AK214" i="1"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AC197" i="1" s="1"/>
  <c r="H215" i="18" a="1"/>
  <c r="H215" i="18" s="1"/>
  <c r="AC213" i="1" s="1"/>
  <c r="H223" i="18" a="1"/>
  <c r="H223" i="18" s="1"/>
  <c r="AC221" i="1" s="1"/>
  <c r="H218" i="18" a="1"/>
  <c r="H218" i="18" s="1"/>
  <c r="AC216" i="1" s="1"/>
  <c r="H220" i="18" a="1"/>
  <c r="H220" i="18" s="1"/>
  <c r="AC218" i="1" s="1"/>
  <c r="H222" i="18" a="1"/>
  <c r="H222" i="18" s="1"/>
  <c r="AC220" i="1" s="1"/>
  <c r="H224" i="18" a="1"/>
  <c r="H224" i="18" s="1"/>
  <c r="AC222" i="1" s="1"/>
  <c r="H202" i="16" a="1"/>
  <c r="H202" i="16" s="1"/>
  <c r="AD200" i="1" s="1"/>
  <c r="H210" i="16" a="1"/>
  <c r="H210" i="16" s="1"/>
  <c r="AD208" i="1" s="1"/>
  <c r="H218" i="16" a="1"/>
  <c r="H218" i="16" s="1"/>
  <c r="AD216" i="1" s="1"/>
  <c r="H199" i="16" a="1"/>
  <c r="H199" i="16" s="1"/>
  <c r="AD197" i="1" s="1"/>
  <c r="H201" i="16" a="1"/>
  <c r="H201" i="16" s="1"/>
  <c r="AD199" i="1" s="1"/>
  <c r="H203" i="16" a="1"/>
  <c r="H203" i="16" s="1"/>
  <c r="AD201" i="1" s="1"/>
  <c r="H213" i="16" a="1"/>
  <c r="H213" i="16" s="1"/>
  <c r="AD211" i="1" s="1"/>
  <c r="H199" i="2" a="1"/>
  <c r="H199" i="2" s="1"/>
  <c r="Y197" i="1" s="1"/>
  <c r="H215" i="2" a="1"/>
  <c r="H215" i="2" s="1"/>
  <c r="Y213" i="1" s="1"/>
  <c r="H203" i="2" a="1"/>
  <c r="H203" i="2" s="1"/>
  <c r="Y201" i="1" s="1"/>
  <c r="H198" i="2" a="1"/>
  <c r="H198" i="2" s="1"/>
  <c r="Y196" i="1" s="1"/>
  <c r="H214" i="2" a="1"/>
  <c r="H214" i="2" s="1"/>
  <c r="Y212" i="1" s="1"/>
  <c r="H213" i="2" a="1"/>
  <c r="H213" i="2" s="1"/>
  <c r="H196" i="17" a="1"/>
  <c r="H196" i="17" s="1"/>
  <c r="H208" i="17" a="1"/>
  <c r="H208" i="17" s="1"/>
  <c r="AA206" i="1" s="1"/>
  <c r="H218" i="17" a="1"/>
  <c r="H218" i="17" s="1"/>
  <c r="H203" i="17" a="1"/>
  <c r="H203" i="17" s="1"/>
  <c r="AA201" i="1" s="1"/>
  <c r="H225" i="17" a="1"/>
  <c r="H225" i="17" s="1"/>
  <c r="AA223" i="1" s="1"/>
  <c r="H203" i="19" a="1"/>
  <c r="H203" i="19" s="1"/>
  <c r="AB201" i="1" s="1"/>
  <c r="H211" i="19" a="1"/>
  <c r="H211" i="19" s="1"/>
  <c r="AB209" i="1" s="1"/>
  <c r="H219" i="19" a="1"/>
  <c r="H219" i="19" s="1"/>
  <c r="AB217" i="1" s="1"/>
  <c r="H204" i="19" a="1"/>
  <c r="H204" i="19" s="1"/>
  <c r="AB202" i="1" s="1"/>
  <c r="H206" i="19" a="1"/>
  <c r="H206" i="19" s="1"/>
  <c r="AB204" i="1" s="1"/>
  <c r="H208" i="19" a="1"/>
  <c r="H208" i="19" s="1"/>
  <c r="AB206" i="1" s="1"/>
  <c r="H210" i="19" a="1"/>
  <c r="H210" i="19" s="1"/>
  <c r="AB208" i="1"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AJ219" i="1" s="1"/>
  <c r="I199" i="16" a="1"/>
  <c r="I199" i="16" s="1"/>
  <c r="I207" i="16" a="1"/>
  <c r="I207" i="16" s="1"/>
  <c r="AK205" i="1"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AI205" i="1" s="1"/>
  <c r="I223" i="19" a="1"/>
  <c r="I223" i="19" s="1"/>
  <c r="H201" i="18" a="1"/>
  <c r="H201" i="18" s="1"/>
  <c r="AC199" i="1" s="1"/>
  <c r="H209" i="18" a="1"/>
  <c r="H209" i="18" s="1"/>
  <c r="AC207" i="1" s="1"/>
  <c r="H225" i="18" a="1"/>
  <c r="H225" i="18" s="1"/>
  <c r="AC223" i="1" s="1"/>
  <c r="H196" i="18" a="1"/>
  <c r="H196" i="18" s="1"/>
  <c r="H198" i="18" a="1"/>
  <c r="H198" i="18" s="1"/>
  <c r="AC196" i="1" s="1"/>
  <c r="H200" i="18" a="1"/>
  <c r="H200" i="18" s="1"/>
  <c r="AC198" i="1" s="1"/>
  <c r="H197" i="16" a="1"/>
  <c r="H197" i="16" s="1"/>
  <c r="H204" i="16" a="1"/>
  <c r="H204" i="16" s="1"/>
  <c r="AD202" i="1" s="1"/>
  <c r="H212" i="16" a="1"/>
  <c r="H212" i="16" s="1"/>
  <c r="AD210" i="1" s="1"/>
  <c r="H220" i="16" a="1"/>
  <c r="H220" i="16" s="1"/>
  <c r="AD218" i="1" s="1"/>
  <c r="H209" i="16" a="1"/>
  <c r="H209" i="16" s="1"/>
  <c r="AD207" i="1" s="1"/>
  <c r="H211" i="16" a="1"/>
  <c r="H211" i="16" s="1"/>
  <c r="AD209" i="1" s="1"/>
  <c r="H201" i="2" a="1"/>
  <c r="H201" i="2" s="1"/>
  <c r="H218" i="2" a="1"/>
  <c r="H218" i="2" s="1"/>
  <c r="H205" i="2" a="1"/>
  <c r="H205" i="2" s="1"/>
  <c r="H224" i="2" a="1"/>
  <c r="H224" i="2" s="1"/>
  <c r="Y222" i="1" s="1"/>
  <c r="H200" i="2" a="1"/>
  <c r="H200" i="2" s="1"/>
  <c r="H207" i="17" a="1"/>
  <c r="H207" i="17" s="1"/>
  <c r="AA205" i="1" s="1"/>
  <c r="H200" i="17" a="1"/>
  <c r="H200" i="17" s="1"/>
  <c r="H209" i="17" a="1"/>
  <c r="H209" i="17" s="1"/>
  <c r="H221" i="17" a="1"/>
  <c r="H221" i="17" s="1"/>
  <c r="AA219" i="1" s="1"/>
  <c r="H213" i="17" a="1"/>
  <c r="H213" i="17" s="1"/>
  <c r="H212" i="17" a="1"/>
  <c r="H212" i="17" s="1"/>
  <c r="AA210" i="1" s="1"/>
  <c r="H205" i="17" a="1"/>
  <c r="H205" i="17" s="1"/>
  <c r="H197" i="19" a="1"/>
  <c r="H197" i="19" s="1"/>
  <c r="H205" i="19" a="1"/>
  <c r="H205" i="19" s="1"/>
  <c r="AB203" i="1" s="1"/>
  <c r="H213" i="19" a="1"/>
  <c r="H213" i="19" s="1"/>
  <c r="AB211" i="1" s="1"/>
  <c r="H212" i="19" a="1"/>
  <c r="H212" i="19" s="1"/>
  <c r="AB210" i="1" s="1"/>
  <c r="H214" i="19" a="1"/>
  <c r="H214" i="19" s="1"/>
  <c r="AB212" i="1" s="1"/>
  <c r="H218" i="19" a="1"/>
  <c r="H218" i="19" s="1"/>
  <c r="AB216" i="1"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AJ205" i="1" s="1"/>
  <c r="I215" i="18" a="1"/>
  <c r="I215" i="18" s="1"/>
  <c r="I223" i="18" a="1"/>
  <c r="I223" i="18" s="1"/>
  <c r="I201" i="16" a="1"/>
  <c r="I201" i="16" s="1"/>
  <c r="I209" i="16" a="1"/>
  <c r="I209" i="16" s="1"/>
  <c r="I217" i="16" a="1"/>
  <c r="I217" i="16" s="1"/>
  <c r="AK215" i="1"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AC201" i="1" s="1"/>
  <c r="H211" i="18" a="1"/>
  <c r="H211" i="18" s="1"/>
  <c r="AC209" i="1" s="1"/>
  <c r="H219" i="18" a="1"/>
  <c r="H219" i="18" s="1"/>
  <c r="AC217" i="1" s="1"/>
  <c r="H202" i="18" a="1"/>
  <c r="H202" i="18" s="1"/>
  <c r="AC200" i="1" s="1"/>
  <c r="H204" i="18" a="1"/>
  <c r="H204" i="18" s="1"/>
  <c r="AC202" i="1" s="1"/>
  <c r="H206" i="18" a="1"/>
  <c r="H206" i="18" s="1"/>
  <c r="AC204" i="1" s="1"/>
  <c r="H208" i="18" a="1"/>
  <c r="H208" i="18" s="1"/>
  <c r="AC206" i="1" s="1"/>
  <c r="H198" i="16" a="1"/>
  <c r="H198" i="16" s="1"/>
  <c r="AD196" i="1" s="1"/>
  <c r="H206" i="16" a="1"/>
  <c r="H206" i="16" s="1"/>
  <c r="AD204" i="1" s="1"/>
  <c r="H214" i="16" a="1"/>
  <c r="H214" i="16" s="1"/>
  <c r="AD212" i="1" s="1"/>
  <c r="H222" i="16" a="1"/>
  <c r="H222" i="16" s="1"/>
  <c r="AD220" i="1" s="1"/>
  <c r="H215" i="16" a="1"/>
  <c r="H215" i="16" s="1"/>
  <c r="AD213" i="1" s="1"/>
  <c r="H219" i="16" a="1"/>
  <c r="H219" i="16" s="1"/>
  <c r="AD217" i="1" s="1"/>
  <c r="H219" i="2" a="1"/>
  <c r="H219" i="2" s="1"/>
  <c r="Y217" i="1" s="1"/>
  <c r="H204" i="2" a="1"/>
  <c r="H204" i="2" s="1"/>
  <c r="H223" i="2" a="1"/>
  <c r="H223" i="2" s="1"/>
  <c r="Y221" i="1" s="1"/>
  <c r="H208" i="2" a="1"/>
  <c r="H208" i="2" s="1"/>
  <c r="H209" i="2" a="1"/>
  <c r="H209" i="2" s="1"/>
  <c r="H202" i="2" a="1"/>
  <c r="H202" i="2" s="1"/>
  <c r="Y200" i="1" s="1"/>
  <c r="H197" i="17" a="1"/>
  <c r="H197" i="17" s="1"/>
  <c r="H210" i="17" a="1"/>
  <c r="H210" i="17" s="1"/>
  <c r="H204" i="17" a="1"/>
  <c r="H204" i="17" s="1"/>
  <c r="AA202" i="1" s="1"/>
  <c r="H223" i="17" a="1"/>
  <c r="H223" i="17" s="1"/>
  <c r="H215" i="17" a="1"/>
  <c r="H215" i="17" s="1"/>
  <c r="G215" i="17" s="1"/>
  <c r="T213" i="1" s="1"/>
  <c r="H199" i="19" a="1"/>
  <c r="H199" i="19" s="1"/>
  <c r="AB197" i="1" s="1"/>
  <c r="H215" i="19" a="1"/>
  <c r="H215" i="19" s="1"/>
  <c r="AB213" i="1" s="1"/>
  <c r="H223" i="19" a="1"/>
  <c r="H223" i="19" s="1"/>
  <c r="AB221" i="1" s="1"/>
  <c r="H220" i="19" a="1"/>
  <c r="H220" i="19" s="1"/>
  <c r="AB218" i="1" s="1"/>
  <c r="H222" i="19" a="1"/>
  <c r="H222" i="19" s="1"/>
  <c r="AB220" i="1" s="1"/>
  <c r="H224" i="19" a="1"/>
  <c r="H224" i="19" s="1"/>
  <c r="AB222" i="1" s="1"/>
  <c r="I200" i="2" a="1"/>
  <c r="I200" i="2" s="1"/>
  <c r="I216" i="2" a="1"/>
  <c r="I216" i="2" s="1"/>
  <c r="AF214" i="1" s="1"/>
  <c r="I211" i="2" a="1"/>
  <c r="I211" i="2" s="1"/>
  <c r="I199" i="2" a="1"/>
  <c r="I199" i="2" s="1"/>
  <c r="I218" i="2" a="1"/>
  <c r="I218" i="2" s="1"/>
  <c r="I210" i="2" a="1"/>
  <c r="I210" i="2" s="1"/>
  <c r="I207" i="2" a="1"/>
  <c r="I207" i="2" s="1"/>
  <c r="AF205" i="1" s="1"/>
  <c r="I198" i="18" a="1"/>
  <c r="I198" i="18" s="1"/>
  <c r="I206" i="18" a="1"/>
  <c r="I206" i="18" s="1"/>
  <c r="I214" i="18" a="1"/>
  <c r="I214" i="18" s="1"/>
  <c r="I222" i="18" a="1"/>
  <c r="I222" i="18" s="1"/>
  <c r="I201" i="18" a="1"/>
  <c r="I201" i="18" s="1"/>
  <c r="I209" i="18" a="1"/>
  <c r="I209" i="18" s="1"/>
  <c r="I217" i="18" a="1"/>
  <c r="I217" i="18" s="1"/>
  <c r="AJ215" i="1" s="1"/>
  <c r="I225" i="18" a="1"/>
  <c r="I225" i="18" s="1"/>
  <c r="I203" i="16" a="1"/>
  <c r="I203" i="16" s="1"/>
  <c r="I211" i="16" a="1"/>
  <c r="I211" i="16" s="1"/>
  <c r="I219" i="16" a="1"/>
  <c r="I219" i="16" s="1"/>
  <c r="I198" i="16" a="1"/>
  <c r="I198" i="16" s="1"/>
  <c r="I206" i="16" a="1"/>
  <c r="I206" i="16" s="1"/>
  <c r="I214" i="16" a="1"/>
  <c r="I214" i="16" s="1"/>
  <c r="I222" i="16" a="1"/>
  <c r="I222" i="16" s="1"/>
  <c r="H199" i="14" a="1"/>
  <c r="H199" i="14" s="1"/>
  <c r="Z197" i="1" s="1"/>
  <c r="H215" i="14" a="1"/>
  <c r="H215" i="14" s="1"/>
  <c r="Z213" i="1" s="1"/>
  <c r="H223" i="14" a="1"/>
  <c r="H223" i="14" s="1"/>
  <c r="Z221" i="1" s="1"/>
  <c r="H202" i="14" a="1"/>
  <c r="H202" i="14" s="1"/>
  <c r="H210" i="14" a="1"/>
  <c r="H210" i="14" s="1"/>
  <c r="H218" i="14" a="1"/>
  <c r="H218" i="14" s="1"/>
  <c r="Z216" i="1" s="1"/>
  <c r="I225" i="14" a="1"/>
  <c r="I225" i="14" s="1"/>
  <c r="H201" i="14" a="1"/>
  <c r="H201" i="14" s="1"/>
  <c r="Z199" i="1" s="1"/>
  <c r="H209" i="14" a="1"/>
  <c r="H209" i="14" s="1"/>
  <c r="Z207" i="1" s="1"/>
  <c r="H225" i="14" a="1"/>
  <c r="H225" i="14" s="1"/>
  <c r="Z223" i="1" s="1"/>
  <c r="H204" i="14" a="1"/>
  <c r="H204" i="14" s="1"/>
  <c r="Z202" i="1" s="1"/>
  <c r="H212" i="14" a="1"/>
  <c r="H212" i="14" s="1"/>
  <c r="Z210" i="1" s="1"/>
  <c r="H220" i="14" a="1"/>
  <c r="H220" i="14" s="1"/>
  <c r="Z218" i="1" s="1"/>
  <c r="I222" i="14" a="1"/>
  <c r="I222" i="14" s="1"/>
  <c r="H203" i="14" a="1"/>
  <c r="H203" i="14" s="1"/>
  <c r="Z201" i="1" s="1"/>
  <c r="H211" i="14" a="1"/>
  <c r="H211" i="14" s="1"/>
  <c r="Z209" i="1" s="1"/>
  <c r="H219" i="14" a="1"/>
  <c r="H219" i="14" s="1"/>
  <c r="Z217" i="1" s="1"/>
  <c r="H198" i="14" a="1"/>
  <c r="H198" i="14" s="1"/>
  <c r="H214" i="14" a="1"/>
  <c r="H214" i="14" s="1"/>
  <c r="H222" i="14" a="1"/>
  <c r="H222" i="14" s="1"/>
  <c r="Z220" i="1" s="1"/>
  <c r="H197" i="14" a="1"/>
  <c r="H197" i="14" s="1"/>
  <c r="H205" i="14" a="1"/>
  <c r="H205" i="14" s="1"/>
  <c r="Z203" i="1" s="1"/>
  <c r="H213" i="14" a="1"/>
  <c r="H213" i="14" s="1"/>
  <c r="Z211" i="1" s="1"/>
  <c r="H200" i="14" a="1"/>
  <c r="H200" i="14" s="1"/>
  <c r="H208" i="14" a="1"/>
  <c r="H208" i="14" s="1"/>
  <c r="H224" i="14" a="1"/>
  <c r="H224" i="14" s="1"/>
  <c r="Z222" i="1"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G137" i="14" s="1"/>
  <c r="S135" i="1" s="1"/>
  <c r="H14" i="14" a="1"/>
  <c r="H14" i="14"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G73" i="17" s="1"/>
  <c r="T71" i="1"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H20" i="19" a="1"/>
  <c r="H20" i="19" s="1"/>
  <c r="H37" i="19" a="1"/>
  <c r="H37" i="19" s="1"/>
  <c r="H53" i="19" a="1"/>
  <c r="H53" i="19" s="1"/>
  <c r="G53" i="19" s="1"/>
  <c r="U51" i="1"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G195" i="19" s="1"/>
  <c r="U193" i="1" s="1"/>
  <c r="H187" i="19" a="1"/>
  <c r="H187" i="19" s="1"/>
  <c r="H179" i="19" a="1"/>
  <c r="H179" i="19" s="1"/>
  <c r="H171" i="19" a="1"/>
  <c r="H171" i="19" s="1"/>
  <c r="H164" i="19" a="1"/>
  <c r="H164" i="19" s="1"/>
  <c r="I155" i="19" a="1"/>
  <c r="I155" i="19" s="1"/>
  <c r="I181" i="19" a="1"/>
  <c r="I181" i="19" s="1"/>
  <c r="H23" i="19" a="1"/>
  <c r="H23" i="19" s="1"/>
  <c r="H40" i="19" a="1"/>
  <c r="H40" i="19" s="1"/>
  <c r="H51" i="19" a="1"/>
  <c r="H51" i="19" s="1"/>
  <c r="H71" i="19" a="1"/>
  <c r="H71" i="19" s="1"/>
  <c r="H132" i="19" a="1"/>
  <c r="H132" i="19" s="1"/>
  <c r="H148" i="19" a="1"/>
  <c r="H148" i="19" s="1"/>
  <c r="H30" i="19" a="1"/>
  <c r="H30" i="19" s="1"/>
  <c r="H42" i="19" a="1"/>
  <c r="H42" i="19" s="1"/>
  <c r="G42" i="19" s="1"/>
  <c r="U40" i="1"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G54" i="19" s="1"/>
  <c r="U52" i="1" s="1"/>
  <c r="H74" i="19" a="1"/>
  <c r="H74" i="19" s="1"/>
  <c r="G74" i="19" s="1"/>
  <c r="U72" i="1"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H129" i="19" a="1"/>
  <c r="H129" i="19" s="1"/>
  <c r="H138" i="19" a="1"/>
  <c r="H138" i="19" s="1"/>
  <c r="H19" i="19" a="1"/>
  <c r="H19" i="19" s="1"/>
  <c r="H29" i="19" a="1"/>
  <c r="H29" i="19" s="1"/>
  <c r="AB24" i="1" s="1"/>
  <c r="H44" i="19" a="1"/>
  <c r="H44" i="19" s="1"/>
  <c r="H64" i="19" a="1"/>
  <c r="H64" i="19" s="1"/>
  <c r="H112" i="19" a="1"/>
  <c r="H112" i="19" s="1"/>
  <c r="H143" i="19" a="1"/>
  <c r="H143" i="19" s="1"/>
  <c r="H18" i="19" a="1"/>
  <c r="H18" i="19" s="1"/>
  <c r="H33" i="19" a="1"/>
  <c r="H33" i="19" s="1"/>
  <c r="H52" i="19" a="1"/>
  <c r="H52" i="19" s="1"/>
  <c r="H72" i="19" a="1"/>
  <c r="H72" i="19" s="1"/>
  <c r="H81" i="19" a="1"/>
  <c r="H81" i="19" s="1"/>
  <c r="H89" i="19" a="1"/>
  <c r="H89" i="19" s="1"/>
  <c r="H97" i="19" a="1"/>
  <c r="H97" i="19" s="1"/>
  <c r="G97" i="19" s="1"/>
  <c r="U95" i="1" s="1"/>
  <c r="H105" i="19" a="1"/>
  <c r="H105" i="19" s="1"/>
  <c r="H114" i="19" a="1"/>
  <c r="H114" i="19" s="1"/>
  <c r="H125" i="19" a="1"/>
  <c r="H125" i="19" s="1"/>
  <c r="H135" i="19" a="1"/>
  <c r="H135" i="19" s="1"/>
  <c r="H12" i="19" a="1"/>
  <c r="H12" i="19" s="1"/>
  <c r="I174" i="19" a="1"/>
  <c r="I174" i="19" s="1"/>
  <c r="I166" i="19" a="1"/>
  <c r="I166" i="19" s="1"/>
  <c r="AI145" i="1" s="1"/>
  <c r="H158" i="19" a="1"/>
  <c r="H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AB162" i="1" s="1"/>
  <c r="H178" i="19" a="1"/>
  <c r="H178" i="19" s="1"/>
  <c r="H170" i="19" a="1"/>
  <c r="H170" i="19" s="1"/>
  <c r="G170" i="19" s="1"/>
  <c r="U168" i="1" s="1"/>
  <c r="H178" i="16" a="1"/>
  <c r="H178" i="16" s="1"/>
  <c r="I15" i="16" a="1"/>
  <c r="I15" i="16" s="1"/>
  <c r="H167" i="16" a="1"/>
  <c r="H167" i="16" s="1"/>
  <c r="I27" i="17" a="1"/>
  <c r="I27" i="17" s="1"/>
  <c r="I164" i="19" a="1"/>
  <c r="I164" i="19" s="1"/>
  <c r="I9" i="19" a="1"/>
  <c r="I9" i="19" s="1"/>
  <c r="H191" i="19" a="1"/>
  <c r="H191" i="19" s="1"/>
  <c r="AB167" i="1" s="1"/>
  <c r="H183" i="19" a="1"/>
  <c r="H183" i="19" s="1"/>
  <c r="H175" i="19" a="1"/>
  <c r="H175" i="19" s="1"/>
  <c r="H167" i="19" a="1"/>
  <c r="H167" i="19" s="1"/>
  <c r="H161" i="19" a="1"/>
  <c r="H161" i="19" s="1"/>
  <c r="I167" i="19" a="1"/>
  <c r="I167" i="19" s="1"/>
  <c r="H28" i="19" a="1"/>
  <c r="H28" i="19" s="1"/>
  <c r="H45" i="19" a="1"/>
  <c r="H45" i="19" s="1"/>
  <c r="H57" i="19" a="1"/>
  <c r="H57" i="19" s="1"/>
  <c r="H116" i="19" a="1"/>
  <c r="H116" i="19" s="1"/>
  <c r="H142" i="19" a="1"/>
  <c r="H142" i="19" s="1"/>
  <c r="H155" i="19" a="1"/>
  <c r="H155" i="19" s="1"/>
  <c r="H35" i="19" a="1"/>
  <c r="H35" i="19" s="1"/>
  <c r="H50" i="19" a="1"/>
  <c r="H50" i="19" s="1"/>
  <c r="H62" i="19" a="1"/>
  <c r="H62" i="19" s="1"/>
  <c r="H78" i="19" a="1"/>
  <c r="H78" i="19" s="1"/>
  <c r="H86" i="19" a="1"/>
  <c r="H86" i="19" s="1"/>
  <c r="G86" i="19" s="1"/>
  <c r="U84" i="1" s="1"/>
  <c r="H94" i="19" a="1"/>
  <c r="H94" i="19" s="1"/>
  <c r="H102" i="19" a="1"/>
  <c r="H102" i="19" s="1"/>
  <c r="H110" i="19" a="1"/>
  <c r="H110" i="19" s="1"/>
  <c r="H121" i="19" a="1"/>
  <c r="H121" i="19" s="1"/>
  <c r="H131" i="19" a="1"/>
  <c r="H131" i="19" s="1"/>
  <c r="H141" i="19" a="1"/>
  <c r="H141" i="19" s="1"/>
  <c r="H22" i="19" a="1"/>
  <c r="H22" i="19" s="1"/>
  <c r="H34" i="19" a="1"/>
  <c r="H34" i="19" s="1"/>
  <c r="AB28" i="1" s="1"/>
  <c r="H55" i="19" a="1"/>
  <c r="H55" i="19" s="1"/>
  <c r="G55" i="19" s="1"/>
  <c r="U53" i="1" s="1"/>
  <c r="H67" i="19" a="1"/>
  <c r="H67" i="19" s="1"/>
  <c r="H120" i="19" a="1"/>
  <c r="H120" i="19" s="1"/>
  <c r="H146" i="19" a="1"/>
  <c r="H146" i="19" s="1"/>
  <c r="H21" i="19" a="1"/>
  <c r="H21" i="19" s="1"/>
  <c r="H36" i="19" a="1"/>
  <c r="H36" i="19" s="1"/>
  <c r="H63" i="19" a="1"/>
  <c r="H63" i="19" s="1"/>
  <c r="H75" i="19" a="1"/>
  <c r="H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AB100" i="1" s="1"/>
  <c r="H27" i="19" a="1"/>
  <c r="H27" i="19" s="1"/>
  <c r="H140" i="19" a="1"/>
  <c r="H140" i="19" s="1"/>
  <c r="H69" i="19" a="1"/>
  <c r="H69" i="19" s="1"/>
  <c r="H103" i="19" a="1"/>
  <c r="H103" i="19" s="1"/>
  <c r="H16" i="19" a="1"/>
  <c r="H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AB35" i="1"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AB153" i="1" s="1"/>
  <c r="H166" i="19" a="1"/>
  <c r="H166" i="19" s="1"/>
  <c r="H156" i="19" a="1"/>
  <c r="H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AC126" i="1"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H87" i="19" a="1"/>
  <c r="H87" i="19" s="1"/>
  <c r="AB75" i="1"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AB91" i="1" s="1"/>
  <c r="H147" i="19" a="1"/>
  <c r="H147" i="19" s="1"/>
  <c r="H73" i="19" a="1"/>
  <c r="H73" i="19" s="1"/>
  <c r="H49" i="19" a="1"/>
  <c r="H49" i="19" s="1"/>
  <c r="H95" i="19" a="1"/>
  <c r="H95" i="19" s="1"/>
  <c r="H133" i="19" a="1"/>
  <c r="H133" i="19" s="1"/>
  <c r="I26" i="19" a="1"/>
  <c r="I26" i="19" s="1"/>
  <c r="I72" i="19" a="1"/>
  <c r="I72" i="19" s="1"/>
  <c r="I17" i="19" a="1"/>
  <c r="I17" i="19" s="1"/>
  <c r="I30" i="19" a="1"/>
  <c r="I30" i="19" s="1"/>
  <c r="I56" i="19" a="1"/>
  <c r="I56" i="19" s="1"/>
  <c r="G56" i="19" s="1"/>
  <c r="U54" i="1" s="1"/>
  <c r="I94" i="19" a="1"/>
  <c r="I94" i="19" s="1"/>
  <c r="I110" i="19" a="1"/>
  <c r="I110" i="19" s="1"/>
  <c r="I22" i="19" a="1"/>
  <c r="I22" i="19" s="1"/>
  <c r="I73" i="19" a="1"/>
  <c r="I73" i="19" s="1"/>
  <c r="I140" i="19" a="1"/>
  <c r="I140" i="19" s="1"/>
  <c r="H192" i="19" a="1"/>
  <c r="H192" i="19" s="1"/>
  <c r="G192" i="19" s="1"/>
  <c r="U190" i="1" s="1"/>
  <c r="H182" i="19" a="1"/>
  <c r="H182" i="19" s="1"/>
  <c r="G182" i="19" s="1"/>
  <c r="U180" i="1"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AC122" i="1"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AC28" i="1" s="1"/>
  <c r="H168" i="19" a="1"/>
  <c r="H168" i="19" s="1"/>
  <c r="I143" i="19" a="1"/>
  <c r="I143" i="19" s="1"/>
  <c r="H165" i="18" a="1"/>
  <c r="H165" i="18" s="1"/>
  <c r="I23" i="18" a="1"/>
  <c r="I23" i="18" s="1"/>
  <c r="AJ18" i="1" s="1"/>
  <c r="I177" i="18" a="1"/>
  <c r="I177" i="18" s="1"/>
  <c r="AJ154" i="1" s="1"/>
  <c r="I175" i="18" a="1"/>
  <c r="I175" i="18" s="1"/>
  <c r="I181" i="18" a="1"/>
  <c r="I181" i="18" s="1"/>
  <c r="AJ158" i="1" s="1"/>
  <c r="I187" i="18" a="1"/>
  <c r="I187" i="18" s="1"/>
  <c r="H158" i="18" a="1"/>
  <c r="H158" i="18" s="1"/>
  <c r="AC138" i="1"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H69" i="18" a="1"/>
  <c r="H69" i="18" s="1"/>
  <c r="H81" i="18" a="1"/>
  <c r="H81" i="18" s="1"/>
  <c r="H93" i="18" a="1"/>
  <c r="H93" i="18" s="1"/>
  <c r="I14" i="18" a="1"/>
  <c r="I14" i="18" s="1"/>
  <c r="H9" i="18" a="1"/>
  <c r="H9" i="18" s="1"/>
  <c r="H190" i="18" a="1"/>
  <c r="H190" i="18" s="1"/>
  <c r="H182" i="18" a="1"/>
  <c r="H182" i="18" s="1"/>
  <c r="H174" i="18" a="1"/>
  <c r="H174" i="18" s="1"/>
  <c r="H166" i="18" a="1"/>
  <c r="H166" i="18" s="1"/>
  <c r="H157" i="18" a="1"/>
  <c r="H157" i="18" s="1"/>
  <c r="I144" i="18" a="1"/>
  <c r="I144" i="18" s="1"/>
  <c r="H134" i="18" a="1"/>
  <c r="H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AJ137" i="1"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AC91" i="1" s="1"/>
  <c r="H115" i="18" a="1"/>
  <c r="H115" i="18" s="1"/>
  <c r="H123" i="18" a="1"/>
  <c r="H123" i="18" s="1"/>
  <c r="H31" i="18" a="1"/>
  <c r="H31" i="18" s="1"/>
  <c r="H48" i="18" a="1"/>
  <c r="H48" i="18" s="1"/>
  <c r="AC41" i="1" s="1"/>
  <c r="H61" i="18" a="1"/>
  <c r="H61" i="18" s="1"/>
  <c r="H76" i="18" a="1"/>
  <c r="H76" i="18" s="1"/>
  <c r="H88" i="18" a="1"/>
  <c r="H88" i="18" s="1"/>
  <c r="H153" i="18" a="1"/>
  <c r="H153" i="18" s="1"/>
  <c r="AC133" i="1"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AC158" i="1" s="1"/>
  <c r="I130" i="18" a="1"/>
  <c r="I130" i="18" s="1"/>
  <c r="H141" i="18" a="1"/>
  <c r="H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AC114" i="1"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AC169" i="1" s="1"/>
  <c r="H186" i="18" a="1"/>
  <c r="H186" i="18" s="1"/>
  <c r="H178" i="18" a="1"/>
  <c r="H178" i="18" s="1"/>
  <c r="H170" i="18" a="1"/>
  <c r="H170" i="18" s="1"/>
  <c r="H162" i="18" a="1"/>
  <c r="H162" i="18" s="1"/>
  <c r="H150" i="18" a="1"/>
  <c r="H150" i="18" s="1"/>
  <c r="AC130" i="1" s="1"/>
  <c r="H139" i="18" a="1"/>
  <c r="H139" i="18" s="1"/>
  <c r="I128" i="18" a="1"/>
  <c r="I128" i="18" s="1"/>
  <c r="I114" i="18" a="1"/>
  <c r="I114" i="18" s="1"/>
  <c r="H95" i="18" a="1"/>
  <c r="H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H163" i="18" a="1"/>
  <c r="H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AJ89" i="1" s="1"/>
  <c r="I121" i="18" a="1"/>
  <c r="I121" i="18" s="1"/>
  <c r="I70" i="18" a="1"/>
  <c r="I70" i="18" s="1"/>
  <c r="H29" i="18" a="1"/>
  <c r="H29" i="18" s="1"/>
  <c r="AC24" i="1"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G12" i="17" s="1"/>
  <c r="T10" i="1" s="1"/>
  <c r="I156" i="17" a="1"/>
  <c r="I156" i="17" s="1"/>
  <c r="H110" i="17" a="1"/>
  <c r="H110" i="17" s="1"/>
  <c r="I186" i="17" a="1"/>
  <c r="I186" i="17" s="1"/>
  <c r="H165" i="17" a="1"/>
  <c r="H165" i="17" s="1"/>
  <c r="I141" i="17" a="1"/>
  <c r="I141" i="17" s="1"/>
  <c r="I33" i="17" a="1"/>
  <c r="I33" i="17" s="1"/>
  <c r="H177" i="17" a="1"/>
  <c r="H177" i="17" s="1"/>
  <c r="H169" i="17" a="1"/>
  <c r="H169" i="17" s="1"/>
  <c r="H156" i="17" a="1"/>
  <c r="H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G42" i="17" s="1"/>
  <c r="T40" i="1" s="1"/>
  <c r="H55" i="17" a="1"/>
  <c r="H55" i="17" s="1"/>
  <c r="H71" i="17" a="1"/>
  <c r="H71" i="17" s="1"/>
  <c r="H89" i="17" a="1"/>
  <c r="H89" i="17" s="1"/>
  <c r="H103" i="17" a="1"/>
  <c r="H103" i="17" s="1"/>
  <c r="H27" i="17" a="1"/>
  <c r="H27" i="17" s="1"/>
  <c r="H74" i="17" a="1"/>
  <c r="H74" i="17" s="1"/>
  <c r="G74" i="17" s="1"/>
  <c r="T72" i="1" s="1"/>
  <c r="H20" i="17" a="1"/>
  <c r="H20" i="17" s="1"/>
  <c r="H33" i="17" a="1"/>
  <c r="H33" i="17" s="1"/>
  <c r="H47" i="17" a="1"/>
  <c r="H47" i="17" s="1"/>
  <c r="H59" i="17" a="1"/>
  <c r="H59" i="17" s="1"/>
  <c r="H70" i="17" a="1"/>
  <c r="H70" i="17" s="1"/>
  <c r="H17" i="17" a="1"/>
  <c r="H17" i="17" s="1"/>
  <c r="G17" i="17" s="1"/>
  <c r="T15" i="1" s="1"/>
  <c r="H194" i="17" a="1"/>
  <c r="H194" i="17" s="1"/>
  <c r="H186" i="17" a="1"/>
  <c r="H186" i="17" s="1"/>
  <c r="H170" i="17" a="1"/>
  <c r="H170" i="17" s="1"/>
  <c r="G170" i="17" s="1"/>
  <c r="T168" i="1" s="1"/>
  <c r="H142" i="17" a="1"/>
  <c r="H142" i="17" s="1"/>
  <c r="H123" i="17" a="1"/>
  <c r="H123" i="17" s="1"/>
  <c r="H186" i="14" a="1"/>
  <c r="H186" i="14" s="1"/>
  <c r="H134" i="14" a="1"/>
  <c r="H134" i="14" s="1"/>
  <c r="Z116" i="1" s="1"/>
  <c r="I39" i="18" a="1"/>
  <c r="I39" i="18" s="1"/>
  <c r="I137" i="18" a="1"/>
  <c r="I137" i="18" s="1"/>
  <c r="I106" i="18" a="1"/>
  <c r="I106" i="18" s="1"/>
  <c r="H56" i="18" a="1"/>
  <c r="H56" i="18" s="1"/>
  <c r="H119" i="18" a="1"/>
  <c r="H119" i="18" s="1"/>
  <c r="H67" i="18" a="1"/>
  <c r="H67" i="18" s="1"/>
  <c r="H40" i="18" a="1"/>
  <c r="H40" i="18" s="1"/>
  <c r="H90" i="18" a="1"/>
  <c r="H90" i="18" s="1"/>
  <c r="H184" i="18" a="1"/>
  <c r="H184" i="18" s="1"/>
  <c r="H147" i="18" a="1"/>
  <c r="H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G191" i="17" s="1"/>
  <c r="T189" i="1" s="1"/>
  <c r="I15" i="17" a="1"/>
  <c r="I15" i="17" s="1"/>
  <c r="I185" i="17" a="1"/>
  <c r="I185" i="17" s="1"/>
  <c r="I157" i="17" a="1"/>
  <c r="I157" i="17" s="1"/>
  <c r="I136" i="17" a="1"/>
  <c r="I136" i="17" s="1"/>
  <c r="H91" i="17" a="1"/>
  <c r="H91" i="17" s="1"/>
  <c r="G91" i="17" s="1"/>
  <c r="T89" i="1" s="1"/>
  <c r="H183" i="17" a="1"/>
  <c r="H183" i="17" s="1"/>
  <c r="H175" i="17" a="1"/>
  <c r="H175" i="17" s="1"/>
  <c r="H167" i="17" a="1"/>
  <c r="H167" i="17" s="1"/>
  <c r="H152" i="17" a="1"/>
  <c r="H152" i="17" s="1"/>
  <c r="H136" i="17" a="1"/>
  <c r="H136" i="17" s="1"/>
  <c r="H102" i="17" a="1"/>
  <c r="H102" i="17" s="1"/>
  <c r="H49" i="17" a="1"/>
  <c r="H49" i="17" s="1"/>
  <c r="H145" i="17" a="1"/>
  <c r="H145" i="17" s="1"/>
  <c r="H126" i="17" a="1"/>
  <c r="H126" i="17" s="1"/>
  <c r="H112" i="17" a="1"/>
  <c r="H112" i="17" s="1"/>
  <c r="G112" i="17" s="1"/>
  <c r="T110" i="1" s="1"/>
  <c r="H94" i="17" a="1"/>
  <c r="H94" i="17" s="1"/>
  <c r="H28" i="17" a="1"/>
  <c r="H28" i="17" s="1"/>
  <c r="H46" i="17" a="1"/>
  <c r="H46" i="17" s="1"/>
  <c r="H58" i="17" a="1"/>
  <c r="H58" i="17" s="1"/>
  <c r="H75" i="17" a="1"/>
  <c r="H75" i="17" s="1"/>
  <c r="H93" i="17" a="1"/>
  <c r="H93" i="17" s="1"/>
  <c r="H18" i="17" a="1"/>
  <c r="H18" i="17" s="1"/>
  <c r="H34" i="17" a="1"/>
  <c r="H34" i="17" s="1"/>
  <c r="H51" i="17" a="1"/>
  <c r="H51" i="17" s="1"/>
  <c r="H81" i="17" a="1"/>
  <c r="H81" i="17" s="1"/>
  <c r="H23" i="17" a="1"/>
  <c r="H23" i="17" s="1"/>
  <c r="H37" i="17" a="1"/>
  <c r="H37" i="17" s="1"/>
  <c r="H50" i="17" a="1"/>
  <c r="H50" i="17" s="1"/>
  <c r="AA43" i="1" s="1"/>
  <c r="H62" i="17" a="1"/>
  <c r="H62" i="17" s="1"/>
  <c r="H25" i="17" a="1"/>
  <c r="H25" i="17" s="1"/>
  <c r="H184" i="17" a="1"/>
  <c r="H184" i="17" s="1"/>
  <c r="H176" i="17" a="1"/>
  <c r="H176" i="17" s="1"/>
  <c r="H168" i="17" a="1"/>
  <c r="H168" i="17" s="1"/>
  <c r="H154" i="17" a="1"/>
  <c r="H154" i="17" s="1"/>
  <c r="H138" i="17" a="1"/>
  <c r="H138" i="17" s="1"/>
  <c r="H119" i="17" a="1"/>
  <c r="H119" i="17" s="1"/>
  <c r="AA104" i="1" s="1"/>
  <c r="H97" i="17" a="1"/>
  <c r="H97" i="17" s="1"/>
  <c r="H29" i="17" a="1"/>
  <c r="H29" i="17" s="1"/>
  <c r="G29" i="17" s="1"/>
  <c r="T27" i="1" s="1"/>
  <c r="I73" i="18" a="1"/>
  <c r="I73" i="18" s="1"/>
  <c r="I154" i="18" a="1"/>
  <c r="I154" i="18" s="1"/>
  <c r="I172" i="18" a="1"/>
  <c r="I172" i="18" s="1"/>
  <c r="H80" i="18" a="1"/>
  <c r="H80" i="18" s="1"/>
  <c r="AC69" i="1" s="1"/>
  <c r="H21" i="18" a="1"/>
  <c r="H21" i="18" s="1"/>
  <c r="H82" i="18" a="1"/>
  <c r="H82" i="18" s="1"/>
  <c r="H55" i="18" a="1"/>
  <c r="H55" i="18" s="1"/>
  <c r="I15" i="18" a="1"/>
  <c r="I15" i="18" s="1"/>
  <c r="H176" i="18" a="1"/>
  <c r="H176" i="18" s="1"/>
  <c r="I136" i="18" a="1"/>
  <c r="I136" i="18" s="1"/>
  <c r="H65" i="18" a="1"/>
  <c r="H65" i="18" s="1"/>
  <c r="I37" i="17" a="1"/>
  <c r="I37" i="17" s="1"/>
  <c r="I86" i="17" a="1"/>
  <c r="I86" i="17" s="1"/>
  <c r="I41" i="17" a="1"/>
  <c r="I41" i="17" s="1"/>
  <c r="I20" i="17" a="1"/>
  <c r="I20" i="17" s="1"/>
  <c r="AH15" i="1"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G155" i="17" s="1"/>
  <c r="T153" i="1"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G16" i="17" s="1"/>
  <c r="T14" i="1" s="1"/>
  <c r="H157" i="17" a="1"/>
  <c r="H157" i="17" s="1"/>
  <c r="H185" i="17" a="1"/>
  <c r="H185" i="17" s="1"/>
  <c r="H13" i="17" a="1"/>
  <c r="H13" i="17" s="1"/>
  <c r="I177" i="17" a="1"/>
  <c r="I177" i="17" s="1"/>
  <c r="I152" i="17" a="1"/>
  <c r="I152" i="17" s="1"/>
  <c r="H131" i="17" a="1"/>
  <c r="H131" i="17" s="1"/>
  <c r="H79" i="17" a="1"/>
  <c r="H79" i="17" s="1"/>
  <c r="G79" i="17" s="1"/>
  <c r="T77" i="1" s="1"/>
  <c r="H181" i="17" a="1"/>
  <c r="H181" i="17" s="1"/>
  <c r="H173" i="17" a="1"/>
  <c r="H173" i="17" s="1"/>
  <c r="H164" i="17" a="1"/>
  <c r="H164" i="17" s="1"/>
  <c r="H148" i="17" a="1"/>
  <c r="H148" i="17" s="1"/>
  <c r="G148" i="17" s="1"/>
  <c r="T146" i="1" s="1"/>
  <c r="H132" i="17" a="1"/>
  <c r="H132" i="17" s="1"/>
  <c r="G132" i="17" s="1"/>
  <c r="T130" i="1" s="1"/>
  <c r="H115" i="17" a="1"/>
  <c r="H115" i="17" s="1"/>
  <c r="H43" i="17" a="1"/>
  <c r="H43" i="17" s="1"/>
  <c r="H141" i="17" a="1"/>
  <c r="H141" i="17" s="1"/>
  <c r="G141" i="17" s="1"/>
  <c r="T139" i="1" s="1"/>
  <c r="H122" i="17" a="1"/>
  <c r="H122" i="17" s="1"/>
  <c r="H108" i="17" a="1"/>
  <c r="H108" i="17" s="1"/>
  <c r="H92" i="17" a="1"/>
  <c r="H92" i="17" s="1"/>
  <c r="H31" i="17" a="1"/>
  <c r="H31" i="17" s="1"/>
  <c r="G31" i="17" s="1"/>
  <c r="T29" i="1" s="1"/>
  <c r="H48" i="17" a="1"/>
  <c r="H48" i="17" s="1"/>
  <c r="H63" i="17" a="1"/>
  <c r="H63" i="17" s="1"/>
  <c r="H78" i="17" a="1"/>
  <c r="H78" i="17" s="1"/>
  <c r="AA68" i="1" s="1"/>
  <c r="H96" i="17" a="1"/>
  <c r="H96" i="17" s="1"/>
  <c r="G96" i="17" s="1"/>
  <c r="T94" i="1" s="1"/>
  <c r="H21" i="17" a="1"/>
  <c r="H21" i="17" s="1"/>
  <c r="H38" i="17" a="1"/>
  <c r="H38" i="17" s="1"/>
  <c r="H60" i="17" a="1"/>
  <c r="H60" i="17" s="1"/>
  <c r="AA51" i="1" s="1"/>
  <c r="H85" i="17" a="1"/>
  <c r="H85" i="17" s="1"/>
  <c r="H26" i="17" a="1"/>
  <c r="H26" i="17" s="1"/>
  <c r="H40" i="17" a="1"/>
  <c r="H40" i="17" s="1"/>
  <c r="H54" i="17" a="1"/>
  <c r="H54" i="17" s="1"/>
  <c r="G54" i="17" s="1"/>
  <c r="T52" i="1" s="1"/>
  <c r="H65" i="17" a="1"/>
  <c r="H65" i="17" s="1"/>
  <c r="H77" i="17" a="1"/>
  <c r="H77" i="17" s="1"/>
  <c r="H11" i="17" a="1"/>
  <c r="H11" i="17" s="1"/>
  <c r="H190" i="17" a="1"/>
  <c r="H190" i="17" s="1"/>
  <c r="AA166" i="1" s="1"/>
  <c r="H174" i="17" a="1"/>
  <c r="H174" i="17" s="1"/>
  <c r="H166" i="17" a="1"/>
  <c r="H166" i="17" s="1"/>
  <c r="H150" i="17" a="1"/>
  <c r="H150" i="17" s="1"/>
  <c r="H134" i="17" a="1"/>
  <c r="H134" i="17" s="1"/>
  <c r="H113" i="17" a="1"/>
  <c r="H113" i="17" s="1"/>
  <c r="H87" i="17" a="1"/>
  <c r="H87" i="17" s="1"/>
  <c r="H13" i="14" a="1"/>
  <c r="H13" i="14" s="1"/>
  <c r="H170" i="14" a="1"/>
  <c r="H170" i="14" s="1"/>
  <c r="I18" i="14" a="1"/>
  <c r="I18" i="14" s="1"/>
  <c r="AG13" i="1" s="1"/>
  <c r="I42" i="14" a="1"/>
  <c r="I42" i="14" s="1"/>
  <c r="I98" i="18" a="1"/>
  <c r="I98" i="18" s="1"/>
  <c r="I33" i="18" a="1"/>
  <c r="I33" i="18" s="1"/>
  <c r="H100" i="18" a="1"/>
  <c r="H100" i="18" s="1"/>
  <c r="H36" i="18" a="1"/>
  <c r="H36" i="18" s="1"/>
  <c r="H102" i="18" a="1"/>
  <c r="H102" i="18" s="1"/>
  <c r="AC87" i="1" s="1"/>
  <c r="H66" i="18" a="1"/>
  <c r="H66" i="18" s="1"/>
  <c r="AC57" i="1"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AH150" i="1" s="1"/>
  <c r="I149" i="17" a="1"/>
  <c r="I149" i="17" s="1"/>
  <c r="H130" i="17" a="1"/>
  <c r="H130" i="17" s="1"/>
  <c r="I167" i="17" a="1"/>
  <c r="I167" i="17" s="1"/>
  <c r="H161" i="17" a="1"/>
  <c r="H161" i="17" s="1"/>
  <c r="H56" i="17" a="1"/>
  <c r="H56" i="17" s="1"/>
  <c r="H52" i="17" a="1"/>
  <c r="H52" i="17" s="1"/>
  <c r="H24" i="17" a="1"/>
  <c r="H24" i="17" s="1"/>
  <c r="H88" i="17" a="1"/>
  <c r="H88" i="17" s="1"/>
  <c r="G88" i="17" s="1"/>
  <c r="T86" i="1" s="1"/>
  <c r="H69" i="17" a="1"/>
  <c r="H69" i="17" s="1"/>
  <c r="AA60" i="1"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H160" i="14" a="1"/>
  <c r="H160" i="14" s="1"/>
  <c r="H126" i="14" a="1"/>
  <c r="H126" i="14" s="1"/>
  <c r="H174" i="14" a="1"/>
  <c r="H174" i="14" s="1"/>
  <c r="H172" i="14" a="1"/>
  <c r="H172" i="14" s="1"/>
  <c r="H58" i="14" a="1"/>
  <c r="H58" i="14" s="1"/>
  <c r="H26" i="14" a="1"/>
  <c r="H26" i="14" s="1"/>
  <c r="H69" i="14" a="1"/>
  <c r="H69" i="14" s="1"/>
  <c r="H77" i="14" a="1"/>
  <c r="H77" i="14" s="1"/>
  <c r="H85" i="14" a="1"/>
  <c r="H85" i="14" s="1"/>
  <c r="H93" i="14" a="1"/>
  <c r="H93" i="14" s="1"/>
  <c r="H101" i="14" a="1"/>
  <c r="H101" i="14" s="1"/>
  <c r="H109" i="14" a="1"/>
  <c r="H109" i="14" s="1"/>
  <c r="H117" i="14" a="1"/>
  <c r="H117" i="14" s="1"/>
  <c r="H143" i="14" a="1"/>
  <c r="H143" i="14" s="1"/>
  <c r="H19" i="14" a="1"/>
  <c r="H19" i="14" s="1"/>
  <c r="H27" i="14" a="1"/>
  <c r="H27" i="14" s="1"/>
  <c r="H35" i="14" a="1"/>
  <c r="H35" i="14" s="1"/>
  <c r="H43" i="14" a="1"/>
  <c r="H43" i="14" s="1"/>
  <c r="H51" i="14" a="1"/>
  <c r="H51" i="14" s="1"/>
  <c r="H59" i="14" a="1"/>
  <c r="H59" i="14" s="1"/>
  <c r="H17" i="14" a="1"/>
  <c r="H17" i="14" s="1"/>
  <c r="H68" i="14" a="1"/>
  <c r="H68" i="14" s="1"/>
  <c r="H80" i="14" a="1"/>
  <c r="H80" i="14" s="1"/>
  <c r="H88" i="14" a="1"/>
  <c r="H88" i="14" s="1"/>
  <c r="H96" i="14" a="1"/>
  <c r="H96" i="14" s="1"/>
  <c r="H156" i="14" a="1"/>
  <c r="H156" i="14" s="1"/>
  <c r="H135" i="14" a="1"/>
  <c r="H135" i="14" s="1"/>
  <c r="H114" i="14" a="1"/>
  <c r="H114" i="14" s="1"/>
  <c r="H40" i="14" a="1"/>
  <c r="H40" i="14" s="1"/>
  <c r="H189" i="14" a="1"/>
  <c r="H189" i="14" s="1"/>
  <c r="H181" i="14" a="1"/>
  <c r="H181" i="14" s="1"/>
  <c r="H173" i="14" a="1"/>
  <c r="H173" i="14" s="1"/>
  <c r="H165" i="14" a="1"/>
  <c r="H165" i="14" s="1"/>
  <c r="H157" i="14" a="1"/>
  <c r="H157" i="14" s="1"/>
  <c r="H138" i="14" a="1"/>
  <c r="H138" i="14" s="1"/>
  <c r="H124" i="14" a="1"/>
  <c r="H124" i="14" s="1"/>
  <c r="H102" i="14" a="1"/>
  <c r="H102" i="14" s="1"/>
  <c r="H38" i="14" a="1"/>
  <c r="H38" i="14" s="1"/>
  <c r="H150" i="14" a="1"/>
  <c r="H150" i="14" s="1"/>
  <c r="H129" i="14" a="1"/>
  <c r="H129" i="14" s="1"/>
  <c r="H52" i="14" a="1"/>
  <c r="H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AK28" i="1"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G129" i="17" s="1"/>
  <c r="T127" i="1" s="1"/>
  <c r="H128" i="17" a="1"/>
  <c r="H128" i="17" s="1"/>
  <c r="I125" i="17" a="1"/>
  <c r="I125" i="17" s="1"/>
  <c r="H187" i="17" a="1"/>
  <c r="H187" i="17" s="1"/>
  <c r="H147" i="17" a="1"/>
  <c r="H147" i="17" s="1"/>
  <c r="H179" i="17" a="1"/>
  <c r="H179" i="17" s="1"/>
  <c r="AA156" i="1" s="1"/>
  <c r="H125" i="17" a="1"/>
  <c r="H125" i="17" s="1"/>
  <c r="H72" i="17" a="1"/>
  <c r="H72" i="17" s="1"/>
  <c r="H105" i="17" a="1"/>
  <c r="H105" i="17" s="1"/>
  <c r="H67" i="17" a="1"/>
  <c r="H67" i="17" s="1"/>
  <c r="H41" i="17" a="1"/>
  <c r="H41" i="17" s="1"/>
  <c r="H30" i="17" a="1"/>
  <c r="H30" i="17" s="1"/>
  <c r="H188" i="17" a="1"/>
  <c r="H188" i="17" s="1"/>
  <c r="H172" i="17" a="1"/>
  <c r="H172" i="17" s="1"/>
  <c r="H127" i="17" a="1"/>
  <c r="H127" i="17" s="1"/>
  <c r="G127" i="17" s="1"/>
  <c r="T125" i="1"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H184" i="14" a="1"/>
  <c r="H184" i="14" s="1"/>
  <c r="Z160" i="1" s="1"/>
  <c r="H153" i="14" a="1"/>
  <c r="H153" i="14" s="1"/>
  <c r="H120" i="14" a="1"/>
  <c r="H120" i="14" s="1"/>
  <c r="H9" i="14" a="1"/>
  <c r="H9" i="14" s="1"/>
  <c r="H166" i="14" a="1"/>
  <c r="H166" i="14" s="1"/>
  <c r="H196" i="14" a="1"/>
  <c r="H196" i="14" s="1"/>
  <c r="H164" i="14" a="1"/>
  <c r="H164" i="14" s="1"/>
  <c r="H108" i="14" a="1"/>
  <c r="H108" i="14" s="1"/>
  <c r="H50" i="14" a="1"/>
  <c r="H50" i="14" s="1"/>
  <c r="H72" i="14" a="1"/>
  <c r="H72" i="14" s="1"/>
  <c r="H79" i="14" a="1"/>
  <c r="H79" i="14" s="1"/>
  <c r="H87" i="14" a="1"/>
  <c r="H87" i="14" s="1"/>
  <c r="Z75" i="1" s="1"/>
  <c r="H95" i="14" a="1"/>
  <c r="H95" i="14" s="1"/>
  <c r="H103" i="14" a="1"/>
  <c r="H103" i="14" s="1"/>
  <c r="H111" i="14" a="1"/>
  <c r="H111" i="14" s="1"/>
  <c r="H119" i="14" a="1"/>
  <c r="H119" i="14" s="1"/>
  <c r="H147" i="14" a="1"/>
  <c r="H147" i="14" s="1"/>
  <c r="H21" i="14" a="1"/>
  <c r="H21" i="14" s="1"/>
  <c r="H29" i="14" a="1"/>
  <c r="H29" i="14" s="1"/>
  <c r="H37" i="14" a="1"/>
  <c r="H37" i="14" s="1"/>
  <c r="H45" i="14" a="1"/>
  <c r="H45" i="14" s="1"/>
  <c r="H53" i="14" a="1"/>
  <c r="H53" i="14" s="1"/>
  <c r="H61" i="14" a="1"/>
  <c r="H61" i="14" s="1"/>
  <c r="H18" i="14" a="1"/>
  <c r="H18" i="14" s="1"/>
  <c r="H71" i="14" a="1"/>
  <c r="H71" i="14" s="1"/>
  <c r="H82" i="14" a="1"/>
  <c r="H82" i="14" s="1"/>
  <c r="H90" i="14" a="1"/>
  <c r="H90" i="14" s="1"/>
  <c r="H98" i="14" a="1"/>
  <c r="H98" i="14" s="1"/>
  <c r="H149" i="14" a="1"/>
  <c r="H149" i="14" s="1"/>
  <c r="H131" i="14" a="1"/>
  <c r="H131" i="14" s="1"/>
  <c r="H70" i="14" a="1"/>
  <c r="H70" i="14" s="1"/>
  <c r="H32" i="14" a="1"/>
  <c r="H32" i="14" s="1"/>
  <c r="H195" i="14" a="1"/>
  <c r="H195" i="14" s="1"/>
  <c r="H187" i="14" a="1"/>
  <c r="H187" i="14" s="1"/>
  <c r="H179" i="14" a="1"/>
  <c r="H179" i="14" s="1"/>
  <c r="H171" i="14" a="1"/>
  <c r="H171" i="14" s="1"/>
  <c r="H163" i="14" a="1"/>
  <c r="H163" i="14" s="1"/>
  <c r="H154" i="14" a="1"/>
  <c r="H154" i="14" s="1"/>
  <c r="H136" i="14" a="1"/>
  <c r="H136" i="14" s="1"/>
  <c r="H116" i="14" a="1"/>
  <c r="H116" i="14" s="1"/>
  <c r="H62" i="14" a="1"/>
  <c r="H62" i="14" s="1"/>
  <c r="H30" i="14" a="1"/>
  <c r="H30" i="14" s="1"/>
  <c r="H148" i="14" a="1"/>
  <c r="H148" i="14" s="1"/>
  <c r="H125" i="14" a="1"/>
  <c r="H125" i="14" s="1"/>
  <c r="H44" i="14" a="1"/>
  <c r="H44" i="14" s="1"/>
  <c r="H155" i="16" a="1"/>
  <c r="H155" i="16" s="1"/>
  <c r="I101" i="16" a="1"/>
  <c r="I101" i="16" s="1"/>
  <c r="H191" i="16" a="1"/>
  <c r="H191" i="16" s="1"/>
  <c r="I123" i="16" a="1"/>
  <c r="I123" i="16" s="1"/>
  <c r="H15" i="16" a="1"/>
  <c r="H15" i="16" s="1"/>
  <c r="H192" i="16" a="1"/>
  <c r="H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H55" i="16" a="1"/>
  <c r="H55" i="16" s="1"/>
  <c r="H71" i="16" a="1"/>
  <c r="H71" i="16" s="1"/>
  <c r="H81" i="16" a="1"/>
  <c r="H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I179" i="17" a="1"/>
  <c r="I179" i="17" s="1"/>
  <c r="I62" i="17" a="1"/>
  <c r="I62" i="17" s="1"/>
  <c r="AH53" i="1" s="1"/>
  <c r="I121" i="17" a="1"/>
  <c r="I121" i="17" s="1"/>
  <c r="H171" i="17" a="1"/>
  <c r="H171" i="17" s="1"/>
  <c r="H32" i="17" a="1"/>
  <c r="H32" i="17" s="1"/>
  <c r="G32" i="17" s="1"/>
  <c r="T30" i="1" s="1"/>
  <c r="H90" i="17" a="1"/>
  <c r="H90" i="17" s="1"/>
  <c r="H19" i="17" a="1"/>
  <c r="H19" i="17" s="1"/>
  <c r="H82" i="17" a="1"/>
  <c r="H82" i="17" s="1"/>
  <c r="G82" i="17" s="1"/>
  <c r="T80" i="1" s="1"/>
  <c r="H44" i="17" a="1"/>
  <c r="H44" i="17" s="1"/>
  <c r="H80" i="17" a="1"/>
  <c r="H80" i="17" s="1"/>
  <c r="H162" i="17" a="1"/>
  <c r="H162" i="17" s="1"/>
  <c r="AA142" i="1" s="1"/>
  <c r="H109" i="17" a="1"/>
  <c r="H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H176" i="14" a="1"/>
  <c r="H176" i="14" s="1"/>
  <c r="H130" i="14" a="1"/>
  <c r="H130" i="14" s="1"/>
  <c r="H122" i="14" a="1"/>
  <c r="H122" i="14" s="1"/>
  <c r="H190" i="14" a="1"/>
  <c r="H190" i="14" s="1"/>
  <c r="H158" i="14" a="1"/>
  <c r="H158" i="14" s="1"/>
  <c r="H188" i="14" a="1"/>
  <c r="H188" i="14" s="1"/>
  <c r="Z164" i="1" s="1"/>
  <c r="H104" i="14" a="1"/>
  <c r="H104" i="14" s="1"/>
  <c r="H42" i="14" a="1"/>
  <c r="H42" i="14" s="1"/>
  <c r="H64" i="14" a="1"/>
  <c r="H64" i="14" s="1"/>
  <c r="H75" i="14" a="1"/>
  <c r="H75" i="14" s="1"/>
  <c r="H81" i="14" a="1"/>
  <c r="H81" i="14" s="1"/>
  <c r="Z70" i="1" s="1"/>
  <c r="H89" i="14" a="1"/>
  <c r="H89" i="14" s="1"/>
  <c r="H97" i="14" a="1"/>
  <c r="H97" i="14" s="1"/>
  <c r="H105" i="14" a="1"/>
  <c r="H105" i="14" s="1"/>
  <c r="H113" i="14" a="1"/>
  <c r="H113" i="14" s="1"/>
  <c r="H121" i="14" a="1"/>
  <c r="H121" i="14" s="1"/>
  <c r="H151" i="14" a="1"/>
  <c r="H151" i="14" s="1"/>
  <c r="H23" i="14" a="1"/>
  <c r="H23" i="14" s="1"/>
  <c r="H31" i="14" a="1"/>
  <c r="H31" i="14" s="1"/>
  <c r="H39" i="14" a="1"/>
  <c r="H39" i="14" s="1"/>
  <c r="H47" i="14" a="1"/>
  <c r="H47" i="14" s="1"/>
  <c r="H55" i="14" a="1"/>
  <c r="H55" i="14" s="1"/>
  <c r="H63" i="14" a="1"/>
  <c r="H63" i="14" s="1"/>
  <c r="H73" i="14" a="1"/>
  <c r="H73" i="14" s="1"/>
  <c r="H84" i="14" a="1"/>
  <c r="H84" i="14" s="1"/>
  <c r="H92" i="14" a="1"/>
  <c r="H92" i="14" s="1"/>
  <c r="H142" i="14" a="1"/>
  <c r="H142" i="14" s="1"/>
  <c r="H127" i="14" a="1"/>
  <c r="H127" i="14" s="1"/>
  <c r="H56" i="14" a="1"/>
  <c r="H56" i="14" s="1"/>
  <c r="H24" i="14" a="1"/>
  <c r="H24" i="14" s="1"/>
  <c r="H193" i="14" a="1"/>
  <c r="H193" i="14" s="1"/>
  <c r="H185" i="14" a="1"/>
  <c r="H185" i="14" s="1"/>
  <c r="H177" i="14" a="1"/>
  <c r="H177" i="14" s="1"/>
  <c r="H169" i="14" a="1"/>
  <c r="H169" i="14" s="1"/>
  <c r="H161" i="14" a="1"/>
  <c r="H161" i="14" s="1"/>
  <c r="Z141" i="1" s="1"/>
  <c r="H152" i="14" a="1"/>
  <c r="H152" i="14" s="1"/>
  <c r="H132" i="14" a="1"/>
  <c r="H132" i="14" s="1"/>
  <c r="H110" i="14" a="1"/>
  <c r="H110" i="14" s="1"/>
  <c r="H54" i="14" a="1"/>
  <c r="H54" i="14" s="1"/>
  <c r="H22" i="14" a="1"/>
  <c r="H22" i="14" s="1"/>
  <c r="H141" i="14" a="1"/>
  <c r="H141" i="14" s="1"/>
  <c r="H36" i="14" a="1"/>
  <c r="H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39" i="16" a="1"/>
  <c r="I39" i="16" s="1"/>
  <c r="I55" i="16" a="1"/>
  <c r="I55" i="16" s="1"/>
  <c r="I71" i="16" a="1"/>
  <c r="I71" i="16" s="1"/>
  <c r="I86" i="16" a="1"/>
  <c r="I86" i="16" s="1"/>
  <c r="I107" i="16" a="1"/>
  <c r="I107" i="16" s="1"/>
  <c r="I118" i="16" a="1"/>
  <c r="I118" i="16" s="1"/>
  <c r="I139" i="16" a="1"/>
  <c r="I139" i="16" s="1"/>
  <c r="I28" i="16" a="1"/>
  <c r="I28" i="16" s="1"/>
  <c r="I44" i="16" a="1"/>
  <c r="I44" i="16" s="1"/>
  <c r="I60" i="16" a="1"/>
  <c r="I60" i="16" s="1"/>
  <c r="I76" i="16" a="1"/>
  <c r="I76" i="16" s="1"/>
  <c r="I85" i="16" a="1"/>
  <c r="I85" i="16" s="1"/>
  <c r="I18" i="16" a="1"/>
  <c r="I18" i="16" s="1"/>
  <c r="I31" i="16" a="1"/>
  <c r="I31" i="16" s="1"/>
  <c r="I47" i="16" a="1"/>
  <c r="I47" i="16" s="1"/>
  <c r="AK40" i="1" s="1"/>
  <c r="I63" i="16" a="1"/>
  <c r="I63" i="16" s="1"/>
  <c r="I82" i="16" a="1"/>
  <c r="I82" i="16" s="1"/>
  <c r="I97" i="16" a="1"/>
  <c r="I97" i="16" s="1"/>
  <c r="H28" i="16" a="1"/>
  <c r="H28" i="16" s="1"/>
  <c r="H44" i="16" a="1"/>
  <c r="H44" i="16" s="1"/>
  <c r="H60" i="16" a="1"/>
  <c r="H60" i="16" s="1"/>
  <c r="H76" i="16" a="1"/>
  <c r="H76" i="16" s="1"/>
  <c r="AD66" i="1" s="1"/>
  <c r="H88" i="16" a="1"/>
  <c r="H88" i="16" s="1"/>
  <c r="H100" i="16" a="1"/>
  <c r="H100" i="16" s="1"/>
  <c r="H120" i="16" a="1"/>
  <c r="H120" i="16" s="1"/>
  <c r="H132" i="16" a="1"/>
  <c r="H132" i="16" s="1"/>
  <c r="H21" i="16" a="1"/>
  <c r="H21" i="16" s="1"/>
  <c r="H37" i="16" a="1"/>
  <c r="H37" i="16" s="1"/>
  <c r="H53" i="16" a="1"/>
  <c r="H53" i="16" s="1"/>
  <c r="H69" i="16" a="1"/>
  <c r="H69" i="16" s="1"/>
  <c r="H93" i="16" a="1"/>
  <c r="H93" i="16" s="1"/>
  <c r="H26" i="16" a="1"/>
  <c r="H26" i="16" s="1"/>
  <c r="H42" i="16" a="1"/>
  <c r="H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H110" i="16" a="1"/>
  <c r="H110" i="16" s="1"/>
  <c r="H102" i="16" a="1"/>
  <c r="H102" i="16" s="1"/>
  <c r="I79" i="16" a="1"/>
  <c r="I79" i="16" s="1"/>
  <c r="I37" i="16" a="1"/>
  <c r="I37" i="16" s="1"/>
  <c r="H15" i="17" a="1"/>
  <c r="H15" i="17" s="1"/>
  <c r="I148" i="17" a="1"/>
  <c r="I148" i="17" s="1"/>
  <c r="I194" i="17" a="1"/>
  <c r="I194" i="17" s="1"/>
  <c r="I169" i="17" a="1"/>
  <c r="I169" i="17" s="1"/>
  <c r="H160" i="17" a="1"/>
  <c r="H160" i="17" s="1"/>
  <c r="H111" i="17" a="1"/>
  <c r="H111" i="17" s="1"/>
  <c r="G111" i="17" s="1"/>
  <c r="T109" i="1" s="1"/>
  <c r="H35" i="17" a="1"/>
  <c r="H35" i="17" s="1"/>
  <c r="H100" i="17" a="1"/>
  <c r="H100" i="17" s="1"/>
  <c r="H57" i="17" a="1"/>
  <c r="H57" i="17" s="1"/>
  <c r="H180" i="17" a="1"/>
  <c r="H180" i="17" s="1"/>
  <c r="H178" i="14" a="1"/>
  <c r="H178" i="14" s="1"/>
  <c r="I77" i="14" a="1"/>
  <c r="I77" i="14" s="1"/>
  <c r="AG67" i="1" s="1"/>
  <c r="I115" i="14" a="1"/>
  <c r="I115" i="14" s="1"/>
  <c r="I155" i="14" a="1"/>
  <c r="I155" i="14" s="1"/>
  <c r="AG135" i="1" s="1"/>
  <c r="I102" i="14" a="1"/>
  <c r="I102" i="14" s="1"/>
  <c r="AG87" i="1" s="1"/>
  <c r="H112" i="14" a="1"/>
  <c r="H112" i="14" s="1"/>
  <c r="H91" i="14" a="1"/>
  <c r="H91" i="14" s="1"/>
  <c r="H139" i="14" a="1"/>
  <c r="H139" i="14" s="1"/>
  <c r="H41" i="14" a="1"/>
  <c r="H41" i="14" s="1"/>
  <c r="H74" i="14" a="1"/>
  <c r="H74" i="14" s="1"/>
  <c r="Z64" i="1" s="1"/>
  <c r="H94" i="14" a="1"/>
  <c r="H94" i="14" s="1"/>
  <c r="Z80" i="1" s="1"/>
  <c r="H123" i="14" a="1"/>
  <c r="H123" i="14" s="1"/>
  <c r="H183" i="14" a="1"/>
  <c r="H183" i="14" s="1"/>
  <c r="H145" i="14" a="1"/>
  <c r="H145" i="14" s="1"/>
  <c r="H11" i="14" a="1"/>
  <c r="H11" i="14" s="1"/>
  <c r="H28" i="14" a="1"/>
  <c r="H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AD53" i="1" s="1"/>
  <c r="I171" i="16" a="1"/>
  <c r="I171" i="16" s="1"/>
  <c r="I138" i="16" a="1"/>
  <c r="I138" i="16" s="1"/>
  <c r="I105" i="16" a="1"/>
  <c r="I105" i="16" s="1"/>
  <c r="I26" i="16" a="1"/>
  <c r="I26" i="16" s="1"/>
  <c r="H67" i="14" a="1"/>
  <c r="H67" i="14" s="1"/>
  <c r="H99" i="14" a="1"/>
  <c r="H99" i="14" s="1"/>
  <c r="H155" i="14" a="1"/>
  <c r="H155" i="14" s="1"/>
  <c r="Z135" i="1" s="1"/>
  <c r="H49" i="14" a="1"/>
  <c r="H49" i="14" s="1"/>
  <c r="H65" i="14" a="1"/>
  <c r="H65" i="14" s="1"/>
  <c r="H48" i="14" a="1"/>
  <c r="H48" i="14" s="1"/>
  <c r="H175" i="14" a="1"/>
  <c r="H175" i="14" s="1"/>
  <c r="H128" i="14" a="1"/>
  <c r="H128" i="14" s="1"/>
  <c r="H133" i="14" a="1"/>
  <c r="H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AD63" i="1" s="1"/>
  <c r="H194" i="16" a="1"/>
  <c r="H194" i="16" s="1"/>
  <c r="H157" i="16" a="1"/>
  <c r="H157" i="16" s="1"/>
  <c r="H122" i="16" a="1"/>
  <c r="H122" i="16" s="1"/>
  <c r="H73" i="16" a="1"/>
  <c r="H73" i="16" s="1"/>
  <c r="I8" i="17" a="1"/>
  <c r="I8" i="17" s="1"/>
  <c r="H180" i="14" a="1"/>
  <c r="H180" i="14" s="1"/>
  <c r="H100" i="14" a="1"/>
  <c r="H100" i="14" s="1"/>
  <c r="H25" i="14" a="1"/>
  <c r="H25" i="14" s="1"/>
  <c r="H57" i="14" a="1"/>
  <c r="H57" i="14" s="1"/>
  <c r="H78" i="14" a="1"/>
  <c r="H78" i="14" s="1"/>
  <c r="H10" i="14" a="1"/>
  <c r="H10" i="14" s="1"/>
  <c r="H15" i="14" a="1"/>
  <c r="H15" i="14" s="1"/>
  <c r="H167" i="14" a="1"/>
  <c r="H167" i="14" s="1"/>
  <c r="I13" i="16" a="1"/>
  <c r="I13" i="16" s="1"/>
  <c r="I36" i="16" a="1"/>
  <c r="I36" i="16" s="1"/>
  <c r="H174" i="16" a="1"/>
  <c r="H174" i="16" s="1"/>
  <c r="I184" i="16" a="1"/>
  <c r="I184" i="16" s="1"/>
  <c r="H159" i="16" a="1"/>
  <c r="H159" i="16" s="1"/>
  <c r="AD139" i="1"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H91" i="16" a="1"/>
  <c r="H91" i="16" s="1"/>
  <c r="AD77" i="1" s="1"/>
  <c r="H24" i="16" a="1"/>
  <c r="H24" i="16" s="1"/>
  <c r="H96" i="16" a="1"/>
  <c r="H96" i="16" s="1"/>
  <c r="H77" i="16" a="1"/>
  <c r="H77" i="16" s="1"/>
  <c r="H187" i="16" a="1"/>
  <c r="H187" i="16" s="1"/>
  <c r="AD163" i="1" s="1"/>
  <c r="H166" i="16" a="1"/>
  <c r="H166" i="16" s="1"/>
  <c r="I149" i="16" a="1"/>
  <c r="I149" i="16" s="1"/>
  <c r="I132" i="16" a="1"/>
  <c r="I132" i="16" s="1"/>
  <c r="H116" i="16" a="1"/>
  <c r="H116" i="16" s="1"/>
  <c r="I99" i="16" a="1"/>
  <c r="I99" i="16" s="1"/>
  <c r="H67" i="16" a="1"/>
  <c r="H67" i="16" s="1"/>
  <c r="H20" i="16" a="1"/>
  <c r="H20" i="16" s="1"/>
  <c r="I8" i="14" a="1"/>
  <c r="I8" i="14" s="1"/>
  <c r="I147" i="16" a="1"/>
  <c r="I147" i="16" s="1"/>
  <c r="H130" i="16" a="1"/>
  <c r="H130" i="16" s="1"/>
  <c r="H114" i="16" a="1"/>
  <c r="H114" i="16" s="1"/>
  <c r="H92" i="16" a="1"/>
  <c r="H92" i="16" s="1"/>
  <c r="H61" i="16" a="1"/>
  <c r="H61" i="16" s="1"/>
  <c r="H8" i="17" a="1"/>
  <c r="H8" i="17" s="1"/>
  <c r="H168" i="14" a="1"/>
  <c r="H168" i="14" s="1"/>
  <c r="H34" i="14" a="1"/>
  <c r="H34" i="14" s="1"/>
  <c r="H83" i="14" a="1"/>
  <c r="H83" i="14" s="1"/>
  <c r="H115" i="14" a="1"/>
  <c r="H115" i="14" s="1"/>
  <c r="H33" i="14" a="1"/>
  <c r="H33" i="14" s="1"/>
  <c r="H86" i="14" a="1"/>
  <c r="H86" i="14" s="1"/>
  <c r="H140" i="14" a="1"/>
  <c r="H140" i="14" s="1"/>
  <c r="Z122" i="1" s="1"/>
  <c r="H191" i="14" a="1"/>
  <c r="H191" i="14" s="1"/>
  <c r="Z167" i="1" s="1"/>
  <c r="H159" i="14" a="1"/>
  <c r="H159" i="14" s="1"/>
  <c r="H46" i="14" a="1"/>
  <c r="H46" i="14" s="1"/>
  <c r="H60" i="14" a="1"/>
  <c r="H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AK78" i="1" s="1"/>
  <c r="I29" i="16" a="1"/>
  <c r="I29" i="16" s="1"/>
  <c r="I88" i="16" a="1"/>
  <c r="I88" i="16" s="1"/>
  <c r="I65" i="16" a="1"/>
  <c r="I65" i="16" s="1"/>
  <c r="H47" i="16" a="1"/>
  <c r="H47" i="16" s="1"/>
  <c r="H103" i="16" a="1"/>
  <c r="H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AF11" i="1"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H90" i="2" a="1"/>
  <c r="H90" i="2" s="1"/>
  <c r="H10" i="2" a="1"/>
  <c r="H10" i="2" s="1"/>
  <c r="H18" i="2" a="1"/>
  <c r="H18" i="2" s="1"/>
  <c r="H32" i="2" a="1"/>
  <c r="H32" i="2" s="1"/>
  <c r="H48" i="2" a="1"/>
  <c r="H48" i="2" s="1"/>
  <c r="H64" i="2" a="1"/>
  <c r="H64" i="2" s="1"/>
  <c r="H30" i="2" a="1"/>
  <c r="H30" i="2" s="1"/>
  <c r="H46" i="2" a="1"/>
  <c r="H46" i="2" s="1"/>
  <c r="H62" i="2" a="1"/>
  <c r="H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Y27" i="1" s="1"/>
  <c r="H49" i="2" a="1"/>
  <c r="H49" i="2" s="1"/>
  <c r="H65" i="2" a="1"/>
  <c r="H65" i="2" s="1"/>
  <c r="H31" i="2" a="1"/>
  <c r="H31" i="2" s="1"/>
  <c r="H47" i="2" a="1"/>
  <c r="H47" i="2" s="1"/>
  <c r="H63" i="2" a="1"/>
  <c r="H63" i="2" s="1"/>
  <c r="H79" i="2" a="1"/>
  <c r="H79" i="2" s="1"/>
  <c r="H95" i="2" a="1"/>
  <c r="H95" i="2" s="1"/>
  <c r="Y81" i="1" s="1"/>
  <c r="H21" i="2" a="1"/>
  <c r="H21" i="2" s="1"/>
  <c r="Y16" i="1" s="1"/>
  <c r="H80" i="2" a="1"/>
  <c r="H80" i="2" s="1"/>
  <c r="H109" i="2" a="1"/>
  <c r="H109" i="2" s="1"/>
  <c r="H128" i="2" a="1"/>
  <c r="H128" i="2" s="1"/>
  <c r="H144" i="2" a="1"/>
  <c r="H144" i="2" s="1"/>
  <c r="H159" i="2" a="1"/>
  <c r="H159" i="2" s="1"/>
  <c r="Y139" i="1"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Y71" i="1" s="1"/>
  <c r="H98" i="2" a="1"/>
  <c r="H98" i="2" s="1"/>
  <c r="H14" i="2" a="1"/>
  <c r="H14" i="2" s="1"/>
  <c r="H24" i="2" a="1"/>
  <c r="H24" i="2" s="1"/>
  <c r="H40" i="2" a="1"/>
  <c r="H40" i="2" s="1"/>
  <c r="H56" i="2" a="1"/>
  <c r="H56" i="2" s="1"/>
  <c r="H22" i="2" a="1"/>
  <c r="H22" i="2" s="1"/>
  <c r="H38" i="2" a="1"/>
  <c r="H38" i="2" s="1"/>
  <c r="H54" i="2" a="1"/>
  <c r="H54" i="2" s="1"/>
  <c r="H70" i="2" a="1"/>
  <c r="H70" i="2" s="1"/>
  <c r="H86" i="2" a="1"/>
  <c r="H86" i="2" s="1"/>
  <c r="H102" i="2" a="1"/>
  <c r="H102" i="2" s="1"/>
  <c r="H44" i="2" a="1"/>
  <c r="H44" i="2" s="1"/>
  <c r="Y37" i="1" s="1"/>
  <c r="H89" i="2" a="1"/>
  <c r="H89" i="2" s="1"/>
  <c r="Y76" i="1" s="1"/>
  <c r="H115" i="2" a="1"/>
  <c r="H115" i="2" s="1"/>
  <c r="H133" i="2" a="1"/>
  <c r="H133" i="2" s="1"/>
  <c r="H149" i="2" a="1"/>
  <c r="H149" i="2" s="1"/>
  <c r="Y129" i="1" s="1"/>
  <c r="H161" i="2" a="1"/>
  <c r="H161" i="2" s="1"/>
  <c r="H169" i="2" a="1"/>
  <c r="H169" i="2" s="1"/>
  <c r="H181" i="2" a="1"/>
  <c r="H181" i="2" s="1"/>
  <c r="H17" i="2" a="1"/>
  <c r="H17" i="2" s="1"/>
  <c r="H76" i="2" a="1"/>
  <c r="H76" i="2" s="1"/>
  <c r="H114" i="2" a="1"/>
  <c r="H114" i="2" s="1"/>
  <c r="H130" i="2" a="1"/>
  <c r="H130" i="2" s="1"/>
  <c r="H37" i="2" a="1"/>
  <c r="H37" i="2" s="1"/>
  <c r="H88" i="2" a="1"/>
  <c r="H88" i="2" s="1"/>
  <c r="H107" i="2" a="1"/>
  <c r="H107" i="2" s="1"/>
  <c r="H120" i="2" a="1"/>
  <c r="H120" i="2" s="1"/>
  <c r="H68" i="2" a="1"/>
  <c r="H68" i="2" s="1"/>
  <c r="H146" i="2" a="1"/>
  <c r="H146" i="2" s="1"/>
  <c r="H170" i="2" a="1"/>
  <c r="H170" i="2" s="1"/>
  <c r="H188" i="2" a="1"/>
  <c r="H188" i="2" s="1"/>
  <c r="H151" i="2" a="1"/>
  <c r="H151" i="2" s="1"/>
  <c r="H194" i="2" a="1"/>
  <c r="H194" i="2" s="1"/>
  <c r="H84" i="2" a="1"/>
  <c r="H84" i="2" s="1"/>
  <c r="H193" i="2" a="1"/>
  <c r="H193" i="2" s="1"/>
  <c r="H132" i="2" a="1"/>
  <c r="H132" i="2" s="1"/>
  <c r="H153" i="2" a="1"/>
  <c r="H153" i="2" s="1"/>
  <c r="H9" i="2" a="1"/>
  <c r="H9" i="2" s="1"/>
  <c r="H185" i="2" a="1"/>
  <c r="H185" i="2" s="1"/>
  <c r="H111" i="2" a="1"/>
  <c r="H111" i="2" s="1"/>
  <c r="H145" i="2" a="1"/>
  <c r="H145" i="2" s="1"/>
  <c r="H174" i="2" a="1"/>
  <c r="H174" i="2" s="1"/>
  <c r="H139" i="2" a="1"/>
  <c r="H139" i="2" s="1"/>
  <c r="G14" i="14"/>
  <c r="S12" i="1" s="1"/>
  <c r="G106" i="14"/>
  <c r="S104" i="1" s="1"/>
  <c r="G66" i="19"/>
  <c r="U64" i="1" s="1"/>
  <c r="G189" i="19"/>
  <c r="U187" i="1" s="1"/>
  <c r="G118" i="14"/>
  <c r="S116" i="1" s="1"/>
  <c r="I8" i="16" a="1"/>
  <c r="I8" i="16" s="1"/>
  <c r="H8" i="16" a="1"/>
  <c r="H8" i="16" s="1"/>
  <c r="H8" i="19" a="1"/>
  <c r="H8" i="19" s="1"/>
  <c r="I8" i="18" a="1"/>
  <c r="I8" i="18" s="1"/>
  <c r="I8" i="2" a="1"/>
  <c r="I8" i="2" s="1"/>
  <c r="H8" i="2" a="1"/>
  <c r="H8" i="2" s="1"/>
  <c r="H8" i="18" a="1"/>
  <c r="H8" i="18" s="1"/>
  <c r="D32" i="8"/>
  <c r="D31" i="8"/>
  <c r="AD27" i="1" l="1"/>
  <c r="G201" i="17"/>
  <c r="T199" i="1" s="1"/>
  <c r="AF28" i="1"/>
  <c r="AG141" i="1"/>
  <c r="G81" i="17"/>
  <c r="T79" i="1" s="1"/>
  <c r="AD138" i="1"/>
  <c r="AH156" i="1"/>
  <c r="AH114" i="1"/>
  <c r="Y59" i="1"/>
  <c r="G30" i="19"/>
  <c r="U28" i="1" s="1"/>
  <c r="AH61" i="1"/>
  <c r="AF90" i="1"/>
  <c r="G200" i="17"/>
  <c r="T198" i="1" s="1"/>
  <c r="AI102" i="1"/>
  <c r="AI93" i="1"/>
  <c r="AD44" i="1"/>
  <c r="AK37" i="1"/>
  <c r="AH74" i="1"/>
  <c r="AA116" i="1"/>
  <c r="G77" i="17"/>
  <c r="T75" i="1" s="1"/>
  <c r="G116" i="19"/>
  <c r="U114" i="1" s="1"/>
  <c r="AF145" i="1"/>
  <c r="AG114" i="1"/>
  <c r="Y92" i="1"/>
  <c r="Y10" i="1"/>
  <c r="AF19" i="1"/>
  <c r="AD67" i="1"/>
  <c r="G80" i="17"/>
  <c r="T78" i="1" s="1"/>
  <c r="G30" i="17"/>
  <c r="T28" i="1" s="1"/>
  <c r="G164" i="17"/>
  <c r="T162" i="1" s="1"/>
  <c r="AA147" i="1"/>
  <c r="Z35" i="1"/>
  <c r="AD21" i="1"/>
  <c r="AK18" i="1"/>
  <c r="AK70" i="1"/>
  <c r="AC30" i="1"/>
  <c r="G21" i="17"/>
  <c r="T19" i="1" s="1"/>
  <c r="AC66" i="1"/>
  <c r="G14" i="18"/>
  <c r="V12" i="1" s="1"/>
  <c r="G63" i="17"/>
  <c r="T61" i="1" s="1"/>
  <c r="G70" i="17"/>
  <c r="T68" i="1" s="1"/>
  <c r="G57" i="17"/>
  <c r="T55" i="1" s="1"/>
  <c r="G36" i="17"/>
  <c r="T34" i="1" s="1"/>
  <c r="AK98" i="1"/>
  <c r="G143" i="19"/>
  <c r="U141" i="1" s="1"/>
  <c r="AF63" i="1"/>
  <c r="G38" i="17"/>
  <c r="T36" i="1" s="1"/>
  <c r="G186" i="17"/>
  <c r="T184" i="1" s="1"/>
  <c r="G101" i="17"/>
  <c r="T99" i="1" s="1"/>
  <c r="AF170" i="1"/>
  <c r="G67" i="17"/>
  <c r="T65" i="1" s="1"/>
  <c r="G87" i="17"/>
  <c r="T85" i="1" s="1"/>
  <c r="G181" i="17"/>
  <c r="T179" i="1" s="1"/>
  <c r="AG140" i="1"/>
  <c r="AA134" i="1"/>
  <c r="AH62" i="1"/>
  <c r="AH64" i="1"/>
  <c r="G210" i="17"/>
  <c r="T208" i="1" s="1"/>
  <c r="G47" i="17"/>
  <c r="T45" i="1" s="1"/>
  <c r="G197" i="17"/>
  <c r="T195" i="1" s="1"/>
  <c r="G25" i="19"/>
  <c r="U23" i="1" s="1"/>
  <c r="G84" i="19"/>
  <c r="U82" i="1" s="1"/>
  <c r="AB169" i="1"/>
  <c r="G83" i="19"/>
  <c r="U81" i="1" s="1"/>
  <c r="G194" i="19"/>
  <c r="U192" i="1" s="1"/>
  <c r="AB111" i="1"/>
  <c r="AI7" i="1"/>
  <c r="AB146" i="1"/>
  <c r="AI103" i="1"/>
  <c r="AB166" i="1"/>
  <c r="G207" i="19"/>
  <c r="U205" i="1" s="1"/>
  <c r="G98" i="19"/>
  <c r="U96" i="1" s="1"/>
  <c r="AH8" i="1"/>
  <c r="G113" i="19"/>
  <c r="U111" i="1" s="1"/>
  <c r="G20" i="19"/>
  <c r="U18" i="1" s="1"/>
  <c r="AI29" i="1"/>
  <c r="G156" i="17"/>
  <c r="T154" i="1" s="1"/>
  <c r="AA81" i="1"/>
  <c r="G100" i="17"/>
  <c r="T98" i="1" s="1"/>
  <c r="G187" i="17"/>
  <c r="T185" i="1" s="1"/>
  <c r="G92" i="17"/>
  <c r="T90" i="1" s="1"/>
  <c r="G22" i="17"/>
  <c r="T20" i="1" s="1"/>
  <c r="Y116" i="1"/>
  <c r="Z146" i="1"/>
  <c r="Z17" i="1"/>
  <c r="AD119" i="1"/>
  <c r="Z118" i="1"/>
  <c r="AI63" i="1"/>
  <c r="AF130" i="1"/>
  <c r="G43" i="17"/>
  <c r="T41" i="1" s="1"/>
  <c r="G145" i="17"/>
  <c r="T143" i="1" s="1"/>
  <c r="G114" i="17"/>
  <c r="T112" i="1" s="1"/>
  <c r="G104" i="17"/>
  <c r="T102" i="1" s="1"/>
  <c r="AF13" i="1"/>
  <c r="AF110" i="1"/>
  <c r="Y126" i="1"/>
  <c r="AD127" i="1"/>
  <c r="G105" i="19"/>
  <c r="U103" i="1" s="1"/>
  <c r="G118" i="19"/>
  <c r="U116" i="1" s="1"/>
  <c r="AJ81" i="1"/>
  <c r="AJ125" i="1"/>
  <c r="AH116" i="1"/>
  <c r="G56" i="17"/>
  <c r="T54" i="1" s="1"/>
  <c r="AA161" i="1"/>
  <c r="G28" i="17"/>
  <c r="T26" i="1" s="1"/>
  <c r="G140" i="17"/>
  <c r="T138" i="1" s="1"/>
  <c r="G137" i="17"/>
  <c r="T135" i="1" s="1"/>
  <c r="Y156" i="1"/>
  <c r="G8" i="17"/>
  <c r="T6" i="1" s="1"/>
  <c r="AD58" i="1"/>
  <c r="AD103" i="1"/>
  <c r="AK33" i="1"/>
  <c r="AD152" i="1"/>
  <c r="G41" i="17"/>
  <c r="T39" i="1" s="1"/>
  <c r="G161" i="17"/>
  <c r="T159" i="1" s="1"/>
  <c r="AA8" i="1"/>
  <c r="AA137" i="1"/>
  <c r="G51" i="17"/>
  <c r="T49" i="1" s="1"/>
  <c r="AI167" i="1"/>
  <c r="AJ99" i="1"/>
  <c r="AJ54" i="1"/>
  <c r="AC40" i="1"/>
  <c r="G151" i="18"/>
  <c r="V149" i="1" s="1"/>
  <c r="G161" i="19"/>
  <c r="U159" i="1" s="1"/>
  <c r="G173" i="19"/>
  <c r="U171" i="1" s="1"/>
  <c r="AG80" i="1"/>
  <c r="G90" i="17"/>
  <c r="T88" i="1" s="1"/>
  <c r="G89" i="17"/>
  <c r="T87" i="1" s="1"/>
  <c r="G150" i="17"/>
  <c r="T148" i="1" s="1"/>
  <c r="G59" i="17"/>
  <c r="T57" i="1" s="1"/>
  <c r="G109" i="17"/>
  <c r="T107" i="1" s="1"/>
  <c r="G171" i="17"/>
  <c r="T169" i="1" s="1"/>
  <c r="AA149" i="1"/>
  <c r="G83" i="17"/>
  <c r="T81" i="1" s="1"/>
  <c r="G138" i="17"/>
  <c r="T136" i="1" s="1"/>
  <c r="G102" i="17"/>
  <c r="T100" i="1" s="1"/>
  <c r="AB68" i="1"/>
  <c r="AF120" i="1"/>
  <c r="Y85" i="1"/>
  <c r="AA128" i="1"/>
  <c r="AH107" i="1"/>
  <c r="AH75" i="1"/>
  <c r="G142" i="17"/>
  <c r="T140" i="1" s="1"/>
  <c r="AJ59" i="1"/>
  <c r="AC14" i="1"/>
  <c r="AJ76" i="1"/>
  <c r="AC150" i="1"/>
  <c r="AB30" i="1"/>
  <c r="AB83" i="1"/>
  <c r="Z111" i="1"/>
  <c r="Z124" i="1"/>
  <c r="AD16" i="1"/>
  <c r="AD88" i="1"/>
  <c r="AD159" i="1"/>
  <c r="G53" i="17"/>
  <c r="T51" i="1" s="1"/>
  <c r="G213" i="17"/>
  <c r="T211" i="1" s="1"/>
  <c r="Y73" i="1"/>
  <c r="Y136" i="1"/>
  <c r="G15" i="17"/>
  <c r="T13" i="1" s="1"/>
  <c r="Z168" i="1"/>
  <c r="G72" i="17"/>
  <c r="T70" i="1" s="1"/>
  <c r="AH149" i="1"/>
  <c r="AI21" i="1"/>
  <c r="AI37" i="1"/>
  <c r="AI154" i="1"/>
  <c r="AG97" i="1"/>
  <c r="AG98" i="1"/>
  <c r="Y45" i="1"/>
  <c r="Z100" i="1"/>
  <c r="AK92" i="1"/>
  <c r="AD134" i="1"/>
  <c r="Z38" i="1"/>
  <c r="G125" i="17"/>
  <c r="T123" i="1" s="1"/>
  <c r="G115" i="17"/>
  <c r="T113" i="1" s="1"/>
  <c r="AC144" i="1"/>
  <c r="AI17" i="1"/>
  <c r="AI43" i="1"/>
  <c r="AB155" i="1"/>
  <c r="Y51" i="1"/>
  <c r="AF42" i="1"/>
  <c r="AF114" i="1"/>
  <c r="AF91" i="1"/>
  <c r="AD31" i="1"/>
  <c r="Z114" i="1"/>
  <c r="AA19" i="1"/>
  <c r="G58" i="17"/>
  <c r="T56" i="1" s="1"/>
  <c r="AH124" i="1"/>
  <c r="AJ51" i="1"/>
  <c r="AI113" i="1"/>
  <c r="AB38" i="1"/>
  <c r="AF132" i="1"/>
  <c r="AJ26" i="1"/>
  <c r="G116" i="17"/>
  <c r="T114" i="1" s="1"/>
  <c r="AJ83" i="1"/>
  <c r="G176" i="17"/>
  <c r="T174" i="1" s="1"/>
  <c r="G75" i="17"/>
  <c r="T73" i="1" s="1"/>
  <c r="G139" i="17"/>
  <c r="T137" i="1" s="1"/>
  <c r="G40" i="17"/>
  <c r="T38" i="1" s="1"/>
  <c r="G151" i="17"/>
  <c r="T149" i="1" s="1"/>
  <c r="G34" i="17"/>
  <c r="T32" i="1" s="1"/>
  <c r="G123" i="17"/>
  <c r="T121" i="1" s="1"/>
  <c r="G27" i="17"/>
  <c r="T25" i="1" s="1"/>
  <c r="G117" i="17"/>
  <c r="T115" i="1" s="1"/>
  <c r="G108" i="17"/>
  <c r="T106" i="1" s="1"/>
  <c r="G94" i="17"/>
  <c r="T92" i="1" s="1"/>
  <c r="G35" i="17"/>
  <c r="T33" i="1" s="1"/>
  <c r="G84" i="17"/>
  <c r="T82" i="1" s="1"/>
  <c r="G166" i="17"/>
  <c r="T164" i="1" s="1"/>
  <c r="G48" i="17"/>
  <c r="T46" i="1" s="1"/>
  <c r="G55" i="17"/>
  <c r="T53" i="1" s="1"/>
  <c r="G180" i="17"/>
  <c r="T178" i="1" s="1"/>
  <c r="G19" i="17"/>
  <c r="T17" i="1" s="1"/>
  <c r="G52" i="17"/>
  <c r="T50" i="1" s="1"/>
  <c r="G130" i="17"/>
  <c r="T128" i="1" s="1"/>
  <c r="G113" i="17"/>
  <c r="T111" i="1" s="1"/>
  <c r="G174" i="17"/>
  <c r="T172" i="1" s="1"/>
  <c r="G65" i="17"/>
  <c r="T63" i="1" s="1"/>
  <c r="AA74" i="1"/>
  <c r="AH43" i="1"/>
  <c r="G46" i="17"/>
  <c r="T44" i="1" s="1"/>
  <c r="G126" i="17"/>
  <c r="T124" i="1" s="1"/>
  <c r="G183" i="17"/>
  <c r="T181" i="1" s="1"/>
  <c r="G68" i="17"/>
  <c r="T66" i="1" s="1"/>
  <c r="G103" i="17"/>
  <c r="T101" i="1" s="1"/>
  <c r="G205" i="17"/>
  <c r="T203" i="1" s="1"/>
  <c r="G209" i="17"/>
  <c r="T207" i="1" s="1"/>
  <c r="G131" i="17"/>
  <c r="T129" i="1" s="1"/>
  <c r="G64" i="17"/>
  <c r="T62" i="1" s="1"/>
  <c r="G106" i="17"/>
  <c r="T104" i="1" s="1"/>
  <c r="G66" i="17"/>
  <c r="T64" i="1" s="1"/>
  <c r="G14" i="17"/>
  <c r="T12" i="1" s="1"/>
  <c r="G188" i="17"/>
  <c r="T186" i="1" s="1"/>
  <c r="G105" i="17"/>
  <c r="T103" i="1" s="1"/>
  <c r="G13" i="17"/>
  <c r="T11" i="1" s="1"/>
  <c r="G135" i="17"/>
  <c r="T133" i="1" s="1"/>
  <c r="G62" i="17"/>
  <c r="T60" i="1" s="1"/>
  <c r="G93" i="17"/>
  <c r="T91" i="1" s="1"/>
  <c r="G152" i="17"/>
  <c r="T150" i="1" s="1"/>
  <c r="G159" i="17"/>
  <c r="T157" i="1" s="1"/>
  <c r="G20" i="17"/>
  <c r="T18" i="1" s="1"/>
  <c r="G149" i="17"/>
  <c r="T147" i="1" s="1"/>
  <c r="G110" i="17"/>
  <c r="T108" i="1" s="1"/>
  <c r="G143" i="17"/>
  <c r="T141" i="1" s="1"/>
  <c r="G120" i="17"/>
  <c r="T118" i="1" s="1"/>
  <c r="G9" i="17"/>
  <c r="T7" i="1" s="1"/>
  <c r="G173" i="17"/>
  <c r="T171" i="1" s="1"/>
  <c r="G167" i="17"/>
  <c r="T165" i="1" s="1"/>
  <c r="G61" i="17"/>
  <c r="T59" i="1" s="1"/>
  <c r="G98" i="17"/>
  <c r="T96" i="1" s="1"/>
  <c r="G158" i="17"/>
  <c r="T156" i="1" s="1"/>
  <c r="G45" i="17"/>
  <c r="T43" i="1" s="1"/>
  <c r="G99" i="17"/>
  <c r="T97" i="1" s="1"/>
  <c r="G178" i="17"/>
  <c r="T176" i="1" s="1"/>
  <c r="G193" i="17"/>
  <c r="T191" i="1" s="1"/>
  <c r="G26" i="17"/>
  <c r="T24" i="1" s="1"/>
  <c r="G122" i="17"/>
  <c r="T120" i="1" s="1"/>
  <c r="G184" i="17"/>
  <c r="T182" i="1" s="1"/>
  <c r="G37" i="17"/>
  <c r="T35" i="1" s="1"/>
  <c r="G153" i="17"/>
  <c r="T151" i="1" s="1"/>
  <c r="G194" i="17"/>
  <c r="T192" i="1" s="1"/>
  <c r="G107" i="17"/>
  <c r="T105" i="1" s="1"/>
  <c r="G169" i="17"/>
  <c r="T167" i="1" s="1"/>
  <c r="G165" i="17"/>
  <c r="T163" i="1" s="1"/>
  <c r="G86" i="17"/>
  <c r="T84" i="1" s="1"/>
  <c r="G163" i="17"/>
  <c r="T161" i="1" s="1"/>
  <c r="G76" i="17"/>
  <c r="T74" i="1" s="1"/>
  <c r="G118" i="17"/>
  <c r="T116" i="1" s="1"/>
  <c r="G196" i="17"/>
  <c r="T194" i="1" s="1"/>
  <c r="G23" i="17"/>
  <c r="T21" i="1" s="1"/>
  <c r="G18" i="17"/>
  <c r="T16" i="1" s="1"/>
  <c r="G136" i="17"/>
  <c r="T134" i="1" s="1"/>
  <c r="G33" i="17"/>
  <c r="T31" i="1" s="1"/>
  <c r="G121" i="17"/>
  <c r="T119" i="1" s="1"/>
  <c r="G177" i="17"/>
  <c r="T175" i="1" s="1"/>
  <c r="G124" i="17"/>
  <c r="T122" i="1" s="1"/>
  <c r="G39" i="17"/>
  <c r="T37" i="1" s="1"/>
  <c r="G144" i="17"/>
  <c r="T142" i="1" s="1"/>
  <c r="G189" i="17"/>
  <c r="T187" i="1" s="1"/>
  <c r="G222" i="17"/>
  <c r="T220" i="1" s="1"/>
  <c r="G225" i="17"/>
  <c r="T223" i="1" s="1"/>
  <c r="G60" i="17"/>
  <c r="T58" i="1" s="1"/>
  <c r="G212" i="17"/>
  <c r="T210" i="1" s="1"/>
  <c r="G172" i="17"/>
  <c r="T170" i="1" s="1"/>
  <c r="G185" i="17"/>
  <c r="T183" i="1" s="1"/>
  <c r="G24" i="17"/>
  <c r="T22" i="1" s="1"/>
  <c r="G147" i="17"/>
  <c r="T145" i="1" s="1"/>
  <c r="G11" i="17"/>
  <c r="T9" i="1" s="1"/>
  <c r="G190" i="17"/>
  <c r="T188" i="1" s="1"/>
  <c r="G168" i="17"/>
  <c r="T166" i="1" s="1"/>
  <c r="G203" i="17"/>
  <c r="T201" i="1" s="1"/>
  <c r="G85" i="17"/>
  <c r="T83" i="1" s="1"/>
  <c r="G154" i="17"/>
  <c r="T152" i="1" s="1"/>
  <c r="G134" i="17"/>
  <c r="T132" i="1" s="1"/>
  <c r="G224" i="17"/>
  <c r="T222" i="1" s="1"/>
  <c r="G204" i="17"/>
  <c r="T202" i="1" s="1"/>
  <c r="G69" i="17"/>
  <c r="T67" i="1" s="1"/>
  <c r="G208" i="17"/>
  <c r="T206" i="1" s="1"/>
  <c r="G221" i="17"/>
  <c r="T219" i="1" s="1"/>
  <c r="G50" i="17"/>
  <c r="T48" i="1" s="1"/>
  <c r="G199" i="17"/>
  <c r="T197" i="1" s="1"/>
  <c r="G179" i="17"/>
  <c r="T177" i="1" s="1"/>
  <c r="G157" i="17"/>
  <c r="T155" i="1" s="1"/>
  <c r="G211" i="17"/>
  <c r="T209" i="1" s="1"/>
  <c r="G119" i="17"/>
  <c r="T117" i="1" s="1"/>
  <c r="G162" i="17"/>
  <c r="T160" i="1" s="1"/>
  <c r="G78" i="17"/>
  <c r="T76" i="1" s="1"/>
  <c r="G23" i="19"/>
  <c r="U21" i="1" s="1"/>
  <c r="G29" i="19"/>
  <c r="U27" i="1" s="1"/>
  <c r="G66" i="14"/>
  <c r="S64" i="1" s="1"/>
  <c r="AG63" i="1"/>
  <c r="Z144" i="1"/>
  <c r="AG143" i="1"/>
  <c r="AG36" i="1"/>
  <c r="G144" i="19"/>
  <c r="U142" i="1" s="1"/>
  <c r="AG149" i="1"/>
  <c r="Z78" i="1"/>
  <c r="G114" i="19"/>
  <c r="U112" i="1" s="1"/>
  <c r="G145" i="19"/>
  <c r="U143" i="1" s="1"/>
  <c r="G92" i="19"/>
  <c r="U90" i="1" s="1"/>
  <c r="G68" i="19"/>
  <c r="U66" i="1" s="1"/>
  <c r="G67" i="19"/>
  <c r="U65" i="1" s="1"/>
  <c r="G93" i="19"/>
  <c r="U91" i="1" s="1"/>
  <c r="G104" i="19"/>
  <c r="U102" i="1" s="1"/>
  <c r="G178" i="19"/>
  <c r="U176" i="1" s="1"/>
  <c r="G48" i="19"/>
  <c r="U46" i="1" s="1"/>
  <c r="AI137" i="1"/>
  <c r="AA140" i="1"/>
  <c r="AA37" i="1"/>
  <c r="AA71" i="1"/>
  <c r="AA114" i="1"/>
  <c r="AH71" i="1"/>
  <c r="AA97" i="1"/>
  <c r="G221" i="16"/>
  <c r="W219" i="1" s="1"/>
  <c r="AA75" i="1"/>
  <c r="AA12" i="1"/>
  <c r="AD132" i="1"/>
  <c r="AG111" i="1"/>
  <c r="Z12" i="1"/>
  <c r="Z74" i="1"/>
  <c r="AG88" i="1"/>
  <c r="Z142" i="1"/>
  <c r="AG110" i="1"/>
  <c r="AF71" i="1"/>
  <c r="AH104" i="1"/>
  <c r="AH110" i="1"/>
  <c r="AD137" i="1"/>
  <c r="Z41" i="1"/>
  <c r="Z132" i="1"/>
  <c r="AA7" i="1"/>
  <c r="AA62" i="1"/>
  <c r="AH142" i="1"/>
  <c r="AH96" i="1"/>
  <c r="AA157" i="1"/>
  <c r="AA141" i="1"/>
  <c r="G31" i="19"/>
  <c r="U29" i="1" s="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M219" i="1" a="1"/>
  <c r="M219" i="1" s="1"/>
  <c r="N219" i="1" s="1"/>
  <c r="J204" i="1" a="1"/>
  <c r="J204" i="1" s="1"/>
  <c r="K204" i="1" s="1"/>
  <c r="J197" i="1" a="1"/>
  <c r="J197" i="1" s="1"/>
  <c r="K197" i="1" s="1"/>
  <c r="J217" i="1" a="1"/>
  <c r="J217" i="1" s="1"/>
  <c r="K217" i="1" s="1"/>
  <c r="J219" i="1" a="1"/>
  <c r="J219" i="1" s="1"/>
  <c r="K219" i="1" s="1"/>
  <c r="J205" i="1" a="1"/>
  <c r="J205" i="1" s="1"/>
  <c r="K205" i="1" s="1"/>
  <c r="M215" i="1" a="1"/>
  <c r="M215" i="1" s="1"/>
  <c r="N215" i="1" s="1"/>
  <c r="J214" i="1" a="1"/>
  <c r="J214" i="1" s="1"/>
  <c r="K214" i="1" s="1"/>
  <c r="J218" i="1" a="1"/>
  <c r="J218" i="1" s="1"/>
  <c r="K218" i="1" s="1"/>
  <c r="J201" i="1" a="1"/>
  <c r="J201" i="1" s="1"/>
  <c r="K201" i="1" s="1"/>
  <c r="J215" i="1" a="1"/>
  <c r="J215" i="1" s="1"/>
  <c r="K215" i="1" s="1"/>
  <c r="M205" i="1" a="1"/>
  <c r="M205" i="1" s="1"/>
  <c r="N205" i="1" s="1"/>
  <c r="J209" i="1" a="1"/>
  <c r="J209" i="1" s="1"/>
  <c r="K209" i="1" s="1"/>
  <c r="J222" i="1" a="1"/>
  <c r="J222" i="1" s="1"/>
  <c r="K222" i="1" s="1"/>
  <c r="M214" i="1" a="1"/>
  <c r="M214" i="1" s="1"/>
  <c r="N214"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G182" i="14"/>
  <c r="S180" i="1" s="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J221" i="1" s="1" a="1"/>
  <c r="J221" i="1" s="1"/>
  <c r="K221" i="1" s="1"/>
  <c r="Y178" i="1"/>
  <c r="Y202" i="1"/>
  <c r="J202" i="1" s="1" a="1"/>
  <c r="J202" i="1" s="1"/>
  <c r="K202" i="1" s="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G193" i="19"/>
  <c r="U191" i="1" s="1"/>
  <c r="AB168" i="1"/>
  <c r="G179" i="19"/>
  <c r="U177" i="1" s="1"/>
  <c r="AB156" i="1"/>
  <c r="AA84" i="1"/>
  <c r="G213" i="14"/>
  <c r="S211" i="1" s="1"/>
  <c r="Z186" i="1"/>
  <c r="G203" i="14"/>
  <c r="S201" i="1" s="1"/>
  <c r="Z177" i="1"/>
  <c r="G204" i="14"/>
  <c r="S202" i="1" s="1"/>
  <c r="Z178" i="1"/>
  <c r="G223" i="14"/>
  <c r="S221" i="1" s="1"/>
  <c r="Z193" i="1"/>
  <c r="G223" i="19"/>
  <c r="U221" i="1" s="1"/>
  <c r="AB193" i="1"/>
  <c r="G202" i="2"/>
  <c r="R200" i="1" s="1"/>
  <c r="Y176" i="1"/>
  <c r="G222" i="16"/>
  <c r="W220" i="1" s="1"/>
  <c r="AD192" i="1"/>
  <c r="G208" i="18"/>
  <c r="V206" i="1" s="1"/>
  <c r="AC181" i="1"/>
  <c r="G219" i="18"/>
  <c r="V217" i="1" s="1"/>
  <c r="AC190" i="1"/>
  <c r="G205" i="2"/>
  <c r="R203" i="1" s="1"/>
  <c r="AF179" i="1"/>
  <c r="G209" i="2"/>
  <c r="R207" i="1" s="1"/>
  <c r="AF182" i="1"/>
  <c r="G212" i="19"/>
  <c r="U210" i="1" s="1"/>
  <c r="AB185" i="1"/>
  <c r="G224" i="2"/>
  <c r="R222" i="1" s="1"/>
  <c r="Y194" i="1"/>
  <c r="G211" i="16"/>
  <c r="W209" i="1" s="1"/>
  <c r="AD184" i="1"/>
  <c r="G204" i="16"/>
  <c r="W202" i="1" s="1"/>
  <c r="AD178" i="1"/>
  <c r="AH183" i="1"/>
  <c r="G213" i="2"/>
  <c r="R211" i="1" s="1"/>
  <c r="AF186" i="1"/>
  <c r="G210" i="19"/>
  <c r="U208" i="1" s="1"/>
  <c r="AB183" i="1"/>
  <c r="G219" i="19"/>
  <c r="U217" i="1" s="1"/>
  <c r="AB190" i="1"/>
  <c r="AA177" i="1"/>
  <c r="G215" i="2"/>
  <c r="R213" i="1" s="1"/>
  <c r="Y188" i="1"/>
  <c r="G201" i="16"/>
  <c r="W199" i="1" s="1"/>
  <c r="AD175" i="1"/>
  <c r="G202" i="16"/>
  <c r="W200" i="1" s="1"/>
  <c r="AD176" i="1"/>
  <c r="G218" i="18"/>
  <c r="V216" i="1" s="1"/>
  <c r="AC189" i="1"/>
  <c r="G225" i="19"/>
  <c r="U223" i="1" s="1"/>
  <c r="AB195" i="1"/>
  <c r="AA175" i="1"/>
  <c r="G210" i="2"/>
  <c r="R208" i="1" s="1"/>
  <c r="Y183" i="1"/>
  <c r="G205" i="16"/>
  <c r="W203" i="1" s="1"/>
  <c r="AD179" i="1"/>
  <c r="G208" i="16"/>
  <c r="W206" i="1" s="1"/>
  <c r="AD181" i="1"/>
  <c r="G210" i="18"/>
  <c r="V208" i="1" s="1"/>
  <c r="AC183" i="1"/>
  <c r="AH189" i="1"/>
  <c r="G202" i="14"/>
  <c r="S200" i="1" s="1"/>
  <c r="G210" i="14"/>
  <c r="S208" i="1" s="1"/>
  <c r="G222" i="2"/>
  <c r="R220" i="1" s="1"/>
  <c r="G212" i="2"/>
  <c r="R210" i="1" s="1"/>
  <c r="AK144" i="1"/>
  <c r="AK99" i="1"/>
  <c r="AK131" i="1"/>
  <c r="AK139" i="1"/>
  <c r="AK129" i="1"/>
  <c r="AK42" i="1"/>
  <c r="AK30" i="1"/>
  <c r="AK75" i="1"/>
  <c r="AK110" i="1"/>
  <c r="AK77" i="1"/>
  <c r="AK35" i="1"/>
  <c r="AK13" i="1"/>
  <c r="AK91" i="1"/>
  <c r="AK169" i="1"/>
  <c r="AK104" i="1"/>
  <c r="AK100" i="1"/>
  <c r="AK153" i="1"/>
  <c r="AK154" i="1"/>
  <c r="AA64" i="1"/>
  <c r="G224" i="14"/>
  <c r="S222" i="1" s="1"/>
  <c r="Z194" i="1"/>
  <c r="G205" i="14"/>
  <c r="S203" i="1" s="1"/>
  <c r="Z179" i="1"/>
  <c r="G225" i="14"/>
  <c r="S223" i="1" s="1"/>
  <c r="Z195" i="1"/>
  <c r="G218" i="14"/>
  <c r="S216" i="1" s="1"/>
  <c r="Z189" i="1"/>
  <c r="G215" i="14"/>
  <c r="S213" i="1" s="1"/>
  <c r="Z188" i="1"/>
  <c r="G224" i="19"/>
  <c r="U222" i="1" s="1"/>
  <c r="AB194" i="1"/>
  <c r="G215" i="19"/>
  <c r="U213" i="1" s="1"/>
  <c r="AB188" i="1"/>
  <c r="AA178" i="1"/>
  <c r="G219" i="2"/>
  <c r="R217" i="1" s="1"/>
  <c r="Y190" i="1"/>
  <c r="G214" i="16"/>
  <c r="W212" i="1" s="1"/>
  <c r="AD187" i="1"/>
  <c r="G206" i="18"/>
  <c r="V204" i="1" s="1"/>
  <c r="AC180" i="1"/>
  <c r="G211" i="18"/>
  <c r="V209" i="1" s="1"/>
  <c r="AC184" i="1"/>
  <c r="G213" i="19"/>
  <c r="U211" i="1" s="1"/>
  <c r="AB186" i="1"/>
  <c r="AA185" i="1"/>
  <c r="G209" i="16"/>
  <c r="W207" i="1" s="1"/>
  <c r="AD182" i="1"/>
  <c r="G197" i="16"/>
  <c r="W195" i="1" s="1"/>
  <c r="AD171" i="1"/>
  <c r="G225" i="18"/>
  <c r="V223" i="1" s="1"/>
  <c r="AC195" i="1"/>
  <c r="G208" i="19"/>
  <c r="U206" i="1" s="1"/>
  <c r="AB181" i="1"/>
  <c r="G211" i="19"/>
  <c r="U209" i="1" s="1"/>
  <c r="AB184" i="1"/>
  <c r="G214" i="2"/>
  <c r="R212" i="1" s="1"/>
  <c r="Y187" i="1"/>
  <c r="G199" i="2"/>
  <c r="R197" i="1" s="1"/>
  <c r="Y173" i="1"/>
  <c r="G199" i="16"/>
  <c r="W197" i="1" s="1"/>
  <c r="AD173" i="1"/>
  <c r="G224" i="18"/>
  <c r="V222" i="1" s="1"/>
  <c r="AC194" i="1"/>
  <c r="G223" i="18"/>
  <c r="V221" i="1" s="1"/>
  <c r="AC193" i="1"/>
  <c r="AH192" i="1"/>
  <c r="G202" i="19"/>
  <c r="U200" i="1" s="1"/>
  <c r="AB176" i="1"/>
  <c r="G209" i="19"/>
  <c r="U207" i="1" s="1"/>
  <c r="AB182" i="1"/>
  <c r="AA172" i="1"/>
  <c r="G211" i="2"/>
  <c r="R209" i="1" s="1"/>
  <c r="Y184" i="1"/>
  <c r="G225" i="16"/>
  <c r="W223" i="1" s="1"/>
  <c r="AD195" i="1"/>
  <c r="G200" i="16"/>
  <c r="W198" i="1" s="1"/>
  <c r="AD174" i="1"/>
  <c r="G213" i="18"/>
  <c r="V211" i="1" s="1"/>
  <c r="AC186" i="1"/>
  <c r="G208" i="14"/>
  <c r="S206" i="1" s="1"/>
  <c r="AK24" i="1"/>
  <c r="AK137" i="1"/>
  <c r="AK84" i="1"/>
  <c r="AK68" i="1"/>
  <c r="AK9" i="1"/>
  <c r="AK27" i="1"/>
  <c r="AK120" i="1"/>
  <c r="AK165" i="1"/>
  <c r="AK14" i="1"/>
  <c r="AK124" i="1"/>
  <c r="AK159" i="1"/>
  <c r="AK74" i="1"/>
  <c r="AK140" i="1"/>
  <c r="AK157" i="1"/>
  <c r="AK50" i="1"/>
  <c r="AK72" i="1"/>
  <c r="AK158" i="1"/>
  <c r="AK136" i="1"/>
  <c r="AK170" i="1"/>
  <c r="G27" i="14"/>
  <c r="S25" i="1" s="1"/>
  <c r="Z22" i="1"/>
  <c r="AA16" i="1"/>
  <c r="G197" i="14"/>
  <c r="S195" i="1" s="1"/>
  <c r="Z171" i="1"/>
  <c r="G219" i="14"/>
  <c r="S217" i="1" s="1"/>
  <c r="Z190" i="1"/>
  <c r="G220" i="14"/>
  <c r="S218" i="1" s="1"/>
  <c r="Z191" i="1"/>
  <c r="G209" i="14"/>
  <c r="S207" i="1" s="1"/>
  <c r="Z182" i="1"/>
  <c r="G199" i="14"/>
  <c r="S197" i="1" s="1"/>
  <c r="Z173" i="1"/>
  <c r="G222" i="19"/>
  <c r="U220" i="1" s="1"/>
  <c r="AB192" i="1"/>
  <c r="G199" i="19"/>
  <c r="U197" i="1" s="1"/>
  <c r="AB173" i="1"/>
  <c r="G219" i="16"/>
  <c r="W217" i="1" s="1"/>
  <c r="AD190" i="1"/>
  <c r="G206" i="16"/>
  <c r="W204" i="1" s="1"/>
  <c r="AD180" i="1"/>
  <c r="G204" i="18"/>
  <c r="V202" i="1" s="1"/>
  <c r="AC178" i="1"/>
  <c r="G203" i="18"/>
  <c r="V201" i="1" s="1"/>
  <c r="AC177" i="1"/>
  <c r="G218" i="19"/>
  <c r="U216" i="1" s="1"/>
  <c r="AB189" i="1"/>
  <c r="G205" i="19"/>
  <c r="U203" i="1" s="1"/>
  <c r="AB179" i="1"/>
  <c r="G220" i="16"/>
  <c r="W218" i="1" s="1"/>
  <c r="AD191" i="1"/>
  <c r="G200" i="18"/>
  <c r="V198" i="1" s="1"/>
  <c r="AC174" i="1"/>
  <c r="G209" i="18"/>
  <c r="V207" i="1" s="1"/>
  <c r="AC182" i="1"/>
  <c r="G206" i="19"/>
  <c r="U204" i="1" s="1"/>
  <c r="AB180" i="1"/>
  <c r="G203" i="19"/>
  <c r="U201" i="1" s="1"/>
  <c r="AB177" i="1"/>
  <c r="AA181" i="1"/>
  <c r="G198" i="2"/>
  <c r="R196" i="1" s="1"/>
  <c r="Y172" i="1"/>
  <c r="G213" i="16"/>
  <c r="W211" i="1" s="1"/>
  <c r="AD186" i="1"/>
  <c r="G218" i="16"/>
  <c r="W216" i="1" s="1"/>
  <c r="AD189" i="1"/>
  <c r="G222" i="18"/>
  <c r="V220" i="1" s="1"/>
  <c r="AC192" i="1"/>
  <c r="G215" i="18"/>
  <c r="V213" i="1" s="1"/>
  <c r="AC188" i="1"/>
  <c r="G201" i="19"/>
  <c r="U199" i="1" s="1"/>
  <c r="AB175" i="1"/>
  <c r="AA173" i="1"/>
  <c r="G206" i="2"/>
  <c r="R204" i="1" s="1"/>
  <c r="Y180" i="1"/>
  <c r="G223" i="16"/>
  <c r="W221" i="1" s="1"/>
  <c r="AD193" i="1"/>
  <c r="G214" i="18"/>
  <c r="V212" i="1" s="1"/>
  <c r="AC187" i="1"/>
  <c r="G205" i="18"/>
  <c r="V203" i="1" s="1"/>
  <c r="AC179" i="1"/>
  <c r="G198" i="19"/>
  <c r="U196" i="1" s="1"/>
  <c r="G200" i="19"/>
  <c r="U198" i="1" s="1"/>
  <c r="G197" i="18"/>
  <c r="V195" i="1" s="1"/>
  <c r="AK145" i="1"/>
  <c r="AK160" i="1"/>
  <c r="AK164" i="1"/>
  <c r="AK148" i="1"/>
  <c r="AK52" i="1"/>
  <c r="AK150" i="1"/>
  <c r="AK116" i="1"/>
  <c r="AK39" i="1"/>
  <c r="AK102" i="1"/>
  <c r="AK161" i="1"/>
  <c r="AK168" i="1"/>
  <c r="AK36" i="1"/>
  <c r="AK58" i="1"/>
  <c r="AK45" i="1"/>
  <c r="AK162" i="1"/>
  <c r="AK163" i="1"/>
  <c r="G150" i="14"/>
  <c r="S148" i="1" s="1"/>
  <c r="Z130" i="1"/>
  <c r="G185" i="19"/>
  <c r="U183" i="1" s="1"/>
  <c r="AB161" i="1"/>
  <c r="G171" i="19"/>
  <c r="U169" i="1" s="1"/>
  <c r="AB148" i="1"/>
  <c r="G76" i="14"/>
  <c r="S74" i="1" s="1"/>
  <c r="Z66" i="1"/>
  <c r="AA66" i="1"/>
  <c r="G222" i="14"/>
  <c r="S220" i="1" s="1"/>
  <c r="Z192" i="1"/>
  <c r="G211" i="14"/>
  <c r="S209" i="1" s="1"/>
  <c r="Z184" i="1"/>
  <c r="G212" i="14"/>
  <c r="S210" i="1" s="1"/>
  <c r="Z185" i="1"/>
  <c r="G201" i="14"/>
  <c r="S199" i="1" s="1"/>
  <c r="Z175" i="1"/>
  <c r="G220" i="19"/>
  <c r="U218" i="1" s="1"/>
  <c r="AB191" i="1"/>
  <c r="AA171" i="1"/>
  <c r="G223" i="2"/>
  <c r="R221" i="1" s="1"/>
  <c r="Y193" i="1"/>
  <c r="G215" i="16"/>
  <c r="W213" i="1" s="1"/>
  <c r="AD188" i="1"/>
  <c r="G198" i="16"/>
  <c r="W196" i="1" s="1"/>
  <c r="AD172" i="1"/>
  <c r="G202" i="18"/>
  <c r="V200" i="1" s="1"/>
  <c r="AC176" i="1"/>
  <c r="G225" i="2"/>
  <c r="R223" i="1" s="1"/>
  <c r="AF195" i="1"/>
  <c r="G214" i="19"/>
  <c r="U212" i="1" s="1"/>
  <c r="AB187" i="1"/>
  <c r="G197" i="19"/>
  <c r="U195" i="1" s="1"/>
  <c r="AB171" i="1"/>
  <c r="G212" i="16"/>
  <c r="W210" i="1" s="1"/>
  <c r="AD185" i="1"/>
  <c r="G198" i="18"/>
  <c r="V196" i="1" s="1"/>
  <c r="AC172" i="1"/>
  <c r="G201" i="18"/>
  <c r="V199" i="1" s="1"/>
  <c r="AC175" i="1"/>
  <c r="G201" i="2"/>
  <c r="R199" i="1" s="1"/>
  <c r="AF175" i="1"/>
  <c r="G204" i="19"/>
  <c r="U202" i="1" s="1"/>
  <c r="AB178" i="1"/>
  <c r="AA195" i="1"/>
  <c r="G203" i="2"/>
  <c r="R201" i="1" s="1"/>
  <c r="Y177" i="1"/>
  <c r="G203" i="16"/>
  <c r="W201" i="1" s="1"/>
  <c r="AD177" i="1"/>
  <c r="G210" i="16"/>
  <c r="W208" i="1" s="1"/>
  <c r="AD183" i="1"/>
  <c r="G220" i="18"/>
  <c r="V218" i="1" s="1"/>
  <c r="AC191" i="1"/>
  <c r="G199" i="18"/>
  <c r="V197" i="1" s="1"/>
  <c r="AC173" i="1"/>
  <c r="AA194" i="1"/>
  <c r="AA184" i="1"/>
  <c r="G220" i="2"/>
  <c r="R218" i="1" s="1"/>
  <c r="Y191" i="1"/>
  <c r="G224" i="16"/>
  <c r="W222" i="1" s="1"/>
  <c r="AD194" i="1"/>
  <c r="G212" i="18"/>
  <c r="V210" i="1" s="1"/>
  <c r="AC185" i="1"/>
  <c r="G198" i="14"/>
  <c r="S196" i="1" s="1"/>
  <c r="G214" i="14"/>
  <c r="S212" i="1" s="1"/>
  <c r="G200" i="14"/>
  <c r="S198" i="1" s="1"/>
  <c r="G218" i="2"/>
  <c r="R216" i="1" s="1"/>
  <c r="G200" i="2"/>
  <c r="R198" i="1" s="1"/>
  <c r="G204" i="2"/>
  <c r="R202" i="1" s="1"/>
  <c r="G208" i="2"/>
  <c r="R206" i="1" s="1"/>
  <c r="G107" i="14"/>
  <c r="S105" i="1" s="1"/>
  <c r="G150" i="19"/>
  <c r="U148" i="1" s="1"/>
  <c r="G101" i="19"/>
  <c r="U99" i="1" s="1"/>
  <c r="G107" i="19"/>
  <c r="U105" i="1" s="1"/>
  <c r="G123" i="19"/>
  <c r="U121" i="1" s="1"/>
  <c r="G132" i="19"/>
  <c r="U130" i="1" s="1"/>
  <c r="G181" i="19"/>
  <c r="U179" i="1" s="1"/>
  <c r="G18" i="19"/>
  <c r="U16" i="1" s="1"/>
  <c r="G111" i="19"/>
  <c r="U109" i="1" s="1"/>
  <c r="G75" i="19"/>
  <c r="U73" i="1" s="1"/>
  <c r="G85" i="19"/>
  <c r="U83" i="1" s="1"/>
  <c r="G76" i="19"/>
  <c r="U74" i="1" s="1"/>
  <c r="G39" i="19"/>
  <c r="U37" i="1" s="1"/>
  <c r="G43" i="19"/>
  <c r="U41" i="1" s="1"/>
  <c r="G88" i="19"/>
  <c r="U86" i="1" s="1"/>
  <c r="G174" i="19"/>
  <c r="U172" i="1" s="1"/>
  <c r="G158" i="19"/>
  <c r="U156" i="1" s="1"/>
  <c r="G15" i="19"/>
  <c r="U13" i="1" s="1"/>
  <c r="G21" i="19"/>
  <c r="U19" i="1" s="1"/>
  <c r="G10" i="19"/>
  <c r="U8" i="1" s="1"/>
  <c r="G147" i="19"/>
  <c r="U145" i="1" s="1"/>
  <c r="G12" i="19"/>
  <c r="U10" i="1" s="1"/>
  <c r="G80" i="19"/>
  <c r="U78" i="1" s="1"/>
  <c r="G157" i="19"/>
  <c r="U155" i="1" s="1"/>
  <c r="G170" i="16"/>
  <c r="W168" i="1" s="1"/>
  <c r="G12" i="18"/>
  <c r="V10" i="1" s="1"/>
  <c r="G144" i="14"/>
  <c r="S142" i="1" s="1"/>
  <c r="G134" i="19"/>
  <c r="U132" i="1" s="1"/>
  <c r="G119" i="19"/>
  <c r="U117" i="1" s="1"/>
  <c r="G153" i="19"/>
  <c r="U151" i="1" s="1"/>
  <c r="G17" i="14"/>
  <c r="S15" i="1" s="1"/>
  <c r="G156" i="18"/>
  <c r="V154" i="1" s="1"/>
  <c r="G174" i="18"/>
  <c r="V172" i="1" s="1"/>
  <c r="G112" i="19"/>
  <c r="U110" i="1" s="1"/>
  <c r="G124" i="19"/>
  <c r="U122" i="1" s="1"/>
  <c r="G131" i="19"/>
  <c r="U129" i="1" s="1"/>
  <c r="G69" i="19"/>
  <c r="U67" i="1" s="1"/>
  <c r="G52" i="19"/>
  <c r="U50" i="1" s="1"/>
  <c r="G152" i="19"/>
  <c r="U150" i="1" s="1"/>
  <c r="G184" i="19"/>
  <c r="U182" i="1" s="1"/>
  <c r="G152" i="18"/>
  <c r="V150" i="1" s="1"/>
  <c r="G52" i="18"/>
  <c r="V50" i="1" s="1"/>
  <c r="G83" i="18"/>
  <c r="V81" i="1" s="1"/>
  <c r="G108" i="19"/>
  <c r="U106" i="1" s="1"/>
  <c r="G180" i="19"/>
  <c r="U178" i="1" s="1"/>
  <c r="G36" i="19"/>
  <c r="U34" i="1" s="1"/>
  <c r="G95" i="19"/>
  <c r="U93" i="1" s="1"/>
  <c r="G121" i="19"/>
  <c r="U119" i="1" s="1"/>
  <c r="G148" i="19"/>
  <c r="U146" i="1" s="1"/>
  <c r="G37" i="19"/>
  <c r="U35" i="1" s="1"/>
  <c r="G19" i="19"/>
  <c r="U17" i="1" s="1"/>
  <c r="G35" i="19"/>
  <c r="U33" i="1" s="1"/>
  <c r="G13" i="14"/>
  <c r="S11" i="1" s="1"/>
  <c r="G169" i="18"/>
  <c r="V167" i="1" s="1"/>
  <c r="G175" i="18"/>
  <c r="V173" i="1" s="1"/>
  <c r="G130" i="18"/>
  <c r="V128" i="1" s="1"/>
  <c r="G129" i="18"/>
  <c r="V127" i="1" s="1"/>
  <c r="G58" i="18"/>
  <c r="V56" i="1" s="1"/>
  <c r="G133" i="18"/>
  <c r="V131" i="1" s="1"/>
  <c r="G115" i="19"/>
  <c r="U113" i="1" s="1"/>
  <c r="G57" i="19"/>
  <c r="U55" i="1" s="1"/>
  <c r="G78" i="19"/>
  <c r="U76" i="1" s="1"/>
  <c r="G120" i="19"/>
  <c r="U118" i="1" s="1"/>
  <c r="G166" i="19"/>
  <c r="U164" i="1" s="1"/>
  <c r="G167" i="19"/>
  <c r="U165" i="1" s="1"/>
  <c r="G45" i="19"/>
  <c r="U43" i="1" s="1"/>
  <c r="G186" i="19"/>
  <c r="U184" i="1" s="1"/>
  <c r="G176" i="19"/>
  <c r="U174" i="1" s="1"/>
  <c r="G42" i="18"/>
  <c r="V40" i="1" s="1"/>
  <c r="G155" i="18"/>
  <c r="V153" i="1" s="1"/>
  <c r="G108" i="18"/>
  <c r="V106" i="1" s="1"/>
  <c r="G183" i="18"/>
  <c r="V181" i="1" s="1"/>
  <c r="G186" i="14"/>
  <c r="S184" i="1" s="1"/>
  <c r="G118" i="18"/>
  <c r="V116" i="1" s="1"/>
  <c r="G192" i="14"/>
  <c r="S190" i="1" s="1"/>
  <c r="G113" i="14"/>
  <c r="S111" i="1" s="1"/>
  <c r="G10" i="18"/>
  <c r="V8" i="1" s="1"/>
  <c r="G136" i="14"/>
  <c r="S134" i="1" s="1"/>
  <c r="G191" i="18"/>
  <c r="V189" i="1" s="1"/>
  <c r="G149" i="18"/>
  <c r="V147" i="1" s="1"/>
  <c r="G13" i="18"/>
  <c r="V11" i="1" s="1"/>
  <c r="G185" i="18"/>
  <c r="V183" i="1" s="1"/>
  <c r="G179" i="18"/>
  <c r="V177" i="1" s="1"/>
  <c r="G182" i="18"/>
  <c r="V180" i="1" s="1"/>
  <c r="G40" i="18"/>
  <c r="V38" i="1" s="1"/>
  <c r="G189" i="18"/>
  <c r="V187" i="1" s="1"/>
  <c r="G15" i="18"/>
  <c r="V13" i="1" s="1"/>
  <c r="G11" i="18"/>
  <c r="V9" i="1" s="1"/>
  <c r="G186" i="16"/>
  <c r="W184" i="1" s="1"/>
  <c r="G17" i="16"/>
  <c r="W15" i="1" s="1"/>
  <c r="G35" i="16"/>
  <c r="W33" i="1" s="1"/>
  <c r="G67" i="18"/>
  <c r="V65" i="1" s="1"/>
  <c r="G146" i="14"/>
  <c r="S144" i="1" s="1"/>
  <c r="G164" i="19"/>
  <c r="U162" i="1" s="1"/>
  <c r="G36" i="18"/>
  <c r="V34" i="1" s="1"/>
  <c r="G70" i="19"/>
  <c r="U68" i="1" s="1"/>
  <c r="G38" i="19"/>
  <c r="U36" i="1" s="1"/>
  <c r="G15" i="16"/>
  <c r="W13" i="1" s="1"/>
  <c r="G43" i="16"/>
  <c r="W41" i="1" s="1"/>
  <c r="G32" i="14"/>
  <c r="S30" i="1" s="1"/>
  <c r="G49" i="18"/>
  <c r="V47" i="1" s="1"/>
  <c r="G45" i="18"/>
  <c r="V43" i="1" s="1"/>
  <c r="G80" i="18"/>
  <c r="V78" i="1" s="1"/>
  <c r="G35" i="18"/>
  <c r="V33" i="1" s="1"/>
  <c r="G93" i="14"/>
  <c r="S91" i="1" s="1"/>
  <c r="G81" i="18"/>
  <c r="V79" i="1" s="1"/>
  <c r="G119" i="18"/>
  <c r="V117" i="1" s="1"/>
  <c r="G76" i="18"/>
  <c r="V74" i="1" s="1"/>
  <c r="G153" i="14"/>
  <c r="S151" i="1" s="1"/>
  <c r="G80" i="16"/>
  <c r="W78" i="1" s="1"/>
  <c r="G24" i="14"/>
  <c r="S22" i="1" s="1"/>
  <c r="G158" i="14"/>
  <c r="S156" i="1" s="1"/>
  <c r="G42" i="16"/>
  <c r="W40" i="1" s="1"/>
  <c r="G189" i="16"/>
  <c r="W187" i="1" s="1"/>
  <c r="G21" i="18"/>
  <c r="V19" i="1" s="1"/>
  <c r="G117" i="19"/>
  <c r="U115" i="1" s="1"/>
  <c r="G69" i="16"/>
  <c r="W67" i="1" s="1"/>
  <c r="G111" i="16"/>
  <c r="W109" i="1" s="1"/>
  <c r="G172" i="16"/>
  <c r="W170" i="1" s="1"/>
  <c r="G153" i="18"/>
  <c r="V151" i="1" s="1"/>
  <c r="G119" i="2"/>
  <c r="R117" i="1" s="1"/>
  <c r="G58" i="16"/>
  <c r="W56" i="1" s="1"/>
  <c r="G41" i="19"/>
  <c r="U39" i="1" s="1"/>
  <c r="G103" i="19"/>
  <c r="U101" i="1" s="1"/>
  <c r="G91" i="19"/>
  <c r="U89" i="1" s="1"/>
  <c r="G133" i="19"/>
  <c r="U131" i="1" s="1"/>
  <c r="G188" i="19"/>
  <c r="U186" i="1" s="1"/>
  <c r="G73" i="19"/>
  <c r="U71" i="1" s="1"/>
  <c r="G163" i="19"/>
  <c r="U161" i="1" s="1"/>
  <c r="G13" i="19"/>
  <c r="U11" i="1" s="1"/>
  <c r="G127" i="19"/>
  <c r="U125" i="1" s="1"/>
  <c r="G128" i="19"/>
  <c r="U126" i="1" s="1"/>
  <c r="G44" i="19"/>
  <c r="U42" i="1" s="1"/>
  <c r="G65" i="19"/>
  <c r="U63" i="1" s="1"/>
  <c r="G87" i="19"/>
  <c r="U85" i="1" s="1"/>
  <c r="G177" i="18"/>
  <c r="V175" i="1" s="1"/>
  <c r="G140" i="18"/>
  <c r="V138" i="1" s="1"/>
  <c r="G115" i="18"/>
  <c r="V113" i="1" s="1"/>
  <c r="G158" i="18"/>
  <c r="V156" i="1" s="1"/>
  <c r="G164" i="18"/>
  <c r="V162" i="1" s="1"/>
  <c r="G195" i="18"/>
  <c r="V193" i="1" s="1"/>
  <c r="G90" i="18"/>
  <c r="V88" i="1" s="1"/>
  <c r="G190" i="18"/>
  <c r="V188" i="1" s="1"/>
  <c r="G112" i="2"/>
  <c r="R110" i="1" s="1"/>
  <c r="G92" i="2"/>
  <c r="R90" i="1" s="1"/>
  <c r="G125" i="2"/>
  <c r="R123" i="1" s="1"/>
  <c r="G60" i="2"/>
  <c r="R58" i="1" s="1"/>
  <c r="G91" i="2"/>
  <c r="R89" i="1" s="1"/>
  <c r="G127" i="14"/>
  <c r="S125" i="1" s="1"/>
  <c r="G18" i="14"/>
  <c r="S16" i="1" s="1"/>
  <c r="G55" i="14"/>
  <c r="S53" i="1" s="1"/>
  <c r="G108" i="14"/>
  <c r="S106" i="1" s="1"/>
  <c r="G36" i="14"/>
  <c r="S34" i="1" s="1"/>
  <c r="G131" i="14"/>
  <c r="S129" i="1" s="1"/>
  <c r="G156" i="14"/>
  <c r="S154" i="1" s="1"/>
  <c r="G119" i="14"/>
  <c r="S117" i="1" s="1"/>
  <c r="G127" i="16"/>
  <c r="W125" i="1" s="1"/>
  <c r="G40" i="16"/>
  <c r="W38" i="1" s="1"/>
  <c r="G169" i="16"/>
  <c r="W167" i="1" s="1"/>
  <c r="G9" i="16"/>
  <c r="W7" i="1" s="1"/>
  <c r="G148" i="16"/>
  <c r="W146" i="1" s="1"/>
  <c r="G52" i="16"/>
  <c r="W50" i="1" s="1"/>
  <c r="G183" i="16"/>
  <c r="W181" i="1" s="1"/>
  <c r="G112" i="16"/>
  <c r="W110" i="1" s="1"/>
  <c r="G101" i="16"/>
  <c r="W99" i="1" s="1"/>
  <c r="G56" i="2"/>
  <c r="R54" i="1" s="1"/>
  <c r="G78" i="14"/>
  <c r="S76" i="1" s="1"/>
  <c r="G125" i="18"/>
  <c r="V123" i="1" s="1"/>
  <c r="G37" i="18"/>
  <c r="V35" i="1" s="1"/>
  <c r="G85" i="18"/>
  <c r="V83" i="1" s="1"/>
  <c r="G132" i="18"/>
  <c r="V130" i="1" s="1"/>
  <c r="G134" i="18"/>
  <c r="V132" i="1" s="1"/>
  <c r="G20" i="18"/>
  <c r="V18" i="1" s="1"/>
  <c r="G102" i="18"/>
  <c r="V100" i="1" s="1"/>
  <c r="G105" i="18"/>
  <c r="V103" i="1" s="1"/>
  <c r="G111" i="18"/>
  <c r="V109" i="1" s="1"/>
  <c r="G187" i="18"/>
  <c r="V185" i="1" s="1"/>
  <c r="G72" i="18"/>
  <c r="V70" i="1" s="1"/>
  <c r="G23" i="18"/>
  <c r="V21" i="1" s="1"/>
  <c r="G193" i="18"/>
  <c r="V191" i="1" s="1"/>
  <c r="G157" i="18"/>
  <c r="V155" i="1" s="1"/>
  <c r="G192" i="18"/>
  <c r="V190" i="1" s="1"/>
  <c r="G26" i="18"/>
  <c r="V24" i="1" s="1"/>
  <c r="G138" i="18"/>
  <c r="V136" i="1" s="1"/>
  <c r="G124" i="18"/>
  <c r="V122" i="1" s="1"/>
  <c r="G136" i="18"/>
  <c r="V134" i="1" s="1"/>
  <c r="G51" i="14"/>
  <c r="S49" i="1" s="1"/>
  <c r="G84" i="14"/>
  <c r="S82" i="1" s="1"/>
  <c r="G71" i="14"/>
  <c r="S69" i="1" s="1"/>
  <c r="G101" i="14"/>
  <c r="S99" i="1" s="1"/>
  <c r="G174" i="14"/>
  <c r="S172" i="1" s="1"/>
  <c r="G62" i="14"/>
  <c r="S60" i="1" s="1"/>
  <c r="G132" i="14"/>
  <c r="S130" i="1" s="1"/>
  <c r="G177" i="14"/>
  <c r="S175" i="1" s="1"/>
  <c r="G19" i="14"/>
  <c r="S17" i="1" s="1"/>
  <c r="G35" i="14"/>
  <c r="S33" i="1" s="1"/>
  <c r="G157" i="14"/>
  <c r="S155" i="1" s="1"/>
  <c r="G86" i="14"/>
  <c r="S84" i="1" s="1"/>
  <c r="G56" i="14"/>
  <c r="S54" i="1" s="1"/>
  <c r="G38" i="14"/>
  <c r="S36" i="1" s="1"/>
  <c r="G189" i="14"/>
  <c r="S187" i="1" s="1"/>
  <c r="G80" i="14"/>
  <c r="S78" i="1" s="1"/>
  <c r="G166" i="14"/>
  <c r="S164" i="1" s="1"/>
  <c r="G45" i="14"/>
  <c r="S43" i="1" s="1"/>
  <c r="G123" i="14"/>
  <c r="S121" i="1" s="1"/>
  <c r="G10" i="16"/>
  <c r="W8" i="1" s="1"/>
  <c r="G85" i="16"/>
  <c r="W83" i="1" s="1"/>
  <c r="G96" i="16"/>
  <c r="W94" i="1" s="1"/>
  <c r="G158" i="16"/>
  <c r="W156" i="1" s="1"/>
  <c r="G94" i="16"/>
  <c r="W92" i="1" s="1"/>
  <c r="G11" i="16"/>
  <c r="W9" i="1" s="1"/>
  <c r="G176" i="16"/>
  <c r="W174" i="1" s="1"/>
  <c r="G187" i="16"/>
  <c r="W185" i="1" s="1"/>
  <c r="G39" i="16"/>
  <c r="W37" i="1" s="1"/>
  <c r="G49" i="16"/>
  <c r="W47" i="1" s="1"/>
  <c r="G155" i="16"/>
  <c r="W153" i="1" s="1"/>
  <c r="G117" i="16"/>
  <c r="W115" i="1" s="1"/>
  <c r="G113" i="16"/>
  <c r="W111" i="1" s="1"/>
  <c r="G147" i="16"/>
  <c r="W145" i="1" s="1"/>
  <c r="G75" i="16"/>
  <c r="W73" i="1" s="1"/>
  <c r="G82" i="16"/>
  <c r="W80" i="1" s="1"/>
  <c r="G86" i="16"/>
  <c r="W84" i="1" s="1"/>
  <c r="G181" i="16"/>
  <c r="W179" i="1" s="1"/>
  <c r="G90" i="16"/>
  <c r="W88" i="1" s="1"/>
  <c r="G55" i="16"/>
  <c r="W53" i="1" s="1"/>
  <c r="G99" i="16"/>
  <c r="W97" i="1" s="1"/>
  <c r="G27" i="16"/>
  <c r="W25" i="1" s="1"/>
  <c r="G56" i="16"/>
  <c r="W54" i="1" s="1"/>
  <c r="G19" i="16"/>
  <c r="W17" i="1" s="1"/>
  <c r="G26" i="16"/>
  <c r="W24" i="1" s="1"/>
  <c r="G119" i="16"/>
  <c r="W117" i="1" s="1"/>
  <c r="G100" i="16"/>
  <c r="W98" i="1" s="1"/>
  <c r="G145" i="16"/>
  <c r="W143" i="1" s="1"/>
  <c r="G143" i="16"/>
  <c r="W141" i="1" s="1"/>
  <c r="G110" i="16"/>
  <c r="W108" i="1" s="1"/>
  <c r="G190" i="16"/>
  <c r="W188" i="1" s="1"/>
  <c r="G138" i="16"/>
  <c r="W136" i="1" s="1"/>
  <c r="G104" i="16"/>
  <c r="W102" i="1" s="1"/>
  <c r="G18" i="16"/>
  <c r="W16" i="1" s="1"/>
  <c r="G103" i="16"/>
  <c r="W101" i="1" s="1"/>
  <c r="G129" i="16"/>
  <c r="W127" i="1" s="1"/>
  <c r="G77" i="16"/>
  <c r="W75" i="1" s="1"/>
  <c r="G108" i="2"/>
  <c r="R106" i="1" s="1"/>
  <c r="G80" i="2"/>
  <c r="R78" i="1" s="1"/>
  <c r="G95" i="2"/>
  <c r="R93" i="1" s="1"/>
  <c r="G118" i="2"/>
  <c r="R116" i="1" s="1"/>
  <c r="G141" i="18"/>
  <c r="V139" i="1" s="1"/>
  <c r="G121" i="18"/>
  <c r="V119" i="1" s="1"/>
  <c r="G97" i="18"/>
  <c r="V95" i="1" s="1"/>
  <c r="G65" i="18"/>
  <c r="V63" i="1" s="1"/>
  <c r="G126" i="18"/>
  <c r="V124" i="1" s="1"/>
  <c r="G135" i="18"/>
  <c r="V133" i="1" s="1"/>
  <c r="G196" i="18"/>
  <c r="V194" i="1" s="1"/>
  <c r="G168" i="18"/>
  <c r="V166" i="1" s="1"/>
  <c r="G167" i="18"/>
  <c r="V165" i="1" s="1"/>
  <c r="G147" i="18"/>
  <c r="V145" i="1" s="1"/>
  <c r="G78" i="18"/>
  <c r="V76" i="1" s="1"/>
  <c r="G148" i="18"/>
  <c r="V146" i="1" s="1"/>
  <c r="G30" i="18"/>
  <c r="V28" i="1" s="1"/>
  <c r="G176" i="18"/>
  <c r="V174" i="1" s="1"/>
  <c r="G60" i="18"/>
  <c r="V58" i="1" s="1"/>
  <c r="G87" i="2"/>
  <c r="R85" i="1" s="1"/>
  <c r="G96" i="2"/>
  <c r="R94" i="1" s="1"/>
  <c r="G16" i="2"/>
  <c r="R14" i="1" s="1"/>
  <c r="G184" i="2"/>
  <c r="R182" i="1" s="1"/>
  <c r="G165" i="2"/>
  <c r="R163" i="1" s="1"/>
  <c r="G130" i="14"/>
  <c r="S128" i="1" s="1"/>
  <c r="G30" i="14"/>
  <c r="S28" i="1" s="1"/>
  <c r="G105" i="14"/>
  <c r="S103" i="1" s="1"/>
  <c r="G41" i="14"/>
  <c r="S39" i="1" s="1"/>
  <c r="G178" i="14"/>
  <c r="S176" i="1" s="1"/>
  <c r="G82" i="14"/>
  <c r="S80" i="1" s="1"/>
  <c r="G75" i="14"/>
  <c r="S73" i="1" s="1"/>
  <c r="G109" i="14"/>
  <c r="S107" i="1" s="1"/>
  <c r="G176" i="14"/>
  <c r="S174" i="1" s="1"/>
  <c r="G95" i="14"/>
  <c r="S93" i="1" s="1"/>
  <c r="G23" i="14"/>
  <c r="S21" i="1" s="1"/>
  <c r="G141" i="14"/>
  <c r="S139" i="1" s="1"/>
  <c r="G67" i="14"/>
  <c r="S65" i="1" s="1"/>
  <c r="G34" i="14"/>
  <c r="S32" i="1" s="1"/>
  <c r="G114" i="14"/>
  <c r="S112" i="1" s="1"/>
  <c r="G88" i="14"/>
  <c r="S86" i="1" s="1"/>
  <c r="G99" i="14"/>
  <c r="S97" i="1" s="1"/>
  <c r="G183" i="14"/>
  <c r="S181" i="1" s="1"/>
  <c r="G64" i="14"/>
  <c r="S62" i="1" s="1"/>
  <c r="G138" i="14"/>
  <c r="S136" i="1" s="1"/>
  <c r="G110" i="14"/>
  <c r="S108" i="1" s="1"/>
  <c r="G60" i="14"/>
  <c r="S58" i="1" s="1"/>
  <c r="G181" i="14"/>
  <c r="S179" i="1" s="1"/>
  <c r="G83" i="14"/>
  <c r="S81" i="1" s="1"/>
  <c r="G53" i="14"/>
  <c r="S51" i="1" s="1"/>
  <c r="G97" i="14"/>
  <c r="S95" i="1" s="1"/>
  <c r="G133" i="14"/>
  <c r="S131" i="1" s="1"/>
  <c r="G139" i="14"/>
  <c r="S137" i="1" s="1"/>
  <c r="G169" i="14"/>
  <c r="S167" i="1" s="1"/>
  <c r="G28" i="14"/>
  <c r="S26" i="1" s="1"/>
  <c r="G57" i="14"/>
  <c r="S55" i="1" s="1"/>
  <c r="G172" i="14"/>
  <c r="S170" i="1" s="1"/>
  <c r="G47" i="14"/>
  <c r="S45" i="1" s="1"/>
  <c r="G140" i="14"/>
  <c r="S138" i="1" s="1"/>
  <c r="G177" i="16"/>
  <c r="W175" i="1" s="1"/>
  <c r="G123" i="16"/>
  <c r="W121" i="1" s="1"/>
  <c r="G141" i="16"/>
  <c r="W139" i="1" s="1"/>
  <c r="G92" i="16"/>
  <c r="W90" i="1" s="1"/>
  <c r="G33" i="16"/>
  <c r="W31" i="1" s="1"/>
  <c r="G173" i="16"/>
  <c r="W171" i="1" s="1"/>
  <c r="G182" i="16"/>
  <c r="W180" i="1" s="1"/>
  <c r="G16" i="16"/>
  <c r="W14" i="1" s="1"/>
  <c r="G23" i="16"/>
  <c r="W21" i="1" s="1"/>
  <c r="G37" i="16"/>
  <c r="W35" i="1" s="1"/>
  <c r="G171" i="16"/>
  <c r="W169" i="1" s="1"/>
  <c r="G160" i="16"/>
  <c r="W158" i="1" s="1"/>
  <c r="G184" i="16"/>
  <c r="W182" i="1" s="1"/>
  <c r="G188" i="16"/>
  <c r="W186" i="1" s="1"/>
  <c r="G89" i="14"/>
  <c r="S87" i="1" s="1"/>
  <c r="G79" i="14"/>
  <c r="S77" i="1" s="1"/>
  <c r="G87" i="14"/>
  <c r="S85" i="1" s="1"/>
  <c r="G126" i="14"/>
  <c r="S124" i="1" s="1"/>
  <c r="G52" i="14"/>
  <c r="S50" i="1" s="1"/>
  <c r="G190" i="14"/>
  <c r="S188" i="1" s="1"/>
  <c r="G68" i="14"/>
  <c r="S66" i="1" s="1"/>
  <c r="G117" i="14"/>
  <c r="S115" i="1" s="1"/>
  <c r="G165" i="14"/>
  <c r="S163" i="1" s="1"/>
  <c r="G128" i="14"/>
  <c r="S126" i="1" s="1"/>
  <c r="G39" i="14"/>
  <c r="S37" i="1" s="1"/>
  <c r="G125" i="14"/>
  <c r="S123" i="1" s="1"/>
  <c r="G21" i="14"/>
  <c r="S19" i="1" s="1"/>
  <c r="G121" i="14"/>
  <c r="S119" i="1" s="1"/>
  <c r="G116" i="14"/>
  <c r="S114" i="1" s="1"/>
  <c r="G98" i="14"/>
  <c r="S96" i="1" s="1"/>
  <c r="G91" i="14"/>
  <c r="S89" i="1" s="1"/>
  <c r="G43" i="14"/>
  <c r="S41" i="1" s="1"/>
  <c r="G37" i="14"/>
  <c r="S35" i="1" s="1"/>
  <c r="G185" i="14"/>
  <c r="S183" i="1" s="1"/>
  <c r="G103" i="14"/>
  <c r="S101" i="1" s="1"/>
  <c r="G134" i="14"/>
  <c r="S132" i="1" s="1"/>
  <c r="G72" i="14"/>
  <c r="S70" i="1" s="1"/>
  <c r="G184" i="14"/>
  <c r="S182" i="1" s="1"/>
  <c r="G9" i="14"/>
  <c r="S7" i="1" s="1"/>
  <c r="G16" i="14"/>
  <c r="S14" i="1" s="1"/>
  <c r="G81" i="14"/>
  <c r="S79" i="1" s="1"/>
  <c r="G194" i="14"/>
  <c r="S192" i="1" s="1"/>
  <c r="G46" i="14"/>
  <c r="S44" i="1" s="1"/>
  <c r="G180" i="14"/>
  <c r="S178" i="1" s="1"/>
  <c r="G72" i="19"/>
  <c r="U70" i="1" s="1"/>
  <c r="G136" i="19"/>
  <c r="U134" i="1" s="1"/>
  <c r="G99" i="19"/>
  <c r="U97" i="1" s="1"/>
  <c r="G9" i="19"/>
  <c r="U7" i="1" s="1"/>
  <c r="G59" i="19"/>
  <c r="U57" i="1" s="1"/>
  <c r="G17" i="19"/>
  <c r="U15" i="1" s="1"/>
  <c r="G47" i="19"/>
  <c r="U45" i="1" s="1"/>
  <c r="G34" i="19"/>
  <c r="U32" i="1" s="1"/>
  <c r="G61" i="19"/>
  <c r="U59" i="1" s="1"/>
  <c r="G81" i="19"/>
  <c r="U79" i="1" s="1"/>
  <c r="G137" i="19"/>
  <c r="U135" i="1" s="1"/>
  <c r="G26" i="19"/>
  <c r="U24" i="1" s="1"/>
  <c r="G33" i="19"/>
  <c r="U31" i="1" s="1"/>
  <c r="G142" i="19"/>
  <c r="U140" i="1" s="1"/>
  <c r="G27" i="19"/>
  <c r="U25" i="1" s="1"/>
  <c r="G22" i="19"/>
  <c r="U20" i="1" s="1"/>
  <c r="G77" i="19"/>
  <c r="U75" i="1" s="1"/>
  <c r="G96" i="19"/>
  <c r="U94" i="1" s="1"/>
  <c r="G82" i="19"/>
  <c r="U80" i="1" s="1"/>
  <c r="G196" i="19"/>
  <c r="U194" i="1" s="1"/>
  <c r="G51" i="19"/>
  <c r="U49" i="1" s="1"/>
  <c r="G62" i="19"/>
  <c r="U60" i="1" s="1"/>
  <c r="G169" i="19"/>
  <c r="U167" i="1" s="1"/>
  <c r="G11" i="19"/>
  <c r="U9" i="1" s="1"/>
  <c r="G138" i="19"/>
  <c r="U136" i="1" s="1"/>
  <c r="G63" i="19"/>
  <c r="U61" i="1" s="1"/>
  <c r="G139" i="19"/>
  <c r="U137" i="1" s="1"/>
  <c r="G71" i="19"/>
  <c r="U69" i="1" s="1"/>
  <c r="G175" i="19"/>
  <c r="U173" i="1" s="1"/>
  <c r="G187" i="19"/>
  <c r="U185" i="1" s="1"/>
  <c r="G129" i="19"/>
  <c r="U127" i="1" s="1"/>
  <c r="G125" i="19"/>
  <c r="U123" i="1" s="1"/>
  <c r="G89" i="19"/>
  <c r="U87" i="1" s="1"/>
  <c r="G141" i="19"/>
  <c r="U139" i="1" s="1"/>
  <c r="G46" i="19"/>
  <c r="U44" i="1" s="1"/>
  <c r="G14" i="19"/>
  <c r="U12" i="1" s="1"/>
  <c r="G140" i="19"/>
  <c r="U138" i="1" s="1"/>
  <c r="G146" i="19"/>
  <c r="U144" i="1" s="1"/>
  <c r="G109" i="19"/>
  <c r="U107" i="1" s="1"/>
  <c r="G60" i="19"/>
  <c r="U58" i="1" s="1"/>
  <c r="G135" i="19"/>
  <c r="U133" i="1" s="1"/>
  <c r="G28" i="19"/>
  <c r="U26" i="1" s="1"/>
  <c r="G102" i="19"/>
  <c r="U100" i="1" s="1"/>
  <c r="G172" i="19"/>
  <c r="U170" i="1" s="1"/>
  <c r="G100" i="19"/>
  <c r="U98" i="1" s="1"/>
  <c r="G160" i="19"/>
  <c r="U158" i="1" s="1"/>
  <c r="G190" i="19"/>
  <c r="U188" i="1" s="1"/>
  <c r="G90" i="19"/>
  <c r="U88" i="1" s="1"/>
  <c r="G168" i="19"/>
  <c r="U166" i="1" s="1"/>
  <c r="G191" i="19"/>
  <c r="U189" i="1" s="1"/>
  <c r="G106" i="19"/>
  <c r="U104" i="1" s="1"/>
  <c r="G49" i="19"/>
  <c r="U47" i="1" s="1"/>
  <c r="G122" i="19"/>
  <c r="U120" i="1" s="1"/>
  <c r="G64" i="19"/>
  <c r="U62" i="1" s="1"/>
  <c r="G79" i="19"/>
  <c r="U77" i="1" s="1"/>
  <c r="G113" i="18"/>
  <c r="V111" i="1" s="1"/>
  <c r="G38" i="18"/>
  <c r="V36" i="1" s="1"/>
  <c r="G103" i="18"/>
  <c r="V101" i="1" s="1"/>
  <c r="G28" i="18"/>
  <c r="V26" i="1" s="1"/>
  <c r="G173" i="18"/>
  <c r="V171" i="1" s="1"/>
  <c r="G122" i="18"/>
  <c r="V120" i="1" s="1"/>
  <c r="G9" i="18"/>
  <c r="V7" i="1" s="1"/>
  <c r="G25" i="18"/>
  <c r="V23" i="1" s="1"/>
  <c r="G137" i="18"/>
  <c r="V135" i="1" s="1"/>
  <c r="G172" i="18"/>
  <c r="V170" i="1" s="1"/>
  <c r="G92" i="18"/>
  <c r="V90" i="1" s="1"/>
  <c r="G44" i="18"/>
  <c r="V42" i="1" s="1"/>
  <c r="G165" i="18"/>
  <c r="V163" i="1" s="1"/>
  <c r="G55" i="18"/>
  <c r="V53" i="1" s="1"/>
  <c r="G69" i="18"/>
  <c r="V67" i="1" s="1"/>
  <c r="G159" i="18"/>
  <c r="V157" i="1" s="1"/>
  <c r="G104" i="18"/>
  <c r="V102" i="1" s="1"/>
  <c r="G89" i="18"/>
  <c r="V87" i="1" s="1"/>
  <c r="G82" i="18"/>
  <c r="V80" i="1" s="1"/>
  <c r="G18" i="18"/>
  <c r="V16" i="1" s="1"/>
  <c r="G86" i="18"/>
  <c r="V84" i="1" s="1"/>
  <c r="G166" i="18"/>
  <c r="V164" i="1" s="1"/>
  <c r="G145" i="18"/>
  <c r="V143" i="1" s="1"/>
  <c r="G16" i="18"/>
  <c r="V14" i="1" s="1"/>
  <c r="G73" i="18"/>
  <c r="V71" i="1" s="1"/>
  <c r="G154" i="18"/>
  <c r="V152" i="1" s="1"/>
  <c r="G116" i="18"/>
  <c r="V114" i="1" s="1"/>
  <c r="G110" i="18"/>
  <c r="V108" i="1" s="1"/>
  <c r="G46" i="18"/>
  <c r="V44" i="1" s="1"/>
  <c r="G143" i="18"/>
  <c r="V141" i="1" s="1"/>
  <c r="G184" i="18"/>
  <c r="V182" i="1" s="1"/>
  <c r="G188" i="18"/>
  <c r="V186" i="1" s="1"/>
  <c r="G53" i="18"/>
  <c r="V51" i="1" s="1"/>
  <c r="G127" i="18"/>
  <c r="V125" i="1" s="1"/>
  <c r="G180" i="18"/>
  <c r="V178" i="1" s="1"/>
  <c r="G48" i="2"/>
  <c r="R46" i="1" s="1"/>
  <c r="G167" i="2"/>
  <c r="R165" i="1" s="1"/>
  <c r="G190" i="2"/>
  <c r="R188" i="1" s="1"/>
  <c r="G43" i="2"/>
  <c r="R41" i="1" s="1"/>
  <c r="G44" i="2"/>
  <c r="R42" i="1" s="1"/>
  <c r="G187" i="2"/>
  <c r="R185" i="1" s="1"/>
  <c r="G116" i="2"/>
  <c r="R114" i="1" s="1"/>
  <c r="G182" i="2"/>
  <c r="R180" i="1" s="1"/>
  <c r="G67" i="2"/>
  <c r="R65" i="1" s="1"/>
  <c r="G88" i="2"/>
  <c r="R86" i="1" s="1"/>
  <c r="G128" i="2"/>
  <c r="R126" i="1" s="1"/>
  <c r="G150" i="2"/>
  <c r="R148" i="1" s="1"/>
  <c r="G52" i="2"/>
  <c r="R50" i="1" s="1"/>
  <c r="G105" i="2"/>
  <c r="R103" i="1" s="1"/>
  <c r="G158" i="2"/>
  <c r="R156" i="1" s="1"/>
  <c r="G31" i="14"/>
  <c r="S29" i="1" s="1"/>
  <c r="G124" i="14"/>
  <c r="S122" i="1" s="1"/>
  <c r="G40" i="14"/>
  <c r="S38" i="1" s="1"/>
  <c r="G160" i="14"/>
  <c r="S158" i="1" s="1"/>
  <c r="G29" i="14"/>
  <c r="S27" i="1" s="1"/>
  <c r="G112" i="14"/>
  <c r="S110" i="1" s="1"/>
  <c r="G61" i="14"/>
  <c r="S59" i="1" s="1"/>
  <c r="G63" i="14"/>
  <c r="S61" i="1" s="1"/>
  <c r="G162" i="14"/>
  <c r="S160" i="1" s="1"/>
  <c r="G74" i="14"/>
  <c r="S72" i="1" s="1"/>
  <c r="G90" i="14"/>
  <c r="S88" i="1" s="1"/>
  <c r="G120" i="14"/>
  <c r="S118" i="1" s="1"/>
  <c r="G122" i="14"/>
  <c r="S120" i="1" s="1"/>
  <c r="G96" i="14"/>
  <c r="S94" i="1" s="1"/>
  <c r="G164" i="14"/>
  <c r="S162" i="1" s="1"/>
  <c r="G193" i="14"/>
  <c r="S191" i="1" s="1"/>
  <c r="G111" i="14"/>
  <c r="S109" i="1" s="1"/>
  <c r="G73" i="14"/>
  <c r="S71" i="1" s="1"/>
  <c r="G173" i="14"/>
  <c r="S171" i="1" s="1"/>
  <c r="G85" i="14"/>
  <c r="S83" i="1" s="1"/>
  <c r="G142" i="14"/>
  <c r="S140" i="1" s="1"/>
  <c r="G104" i="14"/>
  <c r="S102" i="1" s="1"/>
  <c r="G170" i="14"/>
  <c r="S168" i="1" s="1"/>
  <c r="G161" i="14"/>
  <c r="S159" i="1" s="1"/>
  <c r="G145" i="14"/>
  <c r="S143" i="1" s="1"/>
  <c r="G174" i="16"/>
  <c r="W172" i="1" s="1"/>
  <c r="G78" i="16"/>
  <c r="W76" i="1" s="1"/>
  <c r="G93" i="16"/>
  <c r="W91" i="1" s="1"/>
  <c r="G159" i="16"/>
  <c r="W157" i="1" s="1"/>
  <c r="G122" i="16"/>
  <c r="W120" i="1" s="1"/>
  <c r="G134" i="16"/>
  <c r="W132" i="1" s="1"/>
  <c r="G13" i="16"/>
  <c r="W11" i="1" s="1"/>
  <c r="G109" i="16"/>
  <c r="W107" i="1" s="1"/>
  <c r="G83" i="16"/>
  <c r="W81" i="1" s="1"/>
  <c r="G61" i="16"/>
  <c r="W59" i="1" s="1"/>
  <c r="G142" i="16"/>
  <c r="W140" i="1" s="1"/>
  <c r="G185" i="16"/>
  <c r="W183" i="1" s="1"/>
  <c r="G29" i="16"/>
  <c r="W27" i="1" s="1"/>
  <c r="G24" i="16"/>
  <c r="W22" i="1" s="1"/>
  <c r="G95" i="16"/>
  <c r="W93" i="1" s="1"/>
  <c r="G156" i="16"/>
  <c r="W154" i="1" s="1"/>
  <c r="G22" i="16"/>
  <c r="W20" i="1" s="1"/>
  <c r="G151" i="16"/>
  <c r="W149" i="1" s="1"/>
  <c r="G67" i="16"/>
  <c r="W65" i="1" s="1"/>
  <c r="G51" i="16"/>
  <c r="W49" i="1" s="1"/>
  <c r="G135" i="16"/>
  <c r="W133" i="1" s="1"/>
  <c r="G149" i="16"/>
  <c r="W147" i="1" s="1"/>
  <c r="G164" i="16"/>
  <c r="W162" i="1" s="1"/>
  <c r="G48" i="16"/>
  <c r="W46" i="1" s="1"/>
  <c r="G9" i="2"/>
  <c r="R7" i="1" s="1"/>
  <c r="G107" i="2"/>
  <c r="R105" i="1" s="1"/>
  <c r="G115" i="2"/>
  <c r="R113" i="1" s="1"/>
  <c r="G32" i="2"/>
  <c r="R30" i="1" s="1"/>
  <c r="G195" i="2"/>
  <c r="R193" i="1" s="1"/>
  <c r="G100" i="2"/>
  <c r="R98" i="1" s="1"/>
  <c r="G129" i="2"/>
  <c r="R127" i="1" s="1"/>
  <c r="G186" i="2"/>
  <c r="R184" i="1" s="1"/>
  <c r="G63" i="2"/>
  <c r="R61" i="1" s="1"/>
  <c r="G195" i="16"/>
  <c r="W193" i="1" s="1"/>
  <c r="G65" i="16"/>
  <c r="W63" i="1" s="1"/>
  <c r="G72" i="16"/>
  <c r="W70" i="1" s="1"/>
  <c r="G25" i="14"/>
  <c r="S23" i="1" s="1"/>
  <c r="G111" i="2"/>
  <c r="R109" i="1" s="1"/>
  <c r="G151" i="2"/>
  <c r="R149" i="1" s="1"/>
  <c r="G37" i="2"/>
  <c r="R35" i="1" s="1"/>
  <c r="G149" i="2"/>
  <c r="R147" i="1" s="1"/>
  <c r="G54" i="2"/>
  <c r="R52" i="1" s="1"/>
  <c r="G82" i="2"/>
  <c r="R80" i="1" s="1"/>
  <c r="G72" i="2"/>
  <c r="R70" i="1" s="1"/>
  <c r="G104" i="2"/>
  <c r="R102" i="1" s="1"/>
  <c r="G76" i="2"/>
  <c r="R74" i="1" s="1"/>
  <c r="G110" i="2"/>
  <c r="R108" i="1" s="1"/>
  <c r="G28" i="2"/>
  <c r="R26" i="1" s="1"/>
  <c r="G40" i="2"/>
  <c r="R38" i="1" s="1"/>
  <c r="G12" i="2"/>
  <c r="R10" i="1" s="1"/>
  <c r="G140" i="2"/>
  <c r="R138" i="1" s="1"/>
  <c r="G64" i="2"/>
  <c r="R62" i="1" s="1"/>
  <c r="G25" i="2"/>
  <c r="R23" i="1" s="1"/>
  <c r="G58" i="2"/>
  <c r="R56" i="1" s="1"/>
  <c r="G20" i="2"/>
  <c r="R18" i="1" s="1"/>
  <c r="G30" i="16"/>
  <c r="W28" i="1" s="1"/>
  <c r="G193" i="16"/>
  <c r="W191" i="1" s="1"/>
  <c r="G49" i="14"/>
  <c r="S47" i="1" s="1"/>
  <c r="G133" i="16"/>
  <c r="W131" i="1" s="1"/>
  <c r="G42" i="14"/>
  <c r="S40" i="1" s="1"/>
  <c r="G71" i="16"/>
  <c r="W69" i="1" s="1"/>
  <c r="G168" i="14"/>
  <c r="S166" i="1" s="1"/>
  <c r="G59" i="16"/>
  <c r="W57" i="1" s="1"/>
  <c r="G25" i="16"/>
  <c r="W23" i="1" s="1"/>
  <c r="G121" i="16"/>
  <c r="W119" i="1" s="1"/>
  <c r="G53" i="16"/>
  <c r="W51" i="1" s="1"/>
  <c r="G139" i="2"/>
  <c r="R137" i="1" s="1"/>
  <c r="G185" i="2"/>
  <c r="R183" i="1" s="1"/>
  <c r="G193" i="2"/>
  <c r="R191" i="1" s="1"/>
  <c r="G188" i="2"/>
  <c r="R186" i="1" s="1"/>
  <c r="G120" i="2"/>
  <c r="R118" i="1" s="1"/>
  <c r="G130" i="2"/>
  <c r="R128" i="1" s="1"/>
  <c r="G181" i="2"/>
  <c r="R179" i="1" s="1"/>
  <c r="G133" i="2"/>
  <c r="R131" i="1" s="1"/>
  <c r="G102" i="2"/>
  <c r="R100" i="1" s="1"/>
  <c r="G38" i="2"/>
  <c r="R36" i="1" s="1"/>
  <c r="G66" i="2"/>
  <c r="R64" i="1" s="1"/>
  <c r="G143" i="2"/>
  <c r="R141" i="1" s="1"/>
  <c r="G142" i="2"/>
  <c r="R140" i="1" s="1"/>
  <c r="G134" i="2"/>
  <c r="R132" i="1" s="1"/>
  <c r="G81" i="2"/>
  <c r="R79" i="1" s="1"/>
  <c r="G69" i="2"/>
  <c r="R67" i="1" s="1"/>
  <c r="G159" i="2"/>
  <c r="R157" i="1" s="1"/>
  <c r="G49" i="2"/>
  <c r="R47" i="1" s="1"/>
  <c r="G27" i="2"/>
  <c r="R25" i="1" s="1"/>
  <c r="G192" i="2"/>
  <c r="R190" i="1" s="1"/>
  <c r="G124" i="2"/>
  <c r="R122" i="1" s="1"/>
  <c r="G13" i="2"/>
  <c r="R11" i="1" s="1"/>
  <c r="G189" i="2"/>
  <c r="R187" i="1" s="1"/>
  <c r="G141" i="2"/>
  <c r="R139" i="1" s="1"/>
  <c r="G46" i="2"/>
  <c r="R44" i="1" s="1"/>
  <c r="G74" i="2"/>
  <c r="R72" i="1" s="1"/>
  <c r="G176" i="2"/>
  <c r="R174" i="1" s="1"/>
  <c r="G93" i="2"/>
  <c r="R91" i="1" s="1"/>
  <c r="G175" i="2"/>
  <c r="R173" i="1" s="1"/>
  <c r="G171" i="2"/>
  <c r="R169" i="1" s="1"/>
  <c r="G23" i="2"/>
  <c r="R21" i="1" s="1"/>
  <c r="G15" i="2"/>
  <c r="R13" i="1" s="1"/>
  <c r="G51" i="2"/>
  <c r="R49" i="1" s="1"/>
  <c r="G87" i="16"/>
  <c r="W85" i="1" s="1"/>
  <c r="G47" i="16"/>
  <c r="W45" i="1" s="1"/>
  <c r="G116" i="16"/>
  <c r="W114" i="1" s="1"/>
  <c r="G91" i="16"/>
  <c r="W89" i="1" s="1"/>
  <c r="G167" i="14"/>
  <c r="S165" i="1" s="1"/>
  <c r="G194" i="16"/>
  <c r="W192" i="1" s="1"/>
  <c r="G180" i="16"/>
  <c r="W178" i="1" s="1"/>
  <c r="G65" i="14"/>
  <c r="S63" i="1" s="1"/>
  <c r="G108" i="16"/>
  <c r="W106" i="1" s="1"/>
  <c r="G45" i="16"/>
  <c r="W43" i="1" s="1"/>
  <c r="G84" i="16"/>
  <c r="W82" i="1" s="1"/>
  <c r="G44" i="16"/>
  <c r="W42" i="1" s="1"/>
  <c r="G151" i="14"/>
  <c r="S149" i="1" s="1"/>
  <c r="G120" i="16"/>
  <c r="W118" i="1" s="1"/>
  <c r="G153" i="16"/>
  <c r="W151" i="1" s="1"/>
  <c r="G179" i="16"/>
  <c r="W177" i="1" s="1"/>
  <c r="G14" i="16"/>
  <c r="W12" i="1" s="1"/>
  <c r="G54" i="16"/>
  <c r="W52" i="1" s="1"/>
  <c r="G98" i="16"/>
  <c r="W96" i="1" s="1"/>
  <c r="G154" i="16"/>
  <c r="W152" i="1" s="1"/>
  <c r="G44" i="14"/>
  <c r="S42" i="1" s="1"/>
  <c r="G163" i="14"/>
  <c r="S161" i="1" s="1"/>
  <c r="G195" i="14"/>
  <c r="S193" i="1" s="1"/>
  <c r="G149" i="14"/>
  <c r="S147" i="1" s="1"/>
  <c r="G147" i="14"/>
  <c r="S145" i="1" s="1"/>
  <c r="G50" i="14"/>
  <c r="S48" i="1" s="1"/>
  <c r="G175" i="16"/>
  <c r="W173" i="1" s="1"/>
  <c r="G12" i="16"/>
  <c r="W10" i="1" s="1"/>
  <c r="G126" i="16"/>
  <c r="W124" i="1" s="1"/>
  <c r="G66" i="16"/>
  <c r="W64" i="1" s="1"/>
  <c r="G191" i="16"/>
  <c r="W189" i="1" s="1"/>
  <c r="G20" i="14"/>
  <c r="S18" i="1" s="1"/>
  <c r="G135" i="14"/>
  <c r="S133" i="1" s="1"/>
  <c r="G69" i="14"/>
  <c r="S67" i="1" s="1"/>
  <c r="G29" i="18"/>
  <c r="V27" i="1" s="1"/>
  <c r="G68" i="18"/>
  <c r="V66" i="1" s="1"/>
  <c r="G120" i="18"/>
  <c r="V118" i="1" s="1"/>
  <c r="G32" i="18"/>
  <c r="V30" i="1" s="1"/>
  <c r="G128" i="18"/>
  <c r="V126" i="1" s="1"/>
  <c r="G170" i="18"/>
  <c r="V168" i="1" s="1"/>
  <c r="G63" i="18"/>
  <c r="V61" i="1" s="1"/>
  <c r="G91" i="18"/>
  <c r="V89" i="1" s="1"/>
  <c r="G33" i="18"/>
  <c r="V31" i="1" s="1"/>
  <c r="G131" i="18"/>
  <c r="V129" i="1" s="1"/>
  <c r="G88" i="18"/>
  <c r="V86" i="1" s="1"/>
  <c r="G31" i="18"/>
  <c r="V29" i="1" s="1"/>
  <c r="G94" i="18"/>
  <c r="V92" i="1" s="1"/>
  <c r="G47" i="18"/>
  <c r="V45" i="1" s="1"/>
  <c r="G161" i="18"/>
  <c r="V159" i="1" s="1"/>
  <c r="G159" i="19"/>
  <c r="U157" i="1" s="1"/>
  <c r="G144" i="18"/>
  <c r="V142" i="1" s="1"/>
  <c r="G93" i="18"/>
  <c r="V91" i="1" s="1"/>
  <c r="G43" i="18"/>
  <c r="V41" i="1" s="1"/>
  <c r="G62" i="18"/>
  <c r="V60" i="1" s="1"/>
  <c r="G22" i="18"/>
  <c r="V20" i="1" s="1"/>
  <c r="G160" i="18"/>
  <c r="V158" i="1" s="1"/>
  <c r="G59" i="18"/>
  <c r="V57" i="1" s="1"/>
  <c r="G154" i="19"/>
  <c r="U152" i="1" s="1"/>
  <c r="G58" i="19"/>
  <c r="U56" i="1" s="1"/>
  <c r="G40" i="19"/>
  <c r="U38" i="1" s="1"/>
  <c r="G32" i="19"/>
  <c r="U30" i="1" s="1"/>
  <c r="G177" i="19"/>
  <c r="U175" i="1" s="1"/>
  <c r="G130" i="19"/>
  <c r="U128" i="1" s="1"/>
  <c r="G174" i="2"/>
  <c r="R172" i="1" s="1"/>
  <c r="G170" i="2"/>
  <c r="R168" i="1" s="1"/>
  <c r="G169" i="2"/>
  <c r="R167" i="1" s="1"/>
  <c r="G86" i="2"/>
  <c r="R84" i="1" s="1"/>
  <c r="G14" i="2"/>
  <c r="R12" i="1" s="1"/>
  <c r="G21" i="2"/>
  <c r="R19" i="1" s="1"/>
  <c r="G33" i="2"/>
  <c r="R31" i="1" s="1"/>
  <c r="G75" i="2"/>
  <c r="R73" i="1" s="1"/>
  <c r="G177" i="2"/>
  <c r="R175" i="1" s="1"/>
  <c r="G122" i="2"/>
  <c r="R120" i="1" s="1"/>
  <c r="G94" i="2"/>
  <c r="R92" i="1" s="1"/>
  <c r="G155" i="2"/>
  <c r="R153" i="1" s="1"/>
  <c r="G148" i="2"/>
  <c r="R146" i="1" s="1"/>
  <c r="G97" i="2"/>
  <c r="R95" i="1" s="1"/>
  <c r="G163" i="2"/>
  <c r="R161" i="1" s="1"/>
  <c r="G71" i="2"/>
  <c r="R69" i="1" s="1"/>
  <c r="G99" i="2"/>
  <c r="R97" i="1" s="1"/>
  <c r="G114" i="16"/>
  <c r="W112" i="1" s="1"/>
  <c r="G20" i="16"/>
  <c r="W18" i="1" s="1"/>
  <c r="G31" i="16"/>
  <c r="W29" i="1" s="1"/>
  <c r="G15" i="14"/>
  <c r="S13" i="1" s="1"/>
  <c r="G73" i="16"/>
  <c r="W71" i="1" s="1"/>
  <c r="G62" i="16"/>
  <c r="W60" i="1" s="1"/>
  <c r="G124" i="16"/>
  <c r="W122" i="1" s="1"/>
  <c r="G63" i="16"/>
  <c r="W61" i="1" s="1"/>
  <c r="G11" i="14"/>
  <c r="S9" i="1" s="1"/>
  <c r="G167" i="16"/>
  <c r="W165" i="1" s="1"/>
  <c r="G28" i="16"/>
  <c r="W26" i="1" s="1"/>
  <c r="G22" i="14"/>
  <c r="S20" i="1" s="1"/>
  <c r="G152" i="14"/>
  <c r="S150" i="1" s="1"/>
  <c r="G128" i="16"/>
  <c r="W126" i="1" s="1"/>
  <c r="G163" i="16"/>
  <c r="W161" i="1" s="1"/>
  <c r="G81" i="16"/>
  <c r="W79" i="1" s="1"/>
  <c r="G97" i="16"/>
  <c r="W95" i="1" s="1"/>
  <c r="G38" i="16"/>
  <c r="W36" i="1" s="1"/>
  <c r="G161" i="16"/>
  <c r="W159" i="1" s="1"/>
  <c r="G171" i="14"/>
  <c r="S169" i="1" s="1"/>
  <c r="G12" i="14"/>
  <c r="S10" i="1" s="1"/>
  <c r="G36" i="16"/>
  <c r="W34" i="1" s="1"/>
  <c r="G106" i="16"/>
  <c r="W104" i="1" s="1"/>
  <c r="G50" i="16"/>
  <c r="W48" i="1" s="1"/>
  <c r="G89" i="16"/>
  <c r="W87" i="1" s="1"/>
  <c r="G32" i="16"/>
  <c r="W30" i="1" s="1"/>
  <c r="G150" i="16"/>
  <c r="W148" i="1" s="1"/>
  <c r="G102" i="14"/>
  <c r="S100" i="1" s="1"/>
  <c r="G143" i="14"/>
  <c r="S141" i="1" s="1"/>
  <c r="G26" i="14"/>
  <c r="S24" i="1" s="1"/>
  <c r="G100" i="18"/>
  <c r="V98" i="1" s="1"/>
  <c r="G70" i="18"/>
  <c r="V68" i="1" s="1"/>
  <c r="G71" i="18"/>
  <c r="V69" i="1" s="1"/>
  <c r="G139" i="18"/>
  <c r="V137" i="1" s="1"/>
  <c r="G178" i="18"/>
  <c r="V176" i="1" s="1"/>
  <c r="G99" i="18"/>
  <c r="V97" i="1" s="1"/>
  <c r="G50" i="18"/>
  <c r="V48" i="1" s="1"/>
  <c r="G79" i="18"/>
  <c r="V77" i="1" s="1"/>
  <c r="G19" i="18"/>
  <c r="V17" i="1" s="1"/>
  <c r="G77" i="18"/>
  <c r="V75" i="1" s="1"/>
  <c r="G142" i="18"/>
  <c r="V140" i="1" s="1"/>
  <c r="G96" i="18"/>
  <c r="V94" i="1" s="1"/>
  <c r="G123" i="18"/>
  <c r="V121" i="1" s="1"/>
  <c r="G112" i="18"/>
  <c r="V110" i="1" s="1"/>
  <c r="G171" i="18"/>
  <c r="V169" i="1" s="1"/>
  <c r="G107" i="18"/>
  <c r="V105" i="1" s="1"/>
  <c r="G39" i="18"/>
  <c r="V37" i="1" s="1"/>
  <c r="G146" i="18"/>
  <c r="V144" i="1" s="1"/>
  <c r="G50" i="19"/>
  <c r="U48" i="1" s="1"/>
  <c r="G41" i="18"/>
  <c r="V39" i="1" s="1"/>
  <c r="G156" i="19"/>
  <c r="U154" i="1" s="1"/>
  <c r="G183" i="19"/>
  <c r="U181" i="1" s="1"/>
  <c r="G114" i="2"/>
  <c r="R112" i="1" s="1"/>
  <c r="G22" i="2"/>
  <c r="R20" i="1" s="1"/>
  <c r="G50" i="2"/>
  <c r="R48" i="1" s="1"/>
  <c r="G106" i="2"/>
  <c r="R104" i="1" s="1"/>
  <c r="G144" i="2"/>
  <c r="R142" i="1" s="1"/>
  <c r="G47" i="2"/>
  <c r="R45" i="1" s="1"/>
  <c r="G137" i="2"/>
  <c r="R135" i="1" s="1"/>
  <c r="G113" i="2"/>
  <c r="R111" i="1" s="1"/>
  <c r="G173" i="2"/>
  <c r="R171" i="1" s="1"/>
  <c r="G30" i="2"/>
  <c r="R28" i="1" s="1"/>
  <c r="G147" i="2"/>
  <c r="R145" i="1" s="1"/>
  <c r="G197" i="2"/>
  <c r="R195" i="1" s="1"/>
  <c r="G57" i="2"/>
  <c r="R55" i="1" s="1"/>
  <c r="G35" i="2"/>
  <c r="R33" i="1" s="1"/>
  <c r="G107" i="16"/>
  <c r="W105" i="1" s="1"/>
  <c r="G159" i="14"/>
  <c r="S157" i="1" s="1"/>
  <c r="G154" i="2"/>
  <c r="R152" i="1" s="1"/>
  <c r="G90" i="2"/>
  <c r="R88" i="1" s="1"/>
  <c r="G68" i="2"/>
  <c r="R66" i="1" s="1"/>
  <c r="G29" i="2"/>
  <c r="R27" i="1" s="1"/>
  <c r="G26" i="2"/>
  <c r="R24" i="1" s="1"/>
  <c r="G166" i="2"/>
  <c r="R164" i="1" s="1"/>
  <c r="G36" i="2"/>
  <c r="R34" i="1" s="1"/>
  <c r="G168" i="2"/>
  <c r="R166" i="1" s="1"/>
  <c r="G24" i="2"/>
  <c r="R22" i="1" s="1"/>
  <c r="G41" i="16"/>
  <c r="W39" i="1" s="1"/>
  <c r="G33" i="14"/>
  <c r="S31" i="1" s="1"/>
  <c r="G94" i="14"/>
  <c r="S92" i="1" s="1"/>
  <c r="G102" i="16"/>
  <c r="W100" i="1" s="1"/>
  <c r="G57" i="16"/>
  <c r="W55" i="1" s="1"/>
  <c r="G145" i="2"/>
  <c r="R143" i="1" s="1"/>
  <c r="G153" i="2"/>
  <c r="R151" i="1" s="1"/>
  <c r="G194" i="2"/>
  <c r="R192" i="1" s="1"/>
  <c r="G146" i="2"/>
  <c r="R144" i="1" s="1"/>
  <c r="G161" i="2"/>
  <c r="R159" i="1" s="1"/>
  <c r="G89" i="2"/>
  <c r="R87" i="1" s="1"/>
  <c r="G70" i="2"/>
  <c r="R68" i="1" s="1"/>
  <c r="G98" i="2"/>
  <c r="R96" i="1" s="1"/>
  <c r="G34" i="2"/>
  <c r="R32" i="1" s="1"/>
  <c r="G123" i="2"/>
  <c r="R121" i="1" s="1"/>
  <c r="G156" i="2"/>
  <c r="R154" i="1" s="1"/>
  <c r="G183" i="2"/>
  <c r="R181" i="1" s="1"/>
  <c r="G179" i="2"/>
  <c r="R177" i="1" s="1"/>
  <c r="G117" i="2"/>
  <c r="R115" i="1" s="1"/>
  <c r="G127" i="2"/>
  <c r="R125" i="1" s="1"/>
  <c r="G178" i="2"/>
  <c r="R176" i="1" s="1"/>
  <c r="G31" i="2"/>
  <c r="R29" i="1" s="1"/>
  <c r="G19" i="2"/>
  <c r="R17" i="1" s="1"/>
  <c r="G59" i="2"/>
  <c r="R57" i="1" s="1"/>
  <c r="G191" i="2"/>
  <c r="R189" i="1" s="1"/>
  <c r="G101" i="2"/>
  <c r="R99" i="1" s="1"/>
  <c r="G78" i="2"/>
  <c r="R76" i="1" s="1"/>
  <c r="G10" i="2"/>
  <c r="R8" i="1" s="1"/>
  <c r="G42" i="2"/>
  <c r="R40" i="1" s="1"/>
  <c r="G138" i="2"/>
  <c r="R136" i="1" s="1"/>
  <c r="G160" i="2"/>
  <c r="R158" i="1" s="1"/>
  <c r="G77" i="2"/>
  <c r="R75" i="1" s="1"/>
  <c r="G152" i="2"/>
  <c r="R150" i="1" s="1"/>
  <c r="G53" i="2"/>
  <c r="R51" i="1" s="1"/>
  <c r="G55" i="2"/>
  <c r="R53" i="1" s="1"/>
  <c r="G41" i="2"/>
  <c r="R39" i="1" s="1"/>
  <c r="G83" i="2"/>
  <c r="R81" i="1" s="1"/>
  <c r="G88" i="16"/>
  <c r="W86" i="1" s="1"/>
  <c r="G191" i="14"/>
  <c r="S189" i="1" s="1"/>
  <c r="G115" i="14"/>
  <c r="S113" i="1" s="1"/>
  <c r="G130" i="16"/>
  <c r="W128" i="1" s="1"/>
  <c r="G115" i="16"/>
  <c r="W113" i="1" s="1"/>
  <c r="G10" i="14"/>
  <c r="S8" i="1" s="1"/>
  <c r="G100" i="14"/>
  <c r="S98" i="1" s="1"/>
  <c r="G175" i="14"/>
  <c r="S173" i="1" s="1"/>
  <c r="G155" i="14"/>
  <c r="S153" i="1" s="1"/>
  <c r="G105" i="16"/>
  <c r="W103" i="1" s="1"/>
  <c r="G140" i="16"/>
  <c r="W138" i="1" s="1"/>
  <c r="G46" i="16"/>
  <c r="W44" i="1" s="1"/>
  <c r="G76" i="16"/>
  <c r="W74" i="1" s="1"/>
  <c r="G54" i="14"/>
  <c r="S52" i="1" s="1"/>
  <c r="G196" i="14"/>
  <c r="S194" i="1" s="1"/>
  <c r="G136" i="16"/>
  <c r="W134" i="1" s="1"/>
  <c r="G137" i="16"/>
  <c r="W135" i="1" s="1"/>
  <c r="G192" i="16"/>
  <c r="W190" i="1" s="1"/>
  <c r="G148" i="14"/>
  <c r="S146" i="1" s="1"/>
  <c r="G179" i="14"/>
  <c r="S177" i="1" s="1"/>
  <c r="G70" i="14"/>
  <c r="S68" i="1" s="1"/>
  <c r="G79" i="16"/>
  <c r="W77" i="1" s="1"/>
  <c r="G34" i="16"/>
  <c r="W32" i="1" s="1"/>
  <c r="G144" i="16"/>
  <c r="W142" i="1" s="1"/>
  <c r="G74" i="16"/>
  <c r="W72" i="1" s="1"/>
  <c r="G125" i="16"/>
  <c r="W123" i="1" s="1"/>
  <c r="G165" i="16"/>
  <c r="W163" i="1" s="1"/>
  <c r="G162" i="16"/>
  <c r="W160" i="1" s="1"/>
  <c r="G129" i="14"/>
  <c r="S127" i="1" s="1"/>
  <c r="G58" i="14"/>
  <c r="S56" i="1" s="1"/>
  <c r="G66" i="18"/>
  <c r="V64" i="1" s="1"/>
  <c r="G56" i="18"/>
  <c r="V54" i="1" s="1"/>
  <c r="G163" i="18"/>
  <c r="V161" i="1" s="1"/>
  <c r="G95" i="18"/>
  <c r="V93" i="1" s="1"/>
  <c r="G150" i="18"/>
  <c r="V148" i="1" s="1"/>
  <c r="G186" i="18"/>
  <c r="V184" i="1" s="1"/>
  <c r="G87" i="18"/>
  <c r="V85" i="1" s="1"/>
  <c r="G64" i="18"/>
  <c r="V62" i="1" s="1"/>
  <c r="G117" i="18"/>
  <c r="V115" i="1" s="1"/>
  <c r="G54" i="18"/>
  <c r="V52" i="1" s="1"/>
  <c r="G181" i="18"/>
  <c r="V179" i="1" s="1"/>
  <c r="G101" i="18"/>
  <c r="V99" i="1" s="1"/>
  <c r="G84" i="18"/>
  <c r="V82" i="1" s="1"/>
  <c r="G61" i="18"/>
  <c r="V59" i="1" s="1"/>
  <c r="G110" i="19"/>
  <c r="U108" i="1" s="1"/>
  <c r="G151" i="19"/>
  <c r="U149" i="1" s="1"/>
  <c r="G27" i="18"/>
  <c r="V25" i="1" s="1"/>
  <c r="G172" i="2"/>
  <c r="R170" i="1" s="1"/>
  <c r="G18" i="2"/>
  <c r="R16" i="1" s="1"/>
  <c r="G85" i="2"/>
  <c r="R83" i="1" s="1"/>
  <c r="G84" i="2"/>
  <c r="R82" i="1" s="1"/>
  <c r="G132" i="16"/>
  <c r="W130" i="1" s="1"/>
  <c r="G132" i="2"/>
  <c r="R130" i="1" s="1"/>
  <c r="G17" i="2"/>
  <c r="R15" i="1" s="1"/>
  <c r="G180" i="2"/>
  <c r="R178" i="1" s="1"/>
  <c r="G196" i="2"/>
  <c r="R194" i="1" s="1"/>
  <c r="G162" i="2"/>
  <c r="R160" i="1" s="1"/>
  <c r="G109" i="2"/>
  <c r="R107" i="1" s="1"/>
  <c r="G79" i="2"/>
  <c r="R77" i="1" s="1"/>
  <c r="G65" i="2"/>
  <c r="R63" i="1" s="1"/>
  <c r="G11" i="2"/>
  <c r="R9" i="1" s="1"/>
  <c r="G126" i="2"/>
  <c r="R124" i="1" s="1"/>
  <c r="G131" i="2"/>
  <c r="R129" i="1" s="1"/>
  <c r="G45" i="2"/>
  <c r="R43" i="1" s="1"/>
  <c r="G157" i="2"/>
  <c r="R155" i="1" s="1"/>
  <c r="G73" i="2"/>
  <c r="R71" i="1" s="1"/>
  <c r="G62" i="2"/>
  <c r="R60" i="1" s="1"/>
  <c r="G164" i="2"/>
  <c r="R162" i="1" s="1"/>
  <c r="G61" i="2"/>
  <c r="R59" i="1" s="1"/>
  <c r="G121" i="2"/>
  <c r="R119" i="1" s="1"/>
  <c r="G135" i="2"/>
  <c r="R133" i="1" s="1"/>
  <c r="G136" i="2"/>
  <c r="R134" i="1" s="1"/>
  <c r="G103" i="2"/>
  <c r="R101" i="1" s="1"/>
  <c r="G39" i="2"/>
  <c r="R37" i="1" s="1"/>
  <c r="G166" i="16"/>
  <c r="W164" i="1" s="1"/>
  <c r="G131" i="16"/>
  <c r="W129" i="1" s="1"/>
  <c r="G157" i="16"/>
  <c r="W155" i="1" s="1"/>
  <c r="G168" i="16"/>
  <c r="W166" i="1" s="1"/>
  <c r="G48" i="14"/>
  <c r="S46" i="1" s="1"/>
  <c r="G196" i="16"/>
  <c r="W194" i="1" s="1"/>
  <c r="G118" i="16"/>
  <c r="W116" i="1" s="1"/>
  <c r="G152" i="16"/>
  <c r="W150" i="1" s="1"/>
  <c r="G178" i="16"/>
  <c r="W176" i="1" s="1"/>
  <c r="G60" i="16"/>
  <c r="W58" i="1" s="1"/>
  <c r="G92" i="14"/>
  <c r="S90" i="1" s="1"/>
  <c r="G188" i="14"/>
  <c r="S186" i="1" s="1"/>
  <c r="G146" i="16"/>
  <c r="W144" i="1" s="1"/>
  <c r="G70" i="16"/>
  <c r="W68" i="1" s="1"/>
  <c r="G154" i="14"/>
  <c r="S152" i="1" s="1"/>
  <c r="G187" i="14"/>
  <c r="S185" i="1" s="1"/>
  <c r="G68" i="16"/>
  <c r="W66" i="1" s="1"/>
  <c r="G64" i="16"/>
  <c r="W62" i="1" s="1"/>
  <c r="G139" i="16"/>
  <c r="W137" i="1" s="1"/>
  <c r="G21" i="16"/>
  <c r="W19" i="1" s="1"/>
  <c r="G59" i="14"/>
  <c r="S57" i="1" s="1"/>
  <c r="G77" i="14"/>
  <c r="S75" i="1" s="1"/>
  <c r="G98" i="18"/>
  <c r="V96" i="1" s="1"/>
  <c r="G106" i="18"/>
  <c r="V104" i="1" s="1"/>
  <c r="G74" i="18"/>
  <c r="V72" i="1" s="1"/>
  <c r="G114" i="18"/>
  <c r="V112" i="1" s="1"/>
  <c r="G162" i="18"/>
  <c r="V160" i="1" s="1"/>
  <c r="G194" i="18"/>
  <c r="V192" i="1" s="1"/>
  <c r="G75" i="18"/>
  <c r="V73" i="1" s="1"/>
  <c r="G51" i="18"/>
  <c r="V49" i="1" s="1"/>
  <c r="G109" i="18"/>
  <c r="V107" i="1" s="1"/>
  <c r="G24" i="18"/>
  <c r="V22" i="1" s="1"/>
  <c r="G48" i="18"/>
  <c r="V46" i="1" s="1"/>
  <c r="G17" i="18"/>
  <c r="V15" i="1" s="1"/>
  <c r="G57" i="18"/>
  <c r="V55" i="1" s="1"/>
  <c r="G34" i="18"/>
  <c r="V32" i="1" s="1"/>
  <c r="G162" i="19"/>
  <c r="U160" i="1" s="1"/>
  <c r="G94" i="19"/>
  <c r="U92" i="1" s="1"/>
  <c r="G149" i="19"/>
  <c r="U147" i="1" s="1"/>
  <c r="G126" i="19"/>
  <c r="U124" i="1" s="1"/>
  <c r="G16" i="19"/>
  <c r="U14" i="1" s="1"/>
  <c r="G165" i="19"/>
  <c r="U163" i="1" s="1"/>
  <c r="G155" i="19"/>
  <c r="U153" i="1" s="1"/>
  <c r="G24" i="19"/>
  <c r="U22" i="1" s="1"/>
  <c r="D22" i="29"/>
  <c r="D18" i="29"/>
  <c r="D62" i="29"/>
  <c r="D58" i="29"/>
  <c r="D21" i="29"/>
  <c r="D17" i="29"/>
  <c r="D61" i="29"/>
  <c r="D20" i="29"/>
  <c r="D16" i="29"/>
  <c r="D64" i="29"/>
  <c r="D60" i="29"/>
  <c r="D19" i="29"/>
  <c r="D63" i="29"/>
  <c r="D59" i="29"/>
  <c r="D42" i="29"/>
  <c r="D40" i="29"/>
  <c r="D38" i="29"/>
  <c r="D39" i="29"/>
  <c r="D37" i="29"/>
  <c r="D43" i="29"/>
  <c r="D41" i="29"/>
  <c r="I32" i="29" l="1"/>
  <c r="M159" i="28"/>
  <c r="K72" i="28"/>
  <c r="K60" i="28"/>
  <c r="M73" i="28"/>
  <c r="M60" i="28"/>
  <c r="G215" i="1" a="1"/>
  <c r="G215" i="1" s="1"/>
  <c r="H215" i="1" s="1"/>
  <c r="K62" i="28"/>
  <c r="G214" i="1" a="1"/>
  <c r="G214" i="1" s="1"/>
  <c r="N178" i="28"/>
  <c r="O44" i="28"/>
  <c r="N99" i="28"/>
  <c r="N157" i="28"/>
  <c r="N96" i="28"/>
  <c r="N55" i="28"/>
  <c r="N139" i="28"/>
  <c r="N210" i="28"/>
  <c r="N174" i="28"/>
  <c r="N231" i="28"/>
  <c r="N257" i="28"/>
  <c r="O101" i="28"/>
  <c r="N111" i="28"/>
  <c r="O127" i="28"/>
  <c r="O102" i="28"/>
  <c r="N84" i="28"/>
  <c r="N212" i="28"/>
  <c r="N62" i="28"/>
  <c r="N125" i="28"/>
  <c r="N227" i="28"/>
  <c r="N138" i="28"/>
  <c r="N142" i="28"/>
  <c r="N140" i="28"/>
  <c r="N209" i="28"/>
  <c r="O180" i="28"/>
  <c r="N108" i="28"/>
  <c r="N77" i="28"/>
  <c r="N112" i="28"/>
  <c r="N120" i="28"/>
  <c r="N103" i="28"/>
  <c r="N85" i="28"/>
  <c r="O69" i="28"/>
  <c r="O231" i="28"/>
  <c r="O77" i="28"/>
  <c r="O250" i="28"/>
  <c r="N63" i="28"/>
  <c r="N170" i="28"/>
  <c r="O249" i="28"/>
  <c r="O179" i="28"/>
  <c r="O115" i="28"/>
  <c r="O162" i="28"/>
  <c r="N53" i="28"/>
  <c r="M108" i="28"/>
  <c r="O73" i="28"/>
  <c r="N247" i="28"/>
  <c r="N57" i="28"/>
  <c r="N191" i="28"/>
  <c r="N229" i="28"/>
  <c r="N65" i="28"/>
  <c r="O52" i="28"/>
  <c r="O201" i="28"/>
  <c r="O238" i="28"/>
  <c r="O210" i="28"/>
  <c r="N49" i="28"/>
  <c r="O88" i="28"/>
  <c r="O80" i="28"/>
  <c r="O203" i="28"/>
  <c r="O202" i="28"/>
  <c r="N122" i="28"/>
  <c r="N259" i="28"/>
  <c r="O97" i="28"/>
  <c r="O126" i="28"/>
  <c r="N46" i="28"/>
  <c r="N79" i="28"/>
  <c r="O191" i="28"/>
  <c r="N59" i="28"/>
  <c r="N184" i="28"/>
  <c r="O182" i="28"/>
  <c r="O94" i="28"/>
  <c r="O108" i="28"/>
  <c r="N127" i="28"/>
  <c r="N188" i="28"/>
  <c r="O61" i="28"/>
  <c r="N242" i="28"/>
  <c r="N161" i="28"/>
  <c r="N211" i="28"/>
  <c r="O100" i="28"/>
  <c r="O171" i="28"/>
  <c r="O95" i="28"/>
  <c r="N243" i="28"/>
  <c r="O79" i="28"/>
  <c r="O125" i="28"/>
  <c r="O189" i="28"/>
  <c r="O43" i="28"/>
  <c r="O248" i="28"/>
  <c r="N222" i="28"/>
  <c r="N160" i="28"/>
  <c r="N158" i="28"/>
  <c r="N48" i="28"/>
  <c r="N119" i="28"/>
  <c r="N106" i="28"/>
  <c r="O211" i="28"/>
  <c r="O222" i="28"/>
  <c r="O134" i="28"/>
  <c r="O160" i="28"/>
  <c r="O161" i="28"/>
  <c r="O178" i="28"/>
  <c r="O109" i="28"/>
  <c r="N110" i="28"/>
  <c r="O234" i="28"/>
  <c r="N51" i="28"/>
  <c r="O120" i="28"/>
  <c r="O150" i="28"/>
  <c r="O74" i="28"/>
  <c r="O60" i="28"/>
  <c r="O226" i="28"/>
  <c r="N163" i="28"/>
  <c r="O45" i="28"/>
  <c r="N105" i="28"/>
  <c r="M203" i="28"/>
  <c r="L156" i="28"/>
  <c r="F53" i="29"/>
  <c r="L127" i="28"/>
  <c r="J122" i="28"/>
  <c r="M48" i="28"/>
  <c r="K53" i="29"/>
  <c r="J56" i="28"/>
  <c r="J148" i="28"/>
  <c r="M156" i="28"/>
  <c r="J199" i="28"/>
  <c r="M102" i="28"/>
  <c r="G219" i="1" a="1"/>
  <c r="G219" i="1" s="1"/>
  <c r="M81" i="28"/>
  <c r="O241" i="28"/>
  <c r="L108" i="28"/>
  <c r="F32" i="29"/>
  <c r="J164" i="28"/>
  <c r="M78" i="1" a="1"/>
  <c r="M78" i="1" s="1"/>
  <c r="N78" i="1" s="1"/>
  <c r="M204" i="1" a="1"/>
  <c r="M204" i="1" s="1"/>
  <c r="N204" i="1" s="1"/>
  <c r="G205" i="1" a="1"/>
  <c r="G205" i="1" s="1"/>
  <c r="O57" i="28"/>
  <c r="M218" i="1" a="1"/>
  <c r="M218" i="1" s="1"/>
  <c r="N218" i="1" s="1"/>
  <c r="J91"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227"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21" i="28"/>
  <c r="M11" i="1" a="1"/>
  <c r="M11" i="1" s="1"/>
  <c r="N11" i="1" s="1"/>
  <c r="N208" i="28"/>
  <c r="J236" i="28"/>
  <c r="J247" i="28"/>
  <c r="J175" i="28"/>
  <c r="J244" i="28"/>
  <c r="N50" i="28"/>
  <c r="J220" i="28"/>
  <c r="J101" i="28"/>
  <c r="J82" i="28"/>
  <c r="J210" i="28"/>
  <c r="J120" i="28"/>
  <c r="J93" i="28"/>
  <c r="N172" i="28"/>
  <c r="M59" i="1" a="1"/>
  <c r="M59" i="1" s="1"/>
  <c r="N59" i="1" s="1"/>
  <c r="M76" i="1" a="1"/>
  <c r="M76" i="1" s="1"/>
  <c r="N76" i="1" s="1"/>
  <c r="N92" i="28"/>
  <c r="M49" i="1" a="1"/>
  <c r="M49" i="1" s="1"/>
  <c r="N49" i="1" s="1"/>
  <c r="N114" i="28"/>
  <c r="J204" i="28"/>
  <c r="K102" i="28"/>
  <c r="N173" i="28"/>
  <c r="N175" i="28"/>
  <c r="N193" i="28"/>
  <c r="J144" i="28"/>
  <c r="J202" i="28"/>
  <c r="M147" i="1" a="1"/>
  <c r="M147" i="1" s="1"/>
  <c r="N147" i="1" s="1"/>
  <c r="M9" i="1" a="1"/>
  <c r="M9" i="1" s="1"/>
  <c r="N9" i="1" s="1"/>
  <c r="J181" i="28"/>
  <c r="J223" i="28"/>
  <c r="J248" i="28"/>
  <c r="J126" i="28"/>
  <c r="M54" i="1" a="1"/>
  <c r="M54" i="1" s="1"/>
  <c r="N54" i="1" s="1"/>
  <c r="L232" i="28"/>
  <c r="J79" i="28"/>
  <c r="J108" i="28"/>
  <c r="J217" i="28"/>
  <c r="M71" i="1" a="1"/>
  <c r="M71" i="1" s="1"/>
  <c r="N71" i="1" s="1"/>
  <c r="J241" i="28"/>
  <c r="F54" i="29"/>
  <c r="J50" i="28"/>
  <c r="J110" i="28"/>
  <c r="J109" i="28"/>
  <c r="J173" i="28"/>
  <c r="J114" i="28"/>
  <c r="J45" i="28"/>
  <c r="J208" i="28"/>
  <c r="J59" i="28"/>
  <c r="J90" i="28"/>
  <c r="F51" i="29"/>
  <c r="F52" i="29"/>
  <c r="J209" i="28"/>
  <c r="J138" i="28"/>
  <c r="J230" i="28"/>
  <c r="J99" i="28"/>
  <c r="J171" i="28"/>
  <c r="J205" i="28"/>
  <c r="J161" i="28"/>
  <c r="F50" i="29"/>
  <c r="J104" i="28"/>
  <c r="J55" i="28"/>
  <c r="J88" i="28"/>
  <c r="J250" i="28"/>
  <c r="J245" i="28"/>
  <c r="M89" i="1" a="1"/>
  <c r="M89" i="1" s="1"/>
  <c r="N89" i="1" s="1"/>
  <c r="N244" i="28"/>
  <c r="M29" i="1" a="1"/>
  <c r="M29" i="1" s="1"/>
  <c r="N29" i="1" s="1"/>
  <c r="M8" i="1" a="1"/>
  <c r="M8" i="1" s="1"/>
  <c r="N8" i="1" s="1"/>
  <c r="M33" i="1" a="1"/>
  <c r="M33" i="1" s="1"/>
  <c r="N33" i="1" s="1"/>
  <c r="M35" i="1" a="1"/>
  <c r="M35" i="1" s="1"/>
  <c r="N35" i="1" s="1"/>
  <c r="N126" i="28"/>
  <c r="M46" i="1" a="1"/>
  <c r="M46" i="1" s="1"/>
  <c r="N46" i="1" s="1"/>
  <c r="N64" i="28"/>
  <c r="N123" i="28"/>
  <c r="N42" i="28"/>
  <c r="M91" i="1" a="1"/>
  <c r="M91" i="1" s="1"/>
  <c r="N91" i="1" s="1"/>
  <c r="N250" i="28"/>
  <c r="N88" i="28"/>
  <c r="M50" i="1" a="1"/>
  <c r="M50" i="1" s="1"/>
  <c r="N50" i="1" s="1"/>
  <c r="M83" i="1" a="1"/>
  <c r="M83" i="1" s="1"/>
  <c r="N83" i="1" s="1"/>
  <c r="M24" i="1" a="1"/>
  <c r="M24" i="1" s="1"/>
  <c r="N24" i="1" s="1"/>
  <c r="M26" i="1" a="1"/>
  <c r="M26" i="1" s="1"/>
  <c r="N26" i="1" s="1"/>
  <c r="N223" i="28"/>
  <c r="N128" i="28"/>
  <c r="M161" i="1" a="1"/>
  <c r="M161" i="1" s="1"/>
  <c r="N161" i="1" s="1"/>
  <c r="M16" i="1" a="1"/>
  <c r="M16" i="1" s="1"/>
  <c r="N16" i="1" s="1"/>
  <c r="M105" i="1" a="1"/>
  <c r="M105" i="1" s="1"/>
  <c r="N105" i="1" s="1"/>
  <c r="M47" i="1" a="1"/>
  <c r="M47" i="1" s="1"/>
  <c r="N47" i="1" s="1"/>
  <c r="M55" i="1" a="1"/>
  <c r="M55" i="1" s="1"/>
  <c r="N55" i="1" s="1"/>
  <c r="M154" i="1" a="1"/>
  <c r="M154" i="1" s="1"/>
  <c r="N154" i="1" s="1"/>
  <c r="N207" i="28"/>
  <c r="N200" i="28"/>
  <c r="K111" i="28"/>
  <c r="J54" i="29"/>
  <c r="N94" i="28"/>
  <c r="M10" i="1" a="1"/>
  <c r="M10" i="1" s="1"/>
  <c r="N10" i="1" s="1"/>
  <c r="M85" i="1" a="1"/>
  <c r="M85" i="1" s="1"/>
  <c r="N85" i="1" s="1"/>
  <c r="M39" i="1" a="1"/>
  <c r="M39" i="1" s="1"/>
  <c r="N39" i="1" s="1"/>
  <c r="M157" i="1" a="1"/>
  <c r="M157" i="1" s="1"/>
  <c r="N157" i="1" s="1"/>
  <c r="M155" i="1" a="1"/>
  <c r="M155" i="1" s="1"/>
  <c r="N155" i="1" s="1"/>
  <c r="M75" i="1" a="1"/>
  <c r="M75" i="1" s="1"/>
  <c r="N75" i="1" s="1"/>
  <c r="N183" i="28"/>
  <c r="N237" i="28"/>
  <c r="M67" i="1" a="1"/>
  <c r="M67" i="1" s="1"/>
  <c r="N67" i="1" s="1"/>
  <c r="M259" i="28"/>
  <c r="N204" i="28"/>
  <c r="M88" i="1" a="1"/>
  <c r="M88" i="1" s="1"/>
  <c r="N88" i="1" s="1"/>
  <c r="K154" i="28"/>
  <c r="M15" i="1" a="1"/>
  <c r="M15" i="1" s="1"/>
  <c r="N15" i="1" s="1"/>
  <c r="M97" i="1" a="1"/>
  <c r="M97" i="1" s="1"/>
  <c r="N97" i="1" s="1"/>
  <c r="M144" i="1" a="1"/>
  <c r="M144" i="1" s="1"/>
  <c r="N144" i="1" s="1"/>
  <c r="M162" i="28"/>
  <c r="M18" i="1" a="1"/>
  <c r="M18" i="1" s="1"/>
  <c r="N18" i="1" s="1"/>
  <c r="N181" i="28"/>
  <c r="N203" i="28"/>
  <c r="N214" i="28"/>
  <c r="N117" i="28"/>
  <c r="I53" i="29"/>
  <c r="M57" i="1" a="1"/>
  <c r="M57" i="1" s="1"/>
  <c r="N57" i="1" s="1"/>
  <c r="N179" i="28"/>
  <c r="N80"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62" i="28"/>
  <c r="J53" i="29"/>
  <c r="M14" i="1" a="1"/>
  <c r="M14" i="1" s="1"/>
  <c r="N14" i="1" s="1"/>
  <c r="M21" i="1" a="1"/>
  <c r="M21" i="1" s="1"/>
  <c r="N21" i="1" s="1"/>
  <c r="M148" i="28"/>
  <c r="M82" i="1" a="1"/>
  <c r="M82" i="1" s="1"/>
  <c r="N82" i="1" s="1"/>
  <c r="N216" i="28"/>
  <c r="M61" i="1" a="1"/>
  <c r="M61" i="1" s="1"/>
  <c r="N61" i="1" s="1"/>
  <c r="M25" i="1" a="1"/>
  <c r="M25" i="1" s="1"/>
  <c r="N25" i="1" s="1"/>
  <c r="M106" i="1" a="1"/>
  <c r="M106" i="1" s="1"/>
  <c r="N106" i="1" s="1"/>
  <c r="G53" i="29"/>
  <c r="N217" i="28"/>
  <c r="M23" i="1" a="1"/>
  <c r="M23" i="1" s="1"/>
  <c r="N23" i="1" s="1"/>
  <c r="M13" i="1" a="1"/>
  <c r="M13" i="1" s="1"/>
  <c r="N13" i="1" s="1"/>
  <c r="M31" i="1" a="1"/>
  <c r="M31" i="1" s="1"/>
  <c r="N31" i="1" s="1"/>
  <c r="M118" i="28"/>
  <c r="N101" i="28"/>
  <c r="N148" i="28"/>
  <c r="M69" i="1" a="1"/>
  <c r="M69" i="1" s="1"/>
  <c r="N69" i="1" s="1"/>
  <c r="N185" i="28"/>
  <c r="M77" i="28"/>
  <c r="J61" i="28"/>
  <c r="J135" i="28"/>
  <c r="J185" i="28"/>
  <c r="N135" i="28"/>
  <c r="J52" i="28"/>
  <c r="N109" i="28"/>
  <c r="J136" i="28"/>
  <c r="M175" i="28"/>
  <c r="J124" i="28"/>
  <c r="J131" i="28"/>
  <c r="J190" i="28"/>
  <c r="O68" i="28"/>
  <c r="J142" i="28"/>
  <c r="J42" i="28"/>
  <c r="J228" i="28"/>
  <c r="K202" i="28"/>
  <c r="N248" i="28"/>
  <c r="K77" i="28"/>
  <c r="N224" i="28"/>
  <c r="N144" i="28"/>
  <c r="J46" i="28"/>
  <c r="N100" i="28"/>
  <c r="K203" i="28"/>
  <c r="N213" i="28"/>
  <c r="J106" i="28"/>
  <c r="J227" i="28"/>
  <c r="M191" i="1" a="1"/>
  <c r="M191" i="1" s="1"/>
  <c r="N191" i="1" s="1"/>
  <c r="K204" i="28"/>
  <c r="M185" i="1" a="1"/>
  <c r="M185" i="1" s="1"/>
  <c r="N185" i="1" s="1"/>
  <c r="K251" i="28"/>
  <c r="M179" i="1" a="1"/>
  <c r="M179" i="1" s="1"/>
  <c r="N179" i="1" s="1"/>
  <c r="M117" i="1" a="1"/>
  <c r="M117" i="1" s="1"/>
  <c r="N117" i="1" s="1"/>
  <c r="K238" i="28"/>
  <c r="M115" i="1" a="1"/>
  <c r="M115" i="1" s="1"/>
  <c r="N115" i="1" s="1"/>
  <c r="M58" i="1" a="1"/>
  <c r="M58" i="1" s="1"/>
  <c r="N58" i="1" s="1"/>
  <c r="M90" i="1" a="1"/>
  <c r="M90" i="1" s="1"/>
  <c r="N90" i="1" s="1"/>
  <c r="M239" i="28"/>
  <c r="K240" i="28"/>
  <c r="M146" i="1" a="1"/>
  <c r="M146" i="1" s="1"/>
  <c r="N146" i="1" s="1"/>
  <c r="K176" i="28"/>
  <c r="M121" i="1" a="1"/>
  <c r="M121" i="1" s="1"/>
  <c r="N121" i="1" s="1"/>
  <c r="M172" i="1" a="1"/>
  <c r="M172" i="1" s="1"/>
  <c r="N172" i="1" s="1"/>
  <c r="M107" i="1" a="1"/>
  <c r="M107" i="1" s="1"/>
  <c r="N107" i="1" s="1"/>
  <c r="M98" i="1" a="1"/>
  <c r="M98" i="1" s="1"/>
  <c r="N98" i="1" s="1"/>
  <c r="K132" i="28"/>
  <c r="K169" i="28"/>
  <c r="K146" i="28"/>
  <c r="M136" i="1" a="1"/>
  <c r="M136" i="1" s="1"/>
  <c r="N136" i="1" s="1"/>
  <c r="M122" i="1" a="1"/>
  <c r="M122" i="1" s="1"/>
  <c r="N122" i="1" s="1"/>
  <c r="M80" i="1" a="1"/>
  <c r="M80" i="1" s="1"/>
  <c r="N80" i="1" s="1"/>
  <c r="M190" i="1" a="1"/>
  <c r="M190" i="1" s="1"/>
  <c r="N190" i="1" s="1"/>
  <c r="K68" i="28"/>
  <c r="M137" i="1" a="1"/>
  <c r="M137" i="1" s="1"/>
  <c r="N137" i="1" s="1"/>
  <c r="M73" i="1" a="1"/>
  <c r="M73" i="1" s="1"/>
  <c r="N73" i="1" s="1"/>
  <c r="M81" i="1" a="1"/>
  <c r="M81" i="1" s="1"/>
  <c r="N81" i="1" s="1"/>
  <c r="M65" i="1" a="1"/>
  <c r="M65" i="1" s="1"/>
  <c r="N65" i="1" s="1"/>
  <c r="M185" i="28"/>
  <c r="M101" i="28"/>
  <c r="M59" i="28"/>
  <c r="J7" i="1" a="1"/>
  <c r="J7" i="1" s="1"/>
  <c r="K7" i="1" s="1"/>
  <c r="M95" i="1" a="1"/>
  <c r="M95" i="1" s="1"/>
  <c r="N95" i="1" s="1"/>
  <c r="M149" i="1" a="1"/>
  <c r="M149" i="1" s="1"/>
  <c r="N149" i="1" s="1"/>
  <c r="L247" i="28"/>
  <c r="M7" i="1" a="1"/>
  <c r="M7" i="1" s="1"/>
  <c r="N7" i="1" s="1"/>
  <c r="M153" i="1" a="1"/>
  <c r="M153" i="1" s="1"/>
  <c r="N153" i="1" s="1"/>
  <c r="M170" i="28"/>
  <c r="M109" i="1" a="1"/>
  <c r="M109" i="1" s="1"/>
  <c r="N109" i="1" s="1"/>
  <c r="M170" i="1" a="1"/>
  <c r="M170" i="1" s="1"/>
  <c r="N170" i="1" s="1"/>
  <c r="M93" i="1" a="1"/>
  <c r="M93" i="1" s="1"/>
  <c r="N93" i="1" s="1"/>
  <c r="M101" i="1" a="1"/>
  <c r="M101" i="1" s="1"/>
  <c r="N101" i="1" s="1"/>
  <c r="M252" i="28"/>
  <c r="M119" i="1" a="1"/>
  <c r="M119" i="1" s="1"/>
  <c r="N119" i="1" s="1"/>
  <c r="M45" i="1" a="1"/>
  <c r="M45" i="1" s="1"/>
  <c r="N45" i="1" s="1"/>
  <c r="M123" i="1" a="1"/>
  <c r="M123" i="1" s="1"/>
  <c r="N123" i="1" s="1"/>
  <c r="K210" i="28"/>
  <c r="L48" i="28"/>
  <c r="M152" i="1" a="1"/>
  <c r="M152" i="1" s="1"/>
  <c r="N152" i="1" s="1"/>
  <c r="M234" i="28"/>
  <c r="M110" i="1" a="1"/>
  <c r="M110" i="1" s="1"/>
  <c r="N110" i="1" s="1"/>
  <c r="M162" i="1" a="1"/>
  <c r="M162" i="1" s="1"/>
  <c r="N162" i="1" s="1"/>
  <c r="M184" i="28"/>
  <c r="K133" i="28"/>
  <c r="J83" i="1" a="1"/>
  <c r="J83" i="1" s="1"/>
  <c r="K83" i="1" s="1"/>
  <c r="L148" i="28"/>
  <c r="L235" i="28"/>
  <c r="M156" i="1" a="1"/>
  <c r="M156" i="1" s="1"/>
  <c r="N156" i="1" s="1"/>
  <c r="K149" i="28"/>
  <c r="M51" i="1" a="1"/>
  <c r="M51" i="1" s="1"/>
  <c r="N51" i="1" s="1"/>
  <c r="M183" i="1" a="1"/>
  <c r="M183" i="1" s="1"/>
  <c r="N183" i="1" s="1"/>
  <c r="L159" i="28"/>
  <c r="M163" i="1" a="1"/>
  <c r="M163" i="1" s="1"/>
  <c r="N163" i="1" s="1"/>
  <c r="M116" i="1" a="1"/>
  <c r="M116" i="1" s="1"/>
  <c r="N116" i="1" s="1"/>
  <c r="M135" i="1" a="1"/>
  <c r="M135" i="1" s="1"/>
  <c r="N135" i="1" s="1"/>
  <c r="M114" i="1" a="1"/>
  <c r="M114" i="1" s="1"/>
  <c r="N114" i="1" s="1"/>
  <c r="M143" i="1" a="1"/>
  <c r="M143" i="1" s="1"/>
  <c r="N143" i="1" s="1"/>
  <c r="M140" i="28"/>
  <c r="M139" i="1" a="1"/>
  <c r="M139" i="1" s="1"/>
  <c r="N139" i="1" s="1"/>
  <c r="L90" i="28"/>
  <c r="M63" i="1" a="1"/>
  <c r="M63" i="1" s="1"/>
  <c r="N63" i="1" s="1"/>
  <c r="L121" i="28"/>
  <c r="M184" i="1" a="1"/>
  <c r="M184" i="1" s="1"/>
  <c r="N184" i="1" s="1"/>
  <c r="M167" i="1" a="1"/>
  <c r="M167" i="1" s="1"/>
  <c r="N167" i="1" s="1"/>
  <c r="M181" i="28"/>
  <c r="M99" i="1" a="1"/>
  <c r="M99" i="1" s="1"/>
  <c r="N99" i="1" s="1"/>
  <c r="M250" i="28"/>
  <c r="L170" i="28"/>
  <c r="M131" i="1" a="1"/>
  <c r="M131" i="1" s="1"/>
  <c r="N131" i="1" s="1"/>
  <c r="M251" i="28"/>
  <c r="L62" i="28"/>
  <c r="G51" i="29"/>
  <c r="J180" i="1" a="1"/>
  <c r="J180" i="1" s="1"/>
  <c r="K180" i="1" s="1"/>
  <c r="M127" i="1" a="1"/>
  <c r="M127" i="1" s="1"/>
  <c r="N127" i="1" s="1"/>
  <c r="L70" i="28"/>
  <c r="M140" i="1" a="1"/>
  <c r="M140" i="1" s="1"/>
  <c r="N140" i="1" s="1"/>
  <c r="M84" i="1" a="1"/>
  <c r="M84" i="1" s="1"/>
  <c r="N84" i="1" s="1"/>
  <c r="M133" i="1" a="1"/>
  <c r="M133" i="1" s="1"/>
  <c r="N133" i="1" s="1"/>
  <c r="L60" i="28"/>
  <c r="K250" i="28"/>
  <c r="M113" i="1" a="1"/>
  <c r="M113" i="1" s="1"/>
  <c r="N113" i="1" s="1"/>
  <c r="M164" i="1" a="1"/>
  <c r="M164" i="1" s="1"/>
  <c r="N164" i="1" s="1"/>
  <c r="M78" i="28"/>
  <c r="K53" i="28"/>
  <c r="I51" i="29"/>
  <c r="K247" i="28"/>
  <c r="J138" i="1" a="1"/>
  <c r="J138" i="1" s="1"/>
  <c r="K138" i="1" s="1"/>
  <c r="M36" i="1" a="1"/>
  <c r="M36" i="1" s="1"/>
  <c r="N36" i="1" s="1"/>
  <c r="M125" i="1" a="1"/>
  <c r="M125" i="1" s="1"/>
  <c r="N125" i="1" s="1"/>
  <c r="M175" i="1" a="1"/>
  <c r="M175" i="1" s="1"/>
  <c r="N175" i="1" s="1"/>
  <c r="M168" i="1" a="1"/>
  <c r="M168" i="1" s="1"/>
  <c r="N168" i="1" s="1"/>
  <c r="M188" i="28"/>
  <c r="M145" i="1" a="1"/>
  <c r="M145" i="1" s="1"/>
  <c r="N145" i="1" s="1"/>
  <c r="M178" i="1" a="1"/>
  <c r="M178" i="1" s="1"/>
  <c r="N178" i="1" s="1"/>
  <c r="H52" i="29"/>
  <c r="L133" i="28"/>
  <c r="M182" i="1" a="1"/>
  <c r="M182" i="1" s="1"/>
  <c r="N182" i="1" s="1"/>
  <c r="M192" i="1" a="1"/>
  <c r="M192" i="1" s="1"/>
  <c r="N192" i="1" s="1"/>
  <c r="M32" i="1" a="1"/>
  <c r="M32" i="1" s="1"/>
  <c r="N32" i="1" s="1"/>
  <c r="M20" i="1" a="1"/>
  <c r="M20" i="1" s="1"/>
  <c r="N20" i="1" s="1"/>
  <c r="M186" i="1" a="1"/>
  <c r="M186" i="1" s="1"/>
  <c r="N186" i="1" s="1"/>
  <c r="I54" i="29"/>
  <c r="M74" i="28"/>
  <c r="G52" i="29"/>
  <c r="L112" i="28"/>
  <c r="J102" i="1" a="1"/>
  <c r="J102" i="1" s="1"/>
  <c r="K102" i="1" s="1"/>
  <c r="J182" i="1" a="1"/>
  <c r="J182" i="1" s="1"/>
  <c r="K182" i="1" s="1"/>
  <c r="M193" i="1" a="1"/>
  <c r="M193" i="1" s="1"/>
  <c r="N193" i="1" s="1"/>
  <c r="H53" i="29"/>
  <c r="M44" i="28"/>
  <c r="H51" i="29"/>
  <c r="M64" i="1" a="1"/>
  <c r="M64" i="1" s="1"/>
  <c r="N64" i="1" s="1"/>
  <c r="M17" i="1" a="1"/>
  <c r="M17" i="1" s="1"/>
  <c r="N17" i="1" s="1"/>
  <c r="M180" i="1" a="1"/>
  <c r="M180" i="1" s="1"/>
  <c r="N180" i="1" s="1"/>
  <c r="M94" i="1" a="1"/>
  <c r="M94" i="1" s="1"/>
  <c r="N94" i="1" s="1"/>
  <c r="L44" i="28"/>
  <c r="M42" i="1" a="1"/>
  <c r="M42" i="1" s="1"/>
  <c r="N42" i="1" s="1"/>
  <c r="M171" i="1" a="1"/>
  <c r="M171" i="1" s="1"/>
  <c r="N171" i="1" s="1"/>
  <c r="M40" i="1" a="1"/>
  <c r="M40" i="1" s="1"/>
  <c r="N40" i="1" s="1"/>
  <c r="M148" i="1" a="1"/>
  <c r="M148" i="1" s="1"/>
  <c r="N148" i="1" s="1"/>
  <c r="M34" i="1" a="1"/>
  <c r="M34" i="1" s="1"/>
  <c r="N34" i="1" s="1"/>
  <c r="M27" i="1" a="1"/>
  <c r="M27" i="1" s="1"/>
  <c r="N27" i="1" s="1"/>
  <c r="L131" i="28"/>
  <c r="M174" i="1" a="1"/>
  <c r="M174" i="1" s="1"/>
  <c r="N174" i="1" s="1"/>
  <c r="H54" i="29"/>
  <c r="M86" i="28"/>
  <c r="M100" i="1" a="1"/>
  <c r="M100" i="1" s="1"/>
  <c r="N100" i="1" s="1"/>
  <c r="L153" i="28"/>
  <c r="M187" i="1" a="1"/>
  <c r="M187" i="1" s="1"/>
  <c r="N187" i="1" s="1"/>
  <c r="M161" i="28"/>
  <c r="K141" i="28"/>
  <c r="M188" i="1" a="1"/>
  <c r="M188" i="1" s="1"/>
  <c r="N188" i="1" s="1"/>
  <c r="L231" i="28"/>
  <c r="L46" i="28"/>
  <c r="L139" i="28"/>
  <c r="M120" i="1" a="1"/>
  <c r="M120" i="1" s="1"/>
  <c r="N120" i="1" s="1"/>
  <c r="M160" i="28"/>
  <c r="L65" i="28"/>
  <c r="M249" i="28"/>
  <c r="M56" i="28"/>
  <c r="M60" i="1" a="1"/>
  <c r="M60" i="1" s="1"/>
  <c r="N60" i="1" s="1"/>
  <c r="M132" i="1" a="1"/>
  <c r="M132" i="1" s="1"/>
  <c r="N132" i="1" s="1"/>
  <c r="I33" i="29"/>
  <c r="L189" i="28"/>
  <c r="K192" i="28"/>
  <c r="G49" i="29"/>
  <c r="K89" i="28"/>
  <c r="K50" i="28"/>
  <c r="M141" i="1" a="1"/>
  <c r="M141" i="1" s="1"/>
  <c r="N141" i="1" s="1"/>
  <c r="M129" i="1" a="1"/>
  <c r="M129" i="1" s="1"/>
  <c r="N129" i="1" s="1"/>
  <c r="M187" i="28"/>
  <c r="M179" i="28"/>
  <c r="M168" i="28"/>
  <c r="M44" i="1" a="1"/>
  <c r="M44" i="1" s="1"/>
  <c r="N44" i="1" s="1"/>
  <c r="M130" i="1" a="1"/>
  <c r="M130" i="1" s="1"/>
  <c r="N130" i="1" s="1"/>
  <c r="L250" i="28"/>
  <c r="K234" i="28"/>
  <c r="L154" i="28"/>
  <c r="M79" i="1" a="1"/>
  <c r="M79" i="1" s="1"/>
  <c r="N79" i="1" s="1"/>
  <c r="L211" i="28"/>
  <c r="L221" i="28"/>
  <c r="M41" i="1" a="1"/>
  <c r="M41" i="1" s="1"/>
  <c r="N41" i="1" s="1"/>
  <c r="J108" i="1" a="1"/>
  <c r="J108" i="1" s="1"/>
  <c r="K108" i="1" s="1"/>
  <c r="J156" i="1" a="1"/>
  <c r="J156" i="1" s="1"/>
  <c r="K156" i="1" s="1"/>
  <c r="L55" i="28"/>
  <c r="L147" i="28"/>
  <c r="L58" i="28"/>
  <c r="G54" i="29"/>
  <c r="K223" i="28"/>
  <c r="K59" i="28"/>
  <c r="K242" i="28"/>
  <c r="K138" i="28"/>
  <c r="K98" i="28"/>
  <c r="K217" i="28"/>
  <c r="G50" i="29"/>
  <c r="O215" i="28"/>
  <c r="O90" i="28"/>
  <c r="O89" i="28"/>
  <c r="O237" i="28"/>
  <c r="O140" i="28"/>
  <c r="O63" i="28"/>
  <c r="O243" i="28"/>
  <c r="O70" i="28"/>
  <c r="J34" i="1" a="1"/>
  <c r="J34" i="1" s="1"/>
  <c r="K34" i="1" s="1"/>
  <c r="O148" i="28"/>
  <c r="O217" i="28"/>
  <c r="O223" i="28"/>
  <c r="O143" i="28"/>
  <c r="O59" i="28"/>
  <c r="O92" i="28"/>
  <c r="M86" i="1" a="1"/>
  <c r="M86" i="1" s="1"/>
  <c r="N86" i="1" s="1"/>
  <c r="O172" i="28"/>
  <c r="O103" i="28"/>
  <c r="M166" i="1" a="1"/>
  <c r="M166" i="1" s="1"/>
  <c r="N166" i="1" s="1"/>
  <c r="O158" i="28"/>
  <c r="O235"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156"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259" i="28"/>
  <c r="F34" i="29"/>
  <c r="H28" i="29"/>
  <c r="L259"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259"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80" i="28" l="1"/>
  <c r="N104" i="28"/>
  <c r="O239" i="28"/>
  <c r="M134" i="28"/>
  <c r="J65" i="28"/>
  <c r="N72" i="28"/>
  <c r="O212" i="28"/>
  <c r="O214" i="28"/>
  <c r="O170" i="28"/>
  <c r="O204" i="28"/>
  <c r="O219" i="28"/>
  <c r="L236" i="28"/>
  <c r="M180" i="28"/>
  <c r="L92" i="28"/>
  <c r="K46" i="28"/>
  <c r="K186" i="28"/>
  <c r="L142" i="28"/>
  <c r="J234" i="28"/>
  <c r="J229" i="28"/>
  <c r="J71" i="28"/>
  <c r="M127" i="28"/>
  <c r="M154" i="28"/>
  <c r="O184" i="28"/>
  <c r="O67" i="28"/>
  <c r="O130" i="28"/>
  <c r="N245" i="28"/>
  <c r="O183" i="28"/>
  <c r="O216" i="28"/>
  <c r="O72" i="28"/>
  <c r="O254" i="28"/>
  <c r="N176" i="28"/>
  <c r="N165" i="28"/>
  <c r="O151" i="28"/>
  <c r="O205" i="28"/>
  <c r="K79" i="28"/>
  <c r="M50" i="28"/>
  <c r="M70" i="28"/>
  <c r="J257" i="28"/>
  <c r="J192" i="28"/>
  <c r="J165" i="28"/>
  <c r="J167" i="28"/>
  <c r="J235" i="28"/>
  <c r="J77" i="28"/>
  <c r="M145" i="28"/>
  <c r="O106" i="28"/>
  <c r="N149" i="28"/>
  <c r="O118" i="28"/>
  <c r="N236" i="28"/>
  <c r="N44" i="28"/>
  <c r="N234" i="28"/>
  <c r="N136" i="28"/>
  <c r="N205" i="28"/>
  <c r="M72" i="28"/>
  <c r="L249" i="28"/>
  <c r="L217" i="28"/>
  <c r="L162" i="28"/>
  <c r="K87" i="28"/>
  <c r="J80" i="28"/>
  <c r="M120" i="28"/>
  <c r="J70" i="28"/>
  <c r="J113" i="28"/>
  <c r="J94" i="28"/>
  <c r="O218" i="28"/>
  <c r="N152" i="28"/>
  <c r="O93" i="28"/>
  <c r="N182" i="28"/>
  <c r="O55" i="28"/>
  <c r="O119" i="28"/>
  <c r="N254" i="28"/>
  <c r="N150" i="28"/>
  <c r="O186" i="28"/>
  <c r="O110" i="28"/>
  <c r="N246" i="28"/>
  <c r="K145" i="28"/>
  <c r="K127" i="28"/>
  <c r="L164" i="28"/>
  <c r="K117" i="28"/>
  <c r="M157" i="28"/>
  <c r="L212" i="28"/>
  <c r="L73" i="28"/>
  <c r="M247" i="28"/>
  <c r="K81" i="28"/>
  <c r="K118" i="28"/>
  <c r="M105" i="28"/>
  <c r="M219" i="28"/>
  <c r="J87" i="28"/>
  <c r="J224" i="28"/>
  <c r="J170" i="28"/>
  <c r="M97" i="28"/>
  <c r="J177" i="28"/>
  <c r="J129" i="28"/>
  <c r="J141" i="28"/>
  <c r="J98" i="28"/>
  <c r="M229" i="28"/>
  <c r="J146" i="28"/>
  <c r="O175" i="28"/>
  <c r="N134" i="28"/>
  <c r="N154" i="28"/>
  <c r="O259" i="28"/>
  <c r="O53" i="28"/>
  <c r="O256" i="28"/>
  <c r="N151" i="28"/>
  <c r="N71" i="28"/>
  <c r="O47" i="28"/>
  <c r="L118" i="28"/>
  <c r="L105" i="28"/>
  <c r="M242" i="28"/>
  <c r="L175" i="28"/>
  <c r="L50" i="28"/>
  <c r="K168" i="28"/>
  <c r="K245" i="28"/>
  <c r="M132" i="28"/>
  <c r="K52" i="28"/>
  <c r="K193" i="28"/>
  <c r="K201" i="28"/>
  <c r="M84" i="28"/>
  <c r="J115" i="28"/>
  <c r="M136" i="28"/>
  <c r="M95" i="28"/>
  <c r="J211" i="28"/>
  <c r="O200" i="28"/>
  <c r="O142" i="28"/>
  <c r="N156" i="28"/>
  <c r="N95" i="28"/>
  <c r="N107" i="28"/>
  <c r="N115" i="28"/>
  <c r="O209" i="28"/>
  <c r="O228" i="28"/>
  <c r="O232" i="28"/>
  <c r="N137" i="28"/>
  <c r="O156" i="28"/>
  <c r="N73" i="28"/>
  <c r="O230" i="28"/>
  <c r="N238" i="28"/>
  <c r="O169" i="28"/>
  <c r="O255" i="28"/>
  <c r="N180" i="28"/>
  <c r="N141" i="28"/>
  <c r="N61" i="28"/>
  <c r="M87" i="28"/>
  <c r="M233" i="28"/>
  <c r="M182" i="28"/>
  <c r="M169" i="28"/>
  <c r="M49" i="28"/>
  <c r="K207" i="28"/>
  <c r="M193" i="28"/>
  <c r="K114" i="28"/>
  <c r="K140" i="28"/>
  <c r="L124" i="28"/>
  <c r="K188" i="28"/>
  <c r="J168" i="28"/>
  <c r="J242" i="28"/>
  <c r="J157" i="28"/>
  <c r="M53" i="28"/>
  <c r="J182" i="28"/>
  <c r="J163" i="28"/>
  <c r="J255" i="28"/>
  <c r="J222" i="28"/>
  <c r="J75" i="28"/>
  <c r="J125" i="28"/>
  <c r="J51" i="28"/>
  <c r="J183" i="28"/>
  <c r="O167" i="28"/>
  <c r="O198" i="28"/>
  <c r="O128" i="28"/>
  <c r="O138" i="28"/>
  <c r="O129" i="28"/>
  <c r="O246" i="28"/>
  <c r="O144" i="28"/>
  <c r="N192" i="28"/>
  <c r="O111" i="28"/>
  <c r="O225" i="28"/>
  <c r="O251" i="28"/>
  <c r="N90" i="28"/>
  <c r="N75" i="28"/>
  <c r="N255" i="28"/>
  <c r="N235" i="28"/>
  <c r="L84" i="28"/>
  <c r="L180" i="28"/>
  <c r="M152" i="28"/>
  <c r="K152" i="28"/>
  <c r="M165" i="28"/>
  <c r="K84" i="28"/>
  <c r="J193" i="28"/>
  <c r="J233" i="28"/>
  <c r="M82" i="28"/>
  <c r="J219" i="28"/>
  <c r="J251" i="28"/>
  <c r="J86" i="28"/>
  <c r="L252" i="28"/>
  <c r="J54" i="28"/>
  <c r="J218" i="28"/>
  <c r="J207" i="28"/>
  <c r="L203" i="28"/>
  <c r="J226" i="28"/>
  <c r="J232" i="28"/>
  <c r="O258" i="28"/>
  <c r="O81" i="28"/>
  <c r="O224" i="28"/>
  <c r="N82" i="28"/>
  <c r="N116" i="28"/>
  <c r="M122" i="28"/>
  <c r="O159" i="28"/>
  <c r="O124" i="28"/>
  <c r="O65" i="28"/>
  <c r="N233" i="28"/>
  <c r="O213" i="28"/>
  <c r="O168" i="28"/>
  <c r="O121" i="28"/>
  <c r="N159" i="28"/>
  <c r="O137" i="28"/>
  <c r="N97" i="28"/>
  <c r="O187" i="28"/>
  <c r="N169" i="28"/>
  <c r="O133" i="28"/>
  <c r="O139" i="28"/>
  <c r="K185" i="28"/>
  <c r="M232" i="28"/>
  <c r="L100" i="28"/>
  <c r="K218" i="28"/>
  <c r="K57" i="28"/>
  <c r="M254" i="28"/>
  <c r="J201" i="28"/>
  <c r="J150" i="28"/>
  <c r="O42" i="28"/>
  <c r="N177" i="28"/>
  <c r="N145" i="28"/>
  <c r="O49" i="28"/>
  <c r="N232" i="28"/>
  <c r="N54" i="28"/>
  <c r="N249" i="28"/>
  <c r="O107" i="28"/>
  <c r="O152" i="28"/>
  <c r="N133" i="28"/>
  <c r="K128" i="28"/>
  <c r="K105" i="28"/>
  <c r="L91" i="28"/>
  <c r="M46" i="28"/>
  <c r="M222" i="28"/>
  <c r="L96" i="28"/>
  <c r="K95" i="28"/>
  <c r="L254" i="28"/>
  <c r="L202" i="28"/>
  <c r="L145" i="28"/>
  <c r="L52" i="28"/>
  <c r="L119" i="28"/>
  <c r="L186" i="28"/>
  <c r="L157" i="28"/>
  <c r="L181" i="28"/>
  <c r="K130" i="28"/>
  <c r="J240" i="28"/>
  <c r="M183" i="28"/>
  <c r="M91" i="28"/>
  <c r="M135" i="28"/>
  <c r="L113" i="28"/>
  <c r="L137" i="28"/>
  <c r="M158" i="28"/>
  <c r="M218" i="28"/>
  <c r="K175" i="28"/>
  <c r="K108" i="28"/>
  <c r="K190" i="28"/>
  <c r="K163" i="28"/>
  <c r="L136" i="28"/>
  <c r="L177" i="28"/>
  <c r="L174" i="28"/>
  <c r="K199" i="28"/>
  <c r="K159" i="28"/>
  <c r="L94" i="28"/>
  <c r="L151" i="28"/>
  <c r="L69" i="28"/>
  <c r="L63" i="28"/>
  <c r="L102" i="28"/>
  <c r="M96" i="28"/>
  <c r="K61" i="28"/>
  <c r="K75" i="28"/>
  <c r="K109" i="28"/>
  <c r="M68" i="28"/>
  <c r="M115" i="28"/>
  <c r="K126" i="28"/>
  <c r="L130" i="28"/>
  <c r="L104" i="28"/>
  <c r="L89" i="28"/>
  <c r="M243" i="28"/>
  <c r="L226" i="28"/>
  <c r="M189" i="28"/>
  <c r="K221" i="28"/>
  <c r="K232" i="28"/>
  <c r="L109" i="28"/>
  <c r="M237" i="28"/>
  <c r="M100" i="28"/>
  <c r="M117" i="28"/>
  <c r="K249" i="28"/>
  <c r="M206" i="28"/>
  <c r="J180" i="28"/>
  <c r="J179" i="28"/>
  <c r="L120" i="28"/>
  <c r="J49" i="28"/>
  <c r="L116" i="28"/>
  <c r="M113" i="28"/>
  <c r="M137" i="28"/>
  <c r="J189" i="28"/>
  <c r="J84" i="28"/>
  <c r="J81" i="28"/>
  <c r="L163" i="28"/>
  <c r="M129" i="28"/>
  <c r="J47" i="28"/>
  <c r="M114" i="28"/>
  <c r="M190" i="28"/>
  <c r="M163" i="28"/>
  <c r="J256" i="28"/>
  <c r="J253" i="28"/>
  <c r="M146" i="28"/>
  <c r="J215" i="28"/>
  <c r="M45" i="28"/>
  <c r="J213" i="28"/>
  <c r="M176" i="28"/>
  <c r="K100" i="28"/>
  <c r="J119" i="28"/>
  <c r="M200" i="28"/>
  <c r="M133" i="28"/>
  <c r="J143" i="28"/>
  <c r="J160" i="28"/>
  <c r="M79" i="28"/>
  <c r="J57" i="28"/>
  <c r="J231" i="28"/>
  <c r="N220" i="28"/>
  <c r="N121" i="28"/>
  <c r="O236" i="28"/>
  <c r="O207" i="28"/>
  <c r="N81" i="28"/>
  <c r="O136" i="28"/>
  <c r="O245" i="28"/>
  <c r="O71" i="28"/>
  <c r="N89" i="28"/>
  <c r="O96" i="28"/>
  <c r="O193" i="28"/>
  <c r="O176" i="28"/>
  <c r="N239" i="28"/>
  <c r="O98" i="28"/>
  <c r="N43" i="28"/>
  <c r="O113" i="28"/>
  <c r="N52" i="28"/>
  <c r="O54" i="28"/>
  <c r="N86" i="28"/>
  <c r="O164" i="28"/>
  <c r="N164" i="28"/>
  <c r="O86" i="28"/>
  <c r="N153" i="28"/>
  <c r="N171" i="28"/>
  <c r="N113" i="28"/>
  <c r="N146" i="28"/>
  <c r="N167" i="28"/>
  <c r="L188" i="28"/>
  <c r="J216" i="28"/>
  <c r="M111" i="28"/>
  <c r="M192" i="28"/>
  <c r="K142" i="28"/>
  <c r="K143" i="28"/>
  <c r="K135" i="28"/>
  <c r="M104" i="28"/>
  <c r="M142" i="28"/>
  <c r="K174" i="28"/>
  <c r="K43" i="28"/>
  <c r="M94" i="28"/>
  <c r="K167" i="28"/>
  <c r="L160" i="28"/>
  <c r="J246" i="28"/>
  <c r="M61" i="28"/>
  <c r="J96" i="28"/>
  <c r="J153" i="28"/>
  <c r="J58" i="28"/>
  <c r="J149" i="28"/>
  <c r="J74" i="28"/>
  <c r="J212" i="28"/>
  <c r="J178" i="28"/>
  <c r="M226" i="28"/>
  <c r="J151" i="28"/>
  <c r="J117" i="28"/>
  <c r="J123" i="28"/>
  <c r="J69" i="28"/>
  <c r="J174" i="28"/>
  <c r="J103" i="28"/>
  <c r="M119" i="28"/>
  <c r="J169" i="28"/>
  <c r="J206" i="28"/>
  <c r="O173" i="28"/>
  <c r="O247" i="28"/>
  <c r="O117" i="28"/>
  <c r="O199" i="28"/>
  <c r="N219" i="28"/>
  <c r="O221" i="28"/>
  <c r="M248" i="28"/>
  <c r="O220" i="28"/>
  <c r="O185" i="28"/>
  <c r="N124" i="28"/>
  <c r="O188" i="28"/>
  <c r="O149" i="28"/>
  <c r="O257" i="28"/>
  <c r="O82" i="28"/>
  <c r="O154" i="28"/>
  <c r="N186" i="28"/>
  <c r="O177" i="28"/>
  <c r="O233" i="28"/>
  <c r="N228" i="28"/>
  <c r="N202" i="28"/>
  <c r="N199" i="28"/>
  <c r="N91" i="28"/>
  <c r="O112" i="28"/>
  <c r="O116" i="28"/>
  <c r="N129" i="28"/>
  <c r="N168" i="28"/>
  <c r="N58" i="28"/>
  <c r="N87" i="28"/>
  <c r="N256" i="28"/>
  <c r="N132" i="28"/>
  <c r="O165" i="28"/>
  <c r="N253" i="28"/>
  <c r="N78" i="28"/>
  <c r="N45" i="28"/>
  <c r="N221" i="28"/>
  <c r="J85" i="28"/>
  <c r="K136" i="28"/>
  <c r="K177" i="28"/>
  <c r="J237" i="28"/>
  <c r="M171" i="28"/>
  <c r="O242" i="28"/>
  <c r="N226" i="28"/>
  <c r="J111" i="28"/>
  <c r="K73" i="28"/>
  <c r="J100" i="28"/>
  <c r="M177" i="28"/>
  <c r="K182" i="28"/>
  <c r="K226" i="28"/>
  <c r="K116" i="28"/>
  <c r="M138" i="28"/>
  <c r="M224" i="28"/>
  <c r="M210" i="28"/>
  <c r="K104" i="28"/>
  <c r="K206" i="28"/>
  <c r="K222" i="28"/>
  <c r="K254" i="28"/>
  <c r="K65" i="28"/>
  <c r="K113" i="28"/>
  <c r="K137" i="28"/>
  <c r="K56" i="28"/>
  <c r="J200" i="28"/>
  <c r="J133" i="28"/>
  <c r="M139" i="28"/>
  <c r="M231" i="28"/>
  <c r="M256" i="28"/>
  <c r="L81" i="28"/>
  <c r="J105" i="28"/>
  <c r="J252" i="28"/>
  <c r="J254" i="28"/>
  <c r="M191" i="28"/>
  <c r="M217" i="28"/>
  <c r="J132" i="28"/>
  <c r="J147" i="28"/>
  <c r="J186" i="28"/>
  <c r="J95" i="28"/>
  <c r="J130" i="28"/>
  <c r="J187" i="28"/>
  <c r="J89" i="28"/>
  <c r="J97" i="28"/>
  <c r="K42" i="28"/>
  <c r="M109" i="28"/>
  <c r="L245" i="28"/>
  <c r="J152" i="28"/>
  <c r="J78" i="28"/>
  <c r="J238" i="28"/>
  <c r="O48" i="28"/>
  <c r="O75" i="28"/>
  <c r="O157" i="28"/>
  <c r="M112" i="28"/>
  <c r="N70" i="28"/>
  <c r="O85" i="28"/>
  <c r="N118" i="28"/>
  <c r="O145" i="28"/>
  <c r="O84" i="28"/>
  <c r="O62" i="28"/>
  <c r="N60" i="28"/>
  <c r="O240" i="28"/>
  <c r="N187" i="28"/>
  <c r="O64" i="28"/>
  <c r="O153" i="28"/>
  <c r="O252" i="28"/>
  <c r="N147" i="28"/>
  <c r="O91" i="28"/>
  <c r="O141" i="28"/>
  <c r="N215" i="28"/>
  <c r="N93" i="28"/>
  <c r="N190" i="28"/>
  <c r="O146" i="28"/>
  <c r="O181" i="28"/>
  <c r="O244" i="28"/>
  <c r="O46" i="28"/>
  <c r="O56" i="28"/>
  <c r="J239" i="28"/>
  <c r="O78" i="28"/>
  <c r="N69" i="28"/>
  <c r="J159" i="28"/>
  <c r="N201" i="28"/>
  <c r="O135" i="28"/>
  <c r="K162" i="28"/>
  <c r="O104" i="28"/>
  <c r="J53" i="28"/>
  <c r="L88" i="28"/>
  <c r="M131" i="28"/>
  <c r="K233" i="28"/>
  <c r="J184" i="28"/>
  <c r="J140" i="28"/>
  <c r="L242" i="28"/>
  <c r="L168" i="28"/>
  <c r="K139" i="28"/>
  <c r="J243" i="28"/>
  <c r="J68" i="28"/>
  <c r="M42" i="28"/>
  <c r="J64" i="28"/>
  <c r="L111" i="28"/>
  <c r="J44" i="28"/>
  <c r="M174" i="28"/>
  <c r="M89" i="28"/>
  <c r="J191" i="28"/>
  <c r="J116" i="28"/>
  <c r="L173" i="28"/>
  <c r="M212" i="28"/>
  <c r="J92" i="28"/>
  <c r="J249" i="28"/>
  <c r="J112" i="28"/>
  <c r="L224" i="28"/>
  <c r="M128" i="28"/>
  <c r="J214" i="28"/>
  <c r="J176" i="28"/>
  <c r="J63" i="28"/>
  <c r="J203" i="28"/>
  <c r="N189" i="28"/>
  <c r="N162" i="28"/>
  <c r="N230" i="28"/>
  <c r="N241" i="28"/>
  <c r="O229" i="28"/>
  <c r="O192" i="28"/>
  <c r="O147" i="28"/>
  <c r="O190" i="28"/>
  <c r="N68" i="28"/>
  <c r="O105" i="28"/>
  <c r="O163" i="28"/>
  <c r="N102" i="28"/>
  <c r="O132" i="28"/>
  <c r="N251" i="28"/>
  <c r="N218" i="28"/>
  <c r="O87" i="28"/>
  <c r="N130" i="28"/>
  <c r="O58" i="28"/>
  <c r="O123" i="28"/>
  <c r="N56" i="28"/>
  <c r="N47" i="28"/>
  <c r="J107" i="28"/>
  <c r="N143" i="28"/>
  <c r="N98" i="28"/>
  <c r="O253" i="28"/>
  <c r="N206" i="28"/>
  <c r="N252" i="28"/>
  <c r="O99" i="28"/>
  <c r="N74" i="28"/>
  <c r="O114" i="28"/>
  <c r="N131" i="28"/>
  <c r="J134" i="28"/>
  <c r="J221" i="28"/>
  <c r="O206" i="28"/>
  <c r="L192" i="28"/>
  <c r="M149" i="28"/>
  <c r="J72" i="28"/>
  <c r="O208" i="28"/>
  <c r="N240" i="28"/>
  <c r="K183" i="28"/>
  <c r="J139" i="28"/>
  <c r="J128" i="28"/>
  <c r="H214" i="1"/>
  <c r="L51" i="28"/>
  <c r="K13" i="29"/>
  <c r="L80" i="28"/>
  <c r="J121" i="28"/>
  <c r="G212" i="1" a="1"/>
  <c r="G212" i="1" s="1"/>
  <c r="H212" i="1" s="1"/>
  <c r="G199" i="1" a="1"/>
  <c r="G199" i="1" s="1"/>
  <c r="H199" i="1" s="1"/>
  <c r="K10" i="29"/>
  <c r="K7" i="29"/>
  <c r="G11" i="1" a="1"/>
  <c r="G11" i="1" s="1"/>
  <c r="H11" i="1" s="1"/>
  <c r="J158" i="28"/>
  <c r="L223" i="28"/>
  <c r="G54" i="1" a="1"/>
  <c r="G54" i="1" s="1"/>
  <c r="H54" i="1" s="1"/>
  <c r="M141" i="28"/>
  <c r="L71"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156" i="28"/>
  <c r="G217" i="1" a="1"/>
  <c r="G217" i="1" s="1"/>
  <c r="J154" i="28"/>
  <c r="G216" i="1" a="1"/>
  <c r="G216" i="1" s="1"/>
  <c r="J118" i="28"/>
  <c r="G206" i="1" a="1"/>
  <c r="G206" i="1" s="1"/>
  <c r="J73" i="28"/>
  <c r="G209" i="1" a="1"/>
  <c r="G209" i="1" s="1"/>
  <c r="J145" i="28"/>
  <c r="G207" i="1" a="1"/>
  <c r="G207" i="1" s="1"/>
  <c r="L53" i="28"/>
  <c r="G221" i="1" a="1"/>
  <c r="G221" i="1" s="1"/>
  <c r="G208" i="1" a="1"/>
  <c r="G208" i="1" s="1"/>
  <c r="J60" i="28"/>
  <c r="H205" i="1"/>
  <c r="G198" i="1" a="1"/>
  <c r="G198" i="1" s="1"/>
  <c r="L149" i="28"/>
  <c r="G196" i="1" a="1"/>
  <c r="G196" i="1" s="1"/>
  <c r="J127" i="28"/>
  <c r="G204" i="1" a="1"/>
  <c r="G204" i="1" s="1"/>
  <c r="J137" i="28"/>
  <c r="G197" i="1" a="1"/>
  <c r="G197" i="1" s="1"/>
  <c r="J102" i="28"/>
  <c r="G201" i="1" a="1"/>
  <c r="G201" i="1" s="1"/>
  <c r="J188" i="28"/>
  <c r="G200" i="1" a="1"/>
  <c r="G200" i="1" s="1"/>
  <c r="J162" i="28"/>
  <c r="G203" i="1" a="1"/>
  <c r="G203" i="1" s="1"/>
  <c r="L72" i="28"/>
  <c r="G202" i="1" a="1"/>
  <c r="G202" i="1" s="1"/>
  <c r="J62" i="28"/>
  <c r="G213" i="1" a="1"/>
  <c r="G213" i="1" s="1"/>
  <c r="G49" i="1" a="1"/>
  <c r="G49" i="1" s="1"/>
  <c r="H49" i="1" s="1"/>
  <c r="G51" i="1" a="1"/>
  <c r="G51" i="1" s="1"/>
  <c r="H51" i="1" s="1"/>
  <c r="G35" i="1" a="1"/>
  <c r="G35" i="1" s="1"/>
  <c r="H35" i="1" s="1"/>
  <c r="G56" i="1" a="1"/>
  <c r="G56" i="1" s="1"/>
  <c r="H56" i="1" s="1"/>
  <c r="L45" i="28"/>
  <c r="K112" i="28"/>
  <c r="K120" i="28"/>
  <c r="M107" i="28"/>
  <c r="G46" i="1" a="1"/>
  <c r="G46" i="1" s="1"/>
  <c r="H46" i="1" s="1"/>
  <c r="G78" i="1" a="1"/>
  <c r="G78" i="1" s="1"/>
  <c r="H78" i="1" s="1"/>
  <c r="G67" i="1" a="1"/>
  <c r="G67" i="1" s="1"/>
  <c r="H67" i="1" s="1"/>
  <c r="G122" i="1" a="1"/>
  <c r="G122" i="1" s="1"/>
  <c r="H122" i="1" s="1"/>
  <c r="G91" i="1" a="1"/>
  <c r="G91" i="1" s="1"/>
  <c r="H91" i="1" s="1"/>
  <c r="G45" i="1" a="1"/>
  <c r="G45" i="1" s="1"/>
  <c r="H45" i="1" s="1"/>
  <c r="J43" i="28"/>
  <c r="G14" i="1" a="1"/>
  <c r="G14" i="1" s="1"/>
  <c r="H14" i="1" s="1"/>
  <c r="G74" i="1" a="1"/>
  <c r="G74" i="1" s="1"/>
  <c r="H74" i="1" s="1"/>
  <c r="L117" i="28"/>
  <c r="G26" i="1" a="1"/>
  <c r="G26" i="1" s="1"/>
  <c r="G12" i="1" a="1"/>
  <c r="G12" i="1" s="1"/>
  <c r="H12" i="1" s="1"/>
  <c r="G60" i="1" a="1"/>
  <c r="G60" i="1" s="1"/>
  <c r="H60" i="1" s="1"/>
  <c r="K158" i="28"/>
  <c r="J13" i="29"/>
  <c r="G31" i="1" a="1"/>
  <c r="G31" i="1" s="1"/>
  <c r="H31" i="1" s="1"/>
  <c r="J10" i="29"/>
  <c r="J8" i="29"/>
  <c r="G57" i="1" a="1"/>
  <c r="G57" i="1" s="1"/>
  <c r="H57" i="1" s="1"/>
  <c r="K121" i="28"/>
  <c r="G83" i="1" a="1"/>
  <c r="G83" i="1" s="1"/>
  <c r="H83" i="1" s="1"/>
  <c r="J7" i="29"/>
  <c r="G69" i="1" a="1"/>
  <c r="G69" i="1" s="1"/>
  <c r="H69" i="1" s="1"/>
  <c r="M238" i="28"/>
  <c r="G96" i="1" a="1"/>
  <c r="G96" i="1" s="1"/>
  <c r="H96" i="1" s="1"/>
  <c r="K187" i="28"/>
  <c r="K243" i="28"/>
  <c r="K99" i="28"/>
  <c r="M236" i="28"/>
  <c r="L207" i="28"/>
  <c r="K71" i="28"/>
  <c r="L200" i="28"/>
  <c r="K253" i="28"/>
  <c r="M241" i="28"/>
  <c r="M55" i="28"/>
  <c r="L78" i="28"/>
  <c r="K124" i="28"/>
  <c r="K64" i="28"/>
  <c r="L204" i="28"/>
  <c r="K164" i="28"/>
  <c r="G11" i="29"/>
  <c r="K91" i="28"/>
  <c r="M54" i="28"/>
  <c r="L167" i="28"/>
  <c r="L172" i="28"/>
  <c r="L184" i="28"/>
  <c r="L206" i="28"/>
  <c r="K55" i="28"/>
  <c r="K180" i="28"/>
  <c r="M164" i="28"/>
  <c r="L255" i="28"/>
  <c r="K241" i="28"/>
  <c r="K171" i="28"/>
  <c r="L98" i="28"/>
  <c r="K200" i="28"/>
  <c r="K70" i="28"/>
  <c r="L182" i="28"/>
  <c r="K255" i="28"/>
  <c r="L138" i="28"/>
  <c r="L59" i="28"/>
  <c r="L228" i="28"/>
  <c r="K131" i="28"/>
  <c r="M240" i="28"/>
  <c r="K173" i="28"/>
  <c r="K150" i="28"/>
  <c r="K129" i="28"/>
  <c r="K115" i="28"/>
  <c r="L110" i="28"/>
  <c r="L82" i="28"/>
  <c r="L199" i="28"/>
  <c r="L234" i="28"/>
  <c r="L165" i="28"/>
  <c r="K208" i="28"/>
  <c r="M255" i="28"/>
  <c r="L132" i="28"/>
  <c r="K90" i="28"/>
  <c r="L99" i="28"/>
  <c r="L135" i="28"/>
  <c r="L253" i="28"/>
  <c r="K252" i="28"/>
  <c r="L257" i="28"/>
  <c r="K147" i="28"/>
  <c r="M51" i="28"/>
  <c r="M221" i="28"/>
  <c r="L208" i="28"/>
  <c r="L171" i="28"/>
  <c r="L115" i="28"/>
  <c r="L239" i="28"/>
  <c r="M172" i="28"/>
  <c r="M223" i="28"/>
  <c r="M47" i="28"/>
  <c r="L210" i="28"/>
  <c r="L141" i="28"/>
  <c r="L56" i="28"/>
  <c r="K220" i="28"/>
  <c r="M150" i="28"/>
  <c r="M214" i="28"/>
  <c r="M92" i="28"/>
  <c r="K160" i="28"/>
  <c r="K92" i="28"/>
  <c r="L97" i="28"/>
  <c r="K244" i="28"/>
  <c r="M90" i="28"/>
  <c r="L57" i="28"/>
  <c r="L150" i="28"/>
  <c r="K47" i="28"/>
  <c r="M209" i="28"/>
  <c r="M71" i="28"/>
  <c r="M208" i="28"/>
  <c r="K157" i="28"/>
  <c r="M167" i="28"/>
  <c r="M52" i="28"/>
  <c r="L251" i="28"/>
  <c r="K93" i="28"/>
  <c r="M246" i="28"/>
  <c r="L215" i="28"/>
  <c r="K231" i="28"/>
  <c r="K54" i="28"/>
  <c r="M215" i="28"/>
  <c r="K148" i="28"/>
  <c r="K63" i="28"/>
  <c r="L187" i="28"/>
  <c r="M228" i="28"/>
  <c r="L107" i="28"/>
  <c r="K106" i="28"/>
  <c r="L240" i="28"/>
  <c r="K48" i="28"/>
  <c r="M58" i="28"/>
  <c r="L246" i="28"/>
  <c r="L123" i="28"/>
  <c r="L243" i="28"/>
  <c r="M64" i="28"/>
  <c r="K205" i="28"/>
  <c r="M151" i="28"/>
  <c r="M110" i="28"/>
  <c r="M99" i="28"/>
  <c r="M144" i="28"/>
  <c r="L241" i="28"/>
  <c r="L220" i="28"/>
  <c r="L114" i="28"/>
  <c r="L54" i="28"/>
  <c r="L134" i="28"/>
  <c r="L129" i="28"/>
  <c r="M257" i="28"/>
  <c r="L158" i="28"/>
  <c r="M116" i="28"/>
  <c r="M211" i="28"/>
  <c r="K178" i="28"/>
  <c r="L126" i="28"/>
  <c r="K235" i="28"/>
  <c r="K134" i="28"/>
  <c r="K256" i="28"/>
  <c r="K80" i="28"/>
  <c r="K236" i="28"/>
  <c r="K153" i="28"/>
  <c r="K216" i="28"/>
  <c r="K110" i="28"/>
  <c r="K219" i="28"/>
  <c r="L144" i="28"/>
  <c r="K209" i="28"/>
  <c r="M201" i="28"/>
  <c r="L209" i="28"/>
  <c r="K94" i="28"/>
  <c r="M125" i="28"/>
  <c r="L218" i="28"/>
  <c r="L216" i="28"/>
  <c r="M88" i="28"/>
  <c r="M199" i="28"/>
  <c r="M147" i="28"/>
  <c r="K144" i="28"/>
  <c r="K86" i="28"/>
  <c r="K229" i="28"/>
  <c r="M216" i="28"/>
  <c r="K45" i="28"/>
  <c r="M93" i="28"/>
  <c r="K101" i="28"/>
  <c r="M245" i="28"/>
  <c r="L237" i="28"/>
  <c r="K85" i="28"/>
  <c r="L256" i="28"/>
  <c r="L122" i="28"/>
  <c r="L176" i="28"/>
  <c r="K189" i="28"/>
  <c r="L140" i="28"/>
  <c r="L193" i="28"/>
  <c r="L42" i="28"/>
  <c r="K246" i="28"/>
  <c r="L79" i="28"/>
  <c r="L219" i="28"/>
  <c r="L238" i="28"/>
  <c r="L201" i="28"/>
  <c r="L95" i="28"/>
  <c r="L75" i="28"/>
  <c r="K119" i="28"/>
  <c r="K151" i="28"/>
  <c r="K237" i="28"/>
  <c r="K96" i="28"/>
  <c r="K215" i="28"/>
  <c r="K181" i="28"/>
  <c r="L229" i="28"/>
  <c r="K122" i="28"/>
  <c r="M106" i="28"/>
  <c r="K125" i="28"/>
  <c r="L61" i="28"/>
  <c r="K228" i="28"/>
  <c r="L205" i="28"/>
  <c r="L43" i="28"/>
  <c r="M253" i="28"/>
  <c r="M130" i="28"/>
  <c r="M173" i="28"/>
  <c r="K51" i="28"/>
  <c r="M207" i="28"/>
  <c r="M57" i="28"/>
  <c r="L87" i="28"/>
  <c r="L101" i="28"/>
  <c r="L214" i="28"/>
  <c r="K88" i="28"/>
  <c r="K239" i="28"/>
  <c r="M205" i="28"/>
  <c r="L85" i="28"/>
  <c r="K212" i="28"/>
  <c r="M153" i="28"/>
  <c r="K211" i="28"/>
  <c r="M124" i="28"/>
  <c r="M204" i="28"/>
  <c r="K214" i="28"/>
  <c r="K58" i="28"/>
  <c r="L47" i="28"/>
  <c r="L77" i="28"/>
  <c r="M75" i="28"/>
  <c r="M85" i="28"/>
  <c r="L93" i="28"/>
  <c r="L128" i="28"/>
  <c r="L146" i="28"/>
  <c r="L233" i="28"/>
  <c r="L185" i="28"/>
  <c r="L248" i="28"/>
  <c r="M235" i="28"/>
  <c r="M65" i="28"/>
  <c r="K123" i="28"/>
  <c r="K74" i="28"/>
  <c r="M126" i="28"/>
  <c r="K78" i="28"/>
  <c r="K44" i="28"/>
  <c r="M123" i="28"/>
  <c r="L125" i="28"/>
  <c r="K170" i="28"/>
  <c r="M202" i="28"/>
  <c r="M63" i="28"/>
  <c r="K97" i="28"/>
  <c r="L190" i="28"/>
  <c r="L152" i="28"/>
  <c r="K224" i="28"/>
  <c r="M186" i="28"/>
  <c r="K82" i="28"/>
  <c r="K184" i="28"/>
  <c r="M220" i="28"/>
  <c r="K257" i="28"/>
  <c r="L169" i="28"/>
  <c r="L74" i="28"/>
  <c r="L222" i="28"/>
  <c r="K107" i="28"/>
  <c r="L64" i="28"/>
  <c r="M43" i="28"/>
  <c r="K248" i="28"/>
  <c r="J48" i="28"/>
  <c r="K165" i="28"/>
  <c r="L86" i="28"/>
  <c r="L183" i="28"/>
  <c r="J172" i="28"/>
  <c r="K213" i="28"/>
  <c r="L230" i="28"/>
  <c r="K161" i="28"/>
  <c r="M178" i="28"/>
  <c r="L178" i="28"/>
  <c r="K230" i="28"/>
  <c r="M213" i="28"/>
  <c r="L179" i="28"/>
  <c r="K179" i="28"/>
  <c r="M103" i="28"/>
  <c r="L227" i="28"/>
  <c r="K49" i="28"/>
  <c r="K69" i="28"/>
  <c r="M244" i="28"/>
  <c r="L244" i="28"/>
  <c r="M143" i="28"/>
  <c r="L103" i="28"/>
  <c r="L143" i="28"/>
  <c r="L68" i="28"/>
  <c r="K227" i="28"/>
  <c r="K103" i="28"/>
  <c r="K191" i="28"/>
  <c r="K172" i="28"/>
  <c r="L213" i="28"/>
  <c r="L191" i="28"/>
  <c r="L49" i="28"/>
  <c r="M98" i="28"/>
  <c r="M230" i="28"/>
  <c r="L161" i="28"/>
  <c r="M227" i="28"/>
  <c r="L106"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182" i="28" s="1"/>
  <c r="I182" i="28" s="1"/>
  <c r="G104" i="1" a="1"/>
  <c r="G104" i="1" s="1"/>
  <c r="G161" i="1" a="1"/>
  <c r="G161" i="1" s="1"/>
  <c r="H161" i="1" s="1"/>
  <c r="G23" i="1" a="1"/>
  <c r="G23" i="1" s="1"/>
  <c r="G77" i="28" s="1"/>
  <c r="I77"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170" i="28" s="1"/>
  <c r="I170" i="28" s="1"/>
  <c r="G194" i="1" a="1"/>
  <c r="G194" i="1" s="1"/>
  <c r="H194" i="1" s="1"/>
  <c r="G72" i="1" a="1"/>
  <c r="G72" i="1" s="1"/>
  <c r="H72" i="1" s="1"/>
  <c r="G117" i="1" a="1"/>
  <c r="G117" i="1" s="1"/>
  <c r="H117" i="1" s="1"/>
  <c r="G29" i="1" a="1"/>
  <c r="G29" i="1" s="1"/>
  <c r="G113" i="28" s="1"/>
  <c r="I113"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133" i="28" s="1"/>
  <c r="I133" i="28" s="1"/>
  <c r="G112" i="1" a="1"/>
  <c r="G112" i="1" s="1"/>
  <c r="H112" i="1" s="1"/>
  <c r="G66" i="1" a="1"/>
  <c r="G66" i="1" s="1"/>
  <c r="H66" i="1" s="1"/>
  <c r="G42" i="1" a="1"/>
  <c r="G42" i="1" s="1"/>
  <c r="H42" i="1" s="1"/>
  <c r="G141" i="1" a="1"/>
  <c r="G141" i="1" s="1"/>
  <c r="G191" i="1" a="1"/>
  <c r="G191" i="1" s="1"/>
  <c r="G168" i="1" a="1"/>
  <c r="G168" i="1" s="1"/>
  <c r="G249" i="28" s="1"/>
  <c r="I249"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168" i="28" s="1"/>
  <c r="I168" i="28" s="1"/>
  <c r="H13" i="29"/>
  <c r="G10" i="29"/>
  <c r="G79" i="1" a="1"/>
  <c r="G79" i="1" s="1"/>
  <c r="G108" i="1" a="1"/>
  <c r="G108" i="1" s="1"/>
  <c r="G96" i="28" s="1"/>
  <c r="I96" i="28" s="1"/>
  <c r="G178" i="1" a="1"/>
  <c r="G178" i="1" s="1"/>
  <c r="H178" i="1" s="1"/>
  <c r="G169" i="1" a="1"/>
  <c r="G169" i="1" s="1"/>
  <c r="G250" i="28" s="1"/>
  <c r="I250"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50" i="28"/>
  <c r="O51" i="28"/>
  <c r="O131" i="28"/>
  <c r="E59" i="29"/>
  <c r="E61" i="29"/>
  <c r="E52" i="29"/>
  <c r="E41" i="29"/>
  <c r="E58" i="29"/>
  <c r="G86" i="1" a="1"/>
  <c r="G86" i="1" s="1"/>
  <c r="E49" i="29"/>
  <c r="E43" i="29"/>
  <c r="O122" i="28"/>
  <c r="G166" i="1" a="1"/>
  <c r="G166" i="1" s="1"/>
  <c r="F7" i="29"/>
  <c r="G13" i="1" a="1"/>
  <c r="G13" i="1" s="1"/>
  <c r="G259" i="28" s="1"/>
  <c r="I259" i="28" s="1"/>
  <c r="K9" i="1"/>
  <c r="E40" i="29"/>
  <c r="E31" i="29"/>
  <c r="F10" i="29"/>
  <c r="G9" i="1" a="1"/>
  <c r="G9" i="1" s="1"/>
  <c r="F8" i="29"/>
  <c r="G8" i="1" a="1"/>
  <c r="G8" i="1" s="1"/>
  <c r="E37" i="29"/>
  <c r="O174" i="28"/>
  <c r="K11" i="29"/>
  <c r="E38" i="29"/>
  <c r="E29" i="29"/>
  <c r="K8" i="1"/>
  <c r="K8" i="29"/>
  <c r="E32" i="29"/>
  <c r="E55" i="29"/>
  <c r="M69" i="28"/>
  <c r="I10" i="29"/>
  <c r="E28" i="29"/>
  <c r="F13" i="29"/>
  <c r="G7" i="1" a="1"/>
  <c r="G7" i="1" s="1"/>
  <c r="E50" i="29"/>
  <c r="E34" i="29"/>
  <c r="G10" i="1" a="1"/>
  <c r="G10" i="1" s="1"/>
  <c r="G108" i="28" s="1"/>
  <c r="I108" i="28" s="1"/>
  <c r="E64" i="29"/>
  <c r="G34" i="1" a="1"/>
  <c r="G34" i="1" s="1"/>
  <c r="F62" i="29"/>
  <c r="J195" i="28"/>
  <c r="J196" i="28"/>
  <c r="J197" i="28"/>
  <c r="G8" i="2"/>
  <c r="R6" i="1" s="1"/>
  <c r="J76" i="28"/>
  <c r="G50" i="28" l="1"/>
  <c r="I50" i="28" s="1"/>
  <c r="G147" i="28"/>
  <c r="I147" i="28" s="1"/>
  <c r="H232" i="28"/>
  <c r="G228" i="28"/>
  <c r="I228" i="28" s="1"/>
  <c r="G254" i="28"/>
  <c r="I254" i="28" s="1"/>
  <c r="G203" i="28"/>
  <c r="I203" i="28" s="1"/>
  <c r="G252" i="28"/>
  <c r="I252" i="28" s="1"/>
  <c r="G116" i="28"/>
  <c r="I116" i="28" s="1"/>
  <c r="G105" i="28"/>
  <c r="I105" i="28" s="1"/>
  <c r="G111" i="28"/>
  <c r="I111" i="28" s="1"/>
  <c r="G119" i="28"/>
  <c r="I119" i="28" s="1"/>
  <c r="G104" i="28"/>
  <c r="I104" i="28" s="1"/>
  <c r="G100" i="28"/>
  <c r="I100" i="28" s="1"/>
  <c r="G109" i="28"/>
  <c r="I109" i="28" s="1"/>
  <c r="G81" i="28"/>
  <c r="I81" i="28" s="1"/>
  <c r="G84" i="28"/>
  <c r="I84" i="28" s="1"/>
  <c r="G192" i="28"/>
  <c r="I192" i="28" s="1"/>
  <c r="G177" i="28"/>
  <c r="I177" i="28" s="1"/>
  <c r="G159" i="28"/>
  <c r="I159" i="28" s="1"/>
  <c r="G191" i="28"/>
  <c r="I191" i="28" s="1"/>
  <c r="G112" i="28"/>
  <c r="I112" i="28" s="1"/>
  <c r="H211" i="1"/>
  <c r="H210" i="1"/>
  <c r="H223" i="1"/>
  <c r="H222" i="1"/>
  <c r="H221" i="1"/>
  <c r="H220" i="1"/>
  <c r="H216" i="1"/>
  <c r="G118" i="28"/>
  <c r="I118" i="28" s="1"/>
  <c r="H217" i="1"/>
  <c r="G154" i="28"/>
  <c r="I154" i="28" s="1"/>
  <c r="H213" i="1"/>
  <c r="G163" i="28"/>
  <c r="I163" i="28" s="1"/>
  <c r="H218" i="1"/>
  <c r="G156" i="28"/>
  <c r="I156" i="28" s="1"/>
  <c r="H208" i="1"/>
  <c r="G60" i="28"/>
  <c r="I60" i="28" s="1"/>
  <c r="H209" i="1"/>
  <c r="G145" i="28"/>
  <c r="I145" i="28" s="1"/>
  <c r="H207" i="1"/>
  <c r="G53" i="28"/>
  <c r="I53" i="28" s="1"/>
  <c r="H206" i="1"/>
  <c r="G73" i="28"/>
  <c r="I73" i="28" s="1"/>
  <c r="H202" i="1"/>
  <c r="H62" i="28" s="1"/>
  <c r="G62" i="28"/>
  <c r="I62" i="28" s="1"/>
  <c r="H200" i="1"/>
  <c r="G162" i="28"/>
  <c r="I162" i="28" s="1"/>
  <c r="H197" i="1"/>
  <c r="H102" i="28" s="1"/>
  <c r="G102" i="28"/>
  <c r="I102" i="28" s="1"/>
  <c r="H196" i="1"/>
  <c r="G127" i="28"/>
  <c r="I127" i="28" s="1"/>
  <c r="H203" i="1"/>
  <c r="G72" i="28"/>
  <c r="I72" i="28" s="1"/>
  <c r="H201" i="1"/>
  <c r="H188" i="28" s="1"/>
  <c r="G188" i="28"/>
  <c r="I188" i="28" s="1"/>
  <c r="H204" i="1"/>
  <c r="G137" i="28"/>
  <c r="I137" i="28" s="1"/>
  <c r="H198" i="1"/>
  <c r="H149" i="28" s="1"/>
  <c r="G149" i="28"/>
  <c r="I149" i="28" s="1"/>
  <c r="G213" i="28"/>
  <c r="I213" i="28" s="1"/>
  <c r="H26" i="1"/>
  <c r="G45" i="28"/>
  <c r="I45" i="28" s="1"/>
  <c r="G85" i="28"/>
  <c r="I85" i="28" s="1"/>
  <c r="G42" i="28"/>
  <c r="I42" i="28" s="1"/>
  <c r="G224" i="28"/>
  <c r="I224" i="28" s="1"/>
  <c r="G212" i="28"/>
  <c r="I212" i="28" s="1"/>
  <c r="G206" i="28"/>
  <c r="I206" i="28" s="1"/>
  <c r="G190" i="28"/>
  <c r="I190" i="28" s="1"/>
  <c r="H229" i="28"/>
  <c r="G193" i="28"/>
  <c r="I193" i="28" s="1"/>
  <c r="G87" i="28"/>
  <c r="I87" i="28" s="1"/>
  <c r="G117" i="28"/>
  <c r="I117" i="28" s="1"/>
  <c r="G43" i="28"/>
  <c r="I43" i="28" s="1"/>
  <c r="G229" i="28"/>
  <c r="I229" i="28" s="1"/>
  <c r="G138" i="28"/>
  <c r="I138" i="28" s="1"/>
  <c r="G200" i="28"/>
  <c r="I200" i="28" s="1"/>
  <c r="G214" i="28"/>
  <c r="I214" i="28" s="1"/>
  <c r="G211" i="28"/>
  <c r="I211" i="28" s="1"/>
  <c r="G141" i="28"/>
  <c r="I141" i="28" s="1"/>
  <c r="G56" i="28"/>
  <c r="I56" i="28" s="1"/>
  <c r="G209" i="28"/>
  <c r="I209" i="28" s="1"/>
  <c r="G125" i="28"/>
  <c r="I125" i="28" s="1"/>
  <c r="G59" i="28"/>
  <c r="I59" i="28" s="1"/>
  <c r="G89" i="28"/>
  <c r="I89" i="28" s="1"/>
  <c r="H204" i="28"/>
  <c r="G184" i="28"/>
  <c r="I184" i="28" s="1"/>
  <c r="G75" i="28"/>
  <c r="I75" i="28" s="1"/>
  <c r="G164" i="28"/>
  <c r="I164" i="28" s="1"/>
  <c r="G148" i="28"/>
  <c r="I148" i="28" s="1"/>
  <c r="G131" i="28"/>
  <c r="I131" i="28" s="1"/>
  <c r="G223" i="28"/>
  <c r="I223" i="28" s="1"/>
  <c r="G241" i="28"/>
  <c r="I241" i="28" s="1"/>
  <c r="G167" i="28"/>
  <c r="I167" i="28" s="1"/>
  <c r="G86" i="28"/>
  <c r="I86" i="28" s="1"/>
  <c r="G176" i="28"/>
  <c r="I176" i="28" s="1"/>
  <c r="G202" i="28"/>
  <c r="I202" i="28" s="1"/>
  <c r="G226" i="28"/>
  <c r="I226" i="28" s="1"/>
  <c r="G107" i="28"/>
  <c r="I107" i="28" s="1"/>
  <c r="G237" i="28"/>
  <c r="I237" i="28" s="1"/>
  <c r="G99" i="28"/>
  <c r="I99" i="28" s="1"/>
  <c r="G46" i="28"/>
  <c r="I46" i="28" s="1"/>
  <c r="G44" i="28"/>
  <c r="I44" i="28" s="1"/>
  <c r="H181" i="28"/>
  <c r="G222" i="28"/>
  <c r="I222" i="28" s="1"/>
  <c r="G183" i="28"/>
  <c r="I183" i="28" s="1"/>
  <c r="G70" i="28"/>
  <c r="I70" i="28" s="1"/>
  <c r="G55" i="28"/>
  <c r="I55" i="28" s="1"/>
  <c r="G187" i="28"/>
  <c r="I187" i="28" s="1"/>
  <c r="G78" i="28"/>
  <c r="I78" i="28" s="1"/>
  <c r="G236" i="28"/>
  <c r="I236" i="28" s="1"/>
  <c r="G257" i="28"/>
  <c r="I257" i="28" s="1"/>
  <c r="G219" i="28"/>
  <c r="I219" i="28" s="1"/>
  <c r="G126" i="28"/>
  <c r="I126" i="28" s="1"/>
  <c r="G61" i="28"/>
  <c r="I61" i="28" s="1"/>
  <c r="G216" i="28"/>
  <c r="I216" i="28" s="1"/>
  <c r="G120" i="28"/>
  <c r="I120" i="28" s="1"/>
  <c r="G123" i="28"/>
  <c r="I123" i="28" s="1"/>
  <c r="G175" i="28"/>
  <c r="I175" i="28" s="1"/>
  <c r="G186" i="28"/>
  <c r="I186" i="28" s="1"/>
  <c r="G239" i="28"/>
  <c r="I239" i="28" s="1"/>
  <c r="G110" i="28"/>
  <c r="I110" i="28" s="1"/>
  <c r="G134" i="28"/>
  <c r="I134" i="28" s="1"/>
  <c r="G132" i="28"/>
  <c r="I132" i="28" s="1"/>
  <c r="G129" i="28"/>
  <c r="I129" i="28" s="1"/>
  <c r="G101" i="28"/>
  <c r="I101" i="28" s="1"/>
  <c r="G88" i="28"/>
  <c r="I88" i="28" s="1"/>
  <c r="G160" i="28"/>
  <c r="I160" i="28" s="1"/>
  <c r="G244" i="28"/>
  <c r="I244" i="28" s="1"/>
  <c r="G199" i="28"/>
  <c r="I199" i="28" s="1"/>
  <c r="G205" i="28"/>
  <c r="I205" i="28" s="1"/>
  <c r="G152" i="28"/>
  <c r="I152" i="28" s="1"/>
  <c r="G97" i="28"/>
  <c r="I97" i="28" s="1"/>
  <c r="G65" i="28"/>
  <c r="I65" i="28" s="1"/>
  <c r="H237" i="28"/>
  <c r="G251" i="28"/>
  <c r="I251" i="28" s="1"/>
  <c r="G243" i="28"/>
  <c r="I243" i="28" s="1"/>
  <c r="G231" i="28"/>
  <c r="I231" i="28" s="1"/>
  <c r="G115" i="28"/>
  <c r="I115" i="28" s="1"/>
  <c r="G58" i="28"/>
  <c r="I58" i="28" s="1"/>
  <c r="G52" i="28"/>
  <c r="I52" i="28" s="1"/>
  <c r="G79" i="28"/>
  <c r="I79" i="28" s="1"/>
  <c r="G201" i="28"/>
  <c r="I201" i="28" s="1"/>
  <c r="G235" i="28"/>
  <c r="I235" i="28" s="1"/>
  <c r="G245" i="28"/>
  <c r="I245" i="28" s="1"/>
  <c r="H218" i="28"/>
  <c r="G144" i="28"/>
  <c r="I144" i="28" s="1"/>
  <c r="G57" i="28"/>
  <c r="I57" i="28" s="1"/>
  <c r="G178" i="28"/>
  <c r="I178" i="28" s="1"/>
  <c r="G230" i="28"/>
  <c r="I230" i="28" s="1"/>
  <c r="G106" i="28"/>
  <c r="I106" i="28" s="1"/>
  <c r="G179" i="28"/>
  <c r="I179" i="28" s="1"/>
  <c r="G172" i="28"/>
  <c r="I172" i="28" s="1"/>
  <c r="G128" i="28"/>
  <c r="I128" i="28" s="1"/>
  <c r="G103" i="28"/>
  <c r="I103" i="28" s="1"/>
  <c r="G227" i="28"/>
  <c r="I227" i="28" s="1"/>
  <c r="G69" i="28"/>
  <c r="I69" i="28" s="1"/>
  <c r="G142" i="28"/>
  <c r="I142" i="28" s="1"/>
  <c r="H76" i="1"/>
  <c r="H100" i="28" s="1"/>
  <c r="G146" i="28"/>
  <c r="I146" i="28" s="1"/>
  <c r="G215" i="28"/>
  <c r="I215" i="28" s="1"/>
  <c r="H118" i="1"/>
  <c r="H167" i="1"/>
  <c r="H81" i="1"/>
  <c r="G218" i="28"/>
  <c r="I218" i="28" s="1"/>
  <c r="H24" i="1"/>
  <c r="H95" i="28" s="1"/>
  <c r="G80" i="28"/>
  <c r="I80" i="28" s="1"/>
  <c r="H50" i="1"/>
  <c r="H233" i="28" s="1"/>
  <c r="H48" i="1"/>
  <c r="H147" i="1"/>
  <c r="H171" i="1"/>
  <c r="H112" i="28" s="1"/>
  <c r="G248" i="28"/>
  <c r="I248" i="28" s="1"/>
  <c r="H189" i="1"/>
  <c r="H144" i="1"/>
  <c r="G220" i="28"/>
  <c r="I220" i="28" s="1"/>
  <c r="H63" i="1"/>
  <c r="H139" i="1"/>
  <c r="H173" i="1"/>
  <c r="H214" i="28" s="1"/>
  <c r="G173" i="28"/>
  <c r="I173" i="28" s="1"/>
  <c r="G114" i="28"/>
  <c r="I114" i="28" s="1"/>
  <c r="H84" i="1"/>
  <c r="H247" i="28" s="1"/>
  <c r="G181" i="28"/>
  <c r="I181" i="28" s="1"/>
  <c r="G232" i="28"/>
  <c r="I232" i="28" s="1"/>
  <c r="H18" i="1"/>
  <c r="H148" i="28" s="1"/>
  <c r="G150" i="28"/>
  <c r="I150" i="28" s="1"/>
  <c r="H164" i="1"/>
  <c r="H134" i="28" s="1"/>
  <c r="H38" i="1"/>
  <c r="H128" i="1"/>
  <c r="G94" i="28"/>
  <c r="I94" i="28" s="1"/>
  <c r="G238" i="28"/>
  <c r="I238" i="28" s="1"/>
  <c r="G121" i="28"/>
  <c r="I121" i="28" s="1"/>
  <c r="G210" i="28"/>
  <c r="I210" i="28" s="1"/>
  <c r="H155" i="1"/>
  <c r="H22" i="1"/>
  <c r="G49" i="28"/>
  <c r="I49" i="28" s="1"/>
  <c r="H176" i="1"/>
  <c r="H252" i="28" s="1"/>
  <c r="G158" i="28"/>
  <c r="I158" i="28" s="1"/>
  <c r="G63" i="28"/>
  <c r="I63" i="28" s="1"/>
  <c r="H55" i="1"/>
  <c r="H61" i="1"/>
  <c r="G135" i="28"/>
  <c r="I135" i="28" s="1"/>
  <c r="G185" i="28"/>
  <c r="I185" i="28" s="1"/>
  <c r="H87" i="1"/>
  <c r="H37" i="1"/>
  <c r="H149" i="1"/>
  <c r="G74" i="28"/>
  <c r="I74" i="28" s="1"/>
  <c r="H90" i="1"/>
  <c r="H47" i="1"/>
  <c r="H70" i="1"/>
  <c r="H222" i="28" s="1"/>
  <c r="G208" i="28"/>
  <c r="I208" i="28" s="1"/>
  <c r="H88" i="1"/>
  <c r="G153" i="28"/>
  <c r="I153" i="28" s="1"/>
  <c r="H124" i="1"/>
  <c r="H51" i="28" s="1"/>
  <c r="H185" i="1"/>
  <c r="G246" i="28"/>
  <c r="I246" i="28" s="1"/>
  <c r="H193" i="1"/>
  <c r="H257" i="28" s="1"/>
  <c r="G93" i="28"/>
  <c r="I93" i="28" s="1"/>
  <c r="H15" i="1"/>
  <c r="H121" i="1"/>
  <c r="H162" i="1"/>
  <c r="H184" i="28" s="1"/>
  <c r="G82" i="28"/>
  <c r="I82" i="28" s="1"/>
  <c r="G130" i="28"/>
  <c r="I130" i="28" s="1"/>
  <c r="H136" i="1"/>
  <c r="H25" i="1"/>
  <c r="H82" i="1"/>
  <c r="G165" i="28"/>
  <c r="I165" i="28" s="1"/>
  <c r="H41" i="1"/>
  <c r="H117" i="28" s="1"/>
  <c r="G221" i="28"/>
  <c r="I221" i="28" s="1"/>
  <c r="H151" i="1"/>
  <c r="H182" i="28" s="1"/>
  <c r="G233" i="28"/>
  <c r="I233" i="28" s="1"/>
  <c r="G95" i="28"/>
  <c r="I95" i="28" s="1"/>
  <c r="G68" i="28"/>
  <c r="I68" i="28" s="1"/>
  <c r="G247" i="28"/>
  <c r="I247" i="28" s="1"/>
  <c r="G47" i="28"/>
  <c r="I47" i="28" s="1"/>
  <c r="H160" i="1"/>
  <c r="H57" i="28" s="1"/>
  <c r="H33" i="1"/>
  <c r="H205" i="28" s="1"/>
  <c r="H85" i="1"/>
  <c r="H99" i="1"/>
  <c r="H17" i="1"/>
  <c r="H199" i="28" s="1"/>
  <c r="G51" i="28"/>
  <c r="I51" i="28" s="1"/>
  <c r="G169" i="28"/>
  <c r="I169" i="28" s="1"/>
  <c r="G98" i="28"/>
  <c r="I98" i="28" s="1"/>
  <c r="H44" i="1"/>
  <c r="H143" i="1"/>
  <c r="G48" i="28"/>
  <c r="I48" i="28" s="1"/>
  <c r="G256" i="28"/>
  <c r="I256" i="28" s="1"/>
  <c r="H192" i="1"/>
  <c r="G139" i="28"/>
  <c r="I139" i="28" s="1"/>
  <c r="H43" i="1"/>
  <c r="G151" i="28"/>
  <c r="I151" i="28" s="1"/>
  <c r="G161" i="28"/>
  <c r="I161" i="28" s="1"/>
  <c r="G140" i="28"/>
  <c r="I140" i="28" s="1"/>
  <c r="H65" i="1"/>
  <c r="G64" i="28"/>
  <c r="I64" i="28" s="1"/>
  <c r="G71" i="28"/>
  <c r="I71" i="28" s="1"/>
  <c r="G189" i="28"/>
  <c r="I189" i="28" s="1"/>
  <c r="H186" i="1"/>
  <c r="H153" i="28" s="1"/>
  <c r="G124" i="28"/>
  <c r="I124" i="28" s="1"/>
  <c r="G54" i="28"/>
  <c r="I54" i="28" s="1"/>
  <c r="H154" i="1"/>
  <c r="H137" i="1"/>
  <c r="G157" i="28"/>
  <c r="I157" i="28" s="1"/>
  <c r="G207" i="28"/>
  <c r="I207" i="28" s="1"/>
  <c r="G92" i="28"/>
  <c r="I92" i="28" s="1"/>
  <c r="H104" i="1"/>
  <c r="G143" i="28"/>
  <c r="I143" i="28" s="1"/>
  <c r="H130" i="1"/>
  <c r="H101" i="1"/>
  <c r="H64" i="1"/>
  <c r="H23" i="1"/>
  <c r="H184" i="1"/>
  <c r="H254" i="28" s="1"/>
  <c r="H21" i="1"/>
  <c r="H97" i="1"/>
  <c r="H94" i="1"/>
  <c r="H228" i="28" s="1"/>
  <c r="H103" i="1"/>
  <c r="H93" i="28" s="1"/>
  <c r="H135" i="1"/>
  <c r="H175" i="1"/>
  <c r="H127" i="1"/>
  <c r="H130" i="28" s="1"/>
  <c r="G240" i="28"/>
  <c r="I240" i="28" s="1"/>
  <c r="H141" i="1"/>
  <c r="H125" i="28" s="1"/>
  <c r="H169" i="1"/>
  <c r="H250" i="28" s="1"/>
  <c r="G90" i="28"/>
  <c r="I90" i="28" s="1"/>
  <c r="H174" i="1"/>
  <c r="H157" i="1"/>
  <c r="H221" i="28" s="1"/>
  <c r="G204" i="28"/>
  <c r="I204" i="28" s="1"/>
  <c r="H182" i="1"/>
  <c r="H29" i="1"/>
  <c r="H113" i="28" s="1"/>
  <c r="H142" i="1"/>
  <c r="H168" i="28" s="1"/>
  <c r="H77" i="1"/>
  <c r="G217" i="28"/>
  <c r="I217" i="28" s="1"/>
  <c r="H79" i="1"/>
  <c r="H134" i="1"/>
  <c r="H59" i="28" s="1"/>
  <c r="H172" i="1"/>
  <c r="H86" i="28" s="1"/>
  <c r="G171" i="28"/>
  <c r="I171" i="28" s="1"/>
  <c r="G234" i="28"/>
  <c r="I234" i="28" s="1"/>
  <c r="H20" i="1"/>
  <c r="H168" i="1"/>
  <c r="H249" i="28" s="1"/>
  <c r="H108" i="1"/>
  <c r="H256" i="28" s="1"/>
  <c r="G91" i="28"/>
  <c r="I91" i="28" s="1"/>
  <c r="H109" i="1"/>
  <c r="H140" i="1"/>
  <c r="H114" i="1"/>
  <c r="H50" i="28" s="1"/>
  <c r="G180" i="28"/>
  <c r="I180" i="28" s="1"/>
  <c r="H191" i="1"/>
  <c r="H187" i="1"/>
  <c r="H209" i="28" s="1"/>
  <c r="G255" i="28"/>
  <c r="I255" i="28" s="1"/>
  <c r="G136" i="28"/>
  <c r="I136" i="28" s="1"/>
  <c r="G253" i="28"/>
  <c r="I253" i="28" s="1"/>
  <c r="G242" i="28"/>
  <c r="I242" i="28" s="1"/>
  <c r="H16" i="1"/>
  <c r="H190" i="28" s="1"/>
  <c r="H86" i="1"/>
  <c r="E8" i="29"/>
  <c r="H8" i="1"/>
  <c r="H121" i="28" s="1"/>
  <c r="E17" i="29"/>
  <c r="H7" i="1"/>
  <c r="H240" i="28" s="1"/>
  <c r="E22" i="29"/>
  <c r="E13" i="29"/>
  <c r="E16" i="29"/>
  <c r="E7" i="29"/>
  <c r="H13" i="1"/>
  <c r="E11" i="29"/>
  <c r="G174" i="28"/>
  <c r="I174" i="28" s="1"/>
  <c r="E20" i="29"/>
  <c r="H34" i="1"/>
  <c r="H10" i="1"/>
  <c r="H108" i="28" s="1"/>
  <c r="E19" i="29"/>
  <c r="H9" i="1"/>
  <c r="H48" i="28" s="1"/>
  <c r="E10" i="29"/>
  <c r="H166" i="1"/>
  <c r="G122" i="28"/>
  <c r="I122" i="28" s="1"/>
  <c r="J83" i="28"/>
  <c r="J66" i="28"/>
  <c r="J166" i="28"/>
  <c r="K62" i="29"/>
  <c r="F61" i="29"/>
  <c r="F64" i="29"/>
  <c r="F60" i="29"/>
  <c r="F58" i="29"/>
  <c r="F59" i="29"/>
  <c r="H62" i="29"/>
  <c r="H59" i="29"/>
  <c r="H63" i="29"/>
  <c r="H61" i="29"/>
  <c r="H58" i="29"/>
  <c r="H64" i="29"/>
  <c r="H60" i="29"/>
  <c r="M155" i="28"/>
  <c r="G8" i="16"/>
  <c r="W6" i="1" s="1"/>
  <c r="K9" i="29" s="1"/>
  <c r="G8" i="18"/>
  <c r="V6" i="1" s="1"/>
  <c r="L76" i="28"/>
  <c r="L155" i="28"/>
  <c r="M83" i="28"/>
  <c r="N155" i="28"/>
  <c r="G8" i="19"/>
  <c r="U6" i="1" s="1"/>
  <c r="M197" i="28"/>
  <c r="N76" i="28"/>
  <c r="J198" i="28" l="1"/>
  <c r="J67" i="28"/>
  <c r="H171" i="28"/>
  <c r="H43" i="28"/>
  <c r="H118" i="28"/>
  <c r="N198" i="28"/>
  <c r="N67" i="28"/>
  <c r="H248" i="28"/>
  <c r="H119" i="28"/>
  <c r="H115" i="28"/>
  <c r="H88" i="28"/>
  <c r="H74" i="28"/>
  <c r="H246" i="28"/>
  <c r="H87" i="28"/>
  <c r="H104" i="28"/>
  <c r="H127" i="28"/>
  <c r="H162" i="28"/>
  <c r="H180" i="28"/>
  <c r="H70" i="28"/>
  <c r="H255" i="28"/>
  <c r="H107" i="28"/>
  <c r="H131" i="28"/>
  <c r="H139" i="28"/>
  <c r="H242" i="28"/>
  <c r="H120" i="28"/>
  <c r="H84" i="28"/>
  <c r="H192" i="28"/>
  <c r="H78" i="28"/>
  <c r="H91" i="28"/>
  <c r="H133" i="28"/>
  <c r="H189" i="28"/>
  <c r="H106" i="28"/>
  <c r="H238" i="28"/>
  <c r="H169" i="28"/>
  <c r="H142" i="28"/>
  <c r="H73" i="28"/>
  <c r="H44" i="28"/>
  <c r="H116" i="28"/>
  <c r="H109" i="28"/>
  <c r="H207" i="28"/>
  <c r="H203" i="28"/>
  <c r="H177" i="28"/>
  <c r="F9" i="29"/>
  <c r="F18" i="29" s="1"/>
  <c r="J258" i="28"/>
  <c r="H110" i="28"/>
  <c r="H137" i="28"/>
  <c r="H72" i="28"/>
  <c r="H53" i="28"/>
  <c r="H60" i="28"/>
  <c r="H163" i="28"/>
  <c r="J9" i="29"/>
  <c r="N258" i="28"/>
  <c r="H236" i="28"/>
  <c r="H114" i="28"/>
  <c r="H212" i="28"/>
  <c r="H165" i="28"/>
  <c r="H159" i="28"/>
  <c r="H138" i="28"/>
  <c r="H126" i="28"/>
  <c r="H54" i="28"/>
  <c r="H71" i="28"/>
  <c r="H145" i="28"/>
  <c r="H156" i="28"/>
  <c r="H154" i="28"/>
  <c r="H81" i="28"/>
  <c r="H111" i="28"/>
  <c r="H158" i="28"/>
  <c r="H259" i="28"/>
  <c r="H230" i="28"/>
  <c r="H176" i="28"/>
  <c r="H152" i="28"/>
  <c r="H129" i="28"/>
  <c r="H124" i="28"/>
  <c r="H82" i="28"/>
  <c r="H105" i="28"/>
  <c r="H136" i="28"/>
  <c r="H89" i="28"/>
  <c r="H226" i="28"/>
  <c r="H241" i="28"/>
  <c r="H141" i="28"/>
  <c r="H122" i="28"/>
  <c r="H147" i="28"/>
  <c r="H243" i="28"/>
  <c r="H202" i="28"/>
  <c r="H77" i="28"/>
  <c r="H187" i="28"/>
  <c r="H164" i="28"/>
  <c r="H167" i="28"/>
  <c r="H200" i="28"/>
  <c r="H99" i="28"/>
  <c r="H183" i="28"/>
  <c r="H96" i="28"/>
  <c r="H206" i="28"/>
  <c r="H55" i="28"/>
  <c r="J12" i="29"/>
  <c r="N225" i="28"/>
  <c r="H174" i="28"/>
  <c r="H42" i="28"/>
  <c r="H160" i="28"/>
  <c r="H175" i="28"/>
  <c r="H239" i="28"/>
  <c r="H219" i="28"/>
  <c r="H75" i="28"/>
  <c r="H178" i="28"/>
  <c r="H45" i="28"/>
  <c r="H245" i="28"/>
  <c r="H97" i="28"/>
  <c r="H150" i="28"/>
  <c r="H157" i="28"/>
  <c r="H94" i="28"/>
  <c r="H215" i="28"/>
  <c r="H220" i="28"/>
  <c r="H234" i="28"/>
  <c r="H193" i="28"/>
  <c r="H56" i="28"/>
  <c r="H79" i="28"/>
  <c r="H61" i="28"/>
  <c r="H151" i="28"/>
  <c r="H216" i="28"/>
  <c r="H210" i="28"/>
  <c r="H208" i="28"/>
  <c r="H46" i="28"/>
  <c r="H58" i="28"/>
  <c r="H170" i="28"/>
  <c r="H52" i="28"/>
  <c r="H227" i="28"/>
  <c r="H101" i="28"/>
  <c r="H64" i="28"/>
  <c r="H85" i="28"/>
  <c r="H47" i="28"/>
  <c r="H211" i="28"/>
  <c r="H80" i="28"/>
  <c r="H90" i="28"/>
  <c r="H144" i="28"/>
  <c r="H63" i="28"/>
  <c r="F12" i="29"/>
  <c r="J225" i="28"/>
  <c r="H223" i="28"/>
  <c r="H224" i="28"/>
  <c r="H251" i="28"/>
  <c r="H123" i="28"/>
  <c r="H231" i="28"/>
  <c r="H244" i="28"/>
  <c r="H186" i="28"/>
  <c r="H132" i="28"/>
  <c r="H65" i="28"/>
  <c r="H201" i="28"/>
  <c r="H235" i="28"/>
  <c r="H140" i="28"/>
  <c r="H217" i="28"/>
  <c r="H146" i="28"/>
  <c r="H185" i="28"/>
  <c r="H98" i="28"/>
  <c r="H173" i="28"/>
  <c r="H135" i="28"/>
  <c r="H92" i="28"/>
  <c r="H253" i="28"/>
  <c r="H161" i="28"/>
  <c r="H172" i="28"/>
  <c r="H179" i="28"/>
  <c r="H69" i="28"/>
  <c r="H103" i="28"/>
  <c r="H128" i="28"/>
  <c r="H191" i="28"/>
  <c r="H143" i="28"/>
  <c r="H49" i="28"/>
  <c r="H68" i="28"/>
  <c r="H213" i="28"/>
  <c r="J194" i="28"/>
  <c r="M66" i="28"/>
  <c r="N66" i="28"/>
  <c r="J155" i="28"/>
  <c r="L66" i="28"/>
  <c r="M166" i="28"/>
  <c r="N194" i="28"/>
  <c r="M195" i="28"/>
  <c r="N166" i="28"/>
  <c r="O196" i="28"/>
  <c r="F20" i="29"/>
  <c r="F22" i="29"/>
  <c r="I62" i="29"/>
  <c r="M196" i="28"/>
  <c r="F16" i="29"/>
  <c r="F37" i="29"/>
  <c r="I63" i="29"/>
  <c r="I64" i="29"/>
  <c r="J60" i="29"/>
  <c r="J63" i="29"/>
  <c r="N83" i="28"/>
  <c r="F38" i="29"/>
  <c r="F43" i="29"/>
  <c r="J62" i="29"/>
  <c r="J61" i="29"/>
  <c r="K12" i="29"/>
  <c r="I60" i="29"/>
  <c r="I61" i="29"/>
  <c r="K63" i="29"/>
  <c r="J58" i="29"/>
  <c r="J64" i="29"/>
  <c r="K60" i="29"/>
  <c r="K64" i="29"/>
  <c r="O66" i="28"/>
  <c r="K61" i="29"/>
  <c r="K59" i="29"/>
  <c r="K58" i="29"/>
  <c r="J59" i="29"/>
  <c r="I59" i="29"/>
  <c r="I58" i="29"/>
  <c r="F17" i="29"/>
  <c r="F41" i="29"/>
  <c r="F19" i="29"/>
  <c r="H20" i="29"/>
  <c r="F39" i="29"/>
  <c r="F40" i="29"/>
  <c r="F42" i="29"/>
  <c r="L197" i="28"/>
  <c r="O197" i="28"/>
  <c r="L83" i="28"/>
  <c r="L166" i="28"/>
  <c r="L195" i="28"/>
  <c r="L196" i="28"/>
  <c r="L198" i="28" l="1"/>
  <c r="L67" i="28"/>
  <c r="M198" i="28"/>
  <c r="M67" i="28"/>
  <c r="H9" i="29"/>
  <c r="H18" i="29" s="1"/>
  <c r="L258" i="28"/>
  <c r="I9" i="29"/>
  <c r="I18" i="29" s="1"/>
  <c r="M258" i="28"/>
  <c r="I12" i="29"/>
  <c r="I21" i="29" s="1"/>
  <c r="M225" i="28"/>
  <c r="H12" i="29"/>
  <c r="H21" i="29" s="1"/>
  <c r="L225" i="28"/>
  <c r="L194" i="28"/>
  <c r="M194" i="28"/>
  <c r="N197" i="28"/>
  <c r="O76" i="28"/>
  <c r="O166" i="28"/>
  <c r="O195" i="28"/>
  <c r="N196" i="28"/>
  <c r="O83" i="28"/>
  <c r="N195" i="28"/>
  <c r="O155" i="28"/>
  <c r="M76" i="28"/>
  <c r="O194"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155" i="28"/>
  <c r="K197" i="28"/>
  <c r="G8" i="14"/>
  <c r="S6" i="1" s="1"/>
  <c r="K195" i="28"/>
  <c r="K66" i="28" l="1"/>
  <c r="K76" i="28"/>
  <c r="M6" i="1" a="1"/>
  <c r="M6" i="1" s="1"/>
  <c r="G58" i="29"/>
  <c r="G60" i="29"/>
  <c r="G63" i="29"/>
  <c r="G61" i="29"/>
  <c r="G59" i="29"/>
  <c r="K196" i="28"/>
  <c r="G64" i="29"/>
  <c r="G20" i="29"/>
  <c r="J6" i="1" a="1"/>
  <c r="J6" i="1" s="1"/>
  <c r="K198" i="28" l="1"/>
  <c r="K67" i="28"/>
  <c r="G9" i="29"/>
  <c r="G18" i="29" s="1"/>
  <c r="K258" i="28"/>
  <c r="E51" i="29"/>
  <c r="E60" i="29"/>
  <c r="E30" i="29"/>
  <c r="E39" i="29"/>
  <c r="G12" i="29"/>
  <c r="G21" i="29" s="1"/>
  <c r="K225" i="28"/>
  <c r="E54" i="29"/>
  <c r="E63" i="29"/>
  <c r="E42" i="29"/>
  <c r="E33" i="29"/>
  <c r="N6" i="1"/>
  <c r="K83" i="28"/>
  <c r="K166" i="28"/>
  <c r="K194" i="28"/>
  <c r="G17" i="29"/>
  <c r="G22" i="29"/>
  <c r="G19" i="29"/>
  <c r="G16" i="29"/>
  <c r="G76" i="28"/>
  <c r="I76" i="28" s="1"/>
  <c r="G197" i="28"/>
  <c r="I197" i="28" s="1"/>
  <c r="G196" i="28"/>
  <c r="I196" i="28" s="1"/>
  <c r="G6" i="1" a="1"/>
  <c r="G6" i="1" s="1"/>
  <c r="G67" i="28" s="1"/>
  <c r="I67" i="28" s="1"/>
  <c r="G195" i="28"/>
  <c r="I195" i="28" s="1"/>
  <c r="G155" i="28"/>
  <c r="I155" i="28" s="1"/>
  <c r="K6" i="1"/>
  <c r="G258" i="28" l="1"/>
  <c r="I258" i="28" s="1"/>
  <c r="G198" i="28"/>
  <c r="I198" i="28" s="1"/>
  <c r="G225" i="28"/>
  <c r="I225" i="28" s="1"/>
  <c r="E9" i="29"/>
  <c r="E18" i="29"/>
  <c r="E12" i="29"/>
  <c r="E21" i="29"/>
  <c r="G194" i="28"/>
  <c r="I194" i="28" s="1"/>
  <c r="G166" i="28"/>
  <c r="I166" i="28" s="1"/>
  <c r="G83" i="28"/>
  <c r="I83" i="28" s="1"/>
  <c r="G66" i="28"/>
  <c r="I66" i="28" s="1"/>
  <c r="G41" i="29"/>
  <c r="G42" i="29"/>
  <c r="G38" i="29"/>
  <c r="G43" i="29"/>
  <c r="G37" i="29"/>
  <c r="G40" i="29"/>
  <c r="G39" i="29"/>
  <c r="H76" i="28"/>
  <c r="H195" i="28"/>
  <c r="H6" i="1"/>
  <c r="H67" i="28" s="1"/>
  <c r="H197" i="28"/>
  <c r="H155" i="28"/>
  <c r="H196" i="28"/>
  <c r="H258" i="28" l="1"/>
  <c r="H198" i="28"/>
  <c r="H194" i="28"/>
  <c r="H225" i="28"/>
  <c r="H166" i="28"/>
  <c r="H66" i="28"/>
  <c r="H83" i="28"/>
  <c r="J42" i="29" l="1"/>
  <c r="J21" i="29" l="1"/>
  <c r="K42" i="29"/>
  <c r="K21" i="29"/>
  <c r="F63" i="29" l="1"/>
  <c r="F21" i="29" l="1"/>
  <c r="G272" i="28" l="1"/>
  <c r="G274" i="28"/>
  <c r="G273" i="28"/>
  <c r="G276" i="28"/>
  <c r="G275" i="28"/>
  <c r="G271" i="28"/>
  <c r="G270" i="2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<sst xmlns="http://schemas.openxmlformats.org/spreadsheetml/2006/main" count="11468" uniqueCount="931">
  <si>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</si>
  <si>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</si>
  <si>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</si>
  <si>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</si>
  <si>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</si>
  <si>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</si>
  <si>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</si>
  <si>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</si>
  <si>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</si>
  <si>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</si>
  <si>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</si>
  <si>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</si>
  <si>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</si>
  <si>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</si>
  <si>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</si>
  <si>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</si>
  <si>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</si>
  <si>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</si>
  <si>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</si>
  <si>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</si>
  <si>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</si>
  <si>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</si>
  <si>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</si>
  <si>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</si>
  <si>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</si>
  <si>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</si>
  <si>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</si>
  <si>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</si>
  <si>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</si>
  <si>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</si>
  <si>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</si>
  <si>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</si>
  <si>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</si>
  <si>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</si>
  <si>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</si>
  <si>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</si>
  <si>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</si>
  <si>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</si>
  <si>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</si>
  <si>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</si>
  <si>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</si>
  <si>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</si>
  <si>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</si>
  <si>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</si>
  <si>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</si>
  <si>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</si>
  <si>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</si>
  <si>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</si>
  <si>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</si>
  <si>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</si>
  <si>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</si>
  <si>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</si>
  <si>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</si>
  <si>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</si>
  <si>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</si>
  <si>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</si>
  <si>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</si>
  <si>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</si>
  <si>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</si>
  <si>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</si>
  <si>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</si>
  <si>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</si>
  <si>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</si>
  <si>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</si>
  <si>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</si>
  <si>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</si>
  <si>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</si>
  <si>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</si>
  <si>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</si>
  <si>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</si>
  <si>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</si>
  <si>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</si>
  <si>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</si>
  <si>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</si>
  <si>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</si>
  <si>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</si>
  <si>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</si>
  <si>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</si>
  <si>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</si>
  <si>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</si>
  <si>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</si>
  <si>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</si>
  <si>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</si>
  <si>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</si>
  <si>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</si>
  <si>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</si>
  <si>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</si>
  <si>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</si>
  <si>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</si>
  <si>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</si>
  <si>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</si>
  <si>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</si>
  <si>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</si>
  <si>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</si>
  <si>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</si>
  <si>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</si>
  <si>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</si>
  <si>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</si>
  <si>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</si>
  <si>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</si>
  <si>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</si>
  <si>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</si>
  <si>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</si>
  <si>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</si>
  <si>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</si>
  <si>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</si>
  <si>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</si>
  <si>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</si>
  <si>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</si>
  <si>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</si>
  <si>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</si>
  <si>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</si>
  <si>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</si>
  <si>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</si>
  <si>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</si>
  <si>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</si>
  <si>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</si>
  <si>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</si>
  <si>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</si>
  <si>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</si>
  <si>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</si>
  <si>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</si>
  <si>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</si>
  <si>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</si>
  <si>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</si>
  <si>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</si>
  <si>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</si>
  <si>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</si>
  <si>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</si>
  <si>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</si>
  <si>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</si>
  <si>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</si>
  <si>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</si>
  <si>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</si>
  <si>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</si>
  <si>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</si>
  <si>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</si>
  <si>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</si>
  <si>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</si>
  <si>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</si>
  <si>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</si>
  <si>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</si>
  <si>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</si>
  <si>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</si>
  <si>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</si>
  <si>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</si>
  <si>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</si>
  <si>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</si>
  <si>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</si>
  <si>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</si>
  <si>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</si>
  <si>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</si>
  <si>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</si>
  <si>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</si>
  <si>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</si>
  <si>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</si>
  <si>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</si>
  <si>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</si>
  <si>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</si>
  <si>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</si>
  <si>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</si>
  <si>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</si>
  <si>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</si>
  <si>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</si>
  <si>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</si>
  <si>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</si>
  <si>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</si>
  <si>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</si>
  <si>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</si>
  <si>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</si>
  <si>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</si>
  <si>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</si>
  <si>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</si>
  <si>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</si>
  <si>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</si>
  <si>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</si>
  <si>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</si>
  <si>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</si>
  <si>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</si>
  <si>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</si>
  <si>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</si>
  <si>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</si>
  <si>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</si>
  <si>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</si>
  <si>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</si>
  <si>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</si>
  <si>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</si>
  <si>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</si>
  <si>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</si>
  <si>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</si>
  <si>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</si>
  <si>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</si>
  <si>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</si>
  <si>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</si>
  <si>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</si>
  <si>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</si>
  <si>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</si>
  <si>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</si>
  <si>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</si>
  <si>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</si>
  <si>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</si>
  <si>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</si>
  <si>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</si>
  <si>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</si>
  <si>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</si>
  <si>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</si>
  <si>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</si>
  <si>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</si>
  <si>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</si>
  <si>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</si>
  <si>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</si>
  <si>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</si>
  <si>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</si>
  <si>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</si>
  <si>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</si>
  <si>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</si>
  <si>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</si>
  <si>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</si>
  <si>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</si>
  <si>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</si>
  <si>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</si>
  <si>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</si>
  <si>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</si>
  <si>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</si>
  <si>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</si>
  <si>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</si>
  <si>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</si>
  <si>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</si>
  <si>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</si>
  <si>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</si>
  <si>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</si>
  <si>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</si>
  <si>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</si>
  <si>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</si>
  <si>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</si>
  <si>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</si>
  <si>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</si>
  <si>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</si>
  <si>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</si>
  <si>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</si>
  <si>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</si>
  <si>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</si>
  <si>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</si>
  <si>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</si>
  <si>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</si>
  <si>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</si>
  <si>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</si>
  <si>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</si>
  <si>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</si>
  <si>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</si>
  <si>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</si>
  <si>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</si>
  <si>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</si>
  <si>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</si>
  <si>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</si>
  <si>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</si>
  <si>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</si>
  <si>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</si>
  <si>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</si>
  <si>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</si>
  <si>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</si>
  <si>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</si>
  <si>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</si>
  <si>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</si>
  <si>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</si>
  <si>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</si>
  <si>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</si>
  <si>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</si>
  <si>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</si>
  <si>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</si>
  <si>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</si>
  <si>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</si>
  <si>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</si>
  <si>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</si>
  <si>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</si>
  <si>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</si>
  <si>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</si>
  <si>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</si>
  <si>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</si>
  <si>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</si>
  <si>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</si>
  <si>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</si>
  <si>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</si>
  <si>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</si>
  <si>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</si>
  <si>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</si>
  <si>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</si>
  <si>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</si>
  <si>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</si>
  <si>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</si>
  <si>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</si>
  <si>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</si>
  <si>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</si>
  <si>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</si>
  <si>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</si>
  <si>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</si>
  <si>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</si>
  <si>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</si>
  <si>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</si>
  <si>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</si>
  <si>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</si>
  <si>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</si>
  <si>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</si>
  <si>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</si>
  <si>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</si>
  <si>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</si>
  <si>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</si>
  <si>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</si>
  <si>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</si>
  <si>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</si>
  <si>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</si>
  <si>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</si>
  <si>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</si>
  <si>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</si>
  <si>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</si>
  <si>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</si>
  <si>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</si>
  <si>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</si>
  <si>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</si>
  <si>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</si>
  <si>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</si>
  <si>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</si>
  <si>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</si>
  <si>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</si>
  <si>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</si>
  <si>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</si>
  <si>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</si>
  <si>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</si>
  <si>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</si>
  <si>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</si>
  <si>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</si>
  <si>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</si>
  <si>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</si>
  <si>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</si>
  <si>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</si>
  <si>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</si>
  <si>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</si>
  <si>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</si>
  <si>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</si>
  <si>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</si>
  <si>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</si>
  <si>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</si>
  <si>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</si>
  <si>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</si>
  <si>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</si>
  <si>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</si>
  <si>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</si>
  <si>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</si>
  <si>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</si>
  <si>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</si>
  <si>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</si>
  <si>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</si>
  <si>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</si>
  <si>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</si>
  <si>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</si>
  <si>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</si>
  <si>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</si>
  <si>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</si>
  <si>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</si>
  <si>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</si>
  <si>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</si>
  <si>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</si>
  <si>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</si>
  <si>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</si>
  <si>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</si>
  <si>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</si>
  <si>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</si>
  <si>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</si>
  <si>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</si>
  <si>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</si>
  <si>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</si>
  <si>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</si>
  <si>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</si>
  <si>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</si>
  <si>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</si>
  <si>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</si>
  <si>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</si>
  <si>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</si>
  <si>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</si>
  <si>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</si>
  <si>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</si>
  <si>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</si>
  <si>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</si>
  <si>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</si>
  <si>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</si>
  <si>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</si>
  <si>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</si>
  <si>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</si>
  <si>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</si>
  <si>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</si>
  <si>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</si>
  <si>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</si>
  <si>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</si>
  <si>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</si>
  <si>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</si>
  <si>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</si>
  <si>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</si>
  <si>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</si>
  <si>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</si>
  <si>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</si>
  <si>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</si>
  <si>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</si>
  <si>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</si>
  <si>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</si>
  <si>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</si>
  <si>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</si>
  <si>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</si>
  <si>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</si>
  <si>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</si>
  <si>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</si>
  <si>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</si>
  <si>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</si>
  <si>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</si>
  <si>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</si>
  <si>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</si>
  <si>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</si>
  <si>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</si>
  <si>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</si>
  <si>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</si>
  <si>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</si>
  <si>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</si>
  <si>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</si>
  <si>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</si>
  <si>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</si>
  <si>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</si>
  <si>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</si>
  <si>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</si>
  <si>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</si>
  <si>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</si>
  <si>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</si>
  <si>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</si>
  <si>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</si>
  <si>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</si>
  <si>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</si>
  <si>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</si>
  <si>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</si>
  <si>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</si>
  <si>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</si>
  <si>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</si>
  <si>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S_Household.risks</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</si>
  <si>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</si>
  <si>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</si>
  <si>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</si>
  <si>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</si>
  <si>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</si>
  <si>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</si>
  <si>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</si>
  <si>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</si>
  <si>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</si>
  <si>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</si>
  <si>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</si>
  <si>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</si>
  <si>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</si>
  <si>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</si>
  <si>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</si>
  <si>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</si>
  <si>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</si>
  <si>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</si>
  <si>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</si>
  <si>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</si>
  <si>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</si>
  <si>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</si>
  <si>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</si>
  <si>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</si>
  <si>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</si>
  <si>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</si>
  <si>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</si>
  <si>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</si>
  <si>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</si>
  <si>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</si>
  <si>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</si>
  <si>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</si>
  <si>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</si>
  <si>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</si>
  <si>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</si>
  <si>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</si>
  <si>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</si>
  <si>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</si>
  <si>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</si>
  <si>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</si>
  <si>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</si>
  <si>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S_change_unemp_21_raw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</si>
  <si>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</si>
  <si>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</si>
  <si>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</si>
  <si>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</si>
  <si>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</si>
  <si>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</si>
  <si>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</si>
  <si>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</si>
  <si>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</si>
  <si>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</si>
  <si>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</si>
  <si>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</si>
  <si>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</si>
  <si>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</si>
  <si>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</si>
  <si>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</si>
  <si>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</si>
  <si>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</si>
  <si>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</si>
  <si>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</si>
  <si>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</si>
  <si>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</si>
  <si>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</si>
  <si>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S_Household.risks_raw_raw</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</si>
  <si>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</si>
  <si>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</si>
  <si>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</si>
  <si>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</si>
  <si>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</si>
  <si>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</si>
  <si>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</si>
  <si>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</si>
  <si>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</si>
  <si>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</si>
  <si>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</si>
  <si>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</si>
  <si>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</si>
  <si>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</si>
  <si>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</si>
  <si>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</si>
  <si>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</si>
  <si>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</si>
  <si>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</si>
  <si>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</si>
  <si>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</si>
  <si>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</si>
  <si>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</si>
  <si>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</si>
  <si>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</si>
  <si>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</si>
  <si>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</si>
  <si>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</si>
  <si>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</si>
  <si>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</si>
  <si>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</si>
  <si>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S_change_unemp_22_raw</t>
  </si>
  <si>
    <t>F_fews_crm_raw</t>
  </si>
  <si>
    <t>Low</t>
  </si>
  <si>
    <t>Medium</t>
  </si>
  <si>
    <t>High</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</si>
  <si>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</si>
  <si>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</si>
  <si>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</si>
  <si>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</si>
  <si>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</si>
  <si>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</si>
  <si>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</si>
  <si>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</si>
  <si>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</si>
  <si>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</si>
  <si>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</si>
  <si>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</si>
  <si>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</si>
  <si>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</si>
  <si>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</si>
  <si>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</si>
  <si>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</si>
  <si>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</si>
  <si>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</si>
  <si>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</si>
  <si>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</si>
  <si>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</si>
  <si>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</si>
  <si>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</si>
  <si>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</si>
  <si>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</si>
  <si>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</si>
  <si>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</si>
  <si>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eiu_joint</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</si>
  <si>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</si>
  <si>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</si>
  <si>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</si>
  <si>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</si>
  <si>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</si>
  <si>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</si>
  <si>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</si>
  <si>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</si>
  <si>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</si>
  <si>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</si>
  <si>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</si>
  <si>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</si>
  <si>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</si>
  <si>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</si>
  <si>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</si>
  <si>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</si>
  <si>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</si>
  <si>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</si>
  <si>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</si>
  <si>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</si>
  <si>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fews_dataset</t>
  </si>
  <si>
    <t>F_Inflation</t>
  </si>
  <si>
    <t>fpi</t>
  </si>
  <si>
    <t>Daily</t>
  </si>
  <si>
    <t>WHO Disease Outbreak News</t>
  </si>
  <si>
    <t>WHO</t>
  </si>
  <si>
    <t>H_who_dons_text</t>
  </si>
  <si>
    <t>who_dons</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</si>
  <si>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</si>
  <si>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</si>
  <si>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</si>
  <si>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</si>
  <si>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</si>
  <si>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</si>
  <si>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</si>
  <si>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</si>
  <si>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</si>
  <si>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</si>
  <si>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</si>
  <si>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</si>
  <si>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</si>
  <si>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S_change_unemp_22, S_change_unemp_21</t>
  </si>
  <si>
    <t>S_Household.risks_raw</t>
  </si>
  <si>
    <t>S_pov_prop_22_21, S_pov_prop_23_22</t>
  </si>
  <si>
    <t>Operational Risk Score, 12M</t>
  </si>
  <si>
    <t>Operational Risk Score, Change</t>
  </si>
  <si>
    <t>underlying_dimension_date</t>
  </si>
  <si>
    <t>emerging_dimension_date</t>
  </si>
  <si>
    <t>Date of Highest Underlying Ind</t>
  </si>
  <si>
    <t>Date of Highest Emerging Ind</t>
  </si>
  <si>
    <t>M_MFR</t>
  </si>
  <si>
    <t>M_MFR_raw</t>
  </si>
  <si>
    <t>macrofin</t>
  </si>
  <si>
    <t>Macro-Financial Review Household Level Risk</t>
  </si>
  <si>
    <t>M_MFR_raw_raw</t>
  </si>
  <si>
    <t>conflict</t>
  </si>
  <si>
    <t>institutional and social fragility</t>
  </si>
  <si>
    <t>2022-08-03 - volcano - green - NA</t>
  </si>
  <si>
    <t>Food Price Inflation</t>
  </si>
  <si>
    <t>Fr_FSI_norm</t>
  </si>
  <si>
    <t>Fr_acaps_risk_level</t>
  </si>
  <si>
    <t>Fr_eiu_security_change_12_1_norm</t>
  </si>
  <si>
    <t>Fr_acled_events_increase_norm</t>
  </si>
  <si>
    <t>Fr_FSI_raw</t>
  </si>
  <si>
    <t>Fr_eiu_security_change_12_1_raw</t>
  </si>
  <si>
    <t>Fr_acled_events_increase_pct_raw</t>
  </si>
  <si>
    <t>H_ifrc_epidemics</t>
  </si>
  <si>
    <t>H_ifrc_epidemics_text_raw</t>
  </si>
  <si>
    <t>COD: Ã‰pidÃ©mie - 2022-10 - Lâ€™Ã©pidÃ©mie de cholÃ©ra dans la ville de Kalemie province de Tanganyika</t>
  </si>
  <si>
    <t>Ethiopia : Cholera Outbreak</t>
  </si>
  <si>
    <t>Cholera Outbreak</t>
  </si>
  <si>
    <t>LBN: Epidemic - 2022-10 - Cholera Outbreak Response</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</si>
  <si>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</si>
  <si>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</si>
  <si>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</si>
  <si>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</si>
  <si>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</si>
  <si>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</si>
  <si>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</si>
  <si>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</si>
  <si>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</si>
  <si>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</si>
  <si>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</si>
  <si>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</si>
  <si>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</si>
  <si>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</si>
  <si>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</si>
  <si>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</si>
  <si>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</si>
  <si>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</si>
  <si>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</si>
  <si>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</si>
  <si>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</si>
  <si>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</si>
  <si>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inform_risk</t>
  </si>
  <si>
    <t>https://drmkc.jrc.ec.europa.eu/inform-index</t>
  </si>
  <si>
    <t>inform_risk, inform_socio</t>
  </si>
  <si>
    <t>https://acleddata.com</t>
  </si>
  <si>
    <t>gic, ifes, psuedo_reign</t>
  </si>
  <si>
    <t>gic, ifes</t>
  </si>
  <si>
    <t>https://www.arresteddictatorship.com/global-instances-of-coups.html, https://www.electionguide.org</t>
  </si>
  <si>
    <t>ACAPS Risk List (Conflict)</t>
  </si>
  <si>
    <t>ACAPS</t>
  </si>
  <si>
    <t>acaps_risk_list</t>
  </si>
  <si>
    <t>acaps_risklist</t>
  </si>
  <si>
    <t>https://crisisinsight.acaps.org/risklist</t>
  </si>
  <si>
    <t>EIU Security</t>
  </si>
  <si>
    <t>Fr_eiu_security_change_12_1</t>
  </si>
  <si>
    <t>eiu, eiu_security</t>
  </si>
  <si>
    <t>ACLED Events</t>
  </si>
  <si>
    <t>Fr_acled_events_increase_pct</t>
  </si>
  <si>
    <t>acled_events</t>
  </si>
  <si>
    <t>https://www.wfp.org/publications/hunger-hotspots-fao-wfp-early-warnings-acute-food-insecurity-october-2022-january-2023</t>
  </si>
  <si>
    <t>fews</t>
  </si>
  <si>
    <t>https://fews.net/</t>
  </si>
  <si>
    <t>wb_fpi</t>
  </si>
  <si>
    <t>https://microdatalib.worldbank.org/index.php/catalog/12421/get-microdata</t>
  </si>
  <si>
    <t>dons</t>
  </si>
  <si>
    <t>https://www.who.int/emergencies/disease-outbreak-news</t>
  </si>
  <si>
    <t>IFRC Epidemics</t>
  </si>
  <si>
    <t>IFRC</t>
  </si>
  <si>
    <t>H_ifrc_epidemics_text</t>
  </si>
  <si>
    <t>ifrc</t>
  </si>
  <si>
    <t>ifrc_epidemics</t>
  </si>
  <si>
    <t>https://go.ifrc.org/emergencies</t>
  </si>
  <si>
    <t>mfr</t>
  </si>
  <si>
    <t>https://worldbankgroup.sharepoint.com/sites/wbfinance/sitepages/publishingpages/macrofinancial-reviews-10252018-103458.aspx</t>
  </si>
  <si>
    <t>gdacs</t>
  </si>
  <si>
    <t>https://www.gdacs.org</t>
  </si>
  <si>
    <t>locust</t>
  </si>
  <si>
    <t>fao_locust</t>
  </si>
  <si>
    <t>https://www.fao.org/ag/locusts/en/info/info/index.html</t>
  </si>
  <si>
    <t>acaps</t>
  </si>
  <si>
    <t>iri</t>
  </si>
  <si>
    <t>https://iri.columbia.edu/our-expertise/climate/forecasts/seasonal-climate-forecasts/</t>
  </si>
  <si>
    <t>ACAPS Risk List (Natural Hazard)</t>
  </si>
  <si>
    <t>NH_acaps_risk_text</t>
  </si>
  <si>
    <t>imf</t>
  </si>
  <si>
    <t>imf_unemployment</t>
  </si>
  <si>
    <t>https://www.imf.org/en/Publications/SPROLLs/world-economic-outlook-databases#sort=%40imfdate%20descending</t>
  </si>
  <si>
    <t>mpo</t>
  </si>
  <si>
    <t>mpo-alt</t>
  </si>
  <si>
    <t>ACAPS Risk List (Socioeconomic)</t>
  </si>
  <si>
    <t>S_acaps_risk_text</t>
  </si>
  <si>
    <t>KEN: Anticipatory Actions - EVD Outbreak</t>
  </si>
  <si>
    <t>SSD: Anticipatory Actions for EVD Outbreak</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</si>
  <si>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</si>
  <si>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</si>
  <si>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</si>
  <si>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</si>
  <si>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</si>
  <si>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</si>
  <si>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</si>
  <si>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</si>
  <si>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</si>
  <si>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</si>
  <si>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</si>
  <si>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</si>
  <si>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</si>
  <si>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</si>
  <si>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</si>
  <si>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</si>
  <si>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</si>
  <si>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</si>
  <si>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</si>
  <si>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</si>
  <si>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</si>
  <si>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</si>
  <si>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</si>
  <si>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</si>
  <si>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</si>
  <si>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</si>
  <si>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</si>
  <si>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</si>
  <si>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TZA: Epidemic 2022-11 Tanzania-Anticipatory Actions EVD Outbreak</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</si>
  <si>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</si>
  <si>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</si>
  <si>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</si>
  <si>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</si>
  <si>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</si>
  <si>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</si>
  <si>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</si>
  <si>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</si>
  <si>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</si>
  <si>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</si>
  <si>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</si>
  <si>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</si>
  <si>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</si>
  <si>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</si>
  <si>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</si>
  <si>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</si>
  <si>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</si>
  <si>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</si>
  <si>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</si>
  <si>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</si>
  <si>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</si>
  <si>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</si>
  <si>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</si>
  <si>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</si>
  <si>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</si>
  <si>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</si>
  <si>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</si>
  <si>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</si>
  <si>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</si>
  <si>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</si>
  <si>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</si>
  <si>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</si>
  <si>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</si>
  <si>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</si>
  <si>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</si>
  <si>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</si>
  <si>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</si>
  <si>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</si>
  <si>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</si>
  <si>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</si>
  <si>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</si>
  <si>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</si>
  <si>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</si>
  <si>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</si>
  <si>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</si>
  <si>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</si>
  <si>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</si>
  <si>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</si>
  <si>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</si>
  <si>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Not high risk and max IPC of 2 in Jun 2022</t>
  </si>
  <si>
    <t>Not high risk and max IPC of 3 in Jun 2022</t>
  </si>
  <si>
    <t>Not high risk and max IPC of 4 in Jun 2022</t>
  </si>
  <si>
    <t>Global Food Security Index</t>
  </si>
  <si>
    <t>F_GFSI</t>
  </si>
  <si>
    <t>gfsi</t>
  </si>
  <si>
    <t>https://impact.economist.com/sustainability/project/food-security-index/resource-library</t>
  </si>
  <si>
    <t>MFR Macro-fiscal Risk</t>
  </si>
  <si>
    <t>2022-11-22 - volcano - green - NA</t>
  </si>
  <si>
    <t xml:space="preserve">coup: 2022-11-25 failed; </t>
  </si>
  <si>
    <t>CMR: Epidemic- 2022-10 - Epidemies (Monkeypox and cholÃ©ra) and floods</t>
  </si>
  <si>
    <t>mfr_watchlist, macrofin</t>
  </si>
  <si>
    <t>MFR Financial Risk: Medium</t>
  </si>
  <si>
    <t>Watchlist: High</t>
  </si>
  <si>
    <t>DSA: High</t>
  </si>
  <si>
    <t>Watchlist: Moderate</t>
  </si>
  <si>
    <t>DSA: In distress</t>
  </si>
  <si>
    <t>DSA: Moderate</t>
  </si>
  <si>
    <t>F_FAO_WFP_Hunger_Hotspot</t>
  </si>
  <si>
    <t>F_FAO_WFP_Concern_raw</t>
  </si>
  <si>
    <t>highest</t>
  </si>
  <si>
    <t>very high</t>
  </si>
  <si>
    <t>high</t>
  </si>
  <si>
    <t>F_FAO_WFP_Concern</t>
  </si>
  <si>
    <t>Fr_acaps_risk_text</t>
  </si>
  <si>
    <t>Fr_acaps_risk_text_raw</t>
  </si>
  <si>
    <t xml:space="preserve">coup: 2022-09-30 successful; </t>
  </si>
  <si>
    <t>BDI: Ã‰pidÃ©mie - 2022-12 - BDI-EpidÃ©mie de cholÃ©ra</t>
  </si>
  <si>
    <t>BOL: Epidemic - 2023-01 - Bolivia Epidemia por DENGUE 2023</t>
  </si>
  <si>
    <t>DOM: Epidemia - 2022-10 - CÃ³lera en RepÃºblica Dominicana</t>
  </si>
  <si>
    <t>GIN: Epidemic - 2023-01 - Yellow Fever</t>
  </si>
  <si>
    <t>MOZ: Epidemic - 2022-12 - Cholera outbreak</t>
  </si>
  <si>
    <t>2023-02-09 â€“ Cholera - Malawi</t>
  </si>
  <si>
    <t>NGA: Epidemic - 2023-01 - NIGERIA: Diptheria Outbreak</t>
  </si>
  <si>
    <t>Drought in South-West (3.1)</t>
  </si>
  <si>
    <t>2023-02-10 â€“ Cholera - Democratic Republic of the Congo</t>
  </si>
  <si>
    <t>GNQ: Ã‰pidÃ©mie - 2023-02 - FiÃ¨vre hemorragique virale</t>
  </si>
  <si>
    <t>GTM: Epidemia - 2023-02 - Alerta por Gripe Aviar H5N1 en Guatemala</t>
  </si>
  <si>
    <t>2023-02-26 â€“ Avian Influenza A (H5N1) - Cambodia</t>
  </si>
  <si>
    <t>2023-02-24 â€“ Cholera - Mozambique</t>
  </si>
  <si>
    <t>NH_inform_severity</t>
  </si>
  <si>
    <t>NH_inform_severity_text_raw</t>
  </si>
  <si>
    <t>NH_inform_severity_text</t>
  </si>
  <si>
    <t>2023-02-17 â€“ Nipah virus infection - Bangladesh</t>
  </si>
  <si>
    <t>Monsoon floods 2022 (3.6)</t>
  </si>
  <si>
    <t>Eastern Africa Regional Drought Crisis (4.4)</t>
  </si>
  <si>
    <t>FJI: Epidemic - 2023-03 - Dengue Outbreak</t>
  </si>
  <si>
    <t>2023-03-14 â€“ Measles - Nepal</t>
  </si>
  <si>
    <t>Drought (3.7); Eastern Africa Regional Drought Crisis (4.4)</t>
  </si>
  <si>
    <t>SDN: Epidemic - 2023-07 - Dengue fever outbreak</t>
  </si>
  <si>
    <t>2023-03-24 â€“ Marburg virus disease - United Republic of Tanzania</t>
  </si>
  <si>
    <t>2023-03-21 â€“ Measles - South Africa</t>
  </si>
  <si>
    <t>2022-09-19 - volcano - green - NA</t>
  </si>
  <si>
    <t>Drought (3.8); Eastern Africa Regional Drought Crisis (4.4)</t>
  </si>
  <si>
    <t>CuraÃ§ao</t>
  </si>
  <si>
    <t>SÃ£o TomÃ© and PrÃ­ncipe</t>
  </si>
  <si>
    <t>TÃ¼rkiye</t>
  </si>
  <si>
    <t>TÃ¼rkiye / Syria earthquake (3.4); Turkiye / Syria earthquake (regional crisis) (3.7)</t>
  </si>
  <si>
    <t>2023-04-11 â€“ Avian Influenza A(H3N8) - China</t>
  </si>
  <si>
    <t>GAB: Epidemic - 2023-02 - Marburg risk</t>
  </si>
  <si>
    <t>2023-02-25 â€“ Marburg virus disease - Equatorial Guinea; 2023-03-22 â€“ Marburg virus disease - Equatorial Guinea; 2023-04-15 â€“ Marburg virus disease - Equatorial Guinea</t>
  </si>
  <si>
    <t>2023-04-11 â€“ Pneumococcal meningitis - Togo</t>
  </si>
  <si>
    <t>2023-04-13 - cyclone - green - (241 km/h); 2022-12-22 - cyclone - green - (74 km/h)</t>
  </si>
  <si>
    <t>2022-12-10 - cyclone - orange - (102 km/h)</t>
  </si>
  <si>
    <t>2023-03-12 - cyclone - red - (250 km/h)</t>
  </si>
  <si>
    <t>2023-02-10 - cyclone - green - (167 km/h); 2023-01-19 - cyclone - green - (93 km/h)</t>
  </si>
  <si>
    <t>2023-01-19 - cyclone - green - (93 km/h); 2023-03-05 - cyclone - red - (250 km/h); 2023-03-03 - cyclone - red - (204 km/h)</t>
  </si>
  <si>
    <t>2023-04-20 â€“ Circulating vaccine-derived poliovirus type 2 (cVDPV2) - Burundi</t>
  </si>
  <si>
    <t>2023-04-06 â€“ Human infection caused by Avian Influenza A (H5) - Chile; 2023-04-21 â€“ Human Infection caused by Avian Influenza A (H5N1) - Chile</t>
  </si>
  <si>
    <t>2023-04-24 - volcano - green - NA; 2022-12-21 - volcano - green - NA; 2022-11-30 - volcano - green - NA</t>
  </si>
  <si>
    <t>Increased violence against civilians, es // Rationale: New increases in violence on the basis of gender, sex // Vulnerability: NA</t>
  </si>
  <si>
    <t>Escalation of conflict between Armenian  // Rationale: arabakh region escalated into armed conflict,//In September 2022, clashes between the // Vulnerability: Previous conflict between the two countries kil//The conflict escalation is expected to inc//landmines from the 1988â€“1994 conflict and the 2020 hostilities, rel//nd forced confinements during conflict disrupt income-generating act</t>
  </si>
  <si>
    <t>The expansion of armed groups from centr // Rationale: nd January 2023, more than 73 violent incidents involving mostly n//on-state armed groups have been reported in//These incidents included attacks on civilians and security fo//cording the highest number of attacks by armed groups, followed by//CÃ´te dâ€™Ivoire and Ghana, the attacks are on a smaller scale given//a still-low presence of armed groups, but these are becomin//The violence has started to trigger inte // Vulnerability: The violence would mainly affect rural p</t>
  </si>
  <si>
    <t>The resurgence of the 23 March Movement  // Rationale: had been displaced since the clashes intensified in March 2022//equires the withdrawal of M23 fighters from areas under their con//loyed a regional force to end armed group violence in eastern DRC//do not perceive this force as offensive enough//rture of this force or a more offensive attitude towards the M23//ed by some as support for the armed group, have reinforced doubts // Vulnerability: Kivu province where dozens of armed groups are active, the increa//se of M23 attacks will considerably worsen the | The expansion of the areas under the con // Rationale: ach other of supporting rival armed groups in North Kivu province//Congolese army, demand a more offensive attitude from the East Africa//emonstrations often turn into attacks against people and their pro//Since January 2022, riots or attacks by armed groups targeting pe//These attacks have intensified since June//curb the advances of the M23, violence against Rwandophone communi//beaten by Congolese troops or armed groups and militias fighting//upposed to have taken effect, clashes between the Congolese army//ccuse each other of launching attacks on their positions//se an increase in retaliatory attacks against Rwandophone communit//Incidents involving armed groups and militias fighting//, particularly in areas where armed groups fighting the M23 are a // Vulnerability: The violence would mainly affect Rwandan</t>
  </si>
  <si>
    <t>New administrative divisions in Papua an // Rationale: has long been suffering from armed activity, ethnic tensions, an//so touted not to mitigate the conflict situation in Papua and West P//This could increase the conflict with separatists in the Papua//ist activities and engaged in clashes with the Indonesian securit // Vulnerability: a provinces are vulnerable to conflict due to the creation of new pr//rable as further tensions and conflict would prevent their return to</t>
  </si>
  <si>
    <t xml:space="preserve">Involuntary returns of Syrian refugees a // Rationale: ed disappearances, and sexual violence according to HRW // Vulnerability: </t>
  </si>
  <si>
    <t xml:space="preserve">Flare up of tensions in Moldova contribu // Rationale: It is likely that attacks led by pro-Russian, includin//ria, will lead to flare up of clashes and increase humanitarian n//The armed conflict in 1992 had led to the deaths//eased tensions in Moldova and armed conflict will likely negative//und info on Transnistria: The conflict in Transnistria is a long-sta//a in 1990, leading to a brief armed conflict between the two side // Vulnerability: </t>
  </si>
  <si>
    <t>Escalation in conflict in Rakhine State  // Rationale: The military juntaâ€™s forces clashed with AA in Maungdaw Townshi//the most intense and extended clash, with the longest sustained a//ctive fighting between these two main gro//An escalation in conflict would exacerbate Rakhine popu//d thin by engagement in other conflicts, especially the anti-coup fo//Intense fighting between the AA and the Mya//As at 28 November 2022, the conflict resulted in around 20,000 new//itarian operations due to the conflict // Vulnerability:  | IDP camps' closures across Myanmar resul // Rationale: d by insecurity caused by the conflict between the Myanmar military//junta, along with armed groups supporting them, and a//nce; increased insecurity and armed conflict, and mine contaminat // Vulnerability:  | Increased airstrikes in Myanmar by the m // Rationale: hich are under the control of armed groups who are against the ju//he hardest hit by the renewed violence//to carry out more retaliatory attacks (including the increase use//roads, an intensification of clashes and airstrikes is likely to//rate in areas affected by the conflict // Vulnerability: - People living close to armed groups' bases | Poor socioeconomic conditions, access re // Rationale: ially sexual and gender based violence // Vulnerability: le to sexual and gender based violence during journeys and also at</t>
  </si>
  <si>
    <t>The expansion of the areas under the con // Rationale: ach other of supporting rival armed groups in North Kivu province//Congolese army, demand a more offensive attitude from the East Africa//emonstrations often turn into attacks against people and their pro//Since January 2022, riots or attacks by armed groups targeting pe//These attacks have intensified since June//curb the advances of the M23, violence against Rwandophone communi//beaten by Congolese troops or armed groups and militias fighting//upposed to have taken effect, clashes between the Congolese army//ccuse each other of launching attacks on their positions//se an increase in retaliatory attacks against Rwandophone communit//Incidents involving armed groups and militias fighting//, particularly in areas where armed groups fighting the M23 are a // Vulnerability: The violence would mainly affect Rwandan</t>
  </si>
  <si>
    <t>Human trafficking and protection concern // Rationale: seek safety from the ongoing conflict//and 1 in 500 suffered sexual violence//ce of sexual and gender-based violence creates a vulnerability to//h the risk of exploitation in armed conflict (UNODC) // Vulnerability: well as survivors of domestic violence | Extreme winter conditions and power supp // Rationale: The risk of active conflict and extreme constraints in ac//Ukraineâ€™s counteroffensive advancements in Kharkiv oblas//their savings because of the conflict, affecting their ability to a//Russian-controlled or active conflict areas lack financial resource//st recently, Ukraineâ€™s counteroffensive advancements in Kharkiv oblas//In October, Russia escalated attacks against the energy infrastru//Active ground conflict elsewhere has continued to re//cially materialised in active fighting hot spots, including front // Vulnerability:  | Russian territorial advancements in Done // Rationale: Russian forces are conducting offensive military operations on the fr//Group is leading the Russian offensive in Donetsk oblast, relying on//ave been widely implicated in violence against civilians in Ukrain//ther abuses, including sexual violence//hifts as Russia continues its offensive in Donetsk, new areas will co//Although Russian armed group Wagner and Russian arme // Vulnerability:  | Disruption in food availability and incr // Rationale: beginning of Russia military offensive on Ukraine, on 24 February, t//ficult and unclear because of conflict//ven by more than ten years of violence, hostilities and protracted//ad at bakeries are increasing violence against Syrian refugees//on of dry weather conditions, conflict damages to the irrigation sys // Vulnerability: Years of conflict, political tensions, and disp</t>
  </si>
  <si>
    <t>2023-05-04 â€“ Measles - Ethiopia</t>
  </si>
  <si>
    <t>2023-04-17 â€“ Circulating vaccine-derived poliovirus type 2 (cVDPV2) - Indonesia; 2023-04-28 â€“ Measles - Indonesia</t>
  </si>
  <si>
    <t>2023-04-27 â€“ Meningitis - Nigeria; 2023-04-27 â€“ Diphtheria - Nigeria; 2023-05-01 â€“ Lassa fever - Nigeria</t>
  </si>
  <si>
    <t>2023-02-10 â€“ Measles - South Sudan; 2023-05-05 â€“ Acute hepatitis E â€“ South Sudan</t>
  </si>
  <si>
    <t>2023-05-07 - flood - green - NA</t>
  </si>
  <si>
    <t>2023-04-24 - flood - green - NA; 2022-12-09 - drought - green - NA</t>
  </si>
  <si>
    <t>2019-12-20 - drought - orange - NA; 2020-10-23 - drought - green - NA</t>
  </si>
  <si>
    <t>2022-02-18 - drought - green - NA</t>
  </si>
  <si>
    <t>2023-05-12 - cyclone - red - (222 km/h)</t>
  </si>
  <si>
    <t>2019-12-20 - drought - orange - NA</t>
  </si>
  <si>
    <t>2019-12-20 - drought - orange - NA; 2022-01-21 - drought - green - NA</t>
  </si>
  <si>
    <t>2019-12-20 - drought - orange - NA; 2022-12-12 - volcano - green - NA; 2020-10-23 - drought - green - NA; 2022-05-20 - drought - green - NA</t>
  </si>
  <si>
    <t>2023-05-08 - flood - green - NA</t>
  </si>
  <si>
    <t>2023-05-10 - flood - orange - NA; 2023-03-14 - volcano - green - NA</t>
  </si>
  <si>
    <t>2023-04-05 - volcano - green - NA</t>
  </si>
  <si>
    <t>2022-01-21 - drought - green - NA</t>
  </si>
  <si>
    <t>2022-09-23 - drought - orange - NA</t>
  </si>
  <si>
    <t>2022-04-22 - drought - orange - NA</t>
  </si>
  <si>
    <t>2023-05-02 - flood - green - NA; 2023-05-05 - volcano - green - NA; 2022-12-13 - volcano - green - NA</t>
  </si>
  <si>
    <t>2022-11-11 - drought - green - NA</t>
  </si>
  <si>
    <t>2023-04-28 - earthquake - green - (M 5.5); 2023-04-28 - earthquake - green - (M 5.7); 2023-04-30 - flood - green - NA; 2023-04-17 - flood - green - NA; 2023-04-19 - volcano - green - NA; 2023-03-31 - volcano - green - NA; 2023-03-12 - volcano - green - NA; 2022-12-07 - volcano - orange - NA</t>
  </si>
  <si>
    <t>2023-05-12 - cyclone - red - (222 km/h); 2022-12-10 - cyclone - orange - (102 km/h)</t>
  </si>
  <si>
    <t>2022-10-21 - drought - green - NA</t>
  </si>
  <si>
    <t>2023-05-03 - flood - green - NA; 2022-12-04 - volcano - green - NA</t>
  </si>
  <si>
    <t>2023-05-11 - earthquake - green - (M 5.9); 2023-05-05 - earthquake - green - (M 5.9); 2023-05-05 - earthquake - green - (M 5.6); 2023-05-05 - earthquake - green - (M 6.2); 2023-05-01 - earthquake - green - (M 5.9); 2023-05-09 - flood - green - NA</t>
  </si>
  <si>
    <t>2021-09-24 - drought - orange - NA</t>
  </si>
  <si>
    <t>2022-03-18 - drought - orange - NA</t>
  </si>
  <si>
    <t>2023-02-24 - drought - green - NA</t>
  </si>
  <si>
    <t>2023-01-29 - cyclone - green - (169 km/h); 2023-03-12 - cyclone - red - (250 km/h); 2020-10-23 - drought - green - NA</t>
  </si>
  <si>
    <t>The dzud natural phenomenon set to signi // Rationale: The â€œdzudâ€ is a multiple natural disaster comprising summer dr//winds, and lower-than-normal temperatures//tality, especially in steppe (dry and grassy plain), vast grass // Vulnerability: n</t>
  </si>
  <si>
    <t>2022-12-09 - drought - green - NA</t>
  </si>
  <si>
    <t>2022-04-22 - drought - green - NA</t>
  </si>
  <si>
    <t>2023-05-05 - earthquake - green - (M 5.6)</t>
  </si>
  <si>
    <t>2023-05-02 - flood - green - NA; 2023-04-20 - flood - green - NA</t>
  </si>
  <si>
    <t>2023-04-18 - flood - green - NA; 2022-05-20 - drought - green - NA</t>
  </si>
  <si>
    <t>2023-05-05 - flood - green - NA</t>
  </si>
  <si>
    <t>2023-05-02 - earthquake - green - (M 5.5)</t>
  </si>
  <si>
    <t>2023-04-12 - volcano - green - NA</t>
  </si>
  <si>
    <t>2023-05-03 - flood - orange - NA</t>
  </si>
  <si>
    <t>2023-05-11 - flood - green - NA</t>
  </si>
  <si>
    <t xml:space="preserve">Disruption in food availability and incr // Rationale: , because of a combination of dry weather conditions, conflict // Vulnerability: </t>
  </si>
  <si>
    <t>2023-05-10 - earthquake - green - (M 7.6)</t>
  </si>
  <si>
    <t>Turkiye / Syria earthquake (3.3); Turkiye / Syria earthquake (regional crisis) (3.7)</t>
  </si>
  <si>
    <t>2022-03-18 - drought - orange - NA; 2023-04-19 - flood - green - NA</t>
  </si>
  <si>
    <t>2022-03-18 - drought - orange - NA; 2023-04-26 - flood - green - NA</t>
  </si>
  <si>
    <t xml:space="preserve">Extreme winter conditions and power supp // Rationale: Freezing temperatures can reach âˆ’ 20Â° C//ating will be an issue as the weather gets colder//ating will be an issue as the weather gets colder // Vulnerability: </t>
  </si>
  <si>
    <t>2023-01-06 - volcano - green - NA; 2022-12-04 - volcano - green - NA; 2022-06-24 - drought - green - NA</t>
  </si>
  <si>
    <t>2023-04-30 - flood - green - NA</t>
  </si>
  <si>
    <t>A drastic decrease in purchasing power r // Rationale: with no increases in domestic prices since September//further increase in domestic prices // Vulnerability: tunities decrease and heating costs and health issues increase,</t>
  </si>
  <si>
    <t>Escalation of conflict between Armenian  // Rationale:  // Vulnerability: main priorities was restoring livelihood support so that people could</t>
  </si>
  <si>
    <t>Disruption in food availability and incr // Rationale: its toll on the economies and prices, resulting in higher costs o//Higher costs of fuel will likely push the//cost of basic goods even higher//Lebanon is experiencing a socioeconomic crisis in addition to the h//d to live in multidimensional poverty in 2021//Food prices are higher than a year ago://the cost of a WFP food basket is 86% h//In addition, higher costs of basic goods will reduce h//With increased prices and disruption of the supply//Bread prices have increased more than fou//pound, and in trun, increased prices of fuel and agricultural inp//eat and stabilise global food prices, there remains a risk that R // Vulnerability: years of war in Syria and the socioeconomic crisis in Lebanon since 201</t>
  </si>
  <si>
    <t>Flare up of tensions in Moldova contribu // Rationale: Energy costs are affecting poor household//The inflation rate in December 2022 reached//esses) and increase needs for livelihoods opportunities // Vulnerability: Owners of small business and unemployed youth will likely be affect</t>
  </si>
  <si>
    <t>IDP camps' closures across Myanmar resul // Rationale: k of shelter, food and water, livelihood opportunities, basic services//due to insecurity and lack of livelihood opportunities, although being // Vulnerability:  | Poor socioeconomic conditions, access re // Rationale: some cases, fleeing severely socioeconomic conditions, insecurity, and//Indonesia in search of better livelihood and living conditions // Vulnerability: The poorest, the ones without livelihood, and the ones who are unemplo</t>
  </si>
  <si>
    <t>The dzud natural phenomenon set to signi // Rationale: at high risk of losing their livelihoods in the coming winter season//act early and protect herder livelihoods // Vulnerability: e of reserve food and fodder, livelihood diversification, informal mut</t>
  </si>
  <si>
    <t>New proposed legislation and evictions p // Rationale: livelihood-related structures // Vulnerability: ing will significantly affect livelihoods and humanitar-</t>
  </si>
  <si>
    <t>People Below $2.05 Poverty Line, %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</si>
</sst>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8">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27">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color theme="1" tint="0.499984740745262"/>
      </font>
    </dxf>
    <dxf>
      <border>
        <left/>
        <vertical/>
        <horizontal/>
      </border>
    </dxf>
    <dxf>
      <border>
        <left style="thin">
          <color theme="0"/>
        </left>
        <vertical/>
        <horizontal/>
      </border>
    </dxf>
    <dxf>
      <font>
        <color theme="0"/>
      </font>
      <border>
        <vertical/>
        <horizontal/>
      </border>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F2CAC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F2CAC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border>
        <left/>
        <vertical/>
        <horizontal/>
      </border>
    </dxf>
    <dxf>
      <font>
        <color theme="0"/>
      </font>
      <border>
        <vertical/>
        <horizontal/>
      </border>
    </dxf>
    <dxf>
      <border>
        <left style="thin">
          <color theme="0"/>
        </left>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F2CAC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F2CAC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F2CAC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border>
        <left/>
        <vertical/>
        <horizontal/>
      </border>
    </dxf>
    <dxf>
      <font>
        <color theme="0"/>
      </font>
      <border>
        <vertical/>
        <horizontal/>
      </border>
    </dxf>
    <dxf>
      <border>
        <left style="thin">
          <color theme="0"/>
        </left>
        <vertical/>
        <horizontal/>
      </border>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border>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rgb="FFFFFFFF"/>
        <name val="Arial"/>
      </font>
      <fill>
        <patternFill patternType="solid">
          <bgColor rgb="FFFFFFFF"/>
        </patternFill>
      </fill>
    </dxf>
    <dxf>
      <font>
        <sz val="12"/>
        <color auto="1"/>
        <name val="Arial (Body)"/>
      </font>
      <fill>
        <patternFill patternType="solid">
          <bgColor theme="0"/>
        </patternFill>
      </fill>
    </dxf>
    <dxf>
      <font>
        <sz val="12"/>
        <color auto="1"/>
        <name val="Arial (Body)"/>
      </font>
      <fill>
        <patternFill patternType="solid">
          <bgColor rgb="FF7FC8D8"/>
        </patternFill>
      </fill>
    </dxf>
    <dxf>
      <font>
        <sz val="12"/>
        <color auto="1"/>
        <name val="Arial (Body)"/>
      </font>
      <fill>
        <patternFill patternType="solid">
          <bgColor rgb="FF0091B2"/>
        </patternFill>
      </fill>
    </dxf>
    <dxf>
      <font>
        <sz val="12"/>
        <color theme="1"/>
        <name val="Arial (Body)"/>
      </font>
      <fill>
        <patternFill patternType="solid">
          <bgColor theme="9" tint="0.59996337778862885"/>
        </patternFill>
      </fill>
    </dxf>
    <dxf>
      <font>
        <sz val="12"/>
        <color theme="1"/>
        <name val="Arial (Body)"/>
      </font>
      <fill>
        <patternFill patternType="solid">
          <bgColor theme="9" tint="0.39994506668294322"/>
        </patternFill>
      </fill>
    </dxf>
    <dxf>
      <font>
        <sz val="12"/>
        <color rgb="FF9C0006"/>
        <name val="Arial"/>
      </font>
      <fill>
        <patternFill patternType="solid">
          <bgColor theme="9" tint="-0.24994659260841701"/>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rgb="FFFFFFFF"/>
        <name val="Arial"/>
      </font>
      <fill>
        <patternFill patternType="solid">
          <bgColor theme="0"/>
        </patternFill>
      </fill>
    </dxf>
    <dxf>
      <font>
        <sz val="12"/>
        <color theme="1"/>
        <name val="Arial (Body)"/>
      </font>
      <fill>
        <patternFill patternType="solid">
          <bgColor rgb="FFF2CAC4"/>
        </patternFill>
      </fill>
    </dxf>
    <dxf>
      <fill>
        <patternFill>
          <bgColor theme="4" tint="0.79998168889431442"/>
        </patternFill>
      </fill>
    </dxf>
    <dxf>
      <border>
        <top style="dotted">
          <color auto="1"/>
        </top>
      </border>
    </dxf>
    <dxf>
      <border>
        <top style="dotted">
          <color auto="1"/>
        </top>
      </border>
    </dxf>
    <dxf>
      <font>
        <strike/>
        <color theme="0" tint="-0.24994659260841701"/>
      </font>
    </dxf>
    <dxf>
      <border>
        <top style="thin">
          <color auto="1"/>
        </top>
      </border>
    </dxf>
    <dxf>
      <border>
        <top style="thin">
          <color auto="1"/>
        </top>
      </border>
    </dxf>
    <dxf>
      <border>
        <top style="thin">
          <color auto="1"/>
        </top>
      </border>
    </dxf>
    <dxf>
      <border>
        <top style="thin">
          <color auto="1"/>
        </top>
      </border>
    </dxf>
    <dxf>
      <font>
        <color theme="0"/>
      </font>
    </dxf>
    <dxf>
      <font>
        <color theme="0"/>
      </font>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111</c:v>
                </c:pt>
                <c:pt idx="1">
                  <c:v>42</c:v>
                </c:pt>
                <c:pt idx="2">
                  <c:v>20</c:v>
                </c:pt>
                <c:pt idx="3">
                  <c:v>8</c:v>
                </c:pt>
                <c:pt idx="4">
                  <c:v>9</c:v>
                </c:pt>
                <c:pt idx="5">
                  <c:v>0</c:v>
                </c:pt>
                <c:pt idx="6">
                  <c:v>0</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7H1JcuPI0uZVZLnpTYGFeXj26pkJpETNqRSVWZW1oUESigQHgAQBTqv/Gn2CvkAve/du0ifpL0AC
BJyhJLKFMqCtn6xMVRWhkJyfR3h4+PjP1/U/XieuE56tpxN/8Y/X9W+fhlE0+8evvy5eh+7UWbSm
3msYLIK/otZrMP01+Osv79X99S10Vp4/+FUWJfXX16ETRu7607/+id82cIO74NWJvMD/Ervh5sld
xJNo8YM57tTZaxD7EVs+wG/67VNvE3rOpzPXj7xo87yZub99KvzEp7Nf6e85+ptnE5AVxW9Yq2gt
UTZ1SZRlS7VkyTQ/nU0Cf5BOmy1NUmRR1nVDVnRFxvTuTz84Uyw/SU1Ci/P2FrqLxdn+39myAuHZ
qLcI2rvP3A4Yib3vyWf6tYjpv/5JBvApyUgOdgrJqSmKetuZuWff3PDNTT//x6GXAL2pqKZkmKau
aLKmFqAXZKWly6oqmbJm6rpuWXL6t3fYl6OJz4D8WsKF/BRlRftb/az43V1EZ7bjj1M0Ps4JRWpZ
qiJJmqwUWIDDIWu6AQYoYvJFOFCKFD4DcksJ/rkZnGSypY8G/tZd33M8Pzr75vmvOPNnjv92Fg3d
s27o+s6b57uL6jggKUBaUjVVUa3dV4ERgi61JNOSRM2yuJz4CKV8Bp3+jYRvpxfQ0/StXf9pevAG
bqUXitXSTFnXFHARt4UuKcUjZbZES9UVyzBMSTFk0Uj30E6mlSCHz65sIeFKNk7Bf+jWD357674O
q7zNVatlKJasmPguSgru7MIxwo2jKJIpiqoumhIOWxH8EuTwwc8WEvCzcQp++8/6wd+d17v4tUoG
QI6ZlqmruDEsyzBFGfs7p04JutiydEMVFVWSTB33De78gj6VSNyTRPHZUPhEhBWFOcqOuwYIoq4b
hIMqWaHKuDJE3YAYkmTTEvXiWVCVlibqkqlAx5J1QzOIZluCHj4XsoWEA9k4Rb97Uf9hsMPYd710
L35co1JbqqVLsmWZFvAVk32eOweSpEK3tUxDAwNwq6vkGjhNDh/7dB2BPh2myNsP9SP/EITR8Oze
eXXfAr/S/S+1dFHUNE2V8HSQgHVBFMlSyxAlUTVMy1AUvEAIC36CLj4vjn4BYcrRPOXO/W393HmG
vms7Qwfv/+oOh4zND+FvgCWQQCKefgXOCAaUJA2s01UNB8TSFCn92zslqSRRfLYUFhOWFOYoO+xe
/ey4cWaOn4LxcSml6C1dU2XRgqoEOYUHRoERUFBblsGe3ru3oUou65PU8DmwX0aw349S1G8e60e9
57lh6JzduYFfofkDliXdUvGgkzRJl2BkKlqeBAkCysTul03NsAxJYswpqEolqeIzofiZCC+Kk5Ql
vbv6WXIdOZNNisfHDwJThmRcFaKpysBb0vTiQYAqhbsEokqBMcTSrPQv7+TRSWL4LNgvI9jvRyno
18/1g34Fu+jZLfvWO3/65aw99PyTllhivzlld9wZiRO8BsR+TE2STFh3nelLlToDni8qDJI4azBI
SngqEpMkHpAq1GXV1HErGYqmQKfIn8lyNPG3Q34t2RP5Kboxuvf1b4zeJFg64yoZoZrQzgzVMCAj
NTzY2eskrz9bLdVUTZFp0KppyiaVjSUI4nPh8FEIDw4TlAO9BuhpvdA7u4NN+OR5LDoRfuQZMfBC
wQFQDd3UZFWC/b3AAlMEh2ToDqoBc5cuk5NQiqB3WHD4LJQHhxnKhLsGMOE6dCcwEqci4ePXkqa0
JBgKdbifYPVlqliBBYLZkrD7NR3SSpRVC8/M9G/vL6bTBPFZkH0SwoBsnMJ/fVG/FNrZ5Ss8ARKu
fUmVFCCvwFxoSUUhxIzyuqnAnqVZ0Axkkb5TShDEhz9bSODPxin83U798H/1vch9O7uFN/gtmKYb
sZJDYCmwT8FeokBfViTyWpThoYWxV7Zk3BMJI9K/vTsE5eniM4OuJzyh00essetnzaUTBu7Z9YJJ
pwrf8TrOh6Ia7HbeOaUgfnKXtGC0EBQAt5a89x6K4FxeWypNFp8xZDnhC5mlbLn8XD9brn2YvNxF
lXqTILZg7dLBExH2dVWFWCpe28zyiGOCByVsvxwDfCma+PzILSW8yM1QPlw3QHJ1gqnne69V3hx4
JygqTMCmYWmGoSvUDSK1FE2EB8o0wCt4TPDOyJ+MMhTxmXBYSXhwmKAs6DTgBZF4ys6e3Fn8MvFe
UzA+fnn8xyGYRF0le+XUg7odh86//4cTVIc+U6AseJckDa+D/M2gmzAsyjgXIlNs8UVeD4yU1x9T
wt/+2UKy+7Nxuvnbv9d/D7Sdl+A/wVWfmhBc1XYQ2lPhRQAVSUPgIJRXqEGI9hCJimTpsALjLsbb
Yqfb0oNwkp53zsF+HT0G++GjU3Be/ymAmymE97866SPrcCMh0MNS8TpQNUkqXsKa2ILvQ4ILcB/6
Ru7gEvTwsc8WEvCzcYq+fVU/+u34pcJtD+eqLsKMquLdbEhK4lzNy394+CwJLwcFfidJRWgC3fYn
qOEDv/sMBPXdIIW8/bV+yO14MnAqjT1DyIehmbAGqZoMyxDQL1y7MsI5oXZqOXNGXuksQw8f+MNK
Av5hgjLA7tbPgPN4EVWLv4HgP9itEV8GVxIiC6QC/nh6YbNbJoKe4fVTNQ3TeQaUoIePf7aQwJ+N
U/TPnxuA/hSBl6+Of9ZzpkGFskcAzDLet7JC4BckAzZreHUQW0AsEeelaXmHAWQ95QOZPmJHr352
7O1Y56HzcnYx9UInqjK+GbH8lqgZKsLNDNhTNXIVq4jLRGSzCW+4CaeaBDt3/mD8LG18JvF/C2EV
/4eOGHZRP8PsOBzDAXt26SyqfbLBAY6YD4gw2LVlo8gpAUEJCN20dBHJMIiaSqIK86wqSxWfRcXV
hDXFScoS+7IBLHHCF+ctWKS79+P2CzikoUCpsCPB0KpKUFcLN4qgIdxc05E5gIBnHKCjeFq7BEXv
sCJbSdmQTRyxoAGm7nPYVBGsUx0HoFNpUKcsOPx3pooiByS87/CMMEQiskrQwcc9W0hgz8Yp6ucN
sKDa7mTgxVU6fcSWrkrMnWPBRqTjiVDY9wggROAg/HLwfrIwDYWgX4IePvrZQoJ+Nk7RtxtwE3Rh
P6rw3QwfgmZBR2WaKvN6GpZOfQiITIMxA+O6rmmyAaNG/g44SQ8f+/0ygvx+lOLePa9f3N87kzdv
WaWaBOixrxH3gohl/APDBfF2GgryhyTm24HjABG0bDoPfRmS+OgfVhIGHCYoD+6/1c+DjutPnbDC
XEgNViMkpQJlCRmpLLaoIHmslgJvM2QTclgky0QwWJEBJejh458tJPBn4xT9ThMiXhah405SBD6u
7ih4oCGkCPFciNhnZiOgm7MbKWoLAh9fSFhR8GKgbrPrk+TwsU/XEejTYYr8dQMCYO+dOPQip9KM
CVlsyTqeaUhzF7HJWXpcDnxBElvwJiNTQlXwOmBZLSnjd4EW5UjicyC/lnAhP0U5cf9UvwR6DCoO
+oLTDBGmigbvsSjtErNybJAggZiqDxe+IqksHqbIhdPk8DmQriPop8MU+ccGnIEbpKVU67Y3YSBN
PJJJWgoNAxcMo4VnL2wULCgMxgpmX83fviUI4oOfLSToZ+MU/psG+OwvQweJ8SkCHxf+KrJR4CpD
bLWsQw4lOzu38eUWLKYagoHhTt5t/vRP78TPaXL42KfrCPTpMEX+sgEi5/q14kBTXW1B48dzSoax
AX4DkisnSEhWgTkbUgfpogZ0U1iF8hu/BEF88LOFBP1snMJ/3atf4t85lZp4TOSKqlD1kWUFPzE2
fuHaRdJJy0AGFvKDkAgEhyVJPjlFDB/33SoC+m6QIn7XgJfWN9d3tzE2/S9nT3a69d6TOH9jyok3
DULhDgVYKhR7iOI28JDAYwOFiJIoYuhVObmHZwiqs5hQiBFhjHoStATRczmi+PugsJhsh8Ic3RXP
Dbj/EQ7tVnkBKcgqgZFVQfECA1c8su4KjJBhCQSfDJQ2OPZYn6aFz4B0HcE+Haawd5tw+ywm7lnw
F3K2KzQ6aXDayYZsGiReVVBbwBvqMLyquy+cjsLVU44aPvoIiT58FMKCwhzlw3UD9K9nZ+SNvQUe
gSki70nE8kk/Ci56bH8F1j8UI4KhqWh3NSSEdIsK7K2IItAQv0EeH+VI4vMiv5awIj9FOfF8U79C
YLt+lYFLFrKyUXDORO6vhfJnCAwryiE4S9llYcH2qsL5Q8vYnKSGj/9+GYF+P0pRtxuA+nk4YILg
dA5q+e0voOIZTE/IpsLeTtSt4l0s6JhXdQQ2qbusRGp/LUUTH//cUsKD3Azlw3kD7oMHmKLi6kQQ
cz/ABa3BB4GHoMYKABL3g663LAgouCCQDISzkb8OThLDB3+/jAC/H6WgPzQA9F1Jl7OOE8aLhTNx
KvS9/ad2DeqUJtvkVMS8HUSLFUJq0y348ftXgJKJUjXM7KeJhgL3QlEAIY7GZALIgG0q8T5gOr/9
y1DEPwGHleQQHCboObB/r//qzQL7dyh8nAP/yVkotfXbzmaK2L3KcwqZeRsVX5E7BQdo8lXQfQRT
asHzwGLJ9pkjJGq7PF38Y0DXk8NAp+mRuP1e/5HoxptKZZIK+4RoGIi3wNOXPYyLHlFBY8k8BhQm
1AJQmUeUyKTT9PBZka4jLEiHKfTdBkD/iJu4QlXIgGUQdh8doRZJASAVz628ZQj+UOj/cEiw6gy7
2tX5y+AkNXzc98sI7PtRivpjA+6AnYfQiyuMuxOYLxQxMEgrZ49hxDsWdVANkd6GxGqI4mjIrABG
8R4uRRIf/txSwoLcDGXD/df65U4viFHJrxe/VWmQMBDLDYWIlbnAiwA6f+EEIF5AgdkIQcVJqIxC
8whLksRnRGExYUVhjjKj1wAfxYO7OvvThTiqsh6JgDpZCNBGTAxkjo5/k3Q2FmDPQmdwIlCmmplJ
i6eiJFF8dhQWE3YU5ig7HhpQbLcbV/lCS8pUQTliilDyRe4FFVc2goIRPqOm0/l74RQxfPx3qwjw
u0GKeLcB0ujWC70XtHlId2AFL4OWiesYBXWZzQ3WN9IqQpBwKcAwh/PBIpMSH2oe9TIE8ZE/rCTo
HyYoB26v678PUB9u4lYH/842h5xxhPsi9IK6qGGaRnR80iZiV+s1j/1JUvjA75cR1PejFPJ2Azxi
vWASTIO/4VkmwCYto646ctcg3SFZiG8MOmoLYRmIkUd8jI4QAvIs+wnC+Kw4+gWEKUfzlD09u/4T
0UPMno++MdUdCmQUKiYewzKLSoWPjBT5FjT4jtHXA6YiVELex9HnD0YZit5hSPZZKCeyiSMWPNXP
gq4bwm6xqY4DGlxirNMD3mg4ILsOQfk3GjRUlMFHSCvCuZGNziph5BlQgh4+/tlCAn82TtHvXNSP
/m0QuiyGw521Uhjeu5f/viiOR1hHphXabFmLKAhFCD0NwbFwHoHFuR0goFKiyGJ3UPAEZa2PY/ZP
08PfAek6sgHSYcr/x/P6+d+LWv9pp/NOKyHCxv832+lcwB8Cl2yFWreAMh5QuGF/RI822H2TbKPc
8ULvKhXmR1ZlDhHTqNxLNI8yFPHP12ElYc1hgp6xXgOemr2VF23dsNqXP2JzEYwua4gKYeXMaGIG
i5sGe2CTR0w6YhaYoTJ/y5Wkic+HwmLCisIc5Ub7qn6J93UAC0yFlw1eOYiQRn4MPODQsmEXLlw2
iozsAFS0QWwO1BEkRxILzGly+DxI1xH402GK/Ndu/cizu+ZkI6GfaxbJuhuxM4Cbnmd3SbobwW+r
IDl157tCAGHhGPx/293oYhFV290FTifU3tWRhsQKqTCtqnAOEDNrKgZzm+jqzjtS5EQJevgHIVtI
TkI2To/CRQPU7m+OHztRnELwnsr9E3FSKIQP5BEpiNrgEEOwDBTghx2mhVBOHTlkaLKDaAUr/du7
XI0SBPHhzxYS+LNxCv+3r/VLojazylTap4BVU9FxEUMfQiAmIkLIk4OlCZuw1uBhgpBa5NETpagM
RXwGHFYSDhwmKAvaDSi1m1RCciaVltqFjEHAMsJhUd41SVcq+qZQGhmaKVK1kSiG/rZHPQpKkcRn
Qm4p4UJuhrLhvAEn4WKCak+TJWqkhKlA+Lgwwq2MSCnWpgiZY9CLSMyyYJotlknMyuRnV0X+Vi5J
FJ8VhcWEGYU5yo7et/oF03XozKvjgwKhg4ZeMDWiZfBe6OQeavAd4uUA7wgcKLgfktDyPBtOEcPH
f7eKAL8bpIhff6kf8WcUbZoiWrziqH0rqbPLUEftuaOofRQJYsksaKJt7ltBpkzf3cZlieJzoLia
cKI4STny3IAsip67QX/7yaTSMh6oTwODhQ7Br7FyHknSXu4owCqvouqrgQCTffeUIkPK0cRnR34t
YUZ+irKi167/cHRjNNV2BNtDRHOFyioiOvEihm/EQje1xAtS0FVZvUC8ldEjFTxT8LTWibJUmiw+
Q8hywhMyS9nSbUB41Z33snHSDfrx61pGWwhUJoVDBG2CkyoeBXYg1RiGJMQZItYnybXDwy5/TZyk
hs+F/TKC/n6Uon73vf7D0HPDSp8MiAmBawKthGRkz7Ov4osN8W7oFIyQkn1EiUhgP00OH/d0HQE+
HabIPzUgdOoxdsMoOHvyXqusqwgTqYQ2Qih1zDcd6SgtASmkoLIEL2anJFF8JhQWE04U5ig7Hhvg
sUX9KWdVpUMB7wWGM9RQRDPgEqYmVBQjxasNbWkR7YBbmoX55AXQaXr4TEjXEfzTYQr9fQMk/1Xs
o0L1Jv38H5f9qoFGmrAYwSiEWhOIm4V5OqcXIfif1bhk9Uf35fDTP71TVEvQw8c+W0jAz8Yp+lcN
eCyjzkAQDSuUQYKMaqEmepiKMqpTH3cllyGjVLzMsP3xA6yBeRH+EgTx4c8WEvizcQr/XQOugUtv
VKnUMWCRhkE0bTZALaaoLQSFyJJFKEdJK4gi9qeo4QO/W0VQ3w1SyC8bkNF7gZJmCBBJP/nH5Q3M
1Ii+QZMl5LKjmzWtrYJsd0ghSVWQSI0SuzCi5gV9CWr4qGcLCfDZOMX+ogHX7LPjb6stJyfoKCcH
HZ9V0mD5Q3CbFaQ9q+aXtFRGgVfUy0/KtefxL0MRnwGHlYQDhwnKgucGeO7tYIF6fmdwGJ9dueHW
HQTLSrPb8QSQWDPXrKcu5Hv+9jVQ1hVZdaw/AXMe6MR7+fPk8bnz3u8hvHrvxyjn7PP6H2v7uLaO
O22dPbrBbOL+t0XNUW7PjofU5Nq7dPec+M07Y10FqvS9yNjJKBKHCxUxlawmpVLYydjoiMNH6Wg0
xWV9f6j7sSxR/P1bXE12bXGS7tVeA/ZqO4Dxmb1uK7xnLWSAslrdrGwravOJkBw5wSKYYBdjBGor
JSXM6JOqHEl8buTXEl7kpygn2g24cllLcfgCKuQDwrRY16X3kiRg6YS+wzRMpFgraMRBNJ4yBPG5
cFhJeHCYoBzoXdcvt9thgHDFKhnA6sPAxvZOIUVJb6lwBCOhFAyAxZl1qMmrPCXo4eOfLSTwZ+MU
/asG7P97d12pjY01mYH3F00w+IHYiFBsIVTo0EiabP/T9PDBT9cR7NNhCv39H/Vv/M9Igki33sef
WWj3xmyW8KCgSAD7wrbOyX/kxSEbFPlyLEgrv91PUcGHe7eKgL0bpFB/boCD8Tw80czuJ2MQ2R6W
YCve99wmWAs67mK0dkb1th0rqCH/JDl80PfLCOr7UQr7eQNsl08BtnjFop0lvyHVnKXxwF5AHCis
hC4rx4ZOPbxwnxL08JHPFhLss3GK/lMD4q16SS2A879Yh7f0zH9czgiwUCIDl7VCYkn/O1dtTtAg
IgvGHvQ/tNBuNemrnf7tnf24LFV8RhRXE24UJylL/jyvX+RfOV6l2dBgBdoBwJgPAxsvH1dGDAQS
RXWdr/OfJIfPhP0ygv5+lMJ+9Vw/7PfB5C1YVngI4EORoWHiVQszPifyGeWkYU3DY0xHdKKW1LDP
37kl6OEjny0k2GfjFP37Tv3oP7qVliZEVDMq7aDyWnq5Fi2aggEBBOUT1Tv3TnbM58E/RQ4f+d0q
AvtukGL+eFE/5uhzjPzKxS9nz0M3/fgfl/0w+bDwHBTcoZgjYARfGor17DQeYrYEFWd7kn5EDR/6
wmLCgcIcZYTdAA+WHTpbb/KjD/1zqifrAGNoMCDAQYU3LHoM4wGVu34FjYWdS/CdIyFdQxkY5t7N
b//TBPG5kK4jDEiHj7BvwNvWHsZRpU8s1AKD8R4911DvK2mJV4DeQuEdqEV4f6ETJCfY/DQ57yC/
/xgU+f3wEfLP9Yufb54b+VVX20FQAloz4NplTU+L1k1JhNscWZEsBRzBC0e5FiXo4WOfLSTgZ+MU
/W8P9aPfHVZaezBxigNbdAVGXDmevMVHF9rRQgeyVIgkBNLCw8sSYfIS5yQ5fOj3ywjw+1EKe/eq
ftgfvIEbph/945etxKSNCu8sZHlSNUQuSpsW9B/WB8GAIZPlVIAredRPUsNHfb+MoL4fpag/NEDT
QexWhSEiAJ3190AlF+jukCYkOEpQUBcbVh9EbqK8mmVC0hdRP0UNH/TdKoL5bpBCft+ACkfnfw0g
YarOn0BeL9oJoqkd8IVlgVUvyuk1SGYUkeqIlJUklv8oUKQkTXz8C4sJGwpzlBvnl/WLnT+96Yvz
sqpQzRcQA8i0eVjw0QAsqSVQ4AVC2FhiaSqWiLgvQw+fDYeVhAeHCcqAPxtg5bRRzggFN1NB8HHJ
jwICaDqBnc6arCVfBfgFdApjEbPoAra3P8Pznhf9JQjiMyBbSPDPxin8dhNs+xNcu1UamWHgRBlB
WVdRv2GXGlSAHzY11EGVdDh5YeGB9c0qon9+mh4++tlCgn42TtHvNCBe6sGdORU+b1n4K+r8IlJh
XzyjqPSYzLuIyg6oASnCxXhU3/EkNXzk98sI7vtRivrDY/0yv/3v/xm5Z2//+7/++/Uy8MIKZb+B
GoMGchTRAViE9onuH4XNL2gtpG+xGxoGZ8R0wsxZ3P0/QxmfGce/gfDl+Acoi9oNCGvoOdOgwjtB
QMaEzl5fCN4pckQy0JUTFgcVgT+J8U0qcuQkIXw27JcR7PejFPDfG2Bp++4iqbfuuna/u4sIlk5/
nESQdp1thVsAVbasfeR6YQegXxLCSZHLgcqfyRdkZl4dyGhKh3kaCn8T5JaSjZCb+fVf/ySFAo8G
FkcjX5DgtXlyF++1efnB1BkhpY1yq2GV3UAFSWqxqjYocMuOG6LmircQsuhRYxivxHc6sJUgiA93
tvC9T0jP3W0D9K+L17jaWhIwKKGHBdzL0K5E5G6j2XlhvwuG2UIeQeJbPlYBSpDDBz9bSMDPxin4
F+36FYFHp+rug3jcscLyaG6UNbbLP8ORrQHtC68PU2YdkGgUaRl6+PAfVhL8DxOUAY+39TPg6/bF
rZoFKsQPXndQs/ZdRYriR4f4YW3nWZtunWPsLkcSnwv5tYQP+SnKia8NeIk8//t/hWNvU6EujNQk
9L9DZWEYv5OvotMB966KltAKC3NJvsgzvAxBfC4cVhIeHCYoB56f6j8LKPkCBYy1o5p6rzWnXrQD
fxDUrQ0+OqEziJ3NjxSvn3T/Ir4WLi5T1ZEcCqcL6hkX70bU5INvEuZRCU841hyWKINlSOJvysNK
sikPE3RTPn6vf1M+o9y79+a8JQr5c/DiDCrM5oUzHoVlEOCjwlrE4s3xGs7dloIO3xhM2swvhnL9
x+mNP0kcnzHcX0J4xP0Zyq7nBniOO8EU/HpFWzsUKI9fJt5rdYcHZU1MhA0Z4MiuSUXxXhVY5xwU
8kMVeWZ6xQWc/uld5OLPkcbnFe93EFbxfoRyqtOA8NLbYBEsKzxLKmvtjrhRSK3dbQu7au4soTiK
CXMU3mP84hynyeFzJF1HuJAO1/24fY7haKvSuo2MXwl3AxLEgDaLoS7CjOoEBouvAA/wwkI4F7k/
StDDxzlbSIDOxukef25CJAVKtrpTFD9JJQHPdPJzNzjS4ZECj2RszZIRTIcqTIVtLiCKCMG6aacQ
KoPQ6+k0QXwG5JYSFuRmKBO6DbgSntBd2cOFcOm+uSFSxYIKs2ZwQevY5zCe7ksUF68EC45QPHZh
CUdvzX2cb960tiPtR5uDz4t0HWFEOky58PS1fj3q2n+rUgyhxzIeTriOEWnBaSVlwArBcoslNM7h
9XY8SQ0f9/0yAvt+lKJ+3QABdAsL8nhYbaVKFf5N2NSgAqEMGcpykH5FOguBYdcDvAnwwx29IMqR
xMc/v5YwIT9FOXHbAPPCpedX284BXnyUhmbp81BqTNTxLtwD6LiBBFZYHxCKxPr50vT5EuTwWZAt
JPhn4xT8y+v6hY/tTpywyt6yiJKGBR/9G/ZaDqlXDDe0iLgXBPEacITuXtl5uV+CHj762UKCfjZO
0bcb8IS+d96cgbN4dcIf3XQ/pwaxGCMYMC2IdxQ5gVuLGPmRRa+DASyRLEttynOgHE18JuTXEj7k
pygr7rv1H4R7ZtaqtIQ66yqDY4BIR0h8lB4jTZZRHKiFWtKIL0U6DYoIsedCgQ8lCHqHC9lKyoNs
4ogDDbiRrwL/LQ6dRQpDBS+CpCKEgnsYrWJR+4cFFOUevoKJ5kustAdSPsQjo0QZcvj4H1YS/A8T
FP+rBuDfdVgbh4oTmxBcgWgvoIvgo+QLMRR5FuDRxoqyIueV2IRY/tGOoh/tBz4D8msJC/JTlAnd
Bvh8H2ChS0zbP/rUP3choEI0mpgo6C2GvEpmLKWnAGl90IWgMolJ419aKa4USXxG5JYSPuRmKBse
ruu/DS6ioRfMqnyWoaMPumTAUI1XMZwMetE4oaADLeo5IdEGDkjWfxnOh/xlUIYePgsOKwkHDhOU
ARcNME08x0tnEqcgfPwqEJDzgbQ9OOBRnDWpy10MfUDFVmR040kGScXz7pymhw9/uo6Anw5T6J+/
1b/3n4MqHTnoHwqrJ5oBIOwXfZSTjO3cBSCithZc7cj5ZjUn8CYgG/8UMe+gnnwEinkyeIR4A3TP
r2FcsTMTge7wVGqwMcB1noNb0Fi2B7ig4BWWfJHkphKk8CHPFhLUs3EK/Nfv9W/1Oyc4e+w8VSdm
4AjD6xYZBijVhH1NS7IynR91WhHbwFrmHtseQM8P1V8+9LtVBPfdIAX97rx+0M/ZQ6tCu78ABQcR
g+hAjLpjSUO2oqkZmWe4V1nZCDhgUBaOZpadpocPe7qOAJ8OU+jPG+BZfELRzCrzaRBQCCGCiAm8
oJC6gdyCgrRBxBv8igifZRkdKHxO24OfJoePfLqOIJ8OU+Sffq9/06MXR7W5NKi1h0pMUNw1BXl9
8HkVFUoBRiDcqho0f6TVS6wAcSrldj73EgTxwc8WEvSzcQr/HeRr3c7e9mZWqZUTEWrwWqEYIivA
fVwfCM3C2INXM+GPxPFA2FAR/NPk8LFP1xHo02GKfLsBV+z55KXiSmVSS2KtXLDjkzLOzH6f03AQ
zQCDGuogwsaPon0W9J/8Q6oEOXzos4UE+2ycgn/egHzi3gw9eVMAPv6IUuFBhyBHTfnDts5Bz3K4
NdT3T4KckU2GJiPp395XKDtFDh/6/acgwO9HKewXvfqlzb33Gga+C9/6L8y33jrrRYtWCsV7bCCZ
HhWmcVzMEdsQIJNzcrZryHWKlPKtciV0r0c3ExSpljTZQsRu8RZiUXwokabgXYdyCmi/BM0sfxp/
ijL+5uD8CrJROD9BN033S/2bxo7DGJEAKUDvbZPyvMFxZFoxu55E8EBDP/WipESyOUyvsAta8Njt
XuZ55pQgiM+SbCFhRDZO4bev64e/jcILvjtJgqz9tx++wjjaTIWn9R4pV69VNudCdpsJNyAYDIVF
R5+KouWLNbLADtARtLYPCSF1rUoQxN8H2UKyD7Jxug/uG/A6hb/Y27rVnUK8PhFnwGrHW7AHMPwL
h5D170W+Fatpjt51KK5Hm1mfpocPfrqOYJ8OU+jtBgSCnPuRBztYEk9uO+FLpaUfwAe0aUFcDmQh
MzOKUAzzugvi1VCICS4Q5AAkHYrIVfWTxPGZwv0lhEPcn6HsOm+A1RJldJxNtRG0LRQhgxNkZ5lk
3ws8QosFnBVcY6jalB7QnWJZhhQ+Rw4rCRsOExT7++/131aV63Gswp5lGIhaRiNZdgAKyLPaiDBr
KhBfuCskgwmxvKpwmhw++uk6gn06TJHvNsBL/owYiiqNl6guLwF2yB4E4TMHCSkLgUlcIKjbxIL3
OaaEk/Twkd8vI8DvRynuzw0wXbJWG874b8hdQdAmWrogDBmx4ckXsR6ja6OpoiKTSGTOjqAfu4j5
2B9WEvgPE5QDvQYk5EJDfkuP/cdfJ6x5HUJkUYuJ9Wxk7RoLEgeOFDws0ceFRWge1SQ7RQof990q
gvlukOL93Klfxv+ZxONUhzhrBc4CwyWAWsAaPauheUIAMfN9XqyfpoAPdLqOQJ0OU7D/bEDcTduZ
umFQZQIEy0ZBMIGFUFgdlhGYIwugw2llQNXUkeIIEzLyhYitrAxBfPQPKwn+hwnKgXYTODCstB2g
gtg+ZphHw6gkyps0tEg8sYhMQCkS5GJZlkzU/fYpat7BfreMAr8bPUK9AerMeYjaPj++xH4u2gw2
YiTmotQntHVId6Q5FLY9mtfBG4L4JqT0JhX8ya1agh4+8tlCgn02TtE/b8Keh7QNYZbdtRL5OzJz
cQqQPg3IEeTKmuYwN2Du2QtvSdLPBdEgu74vmM7fAO3/CwL5/Hn/NxGGvf+DlIPty/ovaVSkGkyc
N3cxTIH7uGrEOn2xWCkkU+8zWAo8Qx4jAgnhVmdR/CzREfa8PM/KkcTnUn4t4Ut+inLCboC6dOv6
mwofZiKuDxgb8CYAzKaIXAqpwAUFHa8R6APfLnyRcASzXK88F06Sw2fAfhnBfj9KYb+9qP8APA8d
r9r0LbwMJERPsZhlCyWqUIO7ADwM2S0Ek+BmxxFgZTiI4lSGID72h5UE/sME5cDzVf0cSHNbd7vv
4+LnP5m775XOo/XxHofexJvNPLh608P/cfix/ZEXh7bisFUjXl+haUMwGOFJrGetp8iNXZIm/gko
LCaHoDBHz8FjA87BQxCuqqwIpMvodpr29GVJETm9CeH6sNQpKKmBBzWT/7gc8tL/NC18BqTrCPbp
MIX9oQmGObhpKowxQRNZVgIXBQpRBQ/pcUbx2cxCCtmDGam7JgoLyBIBvneKGj7u+2UE9v0oRb3X
AG2nM/Je0IXQS7ddBXIHDjD2HFb4pelZERkD7+l9Jh0clemf3tfwKUEQH/vDRyHwHyYoBzo39V+7
PbTgrDRfFNFTCFqDqRmxGoik0ayiJ0DFvYDcIU6tqxKU8JHPFhLgs3GKe68B8uYmCCsVOAiPQEFa
licNzZK1wCgaR2FHYro/DKfY8knr0+K+P00OH/t0HYE+HabI3zQA+ccgjOJBlUXpWdobKqKjIjDE
/T7tLXfLImkL2x0aEEKYFcRyIpapCH4ZivjwH1YSBhwmKAsen+sXOvfBlnkF5rGbAvFxwS8gNAKR
KQr8MMzocGQjQqxzEtZpaGAFHsK08GE5mvhsyK8ljMhPUVbcNyBa5WKwmUW/nJ2HzkvNFTm/jkOE
+Va4I1QUZ0K7SZg39tnxxPQhIQwYzg3UELJQvQCFVtLNuFMFStDD3w3ZQrIVsnG6D76e138ku94L
TLhRlSU8cOegBzqMf8hWSr6KNnS0ikAXbkSNIaJv90VsT6VI4rMgt5QwITdD2dC9rp8N9xvHn1bJ
hCQwA+8POP6xydGBr5jbZMGyLqFXroJa6rjBklpP+RdgCXr4HMgWEvyzcYr+fQMcGb0Nwsv9TBhW
XF4UlRV15FRC+9oXsCyyAloEqykk4b24jxwryqOEuHSId1/yGbFfRtiwH6VM6H2v/wh0Q9etuJSW
gYg7hAbDzrEv31G0xQooqI6iyLgooEInX3it509BKZL48OeWEhbkZigbug1IutkXyO6401bNigEc
/i9BpcUFWdQCosTZWUNqIRIPi2YxNOhtITxQgzaJljmsJHBxO5QhiL8bDivJZjhM0L1w2wCb5PnW
DV8cb1SlhYxlYcEslli/WAn9IgtU9JmC7QAhsoh2ZkWnCAvKUcRnQn4tYUN+ijLivAHa+p374vhV
hvcgxXNfZpYwAM8lpJnjZECBE6HGGUQ5K0EJH/1sIYE+G6e439n130mPzgwR/Q/uqvLUM+StIFoc
sgZhy1CFkYJWtBSjjwe6N0EaiSxDmmloRVn0M5TxGXL8Gwhnjn+AsuixAXH8X30vct+Qo4gCyBX6
saCVIesc/RxVFJvl2HZYBWC4cWHWYfHkCHYgBuXSZPGZQ5YTzpBZypavvfpPjo1qhMsqI7MEuFYM
FpSFNu/cDheom6rjvQO5pbBwdNkkvpUSFPF5kS0kXMjGKf52JdbO9zNq0TVtl0fZcSLnAmlH0SaX
wffj2XeW7tVe3vNiP3X99tsnqMnJzjr89YK6/M313W2MkqypqMrWuM4i+u2ToCFnU2RdcyD60rLZ
K3TGw5SBdE9Wwh9VnTXYbRJ558NiO/ztE1zK8FPCfYMUXVhRFR32hAW8R5gSWT82tD+EYQ8tkVAL
Ec/c9BM+BpPNIPAzOPb/f+bH08fA86MFPg+E6mz3Y4xUDdnAqD2K7CrVRCFkTWemodmr8+T5A/y0
9IvojeOVuplvO4N4bt6pxm0gh9OHaRQ8TCf98ec43k4+T0ezJ198ifDqvu9Pgr49HPd9Wxlpq0dt
3v8yGI/Mu3Aj2mKken94G/1SH/cnz3Lfm9h9aalceYPhm2VNgs/KUls/GfH9aj5s52DnfA48KAsf
w7SgROEcsH/JSIzBHZ7/GP35oD8fmoNtRxnF2+5S6G8uxoGu2QHa7tmjoTG0l9vFZnf/7njN+aMy
VLPCX2XZZ6xSB4qUIcDLSuZz4JlStIA1Qtx0tivVe1j39dnVZjvc2n1dntvhbCp/Hm+8C0/3pnd9
z4ovVqbyRziL4y+L0ebGGs36bXE0dOeh129PAOLXoSyMbXMlaB1zvfwSqBvzQl4vO1uQ0R4tVv7T
OlB2F9S7nwFO8OMPgeBPZLTgUkYJDJbPkoduPlj4oTqcrzq63llsh/cIzx09JN/m81V4pWtL3954
qnyjBoJkW3oYP8hj/y7Qrem9YG2n91tzO7obzF51eRo8DKbWULKXUugO+lurvZkupzdS4E2vVhtv
3Nn6c/9SW5n92+TbaC4M235szW+WxnL9YI0G/XYYbIKX4dpdCdPRm+D3DVteKttLaxXqF/4sHN8l
36KpcrcS1antDSeW7a884ZswGlr2YCPP7zfR+G1rytvL7cbfdJcbY/bdN+WLjS2Yc++rOFdXT8ZE
saXtU7wNlq/LsT9pj7DdP/tGPLzF3vk8CGPFkdZo+CvqalsNZeHZW6p/zYfS9rO4lmcXXqyJ9ipa
9R/mYyGyF8PJ4FLXw+/Lvm/8YUaW15FmK8EeLMf9G2/cH19svY35MBBN86Hv+5I96Mdx2zQ3wdVg
qQ1tUZ4NOnHsK7dmsBjZorLd3I4n1roXL80nf6reRrE2vtNmc/UyulhI0/DO3/jj31fD2RVKl3eG
2+HtcilsZrahRIvb5NskWEf2dLOM7MF0trhNvmmzzeJWGI3xg8Mx+67NlYfxfDG1jfWks5kZ41sl
7vfbRhyOb5Nv3lLc/1fyv4KgPGmmt+n2hdH0zl/rk7vZIgivtgPz3p96q+vBVr9eTnUJm3cif5Gi
wLCVaB1cq7q/7c3V2S3uUDeK7zxxMX6exGDJVF5gM2zt0WI0a8uRvvo2nwynthmL0bXanyw+Lzb9
4G4oW1fT8aTfG0/m0f3IG/yuzcO2sDRWdwNpMXpAJ9/Bw/JKXS+M7/3VqK0G6/D38TCY3AyWgb2e
f53MA+Fpoggbe6Rpvuu3jZU5dje7NJ53T5OCG5dKBAstdfCcQNdAQxOh4uYP0yaA5BPEMO5EMyFu
j4S4u+r7yvfFcmIr6qR/EwWT72PLG9xoE+NSkSeLy/F6M700hqOLSRT0r7bRuH8lDwdLezvzhu21
bETd1bhv3U1kSWn3Ifzb0qo/7cihH/n2cLG6mW+8gT2NV9svwjA22kNTnT71TXVgB6PwczAcS9fT
jbc+ITWOJR/cDagYgq5vCA6HV4EIjRB+2fFcmM07sr+0LtTtRr9Jvs3jzaXVD1dtZRwNHqdja2Iv
cZs/Tf04elqP26H5XVyb6hfI8eDe8CLDHq4XSlvx197XSTQX7LHSV2xzYYadoaxchcZk291MZpu2
F6rKiTtDopeGBasI617O1FqWUE8ujYUwGM6HqjXurJfh8Hq79SLb0rbTq/XWH9nL1cRVhiOpE4eT
P8L5ULc1ZX0xXArG3cpfCDeDRT+4HCwH60thNJvawkRd3EmL9fzixxfb0RUDGqFxs9wqVYMiQIDW
w7Ux7kv6uDPQPaG9MmbDi6UJqfnjv8K2ZV4LYEigujjy5pjCqRrkryxG0RrODfyV1Uj7Y27E3oU4
nLQ9CCUVH1ruT7tbi/V4Rtmod88KK+OW/6PQiHBORITGsYpMSGRlZyl3e+pBvJr58mbWWZre5MYf
DAefR3Fbiwzxob/+7KnYU3EUjturyVC4WGnKi6xulLZkbFffBnMbl/3km7VYxk/hUu2aynT1TRoJ
4Y01xIEPg2X/dhH6w+46tEw7HgZdcT1UntS16n2OZlbX96zx1Wq+FLu+oQ7ucUP9MRrMFXujbBdd
c7gQrzxxsL1TFpv4Zjue/IVzdLNS/cWDJg5709iKr5P/0w3BXsSr6WdB6qsPy2DTifpW+GW5DZ5/
DBYLkyJgIcRQZY0QcPCg64tFsLCDB8I2nE87kTKVO/7QU+9XW68d6SPV9kda2NkiSqW9Ho5Wl1ND
WF6HmgT5acUnVB4eHdCzcFpQKh1B1CzvOM8039hKHi7NaWdlivObOGiHMyv8PFDN0TcB52e5FrUv
eEL+Hm3Vz+rWmH0OVsNV5wQYbDvmtisKFYk6VC4ZRajhQ8B/F4lYRqO1rwazaUc05uu2vJZmN6uJ
57Vly98+DLf+4m5hTsWOMgtVe7EKn1a47S5QbhDKhjz1r4TtcHa5DMbP2nIZdiVJWe4sk+9ubSie
PAoNvKZZf3i4owi7LCNcz9fKeNrxR+HNhF1OG2k8Em0PZNtj6dlcKsPPYzTsu8TVsL2Y++bqPvmm
+NP1vbHVZTsem7Pupu9F96tvq42qdldTb9hdqaPoYjkZb+2ptRFuhMlye7WaKsLNeCA9xsNoezkd
LzY3wURct6faKmgv/g9hX9bcIM9k/YuoYl9uwbuzOqt9o7JNAmIRO0j8+jlN3uepmW+qvrlInABG
UquX06cbe2AXhzniBR7XfnOxfN9t+LdZqu0w6M3Gm4pi08re3oqmSdf91NSbegjUrsp6PRr12v8I
OsMP8cE16XOCz8XYtH7bbXyvak6azbuo5N5wUKxowrIztBfPqZ5UNfdbObVZBLcxb00horyRMPRp
8nblmAdRMoniMe1SLSxCx03UE2rX+JUa1oZbTVRX1hwCWTQHMNvNWnWBuats84fVsx6ZY6pFnWu9
JDYXdcRyvw1VOxkH2eaHqdWqU1KxC/f97EcwM6qy+Wlq+mk3sDHkljCjRVuT0hs3CQNmmQo7C1P9
zAvPOy6/8ND9piyy4OAWwPWTyNXawSdhRLOt3pOBD1tuWu02z80XX1eh8PXQhXm+tEnXrYNignNq
x2Qze1oZKdmMm8UpzKVpbU2HuaGlbXWvhZjoV5n77j6p+yer4sNj0HJjp6vpbRTm8ChE6xzcZDgp
Xg0h8oHhrjQA9bzcSuU8Yr75E/cS48NPVNR6fiy1unvxCsM85HZrhHnBX5rGdrapyIJnR88vCQts
uIrhS5ZF/X+YJTXy/79mGTjoTKGHXQw0xlEs+28Ove/6wRZBX6wS2NS1UM77qIJN4kIfxWDJlT6L
aRWoyd/7wZRsA+ZNoeu7+bOTtfoub7XfzPhIbWvvtWL+SODWNqqfoiQY2lU2js1n0uUAwI24JbLv
9p4UcQmz/79c3P9ehkGFYh0fLI2ghLbW/7mMprPygY8pXJyzyVvJ3oNR1OusNtOoVSLY1cbcHufS
sONEaWKfqdxc5clcHZFYrPyp2wTCcY7YsP+/18NXGv8vr4LGNogO3xLioAML3wr1P2dWDnqqN5Y5
RnZX3RxW3JjlbFwV7LO5/FHcuRZTHfbN8FbL4D2b3uiSyahuQVM9mG63rrkZ60N2454edl3wmnjV
TUvLv59A/VZ+vynLX2hMVLZz7Izm1WrKmzvXP+04/2raFA1G8VTUZuzP9Qod14/0drebfjW7v4zu
qXSd75JVN/qxNWfDA3c/8yYJAxayMr/NaRr3vhmbbbW2OrGvG/c2NPPVk2aslBWaQXqa1fzb2+Wt
Tqyrb265NcfGYMZ0S6+ef4uUvYtgb/XlrhDaniaYY7K0Tk83r+4wx1qZHud0ndRBNHvjB10SFGZM
rxXXr3lfv2h5sWqs7JYVD2Oefxs4xbUSqBnnu/Ktq+avAQloKnBcJKHR1G9JUvJQdklsOcUNid7R
nZON7+NsJ/NbxdgdmOSUMRlmvEjCTKmr3ehxoNK3NqEcUf62Tp6E3PPOmcvCoNSe7YDHlPCyIrvB
cexrPm60VF5pNaUZ3PC82VrN1gNNPelChJtznSOZKLkT+6Z2mGtt7Zf1LbCTmLZp9pN4U3v976x3
P7PGv5Sxz1vrc2h/eJ+v1BPXtSdXm2PfyuLJlVGi1y8kcNoYv57fRz8FC6jHiECxaU+/nrhMpvdB
l7C2vqWqeHOGJLJxypjNmPYNfP8zCiwhbU6tICftzYZGkJYsCsbsiDXNM0mWlE+HD8CTxX2Cd0PB
Mq+4udb8wJVYcaHHaZXGtqNij0FUDeRntWnceM5Bet3Wy8WtNYbfsRK3wcxvnhnpnjiTRJfdK8cs
bi0zbmYrlPr8SlIg7dTn3Ry0X5ryH4q0WDk5/5jUswiMOKiCDz/b2TyLh6m6kYUYRXkTRhKPhn1q
WTg6vyRdu54ulZh+G+zWKKAERrcZ22FXQxncab6SScqmjpzCf+4yfhpH8dPCFDX/0TXUF43lqSBk
lnsiyZA+Tpr7YCPdpv9HKJre3pvaOrNZ+6H9Jp2c5vSktC4StgQx40TMrW50Oc2TG8E9U/4pF79Z
3d5SIa+p495IRk3irZrZfuJufiuCNKZXbspf4LlbOr02tvWYzt9OAzWVvbjRj/CH39KaHplwo3SS
8VDKX5bYN3vkGzz8uLdmGWu2eyONtWRzlFxb/+M7is680t9luRqc7uAX/YrMkCZJh8mQFqFKBuCN
RXhqBT4iXS1a7f7H6szB/CgrmEtzTnWxL4J560pYBiwBn2e8Mdx031jVTRTySsIcyK8VVSiE91ro
U9x5405Pyy0NWGVZPLbznjXTRnP9H5Kk1kBqdgQ8dk57qFYOVenn8mZRfE6cR/rb1rvHsZhWTgcV
CpxnP+mjCe6H3ivggrw5iZMAZKifhXQsDcqV0zgPDfSCNpDGpq2QpbO37HZnvwI6fJN0zNq+FW0S
d1UKlOaG9HfKsFmwAGOYYhNiK/sHfKZKRDbiQh3F1F8CvU5CzWieOjAkiycntcHKTdCaTqLeaETJ
9ajl4ysddzLoDEnGL+Dq2m0j59C4j0UWmS3fBbmzrfsmD8mtkbrzxDxoVr9e/FIO66un4ddqRDiX
/iviY8xK7W5PKcZWezC8ifVhyuJHTeO9KtybCpwnA6SrA4cyJTJmsBNTc84SXtub4gpG5EAPejPb
lvqwy9zg3o/Z2XGPwwxlVXMs/TnW4XqCLl8ZWf/UKu8cMHGbO+OYz+m+NfWNlc5XVxS3TtNjYeJc
2az1MTgWaRuNdfVC2rssgMKdZiXPfVJGJBgxJfGjxLzIQybT9GvBYzkli9xeeyKb/o+DNChASSEe
nVluAuzxoi+QNN0kcLAFyJlDMDMRl9aa4hDHSjTaijaLc6e6DQ470ZaMPJzVdA9ybxmcjIBE7Rf2
PYNGy7dmvNKsaIvmgZ0pcDElwqQIXv+xFkNLPxtvZatwshDmOr5N+vnLMF6WgSlG0dTTtv30+gP5
ArIicifGaIS8dl55W/9UAfqSZ7VzGr4lSzFY85rPWkgronOj28LHyKuc+zezu5GhDYH8MIcr2TdN
rc1HkK76gdSE3uXPc0yjiSZ5HGxzRa62cTe2mL7z5i9QTlZ+7c0VzYWcrj1Ml7zqd8LNdgHFhkKt
Ez4dCrIkWBgtY7D8s8G23Jh+aZNcgWjK9PYSkCDn32nC/2nWHiuVbArhROZkvPSiOSNqAEbz0+B7
X0XxLNviFkBFmt4764H7yfWDZcDI2xY7yxr9KvRpXwh9VwbmB0u+c89eQiY5Aat+Vsq46IN+TVoM
pwz9OpW7DqjEGYqbGIsbcgmwduJW9EZM07L8E5fFl87hjHGI8fTgD+m2gfJSXLVpFaY5hHZdvCa0
Y54cnkZlr32Vfpv1E+GU3vEfZqmtshxhMqlv5EMG4Z+RUu21QW5pdxjUrlbaa5HOvybij4JFa/W8
L+tp4xvlgXwNKT3geGz3fCP6YZfbVVhUJkIwEBjzztIxsE/Dvq/TDflNipUUsyyhPY82AB1gCUHG
xYJ6/XeU7MVk6R+oGZX14jRl1AmQjJ4V/HgTQqYfRDZrjxRsKPLRHR12mYT5IUV/oZtnY4UUNwsp
dvcUyCeD3Zt82Cq92xMoaoLqRzmwa83f6ra1rbGKvJxjAgmax16Kfgp9pXYSDDdpHhkZGY6B5CoH
Fedbz2RcZs9XXlU9OFbklN4tgUdZ7gANJJmR3nphLrZF1X5wCjRkC3TFCPRh+e5xHIIVzYOunMog
SrXkmTS+aIdD5s0bMtQS9kISpnV2GcoBVfPcpQhprDjrfkSRjZx/5w4/3t0v9OsCRbLS+eDlF4Ey
MlzazlapS1psaMdISJP+N64Q3aqyvTVPJJiqLCZZ0CvNSZtl2Lj2C42NxwFiX7J7xY5m513a8T+y
bZmJD6oSYevNv51IT2BnQpBX8aINZo4cZl6wTYv7qoHBXKOm91fcGh9p6abNY9o3ZrSrVqhH2p68
0+Ohw6cUb4SOjamrZbKFN56UaYe0Fprc4jcrp3sEbYWkcv5tNCsWSX/JKifU+vl5Md+6SGOjNN7t
Og17ZBEUaMkFkNcodBtM42PPr75ThabxSNF2SOtbhi97CvHk21mr+WGEAxkSKAZCrs3nd88FRk0Q
DMo6lLn33NvaveDsbIlw1JsX329Cst55Km4lTBQPS0R9kT7Q35RrSG3+5OVxyPQ4s2HM5ChUc6wK
7ZuMm9CvzrJDbmkhjUSuS3aA3xSubPOKj2Xd5dW4n2agJ5bAwmagVl1sAjN5KG3xw7PuPgH9uWW3
M8Zu3yp2FzpcwpBqr7pfhH2S3Rq3vQue3cZxCHuZvDZsumoJIJczHanmJFN+ytqUhxx4WGVz6Nrd
O4pAMMOsiYbKfy4C/9DN1SY3ZIwbuVX2JbwxDfkUeaMe98hJRmA4d0zeqmYKa+BkGsDB9nrOEA6y
O8Ejxh3dc+7GvZZXu38uCmz1kck8pBnSTJeLXO9T2PWnO0HvyB+kWHeAi3yev9NBGwixL1AnHjZ9
oOKmdc4DByBIu+dx0kL6n5vw00h1SpaCEnBQEJ2uRm7faPWJbEGl2K80h6YofzjwrKN2Oiu/6C1V
DvSkN3drcNDQmnxWpXPua/+ohnpdwZqKnh+TJlsztw2nWXywxg/NKji1WK9ty7jt5e9Ubfwg/6aJ
k3jKLuehLYb1bJhHkhkzZUwy46WAPusPST4/SBTvikb+0nkxqD3K4xu6QSXxZkMbr/XU/DD/syDS
Ezel6/xx+G3EKQMn1mrZQ5VAU2aX3Uf42rq5Fcx/7fkcJxyJHlIJjb/ijg+1jpokioHe0MBPjSc7
TR5bPVll8IuWkntVaSvUUX4DJD4AIGHVNG99b1y7j4ml9wrIqLL5jbfalvn61kUwMkogqya/SHe9
xCTbnWOK21K2n5V91ko/BIP2WkwAENDyFJhNFmXMrUNjse+5924aoaRJ/+CsXmCHx0NftheyX8rJ
CVRNXvk8V1k0FE6cldkrKhkhnVOB9zn7dy3IQpY1p4FiK0XLymCXfK2G5NKFQV7E5B+Gvtj1hrlP
o2pwlhBLcbQJU7ONFSCiq7I4y30wEiGZLFn3mBuxqXefRfLQAxjyPNt2c7NdrNI2j67LPug4RdjR
/CaAQOAAXdOX1lpLZLcGHJbWI6FRToT62yMJ0MxVbFnlUebZhk3+3WLu93zE57MVoccBLoGG6ZUu
zZ613FoFdfmkRn7LkWT9c8YV8tPQT4XXXQoPFi3x5WLGqasU4KI8dR0MnnWXqpuvNTB0k/lvdp6h
ZIGI4Ihb1yP3xRi2KrZJO6LqGRqGuHQJjw0tvyUDdInGlzu9q640o2J8UYn68nFFgStoDQ1H7PWa
U1E2t6wf4zQNBU65uGRO3dv0Afb2dfpxQZ4lGlJpj9/wwR7fzSGrgBYgJzpKM1H5EdWpzznVVj4b
H2jgsvmbYNDM27QrV3M5XbvZisuqf8anKkdNpuI20+54YjzOjGkn63wrU+3egV01U3+VTPovzZME
0o3GoRuGNS1DV+Lm+wOs84HWP/f8lTz5QBCQ4ga+LRFJd7ry56jw2wciJwjPEwNR+H1k2dkLqZ2B
bELCjcOjMzTfLwiQPL+taet8kns2jRdy8UwWv8YDKZ8aeOxKJ25y0Iw8eyKlIIyJQtTd2ZmDd6a4
Vo/TdSgB8MZhnZnRJOoDqoMxoc60REDvxlOr8zCT05UuJzV1RbIPwAcSl0LByPTai91viP9yRpWG
FIEs5yNl8+eIW8zQUb32zrmmIhuoFGQPMgfsGFbjCX3rgWwk66UVE11ja+WBa9qWYiYdXzgsBKkA
gCh/ckZtRYhpBBYieEJJONGEZZs9uECaiIkPqghry7wu+fC/wDXRy9DOgzdz1q80dC3cs1sekhwg
pgaCwBOP3Vg/oHa28vI01pGpMWRs3IXGSGK+L2h3Os/9Mesdjvq+dh8V1H1EMLS7PekwHlKLPYEo
lncvuibjyUlB5CrE8yC0/eSpAhVRVTJCXeU5cdRV2rBv0vsMNMash2NnXOUwRYYo0Yqi4gKHJVka
grFV1mtTdQ+kpSxDgUwXz6SdZM1kDa38QeB8J9dASthnzkrl7qJxrjI+8vpKVzp5s9gRmliBU0KF
DDMHnVdqBgKGZb3kgQxdFmyYZ+5zIvtqsH/k/Ss3e51MKxKj/PVrcVPz8EvHa6XCxE3fKApo6mT0
9Znewhl79xAl0J9zo//TASk4XvU8WQW9/eQSQ4NW2q+8evB7a1lppQUrZ5IPZD9otol5Y91ak60L
0R8bA09d+YDX/oPP6m8ywRqmWEm4tvHRG8Q3stbvutq7voo8vX8it8JncbOqMRZ1sVFOekx5+mVm
N63X40lPQaZqd3IaRqPd8eDvKVW/zEVgk+4raafuWYu/0nizcQO+JxdRp0ZMRkF2XNrepp7ZDkGN
BO6pv33KwEbRvjLNvJfbKjnUU36m4aZUxfiipJhkbtnPUMsv0hG6Vtd2UxV805bnmTzzHL093SXD
zpMszHxtG90n3djBuCJJ3oYfh5+NUbvL/mjnd1ENL6MTnGkl6GP7MUEsJPxXpME7xYeRq+VGRjrs
pi7fBLV6MRoRkdeUVndZdKbRHhQKsLQypqyYfL/Rly9110d8FOfe3XrwCAQzFzdi9JB6HuGbh+5p
39yWYVTzqRqwziAEcRe6K8DsS9ulUW6n8AwQSmqFlhW8+aDy5omFut++dqA9CXcQjmGN9zVkW/oX
rSIxygIxOob2fGy2dVE+mom7Ig9cYtvTDp4X0kksfytLc0uukGYGrQMH1r1oQ3u2g+mX0lxjFtuq
6/aLy1UeknpbfHneEoGJ1mhqgPO8vTgwU2SXlL8AYd2ZWzwO2bxassYluQPkQrcbr7U4Yyn6BtO4
AkhCoRMjdm8mlL3BKpJijH293fpGFQnuAbVBcTHtAhia2PQiVwcd54nfWahKYjFniX4Q/Uu1xhW9
XQ1zEI+wUuj8DNfpVZteQxHDdtMtylT1IV85VnfPEYpb7CJxV507H0fpRD2iW+Xkqyr3HzzoMXLt
cylQZNPBLGNi0JMBWwSK8bFJrWj0/GUkIqFqeATJL51Vn5l1/ZdF9YD6eMVXtj0/LLLIxuAnV9px
MJyoAyIeM/NKyZ9b841VOzsSYKYbSz0hszh8MWIIkLDl96EHCqit5aYV+qfT7ClBU+5fopal7YEh
jgQNWzL5DKC6s4a111tHtw6WfVmScJSa68B8payfNdmNXlFT23eWtx785kLMAG5NI8yD2M+NvZa1
/0MEvAQu1/W1zLsbbSjxwO6obb1KbkrKZNAFcw+Q22dTFCh9je6jdYY0hMFlCDCI3oqKHVZnAOxj
jr25zSq2JaZhYRkyXb0JzQ2JqfaZ+wN8/KML78QECrkgCvApTkkoGitGf9ebVZYhisdAvXJJSzWe
vww5rFL/6Ln9XTrsPsE3ILe6++PnoPxPC2jfn5LlHYnFUWtuTpNofnKoz+iwA9PZ2vQADXkb2Z18
ot1H12E8BsEpSN4A9qhcBVQEFZjgF6SDrg/vK4ElFXJ8YgaoSniOygzOwGup3X140CU8XbVcDf1a
u3I6phIwCcFQNkBwVoZIWNmrsnBkyFhwLkS5bvPpQQ7sCWRLhKTnRowqqdeYzVdRc3SPqccceIzm
UJDZTuvJ7r6tEqcB9N2hAV/2bY3ZZ6k6tAu4L6wqfmTCfvDVIjcN8kJat0Vb8aFSw0cF3UOSRqUq
y63QRVlsl60dgjfSTVsbI2EYKCeDHqJUyzPfWwPIy7ejvJgfqUjVNuaVyAQiHEuz3Viue6AEQdjW
Uc72ulM2lK+/E004K3ae2z1xLYRC5o5tXVPbSqQ7A9S+XdENiVUhtoVKF5pW7SqpdjVob6qvEB0q
U/FojTACn4WONz8TM6JARqB3g4eoj6IZyHgkV+HW6b62+D5HhJkRLdhgb9Fvuu8Qbchr0DXkglCS
X2l+fqzqtbJypJg6dGz6MLsUrZrzlfQ8s9xjPVorzfLX+ZAciADxjfk69cHNQYraGuyFmBias5V6
N4layDzYa7K4xPzj1koH1pmYe4dpdxIo3YOnGycAJ40kmYh2Z/A2geXs8SVDH4uzoHqL2R7r3P4m
ff7X6cmaPfEkibze32qetkOnw5/LcRE8AoSgcpqRBO2JrS+pk7S7GAiQ5BHp1bXHr6TeURGoCfJb
3h95ZoLnQAJhD78GjGzS8h//KVDepi/dHdmTixD0x/jZ8ujm86Z2bkUFzhPzpqWYOrqprC+OvJQ4
JXJjfs9WnqdtZisNia8jTEqpJGWcsnf2ee9vKJHLa+ePHlVcHBqm4KnBgM9854JxIQjqDv5G6+SR
/iZ8vHBMrokOhvavxGd21VlIcPKlLE7Sz0NyfzSznogMN6jQ7yofZuTJtAyKM3m5D2R7plriUt6A
U2mpMQiWUAKmOfBCegM+w7V2fYYWJrN4XsJPyvLlIpMNz9DO1SISu8mXatri9dPA2ZY2UoRxTVrn
ueqKdqAYrdZx3fFbqlUPU5Jt/Ml9nksZUYCrEODofDFVV7WjCGNqyTV/pt1cHBFcyVLwkMlxnIZ1
AhhF59DnEHc+yMzAfR5YvW+8abscx8bSPpO+kN4If62N+btmf2XZeIFX/flXk8g4AlRi1HA2S/cY
JGxF5R16ly+MK61grDZGagHL5zc8aUDi5Gt8Z+JhWS176oP6wuzmh08oCdHozOyf/BRdQ0iMtB5+
09VPY6G90zk1GddUhnrR3JoZ4nVIOobgeCOwZ5e/0KBMGKuq7h9JJA4idN1byxs9hqaVTqx864Pm
GCSgi7EW9Eguq+Sdu8EDFIvS+/Xay5yLZqtrAdBPFSKCBGOyl4F3NKwkWuwAMyKboFmRsxce2IVu
erUa4+hzez1iMORyR9fGVM0pOAteH7RMbf9BK5J5qHOJJw+onre4iGANyXbW0hAtk6eC2KQpVGP+
txnY7GDVmPWdtt1p/vRRN3gkh+5EurmEubGrvwPji/hx8h7kH9GycGLgcMkLEoO/aDvxrWoavjL9
iSpKctiC6r2QayVvSwkevbLB2kg0RRQZP+igfonbXfj3QMioN/WdMX9TePyHepYbfOb/XY1e5Bk5
uruqG/VEiBIUS+LEeaL27ci3y50R6tGq9vRvmR317Reqj1JdtB1AICEQoB8LwnPajS39QyCmD6B1
MnBKI81KbMYO2QUVX+nA0vZRfjCWfy48cQfCKhsC0O5iQzjZyppzgfA32NZuzoJN7wDyrWxEvwVZ
F+lao6uFCy+IyAyIp9vq0WMtatCogEMNPNpLgTBdGCjQWGpdWu0juitRxgMXQ7xCnY3bPiv2mRV6
JvpIBgsoxd0SRdHBDqqifAucC+FngZSGKABKdzazERwVMGRuwlgHIIQaYLpCNt3M6qML8g/h/Xk5
Sst7K49E6b0EPeoEGhwXEclLHt/tOXO+g7b7Ge30YTTFmlJ7wIBNi5KXssWZkoTAyEOQIe/6ND61
ubMS3uP0U3Xyk0t5Yg1WYaHOij4WPzW+dSiAU2o7gegpUGNOdDvWBtDoZbdqqvmRKvhF05xbw72Z
7Wn2yi+KRgTT2t5/6ItslaUnmTifhPCpImMVqPGyKqoZ6BcEL0YcsrUaexDdFA9wKJWAgBKKOcml
WyOVfF8MWVR0/oIUF1dC7Ro53C2a8zvuvo5I8wguFnDUNrNDs8gPpM1UFSABEZbwy1WalHcqDCp7
+GL2eVGkdG9X5iefjGNdwnA1+5w2SF4wFqSVOPMXac1kJl/l9FdQpBv0g/8onXZNxZwknS6OHM92
uaUYRl0D1D1AEZx+FGvCvu7fOm9aO2l1oAiuF+BVUDPqrP7kV58ExelSskra36QMXgzuLESRpfNP
qYywTaqTXTpXU4UkR0LrlC3NQwIW4IOKNX4K/aS4jx5NhLH2VYEdWHqHyD04gYjmMn+pmuxoKuTI
wDAJXAnP9Ec8GmaE5LhnXV9OzD77NNgPvY/sW89BNNf9ZsiMVdb7ePZAxoT+FpcjJZgMPSQ8RPek
22ge3iPYq4Exq8x4G5ovysLMGrcBntfTjVuI78WTWAXcPPU2zUa20jP5RCH2n3E9hid7HDzYkqzp
0LIWWpRhai+mOyxAfjlIaqN4+VQF9cqDbyQpUHrkMicMuPZMMicNJCHP2cWw7A8qTFNPBJXGkrz+
6Njb4K1S7t1Y6Z//qnvguKhoVPsuuPmii7y72zhHzy8WnVoq9migoVJrlbTbqW12C2og9ScQ7Dw3
KuSG+UkVLmpQIhBa1P33+E3JEzKAC9KyZdPbApRzHkmrfTEd2CBJsibR4GE89ESPTyQ/ymYXedlZ
fk+3vXA2GQ92S/igNEvZ+rUs97R4sqUR1ZLK6g6qNNaqzm4T+vDHfniiIEDBoKs+Tb0/2QJdMZSR
ufYr06uln4xMxyTvS4AbbWiHsjG2DkB3C/hMcJUESY0objFdJvSsojpKfGEzJSCOXzUBpwyUfSZC
f3HxylfvHj8Zm3/Cyz+hhl6pwi9zP9TavezUgwLmb3r7RuMMIr9mDw1KXvQfbWPX5R8g4AjXJwYH
ZQXuHqLlwg5nP11Z1pOJKhNpKFWLpUqPg+p3iYnFEIrjTf1luTtqEyuo5EIhl1Su5cWRFe6acp0p
sMG8EkGX959Wu/7HWpc2F9IJ4HTbqsI+Ld4o2SRTIKCmFdkVmS8hQcK1VA2lArEFxzMGaLqBplFZ
ufb38D/X2WvOtHKv61Y5S/HgFOBqPl7RI0ZV3n8DYKlnMWfd2nTLh6XqQXQ0VToCPCLGFx9BhRqH
i/exeKbgZSK7I8dlOfJgzuhNb6jOAq9FVZlZMx7mOVv39RhNQ/oydcZWm9jS6ORYRUwZWeA0r03R
hdTH0Un/2KTjqpGodzfUAVB0K9urjiR9UjHaFJmI0CZdgo3R0oXMLyDqyGjJI/81A/TDKqudxyXb
In8lWfdcaEZkdH9gpigsAHp722rGivSL/Cq1XgnhytAsky8zNY8LaQShum33aCTTyq7dS/VJNMh/
z6Kywt+LxNsQyT/31UqNxZEoc6pHpBkIzzk9zFIcKuQeRCMSs0nEJ7F9Rq9/VXbo3LI0nKvmo7Pf
iDFEC+1ZuRMk7y0NYRNBqlJ7DWo/0svucdFPQK4gscJAEy94UvRjGrqQIhNhO6EHh6SvlsSORNZn
0L4StpNZ04LfCLORwAL9OILmoj/pZ/ECeW+Gemq+tkAReWG/Z0JbXISjgckEQ4TnNdJ6hYYcHxnq
Im16q8iSu38hHEiTW5qEZutZtZuh7cPK/bZ5+t6jOtr1H0unH7XKOfOuKPh2STExS45NJtI4sauP
Mkd8oYjflPV5Kvc0REnOiuJRD+D3Tck37VyKHAqP7b0F6WU2/vJYTrksHt/iqRnmendYiCnY0X8R
dV1bcura9osYAwQivBIqp87dfmHY3rZAAoREEvr6O+l9zj0PxlR1u1xVKKw1E9BBo9UKU+jk7iQ2
RzfoDpvAYZNjbEXjt1qjHLJe2CcioZgNxstcJu+brmr7vW1z95sfrZk+vnEEPNVgNIumP2/0zeAP
mQrnWzuUEABMEB8k6u4zN08slihC/6U/kMed1k3yYkb7d9MH24T8LDl/qacx9VC9Tol77Fm7297Q
JgDjU/fTJ6CeoFrFf/L/U1XJ/swNhDGBvOvGzbY3FyZgMNC4b5eBhgU61u8Od5sp24yJpzbdgJBt
Q6hc+uUn9zLwP/y+xbquDttSs1Et2yaxfc317JyM7YtNtrgJ/uI+hk+h2m0X1/XZqfVLCH7bX8QP
IOhNfm9/i9U/lloUUth/tjUJIJ0FC94DeVj8Od3mzrY5bS+x6QhJIm+qWrL/qs2WGE5jh0Dh+a8a
ega/jFsmwCY0/ElG87NNgn8We59V97F93m2FC+NsLd3PbVfY1GP+GGe8m+BIgSwLgpaBkjcCgcZW
tVJveRXm7bvU/+/1/N4xSvyiWCFUWETRd26xXfBNsbFtINsXPosK33Gbff/y94YDpqkgtD5vC+k2
FrqxcILl13aFNi3x9uo13mCg6rQCi1wLddmEYluRvNFrIKDqJPjcqMptEQ308iTqvwD0R6VfN15u
g9Y58X7ClPrO1WnjMzeGNQDWFqz1r0nSwiPRsTE10Pcxa+X8Awvn343BgJl+t/SQsgLB2/jBrbjz
lzErY3HdSGy/7L+21xudOo90eGYm+pDl+0Z8sBKNKLoSz5piqddzAhiRqflvYJpPrkApJGgB0d9s
75sRLGHgVLxRAzZxd81SHSH2+CaGQ/TLEOD96ufdRnDBpAzJRUwy2AYem8hg44m2v2UUH9YqPLDO
/xY68BY9NtPQhEbT3Q/9Vy+EkNIdutTIVh9aOTQPP4D3XIJi+Fw792lQ9fK3CnU2+gTixVFZqCHn
+MWvVr6j/tJdDExf56SLzA6Si+oliFWUdkk5/0KgQfH9zwe7XicoBr7M5NgsaUX5GGs/3Afd6Bw7
4rMbLLOsgOGyfRdAZ9MoseqvPYzTOv+t3eAPJ2x+72Y3zst46m5kFuFRdNbZr4lPHrZtfHiIAvOF
Zf2mtjccg4ahSlLAUegfZq9RL9GMmlfFgp49XlUX6jndrkWX8eIuBNrIIWx/hxjq3/8cDPhDdWP7
NXgiyibjDI+Wt+0BNsj1yMyy3MLG8XNpXhVF5EG4AHyBaIGmVcvzZuqeqQc/q1dJm9UqLuAb3AHI
nfIGEPLYh7QQzdKl3UJKlEm+865tslOiOURqXC8EEsfJmXnqjaO715ARQ9ryV09G5NEQLrnfwLgE
+1hmiVjyaK2BLnTHUCUoafWrByzDOO1bzYYolXaa0qHPVJf86rSLbd0mv6u2rnNQvJovuRyIn3c+
vgDqDW+l17zNznIeoALmY/XVuut72Tt/AtrZtGbjaTbrwwzST3U75RD47iaKT+4gVgFvqIPb0aVF
ImmfruA4U97V+7DqaardZMh5/JMJOh3rfkU5yZdnD31QaVEnq2Tq0sZXkFNtJOzQPkzc3YXyPseZ
tEUVyDwi8H3hvkj7Fibo1LHuDE2EuA8ef+uqEUw1hobo4sNCsLU2XZV6CmqAaJgeChManoYp/RPK
pM3KkiyZatnTiNDUY7g8TaT3s0Sq1OL2ASlbkvjorcBKzRQP6RpE02Ykhy9DVWM+x/ad6J/WBlHq
lbpLlwlCFHfxUnjiTshtuKOlRt+zuJtp+WWs4otR+qDj4GY9wMYQCApYD9JgdpxDW1mb23jXte2D
Vd2hZPMZvOhyJPUVBNySuYtqUnds4Y8DvMThhQLvZ7psQHe94PbzWTybOwjd97JeGcx0B5iU331A
E/tEIhmhjLx3L2wgMGx97GF/lddhlMfibYJiuGHhlz+jDo2V3uOr3zGPeflarl7WqINq8YIws/J9
j6vaTvZX5UNND0Hs0Tjs1whKH78zAw0oOWqVFskPRm61D+I1SPfwzWcb7EkAFGa0nShCUu3jEsb0
ZV06aEpRCqnlJbT1GVDtb8aW4eSRG2dOeJijcIemnRbYSTHIFfIOYBYnRZCYh1I2KUwJ3sFOV900
VTYmpMo9+AGAMR0GBN0VCBW4k9n5Q7oEVjpNCkufVedC/VqHLNe18zeoxl+xQhZFD2v994E2/DCI
fWOxNukkGnI386jPM6G318MUa5WLKdTDde5KBkWA6THk2Y/FH0+ELCd3FCbTo3XyoKOQfPJ1J7wE
36PDsrWqvKwKfueTwOqwGBtmy1DJzNCxAJM44iMMUc4iF1gw3OJtYF97N2qxHZMVkBpRh2lerjJZ
N7HEeqr96Z1R7+EFzocoybNL6yxh9nOILdTjlUhXOEacWg6pwO0Rs5roAfI9FaYhZU0OtaCfV6Kb
QTfZPp3cNs5naTs8ZBmRM8UiMPIimhsQLx0vjKUsr92I3ntOEKShGpkxFJuRO78vVFYptUNwUCGc
nFqJfa+AgzfdfWzjQ+xPazbZ2hYIsDkHnR4KHdRyJ+FqgROU5QppL3cM69l2RdIPyU5DZ7Qzon9Z
l+rGif+jETNwYSF3naNhXIOjJiJ9eXR4lHVqwrtxnGydAovfKd2UT/Xejdus7ewrXI/hZXCqTwh2
bF579JzE5ZKaMLRppJQCsRdDDTosaUQJVKHBkAVx82Psvflg4paniLu5z9XPjoyYAbILckOSHcIM
wOy7u9hdCpdCgcNhJLjbMBB7b07ZVi2qIXkYiG8QdgF3rCSXuPfOTbOkDWBqWsu8jwA2iYanVizA
7VI2uki9qPhutFgm+9k7Vm24pAO+zjSooFfq+HFWZV5haqX+fDMs/gFno8lW38eVDcc0iFa+p+u2
Y5dgV7iP9qQ71AmBv68CTRgNGadYaOoAazQUvKl0y3cbxDKP1/AWRUYBlo/vFANWzHO4i2j/Czj8
5zK9znbGwlsS79B67hd8jwvsDUg58OKXCLlHwC76Q91SL0PUe4e2YXke25Ye0Gm2UeVmo+U8XVsE
+yRz5sCVDaGWVDCjjGEmlkFlbhBnVYUZs7BN2EhMtPO60MkSjsoCCSHXqEvqfOjFroEZOCNhH+R6
fji8XnJTbv9jFR98qV9VKJp0gCMaTqgu63mQFEmJa+2YBmO4rTNbOyiy6RLsqYexgloDW7fkJ7ts
C72P6+Lw5zBiVeZ4WNV9ic+drDJ3sRFis2hP4zD8rSZhs0At4X4M0fyOThLl/RBcBoARGfQ4R6Ce
TYpP0GGw2jktO3pH9sySD1EFfVv1O2id1Gr31zAMbpbocR/yOWMhtqZkU1CGHo/zpnWvPmo3CmGp
MLLKPGOhJ/Pd3TDWL64tRa7Rz+NDLttGg6oMMqvMm+Ys7suCh8urQ4VI1YKJD9QFjVBtfzcLL/jk
PzahJNRwhefx67xOP5D4hLgmD+oK0XSZWzdN2lAU6UlT/22j5NjRfkx576alaCFMLheRtetW6QSq
qFXd7FDJO9kI4ewwYJ8MYGqwM/sncson06wiQ9aJSLfcAyJgK62xxgGEblr9AczXHDiCJdL+oW0z
H2zrJ3BRP+O9PBSbVeavqFFi7PKSjHfUzwgLimJYKMdnBTazOQ0QCPj6oqZpzGSfdDs/+TXOCoyD
1/d5R/JBO3+kSVqUQPJr9qMSyiVoXSdBwS9URZNEbQac4NRPn6JGyEjUo1dChEK6WlVQOvSXRB0i
pyeF03WYI4Y+4jZojxIWeT61t2GO/6pB/y3RBICw4tcFgrVUdjgkZf0TDRJI42HJ+YTaGhY5QKrO
oIGhjgU70A6+Oah4UXVXwuwMcd/jngLRrcZPK7F6D71K0si7rI4L8jnmp7DW9xLmlUxM8wuZ3D8N
us91VTydahyAcZ964w1pTwPMAjgZ/b5DWROLKfWGPmV89Apcnz5t9PBR9mUKV8nTMKOWoi2dc2+I
/1mfF+6+tGAckP8z73TYy5wwcrY7Og16T8eEFeUCp7mcF9gUDK5ARA79iClUkZXeo9A0GZzO0DAs
kYWZB+seXZePfvVPTZtckglzvvMl6k00Benc93HaB+rRLpDMiKltM+bB0atj7yYj9zjEbXtlU5IU
MTmNM4rwabi3QZBTDzRZxSyUw7POpmU4t3P/6L06uQ6O2EHRmjHCj3yeGACUfel1aEyYRZfYxfsp
9Mes+QdOagTmjAztNXV2pZXBnhN5n1rQNEb4U8ZYdMD7AvLuOdcZTxe11ObqKbNrvC0JYA7qPY81
AFbPx2yeLc+7RBxhu8QyO9Un7kf9QcL11fQAWzlAQ+W5uqAEJBUhp7bCZsfUrbX1n7VqsNeOCFmI
RsxlTIUfc8L9fJkc9xLqadlXW21sKjrkFQJFviKDKIPRqf6IUr6OjWo++KA1hO7aXNrt8P1wiGKB
IkG+Vi0Fsctb/xQ7HVp36wLkWee96/QI3eK+uw8SFT4lOnSzDnEH+8qQ8On7ObcL/iB6ANRtKAJI
KqsOSu8w6s/xYHGqghXbF89KHYIJGWoSFEsb3TsvZNloINAs3T68+26Zc82PnbOYl347yGbGyyjw
ZKu4SBiWwDez/xyQzSTOIaTNnu98NLBflpp8IpaSnChzKkSo4GGlRJ1h7Mh04HIAITb5bx2+salf
y084DeqdU/MuK51SZYuA0Rsqy/lsIjKfv88i5cR9Wk6sL5J5sfm6lvFRTB0k9MlyRH9DLt46Eqgo
cSYm6+xilG+5BzGFlYzufLpORwCap6H07XuyhtXBmd1xDwGn/8GMv2tj5eUxtLpocKh5kMnnO93b
XeC2ZW6xM79PAipst1zMnxoSMyda0zXq5L3UIB39dq+4CZ9NoqCc9ybvQOf2Xk8xL/Bd8WPv0PHK
+0DslomVaa/pV6JBtmvPTY4WKWSDUmPuMOvdLO4Ugt1AtQfAdJkmtUBBhpFWy9G/RLzFzhWvFH7d
2i0qE8mPoTVPKMsipg+xmmZspxTb9GzacxwbRNbN7otxzG2Rcfmk6+6xIKDtpefITXFi9zWY+p+6
C/ST6/EBzrQuvYdyoF6KlLS/3GCmIFmsbNMkavgeF2HN0TBPed/M8YnMCCsLtGmu64DVM5DPiKEI
doJa74Dst+RtjNWFRf5ygIjS3Q916+cBS4KDEw7yA76XcJXunfToyhKTPIbk3owNfdHyn3io4uPg
di5s4qX991Dq4Kop+6oDZPZwBKlZruWVbY/atpHHuLLgDD2QW7hnJS0wI9wrOr02DZn23usYRlFl
q0fDGv1eTs+xWNYP3v5YGJADTlR/CXwGyRWdrgAmntyGLdcBVDH6La97rS3zNjHh+IugxwKcsFFD
zrIbmuEr9JvkbPBl3yVfzT2mzckdPA23O11PVKsa9ovR27cVGZ44ki5QWrn1AezInNtpsNdgsHGB
yUnRyxJ7VfMSnIcabTne1HNVw6NQMfFTxcCco0r7N8h1+aHUyjmuqgPRXC9hGnDr3DSGzZmuLimi
Oow/Qt6fZFxIGbZ/Sh5eJPfHf2YS3qFjc38L2b5oU8XwhMTvOoSHCXvuj2iR+icWnT/AhO2PUMZ1
mlg//jLLnyYaAQkAUSvQ5Kk6CwxBGguyt0sgY6SM+rde+6Axeu+LoxZesgpW2Ctb+fRELPp7Ewz+
DyQTiqwadXWrBF0eRgl0NWNJfnDkO6YLsi1RMCJdwQlMdRnnESEX7TLuVlMGBW7aNZ9617pPbl+N
qQ4ByPOEIxTK0ofTcfEeQEqwh2ayBJXsAKs90smrDh3jOk6bYYkv6Fj267zWD6rPvqfJuYNsbaHC
vHBUl89xh2qiWdZPZHWMO1Dkem+7dcGnjIeDCVBfoh2Ibj7wr1MTNcMetjb3ueQ+7MT9wF5MkLxw
LrAHKeqd1sTKN5rICMXznBy+Hw6LKdFZwtniI02pGEjEcmTDuD00hf14ptuBOM5wJqKKMS3cfdIG
7jWUtXdtGIw/GkDyYEd9pZE/mbSa1XKwa/8KaVwqLJ2/JEDEvDIO2aI/SQaiHMBANPlZTBZ2rJM5
vrOhmtGkP62kDt9LbdgjVvwNoMz7WtXqpqKgfBJNW5iurN5YgpDFcjnUU3INA17/3oS3HgIhp1pv
7jUdAcGYhtzHa+xZH8JFU0saFF0F9701Nt6LErY7LEHD09xU4TEq0QEuSUQ/qF1oxvzJPUWA2D46
jZZegLbA8oOiUuSwD381xti/AnlpSrK/NQItgSKN4h3umGJZ4x+jgRBmKcUF35e4eYMWN9W4Z6qU
gwQ+t5Bj116awe9yimSkM5DJABYZzzn7XQ/bYO2/Ss95K3mH5g63f0uJRb/iuu587QzfmalbHkLF
82Mx7OQMq700PUX1WNN+N0YDlifmPcu6Cu8B1vQ7GGl6p6JSxcTGawVeQEoIEnTnv/n24UH0/kwH
O6M+isKCmH4q4G238J8hV9FNWu+s2iYqcFXionem6JnCl1DHtnqSiEKqLSHIuvJsUdbGvjaMorJj
/Y3Fib162DsujS01hLRL8yxAdui1as/+AuZtVXV9LGWZO7IJ0nKFNtQNELXR2+78v0Ov4+5MuC5z
hDlgQGslr4ky8GZ2i9gP0pUoq0ZMEA8C4Ah9fJA6GHSR1WihZPMmjOPmjqruw1b3URhJkcihi2Vo
0Dt33YMiLDFlLut3lCW7qEOxN6InvknhpqjTw/vKBvdpXvkJgi55WmdLL4kp5u0/jmrZg7jEmduU
8kogIDoOTblnwcjOcCI5Jw9ywX/Pvp+TbKW5EA6K6e0Hdju4yDWAKLL/IpHf7aSrIA6cOn6tHZdO
JzKEXmYWrHFTb9BtbT+xTpAuceKeZBQN3rFD/hRkXLYuwEvyS+mEHtTsGpiotvyWAFiKa40YK3VL
BqY/Xc2bg4ipW7g+smtxYdZDMvtAAFlvcrIugKP7er2XwCXD1KHIMwvIeBaB8zIZA4dT2Ix70kOz
7XgSqIYcL4Cfh4sIDc4QL5zNrHLzOYzi8/cB95eEcpGIJiNUxU8IpEXJrEpnRxsnenK350Z3fgkB
RDTYVo8qSOK7DpsavHIzH30Z0YfnyFQBOrwnbhZBT3lJdHL3Re3tzIqyjAlXPLWVqi9h1T10IMXT
qOq8QZd+n3m773h8CrXtLpxWS2GqdsUggRkSxlmzU6ODFqBLUCPPMzp3nzdF50p9bUmpsNliKQJ1
66Dfa0mfNYn62aw++1IdQPmIsfBcUz96B+2ZNmh9MSThVrUyjE4l0nZPJBj+tNKBTqkqFegBPymv
Zs1MR9WNOgT9Qj3W6TS4FSxhuIYd6Y+LK+g/tAcuwBM5PgJEVDkeUlOGsJqPXHjIBengmUe6aX2u
I/s0wUUMUzPr0eUiASMA5HxmMWHXpa4QTgRwtZgXnZxWGtt94yI7iw7xmk4++CjqLgkyjGIfGQFe
iWgwWkwVhRjIm9eDNUAYan88DADT9x7rNPTVjbh4NNxb6Ve30u/7gxhqYMhedLQaiQBTsD7HPjiD
cEA6GbRn7w6N7mEpICoOZuTMiuXZd73LlDQhahrAmjOiSvfh6P+diDki2bnZe5jXKYQmzb2h0eeC
EdAd4HE1pwi1X+qvlX9QJfo1FEFn/zu+dXywskLyqYjtWVS+l1sy76oAwV71VK+fbYOtpjVzfMSY
SCECpG+hGx3KmKz5YKnaabecCHrY0snZlhhGxrY8J4J1dxWq7o5tfN01ArohPjwn8eBcNKTiQDi6
8S3hYkCsXW/O/zugioOoOXZYoTug+jUPpksr9Xz5PgsWGCuqEDFaCd4hgoxrq28OfCuLDnFVkL8b
Adm/Sz+ERqmeD1WrBwREggmZfcTxLSXVtyWoMgY95QfqnJeyCqBGdrDzSVWSnVfaBksMSLEsRD2Q
e7Jybt8HTPkzbrFeIi0ZT80AvE6mJs9TbdoHlptLKark7A5+m5e1N+7r0PxMono5INelTzuwdPuI
yeZSlfXecRK9B3LgInpaxO/INf2YOcIH3b5Zij6h/Jky8A7JxDUwuQi+yBCWENWCK5zcFSmjU7W+
2Gm8UNP/If7i3cMqD5e1LwKAMQ8dNTlpGnppo7a8OWgZKs6wE8KEqRavwviu3fR7mo5eAAwQsQE7
2Y6IsuDcOTiG/5lctwdOEj8Yi0MEM/zWTp+cadPPwOOqcwnA9e5KB0OpXv9oNr0PVTS9mQSflOH6
vXdg69I5bAAfeeLWJI64LeiRUc/O81VFR9djf5CoiFBh5KunASYMtp0l1lf0ZT3UadW075CXcR5L
30vjCuYMESJeqEX1gXYdh0FCklCtRTgqki6iCj8BNEo4iYNyT6HonvpuOVQRENXYr5tMEqgwelL+
jWL/FPhgAVAof2wnzHXkbmraFZ2lFCvc5oh3bFeEU3pmwPbRosys2K1eK3D4DZH/nnmbJkH6XZli
MUCcNmd0LqjxbKa2gYeVEphEom/fj74PQz1Ee6iAV0BKDXv87wc9KpvUm+vxoOKxLkTZw/pAPfJS
aZOHxk8e3498OY65249i//0wMVF/6Vf3H+S3lk9u7W82eeRaIWJQlHX/2YSMYCaYcldvD/sKpiVn
UQ9vCOUVzojb0vJ3nnjLb71MX3Tyy9dBUrN3uPIPAFKqF2zrkOOonu1XBtgCtEIfrBY9kpgelV3I
jzlCfxMmpMDtDMll7md5qzyJIeaI9pLYLtgh9pGvEdrEnka3FsrajNUDu3HjOkcjsHQHiAHLZQOJ
OeJKYCVtUWzpEPvKOqOenT2YYkJQlsBCaUr8ypxZV+2mMXAvDjB3IJ0Ddka6yncRjlCEVYYhOso7
lIfVcdY91Pl/GiEtAPIqzr77e6R9i1cG+ZFMppNXr6hWsbe1B7vA6bPY8kFBZQB8QkDkYr1ztaxJ
gYywCsseSi9jguYcbPXX99n3c3buTyWDxo77ItxVCuRSyBFv7TGJNd2ea5A4JC1xyZMZNZCzanav
sDdgyMRmD9aNN3pdDo31k1sppP9CoSaybaUfoMHIy4J873xhXYSodMc8mKoJy/iIvM6mlfayhgYZ
uFFUF+3mza3mCDXj9oPAD5Ld7JGv0o3mUwIn08nZDt8Pv88auUBQj8Yv05b6N4MV5oIrnaFAPkat
DU+IIIGYfouM/z5jKyC3fgpAA+OpmgHhBp3q7uja9Rdgx/6xRZcnl7MX34Rlwx0ij+H+fbZWs3uY
pwCMlsrKlYfnLuDetU0EpLcU+a/A8xoBAricn2WPnFAOqCtFUvX8bHh7C8s4vCvKkXgDAk3CHAva
JCoaLu1dJet4XpSLFHFTXUGfzla1Z1z1dj9X8EcQiMfeYg9Qqp34M6shMXNiBC36Xl8/qtbnaey4
MFjWq8kTobp81gtJxwYc4Iz0UOwAKFkCYrJ4GubrKGpyiwMYsVxYJ0irXvh2QO2IpDHoGdCPCQRu
u0nuKTjgjb/CuzCRO0eq2EVBqocEBCyM4ahzGpPph8b9BqD80wgoqw3ofz5XV1iZnD3SHUg+Byp+
w7Ud955smgLppDHUATqC+N6xxfdPhYeA2A6obh6uas88oj85gBzc1cGpb9HorW/ljNBhR+pPRNE3
pyWCdA8OQ4E07EekPf2UoD5G6QPQp0EtGE71LphceKcDGV1jOXdAqd5WNzb5om1/gTZf3IW3gcid
Dr4kkwUQPQBKDXbbblTPgvvVuQ/0X92I34AZ9TMAc5NJY/p77/l+Jt0J1mTs+HfeQmcDFIMjLChJ
9v2yQl89zekSchiqVpYUE7w079ggET/OBg5VloreG/0Se83RX3X7m3A49/pJADxaxW+Y1GH+Mpq+
JK3PjtPayazFlcxmv9QFboTgjKkCEuuCiTMCya9WGPQBpTkNgv2nAGm2UmRQckXCE+6S4TwzRIDA
4L2Ot9Kd1x8QkIDxXi9iDoCSb5nADZb/nJIoypC7vN7s4q+3ntBHU4MVh/rtWvu02s8Wv+A2U7iX
sOakYd+vnx66PAhea52HQUSzmSzuO2feTrdN8kwN0vuEj1skcKgzXn20VmRUZt+SGcQ1a9UMpy5L
gG3IMEf+Kiz+WpWHyOO/WBcg1djG4suWsJQjef7eL1WHajXWr05XfbSRt6Lsn9WBLfG6Q7Pr3/49
C2YUhiW54f1hxA/U+dBNbXLbs+WI+0o4H0kPQ0cYl88rgxoFaqTuNFqIJ6MAKZ2hqp6V6sNH7H2K
hVTP38908Q8oZ72L7mHZK9v+gVsCSPjzI/mY4wRkdu34u+8fVGOAjKRybI6h5eypPFUzE4jUdzFC
hlYBvNfnpnSQQTQG5olbqlMKGe8xAln5BC8AJtZsSyBlyZSNkDv9Xsl5qfsEQt2qPo7uhKY/ZLhV
Q2ThA4mR0enq4I48e/006/oHQI0ujRzA3sqgIRm0CY4u69Rb6xxpPa3nPqwPQwcPGsDncgpv45Co
s4ZCrBC4SO9meYPq6qmOO/tnAdsnrESiwgDpra0GcpWCkGsZBCSVU1jveIgMjxL3ZXESup/9Hkyf
lkluQ76+B3X5Khc3ug+EmHcZItaWe/IV4Q5QxTvBUU31X0kr8cNru21YgQOfW7DdBEhcCxfLoQ3d
CmvaF+juazgo+gQBEAonRv6wRoyHqWzWXeUioc2FCgcEDYos6BGjdPCUG6QtYHJ//ezf/TDjSA/H
VtXHl6URn0lJ2ROBDHOYvOFllMgyV5UTHUlkX03o+TfEzoypy2Fxx+0HSA6Ff4Aw5xAYuMb2RCtf
70ofD7+f+z5MSCraOTYa4Lqds57YJMk7Ok97E+lmlxgUtpDudOdvjLjxYugAOFe7jccBqWOfwIeI
02QPM6ef0wrGboLEAYqdhB+MCQHCyKPbB+WbqmP/iSMKQ/fktbRkeRYB+6tjApdkjFtSyLDY/qjA
i65IE/o/os5rOVIl2rZfRASQ2FdM+VLJq6UXolu7hfcJCXz9HdXn3Dgviq3eCpkqSJYZc87shZsk
33nWpEX/Ph0Ws4imWqU76izj1kBlFS0LjCnBxfTfB+9lEQNxFkVGOEZpWy+sYGTc2zohO5sNQ7Nu
yIw2Fv4685+uZGeCQWJgV4wuKouSqGWSHohcBfqMOszjDN9tICQPKsX5RxTgkQsiU6VdfUJbMDnb
cCHxanFeC+1FbmFijc3NHyjYShqK3catgK8JW9USEyYzWZIYop/Xx9Xal3yc3Hj0KTVnTGNf8Bny
GFr75ctsW+2DP8mP0fyj644iBkP6F5191ZEeqg2cuoKM9jP7oOGjG3JjWVdMrc4YgI60Kv+/WHCp
pa4AbVVD661Vf+d2TJnuZfI4lwK+j2bta12tZ0ve94HCBssdSNaZLI95MAPRW1uO8QQC9ujgPY5J
sUtAy8r2Xcv0i65LGICmfzbvH7wCeyCEztWeh8xd2yqtSzMVyQGhqhZqC82nyjIX4VUiDqN3mIoF
htDP1ROVlkcDYrjP62o++r3vnzpGOFgMtHXChH9asMrpZPjv//z7N6WGILcxRq/XLHn49yG3WIZz
YGDAxKxosh/+74MqCg6JhRK1H6LKMdqjrVbkfZsZ5Ukt39A5G1dOdXrn+78XPfuquuiM//myvhxD
x+qzd8tsq2tnFt7/fplMZWTYZn6qNHs5pLrXR3AHTFCEq44TNM3zNJPUMPUI+u+fLYk0n0t85aK+
M/14/PcV9w9thlNcihHvhhIq7nV9Oa3ez/+Uv//zsS7Q4gHnpkxmPsuusvibnU+IaP3a2K1xtQvm
uDrIAhLUbM/55L3Xzky3rvOHVU2LUyQmimAA9l7gshFI69YnjverafLkKLpxi9r7p7NbUu3T+z5o
WW++aFt9di2UiYbezXtPRx9aW8khhcPdd5pnP2a8X2HWsYWt1+4G6LL+bF4e6b1XfS+eeNvs5qZJ
NZ1xWRJvywZTOHbNRDc5i7faYwyirzaf1iZek739v//XMAzK9aX9m+iNeUn9trl0Iv73ydIv5kVT
jTUFkHw8Sisz2wml3zdcFhaAORECeZscqy0bYop7niMkWh3Js/q/uU3C1LTMfdo5s2vjYeIka6bJ
uG2b/97xXDqlnW3cXNwmb//+axtPejMmD//+pU9YEmKofTFxpLp2ttfvVs7KwJazc10MtzpS6z+S
ulNeuavLa//vg+X558z4+ffPQ4LdUKsm86qaGDacXCOn82LEsN45GU2bHSeOZQgCUWfO5XarXGM6
OOjf4tGxzhRIWajmftp3nO4vWpX3XBfm89As+NaJEgrR0+I0uXWzP8A1NIDEbvswoKyNExr2QFQT
siipR7ooUZ0hxwdkSx7b+4ePwf6FbTXV9ii0sJi7fqejMLqs5nJodQS/y4uvBhFWEh8GKub1tqSb
Os9jfXHJ5Di3Oa2TQVsq9CaqEhosy7i3VPUGpcrcIzPK/Gkrluk0sC7rinG6KUqktTQ5d4kv0WxD
i/xJs+OqZr6qVYO/Vy4tvO9lxm4a742VdKgZO/OyzkZ9gzIxLrq0cXDuNZw+gHC8F+eeRGBfRSXH
R67ZF5vG4shOGT1G9VPgk6ep6sEkqeeap8PDOrI8STOsDVb/j07iwu6eGLKDVM8ft6kKtZUVs24P
Hy5t11EOCMJm4JSZVeK778kqznR+o0IbdmrAqs8iPibcknaAveunUzu79jOLz2NugTsol+1VWz+7
rqve/Pplaox7NZjDGBuPQ+dVqJCTjHJ4etYxUsU5y8JNKlWfwqC2UYO+8mwxqt1U4xev1367wwU5
wUnAtZ9g22mcaXjLKkWUudQscex8iL3VyCOzuA+4KHYqUz2yVf+oze2x3Oj5u4WhB3hu0Ky5hH3W
RYiHSxHmlpWHqiPXYmkoYle+Ki3ogC1r7ANMBGXUFzXuhRZOx91rv1XDpV6MqPc1dfIxOAoqevdd
V/h3yAyPvhEYwofGcUcLFU6hPfSTK8PO1WlDU/VqW9p+qOXTKMuzp6wLxhdqt2L8pct5BFtNfzUu
F8ja0KyWHZzX1lDizPfWobg1y/PMcAnwpjMglpwNMCR9syr1xmI+P2KQ/EVflTpttatH3uAhZYZN
ck2OVqpRYZmDEBIShon1hsPI76Kv1acFkurPucH6hHdtWGH6MsEMSiejKhq0GmczSCNrasuwc6zA
Fcj/Ewu6ztC657EWnEfOEFd2+ZuJDzsO+dLhlhAqqslozdIu8munw6DNuCLF9sIRy6PATRRC7eEF
PyYzanUwI2h4ToIFxYNVif1mppDo2X205205y7oC4AY/74aTKay414F4vNDLZROVuMCJpv8gRNZm
yAm1i939jgX5VZLtQbUCikbOxK5ffQmeXrwaNncR4qOjUYqSScvGFGewz536zbyPn2Xly80myK0A
juDEr/cmtEVISqEJfWb+VrC4sZt6zBt76/4ivZrsKAgCYS6sxBIYHlvtLWGLJSfji7gcFbKAOwrI
2lDrXHfHcjCWjTzk2u8kmy8Ay8XJtk5Txnio3y18p8D1VXcopoxgF/HX3ZIKiKzN2DkHw0TBLl0h
IjJD3HAe6gJQraNxnym7IJQeZk2+rUvjxCOrhmDtZBsWVo4cM0FjnWC1xwL8vTOr8Wj69otbdW+w
ok/kBNEEZlM0eZge+d3Buv8Ih663XUGGK4I2eL/HAqTvczQddS5Y49C080XDbO7zJHBrEEWGhXSu
Ye4aH6Pipm2Q4qwgg5Er6B6NxHwj1mnca57rUbl9Uu4Y++7BzXtrPzpUW0W2g5MAftE6GZOFKSMi
zg5NrYbQ2HgINhVcP9l+rE04m9M8Deuyvrtw+7zc2AsrBoQRJ8Uc/KTGZO78aqhIrej2tsr/9El/
ZOt1WjvtMA0j2sekf+hGpA6uzjGHLBHIebxAHe/Ekpr7Ze1vBYLJQLfs7FIV8iRaH0gwlyzUAIih
Je41QPpUmJa1h/kxnLHbW0buBGMti6MruOznwtq3YmBhhRYbrFp2yXruobsCQ3dhW3W1S6wFObkU
1zIX4K6e/mYNv2TdY11W2qxB5v4B4IyN4sIistjSSHfTm2BjTkKnODVcGLOYV2QSJU8yd3ZZhIGw
DkizGlCT3TCE+v3XbVrf5wiCrFdJThBDd02Fv1u23AinvvxVziPaOwsOLu/nY8pVOEEzE21R4f6/
1c/Dqn11lnPVy9W5eiP0X8vyKVC2ekXvIPfZ/IcOZDyM9dYGWdXkTxW7TjzBGYLyxOktTBrHpN/5
xnwmj+fYUCwCQvCLC9PS4SI4SenLWLGw6LP+Gxq2x/6MBnhFNrKZDi+vWfaHueseNGjVEM49jYB/
fxvWGhtb+Wy67VtKeuKp95zLMA5X9nxXi83W0ViMT2cQRDNQS8uG5cBaN5eR075IUtx22KPOEhy3
kg7uD+li72aI5cgvVBqR70LS3u/Bf077xIvoBwhZqh1tt/raa2J3MIf+gZyvknsxHY9Vju94rfBs
pZRO3I3Zhpg+ZgXb6bIK7kTVnAlRju1K5WHPI0rbSrbtst27uGxV63ijjt1LswXbuMvZ155fARwr
UC22KY43MEHYaGtAMXU5Ig6Q49/eupuxD6fGX86gVeyw8HXo6P7czX/NVvelL50R+5LyOCPn0+rt
JZs8m+zT4TilRdRx8m5OkA/bo7ugd9qetW0z0Sf5181xfgozgVkyEcVIzR7CAU7Y3TOdgMEoVpbf
WWXhw6TPlEl9emhLv42MhhEZCO3Z/rtuTC47t2csZtgHoTvP5Pn9Va7bnoC5HhFI1fGUkFDIF+fa
ufBV9sIbX24Tpily+lwsAViG6UrqN4EtijdjWNhGcxIC9HdxIlgqFfbrumD057tzhCUPwwDukcLj
8bxYWR5JUjM9dUGxtIeu3mACqQ196b+m9fyfYg0TePI/bRTrSSPmJDXL/NA6WDUVG8FIuOdX1Wfu
jyezYIZmTu8mJGawrMXbOEJIT531XuKrHaY/npnFK74z1DWXjPnh3MzX0pQH4Q9eNJnoRuqSmUdP
Z4Cf5R9tGHZSdbep2u6ZXIdt1KNy8X4Bai/BQnXNIj0c8Ull4NRY14qKuM18E5sR5sk6gpND53PO
NWUvH1r74A9JfhtOaa99znS0odG6U5Bv5I5001epZS4rsE57sLNqOKou+eiX1A3lPFRxZQ60jCJl
XbJolDlDBuM1HXIhxLn5n7hfuUVFIbvIyrQGVYwvgmTRLpvetuG8jdWOUF/yNAvf3Us9kSDb6UWv
74zwuoTdot/IlrB6Hltv62T8iISJg1s+27b/lds4vo1V/VARkMkxRXaB7p7YlrfHWurD2S8wRig0
ubdy5e9XbL8euNqJdBMMimHnZ8VYmEQtNq1rQobIBh/aepn1PvOg80v15PsVIi4yQJr2tDQGibOt
+TQM6a/ZWwg/GLo8AsVG46sXTpxPGDumhjp0y/Bnsu4OxmbKZZhVgVMuf7YBLt+TJAkX9G8G2r61
HF5oR8UuzV3S1ZChaL2xxhlbaclQMu4m/1G/B6hpJc24xzy1HO1gWhEq8wpcfYdlYGNyRW8tY+ly
ucL79gHmyPN+sZS/461DKaIFysRaCfFbF1hpsx90UO26QE3SaHg/8L8sENnLwPcBcGFlW/yaHefZ
JdGwF6Rudgkjh9wBWpHbWXN7fotOPQJBfszWSfe4nMW2/fKEBx5v56cGB7zBa5+VV57sxsKRQzC5
s61pZy/kVyUlu2qYVZ7PnnXkQn32MQInj4H80azaE4HknHQC+GZrM3YenQ8nan/WdNp0qffBYiMQ
kicAHCciWapgnFM+cD5MHGWWFs51DvKNU4Cn24euGvY5a0FWboFebzVAivNtQ6+SWGEc9WZ+x15/
5y/Jr57CsfHxQ2s5RzzjzUm4FMXihhDHyN4zPV7b9tdaeVc46bi2PWwmUjM7pRbNVuqFi6sflFvc
SP58lXa9oCm0P0Q3H9beeMiE/MhpXXim6oe1kLuq2tda9W4YloSL3IzARMbYAbmqRmyh0aUWLaHX
BoXX0SFAXzGYHHakOP2dvfq0ZgxttWWNV1ww6+Gn89Ojk89lLIbitvjyU6/1Cq74D0txZAwUfDG8
DJp7HUU/phGFd2e4m+o2mZhSF0GXacOhSLQYER/jrJSMq8pP3nSR+UfMzNOwNZZYrBYZoaakthz9
UPeEutP69zao+PT15DehOLdl9L19s2SvqYNOu0XcJ7cqsszvauhZAK64ivByNDGgXsDDaEGfW1X6
HKskVYfi1Cyrfm5EM/GWziBDFCs+atzR036tLnI1cMG9TKw8NhZ3DhekkLixNB+Nab2NaYL3OUOh
zEO9Yxmvm4trsjsQDTKU+K3UL1qSUr7WzTFN0ouhb8y3FnaHVrfjnm2YVW84d5Hhy8mcxWgxejl9
0AB9eMpcorSzjo5rPC2GeJSl7d1VRHtfQ5XRNq+ANx4aqvaszy2rjnWfVj0T0pXmz22853Xz95C2
hzwjaWjgtUs9+ehV2kVzs1uOw66TJh90EyjF5Z3Tx7rR6TiwSpTTudmzCaq6yySyNgazGsIWtaZa
7zoDb4RwTB+Mnsg90Q1dTB8c+osBv+AwfpLdrmKSdJDJXSckOIeIQg48s8he8xQHkW26uRXq1TGR
8mgwyIxH/NIjSCf/ZOo1bkxNfXOzv4atiTg39PFg2styJJ/biTDAOPXMBl8S33uHjz6Za6+umB9Z
d0BKAcsZ52LGmSftEkYVYg29RT/WHPrMJlD8/OcqywvoKL6bXh7NVlyIse62KgvqQZegKAdGo/DN
JcNWQyHQJfo8zMemPHOtM5h+k/yU07KlV93AzsSjmq3XX4IRH041PChMfLX4YfMXN9xdnubfGq16
4fHyy+zWZ/qXWGBAhq3LY8rFJRvx5CN0oeSoaZDYrxmGCbwh9O8qsa/4CD7o9rXyDjmZWeS+1Njg
ZzyKxh9jXDFQKT949HIOyfKSQwCMk7bLZgvnd+wNDNlHfMfPLv2Nwv61y7tXEiJfNdPEy8grwJ0m
4oYornmmmwbbUJ3Gd/GPfo7/PMhWlyyIrLxGBs1bnWX+3vQ8jhFBSramByXNLCyHwbFlvHq+YC0i
MdBEHUYxOARID0Af7GKhE/qq8rtspsWM1u0V+ZYJ5fKqIVsRBQkhqbnyg0u5M0fRUTWovabPI0ok
b4Tdpavl4qKgz7q/HvPAUGu9vQk7xXlPMkbl9hxjI+vWBgGcYTrWg96+p1XxKXXvu4MuBL5dY3MD
sYeVeWxK5aFokCkHqf5Yr7HfR4u0pyhJvAJJDLZntr8dccHfGIcg9l7X726+s0Vy+zVVKKFy+5Sy
NDjjk9DNxQw0YqpgWr7MGQ6tm8w87ge2qQSOR1IUWeSbWJlSsSI4D1bfdC7sl+qwZwoW1E4qIqmX
YSFmzjRJbuqiw4PVw4JerHo2hsE94A0ewMNmcS/KDzjtV75zE9wldtAmGzPyWu7QNr/0k/+R9SjY
7Emf6QmQF5a6le5K9Td3WfsAjdA/UYBKZcVFi7TvH7eBVLx1S3wHUFzN2HFGTKHXe69RVtlHtw12
WBRWGpbijcrLDPzMfbKzOgt9m0H/CIBLaNF6gDOFWjIxV3KpkNQqdkjrjWipknevonVDTlS76RMw
4y/SM5n/ucxtXI6pzLScoEy+0KBdVtTxwezmK2p4/Uri95trF7HK3MM9gRQu2jql/jBHJhv4wW3y
sNRBvbb75GqDoB0GxiWacOjV55cmZ72Js1IfHHZKdGjaVL8TORr4bCOlamVJXTn2UUOUsyv6BGVO
Loc4G7yZTqr70pU5x7Wqn61ExFlrLk/+Zj5YFKBB8pCWrAwRf3EraZ+JO7q7fDTfTaZvsQuynmhU
r3TVxBgLd0AR5UQjj3dr3tZIZtrZ1xc2rSyYx3yR+7SxqRIhWcHRVFi1OJ10bR47iXmypIH5Cww7
yifk26LdXsxxfqXY4awhlZ25DiOgxQk1q6JPHoaR5GB02oVD1I8sfvoNwMRfu0OXdF+GKd2oKsH2
TK//0NviXPKShPqUHjvpnllt3ZoJ/ZbH8KrCv+zf6TAtDnNWt4UM95/rsXpfPlv541aVAxzdvOOq
MvAiE+zlOHUHmMRvmfC6pIAirCeNJXRws/AVU03/rusd1YxM4hHTAjwx/P6rsrs9FMTFIhdJGqV/
0jKe7apuaKMIPeGBttOoAndjg3gvzz8mNl/RvUFwWsQ2IDAPrXbPLkk+0lbEOBLh7Ot1mDxs4kPX
qjXYenAG63lCpx5M8DshC++rN2TMluydVyuFafagg3yPAX4gx2RZmXMZgt8qrxlfqmsOZ3UtLVrb
wUC15N0T7U37qbeGItbbg9GJP6lf3DqiuB9GczunGwInOWwQLz5CIsnpUmoLy+Asf+IyI38GsyZO
i7XEjEMxhXjK6poMPwiyK2djAzuLvdhMt19vDxac3svmLd8e08DfRkLkspM/4JyIc8yUmTvlp3Rh
yj8AFl7ncm4ifdXrp16hu/ZT7CR4qp+SUahoGMdm1/vbdjSnLD+rhQtLn6zXBiI9ElyClyynz9vQ
xCCkD9FlsAbV2ldILiqIWnvPelIONXOdogzrhIuwtXig//nAEmdfanYSyzI2Z8/ceZ79XbSWfcu+
eoGgcsypg9zZioTLM7loCm7ADPLY853d1iR/J9vXHgRBEdTcxvisawQE4Up3MZvceLOQ8Ec0iV9G
V4jdYBcUdEP6PlRm2CTOSJy7qh9KBjcRy5fqUnY4pVXolCJNR5+FA3Wg31t6lZrDZcu9x62pVCja
2j06ekG5yJQggdWJhOGY79mwngCQ8j9aZ/RhVcLZSHd4sKs+3pDvC5CQoDUaOzCAx5tWvaZ594YQ
oz6yWTu1+lYfNVHjCLbGi5jfKq8zKJthBpr2E5sG3ODdnJZXNT8tfHeVWc/JWj4t2HclIko0bBUK
XiVJn0RNi/kX3rk7f3R+7IEZxVLWMQgl1bH2vqDVfYD9OG+pf5CqWg68vWFa2C+Jmbahpd9NTawv
c4Dw5m7AoKSZQyCr9KCRULS33W6fqP629vXXkkuDyCWG8m4+Ib7Lf7t5lx9SFx+LhYlqvOTbIxLU
mi65uJ/rIz4gGu/5lDdJaJsMg5XEcyjPzobCYiBHcOmMpQna6enkaHPH8a4CSzUZEZwY1+oJ8a9p
lSN/T/Fon16Uzx/uye4qCxiq5TlvnWuqjB23PZ2Scl+KDM9AeWeCqoRYKL1IdkKbCANhTrhVrU/l
dFz1rthPG25Zomn2erY8zuUUGVRUqlsdNhaIwAeEvd3y6mPNdQc4SDYsnHdwMG5JprpAbs3e1RDR
JuuaR8JZuP07/Wx8O6w2Qncglg16iV6UZJtYT8ROX9CupBavNZuMR9QFkasgAQ2Dr+ySH23IuiOB
rY8jnjiTT5dctBqgLh6hOk6bZrFE2ia+HOV/g6xr7O2c5y5pfsrePqnKVqE1dNzmKxpgq11fPVvM
O1GjeWpwpYHuZymSnAY3T96acdnP/oroQpJLYW03mxrkXCjGZzzO4fAWM6zm/Giuxhji/WUEhtvz
xJLqQtDyffUwnOCrH5q8MXdjO33mBl6as2fpMeIW9pzWoAfdHUTsFrxBUNRHZModALMH17o53Nr/
dJX3aQ+h6Y8rfEngTJiPdMRM7DA9uyjDWC9UFDUuS+deUdprMio05wlj+v9Gb/7iGZpjTJ1mzDM4
eYRBFVZkDKXbVgPopiQaXTkf0QBfW9z5UKKwzuahGeopSjNcuLFK0VrGew2WPoXPMobKKvBaXkF/
ASBymK3BCodZj0gZ4BJjdt2uGYJX060sP2oA1OuUGKctIXIQgi2Nm0KHge7j2mu1L9Nez4vzTUC0
gdUzWuwNy9i4nll2+wONn+q22FcJO8bx4N/5U6fRfusJ9ieuoZkhZuh+mHk3s1eEPXWLCmrN/MlU
9s34YjrYev0t3B4coMLrCCb3PvDoubTkYz/iCCIJcwxdH0iRcSiPMYTkA/LHqMkF5btCUr6wuY1c
gO2lIa3Ib7nP0BcdRCLKA3azWZTO9jfLFwkz6O4s3zi4/sQUx0zmnRdT3SE+X3mheYhukVXUH5q2
zJHVtutuhSnCGanUOJpsxw/zuuZEdJHRT/azYan0gDZ63tfdyRrTA7ZLWE+49Z4x4odvVig+XBdV
AoZR1do9OMrgeLTtne1kXyx/cMPLriBdTLo/4Pf4uxt6rWKWH12TfrW29hvZi8CKFqbI1vFSwc0K
w7DhUevxrZHaoGKchyaMpfK2T/e9WZfhJEtwRmOIeld74jy+FKiK4ca+6i3Bdj+b8HKd9nKYuDO0
pDuJuxtBIR7revbDTlnFg7ufluLZZW/CHW9ue8Ur4GCBOhoMBeSmLprG5dvixWquunW1ZPFaN8zB
y354F4xTj31TvSinOQL6sTz/YPRunIDHMDyYBjNakDJxIOSo560VGszEScew0N8Hy7Z+5kmR3hpU
pYUhatqjnB0VQnjpyD1pOGw4McEJMFViiHGflS/+U4J0NEx7ewxjabV63HkdPqjzsa7xscjb8mst
705Qm3fUEj+LVEV4dc2AwuialTXdGDvkOU2jqaPf7OhPF37Puz4DeSmO7/ZBQpNIjEld46hZPZIj
DVH7MA+QAgxkrJFanHj3Bl8DPIPq4lY7ZRlrnudgwP26jdpJoAQLBE6BIRKEMSYVZm8xqju4nD5U
Qv5OsO4cQBUeBwu4blbV68pc9ujNcEqDLEXQDGwd646kJ4J9e6WWJ8W0bRx78yizgv4tdzl6JEa2
tXbydfe1M0B+eBZtJ7Cnjw3Lr7x2qjABz0GKgdWjIznzcvpz+lrBaYXy0ht9/rb6r9FVH6NPGVpC
q0VUUB+bZT8XWmvuaqPhYCz8/GD049NcLD4GdOuKHRF1qkz+cmSLI5w9BcHAty7o6QiTVZCAbqQn
+AAYncVYfJwuFCnVDWoWlNzsIwwLkG0zPF1tLsLB6ve+YaBxyE/+ykS6LJvndMWvCo+9D3DWhLsy
eZ+S4SK40Ck2yH5HQMfjDdDDMqYIsbQZFLMN6D2dRDlqWMUoMwQRKvbD1v71p/zFFcx6k8pn6DKn
l7bNotLVhmvDvsTRmi9jRbzXF0mIas28YMJB8QBN1nYzeeBFSiODK9ZuxkoxMJR9EpvuhDP6zaia
pY/jRPHCkNQ+UM2VdKE7K6+yaFvyjnNwprYy7UBwtDJxZpTiKHlikPTly7Y/5gNC1XL1PBqsE0pR
nPY9lPi2VYXOMj06HWPC0cuv3UyhVOfMtNqF0BrPfyxKJY5lTw/TIYO2JhdPE+dudYExj1n0n7rw
HqxlnXYmvIJRrYdZJ6HEzZ5y9V5s06/WRZSbSK7/bgQ0GA2kO/c42/naTuCDrUHpzyV7ttlBtVnz
nCy5Hm3jdGSG7Sd0m1KSR2+o6Wbi6ERg/SosXKTW2cHqxsFzfixEuOkrDsgDEl6Llnak8Yx84Ejq
lqDS+B44ECLW8gh2So2Lm84vReIlRybjJlXxOOAOpp4yjUypZfZCyL0g75KntOr2g4+wcGkJ6hGL
jvcB5/sw4Cfu4r+wrlUZYc/E2DEbHkh2jish7iYJlJml91W7NnmapJutXJ25MxB5nmdQTC57zaY/
zxUTjQy0ta3sK96D97EFYHjWXzku4bgwSu+dAwTwk1c0yW1xCNLtJvna0mLr5nKB8bMPY5oSUk30
wZbPEXQYh/oGvTM6VOEumwnLEj9d6jKp1azv/ub7GqKIZNfrmClJwb2nsYoj2GjaE06LI1dXs27I
sbjO5nM7ShEsxvKHiY8iG4dDxB2zy1Ka27FMOXwQTFT3FeLbpCVfYF37zEDn7DlaslvQ6ZMH8uY7
2VkV1rsvFufgdM4pM7UhGu+OTU2j086zKjPJHtiNflLtHMdFNQKmSg8X94k8bZPpQAjwvMRgCmsw
38aKr1yew6qhVaEJYlW/PfierV2R0BAA3rA+9O5VPrpsAodyfZ+X4pSxkD4O/fhIdNijxqsZFQ5+
K4MoIs2/l4b8GYvsQo6212FRRHzn3zrTZdrvEQnNVH7PGmH3vtXzHlndoRGpFlj++MXiWYH30rpU
JmwWky7ljXjjIZPRXMaayyaK26yIWrAaOx77Wd8pGbPlBjjc5ETt7gY461KQ2c1rsfBgn7rcjxwu
6KJmoF8T5uazrWmokWM5Fy9Om9BJ11TX7vuG282EHOTYp8vfTUnJm89j9q10UaG5+MmnrU/ENG1J
sCFwoqiD1qEDbQ4bMxD34NjNjyB6jvVjjQeQo4DP6liz/W8Kg6e517ACyjj/YFH+MvZiYJU25pNd
bszFPEdcWp4BPMCToKxB4WuCNgYiTiwH1NqkEAgcd3gecsKh2LltZyep/iNd7oxMAdwbZ9QPUue/
kQjNR2k6Yi+6NfAa+732KifE8eDoYhfs5tpD0XTH1WRcWZJev4LfqVo6f1g2/VipeCTLp8WOoH43
nLaO9NabHqtOjXsDajuwTZ7q+GDV3FbsciQrcC7TmwuCy2jPIfLDUUGh0VelGLhFHr/w5jrXUtGQ
uLoN9w+XlQ9Gty9IE18B3LE2/cg14+Rk8jNbIV6ZtFex1zoaRVbCAJNj00x3uhIjN3eJcA2i9F5b
z6YJidg8rnjlQCjkz6VNACYhuOGosA9hVdoYBdPMhM6gk+pVIJEa12Mlih+gvNBV2tk0uZe97Hsd
CJblcDWs5U+2T+aJWZjn/AW4yg96q/1nk14SC4kMFQHPmE4fTpl9EelOg4JeIyDtiMiiGg2EOm9N
8+zX439gz0zB0GKAZDY1406TNbq+IeG3iAVg+cclHTSugRdh7xw13pQCpf+WeACMzZfd6F/68j43
XRFmDV21Oet3B7DtkPb9OXPoiaf75IxMjhLyqFYLy0t9Pmbk6My6hwqHZSuGEJyPuC6mBeLqZaZi
ps0NNsLI2x8hykuJ4R/S2LJgQx3/P8bOq1l1ZEnUf6VjPw8zeHNjznmokpeQkAGEXghYeM/C8+vv
l+w+M92nO7pn+QVSqSp9ZmVlNmlK2+rcqfJBuKIp3Y8rZc5kYODRw4uUoBoNT88XqnqP2bBYUwlj
vz7jr1L1crXnYVuOg7/3FGs9nM5ps3zELnyPKaRQGpscWo8wHO5WZRNSf8frXOitc25iUzT3L4yB
C8jigAQV2sj8uOy37vLBOdhSrWx+vyrJjrxMYPXaWd8XAlIbNuPXB4LruKK0EFttOBFBoaJ1gzOU
94PEO2iBQ8Klvz+wUdLmFAv2b13dDi3c5+fZXr/WTerGURF1tV1m1IRjD/S7fjU6bTp/3i4lNqa3
FPGjINRj3aAn6ZkUjkYFI+BGGbpG87QjYYQ0D8L25Im866NTteXtx48NXdeqaNcTR6DGTbKzOGMi
J1AT8mk540KAv36oD8jna1NfpEd+PZnJqyMtELYdtyHitdksozNXDUqbHq8xmZsdsqr2yP46G3nU
TXusyBKqfZN3vN4QdibGH47fbxtBRZ3I866hyxTRoGPx26L1H7kW5ElTcvYL67ZutEvvb+rYFOtb
db6hvodRulRHG+xajoSTE/teUuhofFSnyuseLB8WzhunY98Aelm9S0eXdtPcrB6927ozWh+9d23n
1S4vEmmlsCPRSSKuZE8ckNdwQ7B+7KnkcyROvyZ0sbvfKG17bjbsesk4Q6btygXXcnf1KqQbk4S/
s1s7hPyNE5dqzYk71eZgWgOLnX2BFnkPq9tgX2uyKSagu22WnKSuHSJK0i2j0rM2u+2u/ok8Uru1
qe2cfat4ltk/rT8aNbdxOoYtKlO6PEn6fI9e99spJYG7s72u7PO6RqU9aqLSlPbapQ4rBuF2uzYv
tfJwc2u3yMK9fK2+2U9AzpAz17gMNk+ch/2+0UHtwljjQ/QudYg3n/bxkuaG691LPzA4PVqIc1yr
/mqxPUqG6aPFeYfqeVoiM4ZMB04dr6n8sF5P98caJWc744vxKnGQECQfqD1JXSia0ZBceTUfB7oz
lvetfIuqJrHyQWbcyy7XS9tkw+mgF5nRdqVJ1Z/79qgvyGiLUP9ofT21iWi0wi21BL8bDzQxFV1q
uADXVuPpnsubCkWEyZIY3/irQhrCu7U6gXD6DY+p6NpsJG+qH7m3FWxV3a+sd7VFsHzVCPdoJPt1
QefVcS922x2n5XZR7XQ8+5vdMr68KNBYXdHV8LTH+rkdZq3X2b5gWK1uVXZfx8+6Typ6ND6cWvr5
zR4woQIOETUuHVVqsf96+r49ems2IsrYl5XHaRXTNfZOb0/Kkn5fSuaZ4xJgEyFzvoXlypqa/E/O
gfnPy75tdcoUmqS4DFkvzdXRPaxOHkXaW+axvjvp+qlScpe1yvxZLj2yVZXianRtqlEbwiNEc7JK
D2TaS1fWj96u9qRr1GFJrwKyMMbfJVXaUxTs+0FGR0kmvXpwzmxb3ttkHG2MZru54WgH9eGaBCDe
LSrvIynv7K2yASVx2cfKu7PDbT5LT0WDkbtBAbpOuNqU3UaFvNlV49AjfDMnA7+uX0ekNbv0N2tb
I6WvMi71xksOYY1fb//7UNt64n8TUb9nFSyAoFyrUduiRGrV9rU9mc0qBm9pOz3ToeNGx59lJyuz
CWNs6GzabkvrgcZt1liTrixd+N73yYpKDgpbOadWV6VJcttzwhYVBfuPOfs+tNnZv19sOXFAsP2z
QUed2HmJIhXrVmtUo0uC9CV4gz3A3muWX8MrnVmQ5AnFS9T+RuddacoiTUM2HbofniusrWQ0yUiQ
/6VP2ac5mVwg3+Xms9dZEvuSadW+qQB2vIbLKp1FSTvZX5Ld8ekt6akkpf3PNUnG208bp251ux20
ytWJ9IuRhhfv+wp8Ptgwq85Odd2pPidS5F7+XR0fUWU8/tTSxwmfSmMXUkFUdXyNPr01n3QEPd42
UXtNKUi6wrQe9FFZPguKU0vnpkPltXjuKkMysOrLS3dPw9HK/TyCzj6TeT7T+m7J+aqSfetQbBkS
k7ekJcG2vJlKQ4RafYUj07BIbDHqnc7Xu9ECEBST31/m7X2ZGjpywPhnQ7EmxYZ320NXZn5blieP
U925PNaO9EE50AmmfnoUiBwqcT6aFMbiScR+7W315UjvAOqHpaVnKhfKRHa0F5DLKCqnyq1rsqrW
oh3Jk6X7eCSAlN4hl/Vpfr9vwjq5rFV6IUj/g3uVzByi8hSBo0p1k92AWlyindK/GqTdx9dupUPH
E3rQNNeAmbGkD8P1VbWP9csn0Lisfl6+0WJB3hJkPe5jA4Zhm+j6dblYMkvpnnOnVBX1/qjUdDOE
uKSzRnt3nLbX8erBqQWa1HxTHUgdyArb3TeOtECUZpbSR+O70vFat5P5rtADWBo6cqJX7TiKw2ls
6YMkbUjHO7b8lg8l3SCklYPQizSH4kQQCT61VK6r0t5EyPF4baS1JcpbWnpcaUqy2h/9ExkmcsGY
isMYudv3brCmDcrqXKM022tSJbGGI/GJNMK7UbctlT+okPQZkCAg0cxc/pXeg0L/0st0ZY6vJau0
oa4IDVcuND+X9qXHpvsgNPmiD8u4XZnU13V/96qYxxMtv6QPA0DBPlel9SOlFJRRpmz/mEYPnJr9
Op0JO3GytHlpfa1K+Jj1dmPUpiPEd+c0ZGv7XKVK9moVUQ5twtH5abP2mH3TQWQMXb3r9P0jYFjh
97ldmVZpb7bb3mYUcprWTgD0vWcnsrILW4fx1/5OJaYXyfR0AaEJc9wkR7x6rU7v0t5t9y7TzaEe
nOnzKwsrj0lToKszZ44+zX1fzvjOye52Y9qmXQR+71TayN6bJSLaHbfZ2OGyHHvSLFOukRZPHxl2
pYLk/Vlic5bJ/Pjlv/753//19fx/y/mRA0fUvT1c/vnf/P91PL3oE7i6/tu//+yuv8jxPi6un9v+
57Lf3/TP7Ljn698vkQf9zx0M/OuDjcl18rt/zMN1fX3Ft/n3K5nT2eb6GZ0pypX/1zd/mX9GyV6n
+T9+fB1vBw4KJfPl+nj48etb7uwfPxqV8gcGP0Eg4//6ZjjZc186Yc/6FzUhZjmnUv3rD7fOJ5fr
P36UmtX/bFE5q1Wm3XmtU2/UKj9+ecz/9RaZICSR1qkRSvJNu/3jFxpPXFf/+FFp/WenVS9jYjbb
7Srp5dUfv7Ar8+tb7Va51aTbfLkl71R//AsIv8PT/+LtF3p39Y5M98LA9fqPX04/8flZJRYohQQq
MjNOrlbpncH7X5OEWkhy+X9IkafVgfCykR9V1C2KLEtUL7AjN8laqqUooWVc9Fu5SxUd1TRxi+it
krfqrpVrjuwsi+guZNtBL+kduSxLnirp2R6/1kr+nfPeaD42WubJuXoPaxNSRFF924RerRNZ2jt7
Ha3Mky4rZ22we2fMUm8QB8PASwcDJ033aq9iZ7DRcXpTRn5TDVXIa7O9GjyNo1p0Z04aO0468GPn
Nwj9FVa/g01H1v4XsKlDEb+FTW1/5SjSfVUzfIqFKT+/G2T18/A9s+AQtZfn/qybz4y8W0R+UdUX
5faSIo+spZpayU4FofbCEVUeNbtE6mvuXo1u0kvctYrybhwbuWs/VZRk895BjcKDGrZ04mZnlSn7
66yK3N+rqUrKOh/UlP9WS3PeI6ytruZd2b1e27iqXq83T9xplNgci9B20C8rj480lin6sdlUw7Px
tdSLhe/ni5MKR201qWgiLLrv+SuVprOt8geANp6FIfWSaQUat01OdKrB0lJOjDuvZn7s/w1oWxDw
H0FbJZms3WlDyOXm70HLEYpnqcJOltE9qo4qimJmMIs41YuZv9GDvery7YNWvHiaJtt5Mbjpsu4W
FIxXS5XkRp6TS6qobWY21ELow1nsoZCtYu1QR9HtgLOGcoyOgmQFAVs11oN4sdN+NzowTLZUCpdY
QcQllc2xfXRP9dwsSRJ7DgV3tE3fH5Ukax16TZV8PVWvaRCOdTlvr0kU0FdFUxx9MZbZ3aT0vcUO
hls2aPBrUvxWfat+34vjxdJwZiDTfyhwHAS8PFaTvyPWRqPxpyDttJrlTpUjnh9O/w0nt0qcSfuA
tGpTY00tLfwl7QulHlXNuit2DfkrbwVnxUlCo6UGkeueVR2Sfht3o5hmdi+yvt0OTA/MfL/YqvwM
ELcwdlTXNn3ZBFdn5W51Mo2ibO8hC5Kl+nYAZdFQiJAuUiLuP1QaxxGEzDhrNe3oZ7xUEDbYG/hh
X7/U7AjSqzr3jaJA8CRv/daBy1jzBP4e+LBQt6bygnCA9UW2k0GMhM+zjuh9Yk6jpj7LYtghhwga
LKhsTpfK/FZv3Svplm6rMEBMkSL8WWwyB1H8RzVIzaadceW+hp7VeLtiVawOvyl1o94WuaXGxcQp
59Jk7U2PQDLHS1BsoijSJfVGgUzKOzNYdmbMz4yfxuCkZ3GBfMwHOfEfKxcUFA+zacNfRk1Rrk9f
zMWK2Z5VRAsVfZcpqBnsNfpW6SIecJ4E7jvy6VPNljtqigf5LxXfFKBaq9lOt/Xg4glvD/ozInt6
NsirOipmsfet8qrNSVBFK1SDE0Bqbbych7owEiEao78iA/RsXq2yVwAoCh1D9iVFSonagtiITrKM
2jHYKua5ZHUr62rsIY4dkO/Nd1bN2XpRWZdY8Igy8JBMRCQTKNWsd3AP3gb5X2ErolPIZNUjGfyU
UQ9JJVmDodjI1/OLethNfTAEmUv77tCdUDcYiD18YxyU3TozXwm0W7JgBK52p4KJsj2Lqbai5u6U
Y0AIQdo1gOWKntjZ9CyX30zcIiMrmW1j+N096eHGynZGZlP1s/fondSoaXR0cFVfa22urJ16WWXr
rofN6KqGiBLwMbfHLHOYCCcgGpiIQdcQ827W1bykMwHokInena+OPmprmgT2GvYfG735Xt9VUlfB
XruiGW2OcBpeyD4+HCe4hM6tJAgQziU9+VYT72uvJyabtfHOmF90zRkbd39rf231nIA+l0dCU/lY
j82FH0NLq6ikqdhn9GjE48r0+wc9G+ubM9YemoVbv24Wx6lYVgtMDudYmoyQVNTKjsl2hV0o7QPM
bpY9fejBrAUbKkrqoj7O3AZke2SyKZKpkPepSVMA1buqB6NRyMOwV0ZyZNFP5QYjjo8w9FEnPZEL
UdZUoyg6IyV7yUXvWHFJWxFS9dun2pKBK5qsDHQV5wNUdtQri64uWl7ZcgutYQHJcM/IBN10PWwj
yMke0zQl0d9WCfEF+eeRnfR6X0U3ozC72TSCuxqS76hZZcMgkR+yvRoPfRNBh9JIkos1Rzpx3EbZ
ZyNDLgGKxLZ7oRd6QWiOKOFjgA9iIwEbul2RFKvwar4sbxw+1ITDPsbXxeIQfXe3aEdNg2apLBjx
1kUk2RlEfzWmvbrB6RK1U2H/ZTWju24ANpOyr0qWE91ZOquCMgjj8Umx8SJ5h60uRXndyYr1yZz9
+KT1kLQ2bd8/9yXTog1rjJ2TOeKqMWrYbKFjltBu1b1Ya6Z+h1vsXlshQleoy5RzZHqLGvdG9vBt
D5vqKyA4rkakJaq7DhZbNUsXMzKr+ZydNCfXjY5dwxAbq+Fbh0OPALnqn5RLTcmPygpPKhDlNW9j
Iyx1b2UEe5cSUipllI1GXrEB4U06NluoOg154sqfkBWj6J+kBrMU2R9vlJgZC72AVwUSdzUf2qng
FR1orJgYhweNlk0arWLr2+BMk2h/JBaXsMGvBny9lI+6YPccedzgybRkQTy2jLUxe+luhkC14QDK
ZxjFycgvJtJRSIAeWs4NkHC6lbdO7ja8utcAVfZghksdsBEDXb9NMiDMNvSDjvMHyN4aYoRQFuAU
PSM4R9fMlgacKPI27+40nIPCwCAaUBAcGR/5A7a+jBktxtEaHCqCO7YOovpl5jfzbrEJahzcnXsK
Hl4r5eS5c0SykyaAUnPilXJaKgeJWHk7nU8TLKHBIGZEPl88wE8xazD8biqtqq2RLq6GTyBXdfOl
Bd6Bs4BqA+xmA9MMPRjnoXzWU7L8U361DjpY651qmUHoLQ00fJwO+x6dMAwfwomZAM2vdAuYiYXw
UacCX4ETEgYC031E8cgMvJm/0yDpYHv2cKX82drYR3W/6etb7+ayKdV7GWULqiNBhLPVFY2NT7Y2
ElaZSKReyLkANRF7CPvOG40CpAHmEpzI66O7OarpBauJsRq8siViTOzTl3v6EDk535qbvXSjJnsj
XakwXRxsAu+qrPomeh0unGyU7w8cqA49tyB7QTNw8LXDk4FwYx4bjpXJwXz1JeKN2TBM0LPDsGrV
dNU6wQRLfTOYyViFjwDOqDDExWVgKNvErN6Zab8ftnksBIzLAQwJhiiZ+Ye3Yk3yIEq+48Z+7nv9
2QIlrcMUsokPejQB6hA1TNiGa/onvRib1W4nhXAxvXa242w01sEEY/Gmf4hz/tMx/TM/poUj+Udj
m6hip9mhr3C7gg/6Wz+GQxM0iKg18fH8vJtjpRVuEhX86WPax/HMd2YDqC/npaKluohdzLyPJcfb
xgCLb4pUd+dJ4iJ3k8zFxQuGaiKC1U7mCUzeU3aAeA2Sj/Usr+P4idPo4lJa2VxE8DAMgsQeBuI1
Mgw3aNAJKabpoozxgwmfLhBlItj44XgTce0W2EaLOB7r2MGWjv8aNnVxsv8SNuKo/MZq3q5Ku9ql
DWwGedGNgU3WZR7xwM+LtbLyNJ4xvxjvKc+LiB8oaKxcPD8hAR9l7U4zAVVXIBn7qc+lfh57YR/n
hSGLDCi4BfcXEEB3j7jxUZ3RIva7AFbAlQCMAscvygoekAsmukUOFgpuF/MYNsQaxxbOkh7qxQdj
PoPh/uKxM2N5BLixkzyPsixDY4IZMPHTlXHlEU9lf6xrO7ATO5Mn9pJs6oIWlGGP72DOc/mKXDuY
MwJvhGFoDrOoyKJp0fVnRSGDy7OyBPczmo8Yi/V/5s/zuAfPPwggAoYNzFFoTsww9PqMo/vC3vBK
GuPgscg47XtmOAl1OAo9/up7kEIMihFhsT/wR1BTmMZ9wglJINyf8jIwdrgHUupBRgHXjLg7TXN/
EU94zEYtEJppmjobxUO9/gLcLQZoE6QDABPfHfk4GMm0uCAMbHtkmpAq9IzACEeByc2DIvZSH+P5
r2mt0uj8qddbrzVoIFat4ab9GyMeH+yLUzWpavjiD+KoFiCS4EI3AtVQF+sXQoFmZphicTwQeviJ
li60wBJ88C2EISQEQvhVTPnt53gfWQR5+WkK3BgzjyEeSC9jaKG6j1ZlOHkLd0kLYYlDyJsFHg7z
wXdmUn48iGfQP8TKlfySexhXAEdMAWDy0pYf/BpA8QNuFMAWXF4UsE4RxZ4mBOEXHUQKlhvwTZKi
AHmxjBUx86OaOZMUDDswWiS3RlzNtRAxHy70NhCRVCA+8gVQYS3c6g8K7E01zWAWmR1kxFvCk/Aq
b8GH8K0wsm/IhVwjnFsApEiem+DIsuIcLgXIEb5k0eWqLhd10YeYiH0N2BmZW5guFG/xXKZrHRWC
EIbOCvxYASKrYERmAqAYv5vBvXEXHsbNzSKu/0haFs9zzswum8I+rB/MCwpjuLeAsWQCUSRIxldm
dIZlMtww7U7xIKMpj2FI1j8toi4jJZ+FcR+3CJUQ7fEcfnopZG1K5OdDEsKsjMXjGJtR3SmxKpkx
b8DuWcHoMK3N4wAJ05JIXhb5Rixwd/kn+nwLibDMn1+QEyhHOgnlIQu4iAhCJOJkHtgjFdhDeCnC
EZoS4YJowC5qZqmQ+0gEcTRzFuMiNUTAQBhfiStzQvZF3XnST8KXcgIPodRDMn5EFpcN4fPANLFM
A55i8hSTn0Ey/BoGbWWi9hEF5nA0CQgcBqOQxySZYA3xPIe1R1gD3M38RKgE9nQqshHmiKZ8s3wW
jJhhREz8BN3E2WHFmkRLIfAEYCOvz4zD7DPtpBfaEeJuiARkSAb1zCEyMQi3Cvtm1AsCNeTKkZB3
GMCR6EW5cBROTERWIKQmPzDUvRStORQZCux2xPWQSayyJ8AZ2qjUg7IL12aBCDoEoSehUQQzA3ie
LBUK4wczTVjqnDUkLBFxzs14ASLlRM4xR7kOfowSgDfkeb8G3gAFN/M0dLTMyTMno8SFZphHiCro
BSMznqGGvQm2UYh/wLTxWJKAqYEWD7SE8hIwGtkI/ZOCChdhz2TCjCf63fNkojyGaIlKkNmiDeKF
E46GTMom8hnIbcEcBce8kcWjEQ8egmpgBjR4BtFLAc0o7KNgnnhVyP8w9Qg9B+DBnIAEWAOWBmsC
Ea5cpEwIdEA9giRkfhoL86ZEOifeaMLLfVje8yaTvrdA7UNA4WjixQ7hFILPsQPYh0EfBPLw/gLp
gAc/EVWFwwPLLTBTwsk39ibhVAZFiyER+8RZgxAQ8NE3kyBz54ASQGD5LRwUT2BDVxH0jcDxgj4v
ATGelw4AOwM5YhVxPboIM0F42wNnkJ+DhSRPkI8Fqgr5KYsCNylDIXTT2PBzJ8dsgestkXUwHAte
GPnAL1LPRJDGaeghJUXZpuGI4bADkZPc7IhC8tAgPsIaIS7CdeD91MioH5G2TEdmFudRnPIkhK+o
Vl4kcsuLWZfHDdBq2NxhKNf/nQ6tt/7MYGvTu67cqDWqmLS/N9g6JTqhXaoVdCjBScwoFIMYQ6Ld
gd5HjuYEhUTORGS1yYs/VV2OZkPDfiQ38PsYWqIFhMNF5SILWQ3iDx6R7yIT48oq/CIKTNGiP1//
aZiJwEZsihCWZ36eXMhj+f5V6CLr6S0i6lPmJpeKJYc4xMSW+Fv+0sVHFYh67vKfIWoYLZejg50F
mAZlhd+NHSYLhEG791Kpg20i+OEqXsZekKnm8ULQhY250KnHvb7oUiQ04r0AnzwcVZWDvhhpi1Ga
gb8U/H3UiAAJ+0J+gLkFN1voUwGKXIvmga8itPAHWCIvma7Mc4AniUrmb0wVMRucBZQlq2UsCIHf
UAfGKqQGv6ClnAXKWUDBIgE2mzYf1Yu9NRPLgjF9ISTAwtBiLzDhj4rD8v+wA4qqiERgsc3ysZ3R
TKLW3K4BWYrtJwqxDymigcEK5C8GMTYvk9kDPeSOIybBxxrhPQaRr+4gdlD68i/r+xD7R3ex8CyJ
przlyusRezcZ+1rEgjBT7C9cWTQ0YMJ8w3sSDwDTDpCxdh74AWxmj8QAQpNkGdIJnLEZw5yRUdlA
hhfhG8zFFsdoFuMZQW4jYXu2OzQxqAQGZk+GQD/IWoIQAx0b1sQL+9V6J+qDogvt0RBBisokSguw
HQQYYs8zETeirDF/ZBYyecgB/Y7WA2ypbNP1Ai/ELRTkFN0BhkzSkyuFP5Crwk2uO/Syn0v3PNwN
HiJ666MqCX2OkMYQSSq/EWnoh5EOTJkt2ioVel6kfc3UuQcfEkPKdblJFGHqjGw3IkbnsNQYjYLz
AMAinm8jGyEchKvYEMynmwNuhCeqGIxgwmBMfLAxF53/sa54n1fQNTbKMRx5cYhOQbQzjTAc2Yji
D7FC6WjRkdg2c/SEqBDHHnqI+xRNh5gjvOBmGBufFfTRAVgB4iSIHrLfzhzlh4czmmMM4YWJATFC
ISz6IdjCjuAVsXDRc+BviA4zcXS4XTaBEPhimMkX4TI8HFEW8q7pZm4PxRLMk+FQzGY8IBYz5CZM
HUH4wp8R1/VjVBdT4jaxjmSElwohB1OsHZAuUPPwltBJE4+Np1GPMJwrGJ1OP5aR4BZbVZz7lRaA
YVviyBOqxM4Vm15eYxnTowbAgmzqTn4+0Wd4/eh6DxyJIcEqwIJYTVhFExPksD+MLdIbsi/cs82r
qGsBj7lIZzGB0iH0pj7hH+ABrZp96A/KTfsoJ1QxAsUjjoT6BwvyxSKABpYCY5gEeUYj4adEAkiQ
BkYjSx7BIawPhzyCR4UosH9GKUIT8oPIJuHEc/ojQDXBNJiEaSo22gLHaOYw5MeimqDeGYlJ25gN
DAr+CGpClSmhsJSNq9gnkZLITwqhYDz0xQXtg01kDw8RhOY1/PUR5slIT7yNxOsXi/RAMGsGcYiE
WhDPmMEMC+Iu+d9oyFpTdqX/sGvdrrdqzUa5U0FH/l5BsuP6KJ/KZRQkMqlbTF3syFBibnAxqpIY
AXJO5ABYEhWC8BK/AC7gVRGGYhCiOzCRM0QwshgdgHTCv5HwhiwQcQioGZAAEnqUXAAIBQtS+AKp
ZBN4QH2KNBd/EpmIVcE/eW59noBTh/xD74osC8Q0JN0Ay57gvowBI2HWyayJ/6Aa4hA5w6WJbYq5
gl5AqvAC78wGmLU2kk4eD/W6ARYW9iJxBRAKbxK9FKYKkSliRvGQiQl/YpDbIiCxzmAbkQIytHjk
OF9oU4xCSDEWUsQwk2fi98SsFltHFNoAXVJgSWm5w/fJQfC82HcGzt9gs9n4c3Pnf7FZ+z02V+vH
6na5gM0cnwZIAdJ0ILqa/XxcMTQYvAk0MFbEjRKrgDAZ5gEGnyAbNhYVDs6nKOoommPsyD2QhohX
InqAWnjz458QE00+MSVR4NxrsFSGzH1sFjQAMCgQ3L8qL+7OPioF8oEWIIg5MUIJM+11MkccZMwl
x3zKXFRmkROAhm2w/L2QMHeByYJRQ6zh89HNpy4qKnOLqXWWTXlXJD1rwyX+2B8faSQ7OASlbN7F
AWXZP40BliAqzBSkY0mAMuxy0C+Cm3wLuwdFZ25g8ovwFO6NUPmHooTSP+IczwLRyUCIWIxtJCp/
CoESJEZnieqRL8RZj3jZh1w/USREMhoOqyNIkctEhcVsIS7ssRHiE7tEETI1lJQZ6sUI5sdiIo41
w5IT6x8csucmkgvHFk4AeD8/JUZHGA8HFqGKCcOljASfYEyglEgtCVM7xKjSsb9gyqI/0gVi39Bi
mXcHGPQLhFee9z1mgmchNMMWDaYbwRUxfzCsiBjgEznEwhWWW/cmDiIaATNwBlEDR1gjZCOSD5k5
JFBY+SJMO+Rn4Mp8PnAMhTP4xgIkW4fopMCAy8UjiCJDjAJm8nFd/ibtofYnWQ/NcqVCp8xKp0x2
k+RX/TZ++6J07K1OCpXk6BCrEWb14RWo282wjSFVdGiSYc0iegogCNPkhJkgharuYoPmRGV4HY6A
sHkHeiUIhY2R4G+GiQ0DYVVIhI4hokRi3EjIIJB/ie0IE9i8niRD8hfmPQmO8wAhLtSfzRwQKLAn
IUYohcipxAmCGCEF1wH6hQdBhthuKBy8YNw8KK9HdAPa5VlCheL0QvUjU0wT5CEWEY4hK4XaMKol
XvWT731PHoJZgDBC/WPqCuLQpeJQBqGfIgf9WM8+VrW/AE7C41iteRziZ6TeB18xYBC57fuOvyCz
IIBFWUWOj4nCEwpe/PjLDYpW7Y9CDiQ2Ou1ah4q9sk/xeyQ27t+n9vj2QMghclApeJHwvJjR/Chh
dk/5U3w8+cQuJzgoYg7RJPFkYSFxjMTL4eunGzEQQSg7YngOi48b/ZHhCCQJqfH3LBXiZBSWz318
59iT3Ygd3kGO84CrhtTjGkM8PNYv8lSUoS9yy3M+8VHxLLsvEorkChG3PpF/zK7Q8WGRj2LNGCvv
YoqzH8oa8lwCf92COYmQZgUSsSTS8BNpi0FMahPvE078uJxTEa2imYWChXZMyEfsICGgj8cquAFj
KKIue5KuPc+62VRuEiWJGkeWcjtiW9jyY33AkDNWgtoWtR9NgbVcgXgzMdCxtULu46GQHkEokW9I
sSnUL74XbgR+g4wvHrOEcn+6iLiMH+sSw4IxiXSyTCIf3A27YNMmREBlSvLCR1ejLj7CXIgc2QeR
fz4YXxwtRidoI7oKQIjHJxIeOx2LDfgGJsYTq8EkSIie9JYgSywKuQzD4SO/RfvbJNhxL9zJMzG6
5VZ52EjsO0yDT1yI8BFBJNkEwZZmfrAdoTxTYj5cOfnE874UUSai4hL/QF5jV4h1iNRlCUP8FonF
oao+gckR+DcJcUEK2BpcBOeYQyJ2cPCMGYipukEJAmmCPfzkCkfsUYwOCUcxSzaPYFlEvIcu/2tu
o03SHzPFYDcqSGEdttqU3P43mflu7FZbquRUDRKnbHoWsNvNZrKKq9rnTJUqpaU8+Y5azsrigEYo
O+mV7GVuRvfhNrynl+7NvMR1Tb20snkmlWHJLj2qe2Uf8rfBCXbUBEk9au+VSD4qhyXivxujYr3s
jXYKy1p3i0Yv7oxuztNq49Gaya3P8WnSr6jsRdoIx1AUVcWMi711ataa5J69OaekqkmPFWa88XzC
Ot0mY76tU/YKD5RtIJuKjLZhxdoElezSpa2uuSbvQu/MpslZvD6lP8ydQc0Qgx5z+ttdmxyzNG/2
xlr7dJHjvAjHQNWYXtDUnWuo78eQM1nHRYV6m/o9oh8bSQr9O5nAJBboSi+8a07OmuOkYTyGR5/C
dLakL4yq7J+fHcrndKteTbVJR6tbe9Ic3uY2OpDlurLxHPjmHLFOaZOkXuzoOySSJM9iTyZESheB
mJwIm9bObCuvSMZazY/OLmhSUck7ec0pud12Z9SyOb+tNuZ2RRLGKmQm9Anvl0o8cplQEpsHk0ND
fUiXjDZiUNSfNMZgim5I5tOnXv2aBCSP33unoV5OC6Rf3YNVUv5BF0uncVXTOpkCx6iDsOIgcFnH
O29tsXvmXAp6MoYNoFYz9t5WR6QoPQZv1Ry8us9gay6dV/h0T4xGxVg6kJqt6Pgyv78eS0rsql18
c66keFA9mgOy6mSkS5fkAWdrddy2XtTjy7BM1llxdGhdQMnOTZfEje6eU/QMvqetMDWMVHtQuaty
l9KTA+pLmWPjkbwGpJd1x0+jPFid1HNl1vWm1wi2ZGpUJ9bepNBfVrOTmlELKpTUI+OYZORvVeYM
5ZVjdPpJtbxO9P3tHk5dCIdD0LeG2gJtAGqd/V3xINHMehqVqJSVqHIJSOP3yXrPa5qyMSYHECyg
BBut5nvjadedpd5NyGCIq/RkiO4W+VrkG3bY2y8nSx+jkyPQ3xaZiECeojBROwEZ58XTqHs1zmmp
0kzaQJh1/+zSwNWg6QAJK+vRqb9mD+DYq+fPsGntGuocHexjSp0Ue59SSMMeh/UCEjF2/Xt/ScUP
vYmv1Hxyy/4yrVJryS1ld0h2Y9aHtAwKDnpvHFeq29Y7j+4X6sHpAI+iHkbHOQmbnQIqq3nfecVq
Q0EwCkL+23rsyF6qmk12pdbk5MS16EX6ZYtTclYJnrwpTj6GY6Now9RX8uT8u0GFExVtzXxpkMj4
SZSCZUlkrvlCd29yVRpGRG9kRi/WZt3b+1HT3XpnmIBaXOmKA5LWbXEeND3KG5GDaS+9u3/W8tyV
Aa+rpf0gt4zW34gQ0tDMpiYDJ7sabxcb7mBUsr3ZcMjHItXz6e51Hd7/ohJE7OwQKw+y1/Z22dua
N02eGWmbFFhX05pfs9rAv2PbsA05OTxIX+yjfltNzVpdxF321NHdWbsHY+O+TH921tuAmi0pxb+Q
ARHJhsgv4hBrHd145tiuZOfiZJ3DzWhp8hLnzPV3sLeOQ/IO9/0puU2UJsdip44fabzUJg5uVGkk
ifVivxFUS5MS+Z6kAd69ndXekBq9Li4e0teKWgZFweG4Jzlse/Oi8DEqo1tycm/MfO/t9Wm473cv
vr+Lvn1q6zX2+jWofJH+Oqyt1W1vLKscSlGtaHnWq4yqlu34eTHrR1oLWeMYcf++UR9CnchkfbtX
ukqejfPepGcV2oHUMt6seq89rW3+P3nnuds6mm7pWzk3wAJz+MssKsu2HP4QtrfNKFJiEMPVz8Nq
1PSuXd3VOAMcYAbThd1V20ESv/DmtVZQe8oyFHMPQk5MiKVi+wCIhkzYMmhUMGvLQOLd1pANh2vO
v8quwPSWO+7nz9u7uIXd2HspztpjC8jStuYDol/Apq+uUdl5HCHGjMABNHDGIxzysBZVqq2KtjU4
HMcMtTdG19zUqwo4qm3tPOCLZF9ELwPDGj9gdeyHzp9s2W3O+YIiYC5b8pb6DMS858i0H+7uuVpN
4ZXf4DCTFRFvPQzOdYVpH7jkkvtCcB1/fDM3/Hxe/AokagfJwQ47k5v5k8eLNauLL65flklZjMtT
zrwgbOyYaTlQUk+qOaZzoL8o2+0Fk8GUdGmfBm9g6E9t7KvPKdgs3pAYFMbhhLFZKq3+Y8IFqDbT
Dv1Rpw+UZy2EZpRpbrwOk5XQOvNhsJMCZ3RvOHt1dIpIsCu3LT24dcEIf4lP3WEO4Uv3rcIZN/JX
vZPsL9E/CTzZj/wAbn87UN9+qVZw4ISmu+1c+V18+rxhAkSv29eOzrBU5ShOtTf8loHHWyDYSE4x
2PvylvviuQT0dmR+T/EhdNlKuCrR2WdB7ytBfIyXYb7M70McZHBaJI8YpT6+6NESJcTOy6Pmh4X9
sX4r3eIsYGlyZtLFqNvE29qXn9cTb70Gmlt4kjswH8w5dE+j41ePU5SExWlmLH30cEjOZddyv9Db
iubH3NfWEHQ5cWAyPw0BqnNbRZJ3DdYi5siMoIkIGJXdys6P7zX7xYAwyok2s+HM9HlA9l3OEeYr
Ds4fWEI7dSS2iOY4/36smStAtoXp13p3JgZhMLt044ixODOs7MfuR+4bHreXMfyLUwcSg3IM5dqf
yXaggv2W7eKgjgxmZjvmE12Z4dokfCy4760zrzAep/JwiW6B6PvpQQCFIoM9oXtd+QeY+RmpxuJv
UmcMmfF9B4JPlAM9Kv+2Ni+184E12ww4xJv9zQZyWhjI9mAKCdYXst5u9QKC2X0z9quva9hsToXz
pthD9EEZIpDcBUWQ7a8rcG0v+3mTeUq0gmqOzjoX0z+Zn6lb74B4HlaM1A7u5O8hq5bPiiuvlnHI
2a+jzn4sdrl/IyY7zpzsw44gKPyCocU1gurQn0XvRDjgSOF0ZiNrhzFCX4WqnKlhK2GlHoMbY5sG
Vmx7yJ7KveQUK5lhb+bvk83rsKlF+z07WI5xtGYnOwSSJ68h2cVRqPZ7F+Qtb5etBrcK7mer8UHv
7orHdoUyBAf54qD2mb/rUOReITO0y+/+s3qHAiS6ni9c9R1j4M8d/uRTYGh5IioEBn/Ive69tCML
cjJn9DO3f4ATBIKI98ob1pGMqmOJ/pIN6YPoQ6KovipEDBDLFJ8NcMlHi4HOU3zOD/GWg7SJA4Vi
xG0r2MyLwg0uRiqDrea3GdSnS5i+Nq/6WT6DXnjKgMZCL2cbz8WxcgUJw44jNj0Eo48wSXX2GoVx
DEANGkOwv/I9pukrfq3OOXeltYut/CPxkq/REfcJTlO25R7GKaaSMwTD3S7Kd+q+Ool6gHiNgzHd
y+G81dfZXj0hFEwVX/Yrr4cryr48iiE/9J6fiwOM/3Z3JiZ27mcJM1oFl0ev+4YBEwYN7/LGR34b
XBWKJ+C9Y6To0SisM8Inhiyb4IpD33P+QwMVyUjL7HhyZJwNEpU+FktUAqI3iJQbF0Wkqz2E77E3
7utz/FY/N263kbCTUINttY/2ZkOnEz9CRaE49QY1ZAyoun+Pd8VL/FHtioujobVpbbU3ZTeuJ9W+
rzXvsuk/EQ9y8pNsggF240/I39enmG0ez9q5fbzgCFoi+V0RQN0QDo94tpNFeuHdHi9u924utB62
cG6eEY5hsvtVPlxebqib5I4AUcMUlKldb6faMT70r8mDtw7CO2V18wTVUz6ZHAb1YHCNRyyZ/BVH
+IbEghsSag5oZt15YwaXsIKN/WThuBqgq5+XXYOhf+mZoS+8K/QW1H8Ley/sLHB2zNg/oJkepD64
stJN1pkHbB4QAVPQgtd5TxsCfHHbnjToTg5vscP6LkkQ2lmsYL+FPWQje9AR2X24vuB2xSNniegK
K4r46YN8EI5zpDhiqPodI78sFdI0m4d39GHd1GeYNgRT+mAckk/l3eI87GRCfDARKGK+KoGBdTVT
JMxc05XwJakLKb5n4B9rfx5QgbRNv3xfqAp/5DsJDronfZMub4wL2dycvUAUBnfyJt/FD/UGd+/0
pJkHA4P4UKynM4vo3bFUgJrIHEEurwjoA+bsg4RLvKs+5DtU1nZNCPJwOd0f+jMqflsNrw0p2Q4K
Vtphd3eGpnEl8bboieJMb1wrQh+alLNjRM/wvEEXY+svLYlt6ecHLiPu4nq62toGJIyNZ38F6fJq
+B+XFdrZ3n39mIXjI6SnzpdpK46dYe9VpvnBvexKOYDl+b1q7WAG3LCTN4A99jIpwSrn1gFqSN3P
BtbCBbQAV/lZXhmBuEJn/HsIJ/dLWJpwK3hxd7V7ON02mg4bmwdN+Ei0BYPl4A8VghWuce5XCHY7
3QmC1LrzBLJbkDefwlPz3uwuKzhx09EtTdeI0p3aQ11zhF9Vn3fjWfguT8Yl4jbo3tRH5qeSr4Sj
uofWHZ7AonG59UXqatB8NaHGJP6L8J4E4qHPvXsPCZjd5Q9XjOBHPAbN3W+HFRQlaIhBEOnLgeHC
Rd965arZ3GAls+PtEPU4CIl8vdxbzmNx5Kw7KSaJE2O6G3wWIfstOPUbBaQOssvh/TzasN6fYGyi
hnAJTjUeoJvsLyKTprSFoynZ70v34dlyJMwulA/wtAS92x5kF6EsR+fYTr76o95KIbCojW5XhD8F
QIcdfLS4X9E1mXWjiwd/k+bhC/S1cLx+QzKKLFZMIGJfcDNZUJ0tZqM655W1w/egUYpfg4/686rb
zQk2jBIoXeGIna0lkfXDelUBa2ybkw4u6uao0DKTijWrSXIVKRI/+8QVr7Z+gOMd33jZFl4Rwq26
mkq72/NRnyzHXi2YrM/3qHXnEzw0och0P/3U8sZyld9q71XrK1ZAslG3vRAuj0GM4GcemHieMdCq
0E6AH+F7ETFqEUqy8TPJFfJ3p4d5Bu2Gt6RBHxqpHzsmOXIlcA3l4aUjJhReGuwXMdHVGTyTUPDu
ricgG/22+nHftB6MWYSqJ0h8V4V3uj6kDzfn8EK+cgJdtAeliZuWnhGjKu1bhJQ9Nmm5TTdHyIgI
2x1Zt823FxAtl52tbvkuISspEEgSzErpdqzxBQBShuXrPA3gWc829CCcopioiLPuq6C/xJfer3iR
5NHsnXlXfSOYDUxpCLM3g8ge6MWHoaJb64zPmrrisFN3KNzpSRNt+UbkAi3xsL0i+RfOqHETRxGG
Zu/c3VdrlfhYKp9M3jluS/eFQgVGcSa3uOxUUjrCwsTLTig3ObCJ+c1jsQXGtCCxQCCutS1lOKps
3GJYvclSsUVMbxEVYuy8OsJ12PUbDDT2Elsurv0Em/Gn4QNQsrZgrVhZ8EGUtdqAssiahvvyK3v5
R+YQi5MA3W1mT8CA+oX7HROFJsgh8ffZeS3t95qgy4s4O/3KcmpWnauRujdyjk1ObBDvCx5VsbMv
ZMC5gjfnvvZxOivJ/mTryEs+DMu/hNlxSVuIDv0FGZgSKw/ABYgmcSpv2vqCwYRx2iccc0+PE4Fo
8VQ7ZK2Ft1IwcBKouyWY150kIvXdEx76LUF5QQTJ732ozrfz4+OcRvCT8ngKmHJuKf/0p2VVpJDA
ulndwGIB8yF4dx+TkHoWtFBsHQuFqp83OceXEQBZAlgnD1qWkriPK7UcKnOVeHGY83zHktcjBbel
0CLWBJTlZZFXBzwUITm0Pn4bpscpeMm8LEA8+0PZRQTUnuClzlu6nxRbI01vAjNssQm183nZJgHp
L+yfD8SUdzLQCvALth4NCfc92ySHjC1oOcd0oyvMjhaQGWhHvrqZ8TtRFpCegVtSgtKJrCXlom+b
YwivztfATqUL3HzJqpPN5H6ibwgYmTLINnHGqFuP0ewECkMS6haWYu0rXYMdBe4nh3kouKavnaXv
1reCywrpcN4S9SM21jgOB8BxZyj2MfP7cgmHJxLRz1h0+x79+E2qIrZuGydQ0ixNxcLV1FrgVXRm
t6BHHXK89xzDkxEmx2Rif9K9BIJzQ9DDFhY2DF3PhEjK83opkK2mnFBF57pDEMZ9tp4mF+m5z+hL
YjGrHZzMZ81JXgf4A6zXC1WxlDlN3RYidAKoAi0gXViJovRUnq8Ep5dVFnyWgOU/E5iTkUmDkhf0
F8vGs7FmBCbLVsREF5ZjnVpOwYv/BnBuMTZL8Ym48m3JS5ZEj4KpfaK//Fl/AZolli7tR1jj9i/M
GG/3bEK3JllZMq/cBDZreAJZEiDFEG+yNle3iHt87Hf9MlVD0mqTSVHaerxst+rrC3fAftQP1Ds+
DnTUC09cUGhUDd/mcPLKfe90654Lff2Ar8RZ6RS6WCT/DpSbIcjRJrDj8QMKV7N7Y/Gpo3mX40Bp
infCyXGU8Q7R8xyBSKOo3/v7JU4LNF/AYmxSFyHU8Oq8Ct5b7vJLOYYh97dEVIuNYCv0zdWPXQW2
4uMTMdgnKjT2yXnYfCYeSm6sxT2UMQcp8SDfyLyr//kos4o6xxyTQp2pfi+RXKO0vyeRLuw5pNkg
+HuSfMzpxbO4cYsJVHzuAcudemQywPb53ZH6AQkrLQZvLZ/mBUfVBtydFxP4uWU/LsjwEXQor0T1
z3urSdZuAchlWwG3WwdZoGJEC6daIx1GqwIEMYtAWcDZ4mecPSUXhu3YRUp6HE6ZwuQ+djf5cYcG
F29wIoW/ru6hsYXtkmpeAYoaOY6nvXrEdtviioSDD0o5hIUmbnegK3TJLNc6aOwUJPiO4p2TraF8
gzkj/Oq50gX1/Tvm+gXjjQvcw97nInTHeHHwGD+ygQFSEy5aqaxfb++a4PlOKDJHRSA/SkHPoMzd
WwC7d+dGQVh+HDGBJuXcjeoyio0amvuJ1Vq1r2je8Lm+J/tVeRsjWDl4OpWnJhBhgR7IkDqq127n
XJ3bIycFiGm9eurdBHqJftNuHuYoOVDFoeDIeSE85D9Ag3pQhcNPZn/Ldr/hm0565DYeCdE2VZB+
VZuCS8PjxRRgBhpKHEju25rEFvoFUiT73aASLDMvj55ooNKSCYQDpbfjzWNN99amoiC3NSi/hI27
S7krsX2khDyHlLfTKA8KHl6xI8gWiPbQpo0uz/QwXqvtsooAy90BF0hC/tWuJqJtAfYCVoI6tqcA
694RUVFSl4D7y4k9rAufAl2UOJeH8Wv+Kl6njTA6vRUWCoSTbomqCe6dN9NfYBidKXAAq2evOtvY
XtczA309r3cNifzwbQldpYqD2Lqnt2ZxywHZTvO8S7AzEkH/tASujuU8QydAh4Ydvjhf0QabzhJt
xhBJG/C77NPkkrg4nw8bkwwpcfE1/IODm8AqA7A86p7MTCDdJJ9oxzEm3EK20k4qexj7lvtebj3p
bXJXiKV68arFV+Qc4RMuPRgdwR3ZxJZNwleAEqfyweFHZxqzFDy9IiPmoT3FbVzgofy+DxIS0DNF
ZGbfLkTWMSwbrC320w5rb/Svq/UDlOMi9U/rEeU/O+rgdwGRyS05WmFJgb50thO1N35khVTOCkle
6nBvJphkPo1L71GFqcy+0zKgcocQHG76U3SS8KFcAXN1vt8faJ75CveBrowYSP5KdcZPy70BK+6c
kmgNT0Ahw692KdWzdPVw3VFmVIBmkrID7QWoF0r+mdIkbGxMDcZH+JIgS3PJm6onMmiKqMGyvol/
3VgunYHOhkYWmeDjneaVN3rjOxcl5KR+SqBU6fpQQtScteisCf/cKdDciWPREYLUq9xuuQXqcvKe
K7vZpZEZljQvkB70OkdYkfKBapZtrplJ1yRzWeII6CpLe9/BlhpyHErnaamBVgH83kSu+bfk0Ouh
l1Q8SPvS2WmBcXh5f8gDa5Vv5YDQ8LD0mSIoVZHEpstKBmg9SL6xujxnD0LYhnffDMbXKpgcGFcd
netCXPFNl/Dx28TgExalUzRlvk41cfXVEVcQpkP7bu9GXAjhyRs1Bp7c4gJP64446e0IDeU280la
7PhtyQTYBScmG1hbEr6EtpdbhvctajU/0PHgMYfw5kWXB3p7TuFDWYtZunHlqSd5dBzXVJOdp2ab
PnHLgz5EtRRIN4EEzZIgPYLeRiad9x28Y8WeHcOGEA/4VGsfqyDfohP+hC1nSAlfic/Y9+zDDzJM
O17fvXcT+6HvqhWRYaggcUiBnzYqcqLYTUqEL1xNW9/dsWnNFiNE0xTz6RxHXwx/iBANwFdEzNGu
1OcpaIIX4L/syP1LdGs+LEUR+wbmF/qQbb2iZfHEE7rnKXyhv+CsEVameshMqOg8CNShJ284zv7R
2CQEM/To+MAILBykNbSOD/t0pRLcPovMncnOsB4iE+y2Bi8AwSnxJuTZmEDcaOJvIeR1DEhRSthb
1vmmnQCMi064tDlGn4+I2pYHSSZPIxErHVr7DPEkfCALc8LCuqS9Xu5+zUOrnOKEO86xmeiNtXdK
afQshgdZZLAm5hiUlOHvnIn6kYFWypSZu6ZktcrDw64K6OCtC1ffTVhjqIV2qNbZxtXeEqLUIazU
AacSCXs6jMTLzsPCLpQHA70bZgyyh5sX72bDUw2I/uxq+zR19ggZkYZSm19G5uirsNt2nrynSAtF
y/rm3iHQWNIj1X71JGtDs9VdHir36ibouPbNG5fUvbNR5VYP0sThZvP/XGs6vGH5NEFebcpEKFQK
vkjJq/Mj3OpHLCVGCOWohk7FBL8ridftDMX8bSudmpIsrD5TQjL2qrzedJA0v/c1pUVbQ3PEOWf0
Q8sCu85kKXGUC5t6AsclKb+X6yeduNIrSLYk7DSqUKDSXSpS9EWrE6ViYPJsluAPL+mJugkt3pUI
/4MQ0V7iw1BK3TU76at/AISGoBayrTCV/J5SZPscgQ5HD9RneLKdqH8uvcKF0BR70hy742X/gxaf
z3akURUx/2PQjkcS3eVgPHUBU2QiWXvMCRa53GD4GT2gc6TC1XXxn4dQo2IZ1Y+dAykU41YZnDHx
Fg4CYneIaJCQXZUhZmETtc9pFApJlO3LQF1nPopAHzuile35PPs5m4Ndo4RTRgOhnORXG3qdK4Mu
ZbmC0+NjZFDiBnEOTE9etWp8TnbIgtv6MTnrDAtAjXL1butWcjAo5mmoVykWWnmPFXKF0bMOM27s
tqLb5DFfIOJUkxfkP22ag+0+QTbpQ3CfJDg/BtrijY+6+DXAkD1JXr9Htmaw6Rr26xb5PBSsKdU4
89cFQho63W4eMHOxR1veKx7M0wXLMmP18qfuaQlkcEAAfjao8fnlk7oVQyidof+IUtgK4AHG6j0V
voE9pFToXWlED5A0CZvyqUcjOkojeAqP0pGyEtYdyYVDRV8+3XDdbel7RjrE62l+deSeOfFQuV26
YziP5txg3ygyB+Zz9kPdXPa3hfpj9uwyXIyO4i+WeSGqKLh02QHiWkZTtb0Z9SdrmWSgekfoPHp8
VcSs6IH22nyl7NdXcxxoPxKSvU7r+e1OJ/dxpsbm3jbzucZnN0frQLrsthBNLC5POGAl6F8GTxjP
zfHi/mC6gUi1Wgt4f31tUAmaOAPV0zKDM+OURH5+hWgAYyHsDL7vRBsVObAddBnCDyFM3Psn8YBA
xLNkIXZ0ddt1unh/Zgt0goIftHWjzn2IHSE0j7EnuDTl+691v37CoBPg43A9muo9yYawR0OVvgYZ
h492jPgf8N3mX9Hdy1gVpHwGQ/cMoy5jVz9RCSRS20xq1kElIAGNfrn7lLzwHhUxBbp54cBmkDgG
yrqiIlmuCarIT25YAQs3xYBLaO1UaF7Q9uBGQzPmaCcK+EsccfFJmjKf1rQBYx6BMN1VrhtmdJlZ
tDiXpfNc2nBKWC75I2xqP0LG5Ii1/352TNL/Ci748zP+Mqk56WahqiXPyGgFWcolwb7BCrSTPuJD
Y+KClyEj0aNx+dxvB6ZglsIOedntpD4t+JA5zEi34HF3Md+U7mnh8VWkhX/vglByC5YgNmBalgm9
gDlcJtxhPeqo4hms2RclEyC9pn2YchL33p8dIRAiSu3mYXBRtw+7oH24uITzbPNiMC9MAnBd/Wo7
hPEuxqNvnhn2IlQZGEyABA2D/Z16PZGRfEKpyIkEltNiqO0Jvhh+mduDsixEyL7sq75o0+ek4Kxj
DSZKN9jXZU7r4mrOE87ZpcQz1W6NpOP+8mGefl/+/59pNmWDW/K/2Uz+Dc2m17fde5f17c8sm7//
5j9ZNmGwNA2IMTXJgmSTq/kHy6byG1gXy4ATz9R0FZ7Ln1k2NbRiFXEBk0LJYPKtf7JsqroKNyc0
e+BMDUn677BsmstA5Z8hObpqISYla5KuKbqyzD//ZBlg5buicylJrpgbKD7qbp4ox7SnnpCYK8QT
1f4kC1eKLf1zH8Oql/QPs0omO9dhkwt0NahCoS80tFTajnfilZ6eoV56UnJbyc2iEYzjjFWo2VHo
qbLHq9yf+gZWr5iJEHF2xn7cGPfqbRo73zTKRylZ97PmKMU10A18RSF8IYjsZfw3xOKn+WL4FsLz
FmKlMY2A0br4o87gGQrn7VB60613VQHO9LvwUMXlJjEx0dfWNksmq6652yh10CvJWhGuL3N334p6
F2WoFseImYsJ43P5/FTN+Xdet1E16E8Jgr73uXf1bN4Ti18UUqHyHgl6G6gGQYA87P+nLtK/ZbX9
v5CyVjYgd/27u/Tx/ucLxI//cYGU32RJlS2IaAl3JVHCrv/zAslwBumGDBmtqhniny4QGDPFNA3J
0DUESjjX/7xAOi+IYpupSKKm6tZ/5wKpfwUIgA4QZUlcGGotS/1lYrlL2lq9pNCFGmgRN8PHbMqH
RrmfYrWNhKp0rfuLdumZSpKKyNSKULC7W3U0OuT/UiHAX+2VNNkpwhB0JXp52YdaPTeJFpoNnkBs
TpZOYqYJTOjMeSRIyaac0FkwixClTJjTdRSBi8YvVMI4+UUUKJVP3UrPxX2K/J44Nh/IUO3E1Ayu
5SortFBV+hM3hikwdTD/EWf8D3iB/6cOr/a3fMt2k3VZm/7XOWuSrPqvVVu+Vz/+7A+WF/jjOKu/
yRxU9PtMzoupKrA+/XGc1d9MTZQ1g0ANAgFJ46T/wbps/maoFsLKkiTplqoofOuP42z+pkCPLCMl
tFAvLw7mFwauf9Bh/xvW5b/4A2iXzd9fSNFlFRbnP/sDVb93Qt3Re0Tx7a0t669xMFaFrkaLFmA2
Sp9KLW/HqgqF+/Wctbd/xBH/lhHsL7dpeXuTi2vxjLJu4S1/dkdWjB6v1RfMxhTJU3zRV62sRKj1
enFjroY6/oe1/bdv91f3x/tZwHpkk1U1ZQkL8vP7pSgb5sagW65WqqdWivqc0LWxoqptTrJIPUCt
vm4N1Vj60PlF2rRVGxhTHJqztp3vyhpy7U1aWrurHD9mJiWpu+Ims4yedeMNurQt63TVPU+FvjI7
bdc0m7ah5K+T1NxU1yiNlXmp3DnOwomM8V5ZiEE0OK2wzGJvkIWw70o3Y3yq2I/G/Inotm1SndPQ
5dhoSh4Nck5bkMibH5cLFd0L0b9eusAabp4pl5FWRS2M+pKcrJBnCXrxdjKkzdAlq1oqj90s7LX8
Et6uqErXjRffL24h8Up9F9wMBr3Sl7YgbRXE9fKirSGv1VndiZP5PaWN95PFP/wj5PiZ0/pf7bwF
Z7iCuIYGI9zy/Z8DEVPr2ypVqd1Vu6vKwNFS4W43sYBAYiM5/ydvpuE5AHahpvLLKRfuVVHrd43G
zEQOaTXBIvSZN+usQKqKBvPfv9vv5Fl/CrKWU6brcErrnDHz11Nt5Jmm9YNENiQawWzeVzy/g3DD
0zWOBMWCXvcS+3dkWpJtGeso3ojrLitDIZ6fk24kj9WljWZNSJgo20m9OHfL+u7F/3QZlgTpL58S
b8knFRXdspbv/7QDaZwir2ZNljvVpn/huJSN8Vhp6U6bL6//YUW0v5DbLUsCv7aCvTMIPH/JSFWl
U2Oj5M1K/XLQxym4tlpoDUznMMotF5N70+9+whRjlWdRkQy7XgyUot0rXMppGoLcvFMDAR5T1Qcl
5devA1KiedS2m1truprKBPd9Qvbrvk74cxcVFGW/ilvij00RWrWGMpXm1OPoWGSKANO9fubHWppf
jLGhyRyZZRqAZHcUBhLmfnblS+8kEt28GHLKfvCnitEmFOW1+G5XSeZJ7eSm4DtuXeIJDTqvdGY6
hjPE4qWXJ1cblEiZ0IC9ZVHTp544vt/U17ilsqBTVRFG1HHvHppYgTKnnjxNQSWBC5DKcKo0p5VL
txxST78Oa1PLnVG+hA0rVBp3n6sazsXFVa7dqrDo84iaYyTk88wzJ9mzJRzH65smDV7evcVJ6tVm
ZRstbK47/UolkhaXdiMTXWS1ZaAJ7egXtEPzzBPm2TV7Oj1ZY/dKfEL/JojrGMhPv8plLUwGiiU8
TtIgkX2Z3OEKi7JieZOS+AMS0RdaqdK6l9Ow7ZKXZLJOOq+a5oI/zbkj3yk+DJdQ6Hkl1ipHAELS
0QUu7t6sduvMmNxieJd7CQbGMpV3ktrfwiyXh12rD5tYzoM66VCVHCjL3zpjNRol0hIyI5LDDYnN
SaTwqVHGuwjp+lobDZLiiAUKdATIiB7LOHOut3YtX5DZSplM7vk76yHcE08d83DsLu58ges305xl
B3K+XiK/biJmA7B3lVXUePp+fa/TyGqqjSQMu7IYd+aVncprxzJb16oh43awvhF+ft+V8aZr1Si5
cWiulOgtSHfVbrXY+L7mAOpZVFb3j4Z9QxPWyUymIFjuQqO+FvvXBDXEu/l07brVNe2du1jgNZSQ
dClMzG8rKcNrcvdSQBDmQKtATbz+SoE9uft6P+5uyTrOqDXVjKiqmnOz8rBl74pZf5irYXfJqoPZ
7GUpi9orlLADT80mtB0orAwkTJ8g5l66Zim6rTC6qAoHRkxbktHndNoZEwMmYhpK2aGu5iBLtEg2
Sje/Tm7Cb2W9EjWZGkpx56tcp7RJgr83KIu5+JPtIljRUZ0wZYS4FEX5JW6ohVG9XWb0ZGP5bUKV
ThnBw8jlf8B0a3+VXeBtFIl3MOEqtcRfGJ4kq88HQUd6UpLunmAwCq6pYZ/Sc9dZ+SY5aZcs6nhf
7QLB+ZD49Y3hCJPxEAFNw3Hwl1WxKsr2uegOPTpZfM9MoFsfNOrS5JspwqjTt9HTfUgvYXcFW5el
gbrATNJXNT/3anyestGvK4FjCqJHK5Eajb10mIJkUCPUFzeT1OxzPgy6sV6bMQXBm6K26l/6blVn
vTOKsbf8bGmgWj3MiP5pznI4x7o+SA3lckaNBeH23/W5yxapwOH5Hx7eXOp3P7kX9MZ0oxVYO/F6
XzcJUjQy+Tl6mYoM3ob78PcnQtKWPf/lTCgGegP80WVJkn9xMUMq5BetvdDja+5rAyW92zz44jWP
qph2yeR3mbqdZhr6wxywL5sU23id0ki+dPt8NJ8Uehv55dheu71VAvtkmLohQpLVHnl7xgcwClrK
8M5IUW9RKjUMWlGCd8fYm4wULV8bqaUnN98oOuf3p8XqlgUAsLYITTmLUHSNbn3pNn3sqdpHqTJB
d7vtZU2JyiuFRVO042oMhFTYXAAvWABBp0aN5AL4ghxOQu83xXXlCZf7ejEgGv2HttiO3RykanrU
x7tzKZpVKQ9B01Ny5w5bpRpeyyEwr7Qux37dI9yqWdxKE7HILgG6NAd9jfNKSzelpZGmF2otjswM
rHijcKkSlSB5FMdyVMeJJ2rtajTLjSHhrJUmUO4o0ethO6aRIScPgqxu+1TFg/H3sXQX512pgpdz
c2ZrRqediYQ69YY29paXrqYBFTvNJvj350oJS8FwZ5mhoHKrGfkxYx3MIo2yIj1Z9egn2sCD2tKo
hZqReuU0u0ZdhHnFH15VmrStgKVBT9JXybfrZtyNuR52cn5UFeu5Tpr3tKgPi2SbsFLu/dq4v9YV
yJLlI1zGXS7e/UstbPLmvkuQW/37A2r8Jd5aLgTleNUyEMuRfo14Z8pdKQeGSTlN/Mxb+dNqmvd+
KI8Teo0ZCBADJ9DIsTeLt32KOddHa2PUudMqgjcWWlQJuFt1R4XgvZZ0VDJvmpPizkep9zQD7YGM
QfNJjlKzeFWJna4SPO349Fj8zhpce0GlOXvq6nkrSGrYiO1KMLEEosrAKSA1TJfSXsKY7y3Bwd1Q
ovqyXmz6Hb+SxGo4CpUz3ml4VG+dxghAOq5H4Tu9Ch67vUF/Go+aBG3NBASmp7imTtEdTBEELETj
U6qFaYEIHJU9IpZ4uH+MsxohjPUpmmU4ZrQBOTOLBZVu1ubvF1/+F8aBxScUp3yEvtFSe/3ZGqVI
U5ZlxuIvC33NcYzjTM/Ar+PuyTJw/TON8usYdEJ5kBTjUTFLJiWN7OKiy7nEjm7T0ri7MuWpwAPe
0FRr52BUktPff9B/5XGoYS0uTabWKy5x9E9Wsy6SZJxyy3SHW/xDIk6R/xdzZ7ZcN5Jk21/pH0AZ
pgAQrzzzIQ9nMSW+wMRUCvM8Br7+rmBVdUuHLPLmvS9tljJVKVPEFBHuvvf27XoCb+Tt9eepPSTG
lA+pm39SsrwyQmeHJ94kEspIAwtSnJVjo6u8hTH2yBYb2lWWYh+ogtmyKf0xtBPTPzIVySbIhlVX
82tGq7oaU7oAyIpc2TNpjkHi0jnpsNOl6jqT2XMYM7sghtBIk+0yXjfFcPD76TrxabvmMJxkvq+K
eCOSZTfmzsauDxXt0F7Egk7VrrPUziuY6R3RHZEt15lLoWoSdSfSIDPf6zXz8av33tQobFBwQtM1
AegBWc4jVj+ZU1nWcj3GqJecVdShogs46dNp65v9ytOrIaRl0CQby4gEEj6VIz5zaI6nlNHp4uiL
fTtCjvZfdQjKTGJdJE6zEvvFJ1U23NWQpMcs5UcwzLdS/J4yGCXnfM6HjV/+lQDOh9m4tQfS+qBb
VfRo1vO0MXSz82hsa5ckKwIP5NXr1LErl3X/xaYtyaCo6K18bdr9qkRon7DrzBwdJu1PcQtz5FxO
CCy7YFUmwzZSVP8dOhmy+qmdd3bcH9yoPxTzuMlJVz5+ubZeQG8WmHBc3/OF1ADv7ws798PUbPxK
ogYqb+ueUy2ZtoIQ1Fs0WYzM7kVjYC5r2RR7qL07Xy27dC6umOTIeWGf8uBhClGx2s5FNNTRRcRa
1C8/6MikI7GaOD+88lkfIfq5P77799JNh/TPEr5lgyaf7cp6qeJEBClgRUIXWYNWL0Di3MtPNr+G
Ic7fEXsQQJCSHPRA//tfNn/bRMvcWWS11kxGkIt9KNPnj59Ew+dvruGagQmfhOGGlGf4tSGbNpvL
TK6LNr5PWYamQVaoHJAISugsOVZElYD8vmVvmg0ZJJlnwE4w6P9h1NMJOPuTt/ve0vj1luzfH7us
udmBoa8QR8OhNcV+ihga6HlX9pKDvI2bT16BPuvPXzNQp4WVmQR88s5es/CaKOzNiPkZVXzvjtM2
i7LV2HNSZShyCaZNXd46ZEnmONII6IFToB5S7icJwSvY+PY+MIuShEYH5u/35wapssZiZF62BEYY
DXqvu3ijE4CkIfTQSJQTFl3QBgdtskEyN9UXvXH4+G3Y+ipv7sK1oRgdpAJAZL/fRWW0YxyNRJy+
6w9jQZdnOF9XABxSTtd6MahSLxJ+p1xwLaJBOhz0rtQRyaiGQ9k9d+O40QmCPrzdNvvkRb0XE91f
7vAsdrddXQdWwh3iipK62Y0ao13VfVU1POAAgpSjSaXG/vi9aKL2zXsBNuLI0u6+/nntF6vG8D0S
+nXo0OhO56XGa9zmctClss/gdb5IyKkf9qgJGvAHcfr4DiCU3rkF39YjFm3TlK5/FpQnYY/u0vDg
ryCNAKyx4k1npkddtSm64uIUkxX271BPQNb0eDnTRYXgM3I2Q7xv+njdkoNtmFh9q5NMWRTfKhaT
N/Cp/OKqlXxx1t3gMAUHljXqaVjQWXVAmJku+yjalUH+zTLiozGKU6AOrjIPOedf0OvTFwkivzR4
phM8gzywz/oD08w3GVmjoVCGUytn8XhoaLGVcFqtsSl8QatfvNGLPQU3mwqyVhLMedxLu9qmLumW
zhoo4jR+5gKM9kRInYYVVnfQOYnDKqwHjBHaK4dCJqQEaft529ckIUQXRrF+mUX23BTi+Iof2uG9
Tvd1sW6Qfbipd6ELc4oc5sAzjV6XyXRMAH9SO6zCaNxdt7G7KiC5J1rih2d9EFS0oSY0d0TUcVw/
lStbpFthWMcx6Q6Rh/MBUVrjZAY/sEWOGnc0NfOwllprbCVT7J1Bc+cbnbVnlKFmmq/L4Up1h5BW
cYQkTu0ederuPcZLf+HV2d6bgquA88f2wPUNZ69GCr+BTIsp1iOpaNDiTAFM1T/WHNhDPIMCAbS1
+BgZzP4SFK7NvIt8tE+kBJnk7gEuvexHPmMSYIQbwQT6Lh63KeurxwBiANkDwtg2I01Kzk/TM9b6
b3mcw0uFlYRLwz3NYfAGTunudeUQpcyqC4dN5KZ7Zm1v25Imh5F8WqFDLqZNGy2UwyvVjxuyyrUT
qLUOKiVYpsiHrWH6j0Fr3DGEdJ9Z20pFuzaZLkYmJWfpuG3RwekyNoTY0J8ponhoemMNYeGwNoZF
Pg5D/S1qH0ZvuLQTCsOOUqVyTmnPcKmFXMj61hSs+oWHY6EpOa9jhTvGba7QhJIwCGJAPFIscXe5
efJLOugX5ORFt/1kS7+XSPicKOg8pGdL9ywLskIncgrpc9iONFIH7n5MxD63aDSbw02alOvYZUGS
Upo0z03RsemcozdBI3UzzepkvnH3F9ln+D2xxr/0Loqp76QZ7fTJq6E4DTx9fM/vZcX45HGvenas
85pQ/JKUdEFj9FLfcmI/LzNTh8Vjo1hZ4I8aGeyjz6YEOe+lQYHpQfLD1gfe+bHXWVUj44hjr+3o
Y2ipB2K6ZeL82QVT70gd88A56VU+mO7RDMAfCJQai81S48kB7c6A/HPo8IpdUIQBLRRUIpQcUcUS
6lbK7NetP1x62bRxzIYy4y736UMuVk5DB2cYb2fjr6gt/vki/xZbzsRh/jkfOgx/+d8zh/8vpxfv
MENh/G93/qP+N4pBNFL3n8UgXx4+pNL5u/9DpZOrIYH6N5fOuvk3lS7+YbJYfOpXjwr2Ffv7Hyrd
tUil9GzjANmTHiv8byrd/4fnuzbZJbGV+cfe36LS36xaGC5TYgvKmnW4m7NgbQS2PUWljWucLt4S
tVNB+ElO8iZRPrvEWRniIeqSzsQl5tg9BRVWBNE6IeqO9Bcl8fSJPd+bjf96NYhBk1cj7VeW85eN
3xtjFvWmGa5bBc9T3qB7uaoqSBoai6r0Uad+v3z323/mnL9SwtZ7V0TvYLmeZaJ/OD8dpajaxlxU
uA6g8BjXaeaXmrzKLJO6W+0aFOqJM17qCOHG2TEp1HWvgBthRfTLViPuciA0puE9fHxn794Y42yt
wBQI5+RZBmqlrpVXyxxiUWbc106+j6dok1nDZaS/dRt8ifL5+uNLvs0/ef2Imf77mmdVimtHyjPN
KeR9E3kF0GD+3Yc6KNW65qCv+2Q1k5mXZOK6NBOAhR/fwXsL+tcb0LHs1+8fZJ5oGx66zpHKm/Ex
drP9x5d4WwLxkPDCgE5gLihAzqrR1FdjFUQ9Xzyk5DPLZx0TDa6VpddyVAem0Z90WNenvuyr28ha
LX65++Qu3kRl7sI3UeAg7IILP9+6rSsGO8taeiXH5x6CJJvVeoEPVF2+z0p5VTfxAWMLnfqlQrIA
hvWgnpoi+BJ3/ScSFec9RY5PPRhIsAYTNuP31y5DFUTOWNDjOl2imlzBN+wlWv0MclHTTm3D4Ess
RsAOv5Q1EBI5kTkASSj3KH3MHhpm1EYQkwQ8DevrTE2XahE0csqeJee8GmrSUahjNS66k0Wn3wKq
dhzU+pNX+94iYisHtiCas7PPPnDT1qXnxlW47l3qCuj1HgYip3RybWamNuOujqt1ltEfSQKJsvZk
s7uU/BZ3YvXxrbypIvnICKqQHti63j5H94rQZwNPuPL4zdqc1TaBQZME+boaNw4gq2MnuFV8fE33
TRH5elFGrAH5W4Shs6DgRIEVtlpelZmPqYc2m3JlmWCBSg8Pi2lbLA7WmV8tuBYzFcd0dI9NRE9B
ZlzpE03TGlIZV7aSVwPoYzLQDqizPNBqjfbPfnSns5hQ3lTLdQulrRzvwUFMYKp5pxUJRpXvZd3c
aDbZW+DsWdZ2A04pSXsXCgLzUYn4kw3lBO/tqMA3Tcz/fdNGLvn7Il7iIMiM3pdrL8z2lot1jzwu
Oaiy82zP42VeUHgut14XrhHArAehAVNISmCnUg3bZMYchh4wZRVXPR1NHdhHgQWnQ09YlXybaVfJ
gYNrQZE13zQs7BlctVbj1g2pt2APNEEVUpb4LWk2dUbeOpzZ3n5Z0ntFdqhFH2iNNz4oYl5Hq3Zg
gLQP3GIzPt3B3BBksSzgafle+oWbCYAlYJnqxSssPBk0VPvZhS7GfRDIuQH2hTt3q20VGPsY6MSJ
jWvqTFwXmpsRQYsZzHvvW/TYxvWlso0tJ9LB7LHeiGF2qUhn5RyF5PBJ7ZPnDJfZSI0YFVeS0k3L
RqqEx3DUbg6ijb41b05Xw4TbpGQ/K2aGllcE8WPa47/GdvPyb43qLzXBl9rdYXKMLUXEqy5bxelx
me2jEeJvFjBgWd2i24GNG7a9AkAAIdBogWYr5xYVhFBrje83vXs0+FEcShfSblFsnYRlnzT3OXpo
ZHpc40jaq44G2yJ6VG31nQBGnY9JnIFZag0fZ088mBs8FVZyD0t643fRfXgdVe5jUzPr2PPRA8Uo
EsbtktLIXea3UeajXolf9Q0GjO0Q9TcBojgtLfHmbN/4t4HubaoW5CEYetaIaiieQkOupf0FdGdP
nfGU6ggpuG8lNx75k0JxkW7ETjinjGaRkTNSn5eV9zMG6tRBSH/xJr8hlVw72J82z0qEj3nc7mua
pl7FICyRGHZyjty942kN0LC1QNvJE2jxKjwcglHppeajmbAVOYgvJK4FOmkwpukSLoo62bjSl6vG
ZRct3Y3kp/kxXVZtvtakCpB3FmnApLzV69EXarfkgPNev014E2PEmyIYZChbwJJXDYhIIvUyvvJE
f5iN5RCPJ6sdDrpGMyoT6B3Ni5x3pS2v0tLb1zM+aT6kAWeykZi7LBSX7bTSSiibJ2pSlCYZqO8A
LART0JbFXqNNy4TG/2fRgTkZ2V2cbuy032jaUKGf0UKtbNyVxoP+EwHskvFJ5m44ODLcBtApQnhf
OviOuW8xfjH8y2LCPzRnhi2pbIq1h+1DiHBLtQb3/GmjYZ+u8VYm0VBjofOSrAxqe3tc9l228gS3
WhytCMSUv+VUKCCAODTzsfARc5CIhHLfr+VGU5Risi6Ew/OnKxUxHhgopoaT1280gHStoFcchVdZ
A3c9kWuhsQlywqWDwyG/4OC2rodaq2J4eEZfJnjtZGLFbA/bysRhwODm+DWg/NGanJgHS2DWU0J3
LpadBocmd9pYDXLtiKZW5FEzgKYb4aIR+zQuyWiDhGgXm7vZ9I9t9BNl8TEDltO0+TTHO72Ye8RD
gsNoKorb1rS3Az5O3EkeE2Vh4jWC5uLtZLqsf/sxsIZVZaVHrQqL+Lo6h9Cgt9Um3zpyBhf5SmLn
F254GXIoaBR4wia5z9TO5icboL+t+PZxbHwvRICB0Apjvsc4Lm3j5UFvS/AgHL7RxURIHwZhfxKC
nTf4NiEYP3/XR7/j0T1wlsamoZvXTSDpzQcOLNJ4F/OErQeQlFe3+myrbILvKFaJwhcIMYfVhpsq
zNZaqVH164DUM2T7LfC9cg43WodlivAPZ8yeI+uxt4CA6/Ym5GAJ+j+Ak65CEKqUFPLj92W9l8DA
VwDDoJj20Mz+HlN7J41L0AwawpL0WzjdaBVfJ8TKmuUjecQJRcVa65NSJNQzvxuoKqLym+UNL4tj
n1zBxk/dfWD1l9Rvn2RX1nuJHjCQ/ZpEo9s7S1ttkU+5k6OsVhOnhdEftAzALZcXLU/RuOIihw3q
0FdOs5ya75oH1lJGLRD5+E29u7J+uZWzFzWPhVF0gOpr4czXfhNhZlDV39POf/z4Orb+Qb9RJzR6
0V2pZ0X4FivsLLsb8yYx7N6R62XKv9Wme/J8jOZbsEqrXE/0bOh9V47hxkfbqKU3Wuya2eOlam9c
iUcXh6wM24OB8KSV8iqqbqoGDQriCWbtfFLOW++8FnIx+EvfYyu80b57kWpzv0WVPFRsacD5GFFI
ZxBgvvDlLpSLN6TA3prlP+YF/S2slSW704diQb7x8bvTr+bNq3PgU4m6tLWdi2GM1HfiZjahIa1n
zQRU5nCpq5iEjDcvP0MW3qnffZP2H6azuAH/4+xDGbWLUChv4G/TQzE4Gy+11ynEmwbRNeRu9J/Q
rI75TubPJaVkhaCmEP7ZIsy9di76hEvWLhkJQXFgqwZttE0wopf2Ks3d0xSSgaIS0P+JBjWSBad0
u7iKanEM0TnoJdNl+ao4uo04KmeC9GF5LPZeqJy8Jr+aZLxOM+YUQN5rLbGW+i3IBevK3Gk5YANn
NTX4hDurmb+uuX1Srl0bRafAK65GT+6Wl6ghzBXGwwyWnzbdjaXS1RjIqyRzTkEsjj39ewkSz6xD
LFqQrbbpXZHiSjYK+gjMjRlmB42nDhh3B1BInD9m3ly12PbLYZ3RmsDy6mfy+TTe9DXINrExQHTl
BMNGEwgav9ABXe8JnYEPWo7UQdhwwtU5pUIZnQwHI7V6ZQ39jatYodQACvmQZS67gEpO77xBEoa7
9sbQbDXiIw9bac0c6F5E4l6HXTQ5s7kgQ3SNtVbGlj1eO3H2c2SvOsA47jDfGy9avNuQJkHOvqpT
NAuhqRjN82ghqM6frYaGRHPbQ3yWY74PSeJj07gPsmgnLEQNYPcGosHet4+u3V964V7U6aUON1rR
h2o1acL73IU8wdPQuOwk9gkmr7uSV11PCBmDKyeNDvl8mjsExsu41SSYNSDjJrnIgYRqEDGzoybs
HpWf7oHTVooopjNFTXroHDoevxvZg5cj1qNGaSiX/AqdeC+vlI+JTBsfJwc9Kl9i7Jsbs4jupZpX
Ub6ta6oFfkCyYFNYXGqcyZEPYgAimJ3T1D07As0rhWfhRztZUEpk8U6rueLxJZ3qbRE8IoIBmhCo
g6gqTHxSyXu0zj/3u2Ph/YlUg39SEi2hheglzDZuFm2vdkOeYw2SI7elGWhAyXdpYVybcF7BpP+p
pfRe6Jw09SAj/0tIdRxKComSYQ/cppaWuRlJUMoy4vtFDGqQUFczNILw5mtR3HTeozNUqPwo8bpn
3RbQTMWtxlEDpP42IkOrdo5TMR60OtRRuDmBXcRJdreoBLtCYBkgl0rgewwMo9Fe0R8pLE8l8iUt
X9DdABE/amgWXBmNMLlwVfaNvN/FctBAvQNYqNetboOIOIPHadzqPacTkEJiEwW7rMg2XJNeHW8C
FqHDjwgCM7HpA/fCpqZLAnIMFEGtMWy8Anw28i/NDm+Fitds8LmgxgTlkWaK5+lRxdeL2X/CDL1F
7zxTIFyQzG6RzL/1der1C0JI92Y68H6otCLjQVctBY08Wi+rhfR6qel8I8miB9/njl1EXeiVWucz
2cxbSYuJlgXkDtUWXaOmTk1+uY3KbMzWdGaJtTyrm1onjFy8QcGRiv6TNAcHhfPApZFKD50cdCSt
a+fPTAO1UZY0S69dQX/mIjEVVj0GyV18X6iLHKh8sJvvGlHr3OzOEDSIEGRiR13Hxo+JwnMQ/U3T
xPeqCh6zkZPLsY+mfJwHDph42mqe25inF88FzJHDIfaK9sIKpst5aSCd1UUxfHGq9FmNI/bLHmpV
NDsTDLLA9aVSrypigrn+AAAHWo85QDFaNIlq2jZAGzx5w0qjxYsXjBdToHZaajVNLt6kRbYPw+GS
Zr1j5TunKgOSAIro/OSeGuW+Y3sW7YQCFQV1CdJeTVCp/XRhd+azzKC2swfEy/sqR+6thZZd4S+r
IY7+SIMFryLse0tLXU89B3SCiLn20LJn16aQD1rqM5ec7Utx5bb42Ez5Yye2pZPcGWh2+7bANpjs
W/TWn55DE03KfjGybVcctW7FLrFHhuafbcaIUMHRAWNC7ZcTkoR5vAgqg1b2tUY3cirTxAoe+rF6
touYExsTpnTZexzoWlfouv2L0cZ/qdlzMP8BNlIPvSGPgQcmxQFiANF1kXEv+u57QSr32tIy4v/s
kYk7DQbcDertLPqjRxydSIAE1Mlxh2cLgs4QmQqn03F6mrRiAyFgGJS3vQjx0SLCazjBpsFpAvty
uA8N3HVRdN/05pYYpDtlqh4605YPGbcBZn2nWyx0RGtMasS22SqFSS5oUW7Ijd6FWjusefoZEQKL
+qgAvTSRHCT2eo6+DYLAUtN0gMQxo4VARxC/9r9YEz1DPUrcvLyK5bzqM4t+egzT9KVoJYkKJheV
tBQAOfo92EqT73UskejH6V9Zhxh4eV2OaRQFuk4CFKbHYCCeL5+04DDPePwOIfn0w4zNQ5Ym6YUW
2RvLfTEFLwabV7fGDJHxdCGbibfneo+VkV+V+CPR/RJiSlrKaScRHXU1a8sNwU58nDAQODsRDr7p
VusMdIncisc8cB9S88rqo5ukHa6dPEctD3Yki2OMhy+lvxaB6IJPtO1NbfYvLsBFPA1fXA9rpzL5
6iXkPXHHTDdZfE8wxfHselcrmip7/6lxspUxJ/vODu5dgS1on26SKfymaH/kNfqPXlDcurT9lN60
HYNrjS9pbGBiEYdd8GP2wQw0fEQ4t2fcazys1JHbe/mAo7gA5kNxQ18N4vRNWRMXPX9XWc5RDs80
p7yqNlR10xr9S1Knd27GYBKcoHUqrf8rGMOjrurBPdER2JiNeu0p+lOnKUnTfg/oHmkH4ylwZ1IX
6xgXt06QAgvgyGfbO0Mhl9f4eFSW3xe73aaFw7AuQfbq4t6k1f3L9EkB984ZG9DcA59LYYDwSVfC
vxzoPQB2oToTozT69CpFOxzpkcZEOxc/R+Ckj2sR6w1EoJX5UF2ca64FF3V2PTPx4tnpS4S/KfvX
zjY64dQKfBPRjU5K9b71Kjow7E/iyTtyTLw4JN1FVPbQJN4ZUK4C/sxzJ39do0ZaVLPS+ivQh71G
cbLF3OleksTKnh3zeyzSK6rKq4ROIS280khRxNp9fRt/S6bwH9v1f1Mq/P+IGf436hS0Jvk/6xQe
hzbr/ote//9afU/+rLp3O//1j/iXXMG30CRYAdUtVSeGFBrP+Zdcwbf/gbkF7QhO4NmOqS0p/t35
b1v/kJTnLEVfwIK/zkz+l1yBf2UFODpJbRlg0d70d/r+z8EAIX3hogFGTEG3FPTU71tsNlt8TToV
bX1h44E7lLsoJ+OwneZh8GAjFPo5CLMnz50PC4aGUXTpiIjBH3Z4M4fOXcYx9MvbfIf9P8/i9B1h
h6CFnjQivOl88ANT9bY/RluZiJ3Xj8E6MMYnXwFPNs70ibbyDTH3z6uB39AQ7vu8g9+fv5HG2PaT
xfNHVr9JhxZvNoaQmKVkSku3LrvaoWSF0oiD5d6tknUcuXfJiMo+mOYndyq8i164X5o4flSGPCQw
WUvr/oS4m2mpxTpmVsXPpWNqAJ1njQqP1C214fzRiZSc3sD32WwZ9QVbeeHDfAZl+6cx4IAoHLgy
Fcy7nPTSHqc/BSPL5uQmilswA6f6JIV//6VzzLo4C4nAPUud7TEfk7EBdqjgYhGe+caFY6Y/2/4m
BL77+AOfn+qvr9zCLMlEAEcD1NmSa+Kwb8aZJReWm75rcW5VDo7nMeb+fdfgfjL/+fEFXzv+fgWZ
uCIMk08vB03naGg1LPRLHGmzfHCEyRXNpD7JDl4OdWg3KlzxuvDRLOIV4gO6VgOM4A2sUtxFXSZx
flMXbqL7kk+x3Z0Ks7lNRXI5ZNN9057iqNrO0bwPsKTcJ4bbrPTe+PjG34Cp5zfO+fDrjU+dVGOm
0SAxiOs4mJ4KI/mRLgOTT8Iyvij75DKM7EM1Ofu0gTOIxxov8WJmuEcjthbJ0f/LDelDKbDMV73G
7zcUNkVljm0ebceoeuSgmC6W8SJpjGNfFj/KEg0joPVFq+Yne54BMLEtHuQub4x7UotPYNdXxP78
s6KfDGAPODJEcPZZKzUnkTsIRus19RffNm6MJb6SpXVSTc70P3f8Y05cFMMhzGMdJ3I39NsskwOD
P/qvlTedBj+8D/srPKD6oWlXY5G/0BX0tQ84AMGnLsK82fT5NEFZFQ+Vj42a76UlTq+WxCqqUU94
BDDALLS6i6FkGy95x2SN9sfceddkXS/WFDyaRv/VsiGJwiJ7BgDbRENwPfjZzzxsd1PZ31eD/WyU
jFOCTzTM67y3ylWIOcFWSLrxFW7bEVygk064o6ryj5q6lEk18c/BH5+8Vuz6WHwNBm8j4GlXVpjH
64+/+TlmqtegY702omFFA8T9+ydvwiFZzJzyAVjieTA6d92ny5NtC0g7m+WGBu2uNw31ySnxJhl7
vS62IK6pcz/zPCPyh8Ghg4zrpt06XdovwxDMF+g67pzE30/SO9KrtoqxUVG8mY8fWdvq/IZKc22f
c1BLAn2XpX6WjY3JUjelm8RbNYv8ssv69ZAGyKCbkcIAr98yG05IlvODJYa93z36XlBdhfN3NTCe
BE+xbGtXOLQuaXVVd+BZdZvh+e3W14UGnBlz68w3OZ1Dy4KVbUoMyVP0bUZX4L2YmTcJBjsXsYWx
7LBcplGXbYAWKiyl1BNNq/wpeOUnj2w5bzMBbDlombZwAPH45vrf/3JIxl072fQ2R1tklMw96Rin
RRevOzIvFs/k2vEPXt9+9S1ioVPTA4kRycto7JqAWGEv4uDSDWp4A86RbftABfzg+C912MrtMNc4
vGfwk67YNWb+rDKqECNhUir/j4Ew6br0273jRC9N5l8XUz8fnMDf9T3z42KZAjGATLpTso8r71r2
2Uy7r71VrXE0XPPJ6Eqm1iBl95kTtdigwyB0htkcmyn50dJrl+UhdrN9Sz883vN02/r9JusxC3EM
LwBL9teWTL6JGLv40c+ZPOP/zF0R0hMwYwMsMsARDyeJiQ86phECDdPHwzh37sfeuc4jniUZkULk
tfvYLQoiWcwH0jZYLYpUxvcudEUY3x1akIGAtqNUIdo1rIBixV8tbGdvG0tAf1F8NC2MUwUWssV4
63f581CERzMKb20KXzrmT+lgHzH1DmvMZfse7TjT5cr7uHMygI5cbueZoBDLdRKU8qKd2S+t5z+2
9bjOlTNfWDEBzkhonhkJaQ3FpjDcve/OEL4jzgM4C60LznAaNSmzsB9wPO/PPmOClYiIcpn5kqGZ
yOogXkVmcV/02QvnBvive5kBsZKqYW3qOXcfb0Yd434/5UlyIavYiA4qyHN7Gtd0wzy3HEB6jwGg
XQSc4zUx0z2r7IUj4mse/gzTmZ4S8pW/e2WOHRTvJo242Madl58I8/hoCrJd0IyH6uHOGYartmEd
dP68hs86DL67syYixccXftOLJejHQyWG2yM6Ygxcz3gq/nTqkdhImj1FeWEbprkeh/BnltbXflu5
W8G0qGlilFJnDhC6zd3QM9GmKMDWYrr/3SVQK6P7Ylfupu4XLPGb2ymLftj28vTxnbrnJTN36jgI
+rA0Q5HtnWOuoTNbI9vG33QVB5PMqquuDvOV5bVMAUHVEArMZgvP2fj1OorNEYcaA7XRYFznQjyS
rTFPIyC1D01v74/eIe/KBx1jfYtVaRaceh62GX1g/GVPzV3vhCs7nk+mrB4Qhp3IRZg3i8seElVY
kWUVdHiIGTx6N80XvmqYG1nIo5E66Im4I1nknxB8b5NZnh/HMod6hYbW8/qpYwU0Zij8jXDrh6Wu
LrqUOGHTTTsdDDf/RIr7di+wLsDXETFgLoo14u9ndJ1EEEPjIjftbL9wkF36ldjlSfnQGtmmFe6d
RxIyM0nt46/8NjT8ftmz0ADYV/KikUzFMmRieceYLyfOb0GMxs+uZL7zQrFE0EL9VxH9ebphWf3c
tbDTm4gWpqntvxniXiiGHZZq2w54kxpM12NG2xwvjKwZ028yG9ZimreLzVCw2OKICxuGHzaMO5zh
XJCTWN+SvNgi9fsjjvG8Vu3DkjPdNx8jCYBF9PVaVguGKqOt4TGPbhMnsp6iISsuYkd8W4yO6Sb1
XK8i6cOhpibTYdrlxm4Spkn64yn1KrUaW+uBHr2ZjFEwMAM1WLarph4/ZTv+GdXuXRQPpyUKtv7g
HOa4yjEAQtDFeDVPNXd2PiCZM0YEbom/84efGSp/xiFwQ9LdpaIbSILkN7ORJughE8ODfEtwJWXM
bkOVMbKvo09L+sREMTHSNUaOMrrFjz59wb8Qua3tM4wYichKWCtHbMzY3dWRBIV0GfMBvI5sjNRR
TOWNqZoAIxBIJFO0xipcOm9dJs0hN6fLpM/LTTYo80JXJYl7EXfj40xvDlYI5XPhkucqJjeHUflH
nqmncuYrNFEN0Bupu4EtkoUmw3Sm9GWMsx+utzF6D5dzgNKL5JS7st7FNqXU4qKPMIh+kmq3ShXu
6jkDnYuI0bxN6xYbAMH7MQ5vVUjIHOtabhehC9fO5acv9WXLLMVhKm+9KcTctQAENvb1Ms/rQkQv
XQT+n7kp1sjG5ahyXsyQ/MyCjZnkX5PBa3ghDBzzUvgGaRwFBAn72T3FPY/W5sSCblb7MDeRoAXm
UXbObZ6VV0E9nSa7eC7AuYOke2gGD3B6sW8YcCereyN8Sjq4mUiEt+nkroNaPsYFb672Qj5BZ2aI
dBkwh2J1QBFx4U897vx5c4tVr3twi5duqlAqxwPfL3i2DeZcJTMforPr28QtgEvmnexnlCTCfsgq
4z6q69uAH7ue5PAyIDHxs2zXw86uxrjvVj6zUnIOSpOJUnPVrd2ZN+NcZ730rjuJ/Z4xCzI7d6A3
TjZ7A0uVTWkNw8W4FDd9TBSUk3/daLMq0gm0zTiso59HE2nedDSTlpZ/dK2IIdVsiovBH754Hb+3
nOtJDycUx5weQcPEw6LODnUWn+rZuutyuNLYKp5Tw33KhTyGGSnX6DVfAW8eyYtPNtQa+/c4GpKU
pg8eI0HWM5eQQV2Z/Yi85Gftp3JXF+oYTQwhDBg6ElsROTReKW5K6uqNf5XW/GcUMyY4DfaJlTO8
UQBCtDEzF2wtNO3x+O/INxBcHOhfRAsXe9ugDjZqwp1H4JRUFm68ahcD6CJCMpcjZfL6Uzw1X1Od
vg8LebExIU+olHFv9yh+hMuLiNGBr8TwDdb8Yhpt6yJbDGZlpeEJnfIpNNIfnfPYWUFNm0H6UmE2
93/YO6/dyrVr2/7Kgd9ZYA4PfriLK0fl9EJIJYl5Msevv43aSaWqXXLZuIAvcAB7o7xlFVcg55xj
jN5bb4MBBHuXkJieyDsrLk59b8NrNp7ryqvXVGzHNkEM0KN55Ypcu2vMnjv2OUrIaddzmVbepIwg
7kZrb3I9v6uYElPkEBWLr4TnYlZVyBN12VzKRUVOHPWxOtaHxjkztfEybcjDUIwzy2x915RMkMqn
SNBu0A3CKhStpHGolvkysHyC2XUO4D2igissNHfMjYKZFdTb0BMbyRCXEuorODs3tZUdNDWh02Yd
RvLdKrlaSCZfkF+QzCSZxFc72rnIxnAVjwYj86lJU+gu5SI52GV3SIHqsgsRd9yK3E2ibo4T+CyV
0AjY8ajBIgM4Zp/qqHul2oHHFqo3teo9epbYa4mVuOEjHRNetFz7Czq0Z1oybPkc10Vs32dMiKg1
ryF9OMsO99NcqsNLoyDIq+HRMcboaOV4rPXCKbZNYfCMCdwEuXOTp/6htbrbtCaiquaZsOuJH52y
ZVYGizmL7JM+wskePX/ug+WbVyqCIKdl1qCfDyNDlsZMzFlskfwclCfDJyqtzP25MHDj6uTG2ywU
5hBe9o63NgP+lq5PjkPGSxiSXZ9Zj2Yz8nWFwc6WimJWZ8l5hSgDrwVvgiKKjorhpoa5HDRSgJHI
PVYJoWxW5Jo4mIBm8VjqCk8hYk+KO4DBGmP0njyp+BJyUbx09K+mpI1rJMr2LK6VVZU7bpGP6yzL
LuWMcHljqpJCWgI87A9Bby1zBmx5mh/lvJeAGpM42WkxHKfirlfEZeWbAkBJc4+94bLp9Fcnl17C
pOJ5igI2q2qlxtm2MRQP5lP4JMruyW9UtxqbdduPz04SPmMGpJQzVCpBqdwwNOadoR1xVJOS27sy
Au4RFM8s6g7BG/V1Ab5vNvW1nSi6cAL1sWHGgnk6eTLyVkPOL2IO2UiNhE0XdFCKmQeK+eenKlP7
rrJxmDJRygL/NWmwTD9/V3ELTxuxjZfOokN/7Of2shfyRRLLNxm85mZMHuvONb4maljj6rNWpvIY
D16/SS3rlpZzqiav1N7D1LsMZyOT9rdDd2TzbSaB/Ugv9CYoAqIQpseq62lSda3txnHLH6rgKUkJ
OJGDTWufjS0PZqatMokawSjvGrm6GwvzJVEsPjUO0a3J0y4Llrk0bw+mzr8yND6wRBv3umjvwyBw
GHBOB/9IXArH5G8mFazFnR3Wx34gVcrqHwxBRO0osTTZOkej7DKwRUQ5e2EN+SfHcvX7Do7D9ACo
LLBRBigfDTd6pqVZIzJnkQ4c8KrXrKeGEho3SALcSO7YO9SeZgNnByKJE6Qi5ZkV6fFcj1js2hwS
sWzdAcWHEql1N72I6O0P+axT9GM5amfRKM49OzhXw5HM7ia0UFLKi5/fIN9JlimuVC4DdhALzdSV
+fYGicYIMwWQ8UUhm2j4s32ZsqilEuk6Y3RWReVdXhZnSU3QGtr4nVqeqb65SnzOwFRNHIdieJai
e/RkVp6xnohWxSW8gY0aAGBjiGAVfGUNCitVzi6NrLismOWGKaNujTConGPvz9/Rd9rlt3KRYS7d
YxOy0semXgEbKvRo5y7GwRkWppAvC606ZkZZ4XeR4R4rq7gK7kY7xhbVqzBL/RCOUXAzGJADSoWF
JU4zzS39qyiKlZWpha9aWH5GKfpBnQXqERUyDTE6jx+ZhVbHRZyMlxn6+VkxcqePdPTMwJXV9JFl
y3KHcsLj8az8/AP60YX5xpGRyjYHmo8ORHB1ZRg6JE7VHJhnjoj1uZ5GN1Ebb3XQhL4gQDIV8hyL
cfpJw/UHhRfwcRDcMAmYLH58YkYjkqI2qq1F2zus66ZxXjbmZsTgaPTQpyxFfHJ7k1jxsbPDAzop
tgAQMeV864K8W/+yICr0RKusRVKwXguHP7Wtvw6TTKLdF9yPOumXE+DubflpEufKjP4dM/6/NuX+
O6f9vzAK/28cck+F998PuS/r/6GWq3+bcx9f2rBins04qR42z//8B3bUP8fbpvoFL72u2jzT07D6
z+E2P0DKoKrWhLeAfj396A8vvvVFR2ahsrrhx5/6R++9+BPhBkIf9z9dPwDSvzDe5jc+3GOoJiy0
HNPYHXIrf+23SyiIoELtPZ/+maee+arnJp06q9OHzDrmnLv9htxM8IgRQxezuO7lZRldc6tjM7vI
onKlhCWGWZLrBGl4DkPyboazZEbz1bbuq5KYLlYkQdvHtPe5J7k+azPWkhZ6hzwQ0qvya0E796md
6rCdyfaV3h391JrL4ZWfkoqcvmaPXsUxMSfDvW5mQ2wscutekZ+6mNpbJq6pTWEqIfySSXJkIq9C
ZtYKZW7Jt8axo9TLzZlWljO0JYzn00WD2iqZj8pRGW5b78opL+T0qWxj4EEqtjODNpk3c6yrIDLo
yPkL6u3NJFduAF9NwlzwiUCgyaFFUTIUPogYE1IlCcOTmgzmqYXqdnKOTlTJtEF9ZvHu0RCVdrWJ
cvwdASWPG9Bd7rKn0njwBiJion3J1f0Da4+LsLvO75rwIbGRNdUPbXCqzeIiRv+r+2C7kYVNyNLJ
91gm8V7zw9UEP1SMxwAENHDdWsckVIMJrcB62GJtUZ5J9uSApIWvEYPalqdJVzu5wLqOuqvqdnaF
UK1CINYyphAOx1to1RdeX+31WCMgKTujeF2yiRZNfhr78GKsgenGaBsF0BG4ZxeTVXT6DLK22RQg
bEvPO1gpTsLyVPX+avKsZmg3Jx2/2qCea3FIOgga+UhBXi4Gax/l+v5ierEjetSJwupI3VLBmeWb
ZD1b8cP0MnJMgNNHLwJ1NXT3dApWJoEhaKHmk2CuROujYmyd4ANF9CC68tSM2nZi/Mig7GX1zV8y
ROMxg8jdILBvG2n/Bu4x4r2jaAcQ8Au66fqonSaspd5EDxPyp6fPPdEIJwFd6OBzk4EFci7vJ2Eo
A0jVgzqLyHgyEBsmPjlUZbWsz/S+X1lFuu/GfjWhYiWfTr0ANi29hi3AIVNdWZE956/A9EuWZ+nm
h8lTRoN7IZXPYd26DOAX1KF8KZtMDg9ilNfpmF7FhYN9khwtuMpDdC/Fuy5kz7UfambbKcZBrb+W
E5Ja64csUepZgRUh8/VDlAzLpjUuTbXdGC0OKW9jV86uHh16MOC15RGP59ocCczUtUMfWtxEHjKO
drxrqn6fmoxdOQzTQ+DleNDXYg7/Eh65a+xMrkyXLDPMR0O/pfc9n/5VnPk7U6RzCIy8LqQe8RVM
YZoJHKRflJqkeonAQcPC29yu+pjPuHkZ1XhTGMCQisAVyPswdc4ComZLn84CXlyrjd1Suy2Hcjbk
gMXkAMwqxbb9EnXndbTi3NOO11QwMy38amg7CQtnQbpLBMnep5/OCGhWNg+efCvyQ9JHB9uiJ6Fd
ZcFhDObpUC69Olultuqm8rXWXQTk0YRi5egvhViQDYXULz7UZTDHgISNV7hVprgR30O7kvEUxkm8
acMB2ybBCbUgcCJe6yxUBVZOawzcNDlvdVJL24cmYFlS67U3PMkV462GlUp+MosSomm8icpm5rTK
PK9yty3HO78fd1Y/sFiGyEVtgl9XuTIsEBMQq0GwcguyeOjpXjZrofq0wWWMIuOsY0nTKdCUJF1Z
UrvOWq6Sp4eW8dSo+nMGvcuKErD2SYrWy+WUo5N7xSJlZtGFBCKnd5iOXNyAc7OsltOvZTqBHPJI
m4QcYuOJXK5P5upgBn+wNxm6poJ4QGtofJwdqL7EQxj2PE+EcRgdweyldE2jY6Wk4gxJCc0cRPso
mSd/7mQqUDRcIqLd2Ujq7dCcTQz/SdFdl8ba5N9jSZ7XGpgAnYEKFiMaBm5v6ocJVCpJD7laYLK8
GAL/JgQaEPrjajLF1iMprThQ8piFvGHzAi7XoJ7HQYLjM5n1SrSssd16WA0m1JSCe0ewgnS6v1LV
bhFAyyrG5jTZa3wZ7TCecU3mVdjmAa3Ksp3IcvDfkMxvM8SMOJ+nfSPvpH3ROAsDTuDbC6QvJlng
xxSMPHhyx3g/4dYi1sIG1F7Nwjc5NIF64qLOt216V5i4lya9i8bmZV9MyljaHHs5kc7RvZ+zgTC6
PrAP76fF1ksJAWwVfG3JelrIJhe8XLFoWyx2OJoEf/m02NUZpPQ2viHibKaSyW6ZW1OWzkcdTKbc
HZXRug7jfjUNmGgG7aDbrtsGAfboEeCCj7pnPYfTXhMpm4OnhcE6Ad+iBIcRY+zK1A5Km51N3t3J
ZjJ5mLoWaSevVQePxiYa2sE21daa5K0GTXctE1WyQF6NTbXOs7PJMq3IhHmH/dFnPX875v2v6nO4
GvKXf/7jK1V/XQ4XL36YifdnWsXgfPr3B+JDJurqBRB3/d0v/YGlUr+wVysyoJ5JYsZA9P1RmJOu
CjkNZd0bYeqvo7D5ZaKCQJ1BAGpRCr07CpsTlmpaGbTfgqHMXzkKK9+1myaQjKMxqpzwWEhq1G+P
wpWZBPkoUE+0HoEPAcbmvljkWbiSgtAlRGQyABCqh0F6lOdec1MrkivRqaGZxCboivwksIYkypKQ
Ema1LBjDre4467KrTmnWHXVu6SrJd11R7XIf9/xogul9GhNmY1a1yaLs0FK/SklxnM5SUmJvLL3E
B4E/wu7gGdmLaGmL4TkxylUVaZzG+tuhMrZJCQaiRuts3tc2++r0jKjlJhjFfnKpTJigapRw1CjB
eurEYPWLjWIm91Bk0u4s8NUFRHk8LzvsCBci8i/h5rzm1iEA/j1TB/8ul1ykffOI/5dEcLWBM5eZ
2WTRrzGIGz5GXVfJnDenoZmPx8khoEWnQQdXybkpUEcIDNkGQ6bclbsAA7Co5nAcXSNB1SEFG6XT
lgmh8BEGD4JMWiVbaEhN8e7s4vE5lYgVh+ld5g0OTex2nK0UOQUK0R37yrqOU+k27OSdaIifFngW
HPPS6aWrTnWuAw6++TiyF1inkI+zinMc37jA0YzSxz+vS1oIdI2sztnr1qsNh9H09a1ZwNVP4gcj
ZV6qkianqXeazhGB6VaPJ2SCcki9c1FK0TmUxaWdlo+qSM+HrMe2AAayYoqRj1AKnJXZYgsqS3+W
p+E9jIC5UlQ3ViBd6UXRz9KBnaC7/PVl6j+RnX9TtP9dZf9fWLZP6pe/X6SW5Yv4SjHQPD6/JFmT
v7xfq6Zf/WOpQpIOk4e5hyFPSi+Ad39I0k3lC5aLKZ50WrEo6VnF/qjazS/4PlihSIpCMI5R4q+q
3fhCt4yFBd8E0iYIe7+yVOkfi3ba4rwqFD+GSnYqypJvV6p47FpTDr1qXoI0aOvigOJpnIlwsnaK
M1kuQyYqQeBK8tyIyyeJ0nUeq6kFT147qfoorQ2N3HivfxginZwLhqymEiQL3GPohgaGsEamzTHQ
vkZlunH8BlmoPXMmO1qhZ/VC+BxHY8deSGoeb/PiJhjtnCfEOLW5xYghJRqZ9vIsD8W+Aw6DBGSH
gOm5TEARD1rg6imt0yw3Nk1gfMKD09+Aw+8FUXw6b9YAPAMk5rGWf/vpjJoCJt+BXSk1cr0gtY8g
bm+b9NrOgt/sek37mygTG/xTXGkLtJtkNqeIWoUKnpcY1du4ov/defWFPTK+7I3zrDTOm5AMpfTR
VIktD3mvDGi7XRWlq4G55SrtwmWXYFTy7fzWFn7pOkI/ZUq6Qat0p3omcwmG7jm6PcJeaLPcicQG
eq+KfakxndRwAGqheam05MzmfCOh1kRo5xNXQxAb6dIdeQco8NTzNkYN4GnMhc0kRAE7aShxu6df
/W7gKBucaBgYGtbbqLTxAofyPIW7olcNudNeytx6mneotbG1SmktRRzrfAnxpBPo7pt8g2wWhrVw
k0YE09RRva4fY8049wwaH7J+n43Jq5fHOTCQ7L5KylXbOpjfLMyHzpWUN6hgunurzvZxUN05FbOQ
SQ48jZmN3lhpDRURoJxpd4qofeKQrnrbnTdGtW9H+vB2z/ejZDhAY8u5DR1ebMX6jMc9dw2LkdM4
dNAz2jMnge8TtbcIz/k8cpRSAUPHGbLkrMzYjqc/V+1K8fVhllWZ6oZCegiDep0MDObk1n8lWeo5
CGdNVvEaBzOeI8SiGpPM67RGQjMq6fWk3oX/tK8VfWEE6TIbEm2Gxlt1lY4iOYqvpSKfJWPJC8cR
hbOXNkNRaAvFCm4yRhCzxhxjoFNHVBpMhQZGrULOwlmohF/frtkk3nOWe3vK8nhhMN2rw1ksUdcr
RptQWfMccdK4HAbvyQs0f26bEW5QXQBni3mNerA0VNpFJhwerw6XZm2cgwhoe0teW4K7pC+mqog+
9TIblRuTnVmkTYu2IaMrhHYFRx6cizhrQ6jUwKXNnAQE60FRkIQYAjADQgxpY5XcUK1frtNaVnYI
X86CAgI1b15G9M3K0qfSERbtWlWzCo4DcTGlhnRGHUpvKbCDUOQxEm0FMp8kBrKAvlQvjzFzJdfn
aYKSLkDpi3xpqgWsIqrKrAbFFFYxsWZxuKzrcS050antI22O4mwnl/ZJ+GM6S9L21NryOfOHeS8x
nCYfIi4kFFDBqxkXF1IZb6VUugs6hnTCUq8tPiKQ1brNOBe7erKJmDCXSRuQJTvOvEmjO4rJKCAU
fVZaw87wkTVlFenMwdAe/Eo9N4xjnsLII2eIEOTklKRpv5WFzGy7vw2zUkExistAQNxSmhJCtSPZ
zPn9V8/XHvUiOJl9D8mgJVt6HG23kAiI1r8mNSMUz44Z7qTBS2REN1r0qhWOWJqt2dCztHdUNjMr
8l8lu1OJGZJDgoP6k27rhDAlXsJ6gi3PydJNxci8C+KjIeodFHp6c0ZzRzdp1hEL6JZpuM6h/o5t
ezFZOjS588m/yJsVnwfKr3GXB8X1oASvnE7tRuV5GdDcgLhn0gu5foadoIckZ0hulT7aMbZiIqhf
xt5SXf/aLlt5Z3jKuTmUqLFTDZFLltElRTUQlCgdR4gBq9zb9R0fcxqGrzwA02JTbXMzLOZRk26K
qmJLMzVK8qpGaYVY8hgUiAdZdp03agPBD89FWyOg9u1VYpfVLLK5Y5jUz+0AVKaXFxwq6bwCUpsC
fsxnb6RdbYET1FRfuG2FrkgXKfqyZ4ckUie17vsA83cghU8BL2Zmrg2kXAsPKAJtbTRkSs/digCO
D4KVCqoNqYIjd5VhscoJn01DGzFkJSVLtxJejpr3MqkO0eud931xFzh7PNy6G4BzqCRRYquwz6VE
QacTM7APFZpT3IF9EuaAuyoWUCAoxZDQJE+k2BWOQIKD5oJQPj5Sq62vKkwo3Cwqq2JYzkN8u0yM
EteQg0+sNt8ZwaZdleOQCjoA9yXdmG931Trv28zQk3oeZ8+qmR2TFrm3kyzVfDgNqXalaM06DNCn
+BYTqvFUp2I1ytFSYtli0ymKdl174rLIr3MiECsQDRkK/wiwexV1Lj03qaNN0pv3UqlTvigzmfUp
MPRNXp3JQrnKPO1UGS9yJA6hLl/5bEyGjKQNAMEpleVn3ZOOxOB9fXc+/IHZ7jvU7tvbNkmwthRb
wY31YT6i9E0RY3Wq55xlaHu2y8q8gnMy72QPhZjpWtqwjKJqqVbWvMithYVM0UalaGMGz2FQxVOw
QFniLRef9MfezjEfzzl0qMxpHqkjkPjwjcBoKf0Eq85b+wvDx3pK3zS6u6Y4i8tne0ywi4k5pnlM
itAznY4XnbgMmMldW9dFiZugP2GAPqZaw5OW3Kdli4hSX0RRv+M/apIfKIUXBNKsUTe29bpFhKRT
fyWBfOo5JZZFtlVljnR658ZRhir0xlarVaUN+0hOzsow3wSRtm1tE9V/hZYsWiqB2PpRDqF+VciD
O+A/t/puruf6Qu3kiwLhtmEfY7YYqV+Ss8izYTUAMQigMs9L+vFiTC4Cy14VcN9sKVx0nOAEujE7
V+b6ID03VfvZB/1xDkvXX4bggc9lMr18NyNLWs9hcIQEsIjMhHjH0S2roaNJ1jezTBi7pGhCmIwe
uhK9va9kAwVoT/CpT/iopwR3dQPYM0ofdHkIFwUbifhq5U1NTMeYwbcDLetX9SLVb/tarfmEaHPr
RuvSsQwXo6LRq2zPQWDB3B8T1hoK66yKD4XH8VG0LG3U9U8ZkteoDYtZ7heO26MwQel9JRfwNTLR
zvycI1SjKawfkv6oVTd6qtxLBLm5IWkPbj4bO+/OyvKXTkbe42vDXWFNytCa44FnMJAIpGVrknca
lIAe1bzZy1w4SbxlLCEOTBDbzHSVKRsa1iNDFywr3Dagn/NP1qHvpP9vD+Q0MaX0wsr1EZQbgQcg
gtvndN8ae+g2wAWRC0N6aeH0Fq09Iyd7lhpHAZqjDLcE9a0woM6Fz7mvL490Vudtaq41MpKYUrmV
Uq8/WTKmJeHb5xK6iqmbNLIU/vvRnKAmQ6sY6E3mNJvO05RNIdfEayyDD2QfUVVBynXi3RZyD1rV
m/GlXwfDhO/2DN7N2D8n3TAb+mCZtAlbhbrX8uzx19sD/9pU/z9pIvwX9gc0nu2/7w8cH9vHqnr8
3bH+vjkw/d4ffnUY+jKaKR1aGfvgFCz/R3PA4keqNZnSJzq28tY3+KM5YDPSf3NAwFUDrPa+j0lS
Pb3HaayP1x3Z+q/0BpQfqEa472SKVx2FDi+EBsV71RyFTgG+ElCr1DFOqp9yc53lRyc7hx0lDHpm
p5RDVyttG2bZw2JsjRWnD+xqybylmScnx7h9MpW1E+8tiBYeUECCRWSYPZzd0VPLwTPpdNjhZvwm
wikmJ8VCtR5phOkFnVD/EFcPhI7AtbLjpTC2Y8mkbp28Mm8qwodaX5b6KfEPOcHVTCU1bSU3qDZv
LKiv07+rjyP0I8tIZ1m/Q8UvZyffXHf9TlLumAEx4J6J8trUOQ1stGhhp+dtfZIVykXEeyxKVvlg
j199e+uFbNYcy7p1ZW705KCV16W665iO+Q9deqjSRda/aOKpao6Wwt52p+XXo3lW6Ayt55W5tYyz
ghIPD0FLOWkgSVga7eUYajMgzUb89P/qkfzbB/e/8HlTfjo0+D/Cb8IkYfH6Szsz/cYfbTj1CwoY
5u1IoGRML+/IEKb2hbMYR1EHcgRwhun5/OtJY9hIEgNPAX/gZ3+14ewvioFezeEfNqoa7ZfacN/Z
5qcG05S9At1Kp6z/6K+W81HWA70wCQ6dNupimVmyO3rxylEv5IPhP/qStlILtiP60oV+KVGId04B
wi9eVGDUdBi+VvfggCDrwnHGYxKXLudvgMbpqWXu/m4t+8FZ9vtxKhiNKd5DnkIbtY/jVOCZRWGp
nj7vzefWvvcVtDreMbNHxLHx7N+5luUg9gGda+kfiGdSNjktGlufh+EGBNW8zISroW1u6KLIm59f
6+N+SxAn0yRNkVXCQB1Aud8ueMQLdojkQp2QyGyBzwIbzGUMagIzihTdioHePzqUn1/zYweWa3Jr
EcbHhbniRwGknFjCDiJfn7Nda4BtQZzXgmbRJ9iJ778yLvJG3EHzyRz8g4M/KFOjiFJJn0f63iko
kWhRDAer3acYC37+jt6+/vfHFhL+uBaebkDDnHQ/FnjD2CRpUfOVaTRpuV5snEXZg6Nk807N92Z4
1OJrBukYg67Ubp8ypMYwIbDxVuWTVd7a5I9m+ooNp+6uAowhKdPaghroCdcJ9Ts6ebFLxzOt4/tg
Zj8gYbWVuRkt4E/3j4X3VPjbJH01TIm4hdSlgI+grDb+eW1ZZIGizq9eaYnPa06ZtUpB30fLoKtn
bfcEelFqr8G/W9e1363SYEdC6qyor9ScXar054P0VXnpomwuiaVlqpu2kaFDi7VRPYXepxCIqcH8
8ZMk/WRqzzNEoFX/7Q1ZQMCwsMTqcyVSL+vCW1fCWE7Kfs3CPS75HD5R8/SPvjOciFVE1pDMRKN/
8oX+QNrHCYWFE10fTkgexG9fhhQ4eSz6QZ8b2ZWM8TFMx1VJGA4xaCQ25hd2kH2lF7dj39QaoLYc
7e+8ysEnqr/qVdXQTulvmpafEHOnQOJL++Ghc9KzUVEW9KCWst1sQ/uphSHx83vxB8DEb186q/v7
M0weSWNdOaM+DzKxssn4yLwSyY80qzBFVDQ8tYNvXXBs2Qj8NGndrVEc/vw1fL+qfPsS1G9fglZI
NrMOXkLZY0+DbgYCTM7Rc5G96ofNJpckOhfil9dorgopEmU18aZ4Wb+9akKOIbyblhqFEoIYUUgD
aXpbSDpFdgiAKE0/iVGZFsfv7lWTYBkwDiw0zvQxvNMYD7IvF0ZY8DZj3+2HG5lhNrnp259/mD9a
x4w/rwJH4durBJ1uBF7IpNVoCUV60eFGeadU25vRJ2/nRxcyEcyyvWOQfTtlv3875mCaA75vFkz7
OlUa1FkF5kWyKZUn2qPLn7+r6ST98bNjHwV5wrZD5u2Hz652API3babPu/JrF6GBD29+fgHisH5+
CfPDBwdwNYVewPuJcZX5eebqQ4OpL1jiEJ/VyIAq5FABugS7IT08wAKMGrU0hSvSBF88cM1h5ncl
0cyggD1zKcx+nWvwCJVmSwt+HUXDZScPy8EKSX6z4NOi6CELB8eSHeUb7AZ6k1xZNUt8lj2Mgcps
IrpK4lesOBuoClG6gwXnBoFFFzZdqX688gtlUdUwo0lCkKiyc8Sdo/aSeZd67i8D1XY7EJM+5iU4
wwWMhdQ+6GR8WFW2bMzqmHrKrkq9RTHlP1rCzVUAz151roIpVKaObQ1wT3/wdX8bNdZSdsDMR9G+
ppFLTC+GTMT5QizlyF7mEAK0QYHK2K2lTuwSFaVg0myzwUbSxssu+nWcBtsxbSD/VedRUp1qUk1K
yIyFck4M6Hqkr+cDf1RRzplS4Aa4j+StnkNC0l5Sw4YemLlOZ6/lRjDdKchC4q0HfFGM9pvaOvRa
eyGNsH6GB88ie7BB/plVp2jsCV8Rm7JMNqEc7VPo6yPd/yCVl2m+8gk/yWWVnrK94j52+7QkS5Rq
p7NPo2OtS5O+XGVCwo7x+spMMNoLVYrXQqpmGZDERl0cGi09Fbazluihm2U553LLKV8kJtgnxm7Z
wKSM+vJajBFC7CujvlBCSKsnKzgN0Kq79FxNUTSfquFyoOmTwjO1eXscQ6x5bH2VGXKUYnSNUpm0
hvN2OHjUZiG+Gjm4bq17z1y3eFf0y9pAt10pDEGeY71iuNXsRR+tGuwMjJ8xPmEKnJGitpDjZGtP
LvFinqO+7uy5NMunKArpRP5lPdmQwrPpupbpuUR6bIw0OeQY2hy7OteUfiMX4b2GmNToGjqw5cvg
+WvVbPYQcYTMU9Coq0CKX+vMvACmfma0DyFZaHjGr5p5gWpaEuGazg40lJQJK5OPcIU6ozL2YnSQ
owZukypzdJ1LQSpI1apLZNMMjBSsgcpSo7NaoELRlHBXZf2axJ61AxacBI173Xziq9qDnTwLMm5W
BY1l8CzJ3azWsHakKcqgZBHrw77TxEVrF6uh75+i3t92WXO0CVWPMntrBkwk9PIuibFJK0jd8W/1
4BcRn2zVotxWNt7UjD4tjtiZRsdL2PISTZbLnnICHm+Nw5Vpe2dwZIvxbqxVMncGl4wG6FFY4lE4
FfY2QxkwAnuRrWppE4lqGEuC25cJqS/NcxRLn+310xL23SrK5kN5R3wwnb1v9wbMPvi7i6ktV4gL
MSr7kpGiD4vdmT5bqVkXbMD1kF8V9sXPl9dpM/3JlT8ekFotkkkXAdg05Dpd2ZqzxYXvS3NQa59s
6z/aZadMjd/fo/HhPGOpmV8Dv6JEgZiFrZROcouaNvh3NqR3l/lwZhmkENZJUOt8fI9ev3PsT/aj
H31gfB0m/hOELBwavv2qJL8x9dyI2MatUy4vJXnReFvmdZ98LT/axCf6naOwsVKrftj0+ibPOrSr
OhTdYWniGKEmINIp4GBaP0DidSML0y9BwsjR58Mo5lVvzQoO/gONLQeStB8qMMoBpohmPtTBrJa+
tgWhWmO57GDGeMqWiRl+3an7NC4qGtUqSAc1U+fYsZfQitzGuB/act+2aN0bJvYlfmuGl3aC70MA
tdWPvTcsHOfKD89lh7I+7Het1VLO18teN5YlZ1Wl3Ev5bUU15cdPIgJwz6jSntLyEKZ2zR6OgO+R
QWc7dAPwVOL5z1t5WSCpeftAf0mz+p/0cf9/FYMxq3x3580f68ff+0xTIuw//3HzWIdfH8X/uLi2
3neg3n7ttxaUAoAUfZVDtudvylSeiN/YpNNPaDxx8KPVRMnIPfx7/0mHTMpcgo6uhX9ToT3wZ//p
7UcyVjAaRzBcpgfoV8xb366cFhEy+MpwgJE1PKGFPtaZdS6pftejWHFkVJ/Neaife/Wj5xVYjTFb
rAeouP2lTFCysz5xqrhwwpOqkcYeqES+xJzz86WGP0uiJ2WXV6K40fIbY7gOumt5ZNh+BjVpHq2c
gslnv2LLHexzM/tqW0efw4t3YSiX/3ujvpkCP9FWv2XG/v1Y4rJ7eX75Roz99gu/3aKq/kUx4f/R
IEV3CBecO/H3W3QC61qKjpJRY0oBPPnPe9R0vsjToOGPhF/D+ELRxJJOTA991smL+As35ofOAwUR
sy+GDyizIXThYv6wgEe5jBBLVPXc6LuYNk6i7S2NE9xgT/reyCs2nZ9fh0y9HiCFbeLWtq8LhrDM
HMKLpCPlMh7Vei+Cut5XeG73ZViqNU4z/vfbP0LZDNedMO3bwlFeUOUoFzABVXh3Rb5Q8zT+ZP9+
e8V/HRXe3hHKTeb/U98UBzALy/u6UpR2z7KulwwBkrVm1c5xqEN1E2Xo+QaUn5OkjdgikXiurqcD
serWCfHyXBqJCvvrH3lrP0R0DnaFTa8s1+kNG5CW7CpkBuIHxk6JhuAQ9FV7YaOSwMXsn5Wj4gPU
bBtYQvpwyOpwPBhleCytsVwnY3OhB+QSJN7IhTwhUBvndzF4i4Ow/i9h57XkuJIl2y+CGWQAeKXW
KZiq6gVW6kBrEQF8/SyAdad7+prNvNDIPHVSkEDEjr3dl9vh1S9OneEBIS07ad0qHFC1SLzvgJDI
ko075yDLkuyOMLjmkPw2/siZpNCa8qPNfPipxUAKUg0xNHbiiydxg6aq1j6r2LxOJM38tnz1yaHs
8G/r8PPjff33gGNzce7/z/ebnvrc0KVimqUX/1lpVIoOK5gbNEk9BIfMzbe6kl2FYEnCN0EPf9SL
Ur3GyjvX7mB9ZmWpHRHCpJu+t/y3niDiLWiPcp+axMTQPrI4RCldHcO8/xynAci9Hcb3ym/tI6UZ
qCxbj+6eZr7ZjnyvvNQ9i5jTbqMa5y5DZ2tjUU0G33p2fQycshHyYBDZAa4jik+pgUbJbqrxYDaF
9e6nJgn1ldHgnPOQyRjKuRtRIo+tDrW+iGdUhClAQxK2QphQvIVp1byghyFwSdC5djL3qPttfMhH
DzIdB2yhz9F6kLPuhWwVMLnfydSmx5AN4uSBbzvC4fwFqmk6AonCRurQLvCs4WBaibYWSPOflodh
mvwnLmJgNKNd9N9LeKicinxjPciQNIGcgwETinUPDJjpXcV1o7u0UHUNfEie2V9WOw/xEutdBlRL
Iqn8PShJzEKxmHbdNNT7znA5yM3vQm6Z9T70jXTbdUawrnzAVValmn+0tr1HOUoDdLl19S128Pkk
jfPeJy6BXr6yb1CHfrddpB1trclv/pz1JaKvoMJLYCYgk7SoGE9Wl/MtqiIbroRkNPiLObDk97av
qk+8JuUNh1K26vthBNkFGmtFOPS3NPDKdaVMnIClU0FVlu3esq1mG3aVeHbNrfBSbjx64cGq9/32
lKXTS9YHPumTZDKOMX7hUlRfpfJgME1VsQmroSXfWtiAJOW5nr9eCLfaDnSiICBDrd5HTTp7uKCF
NGLsT54lqw/bDnEcIqR0KF0Dg4ARNX4J51OJSiLWFf18bm9fU/ZqCz1APEblLa+Fv/57Oxuc3p2q
PQd1oH+fYgSKMYTQ16Y8693kbBpo1Z9OFL0YGT9bVCJDaVBh4Siq0CJCwjKJjsbDt5Pp8GzWg/0+
DREzqCBP3pBxuVvbn3ZOalXH2PfCW+072cZ0AvmD0Tb1BkGWedLHpwyayn5KOYOagzDfl5fm9ByE
2GiM+SIo/vsf9IXVP0GZfptcMqjCNuv21Xzn9oV5bDI8p+NYfEfnRINiQpIiBptbluwlGtRFlJ26
xLsnTVofhWkh6rX0JwBH8iZtl0/KDSGTZXaGxjBGHtPZ2r5Micko44BlS+doR59sM9pueq7c0V3J
0koYDKc2WemexHU93pu+mgwiTIv25I8mOUeaqW/oxEIcU3ryqxQMtrXJCq9ix93ZRa57WG415YdA
aXXIpcsKolApE6yinj0aqTVJBtiPuecmQzLeY8UEII7qdPkXUUU/Cp5t3/zRxj6AmTonWPHn3PJO
BbflWR97EB7jztyYjXH831dZ8T+Pc2xq8PGZhDIhQA6v/3+Jj4J4U6U6YrDbgv1ixQpaEfVRc5oJ
+/FmR572MY0E6ajMXne2WfCua+1r5bb1bk5nylH2pkkrXsYmb7AE1s4+VMiRS6AkCI4m9Z1uQchf
pZszd9BcAzOL6BEJxOhuzvVhl80+mYJuT66LvurGYsSBgx24aA3rYjmd9T5F6u/LhHZ4Ebifei/O
UEDcqzk/kHhfb6MeLbphaAwyuaRfS7+u3xz8ZDPsCbVqZ05vTR00LxF39/IqGAb9Tctd7PxZ/eIH
sf42tGXDHKExzu78EvSstYkmuB7+jIylGrE+pQn4KZqs6bq8bD8zu/6/tENoRP6jqOdjYDI9DwCA
FIJV/c/JaR90vatFpoG8c74BolRYF1M2/l6HRUPfYBresknUV5xY4/AOtHN8pt+O8yxkXwmUg2Cv
675mSTyfYvqPDye/HBFooPS9TjRGn6usuoexKtOdLjtrk86Fgxrr4NzBrzgjFJ5ix75pcWrfDCcY
WFYdHHF+82JIPb/OKYAwGGb/LyNrnE/OubKL96Zr0Z7DeVt3DlD8SX4+fpW0Drn1eg3qpufesxoj
mRxS1NaGX+8mxZZI/lS3M4tBfBEOuZWTOfyM4uG59rvfRdDZFwIWKvBw2nfwgTvlJunNSGTxZgcI
9MO0Ty+DY+8YF2Fi9kPr3bRwrtSGiWjcsrdhI8evdqpWbeALFGJItrkgUMBL/r2w+uieJ9NFqbDe
Jb7f4WcvssNja+oS3WMl0MpjFzMCm8aJEZDm+9uqLrvXvM4FKAzQzDZ4RHSJ8WvqjSbe1Lzfgup6
EvHQX5b3O2DSA+YQhtzQZr9HyofrY+dyR5rbeUzbWk+n786Q07xoqmgLJdXe6Wgr4SUM0Us4xMEq
NyqBxXxgxuoQ7IySyD1ZSYIJV+VPnhb8YrRYfeLt1AAaeS/VWHn20fPKl7qlx71USElefKZjmW9k
xWeYsJduhs40b8j0xaGgQXwUcJISDCOH2rSTO+EKvyLiVZ9bMf0GqOGRCNmCxmJBBxKl+RZjsPkq
MkLra1n6hqytVn7r3AYrugPikuvlsunma6czERI9/mzY4PFaN+XorEY9/YzMrj7kc6katoa/1pJS
NzaTSAk/nysZJTFM1CE9EsDa/OCmGb9nTWIfC4m5sA4Bi0ZF4j9VseM/JaIazoVh3IpiQIMrsinZ
pqmbwOGKfpROpsBkJ8RYjzGct5RvPhdmzRROh7gZxMqtK/vmzA9NbVR0VuetZUSuvIMxdlpulOVB
sBDR5Zn/awko7VgkAvYS1eIOGnK7DczEwIzVR4dQHz41pqirArvzV5EnI21u3VsnQ1Mf6olNlMqf
Gh1PBQi3kUBJz9qGZhd9E1azi5Ip/5VTlDfSuwwUgK+PBxNgSF9Wuz7u563CAgdaqehmgspao0kB
AVja/4SOdYPtV33AEGfu3KRyJcq966J1EtI7Lxex4hRy6cAOloje6Y2/RjRo39PIMbYcKAksi7qj
3rrdc9uhe3fsP7rRFT/q+ncLn/taGeTFh93PzPHa72EEDD4A6rd1VV1EnFyQ47saY/pEDO1POISI
F+z4ACM/36YgUhCk4ew2w5LLX8KZjVI66Ky4KysY7Stq1fHmBZm/KbuWC0XF1joQef2Npv68IS/v
vQzbo+lwvzX5yBynnRrCpo1xR/ENtk4OB4emcVaQiZK7otxqVn8s80PqV5y1fKNxES942G2xH2xU
3bmHWlbWezPG78nY/B7yGJyeHUwEk2ZQZVrVI5wjww2pDpg2X1kbV1PWK5Wy2mLCZeLm+eUBCpc2
wx/qb3g7Xia3eCVc8RC55fgxpP5pcOL4p6b1v6gw2CR7gLzCkz+1YWA44bY/G51Vpiq+q7w1j/A9
ckYpcfNUOI52zLsO6mthIHpe2a1m8lxW40tpNCRtVt0LQqnq2+MWc5J2fHbmwrNAfVXUKcat9mvZ
O5hn4UhubbV+bCWSt512KtMnfiFGc3p/X9bRPOXolxM+u5MB9eO8VBrDx6QrdVQkwr60MUf5UkYW
Xl+uQJUimJPc5dsp2j4W0F53w4tWmtFeEyEfkmavdRXX30YnumqVpt8npOgHmC9v8FERFJiu/QEs
nsOTu88qVnA5Lxz98Ias54eNe/H37ECxDTtjluZP5zYMiE3jknlqrVq+Wp7z7Nql/+WXnQO1Ms72
dSC8rzE0r2IGw8zckqr04qOlandnYNl4GkqL34JdIwgd/TxGLgxbn4B5rPE5JxI7ecNFNRsrM/NS
O2R/abp+ADTR7CdB3kyIzSycRPPN90ti4fxR7NLA2jZ0tfexzR0E5J5jUD34+3HCM9w0zitva3/p
zD89aSjPo23RVlO/UlQrkH5t67OMqI4ylot1VGnuWvSFeH28ndKdTVDKlK95Vz0Z9vRGHXxvVVF9
amlbYMfkhOhGk3btjZ5itwP1ufem2biUWyUuCifYAv9wveCXl2FOTiHrc0FnEzPDeBsSDM4vPmjf
9fIicLK9cIyiHnYT8RFMUfEMxsc5wY1+81s0nrgSMINhaMPbEFfofqiUYktLNgpIytlvRP5hQdye
ekf/pqYS6G09iOCMbvt5OT1aocWMsf8Cp1xGeLymdutHnbdKTLzyth/4hzDpoA2431uDETFSn/g5
nLjv/vVMFo5Al+H+4TSmrqYdGrvGyIZzFMX/yDoq3jTB7Rk6xkq3E+2N+On+akQaq/x8kZheF29S
axAn04iNr/TdBV10R1b/PLWy2iIyCU5FFgc3ZxwR6Q1RfXb6jnaEFfLeaklN/rOGBhWc0nxyab11
pTmJyzEtL7ZTmP+i0sKsFeIQyXVOnEXf0wyYy/ryv2t7I08A1Ed9tHvshuFHaa9CxfGk9KL0c3k2
wQdRTekcvKGidomnEUluGp5Txc957GjzollXYxq/VJlmHWUN5j2c7MInRrj1mXfjviC8sXn3nOi3
Ki30A/NKUQXuS9clVbRpAvIioY0IwKRAZn1nYGg/O+VrMglJZLZvycTNm+TIuUQgq40ff5Ax0r3B
Mi33UQfiYJwP7Xqg/fFsjWRNzbsQVjB+2QKDay0+SxNCahCJ7KTH47mH6omgyyBLwfPOUdCT4dBN
N3Ja2jtG1Uabmk2lO5fMMixYvYlnwAXgoYxfGmdwzmkYGRfHjaztY7VriwLISo1eWbjMWNOxMleW
UiRW5jvh8sfkMKVYpvTyxlFBnPJAe83DQbumFg2muPL7H2UYrsFJB6/5iCqyqb2Y7JaYrD9mtxuM
HfazSIx0T1CSXOdW4t6GOpVkSowNidNN82qI4Bn+Sksw5nvZiugWcDQg0qOjHPbCY1Rb+VundeGh
GvKfge6l69pOopOcavcrrddmmxiXEajjGhpBcxa6164zRxQfVfu0HFBTLaW1IJydKp38ZcoSfL9z
0TiYekFjgb5Th/PEi9Pk2tFfJeDV5XSdcXZkp3APldPkqya3tVM6pE8tpeW19id1HOR4Vn1YXpeH
yrtZmLqqTnabcMgFN089rQ3OrI3j1IelxnMDs7sJWzvzLuesfn3OJ4H3XCuL6tj45GJ0y5GZRIxq
K6pxvCWO+NkoyW9IzuStnPychN2WxhA9zGtZFtMmCxR69H7wdvo4/pokYKGpScptBl0Urctc9eVu
yjFYki7YSZK6O+n4VMi0F2qMs40hrxS97yKgDqwr4MmYzCSX8btXVNlr7882c5QxKJxuoQjbF1jl
K3sKL7XGVlPPDT56H+G5HzTCQ0rNvttmVF8ft3qVGv1rkInirenXldsbb3brGm8yrp71Tjt5IIme
45TAEQoV82xrQoexFVEbe408cDCLL6WhEavSMDKNdb/bUFlxusq8EAFDRBOQYRGsb7+zr2Nj4zln
z0Op+d6l03BeXtnKV5c0LE9xVaEjLjzGOk1TR1wBwMAqYXwtPcqw4hcnI/pSlyp6CmMX6h1+LyxJ
cz+w9Imicvgmjx6hX3/Ybpbc03Y+W2Cxfm2lYE7aZmItoL4D0+PqitpD71WX0WyDm25F070KKXkL
NRHd4HfTXXaIAmjWmEC7eZlh0QPrjTiJqZhe7JIsP4TaRYhvYdVqOyxE0TmhsoP3NT/NlqcKOAav
8/IAk/uo1b71id2uOEYaKA+FOmH5mJm2lXs/a7ZGaYq5qRaR2ZFFjIa1vBB7hiIoZ5yEmn9M4b77
lfsD1Wh+BD50lOXoG1jeULY+yqamdwpMbUl4MkVIuHrQchKYG5FDa38Ip4OrZ3XOpzSUfvZltkNe
nIJkL921XnNCSUukO4ZWt4c2UcMqVXyGUeC/eqWHaAQB1S0wkpauCS2OqMlGnO6pv5q4QiGAOepV
d1X4ksaYgDi9EO5WIUSyo26f1lF9wzEeb0e/6N8712LwLa34dx8166KV0GOior/UtZ0/46b87vlp
du7ijCXSipw7BdIaAn64ebwPVcb3zjrjWBSUQ0T+2J+lCt71VmbHSvp3XbOqdENwUx23zjVj4dwr
F1lJnZnlrXPSP/aQjM+PIsCqbfWcgoryWzHDsMfvZlmyMrR0KUD+pCiGe+/u69U1loRJdEEOWS81
1YEtEtZinltXL4S03mBXJiu55nwVaT9DP3pq4UG+MXLIiWlTT6OgT7/N8t4FsyL4MP2Y4x0TgjuF
ZrWJYX6/CWxeJwQ7VLQSgpfnpcmW5mRC9iAWtMaryTWaX9Y+sUUC60mn6dQATuy5LPwFsTC4q75c
xdLYTFZ5muIadpsZADYOB3OL+l7sOkoa18KJP9Lu4jvqT2liucjrcmqrgHZMaE/bCgHAxpsCebNo
r7i13WPdZrfZ9KNCTSnLbb4cQpd/Mr9Ms45I8iIOtsE8FBJeFpwtKtRjFBbHrtWGY+wG4U42WvkD
atfgddMPbczffN38EdJ09aosIOaIZxTpxYebFukxH/nzJ7dt16p3wE6qhEiqZrCuceEae6OoftSG
dLBiO855edaPPglrk44wm5yPl+UN7jIt2CVD50EfMIjnKnz9sjyUrncI4no6+XV0MmSWIdiTpeIk
uC8E1Mdl1tF4Wn4YbTKUnEK33hFClX8PFBjTy03nrhThXlesCUR9GC4iaHRSRD+a9GpGLrJ11mJ1
M7pnnYnhswpatTYVwAGbKOxVFfTq5sdT+Zq37bty6+TbUryMk6u+6jbexI4VfaQ03i95O5Ykvera
F2ewrUCwG5lugBTQaw7Y8CmrgyK+TGadX5VWuoCUmujqdtHfB8Cf5yAryT1Oh+9a4gR/2HLB/gcT
7uN5WBOoEGInAcNyCPVfKsvI4PGs5oNZXYNgcL7J/JGdKpzKMx0uLqHlqSm7V3VIUCEC4w+Sn67b
HXqKTfqiath0fppuJj0ATN8m/a6YyCWvJjH+bfKH4aynVC+lNytbeAKsg8aeyl4SWQJOwuGy5rPx
PUR0Y33254fxUQam9cp0CyKSpzB7Ns2ElDankdgjeu9EGAFWSS0lVbt1rMfyAVKKQUG6lZxzyIrS
LPcafhSfweSo537StpXXTtfIScdnXUa/H0eS0LA+/OVq8XIqMrMfVkIyMulGWnCD5IRizqoxw/hw
CzntlpXDNX/4Zah9iXQCTDp/OQ0aYlSDQQY7a3T8s0UDPFZJ/8c28nNkuPJbJkWOqLVUuLiUu64B
7+vsdDfL7u0zTtzh4NGMPOahAR1bxvVr1rD74Q4Pfxvaa+x5O6OP6n9r4KjI07d5baRrmBDuNZ5g
kkStTuDJ/NKAqJJASUNKpFFzD1k0bYQ2AqwyuP/irDlLPNXpvK+Wlbg/uopyYmCw0pPsUNbOOprP
MSMXjJKMFwoz8Db54DU7l0btddYvzoUqY+tkk2K6Xsdz8eqFLjICY+J0oekkUtFlZAqXEWrW3R0Z
kDHuRiUztunvLC8fknT9GGxa0ApWghTJa5469mrpP8Bb0dcNh13ZvoQNNDLPCYfHsy6FVGgxTSV/
/UDdb7/nWW69eiSamapQH11T6LcuEL9UQBOYHiACz7lBtzyIiXgEgTp9A8bG2hdmma6W9oBVFwNd
e+PLJw/kNdxmegNg0uRwOQ5R9Vnl9Xsyf6wJn0csRXdY9tyqM+jKz7vmWF+qrknvYvYmca66Upn1
r1FtoHs28f/bADb/7ZlSHjEETboJWt26GjooENDnVngeeJeWrxFGH6v5UFn08pmkMhqchJZDgsme
zOGmNV7/0ltaf3y0MSGznFFElrfYBPAyJuBIYDy022x0oQVbQXVwZ9jIcviI5xNIoem/XL81SAxg
X6oL9L9TI81zpCfuznZ7/F223R2bkDFjU9jNS64DdXlMFj2p7ZwxtwlpU9GxDu2W4rnQXiSsmnUY
iWpvYch+QeuQXB/dGVTQl3g+9BmU1pu2ngWd84PujgFAGwBlBKPT2/OLZ2OexNnIdUVkoLKXU/ue
xOZL6gX609LbmV+NBDpcHpeuZ9+F6M9pEtFriCqyI/kxy2LOdCjfMJF7Wb7kIrnH94hXdOlr+5n9
GoxNdnK7a5I7OZQlJQpWdjCzagziY+5ogGKsfQeI5XlptaZ+gHnCTv1dGPjO3R8ZTjRddI7toLzV
TfD/hptL7TE2UUM/oTEQ4CpiZvtO34XwbJy0PVHxij92+oaIl5WUT+LJywhtGiaDbtM8uWhNxJWJ
KlIQzMkfQwuHmxBSOxYqRJ49hMa3siq/VV5hnem4fLVhEVwKvxdrafgwDm3jMuCdeQ8zC/IBE/5d
Kd11JPI9mI3qWGd++knRtwG2kq/rHECCm1eZvg98tWvMBjMp3Vo9jcrrFAxPJufJ7SC74uiJydkG
VtJeYGSJ3eP9j9tmRAVI7xhMD0SNxwf+WBELXxv3YxakQKL09BJ2nlpz9qS1Mo9y3Mgutv2I1Rwk
oUfeDHDPZbMiHIgLt+JLE5ScXGjt3ZP0R7nnoXEGNBVGb0rWSepElzLWZgObdD4cISKIJ+BNzdxK
78bk0euIfTIc6fB7sQaWVHWvwI8opzs1ALUonZbaqAxeqnnkKVT4I+6Ut3fmdiFt6uiJhs5KQIqx
xiLbhPRcBkej+5rQvRxNwDWBhn9nmV20ZM2YeTndp9Bh2rucIh/vBML/4rBcuFTuxK7I7lQA/V/r
lNkvBMdYOyeCKBpHyOD7ePzSw7Y9eIASt5FiZ9Xcqtq4fRsf6b0xnfR99azZcbcryj67ct7T91oi
nAsmgBVYRAPKC+IZ6DXD0Y3HCTPmnKiodZTY2qj2RLpSx4zdH9J6xG8QgNvMVm8tiJCzQGYBcsdm
RJ0zrMcbCpygrPd9rqnnWiZ/9JA08KZvSPZsIv8o0VCBfizHi6OralP57IYsOd8YbLsk9iHP/pdo
I1fNrgAoAiTb/BFIkzWs4JJsjFqeU80LXhhP7uwpv2iFjcGGJ6rtjE9Cfu7g08vr8uBWw99n6ptR
n+IkiU9N2bYvmPFeI4FRb8ewnOuiDMyjABKVN8I55sZwWK6+vE7+SLeZdssrv4KEubTDUGSonalZ
BsX9abn0owDPeKBJ40g3zdk5bV9sXNkE52Coftll8eWMIdqhTt6xDDjoCUqmfoW2RaVx+Xv5R5H5
0LIEFvh3LRTVDpFUtwo18nLyGjjx8jn1QwydbiSPJC2M4GrLItn/6xlpVrQoU0ue6upjOb0vD3GO
jgwNxFNuELGWgsvdRm1igtYQ2d2S3JldMLw75SSIXmjs12Tq/ikoBd9yZyDe2KVS7nT1WNP8bj/6
fgazOtZO9dyOBZ52pZlkPGmafQ2J8lrbypjgTWnep1MxchGeHh41yZceIwfdM9/jnFS9EE78xmmw
mBTk2SwNlzEzkycZ24eCLix9xKTlcDrrXqYhZwU09F1Zm+N3FjMXPfm30MSiljn2P4np9Wx6IPTd
3GvuPXa9MpjIXmL2vEZZGm9EqZ2kWTanxMpra2NgutyHKHho7KqSDBfH2iWB1Da90aIYqplEVhF6
kTjr2qs7ti6VQ5+fIvzbZ9yZ/abBXLFUJ4vIKErxwnQ1WiCfiTrGnVi/Vj7yUaR6tS4Fenv3XnjI
+735otTma9TLJntvwy6AWW1kJ9hd1raVATjSoX535juQ/nb9VCrjJHV/KwDBXYNZqwFso3g2gypb
JYEZHAAYlnvFgjfTnRQGEaPZ1h5sJb5knB2V0las/fYPUdjzUNUHLJoP6rVoI3MXoCw6x0nIeXCZ
sZBQ+KeMzewcKmg2yzOc3vOzLj6oyPqCR42SFrd2S+YJrISMwIQ+MI6hxHCSgDE5dY28hITFnLsS
FfquR+mH8u9bOdp/uoF7wxS/RUajRtO802BabPFLz+vRFmtxuBZBri5T3ZhbldTWS2ZS3Pp19WTu
/cJlpjlA0wLfPOqbVA/dAwfQgia6128qr0a+q3xaz0bSXHOr6fayd/5UU9dcAbKSN1dPEQfFuSGc
Bfg4F1Fc4VX12pWFtV8GuPSZQJjMC7yMZqXYvLfZU6XtNDlq67R3vpaWZ5+xrdlCtcj1//ai9dQc
r1BmGLJK/yaciSp1USItHYVO5M2m5tC/dorW2nkBM20/8erjSLbpTXNDCfE9Hb8GNZK0wIiMNArv
3Oh2fLNTmoXz8m9ETnAKGaKuljlOKX9Lr8/fjHmowwt/iPM3c57C8MJmOH+QHYe0pQuoWCZA4iHX
4RI4FZIpxbLJSGtS5+VlVdAM7odJrpaTbsqfrSf7sJDOb68LLinn24vj5eW5JlZikt30Pk0oVyCW
g1AjPuGbaZlouaypBzcfW7smUubZBfy1iyeq0S4D4tdEQ3jVyXUGfDHf1vXQeidbj6tgzXBeHsuh
3MaLZovRSnt6iEKW+igDB58E/1Rzt0NMWfraTLY6dkVElHpfQbknv2SlB5V27XKwl1GYwxny03dH
ckkBNHC3SdSRITuEzqEzmOwr17Ke7Tixn+2GmMsQ3OfFrMyMU3KbXZdn+vzy8cwnVCjKomGXtqFi
kBNtPDvRf/Q9/tjAVQTeEoq8t9OZKUUzeT3QGcpdIzwF82ExF/G2cMf69Dg/jpN+cRGP8Smq6psU
wOwAFVgr20vCLdHe4UMXVQ5kI9RwwRIt/CdKOaSX6iVvRoUaErudNo3GHRmH2qUKlQqJEI9rBLEH
2qOpgcTuJk9Lt9R0RoDFc/utdtUpQhCwCm1r/F606hCIqP/MxEQO5BAcQLCNJ6MmzciXBoqTJKNA
t8x72T+Fo5NclkvD0Yt//tbpgxe90Az/ycEZnr7BeHBl6c0LCW/Wnv9vmxLd8EISgn1HmbFaLtQh
oQ4oc0bKqfUxBlnx1Vu6sQ8qJTbgMfNLNSJQHW0teVU9tZ+Bsme7vKw8QWSb7jdXTuZ4XYqgJ7RB
qX1qwOEsGZLgQnFbOh6Tt13ucv+8HDZFV1NSZkXx6lQRgZJTAe+kHNW10Diw9SnZLLEmKhCq/mvt
JMk5TrXuOWa2ih65AHeWqHH9eEnXutLd5L13YgYZHSkQ+E5h1VFmqXjUiIjhipLztRXFowGVb8yJ
mqTb5MY+gjvHcu4qUsfKHCWYRkIVMpPtyNUM8lG4bKTrfVUDBVGDl/05jnuNNSNt9iIbi+cibsO9
VvHu/G1z80kvOxzVcb7W+4wfxRxnlY4QOrqgmc4OUUvbkLdsRUwY880IZJ2RdSWLDssJ3MB6U3qY
gUqshCiyh/p7KCUsypEItuXZ8rXHf5XUmWUF2Izc8YCIacYHYWoYRy+OtZfWqYMX4Xl4ZLeFuapV
2X9Kp2fOC+j7VvQjrb6pNp4Y0oWEmxvGE4J5l5R2rfr2mODC1oWmw16cV0XDYZRMbRxY2osy4c+2
4fAWMw5706bsQmL6Y/XIzN+948PeXnYQmYAfRZwibo7T3SNya99YvPtVhgi1W00uXsZS2P4htd8X
QeKj29tUAfdcSXojH2Z2EI0xnQ2R/JOq+DlWvf+EOKE4tQNnsjAnOJQ4S6+6hul9qRtEa8IUIllS
OfE+cxhHFzbSUS0Tc4yosSONON6WqHDe7Hiw9qGW+HMcSvda9ax+oza4SOlpgtTyp2Fh8cK8zRpV
WvjtyaSpTQIuDOF/dnIk4FCICRIvH6iN0FfnwmGhHlCCBMamQwnCOFkxX0HbopNil4nqpWJ0tSFS
F718SVYHLmOWGebZeXm3J59+eFzU9JTruz8ZpBOBfYPCRsSoZUSE4wGkDHJjWmE++Bml1qaTxMW7
2MJaVNZXhykWLX24S3FyaMlM3Aa18aq1vnni74mKelqVuLPnzT/ahQ2ftRG2wDzBcW4iP/fWKu6O
TlVjXTYr5NoKoJ9VD2u/W+FjZsDfEvuFR+GXmeXeboicTdV5xH3DCt74ejMhmppor+OYnb0CYehb
u7KpB97/q5X0/G1t/4+ROSHcZUZknrPIb8ZdpHH6zOYrSc3MMTh3t24IJSaHmJRy19gGfXxxNLs9
G/SAdozqaQJPw5Po42/smZumKuTZiuqO9x68nYydH95U/bAjGlGhq+2jNPsdDNNtKmKdsA6o70wP
cbKsUj0J97bDO9Lo7nEkzmGbiK6/6uGf1il30aA4pWpSElD9yRk337n/Rdd57TYObFn0iwgUM/kq
KifL2e0Xwu7AnEOx+PWzqL6DvhhgXgiJkqMY6pyz99pFJTdDgwZusMZFG08fJMHGgOh/Sfk1d8Qj
T6REoDa0TPHbnNu3MUSqpjznONnGb6ZMxY3uv72+b7Se8RFMmnxvYO6dJzM+TyJ7MCfyb8Jo/mZe
mFw9ZT+0atuNFG5zMc5r1yCQtxzGM01peRwscoVaUnS3lhnXq6T90vvp2lSsMcjk/j2G9H56s/8j
S9dkDTDKYLLo5AndnzZjJp8IG95kyqdilmCY+5SV2mxzPUhG+3Oq8HFlmbPB3c5x1r1PEZF3CGq+
TNzfq0j4e0SNxcbuqmbdae/DBMSq7JJNbNWUgrq4xb1Qe2HCTuY7vCgH2aWo8CWE3tbuJ/00ZSJQ
VVLQKpDjtY5/yBJx2hTq+VM15WuMKi4TOSB0ufDe2kZqQQOwdO0XRDo6mvcrKmb3OmG1zLtuJ7vI
Om2zWnuJJz7SPPLXuhh/+nJLwBWOAJfwHJduWZhDD1Eye/FRNOwOLi31Q9t3zwgY3MeUSkym4AdK
YzvZaDS5XtWBqpn8DWmCR7nvt3ytIHPW6jcgaFdNm91AA79xhKh9grgpMExUv/jmw4fB13jnYJBQ
IDjls1HvD2GlmRvuaMOmEe5zROFPjZyY+37SvkL6qFyoUwhh5QxcvegkQ1rY0G3v2bvajdFEpIpx
JYzjgwT8t5HDOhnHmmPRlbvSdKh3je0cD8Y6zdxqM8KCUoX4ohH4U1rVjh5jTt+wfYkEQ9ypMT+F
nj3KqU/XcxjLwGhEtK7mxt91ZfykSiI5q6w11zV44MRuyIiIpk/DJQm1afM/hcTs38vpOBZVFshC
Vtxr3D7gfPijJxE3PHfYTb4Bv6Xnb9Jr1hsMIopNCbyb49OE3Ez3mVM++eUNHAu57RLYBMcqjbwi
iGfdXRsjMG4zZummkTbZRQ0CbIGNOcbGTBj7asBLuE+iPDv6sXvJQ+500mKqaHP2rFvB550UZg2x
6CfScOPEaJw/1db1AMGxcYB9jtrySPcjvBquQlfUZteoCXf5iFYR9taxLMqj1qI0TnNqNbM1gJ4b
ZHeBXt8M/jAEI8KeuzB2E8v60lm43GOf4UfrhCZcu4ohYNHsu0pc0QfqQWxxijmQ6gPTqTBepfzC
GkE2jCtPmmk6N2Iw8kVibrxwLwjXGNzGjR5mZlAnsL2YVXH33OsjoTdGGH7q/aDvWaoa29FAdiEJ
rsKEzXkbE8vpGVwGUvWep0O6qQmwoZ+d7pAPbj1AElJvylMof1QM12m9YGaO9eZKClpSfIuw0w7m
0BUQ+bpsmyhDBM0c3ZgUWRsAC8aqrYzzxG/KD6l+ZpV+84hvOvQNhjJv8JN9nfUNK5xm2g7hVB/B
IAxp+DQYwImxERL+G39UQztdOyvdza5e3fK6fNdykuWsOn7tU3gdTfgropxZT5539RrfP3Imrau6
LR6qWOC3Vn6/97Tph7Bzb+2wHiD17+hXcblBoNYfCpltc2BHqw5K9F6AE7KMedgZdp0FdpojmOrU
wU6j5AJKKLlYSfc6C/CAthp/5LRCB3KMWrsTT5nIz+jEisOQ5/6papnh2l1K7BlK5JXRmc7Toqcx
l8rE7jIK/8T4iN3oy4uT4sLNyQ6ysn/PiSu4JCyk17b/Atr04NQIMEtdyMfmte5nubEb/4equp9l
G5JaSzGNOy7gkoEdokBTEM2evZno+qSyQSTTtfqmL1157h3/kutDe6rIMFlPXUHOcBrfIuT6e32G
oIE58XmMoS50Bolis8e8OWtL7dbSctqYrImJ+40OnszDfebO2rbHvQgPVl3dnv8SjUJoIFmJtgSW
SjVEhBLmvoSyYs/nmfx0IgLc5uhl43ViUnzNsoYgbIc0+4RohEvCFB7fVnHKJ2KRNGKFrU5AvmaR
T6J5FfQKazoxsze3JGe8v2HhMnckhqHV5IoKa6t5rWwiF/2YxaxRwl7uwE8LN/aQ9YfVRRzyIW+O
bY+RaBTa1g8HWmEyPzum1+xxxOMlG6hEWOEFmZtw2FgulyJGP8sd4QqU5cjaGStCgpjTibyDqQb0
ZjnZ5Tp9h21bG9ysTGQEAg3ybbQya4P3xghsp7KvXspKXde9eDO6erphapOsNdG5D47iSj5rCQYV
4sjxRurU1MYNkyyLIY8ivt+Ea73MrY3eqGpdcPNCzSnrBeSm9kzKX9vcFFsi7tJtKcePYchbEGjz
uB/M8DTnUXHMtN2YCLhvEvVZZE9qV0rzYk5kvsST66yl6291c+lXp7jW+jnazvx6KDqFFpizMdAe
9ex1Fg0YscwnuAHgA+nzrwaTRa1tZD99AtsCTWXwrWqE0BF+R1pzzTcFxyEyBvs1rjw3mJBm7WTx
ROQBImqJjmTGUIWu3PZ26GfAqXgBVX/G4MYQ19EWAIRbXVtbcsxPZTQuSgd93BRO751YtgSZWVrH
EitdMLAAWw80b4LU8/lHscJE1fZuMmNZ59rU4flr/7iUemFHfAgYN6nbbwX2DoCbiAYLnHoF6tpU
HOvaS9YUS3RwO2/niyIPRpDZE0mcaCJ19wCV8NKaZnWK62eNavbYuumhVsjGPbWvIpc4Ejs70XQ3
zrnBhCRz4JP4BB5QO40vzEN+yXiKkVaF+pO3qLPRJK1nrO50NWeuQIb6cmGV7xOaZrF0xF6O717T
1WeRwfVMXNLDWuqEdU1LYZNn4Lfs5IEbeLaPmv63DPMHtEcgQkwWrDHM5tCWP3rDSY5+iGSGITbE
md4glImG14ryNTppliwCoxhKHGxUyrVDGMCg6TYTo5YGnj8d21RjtaSTUinKR6p34jyi3Dsyz9o7
XZ5d/Ikrz9hQMk2dtQvLzOOzjB/mXtVb1045VB2EL6UDqN/AjCU0Utl1v9gy2iZSvv8elvtb6dZi
pzTQd7cuadyLmafTKpFZf45Cl0IXcQPXDFmqtzov0wA9Y7lDBsMZPsMSD+uS5iJyLHjXzpKxSPB1
hflm07Yx0VTkCSajke8jPnLC8TxnzYhbrV14fko3emq7Hteub8MKzJKVl47YWJPMQLFQpRfLtl/7
qugf6OYPlR1EDQioLp6moOPGhwSkrY/3jW7223mum0OWFwwPe1RL4UCp5urIbizNJEQxnKptMQ7P
dhZxVhfjO8MeUEEG90/QjfUx0WrOqftDMxc12CguWf+e3h8VKOzy1f3hfz2v7nupvGt4IvL336e0
N7Jjn3jihSa79pIh/Gwybhrx8qxoyg/OxfR6fy3NKW80UVlHr6mj12ygWeB0kb+7v1pzqDEGHici
aNT4lIcNcipj2Dodo7W6IX9ggoI4pF7QzRFwrB6kburFVx2py6XXm11lZvPBq7L+OOMgTQCnl4D4
PU28TzHgr6KqrLfBYV0ZdS8OFtVrpSNcHuOiCeykf7TwVV/G1EX5jcMhTpIcHDwDEzEmLcnilX0s
CorjuofE1CYHjw77BmZ5ukYLgzeK5upH65xQqxdbs5zkzgYXzlmq59w8qgcfDPYtzUW01+P4sx76
n23eXWw3RRCR1MMi0nhrWC6cG08MTxrVnI1yomuG5mx65XXWwvjxviGCwXjIw99IdBSIR0nnDmb5
bhRlim5E5y8H/UTiVuJdm2Ecr2RKhIwp7JE6MfExFvrau6E53354i6zIeGVupr/QViFj5W2IFBVn
Ksbncq4p9gd/RUOs2lECi8cwVtkR3wCAJjERiEvj9EAwCMJfydjImooU8BXt6xlxMqdlcX3va0Me
a5JQYnosO1lH1kUnl3vbWT6ln1YsjqXSQPaqLoouxEE3Z8CYLgDcy/2FLhzgR0k/uD/7t3GTybjc
36ZNzLtQX8rVfd+/t9wf3feFI16rXA365t+r9xeE0ojCMRB99PQ5j//nG9yf6q3O9drSd3+/3fKL
/deX9oVlbqYcVfm/r/33y9/3lZqJh0eHtHP/Diydpr2hmschEjWJq17kHOM64WFk1c7x/hxcQ29x
Aeal0GSnFQ80M0KFEHvZd3/j/YVJJITq9X4aMLuuYov2LVMBejkLkj8iL4LnwvujZ7I43aWWeCBi
Wm3zqZzwKfp+8dyriARW01lzufHOwlh6sLU9Npe/DwvLMpBqZu7G8cGN7VJNbUZbfoYs6xih/u9m
rGV5KaQf7m2ru3gDlEjpg6rT41ohCmiidjP1toUesJpDWpy2d6hC7AXtoF+N/liXCOtRkDXfqu4Q
TCNh4PYRv2r28Lv29PxKsvbP3EzsdZhU6WOrfAPZR9c8SMMxt2Ia9UsWl96uHcr0bI9ZdmgqVxyl
5yClN4b6kPWJf4oQuO0tnMWXVDe97SBhrZW0Dg790pmsey6BE9JPf2lWOqVu4p4bApK1iqNqtT99
4Y0P7bKZxxFXV0VZft/nMPl/SDiUHxhwpysrq965srfrGEkApxSbkGrzen8aT9qT45ECnNKCJ89W
ddfJKjuSEP/3kYx/yl6WB4vG75g38TXJu5xuTifiq9MOH3nOCiA2IQegjZsQflc7LPjhy9ICSw36
OZD0V1odudtYIq2AUOHeOG2v+Vwj7CGCez1N2JA6L3xOsupITeDT5GVj+xTdytDl9t++rrP+SBK2
jqnR+yhk0k/PKspT4z9oduY/Zbb0n7S4PuCrDjcJNjt8F4lCcs5m1lyGFihudk7VsvIrYJgXk149
3De4qusHG8aZ4/bPCRyDH5aB9NGO0HdpfVO8sP493vejbZ639P7UrvDy/oc15xtHZOFrnozOCbMh
6VYKm6yq/J9g+LzEpk0+puRSpf12UEnxyhm8i1ykc43q2l2BMyX2UOwlfkdClfLD18zI6drRPVvp
RYMlLnQLQloyRqn1S+1W0Vm6Fklb9PB000+fPXT0cyzqvZmyWMzl6G/i0AUlb6m03OaO0eMZXvik
pOb8yDGtbFWo9af7RisZ4FIZv/p1ngduOlePRWz2e0cO5r70e+cmkhlA50IaaCj/VRn9hIe31xCJ
fwytgleIdOc4hLn3mLTE7sjJiH66KJEnhrpvaH6i3QSV8RBDMXlGXBf//R5eMb+KNMlfJ7r9zEJk
tm9G13jp3frj/kNM3/slrMY7pbFA4iJd8o46T2OBujzMTCPeFn5xyOtpCDq3MAM9SfStlY/lY6fl
1WPSAQj02urBsvIZorDdPTXx0D3p5NALvJAP9120CuuTGOSv+zNt6GbmJqOgqMdVrzHZPjr0FF8y
rJ+EBrs5huJ55P6d9yxE8ijgblZR/Lj2Z238gHCRoFwq7QdCjp7CONKfw3b6mjUm9mUW2TfHJ9l4
jCpKt8SqvophANNEMd9imV9jHUZxapSC7qCeffmyWDlNXvyo8ZgvU38y1Q3f/0h0Mik6cIXcEYE5
tIhDDT95Mjqn2WcUyftE66t9S8QSYGe0WGFog3LtxClR7q9BZdqZwSgIEIIH81i394ndnwbbHUBA
8idPlHxbIjqeaMk0z4moIHF6ZKjcn9aN0TyHTg7c12K9n5vXIsthhoahQ5AGIh969/5zGAoq4Yml
mqPr39ZsN0GLFGqfeuqL0al51WzzV4/vZK3VAioP/9prW8+M13oMHsT8vC6fsjlYqz5zm49hGn/l
SURXMhpfscQwRi5secjxFqmqxV2AiPEGpiXIaaqTjTM+y2aubs1Sn0ypnq6G5el9n1sRTh871WvD
GXhELVLd7rucwoVBmY7c5pd3/PuCCa6RMxUhebB8j/t+tPgc0BF3t6FnOra6vxJBd3VbRiz3r2dI
6rCwA5Y59lIc7xtR2OKols2/p/dH9T0f7f992a9DzIXGtL2/ub2/+f5t7l9x33nfWIX7NY89+G4U
piJP4nMC4SbkI5jS9ZiG9kZrO/123/gq7w4dq/SV42Rat3GaDTGx+W3WGdvSn7KOkZjU0XK58ZbI
1B5dTjFpTOYDiAgmNVmo/2hbAuVsoRmcnuR0WRkoV2VaPjmFzvBq+uTe2xOJu43duBS5BRqzyBDZ
kQH/MnDOL/fNFOn/eXR/SljueKqQd2GOTU7o5v+zaUc+ltX9+ZQ78cmt9eaAsf2zr9KSjNyieilM
bOIMjO9P3FCxZ8nyHRJ7OMuPZponMLGV+YQPy3wI3Raxgmc83Tfe0PIPYHW8mR0SoRrXUlsz5drb
hxK1NPjQm2uq/JIrHM6qqvuvuc4xpkXD69BozWHqXeyBy379aM9d+ZXNVbltkWofMjlYr25ln1AS
+W+pVe4dv2A402biIYyqEF2miVCp1Y33qFNnGiHOTz/jR5MHrkE6Mt2d8BKM08jtn3wLwfr9Lcs3
GhLpf7TgEjctF2mGn3SCVTa2Fw0u0uKb6D5UXl5ZjUS/3Ug9aK1MPiIXsVBMOtElcSBcucLSNyNx
aG+tZ77f39ryrXvpR58+g+c1uqDpOrjcbrl9qG0juC0NaQ9RF/vmtexDJAucrJvCw9yTJm6Gu9tt
bg7yqtvkGTDe6Zson7Ydtl5eKAzaET0SiPs77u+NBrmHCOayhvxsstg84753LghywTneH0Icqjdq
YgRE7wBwjg/uojRFkERIs6s0jwb6TuyMK2ckcHF5yP+/P4+7+2Mbr9S69DItoBG6Jhi0XqdqbK+d
n/9qKTK/Y0YpFPPGL7uoDx6AGjw8OPTrOLFw8JXEFAr666X8GuJuXuKOcQ+PTv429sWJXqN2rtzy
P5t5eXrfR9m2kzotnShNfaKdBve/3/f3ywz7NcKJtZeqGKnzPdpw2RghzekR5d43kZNEZy7f0XlW
pr2vTJvpAqO+Kps/ojlJd1NvJmeyo9EW3l+QEly/VQC2vD8t7fq15Eq/w69DM6t1si0aRVddS1z3
KvIqLv5hHe9qUulH88FxXyXX8lvW6dqtThrtVsCWTW1tuvzbX1QLA4N/klBzv2tVesSN0T0aIi4e
vWc0KkRl2YKRmdGal7lB/2i6FWTvmJCwpO0/Xdthvu5JmLu+0Tx6krjD+zvcvOY8S2CCK2nt0ni6
wY0HMIyz9nV0dETSXf+djhoqC1nJWxRX5ommo7t0BvtvtUUL4b8beYXItMJ+PureTpjERJZN0u51
D82dRKr5xh2KiVGhL2aoZlj7uMofrRbbbKM5W3Jl9RfcEsU2JLtsUy1ewskC9qnxyWJZ41UzwTVq
dJ/U9s8lWfYf5ajsncwRHKLXKT8w/eP2iv3h2jut8aDXw0LwnZLHmDpmS0uP6UEtJGwMDjfKb9bU
XbakDE46kHAVM2GEiT6hPX0e0PgEMfjnt8LBZokB0abo7NW5UPbVNErtj9cT7+mmza8oLuqVaHry
CFsPEX1FKGEypPLmskjZUuOgENYKjYZw0V+SyeJ2pzGwYkJtso7h3smRd8w8bBodn9t1TqqM9obX
v2jTSHMTVtRXPJNcG5s+OaT+FrlPEq0UEgFZJzO6NLI6a5dWSQzGGIsGNKW0Ll60pMpP5JvLRboo
Po1Mv3TdqL/oMnH4nzI2u+8f0on8TuJH+lBICE75zusc8wYRo39BHuitwiYvj8KR/Ys79/UWb0e/
sagcaBKO05obFcRYFso7khDmd4+O3Sqpk/FqG2EOBy/Q/Fy8G11tX6poJBhSC+cdLpJhV/r2LjQi
9xOr8Uw3VXQ332DSmDdABHQz00ggop+CoicoRVp9C60+FTKc37Kxt3Zz37NytYrhjfXD+f6GiQj2
YEDY/GDnXXJhsEXKBove74zBFhq54kyjU3LjdIFLz3l/yJO02qM7YPVjDD/CimY1mXTVyeVPMKP5
sS909ZilrnNthL/+twv3D8eBU5HhyBvu+9PIlkdENNSF7Lpv3G7SVx6KmaCfmNcQnEmCgKdl2RlJ
34NUefw4LBvYG/ZDqX/+25NWTvRYinDtIrW53vc7bhKfOqNI13liDttorsd3HUXrSrnOeEaAPr63
3dId6q0XBtHuLe84RZbdPS7sg+m19fr+RSlQfmQBdXm4fxFD07dimLubbJ361eysVeJU3hoNjsJ5
UGGxnJZqBVDMQEhVaAVkE2KFWKoa5Iq/bZfFaIuRdcttlbTs4dZMjv2F7J5DOKNdi3FGPRV29Oe+
X8aEInqziB+TrEjODTIn2MR8QdNqAWpo8wPrV7ILU70ly3Zs3jiIjrbX2l8aOGPGWqZ5zGIWNZSC
9iuIpAInVhJd+ti3Xkcf4pExVs3FBu35Smfhj94W+t8X67ENRuJvWoUxzh0sY8vQPdn1y1N0XC+O
nnQXlnUJgVw2zDo/njZ+1++jCvqJIwb842qvacrHiN1+SnfJBNR7hK1VTOGu5z9zGB+L/9xNi80E
ZScu0u9Cmp9xNTDi6mkZG1hIl8vuutfVtxVC6W/NGZJ3nW5SW5jogLvLXMTliY5vRHF2GiIKf+wk
9PRaxFpZTMyL1V9U1xt7g3lYYIXWvBa4iEOO0f3s2uNhHOnuW42PiUo7TfYcH+/PRrOJ1sJMJVFM
XXqNdDaCG0Fg+irdLFC74ziX3tOC4TEy1hRGMqxzS9eCsdbByxTlD+601NNoyq+h/1KXsc+pmVZn
r5g+CgUFs0ah34cWE6Vseo76fkMs5TdLYdtQTJiM8Irts141YQpE2pQb3zYh42jF1q6aTyKb5+1I
sydINPfccol817OIJGSNCBtFl3xhW3zazoh5BNOY7oXlscyKI3lszto1Uu0VcsUpkbnxZQxYYh1p
mQc7jC72EOUMg4onN0GX2FnxzsyTcpd3xotbTk9ANAOrj1+ddLpYWnFCdnBOVPeixdqS3fg9O+IP
rk58/GI+hbP4xphxcbusvvjIv3KHf72nZ91+mWbbCHlOrSFgsyTVQROwaFRo7eVQI80bEWgUgo+8
r5BreQSIrgdJZ4I/F/xGsW8qxpwyZbQk7NpddZ5ZBegwSfGObOykYR5UGgrKigjXRRCmcHcw+Cvx
/RfRuqdCaIcMWUiH7dvwFdQMbLRBkcYnz16ivDVaMdBASV7V/JicqYzeNytB2EOEy7V4TZCEzNys
o36lkEodK8deYwl0GL8SEDQU9jrWSU3ohj4NPDAD60zJ360v1YVi+WcRwhnq7XEn4ejU3P6CJLbE
JrHlSwoA8jWb05fyKWQOcAw1bhmuAL4w9VWJHsUbd7T33pniGSTW0DRI+WPAQ+Y7NA/E8QAFj/O1
ijDeuKkJEi0zXyo0j9DGcYKF8WwTjScY85lzeiAKqlnFX0PlhEddsegxRKhv7OanLEkDicxEBpUq
UbcUr33oOSjeOCvA5G1aC3udU9ZoKInfMEd5pmjyAlGRBD2Z08HPgVHQPwXK8BSXJiKqyE4Z0FKb
63Im41WmT6aP80CE6jARpbmuSXtKwHKtudcMIyErthBnEcvxjOIVRgbiP9Qwx8nvXzwjj4GkGvOO
BvhzBqxrF5kDd6yMEHXCFP+w2CrJnx1/F8ufjFJ9bcZZu2blEE+MCp3Y/+ia9I9la3sRp2+4TjPW
m0za6kTbMu10kN013ibPn12dDNZClC+eaOJ93GA7M6x8U7s1eou6IM4gfTeb7Ju+DlLjMaU9tsmS
6Mr8j2r1Z1Q3pw4ZWKlnxsYSU0yuuzyPcp0r+K8mBGLcMSVGS5AFiV+8ca/rV51L2oqmyYOow4Pg
jhXH2q7vk99ilihGRvkq5Kyt6DKqDbRcsfVdoz2O4PkLqv9gzshOz1Sy9eouDMqsJ1lRrSctfvb1
CPNpY158jXg22Ysf3Ni5ghk3paQH5Qs5Ru2gFCxqRo3pEK1gKV4t2uYWQeWVcUS/gM8hFDj7xLpP
rO+eUoWo1v41SdIgmrIJ5UEeBx1NNi70p3kAVW9EuhEYKvqpZfXj8keqPPlywgv8UaogtdJnSRJT
YpT7alCfumGpHT7Ecz2Q6Wt4KQn2ZYlB0IBla9mJAQPsnHYFareWiFmHNn+C8q8rixVzkT4INYcD
PA0JmRy4Wh2FJ99bOf8Kh5k1bV2sByx5jvT/kM0LbE2HmhEZ4bDqLE5Sl6M7m/UvLqwoAQ0rPmjR
VO7GRie6OG/XeQ9zIMHgf3Gtq7QLtdqbFb+Hiv2XvpJnB0M42sPyub/mFiDBiim74RG2vRwLjUkz
KCN2nZm7s6boW5YLB0BQexO1LQapTQ5zK1rCz13ExFNvwZsqc2wjcfFVI6B6Scz+anvGe1ipx86t
L3M+MANqtHg1lS7/YrSlKPo5qaxsX+sV4/8xfrMkVxZ6++lKS9wnRzS/Js0/y1gggMrfHd/Yj30n
VmWDowMtdRziTajLDOCLFmIGDle1+cMEKghwEHhYoTpkEBZCF9MZg7lxfmtzEwdawvgIp3CQyfDU
9MRwYzj7oSGSMPrsEGcK5NZwdrBBTyPfqiaHBePKgabhOZ+Lh5lxMUHFO6sfboquYADKJaC7sk6c
LCZ/WMPEBqY1xridR+fJrS5xNj06Vj8+cc6NzOPEoYqLX5Au0x0HUIS6JCgS9Zwi1EBcK8jtG4nC
Ya0QrS3HPLpkotO59vGsh9N2LuG81Um+7Rq4uDpQgs4nTdzoBAq29hcqDPqhPrpL1dW7RA5XWdhv
7kCdjSKYk1QigltkD334xXL75Dk7xJB8ME8QtIK4VcfQmEm2QbQ8TyPga/SeQzLltORUYJTpyzBY
yI0qahVLa74l6TAbftuXuB1PRB6vKj87TIJyC9hOlN2aZSxUy99uoV1arfnS56eosR5sjBB2IvdF
Yuw0O7q17ddsdBeQY7/tungQY/yVo+LNRz/edhkc6ug3Ingft0bD+W2FbxotMsTMB341ibS3BXZc
nVqday9wiGiHND+p1kIB0NFM5Midotbmc0AjMmJ0UVrsAr1DyeFHCJ3NMC9Ws4l+PZdtsp0Lop/R
Zei0f5Ag2VOJUZxORyKmGbfMsJlbYmCigXyijrvgqsW2JUS9wtP/G2wFaBZniYv1UwtUAYxjrf0x
Ziztfa3+U1v52h3nKRCeaANf7KqmQXhBX2lTF3RA6KkdIOaua9Zk+85lmpRzlbc87bubR9RsfnnO
igitNG2fnBz2kl7wCeIbC/mxUIEFaenBEWW79svBfw+t4i3u2u5PJpuVPVTD519j6eCqG6OaGE9x
HqipDQM+wj3/C1Ku56k4zB5iG62AamYuDjKrKOq1g8UXxytl5gjNKPI85keLW6WUFOWJhSJNszz3
NVoelYYmjncvS6GZn4lu7BzHMv/MZb83EEB9scZaxV3FsFGE6GuVdtLSyfkhDfRCdGAVn2b+21h8
S2aDlbMsOPY06X2XidnC86Nl7jGOsDV5UbUhDl0Ht8LIytt9I6MxMPSnv5zoqLaHh94J1bFWs7Zu
J7fb6yhW3iIPYBNI669qHCFSvvpdlK9jZbvf0580SoufoeYzRgbL91lb4YfSPXOdmg5WsoWmNUbF
01/zp5HUKA0zUN9ZMVb8VfDS7m6Cv/Zh2A3l2dfKt3SW6jO17ctfpnI7qvZs6+W4syaaxZYzTxfw
ktW2ayuPw0Yrbhr05kuxsD4LMW1QuKgPj2v0KseRAIZUpv66BPG3c1qCV6aO7rGuD86v2qLI88c3
r3FZzICE+rdpx8fZBB3j5G51Kh24caP6ETNtWmb7GOnqSfBRqkwy11JYJDyknJpWngbNYHZ4p0HU
PVgfRcu6D+1tMnTqR8ni08v1+SvqgbeOTCbX9TBHjz1jbEw0g3YB9PblL8XslNbmO7Ynbh4AyrCF
JmQxt9mZQsrYdrX/826stYpfE95FraPeAzyqzoyEnZdpmB0u4YQkVLKzXxAkdVu3HG3uigjrUzex
+HXd9tE2UF7ZYgnYLBOoSCxzb6YNkgbe+5KeuECSusq9tP30AgG6eG3t+UNGpbpNzYxLpBsOiam6
N5wQUDI9GrNk0x5F2NYn05baKsez0kcOUMsFgpAL/2KX9AZ6D/xqnzP5QJV2GNLyKeOPOd/f1KIn
XeGLWlcLc8YqPONYi3Er3PraLjQhlhMCYbzT7ZRKkaBynDa26966OBWPgwU3PBhNZId37vLUoCMa
LZ9pBKCBGWXMdoL+sBdtpnCL4Bk0q5Zb9/+wdl69cStttv5FHDBVkQQOzkXn3K0s+4awbJk5s5h+
/Txs7Q87nDnfzMVgA0TL8pbV7GKF913rWTqCPbIFvjck7wDwm1nKoIcWbhfi5pl/jy4axJayA1S9
vu7PYItfG51st1w0sKJdvNx3zqzfm9+x2Kqb4ZU1dFiwE/IMilM/gd+k+xQTox0JTpnRaD/CaRYY
GGp92ftt+DE1xtahsSn8xztXrAkj6wljH5t5HnwKS3QCqMdZhBEFcRfh+OU35DCTM6mE89D7XUzU
d2p+ZbvQpl+B/jjG9muu2v6Ddv6r1tnvePPqR3ALEkQ3mQdfT1eelAOkI1fftVXZP5iUr+KmU+uk
yJBa3cdAEtjIKzUkN3k6tFef5v/djOb5n7lVps9ffsruk/oFOgDO7tUMSlMVs1uQh/u0ldo5kLM6
MVMu5FYQ3LobP94vtIHDvTKczxRMv95r/dPYSBOwctlSFouKS4Fkjt1Je+hGp/w2hZ5Ea5lWGFE1
oKt3422WeNrZDsQPxHI+UaQUn2X72yS6DwmFKBFR6Mla9drJqRxxUo5PMlOQVXwqu57khuevGxH0
GWlmTi6espTdBD3PaKuRTDu2+EbvyHqU+N+ctB1utk1B/gueVSOvhleY0RwZHYCLcQ9zFRtqcCjh
GdHYGJ8mg+aoxen4GLvwPZzOeiNKItu1k7fW+2F8EjXkC7+i9WHKH1lpo6mb6elVPVFuKyYIoh0s
NT8uH8aWWF/NVu+5lMMjcohwwdZlfLVCLE7lDOeU+bjBUJA9AwmyDlj3LtCn3OehjHoIvG6yl6ig
1n4UEHdY6vCOZirGnXzbFVhilILl2kaYepTstF04FgYJdC7hDiOGRL/I7UWTWO26agd42w3VzYVj
5vZJv78cpNNTRa+q1f1hhWBJleu7UWnd1vScZR4MwY6c7/ioaTsAL96tJJlkidcm2+TpzympXA6Z
sRy2gWIMTEAy4UTLH2Wj/KUnavPSuOh1eoibRD728lVT4rErYLWGjDDVRu2jy7SJW/bidd5srkMH
cL+VkPMU3nuWYN2IUprERf3Uz9I2F525FtruQRWNsRvZlS4VJvNLVflvX+jgIMuSRzy2MYpUGJZj
mhACRwjX0pkR9e0UyZ1p5JC2+qkEotpDStKLdpNZOx0nUrHs3DFZFzB1v2x3Ljwwa6jCB60ZJZgI
l5K7cjCYZpAjdIiOlMPopcE1M3XbeZ8MlHtN+NFTj1y6LrnFKh33NNWD104fkHyny3LytTeQazZu
VEzWVJWgxkJheS4NNoNh1qGwDhMWfZaXgMILLGCb+npnM1Alva/t7N+/oK5A4v+Ok+Ildo2tCx/z
IAY5bEr6GjtAhnTwR6We4S4aay2Oy01A5zPB9w9eOogQINVGwbhIo4ZYG6tYq2DA3+024Po1X7x2
JosJ9AfsAPdF1g3sZ2vvMo52d6L3nxdwNmKrx/JHGKNszy0rXHJsiTbgA6B1ulTo/ptYQXvOuvtb
gowpSWZHGi7cOYnIm8MP/hJsawxVYZNIG65blNOnO4LDG1KSJyv3jN5dhWH+MyuFucRO2V74E8OL
vJWqrPApSIP8cRqP0+yUoCttbiem0pMb1+DADd4yBavm2jWjv9eK9DGfuQphI6YNlX6qqYFm7IKW
j44+gb+EjElMNu6Svrf2ptOVW1uyDR9ZvOK4JXYhQKJijfT8+TjKV9Izw4TsSzZYYheGVfcVsUVE
W/BZ/FfROsY/Ux8IHrOpMVi2O/9n/DPKyOOJTEbT0ch99MrDqFGKGvGg3G39OnbYI0KAXyydeBWG
UcOrUk1YNAwKmKHZgFyK652nU6HKPDKOEPYY0PTRHcEggrfQ+/UPN6m3uv18v5X3iyWo29Wm1PZx
HUdPI7ziUzOO3/78G3pBsGtn1MRdkijDtqQ7JZ1nnhyHyaPx7fL74OvBQprl4zjExsWz/fWUJfpF
y5nF2nQihUB83rlXfmLau9ovpzUAw+qb4WSvtTFiz7Ws/Go2RJ0N85+7vpOvJjDOh0prDlY8S7Mf
syhNKQbp1YVpdON2RreR+mDS3sLS5vhU5UoTLv18SexBwyOpNlHSdnOvkJTY6FgWHdEETHkblErl
oU9mSS1dwWXVZMEPT+vWBRqKX+4w/YJ8XL8Ir4R6I1R0lLGeXwwMUCsdgsy3xAz2oAj9X1mv3sQQ
9q9BBA0jmRyirod046fCvJW0BBU2jQOmpugS6AHWp6G6KDcChz+uMzsoPjH1f1fAGltbejugvWjA
Z7ZbSK6QCtigdk3OkWOU2Se+GGGLAquOPu0cB22+NWN1OkZ4M293Ctvpj/rwhg6t1bvsh88CtnYD
IOyehMQK44s34Wc/lOtH0FCe8ihLgXHpydHGkfV1uf+Z9EIABJhVL/TaH78k/FYdo84y+JdJgjFl
Gr1mPSLkwJbRufP87OjQnGBKIqilC1N2VCpofw3Wcyuo/KId/tUPnKo84b6qQZersjFT6vhNyCE7
NrYENaiHCdbJkqoI/Ywcc64CyN11I3WGbgAP403ibXAy1Of++JF4BHuXqcoeNDuAJTS5JLkaUXGM
iuGYKE2ji5KK3WDr3fNkOq9xItXHwONLhSKTD2NU6YdBaegVmW3mjX29AnjAcE6EcYp8autT2F6S
CSLUUFjGTgxdhPWLNRyShni0Cqtdyqmw4VtXGpWfgIgL5VBXbFIFnJYKHSiPFWWL7oqfytyVzWcP
T/iIRTk8lvNFgyjCnZlf6rbFy/v3YeyHR8vrf//7IBn7n1OKLsiRAXuj2xI5mmP9I3c0HGLcE6lQ
K1lvzHL61ZkGK20n0R9CrdpkRay9iZZmfOZhwAlrGb+peK+ZVfiaIns1xvFoW1RfKW+U47GZC8Oc
fduVf7p7mpSqzC93UzdbnKyi5YAQ5LNKWnNx4DfoEpGrIwLy/XNYtu1bMF0MuE+viS7Nq2/hsxxN
+RqEqxAwyFmfrOtoFeGTMtNv4dB8TBkTdCmdYeHR2XlJHBGcVbX993fpfhf+tiIRBykdC7GfoXuO
1OeQ2L+sSE2T0O82NIJH61kcTuozsTg5sOOmsc5tTegxDDhnY4Ua2Mw4dPZQ/5wlUVjiNXDKChEC
4spIutltcn2fElrK80tVKNiJ0sH4FaEQas0Xs67ThyDR9j4CUJqCLRBzEzUqcLbmCRdqvjESZsEc
a9iBLa92UHUzrbps8P6b0Lz7SvL3N4xWz7QN0xI2b9n+R4jbEJixk3iM1NolS8GYsXStOXb7VrKz
vXN9pYcP/6uOENpUe0Ht8c2oWbMjwMKPELgvrRflOTbtBqfOcQ729pX4GQPPExleZqfwlMG0V3Qd
5w1t6NUsNU56LAeUR0Klwc7X7Z716BcbJOOsE0azm8bUxs3dDmf0T9pXeu3/dtjq9rOYU0ib/zP/
4J8Fzhqgge09dPHPr87RT/Bbxe/2n3/rb/9T83/v32b9nyNO//bF+p4++aA+6/Hxs6Gi/q9Ux/lv
/k+/+Udo6vNYEpr6kwyZdv5pASEIf0tNNUky+jcZlt2P9ONH/ev/+V++Uiwt/T+YOcihcl1PmNKS
f6ZY6gSt2hY2Ap0HxxWCx+aPpFV3/pbuCpStFqhT5888S8f+D760pDQZd/M3/vW+/9ghccv+vzsm
dw5n/nMY88PxIgl+M8u1PUO37H+kWeq+MAq/IIMOws+sD6WyN18MMcCD1ANgiaMbqkNk7AyUKqQj
wwMTlww/9jXJEmMvZ8HiWNj2NsXadKFl+zZ7MEpRGGflu+9hWBa7zPJ1qlHjXDhVQNcwvTxMjQXt
L2foWxUdP30CddSFkJKQVKwG2T8nLMnQdbzoRmUGEB2b7EXmurgrZFQTh6h9d0x4DkYO21KrsQ7g
/X3gsLHWVByujQzZfJeANs8TcWiLW+64LblO7TlQOaVzZE6HMMD6XGuEvlt+nNysOcuIZwyTeTh4
e59FZ5lEcGsmw9yHBY7mInMIOjPFhP4nsQ7Saf64FIFBdLIK94bvxUfT1+Mj0y8iAbpWvEG6wjNK
Y1M5bX2MUWwenS5JV3ps+SvPdIPHvwy+/2IbbM2j82+fqm1Lhg7TE4QZw5D37/9lNnbrTEydaOnj
utQX0LIUezo5dPVd42VYBK19KIAzv08Smo7waLiwFBVQgAsa5WCahi58acqpPzcuu+LHuMj0h0IM
Ola+mXjaYolzQ4N0Pjt4ijzsZzIfwkNHlO9yDGnTdZDA3Rib95QPfFyNhxGEum2ku8ONM2BmWd2H
jxwJYsOIKhYDWRn29lJYWOEpuOwDyg7UHVTvbFrdek2IjWgWfiP9felYay3HZIpg5ISGBn6Mg2oi
0XyqUrmyHvzmGtPEuCX9uMai6N+6Aceol43ausdFvqDWlt+EoV5cWdtXb8hoZjg4D72EysKYBhCz
TPSUTXrFf0IrWRF3FHQgkYizMQy/3OZuQQiWPWZbmiNzvZZCoEHeJI21QDSb3knVsdKzYSP7F8y8
6uC3Vr4rCUwZkK6gy2idB6MC/OBJkT8ROvJRpvjU9QwCLF0pUOm2Yx3UREVRWrRwzHrRaG10aQ2O
rVFPNwoRUEJNd9APVk5zuvEEDf/Sspf3G43mP781lYMGHm3x+mvlsBCan7thCG91cTCQOJ6U2/f8
A+W7lbmUFYfkm+X2wSryVbzqddR0MdSry3lBxzpaVdlYQGWQagEBucdTz33noOEgKPKAnDrVN3BD
dNqbIFu1AsZXCFhKcCrKPEzjjuL8shjxvV8cFWs4odmhDs4zziYCdjSzBcKP/hiwwbG1I2eDue1H
rfC6DTYsu0bTSir73TlKHeeIygvWsH7klPJ7yjR3q/ShxTnhdxvIHgnouNkWPX86eut+TglKewN5
jVGGj3ci7+TRRAdWWjzouYvVFWN1OUPhEVNWGH+JaiHpbLzSol+YfkEaXU13OAnV2sq86VRqa2gT
2Sohm5pOl8L91VvwimYwp0NfYBHF/kOVQGe//1BThzje4TrCpdGqvQ7qAAAJnGJ69ifAS/7Nt4x3
UgFeZcLPulcoHRMemE8atcTAYeupfx6MjCw6jiPdUOjX+0UqDLiFMYE1m/xiXSkRf4/YTnltcnGm
snkGe4USUwvVDkR4uAzq1Nh2pRddwBdqGywuKLkAfuSMgm9Nqy2j0mNTUbePIhvirYTxBLZB34rA
8snn6z/hTcgFdEyQG0ioTyLvCUHsKgISwMGR2gBohKrHUwwBwprCh1rTDCZ4n4jue20aFif9YC1M
j26JoCAp1AtGxHVRQvQM7eHkzZekAPmMx0TQ3QLSLjsngMlK01fbd7ZQD/eyWN1xN00KG9kEMeBP
7ufgi4YYPodd55wlipgAC6SnDgMSmx6K47Wu7OzR0/rHKe12fWKqJ96SsTMjoa3QKxMUy2F/Q6+w
ueYlLn7PidD+RUeh1eIMRFOcnfkVtv+g648DUQDUTHvqYR4D3cJ+ddbbfYu3jOYjC1XRYCC2B247
93qi0WtinVNTfOuKiVDbrL3AqZ6O9Xzxa33c2E36I6zgtLtUoVklkwD2HPRpVRFIeb8hA21MlVn9
sbX6bvPvVwybatg/lwzB8cb2dPYiQnimNR+D/rJkWOTVBONU+mubJjJ9VcyzIZbYQIvwS6Fh2/eD
9hIjYnywGi9+iKX/xlKZ0VEKmlVKU+aMDWw8h0BiCqZfqhZQvVjkIiv5XeWxuytNdGSCPe6qgwe8
InpyOPutDc8BaGdcIOAZQWae63DUzrI04bQrqa972apN2YBFVkK80xegaKPi7kAdctjOydlrERrD
lioKKdymic9rju3o4JKWhGYtR1W/u0Ah2qQQD/swS0mVDngiaisKn3ieEvC4E5HFdn3QSM89QBtx
DyjL9qavmfR8Qh2VeIT5jUDYDZsEuYWdXa+sn1qZ5GeQdB499hkZPvIRumiHkJ7OXkIkhkHrBBiT
ZfMYYUhKxU+FCIb5zopuLDsvtSWMfR9b37zWi94HvaD27sVQjAJLR5CMsodFJdlQVEufzfHaJGF8
9XF3LJoxtGlJyPgWIIvArY8xANC/0QztCgqevofbnS/gJJSH1u2TJWM3Pousf8WLFx8rn24cSMZm
kWep2jW+fDHdpr3YFeQFMQstYhl88DtQg5ptJEDZLokZxsdcywfKJDU6K7hTtC/No5Tu7U4IjOBI
8kfUzboxCTc09qNbJ62MaEEgkzLCsSQ89WrG5V45lTj5GM4Wponn0TDsBlY6unONPV2Oj/MQZTze
Ez4AulYdvn9ylFa6EyVb/aDrrfUcuD3NbRtpdJZI/9R1/a/O70LqWN01y5F19nZp3+hquyt/jFEW
wg49BJyMJw/gd9AU+YvUkofKxcaRVNEHJ+g9sCjqb4M4517gPhoOORYgB0eib501WRTaHlKdvw3j
5JnkL/AFSOnCccQcSNBnQtrjvsrgSfK/mXsq8mwPME07M49Vy9wt463aTa3uHcbAhIrY5rxbYUTX
wCAN0gaUtsLTp28rj9Q5y56Ss5gvU7WPabhsA1Ah21aE1IPU1q6ktlAERBwiVaIoED0Qd7bu17FE
bM9cg0AxfaqpOD6hMAJTbOPdyOoWJV2DsCsFPLosM00g6CT0IxFyuKFGRb4UjsMhmPx6o43GW0gn
eu9MMZNBltO/TnvyxOZ8bn0qH8M6bg5x6l08y52ea5g1GFjqYM56QwJKDeKaRV7LXhcjtV0W+3Sq
3WdszZkCyeMY8ZHCeXGR4EK6qXuTo9l/Vx4U0TSn32az87pVcPCiSmycOr4NYqh/paRc1lg3KfDJ
WPPORIH3ixJV+15SVNn4na/WmsGBJUdYeqRaY20LkbuXkTY9XBhckHIAh4byCAB+zvIe5fDF/AHh
nF2ZKwE4YN1aKY3KZCjgSKnqWwbgfVt2WXNO8LigLSwovM2U8nsXO2MGgYFztHL+gUYCrKBJFJ2C
KSGFo6K5XNqDhJpqhiddQDTACFCOa2m42XHSJ+wvHuyDXo60W+czjOl3S3RqJVZe+TL4UFMyMwge
0q7ae6OjrZC71HDVYDjSQvFujnaYWvQkpVU7H4l037TCsY4iMexFV5f8nsU0nefAdYLUMJjE0bka
ER81gdKeu4wdrvSYmdpxNmESQKdNYXPVsvqVsLNxKXq3XY56PWwI50JqZdK19Su9efGj6QIq7jeM
cFySnqcvs2GsN4MGh9737Hyp/OS3ylJ9SV8yPaZj9lD4KsSM7W+FASE4mPZ1DcNSIvUER51GHqqK
tOf0aNonYqnhB0zjz7ht1CIvv0tbQswdPbJlXDrsCCS8ZU0w+2rGzO/kNH1xm+7PVZ+/mkVknMyQ
R9gEibc0WijMHFaYt9LmI4x0Mk0taPuKmec067S6BJslPUC1qmYfvh6EhBzGZH2a5cMwKm13jyaL
24GB5kYA1RqnPd4vDacCFpKb74PLbjmgb42ezCXIMS3JSdmrEfTuAqSBdcb8IVHj+/oHc8gi6e3w
2nofeGPm7Y9OR9LYirTLyCUSA86QeXS1GzjUguN37x7GHjfk180qZ524FcyRTdZ0HDN5jlFrHzAn
dfimxXUolXOC9fzU5oZ3bJpB25e8Ry9FGSMC81DPl863Wv4pOl32mJcnGWDIAUZxgjhiH7xJtw9Z
Xc2AZ9vtOFUU6GMnGkmLjGie1VdrMQ555qhveIDegNwkHYf/qu7Mq8rww8n60wqzlkbpiEg5KOqB
gSddQFQR1q8QBa9GngvYO1UeOX6u5ExgmJA7LhT8PhCPBNrO+VPRfKmNClxQUF7yyrY3WeyYKy/u
v0c9C0PJweLcZd47GL4JmVUfErml4Cx0HLw4KKBuIf263BAZ4x8b3bjVGuy/tA+NMwKOR43QE5KY
2uYGH9/eJEPZLolXKiVTuDmSqT7k+QaaEshNrQfkFaYWUX7zZYTKRY5Af82H6Nj1VXKOc/dQ9jSx
FzZBKxi2A06uSQDefUxbVNdJtiNPPmekSCwe0lXDsoxd83S/9LnnbmxZ4S41l72a8dJGVlL6JfZx
mQ7Qvxd6VOfM69u0HjHpDlF6IVfeQGgwamBanNeRutMuqAXV5bQ7652RXfNx3PodZo1mEtHCQ6y3
smoPXeEom7OpXmXbN+eStQwzwrAjqH2ruQQqWxo4Eez+7brLKU7moa2B1Vv4Hdk4wkZUo7naW9mE
hJlZNhwMsnfbZYn4bglyZ10V/XBG1t2sDJqIaK3+tQv3xxBvI00afSrkjv5M9pSXzQlxxiZu2/xS
OHGza+lpPAYDS2xYxS+gMK8g9rRjBbUK7B8njlEwXyas1FM3urj/y8uk3BAU0089ydQl3LpFJL9V
IYaqGf3ZB4hygzh4keNF5OnFoZv00IMpPVtF8S2FnJjOyxkut5masSZbhzChGWh0F4aECd37eBx/
JKZbLjndbPJ4hpDLhGFgynVh2C719vYm3dG6wTqct7JGYZDUCcWeTFtxkOWkTpjwc0xJA9OlYeBj
M46oyHqSEfoY3WmXPxWaUe106mvLAvqoDgJz71htc6Tpa+9sJ9nZ9ZBCcEmzsz62H0lZjVvq7Kj9
TNiaJMTpR6vO7XVVe9TRCkCmKJhwEFBgjzaeWb+5Setv7hNcXVbRvmP69Oh3nEShyR3JH6cpgIVJ
EJRc0B1zDq2DpjaGobSoORZCKSN2JY0rIplzOBkyduwT4kQSzIZi/Jo47z+8yMFoWqjjFpzLJ4iM
YbPwenbpMJHvwlVybibSUiDHAIIKg6tmyhOlITtDLqQvUKlDRvbKBE5W9MtqoDMhwe3Ye7bIT0w2
TiB51M6rPpo53XGYQx1zdnSrrx/fSBgGUSaNmfdkUp4ieKVsU8xouBbA4+YsKDHhGyfCyptjiuhX
1mG3J7v6UM7d7byCdCfinejYFt4vdsmSFbjTeYCivSKntiZBHY0If6E9ZWWPdCBH0GWX0WNH8MrR
buNmFQ2J+JrSTBOlatsm9dqXvEWLSQAnDNCPBh27Mmz9iZ4rRX1CYLZZjMZ7mBpmVYHvbr5oSLep
rDQb8pI4avjOSFbGDDgDxF/gIiaTjlInPsoYj8VMWK/HhgBJzTeWdWExtcyX+6vO65BuFeSS2cK3
N9Dskq8AkNwJaBI2fEO4MrlqeuLsXWRZlHsiGHI8oy4I5CsQ0GRoeFgLUkFprA+XXEZX/T1FzvTe
Trp+DDqPJHTzOai4/e2dK6SZ6Cfa0VuNkXy7d6L80oQ41ondZM9ZsnrV7VU2AbSc9fKWV1zI7Mmv
elPnV7alx6YeDrVtQVKaxWpW5/crciY28EX1m+fS8WzG7EOFefdpckI9uLL6CUccgX7qbbUmfM7B
v94Cw79pmQ3k29SSFUYB72wDbpScYA938VCdtkBmUvMlmyl1FYb8Q14N5j4QH2Pnc4IqBPO3lfKU
ZjBo61kElYJepztrwS4DFr0U83bDKFN5BpDSb6CMkdc+Eogwxs62LyZkeLWR3LK+OpTpYDwoLRp3
jEQ4pG6mXQcCJTFqnmkYUOEqCDqDfUhnHhLbouJXoY2UAGCSjtBhN1VZQTRREh6rEJxawD1d0Tpk
eS71iAChqas2pj4G28Duftu95ZysXjYryncAg2fsoDlfJKZEAkVgcPiOt44Qhx7Y8HAgM2lNlgU6
4ziWlPa4pH7c7QYn/F0VGoCainIRinJC3lnaZcETE44Ngqp574b4/xJlmbGbYHBohzRFi+dP/jE1
YRtbrFMjjmu9L15TvyyO94smUFd1UQRBsEaBco9FnS++n9xA0dZ8kDiB8OSoU5LmzR6KhH2Oe986
80zsdCipJOXom4hsjHOICYASpjlt8E5ObPFIpYmNABxjYWkbJ+QQ6eqdNhIKQqohbtmkXAlAhSCp
34fWywg2MrPTvOHHt6GHYB6j+IY2MdskdDEWDrqXHOlviz5mTkM06j6+6r37u/fBSSlsvwhep3Gt
nNF9bGpnD5KjPOZTPBz8yTyq0nlsUdc9UDTrqPykgi1hGH1zLUAlOoa7zH31dPVd8kytnMCvVy49
YmORofQAVchxwrDOuSU+zbnFOOa1dTanG4C/QSyNGidjwOld6rTc08qdlhTz3U1Z1FA/IIac+cDq
Ffa5bnv/pEJpvs+bP2zdYOXoJk84LMz07HeUuU1vpp+lAq+mNpn7QRufgZMRgswBalb8nXAVTHvV
VxfIY+a8y0MpmY3fcFIl31V7QCNCcEWqbLwiVXIsyjc/rbJzZZ8Lv0HuOHgeovThrTQN65DPl1jV
xoYuK5x3QiO10XXXeUwnnSMyZFxDwzatdRedCvLZsB6HmhMSh6nqFLkFWkizTo56Am2iiOVxSiTW
Havr1tIX4oh6fhHWLCtWSaKGn18SKEc3gIY8Ehpc6fuXbdM6l8h74zDWnaBK9CcyReFIUXVddBjG
ylYlL1EaBg/DRkzxOWzr/pdG7Br7uqFFhUewQmEk1TO8vP7RrOFiM305gGH3UTSSZuQrqrYhwbGo
2OQlmi8aGwH0GERO1tVmLLiF99PS0KEi0Ye65qxH3i4FXUwfRQyJu/YevNjtj4hK+6OrFXscTeHV
jL1lz9A+5IOEujxfiFPMTtVgsZPtSYm7v6meADwc+eoz8bwfRmIlW0QSJDL5uKqagbZ7rQrrwbR7
xCMTGRPEmR5GL6xvLiFElFfz6UUE/dUJ0qeWAu/NMpNmg4WkX8E69nadWf202yC+Vk4BQjzWX/qM
5HdRB9O2kC0kX01v6H8xLVF2Ueci55MU+aDOk3Gq/FwQaK6t71FvSRjSfah7Z8v5w9xQdHPRZLUW
isl+QdrGoUrk8AsD6I9Ekt5MluA6DOiqu1Jar9bMA56tAq02PJJOSZHPYCyzYl31qIofHbb+0NAj
jy4D2Smxkcd77Mg/JtTaL3qX+0sjsRnao4l8niOaE2XVuUG5jwpa9gvNqjy0kTPXrLy6RuNt3XG2
Uwn7E9JLftLxsQiYHlunDMJ3epdPCQzkRBrIK4WXrOOKvj26l2YfixYCQAdltYimdUVKKu8tNm4w
u41b6owHeBNvBXicPYO4eJpsA278SIhikcfWdhTVDXzrH2mnueJohfBGrkJ7qmEj2OjQqSyuK4Q1
i0nSpmpwXR7vjZWvS7/tMj/7Wuzuy14uTc6FpPjkGMPzWa0/5Dh9JgVF1Nc+tKawNn3WBUszG8B1
zzWOwU56pvfBWRRSZtehS/NrX8XByfZQwRr5HMfn/IBTEpQnl2LLlsS/lV0o7d12Jvb8ljdtXMn5
egb1GwkemEYmD6MkP4ukqd+dLrqTrXYlqLSVxRBfeqGH4iGNTJwInR5ti9p5AvoBnYZk3pOwQ3iv
JidWDWL4JYowx8iIj1ElaseU27ID94P3LOhD4nCL8BG1Kt0Vkks2oo2Dq3CdZiXMVFt1VFOWblZO
51GzCN3Eh32/pJ29iSInPMLFqc+dH7Qk5Ywl7uuwX9Ul84QGP+BCfByZMRmRp0aZOMdK8xgTrvsQ
+y5t8RY98dS7D17WonBtFdmSDqGTzbx9c/wUdzCi7ECQyHm/oWHa45NqLXWkYXOoYjabdSHZ3Tup
QeYszfwlqJFyZYY2kGCX4TNT5aZ1kHO0Njj6HhvmyKMDoiydx11Wdm29iAJmJmhNc+uxnKGE7ZsY
M0ybAVOLM1/8og2qhTHAfmfNrO1j6OhMjfP8eH/lzZNkEqlh1ZeoXvS5qNnhCzi4aqKIKMJ+3Wmq
BpIw0E4bK9pf85emrH8EuI6291OvLj1wcqKjTONXdBdxUHinwOBYYqftH6/CSFb7SiakVa3AWt/T
vVLbgxagrO+tJfxjXrvpXmkp+mu73KL71Hb0d8l+RQyGE5ky0smM837pRo13xprwqTeUQqn/eE8a
5LpA65LvBFQeAfxisBmkflUDiSAtiRDI772UsJj2WI/WY6g5J3IkhmNLDZiNGMeGeqQ2FSU6SFNR
Phm1n+7T3HuG7Cw5UbHzYAEnei1Pg0dJZxB+BiW+5FiSkvxU27gZelvJbUC/+EknT9INgQ5Phfjo
zY3bjNT5bbddmQnmN3jctLTmlm4uNXNdpLmGi7WgLl94zj4NMbLPvakpB2KcupRcqclGZ2Hu2fPp
R96Qfry/CqXFK6P43ZgWGqnJF8dpvkRzy6nu4qsRFtk2KgfrgJzdOmDOHg/DY+G2mrVsZUyQb0Ct
h5BAur6WCZ7VHhydw0xt32IyPsTkUVIxoApT0GZrMYSOtlM2e0KvxwXLUdN7YI887irPb+A+0F4q
OvGZhq3Y3r9yqLliiXFgxbQtVlSwZ0StTjeZTyfPqeJ94toZjTguHo7nnR2F76zWzRlMT3Num2oh
ocyAlIZ5pItRPLeJMjex3RRrVuf4XNZCP1HufhIhYCvRcaeGNvlmTjuZcJgpEhylaZa+BkImF/CU
6EMx2fjImS/3P2JD/oyOQpDthhAPX4HunzIHfhGWj40jm/oQRr5/su0y3umB/WjdJX9NGSD5my9C
1UCRlOFtmChIlMjj6CY1Ve7KXRAP5cmOk+p0f9WG9bUMp2hH/y88uakTnu6v0ilMt6M0PwZN1ntl
G8/0oqFSzpMPdWggJSRCbggK984gqwj9iO3T/SuDWsTSaUnFA2ho/idV57EcN9Iu0SdCBLzZtveG
FClpNghJlOBNAQX79PcUOP8o7qaiyTGi2Gig6svMkyepm27B5oinRxWpki606bOemgAepHppZ7G/
Eup+P6nxGbHVfxe3DsJzYXRXFdEcJiveDQY1CVsCRjy5jTeTuNLZaIrg1Rx7XNKcGzaFBxG/S8jO
eZ0kYSsCGyeHU7hHMsLbXIG5S7U4szMyB0h/poWmxKvEpj7cts5D0K+Zs1nHWGv5AT0KVSl+78DV
yYjJpdq4a3kAS7RG2Fhk0mUJJzq3sunn1DC0W+4by1IHQ3fMuuYVyhB7vXJ64vjP3w1mKVMvTlMK
6T3wMndQLqcbV/lKlkD3l19B4LskJFG317Nr+O6K/jR6qmLFPjFAL+iu6wE+Htq7U9feJYui0dgl
eqRv/T4KPqeHywiRO6bX9uaZBzwRcO6TEd0pbBIAcmw8o67Py8Juj3s4pejbuM/+VHRTnP8u1BEA
pXL7FwF/cVMV2fCyLBaI5s63PJrIB+PpaNueDvJn3lLxJJGR6fgK6p9lOB4SkRikqmvKRflMfvHA
v+XMAV98O1n7WrGyY3coMSympDc0Caq5lN7JajLv5AWatSvG+pvOn3jz7TH9XJqx2HeG9o/exP/Y
Gj55SXEPAuj4hpl42C4d3bASbAIJoLQzbe63sp7sp/A48Lhxrz17HmcRTOjV3Dn6dwLt8BPaKL7k
VJqQrYDXH2GwXmEJcU4cTWkob7xiW1MGdyQ2xoRQLTjDqouGRNYq4lcAdXtA5L3LvFEbGoPoD8yw
bUIudUdCB5RXaLeQ9exnIr0dordxgq1KpZF6tSyDqNe2xuEkVH3L3GkiRV+BukFjGu7TXauhec9T
fIvjYaCrQads3kfFrT1p7ivAsOtAeMkzN+xkP1YNyEk5/Tv8LUPQjHHhF/gd9PI41TmtpP97uAgc
dod8mM/J27JRivLSfYisejgRWcWucwihKInILn6XvnD3mmGZ+2gaYkQmCVQ09cnlxN2RWQjpB1yk
ALNwSPmNfktUbDRrtPRI8IaWiDoyaR9yy/0iMFVOVRzAWKNG90K7G+wslqrOIoFf4cclohgdEgcB
D3E3p/kGV1/zkXQ/pZOHpyBH8C+Zx60LPFNnq+ITXInsayJwjE39lDwWabgGJhGVP6woLF8LQNEx
o1jPh0bJn8l01+z8D0fM/i0jfbeaOUo9wXe2m04Pnl07zKfUiZSrjF3TaF1716M3Ea5ks4Kpqq9T
tuWbT5XPTV8Nt29PzIw5CIT0q1T6TNti0onT2Fjpibxb60+0fPmhOkHwQV15HjNbeBDVbXE5UVGE
gi7rmkK//5WEA7rg1E2B48wPufEh1EtuoiHT2gkQb6FnySYc4gK2hyKhTZF37E35kx684mH3SrYO
tOSkoXg6pE/UQFAci7bNn00R/nRbyYhjQIuquoCnP+fJWqihE0r2j7QXTLlK995J/mtTzSGyLnKv
vvH175XDL55YYoW3buUMafGNqQM70pHm7pmdXT71X7siYEDvcmHk6Hl7nDMvHoM0CmLDggeha27L
j0U5tMMkXDHz4ZcNC+JcFgTRqX1uj6OqzpbK7QwU2Fzbsm2vnmBqnHtaqPhOiHZNO3zR64pqF5dW
i5pfxWiMzisJ6p+gtrSDj+RGf5ZWfe4GTGIsBwPRZVPo1fdmGPuto9VIy7HXXqy8aGEvVON9jMcb
/r7sadjdrzHJuhOzpewZdILxVEn5UtbVIGI1/2W0ZAmaF7OSibGHjrx5hR0iugekg26FDqJpxM/W
ymCLjz6oCUqUcmUX+h/DkO2mFmVEd7NNUqUM+t9DZ36FsBedOzXId3JKEAoXBZyB1AmvN/KZeoV1
J18HEXi4wDyGysS0LBH7oDMFTxsjCvJnq9d0WaN3fWXUsZ3nbDjbbOs3jebDLXHkcK7gRp5pTu62
VGEOpKxN+Bp+JK6GWryupAahLI8ii8azEZrkVubwPegHl0JB7vUE7njSLovbNOXG1tiVbXEAh/vK
b5qH3utym9i1gDZiv0ib9Dwwio48lvLsCey/p5Bh4yUlKd5LAp2uKrxuO/jDOumfvWz0+llTj7oF
T9EeRNbzoaPFFXNSklOF4XKCCCnkoC5Qo9mHoTN9I3F/nrn1rSh+X/WYGI7LFnq5amtQKX5AwGpL
Zk47zB1m3nXkZ/QwpcEJgsPRcUgE5AOnGimG9acblH18u2kz9BbMWzQ11fPZVaeHJjSDSyD4jDCB
2YOfslCAcwcnKkZFZdJwDR11gvI4KCFT5e05qHF/0bB+GdkmF1pCvM1q38v3nrtDmQCEa40RVasm
0LfYw+awhQU21UxvTc5hiWp7zMN+emB5MnaRwClnNtXBqqeO3WTMXMyzRsiXSEmxpwpLCrRwvTGn
mqpwvHdVRs1ILXTrIs1egztVc6LLsuZk1hyUqGao5pMsBuhS6kIDyqRv25DqodTkFquKRM+E2Gnm
EPFL5xFTWZDEeCHrl24GMzC5p4X/SuvvhAXA968Wt+m7hSkqLzTQI0RM08rXLsKYgVE39Su5+XkD
erxY54SxX0I6TAKTYKZs7PhKKFrfN1PN/hKrym3iKqQS6FfQ2QEhY9Pd92wRjvrM5lvOPF7I1okj
LBRnn3d+99I4icX/yD3oWiW5jxGAHXzC7yVNdZhUqV7TS/la9y0uIssk8T03BtYmxr1mo9/Lykl3
+IxUMxZwUJDViOcFjMi7E2qv1Af595z2rpVh8vRcJEhPUpbBs8n69AUG3ZdhGoxvoc34wuTu6Eur
B9QTfEWrk48i1bJ1htP2lcKiCpzVOu+b6CPkmbhuXF1/zIU9bGtV7hXr5lvURAcYhcZzILb/gh65
d5JmDXZj+BLP/t41G+PQ9dJnmhW6j6Yrio0zsg+rSyK1dCM4XzJkA5vD8OffhCO4uC318rgin07c
S/BInrW2BOHtTpp0wkDF/+2Y8oPxyGqRR9rE8x8t5ovOyS51NGSXAjje56u21WhtRNuBsml9WF1V
8iQKjfuyZKR51kUJb0Do8cdMbPpLUtM3VRtSvdPFSs6t8+qaNjVfY+2/JS47NR36cyOFecBg3n41
wBx3uFDpOuEm5M3OTbPqsyaqFptb573kksm0GMdNJmjW40ClmsBHqgC79p/J1QuIRXH9phvBCy00
888h0B6V7n+McEx3y8/YWDRp8HZc9BAkTzZzzUa8MS8MRg/wNFMCYgh+HDHE1gXAdu2z5r7EVzud
2m0RmetaQ5OZi4FqxoYcH9alEtlhajBXmG99CQo9A/Z28xx5GCfcgKmy8oZG94pN1N5YI472ihkD
J9gyZz99sAy7olwKroOGxuPFdoIvmud/3RT4dTS86wGWKnfE7DMV8qtVO+XRCOJ+I6zUZaReVdwg
2ZnXoxlsJAUq5I8db0N+1oMEC9KpT8VO93HrCb+85oM5vEg0tBMIXiKL3W7mY/Mo1R9WEbfUhEeP
jS9PowSAI6I4xqcyimdt1h89w+nGduNXy9NyiA1k7cgyFeeglGxasKQdBZPYY+cW3w2cvWun0EKa
TphYMW2gUktqP+rEprWCrCJibll+0Yrij9latIKBozpRSJ+tXY20RNK79skd2uCdGcF7bmfhPW3w
29P7o20hM3wlXIpSZJTVa8gRZJ16WHcTHSZkT5PVl9EQyVPzQ8AjXnUvA+MwAhABZR029r4eoEVl
HulPz6R8iz4H1O/KN7FDLWcCrkoM7V3OVCI2hm9xSdIBw3X3cESLJiTm+gDr5FW3pLZf7pWOizfD
h6pvZ7gBdMNkhxI7+T9WCA4lyegtciKPBzRm6Zcpnp+MSurXVut2f6XngF30qsypn3UwHn5+DCvT
cYkaY7HDRAcizne+TljX+pVZxf6lnDKmhGbyUSZTsSlDl765LE8VxvII1aPdLB/lqtbu6eh4x1gZ
3eK4+6o+PAe6TOkDNac/pdTDO7DN8I4sRctUBzd++V6NQIhxw7yaVCbfaxueFu4C5IQ8+OKhPbGp
rYo3BKB5PUCH+Z4K+DFUQDx4KM0/YquD/pzU9aUesxdj0v4JusDFa1WY73iRN4mc81PeE3WNUu0O
oTWD+D5MF10tfdwWB/Der/xhk76aMorZs4KzX5TOxZ7RGnd0tX1wM4LgHc/e9Th6zsMJCG2qCM2y
OCpHI5zJ3ttNcymZqlyXBaVTu+Zx9h7wmK/Gqd6n6jczFtSzYz2KVl6ORzxQix6MpwDf04miLWsH
MN1ZMSXSwTlY2ZciUiU+SAJbdoH1YZipebV1w3kQC/+OcKSfyAA5j2VJJ/ta5np3cJuLIfseTg4j
iEDmydfOIl47UfF7drva3JOxjc+BN5Wg8+GslNwG2B6rcE9XjPs2S5rjMtRJS6+QIOC8A9w2l8DU
KI6xLy+2cpJKJHhBlpGqUDaQYhHFMlEebP4XNAICiVfL8kobdICrOdO0tNg7jd50aOf6dFkWnppw
o3LsMsuxFcHk31OsNTIfj3yqlt9an4Fuz6blOvblfGWcp88RPqrQflqMWPbLnGpWIVXGwK80IJrH
liTFheaNo/RMF4h9vrIE2y521FdlBQdUZP3KAzmelyVLrX9fFepVKTzmola/9eh1tSFRbe0OxxTE
8F1XF8FD8kF7SMPCwjYDlc74sEjUox4nx9Mj3w7mgRlz3oiNJiLnwj9M74vaxLDLZn+lf7fdCSGn
0k69O86gs/B4LMvypV79aoepPdNt6VOUWzX9xbKnpz5yPGds/uE203DuR284G108Hgg4H0QezVwL
HKCmloKt1fJ1bbxiMWhPta/HCORRDy+D0ENcldTKYzZJKDqgwBHBg0eIN1NNP0KZKKPAILsvvXOv
FlxO3jldKj5hDO5qS2gny5zvQZqR4cXxeY8YHm9cF0PiHBnmPg8AYS3KmG5l1s1yD9LyJ2T21sSg
cXdpgbhBzhlFab/PqQwQlU15cJz+naChc3BNzyHfzZQn4DblJhtZy+xb4ekhWMjqB5SpdG17Uf21
DFB+Ze3blxLk3TEZIqzNzlTt7RZxeNEhFp2ntZsn509r73YCySEeRn6J2XACTAc60poJqVK2y9FZ
IGsqJV9XyzL9T8LS209jQjivTHGM/G9p+hATHQhGghI6hxolNQwOJsjQZKfMF+YrnhDtPC3GOMAf
37IyDvfl4kKQZlRDso5A15XjCTAa2jI7tNOyVJgCqV4s9zilURVluc2jARGGoP+yjHanX6Sygpoj
wxyruQpJK5dtGPHadFMfayZf5gq2BbBm2AWWhGYGr4fMF5crcGP/CA4SjwSz0WUsurwiMoI9QtrU
Bf7/j26Ha3ONRouLWmkYi+toWdIp+xNRpIXZOs/oKfDmg2nxAZuHgLO63/0YcpwCDJVf8V+9RxqD
4gS8ZJ017ovWav2h7tX7K8ABrmKdU5IZWJtlA/h3Pxin84FTu3FcHkW5RdwxTCBINI39M4yd5LYY
C1SHGBH4az8E2akrvXlDXtvcDCoiQX9utln2pT2nsJVFayfxbaDUiVEUW1k48X7UgaxGQ2AdstCz
sEfRYGG50t6BQcbB5gOfhkilb+zGnI+MRJ54CuRN69x0hwkhWofd5N1cx4tWtDA0hz3Oru4jZ3ZM
kal80YBqk/1sCH/xC3y0FLVTC/+nAmO6wnoTv5mRM/IZYcLPE3h54CQ1YST8HtEm9izKVzvz5/Ii
S2hvKUN6yH16mlZorTSe9ZG9NsGgccqjZG9ccGn5eGHk7I5odHawWnaVNpKkbgWAozMqSEU5RWR3
vOYwutMJtTjbyskhu+pzn6bZCYCTcoT4UROD3wnz/ewX/ossKFYOyMRO3gROJauj/efR3TJ0uVoG
/SBXylOF6wuHUTdcUmUbWBaykEyzyclbqCkGUNljEQ68SZLtLblV5csJOPzmPKG0ms+QgncQo+JM
qf6YfBQ6alEKsq3Uhi9W3OwmSMQq9bVEq2xJULJmFCzJHVMoqCFGtoXlnZ9pOmfH5YOzfGZKKou3
bpO0lL7U0dlRy/JqEFF0jnIBvXJWgLWhidZ64SWHWQQ6+a20vtIERBrPiqdTVf1aDIwjN+fU4DfW
B9M/GYOC9YSvfBXY1UCagP7ZZRkj+i7pEwg21Vi2u8rvK46v4LIGA1aUP2Zv16MInPRlWYij4zX2
Ms7lTb8xKzRnZtqzOFkz+BTl5F6WiE7Qc+YFtzrkpEEHvV2eB13vb9N/S27k5wGMmSbjX/grCo6N
/Dz3kLYG4Eajxi2oce52VWgnGgO1Q8Yk9QLZXj8SzjnEQFrXKU4MvEZMqZbFpKJ83Rm4k/NcMlLR
VdlKTPVuJ4zgKqrsg/m1e2hVjxk5PO1JtvrwFIKiD0ke5jp0jnWFb1YcCzxox2UenVxCIwivplBt
jX6G6Z0QzWqEuLZy59ZnUCsIvoW2ubdAiSgbPfPvZXihBAsFsTpEuih3DkERtK24DE4Ug+dsmfAC
MPxOaG5USTR++3pgbD0CwJ/jB4IGnGL4e9vKsL4sOjPK8YONmv7azKLeYoO0b1Pd54cqpKRr8L0L
39evDaTUi1a+Ca7xY0gvImJCDE4XzWtZQvVlwkmIeGHSYyF29NVQaQDQSmrD2Nep24Dzy4qcR20H
HFHaXHypNUBY1lC/eLTbrgbsC9h3LajQsat4n+ZRcyfvVHEaWqXL1E+zYx7LsXWgUOnHIDTn6WM8
v8JIuSxfZfxkZ92I/pRG4266nALhhVwpsoIvvcDaexZxGaSHQs2HIazHV5nNqybudhO2TH6J0/hz
rG8Tf0TdqLOg/4rcYxy9jntFVMU7e6qYQCcDjzO92Y+IQ1+oDziVqe3RH8pXQrQqKwOfz3G97fJe
SpxpDzn3TLuNaa/6KXm3qxZYOXXTJ/LEWKjU3nWY2+nILfQA+jXYh031c86AE61G8q47v8Y1bA1U
OK8mN+fWjH8oVN+bJnqJlx3GsueokgapEL95lDrj2ec5c8i9gLvNxG14bjRvp9mghOeRxl7+AWP1
geaqAmAjXbWMY20mGasutylZhgc9uRO9qNRJQxCzfOJdPQXt0XUM1eeg6JODk9O2QueatdYi8iec
GUDm8mrqYvz4RuS8ak714nVh+N3CfcGvWoLfiPrHsjCWhbEURm+Agg7NMtzXgheh+fbVq+3mlqqh
h/gDsbA4LO4yqf1TmFJ7wVESr1pYXa9WYH4rPSxUY08wwG6IXJORH7azP6MM1iBnV1U/WhvdF9GJ
8Vl8haDcbePqN0ULLrxWK3oZVCWZTavQD3CUzz7P3p04tyHuzeNLyXGWQ5J6TCorkGmZ9EvX7HJz
rlmHc/+Ts7RzMLTkLgFOH+I0DDZObU3fdLfYVNYf8hPu957s4w5at3FIreJktwaVF2X1y47g7nCS
mc9ap2cPXaXwisKd1hXm5cfyPc/PziObjkNFSx3MdcfKT2OL91+L9E2XURmd1034mldhc6kSD9a3
RA9lTNgheqMq5T0TNU7kZiPcq4necpXjmOH6pmzLU8XDnL3ryzxPuCYDsLZWjFpQAVPihN+018J/
zQTZi065heFIf9Q0S7G7jsqtE9JD/zc8J0yKhKqKR+uW61ccZzFdQzuDbluabEN6Lkssr9lJeKaP
m3rWDvSkoP39J7r7sW/DTumHdWC05N7BjS63WsMNswvxvAum826TtPDrlu9n3ZpYjX7tMksFUQvY
dBP7A7bHAPkTUHUujq0ztuycWLsJH1O9f0ZB/tBxUNOUKFlmBk+GbvqNn5fqdGWIoLAAFaEEXsD0
VW6o+cqJQDPyrxAVMhc7N1koY9sy3F4tKlOm7iLLK90GSBB4OV42dTRcDomFPrygYRs7bQgeyI/V
3u0rkNAG3M/1J8LAn5p6t0gDiRIUqF+CQqEVKlofZvuYK5iMWAvHn/HiYapsnK4chHZzUuYHqlEG
Vc6H79ICtGpPzbhZvuz6hjLurmlWC+ZuMpKJZGiOhAsjo0wZu0rUthiLHT+HKVCWYpEX+yJuiPX5
vX/h+ONeaOH0TObfalmyDpVE5ZnN9BkV/IvMgRm2WYr7nBM6J9wrvxiaUKjq2dh5Mk030ECER9dE
lkPKlhSgMHkJNDw/CxWwH3SHDSu3p3JwMmDF3F03WmraR5I1x6JiRrZqg7eoTQpG91a1cj03f8uw
zCP+VLhWmXJtMTrQ/eZnkJuSbjp7saRsw4JXMilvTKxcMnmY2Kemzb8HGbWIyxkvDHNMVpWt+L37
AZ/DOBrla9LX5SuecW1tFpSASWmar1Nm9dRx6PTUd+K31vX2S09P72FMmI7CgLNfJh2Ny1zoyskx
7sNTZclkHwXdB+EoN9kbPFpETepJ6FJc0in4bdDMt3OUi2RZCveZw1M5+bqJe5lYkLEZPA2cnNqj
5V2nncxCde2oCXrZFdE+zcvd2Ez6ewPlEmdLfqwUSNazg98NPuadrggtPh+yYxnGJJw01KaCZ+Ln
mN3gTI9PTpuS9mYujxSMAhiyBh5RdU5qYSYLTpPApekNc2MRLtgJLc/fizbEqCKnJ8zG4BGN/ZEG
3vfOR7W1Bh/DqVrs3O5PgtRcbbKrDg2TIBSO2gcccDI4pvjBjStVrYRvmk2KeFKWRE6uLJ55lH0+
nYdwesOz3O+DlHqXMNS6M9vtcl2mpDqWrE6vzIRFmP5y4+6VTjicd6V3cdher02rvtVqb4mxiRt3
rdk7HLa/iilBJJOiORukpkm72d8QvPE10pJhleTNhtYIz7FQHQhtW+2NGftjFbsYz4k8HU14GteG
jI4UnUs5CxFQ06R/FKQGdv4CKA8Ajw4881BRSyynP6D2KSO0kyJc88Dn+D0nKWAI6oxd26MQQfnA
8ixVNdt0gxcuVp9GJ9VQq6UUNScohtAQPloLf5wKPRAjzhGmONDI2LFPDtXluCX1HsNx4OyI/Tgn
Rt3OiXOWtS1q+PfGcmjyUgfbn/8bO695yjE0nJZXBgfkIw2JUG9G96VvrWaH2Ek7Q5P1GzRfnWkL
jvs5cJ/M4n8bDRFWoPfTkcoPmKoSDk6NK8BprYcJImQVwqTZLRafZUEbBX+a6vGWUds6zaf5QhVS
b2L40/y1B8tjQwzQvEIynT15sZyfS4yaHWt27cnmnUzNfnDSwceK04/ruY1uoZty3rG6/MBJ75Da
0nuGw+QcmSI37DJ2fS0sEHfuW9CRELNEIqjAaHT6Z3FXNlQ2tc5P04jq/QCdt1/p3vSmFx26tvJh
Eiirz5+vwp20hHXRlYA7qSUIUiJmWELXkD9qulrycV/T6XhQKUK2yTh4VgHCzC7Bn4FrpOJ2ovX+
O3OCgyGRnMCiGE+Ge9nWdZ0/qKxi1SvxLrCH7C585+jX0UNoQ3cr1MNcj0ng2Y3OJ7QItqhw3P46
v917dCr9O0q36mY8MiAtwByNey+v7LfAo31wBUg0vWhd9c3zvOElUEubOqdkhusS0dtresm9H2ab
7As6ZMHx6vJ3id2ONGzTY9HyCvv8d8lxTK1EhB1HC+biuiw9of1LnIjxDhfrSzRoEcnA1HraPpeE
Rg6vHbGlNWoW2TMMP+GBeowxBvHA1LUXnINMQUK0OlIo14VivcR9WzXo0dr8Q8PUfsR/VL40ik/c
U0u1jUhhnS225iju9kTjQLBefvg6zDrEZJZ0nuadXhi/4zkgnIRQe67G2FmFKhJnEN+4CMwMDC1I
5L/IPsOYT5c2Vz1RtYBQ1XYQbYNU7bXPTlpUVToZuDqAlZ9bb6pyiP0Kfc0zaz4vVJA4Ro6a8hgw
Oeo+XwxnpyT5U5kuH5ZEaseqoOW7QivlOMqXJI7laTZA8FpFS92hmcz3hQpg2P0LARxtSNtratnv
7kQPxt9Ftr5xKlIlJXrlVcP+j+fBGN7AlUXbtO/fF2RhJfRvWHEHDO9+fknAAtwao+3RRuvfSEGk
YkO7Qcvzw12P+Pd94rCoB513Im+Zb7j8mM9mOEkyPL1vxj+hijAvi9tN/pFI93qMk7nEfolFAVv+
Ss9tpm99L96FKC8xzrtdnlSo7HaXbF1M7a8DZ1Q2Ken0jRkk5Vxwh3KJE95pg8xfaWmd3AZqcZiE
7uPEc88ZtJ27buUYZtQr1cWHnBl63E4pecxUmDbXKLUwipFiJtihxdpI0WUW16BRBWhp2VTGV9vd
FInf4hRkHwBl98XCYbirIwJLuuE/HPCTbDgrAohc3i2bp3miGEIH09E78c1Xy/LKqL60bUSYIAiu
3D85NEyOfFT8HAc2i7B1aH+7dmaPaY0Z6/JVmZnmFQ2JVFOsndwlp6wW0vi4mNjYr0UWftAuWgKn
ZYF45EY4h7Q4tk6WJssvPT0Lk98573nSPETd8ckuVXVSEhH9cuZNohv13dwvQ+co6ZpbVT6E2uEy
iTqigGQHl36hbVcORB8rNM3FauktsJ6M8YSNLNOgBa0SVOUn4e5kw8gHcpuLwTPr0/rAOejmq/Tx
soyZeM2oFEAj04etJ+wOb+WAR443YSJ5N1MHDhwJ9DjwTD+Zteu/QpkbNzF3KrtbMf1unm08gMix
6OGZZPBG32r1ottFfRMJXYAacc9A15llRWF06FuuwybC4++0pThJBZEJTcq0mtKZDkVa/lgor3Zz
nIY62w9mSm+CIrZQdRgcGpcOMgbmGeYr3ulDY9PFPmnOoeusW5W13qpjmLEjY8Etm97n/DCaVcER
1/ODFUrlz34iLc3eAUuZmuyknQkuCp2MDzyOrwgzGHYDLOyT5lFwSFfUMnQVBni+yZUPX9S/Po+0
KDH9cTbMx2KI7u2kBE/UFYA2R/pPGFStUs2ZSY1G5d1XS6XrFpWMH7PEf1pWBV69mug7yKXi2XhG
dQZFoCSFInYgFVCWvOccOt1QAsfb2LQR2xJyxZgXeA7B4Yo3wiPJ7rcj04cp+1qCw5w2WRLT5GE3
9qYuZqDmzCFndeIDzw1dxx+PQyb+nX47kWGfp+DDUOcASy2+Cj6PgVAMkDraSm2owY1xJ7j8z90w
fK815u1/TQ6Lv+FzUNq6+K5lNbUjQaBQXDWoL6RQ5y9Qv/gMSMc+a+r5syyIVXSlkQZstn4iGRMz
mqfMgfFHos1vRdd3e0oC9HXlINjcAfL3yqDUvnazmZy5TZc8b2joc8b6S/lfln+JNsw9AUTAgli5
bCNKvswJ08m0/wGlYFxVJW9w7hXhrVCuTDmzme1TF7tuQT2uIWPjZyfLf/7M7nwpFFBpWdKCJJkX
nKOQp+TfpWnNeeNyNsqwri3WkHjgIOXHZDPo3pIX+ojBPfiB8cpgANcNV3ThQjQaXTwyxEWMsTkl
ffnSKRVuWbhO80vbpDe2Ke7DUQKpFrvZY7R3Vk4hmxvawS6HFUkLbhMaDKs9nnK5OC7i8Ghr7xb7
RJhixr1jt37rMbL7i8vZS2H8W1H18ZkfIGBuHCNO77ZCgjWanZ1dWNcVrIL83Y3YfcQqlFppmn1x
Uxc7q+fumE6z28VbvdGRnwl8V8PXoUz1z3Mu70+356J7JCb158FUjQTdxzcBgmVHdWx+ThWTBJ9K
QnapbFBOw6Ra9bm/jUbXPwCK+zc3MzBROAKigvxIetBWIJ6oSQYCqGz7CYkxJs6b6JXT9HHybXx1
1kjQvO+nq2JfR1langwXqkXNzsuNSjwIsVWfAAP2dk/WGJRUEBe3SlNtqrjR2RsZQ/TI9tIzoMHl
zJ6xoGGcHImr9kELqxH6W4eC+uo4o4R2GF3tRGwJyqXXTCuGOz/AcJ8JaO+kRv5j+d6ID+bTzscg
CK//f/yKxYuOg0asIpWz5OpvVsuZLWOifeNo0N6a+Zoz3z1pVs5GNKv670brdLB4UEsF2ffzgAtg
7I17ZsAeiolH3uirq/d6QRcZNS73yg6yLzz1mWnOCZJGyjZ/Duri1llUEbETiXZaCrVhlXSF3LIH
kOtGmOK1L+YPW+/yFdMkrHZKnPTH5EZykZ4UTmfbsqACZPZIvZvOUK2yYNQuRk1AdLE1WjXdio0/
bP3a4j1L+uxsRPnOTPBk0reCvoB/m31JAflnCL4O5jhvO46lq7/HP7BFRHdSAmp9QHCu5gG/zvGS
ceoAOhSoRBiElJ2oBKVpuuxvJNatDfcofz0n8LVXy1lI9ITWCj+NtpkH4NAu8l0Tk26zmAuuO7MQ
gL/J6y1LDj374urhL9hT1l7IJL05uQqsigRraATY0gFSBFo9eS5LnjrHtO/G86bIgIlxq+qvHg1o
OJwxQaM6njlL+ueKrdk2Ncle0lmRnMVAKfzyall8RaGarWHeGMpMb6kl4Do5ZFnmYUwr8z3xcp65
Dib04+c3e2v83Awt26AkysezKuuCZdvj7InJiEFi+nyF4BNvNd5+1yPqkyrB828CY6ZHZOWnXj6/
+yVS9vLX0FvqNnsnvCyIOBJY1LjjPDgsT67cp2XLBBa9r7Ix5U2xzrIMh9uy2HWvH3EQvCRB2awn
I7KR3wZ62dSijwy/eypYS6XU4ReJzq7Sqmy1NH7TnTLzECnROIha/eR7IItWHtaRDfMj8m99NJ9H
6Xho2s20sVBZ+UF6atZmvJpu7VO94zbc2LjzkT4CzESAhkHcMRXeJpjG+OypBTQZyf1Waz24i8kX
S0KvNLsWM7ajXuLkMZSgbK4pGKNrVZ3LsWCbEMsQnqvGf01c3dyAzMLD8N8/XF550qW6d9nGxqN5
4L+SWHQIci6tv0Gb3TPZyD0TD8Zcw2jn9NpqnqoxKDaWSho4ahmqDDaXYCRt17glJL1RXJDzsYdb
cssski5FE4PDiSgZdS26+jRBENZlfvaG7EBPG5aiV62JzM3coP3PXtBtP2X/ItTOBqdLZQSILfsH
diQI6kSb+fuzGF1CvK+Psp1bxr/SwRhDQsjYoVMwdwQIaE5bFGsXSvJF0lfTIzFkX4c+4ZSsMsQl
G2InBQ4gl2xxGsXnz4f6mMSPSYXFlyUnUHOh8khcBLyzfTUlTwpq8p7ImEaX1f8Rdh7LcSRbEv2X
2adZiki1mE1piQJAUICbtCbZTK11fP2cCPY05/WYvbdJK6DJJlCVIuK6+/FrnRUSWlX84htNetRp
Rr8N/8o16oSjMXv5idDSCaHIuwQgjH8dBJFlIlMRXgB+Vccx/zrgTQCmK603FTL89XzTDzn9uDNk
tyVa710sWq1uS9b1l5qrVX9FfS00hdims44FYK4mK9rJU0lCKR7OIrdp55N2Z5uup64uw/u5ANw4
TYbtHiybmfTK+vwZFMDElHxYH3H4wCjWbm3oNXthZcltAhzeb1x4WReIHpt/GCLa1eEUQdja/dZJ
afQxDmHifZ2AHp5Dd/2c6KlEx9zxQNpYHKlKyfetBx569h3n2Ukz8QwJOEFCqZlo+tCjUQDPA9YE
Zu7UbdBB/F2otFO9OPWvw6QiT3gBmisnLHdQ1rI7+MbrTR+6TsrTMnRP3LcyZloDj8Dav5Z1imbC
dGanv5zb0dib7Lw3tNZAMjnnFg+Jeiw73N5tUV8MnGAK/NlsRNYMV9yhwzUEtHSxM5BaMcAl7OUc
4dp+Yz1vOC5OmHnOGWpyoPMmf6qtRE0r+/i1T3sFSZvvMah1OFhrc5ArBsc2bKmZQQp+mwTFaHmf
lJfJZeCPid7ZrLqTm21KwyCdq5V79bgLJMuW3zN+/crsMJTJlUzRe1l4SGFOvlx5uC3XWbmWPLey
zoSjiV+YBc/9/pEBO8BmURLzJ4z40hMQOYJQWVDSWsWOAi/UwREkLUP8jPfrpL+KfedliRsH2TYT
91FpzAk1C1cIhTsdQ6vF+lcqLauqB3fbAY+08zWOX+O0AcwcMg885S3Vsj7csl2XBza9wBPp4+CC
9957bdU8kMqG7zyy213bZF/zmjd+V7doYE7AzZWF3Pja1pgy1g8wA6Y7RenLh3rKzG3FyOhkjsxO
DQt7G1H+9tmy/AGlRVLe3ETlvWR+qoUOLXlINTQJM4ISpF7sNKrBTeKbWf1P1YgAIiTVosMWC+u8
mUtrro/gCsUZ+NO5VjN9qbb2ahNzIbpjbsORO2hJw0CpyNaFeupGfryS4Ejbg/bwDCKhxY46D58d
l7Rbeuh6e3jqB3hQsAep06DF5IYPJjmtn8dhoVybTe8jVAeLSR2hbfqIez965nmZfa66djnVtHtP
TZocktCVjzmi66AcEd8gBycPJjQcGlBkjV2akDX7R62M3x08bB5uICJ8HlFPIcLuTpb9x8Y1LP7f
oxttZLFsayighdcQoodgvG8aIW+pGNyrZX+ec7RgS50G2mWg/QZLP/5M0rSlFduzcOxKwIADPGeY
kN49nzHm+NZBN52F+fDWr371GiYpoM/EJJvRD5c+s+DHsxYE2BekqFkGBUBKW/l1qClFqzxkMlQA
uIfqTqdpdXpZVbLrZzdMGi/RwHZ1GBxnPC0Bs3TpwQOh+ZgVvWCBzlet1fvnygiJwlgRGy022NbD
pXKiMLOP1OOKd7z0/mZmt/iEr3U4DRSfbSjGmdAZHe/HmL4DR3+Tlsqh44N+9i1IbHmN3WdVcWlO
N1rVe0zPSUtwOlvt73g/zWPTxjV8Omk+QuqoISFSfasnTdj+0l8zp8KNG2oe3OAQL90xS0RxkTJM
ccR43JwEeVawzwoRp81cvulWOPXkm6l+ef2GNMrTWQEUuqzruZcBvCCRQ2urbYvQu+bOgSttr2Pe
HHJ/ePxauAGwyA5wUZhO+zEWJTQ5rLEKTaoPYlzZcNMsjKDVticXG/MB6eEF/MZyJoUAjC8umjN2
wq8JuvmDQW67Z+VmnizBWKvLJetECCc0XqO8b7XOF9ctTps2OFqD8TNNca9PUdi9uCu1rBNtl7St
m7fYs8bPEcsRTbIr1AROvyrVGK71QVw2aKLsVqeThlTYSWhs5ohuaB1i5uI4tHTGX/XGRW9hkD7d
c2fnL8XsM4lMDItFbmA4m8RgQJybbDmZNlUb4AHWthmQUdZ0wBhEb8mM5dHHFW8xkO7jlxK2wrPv
sfBnzkqVLMrKJZGSNiXwPsqaBtNMRmSaYa04FJq+cW+7BiBQtuyXgw9rIrIXo593QAyCDzHjA7KP
vr91VX5ag5H0IfXf0zhF2cunz3CAgxOU6xkFlJPxySvPda0G+bl4bwNSBVq4j9nhU8fQF5vYywDf
dsl+NGS6TwHTfWo8790teklbpsXvUeXzL5oYylVwU2qS02EV6wOJmY3p8Wlhve6JyXjog2j6cBN2
bXYgvenvZkdwigtofnAXsdbPNlQMNLe7flXnLcy/2d2ahsXTRPryTPQJ+ttoVjPD9J5MNDy+40jh
a9Ajc5lD2TxMM3wespqQJ8Lyr+dm11QEZGMpD54I7L3pE8EKmaw9f5rnCI9OPTeXRTAx2TRO964k
jyc5W9bTNEzhrpk3LnSyra8GkOSwe+6rmFc1nkkfgmWcaR9C8DXG5Edjxt7h1/M+8crLv+dne6rt
pWZRSGTmx3//lxcKyGz0wRD/cG2LLYP4V3p25uD3nVcr3K8VG+K0iosHKf23MpLrSKwZa59Gkmux
lFYN/Cf4S9i0BBeW0+4+tNsfJSycS2gWA0+75NXGDPK0WDAzZ1qiNxjhGI9wC7/3vf20joGLG6xq
LuNIAK8AqR7OlmqdEZdVHVBHEI18iNAYMWmDVQcq8OKdX3fJVpdfyL60YC1zQ7We5iqa7rqkA3Wo
Zw1Hw4VmEfQsWxCjVmNX1aALnNr80is5UYINuviwJ4+LxPVfdP6zKai+McwLVGeSlktqIP9zi7Tn
9g+bXS8TNc+7teRvL3xUwxae144PvdhX5lSe9QVhWf+hDs79f0xzvF2+w+5eWK7w+Xz+9VORwSQM
G0j03mkwqxf+tMfxP6C1c6ja2T3EEYooQIa/vmdBBuXSmaOL/iNUbI0P9beKAlBdmcfpdugN960Y
enimE01lk/py4DZzyibD+vVfHX8ObnFZxBtTRbzEaph32PavqYP+utPO4pgu7d2IXwk6uvqmLjLR
38Qy//c3iaZtbBc0oxN1XHDstTFlN/2L1uV/f0/fXAd1h9Xfc7qpI3mOdK//8O8/p7+n/7D+XmJ6
zX+oJbS5IP9xHbihG1qOxXQytMzAtv/RiiTsdGR96MRHA2DvMXdBGulD0LKoTlyDFjd1ymXLgmEG
YFYSkAl2iOroeJYZfU77eX5V30icGL5CYNP1Edkd+KsUw13a5zvcQvLZwjIEUxiI5Whi0vaL9u6t
BIqrMvku1RXQ4VI4zwGFk3oywzr1TylZNPzmh83MKTadx4CwZ1u5dACWPFeW50oU35lFr6+2STNk
QNrwxuedQDOYXsM4GoBUCuM1IR0CTVLvmWMD4H9Li7JeI1RK2HTSEnhLYkIu6nIM1bCkbOT7ZdM0
2q7ifKlLwTasH4F/jq6NKK0YaTAuwp25MlCiYnd5KusLIxhgNSsCF0aZgE6H9XMaJ8WjG32IoeA2
96wSJNPQugW5hdCZA9fWrD8zroifk5XamOpqZUlbnVPP3uqlGHAbfx/MlKE6qS0vljrEpOCho7nc
IagPqU7BXI/HLoQH4ZXSu2QerJSYMrgdsdQGptt+kqZP/Jb0nWV44mEFVv40sZhZkn56MHRI8WwX
9ol/dHpI4obnwLR+ShKaRzJvBpbldH3YPFt1/iGFIAO1ylyOZct8inHifGwIZCG0pg04PLxmjcvF
EZZwblsFEvMrytPhWVHxrojEoyyg5Y1meAZ/fMSKF1+HIdllaqjpKLd5mtMSCsLluLTRcpDV1N2t
sNvblrU+tX5bHqvkW2W0lIjUbv8AP5JtIkYJjz6507JDUW4//gnF8LtTNekmhV56dtx0fIAQRfLF
79kLCxKtY7XPkReRV3I+r42ZHQM1NwSixQiysdpwO+X2H3VdD1BdUMqbFrJtQ+v7buyQHh1BSXPd
DO5rXEutE0dQFY17wueFJ7ytH6DJHi5U6LPn9MZtxNF1y8K5YIPPcjdZMLJn5Uzlx5yA954xha9D
zxQWgz06SMQWZTYreZytDjhZzgy+pwr12XbH8xAP84cxUY6EyP+E/n9o/Sq+MYiRAN65AEI2ELqi
wQjFumONZO1MxSTv+mg8jk39Q5bMEIP/xfTkP389ukEagpNOVoojqqXDyJYiSSGHwFMJr2jgy2ld
+kuneFX6oG0TpNDfQym8g7cU2a11Qq5o29tEKgLnPCw+m+eZ2zrFRp+6NvqJXPrsdZ5Eb2iYRni8
DcmSvnkhaVujClTjXuwcA371Dff9EkJ28Z4rf0uJIegorbD9zmhn3mqY0uBR4JGSsdxjSqzpIIEG
jb0526C/iSePjfuBDikDrx5Sce+0N/3k1Affm5ZzjZ4BCiu6/D604EWSul5PevJV+Pl0tDAF28p3
QEUJkbGMgbPhvSuS3ci2fSjs9gFwYdnFabceLQam2wjL/RZHfnKY1JA3GuEs+4kKuLo9RTN2mcKh
FyRdLsn8Y85r+1VMb/WE4RiwmH23EuuDoLRng2ep5ewhlQcKkmrhmfaTQZhPfh1Nr5MFvQYr3p2n
GIeafNpcUp9sWZmgAMP4OXT0+/w+tIn1sTad9eBNFsG4vw/Yvh3wfwE9pAyTnb0MgvfMJNh9CoUR
7gIb4Af5Kipa8m52TiYqq0TkxIS+BAXOZfitn7KkHw82brKLPkiXh8GcsQ9YGnLGqfLYpIGfsMM0
EXV7wsYdtxX2sLDN1JeTpPxKELfckcqvamJGCwnUesVQlwaPtXVOZCXaW93X4aZnj02DdBS8ghKj
wLYM4V1kV+5KzJuV5wPR2bkqrl8Fzfbcw/+4TI0zXUb1qg0wDpFfP5mYJbgFw8Qmr/6UZMnnUoTj
cVJAI6Gy+iMqJPsx+30ew0+iBLXUJIxncSKWt4yx4xFMh/k2ps2Lk617dzW+QQ5u99H6FofxeIyp
sEJAT6+uuzpnm/s3vdXuxVAIdy/ZzJzn19CiZiBLGrrBbRntLNJq4IKWIeVBR1kmTREp81CZHjpV
MGP5Fv0PeEk84nkFuOWmW28+9wgYof39NySsMAWeFKs6yuTYRPNblwpSKj2P9ck0unPQ2daNjhCM
hDl5nmq2vhRW9H1FycIaT9+QUTkZ9nQmQUYR3IO8XLfRMENb6MRwrWt4fCY38H1l9MFmgJsp5cy6
nxsvRWAdqNLKfwxdNjx744gS7p2KNIG1DYP4kKLWPENExhuP42oHynBGlisCYoOp+zIKMqSesK6i
BU0/WMR84+odU9iab6kV+aSV4k7M2UELx+7Yfm4SfDAyp71y4M3aMWz8S4Kxh5SbMMJhUz/EPFrv
cW19bSto+Azkb0PJgC3M5ZG07w5if3LWO8elGeBgx1ywZhw+R5I5IAQpqG4Uz2OZLYnhzNxEqJva
6vuNPkz58Clywiba1fWbztMZvucf6tr6jhPLP3tlfyTyuz7aqnRuaSFYn1o5bLiZaEGQktBfowXi
30z3RZtgaiI4u+x8xu1bBDHvwpoq3bkUqR7n3l5BcrjFVUBwD+n0e8ypANeOcnaIFe1ottRI2CRo
MPRgxjLbyX7RCxtVIRVnxdlVRkWJpr+d1SNa85WZdy3IoMHntMK6rfNThW+PtJszbSNrGBwlt5Pt
FLcdNOW6OEeIN27cl8/rSvjMtIGUzbL41g7k8TR7KmRS3C448Jw1cZ+D2f/RD0hQrb1+DU3nKSOY
DLZmutDHwYUw5c9wtaNTNcWgVAt5YETTnGom4NsMcvZLXSbykg/Vo1zkcpa2HV8XdUjYd9qmrG46
a2y2wasXetbRohDxTN5t95ub2U/td4jQxHN94gNdjmd7UW17I+UZrP2jjW/YXKOqEbCGWHCo5+Cr
5+XLLVJzldauUNutnU+cNBysOzOs7knimt/VBX55bWYuAdGdmOcrcPtRhIBAmjHPgBviUR4r1pVO
NtOJvsDN0FvCoIB4lWf1Rmsajpn+6JiCHuIB1XxsSQt2bkbLn+u+TCNLIxfI9AF3a7I1DGJ5gazj
W2CuxxIc/2fD8fFQp3X+sU+qHzAqKQWi5KOr/IiwTF/tyZ8x81fmmMYjMYld6nPJfHQTjPHFcNf5
bCPxEyAg8c6y3d95i2O+rJFl7BgjH9M+UZQu+qw2AcGE0h/oIy6ABJXxgpOozk+aU4UJATaibW8I
I6ZYy2fzSZjvBA8QAuzaxSH3lIFUUObdHi8LUYcF0qtEXjEmBxw7Yum2iSw0PMbgp5w5xsGF+0nJ
XjoxlkL/6F2qhWA8KCgCWnLRxN8NbDvbjpU5KyS8M7kHQVy0JhEZaj90ZW1qRa9JGZ17JbmmlZQd
SqtzD6s4P4Vx9QVPrXPIKIQ8No78ABEE7n2WuNsF+aZomUv3Ct5Tec5hDdmsaEyfWQemwvRIyAdl
DtmF80aASyYv7x4aNbdHtAPiXhl/OPBtMDuuJ9PL3Vvpdc9u6donU80TZ7zVF5/QnbCtadksxheH
K/YQdu433WhoDjgJU5iXhuoTyVWHAI7WmF1Hn21MayogWnUvkunSbcjKDL8fTWZLu7jHaTWPobsE
96x2QMAyd9jj19atdT0ck9nOQaFRbrQrqJcZp+on+LMcNuxL4k/pl74dLwhm6d7IxXQae2PZVqWE
NbJ4Jo+0KgXwbu9qf7TYMuMndPtxHzWWdSzH8sodzL+Luv0TgYEtC4aDbdmR/Cgn8TOrHHFrp5xt
uj19IKfMIIpp875V7boBfqyV3eFNlKG5z5zxe7oY8dYCu8bTCk6mXTM1JCd26GuzvscuD0zbALeS
xuGpVuyi2owxui/ASUNgTBjg0m2JVHWt1jnbOcVY3Ry48ZghASToAwG83ZhYgosAgbPIKQ9SuFDY
PMR8prHfEMSToG/qh+NhMopcygjR1I4DesUrLPjD5HTjocW0sjeCvt2PDf9QKK11W8LpQZsup1uj
+LeZg1PbjOIz9UkpKIuPJHZBdTEx5h8jeSphcVnZJE+dWZkXhqLyQl9WMf3hYCU8zR4osrZesg9Y
uaY/0e4opaCX6ER8g74iFct3w+XjhM31Qznj4ye3Vlbul0S8kQt8BsGx0/4Gav6I7DgZvgtUuKlq
/nBxQOBGTuXdYBS6E1MAajya5NX2R3zesfOWglq50z20AsvJp9NQeiMicFTsGWBiMiGgUHrTB3dl
FlUDUQPyPH7rQLpsgw5Yw5wmxYesJRllrtW03aKqZfdRHfKesrws63vc8Ga84eFlnIpwAkO0tO63
TAp+Lob0t6m3x6MeK/sTyG3PAAcqVHRiUI0dSeakhyiQODnNWlJLL9ynSSHx/cWjVoOuqwP7h13X
eP2td7njqtNE61I0rWXkwYOH47+3k51wPsEPdVWQiAAGgYmYNOGgDjGZs6Njut+QtJnPL0Rv5ZT3
23hNc3+zUkCIg8RGMMjjnKcUw/scqXsX4KWH2lkiumRudTF72qrcsm0/CD/9btN9dyqnybm54/Qx
N2gP4mcc+EthiArtfZvr0H5J4+rQFbh5TZCzLxHJAzprn103zA6zg1hrupRJcIeu3xwZB7u0sV8N
ha3KBhrQ+kHcCaFY1yHJfNXbdhwTKB6lkm5Yu3/iDQ4PvRJmERaynRzksv0VifVVLjbBSbcU7bAb
+Qs35hzdjbIp6rXTXW213B7tk+GxEDaCsr9NGApVGlQfqB5ZD20SYyVSjkJ9iB3qtWJnyylsTAMK
krTn53ggYKzXHjytYqQ/XF6yLeEoc2gY/fP0pJsiCC9Q3jFop3VzbwMMHJOfhnvGSvTmpLkdnUvV
EKD2GWThWRZ7ovtj8QZFPDQsKnQBIFxMtTXRr4rwmV+weTaqkqAzUYLYyOdtxcIAwZbwXcmCfkMu
xTmMNho9RXGMI4MUj1tVvJhQ8k9s7mAPdHS6gR340aohq15pGIq/20p5FSJpL2NpXl0oA49iDAHz
h/ab9AllKTlYC8OWoPUraxw4DMo1PqVkzA0neDMDzKQtVprd5NH54+eZeQaQjdOUbLL0VKDaz99z
v/ma1Et+q50u/SyC9PInBuzhqQlaNgsduOtAsNByjPQgywjqgtt/1s+UyoAuzMoqeBUIgzLor9As
8ws8heYVS5NPvpVCx+o6dflwD/xPxEvcc9LJruRyXJ5pmKanoSDlxAMuulj2VG1ni5DXb+SpXecD
/j7vOREum0NXzr/MDHmGp8xQ3WB60QlNEllNb+dFFm1GJWZHmVjOUB0feoM21M17LhNgkd0yHilN
ug8sLErlwzLV7jOg/XcFO6lhcu4IS3LtyQrk1jSxYI0/ahZzl2MGnOA+U89Fy8vcs0NgLFXtO5p6
D9aYB891TYOjR4/nDotCscPZxKgsJNif8kCIVNWka3kjQGe2GEfok/1eqnki9LKQX69fzmHwkepL
9JiC8b5eDIBnxE3SNfcRgw/pgaCGzNyZOzuMceVi4ye41lduum+wAtMKyOmfOp6yfoC5mxzR3SOD
cdrQzLzZw/IcgGzcJ/xgfFpf03n51lrDyqaQeDxpmj+GnoYdTuGMVj3+bu/Z5tMSEPCLg9zYJ0NP
tg4ScmMsX7y0PDfJ4p/TnwxtoqsLrxM6JpxMKFrfs5ASnSBgsDXOJr8QsBIsFvLuh9P31hnPiXK9
VJa3IdrfXLLcKQ6x+An1oLstdVUZ+7Y0kpfBzL91MzfRmSfSRvpW/OQS7GmBR+WBl16FzLi3ORPo
//VROejAZH0sgD3VyrXWgd4w3eSlr1QGDyH4kBf52YsMekNAxrYNnb1DOdW7weNta+ll7CrZHdn5
TztpZJdxdSmgTJdv/Cj2gb3pPhQLHShz0t/Nrg4obC6PNIjW4LoGQs7mQC9FOohNcvbU9SrMsD/S
Y8ESSw9jmQ5ecmBfWI96uh+vWcuUIs1XuNMmwIysfwTg0FgdjcVtYc1zMzvGEmlUpmyF+btzAjlw
FqiK7Lana1ULtnQnHeMQbIfPLJ7ltnUh2BGtmPbBLy8iMtUdtvJHt4/Xu2PPX6IwYUrTSnsfqHbb
ehw/GPZQnGw5puc2jq56E0Qr84+wno2z1ZnmDs2D1nKKu4s1N94TLGAg5XmnBM5Ik/+dTDCUpT3z
sn4gnVUFjcSa2gdHmrme22iKjm2OXxQ22cfeZjZCmvPnGhj9Z7cePzNRZRjiuvIg1WgxcuSjxjRy
tnPWAo6C9xK0kpewtsgrJ2j3SKLhMcU78KQPFZ+ghO5Ba0S5TbLWeSy9aYPLAUlVmCjKs7X+CeMm
uxhF6zyxL9+SDKrvYGysfb1wqZWYBzZxM0+MvllSmK15WBW5djbIxISowtsuUd5yDw6jq+xJuR3f
A8NcTgC661uRCGc/rwJ/qkJBdbgAjoEZfsqdYb4bsjqlNisrCmAoo++mEr6Clb+WpWCjGCdU1phk
nAsSNAcmrR476Ve/B1ZmOCsdEEvnfjjR8PcaR4QlefupYyqZcK/gk8m8UH/pWSoqn+EV4lVlXxd/
nJ907zBK95nsv4VZbjKPbBTQHmw+6Hwq34j8oeQTk8yyytv6SaMSyTggWqs5U238BuUt3ncHxmkJ
1j3l2queorDEf1aVzXPh1feAPhplKaJ+1PbhO5mWs4tymx1enc0vcVB+DAjEHyrJB7soa2c3jH9o
5xk+qGNkIsyo0h2g6TQJGfCKGXkMFxvn5DbMoCIoY/8+sMM3c0rEMYVSQUgE0z7iDomkiPBcDe6c
InGMmxcNER70iJR6rKO5sgNx8fOsYFaxoNVbPxRCbGPDxy3qAZjAjcwTa8Y9ow84YrpTDvLk9zhG
vzK9jgqmCI9751ObOCNinYpO0nSYvRah6X5ZOXMytpe7af7LjwZQm5rrEiEPSynwziBAeKDsx6Qs
44KofB5JWWznmmVsOMDk0oc2o460mTAfa1+DHRb0zcQ+mqmZsUbvjJwcUDcfiuWiJxmutJYTQfVh
Qz56Aeczscn1KlIGqDSaK4oZmgqIPjuuFRIUN9b7kpb9g6mkexTCeiYJCB84CJ4aZwmf/CA1+ETf
zQC8scsICTu+EHfXsL8ZOUGVqiwjcFOG+EC92LYC8LzDdkHWoFWASrWxzdUWd1qiN2cyV3criqA5
rOYcP4XUDByqCsL0GH/AbMzCyjVechdrTRnLT4okeHTinF9EGQWz7CORA2gVoZHfetb/h3CNqlsQ
zcAYxPSSZ2Aqp5JLQ4aUx/MptoeirL82Kt8CUjO66FfLdDW1PUFJJNC/Fu7txIZgT557ViQPylML
MJmyvdJgM31gKM+7XCHTYQWa6XmlsXqJUrzmI9m+voAF4Az2fJu59i5N5u9dDLCTCM3j6NtRR+9l
5KPMmV+6NSmvw98HScaTa7hoSGHlZKN+RUadCguEsRohAzvnEy1TzjPlq95rlxWbHm+jdOruKeij
9km/Gix3M9ako0P4iy0mLJFsMEO4h8gTDeSOJff3XcgAXIC1Yicf9UeqZiIuKgSUvyONkvg4Fa7l
cwgG+GRTYLbYAjoL9PTxXDt0TwaWh5FoZTaXJnN+XNL5bSb+d9GHfqbxIxfLpwpQySFW6QJ9SDzm
tm1R4E9R3wsV+D5jaZpkGXNtdePQdw9LuX9Dt3wKKmbKeCpc/E8izg4igrhPSp2NAAu8rbZGa5P0
Cp+JHS2hXPLiLo6PKcD9Iz4YUAV5h82REeJY5ruc7Tj1NlGWnnROs1WDeyxp9Pw6eb2D2ftXIHcY
iuDIEvWJBafgX0/a8p4Uwx9dMfeEjloXxG4VPq0hfrjRnS+D6bic0ESJcKskW06Eeasxk7GorYM3
wwnRX46cgV0vp0vVBBSw6q3PtCVl715y6yamvLykTeQI/DForUOKs8NWy77fB2vJYRKtBfgYNKpF
veeTTkdapA1n1/aPhvDXkQ+dybsIWUW6xWkOh+RVEAlBxJMB27vhD0HHwnHpafwEOOjvkFcg8Klg
PCOq8qkb3/mo9xbVz4+sGtpXxPOfVZ+LY8dz5IJgsK/jgRjSwm9b0GCzy8KiAu8yBJSlsMnZkdRY
L2EPKm9sZ4j+qYGIoEt6OislWV6Q28qTZbcw0dzz9JouVtIXRx0jSUi0s9jOzwsrIqYMKMZ1alLx
MIWXRQtnRWZwCVo9FU5BeqvVwRubvQfJ8ewq426s0E2jRc0ty3vyOsyazUzg63IgEiUqQhnF+PJq
6g8bvC09tP87U+qtmY3z9VdCrHQsJuA5z1VV48Emn3+7H8+LiWN4rIKQSKHoaIRb5LM/p841tc1H
H6TBDnwpNXImEOVOebQkTIwdZtlgq1lJGhFCzzZKSoEnKbFLN6Bwx2+uACiN82LPU3lSMo7ekY7q
9sDmlud2wv+Ged980Yes9OaLJ+fXFszT/xHBWDiGWyJhuHjU+sJQjr/MYTJn1cmXuewGui1sd4sL
RBLlNcTTFJbLIcLuvW9cQGawDlFTOPMOcUMYqVe4bKwWiMjqUNj+tBPEQrjsm6Ov1oSygjDvOczq
MGHNnwjdRgcImhfPKuLnQB3g1AHfiKV5qiQjvIL8644WneCR5V6/Rdsmnbk4/mOE5uv4jAvApyf7
dMD5oOPOAYhZVE8df479+Zh766tnV+KWldI98BMlG38hvFka9mvMjuwa5jMHf/HRhD/rqg+dRHUB
UtP02YZ7FyPrib3DJvHj7Eb5lHMsEufDCl9+2qzqA57VIVow18BiKPc0MzAxRjHTqRxLTVm62Z6R
i8C9YxK45DIzzlEB5lgxcSeEh0ffRiGKul8dKodrEfWjesXsl5yqcq62UeJ9nuzuBZp9R0fBzUYv
u+pkOQ3u8DNGWi2DOvqSGoF1kC1GSD8mlU5UMQoAfILKc5WWqg+W4Get6gB5ReIftVVcUgNUUgcL
ya9HSmfTIdK0pP64gwbDfo1byoOnlKzbLCPrGFnzs+at/a6RFsH6o1DqCgOzEeAbWG035jLQBwwz
3L+WmWTuyJNij7RAcqagCj338ZyTqaAJ2XAcggtOeJ1RM68OLVNo2Hvduvzb7BgHGSO2SKbbSBvv
WWN5u6hmjptwgfAA9ySYA1F8ASKEIuNiGWIPpHyWA/TsCFtVHnVfI54Nh0blzwAJzQxl6tPSO1S+
cddgOhaQeKQoxBgLb2/b2Cj9thnuMbEb2jloyPUmQTVFwK0GMg1TQD+gmpGp8kcaI/1D2UDd2IoR
I/4Ar6iiWbFIvhfYWEBvpN7TXKf2Lztb0uJpy3tCy+3sxCdLBR0M45g66Wvhy+kxC5eB1Gx/tNlS
3iaPE6OO7PjBaftxiNovXSysV8+1K4g5pgd6mKz8gDdiG8Spc3Rl9WNdOVsnmnZxYrd4iddWZbm6
+GgZ3Bt0cLoYTVr4TK5SvRBJk3i5xUlAcHq2xU6GI9FupOm9bEgjSRf0BBdCQ0B8WiAhmRXjIVF3
8hT56aERmPv1wVP3KLerPlkjDoeyT9QvWfLHZNrvUeHCWw/A5hylyVl/xYf0kglwY5qKn9qKJMek
ZJBEHoaCi74wxubZMsboEVD5hEsRSzXj8oYmxi0LqIWxLpEUO2MuoIa34FDLE02aL5o0M9grndpm
vfdBVzy1I0bZuMmAi0MZ76bxgwVNMQHGgnIh1XpC4Jq4+q1zjZn/nzQCx1ET3cVarv/e6ync/+dx
c2xPOA6kCBOepuX9q6sQCxg/btcWx4Yw4IwWcPKpINqOdC2Ma9M/F8L8UcXdG+vsiZ7nmN9DAkra
JUFBY3XbXnE/rZe+hrwzTkyU2wngWWHmXNikKZJcbOeFeTs7mOjADpO3VLAtixLiKpzqnrWcnZl1
l88luvHwMBNGB0WOIWlnBDCYmd2QT4+n4pJnp1rFRfLQRHdNPJq96de9LD57AJWzAWPR70M0H1CN
3Jb/w9sU/uNt8iAeMMF2QwBmgRX+03yZDSaoapetmUkD0QYW6G5SNj19KN3pr1f6S5aZK718F26r
dBEqtUIfvNoeuCVNL9mg5tV90jzcSYgTgx3u7mZK1glNgAdEo9S+qoDHLRpOR0wn6Pb0M2SYatoS
ynkP5ieuMI6VxtxBluJhjZA53lcTk1pII8de7xB7FQC5ZZaRvQ+smSbj0vfZFa3KfYPzTPqWMTen
b8gAjwXKoEffhh9t//07Z5v/dFF6pmOZrnrzbI+7+T/dxIL9pe1m5XQU+FGxGK5Pnjo0bBafpMct
g1iBedD/ofb997BnuegZfn/Rh8HKh1+v9Jfi7/9QBJL5BjPqnUXU+1evOK5SIhW0s+hvib/7xn9/
qV9hNnN3/8PeeS3JrZ1Z+lUUuh6wseEx0eoLAOmqshzLkXWDqEqy4L3H08+3k5RoWjqS5m5i+sSJ
jErLNMA2/7/Wt+aq6Pzz1fPFKl+kS/cqrfELk7wUy0+iObk8X+QG/RMgr0yp0hM/S0Dzj4sft4mb
TsM+er5LpDnGAIH0RFe7j5wVyg0kCzsQkvpyvprAoLQRQ+cXhQ6i8Xzb+cLtC+cwi/oF+o5npdTL
807hqKdLJ45DhxqGuhXOB9IKmo3iJhFthWPYAUUwW8xDOs7Hc8Tw+aZzzvD5om0hgduZeP7t9hha
97c4Yk0QcgjJEz3H3247P/X8jDVtWUdSQd6ckcQxyvELw80R4Q1o62cpwT7fdr73x1XsWNi2z9e/
/fnb/eer54tihXR8/uvb6zRTdcjV3GcfmF45ZIDK6ka7Bip+AJ8GI40yebFoFKCC85+RJtVBOb3z
UT7nx2M0ySf/cRVX5mE0KatGrUyrkXyEgRbXEbAXPd1QBRAqr9oMdx1L3xz1YYiVNq/W+UgtZj4K
ZPA+PDuAePK2H3f8uJrKO2JTG2FGavlFqjjxtZa311pVMum28U2JKIi5PWdxK3r2paYxyi6B2nzL
Jo3kck9J1j3xmclhlWzub5ml8q/zVTYPJeBCh9Q96wuDfHO7UDBDx8jusXShBiAe7lCbLin4E3mx
9DlbkbCPt4AqL0HKG/sIAMbluclluizaJaHQiINwb103qAk3YZTqQU7+4W0hcxpIiYQwI2Xc59uo
hY03fzxeWL9PSJZwyWQ3bVPYLOFNW/t1QhJEIQizYPMm8va2ANz0rtysgAXvWeBG3zQCWJtDdvyc
9FIxcL6AzQk4ssBuTvaRFgaEyn2/px4bDFFkJKZbeuHUtDKr3LOhRZmwqOJ26mpxC5J/vVG1+/MV
DX/+1VTFGyGL2+eLTnawIlmq/odXJ5zDXqJzgjfZw+xY+ddYRxSIM18K8Oiyxr1rXRPQ9f2ijlH6
9rAAzzfBPP9+u46sjaovPZ2itm4sSew7W8soD2mYPyi6RewpzMscKktRmWg+VrkvdpucP8Oc0IA/
/j30v/N7GAYCJcc2dIclwm+/x2L0Kd0Z09wlLDavC8fR7qIJ42AGRyVHc3N3vikGDnRZmu3zj5vS
KhT7ZEY5mckndaoNeIKVP7M7bcpRKhTOXcuQI+4wr92FVhbZTFY1dzSFMQ9BCvfa6wyWiz/dxQzd
bYlimHdmMaWbBlwTvXvglF4ss+Dc1t388TdgSGPFz3YYjkgLdIsmdNfSXUf89g24GROX6rTGrgTW
2eZf1JFUgfNFY+SZjExcvl8/32hnMWERaLM8h93Flh5AjChOzR8ROdo7dOnw485Xk0o5gEMnFoz1
tBrSbJfJhFWU0MoszpfO+QZrnjBrR1u5I0RU3ZJceL7jp8ecb/zp/rBwQ+B3pbPp9TLZNSjWdkbR
T5/zIsP4EuuPuaGZl/btP/mq5Ffx21cFr0wYAv2eqhlnZ9Hp9SMWoe4vfxb/KzSXTLijZe6YIdMD
O7/8HpQECdFq/iWKW1GB0OaLGUwsrGnZIpEoaU/CV2HNDwCAKc5WWPDacF7x07yyDmRRV9KidXMd
469VE6M8R8E8E47AuWFeO/JCX1KTRUV6rc3sN7sZIX9vVlIEJe8Vd3HirD89Ur6CS6K2yZL9pszT
xzhOrUNcTDkBytx0vhDIFrw//nYcuZb++duxNaFSb9BsVyVVlnjVX4e2ukenPEYhOvC+TDc/Jubz
ZLtw3Y8VCu78btFKXjnz+fkxcRwXdBvGz2pqIju3MfxGywvhcahd0nV8IJQWsmySdsfzVRNhWGDE
dbE7X61F6wDDQMV7virqZb2WL4RJcXw439RHr+cXwy/y918sT6efXwyE3PcXIxZsvaarend+nZmM
YNmuDfuDRg83cZLuIQGWv5tcdhNzM3YPqjogDmzEc9ZYE2KJ5boyrfb+/NChczIvaxtSueVDoxQj
8aJFSGLlCxVYthD1Sb20vNcYgYw3k7b79kKl5u4tzS1vz491atS5cT6Lw/nqOi/kxqtDGJyvCmUE
4YD/6dsr6Yqt3dMBP9+n0nPe/fGv7v4+fDBy2LbQDdXWsdKp+m+/uvzn7HmOGuKYSrjIDoKT80Uq
xdOdknzu2RpQo0JzjFgzQ9xLOvzHGhnsddVhm+Bggq9k9dXjGIdsrdv0k0O42AXmV8svlXXvwgW2
NMDuiJfJGz+LGM5/jVZHV5eECi1FjZeF+T16ifHmfAHzZ7qhnWn4pcgh4Ms7WHaON6286Lv6lNhN
kOBKPTQy/qrlsLqeGuPCpfwHgpqbaq1KWHwb6c6WtxGTVF4ligvRxJ6OmUpH2ZAC0R9XG2SDwZDW
td9I++83v56CJfh8Vci/1O5zvzY7vrGUPWhTPy2jiTxadHXQ1+s9gS3Vcawa4xrdEbuJPmyf2RC2
iKeoCeYzkV+NMT4jKt5JFPtnij3OdqA9tOta0szGEtmiLdOOXXnhlDFFKqcBcpxM5CQmaHi8RCN1
fnXLnoIBWJ0L0n2+X5QJAvfzwfEfp/l/R1+r228nf/df/8n1U1UvoPqREvx69b+uklOLKv+9/0/5
tL897P/qUQ9Vwf+/v9Avr8s///3tBa/96y9XNiVd/OVu+NouH792Q96f3wMfRD7yX73zT1/Pr/Kw
1F//8udTNZS9fLUoqco/f79Lmkw1wWnyHz+//vc7r18Lnnf/Wv7p6rVNyuq/Penra9czl2gfTCxY
jmvoqqZbdHD+/Kfp6/d7DNUwVf6jf43BlgUN+74+/sufDf2D6xo4Bhx28ShGHQx9XYU4+HyX4/JS
bEXJzLR1FgF/fXO//Io/ftU/ARK+rZKyZ2azfx3pGecNYIemJSwDq6Zuu9LL+dM8SIBZqVmUzzyX
xT4aDrj8mXmwrbfVJC3L7gSKOBWVi7r6bjaCPP6qEE1HK4hByYrVbdHDlRrNHSQETyBCxVFfbx/a
SL8Zk2KPzvFYtF/tRt0Mbv2M0eLU2LNs8/rA+/d6keCKR70XqK0bzHDUi+h1snAFuU1ET/N+6RzD
01Da+CQSHns8pQQwIzV2wCrPAomKSTB1SdxpQSpXoBWk0ik2OM51X0vYCPPruy1dY1Tj96JOSMV1
eNvLNjMBsRIiAhawGF8Shbz0BwhoV3PUv1sN7fS8U3cNEeNLR9rocKm1Fr1dbVPQUw4ss76zQuBA
ZJr8+yfZ3z8xfjnf/rXzcPe1kodo9//AOSYs/Y/OsatXOmc/n17nx38/vYwPpm05uBcM1nEczZyt
308v4wOVMIOzRJbBBJbkv51euvUBl6yuusx4UCh1l0rQ99NLNz84qsW5JagCcXbpzr9zeum/bUp4
fRXtuG4ZtoMTWsUN8+v5Rfe9UEhkxXJbRSgKoU0XQW3NQWdNG3Ntrg0YI7Nzgmd4qDGSLPEzJXBN
vzOhiAkoniplI3VI8WTmgehmekCpVKvQH3/K4aavTnyo2IwbF3P4SGSJB4JH3K0U8EgxompPlE85
vNoFuq6L8LZUbgmacauL/CEyDeJifZV35iob5pXCPrrqx7S4WcObBVNhTaus3KYA2nMSy4pLsKDW
QsZnzc4OR6B4nLu95d6CZp3h3wl3hokV0etUaKPofktZ3XCijZUcHPI3W7TACjwuPaUiSoJM5Fd4
oEz9tkZ1MFu4F5rWT9KMs3rZyq8nVqhTV0A1kdcsIxiorLtg07VLFD6Cg54ogqJDIItabGULdCZS
NHsjUlMCCiPyAkLq/5ifrNbPsAxGdAfaRffDWsGctXi1zYY8DUJNeJQUA8eG029OILPuHZj/Ju97
DqWy3r5kB3Kg/O6PbrQdcSyQVLQtqvgyamJskCS7hl8FqzfXmPj464HEwWBEG1tH8XaI091UoaaN
YA6ODWTD09DIhgHsp91oehYwBUG9Caaepfs4cwnryLwBin9Dwhms3M0cZfCsWk++T8V8mqPI15K7
KX2mkl83cHY3C0UTx3kclidtj1I6Sl6kj7V7lYo3w2n8RAgPzKef49esZyT2BKGThK09ofj2KvHE
eyr11g8JbFEaVjA8Q7pNFXJEiPeo8GQYCriHzgsr+DOSxc3zgHht2pgGSoJLYE4DLX3hqGphEGkV
oHMD6SMHaoZ3V3Fv23rcYACkEO3LrPC5OclbXFNBSaSg4VC9ETKhpZ3GhiI8EcGTovmN8lasAnja
Ew4vX0lJVEkMfr0LTNeEvSID423l/CzdkAYxKVk4fz0jmTazC33EVYImxQtHhERd7I3KQXT6UnVP
XX+iGe5LpFtrc0BweE3YUynleWADfBVECqQ1r1Q11DViY0Dy7XZKpQbK+HnuqbuRUlljk9PUz313
AfffU9ibySOXVg0SE0gyHUdtZBK3s3KuF35kPdWp5qvsBRR+iQFvcImUWa1PQ09zhSRF+MuZc3Db
pwz3lA2AFY04RGaF1uu0aawELg0aUqIgNDbpZLNEw4yOkg9JUWYhsE1rMBknKIGQ16BHCqpmRjwa
+RPHirye9FzXTzVv1sLjpKnqsVFSptoFkRuHU8cphlCzgdFo0Roy5LFi4+klTxeQSwoaL76gUgcE
/SpOTz8N4t/XIr+sPX7db3wfG01V0+iUsN+wZUHnp7WHTrndpSdO2yR/76o2IJcPukie60B8OOSo
BHDUF0XjkzXHJ3MusedyqimBcA7gSfwaKNLCLz4CmZmWXRqUcnavt6MutgM54nWPbU5FVYcdGXUd
LvTbVt3XC3EMrTz8G6Rd7FpKgabyJE+yeT6fAx0gHvU2RILrEuq5wKeB7u6BOMg5gRz1ybB3hab7
Lr98k/AlDk8hmWZ5g3FdPRnpZ1hn/GuWdUGedzC1p7a562ZCdNJTiDyz4rsmCteDte5ZFjb3j+j4
fXP+J7s58Ws57L9/u7/t5gabmNOKIA3O18dsfpCBCAUoTINzlOa7p+Jg65t33bhW0utFYeqR7vL2
aII5/ePfmSnz52rCt3di0LxzTNvQUGSpv/7O5agoztRJfHPFZLetxVHnaF9i31APfHGmu20avwfJ
41y7fRAuQdPdduEmajR0fbAUNrZF2EKQDbtOhR0X5K2n1XdZhYcQFe2pNi8b5aAk/P+s69QcE0+1
MMsNAGj+Sc1XztY/6iLnT+KqGut4akeO6fzO2dBTCo8qJEKPDXHrwg3Og4F+8mofK9H+k37Ur428
v/5bMBTkDsCgsvfrt9aK3I3jmUrTZGwxstkhLNXtMOyQEjpvXfRPSj7ueXf/y2cTLISAiQHtZzMg
fm8cTg7aDC2M2Zsz3qypdrBDTqs422W1QD/DGShYOM8nTWk+KQpSZN2fFHejzFCDgGlEEUJeVLqO
uBaEBS8ZyD2CUjQxXMlRHupoQj/2CVImHMb6LTKeSaJ2k/gxlb5WTvIp6b+ATDuEMSbn/rC6mi86
jaZsS3a75sl3kefpbQf4b3IbWJQnezYDLPAtfe5wvjOGzaq+NitZbMNpilvfNg5wIzy5jCCUDvxp
63XNDs0p/zO90oUMkQwfx0I/REtInGCKBod0PTwbLXSLdqCQad1COQ11yqTK58IQsLmUfc85vzSn
lGA7KeXlPXKkeGkIAdq+1QYWMuMUyJk34W3L6UFDZzSNfBRsMHLmk582mh60LPHCJ3VgooVTkhmt
L+cThjy5aoABAyKYk4Mwv9xM0U8wa4XtxfBmp0FmkW8XW8G4PI94cclAxcqnAQDZaUx+BvHj/TCD
ef6yy/vnriGybBuNNRYth7LliF4FvgHrngVL0siJ2CEDwoA1ZuwC169GRrzRSM5CgkiOJUyJoyt7
kZ9LTihF9bxSMrObqxUmvsMKEl7hoPCjis/ktaKp7LyGOQ9DFZ8z241NEhg3AxRzK4b7n2E6dC4Q
qwZ4qIIClmtsKj7Ex1I/T5PDrHhNH6F/Lp7Npt0LfbqqpgNa60DVieTpnOvFUPaW3cCDA84Dv2N4
0XFHCMwOeUamqlT+RiwW0eijwpyrvZGQxi4yZJ0LXuB8lxLhrUcN3/BONYfdWhxJK8X6oLByY3jU
eHVEIHgbdhVhC8UF0yXIvfO8vKGs53fZa0cORckCNrSeRAivovo68ClCVpsW5WFEnnK61qeUNQ6R
T1m2U8p2P3HSyBnJLE7ZKF33BMjm5B30u6WoCcA6VjXVyYSfgkaeybGYRg9ZiSgFCaSTBmkUHfo6
eoCM7GNK8zTlaRngltGxFfORlJhgNMerPmJtQCdw7E6T86axuhb4LjvzaDvHBQxgwrLWedMn6tfi
ocQVKf8FhzU1B37Fm5vHC7fYVt0ij+V2YjWrMmNFWQCTC0AVT4abyjgwUtCM4nmjGNpuSPu91Uxb
fXmWSxFWNy5KPXlWYkD2VrzvNVOe3txzBGDh36OJ9GoP/7OHRgmHEmuNWGNDoB1i/FwmpxPjhd0g
+2+fKmmfZ7YaTFSDDIKqu2+nZl8ULWpgTPWcZS2HyyJX1fND0b/JTQR6lPMeo8VoY2unLNfO76Ik
crceT6GqbDIw0XpxN3QnuYiacMZrW4d/xmAVHrtxICEwsR1vUDltuvUlS9D4KhzCluRcqGSvesbw
YM1VUJJNHdensnuus3qvYezR271WYhZ3Z0qV4mDVyS0W6Z3F5xmVYDUTr3M3o5AK1HwXQ15D8eO3
XbhvzHvcOuC5n4rmepsmwpP3yp0FCgxS6jCBg0MeR3QUoycHqrn+vrHgaJBbB5dZFB7z3sAsUTos
5jrFM7Q7E9ObbSnU3b8o4bgRn9yck7C/S2agbQzS9pv8znUUyWF2AlZ3sFlnuhPQrolFtgxYYUdF
cuaNbbOfaxYmI2I9sQ3mwODybDfMjd9EpL8M7FjEsFFDFEl0wuCucBC8hMNLBUOK8AVLbnvbFyK8
/BFJfxoXe35WQhGfhvRRlO9JabLOrzyE3QGN+qDmPahIb/IwoIHGuJH4mNeCXjZFPWJwbeHDfEZ5
aLP/qzdKb+xm4jtYQVbxRQ4yXp8TAtrL27pPfHiXGwilLHtMjDOZL/o1cOd4E6n7Ttw12UUY7+v8
wQUMG78Z68bWd2H4kpinJEFL8dCzIpa/NYbpnXUPit4bjPe/vtkqI5qg/wi9MJtyUGP4cGxl61TQ
S9lOttquyVN/AtxnkttgEM6ijxNdk6DVlyAsU2rMyraRky7KWfFOEjNiDH+wWq9BrZNPW1YZGqBT
08Tl8VwOHinSW6PPPLWzroAnjXy1CZbrB0bWqOKdadmW5cXOYhD+GpsF3b1LNXqgyOcXHWKmjp1U
AYz1sdIf5vRVYXhmBgg5fdis9scMrqVZVV5LNkljw9h4aGRez42VBcm4B++ViQt3vcZIvTACdphK
80D+ZOvwZG/6qveh5gS0gLEio/5xji7ER3Lhi3VrT6+uSf5eAs1f25rEeuNJ97OImMuBeHVFXJRT
4NrEderDBuvRoxI1N+uMjmvVIOGx6hNY4dVh2zdoXhYyXqDLtEO8kfWOBhpYZvIJGjrYuvuQwe6i
wwfLjCMqITG25ERi+BN5d+OmBM3kL/CtyILFiRRj7NpXKDdTJSGf6dgyIdhtvhWthU32Xa0DtChR
uIO64GfkT2mpsunoCmGbZ0RFwlBczgrGPJzqNFG8aO0B2O/D9dnUHkoNSgSfn/PAGD/b2uNSk7kz
JD7+douY5GTczAbEOcSIhLX4WEV8Kxx8Vys9DaLKAFZCo49mmjhGkfnCCQucDNuiS3x8aWy1mboM
gyTIgL54bhFmzaSeaJBTQ4XZYeDoQn8zVSMpfgxVrBsN0WPFQdHGctIuScDIiYOBEcNWtKHpEBfd
odDyjY7hQpkehvl9oAai5p+gRqAVh//L4R0xHnbZu1g/FdVe1x9gB3vDQGyh8jC1KYlq77o2grGI
KMUqm5ysgQy7Z2e+ywNFY2wS4fs8PUw6Bk4icxck4na3U5vUr6z3Fd+O/Epqxrl2xpXA39YSb/aW
pUPMeQfr6KPSB0v3UkKWMly4Q/CzBCK8XLyUOF9ChM5rC2OJxVExhptUJgZLPJEu3wyynDXcYPyl
UkUVG4UszU7oD7xhiB5kHHkoHak6I3yP4/PjMRKwA059MvU8g7PN7hHmTl4EY6OHg5fVHHZxssE+
wAkQkWUw+Hlm7CeQzQv6VwiQCLuLvcLoEAO56puXZVgDaQSTg4Ri494VxwbBojkbXiuHd3fYGmwJ
0QzeFezd5cNcKLWJg3gbe6NawjXBojmYnGYqizASctY2+khU9tayypcF86EIWRr3W7N5X8zpClep
n1A8INdk6xgaQwCTBW5wt73JUZzK3b6OS4o1yhwWnBKEOFNXW5H8lR1ZWitLXzO+LDLdh+q9EeOV
G6dPY7Rsk3S7QhUe2uiwJiqG1pBRfdqk+NBlvaM3IcazHuvWj1bmwgcnqCei4kR9LzGeuiLdykWv
LBt25KaorPP66i6qeQQJe1Md7nWUCXLhmaHmIoeM+GZmtyzZFszmOtypXFk32Ey8NRmCSby2Evs6
sBxX633MopIpm1xI7NjTg7Vecjio9t6cgJvIGuTcX4Ab8jsa/ZgjkROLXUkkdgi8x+J0xMrc02ho
LnWO6WU6IT40tMOY8xvEX2jeH2xs3C6uqIy6T2epR2t8gkly7RYxxOsUTenqfVntUxcBA6RKKBdZ
OfnU/ZrtEA/eIIq8nvQOxVSzi6P0SddY6MRKUJTJx/9pLPwrzTthUov4x827q6p8Pf3SuDs/4Vtn
wf7ALlh3XFKiqChrruzBfesscA99OyRfRKAhAcPu+7fOAo0726ILwEbaxbOuCXb1Pxp3tgajk66d
ZlgqT/x3Oguaqf1Wi6CDgbWC23V6GNQHfusszIqzpKksZsGsI4+0pL7kUN4Ng5Z11nhPOsQC66Xe
6M2umDZdfo1H3CMNFCb9YO+s6FlT3zWqVw3dMx413I31a5Rf2e0nRk2ju8+sO2GRe3dQWfiyv2tk
5f9xMXbmqaT46xy09JCf3PmSGg0Lqk7ss6UO4nsMmncY+LBgQsYp2eD4mkAY/GjbFymmTcRn+npI
223vXFdgK1RnM2DFkKanTbtEDHOXg4GN8EKa2hxwVYOXrVcWUzDPbDaXsjycfk0A6xOIbNm+SHKG
Rb94URiR04dI/8yKyfxUKhfJHdhploHq4pnPQGTZLQniWznvKebNMJL1hljvx5htWr3LPzvmJWjF
6bXaJUdwa+/hPbukkWUmm+Z457YHco7TvfEyLEeWGgxKvhqw1Ki8eQAPGFS7jzCzPcoOzPXV0XqH
8SFAHZTXYsJ649UwTT0GAntDQN0endB9q/sklLxSMzlECMVu6kt1n9DlV/Y4DMddfdTJWBg8toKk
Uppq7eFCN4CE4GZyr0beD6NK+2i/WTlyos8muLP8Pgxvp/5joj0Y5iWoUCXcwrTuYYdmvvGWJ9g+
vXwDlJw9MVAP4Xr2QNkAMMAOeBpLl0J6TAI9CgTC0lccM6zxzOwomqtyvdbCzWBt9cKnSbNc5O0B
bkGnkeAS9ARQyvxdZlLfvK+/GMw5njgVVyS13eL4PI7GDQQYVONG9NXpulLGUt6FFd7StDNM9sg6
u9mLeAjMNX13a6Yc1Sy+OQj+LQnD/5fdVYOh4R8Pgsdh/lq8VUzQv7RY5ZO+DYTWB1NzGLFUzbQl
11n2OL8NhOYHOqQMhPwnS/iWyj3fFQymSveVpZcU1MCd0OTw9NeB0P1gGBav5eL4pjPLwPpvKBhM
k1f6uSirCoP3YOoWfgcbosrv5eWlNoEbyXq/1hEwN2fWGGh968MFLOk3NTgIs2qfVtNmzCzCFwXn
ReU+z/VU7MGYdETsJoS0xvSpWmIPwESVNK/ck4JiJxZFCjl2LTCmtpRmOiJdECxeh1O7naXOugJh
JttAGgv2/G2wu7sp60FXtIRri2kKTB3Dfzh/brV619TqlwivGKvVEIHzZTv127jR7a1jJu+l2l5a
w7p3sr7aiLjuPXaEnDbOmwiFn2gCC9AU3tU5Cqp4akD2Te1GT7rHzqbWNI4Sx1LOvhnWGxhAQZuT
azEUxF6yAx0qDdz88tm1k+skdw/2UO5S3dwX5Xg1lzjwEBHd9KHFFpOhQStHlRiH6PPQyRphMflh
uZlLnfCNlW5xgRRmk5S0VCqyXweaGDAqAkdx6TRHqjSGa8RblBjg8MaD8ulqaj72FzGj83QioQb2
Slxh2BtvUUjZVA0p6WRK9TZM2FEcnbKx204QmczqY5SxvNXf82TYVmr74C7qG4FG067tyccicUCf
SYAWgz81otgOrmX40IQw+WJ0RWtMywaWypd8mDti5ikEq9Ns+S31VKNYHg0EZ3l63WQR3qzS+JQT
o5AU8fUIloP32VF/i99tW32LIteLFeWGksUxS5oH2wRqWIrpoZutJ7WgNFYTfeIrUPA3UURdVuOD
Tp21bqdBbqbXL21Y3iRGt2/pnSYrjSCNOopOBbPCb0gLyHltxSb84g4kwHc1tR7bprakf1Gqmaaj
SsomzO/nBBLSQro3uS/17RDVRgD5q/VNhWO+INH4qsSlDf3FMT46KhKdFs7DtjAXz3LN4Rj2rC0B
qHtkxxReNNmPpYrY3LFMen8OokzHSLdQM0rfpCZUa2rqr/isqECMhaS+kP8qPJvvXFVeRPZJK9py
C2bqCQWGso9Z9pCiEW9bg0xcd+OECejNZQo6s/44gH6m50V0eV8FNeQMb1hH6tQk8enqhE2e7U00
9lQ1jMcG7wV5De2Tvmg2B3WMCP5U1sudjSk0cZtH4Kw5bntoTV1E5D2hqtZQQacIWQDo4UUzuUdn
zj7m8fik6RWkbQMdY/sw1UeH/ZmRnUzSwf1xNKItlodEGJThQtCkhmZdjRTxnFH37KJ5cjW2AQS5
eAki3yTE12yEstInxmdiTVAKKMbG0Jr7TjS0yzvqrgZl/JjY4nJu8Jx3byW4VyZXGbmkkw/P206d
/FW04y36zsLX3eZzF+oUrI5NE1/narsNmxELap6ddIBLm6GhHCmc/iUSKbkCg6wcvkq0B834eK5D
NnOEe+/xNVwMklgfRQvZPK54a0d23U6h4UUxNkpUPgL3rGimTkE0NrtlSF8rCFR+PrOMy2MAie7M
vllL2s1i4xuOVvcGh/OnVoON1mFFMatRuxRTd+jXRPjGSHB7v3yKII76kWRWGdCYOrge85y/piIB
Jg59N2anBmkrxeeG5z1DlJDQ/qFvV2OvusXtuzUVwJgwvZBB4KkaFIVxhGhxECxkfjRsyTELbRLF
BK08GQT6RPGNUNpsn9r0JqDaIyWoLnt3sAI3RwsZz+g33DzncI8DArWnFRIL3bNPyhVMOrLvZirF
TU+NP57e+0nk7Nuo8rtWcw8sbQmMkPYaDYa2ji6iULkqekya/TwfijG9ndtBobE1R143Wdp1C9BW
rNVOJ0OsbKu7wRIHQ+H3qCZAgX39vsD6cht8+866YExREG2Ozkunmp+zKHpj3jliAb1j90mfZlof
2Nd3fJkLU00Xkhef6GCSgOZtdLWAOBDWe0VFvJ+1lB5WA1Bl1dmXSl3hC2kgnqdZmR59BZ4tBYt2
dA7x0NdeY6n3pWu5wZjUFPwq9Zli705Rousej7wute0KXA2Ce7qDAwdldNVbK01pkzXh4MVq+LGP
GZDF+rqk84MQbKnRe2CyHdg8I2L4hGAmD0La6l5GUDcjULjFMLCzsmbZyJHLM/R6W5kOAO0kXHYK
kd3E71bDNYOysjcRTxvZ0AWKaOn40SVZGkq7K6GKio6lJsNPBuUdlyZEXxr5qC7sCMoNiTlxO03X
emE7F7pOg61Qnb0DV5K6F91lx9LoOpQ9pR1E8kouTPB0rhYAmydZK8yplqDH0NMrHGYTscyw3XR2
6Vodl0FEEXu8C53kNnGn9CKOa3jF1jONtiRoyi7aNVF+0Gr3nangWq064HzVQ1iQLpuU1PDnnMIa
yd+IMtzXqOywxMTZjT606VOVh5eDMtyaYfhlTZ27PtM2+IB2SeLWTGDpp6iZYqaFsKf8vwI1DHFm
1ofJmDc5ixb6JMykNhsVs9ZPSWcImFXlJlJ61ZvM4eOqkkgY9utl6VA8EPMN6Ildw6i1abvyvcoz
mqB5q3hu4hJn30Kf0ezwlEL8wAJExdBeXisK/Hi75mifxu9mFH2qMfeko/UUKTr9Zn28gjy00dz+
WC0KeFO3qL3K7T674QCuVrWHTWpNH/NBO/5P4eJfKlwYiCT+YM3+2o/Jr5JI+YRv63XN+UDlAbWh
wOBnsH7463JdUz+wGscZZdrCxEitorr863Ld+YeKSNP8wGug3UC9QeuI6OJ/Z7muYyf4bb1uULRw
bVNHlmnpvJXfhA1qBjZMQHcORmPdxRIn3yo59ikNiKJCV+9SNbMIxAabz6K+WN27RZcu7hU8zk60
cu14aIdDuNQf+xA9cGtuzDJrtmXnKL5Fv8ipUDWlHWKgjh525gKyiNbBwiVH7YBQxsEXrmJdqDFx
ucUt3BzxVFjajREtrNmzT2tHYJMx6tE2w9zOCXlc4O6ZWBhCAACXcAKe82RFxRjF+66O+kDBF7SY
7i4vy9uYRuSS6/1lk+pXdqbci9l6zrUV0CUR4pgmTIHuYDoCHS0Dg2AqS2mQkMCwjjhJrSYQc2VA
DdY/0bLrJJvX8C2VsnLr+J1e0n5336BDv67F65rqXyKj3xpdBXeEeRJ8aq+Mj1ZbH4wJpJ0W6yYS
jWyrRvldYujXVIaDOsy/FuLznGM8qd2V6hE1/4XIP6/Lw9corgGpvsWg/gYlvJ60/I44aE+P10NP
xb2rnwkh32poU5VIw8wGD8jQdyWRkaQV7bBm+NT7ryqj2kQJsRpEGMDaniWmxNyUFdKECnhDEe5c
6xH+3LxpFrSkLduMorN2qWnBjxnRtmzxxfqTZNMnZEo2Y0/Xp3iCifmUHp1U/ZrY1a38kls4t5a7
vPWuGYBzoGRUszSHgcXahVnJEzYhVLr1NqrxnoiffTpd2qNBkrNCLztiwTbbz7niHkxd3fXJvB+x
bvWUeJEH3sGCAA6zQnMySBUpAABx1MGnD519mESFp1urdpHzIAeYLtlsvd+L8dgsFkbZ1fyYPbvl
Y0MDd5ULw/QWjgcEx+IySojh03ih3FIOjOIHtyChp4SkZnyKQGZ6YoLcMy6Wn6JZUZLyFcDF1o7R
9wFQfbDyVrusdQJYNBtKbD8yDLfiEnv+4zgCAAKZWV8XGcUb1I5Ik9lLEEXSvmYqhPJ5/NI+0iG8
7Lv5gYwUqalLL5b/w9F5LMetZEH0ixABV0Bh2wbtm02yaTcIGhHeuwK+/h28DSNGM9JIbVC38mae
jMqNVuGSHYh/+86cPAi9/wu0knmZfc/SYWY6pdp2rcmtIot3ViQfg45tvB0CA4jCmQVY5LHy0tP3
CJrIujHszxZC0hayUMp3D/KvqqMd13gdf2lcrXPpVj71sae2glQ47gYq1FVRbMr8qPfVemwGzAxo
4TCTxWdBRjb4pqBoV7JOPQwRt1jEoXMO7e4weiWiVT9Mj0WNRKcXXbVte1asQRZ4B6PIfV2ZF73F
d5I5kUd9St9c3Sx+0e3cvudhZz/3JSNR3528aHjsaEXUWfVSdkthy7oynjyyOukmqvn96edsnFun
PEVaelIYbESU3vuelrAh+hnKp0i/dEkNnpM7jJeeUtvZ2/TwskebixmUqXoJqYThN7Fzj0HA/tWu
vtKxdjmJWkX9BC3lRXgsgRKkNANKPa6aZjSvHe+9g2EAMTU038el7cykxnbbhdMud/XnYaAkGiqZ
EF8B94ieBYmZ/oASPkjushWTm26W28AOoIHmK43IeJJndP4EtwFMVTVuG0rjZI3OyuZJNRobnmej
nneqaHeDC7fBpSfTfFTFO8QtPgGfVrk3GT3cud4Ew525o0qDdcYHJtGvQajf5uKxfYSdttOz6AhJ
jJXjiyZQZZhkAMgLiiuX+IWh7dxI3+WGdorHZl1alKqzjbWoiW8/IiwjczA98jat4y7d1Pz94Ix2
u8Laz8i4NHUQdb2VyKKzAW0TEtAMHzIK85ZHQfFW1OpOu8ZauMpXacomzNpoYYP5UFsL7iKWxoKq
8+zXKcl84qdHBfmtwOpDGQagqdfc2A/YpGbnr7WHowYOb6Zcsk6qg+oiFooQ7Iv3skm3U/OGPQgq
CgUv0Vb5hcZFmjv2FGdXKeMtt+vdOIWv4RjfUuUdMtQICxztT03kFUfFnIhdLljNT+xWZzbStAhB
oMMi0a45F9G265Xb2tsY4QCWxrqDNMDaKgA7hC+jzt/Ybj13eHgdWCezGX7k/Redu6soNw8O5C7y
ADNEomoDrj303qlj2A3xALHf3erGZxj91cg08/TXdslPTcvBpJzdGD/Ghntv2J91XLYHz3xsMB0r
HPyDaax54xGFEb6H33akute1qSBEMMlZ3c6cAAK/E4Yvo+mvZttiHKZoV08OJOIeKU7YoDeHE5BN
dye6CbSj6f0lIvv4/9c8VPWaxWWf1DdnMHz72sxxzDYP5UmfAvJ4gYmGZ0v22lZt+mlJBdOoeKWi
12G2jo3X7Ce8WoA15R4m7FoP02eRsbqnQngcAQ46n4HxERgPCkuJWXx3HdlBzmD2divaYIhNfLfx
a9HRLT+GK0EFAtvM5dnBNn5Z3CO61yguI/yD5Hko+o1HsL8xn+CGbfLs1Une+QahluCs6uaLXvmx
OhiYJsKRnkaj/E4BfImi83MPUZ7VwhC/Bl1OX4PajjEWvrHYTTKgLfrDzdU65+rax81K74eN3Bbw
0sMGMQkNYDaipSaLVIXDOZel+8nNjw25/4qoRbiA2NL9bLU77oJ+7nQPUL83FKNvpXNqtV+Pp2tU
c2SJfwWPvDIWvmwtXzUdo8T0nncsMsyGEh9AoHynjdGXBNxDVjR22GxKvd5zvGP8KneTqvZZS3sp
YRSNTbQsK+wDw8UIeNv0Jv1G5BjqgfWEtynmRfQiNxIO3hM2aFbenEEsYsN5WNecnglr7i73/kJQ
pUHwnBQ4sUByObn5dNFgS6wr23luA+8rmsa7UyTfY/+/KlODcp/WEYsymu293eji1bKLZ8ArNegB
zAozVkScBvonc8xyI6W0fK3ajsfA0N+sxYNRcp2Gb4YPQRMUkIbh0aXcYFVwX1O/mYdgJAbxUof2
LfDqjeITIPVpn8+xBYxMHLNBEWfF1VwYA/3MMxfrXTSBtw/Dc+Y2JD4r+a5V2PukdPaNnDcheYEY
h1VvxM/gSKnHieCCEYag+3iZ5iQbf+/FTOoHpkfIddMTSKaznXnPSBmgI0BkeqOfxoByeDrOw7XW
T51l/oWW/O2KYeu2kEea6diM2m8T8pQkClQBTenKmsdBfyorJUk+v9uo1JK5Rh67+SoqB9MDBLel
+aRNfgRMDa/IfHcyEaPqNyf97QdrTxEGfm1FfADbuBRMy/wBvcKOwHKNRpsJBlrfrgeWY70x8ih6
UNO3trDYo8dsAW8XFUu+7FwNCumnemCNEK3anKM8sFYGVElE/o2kiyzw/kqvPFcZ9kl4J51+FXp3
yIG4JBGfDTyyYQGND4RpZJ5GfmkmStNVFZXlDP0Eb3JZUUI74562LqM1rnP+ATKFeI8cn0iKGJ4J
Zu5LTMwu82EA+imGYqTLlVvSrTsml8hy1v1rHUkUkt84K3fJOK7aadzTF3UM9c86cbY2t3hXu5sy
3auaRh38kWU3AallZYcwMQ0DJ3F2d3huTHzmYvFVFvZzVB5mm6erAYKa2XtpoN2kszrl7nNW7l15
pwqJV7dZYQVaR4O9FpO9ePLIVpX32E6O/EY/K51HkIAYsWxqLsgzVr29rvRuU9vV+yi0TRD+8DU9
aoVGhJKk8qjvNcb4yOoevZ75IcD7aFTiUFMVa+rYhRIz/ZeO1iaR6im3BFoxh0kMxhbTyUIiURsr
wVKqaYPDkOmmj308DT5duIjIM49LEBF0YmXa+1DZH9KN8i0H/I1+++eEJW6wULI0Q/FRzF4k1ScB
tbrzT2cjRM4PYUq59sDo5ZgY3CitJjgTgYSKg1erZxRlti6jX4gN9D72y5ADo5onNm3lvHY8OtcT
wTngbeFoAij4LdKXzu2IrEXrmYrdOcXHRHKED2/K6WUKIK56+NV17rL04UxCD8z3Zv2UqmMHgk6X
S+bI3ab2BMTynPQGB8bJI6Xg1LdaTw/axGZZVOt4Lp9GtKWFSZV2jC4gNkdvleo9TOlqW7KX4bq+
bhHby4S+6omVCrUcHRsVcHFg5RG+B3/2xk2aIBpyxTWJWkVz8eC2GMwG3Z/j7pJfZPfAYcnBwjkU
xBBmwpPS3zpnGX7349x9ATBl29Qf4kk9hcI4i+oPvz3i73Fg2ig51DoeFlTEZF9As/n22+s5uS+0
GktEuyhBacNG3RTy2lYBjROblLQFT3Ni7UieGHrzRJzasFwbjrYuGFLy+eiO1ikzX2Mn3qfum8Fl
KQu+2ZEBmRz2RiledJ2P6jgTDvtD3fbpnLpGRbh1iydDfkEXQnGkgsvCeuquUM4K4zQFcpevCDwO
gT+zi7tLXdySnABVctAJ4RXNrR9eK2YwIc4U4kAk6LaBeF8qp2YEwB4Zc+54VXEy9bZcediMc2ct
F+Gqu2Na2umI6yGPilZ7FlOGN5N7cGX6BuVkg8arSyuznr3NdcqhLDfQNleh+tBY9QXDAz0t3M1Y
IGAgtwPP7yoHFhLFCGnoL+DrSs93jbzkuvc94JFPMhejPX0mxT5hvDKnS5WSUDTuYiKLhl+1+HZS
nFbGr0UJuFaka6vdx0Dw3TiGsDr6QF23grhCY45r2cGoKZ/iEZuqsxVlT9khpiq2FdPcLSiTtTN/
uYzwZmasW5XvHAYsF/BzhNs3ltViHrvnbXt2PAZDHjsTaIEn7JH7FDqhU7HnILIHmqs2rauBdVRo
+EYi76PXAWMFKUeyXGWMHZNGN4cyqTxt/JT3sIdgPPe9b2Wvpv3XZPNlghhlpc2Onj2cXiXDVnwe
esghY1922OSSg4n3LCkjQgh1gCVW+xZJ/Jhp1U4FPCVH1MlA2B1CBNbdOKfg2yRrGGn0iA5vruBZ
UPMKAhdnqTATH6nGR3ybhBAT9N6x0x7A1Pm6Xv/k7ksMrWXfSW9bGvljCmCf6hHmQ/0lyKYNFdNQ
Hsut6vNjYP01rAoZTH0guY+J190aBk4vkf6Mi1trpv2oKIVsywflAIxwODg7v+LhZ8t2F0IFFKPH
0YKHw+kX2eBx4vRpRnvXpczfU/GIXraafloCLuguFrerlvZXTJ6azdOZnjkpek6p7GhNDIdFdQh5
hVae+hh5tpqhxJq+hEhOBjngef6xMrmdRX5kPcXZ+aX4bLCVDqqCqphyE5JJqQpCUpZ11bX8jWfC
qpkOZiT/Qc/aLdsx4aFe0ZJmYAmel9aultqnkO1K16+1Kt12JpFdWmon+rWD6d0ZSrbNs9gUxbve
sdRi1YBbYzWwPgxdsQ2t6T7DhMMGvwXls5HUNsse7AZZy/HDs/9N2e9EO2swpftWiMe2J/9LO4Vg
FVAQsw0HDiAU6bG+uahBYZFujFIC6yDE7MEYReRaDVO3RWvW3YeejcDIMl/iwoUbgF3UeJKGWx+1
TuzTCmx7R0B4HL1sXZUD5doF25jxryhd2vIwEW8oDYYTbfTHyTb004Xm3ORv6FDW9cPdqV8S9xeM
/bYcGTsbetUIFAfbrOTiGkHNJK5gUM2rTStwj1Q71v8s+5+VYEu0U/IWfGGgmpbWRKlVwO2Be78z
z0wj5CuXkC8zep6Mn7CVXkWCBRqTaMrXW3E6NLrFjX/Xj4cya48KLj1od98ZD9VwZcLY6qpiKGap
0utHajJWsTP8RaxHdBawvXksaScJrYVDOyDB3eLafq6tlBfveS7KveH8gnjYNWIvPGcHEXuDMLOV
w4dj1+yEEk7dx6yNnxy+B8rmkCc4HIZ4cCenvC6lrA7XKCIa98Cs/CxkpM08+TkBbPCCo876w3bL
Y5fMv1zXcdcWG3307tTF1K2+ds2N0581uh459gPtD2jdOQ/eTS3yuWL/f1JiAn7TYObHrOeUnu1F
YXECM0GIbzPu6RSZ8JH/i1XCxOgyJWIqitvZx46vhouzAKANagAWKyez/VU1iyDLFc2d3wNuzwNj
vkEEv2jLA9chVmlUvk9YR6goB/nkDLeOIAdThvqCbf8SanS5mTH/X1JzX5qUzXTSfrEn/1c33cpq
uJnNGYC/k1XItcg/TbyoYGmxnpuE4XO7opLBXnE01nxXghYpQ8tptsqPowBChuvYZPBAhl1XAMmK
yrvYYGH57Sc9SYnVTSg3e1NBDPKgUHVnd0Ki7i4qFzugygy0LKYaHN9z/GgHz7kAXMwMHHVv6dYj
oMSidDGj5dmlGV8XS177WzctFoc7NUK8hREXacZld16nyqZt7GJy2bKi4EQHJRTioq7WdEivKdBu
1l4V7c1wiPbSSF9aspVhLmCM5Scz5R3PMFIX4tubvJNGLMSryzs97b8Vio9mliwiO+LZ4ba91MlP
PwLVRT3zItc3SmQkFICCZJe+HQZ358G65IXY9OZ0skF4m5yN7dTzpjHAUtyXY0VMkkc7fW31Eptc
tDHr1zJy90FR3xUmH1395OKzNctrlX3wcpw6h/6FV2G/kA7gW2YjPHzlZb2dUo4tMHtmVK9aXd/C
w6Q4DNHaUwduycHYP48pz4nSlhucbVlaO+zJPT+ZvavE3Ce8z8R5pEVmJRvCgGKXzMQ8yPa7Rv1P
5MYGDyNtoHvY/SunpZ+LWkZ45WuI8hvTe2qbnv32+GINO7wz1IKFm47hhAxeFTpbKqxQkKrNlHyG
6evMnSMSnx7hoQG8Q6DR7Jz8K1go0GSD1bgg7sxGREbPHh6jeIwPTtc3h95r1LYwSAykjlwTB141
rbtryXfIPn0FO3WcKpNiqOjWmqC3Myjgazfga29VzrGlLHRFcaOG4xoneGDxUhltZvhFKs3jBAeK
ENMlkdq1DuU9mtlCRAYeUSO3H5qMWU0rLjQm9Ih50j33WlgdEsd7I+9W0hnDkyEu3nOKYLt+xpoQ
Fjc79dWEaXRiHTlGhEWb4sihOZGd5gEvk/jN7Qx7O7sJ4yhdO3nmUqIzqZ1lMjXDKzC2Hf8HkH6X
cRIIAY8pDtSbVvJE7mFdT6RZW2yL5apo4l0RYzlBEKFGiE5NzhoVDjv2VnDvpqNduiyWw2OO4qQV
xqZ1LS6g7htqa9vMlL52o6/6ADfNDXrn+2RqB7szK2KMGXJFM79VdM+piPzr/z9QU4NVlujnJPAe
YwpCMZycRYOdIYQn4xE11BhGQ5fESTBfzKDfp0NEJOhn5MRnTROF5J3ofEuEDxnowXOqO9nxuDlW
LmHBspDfTkPYo1LgE4JsbdEqkBBZCNJTlRfvTaz9pN20rUJmHxRcE0k01Fhh5BFb3CpRL0rJNxn1
2DMHRsCJ6ElIAW/hITp17b6Xwte3LRQrVRxE3TORcrDSTA7Csek55prkxI780a4UBobxzAt/nmin
j2NcuBjjEkIlZb22InMLMJBaKU5tPi213u9SnkPDAL6g9xXowo3QIEmYWcmwOvGFQOK5NG6cHMCQ
EX6qN3bFZdlK05Dy8uhE2wrARTE8GrX2S8lWh9jN+aVFQXB2g3Jb67TpBLaenXp3fOi0hb1tdCVx
1ks+GcZ9Wr7FCsgmcj8eVHHJbNncYQ8gJaWowsbA4o3QgtDC+TAOGhq1gjgtHfb0YzY6ey23nhLs
Nb6ZO/tyQjCc6Xhbx7SV+SEFUoHairSH/wgjM5mcpzmkYTJ1fyyD5Zhiw3RNDx1cyKOkX2VSvjCi
6cziPa/r4KGcgw/VNq1fN5zm1LL1Y2Of/v+hg1c9aDWXPj3rnvRY907OnL/Y6UtYudmz7h7qcq7w
CELhi+xkZ9C85xgXaxyGfSSHv450+4pkxiE3wCa1vSsusiaUOfaw9zXen9pDMXJExkHpDc1xbj3T
72JWFROLjYG03DhMwbaVxdYgS3NMy2pYu24O46OjmiLFrjSQ+L/UZhTuioBTwOW1WNs2LyHxfGIt
1YuI3PrgDfU5XRoQMLnz7XXtnUZl5I6/2mvf9eYW/N+2AsK6oqrh7GkkGflA87XOuNX2zkpIBvDR
meU2TJt600wz2kGMZRl6O7a1IaUCOO8PmasyaiX+JAH1bV+2xK4rB9VRlV8u280kL8AUz6RbpTU+
iJwYXZCBE+iC5Ad2Fm2ZLS9EOSj+XD72J1nZ77lnF2dvEaEyBr5utBmvRlQGgjGhw6yUMm2WQz/f
5lIrKT4HNCOVu3XHBdtjeZvGMHXAOaymC3xkuJLMfelGvHOmt/MqtnrumFUHZ/mWUnTn2D2VN8Qj
M8stUZzpK+/6+KJF3iqhBfd0s+YgutLbsEuWdVccxt+O8iwsZdbvYH7xVtCEJdWylDbh8hXF2cYY
GWresyDS2OWM3/Rh0wT6PljmxRWcAGn1KgdKooj5fMSDgcW9d9oN9m30/mToeDn5i9axdYsbnrN2
YtMCjd0JNYOEZHoBLOrkiBhe4r5Cz4N/0p0Glz2XYxnDEn55xe3ISKRreB4Xb15Lq4YCRLynjWaT
FtFv2ebPTPremucyxY9ucAu96EszWEl6Ciau1BDmaj6FtR1MXKSjh4zyNaYK8+bl1NgIhTlAldHL
QLpr7fRUaiQiuHUeZdhN0md7q2cAiLC+IhRiXm/d4haEbeV7Xv0Vu7L/bJtiVYmKLbUbVvvOpNLX
xUFWCkZKx0zPKunfChd+PKhMbHkR37rZeU6luGVRReCzoHQrNPtDUkAzWQDNYAWigOJ5J9+KHuO9
hr2Ivc/0Fxizb/PJP2QV4bSJJ0vUW382K3Im0fEWWloJeQaEcl12XGeQI/7/YUUuXDVVo+Hat9FQ
NoY4bpt9XPxoYfunVuPSvtGymoqj4Ng09ESZB+4OEZBWCqsmih85t1EnOhPjRId1z1U5wXzrcdTQ
qgJa6/nTO3o0Nn1PYYWUdkXUobjB9m3BNbnlOWf7agTumsch19h+WucaseykDAFypE277bCxBQ5J
NR27csa/J1VJTGWFdixVHSy1o//aWbmIckX9JHsN/bHWjrMe8lmLAs3XHQxmUdq9Wk1QoxmlxwbM
9lzT5aqxa02ly6VMYECGL6RGiiTmSe83hQ3FKIvzcCeTkEGlx+5XUP2kOcmu1OaXUgwPVhl4nCcw
RnJNpyLzlGlp4fNsC7dAqLYoXvlx6Gss4uUHTu9xE8jwm80SM8fMh4Eq8HCyXVgz4Vde1QHNtfUt
wC++1fuIhdrcVIuHmXGJi7QJJR9Pg6Tfkh0V8F6Xgp7U8zlDul3Qtg0JHNxkOW7GvpIltq2RMGsm
cpIY8bvWVZs81ZpD08g3hdS0Sk1Z7ntOsjyg5sHApWIiQxDedZ8hHj+FtC7zJ46HMM/Xs2sV3B9S
LBmj4/hgO3Q2IWbjZw0VPr1Ko3XDKn3vmj6vc3zFgH7QownbfNwKDIVy+e5axt2xyEwGo3mw8ZH6
tCE9Yzj/pw1p/1S65G7dKeUlKUOT18X1/FxqxbMZB8aT4AKzrjvWA6PZO/u6NHdeIcSpqr0Dr6C2
m4Ic74w3XCPZvhBi6vZYmScq5oW1zzwz3yuetth1cnF0Z4fk7eK2ywvXe0zwXNcCDR3Jwbg3uKK4
B6YPNWj/rdbOpICED9xZfZiEJ/e5hVNnqMofyhDDjzkhMlT+ukMZXaa5nu5ZnRFT7XkH01i8drBQ
79bEMzugCMr//z9Wk4erdeo7sAfxc4zjmD68hNEobqv9YAgNSYz1XNVG73ybml0zVdKnb6S4x3Ww
YyhmhQYf9OikKf/0FIO6odf1rVIADFNBm1hoGfWNCXkTu5yzpWnHl0jFyUXkQHECjZCrM0FmLQoE
DU+LyGEvP9zlR+zkMJqjqxCle9SbAo3YGJAFg8jyjVz/zk1YysTX2bm0rAAm2V/tGXRpSvMrh0p8
cxNzr9Cdj2HOk6Bhs7WNa1pXkoiiSxw6KfOHW1xwaNYXY/mRtzTAWYke74OE07ZPJu3qtHF3H6PA
jyiQu4829hrhfFlaEt0DmnQZDzWXaiis2XnRkJ6gMmFlOKVxxJEAsWwi8jqKBiNjWd8GQ3OvgrWJ
6vyALvpj1SxVeg1Xx3jO0kcjIljfFb8aHKZLmibHKuSqiUedMlGNAvUOhCu+633TD8OVPPqws+r0
Y0ZeC+hBveVGi11Lj4rbXKm/fPHdhxkMqCAuitc5LMsN0QCXr4XA1B7JfpubvjXMKH1uaG/NSjX3
orY/KG/m4laIgg6wMH8VThKtnWQBPwBQ0/W8fGo02qm9DnVIOsWTTIfiiaXsOhs9Qtc2RFiq8dy7
5FzyrZ70auEWiI8BONuFm1A1Jp7YJKqxJye9n8WNtXdQYf2yqtqt5Tgwaa3sb7YTyJ39PtbtgmoH
vLS0pV9iNU2+49n1kXHtkTpx01ctp0+lY6ImfRVd6YeMrs5gfZJLmLYRa6mW+pCHuaq1B2P5kapS
rFPDfkm4GiweW3VrI4jGZuKgPbFJsi1vvP3/69Il9FUNdE0WU69RikuldiNcNC89pSMsTj3JFV/k
F1xrJ94L9eg4g3oUkmIhU7Nf5zbx8DxziKSV113sQvWXCk6RWuV5vEsWc7qHHd90XNSQqvTOOgZi
VgC07ppStNY66S0MvgzafjML6+o5k4VGHJi+U+js7bvJfG2swEMfy/cFFYI3a9L+uSxMObUy80Eo
z8GmB+/EGsrPCQm67hvuhsl0jmhoJwRXcB9A9WTJRuxdT2eqhvW2vxox/8WQhW9sGFp/NCfto+M2
Cz3tWtmMsuOIAx/lhc09/gCMuQRkXC0/qhbES98ITESE1gXT60VPC8oHR4hr2UTwT7Nw5cjWPBiE
TI50sQWY76z3TvXtQynRucI8dZiQivFcCHYalRVSz4MB0oUPVM/X2ur3vW27eKITqrOq2Fzje4tx
JQeU+LjtJprz+SuaS5g5ZvA2hzp+nBTPId/fbwjBjGlj+ZAGzvgKqm4PF07uE8vDb58L9zZ5nXvz
AoTqMCGJUyeLWx+nHiFMJZ7NjKAliefAsGfa5jx5LxJ7n5qLd1m/iLZjKsMgtnbagbtvnzFMlCDI
wFCFXLplLfGiDakP8dxEE+7q2zSM9QGECZ6myGA5hAB0tMamem+WSxnVgL3CSDnn8XRzU1QM/shx
p+RkXehy27VtGx5jvTF2jdV8RoFlXTQ2dDT0NgjcECFegthtHhnJ72GsVScq/XS/CmpQIUWT7RQe
MhgOyNa0Lz9Q20zZIpqJqouYME+SU36unikwp3W1SXaiJ1NDU5z9Hsfmjlp3tZoEQRcbYMpGp66S
hejw69aZ+x56hPMD50E6ilTpwI6DMpd036nJWBOAin24clwct445Txc5gEFT+kBHg/zXZPZTLrrE
r2c65y1ibzlHOlkbcRu9+S2vuLo6oVttR/IxG0vLG5IR7G06HBSrjnPRj8bpHfp1/MJvXDWl/lBB
O3mAmf9GefVXEegfMWhJXqB4ndDrhxxvQRHCGBKWrMbKbLwWeuW9OHm3ibzR/pwGYzlyODQVTUxI
hL336OjuFoyASwoN+qYNHls3Kbg15UyVpxP5gySyJYbhwyz7mbJManaaTNwjF04J5G+DVZkDXT5m
MpgBhkSF2GVayOLVOMs0ZZCqdbxkBDO4FyFe5DwNAKiD+Bu5flSFDYmx0fG1mTBMhciyXbE4v9Io
4q7QL3Adq8ypiPS6XcU8a7NCC0KN/YqINtzdG4r0rHyj0mrcwU07EIejGmMY+WWZHtLgzfM68RiF
X1hpX1sXjFgFP4R+o+HZ66GgUcq8aUI6wAzQpGo8NUnS0rWNR6dXKrop87kMSyCVI8YDt3MvWJDG
1TSXHS245EGqPra2Ch6ih4hoMY8vveBNg1QeeqiE0Fok3QorGby5XE/XOjV//mSa4allH7/NdBTu
fBisc0qxKtJhMTKhETs2AzRfQTTSKpN5U0EC1IvgILGYXTANP0V1a6BmclnviwyUQ+QSNpD2YgWx
Gh4srAwkkLYmKC8KuwD7o1xsTX3EURb1BD9CPJyVC5NBZHycJyN+yKcweejltaOmdGcjDROaFgED
eeURI5iLQ8y+Uizlx8KmcGmWcqtmd0FR+4K/MEmtr6m0imtaaV8A91q/m1ySIqNLBnKepJ9F8bfK
Ov0ISvGQeYqSUQTgrji7I6STcAmdT3pY7UpwugcvHI7W8DiohXejAbA16kOpqq/ZwQUq1SdRWTSM
2vhnJqbAd4SGmSR4ILu4M/kfPuhpVp20gC2CtLJ8bbITO7s1qb8soY9Iy1Rz9FRz1gfvIS/1f52u
EQKaWOR3CJZq8q6ZjZdPRByM2OPEpoG4iIJt7xyEHFrHetSiSL4kkucgTDGUBySRtOsK1r/K2sqY
2DYMLu0Z6QnO1OSuRGFneATKxXMA3A79DCpohZo7apB9a4PxG2XEdmM2a7MBehUuzL4tmEe5s1/b
dq7Z9tAOqHsk8blG7zX49H7ttC+Nmv7+L73wIludteWHZ4JBrRyAVeHMVYTx3q+SKdxGtpWuwZ/v
4wzwT+5Y98GimHvqm509cZ8Z84rjs6/N62yY86VN320iJbEdJL7S0yd2BgqrzDQ9kItFJyAXvitb
r9smFrDWEpEuKcxLaFQnKkbbvbLBp5KRazaVPf3ZNH8+zqKWj6TzhG+MCr+Opq59G4eH0QX1smSI
t0amyx1CxiFPRwPOlU6cSYqjdQ/1WT+LpX7V7j/MAeGpkOBPq388yAu/loRYc6G+EslqPamsX+G8
RJ5iGSX7+WGWh6R7j8beYVsh801MsyW9k8bCvcGWCTYYeySlPhaxuybleqx0bBVuQUtgwhFeV+2V
xzkYTBrTJnboqcN8Mgc/MivLQ0VuzTEMkl+5oa91s26R9blvV0H0atlvusA0YQ5s0kjmmx1xAxsJ
L3awj/f1NXdwQMyp4s4Kdh6vIIO9oHi3GDU6TyxjWqNBom+QgsbKIXza3WzQADwCtTo/jXZb4yMy
aAsskgB9kwuOkdUIu20Wb2uztLEKJFeeXeAOc9bdgXb26Cg4GrnzbBZK7rqq473NpO+NEdkMq8rP
dd4+s/4MtpOdgBYOuf5ZcXnuZHCvHL3GCs8/ZGmSc5gjtSgiihyL5Nb99LaPnm5eMuwuiLZr6bqK
PNusDrVTvkokpd1o4tC0gL/ZmL95NZZDmsG9mHFSlgGtzl0m1Lkw85ehs5/MJO4e7HE40bJy4dn/
abbzd6zPMYWjW0dlybld0glGi5ibLjvutNQMvjBrXlU/CSUwhuKXxywU+pC0RTY41Z5LPYnIinmb
gQXbM0s305qRkzZkBuBYmgOGRBzReHGSE2btfD+hL7XUzWz5DlC3EzsrXRa/Dfa+2Ws2Vo6VxY45
3o1hdKE67vrKGQ4iC5+ykS7y1iDzW7ZtvPWYFAOuOitjKtngx+UupPltjtSfO3wUvcHNOMn/Y+/M
llPHtjX9KjvOPRnqm4g6dTHVgQEDMsaYG8LGthBIINQiVdS71ze98pzMlZU7995VURF1ccK5nBiE
NNsxxhzN/9dzN/mEKBv3Ygl3bX5UAHwELazLKEJIcYCA8X/BIus5gbgdef02IYTeNW9+5ayOeZZi
SR+fy2bP2bZgu8qvISKV6lrNXFmolun7z1TLTd8CZ5CzCZk5p7DoLHDMBwDO6n310SUUnRaamgvb
GCnATqWjqMon6amJnBq6yVYdSl9NQV281KAwdzaxRiiMVa83ADBuq9u8xKYCdIT8h9oI9tQyeMZp
fUtvF8+1ExdQIMJpwKuT7NPbA5kqJ2ALq3atQlaCH7E/wvdZ7MqaigcyUUxfce+xQ8zM74oSLmu7
AWJjSD5bKh0yHCIPhqIGEFOSjOAW5bwqnzqY0MEOx3bJG3OhWFYWdAq5QRbnQe9okX/h1M/fxKkY
X62AQB3uFyBT8g614Xy0ug3QoHGER7E9FGfIik83Ei+IdHD2Tl11pgwJ1MzQOZNU+nLLG+dbCDgw
l3ICkOdZnMXHU1A4kLqD9t2RU5MO/TqFjw5fKi5lki8AOgIWID+TF1/Bkn1DFIu7jrMvpzxTV4eX
fQsNArz3pKC5r6OjXkR18llZSTkbjVQSnzOng0ewnWhp+16rFlwK5UkZ97F21Qa/saiBPta4e52M
6KLJATwh9mR37fWh6VqCpdUVk/Co7BQtByvrqlOCul/d6puJIZY0OCKYbheWWeJ6EqXAqWcgzVZj
x7y9KVpFWVExcj2tGdj5/XUNoumIjH+dAWor9dEmWc8wD+QhbFI3K1+vejo3ctv8tPejias/uadr
tbxXe3uN4+69Q1DNEqoG7l22skeJMc6S/EE7U+Z6B7zt6Xjrlg1VAL7dHCV3990e4xVLqNK5vGdn
bd3c035Vm9hAl2enPPdra0/UwSV265UnM7Zhb59dmsbHnXJ9Ny4Xz6Zi+KQOYzNh9isZQYc+ltRH
joLU7wJkiZF5ZEpw27k5xRC6NQIG4G6pY63MNud94UxVa2RGhguDulYOZF6qDMl/FVb+U4WVGhgl
f7+w8uGbzqX//IkCRpXf+VFbObJ/ActEVYGEwm9CAoICdcQPMJSR+4tiWyp0Kq7hEL5RVYBKfi2v
tNVfVCCfHNsxDck3oVDz+Csaiq384kBERoozoQ9HN2Fl+hfQUPRv0PTfYJy/b284kFtAkOuYlqP/
oboS/IG6zFoSzHXz9jEaGYM/pB2AnuVpXg04yhsXcuRKoWTiZlRE44BmhmbRy/ruhQNGCFzhvLzc
O5D39munynf7ooyy5kY0Wl3czoMzTpMhcEoHouwB6U9iHZZfvE8MgE6K8ghgRT8d+sc8yyjdOH6d
3YywymVn3aJsf1p1+/PjzbLXWnKPTyM4KczzV6mdHvOSGLfZP1HSik1bNA/t/vi1d8lnPTuwWiSj
OmwqIC8pf1ew+wHyNMt6e70dYF+sXelwiJ1R9TBoGRVK2BNGcwXY3xgbw55yn7M4jebmRSE9DS50
lTjm0TBbIBSyeHTSnsg3nOeGqUenTGYk45qftDkJwETqE3yUVhbldzJQnFGO/UOsVNkfyTprSSu+
JH0xp6q9mGcF2B+wNrlQYtamV59J+E20/iW30X13fG62c9/aBfWaJjnuVHbDrWZX87qCu/lS0GpC
iO/H5JPETZ9shK+27F7OJpgz5vUSdw5GI1jFIww0EmpI5hiI3VNHkm9AIjFhZk8jkvruk6EzylkO
HTFYdvdnQmD9DPCwfmaVcTGQreaUV5BogRsxB4bQPpJZ1g/fmMz2iGp4oqrl5TIFp/oyNuv8GTdr
EbmnYXvVzQ8NmURihba0Mo7dXdYffYOM91MNsVdNgg+eNYSa8aExEv7tTjJU2eC1bJ44gzzjtsQz
UfPL3J85jU+rGrjGo3t6NLXr7Jia47vZkvEOQu6gKB6sKilFVi9Z3d8ovjtiXZxImXNGZ7+5NHGa
poeix2oEMEqFoTGxXoyWmo/MSQ4YJjMX3AUxYAokFFqe3Y0jS2mSj+56HhMDfyFlSfGSo3ny7gCT
DDaMFS31TBD2Ba1GyabaG9RjAYULLWlLLcQ9m0r/GdZZEtd3Csly+E+F1ahA0VMxcLKpbNCu5tix
BrwzI79UenAe+4PeaqbXQiWgq3twb4wHqlQMUj9AHyXPh/TMVn203LYNbnq76a+svfyqpcAXGvOL
kSthZxikqY8oI0hxh4E8TCj4aJrBXqUAd1afKMnpbtbTvSpaH3aVuzgZ4BLZ13wyVAonBvVkj2Fg
Cq1EievEsiccPEngOFIipbgbYmQv1xbG60EBFXQ4FRuFoGY6uOsTcAh486SXYX9bYUq1OFIOjdKS
j860uhYwpMeSbPD9Cb8sCEpFpm5Her4jD5cUyhrkE9VISE5xxP74RvUQIK8ujr9TdwWi3cETeyZf
DMSMODmOOPionPL5d0+pa22G/VKXtcNZg2dLQ7QYLTQ4hT7MijzTHrrrirJxgh5l302NE9gPyp0K
I8pNIsVMpvo5rQNTzXdNnXzZABfh7lyYRrbkuHhwB/qV79nGZuc8jWyiKDdy9LxLSfmheWNGBsVY
Xm5UnuNOZutZN/LAnUmpnEbe8TKQ3pIUOfFMCoOICr3dKlMP01magOhMZs9bq0k/nF62nmsU666t
YaEfiE6NbGVZl+DqKEfl+TZqFXE3kWygns7Yx3FxSyxQb0afl84YH5P+GcSnadFzlgb89NwDl3w6
7d9c3IJBXjFel3v5lBr2W5KCLNsmlOyR++YXdk4REycoI4fE5FqA96Oc4N8G/doQ9wf1nF19a793
CN8D9YCGeMjzgmg7Xhjt2eiplB8M+lHql8/75e1cqqQpS6/BUe41Jdu5VzasdoHV7XjZjnJiP/tC
f27S4jW9Of/v2Ob+bwDd/j9km3NBefz71kkE4d2l+ux/D9Qmv/GrbaL9AnwliRcOmJSKa2iSiONX
20T7heQZ4NFIN1WxPmz50a+2ieGC4qbDhYX1YmClqL/ZJnykS3A321ZVFdeN8S9BP0ir6XdAbfDL
GbZtqNI0wjyxVVMyXhx+41wlonp1cxfmXMmFdaJYztYOktcqdZesPUrnbvi7Nudu1uhLCQ3v7pea
+d6SUkxtt9DT1Qk3tdFTXzwugVi3SAcqlU3aH2qyAH43rn/CTcNw/FVTrT9QliTVqD6eiww/VEse
yAwM+NYEVAb9NWpmKuz1f/04TeKS/u8PNDAeMSuhLJNIer8fm4wgeEGOPTKccak7UNzJAJWvJVDt
oM0uM+gyWsDYCTpAfVEWq3uNN6KducdZlb0AmgslBS5/kZJPC1YXjZYIueD59vub2HTpS9eROaPN
9ikoZNzkom0kSh5jP4LLSjLfoEChH7PTWd4dzlyhmgfIa6xkJRmD9il46YRHeVwHmcIgqaK4pik2
GtVV+HWyl1Ti75DPT0Oz++Ger06jqaSBGAZQQW91WKaU5x2AAiAN/ABpjmPKqMbhYi0herrK6ito
zcmSv12Iq8C/Ve8PtA7GkQRQS1h0yAw+4v7GtTEaER08ZPomb2ak3g8mWGIUTrbANQPwr+KYU7hP
hmhPcZ/RjGIA9/K6sZyNlq6cbBRIYgbIr0bJrOE9imq6mU2h65dZb67WcjQA9XaQhD4OpEhoxmOD
84Kc4B7jND04SomNurGBFjbTQMln2YV6034piTf6biOPwpR9XpgMnQp/UD0IKczq26ykmK/FoaOO
NmB7NHl461RO2iRtgvJXnyJ5pWTFygagvKZgBp36Q1fM5N6Q4wgRBJAjPNFG/bvlpsxe5DeM/Qbs
+hEjo8MtKmpNBVkpsAE8uhv4vNhRvbrcg3xVzAg+XW2sf6cS9IYQKNm6Y/orR0ynHQXFHV1H5fb+
BLoVEGL5nSAIB3v+3RScbOTfOdOyPpjHldyBsv2K9X5xp5IjALYvqrPkA2/qpr6TwEzeo3pa8XjK
Bbgxw0WZl7GU27/gkuuKuS8bilioRiav+2xQRkYJLe3iKklhNboxZwCMUTpUzOgDK5OFUxdQqR8Q
EkQNhEQ3bymNaTg5Ty/dCqSGAmnBzU/VmjJAxoW9wKzxjtbxx/RCza7kSPgHW/hnNqsf0s2BM1lV
VNiBNBW5/PsdrI9SJ7MrXNeqhQ84hwLlWSP9VNth6MD/ShOoTzwi7UBqp75JhdChReve8t2N9auV
QF0rRJqgjtBZFZfZ3tmdMzDj/5Gs+ZlX6Ec7XVOxoBfVJAzxH9p51HLy91pEWyvJmCuY0Xb3Opai
rbZJA9sZR/MfSDfrD1xUvz6T9DDDQDcBpfwHcUqRfdp1rCbYsx5Uh7w/PCgKOBl1F+2BujSJn7qA
Mqg1PAFggewtIDSgGx85cW3GKmgZef89EtWetLSO8rOG0m0VQM56B248UU//2sfyW/yVEgBJxnad
k23C1Sl11AmuwTaW8Os1ZAUkPPoD2Rl6r/vy3reKulwgfW1yjK9dDsAnZAR4qi7VLtVr0VJXWmVP
g1WT/j+7UhdsF7sOxzpK4U4OJ6ZhTz0UgGn1TgW/kK9xQbbfaTZcB308Ij5ZO4oHGARLQx6ASMDS
cu/oYr4lkMW1BGskflnyJrskxyPRsddpIEG75PTEc2w1LrM3k/KyFnhg2WgqH02WxsngpgR4LD7q
lV1bANFXzwYQ+/eAJ6oKOuseM8NydHG1yvlmKE90y2GAlIaS427W1bXUc3xwPFGu0+zkG7JZjL9K
t/PbzLRjPi5HdBwwNSVOyx1zx+TIAXOKHfW4QrZHqZVQNhtTJNwDCd+WzOTxA8bGJkc4KhlAb3SM
dqlnm4pBouTEqoo+5m7t8D3VFyNmFqHek6MBKmeR+HITnKmMkINC8xjUG33hKpfQ8BX2onsOeKfc
cVfK5k0WcJaVwQ/mV1j4SDI6Xamh3hMppVcSgr+hREeOKKpgBK4KfZPjjlPFK21gmiId97JsO435
XqAQOGSKCgZf/T1BORmTFfwKskHyffn3/TYK6qyJLv2O0vr1kcKy0ZsLooE1HKAuLI/R5aNTbgHz
LGetpIqfsb9BfSMtnpECwAALmp5IwhmeI5dgR6mAL1/IqwcWy9GlX6xTuQSqXCILkSDSzZhWguby
FYPIrKVUml4ZaAf87eEs5AdqGWnXnRwbab6c0SkKu+10UYHbyT1WCZMAOIYFwOxgkaG0k4sj56ha
06SzqsPLRoPJitGlMh+Xj/vTDtXX3qKiiPQrq6TlGgOEivmdNSJv/C3imNQXo9rJBreVnByJLgjM
qB3bDqsv2w1G7rkq3gGKze9sTYSRbCGNrRnh9nzxuEijrbwjm5248UXT/GPL7BC5ltOjOJ5CN+0L
ML7MLSstYw/Lu9wbYquUzYySPai65N/p8YX8b1aX2eKlQPDKqwqOo3ItNuTHyFF1isyXO0qunBJs
bxqbETZnYEvQr+n1qOMLTEdP/JdcWIJOSdhxYmdbjJxdQrC+RKjIXpHK6F8d3WevK0gK5mUEYmbm
LGjJed8LirTwSckGyHty0BrL+xnpbs8BLmXmTaC6S0eSKjDb+IP0M5W9eFjuDNuFzdeauBTSHYPD
zpCdyORG6SKpbs7q/nsXyL40LFX5cZ6xhJlKvqPCVzWSCfTY3lLuaaw9hnykIgf7+Er9zx0kRSmv
9sl7VhOYVD05mLK1NF9+UCpzR/si+vH9gdRrLCOdKCILasifaNWRrGPYxQDenUl1JyUUi6saxdcR
RgUTwDqSQznSdi5RHnRQwyXmiGwD9k4zxAQQfaeVWfAYX2ipi614Z/acHN29WwSOnfty7OXUIIk0
RHBSPMmuyvliV7joBfkEqWnz7yUk57x0kUyMC+2qQBuztVughNa5IbIDdsusA31LzqOOmiYCCdRm
xCqgc4VhUHBdRY77dhotU+pckz0AWDRKfrHpoow9Ip9+SnWf8xCuxrU5IvdVlZqBaopAjrVUYEZC
9bBpUmmu+7KTAwrxBqUIQ5s5oKsx2lJfyDUm9YeGZchHUioO1hI0p8uIVQo4GMTVMMfNk2p7g3PU
uQKnyjqWa1cOEVMgW9PzICkEXQSgHPl0X7FGYykjJbnIFa1LYQ6gx4z5WfcZmUiqTx74PR0MlBSd
aInS+CGHper6oTQazFWplM07k4Ke+ZavvCdV5f2OjmXvSm10LHfsO6mvEWZ8lZw7rzMZdFWqTslJ
RO4J8VUF4ddXMykDFUZf3poPkvuO36xL6oG+N4V8vzD5rIRN5cbQ0MRE9zsYZhRs06E7exuWj8mD
8AjSR7SXfLI0E1Kkk1zmUkXLjki5dm4M8OlQTHIB3XdydpgwjeGWguOvjcU/O+5RcWNrGtAFiqF/
H5V/dxS+J8XQASpzl853YYA4I1WCNEToo4J2rIhVsp/lcEozTa4plK18yfjRY5mw1SdPgzGT6kvu
5++93UMSrUjh/UOduip3Yr7k18ld3cmNK2XHjXwlc5rjTWWbOl0RmHQWsSZXoRT3NyhepL41qQKQ
mjZDZpTIxe6yMzFk77EcFfmm5BZiFSU1S5VBKofsByM6dOZ/zk+vE07547nYIVAMB4dNihRA1z9b
1dpRuxgKhYmkxCSh7D8KjrUjlW6N97EtXxtik9bOHGYIX/Sg1KJSDhGH/V7/8rWCtfctmxhgpK2b
Eoyl5FqqELkhpdCTJgbjasM0xaL569km8vKnvXBsywb33nWMP5zutfZOEYpF5oVcWMw2TU3V14sT
2fa33casH5tIjigGh+zlSIoce0dphpBmC6ad1PpchqVSfIzsuEkwULgQy1DqO7vECEF+S4OGswOP
0XoSArSd3CE4M7+Fy5A8XaojWcxVhI0hL++snZznLmeeGRv5T0pMaf/xIO0uMaMww9lpWBBS08pP
pIZkfUmR2tEKaWcgGg3WinxL6plvGYzwzM5roMPvyru8wwUteCVaJC0DaQQ2lULJEfLNiqUt+t1r
LpPGJNYMq45XmDccEMpALkKpbqRulDr0e6R+bE5ppmgEjUYkEyDrpIGjW48abmVkllSYcuFKJVnD
Qy4tCqlHpAKQegOXFM7ojxIwrZu5QxDJYwNKImXMpb1e0z+5B2Vtofzn2sHpmgtLgiC4+4BDhbwz
8kUaJntlJiU8kkaKbdv4bo8kQ5N8I7Apsk/0WOpAKX8L1A/NxdihJFmAkymlOF+voBZTlBitJPto
Mvq8OUqfpCaWc9kRcpG9kpqTxyM45fRLWclX/nrZ/tmiVfDms2Y1Q6cq5eetB5ed3u4bXFKIHGQR
/0kNJzUGT5WW718/7ptg9veRS9yDjqJbpuEYNj7CPx5Mjdsxcdr0x/PkOkvwv7DiWWpyCjjWSBuy
Jj9azyBoqkDIGF9LZDdD71wXGFKYNPKoxygzkz3q/4ux++tG/tmY2IplWjgwFaSS9vOYHPcN4A57
nRQqI5Z2ep2E0viRFgTTz7h8P+6/KEvWffH57/92uDaXuuzjzyS9/hRxx4HiKroUlipSH7exTSz9
7/vF/0ccPAXxJvD/599ePqsaJ/nfnvryZ4DkP73lD8e5bv7iolpIDFI0R8Ii/2dMn09gL9EtJlr6
zl3zN8RkXf/FIAwpw/2KphvfgfhfQ/q69ottGLrquqqJ65z1/K+E9ClO+kl7/GnDf+9ZKutGLzNo
4OBBxiQrTXOcqNZRlikpq87RXwqXGBFh/Wek/+pktJu9LCRL1EllAhOm6PhCSyg/stJ8bAhdkZlL
FkD1eL5V2c5x7ntSJQ1ij70FTImWaFELZnGipbiXKTLBD6Lu7/CRDl/9naDYLW3LJ+KLrRhle/YB
wHtKlsddYZMjeT7uV00NihJlVcbkrJaP93v9qFvZuMf92ncXv3NdaiBLNwXgvb2Wt7jUpGl4V+Ek
akjT7ztwGTMbhDD1cgqvpJKXl2Ze5Y4Ruu3l5Xw6Fksj1SFMd1Dso6Yle478RkTi4+3We2phRQq5
48JUYIi9OUdY3I6PV91+HK7ppnaJIYygH1eU+ZHE/JKaiyA/Vw2+FAfUV1MHC+9UkBsN6o1f2i4c
oDjzjhWkfiQvfin7094rkxOnp7s2yxv4CgYFQDSDJ+ct5X2donzC5/oGFDVF2w7ed90gq865lyaI
mygVhC3kFYXZBKrdSx+xeQ/UFuzC6jzt1BscJGX3NCqs90ZLhiivr/fPsoLBD+wxB/pnFCfL4JZc
pveuj53CPpwJYArdcINuby8uafbV9OWAzUAabkl8xLqA2XlUu/30fkvH1nANqbSQxzMJS6UfFY4i
VVLD+HiWpytLuaM2qcu/lAi06/14WjZ3ZyAPV7WfOvXdspL9ethnRo9nAewA3T7XgZLdwSIi0ZYR
bMDHKXSSVERddt2yupoAvri5GsFoep3nEG46dnaotcQOkzOMoGfbPr6Wt/tlqg/d8KAaFwmeTFGA
aR4NsNRI9NZX1xMuXS0bu3a+cMwyrpwkvNhdAAQAIFyABqSUwOQlif1HA1PPjUmanCoVlAHa16jT
OTRefAdC2noYHjPNmpzaal645DLq5NwdoRujKtyA3qbTbo9k3S/uDkUCTTYlnw8eAvCuyH4Ds4il
r5s3/FD9U0PBHM7APtzjiQfT+v+AqGqeHsprdf2q/9tPUcr//vOf1Y+/saX9t/rtpz+C72yoFRFD
5GvVZPV/ZBXJK//ZD//2+U/lVClkINsuUvPvi+g1OGZ/m1TZ2+Wj+n34Uv3P7/6QxaDN65oFeZ6u
6JqmoWn/I4bJJyrOYx6E21ozdfm8X0OYmvWLRsoTmPGqbhFmtPjoV1ksP9INS1EUy+brlq39K7KY
eKq0en6zUmzkvAUtIELalFFT+P9+tgAqI2vJhuasOFX9k++KcL0Nxdxf7HaViLHHxd3vo1vwoQsb
erjOW0EDtwQkNOQQ7IEByxVUdQvwZrxqA7QipGzWbnyJiEEJECD8LzBkvN7bQLoZrK1ouzX9LrCi
I/Rz17Hps2tF4VPHGm5MH8LadeFTyusl/gfuHpGL2mczhM14H7Q+lNmCBSuScLO9ifXgk0Qp3klK
EB3XJv5qs7Jpf7hohBMQrBKrk/f0PG24ze4sNl/34OFRaGLz+NiLrS2wZ73W505DSNTJmy8g7aYv
u9q/8yjCd9y2CeaUwvlWMApt4Y4zj7ttTLHCSymmrr/tx4o4RX4ldqstL8/+dDt36Qy3mQOv6K0X
i09VHF5prbiLKJ5MJjfx7jyYW31rrYYDQGnFNp+qk8TzOG8KTsFiDLe72M7Xk50tVk/+ajv3e+E9
iqdcbDegYNHSo7fdusJfpDRyywD5iymJ5XwU1jR8t1hOdq5YMH3U6fGzew8p2ZHXzkHR5Q3FIxEk
4FwllkowEu/cQ/PmSAQ6HG6pkBZroBQFX9++A9fMN8JExK7grvcwF4v3+TZcLKaLNenf/IwX4WS9
Y0p2VzFfuAIdO7lGC4xr0fPchJoNUDGp08BlB/o+nE9r+Fenx5myor0HJbJ25dYcwxqjLBRV9Au4
TnHWnTzQaSnBe+Wg1o7r6Z6bkjMSGMyWG14F3Z+AgEtlnDfdTgH7EkdvnYjPeBDrdyWgkJk6cg+e
tPA2NdfBY+CIl8zjIR7tCq5g2AKAFpD+S1YqflKO0gE0rvsa8EDx9tF4G7D8qKFoU798NSbKB5C/
BasdsOLx1cOej6pQ+XAmex+ooAV40N9j44p1dGgDPRpEHRThEJGywsVnL/hMhOqDG8nTb97ycPVA
uhKMYMVMLQGuEY9LAOjExXt4fFnfvEnrASv62IXGhDB5BOX6xFm6AWDTwdWDFWJm+cqrDC+GVw+w
ugA6p7AVrZB3TeduMApczw3W8o11NMEdGl3n8F1Pjlz/CaaoOPlrl4fHJ5YviyKiksijQt6HaWEx
2lCZuUzn1itKF9rJ6nmNd2pSibXlTRIhSI0XlTcphCM8cMZFjazwci+Oa/F58klCE58wNvtcOggm
yBbzbSriySJqBYKDjb6BMN3zd+/rhdwYFDYI2UTaOshp9D8r/6UVE8PjkUwzsMpe6h3w9rAU53LJ
zRcsSDZVNPJeZqnYySHBlx7ElnfA0SUO0ZLxXsegb/k3xv8WLaZzlnUcg7Er5gg3ij94ZfjxmUa9
1kHrLT8h0ZQPjz/5Y0l7GCXHPxzOXhIsSZgXcUJPlxfxcmWk6qnt7ZmNk4+B4i/l6P/o+l3ErYje
yDn18BN7s5dDLNfL5fubMV8RufeSeM8EZ8SSzBH2vcPPI25HMat80OiC6OydvTR6pbDMe0u9/QRM
Fe8i9uO09k/vORzbFBDB4+Cd6B3DsNhCNS0Yk7tY8F/nB0Bccd9HCgeF69VTFko7PT7dX7SA8Xzv
2AYISzIoxG67YPQS0XqgTojl+fk6H8bZIh0Ts0AqyN2MRMDDyujK6WFqcBEw1RwRI0QUeXMeyzcT
n3b0gltCkKLokdAW4BkWz3rEB/x7KUWUeuulxQUwgYuXR4YY3BGRMjKvI//ra9aHuvf68gIrlZSW
cgjlHLA4PFzsPkW5Xh4CZRcqIvUhVfBs/wEr33sNZp9IJ47LQjx9TT88dvlevJBxJ95V3n4ZvBku
HAG1MlriiuCuvScKo8Wh84n/M/C6d3idRZ90bRnIlgYUBXobb/rkCa8Tjy+ReEu88fLl5eEoQAwX
b9xevGLa0UHw4QOovFNu/lEFH9My9HfTD2L/aMYPmArCo/iaXhGD8EohdhUPTQQcDYsfXCtxnGiR
EW36TR8YD/s5IjEyfZSd97XJnmFo6cZPhXh9fO7Fx+MBF5Pf+G8PX19TKZWxzpEkHx+deBqvOv+F
iIFH4bF/C/zRRHY1ZaQ+gPEXr08rclNFFpHw5mc097l4vkRgHZGFu9MDEoNZ7Y54LkXnX5idCw+C
gxuuZxYhnQWKJEC1FUIR3kw8Pk4fgpn4DIKx9/JYe29oRHjM6dNTF+oPD/pD4rOova83rw0+AImk
BWPw9UJISsKXzn8cd3xajcFAE8/N1BDQHXDJZsVJjhEq/a+S54PPzcb4QlLYYjr/unirr+lmNZ1P
w+1ut3p4EIG3Ghfex+Is5h+M/QqoYrHdbqCvE1+a+Hp4yIKUdvQsG7hynHHxPFqXB2VHPFCzxenz
DBzpTZxWl4eWnVwsyimMN/ProoxObyOvmptjuOQd/O7RPYLWt2fRzm5hvhheYdj80uan3f2zW5xf
+23/eiUTZGds7/N0oSWUTQYfm4bmfDRM0t4DiCEcAwCPEiN5CObcXbmyP+9ROb9Hzphz45nePhbi
2WL3fhIQ4keu8yEAUZUuDJ5GpzxAduXKe8MIY6w/mNnCxzB4PDN5RXBGDD+PN4DY8/bYv3gvnZh+
NWIOmkPU+514eJnNgkEcWjF7WHlRHDw8zY5iOvZfvSCI2CEzb/nwOPantBvx/LECGIll2wll7E5Y
ZNhUTFvhy313Cwp/1/o2cpihl8Zgj/SBLwMzj7ZNma3xx++s6+UPg/RvlyZfXtNLXf37v+mK+gee
pW9LVWbu4b6wMH4NjOLfuw32TpYdQWTHflTmKvGkWE2mYHRkFniJL3aBaXKKL6EbDusmAFCFtaT6
F1+faTj5vZMrSt9ZDVNnQkXypR+niFcgttj+UgSQXSzCfUR+HDua5FPWfOe/SsUNLPtcJT9P2NP2
g9JQv3kg3z24PhSH+6II0SMbXo/3YRHgTg5bD1kP/NNzngX21B5m7i04op8hefeV4By0k3RcrBc4
INAaaczJMx1Lm6AJ3qVRI0UsPv1pE5+W+hZcwqidXUIy073LBOxbv4u6wPTvoYspoXzd/d01MKe7
km0yT8R2fUcb3Ggd7ROYX2t02WcqsMjmUsUvPhfv4WI3sTzSFMR6LU2oHCmC2bhYLHZhOJ2H8/l8
MVnMryKUv+ZoWyRNMPDAaYj+ZMrhtPGoFPAXi/fFzuKrmDDYiViYlYiEWMzDm+CzRISThTRubly9
fg+3FBtw3XsfLHaLxXq7Rh+H62jBc3hoGPMLxTiZxO/vqLGr8NFL1Xyy2A3j9W4dIspH0wo6bWq2
rIA8pLcLa9JzGA15PGn42QHc6V1CLMRoH5KXsgLBfJPKjHWvQJlNUGD8fL4sFzwy5iGT+ZzzwgRb
dhKuJ+IgAuyPmViEM3ofbv1wMZlIZRTz/2CCKY/hIy/Exvw2VBbEAkU922zn2y3LH9NEm7cYFYRA
I7wkzUrd7cfDJBduyCLxo6OPNaMFxWsXqz6TgsdbbO7LJz+n8ARD7H3+vnO8/RvE34Br3ShhlAST
7Ku99/T0dQvvy24Vor17FoPO78KHNWQ8mgEW6FHLkM2PqxQYDXF6cF7ysI2O4q0Xz69okAf8aRvw
znCtjzeNWHEo+yoRK8HzY/AQxI8PVyS4LrL4NgG4wzsGl+hrz0bXUf61D6mTMDwCNTqMMqJ4dTbl
63k6rO1Qe7Y8dZaOEcph5XWPJuN8ZHVl/mQRYoV3ESMeZuEkfZhQYssmO4WL+D7GmMR8wOuN3RFT
L409gUIGvhaDKhoF5XuLIeJV4T6UW/BTms+Gr+uRNpHvYneP3kZvtTjYnh2YweHYC2XCTHPp5DNe
kzjuLVi828UifJ9gBnI0AW2flmEje7sdTDys/kqEOwYz5ny2lgdfLCE2AYfIaYh2XUCvKViTk/dw
vsCCVsWcPbDh8LZ7j6P1zeO28/X7NBcfHNVCjloT9hQbjVMUj14zGsGGRUv/sCqjWHxyROLw99A/
n4PKW9OI1qeRO3bPHCIeWhumQhoP4+1ujlJjq8gzVyz7FC94dhiGqMKpXJTY1Jw4FzF3lYZPfPTe
2eXvHHO34XYbstkn61g8jIPlJAzX77vFxpcHs/Vivduw6efsQN7nmMAPYiLEqH/XfU7OLht8t5Dr
O8bqiR7pVcjg3TxmJlqsKavy5VASQv42n3eGB9wiW2jyOQ9Dn2M0B0qadKPbcuPfxzzmyJYJ5Vm4
Eu8xh414EjFHk/cdX0PusMVeYxYJrJNC99f8raGmsKi99YSx4fgvpw21OKOniEyxg9id+9O09fFV
94/eMVw6r27QCtt7SblWfsbx1uOE/A4mFSFkvie/OdAoDvYsvmP42aJl5bHyNq8nTTDtvZGcc85B
njq9SiF+52xwiPY+AMThaVvCNuKQzgReMS4Hzn/X+Qg2T0Rt41ecgnfpDr66hnLzXWV55F3B2UPy
qPrS3GDE8HPzMeGS09mjSkdDjkqkKpE/Y5bvP6yPbjl6Q1SgkFKPzKWx9dSEDcdSV4wKz1w12yq8
x+XUjEeM7Xbyvn5n2uTsyd5Gs8SDotl/jSasiLUUvUs8DYfkYfkSXcTrWyTPmYcA/V+Ih0DEESM/
4ZpoGc0KMWMnxHH88vJyeI1ms4jXGPTyRBZPPpfRyZfXTpZxxOFqOTvwgnNKiL2A2TDiaCm4x2HJ
ApGHq5jmyN3K/o2egscBQyMS3CxeM8EId/t/cXdey5Ebadq+lb0BdMCbk/8AplCOxaJn8QTBJlnw
3uPq9wE1ilErRrOr/2hi1Qo1RbKqgETml/m553V2DO0XD9NwmGAv/sl5wN/1cXcfv3arI8grj6cj
/+CVUVZh+w6XeLF3vr/zd6ub5Pkx05Nv3N8fPd+/nDj/+8e983687I+PXMD56PtfR49x8V6eHh68
48vF2x/v7cuRL0+X/flCR73NcPAdwfEZFJuNnyOud89n4LBFHidS4jDOO+fde+bJ0TttD+6JL67O
8XTiwHQ83hf2/uqdcD8uTxl7R2F7HEld9+7CLzgvL972cvHe987x3bR9my9PT55z4newx2fP92w+
H7T2+aS+CncvL0ccttMRn8c/2Sfv8u68+N7xDHfU8xbvctx7p4ttn5wtuWaG5WnxXo7+2RMYaPt4
WmgVi530TICD8TF56/fTafJwUfiX/1wSrp3vOGd86vU1L3gusMZt/aNglZ9x21CMt/3+uB5/cDN5
z/Vl67yiP8fmt08Ur5+b08vk6dyod1kDAByW7vGbznTFsZM09v7CO2740WU/bnjVC/aZ549vQumm
c+b7Rz7v4vO/PFZo9VvDwbcGaGLjfPnr6fdY2DYv947+elJlD/hg6uYOS5Y17/mnjy9ugTCJ/TER
HdHx+SaHji8Oa73LhPki+ECcgHXExx+f9oVz5YB6uNvendY7esf94DIqbunEefl8YT5XxITwNN95
uOePLz5tt57BHgnpsPI/7lUe3UnDA/U6jycJatp+3+PEMgywb93JeTmPm/XW7iHgcnIUdwY3hN/6
QXXcBpEWe2KzSNzVCkWbl/P5rHlYKe9hf/fkcSOM+IX3Vxz+j2W353o5R1ocQ464open1Ui9eHjy
Dw/bvXd+sW085Qtz/3xerS0iT07q1f7LkRkab/beQ+DcUeZvM5jHNTDFmEabD895Yq76LMH12Omt
P8TTlezdKeGA4O3Pu93t4+6eaePxBLyPe7aA0L5lKO43LC7vfM80uUhMdq740jAEPAIGkdn2xNj6
+8vTKXX3zM2Hl8vmKNvYnZf1F0FKs6BoDXR4NQ+f8cf1f8kO9yz23cv7hXH0X7yX3Pn6IsvmHD86
LAOFYTceBx/X8VjDl6fjnjPM5SJvAj4vsPdPpQs/gfmL6TE3yAhYzgIuhDoUfFQKyNBtuGARGVum
W8+Rhiuv7PdLZ3v8fXoHtusuvvB8z+Pj4TNjA5uRBnPrcOHEadhTfd9nz/OfQm7qfW/hoq0PjwkC
6XmdHkQo2IYZUYoyt+sUTh1MJO/h+y/703zYPsSb0HnXnD2NZ1uqdfFx9wrRgolyPNoToP0+97Fr
speCz++2awMts/wqwZq1p5NGZKSyNceY7P6xu0euAzsgM3Ubm1uY3hXnHXtG9I8/+Y4b690Jzk5s
n5GQtdexURihp/ZcYFj6W3OT8D64w0fhGm1R1nksnotDdSgOMZNWdYsD65B1tPDbT4Ir4AVGRCJh
N9n43ld5iyqyQ7jl/cIfgSU9u1xGxT3N/CJln7ehu10vz/BNHhUBQ1bgkXnOfd/N9j509u+X9T1C
XNPIxgNz8NqfyQsYtvvJRnorPa2l+mh77o14398Wd0f7w+Ru3/2Gyer7mJo1WtO7D3fuweUtB6zk
/nqn3hBegRy6BvvvIoz2FXlL+zXDWT1kxN/QfzgSsV49lM1PzjK4RnymgePK+faODIRivw6EgJ9H
yuvsK02lTsVHOhfs4BrWKHbBHVQKW9wPRC5fS2+0u83bsiGAOa6+b+OSFDGdz2eAbeFDXrnANYmC
PZGoPlDv4UVEAa/gEd8qX3A9/vf5dD5hmDrXpZdpe0CcbLaHp8Zvb5N9xPr3RRFe9aZ5avT1Sr5y
PFRfJEiyrxtfjzdrFXrvZhPfYIZtrhFxjjWCwIMb+c0tfDs3fUDf06vukK/iE6+Zh/4Evxt54UY6
MxNvtuKWj4xvmxu4kG7stg/Nm8iCQ1xptTXrcyc5ax85Am4IPim7cvtaE8UBwUTYiqQFTwBvFDdT
9UkhbwJGemvsPrfXmJ88CETWPp+v2ycMwh3gbh46Y4FZ4rNJB73CCj7y55DgwBW+yEcm9gNh8ROf
wB9l125HEjrXh9hNDiRffXnb3czbMLKtneXW2AjqmHbrLOJ45Pb4Qio2lsPDFlTzRrg3zwQ70RUk
u2nXdyqBgPG99QQ32tU32u3w2kGfdLqNtXsgELAODB9G/7i77Zz9TNyjdLNtd9+cutMaennuPfG5
ekwUZhkFYeu8IcONC/acEF8iiCI6txzNP18PBq/ds+A5wANLJvC9umiYdMPG+yE8xcFcsN84p98K
TESm/vXA1LoR9654bzy6D2Q8fNN5He27T9hN3ho/WpNgwEnsz8F9fubT7XZ7Jdio2CC03XpL/HWv
PyVOKDli4OAHHklWmSwzRo8rB7ljl+SsGM71zR4+D5+fV95s5raupLfszwP5N2bvzbO2i/y7q+Wy
LtdfRilijfassT1aSbiI3y6GB+6FB/VmuYBpERNHupie4ZKq33VHUn/RTvqcelt7bEs3/xm+WMfk
iAsLRL541R7Cl5oCBmoLUEebGaH2Haap9pg/qzcW+bateG89Dq9Dic8Z3MiNrT2o+J8cgjuUdNC7
tpvQzUnCkCFIDnl7sLblBjjmhqVFirA/xC5hsSP6VIfM35JIdIElsMpA6LsMFhNTOSOsvGFAtpGP
0rTfkomU/fDUYyONArjmTgg/MmH3Hbv6W1VPf5n/pnT0o6TMIQY/+f/+dffvLxnz/5AUufVvC5ju
yMk3v6TF19//R0Zc+qHLJtBFSzcNCkd/6+jVRCqTJBORdxlFI/LiVKr9MxsuUVasUX1ENZNG1dI/
s+HqD5X+K4VKVPLklkr92u9lAf+IKTJcf1mcK/3aSkYuXLX4FP6hcs8kI/6naji5qpNet4LWDXq5
sFFOLHQL+20hN027xNSFe2kQXtWz3BGuMfoFgmSqEvWbRU8SEKqA2OuAoUViuXhWA4U6vqI///s4
qLRew6/5ehEMik4JgKJxwdKf8vXpokoJ/FmCmbPwOM9bCP5XSoKsCc3dMgDdtqineOVGgavPnWFK
yM/8D0XMvxYNriUDIoVsPCSan03ZkP9U/aum3YDaidi4tdQ6oqA/JpL52EIlR3smeGzGiZ0E5qf9
7+9c/lPZGB/LrKBwzZJVXdcVKh/+64/x3yoBj7BUQenOGQFPNdgAOd0gUgoFFETVKGyAH1JyD0Mr
Rr/dgDNXTbsqeZZLEsZgjJdS8CaiRHqTvsxh7RVmDHZPeKMN9CZG7MFN9Oh/elqquD6PX5+XSX0F
LSIUyFLT8eeC76WgYkztgsLVzLp5NKvumC5W+NYptQipQqXzYaG9T7KSwpmLlqhhUk+nJRgkkHFz
8cKCuABR1b4GDUDpFlwoWUN9OaWDRXmyvI/zbLdkg7dk40Fp8xsaxujMHE/C3PnJXLi9ttzncXkW
5tKn3hY+xyoApb2BTN6VurVR22lXZPmGkq6NTOlbXm0k4FKBtaotP3XDvFlgDyoBnSulR/PppqK8
AXbdVCFAN5AebfudrMHB0MmMZZFjlOVRQnFEjwrILMk2oJOjnZSjqiKo1wSwQsXt2l84X9sYsLIe
3lbyfJKmfZkYPrB7P0WkbR4lLygiZJXg9NAuLzyEbXQ/WTSRBuoBfY2NXmtuFqOCkY13MWI0mnlb
W4iB9KPdmmOBGDCBSVSbFmnZoSEEVTNyDbGg2AvYowKEsWnIlYL+sSWF7E37IDbTQ0y3llbpO6ML
3nqppfqnQG8x3ggQ0kVV8s0c/Xl5OuQIkvSj9FAtRCflaG9k9WmuzRMSUi6qsI+VuWwp3vupUrVW
yij6Ji1xqDlDP65F3VEI90IZmY4QklIfGqeL4ptgBLUmcE4T4LsOZCOSaVeL2QY25sYIs02hXRBx
dIYmOLWw98e499Aw8QEj3Gvi4liZbJciMoQB55lRc4c8op/oVp6oCWzHjeUb8bBLZsWX4vkplwZP
7eOXulb8KRqeorq66ca48laCdADoTB2xHCFTgeK5+DRM7RMVcqvOTvcRyrR1N/CGyz7dzFYtu9Ng
uLD17sZcaV1ANijplij56MLKPAm6h5C9XoNSWQknUw42LWCUFMEHAyl7pA82etaszdLSE9o2p6ya
n1reK2oy8Cwtmr/hrUo9fZpNd425SvkwyqOYvxgLqKdCcZU4J3ShxTeGzlip+o2gvYkxK4XGD2MC
OzPzxull5NCghMsZYhN+rblYbrf01AQ0Xxm80rEsNm37bCYzQN3U0btxq3dXQUx9CrjRuoEcKSVO
bvQeIJdtRSWXBz4vZhkAL+mBsdiQ/Y4BFKjBgmKiyYRIFxOfXqy8YjbLTYnmF2DNY1gpvm71+74N
NsBQdr023gkwSrQ09ENLdMc6tHtUTrMYKHi0ixV8QyE9t9qjptQbM122Jty0rqWppZ72tWhsdRRb
IzlCgX2GIEVXzKJYTplPOz3pPbqQXQVp+dU0LuO0a2eWXtbfhZN230/zPuiysxiNh7pTERBdtlyC
AzgQXdFzZhzb7tSUMeJHnA8FeQv/3um0DDE2FcM07qx2OCyRtaktuioXYjl1f9dnnJ+y6UDJ5XZ9
vnlYQ5Qqd3H8QjeNwzzbGwliVotxSqr50HTDXlfxIufyJcxECn504zboCjcxCLbqz535qZZoCaM4
3tLrgJCk10Rou/CMZonMAAW9WSlQvtUB06jyU+sjULPp9JSa1+kumKadoGbHDiKnYXgot/rquILK
F5SPFYzHOShhIaTqpmLZdvPzWDm0fe7kXt2OVnCP0b2vi+yaxTxKquQ/R7O8kzpSDejFuKEhUK6Q
M/tCzXxBrPhBobJT7KTBkcoWgbUw/VrEnueIMGkY1qPbLr3gIF7mBlYc2HFa9Y5Y8lGFeFzMaR8V
EEzzeGtU2msE8zw1FToHLSDxFW23Qxg8BEV7rhgzQGjjgBaSYDgzG4E2FVdDSgkC5RDAq1uzUT90
SjknNdlKcXQ7L9RbNWFe251YwCOjBln10zB7kATLk/JVqgB1KqXdFGp4JxUZLTzJHkSniI5I+hKL
8lPVobJitCgK9k6YFM+tkK0aGtmpynET0N0dpfZOSadDOjY9tAtcf6V/jcQUwx9uTTQhaySPAc/a
tYxwfZFwdkFhdDdb7X5czM6TlxZHNablUIQD5BiR8kY3o12HuFxuSWe/Kb2Ka95xANkDipDQDqPX
Za3hyLTupnpUwY82nTZqNToHeV6CIr4IWcNDNMG4CTLYtag4Zuqxy6XHwYiviAi+lTI9K0m5mzqS
pg1RgbZ6UxZrE4/FA/rqr7WB1OGgkcgQyR4P8EbpteOtwrTKuW/5EoINt0sdz2XOLNrXdGS2eQ8t
GXFZBZD7S/5mDtlbk77PYbTPcpETUs49JINOEEgFXqRo8a1gtXdGgcmNMm1Ld/0Z1MGjWSbXoE68
cm4IisTFTRN0aKQN43mO90MdXY26pnUg2wEvA0slxNde7ogVVTO2TYOLAYscOcRLg459LMFKkkfg
GTwYBAqr4q0wlIkOInpIyxPaZVlWXtPCG8uWyhVGqlA61muw0N/VMbYG0zrL6ZFb5XITS03JZ2RX
FPRIrq7DMjTc/4SgyiDDsC1RTQJPaw9UpFeGARQloTptKUm9aNxlXExPHDFus3ZpnD4WnlF3QCU1
D15YPT/ryaLzqOOYpqEhD5LlRRJoE2p70r5D8mF0ANBnlCYSDZa+rCEIkxYfxZBRmTPHVz3irTqB
h64ZGGfJjLk4jREEQ+QG5XJjJnLqjjHPU5cm0idDS5WWjOhgokCLYQnQ77WJ2mLlrRdno1ibU3OH
Ml1qyyQsPQI/b8WcAH63AMbI5idk12OY8uO+4U2TPr6u4/eNq9Kt5akwiwv9ZRprREFh2vADY9oC
M7/PZOPTgqgPvyt/K4L8poH4b0dGfo6M6bVHiEub5K1iTa9FSPt5q+qfajWcqzbZFQgCLmr0KKo8
QM4lG0Mf0SBDUlkIrvWkoJtKy1eeWw8xayekOcBO8/zNmhkRczI5Lgt3ja5eqx5wVmLUPIX6SZGD
LQvPiVUwuWKTHcsk5RBk2f1cnJrBXBVqMrjyQeNmGDuUE3ZDhmB0XoyuwfSae5TRR47VLuDgTTJR
ViPoi60k7PVRro72Mo8/NRIVSdWpUGEWCqdE6H9GSrrPNE9ZOISczKAHDhqMWnYXTYnfx0pPkQBs
NrXKFVSyBI29ujfG8R0Fj7RMr9/rMxmo4pfJAY/lIVWZAcKkDk6oK1tEQyibWx2h72GIe8biezYP
YwSgorhHlPwYrdA2OWDcaknZVVP3IKol+lPptWzKszqQWCzHwzfirIeKzlSCGTAhFIWShr+6Pt34
aegWGfum5lTXaA+DcTclTUSnsBTsZeM4iBKLi5AFbaGQAignKdEyGKRVD8Uqd3WMeLGOBJRSh54o
DIMDVI0ZWkyPEnVFCduXnokcwJoEst9QmW5Ypl5TMq/Djm5qMJz3VgtbL4xEbl4Orx0CCSNhSPQV
qHsp83MgBxxIqgSO9lzsF/reS+ToZLExfX2YXcvEaOpNdm1N82eZmVhw5sayLp+glVHdrd4tqUWN
mwN6bcFK+15oyliuPX6mR8vAWRqyp7niU5ZmbmgstM7xMqUcXOE+9Zl0YIQepHmI/YCWQcD1oNgW
htlaDXHeEzAOkFQszEdj4CeoOYAZiEVPX5fxqCn7eW5+1iMQSkXSKH6lNvibwyeNJko8EaWabfoG
9H+FxOmZY4qIn5n5NcRDpYgLP4X6zjqDba+hNJStDRLzOvnjgMO+eMqMoaL7cFUnGzLQS+wncpVQ
qmSwlgQu1jjTjkmYko03iYSPUp1uBohzo7AHvLOVguBLrOJraUbXUBpDW8cBmgrakkx9YIpL6APM
9V1ZhXB8JASl52p0JVXmXGGh+cx3i1l/lBP9PHHKSvX8LEpsIWnIi+OACKY1vwlCfARP/dZNxmM5
5eci7+giwXsQ5el9qNQtFMOMnkm2K1FVn1BjPY3W7Zxx/7PJRtMJ2VnI2VeU6iwmP2Gt0TcSPGYV
37ZUdqOg3omII2SG/gjWD7r+XLyptNsANtmNjUWJFLYtt3g4ujF8NsWEEcLMJBLkv3yOYK23fIFH
4MHVvrYNkTwCf2KH3GAU3qw4SZHtCl+gPgoZV6kxVYI2eWPhE6vOGF0ZmYw86Ly2jp+/50fWrlRB
zDpxpG0lR2+TQFxD0pPrujg5vr2tupLrYg0UNlSjearC9lQl5qMcZ0dakci88GrFih/6EnIxgA+e
UmdlR4NdWR1wVZqWpyrdxNZP9FM3UvTbAIcd19WuKrDFMZ2VxzTkSI/lDxNQ+iXEmlqsWnv6CSiV
cDY0aNQJGP0S4YMkYrgigbpBBqed21srj+6+R1hbRSqlId8VYr3N55btOX2XMXCuLMZ06IZUEyDo
GWRP3+b2+zVUtd1qifXbXA+M4jjJ2TllfJWCoVnXj8ozNLENTS889gEbsjSU50wszwRAwGCsBqxl
PqXlG21lnIV4LkiSUXAjEBaoT3qk/4wMoln4um91X7wJCb9V1G8FcQIlQVFPgUHf9dUtN0akq8ie
g0I4FEQa4qJapV3f8/yB05OMYLy8gGyHBtW0uNW1Rm5ueLeUUEebnDQXhIcosV6qdHmJ5JWqwx18
30pm+ctYbxH82RspUbR15lU6lwGY+BOUbs20QPGFzv1XTdZ+xgsbxWo+vi2FAIu314h2Kep+WUn/
0qeYzW8150tVgqi7KOcmnHdWSdG1wrkn5vj1vSBGDVuzrsyyyH+2kYeRGQigpUetWyVnZeCyxUDT
stsWzXFBp6lZFC/hcIAWXWt2DvaW+1L30ZT3SGOC+ChzLxHFXUZPtmpQu2t0h0UvSHXkAtreS3Uz
xspVqpGBFGTP0vuvYl4elUj3up5WEEvyJIIWXXtcYlZbU3KQrOpzYoVX9oezxLFImmWP+IJnavJm
3aIBdbyFWnZcz4qyKXgqjfGonOYoymXfJ9whnq+LNOy1/LCu/++DUbzumnHE9aEzPYSPudihuGy9
zJ2EsFXV3k0TB+w2nLxKh/UJ1YnjNhKBhTJgAzjbRNjKvMH6rFvfWCZvuZBcNR3iaFrfdUwjLQ+v
hFFoxs+O6H5fER2/jXfrZE1kSOcLRUYsPxD4GOBmfRwGawD9bzrTTn3f70tZfg842sGTxTVp2o8g
XWrXkBCoj0l1tdNrLkteLdXvo4blynqQcezRG9Na3s2lRewdaQWZto+McjN0TIf2bbWp6K28LVyO
0ojnQGOmrDZDrINHQRS+KoZ4XRvrqk3zBtG/lldPxHWYAcHU3hoZZInmZUU/N3l+7GPrcV0uhdUf
UPMCKpu8FYuy1SeOKN/vHCfFebV6TZO9ocf7VqbaluCNKrzKRvGWCkhjVdtJGFB0Ep6/57cV0Hkd
NnQ3lM1mivptEleVJ1oQEEIM8voEl744fh9Gy2L+yGbdXk8o6/hHTJOyHLYlWuFTJVlsy/OttsKl
yz7y5qr5iWAtGX8BG3RKEv1rxduuCIrv9R7PyInpBmoqE55qUUdAjMpzWgATQfKWrkDaXqa23UkZ
iFkpoh8qx5/MOh105HxYDfA6HlObXrXGOLE1UaKLIgZipWMUXVfaar/GSmiJfAj6/u47Mr2MrH99
1A9hOTytA/Q9QdbdZApfgmxCqkNGHl6f6s9hXDt8TcZg6lhO80xte8Geb2l0Ai9LwIYCCLwbEAK3
rJbuW5FZJVrVQyRJd3BPUneCgY0QaqtD1one8bchYgemU9Q6rQ7F5AlamPnZsqaAStp3S1Oc7Skr
Fm40ku0JqdlSiajFjfQdZJyCPl39uaFD1kVzNXcqAWZ4yzVqY5f5UmqhOXYcBJymvl2VKxHmQb5x
bp1eWp5ThV2wi4r01ujgJwokvgwAhggBCo6y7vYZQuXY0DFyV6vdpeXsz4QCbYsez60iAA3v6MhF
aAE3V7OQtK/BXnYTO5PcU9kbWPU+6cW7WluzpLLgqA08TGQl3PiS1Hq977qkAMbVrwKjYwNoMI0P
tYagtcR+OdXG8DTX9ZMWTs1HlBiXmIhYUEyvYiNGWCdZemwtxMDT4SwjlnlXl1m2MTkf3OSEgbeI
T0UHMW4FHnbx1feacpMbOe1+RfupTIl6M67fmvSj3GThzfd3alM7iKMmuYNRoTpRFMQi/n3mQFoT
En+KwZM8gHFAssIwRP1PuL5AMI24jS3S20RmsyHbVKXmqsieiBH5VuQ7sPTs7XtdTDaNFWwM9dJH
tQ+X/QZi/vb7av5WNvBf5/l+SQX+7xKG/ld5es+/2l/baP9Du2pJ2Px1Q63/vrz/10PXxNUveUOR
F/2DaqD+0HSen2VK/P1bhvC33KGi/pAltAhETTI0A60Cnv8/coeK9EOzFCjCBokqCXIBSaXfqQbS
DxmqpWrqKCyKJhSbv5U7lEho/nGSEcmTDB1gJjlKfeUnrOmrPyCQukjRw6oJewfSKH1/epRuTKR1
OAKrzY1ujbEH8HxEVZo0gIY+p591ivQggxmoODS3PbU7REkbb+qt6WUiHgK2VdhNS/FCLtChkZiD
MW1nVAfB87DrMdkp07RNqBHNdOVQlwhGRk1BKIcAf6K7Ux/7BsEfeeXDjRo15cWQnId5umHZOlVV
gPCmn6Wdn1MhCF2lm4GQ6kdiMZB60EbLM4tIaR4/FbJ+xrFqHLXmbEev/raeEuo4mhoRAIL2pLQu
fZbm9tBNvlopUNbZTffDXL6O4mB5rcQmXVmt5aYlNe00nTfIE2k1sDMqMIDgpvP8NAioI1lbiBaj
H4kGbWe1QWlOpqNYuagTB9xCy6SbFn4DRrWvjj0t90O54HrKGyPaIDWVEyxrfYXY0BQObiciVYw2
XS3j8mLDs/yUh9ZNMulweMwLl+nPxDUlLXhKOzQK8MCCNaJrKvs4pYm/zvrkRi8yihnabpTdWUyF
o1Jqo2MxFGnXEH5oIgG9LyPfBB2MCMLXy10VhBKHirCMf7Nhf8tq/O9Mwr+2Lf+JNQS0+KBtSnb5
r63C8b3qovfsV5Pw+8t+swum+EPW1s56i56h7/X/e02BYcFBYX2jUmKa/LXm+3+3C6iUmEBN6L0n
za8rOqv5d7sg/oBygoKJxg8ge4va37ILa4P/H+yCIFNMQG89aLpf7UFrWUo61LXgy5JEaKMFnzyZ
6b7AMymqkVKtKbqMLeeZRMPZli4SqSHbFMBfQdGcql3XUswYJ5x+c9qylfIi0e/U5tOlEcwYe/AW
qw/KwCpP+ju5MZAFl3JO/cujIM+v0TI+dhI55cFCMEVs0UXqOJKHSDs7rQJBJAh3E7tt2SQRsknW
qR9bmmuM1M/YDIlDFvT7zVSdR0OzTxv9uFREKSSEEJfsanHFzPBjMMxvWSdtKxXxyUV6lFvwpmhD
cGJg19RX2ZBkuC+a4T6Umteo1T9IhV9mMf7qregwyz0BXll+SYZl2zei23fmz6wW8DvnhCLGyYDS
ZNwmUDXbGtesonu15ipaU7fbgc6i3EDJzWjuy0x6DEOU5+Azf7XKeF/N9b41snSP7iyRvano3bTG
a5ytgZ6aiDNkWBjgMSJ9M9fDSZQiXNUc9yeOw884jmhwq2AqI8Zmp8siuEEtEJygbzVf8j2WFNKL
3t2ZS2nZqX6yhBR15FTxBdGInlKsphVblybQRi+QSVEZzamIRdMDA46rb6bRZp7nDkx1tw3nlDJm
sXs0lo7eSUseOmpISsWvSXD6Kz/mGGldvK3b1BeHvHdnqx9ul7DRPieTZGGifERTbW5lC4MthYYT
ToqwtYJAceOBFt9KPGOtBAKnHcJZBJocc64L8ryMTRnI9VZNTSLnXapfIwTVkRq2Tn//sPN/02yx
zP/abJ3fhSwWPqL4XWjb/l9YL179m/XCRnH+gLqEdSLoRvHTH6wXBnLVUuK/iCCsR5ffrZfyQ4E6
Y1iGoiu8ZD3w/G695B8aJx1+RM3Utzn8e9br11PNP63XatX+cJqx5LlKqkIgh4jgxmmMIzJxeiHv
Uyb3g5HkJr6C3oQ3qDCEyY5g8oL0HnS5REzGO2Noyn2D8PGzppbaPlyy12QEy93XhOdGQzho6G7o
zUBn95D72TgSFY+oCJSDCgNj0vMiR12xj6LMuI+USZBc1GD0B3Uows5ZFKnYN3lB/GWYYwpGm/mr
CZbAlfX2kYztG3rU9BYva7QrQGA6MksaA3M26KQyKc6XZvZvzRicKExuCnlsXaltkxsALuVNEURA
2KoA8IKIu5Cmo/g1R3G71Vph/NDiIngYKC+5i3B2IMDPuv4Wirq8D9PF8KraQCcURTypF9IFi5Ib
lA8rGdW1ozA8CyMl3qqZp6dSMBoEUYriIxeD2cmW7KVZ9PDRypXQy6yy3DZqhaQ8EktH/ENpW4Sx
gqc1K16LbPImy9J+H0kFJBZjVjDbIl+mQUhQldnk6EZhPeiNuYwk0mpEWYuWRKZqhafGMNYIUhPd
KWRQP1pFmMjnsacii2KKtC+Kzbivh7Lcl7moe5rVKr6qFl3iJsGQ7yvNms6zoBdnK8vLTWX0ElGA
FER2BGjWV5qyuFE7AuIVs+Ckm83w0sdD5ZRCYNwjJE88esoE8LRB8GQ1ur5rSq13oqimnCvPM1Ta
y5RCNgQvA10tj9RkIRXTVGgwj2UU3fQ4wOuOQhmuLsCFkS00ADXirqq5SEAG6wXpSqmLd+GyVF/D
vNbomUHgtJY5P2fM5r2Ch+iFUVPdTGVYwIAsMX6lzC4ZTOFd3LSl1xnJ7ASdEm4VOUbkbm6/tByR
r16NUMIjrPT/4Q3+3zSQmKu/NpCH9z5u4vRfWEZe9g/LaP4wED3VRFlFWJRVhJH7zd8zzB8qCguq
IWqmJGqq/odznfyD6kDId8RA2fUsGffxd8so/aBMFKE7cIzUduLw/S3LKP+VZVy//wfLGBiJQZ58
DvwwQ+lcpx9QFFqsyZD9TIfMD2XdH1TZrgcUkmNjFxOV6vV8L1FWHJmR6EVDF+1DuZS2RibHboHq
NwBgqfAXZCPkMZcPU4bF4gtPaYtXXekfmsg8GgDP01p4nOQmv5FM6hmN9HYUitmLyGWa6uwo5r0M
m34iXEP6m95otX1Kk+KDwpBdaEnUx0dJeWTgTrrUIrfVQM8wm9pNcqqimqjehAoS1T0HsAVBFzcJ
9cQVF/QfrNmkNiHzrA6CZRu2X0h43VN55wcdGeUqrTmcxYdx7F6GcLkNZn1bR58Gi1UoRKSHReNh
oZSgS17RwCMi5i+F+YrwFyCcKX6JkeFTtIqKtOFdCwDviuVTo8qfVFFMjqbId5K4eHNHaA9Bscc0
N+WbRkvFPfnY2zlsBA8AcOlYRUW2c0axIB5oBV6VVmd5fM4r7bQYyrjXda16NeaZ4xZyEX6XU8M2
JLFDwQKi2YhZGR5q0py4AXjBHw51AIKTKSODBedeNmpVsqWlNc8LULtTr9f8otQ+Irvc7tVE3cT1
WB+okCy/kLeqnnJBjp/0cmH3/G/yvmQ5bqTd7lU6vEc7gRwALO6mZrA4gBQnaYMQpW7MQyZmrPwa
fj0/iQ8o/d0ldKHgnxHXcR1etSixKwuJL7/8pnNOTq6TFtx0VQsFv//vYysbkk0Y9L7kOcAu+z3/
7b//9vg1BvVgmH499SF//f8/XIiO8o9ljsSVaMNa0ImCN/jhQt7/BfpP4D2zQAX7S3BlwoVg2Bjj
5oikUMlBgvovF4J/AosnQ2T1zthGxL/nQn7JDE2LQqPbMkbRTdOgnFiTsiTYODGSzJP83k//jNhT
R9RKxSVI1s01is/bXPnrPCjWZqJWAaAvmbekCqVPhpP/8Q0mlBqBV8XUVvgGsgCJP856mUEh0oo2
7U3vcIUGtrwP6y+pqNbVOOekff+/a8L/ZxXT/4K1DxQcUSS8mEPcfE2+9l9/O9YqTP7X//ifJYbE
vv72EH73/zi1+L8+6KfFM/E75szB8YpjxM0T6led8d8BG9DBf2yOVj1CL36mE4z+LjiBsducQe2H
j8fkp8XjnyhuWoLqqoGr898skk7wFTbIl1GDRa6DlAfiWmRi8L0dq8QAcOBJeJAfkOSYMkzAoCuT
EzD+2GIXp8U+yvu7Ewfh/pM7Bo/660l7XxjstSPuhAEtMoJLTu9slG4xKFjR6inQrtqghSgKwGg9
umwy2IV2vNVGoVSip1utBZhfy9AaSsqN9CVYXBsMBuUlOiUp5WsASPYtaiMlg+NHPG9gYiCCbnQQ
FofMaB4iRbZJBCymV61rgtHZLtiakNFs8zc95fs+zdbC5/cpmMTz4i2wyp2Q6TVDIbNMgaPoGxCI
YEDC1PcEhdS4yx0BgAPBoGKAQWpM3KFkBFb38IFjRhDiNCakOuA2PLvd+Fl0HTBABcvk1h4wNMjC
r02ADiBCjW+ypneNsh590NL4qvgc+tVRIS0o8YsDVmDcR3njRTRuSoKXIAOEFAWBPmYbobqHRkAG
LYNuJcJxDGAn5mMBGILdd/txwbLCLFg7hgZa68TKumuhhL2CMHmwKavcYYbYaB4D98i1WSImiCEV
JsBhU2tXYz+4QoUOsAxw1VGyzogH0bfWXGW+wIDW4GRtdkAW+h0ZTrXWTXRuk/LOsKEwYbbFKyod
22GIvyTrrseMnSXLYE2T7pl02s4Ymq3Z6U9jd/Jd40gHlRRFMaRi4pan1rFQ1yEUe0ENu0HJamOC
oBMCJUCTPGmoJhcFZppZeq2jry4w5pR4t+jrYUwT1fZ6s2CfU1DPaJ8GQWOKcwSnSFwmoB5ZQha9
0zX1NKbCtbUhHT8GvNzZst/KkN+zFk37bktFe2dE4WMj/GNgJ1uGen+cmLdh02wMDGdncbYvKhPh
iHaVs/5lCMtXH/uBOYVNlRf7QOMHwwOhy9Ajjvsj0DFHHLKDmRr3kW2umAFlVs92eknHJnRyGwDn
ULao/XH88S0tvVUQwMAicZ2U7VXPMeHm1RvaAh3id0cJrXCtRWugq+LtgMOU5+Dt481dKSsnq6Ao
pNcPpG7A50H5tWbRLXRgNiqUbgJxoSTh+ziAJQbJF9MCKVbCr2UJqdU0q3ZBkh9aqBtAoB4DSSZ4
0PriM6Tar4YmvgVA6VApsPMj3oI2ipti4i5KOijSgKBJyk+2722SRDt6eugOzV0Qok1pG0+NAhi2
StZQKnRNHOEuYLexAb3ZcbjL/4aq7tjmdv0i2ijkfokdA+8EOmC92tEkdQDtusJpuA4G7+oj5qBT
Gz6aIhQRfGIOTaxQ3wCv/5Mi9mMhoGBLwCblb6u+gJqueh305HvewJXp3V3Y8W1RRUBwoJGk8gev
2ecMISzv7qJe7hWaNqEFzeYcUzNgGzUK46bgCSZ5Cld42iPr602Icf9ikE5Nsf0E5MIs/KTp3VFJ
0AF1mJs3m5u0y5yeY7gWRMWJrBHDi60H711COAyYqz2UDzC33x+94Ets3RUi33uJuvIgS0gVxs12
6OEc6zI/dF39SgKwFmbts0KgUdQU36/b5mG6FSUKtRWaQsAqYWxoZ3QArBNj19SYiISQgYa5N78o
3KbJDlHf3oQxKDILcZ0R6APCVeYVYNVFeePT5i6l9SYqMaRpdkdozm8jaPFYgRvp7U0K4ExWBADa
6BBHUMbKq2GnuX0byGcmmjuvLQ4IQqF+DmgJev0daOmsb1D13lBDQzFcAcBRHPROuwEcNQpA1F/l
wikori5Pcy/bwhgSnHQPgHWDZ9A5hUK7oaOmN8XaRaZIBQ+L8kn4CWrGr3UFd+Xzvd9zjCBlGAgo
d5RCB6fF7DhGsYOy3EPE2S2g061Fxb7S6o3WYV9HC+ryrcFjp1DQfGt2pLrqtOGWYdplPF8FKBQG
qnaKsQPqL2vALQ+6QkqHphYYB/L6pbQyB0qoT9ILv40HzIAz8HGFKQHx3N52arNwTPqibHt1eRd+
TbV/bAIlCFsAygQtMjq1v1zfLDEkZoSGCr1I9jT6Q4qVWwP1cAVgVedFSw757ILIRKCKwN+JkX9d
sNEU1YoW8QIEdDA9le/AGIAWKWJx/1hJ/uSZ7bFv+LVSYNjAndDFLzakqkXNb3Uova9GpeaFLZiG
MKj3jk9u6chLoLBjjbHVSdmBAiSERLZpn1qRQ91aOpptrAB9uxoEO8hMXDcW+AIKxFQJ2yuToTPM
Mbv2qUUbpuB8NyqEDviqlfaCMuA6ssKtpdnHzIPIG+aI0fhIzG1Qm9d5IF+7LHOjzEdXOdoYDch8
7frGwGChNWKPcmsbcvXCBv/YSI6pdugtRwo3M6BTKWiV+volrTG3x+2rANowKqHXSoqdH/nfMTa0
b8DgZ/X1DUn4ZuAY5Le+lohMDNHdlRGWRDiI+uY2R00PDfMGMJBxnjgDdVmXQR7b65+hA9mtpFd8
9lN6z/BLoO7HbWNojyUR1x0NjkWStgs2MdrYyQwJhggEZgVGFm+iQwZBnxTEC91jYRBg/4VGD6pl
e5p4P97xf0KPd7Zi+F8w1aE6Ohgnxj7ytf/kYR9HV/7jv30q1Ncq6c+xqf/8f3/mNjpym9EHIE7C
rAWUhf/K5nX9d1sf4dtQG0ZGPVb9fuY2+Bfk/sitIXdhQRSD41z9zG0EmNmhYGQjEfuhLk3/rWx+
zJX/NpAfnRLon6Em8MvBjDHyatGYSsfWMEBOH1MU/GgPlgJmbwbf3vgU4/yYLY7oE8GPJzt1JrX5
NaP6e9HRW5x4g4jUVVnzIndaYe0DigaJXrk10I4Sq+oDg+5q/NaqcOE60scM7dxDjqfjZL0aZfZE
xUxzfNEfWwx05cAudAPdB/jZUJh5ZBChLcHQzr0fZa5ZVP7cI06CoBRcn12r2ZoDbfajP/BjhEM3
Zg6eN+ytzDwSu93ribWw3GibZx8RNnT6iCX3fa5hks3hsbcPGUFEXSC2ffV8axMYpdsCtWwVQIXt
ieY/X36Ns/s6KcAg0NZUjsTKaY3ozYrFJhXqSmJWB89s0WALqDZCk5cwlAtX6tyuTlLwRNKw5nVt
O0WCKVuwakBP7RgSxN6jeGNKjkrrj7rHl3Z1zLD/aThQX/91V+1QZ6iCEdvp6hrsjuGhzJ6t3gaU
jICSmZuoox4ScFPjZES1f5VZ7L7zX1sPOlA0cv3GWFGFoWFElws7fv41o/T36xdKkkaH9+4tp7SL
VWy+Wkj0pPdcGuYuyIYjACUbkWmbrohdmbOlbfj1FvnXeaUjG8apcRnN0AfAqdqO7O/0lm4iK32C
tMcxQSar1dpe/VkCO9TpEQThoW6W4XShDLnhEV147zPm/Q/1qwzCRRWlg+XEkb5PkXgDDr7W42on
oOoiOSrUlb43EmvdehkQ2nRpv38NZP9+8omnytEPMW0agawIubVlK2Dey/vaAobHa459dddp+Guc
4gJhgSztp9SjEKrsVgkcmuxtOBh9YQvmTHHiwxqZ6TZNDO4IvOPRhw31bQ9/ErXeBj3JvSEXX/d5
d4lM7tfXnWS60Azlm4D0mneq8IDsgt+qY9eLUI3IMY8LH9a03B3yaMmVjJ997qRN/Bdm5PUQLVfT
oa25xzg9UizrmBf215TVx0Aa7z6F9ugwY2ftKDkq7LTGlsSxJzXlv1/0xJWRkFSWgD63Ewn5JFq2
4R4Gbfl3A2YOrEWKbmoOM2OBcjXeH81gOHKY3uVjfd6tUXvi1lSs2UTveu7oub3JCN1YljueLbPA
6B/ebxsAZMR/DLfM3kxzjzqNxc0COUPVJsKRoKPw+uCV+vvRj6B7xdimiaBFX/nPEOY65t1RUG0z
VJh1uvykcwfZmjgwMWhdMOht5bBE3zfErfC6ufIPIaBMPAYHW+nmATtKS2yWz87M/loT/2XZnQYU
3FA5sQHYWQs6BQKkb8P2NkfNoPP23oBsBBf0wkPOGPO7as1JvEEAowsSAuBOXD+0CGcwhLBpsZTv
+9ume/NQIAK8+KgoBs9CjL+jPwi2jQVjmnFZ1sRlpTnwxEZpdM4AQ5KNvTdqDEdYQ/gc9sXbB59w
4o3CviW2bEFSMEZwQ2+vQvhE6hkr7oduwin847C/TptjnYH+AdTN0DC9vPSMH7QmzqnXsjouCxFd
NZZ9lMzYkLA5ljbY0RDLFfi5xhm6vNTsSZk4JUbTpsTAb3SVgaTRvkpKVFer4NCFtRvl/hYwGGDH
Xa7DZoVxHPwr21lYecYFj3NVpzfuQDsj7XzNczBK4mZxvcoKAIzgEgLgZ+2oOLLh2PD7LH9YWHDO
ZCcuiCmrCwVJIdWBIixeoweiUY7wBa8U0sEPQYOaa/gQSBCfRf4BTZoP7rE5CbEiRu2EoYHnILqK
5Ktt+2+WRjbjHo/uLxi2lSgeeuvGQtkXc4nQ9yQLa8+4BXPii4DsJA2PM8/RPfk2piGjKGpIGxfq
bZvQN485orxK0QW3MGO55sQLaXpgVOWQe04GbfYxv9KRAvTqzre7d6MN0K9YeJsz5mOOvuHEAamg
pU3Patym6qrk2TcPXYzU8J4yXd8jZF9jQOvKbu/qxYxu0gv46/4c+3OnKyYi1XsQAmgOJuj2eRpv
Ek9b5wpQSii2m0DtMuCaoRtbxcFYCb3O0sPCs86ExFPkQsNJb8nKspzitfgU/qH5K4xeJCBFfVE3
Xgpz/eDVZU48D7W10M6kVjqaBdxNvgcaxOENSNL9/lgTWI2EZAKSIKXJNUrHS8uOzuZMZGSOf3/y
LvXeVoAJ1DWCb2cou4Mlm02iqW0YIMIeve+fKXQQK09DejlcodO+sK9z605cUDeUKsPwgQ6sWXXU
QqBj2wfL7jdpEG8rXT+GCG29Hpw32A0eCah2m/3S2nP2O/FGOWkTq0pCw8l74gYeubL4I8MatV8+
WSLDrYNAvMJwYJAsXCszuSzU637d5pihXwqSs9zpuy1w7bfJXfUSQCniGSHv0p4aM3fzuzL1ybsc
gmaIm8aPHRpAkSU7eslVYjxm5DM2dcVhqlZXAyCrIaPErE/vlmBcgDjnhghtRfr7unNIBuAbiHMF
+iVVuMFU7jUcI2DGYnsfxP6SAxmP7RmjGwEGp0an0VbKuCOGU48xGdwgBoA3ChcCRKxHCewc8k1o
5YY6bGBMBqrCTUGY0sM/j6MWCyY4c7TFxI3pYL7yE603HGaDiKCyNy0LD+A3kyuwqbhmbqGDB6wP
0mwLfw4Be3xf+D+hpPn/DmyFYnPnJxtvc1UFvx1z9cfX0zkNDBz9a7BRp+R3YQNigoEETpCr4KX8
nEoy2O+6aViAq6EiaUI38q86JgYxyFilBGoEats/piH/nkqCzCrEm1H3FMQcq58T0stLJJjsjL1a
GD2anN62CcOi9Tv/Qeuj9lB18Emt15QLKdO5Yzt++iRQMIVHCBg+NJBgKHDtWNdW10AOFiQIPch3
Tvbb/XG2fjuRCjp34sY1Jieu1AERNmjqP8SkeDJFD3Yo0qVrMwvfLi8wt0Xjw534HvR/KpkajXdf
5uCoFV44TmaD7vNjnz4+1umnN2XCQw9f3zJCVEes/iaE7vH68ofP7c34SCcfbvOBFQCQ+w9MQw+7
brX8a1rX2baxOroQRozbPHV44/ZPLndkaYU2gMvyoSmDeh/zFjTmBjv0Ibd3adDcc1C/XX6YuZWM
Xx/GKuy48yPLu4/1fB8YxSHWQUxn6W+20bm+hlj/8jpzRjs61ZNNK70Goz1haN+bDZiKCmGs/IiB
LSntEYkF5INmO7mpIYkMjCeKffe+WQw3eDL+qeNhdSd4aTx/6EGm9YoEI5AdiIKs+6iub0lBMGyR
IAIIPiUeW4o4Zg7HtCwBdF6WZQDu3hNffNEAskbsyl8uf/+zaSRsa1p+iC1V1GZZN/el1LeGDLft
AF5DzzGqZ2sAOyW0lcGVFjfadhwxEuYDS/oFY3vvtJ+x62kpQuZ6yQZRNvc1bs0BdRcN6uDAhvrA
+9M3QPpW6KKvGsNprFcT7ehMQEhJyiuPXKeYGfn5HwlYLX4H0NzVyDuICOSg5X9Sb6lV/g4rPPc1
J+6DQE47BVqvuacaqMnpmwy/sK4BFwXmOLKd3vZQ7gL3qMIt71NQlnYoVTVOS8PN5XdknIs4x3c0
cTGJnUaaMvr0ngDJU7VQz8V+WWm11wW2Blhiw2mtV6+4B9ONnnfgEAHjqFJrDwQjJsZPvQxSgMKJ
410A+qTLX+o9xD+3KxOnlPZmHNZaEd6jc/s94NlN25FXS8JeaASRt4Ss25G7JujtXetXm4LW0GVq
uwYMIdEzBouKlc/A/l5ad3U0fCuEuDN67aa2w9eu9J/MWPui10ARgr+2LY21CvqjpWs3Zj2yywal
Q7z6U2dDbDAlm8EOoNnDK0weWvCNtdaDrME7YAjmKoCSt6i6TwgMrgjx9nVtHrXAXwc9lMEoZjTK
pt77oj1WdXAFB34MM3kj6vzF9gG7AY7PbtQ+CJP7cMSQSs3agUN0kxloJCUdmMI40AJVK3dG0l3x
Bq6FEmjRVt4BUKqHJCl2XQ3yOrCYPvdo1F/e+rPpwGgPEy+N0BPpQBWDwmYQ990QQLlLAoQFnji6
qnwQMNSJARYhZITrvm+and945oLjnvNFU8fdDdzkAJG6vSp2qk5BaZLuLz/WzEU6ndmOWiNkdmoU
LmvTV3QjX7QqdYyi+Hz542eunGkthyHvt0RBpSslhvESXji9WeyNvNr6VfBDln22fD3zCNOiTaOV
aTQC8F3gDkuwW5oavVdlwu5ADwLazcsPMrfIeHef3J00o73J/L50exCFKq049kS7kyL42GuYlmdM
VYIQCXg7V0NvfTUkmHsDPHrtI9P52PefuFONg5Ynon7pNrbVgmglhlxwGYOeugKk5WNLTBxmh3Hr
QgpdgZepdwdtBD6r6lqSIFl4BzPHYFpuAXssz4DIUe47jUGfgd2kVfHSK5j79Mn5BilOVFosKUFg
Hn4SKaQzxTi6/lfmdCaSH43kjNc2J+c3tYM+JEGt0Kby/vSMBgPO/eB6gec2AQcRL1nISuYeYRJ6
mZaWVE0LF5V4Olvj3Hmr3G5eLj/EzIdPyyER1bKcATLlxp39rcLs/arPhwU3cbYJBOc6LYMkhuoj
loeVC/Bl1VSb1NxFVeN4zU0WVBvN8N78ON/IAfSZwHi8feyJ/nGme9CXW1jUAEdOURqQ3fLKfvOx
Dx894onD8GmoDxgex3UhdVBjR4G5bhsmFo7CmMWesSgxOc5pkyIhCUs0PmsGeZIh3zVJ/EnG0TEj
4oWA/ipPLRSBspIvgA/mXv/49yfPUwrRDyTGZiEqvR308lPL2FIPcOaWEJOoxs5NP25ZpVDdYt/r
DARoyvyuan2bY3bz8uuYC+fE5HhXRmj5YaEViIRU9BpbmvyWkR7Kh2Av32JOGrjlTBq3lmkrD8Ip
Xg5Qtf5AwGF2XYH7Ba7Y97YEcLkXkWaDUxiRDoKBDpFX69OdPiTGvWj0j7TsxvMw8RhVjDnfTiOV
2+btrtDk0aPDXVhkNzUOx+UdGUsV50xo4iy8OvWUXaWwfoR9Bx9cRCCx1w41NZ8Jg4a0J7uvIgyr
hWnwGfsZQXGn9gNCiNTONFm5Hai4dUWgJVkFS2XUuQ+flmMM5mVgjCxB9A6S+DIG6KUcewuXd2o8
VGd2ik/8hE41OSR1X7ncCkI0/fMIe2ZCYzXuftLizMYwcw8w8RZ1xEsQv8TK9Y2oWdnAnK4ty0gW
XvXcA0y8hScpKsOdVbpm1UOInGavmEpB99A0ri/v0MwB5uNjnTgHq9P6NAwVLp5GNVeWYvYbqD3I
wbICsKazsni4vM7cg0wcRW4mdTxyNbtyoI9Jp9BxqVzQ3N1/7OMnPiLXUA5RaVW5YLq551qwB2uo
vyJl833h8+f2aXKsW6+jtWeFCs3irnZ0CcbDiGY2dP50egAzAf3cAM20MaUEkN/0s21lxOBJbpS9
1mkg1xp0HtYc5JRI4+zkCIrA9IhCKiT8GpBTpqHl7Vo7zZEh9dpa84BlYBRc9FAV6PdtyY1tBh6I
fRLwR9l4KQYrW7nRAEHeRvVIdEjQ262SstzYXUt3scnVzk9Tch0WHu7jgCnwwhJ+XZQd6H4aKCVU
sRffUL03oWTggXgnj+xbKmNwO5Bob1BgNLy47a+aqqqfMIIOSQBmZZsmrvxt0ejBxihMHV0LWfkL
R3Vmg9+BcyeGCGKKBKDoXLpgsUVHEVAycD6/taG5HfOay29xJpobeUxOjR3s/BZr4qZwlQn2cju1
2DHjtAfnJsipwYkcr30J/prLi8090MTibZb4lUr6wrUYvR0K0KcLeqv6/GjiXV1eYuZQsYnVh8VQ
VkaCm5EVnn1V1eix2z563apCjPehJfjkrmlUwEoQi6AlZNnlHq1Z2I8moVFXlx9cgk3uF6MGiwho
mgo31MvbAJBnsOUnj53Fny4/wtyLmFwxmCYEq2XL8CJw168DW7VrE7P9axV6wV505rAQqMy9jcll
A2LPtCAmBkjKQt7ZHrstu+gGZG4Lxjv38ePjnRwQyFghLgS63+WKe1+CDnoskQmeZz+BPNjHdmri
5GpqxCbpK+EaIbGvAbD5ag4N/IxppRttYO3H7hw2salaq81e9QbI/KTh9Fn4kHvltmP9U2R/cAk6
sanBFBJ8L1giNbV9N6iHOlI3WuKBZqdZX96smfcxgvNP30fct7UPlkjhRmBzh3IQZCqWUPGjPzoT
ttCJJZmIcXvOYgHi+uYYVdEfPrXdj33riRUZXSckqMaFC/YQTNhq2b6vIWcEUqQllbQZJ0vH/Tqx
U2Vrg9dDXsCF7AlmnXLNbXXymFY5aBXjQ68HC2HpuM/nNmnizClqo5InqXBNX9vmvrX1rOEPL9Cv
7Iyj9o2x0972PnYw6MSXq05WBqB2eNdxUd0MttmvfQwQH3Jo8mzqkkYftKmJQyfUws3UUI4oteaA
Q2O+kCj9uu0Ntf/Y+58ccc22YwPYe+62RbjmWnmTZdZOM+w/Ln/8nOVOjrYf4qsWquduiblf6NNA
iqPjulx4DTNHzpie6iiCIFhfY1i5tq4Tya9zWX2ycrKwN3OF4ik4Pw5sAlSCQJkK+FQm+c5nCQSr
duaQj+oSe1ndaKhkF4uDOca47WeM+J3a5+SwCJDIBsCdQW8hus7Ek58XG2LF66TbGdkjykybsrjJ
ABW3vNsu/cOgbwl9IZgXpNCGA1HA+JO8CkEpDe7py29wLt1+n3c5+Uos6PI+xrS4a3ntSnQdAJ1/
DvYj86ElrPID8a7RG2H1nSkjJ25uswyq2h7Izxj4Uwe0oOQOkED0TqTIFmKQd2TbuV2auJQ2ivJB
iASovw61mOBRK94ntSDn4mQiX4vBX0v2OZMKWLzPqD7sKSHA04LCML1ioFC7vDOjlZ37FhOHAzLs
sEC2mruiuR8ABNbpAJFBtNdEtgsif2PUr7xId5cXo+ORP7faxOUEXixaElqpWzWRt1UlWmUQ2BLg
NlDstcBQ6cqQvHe6EOQNXvPY2pZcyaDo7yrlq00uG/RVeP6nkZQPqa9B/zdRUCQkurcWRPjQ6Boe
u5RhUqnIonUcIeXu4gYAlCb4Dh5vuVKaEa+JrfJVEjK5AX0ZfoOPoIlgKBZ2dMZbjGC506uiwxwD
rz2VuRoJ/jSMQK5sqxkWrGYm7Hs/cid2PKS5kABQpq7RB9Dr4xQhrMw3HWhm1obfLkRlc6tMHF5n
FAFBhp64lMtbu67/EPIg2mcxWAuGMLNH70qxp49hljmFCA/w5hDTa5l2HXnFUln+faPPGJk+iWHC
KhhkMODb1warnKAb9E9CDsoxtRii20noI0kC0/G60cB9mkDAzU0LgGgjniqQjmjhPihqSK/jpr8f
UCw49qUydlYYIFMNU0w1RxA0a8qaIdLIW6AAWtotBNtz2zIJkfxk8Koa0/Gup5vr3K7A/rdUwZv7
6PFVn+x4OAygSlR+7ILJ9YBx/0deJa+XT/VMzPJOD3/y0aAHbtM2qWI3wQg4bX0IJgVQXqsewOt1
3UTgNog/f2yl8eFOViJtB46SGvWuoVbfgzzDmGEPKT5L3IQlpJSS4jXQyoV7c27DJq6KJkkWMNqG
LoR3wAQJqaMNeD+WCubvgeM5I514CZppvBigkYZYftdwuTE6SJZjXr52RLVLwX6pmd2VH/4B0oK9
B7riWB82ELDbVAH028WzxYIdR1PIh4CyB4K6XP+kkXA9BI8xRoqt4sWsdojlVzE1PnkNdHO8aN/i
Z17tfiwx0tlefilzGzUJvlpU9yNotyVuN5C3OKfrkoD5+GOfPXFEEbbI8CCp4grw9rVltzO7asEF
zcVFZBJ3gZfIF1qcxfCgYOW5Y6PYsufKKIQSjhsJsffEXVEveNSZTZrKFFMfxC3xkCaI61mGOadw
X3RsoRUyE0CSiddI0jCG5C+YWbhwfNTEpCOXRrTmvvbEa+QpoHat6JCU25DAtLH7hwKluYVXMPfp
kwgIxbosRd4cuzSXN9ACdH3if/uQ4ZBxyRNPkYEKHzozLHXjIAHM2ABRPuSe5fbyp894PDLxDQHP
LQFFEHg84ExRiQFDAvOfa9rdmBG9jkX8rYjKhbXmNmniKIrcEJqQNaaJg/wxbGwNFNsowl5+kLkP
n5xdb2gt2g5d5naq7bdN8BWyqPkH3+7k7MaMYLpPl7GrRzbUTVtcCqntGQtX5VmjBwPh5PQOqEr5
Qg9Tl0n2kkbZG+PJNjCyfGFncIHAVP7hobHC+PJPTMjziziuRRa6xNDAGN5ewxlw8dwaDpcWxNzU
KkwdyHvjnwDVr7ZB9SKwiUZvrHt/2PSAuEPJ5b6HDKcurmlN91A2WrUQaokf8SHJIFcUJEwGPkhU
wKaJ+lCJegUqZdB9vfQaMg8wosVga47NjUAoS2PonlYgMRxc+HnRxjvKQQ3tNGQ3uvbSRBKHOjf+
ZgCfmNYSB3eLpAHSiS+N4EfPZNcyZVequsHvGDFbmYbaNEUC4SJPXzF2hyT9GheH5dVvof5gCqhk
VjsNL87KxVpGwRZ3Rw6opR6wPb6CNKtPHNptneGotD9y9TVKHUwHmqmJiYIConz5ThkUg/E7vYvB
UoYZvegGvwMemi2+Atc7TLCZ4z5CKGoV2i8EWCYQY4O0rlzLbCe828j7Q3C5NfVn3HoNKa68hG3q
kKAl760yBb0dsrMhsIFHHe/CHgX8tEnucr0+osDx4tnBuo5vYv1BT/qNIfETsH96Gm59Q7zgO/g2
8tAA2kEKVPb6q0J7QkANPNfbQ87afSrBKEeC7eDrEKq4McQ1eCFWoJrf1SXUpIi+7YDM1FQNlUJw
mHZkjTyxJrvaA4sMB/Ce7EL6ZXxI0vZohpcbfJUOCo9Qhh1zK3AS3KB8sSIDAaD4IycPlju5EAKo
I7e2ySMXhC9QPfH4Fx+V4cseY/T8507F+PcnpyKGqJXdZUhAGmY/o3zeY9uB+sv7DI+WQUnl8jJn
PSweYXI1WLkSkOnrIpTPxZ5CX6FANDxAil2WBDrUxY54+oInOesDsdTkqpCxLOKsLhFj1AFzrBxj
cqwz24UHmfNTk6uiqDtb+GN+jSHBTwH0W7VaHuIqvbm8T+dHd/HtJ9eDRFuec4yZuhnOQ9AFa9Av
XOHAgd4DDOe7MWYq4/uW7KDXusspcfXq+fLSozWds4TJ3ZF0FeaeEFe6smbis2eXxWPBUuj9Dp58
pBhLv7XqfmnebfY5J7eJshNNV50IXQvy58cW6iL3RFfWth9A/GvmArVLiG5Bqq62h5VQuu0MKhog
lmkLcCXqxTbMbWvBYmaefDrvbQokBypJMyh95sUNACPJreYP5BP4HAHAZ+AAqKNkacZ25sBNB7+t
WGNi6KF2R634e1qq59IC7RzhIHIOFmx07nkm/gJCSUOqMKzj6n7MwanZNysSMRCgtSVxjRY5LoSe
8oVS3HhBnzGb6bw3OCN7DwJxyM5J9ZazEjqqHYTSmztlA/URVyFQ9t4q9drdZTOdOd5TtDm0TQ2o
affQ9Wzzz1lWfE2J8eXyR8+c7elINg1UCaRlnbggLTzaNRJf0XyxIDxy+eNnfOA/gOSQOagiZkRu
pbMbP2XjBepUiX/HJYqBg/HFzvpqKdyZiXam48R5VEJzMtcTdGcO+XCVSifAgC/+U/Q3RvuNCNRv
5WLuNWdxE9+he1ZeJzYL3UgLzE98gHaNiDLyJ6hh026bRSPduAavBmSLwUC6p/NV6MOdYaIABJki
Nq6tVqFcComqXdPmzcYDmxxEQysWLiRs722pc3Y6dThl37R6YQdu3UHKgOPC9/1DFlugSbtH7NMX
w3aMwtRXxiDvhdCMc8c3s300FvKhmwjsFS7/cnALZJQRsvskisEnsUOmXol0G5vp1s9fAsW2Y3yR
+yFiKNCCxg91CfgsOuxV853Ur029cFPMGOt09FmkJimgdQuOxmRdobwVrSFge9lQGahlzp/q6dCz
snPV+qKM3MBK5Y1RSXBb51a/VrVxAEOHec/ACnMwRPwZYu41tERttY31lGz1NvHB+8of1EjgCj1U
i+4hvdKuraqDBnCoYSCD5DaYXsDkvfrfHJ1Zl5w4FoR/EecIxPrKkvvi2qv8wimX2xICBAghIX79
RM5LT4/bWyZCuoobN75pJf17i8iTSnuAqw5iEIgTXlAJzn5fblxgDlS4dQdEZXoKweq9uWlecwF2
6h7Ben0O3MfP4KL2TP3Uz6cx0gcE3//hFjVbCpTRSdg42Cul6NmhLCjW0NtOQLfSm4mw1oJt/pyF
NDsOf+YJdjvvLZzX7rC1UsFOzjFcumF6KelGqPYbolgwRbCAXJQh8hsQ5A7a8GN6lubCKLKDY5jt
SDCawoUxIlkp985xgsTQ1rRt4QLZ4jsS6o8zpHseSNhfkeUoRsxBIDWSdIF4jkn9wVgATHgf03fR
e7gD+Xou7BZvu9WDJ2PmnYeaYJ2rsAZUNtrsk5UAoW5oaD5SxY66H5pqoPQp4gy3hqWmgMWEmOid
bXKYMyZPsCkmUwFcdoPGJ/htTcaASpi+oW//bUfbHIGDhjdSgF05DWt3J1bTC6Ag06ntO3YkIAKA
L4dwxbsknd5bvS4H9M9e1jidS+7q+sY95Xbh4sWntt7kWXgIhUVfe3rHHQzQ0AzhL9+CI0BpGxGs
2fRZsw/1ElYuBWYE1IUNUYaLfxcaDX7bhDAxgZebAhtXSsa2arTiw0unPwkhTZ60mM2aGwCr+67o
mLySZOGIkFNlox0QEuYQmOQFgy37pRG/7Tr2yGnGpsTYCqRnN70kVJyWSRw2noCUhfhGPLjmgxlT
ZSNO/m46E06hvGVDNdWyjDvzdwZKa0xUsWa4NzX1we+TKm3qHHurkBEAYfWzgSWKmexWO332Vw0C
KN/+wv0V7h2Ktq0GPeKboFEBJtGahxShpN3OYYNkYV+gsqvxRyuLSRPpSjHdZDIcZqBaFQYQqNyK
Rm45x88c22FPMlDXl4+1jgu5fukFmiLBRmtUlagWPqqvZUv2Hq7SAN8MCGUIr5tFb2xAcr7zn20w
3cA6q+IJGApq4c/sEb/UmecAKnicSVM2wCIfmRlbwMXRP8txN73UPPaKBlTgcAW+xl1TfxoQ+M1P
IUMg8/Adiu4rwKs+jXG14Xve4OiK5CtB4h33NKo6r0Bo4bcxDfIumxwJtlVUh4/vz/h4ko0D/dwv
sSD3HdsKhUBWfCeIXitYe8fOlHfZVOK03o8oSJ2IYegFdwPk9Ul89f547BU6otF8hXRmjfrluqCc
O0AjKT2M+NXbdJK4emQLdB4IbCv3Sp28aB9PgyLBfN2NQILMyFKO5+0J/yXiL3r+kylEMmMoE59D
9x8q5WfS/7d6q8ZAGwd6YzcG/7VMbMhIOMo525t4vsg0ORqNJDz89SMFj/bmAx7CW4QtfwdBUk3u
6gPo8/jVwZIgXrzZKtbXh8UD9RkLCnCSu24mMHXxBXZAzmP+ECS0X9HjicXBNfUMpPnQq7Cu8RDa
E2/aPATse+v7goC1ghIOk2PJb7Ooi5KOHCCDl6OPGCbRFmIE4G1t0isPsVrQ2UI/d0MiuNo1MirA
o74DyrA8ct7yoaYHl9oSkLXrChSwr/yDaGF/W7CJsnAnGlV2Q/dPt+0Jf8/Rb6+qHqtV4e1fd5IF
Rx53iD16LEN86GE+Z4Et6aSf8IzaoT7hVhsUeGHXIHv8UOLNN/xPLaIDMeP4DExIhQjLi0/Gx3rr
INw3IcDAdl4eDywNmS0TYf9qVv+DIltaH7Oh9O+0asxAJOeMqTOgXMWExcYWvD8N6DI90qnN+9Yh
fT1dR9DJxwMe3aNKYRluHsR96SnY+wgN94OmaFpEYR8fa8audoYYkLTIikn+i8N5H2wtTvy+oMwV
a+A9VoBV4dOon+z2K5EjNnF7Glfs3u4YxM2O4htjiXjzUEaQrq1c/dLQNgeWI+eRKR9vNtbWvLFK
YgTMyB82LUfbdDmDioSOFxKUQZeYeSlXP0/7JX+8a+P6tfbReSUWub/iWVOYlDn5fiz4aXsz0fpS
Z5ClsMN25C9++3D7aIM3jHyVA3BhKG5u+PrBJ84fr9vjr/L4Q9oJxZFXyq7HUe4dWlym1ySCNS06
zP0HTZNPjfcEj1hv8Z8wqculN0eBqcC4/RuTMN9wBxDb78f3Lg0GFkfxvHSvHOhPWITBkkbgRpq8
PR5RqpMvj27fgd9cWPTgobsNKDCePVFsBSIjVZMm4yOyq8l5tx6WWLx4NUQ1NKUaql0F4tSntF5p
ibgngbwrX+zgvHlHqwfSf7oWImjRnHR0Kv1Qn0JnjlqGKQxws/c8rViiyIM/JK3FzhJtpaljcvWN
KTxXA96GYeMq9ZGv23LzLrctA3EoC/OpjZZ86bHR+v7UvYI8jiMQ6y/YsoPXs7hsmiXYMe7vrW/O
W4fwPpOegxCQIrJ+mGF+3qgHp67ajRvBNROvb8v4L2sRvIFyGmMLbxCkvrrMvc2cnTr8+OIAgjOz
Wi5jnP643t0Uq3e99L8wJ/na4CiD1aEvTDg6lFpdFSHht4BLI7lNErt0HHsNJjTH52ic33Fuylco
roel0bvVZgiCpwkoAjh93BqLXUuJPXd1tu1RNyHknfrhfsVUP82HEZTOySJIeMoSeMviBZkYQILl
y+QQQR4zUTQU5Qv6iEDIRiMOKapGCxNaPZQqiwzIT0JXvt4C5HrYBAnsKjqBZYDM5aEb1x1mgcKT
TYYjLN9YtsvgwG7wcx18RiCeZQE/qgf0u19je5iaZHvxobs9uY7Lk8w2+jWThl59eHCQgI8AzRPs
GRFcGNaXL0z1bE9sOqOPppP+3TeSXiIvVIhpNSE8IZ1LAPfsKJxaIf9IOt58WkxMnKIB3eS212td
jBIaL6yz/Y3zrK0Pxpfx4/te27PGZC/e6wQ8BkL76N7Vo6aVF3o/Ui5ZPjA/aPMeg6tvGia3YKfn
IX7Bul4Pmd+3PB+mxic5WDf8uPEAit+k+u3FZVtcrJPd/s7RtkJo7UaHCL1oJW6HuhljfWna+yDX
pR6uKgHO9ycaj2zJh2bVP8JLYI2YVLS8L1nb/yKtsv9G5YGagbcVwfEmoAsYnXNchYxltmqmsKuW
cLJejqsZQoAiCV1ZWNLjBW7U0Q2Dg+uiVcNuSrEWwwSxS/4g9bWOEgnrd/ow/zgOK2vr7bNxk3vj
gA5+wOJ1JQTy61tt2zKTdnkiaEKVdO0XmNS34Q2OEvnGFJyKbTL8lwJIGuW9xRZMv7UOOQK5ZPSz
ggl/nLu5+2ac6ouYl6BMPBwDLoZhPRzSEMm3o9/ltYkDiQO+X/5Gkxft5oAFz7UeWsBAtiiGHPy4
RywYB+oDL67c6IKyD9O17BZLDown8M+bDhGnSCsrEaSQ4SMRcFg4PkzaZFyVoZh1fPNnYMgi/Otv
bfXyYZfNXnrY/3Yenej9gXcDLT2dvBcaBOHfIAQNMgRn9dyrYAaUj3BmwFC1rpBQhgqvw3HhZcCo
+sg9+sa9Kfi9dBFCcKLVv/QMBJhapWmFqGH/FifgOfhpCAPsSMhlXcHSyV1t7R8TS2DbAUI5cmXk
fmmH4OQUTc+eYiv2HepekBw8PWM8B7PVAaTTHB+BFhjRHkunPXqra+eeDDA1BSAWTZMvzUI+/cTT
1Tx75ph2en6P15rsCB+aOxMETDHxQxDkifxQVeHDzpduCDdAew0KHX+x+JmYzNmobos+7JDdMUts
t1kkyujh145nHCG0Q0Qhm7M7RkmfRWqQgzntIovQgnR7JYFFxSQxw8K9DUl//i+m4qysU5x0eIvA
zblm4bBbNtTXXSyfRJShhgz29YSr1ByoF7GEVx7XFZJIXyHB5lE3oyraYoz4ouxYs8OM4p7QthJT
9gwiyFXJBeYkZp9QwPwGStMUFD8t5yTZBwHZ80Q9ASmX5RHyRI3vw6G/3Uwy74VH9oK7Xe2mNLcZ
f8g+aPOkWhSUKGQ++OQ/Noa/E+INaJJY9yvwGKQT89FhI8ha8mzSZhcmD29Qn2GSHtFYj0X03Hcb
6B4tLbsxSoEmSPGp6S5Ls/ds6lCtz5XtkYVs2qQyEvu61g9UCPiTKhTXeRvv3savaSLPemxfZzvs
2gBEk9UMfklIKvdpqJObkwjqFBJJ8wMj6REbP3pXYU1JTgkAvkG0oFpADph/kpKMrxTtkn7Xb8u9
S3BlcNlof0xKw9tCR9wOAn4b2/oWD/wZo0htwQOcL9yeDcRV4Mq9a7wicM/p5gyH6VdKmx/ZDmMV
Nb6CybT/Oy0RgJjNtZ2jXdxA3g/qNR8C3eZg1jzZfsRgc7IcxocLUccgorfVirNQu+Xd4TdUZvkB
aSepoiFROSB+cH4Ovcy3pf8H8DRANRIRamON0l8K+s9MMRaRvSLs7fAwYi1GVmHf/BcQ/JpGKYRA
SxBAkKrFEHH9eO5pN7V5ktQolUaSvs7ZVBdiS8pBUANXcfJpFT5fjCMlN1myD5GkhrCFHVTvZ9HJ
ZFcPoa5QKP2b4QUJhk3mj1H8LE6+szbdPT41CcanXrqvLR5Ousf65YBDPWOwS5zCZIz/JSQQB8J7
8TpiO89jJo9sAWQodunDsalf2UQuAGGdPK0OXmsRM2/2qVlOMYIOELhsqmnBLQ81fbPTNSjvS9gg
ZJn97ZalKQZJD/XgYUPweI53/zsN4EvQDj4++BUQhWDa34vq0nOMyZ6yzkaaz3GaKySrFbjYFHJ8
FLCrOHt4XmiLrhNalAPLk82/KOKJnOn+y/TITE2nc8q3m0j4oTHRn7XHpFQo91RFYNSy7obPtMsW
ISof1+Io3iqj2Q9iTpYc7hKwp1fvd8eHM0FOXhVvPNxto+T5ks7YTOlDzglhJm9B96p0myLfMV5f
R/QaUuwECe7Km5xP+oGvMd0ZfOpvBn1k5sA/yoHdU41bFZLkTZ6w5CmdlkuSyUun3A0k73s6IFX2
sfrCYL33gX9ivnxMV3yvWXPotxW9C5N9Ccyx4/xGt3SJcPXsl3ML70SOt+nJQdhZY780QOWYOXwK
WHQimMAChyI9dl72mWzbfbTkErL1n/DjV5sAJcwBuA0fmRQYFLn0o30b2HShJrrCIwZGUQRpqEu6
YxOsT6HO9qSd/qUDpE/C9C/oNb/hPcRoQ3Kfu+UrylCL45toXPbaJ9EhGqJjiyozX51v8NjY68rI
nZn+0LTtwTQKsBMEzuzhv4ywbCmwKW6ChKJeYpXcNYr4vBH+NTXzn8i26yHKwq2QOpwPPaSqA/rN
pICbF4XCNCEZhJ+0RmGMiFys6AZ9g7kCj1cigwmlSuwhFiNeoz8U73EfBx7WEsTWGU+nSGXNLjPI
G0cktstLMIRT0etJPXsZkD/e4GYYpwDUzbMYTJxgEfKlSSNeuVD8da15X9amu0ZStjgAguAsHw40
fEqsdW+lwYUsGcbbFt/HO+LkraMr/fL04D6t38BPmbnuBKEue5+sHxxZ4EBhj8fld9KHAORuwGSS
3C0xB2TAtgXtsX7GsAO5CxJXu1v7OoIMFprTNOO4jKd1aHPmm+UXnur0LeESQCuFgBGWp8KfdtrJ
9o4Q4+C5RRL3QfQBQeOMITTFlxtiI2bQ1GAEriYdPwbr0o3lS5BuN42wmyfAakab90vIPlE2mJfU
zRJK5gKeNLargjbpN8qL5HkJmPoky4Z8Hpv63ZRbFdTiOIpoQrBPRMEoxdBbd8I9Bbff7gE6QjYT
jk212CKMB7EHyxVWtmmZ+ZmOMTlNyo0nwJfS4/+Nljbq+M3RwK+kDdKSzYBTTX0G9oMZ0V9vEnCO
xUZu2zImBfENKXB4dc/Z1qc/jX3ENG7OFcAvroVDUmZTtZE2FNUZqFSZIqFGxeLzPRDyJoPwO1ZB
DL9x4BF3Ab65Pfg+aNJMZthoV0sqz0+m3cBieEUjYZIDa5fmTWGoZQ83pMunufEOahNrlbYC/j78
33JIkN3oAzcPTSPwLy0gR2Wow+5Imw4p/TXG3D74zPyveIrsZQGj9l1QO+ncE2v75CVDXQyin25O
rX/otELEwicYL8hRZoBgj80Xwhbm0jN22fdjDQhtpKPDGvjhTSnW32C6jk6i7dT7Ymj4pgY9Xta5
yXLFujqPwmWoGAZn85TjZCF66sqwlRTiMFzYWxq2EOsxwwbhEhv0BB5N98i/jYIleE/tuOUd8skv
0s6ySlkrS9fAkBI7BR7ZPHRngmmTu1USHvpw1lWIV7iUCtV5Pw3m0EZqKoRLCGTKBFeT2NAjzyY6
5Kjz1H+wKCH6yela53omuHSkmI1597oITsNZugammNpu97CvCUwws0ImZMCVXHPV+ADlZnQYfwSz
A+ztKi1gm1alGwDLmVs2n0QHWbgj4VolAzXVTFwwFcqa9psuGKsj0kNbQMHVldNebSug1VH/IpH6
80nixN/hKPLvavTQj0qmR+8XvuYML+9m9tOW/bU1b6re51glaAGUsU+HqlbGYd2x4QnCOyK2deSg
B4xjGbf4RqXQSwG541EbNWNuFqDJ3LiCwvsgwqNror5c4DUFF3zFn2YbcJpQAszNmMJuswU7VScR
nimbr4lJTJnB4H7LOogZHknjioJQfppAJc/VIFJIeDT+HdkVrUUB0BedUClSNHF+jfMjSB8DrLt+
tgvSU5xj6BvNtSrrucE35OO0TzEQsUPYargzNcDvHJC6PPHG5EMHnimWcYA6axg+MefgnDq27v3Q
bbjiRgsClFBAGQXYEIgfW04gdHEnVdlumFntu/g/rxfziYKIXoZ1fbXz+I/hCtvI/ip79Zxk/nWe
gtcG7cCq39qnUawnXOGuS9P/UwP2tH7yv2iLSrprrSyniaGMGEEetp2QpRcFY9naKQR9EqNV+Lpw
6IXkFRepF+d555nzBiMr7Z8unTDvw+fXrQ5wbKQciaLr8NOifh4yhUmauooAZSdi4bkPyh7Wz4/H
oqoFB631m3ufubucANZb66yyOIJ7i4TuMURPBL6j0GwfoESflADzzCFkmkDxVI+6PGleVYfRiKxt
3jG18qh3upcRNQ7pcLNvjI+/tOaXetNgU6OBjwvcjDtU996P7M1bwhvrxvcuSv/ZiR6jtP3oLFIO
2tojBSgzGj6NacIJtX4IiYJ6MhLCVNxel8ceDAFhzLPAKcRjyQaXxuTFLJMuCYXoGo/vm+/fkNP3
x7X298DWz8VtR2XpQW+QJSeXPBspbpgl+8dW7zkwEZTxZgd8XvyWPA4OVM7ugcj6b/Klzmkz7jZU
tVAj0TFJIVVsKAvmNHgLRA8/mveJVOpfaAUe+noC6Kd+z2jzKkASBpgzOGBVocFKx6kYEShYwsvP
rkQEn6uXfNBZfIQJs5ikSR954fICXf9EFb3UBspLs03sApsfAqCHfpfI5I+T2mEZACexKmB3/DBB
l2mCiUx6jww1gRLDzfosDG6kfR8VJoq/Zu7dCCGiyLi/HFdh9A7nXIAIsujZYsAeXQD0eNIZz1tf
8fu8so3fe+wfxTrLuYpEsgd76Z/MoM+PQbkO5LaOEAuyMb63aTpANk7f9Ni8Takj1dRmS7k16++H
A5E39m4M3ePWAfdJxKoMP5I/2tCKoWAKlheP1bjZuvSpSYXMYwuHoR7IiK1MXkOIGnlMKSnxPp20
NJVt0WzxvFsn8IDQitynXlDGg/y9BZBRY6ugu4+khAA1QuBGAzm0HNv9lJ0iJF1WmWPPTaw/t4l0
EETrh+De2H3GcWZqtSSlGcjjBOavsxyPWbJcpwbl5difE6x2NsFvJ5N/8fgAuG9v6NbdCIz+gNwg
vNmvOwScZE/AMjzPmJEsgm75XTchEDdd84T/qgrRidPop98cs2wFEghQgKn+WZnwHreQsWVAbl06
jKjE9V8oZZgr3+KvjYAjQnUAH73r9C5CeHAxJiMtHgb8vkUV0QwBTmyD++l5FX6GVcDePbW99+Eq
qnpFOiIfJoUTF3ehLoUJMW51ewvbPt6ticd3/YgvHco7+G81mhdTkla2af+RPvhE3TQXmCDtqm1y
zY8dhDwMnOsbolbjkmoz70Yyt/DsL17OouyHUasOQUPfsCEpXKbsfGc+vBmD8NDsWh9DAnGzlQvj
25uOcFvgLd0qG07za+AvfzFBnF3qJAlyZZq5gomOnpbEk2UXI9O5gdvxlnryPuCpcdxtaZQzBe0q
hioCDBYzFSrRDIeMCk7o7reFr4MEEvcQyd3WTgiMRycNy8TvX0nk1pyr6T/BGc5lpDEzi6x3VO7r
HUd48le7OXpJeg+GH1UjGBmJYy1opel4jqcJP9Z63WHGUHWVdviOWAAxiKA9eMQtqy4iSPu/AHf6
miwaST3j7WuDzIMKEA0oXiNCwCF62HNad0OJ8pzt5lUl18F2YVEH01+zYva7n1mP+wiX6FwIbEOB
7b48Mq43f/H/SdsP6M0O6HRbnhZpOI7wZkymCgw4urRtwSeEWGkirC90NLC6sXVTHeWcctQoEa5k
woTqAJML1JwMnlkrbJdHiDosFu1HBTZ0CWooGueQuHjFeYCtHtlxTU763tvpuF6raUhMwVKEG/qo
mZ6JdrpUaOOhtR0ibnqla6m2lOBkxApojY4AGkxGe5OIwdzbCF6uUK+fwwwDy+iz7GnKPFzhA2jL
Cr1G+DW2I8UKPABrExcmQYsTdZyPJiDPftVh+7J2XVjVYpnzbqTDMWA+4E0knO4N/gGrQHSC9WbF
3ipR9TjkwwWCf02PEbvGn8gJHbwYt5TFVMzDqYu8o7DA9Q3bKJUIaBw7+zyBuogrDdSdMI5EJZHS
Vo6hDfM19f9NyuthrQ1oITTsMVuCOlFvBP3ujNyaRuoCh9kziwzNCR3wxcH5UayxdxNUuRxSHIzK
fWTzrBnJrsdnxCm+vOOW+Q0kUZCHS5Pt4Nb+lTLX7N3cnGgzvE/cfjMG+XEkYMODqoObcjYDrcU5
hEgzb8WMq3Dh+8m6Z6v9C6QoGnESertGZlMKckLFU2HQDUWknRnRblU9We/Jitu2NnjGPrV+7ii+
EOdlYSFkveK+vMwVVYMtZsZ6PLqIlVOyflOQw6qEujlHvF+917O3VmFH3tosjU6weMiS9csGrhM+
QN16T/EUQHZAnsmwi0TKQXedfhqZmj2SNCyqbYfTK2tg5UZpB5ws/0Kl/AmFCHXT2kEvZ8GP70Hd
5uyRJkVaNO+hSOYBxZ6oG+BQtUo+jNO8COblApeMKFTUjsU84OPg1gMJfcvgXvHx28xnGTiR67S5
esP84oG7kovRHsKBQ7ba0IoZIfLjbmAWpD2Q97YbXCVT8HGziZ0TEZATcV53xJ1leFI9jWG8ip+z
yBMV1aKrMCN1H4f4B9xxFEzCkUIH0D14DENGHSI2dhvWHnA3gw/hMwo5QqAb5LJuF0QQceq+8+8B
QdREIh4SYiBo1WxAda79xL6azBuhplOIOqP7T0SoWXjnPng29hB/B3SkYBMuIU8MpaQRYCd1B7nN
+AFODS8sh3DFceLBGg99YX2PQvXb64n/NNQ1q0Jd90+9CXHa18Fy9RM+72NYSsskjvV+shxOSJtu
eQsHyc6um3mBUK3uDUL79t4sg7cE0i0aH8qBYYasCY9l2acVcYoMS1jnF2idV4UskAr8XQoOXdtX
dhi3M2adH879oIeKJVzJBoIXFin6sKEtL3Zq+pO2UuyWltRFsHIs5tCbKyhtLZp3LMtZvymAMnAW
z/McXnA/XO+EBy3K0MmAEYRv63Ud4+lJWqJPXma8ImwDBvNGMh1ZrbPPQCOHNGrnsOwYl/thM+3b
pnuya1na7szA6VNN/LhSGCm8Z2NAwXyEtubVwD1yBIPfeoO/h9C6/ccV+C+BW6bfBm2EHWfz+KKg
uSKDaFxEjixh2DhchwY1XQLsuz3wsQ9gAHpBZt6T/iEkel76h2Q8hjtE+q/DjIyi2gLlbafVXdCH
EN9JLWBamwJegthqfrUtOcMTcat5BnkrWZ8misow8gy+EoBTL7i9uB+mo+zuejSwh9rNRwVFFaXQ
0v1BTzxlp3gObPrhlN9iW0ugp44wGS5HOYjoS7EsPkMbpaZoIUOrnKiYlmSI6RPTiHbzxaTKOIMP
rlkHdoxxiar8ocFtyaTTdJ1BiYG7o8E9cqjTBFWMzW7xGvzdGN6xyEdccYZeHxjQFCkJg0B2mGqh
v/kNAoUJTmigpCFrew2029U+sBp+WDqbmnwl0hY1VapMAzhpEh+5r/MIZ6b1VlslbZjunEKPYuV1
jR2uldFlM3LbxzrGpp7plMF4ptbrDMjtTRAe/ZrXbd5L1up3obKHTFXT5SAHu73GXMjLiEveX38j
w2uGG9Mnxj3TJ91svEIV+d5ZPOE2aPv9ItUDqhdtFyyq7MMJBcnChdN+TdRaYtuOj+k6wScTuqZy
pB129TwtT6ZBjgbKaCjzki/ji0DH7bmfMoDhmQdf5BJSmGEif+/HIf12oQx2sBbyivmrKMDzw91X
IgxtRuPpOyLYyQxS2EvBev4nneR8wK0tKjtAlN+GTKjKQoJDVrUwL2JtbGWdx79IYuidLX386Zp5
uQ3ZYGFjUQOu1hSLpPe9au276FeymOSJyoG8jjNP/oQ9Vd/1liQXCvPBkx1p+OUyv727JobVrCfo
T/Qse60HPX+FEQPJM1iHQ5YGKDYirndwj5nXaZS2inp0DZGm5dJyDbbmQgCPOugu9Eu1DPPngBmf
nVoipHDXYt77UdS9W0LmI62htWKkN7j16OlWCbwJ/4Wym49ZDO2ljqf+s9/QfCXLtJbEWPqsWg2h
jEesGKkN4dEZbMlCjm2yHfkZbokW400LxA9F2adIohr7laV+jk5hdIvmFl0JTBOckX2oT2kSs6Lp
MvtqSTLsXRozvNPWI+9ov28XjNvL+8NshiSYAKcd8/wBEbzpjAHuGv4nESbRTiLfBG1e7buqHZP2
EM8YEbQaPPVoGEDMMtEocorP+RXIFJNGtYSeE4jJ/EiRLgW3yhwR+I1WDkWk0BFxdtMNvQiMgaF+
ph9IPOMXEg0W10eK8Eg08b2kcNiHSsqd/eUs3Y516Ls0N4O1OyS8zFdDxXYnI8MdoZXedXP1J15v
AyVg2/Dij/Vy2EwDe+CIOQswoeMRGY+j+TdvmIAuOjctb6texZFGQ/ZfSh0tmeD8vMSQv6DcoMOP
IF9zdRHne92g4dDC719BfMErzr2sxyar/V9ch9lbVKPWKSI34EsiW4rxJiHY/C172OksqpxrOMnm
wkc5nut6SFB8zcvy13LU+VPQ/o+681iu3cjS9atUaNxQI5FImIhWDbY39J6cIMhzSHjv8+n7wynV
vdKpDnX34A5uaCBR5Cb3BhKZa/3rN5W91oxqypXllBADIzk8J0Zq3vQ+2yuh094JEUf1YXuj/Ajp
ELeVDNW9nbjedy3Hbqu6RJzcMsSMbXlORIhNIwBZXqyjaqivXHwzgW5EsG+9OLvL2JTeCHP19rny
5PPUj+1lFNnVYW5762xWsYNBMk7SuaeHt3CwCK1oK1XtKunMO99u9SNGk8XGM0N96/pswR4zxbPQ
yuzWfi4mb5X4VkC6feAXDObSbONglL/RPXhSFbfTyTBThQNnFO4ymwQi2yJyE4zR3KhGQ8cotb9L
wX6u68LI9wrDtA3WZiWcPDvazxYHajlJCKaV99k5EHpKquLLuqv8jyjz9zOb5iqbTes6luW4MmSq
1uQslVcMUs2N21DgZjkB9FzvECuMiPj5wYS2M03pLgwYzbdWle49fNlhaLIO0rb9CDJXvrUEmkP6
aSHZD46LHUIOz0KlepcUAsCYRmdLnDikHSOft/4w1Ey/R+c2LuPx1mll39M+onwEk+j0sdCDe5+k
0EnJiZBrTDymTai19dj503OdwOakg4EKUvBHYLZSmOVDube5Q0BQJQzUzL2LdPkUk89zZ5iSLCfp
yf0URtEmLsd800/NMQEwX+UZKBi9y3dZ5g8RHGcsHBJlrP0CnBpQDieb0rOsN8cBP8FPuh+/GR4N
vBsEYjMPItubse8cBsMdj3SWyPr7QvcQ1mBO+rGmkCfjevjAWRXuwBxl19OcWydR9t2pCNiTVp5s
nVOmiwPRLeW6CVW2ii3proSPwQctN7Vm7bdi1Wcy38TehFIRl+LbJHD6Ty6Ofks8BWHGcIZ1pbCe
8bPC3ICelGtA4+GY2vUH5oOMwyY1vI/aV4ghg+d+Vt+DQn/zuWl0Jl6xUk7q3PWDf0Ln9zCXSPyd
/Mun0FlHabCbtXWJjUuyIsxpaWvzmgpe4qszu8ZVXtneXZqLFnp8mn2Efcls2FQkTbo67+hkAjBq
U+PtiL39eqwbcw3V3QTDwm6RZ+4y7PACUcuYofzILLL4YKmLOpar3uyzdeWbh84llSknECowIG9T
VO6DOVkT/3oMIvnURpojVkyfbOLHJoFT5RX6+6TrDR4m+7TwL0TdIwJa5LxQBaUbbGP+7SbNqYDv
gGflaTCDewLHro3WaTZFqqJNU0PCDJk+oHE4uckk102H6bAncxcHoggeYGuym/pw/o5+h0hYZe4l
SrhlK+NbY7dOhnbc2poXOT09uk/TPzI6H+wg2vqJyZsovFOeR9eyc6/xWNibgf2onfnSFREL3D+R
zn2Io3bTV/FVWvD/9BK0C/2grMs1iG22nvp4b/GOp8y6TrGeL8r4UBXNkTYAGqcBm73e5YkENQ+3
1jLM1MiIdWmhK+2bKzgQu5HHTQfjtZgCsn5h4FsJkYNQinh6xx4Y3Q+vvJmurJT2OWIOCVwwPkK3
Qtk1XroOGoeBi260pNzl5iqcF5Jcac17d05ea9N6atiOIN5pzBFWyLZ3owwGSArDnBDAYFPjAHyu
gpoZrTvXr0bJPuxPERmsEbccU/fHKog8qu/gIgrCa60aAhoj71bmxDKK3Hluu8qg8a6muy5xFCsy
PLWuguJb6x3H7J2aQ6C8ql7B3TQOZoqIN+62jZhhAuj6KOeYUjHSt0UYb7XhPCaqZdxXvyVyfs+s
6NqK23Jr1iOSDSi4FmXyqjG7c1Xqi15m4bZU3dZiv1pZVIqiNTeytzcu3Rs4fHjvJNFTVvBOGocm
3n3M8z5n1lf268QYzsYEgNrl1rT2LPeEjfxzWBYGFWRtwk5PzS7aUO6ZT0UTXcZwtRGoN1ymXpOh
M18ID7K1Y1lrbRmnGesp5cUfc2LdecPwxvzjjUN0V4nmccKanSa/KNhJmdHkBhvc0EzVtZThXaer
3VDHr6nxYWMJy3UstLdhwrytKMmhul4K8HMtjI0VRs8tfWejLQCd+rXQ8w0BgUx8Ux60r9p+1dW8
GZMGUu+8J914lY4K2E2p99FOv5Hy8xGkGo6g/drUchcnON5F1X7i1naJvpt1+ZZzn1QA1NHOX7XE
1hXr/rTM7h1eAx5+14fswpq5d9xHF0Oa0AOordcpegrzTuHQtviGtl3AUKkRO90OVyqMgNaHceWK
munRXLyXwBtQunY0KheWa2Li4Kwr7a4w6HpTeXa3jOrcXq0rSFRRM27ssr8pJYQfqbaO0p9uG8aI
DmifaVGnWb4ZxYtn9WsLTTm1413nJveI+uMp2bsmrB1DrFG17vJ4ONnFvEtg8UB8u9M6uDeg66VJ
dNsP8bkGbc6dCTGvdV1MFgqOhwlRUu8y76rjeRO4JCZ12bGb9IaibqMEqg2pEijfWPmKYLrIYSzC
fJry+Clj1J2k/sGKEKonzW3iurvlVsXzvGfOd/bI3GminlJbb8waVKmRq9oezl2qjnkWHHMg1Fj1
x1mFHGuUrkb5xuj0rFG5L8shS4at8nAZwC8mNlEszFPIqNOjlcnXudQwUu8bnCQXrTzch03Fcip5
08vtsWR7GxXhRkXiGd+AEEW+z4+FqrzyFDBdxZiJ+6Xl/DG0LkMzvV2uW9jWeyvIr7DYDle1U5P5
zqHJEmhH43N5j2nm7EMj3M9hsjUL99FlS0ntOME8Buw2Gm9MJz/JvP2OAOhsDd3e97LD8sI2GwCr
5qdluwUn3rHfrP2w2mAGf8GYajVbtNRNuU8xvPGd5FC0M1zbft2bFfTU7ASA/00H9mEacxKCbEV2
rHmDYf06YzdOp2mvEkqUxIJ+h5XAzCE9m9GmnuozoUQ5K2u52mVPzdYPxypmqgdRvh2CS07Ohnff
bAQzsixsntJK3VZTcK1xVZO2ZJBbgaZWtwjAO+DBh8i172bVPaKiMdkVkt3QWU9jUpPem2gwluUq
lebFEPekENgm5lPufob8tqImVpD5sm8QncJVEKPSmY16o7ThM+lsIbKbFrFscgNWti8iNCyFfxj9
2WavL9u1kzQb7Ua3MvQOSRw8UZNdByHTaz7ABySCqzDJdlkdx7RMUXNQnS/WIzypfZVSFTgQrPtk
oVYmK6xt421bxt7WyNVd0Qzn3OwuayWfKkkO0jhW22a2Puesfyx0wRWrL7IhfpR5dh7q+Z3x7lNT
lY8izOQq0P0T2QfEbJcXZYdswMAFXtvBib7kKxLBF7k8D6Yx3k70frXdXRm622eJs8sy6xJYEpSv
GWoCwbNLS3gW8zq9J1G7xR0JveEI72J524DUsEAH+8oxamh3EYVGsCyqmBzYcgrpyOYReVEvGpjS
5QPEmvtK6ZvaD2FwT2j04qnfJ7FxxdTMOFBZXU1scGjlFNPHVHfnYSqPUwa+4pOo4ePiVfO8RU1z
V48+pxyOGpzKazjtcGBrnkTDYepshfsmj3bTzOzIyxBzBJbIYSnyW7x2543ZKe2Da6DlB3ifB83x
ZgJtIZZhJhfWgsRjjymu2ZNox+L0eh+yaDqcHHO6q0XPJBnolc6C0xu6bF2kkk8oz7ZhXg0aoDJp
jCcfPWjWZyc/bR4Z7OA7UkKkE2zgYEL3tdnsVWu912iM2JLkuIqzyELeFb+3hsHohTPKaoEXaRov
goznvA/NS7Ox7qRdcA6P9i5us8+Akkiy50Se6td6dudNEWhz1afjzsCvow9HDXjsSF7QFNC4Go4P
3b4GeXfIc+uNGYzYRiZam+U5LEn8qoL8kFawazpXLtB2+BijvcCo9Uba9VfOLCloSW6PqOxrMV5S
hKFWEcNp7Gssn7rbIE+fDCNDfdF/S3ilUuUZW4MNtm6XQxVh0zLO9FmNsTXi4asRDMGcxD+KpH1a
hm61Mjo45NniA/dZRh58wsY456M+WbNYyNKfkIb3aVQt5OG91dmHQhW3QF0H1KbLuhNFu3Y5EPt4
PDEcv1fs+jYn6nK9c3JxTA9eE9z9yrh30hd/4LgLd2Xrr33WAVefYhPq1DCuM9KnMCC5WMxIlnKS
HMudnINbP7cv0SicrLJ/EFO0Va6/UXDJYMUgHnE3RlOtjWLcjOitpqXiPUkjeAngmcKks/ODO3T3
proyxwLTk/wVRsB2bpbMAeeypDcFZX3hpYNRLI42i3a/zbH1RYdYjKcIikrgxKeFCAMXKeiApbPg
vqK1Rv+48YMjji4p/ipZ2TzNqTjKPnnDUeEQwGsqYFYUHSnM4DW1exsIhTzzo0suI0W4V4GCtmUM
ONVMp9vwnM7+GmcZB1nSpL3rkVKKknWHeY0fy73rdpd8d1lm5bL4ufhsuYcBJDOvOfDhaOGkfBHK
9qOhJkcbVzwMHJHRUF7ys6FpoZ9bOKEXgOSLzmNjCcBA41gO5bKgTXcFrzPfhLFHcnTTMQXtsJZk
LVctjJ5w7xfVsMqCAg5fUa1sngDFUc6vTtz8NbRQ+3H+2FF/iPr5MsTDA3L1sx+ZN6E98j0AnNE9
Q+zbuF39sPzbNvN9zsYOP2QzMYhokvQLO/1z2kKg56NBoTXOE9ho52b7wTPPtW0fnNnetC4k9dK4
zyzu5xKZ5zz3CycU/dXSXjgPy19T1FjFUJ6YzcMBGTdWI6/iwTsFFap8FZivVZHvZO9vqkIdvGDa
6ynHQ9g4kIO8cimZHai2ZpDcZ2wsk0eXjUUPc4E27BYh3VXj3pb2az5cQQqBZ2WttPVshcGlkQb7
0YGmMqyD4tnpAM3osomYr+Wl230xO1kXgLm8fY2qDxx8DRN8U0RfmIBuEKA/OkyPidNuwaH9bdPR
QAbFWtJ5+bI+6rj74Y/idF9ddb0c6mMVbKiMIwF1BEiV9Die1Hl+sXCCE7o4tl53DlKBtwC7RlR1
0LZSf1uFKfvWAsXJmaE3gy8n9cQF6AlwsfvKZ52chyUaBTE54WJQ4GpmDcsT5XCHJx7ajm0saChs
OyX3AeyzDdqrcjUXMHeZP0EHbZN1QPpilu35ynJlvc3M8WtY+MxcjsS0722Wle0jKqNuCHlywfGg
SNwpLHRh/9H5M5ChWFvPhiu3wRDCMDG3GfTqAOJ0xkOH0miN02A8w9qGzu/DPt03aT0yPyrNVTOz
mbkYta5QSmFd4MM8iKGmUWXt46TEgxa7OVrDpzZ3YAuhE1i2Mh8bYSIl9q7loNhRexUmT5Mlr/PC
uuaDTBRCTlTdLC41UZbu4t44LRsQD5diit328c5kdkFqDUpqBDN0NL1F++/0/W1oqgccajMSbTzr
ewYIDJv/FDLyT9lal1UqwgmgxWTx0edjhTgvspdxvAudATAOnKAsQR2bz9xemNmU2zUz0GXDC664
pqJy9dppunxxvHJlU2yCVMImg3Tum917luX6YI0Jm0LuonapUa+ZQfhWNV3AzN278XOYsOZzmeEA
hTXZ5RzW/IopfjHZsckemSAvwnFLBinROBZnFaq73ESd7bh3qYR94Bv9l5vmd9bC8o7N51nbx6x4
bLwXZX1Ph5zFkm4HuWnlkBxtyjRwaHN4GIB+twbzh4dYYyzohlb/zZtBInNDw/KbK+bHM8zbzHHa
h6Aukn0zotG2ou5JzPDlJpt8V5ICvzHSsiFGdsOe4N3sXdeVfixhhCK5r2bqjRDc15nsN0e7aEtE
2r0L8sjfDLuFWGWlJlSysDcBVvyhvnHsERihanqmLh2VCiywemvOc38mWmNczUtlwgLsGbWRTJHM
WXjQvPP9lFYxjNvaS65DRtyHLp8CunHRM+wu6cIUVrcBs9Wt52sLgwZtv4bAo8m+DUv5TctBZ5um
mMB3E5fUxt7qLuykVw8Ly4MzaIbjIkKqUO220drOGlSP0nsfYrbOhjxFIhRg0UFBDYuEqJP+jUzd
b14Q4rPQUJeu+j7EEtqpxi/TInBxVSWO3EcGSYK2iotV7vqIQVixcp+XKjlmXsigWfa4ZK2sMJT1
uvBT9752bXHOspITXIXpAeIfDMqohqaqZ89kX4tLolNmsUefh/wXpgFe/4O6ir1+uuacBHh04+a2
rbS6r6chZpJVULDjwnr0/EYdZEqi5fKKdkMQTnjmO9EGAkW2s8cRMGAKyuhyNlS579mlwil7oW/K
V2053eACc5oAKwow87VKGzSfFo9GBcCnz2ZTPtl2cF6Ub1NQnQsqYA1CYzVUwi78U19cF56Iluj3
fjW41S0QB7CC5z25ExLVITsuz6co1IusUekaww7p357kto0yvf3igt0g0sOioz3Tjx/GQV0ETng2
HO/Fa8ytHyZ7hQ2okYY3TumsBEqVqLbuG8d9Qn1zkLa4kl12kI5xdCjZ9GC8L+tugQh8yMwrywKM
h7jWFN11FpHSG4VviHFQC/kcbH5CDmgdUZ3SNq7aye05lBrgelNdWkPfXVujdUUizQl5RLbvwnrX
Zs2ZJY5CU9WvQ2zsBFRW3YegepF/RLgBscgNy00b2feZF+GeZwGOKqwGiM9wMuO6Ewk9qbjObSzQ
a7gOMa8dVNadTAINjpyV9CJ2/z2ZsUMZigdije6w7cWFxr5NE7B8bzpPQ/eYZxNO5pQzMKOvBh8N
FOYma9ts91HW3sJXgZiKODdvk732hh0uOf66nlWzQki4/VGBSXkZCs4qdBZHTLlvfkAKnOx5h64i
a5jKxGe/yB99s3odyowbxvMe50TLJPO1t5wTU93viti7C9L+aimEmt6e12rqNskoyu3kmu/Lp05r
8ShnrPQy9WpM2c60iye3Xba/qLvIA5T1nWvg/iTMk1+X3wNV34x1eBoT9wZQGGJK5kIhY33M9nVd
QSwTwAp0/VQmGJirz5krlLnNc8Q0m3bzBpz6cugGePjWoZ1rOB22gboifuFqFdjCWCh4u30wWptO
J48JJzpOBIecxbEYCUqcfXJYBfRXA8JO+eal833iZce+ix+DuPiClVey3WfHDEPAmW4QNtsxdem2
3exGdHD/0aMgDPWRjdAZWX71ra4nsVEt7z9KNJhOUqwZiB5xc1wv3u5ulEKkJcTCEXBuMOU4jWYG
LEMn6cfthQtdo/c4kTkRPiqvZwI/LUooNOArMbJrtvPLMLsX8I8PQ48ZYThupWdcm133LHhWQzpM
6nHGQca3BYJxUrxrDLhqXXFsZvKdusCD2NW/jF14lwfYE0C/ua0MfHTk7NHw9PIANATpvi7fC+gH
ONOk5wQS86mwypuuQpk6pYIBbkpCbx7dSGZkwu1eYN1RNtflLRd/B9El2japl94s9s0t4xruuFGt
Kh0hs65g1SIHQj4ZQzeMaMx19Nkp76aLAJ81zm5NUZzaUTzDGN+XTX5TO++UGMsiTdcThLJpjpmj
uKdRGN9RyT0u9xOV6J3B3gbFrT80CmZPnrq3dpNfeVz6fnEWXO40SSrqrnXLy7iZnt2GNtxwIutW
Gf1jLrEBLZzNsg+FMZnP4DwCUX7eeK9RpFHX+8lBmBDg66a5tcbwtWvSK4g0D1ldvnjsXMvXFZcJ
DtuFxIpyMfSv+pK5QzFdBJO/QVxyDrSNAth+KWWMR8mCgDOOX3uV8RmW/t5NHRpjXAzy6mzUHQuh
ENe4u7wiP8i3fokuqomaU0w+d6AjHqe8s1dhYeCBZLQecoz+Cr4rs79ma/jzbSTnfVW1F1U4rX3d
LnHvQbUOJvHNtB1/oQFh2RHALXcQ8y2Ny+x57/jkvOWI9Lq4P3add8qEuisFDzVs65VK2PztFhqc
4esbUP6dL4qU9x8dOp8LbGt733QxfGgbITQVMVNtiKtql5oRlnbmoUJOsvxWpyruAGx3Rgjskpsw
el2cG0rECtjKMpkWFgJSG0PVsb3DQg4yr+qv6yj6VGNz4+JX6lbpZhLjuoiCiyWwqKPTKBpnb87J
cUj199B2Xv2lte/lqS5HDp4p+RBU4HnB42dFlGwcWdofjrD+mIVCDrZksU6C+OClLhByxsQz8s/u
3B1D4Hpu3G0RJUAVrkchUXpf0iv6t7QphgfdBvBFVI+SMj66Vj/snDoESCtPYq6zdWvBKyzFdB3r
cTXBVtl7s04/PdFeWHW4Y5f7lDm9Tl9b1xV89RUE/hoGQ78fsVpoSnmnBw/+OWK9U4GZw33Rlu4t
dE1GwO582wmEQ3mxBCsUwbvuknCduyF1zhjQX/YCYQmVkXLLOzsePpb3gC3NPjbci0jAsmFi/S1C
CUflPbKOmjncxCRe69a6srxWoP1GJN9G02YOo6Pj6IeW/YKxeo2WBy4ZxBVEQv5brIy7LB+POB6t
8tJl2imvQv6faUx3TcQAsVGU3VHx6CYxcjz6nTnHxKVbgkKYxuDkEUaw32N7C2fVBU21viNL2YZx
fDk0/amNPyr4lG2JaLbCBlfaxtWyo2q2IwnNImXfdsd+1wn/4Iwwm93CuM2sYI+DAGiUlTzaRvaK
uPqxGHK2VYS/ojnQEV2jjDiZOSCT07zgBnI5xt2rkzNoWiz1917GuhrtCfPq4q0OoD0mDrT2/tXM
gm4bR/VNX2Ny2ANwdGFy8kIp6YIzd5+0qbmzWgDyxLFJDUzPtQs5fRw4TYOeiiSYl3M09u8DGT72
MI2ZKKNkKPRlU0kC2LyKjIAGKzJt7Ixifonm6MmIPPw3hs00+mdI+g9prx9HywOY0RzD0q7qQ1AE
PUMwa+3gXLcqieflEVsI5BdegdudCXrXNHBqoeIV98bQ1LuBwftmUNj59MqY9kOJYZbuBvLSmwpr
r8AvnV1o1GT7BJU+BShsF+0IzlrQTtHrmirYuWaOZZExAE/NBNE7LteGMXiGQpjjTdNTr9EiInQb
9IfbAHsM8AzuMMLQr2HnQx+yFSbD0+hyYAfq1EB7+yyVHN/9vog3ttOMTw2dyi02BfPBKdP2NDQj
CJqbuHoBBk89UZyHqNXqgJ4PPDBgCrpzVB5sRFSnJ0sBFai0h/I6BGN1iE2cyFZh2A0bVDn4gs0M
K4o+QR1Hp1a/ph1VIB2yTT3Z4ih1qtAA0TMOqPVFHG/9MTT3Xh+ZZx/iAfVAPkDYacJjBQ72wpj5
++AM7dnVVbcuYyM4JylGMqUA9NAijO+7oh8vph4ddpV3cO9yhvEgxvA6RshU1CHjRcxmczILcHjG
+a9Ei/tXtE/dVruucc1UUp5CL8zwoxbi6NTNQ6MmgmP8tHuFVFCtdQlZ0KTeuEaASIBCY97OsmLo
3MMnrBmNrMoRcy7eOU1v4JRblhnEe9Px1oEANYtCTG/qsUquxkxihVzK7Nk0vIRKupMfpXBNbr3X
Rjg6NPF2apMvk+d2xURseqAzwh45AsnzfAz9TQWHoERusAaFaCHMRCCpuZcg1PVwb1vGO9ZYhuve
6xlOm8zhpgoj8QhKFlxwkN+gktjRCM95h5LHo18n4yHEx2M96SA+Kcw99nU8psdiwdNj7U9fVqVB
K022SYqNyNvMi4qq8kkFQROH0q5sUEgZ7QCBoU3wVYoj3R4gLA+nUoXzMzW1uzZU8CKE3WyHOpXH
wPM69JgTpl0isf2t7dRvCsBuAykv2eJglEcr23fgts+56yJmxu0wacwIdjI+HFYEjTAZY5TrCq96
GLX9qk6s/JCl1p05KPvWF1h6GZpuwI2vbNsnHESE71hhPdBkIA8P1VM7A8RA6IOjUnnJzubL+8xI
HtI0ex2EaR+SZkmv7uq7dLTf1ZD37IzIzZAP4ikXVk9yshJ8LcziLrUK0jV0bL7MhBSvvMotWO4T
bLFS2aQM2rW3/reGjtRo7aq/sSpxG2mx8ZQ8LhgOqOAhzKvLLEZ3oqMbjUTCDlBuMzWjb47qEFPz
dP1vlWyrKEwRLgshLxdgqJ7UZw/42vj5mwfUqruU2TlV6bzgr6wA9HDjdspRv/VGU193CeQ8tKlP
6eI8Jt0niaR51dlNu0GTkW1CC/xcVdVjVOGfsGBFfns15zkOhMW+iKsH5ZfYd0JSyrI1hu9beL+P
adcv7mBowKCWhMkmhXyNPUL35kYMB7FkuP1hnPnvf8rZbf/+H3z9raxAyMOo++nLvz/AWSrz/1he
839+5s+v+Pv+s7x6x8fr5x/602v4vb//3c179/6nLzgsqc1u+89mvvts+6z78fvDz3L5yf/pN//2
+eO3YHD6+dsv38qeA5jfFmL89Mvv3zp+/+0XgMY/eIcuv//3by4f4LdfVnHzt4d3HMj+5TWf7233
2y/S/tVEv2m7UnoeItrF9Xj8/PEd+asgOgzbXh/OKdgnPr8YuXXRb79Y1q/QCkzLcxhwWr69eGG3
kLOWb4lfIaL6tud50lSOY4tf/vnZb/5h9vqP28G1+P3rvxV9flMiIml/++UnE2pXCgeelmlLaZue
ZSv3J8NkeIC5rc1ZgrO6lfcBaSIH3xUjeFSbOR3yOl1Gr9KvkcxC++EXVusRGQgilb6MrU1juk2C
hZVEH7Ztynj27v6fLKjnOI2rz+/x+/8HK8pS3Ol//+dd+5cVxbqKP+L3P66nH6/4x3qy1K+WY5G3
airpCtNfci3/sZ4EK8M2bVwkbEtI1hqL5vf1ZAjnV9+RfM8U+BVZanG1/X1BGZbH9/g9nu8IVupi
vP7P9/Y/WFF/NuX1hLIE70ySe+BLHFp+jt3EX0VSNvVvLoPUkgwzrH6G7Psfrsd/sWr/bM3742/w
Seit0Q6atvWzU3zAyL7AkebdK9CypR7NPw12uDi92KciXfwcI3g1TvPf+G7/FLnH35USohIGgLbJ
hecQxjL4D4kBtgNC2yrkXOG06eQz4EsMhTZuXxIw4o5+K6geEwRrS7QeU3KE+cU6N94qeZblpcLT
De8cFLUYKv319fiz9/SP98Xja7OJCKb1lrcYhv/hffUJWHNiWNg/5hdeAlk8UVREcRUx8QMU7GXx
32R6/stNXvYLNjXLFkKwT/3kKD1FmV01gfwKPKY9hjd9eciUYR9yQP31J/vXP6Sk6SrWJeY8+GEs
huJ/+GRuXKRxh6B94fTin4TBAIJKXDcf//rP/Mib/b/W2MsV5B9Fcyg815TC/OnOdhDQR5n0ZPKJ
L5EBrEL0qabnGMvcEOhUw2b3ELtiJbgOK/1eN6OB3NgihFtSAwxPA4SxrDV2SltbPISpm/qnanwn
QH1VmeBQBY419plS+NhgzQdU0WGk16hXF+svR437NGOKWgo68ZgGpzQuRq2PMQGGgLebv/6s/8Ul
tT1hSpv9AHmh+umSEmXjN0VLSZsrJnVZubdCAyF19b/+M67J8ebZHH3KY638+c4xkh87C+XeIm1a
mbW5sYJLlx76f/th+CukcAppW1I56qeF6LRVlwcCKHCur6jsd179Kodx+9d/RIrFxP1Py8NTwjd9
jmPhsb/+fM1sCsnMiBgBMH8slm5p1EFzhWTbi/eciBK23gigfkV0xOhctr5tVmc/GmDaZylmaITR
RoF9FLYRVjtmKzI750ZhhRds1zU9d4ej4GB298wmbFtshTugJLovamFmpndwsiaB4OA7Q1AH3+gr
sLfDpQnw9L1z4rLfBbp00kOQzE667fLaKy49gt6CvUS8h0mXWw9YeeIaMG9j6k8f1frsBRe9IQts
aYN58nZFZJnPNuOp6mTMFrSdsmrD71PXmxOz2Fgktxl0cggPJkCcWedWeT+iqaqIqUyhA7o2f3WF
SsPqTz7VabMVIC3nOq3Q2rq+A1AKrctNj6kjEBPQOLtJCChN/b3PzSDCtCAxmOnHYUEXUdSQNA5N
gN5sNYmp1wc+TDPQLxqtPHeTCHBUzk146mkqB6YlhTPy31gsiYVUl7T1zk4kRihlxi/Z1pFdyyfZ
KuCJSfmx+2RNIwa4ONeqdleOas6KQ+0R6txBsY1JVp0+wzZqJ0KFkhAFxopSecrOtSrTPYPGEltS
g+sSYNssH3rbwM6E4Q5y984UgJKdgxnOY4fug/ZSFf4H6ski2HZRjHcXAzPhfaFpNPJtnPaC6YVf
94SbIOUA644SpgI56xABrIlDzYcbxw3QBvcR17E2h87/gCGZcL8laV1/6gYmu5ENjQZ31O2Ei0QW
IKjuSDnKchdr3lYNIV7GRspnNBr8N2kADIXae4hLGwOVNBbdXWN3woBWVHXRk6mhm+/4z6A5Babv
485IK3kI3TLj1ji+jvDcVf2EsSTNuheGG+zRiXwVyAqdTetbFY6ygjt4SmqR4kSOJUW2bzDM8z8L
5mz9ky28EPadGzs5Pgf/Sd55JFmOZFl2K7kBpCigCjb9nBMzN+YTiLu5OzgHFGQ7PepBryI31ud7
ZktFRJVUSYn0pKUnPkjLMPsEqvr0vXvPZZSpufbbrg2YLNFZZ31R42DYey2JbUYvlPuufRzszio/
6yqI6d2Nft6036ZW5O02dadhejbDdkjuBaLc+Fln2TTueV68Bk6XBBktwAhLDWZWDbXz7g8MBnYF
0N7y28yiLZfME83gx1joAcdf1zQT44rJQY7w3nYAIQ914OcZAcNJF8QvnhhCay+oMhiIZxGP+pwN
8C9k71i+szR9sqVyoN9hGMMewOH+JGIbUYWBtcp/c03DQjdT4yyxdjQD/K0dhHGwpDVLeFNYDsm3
0p6MD21xK9lVaVweZtUMLBVUcBi9XMcCCuQ1rc0UPYZQs7LRGHiQ6kZkf1EoOhgyHYueGY1576qg
QieRGEMhj1Uu/PIux8RFPzjkkbMUVVM4pA/FHYwym79Vo/6SxYDbM8SUJUwD4RQ+/0qgfIppyC6I
MWo8vMKDoMCJ8qE2l6OO5n4VQi9SB3SjgDdCrsMhmVpj8ksDmQgPwBvy6jrHSeGtKgRZ2GYc19Nf
PCug0Z/PWevtwGrk7lZUphGuM6zTNHoHh5H7YBAVgAzdZnyjrGa4tV0kzFVXePKC8HmEbjVLWESt
ocpzXcUe7gUm1niZEVcyCWaO+dSUeYU6IdBDCzncMZCOCe/rRG8cvj2ZZmtPzFhwTbdMoi1Nl5k2
myhjuW564c+Ud0xJtDvY5jpsmvh7rnUq7lGe0jyZjW7o122TtfURi4rAsWeNIDsHyeKFidmMJshE
WYm5WiZUbi5DdiiSVBStP7pEkzd5/Q2UsNmtrD629ImB9igOCBQrvZ5MMbSbUSHzW9RhZZsr1CgB
4uhUdp/DNCUp/CbIRasonCpzWcd24izgfAEcTAKdRavZ8DDyKxTxLpb8yMdkYUFrdMlcGL7aGMX0
euzTuN08rqfeMSAL0PrlZUT+Xmwdd/LIQz77KKLt+TU2RE18RJ9WGQpng5b26CJM7wsFajyBN8Kg
P5+s1yCGZLoRKIHVuWKJ+gg9IcTtSub75otExO5PFD6OR/tDOHZlrE1dhe0/8yP/P+5CYGv6Q9Hy
7+6Mz//4H+XfaLr843/+7Vvx42+35h//q/jkQvynS+TjV/zzEun+nervcT9zHFdxVXO4Yf3zEunw
E8psbm5Kui7VBnXbvy6RXC/pSUjiAy3KcZea+d/ukOLvwqSXQHihb6EAB47Pxe+/cYs0f8eI/lvJ
5Ur+kE2T43GVFVx2H6/wj5U/99vZKTDWFW6OxbvJDngOjmIub3U3ouuF/aNjvVdjXT9MPSBRQYY4
RfRlSiCvTTUXstQUd0kg/TqNnK0FAZO97yHlAUofIuJfW6n+VGV+NgBnr5u5BsuQEOEQKkAyhffE
MPESBmomM4PuCKOWkrvoooKo6A3+3WGRBsWeJj3y3nl4Kvy9ob1dqoeveUyAS+4cGCsgr5uBLYUR
qqmo96IlKVtb0QdI85ntNBZUbwdQXlZkFXMB7rIcdDgRUHXh3l4jbOHNWSLceFHzkoW5AXu7nFaV
XvEdPlMHZgxeicmQ/iX3ndv4CJhIK1y0dVJ/1oq9emxTRvv1Rjpju2gKc10ZGJC8id5oOtPfTrOf
KnRhsdg+orYRNHlDtjhbzrNX1y+6Sg6MEOAnoc2jyrw6GPB8qL/lADjCctJvNjbhBUUlNV3D25sD
j8F/PEEjbsNrUESrPq2RFBBrMyqsHYY0AWlP2PRAH/7hef8PegLm72CePz0xyuRYhPgjqWUt7sN/
fmKmFBITskUHJfQEfYiBsc5WseHBy8zkpnE5OpEB/CqTbiSrxVkmDTh/YAd8SmlFSklO7JI3Ga8V
rf8t0DbyCQZ+9vhQmxRCgK9SvdYYsEmVMW6Z8k5dLc0N7sJol+vuhRjMxwce78sJINNYxNO6N/tu
PRCgM6z19APkxlvqVnBoBwNXaw3JY+x3ZWsiw+N7KsDzPZKpiADShUCUNxF2Mnorhep33UTmh1LO
ecoaf5vMabCyvPdSoRwdxpU7gKKte20trS7cdG3XMNTKDnnE9TOLeUBziLR+4h5BhezM+kEGH+oH
8gi9w2kqYrWyZXSaRE8nmkpvNWC7RalbWUtpEUg1Bj9zXV0JkkQgVKDo5OvbQ2rRW5wMSFdHfrtm
MQX2+NkzzcchcYxEh3Sp/trH3M1SHpuubUn1qx+/GNthlHkwQ9J8aXmhsYTH9K0aSkJdSJiU6fSr
CpNx6/YbZ7bkIepZ40we0YGoamPk1rTSUU9fnwVj9tPGgwS1ltWPsQ38Y570CeIB+1vAYGEJsqXG
OtlPfOHhtMrj+JcasgcA0PyqWw142jW+NgjpqOB5ci2zYHgjWYLpcOG1AsbVRJ+klv4UgmWA8Mtb
V3GUrWRsvpsOSzvmdIWrWC5+Pyf9g3vgIqtkDhqhKiCwyM3GJ9Ui9oO5vzfa6ejlRbMjzcJfiCJ/
S0wn38kxIyCq6X5aqgtXWfFY131FToxj7nqoQ1tHiB8thtCFinBM4bj0sPz1T7ozjr6JejwcYEri
7KPXE+GYspJqA+89W0RB9BCCjD4cS+vdQSP6Xyy6v1yMhUvJ4rvSsWktcmp4j5//oT8jtaez0CN9
A/kdNJOF9yDVOe5ZdHIlJ2bAKjOe2Sg47HX06/fi+f0K/m+f9Of4E05i+av7a3v4TzOK/4emEmxy
f/iq/l098IVZcfuXHvLjv/jn8U+n2OYUd+hkPghBrIT/c/y7f7ctBfnEc5QtTN+WfKH/Ov4lP1PC
pelsW1z8nEfK+L9ayFL83aLzbNFZVkwTbOX+t87+x0b9h42cE5/0FJp9JpMRejviLw9VY5PTG9cg
TcakLbaD8qYjTaD3CE3hMpwARxX2FW10ePC85qmcUlw03LFOyFdf7Zj5ZVtN5eoPn95/dLr8OUzQ
5TXxhi2bB55QBOWY9Nb/+KDDvJ1F1GN984ruxTSkezasKFnbYsy2ZS3qrVdxxofeON65/Fnb3mHE
/J+/hkdj7k8fi2KRURgzE1KSZtRfPhZkumUgOrb0MIpxvpJHJTyaimmEmAptQ7Rs09Zdt8r98Z//
XfP3B/7nv+zw3vnzNjU9fd+/DIkcVxRV6fkUDqn8UlZlC/mksTa9yZxbuJhynK7+hVYjP5edKw9c
85mO15ZPSrYwD60Tli9M4f0ljI18rWrnbHEbcRcYfqb+GsKsROgcnEerHa9Q2C9tECW0pORtnmrE
FK4vXiPwqOwlyVeO//rQqh8p0s9d5o0RGx2XURVBEXe9Su4cL2+vaYidqRXiljYJzKi497dmacBP
Q3Kwc7Sk8dA0YDK1ab9OngyW8OnmvfkKsR2fMnvvgSg+rDtuV66iSnwNiniLAmK8oX9P+G/1kUpj
vMWq3OXmvCusyNihoaeZR7RW9SPAMrIlhO6oZid5SjxJRkExLq3pNVa+e4h99SQSxI6ihJ/iXXEQ
QixEuId4us8w/NKcndv5s+3N9rmIY1i/jrcqXBWeW+5uZ4IS9CIR/q0rIvwHXbnW+WTsFMfTMaQK
Xdci5rOdcfjWEi4m+Xh6I7gkfhkacOmzqagG/Dz856XrT5PfP84SfycZ//ExsRyXaSLvRjGBYn/5
S8meqTAikDBC0xU71woJ/cU1vBN9oHJVF8cxEsWp0+abaTRvkrrrHufZ3Ww4bss4nC6EwrcL5F1Y
T7XkBwVwkYnpCTVGfMiQvC7x5rdH4AZEMVTgCSqEZIBSMd+LUJKy12XlyaOdsMqwSRZZ2J/CuEck
l7QwN2vSYKjpHkIOj/bgWmaOvI9F+pkldbzFfuARhrVL6P0srMBPjm5JzI5p+lsZyl80/OwjlYwL
6Dz97glkqW6Bk7d5dBy71iHzRuK5LdD+dWPEkkRnr6c7dJxkVz48bODSj26R03fS7Tk3CcEz6o+G
rxAjd4kb2A7buzTLfaaSeonGbbiLMiW5u7rHddpu+xpXMM7crRLoZEKUO2kmvTW3/xLEsh0cq0Lc
C+qpTVp08qkTPVY0VXkftBjvcYsZXvW+WnnyIRQ61lNBKx4lim89541q/4ut0qLo/stOZbmuZzFZ
YLZNU4O+/J83yxJR8Ngr5zNyrXs8GSkQTzGviM1kX/TzgMc5PeVMQZ64f2LYnZyr2nYB4WTDPJjs
ZaZ/qAz0/VJ2X1lLG2cUASUFa8OLCpo9bLPbkkyMZJTHbPZyyHopKrie64bu5/3gkVkp3OEO7nBX
EkW5tqQwQOSm9xFC3soygaamGhBSZnzQTd2kPfnKDv4LmkfgrPsotFaDLo0tmMEXESpzpzM3JUgP
nytQLFzFO8RPPMnCEehtRvuQZS8TF5Nnz0Zf2auPOLaCq+TSuXHibMDNOu7nKpcQcf3haPbFmwx7
JFOC61CVDHdsWQhSXOCGbrqx+mbZoDp7pnqlFDXM+ZuDoyDyDGRdYfThhpmF3ivYQOeWqxo/pE1m
5lqVr1rG91wG+Eno+KKsZPwwZf6+0PRczEyPV991nktB1nRau9UWQBFBYDONd7PMhyejGY8513vM
VYrku4EU+YLlUFhFd4AGTYznEIZLYRE+5+a8ytHcRujSkP98G+Bvo+/HK6hEs2diiCxTCH21RucX
m8W8aZv5W9EDcyQGbdc/+rPmU0Iv7kAeCIDU0djmMKzJzPNuZk4CUOczurTjZTq2H15SIunvjP0o
UUVqu+v21URctn9ychu6nl2LG4mg9TnX5sGGsaWK1NxZ6BaWNnjvu2phy7kAecf7gEb5ZCOzMRPr
lpnDeGFOkO7aQgGZagS4ZDV/0RC4L9Uwv4A0nr90tPtWY1J/twJS3HxVH2ouv3xBNv7VtFxWUxgS
r5Peh0iTMQOheZeSuKaKiixAzJK1je47dLJiD5N3FXnOESfKpre7h48kIaguSJa2nexiqy/OnAcX
GYhi2dK2aDSSfPPBL+FKj1FlGLdVmzZLACkFpgfvQ0sOxVb73alGmFcHMQxuK40OaFWPObrpxdDO
35lOli/tSDxZNGSaSWZ2ZapeL4S9CVWChn5MjGNpIjIi4HBtZ7rYFU5avFU1MJM5wI9TeCNtGMTx
lYGaMeYWC6jl0KgMvZ0/m7BRlplM7hCQzG3So23ek22bYcgGzThjt13lsxI37GUfGXBQ2BrQ2soM
GWwK7F7GOGY1U65Z/TTLUl0dNFo6SXrouECXAztNVlNBPoYHEK4ymbQquHZ9V+XbsLDvwDzyixG3
M13WL8RhI+GcfMyxU7Dibs3gNU751DLgCbKqDrbr/MCvmckGYXciRsZc7OsmHFde8MbSsttHnbWH
RXDyMzfchFV/TUlXAcEzTzhvpLGYUyaZgxXvo+An/hQwbli0KcFGes1BslaJcbESF3NiB1svNZ2S
yy2CbuVkp6otfhm45I8iiwFAky15aBshnlU7vUoi5mRiqZtykEOaNilPk/HmoGYt6uLuuwVEwrm3
749Qlh5p0Fb7Gm9j7zonxgNvUWCcw9ZItyVogF1fYKccEVEasA42o50kt0RqcLHNMy0Rskx9xJS9
jeiHeDi8np3zjGcQLxmmzMqtL4Pk7ZR+C7uZfeMhC5SK9x8Zh0g+vA11lh+0BZ3XJkl1CDx/nWX2
azH5Fum/RvLkx1Z9NdTIejZWhihga5OIvelizLVDlOc3xul641dTR0IGxPFO/ugcq7sQALkuXCcG
B+m8EP3w1mqFWDeeDkhINU45oKJG1f1KlXIvZn4l2MQ5khi20ry17ZhQSWhMDD0jhFaPR9k37lJI
w9xW+FfoJfgtkLOeaZ2ZT8suM+tjbdn5e2f/nMs0fhnazwKUKG1rHqeO4cr76NsfVpMEJy9VIAce
7hgne+mD2dtkKQiLtNTrjmef2saA+xuwcUMEB6YHuXNdM+sEySG3KsrJMNBFe0xCz8TU1rdLYFlO
lX11Gybi6Qz7giiv974IzKWOEoy2VRWcbBpqTSGLNQA/8I5u5e4K3Hl8mNZrwU5OVwCEa2GpM7mT
cqKqZszRempgEBNiXfar5t5DEl70kyFX84zsEVdSGjMeNBwV7EevwZKbSJhatC1uRYmre0YnhAEZ
ZYAD6Gnja3pleRBttMd52USOs1B1MNIRMeqjFIykdGrUm8DyPrKYwEUh0nwhK44/w3+fw3wTu6V5
MfpDgE5343TEava8yJn0T5h1WbRpZEFsQ7vMYGVPttjTrR7WHHp+Ut1iMATXSV6g3kO4K+1mZSSi
eK1M+QKivSdxSLkbUGSMqujXkY/yNWBD3I7KocIz5q/go+qzNluPJRB3OA4aQa6V/zxZlXu2SvEL
D6nxEjeKCPaOJIHIfEqNvrrBocPZq8UPRG4PC7ltrZC0Vtuq1l963/iYetc/k+RE6F4d/Qw7Va90
1ubPg9l+n5thRgSikQXYubkJ09ZYNtrCQNkWSyPy432Xb4JwqDZunYHghn7VUa2DPJZvofS2gZGW
l3yGSVN2Iz6M+aGEVqS00if6Dmxo2bdV8DMcnNc5bX+Vg2/uZs+djr//meZ2Ywy6PVSQ0w9OX5+Z
R88HxSRtgf54n2WMhvLBubZgZNZOrF6yeoyeiSFYaY0fJM8itPLTgHlu8MqX1AZTVVkoAGYGNE3d
tFfbGrOzmK1tcrGbtNk0jQHGv/OKCwW81w/eRkO03BCE4cLC8a2VshrnVLGdMJAXJx6C7xHfDsCM
8NgYwamuFVxPtEragqdLxvSlgR63c1GuLlQVFmAAKqxDXepzqRf6UCkf53y2CZRl76b5K5YT90gM
tSLkRsy4ErwfBGJn97ww2gPDbXIf7WLcPbjrO7fJXn1F0fPtN9nUEgZxM4OzCow2e01w16XktC3H
lgKyASN56XW35yZLFUBqR+Ohq1VOyYFuoVjf0VO8ZwSBnwU2KU7zEIouL21WUAaLwNa81YySP+63
LnEOl4Kb06rvmghjJZMBxpyAL5JBv6MzQDXPYj7mTtKvM01AigXAALV/r18IHXokRFXVyU0td4F7
/i3p4+m9Z3CzSeOBiLpIaf5EPiCBO3AdCH6CmEJC0UbmC/SxkSxz8qXJ5Lt6jU14nRLpDzZs5hli
/FYWQYr/P0hYoRI7sBqCXV2NWBG94kVFDkD4hGxBP7VQlvfBOg2m8pxFFSyJ3jq7kTHtLFf1pAI0
5Mh101GZ1U1mrQE+APOz7rp56ToN3G6d7gbAxiCO+MB1NKxEB5xPun3Je+y/2aUAIBgaBD/4xV1p
Im0apApQLaOroyYmk1PxlkTlIevM9mwFgGnKLj5gmnMov5Xcel397md2h3ZiObTHbKxBfWd2/Obh
fUqCwnxRljPwigQYqH4+ljzRK2XO+aoNRHKP+nZl+nSQqiTZGl5IrK9vxvc0Jiivie27M5/xFN8N
ApN32khb7hOeswyE+t45k7sPsghv95CGL4RPfII9pxc9jZvM3eHcL55Z5OOqnytzxehYnixs+ePg
oOsxvfxYKzgt705IwqGK/eRZdWi3VfZkG64FjxVHehO0LqHdBnuwjHe2MUnEYxHbrIjEphyreSdq
QoDmUOGlCwhL4cKwYnG6FL1Ou8rNsjpzW79JXQRHDznmnOX+FqUTRd30bHUjAbAl9WXw6JULHHBb
IkolLYUw5S3AkiBIk8MtH819NAMIDeojg66c2mibGIG1MfBfscdF+dbos+9BVKYHEYuTHCZiHMiZ
WcU80GjPO8Kkey6gvJZ2GTd1/xRN2XNb9ARVMB+hvTXjOLflw8DCJXgeMvDpUGSqKu9PtAnXCoPM
R8Iq4iAaQiwGrQLtmFr4yDIoU25+jQaO8Zl09y6KzoFuw5XpZekqRIW/R271SWoMJFPTa/jN0U+p
J+epcvHhEAG1QD2Vb7w0DXdVrOWhmpInpkL+gTnHhNHCvZAiWH0p4yWDcMxibnTOs/Q113WxnsdZ
nSpJjiGDDEKUnGY52MauHnTxHEl5Hj315mlDnnr01MegzrCDEIa5y3vhrbUZX2x3aABr1C/GUBpH
bbnJqsO/cBsVORJl8OwZ3auNgowZD8EoMk797ehXHyQWiG2LGIP0yo4Ao1lD3oqm9OZl3BftZIBo
1REwVTvxrRYjKBDZZitsBuSDV97FwjWxiNpy2HoJ6TQOjSaQHUs+AEQIB21P+FfyhgVl9hVRua69
D8OZzNT2EAW+OhjdtBtiD1TujJItL+b3ZrKzi2Xmn6aokVS5LhE2CjCsN0r3isrqkfYtaONY0afV
Fvl3w4B1mjz4BU6u9rFOvDvjx9OAnOzU+PKFqq9eFS31DMX4seKyQ5/WPLV5ba1rD8B9mjaH34cT
tljKE7CIh7mJDqAjshtZKdO9tFB7pM6PzI2SO+RG7NUtXMzGgAvXz565rSNGLeytwMJp2nYd/3ud
B2R5B7Bs7MG2t0XTrUcupN+JsG1M+cgc11+suCQhNY7H08jAdppUfM86zKhh8rOeq3YNIhiTFHD6
o99hY7cszISJ3lpxNa1zbhRMb1J5M5Mq2oceVMG5HA6Fl7OquQEuGqRYZz/tq2vTBkT/lZSF8ML4
YIroIqaoex7U/ENDJTrRxXrkjPXJ2XfL9wDFzr0lUM9SMt92gCCP/QODWzFoQ62PCqmvDVAj/UdW
YJMlo82mK3Ku7DrZB5X5FaLFkwJTfXEiD8xi3pxKzbbZT1O0MlXCwzpl4uy0/c9ZjfHWKevdlMCu
lYNNCZFO86lj9NdHJOIMj5eSt+Md/CHGV8q4ZugJqExnwhCEwKgZtDiQiBIlLti+y0KTbU60w1Gm
ZXFEkebTyxH2N5qeC7MF3cC58yVvAcd1Rhpv3UBV7z352u47Z5f4tIzIXNq5di+q8Oyji7Jw6fX1
LktUcOlSjZ5scBnUJdMHqevVa5vkeJayAXzFYzoI/TLYyBuwA29nhsYMoKXhJaL5vBRutJ3bhq0R
jB0iH0jDSWY7J9Vp51QmRPw4OxU+El4ZECwT5UDQdJL6dwNrM5g2oTuULmvRAvGZA99YYENZVVa3
mjzDeKoyC1iLMcW4KQOi5AvgQWWrJzLfhmuepvEx4l1ueG4Is8xnH4RE5R/xbqcbUGBnK7eci6M6
sVKe5LCP9Za7FQEHMx0fC8LnJSq7j0DI/jpPHaOUvjm3dOYXiEPydzRB1bo1W2StamxWgx/Nt9aF
WeQVOLwsZzLOTV/ojW6hKBOO6UEeoq+Uw9jYs0mdnEHHe7+twuWQheW1cOvyqiNroQ0L8NvcG1vd
OWcbw/c5AehdJWo61bRgSyxkt9hgpI4AIttmNZixitCJtsjWBpK8lWWoV8/RPDwQPm7z+DVsaKgm
XNZd13mZuGCfE7djyhilRx9tMS7mAXV17u51/lj6SF1PuiATGXx7/azD9IplLqOb4cRvTkFbCVqs
B8wCn1Tm0x3SaXPDlIx8o7KnLw1ZHggfwbwlP7ldgsIW+bUJTGcZKeW9CSazhiRBOYsjshzmcjV6
9FMpuzZRltbPjQDhIz1zXkYuA/WUqMu3PubPE0OeLrLGFCf68d4exnFIXIREXeGbL63ZMSOFY3zE
8IYXvknlJop87ukmmdQlACWgduA5GxtJejrmX8EMOE9l9J47MjhVBllpgeJscOj+lv4pTII1oZnM
YJvojZH+i5xLe5kMKaHnPM2HYZRoS36TrmWk9iJ4SsK0Wnd9VD/1LU1oIyjDnWO1qwY4xdvgN3eA
LARdsbiPE/NkMbUw1tr4VXRowarpMkU2uR/nypDxrXn8M8blp5aBufUNIzqZ+X7O0+AcR45PBQcM
YCSgUtWs0Xw08AJb1bvs0Z40iW3v3CMgZ/tcKwzI1fyzxk5bGuV8sFnma1qjE3Ce9paI2j/qZAlZ
TZ7nIF+XzUwzoJySXWMZEF+Ro+4QIxbXGmelm5EhMre5ecit9q3WiniXkdes07J8dY0a/HMbcnVP
UiBs8/gEGe5WTnV8oRT9yqSrOvaqebIy2LWoeK8lF4Vr444vqu+7mzVnyIXp1aP7KJ8Ron6qEei8
dmL/5GJTZycggjDrTxzB06FvxFPau96OruovCnb/yXVJIEln84uTRWQyqDK9P4b5s4sF1FAasKA3
HyOfGVLG6F/PtN4MPZ7MWbUXhL5sMo8OOLqYaJe0CKBINawJja/rZ2lRl1d+/DSEwBdlEl8MbUcX
Nd0S+vGEiETuNrc7cRtUsW81hmeTSMaVIo6dAGoRU9hgKu8fnbvCpdMN7bw8dlXVL80B900SqOYs
/A7RRdbHR68X7r3tCUVCetnRvJGADirrOYXz/+LWHdxyqlAZkD2JV1R9gZrhb0wX7l+OJskbZhOe
FPfB0HSPBGyqjegJsAv7hAq6U+IUt1675jqQLxPbW6DfzV7Mrtb7OId3PJFM6anRWUVc6RaVnKHX
+v2Wq++5AGKkBi9gdf22YwzFBt/zVpuGvUj69ILRDtZW2q4stnmAgG7ALmbvMWgGcFhTXHA1iepW
RA5OnQqghX2wV+T9rETTU/K5L2HEgMUEtbHEbv0BmCpFLdr7tFsWXd4WZBuqNTkiLckk1ZMbWP3K
NMOvnocofcjYkOPggQDKL9oQpxDGYyOvZUHoEIIewjzFYch8hGyWIRZ5hbp2Fil65hF8LW2EYxxH
P/X68a8VEgM7enwW2SmdWsQ5Vfk5h9PJb7dhmIHVSqsTyW5XG7W28sUnYevmmUQfNNiSBpE9KIOo
hBJKfPRUOckHgrV404dPOvCpxymGQOV1u3ouuJL4lAf5jyAbqHcYdEUxqIssIX4rC7eeLGiExtmx
sYHeEsQ5mS6YtjmmMMXC4xX26/wYp2RW6i7iEiWWPXD/CL023w9FeUD+rr5WjgyZdrc76cKEc4d8
y/yUYKKkv/ZBNRyj8gavEn1ZNe5Aa8DXmV7mBhi0NgnJ6aA7iDKocDzzARvW1WX4AIyfSTnjpP4R
6US4CM1NDVQ0t829PxrIqFIf3fhApcdg5EpLAxBg2eZcots7m0CxarWxQvJi93MPZs/j/4ei7dT6
nbtgb0s3/nDIMCsuqt8cJRW8GbV1Yjv/QYDHuMxrsu4UjFsS/oA6mKsMjsaSfeSCLz4gQqRcDAKJ
1TgVw96sp1UqSKf61vtDhTbL79bKNcxN5rD+OE74dDjyQatsoIUmINHbahdZ7WthxiVBmfTX25IE
ydJe8VQOR4v0MyPa4i8myFsA+O2tTgJAzeilP8awLa11G5P6glEtXHFzXmcdHI7KxfLGGCKqLPPc
hW+5Tp8jnptN1XQAI+b+gjGEMQ5kkIXpYBOwqoThSMF3PQVX+CqokuLyKWqn66DnldcY59HJCY+M
N6qzn/tofspqqFZaF5+0tyDc1M5HV4UrD/bY1p/oLycdDTX4OTYJwtKzXpUP38vI3ZeHTQAgCPMi
xgr87qmT0KzMgg9w+DpBsAdkSuS8kWOMd7U6Rc1PpwPAn9QsQcMvLcLtIAzaXGBx43zNW8x6AOWv
I5O9eI6Ju4iGD7totoW0BNyD+MPSszoAY72UvQF8uYTq50ZiJz1Oj1564UZDFMkTRrYlZMbZGoqF
B6BuM45wukARR03sHcM6zNH6waPiMw9uPgkl9OA0X0HJMEBaCku8xRCAVjzAs+fEj/J1VumzM/bd
qnDycmUGbvm4FQTrsbLogfVib/JAHGtM3jZlya404Gj0j4abOW56HTDlBq65oCsOZpqmbdU0GNLy
fsvIZ2FH2bi2R0FhlzvEu8Hc28e9+pVM7bCTZRa+kAxFi43TwYTnFkNdJMnmaBOSTf8Wfn5eysOU
Ym6PgFitsMVnh7kKb361EKBPFMgPIefmYtbSuqdFvbRltQuYVl91558M1Yi9R+Ahiyah4QVbXiae
QAgQnfs6KjZDGpy01YsVbbU11wFG10BoSmp7hLywQDnDUeGasGhM4HYQIqbO9e+Pst8sXfNoeOlL
L+0vdoY6iOMMmpm00rWomxuyvn7vDQN0WoJT2jkqTjEE42UJ4tBpp4tf4VubWjd+hhccz3Qr2uRp
iHW8cRDxt2PIACJEikACuTmyKEdfVtA9ys8qDE/KGTP2vDB8quu7Dx3HdAvvmcCC91x1zxzuYlGp
kHGnyJbxlEk0qMPHlPREpWTUVyHeIlasPmcgTk1n11aDx1y/nBnmxqtZKpwU7I4AobjTJut4jH+x
+uQ6NexLw7pgwU4+81mQpnAJFx0nzoYRqvu/2TuT5caRNss+EcowD1uC4EyRGigptIFpCAFwzI7B
ATx9H0ZZdVu1WVtb73ujPzL/zAwFBfhwv3vPXRsQNMXQZU8uKCX2cfehlvQbjKjuqxjLzLqsU3Td
IbFWTt2DjHB6J5pclXFgSd9tpx8iet2nraAfa9e27XU2GEU0tOHpqoiqCgpJTZr9Xg/BCCSTHkfk
CqpsyoYYaOz9ytVfMKeferIfzBy4x+m29uinA58y1CtdBjLkDgLqsqsOZupxAIIsUVNOErGgq03a
9t956ao1dUTi1VPGfK219kcVjBDEqDZ+MN5PByMLHMkP+LzeXDW7u5O5oQ0SqNPisLiU5trXtX36
RmbqVSXWckjm9s/i+fgivHIN6Et8Mg5H2SMsM+pgMigvpfOlOLOBl0z3+g9+7uCmtKQ/dxBGzKmc
TtzJWNDjPnswuOPCCxJmNI30jpfB9KDdqQv03i97mD35WrHnhVq3tDQ9R8whv/xk0nd1T6kKgY9L
lZc2F01z7+XFWzXq1tUdeuPQqOzLAq1HFWm/cln2Qi9ZvpJcjxwrGKIA+Lpv9D1PZs1sRi++FH1T
xzzOgWlR29pOpnaq71903BJh7WKo6YnE7DTmOTV34jCbJiDMLXAukWbFCT/aHKW42tbZ1DwnJiht
2mSWR/DWsblsBmCVjK9tDAKere9TP9jPseHxggTIs3mSn9JBf8B19tjmsXck6mUeprz/YY8uonbk
qhXo7s20CvitOANX2n3NyX1GngLCBqMA8TjReLYeO5FsFf2stVhUBATnh653jOcmIg/52WtFdfwo
McfEpnjJLOLg2nIIhva51ATlFvQanoa5+S5rzjmlJsXJbzkATq9Co8M0cc6+ken4u2nedFDA2DkZ
sMiCOvDAe/ZqW51IMr6YjA5LurlWnqHDZGadAfSTqHVeW7iFE+tAOEhD7bXjl6SW9NuWoMbL9tFr
qM5sa7Z3XMPta0WTutl5FQdrp7oOQScORg7pizDY1ZW1fpPe8N6nefGDf/hCTaOiGyHFY1HHaJM4
EQ7/fvXvyz0Mf5hJXzIgV6UZeRNWCixv/dEd4T4ZxELPRdul27YPtIfZrUkDoQRwnwyQxBFImEeU
66J2031Tl/FhzLCdxLJKqb7plxv/BHe/er78+yu4LrcZtGKCHHpU1CHd+O3evEqaD0ltJ5uyNvuQ
aBhJC9+GPlnVGrDX3ih3zA3mLRSl8bUQ6Vmf3Omrjl171eVze/UCDSvPhAOc2uyQqdT4Vd+/ZDhi
1vYymcfGtMer2ZKW1U3X3telxhjIrOAEKu82UZO8wwRhbF0YOM9kWo9Nl1UHNUovZxrCL1OS3zlj
3TIaPa5WC07LtdYWtJhU92LoXHgz8mJsnk2nBtI8jAcNH8lhsrITNA51rYjU7ptANms8gDQZcYsK
iYViT+9SzngMfHEnuIcxYczCHM25tLrzXRcFPXDNgj20w2/YW3PyzvLCmH0wUIz6oAztWsSH2fnw
By9979VkH2Of/fHfX2aeBWFxztq9q0v3Kc9c6jm5gkkpni1X2FfNnd6sXhPvdlDrWxQVLVLuJN61
+++RaWz+3J92Ws+c00O40kdRvsfCiKk8TuzQ84zi3fUFlnOryA/lsiZNUvN3zFB5pbpNXtU/9IRV
iZ+5FayD3o+6pAM1XUN89+ioXffKfwx0U77neXwVIFOfKmvGvNcL+F2GeRAVh/qJZ+LoKGUQcHEy
PBr16L1XM6AsUvPkKbnTuKl8IFFmRvXEcsYg3LkSDmois+0pDtJm55pq9aZ1ZvMIOcdhgALVKe0D
WoqThtKXaXoInOJqKzKhuMXORtcxfSBiyudrW8wLCTeCzoUE1mgP3qDLa3D/Uub2yGF+Kdm0mK+N
yA2Zogy0aSDY8WAydl+oz+iYeFZ6l258ZeUhLaWXyZj0IxnA1QC//jRTFc+Cql9GUxLC5WHQ9hhm
3jRT6hdJBmu1kK2FSJidZgIpx2S0dc5I6MyZmVfX//zSef6FIj0pJS2PeIDWGLkQYsmfCt/cMVZl
aFEGlxS8LjgJahNtdhTvadBc/Tji8w+xA1QbW6ENWLbsoTEsf3yX4eQduJVyTgJMVaA8S/bkRHbj
xkss4/Lvi+ml5kVz22ecodS+0yeh2AvCirsf7euzemgD5oM0XOGlYd6YB1Z9KnT8XT4XJoPOtQdV
u84urVpaw+52rHEriaPz8mP90ifLvBTLzGXc4I4711csw5Qm2RbEI74sg3tTQqe3r6TjI3njcyge
HBHXF78nclQ09wYLT5vhu/FY5t+s0v1FvSRe/AvuPuHcKPqDuyxPFqLeysbAvJGluzbrnjesYTii
EXveVqy4+3++6P8fPfi/AJFMA3P8/xlf8/y3+pt8/jcc0r9/4z+jBxrZA0gbwGa4L1neHbvxX9kD
zSBhgA0AB64PAwHMAr7S/8oeuv+BCkqEmrg5fm/Cgf8zfGCY/wEi5B5JBHnz/4yv+UcU+V8mZgzu
ru3eyTo+kBxd9//33GEHg8HQRu3RYW76YBjZbbpn9SUOx5UidUeVgqKzSNm73m7iXW7o0M0wodx9
uMaJrp2EdehcitVk2SzlOmMNBDnj/0KiQY7/7x5bvk+Pz8cnMszH4RnAdv67x5aLX5srhNV00ujo
6q6E0yd4c+IPq6XGrUl8BQV3oYCjSpNoPr8IgJnViXoevA4MdubHUZlYL8Yg3R0FTz/F4CYbNsSb
tMtb1rdoTz7Vv/QDaR0NS6DMf11ZXIlAOcjjs3+w0xnjnCPeBeOhQuTdi130f0qZ7YjiAc7NOrUy
S3FUCaR9ZAsOdhamoYLBylLRH1SIZVPdgpGaGteUCKrBTJEyFdjG5G3o2uu2ncvlBpnjKBpCUgYW
h8zOmY0sxh0qpI+UF/rPdXxNFFWLul/vc6fgu7Grta071rqii1Q9LYqhbZfY2V5wHV71g6J7C5O+
PvfmqWS5XflJCS+4hnpY+Asg2erRysE5VJUCzz/1J4u7GXcgFjfcOauM5E2oD255NiY7GrQ44RiP
5pSl8oMB1uMCC30LmGNrYUkCxADXko3RPRr6ryw+E1EnJ1Lwa1RFL0I4b8NYw3k6mozbCY/fZ9jl
1gOlc/j3xU0XjdU4gHlNV0EH33sLLHWkdyfwHvo0eM8955D7yJhWBXemZD5MXSmzoqEl+zge1cJ5
tlTYc+vEZQsf0vtD8t1qAzsv5ojEzjd1kj1wcYR4z3QUQB5uNFs7+CWPADIwfZd1+9NyDksccyM6
opTWcM/aUhEJHeN3zpYPq6h3OepGN65Go6fAaMB9ymT3C/StRRfhUK2VbzEmulLtoq1EI3e0Mv3J
+uHXcMa/iT1sgyV+J6jAhdfzHjQcOCEk58uesfXORQ+KBjF/ZWgFqtLskFES9GPno2YH7tsMFPKM
nxS4z2miH2bTqQBFvt+WMaAdM5MHObW3oDiPbe3vKN/l0a7vwBLBbQ5wNjsowhVB49ADQMt230Nw
gD380Nf4dwYVGrkZUISFjQkz82s6LCs9S17+9Sdw1/hy655m3flmo0Mh8wACTs1x5QXyzTSx8daj
dkSAB5FYvU00IMKG3VegofFG3ROKhBGIinBPLvpt5wMWWRA6w9aQezMjQ0ydnbUU/N9NQHEtDdxS
U+zTAX0X9DjjdB5CZ3iDNgUSOF/8rbckzCPdiutp+p6bFhmbAtvqrB2TUjzYGhYrT/2t5+nJTKYs
bIzOIL7zdL4/BAAHjjNun47ENNbx9utuIy9nitqagVwGMUbYWlb7i1i0cf1qjvwM8dbwOJPPtPhm
dbliSLUha4gFUZxnDsQMdYu/ZU+IcgDNaXlflK3vEsP4mAL9q+xnYoszFo06mO+GIS0Ntbk2o47O
J7P4crN5o/k2Dilwy2VaPfixfHJumVVpEY7vX3dIQmE0b6YxvaEqvzDo/XZQd4bUi3pwQCEK91Mm
Z1p4Ja0NwXisHEobFn06Kae7Yd6h3qmjLzLhVg5f860wjQ2Mr4IELu9YPMk9FqMauyN4z27CScn0
gHIz4XJEbaOyd0+OGml5Kyc+h50WszxwpVYbic0Qb9tfzKvxZszBvHRpTboBJ2CiUWAskGPmVnEP
MFP8Ll5+Hgv3Jy0eA+aUkdLFa9V4VGmNgqhH0qNKd5xtcuA7aGZ/7KaCrTv86rBEtnXRnVwYOpzH
beqWGvrlhsALC5caH2z6AWfTS9z1p7oN9gla5NLjpNWzeqeCGZYKWxPXUG7RwGxoZAEcaomtyV67
TomjFLnBxMAnBKW1T5Pq6BxWHDtzcBYK0YTXwXujsfYw4H+ndfVeQRfwmtsOXPk/JaW392BCWoPF
KO8NHfFyJAhR9jxQMe6QiM7udzvZBz7Qka4jn+VqH1BUhivYfYSvwNtzGzRW5mAm0LbwVRS+8XdQ
ImzTeWPnHrgLOygZv3QIZDq18sopvgnxNZt5ck5tcs06sGR+XX2SXxWHWk9+lN21u6qMkaXUhVGq
vSw5/VO0h2ZImCEupHCZP30bswAjRp9ROG9k4APJ5heQK8rkb0n1SFxVd8colAG8JvvGjAae6fMC
xwNpy17ncohkq4594NERGVN/tnSoExrNUjJ4imm5EjlFCjVhL4Z0K23qtstkQ+icJ16fAc+UnwRh
OhIaAyJABZh9msAdsFDENMCNFBwmloUH3KFg2ryB8U2PZqt30ZL3RjiMXUj2s9rCFKMFoVwxcxeA
iaWgkxYNJ/Ip6sFoPXj7gHZu3IvsgylZfcTTPhyCmOlfwyjNqTr8xUlA+24QCGrk43RnsWms8L5J
Mjh7hsj5tentmFG6Y0Pon57Hxg1nMYutuBOb8gQdJe667tIEYx0NdfwTW+yX8COA5gfxzcKcqVN4
U2v2thUjNe1eMK+SqYTduxBQWaZ8Le5iHZNwE/pAyctb0gg5Xj0P2U4oRRa0ehugpgPXpe+9r7DK
+E4TWYiXpKFKOtkAR6zrhXGhZ2vvs1cz2je9EuIxi53Di6MXTk1zFs5qAZQEkBcfmCZeoQq/5tyx
bTVbu9y8c17a6anwVbFjLpGGpACMtZv1GLe8rENryYoHSJxfsu1tkLC04em2eM37ZSSMVv3VZmM5
zZ15HOln2FhxCpW8ck5lFz8o6WwG8GHr2rK6FXy6p5md/Wlp22Qn8MaFXWXtM1PYqGL+Ttp0bRj9
lVNc9/jvC/OdkRFcu26z6TKqCXT9SLwrcdsfSL6rsRiurX9yAvXVkzGaHUJMw/0bGgBo28E2xib7
751EhuIqLqmNGVF4FrwqKCX4bWr8ldOXjFEzKz27yOl3pobR8Q6MZU//XOAqfzXvtb+5ta0Dvz7K
4DgL7TdwaDbScLMYw/KSxeWn1rgXF8qEquAdW7B+FN6KcJzNd6n7HCem+lDq7bwDJjHhSueVIp35
bJtbzxl0zqzxs8DzwTIAy7g1OEyuBG0dBOFgDJuNc6VFK7v+4+4UEZoZ+zXzLQYveJ7Sh8TWzXVb
+ofESM/Lwr/seo6zzr30KnCMbpoA57PO7BdwbkmtCi6O2geAVE6fGmkKMnTF1ZHWI7Mrbe2Walfi
twHr0b3nCeks/9fzkvIghr91CeMJdmuMyoQtYMAyt3Yt78U9+PV0cdz2zYJC1k/dAQ5TtY8X9zvI
4tM00WvZW4ABFpmfzD7fVO7ChUN1v+QomA5dGCvvSNzDKlrcJGpK98fy1WGpNcrCc1zztppCRRHJ
ei6TK/N+gGf0Ny7OLB+toXvOMmHiXHYpiKA0ihiYdvEn19jQLbVOjGpAzRH22lU4GWuqMldFd2zT
aT6Z0v8iD8E5ViubdRmkjFrxXz3D77fZT+5s8f6pSpMvn3x0I6wBx3c7nlzoIRn/2XDOkhoHccZj
eG51iiPx1GtrJtDkNGgAzJLgMyNHjd/3A5egeWYSRI+fGgFVwRtjXgxAY0QAwDnJhtbS26lnsbWp
6/gh1mgSj6eK4oWyTaIl4zsi/hQfCC3Uu5TBBQtaFeLoxOFJl9w646dCZf3ZysSzNiRVWHX+HzCr
CBZLvSXeuoV63OAxpz1OT5nKFWZvkr2N++0Yry2z+a6nyd7RFAp4Aj9Pg8oW5lXFB9SpddEc0vne
ctehPMUm2Q4jWfZWTHFbio88nAr1Oab5vfSkp0Jr+mbRZ9TX6uzEI+6deHxHfZlxs/O3PUf/QfVC
E80vxBLFlvuGt/OV/yWqbkP3YflSxdNvAiRHWsZesu4zyz3UgcMIv8nu/XFesB5Fra11xtORYz9V
SUUYs6lZ/jvxqFHkF1KxVBNioXvdTrmzVQj/RNwxApC9iaHMR0Il2bYcAhoBM9QXwIOrHIcKaHHf
LQ5N6/hvZcIHqzehVS99NJoGAKo8jkP9HvI2gWSMS+du/XxvM02IzCpLw0YOx6zDFJVAv5fENJXP
YVwLYn+NhWBLICxeSdxjG+6h2EP5OWgsi3hS+YdW7uIcDbc9cPsji919eO69WrjBXxPodVQsdPwK
46PALmZwSTiMWAI4r3mC0ibvZpT6TA4GPKI3nex5UTfJec/o4j39Be06UKRzhCCt1DAEFt18Lrn2
pQ040CajVqyH54Wvi7KSamfGHkK+z2pGTAnREdPVgy5S96zPFAyl1cQ9Ie2N/V2LxCLqvpZUeCwy
Xg2eyaC9rf8ELZYPOXHnNfEgtEFBQDIpOBDkvXie099uom8zRey3u4uO96N2NIOkqMmWM374Sldb
umxOOA3e2Kbpmbu3Sc6Es9LqpeGFC6eafryxLSn8c6vpzAaYY9GIoS7O1XLFcdivVG99GwaoF+B6
b2a2vFTaZ95yGi/r9rfJVB0Sbnp0nToiUwQ/3/PFWZbUObX4PVawjux1YUtm3KKuIyn7gOn9b9+0
1cHxipu9cMgliKc4sOZnbEMV1ld4j9auKSokPQPnehwTCKR/cwpJIcT0No9kphL8sCQdEid/QoeH
YOh2EUzGYksENuQD9Q/SSo6JByuJUxB/amHeKNulokWQF8BDiNIxAtakIU9v4fO5I9d+Fjka3G6s
qtOj1O4nOG9Et++ebTF+SKGtQSia284Qv6biG9GwyCXjCqnkT+bRCdI4eDJ71kOQEyunZxBlp3+G
iceHruI6dHsDUhBoHJdMaAiv5gCWwjv5LPm1o0c1fUE4CJ1dTAwzdiTpUZcjV/02lYbapk11qU0G
rpkTz2fTNC1COGset25lJdpHrt0pPoQqpOnPOOoEF4347l2aKxlSMbTzex9iXNtRpYjHL/XgHwSz
2dJFTsep7RnoHv03JR9HHom/GrMPa2FpVVhAGXOLKCZCjwtUTRgMyYfpmHXojLGPg6zRwEXWP4r7
c0lmi6sevnK3exWcdbTBec3bkg/SX3S+9YBeK7PBYJ3TBJrlj0k8WyGL01Yt4lGUythkTJc5ny2R
LzMzJExQr1kTOV9QVDMgDSihpVE/KepP8MKzDiNGuxx5uOF7P4ghV8e3mYlBRLIBD+4bx7zkg32Y
RkVCz8ke6pyNsE/L80INBkfv6hXdC4eIh4055tBReykkAJR+/F0IHV6Zf2Bx+S0rMnoOh9fKtV5r
Od78SrvkHGQ5CpWXhRlWsDSYU3CF01O+1ioQloGrdh3tGjRxZR+AE0lA0lVUlLwMRoCzPR+yvfQY
/HqivdeQwr7I/PxYU+y8KurmnqLOzJOeUE/vNQSGNcbV7Jd34+1fggLOihGZS7FqvptMcqt39T3I
22TlFPWBeCH2xbk5dnLCpSNiOs267WiLnQZOsrLyg035CTZhe2UUbrT0vAdpP35TPlWvqfF2MTrK
kRmntDfYxIkQ+bQTBmwgIx4OqTndaqYUD6+LvHY5Kr9uFxdoTNPODGZ6l35kWWoRbV+6TxmF0Wqb
vEYKsmmdWDi1MFe10B6V9cs8r8bNZx+F5REPZZNdjdjqwyDHZSKrcFnuklPW2uTM23zltOOlar/6
vv+xfVxjJifKRK9pbbKgd1HfWffOJW6yk6AJJkzlM7vT+ELlV5pQgF3n/ks6ml9a0WKGLOGiOJZ6
9u30iFxK6FjSPyJ9g4qncq0DLlhNfvBVZ9io0KOpy0vBmfpzQtWyt8GfjD+LWEavkL7Y3dmnG1rE
8JtgHYaJurJBN6zJIBWhNKbrdcY5dYKkiEFJ8RyIwbTWYKAxPIZy0WmCSzO6BKfgQXkePwxIWJGm
jS/lkrY72zNPYspe7HSXIs8weRFGWMQeRsK+3s0FdixyL8DdOOqHCQXnMxww8nqwRyZPbi0yw4n7
2tC9GuWGOa/I5BwgMLTkzUFsZctvNd1REbP9RvmktoUc+mb0RAeNAbuEc7TJfqz0XMIHw4bVqx7r
xijBufnm0SSKPQhSctPGi5cgUg1CXunO+FZBYojHfqJwDC8F7mhMmBFy8oZsjxaBPShWgxjJprhM
fRqDM2NJgZxrpPfcsoYgzdbOVFesp26DVfHidGa/0ajVpO8VgqlnXNqiPcmeMIzhvKVmFLicjR0+
/9AX02cPQ4vbII3j9877xXSti864qSqKl9i0P4KSrlojdbDfeStXJfgjxhRPR/qZ2DbHUMmbPQWk
xBT7s82syph5Gt09Adh01bvBjRQe6BZel8RZS6fjdtLaW37mm8VOz3A/N+zkxXvmc7rqIXDx3v24
o44siVmFfbvBycAyPq9Kk590OdtRvlhXklEc1AjgTcLOttVormkRLx6ykoTuwFLru1DtLfXWGig/
PdnFCAQhBxJthkizbn35PWvVo67R/mb11q89WBez7T7ZyI1Ti3nF7oInANZ0/SH7duVoRsqH9Ba4
Gj+kEQWLiX66+mt6cNjMfLotpcY/lzUX1SImloJAfocWlriOuyq79CjvNpRUYmvSPrBP1tfEIxHm
sgQU8iZTDv+mxpXbQipd8HoYx9KCXG3X1IwysNSlDvJiYSkbwekiJuM09xR8uIJ7PPb3HfHgd3LZ
KShoVEWsIpHo7M+WIb+li1s8cp/QKp8xuvdRzsbfuLzrUU715eWRBaiBLgp9eQs05eFFJ7McLzw8
Az4zELb4eWcdIJ9M/qCKwFel+xXnYRKO4O90MdyLcmiDo8mMbm8pXx3OmPRJgRUocLlJKzAf+/LX
F8HD7DnlypwQNycHQ3+dBLslNrZ2R4h75lLBBo0tCEoKLejdxCJtMvMttANhbb698RZPVIMhxE7U
8axqAukRxt3LwEgDuR1RzIZCPWVvPQjHEEu7ubG0YssbST2nhUDlRY1D+Drp2+2QjcYqKad0PdrB
0Z6YPeHCdfelTN5j13yYWou2F1xIKByISjlOr8w6y9n+Bs3KtbKn8s+j+McdrHSl0UlQFUDklKoZ
LWfw5kz9a/I5LOEogb9cbIlJPBgmBicEzwYpu/KrbAMK4cW028fFJCs36RUrZOO/dJ3I1qXPXaTu
8nNSWlvOWuwFVrDDHEIWxeuOUI5pMJ94v013a0/l11C3ybaw+gtheqtJHxG7F9DUBfE/DoeZLe1j
khbZuQzaV6PQHmCes4QGLOBuka9G5s4FSKkHVNtoclzFRZOanWloP0XBnERmLxIUIRfargylaV6E
7jWR586khUnwBwXFZCYMFAJyfjgs1lFmaboVY0279twRakBImRc0VbPedJrH7jzYPmcHk5T/5Ojr
WlkXWlqth3hIKBrTGHvjcz3JZPnGCJVFlV18mqpsL5yEGAtCF9LHX1Zbv3SI2NB5u3JLO4P/2MrN
0CqkQRyGSU9v9pFU/ffo0CHpLYgnMzgztjdCVbL6sqW+7GzN2baQjlLcqsYYi7VosKS0xD4cC7uy
fUoWn2q6aj43pt6vC0cjyDFRMR8Ey/Oy9N+ihmY8pf0em+mtH+BFxDiFBnfYYKC9+GImIeoXz6nm
Iuho3m5p6XLOu+90UediFFymCRWGfZ/ss2LcWD4/MtF3ZNW7t5zZwz8XsM7UzEfGWznD9JjbVhNO
eEBXQffDGIvINxThrezzPATc+eCXGPYKIdepY2KGrM2BE0O89nSWpK4FvFpaYsMkf1gvPlelwOAk
OpsFdWwNsJ9pHn5YIOBM1QoZg5tfXEnIltWTTXKDizAFlJ09jJeJvoNap0/YmniNNW/6bv2JoaDr
zDtrsr/dXjMOusKWMlih32fZcxCAdTESAwLBj05aiG+EYkPE/TB37dd4l1UFbWkImDzj6ju5ojph
OK1qSsc19ragxF07xEUTYbR5UK56absxHCUGGhIc92pQXWAAtV47Lz/AttIOVjEfxbIarfQp1Qxi
yndrg6xisBU/RAJoGxvhaDsChTxXjP+sR8KUr5RO8Di4oOTH19YdL95rrg1cHhabCsKsdWmDotma
myeO1ZJ9JQwIjlJTkVrHDhbfMdO18SCNEvKs6x0ogVxxhbHM4FKiRF+SpFqPQSnxH8f1bjTPbobY
0AUUoNVQrK65HmxYe+eXwM6Sa5wWJ4Ve02mDui2t5l1qYX+IVC5vhJTZZfk8Vig+2saje/APLtGV
Inj1SZlAvCbKmR6rKjGeDL//ntdK8wzmfDV1Zl5F+NBOx40DSiSMVUbAa5zlVzV8BXN7SUd7fKyn
br7qcfEdp673TqzQprBMb4hAVveaQL09YbC049L744zuvEWkq7fKatOb8MpDYW4NXAZfmo8g4zVV
eXYMqnAZU9Bu6pX1TtckQLHsKa+87pec8h/Ve/VbbOA8Ny0aHtyxeQ4KPQayWrUETrKAHCejVhtg
2Uubeg7TStgutjsnJyYp93LmhY7QvMKMY78hndoXVTc6J11wUy1ztdGDZiOGAa9ZbZfghaWzyrKm
QFxSlGKPGiQp2TNjyANEbrP4oay1vZka6B2N4BkVEH1706cev68g59uIck1RQvBkiLx5+pcR9QP+
NNTasThqkWfDsCkZPW18x6mfSzbGrRxsbIqyAI6Syp1dapfgThRjmnZCqLsoyCDrOc0Ow+yPhyT5
Fys7e/2S7RMDpvIyGlt9say9URYrDsIT917/Y8j5XybWe+iOxWMHkYSc46rqqSnonh3/l1xOHlZ9
6m5GRzzWFnDWrDM+wfPSMH4HZjglE5o0YGcGOdWuiGHzMLhv1pLyYmr5L5p+sHJpgKBzF5B8L5vt
co9m+lgHWt9/NhT3B6P19oOeaSGDzx6Tm0ELdMUgP8uuHTpxSdxmv/QsPnmfuZEGF4EshH8/zQ7P
Q8BBtjHEWufYs8+reIk0p/xMcBKuersunqomf9DTP7J37ZegCtwN4YCXHIhzlCbCu3QOiQk9Jvcy
9clDkNY3ntp6i2cdfZuHfJUUHabdgdrGfNDPk7RVROjibHJzOoGMmckoLwfRWw38JJQQ4MVzKu29
2XBP9ztcpZPV/YBhPnZ3HKbK03bTthjFeXb3HnBAzLAne1AOjclq3DosqsBtM8wF59zkD5NI/yb9
7kmJrD0TQTtlIlWhaKabif9i4wEXYJm3350cPhs3Oggsyy2IrXlrLPMNd/MYqiALtj3VE5FZACr2
Cm5TbiDFH+7ZlB0/dMLXvmf/w9aRk8hqiD1W0JtFemwHy46SClzbu944qikeuCNyJMhVFTyrcYOe
IjezBVHYB/Wzlt78vCBpy8bFZScTtTVs96WRxOOlGX9YkFkeWA4YWxUw0XDQ5adCMc3QWuzSBZGp
o9uKbiP0AzeOP12qhr3dmtW2FNnVVO0py4wgYuaRhVbpnjyvYPrSpDR9w4fucGSvO285MKkw+CR8
0Gf8GSOFKMoVoUFHucMwnN6yDqWBKgbelxKOOt2ZHWRpqAzY/i2NuQwnHa5PZFYJGzOf97lb6gFG
+7oj8mAcjJQGbJPPLRqmDgWAIlyw3BEFF8m5MrOd3jD910BoVgYnWXfQn0SZQR3j4EO/Zr6rBL2M
xAsZMo44KDhhMeJ9cvISSXAiET411roo9StLMh7i3L9YjFkOA4Kj0w3+rv3nn+XkeC4rtn4AAnec
EIW/d3MtWQIctvhDSa75FcQWu3tihsiPMGHBau7tQt2Y3MssUm2jgg5gGX8FGLP6zy/YNXEacDqv
mJEqkHvL2QXDwV0Uk/ihjr0l7DSuPUHO8b3K6BZPaaxu+3Yv746cRP9rGSWpcKDDXk4yL8iawzLJ
5pBkkr5jTd6Phb5zyJbFOXgClaK3eJrJFsqDw/CIgT+Ns2bupptCI6m9kvff999vrrBxH3R/3PrM
t3lNxnJrWPHRdmrvwJz8k3L3ZtM4X71rcfQntGUvwa4zKR+ZZvoYUk3wLGglacxSpVGmiKNQzXIs
44U/MHvMIVj6ZkciPmHHibm+jMVDa5j1HgplmAxNes69RW4bnYxAD3Oj0FT2aFoKVMAcaXdKWTcP
6t5V8aoHenMw+iaInHZNqoCxCbLiKsHtVc5xVKgKoBQY9N1w922X5Gs5vKDuQa8mmQEaqp9f+FY3
dmuAY6D++pQRD10FM7ljeCG/fcxSiFqNHzyI35rSfK4TqV0sBM3XgBH9mN0cSkN2nRt8ytJnsFNk
p1wHlqfJQ4pr/6w7Y3EfaD3hnoexlRho5eX9OJvcloplHPpXy7XVe/V8+3+wdya9cStp1v4vtW4W
GIxgkFzUJudMpYaUlLLsDSFPnOeZv74fuhv9Xev6s1HobaMAweVriSIzGMP7nvMcVrBpuEY2xwi/
oFrkeB3KEjRl9Zy6Ozz2T0adqFsqzRPOphkaBsBrU1QVscxNSw8v7WmzW2iI7creWkjWI2o4g4DN
1Ck72bSgkY9R7D4SgUMCebKlhfeZjJ9dLzH9tn6+911r3Ogc8k5f1f0tEv7v+JnYw7lnabiHxkto
YnIK4PcjhzNut4mK2eUb5JnOuX/yHE5h4HQDSv3DM9aGeKOSRB2HMHxQtcWSTl09dTCf4WzFfOqz
6mIEyuYp3FsVNbKZos4er6vcAvxJNpYimr6XwdkwIvpbhC+j9xnwtzX1DQ7LYJcCiti0kzB2cdCo
bVy6PbKb4NDbwG01WNsVKFVnJaTRUxbIoZFiUFrrCD24BolrdWy484mWrw/3dPI9Jr9H5RcM/cL+
VhraXjdOTCkIxftDFSh7k+OG3sQBocYzOLmN13MOqtD670AJqq3SNzosv00yw2hbt6xobEFyWh4X
o5jOQZpWoDEmYOyxcfBCkzKnji7xaDyIZABOaMXiPnXPVRwfJpxLJ6xm8BWaIt50cXKN0JCdWgp9
i6zKZU9EDQBtuthaho8Vi5WFZHhF9QnKhJCsTgkC+og643rKwqPLE99ZrS5uh8rO1tBHwGoswQqd
fJgQOWEznKD8g/jNSuM8czI7CsJvtmXpjKj+GVR4OoKtOforL7LpkeHWd0YkZVWXEIlTXnubuN8+
8A9DYPtHbcNSBOzsnwRncapYdxWiGqqyAOuVMvDGCiIG3PLF6oZnNy3S2ya6+uWlhxa1Fa555z+Q
IFUV9p01gvTxloKXW9d3E8kVG5iw1C8DNoEuzNp9mxUYDSrnpUlbzBWhaGgSWIBpA7dcTW2crxeM
8hgw37aZMGne0qwuw/s2DDi7Cjva9A7LWmjM+LD6kEVS6aMj4LJYkxuh5vY2BuYagunofS/iR5lX
HtOnsUfvf6NMKDphc4daoT7lIb4g3wdQBKHrRhcXJzU/4/puz9EY7D0T7ywSRHNHE3qLLBjwkJwe
U4OTXRbDY4xFk9/mpdwaOv1Q8Og3pv9VNWI8eJKCCB344rZoOya4Ahshp+DdgORwb0cELwA+20Eo
tu7Kjk0CHIAdNLLv2GbrdZT7BmHo7h6XKtt60zxaSarW+YABBFdqd8hoS3rOEmMfF/ThITuHc3mU
pGfR+0DK4/HJs2FER9OE0aYhjiiy5o4C+BKgLTy1qqwAl0nZ3oF0RQaJMGQfkFtxpcJNAcjJr03f
G4fBMpfzvva2HaijogsaoF+YCRphPxYZR0ORcSohtnNFDsilrwa0ajqmAU6DzvUXXTGP4ViJYG15
+S0OiPDl0bPNDMGMzZAyqR1FPc5BZxbN2g+/JD0u5tnv+KQp8zTIwNRU0kwcCepwxs+9dXU9w1/Z
rmmz6hsNfvKS0yewntDy4s8B9LMVi11zriv1PNBCYJoAZ+SE9XNUM8G6pEPUZDDgJKrUkcYmrUUw
nLyE0TrHDIJXMdO3bNtpJY2rNrK7F5m35zno9tquWYwVdG+jBIyGm6oOqNFW0fdynJwtm9i1oSM6
+2xNTn6ZXzPP/17MVYvmiIUwopdHlYczAklOR5M2+b6P1IcI7yylIfsQY0EEEeK+wgwXTzhoWXnZ
p8ZWT1UA9Ml6qjnWxV5x8YAKF7QY9qaX48aY2pKpIn4FORvvzHqpObH8Ky+Xz6A/Eds2j50Kmaid
VK6CSSzkLvREIR8saXMbK0NmpyOW16G7RLIRx54UNzVDzQSLBstelft8hK7QNBztAt4WG3FkHdMr
m/3ipern8jZ2QdAQSrUCqWevDaPoN1GEbTSmHs2iYTb2TRD1fDeEqqCZX+GjFycg+E8QCU3s1ciq
YnGpXbM4tFP0dcT0F874EDUzS7v8EkzB842AhIhLGaNhCh/jx5cZJcx4+PFHLcOtv2SaZhwPKXeS
atGxmzmATMKoz696yqM64qWpqnA5hNZrYbzCX8F4T0R4Gnzx3cpfq9qo2O1pH4Wl82CEpGzG5Qdy
2TQn7misP/qNnE622f33F1QnwPb8dmC+J8uNBggEJneIsQ2X6dax+hCKncfGYvlSVFlDVI1HNVYD
3LbAUJbbvHb8nSvDe6r2zx449H1VlaRjG/RgDZN8u+XLj2+nCrC0vohS+fF3RgUixf2ff/Lj/xbF
TME2wkE7BwUdFO8R1Rl9LGpNhvdB+GgziyBFjNIgLCoBtHQGQisHiUIJF8lu+jeHVC4WpezqZRNU
NUBvmLlmlr+K1rLFliL6Iql/Ql9mZ2RgJo1OTaVe3I4jBWY78Az9KUPzaIUZNIPwdZL49HTUtUe3
f5BKzrs0HWo2I2WFvINEkSavU2xC+cqg0HUwpXsrOxp7QZmzbE3zZ3on4jAtWUqUK9qdM7BekhxZ
bH1Jbhg5is9wEDX9RmhicaBgUwz9TZdUw052xBAVhYPORo6Im5jPN7U0YR/k3T7vPvpyYMevE0hs
PfUeR0reT4Odj2/f0iV9aIBC6ex7KUd6xU2xG1G67oNBsBb08THMuvpbTwcC2+Fq5sywz0V/CU17
BYNdnQo1dptC57DEc7j+FtHoOpUgm8EUeE4WHHy3hlrSyM1ke8apLh96j4MKRC+g/K7JDm5mqhCW
JTgZTGpHnw1YVGCDtOTwOrChHjtvE2cBfrgYHWCDS48qRrr113g/IWNVpS6usYBCxk4o2gg7OTuI
7a5+IZFPVYlNmWEkU1WU/mM7ohXQ9SrHjtmEoAyMpHwlcYd8n3wYj25U7qeoVLd2ebHHONsj1Lnm
EcXLBC9J2uPQJNVPUvl0rn5qvU79g5sTGG+XcXcBggB3EHjLcvJ/E5loHpOU+kdXnooBSkidDI+h
bAEUZMuuj/yj1DA+hmkMrNJicrQQ5x+zLPu+FExo3i2L4NSBF/ALTpxJB84MVlU3zA+dcNh7OUw8
Sd5XZ0ydqCKwkJqLjiaGTryKvNZAZlU+1Pw+d5VhbmzvUGob5TN0GjpsNVz7JtsFNSr6iXgdw2I9
tUv8dIFhHgLeP2TDr0GJR71RJB7qYXppO0OecLKew1glx6nflvkNLF/MLCK6r2JWGUcpVC9FtcXZ
6ILix8sYY/yFkAAsvWjmXTByuEtCcE80w9ZRROVxSgLcEhEr7FAQ0WA6GFz8pQXibOoSQm7cI2ZH
k8hnVZacHuFYpZM778t6esgGYsY4cvOjlhvONQXhXEGbtHlViMd4VDWn97hHj2o6rX4YgwxDOTSc
ZPqAV6FIalKIwlXcLuGGBA6egCui9kUOsrJ6MFmLLtST41f6msBY/K+m2SwQm6jauFF7KErrlApS
Bqjn83Ms8CTjTAqKd0FK/FlXi/UPnApRnciVQ+PBIgIAUeGMQyB7K7wSj2dVrJfSApA161D0KZI1
3X3I0CVwSA0+px1QiXISeEIUneZSJxeTHR3Bj30O8HP21sbwqYcysjU71j1U7xqGxrZhpQipcmzQ
Dqf8k+UE6yKhktm5dCN1FLPxhKN+a/QxOpgRvo/hOQ+SlIpVskQnFpMD3gy8A3vNjzMtGXJYR1pO
wnYoUQMqG6jReeI+G4uEJlN1DsESbCbDSNnatfGJ/ttZjwysbp4Ok+OPqGFJVKM8jbNobAlRMG49
SlCcL1vyK1NvpGo4bPCepceQ41qErZe0JsPc5Va/I7qRYjcBUjkvRIcIJQKykdYpirFZvnkO1iVA
F6e6976pjje6N8cbwc6FWtSg7lz2Zpg10u8j+BBoM57cBAb6D+B00T6yqYkU4GuWo1CYx9hTG1Vs
6ngXubHcMZWxzvl6JFda5Hfwc398lxVyR2lNEK0LWoCwSNaVyKGeuEDMxMCOL57vZZ5/MmbcTIXF
fpwdi6LDR6G47TKDQgOQO6oKG6T73q5reQFQWwtKsSMFJh8drn7FBFWdErsRa6cvgg0ojI4Ad3nU
VdZtcVmQO5VlH6og8NepkX0SCkoBAhljbZinwjDUeT9KFiz0+iLnGGvC6VsnnE3xjaIZDxaLQuKP
wbkIH+2+5tHw5Nej1Za7vJNPmOgf8yH6pmmWgbtDKEEJCK3ooUM2sC06ihrQ1LayJAN8sJAmjzFL
UDYDSaXztpqEinYOXAqA25cCwfsmEZO/d1V+gxSK9C2wudtBMg0CRTESjAV0ebd2gdbZJz40CfjP
sYVFVlkFK1/pARM61YYhj8MQrFxQQo9l8DS1UK8C1nfgdukjNS6yG5Ib59yLClQiSKhaWB+kzDmF
o8KllPStACG4Gye8VaRowRQgQPmY0sTtBxieTSsp0dTdN6TV/p6G2he3huuEjC0GuRSiYzLiSwnk
il4zqSqyQrzpUisPQ/kUTfJWmtYD15I6Gc9lRwCsOUyvsPDhANhDQTKYe0G5VB+7AMoUvbpHq8KO
4FIlWjtFEhLKghIzCgLArtGE9DHubkBXlxRF4q8qILt+Ev7uRyUyDNuWY528mNlypoaktocXyR6P
cDl3yr/IWj9AnY9uvCTewgojf7WznwYrpF9aA4a1k/G2sZpbK1MfFOLkQ2GCcSqtCf+DuF/MXloL
YzPiITR92tbulEDU6gTHM5aaykA6G1jumbBmtFULsTxLzHKbRZuFELdOFzoEP/YhQIKzM7ywZ1yh
Ta0M+1kqh8AP3zPXM9IpU9vzQygikI6zPFeg2Nf8jsEJDKjiWH2XmozJVpr1dggpM54ao+I5ltEB
HIJ8UKbJfsd6C9JRI+pFozZ63m3h95TP/WhnYbrYMGYLStD1vXC8J9ea7MPczzteIWfTJIytyQiv
NVaOE0VcagIZi2NwHHmkHYO4RIfChClv0JyPQNqZMpOYio3DQZwBRGsFoi+HEHMCVqWc7wgUodyh
N0P9xs8oZL8P++/CFcW57SJ7RYzWE6qSjz6G/YMothM5QRtmZkp8GrIcEo91hQMAAQMUrIA9WerP
WIxSLGBiWXimqr9z/IAJMiopRsZJcMa+hSeU3Radb+qKJetyXBrMRRJH3gShAg7Sekb85dglewBz
ABVownx0PdRcoFHpnSJo5WxbuVuTyAQE93AAG8irhHUgulRLhWJmgcWq734S9dDflvoysQLsVMTE
p0bRsnuXwTod5o+toZyVL9IHKx6IbIkKtZV3pFhlZ68+c66IjzkSp7wNmn3pjdcJu+XGC2R0iuvk
RU90bhvtyK3n1uVzC/k/OZQihJiFtILitkx2FTDUfoTpXtrU29jdFjcFEobtHKuK9lLgoyCwIEMb
tGRHmF+V4XL0U6uihata5DNgtzyH/WSQlTjoT6ZbZes2I/sHScpNjl/FR9/GLuJoD/Alg+qT04zt
dnbsb6nX6iWyqNtg9VQHGkiYE/LijMaIijw2atSeJGdVVVFtdFxqAoIYuwha74uAUF3Xqp81koi+
A7pY3yTpSK7zCJXOw2Pq1Ul8rEyr2gp9SiXukRIWxamf2L8mcnrF1ldfesO+nxPHX3fWvGgY45t2
2W0gSqKnF/BWQifcCFbVNbXz8iQD29nMlGNo3rOpDhXRYKGs94VE/hNJwLpDvY88vNTCzskhMd2l
bW+rna1kyzNW22DOAtgtfbMPaTKjKH3KaArtG5kdM9rTR1MG8wk23IHCTUCtJEW87/vbOWhfIU8j
C2/zRVLBc2rDHKuJ360jtU84xp5Vk6itk4ubIAhfcaXHCyEVvWTrYKxgg8MSn6U3YgnQ+vEnCXK/
Y+VZy5FxVcHRM6LpTjP3b/KASmUZZf0tkuV1yV9HdhQ+qtB7iNtTJaJh7zdnTE+sjrq9QW6lrzgj
3XUIJ9WWtXcYZmh50JDNTZB/S1JMCbNGFukFzofAd8hWa4cDqK1kZ4v8efje0Lrej1N/nVhDN7VF
a1d33pciqlI68Q3k6ehB9/ZnO6M0WNBYpggSXhpbPFC19m9mww8vdgtgSxvyYxnI/VyJYadDh7oC
DD0zT022yogLwyU/J3Uo5rYuVCQZ+GczSV8qWV6GAQvjrIzNQF1kgxjuc27rHeRXZA0BHRinbdLb
CQU1egPqTth9KFaFhC7Qwt3kvundSnEmajp6wL37wg5WonlwXyNqKsgNUffGgfEQj7Leeaa816Tu
3qPBp1DmBwF27y5bc8h/DGHYosD3X+tkeREaEvBohl4TAkGBc8xr02nYMyoIl239wjLG8DvOjvkM
nZ/pTau7YVhqoGgh90YScsMi0ohLmHOrqNiFIwl1VTx/MNNU3FLRRSM9UmgQIDiapC23PU3X9cCH
PvmJubfmzHykR3szUDw5Qe+FHAIhilXhY94KZwPBkT19xYGeSBnjabSsiIo4Uzg6/h3fspl657lH
F7W1Mr3PB5Gd8A9kpzaxQQlT+hBjeECF8sG0cXJgPjg7vEitzTekmf2xkSNeY9d+yXKHQ0E7Wac+
oy7CkTFZkYk+EjnBwUdb1inT2ZMu5V2jL8FUExrhPuE1aXnr+zy0DvNoQGAimgSnMEvHeq7L175r
bKbntx8twMhOilMf+XDHhgG7wzjPNDZTCqQ//suPL3CgnG3cjh+SpSY0Nm3BudulJvTjj3GSZhsV
YrywhpYKUppiPBgbJtnYebOr7DogLT11cIwW6WdACAPf/+Mn/fgSLT8zN7DATy7d/aj9CJwIjxGs
otGaLiOlLpTsMcVMo64P5WwdvFg9VsPoUdPgMyTwBpyXJBEbyzdEVNiSCzqoo8m9PHHXq2/QFWR7
xCTlYWreJltSm09tnL7qmqNFNreYQxmjvT7kS6Hpx5fB6fjRP/4IyYa2XXGTMSRpvhPBfvPjy+wv
MzI6gYJgKfrA9WuoETY1sH5vphoHDTMRcwwKphtTljje4vYIRnPPawebskcuWCGqUk7NtoL6/0Cs
Vis6tZZdvVjbKvKeHJCilAs2mVOeqtK5dv10UPkSizj3B3+GWVBUjkWYFthHb4626NDOJbCqlRED
2DKLHEMNrkFG0SsKgQeyJng1vebRnzSWl0btGjMCqMj+ox/gI7OmrsQyYWpCpCjJ9e7awVhI0ekb
OUHP2lT9CUnlaqrxRbq4f+iBbdooP0wRYj0724wWhdOps1hEBMZANqOcuUK2gCusIlhL6xIwVkUj
KimxJvRQFOU8ODceFKHqMfJ8ZNf0u2FwHuMRJnLJW7iOBBG5Yxdc65TeTYz/jfPcdXZcNHTJM0lY
H5OS0h7QQs+L4s3Qh9hDBjL+IuuZyQcHWvpatLhap5AtZbqcGr2Ufyc4zHpoXR30vaHwTdrXs7st
e04Eci63nQ18YrTne6eSrwq2KEXt/myz1O5gP5kHQ5FbafQSHFSbbytKzGWIv4w+0cVOHdS26nV0
67faqfVmcNgyzan5MM/+daT3mGQAEjmR1exz4EJmMcIvpA6vtMB7um0kfwx0TiJnRiaAaE9V8Opm
ehJq6ICEZS9xH1DecsurFy7RuPlXZbc4a1nxa3wEwg5JZCanGBwy2ecNVYwA7cTOcsGGjvmzPehi
CyNKn4QbPQc10R10+JHIlGmLHHU9JfTPCAINjhnSDIFHAvEL9e1upLNPU8mYm7OgFbxbZD0ghIKT
r2fK0r3mYYSsNyuK3Lg8dXNtvSY4GBZBn7WHa0EaLxngyPWU8m/7AGpqaHgHBdWLwm57Nru6Po5+
s6+smu0JOeMQG9c61Zc8cP2jmVUP2sFTiNU+PdhkzzioroHpoTknKyQI4rsRIOc+GehK/4Dc/B8N
6Hkqv/3rH1+KLm/r6fFbEBU5OcJ5G7XT8eu//qEJg/3/w4C2pIq27//5f5GApP4necEuEwWvmGcJ
l7zb4VvT/usflvqn9mxFj3/h3gjTBhH03xwgKf6pkRaxvVWg8yVgwP/hAFnin54nyTX2pOO5ruWK
fyeEeMkq/X8YIMfSSjiWZwoOQtpVrvMuwtJO/dKs6WWsq2360N7Mq2oD3/BDu//L03j4rx/418zU
95m+nC4IFNamBdXIAXykfqb4RPSJs6CzknVTTp/tWMqzSMIr2shLGaTX2lPeY5NBbf3fXZXn+9cw
Y+bvIRxmrjoEpN5EJVugou8ujT62CZryMldfjYyS2++vuvzUnx7pu3t990h15dOjG7hqjQl7FUNP
2PpLHbNDePCHSy2P7W+XclzhLmnWjIl3gcUjncvZNDE+JHNOtkeb+QP8HNd//PfvyBEMOUT2+LnV
u+dozyrzIzUkazvInM+hxfm7HFGvzVnXvf3+Ur8aKI5lcUP0xS0G/s8fmWsPgM2gijOz0WRdkafW
UOTIww8gSYdt6Y/jWWud3pbxNH36/aV/9TAdahsLa8pRtEV+vjSe6tY2ZJ2sLZ+6/Bi6zqmoJ+8P
UfLLR/LuI2P8O4KGrKsoXrzjWWkEsCl/DahiejKSZ0O/pmuLg//19zfzi0HosKmgBgCEjBnm3c0E
7dDIvucyfnirxM1cvVjV0//uEu+iwjNDyAA8BneCTNamek428Iq+wB9e4j/dybsHVnalojXCnUwI
Qbx6lbnI4tGy//5m3n/4tOakIM1K26bS2D7fjbt4qjNLJ3Rp5sJ61cD6q6n5w/Na3vu/fvLLJXhN
NXg3E/CbejcvjOkkMOFPNIJQbwiKlTuRsrN28yxD41D8YZy9n9h/XM1m5VFCmpKQ4p9Hs5UkHXAv
k3cWFNA5BPK1zcrA/z7gLTrPGdL/uE/VsZ8lHtuwC6LL7x/or65vIzPWwnFsvrx7oFnZWObUNWAk
dbaZzOJNuF57zIbpTayb4pJxpDxQnGs2v7/s+/ljuW17mat4hSHrvR/3+ElF20RtgvM+9XB/th3p
lKk21JvwCg7ZKh7tY6VKQBaqiP5w8fdDdbk4E6RnE99Ij+IHc+/L22OUB82//iH+A9lP4/fAotcp
8r9KAKqNKk7Qrn/+/U3+aiR5zJBMkYp6nLcM5r9cR3gzp1+gNGvLQZmNW5J2wckgT+dLg4KJMLc4
CaPd76/5iwdrSz5HZQrhkiK3fN5/uWabGCi+QQTigbQAXQcJCgKCT9ny72tlEHQUVAiOsY4pHFZz
EnT99ve/wPuJk4drs/YoDSdKsYt4N6BtR2YOYd8cbnJS0lF8hciNSaPKRkS+ffHYdFkEOd+sSA3+
/ZV/MTeAauTmpeTm1ftbj4VhiS5jBsLvbtwH3VRQXSyb479/FQ/Qoa1ttby07+5PE3HolBXABKsj
ISd6C8Pvv7/AL0an6zHDeZbNFIQg8+dPkBC2iIapZL5ONWEkEf4vsH8Exlg4xX5/qV8MUGiNbPcc
HhuStnf7EmMQEMRGUhZkMBi3rTSaJRixa95mGY0o3gqr+cMW5ddXZFKVbFJc9X6LMicAozPk3+uk
wP5FUQ80GI4IMjkkO9us7v7wOvxiTPD26WWy4X/Ui35+mESp1dI3uEOUt/s8BamV1Vnzbw95UD1C
Ow6jDhWf/W4OFX7iwhScaEn0HRG5u9nAfwlXiw4bNeA/XOzvd6RQInJOYfApNmDvhoeDv1XYZYEr
MrCfpNKPfq//8ND+/iFxCWXblLq18PDn/vzQ5npAckIaLTRAfOIkE4wWWgGTHDQ0A78fgX+/G5YA
SxN4z3Qs+Ix+vhR9eaNKpoDSDzq0fI3ItvgioAqoP9zS36ZFdgtS/diA2+zDvXdvrTn2lVNgGaGF
HMR4v4X1mXBKsnvG5Dgkw0Z65NI6xpff351YPvmf9hJKMwsuaFm8aRT03j3JJGFBn1ClguonWeIS
5vJUiORO9CR19P7ZSu29qz8RuvaHVV0s4/pvF7YXlSq7ZHZM74YkFOpuGnMu7JQfw+Y+xXUYasIe
g2sVQJ4C0tFcUiLBCQb8wycqlgH4/tKu5Qm452xq/zZ6tDW3pPMgEis38XGG6w7O/Lt/ig7R6n5c
fVMr8lf0l3p1KtfeH+bmv609PO5laub1gEDrOe/e9t437YCln4qtRnw5SpBYCxKIBBibi9Fh+f3H
+7fB++5y1s+Dt0R8hYnQwSRRWjehReqzH/1hhhaufHdTcB8UADpeeXYry6LwbugOSKhGuwyRGAg4
gbqyZrGpInPySfcze+d+NHniK8PE+LhrKYabJLNAIFoR2ELB2zUFC21Nbx+p3SwqDwRTgMSCvqdO
5ke7Mj53lcJo1FVby2mDr4Uk/iIKnO5QZ8K51b506EnRqFd5XBF6OpBWonRCmgMt4qCWXzNjojOo
p7dcldduHJ+SwiTIQnzUvQuf+6s/P2e2tZ3gtIDCvU0nFCx047KS7NKS9JUBA8G+9j7rptqOQYfj
P7gZ8T8oirWrOEG9WO9tu9wsTkVoqlun9vZU6wJ5rcAO2Fmy7+0KxExx0/TNIa+Na6aeRJ9D461P
ihawLb4UJX2N9GjTzCUg+ZRLcaEpvumUsYNUs9LavE0MWuJWttE63Hb0XwqMJeuiaws4HMONqggl
ccMDiKUuB5xnF+eBSJRyAFU7UbiklkwwUzcSXUP2ZNHLZs108+y32SEFp2SX7BVAKNDehbOq9gFm
mKnp7/IGgEl0sv3nVn+J0GYMeXxFHqmPRTN+8Ub7i83KT7jlJXNHdAvIkpR1sOcAUlVdn50w2cNu
28e4T+hDfBDaPlo+8BZAxVb/UQI5yKNo67TFSnnjxhmqnTESrzjIvTb7vYe63omTNdV8CqL0aQiV
kOX32ACXgWHdcom2Bmh5GWS7nbSigdpycMwpcl79kOai1a0rFwOGmG5FhyNyACh2TEG998gGMsrP
W9XCnLuG9mom8A2vMhFC1a2nT508SO5hAdoshBl2ov5KUpqd4rvMh+38FsbIBXAYTudwWEWAmD2I
nOgFDwItiqG2DTAR4Jerutj7GYIDbW9JgspRFKcPRryf+Q3IP1soOyJ+njLzpDLgDLlJEyDZhyhh
5+iDkfQfnAxRB0C3DokRgadr1zvXkMIIRiTpySfsa+Wo40iOa/Nco3iKF4ziuMrz86yeAyO9oUq9
6pvXwryMttjwXIX6PqC48j1SGZsTLMrC3aTmOUWNI+PwmlG7H+3b2XhQ3qEtH/0w3Fj6YvfQjusH
p3tM5/sOWswYG7s0grkZ4ANBx7gexlup7ZOljaO0rvH4fdYdyZ94wcVn7AAoJTYEIVlhu6lwY2TD
S2k/Jf1rP+1svXW8fDtG17h3wJTeKus6qysRHtAhnu3wfpyPyEW0g1ltC0yhLonWQsGirdssOA6c
er36Q9OBsyDEhnjskwh65CRIw1rdHF08NvHCZ8iwO8TQeY9p9NFf8ovmY94fTXqR7UOE6LGmkUBG
gfvZsZ4G+YaPr+Dfu5gb3FzdMFdz/my8D+CSub6FocO9R1qz6hBOdP0mZJ2CJdCZ55Bozo5PBtZa
7xDgcLQzHMl4I3exehbVyn4mRCMN33oCc73brKXCTjzWWkLzqUb2ZfR8bBrwqJD7b+bQESbhOyQh
ef4X4XX3lT19y/GDOqb7EgskT2ahdykpBru0w13Vwzx1m/5hogRFn6LElAWGFUoizQxVzVvJCz3W
3d0UA0+WGutFQwMn+dq76dp2eHMjRVuwn8Z9RZd1cNCTJfZLN6u1CvyTHbo8kdG/gPq6z9Lq3qJV
w8ZLA7eod1Xo3QHZQoQOqQ6kk/9Fh5oQFQcRwnSSZD6DSb5qWNgI/g/NZAk024IaTLA3UarABNjV
ff2myhHFnH1iQjlGBuJQ8amzbGhq47EBoxk3d4Vv3qcdDdv5BOTA4pMn6jLq7gHdEABFMYwCATpC
xvdzLR4dd+d25yE8OFG2QpC/lvXWRLrjXUlrMIcbP9xl6c5+S+xdfRnHaDuSjRUecv9iZUzToCja
LyhxV21yU+KvIZR5AG5+ceuXulsb7SF5K+LdlF0bbNHUTqlUECCzpsk8W8RFs1alhC+OB2wT9B/z
4G4ebhhqbnGAMWGQ2ljsOgTqYy5Ru8Urg05VNuF/aXeu+xFY0mdokU/20N8F/beWX6MUuNwDOsNN
dRHTQDZotgdNDFkDy389oxFG7rdpEL2igZ4oT0SvZdbswL8/tXgEMddSTIAxAeWHpSvsr93Czpy2
IN0ObgaHs7othleZvCTJR19cGgXD4GuJ0Vrvvf7QRvt+mewe+nkLUJsxCkD1Ok4M8moN2XjrsyYO
7ofGPhDv5qVfM8pFHpTq5GvnkVQPZmBkoXkmdZpQ1Ci4SaJPEQ5PvMoh6lYj+hi4r5KQGZql2LSS
oWZ4fkerMLnfdbInFJIVDbpluyOCnPALTgGolR/NeafkndE8kT6GDHgd2HTbVngJ0uE7Oy3Q1huI
1g9e8KGkCxjOBH7OL4O4U169Cazghur9JoldhNrEpSoWSaPpn/N8bNelzZDvneRzKhZOOhIkdGJW
LCmCkRrUcd6oKnmL6Xsr+pcgikCSNR918Gjz2wedc0s4x3E0or0Laygmi23wN21yQZRycEAqMW6L
odqnxb0Exo8wF4ooOLN10wKgIxeVXASTcjVtH+xtxotlB3fgMh61uDG9N1MQXHJLotKmHe2DABFS
lFe8+iQmE+Wkp3tvCBGYxrTko4fY8m5iLztO06XFjd09CSjwRnL1nPauLpw9IuYnpN0QL8SnAWpp
1M7bqaY3WuvjODvMtGj+q7fMOhDVuxr9u3x6WgQgjryv8EupCAdXgYWThYCjH04XUrDRkKdfe3sk
kAaXTyXRYxH79TE1D+Cs7HRX+ruKZMesY1eUPSm89iayNaf61Mx3orwO8lbnb37WryM94xnTuxKj
nYlyFqzXXS2ig0YZOtmfHXNGjY2I148wy960ZPZ0n2sb3kJY70FiAa+JjafBBx85QQKDL0J6M/4U
vDYQa0x1jywWc/YYHIg4P05JcdHTdIqJATSQdxPOtCkaJqFZ7gfcxX65Mem1NrK5L9IRJxELTlkC
Hh6Yzz1avUt6Q7GNXfsJL93OmO0AKJPYmO00sCnyP9WamHYczhu3JNEsowts/idzZ7YjN5Jl23/p
dyZoxhm4XQ/uTp895knxQoRCIc6TcebX96JS3S0ps1O3gftwgQKqIisj3J1Omtk5Z++1GWgvZxWu
GCmQXxrzSIbZJI4mQdXp8GYA5nXjmLBLaxchiLNI8ME95QuzBp+a3hszp136ZCrPDvlYfLJn5OFO
3p+lZd1FOGLqe21GZtylWzEAYOggnDjhHeag3WCbH130knEfVqc5A4yheec2N7dTLC+Ic3ZdpB/C
DvWUfbCCizYOm7aMIJA1r0l5Gw7Ocxadurm+B7l26qZlE2j9RvldDeQqgXtrvRhExjPVXhv2kv1p
V7dj4/rCiVlXHiO0nqXWINVCzK3rb8XwMaN7dDHjoE3W5Zsk1dmp79Cc+jHHUSttTzRijpl+ZVYP
mYO5qosO6UgCrO7NsABYRWVd4ACwwGdl/atLJg5MSnE3AZJV3aEzzyhD4O/AzTfFhmxrxWFqHjnT
UFDMGu9MoonF1jD5LTiNB4APhPph2toqhMLb1Cw9vmYc7+Go3Hu6UsAVYlVcwGzCR9aTGmxb5l33
0E9IKCNPIW+dU5EYJ72MpT973gB0HAqHg7bDQq0QYCxDfiHv9Vm/uPgc0P3Emxj8GWFM+Y6qYStV
+FRN2TpxgcHmxVPKxSBB8xoq46FQDRp17QYP/pUhZOuX5HQ9ubFHIhzNBNk1K72EjyfPo+AGcbRr
bkMexFYendG99JXckQmEMXW8qUlWVG5yBmIB1eMh7L54FeqhxFyhMG/jpwEdz3hJRkmRs4Veu2nn
A8mmnGMvnqRGErRhCmZQSQlpC/h+ZQJ6iR5chBiMD7A73Ywd8jppr9voccYtAVAbjQk+x4owgLC8
E1lxr5o3y/ooybrM+nM4YhkGcAICx5ucTQRthxBZMBePmFQ2VVqtg5zAExxvOjpZzb1xkZUG3GWL
UdUIsShMlB8A0nPup8nbGzahvyHVYiVfwnKJtiXqY5IPPLLPeaa2ES7a1eB52PWL60wHsc6xxAvL
zyrqfRvanA4HCOgU1GyAaUR3AuRGlXTd6QQ+sPNq9mthDdvmW5IDAGf8TzR7tRSoWnd2h9ecdnM5
clrRbgw0So6HXdF6SlhF+x5aIqmzNnodncokoD6IvftSx73ZnnPb3ld6t8lr9CXFeUrZ9q7Rfq9G
dWPgVjCT9JoCHCaMWmvqneydEynthzhm+kkaZVRSu0ThwTSB1MbpLsGRMIN3tGwbGwEqnyqpt06f
HUldV2/jrH0WnrjRahseIf7v3Kx3JX99JEmQxdzPUTvLoNxm43wT2Hwndj4DDpu+LmQm89Ejriw9
SffGm4DesEda1rlAf1o3XyrOsZKjGHeEa0fXAleFE3lHr/JLloo0VdvKuUwhNUS8W7b5KbwvsrvS
1Pd8D0NqkDytVibhC6yTA/WrvaqAbIYvpnyZh70d3vThraS1mZDxi+TnPQDoHXP8y0NQx6Eivg4C
5gUF0hZux6rOdk4Vb4riEM44qUHTZXtGyReTEqVw6/XY0V/ECGANl5FEnDy8whoAYFSvb6nFgAvF
7drOyxUZAO74nFlYR6Oz6+HhwNUMJYAYvTMhyTJ7QOfYewfBAdWoMRpT8HeHPuh9iJJJMO8yZ3yD
ail84IKk1dD9TTVCVvIXqgZY1FZ77E2SToDv6VWDAP0C2RWbLyDfdBOgO44CzMRcpq+VIum0gaaN
sboGaBCiPCKObCEEb+zoGHU3CQxS7dDbVGWUrQX/PNPtrafWnXMKFuqKQVG7mcN1QDB0AEs9+hIT
LygYVlwFwcusfRH9NYxGF9LatMW3pOC85+WbwwLcjOsk/qIh0ouvDEpTbX5W4E6oPx2OtuOJSPOD
F8EUBDd11UKvbibO4/1d2z1rHIIZxp/0LD8xCbxLKpD7cl1QsRZ0eFr44vXTYOtHbSTGGQOQFn9o
+f1AMybzpmPa7lX3hjWFbFpQUGtDPigkiKQpBgEDnuB1srV9rWiiok9h/oMvetkfLfoAOAOnLQnn
YQZjuwSADOw9nh9ppMyYt6qU2l4jds+xL4VY+AkQUbLVXD80qMXmYb0MAqP7zmVQ9WZRvIc59IAU
306CirfZAjRbJVRIyOtWJlDfRVG1tYbbZLoZeE4G9zTaCxzPb+EjA+MAYBxxdreOYy5p0HOeT6A0
5cYV0ppT0XMaLe9KN9HRguocCukKpFSlj4OHMDRVD7NeA0qeiKFncSWXvDYeKv1olfgJSUOxitZ3
zHZjLMgmF45SjZVzqFcwR8YQYqXYhXL0QReDYmU3bih0DOHTODTLa+WRCFBdpHhHHW/UjW9XHIx6
bEcYKFd2D1gYQTpQp/dKa7+Onjjg/j1oaKWpjwHazJ9GB0xuGp/MrkBEL1m57Q0NpyuNDr6O/S4F
sEmfhgYGCKyCUt8riBE59PpbOgCcbK46Bae7fm7lrWdMsKfCA775bRJ/mMgbVXPDcY2POPkj6RdG
Gt6rMsGqVZ/yDDiqhbvNWJ4WkBwuWsIxSUktJRkIgJPbrTtgOKD+VLyNI7vedhghzq1uWHzomNSV
uOmcVY5KHEZuS29sCJjIjkZgfe48zl6+nGwMyg2F2m1mT8Ynq2IuAiU0nrHzgBt8EG7v7JNQ1qTA
uPXrIGmkafxDokneMP2Iz63KZ1z/82iyQNShfgeZ3IL5OWF2n5ueJOQ5mLVXVbS5Wg/psi/xmYub
KYwHdu8xJkuC/8Uc0+j1Q2NE6QmD3IxDotCANWa1qbZAeks6dK2xccaSdoeN9GblKEEUVRNLOpG2
Sl4tL0GLmzrOCZ3ZiJFFD+slSSx7RPVqF4eGBKv7fLTLG7qzJUZ9nOzXDfSkfc+g+U5H3nbshmah
Fruogksg/zstJEyo7uT0ZEqUv8wmjccm79CSuqJ7z3On+ICmI8gyHlhOiJYVE2CmuUg/Qy6sjiqq
ojumfaQ/hoCJ3khIiLM9bjvONTUghK3eac1KlLnYtTHfK0B3TqsA5lPhGzXf4gYhGRPlzFP1J5vo
kd3c0HccJmbQTdkWL3bf61eNxWcKixIRMAiJe9UjQI4tWq0K/Bo9AGUBBsnI5wAWbbW3Jbmcq0LT
kC87Rmx/SmiinhEr03xs47y4srxGeXT8Fg/VFLF1Md3EaNEvUCk6sCxN+sKvNkxzeC/URFE8QJMh
PApXZUwCyVA+xb3ZGz70cCyoXqI6oEpBzIktM26Jmqqv6ikHt2LI8tUlBw24XVyzfmWe8ZFbBvpf
bBFed+mb2Uq21Twk3PpF2jQoitlGkfOMnZ9rpCGB0hcEyaIm768mNKwCd0Ir7upUGBd8zNDJNROL
sBwp+bH0prc2Z6djZ2t4mjUjvdaxB/LoT1gYykFANWog/BDx3lL2yeY1bIV+r8uhfnObgPg9lTj0
+ck9ol+Q6cNTU0NrIniihDQ7uvpupodFmxUFK91YvXuAtbEkPCn16gxoqpZQioDDgDveVQ0ZBWyC
BI9pJGt8Ga0Y4npZDxe8nZCvNLskCgtASWJA2AJ3O0M5wHyd5bRtdQFAWNUUEjWYkXiX1CaHxzpG
U7aD4UGh37VYNrd6W83FocXiAAw5huG+6mFa4W9NcQqtehU5Fa5qkm2m3CEoHv738ppO4iVHDnN5
9SkXfdncW72WF8c0J5gdGwn7+71CPm6wXOeS9BBUGNWloSedfi3I9akfymiyEkK3VNNcxmh2xxf0
CB5Bil3X4U9nJume7IFs8weQN+DsbT0tqCrKKUnt8zi0M3bXbErGT7EhG1CpqCNh8JTQbYiupsOx
i0zTuavzQk5npws4SdRzwS4Eb1m2xzDl9H5Ow2K2t2aVue0+oTWUXYkE+DYW8YI1M5BsERvqDvx7
UPFteio6SR/5aZ5U7F57PYEwPqpUSUduSHWPXRqo+s0QalBeOAGZYG5XZJpHkpYofLd9akW6d/Iy
8y4ZltONGaIPWQV5OQy173JOIcpWM0e17+vQ67GEj9jfrRjIiBfHjljFKKYcmLOjge4aTYFip4so
A+PSzu0ric68PgHN7ZjvqX4SK2T3Vn0EYTvTx2qVEV81yEfLmxxDNEl+aW8GgHGrwiHrEM+TTkuv
JwEskVNiXXkqCvTDlGNEvwbeVgUHK8TJuOZ5yrJLmtgjPa+xz9uXfNQHhivSytLgVfLLxICxKAHH
IH++ow+ptRX7/jRSJlMGlC22BmoNGpmG0IqB03RhN/1T1OJHr2hsGY6k+251FYMjoSpwKCvURKJ9
twu4QAdB3ruBrUgUYfI+pHBGtqVMhwGTF/QS5ZNiMDxmsV1c8DGPhylzHWDxvVgID50zKTpf0zid
IMTUkVgVvdWTutgb06npQnmfFFgCGe+kjeFby+Jxn9h4/B5FUGvgqbvU0c6m5s0vZhxBzj4AwfHU
bSj1LjyUsorH96Gr7eriJGUVbKzBA1FK4JWTv3XVMHP4lAa8pN5zGwRnGk9mO6+1nIuJ/tVo7P5j
SEfyMss8p9AW6Wg5tzPxAMVOWr2B0Y6QBsc5YwfqrLdsnLzmtZJjnt4Q7wllN6NBoZ/CknCWQ1BY
nXcaqYjzl8jrhP1kkzw1UkQ5GWWhETdkK7V11PQXtPaVd6xrr4vfnWkkIIIc4V7Cd88C+IvlWNgg
wNxMwyeqF5XbQ9jhvs8BF9gi287sxNE5wTMJizkIlN6vuzZvrfegq+k+QBhKu0/wl7jrVrwrr+Ax
jkwSVQgZ9bRn6IQjxVSodOtqCiCG7YaM5Iwj0dNmDt2u9+IrJNEkQratrQUKobDWP+MibqotbImw
OJGVNFElMsaNKkrHAuSvdHEP4vmtGSAuxONPLjwlK39vmfRHGkwapmxYM9VMvYfBnHEtsQiplsMX
SASkMc3YSc4PBsgc4SjrT8nh/2trwO6jvHrLP5r/s/xhJqSsK5i8//Xzj82fP4cf5eatffvpB/+b
Jv8Wuzgy/abL+FX+0Pd/8//2//yu7P+N6B/t/Q+T++WdfP+95QP8+79t1UfxHmmXN4W1J667jx8d
AN9+93sYsK3/4Xgewrm/eAA0W/yB3Nk1yNYzF2HDomv7bgIQ5h+uqyNgkaiRTc5dKLoaJsMRYkLz
D44zUvcME/giijHjf2MC+EVOgpYCUDUaAG/Riy6KmV/UMp7VZlhLCRKRAKRfHWhm9LMXDNT4Wk6R
T1AxwvnpN4KO5e3/IOj481WRiTkWqi0LJ8IiF/pBUphC6RU4imFaec8dLFV5J4p6ZaYx45fXiNTb
bkkJWhvFY5VxSKPi0r5ckrza6QknRJ9tHUZQykP70eSPwGI8KNb9mxmQWsVOgsPtocOaZdWPNaO0
WX240SebzKYfvvGbP/UnPzobzJ/FGt8/hRACj4aOOEUYP38KcEBTtCyIYDaIFqheJg/yrSu2mn4G
8+oDD9t2TXjjNhVTfde35qeGScFYrScrYFiAt58dofI+Eb21t91yqxUcJDtvLc3Kj/JjBDQZN2Vt
f5bJG8w330hHTi7WKTNiv8aSrmE9jQAIWdnbBE43Cu7Sz2QUkXT5XLotDQ+84swi/vlT/6zF+f6h
XRuRKwokS/yqJYybDCsAqCxOW0T50IsqveQ2xH+aO1+xp6/yAI8o05x/flX5s2Tl28tyhZGpGS6u
GEx4P1/rCNFCEHdGsbEmCgM6TRZkO2xTQXnwRuWHbbzVuiOlyZ48rW1Rk7lZC1+DQdl42qais+p6
X4bugVJkb6JyiNZE3BWcMpwZ19mbReHnQRL953f9d/c575qnGw2fKXXrFzkP3v5ptpGHbLR0i2Ke
/hGgDsZLHIhH+2vjkRDTQCPEzDweCejBAGbiw342yhcTKoTS33pAVsK+j/ub2KRlMsGWf2zDjWH4
EWLjWRAcmxOmxdB1Wobd6sExHuLZW2kYLg1kB//8eX4RYn3/FqRpLTYJyxH2L8Khvo3G0ckEhOEY
x6UNobhu8Xibm2EiH7y0AAZLYtDSfSttIBv9uTM3jfZlLJ5FDVZSbhWuwbka6aAM+9+8t5+FcX99
b7+oGIfSHjqdjj9um4cZhLqnNH/WIcDAaQ3myIft3tLYXUATv3nln5Vxf3ll5xdlXINuLQpCvmWD
70CYxkYRkNfqakeviUpUcW0MdCpuCEfVsTe/efXlHvpvcdxfX/0XhZqe9CprG149xVjqNd6qzm9k
ca8rqA/pW4q1smEioOLAd+rYz6mK/vkNyOXR+8sbMIRpejZmNsxpPz+abdNEOWhmPn5LCFoD9sTt
NyFnIxsVTOr5ZgmSXbV0VxkBBNiUNeIEIq6Q81pqxA+mhKdcC54O3t/GwVJvxC8S0gSEOOW029gE
PU/P5J/ftfibLUig33RdmuaUiPYvX1rfaZ4Ov67YJBhh2wTbR1LuLhoNuaLpt0k77/Mc/Jkz7XO3
285k8MGdmoLhqLGe/Oa9LFfo1ytoLGWAMGwUeb9KmLvek5lLEtomro2tzVXohscCBBKp6UukGulB
WfKiQSqrGsLkrgNKld+8g79bXr+ZJlzE9ijsf7kahtcWQ0iaBCR2QhFRDvTlALRLXUV9dKjmM2bW
GxWl955FpEqQn7XoOONojgSTHIBeImcS4Ebvv3lXf3dr04TCELbYSaxvy9EPxwSoONiajazY5Fbj
t9FwUG0E/l2Rh2xdbEWgqShP9PKYvqBhKOpbWDmn37yHv3u4f3gP8pcrE/ZDo5yeK0PS+bEyEX5y
VVLmT01Y7Pupu17EoXlenzosXaSX/ubl5Tcf5i83ByckiX+UsyBGzeVG/uEiBLUzUT3TAq4otIpA
+YpkaHRqoG7O2gjYPRLbXuVrWie7nHI3hJkSw0oOR/g/U7vrcuPiOdmnmGy6QN3Ho3kgdmbDi60l
QytmwmO26UDgCA5PtvcRADKxnRZAcwgFMf/2f1mJIq8nB71srdJZMB7qd/2cQzECKsSyD3B57853
I5hXxqqHSmh7rc73XUhCN8e8tTKJI3Nqv+vTvXCheqA5KQby6Gr3UABBUq5xNOeICZRzKB1zQ2DG
dnmtulcbpcNxIj0+LgmQ7SBU9sE+hcQYk7QIxcSHf+/rIa2sRt9OQq5bHT43BDrbvYf1g/YH3FeA
JC9G6dcSGQOooSbSUdfJO21g9HLmghPmeZjvbVB7vea3jjwxZibPJGW6/tGjbeY3jkLk+6TWmQsc
hBuCjWqZCYN95FpF0Vm0z3r6pbKzfT4kdNwAn/HnNfK2wkHf6sRPpktSGS3MgO5IIF/HFo0nEzdB
1gA/CpBMaVfS4TsDE2Lqz+At3/QRnRQyXJvweRovKnpdOmL4uLbJlO8d+dgxB9A9ZxMkrzWI5ZJ4
MEAyfo5ksvU8XzDUH1ryayci78l/0yK27RSCwFj4jZ6fQpJE3WjYRm4PwjnZoZvb5PQnpilHcXdh
SqFVqNt6h37m8zQcRFhfpaW5aREAe6zRQUFAOTBOj63d5opJxjnQzNZqeS+s7Z1dM9UhOxTqRoVX
MAcrOFqEoZCO0hOLnBbrmpcr8i9pUu3jg/NU0cKOZHlJDevTUDYPAjb5KMPtmI6nS1Va54A45Y6m
2EJbGqHBB5xE5syBC8O1s19GPWTkbO/SRq2Nd+uuY3YQRS+iI/9jvCMIem2m3SZgrFfoiik7h8lk
3FkCpqYAPtqJLTlE656joEQs6rpXggi/YOL2FieHmUCZrFDHb52821SCG5vQuLq88VK66w8uuKGQ
eBQYOhJgB606DnNMzVKQfkBtE6LExKkkUwvoWlQa3zZDx4a/ON0UJHINzAqVeIArjFKRa/gtyMFY
EVR5cGW0D+uHima71s1EdRH1bd+p4QUF4Lr2Ih9K0crqI0aZ1AwZQqsKpWtD8JwnUQcPflsQGM4p
sY0S32oFrOySxurCMkfpSmSRU7zU0208E7yJBG6q/BTEgEJjrUVvDvl+IwEbFUxsx31smIK4rXHM
xmA7lyCb+jdFSrxN/2sNvtE3aaq2BicOky8WnS4DAOrfdY+Wl2hKJEn9Kp1uLGCjfJMhN0uAoJ6n
kMwXQtIoivh+yPtZL7HgVl6sHdJ79URym5/zihZO7my8jtFVZGwDUKYC+oGk9W/SuK+1Q5N+IZae
PCQUmzJaC/dLxYjUmL9wXJ64qoELe9Z45X7YZOKxhWDD3GtdM80v4PsbWAbpMG26CEFMiPKC/Cyu
dbBr4UrJhJzzlrNAVZJM8i40/gTny0gYO4vjggcAreeNjfZwzCPB4JCf03I3ApS3IMDWPcDuPkFm
BIWzd5ac5u08Hgd6q8HARzXGjdUhOgrntTF91VOJoIbUWAmqkRVNa+etW6Twk9/wGh4NF6rWLH2O
dr5Lwqij69xgpLVZHRlJaBpb2sYzaA3F1B3UjsU5dIrRcVY989ph3RI+YhE5oJreJx9jZRIeX7iX
qHQOBSS5DOa4Fl/1ACuFw+iU/r+6i80nK7h3CAeDILYKLAQQbsEoS984ML4EIUBZmR9K5T3Okrg6
47NnbULlbeMcDr9wzug3VL/VVHyDYmFrjdYuZYoxD/mu7FALROWu46lxVXmJHVLvx4G/VR3oxNI9
RvUh9iQJbc2wOJiVQEuyqV0SyBp3TX9lYxORRRgRdUh3ksgPrLryzTneTEN+JvIZonm2a6GGJUjZ
sgxehq72HQxEnU8S9RsLM4vBULgeH8PgeWvjWav49MzACDBCgmbPCJ6itQ2oqyVLrm+JU0MA4SFm
qeWDLqFx59tJdpsJQWURVwiq4l3NSL2DsYPufktpQiDorVGFbEiIZcNdyyyh0MRzjkehSLtdoAV7
Zn97SeTmHAMSC92DSuRRBmQtzRsTjEDSyy0Y5ZqlCBLaTnZkGyf6PUZQxJEAa+bxXougJ883VW9v
jAxyGEHEbiZOyHcPC3RPkQbENumlxkmzgn0/GEelzEvjov4Zst2ycs0kBjUT7BO2YZpPx6w3Nqb2
3GRIkdnQll250Ux42h1rHef7lLg3zzqiwzz1tFmKwGJKY8KJTPd1bB4HR+00wZvK6e3oxpHsF/wF
7a4C1MJTB+KVN87JAnkZJ37WTxr5y46h886XNbJ0jU3KfW+605rLwNkTS4V9+PbrtKjx9IOTT/eJ
JJlmoULr8mR3+lZN+WbZcErCSHRWiQwEmPtVUn1D5VtOSxyiupqBQ7RxC6DZz4xk1kw311U13/eu
tjcJTegh4y+nm6EPkT2eW9cgTpAUyte20vZTLrZdyQoPAW5sld+SQ41pCiooiOdJQ/WKSalnC3Q1
3/UuNGgQuFqHCBxQYnnXWetdd1htula7Firww/h1CcRdDlohGNVhE+n2QUpxzrUUdH66dysuupne
Mi/at4N9yNLo1h6M0/JzzGhsGPTTYHoPUkTnGNoe7LRkso6RaladpIceoS6fjAvjY5KJqiNY1KTT
fIvUFHorr+lABI9m0peOmOAH1+P4JazM27pwfOA1bsN9Qo6akYhz0Le7b20f3tNySBJuvdM78xRk
sEN65yBHjafyXpMzhKkV6LQnE/KkrVmHLMpv0SmtbYuIbNHsXNHubO7baJYnzA0+7MurvnEfSrd8
CK3sTE7fRQXuQ+8AuknDraxNMlYIwDEEuVjKd6ZgPzYchXhcwQOxeThnOqrAnfQzk9j7UIlnmhgR
Q09CClShOBbOVwSUkPSj7fUgeKjLdL8c/OhYwCLuUK+arKJsw2UAEZsNGNtSzHg1bxuuef0sE9aC
pJNgqz9iTr6E3x5rc94JWqUHA4jmINH8REZGCiS6pJao5/2YDw7xhMx5lgRL/A70uE6uq+4Y4VwI
Wb5zt/gUj7EefDUqzqCa/kw1eIgrG/yh5gdeQFhh9kH9feps/b0V3lmG4zahjZiq8aqJx1dhN3dN
Ot5nnMxkThoxqoQXjZwXsFMJ5q140t8LbX4dInVHGMeL53BPsxzIpVOWD2ca9fdtQXiZwbmcLWMN
6yPcaPNADvlknukEvhsBREMboWKLroXd7lzhUNLl+Drx4uBa+9daF/cB13J0gL13XxMjvHGa4Mps
T447v8pEf86EfdXH1Z1e14+odxDTGufSRdaYfE5MkjSD6d4g3IGBLkFL070IoCSjXngyFQKhPL2N
guJJh7CmnO7FUPO9rXLiNYr006R/MqtBrFhvCPMQLFCZeSlxcC3PZwRPX/T3AP+wbmcMTVmHFNWH
0re2ld7OKber0NjcqaS4oVppHNvcOerkIdYqfkV22nkPCd8OTuCzVcaHitvUCyZ4S4rNP5yfR908
TS49X+adZNaccg1daAx5StcvNQmQJRKEZa1ePlyJbC23Aoatyi97+9DzxHbL2Q8gtUkLxOJmIU/P
p6GztsEgRpE/IGMYyRWe7EeHC1kfG3LdHIHOUXu2AzotaITrV3NckodD/M9kHCfZbt9l+a3d5p9G
uIjauJshlImGJh3DTND3JunpTfSZ8Yxvtl/7sMMNpNEyizegkulTcYnYaibWx2o7WfHtADh0WUKC
CQNgQxD3siQRiBO6JLWOkmYwlzZ/nZlnLgugVna75ZVs+P2S2nBZpKL5nQnHNsWGLvQN9PZt+9KR
ZjobBoon8KyBQWyrvs2Rj0c8MpFcckQPFQa7OrEOfUpfjbJiqaCWTWjpJE0Au74Vafw39tF1WnHA
SzKmfWK77KNKkxdINcg/NX/ZDhNYhWXX7Bg8AkNXEA7NSypwysEzJQTb70V4ACcM61bH7Fb5dFK3
uHJiggcq3bseS+/gcMZvNKostmfPuDV056qU1pVhoOvi0OqSTw7RDu9FsY2qdmvB6Dcq0t4cKHAO
QSu6eWU0coMwSh6HrvKzmaOxpW9Dev6uEW7ZW1eiTvfafDWUX5fCddlBkWSsVd7uykKc0QISLc8X
bfmDw4/8sqI6NVn1lhKf7I3dUubFMWFnWCeqSnuQsbpT4203lPvICQiKKBCkMNUp83avuXd2bR2J
DVsxyt4VPf+jLvKDdEgF9Yha2IRoLoE+nO1i75o5R8jH5S1Z3FCOYmNmBzFF+ilPgO2iOV/2hlEC
WTT4b8r4rmLFdwAO0JqYwdhnERsQVfLscJXMbVjHIGhpEIoAZVf2rcOwNCR0Hv7KgS2BEinO/qww
Le6mpaQvQUEky1qngr0HWnP5d0JAlwRbH6SrdoN0DmCpLlqqodDzcLkofzl7hC2NajoEy3AmZCMR
FAkl4NzlKguSnaeCCrZrd1N+Mit3Y0KcjJvgOs2McyXZutEkghonufeR/spBkEyryDJ2A045lnGp
LXqZJEy2nrwiYvQwfOYO44jkw3V+0G3jkhM/lypOCjwrWHRPTuoejIlvaenp8IfsAFoPxa2OCwNn
ZaLdTGl2m1jT63IXiT7ny8ObZsnN8o4cLfDHiL243jABXrVfK3g8BZrjwTzAp99ETbxUk8FskNAa
+Gl6jS5mtVzCmPJueZoSvqmOEzhy/mV33EU0jjRNX2404jn4xrjEOoDA5QnMLZ6GGuA9p1bHCyn2
6efygJOPiA2PphBPHrir49QikkduvPyNbydZ+h49NV4WgPzMzxAyt8uDqEoSLyAk5r2Fa2J6Xf4Z
j4evYaRw7OTWcG6SWLFCWVRxlu/lHWUZ74xXWt7hch0aiM56II/LvUTZzvaBeotPY9rVU2Fxby0t
OW2D5op7Ktx9a8stY2mmyd9nfwyifxxT//Ljvy4LVbApv7Y/j69//qV/PZQ5//nHf+V//EPL2/mv
Kfn/H2Nxixno/8zCW5cNc/K7+P3tx3H48jvfp+Gu/MOyIUO6joSe6SCW+08inuY6f+iepMlrgL9z
Hbqc/zkLZ0zOpEl4tELwsn9z/zd/zsKtP4BjMHFwGIcLGzP7/2YU/pc5BmMABu0WU03d0S1h/TIK
1/K507PJS7daU3pnJnZ2n1M9mPbZwLMBcGLyUVahLy5cjtgGQqVG2Q+R1oTnHlsf5H+ySZ36Rmra
tDfi7nmqYZ/bLktJmmPmdadNMdW7YuKkXujudUhc64vz5YcL/v3G/HEoLZjC/TJNYJrPUIOPwVXm
8vw6oYXAmzVR3UpKEN23gjBd642YNjVj/j2w5xuiNE1ibMUuagP30laMiWsxkuHYZC+J3ls0OwAn
gb48Wrl35FQNK30Ui0MRl6SU2ddUavUpC2j9qRQ2adQg2DQRgnnxi5bEtDCoGuYp7C95xOSAtHR8
HNZJD3GwgcXzSiT6iZ0X13GHurfuqczYSDhXZ1TVtsaaTONjRx4HkTL9ZxwOX2urfY8McsCsLPxi
NtZLZ1O7RMPS9R2J+SXZ7poy99YxoPQUCIvwG5SfzdJsXphFPVovnq3Zb9qsUSmZEADC0FyFSHpX
ksjZuiNuw4ULpezPgAqwL8WZ2Fxqk/E9XGXYBGIOz4OdPjKdeSojTmfYTjAIzwkjUI5+AbVI3pVi
FblkeKTmKnC03dh4E2mJNHYiQorRu7F3W1Qe9fyAKhc3ApqBtduTazXnvt1447oLyU7zmgybtKP7
NMYA35dTvCX3BStWFz23Lg0NCBF06kf7TdEyM4jDYyyQvpsarUn30NGvGnk7F4dSFppu+xxhbnW9
Kb0zsIzmu45osVUsLVZGWMeOFl6j+78JRvQIAnL8evQm7JVJmG1AeB9IpBMrV0OjKTvkqVVUXVsz
B1lnGhgrRAoXVHdugvQRORiBvThJZX+2B+hQxvA8DxoaOhM5AokKhJtPhENWXUnSJJgGgtMIO8tc
Jg6MVBLfE/W0BW6Dxk/wEQDgQs/uURZDvl/3rXEbzOWntA3YwCo3u9iJudfSgpwD1BIghrA4V227
Nr16IwATHuI8kJtwCbKJej0/WlbKUaaw12kQH+mYzWeBOGClRN5fx5Mi/4kZepFBGW/GnBMYDfKY
w9sO5gL6Y46z4Gbo4RUBIveIdghF3pbNsqBwQ0Kb2OUHdd9jSlbBU/uV/JMHSCI3RinAaONS7PKQ
8BM8eCsJDA1Ge0Yvzo3BMjNQKI7oM5Hp6mVPxmyX6/uSImXCHozdccQZ247eTKgv5bmhrK8EWUYn
Kq0dde3Z5VvGoX+coCIhRTWaK6VC+neN7+b1NeHhwA8mSqw5/gRk6FKjmIsb8RgY7astrzROMknP
wYuoN1vBNsehbkwH8q/UHMXrzgIGECXmpVrY+Cg3Y1j20KY79RQU5ltl6o941b/o+tJvr24bvMhx
K17kf1B3JrtxK2uXfZX7AnHBJthNaqBsmL2USnX2hLBkmz0ZZLB/+lqpA/y4hQKq8KNGNRFg++go
lUkGv2bvtS31pHv9GncF5o6iQ8IX7Yuqgn9uaHdnF/xggiUfWjSNYzMi9CHy0g8GwvFKHyKEd8Ju
O5BpjVP1ahR8SAjDm94xEQd157x0r1OaN8yCzdCz0n1HzGZnigj8R300ghLX/WS9o5uiTrBpikEo
rcyq+vKwX4PdIEP7rS3FdZx+Ni3lR+3YzML0gSnRuiR/vrfpKAvYO2wWMoJ5TMwbCaajxdzJmLsQ
/A0+CSyq8O0c2BWLhyviI7a5cRPL/4rLn4kawzZSRElZP9II/1mM99y07g6irtotZAIhbQVKxMQH
MeFuYjZXNtkOeP/PYVSPJaBkrC7dJmqzUCBCXxhxs0DIup3n6pdJEEnZr9Bg0H/B93U5fx7ceTxV
/YQ3t8SaWajP1kW0baELwnL0SbI0Yq55XI2qalfsFz+Ndvzpee5XXcKHvif+ETlI6+Tm8abCYLEy
DOvsJs6TiPqLnVYKDRLmVML9fjQGOU9NTzVJkh/dFKdQPQv7GOcDoX6a4CEXToZU8Qvz+2dR+mQ7
swVafT8ZTcey94WE7Fn7br7NFEPACUrBIrvpUKRoBAZhtWA3OpKWbBqG2scHEeeCTZsqjmQWEkI6
jcPNQ9DBEaTJCA8qqM5TwjOV4SwhdDi6yQFL694j7kGVe0gXbLDSIvlpjfKjE2Z7q/N+ItaCg6QV
C1unmdMUYTdr0Yjc+2oUNCayviLAFXDFI9bxGuOK7M1DmRX5NWc0E2s17cmxLbcev01REi1aLeXT
d4zMTH4exm77lY/sRfnmEzeTfcqjZb84s/3EeG1XNsq8Kr+HFcPJjtF4oDNpaTMFw4N3z41PDfqR
g23rJvQ6eUoiwcw/8lFrU528JAFeGycd8vXQBoRzsiF/lAohOHmr+c+4zZhYLOV87gfajVRWWBWJ
T9yQgTpjObTtLdfwcC7gFO48IjyOJkq5VZYHaJOJJH+Oc4xhPhkhn52EciRrY3hWhbEcSoPI4dhD
4QJxDVdVZF0IWW6fcVlV3KnihbiJ/TJGy9scLbhfCsO/THeFvo4bIi5gqDgt2I7xezPkuDvTzZqz
W6aPEPxiqn12S1FpPnsmpyxxJIwast+LDwUlXRpsKuxn7pnjk4BsLgulH8tmXlZNn2Akb5Lk0Prp
sxWnyeaeubVmytlevXvlRRJgsvHKqywWeayWHHW2jwG0XLDlSNsIh1a2b4Zi3MXqWaqG3bP0u33L
rIzjm54283B23dFWbBcSv6Xle2W5lu7LhttbVwRtZCn26G4ayZpC15VaefSwlKyLvOFFjB0Xmrpw
ofpEWZenJfJjvBQeT8UhX1YZqRLbDmTwSg2nLhE2f9NzCzIMqHpGK74Z3dq5YnYCRqPMQKAiPn/w
Lm6j2RIb5MYyV+lxBw9euSK5lWm/fwZo3m0ymPLhXP8wAnc7uv4mQBy+dfo55HeCf2wzIcbCwmfm
0es5TyTzIS2kDwzwLxERhidnZBAYRd6nxgCaqeUcW+anr6gmA/W7Qmu+8ghHX+cNrumJNVrmdFtS
saiuCO9hmYZNJel/d3BOHgb8QLh8cacmImX7h49ihcoFS7WxMXwnwxDMsFQWbz1ipSXKbmZedavW
ohTpu/FuaI5XQbTIh157NPrxBrInuAFJTivoIbxAn6qx/8q8KRgZeACtZLHnGn1piApqHOyR7TS8
4DTayQVUCsECdZsk5OMloZ8B+BAOuzEB0SOHqvtgCH8Xd8FzJ9NbqTLrIZtSwGNMnWK2JWQp7YWs
ypVtGL+jQf/ObYs0n4yEEGBW59n0filXCdIrsUAyVjaPjf65sB5dssep+gNL/tr2wGBaz3st7frk
MxgjYtxnW8hCwlE8Y9zsy2tAcQxs3haLWreezdV9w9Cr+q2QEft/I3ufhHM19bhr5+Z91oqxTOSQ
vRz/wiNiYnyeUzcI0y76VQ3TbTK6fdO+kSrzlRa8mDyYXmh3HnUNckLvuxSESS7PjsZvOvIIzOMM
9hKZr6xmOCDiHSNJNu4TiPppGqCZqHcDsxw+ZRu3VESEV/Y4GM3b4gUhJhYT8yegmzQlf9LOlp0p
kCCkbQl/0p1RnIBAkkUX0iVSemFACPPMuCod43pPyjeVYXbF74FKoJufEUthvuRFDii02nsuIJhh
KvKDLfWBCo/oK6ClXDW8EtN17YNC9uB4+d8o0hLXc36SKJ9X5R4vEqSBhZRAkRoPxA7Qx81qzwFo
wqmY7pcTOyYyVbzka24KjxWTxerAf7FnbNMpnqWwFDQn5HiSw9LkZypHHm09WeSTPiFuKa7siVDX
t75LoFFkH/Gg1NQHrf/e2cSR6ChL17K2d2w8oSlgxyTcsyE93uivJoHYicGnFin5UcS1u58xnKx7
3dsfuVjCsqze02JR5xFP6RMb7fca7n8dvRe5GZ8dpksP338kX4p8cBoTjwhwpFsVw6oO1FNJnujs
yelSBmgWnCa6RhXYpQDz2oObC/zzC0CjHk9YaChy3RA8A8OiB7jGfsUXymF6/9RhtDb/cZk6hw4x
PLFn9WdBIuDMme1je8OE96fofb0PyOwDIfE0erG+GdFSvQTPU5v/Br+cX+Y8EK8Y/F4sj4Gjyv33
uHFJU7Hwb3CR/KmKilTxMc2e8RPhLY1quXPKPnv+/rshsVlpLuSJkfaeSpltWSca5DJKMlFsdZE0
5ise8Ce7WNBnBe9u7XS7OFrKs1/7j96irwzdv3QJLbcpxx+qMnhEohiJl6ilJVqMH27uA0yJs/5i
UfK2MxtfPwkilmUWDWpanRT+npU3mcW+WYZxbettKdoPuDDueWwTVD6jeEfGQKjggHbOtIMdxCPh
GifsoNPWHDy1ViJjZnWvjvDWchCXuTzmFvuYyJkusyxI6uhTZuj6WXAZkWXCLZ53nn2j4iX1Kg2l
6dlcoytCNgZMnqbcZFXykrFGK/MUfUd58YpuesKAAnmsryMmYdnICodvrSqkU1n/12pgDJTNc61L
uEoeqhTDqs4Kc832u1oj/3TY86F7kfXFfZfCfSjIROpZZcZ5BfuCQLe8wtNqidWAt+fK2cmwHq/R
di7w0xDMzSAzy73yxU7f8ngKcVOW56hi1puVqJOj2te/Gwxb3x4mVGKJPuYQYiqunqo0rrwZ/lpo
Rhl2MuXb3AWI2g9WGQ7CtffD6JNyGpv2pZXGo2Faj4Cp5L7DK4s7q31k8RZDkStAHJKDZ4VaCvgD
yMZ2fVTjiBfAydxijNeAmz+wXPBfVIgbhswPgP8k7Jbm8rNS7e+6cY6J4Fa896ulB21DD8Fy6XgX
J5VGJ53Gj+Q1mC8m/A/NFdnbcjnMfTxso/mpiIOnwRqGYySjabtgF066Nvz+6McZzfcAHGbtN+3v
aknVtkzyIMQIyx6MvPqdGSEkSDkBFjm7276Dmoq3x97/8znaFAPl5OXHzBmTdVcQB2Zpah4q4bgX
mN39ISWP1nv6/muEp5q4AMESdpKrwOb68slaYbJ8d1lGivyYwhnhChEljA5GYGlfOYiEtq5d/Z2H
iRi0BQpgPKH0icrpYi0Fkpyq+dIkBDApfmmdF4cKHB50QFuC/29jg4b+55rTCBv3LNYAFshoVRsd
kgYBHkX1PoYltXS7sZjgNiVoCopmSm5jy3h6mZlLlcnwRtAnJUJTfMjSohoEe5NmkPAqEIXHbCan
1zYb7zw08yERSxP2dtftSXqMnrx7azCV1RfjSJO0L/hq2MpZcevHwKVgcBgH3D+vPZGgGfk0tNRN
YL+pOgGCZqJUpEhHpWQdqhzO1VywRO4c82UO8DJjpMJA64iQhGLSrHrDvnjftybZkw8lmouHsiXC
9/tIKIF5QhFrVjHj/xvJ0A1A09P3TW7C22hZcJ6yO7uCmfNTI4N3xW7FFqq/JSREPrQOgON2Kp3t
PCbDeVomg5bMQ4IiO8XpYLp7ISpQPLx+JzL1VaTOpiw/6omeJ/VQoZmyv8HuEKf+fu+UC2dZghGQ
AVpAymOU8DqddiVq1qdCTOKoIoVDvs2xaQbLixhGcqZrZ4PRzCDEF/ml6LLT5N5iqEiDbe/b3l/Y
rC5EXtznEqURfBa4GvIpc9aW0waPHOEEBWRIBWpxI6AYvbehh0MT9ZvBk3pHKC3dtrraUdIfjWj+
3XXSOCGYofHwV6rI/YshaxV25uytLB0/d42Rhs7i3shkKmHkcfD6y7oUhbnXkfr6fu+5zt7h1mHA
XhqGJYrsRxTVT1Yz0nwGaz8CTFKAkAuHcr7A8vqbSIw4xv1tlAhnd4aoDF6eJk7VZ4sXNPW5EAU2
JLe/2uSrVhULIB60G8tcqtAplu4C//fFqqGs1Cm4HK1UxuakDM2e9aCIuzhczAnwQWstq6HICX7u
gicaaDqReudhlA+/z22Z1KgE0LhVDn6PKYolecw9Ys8sclZL7EXPljYe7mmWR/zC3Toro33uU4ui
Uyi/lNz79sVOouwUGC3ILZVpxjGc8HbjNNzVDMma4tMvJ/VYz0VIhP30oKZxPjaqSxj+2sMKOwcT
vvspQYGlfuSDPDqzU+15AgYnEG9Fa7PzduKPpujGHb1XdlTD4K+9ua6J3erSVVIQjV6NY40GNY/o
lu1fdlTox/jON2yt+GTPgGKYV16R3vkKotH3uV4QANcaxRLykCHo2k+HMLXHbvX9gX7fMYK6mlza
Z6ONgnAeWHfbRvZqG8wn47Y6xkZSPZk8h1BYcpNhGz3FAcKsoKQgZe4q9wuBYE6uuQ6G/lrpHAVg
BkoxqHgORq6zNhPBbozaNBwjg839ILJ9WcUgi1K7vVM9+41TuNhwk1Sfxt7ZJJ2RKIaXNp1vavgb
IKbx+vtuLHvkPJU7zWvyyHbMCGE+ZkQMcsR/+vOUI92Ek5vmo3q3vENkYOiVpHzfxk8gvnBjKy95
iexfSJd9EJ6m3o+u/OGNSh86HqSElcw72FkOBzsXeDqR6df0rGeHWH3my2CeQVdL8ASMYgPmL/fz
iCA7Yvbo/f95R0U/shfoxp41LiWFyPoxjGcfoL+PiVdNjj58/yJ+USQhN+ej6Q76R9IRX50HFv5k
OcckTtcmkaMpgxeWBti+GbwRAZ/cGq5/Lr9aHaYR6Z7gnXwwvLa+dKIABkLwJ5M6sZ+yxT9C+Te9
h6J1XaABtIeRY/11qnI6N5U/nutgxJpbwkMfXNnfKW7wInM7LFovfxScFc+Yns45o8ahtcdTG987
fNr7VdYa1o7LiM8n1e9RrqcX3MT3MyuW5hPiySHxo0vicZgwkHlMLc87zPHybOeMqe7FyyTdHzTq
/ZGZv702FGypepzbK0fCPoqt/ikZX2JlG2+MzFxudO4gpxijh0Jn81cOIK2tLawdyniqXBNeZCDe
cEAuDyvyLuvnZLaZvjt9tCsM9TMe83Uqhom8V5JvB5cBM6ql5fD9wDfrJszI9j2nn3bQV5cFNAp1
PSHhQjbloSL2CG0sQbaRFIQzM4o/BDaVAWxthK/R/BOW4ipyFLvee9aha87F1kwDFvNEJ1xKBOgI
xk+OU/0uIGFvI48tcZrAzepQjnzfmzYAptBLCnhME58UurCsbd2VOyz1WrbJW9uynRbnOjXVtRPq
hewEiLqEke2NGWiYyk1+yOiU5Up1ds2sneFyWifHSqbtrtP943fhOWeBPrJAoRJYqPNc8VN31aVm
prz+vsyrJA5Owb14hNfT7kXMfNUX6i3zF5YucdTt0zzbiWluvrLirti2rBMz/ui1VuWFA658FgSj
sznw1rOdRx8M35noQxW3h9YFSjleK2ZSJeP947JMX5g8xT41yIF1zTp45FSl3ogtRrWN6Rx57pJx
vZTJTjuSAabvLvtUdt41QzOzeDWiJ/t9CNruGtX573hkPaNN8FrfJYaJ5PLVafhhDACevmeonaj2
QRrc43QrRN256WHhUGti3pgbG/aw8aLquQzgtzlwast+ejQH+uioid+/j+auUcxM7Lg8xQz+CMrW
MZ/kprE8fRYWGsOygCUzTOmjbOT0NCFQC3HaYODMSDO0C+BwvsQ+R1O+zmazXjUqO3y/MuXE8i0Y
9S0e4ycUIcsxzYjE9QFr92jFvkulPPDDQgbxudvK+7Uif7J7O016CY6FUmyZkvmYByxDIB6qJ2h0
hwJV7dOYs/fqMIVVjSzCWs7TU0fE1QrISwZFrXHC0jJSHqQqZKx8Lpfud+4u5Ebf6y2sfxtPNCmc
DhuROYqIVpOKvmgbVgPX5aCjsIQFjTUBl05bbh3JdN8ZDUCD1gyNzQxIdC4StfPHN9e4A5i9wNqg
FKohZgXODg4PQxOItjNwSrM9fRfvACuc7eRvMm+MoYnPuNSi8tjqxKYr1H/tmpROmBnPqWybPUHk
81qmDimOWBBw8URHzzI2Y9r7KNjBnna2hkfLOIPjgzXovUYTJtxGtpTAoxs3Dr9reJZ4BhMU1QMM
d7sehTBR4I4oNu5gOm82/fJ6Kju0zQ6ikd55re+7ifZuArQGr9kPNENhgbV671Ps9X487YMy78/S
ABvn3G8CnQ83un17bzbjVdbzVRSB+jE6tPFDAmsPcsouzdJ6w7M+2fXZnWBtfnyXuAnoh2aYL7Ya
mhWiKG6X+6dDDmV0rFZcNrbbdP8XG9+3/eo/3VGe6ZBMgyhA2pZl/G/uqCUOXJkPvrcxF2c3Teb0
1LI2cNz0mrizs/6uRWM7eMxxo6/LUVIA3B/Iw72I+X6NgC6GrSXaGBUvbSAJdQd3OZL5Vz6PrKX+
+7qR/xdFyH8KQv5H+P8PTQFIwf9BNvL8R/WfRfr1r/rvv7rkz79WdRXX/6kguX/7PwoS0/83OQww
EyT9vHRME5HGP5GKpvlv856HYXBBEAEFMOm/FCT2vz0DIR7ZiYT5+A7f/180BeH827DuGgnae1CB
fKvz39GQMDtEwfIfXk7fIITGQ8XMmEkSgENyxP9q1zMTijduoK2wMLzEpiGu0eAGGLq0+zVB9pVd
+8e1WcPXym7RftrTlj4h2xpj9GELx3hUdsFosGYdwXhEIJKnB6A3bAJ1QSPP+WpfpnwQlzEb6Yg2
+ZyLC9ILAG0+DUsQh0xxVTYcZt9W0Obn5imQi7P3Ew9xujH9TSgLKVLl34ic+mPh6xarTl4wVOt2
gUE1ZCUur0S+aqzyBBbn8UMqxrXOUDTeqWRBbqiwZYbHYok7RQd+/trYDJLayf/RuCDxPNsKld+U
pLzT5avU/vDsESJXKaet3wLotftCHgKPnJSp/q1IaNj3ovqhhyHFbGtsaURztttm++h2OZjpyYaS
GE03q3rqprbYay9+SdHqXJLxrt9kFmdCBR+CxnqYCUWkZmZn3lgs+SxWeGGrgnpbVtjRzFq/d1U0
PuR9q8LFwpgt+wJimDZCe8qmA0TrITTdHiuRNQB11dnnNBjvzFkA2PXYmp0JyeHM+AGP7NolOeG2
+D+Tuc83TlIRBRO/ZJao96VTMXXD5oLhOzW3Jht/U5MKW9sB4HKsCnGpj4Fl6E1SiDdMWd1fK3gh
SOEmFOiC1G1Z5abZp5wTmhGUhat2bAQIr2BTm+O1ccEgMxuAFHP/wvmYPKTQyi5pX51E4dmfeJeT
h3ic+AUzD+U40/vMAF41j8tVxIgMdITmTy8v3gDpFcQNUoMqytdsp3qDHdKcw/qt02TNQK2vSBSI
XIgUcWV4YVcvC6zL+EO7DY6R4jck0Zuork1nu5u0bn82VYy5cUEcQ4IDU907s46YCahJu5ilrD+Y
QKrz/uC2TrwyM1innl3gKL7PSAdDsZ019BNzO1YLJFU4gvcVCla3WtBCrER2lLGHYakD6wjTw1ir
ggr3rgsfcx2DAfpt2fzIaGCFJDVvgL0kt3r8amLxRZ/aeoQTRxazY2O4BG41H+vZhvg+1u9zEeAt
cP9IMT/Z1fgRlyakLZxQplGQgDwfatzHRIbcgFKzt2UbHGtwiaMCITkW1UaU+prPwwfG3L9i+JHo
4jEu5FvkpM9Vm72OznJytPuWohPNu1+GkX3O9vRkDgwtCoMCI6n9c24xsnWjL6/NfgWJvgZUrA8Z
DZj7VjPXeVCBXa9LyY+1FvfKsdGmSB66H0NpnEpHhrVjrUYkxDu3dx96BtoZNiW0sA/JwlVJX7gU
nVqzgH/0BufRDc7jkL45if1auNXvpnOvboMPzUh/+FrfUtxucFatk+9SGhh10j0XzqWINOzLuD2g
VjkRYa/XY1f/YXjAu6gnfdCssufRfZNFBRLTQQ3loDSujSykV8JlhSO20axUvXQKjcVgQ268MYLZ
ShgKD03gXpCAwSyI74tDE5sOtwwkbIsWLlHLxs2TeKM4eFjZOWBFxUiXkEx7Mpj0g0zJ/Sjb7jXN
ZhIrGDutAHeRDVAXm2QIx5gIdytCaxVB/Nunum73oyz9dVbpd30n2joGvtuRIiKIHQ5hMb2jLSaz
O2E9XjNF4/rwf+G5Qm0AuqXPTZQb3DHVZujTv8pgvRj0dY7gGKvsvFynbkAAp/K97jGYFCZmyxju
18Sq764Y7p3xw43oT+KUdaqp+OfW+1s0zt+6yKxNa3oMG/OXzJ3lQzCAaRxMdAsBK9hxOSwyx0c6
fJbN9ORmvFkzfibqa+t3jFERS0ry2Z5G350OZJQppNj6XeqvqU/nV9Od8KZouoTesGB3Ytquahu7
U/OZO36LD6vfeUMMtc6qh42UzY3bwMEPUNyWZe5Df1JPkR5Dqv6fft09DbJ89WIRhUmc96yTmeUZ
sI61sc9IIQHOqWjykevsKrcH3EoG3MpOcNo0KqJpSBVutniztM4U1jAIHoK7CiVNoLIiAXl2vBnn
icSJUct+69VKr/M77JjPbrZbFsPzZIJXMSCh9Oa0SVXd0i8R+k5A9l8dke3eNLVckaxd5Y75t3Dq
j0oyEpmmgtAfFcHVz9sf/tivuhp2FizvgMe2gqiD5E1b+atd6rV2QRBT3otQp5xew3RQrR8zJpJ/
2O2xkZflryWbpkO9OMnzEB3Qim+LpnwdWL5F2dise09e08D5WWnMJqPT/a5wpKx0ZMtTHbCZnER5
9TyMabmWt6UX0ZOcsW6ZQ486iTSFrBLpwR+itSVZRftYRoTf3ZyRGBQXAcEDQ5MtqQVs3NBNej1P
UWH216k1m00ZM5125rZZRTb5KNMkdnwsCB3uXU3pmwev7MYzV2CMIoCecaLfaPnfpgwgKuUAlUVB
pNQBXumGUWm8EUJ+ZqXdEMgC5l+nPQCE5FvZ9G5aAVk2ZXIBrdGvzCa6WHquP2GaesTytJQSjmDw
EAd/W11Ml0LHJMSLEdViV5z7T5Jlx2cQJWEETp2d96r0RpvWAXuo/6dvPozyB6IOCOmFw/R01keH
lGcutGbv9c68Q6FIjgpDMQ9S52J6G9CTO2Ux5qd0/KmnBlk4aFaU6/OGqwlJqrHxBpdF1GNgcqbq
ZJmgEvq/YneS7JA6mL0Ybe15SMLOxczVzeV+kdF21khEa7IHHiKDhI+lrN+CjrWTtOIBvk36h3Bt
yJcpEGkZYJ4dcmsXJDNaimobV8FXGlT+oV2Dj/iwImIIwB4Bce6CUFSmszFcPMGaT/RJ1gjhC3g+
BFbrzRRWtk6Oi61aREjmeuKmnIdewYJeDlZaPWdZdqM+xPYIHneVGAMfmBd82EAyd95oHVy/cw/u
wLN6mIZdGXWHKTWbsJnNPfbpoyG8hGyHqDlh+WvJD7LMPNi6U/Th9aW7yb2FSVAhf9ozalknGB6b
NEUpKtDtWhEs12kIu35Rx4aoG860gk2UiXU44dM414l7mEwedUAxy11T1jd+5/OoCMtO5CJBYXlr
wp/JtwH6cZyYtLZOsJnm4sTzIX5wp8clKbq120ZsFP0S97ibaC6TJF43xcEHRvKUiANG8zt+K0B1
45KHJUqUJlrjaGWHcSuyn9h/sX8gywahmjUPuRnAMJhbG6kG92BT8tZ1nNAb32Kjnps9axN7bg9g
DV5QKBHMiSuFTTPFl5Hw0PftvdeyQGRZWGM2k1ySxnFaqn6XVKiEkQKrfClwP9mYVqxGnLmblczO
Q+Z6VHsFW9Aef8gMJxhB9zZAj0t4ITBzhBkP9hiJUFXOfkQksho3CCCx1943ho7OaBzu0Q1wLLSd
U2VmRrBzWvJY+kkDATd4blbRo6Yk4AoleCUOUMJZXuY/sCzpjo3b4vSd+l1HdOozig3Mrx04b0ae
wOVNZxdrTr9aZ9kK4iik5cohMCHjAVVkzquRZDViVZK7aryQRCS+L8P97ehK965Cm3gjDea4EDvh
doBWjID6a7gOk+QFRtBNd6Acs40AELUvRudlsU90GRF7JB8PUaueWwurTenKXzIYPnimNGw8eOoh
NvyTYsgEBVPBPG5rvHkZ07VZcfxhVR8LUB9cN2ehAGr6SWVtpghqu5G0CbvNqDgSH/IZ5F6+YVLW
rJPEvi6p64ZEuiIJmbBx2013Hh0JW4xUEY8eQdfRVmpRHgs27KBINL8TPI7G9+TGI5whMK3fJmfA
urhbs1Bnh+3MNQ93b+/ffbdWH7+2ZpccUoqXbNK4ewsLy3a1sG+7g03FDKQhDwVkSpxky8gOjSkQ
oW2IH/3lkoMXOMfJOD73rX0qteHsOmd4zgVexWQikyqIdhZ3ASbPSq6KDAV4lXpDaA3jSes53mdd
XJ28JnC2RoDi3YRLTB9pbcXQWwfpEnU0+3Qd6Itqvx+3jKpTusP4a9YgBcbMRwUs24XCpPprpICN
CYN7wUZRUVXm8CUKGtkp6uFyihtbSfNxyQLmaLxCSzF5UtV047p8k1mSHd16urLktWh9q/QgjLjd
102er6Scd5m3ZC8WYOJL0ppnpq7hUhbe7ftL5n/ZTrMHJug/i1bgRLINjPfD8j7jI91PAa7auIwY
iVUW46goQv3UDHfK9nRgIHBDh6weOZQ0xHyTjIkxgHdhbQ3+6ikO+CD9qsvBJtC9kJ2SBKS/MYGo
L5GDhqExCCkZgBSOGVFqnpev4U5HB8Cv7XZw1bgtVHUebGd8rKLuNvtWfMbEhf5pPgyR9zjETvrI
9d+ZKKIy5b9iKRqvox9fnDLfy9oxaCAWm+yPeuUDPzlEU6aQrYsGewbhFbKDllU4vM2s75GkK3N6
nFuBSXoeQh5XPDKi5qyK+4Q7Q9WWdMi1pJTFY5I2YpVzmj6Uwn0bbCa58RKcbWosrgIJF9dPmZYj
PQKjM7trMbZDqOfsxk5sPnx/sUnqjupBHhB7XUaV0KUNPJRHM0MzVpkY6eutXc14m4txo+s8e0ju
ID7Tt5YjSUzlEDAeByrcebE6V3b3d4FbcHXhxtWoGyH8WNGK6INN2tdqH/tpvEYFqLmKGUfATR3W
nZb90/eXcSpJrPFfx7r+UwS6Xi10uHD9WHq5hbtcvr+MZQnBpEf6bFf8MrEJvmFZRkblC5EjBDxB
e/HFcMjuX4AMmqgWMa/OMktPZn9HukAFQ0ln+Ic+XdptkZMb4lBveFE/PNKTqyXJmLKz0qpsX118
uCXv91pMZhkwn2IubxYoZnFpyT9Hs4rJth1AzBg9NQbJt+lbWjsHKJw701Ddr7FnFozuplnxHKj3
0kFP2VpZexOEPK6NtrnHmhGUVQxIWBLhRoSVuBsTMhhLi/wvNJywy0T5K2jzdpWkUx/aNs/9msNh
b7eztZ1dKz8yF6hW6VBcGtx1146FGieEZoUOjf9wl/MXXvxh6G0rU/cDtki6n9u3lK3tevCi6FV0
2g19jy7p+48Er4stZP2JrTj/2iKC2Ub5iP6H2lQmvn61Sp0C+rDKDbARhtqzA7OpxVfy/ccMYxTx
VCWhDUNJNz3Mj2al6lOT22cl5TZveDUyouKl2+vufJhyFaQwRSKXx/iSjxNazC5YF71Qe49KlLId
IA0uLCwcjBbOEWXruioEKh/eBwYDwCcKaMsvvj8zTvdIUIMLfJt8oDpkvdC3zFeN42EnwLAjpAxr
4RK7oI0iHCL3qexzuNpzAf4mYXBk3GPPkBfu+yQzD5E90f/fySUzbZUeaDrNkSmUDeke5E5DxT0h
Li1IgNhbsIPJ+qgFC3TrbUqgmyMu0PvaAQ0oiqU/ppH8NcnlMXVIh2w2Q9Wr44jTs2oXlwfFwsPN
gQ+pHUBalUSsa85tjNQhvdWQzX/akCTmiktoWfxmHUhxNudEAkJiPjbHxB00rRlmhjG8wvA0gOBU
3s+uXK4qMC9+ZxD2WPLRGlF/VxIX/kvyP1k6j93KkSyIfhEBZtJvn7d68m5DSCqJLumZdF8/h41Z
jDBdM+iS9MjMayJOsEciULE9hgpJLuPHgT45/64bSg2b5bFYtLdmsPNZpMM8mL2b5TSPtohOsMwf
LASx7HR+7ep+GOr+z5u7d/fPsCZxZxJI1NdNckFU2q36QJPimbrialj4uXxEbI7tF38RVgdGVmAi
3Do7dd7wD0Jc9Typ8Z6ADxBoYx0s8O5pL7Vp7lWMa9RRMD0jPzj0Eeszt2OyWST9nZ6y1zA15AXt
KH61JVhxMgoaW07J0LQAbMXhSY5GdWWnpIl27A5hHpnshY0YCXRwzHQYXxV/UqqBoFB08mTfFek5
dDQiawI+4zLizg4KDPHe2heeZFDjqGPYmcZ/9H5wNVGLpYwtmZ2Tb1DY5aHL/fog60clIHYgimqP
ozPueiEnvHXmKQ9VdbGHAsx6XeklQUxyCXdEhBkZS2YXzkqZFQTu8VheXMrG50il/pPjGDfmZO5F
AU6ZW3h1BFioXeSEwAwjaKIhpIBLHflbzDulWT70jsIdIGa91XhxDtOC7Sqbf6PQ/WNsFUAocufg
tdOdaSJKZvE2/lROvLYX21puvU6YJ04igPVkgIoyqdO+laT+Jrbyqw/1cDVt5G2BUi0aW67+aibJ
xen8axqVxdkFGY8DyXFQuts/gSmjNQMRA31f80+H/blVRKjY5NpwwrbJeYABCwUju29CsuSMjBwL
xhWMH/5GE4VOi/JYdJi+42pkyAUofita+yK5CL+xMr2ixUy8kVmYVTmIQPHPoEZOUundjygpQjSW
x9Zg0MUMeUn5NU+zu5WoYI90rpp6ZyPJ7Koa2HKWZza85RUT9do9UiSWJ3oShGJ5/wT1GlNy+eMX
orgPYzdbFYIR0OyRcEOCC94Vc2RTxUg2NMO1HS7qzqw+hw3hv0zh4oPF8JHEmkGiVfLeLGLzQJqE
/UO3KPGlbo9N5sGft2p+UE+Gu8LnLBHG5K8Rb5k4CBiJ5XHlbyHTr7W27U002+mmz6N9nrn4+VEQ
rGt3NWbmAbR7+JHytnSlSaUeqYcu5RkTTTzv2zQn6BdXNwCcWV28gnyvvlx3VYzQx7ee+W368XtS
zMOeAcNYTemFi+VgRYu4Xmhj5bVcVZKWqfOaBnQeYrPBJqxlmqK1P1F8mbInU1AiR7EgvXVE/+QS
eFIAdiHymvkh7KJdhrD0xlu8R9IHHFcmb07jFNvhK0wGexfUAxRin59/CghSHb2HIuZPVB1d+R4b
+sWYgNo5YrGMkCnxu/geyrTa6UjekqWADQWqGRF/Zn5a7APAmpaX5ecgnRCSdcOxKifEwWASdUqJ
6M3FvWplvPP8loFdQSXlCno7rBhkUnPOwkvEaaiLhziXtP1xlENb99KNUrQoEfaMuXBMYBEYJFoT
JxSEzUPsQHVpRbnHj382M0Hd3xaaxGKisZvO3uGe2sWl1GcUQ8dUyL0uIo22SNk0gqSquT1ctgCv
8q5H2rE2E5wH+dS2m7ATe2E5d6NBvTr2xdWL9d84tn9OVYeYPPCvBLHbk6ATrtLGuIYllcE8mM+o
SsOZTQDTftSSRnhjoQLpCbHUBhDlP2mAngnQjML4AYBPC4Pr0ttVJnmbc9xihrbG/TjGZxTjxem/
L3WZ8goHgi1Trx5MbnGEe4vOgeN2ytsI4BqtUWxLkGDeyhSihOgEdiBuKON1Mt4rAxx4x55szzef
reBo/aBevPYs+/cyIUUr9hlmXccGCI9I6BWRf1UrOcLm1INkRR41dD3qIk/jTG/sKfrcyekwv+Xq
jYlSfaD1TJL0FsfZ8IBsdoNEFQCBINDCDb0dbltz2+a4RnEwGZuu8Fd2PnLmU8vKrjI+M/Vm+jZB
Rjp5yTHFbOugfndKii3sB84aRlHCB1eMsL7me7NvWhS63mtWMHQWLA42bqm8FRJ0f5/57oT4lkBi
qYJ4k8b5LiF3HJ9f7a5ZpqfA+LS5RZ3i7pyEdBK240wxZlQLOFd/cCxHjFSsX8YYkxhQrFdhs2ua
8lIERJw1Fs2St9wjCIUHkyoPQmJArmb0yvINOi3StSXGKi6sjUOGPFKEYmNmeXV15CMZExVv5vxd
F9XV9wvSubns4GZ5fxPX7XFU+rMscOnWXN5uSCDzFIn7iXoFkgs+iZEkTp13D6SPoO6aUvN+kJLL
EGaOFfzMaf4dZ2Ii1TL+6Kn5trIIl0S6a9u3cjd4LO8RiwxYHXJ3XQeQHTDhJajbmeQ4efOSxCYF
nyC0SYRfoVV9tVPMFN/Myq09pfB0zc7a4QsFp5nZbw13/dXwon99Ndanvij/lv/MYWWA9/xpWDLy
C/DQIIcPvgzl1fADf6X4rLZFA2SkyCOSuIwg3aAO4eOYX9A6ORtIqyjnyvps4Krc23N/R5rO8Nyh
dy66pzkVep3O9SZxErHMWu/wdBP6GFMSUe3S9dtHl5FJ2PbOdVAT9WrUr3Ken9nioqxCtJmx+6BS
pBjmYAO11lgIqwaumUiWakGf/RY/QBkSZRiP3jVgQBMPUQ3OLTC3QT+//Pd9ob07pksPGM/GJWwt
lseLcTDx6/mYjWFJtHeFai9ob2n9H2a8ZcWKx4ky4pny7R604FNt9K+gwFeVjM2TH/XIAfsYP6Jz
RMy25Qedie/uWeCl8oxWGB0b0YX4eeWhkRqpik+ywBST9GUx0K7KbeMxcpqWSwIKYuqkr2BaeCXL
ZzdWt3w0rk6P8By5+FtM5tU6udoFM+MmqO6dBKx+uChhYIoQD+/ptWqZYKcNs3pvn5k24Fx56i0s
UWOQ/CvV/G4E7r7sKr3TdvCpFRGFRlBTxwIxUmn0V9oUy4TEPGchwWs1isS2BarC/RmjC8Mo7/Jw
48H6lZF+GgKHbJMGXXrpvLrYwyhwqJZDjxSiRFxKmBAKGeiacRqpljYXvqm7Nz9o7kLD8bAP9Y/a
tMNV0KHHGxa7l12Fn5aBrMsiFX0rZYMoDRBiMPnP7aBbIqgZrfrV3u4oajs4kLR2MHFSbE49syCb
3cWapmDjD4T+jSXCVRFx01jGq2N2y/oodA8En72aTfIica7CxDVrHBYaz6mwo51n196pxIa+AbRF
yqbacgPAesx8UA+G/JsK9g8Gl4JjtdY6y3eWm1Wb0YTZorDQHCGIYv0Se93PLicYo1avn8lriNzi
3EmfLL9kIMPbuRuS/l0LAApYR2aYd3Krbn6TfJTWnIMy6s6C/3hg59CLF7tUReuscOVlqLP7siIV
zmT8P+pm3wp4mWE/wITFVxNOM0MbujxEroCb81wdrNb7jGTVs4Ivj+Ng723f/xc7w3uixSpDCcjg
2f2mxi32JrL7lW/qS2an9dqLUwaazFmZwZztsBvB4UI1VUwvzyAK1M6ufbUK5ngf1e5LPUGI06Qh
rabUR/i9L+PUIIp5jZ573waN2tUBSn6acINj89UXmT7TBweIfGshwguDUQr2adx12UJ1HHiwQJeT
PTcbJ9kmfzb6ibXKTAyvc+ZdPqJgvrlovza2zSk3CPbsmSwppz03PvR+UZ35IT5Zhj8DYLh1Rv7Z
52WwsxHZPmisSxNd3pqc3IQdfPgzl7wwE6xXfD1pe7K9VIKA5kl3DWasto1VnzkHlol/iSK3l4nk
PTN7dLrmM7zGeBWZUOZbLJJTYE5Htw9ejaYAgFzT2BHOdFflvrutpuFkKmr4RN9gILMSqsCOdQnD
4xBd+6G32bg034mXH7K+LUkTD46qerW6wWAyYfAU9q1iEwJEzLXpKNKMzsks0othvNG9PGQBLyES
x2zIoeRFySPhfu7Ko30y6vE96Nv3dAp/0iQJVzarZ5T8xyyMzloGv5Ph86rW413bNmdqyaiwCPMj
JMrpTUZrJjRlUKcVm1lW7K5t5VtfPM0BC5wgwhXYr7Y5SEdzRDtutOgGpvAqm9jaRiMAzAiZbzXK
8ljDbwdRh3w8YZOgYsfYzASJbGomm7bUmsMQ9jI5X8eC4LF1bSGA6A2CWBQWWvyvAITZfaNC5+lM
SzQUg9VtNfSaM6ZylK1Wv6ormPF2kwl6WFWvmyl5Kmb8tPKHU479HsAzltRufUfcE1fXbH0Lmw9d
JV9mWH8MiHiO3KUody3xmdcB3CtWYbaGXOhIwIetlQ6AHSwHWUE0bDIz0VBkKR/VPIujlU4kXFAs
KlDPTKMif+VjU1yhMWemVDvTOg1rayuBta8tyf2SeVa6VbGx5pBK1nUCuzjq5yMyABYtmZrQCszN
aXLTHY+VPhGUXhLY5niXPKXVKYR8ZBrDZyDgYMF7RGpCgUUI8z4l9wpPCRYi7wTmeX613fxRCFwA
gcpv6fJhuCGDI8wlAQ5pxgiaPdhJtPoWLLWXWeRk65Udw7F5SABj8AVT3Xwyw53LhBflA4IYtkg4
2ZhVjgvgNl+GTGgGjDQ95V65EaB+Vs6IC4R/mbN18kSsGSCEL23SJ+vK4lgY6C4x1k/Q44IXlF/q
XrfOUbI9ZHcS/aN74Vhj8XWsguQmCJBa3cFASN8w+Tl3Mnzp6+pl0u50izvnoUR/tHHmZly3OYpr
1G/Fa6cpziJbBev//lFqOe47Exvqf//oI50ku238V6hObLXn0qZF453rD9/LEoCUkcw6TrZtvIyy
WbyV7rAxmuHdpoizEMsfYy/4GU14R3L5F4kiPBrkq5Bv9GqKYd6Hgp/P8KkAwsH1rhLiwavW2ZJX
OT0Uqehf23kXLvhnCv9hm42Y5sm9Su6LKd96HRoLXr7ei/YYEztmYDjiorh5HViD1NXwXLX2T5XE
gJgEXLJp+O6s/DQz46nLZ0AkebgbiypgCTf/CiHu/cZftW52xu7Fm5MtY8Mgux+Zuoa92o4WVeVQ
sF2unfbWQdMeyd0jF1Wv24awbuy8MzSAPltHEXzqhYI+fYX1ycIxvC5GINMxny+wxZMR2XtRcPO5
zGyjcZQ7uSD36u69EPOlgXGE0EFM61oTbKrtY5azamU9S9WGrcfPDm3DYU5vVBxkMKzDCuT8wDXF
7poyJSWeAc35AXbz+5wmBzXqAtQUaicNpqGrzA3dfb43gAcR7lx/MJ/8NLL8FMxQ22eTRfxQotzu
sZ93RvmcGr9kk40szoMYRUXzCPz16A/RwU2DCxGTQOK66INU8UBgVkEkbq2ZFlZ3mcXOSZLN3kRP
owszFVUK0clx/W70VrLnGAXrFswnfCdPbSroAXFG0xRwPTM/xSYeA14sE2OtUM5Vlv2bzRMRw6HK
tkCBV51MjxTJhLBGOBsodMK1J7uNrEl9iPxv2Ylvwg/x9ymxbSprqw29i/zmmdNGb7ttbtQBpH2k
h61NnZ6PMxtXcmXTwiUVfajXutHn1m9/q4ns2rH2fqM0sNZaJulG+vyaAz2j4q/qjRFHCAFBokfF
a104N8bsQLItpZnSe4xkDZQTNaFxMDnbo+PYH/xi6FOgQK8CUVL8FPOVxi0YYFyWSV5ijGRtPxeW
wgsw3MBdQIEf9TsDuS+KBbQJSOWzjkjYYus6nBMq0xNvFRD/lfDqQ4TurenpGJzJB9sZ1faZASvs
BUYe1NN3lgOOosop2Qi5Q7PikrlqSyDpwloXmcXSNk+snamBHFmtE608BVB9ZgAVLPSKuOnERkKu
WfXM0mtAGxvbQcAx+wmKebf6nKvic5Q16X2ZoTdOfJNucYfvttzEhpXvusVg7ubFZrDKhpTI/n4a
vGXfG79FY/kMNGA4ySK7007T7qUEzDQanKHSIi4Tdelv0+E8NUv97tlUv4YOj2bv3smeb2Fkl8xK
p/zXU2mkRvdINfEUGOF1xva3M8Jgem5yawcW5Fh40KzZKBcbNCT1qRnDx7SkCosZ81UDpNgUfwDA
+v6OcQMJ5RaPfhfy5JITa2golRN1xmsA+8YsDHeTWDmogWVR+zDlaCbtqv9saAdXldl+RYfMZmCC
RtPdkFgt4aGsiJS8m+1oO6TWd4yiCakwoR2R1W6UgVHW/6eLytjoDu5M6HhPDqgX5dXpXqHyWrvp
HT38i7Scx8EMtlGDSpJtG7QD1X0Z9DtsXodH5f8ToXNXmdGlSeA2UB11O1l5pxgO+Yb+1l7t5waT
eEVq49Y3KEOY7GPNddHm59GjMfAtqR7gSITvZQCVbLeQVnyrexLBMjBmrJuyz12lBqZnZiHrwXTP
g+ATi131zpkcrGE3fdKINiNRMKzaPIp4DEVBab6HoYIApgk5hd78TVfGi+oUJ6w+13w4JICdGmG9
EjSD+VKqlyijE62egEag6IgeMRGmw+BsXO2Qiz4cagXVApcjErosTk5DTyHlYw+vLK+9BF1ymLIc
7FKqf/oJnTGaF2bdhXjLiKzl9FItKJhXh/lFnrEjr4j4ZKI733vTo5faz54esus0wpkUVXUYme4m
3hyBjEclh5pvWPlRjcoBIqum9Q4IwzzVOHtmLJBDuCSp1AX3fife9WSOW8LJqtU8MiRox+04OC4b
3OxFES586EjmSAq6Nie/9Y0RbNsxOZZjjGwzpIIvY8xE1PMk3zbvTC4C9vTpzUohg0OH3eSKoPDU
zlm4omJ0WobgNaKcqNVPyLAQEqIdlgs2aLT3vT+9Y8BAnZggiRWvzGR+OP6vmDoIz60mfFfhC16x
xIZlAGAjjsrH8K+J+GkKK/kzfX0mg9jadJbxbuRBfumU96ws9zoH/Tm1maOjsNssP4uQqHoplyyM
l7BrAlZ9hAiOKCgpunaxb0OTR1QlOVJWDVaWi0sDqIIP30uYNgxUt6Nml9uilTVmvLDNmUkZbFH2
I4zTSuLDX3L086tgmD2GIBeeYbWuM6aG7vCYdfg8vTk+dT0Tc39UN1O2u6pirc/L/WZ5u7Y09X4c
EhbzxvYiK7YTKsqrYwchlZWNdR/65PclC5Yka1BqR1AEH6vQs2nCiEs16ncLHq6r5Y8fqYF5EsrI
mivOZBTUC9s5xGH8rBdjY2s8aJnCYy4t7pPJjDZt75HD5tgbbTYdaIRRHuKYemXMTzZe0r2I1wCU
LPQi+TvqrHRbEm+nu4BkW+uWBXw0QhJY1tgVJ9jyBS0gzIfYrNbATzbt5IenRrf66DfByo1sgO8I
ITa5DJFA9XZ1+u8Lv4ARwVuSrBAcUrqkTrSxhuocW+ltsASZiQYZ1vSv5Sms+OKKGcwzZmv2jvFI
Ia+LXceDtXNleJ7arjyZjWrn9X//NXUy1EAFZioXJc6mNQ156rKM0lOTWGV6KA2p5J/Y5Dxid6pP
Sqv/f5mWfyRGHQig71O1pHCqvUjdEWZuYCAacOhNNdMwdGnFEXHDhqH01jHRTRBjLU4BIdjsfOnH
Un/6B7pQbsN4WWQvqSODni4J08zOor8tNLyx8uzOj9H0i9ig3nbJ8BQF8cnq5lWVMzEdk/Z+ds1b
yphltstjYqgdMpmzg2qkyRzICmDgxY9ROFc/rq/osnFfzpfOZfaK4/lYhfI1wv43pN6p4u5bVygo
SA93L97wEbvuNRqDld813zpM/gyX1TfB3TBB1MYjSRmCb7k1Pmy7e0e2xPNscZBm4BEaatpEsTKT
WCzWagweellyptP2luExD8Do5HS0AQ+pa1nvPNJobviO4UIVFf58tqk8eDZTp+SlrjOyDtPoFXnW
3pYl4vzK4K+NHI6ktDxSjtS7gUzJwEIrFpIiMs5Xy+wpYemTrWHZGtk8F0uHSJAHxIu1SJJNihx8
5INn4Ec8QlFs08H58WmkRxJ6bPPOi5KSv8m8b+vujCe0WA2UjqvItw9WH6Cp4sCxsnKNcJO9/fBE
VMO91S0U+lIcVUgdhZvi0yqHg1Wx2qDqOqJlWby7zXq0nosRhbymXGWU9oZL7AUvzLEr7Gj1hZ7p
NQr5jlNBl0zO6o/Zm/vG3jORPsNZQkcKu82IueDyhhdAyIHpgpXdp/Nzl4/3bcUvnqk58lSjwj3S
uHs3oGX3WAnLIEbdHqsje5ifICPqh/eYf2FiLPdrcYcu9D1LMeykDEQkXZN9yJTik/Mu0tnHOY6N
hrDKekJdEg7LXx4z67YH9Rv4UbIOs+YpqqJvHs3bGBYHDIMPCNjYX0L6KRl6MTR77ir3twnEqxl5
pyIZSijyJYzB6h2TzLKGewHxt5FZc7Kt8HlgULn8n3NnuuWWR2RqdMoJGXDiZVLatiQygSqXw8Vz
Wi5yHw3VMbPKF1X0T1J7v6Yzvs7kJxYjuwg6Oh5JTRsg2ux+noJL6oD25LlH3xhssrB/AqV5UpVk
71hdJmzYKw5riDBw4LJuN2v/Z1bccB4jgRgz3qptK5Rz+bFF0l0RPM1MTu+quH4KWuRYaXfKygju
o21/WY3/UwwUA7OLkD+mIm3ZCeRyvHhm+EwftNFj8hIgseLqaxcPyIFhLqASAGITITWpAO+WLmku
FWOHGgD1IrzXyPeqzv4NSvVJaO9DwZ/lifrWzGqsgBSdPOS/T/cayaxFnT+w/Zyaf4lhuKz/IEpF
dnFKU4WW/VxhNl9F9FeGO2ANbhENyna+jzvj1X3rVfFvxDxQq+BhMqqLy1CgbIYLzTMa0TUH4V1b
xtGlMq0dcB0sOa2AcRcKzne3e/JVA3K1//Zkck44TmqpECxgjDE9mlL2f3bC664t/RTwBOZ59VSn
Plsrmbww69tPo/3K7Ag0F6lYC1MexfyIaH9qpqdIZ9Ham3L0XcZD2qcnZXEYwtQ+je5MGlTE2naC
ypS31gsorm9jUmzo5MgCAk17aDYsgZPFTeSbgrQCL9y1wBTgN316FcvKuBe8jZRCoFN41pCpO+xZ
0g4vqs0rpqaMen+TUAmCEDjECaW05wYMjX2M2qpe+QP8PzwIJ3SZqA+n6kW09MqZes9ij2uZO8Lr
+Sli1AJLuJBvYIGpqxmSKlQOEZUPCoRHXcNosiUImBrmcGQzvoqUecHVe+5Cj6IonXZpWxxLzXYL
fs7MNdbs6MXeSpA3jhJom/Ly5Ph8qJX4bRvx18/MN+wB2aQBZ8SdnphlHCXerFZOK2/oX0m8vxXj
fJlbEAFTD4VGrDTH4l5TtK0Q6QLhAhRLe/uczhhF4I8y70WUEMEQEHKXB/6J5e/nNH25sruvIaA5
xYIZGsl4QaEml5g9xswjpnfpFYf8j2ClU2sPDCldw9nazgBXz+YwQlOGWM1u7/saUWnf3LH1pzmn
rEWU0tkGJGZCKDi4+Uu4RJ3a/w2b6s0DUemPvKqJKXp4i/orzIp3cLvZRteP4PxOfeN9TS5/jTFZ
J1ZwXLqTYHdNywB4Qm3k8hcTCv9gND33bH0cNH+AkAuTRzj/dryxBsL9zh26owDs16JGgPnxFBDM
VCBzdQy+e+0AXOEjW8HV1zNetZYHqQof+uorSoFIRSEyq8UQYFjZLfLKhY6RMpABD2v4qE5rjhVu
CH4DefRZCCxwjMDRr/oZm/DZvpqcSK2RviSBebSHL/DU2Eb433yPS77878jxkj8v48wZUx6Rsv6a
spHlN/tmEEhoxbxr4XIydaR3RMa4ZgbDY+8chGge3Zql1axGBNXiADdgFzrGuS6QGutgek0V+my7
DE5pqfY1ElypEak7rnvWEdoz7cmPIQoftMMR4QXhq5GNGoRveq0DJI9Fqe+yHEAU/E229821DfWj
bfCbMhwyX7v6IYvMS2QxFMRu9NT57k+m808xgUpr/Q885dzHg/0Rmt+ly9DA9pmrV4FCzMslmUYT
OlT0+/iQOM7MHtV2HsFmLE5jHryzr/RWtmkOq3b6JgbXODq+/cIq4iYD9PRGmBEQloy/Q2zcJWQU
mGVfb8vB//MmYa5zYeK4UvaBZKeHSUTRhrL6vQ0Rl01m8DFpxXgjQl0qx24b6KufE/TCJ/+uug7H
wG9afSpJnzsH/leT8H8MGZkTS2mB5uFUzABm2Rl+zq43DPbdxBGQSD8Tz0PXYCN6ZXeD8p2iFv2z
KPt1xiQ4jL1bMk4Pnpk/9aKdwKc0hGorSoC2ui97Pm5lL8TVRL5XmYEJkmxAIT5UwK2SWn16jGsy
4ahcsBB8iC7oTnZq7xh9k8EEd49JlNutrQ5twWCG2wAuzGBZ0d8w2XswCLUr288JfDRHGkkT9a85
tO8+qRN43cxVbpkg7ZZkSj3dwzk9j5NrPsI4AB9ZwhYdH8DzCYrp7M8inYZcFzs4NOPRqBVWHuIu
VrZwnvDjBzX2GouiY4gThzhqeI4OcO21y5XGiUuhPxoNp5+HGiR1QI/G6p+HhnYPumfT4O0zMnmL
S6iiA0VfHg0uIlBIMHV7czXqRGMsw22V9Gc7Bx6Z2wihjMTjt5bu1JhNkPR67K/B1mUZxCCdO1z3
XPU2HO01GA9t1sYDwqlNMEKwAr1pmE54meGojTa3KjhmVvNQQ+5Zpb0wG3oIkD4OTmCcuhT1qIus
2FcvrfOYOvoLEYW4pX3nrIug24XCTs4QxcmZCTxgHeajW3owhIV467JTmRrmQQrrU2NdPmRJccVA
Ea/pPVD2sUmaitG9qi78B3oW+l+xaWqUP0zYzW1VjfearDiPIHsPb9ZlUJo2uUCQbOBGa6BSJqVx
aTxr20JneAhc/z6bXB9ETefjsv4NnazgwcUlWDvryi/vTKDsHX3fzm3tq1qMh1z61wTFz5BMyakx
1TpefA4t+lsWh3AR5wR6ZErMpabY1NlfPXZ/xiJ31jo4ZbZId8Q1v/SNIOh4aA8M4+9KjvoaIMK6
7cYnk9q4GvgN4q/t1Fsym/rMbcOLvxicm7bsd7ObvdUcx5lD0ozJwlS62aYwoeXEHXPrwAUh1jm3
ecHK45r0j+PixKyz/tInot/IIiJdk4Z41UuUW4XxZMFw32Nkf88RrTNG3zRO9215yQ88MPSWfFd1
Rrkds7aPw5a1SjxvyhAFXQNF3YWOGoubx0ZnkAVvryAqzsqhOdv5nTBv/H6NDTqRGGS/92o1mG0C
AN2OcK+xSSRiK9HrCwjTfXSzEw4IR4MTkyWAHrumZmRPlp8tzgppUhNC/vtAWfYT4uFB5f/oS6Ge
hugCX5diuBAjxC9Ub65DMD3fNEAN9xhAk9oTHf0bhzbpUFm7KWDPrx04neEoXwJU5CsuEeodf6SQ
CA80oI+RKrI1hLp+k7UPvUGBKPoetUJoEu0EWJsgpmMt6ZvSSVUbeD4VEWwvAEj9sKZvKqxXlIvu
gxNYSLeQ9/KavgT+gB7JrNTFLOoKe3vylavp18n4eCkgTqVZkcMF6ycq4flko1viWjOajVnx/uuo
/cvdJngUY7sohL96GRJe07LHRGBCd9xTP/RIuFyDYMYwjty1ycACUxC3TjqTA44T8NG6Jz8tgkvA
9Y8lotkxU37JBP2B6Ftvb5ZGjmDA7Q55Go+XlCgAiharXzfYEKj4ix6pg5/cfMQfjAgWkXVMS7zz
e77XMWB+Z/ep2HTlQznkDyYAQD8Q3em/L3PqPTuNMA/iN3E41VpkAEh1YnRJpLYpq7f3FnqkbeaP
glFum20t1kOgdPw/xfp7diDOunOOtcXPlg17w6N857PBPJW6eibVKyeeEIBv5j+kGdu/bMQB1RPs
vYlgLlAdhqDD4vquRud/IJcNcNFSuLfT+GmJYnqh8QWgje2dAdtlVHXwECZOBEKId41l17NVT2/K
yuVFxU/CGS0Org5plFUwDEXhptlLIvtgJiAegiYH1GlHEHMYmRGdQQAgeiuuVN3vq94CgWyK6opp
0qSHHze9jaTQTU2J9C2T595Nv4eala1JO4QxmyQGB6nIXoXxMh7jza1kYqymfA53KByhSF+JhFib
RdYQosQXt1IRiAT0rUMr/LuhrwOOsvjoj213/u+PAtIsLAYLYHFQZbSbnpCe64wJhmHieNdYJAIi
ebXD6qMDZzqlkd5zYQE9XOhw2bJLnwRuMjicVBQOkq4q4LytlvDiZcTRtd5MWMGFUJkacZK3nQym
dhM8gUhmLPCn6ZrAMTiG7the7XRYOXZXsuqA7IQj6xyo/gtCLbJCGbQnv2xvrWBs6LswPRoBgdZS
ya7JrLcYO+odSkFQ3FH52vcd2Fs3e0aX1m9aXXzhknRWyb3LQGIzMO89OPPAmNuDdq7b8Yg5dr4L
LOttnJxbBvHqzs4Za1R+j25PMsU2UM0MIRg8C6wrl1786gRuxvhphxzlY/BbAloL0Mj9QBgLiqpa
ABD0C/MtLAihi0kRkKXrrOkzKzJ1Vk2JAnHu8VTwjJ2AFKP7Gbpiq6yhZgEm3UPdx7dq6OpzUzNn
G5c4UzPZQE9iqVRVr50IJb5vhIjITjc1giXSt4z7oIpenKrHNgf5a5UV9nJ9pDO2eC/7wF78UblG
9RB7zG3GhiQPnyvCj/ZuNbE2or4lotXfJ6NxQ99r/cAbfWyYpwVVUR1jGW1LcjQQYye7pAbcNKfW
hFSuUSMmhv+xdx7LdWPpln6Vjho38gIbdkd09eA4HEfvRE0QFEXBe4+n7w/KikzmKR0yKnt0I+6E
kZKSxwDY7v/X+hZ/NY1bZUT96ARojtPBx0yd43qSRQ4v3iuerIoQ2IqQkD5Kn43K/hb6wFXaMdtp
Yhov9HBaG3kMA1zTsVZ55abLaA7kVnjp12ruyoYUgJhitsq88IUVY2RhhU6o1sr4xR5QkDfLWmt0
Mrz4tapU70SpXViF/VqUSvOYEWiqoH+4QmXDYdtYlpkFAy3Im22RkL2Kc5rjn1KWj+h6k0MwYMSO
zakAYp2YSHjKhJKqjRfCZ7TrTbu0ekfd6Q4pALrJeFFTscpLTopcggeOTDQ7A9UdfU/fJk16BcOM
qvh1jfN+RXyWc6XoVJdKLVploQEYcAgPTtV/k0bfXgdEFQPn25KMMNE0C19rth8s5djqo8Cm9tXH
B3tuKkYBsRoex+BC6e9gxrEfHpEz23K46L3mgRUOQ1AkjE04+GuCSt9Y9NSn2rsjdrlfZBi3N5mk
qWKLvOZ4h2dCprBPBZJdWamvSJmqGw5CWLFGeaiXAunx3qC/edE42aYkRe5hku0jsWblnQkFAttq
CH1LHDQOqg8dwom5djpt0WKrXVpeExBDkaaFUatl/c5XFI+dKCqolmjdOsoXtQ4YNy9iwqUrZAdx
2D+EIBIci6jCQevCy9p4q3zK9qRVbmvdWipOnqG4GI9lguq+p0+IjzTwNv1q1oBuxqral1PAsLJV
9qTNTx262T2nFTaBCQiwnKmifj1RxqgGfEo4rBTEx/B9SV/sglaQ3uA4Ww04r1IlAjZC3Xw1Qwpi
0gTH2VLCqKNgBQgFKU3DpOhM/iEmTKlT65Z6Rs9xFTvTZGo3wApJhw61rzVcNtHIm7iOLmEoz7dh
psLWlJvCAc7jRK3HGc2e3d10n3sRVAkWPawnOyUT2DYDrInJrTY24jjNP+oG4Zwjusy1o3tN5MuB
8sZKscGrsbYTnkL3y5hDfAu47kOPzqtryfxpLUoCRgWvdNDAFFGv1iIc0t1AGKPNgb2lYhSX+vfe
tIeFntKjl+jFYHpZK2lCm0xq+1YMVLfQOR/CEXQAeRbjWqRI9soh33lq/2hbzbGO2C8odjFvRQGg
5iK+UPJGLgRcxRncoS3TBkNP1tZi5zfFXiSE3Nt9pCCEXOhGySM/jt5GVaEUTHJa4JIr4EKYHAbK
wY3QN15pjnrZK6wdudV613AsAPY6DYybvnItyiUrqVjGglW7X9MnNpeOQrx1WOah24yZRY119imq
GFngaSCmj55lj2s8QwewEKlWsnxxeOCx011CkJcDsSR70H3hIuxIFTChyfR495VuijjeoSHpIPYu
yGd67rtEuwNAcMO79nceXvYV6g2KYqzZq9m2qHvUybBsz1QBLMW4ywiZps/JBjLu1poe0azuetTL
BjFfsn4O+6DGTBb/yCqwFgZUp8UAVn5Ns39j6XO+qDox8yI7bsr2SILlru7HH3h35NIYR5rPmrVv
DGboEI4fEO75nteUjqgDoXq2yGwnZdbOyJeUzXQA58b2Cz2Ra8NjWHki2PV4iVeOVB+NqtK3oz+0
N21dxIibyLW2e3aoTZzPiUkEc5qB8t3yK8ipxONi6umcvZLPZsCAOGw//sEBhrXBtMxjD31y2fjh
3Qi/+Tlt7uCNooDQYwoNXvFm0RDdkgGsXyX99Grj5kFqiFx36mERtY7y3aa3tPI8Np6xl9J7bcJ9
2SLbJ3d8PFD/7/ZTY76QZRPxWKNTV4ZurkTVqO1pRVn5Tk8zc9MMZFXVTXhPvYB5ySF1rR28pdNz
9aTgorUhTCBT5t/bePrqj8Gm8yU0I2Qv6liQ1lw2N4xQBPhwxMrnWrE0d0SfDeBdo8pf1tVemX8Y
/kSN/+efqzJuCPu1s7t6cgAYAtpWTTPFmMoP327ogZoq6mIxlpcUkYKrnrR0rZu6vcP2Yt806ZG9
AJOdx6soyW4YISIy6eaZ9GgHcZwfyVrHHlJYG4kAmnJtrFOtQT6hrkebbXAaznEzZvQV2QJCfHw6
MSpO+v1w34s1yWrhwaIjnujGjT7MutY83Fop/XF1iI09+8BDRZYLC0ZCRgz2kWkon7oKxR8lE5+7
q3Badd5y1OxdpiGOnVDJ6sawAl8bbHxlP6CiX0Yk0lz0/mzGkUMGJBV5kJNlBER40Y2hlhfUgklN
owTRTinEz5SVJmgpsnVksZcBzNE+1GpKHNJ4jBWxSSAgaaARgaAv6RxRZygqPkCXPBYyUAk/JT3P
SdNDGUDwEi30RKshLYpCFAVIehOj8waSaB/TrBC5QaySQwHfCeN13VKqDJGxL6cKTHGQ2M+d3WIu
U9MfVeG9YX5tll5GH4693EOTVTYjsVDpQ43YOYTnGmrjX1Qm2I8aaEQe0bCL/W5foTRZsBelXR7E
bMJImbkgKmpFs05hymgubITi6z4m/acRyriMVagqEAM2o9rQAhfTo6JocLkGFIllitWw62CuTULC
F2X7gX2gRQx10+hIPkd8gKi8WtptOpoZVsxuDKDCaiyiRNWQU148WE6t7J0aCbTR7kNUKPQww+/j
+D2Jfbw4EuwUwPdVlYBBR0OzyyJCSLM+I9CALbBiICto6nbcmJaPyuGp7Vt5GG8xpKjXXqU512Wk
viZpFWDsNdZkTU6HqDL2KM3De1BuFo5MmDXARIP7IeAcUI/1JS40sVCHY9xlcutXfn4f2xUyLLND
bh6YtPSZ1+5KsmTuQgOx9QjUM418a+EXdnBl5d06rAfHhT8YYu9fM4F8LdX0mgDXqxx1KgRwFIaJ
OKi9Pt4NbN4CPJ13AtP9PRLIldXX4bEU2VoaJCSPprYqJiJrEiIKjxKMNGczlGNUfah4hlvao6xd
chxRarWBS692r6L6zvtK29eievOZKlexETTLAaHnNECeos6ubXSHQmyDgAOTWOgODqnBepZLrF9+
sW1Qqi26NEzX0izSh6aLHoUfABdTbWczlrX9CHBu2cTGC7WBCssr2ohOXXO+tKFkUBFoiuKJ5Lo2
BPWqsyVvygrDaVCqe1yRfSmnb4ZwhlevwhPuBfgSHeqFG03HEgLfgO2y5CGmSrwBCzVuNMj1i5b1
bqU62zgYPRQDFiknynTMo+gJJRwddRSnHC/YhOiFd2nFpkpGQPAKp/qlbKPkwqFgtwK4je+aInvF
fFCn9zLwjVtsNsohsJDeD6of3491nyPbxLUUs3LViW4/CAfu/5CHG9GOX2rLZ+AVRbWajH5jN6K/
tRp9C4d52LSazrmpIl3PK3x6ZgbQlVn5P6dcQqSiaoGKEhJM7DLhRpcVJQ+6FN5qCkwmHIsFvxNs
QnwukmE+6b7xaGkDiNMxvC6D4t5qZfzki3TcDvP229MxJ6txtmWipclv1HeBmd4OcEkq1HLuaFgE
JeotezeZ7pKgIxwjsnaJRcrVpDoK9GsVPgDIBiP/oXM64BzDEcowoC+FQ083J+HQa/y07Oo2poh4
fDAInbvyQjADgUivyF9QiOqgUQLgxiaBm4h6JK2o9/qLQlGI60EVX00wgVC/DxekW62gvwfoUwbq
zn77vS+GaRsNgY0p2BYrZLcDwt3S3EAXCdCwdvoXWJX7qJM3vZGQ9UBY2zKN4i8EDXhVo2wHnfYO
9OtuXRCmgGTGhDBR6NpBG59RyQtqVnDQEjI0MeXvvD7K7+KUpxC2gmYhZTcMVHV2QRkvztmYaGPI
+TKJrnCktaD0OLcjpkC4Ex+SLbyU7rLztSUHElYXtbhQO+xRtg3lRhS99k2P1Bs289NDTR4niA4C
Asq2XodSjl8Cq77NWxr6oH4BsecAOJRe9Q90gvNNZav9g+OZoB8VAuxFNq0dWtn0ebrvOosoyq3h
qvZ1nM4yqW6j0QWugTGbxuHtqOvcLphrew8kNBmClWDINfp16hlUIZyGEK8I0JRSEE8X9m9OifxP
TxPtsa9qsEqCNABsd+MWUgDl6Nqcky8a+yryMYhRBshfIohSKTrPN48IxZzC6GOSqysfXDUHpSG7
yhujc8fOtw5GPqX7Tvg20Td5d9SdY8LmaN+nQq7IJhu/4lzZa3FYPTRIihdO0ZuHWrct17Rz7BNt
X27M0tLdNhAG5+GZ2c6JlARGJzxkHj44Sm0UXQx0Jkpk00vuhbUrrLveSssVsrfQLaqGnbbSAnzq
7Ys6Bo6GbI8Q+aTt7uuUqDab9ejZjgk2nJJHW9X9h9Ionmt223caKOpkHm9iwrIiKr99IfyKYWu8
VENOd4JVY+9ZxnDnSeULFofg/icB9z9KmL7//8iO/u9KCha2+Hmh+Pwkca9eyJN+yxqYDJcv6ds/
/7HIs5ewensPB/75G//Kl7YcIMDGjAe2bVOXqsWL/Y4HVvgnQ6g2mGfaEXPG9J98YE38pmvCsqQN
2UlQsf0DD8y/qIJ+mDR0hHy2Kf4TOLDQ/oIGNunWgoe0hAk02LFNzZj//fXlNsz8+p//0P43HoC2
HCYdclwjHhFzfB/py4iJblLt3QPT/4GrWqB2Sl9pKnzLWPyI07kDfA47sh6B/EtUyx4eQQpHNLKm
WzZ5BuXxuTmVmJ+QtUED/PvHJQGRM4al8qmlc/JxWxrOhD+nGqXuGAFSKBcK4YwEMMlwPQbhhZ8+
SSiGBO2y9mqEDpDOTHuSlruv5Rx8AeuCgQQZZyo5HrHRdbyaNHm1xb+Aba0SM683JXzGKJCPMNOW
4kLFU4k9ZhIrKyMsR0OahlCu2mRgpZjtSbCno/tSs+UH+uninzgmtbPNbP2raiCE1dr6qUyIH5se
iaBgV2o6oERF0m4UGlC9FCtwLshS2zchkT1Wuk7KNxcyaFJ/wTOVLNmHrZ3G/Gq3YELqXjwFEtJB
jw7dz+Nrf+5CaMLexmRVLauIWXMMKsCLyIh8lL0e7o1tzf/DMgw9KKwQGVEfJOYs7UgibfAcVLlx
l6pBCUF0WHn0P+E8HqchhTZM9QpjErJ6ikc/LDW6VjX1lVPUtdFGXwukS+jLt701FAtwfHihB3IR
a30l1ekVWu5bmiIjS3uyhyoUaxVdlpEbu1AKShSyCvEBxHCN1Gcqkti1rK+AS+7Gyb8pzGvfb4jN
wPoPRdhZF3X9KkJw+x7MKn+KqmNRddve80Fa6q+qmd8RfYv3LfbfYkh8TtVqwAZLggmx4CxlvBvV
KFx0un3PHv+2m+yHvge4a/Q/kow6qiD5cjOwuSVSa6kQYMoTAMu5gC5Qo+4fAmj1PrT/JQdn4rko
h9rlQK4C2ywbL/P/INl/nzDvx4IJ8xWhUlONt2+oLLP306amkxv/X//3/5yZaA8tApfm337h93nW
YC7FeWwCT1PZlQgdCPrv06xh/WYyT0rVQLQ1Y9CZNLK8aoJ//kNXf1MlM6kEfyNtnbnwj2lWOL+Z
wpinGU2oxCYY9n8yz1Kr+cvMxWtLkzciOlSohsWnO5m50iIr/bIRxcosWxgnQOj2GjVnjHToIgev
3/c5zsZlbWn9PqC6vkJvyhQ1hak41PQliLT0t2Scdnu6Zt2eRaXb//nHsp28larjrIqImIPbTBzN
Ppn/79//7NF7TjjIuIrJP2QT+O5F1WTtnmVrp7Rf4s7CHhyvacNNaIeldpsNNlVWVCqOFYVrKYx7
2sngeScEI/gn14ZFTzycJfZjmKqLwaQrPsUeCIsyyrdhVQxLrU3ezEyL96nfOsvuXk09uaaQWuKV
w4OgOPejDslBD/Pvltf7m7SgRGT6VDIczMg3Ztqwha23lS85mc8fjGPXI5V59Znd2WRWKoQEE4Un
M8EKy+Tc5EnYrOFrWKIHydxajVY9LYrroYhrvH/mRZSFLbFQNSyUErnuOHL4QeS41FQvW6XFrT/E
yr2iGW4f5xcaRrfHdEKMEOO1DtSBYpHfHc1mot6lDISW9GB6Gp9Q66AlzSMfwJKLdFEDMTgEFR4T
P64SN2k949iU+io1qW9YWX8N/QoIdO10SxGNzrzw1Fd5sIvSorvFr3EQ+hi5Bg3PBbCi8VIkHF7s
OBlWuIfim4mUXVawVOHA10blHRO5JBPtaE8XyZjo27SlAM2sNe27GQUeht0F5SfOtFtznPVKaeFm
Sns7pq+tX3JZtFLHhTyzhIlYXQy9E1w4E73nrnnGJhpvExqly77H5GzHcolCEQReWdUrnDubSPYX
nHNWQ6M+EvaJIL+RS8dqcdlBFBeDrqx9FABBxErnkOlcctpedmF5LNDDLMqyq3Z2RK3JspLjaIsv
02g6CPRyZDeGglamAawcEIdmTfWzn8+2VMg9SCenjU5xhAcsJbUI6ktvFsA1f34T1HrrziekIB7r
dq16e4Jl20WeFvqiKfltLYED2vnJ1ogU/L7dtI0HkO8l8XGa0VORNrUrxYetmyJYpqT9NAKF4Tyl
kxBYVgc9NAUFpypd9zkHwXCQJHXmNYBhEBWrYawCrFlWsJGFAyTNIDIxhwvZ/cQ405TaJ6ZxgZMB
G2TUXWeOFmy8HN0SDLLB5elS3MnCpT0UPZYIqn+PviyO9Mvvu8Cwrs1GkzvKYs7SKMurrJH5jVcZ
GgbCpnNLFcwxCyPlKhIH3Mr23zoLlE2dansjFgCrtXmrQqRu0sjjzx8FXkSgbdMldlvbDYuWnnNq
bTtVane9V2wcxwBuA5fykNjZI3Gy0sWMjPMrLK5gFAbFzoys15J+D416nwTITiG3BC0s20KkhsDj
6YACEN0ugjqaNpMa80ziIIAQDXeK84wbJ6+hNhLqw7GF8TRig2mqew9Y9IqRR6yWM0vn5uegiXx/
49NYknEzrptOb1H3h4QTiheA1s4Kmy5SdjAblnCqxZCWxhG3EcZN/HNL2+LjiDIAe4iS38tV56Jw
7NtC5DndQ6TwNMoE+x+DQIWlpwh/U9V+tzCwoJFbheGRIGV3IpR5bWAGDqhmNQgYsdOC94j0dtmO
iAh91Q6X9YS7xytgd7Rogdh2OUQB0fvSEzo+NmjNTWhi6s/LO49bfuPLCOsqIY04Spu94okftH77
Gz0sh5sqycIdixpoxfnvZBZ/z1Ea7nlMpOubXYCVyelu+ihpOWVmz7Za1ntVCWrUswp+jcSi907s
D0aYWCln+j4ORx8nlmLX+6xqGsIk47/8GIjbAP90a1tQ/NMY8hm71grrrlZc81U2FLAXqZoU8PY7
vCYTECEzgcBtkDu7rmhNokcS24RAk2Nnh/oupkW7aJBCrin88xTCaOsHRdkUhmM+kzy6CpuOWdUP
1C0kE2NvsrkF/fpaGk1yg/stvakTB2ChOqQwlmzKJmV0V8//WAJmWRUyfqiGLFvVgmyhKt6h3RIv
eqlWa0YKnQGle3Bgtl94EqlDNHXwu0uh3JBf5COYgdnkE1PnFsI5UPM0n6K2hvLaRt9bXbyYdhE9
xMNACwM4GfSuic1fZak3U4D9hxOD3GUWUcGNnlymmPspmkzRoTOJeuZh59FprO0oa22f51d12we4
L7A6BrDPKUg3X4qqv5xrVGkaGndx3iFUNKPhSqmFsctrtXEVbbSOhWgekD2NM6ElfkP6qDuj/n3o
BlTUxPbd6v5gu4ovsl1v08O0mzloWgeYIUzbzYfKZK2xxc72oShmpsiusGUcmkZa/HoV3/OLxVov
zZuKISXTsjrC9W/ZXxtTdSRx2IN1Ts/j5x9HldkjIYB4PVppDbh+zpH/+Z8/f2hSbXcq6FdPNZol
O6pihYmqh2grzfro9ai5MiN1CE5tmmM0iQbpb/eW655BvCx/lSY+cJNCt7axbR78STdAORdTewR/
zIELI8eIa+ZoqIhDQ0i6G+xZ7RGNpYMY6+dPIxsiLK/DjUyQamoNvVoC9UJkZTvfHj2Msd6lNHlE
szx+VgrbwrpEUmtQUkvmOBTtdJ4wmPZTdBF1FJegCCCpBlPrZUxjQTh6KztNW2jtNKoc7GMXXV1f
F9x58ND+rkQWc0khe19UwnAd9ahyAY+NCfQsC5Nx2XStd1Drnr5gNLUr0hfhvCc90pciv1Y9gwWV
ttAhxdo2WiR2Ylu9GaS6JTBTYXhfo1IEop2Y9tVAZsQ6zAbU+DECYirL1v7dtvr696iq/5W16XVO
XAbnfOOvx+x5s2qxW0WHx3bVtoyfVYN3VQE1ZjBP8D8xQNIZba32rVLSm2bSe9at/FgxgDZhirFv
HMuVLeJuW/gUSLEYjyB0vBcmhddcaYej8FHNJeB/nAbddWcPe9613xpd8SUI6q/KmKnLeCRntken
IhGH7CObfY9hKRdFM5tdoaB5IdGWsgefT/pe4BONrebVNXsehL1TCtnA/jKlTbRSJLSAjy+EZv77
tt1yVJ09uy5tG9UTB4T39ZFqME0/bEjZEFbeHDt2eq6eW6AMJF3nwmM1NdFfmTEWKyrliKatPAW5
D1/SKxnPaaJcxuzSVsOgh1eNP7HG9NpWSVUFB161Fvj0lkoVeXi4y55Id/okRkvCSah/7fPI2PoK
AyHW8pefOxhTZyXM9CreKIMTLO3IynaBgcBUONEPNmL2Zec5j6S3J0e0+j9MVEs06kOxzwXx2Lru
dp1m7n09uYJxktNEr0kwkfdtjU/XCUlv1MoAZ0VSrowwo3kajN0V+jzX6rTwUKD33pS6gRmxMcLr
Wr40/oCosrG+GX5246Bs2JJkyaMeE9yed84S5Zu50fqc4zvXKEvZwWuIMyjQ0A/FFek40THUY2oi
atBucWpai67GpjtOhOoIE+QN2CepNmvqIQuV0vwytCvX0dlLENZD9nPgQYNA7Kko+jfT0OuF1cGt
q1I6+XOFfCgRmuZ2JN0crConFzziEoxho0b7ENiBwYlkH4kHNATFDhJ4tPam8o5QctPNyRxY0ytr
Fn0lyQ7PAzDxXUm5Vo6rKo6fvPnaOiaSUTKpxlVTQCqoVKpNsRDVXWYPT7BzvhUxuvQ0o9wuii/V
rB+BbsPHNI37BFeH4fGZ+0T5phiXkUR4qdnBbWCBNPdtBKYRpXFkB85lZsbBBRxKf+GFz/ZoG/cZ
OqCWwMeDnzz3anKTguS2J63aaR273thW7+IRiRPKFcOr4seRjPOPh4bJ0fxdqNg8RxB35RiaJTTD
EL8feN/NEYlVxCgygpbGOjiJyuNSqXZwrekEWBrBvUjjcZmCi190Ho8Du4QOjwOqIE4LeeUczI5W
rQoZrbaN21lesMlT87ZIKP8LKVemuTNrDgLxsPPaZIcMa80CnmOF9O+TEXrbvKLAvoRkjGCRbNTs
UeTpsxzMF9SYLQgAXBQaHvlKDDiZrCNgb53NYHpAPVMuehgLK2qsq7qUYLZKFWC+oS8igWM6sZaG
3gyb1CFhqIA4AuBN3+jgMwB3CDoP1b8SA/+nsP5ZvcciKu98vefiJXkZ0Xv/peIz/8q/cvc0+RsB
6bphqwb1a8f4o+IjJYl8qkUNxP5ZVncI1/tXxcf+TbdJ41OpqVOS1zTtz4qP+ptjmkKT0lIF9VL1
Pyyt/3XlUBgVtoH5wpnHzbtxkWb0paVu1miDiXIo4JRo6aOU5u7dpfjFGs3Xfjf8/nz5+W3fvXzN
LDyRF924A+aVHAFQpavAju/J7tpIrAcfvwuX8JfvMv/9u3fJVYgAJLU27hSarmXbJNHK649fmnvw
y5c+WVFjAEbAK9rGrcW912rrOn5L2murGA6TfalScPr4bc7dBhoo77+BTWe9ZiZtXItr5KUljXvy
qLJq/fHL/3UW/PM2nJTzJG6qKNB5eZb5hQOnMlEvJDtiPedx/uOR/8V9Pvf55y3auzsgrQQWeDoX
d0BzKlgxBSLPRG1XH7/8mc9v03l6//JQ2D3baQqe0g4eRl3oVEbAxWxCidvFtmNl+/H7iDNPkj0/
Bu++B5V2dkOYld1+SYlLIB5dZd+z53gdrjGWrJIFpKmj99rSpLcQzy2cDfrMBTrclfXJrTpzJe15
JL37BCm7NBFWde1CdnqKlPrZzmHvycH9+Bueu5In4z2QYRZoBTFOyPWxD0X+VWnhBK0RZrdx+8mg
Ofcm83d79x0CKiZE2Dc1qp1uiQmfwjD2bvEIte1vfo2TEV/7gY9lo63dLkAQVwYuQpJtjyYYFfRn
N+Kvx4s/Bo19MvSV1CEGMedSFY0i7EU1+j7mgwjDlT7Y3qErNfEjhop+pdVltK1pga86Dak/NfFp
X48dpvBM880vAFedZ18DS9hPsbqURaruozr1h2UcFph++1HeySYnbwyiwoNag5WQYb2gMMxGXJPd
biKYYOUTGbNBd5i4oU+QWUiVnUqdkohdW3elOxEIsXbMoQG134SrQcGSNamZeRNCgL4ivzfY+/0w
gJ00HfgRzryHjgCH3yv0Fo+6V0cXNU24GNmfVT82pYeBOTWyx7/11Fkn47esOc1PA4BqAWg9BnvR
9A8Rp+SyPnz8BmfGrXUyblt9tGNbJLXbanm11GoCFTioXX784vOn/DMp+Y8HYV7T3z/O6Lo9EApZ
TTiI9V2GwRvhSRd5Fb7Fiv3CsfrB02rXkMXDx293bvScrAXoYMZKwreGnWSCIH4bmjdUnAmGj7/3
+ieLQZ6YxJHWzDCV9w2Ikpt5lzMNJ7XC5cdvcOZm2CeLASXctNIxF7qFdG4t7J9tFH02KM/cipPp
q7YmRw4dC8FE5xOCMCW/bQKr7+MPfubK/+yKvZ+3pszJ2oAR72j+2kakzaq2sAn/Ir7qky9w5tpY
89+/e4uhrqindBFTY+mVhxy4ygbDf/LJMNDme/irR/VkzoIMWQAH8nlUJ6IX8swyN+w6PezvJXA1
hETLDgIowbFleNC6SkfiiB0ADoH1yQpqnvkAJw8vXtxqiLy8dgG0XAR2sy2naD3l8u/tM6yTZzek
zMrJnPuPWXBTT/lTFXivaqB+clw8d3dOntwI5ynAvJGMMSvHepVwlko+GRTzZPGLO2OeTIGcTifE
7D0TRRSQaUwAJY45kH1U3Ca7/2Ron/n85sk0mNbEVZox8+wAcyi2jlX0yYU5MzLMkynQg9fXJvML
W7RXmvg5HQbXjzAw6p88N+cuz8nALgbdgK+c1q4yaTCcmx1m4tthUmay+NFA0/jxCD93gebH9t3w
s1RIrUHJ41mmJbAVv7oPwFJ8cvXPPPvmydjWfBiMHWo4FzvShTpld0OFHjkvs0/mjnM34WRwJ34p
IoOwB5fe/NEmz8KrkAp16XjVV/Hdxxfo3Hc4Gb9JTn8mkCykXv5tpl1NwzMnh08u0LkvcDp6Z89D
Tt6xq6FIjnzhhkF2PbJPknF9/Pjzn7vBJyO46LLMo4FRk71yYak0vLA2ffzKZ66McTKA6ZmJ0k5Z
HERI4B7dHUmmyRR9cmnOfG7jZOQahpqgfOPSVCQsgjnLXKu2vn/8ycV8834x9yAO+ctTT/5jJQ2N
j97QpaLla47jqssHGpMBWAFlEMGNXifJNy+pY4RZqbptItwpilTlFudHd+domvoyOp1/aCKU3w36
1P3kW/4qTJ3U9RHLHiaCiI61GU37UCKw//iTn3lgjJNZYQyDuLFMpvuarDx2FWvSsl+6EUyswFzx
995jvt/vpoS26isB7r5xs/FJsV6CmRWlykXaOJ88OOe+xMm0QCA5xjynp0mG2yeuLvFWreIxWjvR
+MllOvdonkwMGTIII9L5Cl4fOl+yJtf2jZXJ24Eg+R8fX6Vzz+fJvDC0QsWvyls0QQck3DRK+aLL
Pl19/PLnrtHJzIBUJjG0OG7c3j50GpBn2tGYqBcZLMiP3+HcFziZGGpAYhrRmY1ri/ouLcxVpHaf
vPSZD6+fzAwVUekQjShyYULGxnNpoSuaALmEo/H3brB+Oju0Wu8LJIauQsNhDLwVKwu8u/CTq39m
8dVP5gcny7Me40rjltU3rR8WY/OsQ4ZMvC+9ff/x5T/ziM7SufejrE6MtO6KgjraQOoAQv40yq8n
o7z7+OXnC/GLGU4/GcSTEnZ63aSNG8f9+ATBSENvG8tHtcwiXD0ozRrVIwNDoqT/+B3P3fT5OXs3
bUSiCzsn99hp+8E3y/eBd3qIqMBEAUHQPlsxz92Zk5GttYE+QmCoXXgni1DFv2W9WAUGAHNY1sMn
X+XM0JjV2++/iifpe4xCsq8QFXzZJvsqK6hef+86nYxscmqTtGy4TiF0B+Oxq73t0H6d/OqToXHu
PpyM6yHXdcNMeH0lgOatGpkrqvrKS8JdqfV/b3MqTgZ4ybnJ8LL5LjRf0LeRTGLj3rqupx8ZqpOP
r9OZmyBOhriVYBQpVN6DIjwu5LD9hqPI/fi1zww+cTK+9amHozh//ii/CvAxISUEwvvl4xc/84iK
k5EdZBhGDMncVNvqrqhhkWmPTtgT0GQtff3h773JyfhOok6zekkBG6GLq2eF66TTt2qousXYZS/9
RFjmx2907lKdDGvYpUOc06Rzx544bTwsFVCsWVzx8cufu8sn49luoBjW0Fa4E+bRkP0uF94nD+m5
T34yiimHBmPeUIlqoDNohDCUZrUuUmP18Sc/V1o4VVkoneyQHaqcjeMm+oIpt1xFSWXDYi/FneEn
K7OaxmEBAkNeawnhN2nE7dGJQ/lkhMyj7RdzvDgZ6UrRyQJYNjOuXBgv9rhC1zulrpHjmluBlf74
e565Q7PJ5f1kiC2jQOHATsSwc2cv8GqsWq8Xn1zFMzdJOxnlZm+1iRJw/4c+O5DZ+iMG3lXa7e3f
+/AnA12KwbOacaK674vLfobslwXB1B+/+JmBrp0M9DDtzVFaFEecSNuM+hfWjUUecHgTcC+G+pMR
cmY+105GutYTIzQWTgkkL0bTwFF6naS2sSW8qPleojn95NvMLdRfPU7a/AC8W8DhRAkSTUg/DEhG
zw1yNpVxK0f1MPoKsUfmWobJE+7lRUq3pyOZe2rB7ZYPH1/MWej/y7c/mQliQMWTiKfSJU6snLbg
NVBPqFUXrGUuUXMGRo7lsE1980I3sL8vMihr69IsugM4eAcrpxk/x4R+/fBGiLOp04jrNkjVq7Qk
9GVU1WbPo8xREoUTUSZ+s2iN7mtn6OTWhaHyY0R7GwFrFThMybp5NKSjLzqrUyEh+dbj/+PsTJbj
1rEt+kWMIMF+mn2rVJeS7AnCtmSSIMG+//q38o6q9K7siJpV3LKdUpIEgXPOXisS7gBCIZxfykrE
W3MCFfOXK3y71//lObY+LVR57SZzDKUH6CYU36Sor1M+HWQx7vIJFPIwnsu4+N8Od/8sZv9xkeHg
GgzIRPU2SVpSiJ7x2xLuQ+Zbv9sm+v7nS/nVc/FpXZKinaeqjevtyHAVvBdWI2ZHyfJkTJcamHcG
y0//8t1ZX3yY+Wl5CrlvnCABGWhEP5UgQh+4Bx8dSWQ6gOs5F0fJAgbNUjcDYfSZcX2UEyMFi4iR
s8zdNACOCcH95SH6YjkzPy1nNn1ZAAPwA3DGgKSzMbzmBtqXQWR/fe989Rvf/vt/XMJO+XHcoUnc
at0asJYzi0lVgso+dKF7CHTJZuyiet3UBlOzCgeoG5jzri8zf10Du9jYyIiY3Iap0TiBeBWC/xWi
Udr++ep/tY6Yn5bF2KlJS6uKvtysPBJivf8ux6EmnsjIsMxjtSvMsWSkKLGAffBS3GejrbZeASVc
8KjjgFHMIv/5p/li9TQ/rZ6zUweRC65razgYTcH0275JsQoBmPjx50/45zH9l8fX/LRuJqbdp0Rf
sq3pwutYlk4yAueEn/VLsce8GGEDUAHcgPVu8M1wnsTKtwjtyc53pul0awuExl8OLl/dGp/W0Nis
kcT1gUWzobhMTCrmQIWHMj552nrOWfL+/Ct/9TGfFixZDxIY6iyo/PkIJ0JDnxHnlJchaAmJML3D
mL/VivX/9mmfDkxaEP9B7CrIqdvjubON+K4HIHDSFsQdP8eEtDAGf/xLb/OL15D5afFyw6lgbiMQ
25Gt3c709bcgKYO/rL7/vEv//71ih59WqxrIa2mYiknOIvR3ENuaXRcZNxx9RXrMMcxo11F8eIIp
DjbDFvkhNrqCzdFgrDOZy7UoJSmIOZd/q7P++8vHDj+tWC329ZyojX3THy7D6GQK4zdpLGjoUClU
9kZT7s+X8asP+rRs2Y2ZR0OY2XTi1J1XPNkz6S0nXsHsBWcXmivXSP+yZf33+9MOP61AZHhzO2wj
mxxYvkl8d60LBlk5twRhezcW/9PDZoeflpZGyzqzY09sZayoqzsj0iMYTIuxVd/suPs5oB//yyPw
7zclob7/XvJtQVwuawChOmUJ8wpfzKINxObPF+arf/zTotEmlLbjNhZbu1LJY0Y6F868K/7Hb+nT
WhEH8OAMTWvDTwB4zIwq3cdYS/deJcOHfqz8qz02+euff5WvLvynpYKCU6X7ZIJXacHMoF5XIgD2
Jzu5Wq7X75zcrYdV1wG9+fPnfTEeBR7gvy9MNlmWEeblsCUw8g0Z7GM3Qeq1n6nxEKfKtjBPLvYw
7f0SPmHhrMse4hLUPSTMv3kYMHgRxzTlYsZemZgmj53PbjRddhrKHIkot0r/svTYtx/pX5ae4NPS
kwWg85Tp9ltytrmLybgEjDNgJV7eGIG73jaKI6MEKziIq9yft0MI0zUm9rojI96/FU773iY2Chdd
AuS0PXRgLZAyaJE12yy2U9WGvUezk2x9VuR505WmZLCWmGm2rRTqVIVl9dIao3wCC4XwrlQMRINO
JQr056thffUrflrLhgZ8LDRn3sSmbWxkKia2uKEawHfqmwfUbcLg7HbO8GSCW4Q2x5Hnl1s789/K
0l/cf8Htv//H1swGE5V5Frx95vRJxQ1NcRwBNQE2z+Q7gbjpaoZzaP3lNfzvexu6Yf/9aXhsmLHy
x3wbt+MhARfGtvBqxP7eafPL//iVflrkFIan0XYJNNl5vwVLebWwHSaqDnCBNisTi/mySxjsNtPp
Xhvd+58/9ot3RXBbqv7je6wMot11S3JB27nE/JYUe4Nw6dLsTWPrj7F515lR9mhW6Lv//Im3f/nf
no5Pi2DWu6CGJfGQNHJ/2MzovzUQ4q9//sdvX9a//eOf1kDDaPAMeQZxswQSWVn5JQHdyjTvojyp
Hv/8GV/dDJ+WvgyXBHki+U8/qj63nJvPCfR+k3GdMDy7ekzrv3xVX33SpzWvUCZdtZgzTsfxYWtP
zQQzzFXfXCoSj26Ea/zPv9EX39rnGdfcQMIOnZv6tY9lPZ/NkGSCh6dIUfr/80d8UcOz/U+3d2NF
EtMdg9I1XmixdJAG0yyHAZ6Mx1LH2EsmDUQ1L3acZw9B+RqTvf/LcvXFLfd58okjsVu5Y4n6IoO+
1bvEMafeq3d/+dXcfw5c/3LbfZ7d9Yn4acn89JahzOojar35oq2IyjBE5WlTKi/dR6VL1iPAe84Q
SLVyVY4nvCCIZOcpnfCgksSzw4m7Vnhrw7KeRpzpo8w2cviVzmBj8mjlmaS3s0b/zFHxQDICJwxw
sTWOTUwWs5lOsCy3tqo3Re6Q1283RLL2eIqwoOTRQUXk/XvqO1Z4j8J9bcNXzdr4A7giM8WlhAFT
LlsbAsk/+utxgxEBgNh8KPHm+HF+5n2DXPNNjUzW4qnAzBViMgPBKo10odxvccHRGMsO9KmrF5Jr
LP133ZlEIJlFKaUBiw9hB7N+Bh6uUZILm8wP5V2NAkq0bRxwiqyAd++y25TmrVCZafKpj6QUScxA
acYkVZBNxx87z8/BMGz0LC5M9m+kc8jkT21b96E7fHOa8tdYXHreeWZer6zsfsh+O/I9mYsFV4L4
NAfjDuZNCGlOgNRyGnxlnJBF6uzqqD5FfveRgzQmlwT4PTy4hKeIowp324p0OYXPDb4aGVQrnT6k
yZsBGdTSl6xVz2nhbBvYllI82xISP5aiouyWk/UNI+UCYi5jp96mqvK9G3bTyoW004KP5Xy+MAir
u8NdNPZvtX6qu3c9cMyN4KTObbTI4/GCJeWO6f9qATz7UNUd1fZhPyjigPYJy0uOn3R806WRYf9q
r3H4lpPZ9VLgyjOalfTeBuU8fNcKPml2iRNo5w5MWR1BHMUywrv63Ho0NVwMbZDQEuJrpAYzsrJ4
SLpbyHpVyQ8qTohW3ZOAybElE7nS/ziMwBCes+zNHdTKjAjGWiH8IB9Fq3x2usfcVA/wNG9HdT4P
J2vs7Iyw22l/vEeKBH95vNRhcaoI0nJyx2HdUT8yWrCBJtbxptob4c+C/3N0+pMzxPdh8LvFUuIO
YhsLAyyCxc2YMavuLJ3SYnSeOgt2OwPGpHa6ZcX5OUo2jQi2ZUc90wunw+zKb0wiUz9o+AuNgFHz
UbMP6wlegcDoni0GbBqFKqfO2aW5IIaM97kMNuzH1nNLaa18rHx3iXl8V9Qu1CBBAah01REzNrtM
f2HJGOs1QgbbuY+7cOPOOf6a59a3jIXt5ifcFGjyig/KSgtj+t75wcUsHwAVwaW7KbUupT+vugF8
cVsex4CUHrNdMkN8FO8LWDvQ3ZA3AKpuvqEMPeXFvEntDnB4ssb9ubDKkVGz19quL+M8f7OGk5Uw
ds942HSPPB7LI7YD3Aw4rcPshzRy/H642+3w4At1UGS3we/CbnLXVUFonUsdQdjVNoxbz/1pgeqL
cRvI+s53f2ak8w2XwfH+ZzzpDfzqTZJaLEWah0w/Q/55EB2RBtL2eDVQ+fC1EzIHRvNrzjFoaUgE
JlWNTC+Y8lu09rWU0dK8yQHdn17yPopvsSDn7BUrr+QvV9JdSq7onMJTckf5gGIKDeRUbUgbLv2q
2GD66BErmJjW++hcz8yZ35ROwaKfgPz2KKOJ9u5i4e5Mka1Ss9q5xRuE3OMYBVtXf8tEvsT89AE9
duchaxkgj5GOuUED5aGd3qqqgxOzbdviGI0Xc+6f6+qc14Bzy7MxyO+9SUc45gXgigMWbdj6qGhw
gwltLx2H1WmCucXRIx9i/CbRMoVfGIt6Y3OMStrmYkwmgee7MOAE43wbdbYoMvhhzkeJhxWywMYo
3scMyyEKK5ATUfrmQDQkersIA5fTOLHajDA298OUlEev7Q4xTroeDvaQayA0GRSwjwAcvBf8KFT+
UmbiPPq4IaLhNFVckspvD2Wcg9uCN4ULuOiAb9TminViW7FuoL++yKr+YeUpRAju7q4dWNzHs5Gx
Zojg6A0pQO9oZ6f+jGdcLOOMJ3T0YGyDkQjl90k96wbPSELYNJo3ZQUIw+Ug5rcfTubsyQAsyVls
mQhcejWb0QRxCvwQZb+aQ7SPbcxaorjvTZqlUQMD5Uj6YB1IwgcIAzsuTpWpZWWLbVb9EB2yFLWJ
4dhUIG6I+nIx1QZ5C6sdMDQ+Ok1+pTGnNfNZlHhKF+TESCyZQVi/JmEHbt0DWnm0AtshxOAqKm+1
auXRZ2orWGRFIe9KR4s7/IEmoNeoRNjWuy4n4Vh/mEOPWaAZNUTsvHxMzQIcV81vwASlmpfdPDZH
KrfdaTQa1165pRwedRypcxdP1j41UqJZVpjUh5TjFLDfRsSHxPK0Xkw4V/ulMyXRca5dJJYJkhuG
rC1rPXaBvwKGkexozfrAWDl//VaJCvdZK7BIYIfp3AW0rwGoqWd5+9B0X6LWD051DGinlCPxHzfz
i+d4zH90ibFTlXnyRr2Hupoda3uqZzAeeXU/FRp0JpXDbc8GZh0xKA/qIoCq0fJaLsfrFMa31x5E
3TKq98BtfvYUoo+ezXXAFXsCEU1KZ2bwuVG/zdC7c2ps8Tchpt8cCxyKiyxpNr1RFFdUCqfe1eua
ljOThN6JHsuwnvPkDYAOZ+YmHaAhOTOInUHf1eNwgYRdrkfogXdqVk/jbUKG0MlJpN0mFZ06Fj6U
IbcSEOjALRDsYr5b2eY3xg3XBeBL0vrtQxoGIFIKz1mQHbxibvdWKcjrIzaMcxYmKXkbFrgs7K9D
HL8C4jT3QMeNZYWbRQeeBD9O6KlM0se57F8tYe2TrH3qAueEE2RvF76xYeb1LQmK9TgX/i6QHnAm
Rf+vGsFhRIihjWiIYVTXHZoyChmqVI+DgPvTtrvCcu5Bb95VabhLbGNVduZrX+XJcmIvbTHNscSr
dAzn6TW3aJQkcfDW+j2InNh8QpWyJ5ilCfxY6wqedGW5uOHVJonbI0DnYz5LTPR1fqwaYIZWNX1P
2hEcNxyWuHX0Ilby0OSpuYOvgcGqu8o5RHfruu+kfuSKumfIOlViCMz7gtm03gQJRWRYbfy5wMuQ
TPMyAB2wi3NgKNTcMO6slS1TXo/QdQHchyVbWEMCCic2Zsfx2u26RIORjkX+2DWZr7E6OJxVmptV
2CjscmN6g8BCGDfTc2hH+Ws2h3V5tIDne9tuGrXkbzvqw7eLEkBjWOSbLDSsBxNsyNEJSjZndlnX
FfvleUB8APbop49+men2QlVLL5oz7AZz791sMkZww+Wap6DMOCWHSvlnb7DbM7AgNpRNIB7bltGX
Xrjk1vkHljwvqb3xZTCUu6Gehx+WuBWCezXBLdT1gK4qqIwNXPX5ypwDwndjGMJ6qeY53DZ1w9oS
mI2ZbMIYUpDlEHgcbBAdKeJfmmGJlfoss1FdH4nDZeW6So2a8i/fWo+fY1DxNjAcxhcmO0g3WTBj
nIM8fHKrzOQt6rZAqHRcrflCopvpsx8hAlYUH/izHs7xdNDrVI/xWXUZAoS46x4Ho+F79Aev9A5O
DneSOjNllIWwvJQQuZuhMQ2dykZMSKrfDo2G13ta4dlyNK6XQ2eLtN33IxkIvNFxJVmq47IAKTPO
N0lFk7frWJoffmYWTyXLjwvjolXJphSyooEOyR71UuQqNE4cZBHK96CKV7kCA8JxllRowg6GjYa2
KxhjMljUvJ/ApUzRrFGZGRM+jJQD6cKPK+Mlyktx18Rl9dC3jvWj7SqGiiaD4eLGMvWj69oz8mts
TenCcxy+8ix22nsP5OLO4X7ehpytjm7kJ+xZYN0deh8DCsosmOYxHdud7dbqGpQyuBT4k9aRnkYS
/cE8LkoHMAtTnJ2x9LQsLkXhhRe3i61t65lI6sKu2QWtxfbHnew7p/GrM4nNDLPv2D8l6I2WA0jj
hyHiwIFjAPKWLpIapcxUH+hnJkft4atemFVmQJWovY9BWeoxz23/Loli/XM0tF4XdNb4nYSXL8Vt
O2n3DuB1xGvB1nNcQpW5aJuNT4dkq2Xksuon0510nfo4x7AzvaAuN7Xph4yruY418hqIjyF7f9+t
YMyHPhr4QUHmyfJ1nap9oAKAanluBesZ0dyhiKv8qUt7eYpyaHdKe5h50UM+R3EjN9A7hrVrphyX
IS/nv9nfZKtONz+nDECNHKDYoYRnW88QmGt03XHy7EOdJywU7UPEEWThxaNARS0n2Bc+PZ4y+W1N
5RlxT/xducOP2ZecKU0aJXEtH4UAomc2eLP5FZYdCvfN4LVXEwvQMkiz5q7iDt60fSi5RG2PjMUx
1yZ/jhW6flWGoVDL5S8Gafcdak+X3pPH/sS0wBfdGMl1N+xEDNk6wAi3wXR8htw6HqXsJCw4Mzpj
4cNMWc02mdbko5KsSsqLXwV6C35dVZzdBOcYHOdhU0mtL2liJaeghf9TyxKNUwi1GRb6tNLGhC0s
6oyVdeNeQeJ4GkK3fg99HVyNgOrwODnBHQ/htEJ1ESzTXEXg2f3uaSyDZB/mnBNhMgXLOYIfXzS2
t/ZNJR8l01hHp4mrhRr4Vuwsx0RZeK+Ask2mtnO5VFlZfZORMJaRK4DSlQ0Q9pzIfM5RMGXsaVlM
gbMK2Gl3DqdQ4cKJMRMXxqIkVemXRg7ZLZbnVk0C/huQPacHJB1qtz8kPcjwAfrFotWhPI0iSw6i
bIZHfI3MsUQBp+hauxznIhfH/TB/AFAJEaQbry1GcjrlqnkqaHLutUDIOhfZsHLtxmCxJ8rquYk+
Gy1UcT2YPSnfPtsPQf2sy5swVMWPSiMwalOdrMs2Gen3J913tGvtWzaaQKTS6qJu60dXgGKnmwtf
Lvb7pc7Kt/lG3xcuufUqrqKznJGUZymUGkhOSMaEsu/soVRnszbR6+a2u444Il3MOoxPbTraJzvq
ohUd/2Dh8qdBPWI6NJH2gBmxtLFSY5MsB294zYSjgfH34zLEoXkMmHdfVGKYYWxy7M8j/TvT5jPi
6YcqSpDP5cGz2Sc2taXhgSCyx3gMUsnYyjWCS6N6AuHHM2Hk1E7g1Dw5ZI/WDQKnVdFlD23N21ML
GxRZ7wOubYrH1Dc0Dg5qIJUK33U25+up1Ie67YL9EKNRRa/yY0hmbB+O5ImlGbxI4/qnCa7zMlvO
LkR3toU/XrxYqawQcM4WLX3T2g199JF4Xb60i7i+QFgxH3sFhDxRDMQrK9jjVWnXeCPk2oT0x2Rg
rNZm4b60Xtad4dQXu7y1iKCOlbPzrbJkmz+81DqiHDQqdpgeWBTVz0crVndjEga8vLxu13ch71xp
hHdZhPScZW2PwcI4JuGQrUpBMlQWHzhAEEfoXoPCVDVtnqrakfETG6ewArwXKjjWxu19HWCeLGYE
S1bUXth+7XlaTuON/GgbLHO1CN6Txqjv+eHvC789oz/W6a6vCvZaysuCtd/k+jKpTqRrTFgzslM5
PvTkbpYcuMoHG3HdO2cIwX1RNL5YWlHX/4iYLZ4WCGSbvU95YV1NpZzXoxcwsq59BIyFj4szn4yP
phL+MrEz5xEgI5aDEUEMWa1yzfFzuI3BDvuwLsKVrVEM5uR9FiImti4rK74fGTw8RjwOT5U5T1dO
hjmj5H3HkFDe2tY7rrVow04AI3eWpPdx8ZG6drXTPafFtE3m7TiZlOy05SynSbyNIsXkG5scmUP2
TEedZ/CdXJiOLyOvhGeDvdvVaQDSKGtwlgTWQ8xF2fAwiTHbCBVjEqQV0Pxu0wkeXg70eTWNReoi
mBv0EZY+h6oQOin7E63UNyfqQS00peBD7IaXSGyb8I1iRKROqvdE8i3KP9J6jEuNYKOp/Me28YuN
NYK0rxuDNTU3xDGOPXdlhx2LEO5Xk7ajb9QvbLpCBwRzIAn2W+P0vY/7qUAhOfo33qpH1cbqJVGp
kZ1/niraiEnDMW4x43Q9O1M/MOHTdy6LhlvsrFnaS3N0zDNYF+/Birh06zCfwi1UiXZnodsEq8d3
fjuEdSi7puhQ+qNY+7niLvRYQY6lYflXDKb0R2FIS/Qpsq3ebLNw3r3Z9bplrMlzsamh6mWkUbqW
VWieDLoUV+2Qe+uTQv5QovHyTTdoXWxNnVDKq+KRl5VTBvrFAkpXIkks2TrzGGPVINuGk9DPySqt
iYuRSJ3LcKweABMk9bnICuPYx1C8iaZlEdLwmAoiQ6bMZZS9obap1uSNh2D29dlLJXhQYfLtLo3c
l3d95WcHq+qTd09xvEAsUqijxpj5K+n7G4wTuFcK2YuH1iXHDx9L9mdzSPoDrxeL42+B220Babxa
wntEPC/IKFAUmDxrndK3xSnrwxfcOU1i+xcivNHLNOdq31KC/dXGmXWNZscFRGj7K8MsgBtGUbFB
oDLc821WT5kSvN6y0OY0kWq16scbMhOWzC3NM8ttZPj2Kg4ygsyZ5+FbhAXjGU72UtOcAO7p5Sdh
WParbnP55nmu/dH7Os5XKrWzcmnPwdwtdJN4J88oKMniEAzg01c+yF8/vc9nu10CMsU0msoTLYn5
5xCa5hGwfHeapZ9AlxrqdZ+AYXUrsFu7qG2yX7CBs29uGCBXaOHHd5tooIJBkdiI6vtWAQtbKr81
UDNxz26HSrHh7MfoZ+IDSq+MPNkAyhGnMayGNdzihNd2/zuhOsELA+LNAi8zeTjtUk1jIX4MJlaV
3p2xYOfxqnXxyoXjWFPiU6+FnLhn5CvKsVXB2P+uL/gbsed3a8hiK83RG4uJgEmOoBVxYLJSZdQz
QsykQGD6fEAfnLyqu8+79GiUAN/7YmgWc1pvhilJ8lU/8G4pOISsdMGLuZVBf0T/GrD1q645NOOg
M3ZWFlKt6/0Hv6oeaeFajGtlzrpz5mo9jSFFUbZb2JG/t4NKH25R40KMJ44M67aAly6H8t3pp2/C
sZ6KiR9KVOyfC2flBumNCHkyjX5bZ0A3/Mk7mIrzb5p8+JbaBX1NBYgKMXMB/cwJaohKsAG57o69
VvcUvHfCVyCDw7RcxDJl6yo04vSGx26SFZ2JvHfOmfG96o99YbzoGI8QwDRHpdEtnJlskal995Vc
R41zSjrKi6PlhcfW1Ae7Crc0CLYdMUyvnxAG1sFWjMGVKuEGxSqnTox5yr4YWWPg/mBzToMFQxB0
s2mKmZAEtdZ07TEyBI0KSqj9GxqGudr8pS1n+1/0/T4DbYKxRdzie/EujKpUrXyQfK8Rsaa1P9Ty
6oLMvbPMmu06EovuEWirpxdJlNS/ClXMT6jBjV3oswe8IYVsJMmysbdplQMVTcpYJAvIkPUpG2KQ
cl06+TU2XSM7ZwyvOBtSl02+mpQxoliu5+YIHaE1FtyL3W+pigl2Wo4macFIvrrHgWt+lH5t7Xup
4nJJoYsTUdw4NNbKuUfXMhbiSWBGfYGZ5QWEXcaQ12gzD/ubygfUKJ0Xjtzuo9SO+cCayQNsVMjJ
yzT+jT2mWLfWOLgL9kDGpes7RLVtI6t21TV29X0UrU7ZFpkGPkpl8fJxTfO5KtsJhTag1zMi4P5a
lrU8G76yn5sAg+HUJfWlxCvGzGXgUPVNEDA5+Enr/lj6XsVuuo7P/BDdfVRSRyWcZgq82rc/WjBu
81Z5pX17uPT4e3Lp+iI2q0ofrNzU71QGJ4SdqZRnK2nQYSKmgQUet93Zo0p3Ga3CfoWIF+1gc8cl
25GwpkthyOSXoZWFZkaot7COyld/yosHRDr2NvTKBgUGqMqTi6EHzUJjfRfoNNcgEZ2tBMJ354Bd
r3kGbFistk/biqG930CsqBdnwQGJEtoEBgvpTpW9fx9PbXttXXt6MSfnhT1qtDfo5lLL9NP0VynI
JSc4vYCVD/bJ1wVvlCryh70VNPEa2a3zvaDRDqyvLuXzMHlutBTAsJ/CTAf3YZVk4NupG/IFM193
qJuBsngU2hl/ysQpAoW9gWU+FXsYvfZFuhgxoAnCjI9dS7lwVSwDV2zPqWbRGmW2mWXkHKSY/LV0
iFnugsHkDODJlpGCWL22oY0DqkVgR62TPevteB42L7IT7Y94aqQ66KREX18EHS1Z32iB43Pi9/PN
VJosQcojuTS0YRDvVOS4J9uuycp0nSmv3kClYyOtRJ6FnaUP2la86D13ipulMbWYT4UzUl2V+WTH
NCYFL6UC39uhtSwPmWgfYLTr5gCwgYCi706cF1fcT8FL0AQzP3SDhAjB9FTuoqQpm2WkRnlMmhsG
MvXc/VwNkm7viHwFMDvtsRog+QliqXzqqXPfRnijY0VXC86tm+6Fyu12NTht6ywNXQfdrosl/nVS
zdmd73XOXsmu/AGbkT6A5obYJHlS366IPb0LTgIv5FVKQC7oEX13rFdxW4h3SheIB9UIInGZVtq+
0gxvfmD9cKKVha/tAfiL+uVatjxy2yVq5bX+vE9bB2PWRLq3nsuMgiLbcpFCfyYb5Pwok4QqfqTn
eVuzhdu5VBgRt6VNcNHdmD23VjK/OAnFZ39OmrcxZOBmjuzmRcx5G3MaJvkAk51XGCU7BY47qzms
cyYR7qqnoboz5sQS6446V0gPKo9/arOrNpPlVhvEK9awylLLdG/OkvlVgLn86ML5Zm/o0yoD+VkP
vw0VxHuOCjPv5KR4KyjjNMt84h2iZ6f/WfjV9OryiLwmpjQuOi67sxE74StAtxHPlWVv6r4zvSUb
VuvOB49P8/VGbh+6MvroItHCr6Ib8L0Zi4BxzTZ11j7mrmvuZ0gRElPfh12bHY2sCF7nPtEXNIHu
U5L14GZ9GsJPQR+6YhEWov2eO3TcbhvufVvmMMjDhG5uMCpUEXMcAZYOC4muJ3LD5Iizzcr2BH6h
AAkR9cHCN6fxGOpwWtLfm5vFBCCIRu00p9siDcqrq6G+4mZnGcV4cFUjmNaVmNrkRQYzbZhS3si4
xjTfnIJg1oUIZ3dZVrfqZhbXNAJMo2uMhV9mzbiJAa7TAq60iUZwNJt60VpOrxZ9pQuEzVEf7TLw
VLDBssq71uEodnPsFx+BG7Zrl++Kikj7j69gKpp7L9Xpq4iz+VcIVp4hgfzmg8viAalWGP6KZ6Rq
N4nQeI0hnZ0RLBbvM+3NRwEP9xxmFHmpv3c13O5A1Xey1MlJDB4nHorng7+ygkGjp0SqTitupIgo
7ZIfn++py1eEE7mqLZeyWHCu8s7C6+dNUsTyQOwr/+l3dAMsMzfrY9DiUaVHyht5JanfbnPBT7lA
vU5DXnY1GlCjfdIeunR+/IZijReO8zKcC/s+dWgM8Y5wLjlFao7ZDRmZtEjY42f9VEKScPUDw9/m
D6Bbzq5J0ZvPcxrQiq+B/wcVSZdIW/d5UlAKNky9T/WUU/CMkxPiQXOP3hoIb55mm4Bpy+PoGHBQ
8z69q3uKFTE6xXTBe1kvqQYZb1nFPKs1TEGyZk/eby1BAGrJPK1TLLQa0hM1RkwMZSCohHfwklsP
xH7i4YKdHYG82kDGLD3XO2Sh4K3i6fIaemM7bRrGKlAK+IyWd52IiouMHW5xr5bIxiuz964l5x+E
r17KiujVtLssizcl3HREtSK5nUjdeGRWYqZ0UdEhoSE3hlJdysTwVhleQk6RJadkkPf2Wx6U+V0h
DSZs2K0w2MJkhLMsKJVQq4S0/6g7x7xwsZIfdhsxdOFhKrizezMJ0FDn4b5StKS0G7KGF5gC74Ki
J9DUSfCk+BFr7xFfRrQ2Z2t+aCgt7B27xEJL+76q8WY78hoFU/48MLLPgKwbJMxgqfxal1a+tiaj
5nErm8e+GtDIGcFwmLyMXqwVNdOlswzjpZ40IOWoMY6jNqc1Nmb/RxOy/C/AiFrbiidwY2aSHnDA
9ycyhKDShVBS4zxA32lFm7ECcMUboEJLWZr4odi5+aHfMlCFlrubqgTsYRa+dungPNVF0DyFIsdi
J0zxlpduujEbUW69sUnXQUpXPQDUP0yCKmhMMWhFwNmhigpu6tFzpvgumpxq2XSRtYs8M7UXTSjY
olSZ0xUrRRN2weeHgJwt4772RBVtqfu4I0M9uKoI8nNlqFe14sK9o/VKFXaHBsxP+2viqbZ7nnqq
0mtHmrNP7UyrbwVGle+yEt6zwRybWMRmGzkL3q4IucT/sXZmzW0raZr+Kx11jwrsS0RXX5AEV1EL
tesGIUsykNjXTAC/vh/61HSd0hxZEx1z4zBtiaQo4MvMd3X0FAASllXRRzNSXOyxJd0Js0T2JYOx
wG6s+va18mytvvVGT2ySoS3eClhMsJUqEhVN6APetQKZ09l+aDDG5SS12yHWe9j6GPzhXqvn0d9K
Ww8s6nYxqAMkDGHn9EPoG5F9WyUJ3cSJpDmsDpR+zPygXEsf6p4CrZrwv3nuzm06E2KroJiSR8l2
eR2ZUkMeonF2Q7i5nOAjwo4y8rD3TGtLTHVhLQQNkz8HL0bSw7vaigKuDmLM2aVjT3U3MuPXVFDa
kpRlcaomGuhbJvDG6zrzaFmN54eDbmdPuSXKKxjO5iFq6/mR1NhkN8a0/jheK3Z5lYGcp6VxltuR
E22wtuztsZGvTWPlN3HqPTRolx4ZkcUOdFOjkJdFqXKq8mUYq/mybNS0ZtmO7hrK0fd6L6qD6txs
q8/IrzwCpRHWdH6wjQZp7uzWjO9RJAT3Bgsd82Ky+EDbfJ2Mg8qXtNU2Z6g+3sV8QOE0NIAKLqEr
Aty9mG5iW6D7yopqPjk+oxaxVjLTZsYY/5gGJkI6xtWHGlLUNuM0OFVoDecuZ9dRh0HPM9qNTNhc
r2iRx1WRwbRI/La/LpE+cNhohRNWfVDfTG3v+2c2oNm3eplsNZ32NYBFDWd8VQqxnzXT3BOjPVzS
4FHRQSqRYnGiKK1F6yPBn2U+3snAT69gTaNDMSisw1ls+KdqVNwEjqxXZH7N9+fq1ictGfW7vDaC
DRxwX1Lh5/unXmBojfTBuqi0ttkPmiGhP91+qerOpjsDBJVpHSFFY2nYBartb+AMyNHN5/Q97lrW
uERpy16Ab0nNQmAb4VUYxwkQHq64OBq2o20AX8cwlxHrJdOhv6iLPkCVMgX1pTPm+VpE9kx00tAS
VNNjVEp6v75q4X+olHI790CKs0LSWNXasdOM5ESXrX2wFLRuDkV3cPLEvALhylc0ldyQKy53tN/0
t8IRdB95CUTrgqAGdR3PUt+k5YCUwuaksyu8pP5IlG0g55zSd62os0dW7Jr2OpCNFTsOa2sqjiDK
jP29n8bjQz94aktfX3KgUys9jfSqB1CGWYo6H3lGttRBfj2gTM2DIzfqFcRO+axo0N1q1IuwV0YS
QN65O9YgdGWtg81KzYDfNYMXa9TcY+zNNVFQI6n80VgP0E5NRWV2p0+bVkbibmytZj04rfXQulq+
4fg/hR3SxS0QUvM6EfjGXjapMfRzgUIi02EkefrGu2JxlRfw5cGPJtasLcXCs7aHZh/bc0tW8p54
iUSgk9nx3svH7CIltXfnj4N4Czyh/QjidArhtCoi82eoKfZXJaGg4ENHRcQ9mpA22HpWba5JHIpu
fTOp7hs2dqwsqNYQllEOhotXhlY3pyvWL7G1uVpemPTG+6jV1nuacsaeZWYvgYtiqky8KlrbGLHv
YPbLq4gqAuqwWmhXKhddY1lSdhCCKmTUdpjt0aSjds/FQHsP7pFF7KMi9glzX3JN9buRuAm4GORy
fuw3yHyBgjH05sF43xhadt0AOK1E5jZHWHLyQuDb1vhKjT2tavGBMmfuxc4OXjxz7OtV7hb0Tro0
HhurIQVpWXSdUeYr8uu5CbXaQO4mLHXZKpOaDN+sqwvaBScVFnHBPdQaciHLMQkTdtunJJv7de0W
8XXUlfMhZ994bAdfXTQ6xztlB+JJzNSHVJmFyceiqsghRXHTJomxpG88CgP6H5YoCyaIy3remJOK
NxY4MvCumrg0SzKwdy2FHuWyN+IMQadudiglvCCHJdFUutEzV9vJJkZH6yrOoFjj93Ga1qvUEOOp
CBCGJSMaJ3rn6N8ulb91MzEeJ0/ZOixJJjb0zAWHoUsS4HzX4xvHNjkQ98WJ142izVRFzrVGS4IJ
4oTqhkNefllmmX4T95GxbzSr3ZXZKM4MsXnlOGn77kCAFkdb+uZVQB0KYQVW6z5kQ9E/24Zh/lD0
XK6VCMoD0xudt22oul8kEpJ0TeAoXT0tI/WtmDqdOmGnSalBH51N04pml9msmqPVmc90GNQ9yZQI
dK79XOMX59Tm9CGnTl5SLlXuwOu5g/LAoTGHDG7/pGfsWbtyDMot6TjzSqSFPHH6QAfiZLRhZHYw
rzlTKtTVs7dv7Yoa0WIK9rZXqOd61uIbdjv9mupQbdWr3D7OfZs8eQgK6O40gjYUkUP9dpf496ND
XR52XPHRZr05UUrg2Jd2UOT0TcnWPmCHrB5tS5ZbqgKHY2wUJpI27AgLatxN6KC5vjaUW06hoHX5
sjQUi6Znahcy8ZqN61LY07PrUsA0QX+FE3G+wihhrAiCHu8FJq2ALqYiuICoGhYMXzvMvHOjF2p9
Dw9alV1V2hwPocA2HtCo6gcQICPiGWitCs38qPdyWFjQ1ktFUwOKOat6ZAbqVwoEbdcNpX/tsIN4
To22X9KyMd/4ASU3dhp5tz3loGplNL51rutw7wPKUNCLFW52qJpM0RMoqJXqK6cEZWwt1Aq1Hmbz
7NywwjinLv0lB8nj6dGGSRhWM8e5JQLFlJ6uKjbWQwacrazC2mbaWB7yVi9uxCAsJFvoxFJ0XId8
LI2lw5A8kygMkTk3TshI8hOslHiPy4L69EbMbxmqbkTb4+zcgoNHSKflFEYlXXJJM81v7CbPPEGg
QjgIO7SBW1dC12gTcitazmRH/A7X8F4mUKgwt+ZSQa6HZYNsVm87MyM8zJovM7wODxpzMFlOQ5Vu
hDXKtda2wxVWwfGaRKU5bNOxovKiqdl3ZeDBbiL9UNOhyHgrA21rnupXAf2ol63mxgx5PzuNZAun
i9i104feH8HLkx64Hoa8X9EeMrEn88WdKAp1mZOlBDYlkY+WNudnKGSgoJIyomTMCn+bUrhLKWKS
Z3dBrA1vJo6hiwjJaLLSFVfsEbg+YtdJQeWSEnSgQpXZw1UTseteFqwb3L+eWPcGKL4au4Th4urF
gfqWwT9olunZq7qyDThxuieXsvXza9rjeS7HcO+TLEYQ6sphWLTIaXAN9mptRaW2LfReUS+moWEb
wPMuUmBPbamqYHxQmQ5FllemcWG0nnMJxhvdsiUyTrnZ55RhduyBgoFrMhZxTK5z1iGJrF2RvQA0
JlyvbQrdplwaZnSTdZqWyCg3gH4o1a2ddtoA/kntQHhz4IWUU3o/xjNbhlAs3plDa93gdJmCq17T
9JUhMT/eWdLVgnViCB1FmmVa/QUEzAzGZ1imG99KjCyvQszjhhM0h25ztDFnDaPu94B7Xf5oaOcm
PVj3Kr4nXogaLplpDmhuFskjOmoQQls7h3hya0IqEsovyLzoAxJbRniAQy3z8yndcTDRmIgotJbS
NkwJrhPqsR7JC1ePpmIbtyyeHGEC04vinR2hHtFQ7uvoNBwNbEhFgtsxa/wUm4BBVbyD+OhkUPV5
HzXgGiuvTQL4vAm5Ej2BKRhjMCTNe5F2g74qk3Zq+YCAFfbNCKOzsCZtGkKkFhZf3qoEV0jiTtoy
SwoS1q1gVmJhpkV0D+5HH1PjsSPfuPpYqj0cCcKRWKlCe6FEKdm2Jlp+lmL5jjDe9p5p8OvPsR61
hi6/EE66sdyWup/GkPW8k1IZt4KdmL4mTyxTGCKqfAbTaFmP22SwV2Juzas57txkAeQqSpAwaZ5G
J3NfTYedASTfJK5s1+AXP08BUfFliVFFpOeSQbHtYOAekG9kKwuQc+WpYdqbUcTZBqJq7RP7bS0R
nICZj3bngAOkKX4jOzerbWFrUeixF8MQ4OYcEFGzQ/PPWbbu2jk+wVin+Gq40PbI5eLNCNl929a0
dQ+GM8doQcf+svGSzqUUtYrRqSOsDQtbNs+dN/UfAK3d2uwim4R8oEUZw/gsey2j5lAzM3SZZjot
3Biha60586od4hxJswtkdpmLcfzZ2GdudYiVzk1aikua7BQu5Zk66I7Wvw3TjdYMcv82Mp3tl0Sl
OJggKF/KJKMJy4oC85hG9fDSd312ZXF7nhI/7QD+/OZjztBJVIOguBQh5zqxUu2ZIVgnS+oBVIg0
Pdsnra84jkHLvNgp2R2z6usPc47hDQwBgY78Acs6WyU3NS/sRps+cPjZztJqx/oeHWayls2IHQLB
8qm1AXC9uPT3oDfyjdVAgY9aLXOFXxLNlprbvMogSw6Z26OzUYVbmQs7MdRTkHt2wkpIdFhadQOa
i3YCxhswR3/UnAFn0yH/E5F7u0jIfgNnMuoDsEKwRyMzFOuyaPVb2noZVpFPJ7UTiS4GrEgQCMxR
HSLi8cCG3fnU5aq5mIjoeXMiL+ZNFg1+J6nRuNUIk9rHfrQwDLU1UEwEeUYT7CHhBPrTZNtFBSAb
qrydgMT72PeHpe3n1ZsmW/PVTatkX2tV+UqPffZGHkK3beQot3oUudpqyM8upN8znF/ZNj+5kusq
rrSqnobNaLfa1kOztB3sX3JDlPi/f4mvGNTzv//JHhw5gREFXltsdDHqO4c+s1BPx/kbivarH+CT
FdgfBiwEys43aacN3BoWRFdHubgMZusba6v51Wt8cgSzY+UcnkXWTkNOsiXuyQM/0LTi5E2DOvQ4
LgWrtKk9omGgRU63rZNTN9lujn3jBolgtbe8vr3QUsvfcc046bKwipG9uZWKDahm9WxOZnYTzfTx
rSx3oFERMHOpQWRnC1uha6dyEpHR738f1tlk/FdO00/m46DoAse24Z/8oIgAd03LIyJAZXQko4OJ
3zWFxwCTVNQXK0446dYK6jEsCqwL5EPp7WpuJfvVMRnqD3Bv/2EuXK78oRnB8FIMLYh7kUsf8SaZ
z0rz/cuMOslbr2cU0TGVbxJhle6SgVi8+jOM0gqqObkqxyH7kfV5cTNIPA3IerxvCpa++v198kCP
Ttk3ykdfZ1mzdo2Y2nhugi56ItCi0b4xJ3/hs/7cERJp9ei46EL5pVvjG0tn+UO0GtaIyUG4XBH8
9M3V+NULfYpNIMKC309p9zsr8mQImq+tHHqH14lnjVe1lcf/uygQ93M6QlxUctTI/ihNPd80CPtP
upVXJ9tiXbGlG4d2Zba3v78mz0/6F5ek+2kMUSSj/MaZhl2FWIjw6nP+/zRQNBCwaS/ZgLioV3//
Ul9cDO753/80juLC1NlJpd0uaSsKpJNYDjewwvqDb4v8/vev8Stu8a9+nk9TqZmCIrWhuHdNwMnJ
z1lg5aA9T74erI2Jgli3yZEsciw/WKNtIL+OkrCq2NLZxJ/tHMOmhd0FAKSKnVMEpwFKUY0kxLSd
bqeU8J9v3ugXs8D9NNoUChNAptTZZQjYvIXtz/2baZeFvmy10r8vonRaBX7FAdntziCZ0/kArFWw
h7CGfP/mXZxTTf7q4/o0kcrUs0RKuN/Or7Rcbjqsd+WyNcW4r9PBKjCtK+1G0x3rISvOYjqnjfV7
xOb6PVtr/4dC87hFvkDajt/bQbpsa3NA2q93U2jbev8otRh5NyEU093v3/FXF9GniZLOZVtLJ2FF
KHuTUzpiwVubnQBKtS767lP5IlfD+ZQBA8yc+HScV9DInbvPKOc7W9zLvVm06UWRldlTgJyamvG+
Dh6xO0ZXuYTT0OJyDhu0kXfkRSMOj1MH6dBYIRWbIwdg3i5Es6XNVP/fBbhbn3s70roix4wy451L
wMmevN5jL1pm04Rj8Pef9xdDz/k0jBI9p+KU3/WuUZwf09T0jihf+pfaPqdsmdl3KQ9f/F5/9XD+
aTigV2HLONLxjWOgR9Rbzo+RNYucK25Kv9kPffWzfBpA6C1RL6R8WjKItx6y15VvWBg4JR2tpvyu
iO2ri+fTrkuZmRlUQ8dENTRzwveNd7Gv2+wmmdBZ5pV1NgkiMigSvI3fXLFf3MbOp6lH4r3VxOUw
7FJj1O48ADmOemRJUOVVYAtPDfPFMSQQqpEp49LXBmDm318fX/205r8P9aAosDjGybAjRgM02rJT
SH6vByJpp4y5SVySfYdZCtYtS9Ffh79/WeP8/H8xuJxPgytAymkB+SOaJBJqCqzsMBQT5DZ8OYBB
29n51m1Fe4hkCoqmUPM5uAU3eUkvNhqL/rvY36/ClJxPAynPkC51qEF3vpDWwe1SDzTQM4x04Qov
hwMqi1UG+7wsTdSr7PYKJOCoGPTvtiVfheXZn6YVp0bg3FLIHS4a89GP4EpWMDFo0Q2txZhOgPch
aG373Y9JXgIfL8YHICQjD9OgQoaRKs43BjFbGFU7dvDfXBlf7Cz+r2YSS9cDSRDsLmfpfIw6la1m
HCtLUUl9ZUeixaIYtN/c2l/cAJ+bSvRKJLXIjXmXZpp9qAPTWhrorfeOiM8leQix+ijJ1mVDtUKC
Tuub6fir6eAvLsPPRSPp0KG2li5Pr6Cn667rj2zyi1tTJBbtxo0jlxW6urCopbe1xEAmQz37Lw7+
hQtEb+UmSo1oxaJa7nWwnlOOHSrUUcU/x6o0aP0Y833Rk74yg0N6IcqV/GEUyfgwgRo8nHe+HGI9
p7oqtWq+HmevCrFRRhtEbdlx6uMSOXQbRSS3uwo1A65rF8/33lKDc0zzKFh/czt+MQbsT6O10vB3
2lLOu0ZG5VsUw8YUumnS26rNjr6wyQh6cZC5hrVRoP0Sg/lhW5nAaguNafYe8tCe5W0ToHcEeyFb
YSwJzFkGta4/D0bff3ME+2IJOJfp/nkPGhUm3h7W351eGTfp6N8TILGuLXvVIxf65sL/YimzPw3j
TkbdCEuJtWTMve3cd8YleqVi553Bqd9/3l+9xKepG89e4tZ+Z2yREvZr39ObNS4LXEpDL7/5pL56
iU8DlmFNvFDVko+SDeMm6IQMCWMN1m1c/LOU7/93MfTmo7p8LT66/zw/8RvYSIuptf+vf3/Y/fE4
/qhWr/3rvz04C8H76Wb4aKfTR8fb/6//5In++ZX/r//5Hx+/nuWbymeP3/n/1N+e38g/v+38/v/x
Nzw/oqr/vfH5/B1/FD7b3t8DMm88BCyGr7uuzSevPrr+H3+zzL8HATF4uofp2fQB/P+n8Nmw/+4H
GIOwZ5mmRVU5v8YO/iLhu/5u66ZNM5buOKbrWSSJ/58f/PqPEcZn9scH8c/H/1EOxXUlyr77x98c
81NOFjp7pE8uouoA8sz1PfvTije2jlR2PHKCG3LcoP590ybXaCaaZVtZOMpELdZ0jm1Mltmd46aX
tt9C3cj2KRsoT0NnPGyAZJ+qyvEuCzjOpSjjexIHLPxhb0YP85pUGrCqvmIHAd6c2D8HV2KRtPc4
GgDbEb7oqkfOAu+61LIsuYlz0n9SEzmRaRT9usxH424GptwZtSuX/pwZd2JstCNpBI+/HkHNyMsg
Fbt4qNfBUAY/BoSPeDHKdUJg/c6L7qWTDctCDsl6Jhv/0hud5z6V/n0+M0VbB5m68j/cXPj3UlX5
UTPhBO3zQ6tFhmDlRkdiivP865sDJJAHveoYheevaLNkWti2F62NhmiGn7EiqaKsigjZfe7tUfRr
Z2+fgXS8DK4TIW/03F4qnz5pE8mXsrTxqOdGGBmo6TGReUcnKI4iN43TWDXGyRPloxTRz7Lp4o1f
xSQ52vW41jqUj32br84VNFARRbGXVf8T9LUPlUOES9G1t3nZu0SJxeInJz7t0DvecAvK1G85e7Ga
aYAdlei37fnfi/KjEW18+uOLAt1Y4Qs21l5W7b2oVpdBZq4daRGGJYMrlIDBojalFWbB/GHN2N3n
GI2yGfDytaPhM8YmnavUv8SAcyHb6IVGsGwh1Ciuct8MITOnNYYnNwSLQYrtpXpo+WXNpmrrJda4
x9ULyG4lt7XhHJUkNqFDN73wOjNfZrIPTZDDyif2wNSdZunX2lsxuslesR6kalvOFWkC4rLIJ3HI
HPXUIjoL07TUyaIa8aOn9qoMAlSBSrdWCENpxtXfPGotFo6R3EZNR0wECVLjLPbB7F/R3ZXvSF2D
pMHHZccvQ+Ud86wol+WHH3s2+d0PttcRxhKUaLBMLEKjGVyYSdKs59m+Ijlfw+gnjsDZ9TaT5s1I
jyXpbeLkWAAogYV0Kdde04yIFcSS70hrdz05oijC1xNBk3jVkeKVITcl1GV2JCEHJ0R/nREBssRd
0YVD0BhQLckjbMgTd7oRWmCgVp+GQgtQnOLYWHcOaVJJxcfsu6SjKRwP4F8lQkp7JtRJJ3mlK5ZM
a1R3g7EkvQp5iNJ+mk3oNhDpETlvnHnxqwX6vup+ujZxPKnb3VVuft85iqy8am8nSNz1pgHsxNQg
iuHdRexmpN61KeVtMxdgIf1IUo+2IMcEqZ93mwblheWWP+eENBHDbfdpOm2sAm1dNPf7GNcwniHt
llKfoGz3I1IvPIzNPkOPtWiamrQGQGFHZHeV7/SLNsCubkcWqX3Ncqq7F+Rxz+e0lgaNq393/k6i
FQ9umW8jo9wiUMncu6pSQeiY5kfcVCuWSWotnRWSnQcMW0705jn+1nDealJ5loRBGuumpZeyIr0H
q38ZIly/DcTKcH1nQZXDivzzelH6ADB1CfzsFPp9pzdPZ+/Hos/1B/rfFkWT+sucJvbFTIwohiR/
EeODiSW4cdWWV0Xr9EuSWha4ofUrR0XXBPnvirwV69IpDLSA5rIFvTQt/YKYtzPYNBFtl8LTk+O5
5DYNQje2a8QVPZx6fJTNNCx6IWn0Al025uyqpWDzHGymAnU95d6xH9P3OrXWPnTzJOV2ENmmbv2P
ZrZvzbw+TFl/MMpm40/Bj1g/uv2AMVKs4rxEXG4Q4psq/61ooJ5Kcd97062pycM0Rm+S3CyZIB7A
wHe+9ojU4pWREi+EM14rihPy+Ec3zj/cOLiWbuMtYsa40Cy56KP7WsOWXec/zWJ6UJ2kmNKaNrPL
IUBTzbp04wNytmPtQWQl9U73VTjZct9WnrspY3teFrr7kjg/69m5S7EV3E6jehHEPhQNHj3dRrne
lQA6yYAAu5/XHUH2V2Z9/rJbLrXQ0FFMWRU187GjJhJuTGIic1RQgT+91IPkHjFrDBLqflTaysu5
/4IxD2dveim7oYK519IwjYhVkA7pKQU2oz5Q4LKjWOYYjIXDjE0xJ2xtCTFp9xZc3MTdrKKoR2pu
QXHRMLCvm6dZn4vDMDfFwUcDMSdDuS3rhCe3mgZlk1Ev0tzyQot0xQtvZCpHpuevOL+4jU4GYRo9
EdvfXVSqIdCx563NKQFGbhrKVM7bqYLWa5GJrBAS7zuja1aRnfeLyG2eUj9IlhhQSFMTwyN5Pgga
evEY1/SLWFDyp141ZkjQwRiK5q0n2ehUJycNx3pI/U+8apFMwEyyFtqZjqRL3I7ueDlUbw1w5VqO
lzk61FUDiUt0pV/vzVyv91pBPCnaEpOPIiSIQ1+mpep2cVXsHHI8l8olsVMIvVu2ea2RkjD0y7RT
8UoZ5LFFeVVu46knBq1Oo0tC5i/rqBUhtDvO1drPwk6JlncmSQYZ5jwMWjYdsZMYO5udhCeK96BQ
/aGOihWxG9O2EaQa9WZwrzK17IAFz7EArAegusvm5HYa4t/BbQ8JDe1ZVDLn2tCZrafMJ0HAPX99
JLkPOvSnQYvSLcsqUkbzdgO2NETV/FOIKEyL2dr7EVaWSTRVqGNL3MOGulv40XblDv7KsT39CWq9
2Om2voNUFksTh9djjUqRmhfSkFvH74iLgoLsqvndJ4HuMsd3fE+cDc4SoV0iZukuyvO2xpTeneXb
JH3Zc31fNSwL/jS6F78e+pG6KWrvEgtVEeKResNs5N+4U0b3WTfXW5sgg9GS1lWtz/XNjAN1h1AT
K+zUhKKri0tuGu0671C/J0784Tp+vmemZNe8+hAH3hVJKPEGVZm2qAK8KWSE8I+ujvd6dKS9QbXm
X6HEtGwzujRtpEPOZOB3lNwRovKchafMAXGWs3Zyrbv49ciumANjNl0ghbus68oNm95Y52kBW+bn
Xnxwz3/8+tuvP+pyivl6WHCWwnQVFFRnIRFODkOi8UdKZM6vh4D23LmTbdy0xayRanb+kvP//vq6
fz2k/ES6y8/f9+v/2/P3/Osr/3jGfz3+9Tej9wgm7Pv6T0/xr5ehgJmLgQ1nPOj+VZbP6ON9lBci
KoPVHJf9qa8iolUMw0KQZtrLujDTe/ah1bKVnnrIfaxLNpriJ1JFejYF6fhMGzjMa9qmr1WVvCCO
NX+UUrsp8rh/H6P+UKEe/zmO4zoXMPSIe/MlSTQGnqTsQnot4UIEPCnLqfgLmVIDrChgvl6FKqqM
n7Frwbs2pL4GxpWgnPxNtuVjLDP9VZjNT0GD1MtAosIC0ah6UlpB1IGZxo/ny2SZ8KPes5slQYlo
+Lt6hJOukCmc6skzV4WTjze+9JsQx0t1Ta5wvC7I1bsi0NPCC4S7qxwbguohZS6QSjTAiMRBSVTG
qM1ch2gB7q2uddxdTmD+ocmyaGurMr3oQJS3WTnnx44fYoN6trrk6lBkWYjhyu9iNywyV0cBS9DH
lMrghsjecUU2eHGrhkxbJm47EeNCTgO7U+2eNiVtEYt6eKTxacIzFQVPOLJhV1B5v8TZ/CZGR/xg
xb5DpWSx27CPHpf7h+6U26C2z5laBicVsodRDfU/0rJw00Ww+OPjd7XHpmszGqpczAjYXunkGt2N
39nTByk2R06a/ls153d+gIMLAeuP0oj0FzZ9lJtrlXhOcTEvukpOj2aFT2AYu/ShzZqesExh3WX+
TF2gbjW3iZJyFaG+PmWkHIX9QNpd2flWGGfOeDXp7DAnUh0vNVsVG0WiwnFycnL2e5JX6NPztt40
5gcPdewuS2WxJ6fe3M+S8LE0MMzDOJScTOhXuWBhncggYEdinr0hiAC1S8Md0MzMaOjmMegIsi/7
Gw3XLmEnnnmqXLouHK1K7rj9afVokuG+GRn9qOi8h4QZBYI6tE+oBlnLqch9xuITL3AHy1dfJSzY
TLe0bK9nN3beO6fYG6krf3aNETpxDic2oIT38iRNF7kT/vG5i2wntXOYmfD8hcBymRCSlK/1oat+
gofudeKj3klnYa9f+z9SLX8OHK98xVaKS66VxjN3UXdOhcifiMNwCBNxjIdEsrJqRBbeW0PJJKiV
d4vrolrZoh5POJEx8BHOfWPHlgxRV8XXRm3k66aRjPAhJ//TTs0jVww55dY8XxQ9HoCIrtDDXCT9
jiSMaW+Uqtl7baXv2GPWB3hTHDZe0FwoNfikPbf9MR2HdDNHGuc+4uvWFi6cK9XFBmM9Cq6FlsSh
LObiJGiBWMWkPd+iifaW+HL8u7bOMPfGTfOgSyI5+9qxH/WYcLhBlfUzrV9Y7+bSe+nb7rUmeOFH
W+S3UT6k70XbX7Czcj/ImdsAiE6ceeS0LH0CaBjKpwzLPbaMV2t2YD1MdJ0MX6jDmUNcIuzo5xlx
8Map+DAJzHfic2S3p93HavBe8UO9p6qtX7io9zH0nydvE8ddu2os1koJwtekZ64xBSZERMlgi/6O
U4oMxDUJEGIIyCtsZnfB9tcqff/GnJV/wyLHZgmwJvz1UOqNuffb7kcHD7vIfKq8zUgL00wHGYnM
bljkqd9hVzLdGy/K+mOAj8XL7OeeI8bYl2ZYTJPi0iNjmwzDi6iwcABoO0fq5lUtq3Ljy7JCmtZE
N5VXbozIS7jjxyfH7rMl3VMGxgpOqE52VK3pXHXZD3S7yU2vke+UegbOTgTAsFfBcp5mb2PT18DW
ym5CDxlLaBJKfp1FH5xGSQPQm0uZVc5N4hrBWhHDspCctBiS/YVHeEtcVzhgkugjcrRd5uvljZjl
Et2tuCJHvLqZEnviXJsb647Nl6uvbcFb9wMWZIwN7APLIlmR3fPhBM12FG10MYy4Vcmiu0A7p13/
+sNre8alMtW294fpwHr10BgTEVLlBDFyTlceYnulGWSrgoGxB8PFcjIIkTbs5lW4M4lK2jBrC9mO
F6NEGktw6EH4AMYYLgzUsHgcbN26nIiG32VRS2ZBRQxaERxTCFgTD+dxlO6V1wwN+aBefuMgHaxq
P7pMlKlf6h1wvGwVxhXCbH0O22Q+IvWsQT5WgAfL2CZDtSlUc5N5/83YmfVGqkRd9hchMQUBrwk5
D870WK4XVOWqYp4hGH59L3yl/tRSS90v1rWd13YlEHHinL3XnobAOSquAup2UT8MCAcPEcKYbEjS
3n5/ihWqfmooRyV2qe2YLlrw/dp4BQGUM4A66qyDDUYI3MnIMi/17oEXBFiIOde7SdXJaa4wIEqc
9w8t0iagPv24l5bhwE9rH4NLXJf3/Za01KIn3Z7+YG40b7ZsgnbMWpAk60PQ68CFa8innVWjbU6b
aQ9/OHvoVtIeY2TxGyPP8wcaStSy0r0aZkRq/MzpVx2mXI8fZabtWieE226jQ7XNlyWuvF3fkzui
T679+P7gdFzFtJ/iXYskUMXWvVd1+UA4rIIRFfj2+9McBsRZTtab9NKa6TvvmBicJyaVkD6pNnY6
sScbfcwv5ShRd47AY0yjjH1ekT5iy0ofZYvHra+nnw2161b878fXdDxQQ47pIw6V+8g21d3z7PA6
AsnAETjvYKzFEAEy9zFL4zXUXOAPBx7hcF9Z08dQtdeucmJvw7ZkgVJlKllg5k6zXD04BKgH3E73
aMrxucr1gPYkjytumvk0hRTV9rU1eJiTobqnTRNvCHZ0boS0HHLl/BJJ1f4gvZGtPNWA82a3Knbg
50UPULiMRWHtJkWCDt7qnUvOyrSRzngVIscFzY51ZPjX4920kh8dHTTUkeHyHtey9GkV0sy0lvii
uRqWHERxr0M2SOy9AX77H/AR61s/IHzHyFG9d2PXMGr24jer8E4jrhAwXtJ94Y0BoixKJlWE/SkV
nQUGF+oV2iX4ZkczUfu+4Hqs3dlTH7VhwDyJfZQGk3N3q8F6CbMKk6mszQN58nI/m+oSutoLW2oL
lUCNxwnf4wnB8qd06z8pXs0nJKYFcN9dYtraB/aRu2nFyp96iBiawlIwZS9Fa8IfYWYTcEKgljTT
05I1bAb9HDR5OQXxEB47D5YZR8juBk1iP/Eer7cHhxkD8E46lTIwM8PceWm+dZL0VzmuMP9B+5dJ
T99bWPvrnNyCJAMOHi96f5u72gx6r3D9Gae7X4NL3rLe2VfU1fb1+79KPeE0l3HCHiLcWDM8620l
AIhyq/4io7dCpr90VwDAKPNFeiiGzHjvpVyZv8V8xiiRXnHakh8oIKHNeIh8goT6IG5oi3pG96gK
90/X2IAIZowvkfFWFN3B7gHDUdP+JdOYHrtFRJ2Ot3dvjmOw5NmLpeOXM8QzDkPxnETZPyD4l8ZY
SZsTf9v3lxE7pNAntA4Ib2g/a+vrayv+QClc7L2C984D5ABAR5Ys0zhku96fXJMm3lKcJgpOhIhF
OiBvL/voFp0GSSQjLdbkOUp63c+RMX8QucNhIyFGaCqbQzuVP7PFApUHywd0UL3BSNrAFc9mLHdW
fWORwhaZeOExG61u40VO//z9occA0laYzjS0UIFuLS3YI3sJxsgednBcNZybdX3Q8BA805Hb13UB
et9Ofsb9rK+ZB/2Tk9e0jDDSbefFvMQqfIqa9gj8gAi7Ljo4tpXvqxaaw+zcwAWzfs/MOKsYRiQ3
4gNLZqDjhqV10uDrW02uznxYwbdOru+BP8AXzctjy4g7mKHeAZaR6Z0ID5jSgmGxpideAEJbHHL5
VbRZ9DrqVKqAknADDw19GQ4tlnTI+Ex1/OTjImiOKRRtXd3s83BiUNPSR6pw+W/cUAOSDAvlAqUg
7wG4DJx2FNzdLd0xOPGJ6M+sUdrW6HG2qDz+PeTmmXu1/MzSkMZqWP6z0lA7hV3cQ9+Mez9KBEMJ
moWcLXj7Q+s6hIsfYto4DNg6ocbedbSq/qQlf+JQ/Opn6z1dyyBgV3c1COu6cjRoqtaBJurbVHQQ
aEusabXbQ+rg0sLhrTnnwdTy9CK85k1m7uuig9es0V9L2FvRzeE0kL+pLxffnEUUpKZ9EK44p0RF
HMM0uifF7wQ86x7ED7SLhpETShm6L0TbWyp/75e1hGrGTWUaaZDZcM91TwBcdN3tWLU05Exq/Wgu
YBpngKaUomdaiAqCljuP94nmK2gibzHyp8b23KdYUz+LknFYEiaPNTDcjYrwy6rp/Gi95XJkiCc/
y8VRmbVLjXg0uMFRAlMMT/mSHDBN79LW4nTeVh9ZqGt0peMO15eGYKAIi41bVz9lDD3LrXQuGRMj
Vr0vfAedD4vQ3BrYE1BL0tUnSJEJlsJU0zO6W9FIp2adL9hqxB+9kPwzzTsr7lMqxs+V5R64WpX6
TqJoA9QegD3HpSHW7xdVSFAVnvCr4WGhzD+yFTWbut0NfcGEw6kvVZN3WJd24xAVYDtXR4ldPDX9
mnAjcaZqmOs34QpPWQQMkUjiKiYjJ5yHVb9d72uWiLFqdL/sJBE61WU0ASVFI8uipo9w2jXLLwzv
bcYA4qqtXvSRP3rl26CIFyghEKhlKnxOng5L8nQ1AVjuIvgHPWBJiN+gmv4Vk5fcdLkYT41Xzccs
ip7xz7uHJA53FTkmNR4WENgH05VDYGO+8dvxfRpJO2gRVCO93mg2OTn0za5t7v7wRGJyHGaOUjAE
kWTlnCdC5DCAebRZMWCfq4lxkrKqg5hYtVbt0HTGdhmz65ubTuGWQcyfHeuB2YcmqcdGnfOSaQ+n
iJPKCShMsOi1OmlLJy9FBeA+DvGVNx0JnYhNmERON640u3GqDdBG+VD001HUI96Xfn7KnATOPqGA
62CoPINE/5R0QLlxEoZLoXsB/wBVxijvM1z3I0kiH5ksk1Ob9EdnADqaRHl0HAgNDKwq7LaOrtqH
kxSA/Wxtr7Ti3ew0pobs8FlZh8Es1IYnJtoJ+PB3rI67fAZQP9A69uujREx6rR2kp1bC6Ul8WXq6
vMoQSKTqyX9yZmdXOWoi7EA/cLPa2JjAMdfzwv1g6BMsgwpegLlnyTV3JcTgwOnHm+HhQlxck409
p13rWie0ep6ftiG9vcR7MZeUaXPeMLurP0dp41kx6EAUlsx3DlLZTTJpURAjXzl7kQnJB5fwVMwv
FZLpe5Y7f52F7k2aF4clS5/tcvwnzIKXAT1B/tVJhNuMqU2mdxvHg6hA7EQPpeMpq/J/tXKIxsjT
T7rHn9DtEqZAmuDxthEXdWqifgXStQxOSbIHd9Ii+/LIUQcDQVtm7FWdt09dd3zWGiCnTtk4lPEU
HbpRcihnsWJjERCKjqbhjSBbol9lK9E9Fi29Hn0DSpD5STTKq5J5gguStJSZWR/xPEt1cmBCASb0
9W7cZyiNMI8b8Q4/dO3zuKfBXDluYM5Le2fiTaAzUO3PoWlFYPSxdzQ8Pf60PjjhN5/ekOI2E0IL
cGs3n/Gs/tiGJGOH9fO///n766UDJB6TtXd04zL+zH6a1eC9g0b8bGrvEst+un1/KCp7uoV9Ot2g
fYC2keCz/ucboJf7Yw2LAVFCcjaA393p5as3p9UfXbgoRtJ8Rt33mSGiu6lcqTcstWswjsyu359W
5NGRYQCzudCkeqOtScMZBdn5+7u2TiaLxK64nWlTryEY/a21w3RX2pp+b4zUDTz4WS/8g4UfU/u8
yXKlEFdOD1EE5pKTYqcyx/SN5J3hTzuFh2wBT7AxCgxdrcNuklbHelkpFXVsE87Rm38tVnfGvTsN
uNI/iX9J8NjSyBtuid3CAHOXnLM1s+dqFC5jSUglnhcxjpjc5h35RLgb69bGU1W37yn5lFtr0Q0U
GXwXgx19sI7zh8D6915YDE1T2mKX7+8mzvRRtkX9NEzEKKgSO0JM72ZvdkbB2C9qXmPd+TUsTvEF
JPWH1i7ylTGdu7c09//jBYJz6mvsaL/IJvm//oRx/RVh4f3PC0y7kK//8zewmP33N/yfP+H/+YLv
PzKcs/J//hW9XVbnLsWmlgxuvwMhQa6DFXUvsa7nz5bx9v3J9wcpFJGLE72e70+FrrLrIMb/XmEB
knkZSyrPAhLi+fsVcDJwfGGz9PX1J/73f7lhEGut4nDCl+Bym3TNNFASi94iv/Cce5djZVx/2vcr
kmSsfEbO1uH7FW2oRRfXcv98f/P7w2J4HyQhMJUZuDVBpQ5ngizAOKAZ3xsDvFzyaGCdUmC55oqz
AJ0exABJ9+CnQnKHp5lkh4l+DHlxL14Xhy/2EAi5MD6P3PEcRQCSrMLmeJ1X0ImMAcVbStrlkMPx
8oC4duP4KjUiRo2UvqOWNa+N178YEdtmrP3WVfg+FkuPZqJl3f+bFQK6w9xXR/nolfuJbRd+V044
TQQmJbOLX5oLVDJePvtI6vA1IwGa2KDLjWXRV4Ka35u3TMXv8IXIf/OaN4WntspRbMxm99xVPb7t
SLLpR8V4LpF/i4YIvkyjZbcQe3xwDd7THpr0jO+ZLrdB6MmAq6DL3i3Q6zs3QmjRd8l9WIagNacH
PG2LYzGUHyWeGdRgLIbatBly/QjL55YlDCz5Ip53j+HLFB2gRcs9bsMt/l+a0KCo2C0h2SyiOE4w
v2Kddl1NbASuNnDYizNvp0GPOX/3/ZEn+ZZq2V/dhhmqDIIqq2mvFopUTiYdeE2CRZCh+rJdrGNV
I/TuaXif8lzevj+Thduc3ZnaRDIwsfCIRlqW/lRWQma2qZ00NyAkCbE0cs1+/JwECuGx4zprv+O1
MmxRNzCt4RYisIe+dlZcujbGyL84yNpNJDEtV1bXkWTJngskCRE2Uxx7k6t+xVWhP4wCOGlE5sCS
PYZqV+rNXwpplCz5TozJP33J3kNRfdbJFl+b8rvxOBZw+ulJh1R10z+Kw0MxqTfh6SpIbcYOdBDb
rMYTvObelDTFTYQLG3ua26CcYUBxpvGgoS1weTVkI71Lyo3nkSaWzvmvLM3ueJ0b30KYsRmsTanr
QMNawsqcnLRtt539KVzAHXo4t8NxuNWOQZ3leGg5U5CLlnzXM6azE/dXkEC19jXBW28SOed98djM
ACXiDTkWkhPDbB/7BsV/yP41eP8oUMJt+5mTasbYZPgNQUAw2U9L/tnVObF4uRtzrIEnjQ6uAXSU
9O5ZeHAYxwUcgAMVdvIKA+8uZyzmY5sxnj71Efa2SqMnmrzMaeHF+/XArIUQbh/4Oc8ROVGodtQO
tQHpqsPqAF+jsrQiPhjR+CmrFZFezsBCtf1o0KSOom2i1kFGIzWcJV29GtTDTYS1F3VeT/lBLBCE
jB2lzGsMV76OrWBKs3hXuQ7TlmL0EWcxZCJZGAZgFSDRoe1hj7ztzRMj433nkXSxGOlXjWHBI7nD
Xdo3ZC04aAR8BHEqYDhe+rn40aeZeBhU0qi3Es6CYwNFwVE6yYcVl3oAF1URLr5xBn1PXOjedOea
rhddjCbVn6WVqo1ereFUCMLqEXzgRFv+pfZuI27ybVXCNlGFewpLo9gYLTdMF8uHTf0ABy48WRqg
+4VQ342njK3rpc9VB4QfTWK7cbHV47sY/aRPTT/TGm3but4vDJU/IQVHPisaQPLE0PaNrMjhkukW
a2oaIEf7PU8Md2SpZftSiN2UMr3ARlDjPOaINvXFpTe5jSazu+tGk/u4bMeNJgY0MfTMhgYv8wTS
v0mPaTfPD+CVp97sAIDatcZBAv5zybO6TbkXFrEipMxTVzQzPQbqZsLM7o0zXJPOQZRgNZ+kQRN8
l5Z7W3E6A7xwbzXjIKzkKiEeMHrnzCsrbv7SirhzgTd2Q/FCNgrmkmJMmHMg7S7YNuJpdenzvClR
RvAIIU33gKvaMRowiJGdEnt08rLWprJhfRzy30XSy2DQl0tYoWZJ4lXR0xM71G20tCVGwCGrYdH/
0WBDLBY7vAQSwLYw5a7S682iYGs6HEODvHPuFHDmPl3Uh6pPrTvRFUDcYCS3ZImh+rckdpG+NG8k
PUx75mqnL2o1Y0tt+knKt1CV7rPEapjey4lJgL2K4bj6o6JRrkkQsKZjjZeU1FY7PGt9Uu9GK3yP
JUtLk2eeT0ODKPE/jgj/EXk2sNMVC7PYidjTmUN2/CyWKgY8alxbkCCV6XWASsV0cz15pz+R3Dza
vN6Nnk12dkdSwqEj6UrX4CnRkYacw/1guQeWCNbf/Cka4HWXMWV1rjUfXd7+s6LJL0H07pIk2haG
2W3Ac4AN6bVLp6UfRCCTNAYQIIBQuGEPWgI9iR7FNH7CLmGJh/5gSf03ReaPRRxFWR4Nwzs3TNqg
KKif4QKT3M3+hiUZ1zFtmPpPGbZgmOvfYf41Fw0NNiVc37GmQ2uRgDBP3R8rh0c/3AsDOi6r0Yzm
A7uJMmxxdM0ASrZGy7wYn2n7q0M7yMQvwy6i92sAljdn1zx6kVTPGoqtO2ubD5o1JggV+fPOKJC1
/ve5DgSz1mjrfL/YXAw6qq57+e9HTaZZkYeJSe77u9+/bm7QcURZxtiSnz5ZozozdPga1z/l+0ve
aJN9A+9g/99vMHTkbyBl7t8vkTU6Z1Si+ib//ms7WYQQFektff90ixThBxB7tg33OqfcRCIq4l2E
oGR2I0TTqfOnlOoP+Euwttk9RU3jAV6u5z+dO0KiEMBVI43HM7LkyWNKTZoMLPdKt701VxFWR2Ey
vosiAcKkfI7K7CMsk8/IaUt/0h2LSacPuO1n6sgLviQzqAvtN9Jx5S9FFaCIziDX9OkZdvkmpJ36
1DtZIMr8kxn+D9Byz5wxAJUemYCkUCxLonwzL/GhULFhBr1Ev6EzqXmvZX22F097szWkfcJxHq61
0/vqj4VOGkxmH1R68aOuUJ6k/TPo41cvc9+GudADK4o+p64+qDY/xWuyKlhGkpfb5xr+NkkMyC3b
8VfffVSTQS+N6stSR7UIsemMVS+lIUUF8HWMrASG39hDcwwpmMdpA+TS45S1wvL7Yrv+h+yJx/N0
ZoSOxuCh6dRBMjyIjewzQk5LR4/3zYLS6oV974PyRHsKlEfrEmRey46QdQTltftMM/6n2WG4QiIA
RzLcdpMJzGdovuyhBcHW/tEiTvuibH8uIWhRu3TpDo/hKyClEJx5/0w0HJRQ593Jd32jTz7UuHu3
SPtFMoEIusHkfJ/k22pKmv1QqrdauL+h3KwAZVNudRDVcSrapz7KfmuahxrDa38l5Rju0R2GtO6M
S2aRIRrqnCpE9BKWDF3b0viZ5oKnTlEvwtmwNlUXE03uQF8b+tnHEKzQlQOkb5bPetL+hONEkauD
KXZCtyDZBCFXpblM5jUeQREzrJWx/YmGUHF3zEydTHSM9NY8L5V7jcg2uQ6jcmE8tUWZbtfuKGC+
ficLmgRsyzRy1KaZSBYuRLKdc/IHkQ+tsWAlmPclG88CmtKmYcLgd7ZxWxzgIOSnQz7S4aA0oBdd
Zt1Qm5MnbmYY9F6kBwp+oomOmTUoKdZe7/jT9Tg5Z3H2CkB/WdG1r+CNfJTw7Mt54OQp7fGWwOBC
Dz/StiNqURMfjlk+6AjpzHrifNvH4iyuoq+fRVcfzYLYSNRDD5qV58XK3kpz39VoJuvCzyx4C8uU
X/XOyy+D2f3CntDcNZKvBwKEyeNeCOrJunsIu/iZCiYVTnJ3+armpO2dAOzqQt17obW7U5Ymn6Qo
ixdEHjk3f7/PZwCTg00mKOeph6QhpGc5YOQ1cprfEsvhgCHzr+vYuGnHBdzrUGSvLqv8mtratlTU
zYtZpss5WrA0cNDwnETzZYS60Eq5/QysYyqq8cy5eBO82X1RsQ9EBTh8VjOXL7ptztHkaLePrJ+0
3TSXgsan9z7W8ot4yy/CxauzcLF+dCPxznhXyFHHN3K3DeX5nlOpnUpjD1zZ5O4KMhOv7KjHqst+
VMDNARRru0LQikxm9dCmCb2yyF8Ze2Q34WrNKwNpNhFHevspwdSnmsbeA9Q3MsjccJUOCcFcRXcN
E9d79FYZPlIXAlprhb80jnD7qJYkR5sMMVgJ2atQORIYjaQpdwzrUIXTC+A2MF1kFbMGQQ9t8jnI
MsMJaqWzveegouNoJfxH5ABiCIAR3vQcCcLqVmS/2jWcuhmt9FCL0Lwbs/gl+jxh9FEOh3osfmb0
pDsPEU6fpwS1d7B9ZAv9NByL9paxQFSKdYZ4C+0wlnn3muTkxQEV2jgz+WwhhaeP6GzhQtTOoc5m
aPk6tHstsYNRvDM/pTGQZp/1YKMB/v6A12hnDN1D0jbySSGvAtESCVxMbeHzu4IU8dhx9DjR9o0R
HYpZJT4xy7T3LeZtzswpVJSzn9GZRo88J34DRFi0lelPk5b5VZJxDIMrH8nq2UsYaCHQnmha3vQk
P5u45ZEgbBISOH13YuuwnOptgeK+UewZG1MOHGcdl9sp1ckbyUhJmLNj3xvZFpIDoquYl6J1+kcZ
zAlEoKMbFb3f2HssInH9MmV8ghKYujTNzk4zXQmwKI7QbZ+QG5fPjYHE2Yw43IymdwJ0Xl3HxeWw
pcp0NzsqYnbkdKh15prHw25RznrXJUmJHLY817cIETMnojrtkADwDHghcV1ruHcaszvENx1DC1zJ
y9C2H0khxRbPBxRA67pEI3xvgxFi7hA20DEHEeH05HXyrWEFCspC835M2JU2kR4hAulA2hYKaVAT
ex/6pJ/HRtf9IQzNwyTQh00F5RwHNu7bpDL3meMs2KHoZEf6R0R7mXRtO75UXvVzHVw8JooWwu2x
XRlZfXND1FeOmNytKi3UT8SUEzjcvTaOdQ7rT4V25aPKmQEwR24ZbAJ+z6J0RLrpUmAQdxbEi41Q
nixAP/VWgKys/pCn1dGuEE8ZGfdb+9XS2gqBTME4tQVVUjr9LpvV9CMcG3pg7fLOYda5LFtO9RZv
iCXfuqzM97ZHTZ6MyR1EjQYUbmDtrziOcxbszgbikWp6mTUYjZjENDDbM2nqLCuLwG3WthHFdRYR
u1mXnMSBcwWMk96zGLJmmRJZQon/bow9miLp/I4YdxLmw4m5puOgktXjsVQ/EsOj5Tc11ynm4Z1c
XUdiTuRIqhD+oC20AepsPWJ4DA+TbtRAfGD8k21h5cb7sRu/aFHcw8yYnqmUDVTnYXpo+u5vkaL9
F00T7mPBmMsUzrpqhKcxeksBHG874GebKVpv4tIAQJvLeF9Y4ZOy9H+4prvAsZZu77jZHyceoArX
80cX8QSdXEw9nDKbyjfk8CGzGehVIZ0TOT6jz0Y/BVmpaadqSV+Nckqoy4wLuWg0gWyij5JBO1lZ
G3PWtLt9b+RMuEcW/hDtE+GjcXOxy+VRaJn+XmaCqWIHULQrOMH0/T+gr4ElhLEtJ7w5A+3za2h7
b/bOpuX4sVBYQr6EcN0X6ZPZ1IdWGxlQO60/WfTEtXqO35Eh0oIMxW9eSN2PXKuYdI2gI9veEk6y
yyST5w7dXTuGV5pr9GMsOB+wC5gDc9h6Yh0Lnzzqv5MsHFzQZCvSCyGkl00L3xjGgDAUgTmS+aoz
doqnRT+NOZkPInmLFTkvSxmrTQL+MvTa3860EFpGu0jc5rJ5LLG7HN1MB4XTts+Nu7obNRiHAOKv
JKf0vkzmNzEowYwPhm+d8ljGhS2Rymt3Lujf3uQSV6Rn0gqvg2ZIETGhvySUbNwvi6YC6RLSyYD2
sjRSBlL7iDURPcIq2VecQjJKMmFxo4PkYWI0qMDSVE32FeKyxbB8IVvtbgw8ziuMLgWLl5Swe2J6
uB70kUsaPvppKA5GES5B2RUBW+i/oii/yGhr31qb1J7RdK6WboUwgc9WmNo/vIrZDUEbQd8q+57G
zRvpNM+A2yWcWfocU03cpx2bW3dJAWg3/WtjesZG9sJ5VaXx4pLE/n1aKQSE5yibu52TR+lH3OY3
1+li5Kx3jauwwR8dX7PJ4J+XVzk3bUIgVfWJ+FzccwCCrQkVXyxL/0kR62eFenSDWO65RbuJAZOz
jQytgqAfmxewbCUE6fHm1sm7jQ76yers5d0s3A3xEAW6Is98WUNi88EVPyu3/Id6IzkVJfMrmgVn
rPe3SPecH74zz5fEgePQemqP01mcOdcFGIaKh24yrhroYsSGyxR8rUsHq79bUf3PduprW8yUp7Xb
HBVjJs9GCAMehYI0Hn90RnOtFiTQPWFER8MVps/eXW+JudxpdVojssL34DYlmdvMkgTUqn3plNFz
vtD5xEuX7DALPU3IEhAMTs+6nTNASsysvPe9Tg+ob6uDXvVIJwiyoFKcULaPhrcRdXSyEiCYGXg5
qwW3xY6S7pHHckw00z/JUvdb8hTu3no4UboTQ7KcrGCE9XtOdDUESseBGU36yTPDZ0O187nXSTa1
jKsaaFebQp5ywu1u6NKGnd6gyCjahRjvZl4J2CD3UpPusSEppz4Jyi33XFrOzZ1KTt1YfthyRHdt
uYFahoZ4xXmH+kzdkmLU9gZoQP+7MF7cItoXOnvgHCGplRYacpYPN6AdiTgnam92ZPSXKGRnz/pY
2+PefVmEpS6CG/y5qNHQAr2An1Vc6RB12yQmOdXG9bLJNSfZ98+dVeQXuw/rC6aG+iI9kJHk39H1
Ld3i/N+HiFRi6nKyIdc+W7NtmhxbB4E6/30fCWa3W+b8I6yRSo4MAH3TNZezNPrlbKVYkKZEETFA
MYC+ToJ2Z3hC7prUTqqhL2gjNQ90110DpGw3IIWg4aeQPqSIsryobsn8IrJYSibVGn7NSeu0pmXk
QHA5wNADpYpGWH22NfLC5cxdRVD5sG1b2mg8BOI0p44ZAJ2hgTUM6oTCVp2+f4yV9V0wt5PcFMvU
MNuVe8K6AInyjEytcgIEk+hbhO3xZKfdM8DiA/r8z96KtW25zGh8ATEPzVVMqvwEcEPkz5WCujg3
cfxJDtMrGy1pvZ6B2AGtot+xo/k14Zud/eUm5gw6v3xNC+Mnnst9l3jzBijsFxBMEkhSLkR7NmO2
ZaNKfk6hdiPv6FEoAUrJIoclb7nC+uRspxZ5BbwvAnP+cbf2VN2i9ElSdYp3ji+HoeEvlNUXAGBS
3Hvv19wMj4zrj2NznDfEGp7CyqMPh93FTginHMLsMlr2v7nSQj+JzVtKXCQohPKaJe2jFMNRMzAi
UpH7Q5F/EYfFHJ6YWnRJHU25GLMNHpceWjHiE7LRVPxMn8DZjV5F+6p4mPzRon1GGPBaW6914uKu
JWVq4yXiMabubwzFj5KcwdWQPhFp2uPuawg8cpGdzwQjiPrLsz3kfx6jmMXJCc9YXaISRPPSGC8h
ASCOERqbWdOfbIh4tYBUaxW0jcyReRq86Q4XQNW2t4ns+X3aVslWEguC+Pqpq1DuKuR2mUBH3WJG
dHQkQioFaWGZ3SNX0QnLrOT8495S5zHkI0TFjp6VJZihkBgJ/NXABdP/xGvBSmRWf9sEldImwo3P
9V2nR+aq/xjS3RhNhxob5VZDuGSj4drQPakCq303yZZQMtuN6LY3aec8r8oiH8V/tkdqe3aJ+ZaF
MW56Xbl+Y4+EC3t7AyrKTLG3tb0ncPTNIRuSt5K5Auq0pzhLXjsI0fDMs2s71w99YKBXkbuXWPxh
JE5xq5vDS2QbnI7tpdqowr7oJAUAFABdhCD6h0Zt7CKoSOGn4uv6chdzT9jAA9/0Tsru2BBnA3Ve
bDtXdRiKnTuypeQUN1pPRk1GSgqN+bp6y+z50qVaf6UvbuwnQkiW5VXT1aGq5Fe0stuzIdsLgDmB
U8ivSk8JXLNj2INmE+gFdQ7l4SHLx185zKeAdZgCzL1FoIbOxUCMjoWenXt0k8JkbWybxVlLXnJB
uaFICzbtox0l9Oe5GBT15Ns7TKsqsoCTjkvBalR5BED205kMuQ2GEvUyUwJRYbAQhqVV+dMs30Pc
cplmEe6LEq5dqbyLmJ4T2b84GKFdM3+DZXclXOqZyEFn3eVSbpSU1ZjgOJDLiuAx+ymveTBMG7X6
oFZFqPmu5d4xAdjXs2wA/Hd/jCKDGVTAY7BMfQgQ+7wg0T65hvPRELEJvhz/wUA4CfugR8x83Gvv
2kyjxskxUjf60ZnpILfFPXWST83W3V0quzeGlj46+3dy0Uo/7TOa1F5mMB0QYOjr9rdBP0+bELB7
HE6ZpqCPtL60dGio5hVZ0+n4DioiYzo7RZsubrOzCp0bsVW7EMOwNtwGYPkbzt0kN2uyYGS8vKSq
NvBy1dtkZB6kcdok7wOF5TAi2lmJdi2oqpzM+dUETzkFyttzO2Z+GkTf+tBN4Wl9jym5RoafCOpG
4Mi4qDmAy/RGJtMWMBA5jhMgiy4lECZ6W5YhOSPZ9jOHsyvhanlAs7zya+OzSHEiCRTeuIv7V+Fe
Bms8t7qDbUO7KUV1nQifHFiG3Jpza5v0pZuZb7uSJS0y7o6L/Eg3qOwrMPDryBYW/G96IONTVjTW
jqmAsTVBcSWzVlxzAjg9U36w3x9HWrMeU+aN3nCFjTdMrZ9VRMwFeC4/rMmCySVLYtgdqoXD9xoM
ZaMi1DT51bszF2B6VAmzpzoqD27a/PPC+I/5v6g7j+W4mWZN38usD/6ALQCL2XQ32pFNT4niBiGJ
Erz3uPrzQP/MHH04RHdMx2xmo5Ch4KoyqyrzNXK6M1y8ym2PHpDnbvLRfilk5d4uDXRAqhfDaB86
DKMwkXyTQGhsNr0Y34ZSpqTGvp5QiT9Y4UHIU8hSb1WgyVpaH9BxMPZyKcG3A3dpWicPYBhT9ATr
mTbMAEPHtbSTa+eHJpBOcRa+en78w9WrGxDEXxrbOmbRiSmD9tYIad+mE7Cm44xTHTqTyOlAF4ub
IzYUh6bGPEKHriQUePwerL0ggy5h9ZD0Jbj8HRxWkCGKylwPUOf0RfSkRU4z8pUBlQUS+7KygmHU
su+bjgAFJQ1cGzkqvds5x/F2rO/lIXgKBiAbrWWdRiwXfDV6RyzjRyKVb9hZgCnX3pCjgFml3ZZt
eYK/SI20ie9lCfibkas69jxULIEIYX+AcVAtv+LKSJ61T1DX7iq8sRQvRv8w3Ltle1v22UGfmiqI
RaaahLGG8mCr1XtSv8Ny29d++WoU3lOgil9tYWC+6OubKCM1k+yfTCxwV51GTd+1hq8GnS4gar3u
rmKd5+gVVHOH9HekSF+MwgTAoL7iGRbuWjfX1q7TpRC/s+fC4Kxt6Sew7+9WXN9EMd0UoznWKApQ
sb9Xmm8uAJzRZ0A9X6Lwg9gjqqQbujgcL5roDie+A1h1aqcp3XyRFfeF6B+S8Sder8h+FMqXAhG2
NdoyNPXk2zrlR6cKWlsGLzgdPGBbyaqm81BDpCZbjZ046mvrVk9ePQrw66F07Q1mu+u+m2CQzNCh
82lIuZu4tk9TGKPid2u63U0YD1svZhVPwg8tyw5DM6F2C4IBvckNJe6NwS5d9vWvHih7lGK2dUWR
iHXlpKFaSf0LLofsjl9xjT3BV6uglFOSz+VvYVvdIBV466OekuI5scJF/EnI5mYEBuJmzNMx9J5M
b4NBLI1B/wd18dCB4vS7DU7JJIhfRuq0IZK+ySUW8iU0p5U6tgfdVvYNKzDKKXARcrvKNl2G/6pG
i65+GkbjCyDgj9ZvjoFApNCS+seeKddXxaFWERLyUgwcgKaYhg8gzjO/YcO6g5GjrSla4tOrSI/C
75/jWv+l2M172qVgSLCjgFVAqSBqTkWpbXR5fKLZLFeEte/DgsFk765pkt92CxO/xOiXLdsaWOat
JKfroA90kNzqe2xq3ytejYJtvgMguaoGw31gOVljIru33GY3AhanrdBOji90w1vRQqhn7xUhocAi
ByFhXFtmkTJr4PgP7qPdZgegMOnGk8DJjGjZ7BI2rGyP8AUC6Sk0eCxxw/SOJ+aPjVZlDYZqAMHo
KbuhGTdtW8Vbe0zB+gN4NX9ZrEKKGoljnpGsOT3r21cY1elJmrajdvSRRfjagSRHz+NhoAQbGvRN
A/suS5D3AHIYbCkZbiQPqOBk8gpMq2TJ3YqAzrwFzqbqwARScLsd6/ZdQ8hg2ispFQZqgwIyqGyq
1RQPjWH91rjahF80V3ZBWz7MAIqAL3IMze2xCIrw1xPeToxhBETAfovuLTO2VtBTP2opf88AEzNp
9zE+Icg+SG/4XGWO6Il/Q/naB5g+q/GHZyuho6Jz6KUEygDRU7JJ4GxYqVhq3xPX7ODty/uxRGxA
VwuQYvSn1pN7itVb2sb76GqdAqWRHbQ+Zhl4sKLqN/7PuGmRiYzK3nRwP7paocStQZpHkgcJfXQj
EuhuMuSvZECspYb5vOml7KVv6barFjuILhzY8THPrCa8aVXrvY5zxDDsjeubv1xfeVZt7zfVRDql
6X1gJ7+RQn7F2PEOkh3UQgrpBaC03aCP3trLR2ZquOoS2TjKML/lyhuPGelk3VQQ4Iwh7R51VR03
pp4pDq2TaCNhIeHkbkwrDISJ3slOHuQbq7XFISu6GP3ohAN7EeAplsHaLsr7tuUDNMw+6iKrLICN
VrX3Eppdq9Ye32qgo5yGYoqHFj2h4c3Nui30nftQtt8a/O9GZIwB4ofGTst/h65xT1mvPLgcQiiM
bTtffo0bmtjRF0s1n3yqoKxk40PTDzddgLVNan/XUTJpvP7GC9hxN7p5bxSQgdQA7BP2HkOpTi2y
28S/HSSKodSObgcSQ1z1D/6Y3+d1t4Eo97XxWoxTwBZ3Kl3x36USfmkizXDiiNqpPlFm7N8s01st
IDMUWj4imK5IqIeF3+mp/0B0hIkpyTcJjfa8HUy6qfmBrvWpsSXaF8AM8W7ZuzTyS91y5LpUbuLJ
xtLNqd6CrKPkL4lym6H0KafWsHJ7ZA1MXdr0JmzITE1sp4SrtTFGda1GLoXtoLcOXurC1Ka6hAzz
bSPEL1+namgpTps9UbkrfmcGnOdxOLWdIkFekXl3g7mdmCe2qiCwTPQfdTQtkvRDkVW0M+CPUPYa
WplVyqfe4qkvUhhUR3fwYidXU/R2LPoeSLbiMOEjqJNUz13b0fUzEGrQG+VZwbLEVA4jJq6A+Jq3
NGQTGHaIS4yBD2e5OIKk/BIXt62SbKM6QktKpiMJthPx/4D8jmrIKsNFDfk41/FtKO4YyDwbjfyu
0QBcUwOx85s0G9JNBNbaqIejVX8XMac77GoeQC+i00oBkAJivO24HcfCmnM0OkYWwDOO0OoKs8kv
Mrzn9Rj3YLbUU1EYr1pJVsalguaEmuC1k715gt5ERyWN7qhxWyviwEkm5yitP3VdNXJvdplx7P60
VSRF7Mh8zNd8GOuQTSXpoLztcGZWdKq1EHC+a436IiLtXgm0aGIT4V1CZVcgfYNkO1VNt9mqebHN
2mTfAjs5eFVaYxya/tDw0xlz66cCnk+zIX41ciMRqmAWK4j9+zQNUFyTtGdvsOX1pGkie529RqRJ
hmEjul1naqgw0dstyXL+GLY7D3ydEuooHpT2iV3qlrrEO2ZJa1GMN3UsbhUTt4PQYPPUy/UvnBXX
o5l+lHV+wKJlUycY9LS58cDp6iTZ7TZvattpvALD8fHWK5WN0pHDaLwf1E7aS65lothhAg19w7nr
Ho88bL2/pIF4w2B63LWeV+3wkcd5/McoJvCcH4KgzTlp18+2p72m1HfXbjJiLhcfVFmx2IEE1bfI
YJur2XENRArPcKtKox0fFBiWXH7Dwi/dYYXlQtblZ03POwx9qL5YVSRugRVPzTtNvBX5SkmxiAKW
BtZhlIxN4hXf4uAYdKbn8BpvcVvod7mf3VVD07xjJkTTvmu0o9D4vwgd+jeGJ7+HQOORvFLLY9dj
TCtnun1rgQw5MEmf/Kre+iUvVjdq8Ghl4sO20FpK9W2RvKap9OR7GlYnOHwFsWtO7fIVEiTHXqu/
jhbWUHTx9rqno6YX5XCDbX+HZgB5s8f8xsxL46YwAzSx9Ako0SbPtRpgj1Tl2sYoo30ZPqSWKja+
BGTUtXAfAo46qNmdCMpuEhgiYQGVNfpuJw2u4sQ4+0ojuDTPcGGKetnGhadflcPOLTkO55n2PMpi
klg1i3VRW+a2kcWTsOOnMvRvurjeg6tIt3qo/wD+VG38UKIU0pHGgZlRB5XMR62iWK5PUyi7n9Sd
of7DD5L6EEksbHthDj21QqVHDIoAJaiKrl1QsfOL3iGSJqyHAWuS/qJWJB7Vk6O1Vbdv0fiEJxKA
NQNzJOMZoZRHOeAH6Fq6a1eyHXbKpyCXxb5DoEq4PVuq/gfF8mSD9ee98NDepTzRsjWI2aSbsgi2
uGuslSrMHLtpOaNqrb6uS2mDwTY98PG5FBliIiEbQ5JforCmt+ZhrFPgeeFrraQ/jUIc7JCzSCLj
bRaNWAJwNI/S+yLxn0x2cje+++S2ZrJXc2+vJuW9FosvfQvSIugVEwYeKanK9lLNNWhUt5vCo7Qo
Y53XEsVlp2/6SiKBjxVOBQiEdymqbLVVVhsYlK+Bp6hrQwPqIBQV0O03HDPdbZnG73h2C6QUvLWZ
cwST5eKIpHSwpxrTrPeJx7EVG4kNNM1k3QOvrWpqNqOasOJG2qGKGuAHdGmcUkf7X6aWmiTaYwhZ
FkI8/BO/6JgfkfZaI8G4ipQsQvchvAPVph5R8H0Dgi6cgI7psG5qGJBlkMAhEslbYqTYhWY1leO0
2MQq+VXD4Yhbo6A3mQcdE7QHiJwQ3zvT0I5DLaVsjnLaGyFGSANiCY7chNpzZ1fwdgC3Sup72Jcn
pHVGDOKL16bT/N/C9L5zKoreaGDrazR94NTfuKH/c8jzd+RMUgApsAjlOkYIXKECgQr2qg9AaLTg
swXqQlBlpV+GD/MaBuoTUPyYdGmsgBoSXGBX3kJ/MotCJ+JVRs0VCuIvmX3AIyVz1CUC1Abi4aFM
7LexbH5TcIWQKpnVEQANBzg6VQPOhyiC9pa9xr61Pv75RXCMs2NM995QG8PYifyhJ6AfJ3AFzcAo
d6AamVQJy35TEbhIfrEHVLTqOEgNvxReffzzx//6BcHYjxLKhvNffyVPP/bnZ2kC76tKlWEepAYA
2M64+fM7ELHR3lc5tCRphBxI52Fx0RY/KfuOR7zkqoTNtDlgK1aPRxSUxmPalV8Zm3D750/BiJAN
oilsNXtECkL10R5gyGj0mLb4QZRYhhruqWmHgxS27p5SLJWSQH8I3JhGQBDScw3aD1+96eqeWBf2
UYsRgjCbx9ionvq69SCGKgRjNOxbvXkDl4sSzC92iO6+Vt1oG+iCD46MXh6XHHEy8V3KXmGbahxk
2djCv3O/0oYB8FZk9s6ndrwpsTybgMKGadh4N6svJJD2KNs+57WgDLeeFpIUPE0HuXqSk9Z8RezU
CcE+vAeSzu9gmB/Sxmq+ynBHWGsAHAAaiMt9qivCqRI0Rcs2pYhm5ncS1pfPFQWbW3x7qUQkkf8e
siRTZe6GBytVxXYI4XlIBhQruxz8dxd7rbUJDE8IFAygdjs5FzvoFGUpmpoH2+xxUAYiXHjxLzT9
UH+Mii+qKSG0VFFdL3QIXBFS4WamaG964Q8HNW0/MgMecOnRTIyLMnYatXfMRs5WKSLjG9eTxV2H
p8yqCTr13Y1B4Xmh1zwYRMFd1FVA9iVkPdDHKHb9dGiOhBU/Uo1sT8nAKvnnv0ma/2GmGhCrIcdL
XAyZA/ZM+fc/1iJ/a/0Mfowt0P4K0OcUuZrfxWODbsB36kcAMWOkUxGF2pnYUEbV6LNDBvPZRrG8
9f2pKYGCBOmh3up+U2xVtXqO89vIpm0AI15HLra9D9Xe/yo6nS1phP8rfi1wE90QXrbp3hsJpuRp
023CSV4zKNGKwyNDWdVUyVWPJabvJz+90vhlVtp9Q0gAN6H2Yt62IE1uRICOjN5x5pTr5rtPidyv
Mh+xRNmJ2TUAnZrKqJALXbqeZpi3N39+91+/qFnzCt8j3xq5Ya6Apd/KhnH05dIJO+2msKgf53zT
W62U7sswrjcyeAwIg6ZGxxOzunQAeqhbvxLXKzf1KMgvtGVGfWrmqG4AcpIsEZhIvXLY2HCOhRDc
BWy7NRgb8C5KbAq3eNVtqJnt0GnM77swex789iNSSfRKQzl49Ck89Dp4SGvjuvQkPE4wJGe21jWI
lU65FWPSHunjI16VtoDKZWVPeiVRTVKFRdu8sHCiiYpsCj6SLnDW4mip7cCoCvmrIe29beEDY7MA
ch7ZipWb2KpsGiV5d9RsD70GNBXSdWK5pyyhkYVL4ZNsy8jjDByWsg9WqQ2WvM1eK2zluat6/TgY
Zr1KPSxEQb8d5CYuDp6EOXuyM2z1wY9EydYV4T6PAzlgayy6aX7ojf2zSKjsjLRGmFDIZeKxjvov
EAe4a6uMk6QRvsua/YFtvbVt0qPV+CdLUs2jMkB4kgfjV+mW91XQ7IQHH65lh2w1yir0pWQ79oFx
gJAJOixtHaxkXsLU7Cel++F1zKi2hNpGFd2zF/Q4HDcUhGPKaWk8pHvQX/IuCfr3wB3dG8otxd6O
gGQNnXFMfK/BNRuIRzuQySt6l6rIb5QA31kDjeukcSKMskvX3Aa+8S3z5W9dDHAuBOOXVa67ddNQ
htnCLyje6Kh0NNa6Ulh0xnI9uOGBQqa30WlzHDW0DlayNEbb1iwexoLELDXwuEDdpGuErNtVOkY0
QxNoW1owbH2cYmEh5D/NnElHaQ7xiNMfgfT/1xLxp+BnCXzid/1PUfg/+uY/s/+tGP//kZA81Ohz
SvIP36Ogqr+naMf/kaU/fPzP//Hnv/xbSt40/2VppmkKxaKnpcra/5GSF/K/LNOib2vKGoBW1eJf
Upx1Jr14818yTs4oMFmWYmmGjUdCBfSbf1K1f/HzCBzZhoUIlcw/zaTjz0rJf2LdYpoWevT/8GBQ
QgzmcKEQThugWgW4c+0VbMzgRB/++hafaNVPF/q3ov30HSSVd9CnG8wMGISI0fRxuYGC7AAnFhBw
+gVvtqVLz4wX6kzTo5ATvBMHHc0rr7RXdjiKK2wdpgefey64CqzeBrEzS/RImNrQAIs7gCQXLv+Z
+cV0+Zlw/zBYQIRadCiNct/bLqQAeB0FB7nCvOAD8plpBHdQZ1Y0WJtW5BXJcEq5uOnz3KF3/p0z
3oXLL3x9dXIf+cskiuMxXfk+EQ6q7hOnBXgfLqzJFb4d08Ob/7y61lZSp6tMGzdHAxIY86FQ21e2
lpdcmqYLfTIv1Wlc/np8jbUfbI1rTGZyN9gGf41A3iHU4Jg1APNICdbn5/9nZizTi0yj89d9hNor
HaVkw+mh0sgxkIW0e6Pzt7PgRXuTKVXaxhcCYumdZsFsqmVTWLVLJRfMK3hH9IN6H3R03KJsyslG
TyCVXBggZYqDzz7gLLArzxetRa3aqUpw4zFHuH6LOta2zk4t1Z3s1ITWNuq3pqReCJmlGTeL96wD
fZzk3NGb6oZFCaxcLy6kqU+to6ZxmoV7XMZpPMLUBI4R72pdOvTok+ipvG30CF2R9LkAyWQY5aEs
61/np8bS+8xSgBs2vVu6Ge+DX0BIDTdIioerLv3HkfGvWRfFkq0pU2qsNcRKEgQmKvfm/KUX0ooy
i3sI/oIzbGgg0V616G00lD3dsjuMiudduMXCh1Fmwe+DZwuVITAcVZEPfm3uoQNcmLZLl56F/aiX
GHcjyY0mQn3K4/Zr7tXXTU9lFulwuOhsxx6XTuTugPUlhbTRiy7kkaUHn/7+rxEVQ1i4sQy9Svf1
XWizE9auXEeVWSSPXWcAWiVthEOBcwBEBrnbn58s02f9JEkos5BV3CYAr2sZTtMp2gbOYrvyEA4A
9ytwwe3i/7U1XXTEWfo6s+jVDbWV85D7VOHwLUntW2HoznWvMItSVSTN4MrB4BRew+7autPJBiu8
m7dmXF+3lsrzpRpRKKNvPO5B2W3nthDuchVZvPNvsPBx5FnEplYuCq9F1x8m1RN9CqdMyrfzl/4z
kJ8MsDwLVSmtx0Ibet0xAdvK0ld0yBxXe4QcgEHqFwS8Nn2xjeCBmLKEAlZwXazJszCO9UjzmgDp
jaAwbvTYQOi2vcImmYVAnoVxgmqUxIZycKI8WyPUSVexDu/izv44/8mWRmP6+78CeUCFE0J7pzsp
jlori8IzJeXv1117FskqwPFCUFpwZCxs8ciBvSwl44UPM02Xz4Z6FstV2WV5VrcDYkXFfigsusLB
xs6afWGX35i9j2wJNuffYyFtyLNwTvReGdEW5wStJFhMNHeRTre8F09F0VxYIReWMXkW1qjg6HRA
yt4BdEX1XAz9WrOs+Gvcx9ZVUW3as6hGQR5V2hzT8E6zfsaG/pzE9oUVcgqv/z4Wpj0L6TIziiHq
sAdSxYA4cq9sQ2aroeu0QcHxlvLL+YH4fLKa9iy825H2qtJmvUNNfYcs81OF/ur5S09f4bNXmIVw
5OIC1Nj54Aid4wOaJr2FfgmgHQWwUwVZOwnbrXkpw/5ZzD673SysY9cYCyTNe5Aq0ktD682sdqr9
KFqa7ZF/qynjXV1S/cTbRDduJ4UpbGmuWrvN6RD/d8iHaOcKIy8p0AfRG2pqN0oSXFidlgZoFvGe
ZXuxNc0x2GWwjXR8w4SPLMj5Mfo8Dk17FvIw0t3KZR47QkA6DBWMITEmanxoTmHYvp+/ydJcngU7
GiWJFRXMsREuIRLjTmqgYZzg4KzCOM8uBOPn2QuV33+OAepKLZQ7IqZShn3WmMcwUG8VEbxL9GMR
1pdWGnoP599oYVCsWeCji5MWklb3FKTrt0RFr0Qvg7vrrj2L/LgYffqjU96CpUfjHr2qAE3R8xdf
GG9rFu5+i72HjAiz07bmfekZN8LNpiKjI+QL8/VP9eGTOLRmYc8cQkS6TLkFTcq+QpxbU/dGCrFO
DPl3ur/wYb61Mg5Zb3R2KBRTU0azVvfKY8aJDCX2td6AHgPyKrlIdXL4nH6GFuldQ9KQfONoQVzR
1GDT10+wXjFUKi9k3aVxneWQQtMi3aqTwfHd9MVgORr9i8bB0zz87LtM9/xrW9CHmVmZXsKORpVe
Tfm3YdxaEJEi44uavUfRNia/k5jOj/NC7rVmWUNPoSJXFXRXFZqTKxK0hn+0FLEziUw/oGwJgety
6l2aVbMs4mvCkmFo984gfbVl6QCjcV2OmAxJSEUxdlIB3jM8Wd2RDrEj4FT0/uhADi3SrQqt+Pw7
Lw3eLM3gcJJLSsAHTtBWcUwxrmN4aBeyy9LFZ9mF7bVuGXY0ODA6f4c9SPy4btPrLm7O0klX03lF
TKV3NPwdVsJLvxfp8HjVVzFn6cSH2g4chrHp9fZFNc1dJ6Sn85f+c/D9ZEqbs2xiNzLcEiv897iD
B6/dHyy6KfKY08hPY8wcy0YNNpuF+hBeyvUqqR8l5fn8AyzMcnOWauhzVoihVIMTw4b2m8nwW0sh
jHePhgSVyUIjvm6hZg0Xomphnpuz9NAqQ14bPpPASocn2ZVfSpR5Qrc82KN8f/6VFuaZOcsSZZyo
eaCwVvqitLeRV/rHDhONzXVXn6UFOGdlaLmESO3LAHwm3ZdBSoPrVkVzlgbMKJS0PCxGB4EgFH2D
Qv5W2EmwP//sS4M9C+9Q9EpiVUaPLR6SCUOwEeD1uvJNAnZqAQZg5l3MaEsDPYv2WlOasPcMw9Gl
GlQtco84+8jsLUoNB8fz77Mw0mIW9FUZFwAM+Vpab6yQYTjRgX257tKzmJfUkFwv059UgupJrrsf
MPf+3SL8v6zDmGIW8rnVV7UyMS3xUtophrctq/q6ySlm0Yx4G90piaf21DxdSXnzCif0QuQufexZ
5CLg4Jk5PWfQGLgQ6tEIH8eQfp3/3NNn/SQNiummf63sWAcNIsrKkQOsi1lKsTHEl+moMZ3YGqN0
8vDC1nBhWopZ+LomqKZW1VgnuvgDbvmdDQu+jJA4KIorP9Qshn3ZMsqwHykw4Mg6AodSIvNCAC+N
wSyAQTP1sj26LKFh/VCF6VcY2uvzI/CnNv3ZEMwCNpbLoEhHEpuQlKOn/chc8EqleTeE2L+wb0xO
Wgf9Zoc8ihY+d1Du2Gph4bNHMI0d2ACy8/yTTBPqkwcxZlGNyko8hB1RPQbDsyeHJ6FU4Ess5/zl
F76hMYts0wfOZ+aQDtI82aP28lzp+fb8pZe+oTELbT3JhUVKQgoZZxnN0IFWowoDvkR3O2es4iOm
Y3xCOf7C1l2H1pKwmRz4+9D2TwqGN3xSfRwvDOnSm86yQVtLkmvghwv7Xz22mvvk2WJz/k2XLj1L
Bj5y6pAU5QHnz/Yrx5WjqPULT70QocZ0y79SAdQI5CNlEKC5B5GJmSWF6Pl2iqPrkX1h4ViaYrMs
IFCr7U3UwaFAqI+jKwALYhsW+PrrdZ9nlgI82NbwhnI4RHl/gzDP42g3160exjwFBGUeyDrTF2oV
uE8plZzBFPmV4zpLAmHmFXreq4MzZMHJUtS9BN/t/DdZ+Ob6LKxFDSRKTri0kqpvgd4DNmxf2sS+
kDUWZqQ+C+vAt/VINQg9gNsIcFKOBgf59bpHn4V1KwNX1JH+dLJg+Ilxzjdcbt/Mtvo4f/mFGa/P
4tRGyA4jKzobpduA1p1U9mkIKIr/zRK1c/4eS59nGpW/oiqWFQRe3GzS6cLDSVTHJJS25y89fYVP
8rU+3fKvS6PzlI65GAdHhrL2I2jddVoqe4T5OB7r1FutS1G1NINmUavijSFVGRVvqU2+6LGA7Dpu
x+xS7X7pPWZB69ZqJI9Uuh2ZikVeW8/d+IQK7kaVD9Zg785/rKVxmIWvKUMHM3U+lufXT1GPC2Zm
v1136VnsegLtZtuiWKz58S0Sbg9xWly49MLBQZvFbqgHQ1UFPDW7hJWBErmUAKwz8CiXb1EY3+vF
uM+R0Dr/IgvxoM1CuawxDcADaHSCEL9Z6MPwzBsj2A5KoR0MdNAuxMTSW83COq4gG8RmSSpNkYSQ
mmTYaXpVrgDvV6fcgtMnDFhNvdq9K3FhbK57u1m09/gHQovlxJ0K1Dha63a04BmrGvrV4vt1t5gF
OwD9Lq+nY4CR6Sv0JLeuqJzELX42qvvz/C0WYnGOiUNm20RZn1a75cFaMKgXwXOO1imVivM3mAb7
k6wyx8RVtRTKGfnWwcwCaNjWQtYHqTG3AtWix+s4rC7MgqU3mYW9Fquu8FM+Vhe7t0Mr8hX6FZua
yX3di8wivovF2DW2z549fm6Gt77uV1CPNiN66GGvvBb5hfssZJY5WI4tR+WamofcfmQqD56vj68y
clfXFVXmQDkVdz1ZyxkOTO9hw6MX0UN7ZZtz4emnmPtkuOdIuSHPUrO26L/bevgQd8kxqVHQV8Wk
FrBthuBCIlsY7DlkrpZFEhdQOBxVRkRIsbbTljiBLnp+rJcuP4tt9MxlZcxYyfsaBhoUblDYIapy
lato150u51i5JisFgpch9fUsei71+qmlpro6//gLU0id/v6vldw0kbjT/ZQF1k3cG7uTxDZJ8wst
rKWLz1bvRnZ1L8fk0UFL51fmI7cB5Ui58slnQaxjZCa5Nocp2Ucd3h3T1+ngeP6rLMDezDnsrUJ9
aogH5qZuZnfIMCHE8CXBOw8VALm8H4utMTbfLxbOlubQbBnHsAumsSAf4cj3q0Q0GveCb53AX+v8
6yxE2hz2poZqbFoGb4PgExK90e8qmYQ3tlZcftBMOH+ThSV8DoCrmyZTPCgFTpFEX2TbO6LAvi6R
dCiqRL9uzP8bAk6y6xaxQ/r7RdDRnrQxAJh8ic+/wcJ0VWahHMI5qFqDdGpgQiNbqK9plzaaSx9n
Gvm/wszPtZKNLKX9sMqOrpp+kUrpzveMXSG3m/NPvzCJlFkkVxUFxlaQ5zp5QG+o3Aj8IfTq0pq2
dPlZLHdyiB2oyRxVZaRI7OYIsXQFMerCYrP0gWbRLOIW2EzLBnDEi3OdycPJCEooux76enq/P/+J
lm4yW5frSEMnHoSFUzaAcnP0Pzskd6URKf7MOX+LpTk0C2Uv9nEqThmFQoQ/pl6OHRUXgEYLIzBH
wwEvtQJ7UpKHhbZWs3bfM9AxLupXPfkcDqdE6YD+TkcPpZG/BcibgNO58smnvPTX7Be4IGIapLD/
1cetjZg1guNoFtvb6558Gu6/Lo+VI/5nQ0rfDDY+bjK4WZnxhUdfGM857A2daBDDgcHyjnJY1frP
0Ntezz/2QlaWZwHrJpWiy8iNOlmdJGuzUE4+ZyCMoWBS58Pg7z1JuTArl6bOLHgz7Djr3LZp8hrS
Dr+rNZ6j+0Lyrrz8LHiLPOvt0if1d3qf3xVG0B6qQN8HbdBdSM0LkTtHvvmjFio6wHAnRECIz/aa
U6rW8/CR2uvX88OxNNKzyOVsg/W3aXE0ZCTkMkVNqrzwfT6/NNSkf07Q3qfPj7wTBxuclGHSNge7
1i8kzqVrz07OVqgJmidM0ByoRx1UNzaqCee/yJ9l9b/v0MU/YW7qfyDZX+llPdVMzXusrFDgNZz/
GJGs9FOVlqLb1E/eCMdxVdsumvxGgezfqrFVKVz58D5visarCqT4vLDZeqXUxLuCJli5RgrKuyuZ
HsmFFs/n81vMkWR5To0F+vPgtChb66p7g66ShBXdhe8wTYHPvsMsfFS3FSUwz9bx4t+l+K778U2g
GLuhhfxPk4LOPDvCHDHu8/dbGtJZOA1+niJ8m7TOaP/IC/FYj9HLdVeeLYCdQgueY0rudEV927X6
FnvcC3vMpYeehU/clx3G7j0QkjS6zQuNOrj4cv6pF0Z3jhuTWoQR3J76t+xLXyxJ+2D3F6wis3s+
f/2FR7dmIYQXq4xNDEITrlkBo3KxooTkdokwt3T12eKHlrNX4z6SO4WcwLx1vQ1Ktddxf7C6+Gdm
SVSk7OOQxnIfZBh/oSlpXAJ8Lzy3PY3GX6sq+Be0xWUSi63l5c/Oa/MQxSQLZ7DzX31hVOeYDc/U
+xatYAPE23DXqGz4GnRmAuu6QTVnMVsgvhxF1giLSJJQdUmwUihAzF14+M/XIzGH66mxKytuQiDh
Mus+2Vn71QJfEWHzlsSlfdW5X1izEahMt0ATD4bi2NVII6daoD7HYRJJu6tGwJpG/q8RdgeUdSuc
DxxFTn/HXYZm44CfgW0M3ub8HRbm0BxQlyHMokcG+n9REaEYOUiY0lwH1xDWPEuOA/6/+HQ4LUqC
aUl/NSwu1C2WRneWJkeEzIK+wMNlRL88zuVdFH70+a+8rC5l+IUVxZply0TyAqWI7BabgnavDhjL
SR9AGyPreerB24hYhBwOrUzCefaJ9Xbr+naAuZq8CTX7SK0c45H0CcmMjWc2BwPPca/EieYU+Mqr
zf+yo3odK+W2NbQXu9E3uYE+b3aktVq4ygdC8uj8SO/YiE2FDQuV1jAeb8CCIYX2cNXQz9F5bmlI
GZ8QVk2KMxnaLTWdb1Xbnr/6QoFGzAF6RYDVHWY2uiO7xc4EIQ1Hy652kC1DS+zhVxZwqjSpurC6
LSWrWRJnz4PBEUV2Z5TLWyD632GgH1o9+33+dRYm3BySN+CraqVWZDgiERh5Ft6dkQL/T6xsG/fG
hVm9EIxzHJ4uo71QI7Hj+Lh4repgPJVoS55/gaXvMwtGM8E2MajItrg+OMJE4zH0p1bKheFeuvws
IFEMHM2wGeAQ+u1D2+BsUrY3KuLj559+6cvMolGpTBO1Xjjtvo1IqO/Zv1xk252rLj5HrIVQWfF/
4dnlxjsIO9+jO35hY7owbcRs41K6ShVpEWzwSgt/FONrr/honIYJ9vKJdSGFLxCaxRy7puMi1iRt
jqFJG6HcH7wGrNMqUt2x0r42bn+nlPoPkz+a7rpv3LfzX21hxOewtmhU0aSUQmQG8OSLUntvBP5L
l9oXjvVLX2667V9LH6a1Yd7lQBXVWD2he7SSg2qjcz6RLgGDlu4wzbW/7hAEopW1gDmV1+I5DoLf
GB5ukE2calv5hV3INM6fnEvmyDZ9NAVCydA7KbcakB6MQxRamG6ldxb7ei3N8Xiv/5OzK+uRFOeW
vwjJgM3yCuRWW1ZVL9XdL1ZvnwFjMAaz/fobOfelh2kqpdS8jEpqSGwfny1ORHnlCtwwkmBl4gwz
uxBZh2wYgRxNx6dDWdxo3sHKvEdc5lARAPu+gMrhfS8hyiQW3uxJ3La/3j9PW9uxMnHsNxmowK+f
+PDZWcC2z53j4lVPIF+/Yugbr1iD2PIBzHMs8NguDPlXu3hZ2Bgw382JWeKX979iwyrWQDYM4ulp
Bgxit0Qy05V3IDOkldvwyhdsbPEayzbOUVl25RiArtkVu8HIl77ybuvXBOyybH8YhJBTZcFrBx+X
d4+uMZCM8q9h6rfW5fL3P56dE4apDYsfDg3RjDfTksowOBf0Ku/G1spc/v7HC8JCKLoUE6b7J5sG
Yf3EVHNboMRWiUpvQWAqioFd+MgewA26k2HxettxWZls7kgeQEKJ7XgJ+sYOnBvQfs0fBDHqyonZ
uIHW0LReVFWXU6xLd1dBE73f85I9e6AQbtSrZ9SNx35lvIG280z9kaFSyqvEe+yddAKr55VbdOPw
rFFqYJrz5DhglSDETl+Abaj23lzMd0Ou9G3ebI1U4yPox6oQe2wgowhl8eqjEP4BSnAfb9pougpP
I9epwYoIChCnjR5ZJe/kAoJXnKXbHr8yXYJB3UapIdgp2xwmSHeAYe9IFnnFGW+FGHRlvk6BKXiM
CMC6pD7F0HBMvJkbsOwWv9XsflvC8amCUUjiZswNYky2N/mVd19W6C8udI1kA+eg7cuLicy037OJ
VBgsKL/aOvjhB/yplmC9e38NL7Xev71oZeaT44ZdM+MbqfO5UWckKm7DweLxNi1ffeez29f5lTdt
fdLK6l0MkxR9ZVD5oFalS4dQwFzUXHrRSqi10j4FncK1st+G06Mr182inkD5HSfPOuPyceSmPs9t
oXdQf/xOiLgNpIrR53/fv/CqE2EOaGiUcl6rMNxJR900vRisgW7uBKgODBQCXdCVwmBtynt9fH/P
N7zGGtUGuvYGkbkNdhRR5uBBaTSi2W2PXlk8QcO0gOwo1l0tzXFxGYXmmnPtCG3sqr8y+Gbyeg8U
l2AnA8/lJd/KJ/XaFNEBdOdX1mbrFSubZzMkGyA8Euz+gQyEw2FAiaIAEycYjBp1JWbduNrXkDX3
MkDNa8RLgRCfJswiphEmKMxcuDe+YGXVQxNOjgdubCD7pipVoENGu6Ocf86FE/98f6e3vmFlznkD
tpCcgimr6fWQLReVItp3oK6kqAa9/4qtc7oyYt24E4bjsRcQ8GB7juLmGZR07MdtT1/ZLrcDHa2L
w1QOYZ0S9aBYM9+2/muMGp+nfILGZrCTDf9JwwUilPmdGm8bpwjWEDVIEdRNIZCFeg3EoEYiQRs+
suGKCWws+xqZNlEnJCbH3Zn7tHCzEhzYEB8sqNi/v/AbJ2fN5dZq2uLnY0w9xgCrFiVUw2TiKnp4
//FbP39lwUEpFdwM1h6+xk0VlHTSMQAz9vtP3/rxl7f+EXF7XgNktsaZbMGoBulsCkk105oj5Eyu
cUdtvWJlvLrGG6C3gDu0IQ95NJ9bTu6gaHblC7bWZ2W4UolwhrYOzr2ft1DTrsinXo75h/fXZ+vp
K5stMaAYVxJHc/HHn410TlHl3+YRvZXBlk6FiKgGB2N/EVasCkg8gpC/TG764WswGvQoQgE9AzA8
gtwJzlbaZAyWr+8/fCPKWoPQTFMN/dRgS/0CojR67u/Qzfs4Q7R9QeID2ufXYiSvZV3zK5u8cYbW
iDTH1F5YOCgkcW86NaW6i0J7cHybvf89G7u8hqRVY+GMIOtHfgXiNzivnuxDC37g255++ag/bGyc
hIGCDKraAYjKC7p4gCcLfuM+Xz7pj4fTauGyFpearaAia6X4zUA3ftsPX1luOQX5EkyoJfB5gOJU
c+JzfSUh2NrQldVC4Nr+/wmysdo7PHyNrHeA1Pltqew/KdAfq1JNsXC4h19uhv7RdTQUt532d2C4
d+Oyr4y3Fb6G9iymu1m/QCgLokLu1TbFP57pL0nMGoIGLUilAJ1HngmNbzOPHxrqJNySw6DbFyQd
kNOKXvj8YnGmLkZXuNDncZsACchFihSTkAP5LXWLGgc5aU89wxAP0Lo4RQ2FufKpSBB2hgnEy3XW
l+Div9C733Rm1vi2yWtFAE57mBKtoYguw/4uNr25zZevCd+ieAogdgh8jLQctFztCVLXt/VW1qRu
eStRKFvwaER8Bw7qzaBoDlDAvoJ13rhi1gg3F6IuQwGt2x3ryOMQVG8hhxjUbWu+ugMI1RJShGgL
+XMpHxAZ85TJ+hrJ00YKQVa3QA4yoRwM0GjKRfLURTWQx/ERR/93WYAJ/P0v2LgOyOo6qAVTDINu
WJ0mtFnOqMymGH0QILbFlf3d2oCVJ58gTgrtSGyA5uKXkKPZFWMubzyXq+tgpHnUFD0enkd9VvT+
fSSbD7csDVuj2nRhhQAPN0UP5aKc7EF1AcpApAIJrcdz9Htve030bz8yQwmOex1eA85eAQRpAwi+
W45QzMHUwvuv+HvFBGKQ/35F05SmLT0c016ZX4EznmkLjVVIrYJiPhh/C489v/+iv58mtobriBgC
sZCYRQ+FD/XrnP8MyyDTJqA3Pv/y3j+9C3R2BsrxIVBL2AnIAgW6PeF8XYmu/n5S/2Fd//PxlEK5
Vgyow46DHBN/Hp/axv1+29KsjNkIl8+9K3DLBfJxyb2stcMh96Ob/C6UFf69MqXPlJ4C/PS49fas
WyjURCD6hnrpFRzm1hlaWTEUXOJprlEJd5wakphBcGZzdwqHAoIIhmUutHjfX6itTVhZdOm2fT82
2OOl9u8b7jwHVXyN2G7jI9ZIO+LRwYFLp/Bi48MYhyfqkv1AxD++XsXXyNo2zGANuFuqbiE9wSfo
or2XgbqzQLBEdXhtqGnr+St79lwRdZSi3O4M0+NUhh+KOHyZZqh23rQFa/TXBCU38HJgmYZx/gAy
7AwlxP+9/+itHVhZMKOObkEDhTJxdQjaArgcFzJ5T00M7azx1/vv2DhBa9yX61Kw9Iy4UcPau2C2
l70Dctcr1/XWw1d27FNeiyEM6I7FZZ3OXrQLUTy8ceFXVuzm7RTxGgfH8PyFQQU2HKa39xdla+FX
9otaAG2YuXT4BE0BtDx1DEJoIi4+uQTqhzK/gtnYOpsr84WOMTAmAPWgYO69QcWydPu9MssVd7/x
FWvUFSYK8sEYkDyTBuI8Ks/VCcT9yx0vwRzpo4gFRs/uWuS49bKVZ+5bKMzzHlvdVxOFFFgQpjWx
3b6f4zbBDCzE4y1rsvf3Z+NcrVnTnIDUklzWTcn2tZPi0Ymulem3vuMSX/7hNZ26G1vJYXM+qt2L
INmMWZukApRCed7RXucN3fqGlXHHApF8MaJYAAXyR0xRPy35Ncji1jdcXvnnN0wA3MsYGx+08u3C
v6W0/tBWw8NSUzTNnCvna+sLVtZd06EyrrnEqqOTAcx/P8MJ3bbBK9sOnAapa4jYiBMQWaneQHhs
ttdm+7bWZ2XeVclDEvv44RM7OotzEu0XKsg973+HN4XxLFwbdkCGpbzkl6RRJx90thB5hMDS+4vz
91QHWnP/3l4S+U7ookqzwyB8NnQt1Pc+G6c/L/wK1njjWlpDyXBjkyAMfbrTcfADGnoHF01XG14j
udt6/GVb/jieg1vREUpfdIcJzjjxMJqB21umQ1dcCU23XrCy4SryrS8aCkUHEb6ipbf3XbVbKvHt
tvVfWa4dhiBvOg/3auzITGm+s4QtCSb9jpENbrOANSNaHg/DFEC/ADAoTG7W/bm2wW12u0aKQavV
CG928fsJgNiLnc/d1F+pmG3cCWtgGMlz40NBie5UXR7iAvKws3+1g7dht2toGI2shKrU5V6TrXnx
+2H4EFg3evIw0nyIQLKfctO1t/nmYGXCziBdQKOxSqXy01yoYw1Mo4qvtTQufvG/1TO2BoiZQVjl
AsmCiKhsXgnmpO+moOanKtc8m4cJArLM8LNnu6uR6ga0gq0RY13sgK6SEroDONqQOakgj1bX0IL4
TMWvuQTBqPx+kRLU3nAlANy4qtYgMqBBFxn5BkliT6CvrqAaXzy0izzjbr9iKJdb728LuTL2hcVm
an3sE+Qsj0Z0d36Xf59rbxfZ4metkEcQKP5kssdZfN/+N844W9n/0LpQ+ZvwUTYIn0BHfF820xW/
sXHC1+RnrOIeMRZI9qGXAxS6a8wl922Pubmcs8NYWjfDcrY/bvuQlQNHB0SwgAMxKAf2GwzjUxZC
/ujGVfL+fcsvAWDyKgfmdeLRrvXFEx9vo6Jka6CZmYRT0xadfN0O3l1gOUldqq61kbe2d2X4vRPI
ftSG7jpwGEAujTJww8V9nu9uWvU1xCwHsb4koqNg8BijpA1HyDGGzRWD2/jxa3AZyecFqTMALKRq
6WPjgIUeI2e3DVezNbSsiWZQC1ksTT2AxmFAXw1FflBBvb8wG5fFmgetc4OyKKCVDi5i88MHr2tC
ZHSqG3ks6/y2ThRbw8sImtQqrhB2z12QjYBdJblbmCtnfuMuWgPIWCFMlBPMuTRdfIgXcDpG0AWF
nlKVwLr2jjLFnXZy/YNScW36bGvHV0asum5QrddSyIQWkLd0Xul0zc424ii6MmE9uA6Kz2grB6BA
N7n7GUKlTcLn5crVvfXTV3E49DiFqzx0f/0CRMSRuUjwkvrG4sN/YGITmYYxhGQTpLfTAAIpYXCN
G37jpP4HJtaiki6lC5RoCzHWWDywTmWOLpIWalZXztLWO1YJtWpHKcUIqI8qkUHTIoYMl/ospffo
DOTaPOrGDvurUHwWQRtPUYjDQ/rzoOzB1uwgFL+WaW3s8Bo7VlcynIVLgh0MuH6itbA7g+m0KxfG
1tNXjtj1OuuzCVLWtdcbTG0MT01rXt+/jLaeffn7H0nKUk+lBj89RD/VPN1V3NcJ9+i16H7Dz6/Z
zVqW+6UP1YtdYH6C9WVP+AON/QwZXH5jX5z5K+ttJ4iztC1w8FE1fA8tQ1Vmyrv9+8uzdXBWpov8
WbVLU9Gdix98nNkcvoXFbB6cYIo/3faKlR+OtaOkQcNtN3KIH/h+8xiO3l1e6NtSlTVcTAfQRa15
ezGw8Aj92MxencT+B5Lxl6B0jRXjOqordCTRpxrqhwF0Zh5Re4X1Spx4eFPa33MV70MZJFVNv5ek
/kQnyIDlziEcykNgop1R5LbharaGlvWIZ6RrESFzf5gSXkCk3Ed2nEWDGG+zxP+gy4ZO9NxIurM2
LnZl0JYA89yIK2ZrzjPZTtLEEZ5eqy6LCT0YMJtPTbPjtH+56bCtqc+8Pm9m/IcB9MXt/4k7KsFf
i/haSWXjOvFWXrpprIwD2CAmwMh9Pvtvsb42brn16JWdQzp1itml8upy/nx5dBhd40jaevTKymMR
16Rv4R76Kc4iXT4Kqm/LdNa4MqSegcPGCEWgZjl2FYZERv0FzBmz+SJ0a6+cy417do0vazpl26Xt
UUWZ5/uaP9rpFGMCObfFbpw/v390NhZpDTMToosD0LwjAc3D4BtjVnwlVTBfm0jZevzaRTecOM5U
AlVM/HtlSQUx++rKT9+IV9eIMoeMSkuVX8zWnuNZumnHMSqttZ8sXXSaxuo3dECbA6B0dfb+am3t
yMpn16plPnArFOzuI/1auYKodNJNCy37ygsf4lL1edJK1T2//74NR7VmQusVH8p2ECjjROJcxYYm
Xd58HAAnev/5G3WctTCoCXyImhbw5BhwJx+nPh9JZnQIDurYgFNh144Tc5LaLF2Tyrp2bpP/Y2vC
KIJgjXWF4++CEhiLybc/we6cMuW+YDF373/b1tFb3SzNrOKuAMfKjgW1SSxONpRJo9s45Nka/UYK
jNBD4ApXohe8Qepdpq7Lr03cbv30VfDgWwNBG8H9XWuGMqlB2oFkr77G87mx6WvoG3AVTgFSLpg8
8R9A2H124/rkVMiSxgDDC367A0blGiRo4wSvsWrgwp943F8+ZTannGroes1pwd3jTZu8BqtNU01r
56J42lfgLJUNnV7RDhZXAAobN8warxbELIp12UVguxLwTv1lI+piaRlgfRUU6cOgdNqkiB23z0CN
EzxPVkXmSgl34xCs0WykayZeRahvgfWCQW6KOvEDd+vutlEJtsacLXHXk5BX4c7XyvtoGdPnKZLT
bUPWbA03Q1IspFNg48MgTzsRLUmn3Si5bdtXrt3TvTcKAdvGLpTZnPt3WuTDjQ9fWV8QOHEVzXi4
G5ftnjjqe7/M1yo4GyobdI01Q87nmMHB0w18Fe+XVCzLGYnHC1HkJezQ1i7Eb4e3d21VvfQY4vcL
9N60AzIV05OEoRxgIJEnc+enrfXX99fz71cCXauNYnyz1TngArvGmv0/k8emP5W8JftRzR1c3HBy
MbN4xaz+frJBtv3v7LQbwWZSiIrtMMk+AzIffbtMlL3/JVvPvhQk/sh8p8adK0lizBg1HPJ3Ano2
ReZS7V5Zqctz/psb0TWXVCd1LomDlSLCfBs4f8wDL+t0dHZr9/W2T7h82h+fQDqMxM0D7udp4kXq
TG0Brq36Wo116wNWsXxAVNxMHW5M65RZVLrP7jJ8mLTsM+Op8sZdWPle0EUI6jnIecrhg+97B4/L
K91dH1ftxhasjF/E0ULEgNq8Q6NJpkVEdZU4fuACaEfIvTQgbOlHYjInF/VpBmwUzEd0PpVTq/ee
becjdKuiu8qZl08FDeVRLKQDQ024PGPQO88KEXo7EQzBp0Z3X2eymEPX9cV5maf+Xow+5s+LYbjv
/Sg4V17cvMgSZJeliNyEQtb+zLoccKeYkvkulFH1yAatvlCjyoMb5eLc2AH+oy+8tI/UdECfrnl0
eLXcAa2ss2AquxczSdSl6xJSDmie3i/DAn4uFPXL8cHiV4PpCNMsUaWmtAlk/eZ2S/0koM6QyC5G
lj6EGKtLBALgPI2EB+FTSfIvdXOZqvQDJaHKiSHkhIagYYUSJP/OC9vcSwbl1zDsnHNFCwcsof1w
HHkPUfcgNnes7GRSeOZ/LgGW1M7yJ6/RWhzLycmmziE7oJnkQZcuS7XT/gycZfmygIlrp3Vn0jhf
zMlnZklid3HiLG91lbrteO5drU5OXLsPpevOe9NDKqd1ZPHsenG3iwGUybwRc77GD0tkt+wEoYvz
5EG7B9NmZdoMY5lMormLWe0e5ihY9gStp2901Pbgt0GTDJUu074GqtdclH/JEpDzBDQDKujkvsSo
dubNTZihcvvslc4HNlGwcQ7iRx7qH0aWzcPE5JB69bAcwniud8EUiSOak3PWztyrklH1ELK1yDA5
YTXkNkN+bFt3QFtXdpnXDeUumhqRsGHWddYuptpX5fw/d17iZ08hOQVP0oKKRuxBcdvXDyCBkmcF
QkPYp2InE7ZeShjBz0eFKum7GSjGGANBvls5WZ5H5uAFVme0aZZEMsx4+7pDy93meTYt5eeFQhHz
W1sMzbmuJ53lo//isrkHnq2MIKEHFe7Ur6aDXhY7Jcbr2/vF1nxGoaUJkrwZBKgypc1IV1R7PTcG
6s2I3vd6iPxdHRYSU1VD00dJ7hTIggC7kJ8RCS3iYWFBH91Lp87Fs5ylGTO/IVi2aC4CLwlH2S93
ZVjHQxZFxdx/kkvVT5hM9Iu4yxZFCHnQzC2w/wBgH0jueSSTbV9xrDFo9VOpQ8/PqlHWal+5PRoU
QhTtz6gTbTJZHySe3tiqN5QAymlfwbA/Crcvx/1Aq9Ls5DzW6m6Uy/INaxg91ouNFJjIZk8kEHP0
Hru8ouX9YFziJoMXtc+zX/E3DaaYM8zLmoTmUBVJuhn0EEyM5ScoXy1xRokNoVfrBa676ztlvrpj
XL5BdLE+1qVx/XRwrYmSRdsR9B6j551klUOefIBQ+byPqWvJUXDt4VKKmxLtHVBdMUiCunSIdoPg
Y/6MES0TJsKYyE/nyRkVxlxz/9Kt8cxB+15NU+4FXbybUcM6QxxkfEa/1+0SZYMph+B22OmnAuGl
PNhmrEwqGB/cxAGMQoFWHZI0Wey3vvwwlXEpM1mOjdxbaoV+rKiO/X3BO4lkbdGVm0Gfw3zyyt5T
+2Bh7pgZWFJ3QmIkokRNTdR9Lk01L3sx1ix+ok3Mmze2dGGxA0Cg6oDiADFxmUgD8b+7KXLn+oRZ
e+9bw1k0fqSB72GtgbDV/GOlAiMf81x2+HxfdmOTgKa9+8VRIhk/inJpwwfhO0CDVvEQfcKgKw8f
25gXIqVNC3lSXbGxPvtSFx4yW38QTx2K8NBuXtDVurf9GDyU0SC5hTKV3wyPQa0j/QZtuK5PwD8y
L1VSYmw8dpI+sPX0Nockqk/xDOVCWGA7LpMG2stt+gdig3lAraONJC+PEiNv+tjDAzjPsTs2wZgE
S9iIc0fg6OsE/6/R8u/b2m++teOAPlwSGsiy4yqS82wycMRV7seK576XiQKp7M5ZlCsvIm2EgWPP
D32cx0qEWcEb+taGXvsU5J4EGR7aFz+9ufP948JzZl5KQXuy67gwS0pbp4SHmSxm5sa+0o99GLlx
NrtFJbIO9OJV0gH8iKqlS8jZDylupTxs9ZiYrrYmi4rAz7OqBynYwe8mEO0AHFFPibSu6nauO/R1
QrxGg119qPCwSfEmBIFlh0MHFOQY3jV6McWj0aP/ZTTBzLDTzOuSGZcGPyqhc/dwITMus9Lmk/lZ
Fp22R10uS50MBX7OQ5APDfk+NUSbtOZe7qBhjNrzM4xVFieDAYX+pYaoVpeafpYswwxMFCYOC+yX
XAaGPPU1RJkPEfXiz11JSAQLnnwnkdPEPuTtPPjHcvRCaIbYmdzPIVQks8kPR4N2aD0jnCBxHqbU
8cI5ZaHXi9NSVdZ/XfpeTYlQttBJY7kdT4FYeu/oI5LD0jT+3D1yPdWYYl5E0xwg6W7zRAS6ChPp
gCrzvq3i2d0J3Sj3leh+AjxLlB3bQ4+xEWnlTFH1PNNay50OZBme2BTCibftPAJPULZCnzSY/vhH
HsfE7oj0qX0NNYZzEtzlMah/GttWH+MlqEg6oeAXgTJuGhoFJ3BpN6K4Zkdc1jRSsKEc3SnGc6hN
5tbVLLHQ2qjOo2DRJbYbev3iu2z60TD4lwz065ZlxJrllaIL78Cfxlp+tXGPtjtBxcfPijofH3ne
5zSNo36qUM/0/Dn1yaghKjVgKnI/1XE8t0kuOfg+4tj5H+Xg/wDjDMOhS8wMu3gGxRNpcMZC5XRP
PmiN1QsYJm13bEkXfykC4npvZeSAFCWVrW/Gb5H14xi6EYCW8vtoWZQqdtCaMfaxLDVT+6Hs0CqL
cWd7RyOhwQYyxtwdX+qL8ObZZ2Xjp1IIMYGSbG7LvcRsaDhn8CauHrNLvQCkh+1YANMxt9y0GYRk
wzKtxm5kv+DmWr4PS+OIO0ThsUo4GBdcoIoaVX5ltDGPI68hzs0DpaIfVTwafQgww9C8AveUL3s+
9a13XKKAmySoI2JeZtdgxtAfMRK8Q9kOY4nR5BObMkd3EQblMQLxOoo2dJGudCA50znlKjMiqoEd
jSxtL1EioolCR/Nvhe7/cu+rEMAOnxhQk7C8LOidXwyutqmZzNzD9Aluk/OE+e/gIZaVeAmUV7FM
Y27QJgtI/BXKsMGoMxsZv3h0yji0qePhHzySEBICx4X1mKukvXaLD0Ezup9MgQjpIKGu5x5i7bfq
SdXgck2UoUKkkNVxO8gcDGwEp12nQsiKu7N1Dr6ZemhV+qU3J1E58iDtgZUC4JZE8QJo6YXt7xGx
Tjd8VZXuugdMOrT8VHqtn38JmyjwARXjvcoshSwhKGacqTrg+teOSOrFRBrTChZ6oUgq+vq3pv0c
pbGdUSJrFunoxLq9S+5mnhP4oWFum29UwNfsKwttRry+q8as42NUZW0rPIiHLM7YlgmJJ9odPQ4p
kz2EXwqScJyd8NMc52hRBE7d8C9+AUd4QmVrLiEvPc7L93HBjE8qIG8TpAOssn+IgpD6SbiIotsP
ljrDHUIFxHVW6qA+cQj8tXuP+051dHM9m3RELyT+iDBjET+o35W4m5nb4/zXSuctmMDGKE8rNcoQ
UY0/lPMhtJ1TnIZx8PJHNrr8QvOE+PalKHoxHzii7fHoGR3oM2jhpP8QXaYYj8hDRH2MQ0PAzMqU
lb90WDXkzesjU3wqMQUbPy61RZctxfywGr5Ro6vyuBTomIIH3/HnQyMhPvuzL/1K7Yu+sc3roMCA
ti8QDfupMwemu28nXZe4DkTnI3oNuwAy8zk01Md9LEKHAe8IHc7HjsA1pq4/y/IwRKDdP6kwUO09
rFlOH+ZcWpJygh4LjkWNZnPIWsVSN+6MzUwE6tl94fMSGOUYGd8+dmdQmY66G8mF2q/MT411wzgR
Q2HIToTA7p35YhYqkopJRKp6HKbui2WR5gnCBFW8Lt0Qx69NuNh4pydBXeSSZqKpaWj3KZBeZH8t
bVS4QBG1HIFY3Vh79FkR2Qw8El135wRiXp5ZPQ9dKppush+UADnafQOKSZu6Qz09kC7vzT4I4/ZZ
LE3tJNFA4vGt8Yo8OPYL0yB517nf/4aKi3WhOwCX8RhLlDpTrwujl7xgfX2ccgBsMz7l7BedY+71
qVsZD+VOgKeofHRi2zgnx7U6T3GnNnmmKBM1UIV9GTz6QG3FCO+LbtzFuByHZ8vwzSeGqXG6Z2CD
rX7wZcTtmPlRTefErxfhpD53SJGBWaz2kXHIPtJJ1zbT9FlDW9yeeKE8tsewZKkOKALM7B4uzrpv
4LgCM+kv3Yd+4aN/OwrEvW5UArjeLI5S3xani+O9gshSk3bywt1CfRTv4523EJDdv9ncYxQIesyK
TfdebKR3HIGK7srv0g6mshh+GzyMb4OSnASZGep5RL67WJmSADRxKVBGotmFxeB5D1XUERonCIRq
PacdnhzthBmGRSWQONM+wXZUM/2CSE20CNtaWeS/FGZpnGyMdTftB4h8iWNde91pKGUeJNEMz/GV
xZOJv8a58bpXmxd1+Fo3IbJoRXokWLF2hywkJTmECDqqtKsZa1Ik59ERuxCejW35ALibtzzHSjXj
CQkYce8pxJ/4Y+z07WuEGD5Pdaig4Ot2s49p+8Ef2rPT+S5InYfF7jwPgN6UgiMFanZNO34I3Np6
u6Cr4yprun5IQq/2w8ec5xXPaKj6Gn9uvfDRrQsnSETlyTcYWiWTvsrr55nBe+/YZCqwNbd19zDn
IcA7OnDyH6DahiVS1NtA8BugiZCCFHH4OntO9wV+Hl6vwgV8Dq0BjA8AmpEkYwOmrn4uTbMP/EnI
LAhbJ0/jUQEpDK8zmyfX+kN3GCBQ1SaqHkNPJZaMgQIJdSiM/6EdwBaVONLkIu0n/0IUH4H3qvxp
rPGQuQv4+9SpuftSRlwDtcO8/xVeF4jEeiNqUR5rvWdDdTjt7IROZ6IHqMaCqrCVDJ9fMwO4ZIWU
IzcdXAIUa5FPeS34dHcBLfwC0SfKTS8KnI9QohBhajzqZIh984fcId6ZyWBIoJJB35yiNyWkVmmL
bHIeKdyCLcpdAesWCYGMBOoirGJnn5aBSllXg5XAUbpHbKDnCFk7s+QO98LyyVLN0gUJRZXNoyOP
SKYrsW+RhDzA33eHOOfT777rv6NqVhzp0JS7NiR6F5H+U9yyc99VfF+CEu6uLqDGVVali5gXOioJ
F4XBMgZzmJAclO8ZwuHw7Nf9gvIYUB31CcmpAS957gfdeRk8tOicSILkPpd+meqRo/owtV+QDvwf
R+e1XCkSBNEvIgJvXoHrra68XghpNINvPDR8/R72aTdmRtIV3XRXZWZl3qVQ3cO6AV/iRc7P2lI8
J/bc02qbyd1OgMJyvSvjT8muO4IDDW7QtUUaumbaPYzUKl/hikt9A/I5dCR7WMqP2o5lMCT5NVLp
vcvCUXdaVy9B2TB7rPhNH2vB7M36AaOXuPAdkIOHnLWq8lWsAMIq05xvjGumkGko68HStFeliiQz
uZXxPIgx+YVvrP1WkH5mI0X0aQnrZ20QqUFymftJXKPq5+VYol3TE/JmuZK1ZGw4IMoMQ9RkcEMS
4eizvKS6FkZEVyOHt1iWdejlZhTkLZ7rx6qf+/e0Yt4yTAnBiIK10QymJXdC2ZvA+Q24l0cSjD1M
mygunhXui/1Y5oSdkOGA1VfFMLoc/xlu1ICmjsfEtZ5kBb8lEpVmqepeSlGd1KI8qfbyERsNCbM6
KfRZlx5t0KZF0f/KeGgCNuaudeLn3pMP1UlubSSPpkWzlEW4uGtj9Zw1xYUa79WM5lssks+oRzxh
UAuk/1edA/1HMfXPg7S+1y9WssoNZuE9qGaKJ867o2PRBCz69FFY+Jdy31WhPbdYuxXtbsLPN6jI
A2k6Oj2lz0KjLNe5xMQ+ggvNp9RVnYPMTA//Gcv6NNwSMLe1ehkqUb3LK+2EieKbkcTPKTnPviuU
t0z1DlVn/VZuraEkGKuw85Y5IB6788WoEWUAQS77+JwaRQzFRT3pVtM+73nT6sE5p/NyoT18otIB
SomSwEyMgzdFoV0oVC/kvBhRuuk17deZ0ze6wz+pTAk06QZfr5MLeOhH5CrHRWN5mUv811dQqYmx
Vww1sNPiCxzxBAj7pmrGSZlhjUT3ksRwudx7WPKnT0BHXIn2PsrVf3VSB7juR0HbKne1m5MACP0a
q95edsszLcMFcOIjsr2fIe2/DLV8zSz1FfgDt2/3vU/Bb5Xe2OfWKl7K7tVYv3idHAPDLmDxI6cl
1EFj9sMsN8IFd5BJGqRFtZt65QvLZcP3slrb2qYe76Uy+qaRnswS9itrKaLIssRjY/Vbtdc0c2Ub
tWbpL5n6Wukz/isNQ1z1ocIXmoF3+764/abKzS3n/0tVeKehTDZlBVHqZcoBuJZ7JduXSbSrB1JQ
wA0GDl0l8iu3DdB6Gb40K20rcQoS09JxerSfZcITKezmmE3JPuqaZ2sp9xYALxeMZ/tyrrqgc7rj
YsXbeag2o9Z/19gWq87E8UHcBHFIqpwsfyTmxizMZ43ymlPkEhN/VYNvRUP9Dt7/5RhVsjF69Ts1
1xvI0PaxaN7okWy/mYdtxfdSYWg018EGddmV9RCuzx3byJOArVEm04/r6YUQu5NEN53BDmQL4UUu
WUyT6+y6KM32VlI8t13+QtJtGyDbF75eFN8aQYODjTrdru2dVJqro6dMiM7RMY21p64bPl3XeEdb
cxRu+mp4UCtrzJkinZ1JvZ9M0Tlu0txP3PKUx2UYO+WumuLtlKR/MKna2Ia2AQg9eV6fwTCkHH1G
HViR2JeRfJAU4QbAZWFSuaFe0+RZtM9Tqn2latP4orTpAVBW+RXFl49DTwbOM1WhWnevmshyjusi
CdvF+uASeFjGuAVVLf0YbdpBzsstjq1f4JsdLvuHRLpXbx7+eZn22abpUabd1ZTy5lTL4jsJHUwp
ti35E646Po+W4M+SvTLJaxar58GpfmWXhBg5hDGXFBjh+J6bMZbk5Rbq+UY83rNii11aiLd6sY9Z
toSFRxBl6xBqOil+lnARW639plb9XrG9M74QL2s4b0ZqMjOVJ43cO9XAVUgV9r9Gy/apouz1It4D
iJ4rJXkp9eHozVlo69XzYtjbAtoX0m4jO+eJMNs/jtfz5kF7V1DsvlSNu8bd6M9Jso2L0Q0IUf5X
ecuhqZenIhn1gHvtkQ/lVYmbqzq3e2f1dB+WHHm/ctBbeloOs4dtyi2YzCW13cyfTPUz16Y7XeVH
NMbP5hJt6NT2aVZ+VM0SOkpKrcvNIGvzBVjlQhnV+1k2/m3Z7+6kBKkpn2VSv4s5PhZxtR2c/FBk
ziZ266NOrZnr/WFy1UPjGZdB5/RIdC8CZy23up6Gll7tlpygIWW6I8J+y/IOUF4961qNLF7QqlfE
K3MJEcg6aCTC1f3TpEQpmAgoKbJbMzA4fddVQ7V8wDJ9Q4d2aUrgyMwaPnpVPrWx8T3Vee3PcgLf
Uo8qSVgyLXYaGH1p5UhXigdWAB8VB6T0+sOotKHZRrz/4u70bFRHzA8nGU9WzoSBuiQZp6+7L2R0
YiIqBArfi9h5nmNn53TRVzNMN0UvR79rm7PSjJe4LY6qqd086V0ZaLouc/u97thO6IHejslGLMVO
6QFZGv3o9saryHpQFkU7FFX2jEToMk9J4VtCJ7ZXU0kzg/NrNP0gPPFmSOOzd5XJz1XrnlQJ12/6
5jnxG6X/1eNWktIIM328Rnr80qB6FaAqVt1t3HHc5xRi6xyXG6YUIsQOiZsV97+p23+xIs8UOhid
9luCm36nCoBiKsdbrQ77yCieptLbLYO5X3Adw/czmCtxJp/lj2zcQDom3je8GF5lnvQ57oJpQARP
JveLNUVqGLvqbeyd79KID20S5RuUdnuGpPZJ5H5WNkvvKqbvgDltKghG2jxWS7Q/s558rl87l0zV
j/NJd8x/uEmTd8ijJGLgPuvavszKe+WIPW4mjw5kJOmXt6ZSLkO92jyo5YE4Qx9vTMOf27QOLRX9
zzC/6E72lzgzPBDtsxMDmulm/eZ49glHctv3FNLgYkIj5KhcLG98Vez5tXPEP9yVro2rfJoe/A4X
RFlkP5YQ+9aV17ytT/HSHG293VoifoxF9Xc2pkeXlD9JJV+cEt8bK33/f6OXab1bIvs4ava1H51b
PrHZNDO+T7Zu7zAtTgK9XN7gp4EfqnjXgHyFYOFcfqwqk62njghb9uvO6/Jro8cHy4oiv1H1L8Yc
tpMa2f4ivIvdjq1fgcVZHjh9nsRhklfvHAAXxdJ/JuGcekX7EV1xWE+wQWZfXuRZPqDMTR3ct1Lg
PBDBRds8N4/wza53z8Zi+aKoAmtIHklCie2tZ/yQ5/ygfpPYXlhzU9uOtkvJL3U03VfnvPLZ1m9e
ImcfMdG+n8dXDGLYhTnR83mhA1JC+YMM+E1FGkXewIJkSvuUSvqmicAcurMHtqenuWnsoLTrDQ9D
5Vj0vpQu4+QotKvGxdIPqhNCb98V4RyzeB58RF8xJQi9Fl7Np4SSuLftP3lvnZXM6g8lXSVj2kdY
x03XVqq/mLqLjkfzLm67vMAT/xtMcVofl+isnZrm38qke+S8Naeun9yt1KLviTDYQJvU7wHMI/fF
YJbvSROXP0O1vMYgIyxGQ2HoUMQq3wCnxjflOBHjgwqGT+edQgvmabodK607Vm5U7vIalSag67Ec
WTXNc15yJZn3xqTZbpCOnfhR0prA+3HiefSeBfVaV1vRm4kvuvIrtiwnUJT6bBOzNPNMIlf38Mcr
3d1sLJ/rAWSX89/GUbgx6uyzL+ejkQGn97X9LBL7tSUiO9AlxQUUgMd96n30aArGGgwqY9UTQ1zm
TF5MwYnFfZHWcPxOohUbmZsHY0rztRkt/UxtAkYOlO1sOdOfBeWbG4yKp/7FQ8/eGrYQoI+475qj
iHxn5u3DGlNhVltx9lT3bAckxz4Ep74BDFduWTIOX5M7RQHkA2xiWoC71DbSSjOje/X1YZg/YsfJ
wlE47rbXwdY0yysvagXavMyVpvnIAOdQ8RBxxOhzSGes3ed6yDfM7zI81QxpdR6lyDy/5UUMR8ya
X6WcHSOcy9QOLaxNF7/wUlptxS1dz5+WLL7mU1XR0ajZzhSz8t6l1bTtqZEPRuEgKADJogUynXib
Y+qPQ4zbbLyFGa1sXgjGKozsy4WpfaHeJgapMa0KoiyB10Gxa5YTxjuNOgUpXjNWYEm1RVphmk31
qmTzsMB1SFf4ady7D7QbePmTCiFC0niXI5+rRi9SzkbQtNI+z1FjwEVXxoRqI7dVK2jMWP/CwTmr
/ULa0VfBjjvTU3WnqHStQ4eHNPSGvbzFtjYeiw5CyMsymAe9v8xqqz4lYx7rl2wSMXaL5LvEfm11
7WeSmbE4Z2XTKZuy7+NjCom9sWIKhrEZOUBMEV21JG0HvxzdervGCLsfopOGHTqoXNKwYL7WvZr5
WG6yzDDv1EVGERTRbB9y1vlmema7mTpVb7DMqoZHPhvGcRga+wUbluwioYQvkSWoEyZPOVpNnmzZ
+XnYeKq7M4i/8Z2MNyLTGT8xcsuGLC+djT4l+hF8OAlSbx6D2Hb5Bn2eb5sGNYm/8u9b0ON5SyyP
8lmNuv3Zd6p4sgotOwLUtPM20tuKdkeOt8wZ3F0TW/3g1wuo7lwY8fsyKI7ja9Hg7fq+rvdlZw6g
GeiEplK6IJlZf+iNMpvCBoAJ2w4HvLKkqcKN6mUoujkogQuT8zLOFqFTsth6M63rYkjbN3njfXvI
3EDJeU8Z8syPqe7WgY1eZe9WdgiomAEvNHu1HTZWMx0mUwRSqgA5BMxSSjVVmOcWrEipv9EsNAEf
KvZzVzulg7I3HW9jSOfJ9BaNbeG+EzHz6qj5e1kNFGgA1S2cFr4gd4rLK35LuV90ZMoZA8CO6+KS
VDf8Uev80Wrndza7MQDtLYOp6B9KPr11pacFwlWyQKKXUVz1Aiu1q0vvPNhpFiSpvA0ThLyayX+G
s1xKq019tVF3rO9V0dT60kbpOeMMlXl06SqqiVnJA3KC9HDwBmer1/PBFsZnkem4eca7vla3s22c
dXyc4W+util+UqU6yNLcRpW4iRaVU1w4T0oiz3bfWj6+5Nk+MovAzQEdnEXbTUZs+ElRtFsiAJDE
6BBoQ5U7dAs1jd6q5NKsgWKiExsUL3kId0912YTCEJXv5FwNIjbeqmj5u/7W46Tu6nb6UXHxqgdu
ZfZp6LkTe4hYrV7slm7YK522mfR5l2jmET9tzsq+hNJANrc0kFnl8q9Q1ZeMEzosVLwBlqaEDlG5
nuSfSXEbf+6Gt5wtw1xkde8RqFVl0wcdNiXShjnS1jCTIeaCnghA7zlIZxFXvh4rl3G0rvYst46i
74qcYCfN5Yh0bnU/U/xYL2ibv9TE/poN8gErRwVRAWRsjO362T1F7kRjs+ypcSh046o4dAlzAhgk
q6wOcKI9G2yyDj2Ta2WXmqe9U1xHbHVXPTIlCthado/RW25LnJw7tLVRRsdcmZrtT3ruXljmlxQ7
jhZ3PX8gbJ6okHq/jBFRfL13n/hKq/Cel9h6iQ3j6rjqIxLZuUn60EyhFdGqoUCQOzC/u8JTN2Lh
Kwqj7J17UtDd9GryrZfKPUkjEv3kcf2NRgdPrtL7yM3h1jXap6Er20H1XtHZAR0nyG6KMbQTjU5Y
DYohz0IHtMWM2h3O9r6Q8h2UK4ZqRktYmzuK3Nv6RPW+vrt2vq+j5mqm+S9e/gicllBru6feXlR/
QDWA+fgvFrth66Xv0Bu7Kkv3qonQbBzirVCzY57IgP55P0RP0ozfq1X6oCrqH0dzH+Zkhmrb+iKt
39alggwbQjQ5oenWoVb+MVLlqsfipOn63XQilQ5J+2NCUax/IcBVpQfY6sIDKPUelSWUUE3B5Sw+
l8MZ+XXYR3IPA8bl7DRzEKHYKVXuCKML6uiLj/hUYtukKW+KkxwGFemEBEAmzc34mYDgDGEEMSeA
qrDNxfi0fg5htxdUM5vaLW50SvdGZd9hL5V7ZEh2FgQCXP/PjN9D72ahDquLR1eQDcMpRo6Qe0oQ
d92z4rgRZVO37KTADVhX5ZHtDjUybrV+uHGZB+1Ic+8BrAK9UaArO6/6ISea7w+K6ZeZEbSeuNZp
+c+Q+kMrhsD0ZJhk4nuNGlRmwbELxpmMh0aP/lQ9rLBsjkL/6pXsbrbDPlfVfb58m850IOee58g0
JErh1vpQiElxem2rau4+sunY3KZ+9txyj5kZ+WDkacdWEaxPYd0f6STDJTFK9KHaVyuWXT2tRmcR
91VV/o5D8ao05W2I1hROrdrTsv79/1fAi21rkIhoqwPdXnxsp3yXzu4nh9eJkaUfNx5oHJSBjVZk
g99nhe+6+S8am/pkaTLbLZm9l+bwgVhrOKedMv8qehKPR1CZsvHrPkXhEplGwVvXldvB1uajKqPh
oxQ80SLliNE89BSQ5VAdI5RgWypUaJC/Zp8tJ4of76aOTfnmytg+uPWc/o2QRIZWN2p3feQYUR2l
5zUfkwleadgi3/A4oWfvbhqqAMNG7qnZdkJIpibf1Zg+KY/z21D0M/UglGc+wdBkDTZBM+2+n3h5
tGCVoPJQdEpR027tywJ5ekHtt2xF5xqHrk1EUEvD9bWug4+HudpNumD+IkksVEaZeWxo+j5nzW4D
bVnGwzxE2cZz0+7gpkkz0Q4N3xZc915V23TZV2UUP5JofBFwkeEQ587gW4YCYrdGDcEZj5ukQwg8
F+axNyr7kC35e6XpEWO0S/WWgKoSG8d9nEXvblu/qhWTi2LMtzoxkv5savckG3LfLbLGb7wpDyDz
TdQElebj/a36UO6x76SNTSdXin3BTzyT9Xnrp0Td9L3R7Dy5GIFuoNGNLf1vQ7q7b4wAHxzk1kEs
hsL2k/ndE4sKsIrNVTzI8tIL9yUztPNgof50MaEHEdhOeqv5Bp/Ql1l16gzlb28tE1hiqexlpVRc
srl4Hpsu2Q4jhTdS2c7+san+Qrfon2yj7T/bIfMCJIOrHhRuuOi6fyDJX5EqrkNfrlDS6AXqbL47
jvrl1SM0iz2AYNd1u8PIg65Lbz4m+EAExe4L+9M5ybJPj2Zq3eU87TVR8hQmhBjTznXGg6Wob64T
D75AUHnqTJBrpxtEgKzk1GXWc2yXxX4eKF0rz645tMYihI3EwL7hn6pl81uoncPFtfS7RljRI3as
D9i7IZy6YqXzFONQ5tWySziCfNtevg1tBOdF7jCxvxAl0ianp3LijhM649rSjo+yJZOwHjRuzwVw
pwGbDhapikAvJL80zVs8m4s/SqNi7mNWX027uNE8k0Orxt/Y5RbBACOzacl29VF+QaLn3VMnZbbt
Y4m2ras8xlRd+qy5f9SOVXCBz6XvOOZ5mfVnqLPGx7fnK9aZGV+dTOl1rG1qGUclST9R+D7ppf2T
9KJG3a4FFnYVYEf0nMu8gOETmzqL5idN9D+tMzyLoleg2GhJeGXs0PRqvMwm9yMxmmuezkXQmx4L
IJBnzWLSzng6KIFK/DRZHIDLDnSb3ZRD4AK5rFGTc8t1g2YrPzsR9XiSjx8aDZmz7nrI8esYjXcK
15cMuhdxY/dRMoiOWGG542x+9dr4E1vhHPWk+6GtI0kLtYOezUetWi5IbEc/zdsXtJs5YNca0KrC
RMciTpi6lc4HIhRxzGZgiNK1wSOLYzGnJ1WM2zlpDgxuPPJmebIUwdjp1JqosYR97jztL5ZxrR91
hof3EtLnAoAwdNZ6qTciUE+5b5NZ30gTEi2JPNZtAJrFDpRlrVVZoihx0sX1p6KsdX9qF/kAiU4+
NHdOLnWcXycOycrIY9/1hp7mtQo4P0+5nlwrqGHmmGwLoXh8sZb+3SmWQ1dAAtdl8ccysp3weJJZ
zjFiT+qHOc8jcnEXfs1Z3qNYDmFlOtZWpb/0VzP4yc0MH+j2oGvMcJjK0TYNF/Sv3us9yiY5n7s2
29eme9aTfLeo6HuXLj4XVvwQmv2jjc2ucAe8+RzZsrkcDnHljRP9Ilx351HddF556DqFSVfzKekm
uSXSbGTXABqMLeLCJir2vQPBFw8IR7vEC/XYuTP388oj/dJTDvy6XsKyrJ+iZtjUFoIfT0MqMRk8
rJWRHMajVGwH3dAQbVa34Tia3xYBzSUReHGE6YNfpdYjdh2VHtZgTiMVQEij/Iuc54eMz+sC+Vgm
ccr5S/3dAW66OjiEyIAtYlv+OnZ3nBkYyIR2wsX3GSn3FvfPILfj3WoW3C/efiiMHztSUX9OlLNT
QVE6fVayeveq6uoOKvWBWrzl9fLl9VAWcBqd7+AzU8v+bsmC7cXEWSVUymAnIK4TVO7RNs6+gbcU
8/fIxc6JwwVinjPCAkx8ZLz5qWxUNOXnskP3zkqLdCvLv31uXnuH1Cq+fQXIMi2sjdymNWXqQAUy
e2dKuJj8blyfAgS74fqvV2MLy84I3Y6CFLtrrIRNNL78p8hGsJcmDogmDYsR7HVEZM5h03rtNraz
c1xOW2VAmzNPYUKi/Thke40UN5WBGkPXnlQTJNJ9iedrlGcc8nxMXZGn9cPzqoSR0m66+YP47UKX
UL1s59F6FAQ+LLoA/sEYm2ezGGK7YAxcWG+5OR0IrENaEP927Tu/skv1r+ViO61ZUXhBTX33E8si
bEv3OuQue70N+BSqiAJ39QhJ22OEnYBpmXTV85McaPeTL/5PN6ndtQ6GA67FcCherjZRyV6Vb5ws
vRhg6VqR/0BOgwJp8jmnCBsCFJfuTaCveKk729Zpi+DgoRg/+8F6DMxDZDyZtgd/hxLS7MgftWTP
gArnHKF+UC0ppLH+kxb/QJc+1izmfAJ78hjU7uGRO1AV2RtoR1tYylLApy7bVmw1kV+tZUaUS/G7
lBGT18WXVMtfa9DPKrck3xCp66Zlr65D3531UapvSxtxz7VBVCfbaSpPwMv++hYwoPHgJt/ZHVxX
ovZ+O3g1p0fp91YfuMv0NMbqNpcKIpIONL7eszdUs9wjtgwrCzEx7GMhsluXZ5fRtB8qPwhYRhba
Dt73zLBY6DnqXRfKPs7GXZYX28WBwSXCTTHyu6lnD0dOYJKMLHPjc08tYeUOgHnI97aRUtRhpiih
MIe7bRbvSMUPVtueeRDopddQaSqqhukAZyabidujC3N15w4Mcc4fGrYgfokYQ6VhA09CMG7PJxZ8
tsUjLqbNNHnhotV3q9gNXve1biJFSzc5eHFsgNG2H+maAZTovhzGv6vfhyowZFtUqL3+hWXMULhE
6lnNtdDBu1A67RM5cqvnbV3+PwAYA7d4UMKAaxzt3VPavamGex+79mqPgrEH86za+mlCG4wsuvr/
1dNM98fT+pd1BxQS2yVbjsx01F81R5CO3/1qWVXoykN0vHLzo8+jnYP1hsnBzGz2vq+xqx+b+dvM
xltuDftifi88CpAJc3Y2Wkq1CFEh5kvJ61aO3JOa12NCk+wxe7QVlP7VcjOpMPS2D3N+e5qYoABe
lFW3MZvEX7As03Rz66Y9iv8Kpf18kHW5r7CHbCxm8eogoZsso4uYrgtCmGQdZaMNXDcSU3mP3EgP
fNPjpJS3PHde427eU3X4ah/5HWONiHaOla2eRmneHFuRgel2Lyv6h8E5S5/p1j1PolAZBz+fu305
UCIQP4xREnDUdz8u55KPC8BPSRsdOlz0zGTZiG4VTs0v0dpa96r28v8Ltzp4tlb+4fDKl+aTKomk
j8utyyFF2tr/V5MLDKtAmowoxUvkRB66cSaJObyGVP5DFATohD4u96jZ44Byed8A5c3Ndv2irM/R
xnqnajY2udQv/Ao1dRcLN7TzbmKdVmoJKcdd63nlvN/IG+kOOlTt02EtNtIMJFQDAiGTY8YowprH
Lf45AZNoH9FUbxu9PPZKvlsPdDX5amKTmYHfdZ04GS/rmpBdGjhA47ZM6YWNkJ27Hh/rEluV3KfL
twayvv5cx6YjWb/EJIVAWtGmS+TW406RzXY9UXjCAqFZzsh0RfyZKPNz2vSbeibWTbwlHLMTfnnr
sZ2W6TXrk1d+XadTYYRxYm31QKbpLR60LWdEWXa+ygilxQWBGg8i1PpwvQh9V0nfUiGFmYLO9Q6x
5wRe42wXcnJ06W6z1gkRPdGRGSEyoAO/zYAuLFivy2zJXq3JYcag5AjAKNq3K+NSAI/TTe2lYz+v
52uN4eSQNb/Nop1aBzkVVGT0UJFpc4ZkbCzOUMCKXTszk9m95SK65RlJwoMM1wdfwQN5ZbVZP0Bu
1iFbXh+0gJPR4j9L+2GL5WHU6SGDUeVP1+Xm8kXMGa5vTosycT3HFjyK5mQCijF8xmZO/EsE7MA1
VYBz9qVy9IdJk9hnI4CWOC88uYVNnhR/UABCLxQ+NUJRHZml3/IRhqINgRBpGRFLz4xfGJSK3p08
NtQeDUtm3zx0nEEtouNUe5LaG0fZEtrQZ+TEAPBtAYBE8Z0W0zexBa9u5/3j7GN4TDHzIFv6W4av
acDEFxmWNi+zGWHkNNiQT1rkggZau2rMEixUOjC7df/kzvegRx+6ar80PYMf6wOEuQmLaFT3AiKt
WL9hktDi0ma9tKsfKyLiJ9NYrnoBvLLQxVlm0QdLM/OSreq79QRe/544zVd1FH/baBJ/1EK9O5WE
4TG/mGCgT2ifRy0PF2d8VNN8w6LkXpn6H3vUjrbSsSsMYlsUMZyKYWKsRv6u2wT+9l9uLd+4q/Js
E/dnFOrTKEywOwts26meMYisttoiyK0x6JgyT3ladyNE7hNS//NYis88Wz5Ts6UyqG/YlG8AFbY8
xEOsTBur9BAGa592o1+Z0ji3XvasWvnFsfsXBerbhBdBQKa85NXI/HCdPmmRN59qYvC2zH8e+7r5
iDPjbcr1r9g0HlZBIZBa3k7VsfIsTS0JdXPiyPGap2hs7uVkXhe7OzuUBvQTmCI3Oj9k/N/HN3P6
TV4yPuSWHRV+MdO26uWvGKIvxHRn2pXMZ4DBwXDMWhWjsLV5QWO0vvd9ZUvfKOqbtMfd4nS3GmCA
RB/9CXEeAjTvL8gH+SwA2niSlEHLZIrPeNK3pqad31YzuE7dXxFjGX5sVl8c7S86vv0bluOjc+YG
jkH/6HTjlQL+blvWY3Krn7iaMZopxLZcnA2/8kYFlNVt5yVLjJtdudvOTTejS3k76V+NanHCcJpx
g4Ll1sVvi0YZ8U9nhJpOPNbUAwPhqr/I4t+oItRousg7YaOyfsCCESibYVyR9gtzoVA1VudOG42m
QfbZRnGa7lxI8V3zMPKuf1RMf/UTyj90mvf1DXZsaJtpbIKiMd4nKoY6p61ZD6L1AIa086OSN2ey
piowTOWPUa9TV9COeVN81wgK2qn/Si1ZBWnZfUkr/QHZEdzcFgTEEHad9UcIRCm9y5BRa2q7zo5e
mQp5g/nfVibMtsqpaknxUU0NXhid4mtzdaxa74kjnqGljvNW8R79kl0ozt7sOvqOY5eJF2U5uu6I
ENl6Bls5yaL4+I+882iSHLmy9V8Z4/qhBw4HHI6xIRehIzJS69zAUhW01vj174tqzptmklU9U9tn
xgWrI0NCuN97z/lOgyooT/OdbN0zmBJ8dD6KT9/cnKKDNp875lbhQxJ6G99M7osUPRdS0XgJOATv
XrqPzBlX1MwGo7TCGyG5SUHDuiXqC+F4i/7AjrmxzX2yxgr01LYWs8L4dkrnTx31GxXP084I+2GD
XQqxDurCajHrsiKajRU+Dil1jUb7+xZaNtdX5+LdDy6VWZjbGU/0pm3wK/mCTF+nD6IlMuaMAX93
AzkuuaKRgSoaBxaEgXzYeXR4dnhjoxs3jZCCVZ9Ym/k6gJweefJ55ajgQ9ZudmiQPzDGnufNWCFF
U6V5qQAkHxN/Qjg+SXRjgdMvrCHvFqmmyPVikeB7xtUoiiTamrH6HGW76Z3qrSr1jYjGfRU7N37Y
OduYpu4aEXsWLayYu2+gFJjPMVWAv2HE6Uqbm6wNjKXj9NE3bJQe4mA/P/8/SnW4f32bkZ5nFcug
3L6X80CvSNWLoDKOcxZeYwzejmmyLytmgdmFZdefv0bW+EJ2caq5bUonAt4RZfrAdIYyxfKGP4Fe
/ICs8TVyKDXbTHHEeXWI3SeIisniKXs264OZvP38G/xrAJn9NW8oiMgZ6mO0oTOCQaEYt1vqouR6
PnFhTkyYn7/NDygq+guhBUunZHg2QvIexZL5yLmZpX8C8PjRS38BtLi4iLC/nr4BnRu8y4EF3aRx
V7/2wR2YIX9gp7R2U7hFCjY3RXGx0DA9xeT/GrZGf+GyFLMJoifGXm60zV1j6csC9eMvMYds/YXK
ks1Mp6ous9eaANxtMobtQrXiz1hM4sRd+RfUGv2FxzIj0oujnosuyWqmQV5tlewwexdWQjg5Vb7G
dZI/GnZm9ahYLerdoZ0HrJFqADYN6jjDrFiiUPjFw/QF4VL1dlQ0E/QLJAQI88oSIycChz8hM58O
9r/6tl8ucyGLKfTdhDDYqs5aul/+dBsN1ni0ECzGm5+faT+42r/mE7VdFdNFA1yZ6duc6oNmKtYA
804aDz9/gx9gbtwTq+kPp/I0xbTtwhnCnH2a4TxTv9AHCMo3M/w4Xe0pbYefv9PpBP4Xv5f75Wqv
cooeIj/hTAb+Wzlkz6LWf0ZM/AFZyv1yuXe5C3045LUp4obiZqZzrBBBw5nAalKuGiaOP/8SPzjo
7pcrPwJQ4sTIL9ahkb/YuEGdqtzXQf8nsSk/+o1O//0PR0N65iTJuSJ9EpcgtEdwK333azgz2/1y
9UNiacYEy976+8bu9BuFg/NnSXg/+uRfrv1pFgLj8ckF4hpvSFvblQhS+5f4e7b75UJGrjdm0iEI
pCH/YwV1tn5sylz9EuTYdr9cyP3UuaIbTytqKcILAYUYWGn5J3eJH/wuX4OIwlJ2A9MzThh/ODsF
GVCbXv/8XPzBSf81gqgbZ9OPFCR9QeB4aNdM79SKRsOAUbByMOxj8fn5O/1gP6C+XLq6LarSEPDz
WaCz87iOCgb4PcJSasYFEwjclEzrrn7+Zj+45amv17IjFLEAIdw2OIFkr4jnoTL2timi5amS+/mb
/OiwfLmO0WGYnjJLZ51Kt1q6SPA78qh+7SbxNZeoDzApzSThwjz0HgwQYXkwn4ees/+1z/7lOs7G
CJOgS5piEQ1LI+ovbZwWP3/pH9ze1JeruFewC1zNJ9ci2pio4vDv3Rhx82sbPvXlOq7LIlbOKQ4b
8ui4BCoU7MO0sFY///A/OqZfrmM9CYIsfZK0Y9rY61MjSFSz2vz8xX9wCXzNIiKcSGHwg4SeDl1R
0hj3Hf9Qm0hYFrLM0edjVUvQSyoxBr9/n39/H/8j+Cyufl8bm7/9J/9+L0rU/kHYfvnn3+6KjP/9
5+k5/+9v/vEZf9t+Fhev2Wfz9Y/+4Tm87t/fd/Xavv7DP9bkQrVEjX/W081ng8jk++vzCU9/+T99
8N8+v7/K3VR+/vUv70WXt6dXC6Ii/8vfH9p//PUv1LZ/+NVPr//3B09f4K9/Ob4WzT/9+edr0/JM
0/1NSZtZrOPYSp/W3+Hz9wfM30xta0QTAjWdeeI05xBxw7/+xbJ+c0zmCZ7peZwCpscJ0xTd6SEh
f/OEsEmyQ0nnCJe4p//61v9wXP77OP1b3uHbiPK24dnO95vT182NllJ8OffwLzAD6yjyqzlnDscM
/U4FuBkWuhCIEForvcD0Hb8zRxguosHozlHhEU0X53PV76n+udaE6zqoAqZgfIkKk2j30sqLzxhz
KnYfduzIpHMr3I/z7KzQcNn7qLNP0Slt5tyVUyruVRQV0yKB79QjtqoglpC8lObLOijSi9Gq3UcT
6eaBlohaSS/tL6q4UrvGnocH5cgEEzv2wXoRKae91bUO7rw+Ucc6Ut26UkBMFoy1IPJVebAxu6lM
d4EYrG+GK5Vc5u5kIkMKjIsUV9LNPJLJtywQlD8A/m6HVUBv7MGeQowBTlfatzJ0pYDB4eZkaSEi
ui3Tyl3EFtww0PK49GNEmdfS9xLkmbFt7lQ2ekdTjvpx0sPoYQ1UmP0HVIdXKhbdbSqb6KEi/Bos
XzKcpV6Fh2uq3LNOIodZRK4z3CJpbZxlR3Gb0r0ZDAadOqBZZmBR4/dArI1IITyPgIG8yYSvvB5U
3W7twfTSk7JTbZyKXUiR9NNlr0V24/ozITaOCaIJiMaF0XmCfniVz5iH1Tgs/LwUT9FYWzcYQu0H
mSNRCDwAJqgu+vJ+1sb4mdZNcRbaZrjuSyumvBblIRsydgpkICG+xuVCg2XwLh0/hVRTdUHJhDi3
j7aTZTtQkvUyBeJ1nhdlvMFq0F57KTppnWb2VpYurJ0IsXuUdSJfGRlIimXU4XUGDVBcYMpAsc1k
DQNlZiJ+NgZOMdppQiAR7cctklvNtNWU2aFMPX+VBGl2DGEvbqrUToEoSusKPQ4jpbju2QwkqvT2
3ZDYW+WP9gO0vuCq6KzoRXY2nc6Kk45Ojw/9oAFsklSGD34xRg6kx1Y8WG2GXLRPrZzWEcU7No6R
IUylfOTPRbruclR2SJiTJt5IJOVXNkvgGf1kd9mAV3hPyYlrIDRE/tF1u2AXugxgT5fAS2TP8hip
FL2KQVvRaazgorREtJo8Ir0COpLwHVRoYAetO38DfDnct9FofDNh7H1WiIL2oeshMyRKrWXskdoX
+KIRHwvYPaSUF4yZGLqdpYoGtTfpbE/DF5SPHThFAJ5iGpfDyY3kS6dcTXDdX6ZoDp4ygBprhu3e
h6kJNZGZX90hF0TwW/fm/Sic/mEwjAirBF3AMOq0uYvnYVhLOXRnWOZPZAJDnsVasExPpfmqi75s
l4FpNqu0rpJNylEDQOiCh8MEcInPOSdBpUkv2jaMzoa0H+hsx0MwnGD24X0zh9luwr6zax0LoTge
0+YksoceyHQUyOmiEPmwitrBPYf3NuCysORSWk18iUOGtqPXlku3rye1iOCMvBZOVqdLJ9HtVTxa
1qbtcJKuVKCb3RRGzRW8guSVh6vHLp6Y35qeuM+mlrm925pLECUdPxkmybVZa8ib7AFXHhfmpSXZ
rpeBjp+SIgufUVbHuyYeMsZKWZoe+7JjFzCJZjVksTibREufMNHJik/W75RDq177eroQVkdLexiC
M7gaFR5kv1LH2YqHz2lEpn/r55a7l5mc77D5ZFdzJMNt1c/B+Qy46oS5HI1lz030pPzqXsZGodgu
2SQgeHHHKw9pxhl5OEDbzdxdoZGarjqr5obny3oKFkODSW3lhKLZtiITWD448TdSF+G8kF3k7c1Z
1zeuZ+UrFwHXhrdMj6Ut5CPUlv7QlK7LqCmKPsOh6q+acorvkzIuGP+1WFOjsJ+Nmz4T4mVmNUPm
5tQgN5ktKHOXNoWKl56DeAg56lwsSmq3F28Ms2TZVnmIH7CaLtsMXwjDsKr8zIA0IYCwuwtbT227
jYYKS6IK2qNtawubO7jL6xl4DCzRUdyWcwCdABLmheFMw2VpBfajP+oaSOxo53dMMOCpdH427qZa
IGJIiIAvRnb9CzbP5RtwwvmY56l33Rt2v6hdrpKmCJ4sCDy3boqabxzt+NJw6wzGVapfRvRK+BFz
QfL6nDvvbaGBL1pti33SqM5FUDs+Ng5uS2Vfx+9lGQ773MDeSnIEQil/ajc5bHrcPkhHQuCL93D2
271wQzCGwjL1nYNq/wZaXrLrukhujAopkZ0SEwOU32SUnQRbUQD2WZRFVViY8Apm3SF+dpAT4SqA
0IoOfqwxZ+roUSBSxmlUV7d6tt3PwqKPvwga37jHi54QNCXr1zRU40aU4F0dHMDHObX68yKIkCEP
ln3owxF+WpJqdR70CLQWse24W6LJh+dQJin24wnFQhpZ5luFszA+2esjiLqJM13mpDRfDH5NyniT
FMnFRNDNBoGc2MkAbIGCnJe4brCykZzh+A+S3TCWIXN5I/1sCw9hZRDNaMfBZHmL3O0adJ8O0q2k
9TWqUmJE7jyr7A8QAcvzsFH9XjVVeC1CQGZ6qK19ZgfhVW1V1q2yC74LbwTqA54xchu72LJ0x0fL
k8FtK0EzlkDpGNjDjnm0HNE/NlzEN3JwOWunuCtwavaGuA7s0HFOO4nwIc4xMNOeq18BObrbOgas
vhztzF8K4pfKlZtbAdSiupbYTyrfQhEKoSDMe8QFRsjoIvGrM6GN/LLqlZeQpjPKC+0FDIedFiWn
l2SCFLMCa6A1+jCLzfm1kNG8xxEFHJkZ6ouUNJwDlQwnoYlzlYVZvc9Q5x3GcsBRWYxpieqFOaxY
WrXRHbBSJXiF0vkjHeNVcDbjdiziZXVqXkY9625suNZyRoHLsM42HgLymN7DSuBeTaXUUBMZjbsG
KEdcUTO2rIQRG3azsVwM1dA8hrY2jpXtq12YGjUxXQFSv2WAV2IZ1Iyi4dSdsp27bDshqdkFRiyP
QaGc96bT7PsgEjZX1VhnZ1pn5hkrW/wctdZ0R3I5G5Wmr/ShCKbgPE0BE7upjYlxbOT5IHp0+0Hu
w7eEpslPN3ruGdCqcK1sASrKKiaNBhEdrNmq+o7w2uDOmrJ+j4+le+r9adoPbBceWcvyvTOf0jXI
fDsBpn0DrUPlovUGCFcmy7EZEUpgm7B3klP9nh1T/ECKYbIpBTaJRRqo4apu83oFgcBaDpY2orVK
dY6yBDXqyi/ttlqJiXFvWOOLgfz6Al+KRvUJ1OAkEihhwQx1FYSjf6lUET42WTE9VtId78y5l3eo
CKO9RRsYNqOMVLjFOvnqg/rDhNA8VsxNwcvCHOGArYCLNnLZWoW402bC7bZE9EXl8RqFDUNFW7O/
aAMnROpml8fZ0JNcWbPsSQHiJULFmTRYsoC+0ON1TyfRX7ugOu9lkaTbwrL1udlklb1I5sQ/FoGp
L7GoWqu698e3dDSih4hGPVVF0Zy0Q/ZkXJsGfqa2xQaGS9cZj3bssKepUKkBQTWiGCN61UHnIDiz
BElTRxtIHuDoLCDZkUpC/LmOG54XEGmvCnQ6x7LvuZ86nblKw8IiV0u3LtZ+MFiLOuzHQyCUdcFs
wNpMsGHLhW1Pzh4qiFwMg8JIPXSI0gdD8n+n1IFB6bBFCwc2Yn7OgBO5cLAeyqC68t0gPVM5iu04
NsVFwY9XLEvBeyoPQ9Ayk3J66J3EPYtG2zhOKD8Z70/eSsUpSKIaob+Mg3SdTpl1TbBG8mqhqLjV
nmDAKkU7bnKFR5RNcVMb6zAR4touRhbcqVVoxDIS72PpP4y9Qk81d6lxj0kA9FknBByHaX6acjd7
nRuDZb6YwYmXsw9m1egKQj3inpPJ65zXGW3szqkT47oVxkjrXcfo6uLuQw84LOoARrhOG0R9WLEO
ChQi/OXM9wh+c/qXofDLPfVKe9cLghCFldZXlF7uhTHj4F5wUczrjL321qnBZi98d8x3Re84VHku
jrvGd755lgivO4Zmdwxxho9OTAHEPSM4loYeCbYsxCvDcegw2eQ9glJAJ3KqphZiLNBU2oa7wR88
480PUJ8bsL2GtXKC7Mqax2YDlyK874MiuNaQDLezRmAk4iB5tR2sU5nd2HAYAJeno5UANnLn60ro
6r0LbPvBRBXxAsfa+HDKuoFL1rEzLISmrPW+T3Otcu0lU8/9lJs5uywsLKPF1nsQEYk8gDvjDYZA
eT5NBg6ucarssyF026sKiJkJYM9GHSIM8YrPP14GWgfv2PpwNPeNpZYT0JJz9o/9RQgRO9kIu1CL
Tlk8bnaZB7YhsdlQW9Z71bWgsEKBrNZ1LfOgMKCtW9fAmAXN8467k6R4CJtlFFTp0c7iulo6Ra6R
qZbhx0w+h1qZnOWI0RBxrDDfpA+uKosLANv5JRpWd9WIGImxTtkxjWpWn4k/ntSpmJZWk8/T4VK6
46LNrfTS78YpWpuAQM58V0xg9oICnsns8CN7LEglOJIlNmPtUnllLTwH9nMEdKAtp+Rq8I+mpbkb
yjDf4FyOLyOK2KsidKBWp1kH0L82DWimWtfr1G2j62LMjHZpJVTLhWm43ya7Y2cCpvlgUSIcIGYg
tA+kXumsEFxlhvXW1rJ9KiPfX4OtUze+xvvrjtw08bGDeStKu79so6zaeSaImnmM7PMict12AexK
ItubBNixNhkLHFZGwR5sNMVGFzPevKSHKNblCmrAVBvuSrVZdkAj0H0LCZV1L/oK4TXK/WzHm2DQ
tvSuQHqRxiDFwSij/2uSlymR0BTnZg42tcX93QgRGqHR6OZLN8EoDIQJUkuJMThhd2VkuFxSad3M
eV+ccctKj1JrgA3c9oz9iDdlWpRG03uX9mh2Gw85/oNl4AIaJmNG/lSGFHCuugevOhwGU4uaLZ3N
hjnpquClms34m0nR8BbZXctKQsVGgW6cFoQy3EeVYT4ZIsxuogZi8RJqoHzoZdzc0EKvEmr7UDUL
ZzbELfSJhv/QIrlbxGkJlgdNGhgfNTrJt9gByIA4tCkfeymaz5gM6Q/SbbNsoS0n+ejQHl1iSmg3
hlfVtzPefVzZeUI/w8768ixXofs+TQo2iZsPRETUitvR5M7pu8/d9CxsrXBTEr/wGM4FB69S6TbG
+3jes4x+4mBAUC4HLBqnROkgR/QzSAa3HSJo6vIYBb+fKzMA8WDMzyoNM3aISfAcJkV7GKu2Xzmd
m9+kPfW0qwQVjhWW4VFZIeb4ugyjN3CezdJrwvZo5ZZ+NIQoP2Ic1jQ+VNbdIlIZqAdpoy37rMIF
5le+T2Kwf4KVYDef3xL6ampTTnl/31WRg+QmYfSx9l1HPLSdi5raGmX10YUZd4MuQGS+mPRJuun2
WI+4PvJxC+4BCFLoA0QjgiF4ik1jvMkQ6uQQVeiKLSwkeNeG0zRriAwnbU8T0I63w04/VZXpn0G3
H6dD68lhWZcwnsFWyEwtmtQqnOUQ2eZR5qPKuGYy8a2MkvTRntug2kZkJaFth6z/qdwx0DyjrM6H
MdVXsmsiwe2Lku+DptaETtAfTsrdRLFq01QHKSyS8gUNRSowSURYuZWlt0C8zVPybl/BjHdn/15j
xH6Jx8DaNTnZJoEfZwvhGi6WzIQeElTkTRuZ6OCQO84XkzEkRyUb+0WnNY3TmanSY23ZWI3xG5hX
aT6GJ5c7dStlFYrLynfEQgwyvkN3hh9xCAOsO1ZwyqkgpyU/2kJ7u6S3xiWqAqj91mBsqzEqQYDP
gbVVEZn0Yhys+4KIEGwdbNH9uUxee7jjO5sm/1FlgvCSqe27u0E2amv1dXhRN2V1xRY9hYdbypNl
OZuvS2H31ySCWZsoBAi41FaXb8xMTWBqm9ZAmFjMhzHOxLJ1CZxTo5tYmJMSfwM4AtsOCMfwkCew
faNmLu8aA7TGIjesUymLULkm1r6Xa93OmAvgpt7REdWbpKj0tzQ3jG+YqcxLY/TwS5lgXrGQmC2M
V3qlFPzRKlKj/2Ikttx6ICzPwHSrrR6d6YhWVO5ZMFnutJ7dVw046ypr8WZYWWd8DGVEtW1Cf12g
Vh0hnBkOPEkpn+bIqD6Twg+fJV2XXYD5nXSS6F15GRxp252fqjonPwRZrWCBsAMFBzeZMAkN/g0Y
MPUy1IaM126XyUNfO/1bDh4XHAqWbT/MShAUQL5xCBCzhpl/BMnexfk3sLPOjjinfsHe23pJpEYu
BN+suos8rnQnRBmKCNg3b+ikZSvTHwIEy2VHs3RI0uSYpaaNVchN12WeYLYtcH2Ao34rDHsXCnqR
qc4OIV0RxKko7OadBeSeG4alvG0g0xx+ON9WDgHEANgqrb3AnIWzMXYHUPN4gfFpeJLScQHZHkPe
2Bqf5HQYr0XYt3vfYmVuuTmhhiyUv80kZOMFt5jo2FQTqWUC9slzDRMfRlzvuGjNk6FbBnGpEcn7
zZshCrpvOYTYVUx7bS/Lejx2hPzsp9iwEsipAdL4MEeJknVzSEmeolifbcKJloZJw3cRy6ja4d92
D/BhmgjjLpkpBtaPZuGbQbspbSt9itFqXgVmd8LuhH56PhUjEH9fi+NUKWNfjPG4D3KdbzvYupAD
vbH9cBIL/Ae4FcwU3AxBaxkz+58xLaKNJP/r4AeTccNnKHc+dSTE1C6/n5Bk0TBo2zUJJHRN2rJf
K8tor2DwG+zK4HrndU6v0AkMenzhcM2NdUBsWqf7Ab3vJquFXHegVQ6NNpG1Cyt+tBqyItiHth72
K1KsZNN6dyRw5PfuTHUZTPRkWKr713KAx+izkdjFGI4giXRs/TSdNXw3qO6h65hPkzPHa6Y15IYk
eQBfT6XR0QPZtJZN4i9sRPN0V/t4n4gE7aFrN7eQiroLxS5uySaV885mTq6bstl5EEbWhetGcOnN
ZMFPzdoa+eF6BBtTLNo+ybZ+HwWHarDUZVq0XL1Ga5zTwmMWlEksBY2LK1Sqsb6r7Fxyajg6YLud
OeEBxF2/AWxYnEGokbeF6Hqk94bZE6oA0OOVdR4jtGvrzFn5gdd8ZIGdKCqfLjprPMdZjRXUJDUl
rr2PJwZY+ACdqFpSNrp3aYsZHes/3MjBMc4wqkfDKqkHo7weODNv7C7yTwwsG5BJQqUZw0sy5Bvx
Geqymsv4KWscAM/z6KsrSpdi3TIXVzsHeBSET5RYD9FkdA+VntQd7GIAHn3e2De+tKtxw0KYgECI
xvbJlboRSxdwj7m2wyK+x+qtD7RyWm/lJm60xw4CFdVITJJDR1rQ7+zuYP7ZQDCNVVqcKFHY//1X
Z1Qcgqplx0zo9MAqb01OfzN7vXsdenaZIPuFl1TIGua2MUU+1mE7tdqdHZZjtA7IPsmWCsNAilth
6sHqpr4hjliqKiwRYxO1S9NCF7gKzHJ6B21uT0siBiRd+qrA+sQr9uy6G6RQO6aF/rZIEy84m/ra
d568NjS/meWsvVtEZERAcuTi+6aZYAHFoTHjugMOPVB30pCO3gsH7Ry+JzZ16zzWGdSqWYKeDmaf
ACe64APK6CCH2+BM7BOGNB4/mVbXKaQZusHrlAOJjDxgf7jy/FPndWaUy7akEO77CHaPqB0N6mZd
jR23kEp3ahc4AkudwiVNtQ9EBQ4UGQoRm2jXzhGXx5G1KQD6AAs2KC+C2XIPlT0YV3Juo03ahCri
tq9b8eYXbXZjJm64s1iMb0Xglec9UfLeuuwbllj+FupXL52XE7b/Y6472oLxXF/p2WcXGMw7IOug
PN1AV1RNUJ4Wti/bPctddx45JrxT7jVxu2hYkFq0/Ub41BAS8dmwo/0ciDmK110LtmyR0gqDShT3
1WcwBASLG5kHmsUDubPQJ7U/oQBM60wnfY3nHqc3+W7pRed7+qxIdbs0qjz95mq7vSxmqzyn/MUo
b9Zqj0Dbdze2b7kozOfkiS9mr+Vcy9UwW/ZlUAfOmWvG3ePcTqCLYcS39H0M45B1WcKgduTJY9G9
4nYgAcrVFg5nSppXuq5st5l4pN86M8ueYbJNlx16jXUuZPM+tVG3KUt1yikFMHteM7NdhWpQ1x2S
nU1tNGzl2qYC2EfBbp31QyFvMkt2tyC05baxdXcIS8ASC7vQ0RNS44KZg0tXSUzNZRYO+iQG5lIf
EqZdTDZXduXqtUP+CfdEMd5PJJQeJ3eqD93Qqn0TBsY2zaN6E00dCQS4GqIFEorpwopbEAOUb9Oi
0/G0CksPSiu/i7zBDBfd9q6IeV0rXco6RsNHrJVXVeNV4JbVLkry4YHqEAWe1TZylyRGsMbvbL2w
+feuyiy0tsLIg53nI/5bMngU8IMiSRJkYpinla1Bi7pIWqnu/dmZ4EohrL5gWXYvVTKHJ5t73F61
IN76I2NkDROAu8wiEj6A8YK9EXsPhS1usM+tUhirkgHJKSpptJ+L7NQ3dMfOeYfmxY/mc8QpwBt9
EFWIgz6GnW9C2xnzkiM3Ipi1yHXk7gNQ1Vh/V078fywesU7Sjn//L5nGP4lHbovsNY1e/6gf+f6M
3/UjjviNAZmyoHASZyvcU9r57wIS2/zN05qaRWr3+0Non/4uIBGChyxLemS9WabzXfXxdwGJIX7D
1Uw0HqFNLgsRSR//GwUJqZQnedt/K0gYrGvLNJXjUahoU0vrpG76owTU5wGCVvARKTdZnbYiANaa
8qUP3HpRa0PDnGmbS4xTA60YHuBTe9z98NqDX4mvPRDVvz/g5IQgJz3MqhopzQ1j2fuOkIOXso+2
VRUZi56J02EGiX5PWbWxosx4VqJi0JgMcEt96T/X2TK1xfDMVszaUbx56+//OQmmvVT9fAsYFDdP
2O75xAk6iSG6b0zjBQ+J/25MxmXCJuUxGol262uGPMClTlCyxMcdk2/6YbKf8wbNqFUmq7yq2Jtj
VboxuxFXaV0816rF2j7lL3lECJxDi3fTTD6hq1hcVuQ2GUub3dayMSd1mQg5HKCOV9CWZPOQG/7t
af744VTxne1VmOf56ocZdzwYB0Mjok7dQ5/jQGlIMaQunLPnfjAPbpdaiGPwqFBDn5lwlPAZ0uEp
CBu5Dcao3mFJCnYx46Rb0dNXsHVinTqGF0RtlI9GDQNYV9AISz9urnoJlV8GW/yB7puu3+upGj5z
QIMLzSz53iXmYBNp2AouO/dzMmyzNTk4/oPO58fvfxv4HfNHf3h1NKbFqDGHqyQWasf62u56FJ7X
9dRdiJROBI3S4CCrZNyfyJt8rjZdZ+ThsWH/joUQ5JFEgX+ADPmgWevPvFp1xGj51jXb3I6KIbMv
x2gcN0YZeef5aNjbCBXJkRSbZA+ufaLvDLbx+z+/PwDyx97OeFvOW5v4Q4Ao9mWVY6jLnVJeD6hy
iC+geGyY4J1IIuFDIWH+DAyCn5wBf1BG0qXpDI91ZJ6Q+m5zo0pHrfO09s97FKe7OZthBOIYoFay
jY3ldM0V9cKwYq3I7jm2FiB223pJG/d6KAv9zTceucTncMEUc5MI5b53k/ttmFTw1MdFD4NmUjcT
SJA1713IML0YXJa9maLmjIInPuDdifcGXPljSed9Y1eVd8lgjVmD19e3duMT01nE6WM7cCMnoLN6
7b36Jp6wMQ0Gei4jaaNFL4+pFeGe6+zgYDlD/0675WNoNPlkkti9FlL0PUqAfAWzZLqGJUKNwMDm
YuxYLWVmrJESDIdibDtQAFN7DbbaWMbNbD1QtIFfZh715tUAUBzZYpl3ceI7jChU0l6xofFeqskA
sGDCVqcpbq6KUQZXkaPKLcNA62w+mc5BHsW7WnbuBUNX0H8iCy9wfd87YDsXReNU73g5D2li+Y9h
7YJrKvLq4ISnMy4pJM76ir8wbfJuhuBZ1xD/HJGfvpoBaEiX+pAIvPBKKYj6iUWM5+AUN2HKXUAi
h8ZpxwYrSR3J6FQCyLVzavgWj91pwNUOMQp45dw4VYQAxPHeoEO5j0Og3GU1SNg9Rnqat/vmWR4P
5VnS+MXWqwp55ds6XMl6qB6Ntv3WBjL8zHBXzrGLE3/ONVWO9F4zmxIUpKB5JwgEXcNp7CneYCJK
jXKqIjFgYRM3A2uhArXqVO476ooFMMDhdXBltQJEOZ2LuLOPXCk2pjo0fugMVzgy1btDtg3O2lFd
TzSA9oEfFtuelIV7sh1ezGqAY9cH7aqqifD0pzC4bppYn9NHRAKBZu9lrglRCb0muAYV4Z4DPvyn
B0TuuL8/A/fG/PszrLJ4bgcnPxQxn7wv67dIGPGzwL2I4yL5v1yd2XKjyrZFv4gI+uZVfS/Lvf1C
2OUyPSQkkMDX34H2ibNP3IdSGKySbQmyWWvOMf2dBarjw0UgyLouenOsmBFAl/ayg5X+oTUKwfgY
jmfNsMWzJab9/XxGLXgbVr69ub/aMA7nIPqCQFteWNrYTyBVZxcaySaGHtlPxDsii4isj/s3zfkZ
ohpPfp8ECOt5Qu179dpouVA00f6Od3ivhUNLDr5zRc1ZPY5eyz+gvgMhn/RbwDncD62hObEh7Z6c
cOj2gxO8BrpWLgrmsDcHVSU3iqVtRNhEZC4yBYrOrK5JBO2XTvqKdS0bXTkU5vL+P4THxsGlmgyG
mxdQVrBzBgj9aTOYD/Yg3u6nO9xI26y1jfX9sEg7NBW5Ks6dV9tv1ev9p7UZauO05ELFF2wsQV3Z
n13dvcmWEmCgxcHRriPi2ebzRMQ9ZKCFn72OulcI0yQcZXAGyNLCuSuLB8ciXse2Nf0R0Uu4NENd
vAxz27+hjcVmMfuI9KvOcPVDnTFagjRwHuyidKjSyWCTDpV4acGmd4MlP+DnPL7H49C+dpUrH/MM
Q6XddK9a4NiXEQxHRbaVowOEybTBePCAOG5QbRnLXGf3kHZD9BrF2rDyI5RjQdETeMDYwJN9RZm1
kZu6MMvHMQCumllV8pGmyatrk4ABDmJ6bnVYVTow854By6v67KXEFb3WtTE/q8i3DtUoii2LIe3m
m8T5OX1YfMkCkrvl9L/05KEcJPGX5uDf7GrqZGyY9H2oMRB2wnWe06gSyyzsnVfkpMYiFY737ngs
0XsIUV+15by3rhR/SJO8xHKUG1ptzjHJMDj77vDZE5XFJMI0jzs9PjtAu1YTrKxPihFsNXTtT6z4
RC2UL4/+pB3aeQqQXhNAHm6H/dgM2r5g13espVXuImABZ4X6eFPbg31lw12vK6J/H0n6zWYFgfds
2fhXS4qub/l95uDj/ZQ586At/D9JMh0qvYLTUPUw5SwNk3TcrgEPkUs1MaGa+GeXENOyR8c1d1qV
+H9rpzhodSv/1o1zbPrA+zG76Wx2sfyBqQR7ktcds+FGIHf7Zyz0pykogu/Q1V66wGu/Xa1/H/si
BK+UfI3G2H/1jvEHT3D0RcjEr5HJ4bMMuDPrAfVmmRrQFYWajmJMAOKSq7JK6LicAh9BERGUsAqz
afgGX7x36IO/MRARRE7jZeOiK0poFV9NCrUkENfxk1nrAxrptiLrAhWCCb/nK0n0i5XbMegfQOFG
5GfE7jWk6s0zq5Dmk1d0zmcqWPXSWyxf7bIOlmwF00d7xGob0aK/1G4a71qLWlHIKijzJOyqHPBN
RqvgFOepvylE4Fx1CJdQm13tkVgbY8ncFT2S63sgzRMxfyq7vwPhWJFKfrqsg/otZPPIiCsIPURS
gWeKvE4K+G/hVCqu/FQ7WATsvulUkVGRGI+Nxmq7sev9/VlN1mVHqVvt8n5I025Y6x3Lsvsh10ex
COqhvtwPSfCreZ/e+rKDYFpS1mC5sJea6J+Uq4wNF1C0Ld2+eR/i5gO5OOrb0kEOZaaX+2lEYzQ1
RUKljHXJe2DA2kIEMx70Ds1nzbqqbup+lY45iRvA+SNG+Z/RCN8NluWvusv+UxHMd/z3qSx26jVC
C30fg3FX0xD/tBqE0V4mGoOUW+8qjYm+drr8qZFOBbaNp2DN3uBlmz46FTLSRfp08uDRngEYtqu8
8MJPK6ZXNT81GtA7omCOHxUlk13UWYCCCiJlVC6OTARreokBnKgg3dMOge6RGsGrMbbdOvAwybkW
82OYovHV4zPzd/4xFSNOeZ81y/004gBm+GB8jaImO4QQ7df/nCeZwuj4OUY4q8RLW/vnZWibfFmD
4d0m0O7Q9KoM7sZUfnoR9SQr9MwrfU/zCvKJ8tJgbUahuY+Ra6JxApuwKhmwXnk11o7kQqwbX4nX
OCE7pzDsDk5DKpCKSIb2Usg9IrcfqXvFOWGtQMgFoSjo1pvnpPdZ93qw8oYyl88QQKMbUrSNFQIp
DYusIT48qR9G3WfR1gT0tjhCI1Ads949daFXnoLe1PcN5n+VZd2lUV13kT76TXjsSyW1+nQ/Txbg
EoikfBA5jAFbEbZicZU83h+qhITRUCsfUntCq9KoibePOlRYs9IthyZ78nstRbUsloZbhw/3I8Oh
Le+CgCewjG4vJY10g6p+2OkCHS8FkOCt6/McwoOloU3ogreBciLlmOS1itUTMQXjbhIaGu1O8z/M
OqB0IozhEjbFcAPB+V00g/+Rjn6zspwK+V1szPkQrHKTKgNsmacfwO3aXdyysSR0I/3wzPY9T7T2
ltCWfxg91GD3p6WqYxzouKOiihpv3WmPqOeo+GmhywX8SlS8+NPxgS0TqHyIx7pqj2zH3FZhmLMd
JXUk1Pvj/feBTOysFfK3nbSb/oN6z/1039ly59ek2iNK8z8wPdOHMcqXWtIXl000bTwDyDwuhvEV
KEi3p+kUEROmxlcz86aNYxv5JgVesyXz1uQvHJ1DT3FsYdKpz5e6o0Wr1O7HVYj0uBri6pOu8LVI
kuApIOXw2DRcaZkRuMsgCufkU3rRu3DoGXNIEj/7dg5/zm/6taYLug+5Vx4bp7uoQXevXutbp6rN
zwT+UlJsc/c41EZwzJucqR+VwxNtBAIEw6I5hhbvSE2ilygLStka+F+rdO2nDq4sMqy4ueZ1PG1V
6s6CXLWtyq77QF3aR7X97kZhsB/53kq6ZFPl+iyubw2ysUzYI1H3GAXIZCrIpC7rl70SVobsSbmX
hCxwtPc1FzxHfuCjG3QLtK5UU9cFebsIWpvxXcM+WAWB+WQkIF8iMuydBLQ4jO2P3uxTBDmKGAC7
JjDEmeXwLstxGK5qY7XCv/ZW++RnUFrprPpIwRh7zcH4HAyhEDdNmHQmlS6pDv0Gidfcao1esjb5
h8iTatdxiW1QkOwtSzf+DGw5Fsg9iZQI+j0xYPkxbdVLrHndAbWQILG2P3l0OYDmpgca8DFHHSrJ
POsPk3CAyblVDtfEHt/pC4AtN7ZZ4ptf9kDy2fwF/vsvvyysq2DTSe0nWTsqHL9xFPfUQCN1KWnj
bbzS+65ipiCbRf3Bo39xpIHebA3dJW6thGlXq3Q/6np+jvwcUZdOz6h33R6l08IcSv8AcyI96on4
SksrOKdZkD+ghCOlYS5IjRHSjYYfdB4EVEhWYWs0CUz7kUmy2gj9Fy7npgk1uUEhO74ZPugnkc45
6/MhOXOLskrmXJsovIqw+ryf7mpn2oG001aZ276SexYsDB+CXRh10SF3R5Wh4SGeAaeMDy0k15as
xvHDoj+odLs/DXHfnyhEq9P98N+H+v7dYvieoiLZ0maEgtSP+7Bx9Vs2ut6JTf/ZcDv95s+nosCp
DyFpf4sEBPyltqBUtyb7NCE9TJ6fomrs0/3AUrLfaCPhh3Dn3JuOIM60bvevo5GI6h6hykIgjbqZ
ZRPfMiMlXqqpmWQbN71Ir8suFg3hrXByMN+avJmGJp9A71qnQOcDhbQWQcNjrS6kKrbEdXCD64bz
4GCrYLyEDCdr58GcT1VzAibi0YwE7Go6BYU/gkppSj7WAT7h/Rxz9gr1DWmVTdaedS7+o4A+2XTw
bqjSeKfSqr1buHBybl0CGjTJvmI5mmZ0bMbwDdqKvJiIx3Z1njorYs2tVxqrNGlCL7+Mhd9f2I6D
qwnNTW+n+avmJ09xlZ8LVk2PVEI3hqXJRwwjpGlNwOXuh0GiCeZfmE5Q9ctVm0r1nmw9RclD6eWh
64PPQI0JaS/iU28+yuSgU23f0tZvlwnBClhFaPMFeFuqCSSxpnmErWcajPlYolCvydlTBgQ1W3sn
I4FfFtXfT6domgYmYNA4uWR2VV1p2ZZXTXcL8NbqSzTa2Sc9YYhGc8OOhBCbqFInGQ40Fi2CqVAy
IfLujL2H5urcD/WLhpQSMux4UqM1K+Mqbj5krAi5BZzIJt0UvROd+k47NyIsdvejfx/oiJZrGvZA
h0RXHgfKp8ehscqjbzbROjeYLk2nCa7tJBWkxXTRWGZwTQZCCyllnUeSMbYI4eSK+Kr4RYlJP7BR
8BeOA0EH7bq+cAzBamt+AL8pjrppjYsE+QUQ36R9dCfYpwak8G1Rdi144PozKVoytMU4HRNtlmG7
s8JZpamEKiDRL2YsFFDk2c9p2MQ7CgBr26QHev81xfzbOVC0/pmVdJqvG1C+7ir1aveDqOG3AUvV
Iyb2+IJ/CojpfD5i6bbsUP3tkTDfyGZtLqEEa8otZH4b2LuEx14v1n5zx7bR3ZT2oQp7+xC0Eej9
FFg9MeoX9HMFvbq6fSbWTJFvYyD5aiSTo3Jjep5udtV5Zwq7kGcD8RwtvJgYVj1NDzgtjJWez0YA
nAXrIurMQ+maJsMPD5ODbCh2ChdHgJpwXnXmpm6C6a1ixqMLPsgzHU2LUFBys6dOTucs6bu1z0YT
3ROH94c07NkpoEvaGfOT9baeDqpLpjc/rA5F7raYLgONQEObXxtZ4V7qRfvSW36xGu1ihvs58kXr
4gjXpAYgGb61FttMIpHTeifNTlw8UeQ5TZFHrIiMP10fK3aN0m9H//CDnkN4uT9MAlhB3ZjfkgX0
qqiRUoBRwfni9exMedcIR9ewVOjtq+wn8087UPSs+/jXgoUMYD97is0GyWvsf+D58S7DMBWvtDaP
FFHq2/2o7oPFKProeVKue06r7mr5/bmpKmqBlf13JGKPe7h1trIv9MvoaXLfUgJ1axJYJsBbG5/G
MQDrxipWsU7GIVubESeJIf9oxRoTJ5TX+eZ00BsXPCILymLpbYGesM5oNf2rrwLtTPuofTP/JAFJ
MfVkhZcuD3+jcKqPlRn81k5tYJm1SaN2oFxgZ8AvVLUPXWBXDzQsRUImajgUr401oFpypE0WzTau
0Q1bvcEWozTGU8L23fU0JCJNm24lY+GGFv1v46rxGwvwn6B21VMTBn+CAZYD2P3+1RzIbdH9LMaA
y2Fvm68p3Y61XXG37K2+cN5K5GSsstTZ9XS5EHySSK0q+5wk0U9F43k7QsChFmmO//lGEBb5UdKH
vp8yY2JXiCwHio2cjO1OM/vlvGLTE/x0g68RbMe01hd6p7s+In+dEEkhX0XeNi8EFQ4Pbl4dozZq
XgIXIY9ydG3pCsDTfO7Zzg5zeb0/pKaS1ybDq3L/Bvnq9aYasCmKts5ZIuUGDMLReohU5y6V8o1V
BRL7FE9ZcnIFnq20AFCNFCp9wzj56wg3PPmUc6OmqE567VQnx+3/83A/J8oHYxSrMq0oJ8w7b8zT
kOw/CjezCNZS43rK4TyTKPk7CbIsSAIyDq1BUjRKb3tH2Ed6jTQQvLLw1KuVCRpqBut+b+wNnewz
kioM9lOM91l3yo08gYqvECwV2UsqiYfMvMLFnZvqK+LmGQqV9tu0jXFsy792QWUidAmKkYL9I3Ca
kPgVgmVNzwqOjd4m25LSwv0UALltTUULLj2hBdiYZ3B8T9cr8ls6YXrE6iJBfu6jdV1OZPfsTUxK
sAI5HGBO94mJcbRMnmqje1emnnzRXhOEiYz+2SR0/EEhj/FTjD/T8NSg4982XTec7g82tcxukQ7Z
Wz45+dFWFNaUmQaHIoj8x97xa5BX+vtEvlmJcX2AX8otsnYT+RyJSH5W4RceRX01TMS55m3uPJnp
Zx2Dm/Mzx37CHn5lK7yzLBF8OdQhMnxGr1qoeVsvgAcbtJ6/aJhHluwcp8v9gYQa/zQ1yCmURqcQ
LyOYQvpeXty5D74Fnm7qYRgVpq+Ofa6m5zCpvZUX1gRgMJgdR5MJJq4vIhUkp+i6s0MMQIUteEHd
2j1pPjsYS69eTfSRD7Q3rsjmAhY04YcDZ/9M6BXuxKktifugdG5ZGXnjugsqmIjovYtkZ2mbQBGx
mwSrXIUpDQO9m47k54CGttTZo+23aYway5eK6he963Yec9HtfsRl/9i4IMDD1vJWCH0YOT2MvoM1
dNiSMlwcZpFEu75XOULSoDxT3hEYf9NuQz4tZIromPmieZUhrVHZiTe3fxNOXyOPS5sz9Jz6XI9m
eZab+9f3s01qbF2VpIfSs6Mz/EsC8JIOwxvNUbbm2VL5GX9p1kTLJDWHneW4xg7JZQvrPrTfBT49
aLU2ZdLWzmhchpSJsypZT7xDG4H4vke7+kWwe7y2Ax1xVIjESoT4Z2utPHWBNu4q5IcURoiPwP8u
xqzcy9JubjpAiU0z2t92kxOmgUv/uSK7C1fQsSka2LmukVyRAifXxrK2yMHdox11KxQ91Kcdb471
JPu6wY4Y9V7nbqw5yJUOi7v0pEu5unCh0w8S65oeFJsxSIZDKWPC5BAezY/QWxa1JObW8/v+WDcC
6iKp6EAGhEEmVqX/4cZbFEAUfnGCMjCP3tpLKNVZkgZnzOd+cILAf+49jfDISnVbDMDIVNsrZVn3
GmY5i0Qdb2JRvDuxDD7Kic5E3tDopDBdPYtYP/X59C38oN/FxbBQaLKPgVFWr60ebtD29Y8uRniW
3trgxse8ZmlYy8RfoVHLo70hpvIo4WsdqVZ/F/QiyX6GqEHnMJGH1vQfWpfQnf6/D8Y2Zb96snVz
IkK4/d8HMR/KcDzVrW5ubUf5h8F0/MMEvsJFKLbwGy/ZNUMDKbP1zQOqV1YbQrOfUjgDO73vyoVv
jV/SMpq/DlyiNnGQVA0+pFKhmj9WLotFwTr5NQmNdK6f6QdhWucMaO6N4PuO1CWz3xcuAQdBjPgj
15j22jj7GtCGgaLHgUZSC3LYvH1mBLA+TUoBy2qy61NP4fyx9rPPrg3NT9/hXkwzIzn7uCRvY6P/
ssCj2qbki1uVP5nXj59eghKnAN77Ed2zM7qBTOKUHNAqtfI3xjbsB9qYvoYtIHk39juMY2G+E1Hx
Zfdp+GPg/OtkJT+1nDw/I2qNi2lhgaHFPWwmNiHP+Avo2Tpp8l1bs8kq2phk8b6NTljvpsB0N/FY
VZ9Ujdt8rL6cGHmVjlWcjnWCYRbTw0RGFwz9bFzi2sqf+nSiKyfgWExy3GPvyReD52EAb/23oNGM
o1OBp9enRN/qOIKW9/JgFgwR9ctsRA4/ssImQHJ8YDvUHZGVoxH3iKrNNIeC+ExOlVjgdkYTL4UH
kiCltrYyB4SOQW2421Ez1wb2jMVYDvZjZ4fGvtK9ZiPQY72bAfu6WIojrjYoDZXtnHQ3c061Ceq/
c7wRagkBAWAM3kdiCXeCkuWadpL2jkDr2x+k86CziENC6KL85jSrfWvt8jnv7BbvB3/GOsWOgLQl
cU45GttlO79YIgNMvz09n6btw1fME4v7f6fvUuxjxHnr+8+kAkLzsda9KwLa8Bbav7pezKYajDss
/LZlMiSrUklE9PgKplkiI5HPILOWBBVZ8jyx+ToEWf5LqYDhwtSLj2LQ5w3x1zBHddmZqa3ZhrRH
1cCKTBPbR/fs7IXPQi+0lm7QjidKwPUyalGTGNBDlwOl5f3M4NxGROTtNI1MVC7uaNsEdKYzkSB+
jf2Dnbv5UjkiQitva0+x/KNi7K9UytGtUtr7wDyJUzZT6QM7N0W6hKavaGsXWN9hOAzhtEW47c/V
8urH7DHLIVoneLAUfLhteCtj6yLGwiEOUrqrwb2UzUjdk3wCLvBoN2AA3Gqi2Ud4GEm4P+Udsd0O
nqJl2Ij2GrWjvqzt5LMSRb9s9HpLvpr52HXESuZhpdEVsLtNmBM7MVlTcyVNnuZcBQJFuuPep6Pz
eH9IcWEQWxGEoAXMiHgzS0Cv4OLHAYJPu8Y7mhpcbulk/bBNpvdZ1jsVJvk2HqwfKLnam4aNH/Gg
TB5bb8g22t4p2+hCapjaSjzrJ/WdpFNxUIxeWkLhQPo3Nn3lzle4/fxiSBcY0Umgt+I33HTOYxeF
6JQnwn8jLtpdygf6OEHrwHZKLCoL2lMc4aaaT/vz8039D42oJ0OpOYqq3zpUjNYsruYA8fKv1UKK
oXK2SyPjRRkzCRNbnh2EP47Z3aIaq30qgnY1KHve5vfmIk6AVSCrSs9eXoxH6XkhMqzMeJ1MJ2WD
yK/qTvJcFSjM9TL+Kh1+t8EPmnUbzUnqGdm+BXPs2kpK++zMD/evGJ3kesix/9EKIz9bYoyOEKZe
4mzU1yQZ46iCJZB65OoNnfZbIHlZOGQN+HB6jczACDMw0SkjhlIpBnpB2AYWUai2diTkpcFJTz03
3At8PSuceOOKOthlMs30EFf4jCzbQERqkp7XDdkTGUiqDVOs/DFRaoX5EFM7fsuCjWtrxSppxHR1
ffETdfaHYg15KMZeYbfwmiXkjSfmjBNpLR5RicLcsS6hpFN11pPz0MpiKfD7LCR5oPyeFiyNwhsX
vZn0WztrvnBJ4kdO5abro6Ma6aA55fQQ1jHbTMSuT9DXCpZjAdvCIH5hmVovkRlXr7LDHRCSoH0h
L+Ad+ToQR7AIyoufQ58ALNea4pPfAfyPhFcuJXvM10YYzqIbreS9GTKc9k6U720HdRxbCqZAyDia
2bqnuEiI4uqRRtWsobQHgpDZzRKCQkEXPCzEXkxYVfNO++erLPudYJd0SZDULWTSkUJoVEt2hyr0
LmjTxoPWCi9elrkOL1A9spPw91GW9ze8YjiakKd50IS2o88ytKlcPCVt1ZxLa3hLfBlusWRqfnkY
PONZ1zL/Vmh1vFKRMW56P8B4YIdnuED9Q0gPYxsSCmPQuyKmRfk3mxrYTWA4WHN9fNIjASaBv/Sm
iDq/sQNjH6GA6heKz2NS+WkK2eN6HYAKnqGfcJVeR4r9K5f8YtbB1ktmWfIoe1GCCtGNtc7PXd0P
9T62HmpKzy2LUQez9mqWIzC4tJMNkrsKNpb5NNq1vgEvJADdaRuV63igd/SW0AebcC9M2/OJ6WXf
mxPlifGL6FwCdOaI3+zWp/WwbSzYA8its+XY6mqLPY6ij8roTXn1ajA18zLZw08d9vmB1tE0534g
R3achqw4w10aOG63YaQNS6rk8jZUszi6Z4BXJoBs4ffxqmRvf/MwQC+soJHbaRK7YuzULqrsAlSB
I/hFJm1FhQ5/E92McgC5r9tZfQPfUa/pIuArng/vz+1SD6HWPkWdvBKFqm+aFbjovqYlvPJ0FRsY
+T2rTRdVm8ml1jVqM9FCitg+Xkrhk740YqwIvPzm1h09xN690l0azsmkzilJuOewqBgPmz+DSN19
Dsnk4jWzeQfXbwwL7UbML/5ruP4dLib3/pbEjFV73a6/dMln3VfseEMjS3ZtZK8ymivotvj0BIjl
tROnr9LvxmOsTLWjmDISHpVp9OZ4CNy8PLVDc1FJE54Qfe5qO/vbl0WMOQMnrReA+WKcA2MNtiUN
L76VG5shtscF9rnqFhdFco0nsgd8vbwFjrbv4/CvVlUtNsf0KLKsPWFFXfR2H5KhYwSbLqucWzno
NS+VLNPwL7yL/sH1A2ScIW++lWKxGsd5EBqDpUR0e0s8OgdS6/z9pIVAyLPvvjEdlgnnsGapi9qB
BCBWNugphnc9nO9Sr9wixwtvXs+vTvxSubV73USVuA9AE52qXDvpqdEu8nHEOtyW5lo64R83s5Hl
1Qc3pJifDKZ7y1KfjrMJDK3PEo8Ae86R/akB2pTbpsfl4TXyu9Nnesp8r06OY65Zutmr+6E537pF
vaUi6S7iLnC3JZ9PHyQPPdnQjBB9sBvnkaDouQmw16SPjhoK4rLcTVTjZ+ifcuSQWhVUn7CzfyJP
c/EeBi9t0Kk/ZjFe+igt/jqRt2uTKvy1DKgcUweOLHQo/4BbJkn9HWsziA7HvOF8xcrmGXgx9Rqa
UomRSvaIRQqjgR4TJj9lkj6RPt19Mxh+9aXjfhqqzBhsneqD+axfDE5jv2UTnIo+9MWrFWr1MvZz
ciG1wlsqkB9PyUDRPOUaekyo6K2QCQcEG7j6ehoVMbh91mzQCqjLnMq+NYq4PUdp6W/9Wq9psqAJ
MCv0iRpAgT1bMtBgGHro9TlyT87McAz1Se0a+GcnLDTGtgVwc7YJh924TuZeHMTIGyTr2hXjY8/F
75c3V6GvtMtAPbZwLphEM++pcRJr6amqfAFCVy7LRBooiJFam7aevZPDLhfoD42PgC7cQtRt+dUr
lIFYe7/DqLzpTT38DC1dPd0vf3s327hthCEoAYjEPU23OfF3aeDyvhMfxLvCVFTgMjJMHUSIX+pr
p6z7X7/KD5Yc7J++Eg8z5vIPpoy3cjK6LxcQ+Jzy5n24PbJZUcdIUzSqw56dea/U0mGEDXr7wt/F
Ok1nt28zB6480ZuPDRXVVRv78mZNlly3xBU+OB0Gwz6c43/Twdm0yFDODvb4rdbMVWhbkzuNweRY
Nma1j6Em0hSCAKB1ub0vxyo/Dvzc3RQibk5AAWxVIavzZKFHGzWnudRx2aH87YZrWrLZiMvafsiE
law7zYoec/7YlVJN/STjPgDiYpjPlkU6izmDVYqanA3pxuMb9j7IBKkXf3SzespD+flJ8OW3nofF
N3m7z7WFREvI/Cztavyr6MeKWFBe9sKQDoBLQlU9vv3zvhMLxzoBvShCKa4HVvV2uRoYKalvdgWd
RL/9S873ObYT9Oqm95y4dfKtuK+ITeg/QQwUvJgK3m08TDDcvPbNjkzgAuRbv3TC7JaG0IZnNVJx
l/pYPJl9RkhNnwY3UBfZmqQ3/UEWrrMmZLS9dgRdbjp7rC46noOtxKR11muR7KqUgPM6Z6vkjLPF
kMlnT6s+PTiIqw+UvIv9mGB8qlEh7SrSJ09NnaptTT/o3GiTxYrLSq7426ON8on+RvFMNpdw1Y2e
vrmqRjTBgZIkX05Z/ozCbqIrpQ8koNESoGCgvdrsOhe1b/XvEH4E9Y4++hy5rCPfmL7AvLwlDAJ/
8KleK4l5GKf5HqwFzrupXIeYPtCeQTWJsFOQ++Iv/3n7wbs2RTiL4Qxme6/FbxwwMyorTH7ZVhzv
VnPsiLegLM1vrPMfHtrrr0YD4jnGhvpozIk8S19GVHvQTPRNp4AToWxslUhfHH2w6fQIFqdoPVYM
PvIxaZJgFQ9TemPaGda2Qorg+eQV9XkG/UuLjz25UscuMf/zFYZaarutZy3/PXf/ypUwNxb/PlvO
/+V/vvPv0ytt7N3lv8/8fz9GUqTZTLZx++cV//1/9+fdD8NCC9FJ9ykL+yw+1uUYHTFa/OfB++9X
BcZBd9mQIV0LJmVSYC9k3pxsMcZHi97yNdcNibHSxkbMEfpiQqWTtiiPuT+dzCjurhOS3Es+sqMJ
vGveVZgVUq5tOILeNSKkmdb6EGtzJSfa3k/6yalLHPbCpZ4f2jj8iVnFaos61fILoKx1TFF7UTZ6
wbRaiVvuZxbTcjXD+sTOtSKPxrfm3ew8wtqZFWuzddCcsEGLS/Gie0SkKoFR5H6IiNC9dJXzfK/p
BnkqT1zZ4QW80JuIff8ls73oIgf10/ReuuyNSR5by3b3ba2SldnUzZsvsI7gB923gBP2RtTp7zXQ
AMMmHmFSOtxWxX3lllm1lmOmI3qvrcOcK27GzviL65cIw620UMgJEzNAWqtpbYYEwrYxzBfB+E3r
8x2oBYZz+up+uvUgfB0J8pwu9UOBkpiwK6omcn5+1fR0a7wXVFRkIrJ63Blshtg4tsdepj8RogW7
Q55Lnm6HDwDniaYa8AJ1wCoYqM86dIgVI7k4QXCVXzTLDsjxZNg3R+zeVcNgw1ozwk8HRoG8em2d
mL1ksWPQdhaZQ0ZvtteiimmzqbGKEOnQFeai6ccU4EYjUGDq4lD3UIDiQSLQLy8JVLdN53wbWn/J
VPRE7KjOGBiQQEkNTI+LaEWXlcqVcXOoHzwm3nfJOmYtJCep9xmPUY2WCFrz2+SCpqDT/ob+ql2W
rhNzo1XvVJyooKmyXsnBPTA12KukHzE4iXLaZW665u4NycwkNyXqgRTFiTyNhvfuhtLZAvIpMrKJ
yYNF2lx66tQHylvXqKIX5ZDjbU0FdKqOyGtM9ixa4uLYT3VxNPw3kaXi4KCCPdqmQ11grOHR2a3F
Xryf0ESP0y51MtrFlPA7p8WiH9AtzvV5aS95TfL8bOWgfSOlcWnV6lMM2boknPHdUCBesxcvcdXf
fCIhLP4/7r5st3Fk2faLuMF5eOUoUZRky7I8vBC2u8x5To5ffxbVe9/tyhbFiwLOy0EDBbe7OpM5
RUZGrFir6d+TqSF2oPG1EaJqx4gZDcKGiPeCqAHkpSjfFcontuG0I2pIJruXUBWbNch3ggDCKVpQ
JMjNFmTI7/nUI4LeCOe0/PYj8V0hKNIWlEkGcX3rAntqJVO+Ldu2eBEhNGRmbCHaXDWeAKHhnlTw
PDFyA7ham7yRulYtBt5HzbYVthnTGpkSZDiPWo/6eKn4bBPFFjLNyaQpO+GANC4jzhUa4GrzhZch
T8weuFCUmNafohyyhjoWYIQNgegRWCSRgQCqP/lAs3y5al7TXgHEg+ROH/Htpo+AYfQJkiVkUt+D
ioMiFs9MJskgcu/nLHuSRcEtZQhUxxL5KNjZ5QGS+EHEQ9ZTczgNrT8qWwRbOAul1i5bisyzULMM
gNJ+ZfdQLnovoaMNpweRlQmJkxZVpEBIbSPU2DwHUXC4/rcIrKFGXlflviiA0mwJAoxVfS5AKPNW
pHhjVWCdeRRAKrZjNLDb8WNFPvKsdhKBvbBiDodLSr8AYJve01nIrU0yZFh89W1i2m0oIplWJpH4
PMpfAVD8eIdJdoyVQX0TvA8ewZpv7P5dCKrMLxXY/yZICRy8ChcAZM6r+cKFhOtF7eTxa3ZOGtA0
ITRI6gdFg4ifDO9Em5LnoYZuUZBnn1qjSu/BADdfSmdeKvC52FnPZS7QNBkokfFTLwH1rqqRghD9
/O///YP6O9T/9+N/uTbx3//M1WDuBOBzTxTI/OZDEJgIphRuNP/Ri22QzsGVf//79ScBLEju9Sce
VFQ85OPUNIfSYggqeLjyo8sLwU4ec6ipAxfuduBPcxNBYU2m1GrU10u1S9qqZg3SEdmsWahSdqc6
FdgdC5IkfZTKyixTBKXGJzGd4FPLU4mPGCP82TVp5ZYx+UokdDyMBbTPalxSrtTW9WRcf8xBGOJe
f6L/SwsKvX/+/R+//ftHfmSeSp6rbF8BT9+EAIYLBeltBU1jp2xF2Fm5K93rT20U4ntu/O6/fwVu
r4XnX7Up57lpahT2T2PVQMEO4Am2w10Bx2gEJYtUNLUrzH/8/e+sxtZuwMa1y6QJ/lY8FvCDgv4T
mb7K7QFLh/zqdW6uv8g5EIJogj2Mgb/l8oAgHig0rhpLocnGIaheu2Qr9nFthX2LqhU0fu1sGrXa
DacKxtEn0v66Pcomyv/eawV8NrcCTQjs8g4rYOZdItgNcLKaiHOiSPHfs3SdKm6eKvIIzXaCCwl8
LxoXbIcCnIFD5kLgb3InhhmBvFJSlC6Mo+FrHEhRGgUuRwVekYTRwFoGhURQdD0OjY9ChhQeJGmQ
beM75N1kwKA2uRDgFVSlu6LheytSkAOLYlZzC8WBmBYipSFbGWDqyVGpgz+uP5Ehx6MxGDfAZ6C+
P+hbF8x7YgppePx4/SUJRn9TFY8KNGdEoLz/Qukmikrb7rOVQJXJMTM9e9WCb6YA7ThfKcDkqyW4
LbXpQ4iVt4nlniupBgKrgAbwyICEFsR0zVsnKLYE5NxXlyOOXwPdeeJm4MAAPglWhXZ1mCiPtYDA
Vw3aRl8SkBAEC5csqTlshAZscQ+CrUiMx1eBS7fTkGVmCSo/r0Dc3NCYEg6vJAlmW0FoF2zQqjGy
QvDVAmBAfPFD4gbZQDQDZf9ysG+zaPDgOAFrnw7QBE8UVCulkMFKG0iCi42pSln9VqkgREsYvtpr
KBc4cgQUahPqDYK+Gt7SMjDVmvXB6wUyN5QOOnUEvncliiwA+hpLYfpLAu7yYBB9aA7XewIgvtEr
cfVVSwdWQ9pPg2A7/B0eRSkA81gsdH5NYd6x122LPL/6v6MgsY++6qIpvslVI+L/gM4Ej2r8O1QB
54+o//hNmOL6P/xbaQKyEUiHSqyCGnyeU39ITXDSv5CG1TRRwN8XWBGd/EdqQv6XoIInYP5HkAVe
hcLJv5kCePZfkgqVEBa0f5wqSFCh+A+Hwf+H1MQtGRKV02gRrQxoJk6OMpTQPfq8Ezl4DAwf2dOP
Wfh3Zz91LG4JCs2Nz9QEP6gHhshH2MxP0/2Q2qAHlAiSNU7v69FX2a9I48wsBv9lOWB4DvGsuQtK
d0eEuzv6Ob6fIY8M80K6FdW8q9DGrYYp2gRwgQpiLODbp9BkQLID4oJQR6kVEoONr/dznOrvQ/Wb
KsvPWVrsitLfSasoAFcQxjCDAiYL0bUu18NPyFkgC6OJOiOsTBY36+LcGhQlxzOAYZBRUVWyr0Gq
de4eADCVUOV9JO/NsXtvPu8v+9KaUKo8vA/ENQgyQfmFXIuQH0CGfb/hm4KA82pTqigZFys81HGw
W78TRGoEI9pBSFk48VBOhLarG/5qVxTCbsnYoSdaZguMAj1wQ+gJ8MNJ3QJo+cafa3Y7fUhvK4OZ
l/fGYtByW0nF4FjH6CL4GL7yr+Rb/G4emVMkGYRz1C+y51Z6WhrLfPZ/HEOm6Ic+GtERyryaS30G
g9oR1yPjFMf7Q1lYcFphSyq4AhTK6CAEfI4g+cauGBBuaY6o4+1r0BWAtkC6R8PFAWAFWQJbDgp2
9fp7PIvgMQcP2UuwMo7fKVP+nzGRqTMPkAkECqCXu58iz0dlb1fUeA4hgzad7k/U/Nm3lpw66ZzI
oCo5ihDcDNncCZCaMkCvAG7fFKn/P+uCOuIIT6GkUAzRRYB4hvaeKZaGIOyfNU6dbDAiKCwb4vsV
7Qgi8CaBGi9Iqu83vmQHZep0g4tEFhHpxpn7YlJgbcCjqKcAUqNG5HWSV4awcOHRulshdMBBdJHA
rn91Z+4TkYNX7Q8vI4g//XbQiEC6FMSN6R66wBKAJcML5L9XLqSFMyZRh5hNowSc8Wg71b6S6cD7
5/uzvrDnJeqOFuKWYRD2T/cQbRH0UUNoD9IxkEMaMoIig8y+382CKyBRB1lrGymHNFK6h/ARd4bR
ZgBuqnVQ1Mr1ysoudUGd3ryaGHCHYGVBHA0FJDCnPmj5rvwgKyvALS2B8PvydmURhex8elugXQ7N
R/nAnKD3LbyDmu5N3Ri+hQz6/elaMNkSdYoJU4Pi/GooviHce5A96bvca+bo3G9+6RBQ55j4/2m+
RfMI7l2AEXy83/TSJFGH2M8ADZAGHOKKE79K5HEQt13ZQwtbVZwn68c9NgbRCDQT5r/GpSwx50ZE
NlOb4DORlWlf+HiROsA8yQjAiyBxqJoGgmCijoDa/WlZuslmH//nx4e9z48pauL3IQNQDy9lwUZG
NPsNPKOoSEfE1UbyCdq/hNQmlLCIBfxci8oPPnNBuFDgKQcw3Mq3zGtx4xriqGHKiIimKL6O9yja
Sw7sM5J5II9nHodnWIA/22IcNd6qr2cA9FzkBz1u8FQrqDAHukJgQUIdkCehTuOV4Sxs5pnN7efM
akSMypofFc/XiNNWyWFKyl/pkDqTNm0AvVrZ2AvmRaS6EeWmIEBrY2/MEDU9fA2ewa0PRb5xbffN
tvDGsojz73/sb+ipgUgJyKY9CEIccHlAt/4j7IuVvb30/ZR5RKoaLOE5Wh/KyCmGjxbkRsx3o35M
A8oY+jUXYemNIVJWEkSbKUgT4P2XLQJWOoovh5lRSm+//FcwtwAZ1KkrK79kECgrqfghihcZLtsX
cchtsxQJ9STKwfzWowCO/9OJo4wlCKEagUdweC/uA0DrVAtFjMkDCyhUYd4/kEtmh7KZKIcHfUyO
HlpygVAzCM1WdHaXFkOgTGYuQ86jFdHy+Ig0dobarV8ZtAVnqn7AMQyZMRAkuz+Ihd07K3L+3L1S
AxIKIa/gWPHEaJUPlFAQdWUcCxM0R2F+tj3FFVPF4FTek77Sp+xbGVekmhd2kEAdagVaIHWWZNle
QUqbHfZ8DbEPVHh25/uTstT+P4404F9yBe7mFnB2VF7W/CaSARDn12zGUgfzjP2wGSGHV6qMGps9
UImw4khvgjjUYkApK+X85f4glp7dAnWkBQ4GFgmZZM8TILZh88LxBDLU9qQEYWQQxG+NKdDGTaMV
oMHF1WK1PplAdKUyYM/u+j+QvsabnKeOSZUxKRQssngvR2ry3JGw8+anzvb+KBf270zk+XMmS2iX
lDkI8/dTFYA6OgNhtllxyMDFMJjBihGeG7th4gXKYuUM4tVTWCX7mDdlUMuDMDvQ5ygJwDGQCSlX
ulkYi0CZLCnsQH0yOxuEvwSVB0rrTlxZhKWmqUWYUvAo9j0T7wPAjhntsRf+Ktqn+0uwcJPz1BKE
QB2Nk5gXICtHuLAlnOiAdT5zAkZ7Y2MQ2pRKrf6ZueIpc0WSOisHKSv2LChAP3M1ZGEDSHCUwMG/
0sXSg5anzNaoQudnTLFh40Kva8D+AIM3kL9GsXDLuNAmSauVBV/YV1cS2B9mQBJiUL5P6KlLQQrm
1H8NDdAWSAvrQ2R0v+4vz8LS8/Pvf3RSVmxYZnyK8xf2Bi84mTKYUrsSe1kaAWXIkohAtRNkK3tZ
NXJoIXAAzOtqY40+EpJ6uDKEpV4oS9YrEmG4Dr1kFwnYM2SGQXXDmeAXQYABsvN/NlHUKU9zUqHe
tYZ/DURR+0AgTrGmM7+4p6ij7fNg8IkDEu+lFKLMzWMaXZRhB6CVlTSvgTqh5jQxhGLl4l1Yco5a
8jDzA+DAUb8l8p0eCYANAlOsjt9/NE/Xh/bPDQUlKD5VADlGQfehA+ikFvkL6INXlmHB470+xX40
ryoAs9cVP3gB5yZgZwW3LoOCKMhoWvJk/tkQqKWumz4AlTE3eGFzJs1TpHxNwcpeXfp8aqVlEYSJ
MYOmNeBfWKPjLZXT85MqGj27MkPz4bpxHV032Y8ZGjpFnfgCM9Ql7ykU31A9cX9aFhpmKUvOZgMg
eDkaBqZUJ8kTGc/3G17wd1jKbLdSx2XQSADUPzVBHgH+DMjMQD7kz1qnDDYjC3LMgoTFg8Zrkjj8
gPiCEzV/dnWy85h+zHaejUOg+ZgUX3j0m2PQupCOvf/hC+eUpc6pALqDjgzyAKJ8YNFQZJ00oO3L
uhU3ean5eZl/fHmW+4XYFh2abz0GPmbCoE7y9c8+nTLJHciwIWcAngAueUeVJ+Q0NkG/4rkufTd1
OhsUTYCqGN8NTkYdLD3IseMNV5v3v3zBXWGpA6r4AE0PKAH2IHqN64rV3omSOVwJKpqptMFK/HK/
nyWbz1I+l1BDwRl6Dtj0IyTl21iFnKgsHwNW2slK4YHX5QBuAkScIRPAi6iqvd/v7fEh6Pv7qqtK
W08iH44eWyuoNXOBsYNeO6jL/Wcm4Vc6WQiMoZL6916gnyVDlgK9QGc4cgiJRKODwKEJZoYB1Y25
svcniM3K5cxBBXpjDwrBEC2MfBFiy3VuxG0yrGzz67P4n/ZQ1ajzrygZyonCdgQtRMFsp6SGWKkM
BvPPqpqr3QB4ea8RWbCglihZrBLFbzk7BWCpyCJTBKOuKQI0ZFckBFm2yo9mOgYDFHInuPndpJqE
r4e3vhJ7mw9jCeIXyWT6CRgTS7FgTRkoru0k9WAfgze6g/0cbKHQpn1Q5eobyI7kUQ9AjfkSCeD0
Q+GI4qkZwpVAeGWgOB4z3lZ8MTuBF7NYuaBvX0HQ3f59beSOHzoAW3kv4M9R/Nl0HxAMSzvAb1FT
B2W8+/tsIbAOZYTfuyG5Bs3wFMo32hPIx5RCR7rVSAyg2+RXkI1vg4fk+GeJXZWnDi0kLqEODACz
J1QozIocqJ3oXLPLUEzeNQDDgkQ051auk9vmR9Uogy+woySmqF/2wKYOXvsPYeQhr/m1Mmvz7Nza
rJTNZyagtOV+mrwKNUtiLxri+JwlQF1qig021lnhHfxaHGYxBbS5HVZs6kJMCdWXv6/WOPCkZBiV
9aDoHvFgBBRfhzQ3NBAaoYqxlLcd85cKCk5xXHFCr5HcWyOltmHJaiU0dNAjcrHZIT+rj7BCvqc9
dobvcS7j5FZ2ZM7+Gsxg3gu3+qP2I6NKfDb46C84gIvjobhAYHkjjMb0kRxL5/7yzXvgVh/UPvRx
VWgt2He8EclIA6QnCiCZUmkHRQIBUygH3+/muq9v9UPdHVWbjWHbVqynPAWnGKXt5/5bvAyPlSlB
nUaHRkZkcw+oIdv3Zprqo5nv194qC9ZDpe6PqSTAgbPoGvJyp9QOtqgxeFhzphYuRVWl7g3Jlwkb
DDELCHzp9n3ziMI7I5Uqq0VVuw/iHC1qH31m+JWN/dP9yVwaEHU9oGKtkjRGmzwWhWC7iHzGvYoi
qwolwnIoTbugB3gwbQbtz+yHStmPANjQuqjBlkJA1s74/BEcQV42iCtbcME8qZQBUdk2b2Mwdnio
QYYE9wEFhAaKU4z7kyUunCKVshMcirQ5LkXzgk7MZHcEu5QHtD/2XbLvtpLd6JGRbSHpYYDF3cLj
TGftwThAPszRHiv7KdPBn2U9QX324KYWLNiOse9/2tLAKXuSM5AmnAAA9UBJauZApKpQaWvG7I/8
fFWlzIcMGU0/r9NZpgA0F3z2TXxwFUTlipey9PWU5ai1WJTIiHntW6+fFceYgwiN4ftTs7TFKXPR
DGofxmGAKuBQAwMoqiyrpwysH1GnoYT9mItv9/tZGIRC2YaGNAUuMAYvLdAhC9p7A31vrd/eb3zJ
6CmUbQBJcEpaiCd6qhPtAB1i92Do2iSoUjNA5bYB39SH+gW79Cy/kH3/xHvN5n7PC1adhlMCQJ93
kGSHhWi+Jo6YBVSc2+G1CIcVE7Rk9mhM5YidGzY8htaggKLlWVMRNyokYET5O6jOXbWFGFI8nO8P
Z16NG5cHja4sfDCxqRoMUAdt2xBlxF33AaJeVKJEUmOWEOwMJet+V0szR1mLqC6UQqnqyZuUHHVK
6kDwskfJfxmXgwu+stG83881dHVrTNTh7xtsuynqJs+vT30BpqvKKNsPyDHovZVoXuZv/casQTaW
ii7vRWxuQ+N7xSZeUxW3OqdMQxdIaahq8Ahlx3faS76tPVSlGZAzfdKe803nqnYJHEm49y1mG6/0
uuSxKZTFgEEqcr8DTS8ZUtFuRL9xUMSN3GycQaATlfe7bq4i1ZoycLQo9V/A9x84Slr2p/uTfn0w
3Bg3nboRwdsdQ4KA86ID2YquZKbn0lPdzGDwT3bO9cgRdcWFo78NzmAY3UGJc23BZ9N1o286scMH
NTi2+9njt5MNa/1SnM7SHHD2rHQgLNgyGk4B1ZWe1xJ0gNwYZLsugl2doC/o5s64Kc16O9kgGXvg
dqAIvTB7+aFwoufB6C6a6+vhATxyZm8He8WptsXTWnpj4eTS8As567SsnvBNnNobinLMiu8BRVSk
feCbT7l+lVHpen9tl0ZPOSlQGfeVkkicFyCPxSHXr2S/akVauY8oGbv/YDJVOgINIXRoOoPEwqsu
qK2IDu3Bv1T7+JhUumq253rTeJMbbWs9+m420JRzeRv1uSZ5Dh125T5fmkvKNA1QGgMKFZ9QAMFj
gtu31AfCv045oGuaCv2MHnQvYNxHgXB8uT+pc9P/3LOoGMDvfwTcUmjPDqIqYEv16ksSFigv6VZe
BNd9/8+2VRpEHWl44OYdbBCUfzeQdN71VrnN7cCCFi0e2+EHCCX12qiNXl85IQsJZJVGU6NQLyPg
kJzv42ADhWp90PG8dyCM5wb2mle39EykAdWDmkImA2Vr3uiCtNoGLYs1m5ca9z1nfTN/RTbU0dds
6oJVkam3QBWwgE7GKpxnm40M5qO1Oysz+RcZhvv+Hli66mlYNYriiAbGFtC58W99fO7k9xiUDQzZ
8Rz4hLLHtHzqenHloF231o1tIc/n+8eWAyuMxghQ3/FqGxJNVmxIemei+NhUdJSimmBB0mWD0UFC
pWdGsE11eSubTrIF2bSB6j3D14mRrrxMruKUtz6GOnK8Jk9ThjpPL/RA0eH1p2ZfQe1Bz3cgdNxo
e/m1eog3uQUNHZ13kMwzBT3AO/b+zC/OBeUjaH0HSGyOxc2s6p211LevZtubW06XL3bmKrvYTnUY
AUvd5PoDGO0N3vziDOIoZvuZfMaG8tf9D5k3061poMxA3IFefpCwJln7MRXbIgabgnRskUhOqzVI
woLjJVPOQRJXCjQshNGT4QYMv4r8yEX70v91fwRLrVPviTFXGVGSEAoiEBkO5PNIID/aPDDTGtRh
ybmhAd0FB0l5n8P3Z5BcGtr0CH4gkL5lvo7HsyV12U5lAbnJ+PoyjQRMHdKfvcNotLckTyBSnQ9M
WiKPz0BEW+8K/o0J1TVE/MLVSmO+K61TfVUD3TeJvAyqDqATanh/5cAv3Go08DtntSZVUgbZKLbz
7UrA7dq1UGhpUEEMhJLfDQfUgsoG1BJrveuifOVs394RCo1NyXwJ71cJ/gL4cDJ9LNotaRKbgACm
Ao/8yuBuHxyZDuRLvp+ByGjiPNlF4seYHod9sfLEu6JR/nkoZTqqq0WAOiVpw3m8G7wXjuxOtmj4
4E59Cja+Ob4lzrhv950ug+8G+VoQoUOhWQfAfifbxaY14moVznCNkN/6Fspo+7HSiVw5f8uohw/B
E0gsj4kL1ZLX7KN74V+RTwOFrxHsIcIH3mPgVU0UoLfKyjRfXdxb/VN2uubERA3Ba+plB+017/QE
aBMPPV58szLSXeX5tmSJtg89iMJYC/0tLS5lnSMOdI9th0FDkByMd27U7Sfo2lXqqYxXXL4lj4Wu
V6h7TQbBPDIfoB58yrefsfkwfnUG6BGsYM0ruj0OVaImLwLt7jDNffSG6BBTw0YF2ZkBxSJExhq7
1OGwPN83w0s3mkTNGRNyjZKweA9IiKoVeuhcODvYtBYShga09ozQzqxJ/8Uh9IaHvaXqkHa1iPkM
/hKHM5ptqD/d/5KFLYNQ+u9+RllFcTEK88vkOHm9JTuiUR7B5WIOOr9tzMDot8pj9VDu47W6jYWY
lkTdcJzGlqSee6zN7DR+Q6dxA3Ye80HWoa5ptmZmxnAjArNe63Bu+J+nQpWoSw8UYKCsRnmfp3E6
OQ9PyqZ7YX7JEBgCBTLCmfdncimYQNdDKDUzBHWHbuItKu8HD8EMZ7C7rWA20NjSUxvkNZqBV/V2
fOCsdDCyz5WeF2aUrpNQUcgmZwN67kxwebmazVuFk9qlnZuqM5mg09TD07glO9GsPGKEe4LHmPQw
Ou/A8K1s6YX7iy6o4GW+hRHGN0zCr6g9DrLH8DMRylGJnQ4MxKBwuT/ahVuYBv4XkLUWwbzJQZv3
WW6R/oYcAKQr7je+5L7QoP8ApHkJKvuxVzTwVf5Su8CC8IWlgh9W2kNgk8vgezesATHatS4Xni4i
ZXcI46c9PwdjhKP/XJrtB7cZ3wpwoB/WSjKuD7sbJ4AuAuBHriqmGqZtssGLukncSice/CM9tH2H
0c8qLgnRkF1czzA9mgNdDehrmaUtuyG2D9gVTLDemYjZbqb5/4JZzPXe5IzIEPVc/xDg+RMHShaG
duxxolIHV5sHslwwDDmqpW1BKb1pd6GFdLW1Vt63cNuqImW6pjSpIUqBiathOzuvtVpngilJHKiS
WSAv39eH6EF8rQ1UwjqyoxqRvbJLbjtN6jXH8uNxhpohBBnmcE5wKT7607TtvwdP2chP7FdxRrGI
PV1AhfTrfm9Lp5syXz5fQGBdRGeIoENL9NSSwshL24dUogBuqXZc24gLHdHVCWASEUgpo6Nq2GQC
WJz3Pveo1E8xZ0Mgz0AMsgYqmu1Qew/Br+Ck4lEvbDmyhdYGaP7WPmPhPNCVCzzLQit3NtcgjWFq
E9qGJ5B3ZiZnxfto5bJfWEC6ggFqmKEazwdCydgNV0bvEeDMkAI1hU57vb9sC+4EXcvAacMQiPMw
+uypHC4y8zT6OET+LhzXIhILNvcaAf2xDYXMz6VOQhetIdnpsXI4G0Fzq30OrBc8g53BEW1obLvN
bm0vXr/+hiURaGM1QswcHKWcR+y60EVnslW8tsG8ZtXbzMpOqQnSdLuxQIK8EWxASK0YtxDu9voD
/I62r7NHaT/skFoc9MJkV5bzGke99VmUPwX64n/fPsRGIBJ3XuPAbJ0jo9TBgW0gCmoy9l+h9WdL
SxmeWOPVaVZe8BJdnMN0OrHWvIilKBP9HguhBSaDrBNta4dCgbwUVG4hjNJtIUCgQ289Uk4JWXvR
Lm0gyrR0TAkplNllgaiZN+2QHrXizbRX1pAiC3c1XUGQQSELT2a0rzqCOZnBRrEhcGAILqBEx8TM
3dBaDfsvjIWuIBCFaCLx304Qa+U2QA4XaL26nD555TbaoHDEEp0W5TJWc+FwiQ3fhecfWzvzBos4
G5RjbXlTcXgbKVyr34TbwFZWDurSp80m4sc55Xu2lXmUcnvqI2eeB108gs/fWsstLMXk6WqDwG+g
ljtfEIAz4f17Pk24nQf9JOKPyeTsY2IAnWhANhO+dWNdAtM31mr+FsFi89L/GBsrlAhNzDYIagBW
dkjcwthKjxZvptbT2vwJC1fCNS75oxNZDSDXOT/NiAlZPD12eId9HEywTRK93kDswlAsGfHACiMG
mzC22K+358BMbDBs7GRw427uH/yFa+MKmvzxHdogpTLkNzDT8lPaHMCDyft/RVq0YlcWjsv19fuj
+WmKoUcioPkpFnWeh5AzA8GItdq0pdapdxfUBBsSKArnMZCtqN8j9qECb879iVmIwqhXc/bj0wMl
R7F/h8alr+jEH7itYPNYqC1Yjn0rPwu8Lp+lvXqEYtMz4oFwJks8hw4VzqFF9oXNOIwbr0QClzIP
NNxdgNoHKA4xj1CTM/09XmPCa/wQ5/rkgNay/AZ746k+hI/y6f7olx7RNAxe6YI04oZ54b6Y1+kM
lXSCnM1fsQ1iciBpjiWUJSZ93ApP/Vb8rF7ud7uUxmUpuwIwbjpFUCDxjt1TcSJzEq55To+9mW2n
b80NnnKngyLzrgDzpi4jAVody+e1wNvSU4nGzxMmThTQ22LJOT1DN/vgVNrJXnxiX1G+zl3uD3Jh
17Lz739sLKkrkNchIucpyicHorZE+ULZ3sq2XWqc8maKeAIfJZjZPcBSrOQcrSzM1Ru64Y6wlDuS
jo3IKCPabd3yuhd4dhNFKO4PUbaz007drnW4HQ8OI2YfPTCm+Fh/NbvwvXzEJYRidtmWoNr4Co7D
fX0cLB/qZysjFhdMKcv/Pp9pLgdgQsGnYcN4YeyJ0yb0AeOMLsGOf8jeK1FH0t/oj+yL/6K4oEHN
y0u0lU59vwEPlqBChk9HeE82ov3wLVxSsIi6Kjj4zf5FJths4eMacGvJ7NOIfqlrehILAuflW+01
tTuELaHq6DugvuekDZQyILoyR1YgoaRL5SmHC1/qwVvQg9jMgrKdBargiiDtD10jVjEUMzoKD/e3
5ZLHSRcBTBpkV6sGWWiQF25AQaiHBmuktuT4iDT/EozmOEM51y6eBQiVQoP/mTFq1KFEdxD+siK8
bycbarZ6b8vmQ6kLRmdBF92U3c6Eud2vxUQXYloKXQ1Q9VpFhgLdyg7vQrTKQthYnzOPE7KO4cfH
B7uZrMmaHaZyxZe/fSZBtPf7BgWlfyX1KTYoyd5yUA5FVWinq+7K7RtcobMFSh9Xpd8jQl6VBmfL
hrrFBQ7FnZN2AOfnI292+87JzJqsjObqGvzTFCgaZb9KkA9zbY/oOPclinoJ+vfPAJXhT8TlWyf7
Yn2wV1qrpSm3PU2FBoMPfZGlzYjearszRyvZxLDIZNN9Mpa4/YpPc+Q4dfgdcyar7/WlBaONHWhF
oL+JKYWozTkI+EvZCr8qBUCirnqC1sJB6huHU8ODCKW5IJ1OWRNbQU2gKz+eYkVcqVhdWlnKsMkM
aYs2IojJTNB0CFC5hHsJlI1gRJdXjOcCWA38rr/vTTHrQ1D1tJwnOhAlPAw7bhc/BYiRca5sEycO
jHG3lphbPPLU4ywSC4JqRnTW2YU7bOpj5lZubAJ6fOh23Y5YhdkfodxhhS6IjvodElkrtm1euRt7
9h9IccLIsV9gRVEAciw+wMb7HDwqVvqhvk6X7j1ZuSYXNg4NGZ/CIO8FNcezCES3OQd/vYADX6xh
Z2eDcWsUlCEZOsgzVUwJfxf4LsAKmfhJ1S4a73bxGqvO0oagIeEd1DkzLkQf9YOAQilAW/H0DN6V
U74ZXP5L+FCJ7our0MGlGaOMiQzdYGmoCliv4FHiwRZJIlPg1k7y7PXcmjDKG5InvmPkcD7IzEFF
6Lbr1tAsCw6yolI2gqujIZYkzFNvMMcE0aLJRCWWnSLLNNqlE5lvihEYg7UW37sdylRozHfZx01U
MZgoTRc85hBtVYiq+af752OpccoKaC2Ir/wRgxGQvNP0M9Erb60EeCH+o6jUqRchIyZB7ADXHwIm
4yFA9jHeDBaP2/3+1y/1QGO9xcAPxnH+/MrCe0EPnNjmt8DyOOrK/CwE5hUa7w2AR1Nl82qLDpD2
XroNjdRUzcnQ4KfIQC7hKYaEvM7uyud0k5jsy5rDsjg46tCPcL0TjmPnwfmPyWY2lBHiTcO+XzFa
C4tPA75BCgVwzsBhfTgecPYecsJA/1d6Ae0F25fz5thLmfTKyqK2EnRYeGiBeJi6dZhu4kZoZXjQ
+DoJL8jZ6OWeNeGt6H/d3xMLdoUOJI8kVzq2QQ/zsUT+YuXLFx6oCh0t5pVKU8sO7XL2pbMxgD05
V058ivbSJ5Au28ILN8U2s3F/1U5gxAduNSq2ABlQaJYcMOnzBai/EUiFohjkcflDTIJnQRIcMkBu
0Mf28wVTYhCYbJBQmWrPx1V0fz4XtyFlqJUI4t6VD8CLJFhacS4cYHhySS93A6Qwd+FKoGNh2RTK
YA+5MBUlg16EvrTKChzxpbotwdhxfxSL55iy2lXCD4nP4zClWwRO+0eyzVyIa2xaM/GgNbopN6NZ
G5KbfuR4ALCOcl6L+C08rxSF/33PQ5K7ViH9jGfqZfKSd8EkETLoyn5y/CcIJSCjiCfogTjR2xol
5tIxo2H5CVuq4TSvWTdUZj8GJiQZdGZqdEjI8JVXJCfoghRZbAjT8/0JXrIllK2HHkATQKkRYYIR
Wo/Qr+kFxkriE1flZgdEoZalKy7dwk6hEb9+L84ifuiJ0bCQTKOnUMtDTu/+OOb9dsNxoJG+fEbi
pPXRusJ8dtCPhkjV/YaXtoFMmXPonqeJWvTYBtbUWN2rcuTd5ESAj0620yNwTU/kAJnA8qOwV3pc
eEHRKN8hGJQ4aNHjYLOX9tIeAlc4IG5pSlbhxS5jCl8yQDj5iTXXuGQXYugKjfUtpKmqIOM8z9+e
+4RIBarroKu7DR/9TG9s1dY8VFyvYKkWNh3NqjxKHTJJEJRE4KICjaUuWRLQKr/WYqFLe4GyGQV0
5lUmhkQyFJ3tqGbtUEtXXnhLm5iyCWBRTtqiCdA0hFpTrdW15EUYHu8v/NK6U06dLwcDqybQneha
Q0PMDh6KW2whrlQ8rM380vdTx12DAqgK8mdUavslnIbLCHXlKFvz3ucjceMQ0sBbjp+6SKoxO6ir
eRYf6n21+hRdus5obK2iJRHDTHPbnnLyve6l8Aqb/Qy+12qTF0L2/8PZl/XIyXPd/iJLgMGGW4aa
p57TuUFJd4LBYMDM/PpvVXQu8nJSXdJzFamlmPK0vYe11+JLbK2ZGJOoaiz/fB7P8Y9+O4CL+8Je
hscE3cS+uR6lDwpJkGixn19v+K31WnhVRi9tozYxJ9Qpht/5U7+L8+CeXsGtwa9H4K+stZ1oAyJy
GJw9dCfxijwdef/6Z9+4vkuUIk+yuTMMjNxur17ni7nON93Pu1R1N67vEpgYO2ZZ5YVnHCz1FNOP
HKJHX//uG4ffWVzezDVzQSr8biiQ/8z34m5oeb2g/zr3i4vLwH8HRsTUPBiv4pluWngnY9SArfwo
/bstezeSS0sI4dTM0DQF2REQdkjhA/APlpD407jwxofqD4hAPtAK0rxBn3fH7n30xk4v8YRlwzre
gHXvYDNZhUWcQY23Ps7NVZCtedRxG7Ae/Bhfb8+tC7jEELLG8xi/ZpuuQFSQcu34CuwR+xT57DYg
78a+fWjXdymPb9yPJVow156ZOQqvhNjaUf3C9/zbuJU7q/JZjeoguOagLnnOh42LNMS93oQbJn6J
HBRQQrNBmgMnyCUB69pVr2XUD88xmaFe6/ij4n7bP3+9oDdOzBJIWCi7tqH7jt2rTh3UbJv3yqB+
04/h1+P/qe7/49wvYYMoXbkDes/hPAJsA3b1nbWWSPLGz9W+O6C2GkyRWLU7cWKbYdNtSJiGXmgD
BXdPMeOGqViCClWReAWoiGDjWh30vRXcJdf/A3b519wWxqIseu0NEkNbuwpIaAddPumufVYXvgfI
aQdR7rA6N0DelD5waeh2Yqs0FIDjAL3y6u6bCOSd23s1g1vzXBgYTmjjVfmEKCgvfRenUTp3HJob
fVX8T5Hur2eiJSCtKvkIyPAB3cArMFWUj3wFVcJQ74fV6FfPcHaQNWGX8XfyPv5Iz00W6Nfm8vUZ
unELl4C/ClrGvGkG8xAPIYoS0DBvu8ck89F8/fUHbizdEsoHrfHWaQssnWxfWrv0m/Hj64Fv/fLr
3/9auIkwoj2ChXP1BxDsV1lE194M89bLN19/4db9+lOU/OsTRZW0s6UdGMTQfpm31osBUcJ1fKFv
V5IblIjQszwBW2ZvMmzULrvmL9bfoYv5814C+8aTuURPDTGSTdm1VEvTwi/Zoc3fiLr3Ht94XZZw
KTn1c8kUBufEjSZe/gCVVTjk1hoy8NBB1/vZM/8bAJ9bi93qE9MlxohgvkKXAdjfLhCYu6A9me3b
l7vtplfb8A+b8Wcf/9qvTrmOaK/JCqa8BydloBHQG+6NvwwtT7lILF8mRe0nUp/NaVrXJF0Vo/ff
btKSixVMb9loDPg4KNb1k+FA+s+3f3b8zj26dRKu9+uvuaUgKbOICwYkkn2nPYSvUJDp7vQt3HLu
/yTv/hp8ZpnlKBuDD9nWicPipd/RnRnBFR+RNP/6Nt14Df9kmP76BlGcJ5YHt7KYoG7oyM+a2ysw
x21Hz76HQbq1SAs7nSnTKAxbwhGUaKEp3rkWvjHcy+hd49d/Ha9F8BbrpnbmDBUFQNCi5rE7Fsdf
rY/e7NDd9Edx76rc+MySHaEb8wz62khE9qt+xX3pV1tzU2whQ7lCnsO75Pf8vRv3/0+l5q8dsVzd
CrsUyKyAjyzAy2O/qr17SNFCfM2yeUG6niMRSYgFvPM7scuN5+BPluevb/KaD2ljIfXQ0gQ9+yeX
P359vG5s/R+n9q+BO3B2xSB6NKBuoaLG+yRIEAjnzgW59auvH/1r8MGqCIMCDHK54xsh35R4+vpH
34IG/EkH/TXwNBmI1xWK9cNuPLs7eYzB0gYRG+ieBsabd5nurM4Nv3eJWsyb2XOqa1eiEegntvvV
79SuX2frr6dxa+2v9vivWWjBSGoMeOOTnq2LwolctzuI4V4N4eYqLa61qnvSegy/HqDydXVA/8me
niCDuhqvfSV4c7+exh9T/Y8L/sc8/jUP8O5C4e6KH1BbK2rWckeiJALH/rsdAmCzNqAVvre2fJ08
5evshV/IVnj+hKDI2379C27YyCVqschzL50tTNQy8n2bTUEDbdm58554we584lZRZAlUHGzDulbn
roBsewcriUna/gHSc8DmO/c+cuPCLGGJenYklGqxkmTT+PGfDxVBvwP0GtwEUyjP9yASt56uJQQR
sBPgFK7T6dCw2ATQxUVdEQSVwb136+qh/ONQLNGH/Ww7YmpnXB3ov5ruaTQK34IIweBFHZCdX2/8
jftpLF73mcyQKbPwkbaJrvGiP6NgnV70Q/H29QduXNElHNEpy57ICR8o812OhGNf/xL1y9dj37qf
S0Ch8Iq2nkwMXlf7tjiXJvBp5COzX2JAjFhysspdZT0X04ajS6+R377+7K3a1BIb6JVJY8CyYWe0
b57NzkeByEbgVGz0Fui4PSpTUQdnbKNeAb7dta+QRX++hzC+taALZ6Cko5iGBO5eXh3b+dMrJ59l
z1/P7N9jQ4b2f+1prS07TUtMrLd+O+x3x4F4H+9dzatR/v/PM1vi+aY4TYpqwODzUx+SfXmyovRh
ba4dxwcgOvpvM1i8CCp1i55fK68V39gEgDNygTbQncvyb78FnIX/uzw5BAMHkV6tJFod6hOufOAi
XX/HLfr3VWTeYmOJx6y2cDF6v+p+2EA5XkHqxuEey+gNHAxbIqu6WcwlaJLx6wdoUa/SjYnOWD83
fEjwjchiWBudhQw0f2t5Idc9mTZf78mN/B5bgq1KmQlESPhyvu3R9Nms+0P2nO6LyA2dtbsyc9/9
mA78jr9/o3DH3KtB/es1bebk/zlNrvSF5Q+vauU+sRCdtFASCeddG/BndAWjVeRewH6jisaWWKyR
EyOeruQH7bfitQYoD2TRHyykYbxtI2MvV/cIqG4g89iSqdNSrZGWFtZy/ABNR65DE8VoEVhRsrbP
+YoE2Su6rDEz7yifJTqe8CxF9x69f7+ubMnjqebcGNUVcgZdSL8dZr+u7uUUbw19DUr+2rSssRud
sevQ5SdLLKh23cvS38h0sSUgS0J2cMxshE/qYP1Argln/639oKvC8KtDf6mP6QsWLoIU2qU8WHoD
/eB857xbh+lO2fPfLzlzF3aD1HaVdi6MUs+YX0zPHbcDkj+laDzhPLxzya6D/cO8LsFbiUA0a0HC
GzA36J6t+v380KxoUK2b3b1m/397iWyJ3pqAqRElwye8swC1WnOgd67sDcO6BG0Rh9V91pb2Qcwq
6MvkVOVVkAFkaKnk6Dj04M6PXy/TjRduycppqbkxsnHGiKn1m7QAdLgTmEAr9fH1+LeW6Pr3v44x
xAWsxOQgOi4pXYGxJ3DRUzGK1s9b8w7yxrzhSbMlF+cwOBz5wQYhZ67jTR4zEFUi578uk16FnjNU
gLMKwXZWj6iuK9MP7iZ8U5dxs8nbRIW64zqYRyTccjrJExPzQbgOi2paG35n9rWvTNGHSeeqqE9N
9PGRXqyaSjK/aqQKEi68ENlotEU4wtvlo6iDVqbgs8kJX9vM6dbZUPKNlhSe6zxVq1Sa9AFE/fGb
7GNrK3Ahv2cingNgLOKXcaprf1CwmfPDTLxsNWsPrJfpmARFneVh0uYg+bYMd2sYsb0hJXRE20E5
a/AxTH4xVBnK5p0TGJOVrKts0EEs2mI7xGOycsteH4sSVW/LaqaXfBzkntm8evKKnvrpqMtvoprb
NX7mCGaarvnVIVEQxZldrDUefMC4BeAwwAvTDXFVA1mC0YoMwiuwZJVDZFd4Sw1WkiCedRENmRYr
S6NPHYsC2mLpFStDtckmrfoCrP8eiOiSdNiPed7viXJcnztgMB9baQRz3LGodBPX9yr8tnwqoS5P
6HCExplY1bLLzoaw8o3damvLbFJG7ViNm6zqxmcbRezAq7M0MGd48S2YHXZtMQBglmX8zsG7dXeu
pvuvs912+SidayXe4lWQ6F/TAKr37B4FwK2bs3wAJoWjdS3Sdu1HljDfVhvprXty52LeiNfYEtXV
V9Sc6/E6/iNEsLHu6xGBvDriyFt3Mmi3Fmhh56WdgWvsCoPovFOevbf6w8v+o4VcOIedXfKugx7t
wT6i5Sc0BqQFrFD+R+gvW4K0oLcFWlYTb2TyA7QxJOqD0fGT4MW8VwC9YeKXOC2ecZ1MFj6Q1efR
DozxGUyQviAq0PGJZQ9fm98bPvQSs2XGXR/rEX5YZUGToAmc+qztKpDVe05Nn/K9avs7wcCtA7VE
ayWuUTUKhvgwpp1vkvdp2s7NxdKnykkDgzSrMXFDbv2nTCBb4rTioUh1k4/gSRpk5MUHat4lgblx
85aorNSgaT1K0CCTfbyzfqtnFP52PJhW+UlvzIfyWUn/KXv5eodu+Hlscc3ngjC3TTAPViF9jUPW
Au3/9dA3rh+z/tc+DZp4rieb+ZAzUGZ1dqiShyL/9vXgN3INbEmOSFJey9YBEaSBTKAZkkdzo8BF
07/WW4EqN7mT7L81icVFT1Sem1TjM277WAznqUyCHJ3mdyZx434sgVoTo16ZN9dJPLBd9u6ukU88
mlszlLt+n5+LI8IFAuKv4tPe3/N+b+z4EsDVm40z5SgnHuzWNMKh4DTUGfqkvp7SjfVagrdc6hkq
n3Ce0sR9ngq8664RpoV9Zztu/filP8dlO3M6QLeF0v7kQKtjNcZDfCcyvvXjFw9GPCDvyqVXHuVM
e39orL1D209idHeSb7dCnyV3nYTwQtV4NVR7Sm1/0lGnUYXjFbb9VVhRe/0qtZt2DcEw10eUZO24
oOYuBtfOVvSAwdUG076NKndgNoXpu7MEER0d5CotGrR9lrPlozG0jVKH5ZHQrnq0h9GAGKuL3tk7
h/aGeVqizjwQzYiS5PRQ0GEIEnFFe7SJPsIbIZuyt++1S96I0pbwM7uA4o8R1xTJxIp8Z+40BPmY
JatE6fapyUmxrgrv3utxa+cXtqpzp96c05YeWF0XmwIcS74hbe5DkbJef30zbq3bwpJ0ppVlhiLq
yDrWbRhY2tZZOpDASic7qlzjnlTWDZuyxIrplrKZce4c7AzS4dzm9RYRSvHNaCGn2YvSVX7dmM7j
KBPAgto8+/x6fre+e/U0/nJHlVLDxDsOdFhSsSeuZXOeUjuDhKdg8qFvvOQlrb3m4HrThGpm294t
lN4ItZcIstoWxpRTy9wbxoAee4Na+jhBxyvxU6cUF3OAchjUwT0koR0NfhJfULv+5c6A2ge1iQcw
+HoFbrRIsyWqzCAzOFAg+Ldv8Xm/rcqnikGuoGzop6f7bXdFlWJPykbtSg2+uq4ARZlMPtMiXxUI
BLvSK+B/wZlU8+tQGx9UGMUm85p7IKPrq/6PpMQSiTYImIlE1HSPohyJw272jD5qdMJbH9SpbMMs
O+NR4wjDxR8Y1CxzSVu0PRi6PTBqGy+ofA8PAwQItqLEdvo2t+m2I7L9UUgvdiFqmwAozThp3+10
miSkC3Kot5Y9yyLVuc09jtwbt2kJeRu1m1tyrqZDNxes80eZTZHljNVTLFJy7qi+l676wwP2rzVb
eEh9JYF8hZgc4MjicA6LXXyVCfB/hq/NRra+sQZnuuG/kQCIsE+u/d3gP3XgyUvXaZCsfyfBB1yG
I4pF90Bot1yfJdmdTNRccG8Ar7JvBD/ntxG8e1dm+IfBB91B+PVhdm7cqiVgS7jEaghP6KGcK4I2
vYLt7bSRkJ3x5GM5E2hhjThCsqYBaj4wnHCCCy8su/owl06YeM53YmQ0zMUERbrWBVVAdmUyZpKH
WVm/mPRaoG8RqZva2UGnD6wFRokeKdYA2Z1ZT7HqHxzet5C1S0FYJMVe9vKbV2QQaqchTab12CVR
FXe/i5ynvvamGpatl6GTDqmfFBrd5W2xIWxyfNonWTBX3pGCqIfUc3asZvZbxDUPamXdw+aYzh/y
gH+dloUL0bh24ratBc5uKHsEM9p3tp6T9YbP59r7qRzNlJ8gYxAy2Wco74nE1QHNrOxxFpC/VN0I
7fZ5Ki6V9Fy/RnXDRiomc/pd31rjvJ5SFQOiyjtWRJ0AqxYyFAJZdeWNfZBmndf6lEo0VZpWg1nG
yuurqGPD8EGKGhK1U9yuiiYBHzHHQzcJAcEJosZLV2fWGEoLeRWfk9GykJ/BA/IY5xPZeBjqHdp8
VylN4X3r5Wysy9mx1mhQhJWFP6B/OXlSQyfIMj4S7QF3XeEAwDsAcXSoKKziisxDZUQ6N8dHISER
CSUTtGNmYE0fJ+nxdSqa7g0oQduKMoikb1r8FhJUVHW/8HQSGVVzkkJJE1WwNwgW9IfWhmB37dj6
EjfmfiQlzlpqer7rNXJTjpazKWaV+w6Yx4AKHGwFtmW3qcIaQu8nw+T8IdGQdCQKPxz323oQBtGF
P5tledCWyteVaRtr0GCDQE7n6KwvnRGqnqqGPSw8yIkAZLRKtCoeqzLpHidETp3vDHF3skkOvBco
lpC6GxwlTtqzkbSiauz8DEoV73Wej/suM5OITPUABc+xC4eMu3sP4rzvlMZogZ45A3V57KBvvALy
ZsAZsqFlFuAwvRsxcOdD6dVI+4HT3J70JdX22WtGiNe7ue1P0tZBYtNDb0OvfVYtyBpzBtAxz1RA
mOX6dPCOeRkPAU1758DkYIE4P5Pux5U1AnRhxND7rjdAC8VIYb9zjyRg+4Ss56On+aftVN9Tq0Bn
ktKeHxM1BWMsPb9Q9Q/SMN2jIQcCWOmAKo9XlRfba6b9yIQKwSAi/N4qgDWqPbXtkITYjNBDqX3e
p+PK5pkbZFnzKRXxdilzPOifgUyaJoKuTbwxUY32HH/smmJtYCff407aF4MYYMgyZeEnMVB/gp6G
lgOkMzw1dZcHxPGO1ZB/Ng4/Wdk4XURTQe9MFvau74x3pWYrsK8VDifNxs3UOp8TTeD88fpsGj2U
KqDs5hMnMx91Lcygz/qrGSTfKXOqbT0ZPNTMezBTXLum4DLopuxnLqtLktZGOLXU2JYDQOWK5c3K
zs1qZV9x5pQ1p6qGVjiYIdHb3ZgfdZ11UVzivcy96Vga3jejLkfsfWlv+858gJLJp8roLs1h6iox
/3bcAfRxtNiMDp99o4rVhlTsFTACuh3bGjw0eWv4c4IeiFYLsJtzLqMcS4Y6FH1tZvQs9I1Iwz7p
LklcnkySVjCTsCdZFf+oh3ryqVHolZcZVSCyuEYMP78rPVahR6pNYvYPtOXuColmYIVru+3X1BtO
VayfiOhfbWqPgTvIS8xy8Ox1WfYD7G3oT/XkhTPzdeLxkyTpE8umKhhiKqIcuxlMPZ3WMrXFsXKK
IiJO727zctzBL6F+BcDYdrJMcNRaeufNrb3KY8feTgg6N0yWJJppMgSFC4ZNnYzdBwfk9DwRCaIl
00TvaoG3802ZvRHEVvIjj+t6zycqjp10f+QpOsU7QXcQVpenUnLnqNKGBDLhcuVQQ6wqy3nkLEmf
+ljAklcyDmXq7oXofoo4f83n+JsHxarQbMWF2018Gj1R7+2hh9Yn1mdfZ9fzYdT9uu4cA/KBOjnP
Y8Lfqljs9TRslIBNt1MyvUDgCmlmkyDu0eSZ5dW7FU8oQ8fp98E13tKinF9Nc5Y/uyIdN6auDi1p
Kkh+TC6umN3isOW6olHGUrTbu/lj6SWGX849342xgQ7TecBznELh1adWJ/xpdlethvxVAXc0pUN7
cQdXbjOioNDeWW8J0eV+nkznR6oSTnwNgQo/zQDaNHixlx3leNxBDmJBnk5MYT2DaLNkP5I+74Oa
g+M+m546p93oxgD/qQziGmhjGQd0NKeVQsXEd2IPZoBn85OZxV3YdN4UGYabrIp6fLpCUwPV2zt7
7veZ3a+sgWbBMJRVlHOcU7t5AUdKu1a80UHlKRxFxaMxA+kDH46JnWzK3Aidek52TDfsw82HEcBg
CzZbZ1DciuugSMuu8kvV4nVqyZoNhcYsx9/KKTU03OYq0pNz5jx/MJib4YmdwkywcOjrsGlQ11NN
oNIpoE17TmcXJR42g30RFZydrYGiZXNgy+yci/KQtOMhxQ3hJkITbg/f0g55xJHUGzlAnSBNbLR9
DjV6RXT1TZMphhxoimLQCOr5Svtlbp0ASG9e+55fWYOSdtPEMX2TLjla1QT2Q8qiDiy984SepAwo
QmiEr0TJI1mM/jDiVuIFliI7Ysp7nVOo/tDBT/PkhJPxXo4GiPniagO78CwJmMEy6EBIZu7LWu1J
0uz6GhbTVa9XZy5nySr27DESg6HWhRGjAyo14RryONIjL1F6kasaqcVS92tNW1ws12aXbBzmCP7R
HutC13mmVympIiv3dqTPN9DTjIBJjdwuvaCGsytxcNJGRRNzdk4CFuc5OWk1nKYU1LGJERpjSqNE
dJtMo8ce7J++Ts0hpIZ1rOgwgpdYML9syej3vDH8uMkkaBvi+lSNMRifID0XII+0zV3gXT3zbCGv
4ZNkXvd1CkodBuV2sSkasGVXGpoJzTauXB/sxOum1n+qTyu3906TJ9sw4/GqcGGChjydN7YYz8mQ
NBHtiovN5ksNOZLZL6ms/Gl0XtHq6wR11/yc5lqdZD+gyaljVeJnBkkCDzjy3ndt92B0WR3AixCo
TaERKs1z7XedOe0d2QKvYRGUZ9zpSTWl9sXQeijTOnZ4xVl/80Yb5LfUxZtfZtnaGOMtSUXUu1O9
Hge7CA3T2isiN9AhmEIuZY7loQCAo7Z8Dd/qUHgENhJXPpsbuuY1ezBb65F7cVgVCkQ3zryreSlW
3bWNNe67b7ye3hGMpxCn1F2ghvRYgFi57PMIRcT0BW8K6OQyfCjRzezb1SDBb9k/pIl8momSUMse
Yu5T097MDN2ewDk0K0PiqvLWAyFdNcGVg4raMXZyEJHrpv1h5cxbCQXNghT2wErArm/FVkBMCbcl
K5oXyLGPL/U8r/N4XCXEyN+JTbq1g8RSIGrDDCDKBmKg3gZAo4c1pKWuL9IEWCmxnI+mgXQaZWve
99tmUG+xzY8pSTZ6mjGJHj37jpeJjeAoRuK4RUXVrOo4JrtUqS2CGHMtXXM8xa35JAZxoooBul9m
9bay4xgBd2YHLtG4KRzFEYRKlm6jvLHMXUY6/ulY6IbrLNpsunje9sqFT5ZszKK4zGPW+0VVAB+E
Z5pNUA2MWwHrPUW2YK9lTM8uG4vAA35UutXrxFgwVvYHLZyPZEBFvxKTCjoTfqAeFLIAbpz5jIuH
TMzPtspXk5VFUHxqtk7boMUq8Xp41HB/3FR9n3EGpUrIWjgNmFuoMUSj1YyRZkMSOtQsonIoaKim
NIsyk6N4+gak3Ec/z0ejH06670Ili1Xu1cB+yO7DENkun+ITiav9nJdHE5P1GjNqsvExNqEUhLjh
ySFeGogJb8Is8JDqwGid31NJ62PC7DAW8RROCW2hmAwmjzHdgpeSbI3Yy7dIgdpbij4PlUGAu+kK
I0zgQh9plydha+pPZ0QvZWeFWeasyiyxImI4j1NForJpJ59rVT2VbuNciFeFMXNOooJrmCBdjx4S
6OmiSUINQQ/1Yzy+Vr2XbYPK/YD3Memra8blQmfybM9iHRtDMHVVNGsWxVMfuVMDF6tOfYsNcPtK
O5w0OiwbtnO182yTNtsKzZ7t3DpgjXIYnm4tlReKMQsLXkQp9VZzDWWHaYjasg3atlgh2hp9kw4N
0JAA3nk8gUysM/qGxwJTZuu5xY/FLj4i1wwDYvRwBYefulJ8k6Ku7vMmpjuORCHgEmivK0CddoK/
fbbLKtBps6eFfNBkOHiKtkE5q/Vseh+p1f7uSbPmqeU7Hd8hYv3tquIXTBDUhbP621zm7VpM5GKO
/KUzAGxPhnLltX0IHcqw6GigkiRAf0XoNFBH9Egwt2ZEe+gQJ+Iz8eIj8LGBVJL6rBv9ouFgoG/m
UyWqn7LIkUTPJogaA/Hg9PrBla30E2p3YWyBVKYCV6Ws7F+lKCARBqyWZtTcI3ze2NQtfK9rH8sm
34Ab5qnn+ckURcDBcOk0OsxJ9iH5gAisPlqe/m539TlDDDbN4OXokUXIG7SYuB6MYYaOUo/FKXhf
VX9RTY9LhG6RlTnV1Nc0f+7n7qcLBe6zK9hPOlojUHFAUTALKZHSe7R1aUF1wbbDUYiLNOYTd52j
yczj0ILuP1FsZVPVRrGJAMtzzF0FMAkluvKr3L5YMkGRM4P/iXeytL5XznAkozwWtHoYeoUCnBGo
6afGkSha+iD6XwUFGhu4TEq/t+kHehAelPnDiX+RuJ/9CpGTZ5CtVaMXUf3qevesSPxa6uIzyyuU
ACQk77L0nDAzB3BwAi+GKGFVDOi2NtZjX9dTaFVxjNPhINh1JUqwLpkAVOMb2PggzZs80GUW2pSD
9GsQVVBa3h4tn1Dus2drNysAAprZppfRnedzh6zJo3193uviu0TQqMw6qpUZzYaxFgTJj9x4ALwG
UT0UnloXuvfM9OH3nnj+iVTma1oZR3caw5Gmn9bcPKQFEjRVE7Yj6oh6+qwUoMtlGxUpuziSo5Qy
yrVEyBZ7UKSezHY3UGMH1gYAywu2Ub0RjnEe8rZe4VwEY5tEyHojk4tIz5Bnu6absanXtuLgwZ28
NZMCsQw8u9SAlaO5dNbj1A5AROOIW8Nu7jNfZrM/u00b9FqvS/XKB2CEksdhTtQxc3F3DeTXcEzO
qVEehZRRYsQrCuImHwK9weQici1BPmqOpR/Xaq0q+EHkBY7spjUdGVb0ETS6AN+bMpLd9GnGI1wt
FvVO+n3S8Y8hQZQ8gmuEzmsn/+T4RxEaODl9xxuHMDYpvtO4+yw6513P3Svz6Cuw9wEl1rMCDDvM
dLdjMfJWZf0ACpshqQI7Fuckmy5lG/uEdUZgtvC4hEBeXsGk1K8Mz3RJf2s7e7GE+2QUws9aFWbV
a588ZkX/29bfmu6lqSwAiN8G7+JkKSLDb1P/KZ3WHzWkea1nraHY6qIjGEiManroQECZvmSJ8OvS
DSrE/JPwcBsBbm27X2KmH0nqHgf1A8xJuwmBtdt/orv3ZFY6dCZx5Fb+o0Q4B706fpCTOo3o+kIT
uvtzRpvkKhmGvY39GiawCdonmVhFyBHK18gDNXqfMr4xbQuyk/bPhP6e2Sbv2+dSvqTK+qZ5ieoE
smJWjQGtsHXBgtZ4oYP/bxiP1Hu4JgWc7qxNGcBub1kLfrwSnViwVtYvwnacOhFExgH36qCjVyLz
bp5LvaLmWhn9Ke2Y2o7zFCZ9S6NeAnMLVsVeJFE5n8rpsbGOA6gENLrCsQmJAM643UF4PajB2d38
JvFzaT3ElQpBtBImYNnNyn0z2Nuyx2/MgTlrnnlqB7RoI2n9YnLeJAPxMX6Cwyf8WMNrcy7XWfbe
kSCKn4wniJuGfe5utP7N+/9j7jyaI8e2JP1X2t56UH1xocf6vUUgNFVQJ3MDYzFZ0Frj188HVvU0
GclkzKvVmFVWCpIBcdU5ftz9VDi5El7aNIg1Ot3th+7KJhlsZXNmQ6ANimc9KqsFBsU7aZs73xyX
vdVstJgWE6AxafFS1rFrSOOPyjQ3OJpvQ0duDO1Rp3dd4DWEpsNy0vsV+apRoNiJEjcZ8czs42vH
7vZVanAqqiMEMhDoaBdSuEzTfC0tJrCJDQ7bGEw6UtqErpEGaFqkbWq7P6ur+rYd60UVDPj7DsrW
k81OWtZzB+bHlrIeeuuyM5jOybRQSNiKgQ6YwDC9/qQmmBb38GCsb2H4kuveSmjGXY7JT1H9IB1h
8faul5j7uvIeTSTGzYQIG1B/UM49Rf2mNmSZ1cOQPudWeCFpVBKM5rLR7r2CaeTx8kVA5B3mt6VF
C57UIRhl+0yac7+UD2M4fi/itUYL1qJcY4u4avS9UubfIk+2a4183W88MGiDiWdonpu26ib1Yax6
112Dc7oYbMGxGzwo0PpJuNPr0LzShuKma1vU97rhjj7l8jS9zKPEcjPFoLqpmqusa5gSgdmdT7zR
PQUEimNDt6jGatmKEYOddt8Er7JF0Wz4wUPG5PEw5F44Q4PpvdbtTFZU1E7LwK7dafIWLRAg/AIT
QKpLGQqrXZQJLCYvoVODetmnc5umcKX3CYh6udBqvHvCfCUAv22lXEo6UMkpXw6Mb4D+0DYPpoRU
SDw8tbNz9NpIbdyKbI3hz9am7QG29teKUiBgOAddjLJ8NXp4ybcpOEe7yA1Cdk1s4tjaZv4zneY3
1hCvcuNgpYWbeMIV6uugRRemE27KrNjSP/LezDb0V7zow2EF7rzU43NDdK7XbmpfXiges6RqXL17
iUzn4CT7OHwYjGdSXECE7MJQKsLfIEtQhKRu2NfLoKQBK30ojdQs1lGKS5XFJshGWIfQM31RbqQX
XuRyH8Q/Cu8iQmwwZaG/rZuDZatQ13eFVS9tmbhqeqiDK49FX0PxxAu5aBfYMCzsfILixvnV1y9O
GL0M2XjPYfBU9Ayc5fwhquJ2ECjkunahNaz8mBjGrp5jDdsqXjelQddRyYybStyTTaVL+Dt0XdPS
MwtckBEN26VUC1B9/8nRNTfMq4dYX0czKhMFP5QsBKOA9xCVD0p71WbY6leegQlbdAkV62KAcOQG
DXmgvwudBGO/H6pB+qqWD4VQV02imAvfV1aNMu59faDxlUZcH+fVmeLF9bYrfoTRuKd/zCrWsksa
F7qhF16nekzvDJqvepl2C+/0KUgoYgtab+axsTThNtU2LboMs7uQsXleZL2/yyp81bpet7e6Kp4M
fSpXcZ492qmvUAq9acdHLLxXuhGvylaYwBE9fZa6uYdwTjZEwThwI3GtWu2zaMWLl+dPJbH+wjay
u6Hv9RspHNQhh67cdzrnS2tvrHg3km+Xyd4Dsvfmtg7Ak+VWFoNrmXdyup1Y70KubJTWipdt/AZz
KD8Ti7E318zye5UWAsOC2JGAyYpVsY6dWn7zU8PJt3arK3IdT5Nh7DpJBus6tFbFOi4M7T/SojWb
c2Lt7qqsrf4whh0sFSswkkc7LoPnUFdAXMKs0RayJlPxYqVY21Mjn5xBHEpfUR4tLdDuMzGKZmFb
oZcDTwOq+3Um/x4t6dhdg/ywKRzqw+dDdVd2F6K6Du3rrwulv6AkHTtniGaKhWHW2rlv+Pusme4g
rjx8/dG/YKUct6Zqaz9KaCSK8gHghsYKJBBTNDlumovszzLvf74M/9t/RSiRjH6e1f/6L/7+khdj
FfpBc/TXf93lKf/91/wz//d7Pv7Evzav+eVz+loff9OHn+Fz/7ru8rl5/vCXVdaEDYHXazXevNZt
0rx9Pnc4f+f/6xf/4/XtU+7G4vWf/3jJ26yZP82noPqPv760+/HPf6izruk/33/+X1+cH+Cf/zg8
V88vr8l/7GosKX/UP/3k63Pd8CGq/M0RpiMdQYalarM3Rv/651fU31RHN2zLEpahOjM/KctRyvND
1m+qFJZmc0Cohi5n3/o6b9++ZPxmOobQHEt3VJrporr97zv8MEb/M2b/kQEM5qyOmg/+bM5ZtuMc
cRIUj5cRe129B7q+pI7l6qb+Ykb2WR8R1YRKdzBSaycrOjtnWbUZo+AZyOSQg/wulEI7QZd741oe
F7vn2zhiTQ1GI/PeGut9VIg9B6u/DHKgy8ZJ8Q8I2nWbVzahICUcbWSHMCIq2jp7QTq1P6g3PyR6
eOmRi7hqpz5DVCJ2VGzamtfScEOAjbWaJXd9SxGJgsJD0oxgyVNEC6M8upGWn9+oOpGdl4p90oZP
dTk9aCA+U8pxoAS7IKE+LIeKmkpS+9u0UozVZJPbRSU32erTq2F7Oz/NlxgoHaAnrzUzXwUiuSvT
9tJKY2sR1AHkCntQKOOKJ+p0Lxm7taMV51Q7m5XMsZ9MqGYYuc++zv/GvjlFn/2UeDK/3SMqgTo3
4GvKods7lNcAGWxwOh5+DOWNZ1fcRq8uCkdbmkmwbEN1EXrF+VhET3lm7XI/1hf6QMRfI++z+mdZ
dODMRrsrVFqGtdWlyd/7fmBvjwma7KxHoEE5axmDGyIrOXci2VHuSH3qRAB1sT4k7lSOySLRzTtL
zciDrO66LE/ZvH4qup8f94gfZw4NPnyK0+1Hrz8kSXAWGRNpvhFfwo4Ui07vEjcwPOvR0yD8jFYP
wSiJVt3kN5ifl9vejNZh4d9GfbIxHPmCwgvYAf3PwvKTb1ouKbTqsbH3gz8XQ0tB5wQl8lMFMvd+
rOWMc6cbI0WU+8rzt06o7rWov7I0WlPp3k2IPKO1hwfLSZ46U1AzIQxKg2Vc9UtCLtKSmFmslmWy
7Jm7i9RB0aXVrmPlN0M2h17TCcXIp8rP+T6POHpBVgSAGkG1b1tg+RkJtHGqboMbPVA7txn8l8pg
8tj5XaJFt1NVE48GvtjqnQlKU5znudqTv+cn2LyfnW/z7czUz3eUwaZQ+6Ex02rfAci19N4w2peg
s//uqMzcsXcfnwUO7BRRVXt9LM7LpDwHxu0XFOWapdFJDMitDG2mMCnm62TNLXM9CEIK6jK99dOa
NnGCMNhvztq6JjpN4o1mBNHCSsInkcS3MGy2eJy+vjuF/trj3+/p8xB8spfa8zt6d7NjT9lxIuDd
G2QKWbLU/VcqHGBB2LIavhuf5O9+KpSY3/p8qLy7El57NWyrFsfXvN9JQH2zTHlF/qaDFlK1xllP
mNjqJOfG6H79cL9cIEcHlpcRyw1JRvsIZ7rVR/sMpgkcEXxcF3Vv/hHDalpW46Dcx37rhmO0jUxj
XQnzBvyupPVn0zA/GoTRHWBP4otvUYktbl11vzs5YW9qj5hPW3Z66n5/NTOPTjbTwFbMG+1i3/Td
UxGOciFDp2ADaad5OJ67sNrmTX6XJs59wD7l2nr6WMkATrZvkPHV/kr69AduqEGm1Ml6kuM4MM/6
IcSkTN70Y0EbLkeKZaEqqzoVJyRPbz5an02jo0MD2JBObrpW7i1SfN/IL2M9W9YZPbk0864KIBvE
03oCwaTljEdJJcmlG3bNvoV00hrKFVbbWwrH7hCVT8pAQyclXZVFv1LycKuL4bnN9cVUheejEd1q
Ptjs1xPkjVX42X0f7f5ZpiRjSvl/H1faKks1sVBaaZ9PTQF9KQ67S6efzJU/Dp4bDPS57XqQFdPP
XxuvjBZJ2zcboDPkvFRwFwq1EBvDTGy+dJyzKZ6hFCAU8lJtpdXJJokTyk7Su1f66EHz1Hvyg+8O
NfJFH9OeuA7p96wGK9+pbrJAPIeDyJeqNZ7ZqQVPK+vuC7Lbrx/8UzInq/FYxOuhYrFzXS32Mgpc
MwvPTNPbp6bz2hkYAmTtZVx9YzzPjElb61VzJsD/syRT/oz/P4T/77edX8Vwx1rfzG4oeTFn9zH0
CDeBeuiyG/sLU62DQ0HQ4egx55Q2ARbm4ibW9JdCKRs3bMH2LEerNqZuLIQN5yXBUJoqyo8hJbce
jNmIo6YPDkz+1neLinEKhjJdIu+8tsbMX1MtOsPQZqkV1VmK/lKHiofOMOiXGfrXlWOXzjpr5blN
fXgD/wxprXyecD8jjOsQQ6SxR8A40Zk+1SUgDywGjiwq0KW4ySvZr7ug+m54kUYU4R0AdHWqunTM
yZr7OLEeAy1+SsLs3LbzrZ7k56mvbQsA0qE3q3UZ6E9fj/CnrPB5hI9OOUvUvW12st2LgQC49su7
utPLZdHpHHoaeMkQyGatVRhVKS1JctKT9ppsmUuO6nhtE6gg59WfnQAhcVjo6Trw/GDlNc2+4vxc
ILA7FXPqn9Gq53s9OjK7vPHLTmu7vdB6um7dDN0l3M2DriVnedpexSNiN7M6lynENvw8oFzHm9aa
DrZdLieDuEbuSi26HFJtkcNPgy7zYk3NTRQUZ6Sn27Ls3NwWbm3p22pmfeg+T+rtI6nv7ZRCS/6d
CvWu9Eygequ6iU3rTFb1wUuzlSKvExM1arXgA6EfDtJa+ya7V5Cs/uZIHZ3B3jTSDBqq1p4is77R
SnQMZcSMoDgc7lS7slzPhoqci2Fyc2QDzEexVCZn06rG9Bwqlb/VowlSVDr3nxOltdRKO12pspvh
0kDf1pDUTt3svKN/smMed3xQYHkJnzNmH6WxId3cGUG9YNJd1HFuPfj45S+hMETIIVrL1XOyLN/J
MRBW/Zs6Qy+EK1oQHmw4w7d9Ss1ymvTqwukyOsdm1JDzXkMqXaSJa9avX7/fN+XfZ7d8FAWMg5+H
cDFzmHyCnjZ6Sz0WWtE2rkN13TnFtNKCollVRM/LUc97wN2Z69Aa2G365Xk0hTdW6V0Z0/RcDERr
BeQXt0iiYDW0Jj2XhGcsQl13KEtE8CcSK1kjPEZQDKi1KCwMJsrYGtxaDZ9axz80eeq70qf4Cvsl
3mqylHAx0TMlAV8o1VQuQjGOUA4bmpKM0Y3hEQfOgaRXJ/kymDHDMXmyq+AQ9uqm0JP0wtMDpq9/
aSvZyhwmQFZfE5mrmTqcoZFaXdXNcb7Ihk3dmY8NqJnrWbkPHYcRkknSr6ze1tZfv/Ff7j1HcYxa
xuD1Iin2ntLwqgrSi7qeRTJ96g1u18S+6/u00vSzfAIXhT2oDnWxcrKWTnRabazoMPUYj9VDqMNV
chKwVmiknR+bO70OguWYaeqJk+hTn5h57zkKXfK+yGD/FiDdsf0YdM33ZuC9G0I86JXxnEsIlY75
KKX1mMrgakgQyiV5xZYIgR0oG85jKcMDurjnMQpvvn6Bv8qYrKO4RGNvDQYrA+Io1RC30EjM8ZJs
cETPtoFi9g+GhIYN6c5YBaquLiEB99ukVPYV9DVrw55iQPMHQbrwvSncVK3nn1hOv3phxyJx2Y0W
fXxFQUo79axz5DiGVvsbLTGxNWglNtpvbH7zCpcJaMAORSiUzGJlpWR7QzLoV0Gbi7XStxJsQeQu
7XFOalt/sT8dK8xVigt2MXMfMz3elXG1kIVFGcWHKtl+q7p8ZbLK20yncm24dE67PjFi87H6ySZz
rDlPZSpUmYz93gvVTRN7GzFX+gCqzwLPXnpQ+vE3X5aGtYypQXmRd1/X3gYVHnWi2QBicIazSeNI
C5oTfjOfWj0xs4+l6Qy+0ZeqOuyhj91rUWK6WtON1A+GgxfRhjiuwVWMOHtNFSTx7BRakN/qYAFu
pE/GSqO/7mpU/Zc81FuSoejZtJUTOvZPJanzvf185omiVYZ23wZQUcF0/O8ewfIf6qg6e4ap3kq/
hFBK+BmG3VkMVNYAtFEHuoIG1Lmdqolth/vIeuzacE88SXMg35yb0SU3RqetMJV9sizyO/D9VVY2
p7Rs8wr8bJyP0lgvUQzLaex2r5bdvdE49swTgx2p2BRT0yc1br73PueDPkIZ1hsoLYg7zBY6ltEG
l6mpXNShny/01tLW/sS85yVIKGOAS6Ftnlqjn6ki59d7dOTRkmAKlN5o91LtoRgJ5N2I+1243T+0
skUTkvtXtdPfFwlu5Xp+DnMjXlgCHzM95e5KysOTzXFV0oG3Ihhr+6VSyGbztlj+LfT/Inyp8jr/
oznG9j+UAz6vEfz/CP/P2MOv4f/9c/H8sVwwf/9foL+h/QYsolmshb/AfkkZQNOQzZoIy7U3zOQv
sF83fjOkxiYvDElXs7cf+gvsl/pvYi4QOJzuQuWn5b8D9h9ZjFloqXRESaqJqgTWiHVsczh3P7ID
yJt3U0374jHcauqLn7ZLzcCCJLTAJc6N8qzQn/h/GN01zT1/4BjN07MCsGUIHqRVE9zB9Y5PxBcf
99q3W9Ooa1Anth0VrsNRiuNXJQIpX2h3VZFu7cE+y7rkpsjULWo3kzTn3Ugd/lzb73NVjZF5t+T/
+3KOVC3bNFT1WOJcwh8uaL+q3Tl6NaALM8KzLPfDVZx0zh4sGHVfW0c7e24egLbBt9zJxHaIWHMq
Fp0qzXO8csQ+x0/20e4s5cpvveJ3HguetNOOazkF7c6u7WYnKqc5A/TUN7LMnJkmNS0dJGzrUekV
DpAhgOMMx+6mzBLnLh48k3pT7kGKa7UToO0RpPP21LpmgtMIWzVM1TraSqrR8dF3jNodpdMWYYKw
8G3ETn1rJDkKj0aqEyGx02Orhqzvwokhzfm5bW20scciiSxzVbRxc6Y1EU4ZPnlKqisCcQMFMLhM
+uSWft5vBmeKV/2s3qoy9HY50MoiKKW5DPw83uc+ZZhFT+NkeaqK9POgIqNkJek8o2EaR3MoFrLu
ws7BNaL5HqWjhzBzTUfytBHpiQjzk9lqOBZFOC6iSu24DzOEVF/1fa5UDtAMpsLVBEytKF2l2lWo
J6f6qHxEdOdxM2zVUg2uN1/wDXl5h7cyVqUxdFK5G6QGElWejUHEwrioaxRqF019qhx3dD2b/UkX
nDVk76akqH38Im3PbgNotYcRGXK0qQokCfOSb/Sl750IaeZD9n8OX5q3shda8xan4xaMT9fRnGwN
mjqOfZ0dcr3e64G160k5Tiz3OQI5voZtU7IxoEIw+eej9d37MxK9g9NFlRRy4sqXYtUE0ZXdFicg
06NZ8fYojtBUoVPttfj18TJpGod9D1HuMPjPQ+IshxAlhXj2tGnlF6uvd7DPXpujYtho29IgK5iH
8N0j4a0lEOzy2oYOPAMGwbWuDZuvr/Hp87y7xtHz2E2oIVTjGgUMp66OriGMauYF2eVy8L0TUdhH
vOjPefDugd7OrncPZFcdWbhRZQd4B3tLKIcoGW+7VJULxTvld/bpy9MEE4LcXbeP51xSW7meO056
yJz8W6iWl9JoTuy16sek5a/nwc+ASQ3RSOpHuSgyC0etGiU9WKG901rVxS1jGUwtKJW1GetiHxQ9
TXRSay5Ir3HQ/zsTRBdwijn0WclHa3gYJWmMtNNDpcqdE4/XUzWeysw+W1eOrhPWmKpha8f7UllP
jddxFhww4r+yy3SnIVRFEfHw9Tw8dZn5MH83NWQXpRFm/9mhnqHl8WqILhJsEr6+yKdz4t2zzDfx
7iKlGHqUIzyL5hXLqVzPYqW/cQUDXgfOixq8jaOdTu8NI+gUPzsgj3arDP3IKQge+RJ3ebTTzbuc
qtmSaU1L049PAUezNJ0kYDdVRXNhNj7E6qyQQPBGhB4vvmiw7bfpoFNeolRul9QNyhUFj2+c3q9y
mrQDvm7GGgKn7ZpNh7pzJKGd5HSe5X9gu607T1PR9dSorvL+YZJxvDCzDO1XDSydbPsMKK5FSj/T
LEe9oBLaq3S36csEpUi9LEIfrblWaGsTCdYmNsDLlG4Ml6mO1r8blQA+7uWotum9bMt2i+7vWYb9
pT+azhnRadFFFapdWIGqWohdbKX+JoD4ctF2MlyBPC6aXMg7T+0RxqYi2ThbA8EqEz8hay8754e8
SsdlXqQ3chJo84xvmaeham6CBPkR/nKxtNp1kdfgeOUy3ozYCk7Xs5ZecRNjYUA/notCUGCTRbXG
8wfySCzKFTiFuYrwO3FtSq6dDo8jPOvt1GOnVCHyjRcBThNiiOkP/KwrFxE+rp2jJsAXWGMkGPo8
KoNCmcGcD3ijDvahMwwwkC0osVPtbCQPuJGz/rLIpLfowPofQ4lzvAgB3+JKQNaVzgjYladuzpay
zMc6WGNNU575jYPiJhI0X0uqEVmb8X2sM2KHmNKcmATAe4HSrZ1EeOdUlbpXNB118Qi+l5aOelmK
saekL7qlbLJxRXg3umEVwfd31PROpHazLCkqXYgkSm4mJNYr+i8ma7uMPCik/bRWW9FDle0cNKjD
iA9ozovOmwandR+SpV9jzpG09fkke7FGHEdzuiINb5sR2qel+5REYV4uCo0Y1feHkUkVz5zNINz3
aaQf7Bq5FebecubZ5gim7PwSSSkwtGKVcABLhBB5rdMffkq95zmGWg5Y4iwaar5wWTU0owDLrlqm
5PoBhdcyq7Jdqth4vQezRBFBldvQHmCtOlqw89vUpsKlxAsh82opBwEVOo1K8qe4nB7Lph+Xg467
ST+a45ODMMh1PLxyZIZRh1PBUDXahuZw8YC/KrnFyh/ibJuXtr40tQgJl9JobhB3Oc7CFX2gzCRc
mo1nLUVuIU8aAL5bIw3WI7jrrtUda5Er2N8WCsbUVR6gkC7hNodSRxuj+JveAzsAHv/dc1L9XjUy
89waC0oMU1m7XZixPNUpX5AteIuw7TRXKYxsEyY2V41FfYMVSrnMJVqvzLCMnT1GVKe1GlBb+iaG
f1Xott0wunmi0Fl+0LMfAIFimWZBtMINIFxYeZNsfBuisaba3YpCoLOs7Ly4F3msYgo8Ud9o0Sbo
htA3E/a9y7iF1dyicdvSQTe4jBxVXeDvQNUuZDJ0PgrLgmSK6kTnrwKqGEtIThPTAuEcFlKBi4tj
s20sLHPKtoeRFVTDJg0pn/hIVZiYdryx35hlvVcj1pOI/3EfuTEnvd5mWfga1GRp5uhQSqvCZKs2
DAalkEsVLxS6fzeta05xiWRoRGPcaPqyJBpc6ZbZrMoSbaPQElScdi5WeS6QeMdOsqwy9Nxa0xQr
YVe5i/WFdFE9ZmgSA+3qfxEwdF4PbfhAIm42f2Ti7uvjh0z/+HDQBaGpRRZhzWHBsWt1XHaql9hB
cih0JXLTrgDtLdnoDa0VG2XQv1upzdAw/KvU0FNXSEELhGn8PZfm4HpM5DPZqYcoD1AUG8I/s5u8
d4s8ctwyYu/VKD5SH8mfkslul6LV5BI7kRqmlSzdTs9j5BPKvSXjF3+QoVvHSAnUxEKQ7qOB1TGq
WIlO3uPRkq2Hog3cXq+nZWhDXa9HoLcRbiDlnvQ+UmSzwOajWOlp6Z9jyGEvHKhJbmMib44L01z6
PKhbGIruWr03QoTXqhXhebbIUthpvhWly8kB9UdvTO0ZYskiSbTSBdD71puzDW7Q/WiU9gzkzVsE
RY0SRCDYTriy25npM9p/CAZIjRd9x58C095HSUhnzVIRRHSxgpGJcxOZ/SEcsm99Gd0UYWO6KKQo
pUHHMpzuFQuDZGcVBBqwG3+YXf4dBkOOGL/5kWTqU5CrWz8DUWDjpIMS8iWysnCZGxVDRturhZeI
xzHwa3eW95mqiezFQzlHdQaPGCldPJKu7MJWFsM04ARj95SezKrk1BO3GM4k+DV4wRqKp7eYhnzc
KM5s4OPBMK9EdpfWk4n9Cur7SNU7HEozucfkGBNZFZ+Ggt4GC+bFZVVZz1EfXLdedA+Xxbgg9BkX
Y2SYLuHUnabZ93nmwAvoLXUXZtWFxKcJIjjKZa0aZutqb1rZ3VDvyiH7HoaCZmTmdMep5Lj9GN7q
xniu1M0lHt/hjTE2BJjDeOEUyp0i5Vmfpxd+FBB91Br6sXo07zk5nhA219eYRacbVcRk5ZWf3KiB
E2/T3j50URStBlrIIp8K91TqXobagvSuXIdUO1dhPwL29zyEFeVi5wUaFtxOM1ceKvVEhvXWqPZD
vGboYCM20J8OOijEUUzIrZuBrXXZQVK7b2Syrmtka71zB3TRNcF5HVMrU3eN0lxo1oMx2hcpkS/e
PwvNbNbSf2jVel2lj6oPvwTFG2GlCIoloRL2EgfJadRu+bdEbglp7ahe2QZEUOWab1C0qwRXl1hG
rj0U69ZLIdA+5Oa98POVg+90y6kXCn+RBdmWT4ol5ijavkoInR4JBa3k5esN6q1L4MeXQSYLPgWv
2aQPwsyHfh+Cm8g4rFjp0oPKsYdKGRX+1gcrQiK58cvLagrxiazcqt12Ys2D8W81dg12uHj7Dc2R
/SybB4L4JZNqY9WUrlVJXZT+XYWx9qg1UOFayv6Uj9pR6YNkz+DOsUGHR22TBx2XQKgfmFTLh/QQ
EjLbBLuCMss8EE2r0uN32PuIoWJOh8SfZc3fsMe6anL8zHyiPb6VeiqW7PjKw+lCgYNtOkKMdpvV
wy7lJ8z61B1rP+VUR3c8p+Pv0p3BH9V0zER6CKwbUntK9NbC4cUx74hS0cteeeN1yq0EzaNGX43g
29QiRCOy0PH+mRgGi3tvxGXjSI62eYYFsxSmva6Dym1TglAmqtXAIEOFjWNY/Lsx3VfNuIqC29I+
ZRZ7RH56GwGEYKq0YdSbOp0ZPz5Pr4bjNNm4ntWqvpwCQq40WWrduI3ybyn5lg0/JrymcgLNISc1
QUliXH89fz95pRJoX9DzivTLPG7vFIb4xePPkR8CzzyLB9VYOxhHEl3Brv/6Sj9lecZcLRACJF+q
Gr8+PmznQXSOnLw6yDr2d6Itgy1ehtaJq3zyPLqjc3ZQduCZjjFyzwh8NXei6mDYnZGgqFIhTMSk
hxsDC6IT1cNPLmYIIE5jRuSpARzBFXQnqyur8YpDBRBErDWWmKK04wW8zVOdhD55ewahGC2osUCn
F9YRrAVDPK7tWG0OSmvghyGcfOdhUnIC1/w5FSfaglpga9LChJnA6+MgqWYOpakvksNoZZB66CSA
itmy79KA2jUkeNZW2l0m7TM7cwBPdt5qwYRW/+5UoaCEV6ugtAIsfhzzpZpSdLkWlHPUVqLnxA46
y53Dv38RYEhTOACRVLCONu6yFUaG9qs8gLS/jnmO5UV8+/Ul5rf18WzAQQFMXyNHANo49h2N9HDS
ct0pDk0VbuZD0ldLXG+2Jpu8hFFV9b8bZNJfX/SI4DzvKrqu6iDHwuGXOO7E6uut6VehLA6cdxjr
uPzGoWOHBw7f2LmZHJskMlp+fdW3Zzl6VuYLl6XgZ+r68VUztff1nij8oFkNEeljF7SLwPaXM4JY
gfaOhb2mfHXgKC6KG+KCWqo3dWsTD8wJD7y40K1q7JUMDEVikIjWfTt3jHPAM2YbezUzT61fPXE+
gsCIEBbjXjWuZebg74dPG0YAKDkQ+lyaM7kA8yXetH2XRPeVqq1y8rSvH/lntHSOg3RGloqKkNQ7
Py4WqXVWhEUc2FiJjQH1I6y8xrrHI4+jQtWzaeELHDsg1Fmu6dX+hdogIR9Lvzwx5J/tQ+82B+2I
rYMPAtJGD+eyhEMxyDiHU6M9KJqVnBrlnyY0/kmIy22bApKmH+/hqeWlfWNN1SEIY+/MxOGYHaAx
Hr9+sT+h6vNFTJMzQqg2fbqONiE9tvzKj7LqoKFrqQvMXvzhymuGW0vrTmwCnywWw8bB1+R6jCYb
+ccxbFGyTU0sxSFNIkJ6O4RYZRcDqFVcLomeukXRqdU20MvxvkDW4tYGmNjXz/vJ8IF/aqo2C+uA
I47uQYlJ3L3Kng6S/Yq9omzOpqHpiIGpx3x9KVX+PIKEe5aqUe4xpHp83kMG0XPbycVh6sDYRm0T
iRcLQ5/Ba5Cx3mLPg/z/psmwgSNU0pVTTuM/nzCGQdVM2BY1IGFQIvz4wrMaoXBQCHGgsdK5KF6B
+VbxqK3GGuKv3HqzO6qtUvDqbgI13+Ape2/PuQ0WJCdexbw8P+5Y3ImkjE7grnHSzMPyLpq0lLGs
SlGLw2yoouQ5iqB7LHIw2zPdRGCFYI57pJGuH76Y9FktQRLj2D1xE/Pj/nwTc/iNznIekY83EdVO
PnQm41GjWkOQUnJKTA2IDGrrGudu5FwutWi3dL6bTv43Jp5OQYn6H7POPhba4txollPIWFS5Oq1i
B7IY2GR8SQcZceJSn0y8+aTVsBZCIsqRfrRZ9gk84rAsmd9TtoNu/VRm+TPV+OsuS7FpwIVQV7Zj
LLGeUx+IcXYG6+7EPvnJ5DPVOdBF1so6+6n5oIpuqYtaxTwocrbVX1t4QA0gzhhlLRKLWTZUq6Cc
ZnurhR3NlkHbiS816XBq3H+efLOu1vk/pJ3HcttIG66vCFWNDGwZRUVQliyNNyjb40HOGVd/Hvic
hQmiiPJ/ZuGNp9zsRocvvEED00D0b845YGC4ROw3huHkQbwbs/YxsMOtKui0Rd/qGlhDdi/pb71I
N1IUPDX293z428YvYApN0xViPV3V9PnHNylWmDDRFMeg4B+HlOfDJ8lGlq757IJmheo2XWGX25wP
Px0yhcMr6/OnEqtAb8ySsnPMTBSPgZ4XDwl812e7tOpjl4jxXCpBdrp9uK7fEd4Qlfa5xRWPHM/s
XrWTCphnF/dO3dFkyKrwUSDAtqHJ+a603d/hOIi6GIO8xlJMTdPMeR3AxBsC3I3cOmM20uNBkJOc
ruztYyWy/8+hplzhj4urL6qYWrhoHbpF/0BBObate5ZL7dj3yJXcXsPrt4k8wBAaaaqgIzs/tm7f
F7Et8tFJUu1H6Cb6FqcQJ8ztf2+PM/3m+QYBnGIqNJ/5ZPN3OFBKfCKCcHS0ENlnazQeBL2j22Ms
zEWTp91nwUWnwD79/R/rlptRrvqSMjo0nr5ohnSSlfKb6WcrSdR11A8ihBAYkIiJzcs8VQsKqQrq
YGicUqPImseD8QAFEARrZL13WiMdYMWckU+GpZwU0doDv3DSgFdobHeyXzrps+ApiTT0E/ygcfR2
eE5S92DH0laTs33j4fAm0TI0pOKQaSitZsGj6YWPYU4roCuRjmufo0FCZdNudqEbftxe/St8jm5o
E+1yQszxEMx7+xjimSapVuP4eIeivCe/0rDcmqq5KzTtxSzowrkI0t4edOlb2PIEUuRDAEqcrYbZ
ukGhmBGrEVQo2HaoNdfhXuFVl/MBBTT7u9Wl+D/YK/f7wtWjgeqakBrAupjy5VYLabIoaRqzB4zw
m1HY1DvKf8skP9h29Xp7igsfnHAZ+KEMsfn/qi78uaunxnrUDUXj2MEArzdoEHsO7PanHGvjAaGq
r0KN1hwyF1IfY4pUVa7zaW3N2WteWJVdCdwunChFvMWvTpLxXor+KWy+1+IAhOQ+F+aWPbptEU+6
PeGFb2pxH5FP88dUS7pcW1nNIwTAkTOvyRe/ozYaPWljlz15QeA7VSbjS5drCNa5koXwGdLRt4df
WG/KvNoUroPEpAB+OTzXf9Qk+IEgTmTViBNUAhmaofUfEaHVn1VAijtY5H9f18LOV+gWaFvFViHz
XI4aDVoE6SwSjtLnv/o8/BEIdArSYe36uI5HGYdXU+OzUtmfe29rchAlYV9zD7vFcKxQBf80fN96
omsENLGgbzPEWv1mC2/YacDf6d5W+pfAoAX098tMWs2vIFxTlPnjbao5ijujNzqDC2yh14p+HyYI
5TQI5oZW9tQUbbky+YUbyjKo0piKMgHu5ldnEwcKiHh5dEaNllXo13ejzCUBKt5uFbTJ2p9S165M
c8awmao17GTZBo8JqJebcbadaBu6DedrdJq6YBHjRiT7CObtHaFL+dMANHlMfdc+VYTn4OLbAUkl
u7iLaVejOWxRmm6Nfo/0SHkqbSQYDdcvV4K3hbeZH6ZrvxPU60oZBEcp6iRddgo1H+4a5Bd3OYyb
vz9XvJc8XHR6WZL5+2D63VhbCHc7RqDc17H2lJf+h5fJH2XkvvoQr/+H8bi8BDI2CNaAtLw8Ua6H
6Wwvj5xj30oC8NJ99kMTsbprhIm6vVWVSEP24QpiUF4IQngEeY4oCgLmm18fHfZBiB9awmm67jlR
q1cUX39l1oAwnU5PyFB+dN0kghw7CJD+0xXwJEz5zs6HF9SvfnQZjfrbB23hqbKnIqXGYzWl5rMN
mORxD9yn4WYJzf+6seofi3C0kICV5bsqzeWVBVicPxUX2QYaTAYyS3iLOknlgUa80zWDv1MbvzgY
AIV3ntoZ+9szW7ipEeexTKFQ3uGFnN2ZugxCXdIq2SEnvE+Ry0FO6t2Lxd6A64efxtfbwy1+Wh59
wYtPYneV4rajhW2BngqnDt3qoWBHHSpPs3+6sld8UFQHDVCrvr7r6lE6mmpn7rog9J4lUOcoSI9Y
IQozfIQCId4ar9bebv+8pe9sc7o4wFRn9XkxWsZTIy6QFHdALf3Qg/IV1tsP1+iPbVP/uj3U4sLb
041GsK1RKrw8WkNTSm0bG8Lpy/7gFv0ZqVn0ExLkNsfRfm2jbk1H4HpyrAogehoxGlObq5EVUWp2
E4LHKUyMtAtaJB6asJE7ILOJ1Ojt6V1vYZNIlnjSsriprjPn1s0leSzLs6GHWwnIUSD+y/BLuT3K
dZhzOcr0Wv2RrSDLbDapUZXnIfa3QYBGP7IV6gCqyundL2H6tZVXEpfr9+9yxNl5CcMGpzSFEXNU
hNGFB+3VbYBKIYXkVCoyRMXr7Smq1y+LSehK+Ql8KbnBvAWNQnyJYq6anmkoIH6VDR7aPACSJj3r
aGvrFcCSsrUObu4mu8jO06PvAssx0riHYmp3Tz2Z9jPEkPQdhfMK11B0r96zKA1ox1VN8EhFVXKK
LProBHG/m4DFCUNXf0MmNvqR4NW0tyM5u+uKAJmkKht+DcA+t3JQjz88jGg2pKz5nWpJ2YcUdyiu
3J7/wq7VaW/x/ACHJ2Wc3YVjkgVNHFX5OZgUassGIgsyAk7c5d/J8Ff209Jam7CGqHYStWvz97UY
DHwg5Cg/QyvW9qXZSvsOx7vd7SnNWLlTPAMxgq4XnDGqu2Iez0RmDNgpNFOUBiG4qpVhHDKBTlVp
YDWCS3pvPstmL99jrxYftK6TT0rYeDvJghmqh/jMYrYwHPRMKndaXaLOZGg/gKau+topHJ/LggPv
PvHG1M1QZXlehy7aDv1OM8rO/oA2mqFUqE0MLq5dnvXLjpvJ8wCNDnxDSpwIhXzUR1e8KHVRH9Ev
1x6MSsdgLPPs09gUkWMMnnnqzVr5XrhA5OI0ULZVHpgvaWDi4jNo2kNvVf6zLhvNVoXuv00bdHNL
r24OQylFb75mYUNfKcaRhBRB3y4xV5rVV5uN9IHSp0mtUSOcnheomkJJa0q0usNufvJT7auviVNh
pnu5ld9XNsElOZVNwFimzMfnmVemIufl3ZUrQz0EYw7KNS5QIqMVYKm7IlSzfQh1/msTtMKREIRH
Zjrqf5SDX941FOM/Vn7GVTIDcYYc06SPTaBHef3yZ0Q2frCplZmOJUtodHfQGbCN8fF6EF3xiWle
tsdU9q4P0JYv6k9FdVdqrNftpd+/gOI674RCZjVbiFBoWTCQDTqeySx3Uh/7Gwniwbmixr4Bcuh9
6wE+b0rVjN5z/vaulvLw7vY6/OZ+z/a6oTA8/Enef+icl+uQIhgRdJZXnBstih76yvjHB1W884em
fih9I7iTc5hzA2JEu3AwYjzKbG+4izt6L13gh68eXMKDVHXRQy335QncECXytPe3VQzGIsyb7LUj
HvpuZF3zWciwfaHhtK+J3AGHw0YGFVtaoCMOgVvbk3GgCidx8VoA5fVi9cA34A8JbXnODS7WQ9Zy
qoBRG3T9N3UDOL3uin/VKm92vqijrzb6Nb/wnlLv20K4L6Jtg2NkCPM9kKJ+KwB377NEN/dJalpP
yN4jbx2gq1sisrtR0kJ79vRSP2W+rHxi0xXcxaokKDrGdX4upBE8dehp937pUaQGX/8lbXKVjhAI
U4XK+G5sQNvf/kJXARM/DkwHFFKiVUqTs4AJvCbg88xUnUpPf2qp9m81BPkDXUHoh1Do93Karw15
HV4wjEWWS+1fAy0z2xO2q6H0qKjxOdP1Qyu1H9xR/2aGeHKl9hWtImjvOE8W9j+3Z3odY9D2g8ZL
u1WljTzvdRal7UZdUydnvGu3ZR8eiio5KP0nMnsf2dgfehvhs9tDLqTYjIkcE2dA40USs6lWUi96
CXuvs1S8iYEerqsp2N0k5U+lMfy9Pn7oQG03rTiPFKtQL91W2VNg3NVq9L1tim9J3621fK8uY7pu
lEKVqYREXj1v+yWIG0W27WHE0GrVJlRfQaNJTXjU7eHn7dlfba0pcxdTaZDMRFHkWVDnU3n2k6Zp
z3oKlUXY712MVxy2DeBPrEJZ2cjXQcYUzEwZF6Rt4wp+ldtIGBXKaCGBb2JAEXX/TVZnt2e0OIb6
u7BKDnnVKpCjSkmsQf5/Y0hqdPDM4dvtMa7blbxgoGcMRCqEZRhzaF6ti0Ikbqw7PYWOxgsOgKw3
dYj/YIYOOzaGafhQ+B+ZDttI+xiVdGXTXm2Q6bWGzgoogUuBPt3llY34gQ+zCzhA5NbZLkoV9U7F
mw58aI0aeB519ZfbM75a1WlAZWqOTBwse96AKYQ1ilKLDKfIS2WHKJGJ9lspreyPq9RpCgyIuUgO
pwLq/D2cyNrNwFl1jDz7yqNwCjLxJo3uSm//atMzDJiu3zzgqd88u0/h58YY9+ILI4M55JHgfZCl
xt+Pbu3trG6EPCTggdxewaW5AVdhAWkwaZy5y09mSE0fegmXeNaQM+HQ+JWqGXZnbX68PdDi7Igl
6GsCXqF7ezlQoaVtJyWh7uDEhBhdENWbyMwwmCqKTWjJ0Y6LdOU8LM4NnBNwJ2ihsPAvh8x1amSJ
luqOkqvPg/4Mru1BlVeipaVBWLrpkqbtQ150OYhiuWNj2+0EEUh++VL6IknZsx5bb7eXb+FoGRPB
FMQW7ZKrspDXBQn6Vb1Gh8zWTj7q63c4W6J3WdnlvVEE6t+WTyf6NlAmE5jhBLGdxYCYV2q4cqma
MzXA7zQFYhdyksZK8r6weAYwDpVEUkwd6NkoWeHbQaIxK7Oi61gK/Zc7Jndp0J9ur95vzfiLYHKa
zsS0J6adoMuz3ae3PW5xkI6cQG+M50CC/IWJq4AGOMgDBJpARrYML5xjKOV03QuBCyfcM0N9aTS8
g3e9jW/GxogSdYtqNvjxOBD6pKiX4g/X9Yh5CMiKVjXsu8rs9hF5F5LqxKyVm1Xf4NmIR4kf1hM9
290XS0jBMccle9vpZbfFa0H52naQJkI1yo1NOXwZYF79J8KgPQOKS74VUikgArae48qZ9v324iyc
THDH9JinujJ17NkxaeO0Gd00NByr7R6jtEK43vafSnIMqUTosU3Ot8ebTsT8W3BbA2ClPkJKPxsP
C7PIjNzEcLJUf6jckeSibGHAqdsu7e972X7JrIJCn71yjS88FgZYDpsEH/4HugGXJ9XtA2gf5CzO
KPXJnefm1YNRowt3e3aL2ROoJIrkgGWY5LTn/yiB9STagSEyy1EQ+N7oWfVfKA+PgLY+5F55Tez8
Z+kOR3cysnbBCN8e/SpSZZ/TZ5za1eRuV8QOvQqTMcglE728+ESjZSPcx0H8gnKysy3koMNof3vA
30Hf/GtaNJ+YL68+FPzL6foZQb8W6KYTFNwPG01AhVJa6M3aaGHZQqIt7eESgVbLhPAfzN6EV5I2
8c7Tk/GE5HNzMOI+3NoVMpUjG+lLkPUmDaxR2shDja0b0nwnNZYGjJBDr17ZjAsLZts2URMtLfO6
wd+qfa+4loTJnZ+eI5PHaOj6d1ut77Iy+aWo3deqAnt8e9GuB6WqKxv0PjQkLKjoXK5Z1BqdWeMC
cXYFVDMfFVwdf4DIHN8QtdiO6XAwGnNlX15ftZdjTr/pj22Z5VA5UrX2zlncp9tOBMpdPdkyujw4
K3vi+qAxFO0LiKwEZdCBL4fC8Y+uNgbG56YvuMqCMn0Ja+AZtxdxcRQNUKhKNoIE/WyUrqM4WMBf
Ostji/tALYm9GuIhdXuU68uKudiyRYKragRK07L+sWyIdDbogqWuo9YG9orWcKoDD9Ghbp8o3k8v
lv4rPPdITriyL5c+F7xSEmvGBnY6G1eqMysVue9if25LlBNK9Q4bW/oRIrVW7sXFoWCCEf2ZgMHm
kRnExzqNi8x1BstIIAgWn3VhWQ+NaZUrz/DSSLSZ6NqZJHf0yS8XM5Gxo7fs1sWVEzSNkXdwYCvK
3IW/ppextDmIyARyPiQi7MXLkWpfIl3OcsmJjQBmu6RId2O6unLTOb28+4jTSXa4N6aOynw+8hhH
rQ/7xGksKEi+cszj/GSiNIV4snpUwnKtALy0gHwj8JccLYgLsz1vYtTTZzrXeyMTjkwjYnoLazZN
/7297a/DTZmA2eBCB/PE1T671aecK030Mjj7VBl2Zp48gyqtk9I8VGt114U5Ud2XDW2KBImBZnMK
etjbRlAEZxUoTgtiOpbq10qr/n7vMQwQOoJaBpvH6QTX3YBFdnBG6xjWXa/ZuA76rwZ26LeXbuFy
14kvSAYInsFlzELNwE/aWoM0f5asximC8Z9USnYBiiAoBaDnGYrhbWxQhbs96sI9xajULwispkx1
9qRYgcAOwajTM/8Dalw+RnzIN8h50m0VC7eGBpK2bXh3Q2OvzHfhEDCySRVeJgNX5xlkw1PVVjTI
z8jW6ru4a0rgUyaK9QmwhFLPEJ9ug2blBV0oddCJJ2RFqoBi/VXQGiNiF+paySrHeMx6uA96deVE
XboPDCj/LpzVRH+WjeAJYwm0Z7PvceyurPk1oIxWMetNq0BAoxXa7FOjAEptujeTcxo15qMax81G
w4j5lOWxOIY5JhxoYQwnQlGx711hbvoQhZiSJt3KL1n8+qgfQQjhx7Agl9dd66pRa3tqdA78bdui
74BZ9wYlsbDCERui0trqTxObXXzwtVCJ4G0iOZz3KKyiN9UgruNzV8tHMMoPTVPS6sRdR2FIVYoO
kaTsyyg/tKP5DPxgb0TuvSpJK0HN0t6jYIKOMJEUyd3sA5SGVgeulkdnORs+YXcnG/Jh7DGt+KWI
PFKz+Hj7mC3ci/qfA2qXCy1E6SV5yIBxhlNpUilPlaDVkNWHKlkTEVy6SCai1vS6sNDzEGAq4EdV
lUXnwS5P3dh9UwQSGnXxovXqFyUpz1GFb9zt+S1tJMIc1pOGKNXnGSkLq1xgiqkbnqsseUkiaTKQ
wESglf5F0+KxasQTgt4vZqRsb4+7uK6TjjT35e969+W66oXWtb4dRme/65+QSv+qp+3DkMsP/oj7
8f8wFpW8qegAwH+efxYeZtBGw7pKJj7QZeO/1BL2oL1Z4Tevnm4PNm2Iq5MC1W4qPMDfmEMgexq1
Q5010RllZfUNEEn5CKlEfL09ytJnI3kHhU6HAvjQLNwxlK4TfcaUigogupYOn3mZPbojFt1lvveC
6CGRx6NWoiR/e+CFbBcm8R8jTx/2j/g4VjyZdmzK/LIBHF+pPLQVej3GqN83CFNUnXekX/MT3Rt4
hnJ2uD384rxZVKZM3Aow7nL0BMURIWolOmedh3A0wMx6p44IhwQIAp3sQkFnSMbBkUtC/7TCvFpp
Ty99XQADGiAeniHipcvxwWNqSWNJ3LtR0ZzaVs5Pg61VK7f70uEA3wlud3rvrhAXRaWqQ2B5ydmv
0ockVzdWUtDp1x9qq1g5hwvBGBBpGs8Ugyb86iyMCFLMn+OgxC02FuPOijEFHf2pxZmvRA2Lc7I4
6lPbhdrfbOWQX2mCQA+Tc4dA76ulZMGBB6z7kIUi7fw+XTv0Cy8FR5AwZaIjUpeZ7RTbwz8KUQ+6
ya5Z3kuRZx/ZudrWtiARqXVk35my6648T7/LivPTTyEGKDBblPho9j55imtE+CUlZy3sAWZiSt0U
2xRpBgulqQhRMqMcsg1Z69PvN3OM70ezfgrUcH/7nCztU7pCv1EjkPGvoA2GSWshH+OzqIavtew/
JaO3MtelD2pYANunRukE1rs8CkPVNIUq9/E5VyiugkCyt1IwAFwq3xGvWcFjrg02/f0ft05rA2QL
3CY+h3iGpxmqWWGGKnttH4Vffd5eu6VnmHSVrIv2jOCCvRzLREBJBGUUnyMQsKeussa9Qg3zPhFS
9sPUghzhd8P8EcpddLo98vQvz3YPyR5vB3ebSXo0y4yw+XMtP9Cys9HVjxn+yFagP6Zh//X2MDOp
+wn4QtuTOJrWLq/+lXIBuartoQeXnrsYP1+lKzBi6i18i7Ms30qV6j33AR5aId5jj1EllAP2tPKh
kWqw3bSZ8QrGq7uNcVuQvElDxQ2ik675iBJH5Zod3sJOpkULKoZkgxx4HhSVoaTXTTemZ13poo0V
5S+BFaz0jRbuCnQc4HQpQHCQrZituzA7NbZ9Pzs3ZgHtZnh1Vfm1MfRkE4nQoYt7WPkAywPSYqTf
PVHiZ9dEjvS1HmFrdIbdIB7UEBKn5hr1zo7C4egbbX/nlt1HOkjyvpL0EUW/HmpUPIhNU1XjhhfO
3EY5Pue2Ngwb1a6VB4iha2oJS7/Spq9MeZkq0RXDvVZ7JbL7JjuHcZ1uIcOn27aoPSTg0nw3yEX6
iuf4Grxz6Qz8MejcaXIoMxgOYcG3SHPMwtQROTIluvPQEr/9ERZnN6miqArbiwLH5THP1FByYW1k
5zEuuadHkZwiNZusBFvtkOd19U1oAa40t0ddnB4nG4QHHRj4K5ej1mUxhIAq+PKDL96RfGleO63L
HyTLT1YalUsnh0xr6sDaVOrnsUqpJJCfcoayu+6X5nf7qly7KhfWkFQYng/KIYpyhZOB+g/nAhel
s6tUe+rmp1D7LwitXwhaSNZfiyBwI+PcO0H26CBe6dhoiLZVeu+mZ7qvr1HUHAMaZaktH1X7n6FR
H6hXILoKPh1vpNsfbXpdZvcyiERKf8Qt4FLnBdPYF2ballJxjhHs2ld27X8WeTaJpFTqoTTMauW1
W1pWk9sBYMdEzZv3sTESwCE2D8uz1b4bZfnk+r/0Ydz26IwNxa/bc1vYkOhq0WGGEjyRfGZXkWRW
quSZJJeIyG0oaxxd/M2lSF9ZwoVHFUgT/z5yzWyZOX8DZKUWIZOTny3tMwbXpEsIjqIO7QX3mXGH
bOvtWS18MWIwlo7SCLJR8+Ak1ItQlG6Tn70uxqv1iBwdRWF326Fqe3ukpYnRKKAqRFOb7Tl9yz8i
E2mozdwLe5+9Ub4r4yB2XpsC5C5f3WjYgl+6B9i0ZrKwOCjpLGbVMCevcDcaHVWcqhT/nPiZ/jLa
6cYes2eKVqg/eHH+LCotOoxtka4s68JmodJI7jXR4zmDs9urwDFeVrM+OAu1zAFNgjVvNWnSIdHX
YqGF2wvgA7sfcjKVnvlFOfQT/00P/bOLVOBhkg902ghS9+2vt7RPNIqZ/AedljTo8utZSeUPsZ36
57AOnwIE/FjtctMP1n1ixh+3x1qckU6BZ4K6IX00e3BkQxSjUDP/XPptcAihwZ+BjPdvt0dZStDh
p/GscVdNseQs0bJH2Q38nr0R6ki8bnJXwhs1o6iS2vY+ofFKEznfRb6ZP9vI8TzaQbmmo7C0qgCJ
YZDRpiOPnd0pZdujHC0PU4U/eE1y95/QH589w3g0wjVjiqVFZTnB4SCfQCt8tqg9mFNJjm2q/A3t
ZDfo1K2dx8rKq704IQK1qSnIus4vZF/qraJx2+CcNxgkDq6+FZ6PC5AefuZycHf7Cy4ONmVWBgBU
BM5mN0peN41wWblz6zbuxlXt9KEHYZwodXWK0KPZ/v8NN901f1xgPYyRMs9Q8MPx6L006ntAVCc/
tj88y/i8PdTix8Jkg71BL5Au/OVQhV66GYrAAYU440XwZBeAF1Y+1dIVxT9NaEW37Lov4klZ2slZ
G56VWHmhBP9QS5ojZKxgbs9l8ZwBVp0gWuSJV0EB/ekyL5qUPWFFj27vH0OtP6hl4wSSeXIt77ko
pRcL0vsGWuh/K4NP23oWkdigFzSOuaZowBQvVxIYStuCzPTOetR5D26eeCeps9Bhzwv3yVfyZk9s
Ym0G/nZj1316VKS2fogt0a8sw3SbXP0QQjIbnyUgoPMgUxeBnth14J97D8PtOtvXY/w1rNxkY6r9
ZL+DqXHcveWS9tc5G329CcShTvBa2tiXK9BqdSs1OQVkNcjuXSOXN4bsflGwRuwl762UECG/vebX
b+7lgNPm/uOcxH08dm3jR+dm7Ny3FlzXto7bJIOTW0i7XPgKkmql8lo29rjySl2fm2loWBGgNknD
5otsYXftyhU1V2wB7zyEDD0EDW/P7vrYAHhnO030xCkfmh1NX1Eo46T0OWhYFfvKDRDHVyRzw07r
dreHur7fJmw9Xw3FQUQw51WOoig7CY+i8Kx1kv0yFcy2SVoX23xQ3H2su+759ngLrUMGpGGEpCdN
y6tQIjYjr2plSvIV9cANWdl/QkDcKyTvfqAHIOX5SdYK9CgAmiNccOf1wXsILez2z1haYQ18wgTn
BAQ1f0OgDye9hJboebSje0uPn6s4fBPWGmNicRhgvTyKZO1iDjWqx4peaG9GZ0WK4TRVU6Mq/0Zh
4evKdJSrkz9FZ7QCKGJY8lVDNmn8RkHpPT6bpWu9xFhwbZUy4mP2XH4/+frhNoogDHZYoJ06+sJf
zZLeBEV9/L/BpuMI6xufRpWpe9drkbhKuso9lAr6W5swjsQJz8x6l7VjvYszEze+Aj+GvYYEy8GA
w/bLbzv1ocdNcNuT5j6YnWZUEHej7CcmqgEK2rGdHFtP0CluioTUqdODrcTbvWlE3HwxXDT6tTjq
J7dytBsGO8+20AIwOU+NdgP+uz1SBcSHtUAn3KsxCJRt9GcK3TNOaA24OzWpzCMdmvq+DgxrJa1Y
+IxA1MAtUJSi9jUvQhZe1Ic14LBzjqfXMY34nWOtWAc8P4q/P49sSropyA5xg89h6MiY56gqGLTH
AuMD1+Q7lGBYrfZIQr0SAk+hy+VrQd+cah7IQV4MoD+Xd2hXl1oVDkJ3umj86WXtQ62hh+nnsrod
+upX2ZUrCctCx54kWoZKiBoKAf48mOpFCA3XzQxHhun+LQoK7X4USrO1zKg6NI2/K0FNBHKbP3BX
eY5BXHy0Xfbu7dNyrek2BadEqCDGfz/aV3GqNlS0iwwHU3ApxuG3/hHTitgmKNkCEan8bmOXePZa
WSaf6C21j3JREsSYVXUqTTu9S/1A2qpRqK98/YU4hl9GnYifxae5yiVHKWqrFmyrY2fZiymNL+UI
t85ow5NIcdEV9jEW6iNRfLNtCu399rpcvwXT4KCOploYPe/ZhkiksdTLxDWQ6syK1z7JgCvi7XXu
K9i/XJhr5bfrcAWuJeI0DAqYhFrS5QaUEjkWdq/wGfB73qDz/K8oxWMS1FTAi3Tv6tZdbxr+VpP+
WsWQDTBJPk+cZvim8wMd4rtlRoUwnVKpgFHIufZcdoF3qjuz+WudAfpe6DROSTpofgpWl7MsAKR1
TWgoToI16SZrmu5Y5faw9UFabfoYFvntr7h0yn6HgL+Z+XC3Z7vbdF0raqRQdawo+WaQVEbSeI7c
8D/X9H6pubKL6CR0QJLAqEQHSTYPt3/AdYBEBihQyURqiVnPH70QN2FLRJ7qqEqsPuCdrj7JpaWs
XCbXdzKj0A/iEYcGf1UqS+Kg0itPUh3ZMr/rkfw9i4Lvah78uj2ZhXhlGscmUKDTDjpitpqlLVUA
/FTV6WWt2ip6dWzj+mQT546j/obYyk8xVj/Koncgtj5YSvelCvGSvv0rFieL9gnl/4l4OY+vtc7O
+lBmsnXZ//LKrEfdQRwsJf/39jgLJxKtKDpeIKNRCJtHg7Vp5CKyS81p8u6Yu1691Zuu3iRJfRiQ
Sdj6eYyBqnTCPep0e+SlGeJUR7greBpIXy5PSYUZOeUzGC+KZ6dntVFjRHU1+VPzhLL/H4aaECHT
N0V6Zfopf+QOQ6xGsu8xySgK790xO+Sufwc1eaVysDSjqbSkTqLEk/TZ5TBE3X3eprbqjEp1qNXy
vhrstzFV3m7PZum0/TnMvGJgZImllYbqNFWKFAHZ3tEQdbNy2hZiBfPPUWZPg58ErodggeZ4PRjS
jZlHiMnTl9n7YWZsiSWrXavLyf+w7TUqiwQotE6owV8uYY5+fZYMbHvLVfNvct2HHzke89tRWode
TCnqLBpiAKpk3CXgheZJfN+EqIvGQgZqPrhnT0ur/wIZ7y+tqBqYnNW4b4uh3ad+Gb01aL1tbRlH
9sIbrOdOt4MdTrj91lNy6dPEdOId1bDuPjBx1U783gg3UUxbcEht6WM0+/agdDiolpme3g+Z0m9r
gpF+Uw9D/yGCFAsP3hMMBrF5CIe83rWBW3xGWt2/hJ2HRVcvF+ec0s7BHOLhmPdVtPPjzD7kzVh1
mzaTmrPVyQ1+bCNmXtUoB8eyGyIK7236UrRiOHWSbz/kUPLe+1gNdpISfh3GyH4cfLfbyqEkrxzv
pf1D05iwlur8JIR3+SWNOPFbkHuKQ9R+VxjxSUBWTzus7RLvCRbL8fahWIhkUInhKuEVAqo9f4I6
FwpM4Y+yM4Ty3sq89zDxsFQCGLyNajlYiycXh6PcgjwIbAE6tLPZBW2dKwqqUYMmpLOGYekhIBd5
xukpOeihEr9aoSV2cmykbwL9kARhgIdSDn54mtHdVRiK7AO8PL4mY6Y82oaypmqxdEfghWVOel0s
yBzuw+uhKbXVKY6btWILhlCc6L2sydkuPR4wJtBrpto3qZLPVsFWC9SuexUBSxzEYqTJ/Bh5xwx1
nIC4H3sb6Z8i8uONZY6729976a4l3KEfCMcMYOHsokDP35YCr1UdW+q+j2H7b9O4R30VJ7m0i2F3
o+NE1RSQ+WyGQABMV6s62FW2txWl2m8Gw0AfQjO/Bx28A2X0/hqoxSgGqLNJbI1neXbvRo0VNygr
KA502u+NXsAO9KuPSsM8APusNWTx0j4m6aT/jpHHtd5LB/gA7aRMcYIOPiVlzHyMfgjIyH7vvt/+
YkucUCDDk5cNts9gyKff8scrDD+LR0P2dccudfNTT0R/Zxb98KgbmbbvZQBMllrpW6vQtK2edAVq
210f790e3dKNZ2f+URrU6LdAxylr1fpIJE00i3bFtiji+ITxob0ncQ9O0F0QFEKZYR81ELwyXR1/
2lrQPShFUR11udReSs9XdnADbGPL+4I7kFpTUqiF+RjhWp1vDLR19lpsyvtOHpRNhBfoe8oW2cam
J7ZeFrb/w3eHEA4+drIzuOqkQHSOq76zdEfIFUVj1f/HqOw7KRefMYzYlWd24bND1iERm2R+Jlbc
5adIwrqSScuJ+uJW97YlrB32c5Geend60wJ9Lf1aSsAvPv4saFE6Csl0avn4VfZSe+a92puvFYpl
RhZ8oD3ibZLc2nUA96FCh7s0wkYKmzl58PcSEqIr81+AYCFqMrlTgAFagCfGJv5+rtVB7xZQFgrT
0892WCeHXKkqyHqm96jhGQqkNvce83FIeYElfVN1ZfbQg7Ivo3Q7atysCUZ3x5EI/hvGiN4ugRCx
pkd/XfiefJemBB3eAoHl7FullMsii+qIYwjKeXhK6ltltMfTGMj2zpBL46hUqr1RDe+v7YTA0/45
8vTI/HFgow47pqaif1Nm7TYvXxP96+0rYeESh9AwEToUGXmn+aNd6W1MySH5P5yd2XLbyNKtnwgR
mIdbABxFSZSswe0bhCW7Mc9AYXj6/yv1jnPaNMOKvS+6aUkkC1WVlVNlrmWd6aSBRzEH2N+zCqDV
8uIzPJBrEg9/AqLuUQVBvu3XuTikF6spGc1zuVr3RtbvOQM1oNL1Psvqz2Bpr0k7W6KCo0SjGpbj
wj1QgC8dZQc8tOytuGvHJX3T60WhkLim5b3uTDCNqvR2HTXr3OsaYdbSrruhTAsoZMFdmRcbzy+K
PgOvveIWyBsMjjxXdNxmXMiS7K6M9FmAipLHNUqmpgHsM2TzayvNEDQzyDJ8Svp+XWnFUMrIlGNU
pAwA0/caknzo7WVVYDcc5nz7ZyG6YqLlpQyASOCFUB50Mafe0poe+G4X1gDr7zltdmx+GUTN+Dcd
zu8DpBWfhHnXJohD4JGyJQnxW/+mPhkqNBSqey6N9U6Zte+FLiC2o5/e7ovPjCaLdRGjkCqjh0ym
kYAou5jcuuhrN3mxd+6a/tWby0dhU73z5wW84sX9Mob+64Yt0TJrsPx6Z6oxdnY3nYzKuWmZWCCs
5iWZzS5QhujOo4P+zwNfWUhKPnCeKWCms+tSUkRd0nI7r9GZi/ZuD+r+7H/g2kXdXAYdUcUnknJF
k0pvHVVDMhqkt4vFnNomz1YvpbfYNl/6sfqir8CgTMtrq1siqBTJoOd8EkZfUXHoAURTl3EQ8cmv
izuB9E0moInOq23uLMW+IR3+0Dvclfx5La/lkX8ZSC72v5R1UXkTVfgMNBIAaXWFG168V/Yy+hL6
oFgrdVMOzi43nN34aU/itZUlfyTLJeie+i3BolV2bA6qK8XUMZ4MK7f/IuvUba2hyG9MlYJarye7
nthL98nd7LVsHdUGxgcwsXWl5N+zooG4PDrPdZE+F0Jtb+zC/qFBORwAH1LAZpAVpxr7XcED3g9n
Y41JhmbFdOwW2HX/vA3XthucDQdfGkvDDeuvuzAOzWo70DSdTSutARptXxJNux9r98efx7m63RQ+
0O/P/R9x3oVc1Sb6cDHhfM3svURh5QWqmrp7pD86KHPVj5U8qPTPyAyv6Aqsx/8f9kLKaACaajcZ
3bOhFj+irny04/WYjSU0cmoLWelwK1EOQaVIPzlH13QFV3FUNIFER/HbRSDm9SQJuzxzz4j2LvXa
nWvUZ0Bh+gB68s2fF/ejffNC61JkZ1PZQeRMydmFCdPcgTOzVsyyzbu7JGub85row0te98n7Mpja
nV2P86G2M2vTw6/d+X3bGadqprFkdOYhVAcnObZRuWw6ve6CWUHRNIOrHCe7afYF7N5+OXRJKCaL
ujfYCUKl0svd2kWxX8OIHhC826emWUTYl3R1FJX1WRH875LK9QTlaRSp0ZSHA/arpHJ7mjP/wTur
4wqeaBtpvqJW5LPr9jOKnWvagSt3yZ2mEtNe3jJl9sAlKkn9c20DB1lE8XttzncgSv/VWPE2spwd
JOyf1Kf8Pj3Zp8yNliQRQzFdHERVxZs0uPM5ixQKZFGmX0XsrRsuoJpPrMo1yaTGFSBrQirMy8VJ
5DCAzw08/Dkyl2Ojaq99QR7OU9QD/cmfSObVsbjf4RBoFHxf3ixllTLoRuo650RAUj1U6mO02nvq
ek0wfUA2/vM5uLaGxgfzr0Sq+M09XwVdPtRz4VnlVh6YbQLjcNyS/NXW+ZPo94pjCuMcNxAk6DEf
lyJC+YK30jPF8W6VQ9cmr6Iz3v88m6trxzbhuklbfKlBapBcx2r1kIi+esyr+CXXEyjd4qWgiLb7
DBDjo57kUocQ0tKaxYUYvsqFWEylpddeUaCgE70odhqlDQ9ebqV78BS1NyqX7LdG8aafjaH2N2AY
9Ddpoju3cyR1d9YWu6aL1rvUGuZwFobim2VhHilKWD5pqbwWCntc/nI/KoEMMRu/KgIXxOrUazrv
PMwGDaTWsNzXZqkG09Is7xZ5lr1QrOUu0SvbX7PS+1ufLOK0DvbxToWSLV8q8yFVlPQFhC2FYJRO
DjVWtDhojWL4H8wAIiIhKmXH5G8VDJPN9Vy8eOdqWb2bgvK0kzbZ3s/GtZJv49J7n8Cy/c5/TckS
uOLchIDL4fyGA1fELpVfCs6xCz7LIUozmpLWFVRSijbuIqPvQ6DMplA1y/KZsib1IMDPD7mLgiQ+
KZJT3nTZFjJjEZZtneytsbYPAhSsTW06RPP6bIfKkhmbmbxBbmhFME1L6RfC/YyQ/dolMTPh9p0a
CGrHf9eIqZkJY2ImQtyMaZv5y9ocF0Pc9VZy13r5l6TUmgC1s6Hq4HsLR/qfD+A1dfLvB7hIJ4Dn
CrqwUL2zWDDZ6QxXImUg0S5px+Z/0JMSypQ+O7AKfjt8i6WXiht5HqlG6I4qNU1D9sF5rZSVvtDW
+h/q2GVl+f+DDpC651/O90QaXHVj+sETzT0VxvoC9rw/wZI+qsrbn1fxd6BaKZH/mtvFWBK1cgGs
PjoXlRnjLmijsle0xH0UU/K3OZiJX9fefNvZXXG0am26N5Ji+kJy3gwjMFn8CcD8o20M5eSXSRrd
1H1efv3zM14JycHzpmaSPmOJEnrprGVxby1xHJ27FCI/AfnSXnMim1pNu4O2NGt7zZ/m3vxkaa4O
S0T5EVPCnnKhcmtz0nLuKbyzLuJoO9ZldqfVEW2cY1eccqP7Hk2wvP95qtcMl0VgRb84nbi/YXdb
JHRSA8Syc9VG85bapjwAIbLb/nmUazOTN1v0CaGGAAD5Vb5WR49QzDqjzG0wDu+21kJDuZ2Uh6L8
jOrlamjx78EuzqkCAwB3KyYoS/U5issbgaVynLAYj6X2Uk5PA002Wrl80nR1TTtQn0XmSOIboON/
nSJdl1zV9rSt5cv61mTx/TSrL7mWf1acc20pqc8xEA+q0n6rRsWmNH0nFfpoNqd0jO5GFz5LbzSr
wEzG0u+d4RMbclXz/nvIixM7GbRIOFy/nos4MXxKGW/czKLJSwusbDisivegec13r66exOI9GGX7
mSN3zQEnFydvFWSj1GXta+lkVtVNiQJNVvO61tFhsIa7utniQi8+OCDfYTH7HzQwVStSI3Jz/VvW
uqA5oBmyVTl767bVejAx6sCpssM6fVaqKVfv0tHCoknED5yX3zz9ZOFcjguIgoTAA/f1lnLbe/fq
0H0yo2sCSiKOWwOymkjohZ9Eeb+nT04cP6SD7QQwsk4bxxa1nyjrZ91614eiPhMabbCWLl0yOyXH
MnW5crYzGhwoNHOPTlcWh6ky1U80y9WhSMEBz0Lt+W84DWs2iKlpvehsO0nyOEJKtzOMPH3Q0knf
/VmJXcsdcEdPC6mMlX5L1HZJ0QtXKZUz/bdcnda5p2yGIqO6oS7rA/3YYsskrVeq49e9UPP1k/Gv
TZUjAJwQqPKy7ftXDRPH3tLjNcYP5KOWbdekiwzMrb0NKuQnVuGaTP5rKEf9dShhLk4xj1H8MGeC
Zj1xZ5TWD0UTfg/K659X9epQknmNUjVuVi8TjBYwXHbTafFDoVabpndutUnZqbl9VBL7k6Gu2Tpu
TkG14H5b6pJfZzXGka50jRJTahIJv7Lib439GbLWtelwecC9pMTgx4H7dQzXUUSyGlZM/1CsHOa1
77a5pXePhdu/95VafyITV3UzCXbZ2kxE/VtOmErNto1qB6EwE6C12uFH75K2oTKNGKOvui0tg0bQ
iOg9H9Vxv6a5CFzFaj6zutdUNHuI9WPawKNezDsfi1HvZb8lnRKnxa1fPXt6a5vhW9Otm66zX7qh
+x9SJB51BrLFk97Ly/MwTzABlmYSP5RGBh0mREOPum0LylStz4T096NPep8j/x+Yq8uEmtMt+tRR
ofowTPZxrdWgrqq/8nU5tk4Spqb6Vzpqk18ZnzEo/BOf/ds6ENdC9oWplyQW0LhfrCtdCWWqk5q+
7zxHPzhaiRczmzWNppV6gv9jeE6yfAnd3BN3tt1mIc1W7q4Vo7OZkggLvVRrkHXDCOePBlnpGNs3
a71ot7oL+dLgZdFG7ZphZ0SzAGkuE3/jU+t7DcrG7Yo2fRYaTKB+7UTZM73BpW8DHbfx2hjwDqvz
dlnu7USXUJ1DI4VJ86uRpSncUuZWL5Y8dAo13g+F0VAb4XJRn4DHsKj6FJh0dPhFtgI+1wk6zYZ+
2a3t6p6iRcl3ujulhyoX5amJ0ypozXE91H0EulhugcY40NvMqFCjpINZPLA38SntFbJI06h4fkz7
9NYuJ2PTlt5ENJivG4Js9SUevGifOVYSjEUtjmKZ040yRdXNoizjTTnk5blJ7O4YjWbpd32c3TR0
mMNeXhdhpVSrX0+94uvz1N+akdltTDsp9t6aPrUeHSOqqhjbonQIFrjU2yTjWm1NigH81aCtxRjT
NeSgtqd4gCemiFWSFQWgxVmhFmEdrRFkMQsNLqjcrRbr1TZ1gXDx6OUMocUcbzU3VvajZiQ0rGhi
t7KVWzNa+l07ek4wKYp7yAd7DdU2d8N0HGq/qi3PH7NGOcWAq26X0m63+eQ6flnnip+WWRRQReIc
jGhdd6VncXtm9KvtG2omgqUBKDE1GnhtqEk5/lnpX2pik8CKXKOEkZE5iUulr9UtyU240GnfKuMn
NaqnV+GJ6rOI/fLYysNDtwiuMllAGi2lRf1XWCtLSBgkc+6nrt2by3R2RG750wAISbsuD62avWLs
/0rt8r9lFP8YmbIPjRIVYBEunS2qMICvR+Tv5348JlHyOhvTFyB5+v8yJ/ExjnTncEto9b0MGfMm
TQhVc/c+8XwdjhW6YT7zBX67TfgYg/sENopOi9+AM7p1mDg9tnMv2v04RMqtHWfNjRWPyC5ZNLCn
pzRItcjbgP2HTuFo3w11pT4UZq7uvdIZX+xo9N6WNF++tqYnpGZaR3qkuvk1bnW6VmB2OGI0nLuK
ytPNAHBs6bd2ovjQNTl3whAqGJn02VVxDd+8AO/vz/J4abUvpyit278ExY7qmKdxp3M7AgsdO2oT
iLGLwllpphD0v/82opLjOdTkUcggb/0vS3c7azCHGLyS+2hIN4bZvXR4i1Cabxn1vmz0LWA5Ozcd
vlhqfMjFf1u6/jE820nXu3RTLvmPnSmOR+g7nf9CaqRdurRbXJXAKwPwiYSK+nVFRZx0s5m19n2q
q+cZdnJfF9OT65avShyYQvusM+fSOf6YEoeA9ihu9zTzwk6aVVy5s9kO51okGheIQtnDuWgQGMef
NWNxuySf/rfZwQ0A66dJ2v/SKpPeBGGFQq+zmCZaK1QSdFyWjtq7Mk6xABpSTe/GtilCR7EhJOqb
4YfXRM2RS3vlVq3HJiCRb5wKAjB6ucrhKV9s/aZN4VLQV0W/M9v0XcTZax1p4tbjjPuduXi3hlqJ
KlA83RcD/JFaPre7PKsZcCjncGiGxtf6UaOMdejmr1HvKDejqXUbyrb1kKZf1fLr2PxJhSIfKb0y
gDg23bRKrX1ViXbbMOLq8jlL0vxEya2xr82l2wlVmfZF4i0bYCHUo+CNvuEs9gZct/Zm6TNsaOum
22ZRijtgXodnNV+KE7D4YhfpGlAVRV4dRnvuqRxKyrBq02hTOUoTNHYSb+FuWioYIYsYH6SOQwyS
fhc3sEXN/SBBiKEx2dIgmRIcWN8XEJAODv7ECdCrcldYXXYfN3ka1DVwvauRxRuQZLNN2paZn8Rj
K0GUtY3agiici2wI4kxVSRoP072yriEe9QZQWOO00OAYGlQx+c0CzYABqsVh8HIKvkdrQ7iQPZaL
V4aYxy4sK0FKPNbThzg2zKPTt9o9FBHWsZss4RsL2WCxRs3Olgyjw5wWodW5tp+QxbhN1ak8ZVGr
+XFldGEU5+l2jfvlkZRpdqCAZuGB23nfl7rtO1HsbuJp8UIKlR2/aqd1H9lrGVhu3QfVXNVPdiaW
3WhV1sZY4rwIlZJC2XA1o/J7nylBjgotmynohtBaTs0IQ0cutIPWFOaXLBvmrVKMXzU90f/KqTAI
KvI3oIS3RtCvvbvNslLMUFWK5FA2jo7wpMvXkW5yGBlIjO6iCg7pSLWKt7a2IP7rhgjsn8oxcDrW
5X4smmUb6d10noU5bRNtsWA6pTPoaeXS8Zs6KuazVRnNuknxMMQXtc/i/ZhrJhvJ4doY1qzSRj5G
xmPRAHE4WABd2Vk8BYBmwK8HsxjbYLbbCua9nZ2V9r4RyGVfmGbmc38Kq3a5kjBSex2wIKCK/LHK
sq+ll5swMcZkms0qVQ/ZtKa7OdOVIOq9fheJZqlDs1/qp6okl+lrsLeFpeqBAu5Fs29QenqsO04u
qER96KhxcdNl7a6yc4QnCaMpPREN+ZkAPQXAhLmt/YESvZKW8LJrAOXrt2YDVAzYfO4uWRqu0h9K
mAjnreYVx0rBaYe2TP5h1g7YXDtxDiJ6yPM3I37h53n5Yc4OcuL4XNlu2wpfs51CEWUbZfnON+nW
gTSlz1sd9lMAtleoRH3DNstb3yBRyF8qcTdoP8rka6y8c81rRdU2z7cVtBtOyj33c5m/UVS1Ab8i
UFfTF0q9HbXn0n626HDXxF9m6wRao26aptrY9Aby/kHUx6LPbr3SOgn3HUSHIDapnR+2PJNn3Ot5
HXjps24+aOV+NfTQosNhTd6i0fDjxcb9fRm871Oe+R46u+S6DnCpcDCg1SnJt/P7UftuCDCNSZSZ
HpzLBaXRPW3i2zi6mVqt9rsmDgtuTCKwmqIm31SZgqMMrkUckyt50CLgapwt00+zBX+p2HX9fIOH
6C9w4mlz6Uf1ElJv69edtlnbgv+2lptt8khnfQ3lVHHhoNvHSe8DjY/bMVwp+bgFSrryc1DvIz3b
IQR7i7A8gGnsi6YN6jnO0tsmrmpftZZxEw2u7kdoSt8j++FHtFfCqXVfQgwI74Dp06Ku4vh0J5E3
d62h3fa0hxeR90N1Wr+Liixs577xHU+5g7KAJv2i2af6eItV2tdMWFO656kuN8mkvQI7cUr1HmTv
yXuEBHiTg87SQJ9JwFDctdAQCM36Qo9b5dN+cqcIA2oiwsQoDVRjPJlKG9oNjJhmf+MtzjsEg1vN
GkOQrMi/QhXJGhiO8uRMZagb8bvRmDs1Ww7wXPhEo1SbD/F9N8Qnd63u1BZNqKXnikfg3H6LcvtL
bmsBNSSbReu3ralvl3br8bSW8ZYDIRuJ/BksM99yu81IUaTjHdpxj0CpSX0a6Ly2gKUTygO/YU/r
YSBKY4ladZ9qij/aryRSy/aRj6lNvMmMcdtMyRbp09fXUfsRqSejTHyrrVGhNnBsewgK5+V+seYN
xS8hYf+eFLyPugnmhUOgZgfb/W7N013NwabReZPkw7auF9+Jl1CzDl1qB0MHGFpR7iAH9VdX21b2
j2l86REuI4l31eKwl5TKZAOwtUsQi2dNu+Uodm4WlsMUVJNxtIC1WaGMLLmF46mksEKnIGU0y9/o
0PKl6IMy5TvC3Y0NHVSjan2ViseY7HtWg9zdx9hm1jxrys402mAe08Apl62nirNTOjRGTptUexyV
OFz4k7uU3xRrCmgYD1AzlTGHfE8OKgOawtD/wgyHHOOsGvaaKfHCHtTpZ652QdJ3G+ZnCjNcoERd
H9BrLBKLMbjjPlvBWTXbNXDZ1S5HVxdaRdU5QBoLgSjWUL4llMCZBVj8/QpWAjqjrGIflHiVEN6e
O9/qiIE74y+rVcEyolqJt4l+8Vv4aGK6DZQEkbFOxvCjcaM9oqBaw86uMgGaffSCYnVRKIN6NxI4
+zn1QexzlXl/Oc0kpakniSOqdt8XmJZE33bp5PlolVoxw6ocDj3uBj/qXvZDGbVjz06ZzU/2DKO5
1V2cDMpawszgLoJvWYuGkv9lu2Q1kbarRb4WNVupJ1Vl8U4MDZpNaCz9A3pXsXS/V4cHVe03maAR
EpRmokngMfUNxN07KXpSGpTlTU6aK3B/Ga3HdXVOTlTvOC6lKwqfKUazul+HeE8lT8DuKLxgMcah
3yDvo+oEZb8E/fRGI+zRgpYsYZnr8StxXVAlcU9q4+PEVHoVWpHk6B73koydD1edQjQ27ifqDvnK
aHIRVMuPlENpxfDQcyKRJ/liO18ibvZ4mkyMUvEPSvzc1fbOELD/lq+mFfkdjwC3BQgYEJ4nUqbg
/glmDcIpkhKGedeoOJ72c+++Nn3mF5HiT8uPejjMpuFjZYhvkaddx6zX6ORQFUnV2Z7tmZwFSjbT
T6IbfpKzRXkrxj0/AMDvO+5Tx4lMMuuBr+jSF295MNUbO/+WTzewXlHCcqNkOD2yyq3Jwh7fs/Go
B6G9XtoegdwhY9ge3jzHBIjuO5JGDXpIZzmLIw3RWz09FZyZ1p5htB/vpbVZkXO5KjwHa8QzsaT8
e2HGfOBjSarqa7KGUvfB+yatKSeQu46tYR0gX9qykBz/2VE48/dr/HVKd9RU347Rg9P+AArYN9dX
Iv9Gy+R2KdVXoX3nIT2zCMvYDF39mNbzh11k9AotW2gvapLuO08Ped+qRPtlVf2GllipP+scmuD8
p/RP5mXjcHTcuffb+DUuXl3jXj4YF9J+xjylPJZxGsqVpfpuIyDH42lpgQ1BZ8y1FxTRQZ/VrQ0V
gWFNB0WnhDffOhxqDoKnZFtBnSlCUFYvUiXyy8J0/U78hKw5UBPlXuR8rRHtWbuieuH/MtPo5T/h
1EQEtYNC6438u9QTNQi3+QhL1im2lmDBxRhm++u6UsKr3+qZ/YAPkDi48nsli32qwh55ljhXbwnm
7phvnq70Y1lPY1zvF6ofypZ28nTvWBUI9Xz/QnljWRm3NT4an6wzeIWhaTEBA8LxYO1XciLYI8Pd
R+oXDadvTp+k/2cU3V9WnRzr5ZAo28rYemUMGgfxoRZT25zw9lPphGLp75VpCRAyORXDHOUqSR2A
bEQslt16p6FudvVofB8RSM6JPHf5HYeLf0gV0bfuo5RXjV1NrNk3jfkGkZDnGNxrr1RRdbkUQ8Ge
SXOY6noQFYBUL8aDV7ihV6uVz9/XPD9jQhNz+EcR2F6Y5D+i/KetSDXP/NGoJW6k/UZ7xCZSHMC7
9K00dKgZ1hghlr4uXzWrP83WuHermzWynuo13vBn6Scw0Q/P1toyT816kM8ylvkTMgTCxQ43QOhG
aHqLdCEdIFMHqORrKzvM3ds4k3HnWLRZUJk7bX2RaypPK19FO5Kfd/mdPI4oMUi0kV9g6efN6myl
Iw6M84dClJ5lpdqn1ABbghLS2KWGf5CFCfz/48gbbw1FF3xnhHqiLS9S9NDhU2SLtm3RPyvxlw+f
Cu86q6STPY8vc6FJSUZpUzW/XXtS3VLoOUlgsBpsCD+pNcEir3ZU3Mq1ZDfkT41RSNEC3/Rv6fb9
Z514GQhfYB325QxleOFikFm+GN+Av7rKh1vbzQ22orfeGrMGUG7c9FBPDq2zBYsLcLPaZ+NAUoUU
PXuyIfgG8+xewJnHHuEgYsdJQvOgHAy5C8kwCl8Tw3lyc9Jz840maOJwnsGT1TjLjC59nbaGq3Id
7/iDGIg80v6bPUdbIvXd7I0+Rhnh5f9yF9tEQQX39bfCaXew+B2l0vZw1gXeKKrZ791KyroOrpbU
ycgeL1KEOZ3yTLOqsa5uBoq75JaQq5eu6lqYP3luKGuPEHW8GOmpiMe7zM4fCwI2zpaLJUFZs/pL
94b8clZ4P+sWiwHAt4cc+9k2W87OQbWkjydw8Nsh3ffpq5RAFKYBlnOVpW+O1SFHJWQjj1OxHvmO
WvHeeXFS/U2fy1MyWDvWorOqJ7TPK39J1ZLC0/EL/xSRuxliEWhVsv+PRUmL5fs65x8itpTPzdA+
tktJ9R19R5U0GayAtB9oyCHWQgQdsyElUBPrjdeH8tzXZ95EJr/tvvE2bIFNKij3fmiNVL94XtaN
tGmm88LiMj0stFIaG74/S5VTpj1Wkbb31PelWP3V7PF4XCa51dUbj8pvJJqjzvGM6jdb/YqBRaFw
7KUk4QLeSGICuQDDuJOGAfRmE/oC3gCEqBTOSG1CeZRb6V/z6yWhWU575gd0pXSb+J1AqzOTaDG/
Lji2dWLiExxib7q1e2sjsZm95CfflY9HaTIjwhzrgFJbSsoYcumhCpTeoMchc2Vv+Urchn8ia2nK
o+WNs8kXSLFKlg0qCq81FWPAS4Tac/JvTI8GhBXV0BeJP03y7fX0V70a0ofiE273zV1H7l9+SoNH
gv8jbmQoqWSYi/TXHXuV4SjD8GmGRLVChyH3hI5RPxHPZf9FOkDMbjBD3S12YuFyC+8LH4c5Dmse
FKQSluiLqblyd+VYctXw9VAD6p2Ni07aayIkl06cZw+B1B5STtkjkvXfx7kJCLhTTSf7gJrmsFg3
fF7qjVEuE1rUBDSe3yZ55w9jTHhlByme+GDM0KomWyku0n5D8pwQHzulVDbMQ5ZsMUvWox1wiOpu
hw+CREgFSlmfXxE4Z5O2EVPmS59XSh+LKufA03OKF/2J5ZHxWc2trXw2Fkm6flZzlAavdWO5f1I8
0Up4bRVLAyWX9A5W9J/cW/I50kBxaCawEznfaFrWUwd4aqxv1aQMDJIM/4iE3PwRH4LRYw9qOsz4
YKU7PX8ahucJBQWy5Y7nYqEbNd22hOVSkDEwPFfOCtr1eki1lqDFDEqAE3kAZi93nI/wGGqtHvn8
2GcBBwmWktOQZMQOWjAuJHzXDeb+n43LcC/40j6Pz6w8O5OZ+FYf1ka6s3ya3OqOY2EYXPAab7O5
G80kkNOlKChfOynpbDHvkEFyYRl+4r3NVn1TiEdHiEM66++5uMuy5sOCjxbeXKtpJ/anWodnuHMf
x+zRxU7SNx9OLaHcwxIV+OTj0RXUQ3NhSeoptrJv+DYcAOn00OO6k6vCvDNgD2UsaaVQwc8jKP6K
c0ucs5WzVlvC+XlrTdbGTu07poesGOsrMQDQlvYrPhsOu+U+TXqxZcGkk8iAs0VyLvmyCnz9j4pA
FkRF/bMaLFIdlbC1ebepreBqc3eMguJDmlJukOcEPGD8B6dpfKnApEfKSig2TgzhDx/ni5WRWLpo
fB6GM2mK93m276S84TWhDyMrotLE2WHTKAuXLrxUSIo8tPNWnnB5XiLasGSsa+XfgE+Sy0Re3gcw
AgJm92+TaCrSxlsZfEgngSUuxJ3U7jbvkt+RIDYcAnuufghhb/PaOFAR9pilBlmlB0SNb6ShdQ3s
JnuRAovi1YUXOth4Xe/wzOeP7BzHXz4NY5TjGg6Dd9+ZX9TobU6yjTypNB1s4669jYntZWaDJfqP
iJEsDOA98qVil6kN13mWMWrn4hUMJxSfMHrJ/duQTyPD96iQPGMBZOBUpUDKmCr69kPwjHuTeBRl
Bw+t1NjspEjyg8xIyg87Y+LLswGchRx+VqI36aTVPWXnNXlsAMTGF7ZY4uZlwxf5MuU6hUW5/Wx0
9y1eVT8fGjuWfpTQH2xuEAVuW+X6Uu9F9SqzC8vU7izuGvkiKRFss5zubJSPRCEkgr4gbGzDrM/P
0hI2SxWmebzhSQqwGGpSECrAgWMekVJyjwPVEv6IUgC9MPPlTIiz6u57orvBKIy9zONL2RpRYoxY
rN0OKwtV3w8KiINa6kEnDrIIQEjCHM3B2yMHuaSl1N42KSorKjZArj+lcQqa5JC+WYr1zs7bsq2K
qA2pcyoLtVz6Uu/idTdw7lad8K3K3keeTu71R18rN1FkPy05wbr9rETaiV1wIuoTKYWsZg19253q
WQ8EXlnfLU+V/Uwflq+X9YuGFHECRH1LZKfW/YYbWGBmlJ+KGR3gbiG/MxydKvkuvfKqzLYeJ0CM
6i2AmKGWvMmtBWbzTJi7r7z8Yfrw9M4DagtrKPVVVH1tUCF1/LdcAIUTI2NJdDOTQyd52UfWLRXp
AS0gVzJT4u1koMMVeso5fkiz1MFEJPJcVCpGXnUPtjqGcu3/CSlSz5XB0WLh9tBt4Es8cs2KNtw8
SP/IVcygx/ZpOAXJmjz00duQvnLxBZf0TAq0m/wI2AZ1/tgZL5lO0j9c5tafybYRmwReNp9LXRl9
Saw8jlLhkJZTzI0wo02cvMdZRb41fVi0xo/brzHYdFG+Hihbp8FF8wUqRCEj4PLVXkn+dI1vyXpJ
ZT7ikDjmXUU5lKZXtwInZ1im7YCaWHHMJdvkalkbacFRAMMaUTtDxTutKjLQYyvXZvJdzk9Pxq4d
QAUhQAbVKgsi0nZq4dyTD4iJ86vlkIMTS3f84FeDvivJufoYQ6f7lmjebiKfim5OqBlhTWOSYTUK
0ZkTykCKDfWwhN1DF8gsBLWxH0kFqcqwYBBB+3hKQQ+KSKMPG6GLnSb0t4/ns9bNuMRh7DjSxV7x
BJwlP8qT45HlEV4qHUZX7W9lLFjkYVv1d1I1Sl0hlWkfZfLqQni6FhiDQqzdf5+GyZe0EtJgydl6
GXSCvcsyEAqXihLOVrwZmtLntHMupUKA+MWJ0ncprlJxT9NZ9nW28d8kTlHKmaEfawHWUT7vlFY7
ylc5FWRH46SgAOWJJmtswRlTcHPHmurkKAft2QRUhXFARfopFRqBvjuc2S0cDrisjqtJ21PyJZGJ
lo80heoOIGBS4zO44MQmUzBYyU3fE2JSkBK4zYChAZ+2exyq9tBk/a0jjMCi2Ae1K78Feh+fG73/
o+w8luNGljX8RIiAR2HbjfZsNr0obRCUgwcKpuCe/n7Q5o5aDDJOnMWZiJEGaFRVZlbmb05sHb5L
6LWBrZ6Gqr332FesXMkcT5jTZo5JB1ljPLtVfgprJ6Cjt40128CYXN0Zmr3EQjdaYKIsb4FaU/Zr
zNPlrCHhQAn9gwNV+KCU/DvSUMGO6UL74lF14zNwQNWToYY8LSWsu3QaUqc6ZpRDhGfV4UePs+oh
jL2VKZ0AqhjNTuj2kzGslohWRmppGemKTgkbyPq9/KncdY5Zcuw5YUsH3EjCr6Hj3qD8DUqrcpav
TDBhtEVvt9uHhb8dM/HbIjlZ5BduQhYT/skr70rLJIfO2wGkRtb18Ur6uBu19QK5GsXSdViSohe9
FQABPLPcF331p0275ARheK8ZWbRCwmIZF+UUbD2FsCPG3WJ+2yYvTKqWA21n8XINq2SIdRHJJL1k
3rRbsmnmNasYr62lPCqVcTbaHvgVaPzs1xJ0RGGfRu41y6qHphsMmaQ+oYUU1ce4937zdlvT+m7m
6Rri7Ia4WFpiCxfz2OVNYBBTzJwIwQkwZXzjEF+WjLVoTvN9CKul/uLm8w437FuC4Zk5Qk7UNEbz
gkbG3ehGR2/4ViV3+EmeJ6XtfF6vpd1mJzdLaB31eFW31nFJ+5wBGhkAK7h3OOsQe2Xy1DKT4xci
BHdk7UO7eJSx9VDF4mKJcmWm4mbuPZhkcu1U2nopcpRtg2fz14aXEAYShtz5Gmectc9iZsy5rLS/
6H5z1/TdfaSyY2pwTosy6IT43ZffOA2ova409ltSU2vqjJo8cmSUk7iZjSyVCTQBCnjux0TtyGUO
0LP42XepT0+SxnzJ5EBqw45kl07ttyp+XU60S8QRs75bWmB21z2FAphgWCuQqcUmo3GJS5XVkfej
JtBCFegD5Puq3S21T4lWs9CnZyOpn4G1x6vF4CClGiyrcNVZBRPx/CutgJWgz8JI866Op+9l7YIT
eFn+/rIONh+2pEVolUW0mqZ4nZjRbim58rS+TT17b+pq585UEpmlbluPCivL22aVG4wq6QCHsdwP
FoM/QVGzZCY0/CxHbtMWGT/ND6I4uVfotgZLtREm5l7YMzPS/LmbDHc1SYV8Q/1FkrjjmmJLGPGX
1O+jBWz4XRlekEX6AWBWMBbW7UCZ5aInMVLp2mbye0jdXUwgU1xMk+ynqLONLosTon+3NUuft4wD
EOZe0tIAZDBOfECG2SVkCqzYugaTjdJAfxsK/KGz+qDmpAWCPqTF3bfM7fOclkynx9gmKTAKkM58
TPi8cDsO4ZwflufGWbyJXHCMjXnIZbM1Ou02Hud9qRxax6AJV5b/deGsiWl+RDCpouTX923fPUu3
+ZlNPvV0SSpkKJCizlXE6qBhr6MKf4NB+lttNV7Qxg0Umtp7QmQBcEj27KWMXafiWEBRYs02M7a6
uST+5MX8gG3QYSly4C+TgnBpbCzcUnJZ/4xSx1zZUGpX9WCsxsHl4Dn90YVluQQvYPCBQ2bHKISX
jNfCxis3td+WJJg7hraOZv8mFdMXs1F3Dgo3BsptPuPFpdbpHJPRZh6wHn+2rtC7Xevxl/DSAZ9D
dVQk4rY00+cibO/0VmxYXWedtj7/cUZ3o/CjUzF234A1rcfCu51lnRGX8nLlGBTQsmC7M0FdxtH1
XK+EUz2kXvVcqP6CAsY6897KIcXkjK5jpHE4yRIDWL/VmM0/x7w9SIpbj7BnkC1nEzOj1iFl61tz
JooL/88mWs6Gy2yrohSSbjFROkY/R0s9WW54BN+6i2rYYXKoA+LwzhELUKj73hZfejWvvJGrDlEY
qTywTNFaZClhRpQHo4nBZhjp9y4edsueBjT9xTGTjc1Fqi3CXSL0r7GbPMZjclsw4tBz56sZZ69S
dDfFEgKoSTPDBVPg6k/LxtM6e7v8QaJSbmRhUPYoHoU3S2WYli9IXa+XPOHR4i4MOuuEOEU5nNnc
RAw5bFX8kkIJIaTTp+5xRnSW78JFSlE3uUzrfNGd9Ga+Xf4Z0YjdXP7x4p2ZmnPsVa3g53I3JzP4
Ex6uYmYYPT0T9MtBPC2R3uWuzq/9lWrjC1Aktne/9lmRpSTSFkcRzJZW0HR3vTbvhsaM8Dyfds7U
HhKTuRR9CTfSEAitQK8Bkq6+FXbfHhMtdwI7K631bEX+na2155ZL6xhXb8s1zpDyd9T7rxmicxFH
cLno5QIEwhSdBhBO5mwGNqWfhmrLpGu7gQuEX/JGmEUuF52JhBiGzrEtysdGH5/SvDmncbXLqJdK
YjnIFVBJ1bObO6eUdx/hTCjb2aZ+KlCZiH7ytoflP8pS6BTOXjt+dbXirJv2ZomsTjdsJhk99nNs
kNPMy4TghkYO8FXOeMBC8HjaZPZ4UzI2183yFHbZ0Y48ptgabhw1E14Kze4BkBmnN40CTwEXpmg8
clofwCuY6660ajpP7ptf5i9JYd+QN4/URZuKiW5t2Qcxy13rqOMSqmFwbqOUKcLCeQzhzNHE3QCb
pKOuAL7Plt+vW71aAYY9jWbYAEgnkmaGKve9VPmutjs2lqmMm8gwykADGc/Ek7pAjVGx4pizDUtV
HaYx1NaePdZnjog8Grnm/VCFZp0Mj2vZ7I9gA93a+jZhWTWuM8fNXpUs3aDVzCJgRGHsTEQ3A88e
ekZlyt0pbxjXloGTQpYhF6fHvb1ikRlAu/lwqq1OBHY5N3wN/JO13vOZrS4ldVJCf+RKolyrPheg
CtemtJ/9qNSZ0YW/UrjZ89Cqr3rT5OfcGdVJFPFwHwKN2dtl0RxHgIw36A7BtujoRLkuPAItTcfA
UDoz28Yq11HWh+Au0FCsIQzfDLMngHUnA/8iNzcpNn6bPimijT5EDeNBruJrgNjVbZa0RR6ME6dR
dahDW15CnY9uy6EW+hep52AC0WyUO9ORM1DmvkzylYHY2KayxvkmjznQaRapixWl3rEeh/QYA/M9
NFnbBOUY5pw5W5zsLqRynqbC2ftd77657KpV7IbZpk5i+0sz1g0zNycJn0U59Q86CMx74UYZdVSp
PSRV7LEilhuYhTPeGOGYHkReqiBPpviZXSA3aF6lq8QotP1EdUZf39UCN5QpCGzuy4PZhfexU9c3
Yuzhd5SxN9Mx18cHJSon3LYaKCJgSkI+uPqo6MJZ8bMD/rXiUpTEzCui4rbhdlodXHumL2F16R1r
IYM+69pVa4TmVm+ERy6dyiO6V/VtknMxNnB9XccCLx1ud34gDC2CYug49ATBRYQF4oiDp9TaA4Ow
0kfHWmdDZR7sPk0fMFPug5B77WvKhlqDg2KgptXZ3VQZ5k2beP5Gi6dhPU+JI4GODy/S8VCiNfKo
BB/mj/RKxhHnrqhF70uZmTnRrvOHu6xG7zI3c3gMhZkGHXDoQKl8Dho9ju/pp7V3oQe4x4RjspX4
095ESojnqY9hk8giqQ7+LAv00czQ+DVAm8Spr5J3Bq2xUx7b5UZLjdekzet7S4bORs7DS2Z14BG9
WNsY8Ec2kTELMBb0oFQP3LDp+pqtIxnveFm1xbumQDUhsqevqZH2XEkpDCwnZqLqV/R3arfZpl7S
BPpozysSv/NkTWZ8m5fEtJwDclenpnEsnHgMcDTMHw1OL0aFpUMpZsugdLwRMF2oHy0VMZxJ6Sgn
KgEiO1UNXBR9upn9Wm6YZHdn31XpuUOp7hWM8rhFEeB72SGW4qLdvJZKZoHNCq7HftR3eK50x1av
x5M+kwNmvep3bQwqkzG8maDkXA3FOZn8bl0LmDmW7KPz2CIM4mQcKuIPsEjIcsE8R9axjRmvSUDc
QANE/ioQcn9uG3Sso9lh7hzbXNA8fQqGqHNXjSedXYPI0pbcrj2MFj5AiY5nVG/U8VLr+/w5DV8M
jJbXfdFzA6vzN2lb6oBHHwrgXj8H+Ih43IfbfjvkIt111VyjaaHrgVDTL2VqQ1BFlnkO7Vw9qCxi
v1igM/uxNX6EpPNfTC+irfQbedQR/V4JLAwCo0+e9dh/zmpOsVvgupFKd+PFuTrLScptj+wSd6Sa
c2eLad2HcQ/2da65ldE7qcsI18W2ZJzjlOY5HsYkCFuoTJmrHAQX+QazSYXWRexw3Gi4fTSFuDEc
lW/qWYqTlYcdE97OJun0CyLdTmmyDP4QzFri7yNEv/auzV7uJ1qqTlfZ6zDFCrhjhzPKtVzOLZHC
yasuECFd7ahVnPTOpf/Qa9pmTrgWAcHXN9XsLxCmsAyMuq5+uzrNmCJvS4wCAXfrZSFAyMZgBYvC
pZqpaGZlU8qpLrJgqlpxoi+crebSSbiOzfWpM0eGWQL0s8v1cVPUBINMjATj1IgCVYzRIWo1xv/C
T7Z5Dgg+GowuiCwZP8CEmzdY8JSLNB3ir44pD/k0gv8u0IICIq4cGCvl9BSiBk8pwmmNxnQ7pOKl
itzu1fTc9JlgBKxMR1Anc2JzPdQcmqpgY+p+3+7z1uSiM6ZUJyVTC9LyuNIE8LaYNtoK+54OoV7d
oDVoWtVFQVhchy4X/R6c/FE5zRTM0uv2sdf1ew8m6KXoSgKHnOe9dLnug8d6S1Ozv+fcg63OG/8p
zHOdCj3SH60EOQby7ribJtkH6UwOSsQ8fUkItV9najBgoHYUyAXQPPg9KJc6bu6iRNPv49RmuE/a
QubGkhQYTfWrr5syEHn/OM/C36YG/Yqwc8CtZI2/0rsqQX0P1BjmFP0mVwJCejNq6ykv8INKR6v5
UnkpCHnbzDYNY/y15lomxZWvDmUVJdEqzgYAOjKGJWAzksQchZ74BBg9dGoDjl/fPqVo3Z2y2nLv
ZdHKTdFE3rqXuf8QGSV3mZy1K6kjj33s5sCF1NHS8t8aMhxgBczq1vNSGVS1Zx+qqFfBGFJxq8Fq
tlBQ1W4AEXUDow3MyFiqhy519Y1ZkHG63Kxu9GgYH2PHpG/tTowrNROF5oQyIzL9+Flgrnys9R7s
9eB0X2NVpYHedkBx4lJnui7dg6ZQzykLw77rMObedplqj9Y8M1CdY22fxP0Esgi21xrZ4+kCgJxG
vpqqdeX1+V5XyJXmdZIwI7Xy+9KHuxEhIrb2B+CMo9TnFUY2zhkPyv7szH32+DHP6R9tDHshHv2H
uHJFdLIidN680ncvc+KODPqa01IWSz8/u7l4qjAmsePiGFkGYbTrg0+e/i5tBo0DmG9Q/+xrvXUj
T0Ml4O5cWt+LKdO0dJclzBNtXfw0Gzs5+oNXvFRoB2AlgEl4TrMCXXpYITLrzLNWu9bzx69kvsdT
gsCDhic1t4VM0t88JagvSlVZ4V2QMvJJBWm8hUKhuNF2AzjyNqe7GZpoJI8e/Uj0kx40MeW3UVrE
G8ufmm3LUabxSMNbJlYYLDUkLa+R0XAp3N2kvHSnFYW2MRNJH6dL5Moq/PylaYV/oLXyhnoV+FHk
LT8z+X2P0yZMtPEgY3vOPzYwHm0WoWGSdsfBApFi+jk/xwAJ3oppN6St/uXjT/ke2RLFBx1tAsc2
Efn5+0tWOGRN2aSru6yZxDdpVdVBKxKL+X2dXYoRozU+q1iNfTl8LeYy/oRS+u5C/v/j/+z8/1D4
6j6f+j5V/gVmXbTKh+kEpQmQEMNUO3myss+UJP+hsHKSwMlDcuLOvig1/f1zjVHw4/CkvlOdym4G
K+biEjXeJ0IMxrL/rplmMAQ9yN+Gbfzj1AmdLEqsSIWXWAcVTO8oJ03L7KH0FYDZ24EuKE50C/aQ
+fzHC/r+L/z/Ry///j9ftLTdbIpyS90VDBnRlRHfjNr4TH/ovV2Ke5iHtiLCiqg5/v2QSFUmvn08
hGL9SatgOGfZQ2ZpP2CrfaK99g5FECYenTfXRWcCu9G/H4WzYeUbZLRLTA1Ye/KbPqndnMyfkTsX
cYyrJeM5wjYXLQSEIK5Yx2PlzqGwFlNDAAEYyzHAsumr+e0a119QueYTaT5djXN92wD0+njR3vme
iFSiXG1Tt2BCc/U9hROmDTy/6K4td9VE1Tzl92k9PlVMD/73JxlocOp4YxFirqXsoI9xG87m6C6f
jDXQu1MDICRJ4UTQaPz4Ue9FaZSjUJJx0EFAEPMqtpTdNMqhNSOUj2XcrbxqpnCc6aGb0nch5GNI
U8IJ22g5BKsGktfGl5QieuhpG4tb2jozjRZkq2hfpT6odZdhF1GqwtqrwitP3JvaS56k9cavZnqL
DbOGctQyCJrwlFu6nGAZBmhtuvOZ7vF7m/I/v8y/UlqhsuWHm632P1Bx39sSFhsfAQl3cTtZsvJ/
zvGcDaVX610M8Yb5Sm7fNHp4sbX+Ypn1Jwv1ThDmGP//o65CRhGFrlrUty7ATla5NwZhWG4cf4HP
AVn4eFMY7306S8djBGq67XrXgoCVncRe47T8LvdnUtSbOaVh3W1nBNv1ZABWs+DIGNwZoMoKcEQT
QD8nBBIXf6YzYC/6ZddH/r+vcvW7bZpXtWhncRGhk9+7U5IvHE1tXfQpyB6Y5PBr5mgnGnqAUVi2
YAcAwqIECezT19G6ptW3QuFF2zS9G55t4LygWSIIuX5lwKw1Ka7RTlrL0ByAhjMq6Z3IX3tOit+o
lNz6oDOeokxFe6eMna1mN+Z9Y4/ie1iX0FFMH53a0J0CPx0omBPsfvy6qQOZ0teup8rbNHNVbavW
HtZ1VsEgySHzfbxe76QT32KlUJ6iJvlX07DA6MscLO/SyKZelaB83PoztfJ3ahAfHwZ49YxPYNhf
hd42dbqpQp/1Upe7QXK/l/VuliWAkL1OZ3/qi9McieDjH/ZeUf3XU6+K6rSls0QzybmYkJkPXc8E
BeJlCQweAFGt44IgPT0NYpjyhzKsuSAYBQPHj9/ivaOHQahj20h80ae4CpFSYX8s0Qq/6yucmrT+
meH2xinM165PYzrj+vePn/deZYIJg0nV7JG4/5EKLzRVha0w0jvNjkCdF7YTQ76QYtcZzXhuG5QE
G/jAXpeJddwMQIUxxg3cHvGTT97kvYTr48C3eK4RCa6d+OJML2TeOs4lBFIPyljKh3SgG6CCmuEQ
I0ZmiTpKAPknD34vAEHTxwqUZ+v0m64Cq1+OJikwuotKP2IC2YUbxGW65zQ1IAt//CP/aJX8HWLQ
URDQDf9ouVKu//0wRqNDVqrxD70vKX4mUBqAa+C2AbG/OSw/ENWMDfGPfvTRZYBsa92hYdwMNUSF
PwBiKS8JuuoeyCrfiD+IDu2OwSxTGH3z8cv+m3GWd/UW4QTP+Vd42Q7TqNDVmN6JaroMQ3kwPS5K
bn1qbP/h40f9G1UMnSqEPWj4JqrIV8nNNipMNTP60/CpupUziMV7tvykpHP+jSvmItfhcqNfdHuv
d5he+kbTGG54sapMbGowB+sk7vKj8BQMpCjs1v1AdHXLWDEBFLO5R4U8ojMBuDavFyh0Idzbshjs
XTTUYm1WX9vhyQW8RfvLPnXS7reeYujuTta8qbOsoQ3X+Ez9KmxWetEiACFSphSmXQJxgO/STMpe
T60ud4OZ2HtNT8H5SCMoBtWsxdCmN17fnhtHhD9iUf6oQiBVCczYG+7gPu3COtuqol/b2osmIuiZ
CiSOrjkkTB1UWmL16Yac5q+lBea48GaQtboNjtzzm69xVGOORj/SBYApqyCTMG//12VFdBF9d040
FTJGdX/vdibqNCBjd77YzmgzpqMhg0fdj48fssTlv46Uh+8C2cDyTSy9+Ie/H5LXuu+2jG4uSWnI
Y1JW1ZdmArGBMkt27vy+2Q1x464qmfmfnOZ/U8byaANhoEVjko7I1e+rQj3rhNXIC5Y5XH0GJJ4E
YruM3hce1HHQ5yBmHjRW1SeXoH/Oi4dlFIU0+AMcHmzn6rxUja/Sqi3lpbFaZnQyqoIE69tPAgD3
qatv6/DtdB/DUpzgyPrX33akJ1E1NdN/TM0iQJnGDnTor6Iz1hS8D2aDZqiiVh8rc2cl7XPWVz/d
ZmCIg5MKkvcbxCACLxEatAPXX7t9/5o6/IdqrVFB4fVH3Zuak1tI6F69BrknDU/uGLmrJJvPudSR
AB8f9KnoNtHYYsRmt99Q1IA03+siMMtqh0pfwgePMG5eIMGQGEEwOfIkxxFMW5SFWAHWgTFkv8sc
DpVZT9/8fja2TQZBIgozLI8Gt4BZrdHWbpBekh162PWo1+Db5EbH7hNtK963B0efoEUSWyFM8xaI
StR5gZUat4Opzs2w2HI6x9xzvoO/NA72BIWl9e0Y6gMjW0uLnrw++6nl+ne/tx8sMR+nkLo6cTaO
1zxHPuIcXdszQ54yCPKDgoyZWdthri7s7G9l0shVm2dPrd6660hPZ8hjHUyFLvUCkCY78GAHxsC3
QpqHcDE2d6YCAFV/35jwLpJ03mEWDN1W8yHg5ifd1d5SYYP/LX94dbjHEP1cav0bs8N5NVjirIs5
ZCRcrQGjXPJc3oGKugV/8Ep4TVZDkT164XhX4+QyTt5eJNYJqg92ofUTU5VbR+QPlTOv/bK8QVeE
wX9+ikREh9A1dkInJpUC/pJ46i3rYA3JoxNNP/Bbx0xMHDhrcCr951Sb+41r+MkOlZ6ZJrwJ4l7u
saO6Fe64G5gLF737JHMkdEodFws9ZcAayptOy74OHtIKbDAVhKlQCOl1LoOvDum3ZBp3zqAxmk+B
Wvt+FhR2dVYlbN0kbHYfh6Y/+kj/jU2cH3RTse9wEYYV/5i75jjb+26M7JsdAoc3fkUpze9BWzfu
m1V9w74W9Iu/rpYUXtSBY0cLHmDhxOEKv9Dbld/co6i1Qmhn2/Q4kvtOMAI3qhKQFrC7w/IuHeN1
KSu+mQY9v0O5fecCfuD/9LLZJ1qydcryh2gE5DWLfvibPs/rcrpHzOQNLu+qnK1PCqrrNPvnRy+9
IGSpMNq4jooccD2JPDhfg7MVinlDp994uPVOKR4HWgtCzv9K3/yTp/4TjP88FuVKqjjk4szrnonN
zLKsx2w4o2Ep0d5zisOkGCszhgpPhUEH1yhLNIuMfIFoNPGrqNtq+/GCX+ci3gHE6VJM055CzPIq
FyHiWE5LD/Dc5H56305NfI4dK3mBXdDf9HPj3ID8qI4qmsuXj598XawtT7Ydk22GtyV94qtUtOis
A6npxrONHAr0SmyOiiD+TEXu+npy9RTnqs/h5XU0In834C9TIY/R3peqfbRDhdq82Ln+8Prxj1o+
1/XxwbaCEYPJrYq1/Tu1YwdBVMoxbAN40YPrGj7XxbvOpMuugSaFh+7i3vZPZ1ZHvt6M5jh5TLt8
3FlNpy5I8Hwm+uu+k0ipEvC4Wfza+N/yGv/p3oSzoVBtzsazWWT+w4QIzcmYugQGWI4edtNYa2OI
3AO3vx4gvDmqHSik6HYQwjoCUiDJJYC+Ql+jC5KbTngYZATOtG/MZt+61pTQpJDWA2Dx740Q3aNX
ahKesjCy0wyk6Ekr5RhYXT/+QFc2fLXKrvyep4z4wpIHrRAn0vAIT+eLF+bqtjZif5NRugaxtLVt
wqwa/EwML9frmTbPqv+u2QBEInvIj5OjJgh5pKuo0ESzGktjXtEOpj5ADfIyWnH97HRze+Q97Yul
eX0whUmxjVUJr7Lr2tveF/2+ByldAj6ycZjNXdTl0N55+ng7vXc6/7sIV9spacs5yc1wAOE9fQPT
dGMnnYY/iJevocj9auMsWyW5+ETg9p0d9tfSX90vM1TWaSaL/iyH4Sf3+ydn0sdPgt+75xLrXDYW
LRPmGH9vr8otPQ9jp+Gs6Tbj3vhke/mDNiM1592Cinz7+Du+E+BRzuaOTqdCGPp1axxx5HaEIdaf
odlTM4X0WruVBaylWcEYwIXw48e9EwUWo0OmjYu2tH6dT6TUm8Sw6vlOr0H+D/gEbmWoQ7hEbvHw
8aPeWavFHGq5i/qInl+3X2rwYrmtyf7ctIZ4TLUEOZksNT9ZrXdita9j6EUpQ3Pf9K52RGVqRhV1
aAK2iHJfGgAFW1AjxU9EdcyjL/3018e/yrD+jaOoWeNOR1Kmd3zdeBddB/zAjbsz464GbImF5JgN
RmK4E5qOcJAHNiesgci2b7OpnbhKrhiKnDTNCT5+k3+Wkms3PRZm11h/ev/kR4CRAJl15dwVItZP
hR2JJzMxvC0Sk/NnjkL/hNzlWT7Mvz/TPU7F32eiNBruulnhnnsZX7DiwKeNmX8qgVSZlYca31g/
lRMS4r3JPmaA/b+6STnsVaqfP9ayBnJjV8tM5yRN6B+b57Hxp7sZ1OtW5lr64+NPapjXi7s8BtcX
urGWyy37Oqr5FdzdLnHOvRYPXIGi38Pc7XrA6iZd58HE8MQ1xj6IiuGQ+YUWdBo3VDnA2fv4Tf45
PKbOrAzMN/uaOeC1l1vlw1AZ8zC++FPy0ifdfSPMTxbVvDo6aJ1y3Wbyx8oaJo2Fq2/qobTk0gq2
HqdO6vsenMt332hVBjNHqwF4GH39OuqtdYjqadEhAzk4O8U+dOzxokkLpolvtuPJUll70zhDtitm
OhToHkS02SAA3eRSy869mzSXNKq5pSRdvLeoT344HhYriMFVxn1WtNru42+HReT1MlK5YkjgLweU
9u916AGoyb0u1LpbIzQe81Y7JCnqf7MCDqtN0AKQQb71TblKdXelObTeNfTD6zR8TVR7Yn5yQcgM
VetSbSfXuBiqR9fSuHOgXGEzLA3zrWkB5OTSvKnKNgEIGVMPQ/TovsQxUiJOtmsr7+tM2h7T5mwX
+KC7/W0yhw/T9NLGIKfoApqDeo7j5oftTRu3Z7eJajtkQL2R81aWfJic4rEU1U2rhxtLOotMQ+sO
d6lKymCRMKd/6SxaUgAxa+PemdItstT3RhOdekieSB/i9bw3ymid8NszF3lMlLbdzLlPTQfqBO9j
jKiM/PTHZGdU8YQeObf+LN5NSfhD6WDWUYhzOmvvCaQO4g4Kpg+WCFTizHVPlBCNtJ/ufN+HES3t
+NCENpqQyIepEHrFi4leOQQtprvGl8G0X/U0WQr2VSIMJKyc+x6Yc5hoi8xRaOB31DQnOMAL5St3
cCnz3GLjwA0OHWvnugtAE7pmu2ljzLynF2NAh0xLYWuB5HbD5Espop2bTFs+KqAhd1PzkbMeTJoO
uTeUD/7cHVVhIGAD0Mh29rUmwTt+ceb6RZr5PqzMdUxh1vHJdIRyR36hYUtmQP5jCZVhai6DZUF6
BHLmzd9sWAGrLjW+dN0vqZUHLiq7Li+3jvVT9tawyHBhFArrePpShhDkW+gyhbYq4/apQSF2dr1A
pPCpWJSEbQhcb60Z2QZyH52JJvBRe1z5oXtK7OIQxTN6ZOE3FUPiT7Mejy+oxWazDa14rzeQu3Cf
ewDQc18oeYyK8BzlxnpGsK8sLnz4tQrbwKy++XCx5k5/NqucYVvl/caVB7Jp+bWWiyKRs7JlReXh
mLcwf++Mmb5I5No/49Hd6mX6SDs0WrmSsW9lHKHBbqcFISzoz7bNToPo5rTjpRP908xt2xqHwxA6
CCU4z3Hu3oI2uvPF/KB1i/FCvxHeBENNPTuNfRnqEOZE82rTx9X1Dj0Q/NhcDw4yFSysxLaDJwKz
xPC7o0jqRyP01qPJ/KYBAMJjh4bJn7zVqYLTbtGmkKeKIlprytsqbX/b8s/fSEUL58Dcw+7dOrl2
8DMTLg1fQofqvWpM75tqIuQnS59ASKfDI4VrmgU3Kb7NPPc2jPNyId59JZwC/E/32XAzY3wDDQYZ
9dFZefW0tU39p41+UGPCFp1IjYt22dgZQR7aYEX1YiuWsdCMAIZxGUW07636MovyKTS8m1SLb6Ux
AZCFoKnHiHFO7IrIWIOLWsNdgHfNf6PFxa917wEUIpLdPkmBOg0fAxOSS8VfFAY6mkRs1STrru5X
iqabCxM/7Iw/kgt81CCS6P14ByG9G1C8wD8dAIpcCOueQxgfE6/d1Lm7L22YHDGS5c14a6rYWVux
+bqcet3S9p5BDlRQI9U3Z4GVu+chTXZOZbk7m34iAh3jYxOm+1JzkeNzX7oeycS6flbcupnqFsCU
BXoSjdQDvTG/uiBrUzltqjjEhgeYtr/ENo3+r2KENtYSyLlsYf86ALnHTIFzdd1dFit45L7zvSoN
ZBUYa7vWUSHUP0I+K0ysFlS0nl1k4DXvJspBIrk5eLRxTG9dv0GffVy7XaKCLNeRIEqlvupD4y7s
5rVTwvRqTedtRk9Ah8uDIC3dPLulwrF9+dP12zqInAqk81S/xh4gxSVOFW26d6p0k0f1iUIDzQx4
eUI/UKkgDFfIQyebQ9uB77SKkkK/kDdF0x9mMiidwmQmwNZveRlzvjPtV5T5b8wnXtux+o4OzV2j
9OdaupfOBHzsV7T/nf/j7Lx25Ea2bftFBOiC5jW9qyxvX4iqkoqejKAN8uvPYJ+X3eqL3TgX2BuC
1CVlJpOMWLHWnGMaECMMFwP76DLwTubpKcbItxrENCxfOeXoKPJzaM7GOgTIeNL+OKJbqsr6PAjh
7THR8sRpr2zxsUQeTB0e3k64zpOZOWJj1lXGasmtz6LTyR3RHv3GoAPXusFjXAPoS4xgfsusBgX9
FDpBvmLkb9KZ6oLyp65VcSapI31yU1imvcA9ZLYyRs3qS+KNTQGigBujwYozZM/sa/22G4WEiR0F
55zu7IWXGDa2I5qLaGAo+SAQGjrnpo73VmeqF7dQ2Y1vGPNmBtF3GmnkPnt5O/6qyU+1VqnI8xNn
jggVcqk5a1fY7wDyQRKuMcEUYu4/0Svpg+E6eucM/XROIkg3oLzAqmoNZadL8qd5sEnMnGKdQFer
n8cG63reurSVU+PH1L5Nh8oyLIJHTW+x2nrTg07M4DylTgiU0/QP2RBjSx+Ei5i1V/KcaBbNUdbq
FY2zfKi3mYrMfTag4g6aufymf5Pi6bP2ITfjmGL10vkZH80VJilDKzU9Ur6COK1TgiXDcTe18qrt
8G6ssjWP2Ekq+zxY8GPIB91MtrvvRHvNw/a34Y9Isk2sMpZl/8igf2lDmJyVTUSkaSWnxnO/0H+x
DVlMfnTwU2UMYthz8yoDY1scPau57xfWLhL2tVqSYwNvE1XuJ41EQpzDRyOGU4LiCssyEqS0HDB9
Aj0C+n+0G4wGXfFQyDrYGn761TmwsZKsf3c1MJa0RH87jfNtv7jAiPB4SNMEak/efCCfgLtc39Yk
uaxqZ8SCxnBy1Ydw0mvka12S7ueZ5BBs9S956J0K9sppGNe6AQeFTvBYJvrMWHDTQGogFiu+qwZ5
x6c9jFi+Dbu9i+fo2fJn79waIdzzOT1YcW2AlI6emj7AJtEVBaId09hYMqBOWxrw1Xaq5M7o6Q6N
rWlcQgjunbYuKrXvsZStchYX9oStjl3gshSgyz6vS3eNSWzbqWZbcvwupQbxVPt0rd191sHskZBf
J2PfjvVudqYCGTtUo4nUhYLPkmPyj4icQ8ef9fWzM5c0jfQ2jnlcEe9NY/gaxrfIx5NVSmveav1t
4UIDWv7FuWzeGtB+WMX2pmtv66mk0hF7P4x2y5/TLlhKl3IajkPcQRl6l6pfN7m7Jcrik7RgrJzB
UqHNC6GyJyjVr5mqR8NHCuJr+XrrIELI0x6GoN7Hw2/AdOdJpEeZPi3FWMtuZPTVvu30fjDhgnTx
zdDkYK/SFfo1/qmxumtMPLAZXlwj2Js1tc4YNK+zL1a5/buUCRx4yEweKXcNLdKib36iMdyjo/7t
V9C4neGO97fU9aNtbIQECt69GvxEGaZrOwZJzTZXW+7CgIe9cz8wsVmqkar/bTJMy0O06QCYEetT
aoZ4O+nDmKaiRVefpB/eM+feOcYLJcGmUvXWFu6LPbHfWfWPW+s7Jnt3S1GUGvM5GoECdEd7/Ohd
kttxbdIUyFaC9ZHRE5ls/s7hrxYaKDoYB6fEvuETDsCUE9VWGZ2Vq8Ceej8VLHt/bjf4iVbSH3Ft
wSJI2pdMuztrYMzhIROvFyLUvMvb7gkr5DkI2i81Ne9tXB1arDNj/VR0SDJwoe2xW5GzG5zDxuEk
dFnKfGlkX7nJOAp7hg8cBMhRwzGBHdoFphDB/3BWcws80Xe24SgOWvaPYhCL4zQKy6Owxr0W86Mt
mlsjxADnoHTmomtGLBwjF4HXtm3vZUJpMeK+p3QUZr3B1sFpMaxXwxw8aqM9zxM7WB//xlWLLX22
CavAljv2+a2ncCCyfKdYvPSYUEzg7Oi6Y9Gn4UrIGnOMtLdjUO79cd6khlgVnneN5w6kC/R4jKBL
SUQbZT/ln1bk7X2DWxM6s4w2SeDsjAgIDpE4Bga9pGSR8YYfd5iBlkVbw8HWHWjqvq66L+L3oEbA
zj1DuPDZtPR1OfrFVFEplatDrbLKuIuwgByo2ocZMjZb0XLK7OLu1pyaU2VOuwIXdaG603IKTY1h
r8kswzx8G9ZQplhaJY+EyzqMhnxT2QvOPb12VXEoBvuptvR9AuN6Nc76dvKMX/9yfP774Zm2wF/d
OioxrBEicP7ogbT5KGIxOM0jsCqrmjdu0NyBx4naZOUjBZUYXCocxf/9Rf9oJy8v6jim63mklVi0
X/540SghLLAbh+axMlJj49RoMyCnxWO5z2fjwQOgz7Lt/EuT5c9e3vKqgpPRIpIhxgedGJfiPyYJ
nZEgdvWjvz6q8DCkiv55ig4uowXvyGfuDA5qJuYx7yjx+jZy+r/18P7xBpYWzX+8gayezaFN0vax
UaJn7i7Bv+ePY8dv/vv1/aPN/I8X+qPX45S+1GbDJy2zU50v7ECOnYgry2Jcyf7GzNxtXf+bHvrP
MeL/vioddAgOthUgXPn7xysbuypm0EWPOQogeGJiZdWcyZOShcS8TOpUgVPt+OOcbtv/xwdelJWY
BJY2/h8f2AcjUCL1aR6TcO+E/XoCfNTJ/FLWl9rrrprfCl38y9f5/7zKgiYl40qXG+qPzxv2aZwV
9f++aIYMIeqLj2ow1vjYqsTZulH6YVXtv6hI/9nGI3jTWhqXDMR4iv74pFWTwuAhovwJ9X3yNTlW
dRTQWo6oHj0Ykgr22P/p0rI8CMd2eDmfcEV6sstV+I+bdiRH1GkxSFOOEQCXBt0XvvbsodMzR6yk
bhr0M0WxcxUVQo838l8u8vJ5/jbIXL5OgkSYl+CsQTP095e3VaphUhjDjT8lnz7Y3tjsfgMNQz08
FteumP4tUewf36pPhjGKdIFxgWwo748L7C1yqVqN+RP+4H3Ohjt0091gnvq2v3dNvS/tnyH4l2nt
P1/T5Utlus3/sGL92f814soiPKgLHk0/WpvNd1DD267pwAis2xpXNk3C0fiXwOY/9eNspn9/Vfvv
lzaXXmV2HN4eFWqfjvWgR45VQ/t7ccBh+dFV0btJfgayAF2Jib19sFL7SY36X77ify4cf7yRPx6k
0ifbOI9gMeYjjdKYKv3kwKKx3QcBj6OrTkaIerh//+839rLJ/MedxXJl0TT2ApsxHIvWn5O/OY1V
JtCEU8do+hRQYaLTEOTx79y1xqf//lr/fGpJXMWM5vIg8Tz9OUYCI5SQcBCaj3bsAD4hKXylw8wj
GyPIYaEhxfrvr4fn7I+uOB/PxhqAFBxPn4nI7o891hRD547Ccx4bEqNm37qGHdztYqS9k69KcpA2
inMi24J89frilczDQ5SrU9gCsjVEtstJMFj+QEa8w5jJLzbUsfY5G0a/FtwVcyryFuO9GdN5wvV/
NKSP9Nm6GNI7h2V9srBvG+DMKn88FQm0sAqbsNbJe+yEt8t/sLQLh9wErSe2UaYPHP2voUh/6Nn/
1b5KvGQnW2udROCWpyC9jFF57MDBxDMHYX9peYM+p3asjC+vl0+pTjPIxXo7mlW685r5xpUAhGvn
qUTZtOqm7N7Jgdpb72b5PRGEWIzDxczkMU1Nc+ULZnn+LxpzP+BLLjVZlkREX30PdRF/O9FwCnX4
4EEGCWV+iGQKEZ2LGBA04xLP4Tdr2/kg0fImcbptNpunovxcKGiR42+lfreY93rAhkmBAQkI56BO
1jTLjqb1QwoODdbwYHUzoZ8p6kf3sWYJSFMLiHzzgnt328rPEjVCb7mHboDtH/g7mbdPhVOdO/jT
q7gsb+tRbTvehz8/x7nxbAfxjQVvLi/KXUs5BY9+RlNUoSVe59kptWtzA+Gc9rp5ld3jnLdrRimb
Lhbx3uBox4PXJM1NY8OaaW11MSu+L9691dOnbYyVpg7n3YdARnZhFURn0eAENji8ewmEZJKTuv4p
xvIoLJhvtOIJap/XTuEuxg2YW/luCDkihdgv/rr61QQuLpFbVp7WlzsyeZhEhOynVMxROtxmKYQM
wFiBWoBmRrfmiHYah+mMleNm1t055NjfBvYm194Hmv2TY30DG12XI3IPy98mTblLyx5gMUdwgOiu
3W5HZVzlVJBhnZmIRJBU5vbJa7vnTjfP6awL6KH0LrPKg3gT2ODuOE0rHolRmJsqDAGy9nv6vDug
HTmUSQBIUObu7OlhuUo+4Ma+Cl+XOBreTFGDQ5LxtwvyfJW3w1sHyqQK3B1EWnsdRMepoc8BhfnH
oA+3GQcjPUxK+nd+r9p7oiyon3o/aG780nkd51YRBcClpdu9HfPwUM/VyR7z58AZ3buhaNSlzcIQ
PRe0l1Gor4WqAPSuyk9YfqOTaMXwmnSQgJoUv/MwRubLEIclCPzInPJHx1TNuZ6D6MEw3GAzElb3
6g4S3WXWw4toJ2fbE4WG0i5jisRUA66eabzlRQrwp7CHbZ06zjYZm+muRGUoV25hmA/EauvNkKBA
NbyYrpZCDXpjTky+90g9AKFl3DzJRmh/ePKWpJkyc3h118z8t2rwmZk0lYamBCnn2RsJa+1Sk2sg
nTk8mkIr0ogb5xL4NV86kXgm+h/hE8sSzsFz49nMZlLZ5ucpJ7DWk+5B0XqCBxE9OnG7muUAx43q
tDGBhZcNEzKBtAYeJBCP3mpOTZg94iU6xUl8VYp8LOln374t6wMu+19IR19do9xXMj/ZxLqp3N4a
Pd2q2O6Y4Aj040t7Xjf+Q2/l73UYXmeCxddpZ78G2qsuPPTcgCZoCdxIG7+24WsXC5WTeLgdMecH
EV2r2GHUYa7GsVi3/ZMHkqoZpp0Aa2EIAoKXB7SgOrIeMu19+lax5u9XqNr4pRAu4l4N0gKCOgMs
/mPRl3cgCS5uc4rHh8oIX+GAvck5u2WcwzTpd947e/6j6Va3XU5AiU3IVGysXC46Z6aKxqhCteTG
L80gVgasjYVVL9J+p/S705wsw781MiIYUdZJ92Tqv5Ihkqn/7mv9266dFHCPJ0iMMe5UMQCuRsDE
yC7hqB4TsrxQrpPgGbtGLfQvwpjfhddxdz8VheLh2MWcV/tKfw+ZhMJgL1wda9PJ2+UjIjHAbvBQ
IsZwfPmNqHBNIVfr7s5Q37ny7/hcXI3ePI1kQICYNaOHsKz2y2vPVrO3Yx1u0AemyyeNmkV9265r
gH3KfWiq9CTGiBJYlEDBpwQGdqk49lcn3hUVTDrJ5zhoDz7Tz6q1s12LZgOZ3KmU9nCSsc8yf7Ks
76ltiZ3p1MJnpM4CxDwUGyhwO6eYD4J7jr8SwI1c8eMiZxLJr8sobPmXqNSa00xYFKLcd78sjvw2
sar0gZ+JfDNfxwRe1bTYvCGkywRktC58/pDgCzAp9NROdOcP/KUqL2Bvegh/uz3/lO02jzS0ckP1
aMRPQyP2/GJ34260+pU1PSw/S7778l7QoL/wH2Mlj/yub8sP26HLASdJ6DMXuK+SpyxINssrMytf
V7DVYaas+WE5u8s7TVLzll/iMbY3vBdTZ+9q/Mopv/nFaaN9UdFAnSj5exPqsM2wS1svRkYwZR1v
jbaBtRa8BbSGGhnCiXN2yjG2vlDLaxC2ceEXY2i+ELIf3Tkz72RjJQpak4zuQEUHzP84RAVyX3bp
ORUzAnltn2U0vMSl9Sl6F4S0KC99jWklpSsbQbK2KKKsHuCLnm2QnxII2Rh/FirsYLTNzsbu0XYV
Rn4yM5GCDVkE8uSmr9Ko+6bfmUELbdcGKY5ePr8P7MSrOGQFtQTtwmB+RMQR3XhKQCCdprnd61Ld
qjRGpjG0PZY6Toiw2YqSp9nX9nbm4LVS7ONrP05OvQsbMCwmroMSFGxGke8Hu/Ecpqu5cWaYVp1c
YxomsknSSq2LwNU231ZXb5SopxT2DQOvdHIBZJRYNwcdXbPQbB50arhPHtSadYiabpXyZ+usb+/T
AA5u5hZXV7RfZZp+Vsxl17YN+kx3+WdpT+8I0fzVKAn1GcuIGLfYfi6qBdWlx1uEOdVHGuavwWTo
PYYauap1AOY2Hv21zO0a/CYmHG8wiY11aK4SwdkfJz+19lXoML0YWNUtUUW7PJ2Q7paA9thhwWLn
iX60EoGrp2zwGsX5OD+pRr8HqfuEzwyEWG8Z55CaiRAbzSLvJuoDjckvw62+Riv9otyIPoJQdgRZ
O045bUFZEeMeNgYBAOjXIZGRc7Jx/uI9FcZr7mNjqbzZ2BR1YzL9HZq3ug3f27YI3voIRJNnxlSU
HqNdcDbdTUDqqUkz/FgLJn3rAuzZXaTt7oybOzu5TfKChIWGoyGfy7S0NxDB7MvYhmRNm8uwxkSr
42az/96MsX8eKihBe5knzm0WyPHMiR4MuWViv4hN5zg5Rv9imfLCxGZ8w2MRfirRkwTlZcI7BsyX
DoXhJFvfhr5kM9po7YhlwhFwJ0EQ84ODACq7zuIYzrANMXFtJezLbm+1xKY24NtdnzbByhV9Av4X
yN9a+4LucmzRIkhUhWegG9JdNZQ5XdLeQprcxSkNm8L2kztWZlLEajvSH8Q9aiAo7NL7ChLCzm21
vonjwsP6YVvNJZsJXRTFzPQ4H5KXMMvgmxkpU8AOgXjsN/JVBs1wM6hZbLB9qd99mc2aDhiQKEqt
ngwo+sQ+aTwFFV8O07y6SZ2sf61xdXprO2zS7ySbioMxqOwMTP1zHJMfSwW/aps5NuMr9RrNZdCt
0pY7wKYr/SstWgpGx1MRW4+IgH8ZwKuSGdLCGOl9Ubb+F+8HFsIgAEbni9rXBnOkIHit3BLMzlzl
Jhj+2WdcUiYBZ6fOvCf+uGIAn3U9sEefjM7EZx/KxHq2UvYm7KdkJaeMATlZujaTY9lB3I8Zkim/
Y3QXEjE0sEpFYYd8sSMPkvHzOVjGV9a0CxYho61ATw0lQMUwaEzCCAzsKQ0kGMQ9zANRa+xrc9g3
SzSWMg18TO4aJdN+7EjUFBRHdrmaxLSEqzG1akDD1MMBoejacVqS+XrSMOozSKTzUDfrspl3SU60
GOxV8GT9Nemc5HcIblfCo3YYQvRBzq5PVpkAl2t5cFsLwdzbBlpaVv1KLtawvCrPMI/ui8gK+SHr
w6uzr8hZDD7euCGM+cuLR1RAw3VU4aGri4VQufeD6rmSPV0c/4pvELGGARXZqK9zkHwpwFGkRWWP
OsSJ1XThV0vgVVaVH1A69vz7KSNWdwaSO0gWG0PaGneNe0kC6w1wAxNrClcGzGgFtpnAGDnPT7IW
oIajY8zvIRSs4aCtB2d+qfxi66CCWhCURWHcj2N9cIvgWDEbDchXjpXAwcwAvKmlSfKVD7orYg0l
FGFtFyMzA595xdB+ycYJVlY3bToFQc9lwLZ8Tqr5fdrm3wT8XDC5HUkBL9aOntK977TDha+DgaUI
oLKP4dVzkghgandc3lwI57RPNCJXYhWig9/L6a0Ohh8vJJbZyN36s2TPXPmNOYHFc3YSGP0KrTv5
CiM3AVh/Gyim+Rfej8ImrrGz4f9qGWXlZnFbxoA/PWcNdXNgruU78NfshOlsBTbbGYX7aEzpq/CG
hxlJyCp2uhovFlP4Lz70uCU5c1/P5dNgQX8v9GVx5xCtcCwBLCY4a9ZmazzHJafFQQ2AiaIBeZQf
innl5DDkst9TF74aZtQOoL7kILbGAIC3M+c9CgrE7K6NibZkCtQMVzXy+GTEYhWBtr6zqUrwUOew
M9pfy6TeYfeD6nYwIQg3hj5FRXw1etC2IHfcwH4253FfI0hy5ube9P2nNERtkainoV3SJ9hrW/+H
rOUbgZ5oiXuWoZxWc/OXOOzW8eY7VygKuviQQyNGjHHJk5pCEZRewdRPymtlls+p0/yaRcd4Sc7I
/KZLHo3HZC6Pbu2fGiy4YQI9bDYZxTLY2qouYLo7QIYOgbjXmygJSKhOP5Dw6s3Eo0a4umWuaQTD
vVMsbnqSexk4n07cJZuUAcbtPJfRrlBNcrQzYE7VzNRPZWoHCQX4PfBQ/NhIfiJgvut5RJpiEUHR
x+VPTzLTPppxvU12ZW9xXudAGCBod1XcbZ0kMI5Zme/yLF/kYOMBlcatW7rTTRuFGUuDuXOUiDbF
mELJszm7403dlryjfFFnihSn25S7u7bp35iVPsHg6xld6fYUS6LEZOXuZGMTazk+RCUkZm/sitNo
ECug5WtauBbc0d5+ThQs/2yOrO1YM/G1SRICrd9ckJPSdWgqefDMQu5QhSN1IoiEKHYOtpK1FoO/
K4hqTHb0Mnc+jOLOZtuZkR6SJ8K8ulj1DUKUXnEIU51CxwC/qESikzkGY0Q5WVvsqBwPrUPi2fc0
fwmB1fklXoQRsaWOhFxsUBKDBWY2rPpsw6Ts6iTent0Lq6SaOrIN/Xpn+pjyPJNwVj13atuI4a61
hlNWLcdlZCvLKHEdIZkaJvWdNuZ7iCcp6ZbdM3Avqa8f+7o4NmnUrsqkvfhl6q5YQNYBU40Krk6R
eidXetc0mX55Rf3mQ8LOnfE8k9cs2+Stbnp6Pzb5gMszM0IGX8+9eHQ7sdNt8WJE8hx0dkDyc/Bt
M9CgccDVa6vsGg7Oduii27oqX7ssfh4T+dNnZfQcVcoiGpgFcOpZpFkFgawqA3Y9iXEk83HUc1YW
pDufUPcR8JUiEhPr9sfEkDq3XJKwA1px3XhSeUOxkjn70AJ0SH/4xiWPgaLzEnqpWoMcLUe8bgN1
ZZ6jLeivaRN9NW1ywdjxNjWMchcf4RDDFOP9+35MCF1GWgDcz649UwLcqGTpn4NXlhYAIju9N+Ya
S7l8Wq55kJLE4pOjiPJO+LTbB/FSDyEiWhCEUXUEErYteZinxGD3RHuUZo9zqfZos7/mCtIfXcEN
o2/+EfCQJvRwV/weefXlL8SYVZG5ParUeZm96DD7A91JvSt7ciUnEL38wz3v3Ma+WE5ceUo53Pe3
Oh4/7FFzeu0uufmiPe/QJK+5tNBiYGXlkG8ScTkyVEcBjWovSS+qvomxX+iYliK5vjhu7Rtr6M6J
BcrFTdCATY5/6kP3qXeqBz0ZR9rUV4nkNvVNiFDNOTCtp7SYr21M8bHcgmqpgNhfEQtftefClxfH
YqJIiiAWze1u+W5LcjQCVq1gQrUg5gzZaVm9Wk2/tVlDI6SkJZEQaVLfxrVzB8rw0BsmKMsOVaV5
32l/Ozm0+5ZvYvlWeH+HcArOWZx+9al+rNqW+Gvf3g/c7+Tzvmn3q+0A5ug5q7fjDONyGtODN6El
so0PtzdOc91UTPVRA9hqPcXW/WyMODZLEIckr9BY6GiMEDjg9/6+DHJSlWzEA5xdqpmyWoM7ZxLg
Q/dFCdirYtfo/C7lO+sr+zGz1Te0OdRrRvNpNlSXlpFvvUpenVgW614Hd4ipUC/WNyr+33sL3Dcx
l9a4NQAURzLaRv58RLGWbzyQC6JChBXGzSF2EOu71HrMh1FfFGgpgpKEBavmUGpNJL8Dykn4W/0S
PkO5jzaKeRTOXzDVzsDP9PbJH6ybPjXvDYMW7iCiAK2LPDel/512lYGtES5seN9oHCShnvaeyC5d
OR7sId9OXU4QXAWj1lxTvD/V6JKzCKlFHnz14GrkSDivHXMvTRWKTARFESfcaF061SaxoFDzWFWp
2is7vyeAnGKTZrT+IVvyPg6B3jQ27Tjr2zGI3iFt0iNvN8rucXsRIknycqD2Hqv2iKkDNvol4lr5
QcGa0uktfOe1UORPG9NzZ4mrmK33hvFYa9TnaSHWLu9lNrE0EDfr0ASMAv0ujXvB7ZkC1QIK4Sdr
Zgljn56Lkh10AHK7Z1ZaHhfc44bOqjgpi1Ex3Op229gow5Eov3OHviHrmtc8go2rNjM3EUGB90CX
13kX0oaKWj6HZz6FxDrQj5ZPLjd+OUExZ3sc6bQsqpmIZIoI7b0iQ0sZNCrJHJbNeGion8tqSlfT
4G0MLJTuHP0Iw1kr0B1j96GW+joC1Tx726zk60ibKyey1WSXFyvLz2kQnIq4vVpwj3ujvLWK8JIM
ek/L7CsNLfrpnCwL8zNnELOCiHuZtb60BTZqiB+SJ3CU5Kwn7r7tuZeAmCJ6JLvRp8+88/JfSYiO
3qw9doP8JDBEIsXKK24MUgF6H2p5WR1z9NhLG8pW/nuZLWcJUXzNCSljYjjETUkBYmwjXd7OtOtW
qgDuUDNcyn8b8fAY9fmHw3sMvfoYpSwvcXAsi/yEYOAx9MZzZPHUiEm3G7bNda1BRrk8ccs7BiO7
EVm4cVNxV6eEEg3tziAzo0SVVjn9FWbyueOc7iG4bFDyjSI50EBatxWJyUlAQyJMx2Dnu3jvfU2A
B/xrkPJDRYGZUR1bOt6mdrisuAenoxCK41sa/YQW9PC66kGvJ1MwLzJfLPab2iVroWLA0SNnbE2x
o/PzstyI+IlZeSIGZeNNHmVHOUY3PQkvVpb+IOh7KqLp2Gt309NZX3lNvWml9yCU2oeetaulOpRm
eZExzFGyLiqam25u7Xt7PlruvAkL/0Q2IIri0rlJc2ZNM3EDUzg/5tVLzTgm6WhGmkhWTSFfXIou
FFoGuu3yVCMgH1T5EIcwfRPxLiOUhLkiFbZIqTc8JLVMfdv8pm6KgItt/HK8bBMM9iEYnRtnvp/a
7jHLvVPYhTsMRz99Pr+JKTqzfNuYU8wdlO4zReZF0yZYbrMqNz7r0fpePkgqXNxI43dJGTa3zYUc
+5WZvKaBZqjMOuAzqsvao86qgzbUiTPOJrPkPbUHvY9abhNFmyCzkh2d2kNJVBKFASKzHoXY8D6L
Zs8eSeAKHfuExUwoYzcP3QtmDZwLuF9ilm9P1h9Wy7VUeX/Mm+pHNvqnUfSFjHc/ZdJfKOeqB7lL
PFKIm/gOY9oageoucdho4vzJ7DkxuLK9DVrjUY/Vgc3mYE4VMjafSM7GHLeu130sQdRTZ2HRMVk0
OXf+HpCJLxEdMliOtD4CoID3okfnmfhcg+koY/+oO3csVcsaEjHV7eVIh87ItiqL9/hhkNwBFSnD
8qWVI5s9pqFo5Avk4j32KiN/BoZ4q2o61SON1vSOmSzC0NB9AbrDlmyfetHxpImnkU3VMtPvBmzW
CvoGNO0uep0XroIn44CVxvpLTtcMwalbDi8dkdLLau/p/DNurOM4Q2sOYppJnZuTD7EU3Vn9qGIn
pRS0XkOeYHYPgLSmgsCu7LXTy1NdxDhNZvOl89z17Kf38ZDTKg3gzoc9gYR89nJy7yEW4QniZAN+
w72YSU5+nr9d1qllNfVHwr1UHqDtYT93uwyubEKUXKObtXbIPhxnUijrrM4P0PBj8n+YpNmtewT4
6qyKhva0MdDezfiGRYEVw097zppdZ+y48BQ3SOK2eomNZSo6rJEtnZBxPSdmTfr5UlHkVEk2yLdN
l4fpJu2U2oi2fVtWvThBvd6SZzQMlMEyIR7Q5X4ZcTG6uPNXBj0MSg38NWWERQDZPe1j0VEberBw
46oRaxdQLzLtvqZ2Ki5+k5/LGoxKOLyT60jkZ431qFfOYZGGSEVL1pC4UJPfgpwJxO6BtbWbggoO
Izhb1UdbVZSzhTq3Nmv95GjnWKds90I69waBOiY5BDBIm2NSRbdGrJll2enZ91gkLZXStiHeIgj4
f+e92E4lT0qMGw1ELSgWWWTI8T5bC1mdB00MZ9k4DVs3cgDDMIpNV1bvIxTERqr7sMRJMhI8sDKD
0aP6LrZpOD/kombsVf6UtXjMA0iJ6IohgLffqc0kliP80U1yQKnBTSINlvvqJZ+iK6SrK63Yszei
aXDnij2WY+WMzcYp67tlQyDoZdxaquKi2+5ccmYqrf6JPBb1pHwH5TRK6UmebLacthQncFcbeyw2
oeEe7UG/any3u5SKD6XVmGC98troya2rd0dOD+zN0AktqkzcHBQDxRzeGJkJVVmMmm8ofQobLTCC
pXdRrY5u2p4gpiHamYp9kDPFG4hNSHJ4N4AENI9i5kKmIzAWoODBdfs9DTr8QoxnK/e9y8YtCpND
xpG6swlZqZGuI9+Pzpiqbga7/85NENbSfLOy8g3v6U0kac3h/Bw2lq8JjExSe0Xk+5OLE36vc1Nw
EvRq4oQQPq5pgBN8SB/5yzE78dAPuDjcxTJi6u698CosD/O4YSDwqbyU+7w/qDghFGeW/SnJ51NV
KmYcTV/v0Pe/GHbEcrk04Zku35veX3cLSgSWpYaAAfOKHRHYQ1VuiwinS18gaSqiiCfPyrOD4Qzk
jRQJDHblV3QJECv3jKZqrw5e5YKnNucivQ08FzG3DDI+koMYjOZ4dFwOojfMlourHKzqlLg9imqb
3jztVIfhwsWtJJtHpFlW7fZOR5gcHYu5UYRyud0Oc1uSyYnCvUaBNaf7puj0ZmYo9BbGAqCGnZf3
nLi83f9wdl7NbStpmP5FqEJopFtmipQoKss3KMs6Qs4Zv36f9lysBanE2p2aKc+xddxAo8MX3gBT
UGyH1qHDZQ2T818TTp21sOw8eszCgLhZM9ihEkm3Ck0rQgFTK16Z+Rx3cmu8orJJP6yC04TwLun2
QQcztDbcOLkrqSBCb/LL+8mmKxG4rrprnLp6bdWwxg2Oso5XVd6jZSjVNvIVsgovHXaD6iKYGfTq
NomT4YyKp/GLwg6lSrdjxyMpswqDtkZl1nvrfOAqlQL8KRqbfTcoKPWnVQ4x1aF84g74hE2YLT5E
LIaMlha1aU4qG92pSU9oEJeCxFAPpxMxUn+o7TA9OJ1x6xSpWKm6Pd3lel0cMy16N0xmIQvC5Gy7
k7quBUX0kcCXOmf3VPUKBejEWlGB+UB9PeaQxysR0Ji9n9DUxK1LjR68wlfYQK5MY1En47hrjQaz
u7Df+JpI4DTo43seNdbOKBJp7CHM0FmH7MEzxiHjVaTihHaPnETT3FCgNbxNBvdo2SsaYXVEParl
gl1Z4Lq5j/MP+hHpdY5Hyr1D6xb6IYY04Gbru3oK7I8kqRqoq3b91k9tIOAQTsVG2BOGHyk3MriG
um8hl6mgIfWl5epNsoYxlR7GATx95wThwVIrvDy8YXg30a7VsO8NlGAVu76xL63B7TbCHZ9bw4jo
WTtTc5h0DJFixFe3k1HFqI2wSH2CMWTIus5+GY3MwkxHb68Ho6dKJwk0DoaJ9CVsP3scMObam6Iv
cZj0WuXcYJ+ywMgFwRK7sbq9mSG7tGBd40dhAwKjUdE8pqi3rgV9njvTp3cZuZqHALE0D3Ti+j7h
cLWWUTUNVyEoqnOKYS42V4UJFt+0w2VUduZ9ljb62+QUGdwdv13VvNm94WEJQVkw8arkUPbmeOja
7hXPdrxLiaPbpYLaGhHpmJfxfUgNt2DTguCxJU+QoiRW1ppocMsaFP0tn7T6LY4Ayy4w5AawYKvZ
Y2x2/2l2IDa0i0zikdhatY0L6SEIG5CxFboxL9NQ/ZlEQcMElc4NlDML1h9lelXpaaamE4aaKFml
OSFJpxFRpJhvb3uMAHYxhu4nDIoB33X+8KjpND5Q742HQwkVZlokamrtGszE8iVTad/mKh3gruUY
LZomXFHcDLCNpEa90VAGPUdxLJRV6E0G6tu2MYThLQtN2dWjQJVOVMWdF0xiPPQUJdxVkeL9s44N
L/9Q+gw7TduigEGQoREP+i3ctQy/2TrsjBcf8AsOhDnPgUQUPRF0QddIjikCpfY42puUKNaRkQ9/
VCQHFzDjn8wOzOe6GcKqpnmkkF44vgPsYnARwzPbDiXqAMxL2tRQ4/Rq2relkm7yEo5noOLWg5Am
niNDg21jEadvGVQka6urobG2tWqg+FjH69z2ij3Nb0Iz6Wvjlp59rmtwpGPdG2+Ivbn42CqRby1i
raHPzQVRi+1opQ4moxCPF32eebCUxg5waP6goEL55Bt6+5xi1Xqw2rQ8i5IENhVW+qTQ+QWQEHjB
vap79UMprG49apQQe08HhBFxXd6RTYP1FxmqbL4Tv7I7SedTREVcs5RKOiQcfeMqC9qMvzP4rRyC
GojYWNzVPtZqg4OTilK7GDwXxlsN2/1cZ0OpUgxpa4IMhWAWycX0z4BjLb0TjBq2QxEl25zi7rKM
xmNoQXdPisaiYwTrPMFMBbpOhKcZFzBwg9fYdT+Q+KABGsPqwzYmv47jSRxhiPxRnQaPDivC5lFE
Z6r8/6Ui9HGGaINlNZDeKRzF8KQnb8fh7p3AO0i4B2bWSqHGB1WZ3AOMJCAzwYBCIMAG+p1UOG0d
/n3oVOkqrAJAWF7t/hL0B++CRirUgW1dcRV4ONYge5Q5WrWwlUw90JWnrM5BBZKRCDsXUwdayKGj
24xA6nranr1Cv9IPm2id9aYJlkCBfZcrmbOPZAZqQHYB1KlhNCYAOSLjO66HSdQYs/OmUVF+tIn3
OLCKnCLYaI1+P4RA3SxlrehgtEB6mVF8bVGCqYRGc7Q+IOv0hEPziOt9eqahW9CpqHasUPsQoXy8
0NQA9el4RcXomUrYqkS+kFgofBva6KR5AGbNYT920z24KtnPcG5sdSiJalQ6s1Z0jFNqU8gtHpET
ubPhXplN+0Tn/yHCeIeqKwl4Zh3UJnqxSKBpwWDnlGW3mKqv5W/A3L3JVf1P0BvHIHPWZmce7B4g
XyppdhT1gmQ6NFFyY1TGU++whcrmpW2GHbuSHrnYdx0tT5HlhLjlg11ZLZU0vbkysqn+K0oPKL/4
+whtCxgAv6SrRik2FY3usk8w8EOYuA4BpY4W2g1BR9MRVKiW/A9+XtbGaUiVY2o9Ele8NTk3sGub
H0pbE/KGabSO2eq9BnJCmPd+htDGWEY6kUSYrUEP0Z6jWyaxOH6T31mj+QfE52KARGqMLmoa4c4k
mEiBOlGtvWXR/Io8ipC63kvMzTJSKMo1Iwpf6tOEfFGjTGcI04/o155D9LRbchwt7H63onpvQ+XZ
r4dpm7iYSk/psq/KKwIcXIFb9Z1DZhcO6V1aKLsymsAY2uD3IfRLVHtghhsFnllPKy4choMcRm0R
LJDHX0G3aEBKbS0fKJ6oCrf+C1HOf1OQn7lVxa4d7F/yp5xJXbUGDt2dkgHtMoIzmgi0ZalXxFm3
RhBl2WXKGdmMtVtTek3dm9jMNtFEYar0NiLpHhQxgL/GgTgtaIK05RXXB1bafvDYlM1xcKsbHILI
NGvvGe+yqwzaoqOQKTicHpT3cx+Xp7p6xsDtGv2kLc5Qh85xfw0tmZ9jv9XUHReiIhRx0G30i/xK
d8arIhueZDUv7EnJCvKrcqzxCavUDQfCsq7ztZKT4dFxEKaHCGlvnHEgOWhV8+yasB4DAsZYAHI2
MAnUkmk/xc2pqsYGJ8lA39rVcDvJ2oduqCctatb6UL5WbvoMgFDkAalwUTzhzljQaIhf6lDdxVZ+
Y7Y+21s7+UZ2VcpnQvETWY5DA8i3dK2NG9Pkl1DuGncHWabPrU3XIjiT4php596zqmr3IABeXK1V
loNvUGKDXbYoPCvZUDdwrxsBXqPDSq2PsSHvMufZh6GJSFzzZI/IO7ioVa98oZwQ3SkXkzK9BQZO
svpQ7XpIhE3T7RM88AwIIZPpnPq644hOom4PlPdX0PZoNQT6MdItsJ5Wgnk1O92s7A+/IKBuUu9F
N0bsIK0cKVB7VXo5+ala6AtUWd+xoBc7Leh3NHt3eeg9+eDq8KkZaW9ykF+LLki3gyiSXSyaDFql
dcob6yY33SPAP7fH9LCs9FYiEp1AOWRlyMlTbFV6GZb3nKTGaqLk7nNAaaaz4SfXJrhCF6hollUr
3GCBDaFRIDeHXWPih+YK4s+clg78YzCOAiZrz6ErXUTzVl7kOm2AcM99vgYkvh0iJDPiewiWbJdp
M6rAZgPjSi5vhWZuiBHzkJUkx5IX1qzHuF7VFZ1r21xH2iuKeqso19YOZO9YGIeJ4xmiq1S4kHaq
UdrDbZ7IFNFxAJ3pgE9FHnmJ3uA95Vg3Cbiw7nIwKEDfQSo+UVkc+WKKYy7lTOilf13XuF+rxoNL
0wN8arxvzOCgKe4x6yDoAqfszdMQ+88VVF7TTVYElPiyuFtUZe4GfIR41ISEjUL98GxG3kbB93Mw
T7lunOzefGt5GdHktFV0RKu8594BrK6GBPa4RTfU3X2K9FBjFiZ92qav95mLSwRcXhutbiZNvlpa
l9xQTz4BhjQThgMkwcQIEK7UrtiazdPgvFQh5H+t3TWps5E8X2/Eyz7O37zE60myys1IecsAhyz/
Qt4qBrvvtBUdOgBSY5DdqrpxpWEAusqd4Cpw0j3Z2tpFbqu1lXv4tyvqXAdkb6WC+H4IsntTj7Am
PnGX4MaN6VuwqsUrz9bk1/LhRacgYVStESZfyLkbw2nfFSddGvQF+aHsNNSTwYFLQFalvEpLYExO
NqVwfxm1/tikxe+xNm9AbpLY8uVYGEwrI8kVJuHSXCXGVGoECoWycQCm75KQ5QHXIl8YqgfTI7ib
6HNL1jHl/wS5nP5Vzb0PW1U3Nd3MhOrhUk5JkqK+3w24pDqpDud+uC+V6RUDlrMxptueVB4kA2Xg
qj1FwFnwcICKi+DWsu6U67EHbGA9Kq21yqMR/VrnWCnFGsO1fje16i7ghkr0aGuDFEAwwdtrk3WH
bQ1fCNMuicn+iytmm2Dxu1NoETu4JJcu4FYDX4ASY3bJsHLj+nVkdZaQedowXjede+3VRB7MOIpw
+doYs42sCXR/7ecnrAWq/Lfq4j5O13ufsnmGwdmoVJC4ks/kunetaWm0xUNqaoVx0GXpij3Uhd1u
6NxzpDowvKYVGHFI4Wje8G+aAfW4YKXRhyqzp5T0RDOmKzT0rzIaMtgxrBUr3ngl3ori7LmQ582i
PCY4K8nJXtswqodORS/Lc8K9U3I1y13sQ1/pg2ATtcqG5G7LAsJbjdt6sA+SD1VXwRHziBXB4IHM
5KYjemlrHQ6As2kMY5dg1dvz92CmupRjy+eSvzf42q8c9j7FbBrMBohNrHGzaO8xv0YQL/NxohoZ
rfhtU8rOy/zEVldy2nUm0w192i5w/IfizlftWysrp7UKf2Mhv0Es4lPCeQcA4jrSo33Lggp5AUVN
7nyHxlTMSR7xNzGtKSDvqdA2TY+qiTG9SEdom4Cu51NNwXsRTX/NoeVMu0pypYk7qtL1Ip76E6gy
yFE0cEH3ctyNVOvDO8sosW3zNhZPqukCr+ZgDWYOuaT4P6wOtxkghDg2n2wmmOyNBjQhfIDsiRvu
JQVBRl5ybPn32nSrVDz/EPeoaSRWSwHSinDtmMJKSFNwcDp1AAoehLtx+m5gSJ+EA+DuaUcojzAT
CK7gA60bKVfhJdlVjD2RPPR0B0fjYaP0we+4D/bQVABGvJS2s5Y/LEn3DT/l4/UKvp8I1D8lHElW
5ksZshC58p7PS0K/9thZGklZEzRrNQ5vXQ2hZw8QH8QuyEBgMARnb7gwwXL7CX4yNvW3mzIB1K9z
tqd2Gi+KKgV8zicRfYBKTXAgVbyy4yZFuoxjG3M/xSPih1iPWHfxUIToPRS5cqgm/RkFpLXNwa42
4w5QIqVCfAqysGP6YFLzMmzz5AhIAysAPCcWUwk0Z2p7qB9IvbRT8BgbyW0XgtNVqNX0pnar8Ar9
GH+gs7ONIv8qafyRbCke9xHiETmFi3VEtWQ5psYxH8x7GkE7Hx6iPkbZTWvmjyWqQ4tq6F9RZfcK
zkHnXAJASxFAt4rqXHYeoEq6iD5TbPN26BohedGJfdSqNO0LsTUS6c/e+mdjgl1WhWsDblhUdVsi
RiSIaKh1Wfri2aVYBEp/F3fZ2ez9G5PZpzIWIxCW1c+ujWNsQdjl6v3ag7azVM2Qhhqx3K7L66fJ
nV5SqCAttt5EBfp11+evJbovBYlhoU/PoY+lZunQvLHqfHw1o/q+sEEqwg6l6thUh84u0O5Vts2g
P0qjMsPDOo8ljGfHe+D46IqE0NlolJxSsz/oRCmgo95dP95ZonwRobghzr+tGpLqMoDSEfuP/hSv
IsU4uVmzxydsS8C5FsiDoYS/s7KYBtMAedrxyhsZu/g+eNWKLjAIbNIou643VOqqUwVfg977ezcm
T16WXDd6eELodKNZ/kOitPs+BHqTeui4KYp+LdW9pLyNKLghek5tp203RauVGywrKBcKtgAy69pR
ZTPR0tnLIqLCX5eO7W00tuO+afoMLl1SrBqr30rRvT7mtI7QYUNSyaSzTZ1nESt1uYgSrJT7HggO
QlcvZsZVLihDNrAfe2BInQXyOvMf0N2717MesG6M5GGrNdmWfKhcTqmG6pVwjmFB5Scr1fsE7p/T
o75uW1iCpkkrcSXeMnfjfWDaz7ArD36Tor80nouBZNOUuXVL959ir+YAtQFr0zfVyZ6GIx6TS1tp
ALi6oAn0xuKc87BcysPmOkHRWvozu0v6auuwyq4LVd3VWClzzFyT/2wSVWnARrW3hkBxkI71sU31
20LpbguUVdTJpZpp7NLIXOm2i0hGh+GBlm9EoO6VQequUdBKnDXd9K2C6C5hRKfbiA/JQnSUnhvg
1JqVXY82147L6SmXWmgnuwxlI07TFqksHjou1oUWfNiTuiitR7fOn+NaI/rqrtImfhJx9ZgjFEU7
aTPE8XUQDocC2S9pKKpxG2V8cpCw4LkKd0WC80QT9zi28CcqwkBN6PueL5S59ONk/dMmNc8R+0vd
ettaBRjmlHOKZQDSfqG62X0fWe9IS68UtQ+XFOr3AZhxq4i3WWTuXEvBu1hH4kxAV9F9MMW1fgwj
YOE/k5q/sOSJ93UqdYatUvuy9RlNXPN7q+wCd7yPAmiEm6b84+OFx2q4l28VeKAAq+L/Y0xLtVFO
/Z/4gXymf9QPSrosATyX/n4AuDamLHofCnz02obWIQ04GyD/TO0F9vZcmFYqaaiGI1Ul0DkGJTXj
bg99J7HXUyv1O1ztrjRfeF9K2kC3xMdQBRv+EZfZYtV61JKffp7mr1x1OThdOYHag4nmwudXdpBD
S/zUaO8H078XME2i+NRn5kMbjeufRxL8TZ8Z+Eg5qxgOCBMDRc2djYQpiROYbtPeE4I0t2QI06Fu
6gsyB19fB8q9EK6BfrmG8ctsLi13wtNW78yHkjqi3wxPCDbB0CfW9i5M3NfX+TySfJJ/1kpuYbVS
Wr35EHR5uYvK9EaJtPSCFdM3r4NmjqVzXTiajpzq50ECCotm6heQDeq+3I+a8tsxUT+1rJZKYmfo
0EF//kjfLEb2m4FPECUTgc/IbAtQr5hUOsbjAxQZbqc7NTMPqRpuStOJAFGoy5DJjMdlYUkLZy9+
hg98YRfKb/R5odi4DOg6+9CghzY3qPANJ+3NIaAwpW5QO8kXcXwqJ66gn1/169w6LnKH+I0wuSbT
/HlunQE6lVWWxQMWGDDPaVVACPWMsV/Wor3wSl8lkBxeSRiuhXMjactsVr1R41ghd3qAeufAq/Xa
cgdrimzhlxElZGXxhc329fSUA9oOSvB0A017pmtS0vZDDSOoHuhsO04B5OkXAMlFD8jI8W8EdNY8
3/08n183BEO67G9OT2G7c7V77GFaD5Z69aAH736UPwNC9S98sq9D4DwokJWhdmCjbT3b3eWQWjTG
EX8o7OTdk4qM+nj3//oW2DghagT8wLGRrJpta2FMWV2JonzQBjCTJFj+tgHt9vMgX1f450Hkcvnn
7GjGTqillZYPxZAdJysSm04k0FB0+/7ngb6bMOk0jJg8jl8gOD4PhIY8AXHMQH0UJNDhwgQ8Qf/+
8yBf1hqa+YiroJSD6gnU/dlGstq8AL8RJo9mf48ME0EpLToK4hU6VIHzTA2IX/344edRv8yhC8HH
1DilXHRN8Pb6/GplU4O5crLq0S3rrTKpV1U0PVO3+nmUL4cEHtvEyabg+DUMMXdWsbQp0bq210DV
KfeKuKLAvMktazGZFxTbtS+fajbSbE0UsL0HvRu1h9IqaGfs9QFc4yQIdsEYtLusUa5C0CxaDhAT
F2z/DpPXRV+HHz+/sBzm0+Hrmrwq3oKqoRF02TPnmkzY2FOLAilU5xn7lfuuWiL/vtFB7oK2o/D6
83DfzO+n4fTPXzEyLH/qCsQuc5hcAczaNfZhxlqfEsrMqhNdOEC+LlXeDtScg5wWu+KvSNI/G88b
LB9QU1A8FhiuhWN94wPP7xpjjURAMT12HpcNCn0/v+PXO5U5JdOQxpmWRTI32yBZjYyo3VTZo5BS
IvZz6H345cCEJo/ISywUPGaUYkD55qOzn32aIT+Pb3/dKqbDHsULHBKmtJr6PMk58uajVtnZY5nU
8AmhikMqpVDXUPo21pqknWhKsPSS8K5QPXKM90YJ86WwO3QkhEORHWh64Rc9uQx6u6iDbnQXwntQ
01JA11azhncFLgZq6+mi7q1pH6Y98gSNgA7oUxfKwKNbRUKrrrPfY/Vd6Z8qUOiS5TWo47HX+62O
bAOQA+o2AdKynfWi0Qu0gawsNd+njpzDvM0OkONkvkNk3uj+R62P9+zNP/AhYmHtJIdBCrVICKns
P0QJ1SgKEEpSX2FR/tp5UO4SqD4+jnsevTLK1LDTG097jcsWxHxtJFsgYr9ghFCPKv6UhXce4fhn
sXdht890zqRrNO1meICqixeFMV8RCJpliOp51n3rjVsIquhlUFJYpCz4WIgL6292sjgGsZyF9YVr
C/xh9LkclZmm6aSnZKOV5r+XanSXJJd87WcrbD6EOzs1OsW2sAsEvQbbhnYhNeKpi/aBUV04Lr4f
xzY4isHfsaI/r2R4/n2ijWl6tkL1plVRix9PKIE//7xhZoeSfBuBTBi+Nuxbjbj78yh+IkRTVmFx
7gSETRPc2Fui6KAJL03b7Dj6OxBdMGJCSPZ4d802Jtz2sQnMPDvTpZLCL2ijLcqR/jJO2ehoL7UB
Fcfikk/Q7Ij/36hEf6pGxokT2uzm1AILixU7ys66/qqjAqfbeyCspyGnd1KDUi5ic31hQuUx/s+t
8ndIIlFMazH0sKz5EhwVIOQ6wndn4juNcFeFI9RpOfKpdpTj1NeU5rUexso7wKrmBQBZ+QuIYPMw
KVYE516K8zk9UJQ+oS5rO55zcgcQown2XCDJqBDhONtt8z7qF1nUTqektmknuyVCCJRPdVgKuiUF
YL0tAIGYjVY2GSJcIUoWKnSFm7JWp2oThJ3iLWoPswta4JKgWryA3c7BhAVQQqak1HZKKbHRsAfw
y6Tkjdg5ACrQtbaKPUoAd26DSjorJ4iMs1cMtrMcadwgQ9aau7INaA2ip3OwRF/cGYqIbhEj00H3
BZSk0OjdRPSUVtQkQd85o3VWNL/78MEerQhElQvnwjerz3SRsiScRgKRE+nzMs/tsh2L0o3PYIcB
RQg6WrY/AmNzNhO109E297JqB9bnQpL+zS62ZGGHwM0mOFVn96Gu5GhvOQDIKfphFqF5HuAGvk3W
a/WFlTdXG5Qr79NYswCDJq7j63WZ8EWyG5BuB3BrV6UDdqNWtTdF8540N9mjII3IRH74edlr8kVm
y96wTBu7H5PQ0RSz8Fu3mihqs4qTN9BIvEIT9ampwHpoYbiUMCu1y5etTQmv7bthTUKaXxtD32yC
ykMD8sLDzGddVkUIzoW8C+gqzdNqk3wDwKEu0JTKrhuHsjTYJ5C7V6h/mT5lWB+nULVe0Tu4qrFT
XrQDq8LSghUdnJ3axBfCEjG/l3ggW+UkJyEmtsaC6vP6660wU5iB6jpN+2MWw9yYuo/arNdZHu0S
p1uLTDyIvsFSx+/8hV/o2jKMU+OmBAoXxBVWpB68h1H4W9opL4L+7O+ocJ5aJb7PRuV99MW15nrb
tFTXSZQaC7+CtNXo+EbbCifK4MDO87ry7CLesiEA/x0jVDeE5q8wHJZ6oUPIVgZqu/STQ/pChMN4
QSQBjuc2ZK9C+02EkV74TN9Pyl83LJf4e/6VGj9X8WxoBiA6b156N9Hj/XkdfDMATquEo2x8lDDn
6qOwAowccZnuegqxZ/Bx9VuXnbB3P48yX2zyCjXgp3CPClVu8s/ftkIllopNlQFnr/UDIg/IktNJ
vEYhoru0jr5uMiF0LhUiKY1VNFtGdZ95fT14+RlQjZQvMHGCqcvx6f/5haTblE4qTShlzpV4FS90
ndzqo3PrDY9IIZ0cRb9VU3fz8zDzr8O80SRH6pcCHBaY83nzjJhqcMRxJW024aQbxkLP4gsH/3eD
uNRRZEEA89l5VWAa8wEkMFRa5As+/BoQZThqF17k28sFVVK8BoCIkUJ/XgDlVFPulZhVTKvfMeJ4
IQ5aI7uyzY1hlVfOi9EVr/gZjxeW9zyPpo7NmSIr6ZjXGw5+pZ8HzqbchYAQeCe9M/aCTMExwRq0
UkZsxIkg3qJEGUlRJkC3TDHk46g5xdBTfv6Q+jzKks/B6sfTWOe8/bJg0DXQcm5495QYIOjjm7iV
JAXCEyxC012Fb0Y67vTYgSHaH+ln7ioLmFoJ3OdUpc/8NM/Zen/IDDLaxIhn/P39qQOGHm+KvN2F
2t2FR547Af59ZOJdnVNB/RqOhvCWffjz7mnM/wDx4DEBpy5FXkn1zjrqb5zUXibSgarctCCA+KWH
wSl/aZ/s5E9XAl9Dx0BcyJb+pkP/3qN/H4yPSqxA0Mrzff6m3eBAlM4r71Tj94Jo0taI/BWBOQPS
r1wMjsskacsxBxAPbCLL3F8NPyklUNHirImok8qXPtFR721CzLfVY+bW9LagMCEywT8CK+Qdfbj9
ufVeKMq6g5D48/TKhfflJYSuyWvPBLE72xGiGJqmybCQoqN7CCcX9ycj1vZsRgA5aYighXehezDf
g3+n7Z8R5TnwT7XDRJ64pEXhnSzPLhajj49HgIA3flNeVmNXbiPAP/yO/Wz/85t+O65F/Z6mBUfM
fAsiFdhjB9F5p6EJDpYyHWP4fGhmBHDNygezG3dKPZ4yC5/rnweeJ27yhW2qdLCAqAxy7Hx+Ya1L
AlqbmXJyzLZcOmFbLZEdldRAJ9kKE8TKz+Pp3+0YaRZqCGzRhO7MFmaCMC/JCWLdILXjrWNkFDWC
+j8PSnQhXBT1kMj/g2Wzd9V4WQuYloDPIl8Fpwmda/INdCJz6140Sf9W2223rvwWPnagWTdJ2uCk
kTnVhZv5m4/DjUyhljaPqVKP+jxHIAy1IFdb5UT4cc485boEOhZW9OFzwKVaaz2S1oCka69/nqvv
xsVpVMfdXTdZGvLP/1mMRWn6RWqFyimsbPdWOCnSsp6ItrpdG8eCHGVVlhOA6STsEV1MMKr/efzv
Lgbub5kOmHJ5zAvGeJ6B51YD5SS88pfeTm/dUB6H0dvLzdBxjhV+9J7k+qrjaMOYb93CJEjrDn/E
4MKBNr+AWacylLCwu5dfQZut08GCXAL82juJPnpNHeWoBMaF+/e7pSm4CTXaobwt5fnP8x31A35B
muGd4sDqUefVEUoFm73Swrjc1g7S2EgO5Juip95pKbGGhlMULpVMc/84aeDvWiiJi4IWGniFTgXI
2wHjavVopw8etIqic9cYgosLO+qbHfz30uTR6ZV96YXXTZflk+F47GD0RitkJiDZcxkGIrlgrfDN
cSxUet8UZeXmneMLWnj4o1tPfAPT2Faev1HAT9X4RboOoLu2vfBiX3LBv9+cMEDgz0xYNC+BDEkF
j3Lke6hFhbqFvbJ87zcVu+eswQvKM7YIFaynrLs3c+eqDPUL215+7tntQ8jPWUU5i07kvJOsIkNg
UpchLIoAyIj+1wAbA0fK6MK6+25aeUH5X5UsY94widAe0vy49W87VAD0xnlGq+u6UpoH8Kz/Nb16
YVq/HY7SpiGw2SaxnV2qmDBVakR2eJtn7n0BFSKJrFsndfad4v6H/MeFysXfZGI+jVwwEpSis3rm
p1hbTqBk9NG/xcGzUfLc3ORZ46f7sK/Htd1XwHM1TOhwh49WkOMSwEZoX1Jb8Q9Uyq0rze1b8t0O
dyfdSn77JQCaKFC8UymKbIc8INTzZgpvawSWkLkLqo0z9iDmrD5BFDcEUYhc/RmpcHTXE0Dnpj9Y
yyQbnBXa8MVigBp/GGtL2RJZIttN7evKz2N9O6ZxincmDu5B7xOTIsIDC2FClxm2OqIjQnhrNUX4
R9US5zSFab7POKx/+ZQMjoXZ2mj8KTbianqySSIOSWWoUQtyahdz+2bcVjWdAYuoZj31HuLIRouG
eDPpOOGJ8gFhy/E5t6Px0OJSd5VqVFONWhtXRlaihQk9f2m6cbFPByHJQRw84VAoqyyBPVAIBPBp
LICf7dto4yZG/X7hZpCLZPZRaQiRNZCxgoSZH5W2kbSag5bhqe2AmJfNNkDZd9G1MIopkyB3tA7T
STr37IXaY4QKtarI7oci/O/nB/kmZfj0HPJw/OeKLIPSK5SGxUzpzzs2VYLgUMDJEKpmu/ITRwqw
Wto1tkbKn59H/ubYZWSZP3Nb8D95evwzcovVaeUGvXMqTK/cIlCmrmHsoKsWQABXFcW+/Xm8b7Yt
DGuOXuAd/J95LBzrzoQgExT5Iu2gklYI1aFEhKuWaFcdcdPPo31z3fJdZakbWIlsVn9+u1IJRB/b
hnKqMRm8DksnxltsSPY/j/LNCcuZp9IwcPGN+oLVoQyIgkcxeKfOscx1FYfa0QgFMjGWGl2IZb4d
ip6+Dl6LZtS8gFpFcP0Q/w1ua8u/qipJX0QXsO3sXz+/0jcxGx5h/3cc/fPEua0fsPQ4L3LOCNIn
IzyTUwGzHRtV5tEG1bWfR/x2C9gsCZk7A1qYneeYgqIGWynuKRDl7dQiZJLqqKpXyktaiTsIAMfO
zy+M+e1swnLlCAAyQ1Dw+S3VJLV64L/dbYI40rohd7kCydUj5p3UF27hr1GA7MFpvJtDTOZShfs8
Vp8EKvl0lGB8w3E3eptJBaOfSoV3CFQiV06W1T0UfbguzWZn2+6FraB92elEAOSfjskLWyAP5c78
Z6cbQasjQlNmp7qI6MTkrgX8aNBMDDMmorkgb/yXmJxuX7iTeeVWse1su9hNdnlpgjJOgKsGatDd
VSZ+t1o70iMYtOD88yqYmxU5hKwS/ak7ZHKWS9fo81PaQNctRSThrQ9TOs7MN781cTOGSxdEp0Jz
t42LtKHSPQ4ODP6kAmmuNlco6G4Vt36YUJv7+YG+Lsv/1TKJpunkf7n2EaEyujDxppNm1pu4mLZx
CK2gCdfWVF0nETQevbqw9758KBJoykeOrB+x0eeXUinKVMmiQD2N+NVlXvFqIbutjeGmi8ILF+Cl
oeSf/7MmhJv2QVRl6onyWH0MJ784gP5DRHaKcGKaQnHh9P9yHss1yH9UIlGQO/NNXvtm2E1WGZL+
pGCUMeC+lOx92dJUWDiK0WSn9owczWz9OK2qegDQwxN2wwVdw+Zk6boLIxEpkp9XxpebTI5E94zN
bOrED7MDq4yjKEg1Oz4p1eDg25PnKAvAuwqEvy8sEytpo6/ufh7zm/njmuZGE0B0ePD5IRKnDmzQ
Nrn1e33ETNuIN/xkeeGSmcNW5CaUOCAXFCgVFUCEn5cFMsj0tpo6uY2tCGlHLTzSnDoaRvIMVIlW
cbKN3WhTIB+gKcZtXtfbPlYubLzvPiQwHQqoDn1yxvv8DMLuPYT/RHIb9uOq036r0CWq9sKp/GV3
y3rcP4PIP/9n/cMUQFYlZxCuOIEMjR/+p2nxG2rCS92ha2xfKg5feqvZ8gQu4YBm0ZPb1vo/nJ1n
b+NI1rZ/EQHm8FXRsmVbsrvd4Qvhnu5hzpm//r3KC7xjUYSIfgaLwe5OKFWx6tSpc+7wDbEjhFXd
4dftPTK3Lz/NyRSVq09zilO7LQ3JiE+USQNqnJ2N0Htzh/zMunX8ha90lSd8LCB3J68+mkrTfCQg
8XEBxsenWkVlR7MpqyaA/iS64U2CsLuvPupa+DRG2fb2LM25o2AYJu9qujMAuybHr+yCVnd9plnE
6MCMCe4skabGz1qVo2+ArRAWUXBtvKgMdo4Tm89521orlGT+hcTuIPNWwNsutf7VLRSMi2ONqhSk
lGNSF85L6lOajSJk6qFxxt+CwG2OCG+hwAiA82FMcWNQvAZxRb0Y4zeeJ/4OfxJzg9aFuUE7CZGc
Fl0my0+I4MngP3dWX68xoECOV7d/y7HenjC7CKB99sPBlympyAFFwEiCLN4jAoCwBCRtnrEFOCsn
feyBHiqIDriDwEnJm6RzXNhvfY1ePxcz/gT5RnO8r+MAD0x1TX2jSxB68UcyN1YIBQ2WF9KLeelt
xk6T9pmTtd9uf5HZfecQ09kIdDGntd9SS7ouwiTnVCcd7s/I9iep/sBtv3d0oNZo1d0e7+ruYuvR
ycQdUzYcIvFkAxhyEiK+YAcniGXwf+JcMp5QqhgO7NTxEBmLaL65HWfjdypAwpQ4rMnZ9XW5yXXV
C0+2We7kWP1ileOf23OaS3/ES0JUB7nArh4swOrdru0QHeQD/cAOzDhVjq8cPA2JPTScgGRiprVt
zSE8Znak/Bn7LPHhMFvWsVC0Zhc0kX4YXauka9OoC12FmS9M40B0WjVOHp37y8iSSVDCqMfEJx6j
/hmZluEBleBw58cWcid9XIDyoyxwe0lmVp1mKPqeiq6AVpk+GEvcnDSkrMMTVu0SQqZYRveZmy3U
ZWfi8octJ/GE/utVbTwg67F0L4hOiZ/d2fX4vTKrn4O01Ama2bOUHQUCRhWg6Wm4zBId7pgdJyfL
Nan05MBsgkNnDBjZ5IhW3F65mdhMFdjRqFlRj8Pm9PJz2VITmhBv4lNWl6/2COgmEm0vs/oSBd2b
5KlnW89fpbhYCM1XyBvSB4IAzyqRJlDJnewTI0NaKehcshQ9crZJmX/XTURdzRCpnpKn3WqI+n6H
GhZpJ0J0SmkvpJkfZfSLuo74BRxS0+JHQCiZ5Elh4lmJKiXJSRvsR6cqTh6c8ViyIHPbXygm/jS1
5n4wvJ1OyVe8/Ty6hK3d7WzsXOAUbhsovErQH25/kbnPDwXK1rESJmpNa4g5ma9mq0l8csNK2Uo+
rgmlG+XIbPTQdHmKLb2mxDyn60DHQSCegUxeAUBzEGe5Bcf21KrJm4ULZZUoWweFHcMNn90yQtAi
e9bQ1acmiYf6Ug43d3YBepFgY9nMoZpsBKxD0wzRheg0ulK1jhLosok6+gthae5lS1lWpvNPaKdq
IeLWp4zHDuMxSoswOql1UTy4Q2mvzdaNdwaMxYNVq/677GLtqYx+/e6njnpA/65/QNJxOGQJuhHD
kNfvtlM4G68N6x+K3HRLG1IkXdMPYXEeqDFQbHPkyU9MPXXQFdePTzp6vsmAHI0R3CWat+nxOdU9
FOIRJj3YavF/3HU8hwg4RFGbTtzl8jRwxjJZHIYML5mtbA4uvlSqvZEURE1yDymV27t8ptQBsY5N
p1rgdYGdTy5KPUlyquBucsL6aIf029aOVTj3yC6P+l4t0c4eW0Qx+uCMFTRkchhfC7nB3E1FDQna
FSkCD8HJlFHy15XU8ZKTV3VHPS5epBaXsyjz/pGd9hdyjgvdgY9kY/J96etZ8OfAJ9vG9LUShpUD
6dvxT2MZU4fnuXhCL6J8HEZdfYUlU+z5SXj36GbxpOF4c9/ICaqHri3/inSsNmzmsXD4Z9aAXpoF
QgpilgAjXn52NOhaNJn94IQkUox+hm18M5LsVZPejB706+1vLhZ0On/AI8RbEgCQP5MFN8e6sdNA
8k9tle+zNHrswY/EqOndHmYmoDAdrhQTlgrzmgzjdNIIHSYOT0JRBnsff2NFcbi9PcjcwpFWUqvj
AmFOIop/CiepknVRn5BxqAj65RE6PdDhUxdB72j5BTo7o0+DTV6getiGBeJX4QlVTTjhKoR5hrk9
oZlrB0geBBAZTB5Y0MlOKHN00qA3BqfSMNcNfgsjVN/ebg702hd6/XNnnyeACrlBKFTQhL5cPLu2
XcuvC6SJyQ9Xw4ioUcMjhUgX+cZRXLk4X93ZoE1B2q+11lqY60zSczG+WO9PH09uasDkfRVgMjc+
RmjfJU124Irc5EhADHKCvFajrlD4XWgqz48LXZ30GAr5tBo0WFFpd2oTnDCwfih7WoJ47aZxe19l
9aZHiwRMuoGgdLuwWWcqGLroBVBUNgEUTOulFbYdboxB5KnLUcUpvH3V2PcoCe/qCPfP2no2R2vh
vp2d6n9DapMCA5bFZYtJZnBK/XhDJQ5dA+Su89Z6yyz1PpHNh5SHX2BJ329v44WpTqkzqpnFIMaZ
qh8SU4PqPAbVg6Jj8qwEa8eLMZyxN7eHnJuqIGBbUCgp/k6/qknncyTF9k+9nd0NTXJoqvBJ7CIr
tXdQiLcpBegqTN5vDzt3YCFWAsYD1AhLeXKItHigv44W5UnJTfq2BXkiJjPyvkvNRF1JRT8sFTNF
4JzGb5PUlDQBxhiEoctjAz4mQbqK+F2Y5tM4qD9BlN8nXJgL98Tc2wCfJUdsWSrqV1XTuulKQiq3
Utc3765XHH1hAUod/1XL0ntKim9ZWTw3lnLCLHvha85P8r+xJ7EBYTi4+5lHbGq9g6El/3ap+qsj
Abv99WaHocWiUtsQSAGRlH8KQUWuO1BtWcs8Tx/1MXuRg4KiULXwZJ07DgBlqPugE69hfHU5TOyX
Dn8Jcd+4wrBaG0+BozsrN0/RpTNwfwdsO/6lyMJHd4Y7nscV2Q5d3MmYHVm1h8Q4gsJo0PV1et94
6j5CZj7K5KWbRJ3bkv+NNT3uVSkPHqqvwUku6xNYik0QokcXZZsaYYwCsaimGV7QjX43MfZwMeMr
y2Ih4szeZp/mq4nf+OlTdika6rXGGiOH+6hmykOSQJ20LPT5TYiUDlQFYQ6UAwGxK+Vb3mCLeXsz
zdXiiQH/f8m1yabtNX80sWkITsmIZwLOrf534MP82VOLlallAqwbl+Yxh2EqfHcXhp95uJDQEv1o
gHG9TJ+sUKBBpvQ6m1k8GVDPD7e1NeLRhFLDSgtQj2FQZP/QFT20xRCfuwCi9O0fMXegeN/RCCAg
8lsmByp1wFhWQsYafaV1jJiaAA5soo6C/e2B5uIuMC3TBgkCZmDao1UTr69zheZjLKX3Va3sk7xj
utG5D7WFoWa31uex1MutFafR4DtRSqJS2pvSsJDpcR9EgpZm1VPpVf924EFlcES4nj9wwy1ED7Ft
PgV8GquIKJA0fMQOcHCTk1yqbkgFCEUxP/Lqo2Ol1maIVWMhVZgbBX4G/yFE0XeefLkgQ8jdADbz
NW/D9NEdpIFOUfrv7a82ydeZCnGOtjqdKkQogHpcruToGkiFZ3XxNbC0byUidFrp4MiCbJR+b5TZ
j9ujTeH9YjiVhh9/pket8OC5HK5TitKRMfn+KpjGqWHfhf0uD3/lPYpRQpjbsTZ5hJA3yCZeupjE
U8BdoW7ZYn1uIJqOVzmwDce1njw8IaB+Ier3hicA9MMvqM1xelBTQO7u9s+enKH//WrB/qIQyPtp
eo4LrXewxayyr2Sq+qEcDCH+GUb7eHCWmCyTU8RQovUK852AQaV8qgqRqiNml6XpvMq5hyFe/VPu
LBxQ0NSLkQC+Pa25scAAQvSD3gyrdbrB7FJKA2dwoFODWU18eALjkeiw7o3i9fZQk/tWTAtAqGoC
nTUVoaB2+d1VXSnxHNWd1w5LaZzhbFfwCkq0DeXIQG84+vupwdGkegK7iSRwekIjv/FoJ9fuK42h
J8jCK0TatyN4MFOPft2emiqCzWU0YCAhpgFh0YQnOJlbFo2+YRMrXrPia+LoKzx21nwxDLQPuEZa
GVJvSDHzv2B8tMq5Cn909Vfx39UDDsRrVTgiZiOdq1ZQQ4ZuWIqWcz8QBqMs0/ChempOMmInajRr
KFTtNXLaY6LZazk64H6L5xZa0sY2t1SYlA+m941O0SuORs3SDxArMF0hS6GaAuGM2sP06ysq2KQo
N7RX9gdvnFiAovJS2uAH++DhOe9Q4ByV+jey+PiGKQvDX59enh9CqAuFHfryV0fKa7U0TTX71YTy
DBwGcUKpxCgOQfxxc3svTIei/QRzCRYQdyDRYtrkiavBhO+AQME4Rv/wfWO5Oradt//7UXgGgEam
qUrJTPyKT4lVVVpWkqe+9epKLiqs0rOb2etS0ZZu9LnZCLQT8GdaakDaLsfpaTyolJ2tV0ALGJ2V
RGVcG6SVZ+CKdXtK02tILBz5OOEVmg/wqskZqiNJSwaLKcHjP2LOidC++6Wqwn8T0zoO1PoX9sQ0
9H2MB5nDoPlOjJi+TaUybgplEFOrd0gc/xN3b1rfrvI++ef2xKZvNqFZQbePWwOAKPyR6ZYwPKmN
yrY2X0vMswa8wtNH3Gt3+IaZrrriwJet/qwE59vDXq8nggFiA5I8wIucNv4wMPOcyq+QLLWqjdcP
j7pxRI1zi8m6pEsLH2+aZgtHHOgY1EupLaJTN+0YYa6TZCj+qq9BFGG6lh96FW2EXet/4c9ae+Yk
RNIvo313hoV5TnOk/42M3hmpmEyZd5JPpK5QDst69TWt0VXMFIwH5WDxNXU1ikJ1WpSIiCEzyKuo
amMzE4CkQq+e2kD+mvXane16G87mn0ZT32sl/Onk6il2cdQLbe1pxN496939kLkLN+mUocLdyTyB
iwgWjGgUTqas9xU224Obv4CVgnyEDm6+GeRipdGlCSp5xY4u9H8Ax6TNYTDVVVqUK4PtJuPEJhvG
znNxe2wS8fc5er/A3ReDf470/Di2uULvgtuQ2s/kHFteltVoVWQvaVp/R4ZyhQby1878hhjvpqVr
o3XuS48nxe3dfhWoaB0A7ZKRFmToq9Ocly6+tZqSvGAHjDWgaW+0Jj4rcbew2z6erJfT40wJMTVT
wAygyV5GRCM3AdjmEMxVyWm/qZ5W7vNw0P6hiYLnySjj2Tyq5tptkYgf86B87TFG2eih59+PTYuD
8hiOKMtr+NCSCH8lkrtb7Bv7rec45UsbW+mmH8J+H5h5+Ng7aXQwpNx/yFzsR2q44y8OPjqYhNGM
tHtDW4OiiR5cGbfsQEoThK1g5yx0Z64iicqyQkhEpE7AS6fkwL5scFRWPPks4fgdSH+6nHqw1yBq
FPb9psfY/i+/pRgPkCOxUlSCp90nuavTfrA6+cwjJARzVGHcuLBdZqZkka+h4sKUaCqKv/7p/uzz
qswUbVDPUeF/7zrzT6GqRxsVXc03ntVg6QqYGc4mQ4S7yisLHPPkGh2A/JJcl8qZJhdCJsgK1uEd
NuH3WvNu2l9uL9/VxUZjB306Hg+8wokRkx2qaJkc5KZanRVE/TdV8I1US459h1xrd3uk66POy/fj
tiangTY6mVbnxaESWSbuqhXWKjQiVx7+mgiOY2iCWNTSR5sZDgoiyF40J4Es6drlR7NK2Ugr2Igv
o95TxUreM+cZIay6c5/qsFzhB8Bdc3uGM2EFJU9OuQldQL7ixAtNBF/x3fgFIp/ZAL3IsZ2KQf0u
7MdpA5SQrlM3loH3imf4VbcRzqDoBKM37w/RupSh76VfKv9bqv7R8Q3p3HYT9DsbyTCL3qMUhRth
S3x7rtMHmgaIl6GBnlEmErjVy+XNJBZBS4P4VZNb7NXKrn2kSOVgIIWCaGtJCqwozD+6zF/KMq+z
BxIUpBvgVRNjrCtwv2MOTa8GNnaWJs2mcTUEGFSYWxyGikG8Etvkj+0cRqXYG3TCbk9bZ1qXAZ3n
KJ093kUWNZZpntTmTuWWluS9YshzsrwSKtgSnuZ6F4khQBHRDlVQ4ZyubN1L2YiD32vo7PWxeouK
Q2AtUU6u00yFUbAuJEcBHMN+vfx+YypBmtFD9yUeMG/Ef8bXH1M9xdxA74xGWI+5uFwBO3ZQzqy/
hHL2cnslrzcQ6s88cwlxXIzEucsfUDpKV/MI9l+H5A9e13xL/L835XAIoufBtBdqY456/eHoxdJs
AS4JQGYqX1JjPVlCksOkNocxRDzXt5YFG8oPBx11Ki97NipP3hdKrP/r+aUUwDWUU+HzYGY/JF6L
Ow8HtKexsYJ/uhHVsJXeo1u+i2Kr20kp3kalKQ/O3unNgOqBpZewTTFwchqlxf13jKHZwdgz7AG/
1BE7ekVLqlWn48WsN0H3REgZ8A0osm8a9vXRAyW2yNrWdUiVuddKc5/nZbvrZdN4NmIQDm2mJnvF
RNar8uhmr0pLj96zQtJ/F04pNKyL4Tvz4MXqZc4uVr9aQ7YtqSsgJz+uxzBu8ej0teiJbmmyDvzK
fC3csnnr/Ir0z/frVxXP4I2RDBhEy021HVQuQBT2q99WFPr3khLk3+Ko6XZcFv1a95Tyle+JPaYi
ZSuJ9jqCBzi60CaEvlHZOFoXqnmU0s4KV6bawP+uNP9rPtTZa+LIQ7TyNEnaDZZTH8wU8Yu8E/56
Sqg5X6ANG+cR5fjDKGE9WRphuyMBwb3NT6IFPsjVtfFxH/IyQbWFZ9D02vC6qhrqwajOGQsvg+jm
/VU0d4aDOTzCdMAFaAjcPglTyjygQYHl4NPxcqa6Nq2rlYXloExhV2dbq4w3dNSGB2mMbRx6Xeo7
kVpu+OfG56LVUKfH0HNLk8RFV6pAj74x1WdjlN1tkufdUldoNjn49MNENPyU+Nh2zEbvSA6kQZNe
AF3fN5351mvdFojTdshhbmY+313O1rxaj8WI66LB77PNeGu5uPSoZXtsnHDhMF8Hr48FA2QF25DX
zRQAk0mjZ1hlXtP/aBVeL+WhlEfudLk5Csu+VuvTJ9v0qlXcfJX677c/13V6Jr7Wf4OLRfu0KE4M
Pb/34/psylzxvvugS7gVqHeIf/zjwUu8PdrVhTOZ6jROR3IdZ21Sn4VHuOrBDSv2t0e4DsTw1HRy
aKKtCI2TQKzH/iBXWVm9EHfWRna22u9u+UuJdPxGyq9S+u32cFfLx7VDnZqyFk9klOkmaWCilAEa
M373UgbWL0VrV9Q5nl0Jw9OY1rSlLTzBrtePTFoUGgCMCerxJA0MjMoPEsydz7Ui//B8+9Gz683t
GV2fEsEzJBOB2yI4/5MZWSC/eMfzAqHQcawk7K0Ns1ohr56svcT8dXuw6/hElxtsNmIKdHpYycvd
FzjZgB1TyfOqLDzMx+ptptbvma+8ZTgI6V55HEL7kCT6kmLaVVoCEZ/qF3+AbyX7nMyyM61OQSdy
ONuR2cEeN44NtKaVlhu/b8/weiDOl02FxhTVcUhflzMcPdk3ta6rxYNOMc486JJyIff4qERepHGc
KvJnGgyUvMTHuxwDe1vZGfS0Put19A3/edmJntJ2fGm74reTJkeeBraZ7OpemHsMofgTaBTtuYoS
ZwNIft2Xv1wpvhvzlMYsdziezu9oWD7XffYatumh9t/rwD1qRnsfuMQGA+fAxAOjpJ/kyn4aPO05
Va1dUJrYDMfwSW6v4Yd++mSCcNYcUnPBg2VfXk7QjAobIYq+Osv3YZu8ub5CPQVdlhV+az/yIvhB
16hdNaVfr+3a2OGK/SsZHUhLrntCUNKD6Wz9pFPxrz5K2aZTobJwdeEViihUAtOnCfEpx+W+KIwn
jFKeLBRWVwtzmHTDxbXIQ1HUXAFkQlae7Di0hOuiKuz67FXed6su/hjpXev/a3w1sCaVSkBegxJu
+7qkK+ELg1rKpcCNse+MMU8IaP8pIP/XBhx0fCli/7dS5drCU+w6vKiiW/Q/LX7Ar5P6VRdYQxUN
WnUeSk/euIEN09LUF4pk14MIXD3lB4rq1PKmuWucmx64RQQp4qIxDpI5pvCCy3F7e72vAjMyATY0
CQrrFJ+Zy+WWSbVYUwoqUed6GBBC5QN3mfvgIPA19slx8dq5PuaXw02u0bHCJMFsxvJs1ubPugBH
11ubxVHmlg41M1vUb+h8KOLy+3RZd4WTdRyD8jyS+6+LWMrWyJDdXri5mXwa46Pf92mMUlerEMMc
xlBQRjOr0fhel4P8o0/wALw91HX0BwD333SmajqqMiZprpXlOY7Sd/zX/qRIiZ50ud+WatKsM+x8
1rrm71tp4RqdnyNuDQrGPWCCJ/sciygWuFXKcyMPEOlMQT9SCl4sAcic/8sc/xtKvfxkFlTGymxl
5uhU0kPY1Ydg0PcQH4OV2Q/vvm0dlSz7YaIksgArnTsBopBI3ZJKNI25y5G9APEOu7HKs5YLxL6X
tgAMBvehB1p6VBszQSBGWwKwXaVfQp3jv0GNCcAzU5XWcHO7PBtipEDfZW3jrnO5UjcqIu9QFIQN
TOu8/x9WmRIDKERoZtceH6GqIvEQVed28O4G2RSPHCHPSCLrKxJJ2S/fMfa3x5xZX1VReHwLTpao
OlyubzE6lDayPMeaeaTQiLf7Px6ee11arUuESw19iRw1c1xU0b8GJ0939arGIMEAk9VSzs8QgI0R
SUieb2r1h9ud/EggzIPYWYjVMweFa4tBZXTnGVT89U/BoMg1vG9DNTs7blCvrBq/v3AI7jyzyBbO
ydxqQtYjslG4Rcdrspp1Q6Oyt0nY07H4QZEwXo12+GTneMqpuvTPaPZ3tz/fdZ4LwYTEyYAKSmd+
CluNDCinSlVleLDXm8gSXpbapuWFvrKU1Fu4WGc+HThr9J9I3IW2oZj9p3V0IssiQQuyM+rd8maU
+0clLP4gHIb8OHunbu/ssNq21hKmfmaSglIiipuCjzCti/UVfrtNrHVn7OGefRzf+ii7k1tzZ/bO
QjCfHYrKF2UwErSrWqLTJoQbpevOgQLx30zbp7HvDl5b/xys6vvtbzeznDChuAKRveURNKVEFfiz
FphXdOeoV9feeA66V9JTs7ZXXoWwgHVomyUUx9yQ3FV02GjyksVN9if0yzBj63ZnSrKJ85uaeJI2
W/qMI8qYTfodk4y/PxEUpP8bUSQDn/YMwtRuhPR2d9aV+sUJsaCITe2+G9oj4KjH0YAYdXtVZ46g
QCgJSJzgA3wQjD8NKCVZlcadxWbJ5Ad1aIpVHVHvlixpb+h1gf1wcLo94sxtQWuIniKblMrt9BVG
uknYQaX17OTpoYmLfxWnKFZSamervAqOld3sPeNvzZoAo/JY4kWGFAbrOz0TSciL0G/U9ly39jrR
+19eUC5ZxszETREwRTQDNXRFNtL7WHVKT2nPGZCfIERG1s9+R2Xy7+31m/liCBbTdP54sFOPvNwi
TKRt/FTVzlk0PLQRRt2R5uuryqn0FZKiAy7yf8l2FpRgqIDiD1SnVXoXl0MWnRmGhe5qZ9tuX/us
wL934NUnK+HL7bnN7A0wbOJiRflKuVLejMoqMYD6UKW1MaAK3Du9eky897HHdFvFAncJLT03Hig9
RKRoQ6FKMZlYZ2lu544OjtEJ/+4iOzn+P2gENPeOVBSnpvasdZeSEd+e5XVYgSr2YW/xQe2dtkcq
LibdpHx/7gyp2ztq/JZBnUCQMCYjrZ5CSbrrUz9apb2xMPJ1vKZtSdONEi3gAVAJlx+ysyCoqHKn
nNtefyxVzE9T0zuJGCrjLXJ7ltfHgfad6CKifcD3nJpGNLQmXL0atXOfniPyIkLbljfFQvyam5HA
34Cj4nF0lR95kq9WTpMb5zRr7us6ebIb+xgp8S6z9b++7OiYCQoKfXRAddM+s20Gla2UvX5WCn03
NsmXHOdIGzS2HDcLMXJu7YghgoQL4o1r7/I7GV0V+tiY0K7H3WYtJf2xKGxpjQTj79sf6foAAAYD
xwQSmlyBHOxyoAoct6a5iXoeauUuLrR3LW/eEtNb11Zyn4/+I+pj+9tDTpHsRBMxJgkR1GJRRZ1s
Qlww08EJYvWcJ41y16tK8gVRLH+LkYN1cFtwm+iTSM5msNtxH8t6eJS9mGZMEKgLX9QQQ13WmNgz
EOxB7rCBrv2uklpTumgcznXnbELlTWxVqHeITtMAdvcIra7K+MX0CsIr7lXUrglDRRisdPvdMN+K
QF6rUb+KQ8yhTAVv52IF6my0pBUJut9UIqQAOuIfkvKnrovXObWINnxE5Z3/T/zr/fEXf2uk3vHP
IVdEQl84z6lVrlpkeBDbX8dduxpMb6vUb+IfNvN7lFoWDtFMNwJNVDA+9NxBKtMWvtwGVofe/hii
8JDhwWWSZHTRb40OloyXxfhbTMv0cvHDb2+Fmd1HH0IAATDVJK+bbPO8N4IOtpp81vpylRD+7Bwl
a6x5BGArt6I1S3N7xJmDBTqOgC+Mgp0r2FSddXIJRks+97j2iE8mBdgmY/t8e5jpgv5Plk50atng
dGyngZbmS1AgKBadKIDLq9iwjmFQPxb+fWxtWljtutG/qp20jqpmyZpYpIif9vTH0AJMj7YBWeuV
0nhVcJfIWhGdbL++V9Tma2XXSwCGyTKKMfCpoS4LXonn1PQdhadWrFrYwp/8urlzNAFpzw4arsS3
l3FmKiQCiugUWB9wlMttOXI7S0muZchR2LCQ9bxcl5LrLowyuULEZBAZJwEAhUJiOgWzB40pmZ3p
5ydT7vX1kHYGfu+djNJWh85o2Bhfb89qZvEETZwdD3CejFT89U8pN/JMwOSQGzr1WFY+jvSafnd6
4mIP7LQLT/mZqcFDgOxC5kavZfqd8CLLByemo5f65jfutkMNYUgKkkdHapfMwiZ5qVhGqJJohvAQ
RGd5+lhSS72jkux7p0gJ7xV4qEWqBjimm9s6yr8gWrDQVpxCiD4GFFeXaH4gFTYt6MWu2lhdJUtn
3oX+z8gZulPSOxmWl6klvdoSFg6bGIuf516Xh6fK0xyiqlOk38amN74iWqunXCrNknz93DrwTDW4
ONEKB2N0+Xl7bL98twqDUz1G61E2TgS+pzRrH6K62hkoHf9l8GYdBHeehIQ2EO3Iac0vzGKvkiso
d66Wr0Nb38fh13a4T231Z2+bd3TanxuzeDCCciGYzhxPh4YgYYZcnWAwSR6szM/DaKxxAQGW90sK
unKX+rpx+OvjcjHK5Lj0EWrYdS4g/yatG6vB8UBza3sfAtFcOC6TxPx/O+rThMRx+nwywaX6MhKr
Jz0J7uwW9FUTvLkJHk5Nar8HjkT5bex3gZosvHvm7ouLSYqb8tPImZKUSWGr6PTSB6q68LlGlS4p
uo0t4f2Cx2oSnhEN2RV58u328s59RPJmsWGREYXPczkyPp1ua+ey/awXmXyXyZG1xlQuXPiI06Tv
Y2nZJoLjJUBb09ZMUAHM8mwUw4HenDq3DNdMd0edfKe69pNw+5Dt/r7vjcdIKTZ9qi8E+blTCX6Z
br14AXGhXE7TlaOi6d20Pw3AtFA3P6IO9gqw+tnv+mBT5P3CqZwb73MUmIwXjaHM88ewn+s2V7eu
Xn7R4U+uJce9GzV145dLHbbrAS+iwLQI7wQyIGuxd7G6gX+z1vNgT7IY6qFgXPztnsE+RYGWbsL1
RcBiMjnf0FKpixPvJOeqdjfS4DzCSkjXfz8KbxKA55QXkUKavBNcv0/0NLKx4QjKauXHWbCR837p
Q83sTOBB3JCCMkLj0JkcvQrwWI/Lov0cA/ZUQ2kXpMGuc5tdVBdfAKE9pDh7sB4vFAJ3pjF+uT3L
62zg8/CcwMuN6cVBW7lB6Z8CI3uCAHxUnTRYm3RHF3bkdXATuCz6JegS21xNk+Xsuq6KSbjtZzUJ
cOVA7YMdQieR/YKNlB2It8ftqYlweZmJkldh2selZPB0niY6bhO69BPzHkE57z7TqqOEQaSKlUhn
KvvbQ80EUPJEgYVgP8J+n76Y4T6WsV6o3UkK3TRaDQ5wWjuiqzh6Uf2n73RtH0k8N9vSsl8hO5T7
OiBVWPgVMx9TOJcKfVPYh1c5UBGbOUWxqjq5ySui1JB3d+yudWd/p8G6zuxTG8nrJhqOnv7ca8Nj
+QHobhEnuP1DJg8rkRKQNZNe2pA28G0Te+HTdeLVuEjWQVidrMxWn9RE15/CIQfqUke0VgY728Qj
3Lk8zpZf9zNfHS83oUUpBJWvdD2bKEGtdOwMjFeV/IxUGY/WtAJfWRWARXXg5IqRffGbyFpJSRu/
BVI71KusqNXTENJBXOFroK27NjYOtifXu9Ct6NV4I69RuSFlc2Xnt1wb8brKcZqMiyHbeHIbPviQ
8R/gv/kIsSYvWWMPG7Wt4kNmSYBb/IQvjmzInrjorMqIf1HQ5NV3c0hhyLpeeVL6wX5vMiM+24Ay
KU4ATK81m5Z7WhN+gsjaK22RP1pZSXVpKNWN7hdYPgeRvbGIVWtpUJWXPE7aXTfmjb4isOUb06/1
u8EAyG5UgfaI5RzG3jLWlEL19T43q/bYxoX7swYrusHoI1iT7f6s6mLcVG30O4qLil0iSfUqTQL5
AdaneaRIGL4GI0V7ljI9pmHB3koTfROpISCfqOsORFT8d8biTWncYJt4dXhkkdy7VorqdQWU7txb
Rv6VF5Z7n+F7AwqTsos3qjDMJc8/OI2e/ZJCC6M5qaqf8q4JNpBiSvC6brcKQbafS9VjKoGE6w7E
0K2n5Ak0SbvfD0ER0HBW+N6m60evih+YuzyWY0RpGkqbSQMby6HdluKBsLeNZnj1wPY14F0kvHP5
l33FE09eSABmjiZ8WArZiK7xKp4eCU3FJrH1c6wdasvDRioYDjWy+6jnK81C3Ju5iiHZUEWhi8pL
f9pTgYZCgmqW4clrRJH8y9BXj1FmILV0h6H43e2jPjcvSEoqD1dEP66EGTql9+IqRtY2NpDd9zTf
X0mO/5iqSxZmM+8t3hZiFCqTMN2mPZQOrqoWDaX5XA7ltqwhDijvNWoiid09aCgSRu64FpClSNpj
8Zd1w0OHX+/t2c7/CMIr3xLihjwVy0n9wXK5wBBbsyiVuRIr2t+VfbUZI2evxN9KFBFd9vpD335x
wureMZaMJz52yuRagwMEwIICEl95WrVSarXkGuUnDJWSrlIVQ14/j5g/x28l/EzXITJ6O7tX9VUX
QkJwLT3d2OBT3zocxTYuZlLbIkzbk4b9232Z8MnswNMfIzRZtpBKgzug796mTnN7rfuGuSJnxoRW
VbqntPOzJ6RjyBBqZAClQDZ3KYruC2/r61zBomiFPZ6M9acI45f3h1aOSV7rJHiu10qg1Ppc3+ZJ
hfQkb5RVrYbBoUJvaad61rhqEfNbOKxTgoy4wESNDqCYwtvyyt0UQqBqSa7mn0x8ObOkffLDcaNX
vmi+krCkzXfDfk+UYBOX8jpeFF6dOcEUhLm7xLkiA53MP2mMsR8DF5cbmRqt6ZXaOlBi2jMUKzeo
vrh7V1+0/Li6tHnDC2wSiRKkzittihZ7zyFMfBlx+eH7OJQnu7J+h2p9l8jqq9aZ946fLeQJM3c1
yD+F8gElGyoWYh0+5Qlq57VNMCIc1st2scn0TFvbbUg5T2rWfSuVC8NdvzWJIAJejGAATYCpqAhW
HHS3ZQlhnjBxD3Iep8egTLrt7RgxFxFJwVBNRfwHAO/k47lxVTtapAYnNRtextY/JNHwGij6wpN2
aRj1cu0kM0Lgrc/Dk9k5jbnCsj1/dZQ2PFVFmv+8PaWZhaNmTSmZjUFON728JEiCfmEU/gmb1XoF
1PdRR7F/IbZeH3ouEBYMwWnukavGvFOakCV6BLSsJAvPUa54a6w+gv9H2Zc2x4mD6/4iqtgFX4He
3G53246X5AuVFSE2AZJA+vX3IffUOXF3l7tmpiqpzFQsBFre5VlQd42nVVGpOSOuntO8n6fVOBa3
AL9X3udfPAA0TBbVjvNjVU591LehpicmO55WVG/KOri3m+KWOMiVzf3vQOQs47Jqyj24lZUnxdyH
uq4P1Fj3RVwcKJogCQhJ4kZacO3rLUiH/5nZudJDKXrHVovY6SD6Pe3UI/bZrT6oc+3roa2MDAgd
XKjILa/3n60cBlUbI+GhJ1yIJ3SSRpuky2+Qk9Tf7dq+98KD12zJXK4mCVYzCi/Wtxramvht6S3N
39CB+nzVXn0kNPnQwUSZ4KLR55dYNF4eFacR6W3n6TbzYxYks653ddys50BsFIOaH2/rzecjXznX
lowT9wfggXjvZ0eAC8fa3MySPOaUwIYuxnHmBVb006JR8FCht3HjLLjiLvE3xf3fAc8OAyRbIYhw
qN8FPYEnhIZBZjNXNO2mSG0DD35JSrd1Inu3OCBvnHe9obCtb3rAlkZl1sTyEAR0DUlGN6rTWSKj
ATUC+HrXHRo3rUDZybqmCDfAQLUPVVjLTV1P5cGyIgk1+NHmCXc4X4Peqe9Hp7cTt2/8hBVVl3ql
xVehtOeHUM3DJiwc/ey2pQ25VZDvYhXp/WBxdDVxC7C0HTsUWRY44vsYdP3PXMCMMYFLO8wEbFmk
7jw2m2EwIFdGbRJJAy4cghcXqcAWUDixsWTlHmQovZfB1Q/CgUE1xN03f5WOp4Dfm0mvoLM1lQn1
RbMiahrxTA15+nwNXNkRuMHhwrQY7iCQOQd3cAZyYF8F5qRyupvksIZIVsOeVa9gl/5nJA4e/GvV
QOh7+BF4a4TWWdV/IZqkVbhFiJWUkZ9yfaPneSW0wWMBwQOk/f+HLXzcqBZs0nJ4JtknXCDiacz5
vKurxsri8MsE1nOLbBXsogcpxR9WanpXGbc/xnE+3DjuL04lhBsQ03AW/w1gFM+zlG5RNo80wo1G
8O8+4UjHnfntxjdYNtpZrIzcBOe5h5LMogr4cbKs6rqiiSVOJQIJhalfyTH/DY7g3nVQlcEBUEzA
mDZVnxJq/xr89oZs3bVLBScBHgC9XvgUn43fKNPZZKQhqi3udzqrcGVDJytVvlf/96QPmEsg6aDY
HizlxI8z7cgEP5VOoU3h938I4Thl5y3sCsrcg3HsjZP1L0r+/L0CB4lqZYBfUGj+OBpvwWw1cx0c
G/iUx3Te1xPf+vHXilcJyr3z4CAgEXd2fj+zPrGVetD0NXSGxLbFSrNDaB1ICWeMAUUg9RMZk2uc
+zJ4/fzzXywxVOLQVoAcEOpyUGg4e8oiZw4nqgmPdSSHFWOOm5HBjm68+Ws5IYaBrc8SuwAwcz7M
gE53P8flKaynZ2NziJH0K0P7r05dxYkKyAN12m3Zh7DN85PIZRvVi2Ok3Rvto+vT/b/nWP7/P1cw
8oUWxyiD9UhoRYkcW4ZgqXv+/J1eXdEglwGZjdY4WLMfB4F8aGX7CjeNxe07V9r3fTWCmO3d+HTX
7u4oBtQPXw/pyDm9LA50PY0kL0+9zNeQlTzVAiZC6m7qi8ypyR/iN2jl+NWNUOnKsAuBEx0i1DPg
lXa2XyHmMtiq6eeTB7T5PnTG+U67svlRV6LMYmqDFVXUYb4nhBWriSp247y4HB+cM2CWkfPh1Lqw
7wNvuYJtzzSdRqW/Dks5jPbztgNNxGFqg+JHvNWldW9w4qT/9bsu5SKYLiz+Gy6iprPvWvjAL6th
PvkVbJdxK3G9ZTd16UL8lI/nBvRlYCkOIBv69fjt4yjAJbR1rMrp5BXe79Ap1mNUi1QWA4x0u6C6
Maero+FVLEo6aPudV4w0SuXVOBTTqSTdo8TqgekSCHpDAEnLWynS5b7AzIDowaJdMsvzsZqONJOu
QnUaqT3tXejQIvwNvcR08y3hkMsEgqAzuBQS0TO6dCXkCp1nrzDFydDonUPDPIa6dw50xdzNK0Hz
G2vyWsSw8DDgowRdtUuzBCNM4OfagSN3U5pnAGQzT33tQ58dO95PUG1gdTbWDsimQxw/9EB8JNwC
dGuE1XL2+Sq94pSzKLoBdYxeGcj+562/GoIbtKZjfPQEXbmmc5IuyO8g35DGJtoODjnE8ZSgPiXT
OkjA9jKJiOmxjwmkulLHbIL2Fkr/yiqLoB+KMwpQhEspmXCmaK9OJex00cmCwuaU8QkN1hsn0+Xh
jnkvA6AmBLGR85MprMCJZYFLjo0hLw7MEGzm3wgNr01ksUODdDKqbhfvlsXwChUKPek6MGtn8P4A
lLyKZrYO9C3pkitdT0znn7HO7qrG4oVv1aU49TH74UAdsyJlk7jcvqeVh4TCkENvRXdTNfxyhhBe
R96to/7qC11OIQCvl9brchT/c1sSJoFRbuHs7EOKf/ZJWt+EqV1x+sFbRKkJyTfqJihdfxwjLlhc
hAqIA1C2irQJ9da45ZPVDFlPhy3QO4cYqBhdRJtChXc9KqoiJ8Bb+taDcuSTxeY2HWV1YxNdOT+g
iwWwDuoswM+dX+Gh5ck4qvPw2Omy2wxwQUhzC+qcNqH9KoplDQSTqW6UdK98cXR/ETPgQkfAGJ1X
zr1iDHLKg6UB0s93MtYmkcZRKY8s/x29MGtLolZBGrIW95Hxy4wPeByu3PrGrXB5Ui/dfNQAcZah
1nmeEzhI+mBECFBaKe2HeLDuoLK5nb3yRg356jBQwoV0Ag4rEFw+fnviICeuGwwDsG1TsBe0t/XQ
30pwlmLRxwsVk/lnlLPE39K54yg3zo/zKB+o23y1SusNZcDM1dXKSG/HfWsfTNFbGE5fPj+LLzcQ
hgbkDihT8E4uQOJTmOtwHMf82AcoDPdBhD083apdXZ5JyyAA8cObDQ3L82vVw+KUUdflQEfAUNJ2
ICdTzuMGCPtXJW9y0a+NBsQAStFAYy/STh+/md/X2rLcCaP19N7tx/soZLth4OvBvWV3dG15QNYQ
3C6gIfDsZ3E0kVC/a6mbHxs91Ymu5Uq69g+bk93nX+liSribUGGHCgQ2HgQFz445BZRcWOXKPVHQ
DDe5JaFZgAqEiBDi+ZDN/Xw0pDxXFiQsZaBHj8YFAK1nEZ72a+3AfhTBAgxk4H8gpw3AEE1iZEwT
p4PUcDgjjNf2vij0r5Ly+m60BUsaS/xu2PidMwHLXpDbGM+/hHDmjMdAbdQ0vVVFcBiQbJTTmKOJ
v7iFguEs4/Xo+1sB6nsIHDU15AGOyi9Qml3Cg3QYeZn0RoQJfu7eqWxk+iN7GlV4ZJJu69p7pkyN
SUuDnfLYepxpFjP7p3LgDDngD3M+HZUoX70ihMwFRD+j0E7JBDVPWwe/SQh5564/Kid4H6xxL2L3
zagOIvjWto7GJ+BwNzO+rQXqSyIj3iYIitAr5Pd2Z3QyR02UjlqvlTvtgrF+gXbBipQxulvVk3LM
41xb94jqtpZTPDCjnhq44sZF+WOASWsy6uYY5e2rgbmFdsTJmxl6kVXrZzWPASoAhcFzX5bhI12s
ue89jyKHJLelE1rU9z3aH8qfDypqPJQnOQeYoVYQnXLBgI/D/USCTR1UKxZDx0JLGMC6d7oMM7+H
p4wZvrWG7JrB2aJVdPQGmjUlkF9FvcfrhKw8W0oA1ryaSrqyTR0mthX8iYLmTnTDd2kFkPAajxGg
250KnoljygyO74c6rO4i4W8GjUyrZ3D2zuF06Lp8J1woI7ltAEG+/mmZm1uIXczEKo67tYCdht2J
VTspCncfL0wGHxyGdgYFogWwYlW7bGtbUG9VstqFVvEGwTCQcOUPwHCdRLsKcvY91yzhvrZWINS2
GdSxi2wcsFc81bPVNLTRZo6Yv24H3N957ehM2uFiIIyrA5G6C7l4652X9bjiYWBBfdzKoRGy1CgB
DYIerHZPfq7s37WGIEhCGs9LnQYCYSwH2WSYjYGoYw3VtFaD/gFQio86YVTJOTFjad9DRIOiJTvx
BDXdNulh8p6CyG8eZnwKU8bRAxRqaZN4QeGvq2CBjADSlllx494XpSp0pvt6PHQI/SAfaZqVVVtz
4uLq+uIFzFsDkP3eonHv+mY/0uk1rMiuDu1MaXuT63xTUPMahHybt/VROO1hculWNnTjcivVgwPe
PVmzhQ8+TMccpZ2OzXe8EiTJ4+Ldna20Nk62LAbopJ2G3r0nHmjkxXygIjqWnniZG3IscZEVejpA
KC6pdH/Xjezn8m2FdLICYZpyx9e2Vd9pV8FH2d1Am6JLRmJ+VbgXwOukSdPEXcr65Qwp/C7p+5In
Y2cxxDVq40TVkelwH01zlQjffSxhbSp9FEvIjFDXh3NrEoYibWL6vZgpgDLxbyAOnMSz4ZEeKHh7
L7CDCIJ+3LmLHAsmmM631javOpfYVGG8DuBnDKLQHvj6O1Y4mdv6p8UAWRD7C/Ug6QhoZKC9o/ar
F9E5D7GssKx9trLBhUrEqL86sGhOhoIfpIuSWR09TIXd4gmaeygdHiCC/ieKDZoX1RYQBJXMwr3z
CXvPqbn3c/ET0mtVEqJTDQ7UKV+kJKFwt5rd8K62xMlVwT4P241DysV0kt7D+7BOlgcsegdlf+cb
zP+2U21v42L4NjHo2nTdygNjdW0RBkCStsMvqKcCT+ZAUFf9oMBIrccmTEFD2cs+/Bb0EnCkBuLI
/fRCNcsqHe2WBeGhAg5D558VFoksxy/UcR7tSr7R1tkxAS+RKkRRfHqo8/i1cIsHiXfR5PMBGnhP
vJlLiMfnXSrsqUkkQBV+HR1mQJhyGk5pmJsdydW+Kd2/f0fyaUe98ItX11vcjE/okKIhMpJj7pGd
i68ItQTAokZofShqVdAPzMkKC28Ft+C1Uda+9s3Rt+im4ABwNRIQf53aYb5tVV3goCreIoRYy2sb
JgJyljY7eEPViYcNIhz6rqy2xXvHNletZLjC6KMc/T4pRWCnFjLcNAeaImmhAZd67WLuBNjz5zfx
lfgCYl02Mg+k7qABnd37QnRoH7AhOgK9vveq9hux5AoY3Rs1x6vDAAkD0W/Ug0Gl+hgxORTViHaM
yBHZf+8BaZcAV/f5TC4imCVT/L8h4rN+KbEZ+jQo8RzB4ko7i9/T0N75bbS1UVr+fKi/YkNn4TRY
DIjYUYFDpn1en4IsWM5UJ7FQsOR/9XUDeIvFgj20b8JUzS0amv5YQkOpo2vXbhXs+ap5F1RB9bXq
4HjmiBZaAHLAhTx0cF1Asd/8cr28e67zsfrVoBC11yxst3aImg2F0eFBlLW1kZp2e152cFPvVbl1
tFudIOwRwGOgAmoOeq0b3vL+RopyifhAYAjFuiVWA4PivAXjmCqCe4ZtTna/tsDhroNXqe84GyAF
RZL2FjDiIjRc4lCICCHYRe0Pnosf14rIlWRMaINsuMgG+kZu+dBdJLZnAywP8E9KH1R12zktBlBT
Delg0v4p4HWREII92CIUGuaKbT5fMVfnRGzck4vW1kVBU8rSzWsLQxZQMcgioKL2POiHG7vsYmLL
FgA8Bs3ERRv5PGWNopnDDNuYI1CWFfCTbZ6VNqIEEwtgITwULvxI3FI1vDI12BTH+AfFLUgWnaWW
PgrfAW1MeNKEx2kuhye7pb8/f30XexuSCBgD80L8ApL22fEhQmiEtsAmnhrb+hJYB16TLyLY+/zG
Sv/7sB829seB/uK3/1kahQoiSvo2OLVhlVTSS2rcaNXvhg9rvy3WuQ9HY2tIajiOtw5Leh6/VMEr
zE4TGBzN1mPh4W13L6PGTd0Xq7GCo8kt2eKLF46vHIBCvtBTIB923q7yrHHO8zIAJ6SzE4V7DpJ6
n7/ua+sogGgY3K0XYZ1zjEtR+mYWwPksp7WA/1CCMiXCjptmYddmstC6wXTBqYJM+uNGDONytj2R
FyfiTeZBkTnYd3xsurSN/TVH/2jV5jlJeOlX0PUH8mOCdnHcxUnDSX4XGw8xRNS2L5/P/rKQvSwC
NJyXGjZ6deePxeuqg6IwVtsCXfQAh0B/Ja4s1GvpZjTtDp+6dV5bOiAgcFFo/e+FN4g1o0UA+I8N
2sq5Ik/j1E6JolBx4lF4KiN743mjSTu/PFXSrObSff18wlcuZwCyIVAF0RGCKODsM6AN6bg596wj
0PjeFnl5saEcgBAFOMeNcOPvXfFhg6Gj889Y56imzm9wUdqsOJVgGh91UYo7aGE2a3vw+Tf0kQfA
bEKexhQam1MXjhviQknO1db8IwphZR5GnVwPUEfaU2KLG8XHGy/iHAFFStJXc48X74FCj3DONW9u
85+B0HgBwP2hJYpC74V3vcOgkFNBtv1ISA3kWlh/G3trF/tj9vlHvYIrwf51w4XBi+Y2bp6PmwtO
PnNBrQYWhyOFTkBepx5hb82Q/5ohdr1BMxWSm6yPk0opP62Y4UmLZCcpOsoyHsZBQtkUZN4YimTw
mjYtlUv2wGr0626wb7z5KycOGuJgNnuLNM2FIJyGXqzdcwp6EYwfuG3vHSbuGfczCkaMC3+Uz1/O
lYPn3+HOWWgej6ehGgDiq8sAZvUqKFJTyptsn6UOeL7Y0XgDShGsbWj6LLP+5zYZ5gZ4PYFZMQ1x
VePiNaMeVRbllsD1N7GRMw0O5KDyWqON4QIR4E7f//tMF1Uc4oAEf2mSzebIeH2HrtOSYS4gj9sV
7GslewQdi2krji14sp+VQ5seWt5uUJCjbRfOKuyjKYPdEIyMZSmzvCN6Iz0xHZiELXZdVy8ezG/u
ixn4zM/nemURAZWMOARs/CvqSROZbWHy0DqicbGG3N9dqFAMqgY7C1vr0dGNuHWaXVlHaNyAHY+O
LnbEOXarH1A3MYN2jnODDgVILj4qUihlVN9sj76hufKrrIItMWQdMDu1OdzdHHFvyzxb8uXPZ3/1
WeDAAS4b+vOwk/+42JxKtoq2NT35aPsljoF2sKzJ5vNBLk/IeEkAgOhAFgXQ8tkgJbxFfG4GwIcm
/5l1xUZRB5rlt3rJV4aBNBU6jGjf4nHjs2EKuBejEBbCdrxy7AenovOuGD3/Ljdh9PvzGflLfPpx
k6KAjxr039XrQm7j43ubZJXnVdsHx1l4TVY33gj6q8gT35fm4FkwHC5BBUIpzRX2g13x+Luyx3lP
67zdEdh9JGpEexkAtgq1i9j5hogN6o6QL8q3jo1GR4UoBx0J8Zv5LTuYYYZhG/DYsH3pAXfMtXkY
YwMcexvVG1dTnkVV2WxLELlSCsrpvaxtFHojwQ7QArPQMR7NOoQ82aooQvOn6moGZkHJHjyXl18c
HpfrAfHo7vO3tLyEDy8JKRNEVxYZDWBVLxD4QM2JISeePvWDTE2TP0M7M+0gGuigvini6OQF9Bls
1BuRycWaXoaFKyXagKBLIiD6+G24HPjo5o5BUblIa/UABe4bW/habvvvCMsT/HtExwDdDpNrTrJ3
ZEIsgI+dxDIIdnuaDKb7AX+Xz1/lxdpe5gTihIP3CGjleS4zBb3L0C4z4IzQJIdtjKO8tbyVCl7J
mACIirCqAaOBXsjZqhaDPeQBmc1JDyjtVc3GFjQjIP2Ug5N9PqFrHwnhMtpTAH6A2Hp2y0loP3Eu
MRRpokTk8gfVU3Hjwr72mQjOtsWwD4Sf82BGgZrI6iqfT2PsbVGAXZtCwqEbYtQDuHj6OHY3QA7n
VhELGnvBg8LrCpfJEht/XBhgbzVuJ6z5FHn9n7oV1cqPuyYb6tjdy6q29rh0xZFN8PSYYgv1a0dD
+BsI9m0HudeN4GW0N7QyNyCVV142ZESgAgNiO8hH3rK6/lmvMaJ/MB2nGfXoyjl0uaxOTkP/o+Ip
4A4LLRfUFPRTUS4+33etxOBwynCONO/jtayn9qC13JsiWhdRuZH91P1X6gjoIktpEFcX5L2AOP44
r8ZCeNH3MCiouSehK5dP63nuTp+v1MtTDIMsuD2APCHyfd5MZaQr2WRz6MwUlEE8chOEhxh7fSz5
N2BgIeP038N9zAsHPvJ0nJ0L1fnjvAwBo2fRBABvPnaTQMczqr/etsqn98/ndhH8AKaBsxJUdhzU
HhCXHweC71bdFlKVp5xVGbeirBMOOCr+hgrY2poivLEjL98l9oeHXA6gOSSr5zgN6s/KG4dSn2Tj
fLNjtBUDL3N8lCQaaoBHLESdOKhNbgab/fh8qtcOA4wJO6MFSYsk/eNUG8ufNNYstqYNrqqo1Hrw
8xVuw5Nto4VmU/aiaXsjTrh2bAOuh7gH/wInePZ+fdnVbRtP+uSo6Y1SdpCmZQnj9i2c2KVGAE6e
f0dapv/PFg9NNDBwBfUpiAzJYn/KH2cAdLcCGds+7l17A6FJN2MzWsXUT10ub3FHr84VBx8yVFhD
4LL6+ASjsiEvxbU+zabfBY1/0KHuEm/kN7K+Kx8SYn5IGZEhQRboPN+OSc9VQUdzYrFuE+UFL5zX
kCDOv+ox8hNDepDIIUzw+fK5MjsI6QFMgTIaijvnVdLGNM4EuWpzKkH8gHFE1D8WJKZ3WpBbaidX
Ngl2yXJYYr2iOro8yj+fEq1G5aic61Os5xDFV3KSgf/sBeVPv1osqiC6HLJHqsbV51O8ckt8GHeJ
Dv4Zd7ApgA2D1CfTql/D6GzFslj/8xggFUOXEJ2B5Ww7WySqhU1WLwg5sR5FTvSAk1igcvP5IFdW
yIfi8tkgxUQRcAC4f+LKf2HkCRqySUStYxuB/jKv4Z1xY8ArcRMAmohnkUfhFjqvhTHBc1q2UMRz
kXmAh1Nm1QTOKWcQRhzCx89nd63SGC5ASnhBAMYN5sfH7wTXQl15bUCObVXtm+CLHzfv4SjWxJNH
3we/SQHoM3XOIeyLlBXBl6L1bkRvV3ZDuNCHIQiyxBTnkZVfTPAIioBzmQY0ganJ3+1JQuNR/vdx
cEnAhg46fIuZ4dlUbVFp9EY8cpxqTrNRunozOipK0CycNp+/1itTAhLMXcR5MSnUlD6+Va8vvSqK
eHD0jYx+uVY1PYmh9LKovCnLc2Uo0HVcpP4QJkWkdLY+HVcWNVxZppMsfZ2W47DJC/tbJKdbQfbl
usRGWyQGIXiP9XlufyLQZGnaycpPw9SnkQZgPEeX049Bur9R/L88OzAScG0AwkPg+KK3qTmQnnyO
45Ou4+3AypXTvXz+fS5PRYwQwU4MMLPoUqcZBuKdBrwuPnEk13mgEtP2W69AcaRfx96p9dZ5a/3n
fY0x/8bxeIOIaM+WX1MKdExEmyMfwk3TflPOd6sEfuamqcbygz5myij1gUiE6wwQbJQyPy4+KXM+
tE1dPjrBSLa9hsVDBUzP1oflYFbkskgoVA7Xn7/Rv+4q56MCRQeDHOjr4UA5ixn45Mu2p6p4rNCZ
iiDlWv0gSGTD6LsgYxIjiF9c9oCHb+A2bvS6hoRDBN2Gqnj1icoiFh9xnH7+UH9vgMuH8l1koTjE
sZg+vgoTlMYegrl4hJGfF38F7j0I7qHDBwMMAOAhyYG1mzt9AvoX/iBMvcq7H/bYrKUd3+MDNe0r
/jsWBWRD8HT58E12h05ve85TWpLUgObd1iCB4mcUdpE4skMa1icyh8wyBGwhbDjO6Mf16799uOYW
fXdRD7z83JCpQqsGouPLuXZ+XwA2CIRmOZDjCAZJ1uWNnYq+1Rtji2LDKz/PBlb0mTGWd5gad0yp
z/iGayCUKAQ9sxENpl0DNFnCbeVvZjm88nbyAFOzHnpa4l1Fa68gbyQ0wHH59104qKStAaAgY/R7
IkPmCi4z5os/AwjDd4EZ29XkVWLt0YFu0Uwfd4Pmzy0o/yuLhn1iJvwyongEvGO5lkh/00Y5IuuM
6qEbqOMEmd+W4eZ/0gX/jusPLpvQ7kkGtGBTqDXVK8HNyzwU35eHk1PwVMDzqq1FdHAq8QzIUYXP
MKqUSrP1uvLOL9yvHQsPQmm5U6I1gOsBXzqMHUkCF+08SYsAPVWoJ49MVPfo8+w6S/yoh3HrtdxO
oIULUGgIbheuKj8hUfEscv+pJ8JNmBtDuSTchEq+zSH9PvYEuAu15vAyKyU0ESepHk0rj1MLyJ2I
dbwqRHUstbwrFpTr7LKXoAq/5Wg8jGOwhhVkhtbjDp30DAjw1KnUgz/wI/SYoPKMPayc+EVPAUkd
EQCNO01D0tn+D9nER9SIU8/Kn32Dso4s+y9zyd6ljcKSL7o3DpRk4ndzCUhIuIecCUsAWlq5/mQy
bxYROsbse8kq8os6PYTxxDFH6jZ63jdqm51d0A1R0GAuI8C69AxUUDvDRQzVwsSIzoYo21g9gTsg
V6xy7vQw7FrbyVPBIRCl6/kF3fU9hSpMGjYzRJ/4bpb6nRQI7PGjU1Z2ryh0fwd/5NcEya8p9zam
9/dqoM+8BcdtMLsqrjcQfFdpF08kDXsKd4lZD0k1xc9CVduWNmnjQj7dQZBmkfvOAbRU+bueF/eQ
MU0ZTD7qia473hwHXn1B/Lg2drdT7hsE5yBe6a2sboAvB8skadaORbLGpW81Mw+TqVaxw/c2L/eV
3ewX5WUE3Sm36l0PEGNYID8BZo51P3DiZFAKcAa2WgaD3mcyiDa1lbfy2mnXUweSWrsuICu7LvbU
X2qa0aqS4a5g7SqYrAdS8UyX3spvPQRe/CcLuq+QZ1sNHd1S2viQ2gLYrxkIywb3jymDVTx7G1H5
mZmd1cC7e+iHJBMJn5yhheUB8CaJCYe90+Qr0oTfOt96gTZV6kUzCsVhCzwBm7YAn0G7DzhO2kHx
TVnjUz+V72UB83iUTZw0B0tkFaG0DyXgXUzNjGrC8AuWsHfSl1+1Vb+H1ZBYfv46193zgGUjZw8o
Zi+BihsF7rSHDjwAxGlvF1MCzaMkZiw1M8E5oNJokusCqs+Ccgq8qf5V0/cJkErTO0/RKF/RAcSA
w/yjZMMI+zew/4Cq3YUU1uJe3/8ea5LChGTHyPg8CXMn4PiLZmo2e1AXwJqMczfx++CxsPpHEYUZ
re2jBHBX4wSzmzBjvZejVTPe2Yg8ISu2BkRKJflQAlnYplUjIEP+iIbnvmPs3sn7RZjMT6FIuInV
iHi5hzEp7IxRbEih8g9XPdekXlUfPQZ/biD055m+MazBnLhv2oEzBJrbiStf7YrmUDAAIrbjeZ3F
kHMLZp0GHXj3EBKf859TAaTotJ8AXgSPbSXGaDf4ApYWEOXCBGPxizdTlvsAdMZAfTABxEeMlzxg
nfcrF+dfW/CVN0bv4TTjfTvPUKAFuCRndUJ0cM9ktIWgWtI5wZPrYqF1iabTfTXj/Il+Dkzekbpc
8REg9Xk2aeuGSa2BYCeOAEq8uec0h2gBWwXyHVZv2MiAFFqvy48JRmAKY5yAfQjHKawFvCUylV9q
R6QzClG2ecsd9C/YwS8fl1PBQwNkUZGHAiCcHVIJ7Qdhsy0v2pdAeqtI1pndwRRXvi51rBr2BaqU
d6rVaceCe4/ZP5DrbpQpAcieooR3NhwbEOchzARg3C7XDhDBcRzchXiyUPzCpti2wH7KUGQ+xm7x
PkVf3zGn+ToPEtDZYS+o+uHhUnJr/zlvgl9tOGedBRClCJtD3pf3FCowEWn3JVy8e9VkFTXpsltZ
TyDUXqQcFMPGtg/TolRf8CQO1B7C448ckkwGsJMmMEB38Ne2eOasQDBa53tLQEs+b6Z1MT01Lsd6
/9n7/TbHxWjYfADfNwIlFQA4e+kw5gEUdwPWecCSmacghkJFLd51yZvMdYr7fCSpBnojCQBLlyF5
dRtnLydlJaB0pD70NNFAeq+Eh34D3zRk3NlN9NZ5EYKIFqog7oaA6GX6YSUFVJYidVy2BC3Vxh+D
o1tjAc9Tc1Rd+YQS68YHvt4rvUfPteqkGasMt+6MvlYbJWUzrGf6YDvfNfbJsiyHER3avl7ZuLNd
TD4oH4vujXXVXZh736tS7YxwN55C19roPYPwjIqdd8XidTGzJRDRp8EB7wB4J9evHnGpvdRTv65g
Y5035Y/GsjfVQBLqzFmvwTCqa9QD+UoD+g8pF1NSeHoC75oPmy60gIi071TlbVrYgQc6TJdFW2I9
L4fJhBNf9YAng6qb+KMQkAEc77wG/idR+9D4MgORClRO2ieMtBtpWU8MQWArH4lhqzaGqV0HfBFW
+vL0s1/dx63cexwXOos2oQeKm7QA+wjn+efo8GMsrEPk1pCfEXs06TJK6d5CFW6xR1iemdkQRun0
MW7UV6kJcOJxUpR8bUXOVmMJAUy/QVd8Z8XyyGb7x6BysVrcEpqh2LS9jzBmqFLSKp00Jd31ePmw
l23tfB8hJlvXwFmDKfGWh928J7IsMz9Sd4b3B5Rb1lbAp7/bG1Zd0C5vEkLHw1j3K8ulXhLlThbn
OsvtMjVjTBJgfJ0Nn9FlHFtzB8OKlDmAtnez++3/kXRe240qQRT9ItYih1eBUJYtOfuF5TBDDk2G
r7+75z55PLYRNN0VTp061VA3PvSji+AkPsuSks4G/kipwt5oun1SzMconeZzMRrN2agRKshIoNBH
mbY6HSM9IsE2z1EPN/kF9vzNUQq/7eNrVCq+isdTlT+JhgZj1hcvtfDeYXa8zUn+XFniA0O1IteW
JtAvZ2is5ph8CKsJPRTupbtS1v4pF2DY9vA+W+V9Sd1Xg+xpNaML+sT+xKIbQx1WXvfARM1HR2Ve
qW5hS9dNwd/ZaryNnCJInPEsY61JreHx2cRAjaorQW43D4Y2PGs4iVLPXxKk1GanaLRNy01kHgfc
mpx+kynLbzegqh1HXwXhe67nb5Ogl6Cc6R9i9fze1rPnNImPpsGtTwiW+KMOuuEhIPpAWLqf7SHR
Ng5NTcambtdnNdLOep/8eJPx4BTqsokhG+Z6Q/sJzjhKv9zI/Z1V9Y155awLxrlrlXRrRB01rznd
TR2FYs9K/agczBtVrGvapVfAg1MRLUe9SM9UVHyN7T3QHrlEBtruyCD0CYYNNPmqVVYZOMyNpwbZ
iuwF1cTCT3ItNF2EBNJkN6fI/dTqwzgBuSU6Mda4oBPbOh3wQ7/TU41xPIOdNb4OICdNF0R1KB1e
Hj3jDFH/akvJKvpKS/VVxPahrYez6k1PDGja9sMcdnO3dTNHCfvCspk9Is7IoJArV4FHmz87o2R6
Wcpo8378q6jCT7AjNfIKS2XSP1UdUnNkfy2BMbx7eLFEaJtBKx5N6xbpUiCLPEXQisDslHOrvdlN
70e9GQwIDWETrE4L6qrYK25y8VrlUC7G0UGHVDp7odkYJ3HI1R+meX8mRnwi+3uDFPmcRGOoKGbO
QD6ik5UjEdFipEQ5wZSuIaiIStTq/Zq2fnTVam9E8aaDMD0yYUC3hy83BllzFD/uy7CN8p3Dcekg
g8AIC9M5Oa6qfcQby+Urc4sWqJk4aQjKPj7Ityg3ml4aI3KN1rZGZj0W/c+YIfrg6YF0O1kCzQVd
PGsUV+ak+JVS76YyCmca3dV13lV25sdWF6gJAnp5tau9lf6onFYVh7aJlPNb6E8OobQ322hJOxDt
sFOR2wVuh7IjPkOuqLy6/DRLq15ErB8dS1i+WCK/GG5yLQ3tDfDZb7xfQyPhob7W9N5BepxOrQKk
XAPmUYYK72zAHArvNxdjsHhMfPAIPe3mtFBeZEZYn/vauFwSlc4Sm9WKVjVMxcxyZsPTVPdh733m
efyy4DXazrolLcKvWJ9nlp5nr8yD7U2Bahp7I6+vsRrdSzyexSipYIyMasOk3+9Z2MCCyx6u/4ud
0viFbMe8yXKLN1Cu+9qNrvhDqYos17NDByp3l2u+prE/x9FRrOTFgzueMtXEKw73BTHNPloDobcB
Qltbj8CHyHGb1ybUu2mvF5DmYXWWVReWo+3TeHSUX52OnBnD1ecGPTvx3sn6XWWsoWFmb2kiewNc
gic0oNjVcGLCdHEf1tS8S0cam8l1RUdism5FbB2kW0E1nnwZ+Nhpd4vRfFfpGA7dwooRjLkInE3e
Lpqce9tasFrnwGXHMWB242bPTC7ZeHSOqUsfOBCWJm1+TOrybdLwLjbaUzx/E2lhrdDsWBR3vVnZ
rN3DzPokOVsorh6GxIZLmO+02vrLeYzt/CVLlnvSE/IAT4zawifVpK2vkaZvSQFClyMfVW/UD29w
Xanqa3tEswLpXsbirrrLAfj1TEEy6CL7wK8ElmK8ZUp1r+YOW8OEIszDEPVf5uB8eWrnC2rVK1FN
Bbsipjm8bZYQj3XIhunc0AWauvqt7S/sUs1Nr3JYY2WL45roYTya3zliZlrU7Ue3RyCC7kF7/YgU
KVobqYNPixPK1Msx1juyZ15JMdihUkVHbZgPTpWCbMcHI83vqgAQ0N6YXXBeaZDLRPdYrUwnN/Va
DceyT459KYjnSUY7JbkKWGQx8iZyHeUi9R59fI2lQ37i4CxMOPXS5HFyhgNQ9t8iyhxfTRkj6/Wo
FyMeRzM/A20jAyFquP5rnrn+PC93adDozHmbrYjJvsQ02Aw0KNxmp1FP8LOoCfFOe9MtgqbUXvIs
t0OESo4yJZhZcpaJUe3X2M62ozIBQ3WHpciDumn3nJagbaJuKy9SsL0C2tyOC6K3rSVeR3P5zDyF
hm9IIZ239+CigBSSmGvRiwtgifMmkhdFcnTb9DOZ589W2BZnP38c1vhWYJXTrgn1qsZWmb9eqm7l
e+bgL03+rdImOjnZi9QuL3nNmFMf4+w7gm4s3QhiujxtwtZ1mvcarW4Wz8N2VAoRLlkVMn7Ij4oB
yLncWR0cXG0NVK09ILJP+t9dMk69yL8brSLp9BCUG8JmFY+1mx3HSNydpf72UKVpDbS216BZustS
xtumSY7jsHx7eR3gGXHWXczRjPfyHZbG5Bv2q5Yp2xEDNllf8kBr3UTbmpHvPWfcri4TvDi6LEhG
xbAIOM+0AQ2H1ax9d80P8z/Mb9nmhPbpBNxIdLgx2u7cJ+7WtOObNSSHJndpml5eLCJ3hjhsZbQK
1dxXCIMnBYwFnefcbA/uxMly6FJI6GeV2ZNSke1441GdtaN0VSwADa/3dIWwxgmf+JFWk/fEnMBx
/MA4inLdRWkRDlF9nex8mxsxLW/Je0TrsWPOL/JB1XR4kA+Vl9N1Qoi8ovGOP3VJmGNqJgOgLXWj
IDXmmy3FqPMeBmMu+2yF+2HOzRK4Axgw1k1ZFb9LSVgGL5h6Msoi40HEoxbpre8N7m2l/7Nr4F/W
vtM7YcfwrNFGXNWYt5DIffpVN6aahx3QWKvX77nO3Kv0PY7LnbEk2zy2j6mzSxbhD0p07PsZHcB5
35v9I3XyAgFk96+1pJMfddExHUnHzPh57fJXyiZPiIxfa7N4W4zy0xviLzO2lo29iL/orB+qIrVp
Ai7/an2JnF9GfMmR0YQeGmVP+7qCHS167Zw09tM4jA/OUJ000d17pbjoPGRprntbiUxgU/Mymtnn
QO9Bbwx36T2lg2KfvNuVd7Xc6duo1NfSU5IgSxlXBrL7yBm5muv0tVTOIZ/n164wdsM6f2RLuV8m
49pypSl2TwKFMn/JEmvDXj3Hhn4Hx9ona7NP5+GiTMtnvZaBNFCCxtuqd17XbPnVGOi5KXKQRj1t
LgY6LfUyPxITlJvKIcMcV0DB5mEt64NpiYfYyFkLIwOpsHQf+OjQaUxVoalSHtHRVq4V2W8u0rvd
NPomR99kYzlSJJ+rmiOOylQJRAxBiOsiUoInyQ4lg3Cydty3isE+RKc9hy/pe3VxXmjJVtg/gp9o
Tkv60LS3eUy7x5LwARFpYhyNKLJra5QwV0HbK0YGJOtoF85rby3beuo/daV5TMfqvUuXgLP3m63G
h94vW3fKT4OXPRazdllt9fZ/iKR8NQ2h9pgQ5ZXdYR1Qb5hpC9gMSoO+wLCzyuWgtGQPk6iCRFQv
DIp6sLzxOmn9kxcPH5UV7el1uYsyuhR98TOwY1E9Dkn5dklS0AQj4tfeVM7IIx5qNUmCxGIaaVbr
hPljfClFd3XN5BPYPqhtdV+m08VWF3rwy2GjA0V1bqptmlj/Hbxx3ii5/jUs/Rsb+R3Kgr1JEq42
ZtOfYuTMIDUNTz3qvq3WiUB3nLsMHktKOZDontYJAG01k1u5FtdUo8Mz78y9G0U7aaMzrf07u+Nz
hcEVxLBCIdqpVDW0Y++tT/VwjqiBGP1drAzCKHooNsvFbsq90QoihdoAoNc/PKu6Ko1nEb6rF0o/
x241jzGjIsAXlWTDYHd8cUbTt8HsAvwjHfAqg+R7D4nMNql2bR6hVCQCp4ufrMx8t+b6rOEpkIDx
VRaYjtSUJn432U5ahq0o/mp5ASMfJ5JMthH0kb1TcxrOZ4Nx1WRsgwIaUjOPkkag2hlvdOmW+Jfo
ufCoMw+9fkA/+miK9lik7ROE5s43YvVZjaPnpRAvI6DVxmG6l6/k9smBE5I6bogW0K+ex2gEinCw
zQRLGz0LcCc4d5d28Z50MSPNoSRPWcZcFKHngamNYcwwBLcYY8CANcxIQjfoJD3VyXBqaEkuTBK3
ydjOdRFibHZdx4MqDPXmpHW1uSVt3tMI4aGn1F2GPL/LF9NJUGBunwpaMDYLiWTsOvjqQd8tS4fG
HGGx1b0g73IyyzIJvbUAbuotCjUoz+mZs19nb7eWhGaNqI6tUOzN4CzaxhLFG83IDh1lbbNRZv3A
KQNzrPJPGf8oWv9cG3TF14TOTkH+oU/uH7uLTfLWNURInbXtzHirDJT+HLEsW69KKt8zC3WDiuOb
wGvpJb2yhQVteFU3ZOO7jIw20hzfoTdhgtRhpsvdqoqXaagfZs3bufawjcdx76i4vN59pBHx3cyd
D3rxr7XXhk1en0DAL/NCOmNU9kujmUFqDy9e0zzWZk8mQL2oVaeGNMWpgmnQQhlnQDh8UlWg29UC
j0EAfmA/oBTBC8hSF9PgXpROPI2IdPVDdSHvIGTpaAF3uvQisvIyLMah6wzk6FhoHc3aja4R4KcY
fB2pgU2D1wKyRDnA8I5RaRBXbB2rMjYKBnKsYVM54qPqtR2TSyxmdTQbc4gPuZ3sMoXcYe0WEcA8
B+GuIz/Kp/2oppSoG8/bVKv1HVEZ3qxN51JhBEtNieDlSxJes3WxTQDy5yy2/a7Fu0bFXjhGxuA+
h7OXjx+jOU5+rFcw37VPOx+Oq1seEkBQVwVDSfub3oFcoZIx0jlZrt551ntBlxLL14gQDldYDu77
HFefWZPtOUDnyqsfxq77HHq0fcviqcr6V0whTAgEuIGaXT9TeFt0r91amSfMxUMy6sdWXfZa2fzK
HUltbl968QcJNvCB/QWP4sLwgGe4WietiD/iUX1V2m7bIV/SLMNLM1FA4kSfe1tFzyG7oRV3ZUZY
72fmejTd8morfYsjL8gEu/a5w56lpXIZ2urR6QiV6iHeruQBU1afu2GeAs3WNyispH6j14d+Mf4u
urJXaAZGOwNHVP1x9XZrxGRpWQcsBxRsUZCYk9DNxV9FRB1652D/VV7u0b4PRJHv0rxEdnk8CQYl
rYq+V3Vxr1Xvq66yZO+a1ksXFRM1JXM7V/oTLv4US58qmvVbt7V99O+NZcM3ASjo80DlEQYgoslE
PMKqQoNJsQxBoUwRvxTC+TPrOYLJ3iE2p8NUTXiHsvrNu5IxLDPztXR+vZ+HW5QuD45V/5GBY++Q
pxWTdmqcKdswSKsPRkN0PhHuj5evQeaOh9HRbtUAaK5wCkTWHbt0qDaL7Tw0XQ8gFYUJniT1hkdt
nRhDkZ6shUlKSrm1FeVc9sWFfvjrSkRNrT6U+1ID6CgrY68NeLi4jACUFI5AGRcBXPO7TI4GB4nq
ufllDz42mXYRc/G3GdVTJoS6JbZp/G7F1NmthJ+rt2xJTnIp9CY/lszAACkUIbka4jUE86vrL01C
SaoKdH3IAgUyg52u33mLAElst0+9Q+mvyZggV4UzasqAoo8538eqe6o0pKtpfFWd8aIioEPH+M7N
ypNeyGJG9cKMgL1maL7MlVsaSGJRvw5d/1OOyTNtNPtZtC9dFp+yhn4Jx9N9FOW+priht8RQT6ri
/W1S7Tw1c7vBDszBEkcPlgI/RdHrp2Ykgmqbv6XICD2n717lbfbMti1x84uOZ1RA03WU4DaVZUio
z35KUutv69k/SV9+NWUD5NAooTBjhIQ6zwrcvjqVq/nsKqoBNzAOXYda/pAxXq5noE7W/eZe895n
3YVBKbc1p5AOn3DHfIknNVV3Q6a9RK79vXblhOwy9Kpa19+dMi3+Ic65mt/lOV2pN/hjZtGF0jyb
oOjoIc1U4cXvHMly1pD+yBsRuXuK9VVi/Jk/oCvvy+CLzPM3jXU4C9qTzRjVpJ6CbNFH35p6YNiF
qZj2ayKgXPDbv2WkboyyeeopeDV19xTl4j0mJe3FdBtMAPURjKRW2mMt6uOSjEeYyjfOyGcT1c1Z
Ol0znaFFOE1IxBJojVYHHVOgfNeof6ex/V5n8wo38eT2sx9nC4M86mbTTriabPjxVNL+InIBQqMa
HkEyBAkDy2JMsoyaE0udEJ1KykBkFhtkiIixhug7VwqEWZY/qA79dDEToNWKgGdZmRzZtscy0w+W
ld6rrr6NuBoFb1Jb2nPaM+3ajULwKMC+7o82MV8ly+K3NTKsrd5mrxM8gKlJbnajPXfqun7l1XjR
3JbCd/cr7zsXxISS+9rSymml+dHM6mOfWQ9J0WwlBE4gA3pvjUSOqG5DEt5VzbhszVgG+mP5aNvi
k2GoiKroe8Mtd5WKjoZqtT78qXETx+0hcyfGuJY/8m7V2j4pJvO7lvw8KvpRmtx2bC5qP/1NrRI9
nqYoXvuK63rRG+E4dy9C7gcelPHrVioFxJJCPlo5vUE8EXvU5TOVUmfaXTXC5SlLjEPZ0ZOeZtso
djdySBpAKb1fhXpHMOmYauOpRnks66tdOTJLq1+Uq92Nnzryp+gafuZ6cXfcFXxAA0h3+42Bw1UI
hVTM8kaaSSQig7ha3ECfqYHRdHheVkTAgB5qNd1WCqpDIKAdtR/3V1jeI0NRgDzzpwnkIc0ZbESe
31W1jxsBgDWw2JSjx/orblaASCd7Kgr1MS8o9aweIX5khNKStAbHzfR+i9guAzcmSEuF+eEy6Hcz
YdqIRbarHlHsbHdtxetPlLBQIfCQWSjL8O6CURsgKn7l2oYfu8lPNbJ4HWMAlEk/DytHkH1Fw/yj
UroPedKcaJWgwTrLNm5cZgHz5R+EIrZMfQj7HuKCNpE65d0XicE+bQFwU/WjmGoZyRLRwPoBRMkd
dzdhMmlJwvH+6gOiWtq2oFeYeRIlt0e7cSDzkaG4y3WWe1LCryoVLUAiMEsAhHKX2kDdsKVm8SxB
M2nCgeBd6g6FE+9zZOUIktgJw4vjfWgRgmTasku6blfAfNDdL6px44xuD2JNfFA9jRuPAug6GUE9
9Gh9ZVc18T7ECHZARLagI7nWD33anpBppaFm2FEOM7AdCQLEEFUuEl2RwJscxs7kbQOVOA0HQOkl
jdJ9UUIQySMhNlYfarYSMJnyUBRYM0gLXuOd2+aOmttRPlVsDq/x3AEeJn4cTceouZZCOc2LcZFb
jbE27IJh9MeOWqJ9YaszDpCB3ZtJB6RWRKgbzIPSJJwSzFSl+EQXXxv1ZMn2vzHrLEdgznpQaveh
dQ4o7FOCeG/xGhbD2bmmDBzyhKGt1OVKU9+32nrV1/GspeAL+d2r8mdKk/e4HuvN7JjbtToj+0QH
i/wwjynrw2SzyBr12cGHALL2DoVZiu2NQ+ECfgj3MqltUFBAJc8x9EtftQHDl6qhwmcqNztLDqux
EmGSJ2TRvo37hnJemfo9nKBSB+F/NFLzszJEoBJcVwbN7sNeYlW4bceBQvYlyiPiOj0p1ICDwFoz
Z6ZBDaoC3UgBu5rmwE/MeXlgSvy9Sl8kY0AZPL90QifRArMPY5t8nO+mctexUbrpGRN2lwvlpOaC
hra6bVJrV7rVfmFLsHK6xcQyJ1TZcPK+uNPK+iOJK3yU3FgOyflSOk9T0V+h4vkZaMHQTTtXLXZT
q2eHysgDB4F5GVTKrd9Pxc1pjK1YnU2h/lQ6ZyS/cI4cZw5MwIieYkxXTUErvmPdQU/23yrU3V9k
xMbE3cjTwTxuefQWagMSg+/B+Q0bNuew55bZsYTrLJXd948Mzful3XDLjyi9v/AlMR90RcshIJSk
LitbDzdguEceTZac8+ZN7sqMjcsp4NMHcMIIg65XD/L48z+0wvz/l8onpYOc7aReB5VjoMNFeqrk
LG98rC3aEBMfInDmywRDLgA0UvlKK7hNhVwXKwvFBG8QTChej5WiPEvfXlcQgqvolMMcqbIy8ICe
+VjpE/viPkJS4V5q7yfOzE0Z2VvMBssoIWR2FgVLzj+81lS2Ba1Psloj+Q1O96cprU0HosIZlvZd
fmt3y6ksD4qoDobxl024oIyouM9Gl4UT1LPRjXekxaBmb8n6LcPaorNv4N7cj8sDxvM7n86qypWU
qV7qQS1lc7KaZvpTKV8INfl2xghffuARSvRSKIYKlCwPrdiYCBao3jjblbmC7HBeXq6IwCu1q91E
dI7fq+YglukWpz/CU7eu3fwdu1Pav8EO3dIgfKGTOuDxOSMC2qT8339LPN9bDiW1rwNHGMfyOMlB
aNgLFkg4jDaH3NYo8SsNxFvmam5Mh8Vhkas3foF/1NKeViE7ci8R7mwFZIfAK+CGsiN52kX5pOTL
N1xfGk5jMX3pJ3hyOoi3tG9s2YPcqMNmraitWc4L4kKBN6UnTlS3xP/w9Zav/29aTra8P222dy5u
HQtmZ/kpr5PvYt2lw0slS+7mgzm8K966EUy4kV//GWXya3P8kFGjZc+XgXfsVk/cGm96dP/gGmTZ
WdV2ra6FSyc2WpJQYP+iBhK0Cvrjq7lPZgQwWRc4JchoLpCaXwvkKDEaC1UCLiFvuHTqN6+J99IM
jyC4VtdK22O+Slw/r+KNYlPDYT3gVHuHNF12fFMSkrCahnWrAIH1dICAufiO86rAC9GY4ymPcIcN
kuUzC2u6DE6YO6Gohq0w5HFmuUZ72fCK5fbIQ5QBQTtDFEs3tvfBmdDSWz68yD0o/0gaKk6l9L0q
GnxlD4w2ZXxFd2p4lyQvaYimDiYoZlNkv/IPpDmQW1z5TAifWDtp0+VzYgXk3NniTv1zoxTxvvJ+
jOzCWYnHF9wcBuP/98e92kThmsHoBY7qsk4bnSeKOvUfANIQqC9aYA2mX0e8UNa7aN5qd9jJ33I5
Q9SeeRXwV7lSPJnPY8TpHdiWOuV7CFLcnqijrTECAibXZF19WdRmrTOuhSB3Dt6hQPbETf9vuiJD
7GQGp2Qe/MB1o+YZUkHvLih6LJ6tIj7aM8SM4s4HKh4kcF6CDp2Rt81CW0MfyOXUpSYggfpjv8KI
UUmvMCksEFaPU8EZmDJEFssTGpLbEmhuwaAKzTwusXpI0h1jczam8qorCG+wn3DIBVWsnC3AqWV7
ZNipXgVxYDN3tnHhOM2x+JT5/kSVj7Xtlwe5//4/adYth2eUDV8aobip7LLkG/M5zEqYl2IrGlT9
KyrGUMQTCHj00dbU/5VXnicjf8tn9YgyPczsa5p3W1kXlaubLYAC/MZwzKc8YDUifH7JJIReNy7d
TPLefEirL3csXa9Y0fsUldeOXgaPoLTr3UMZf3lxGGPlOtIyeZK482X1YO6wU2M3EOOKKN6wtZRX
OSCD4GAu553VflkGNa3mz/+r8f9T9k1/9Qj9sAHy4/LphOwCZx+aw1lJGF9geTtpc2SYJ5Ou3M5l
dMQlyBNJk1oZ8iK/u+yd6ApsmaDDa/W/rPa/Axpds2x9wTjIa+i0X6iY+9y+Q5zoxIdl3Ybo3FSm
/+8jStJFwqaU7bxmY8BANhkBVZifOPYCeWZz+zfT7TP6PjI+4Hx6EqxbXpv5Tqwn84oViQEm+55i
uVFr96gLsGvFfepXb8urdGFryKMmNxf7M8c1ytK/PMBsTlXNTjQ37hT7RWmuDStrryHh2mWAyhH1
LmT9lPYjOZrLuazVTd71oKNrw+rVnH35odV813s5WN4jEMRsMHL5w41ZmuRkxPoOQ11gCkymfLD9
tCGnKqz+C1e01YbFHb1r+ns21FsLwqi8pmFUT0YnUH1WHw3eX1MeGQJ7KqGjaLV3KgA4KiVmgrf9
TRELIuY8YyhHhAmUSnlFdu8pV56dqWWIr/3QTvYLG5W56psxfVUp1upeEi6giOxJ6Sdpa+E1rRvp
Hnrwc1Mm/2SO7DAZaQj1KoMiaVkIQ6Rt4yFsFKLnTtBUThv7oNC8QItyMmyKWnujNHWf9MvMrOmR
uI3ZpKFRPfDeIwCjrtR+2BodXCG1KOXZ7PcZHt1cI2rOJNvlcMW8/LsXlYjjFI/xB2gDEHr+RldQ
KFEzxAy3g4D1r4aL/maMiBuBFNP38+8EcYbF8pZWBkxGc9855VGavk7MmG9peTgbnGnGgLM3BPFx
Epu7clqgktYbeKtOvzp+w1rI4xtZ3t/RSR906qvkJrA0G332mdQdigw4pEENhTA40aebjIEdoOrY
sPZqL3dnb5lXkUOCFdlOOhOXzURYqQ3iLK/VL5/W8C5NgBpbu2xEVvpJOhQLZ9oiyszN6j0ZPWE0
fyUjD+k6iuHLowrZVHsM57c+XdS2ukJre63AT0hrtp6IDoOkM2jJbVGNL9aI/ccd4bOEJAwSHfaM
UMUx8e64kdjsdlHzDGFIRt18Kq6UN5x5904NHSgzBjHlP/h72EuTOU7zba2Ps/veDMkDfj6t3yx6
kuTFuWIB4J8K/cS1VKfeRVZ84RZotq42Gq0/hD8zcbXFUGATi97MyXkqR0pEpgNuLD8elPeCsvdG
JvZL7Z5zhtxyPzLKx8Jo83KQJprL890/E8Lm+GcQea0eA8LpZknRvJamox9+7Vml3fN7cFsSYU3F
iHWbKMaaL2e0bXBaCriFLiNcI+1/5IpkMixfiE8iKp8z5SI+h3IdKGlMTa8P5B6jV+CJIrpcMAXp
ab7gsAuyqswWX2xa+e6kjulXZLNLe+LQ/5dBmtu5q/dJXL0LpiOz7pIJg03FUpd1HcoHYfvDxCe4
js0HmX3lTr9DhD0CZMikpc3w/IpOhEiVoinCvGew4g/uUuYp7G2VbBQzRzJAWFTn32z0mPUgqkaf
028q+ay89mr+pKz3OJXNnufN4Dhv3KV+JRiq8m/eWNQAzLXle8oTdMSN5V4x9ZfeLP0GeqKLu4oa
a1/ToMHDZvySvC/2GATC365ZXkq3vlhVtdVgG88DG9y7ykdlZHmQdp+t7W2hD1Zzu509jBMGZgWi
H9T8vJCXsxoMZ5RYwr4hXcESAZb8SIvM4v4L5go2HFj2vxs1mRGihx4enrcpP7OzmWyuEtmTv8pg
qcxU3K4byPg6BSmUZo16R0KJWCVHgimb0vIkA49/669eK6lWWz2Zw22wQX90+9Do4x/I4jGortjm
6zTAHhQ1JOTh0dWzb7WEx1+UxxWAxVogrPb0xSRkeY3Q5OSzo4fuGR0aPpI40KvUxdwg6wyXU3IF
IBOIFJhNBcKV/VbXrHdw4boZ7zu7pdKgDk+64lzHmd5po1LIBa3HzKRXYm1gojeQmhKoVQuC+jWn
GGHFgRUkRIGAaJXqd1WJl7aiAK/WLnUZC0SIQIZOtA670EDKSc1kC7F4D6PwtrhN0C/12eg5d4mT
IdJULXOwpmVzWER7WPPkDzIRyhbimHnqVIrccpQwjQ/edzKVj2s6wxjsaeVxEveWNtTjCqjf0DsV
jUYukNMkUj8ZJ01nHnj3tod58kR/yp/KrSWPzXO2DL8aH3UAQh/mD1Ni0u4Pc2C7Tc2DPTUF8LoF
jIOs/7LJZoqCiJJEm9iNlpNLxclHGxbgCNICuvc64U05Mnx1tvbDGt3W1GWw4fQg6IGAGVN+WN06
H5F6AnpiOEmVpltnNf5WInLDsoo/krheKPnT/mXNRMOqvWSQzZSbHtE5AsR9hHCnAQKjlrNURy+N
6Kkaok9rKSELm8PsZ6hc+narWltzWT/rSCO1Llp/EDH8fpUOGWWp6PN0EGKtpmw5TzrjkZ35VRUz
CU2WHBOLCUBA63TX1e1HHYHSz4Z1ZDApzQWxeBwXMZzKKG7ohKGyt0+V3nnMk+rIFPNsN0PehxW3
0kWh2SkWMKNRSp1dMgL6/QHs082i02iqKtFb6dLuFDfxX7vAeBkTGm+yFCZMqnl5alFT9abd0ObX
NFUYSLPmV3dSX3ue22q8R91kbEAjavcBJfFbBTJyVczqGQj5MCztYYK7GVrDdDRL42pSEglcyzxo
Yr6q9KxdgVP1bc+j+JO9hGaPLQFWcAJwwkfR2zKan+InOgTX47poy7m1gPS0mikA9PCjr8/RpKuT
1oEubTfLXBskoj189CW2t17iTOdBH6uTTodkQNEjBmQR4qR2HlWybmLokKNpYRmPnp8O4ktJmx85
EihodOclNUcglBzDbXj1r7bi+zcoUsdMth+jPwu9IIGaOnm/0dD7+crNon7nVptw/I+n81huHFu6
9RMhAhseU3onUZQt1QQhlargvcfT/1+yz72TVpcMCW6TZuXKleZAWDo2ebsfmiI8zzkFJFohrWhX
QNLfG5FHZdd1zEe/TPRjzH4cA8c1d1xUS1Du5DAxU/ZF67AiojY/V2pTB7DzeufCxF4HwffFPHZ+
e6g7NONc/6CD6pZ59jgXBFbQgE66AXeRMs3O7PuOybP6N3NYP2pIgw5y/XqCs7GnpOXQAQJTOklv
hg2n1rMaG1jW203m3G8go9BE5Q7cYxuzkRT+JTWpQyeUHbpUJ3SDnrFlMkjyakCn3dUqf83SAQpy
URw8nd6xLPxd1i2zatL0JU/xz0GPvU+N2dy33LrGzj+HqhVt/hR6ZlusrYDEv6LtNvfmp35wQXog
X0c1dN7FJkS2+6dZJU+OZtmrBEwzLQOAZlL/IBouWeT8i2mutCgKWETl8+S+LI62RRP6AalEuKcQ
RKBk2gCBZf8IhJJQnK8Lk3bDhhZCOF9w+QCPNtTmn+vYeU/C7smOh43dYq6M8QKUSqgBVtlaRy9P
tmll75LS45qm+oMzK/jV8/SQTxPsggC/SuH0KE/SUBBxh+DRglrPYVkzJ+29tHTIrMl0k6bb0KBm
NtoHFusXsh1wgLCe+lRqa9evv3raAAx0SVWZX4140Wjp0WEjhyEjLtunNGWqr2+l27AE1DNjj062
oELPSxj3hX9slugwlMYZyPVKF8TWW7KnxLH+2YMvHWOMLF6K7MlA0G9TpokD0SxBkxgFV01HH9Uo
DYj6DFVy1a6njlWRIgKmhLTY2p9Q4x+NsaS5OY8+4sR7aeqIZl9wmAPx70PqufXGdN19MGU7JuJs
FetnFc3z7OW3UsWnNnFfGOSq8Qs+9Xuj/Nb0PAOYQDAX3SOE+k0SXUo6SgU7nNXOZqJriA83oRMM
UK2M0bnlsfpEvsXduJmLT49sf9eZsD1oxJq2jZ/mK8/M/6HvfTP0eh83g07HnwMorznrUKs+40J9
DrrznTHok3Exy9+WAkM1tsxzWD7rSrt2qfowG1BNr+gOEEqgxvakVKX7mI0dEBQMTR9oLOtC+n+N
nl7IfIewItwH9T2kHS4pgEeQO5fE6bZoenwYybR1zOxj0QqKeFr4Egzz2a2HUBJ6igLORD5SU6A2
O/NxDqYLZdV3HMd37TJ3QZ9TGp3s4Q8U7V0wRpwm7W3MEmhmRBFDZNa02NYRISt023hxXtU0XpRJ
O7YTdM8qUl/6Uj+YVvoQIPO/GqoSyUMwhqH1nt3C+xi0qV1NIafaztrhMC1+tkG2f6vseM+k8s9k
MheKcrQAOanerPrJ+m2W7cGOuzVsRrWy8vQ1raihd02hH9pJuIOJH2170oQ+Lr6cQOWki9PGzNun
wSaMsDKrh8A+HbI5eJnmGPCgbJ1VrslwJmOke48afQtPVPNllEj4bHjBk2vM7zjr1zp1z0VHcmvZ
y9XWS/LWJnmjgsWMbAYB0W/EAuRcecKcYsoBWXzmYi/WXpnLtlVg0LRzZnryzPjaky0BYhoiZUZH
O0BF67wYhX9iwMwXvPZ0XU1tu3Ir0pAh0k9elN10DEwTZTu4sA9Tslxqz/szMcyCrHw6hEo7wolp
L80YHbtqSrdKC9/6bnyfS5VvExRzoH+NHEzdWtVDcqIGuwtm7QDJIKZQam5c0Td0pwpqSE0In25l
9FFGf9GK5tHLZLu3Oi/gLCzjuF6IwlYRZlyfSUuMfkfcfmwgjmtD9dmPzELuSFR6erubYaHApdrd
4rg/9UgEqnT6i1QXP+d1dYl1E+Cy0B5Kk5Z0ZmR7iqpKl8CxcedkWdtGvbET9x0ltNXQ1ceaUWGo
D8Q0MhLJDbyTVqjnlFKR1StGtkbVOgcZoccxgGWHlWvMZ4M32tLjyl67wXZG7mwVDe4brdl7v5hk
qBBdCfRf0QycP8NOuVRO847dONAysoXV+WQBH7uMH4lUcsong3HdaUPqVp4CpBmQiqA0oVebkr6i
KG0fC9v/Ltzp268ryPRcUshlj0vqvTVRAlACFpA5+6pyIf0VdKB4b1pprJeufmb4oAWXAvUNWjkK
BblKMw8IaT9nAw3jdkLMWjGDylJnzUYWEQo2ffvP0Qy8I/a8oP+mlYBU7qjLyZ4zQj9n1j+8dP5h
KMxzVI2M3lNPtlHtaxLUsLHfVREdU294LrPxEizTa+vx79S/WP7A8R7HchMszUM8NQz8QlnbKlzq
i/F0ljltHMw/OfOqimR8bFzjpGXDSw23CEWcTT0ahF+EwLtkRlwyDAoqMvku0r1TUcTf4BXr3uXs
DnpIaRvLQuTep6JGoglhCIIMFD/mFOxho25glB0pfv6RDTGgLnpGbKxod6azeMogjI+/mTB+tc1h
x42/+EYWQOJANFLTqSR0W1vVUDTCM9VYYnhqMrHpQijyriYdk4TSFCzU2YxSBv94+ygJHgfQbV1V
f9x+eigIwKeCQUdxqn12yj355D60yyfbZQhO7Rid1egCEflH+eHQuwxCcqN9BWhBt9luscOdC5G+
CRNoQjQ2lBVbZ57k0KnEfaqjeTcv0UPuGb8VrRSMonqVxWIaCjAzN7COHPhSxXQ0RwYSWdM2S4E1
AB6MLjjCRY/osfJ/IZZ8W8BREnvc0Hq28tL0yXFBihd1Mggz3No+AQq8AeVjkRRszeigVxX2zn6d
bOM5gSxLhw7NdVR+B0H0gQSzrHkzs3w3YMI6J9tJr3mBNR0gOoDFNmm/Y7YUpUE6Z6XJHbDBJgRB
u3FrdO9uZe1jA++LDPxqUbQakkh2UwcHEJ4ddO5DBtRMPnIQz4IA4SYI4BDpI+gMtoP3yNL0t1sb
R4NI3cX1G0zFaGLnheaGgVx7+old/8T41HY3DcsBWafN1EQEuOkp09vnDJaVP5TSmA+WoPJHtCbo
sAM9bcYj4fN59pyt7nHu6pb25ULtyXA38r5KSQ4dnSeyM7ohBwak0YzhxGuzN/e1U4crs6QHy48P
Rh+9dHUY0HFGXdUMjlUi/fRZ3zDbaixWRTJA0vF3CNoBP+kUEBBUGAJt0wrpNcrJNz0m5Vk0tEwM
xVDsyMzOuPSWMLf5tejLI53qb2JBai5Yb1LMZZXrOby47ULfcLphQtreBrhbsvhlBqE0SaAcx/xt
L6yaPhaPAw3egT7sG5JE5VXrKW62bQXhBkjWZQKTRXaeFZADOCZyW8aBaMvo934TcHd1iiTUcFHm
XDG0BE8bjpe28uiUKgivXSASgzds4cqmhKqrOrBvlTMf5657R/fCtmjtFTvXmcujgwmVh3AbqYVm
RzRxLksZvccdQjlJ9uYR/noQAplRvp7cGAin+axrXI7HNLSksxkhEqMlAVgNOGXSV0nL8ISEAruW
axlDgBMzXnlVQ8FqnHED7L+NHAjNpcPP1CgPzkr6aMV9I47wjXLQVpbFZxBEFi1X8opTZBXOCV1B
WDF4Cq7yu0kePlTZWyUA/QyXlewk6vWPCk5RDMiuuxR/ey2/ksF+ZAvrg1keSz6Ibf9F9nWl9805
swMdG5bsGTxEwDTcmlALIR+yDJChk7oBjIExrtE2HVlvNDoPKLiUu4hZSD2CEQv9B+yOvqX3Zy0m
YcFkubSgJ0PzUJfagZ52BCzYJhosUINCnAJJB5v+H4ctstUl5AS2hnmubYcEngc2LT+E+ISCwDxe
OlZSb4mqlrfQj24D/ZFjVl5s6k9MbWjJBgOkV7yEsWvNOoTD1v1wu2lXMLxmSx9ctKLwwaE298hq
nShRD6akOpAPQMO7iWDbsXdtpI6e2f+evPic0G8rEhLecnNgoHTW38CZT+6YfZsdZcx5dk6T1X10
2XKC14cQVeW8iZksp47GEwU3ZboYKcr4TDWx8fpebZ8TQiA9rjfiRqbqs+zVL0a7rJwxpnkJmmbT
u1uTwxpFL/pknGyyIw9rAunkqSOL6QUI7HZW2Jw6Rp31EKatJn4ZnfwphfXt5BBtID5gYPncJXPw
yKmfporezbJ/cHix0fnwsY5VTwmLAFa2TkapIdE1MCLcbudTkwSrViOQGKqTwIgtmZZ8Jet5cY34
EGfGUxc71Bseze6nLI1NXPk7RMi3EdTsJUmvRcyDm+VRGZ8SRtDNLnErHdzV28S8QlSd1gTUlBW+
YhpLTOdhmK8dPFL2rGVZ3HHYytaUyUgBuN/0ffNLDCgt+Zuw/S3mU36cooHaIps14qDEkaf9LdbD
X+bc/Au7D0oDRM7rFGRNSc8pAR6INuUkg7mbzmide1UREk0vXRZ/LagpL633YkbJS5yjS8ZKpyi6
N8CtNV3KdIRA5Bm2fIiE0ErGjU6QQ8MSOB27IRPjJi487NP9lCRwZZjxSDVk0ZYbtoWSdgp9pHM+
ImbZqfhRfNuk50e6oXa1Xb9VjflpejRWIJyj1/MWPYpN3sIgC8PNPKI/4qmthUw55dkpO1u9eQim
6mBRYQ6hgAV9fhua9mnhAifzsEOt6zzjzBuyqzAuX3yXf+fuhrLYbkqsk7O8jeoLdG/NF9/qYKvn
26xCr82+tWyLEcJGKI+FEbz73kCvkz+t/YCWRSP3pRv/7DAxMsiWA/Xb06wPpDggzC6x4TRHJ+UF
F6/Mi5WkpKrxT5bfDxQkP+IANTNkSRlZDDCfYg7Dj7SGGl82+6XLKVihpYJEnVz7IjYfTNoOZfcr
F+Wi+ZotIT6QiJsWYQ3yYVoEOyKtY0rIaeIQHDyRbLalZoCOn5YCqSHsIPucAX9k/MQki44QkgjB
vqZFbtifZE4eVYzaPxRP07p1jPoeq3KTw+YLiRdk3KId3VgXfAiONthPMjOMy8X4pYECA1yeg7jD
lmecpameggBnL/bQDhraV4X5izm0nEWLNw+Y9Rf0fGLoDwPCVSYXakTi35/28qhRMG7pDZRzgsIM
SSRNXbblbbOO3l7a7DufZArVuwLzyTaZ/IkZ3+qlubaJthcz6/PiGTHfEkUPzNoF+6VvBkCPj7fK
/R/ZN3G6hTs/K+XBmbN38pH9nI+NEBsbL1GSDzgVEY0hVwFFP1zx9PxEto8vqZceECdWQtbgQ+uo
HfTW36GXPr3sdWAPnQWhyl5DZI2agkFTsBVvY3tc5wltx8ZBNmbMGj7KQ8vNIh5C7sXFZR+HJNgI
/ChuvMeY1z7DgZy/VTOvcS6neu5WXm2Bc77Nvnsv09AAhbGrlng9IwvokYElHfOrCLYhZhKiV1Q4
svFPBu0u/NcNJIv5R4d1qwj95YpDZZnUl+Rj7RCjRDlvc0xGYzJfls/mVNYVbldkUYuIQti91cag
XBEg+iDXJAIInPqMIbPRIwPR4OxA1BNOEceDAyjxWzRaZADf1gRZghfU/HrXs0LlYq7lpFj2JaKW
JyFOC72vANUO7BSFknh9j75qiD0lEARtP8sHso4lyCZQJW3u1gbHxkf3FulylsaDz6AkY2fPNfAi
YD01Pw0FGoTcdy+1DpbNCF//pwduNOxb7/1py/IeS1k4z8H7g4djEBBGO9hagKF33aRyvqk02eRI
kBlEYyOR69x8g0HtzIRJl8rajSb1nSo9axmd/W3I2DQBFD3kO7oHWW4TaJ23a3sSo8HfD/OJc2xa
3t7MqLnb3V7jouSz2kuALyGs8odjizFN0KcsCWS4X6uOepsfkcNxQuE74HKWaviboRAhB7SooVbX
BznhPbqPLbuLJtV6SgRk/MkG7brIvdQcoD5EEkGERqJKvdMg6nd7/jLCx7OYfhrvm2BOKNoiH1PN
L5qWfEnA2Xh065bFKbbAHDTKMaF5SgmCqINvGuSfdJi0Ou6DYxnSqIEoxRpTXaD2FxYDQgzGWSwT
g6XY7YLEm0RzWy3MuuXQS/S8LDakvO69G/VtSSotu1q4B2qeXTYz8OqtmhCIynV6fcZ1F4PYN7Rx
a/u6CW8e/ZlhnBwZQyBSYNipPB9+WU63t70vyVVy8Z6MJyCc21QNZWOqNpIzVE7erDscoFcw0Gxx
HkqSPpdm2ghFmpHhbzQM3K2HSbV/NGjIcqsDLZ4vGRmJPHVHTOC5hOL1cqgJJWwmiMahfyCz3CL1
96GZV8NpLq1GGb42t1FRneXPZMccZDD06Bte/JVptXQQkyCzLo61iBh/iNKQGNmMkKmBKih/IRBP
Efo7VTBLCFNqX7yxXRvRuLWJqMVfkPY+Um3tMaoF7Q4z7cF3i+1NV7yd3MoApp9PWJzUzt+Gkq04
AjudL32wk4OFGSicH/os1wwqpnBG+mjPt9hDv4DIwfTzq+x5b5XritC9QGNQWbcYFTFJJ0vpBqXR
7ynymZSiUdeUE4nYzqod0z9oFe1TzGhR5ce2nPaRgcwE5pO2rZirktOvKiZSD6nGcsbkfZrpiHNK
HXfb5ydsfMtCLBVzjumGKJ03k3A2rlICGmg03Y+AEtzfiVheTDWChqVKjg6kHrEinLyQTaWqrcJ3
XNjKZh8G5zsCgOHR7u9HjFIRd4nlZCTWXWO1V1+ETSHiNpQSVhwnw6btC9GhghTtIouSRfd3Zx1o
etxKiFkEMKh768lHfEvchbw9F77s/0iAndMaTVngfnyYY7GRDzxRgHOYCuwDcln9o4QMYflOmyqB
7WNFAi++TwtpX5DVx6LLrhLWS2LapeUe44JP4hscKANMiogSouCAT/l/7k8ssUYTdYYMAB8cpe91
TJeMY4w70YjFChrj34YTnKrnIPOvEtLxepLDDsSVJUwlPBUPVUJLnuHQiisQPyuPLbcFv4oPlyNV
Mk4CV1PQkpGm+r7iShnqY8AsYrvFscrx5GKYCw1HWB1UaqAkjWsdiotcTA/5QrGaM9+fcuh/3I6g
RdWkQkUF4hvor0+Qlaff4mKwN5Lkt3AG5GZFJTUr9ZwX/ttC5V58GmdanK0ERRIJg8RsrehT3knO
Bru7EE24hJo8HgImayyPS14kMTIxDMdOYhROFB9POQxj9574rAIHGKQn8iYhezySUblcF9bMs+ad
o1sPNLV/DC6t6UPPsHrtOCE1odxfZI/uiiNEXhJD/1/UdkqXx2LQXoORdmnoNZD5VhpAJbqNMLq+
wzqDWrJsSwr3rUE0ntKgynnCuYziPX193bBcrQGrNex+wBz9tV/rb67dn33WjVnA2xjnbaMkSMcY
/fI0MiwF++4j2Fkw1i665xHk1FThx63L+vuE3WgMmFCn9e00QPU1v02XNyHfUZQ+Z6J2zxl2EJWw
l8NVaLvKT/fFoG/lsmQc+cTIPmSYoARrk3Cy0huKqU+9XkI9zbWzRIVm+L4M8UPYhrj86WA37ikx
afxmY+UGSjjjBjgEKAEIOcO5UJJPQ21zjgau3CquRNSUaQlvupeycs5yQbiiRd3fswdJbhRDFO26
3mKMzD7dy7B0lxCJY2HG0UGe1CaiHamFBoG1HoDAAYxonaRaav9AT5QESExCnP8UBix9w91P7Hop
lNB83mETEJOUW93Gyd41y4232C8cIrmzHCnaUPaoTDxIomF1e92+NQ1EGqpeekQvThwutIohuWbr
9XkoKyZLUa2Bk9Nwr1EGpWJBLFwUxjWCHzq6zaGszQvaQbAVWrgHxcwVbA7iaHM7RrYv2c8aasyg
w3ELtNWa01p3pYpDBxn+xbOd5xZHEAbuFUxHqGnVuh+6S5lmT3UbXyWmc2RSuW4igOQ8VijZjn71
ORnNczNrQKvxlaznM+I+eK06O7X25kBxkwRYVsE1u68gKPdtQuRXz+mjBrnKrP74nfvRVfTIO2P9
BdbsIvPDYPfUaextVKlwU6Ai0zS4dMtpITn2V4YVnyE8rtQ4gkmal2JsLxzeU4EiqrL0WwI6zgyB
i5vGJ5zhEqAk2gNTyxmQUqQP4i0H1kCSR/I0C/AtS+KPtK9J/rQLMlkoxmkHupxPehne03cJfGcS
VYn0uTMxWW4Y6UBIcSwNcBvXnR+j2HsqLPtXP/uvZUMnO9UtROLemZ+5kbxdZp33pf+nzfBp1ozE
aZAYK2ewUV31aAsPCl3GSgbHwitugb78MYkdjSLe6KSJ4hJpiDiqwT5JPJCAqbVgcRoHxiYkpYnt
ik4MrzSRCwJfLTWMCzrfMHHUdbbkOicNTRl54C6a/6nMeOUTfGazDiW0yV465Z9QMbDuwaYsAYIK
HNmb8uM9cwoATGqb+GbeuTNXg0tTUMSUAKanYO3lSMhMLSUhvAvdYkgp8b44F7hj8N3YBYki4D4j
Q7UZMfmQmq++UexxKzl0sB68YjI9GOFIPNJsIIzb6JchoUEK+X6QYsGrNt/c//mpVvkvJfUErjR8
PckOkc+RzgBk0YkASvJk3lP8kcRQPIfAfuKVET/YQ3vjASnrSXakIhTR4SpK8lqpE+EArwKrB9CC
5BauobwID+FqFPF0ipD9baSLBgCTYK4CuUufWyAK3qJIfjTUEZlfDyDcbnhRMfwSXPGKpUMjCTc9
JQXBQBMC3xtO5OGwaZobbvpSnBH9upQlC3B1cZl8Br8uLgBaAlLcw2mMIx0TD8aCRDlcxoD1FH7e
QNk6ooeQmordwRzV3vmIUmyA2fgbKtSajHzEZgcIdFRhgHBau+7q4E9QeiiXQArZj1A/+b0yfiu7
Y4MxTMaL7JZAsLh4f/klMQz+JWibD9ad15cPJFtNRlIlPzC8ZZUhBGZyMnCT5TSuheDAgsfBuVtS
3Pv0Km5DtkJ+mb+WzeOI6CH1TcQXRIeKBLVS8Bx+Mv8RmUyIQvOGHH4jC88vxGTNI8XnXtpFCEmV
emWFsNuCSXTljZPT8O4S1/D6+Gr5L6z6AWxQUv68/+JV+CYDSC23PwksxUlglyRZkQx0xCWLt7V4
NvwmvfkwuyEvsqxQdtBUlCA7wp8hjbKywZkUYbgEIAYsHn5Ux2/3UkjOJ+U4NAKqp7vUBLSFTKzS
5gRJ0SHS4LsDOrowjWdKGIBSlhn+NpyHmHSLBPqogv5MY9EncVNG3DTONhEAC0KSZOlnogYha4jD
FLChlHtCFmchiI2iyMaCFNIV9qMsZu8t9KIEsr4tshvKNrajnb9qLiO+uCw8h0OmmzT1XgwOa0Yb
D9REhCvKNyklxwH5qQU8V3Hc4+1keFeYlTexLhI3Jpz2GLPAmJiXBA0SllMCaPGSdBxw9u3wWATl
sZkQZUfkSwlkwie3imKlaRQii9s9yETzcTw7znJs02AtaUSWTQ+hboFGVf4Hy0qb2inr3+g33EhV
u3f8X9ngH3NP0VslcDZHiTqfYmA22AQmCkf3xMOlXiYdiZwT8iD+mzvDA50TTeRKWxB/ynPy0ALQ
0C3EbwqfxCisk4WjQV4ENrxDd2NL76AH7LlzSPGn0XsJapAPCvBxln20CfmtjUfncEshyJm8q+Q/
rIIEBVVUXO4oHDSdYqluBORbl1G+7H5sUmZiah5L4wCE2WN9iS2U2Cgkgd+M8T524RzYzjqLvLU8
AefB4MjJGms00ySQflQv5fk3KLlGEz47dIXqPRLB3tWxHqv0mRcqLAuwLNuNwZ+eoh1qm1sHAxc6
xmNJ8TcatMsE0xbJOorCjJWOA7kWg0P1yO0+yxGIGGOWx9UJmZ9f8r4O9XRheGoPehpuYE3TB03/
JqVDNlQgM78FVKLawJ3glkry4FjGy+QibtM2FQofM8MS0gXp9T9MujuCtK0qi0ht+TDQkcgca8Oe
awpzwuWqyRgahXV1nzuUWGmvfsHsNjMSEY3PFFG0dSFWDLq/j6tvnrxXR4O589wMt1/utpygnb03
DSRXtBirhmQxkTw7rJaPjoIWgkCSKiJZsxaIhUgGWxHTHhQRDEmHjeT9Lem24KWcG9q3DwKxiy1v
IXfIK7Kd0uvC5daCGj3aDgCeuP/cJs8pWQ0aCeIW4E7sB3WUP2ilsgJmzx+KsRhGQA7rRrYDImXJ
TZJTPRqS12X0gXWaew9BvMB6jAMxlw+x+xa280mSpYlw1fG1f0MQniVw983hUGNoXeMPjU9J7J/0
3PxGOWhD3AEor9FTFm96+jt4eSENNsCI1kTDM5p7UiaWwGUGeYyj4Cg8EUa3nqrEOZl0Yw5ghIjG
I/Xl7CwXWlBaryThkYKNFGLEMAnEWU80g6GnNCU+yPvN7EFojS86czYAkXKNfd+8p3Mhav1yvEeR
UDYeEzSwF/W6WLcBdW8xEE5i/8uhGk9dQ4URZWkah0NwRt9+sZIY0RpmdqQxMfxbyNWAeYz4E+RE
ygbqFYIz1PErxNiNXCXsP/JkZDaSjoKbiKUyNVJgOU9Yzj6Q1hO3tzbi50f1xmBxbPJ4T1OlAsXv
9xgFAUO8mF7XhyRvN3FACy5Lxg//MzeYOvk0M2ivIB8cWAFp8VKS/QscJ3f+v3CHJ+LEdZx0/g8b
w+/K4S3Gi2R9Q1MTicL7IC7hUIh/kSRT1pjIIwKUTstvkkccY8UAUM55zW0l1qDp6474CMiAIeCx
eDiyk1EdkVjZC2TB+zGGBrvahv+kglm64VGRyPNb7XSsB4TEk2edVoFGD8RsRuW73KP4Rkrd05xD
5YWiozw5Fz3hlABxkUSs5G7il/mZsG545wBCQAMdNMwZ3kEzMGpQ6bcA2iAVOJ1oQIrR9cViSg5v
AxubE+B31Zw9/ReoI3ZCqvANvRmTh0w/jn3MNxUDcCpF5ooyRfBShqj1sdwSsocLfkVWVXJxyY+T
waNrPDnzl3ItsrCS1bBQyuWHct8ERuf3//cFF6Xom5sVc4gDBgxwqFh7FhUskRUTLEMuy5Cd6Hk0
bcDZckvmKeaBFyFnaZW5Xeaf/86Crj5GoDfckVQ75aZJV4p9u1sTjpFYTJ2rxKty5+U6O5xxK+jW
GFmeuFsMuUdblt8c5Rv1+F35Jdot72ZF0s2P+aacc2F+OQB/A72mgDM8Cz8gLho951CX7aNcOr7D
9/34ia1syyefnM0gLUdoe12m921103QDXs7D0/7pl9+K1FtCYykjk/USUhKgRSCSrAmriKAAaQ0Y
hIYQxEtNmaBdON9AFETV92IjVZr5lpv/FsoiQABIhKuPKZAt4hnyKRFfKMCvRPrIfBocwTRWexiG
O+FWCWOCVyZwgeoFBhrCDuWY8OcEZhNCxAJAxna0lSMm4WXdp5vReOVBBTBqKNrKLVqUrEY/ucBn
+JrwnYsmcSFXVYJFXp0vhLGEws34HSCfhHlX6sEj3F1AVuyYtqf4ZkLdCdkjebJ4DHYSNFLzHSX/
YSND21gx4ec5AVILwafEmIJLyAelYTR8x0Zl2vdAmhapeM8DieuUKw8Zh2Neee6DxzgMwVwnj4Ed
/LkEyGH1Ld/KqQxKmpdQmVPA613UnnrnXqPipYSTw6ok0JMlYNcvETwb2WZID3wwWjA2jL1bjSyG
PA8o+Iwpgb8J4QSQRs5f+M6mtggVQv/DvOWg63LUuJkcGk7wxOwECFRrscK5+psPFE8J4jB9S3tz
6CMQdAwO944HpptmXfXhugf854VZV04VjylV397I6Fr/SQmkF8ZwOD9Zam/UdJ0xA9wpcC7eTIy5
3Eix5CBuQ0P3dNKI9+AqjhQaZe3ovU4TmjyomWScMv+DcnlIEaqnIuoSy0gVlCuKHDGcIf7v0mEQ
7bQ5xiHyB7RC3cPo+o6JWfYAmW1epwTEAq1LaJdTbg+h2cDIko+aTOk//k/gQ/xEnqGY2L8D3Ird
72wq+HnK6Cq8Mck5ZtdQFkxtsgMGeBmC0/X3vI0zbyG/YSD7QvBmg0MBMsjRldMkEAxbsPQAPY2z
ZebJIaMfywYdzinvRrS2YvOFRJJ2xmaZqINS+W2cL/F/9SNbjxkJ8i/fNQW9xNigVQwc5Rzu9UlB
zYGE5OhL4NHjPAWIFzOud0gK4UVYFoNgiD++uyuoIvdzwf2oAbMLN34OB+QxyF84M3yRtJTa6HZi
TzD8TGD7lCAB/Eg+HvmZFNEhGuTOgsIaIdKCDCmoBPdM4hCi/ZUD6Swo9b18StZtjt61akRfEXER
KmHi9uwsov6RHafoXS4VB0l4lRk3ogBr4gpF4ORyC6jmCdst7agSAvKVDOBIKrL4diORjg6wwSpJ
wbMm2xCXjiNl+gljwe54kZ7kj+TGVcyVWFzaQ5qnezWLljPBniURK8f+LNASl0rq8NwODdonDbTo
jK1CmseQcksXijoLzbjgx3zBBshCsQxUuSSykkyZWwgwvxT33KHBZ8gbSY6uO7OAwvJP9pKzj6uV
z4PZlvtJ6Ciu5P/Ht//VvOXujBNRbS7ICwFtQ+gqabWb/XFB9uXuWwtk9ZhaG+apoISZICLlln9B
z3kfuZtUuL3ghL2W8rOkY/JXkw7OC8tAMDB+DytIdZuAwCPlIRYA1pyJ/4jKMsYn9P2L+Bl5B86R
VPXl/iLqAshYY9BFT7jbIHZ6iOpHSZTEe/4vOrqHnkR2NSVqogROzZ2PwpngejlSIcB0Y/Xvhe20
fuaJJVbCtIphyjAsRRvei/wsNvZrInMWAD7OrD2vIOUGNiuL6z1GxAEFllMo9CrHcA5u/6thGgPF
Ozn57I05G+IrJTXBu0tURMgib6259gGHwbQMKM5CfFqqCqpYDiAJNyVEx2Bw/KNmaUdnSnYxEnxB
UECEaRHUa+ydGz8IhYN3wOvSHUCfXf/FNRVyHV8YNL1jTlOg04HU75exeIIIcjXS8slwFfmb9uBC
HU1dn7KLyp7DBslLzvuSVatCwZuCVF3py1tUDn8iZCaTwaDmZbef1kwi7y8hEyq0p8xqrs2UwMUP
9gHa1/cQqYUElwBiVX31nPf4hgADAZn9AUr2ixTlZfmj3DzHXkBTarxL2/AP0DgaqBD126begSDl
m26Mr07knoqmvs5Dc2D4wUNdOQ9N2+yEIpW1AZn1FL5TwnwPo/ZZCuRdMZ3Hns5Y3n90zXepRXQZ
qlRB++pm/pdkIIzkOjMA6+z58yUURQCUU5oGKxDYwlHuTVo2++5Ydvlj0hgXDvsLIsCMpBpC7raJ
HfO1rwTxr1XS67chiKTWt3eb7jB18Nli5BFTXJmtR8TOEfCD14fUwIz0JHlhN/hfeH+y93wroItF
rb8AO5NagZctVPsytYW8xDAc1KiYwcLc4bNwIIK6fksJGyIrhjRNEhxr9d5XIVkjl8R3PLpy6vKG
+v/BNPwzflFYtKajEZuALHkNJKrQruy1zyk1rOVcwPrx+w+GIr0g0b7VRvrZWGdxw1FMm+FgXein
ebqTZWsqGItl/BPbF5kezB00EeCwtZ191NPyaCOc3mQ+owar4zgm58ntLw7Ej1WNRC4QyClb2rde
2au6/REG5UDyeC+rQH5oYQH0oiMlqJlKrCeTot3gfEiMS++6MJv3JK/0Of9GNvZ7tphzEpoMUyxu
FLjfUd+8ViGapRn+q22Nazw68Dizk0YlMY8mJjF46hTBAZbIpsNgRnBbHHCHZFmkFEcjDPoF+HGB
e6W2qkRs0XV+aExM9tFS0olaHu+s35GYx7IRmWL0DebHYRUUjZyL15CBANglS/fVajpJkN6+Fl0e
bUAo36UgaqXowBNHVrRktvV0t9E2vEffXr5t4ibJLNNl2t3dNlGcm7hbkAzJMaSWSXDy3JGACsF+
sP7WQNjZUnWMJJpkBNyHH1hbuk+P05JBChjehxglbLBYfdLWgjXiDJXvbfPpOYXPMBuvbvvUYEQ5
JWIbhYMSO+UePyI2GCMnQVGfdRepgXr0NQikIsT7yMJpVsSKlDhJwgSXFbSeR4spaZkUGvCsBkk6
c3tW8jUDaJa6F1a8I2rG1gqbSvBDUjIzGZ4lNsOIMWFVHKOkbbbzHsTVvoVJ9H80ncdyG03TrK9o
Isb1mC0JEAABEPQUuZkgRb3jfY+9+vMU/u+sFJJIYEx3dVVWVqbESquOH+s0/0P6EJS5FNa6n25d
GjAZFxNX31oWoTO9kFFxgPNZXL/wYug+k/9JZ5jL47c5Wvy8PQm8QmCX5GChr8BeXIb0Pz5Hss6k
6w8SquFMJX3ySgjv4npPZOUggTCC0IIc0oIc10BTpq1/JPULMephBBLxHaaIfFdaRtT4xCO6cQ8d
oik+mNgSPsm90rXgTAFQkQKCI5Yag+KBf+VaeeNL9d2ZJ/F/AkfgaYmahjfS1TSWu46+WyAC+zxT
Oe+EDIPK4HCQWoW7T9lwM1mBnIeR5Nc8ULKj60tqnouUNLN8hw/aVYxA2mgtRNG9OYQPgiSpEN0B
DEvpVvAN7fTKnL+B5I1A7Ow8Xp9EKWEdXd136k8rnw4ujfoyh2Y9PI2iwGmdM+iqFf1m3kLO2S+g
GGcln2qTGHHSkaIhzygZCWlhcRjD+S9Thjcm/6vT+pn1CIS6yOodKkwOi5MKEHOh+aXonzrMZlWA
atKvNna8UR9JV6mr5QJB7CcUmmS6h8uR+pL2OsoFHdFRmFgFok2MFT3OZXk/mD9WG9zESCMLRN8C
NTA++a5pebMyBEWSNDBKElgljDFHD5IguqL0VdB0Ab733/LqjwBJ0piW3ooF1EAsgV0SB68UTQVv
k7tmJZberywoiH2sv6Z5hn1kevDbyfMoRWTFyNMBR7xmLz0qR2hqWxGIyrektKAyHSQ8siO3SY7d
/CU9FYqBvdBT5TTlt6V/xVXxkXKqBKzvhQlWso0uyA88fr5VwCeBUGUrrjBDFBg0r5akTLpkXCbY
weCTLxHgZa/b3A+rj1qlSd/+b0sFZDpydMNy7lLU3YClB+D8idSWypi+F5xeeNHg3IPzmPoD0q3/
8RF4KmWViS3OD6SFrZc3W2ngiEoS/6kZg1vRqjWhtkF5qS42QFmIUiWFiNQS4Ew9WVzD/LCU9+Da
EtUo3Liqwr6GE6lg0aSS04KlI0SCIoq2ktVTRJh1vY39N1D9gFOPcpx3FBHOGBUD+5QuCu+Jvdjr
5gwmI318wcJRZj/aNvNCKcwset38k7Z+Kbyl1IUwK9dCiS5LH7jVWVAsBPLnp1HRuM3UiuMyFTfJ
pI8sGFCtxCBNAZuxBqWv4NIU4G3xzuT9CzVHLl8CPYuaK2I8kA1+75ivLagFGwCqh2RRsqFZ6/Ii
r8Qr1Ifa6y6VpiEfWIFf+h3kzOZZdikxq3WnZ9J+LpinAfuVuk7wDhRPBF8Tko3vBveYQyeoywg/
WhYRBtJCnPSW9UqNTp9qhMuq+ZSMyHXCQOg51DtIh2TM9mztJ4KdGeT0K6A3LGiXZeX/7k66GZOC
6O99cNkTxOBG/Vt76443yG1mbGT+4DJ5Mz1rqism0FK2rd6YHuoaxnSWtpIFLWMox1vJ1FRSfplF
s+kd6yA4j2auGwed4EpfiqCPMKwRvyo0JTucKVDshRQ2P5ch0iilD++GSaPJzw8DPdu1617ko+XJ
TuHwoFtgwSHRx9YyPzs/uMQ2sxsaSagBbSVpdYTAr1NBz2nwzd9OwRPtwVGkR9YjsjUvv2be4gXa
Velduaq/i5svm6muzyk8Pd1Nz3FgUim4aEr6Le1eO0b3vevxgkkrPi+PsVPt6SHbSMR2eFpVl7BZ
/lQlzXHXlxOFdNutAkSdxoOAOHU9ojzUs3ecp6GP0RlDUQ3zVIjjZ9sf3gXybaIQmCNuo10MW9qy
AVijyflccxf4EW4oeqLLJ9IpT4O//rpG/VqvHtqgprGXCDxioSCID3yeOydikrCyshh4MkEaDmn6
0KtPdoMIfBtdRq/4tVz7lCMMUizrZnL6v6h/oJ6y5hCwCEzsfXc3pnh7D0in4FH92bg5iWemmMGw
y5uys7awxqSCFLzE9FG110/OuOwQFcJqVCrdBr5E4j/b7Y9Sh5JohJpmXf8lao90qPlDMO0rg0gw
QHO4BNWRACenIbjFXUwzpyOvEN4RI1USCYlZ0uwQIp8ERQkgEexcwrMpvUYBfvupOVRGQfOY7vLy
hDAIhgE+x/BPBKeAcnxh4cgHELXkMqSGFjiRTjfLW7a15EiC1DYMD69G+P85yIJN4SyN1qa0HwV4
xlOTIoYoBB9TnofEYi6Ei5yo8OrUvr9mSPmXZHVCB2Zn87y48Wvs9e/krXEZxEch2Syo5gl83lTe
FYLLa1SinO5YM4QgO4hdOSftp0Su5hBKSIuhu2Ywk8fnjLEQjr4JNMK1UYZa9/DaJJfAM4LM53M2
2IFgKLDluvIdPskL19LCfyescTELvyc9DimtDShjKRYfobRhSC/kkazGcE9WwSQmnSzU8n7lPB/+
0OyP0E2T1+g193Lu9nN+LzidfFjYM+4ybzhgkFADkONOpVPBEyK8LbA03RSeDp5v8Av5R6d3IR/+
4S4FphC2e2InDE3CWxrTIyTusxPBnXEEVYnaGQ/mxnpzbYZPiUxMKgKZdY/4OjxQwJNUyFgAFzpz
bheD3kkY5mtxGNrqgCwSeNdrmFZuaUra6LCMPl6kHAg2o2yLX+1JTlk9Ezws+VYFVrVYDZM3/R2q
b/cdmXbU5++awD0jcIY55tbufgsF11XH+r944GtlKXBSSFosuY8HKoESEdpEY2aLXAOWMu6tfBIB
NktiHLsZBUa+hx7YUebPuQTeDshV2mTNlsefhejYlLDqqJZiuNwuRnSkAZHMRWVwjxTQQ0D9YsTo
ikd+ioqwV+BREe5LqnR4POgk5MZBw9BmiIoYTb9GujpVoPdC4aBS2fSAq5Q2Kd6Uje38asoPGcuU
G5FJ0THWez/wDsIryFr6D4bxIjWCS40qXc+5aTaSvpDSSdtFQECqfK5nJ8QMiUyIHN3Kl5lp9KmG
6rdeC3jmFSPMw5fSPrMmydYxGTqvcQUC1yOxaKkZoiI4CD+h9b45yTiF5EqkoeSTeuM8eAtYwyMy
NMpADK3gpAmZt5+mD3dBoqQv9olUpoQ7jNJ2qeYRcqOhA5gTGDmiwOAIkIrLhdnjzn1Y5/cJFRnJ
7lzK+BlKHHvexGgQB+UbMOCttJCQNb+RSqLwlq10yaVEEQSOOEJfrIZIxCZjVArhqZPRtbLXSBS5
MWn7pvsc/i0PSDIKqXnQYjN2AvLRyWSJSxtKFeovzRz5Hha19PGx/LqNKGpCUjMP6scAYwaEW5GS
8gd/kxhDPKyB8LNxOHgJ0wm0ayhZBBcU2Q8hQnU5ZyMpT+JXL3nZQC9vs73PSTWF6zEcod7B3Ssr
79H0+z/8KZ8aKg3LCZjIDzYq/7Ijl9GBH+rjm8z/7VkfYUikyJLsPkLAHodjyrKMiRowtUfp6iN0
OVMLaqqMBffcrqR/nB55WRIrIEhSrj5a6DzlcCEJMtcUTJir7O4le+Iib3NGuI0kgEHPiA/UWOgY
hNMriL5ceLh1/eHO8x/pNOZgxSzbobi2dkYGan3Ux0GCz1lkbHvFjCFAHHc1geBM2JAqYNJgJU7Q
SJCJJtnZEheQuWE8MhMcNkMThgIkrl7s+Vf6mMA5vktXdoZYTN5nY+bDri+UlFigegrZvhxPEsbN
yHmOi1+fJ/rv3ojeHOXZ/zYfRHxRr00t1NDVdD8xq2ahy6R/pcFe6Av/Z5O+VT1ukG0Khcrv5Rjk
hbKEmu5RBWgTynMQTlpKk3QcR8QeIfWju9rce0AgRtKmPH4Qsf9x9mQyRAUBUpTevmIxZ9SiROcy
aaRh1rAjBUblW5hpR4XqTfTmKlT1ifcpw/gthkLCOxJwNV5/OOlBgORI9Yd4p/FuhIRgUzblIXcO
lABDQJ5F74jg6x1O7t9CaZYeVc7OQUs2Tf9lGvWs+EpykdZUVhc7KRaqMrkIcYpck84DfQSA5Q7I
k9jaYrSHOfmXv95NSfFOwl+JbQFsdaZFni26GTJMJEGqcOOzURxS+hVCScQnZNtCLxkU9dm8ERSH
hcDddrhoJaj5SJkp4JmchnIPHF8kFzzTqmbQhI1KdKMHpLDhi6Mj/z7IjLT3LmvoGvXKCngPse93
iwctJ3DElE7mv3UarSFE02HASH94ZDv4NHFxjub9mnf8jhRrDYUgGJDDpxiNs+M1qzw/eR3H8AxZ
iskBNEflJJWDjjQ+Gw5zZb3jc3ZrAiwmAkcwj+k/y3kw0iuWk8cy4T2KvWJ9gVBEo/tbjiewF6c4
iHCO8JYVpPVy+AuXZuIE7C0kuweSeKXumTw/QYx6nHvsN3IGODA/zVzvGNk/+fIlEodC9JZDwkY0
rfcrcztZDtHuqYvVW+/VFBqA/Kwxu4PzKxFM4JVFA79oEcVmxEHBMVqaRcBQdA19AqH8CpuZN8uq
hNT8IInGXDkXemN6RnrQe6tAV6oloSQAISDo80j0vGxlkwg7TqQjWpUAtYnmChue1C6q+nte/x36
HM8ZaR7fIAFA6Jy8H3muBlKaAbYVPnPHft0eed3CM5QLnZgwLFd9CZhodTmliGQHuzfeu3H8SdPg
KJ/iUXi00IplGXmLsy9JP2RZyE3qyT4YGocq9ErlBKv6Gfk1FE6J2fIIq8p76vX6sFLEiJJKbNon
WDcP8jl67jfy7xIYJP4L0CUHH6BYMo2XaFbPHNngCcZVvDEglexpW0F5kkkPyX7pU8xXU3l5Dmul
HxpgyBbFgHQ6oaYNlkMyYqMSykkj+s4D04By6sfYtouQI7rLNacVKz7tyEAsqokRIpmVRd9Dah5X
zL5IV4rSuAdGZjbKunIF55AGGlxHn6UfW+VbuzII28jEZE7yLPFd3muMKorLjjIQc0vz5CglZpZN
/3l9vRlp+Ytg9cqq9T5kSVBjUBzJJKsAYaRd9z5P3TbiS0pzRKEJlAy4tDOuEWMmLzlGhwLz0KhX
hadIAnw6KrRs+ti/9gRl2oqVeStHspAAbGO82IxHDO4s2a4kjxRGNH4CBiF6OHwOIu0D7lc9Ig3u
TWP9Le0WUAlgkyHtw0rFSDdvuPVgLYB3aJyOyUF+yG21lMKGOgpVlH7aAAkhMJaHlruVofxgpI2o
dm1Y4EAK65z+gct2G5ntaK3gIHwlMBjp0UKSBxGCgFUXWJ6w7GbTPKGT+Dka68UidghtYRyz+BA6
8T+SAwH9BBJqDXefNwlGhjru97R2/8p4l9Aeea8GVG3mhOH++G9uTd2UFrlxq0qXGQC4JfQfN9J3
Ay2SVpkKP2ODKEGEEIqVwI9wRz+cKvlMyupxWMSNkfkYdmFVOhtUpMEbOCK5aRwQbsrRfRLIgGzH
naKfhfMXp6XpOLAdh4EGdfA3aYhXTFJzusu+llRBLe05GNcrm0EWp3QOS2otIhdakXdycslah1CQ
Mz1d2NELUzEHQRYNy0Z5EX8u1KTsugTNYnRxMBDCrq+NkhzIQiY+R+KknHySG8/YzzioxNoUKgmS
BbMbPaRdzyQU6PF0kjAVpN1dXSwH7WvIafW5x/M6qM3fcrKY/KVHIZxd+cwG5Yc8g0oNc4T8QfrK
Lu0T+RGB7T3q3evVq5OZ4O8FGYZa2iWIUyBcZ5TAQbjbg+lPwgFC0+3d84H++OiiRo0NYpxUvZDj
UDQh4yJ1ZPHKE7+GIorsxgw/Zo7AhhM8sMdTTBUp7V6pZD2T2MtJgJClAF4twzYcUcztJMOhC6yj
zykiy9RR6lFCHx4qD4WqZQDZQO7ORt9ZvkoEPTm9AhTCvRSGbUHPTXrQDSwDjk4J0oLW+UB8gCt4
7zI4RDGRR9jVwfDPND0vPoHikwXnZ+Z2LCoG6m36R4yF9cO9uAy5UbgBUJcDesjDs2DQcvcJe32u
Wkh+b0OEcmSd7KdiebWLHkClOFmTc74OOzAM30XmEypcADeNtS2b5EHZ1mMfdi9eHTzp2nrIhoWA
Y2QOegHxux3YjLgRrmx0N/K1PxR+SeJP6JyzZge6lCG5Z0w7o0vfKmyn7nD3QNs+Uk9OVJ6b2v7J
CuZcqK2BoLuYhMgtwmOuqvIrI8ktbWc7RCWU0WXemUn7Z/EQq79JgwqKeBK8s6eNG67u7+TNP/FC
pofsAqRPE/nWoWqcw5I3wxaZrU1p46wZc2NGkr+62v30c/tVMbeLUePAqnb9vZeEGfrba7iZURPZ
OZEbgEEb2OGaaKBb5dUgqcpJBzAfRAa+a8mJfaOzabXyEqsOsaSWhm/OY0dXr19uHcMwGe1g8TQ1
KTCOqADGJck9nNkzjdoMtpt3coORQiSeSKxmNNuQEL60Nmf3MNtgwIAHaV4/a9R50Z4z95k1HI3G
Tn4qF4NxTw90cABIKTD6l7WCFNR0Ee6pffPRhQVyQUUWHcABeejOMJ0NXX0WpLNWlVYbax0fGqc8
d5P+M9TFIZuXv1Tyv0uU4fsIf2C3gvuFzB8HpQeWVbRPM+pbN8rwWlZjDkMDbbFsUtZDkNvzt4mU
GVYO6skiSfTM8pW2nGgQkJuypO5rfym3jl9C5jC77VTNPx4JW+6M1q2XFKjxNtH3vJL9apNSwJ1q
pLtUhIcuamzEgM/BwTVZZkgN0i6mKZOC9EO91UqzSSfjgPiw+J/T82j94Y0GSEKuZv0zIxheMSIS
jOy9YX180aWZnZRXPuG4XFyUyzBSn/B6eiexUcJV1MX+cDYlWVUoxKnEdEQt7H2d9KkNYW/38abs
FGqgqPUT73qOsuZvb86MQsA8TwuHkqzs9oaGhc0WCwIPSkxefji8Vbpqxb+2bb7Waj3ZVvQD351J
yB4NrWF6Qrj2E8Hf7ahrWAXrc1bGAI0IAvZluTMW50PhhFu53hc2Qa9Ow3pvJic6qbZ50KAjrZef
akZn1Oh2MPVUsS0DB1VyP70treEzLigQLcHtRWPWrdufsZ3pDITzi1XlsILx9ZqC+QN5Zxf3BPdd
1finIh2DEVHC9Jl5RGYaAZ9+hVgwwM0viqckr71D5IzuWz6Gh7WOTjkNjoGDvZ4wdXCK1D6EgijF
/uhs616XsLo1PIduY/ZhfWg7NGcGezp0WFcizoRUY9h/BXDGjIxMqKxjKmTBa72hPMwWc3Sxi9fo
JEXdqp1NazJvbXgp7iNG9i6nU5pKzz//nlR4zk3vuQv9R8ViggH7auGo00HYNiLITtaY7zM9/+SW
MDXpPuIOe5thsV1FPk4Y3aPHS49nGDu+A8RJSpnATUfOCpqNa77ElA1o2EUXcoPnGd6AETGxKD+2
9KBWLuObWUhpoPA/tyojuJkRu9rOAd5+0wxJwyo5FYo8hpBlkUc50QgLgswSqgW7BhiIBi6059Vr
4T7jocFgwIhlI2K6pwoX++Oqa/Bw+VWYA/TWXNe+reC39/geCuria3gt+CWVQ/JhYWvXtfRyQYZ2
eHzdKq6urAP4Io736Y5F+OlPLrp3a4LUy6Le0jreZY6DzsCaLJvFifMvDAiPnPzgXZm5YiC3AMt7
FevZyzGTbCKm8WgM1Mg6LsRvpNGsx07Be0zax2ghaub2fZCtD6qkiugc3GtTL8ge9LqczUah653B
iwqs2b6tQ3uBzFdevH69LKnZ3tpu71NSJm8WLEknGRZoNgawMezZME3g5I/sxjLhkiqLOqWpqgmW
FhJR/bQaUADc+CGb9PPk28wcFKfWK7bDCuSAJOsRs/azMcTUQMg3b8wIOir6ORTim7bB4jaavOGe
lgfjByWGZL7l1Ru/zriOBkC9XXBzVwaqi56PXHEMO8sMoYPyejWAjG1E2JYkNLOt4mCWZFud/5/F
KQ8UjGkRXQ63T5ggqB9ARsY2Z7IjgTFdMDvq47puHCwz3Ms7hTHoDvQOQKDIlUkXBlDKhm5JQPQA
DImxoVnpExde/xSG+TGjESZIHGXYjeA95giRHOCMc5ZpzGHXTOu5yqCwzCa6WrgtTTPu7glZRQt0
KOspbey7ONIfeel+zWSXArNqaYBljbuhMNsbJllx0jw2xYDUTMeM4ALiztKKYD+sfJ8VXVVIbJae
wC8W+q2WgxpVdTGteF9348WaczFiuIpPmnbCbGB2LRLByvZ5nKIj87cVw2njXVoeMWKABlI9PCop
74ZSfQphTFMvzyTG1NTyZP2Ilkpn74fKQMC3uHPYrdKflNhmM7wCouHaKZxPVkys3LcZELCngC0t
zHt5fwWyTIWR4xcxkR0GNFwGhP2TS04DZsTXsdHhbZx7r0q8z+tywLygfRReQE6iL51VCpj32poh
g9fvrQJEAk6REn6OmRwFqPVJ0eRB53xRi/lO65eHIdJXurbNfAjpG8btuPYO59RZXkg0BeacW5SR
Fb8aO+29hSRoCWQrT9oDnARTzElO7Cg5yFrshUrFSePTjuAujLLbrHRihjXcynJLweqDlfnMOd3G
6bz3qmZXJPNjQdRR8YDsanNACF1USgJ6SarwN5XVfuRLC6VVw4ZfdbztXYjjAac4I2xme7rOBeh6
m1Kszg0ndJXsbFC5GwmfVxiH3DkukwP9kUEjAWA0p6HIENaltkz8OzyKf1VWc3hBIusROespiyfI
YD0jjCRMVy0IrqlgTMviezpSgoSClhxbEN16XI8yTSaq0LIe9HwIR+coXYLq25rQwBXuRwPwLFzV
0vVoyrN0phQUhCA81SzjHBja3tpzfoscNW694YvMbrnohhXo6qVKP5R1dsiBdLogGaWDLZiD7fsb
eExAxOeEhHcos6ceI+Eip3FJKG9m8ykqoVzk67flyHTYtJUuq9y3GpxtaiE5jpRzhpCqXRSocccn
+f20Ia11qwfeQUl634/6nLAFaHPulPcnY4gkgnhpdMNdQX9joAr26N7VbfwHafy7wp+PVTr8Ssee
JxQuocKTh4BjJrBZYFtBpt6nA75vcLJzVF28tf5HZ4/uJdVG4QFXUOoOLgqKIeQNmhITSY6MFNa8
Rh/fU4G1xb5TgGtZY2iBxRt0YSAK2NkJFCJ3+kMniTVDzMaXC2KjuBVoW4UfPOoWTNRqzIVGDOla
59e/WaF/BP2GdfsSFjhlE9+AUA5Onf8hL3tw7OSOZO9Q2wYjS9D6DSNHtJLHmEB0CUyp+bkWbAUl
P3giNf9Dn0O7yaWmwB5zF9VV/9r7XH28zLGOQJ3Dq4+LGf7r5wS3obxD8zZ57Kf6S1SQomT9838M
BwYp1/SuZfEktfXVmVCU2upR/mR9VYDylMs3dqtO0p1B1+IppixIZ1uo4nIbMMHodVA93qdLtZMY
U9Uh682VDmDdigoMm0ngcWHFoCL7TJt8P6JRIvQI4eRoxySA8UOSXERtJgsbOcGDkaQXIcpM3Lnl
EtBccJ3RsTZKAS74yy7CUMgrMTk2Puq228eErAbEI/Fn2gL44cWA0LxJi0Vses4bHTxYHf3tovJ9
uSLIqR0b7GgarjMsifubW+lbEoz3kNDvVfpkdelvOC3GjR8gwun7n9DiPWKUYAUStHJfvacgSBVn
r7BgpV/gC/gPmgR1qm3MW4fT4UodGf9ew4kL18CddxrFaHpPP21QMb2bPtrG8B6i6YM8903LgcOa
GrQG6XuS1hVBKJ0y3Im8o5elb9THEgJ5/Ox+iRI187cyKyJjeMUYbNYQFm7UEul+crDIVvhd+iIU
b/pNIfQLq1yPHlws03yTraKoquyhuw8Nc2M65kW3xUOUlofFj658x6gnG8VNl565ge0UPkZ1sMgd
+gZh0P5MCve/pTcuTo9FWfFXVCbk6sdEtDTLHTi+tKBRYTjjT4VBXL5xBpvwfTeOPU65DDVh4ro6
dD8q40b8+pL2FQnB72Aa84002ryuPEtISeP4Zc71Qwd4LaExIrh1q/OjI1S4zfSk5vmTtsKVRcbV
MZiEqDvAePUi4cFU851TxOeUBCFYGOyzmivph8FVYHGhDHL0CqOP502ld6stny54bXx4GtuIhhwB
wRSgSMHrWh55leIlnuldYBpPtQeeCwLRhB7E0r5EhwFT1ggdZuEGLs6/CdKnDJwkZnRnmBh4orrn
Je3GL8sFOntx66bILVFHrfW1H8sL4zLWMt3C437PJS+Y8X8fjW2WzAdRsgsDtRHCnYR8pBIY7MrZ
qwxY0rgxexxRUIrNBuvCKPHCm2DkarLiE1468rTZYakxfnvJpwQD08h2Vo/4rx/6JNZB+6LSYQcN
h0En/+xo53l04+KmHpEGVsPz2I+/ssaH2rlZkuhO0U0MPdSAu+LS1gnqydanB6RL6QKder7Mqrlf
c4bxVUY1FqUfg66fGyPYS0NVIKV6BglzKrgqrWJYrjuYaUhs5knO4CP2fHQ6a+fM8Wad7uWI6QhW
Aq6ROgKVQm9E1CFYP9k1NvRXWfPyiP2huI2yjOD+4SPPxQO+CgBG5mPifwa+xuObAXPMSzyUk5wm
fmIp4x197hkeldNIwuPcYXFZJfeDr2i++tW/vByRPGbN0rSVr56j68ZOqnEvh/eSJxcihwAdjlHt
YkzERoYwenEhhLWpp1dITX+ysHy0p3MfI1hj/EAh2eety2H4XuXuf6tJBs9TNDUjKQUTrnK3KimQ
Z3BQEUSJmaz7JDnsbATfWLu+9K73p2cvQgSg28/rF+8iWXfS//S8jNa81Nw50yYmk67cbayc4+Tg
OKKnmTxdlOdKpiDW5i2x7J0fJKcu7bdpVj/HutvGWB5DbD7lRXCVynDKhEKotg50hZ0g2A4m8zvO
zsZaoY9TqLn50QyfHM86TiZ8n8y+dcvsx11EYzTCCKj4Y85KbPTAPcUkHoMkYwLtNGueA3q30PaE
3IsbqMkm8oL8hViRwmgXkWSzsaBVUxK4xdGah9s8ZvhnonRS5q9LAIpBjXoPa4E0wiB1toIn1NU/
eflrCV3Bmx7pMc+K0Sgvb5+WHqk4op9hkV2YwQMrII7qO3ltctqV2CJODLozrZf94lGBBGzN9ay7
3sSBGlgo7TPMcAz8obtXaYrzprwpPiVLZj6Xjr/FYgMqooNo2uQfgwx9hdxr9JOfQbnSs42+VTGw
uLL17MTDa7FAgG/K8kcbzIU06HW42fPY5Z9tNR1XH6wwN6PMR5yy+M8dxw9rsZ4z7ZygM32gjPVW
DbTuEsNDw3xkdaoIuVjJT2MgV9o3TMXRlO9eCfPg+6zd3kNjLqMsrrzgZRiRLFnxFETrO7rz8qHf
4ZB5stN2PWov+oY+/dzn9pkSVn47Yoy1Kx7NiXVfIAIfdvHj2LR/LB3irBVn/+RbFy2CNGGEyf36
5g3B86wDhpOKj3Dx27u8Cb/7Ff2AIPxokuFSJSGkltmGUeDkeEp29Y8DrJWRAM1oIskHlrp+V11L
CZypD6+v/pVJx+lt9qjgNu3TuEx/vTKjx2XVgBgGI/Y5nISpTf+UfoMK2iqoFnw/yVTmTj1P+fju
mAxZ1bgJMNu9fPa+3jMRh2NB5YWQTDzWaRi78JyKl9j1D5057CKDbDjKvwp0gyWGrHgJV2m3M7vp
PDXkAPPIOHP+b6xs5A3CZ9TaD0k707sp5mOjg5epTr8zA7uhqY92aR88+d24H2OK9KKP952mVSqp
PnM53HWBuJgRfPmW8Wg5Hgdy+lLNaQYeb3OYVvVjjZh/ROCcQvXt43ezkd9NG+9j6LMfXH2ekDt/
MouJw4z/MAIYR8L0qdMdBiYQKrEqGBcoIOuCnFHXYG0CKyytvaMBT/iq8LBo/2B2zQe6goinNdMp
6f9Lsy+nzZCs/+So8juZqbcfLajKxaD2uUtnCGI06bE8cpN4JMIltSA0MonQA7JiAknnTX6qGyCz
xKQS/Ejsz3cTB6zTugexofQRsJDsfMik+jc3SfV9HY+DxdHYQPHmQgtxdc6JnW2k8ynHGZvd6qlj
uhE/TngD9NaotntT3/ZKH2akBuTmDd+5rYT+zxC0ZFkpnwDtVrJlm9uwQ2gkcrRyNiWIkiTEBBIq
N8NUImH6jN+kermeROXKoYxZOEfixPxlwHCo6fyjeePgnCU5Lc3RGsSyh82QrvG9NFlWw984HGVm
TNsVlm/GFbn8PQ0fFTXZtbQ7LlQIfY9gGPMCI6m28EgViEzY0UxhG0p8kqFdGwaZVMRJE26ZYKU1
k58mJL5s0qyCKcyJ0pKsEeYoPbb1iIXbczHGL1JbhSrZyIGXteTI3XzKW8abBtJTTTm9+Ex2EHPr
KvgcQ15kNo2P6LM/K/Abr8XtxfLhMLbjS50jAySPS55NiE4IJHjZCmRj0eA/pm6L+DrUtxbQqnSm
N+l3UZIuQfEQ0wLDAf3flc4XLCc1Jn8lGSO5lUqjJ6mdzOpOFE1guX5zjF1cbX2VjDchoIKweUUR
nxsdKDOKmpm1VQmOKEgdMKEjDPY5YjYE3CZL3eeBlCblTBGa7ZIaG2Wj+g/CCCfHK/5hznGrqV4z
YiPd1b1iPEYMvtD6kuzheoHkhZE//od6x1muyCaYBeFMqowoKb+WD+suoICU/1u6CJ4cc9n83Z1/
5fz1s+wZitVWqnJ5eQZBYdWfvO2WsSXZOXocd73yt6537kfAMu5+RPcxZjgiZgCM3MLNhxMEqjGk
54XQS/oTwdmSXxMai2O0t5PLlEV2jmxFtwl/D++77pkipN9eQDykeDn1IGt+NGBLuFO++dat83PH
FzGisOMLDIcZvR4tZl9jM4apDMn7ysAQf+1ba187ZIIR/aDFf0RHINePYzQzLzAyZwFxx0Fhxfeg
4CrABnq+ofmMG/0tHS/hrcizWPP8YlgAnWv87M30LdIfnFg2hQ11ZoDbk1o2XXTopt100wDkoFUz
EKGcW2oLy1r+zf7MuFdq+g9rIeuERaLDYjuZuXmYah+xPDO/SLmwcvGe09913K7uw3MUZ1hNOqe5
EnUKki3jlSFChk/JTIqrRJeLURPtc72Yr31UMK+ij5xlWDVoe5cIbEIpnFD5kY/o1t1OPhFKOxUl
X8fwXVdGd6u2T6Tb5CW1c5/1qNDIUzG95iHj96YivRvZXHiAQWH6O3CT+AvAxN4KX8cds9tFN0ev
aJ7WOPyq9GWUGYpEvSu4Pzdhitd7RpQR7kTWYaDDvuxT/z8skE5luKBRYb+Mlv5qbPVe1qsYFHeO
vned+RR7BjPJ6kxENtPgydDuSaKwa0BfDse3JGwv8L/2KZZbwkV1s/HeWHCabtRR+92uc3FJGyvT
Yj4of6Ue2yZJsg/q9ZhwyJZWeGmJ6xg52deS+gtGTcOuwZ0P1o/N7N4cIJPOiiEUSrIl478NOe8I
jEl8podfAg219UfqjWCDzcmO248ArGed048q5BRuVv0SZA4YOiXOREou1X7QLO+MXtNyoY1uvA+W
R4sKN4R+/td7M0JST1hyIq/AmNtavg/zvHOcmvn0M8APQP+kpn1u5PWdh2LaNKHrqKJNq/Hy6XF7
sL1tlscYp9hbx9b7tXIhn3ArZaHo77u48tTJXdOn/zo1/hPMxlE9yknWKxX8DCmCVz0GqAoqvbM7
QWArIBnAfA5fDBRN9qzhHyJlV69GwBh6iXklqCoMFtt8bWCWIWGF8BAGLql5aEz34A3qsysCEkcA
g2r8Ufk44vCCNGAbnCT8q3F8MXrUczq3fILIv8kEP9KY0cTWpVfxk0t06Nzsvl3j29xWx8CaDrGt
jyWkuZl+wVwPH3E07yWK+TgiWGjNrCX+Fm75ihHaGT1+ljq0lSYOviJDf9ekOtDRy/sagOsGS66X
ygCEnkf3oIla42C9VEwFJon5IOFIBCgC4fpa46kVGZ9mfGwz535p03lnZ3GyaeOi2w1R1N9lTAMg
lHkssjaDi1Zsi+w6r/BAEKNMDvW7GzNWoBHJZ+qANiFDQdl/EFZgjg4WWLJ1MgsPRzBmFX1Irkv4
HHvmR7JgApX2mIIM+YrcA51SMg1NaiwRpszDPXXn2a1DfZOQO1RFzU+a2f7/cXZmu3EjaZu+lR99
PMQwyCCDHMw/B5JSSm0pKb37hLBdVdz3nVc/T6gHAyczkQk3UN1GuWwFGYzlW94louJSU/DTnzVp
TAcecHibU+NWswtstQYQNMQm0J72uSzC17GjkIqlxWOj0PpsCXBEVT7AE7+JauPREkCl+YtAeqNf
mHU8ZRnNminbdvb8nLfDYxdZrzSJf1pjdBem9AnDCeEDZlYfPgHXa46WrOVbG/xG4TxP8RabzZvE
LqgMFEDPB2RZk87auqm4myjFWHbwDDdZ00W9p8aK7vRBJAC414vxGJYIY7Xztgs9NAHFU4bxYl/W
z4M1oJscY5TZtvcWoQwsGHSzAgP9bC8lYc8+5oiAXuXIctoYdtsC/s6wKDRAoiy7Xoa8pT1Bjyks
wJaFGbkSvCd/C2n8MxQECuzD8A++HzhIFcbereOnGhWOrmgA7dYVnNjRy2jcDB+QsSTHjbGmNWX1
WNuw3MM+/5WU81f0iQn0lnTYliXqe7CEkc/Og+ams1kuSthUZPwatw3/e+Pnn+I44H/ZFenLTAPZ
Rwo7mckqEPKaoH4ZSLhdNeG0x+LV3YTecE9POkKEyn4ZmwymXv9xWapwUxQgnJLJwZuybf7hJPSu
e6clb6wt3LfgSNI214qxRY4qctYjjUumemfF41+4vuMGHKHn1M8IVS4DFdAo3lXGsNWFq3B51Dk7
EtWUMEryD9r21GlufNrJ/HddycMs7vsg27deRT9ivtZkjDv96xA4P4wWLm/0NaqyXF9RUfE4t/3X
wVmetMp4X0cwWCBJMZ05WUjHsia0fgiHCjRx+1r1APcpdjOQ5rxkY7uru3GThZzs3WTcuphShXgp
QhezuWRB6VBJGFxq4iq/xWHymthBV6wJlaAkakdxIm6DG3PBhxmxg3S508c+5RTAOoTLVPldwgHN
s9AA6rEOH3R1gwqbDfZPN6eG3L3WHsYUdqieUOVhDRGaUKvHY0f3/jAc1IUYfSUAbb8pQGNPSHga
Pydd8aK7jNsduvj3OjGnvZcX7TZGgg4zHxRZuuvaw1qBujPv0vcQ8/Ya2su/LEZ+X+bp9v2WogLu
MCsNPd5KkyUoHXiAnPC0Qa6RvDN55ibn/7mTrlviupnf7EF66R8M2ZF54AnhF7ox4Gvz40AjcuCq
0UVdAlHy8oYZrVndswzvuEFt515F3yqsJUVSU/r8wU/IRkxm8AajRgPnCcE+7WennLcS0IX+Q0iM
kYca+AFNA3k5gnj8jgkz47sJ1Ynfp1cmyLD0NgeqpPWHpNG9h058NJohFQeFrg/oo85AHvmKvwPz
9k4vOjCgnLScEnftANhvSrV8VO7uewLrsC1+1HzmmCDabJKNTr90N6CGRW+1WiCLN39HmxXhk7Yw
4QfqNK4zx6+yAZDGjld04JsO2HfKhL6UaX0fSfqRtwCg9JeBZg1vQ5gEJEt1M8WkjT+grEGXQQsa
rS6NBYOf2GJzCEdDp1t6AfIKPXEwdSidojFBefaPEUQ3aE9iVY5MflCAef5EdSdrvusjP+yQT48e
eGL8FhzzsQNzTVyuU1fdCcoJXMyIGwIa6fDLiavbbvjILOt0TK85SgAAtTWpmHVbA0fSjFJdJiRs
YwsI4zsSolcKW1CQBzp+0z+fYXS/Nn7TeQk6rrqbZH3T7YWErC2i8m2U3026ocT7sCp05E0gzlPx
3tHSAyvLiAq+Mqe6HJijFVAyMpe24VHFnhXBkHw2C+tRdyV8LmC7F7/mNtgwH2MK4kfmN61WCUKe
mmWknyKNn1MEcwRmf3qnszS8ePuesyNcgv1DFbfXmUQRDELZ+NMyP8F0yHsbzV+5wbUKXhOzR9ah
XW1qRA1Bp26oceqXA7NEqG5aEjAKPW1abzrBp/SuRVZ5B751wpJrsQRlSjTQksnQp4TeLsRsJYB6
oKEhin0Z5nHFogWWIKdf5fXnoUL3SMFIec1YclTBcpJDUFb6r+v3yN1+E9bLfozsh4oUpe89jhW2
td5MTvlJr5cRRS7d6C1JxXSMqlMwsllGfo8r2XujgL4PfZNe5Mg21pXDDBKkG473+ftK5xDauf54
zdu45nu2RkWBHcaGGeQHJ8yv9G93IkSG19vHCK7zJ4kxsCvB+CeGVnprl59YOsCOoKzuUGPY6G3J
J83BODc0RvLiK1T7hxFXC6BVWit4T/CoWlgYSE3F1b3oCIfyLyxkchwaPvxMlgsLvU2mB8oLLNqh
8h6pQaFDTPiUh2gaeD3qD/AvgqKZAKiXiCKU950R4G9kYYxFbidfgO1cAb7jhv4SWu+MeJ3a6NUq
GgeZybLl+LjVYRRDBCK+Qe46pjaf/lVymOnlN7nx35ZeaKQ/dmzdgLQCwIcSAx9MA1hNbTVJ/Y3v
khvejd53du8T/SFGC6dUFP5zl4cb/cSC41uv2awvtjW1FZNGk01ABBnVUBEEhuiefaJo3FkmfQ0A
WjpH0NUi+r3Pei92yTvstcDfHaALdUgOaws0Vu37d5zoenB2LXM490h5efGDG2lrhY+CkqcLHK9r
HGSmkNbKpvuRUrPUPRleEjahXr9MuwFWI8QkUArc4VlY+n703xKDQphGXdTyYzKgcB6bQNvjt9lp
XyJffBax8zB44GOUJJzycEQ1G/OldBUsyuIhG0PIZ1H70xm77FoZMr6ZUyw+5u4V57/lB3LhXyJX
3YWe4iB3yIExKmlyeMQlGnM+VMZ6+ZLMFYVeqkRkpy1N6ybMqOCPrvtxjkKkqqtFDi9j2iCB7URD
c0eEEzwNEm+taAi8+8TyFw3Sx/HtX//1P//P//41/a/wb12HnEH5/lfR50iBFF373/9y/vVfAEP1
797/9d//Up70XCCPJuBl9Css11f8918/9nER8ofF/zAXX4XYs4NjL4t9GQb3w4DnYpYP2z8exzWl
qxwQXtJCZelwnCrJm9RNi+XFTmbIp9NIuSWTpNTJy/mBvOMX8ggyTdc3lXBcZ/VC1M9Cr1e+fBmy
0ECNxBQvRgX+Qfb05xPiw+uu9+g2Uc13Lsylezy0b7uWdD1hucoS9uE7mpkRRkUQWi+pk7AiMZgn
Ok9tTRwljM6e3NRbPp9/2+PPp0xbKNf1PGbWEau3DWkaRn0/oCgWUjA17BrNoXRy35aKjXt+KP2F
DleKshzLFJZnepaSpjh8OwB4BhUzY3yhy2Q9tl4R2tdywPFWzkW2GZBfRsE9rl5kS/gyhhZx/fkH
kObxE1Bht6VtSWmbZL+HT+CVbtXOIrIw8UmBnPthc4cEIgIAw1wgrjQ4Y0PIhwzBIqP5nr5q95io
HFeOpRMoP5sS5c4lqqFGIGi5/GrAIT00YyZBPwkDwlvneJvRij/JuszfQo9jD0aMA4W6Ra6/c/v9
PEY1KSmharfk4jFFMR1TB6dtNLXJo+0dwPi4Lh2LxsTQiJcJ8+aPTpB3D6GfL7eLMFgWLYEDtWQz
QUlagu0+P0livSIc03FN4dnC9GxlAiY6nKSEE6kRdADe+IxaeWbpdjKz3q0xE1T32oHa+Iid/E6f
tjHQhtvsu0Cj9/xjnHwK6Sjfc8Er2f5qKwzx5Ie+bbu7YMQdDTL/S9RcGMJebzfeVDlS2cIXPkhU
Uz/Db0dXRcllpOtRvhVE5nZW4x2tAIrQ5st+LBUGUeplYnG4zbKDTLoZY7L08affGE9VdbdwFbfV
W7AkMM4RaCeiBZEHS8z7BtSL/ugGGiOPTfBpZ+iY+wA1QYkEOlK1aL0n95ktH+PavfBWesP+vss4
im2BxZ7lSd81OZUPXwr8auZS6sneKiDAZSDfpSU+FpE14Hc073Flvz//pd5Ppd9HlJ6SILQ5LhVn
s1jvaxCOZtzOanjJzSy8s8SQPzZt3t82o6Tl1TV29ObUJoolXUiN5/vk1tVXKw6Du2poc1BjmXQf
zj/SevHoJ5Ku9PDMVdJ213eFNJFiyBJ89UIVt9t5qMG4cB5s81o0T+eHWq8hPZTLOkIi3RQuDNDD
6RZwdzp3bPsXCHXc7dgxXSFcpT7mrXYdlb3YnB/POXGK8oFdT/lCWdKUqwFTq2sbL1TY/M0znMuq
iLKflbKqD1FdQ5cIiG1rr8XGJL/PNW8/byD72LYd/oPUbrRRCpqh02TNLqc7+OxE1NiWLnLvo5DS
TLBE/V91WiSbsRTLDe+c9uRzzXQHKEzeLRZt38DJ7C3UL9u8qVUcvYQOaonhAFsx8EqHMGnqQaz2
+YfAtdMdMgLWTRiOPeggWf5QtRif/TwLoLE0+FQVQV3eJvUIb6jpRu8bmD2gRdME1mkeoDZYXvcd
8emfZiibpxkFvO6pm2dL27uk30Yne45mzFpDgtM7bk8Ho2bEpP9qhZx/FqPX3VyY/NXe4mNzP0uH
X1yHX1d7y08Xt+L6UC+gcm7GrBVY3C5g5Mzi+vxAJz6yTxeHpWX7DhfzaqBSNJaXmA66VhFu68rO
vPQqzYGKW6mFUICz1I9Blog32xvQK2XOdufHF8dBEOqgnm/6pokoA92aw2WNwZ9TJz03UFICNvOS
qr3vLbZ41Q8NVE2V4ZRmu2q/UAnbVoPEvwa3AXTuoHVMVtFsQIuhEz/MVQKup0MBb0kKGiTKe4z8
SPw8/7jHT+tzpVuEotRPpWeunjYa6iY1IJO/eKUvQG/EFcUeI5cjGE7P/koikKZXkekt6GnQQzg/
+PrAxbPLttn8vnJIaoSzuqlSx/HbjOMGCJ5F16FKaTmFWf13mi71Tdks+YNTG+WFE07oW/j3Qxd+
NwGipzzhSdNHi//wA+GY1w9BsNg7N0urrT8N/qtsfPOj4AnvkSSENZfzBaTMAijvaNK5UTDfweQV
/5x/fbEOqvSFQ9ivhEXoyvyv4oUg6lxZDWGz63tYOX00YYDTDB8WO0FTtoVmpHr7E6GXfRt6BoIb
SXh3/gnWp71+AE860vEtW1kkCIdT4fjKzD1Lohpc0nMKbQCf4/xjWBx54UsL62jSD0eShyMJzyyp
m0bTzogS6KVdN2EfDXhYQJyktJJb23lB0sta7jK6RW+1KyOq9+GMa1WdX7h4LD3YegVwaQkBv8NU
JCqHD1P1Ke4Y/oCaYD77r4WTtq+zUziPoGrxHZQz1qXYjY7OKybmv5yiBwnQZt1DWnX0w2I3dD7W
blh+6NTkPISTyp5osKOOZoa0bw05zc8GJUTEPgA4zmG7QEUzow30T/fCobq+QfVKtlnKriDwFKa9
eo/ESWz6kAveicX4ZayxxFlsdWsrgi4wa5s/XSsMZhPgkrMCPzbXB+ucLYkaU3Mnc4SxXJl+avDA
DEK45ecHWp8K729l+yabk6THU6tFSd+vmXFJNd+ldeL+WxaEv4YYL6XY+xir8Pb8aO8XwnoxuLZ0
bJ0hM+BqE5qQ/ErU48ydHToadF9FwMbMX303feIw2Mdee9tn8DBL56PE9BjMEqDRYQwS6MXeTuQV
1sfyujAVtRaFt53v5VeLOz0V0riytBuZo1DaEwIoURS+eGL+rrLkQSzlX6Ytqd67Mw39QI2bJZ1/
VosDdFgUXxukQVD1GLQMEVd9fGHjH68crkfT9rgomWRzHb97vYvralzgqRaLbVKgtWUC1o3SG9eh
cnN+hk/sfa4XvTwFySOjrlbOSOvMgIgUvXQShu5YYhU3NI1/13uBh+6Knegvjc6y6STek8u/Q3fI
GhTufH9nj2V/YdcItY4RyF4svrT0eCQymHWxwK3LmC4u904VhsUmGJx9MzvmZ8Dy4spI5PArSHua
RTqTBWPZ3YgmKH84mSu+ojk1wx6RcrsEcbCbTHTyIViUt2MLa911XUSR06bazEttveShO9yA7A6n
63oeMQKES6r5DPJLEJgGdPI+pt88J5+yORq+hX2RUeOdfHIhfJsQfZnSSaP8jQGWdj19CJCbvq4c
Dy9UcIivIV/weUgB/Ptj5TwXgz3eRIIePU4k4WML8/tWNCWywhNAs6vFM9zbaIxdiEX94m2sMgDi
3aUxevLlMhK0jgtCsASW1CpN+ZedxPBypFE8lS3FRSIe8GH2Uj5UjihI7evunmzFRuTbXG4sGS+Q
Zag4jv6YvEIBx70lrfGCyqbmlhgJpa8kqLTFZIIKTzt+7tAxvkaQ3P/QT3LRrQ6UisOAZm5tos0A
ju1vA5Zo1EHcN6cXYeFfHJgW9sdajzJZXhcfqf2ulPRsWguwwDIzLbYP1s3H4rAO+/SxpgDxVg5j
/SHLR+8LvYLlq1152pYoxlUttpE3EHyCzO3VPxRNkn2X9cbG6fKY1qZqbxrE7B5SoGsR3ImpeB2H
Bnm3ltKZ61TNnciouoPMxNs665Lbuc2AkDUdgi5OSwOjBKyFGyXodfK6bQUiEXheN72EiJ5fl9JW
uJQO1FFnZNL8xi63Ej4x7A25zG9ISJj7SIjpq1d38eOcleGzVynvvstB3cOFpilFCWUTgOy8Kmi3
PjiejB4rLxlvetiyd3OdGjg6lt01lJYO1c1aa7Gj7VE2nG84ECK7Og/Wgyub5IsbpZC3kbh7KcZ8
uEng7j5i42xufNXg1QVH52aE/nTtN25+IxPy04pC6V0t6dK3pTHep72H3HHPU0FbBmFdSgPF3azZ
dMGC256fz3TgO8RzDQ1EdBcBANV5PX/KnDrRCGI51oSp84zVXYio9jwPXlXvBoXJCkD8/tOUIC/e
A70+P9J7Ye/wxiCW8anGkR5T57RXF1Qq0lbQp512I4Bs9si1Lz5EIdqplXFDFHNlNxC5/V0GiU8K
OH1YhZT5C1QiqeqnYMFmoRkunGn67daPRMIhcVMnHHDXjyQtt16Kxqt3y9AvdKEoLw0DhHukxs+/
/HsR5HAkzk7ftLg3LCnEuhC4tNXcZyN9yVHMy9csbAxE3ijnkuQuz36UWcAoqwxgZxfeeVPm/cU9
3z+OjegecSGnwdHczHkDeUVIE4+Ou47ikYk+EqyiapM2IxjYfJvbNnIsnV3djvVk/3K9CmBAndeI
kFQ48YZd9VTVqdqIhcBqThFNcOljXA/+kj/7o/EBJK/9VKVed5dGkFSHsAhp7IbTQzr5ATk1oJi+
kcEtehD2dVLlMNUCmE5zGeA3NDjzp7ZJ1K0/IyM4V6N73zYo37cN8jtV140oPyD6HoSTe7Mo4LWk
lzWS50axTVBX+DZ0kt6DCs0rg6P3RhgzpeguFcAWNQ4DxDtee/40f535xJvWK6vPZlySdRmWcW9V
dBAlVTfM2IzqPutRrI7tqvrUyiW4Pv8tT20Zn/KTomhPTXkdBLhGM+P6Mrc7UdZqH4WuvPbqcn6s
jDTZmWD8LlSxTyzS95IhpRdGPKotjUFuwfgYp10d5PJ+ydCEgZt7VwWduD//ZuI4wqe1YguLrgoJ
FlnmYYSfO0llzL7d7lI14/c7YEi4RCV9W7/kMi5q+sNuAjcgwoMF+QYoCxmIzgyNjevAn2AnW7G/
bSKvuBBEH085RXTH830iL9Mj3Dx8Lqc0w9m3IPolgfuKOAZobt//WGuqm+G8XZiE40RXxzi+bsSY
ruusc/uMLvA4zAYUndq/TaBitrU1XCVu8NPLq6epRxEyGpNPRUXdHKjftd1H1YXj4viT8442QSZ1
aL7FOriOksQy2l5EtGXF1sjmD71qIL4K/8JSPhXREcFbVON4U2ud0y9eZkRlX0UvTZiDF1Z2+kzQ
HGA8MAbbAGkuGE9mnV4Zouk+tjNeHufn+ni9MbpDUiRtyuLUFw+/KweCIgyZ2rd0ks2DXQPAh1ae
/fjTUXg3cjCmkjCYjXs4CjXJqqtU2+7CCjzZEnnNPcHrpYxoXRKiKOBKRWHaET4XqlyVhMJ8ostu
GMuOSnxFu0ZpYaX4MVmmZzeHsuhlFNYWixjv/Nvppz+8WQ7GdXS15LeegqlGZnDK592CHJgLyCjb
clJjOtbeCvdSB+NEFehwtNUJUfkJ8DO3mHeZG4s3R8aKy+UZF3YLE0KnXJ5iPxafq7p0Xpzcb7az
pVwQzQPNqvOvfWq6HZJ/xB9Mj/7l6kgIgGyKzMmW3WiF2V3lefKz6kTxUoQa9mE6wbNZa0ycMp1L
pcrjXUNGQh1cUn3yyIhWc9C7pivyOF0oNZsPTfURZUa3RXSn2YoZqY/qXauBT6BBxmZIAgu0h98l
9teueqgMwB2obhp4BOen5PjUcF2Kt5JpsVnm6+dyqTx2alnmXUHWAXNwjsE6jpfaPcd71lUmdS/b
MW36Aut2gKuapBNWMe3CJHwCn/htsY3tH78IZTXlEyaaeqjVhm2oeHtJbvW7ZPCRZFSxowteLUA2
9ev8SKdexqIwo/SFJ1kyh5uHZYmMY992O8CE2olPG77gzfTt/CjH1xfnDpcq5wONzqPgL69QBjXg
re2GpcpRSfmVUeu+Ho36FQDb+aFOvRCmQEhOU6NQBNqHL9Q4s7JaNCh3sdHXsBXlhtsy/fO9R03L
R0yH8jcUx9WsJUlVGyZyA7uk8O59SasgD8Hj9rRwgFTHm85Gk8GbigsFyJPv5hAHEAHQbFsvi65C
68hr6nbXZSCSgAjN11An2gszeOpjSbqzuriFP9A6UrejwjUK0Y27gMrkQ9dF2GnbM06KjflXD2Nn
c/6DHTU+uDd0AY2ikiXoIK7rdvYyKFmrBiHv3hr/6nGd+tU2c3krrNTB2IhU3mgD+cNpo/66KNEH
uUlNx7w3nLq/Naai+IZvQv4VByTMysUS3HuZR4/TIGLChwkG7aUr4MTpR6sXuIrQbUhPWocrbIpj
4bWqHXeWSr8g4KvlxDOkfiA9aN+eJlk2U33hm5w47IEHOK5L3YnIbH2DL44ajciy6l3ljWDGrXpf
dsYjZ/N9r6mBoavxkZcWwonl5tFn8SSZMe97dJy6RixMRbFvJl+1JyTgobJbf76VGEQjDkwa2sBV
DmfTLIyFMp897hqzvcvQAtOeE/doDfk0r6t9OsFyYvmJC8OeuCr4chbnHuuOpvVq2Ak5Ji/x+26X
IUeHtmj76EzQUajlXvhyJyaR/ojDvSRsfaCvziPL5/uMU9PvMjvBBwJvLHiF8c35PXTibRQNceI7
ui6mvT70qkTCu6zDbteFzRsGZC+tsZf5sP8PRvG49Ejiyf3W7Q+7tODXd9mwqwETc59nxec0vHBT
nHwTTgJbKuJiuX4Tqx8jNOXCdgdge0YcZ543Mhkptk7KvRDGnDrnXNPkVVwJuG3dcKVrKKtq5jRt
OwHLe3S+ZyE6exbIZC/2rAuxyal1QMXO4WD1qDV5qytjsKzFKaDD7nw/7rBBQPL7bzGU5YVhTrwU
/SkuJUASluOtbyb6ER1EtHrcGYQpMBkfUI8NkWzUzkznV8OJF2Ik3+NwoKxz1DAP3CiCcG8PWFZ+
hpqHdOWfL4X3U1b3qdincjVjfRy3hgTGsIvs5osuTSmzQmlUXYi1Ts4Ym4fqH6BqgAaHBxAfrIkj
cLI7OqfUqkd09oKh/XvRMHKBHO75WTs12u+Xx+ql6nCkcTR5465zyuAhQsDBoHUYd8TROEJeqG3q
R19lRkQKQAkE7+cRFR2+2ghQpoqSpt1RXUw+eW2TfVSxke8CRO6uxJBhSNpj9nT+DcWpV2QaadwI
mvRHFVVlK3gr49DuvLCwd1JV6Sbw+/Jt6ZKRPvmYbSL/71rUZKId4iwRJL7ntFqanxkaX7dGO2nr
OtPeIKlvXEVxn3w9/4Cnnk/ZXOGOD56Odv7hrEwoWUIypnw11A5QG6HuvBpboAZ/3uhSv+z4CyiH
WFRD+2xgAMo6HCspVOB1mEHutKWYOQ13QQiSVgV3JFdfBm+4ECAen54Mx6YRHq/nOe+h1m+psJ1b
RlEHgOeGcEAAT4XVA/1SsYms8FKKcgKEcDDWenFNc9t2sjEmLPfiT5gR0AVy7LcJCTkxhLeJi7Sm
WaGcr8RjPBsXrqL37PZwaSuXMp1A45UI1V3XqOY4nOJuziFwDgLa81h+EG6MuiFN4JugpmlKpR1T
twbY/FIIWGwdglteCrHffbLcYtegcXLVWAkOvdEdjBd49lH91wApbWMwV2HstBi7UaQ12/Yl6yr8
7HOshKVC7tYo1QsyLd96MUHr6/N90Tp3NuzWtsB4e8i9b7mjHhWyofECFs4yYJAHTzNwRA0mdrOc
alb92URv+5bW7lvWuTfOnCD4bRhfh1o+WkX5Uc2deQ1wIMOkA8HIkKgX9v5X2zUetYya21mfTKIX
Go7brLOh7qnpLh7yZ2Ms0bkLP7lmuJ0zlwJFbSOh3X50WXwyknddYT56HsJUjps9kLXRmKabef0u
FhdmbxlA4NxD3wsjHiLKv+GnPms9KzHJx/Pb8ETcz6FO/sw/hNJgng73htN3cYFocPam2uF1Drtt
Fcz3Sw1nLnTvIUJv4nGg7wTRr5nDf9IKiGfvfAym6alqojfI1fTL+6qGSx9jXRNdSIyPI279dDSg
Oa8ctu8qQEzrIje5+eZdyDcIq5//rmrMpXcXwpRoUB86Px3Hp9LhePq//7Z14RJELXiPedd72g1K
Dd+pquB4cn6U40ubsM0yAZ+TbFmkMIejtDadHWrX086fi2ujz68c+/b8CCeOIECpJr0eeuSK0P5w
BLSVmqXrrWEnqRmj3aZrMDOQpPOjnDh9fAcjYJvgje8j1tUvTKCaClC7eHXsvzzHQDMGGc1dj70k
vCQq0j/HztgM9qW0Qa/Jw2PncNjVVxLpgE4GuhqvRpmOCvNUHOnQVHFuC3NKn5dgwAe96u2vHi2c
V7R8LyKoj6fX5yoH80WdC0rG+txLnQxCueX0z4j2AtLmNLo4hHW8FElTKEp7FLgs9yiyy53JLuza
61Fb+szJdUW+Ah9NZ2gDFOs5en5n+iFISXTN+VjeE2NGY3fjV8Ojjx6V9KaHpEvukbHF5u2uSnbD
DK4de0IrwFKgtbdmWWsR3z9behqQSOUZogNVH8KedcBYJCpqgG9Yb5MHedkbnW8qKr4La7gUxK3O
hn8PBPDYoxflwktZnQ2SDphMk9B6i2gjSolefT4230H/pFcmnbfrojG/O/1yIW5ZxRL/HpWPTs2V
vgzB1eHOGiavbvI5td5wQ+u+dPk83TYYqWh3zjC5gaJTohwg1YWE4uSovs+wtGKOsZZACnEE7GMM
BiDfI8/0oPm31gjxnwTqxkyaC2SI1QJ/R5WaUB85OjihjsDWneG6g5vk9huaVbiGR32MUJPXgPKA
4Hf+EDkxFC1FGygfuG51BOehptUgl4GljOM3L2EZPKcLuh5zllxYl6tDV78SCSZpHyGZx8pcXXRe
3+Y4yzNOUnf/iDz4Aentz99EUMkAJ0Sl4Qia2nRNImokBd5SOX2Cnr+1KvGr7t3Nnw9DCisJ6oFK
UNA4XIGxU7p97Qv3LXWg0pSIHd77HhIAPeL69388FGgrkGyK8qB3tMUQr5BtFvnqbTbAvyQ1ykIg
TZde2hdukhPr+2AgfRj+du8Wnt8jma3UW1SZV3Jsbm3k6BUu1aWPex5cz/Pvte4w68XAxWV6HgwG
DWzXz/PbeEZa+3WahsubD3cZpi8KI1s801JA+ClStQb2exO8jXm6bmbssa0tiyWuvpx/CmuFINZP
AekN1Isp6eAc4T5SYTkCGeH5jaFVBXsX86QG0yqcKfSQuC8gG3Yl5vYuNbSt07Ml0an2kOB4f6DE
wscprK5Y9hue//zDnThdYXUQpHACkJS/X0+/zVDQjFGVjLP5JtSydVw8arZab8HCwRCVs7m5dAyc
2J4H462+SOMIChxiMN/SbAmeuwgDGDswggsL+tIoq0PAMpykcBBEfINCeUdf7d43xLfzE3d6CPal
tKgyHRFjRiSjwVYxcW7f3SyLfAUE8/38EHo3/Bb/vK8bfvD/H2K1Wzxr7hGP5y0CFT70jnqIwKdd
tan5M2bpnB9r3Wr992AgzIFnSY6d9XGj3C7Oo7EWb1VXvKoWNxxysKt8cV+zfL4NZXEfZuLFz5Fd
AUQZ5qV14bw7+QSakucAeuUG9FcfzYXkYrDgxJviZ0Nveku0uaZ/zZJE3drErUZrXGBDTyXkzy8n
3cCiZGBy23NYHJ4TXd/79di1Jhk1tquuscHh+3MwLdmFWT6xaBSQdlAlEA+h5OlL8rfdBqqjwrBn
Mt+yqICULz626hKq5njR8BIAhnSeDmh4XdPlYsxG146dPV4jEAU6RBm+V9F4C1buwrm2hgyzZDS9
UB+xHkRGyvuHb1OFOXrxsTfso0E81a3/hOblRivYQJhGawnIaYipZSMR+0DUAOuiq9qLL9SVj2f0
8Bn0+fbbjBZTj6p25w97Eff+laSsd+Xalygw6wTo/70pkCCH4hLLZPWmQzqk3DPBsG+9DLpNcVv6
9q/F7rd2XfRXvts8wVa/r2PnkzMvH87vzBMfVKNVbOpMJlwbuToF2hYSxDSIYR8OzfcE2wLUlysI
Ys1DUaJs+x8MRlCv6e5YpK5PgcSICrOQik+Kx95NHufu3TQO/gaDdffWAttyYePpPX14xJH7wPBg
JRGEHvV28xYJF2fMxz0T8DBkM5o5aFjNc/xglsWtsvDm7Wm/Jf2Fa+/SuHpZ/bZsGvysZS2Lcd8O
nsYbPkllPrZG8KFDVykuJJxW8SijS1SeU6sV7qoJyN4DI7Suc7BSQXhVqF+7CcbqYsE8rS+HS63E
Eyep5mpJTnOqDgBOV2/nLovZT9407FH9bj8YbhvANFzG+z5V9kvroxK4ZBVWUflA6JGgIjakpUMY
1I1355fTcdDPg/APJ7ouU6ybmmW1lJjJ2P3eHcz41qln/z4fQb8HVaUuXB96C65WEsUJenIQJWxB
aH74Ra0psStUq5t947k/zRKcKBV3dNS+jRMGRUm2XOqlnng318FHGKAXfU14eYcDku0us2qbfp8F
6UTxk2pkU6IYEjU0Gv54Gg+GWr1bMGSemSVVT4M2wVvUDiWyuTFa2g3+LH8+FN0ZThuQwyb1iMO3
WtDMrP047/fVEOXQG5zMQZIkwDsSaYjhwuF9agqpJnPa0IzWl/7hYKhqOK0AFL7vQk4aNHpclLdR
FPmhUtu+sBSPA13qcALUNXejXpOrI7xI06qXCEztmyJoUO/yEYWqRHnr4LqHVIIZIXthpG9zNTj/
/AdT6oN4J8ynILjueRmVMmi5i26ftP1OJO62cv3XVqgLufyJewIUDmxAwCQgsqz1l2P5B7Kbuj2c
XSxCCQPQ+89f/Q51gaX6df6dTg7GLFJNVjQ/1tUfIWNksxO+nJc1KN6IwcKotcVGCjwcAp5/hknW
168L/oeB4H/phuvhOokDMWYVAf3e6REpH12zgARjfubG9/6D5f++p8FUKpcj+nAkN51dpDWsdk85
sUcE2VJXeKNNm0nikvbHU6jDTQbS6T2EvcOhnDpI5nIIuj0mWsU3o7DEHiGUnVss+KeXUXJ9frjj
Gw+0AvIFim4VxWJndVyFGCKkQTdF+2l5nfDUdeJvxbytoy+9/9KWz2Gr/vijHQ64ilsqqEUORmbR
niq1jZCGEQIlSnJcGuNLycvxOQJJ2ALqpk9iyOur87FqwwpZix6SQ43I4xBTUCisAdHtBgu489P4
HgEd3jNAHuleY1jE3UpH7PCz9U2czjM6yftoekzz9MpBOQtr5W1pZs9es8/MzypDvNuqEElOtsis
Pyy4yp1/iOO7joCbdhybAmQULc/DZ0g4TzvU0Mp9GQU/8JTa/l/Kzms3jibZ1k9UQHlz29WWTdtN
J90URJny3tfTny965mBvkQKJPcD8kmg6XWS4jFirqIY3mtJA1QabYRWqzRfC8w9XHyvHPaTchcIX
/X1UgU+Mox0bCX5aU626VrsB9ykC6GBXD4qyui+cttwAZ1+/2MlEX7QDUmpVfWkIPyR0uHwoUk8q
qy16e9R3QsXzrw36VlE9ZLOi82bY0CeVxppfDOYEnUiX82y1mHAYxODuQIKi7i0rLGAYdBXAd6oe
FN3J8Lngzhe3+R9JHloZSG6ZUs4vicG/z6RubZoL0zbGWW3DTbNMCiS4BnCQunSS9M+BZm67Jt3J
Uy24R+XBmKZhHQPK6RegF93F4G6/tpMSXys2HMUNKYXjEsKKAGGBuQnCvNt8LkQfLw2vKySaCRMp
WQDZ5O8JC9Mp0CRjc6L3LNh0RbCstd67z4Pe+z8+PiI3UltLEyfZHYLr9+FTohbTFOldcerodfA9
qhTWmhfMEC4mBIgwTIKJSUPkaqJ8/U85K7BFpVlQDD5gl+ltkVTTo60Zxc42FfsuCwd6TzWveShy
upm6uii+CtP/sTVUnJIRJ/vKQ+F7e9Na05jnEyk6JYyjezA7HCi7pukqTJ3y8PkpfHRL6LrgUR10
MQLpDwFQ5/TlrDZFdsqmbVtCugRZ/HSDZqaqcQiiL878o+JgNMlDCriKRvfA32euVn0yhmqenRyt
/iUOsgZOYaiEe9Oaf0c9z1yfr+492JKcvEtehQozXotU8gR/D1i3PbSYHu5kiZzB7wMHmuf6rXeX
WRAU6IDgP7PWztFW/GMJrtsRztXw/PksPqya0IP4Ax+Cv5DifCfpY5BWvNCmKWWc5WaynActSIuV
CjNW0+g8J9XLF6VAHwMwBiKRiWeLIkBXv1PQpW4qTglaK1Q0am35NBMVG2tKvJuy9JTrLnfiTdlV
HYwew7I8AqyYr6GVaWlVhifrqzP4kH7mvEk58VDBk4VmvD8DZ5om0xSL1XpT9RQOnaGAP2nUp9AB
OJlGyGqpVmpbtLuukaY7fZrt56ppgi/UwAdRJ97FAcf9vkSn7zXkMqiFESpNcqpLGHX7HqAMwn8V
No7W3Tn26JwNt8h3wCUBFvu5BHy0X6QyqKIkFsZ9JNP3TgRq21kiI7G1c6rFGzXRdiFMh6W3HCqQ
PSdnvAH8bBOaAHpC4tLDhBiWwxf++QcHjClQKERnGaBf1PK9uwo8sSipR1rhTBXzGDq+l8Mba1o7
GXHUD5QMVpr6xX3/6K2ITcLNJG+lS83vO0GkAyQbS6sez/MYm2synMCxmqnq224+bLKMXuPQGHnG
h0B9VypzeN+AgfbSoZD2nhOM69CZv/TW/nUYVDMRXRJkGrwRvzOVi46UQVlenbulWZX9AcWg6L90
YsxcO0tHeYxF4LVmFWr1JoYH+HNhkI3+y4OTFN7/DG+8izpdusQHpa2rM6zzxxoQIpMrGiXzF9Uf
/xqGvh1BDON94ENCIjXVYCbDVp1naAVVO7pzQMwKluqLW/UhEhN0Q92kP99F0wKW8LeGjQZQwqbA
qM6BkwHIGz+2Onw3VbOlQv6LcP2fQ5GGpCWCBroPLk6nzxA7Fm11BhH/pVT14+JqW7fpwKnP9MfP
D0nCkfeHZANmSD8HCCMf3GyQCDsr19XqDONAdwPKwrKyqqE4fT7Kv+7HJWSg+5HMLib/793DM/Go
HbAZBhiJsDM3FKEeMjPaUKyx150GllQ6TtnNugcp22jhxzU3TVO8fT6Pf6+Wboz/TkP/expLFIza
VLvVOVEpkB/p3XHr+gt5/GgF/1N////HeKcKhp7m1TTyqnMVtqcQwFcoLXw6Pe8HiFID/Ssgt38O
h5BIKQPPHe+1PenJkRZlE2GRxjg6FXF/rULfOxkJiTie9VXeZNHu833893n+z6jOu7sdt3adu6Ve
ne2UZsihOCq9ejfa0O4WGRS6hJB3alK8VCD65g3Q5EGwy5MFCjurf/58Kv880v81k3eSpaU0JmcK
6++d4WwbZOs99Ysk9sdnCS4jUG2ke/jPR+kNwPus494pz2YSdut5im7V4F7MSz0+Ju780jrQWOvW
luK2zxf3IQ6T1wh5Ncabpz6KVum/BXaIceNsC+U25JUPbIUZ/LKDWzgVVlr8EOUHLdvAptls7Jxy
JBja68j/fAb/0K4UHjEJStJ4GHkPgZhrbmdnwJWc6yT7bpXdldWr63CGZODzcT7GdXw8FU7yhg9+
E+mnv1eaA8qXQx1fQ0+QtsAbLdG1F2TGsbfIdIWG24J0MCVCeAG+gWJrQLU71SGcgDWe87Y7Tk5s
+gqQSHRVQChPhTR1S70Fg1MyB9vWbIy1C2/HF5f9H9LnScUeDau8M+Ju/D3rbKIzD5e4A6QwtH1D
KXdFqH+VK/5oD3imxYRdmqSAp3snBDHsyS4ULi0aRd+mXvkGXk0EF07yUFfpFwv66DySe9D5H41y
lIG9d2TUutfDdko6jgFO50CpKVJKgTLt7XTaEH4C3hDZ0Y2pR8v6cwn4h06hMgoYOhqneKlS3z9z
akHTw6NSdGc1hrrMBbk/v6VIo5iAjQifDY5X64EL6Q9K+eZqz0OkfCHrlxH+NoZSmyXoc8RTIDe/
s/FNkVKfPZXduez1Uz+FD0tcH4Ah3My5tbNBvw89HKVC2aR1+SNYlqMSAVfVpX6SmvuszfZlAVKH
1vyfXQ+mxfUjESP52ff1rU3RJ07pMq14cdxVrAOGZZfgybjKMSvVL1TOR4nWQcGgRFjyFdL4/rdE
l63iJjVRybkoesjbBtV6pNurfvn8sP8hZhp9UGwzZdIfAzeniczBSfXmrDflDI2QPS93GdxfO3uO
hXBnLg8DPbfbENyYL075X0PbPJWRTPfwr97vphMEejmGTXtOxrbbZtXUb+2sTW9Czw2+xUMR3oLF
B8VxDY3ZF0ruozIlOKb6FCfV4IH5vTY34Yfoh1rNzhrYpzAhhck+c7t079Di8MUqP+oMhkKb4m6R
HuZZ8O9jzEct7ftxzM66BtN8dBUkxb6YsSF9fPr8KD86IDICUNweLfvEP+8uzVyBIw2SPISy1bKb
KnIN9velVddjCQeKqx8+H+3j6clo9FUiNZe6wL/XtWQ5lFh2CyGnk/uzY58A4rwnWQqbSgh5wbAO
UuWrqpWPKyRjBJQQMiMPS+8fK4BijFrgjILTnHkP5qRVq0a9pYMhX3mde+wb94uz+0da4+8B5Y7+
r1fzLlUSQ9Ej2h0Np99CwTCvk0Xpsf7pDdAePgH4uk/iF1Q4UXUSJ9uyKM0v9PFHCaKajmQiGPI8
PJHJ+nsSZjV1gPBY3kn3Eh/66x84PH1HvaIQen9+qB/vBUPR4Mmx0n7woTbbXKZssKIxOCVh/hYR
iNLa+hu+2y+G+Ycfxzj0rQrsP2Xc7601Gnv07NYNTgoQOK35KESFrrdc03azNaIFp6oWMmrACdQv
GiHERP9tWWRk+mVtGtcovnpnwu1Mq6ZKRMg2ijXVJG5u+lAtH6Ie6nbvxxAl15HyFQT7P7eVLC99
6PiQH6qgZhIQjtohRt4AE17S93tPTx8cAaj6/Pw+rI5KNo4Ol4H3Gh7Z3qmAKq9tO5oX+1Q7L7AI
hiurLkDszucNuLWrRHWvoOmFQKQdmi9G/rBERqZ5Fz/FJtNjvYe6GauWnHeW2Sejbk9R75lnLWzm
NdU7X8X/H4UHQB1KxnkdFRyGD8LjVCNkWmNvnLQCBj0tk2M0ITVU5yPqoNKs3zPMVnpVf6ENPmg8
8uLU6tl4RgCjgND69z20xlZtFKcwTnVWPRluudab9F7vs9e6MJ/mIn+pxuXt8/P8kE7m+QcAVhSt
yzWRHuy/xwwdhUQnVDAPVvrd7szVIHxbLnSdpnaE4MWIYY+sIDODZjVP31Q7g5r2emzeKqp7P5/K
e3dEZiJIdvKES+fSe+syGJEblBUQhbqRrKN82QWNdf58iA/q9jIGPjwxnibly+80ne3WAG5mbvEQ
Dk/B/DAoD7EUmWQnNB4InjtyVit3eZBM2Rcj6+/Uwn9GZnFA6JEvfa+Q0qy0IKdmn2sIGTuSH3ur
fxU6Xa+4WSzdV7twb5Gv05MRDLuv4Ov+sbdoduHrMMhW6+9LeTya9mxdmuuHIN31sfnQVvXz5yvk
Lec9WwZVu5QlYa01nC6cn/e5n9FesmRu4d7MonANGKk/wJBW8jQO48t14UWHlMLXvISdyOmOTRqu
dY2+wGr81SzmnVXOb3GTXxdaus+8XyV/9AbE8NAvLQauWt7+sfRqV8XBNu+SZzOODq1e3OlAEmhV
UKySqbkG1ue+rQ3Iib3p3lSq315aw13rrdoIwM9mhE8qJrVWXlOPszHmYnOZEIkhLTa3gdu/LHHv
z0XE+7Nnn7jwj2Fr+x5kI+zeHshKOt+B1/NzfqVQsm9hU/0COvfesKYz5UvP6QJutmOU68Yd0xt1
yJydLYS9lAGf5zDfTeZ8blVvO0Tua5IGT+YyrkFF2SZRu85b81DM3cbVexh/uk1aBfu2Un2lLk9N
kr1l1bixoijzFb24Ad/z+6A3L5kWHXQuZZVVd5Ez79pc24wk3LAStzEexVLU1TrKyjsnzb9BrngP
WQck06aQu1e3cVaMvpaG93jvR0+dzlWQPxZlcGz0Hh7zOL4zSucUk/MYFnMn1Ef22LwYdkTDWmwN
7CRsiql7x0vL1hLoRyUrVo45bSy7azZmvnzr9PS6o7vVMQCQAjLhmu/ADhY4t3MzQvkIMWcx7EPb
OFT2+DRq1XXstN2qMJtdHnegwA7fE6q2oXp33V0LjZyeqNjt+XZahg1cVM9pMlMKwQmHFrmaKd+O
MZh3fYU4eC8pDJzrdhkeWg/6HS960APrVY20K90G5RXyVVAIb5QBVliI0Kxyelm68ggkXAIrl7m2
nHandimQnv3RTedfbQW5LpUI0dAfmoT2Ms87mnl7PxXwdlGM1wBin7SQq1XW1kK7aLQPy6EpNkjZ
gXMcov6IYJudvnFK+McjcOFyOwv8fnQAHjX9CQ7ZsoT8QAgqJ7d/jp3uW5FpN46XXTlOtcFgNSu3
sAIo143t6IJGOfc/Z7P6RdLgu+0U6zrQX6c6/6MV6T4anV9L797N5JZWlDIckm5wITqLD4Nu3lQ8
j1qRs26T4NGzpvuURhjNmJ56kOJKF4bJBY5IK0IUatjuwl0zVoey7LZO677WbGfZUaoxjM1T2geb
KaYCDLYjvydN4S4eAOCKMIplB2noVRr73oN8fU1V7j6rx29Q1jvZinlv7cRNfNNF6ZvuZtDy67K2
H3mEvh3iBK6skLpGY0cz9rAenWTcwG7aWSBGhtq5TKCe1eJob5Ted9S5MMl1A5U+mTcnNIUUA7yE
NVDU0b0yq8NejT3YeUdIbPsJmsD+m6qXN7LIJocEtNL9lO9JpwjVBMIOHS1vozIdJlLZEFBmdA7q
UOTWt3XNDc+YsBNsstTaADK4LiN3ndD2Ator+blsFeFYQnh5ELbkibpMVH0Uzj4tUEfDemiBH0EO
KrrC9Or3vLh+NwQPjdMyRHBTZz/gNN8F6a2hQOiUuzRJ34ouNbjm+rBslDHy9aneTMBvV0F7lMmG
zrDmuXZl2c91U0MdMxw6pFUkorPDo+V9azVzbTuJUFhC8XKRn7R/ID+0YyoqWk9Y59VZX9OvYyrD
qlKqnzQPXHduvE6tdON0yaNaUEZwQQLQ1fsS2IPahoPddk4pvBx5UG2z1txGwavSa69NVOy1fD/X
yT4t54c0MVc9nSltvw8YKCnTm66atnrzq7AgDJp/LVl85dJiORr1PhsHoCtoN0+3squ69QAxTkFC
Cuq4lRNA8jYHvrEk62yYKKIk3w5Ub6n8EXZm2U7WmFpQwLf1xtaA/uG+hH1JQAzVp7Ny6cKxR3ct
5PQcstzSgbYlVfh4yAY4RvjUFd1NbgfHNgJ/uQfDXnujphdf0+KlItpOjNGEf8AJIH5grcLzzi7K
HyCwAluMztPpbg1n/o8GsiEuVagAL4tkF2OErNgRZ0qmKz0YUfcypsXWsseDA/c5XwkmUmJBvi2g
l2309JyY5IHIYPA73UurdhuTztWSDVES+I4dyProm9S75xHi1NA5mRTpsGlyqsIfz7oVJV97s71h
Z/A8/Y52KTVUHiwluBUdXg9oL4/uAusBS7wJI2UbWrhHswMXR6Ttqk7byR61ii0CLByeRvs7h7PV
UA06rtS1jSFrM5CkLd8Ky3WQ/QT7nEWH17ZR+SIzijuf6NYiJ7mS5dBvvJodKN+LornBtq+dunkO
NVBqlzclhoNwTs2fYwusckufZtuO90lUH0xIi+VDBuByu61OQwQnKF1fzWwcq8k5ClU9rWgL9K+t
kvk8d7Iv1U8u5Zp0Qi/0En4Hibsx6td2TW0VGlBupwPZgZq6Vw13M83yg9vyixA5Lg6mzrrOlOEh
U5Qr0ABWFrJTTpYfLuVayKMp699e7qYoDuWZCV00PEsWs9QLR+zcrUWtCJ4ErTfCs9lrT3pKhxo7
aeL1sZiyHVZpPzzWsCgD1+0Xfb+ak4eQy8q5y01uDXM/QBbhTNFRpJXWVh87cKyCaVXjKGQFanfK
H5Uaru9eg2qVoqCg8w1ZR70FYPOQlMlDOmQXZVmEPbiw6FBBuVgSmRlg9SV9sScv+jnCK2oXjbQK
ye3WnB5Os2hNbbtIYmvl6xwm3LrRgQK5Fp3Xhf3OdJWtxsHCXvyTmcASeeeNvIr3P4S7V+aitPNK
Yz6yJUZq/OT9/Eq0Z+79yrVyl7rZIbN/OTac9Hy8PdV7j9algZ/OufOaFuKmJ1c6swlCCyZpchRZ
9VNjN8g2rEUi7WDcaHHzQ7qawmebSyU/Vcz2tTH+bkHLsBVYMOvKPmqZ+8Dku7o5VOB2DeGP2aSM
oX8wRYKp+F/ZSepbKaUcPQxmlJB1g3PX2YDKInG2C4l0d6MiIOqIeczHNcsnKIUkgkEX7B9XZewa
P541UUlLNx/0pNlCayOgHtFhzo2DEaf/cXFlqU3rvA7aU13Yaz2qrzVuWq3utCa8m5bwTWc1zCfT
TiKgBrSlY7WB7hgmLV9Gr5zsXojRRccZAxSQKlzNXXuUzeGi+7WuADANSDzbYWvJTWPqvjm5K6Xv
fcDdL7Itl7YtsaGT7ueF/cj2KHV4WCJw3vUBlHovvgNwdg9O1GPi2VuzjDahqpAmi7VVnJS/1eUF
xcKW52sARv2clyrT/SHXI8YC/Lc/UyOotNHC5mKtRO04Fu4N7ZgdGNMqnJnEY5JipzPTyMcnWY/V
4bgYxR/5ycqd/1hadATMjZrl/LXv62ugjfe1yQBptpvmHNBWWXO+CXvvpvbuiPruIsjSlzw6WkZw
bzl9SDdDf69H5gugVto6a4Ob2eundVBaQGZ4f6qhVNCL4WtVji9ix5VufOFdG8kozbPcoxjQ7MUg
Q2Zw7BWbirO6VZMURvBkvJ2RiSHtbvNQO1I9s9MIahXb2VBuvQddMVlj4HKM87xJ3PC2UfK7XoHN
F6oEKI8Xv5UsQND/ANYffo02Bf6/jsDeGu86L3kes+GefqnNkNdXMrqbJ5tFL/ZjFd9a7bIpiVMM
SJNWowE16zTkGxz7yHdpS8YvDn8FtnLrqPOpjqLLcaoLboXWYI7HvWyZ2B6779+iyfoGydfVWPGL
vRc+Ft5816nTjeUQMi2QfCRWv++phsEaDQ9qE8FXr7SPlCM9IIKnoqFrTV2e2rEeNvB93VOEuhdF
B74SMYKxBXyf9GZ2DKvpphmClxFoodBbfnWBuSs1uCOCjMBoyZfVqM7foCXdYCb2rReCmVPNx7ku
7tSwO8ADuyvafC83ogycbVdkZ3es3kYnv+q5r3kV3QZBvdNa4yFJsFZG9Nqir0Z65ceazCqbuFUM
55Dq3s+xDO5Cgs05jk68Xh7gXti1ZvA9HXkC8jQIFqicsNUK6mZECjcoW8GjdqePwzmypt9ZCPuC
oe2ArS+ZeuNrUXYeklr8VNyBbnjWKrdaUbx4C5cgwDSAbyrmtzIxz3ZY00uR3l52Z46PNpxZRqo8
K9Zw1EFp9dXAuDXgXCjM8pX+oo1NyqJzzB3EC6Pf5/Y1/Bm8pda7xbC35bLcqo11peH+eGp9FltF
u/ifOqyPpLfWnpKszYgeChMr32jzHdF26AdJ+E1EKZvVTYSoTGF5ZefJEa53iM5WvTqvTWixF7Rt
SwqobnXfw1a6pbuRO2Cm32sr98XFhaqPvoz5TK84qrWqTnqkrWGazvufdd2vuN1QtouSAF53bc/2
Wh2tjSgcA3/WmHdUHfP72bZSopWgwHUvWWZtGxojS4JooX9TYLCmwATjOfKQnKFrihkWZaYjihJf
SiXJCwkHHyp6WExvdyOqRGwJOIQ7Cy6JdHZ/JIa2dThZdbBvglw58p5y6/XOLhknGlk0X42cTQyr
UQCxSetA8YrrJT8zEwFeWL6xzHgRYhxJo3kIVKDi5VLt7kdo5wGp7hftoFbRzlP6vUoLLjpmJUco
u2Q5z6KUle7CCLNKu3jvpbcyQfnwlJNgBUF8bxM+BdFPbSLGH5NVBae3asAgrb+NtfuI4z4vCRBL
2cWrFCudnSA2FnlQyuTM8gkPxKGpw+lGIdnCijgFOng24hIturKpM30nV44vz8TQTqWgoO8YXTZ0
IjjSqrXo4ybU1+K4Webg92G0bqaDRdBAUzHve2/uEK+E3pLdDivq+afWt7m2efzEpMK6OIo9zSdh
MEUoYM3EfVggAac+SFwVNhsadlqVARTQED8cW8UYNmrzq6IIA3JV3qeI3l1eh2u/4sQxgqb3TSxv
zb9kA8SXYZMDc7yYOyOMr5Tme2T+ERmtgu9tW0mb3hFWQ2zU3ki/UzG8ggPs4tp3sjuFk/pQjBfk
Qae22jE5YXhnS3tEiSdl30L1S0wI3Y2voz/E+VDx8gi2xMODZW3Le8pqIiZkBcxo0YItOwQ5yHU9
FYjwSa6JxgnyeufL/i2ptpUkoJp5O8lUOQ7heHUoYAHVkQS9/d1UJ7mZSajuEPtmtq8ypVnRNv/A
FemTbg0970HphMkbTvCelNW8N4Hz96DFyaLXuAOfAedFV3ZJRlwbZetCzoFtE7dZrprZv4qKzFyq
ixIq7llZo9Y3Y0Ctj8htcJSf5CDlnlJIs514ppLJD+zLTAtdTgWs/JvhWCKy0yypT9Jwrc7jFc6A
iUMlOmkorpXqljXx35ZY0EAKFN09uHZyV+KPZakOxNMTQsTe2TiocucDrfPnALYMRQ3W+FcIfVVO
O72G3gC9I7FdaqOilOc6cKHISPBKzJVi3HGhRDgk5mr7bGOE7l4+S5AZhuatHqKdhGI6K5QIsuXf
7N4lVEycveyRKHv5tzfBG8/Sk+Ucmv3NbBj7IWZEogIcbPkQuZOibBEZGa4qeGJuK3EB6zrwE5uQ
Blr6uHsRLwVfcyOixml2kbofLeuIjpSPsEbVN0gupBD4dvGzrkfbZoluMvxiiYWJ80goP9nWuJNz
ZyPkVol8N6yPEH4bL+Uh6KcrA26ioHgm/oEkZOAxmtSWGC2obTDwW6YZVwp91976IkvWcR5MyEqi
G4M4NaKXVZSN0j00HYRAVbK9+PH2yeK1IMFfrFDmufLWuyRbbw24/FoskjilcpFl98t09t2sX8us
Rzu6ku/RJOw38fhDlA1TD1LPTz1tlwTXC2lhOX6DsGr2soeBjrSCCAem0FvuMA8wuNbEalxJBs/i
eYv8yJ3gj4QzEr3S1+lRx/8QDSk/Jacsf8oVravxwgE/ku6qIDHR92LHMnWCsKy+UmmEA0FF5mTb
1RbhwxlF2FldzxN0EwY+eki0Wkl8BnQbK3pBqCXM8XrPR1sOpXbLpxrqtC0xX3yFmkw/QGSGJV2P
EdpCdJ79jNxRz7cL+ie0tGwcK2A0om7ASHWw+qqN7eQbjGc4nrgDSfIUQbrHT9nYMHSniUdFNMw1
IFPmTyF6E6sielApnl31VVXa297sD5JGYNZyB221PfD8IOkRnRIb+fzIsPaVS4OVBE8VVS0TKUx9
zzCoH5i0BFgFkeSipoQe7KIcfAWHKtpRxF1MlyiQvjI2Sfmj4rTrCl+bvDw2kXkbPHTwa2ypAlCR
wMMA4eaLUUEK9Tr0Rf/LJ8VdxAY6r6JnCKP5BZ1sQao5fu9lx8tYKXBKzitzMSBXstnwCPeUJxXD
GW7ESusYs3w68asMzBAyEhfPHLpdWMMPheMo8xW5RU+T04CSKdtKoqaOiVyIVvhSi74ziIpRX5Wq
byToz5Q3qqEkVaMm+rlCv4uxnwrrgYedTZraey9zjoE70A71p7c7oo7gPCjRbYIxb0YVt7tbuc7E
BXqK4mwNYRkmDEIBzkSJHL92FvL2hl907T4ez3JlRMORkJn1Zo8qFZUDd/cuNj3fwGNxcYWy01KW
G0jVrhVVWSU8JinFtImJDkGsE7eoMfprAwUjF1n8xqqzyBh014L64fT9bakMVM3lyq1uz1eqO+9M
3l8SFlOa1X0X9QByRfmqgoFBbpZsHMfSe8k3uW/yfSqn1jPld5bNcrobTVvuJC+n2MimsV1SdcNJ
cDzwPW9YC1NqTbZqITfCwYTtdwHusdrf3DDZfLsjB9mi7ua7qsgAurwoQjZ9CS1/aKNrcfnyINwZ
c0niaF47SrRLSXvQ73HQo+4+I7YoityPA/3Gq7qLJeT42amaroRZ/Fp9P7qvOgltL75fJJEF6lsL
Npeds5zsZ4kFM6CFKKYTuy4+MhlnH6MoPp9oCjFtSuQeRTTVZtm7wA9VPWx0LMrBSxLNpljLqsbq
Jejqy+WHBWpEj+nBq5iPzEwPcvtI0F2leK2Rmq5rsnrMVKRKDj+fz1Rwr4bABijeXmf4GCBWHAw3
Wln4X3rjXYUmLiAD4xhyPUVIu9HYuPG9GtvwWRRrSqvWLfuLy1hVzhbGVQzhH1cuTTpfyc7HZvqA
biGXZ+tXUJqvvJQYHzva2D/+o8lx4rKTLEGsqrjtYrNaPL6MyJUTFQ+n6AN/iYsdKqYGEBpgPNFk
SnfPxRednyc4ZMVAjm5esfcWWaXUdP00uIYwb81QYJDizGeruHHXsoaSoEKu5hQ3Bz6JetEb8gqT
2T+oai/+GuY9RH5ErTdauYodayUnZekZJEdbRzIzCIq9VI/QQlwDI7lRIVVXu+cWvxUKM5wdm8dF
jAK+kJd44qlWpA+8sdgHbIFqENmw2MvWK2+BUjwtdXo/wXknal1hY5mCV9dH/DGgFG8QFSNt/XYa
d/I5eKN8BcQnOaeAnJOX/ZQICaVfkUISt2+u4m0Br5y4FBpvGtjcnbhjAJluXGIHUfGsRTL3JKWB
ZzihjShd2sgiO5NW+3FfpN2mJPEpScuBtHn0CoISF7y9kYyzbD2z5PyS6LXASRLntCDywbNmvbg6
0JhMomix2wVyx+2k1vNGPD6aMC4KjqAL6cHx579E+VBX/l7A8rE0ns/sN36BSoB8/KN22r5zucWI
OHIt/oiEWFkQnC9ueAisbOuuiAHTPN+ZibuVGEmcnIriPDx6NekuEdFFxaBqAmvc9ATvTE4ETuDE
yP3txVuQewbaaoqzOm9b/Ye4Duy3JKDFKXC76ORwJeFa2pqknk37GQyuhWc7kRjx2fHrohqNa5V+
yarrkEcDoPNxLEh7yuVazAf8rTzhYLQ3DpFNEF+Q6yjelfi0eLA6+1q693yb6KMtY3H+2B1Tv6lx
7iTDTSsoOeKHpieGfpPlLxHPKpRTJ968HViVTEo8LhVUCMmLKilOs8lDdv+D/jG/SXA42SYGlOvf
4CK3BmVFbLKYU8m5Jtozlw6VFuPHgTiyw/RJ4MVCLtE+7gkgtUeRsyVzNman+MRUsgq1cq7kikmO
eO6tXYr/g7lEe3S1uU8CphEQXRHOy3jcPhGXFkb43j1qiXktQYTYLuKZhocB5Mkgum8v7lIo7xr4
ohIpI78SSNpV/BBG3YoMB2jhz2Zu3Bbg08kkvXkRX0C8UD6Tyz1A2CEqA5HDAUlGsmQcPxZCV0xf
Hc2bSan2PTsuRq83RwkPtECTlC6a6ftgUDiLCEn+1xaa+UcbSA9UnNe6Gw6ZE2t7+9pWlXUZP4m4
XpwBkODYd2V+SDAn6UB1QBk9toZ1P/Ly7QLeJdPSiGBq8a7xEEOUthUou0L5I9GgrNLosl2bOrfi
Toj7KjBfizluh8nZUN7niyhLOGhRV2M98FbArJSlgfI72ip1deXwGCEeOXJUiaODIGlOIu8qaZTe
lNW33CivLAsus8DbVbUKphYuM8SWYnP4KSkEkL0qB+hDA6Ks3ECvNreRIO9ctliMbBFam97QDjiQ
WfWSlX/s2fNLFPdC+kfUEZfOItwyjey4ICbpEPLIN28uUQF+hZpDUs7F4dLJl52lPshpL2RiyERU
BAmKiQDwlCj3gyT0ArtoMxoIee9eq3lxRzfQXtyEiWKCybauZb8qGKfRKkpBeiQjH6u2vziemTdO
yYKhaSSW5w9XxEV5xjwjEZhwbp/WWHsJPtORwJMH0HDkmcfR/YmT6yt3K8hjAwsulHDXk7bCncVz
ZbqR+UekW2ZONAfl1Mqw4dBof6t24hct+UJMmZbiP3He/xVdg3QjopV3JGYIS7utfF/cIGxw0N0z
L/7iYowkyc2nIpzFfBbwUf7GNYm15y65aydSjRdYQL6KiWNC/KUfHH9uQ2R2IvqINnV5LwqR74xI
kEWursKpkHsUjMZWHLtLFkk7UQO5Ziri7JJH0WMiVKe8wCCqfbpJLRzi5E4klI/i5+YEPtdLWF3z
biB2Qsw4F0P+KR8rBombzVcc8fWJoiRg51fEU2fiGCbJa/FRZXtmxCFKV00yItgk9uV1qF91WrLr
affuSoKJ4cTvdtS/OCa2kkiG6gr8WpkOi6/S4mjpne9wJZWQxZEBxUnJeekamz1GIyMH043YD1uh
MOORU2cCqDrsGv+VpAkfxHXiZMVkosL7NIU6q9jKIYjQsD8aLp+4timIrOI4EHbJIaLpleFkFvZW
ZQ/E6ZEtx5hdcjKsp+fecyFxXOTj+V7u8BruHcQ9U+EWpj+DNaCJBe8SoyDud+Q1/lLeMXXibpun
mP6HhebDu8AXZoMkyJAXaebgAtEZj8caPwLJDqlJqVH0Tv2Yskeek0DT+SIpmf5Hb3p3hhn4Q/HK
K3p/kRikX7Qm/5YniksMRXiF64VnfyWOg8k1QyDN4VtOXYDkMZbwlkmwKRXtyWH50mHH0lMuaPPl
T+nFGNFSskEOi0cuSQbJH8MSyHGJGy2OpxFeQ1Lnu7BHimiwJsRCpFJ3pj1a9jKu/phCCFiN0Z4P
iI3/x9J5LMetxFD0i1jFHLYTOEmjHPy8YVmyzZzZTF//DkbeeCxpSDY7IFxcAMFRYc6KzJ+VCSnX
PcKSP6xgtGWnaJKb7eh/vGWuBzO6Ax6RuKZoM6mG3GbakfcQxYckE1EfLMWVsYtNAc6iF6SjARqo
GrLGUxt4O3ost2xJhJnoKJzwmZ2McBLVzBWMKLKSQ5xWZ1ZK0w6yH2X/ssqV/4hhEa8/fQS7mCcC
aCbqSbxk2rLJgRHJIHAH8qQN9I0X0y1Ol4gVm070+DLJhOjrfGDSJtdD9mk39wFLgq+IQpEzV4/t
tpr+kve1o7U65kzMGELRFTG4i5QoFcerZtk09YR07QDo0ugiVjQnkQ/mhCPA6WLnGdxQJoifZF3Y
w/yV3//bcLLbJXDKj+xKjwNnG72Yf3zfvjn34pSKhVR49p3IZ9aRsVJCajekn983kuFwYwnk8VyH
Vpq8nxhyGNcyONkCdmSFLqWLLJIEEoItaDXXe59gkan8ucVZyCAMsHNJtznKodGJ5jdAFOxizgrP
UUlC371313Lvvo84owgw/fTgqU8gDOpHnQbYAXHLDPLxShj1nw1vddbGzbFXhneyQfayiwVyk03L
MEWJ5PdQBjlPi7FuJ5gkDTuFeZUDyWSJJSBTx6QI0IUwF7tMtAwmM0gIx1KcqhWtxP0wLZFwLfQE
A/1nVpWE0MW4Am6UXY6akFW8CRtwt9F8ZSdyT5GpvGUCv21cztmcnnKPWDNFX4zmDwqMuzgNPj3b
qC0N0v9uMowQzv3ofliE5vCLgUjYin/yEeshJvxfhQyRgYrNBfX10NWIS87PWkZ70nv2Ip1ZMHEN
I6CDLF7O4r8P2QU75wASxXloiZ7JCeTtRxdcCG3CWUtNJU58jP5uoLJghjGBt6q2o+nvRHfKubzp
FbH75a4d0QQtsAgZuv1/zLo4FwUWXWK8tzisKwJDAAEOnWCbLnPPG0nRV1nkxNcPElIQ31xEUDCw
pug26FhoWPdNpJqsiqhBDIF69nYjxKJbTfdIhTwuJk5VrABOeHBrXd6tJE0k2Mc0hmedvOhVb641
7gnqDfW4EfcQXYMQt5EevCqGJ/8ih3TjU6f3Hk8X6FjseZxVE26GSDeS1bZ4PzyP9YoD1jKhvXww
PNq0M4avxG8REHIvdp/QZLTyRdQ1d2MPiMMoxgUDysppOw2UihnUsTTT7VQ9yQ7wSylWzAJEmNmM
R+RjpHAymGSAOIl2Y25jL3N8mX5oCzLtfJGrWJHAbEJBB+RWdb8X5S+XBESwOHqCJgnUiR1SzBWO
WvlPrYthd8PFNdmGc/Eoh+RmhFbpUUwgyFwbMTcx7CjOx/Kkjx1ENlAED5n2vXt5RXbjTRwxCZyn
yHpYqcUshBVxQnl51+XsMamisob5RColtNZkw9Bk22EENu2JXGbyE2+Oj8hK+btAzx1dg3lhllMk
0Ko2jZFtDX3YOoUrbrQIPuQIb3EReR4Z1dbNa0oSRCcJPWMn8GYiCzAoBYz0UC8S04lqjBj9Hvmr
CAgw4Qj/CqxAhomWAXQTlIttUv+zwnlNuixvxSZov4NFnCNcJYaFaKjgDfIUan/CTriJLz7kXhOS
RfhDszvccQvZmnxM1R2bm+WejDfxQtQvXhBTVKBG2az/VPz3i4v3KPaJjanj5tNRkGfeC7nDRTLD
7KHVyg7yve/t4FiolMIMb/7/lO9E07BLZMCY8wBxMsOiIWBLcKoa+Bup/iU+nYAL4qOJOziD6fJO
AoGhe6SyLwuOk0ZwuE1hA6kjCyh3cO7kzCt3EZASqkqVrvse9SBvw4CYZuHGZFd6asoNeSsxA6rE
3vHiYoVybsQrAGRgKRnlv7mTWIpgR42rX6rsh3gsAbnmBidexKxYj2JycDVD4DL+5XGC2fCKLPhW
ZBVGIB+EwJRb7USDJDxJrF9hPr5Tw+d2cBgTOsjR2hsyyZFFeHMvke+L95p15pZfsPuRE1wo64Ky
bZytoQVPcQbD0n33iSDXEgxf6Jd21WGFBMv3madr4CEzCjmrgoyBgiwchDn7PhBMDM+LzWqLr+xT
Z92Km4MKDJHMYjayF/gKMHFuiCn4z0cQze1xrHgTWUw5d7ewHIKdXfc9ejmTInMYseAHVo+5Kq43
u3q0662GnWOPzRGezA2pE62I6Yceo4vhUP9GoMl0ulfelf/I6SG/8owEitxo63a/iD93zkm2jSwY
J4CDAO5+pEeZxCRuJB+wKy6Xg58wTb3oy5EyhABxKGdfoClMsEyIShyqiSKjpZ2F5HNclGkheQ9W
3z4I40pP18dbOMMbHqpB31Rw9GJr/BAVNtDFgp33LSBlmKJZ5EDhyBF3FJLRktdHNL+IGwGjmAR6
Im0kCsaGFARpQSFjH9+k6jBBWXXIN58OXDMofdPgsxOG4GaU1QjhxCAV/4j3nHs0j24+xHDlTIu3
rmbrHRM7KLIzT2FiEFD8q+NLg8fGw/zKqXGRJIgBOTaySYBDt0GGPYdVnd+r5YHplqXgQHN4xOaX
AWMJAxsjscSw5aDwJdaZvyCOJaLVmiex5XjYaOoPNjKA/0oAIOD9+G+szycx3y1/xowd78VP4u0F
UhNbl/GImBexh1jDRhRrjd3A/yyn31mYj0xBkCV3KoJ+aB6FK8HTdac4eL59rc34PMMGE6knAANP
vMXWnMu3zqJ4l6jQFrBrDED3UHQC7HdZHRJvWcfhVKGYBBJPSqw4lEIArXQ9rFH9WMT9YV2DDcku
J7Et5PgLfizmlImNhFmzl/PEUoDRyioLIus8wTnB62LCkdKZOskuqDsrZEfabYEEckIZAn8ksIZD
pNVEq5KRYPeDYAMOtvDaARkRHWJ/VWNDUsIR8ZcbA+IC1tU/B9JS05kOVTf9xrohE5lMUf/i38uR
Z7bEcvx3fEflPbfEGdhvcmb5ro+wijBJ8MZbi+4z3FsUNrRjWVhVFZfAz65eUR7jOt6sABaDR6cp
RA3e3W3zpaQCq7fJ6i5xRfq4+lqziCqKfP9Ddpl4MAAMnDVxfMVt+2fW+pA+VEosD2O4oGbT2uR3
qnL+dPbyozVhrMzFuXetg3gIzKBsycBbfprIqLwzQoGLHBgHUnJPgik2cH/i/RbnQAQV28OMDORC
T/dtl5Ao/t2i/Yky/SJnHtfVX1OINm89sYFaT25GR78cJsCH6Cjw6M2CDsXRkdfkhVhMkSZiVrtr
aGXtLQTB8pjEBSREO1Dcmza6FON/4Kx4xHUb549IHAdkUHQa7RO3toUJYKabwH/F95TlIUAiwEau
ffITsYwe6a65g1h2LGmiJ/e1STJN95np48bWYUZDbGPwYhRwDOmpHuLZs5ZcIMJZJhQZh4ajJv9W
IHaB4G43I4LMsRbNHZM9w1CkLQXHRS65gZnGSSwdvsyNUWV4MCLUW0v9lkMgF6K6Ekx1MXdE6fDV
OvtdwYvjIDNcBOhLgDErnCuGQyCC628OEp/fcl32I2qZL+dDBtdMnM9f2rqemHELX8cy9zmsEA/E
4vZwBBm4V4Y1IfoG3nbUgDXfJliEy7eny3vIkNrpVSLg2NnsSZFOvHZnbRU2c5x+8TuBM812OguT
QzBMJISoZhhIGMjIB/YJA0t5mPAixEGQQL+44uxgAU1ZbwNr/iZndHun+mAbuFR2L75m136n196x
sb4sWBqyIbWc3nXdryl6QX0T+0KM39hsMhcoA/GERNb07W4i6ibwnmwRQRdarzj2IFlySlzCqAYU
9ibA3/tSSyegHib1bLxBctM5btxdC24eVWzg6NqrwGoi6pkf28nuhCjEwG/ynKXmt9yB/AGycm64
H4JfdAqFjLYTWRDMoIQhZ23aDrB0ubsgdbIrxJcAyufuuX6LC1TU5qtjyHNfvICEPrg3X0yH6oSX
yVPEkJFHE58Wr1Biksy5OXh3nJHZ/KAvJ/GwH2KxCdAuCMoyPMpyUvFMPE2SJo3poDnYTiMJZ2S6
NWex0bmL7p30bmGsVnuzyHl2A1XJGkahNCVsccFdRT4GRMVknWXyZEd+248sTVue/wWwZP+Lx8GV
Ak9RZUL80dskkislkVyJodJ2ZSfnfQ1ckTHfp45B0weQ1xYwrYs6cmYoWqp9cqt8/hSSBTs/9scX
m6CaYG8ylexlL33EwEJNc7Wc5s5VYRTci1UwwPWRsCUmpmjNSgPq5vRxkif7EAzVgXPA/h4HiDFg
Gvrq7kTaInS5gtuJ26rM6KdwtHoLOBg7vBKWROdVgjO2q3HET9aWZCe6lwYJBJb4M/a2XJJ7wyFD
AchMyCtz6gmWM+V8pQYAm+uHiOAz09gAtLBnRCEJ7CcXMC/ijMobiWps9XsRskymcAs7SoTTFedG
dbmlNyCduXtQaNvRsu9Ybom8ZfPPMj34ye9ZCw6CmKt5JTr9wuO5T0m2n9h4oiYxKbmZB7DKBxmj
G6oM7Hz3sy6qRwdLUQt2dl7dodAQLyb7V27Bnvw3JLnN9y0kZpt5zl5Ono/7iuyqmXVToLfqZjCZ
zsk2eXHmoyrA8hF/U6zdM2XcE6gW8dKDBQQkwSBoESPyDDnnN0Gj39eQWcTklW2FM0hCB2GabCum
AokQxoPfGE/LPLxYpAlsTJ2TL06b6a4/vHK467rgPrKjzyqPiR3CV/RV8Ujk/3H1DN5q0cD0SIIb
B/dn3nNyrSZ7MdPog/xkQtNzONvTVRRnbQUne1l/QHYKReRlsUGEhDxMal9enWA6rFl6qouM+1KK
Lppe7Hx5aNuFXtZgXMIOaGmDgr9uYkg6LwMurV8aW5ky2+5P0+rlm8F2dzX3LwN1aHr/s/DyjzYv
flCa/qCN5Tk25v8iI3o1ta7YlAXq0NL7B6taj/qo34/5EmxmaktuFDRXWAEkGHR1CvNjbfdTjXTM
/WQP2+iEzSpAlcTMWIJ+KJ84TEb3e9bHO3sZCrKsnEvfpgecgnlBrA2LCou51DHArX0DQ20c36NU
JFf2yWbm6igzH0QdijNczM+Da8BE9REkOG0ASJxaUsgOM5UI1qbeiZOj5ZWO85Ac+brISVl1ChhT
pzT2TpNuP45lsr8pa1xgQRMF/8kiHDagn/UD4aEj3NcSjtfgnGrzb6tRgQr30J/ImivBkVPNfyYM
NjnTk98s/wU2pocObW02d17V/UjJ2ujM8YW4qazbQEAbB2ci78wt018A+/7k/JdTrjirSJkAvRkV
1IWFTEikD/PWObV3EL2ElJHQbltgG/CyGgqVI7u2QRhnyWuckEPJ2R6X7izvKVHBdDL+kxPSTxq2
419x4Eswpjj/1ZPTVvbCxEa/I3lZrjOWgkP3k9EkbNpfBMOFkP9qpQFmF9mheIUxacC19Vau44Xz
JzQxCFLshfWpJb1ZLHaxJQSbEsnVzs6xlvROzpo+jQJzJPkaSnxz7NLnkrhojVky0YNBKiqshndn
mtlft+pPntH8EmLyOjo0t9HzfUY2bYvl5ZfwoDz3KxZmYcPiw6+NVKG9IplyFnlMkjctdeG1aVeR
chIGGjLvDAVeXHMRlG5hbaxSa8IS1qDwNFQDI4vBlc1yZajVMp7yilQLkDh+FFKbYGYC0gvrghen
pK5u++C0zT7RsoRExJKa2OM2ZTME4EmiLbF7ZM1y4iaSsiZEGXFHUc2MVGLucgAlPUR280REZJqX
S5EW90MzYcU4DMt+ydv5UQdbFQhPzDrxYVfioqJLNFJCEExoyNyk0i+cgHYK9oLLIGzlIHgwWojK
6VNzIzyw5yQiK8KOcPwAHBqs45kX9JDtsjSJcxkKWB3oZBeLeOrbD51KpYIweWv52zRmqMlF9enT
r0foN/A6zjFa+V8opbaDvYQD0UIYw9Q/3sl6ET7xvO69mEgJV0QIwpEa8tn43EDuQdWGXQztY/0g
FDFCQkto5uCu007itdHg7iKXHshxhPG+VG7KeWAzUDIBuwBOcguRSGCrdI0ExrRTOp43O2FWySZc
JDeWHH2miBENY/MlEJZMnHzKolKD4kH08GSnbFMQuaH+BSfz2HfJBUePHXvs8ltIBc9OeAr+oLsb
r0oHOWaqj99czz8rch2ZjMinuV9fvzKRep4/+oP6q5mfKmXh5nYMoXwJBq8iTrkKnpn1NUhDyJlV
gQ8RHVfE6Y7PxBtOxI9lDniGA1NDwKy+PAuKLc/wjejDqKs7v4v+2C1F/8umpKZ5fhKDRTYl5TJI
N4iOE1sscY9CNuBOwt/lQ36Sp+jriQ/5SWY6p4z0as1iLbE3ZTpECWOBcIWsPh96Z+i7ynAOt8eU
5n6ZXmPa/kkGCZ5mEXQknTTqbGf2VhkNtbxCHdoB3eLEMJd8UKufTn1UknkUEGlcLn1mh7VzplSA
4NbSGy2N1Cmy4NVwZCN/ucgVmk6u+uSOpGb+Rvrbg3uQrRqt19jrb/mWchVY0EFyEbIS9ly6yCuK
P5Q3Ogyq+l3IRzI145R0ZyvuZZGSyD1aICGIWDNqdt+mk7ycA34tf9cHclVLgBymwtaFup5cc5ry
ClUEYg25ym6M7JSZZopUilWSqC92wr8Zdw1NACCZUwsF19xjR4jpIewMWVM3/1y6EuAL2vVAHQYn
iXf08XxBsoci6FkCOKU7yZUXokrW9M992yQbz5keJ6g64jzC02HggsXTDX5f1uv15tJzJhi1MXpP
Tt9cST27SvRSdlAxN3s770NtSg8oGBNnylX7xnE/NB+QvxlPcWSCS3f5JRqrvQRYUuay708DMp2a
WaLHJYgkp5CaVOL+SPBJ9Jn/g+GI4tGJVInpiL4tAwfdPn447nyAxLi3Zp7WB/vYUQ/irEQN8D1w
sz9rsNqqnXKTUBaB4bODBsc5ueQCc3fIn7IncSdZZvEkGRaiVFgvAvTx06hy2dNchnRmVoSOiOFL
WHCr2Oc3ZjZ20NiWN1qWHaldD07lG9mLWOkTLuhNSOj3Vf8X0x256rfeTzHBvpcRb8bSNMEToXOt
CDlwOGhvjF4CtGaZ7geew3ozXL3OHhgMP0R5S+2g5+9YgqHbOo78KWD9vTW0czjHI4n1aiJ8EO/z
3o02enaVAAtbLHf7fd8QVPlurym/lTXE0Gc2ere+5b1ObeuJS8xQ5NVz9+ZrpNm6DwiGp3UTMmm6
G32hthhR2i3PkjFp9MEpbcp5O/c9rL6KfEGIxUCijiH2+sQs1VN9UGztDk2xdgSoM/+Er/BPpjhO
/N+sf/BezIZNNwU8B1ZB0iGA0dvma+TSqLGYWOOpbyNI4PMBZ7pqsn2nwA8RT1zMGsrJlDA2a4Yb
9m25AAZHOHDAfplb/rI5MhJJlfkV0V5JpjBoXT4oisyWIqYgyjZxukvzHxDx2XhTUwPfrf25Ncj9
FmSuIT2FKEWfv8wYTHII1gZPyYQDmBXeE1zl3EveaeTVn4NKXVAbLggHbyUpm+JOCnFW6OApFd/x
fJn1gLTZpolhlwe0YJms5yZuHlHAtOH8QT1ykhUaXMOxejUaE2rRRB+GGAJVmv5uKE4Bx2vCI9TS
PSmUDNbpxFmiaItXN+jEKW7wdbQCaxCtV9sOmQWL96yT7AleQmmMxrJD8d5tBILWatqxGLRkG1HX
Q87pmAP4lbZsZjhYT0nhnVj3dxfpJkdCp8LJwCILVGtMwZ1EDOwS0KUb61Ns92flBcThauscm6Rt
pMZXXPJua0RxFeuxH7xgkw4OQF0cEIrJfONcTc7VB15fkqV+pfE2/Ld0+pTD3Dkz1LE4G68yZCm1
4+BiklRHRjUbs1po5mHGeJVltGBLmW26G+g/QZEc0pCowU0+vPXW1hWWgDUBtUB2H3T1ZKTp3l4M
dZ3i5E9GjdlfwJHO0Y6gAtfWsCOMBDcics8dkSKnN366aAlxnE0z1Q7erIatMQPdrO18pT7pg4Ba
U5Hj3KZo0NgNpm3QRXsdrydpsU3mNXpZx+yvUl6YtkWIIN4bpB/Ms/ZbBbW38RDVcoWHmlxjCrOs
JjGxUqdwUeW8O2b/vOgldQdIYtoawXzRC+9hKn0Iznrxamn+CVcMog8QVZbk5wHQdRfpMZlUU/A3
M5u7G07OqfLnPMwrE1b6COu9PU6kr9L1morzmh/gOSVnfa0OWhpR0aHKtoTEn+JGNdsmGV8Cmm5v
KscMceYPxTDC9TbjHLh8uSY5jb8LI3+jcvdhccrQhnGXjTZnEUP5Sm7piQbN1jZNPRLpibkC2yOT
yZAXYKJvQV2ksy3Sr+TctvkYgI9DfCcKTHUKDFeI2y1VerAHdJKYQLZvaJoY9gvKGhBajDl3pEDe
FHh37UBAOrclWSDlNo1rfiC/hD8lV3QNLV7GJfRG816ie4QMVRSHKxQUkRI6afdCHxfemYdhLqC+
vZoPyEIBxpQbh25wogbyTmqIKLv9oPX0WWgxGvY6j8x6g8K3LvJ8JNkN2ZOT9UtmkEhTe1gv4u6Y
1vxIUKGL6rtVGBt060KlCft4dUNFFgdImNEFm341wqQeb4Zf5TgHCWzqs3eXlWq3AskJ77+fgpvV
Kvi4xNOdhIq4BsmBLAHka6zj6k7hp2ID4cUwETeoz6WkOrYZZ0w+MEzs5r8OvmY+L8BDUO1xJoE8
t3YTHwGdZtj5ErTiHaIIU4KiifDdmVu/f+CdozU5ZKNpbMrGeeqzS82fhC0bVO92b+yhyDUk9PQY
AgwBmVs50F36nkiis+PudjDfdyya4FJ9+pni1ggyinWYwaNNm/hnGmOik+vn/2rQY8wZIl/8agGl
xAtaSbC0vo0xCiKF4KxhDNILdsvTbmg2TByV7evWumZS7iSDBfTNPRKmMEHGSGg+yRPWSYSrU7DU
Bt6S8HhlD+E+4PP+FQqP6FTZtaSmpl9gQ0lRXTAxAzAIl3cVGMVzx98JhA7D1nmvq+eNfzCfLuI0
irKviGS5KAA3mg+ilFAYAlpX2GxrXkotY9os4F2Ik8ppwb/V4vIx1+pzstDpSaRIrr4im21C9gpj
EVHJFyEt8QMz3BiUhEg0/HqSMZDzRH3benoZ4f/2f8W6FBdYXFw5ZYLvMYIim24YAH6bxHOXdb2u
LoSHZdk3if3Ar/KgOiaFotqS24LqYrmoRbsEcSzZuB8OHmHumLugs35qRdeEvlKXpTTfO1sdHHRm
6VJuQI9fMz3+RCy/Cw4x9Gq3TKrbTmYXA4ZYceiQxb+zkG+j3n6k5vLT4cz0MBcDR+f063/RZ5Dm
3dve6QW8nQzzZUBQr+n0Fg3DWcXptS7J4ZZxa33xlubTk+GRqGtU1X2saA859N4FBtg7Z4d6RH35
n1eMVEq1Qk+lv8XOG1MqxUYlmUaReaChbqhFAPpm/Bg7/d9krineNlK7MkVg9F6qbyanPTnWGE6W
7z8KAawvSZN2TXZTQxkIs6YeoA8qYpIvjuV6nf3oR7EY5SZtZ6reW6FmUqalMcxwtgw43F41DHBV
9Afkuf+Wy4HE21rqnj3gu/lhBDB5ji3zPdOobValk75J7MjbDxJC8Ndn3E3q+UDj9XPjj9dT9KuO
HVitjHfRMntTTe2dV3nlrsrZBoOfgxtoqB/a0Og+nKTVvBe5u2TjrvGd86BIc+raFypXfNwgQScK
rdUlKaOEmL4srx4Vrzf0VGx3ajUR+FLnLUOEWXdTWx9oXBtSuMTeJM4yUxTGns/RVOpnOqPFAKrQ
W4mA22Z2GklZ21qOF9ZNzEhr2N56xOn2SU2qYjIv/Hrvg03UFpHtQcUUVQoObq+dzdy884P6WvfF
DxP3uPVcEp+ddDMazgmYa7vm02OX+4DI5Qzjtb8myj7JZ1UPwJN4un5059fzxRqqYGtOtBAWsTHO
kF3N6DwHcPdT65RzjLuK2hYuni4W60iVlQYr1y2INaI1VlAPVbg0/fCP3tISI1fj2zIswDX+0QFw
Im/76vvxhzvqFM7p2nJvZe0h8pLfxFjvOyM69dVwt9D4nd4CBL2C/Tp052RQzFN8sjDeNGBnDJQH
Otoc+8Qc4YtosNE6hK6XbHJruZQudYoc4yX2zYtH8beExhX7PqFojT2q7ezTT0iksixkEsAr1+N1
h9xZQBG0z5rIld1B61T2fEr6NZzB6DWOlUGwgmZA14h6cwMuREl6NPEy0lSAoWtVnS2DECpp9r1N
MfQxemuKO3icfQlu4OEuWt0ziPK1tRVxgPGUFjWxKMq/bKJBnR3TecbdNmIal9g0eLTaa03A2dDZ
q+PUXmIJ7S6J+tknLfWNSejFrLIpK0o1rYYCkdHJyB5GcUja6NjF83aNhx8wDmvKkVKnZ4GvORbd
BpDpHCTaUZuKe8fN/qLYiaqSEiuBGaPQDyVpbnq93EUGfcarofrTTTF1RJkpr8wEGojelG22O9Mm
q9VK+m3U0jurGtWfvBwfZWs2c/4UNG78U1jQEqiaibFu87R9MZoUoQPrcjC/qJ91zqLsQBk/Ujld
DFXcL9lExZwax9Ilf6uPdRsFb/xRpf7WovwtVbyuBDiH2n/tEZxpREWNgQxVUrbypgGXMcv8ounz
a6xlgPPUiMLkMyzYONBNxTTLqO5VoNGiJaVMvbWr1EDM3MBMM9S+0hqobFg8hWb1uyY2fgjwr0ry
IKLEHbemVfyedKsI5dnlaMTbynLlzfJkb/JqUQq5foJWUHuFue1VPH40HVmz1lBSXqLsj6Pn3Blu
DT/Rs7vQrecrVWnCuAXFCjC+gJSpz7Za6pDkTb9XrnMR8ZrT7V5iTbfFJT5Dpa9tMXUwT3CqnKg4
z3m37Ls0SsIAzCGyu7Oict3ewtXfzCaVfJbhuNqec5lHyo54S/QlvoQ/F8Y+6k0V1ub4FtvFmwZT
YjN1GoDhxILUk43eATJIFms7T/FpxDO1V0q+zNNXqvzHuoZz2+U0ugvWSt+KSql1/yrL3ukOSffR
R5qvn9KvdTOOyzH1czhAyp226WiQDdaaAwSTaP0ddRYFKEFDlVm+yamfvOoR34nKD6P/QMONYB9Y
6i+dSVsKh5iTR1Bfi/cpZRP/iC3nmv58Ki1I/5OeXZy0Df1hPI206BnGgQXMd5JNMvcctQlk8wZ8
mB6BvvSt0WusFXDAvVkMQFJ9F8z6NtAodn30vdGgomRntxKIpNAxLaDa+MFbqaFSoJD0zj0RRQfj
YHbDTutDml9ARPWNGVRzMHd5Vr4NnV/ucLBkK4Spxk1WX6Wfjmlp/4FD6t2+tCmW6Y8+yTuIr9bw
oVaAw3VtRImYlVwOeyRTgmey7Q4VwknnlSdImt6S+Bt7QfFSWAo2Spu+zkkA4E7FtyS17otufDJG
bb92zSM5P28azRTn2Nr47fjeKgvaqrVPnErbaBTi2tLA8E+cAZFLOLwkEe9H3f+FO04N8HCAgUQ8
eyFKixDYGKQrp33+y/UoIIT1mk8+FFSyAbQ8lWgSu7OS3JPeyygtAPXM5NBnvfXXaNDSmGR1SfkI
lbxAiZGXKdK3IgMUUBXNS2awkEm8JFuFyiEMVdEmpDdPadletbjZpYl1Jrr14EbUzaIsE6mJSQ37
yIgerOBjmup7RxsgpEOMcazj6tfnrIMrr7nbiKNdR8AOWPY1G5S47JMTaJx7ShcyDAtzuOn0s9Kl
81Z0qVSbPAyabb1VvQUnO53DtrBIxKWkZ9DVOnn4Ia22Qz7WibiMzHVO4LGr6m1JmWRq0fu06y2M
eE/91teuJP7ZB/Dpe9CO3idKqjULdR8mGjxlVrJ3tWvUFfgvWEmdfeqp+llYL7mVI0UJGra4/gUl
wubphW+0K7uSz0KrHmfjh7uqL8ZR0zuNQ7S1U/XgMpVk8ZQPBm1POz2nzIm19YNo3zRq17rQw1uc
9tj68qzHOjG2S9M8ln1woPVhx3pWZo6/iWgczeLO0fB88E3M/rFolkMZ4INWP0ae5Kwf/ULZK969
pUBF1nvXlaqibjdiANGrwjaO1WQC1WiyAw70CqHDApWsNAoOZpRpXMtt0z2vZXb0xP9Yrm2AJe1R
Yyycmi95eT5m5z7I9IdhxGzSVrLUqLkCNDXgc5bOe6BPx8yhz5hWkXtQ0snJ0cHKF/vP0mJD1pSM
QiYuU32xxnmvam/bGW8zkqp3urslWBBuSRi7414jnzXWDOrcUGjXXC/0rA6bZNhW80Kfr8GlFjNl
YKkuaB3z9DSP3TmnlYMMsA9Se69r9Z5w5mPQuweE821qGGEH3UnqhLYGkrqAw6u9NSh1J32MyumF
zttDfXU6ez9gChq5dkxjyZZaNgoAPZkwj8Bt0IIwstxd0BjsgPQ0+faCO+i96aNGeCP7reDs0crw
qTHaUFGib1NYz0s0ayBg3m/6nkDzwZ7TKemGie91zYOTaPuI99XJwULbbtoo3i4t1ejMvY1ENwlH
yz4Z1uXAojRjRvIcoYWA4gCKAziojxTybWNmlJY9xrrCf3e3oIDY/CuJLTnFXqEj63lMrdnO+DJH
cWx+lj5GS1AC4ST2oRm7N4zun3g9ZOWt9Im5T4Potco86hpWv+IxBnKVYpHdlj2pBWO4RgVnnqBK
RpllEG+tpl4EtfVmD1n74gNiVi1qitwhAhtMa5snh2EAx3Gth6KZKzZS3xyjjAj+YDwRkfg5L1Ox
p0vlj0HMNK9yLolGYt0akQkdP815QpK3BzaOzjLrk53YT2WW/1d73j6noJ9jTedS1fu+sh/XqTo0
qqK980K11+BMg89Xs3L3S5duc3qJ6MxoR0tRr9ZfkkE/xE1/KgyhRY4HR6lrrsfPeY/dmUPE2HRj
Goe5b7HJpShFiycKQ3FGxfSgbD3VljTdICa00M83y+HMwdfwutOq+5fSNyh1RpIbYT22LQni+PHb
OalORbvcWZFd4v2upApPH37ihy3byclhJ0lVHSPwtGMH/uvjxnZ6AozT9peYLJWBjqKHxnA/moVC
NwPeQDDq14Gw3T6e2i+aGtShUfkwLfP7KTbxs/NDn8awSlVNoBQ40iyh32XjGmw8cHDFKpHytbPc
7scMYEbV7V8L/ZM6V99RofMjbsunPjamrUMX99pmfEN7zFzni8LOv2zeitD8PjPac6Doncm+0Hrj
FxWyf9JQYj8lcahzdjaLr11Lh/6qLEJAtN3OtYOdl/d95lGRERwqoOOklsdEhNLtatT07DCffH+g
4GhFbjFLn875W6kZfzrHPadSFr11jUegYw5VdOii7F7rEW9OsfyIWzPbRi5FXEur2NRFL1npfzvv
V2LopOh4i3lqYcTa1XRn+vHdGqEU5yEhZaLv0m5Hkc72EQJJDbYFGEWn6DiqsMXMYEagFWP8pjSD
3H3H1w7mTIUFw4biircFYSTbmbP/avcwTga9v3QQETxbwBJW0DZLCK2jSwYUzXQ+jDyf8IWpD/yf
r1bnGdg5Ow+O3kJdCJ6Gtrq3ks4/FJZ5b1rrrzVeqKOc7NgkaW4T3j+ih9ZgAFglQbp/KDXtB1XP
4U2+r6NGqvYXcbiQb8tLJPmnSUDDN54NpIz8Zp1dahoNnzkLNxeYH/knx9TQpB4f27ozsHohM8Og
ar4y73nwwOvRFJn1zNfk4hiHRoMXh9ApJL3N2686kF1ImAOqKyEJqtMs+S/Z0KjTYM5FSWvUGrJ6
4zBQL4O07NNIwUDuh96ZVBEOdn4s0SZcVs6tUCUpKXrViWtFDZmANUqUIbiKSNv/JJ3HUuTIFoaf
SBHyZltO5aGgsBsFTTdSynuTTz9fMpvh9gVESco8ecxvEO+xnsbGpI97KPTXuAVGTPKWzjvCD+f1
gF5m4NPP8l60gcEmpj6YC6uQW9Pihg/CUyTHEwAQGVsgp8Ms2LnyQf//NCOnrUsNySOG0742fhtM
Rx4F357IVSaQylHKoM8/6DMfj79SzCx+0OfRuWGw5zItxN1nbKJHMZecUIyOpLVdeHBcIu+8tWxS
ml1x+uJF9t+SmiDQ9MPs5mHv1x/DoB+XqL3ZnA2GMJ5bp3xoTetA4/jVLXSuHy2fBiPC2WW7MDI5
q7/ixvpN1vJSZd0tsIsXbwAewDFlUFCv0s58aEeeY0cCojXpNwNbsfYbjQagPpSHRPKM4lHCksj7
V+ys9FXQJPukBBBmaMArUM3stUpbecZ8LyPhwCGb601jpTAdNZIlv5w3i+DlRBMUIZ692tHcwDmK
us9GFtxtJELZIkmgjYyJi0lRDbIfzSj8U11bNTOl6KdAWA3WGDsjq/S7YyGebOTiARoBIattnmYp
yLTmdZpoxyASH8aszvpY3L0pf+ws94vp9I5SlPenAxFSEkJaBazAuaUVtXpQdcjHW0yDuiG5qhCH
Qd2X6MrzCHbUpUaz5PAvTxGSiFIGzKCWafbLHvf4WgIyrHdDEp2s2tyoc1/9vhA2Kmnoak8y2uIj
vMknRhYCcEHSRy8oo9zapd4Gjn009XZPV2FbSQ8RekiSbhEWLWiaIADYOi8b0Rj7NtB+VPSNaDv0
tnv1mOIgmxk2cj7yDDfoS37KqUCupwP60jCFWOin2/E50txtmSotXe9exNEGyc5DXNAscxsPwcvh
w6+HW1Unp5GJLMUKXcvCfGra6FEtGbRKj1jVIXXWH2hjbNQ2FJEf1p5DSshCnsUmjrW1Td6WF6Cc
zPT1/2dZlntTdODdFlJYkNaxfo5lG+Zj9VeFKw+QldST9UIRoZNL0La7+8OED6Kdpbt0gophdTcj
d/xVog3vkRRfbjJ8eBVgrN5lYD+d+yFasT5QY2goLMxdmk+ItMXga2Nj1/FhKaNypmrNLa3dGx7m
CFbMy76UgmGwVRCNawoTsicpkJGwepSCXTCXTmSFblp/ZHaNNFUVoQMxH73GePErfWvpBOQAoNpi
nrSapETXblOBMQeP/alPu5vHbnY7VFKj6gfM0yaqi4snxHEJevrdwzliA1QkJupFtyAWLamt644L
WAPdVV4UWKeO8REQLxEhizRuo7J6JtsC5UCpsdgnh/hjZqCKLe08Zt2TnLStGKNDVsNUHc2/sR49
6TBGYLIWVwbwF6BLQJyW9yXrQq11j1psPQo6DklSq56faglAmHaKs8EhXddsUDNCbQnYnLnESCj5
l5zDoLW1W9Rr/zSzuQ1Wfk8M61NdZeAEIyhcLWQMFlRfV2D4leKA0nfqEmT7xj3d4H26BFQI/guI
e+AEzLtXanUsJeNS6b0nOYIabnOrF4KNOua0uj/my3AAtQpIHR5fOVdbh2y8MpiSiP4+Du1rkEJ4
tWik6dpFvaB68R2aYH3YJtXXUnn1SqbjbY6mS1Aan1HSU3HJ4xg5q8nAAiPA8cNP1hqdKDK0vTbD
SZ0ldEz/LSJR7UqfFdzsBxwy0qzklBRTss3y5Umn4M294ViUw5PTtt7aSJtbptMJJ9guEVqoJhPK
vkUrADy66+3jQvvnxBMJjfctGNSuDVNntVXy+PuwbOoHtag9x6ZLa76YGHYYk/PSF/RlKuxCmkap
CDEFhfXgf46YTASkSNUyh0OrK8cLGapnXejai5Xn0yYomw8XbGYtwI3PgvQWVBcHsqNdyA9SJhMD
kD9cY2Iiy0L51dpUCj7kLNaWbrxPVGWUGg6IfKq4jTqxHD5BK+cNp1yuv87LQ2A8yaU6xmRyJG3x
lgtzQfR5VfWj56BWxEElK/zZjHFOAkVghekUcVUp2O7BlV+wWgBREm1lTCn90FB4U7JKFiAZQcDK
r8YnDMd3IkqPgYyRBsQudED/TP9Ru2gIHviojANAsPigaO4c8h31LpYfOVmCrYk/OoCUeWbDtcgd
cADh/zL2zxy0ag/1eFFMvXXlRos8WnHMjxYRgnTIFfOGInSlSWOt9oP6df2V/wrqn+wPKRS/w325
AT01dBpLauCeerDJ3B3nPNfvCTzcJD9WV+UDX/gHfaA1J7OmUFcoV5E0yK68zMiBD8Mrn70hj+ko
P1Si61EN0aewnijv91X2M9oPnfMxy0eu4xfug5yLDR9g6A0sTYoDc7K/PG6HHp96iupXkbejq+oQ
zlvwFiQ/gW1semwRFuPgUuja1B/qo4jR3aQ1At1UeJl1ykjFF3JaLsEHTJp+ayEZ4S9/EgAKvfGS
Dig4+uDRRmM7msOB7tya5K5A1rvtwbTMu8j4yo2HIad7IP9SxqtFUX+XGUYdVvPcCA5C/WcuwCnx
+SHoizfunVWlbr3OfhqgyXwHxuVG1Oaq46Go7sQQZ8wbn/kBHubIFJUvLikkb2SkiBqI9rVmfVBm
rHHYWic9uoQFTIg7WgGEMeQltM/CAqA7sCGYyLdhNPNneeEFrYpxeOWlsahHgtlk/7PHt6x8ZVq1
HniRLo2grPG2ZX8j9+UHeQkzR5qrDFzuyMxt/B45KXe/RM9EepVCEll/X3+57toPMlImRBgEdCBa
IFXE3x3NY9JOPToD7j2ItPnUAlMlolw8b/BgrQAA2s/gFtZqDf7esn6REGE1AGgknQbAkGZQsNw+
9DIEkIwXhgjH2KuQKL6ki3tKmulJmwHW8zlq27nTGGEEOH1o43dGmq8e4YRaUPv0/+LkHTgDG9Q1
jp32U/ghuXBvwl71T7whO0nQwgmwQhJ7fnK2v/lvZkF1VnuWs0pVDx1QzdqNNi2y16naZOK3JRb4
82ubM8qm0hactgEVeV06+66KzoHCo7BSu3ntwyMZ1GGbvLNcMpteZSffWJV8PpUo2ZDinAmULbVA
Yw4nFYsC9FxQgwf9aG9MaW6GRgmKYu7L1983yU6q3b+8N9wxqgAxUs86RUMA5AOSSabTLOvWcmoP
Ta+reKeyfhVQ6cyoX+cuBk6XIDgs1YV31Y3eNZ8pwbtgUxT1jRed6OWJL7aeIwt54QX+rllskrSg
+W6y4OZHDJ706GukzNXm5exr09aNsr26QdMyN9pQ3CY+ptq6lFp8CMaKoJ5IJC1Z0CahIrCD7lTG
+gvix3b3JSMkRR9ZxDMqYQGyxDbI9cCk/UHdoiIGS8gvQ9U5Aq7J/lD/q12A9A6vfG8m52IhsSoq
IlsL81IFSP4fld1xVfVhVMxTkfS3oQkEct5BBN78Bq7kB1wUU+bfelOjrddT0fKp1V7k6qpWguTo
wM5RP66WewBVsSveJOLl7Eq3rg5cVm0p/sWj8zLmJS7EIAPgTnxp+uwylBn0hpbE3pPewJjQHiyd
5uPEvJVZj+fCp21qGpbZSSLerkUBZCmTlDguP/IpWR6yqrhjtAsRz7sGJNcgiX/qOHsUyD6FyMif
1Q3WRcnqKVrCgzNdNDdtGR+hPJU1QR/O2twcEpeH29kmFCbEF8gwHycruI0xIoQ0EVZli762CaTA
T+adaWj8XJyLs2xh1+QuFzd18e0uk/J1raBgjqqBiKB+YGGaVqQfbd8/MErZIASjmHfw9VF5TWf9
RiKyz8YyRJU71Oxll/bLNjbhk/SxvCxQsgvwWU3VbKIS4HETMamfTq1FhjjHtDWTI+ZmnGGPrBSm
U8d61l6j3KQKPQ/EuwUUWpXM4JWAyETnOu/CptO+eovWPhbDoZOLzcCy4K3jy71vXc4VIzpqkAon
FqOl44Qmg50qfVvaAHbi0/Q7zxBELab9SJY0V9n7tEbac53B4aHBl9GX4ORzaGFP+j8d2GvF5o2f
54H5HsG9J8iDsNjUQ82k3kFk97s0QPjbjAPtH6MKNloUX4xuDA3v1UjUX0rkl8881x79A//KrXRb
AhfqUzfs2bIOxRHVdkhXeWuzHssgPWuQb9rauhousP2GSpk+0BLjIsDCBPy2LfiLPV47rM6O1gbn
YElnFWT/Jg906jOSyejMx8/Ha7K4odontnwbSD2piQg9YGF+H4MjsosHhYh0gWyGrSHJ8HN8Q9Gv
gEg2HGndM4M/e4sgn55YYeatr0Ad0QJIyAtaLwAgCDO/UWUcoIDo4KRiXQVvM0kVN8vvdtWj+rgd
ktWWZ54Hme+krzrI2IsEMEKqR4sCocx+Eo5QYvOR1eDA+RB5TdnghYs2/KHhhjaBCQYmoOIUwMTA
PgTFfgwAlBU+DdpcHTzU+HuNQUKpHR1eTVXM4QxNpOAMyUnJOSbRYIBwwBCetGEibAbLn06g7J18
6zzqKmdOGbzFmGjhdNUQVTyGDvPv0cPyU2+Kv2LzboMeWfLlwu2ph8mz9aezqDjc83iYwqEPOiDE
sY3KSISo62Asj7iO1evEsrOwpEe7F2aCu3Cdhel8tUt9k9XlEwCqbbtcZjLNvKs3XvZJqmEs/nrM
QNvSBF32tIkaywL9Of4JmuUncYMtC5B7VtkSxtrHYUguZLI3tij4AZpmGiM8bZoOOJmRhSdALavF
A7TLevHi7i/3o9asYd/xvFi5doPeljFZq6Se0CzOL+p66qjpWotpYbAn1VUnfk2v3E3nrTZbR0s6
Gxu9MN2uQ7WpWHdc1fM4POIYDQ/zKei8Z8CXR4XbbAtkpvytV2ZnU0lrev2WPKSDjs9enuCZNSy5
spsZj2YZMxTvXDn2O2e/BJenK4XD7COmKLCH7NixBcxoPEIwIdHz1znnEZgW765iR0+5VFj6Zqle
eE1cYJDAG3wZYva1Fg6zDIaySduec7JtEKxHucDLm8H/c7umRXeX16LerNA3BQHagrGlrtlOqOZZ
yAvj4KPWncBE3AKUa3sqarXAdQp4L6L3z0Vg37tY+ttiqt9ZULxNHp3OFqMW8DgoU0vcOe0Dmnta
cJIsVZVr9lV88jwQEhSfHEGwywDYVZYGVD/6mkkXGNvsh/plrJFY47kY75zlI3m8yhscPiftQHNh
BkPGYSHcA+LyMFr91Vxww9EtFXzQc3fQyi75uxbieNNP0qoEyMPHQP8Zojbsl3qfiCNj5bPsxTln
B/UQ+AweCcUtQvH2a9U36ICOKjdUh4pHiAIkumvxeANw+mHC10ybp5ySw7CPnaEygtZVSVJCEVCP
45vIp4NZfNvWO9+aYS6rOKqiiYroXtof1Fvkvah3gXkg/xPhFZJq0gRumyVGmPaz6MjoaxFs1cI7
jNADc73Y6mCr63Z64Kd51P44IAyKH0vl3auepomDt4yBV1KHZ5a1bGAQ/mpZ8K3fCzu/LQ0VDHQO
B5IQ5PzmM5HzqAooM/cRWXQPdvWmPlkyn9iUPcJsv0qc2nVcOM26AKNP2gW+4l1Xl7QarkK4AEXG
z9ylHmqaCQKaE72bhfdnIEvPsS7K9GNC6HHb6Q8jSmH2p6FO63URoDtDfwToG7C1sldZVcK4oOqi
s933Iatu8ilAGaraNkxQnlrCNgyYXM7QJAPDOmJbvJWJvAbTQjsXFLSuh3TzbzA9N/x60rihupce
9IHt3zPoJDYDdJ3A4PVveJ/ZoKVaYOlNdVgacEaWTxMoK/y3ZWzu3eDf0ibdWPxxP5I7X3ohcRMc
VIRRc1NcXGFBI/u2TPjIHZpA+rNGOk5TPZwaCHY1WEYGgjYDPpXFxDgkxelwxodrpcIK3IB1T2tW
h2wdzRlHivsYjxmt5WcDbKjovn0JcpM5GZXQQGrGzOLgeNlOPQjSvNRMrtl4rV1/XlOuAqkyHqmQ
dUaqbmzHW4h+Gy9uQ7/9VNubXTS3xlrFJZPFxwkbZwgIONc+waYg836qevxsKaCzMgUNJedTydYM
qHwYSLIo86V9sukhxf1zA3x+nP8B+QAdP2KswWiu/VRlCD9nkVgT0oisJCZUXULiLlh3oYp6um8e
U4VwTKJnkgqbDFUVLCBvqDvc+SMbjm7pAqqNQExmeDHiegnS5NmOAExQuqiDStLAbfmljHZBXr4K
qpyJiFW3YCc0XefFuDcbRoyK4Pbk/XStu2ub9i87EiahKveSKNjqSXAZBBj8Vj9zpORzF05MHvmu
YcabpMT1InnGXXStWhFTNO7LKpVky+VWvd4FYwNV/RfJeKGw8diH5XIYOxSDp7kILQWw46Wp9CCo
XqmE0Mw395MUocEARnj/54E1DFMgR+Apy8H71hioqmpgdMwXjtO9JEXkYFS7lNTcWNK7q/2bjL9B
br8J68ljxEyEUvOlhfegMm21qWO9h8dFFMfkDboUKYcJbSzPC/rVmGg0T7oWOoxLiQetpR3dnnz8
yfKcBy0PYGm0IHUq0NjZoax+ZK2tPTMO6eIy22f9UcVzt5rdnbwMN1YsQig1eAE1mB6+BMx9EAKc
CPURwp1G8a2OGCeZtpb1Tq5I0qYhmTyWaMdy06r61cb+g7tQSVVSvDMm3VZevOncPyr4w5cc0BN2
a9UqRK+Lm+b04G25s7EnwYFTxZi9feqIzJqNXlgxbNk8hUZJyELE22qlc7apDRH770aQrQsthd/q
3F1yuQgihEOZzz7jbkKQeFveKrvE1MEUgrCHsvvQ6fPDIs+wGJ4D+jMqDLGdjM65qkOXjkygxbu4
M+n+y3BAwM6N3yLNxsRYhDFNnZlOasaQX21AVgCJmlrCqq+DTYumLzt1RuMxe+ngEk2YAeKfQK5I
mkug12Y3VKu4Kbx4a9f/hKZ9jEjh5Ln5dzSsF0uWx96Uz41VvDQU8TwKrizBvhV9DZiIDjGgdyaB
A2ogWvwslWZGRGdWZIrgBjvJxBmT+XAxPvWxK1fmhBsFvb7Ckh9CfgKr3Q5cfzDG6yDultrqo/wC
U1qvJoKtRffKL9CtiYluotVRnGSyaC2HFKKISrYjx1whbHqf0ulNn51/EbhLAtgzn9IrvvpqeI5j
gfxA1b6phFc64kElJEs23NXqn3IjBPj5DBih22rBvGVRqBR2rJEHGnAdQChfJVd6Zd5VGB7iB055
xC7XeQPHgeOTroGj2ddposPEedhxqpc4AAQ8VJVWmY756FXVjZbkgPkoszG6zO00MFqse4J0/W8U
+CTKx0qUhwg/T5+jxxve5VB9ghJCqR/7HQ+aVTcihV0BB/cD6+gHJf0l8D8xMzpZrivfhjECHWQy
Z+JJ4Z70RVzJC4pQ9jrwvPnQFMNRr5RKlvMnsKHSJuPBo5tAOgLci/K6QuBhI8Fz92zPpqzOSQz2
qInZ1kLe9GB6I1PAtQyvY2vxhq1fFtQBBTEOk9mVSqhUdO6TdN54aHYfK44vZvR1jlErA7etYbDJ
WsH4DfIG+Q3AfBqNCxMfHoYjqKONwriaunzXdMEfXsCfTzSjp3b6bDPUWCaHQWvaN2tVntoZuKe+
YzGIAMoVJTQi5dGOeQgq0/gwBO0YRoLeTTTp6HAXimYPx9XPGnI4d9nqVU612cag4PriZ1owISdn
MWcoGdO8M+RgbJK6uEdk/0Y6/5nc+kUVUjXeQmMAfN+KBkildOhJFaeQcQbKUggzOMDgmtQ+mbV8
qTwTDDiY7RypkBhDcawZqw14suSiCTmvVJav5g/t6OxV+jj1NlDX8eY54Chmm8PP7j6Ncv6DOeJ3
ZVaPcRttRMVDzDLENMYYbLt1zKKRNqiDtGM+UBna0M1VTdjR4WeqhHaDVYHFWhZxnJpUiTTniFoQ
TPs2wOTOYRvNjfbRaNNz27a0AoKSPNTprphJI2SrySi0W5/9DUgFTXXITv4vmQcKNfNbRImybQUc
erLKarUIEGFJ3j56wbzrvfppyAJ/1c5yOFma2DTdjGRD+SxtPQWplwSPUaM0OSTE39Lo7PVSIJmg
9c1Lx7iWJp25FVZy0eP0xBK7WC26WzI5L2L8afXlMxDLSS1X8Di7YYoAfSUcIJPwoSDNwYMxRz9J
BIUwNj1vldvWxp1HIDpY2jMLQ18Dp3AdLHWf4rAypChsA5zbOaKSKxRYGQK5JiCKpfxoR5cJ3uJv
0WMAlyT1z8Ylw580+WXpOUAKG0hRPjn+xvUZYTdl8uD50Ved45Oua08OB4lJTlMFmCPUXnBZCo5b
D/f5YMGv2AOXCFcwnDgYxojL9b4N6ZVZdKlbJ0x0Nj5bUden8yBgD8X0gg1bBltDY54e+1W9rxyA
FgmZD5P4dxV+PNk+VzRJYm3kvZqIXgLUXOUOsK7K4JG6DzFS1UDd0WSb2Gnu1OMoCNQqdh9Vd8Fv
24PZZWcj1c4up6HaU1nlAVqiho399MXRlwenQJnFimdxyiq3OwHT9h4RskYtjcpWpmZ8C1wHCjsI
8nhaoEU3HXiCVGE3c5WIgSmkYcegFJDsiLqAMywGvUhAaW08ruuRbtLIhGyQ2HJKP3qiMjhDbtlI
OWC6bjzFCr3Y+zv6Mu+6hwddLe7xIt4sO/+piLSrvO7qv1IrA7TZvcc5so1t7XHL6qmUglBHAmUd
wY6eYXIDAco3gc3Ui8QCzNHdVidqnr4HE3sGj2q00Pq7NnYZgOmOwS8xWOtdZEy6vwzjjkYq/2Ta
9DqjFrBfYh2prAzJgKoCjQImLI+bo6cMM1yGXT31X5cOCrmSb/SJJF2p/eu8EM5nadennGWsYQpY
1f1bMLuvuUvB7QrG7Emeb5lm3boSDKefITDfe6+phf64eqBF1rCrtWMZRZgq5MZZH4Y3/Lvcq76U
YOYN6P5a/T5r46eTOm+R3zxFE943QfUVkNbYJFHtWLLxdPTnpta4Nt34k9imD9dnLH+jbpqN7xw4
Czkbodd1Inwr2rneOXQr116wfGtZl4eq+eMDOjYwnLT8GkJAu+tcnGAKq9snQX12fYn9ehNalChV
OT1AQAkREnpYAv080FmYDZJENfvJnQMmUB8zrYIgjY+wC86gVDYtw0c9B5NRWyZHTk9budBPromw
kz9cqsA8ej3ecn394XhYBfnmdFTRovQdzMSAfDc06T0frP/QvGjII6wGLhHI/k+XSm9dYHKBpkGx
YqqC3dxEQjMNaMTC7VNddcArBWBHGYtt5/t3F8PnbYmMA7i+GT22Cg6TTRwUeFw3xkhFjjpRVwRq
JgEKEt11Haiw09PrEbgDSdGiuLhk6JKq0UowovqrQwTzW46jWKRveYb3gCRN0qkiV7Lh1Gw7qCyt
tTUHbW2AyWNI9Oz68LygptLzuM1IbeVxtI/j8rHMLO8a0Wn+487pabKN2zj5LRTvcjyAUE3WJigj
jK/fU1LhrEnvy7ike3iF5gnP6u6YexCWutl7ULnCokNDykfw9Iu1gBsf63uXMpXwSwB0tVWdFks/
aX18HIDnn4Z0vnBu7nqGSfEsmUNEJ5jOzBvzbd4VW1uWRKJxt+RGD+eADiW1aG5HZzCfJNn52tTZ
kECdaTGjoRtP5tmYW0YDpvExwRZG2x8AAolnfLac5bmEr7hyEzQdmyARYd85qthuo+mhGW1wKSbM
gnKCkNokagQ1Z/5tUI0wOc9XsyB9nZOxe+usrg2Twf9xqvyjLCxaBT7aCcgfJi++0YGcMXSgMAMb
c+PAsQHcDLn4Z6ljzMKHcQ4Xy60u7mh3L8CfaeNz8C793HKFIN4BM0kxxNTlPw0MS5h4cXEVSyQe
WsNvyTLt2ei3Xr7IaySgNMBbIzz7kKVKU6J4VmvLxmimZT9GPoLwPcYMgZneZ0+k66W3wconMdJs
kRVvhykZ9nXue6eCN3r0aIiBZMrqW1DBl7JrYON2If4KKzW/ibbVzk3h589th+57Y2mPVlyaO60v
/U2MlTl41Tw/xuVVNHa7EsDFN8nInNqAzOOYA02+GGZ2CdFpXc0x2PwAkUMbUEOeMFetMguPtcZZ
jY35PARTRexaXjBzfJlg4gF8MD6LjF3o+c1h6tID4w135Vbl+1D1b6S7ew/hD4bv3Q5w1HvppGgv
gAHCYdx2T1rA6ikg2h4BsTyldkBmm27qABufllQ6autTMro3j+73nNRbgH33XgDdMKB8InO1b/MG
cAU9fpdumJ4914O3+S0LE+jfKvCo3qU2ptjxsJHzpbsVpUSJs9ZUu6i/z471ySo+ORBpEN3yTfPe
mu3wZ5rmQzVj/NEm1qYZ0qpkFjuHPvglvdOQdqyBtndedg8sBvSG6g1k6bVyxwnRYHxRKu+KOh+6
iF5a9nuvsHfdnJ+MQhuDtdbCeRmRJR04dNBP746uNyTQGgPKb6jLRlNtgsg7e/yxhQAxePoAXBXB
bJIAEXfAEWHF7EABa49OIAnErg2iDjhu6AVDVm6nApCbkVIweakBejbJot1UxwnT1gkVoKKL/7Hw
IDiMvjwWZuVdjALOtB7RFZwTO4XtXBe9910kHsOCOs11NLDqOoNy4wnnMvlzAtoK0y9XTxOgW+3C
Xs0UxMOaHO2UdaPg4c9BxGrs9f0sUGOVI3F68Hd22oGFh//mU1kbPsIzbbodPQEyPv9jE6X8hBQw
RSoscyCKtzNUQ9TDO8YuJAyA+bmG+sdYQ1qeJ2dTBkyVB0Su0jHhaGk3C6Oxb1oHE1N5rZhofMxh
Xykrc+2czflnCrbcQhMjqcTN062bgxhBNLUn0Wjdg6U1Yp9Ai66ktp0d7IED2JVWSpVlFsW1XAx9
pXwf4iw+joF+mur+w4PY3NN1Jqmh7VxUEaL6jbuxLbDaulfd/MwjReip271CvGaw4AIO3cYPLk2U
/pN2+xzpNvA2cgndcVdT3sD/btJkL/vkzxgb94kwhO6agwmY2x0Kuqs28nuah/g+FDZrdIAfFl04
6P0j6gUPUx+8ijp6iiuMZCYZjsgaLWP7tvTSI8tvAlrNxRX+0Xs6wyCpx34t8gWYL0SjKP3bT9aa
m9jk6KZoTfmqIy4DEBYobWDhiBwD8ZlE9DVN8aOhAdis4N6kU/vd9M7D4MxX3y4Q6CkujmW/0XAh
4BTGeEzN/MXyUb0c5q8KbbM6VVrA2bNLp06nE5loYdQXSL/wR3ka5OBhHhlb9bUYsbkqF/3FNYFI
+TiSLVZwAVKK76M1kVSaWcQ8kMq210d41+gxSnulN5DL+rhc2Un1XMR2iD7MNhnqMJiM785Ky9DF
nfsExXavSWJTJeDfuv5eyyL42tnBnlILSc4F5Eoe0CYpmCwz2MTclJkS73UWsGNw4cyQqUbzbVVR
PKI8lTKsmH25lpSEpjNsElabFHI9tvW+NbsNkHJwZohjdjqZ/biKOiQwOKKMLv3KUwxygj5a+XBq
Y5eidnBuLeWymOItIPbQxIdC2ObB9rIno1m2if5joE1Q5qB+lhlSFqUIbxs5Zvx6lo5GOhR7T39s
pcuT5cMY05lB5lNR5u9FThm1wAtCn7CP4RKhg7WkzbYQGIEFzCja/KKZ85/cAa+cWyOMl1ySmcxy
m1cAESdN386NhCvt7Oii3028oitAdIz2acO0V7/hcAH4rHwh10S8XZTaDNDs4XPUjOs0i6c2Xg40
g0752O3dYiE1iEYY2hEzXHXRIqA9qHZjWp1SPTOgnYn3pWQUNcfRymTo5McpzIScZkVjPDt6iqZ2
Q0Wq6RdGv/da1O+1nwD+8I8x69vpkFxOnJDqYafegF0aj63uAOG3L7ZuPlmcbJnMPpJE7uXsP7So
AGv+vB8Cd5vn6QHrRxwyEQcw6dFVxrfExxGE58LwK7M4vEUL4Rz5hFzQlFrmR7/DR8kbuzVY110+
skTGXu6mMbnaUfJ3siJSQQY7G92aP/I23XhiQgxFPyWxuxHxtGdGgrZLNb3Stj/Nuiy2UiJq3CJo
uCb80Awsmu1I0/HmYgdySBztbBkQvAfnGsn8UVbDGaMzNJU6Eisx5qFtmiij2LQ1GtzSa4dZXrnp
AZ/r9bS3CcGLqNAZMQT+Ih343G6ABA2L88Hp0PMxAuKCW1ovWsLRodt9vh10SOf9kH/Zy3wzLOct
9p2Nrscvjed9L44eBsjpHel9PMW19aSVmb+LxWFxlCrPwaJSRD5QAwJekgxFb6XP1AaRXuUqoFPU
GK9Oam1MwMLAIkNb4OEqlq3TWpvMkv+6JZFrx37AUd5YV029NlP7MFfDIUuCQzEgY2Y6X3Hw5HQJ
Ui56fmt7m3EY6OTyAx2Fv1WvnfgUcsTavHHR/mH58u8C6PhsoC/DGEnOw0YzJkSGsfOs9b05g1Wm
mMtS+jdJhpvI7ydUm8yPIRz7072uHn1S86Zp105hbzW0qy2nxNb4b5xSTqN48avcthScbOZjrxVw
W8cCkYBhS9ZEouqj2OJ3wE3i+kd6GJFran82O1PTTs3cH+zMfM5Q4lv816XHcD1961Na42b5t5bG
qQKbg3BKk+O3Y4a6BuJvXMoN9yWqiemCC0K2PfmoocfovtIUNVJ4qsPYbrmXwUlxf0g75YQaxjj9
IsC2KxYbRDyKqlgDBsa0Nvt/A6u4rsttU1DcO8yjs8VCBU5PIKhBt1UPU1iAmdIGqZ72jS96Sm0U
9WGepfDei6sx0fObop4lHzfrOKWjK8QCE19xV9l66NK16mpMcWXrAturYIKgF+4k2MNb2Jj8LbU/
bcQgbopQ7detA5pDFeFUdAfhxqGf1v3GSprmYvew+4T8J2R/ihH4/I+m82pqXOnW8C9SlXK4xQkn
jMGEmRsVDKAstXL49d+z2OfcbGoz2Jal7tUrvEGecrdYz1XnPcVFbR/jdD6njNW8KkxXBcvIT6oX
p6Gv15X1Y5b7dGymlEFSltK6dpSNqeLwnFTWpw0OsWxdDN0LvBHVOHlXG6NlhsaAGMzaRthtWaPA
tB7QHTTrdsdkdj3a0VergQS1QL6QJw6KPnGNyV24QGj31nbqnyIj5Zg0ZiydhyJYJ6gCOAzz7SGg
idTpQPTzg18aT5qKmWgyIqy79qomZ92M8UueNK9Ran/V2kAWapjYk4CV1qfwsXX0yxAGOc/bPg2D
dHT7j8UHaEAnAoIc1AWPI5gCYSocBh/DRL3rn1M693Ho7bsQvFTraPddBE9Zq2he2M+558GTt0gL
7GCY7qYRkqJjV+wmFL0Si/aEq0H0C2zIetaLX6uHuijXHNcF97rauAUvKgAbUhiSk7kalKkaPpzj
kQClWgLFvrM2TQx8d8BDbAE5qXrKiZyBV6LZJzMrryYuvHWjA0/HI1uzUT/x883cIvFXlNnWQUK0
w88a7r9pvNFWjm9R1lSvYVD/9Fp3q4wc8KTLZaSEjNZ1znHU+ltUC89NOxhMl0aO5K48jKgHg2B5
h6tz9KPlD2A39IGT8YuCY18t8zVvo3Gl9+mbnS7flcd9DmL/sekrUaU30ltWJDpYW6Nu/2i2H74i
C3JzJnx2Vf5safmjbyYAw5pdhiDNKaX2MpWzqXQGwLG/A9JzcfuFGmRpEYpnmBcgFMKgx1v6a+O1
PSDflvbT5LIdVLsAJPR3PbAqxuBQmJyl+0mAsNTIp6BGlNsxpPEWz4kq2LRp/RM2vbVzyCHyEOFP
rdHWVu2sMrISHvYu1z3IHaMPJ2Wxj0WWHnQnunYU6Yvt/vO7Ym2FADp15HbHcB15YOf8aWKm0ORb
EB/QoBmtpzX3eU6tDYTVF4PKDUXnGXMWc20bzXEIimtmFVsHBLpkfQ6czdTPdkGmnwVXYwXT6vfw
tMAkDfGboSHqY8GOXRaUqsb0Ui71m2kCaZutjvwsREIeM6s5Z3kwfWOeDCz2rezbgxOHjzYKPW1Q
ISqddT+139/7U/tYOeCifXoWK87XmlWZ38e++UfMPij+OPBGcp463QPYqL1n2r1E5ZWoJcX1FdPz
2qSenLK1QD0YS5tfgF6IfI5z4q8L7dM3Xhd0u4h0plttYlO0vNAnySKiLGOwwdlwTl94hby/P1LR
ZJhMfRUz1L5iXxQA0JDCiF2L6gvh/3k/zv5a53DQ3dPEb4AWzsSXePE2iaEhxoJ42kOtP8jd6xyP
m/SpHAzDMTi1ft+1zq4SDEEBjO1Z/okvETmP/Lfo97JtfEOUl3/kIrKjXQtSpa0YUwziw8c18Vaj
cS0gt5UAPr5M1z+G1adRoJ2JQLX1xq8zE41HBzVT5+SO0XqCuTbyBDE/6R1oteqScHczX+HziUcR
c2relgtg3ETdi+ZYva/cFyv8wlSL6u4ZrBe/4sZqHFSZjXHbvHcZ1HDgZPEPUvo8Chli0l8Qx4dp
4/TvXHgYZZtOe3fDh8StDt2EcUm5rSYUeLJtZ4Jw7GjkIh+OFTI9jFTwb7Lv+KP/Pm3OQbJytxW/
lMfS2WdE3url/Psp52HEXHRUrzLI5fqBygBb3lVkHdII4JI4Hpjwyi2TR8eV8rZyJvADIau7nH8u
2+HFyWg2Vv9B9vhiU450vVd/Yx73KAd2MMyfnR9i+TthtfvCi+WF/BD7Q1k/siSzZFWElypYGHB9
aXSEOuAfA+rkE7h+ngLNo2NdBlC59YMsRzKOmsRa9rXrREwrt3ECuRZEzywPgne34W2xOPiqY0vy
ZR54Y5F1TunkSY6U1NR3JEBpRGsRSWteEvO/tfefp6S8T/kud0BepA2gYabvgUPbWcgvkRCP8ThK
eR8WnQrqg2wMPmuhOuPzJQrJDye5gkJWaPUVVB6seMO+jgw0WSN15LOGIbJnW5u/TitiADmN3Btt
pmUA2oRf98xV4kWAm19DPgPW6ldG+Cj3kEuOUjZX6MsN4TeiNivfkQfN/wGQkLUg1uya/ej5f4se
cecOeRkrFNGugGww25b9XrgLOeccCRm3jGcNM5lTqvh9v5HToJmbFRnvg0Xw4SUFWyPD/CMkt+LJ
cZ/s/j1PXwfNAtBP49TAXCRwaLElay+gZy7jJ0K8LIWMy0+blDaIc1DOeOPFRe8c+QHj+FrFOnxT
zEK49F7CCRxM2RBcS4vRYRd+VIX51Grv/z3gGBs6FZNy8/KIryT4KVkevLy333VzPjbzwKjodTIy
bNKJ50p10J14GCyoZoYh1mBgohpgSkA9ovjmlT5S3s2I/CLbcJZAwUzKQkPNOI89cH6+vsVp7QYf
dfI4hNfMZ3ozm/90m3TH0KvHjugQjU8TYCSVW28p1FW9AsDuavN+Vj2eIjzeAVRWifolmoEFwp0r
yzglASqS5sBAdxj/dKEBUolgYX7JU66HLxgYnz7ChIUZk+SO3sUwe/8u64B+524F9gXmPp13Ez3m
kmK6mSpG+vF3XVXPdLjofxbzpVZMVMv6ZWwZh0+xWe3qKn9Tk/W3IwFs4/7iuelxwAmL4QGyO6rZ
O7O5KlSBz2G0n/1mL99wNmYIOYHxXtf0oF1zOJqkHK4GiLMom8fMRd4iQURIhuGZ357RVFj747ir
Cu9Ftl1vhWfTzhDtVejCRtP9lOr7ZLT/9aHzt6PfKfP6dTrUJ1EG74gZSayPq1aNr1ERPelT+rdu
8r0P443EMsHXLM8lpjorvbTobkygzjNrPMaB8ZDo5oFk+zkw3Vu2aBd53AaNiN5v8BvRwgPd6L1U
MGU4XCTJVeGwps27logWpfqhq300jNojw4jnXkufbIUoBH+H2NETSmfnKKzv21HtvTi9RcJ/KkyU
Bk0nvoqiy6KPL67Sb+3IXCsvxzMSDgdJiv2QaFcWr8pNLtTaHaPo9r4IorcSfD/wGLddJX38ROPS
BD9GgeZbzWdnx192TK+Mip4mLhuow6ij8s9ZML/UEQr8xXAL6UsZOXp0jEQ/xskgn+Viumo4aa29
GRm3lFGN5491cWztzTCXzzTJgVRACHA46NA4C0SD7gIzB7WfhqdmPs0qe4wJkp2fnHMmYUgcQcmv
9Q/DWX4Cp34YXR/c4dheZ46/rLXvTfbIPGfviMWtHGTYgiY6OZ7a+F5zWLxl5SOJV5WUpLN1Llv7
VaJrOAF4UnRhmgFCRJbQAmZ6dOjT8TlW9r5ByAiOE5DqxP60jPHgRvMJKMy30eevemgA2cemua/x
pbNPUU05NMU0MeNFv5j0fvSyPPWuOriYcMDvtu9VxM7XQyQeSfOSbg8Q672M9WtY6iiFNUhcTAfK
DHI8a5er7C1c1L9e9Zew1aBOj0RRswYHhCrwAHaYu9TZKDs6tP78UYALTyM2Eij9H+sc/8tUbeSe
6DXW6kt+dkbrbTSxfau1+2oKD8FAJsZZPkTL26IFOysIr7ldX7S0O7YzPmLIWhUdKWHeoH1i7Pxw
OE6cz82s4cnHTVysADZIEFHNxCFjhni38FG26t+DpIb5myzYp0d0DPuNPAf8rGg+rIiL68mbMLNu
EW7lp15bABHE/W25d90W/ZYsojPFjpJbZDjaB3OdHgtCgL1Ol/xVy7ifVP/W6QFSpl75wRDsNOvz
XlJOVRgHFxRVwtbENGOHjN3GJjvGS4Na1Vs2Y+nsu4C2dwvGIRrUGzL8N8OOt4lTfQaztpXcoInz
beXSSxy4LbbxNhMtooDphARSPamgm2VnISyO/Xx0EeZE1U9bM14++Fl7K+zp2Xecp8Y2X9UUHOBz
oXeGZaWqMYLTqnNr29hfcWsSd6B277P7SYMvqXv2YYq8laos/KYWC9wsyzqouz0ytUgraeWLgwbK
lMZ7V88evTF5ASJ1T4j+YYYK6wfNOW+hpC+TbTyUR/oBuyButTsrnvlXynjXmXZ6Fl+ACSMvIGc+
1J21ZlqoWRXuPrJ4TMQ9pFnQOQFH+hNlKARkDY7yNNGtsd/KgvKM5CD23EXrP+SujdIDkxruYMjn
wedh5zkIjITwUIOQyJECKbXVaeybS9DbP0Crd/aQn21/OlpRtw0CHr+KN4qGrzy9qqGfNgXR1a0Y
UjiOCOLggMON7uKAajSadpnIp+ea/mkzg0RqTzu6k4UjvTIf9CDZ1XZCOI9BapuAI5tmPFC9vUva
IilpxlG7cvr2T7ssFyQpQe+r5uqrYJs35aVFj93y+p3f6/fNNOE9nSeTLJqH1LNhMLIZnbLbuBkw
mhAFwJHgg9ztvqaTnDrFIa3b58pfttC8vDvfyV+RSLiHQfHp6yFcs8ZABa3XIbFzJakX0yYvi/dS
8z6nmH68sgzCSv0XAau9afgHY0w3qQkWn3SbfGzjWh56UQnCcwIUnKkN5in9qICMcR0XT0fvy6Dv
y8EZNrrM3LZdgKMHeWNSMd+LM3Q+5PQwqomhtwKYM6ElZBj7ABUyyOQAYFOU1HktMHSQoHr32aXJ
X41t0U7hLhyKreF3X4Dr9paifU7iDP8b+H/8YvsDTBUs2OLwfQzRavSglufAMjyv/y7Jfmp7QLdw
7D5hcVNf4jAkB4Fnm4xO0538ZVPlryFHQalY+oAeHsMeQ2AL7Fjd0OGg/ILeZIcftFnAM+m3DCV4
WTESXBbOVfHAi220O+g50sDaAbd5bJtuswzdkzKJHk2WHfoIgZAUHHcRXYYxPoELephHCqhM3QWc
Gr4PqtdGESujMWYkeONE4d+ymTAeT/ddlt1LjNbs/lhq/TaiIRCT2auetLro0lffSa/KLB49rf2o
fUtURZErstaVMX54UfdjDBaa8c7nEGONB0sz9rt1WpD5Bm2Bvszi3adZvsPPCpv34bvMwuPgE4JE
kolQABQKE7Bwo3n6Zx4s26SHsZlgHVpBSkzLdrMQAdtaO2h0r+PC+zME8TugQrxtS2yy56eGhxjZ
9uPsGS45avKMntpeheqdWeQLT3UzjfNmatVhIeDD9lvWM0ZZNA2v8QzndhrIWFXw5i1+wuiSjCAh
FR0nBEgT7UwGsGVMEcDiHTY+a0gzUCEovX2LHqaiwHHndO8RzaaF1ZYsxj/lAtwnW4eI2nwuHsKI
brOro3iPZeV2TLuDJ+Cx2qmebAkUGq0wNgUym8+yIlku20bRF9S9S6epvZvNp0o4bRkaWcghN7xR
wLnfj/Y+rDqcWHT6HJi53JXBSIu5uJdD4vcJperPMoHIcpNlF6U1VflAb00ZpNUFTzklo1F5svcT
90Prkb3Lu2/sA2h0LchiGa+q77W7sC9AvtHBa5cNLfl/pWZUSNsNGFMjwGi1IVWh4z2VsdSjMH7T
GakMI25f0SI+6n4BYtDASqU0no16Oi6pj1PZgjUSgvL+NL66Nl1p38AKvPEiWtotCCVmUbFX/8s1
59HEu4Kb8+anSECpMUNRBM2K3Le3s6lve+kpFW7FdmUWIXdWsyjYslJ7B2ZzcMPy2RFbHw3GYjhm
R0xg7wOiiKaT4btzgYOhXtJGAN0/OW+wSZ70Mf8xzeFLszQst7tPOxUJjUKWKAYBvLwejKNt2X+z
Kdu0KIw1DgLHqRgLsSMV9QEGT3WE2rr3TbfmtVLpUfe0XVJ1q74lpR7b4kl2yTL6T0ub/yTB9BqO
7Y0qFWDffC1r86DPKCTSX3NpYFmhc5GLlF1lwDK1aP+2pdrSsKY5RcJMRQD8fm0QKPyI69PTf3od
fAzYfJI8YMNtryPb2YwUlDMZiWTMHB8s3gY21gihl60e4CA746zASrT9Ut3lRflQhTgrLsbT3NSY
uri0sWHMZ+X9rGf03MJLSXdKdsBs5gdX61HhdTld4qfaszceEGCnBLWsWeDfGkjS6bFts7dBn5gk
tbffyI0bpASFKe858otLYGd/xnoGF4/mYEiTXReku9c1sDipH3Mo4Eb0QPFPSZjvTDalFSdPKYPc
Hmlwj+ymotbw6/JZASREaXLnGNNec9V5MoZLxvpEgsHbFfW4ltIsy8uvInJXRAna6u1Rvn82InhD
tWNSm9eWc+4Ci20c3XtthzfJEuMSidtq4Z+mZfhT2NafwUbBA4J1mAznwau/VAqvOtfbd71BucgK
+vLeNrVXmyw2bOsLI5EvYIkvVJm7NmJwhjL6AwOTZR0H8YZFdEOL7wv5pJs8mRhF4dJLX+qeHgpx
guAMx3He2Z56bTgS9L5+azETg10N+ZY0h+7ZddbGL+SezyTV2yAzjjXLo0qs89DquI64b5XF19FI
pqscpjmS6v54KNv2GE7x2WUFZ2Z6r/f2bo7HhxFN3SiDLdeABeX2IHHGeBgYdGxqXyjNV6Ts3QXq
9C5o6p1djVtnXI6xVe7BEV+L3nhvJk68mmTT6xy0g4rpmDOmA3ANIIi1iirDpoug5oXayfDKXWZk
myCYTxSR+7JsDvLBaLNsBu6GaEQr/EBTukqdrFvDPtmA8GHwkdJF+l7WX4Uom5TKUlXKN5ITcwr9
h8RInLsoVxiyObeuNbf54m85ms89MX6yjLM1oXfnQqnOtViIuc6/DCe1FIEdWQMpwr3g0r2LFeUN
9pbhxzJ7P8sY70sGvknk/gzC4FABnkp4pJD23KQaWjLrUcVoPA0mslJJeKZx2dM3kvN8tue1WJwO
HRrk+Zj8DGNSbSSiKm3aBGbzBanyJj1wOYdjNi3KK3e19jwD9iukwcY5ObgsVFdJzcUpYEL6V920
a0NRdIvgYycM4pkBdPDt572YjQxk4SbQ+9biPMKZpFvwYTBp83469JPicrxWifaWetNFwsnSxiiP
e/d2F8L7bk/dAkOPdSE1vWwbfxSuY7M1OB06B/xV8W0h+U2Xe+Ei8Zm7d7LqS5Gl+SZQ3howPi1t
abfOBCx5oK5VHbI8wx2j/5MheKo64zzb3RX4O16DcFDpFnMDd1qh/8315QJtkVKpgWIKq32mT1rG
v3WXquHJmBrlcLZhirlq2oBkPd0yqYEcbyDF6CF7e/utcjz4dlyJrlKQXDg34xJTLNmdGb32AFwk
rAokihYx/LHHRIgbEnMG2mDaqR7QERfqgrmXj1M06MzuVa5y8SiiWC5yCmRx8lBM6c4dR1R0r5h6
+VmHuU29tlHZqrJlNXF21TzrftRfpFkr23qqwFIyQSPpOaDARUyhT4MUFDaJCEbTHc0n+v7xSk/0
M53CaVR3VsY+ImZbNFiq/rvwv1z4K6hUgwZO79RkrKLwW1PXbLqBtlujvAh4d2H82kOcg+brhA/c
FTkR5IY5tE8Hy8Tg5p98Exs5BKLBCpDXWdoBJokxvUPxePgNg3mM9BW9IjB9YwZEk5s2NyZfBRsr
FkYUa9uimW4WOZH8XVP/6bv66FIQzwot/2g+MJG8kxPEjEJcq2m5gJ3nEfCXrYkhDQc5qdCqhevR
4SWb52iaZHtpfo4FQGy7XGOBuWqX5jcxc6IAzzHEcrC8yu0/smt0f15XdNabsDz2SHfLKsEcPIza
Y5k2eztAvoTUhO6k7C0t57UMi5ZnBElfs+VjGKxLkVorr+/2SP+A10V8MIC5PCTHboxW6NnRp/6W
laKKP0q1a1lATTpvKjpjMucHs3Unt47dJ2LVmWHwXVGz49pEGrlr53u5qwZLEl1oN4KvhtkLEwkW
ldwz2dZErDtUSL7l6JUkR2YgAbIv9ozQU4UuBJMlEtyuxXIk/JJPU6X6x3eSnI2eqBkN9zU3WT48
Up8SNhDH2pjs76Ac98o2Cc4hOgRI8CvvzAuLudkY+OJW5FZTeg7Nr7IxcIqL18wsxsi4H3oNddqR
HHHqHiRTzYNi31GomiEgb9ogQXfrWLlJ3v0msmF3k63Qc1j2+QScAZfoMtz3Cxkgy5FvwLonFsQo
dzQ7k0434G7LYOLeNzDzGkz3qF6drrxF3XPfVBCvRhysnuWpVdwOYI5bmbPQBEX4FbA+gD5ZFsSj
nh1epMM211r+39dk9LOSxyRNQ1kjnKkLxZCHF3PS0f5E2pbNLdHQYs5GPSgrwBo+Yrs7+41xaYFF
O1i7hMWGBRPbKAsDGKglPfcYDrbA8oriKQbB3f1pwol8xNpkOlKonbYG7vsgIcfvvBVPRtZTZlh7
2T0SQhhZKZ6kgoKDFe5KAlPvDQAmPuQZNhTAI2BX6MZnIgpEiFtbfMvzHknIvJKTKvxg5Mh/fZ+p
PBoQ/jvrKKLXKHsU/ox8nQgDqJp7M1cfYlZTu4wY0nPQAJdcEIFIICGR48ji1QkhctDodA2Y3YTk
pzwF2aAMSOakY4bNHJsNykzBowKxkxbC8heUs7vUmQBAUlcSfvJIuzOCW6pFgGFdQAJMOJmRyD3I
koNvI1Iqhg9UsVIoyabnQKoxfsqtD7TZjvKB1Ahri2WBG40s+Yo6WYLWMloSCeUQkV3hRujO6bp3
IG7TjbrhxAUbiP4OX9uhwSDbrFOXkbNH6cv9OAd7IgQsBU7glt3Gl4yjaCdRwgIvoefjQ13ZJ2ZF
v+G7Yj5G4SerMU9n0p72zMpNKlaAnoAbABgX0mEmVGWL/yilAutPHnfadpCyIEpz+MqxL7fAMN4J
HVEJGJ8vUaBNOsZgGtFxtT4Sbn5d4Jwg8YutxK6rqHDkkIr7md1Ps9FDvnBgnCuRn5b9Vizh2tqH
pbtlv06Q4iR2yPCPJ9fdJNrIHosHKN2sU34r8WCRshefvu5Zoo3Je8UwFHiPmlyW5QPA7hBwdBXT
5yDq6ziFO3AViA0Da1YWSs4BnINhiUrIY1rF2DDDYvEdZtIlI7m2h6td8Nc8w86y9z6TOMGR/N+q
kfjHPnDppcvzMxyEHMMHCSYhOOYmji/OAJsS5JFPq0FaCq7f3EHpPemEY4AIB7e1/mQhAIrlo+ll
Wxh5+0rMKmbvxPWHFkDYBd5ZeQkL/8Efq6/fE8VQcODeNdddBQ4amQ7kN4jsfmyef0OCcwLjeW//
F1ytLhbJhWmd4UOHpPCKLg+tJbabPz1k2UWSOc5eI3oNgGyhM3WUrR7P41sXpkejeyX4c2EInmxc
lLXzuN/hUfn7wbK75Rjnn+UOyX4cquyeVbVYaueBtEXQ4DcOkHciFWug4Y7UtwbckL+RxciPDFqb
pAaBHoOKBxdFO9pL00eGtwQy3joOoBJimTC3+aXBbt7lXmIReJBtltJUU1fZojKoN+MTwYaXsIFg
jSDci3ciEQnGHdbHFt2g7wH/ABf4s+Sb85XXSliRkMwuYanmSXm1S8ANrOSSwAlbf6MVyB9G6j4I
aCHx+Q7PMBzcvVRrcgHOUq3YDnQ1IITz6Og4DUO141dyU/iGpvEe8l0VMVFMmCWgefZPAGyFFL1d
3Ec5AyaCB3FZVpgTvNsw5Xiv31XdvYpZ79x2R4nq0dQ89BzeFce1Q0gh4lE/BhsJwg2bQAu+teFJ
z9ubjScLFMwHnyUinxDq2orTUeKQnKfySfIVNfa8Tt8tT7xdrc3bMHibHSR5GgMQ1S0FUeRQmrLM
xdcm8bH4IgI78/hrlJZgATUD+Y/m6GGeEUF0EPWcGDuKIBi7kaC5DORXOG97wXbWBykhCo3Z6axF
D6lsYTY+AWJ2moOYC8mnI8XHmvPN+B/6ckyqMmTpea9U/8f7ZDY3SiKMJCHyCrszTq0dX4BOYrMS
lKjIYARLb4rSW9ilG1Cnm4kl7UPQaaYRxCOBikVnwL5QXbu2ZvulJQnoOG15YLIOHYb5fVs8SBjV
StQrqy857D2HMihedhW1vKz7JPIuRYiOL+sfFBd5Zz+BGSxb8uKIIbm+t7Ls5KUIcbIfJJQmvXPg
1JBda+cRcAoyGT/oBJZxJzEycDCbxrKMN5VQB0JKTjdYg7/JzNjYFzlg9KLadoTzmHxYIkpqxKQv
Qg07y1KROKhIJ+RslXBBTJIPlJjD8/lNXu2MkTJwVsliiYoMLe9lGhXTNcx7ejVluq0R2LDcZi0b
SWFiMtHjlNUg0TgdwJw3686GG505e1lpGsM4PzGPSw+pNip+EyN0kVcRuzfgwMj0Ww0dxCfvAHlD
vinZq8TWAsBRxb/IY2HPSwCTj0VHA645GgRcuYRcVoQ0ViZw8NwgvVluuVNtA93e1jWKviw66a0S
+gfFvgn0g5cqLNACcD41WQrCVqW9Uj2Ts6q5FIkGfrlCHYDkJp3+tiEAohDhTbZJFi5vVHicfUsA
qr74lhNbzp9FFVtFNm54eJ1wakpuQcj4XYvh90R/QZBNJf1UjFmd7N3znuRqAaKcKs9/TMnOmPQd
JE3xac7FWFd4lreuvassVpsEs16wYiw0iBHdtdbQ4GF1xEbxwvsJfFNSbw0jFklsIkKcLChwYlu5
TWzslupEooKkjBaHu6xB1rSkpR4DkG6urrIEakKYZxU7yXPk1GNCucaISkIDxeL1v2c2PC8K/gVp
Gsd37YMchnLsdS8Si9nB8iX16PX3YsaJGS2sUaJLFH92vbX//RSzP0vq0kfOnhQnr7I/BfmgOzB2
Z6X+f2ySnNOJ7Z3RefcSjCYq9o4F1+PhJY871HCIn8I13FycMCyRxEfdznlBe52KbeiOusYdlFtV
I7kZO7+3rfLm7aQrgMghGSCHo5wDQbms5RMaslE+tBGSavH9GwhpPHMWSEK31PZLGFWIROKwh6oL
TgZT+CI5ShAkh2wJ7iOTmN04ZCHRa2NpewnoZpfigz0fKUWBMzxBOdlL5iwLO5ropnDeonXLLtLN
TZiO16ztRBDzyvBFsImPXvZuWu1G4mqh+0fJLvP6LfS0H9/XEfvVhvuWj5pFSdWPjpJ+SStoajp2
C+pZQI+hKzIWFM2r56QhjjQ6Tj15gniNX2m3RXOYKhb9pQ+iV1StLtBAitUCVGSFICGUjQiSZ+NE
CqhEdwrb7h9KY8SQmfO9D0fnrscoCC5ExpvDxdfLU53kC7J7M0LcYaa9BQbPaVQzoqxB5z70zQKE
vlTk1R645dxFYTsqUXNbLKOgsPY/aT/pVKo+MWyG2FVGRUYiqd5Go7kWcXTKHYumfog8rhj/FLgq
ICMWFxh/ph8Klz2UI5fmIWmK9hQ7UKJSXx0Tf4LBUCLENe8cuHiMF8uEz9Q1nh5OhUFg3qtqcfa5
bJhyQhGz9QLKB69drrPgwJbWaVZ6aqKRPxKlTbT0qa/EsFdcZdTfotByAPTV1vZ/OM3vGYkX1rEg
/owm1PAhOnThP8hi3Yo0QwdfV/+ptPI4EXAqkFYaegYrlS5PSkNJe6wArtc/DebSALRI4RWdQAQS
OhRlXQqg2a0+LRtijqfNgDnt2HV3TpvvAFVjtlRrvFeazU95w7MFl/4YhAB/ewf8Xl5f6whYjmSs
vYc9J7p9rxh4A4003dfGAO1ej5wTlWv+OCMUFNXgpVcXgbtzjWncBov2kSpUmrWx7RCURUPVhhIC
KPm0+Gy5eP4cO9pKUzJhl+GmYNuSauf6wCCYTEVoNKAH4jMIr3PgZou+TPeajszOqBHS2+5WqOal
D8qXBTeNNaKLpzHkITuNTiHeBU+RUJMyOurowjnv0HluRuZ+FFX1pxzDYu00pYfqKr3Sat5VXfyG
JBEetNlk0C1LrZ0P/Qw610vSF/vMSv/Olv+RiPBrHtAdcZN0OCTIxFFLIvWNH+Et6lHWigztsTdR
Qc2SotvOHGIwUukemiD2bYRj1oZSf+ole0X55i8jiwcc/uio6OpD84tXfYpM+D7TNavzxypjeFG0
H8GMHKGh09R0guRlzNHoiPWEKto042usFYyhS55kNtjdXQfiPQKsigrmdM4K/ZoPnBqJoTgaR+TX
UZOxpyBnnU2ogjUoaLX607CQJqgqfw5VcMIIC1kZvXjSO5zs4kapg2ka18ZOI3JEsDxDXzWHzsHb
sKjbSz4Yz1UCyTczMwoiRLaX3lotvp2R6vnn0DAfC62Ij4sFZi3tEIBFnXbpkDJ3adQ3cYenIZj7
N3QmjNdwokM7ZvT2aBx9lr57NKMWT68JFQJN2T/Ib1BtmUMPj6Zjlhk6xiEpmYdltQMSxUdoK/XX
mK0xt1wsi2CKPkHM8/NiPbwrF1BQA9ryNMWfGo1OtqdNt8nyR7K85Vr1y9tcaLSO4f/dOSU1QNth
iVlHajsE81cReMdkLqGkBCC8YyAYvr+cgt4xIFDptAUHFNyC+DPKuqs5ute6X0CDisdZZdWA5xJA
94uBMfQUpyD3yjyicVDoh1K5zMr6Piguo40zm1dB4ilszml8e2ijjUgwqzrAngjm8vMUVzqR3PcO
/VxcNKA7qMXOlCXAtR4xJm9WE3oNIEUMZw3pBP9slTi7eIEQUBZhvs2BggHoZt1mgQ5PzfG+VIO7
gmbiZBLMM+hPkJXrvg6Tra68STQu3KPVIx/EbUV8DXEzMrnvrGZm26Dz10XOg6Hp7/ghZkhdaeDh
xy+zjF7gqx9iK0afl8F7HevU6Dqe7a0V7JGXCdAuLw911WJG4lnnNppKWukU9YgtIJ/Tm38bFx2Q
FLL3HfwXPGlyoA1aTFt2yRd66Xi96QjnrZu6RdQ+MDJA+Et6mJVjSxthgUBj9MzC0VqCrRHcWcbc
3xep9uhNaL4BT8yNisU86bh36pyjnCZadYfKCuT02DkKnLSwcX+cqpDDHra865GpF/pIb9JaPI7S
obAsmMdB99542BiZyYADekd7LUiRPIl7e74WTNmhplrdpwYNed32GaVhVWnGNvKG8bVZgp6MS0eB
LhlvZm0lO88m4FFSINM9IhGwm1u3LAkYPRklVln6aYZnwaQXOs3gT8K9q+K9pk0ZwyTPmldzYmWX
oq2wn7BDN0SMBS42yHmLoxXruem24PqDpOuAppqB7I691D2kDAAJgPl9briWAmBoG9yTEys5OGU6
3buOEwBSTQDKoMKHN8Aq8CNG0/bcFnTs6jQ9BUh2o0kA92OtbONv1piIMreBs2vQ4qWp1y80/TT9
YPfJxHjOjG+dXnX7RNetnRFXC6o3qbPOS/xXE1qj+0VJqp5qwcnszTFcOW3JXggKMik6Ws3JG1Ol
QEKM8TEOM8zR66K6ZxDJcC03S7Rd3Sq8/Y+l89puVNmi6BcxBlVAAa9Wli1Lsi2nF0Y7NDlnvv7O
6nNfbt/T7SCgqLD3WnNFrkhY1zKJsYE8hmOTWjVykNr8yt1KPVVOG74Ptlq+fMtU6yUDZ1VIh1Nh
OsR7OQ9oi6pCmV+xSsM/FUiavcL6SMKAUcgvQNsghpIZULTKsAdNhNVAYbJMkorQ9lqt7MAq2mQw
BQtqq22Nu5q9Uuinl9yZwWKMgzbnOVk1khk4W0hAi7wMA1JPPTrsYS7/lhLoWJ7k9cV2Rp7aFJCW
UzOkTzid6qehszF72H4yXQf0oCiUYvU69Ub7PlMtPpcypuLfG9afbmBprS2M6d6EZkSEIMdHhUqL
ndCw9WWbX725X77LLgSBFbSBYlfqhAei+9hZ9nPPEmDTEuSGIdOD/RHtLQFXSE3FTz0JWhyzBe0o
QxFszxb89WZInkSLp9+AgLOKI3Tjw7g8kjjT/iXxKgW27Rhhv+pGA49Zp/BbO5E3ys0US5fk0XRm
x+cIBjt5VyBvx9LcF7noN/SK0bqogXO/Qv8Mv7ye0WDXPfNWWhvEpAUBRvNu6NPzPMlfSWDlilDA
+GmoFPaQqbB+CQ+d6Lv1lKSnPFtLT7obOcafNgwbzQkD5ZJqFgp6CXbVJhEJXta51JOGnv1BhbKR
Bm4wkBFN/k0W7XqXyEluWnXnpolcT3ZpQBL158ex/Rgb9Sa6vzwUvIJP/Yh0ph01R9LBIceyfF+3
v3MGHHGMnty+Cc+Scxd5thwoCQynBjtNhJdrTRGeQPIKyeZCzH9KEucKTGs9NXl3Jw0a2ezxKpG+
CdUDPZ18qmvv/F7s4W+toILm25eChX0jbPPQ0TOBkZ2AvWII/uTOc42/fj9Has1JfRqY5PmcDJc7
jyU/kfPByIytjXRMgE7hp1IlgN56C5sCVt98tOlNN051MDvi1Qb3oZp/LWQULdUKH1DiwMtOifLd
bZbXsJ83nk3OAxDbvHgd2DfSvRg0LoWImpq75zhE9rZkmAAICGEfUN69G2L8ZyUBO0uqteV3pD78
43SBWi05HCavEgS3FyAPssERuyvDpgxb0jRyMQF+xLgqgaROMcE0HLp7eLypZQGxpHas6s0M65E9
fLjNE412L91bkp5FOL/ykFxYQ4gova0ph420zePkkmbMUCO1a6c/mbDi54jIBDu8aQgMn8EzyBWz
U/dawgN0DCJRSlADVvdXFrSnKvePNvhwKH0txLwhBP1hUTGH7WDFj0CBQP9h2AyheleqeSKiCJ6o
9YA0bqVZlSLrEK/HsKzGHz7dRLmQPxpJzpLDzEUKCsSsuyWKNq1KNvoO6v/+J7/GiwD9tOE/LYpF
ZvSlf2YASaLAR+WAgG7oYhvDW9sv2z6gwAlOpUdKxmGX5dba5KH1XsCwTLhzQ3ebLEySFhQIf94a
GFDsGK4FW/SRjxRBAhI5xqHFxDrgX420XpMxvLZDeh05djnzNcvCez+CaOzYxB2j1JyPQF7pyAJz
5KBivdgskNk4E0vDfrSq9/MYv8jSOeSO95Kbw4uLVrTI/Pc5pBwKwpssZ68BDNzWAKjD50QC9bD9
irqkzevbjPUxjOBv1dO3LJcbm4BsGzeJv4I4s3NFsPWhT2TJER4NMQKA1/oBoR0Giv5swPQYBu8B
18kJfAnVXyqlUO/s/rUgDr7seKOBGbL2v+LV3YPV/LKj/rFbZgIahppkEJgRfRCscx6P/uo4PY/M
iczS9wTzbmzCdVK04VMUbtqx/jG9BLrVhBZ6wfIvUbN03Lkbu5hVxE54UN53p16IGr64fXZNnP5F
Er/DrZa9vRFO+lKX+Q8H3lUrlitbbVjRAs4ZfGH9SGS582PdAKm/yrhCzTEjeoQ7iPEuT46FXT0R
/LlzFIYf00PXVOwmj3aROkyN9a0fUcLLJClLBqjSR9Pd9xba0IUzUHelosD6374jdlyx5zjZJLjI
9L2pwD+mFckckiYSO8SxJECUNFzuiybHahIkI3V0uwsjoyL6hdG5UCkbdMk0tm5cXwk1TsAHD+uv
3IF2wD6M08qdU4EyMTrafoAr+czNYO0dRo7P7dD/rRNeK8KNRnAFBOfiVoEcw2vq9/Az65TH0aEE
QOXcfZlW9YE3rrPmR3D770Y6w+nB8RccQtG+s0TwpqXEJEx0mrstuNx77peeAVQJ/BvLwb/3qSwe
0uiJAvq2E9Ym7NIdH14hZ+YPxiYVwiOn0fbRHsRJXwh/PXfNhj/cxiUUcGGkQmWs0BZ3ZIgbz07c
UFZvQxgZIyquxroBRYYt25zBFoFcgZEFaHLj9gBbfDt7s4IPfdGWxTHA7WMdmENMxDQSGMkvMdgU
Xvlz7Az9O9vAgaVK5ddNKHbzFzaSj7ciMN8Lq8a8L2k+iRx86T0C7uqssAD85mHznZAK4mZ/7WXa
MTKbpM3wm91SoKx8y+zmr5n5og2mCD+e/GQ5jqmxT9zqD/+Kb+nAv2pzVQbI1eoQDcnhyrt2opAM
lJydqZk/8CXaamuT5Fc00NqcS2Y565alUb8mcTsdFdYwk6EPgZvvKRyS71J/lTrzZxTxMym7LiKe
H4ap3bQzEAtCipBk88fASXtVDnRpk2J6AKrqpdPKBc+k04L1z+qSD4djKgNo2XR5d5Csvdi06cUG
J1V9RXh5bffEWGnMHC1je3HB0a6DcrzgCnqMh54cpHo7hv7NsSuIwOQ7do2cEIg1OjzBDPTUzbn0
KKfxFs3psaENQe37DX2MH/CFqUH0trYD67d6RufQJB9D/qsj2YDIrjz+tpkhMbW3MWXezMeb2bzH
3G9uiI40m4QJ+gWmERBKzZZl7Kr6Ja4xN6JJYL+eOOamsYh04It56g0jxMw5Dva/Hr6RjjWCFzGd
cdsF5h6ott0QADuwFGd/mRD1QxnMSj/rRMqVl/1lYdEfM6P0h8F5Q7AS64DYpCFzfXLUc0vQI72n
VLawbEi/wgX7a2VfPkS3gMXBSdqV/jztTLkTQiufqQ+T7YB8pOg+euVq16ps3XXERdp1TijGQykA
CVGINfKran8BsrFAAnaxCQW0vUd3Gj99eHLML/ROL9zAiQ80eukhhYgbWO1aP/FedETCYh/girlh
AHDufPc9GriFJOogy6hHmoItYmKmT0ap04BzcX5VeBtrRdQGaikaG+Iv/2uiVtLxJGFqAMw86q/0
5QJzDJwt24UpFxuw2/hJ5fLmAt2mmaIf178nzOPS7yy3ahJXvczL7IsP4Pq/dkJqUP09pjoBPd3w
FWx++SH6VdOPlxwljvj/gj8cnkpr8q5eWV8GFvBc3bzQ3HviSUrazMXW44obIECO1Z0WRTwC94vt
HgYGiNzv+oqD6oL9/phRdHHhoqWAeaUeanFrgKBCgzAve2Tmd9LE1GYL2tLEfWGLJqhzqyf7PhlW
ehzqj8Z9GiISDNJwy0eIyaPiLnEBOUSTDDSpvmJ9awdGtQIsukR0vEFzxg6bhEDsRfz7b0xxO1jj
6ThTFWbo8jGtZaHLhGi/JwMw7Nbs8ASh6Lxa3BluwRKg+vR3/FGoW+cYa0Y9v9jXO30sT/pblE+B
e0DF49ftRjCKInaySCP4iDyU/x5URqWf1WuC94oTbNMntI0jLYYFgOgGj7n1hqg9Im+0xGdqdd6R
l94hozgww8NSIyT1kF2y6psvOTNsn72UwuGdhE8hdfo6PnFbRrtIeA92OmxQvL0yOelLtgxmzu6a
sztv0/jFQXyLu/QeYT5s5/hiwuAfLQv1KV1b9g56egpkTswc1dlaneIFzAYzCjeQZU3QZ/Tt8t9k
UI0m5jieOpOengbGbqEw3YJh0mVX4kiW9BLWREfOJf52VtQej36ynBKmWzMJjO3MVgD7YU8TEwcT
sYgkrUTr2mruW6M5WQPUNcLUNPCiZXh3MS2sJLhoPDt3laFmpg4m22dOTmf9JDgPObwKSNTgHnOu
8Do9wnmhIxdRaOo+BFT29YzsddZ1qEaWqm1V5/gmAxQJJt+0HREcL3NyiZQeE1/0rO7BYayo2u14
9X1m9oEb64ugXPk56BrLBlc8fjKdDGrZ+4Gy9EzZBuFbM8/cL4cg3Go+V33sr83CWA3CPRYRbj3g
cq/BQNhkNUbla1fV8WM/T+WfBfIYMeFuS08NYgTF9OBtpHiEZXoXLtG9b8VPgT386AlhwBzCme1G
KR752LzFc/Xhhy7lxkZSuM87kqnGjpzf6KjSiGnEppUSDQ/E2bNyTADnWrs6ybT9tX2r2XhmSZIl
zSvqbpLyjuNtvLJDk+CCk8sHHrphzEBmavSTNtuILkzvBXLxTCXgOluXjoJLdgXCzTvpDQf61q/g
M/9Q7uGQhISN6mRCaUIHq+ZvLopmY46BC0PLWNlkl/+wh6M57nJY8ih4ZiCCjOKBUuyb3vChqniz
DOtQ0DzW3z8lWOVLbH1A2ili7RsK8IfJYicvwv5LCv8olHUyI3kp/Y7EerheAFoFe6O0ic4kwgWr
LPFJRDZx3JuWuJva3AP1YR0IXCcAmAkWCadHA8w5y+Cn9zGgKfdpnnVVjoYWujeAv+tClwawsVke
lCQBbSpXZMwCBCH2wyteRBmvszK68hNMfnXs9zykZK3vkyBSdwB81Y33o2e+9mQ08FwQS2Vbj10g
dgbAHrDH5YSbL1wPzYyTNdZGDE7fMaWtpzoHz5UZxg2uznedC3QHbXFPLQd7aR7T05/21LB2WU8K
RFbVL72K3lSdQCHw72nbf2ZFDTioP0TV0IP2z29+xv+hzvBRuBSQxNCcAhdsVtteyPC61dZySTCj
VIM4Fz1kBlDzLkd4IDbYuAn+8PozxZ6Lopzll3a0MKDSfF1L6+xO2brpbWJrHAsM56I4pxHRfphR
8d/pCZ4YIRKZbIKPAHS4KQW8Dh1Riao3Lp11hb4oG8hRmhRtXkY9qIT+Z3K7ihk//xh6/2p2EcIY
AItaaQuWuB+dJ4iXEabGJLXB3YVV8BeTVfAALv9mATAZO0WfxSeLL7hi/DumZncau2rjYJ/zrBlw
QX/wIaR5rhPcm9J50V2cKmB6L8N9FSSIxiv7qeRuJf1QYrtpz37DgEL9TskzIs6wtCi1un8KN3j3
VP5nNvMLpb6txp3GFTY0RGdMdmbwNvXzU9dqGUzaPwYlW6Gy9smFVrJDvk5wjcSXXwt1HUxqMeHS
IU2xW8787dmY8NWmwghZHyN2ckCouuIgiuqqOCmKtoZxU/CKFtl9H43TfWDET1nt/lXpsMt9DRsI
Jiqt0PjNOLgtTn+IM3eXEDJFS8w/ysy8hdZEDrj7Ofv5G/j5B7fLwX0g8Tei/djikB1sk3NvlPPZ
DI/8HLREjSGgOePm6vMjja6NarxHn4gmlqdsvBOLffJwZy+0+vsS1BidBE4trwEiNRpIW6eJ9/rf
xeDdhyXxMoYrENCjacqGIgFGPR+E2d+3kfzCxP/rWU5z5Yx4yCUKU7/p3+zcPinBLS5NHEIT0o4a
xrEJcZiH3Ltih63pHCvnGPMKxxV8uBkaQ55a57hrOTCQY/M4UfF4dBq3YhfiDfiLkT1ZprjZsP/v
Jms0EK6xzTRb9d2mxI64nvz2vfzShy5ZNYOgZt/0rxFqLDiT7c517EfXAlvttLF5RaEy3qMRcKku
iStAmT/tXF0CsvoMjyHqEKySufSYSv9EketkufOrV4ZzR8Wc0ldkeX9z206nDUVK43OyQpco8CD1
3iJ4RoZcVoFS9zX8qZi6ScKmiUAWqkW8YunA2KIep2KX2RMdzhTtRsYy4QBn19Z5MrzITvk6d/7G
Hpb12NcS8SfxPpoJWNhrnO47n7uZm8CNi4iYHIEGr+oPibcgV2Wz3UmojbUj+XSd/0z59SZsi2CR
3n+3lGYx8pA1kCGsy8si5YkS+rbE12TbRLxlEpafx7bjHhYWAQitViNPA1nYXd1iHmrDW0EDCDpH
/zjVQUeErJ9mIL2in9QqOFrMyA/oN5levJ3mTgJUDwBCwnqPEXI2BAeGkY8UdmZTSxSJsNAQcaIr
TOqTdu2h6ueMZXE/aA0Nd7gEHQ/Zc4uBhXXtq7NMaiyTznAwC4GCGrnYyjcsInoruiPEG8CrgJWI
NCEcu0MxuzgPg2reeeUQqFW9hOZq8PI03WUNXf2XsK1n5LTVR2P0ILEdlH+9MU9sCpJhIVw8Nyoa
Ra6Le6NVnroGWWaeMFgt04lIeTjIxoLKtR44FDgoQiLMqCZbRSN26nrjV4kpOOvDvMgxVlfbyu6n
fBukSYegtmn3Y19YOxd6zRsK8uqP0C2bdWwv7Jq6WWwoYGx8VkGkBgK4A9D9mxIeFpzWslFUk3HA
24Y7EQ1DX83fFO/ch0gG47ZF/nqAmbbchV2kTjJqf9vM+eptGmrtjDNmMKDHQIrTrSg2mWOJwFOJ
6dXKG3WqfIRA9A+G9QhfD2aoVzJoo5SIww2Op2ZtgrY8BF44ohlYYvnl975owXsqf4t6xju7noWA
1RSkJnlDgJHPjYd13pC/wxtNLNvQsEdDFw2Tjdkx8lJMiinWssD3AqBrKnpIOLht7LHM1wrg59pE
HXqdhwRAQBrSOCGD+XWee96wMpGXglYpC370C1qfDNNxrmHAhjnqm6jYNCCr4SGwH6MEC712RHQ9
0aU3wsBZL7VPUnG0FjmesM6RETUbYotcj0yYOY67tWNYqEzH0D7XLpzvOKCAILyQil8Sex/zpNAM
WEbygGIGXbjfByxqg07bRZsdxATVcjZhU+/FBmOvDuUaiGt9N1TRL9HUdF1sD6vlCBynGQvxI4e8
ei61uGaiRntvhAaOE3RLFvZF8oMz1TFXugT4qZhXo/OVv6qcyPq1l8xH3MMaCBGdrrzpN4ew9pDf
AbdYFQXMe9asnmSRTNivfPyF9YUZv1yS/FIFxBeRyuG9kIHmrcfakqCrRhxmRhc/lrabUMYpohqN
i4TN7Er/s07r4ZkRjc11Sdp972Uug6l0CXNzl5bSppX/WD4UqIb04zsqn4g86TK50XZB6KCbTUON
uN7ugDRGQ/Mu0WtdMruRPZj1bnm2ZjFtiuFxMa/07yjjuHYKIqEjf2gevU8D2JkEIwnAxiKpPeP6
dpaZYyfOS3lJKkUfpASVQx1AvXlByLvjTG1Aj6GpaRsMMSuSQBhwl4Y/yHk4+9VIQAiPw7qEtLZe
u9zVu9nOkmdnmadPCUH9288i3teIQD0n6Dt8fAbhnjKdMBZNIj60Q5kdkjie9rVjFxsRj2jCjaD9
k9YUKBsLyVE6cqyPmzg+hy0dwYYlDn6M0z0sc5SiES2T2X4WKuwgoE4wpUdddDHrJH42DdHdlwxs
KBDLcqriTLFZhrZUe+23hOHjTnlFptoQlSOWNqV9Q9RR2RPKp8ahpz45rj88+nEUDbssUVWxCqsW
1vPUmDRDuOa/RiniYB24HulHE8jJLTxR/8kQjfdbtkl+M+duH8iF8vkSUaGX3SbIM9jwkZGUa7Me
TNAXddIDvzEpPHCsP7UTki32TBo4SF4Jbtq+8W893g+JqrGVlKPHvifYgkX62xjG+bPv+gB0tZCg
7VJCC+mwbMp8qBATYuF0QuHsmLamM6lc1qNoXdohJDNxqugp5dgLdAbVfDZRMO5naxF41ipakrET
3mdCmNSRxETmDwavVdZOw0MUFWgPZl8vC8NsB5uiRqYM0N7d0wCH3l15PNs8pXs/J9jUVeianAUT
ZBSjy9k9UmjhG9A3zuJP9xEdp/M09vh+mqJbd8AOdo5Lc87u6wqHAAbYvp+ccwH5YTsUE94jR5Db
6hB/VaZ9802mB+3mMkOJnJP8E5NxRdFF0+4Hv9iNnaRmw8lsPY7KZnesftDKdhjVGxubR21jYMn/
bQG9a2ak9HpSSg7CtEc6JaGq8Z9W1f2/30E8PArtCgqwMvzivkzymGNCZlH5bmFeoLHbGhG/g6CK
+GrZc/KT8FzgZhdD9V47+bA3m3g4ur6eP8nifTTH+E9nuyV9QoWXfonKs8FMQu1Mxpw33Wg+0COI
H6tucU+xaOenpJHUfxaOtpuF6gVUgaoVr0jnaDDmBRyd3hlvIKaTe1is8xFcYwRcejJoniJgV9aw
nKXvRNRdcvZXvkXzVJBVSufOFid3AeNjdJbapcnsXfzSSE6ybMVO0uZfS96vFdFImHkXVJJhzGZH
mSGaUo+Ycb9HGBrasiXpF6UeG6SA/mmeGYc0s/B51/hOBwNp0bRAm/tHDiI+u6RepWW7JuoexjcU
GZsVOa2rjhyXjP7sP36Q3iq5Fuf/wc7UVsR2vlV5BTg6jtwc7itNeh/ABw0N+mlCOahJUkiCkQhj
ctlIy/PN0Ns3hBnS35uX+7YnoqZsEWBRLOjX3UixAOEeBKIWfnzCEW8fOQ5cYpuVdbFt4izIUUAg
5EDMmKwIQrto9q0pSNsJ1B9C0an2VRARvASqrSchx7EDAv2cDTmpaqgaaj8dtrVFVbzh4d+PtTud
2jQUVAS9+YmNb751vSHcEqCOvl3/Q6AlU4syy3fUjs7eGRqcRLxIq9FZ5DuvrFqb0o8PRj2Zj+UY
t9uINOf1KG2PBEskZ1ZZ0qlwSZFDijEg5ZmTrPmK0jZ9SeUQfgQtKW1OiN3ZSyKLKUP491ET16/K
Qd5oJBLCGyU7wDHS2Kc4f1c+rV8MwjPJ9YYuaTE8p2dzcIf7zm08bEZMVnshZnheVABp//dpvOld
24Au7ZXFMwIrVEJFyY61yoZd3KsPjQNGerILaZLGJBJblfeo3O59Zht7t8CAKe0GL70Nfmkqr37h
7pXW8lnGn6FR1MxiFppysuNHP+mjTZTYH2aQfpY1mBnRF++eAKKHYO3FWKAvpR3F/iSDomI+UM9/
ypz0ravdTzjmx9YuTp2Iz6Sgvxackxv+HBXrt5N2ayHHZ54q31SSAkOSUB/n966FSDAY0ksh1Z5L
PXJ+pykb0baK290ymEQS+NVussNLnrBye3aNdb2/tX7CiW0GNxRFwS2diaxoIMQn4fRql9GXyrwX
sXRfGiMtlmjXDRZiTBdXWX9AQnNWY/FU0AYG0ATNMb0tZvigCyVBCA8dtRlqhmuw+O9ZO56gcj8s
dcBgnu5UXz9qs3hpF1rk3m8RI5GFO4RvadgcdVJAA/sCsy4RCFDYVNM8F0n9GAblg9d6D3MQYIRt
cfeT4+KXsKvQHd9Jl82FQ1JwFx1miaidH4Mma90JGh1kbQZDtI9DXHXoMFaJSVXYmJ9rp/pNnfKF
zQQGJX96MArrKpuKvn5w0ndpCvOLYL7Aq9xDnujuFakTc1ufaEPug775aT0Sz4a0OsaBhFmN+waO
Zk56cU/Be0octJ9Vf+K1PCNc+jMxEUWVyZoSPTFphbR7o69kKO/7yuOdsllA/GWv4fdZIp+y1jiI
zj44ckGRR2qAnTxD+dlNI8GpvRoR+fTPJhiCzsaGrsGWpL+CjoShPYN5aFEjGr1/ziv3SBDKNZgp
xsBtwufOix1R2BIS8zVp5KCCpquZhN+O1DbJ+r2rwoOfdHvRgeguPex5BbC/hvc3rjidOiq6dCQm
Ol1wbh21MuoENYy3beroOJXChPYLwyJ2blFpgdUe3mDrkGk9nHwtD+zVubTkM6ppGIjUyJlxUgr3
2dUjk0WnlDgFu0/UoboJbGHCADhqrlxCqeg9X6woee2K8TPRAWFleJ3y6HPsurOl3A+sQsemwWBY
iluX9ltDOkdQlmwWq5eEgNuKwHFWPUIj+42+GCaVXU/8AQLALzTym7BJdl6IH9s0Th2q/DEcr0tp
bayy2XmoESer3wedeGwah7PDQHUxB+W3mqX6mOrsiaH3lrJRgt/Hq0mmhlS7heNS2DinMc523jwf
osE/mwGt43C8BGq+jCWQKb7eljnpNKgv4LsbKEXsiaskrA4CMYt4a/96MnmZfXKNx8i6ZMiiWUmR
CRR8iIT0OnuG1KRT1Mza3teFQWMepbm+CUwv2bouo2eBxhQ0pbXRCbnCBLYX5T8m/iYXF5EqP+sh
Yr/ffzSl+ItM469dd9zl+UzeEGK1kppSDmAZkqX17FUcKwsdYpiYtKSMfS8JjyNJtmgYtnX9RuPu
3MUVa4+9kcX4hbdmy1LS3nE7x+eEd/xQ58XXwg0tU3MXN+6/TzWInGB4UswUQx4/F+Kv1MX3Tz3Y
LY3P3sByR5roQLgO3fptpOZ953IQFgVJO0LeGldgzQDRXSxfMVrDO9y3m9kzcQO7HYuEeKSziv4v
/WUEjsilNQjDIqHEzZ5NHUfZ1julRuINeRh8LruYwOKrXS4bIjywgZQ9+RKW7XpwE2AFdyY+FxRc
1WFooG8phDIEXXh0Yxgc66WdX4MkFlfRjB5+RuoPGnudVWfPcndzNQ23ICvfYileZWHiqsKO0CBX
FBWvEjAINcfXVAsYvBqVupd5D11Bgy5oKcyOef/uodtrXVlYe6vMyx9bze518VAgcCCUBBKL+hq1
ZvsiDQpOGzsI1IToIh5/c0K4tvzKHP0M2o3I8rFeK846RROOLyXdF7jHCeTPppbqIe/ccjOWFryJ
2lw2xEdWhAnNYu96szy4JDFRBqGj6DfoPGPbq/d1bNW70q7kTjUh1J7WcQ/UUsI9WdHhfkaBsAsD
V6EbdOj3mmlyIBwr3yZK6dV+TNEaljSB0GG/hl477rqY7f7U1zlEmIks9FaqjUsL+Dlq/Hbl+2mq
u1L5VsZdsJtTG8lNUjc62fvbU7QJ7NTBDwWsZacrgs+2bwybpO8S5uL4h30odrpoSF6EQ5bBXY07
AAiYhea6YYf2aTYUswyn7teua7H7VnSMY5dIOM62A5EetpdbaxoGIZr1IpRvrcogQ7FO7KSrb9zM
06oHXHOpGAy4Eca8irTarc1ILwyr0T1iRCcBMZQcZKbcaO67HK7AKm0CwPWBH2XOPjY8ez9neJo7
6bXHKcXNMAaL3Pae1LRlozvOdpq9wEtqUOE3KJzcsRGvFpQqAscx2tGrcym3Vukt4fJM7EdRMN2Z
/RtxxZL1tLVrnW7dWym+yX1V2ati3if0PXlf6vkUBz1lQB9KOWXq6hslxkKOFd1SHAPF4mF6MPZ+
F/wTvYGxapOPfkS8kdBnqg+BSo/IDhH+E56nQK42T030lhjLIzYqhsjn7E07h/hVNpqraj4h9L/T
pcLcpZRMmz58VsW0NjD9ND1J2ihFIsBthlzxgfkv10JPO2268jJ1eO6JuYejkzuvgpTtiap4l7/Z
MbGW9+QWJgEHOptMQWKLkxF8GtHM+Xc7Py/298i1K1LeCG5YwXXYmPg0RwyTBtmp/JpE7XNiHWo+
Ap+RSKMeemlH/CB3qVdffnStBWE/J47ruM1Z94nhJtXXqH9UjEjm3184y1vD7am5vXJJ0BK9cZcz
85WiNaFMR79+t+qIwtK3vu55Qf5F7Z/bNQtIcv9S0mu+vcifdX3Yji90tvXP48IaKXZTZ9/piyji
7LGm8u1Jf9uEKUgJZ8tN5McigNBXSGdVdRfR+gd80AfC1pHnvObmX26aX1VA4p9Q3d2VGCbL9oHv
BFC3ike15Ro94ga5YD0WTMj8qB6UceIicgP14RCuRa8viVvOs2k4+NTloAdFHB/4OmWduSvcS/7R
19pEXASQ32fkGFw2ltGQQqtJ4NH8rJ80w4tb54ADMwTF2X431RRBxDtjTgtbGJlaqxClX5wx1nxZ
zkafP0wyiHQ3xK6aFUOIAQFKj2cDYX/FY2un3znC0ID2Xf8Ibm2cfiVsQfqMvTK7Ggo2zCnkYiXI
Ec/GwmfseXX4OrXXH4Ztm1g+FoJETY90FoBH4oaSwiYskoxmkwBTggbliF7J9Pc8Yv3ImKB3+gnm
WMYUYlafOWKBg8o3JCGvXAD/fQHbzbknYq/BmbmpfMw1/BCSof67oyqa3/Vjtmc4wy5IBfMv97mI
ZpSBDtuRx8BjejaWiZEJPRHHUcwrzhDhc3OVTFa6+Lz+b/BK9ztg8uKfeJqMMIaQvrs8G/1LuVhG
F1/Ju8XQSIXiMWAlVRMoFYAgfBcujqF/XSQyiC27TISEiMz6V2PKH3jb/v/jsDLcNdKninzFfHHU
455XRTR/kyC9WuBw2/LcpTn1FPZy1JbmZKPnlb63j/p2NKBYnYo1pt5V3nDSs5LH5odgRP4mmdIb
dOrdYHO8m7/45OFAqYdvaxtvr4Y3GoAcz56cwNr9N+r0rdXvBxfN5Rfyky8yA2+jLzwUAsEhtiEi
BMlKFUO90eN/Me9Tw9VM5K1dyJ+w2c9FU18NaqF7m3lxHghUNYxgPYsALTaHQ9Lz+q9+WXDLON1f
OpqHovV3mVEe9MxhVjifdIIigh1BQxBqSHPU/SH9hWbS/eGkvMUUu+EfN27so99YIMj2D1mMN7qu
L30W8S7TZe1LeujFQ9X1b0HIzpoJze8MMn6QkngEOCZhu6sr49ONu+tc+a++2943QbexO/+22PV9
ERiPBtG5yTL+nRgDS5HjXSv9J69lgJtWt2+43Uvfr1vyTpAqU69qh8e2m4hr7v/0iHto95PL21R/
gkK+OwYd2aF8xd7z3fo+Ea1Wt9bDXCwjBc+ZgJx0T4Dipmk563PFwumwoOUPoZKXwaoeDYwQRJmd
LA5rY7VcGtu/pLXctIMNyds8T211DTif3pH/eE9k5waFMl4wmsn/RgDJALY1HvX9kwQMl8QE1U1/
K22alWAEdlA4XF14xRQTlOs4VuouHJacVj9dPFJuaIGD2jBIoqvJvaNW8ceLrXMYuV+x135iXttU
zB/45U5hiP7YBq1y1+b4/ajRPUV2REW2Olp03kSWoIfJH2SWEQnSbk0cH7yd9B2WwLLRTPOkRqDF
Tqt2JKzunCTamZGlUS5I5Vr3xf0fR+exHC2yBtEnIgJvtmrvjVru3xCy+MIUUMDTz2F2N+7MSGoa
is9knmwj0pu4WYyyOrLfuvSpv5eNsyL3mE0aziirlIeuLhmDBOyZ+fYLFayxSmJ+BrFb+RurwN4K
OCsjYYBB9msgrV3hs/5pg4jsZdgxofkIA4RUdUYzgkqLl0d8rTKLjWPVPMIGCKSdQxz13Lwk3NXh
Qo7PgdR+U8xKSyK2Oa/reWgZkwxNDZmkw6Eams2YolcWtv8Z5qS2KlV8a/iG5n9tJGmDGmyVaDVD
5mIt6f9a0CORMs+Qdbatj+BvzPVbSq3BaEFbNqN2BFJP3JP1JiCY1Jr9SCW6acVCjTWkjs8NbdLO
6FH6OOO7R7jy/5/c7ZdppV8Ram/a+fmso2NE2igW3H45//rQAEwO/qrO0xcvQRI6yocRp5B+uTsS
l2Vvml5CxMFdrf0QZkX+AtrWznq3+nBddnIH9gzDGzGleuNiE8L1UfOCA8grITpaTvEYfe0tLIpV
7M9/RrAfsW0BLYo3TlhvBklBEPK4zR8oM7WL3aZnw4s2CN/OHltOJ4Dx6YnrlJZbjFIny/fOkzPs
HAiPfucf6Z+ulV/OQJp/Mtb2Ojxfj0TQmNa7ipyVzjpniqttV4lt7lqfdq69oDL4qXVnyWJu7mX3
bOm2btadbPd1gncXYREQLts2aBtO766HPFlXQ15gR+sWpgW6u5x2ldf8Ue6uKorFpkWcKgFnV3Og
BPd62FKn+eI0b2YW/3/hsQLzkNTbkkU4eDDnSwVib/akI1WMnp02+VAmcmOYhUwc9aVGnZ37vMN7
iT+aMf6Xq3FcoCA0Uvh+AfZFKM223rM5U+bG0fUzqBiGdaF+GAqXDRKE77ivDmZAO+nNyWbIA+e/
3acuDJW26IRPH0IEG1DDI7hP5iQ9wijjUqIYeNLltLTt8eYEqMmiWiEM8VK4CnX1KDQmb4VNNjJh
jwwNR627CjveVk1wNrOKw4XRWY2uHdJJj50RQ0EcMGt0huDCCGs7MJgMyAkhxKd6L10AorjwNpnd
IleAiBozzO2LaOVp1rXUEO9w5zgJ4jspN8xOwfcNZ2dMPyqRPxKDcaXMLk5eEgJh5aSv+tb/vvNm
0enlNk8mtvBcp46IoxG9cZWjnz3lokXjX/8bUvYhk4OO0Ak+sIUxhcRM1hf3qLs1gcFECiZ5OgL1
L+ydb8tdjnNS9PWiqe4yharJr7e690Izl7msdr7/IAUYJ9eT5PQsx+vYYAJFc+fq9bmKUzSx1Wa+
SxrdYc2RHkDIjVQSMvg3fxkhdLFal8f5dtGIpml5fDQwrT5OoLR036aCb8LCHu/GK93HR+Z1R0K1
sfWRKMDj1rfsHlSAKPlPptolL9WzHAn5cl+8sFrPl7Ek3KKb6BrsFi90hqXTcQjXjFY53vNyytm0
E0SE3rx39UvKm7oyor3tnoqyO1cEO9SMhKyWWcnM+QlYCOQNaQj8iXravKHOW3WlDsUAbI6B4j2M
86Vwmf707Ylp+NGr1CGszrhHDyHLT6tRxzntjXp2RBzD2Nynn3I0udJj9mvtiQfu7IPWzL1kpQ0g
DziskglmF8lQT7rJEouXRRS0Z58jrqrhaUTorismV8gXmvxexD7AmOJfJRD3zlTNcHqeIZgJZ6wp
y6NhFHuW4R9mP139Sd0jdDRDNdN6jK+CIikcnT1brQPvtUWWduhlOngZAQk5GXq505yNPer5iYjd
YyTNc2zim2WFklQaLyneQvMCgxAwm8S0qn5O2+EdLOdb3+rvDIFQMaAN0V7HiGT0EW0NxDmHA1UD
56XQVVlBe+3b4hzOjwM7oFWZZzcx3J2MVaCsn6yKFKTUgfvgPxEzwhQbk0sRr/Cyoxj5TTt6WixT
U+ffxgErTT3fzn3hv8iewRNGyxjVKwpYxkEBFqua/WpK1pkThqsIeas9lglyeGgayBbnC99QnzCg
hvhjMmvhbsvClI37ZxsDpLZiYK/2OejFyiUpu1dgZDT9mQTdjazmcOyJyhtPaaj2TWy/lvBFx96G
Dnz3TBPkXLnu8rsFBzCAmGIyqS9g4ZK++IC2e01wlgWmti4DsUb5wSScpNLEg4AxdyW45fl6QrwT
cDyfe8tk6pbQRn9y1+1E28RP82MTgzgY0vGcVTCyeGmG4nUw32CQ0XbsppYcsXHakCb16FptrQ/o
BwuD9EQUhXzuudLQqLs63p4NQQDD/2tZ7xMB0lM4WBvJEtfmFCgCFnXFiXfqsm2+fNI3IMUB0sJX
z58YT19VgWOGx0hQGuRmsJ0/ie6ET2p8jTJnUyP7QRZInQL/zy23psWoJbS2vEf+J/eRlX53hmmf
9gU6b2PfA6KmJlenWYw1X2dFLWO02arntgsQFD2xvSZkqkCTg4cp8dY5Hx+LG7NOfmJpMqRkX1Ej
rMBBOlCdcj8KPjN3L+jk3f8Xt483FaiTEom9Q7uBSVFfRtNXUQf/wEz4qMJYxONQLe1H4hnrtCjf
K5QAHVIfk9MOfQixZSRrVPBbJ+Sy/ueY1dSJsUQ31r5xR0vew8yk9/P72CQ/w4yN5XzY5Jy52WzN
HSnqTWgyPuNVo8SD5eoZRSaEY5RZBodlPEQ3C2UHJYR6YXM4O3yf5m/HIinVVKcotZ9coOIlGq2k
9q9uiJGD1OzcHeZoOwINMkyxyPwRPxds/XG9QEXRUZDnk/7tCXeNbcEH6sT6T2guMRVqNj/mczSG
2NDZkHprsZXWQipZAoReTJYMjGa3saa9QgP/kYP4S22RkP/hyg3w89U45TxaDNvTgEc3gGzn7xT4
rNzKf7sWtKWfF7C71dWy3V/y9GgpdR8NRb3SBOhV+rTE77/4lu5RDCmoL2huIxtn25AzITMMyRTK
KnfICk/4kVc+Vj84KxpyOKBMsYkASw2SoSJOjiD6iQSSiYSrBNZhl2vFl+3CqvCdcOtJtt706+MG
pBCC9fASEG60NIPyq57wqNuEVUC90Bknt/c8UJcQUvyqnldOtXMnaXzr5eqQpaSMO1oSEhmOiiiP
aHCkt8XV/OZE6THDHwSKkEGlM1Ybpu8fsP9eld7YHFt6zctk/Ml6ddOUh9xHPkhnB5EDiprFl7fF
7bgspf5Sh4gYmz4/KC0j/CI5ubb+mI9TNgsfootWRm2v0VpyMfqDlUVvmLr2FUnBXlScWgUQpmXT
bCTkR5fNh9XIDzb1myTNttLo3EXOarFyW4IqKJCpNcLDzEnzaIPshpK2FLeqDhdmbUKsZANeSpqo
vrXOOCKhDE0G5KLgMCUc/vixkC9D9Au3VVbvmHSz0zCoK5K1a2SEmfvb3o/OpnA/+tnlUyKFfarh
Qi91x+ixZMAWyU0CAWaVXmCtej+DYUeDaYadj5SrmeA8OABWI3F2sV70YQ/Py1fuoqEzimvgVB3f
h+1ARKSe1ArzI0l0JOVuwLpcus8TlOvMaDk2DJLmA6c71rEPUycAkmgt8tF7mLirDeX/CQJc26Aj
m9H5rrppp43m2UGFlBrRu2Pm9ywPBBgS6zuPIec0en2ywnjl0NPZyl8Cc3+Na0mJMggbOlv+A8tA
Ho1s+vJD2uysCdACpjW5up44UAMvzKB4dXyNoFVId3lG7CPSYZpsBl+J/qfruCLRh/Ahol+dHCQV
dPUCrMS9Yn8lE5jpYAICl1uQ1Jk3kl4/JscatrEgoy5RzpelD+s4Yq7JnLxf1hUA+prCmL2AXBpN
5j8pad99BCPLafDY60UH7lEQbOaNbQ6Q5aQ66G3NKcJs/Ch0oEB91X4nZu1vYhrcyWMM37KJ8+B+
MTKvB20NGmYVDHV/mFxtOY8Q2Pcv1Mx8MVvnHAi5V8V06prx2eZkd4L64lfoHnoaJCSKi7hBgxtA
tFB6+awif34tSgcTV0aEupP864LuH/zZrQ3QROPlCisIPm2fnTvbPDiwuZgwkp+XyH9OhsWxI/+B
EKiOyFRftj9mSwgbLVbOuz4wvE0bpNsIg2eSFICbwEW3keUvLQMcwQRPyddeWjwKKCHictPOYvKB
2IcnKRrgCb48CqrnDjNyULpnnbkqKtt9FiaHlPOu9Ik8DUL1FpKwmnftoWmKv9LBhJsyZqdENi6q
ZHlJNV2l1UvR8FQp3O4VO7WxLLchk+YVeY8peZoDEBYerjEZiXVKmqvIHczimIPd+DOr8lvCl8rA
mxbMwIHkqJa9lj682R4o34iHlBcsJReR564dQf0hhm1q4qNiB3EsTVZ6VvyjUcCmeXYyB9z6NKN6
zvsNOdGeVSa5wlVHqWpLwMWGJE/BbS00J8OzO+S3ELOinUlkDyYcZ3tCi06g4nx1e5H/tHb0G1vu
a0LJRMVQ85bSCk79Sos9OhiWcqK9GH37wJ4MVK7DEDc+zCy/JKV7ilyckhS+tXCIcbIfMwN1SL3X
+RM4jLINMGJWjTMd4t6MgUXLxYjc3pDYcXAhf9HoL/EYUO+Fh8RpPucSJnLzfQU8s0A9YBUuOrhs
OxeX/Gqczhu8HauiC1dxZS7m5nh+LsJ5uoMuMC7dLXEfKxugspF0iwFzIH9PfiDP7NDH/slGZD3r
fjHvaaDN+74ARIL8Qg6EGOtkp2ZsoPw2NhaZyRk68pi7Am4sB0Hc0S/RM0w4GnBL3bXYhO3OvljG
73OJbGk2tmmXV92IEj1HuoDpCfrx/HeYCgBc66DVI0OzIjcwYPk21/gyPVvaaxkRt4d/cFuAtJod
Fb4oTjX0pIMq3bte54LmuAZeOVyoXnylmB2hYjetn5TaAovRAzjUkbrRicpVqKw1dPeFCXraKeyt
YJxj0sROWa1+ArpwBS1rVLxf/DrZdjHFf9Wu9OYn7mroXx175WAbJsHOsNUaOEXuI59TFkZjl3aj
kjr9p72ojWo/+iDJ27e5wqV4h801V1Ux/LzsZqjoww2ttcX/L+BfWmG7mGjQlE7PyprE1eBNiTTi
JMP3MfeDUe6v7LTfCVNfCVV/BCZGMzqVNhgvZQfbg5/eOIKyHY301KPOsRZGUP3YCVS7uY9qfOqy
eQ6RUKzmuAy43aOfwU9ubfBvrjFNyrMagwFzd3AUbxiN+Df4JPRWAx0qm9i7h38matD1lvWRLPs/
/hlRASY3W19XQJMtICg6J0fuQmwKwbHwAIOcovYy22RVlc6y4BfNP5FDZj9yoveMBFKdTZ9B11Jw
6vRVcZZ6wH3VXxDhFItEoi6ZyRmhGbLMHoSH28N+DUg6e9Jmhqo/AQstKe98DedvRbwWcr3Kstdi
MratJo9jpJZZhEme7oxeJdlOQ8XWeDYa+/FuaJMTc84HHiJ4h/L/rnxu2TCBn0fapajiXV6l/NeT
dXb0/kisyBIWxJlx/z83xRdAr9gYbxPcC88DtWpk6/m+Loa7ya3dlD76G30nx4H5jnMzsvDaQRlh
rqUb1dKNjU1qDtkTPKSzxD7h9f3Z6UEjxKhgY+ZECmX3fEexk3/SAV0CsaAw1jnIKU464qYMMARF
wB6APUJBAdOJLye1jpXvvDpDssFotstN78ZclKI4ce9pm51A770AB1o5dfHaAiYsYrmTAMTmc6QP
8y0cvJ+ilDc9E888S7zUQ2LAlLZO9fobvteXa/Jc8LHguyx40S75ZwvEFiuBwBzALULHX5VYKymd
fYrWgb7XazHRtHwgAlUkxUVHfg+h0HseCYb7LQKhyGYgjTd8PlV6BLrrzvk/p7S7Tz5PVsOdlerW
BesowzgewHkiM5nVpuVkiFztWMb2hbkKlYDc2oX6aNv+QyXdkZfq+zyh0biC0parnOLWdoO95akD
+oO/OOfON7TsIByYICBp15NMXYI+s0UzYZvns3c+/tTCc36ToULn2BTfsckO3IlJPA+nDjCpbSYr
9sO44+pb6Gs09GBE6yT56TomaIHOEUXgCxonsgU4FUsqlpxvcuLw1XMyI6HwEca6koJbB2jWl0dd
hLkY/yeB9p29bIzyF4sazyTw3V4mR98qjsiTUspBVnB0O/Rl4QD2w5O/qU05Y8/6SpBz2Jiirl92
jsvwCUSteIv0Cm8uqw/Gxj3fkifJsPH8YCHkbKrpXdRD1BSx168NOl6fF52TJpuwCHYNn8rgVHBF
c/AMQD+2D5g5BJDF3aMk1ERhNac8Sb9jF2O+15s/mEg2EUej2TF/VNEXuoGtyqwTRfmCr4AlC1ES
HN1aXb1L2SF2xMZB5Z0PPQPucO3a7ZqB/G6+bAEq4ycRGmvdsH97EVAQODbRS3gj7f7Kcu0yj7nm
115G8yk4eRMZrsIcdYDLYirB0aPz18/XQVeY6VqHnBsbIWvlzoyVfB3U4z2Iy0NeOZi6mZVG7cbJ
gqsxe0j9BHqs1R1jSwIaHl3KRnFSegdPT9vEVo+qxl4URhkuEaLSfKbTohJsk1RPOAOUXwCNoe68
aXbzOU/ps8Sj1zUWZjGc/DjPeYuk302dYMmDQMRBWYbNl1sUD+LhvaepBT1vqtVo+O8ZA0ErRPLm
odNlxQBfi7+91/pFW6ff81tW65wP7vslMounSeCL5Dmd1wdWb2+6zkOQ0gMaapHBBbW+sOYXzDAd
9F57T4kG8+LsSP0I1BPcrxG7DJ+hBqoacBcBh5s5h0NUiCipHnXGdjltzWCEe3tAEcDr1Zj7AKbr
eG08/APw3b4gaDNdZmgpW3PrjS4jgh5YXWsqDOcU3IlwAGGzKqj9bGV19Z+HQIa35B1Xz2r+8+xw
RC6loe0CDL2oS7HrxuRHK9Ft8ZqUdfbZW0zDjIGrYjb6uybdc+RPh7ypmP0hI838c83TzxSCha9l
2psKC8Q84XCYbuQEGDxJZXzodPwpgyCEPAcy3lj5itsQI1rBebGMB3C6VQxQTAKnNsnOXZc+biwj
rQkMGtYyVc+Yxj7mYaJVmdr8Dmhtfa9r+jUS3rpsasoMdDtyntapbKnyYBNY6m7grU/b8dNv0++g
7D/nfRtEjZs7qr3v9c9g1XYpXu4yyDc4vwYAH9UW7fUsTQeEEWC08FflBBUt5nUadAcrzQ5S5Wuc
PgnMQ3y3/q7RmzfEY1sC7jBqmiT/WI12E6K9po1znw+fgNcKT8Sht4JV3vqQynVijnL6xMwe/uhI
H15hQo1jkciJOT+TLoeLF+kXW1XY/gVojdx0k6U2jfu6/ZwswHrDXRGKy8WlvnbNF+VzOqWfaQTY
IVbsI7U6wHSJXIMT0HDnWkOBK9ahoUIqHqub4c1RJipGbmENaBbxxuADO9SaeZuvgNm2OyWH5/ku
qGfxXYW1hXLfecmCu+dFu5TjJC3/ZO8+SLhcgYZjCR6Eq4lywQ3TnWyKqx3kb7UuvGXrB/dx6vdt
W11GEiBpqRTT1PE0JM1u6E2DLiRYWiG1KzlI4xMZ0OdGlu+G8e3L6RSr/GNipiHASmVsxE0f5Lnx
Xk3YINxoL0o6o9D7wFUMSlpQgrmWjfrDIJW1g405b6CpVULswm4+bDGQsBsWJ+D/L33Wb8cO3R7r
gLAeb6ryj2HV31AJTAQXyEntuj5wluDFnpqO8skr0BoZ5Tkds1McAYFtvkxeFnVzDyMXOV2vn0oi
NkI/WeW1cXC78HlsnM3ghjRMctWHzkbp6konseNiYhLprpY5vNVNtumrehmZ+bbCfO846sN3phWu
1KupD3/WqN9sTNTVRP1iW9EfUXACOQRJjHZwHhTbtiYkZzNYRql34K9RhGajdhi52ZFG+Amzc0Qz
srU3PfafiJMwEMOnbtQCPXv5UbNWbHX1JnXtNxs43Po8PrbIdyrMC08j8yzk9GdhctowFXvR0+KY
tvLigEXAGAInDmSFbxl7nYsmKgRjfXLOvfoUTuW6yf37GFsPxHbIKMafscxvUQQhMax3TRpQ1dm/
eOzhLNi0TrYwVsQ6Ut461iloyz260lvkjC+phfeMejHooFpZ1etow5aj2UeLZMt0IF4giVez4KpB
e0R0E8NfvgQLQU6maXth9kenCJgGyOg+dtmc1SGLi8xcc5935CRIFGoNhaVTNg+JlroISR33vP+j
P051SPggKpDOzl79VINQNo1LT4uLRekPB28kB24q0O/OP4CT9VC6xUwaqI+MdEf+q3pbjQiDfQfh
3D7R1bZuEpIb8nCVah3UT2QDcrj4YQsppkUeB4azNuEyYltWWO2HZFk21uxRD14cc/jMou4xjd3Z
a5LXrpPXwvKvwKKDp8oej0I152F2c8Rwx+N8o+IaRiLzYpFBa1TxP7y2JvOVkNMlefOT4V61/m9V
dctYzuPjDFe1GdlMRflWl2WG/H4gbaBqBSu9lDdMnvr/xDCu4xyFLBBrWSQHO5+YQuJnq6ZLGhLd
NUe++94/G46UZVdrqrVNOYEYN3VtjkoQW2I6NgMr24VeTGduLuJGEG8hDhq43VLaJTEPjF0bfWG0
1QZxMLRpb+RMELROrvsotVb5GJSE03Ybmo+1Nzgrbh71VOrWUSozOnK6vXuGwNo+0Ktp6hIBNdai
5oD5eWnU+r5BW5Zqc0MeZpQjRXQ2Jp6o+cJhiV/MTxdugRko9ip961jE+Dn54cpGXd3L58YNHr6Q
V0va+yjxXujFoqtdpBNgwmrthO6zgaMQl/qh76LvsWm/J+W4CC38Z2FgsTOtL3sgt8LVftiNHlIA
s1ye5DTF4aFQDnhSICzzkdqicDjXIbTYxMAb7pDKhtG8/minaW+NWbecWknYmS/PkGHWpm7swDdU
m0m4W4MXUzehGu+BJ+UAdyqO+c46+uhmpjJJ1nUzvuVD+qLsjMzNcdrbobYIQYc/CqZ+i6ll2g/w
04DFbG8iSwYsPoAdQRX+GaiQeddRVyECjK3p3yi83zSHpBzb+k8D8sKpvEug2ZeWky3IoC6G6QfK
7ntZoEmpEJyBIsCK0JPbyy4MbUv4Kid5Csxkn+YWUZuquhY1Icq11r6mSbdv0CbND2rnOIckc/7a
CgZ95MSgLNMOM4GzlyNCfwzvuIMhkBfcZHY/d+3EcQUJBdcsuoq6Wcxow5nyG23rIusRjXMY3WBj
SoQpjd4tjNLaCiA+huLUAWCwTduJchtr9gLP275j/CSi/NUT5BnaBushRGet2x7b3puzu7pHlZav
uVVC6x2fU6u/pUF+hODSorLMAkx4hr4bgT1j3cVNraH1y/P33HPXnZSPMEXA4nbPUTsW21nwMZj5
UXJbPnWu+6ui6Ttsi2vpG1vHaB+Kg8AN4VxKfYVx9NXv1MENtIcsPPLR1FE6DmEz1qefZmglMB03
AAQibyPdlhgF90XH5TmTx46ERZNRxGamRQEfVa+D7r1qhgcsufiJYrHt8XHa/bDicFlIHp0RwiOT
YPdv4Lap23hvZGQRAn1ZFlU/orF1oTDaMMiRdTmLsk7QI6F5KmJWuyYoJVQx0axAF/QliuN6iPW/
zo2WQnNIgjbheZQa6JVEg5pQV19W1zlQWY0r+104J7m9sJVhU0nYD+HRbgQV0W3Y+Qo7MaDqWi/C
DVZZxuQFiwwaIBMaj7glpc0CiBMqJjfOHUHdx4a8jrpvLwLT2uAr3I3jbM4NdRpJYDlkgB5F7L2x
eyBfJcVxZLWvdetu64jBbBiXqFH9q2yUia7UWY+ygR2sKlYU7nM/BszUZQ8gsoPILY74R6eVxSim
6QbkOMZ6MHS0k8Pb2OePyQyCpx41uDSJH5lvBqPWdpqZ3igaf9sg3w9V+s8zADDrAVY245IXybEX
TMb88SJDNldTfSs0b+U36jiYzgd4511T1TfLpXvpHMAG2acKtY6pv/WMmoGbwe2/zNL9i/zgjLiU
zPksPfhGvrRwS2+YLd+qQJw7Akd5hYhrM8voc5OhDZ4KnhMYDnlySgZMolRP1OXj2lNomCsZoVeu
enBkvr+OsQ4zUPgu8ET4lnWXqveW0MXX3Bz3ph42XobmgZi6KDP+QdU4APeVIFHFzguKW+arNwPd
n9unOytDDocxC0DNuDeCel05NWT1Or4n1cDHSlDMmSxqKpMyvtorE//RrOQo24eWIY4d6VF6ly1m
GtBje1KeQSIc4yC/OUW5T7t8lyRiP3+e+dKX6HmQdf7gEjsbWfQcNu0LkewM3MhF5K9DDbeNlf+D
tsZADlCe8Af8eZRaiSYuBAB/zT+Aqc3eqIr90MkfPIDEGTDsAqpFNW3l4pYF5mYsxGWWq7Jif0EH
+6jJtGApTNYsH7tua9p6QvPYzReVD9FFzNffZJgjISeMesvl5vfM17OuPPJrBrZmnZsH0IZ4FQ3j
1kaKWWf5sSdiAujENUuLPcazQ2K4j4k2ySzcnR9UVyfP3qOB0Zth+cYSJQEog6GzId42s2Rqr00s
xxjB8wyEU7ghsGNbYIVB/zswhEs8HAUw+QQztEL+m+ADMVz94nlYddieycGl7BmyTZxOx8qxDvP/
5rX5O7odsavVKsvlAnPYD4q1S4AotA+ac5Zaf1FOiIule8lLLXq54Vi7Q68bl21kvFUQBz8Mv3II
fXP6ZZT171OQzI6OC9kmuGG9UJJAjagRaJsfavsC2ULG15speVKUU9ji7Z+cGJ95+JEk1dbLiGDG
c2tpxWaoqJbDZpPF/AGjfsp6+mUJS0vPDmYCodvsT7YorqaVY50vN/zgddBOWMLjjd/XV003tvoM
W8PfuGw9nKyA+4GgDqjTk+zQC9bwTmS+U9T8EfgAHQLSa+1ewDuQUjBgMUCbyrRi/LIkRTyn0acp
mJORy2IhBcgumuF/oHj8syteuhEbnEIbFiZ3KjLX46D8TRHH/yZN2xqMFcM02vtZfhrS8hBhw2Rn
tJ5/a4ps3XCcVScRuftil0bj2R+8U6qGrxauAWzYdDX/gMLLrpWh2Hbk3ya3v1UnkEQLQoaFeWMr
OxtD2d7qBb4g8TJ0PGuhaFAzIE166kmPecKK/uQ0wXroktso/UPO+yCxu5nsyzDN7/4y5cgPYXRX
rTN3LZNUrNCg4kwEkTA6WHrk/reRCTya417La269GOSb7ab3TE3Bev7yCuwoHTlofZbxyo/NZ4vB
QhHDrq6HPRCUZKNc8VulQFWAw3ZGfmvHSd+6Q/o18JgxOF7w/K+nzF53SZecNFc6BJRVn5SwhJK1
AA0aj+WTWQIQTP8NESgeL213aEd2OuZl3jZleh9RcfANFktc/MvUcwBR8SpAlHcPEudziuj3Dc/4
KZtpG6HRY8fCcHCq7AIPLBAuwWLBxwEIXALUBCJFJSCKtcwAngQiPT0KtmYOEaGLtH3Emh1BvTqW
VvmgAzQ2eZmSvzx//vnnVPjSFywNrwwC+R2RfASxdxxYiBPlHDQrVUPdkRWZ5s10djEjE3r+C80r
3GgxOyFmxOnahqa6yAvSZUy9/M4HC45z05yahCy+zFm0E2PcDNAKcz3ka03ihch9+pr4CFhkoYZZ
eJq3xUWAv4taHtUv1A7Mk4g0q2KU+1IQN5ZTO/FCbeI1AjtYVRlz6KTp2WfrfdqQbRgB4W8Kypm6
TcnPHs2v0CPvASJQ99yFNonspUtvT4Eo35KsnvHvKTvKBvX30tfNgTAiXq3I6mRV3ND15isjsN6x
8tJIepP1IR2dmYmpg6LTx+YqmWJtfCtT+MHTYEWkE6+zMB0gYtTJM2klzUFMgreYEwRrO4I95rUd
UvQ+Io2MTmXT69gZO12PDrT76igmLUQ+VTL7cbB/loqpM1yVdNsrYR1iEIIUR6W5DmObtZWgPmMi
ndn2vVBeURBqq+pHa3rtIjRgT2dG9K9sNXPVlExegjo7+5gR7m4RM8gWjpvh5EdmpZzh6g1at9FV
Ay7e8PI13RzQiDFCeKEAMk7sloh1GiUp6bqzcrMeGAQXF/mDny65IYj4Zul5aSKTh46CDukvMjmS
KoAFCD87ubUbLsQcKs3oz1omEVzmacq6bUI00jKPA7DuOlaDILbYrDIuuEkhyEk0DJqAVKV3N489
2INDuQfblkAlKNR2slsMrUZoPzctW+usSOo7SXsWpBVUEvqEY7YNWehbk+qvbSb8BWOFajHqQB54
7bDsNs1qnQ5tePWsrlmnxlg8t0Yf3B2t+AP98huaXIZCBFzfSFakUSM0iGATrbvSLPAjtsAjzCRk
O0iAFVRcLARtoVgl9G2/NYvEPphVF22nIHMPsjfToyr0AJeTmy6iThjLglDJdTuo5Jj4mArLUcSv
LXbebSM87AJuh9K6wm9mjxS5Q59238x8x2NqO+aOEpYq0lJg5Qyb7ZA9pCuwCTBs/URtPdSNT/k4
NqdC9u9OyNwDDaDYsZaiT68ETkNBjojOu2Vp6TUCYUyyO8Jy0k2tohbYr8R/W5FP0lq1DqsjynHM
Sf3gdKH5HDhT9krXhnWDLR+ACr1nIyKQ9RsS+0pZIqIOsBDDhWzACnexg7B+AjPQsmkeNE07lJGk
DhRDemnxmD5FJZnjOrDq1zSsrZe81OsUlWSQQujjOOXcEHvoWLQkHebYW61I41lYCBzfpR7LBV3Q
k3QmNPeIqekrasLOBiHlth/GPU7CS1yWaPxJfMpsgIxtvbYRROZFil7B5E2a2ZCSmce8mcZwzYsa
b3bK6NiYNiOhsFrFaqbXnXMEvQw6pvftFt7mP87OazluJEvDr9LR14NZAImE2diZC7J8kawqevIG
QVIUvPd4+v2S6tltUR3SzsZMUE2WAZD25Dm/0QLAXjizJgQ8vVVjjpgTSGODbGFPPETxhm3i1Fbe
49ymT1WPqsNckEdoHdA3IC0QDazzN68tv0b2DNQRA+TEHaFAgN8ifUWNg21Xc3GkqvQnkfo8isTc
dyYB0JT9JZZGa4ucMae167ibnhxIqDarqRfU165RLE2Z7voK2r+kITvHX7VgoNwQMihWk27ZfW2j
8BTXyYU+JHcIdD22vvOIwB/MFcdfI9cLbck6GQ2WxIOV4ZA4LZHoujDL6YR21J0lyWalyar2qt2o
27fT2G7sLHgIQfw7ZrUojO6+GpH9HsgEOrl+HVLsoplDbVkYquiDLGcvzVPeOJzcR7bEnEziGeRT
fPIqOHhRXD1FE7GODrLR67RlJisAFiicvKOtB5g/hdlruAamSgnMsaALAWqg42w2oI4khQu/0q7b
yr7xyuLeTb19lcOX1PX+earg0gzBc29QmrSot4+wujHrxEo0l/s58CkrpkAMa3SDzsZBEoO31blZ
1IhyK7y99xBV/bUbaHdNbNxNRY8jYnwp2vpotwiqdSWpTvSxIB/iMToZ0CSgh+Iv4VHIAQ9SD6j9
YQGDTae+dOcXkcxbu57Z2cybNDRXCJmA32G7yUKyXEl2ibsWlp/ADKUn7njQNwK2u1kV40INbpxb
Hm1ajDqScZtTOFqiypSirevvZg0aQq0SOPCScWNKsQvmhjiyRuaSZDcJQ/suJdNrO3hk6A0HYfHK
6cfcFK1x63eyYd2Jb/MEhe8RMvLCGsfFlOfxgnwL0hqlOJRUbqNiIs9HcomqHDzd3rzOocCg3OXX
2J+gmjuSpdFQPMJq7Gs9ZSvX53htZCbgOS6eFpF+1lRIAqsjuJm45BLIbzWEFdU4XigVBaXose5s
MMkZkNUyhEUZ3hUJ645yY2S/Oq8c7M/NHJZLcRdGxRFZz+TMdIwn22IvQtkC5nwdiIVSOy9Lyn3J
yGjLq/LYutldHyKsnNrQcJIC7UrfkdAl7BdDzzFgqCAM6NDClNyKA9wAyOgyMsA+k+EguXE1OhqH
S0igvrkdHO+cAfioEuPhZF3JwSIaGsO9CdyijcDhpuPcQ/ZC00cTYblOpAbIPWAFy3WMyRDXH10e
RVgwYzPzZW5eunga9vpgNQ8JJ0ohh7VSO1OpV6Kqq0EfwaFm83UaJNH5BE9vGbIURjZE4xbF08i0
YZ5qqJm1ZrrgrGeQFovsZTY2Heq4Joe3ZHiy3QZGWQK+b7Db57lBSTaxYBb3yhosIVdWN91NxUoO
4pIjn8W3+dduFxAr+DUEPdYoEwAV8PRnQ/MsMGQU5mDQXZnhRFHJldkyA2cyxyMaimAPQGIj6scE
DbZO78IrU8PdGvwnchNE9u0R5OEuI3GxDRK0j1ULW8Z0Lqhc5Hq9R3vpUOUtJsfJqmmn5WiICyft
nkCjsXgMMF782kYG6UuIlEsTYRYlhtck7Kg2Znu65qHRAuTTCYtM4Oati2xik6k6QffkR9NXjONC
dlP3wGp5lJO+wez4a5UgcNPCwcVz5ksOvDjvNCSau3GmbgVOLOb4UmneQ6AFr1NYLkLdvEnqCV8U
7UDd4sYZ2l1sTh3Z/2hYlBYCIuQcF1Ymzj1SsEWV3lrhcE2+Euxfce8rskaRXk1NsJeu/Yqs38IE
bAb8r3q0U30fo//iZhMZJLSeZvcGjYHLhpqBk3hrRIKvuwZDcHISC7U39PDXzLQmreFk9aZqCRT9
2njqJHxv4vctcRngHNhmS0cBj8JZvwrKOsMZmXfX8aYMy2ah+ojQ/B6E9bUmpoVhzPcaxf6xQ4ds
FPIQKRy1NJqLwM9vg7m69pzwsevFrRy7fe5kFxlpNndOWNqh1bBe5JidQg/dEBsfQ+nuzVY7n5MZ
ygPbYQUXiVm99Fufh1Wbd+sd1fxj0QOQwSY5hY+UdK7rQCr1Yu8EKunBEnguk9hFo0xftT1oqbY/
Qt56r7pNYmuvFdtOIHMKq0yNHE2cF6T9eQ3fJRdV5Ra0E/f47Z/WQ5SpuIcjeV3M0/VUUjWd/bo7
z+0YSACHv70EaaDmG99QZFhQc1rOQR4L961CNC/VMa6lADUBMaqZSp1BKZHdGzWY8Eb9MYrLfa+d
xhRrdZ4MB96xfsUEw4HZjhlnJK9a5A2Td+VYwiVc1Fr5B4kM9ZsY2gs10kZg2i1oN+4aEukqgR7V
169B1i2UjI2VB3sr986yCXT1teG9RFqy9KYTT5777Hjuyx9fTjtIsjocTEgvglx+/aMxqM6DHSBk
TK75DhwJtPweZp7SzkYheqXmZtg+mKp2mJAiONVEN3xrQv6ff0ZUD+P8Cy9ZCIg1ZbxMjeGG55uR
GYBmUZOr420u6zr/kFBmgKyI8csJjHe34V10iwA7wWyO6TD+pr45J9Gc5YgbvnLbxKKkcrlvP/Uu
uc2inJ5I1aPweDV7R5HgSWRuWrcAtbhRjTsiRO7rF/ymN9674wPhKjWEIY6OhdoLD0I/aOLATkV5
8TRMX6qi+Ne44A82IkDcay6ChV8/B27LARtJDRey2yMXsonD/rhLvpJOabwDFqeJce+U2MO6hOhI
THzrUGgDmf2Fd6vfv3U9DR8601r9wzjnciOUJEZMNlVnU35Ne84D8qXxreoXrl9DIjTuOxk/qnbh
jSOrsaBswZNS81jK/o5ecsgL0lKCh1NbviIw5apVxgIaKltJPx3Ux+ngoFJj7ltLqblAD3z7hXGq
lVf8d2dXe9XrBoSQ2r1ppbnmrxoJetG92F2vYNObpD3I+U5dVtrxjisN/mlASoR38vU8Krehhpua
hOpv7R3X5lo0LD95+s5+4C0TUAd6XgPlybsGckmdM97wDqpfCXXIuiCznqzscbzhgcLAWxvxoB49
Qoe+QP2ev+azvVUPxxeo3T8ip8unKRSrB0PDa60uy7KhLlI3JkfdVZKaq749lSi+etgjQAVS81Y1
Gy/2IlrYGMLSqQx8J7aQbKbjc+iPAMDSt4pVmRGUVcMDvc81GGstMHdLu+Ruyu5LgxqIi2zJpYgu
TE/JVuJGPOD3Q0/ToxFfg2XaecPKIeWFk1zlI3VibmAuDogdL5LZR+Rerj9uJOiPAVSRInpu4mhn
sIJGw01QIRxOeAj103+bhpVw7h0s6GhcBgGNS26bayOpD0cKvx7n3iRfmTRqUERzveyV1KFzF7HO
qB6kOXkKPsl45vlJgu7U/gUujsGidlA+5rnJRjAgHEmwwLKjLq/WFz7IA/CT1hqYJmJgy29XuUy2
qfelHy+17o7vVN3AtxjZt77pKKkhxEHr18+F/dJO3qYHp+vch5RW1LBR/RlyXo6N6wBwNgQmDLwj
FBn5u3okre63qkD6xx1o/rnIE9DYeAJiAyWn88JHayS/AR0+BugkGvc2iBT1jbwOyGnhTdFevV2t
SKgpjYTObHeMUTRr1egF95LkYOGvuet2ENtOZ+bPZHshz3WDODjggUQ1Y9+F4NYqtyiwF0SOLsy5
5Ipz1RAXHwt2d08K44zNmrMsEh8MQQGu2HZv8cw+w2I84l4hnQOqBwWhxGUoZDAD6JIuxbK+YOTU
+8ik/G9kC8zzFk28gXuI6mxMvvy11a/iwsIEmmw8058OUv+Y+Sbxs7U91meMGW5VzY0u++gtj8pQ
MzYfk/7bpFG7Dj3P6sa7gmnAnc5dqWVPLRwZjuou4QhzNYkorCKPQnequYx6U1WiJk2eJ+0w90Jj
MaxUyD2uk+FCtSSdo4a9Kw7MEBUI+Rzc+U8GKN8hmx0jN0y9c0vf6zH14Olm4hjOTTAX1JBi0cAY
QM0apgm/s6ulBGY9jpilAEUmDjysx09Ob3A31aNrM0Xo6iqyUMlkVFvNcVQAreqK++EPwyQeUmQk
dc5CKGmvXeW12CTnMn+R8j0pIVwgCMDax3vV/j2C5GB7xuJ0MdmWemzTOjnOXTO81ih0ckG9ArKv
v3F3DBRnhmeYr9ibGkpX/C2nOx0OrixxfUrlBOAoU68HbKiuI7+tRRFKh6Cgm/YqMq5dp3vjNayc
z3wB8DxqMGZe6cNM8IR+MzCSwNhwJN20EGoEf7L0FgnfG/WY3MdMDosWhgHDpzI2Iq14LSrALwlg
CRJjGFaDjL8cjS2oRzLqNXwTgtisXqZmsPO0ddYaG6+7/fYdkVGhtK4f0f278JTiKfGWGuMeI0bt
EGZ7ryajUYTJUj2ipWFJ1t2ory67+MWr7NuKS7KghcOytqjNDbl5xVhTt6OhF8RywMOyexg+OEcc
nZqUcz32olVPPobMjkDTcKja+0iRtmOEBjUTkwh7S0vFeavaje4ZXRaS8F2aBaUiC0MX9w4BhEU+
4AvNEjf4yVWMPuLcN1dl75APxsM3rKf9R3cyY/DGZPXhARhg3UAoAguIass0LOlCS7wyMAlowHqt
hJmiYfPQpai4eocpvgQ3uFRhpGxgKGb5pvNabIZWLo5EaYPTAJFW0p3Qjd/zPWpN4LtHKnddQyDE
4ONXrsHkMpwGsVvqY3RrWkGgaN55bWKIQL3m1iyiHG6q0Telt/O1p8Z9ILJg9fEKE9bNHS4oH+ty
SwKCJU4FcGoAJ/4z5ltnbE08rHJEyZJXtaIZX7hLr6JGtg1SpigcOeJ1e0ZNmW2C6QbcW43R1lYb
NUyks6B89SRrg/mizolNGlITv2HF5mVoBpBMQDfaryoP8Uez4hWy6Wul7YvCDyGOd1BLnoSoQrbo
eS7UtsAn6rRdp8Qh6L2heUOi74NwMkMdjHc8l2lGw84hfRHh3DSgn+OIUzRSAJSsGQMpFNyDeuYb
fcAV1KVR2fIO0sZ/kFnAsOiZMLSTmj71FMGy605qk8oF6HiAY5Lmof1LNPoYeGpbU0seTa26tecG
Sh113nWg4fmADQyyV16PRlgdI6IzXqrhMuVQRsGZnBWA1sZmPtK6QwZgstvAVVVhn45Cp0Xbhnq2
jMx6ldho5pd1+9zrK25y5mXPuYMAvoTOAr5ToJROyRugiloucFm4na1uWxjFYe7AvaoDyBDssAdT
h6lv0RyASewSmvMwQBvMuZecCLgwT0SESXcKOFVB+zCOACtASNBUgkjCtalbpNFaDWswyNikXKg2
qEF3EGTSBobrnk0tqQ6eoyV0Us0sJojULSEZ5ygGFN+vxAHUjhhBIKk/FkAkWQ3U7t2uumQUq/gj
Og3sURXibsQUnDAqSj2ja+AukJBMbm9QtFVLFqOJZuMmrBHngR7Ia5k0+xZzdkaLemgVACDqi9oe
CShQtXxmRJlC/ZkA1h+bM8Yk73W0fI9hNYzlPUONIa+OOAKYMEOkDs2lA8UIBF+E1AJ7so4WGR/n
c3QHI4jZ1VDrdJF4+MissdapnjDMpyCylkxqlSBQtBk0ZChdIScutrQyoUroXKu5oWIyeQrQjjDG
BuI1rmofq7K6gnaq2/FOhxjqcCricfmjmoQRsY+6O8Kkjz5joNLOvC6CeyVIyjKJCwBOGc7SgIjR
jNuSgpReKkEOtrDkucGqau7uTfNJtOpEpuJH1eoMFBVHc4KR384ufK0KFYhuP3qpBSU4b3KwNNwJ
qzMTasdlcR3fyLFdGREUHEK+avzoHJODCkAqQoPU3vpGAbW12qOR/dpO7WISzX4cEBtTm2hkIv0i
QvetmUvo365i45HFq+IJh0z0ocgMxFW1a/sEoae0pXxfe+iIxMOm9Yq9Xln3Qxzflq346s7DQ9DC
SlW9UuJRoZLonPguEoSLPnbO0EVImsnoke8FX4w3vdN9DRpxQZW5ofPYyVxDp8QKCR1dUyIwc29N
+bL1Q8Kr4ZZsNKQ/Bxp4Iso9Z8b0zGQFautpXUJzBcdfKdMT3GhDCEuJ8oddaHpya/TmJi2tG7LK
h7yn8u/3T5RxtnWntecfJyiIp0VY3w1lwbFxXGGMdURwmbQ5WrroZT8g4krYUm9FWu8zjbsAAbRV
00ONDt3RN13s721rJK9MmlhtmcVwOxHQd9aNCgw5bwPCco6doFqkJRn0BIGVeZvdqVRM1gPj4nxT
AymmGLuxdY0aBu4BRsyBA7Dmda/PitK7RJP9kMuyP/eG6hGd2VOJ35+nTsw1R+4soHkM56g6AHA3
2c3GXNhFuGsYJYPXXGiU3KDSw8rB1NWe/DNHxBds22d6Gj+3Fuqw+bBtcoTXwYawFJpYWcQZaxBD
um8Ghwp1dK4CGvTmrkfHRovFPhqqSAOnLPODp1pZyyJnrOgsEQeBHgA6spLTlH7B1Qi3mvIRDVJY
n055P2j2W13A3KCkcpob99Yb7bUaa+r2jRz+/seWPAVvEfHnpINsZ//5iogE7Dt74bMz5zVSOGB0
PCD7sgsewF/fqfi1qMAFQuKLq7pBs9fed9g2gP+9sDRYjdKNEc5BeWbM76LZuC286diq0oXnwZ9Q
QLMeWlDQd0fMt6g5NBaYeh8Bj9KFYNtQvgunnm1/hCSYLnV0bPAOwtKqFxczOemzKsVVQu/DS2zt
xiM1jW5d2fJGHUlnZaksEorG2VwpT9kV0gxIqCQcq7ODFMGxUyQ61k3JOtqm7rpE1YLTVHCLSQln
FMEktat5LcewPC9JZgyhfHC86M0hr7sknDl33XqdkyQzkvbV14KM5KR51sEminAeF8JgLZ2DxTgx
40i6ggpjjWmIHbTYv4PS8pw1qCAlk7H6OLeh65j348ox+5XavYZ22GcE1p6FdK9e9scCx7yNP+vI
NObhxnXmzSyyZ8sP6X1zAKQ2tFC9KMKs86xzF5Wgxuk0JBTS2ke7WDz1wI8BRm3GGYGCuLV2U43N
SzC+BIYHu9jTkMiOKnxjRXlClP+L7Nungjnc98keoO2GWIoMECtS1R1QaAHDgh21HaRXZvyCyM6u
ZR9pbHlUu6KrN+QQgltVKDc0sq5lv8vR8Dsbde/C8wkv4WU2AYoMoJ4j5dyJPtdZ4ARswtmyIRVV
svb5bbNXa4HDOl0jVKKyBxXIx9jU7twu+WpApLIR48Ba7hCiwjZk1HTcchs6zhKnhlXo6l8j0pWZ
4aFzlO78AM0K3XlOxHSdas2zH0+k9fVXQClk5TD4KUcsQv19C2IIeMBXNUKSpLkVentIc+skcgiU
5XhBHf+gN0j7m2ReAFYmWra3IQe6ZrQJk4DDiLvWHfPeZFdJlcirRFUXSjSCCkf2olmv1gNVM4Gl
dwj09Zxi75VV5++jhDFgwKyqkJXCuW6pfZxFu93YuNuS+FkNVx2uCoaZ+8FzNg7jcyzyj/0SGOxh
mONT11BzsxHCJ/jIazjcFSPLAfc1E1+0eYwYcrtRXxiXwVvTY8kVBpexAtJ6pQKfob2iqTZEK74c
Jv98GnSqb8aD3hHRpNBiBMO/YYa5WX+RRfOKo+BWjW0zNi+iVF7HrnOb83dKWpcqA1WxktllyLIR
vuVR9Ti65TqU0YoC1VoFixyptPPJIstH8sUzZiSba/Z57XqETOFIyr0lKtFehhL7CJSgWatB7KRY
LNriGAzFBVCTfQr4/ozMOLgj4ZwAMYLk5vgZuZBMg0o/qG5pYm+hSX0lA7HuQQUMaOfNevFgIsJl
CWR3W9Lvtb/CBQCyESjTtFoKf/yoVobZvA7rZqv6TA3ukZ09tYe7fgjOHeZiYYEE7/O9w4oXg+RV
UbhL7+AhuOyY/E2nKeLXWVYP2xHHrDA3dx8NYyVrFWAYlfuGrslCi8NntbaYYKezxFhC81oY9rxN
Qnnh4QcZMyrcROzIzj+FLN3AUGwSOXLVtukxSkJEH7tL05H73IYDJsPLAeLYpGVoIiMGzCggGnft
4RZ7J/LO+coE3tXBD/VR7GEKbB1B8V2WC4ctUL2mIt9uFleCA5nuNqzHighW7/BQY44m/rt6UH0I
9qg8XA5Oe2MH0UXR4G/JGZc91FmU0XSrMpkepqN9UKzt0LqYGkx41aPIknSOjEl25Du7nF9z37uK
gnCbTsERB8uz3jO3ZcjuN7f3IvHwxPU3asbXE2cOHelhwCEUTKkB27s+JFwZEwRAVHoZhYHgjABi
j1HSTkDaSHQLiSN+iYNs5YmRjdNcqHvQo4o6KUZQRoKyVL+uEYMAEfJUIxgf59XaABI8duIFc4S7
rMFzcA7e0147BBOQt8YKH3Ac2KAgcdOiymnabsaRqT+kffCYAHbp6+QW/fkd68Umdi1oNhiN4TUw
zvktPOxLw5HbgsKQWj1LP33NRPQoM3lRltMuhpwysEGqXJWtZLwiTqXVXFMhRKeiZIQUqgrZ7Sm2
g0H1FgByj92M8VdtrlORl7hXOUurRE5EjVG1PZlBdzRGUBks5l5MhZclKwKqGWblpa1ksUtMkhpe
dBjkhYjeBgwtEN5cIIuP+nS1R1MLogeVejy2nAqqOHqLCMoAVarfVS0kJHQfo3E9Zwp+MV4M3aAO
9CEweDdFTbMZdikbcuNrB7WMoj1ADrSW923tH1UvdGTb6t5bB9iifHSkYCZaMNYA81w7kipI4Zi7
fvB2GeIOdYtWHCp/Eat0juW9WvlLxwdPQyIqFeFFk+pvMZ1VhM7aNKgdo/aQueKuCMPHmMRhYDk9
QVO4g+y3EXJ4s3PnWjd67LfHferWe8FSa7H/RDxXkIl9gxCQaQHTYW0fpXkNIV0uw9TfJhgMUCrz
r1QuNGxNePv5LmT5CqzmoHYHmeMqbxm8/oLA5p3thOu/NdOQOR075k1UeqzO8xaqNeoa0/nfwjg1
Ewgz8001ldRVv4TU/3//7T/++V9v438G78WxYJIU+W95B+0hytvmH78b+u+/ERaqP2+//ON3xPgt
4Rm6Z9uOkOwbuuT1t5frKA/Uu/8G0AsO3pyUp9AFe9z7py4pbyM5LKwwYz4i2RCRCmsQVar9w8+v
rb76u0tL3ZUeWELddMC7u96nS/da2aRTDhWv6euVjknWhelG0eUUJPHq55cSP17LgCrpSl33DNsV
nvj+WnqN3I05YCNr9eV4PkWIixRAyENyTiCXE3SC9rqAhSns6Wsp5jeoOjkp1Dw/mDolxixMrItW
GtFV1OBPHxZBuQ0mEwEWPK3uNMcZNnpMBjbpZ23ld5Zg9+qeOV3DpIcTfd5goXSroW9ycCmL38az
QZhTwvPNDbR8GnUeKStjADNJPBNhyviL53c+NbU0TFsalm56hmEZtmV8//gk41xKRWNzigH+pCH1
ni5cWBHeYXp5Ig3p/GJYfW7ub9dzLJsudnXd+NTcnl9C5cESBLBTsnfxphglJJqouPpFt9p/9Vy2
lKxLJsBg+9PolXHpRHoS+VdWF5XZOe5NpHnm0PMu6hCxo5zhBQ8c1Vzww1b7aEahfZ2PKG0TsfQL
eiCi3h32xxCboFUVhd6y0XR/g5y0t/XM1D6ZmhL+gSKITIKLcu1QhtlhltK8ceo+v/QDkjFlln5F
KGk+YpJpboQBJkwEEXi22vbL+8CxrIdWzjbww3KgkNNV8pIdcLz5eVt8bgpLGtIxXDpZN6RlmJ+a
okpRng31oDrmYqAQ01xrcXZlZOIeabhfNPsPl7KBsxqmxYRybVP/PHHNzqwk+TT7wL6CbHbpzs92
MMe3TZohUNARF/380ay/6GWmLElNBrDr2J9G75TmBiDSzLmCNiqeUU/RUZ6e4vt/9yrCNC3XtlkT
WY/EpzFrjzKLy8QrT3YfPgYOm2Qolj+/hFrR/rziSYNLSNPQJe1Hy316EPQ1O8PDWOoUiNh6hYqB
nWqEmXUZa7BUcmd+Cyrs5QzZYf9ttsP5zy//F+0IepgG1EFsW9bnWTnEfQNamlnZOG5ymOaAAqHR
u5ufX+Xja75/SmBmJqG3aTEiDUstRn/aUuw4Sut0cOpTXct1LizkHKRx3Q71jZKeBIywFSX1ZV1h
iOallJA0Kvyj59n5xbgx3L9ob8OmoW3dkYyeT+1tgBS2B0Q8rqa65yzcTq6PdYLtNcggpRlgv3Q2
BpSIxnyDPvswQdo2A9arKrqIOdJjz0ZSi5pZiSYUQIJaphWgYT1/nj3I4V7l4wvxi8Yz/+KWTYf/
sWJbLNSfRqF06q6yh7Y8DaxNUqw1cn/Jro7rZcZBavSwhvSwncDfM0JewxlXP7/+X41QyxSebhls
mAyUT33nZVad5fh8t8h8nJezjPAnG9f6bEL16p9hIVADJHmQR/ri51c2/urJLaEWFp2t2vl8aS2w
XayFh/LU6HVz2VgJXIDKCPYTmaKN5iJkkZnACU1hdnAboPvVmjMtuzoXi0oHQ/OL2/mLsUMDGGwt
3BEhuHr9T6N45PBsQpsvT3oYJns/sShVTVTACwbKNjF1RkdgOpdVklk3mS39RWc2xiZyAnRyLX3e
lTm6+wE3umvsyUT/uCZwR4Rk57LDTL8YNp9XZNZ+gZKE9CzbFsIUn27Wl5UkM5x1VyJNyzvO6/m6
mcncMwEquHBY3f7igj+Ok+8uaKmw8k+tM+AM2gdgGE6B6xqrQSuRqshy4Di5D+0KPn9AWSjWXzw7
3v68Y9QI/H51Ed/1i7qzP10ZX7ZS2AhFn7S2OAyJdSxG96UJG+3ffsLvrvPDpuNauhPDpD9l4Dxb
k3whGk0m+uU1PrnvevjamL+Ih3+IxdkehG1wNDdYsDzv8w7kJyU2hIGLnWLXbikl5/IREEmev9v9
Db9ayBeTv/h5cxo/Dh3LIyh2DWGQuXXsT+2JiseIAqweHKKeJGwV9PFmtEaTgoSlAzhwym2L/Mpy
ygdoxg0w9bBTMnxuVkAIa6JloscJeVlAQWWKeqY7UYz7+S3+2OOStB63yPnEBcb8aRXPOR7N+oi7
FwkIcDwuKvDJLzrb+DFA5hom/ydGhsWpf2oFF3MEsLR2eirykIxdP2/HIUUMJO6OpNA30dxscIRf
KFs/qj5LRTidLGQ0ZvtetwcAbP1CpSjjdLz/fzz8/97Yx5j503AH5RkYYZ1MkI3n4iQJfpDf8OSK
KR9f/vxSP4YH37WB8amdfTm3ktN0duqNYlHU1ikYzdP/4xJqgTI8iwXE+xQa9JpjxpqvpScVCTCb
yqr5t0MsHsLSDV240PR+mEOcl9NYEqSfmuxhRjMEUS0mKiXEsMEXtdcX0vxF4P3RLt+vSFxSCldF
ja6wPm9cydh22YhG5KkYw+vUSAGWRxW6cvFBh3EJdgAhQR+MiRNgfkipzvOrX21Wqmu+uwXGpqEu
bxPCCld+alcMxN05CyzjGMMQ7gwQbikIWYQg07Uzge7REAQJMItR5acazc2f9+qPs+fT5T9tPw0B
nw7XSV46Av0irMzBnKL2vKiJJN6SMh5BFWRARJzZASMHNkCJvxnVeB6PUls0vp8eJ0NzjrVA02+Y
8Fkorah8/Pld/jC8uUkLPqM0mOjM8k9thHp84ehZZV6aPQknkc93TeyWv1irqPf/0BVCWuQ1OLBY
rvnDYUUfozbFQBwXGuE8Damp9Guht9d18xL4GElAOeBW4IoUy6ZztprbbgpjfCidaovfzzGu+gu/
AKeoB+VK9NhIhZrQzrjxxYCxAPjTcmPV5WU9w28mM9R3BquitFEsGzduns9neBMui854HG1bUhfq
Vy7+Fk2bvJAPvq77+DqMbRCJFgp5eGFQVy6UsxFmnisw1edROu81R/9ipME6q0jf29BVJb0KIflh
jsTzMKFAUblQJNIwU+DS8gEd4h0aAws3DlyUAZprz/BB9MRQnDi3w4stNl3kElKGVOLCm24EXm6l
+bnL2QNf5qs5DFd519wgDXmJsgq6ffiwoyTYPJsDnB8LzWWekPeT5LYzxedCrU4z9Ee9jh/E0ESg
6uzrcGCGo1azCgz/drIQy7ZRvA6a6CaDGgc2+mHGxRxUg7hvEgJo28ZlZfIj5P408jRjFH9Rjqqy
1Y92AFu3ISdMcsYp0i2Mozc03x77xHnQ8jRcznO7jmAKT6m1n/V401Soz7Yc+QGRbAdSbpAQOsTB
Y0pYI6aDrpU8cWYCwpX1y2ge0QUUTg7OA50UR4v2do3hpWHr5FQtY2FhjYAJ9roIAYh5vYnmkEBZ
0Sup2/NlIgfO31dzi+hXdlHICDCsNlwrwUvQOIvR5et9F3uWNraWY1e3Z7kH+CdCOM3wcBToH81D
b2jVss0iFLUJxtcRRQ0q0C0+SVHbUfWOq+uq6ZBwrWQxcPDJw2UUm85WoCIFfGVy18i11wB1cgoq
dgWM1Bps892N0vHgaCyIlJ/jESddK90NY77zKyqrAAlmAK6hjglzChCmACiZxF/JuF9CvoGW7sbd
dZEit/Hzmf85gLANwmJXStJ/pgrpP52pNNPTJKaKw+UchMnBk0n57DjefElGbPxFdPp9HEFIREqT
6zgkUm3EUeSnuNgrgnBq86lFpD2Pl3Xg2uup7sK7cXa9xyFO5lVStcH7x/P9x3dZ3OYjq/sGlL+m
/NF++vWf6/fi6iV7b/5Lfep/3vX9Z/55W2T8//NbvvsE3/vHdRcv7ct3vyzhI7YA/t7r6fodJ/b2
X3lm9c7/64u/vX98y+1Uvv/jd9RVkFrl24KoyH//4yWVl3aJUv8nja2+/o/X1CP+4/fb8P239Uv2
Gr18/sz7S9P+43fNEH93PLZDAlqh8jmCvWB4//aS/XdCXUv3XJ1d23Gl+ftveVG3Idlu8XeXNKnt
SZVI8zyVJW0QM/72km5LAgoSa65l8OW//+vhj9/24W/98ddJd2Kd7zYJdVccF8iQ4HLOhi1dtZ//
KaoL3dQVdY8QeZxR0o2TRwQ48GRyzvCkA2HR7r0OK4cWwI8fJrvQ1fDQkfik6+eznr6NpXlhxqji
TWjlxikWVSOWLkVW3mlTRH5XG1+qab5wffe814CnG2H5nIUOy4RVKkQGEcpcP+LJvG8HD3eWigKr
ielZSsEmL+Zs41fYE4IGqHeO+vG/v4b9MC6kX1BRNbw/3vLtfakmN2WFfO2MJ4+YiltHhAeYmEjE
44aO9xOVJ2/wQBHhS9XsPj7+8cM2cTjwUGVfVu4QY/UGTFdvUXnvipnCZ+2SZNeRtfn4gXPbtAvH
+qkavdd4WkXlAyZD5TmaTMdcokcP97bedVbvk+aJ3irYfhgrLXXtMYcNhsgl1sFZVCNjKme/2CGR
Wuxa5IKRjdDOU8snFQVGl6IxsX2udViszLo+bj7+8+NHklpbPY+1sw4d5n1jY8/o6EEOsM8br9ry
Uhbpl35wC2BFnYEpALIurb4KE3FjO1xLw5ohDrD/1hD9o4gs94GOhiVcBBNcdIF2JPbS9vmcTlhb
GPGV3bAl9kV9LzofvSNZA1lCK6IRJKz8pjsvgnptq5sQc9EsukZ7CUVjbPvuJNmewEZFoNHAFcMN
89dA1YFKAVqcHISU/pu6M1uOG8my7RehDHDH+BpzBIPznC8wUhIxT44ZX98LzO4uKsQmrape7n3I
TMtMSYgAHY7j5+y9Nl4Ia5la9Y1bNkvp5fKuBb8+za6txiaN1bXTp0oaAMLt0b0sdKAPQ+1cSq+6
jszR3iadNyxlBh20C3Qw8Dj1dD3BAjj5T51Xql04eUT16gyS0TAyvDa3bgx60g8InFdaDiO75y0R
dA2voBAr01Dee+kgDs6IMzHC5Tr3addjnL7VbWWel2LV2cxhRZH9VZV9D2a83ToevOU06x7I+UTB
VF+DpbAJ4UlBP5hglroGS3lJEBrRf+a+GmofA3XvzePGtR2qO0Zj+NHajuzByrxzKwJeNeJHoF14
8asU4Q8SHepVo5FJRWlpHRxG2ItW3HvOQHbAEFxKogn6uiEkINRfR7+9pMearb3wB5hNtKddivdf
l4hcawuFC0z71XU8DOGD4eXnZGstI08m1H0dc4hce2nsONu0Faq9yeY2S9el8Avv86xDRWpYN3as
a0daBPWSYKlVyGFi3TGf2qqu03a5k99nAkGVxrgN+TMR6zpv6kVbNhfAjLO14lAGqsVG9V7asPom
sYJGGq1odOFUUFQ1HGmXQgEK9cKpRA66y+MiObpOPS1TTg1WVrY7qBtoWXkOlk0s9gANiQ6uiLcg
QRO/4Rwy64k35QlAAVhsXVeICx2TIIOycd3FkG3aDpiERopB3rQ5f2ZfnEMTgX1cG8Nu8n/Sekdl
ZKePcW2u5SDy82yw0w0lW0q1iVwniFl9hrPuwkFHiUEQWjgEW5mZzRGf6GulX7sKW3tkZjPhZtqF
IlaHoL7o4xCdjCHOJjfYxWnrwTIm0Y6lC/fKcZcwrFa+H8UbRD7NcSrcvWslEHxtSSR8K0Ae6D53
C3kbYvBLbQ7JrDOD+KyQ/QRC6V+jnuPHLgCfE3JqbeqZ/6t7oFZAlz5Yeptt9NwLt+hUrFVPwt0i
KrJ85Sh1AdMUxbipAXyOnYsp2XhXukugX8fWwj6SdPd6OKbnrTHe5WSJPdgdMnh9Bi/k/tmoEQA/
FtrFUDg/dDvWDrY/S5m6UCPaSkNzEOlrQ6p7BWKcLLnZKUcoQQQGyxj4EWU40dtBlGs4WXCSOpAM
OlEXe5hKRzt0hiu7Aic4FUSIdq28MsaQaE1zP1TYwWVjF+BITX3DtH9PxU9SdqLsGyHnblF3KH1S
NMKcxGQxWjqS15S48FI50Cpjl2qWI0LVBuognPBe1sRPGO0UMpUgdk7FcLTcY++Y+qVVUfong3bV
2ME1hX5C5enhIUSFQOlXXkxjf5yYJ18XdrtVHtRMm4Hf1i6zX/1wZheuBOXA/S8HD0NOrI/kZ4sK
EDwGebvjxwEsBI89xh9AucICviF+8ZrrtvJmAqB6pSEfK8ZObWUr/ZUj0dVFEKiB5iETc3N3JyQh
6sIHnO1koBF7y5n2KRiUpHS7ZRKwkgnE0tBc+wYY5inYCFWrs3RC/Zn7Ui6DIIaQI4OjNKdD56BT
scdMIkwJ7K1k2rbMYR5tPT0FueIHG5s7jvOOKKxauy70geivGDkKhcdeyHGGBLV33gQevSTLDoey
7/HqaRaJ5Xh4Zbyajzo7NeSy8ZJuaWrubrD7GfELJ0N/6+lVnzu5IPXMFdCU/HzbQ7W6sMFfR677
ChclNpryLI7dm1ZY7r4zLXpjRhdtw6iGdmTuJR3pdRazqJDScwfyulkbRlXty86CIa6m56rKx5kc
aZ47NgnWU+qSu8ZZo4O/DmfbW8QwIpfBhMBqgCqrO+aD04tqqecIjy0tuDeyafb+2Oe08yYI8vWN
YXXpOoLydF5r6pBiwgDhEh1zlludE9fGjrBzjDvOiAvlmO1DEAWkJIb6bTm4j7AbzGtOtBwMnfHN
sslxsiO0xVFpF0fTr819ACSozvo7gmD9RRHzflVRTj1jnYNa0u9rR/TsjnSLRTbOgSjrrGP6nJqo
8CAHhum7Nr0uD1o8PiRj0a9jSgdwROtWh3pX6ml0LWb8K2kZ566o1TbQteBcZDGNVuQ1LfWANgfJ
4UNGU4rAfNcVYX5oPV69w2CdVcVonEVQ/9YmDShM9iS+j2NsA8hS2c7M3F1ptfvWRufWVK+WHdJg
8KwXyyLNQhBn1Wh5BqCthu40wQdVGpyTuZxCsqUOg+FwvM4sUtidQrv3Cr+B2Wf06lAWXkc0W1ku
42myDiNat0OpqXQVMJpZSC8qD0FlgxGEdo22ZWVSlaD6G351INZJK6v2XQPUhAMT6AnNS5aNdm0q
Sa7cfF177DAtuPlwHsj+XnMdpqUZjZKFVnT54f1vkSvzQx/Vx86x/U0y/1tKRNDcfbIwDHqccelJ
ZMncrXAa9z3PALRODdLQmNO7wARCyBRUcq08V8xPaW9z9t3NsCEzdXPwcO4l1DVrYffxmZMXF2Hb
XGZGQK7j/LeE7NCgrV4DAXg7jDIYxCSE4i7DposHz/TkvkC9BmEUK78h8kXbVoeqE2rNQyQxKakL
gOP50hbDA9GL0yavoletkNbZgDwprlJ0TJO89ZpOLaOkKDfk0oil7dqozNyfYUBaJy9RhGw+GSzm
7BPn34xyWrZ936ycNH7rWS3IPvSHKmYaq5GNtkjKR+yzRKYYbrTynRbCGBGKpOOAMrT+MgghYE+s
Xh1h87+K4S9wsyQG6IR2maGSi6wHh4VzB+8JeDNH1qT0gX2uiGch7kCscs+3EbtWdIA0+6LKuE2t
5EMMA71lKhwitNMG8p0en+t4HPjz2PupqtYt87T9UBTe1rc0sH+IPGHM7nGmetsWRx7Uh/jMGDcI
1FDsFuzkDNXkPpguCRRfWR1uqqSlSDek9pY2eY0KL77Xu4ZSdEIlSD297b2tnYvhSsTBucXxYz16
VDR1BRHsjXQlGmOTdVeVBaZaq+ALGITNwDFCmDMFFwh2oIBnGYZavUSdO2GETw7JWAnaWYraumRQ
WeYCVXEH87tueGZ8BOI6XAaPHNyePweMzDq3x9f335CQ2wwPdjjXBY4CmH8Ge7wWvXWF9hdpZy+S
tK+lZTs7lRkPnIvE0lBDsSp1H3KSwUJYJ7wf1vHU3RYifkPVjULVa2ZdJc8n7OiywxCXT942c1vc
MwhmFlE0wflRmreGHowFxHT3Hv0bbKsw2uImo6IqcQcnB6cvOPyMuO/yptyYdnqnpGGulaPYmjMu
oCrs6mWL2rUh7CrItC35GuQjEtFbRQAeJgl12RisHUJGd2GK+ggAp6Kpxa2yBCVYkB48GY9rnBnE
oCMLTdh7w2MxePXSHhsMoWpAlwv8bn5WfL3YZyK5oLpFmNr/mG8UzlAA1Hx16kbwpvQhgyyvFo3S
lpDNZ1BSR3adLCRxRPCJ2Xm26bx6gW8O6zljrn4pBs5bk5z/Y/H+61Dmmv1rI+0tRPMaE7Kfwukg
GscX1flkiAQenLOZKm1Y2+62aVmLTV/8tKHjrCqrtnYJAZsA7hexifprSnlslJa8AHvEkSDxm6lM
+1Up/cGs2CPLjOK6V+mmMZEqtOwiTokmwsgsBsg9Tu/MfWkoWMDB6FgXp+Go8vgt5yu//2J/sq9H
Gz4Mlk6tiZ1Vui4Ij9n5RGsEY5ieGeexTisw0qBlZuWuqSW1mfaqp/yg4/mHx7a4Hz28STm+l6XV
sow6eD1Bc1dN4RsHgpFAuUeRxs7eiwvarXZ0qLsHU6/3mWMWf49w/qV21uedqt9aW+cRjpW6eGtO
+1m//ar/qy/2/2DTi/nrV12vq5f0pf3Y8Hr/9X93vOho/QPJiOSfDn2lWfz1d79r/h+zfGEemXto
w+x/trvcf+gemk/PpoAmZZff9r/tLnpkIOQZzzkSVYGr2/a/0u7iz/ltOCWQACF5Qs4iHNOwTueK
iuizvm0MSJxJsZMRKQRlcE6k6Dpq6m86vX9oj06vxdf92FhzattRhQXe26qqZakbtzkykpp84czr
9zy71dStHYLRSkEoLK5RI7mSWv73Av6tHftRVCs+/cbCs2ky0kGgJfz7pzARp5VqcMajTlsvEaRy
uHJfT9EuZ6DgUXR2JAfUs8bQJHhv5LRCEhQlHLhBojTSbRrf0tMkZgUyRVScK4prULmDVl7GfXqG
N+NGY2YjreE7wdT8wT7OEd9vH74kGqTMyhjR/v7BiTAzcNxIEMtWRogQb1ir2BYlL2OSPn/d0MPa
+5LappeLfIqPbSou4Dctvc7ZfFja/90y/XgL53n7Hx/Eko7pebqDJu+kj078lJvr9jQekfasYgi2
+VrkOBz5SE39wALaVf53X/5UCi1Ym7SLBaNcaSAAnAeIH5qyaCZ9qVuuOtYMkUx6ZXaQrHqMSBYR
iYbTrhwjJ+8Fcp6pvvm6v48NHO/00icLpnKzvA5iXx2N7tEMbhF+rzvaoh0XL/BbfX1vxfwQ/H5z
f/+i8/L98EXbGmVLZ9rqaHH4y/roTM8Fuip8QBUgYqNFwGSvqtpaRb2G8dkH4i13GkOn0bX2yRBf
xPQoU19bk0xKZkpAGJwFqoFoBQB7X39WeTrZnu+MaXnz2JYfjGOfTG1dHXWy4dfqGIKEkaLednW+
VcQntd6jZs0UTYZulX9pBOZ9a9gXRuiR+zBhcet4ExNzaqH9pX+OqafQQ1AtZbNQPF7RHACl9iah
zMQb1cvOAkidiQdbPaL+hbvR/Qi7yftuf/rzAfv965xMyiG55KIfG3WUvXgZzBrw1T3JreshyTZm
lW3rKttZXrloeBmHhnmLpHYnpxyCGWdP/vr67p7Oqt9vroM+kscMabl+cnMLQ+uZTvFpdA9mqNBg
b5MMlQ/03oG0jcW5DRji60v++WBzAz5c8uQGdI1o65Sh5BGa5y40mn2r6IbbXLK3b8OJSs4YOHQH
5frr676rhE4XPcoYm9HPbABwTt4MRQ99pSDC5xjaDQ1y+dKAoDFL4+BH/k2NP8tzOsq2dZWl2xp4
tUkzYxfFL+RgkEWId9zHjO8T6Fnf6ITQm2329s0nnPeXPz4hHw5FtURv+C6Q/PBYGp0xthk5O0fD
KDH8NFeq8ujc2rfAQ6PB+6HGdBOo6tzC1Sai/ELnfRYEIzJzfnhMrOcfVk0+M8g7fRHyPExxsq2E
8RJpzO95Ed4o79/ZNNHJzTs1Ugempid7SddWLlYj2RDy7lygGdCDcycmOEOMF0Jbzd7OXkcbpYXf
rKM/NCesXS6MulDHuWLjafh9E3Nlr7spYrPjaGlnzeSfqbS76isijdK7yGekEtSASI18nxf6OWOs
pS+J7XDPLDU9Job+2EUWVFhyO775KX7yFkHFh+EQDR8zAf3kcw1+nad+SwO57qIdbn+4Vk2xqODM
DI23EMYcgyNI7nBuGUSdW6O817SnGklQx8eFn3zXlvUGA0ghuj1mr2/2089vGyNR6j3eq/L0MQj9
ONfI4W2OVgsMMKHJ5MmtzUEnnCxO7XA2DaiRZgOjnJiQ1GF4V26MgYxx4pOL8czLq/WQim9+mu/v
1pO1LyVjVZaSDrvZOVlG+JCrtGIfPuYlAhXn3qqT7bwRRXm24zW8qXAFxrRG+2plJbjwAxJ5tDcX
bx4a3VXiw9SPH1MXDYF09nnb3cVNhNilvupsA6c1AAjHP2vb8rmsn2Law77K1k9eDx6C5uskraM7
ld/I6T57zUqU1Lo5uyXsP4a8TWYHuTFw5EWJs+ZcVSQJLUF9AxL5DPY6BV94FsS/HE9tHV+7mfGV
bvuoh9l9pa2mKN1QTd8PhnFPYFQ4pFtrgK5rfvNG+uQVQLGncxBAxWnY3kmhlU9iIPbPro9JAK/V
xM6oyBMTpNYDOFGv0jH+wwuejL7TpEsyN+OCKINgkZMYcBnQ+PDd+zz6mdNk+vp5/ENUO+8TH7/g
yb7fa9E0QT+o4ZDDTvEvbRBgM/9vuGRwZmk731no9o9/66JyfsIMfAd/VC2d79eEINbHArNs3JyT
1003cjkQBkpwwKLUCGP3wNyrcvsfXvnk/WpPdYTuiRjihAIWrYAOpicnNlYoGsctxpngYWpp1BXf
Xnm+kaePsIls6X++84mEVsV4sDrN5xEmm61ltmmSjlNjoyTKlNBSjg2lDwyX/yh8BG1q+mZr+6Sy
4Af9v9d3Tlay4U5ydOfrZ8j7KnFZBLfQEXXe2rC/7EvFl//mXn/zjZ2TpRz6RlfgNqyPdlTt2DcX
k04qmQmdvmSihbAMRcHCzJjlaBkh4tbK6ar/8Od9up/rNVldIuFbJ0zjArNd9Q3DoInws87czvAU
p6HpxzyiSNNvXnWf3nBcYDq7G84s96R6tCKUH2Iy62NjEMyLrrNhClRybo2dnK4pX918tUmT+Pqu
f7phfbjqyQIvYvqqNLno9hNsMQKesmo0dhATPB6oQlJrlO13e8gnhxCMKf/8pidLO0VNF1QF35Tq
EtTPoeC++tEDi4yO36pMeNLYUsL+xiCF9euvO9/EP56qf176dH+OVWcoT/F1rbxDLUGmuv2MXpKp
/qVWP399rfkl+9W1TtazUaJS1ie2yqj+OVmXibbtZ7L5z6+v8t03mp+qD2WuDMXo9ZiqjhLzvBvt
Ju1ScJ6D+kAGyDd3T3x3Mfn7xRyva2OkqfWxrJwN/RJFWxNP/ir0z2V+mSnzaA3u0Rqd/byEbOEf
/IlRBbzDutsWUbY2VL2hGb2yoPvAd4d+ZS2R6y9EMa5JS4XwyFF5gPNU25uv79OnpdqHVeedVJJJ
gyCgk/w4GsS28/M1lzkxiavtQPIOM9hwgBynrV3nJVMIVbtXPJKbhoGv94zSaqNX3+7x8yW/WiHW
77ezzvI00WhwH6ki1yOZX11UbQu9XQ1ZvwgG7ikgaty2JNwudZrt8LvXrtFD9bO+2e3/8K28v9c/
PBgnFSMRAVVmR9wdl8JFhsyEHqOa+CBgt71lLIzqtRzEYiJwVEQDDPQ5qAdiHYraLjoj7/GbbUnM
ndQ/7w2KPqoyHRvNqbeh6DNriDPKvTJF/hppLWQ7lzruBcfDYmjdZUlaSQE8ZfRWCeeRFIlyAM7G
hXhEtvw6RyE7dduxum/8H9ho1iRQsafscusnop1j7/dQF140SFN5/kDlsHC8apWv4oBUp0w9+NmA
FUo7w6C0lzK+Mmhy6o/56PzoRP7mgeRfBL5xY3iHyp0emx62hJ1ttEw/jF5zFcjopo8A0ZUvXdXw
pFgLmJyxaS9739pMQvsRSyRWmj0PVVrm9oStj+WRMB5q9GiXFgS1twWhp1N0NJr2vEzDWwzYftYv
J/g9C6mGe8vuzzQIRRVIOg2dUOTCcgquc828KAJij61i3zdkiFc28VbJAgVhfkDYfVbk6ZkyKPxN
5zhVckOW+CaT4jE44Iebgb/BgxNUKzPW7UXboQFhPY5+vq8d4qhF/sTQGtCq9iMyuj1h6ZVQ21Yl
aLG94XGoxfOESG6s9Psq/Ssaqm0esKSh8EDZOPiFcQyJIzP87GAaJrFB9VorggO939sqDI9MRC4K
nWaYuFN2dIOchLkv5Y5r3Yq6OW98tTci90KZzT6zkhstbFY5PyMLPWMapjvUgheQBXZTOD5HTbkr
HDRBnVwC3YkXZjI82lGzJ0Zk2STNFQgKwrSLa+FaK+wou0wFACGg2NWK83V9iCSvv1u9fVYQD6f6
spApmqqHsQI2K5eZc2kSle2aRz3XdgTTAUVnOZjBgwQVf0hjGEblZbFJ/SPoUapxQWREjfhy0Ehy
PMsRCYa4CIfxh4AR2UYkzxe84cdgmZTPslw75KCWSlwbkX9VBPDaHLizOvO0fJfl0zGM3cMwqUv6
21oK1mMsKoRTGUSvnyR+CnOTpltNCzfByivJcYijJTkDB5P2wTDcOYRKwyNGG+lsBq7oRNsa55mg
LwaT8mU+G0FpffGV+EHuWVcTokQWMtEa3QDtxiNgq3jOjB95cNsai6oMzmomayRgrE3AhFl5FdvL
zK+v+kFeJFlDeB85ZvmwDmCkt7rLv9vANsU3r6ZPqyfGNfN8gCOKc/JmsmWS9vqYNEdlOCtLIRxj
S5+5XGjqF5ISvdb9hWZ911ifd+g/dvAPlz15qaSJpZtdzGULk8fnuXW3SLO/KYy/u8bJW0IPwMUJ
IJREDd/qAJyyQ0Yz++u343e372T7l5pmx5YdNEefVWAzFpj75T2IuLq/qKEsuRM1qfn671wUxgLG
6LnldfLFjM6KCKbOmmNWTeuRphpshIVJImHfrgud3kmOmIpa4uur/mEwe3/V4Ur8n8uefNfS8jQp
rLI5arDjfer8Mt66o7e0RrGoKuYTrJ4iHNf6xIphWPT15T+/0/+8+kmZn/AgjkMAW9ihb2J6N5lo
VzDBgxF/i7kI5I3Su28W0Dyv/GSV/vOaJ0U+sRhN4Bpcs0imtTnZZEBSnZkrI4SNqHpiRnm1U3HV
0y1V68IWq4ojtWuBEl7wNGvDAZEhu/Ui2hQEXiUFKh2kAEgqY3av/+z+zPfvQz1L3ovWOmHRHDvt
1Uf7l7AYxxzFXnYWG8WWRThKc/dvXJNZKr1iPKuGcbIQJyJMWktwyp83D1Ub5A/CTKsQpqDw1jDj
xMjKaTV9fdVPj14frnqyDhWJb2GiIijTbrZsJM22HnJT/Mgj1/GS1BFlf33B+Q/8Y7P6cMGTpdeL
qdYMY25mgOfrXWOhhldKrIXkkfv6St99tZMFV+eZAbszbI69+jnw4jTdcIWWgyYzOee7hm7G19f7
dIF/+GYni6Zua5qO9IqP5J4hm3mOK8oa+5s98vMa+Z9XESctEQflthsqNklcWwhfcMPlPZ5QgKhP
M1w8BaSF2Q58YZfvypt0QGgX32Qomurv+hSf/yTnibLn2LhkT75vMBk+z23VoF4H+4GvrBnoEbSP
82v96zv76Xb1Prt+v9IpmWCoJiRYXc12Jaxd1tGVSKztvEcD8d9zgMFiwwbKbvH1ZT9dQHjTEYoj
ppCnBvJWgQx0Bg6afUp5ybtIJ1JLFvUmR0CXEE1TYID4+pLvCILTx8PCsW5aGJ6FJ8XvO0/gqjoV
I6OGAfxFkaVz5ORKdrfhOCxcT0esBA2+vHKMkBTCZNvjBnbBoHu+XLeivcp6+TKk7ZVew9VEBbE0
i/KYttoRBdibcsiX7+RLsXUMbzmfLz2SrDuMAD4TSt+5nVJq28aeK6b9XKZOKXWtY23pPm7rvFo1
KOM1lMZyIBrKvzXIsoThc4WEG3BJJsvzXjPuSx2zUeBeDGFI+HTDBMkpzumpL2X82A2MTZCWWvll
0aIOA9n49f1778/9ef8cE0MYzAXS4n6/f57FVMEpiKcvB+OxkcMh1x9lnG+xgexV1V15c0p6qByc
p7F7FZb2uteGHZ5UALJwAJryKqXfVEXXTYBZC1G4JtUmDWsGC/GrC3xwAqQfTPY6b8e7piWyy1Wo
Z3FW2PkzURCJWocJekSdlM4Sdxci2Ng/eKm+6ny6pQVW7katZxRc5t33k7Ovknype5SGQ4UpbG2M
MNVxdDVOtRxysWlK674dGgpp7djLel+AOK45gjQZoP6xXSEZnFk842PRmPdRqK6UQbCJcM8qsOR5
wxmECDmljLPO0+Jv9iLQP59s5hYPhsGQxwU4d7IFYEHV7TGK2mNmkfZjVpQsuIWZaeNcwY9toCBA
m6pQgEO1AeKIQSjcBiEaODZ/FWYvTYkzQOsvRMXwwANgaDcLpM+EK57BwN25RXAnUh2kcrAKSN0O
x/w+CZ+jCN1ueQDPGiIZHGb4s7Emwn6NA5tHoX6K+gmPh4tGN8IdxaGMGbjQrmQun6qcY8K0yGml
QuXZmw3EQAIwxpE3xDCkRz3b5CUE18G5aPM5XMm8EOhEkuwXrOskNQi6MchjLQlXOPOdnsFUA+LU
3nv5jSgB1RPXqDmrSj0UCekWVCx5/FckmpUu5twNa18GL2hON2GfHxmpX9dgd33EAXX6q8ofSY5Y
hginy7DH62EuktBcaak8TK57rNsAFSutCFYH4tt1OHWXZvoA/oPBcr3Ww1vbDlc6gYBB0+BVxjxV
E4bjwGJVFgmF8QSixp49F0Sl0QsYuZbZEoTtBSuIdT/n4zjWaaDA3VIZ5G501mrI1XFyh6M/xnuR
Ghv2/EPoq1XvAe1Jo41mI+ydjGVRT4d6yIkRWybqrZb2eWYbZFWir6XHFTH0m2gaowR5wdUTwcku
JPEW4Jtw6wClRkHZRIRnRNmGUIxVp2nD7CK7JRxxnRO/PTBOawKo8KiZLXGZp9ecSp15Dr5s8c9r
JQi2iL3IDc9qELRZYV6PjnWeT/XdBP21EfLMts8MY9i23JpqSB/mt//Qy3Uogn3WyZUXGsvJDgmA
atdYMF690VwDEFwnKr9FRovbgf2ElNhmGbvec9lz62N5b2cPbjQccwutCvHWoQP6KiVMi8jalKhv
Q38omvStqdNX3dgbhN/h5dz2rVrpyVugaF5RcpFNSaJAswZZuUkNgHeOne8D0jpTdVEXVr2I/InL
G4x5jPGnNtZPDu6VZWalb53m3uWBf5e3zlbXFTpmxURcsJ08Kh8qOkK1AUamDZbMsi98NjABqLfp
3DtV09BI/E2syp1qL5poji/xjji0mHFwho6cG7zs69FMj0kOOyVKti5PrzezCch86cudXcRXteO8
+BmRATL1ruxaPJmOOC9stRL1LXjpKzPRNwarlr4BwOV5vcuLNA82jXIJa5Hpg0t5ZNrawp/0Yyt8
VPQuG2LAQ6Jep1QSfnTsMaj7cNpV8QpqceN2v2bxuej4L0ZClsZjQNxyr0/rnuNDEiWrHOqfLF40
m5kcbJvX2TUfw3oE2fDmq3AHHnTZk22sJo+N0wuIjyCZIBweCdbLF2Gn/Uoz92C3OS6X2atnyusp
56NFkZxj+FbwYp9az1+nYX4cbRLbkafXi44sBEFoOnlFuvzL8eTF/BsTA81Co+nXQV8/2QOFfBK8
hlr0mo/nIs7fiBrHEhO9dko/DmW9hyR7BdFtU0B5yHJCXPgouE008+fYPPHTfVJZ98Qg6qqV5maU
1l0a4joaxJFM8bM05tf60wW6/GeVZSRctETmjuHr6FZnTjYdEokFSUEQwC1g72dVdleZ13pr3aFT
e0wIkUHn/SQLewt8FLSsczdZ+HBVYj9b5hEP8GuVRK8WCvOhcy8SzPAYcZESK+Pa60mFYWJkNO6d
lfI4z4cWKoq7Pkhf+zB844jx1trkk07qQdXTI7/41W8D1MnCffVaiJwk1QYwJcg7X9Rk01Hl0eBl
nZQT7y2a8cRJv75/+Egrnkirf9MCdOq9FJeO3p5JrXyaXEnTvLiNpY6JLXHvzDy+1rvi0FvsJzyc
WFr67LEUT8Axo6UXeDRmoglHVEIka/M49Wo9VfYuHdztxLZSdM7OKFhKUbSCb4H0zLqN8/jgrTqo
4YrwwzI5Fjx/XvlqCHfZ595aIFH9uqL5tFPAuFsijRHC1eXJCa1vUyc07aw9ts5FntJy5t1Akuyy
d9jtWUA9RUpJ8LjtRasQ0+03l58Lzj8KqplFhsPAmEmNvxdUVNYTUcpVe0zDYq948epFwPGU+EUe
PF8G26InnynP95VlgsmIzltl7r/+DO9nmtPPAKIaiBwqTou6+PfPYIvQsmxErMfJSFDQknaDCkiV
69IIjxNo69Q17kc6vrLxLrqyPTdIxuoIacfxeBb0FdiWeJcTl2FL/V41lGLR29ef8LOTgiMd6n/k
UgbV5+8fsLT1SRlhwJw8ia9rvz5kcxRtgBch8dcTpwbyTDZfX/JTEYQDdgREkbBd83RUW9HM0obK
U0eHcMxZ4UFpu3Jr/okHK++w4Ypxrcm5dPm2e/XZovh47ZPvK5x6DGulqaNqynWArtGK0pWprBdS
rO8TrLmW+YQoBLdbSgatutXk89ff3v70jtvGTFbzbJ1W2e93PC4x9BRTyQxV7euuJQrVhQlzUZMP
7LZ/zY34qFbniGPO8pDDTOz9SHSasCY8Brztz0Xs/4AAe2W75NEQlfviR/JFqWUVu5dhOz4C+vlR
WPpz7lE8WnT7q+ItE2ofG9YPTCYXmjAOAAPv55OSZdhv5NnPQ6AfxFwcKwclMzY/2JQBXB9SYn1a
/zqV5GoW1EVWss2L8TmlPa16UjOsmrdT14tlJnI26XZj1/raxDAfMIizWK/IytU6kAyoG2Ya+EyY
+zgCqHjW3Ntp29KjrO5VrO9Zhs+57X63A33W2ICdKlyp47zVZ7zGx26Yau3UbLywpi+776hIOuj1
tlQQE4u1C3G+zRFkoLxUJkiq2TIeIfDS4xuPaCvAMF//5N0/156DMIFSgmcNJssp8ykfvXbMBr06
WqaG+dcF5O9cdMYR6/hOsQFMubPH055Y7uUdBsP4IBCLiNLe+gHzM4Pgk8VQMasx9EPlU+0V0VvW
8+rsW3urhJOsjJ58Bk+0eNwjYpRehxKOeJ+eZ12wahLjvBb+jVJkig32xdB1Z0G9MxRhlgmK1yJO
ztogOWeAh71SP6tIQbXrFkBF9BaC04Ap/OKG6TkMjCcBC1A5pA9ZYH2cPfaNiyJ07nLp3iROQegT
gwNgdNGyHLNjaTbbgN/U9OUvdqC3aOCFmuKSSnR106Tpxd8up6F6qgf2gtwPb7TMRSPUt0fdRR4F
KIhjTKDCS52kwNi6/frH8n7bf9+jHR1pnAMYGliOd/pAphFzLIxWJWq/dA5e2c+VKUH3b/a0k559
VeQeLXW5KYzsaIzyOmuta4Hrf252D5yD51sQ+NZ+EB2HmEOFuNskYiTuHjoKKK107nhB5QsDvu70
0IbWBcIbjJYpwTHzb+NjXcdxcebdmVqCiaHBJJZQ7L9/y3/JxvT/k/vI4VH+v5k7ZC78Ur8Dd4Ci
Ykd6mbE6hvkPaFk6U28xi+1ch8P93wYk8Q/QSybY5ndEqecK8zfejicgsiPgZWRuzgLK/+btmP8Q
NksEA5LF2wrOxb/E27EQBLPtfFhx1AM2PQcY85g7qApMPsXHbWm0cql4w6PGkkfOOy3qIcc5c6pd
lOGCF5w4ttSnapej8rliPts2V2OUZVfu/ainyiV26r9oOo/luJF2iT4RIuDNtoH23WTTiuIGIYpi
wQMFVyg8/X96btzFMDQx0khsAWXyyzypy+O0ZMWyX8qUpuahg2awZH1Sl0PKgLfF0dd6IjHXLh12
Q+Rg+Zz/eyjb5lfOwWITlDL/slL75lXUZ2zoSuVgst4PZTmFcv99GWc7o8FLp4exWI8TxTIXv4mi
JOPLZl1sxe1kpC0PI51FxYJrUHbcL5to0fL835dwudfQYw5/1etnWQbDGwVjy02I9XtpsuW6hquv
4Kj07tkuiVmaQFSv1mzwFk4G2HC0PSNorSctI/MJdMFNTI44z6GjHylSIoyu7CRPDSx8sJCpk+0E
IJnFTo/O6BabXi075nLO6zI0234sI6wzlIdrKHYnAWCIUj8sG7sUrtlmqg1Ya4bRXfyhvpjepo36
9dZVbfp/XzwnfzJzlZ785RGkBTXXqRldx65Lr//9a9nv7GEdr5ZdrccgWB6q0RoQsf7/S+RwvOyw
BffGcG0D/81xBq+8zhUXAq8waOjwq/COl/EdAvnqmwcTwjMHa5Tbqo0S10j7P1ZgxGbWWgdh1+Xe
1sY/n3KREwVqDkLFZBxBtcw3o8+zZCZrtxWSvtB1mM7IX/ESTPAj8uq3Z/fyjl4YD6GzipsYKT6a
oxqxQ2TInfjTQ4gHRfvw34+0HtsHOmCKuNHuv2aKZqpmp/jO2Hj2s/paac7XY06rpyrDbT95lKAH
DDuFrf70w7Dsm8B5GQ2h9oZNYL4vpq2pJTKkzkBZuzyWS2G+k71d6IuLIF9ksn+ZwVNGhqyPg+M+
IdSrE26U/Lje++rYRB+saWz2hekd1jX3MdGAAFyq+6waLutGp2o/mtBupEUD8wrbW7WhvfG51nHw
onUoGjG+KIXA3FdxQ//TueghOWu2IWrAZo468OZipi/IBdzL8gLOFQQQc/PVtxAUoCTwuowEd+jd
80wY+mG08tv64RrnnZNv+oGrbRnBaoFl+zJTV4LfuaGv1qezoXjwkIuyRb0p2jPuhQHoC857Hy3N
ZrxfPZV4WhYGx1FQXkooEPfh2YszWZfebz+ZlWOf+BRDd2xky+Vl5r5Yt+tlTMeTQY9ZYtb0/gzs
ZXbzPbfrbeYd2XgUhuEohzzQptfVwZcOr5Urv/uTkjKmVrQqj5LSB7+OAA3SpE1qnAa6COZ2JqaP
up3ivq+fnBGYFaJnW7oPwmf6CuczkWN1GwqLZyukqi03nGNudL/CQT/zZ/K2vZn+jGFNW4qa2thR
958TncWCwqjQX6lw5D4LA3RIOq2f/KIq90sw5EnnwxiE9z0fqIV9NbOovEWdJx4X482uq+hhUlVM
Htc+agCC00q/dioXkuAGvoq/Wtcy9jwqd63CecQj5m470azxI91WTVxgUzlnRvT+2XgDcJwgK/Zm
/St3Wnnqp3uaxZKo2CX8dcybtPgIvlXo8gd00F1UrU9cdKd4nOHVl8vyNgcCfkylGAfDEjHclZ49
nx+taTOfpIkFzjU5qE/VvjHuThRb8Mnn6UtvozF2I98mYQYG6RaX01WlhFXcCmMQLUqWh5GvDX5n
Y2Qe0sjBwpz+FRrJt1LlIfPIqgflIwDgz8jKprfS78NNvUg+2U4am8zXl3tfov6viKxK/1lu/pb7
9aMRvuUpPUg+/KHF9DraNTVN5zi9HJ0/V19DCj7YFXRkqQX412oO+7ro46k2L4oBXrKAqEGqLvHW
dRpAIsVtxpK5e9vmiW57ZhGGn8q9LZbEVGkLzXH9UzvDtPMyLGKTB42Va/G/tk//yNCMu9luHxtn
thKa7KON5h13VWRvw7WJboBAqsT01ghrIW8albJohGv5ZoxlcbNn+JEDh7PFuSO7mKlQ0Dj6RFwH
DmEedWFeAZ/Dt3CVZBh1igxYQFMhrIdlml3zpgzjaLCqPc1sQozLce1y3D6B8+hpCqSdYXzs1YxQ
GwaAPIR9Mq2nJeMPSuEPqVPm3LK05T5rMQzx93iv185fReofRbSGeOUQVFpK+ObGaWOD9qB3YzgU
Dk3m1ULHjzHUbwE9Q6WwtvTAffbVxSLhl5kBS0iEkDoF771V0dPGRLSPMsYkas+SfdUdjU5O0CFt
/anKS8VatjGt6Q7jaA8Rwy8gL3c40rqd8gDxmcmPvaZlrLErgIgYHqWRXnyvGTGG28UW6X/f9Nbw
VEZUoFUR7IyAIVG4ON1txlSd0B2CdauSe+n0H0Vm7tQfNQTvtDQyDLGDOEqpuG6q6F+IIXQKne9R
YHEbBN3sGM3c+pfRp8NWVtmt4v+rHQ35juKJOBxKfTUh7LZhtrXnRcSKChSCb8NwcQO3IccbBmfn
HsCbZf5Tuv5POLdvYZZ/uy01frkKbzaWLF8b0FWtXGyLpdnXer6XXO9WD9FkYVUdMvdVlNNeL+A+
M3fj9nrdjhPatV7xY9HDCRIjBnTxMFhhskTjhzEy/hvXkhZPh+JJOnLIa+Z7of+yHjHHlNBRZh0R
J1ghGo27yee3wW7wYikc0ZWjGUIUz2aXc65gLlYN827JQvSckPZgc5oP+KxAqi5J0RbxuIziGqbG
khg58z3FzrtpwnnGjNl8ewsTf6rEfk1env33f4WH9tWFhx4eUFEOBwTLD8sdPufKDTaWNkXM5AQ8
Y0M7Q+YZUGuc5fJ6bYSd7UIXzslK11DshPc+z8hu44YaOl6c/G0wUCKppomlMHmcho7vzqpblBHr
tnAo4U0GlxJSAhJF2ZchjsWsT7np7YySZKLbHSbKlcGYnHDDJz6ULu3x0pnGpuuX15FiCnAy6bGK
mOZUvJuxro2L2dI6tlBFqIjEblvvDsOK+jwxe7bvdU6XHZp2m1C3TdGo8yEW1E4QGsPOUR7eThfR
iFz6XTxydqMXrs90Hr/k6+eomvXbcHkRGoycIP5aKJNDcZQRd+WFUtkUVPILznJzn0sBErsNjaRr
jYnDtP2SsSdk5vIHBjuuUxtmTinL8tznhJ3MhTIwSp397bw2BLX4j/fllaen/jIgMu5XD4iIv7bf
3Yz2yyRpjTXGzcby/qSDfcNCso3gG5mt/8i3ldTghoZQmkSZVZz+9QuIj6Sb3wrjvVLDKTTrYaNW
9eJkx9Ka9baNwnf4tTc3Uu229mhsSovibQzWK5PjLfCE8rek9AUakRAvjlLDBigAWjdjv8jyz8od
ZIGQsCkD0z3XFRDFVTS//LF+bPPR3vsVFST5cBrYuGcAPic9M/NYl+anbf/apqSSd1BN4tiWPgxu
AXJfoZyX/QoWilw4aywpdRLM0Ms+s6jwNiHRVCoScHqsFpBfcEvNyImHXtQkNJC/1KJ2Y1l+Wsu5
nT24MBUfgFv4j4GT65itIEo6d44ePECkG5mRTM4Cex+6rkEQPUdQTnnil0EeXWle+hAGFJ75RFZh
dSiQMjqzDffDND7lWSUPpIs/UuoUKazjxVBLcAhK88ezCxhDISU0bLIlgJoBTO4ODjRqJCeWofH9
W8022nerRbd7pB5XPf7hqnVMx5K2NjGfDWtN/DLc3al1lE624ZX6pYvbuO9dJX6UUu85wAsspE1C
Y8EYy5IO0pxUSu2oQzXhw8ZE6xygAsUrNmYKCvOvCHBMRV6VkbL0Ns2IcdzqyEiKMnubhxA/Oz3z
g7G+uCU9wd40/niUo9xXh/vLl5VJmAXJFHlfaPBULtorbZuwkSGcb6u33oLFcn+PqxH1naTKKxt4
l5R8/AwK1xcxERzx+jl/6VTwZlsquGSdftQV6MEuRZ8V/YhQyx2kLEWsJ0Ljo7ldU7fa1fN6MJb5
EzkO0KCR4ciaA3vjzveWyOpZSjBuqqx2UX1pBODWaVokNlz7yRiYtRtrOL+Y3cnj1pGUASFwkxI2
jqrY2bLmKej8d0sduVJL5th+wPfUQccEUbOpAEDs6wnQo5H1WBGdw8iMddNZ0n3AHhHEY07J4KQw
jRhVSm0jxAoU1XdOiodi8d8LAzU0aG7CMG/ROn2ABTJ2Hi6GILOqXZ8G5XagI3Ija04gAc3Um2ry
3znDIVb74HFcJX7qnjRZGrbMS1nj2/aFvcs7VCDSp7BSOwOKXeusu6HCXaXWneCpPGtE0HipqDXN
DYnB/I4Byy1viBunGGKZaaCRqNF8ZPBTYfMluR6/Ycc/sjDxEIMIJ4vR7w29EK9a5pg8u7WVOiNy
UD/WZZ8linHDWaXJWgUwgOh3pCArkRbsz5bZVDOBg9JhAPBjgjRKv/DdlY1XsC/eioGlUNVj4upP
JnEu+xINgpHeKR9qo16YyS1ifQmmUW6rESW7L+AYrCL6TsvmM4I2FXch7m+mY+dMaJF0U5RM9Wk2
w2s2uc1G9qRlraaH0sYvrmC+WfUMABSGJ9czwy9fDJUa5xxFrLaX8TRa3rEebbAJVvW+FuoZ4lyA
Oe5cyKW+yFW8takfHYtI0PetEm3x5PgW+5kwx2+rEN+9r6Y942E/bkJbxXceNKdvllFOu51ucK4v
/IUCWS1jd2y3xuLVm1asr1V6v4h7lJTnk08nvMucsJCc76xqOd/P1aFRAUP2vkbq+MqJdm137j+0
DaStcrwHy0aOCBw5s9x2HygysCN6zPVm95DWdJv2A8hFeh05SsFfcqcK5NJ9K4iy9kMa5Ss7HUNS
UWxpVM/M7jc3pM+ySPPNTP3PRoMph4v+vax+cU5Hfk+viC54d47CN0I6PN1hH/1yi05vo9K4RkVz
hKj3MRKz3qa5ARQzfTTmlZvQKpl7YIcngouWo9hjXCd4n/hmaSIbgMp6PpjXcN52fTPEUWkeMMQi
/E/AF3XIxDH6tKlXiKkhFtzIJw/0LBdG7oGPDDlObWSxpeVU8Tjyy5blHy3wzOStsPfk5uvW27ao
rMLDi1LMI0el8iWbuL+F5rWiTJ4R3rzpRk6CM2cnXTIRdp1PnXUqVmX7rarwd4eCS6S1C7jOMI1N
yYM8TBXOmmY2G1jn1o/s+s/BgZiI7SfaDM6rRpUtPfdrbjIc+vq+2M7NB8GHrDu14J5fMlkYQOXt
iTourvRA1/er4qflYyvPfYqzJCSILvssJcpTfa0Z+55Az2BdwjiiGN/4VbbuijG4jb01nbnEceTg
CTpO91cylPodQWvXZOHAy51hz4sAJZQSFHe2Mn0ZpKHYZ4xgP1tZs10ajoQA/CK8PlN7EHi8WPW/
VSlA9kVFLDu7o1fampkdk5kgm+js3PR+YYUI6yLFwS49T1r+EEV+GcZUJdzYWF3Xar+GJuCvsUux
bjvvTc6REnC3iSSBO6U2qvVgBkOiss7ehYX3z6D0+cgd8ZhXsj7/96UNGG0OqWrx0ojE0+6lGvJT
kKs3HzIrzh7G6B2G4HGRY5zbFnq5OW0xCN7jNDZ8UEI5Sd+DIxLQGc3Z8RgjrN1+1lPKH+NxjhhK
9k6/xUCI1SqkLzfH+KsM4A4tE100P5p/ll49Tjro9oPf2BQz+x7CGtxYmhuSVU/qatYFG9qQ9BZU
1nYBpNl3d5RQAQhyLc52q35oJ76mcCN3K1xqv+T2OJjyR95vop0Tvdcq/dPM06lAleb8qH7zXbHw
3JnpkHqtDTOkeWNnFjxWUya0xD7PNrRPntMYDuYHLFDK0qClswWSg65+La33Y44dl4wBO4IROvEU
6DmpHefQekF19tIlmXXGgtqWaWLK+o5eR0jput8DDbqxriqiSl1gMpSwtrNDTKQOeFlnJu6mpIsY
rtq/CFTizmJlx5lpUqRkmldpr9NDn0NsNQTqYtAWB8bxk9SPC2mYNI/KPZ3xWCoscLpdYBxrTr93
CzzmsMlRO13aZ8vn2m4Arxm49dI7KoH1PEi4nhuhCJdZVXNjU3zqqz9qmlK6eZEPqMy42GbxLxQM
iXKN73fEWM2hU3CyYS7c2i80fEjY4EiEcAVPKOaxRtuNq1lTfjnPV13yaMqs/zDT9sGzM70xHJQ5
wRq6ZUtmKZR2RVgIaw5AQn/STRKWzJOMXuNK759FWkaMJtOPvDb/WLZy4p1jT9Spl3Dy5gHtKLvk
ZUADeDbej3XLpRBqawHia6LVjL2XqnSfJ8lFtsgzSXe3zB5Gtq7MMNlunVehTETPmV5yilIimj9a
mIkDksBQjRtXrF8Dn+TQ48+FA8iDaVt/UwYWN7ceungc7G2vbMnvd28aDoMEZ60PObSgYDswmJJF
JTGw9pMVfoh720v0iMLkcoPYjIO/bjqbd4E3J51NhlcZK7ydmxwasYEFg9uyrdcjKi7Gn142D0pQ
MZkZm0Ez1M30/BYO3gddo9vesNo4LcKJg6eMC5DS+LI68MuemfPBNFcqDZbEqxn5Ush3Vx23UWMk
iyOWQ1dKGp2hx1Iz+Uct7gmsGD5HslYoj3JXNd0nSeL2TF2x33DVtFfzc+4FroOuflCVI3Z9G3w1
MJYTnL0v3chdMHcA2a5h/zxH1XRwUX87yM07y6khuXZWeewn+7hm9S5YAUiZoJmh7Hfrw/3qSBDv
1yBvHTcQjOUc6b2pfqj79B+sVTMPaQf3N7Y9ktnhQBAywU3MAmo6EMSpptWgnLg+2wN7u0O9HBVj
bzLDF0vX3h80tz+IkoCHO9xPgX0ZbEqP5BTuOsfKuPBqM1asQra9Xn3XWfdjXT0qK42ndW+U1WMP
nIPLtR7j2o8O2LVAr3RZuF9eGGCtO1t1Pzm2u2XNd8oLf9dC1rs+ADVVzUAWe89fE0UixWy7GRGK
xKYD1ltTvjFnHv4gDpd+YXO2Ae0WVuM3MBLAxSJ8yS0yjikg4DogIctviQsyFY/ugiXIz3O1m4Lw
luc0VXPL/2FIKhENa+7nXZ3kvOCMzr/WlCBikfN6Bi7vkOuMHjYGzi4TyqIAFosLoOLjiraGGb06
VQs1xPFvqOHMkCrfIppnnAPmVFwNVXGSbSE3gxqOKatEBsac/QLGbLSY20mAYHWM6osKJ2qsqpXl
qu+4SM4MHyiC0Ot8NnNeAFtO/6bV+wAX6iMeniR44Diw0pe17r+Frk926z9HzSx2nlN8AjrBUapg
BTT46zonffHGZeGR6l5Wl1rxKP1YlZHGLTdGTNLDYfKLr0jQk9qu6Uqoj176pXvUQRnEtoluwsdz
Utihm+lmLbXcaFN9up7/3uj5C9fTzWgETQpwPNFizHgo7I3ZWJ8Gx6rVaJ5RX/Wxqh5lwZm8iyiO
Lxx6vDsfU7x0aNOYWVBsff+7J6nr6DSl+cgjUSrYiKDZZoGuDmN/35aogk/qhs9zrGvebez0gX9F
E3xePAwZMyBtRj4+tXE2rR9TTaeOyPHRQt3vamdm2XRZMgcDHS2ov9fzUnu/Ov5+d3VDerbUMZDj
W1C8MplkhieP2mpZfHg3WAHqTQPgjChq9zqCV1ypPt4GZXqWeZfipGacqTuJTtkNeGotXnDba7ZB
gZGWRdk3pjHuHe99mI33VBT7sR2v7VulovEYtWa7n32FhNJedTvi1AAn0nf9E9LKYhnYaSiVujUa
7ziQXIlyN4pD1HAktLhX70ZGn1IyVolwXj1FUMX4DJzrgtmaxu9jWGc5/izl7aeseqiUfLCWSD/4
1u96KjAfhxnzgPDfDNm7N1tUATmo89ISMa+n53HVWOdz7LGTXQZEke5IeZ53c+L41ao8Z5vm0sak
6Jz3LdcPW4+baLQSO58DzrDWhxq8P0y1840K+Bx9ymov7Sa1w4mFqXpeB4ufNpRlvER1zoBD64Mh
DVxMkhIOs4s7IdH8+eUkv80kShm75PZEFctyA1woLu7YnUYVddtFsgWMk6Rgy88prCdITJiCx8UQ
7bMcltuiGgD8paGT0gm7jZviD3YCWN7Ms+M5t5rEtvDLS4S6CTL9NlOOT7hD/wKvxeZkzF91GyZA
zpIBHXsPNuAjKHZMHRRNGENKw0d/aS06qSoHIMhStq8R2umVZrI6Cm+t7X04ofgSbvFvmM38UpvV
M7UvZ4oceDintEsq3AHSvbvhg3HZGp1xk0bYItXxnRAJju4nA8GvCxMuRCWxcVMc9Bi8NQz5GhvB
msn8lQhxval6g0SE8SuXvJLT0q6boOsUTRDLPsqCv34rmJLkUdIiPm/GiHkA8wWx6ZYJng5zMAdW
Vlhcc++3RYvDJn3nPy9kTsgxYHFjDJAD0iTo065ReGJOtBW99ZmGVbMPjOjs8oyenH48Bt1YJ6Vy
HuqZqVo4F9TPjzyWurmFhvWs9XqahDFgbu0PU52MaSXiKucOT6WbDkdAvODS0eRByiOYs4JC5A9W
PI9h8btCnbEbUkCF6l5M+CgnYt6c6fiJQo9vkQeFfMURPs/i91oG1cb20o9KLmfOoBiXxcc0sy3e
EfOw5qZYzilDjeBmQywE8u4iGHRJ3fofbjV966L+MIZoN6ahf7rvpCjsTANm2MTa9f4saXYBWvkI
BemrG9XjElEx7y3zDQhXwCFp/VoM5xPgpuS8q75hXjT7pWf43x+4zsxbhroqyTMXVqnbPnbE1Ub8
E5SzbPu0MrgJ3PXJCNGBhD1iUvBMIPKYh6TgJ0tOcU3PW+Xmp2nqmWdEYsSA1nJ26pr9XA80Evby
pu9PDT3N74VE5yxWeGlBuTLylaTwKaPc1H3AO80dsg/1TzM0DCpRUZmUN1dXAtM2mcf7VsGwXvr7
InQ+FxL2SZdV4bbuLfj6rATdAvg5aOiHR8oX8boUry6eooSmavCL9MhEuuIWxSZ/mYop2LmWeUQO
7BhYc0ROuZefpuY8UNVyyPFqbzwzi41Qwl5QOSHgVe+oFPPR0Fa4/MOHa5rFnj6bKhZckEqT7X7R
OsBdGBzskjnbPbzQsA3vsEOSnRzUz0Dcc6ProEkaY2VhrpBA4L3yYfgtGHHT3awe6wCGqihBgq1j
qyiXY2syWQxGL9pZYxoQnMKdgrzf3I/U7nmx+1+j7p/L8kX0Kj+UsjI3XR18edR+bOzG+uhB15Px
enBK2V4E1/BaQU3zGESM46OB7kDYFru3gQJiFWBqS2wtsUOvjZ/95J75Q2Sg5Wpk64T7xmAVP14I
mbM5zvVCQbWlqTf01VvRO+2pkxgWUnz8oIJ5b32H4jkTikBkcAPgB/f44Yic0Ddn0JR7kSpJh0Sd
c1qywF0U7aXnc9eknajjflh9BiGcpa9tUZ+90rb25jre1srDON6IYBs2znFiQre1h+6rRYJcPIIx
nqtjQOFPeZjtZDbFE84ldmb7pt1XU2Wfa8VFpLQLSS5tPA0uARdrcQ6uzVVrcnK8GFD9hfopquw3
5dRD2CSqmz95XqGcOPpNosKiNYhDEJFVZobMFfkCgOaEweyQV3YPN+NbNiWZcQOeQoFJ26LdBwml
uE5d9O0VyEJN9GPNUUqXIqm8+8GfHAPCBR1G5HXyv2PEpdYls1lNcRPlkEJWnjN20ngU5YM1ev7J
F8ZbRn2rduVjLfQjI/XuKJ+1SYJikjZgBu9plOZWh90vTjPFRyBhiJ+d1fmA3DQixuEnpIyQyMGY
zL2Rb13kN0bs00AROTLFrGMLVsIcgKs3mMrzLFWXmbNGndrb1As+HDa82i0OLjvR0ocvhSFJ5cv2
jb6K5xIac5bzUa1Gl7gAkn1T7zJ7/Cx1eI4wJxxIkrXsdCMRmL+dRRHZWOCyT0GDhtO0xQ/wxpP+
VBGMJ/TUsMlV6s21sge7m351GjOlSFndGcKO/L6x1QiQmKP90TvpE/gxihRN9Tg7+UMpupMMhmeu
lc/5QHlH7nME7mkHxQCGu2nK9JkkIrzjAaJIiWAWfRimgbJCtHQp3oZ1Qmg0krLjWSULwzrNUWWY
Zx7C8F7z9Uh7LxNtUTEUNuwte/GyGaLl7FnbzuK7Q6yU4ampvSc/xCFVROoKTvdHWBZzsCw/6vxe
gJTuwY283Cc2qd2fhYF8ahptjdI7f9fz6xhyTdUVmR67mDjOp+uT8ofXnlqJnYw4rwltfeu7snJ/
7rPJCjblaH0pp3h6NmgEufoqehekn6aQyXresMqkVF1Ue0qQT63NLRLzw8asm19FPRyrtSTtNDiM
3P2xOruRcYym9DC16Ztnky6OesbXjfs1CHb7tUcxQTtN+qXXGy/S3znfHj3Pwcbhn7wTiYPtZUTC
px1hJTCy2BHhOYd3gu7RVBk/wWpyrrZHjG+TgYnor+sBO7FrdfLb6At95uLM4YeZl3/HmSFhLeJm
HM8FxfAo4lfXYctq2pOdzYmVG7dKBB+h/VAEsCP6JYz7FeuobfgoIsbdgyB2QLC8jXJVveGG+8li
XB2CsH7K1fhGDq6nqjSGafOWGfKZ2pQhXLH0DT8cJc3NlFfWYUV0qO8ls3PHOi4mk/1wMU65YR5s
p8V2hGGHM2/9tBIsutLbF10LaIHXqEtsMVMx5cq3Mgr/Vt1IvQUdsnG6xHheQrmkB1k9+7316N87
UHAS4HWCFXTNxlBcfecchJTQG7ONo57CtMGp9mXJBmpaJE9Do/iV1+KI2eZUSAzsZDWIKU7ubdVY
v2pXVw+d7+HR7uYrDuPXedC3LmDumtkh2uj9iyAIa3vAyBtiaDz31QGnIHqK2yZ8mFxS6eO61pZK
mo5SvJCqDJORh78aF6eur6SPj25e/iqwJJD/yZw9XsJv2zBeet/8CgDD8L13v/uytPfFkqWcO9q9
yPlTQtn8J827ICpc0EFGzXJuMWSSi+4fh16rTXnyfWiODOzYH7EDl4RwAvdRCbqXKjNUp1zm4qA4
B7KKoRMY3Dv83Bq/jMX8awT1+LIUrdzirGrIPOX5hg86iIrHqMnza2GgeVezEUPqgVBs/8JLEsYl
lUH0P1zqKtc7qqySbCS62o60EgpT7BEHlz95judINQVYrJz6igVfzVryFyI7nAilXXP9Y8Naou7B
zPKthA1K90/0EQ75RQ7+u78wN/QnxWFWt0dyfgH5SqKbxmrWT5gOvnKuAH7OLcVYb3butbE1ec62
zPWvpS/ZrXNbbFt/+OpU2B917ZG0Nc6dWeJaHxIpQOC3QfQeNPJLirDBNPKc+m4aQzNcYtU5n9lY
vZZD9nc1+k+uVTaT0e5PF5HKgu4zdmu5p5XpMb001cqJNHh0wpxLrsmADjAVpT9e2XKBk/nOcatP
N3Ivc8p4qEX4oOrmAf/TyxA1F4RYiR1jfHMhlILWu1tFB/kL+jXRw6yEFaUZ/fTPeale0/tTVQ+7
SdsX1bXM2LBy1yHTHdGnP3OWxXPWcfoXaOB+/yVB2KNZ8cQK/Zy5K3/qojtm1YvT7uU6/JuX6MtZ
JUjYoYD6HOFJCOedWs0rNwACj7hDfNP/zdC+ZVhDv1WZOLK4mGazbXAQi4MYzb8mAno/B6++Q9bK
mjHF5qDVLXmbywWEUsfkQ/dPKyHSmWKiMM2eWLVujTu+lmZ9jUjxE+p1CryW3N8anPpsRahq0zPi
wml21L7rSsHqbL8Fnf0z2PmPx4pKqoZMB7YOU52l8ogYjjPCz0qDlHszC++1uFPsA0GfoAV/tg94
8OoZf5FlzQcZEBScubtlC9t+3m28xrsVenykEgKBGCmES4dTRueK9PGwiv08YoOx8/ahAl1r0R9m
Dvf9oXkgCnYtCFFjs2uU8a9o3VtoM3QX+5DjLfVoDDnxKMniHyFquEOV3MJT/CgiJm849ZI1DbAS
mLsiQuvnSSBjIzD+INqZ7q++9m4OfhJXZlTL6ZF+mfFoZSMN0kD5rO5pHsqU5GVun1K4VBkyGW0+
jjb7bTfXn3RXXtwsYqoB2GpZ6lenpPSIpEg8mjSjDqFzqXRTU7CcEvqmiCGMjYEx3P28GERiO/f+
Y3r/MCJPbeRgkghp1XHu+kdfBadicraVKHnYcv7FSE9F1T0X7fxLowzusdMox7hKq3NeWtfHJyuf
psQS7PpzeU1JFc+2/dvHKlq4Pic6plhVhGlO6ptRvYaecfNCRmIcNOl144hYqgUnBUjRiL+iDRxF
O6nF8Mc11udcBZyDwujglei6w+Re3ahftv+j7rx6G2fWPP9VFnPPA4ZiAmb2QhKpZNmSY9s3RNvd
Zk7FXJ9+fvQ5wGAG2AX2cvECgt3u1+0gVT3PP/p6iRByTA6y8Z7h0d9HKtWGDFmbACqhwvzQNO5d
pcqj1oqrldS3pG2+40G76CK7l07O1KdW5G8KwPpoq0zUhyHssEpV0Mbiw+fJPIHruqkboDgqu4GF
jurPgiFBbzR36ybym1zrsPfvZMLhVCdmMDLUiVoAyQ+B72dfrWQYrq30xir5h0mTPhxzjVOdD3CA
ZwqwkG7hG/8gthkEhxq5GdV+OocxCy/BZ9rVaGo+qYp3NbRBl1cviU+bpG5QWprf57p9Lt4hYh51
ItMbvOlTF50BXt+0YXjwPESnFqvnZujQp03zU8RTtqGlVl8ZZMnz1dAW7LIK8JFtvPF1QvbMvZlx
ept0XTklm3ylmpOyqXlD0x8aUWpgWY/xqnM1zG1zzKrlPED4byJwyHoNKPQntHd1BGVQUOMKkJ8Q
3v4Zl7aHIKffk+n6ZuszBjJ+fQ2KRuJ08zujc9AFzG/U5H6qaZlXVIDPYrcU6En7Llore33j3GSo
fVFVDkB5Q70QwjGbD55NSAUvUZHllzybH8gY35Sg/uiu4OWsjyE2KQCyPkZEJ6OKqSArHUY4rGRG
D6TSNAz4mmouXlVzwFnYI10gc4XY027nx1m+sHM8Q0dde6J9IQLotovGUxV1kAS9TZJ0cRJVTkQg
Ge1tOYfp6J8BJtei3enTRJme0qg3EJeoTQ4/ntgWOywbqDG0J4OaV+IDtqoZrnZV91uVVndIYH93
hY3sBLvtqA8krVifKEhOBkLuJhGPwMsUG8t530yM4lZim+GotJPZdYRA90B07MGcA0ywowtg3IF9
d6N11qmiZeQPFLz9Nl+awFgF4tONXhZ0uURKGu2zlue/iaYKRp7lm6xL5c5OkD1I4uRbyzpR024F
U4uCIo8+3BL6TZnAi+34kPsaUjvOaoTMtyJH9WWVPlrgmaBv+0UvAXTp+uP+LHYs4cd++NRxUKxH
sjZG96SBnlSKqymolubNaZOvljA3+CJeK1ZLCUbBzVc2y4cB5YfkvN6iNjNg56r70pHvGoz4mLOw
dZQxQ109+K5643q4a9vCoWKNkIYRiNvvD45efE8slUatXqpuOc6DEcSKpDxue5SuEc2qVfqeid7i
yhgexhLOVfcP7WKdpVLntPws/PQ+c/rvtvI+AX0P+BJPFGKi00cY0EQuqJE0XrrhBpkLtqNQg5jr
04ofZ7XGHBCrvGl7/awVzp1YdrEz/pYt1VVcXZHrgw0vT12kXccY9DLx02+ddBh07kjBa6Yzd/lr
kfUvksQNGlpCsVMUTptutUmdUCXkvLzybe2lv10539uadSlb71OO+N9S4B+2VlsvbvUws4DAI0x2
f5ri4TBD0oUccPzCcgrMZj3+zSCVzvHjMK9FaGCOOVFjG0NDGB3UKKzrBOimGD68LqBNJOxkxf5b
6eHo8pOzBucj0oy3yKG/c3iOUsVOoj1pRN9XU2RuJmRIUvdQSdXijuxOcvo7mYQMOd4UybuM6cGI
9CeyveNhQPKbh7IiqCBxSO0RY+IjOBy+PR/ZKAqLUy75bhYr14Mu5WvsVD1+VfWwd4Anr64mv3Xh
ng3TnHeYM1w2NQEnHKsXflV4/39Hc6dvidqPpe9BWk0DWzYPq7JOK8jDlawPu2UtvdRWAJa87zT3
uMaz12qd4DqHtE/d0K5izZdXifXdN9pvbfLfFiuKj7njJYcySZhN9EXtTa+6HyIMepw0/aqlrCLD
2MYSIpRkR7RsA62/ep6HFaXWEF/RixqBBvJtUYgx7DGaBenijefUctDAgicAEXoPxrQ0YQoHbQw3
4gJOqZ+Zd+iZ/0Al/1K+Q3EfgaJuAgvPoOkRW95Z8yFLFTXHOsotBSV9kRZbaREnOch8PQSCuo7N
lOQWJoZK3w5gQVs9csWOWTtDBQuKkrF7plpsMwqCJv08VPihAyou06b6Jj3Ip+XyxPK2r9b/iZ6K
gXujuuosyfsyqu54RTeb3DPSINLd8fTzIIfm2WE80Gbgas/uvqPKjveZoV/FJF743PBxtK6v/+RA
+3Iuodv8fgYOaeqzZor5ME/afpEgik2iyEQZlz2KcYrs9OjSEW6Nelr70Kb8zSxpLzcpo94yhrCG
Km05tCQklXw6HGQJ/JxLJy02rm9rQY9jjM0zbb/lYVUPJZlmsAdO48aHX+CQbcogsma2JMu/78qO
rNrMeVOufs3VopGxQHvQ0nuPNcMk1TD1Za47l19/VwRzqj5LOqDtnsCLPNEJPrE7CApdBJ7k22MG
u1q1hmdOo72zjTnFW11HrZzRMz52j1VSi72Ljm2E+UGxXRM2YxIM4LOIAjiI4tzF5LP7cCebdg1t
Z7M7TvaMkKztdomqbxMfMOc4MFP0+l5RH92UwHf4Gn3rjEZ6po+ERS+Hi3UU1PJoOk9GikhmVm3Q
r98CNRE0D7U42monenKT5aFKYRB1raJ5uh1SFLvLeLTHEtMdJcZ13x97CLJ9kqDjSRSOXvIht4xK
ZSvjY6TnD70nfcxFzWkA0x2sLPT9DhrFwXakVfqd7c1bYeAzHhf3m+nRhXwQg34uUre954NoWHxw
CKvojNe8q95Kt3wB4U1Df5ncvezbh4XkqTSt9XtDWfvRHf6ybOOiMasnVPJ/Ow1YuevAffKpBkvl
WT5JZ6SfAyEV3MpxSWDF0wjSjqpfb+uicvLGx7npu4ssxXYRwFV2od8tkj5bkHR/Z5IhtHMiV5Kj
k2CgnlFP4Q07VC3inpo85MNsENvSVARD6e6fJi3n58q22JRqLLws8wFo06UH0cba2cebyW+ZFztn
2ro9zZaLf2IqRobATw8Ga7rzeooim0yhhfTsWxt5SIoH6GP0ot3YfOhNvC9SuznpndNhwy649C2W
qQRQW5PomscWYGqwfAIuTAB+Td9P6E8Owmqv2B+/Y7gFvuyBFvDCpf9lxqiAcmvaxoOd7JADwhFp
D4lbFtuW651EmFSFbYWYK2veWh+RLXIiG70mIfdOg5uh/vbg/XZGNg0nm225rxd3azgoi2B+nOkB
rQavYRcFv1Pf3Dg/IqlHXyOsQ6HWyT9Xv1DAPVpKHApkxbtMwxWW9vTgWHm/SzPOWG4R7eSnXRta
dvNSp/f9YHM381Pe0sB16Cjb3dUYCFXbp5sho0FFi9G/e1MKAy1Jfyo5yFEYJkE2CYRNjeSM7k2M
qnRGsqVxGLgc19n644N0Qug4V6FbduCZ2ETDSjMO8zD+AoVFqc09lM3dcJEaJIglNa4U4Fbgnt+S
cgMLWR+r7HCE0TXvy9SmQasSyGTH12QtlM81lCuquSUx/ktredSI+whajjGpufzjVmfsbNP5BTiU
Is+Nr1bu/srUCNVUcoGmhjxDfGBMzeYUIN8wAm9hMUjpqgmpJKuIUcof3V6dl5J6dNB8/mCBEva4
lsra73ecf0A+AsdYbRR3FDS+Z+vtOs7c0YQSyp0BOxAaiXPLhV8HljHdUhNhnk8PGT9s2Z162b+a
OlCAtNqP+IPndAl0rreI2fvz4gnqO6m1rvkFapLw7Wwhu2ZFjUi/vjSIFe8tdMFAyg0SWUxXQ5q9
FH7YqiFaI6btbV1pfBVNxyWFOCRKr0mpy1DopMTgCsWyHBOA0ovYgSEBQeN1vpmTkq5q1Z6WjNbw
tvGXh8zAV5+4qbePgQmkk+w1dn59gd7QfCfbLYLJxU+1SzHFa9hPup+RLm0GJc5o4FifYoyVYxNQ
sVyfMMpdfXQkLG/xNik1gV1Y8a2VfBFixsxKasdp5VoXu5wOk4tOQTsC1D/V0fTSttz5xpLed013
8AzdCDQNh5fd7JsM9SoWYWeb1TyhqpFnnk4reTjo0gg5+v70zT7LmvdS6ABmmXfwzQVPAL9/yy+Q
z/nEGk5V99La1lVI/hmzukvEauPDyyZqzlaXGyubcG7mnf+izN5+jCcUUx6vHDXtetaFu3lxn4u0
AIJOTuUKUE5NDK8F8cXOdKBkFieVjnmjbtXRZPjaTaj6wjytNJK4/AeB+jbLkEnRLb2fRQ2lPp6W
5pKU2IGjiHoh58tz+zVt3tzOKUblIiH1gqm9So1s3+QHj+Vry1B8bDSv3HWldos7zFPt4N/aGT0I
hhJ4vU4+TNUatFfr2N+RbvfNvNMEef4OgVS7ltyohLYodxSCyOX+ok/6KxtPs8IffyMvf2LTa10T
zqiApDKoEUZSecVb+lQPEfJ657BI8jE0cyiguNCBpp2k0gmGoRrsVaqPktha4i7syXa/04eb4fTD
ubCdv/PUrLaHX1O0tByDy/vQYxnJmE5N8tkq7zRq42n1vIYW5lysRyip/VK7n/PlIedegk7wsv16
xAaeXcpzRqLfRHQypH9Gv2b6p2X23Y0tmiY/XorLZOIJBrbbGazafgu612aSAbMRzdZc3P1kQMhW
OXRwnNYn6Y/a0fEuk5XgwhHgURCJVJibvbPHZnIyci5djxg5yrJTA5e0BtbejgdXI281z/GYaOg1
4JqjE6Mfi6pMdeoN4lMiJ//bGsbASQznc0BMullGO3vuTDqIq2k/T2RUokV+k63VQWuL82DKizQe
M0RjV5kpcXMhKyhlg0+1jOeCXdo3bNgswwdkp1wOBTuYe6Npf+aW2oFGH9M9Bv7vDlBu57bacJwg
DuSMxEuXt7KPPqKx9oKuSKlSHBpQCssKKahDijbzxLf46gkLNq91fg/2bgdRq3XXfnG6oPHH/OYP
bhy4NV/1kmfIlDlPKGnFzDiRATmVQ3Ehf6w7aEvZnaeBeuoMo9CRiE1EFC36ndJ1u4OpDf6dgmzZ
o8VVoTdlNFub5Mh5k9azLDTVsXA+Fjd5F8gO2B36Zxsg49IbLWGj+IdeI6sE18AfRtj/jLO1HbWD
qRJkaOo5JpnRZURD4QL/27i4k0i8BzJH8GQOHzF8zEL0DLmnxH9NWv3k10xfYzeZgQFesqsXfGuD
xDr/uxYxsYxi3PSe+TyUHrJk98P3JGbvPkl2jUtcvZdF811NR1Hiq/bFp1lkKt36YQZr3iSIbI7u
gCM2cU+LnqCmtUYrpGeJuHzrAbkgOkp2KfTZMeZiIfvbzwMvKVIiLEx3ejuxig75TcrqxBF+SXzL
os/t1PZVeXvEg9ncTNbna5bfuvQ1ivroqrdz/oh96+oslMEPi04yFVrQ2lfutWk6/5r6ACWi957i
1PGekrWJs/b0/qhLndzIXFzi3L/gNsoOnZ26m0iL9j487JPT9dNVDXPg+aIN4nICkQZf2MZ4leg/
Zx+RUG9zQx9jUZG601t8P5bzNYQlJeOsLHpyytxi5zgjNXnZ+kcijjwEBSzvNOqe0mzqr0R+j0ae
7fCw5++Unt93lU2j+2xWjxFHw2R5d06WItPhZ7P3SNjYmI7+Hnltw+uxRQGfW3cY1JeTjes1bQBy
kvorM+PXMRaIEA00xdn01dqxE7rtTPBB4nQbOO21Ybxay68qXmwz6RzxbE7ccUoPBAr0u/JXtMZ1
5BWJfY3Vnkxss4PQIG1JMQzS4eK4ZO+Yclg9yKU4M8Yyj8uzcGNo8mpIg1VaqvECttz+yyJKcuqH
gMPI2Xg6gzEBy/skxtBCnAnwVlok98RfxPfA3AdkWMRvtOUroYrm0SzFIxkil6pCqvKlhuVQoMS4
1wfr5EUOtE1UKTw4a0sIyM9FDu1MWQl1Vpqqdr4bPxN12O6dim72nODQXPDJZxzXmGfkrmuw6wp2
G2fxK4Iv3F8rkXPfN2sbWBnrIcFEgW7QJTv7VYCLR24qPvWwGAMel1U/4Qx/47njV41BEt8h+j5h
DGMYN6w0UaSTZzgm3xlmqnZW1ueIplG6ZbzpW1pcE5swiKmZT/g3nCUzCQb59BVhpvw7TLdcFpE3
WQ8N1pddZxCW15re3450J13vxj+y6jFvaSwlejleHPW79S8FeHdI2w44/JrrmrUJOxgLeabv606n
KHQIJqc296UVH0qbJIt6ZFvE2D+fFKrWU1LIVWQOkeulWQ+063Hn6yhRmf45KxbYXPhjwrfnOkwW
PD6NmUZhmcjLFJMF5dTuOp/7kMhCJ8gXgrq3nyOCH9mlzHHblKAKTlPLXQrivasJaeSJjQ7QUBxO
pcSUowSCbdyoHrr5YP2kId/Es/LS4bly22GnuUxtqZnKQLN8Ug07K/DmeQmE/adXk+AcRwLpGuoP
PSKcN0p+xhq3cC5TBGBa5AZFWRysRrsXnFPvi1mjJIisDjOBCAxFVqos4v4AcPTsG518xBIUolQd
QmOF3IZZbsfKd7ZWWudhZwr31yLNwJ/IOphjib6ifvdqhHIOKFeWC3ntaF06OvbXgvI9MHMEhCK1
2gc/iQK3Msy/phY9gXEhGAKrudRDk0H8YW/pW0Yh6o+fuH6ysMwaQpeRudUIWiJbS0+4mo4y894j
2+8BOJurXjvZlQ9DoiXQW1heC4cncUJ6UShG3IBOQcAu8MGGqg8TOTB+MBD9KajquWOiqV8bAwMd
Nk9yd3nlk8kYmgwe+Ez8e1Hq2aFJM/uA0utMBI5x0taHwnuzU3sKCgfyqY/m6kw114tKWcWGLoKa
NOdjW2a/smnGzOm18OKsshYTLLTXZDNUJhp3A36ftPPoH581eWXAIlRG11tK8bZZ91JKW783/TQ/
jA4guVM38W2pk28JS4JFyEMXQ6pBXvtfNm4IuYt8G1p8mJIAhTceVPTnKXZzi+xR3TPVGaevOqg0
O8bpwArkTyDwiKBTEk0dzsLcTU9GhmANWlFF8n6JNEJSOvU47/NYe5hsU0PuW9n4k8vH3s7+2gXf
u9/Ozb1cXUBO/V5BYVJVRJ1zVztvFNwsR+gJdrJk2iVlspfDgLe6vkObM55kb6lNa7jGzvMNgPdO
f+zcjHPFT28WITkbdlrzAIMyYx/yB2apspa01uZzHaTzxAu1odwd0gavUW1a24qpcRMtw+DtfD1i
srdWFhYVfEUC++jP4l5JofZthOiF1Cb4Y64grpvug2uTQqh4kC+e2WDgcOat4yH8KjOtI/hP7wJD
44L2dDheWeu8EtPxKfWBgTNTy776Kdpq9rWzteWPhzCph358IofgECMj3iWdblwIlMagVYeNUlfu
MsqiPLEWTBGOkBzLTG8C26wQkCSkR0x1TshI82jEmgA2irKtO8tfbkxKhOtPjELZcoEnf9PLYT+m
pPm4JGNBjX2hK/VpzsqPIFJq65DDZkRYqaekXPCLQwfRtImWB6eqMfjLrh4p/W1tzrWuWE7ImUui
505z3nwutg0Dmae4iSg7EnoqT3ISV6MY/paz3e0skTCCUspd5lszsnsMz5NHaHb1xe5L1w8oMfbT
e2LtvCD2NPCDEUESZBESAMeKDhYXbuamaeBiNQ2snA/GXvpoSvpKIqWAhPLyjq3q3C+8CiaSALwB
ZFRmtXXCdhVbiGidSH5Gqpdby3TQ0bh/5lIxhiQ73G36zYte+tj1mTaKhUOgPnWZTvdRoMHkHEvn
Ww7JReRAmSnoITKmgD13l1jRHUgVzggcSZvcr5wb+Q/1Tvr0trRZ/+z5gEAzW70mf/w/AhA8puwE
BQx+ewQwUc+sE3MCotdnO6N/EOT1OpbptRVlf2vF+BLXpToKljIEm6h7NQexeqMFZg+TVJwrNaQH
UgHuUAqETLjtdph08vkt+qA8xGGYWi7NhMkiSgQR6GynuARiMzcfCWgxHwEGPpXAbh135r52ICYN
syI0Qqo7jMosJWBpR0t3clAQVC1x791XqKCfS9MaEbFT6tROAL0RrmS7jve+wAwPXPm05PqJ4H0K
M2vrfmTQHMbYI5kDqb2n2l2hlx/pNBk0oQeTCZxWgNKwVH+wduto37VXLZpurdfe3DXjianpkPb5
uZ+45zv0RqHwoRGUEe/xjJxSszZxLAuKqPQckTEntYBZr+sh3kPJfpYxb0zJ8GQMy6vVI5IWdu8B
M5Q3bgpjR/BHFsa5/T6VRoRpv3lZrOnTiUfqNOi721YdWzyyUFF6495m5zSm4lnTM4KlDCx+mrC3
noHg0oa/LG2sUelYkuDYIExCILwfNTWGlQFqLpMlQ8a3kIYQ29R2UcgoiyPhZQTGAOzsC4d09wb5
ylAQPjLp/CzsSGUAb7I41Hq15YXn3Tdrq0cTp2Gby7+FIzgJ7anZt6Ug985Mr1n2V6VDG6DMa7Zl
x0uEjYoHMbwZjjMFndRfhtpwQ9/UltAs5LVR9Qv5Lku4mNnNopeCYHXk9jPVbHns5QGQN/kB0ZqN
BDJGwPY0BWTa3YEk/l60i1twm2lDzMSB+cIir9KxMMmq2Dm2kfFlCs0Mm98DxRfbMjHnx4QXYVRa
aTDwBafRd9wgyYwwMKaywcPUfY0GskhEwPkht5I7K0oUKmij2hO5hd2h7qsw/iqk8m5pIUjeVPnD
wq1Cbxy554Du975Vx9CWDwQ9m2Eal696DzXAseoiuyFdK0XpGXc4lLRVKWyghxWq2osW1RVZeNDE
uUVwlSRJqCIEfB4r6KJ+JtNdZn8wI/CE6feObeZvkwVCHQ+EBthqeHZl13FCYSO15gZk1QaMJ0r8
0Uqyu2mNpO9rY+/a48XwkatYHb9HKa07Xy/GfWRiW2+aLzXiGO9nYwem/4fEsAck0OTnT60M+lIL
56mOjy1udEHzO45KwHYPmJXxlZmpMPpHs+9ZktPmTDdiu7Wqa9cjQnStGT98RyJOHJnhpGVhVmIA
EsPMA7kjq3NFkCcNDeqw2ozetJMkAcGAVS/zEAcLiP7WRa+mmQjGkHgfekkMmm9Egc0vp2WMy9ZG
+MwdzrbWFvyD+eOYoLtVevOwrlAMRFtHI/OBiq/HCtMS+WnpY1ehSp7n3wjUNLwvBIcNKcIEx2Mh
06W9rxJDfxooBhhFebrzHfVEBhm5EZ77KtiuUWAz+/eS5wRsxDpxVxZRec6kjpONxxvSfbeQJcqB
W+5mcvdMb/5+suvpNmRiOUZxfqgqjyk+AvVGlr6t8KX1PW4d5eDy9IW+jSMshVJPPkYDDReZhyGD
DLDZAhIMmAgslhciTMr5gaacTV7H7TYX9Df6SfqrLxG5Z4Dcg4m+mxA0piqh0H3iSNNjflxouuHA
dT+w8wp33LDcWxge11nBTBryNi5DLWvMa+XT1KI7JSKn2GwRbaIG1+ES8jL+LAae81mOrc1E0AQj
tlfI8UDF1FUJ7GFY+wLDa37Fdmls0qnCPBnd+qo5AlJmB3rjKbQm2z9bzK0GwRbotV4iEUfNBycA
O23bYbw02JoZbLgCsJiSIOBNfrJyTZRo1O4vW0TEn/OE3GVrFnLp+weSugO870ivXAAyu0SLUEi6
oqcm0wMy3I6kzlQHq+TMTwbuS8OllWYGLquyzA95om3wcyL8bZIRwxc7UlZiBtX6NjRWi4nK+Bcj
NoEuq1YfU/mRGThLR2E8+mb1jgETJ/4aDpq241VHvr3pkaKS9M5fchQOP7hRkAOt3Jqo0XZdW5HU
NkOiSjDjwWJ8XahCkO+NHm3JQDFDicOoUcWzQXxdRzLY6OKKZUwydgj/h4fYtbVV8bgdH8cCgJO4
BBxcJb+tupVIoQTxkK0NHpmzLbIBbbpWqQ1dzg5DdEZybWbvGrkqklAJQqzj38VWfDcYoG9Mympv
2LAW0LtBO4tnGxR6a+hFBJVS/Gob8SrMBHexIjaoACmYVltJS1hZ1Ljses4f1N3TnoReycGF3bap
PMJJLNTEpofp2F1MlKmz1E9wQpyhdnJpZySXXBM7oRMxMmexfsZgIFu9PSY1hbA6idNlI9i1EFi6
ifVCJBrPzmXna8vWQZa5LTILaZeb2LxI0MWSJdM6ap3MB+805NY3Aamnum4Ix1hQojuCJ8JqsR/z
SW5nRyq0OaQ4xZ9CEneQKP+LzSQK9bZ6LbgboQo6VjKtSuEykKMiiB5QD8yPKpmyM0sdD278a+Kc
De3hqzA91oq4YoCOywcLE+W2O8+VjiZlpUMMjLTQQf67mkb78vNAL2DY2LN2kGNxrhUOfUqSenBs
B3ipwwnCh+GyHtb7dMMktl/twHkqKbVMLuQAWfs25UW6xG04xMZTomlMZBXaN+/GZZfuqzm/2H17
oE5Bou8kutGUrKTK/dN6+dEvwDUqqP2tN07PCnQcbGY4+QiuwRp4fbqrpNICGJ+NoTx3NG3aiog6
W+WoB0hSdmfhHxW6dL2NsbvN+M4jBQYlc78MoOdIt4pYz5dkZLaovuYKxKriVMxa5xtH3VdFqqS0
WZMMukb57oeNlmgk1fh3hZM4u8oTWVgv8SFps+8BSpjfFM9pn5UKtdinb+kM2RaBqdKLCIurEkQC
41eLPY0C5h2jbHsiJukv3VL+U1eEA2GacxTF7F1FFxoOfWJLrSHUXKJn/vLKQibJUfnuG5Fq/gnF
HPFrFIy0VtOH/XjXdDVxBdWCTm00H8ecrgusSuTsYsYUZZgdMEguJ4WL2RFTekrMj1JNBTBHXQSj
j06tmuabmUQYzAc3AlJxSoqzan6UnRJBnC60sqiGGIs0EuefB4Y5+9xqCxOghV19Gslb+vlAs1yd
Lp7ObvJReaqOAgus8YS5o7EOP2+azigPsbJDpAR8nbb+MdhOhzojMc4/D/ak/vUW/pN/vSUzAO5N
7Fb6XvdWIhBnBESN0bvdmeDs7iyapTv/vKsXHTWSP+//fCTKbG2DMC7dkXhlnKgUM0/9DEqOo5U3
f/6Qc8o8mZa1HHwJSG3a3unngSgT6GNnrefjOu/Rhqdt6Ovm11Ji08d6hRpsuvw8zDOyS0QBvG8N
dLhM3p1VlTPKxAXey6DfRebcZj8PjeCtxd9XVCSdenQtF9gqthustruuI+3tvz6tLNUvYpqpJ1s/
2X/9uTm81rIobjAG0uofOQIWiJaYsFuTFVtoS3JnW+X0yobw2jTkjeUYZmbMMg/jnKvyZOd5cjHb
+Oz6mobP0PY+9Hm+692YZcNE1UEMRvwXmwbmzjHhfNWyjvD3zH3gO4wPQJrETBVtcjcODxjXciIp
0+ZYCF09mBUuLwKX7fde1mfyXK2/Tg7l1JXLO/KIBOe2Gh5yA7l+TAgsxgSRnCtP745plqTn2Oz+
9dbPn8Xrn/28hSDr2tU2NmGUna/knYS1zXciurLdkeClnUYHtTa4k/Xy865FTi0MiWm+2PQT//Oj
P+/SgeQcp+KmXCsJajGK65wJEdgRyj80vHPYjPZyig0SKsxO8NMsU3p8+MFeMw75YY7xelnVr8Fa
8gfD8lip7QQvrDtvI2+tHvKH74xO8T+9rQdnIAh+5sSc3DiNSJTRELDU6Msaw5BHb8Lh0g/ac53a
3d4ugMZj37PO7B5bX89JJGmdlgXXeCT9x7hqsjOu/3yLqEPptHInzajb+ekiHqN0Xs5zv/z5eU8p
HLWMLQ6uEe/VsEV9L6NIezbampdNJryTl7T63qa0hNum9i+SuyuOZH/9ebAwehPk7XQnVWDJyRCZ
Q9eVz4XX/66sLuWv8x6DQRyI0dZDItf2ka+aZ3+ZCUezNHnf5mX7pGz7InMzf9c8gxnCN16nvNK2
KdaG937NLWI+fbPZok8gB95uIWn73c/qlxx1zWPaK/NCOlSBFnZyVfQxjfRJkI/HpqRFoady0hri
8ROehPRfa/ZYlSd9by2my6uTyDZiC/pdh0P8V6rx6+5RdNcLebqLgtvwbBmHptbniNmWFAqLvbNY
9vEMFFGWTrvvTOVeEnyeXmP73VbHs5xyr+dEOYdUQPv3NAUNSC5ysef2VSmf+5HvB/PBsuuE2x7+
36P3n2viNsp/X+P6v+pmkWmc9P/73//be5f0i8Ti+rv/v/6t/58y/HUqDP/PGf77Yfld/Sazv+rT
fjn+Ibd//R/+GeGv2c4/bMOzddBQw6DAY23O+WeGv+YY/7BcX3g+/zme4Qj+L8TfffIf/+b9g6kO
HJTMf6ochPD/K8Tf+AdZTLrr+8JwhW+7pvdvP7+A+G99/Wc2f/c/3v9flEVd67Tqu//4N4sL/b+F
+NuOYXD4u9wt3P2O7un/I8Rf2lPlkr2UEB7jsAxa6DRK85B24rOe3AyXGgk1lHXvTUNalIsY1gEE
fFd2GC7YA/G6jkAB8p7ch2rvleuc4vJphvxAb9SbV+8HcWr09BvlS4QTmfHJoaAVE8IxZrDF/15+
LYpGOSRg0DxEpBj1ty0SUs9KhtW2nwi551zHTbtd01OmRnGzz2RKVRjEk2EvaywFk4f+wqhC0ubI
MQI3bv9UdYxenVpn2Yn/JOs8lhw32iX6RIiAN1sStE2y2d5sEO0G3qMKVXj6/1CLu7kbxUgaSS0S
qPpM5kmM6YZ40nN2ZK9v468cg3gI5y9iF/AK47hsMrCxtntGw0bD7WHgYuKHO9zhA/A7+hRUcC+c
2qhQh3EbMNA2MvuC8RNK47n37ZPWM9oHDJ7EeVZyAoyXUgf6jryrXVoqTspjNi1tDACAORTa4aky
mZoE1jbxwvvCRoit7Xna2qQFGYs30Pk5FviD6l9Av2dmHZMVFNY42jF3jji6vOCjH4wQvhaxWXq5
DjniCTwxn2EVfKZRdQ1H+76KGhaAjIqICZvgt6HBx9YLq9Au1z1bNWC4zMeNKnaK9lNN/L7KHHM8
IH6xdnz57HTDhwu3qDCrjYW7YAWsXe2XhClxh9x7Muy/IEc2Xu1Ls/3o8mSGrXSDt8z1HsEWvNQ5
jIsMCbw1Bm9t0DHMpzvplS2OfKMgk/HgRU2Qk48QxX3SvfCktHGNoAs1aPTR6o6vIxmYIrgke4b6
lnJLod7bxp0LlydT+l/oLd3aUdYvzOxTnzOCgpa3rMR3mbPdY0xzSz+Ucl2rGm86OSwkpcaOGM4o
e3cEEmEqraZX1IDYVZPpuSaOaGsRNE19z8p3rE7GHPq7pULHy35pFbQRs/um2hk5Xl6EuWaAxr1P
ehVXMBeXWzcHYRNhuFefSEeanWMyovVHZ4mBJc0AAeWuegazOsjnHD4XX0Q7k05zQKgH87uz9pFO
Fcja4sNron6buYozHvJWiGM2ZhAEXWkmjnzOocJgXoJvn9KTsjlf6xmAsO0yoa7dPm4zJrakJ/GE
ia++fEOsaW5FspwDjKnHXvyyOIjuZgC2rNyzvaeLPF6grmyzBWBOP/nd1SDJoJuJ+rYDPAVt4T1l
GULdgbQAQHeCrTjdZGdsSz3BWHDt57YK9R4m5LEYeRxVUS7xOCXsn7N8T5nP6u/GftmyITDvUHgZ
aTFsTOSSW8cHhdw6qLC6Dt69koD1qqK3Do2uuODxVWIW3WRhZx0Cd0KYBBPGHPFqybQS5A807Dcq
ntKUCftO1/jxR7rXKJx/LeZbe1n3Qex48jW0JeOTmyaaOQPjyKRhKZcHSJjso8WGFIRwtVRAIxNG
EgsIGvCf96UzYtFoSx2LW1BU3mXvnmXwiKLe2Nm8MOYkGfODMyWPOMfLhgzHhlfWelXzVCTdPqnP
kCB5Gi2/JHgBgwwTwo0jYAJ1ps3Pu/jbJvDIEAnBQeX41dD50DSyC8B+WTe4RtoTXxuEdeZaxzBc
vvjaoK6q6hFCYMG+wUVnUKAuAHe1LhegABC1ot57rNA/n+rFfR46kxTPIDpM9o1vxH+JVisD3JOp
RxxyRyzA5aFwLzhQZLywfQMXCDIfyivhQMZmAlDBILy5s3KFS2tCMoMpGaNIeQdM3FmHnI/RiDAv
z45pP4VkIiMOQPyY10AsTKZBDOo50BPmkUli+zBt0CXKfPIYN0b4VbofneArwUN7Teeh2WuXYXSG
WIOFXk2wpoximF5NZcxMLSs8TTQGNrbsSE7uIeFlRx/5XZasZoVh3xGNB9bLmU/+Up+iiQ8laq1h
pYLwsjgbA7PPugyJjGpLdHYDBmnbqYGP0QA3LvyVRkAup+vayQ56ZF4Cp5vUzVyXjuQ3GwirgsF5
cg1WHa0Mo1XRqiS20HDOUHyoXLOt92RFy+NSDOJiYLjYGsLbJxkkkGEUGmcy6aatQXwSYSEcYyOn
x02TCAI/m26kK+29mxz3pBkg/2euBgBhAaEeVJBBSH2sS/NKKgu+iUwqVt7dss2YB6k31ubMyVv4
Is6cQI80rrWRbfD0HE3kFguf9w5e6gcU/yca9OS4iF9HNdEWfiH2Gem9haDilhnJhdW6Zwiu7OAx
KQVyGxQkmSYzyZnCRP4/etuq7jqEXXOOSLMo9phv9Kbqxi0UJvPQ2/qLy1FQtV49jud3uzJ2laf+
uTZBqH77A/LhKw+5JMsOWIFlJ92qvYlsZ6K6FvJPysF9GNMnIwfMYC0FlYA8kjjdbTg7Dub4shSw
4APtMcObnHEdJkOB2Nnf9/X0GKQKQCd6blwzhcWiU6Ltz8arodt8M3opc0wLozla7C3RfNNqcjEa
KYEDSafJoesle/Gcp9KAqtI0md7Bvy93CRm/PjQlA9YyctcmHu4mbtk4BHUUD/Iy9qAKmOncpaa1
WzLsME0BaXGGsueKQxkxW/TsugNNg2uOlC51n/rLo8Pwa3Es4C90e0W9PBbBaMZO2Hza8/BO07dD
LvfsU82bcjqBkbomjK94ek1vM42A7elQ5HCHxPHC7mTbuNGDrbxTymINNg/exObmDxzWE0JHlqxP
dl08K0yLjOJxzBL+AGj1EHFFk9dBLNjw3HqihsFHFmovHqx6YB9QXU0mbqlh6EMxISpltAwlgSc3
acVBeONzzwrD6UjotoFbd2hSxAntGSNwX689N3yxC+fiRcNLMPgfc97+Gf8NIpPonfz6uFJm95QC
si5qkgPasP0xHNgj418/IxttG9ImSGdBtznvGSzFRUQYR1AKc1ULDA8iwY4XoG9DjUF31QT7pG3/
eo0SbAF+t4osZENjR3SujypwUhUVqfQefevGxOi7Y+mi7lsSSGzVfoD0uarESOCJGvFvn2As35tS
n8PCKNYtWF4Iwjfm/85W4dEQ4dplDkYM6mGY+5PDoiTO0B0UPSCGQHob7K8tFnTWLryE8IkjXI9O
T9AOE0uzp9fvi19EEc0qFAFbGZ51cOabUTjhJS/Z9jgQ6MEdIVCzz8KN7qtq608GCYXTi9UEiI6S
14OfOR00Dr1G6EUNr5czis2/dixf0nkkSlrcKZ81S9n8WMycdgWLVGgv7Kl7hv6dT7wsNXvcLCzD
X5Q0zrat9+jq+EwCFLPM2GTCVWeX4wFRIykFbmafBC7/ieUW/Wr50yfVn5nzAJUNS3Ktx8cMAsw8
fmqL7G17/LGz+Vwb5n9C18o7BwmwfSTAV0RFr8zZH3s7QZhA1FeXs5+GBQX6sAkoeJyuIzzj1Svd
5zJLy5hM8bM0AkLgCbgYLS9eagKDRxH8c7MHoqfZdkXbPFreI4DM+Gf9u4XnmbN5oqZO8LfjCR2L
P11yeuTPdROiYPBuDXVY7/lNSAdH8Di1RueKWQps5kAAVctKtG28A4gW5PSRy/2Ci7eUxQj/ICH5
smM70pRsbtiwqYX9bO5YUMwb813OOI0pKB/c1P26PWKlXr7LheJA4TyfazD7S1uxD9TI22d9hG16
tdPmByvTrkOo3dgkoQFGQwHqhMsmSVxSiTv7asjqOKb2C89ihaWK2TwwV9+DH+iecGHs2gzaRian
C6nW+C2L4Q/lwwUz8mg1ai9bT4FIJJMgf2yk+WhO5mdocC3j9o1tf0HC44hLmWG98bL23UDbWEFd
KWcI08mijxB0CGH9tW4rK5NOg+2CPgdA5yq7OVbYW6eyQ1Ld3xYvIwejN4GMNETcVsF3VpgY5lT0
SsDEfasl3vXqP2U4/UjHygQv9853oWo59RcizF3dYYaLVP7Z9UjFszlZGTbBREmDF71Hic3A7Fh3
IvYSY+d6uOq7GtwAcmW50e/z4m4p/Ch2Gj7pUiUfhpu+FHre8y3dGaDbUO1poruwzFhX6Xc/3Y2V
MpagYUyKYZXnny6PRmEGFot8dE9SMAfCket65IMBCc4I6xqc6MeSX0614KwTAaK75TzdUAJdab93
fBR6Mv1v75L3nyGGCH1TsfdDcYG6c/GUNBE8AkSS1q5rTRl3I1YpEl6MDcXXCejC31xO/n2AS1ui
vE476xEd5F9LBDMhOulO9IAPotL7l4WouvKVuSj08+NMHW2UBEDWdhyRARenjJE3C/uDSVM5WxGY
Gqf3N0sqSriuyyPTUq5B9qFvxZg8+Bi2N95EDHpdsNXsWTXyBmUv5WDHYsCE6tcGhqUh749e/wSg
rd40DX4ZomhZ+wReqZ8ndzkCV4m2VtGsB1kjYyF7ZqopMklvmHaMr37nrH1t6PgeclfSpxoQipyE
FS/y0RwTIwvnEABI4SzrJtdgF/thm1XRzBXBlTrX7i4vkhqGr1jAzHlPKbokStSAirS1wYkg4Tf/
Y8g4zZYEBuvtkM9ddNSBS5XVadgQrMYzyf4ZUK/OGpgZACXuVZK+ZggxVpaT642X9s0GQclbxrZR
lLg0CbcC0tPV4RpsK9GEM0Z00Td7I8rcYzHri6DcvARTux1N097b/Qou4XytRr8FAjUtLACXD4by
uw4eyKY3QiLjJBAgUgoxUUBzSqMMiXhW3Pemyt9Ho3b2AgnEbPPuTG0bfJbguXTpz28sjeBkkdkc
d6L5qjK1CwOIWDWCaJaJ+Vq9I840mbr4zo516DEdHbHLGjdcuRN+tqat6OvFhG434fucKd75Kch5
+e9GHnxMILJv3hxsCHcz4obdoKy3FCZcDK+vfOzSC+pDVim2Pca+9HAvBbN/VyiT288v533CMTQ4
zBs6ILJfVgdIqBLfBOj0J3S/FqISvmw9RkxChAjY/iIux9uxdWzOWn+ZLwkeQukU1ccwc93P9hZW
G1uv8Ea5So15A2QQe02XEQmT/HH9cNa1waaMmFTYdQi1miPEZbEZYys93SY30+AXh1EsXGhDwTiD
I21hZ8lSXijwEmGztfCY+6FjwQnKqbI8MdHGdY9EBqAYLxd/V0KqQCk2asRbW1HAURYlStokL0em
s+M/v8xlLILoza8ztS4jbRzTCPx5Hu1cNMPocfmfDhTz9aYr5AbZJYZEhSbMCV+coa/fKR5hGli7
1HMgW1l0d7bpF1s/Kt9qmT3yvJGgpB9qowQHzyPsTyW+XKsL7xDlHMPSdQ7oZkh+akmFbAhEuvWS
yQUkpLXGvZjvzHozwiynIwH5W2SHjhKvwLj76SVOudKWBwIvbb/6Imp3sH6iY+gK6mFIYsaEw9Jp
5Jpt3gAOqcNNW8glHoQ6sn7OgBhDqHTAoGyaHGJik4vxVBn3hiuuOs/oAcw3Xt6r0Q7FPukmtqFu
yH6nXrLYQpWOprSIM/yGG7Pz210yc8crMK/F0B10MoUHRWuyadJpfpuSF4i5vLJ2y6HWOPqokQLn
ORgkBzT1MaB78kWit+yM81Xd+F8aWM3ZG5enZfY+QXx5h6X49brR3QoP2UCng1g7Kt/kxbBjc2rF
gLHo1mkWiCqwibNPjbXHCArxPpEmxJ3C/6byBl1q3vA2wDYz22tvuHCaU6Oet1H10BO9t44IgjCS
qn9InOQIOHTZThnI2LZymBJZNkcryj+I+CiccUWx8rJoKKUPtbzGUDl3sE4Q7VBgQMRumTMaauaW
osjkfxm7CTyF0+TElQiuVa5u8yi9pTfy8CwGvwV3bGyU7bIbJG1cNc6EInL+JbLCgLsQEAhYZysg
Pl15nGWLMt3QXsD+HFtwae1NgkDvG+8lkG110UqgCKgrPy4+jKVIkfaWpGCI8T53i++iMeVLxCJ1
UX72IIn6XFOabpagH98XYZAUzbWGcWH6EMLTzyFa9g0za701YXetbGHlh8yGojrj8d+aUS/XmAmA
l8qRj2W86zwawB55IfvRdFjabdQjZNX4OjZpVHzV3LjY37pV4pB402FhT2yQtsaENtdKnWBbq/lf
yrH3bG7Yvu/QWojzHELeDbwJ/d9iiwe5PHlj6u3MCetWudgF5Ux/yUJjvCR8KxbgTcPZVQbNSdpV
n/UUlidbq+BxLjpgmSnr6oYRy6NbUBW1posEnIIQd0cXfsC0uPL0YqWYa4o1nfyGBlPNAmpbKX8h
W7OZtat3Fx7OpnSVe6jGcGMmpIT6tJproxv777IRLHLb8dolmO+qKbiXQ3Ioy6B+dlMlQTL5r9kA
Iq4ESbtuuKjXNO8fig7oHDIUWnf9nSaG5OQAwjihs/LIZgIXJ5Gf0MVItsa33eV/f5oIslJ7H1Lm
nELMQAFTrQQG3HPm1eGrAquMMEdsBza128goSLMKaTPCZFH30eQBtAjK6TOvmr1M+resrjTDToQI
fW20j0Oqw51Te/Wh6ur8FKn6MZf0VtnSybfAJ2+gaXvIH30O9qqZnxJwjSZExmrO1ogvjWsgEPAi
3MpWlrlg0G4qB2cmIxkgXCLWPMwuXO13ZxJInTs0wHbVcHcSuXebMbiABd/RAnYfOpLh3jABMf33
pyLJ4nnSX4zF1R4/VHOtmR5eWfpPXPPMPAfq6AldmvCIGMjyY9tx/bLheQucwjykMuCjD5uXIavY
pRMbd+qFemY9qR6HObC3zpDip7zFwpgq2FZsLHYuA5P7sYkOJLHyLmvrYLD5e6RNdQHF+/WFwT1A
DwBPbI7KrScX61PLs2eZyWtAPOwKUwkaRMMFzz847PiD6J3jPtz5HUoYhpfD2Woky3T+4sZmW3rX
dEZK3gZ/kDiAga+aRzm1aEcWRxzLRi7HcHrsEBT30Qxj4L8oXrB1DEpyPHie8ZX4c/aSyDHb6TJc
DkPVpg/QiZPVMg/1j4KtFZ6WUTKB4RepSrD28wv1//7K//0eBFfThxWE/+b0L1Rj+Y0+HolKFZYX
ja0EJVfAQrSshk1a1e02bai6gqGATZErijfluxiQ7OyyJABVUdjrRp1V3S33UA0Yxju9/Opa+Y0l
0nsEy7cC8RxtiMi0HsKB49ka+uwrIx16QRwPXcA86E77n8bt1bWbVD3k5AzuCOCCQIwBP+ps52TD
jt/6eYkN3rxlU02heu0rHJstUcybxfLDrYWg9oAdkqGuaefvLpvgNXsIfedNrGeRZ5DbxuRSCuU+
sFnsX9vupSEe8cUdxpMd2SETuxJRaDgtX4vvvyNFEU/pPAlUDwZERckQuKgewlH0nzYd2xaC/+ck
2R85JBB85D3G7jH40FBpOIaSbPvfn8IXxCpixFWipkvj+fZzlBG45mNLPDHqcZ7dqsY7Galr3Rto
DtSQPs0IJdih0MWAw3hD3n1L3U4VjcvsP2G1iUUZ+a9G7TaXRaJ/o5Bf4pRQ782YMd51BFY0FjkZ
zXfEdq7CDR3m26UmGXpgqNyH4XSXkPUBuwSIq2m8mzCxlpFrLBEB/P+yqrilcK2YRnmHkBBONbCD
A5foSUus0EWV4KS0yKEIafCYkGTrmVXdjjusuAUB/s1pf6kj/k5q3JQ3LIUE8kHWXniTqbOIIJG5
2e2bJD3qnMxP0DcHF5kkWkrHXJPrCqxQqhytgg7uMiLQMOGT+j3BH0my8KxoTiFJenvLppEXJVJH
x6vv7TaDjqIT8vTASE894Vj1r5iWaW2hw991o2Y2xWMU6F0uBfdCmx8MCt4SITwxvCGx4LfEmf5O
MDKybrjBCUIr/hM3rv1ihIALZfSYVgSEjLTh53ZcDn1oXapU2FSp+S1RGRq15bVXaoiQk6/PcfwL
51YPsPWqo9NEGGxUi7cUzR4RdtaycXNE79KCFx1BLryvFDpbKa39VFKxDAYmK4OpagX9dWP1ZL5I
ZlwgpeyyxczN+lKThTcn6ml5tMfwlxG4BFTRlze3HMkG0S115Y14mu72F6wNuo9VhymAjVLuIFz2
TxEyrvVUM02wCL4VBbNutlXID22PTsX888rhSYC5hQwx3qMvPPo0UVCEb+KeCKoNW5PG7N/H3AKQ
PupXa4zmbTKPDYCMNt+iEgYchcFheJgzOiMmTLdJCVURdyt7ifwrjVDrUdbw77GysxAUu8M4/KND
+xcVBK2gKccJUSPv865pe3OHBYW96Yq91RXdqQduZrc0Ig5ySRATDl/ce1Etx9t+YS01n5qVosdU
2SdL5ORuLuuPefJZROnwL5jjAiNP7OVk2gTiO/VROuuMTZiR9SdcjTWEgfQAPuKRPcaPMTMja+zp
PjBxNZi06L1NlBu5XdfKeYAWR1RJEIn9dEFINa0gIql9WQ9vVT2/Z1jgkRF9zy2aG2tgr1zpEq4g
IzQv+pkLcCCJjWh4aCizALTqMCi31a1g41e3/Tm98C3ZDabvapnYlDMVOHij8dfVEtA3/thVBaI+
t3Ao+5iHIG+JzyxBl4lXXYfpL0ngTDRyhvnzj2+a7sqveHKCm+ZZouLnyyQF4xYXkoJfCweMCART
9xGBiaH2MLSq8kk6EKvUYqPAbbO1m5QbO0l+ytrkdiQLswvASfQcjKs8kmtlohQYAW4h4EXXkKzq
ufwZguwHzvwcRzzqqN4k2IlbztJEVxVyNg8c/+QcuafRgDAygktgqjD7O4YmRAGM9HpMvERLGcqg
hrViC67XopnyAn7qKsoeLZ/FjckrRI5pcSx92FtZQKDB1Lm3+gc4BzOm9aDKjTcwXpp8FW0GAtCG
EkF855ckGLQMMOssBLHbEJLKz4qauh4YvS051dDQwU0HVs7y02ZIzZDEbPiv+Db1BUkqtFYZtdji
hiQRjv26zyd/PUre/mQqFKL2eZ0X/X0HIW+FyNOEsITi18I2Wc+PGd7zVe+TTV34I6fjqP4sGEsi
XTZYHuaNXTof2E0thHdmG0vxbDb5u+9134WUiL4IlEIVA1EZpZNw3IsMieZsKFsoL1eYpRaaa5xt
BudhlCL7zyL7SRntPiic3wYiuas78jUCTZgZ6XrKgWOHh0NRjoaftrykBd/s0BN4S1oSZMPfEDYQ
B+ptPCStw7igCS2zYktj1t1p0gUJK2WyRy0SdN9RxfImzH7Lijm8tdyx7zrVcjDXOCp+9Bhc3cZo
7/BHNL4qd8WlGuHne919aKuNjxQvYeRoYZNnGH5LvKqxvi6fs2rvrQjGRevTO3lh9YnrEKZ1iXQT
SoHbMCw0UkBodKsLaz4yRHTq3uV5wahZE9zBPuokUvUcgqNy8F1OKJ1Xi8CGgWWLpNheQOTCbmh3
7KjmYTu4LSPrtNlmsGYQ1lufvg0OJm2eAJPkW9qaaLvoeiPsOLeFuk8ERKi29U5Gy6Cj7atx0xSE
6JHYtDHrXq+V5+9VeJlq2FhyIL2PFKK1hbxs30YsAZ1+ek1d1v/wo0mM1BH6lpk7wjbTuPayYiO9
/He6bdSFhB42IAYmCod42DwDKZrN/LB2IRFGQFXNPax7kkU9G8yK0XHb4jQAToFHBeu5vOUFOmBD
0+Xdut15if2Ig+kt86wr3/srJIkjg16mVXI+TxKwaVvY6Eqwfa8aKBMqBf/Im3ZiJR3E0pY8Y3im
XdyBTHMEAWRD6K4AqP3kguh2Sh1CSHhgbbQf2AIJD3AnI7Ygha1xPR6VMx3TMv1cSnCsGG9S7L8w
1NOZl7Q0CP9rzU1ms6MMV+R/j5gZS5N3mOK+2Butxul/+0PQQw7Kpu/Siv4FJcZ6sOpIB7zHogNa
Tywa+1cOUIXdyGLTL4tq79U1TBkMLl5ZUP6Is4Zvy1MPz92jRHNLEFDLQIzU6ANgKjztbXrhomt2
/L2NPokN0DEyo2/WSFixxBOsgd92wN4QJXD8AzvbiaWBu+dW2aZxd656t8N7KcBbkc5BEB3XKNIo
TBOaaCCvd5o9XvsvkNoHS+WQBf3529Jglyw/J3SZEJOy36tEAxZsAzOGsbc18x5OhibeIPU/Fksw
Rg3LF+ZWyEX+7Cp1eELbvyiwXsM2CZgWts5OL/mrY+1Fzr+QsK/XQGLs0UxA4LX+ERLNvRKioyiS
IObu4bmZ2TX4FSlAiXuqklAeopQ047QhPLC+6nBLbiUWWmkY+5khQeHehlzSifvwlqk77McsJPBN
PSEEwGtkEZ1cz/dw14/QVawVmJFfhlHo+BekANbwJcLlNS9IuRxMl5lg75BJWXhkHzBLA1hjhQcY
bCz2MXJNduesvfkB15t56Or0AffxvCYOul7/kmouVl3QfNPfX+lzmIBVN0fwgIPJjNixRnENJpzd
RPEiy/o+WbjmyTfhkJtQLsmkW1eEmnjWzDgvZNsRNvf9WF9JIPkuHYKxuojYZfK0yjWyejCk4tGf
2NK54SwOcvoawaDGfkvkCODRXe7A1FDZbU/Sknd6y0pMCrFgaLrpHxwXvyGWS6skukHpay6HY9sQ
JgP45y/p5lcnSd7HW0TIwAdvVS++Nb60DsHFbQTmR1YoShbiIqhR3Mj/aW/YSV/732W1busBNmMJ
cJyD5sUkeVQaT4R3jQCfmoOv2VFNvGL/JZhgZl9Tsc+xMcELD31QjzdPGVf+rk6hG9Vl92nwDp80
dDtk9dul6I3XRTGjNVNMbmyfvE3nJY+170+xvYxbvw42dnbzXVuqpNypHiNaT0RWeBIRYa46DwV3
o549IjGg6M7zxQoYc1TIGPcTVI7rYHEid+Raf/htf+36fP7nQbvORr/+WWY+gCqZzCcXm8yWOoDM
oLD07nyJaQJjUf9EG485o2+974BNzX//uGu7l6J31Yeub1ONyLGvRbMYO0uW/iEKBeBZyayRea18
zeD3IyeR//TeB3Dzr0AZv0r7rH61QivdYBBOL3SDxmHkRECcCd90FoSG04QEH8OiUf3zA2PQ39RR
Ir+dsA9YlYfZU9iA3J+tfLlzHUDlCIqL7Ywl8SmcUCqOHIo/KdmZ//3jmHgesPxF77bLjU0ZV11n
vlXyGrAtBUF2ADr4Yjs+2RKY+hQslm4I/3iFs63Gk6bzXOD3RS62mD4Wp/GBjgBznwlazx+5GiSB
mn4/ctuwnJ1dy98mjfzO7fC5s6r70XOmh0rOkGgrHmiK6cPSmGhGXdyrHmzrWQ9br9PyUKXDERoC
zrq0+DcxNOP2MNnaANUHPzbG1Mjab+f16BL55en0WkbI9mAMdcrHMFgb5M17lmBDAokSq+Ro5dH7
ktu/PLoKbkPpJOeMSWVcEPThUAEUI+J+MaKuTJINw68dltUQ1q7z4+HfXySfD7wad9cZZ22XX9iu
Rp6F6h/pOpx1NYtYu63OnsGStJ8MqEaocOwhe6S+aPdgYv8hO2N3YBNzWdFYm1o+GQMyRrJyS1LT
qHUkp41yqYOjkG6abWtSpwXhEzfF34M1U+DUDqZ5VJ34pKz7AkNsXuS4lBHdZQ46qGmRHyEvEM8C
bV/mOD+yDV5CFjw3+ydAimgT8LhPNcoFhGPVM1kj2QpgxAaS/zG68TrGkgk/JcCrb07Iakgx2wTy
g8LqbQYccpahCeiiIVMHKCyanjjEIICnkEq3VuUYJ4377CMxiowex7jsdowtkVyoAuEo895dWCGN
zM3BWiWDwbgJ/EEOgQ0O5FYQ73qnZbiupmokgyO8gxKvYpH2xGAwyWYrh+Wid3hPmgD3+0OGnuQU
dR02X5+eOwjfuxDMd06AVG3jeh6nXG2yxXE2gRFCLpWQF6w0emvUDIrZxkEOejC2J4849poUpuDf
IllQtkQ3KY7seqC1HCr5VKt8OpRtcrQF0b9p10LsmOxD6Lj5oVxOKbZvacynUSQ71wr9fWRQvEy1
gj+VIicZxHcd8Dy4sLwnPonNujQM99BNFowWkMYOXSDuMaRHOZC6fqaYS13SuAb66PEQViQM9mN1
dAiHiWvEXGyKekgfpH0xMAKfZAdM2Tl32/oAAPqfJa1NM3bcBcyKOR4CxH4hIt+FVknZ+TdUZsCH
As4cm4EHq6LMtzTwuBYSF6EQ92lDUrKWsJOIMtlXrUkrbm2RFwyrPn+PAnG5qXv8aL5izKK/I3+D
PoyR5cg6lQ4FaixSy1I9zWzn14WDaa6kmOiS/h59VUVypZzRU3qXxZIvTDiRfTbYIiYzPLmu+PPZ
0q77svwtkWbW0YLjV9O/Oxn9EBRSBR+5vg9992nUhBHkrnOC7hpP3k8DEwanKmrTaumhKlyHsXwk
Y5M1M0Ym/ptNNr9Y+N6xe5zcXD3BmTl5jTxP+IH48l3khiQlIXg9g5EpMCA3n9bonu2xenbaDjFh
UhrrDohCGo4Ysz1sMbDXqPh7oKQmKRx5s6bbLi0mhSp5I3pUsWaeYev3wt5UbfCcmcZfNiZ/Uaif
WMWSGlMZNOb5cxbhroei7yPowBFIfgw/x3xKHI6YvL3ZzH3zBAAxRcCZvNitvUevCw7uEmr5liPx
WeEahI+U3/tF9sIHQR5RhZhlVtFbq5BX+zWoJUgWLkjsas0Lp/aGGs4+GegeI20KFZP1qtyabfk7
6OKTOdhr3nS0zu2+tG1ERcN1mGlwq1p8jyEFCj5W/FA2j77qyZ3DHotqeGU6p3n2gudhKaaNJ74j
S7krWYGPCLSv9rmennzFmVcNwz+0399GwJhVInHyuVNx2XDERgQSQwLdS1Kg192UvtAcfNs2Cmxt
ovgTC5t6wyu+HNaFa6AhdkzYN8m5IDE2gu9obeKTDW0bt6LjnEuNkrV2FTgQC+QEm8kdY7bHhfaD
DBZatcBzYg8MHVFHSGjxJwNdLEOW+h3Kv6A7+jN8sACZaDPT/RC7Swx60e+ECrrrTHbiXL/rQqZ4
AI0vm9k2b//KiInY5PN2w592Cq6WlzK79MkmI9wkV839AMUYumDKECM4M6AFPWszkO8ywlBAxpKC
0AkS28sBtmGEGQEA+wShRk3VP58U9IFLdWXgeGfcyl1LCIJXDSDU2uUMqukeOW0DT2yFUR2yScHx
QN5ds5qj5ahn66sDILrpZ0z1mfXpTuPzLeWA4K9nahDWiz5FUo3DnfKZCxesUBNpJEY2+LGgw3+g
i9mM8amB24tn1jAMgRhYRsNvppAj9MBK5oqCJLPFftF8L7o6Lcp57jv1HSkq3G6pS6qsE3x51t0p
gxMfj4LAooLECU1L1f0abg+dP8WtLyJEUf8j70x27FayLPsrhRoXAyTNjM0kB7dvvZermRCSuz/2
PWlsvr4WryoTT4rEE3JcQEQALyIkv85LMzt2zt5rc7/LVXkvRPXJnTk9SFzcJ2jJV7X4qykqPP0e
Ldw0ZeuGEXJfBRC8Ej29QvB8JnXAofLsL1ajqZVxxHRh8hyghd63jfvFz8Jj2zFpc6vhQSi0ystj
/V51QmwcP+JRL47vLrwLB/WqA59czRQncBk4jxgjKAqK9tr4z7kEcTxltY2EMYWKkvNKpeSl1gJu
sTe/hyXft82ts07t7/7iX/bQJvI/h8uW81cyVij5aZin0fxQhd7ST443Vl/cO7pdg9R7j938U2bz
G7TzoLcGk5CYbRvCH52yZL5G+Pw2Om9pHWGAiwWVvkuFNcfilQxocYrqj0lzlxrG4rNf+Iy4u4HL
X6fvq9Akd2lw7pw+KrfQckeWJheuYQI45FCO6TTkmbX40XEijYBwpnZd5+CJanYLO6ARhR7t3FZ6
XXsTZ2di5dvUBtSii3si05tVY6ffNiHLztfJe+HOzRYqbLbNjOgajYIMjJyuJp5qgxt+IZfWJj9K
BbCUQl4WTRPGbftzoPKXybkGOUfKnPn1FoXlcqKYLvKhRj3XqdxWZS02nZvaqGBEsQZ/cT+U44dv
VkdVZZ8yVz8PTFxNZX/Q9GcoiWS2E/tCKmNbddUnhC5oqrNnzMVb34vad/w+OzuuvgWgxRBrseHb
2iS/cZEiOaXBpXvc6C4/1g3KgG5BXJgE1wExAB9E/u+6QgZRyWDaSKvE8i6ZPivnIZ/B3hcpgwQr
Xd5sgOt6lE8pv6Cen8wV+DhR08cspkvvlbjcg/4BG/MFgtGAzzcCxbJox1xzm1vTl37Iif5DroUc
6Q7kyKV10CVr8qArIpSPLuXaOuEog9mFkHHshh0GD87N0AY8d/vIff49aopyN0M8gBVbrmyrkyzI
IcXH2n7uA/eg4ayMBBZFMS3KyEagM4zgkkPxQ1X0Dy1NZL2eaEK3DIVZu30or0WMg77v40+NRtr6
MtdA44yWZezHZ0bh0RaHW7PtqxiFSl9H6zGl4eREBCC57CNjHVlbJibDlJ4HVeyEDsd1V7l3ixSa
cMsErjWu0IRMBS/A4TubtAhpbMEmM72Dq+sArgIqavpoNYd8dIdKQRwj1W9cUxqIoQnuLjHJ9gk1
rqX4yVnyuVs4z2Dn6H98i0zy09CA0u4FyeFGlQHMsSvpDpSPrcVhOkT0n1Oh3xkXT4wiSlQzrGcy
CD7bbXnxqq/mMvnCdmsKudc6ekcUl+9aN7FW3Ui9hS7hLhPZkRnMoZz55HkaY0YhJ9AfL6HVfhlH
KznpvLoEZXKIPXJWmFvW2Gw4RCL6e6rx9AbBHA6UhubqQDitlx0zVZfbwIq/gS/lcun3zOIUS99v
R/Qk5rwu9XzMymhPXvCzN/e7zPHeOAK4SHmGu246xSAzfuWmE5NTGF3n1NvYEIl3c1v9aK127zZ0
SsMjd4kQHGf/ScYumXvuqzcjzlDTc8DipWF0dFrzPsbIJebwKV+Ulq01OptJZhByWqYEKdS2saej
bRnfl7+j7ijWaiCcml1apT7u9vRbHaM9hMT4kfqPMNmvKW3/s9Sd3nZwV4kziIbyZXTn+wDLR0oe
7IZTfrTCu1w2fyVTU6+TudqDfUOYmDWvthndmcxHXMc210qQAmkSHYecjB6JwzgALuCqtuXLiO1+
mwYD8+3sR5tx5QzxBq1yLBUTg9B1p2FlxWYCTWXMdnnP8Jw0Pg47R+Xr2OUqpXkdVfi+LE9/7HZw
sxAvOvYj0imOVNi00JdQPPmO3oZImwytvyuXaq+YSIK2vPLsh8bTGEc9siQAKMUUflI1RT1cGnpM
PbZFBXP7zGBpvXzruXKYRLgXmNnkbhoEvPce7n/b/DThmVpLnw/XQ+EMoGCiucwwSzWoB3xg1Szp
ucGy1zBDixm3sLexhAefeMQQNX2Tv9s5ANG4sC9pgBERO/nGrOFEFIlzNTRZfmXG0Tp6asN47r0Q
hOfZKbfP3NvU1mJOGo2XvBwwqn91G/bB/dhnb04b3MdD/lI7GgEtFUCN+DCrCaVqRbJmHMowaEYo
h78bp2HJ0RM5+TvYJpIlwI9GOVylSk2b0ZNrHdJ/hkjSbLMIkgOSCyvgUXqMBTcBrBwMUTCrW7Qr
a6VtrHj8bZYChZMU8bMS0xbK00GiBmFUmMYbldkb6gHITDCN87ThbDISCnnQAA53C+gHZgS00Rzi
t4HxI4LOKNy5Qbm2szwAEGKz7HV453i9v29n9Wzo7kMRQocXFVG8mHNxilHADjPzR8GeXsDiIEu7
WPoZfXqKHPOgbfKY4LiU+zS/KmX8FU8TPTG8EFbHVDgIsuFMV4beMhrMQNI97PKypHx1yqOpKIR9
B6TgHGbILZiOStpKE82tMKXZPJgeMYTemyPVW1AJbvPTtFO4s/p5ME+IVsJ+3mYdEL5+gkvaMvIv
a7B22lnHYGjgABF6q/nZZefDDgrzUxZ6D8ieZ3rofsOddv4oA2vbCOfFR1R5XjQOVg42wCBs61ia
08oe3wsWw9ZnHrhhHkEsiPOlNxh7Dd4Lc5mG7lm2qUTDnThty/00XoTjMZOZw7+qiOMhMLnMIivk
3bdIk856wlWvY2OXdyzioa4/xGxlh7m/poSzPVDLb+yWeQE/zwVrtNwhxwF1pP8B7vXgquIunCEt
IV+WwGKYu1lwkKrEeLFbnrvToikj/rP5ZgnfOobp/NXC6NnDheFZXFoafySYRZ+SaIHcg4tZo1Xa
JWNYHYbSvYaeuBIZeW8v0AEyrOd171uY/RyUjx1tjdEjYoF0Amhg5XvhJXQZMLORSfRpOQQ6g0ap
XeZwpvmE7kD/scY0ssUx2mwZOxid9ck2q2tgFBvD6iwmTVymvT6aGQAAx3Rngoj94Ec0tz0SxuLb
zTq/8AJ+N6i//Sc/4Kdf/b/+8T/+f2QMOP+IGNh8FPn3Jv07Y2D5Az8RA5b9L8+0KB9c17VtpEX/
CRjw/mW6tumblgRxqdwbeuD/8QWU+y9X2bg9bddTjpRK/O//1Zb9gh5Q8l9KebblMxhyHNd3/P8J
X8Dzf6ELOD5B35byIVwBRZCQDvhB1dv3p7gIoRFY/wfgfCClHE2yffGO1GX3Cu5RHFpXcdkuUJbU
xvxdk3O6CwIL+XwWrm3rhT/tHhpmcF3mBKfOLO9bkHAYnIlGAmR/8bJA78gAOfeFT38GRs1u7Our
wppLr3ih5eR+vgtFOR16kv1Wdr2nZwyeXdEKIs/AL4AnQlnbBuFn4RTzru1xXTJ42mqgF3s9xW+i
eLXB/0+kWdgegTc2YJ41dqBzmqPvaFvH3lCfwSHUc3BKGxTrceNNa2m788b3nb051sFJWUVzZBjP
GE20p4bZ2K52e/1BFBcGxYqKOOm+pF7vnSXERIxDFysxiP602VIydOnz3HdMAuXb1BcDgU4Phf9q
p/FLJgITiqEwVkBvOiZmZJAaSfBhD5AVhUGRTyb6UY0t099grdwFPG92K8ZmBl1M++G2aH9Zs3+H
SEhoFNVP1sSCu3DRZyiak44wPR95se26v37JRttMDRAHigRU6CHz4WNPddlJdx8Cq1rAnMldV6bl
tnfOeSQbdHEB4R9peFBm1a3H0u2w8NdnUFeQbzWqIIgqgu6O+JYUwZda5CE0NshomkxXmpHBE2TZ
bpt43aM10y72c3KTYQNdmBr85WEIpotrfEMgVtJkUw/O3DoohVvnmniAIlp/F5CMg5PiLnazz77D
HfCfH4hr/vZALOgdJgQyifxYKFP+xtRApm3BQcU67RZEVkZp1m2UMdE1HwzcazQiDKE/vIDrth+B
4pkmk00+nvSaEGXmkh0zqJSIeESh+Opnw8YDjSTFLf39QO4uYjR722U9488IERmst1XOTYRmMooc
qyecsl80Mn52UTInFvZlKEuBvoz/4AYGLUOmLJCUg9h0P6OoZ5o8MGudQpvutQQdSlt0MyxrEnVV
cxyc2uTwB2ubQhXeeO4+dcD99npu96Sbbvskf5hdcgHjkMAIgmjBmCOSk7W8lDCE9u0oAibI9Tun
ffMc0UZdDTGwqKEZL/AEgfiZzR7RGHZftzmGYxZ8hdBFnxZkyP6fvxh72W7+/qYuX4xFseIw8RC+
Us6vb6o0Qj5f5CwSwnTeDW6Ms71+iVqy0bCOgbKDa3KSYxadK9EeVY8p1W3pVKnI34eRSTHi+5vQ
H4gSy8LrQC+ktozggaiaFJKfIu945tUWoQShB+pl+88f3/p1N3XZ5kHB2MJTruNi9jOX9+5vu6nt
VIGF4Zpgn+XbsUO7XA2tBGrIAA4ttN9u62BukEvzKjnGPN4N1i4pBXGNUcX+FuQPdZ3oTavT44S+
o4M6tW5DQtEcUx//+bOqZdH/+qgVrQ/HJHJAea7vLpvG3z5rgtdo9HrskRSXrH6TnEZmnmSKMgEg
uet1UJaGpYyIEhb0LJbCya6/wkscH6ykfAmi+jRrcmOBF+YgDZYBbMxObdD79OwpB+fABQMeWbJW
qsVkFVGdzxbhqcQmloSwTDUJd3P1NQsqvY8RDOSOJ49lXkGCNkq994y9yeVoN2DvWzHcpH+V+lys
f2CR+xbWjsOMAp73spFaonhGADqvkxQQq8iGq6mi7mIwA8MgAwXZdsguK4t3I4y4wqA1s7wliKiC
FvDPT9XiNP/9qULBAGwrgANJCEG/PlVvBnIbBjGwj5EPFhApw43U3iKKI0vV6ZtTG50Qpa6WznqN
vSglyywV87esRBa2fFZPLKku7nyefQDWxPP94QP+N1+78ExXLlsf6gDrtwM/ls4YyglM9u2zwW0v
2bMg5QX4tQwoIobEbgxWQe8Wc3gU9QSeKoEO1cc04YEkXrWN/0JqwkeWx18rnEZ/WET276eVZbJ8
FK+lINoJjtJvj9Dx4gCFRwC/s6yvVcaoyS9QhZq6ht7rKiqSYVubxM6UwvwSSwQZvkgINA46QZPF
qklbCPsVqq87SB7QRjIXyUjk+Dsn+RRGPfeTxc+i5tc/PNllb/ptQbkC8h8bl2d5tlxATn9bUHpo
ez5tNqw7J+K4aNO/hnTxqMUkd/SPqSDoxMHgBiafmZ43D9gFghSJEjTUvTA+AnIStshWo409TH96
Lak+f/9snq2Eoly0eD3N3w88f0IZ1OATQ3XJaBLV7Vq69nXw/ZoKDJFJVdm4WwknOAjodPRKOv9P
3+t/8+Z5ZN1bFrpCB4fWb8+nzuay0n3DmUoLR/n5HsQ+sdO99UK3F417j/i7vzO01VxqZEaQdHcD
nxv9KG5s2wYg3dAM2SRZ9MXNuvHB5XZ0Wl5G9DoWsQ3gHWVfU6Oes+X860SbM4QlwS/9w2/i//vT
pFz2JF80T9QmxuXXb3q23AENKt+0l1jHqECgHhYt/kEiVYa+fKPaPALR8vfYy6hwig5W7synV3a3
vf33Og1I2wwVao/oS0ejd11E7G0oe96xNVS0rqiq6VnS5cAHsPUyQBIJo9CMFgHyMoLywK1AnCIO
cKzeOu4PtCjISyREEvYbcYptyaaYefJiwvjAgXhPXDFu6qVAycL6TfYIYOcy2bkj/VANjng/1fNL
MLVYRQK4xN3Yyk1TVh+9hLARty2GX+iWdmG+3LYAh8BrvGop/eZoCb0jLjSZ2LjjjFREg9YuuC+Y
J/kwvwbAVRqTJr2QJGyDop9x1oS0WnHSaqN8LA1OSjxeOyMCdWwYtkGRpb4VWlhPsTUHX9sw2Jey
Tq5hzCGfKb5VYrYBRveq3hvd9fZlN4BBGTXxy/qieawmX/HzGvsPy2ghvv22jByb7UnYgmXuWeK3
zZNHnyR2Q5KFSJVem5ilLlbtn6HMWZf8I9ThU+3esILeDzXI6MSIgT6LschjiXBtW2akJbuBduZj
Yc4vAujILnXp33c8t9gOHpXlf0mWlyU3+RpTfgNKIkTFk/mOwAjvRuJfSRbkZEFyuK77uWUQgFAN
hkSwDdBNI9cj8rqineRx6Sp9mwiCwLMQ++Eq/MOG9+/VjiM917LZWWxXCve3p+F3XVj6ZQn7O53G
u751860SNa5gprrL7zDSM98Rc/rd9oBAZUuolzO6JKhM+Q8vV8m2GtUXlbXUQkv9FufunlHgyihj
90+n3r/VlQ51PoXlUuiwOS+8vr/vzbWNU6Kpy2ltmkw/O/POq6ojA9DxAU+wv81k1ByawObVmubq
UBEphTkyeCHlE3f23Jz/8OQoUX5/k/hAjm1TJ5J3afOvXz+Q5XZQyKABcCVr7aeq7tQ2G9CxAo8/
+T12YxJA4jMRoeTBK2sJ2LHNH7eqcmynn/EarAoNGUiNXAaiHllPoV9besY7L7evmRXci9b9UmJh
Wc0hf0SBcOMKu0SUUtDhlwJHXKXi2IzGY0qLHhnUj9AcmLhDxk+bscC2i5AVsoV5b9YlzsbiI2nC
eG84A/sYE+qTlfOyET9VYQpo97c9EENgulkO5oko3UrUAdnS6IVEDczW6Onk9dYSKQSphAmlt8lx
qcqaJdSWKKxUZGK5QLqT2oXxMvnupwqtyHmaA32oUch/RtLxtcxR89yKl97OTYJuG9h8yz08IfEy
Ubg7u/7TWIfvBLAXyJuS8uxY+K+YvZ9uz46DDxOBtqp16FTy1H74mHSAMQ/6C5qC17xc06/Inms0
AjZ3EQI8x7/G2WIM73bn0odW0Bs5bVQ/rRlFIk/KINGMuS4upNceIR4ZO2Tx0MFnN3yQofVU1ljo
S4iLBR3UCwUyY9VRbIumYeWXGFqnUjsAIbI32b41Hl6hJuQ+mZthcvZ8NnpwFnjn0cYduDv/RRYW
ZOwBJUe8FN6Ov1eS0IC2btp7NExbwXzuriFBI9KYy/kHf9OFIfbnWNJar+2YgRcb9lw0xhaS467u
+pGBN3NvbzrddlOzQd8rcIwwmYmafj/aMLSwsC7UMpBJXI+Nrjnejl47R/JPRCC6CZx7SiO7dbjc
RDN5j46Kr2mPIHGop440a+63PeaDdbH835IoOc4KT7WfGy9a5F+jdhyA2nA+3FoQQyv0KpzK69DJ
HxZ2qb30muPYTDSYHeMibR1vmGjD37EvyK800tmiq+Wa3gw/QRi8k/L9duSGqibnpJg3vakpxwJG
bzG3FT047eeaC3o/Vu0aynh3tl9B0lqIYtFaxfTKV7dXXUSUmIXh4YlFyLdvCsZSTfGG8NcnS57/
wlcLRq+01iq2MSlHelsZtb8C1k+scji8DkOMeSer725/MdmsUJPIKWU/2kH2sy9A70AKLMlgNc3f
Ii34bRb3REOuUWiefLiGe7DbX1XpwM+ikYYnjyNam281SMoksx+UUyV3qqofwr43SfNZCLpEnZFJ
Q0PNsEzSb2cme2RiYMdU26lBoGEzbMhk+CCa8tK0Zb2putTepQ6Jb31TH8DJENg0qAacPVCanvth
SMIlfuGWxNVlisDaj20Zr+vQIb3XdnZZL78mpM4wdWFyURsI8ee+fyWmIboXMnjLxR2DrMXqTtAy
EBKoQjdBVINNC7vVEd0qc35lMQf3jCOapR0D6yfhlvNmCsZ94DjxOTEQq9L3a+RwlOUiZhz6tyDO
kSPNxVX28bEcjPiYZNcodvf0OHBKprLfAit9NlQ9HJdvf8IzhIJQHC3qDpXvESCqZw79z2KOovtS
Gmv84wa4AVdsZxHNz7VlXVJhYoxsC0mOGUhT5U7h0ZPB58Zr0vukuzgNd4u4DIAGBNCnXKo2nHpA
1WioXKCUnDM7DB81w/4T8sCdpHTJI8TjgzUNl9KKXrFV1ltyDTqNltKFU7CVTPzPGlUVh8QmYni9
0uQC7wRwoSf8MP4+WQqk2+bdVcMP3Qvk0nH6elvEdVV/EAT9TeSFBV+0CI9JFV9ud8w6UG+mQdOt
KZW3PxQzSQi4Wr7f+kY16j/SjxUIE1meGEFvY6x78ItPk0VqUmvAcgzQnKzcPK03t57S6C21n+W9
0Gq+lEPlHRRWbqK0DKbNZrO1tlZej3tMrJu+x8ZOMukxIphkm3vYGZ1aX3AFjHc28YyjDj/1HYVy
D68OM1GV4Zibccwz1iVTHPOGP9E6cSsm59ytvcF9TAaht1rinelZDT4X6mak7DFTJkXObB0agwFi
u+xKyPEFfNnJoWt2+z0gnep130mggAETdvAWd1lCx8tf/u5blyYrgYuCiSZnF8ikrj+MfGwRSLAb
5AnnYGI7dPbYAY9wXL8FNQwYy6nvej+xTjMWVYXPYJM4dkq1TonfV0D3lf6ok5RUwOS9h9AdBERJ
WGF4zSevhfaeXKFP6kNUmrshZqZo2Bjs2jpbRDExE344TPQjV2TAIbtPMghOPK5bi5VEOGhZYXAg
MyveJLr/ertE1P50dbw5xGnDPhyO/XNqQ9OKQqaaIDV5q5YbAEyK/F779DxNMUOanalNk5gIF3N5
XLdOIyF9OzLPL1OFsfy2N9r0NYgMYOzF6GNVZH2Mx2rak+uRAwloMB7qpYagjbgSOYeO3VGNOAmZ
TW3xNZf0EzMjnbBTsZaW26CRkGkflxUngRe/Y64C/zRXRE9Unjw0RfJjMlMf5rEmZGCcn1IPBw+r
fAkX8rxsV/muxFzc5hs7FyTZsF0TbfJgGgIRSkJYEWGJxwlFwJ7YaQuvIsGWyRis0cFn5AlTrspl
+l7L5NgNFjF/XRdteqnrQ5t2bP/VRvaw23Xwgvdo3vXoQitSWDdDT+xDRVLU7Z1RWOOYZocfOEeP
2n1JA5SVOi3f8zTseRiMmWusNcsgud2qqv+k5Hdz1O62nyMoas3uVusQI+XgRCU7sRBvDdFvD/LR
f55NY2HfFJRT9vxiJYG/v33Ht4Mzq1MgGIlhnVHi7auWWHP0M+fKRi5WFlGxyb38s6htuJlDdcq9
exV7/VV54z1FyXCyLET5Sjj5Hs5gCN4swdkE7T7jGr7CP5udQCLcFcAiNlXUHpaCY9OGOjgFXkbu
hFVwxjOMJI3pQFoM7hkYIaUp6kdzgBmIRGT5d22a03bIhXfKRYsTpv1Rm+n4YAaoYzjWmjkkjmrZ
G1ofiklQFZhAuAMnwYkvVx3ywYg243DMJI9gnGKG+oZOV01QLB+jnzkyTHK8wbEx1QY54e+7bvwo
qgmgKTcqoDsUJ50YN64sE+KdE+bPIdgOZb7ollJqAPtlTPK9zy17H9LHXNcWKXqaqw2KmruJTNg9
DaozghJE0Uv7nX7VtKqIot8BhtrRipp3BVbpLSc2Wg5u7u0ABY9YtOguVPEJkdzL7c/1vHlAWg2B
pty44mqzMQ0Eh1tZGWESYXAtoWdlMseDJ3B3ZxlNDdOgkZCzpmJPRMgVvXiDJK45QNl+DDw8fpo5
MSTXepcQonL1maPD3Te+k+u93Bc7Lt3QWXcpGY5rxw1tBEwUYw5ePRtkF8Yzwzl4KNMT+ZDn8yGe
uc2vOuRtp9vISi6SCKeFGhnTvjUN9RhNEb65sCb2FxNK5XHzdMuEsqyL9mXH3z0ufeSedxYMFptQ
w62fYj0cfbKijgqhzM+NNtXVVo+WsbntK37FYG4O0GmTPXlWHOeWho59W1427b2Fhn24nWWwZvZg
QMi8wyRHW1ivEsk9WzfcOCYPUatoDeTp5viUH8uaQrWrQ+SaZGWubt9OwaAzjsb259LtenaRJImv
t9XMluZ1CWFjJDXj0jo3geHt4XxgFafcHEgG3eqMWtFtcbV4YCSRFu5uHewmAlFt9hZZmM63mcgM
BHyq27cyv97+97bj1jJXmYmrEmx0jAnAaR0S+PA64Ltk7dBvPfXsZl2lxM9hZSwLcBZQT2R735HT
uu8KaA6pkt/ayG6Q+hypBLgHZolcu9Cn7261VLlYDOKVSHX0LFmdHR/9GjpoA3tajXISKC5Dd7TX
WEiIqvIodVs3vRAVgkIdUTktKIL6iIfYQeiLXhMfiJlGaVZEWbAntP16W1eA41Gkms0cLKqYVeHK
8MqUIDzYS5G9lGW3rxV01KIslDPXtvZAF72inm32nTCO2dhDF0bdfXshx4nXTuco41wUSiih5J0z
YCYboJ4sWojvXQjfxcCOjtgxeEwZceEKY1+NrXc55+qBZihFv9t+JpSWOyrMG0RR2XuXPk+KiJrb
6R9KIi2KvoZug2K4mfGxdUhYj7dPQOS9D2SXc8jFVt8gzHQ8/4GAnsut/0KoIQISP7jqOnxqh7Y5
Ynz/3GQKKLJtNkdCypht0sIWAuwal5rRGIOTMdTPBDSPx7ga7wxg+Aj9o+9J3B0Sc8IAP5og23Dj
L9OjucBXHbbYTBGZbm5vPseUR5cRoESb3kXM7viuk2dao9k5tcadUEAMHIJETCU/AwiIqE+Zq4T+
BBkS9+KqjYunqer5VVw22FiB1KpNxRUh4DsTs0aamc5iY1p00iEvlFyQPbK6nVPBmLLgVNxpJ+l2
zVSeO7se7+JZv6DuD8+94kI/lvpoGVW/M1I14irj1pRKsmbiNPrkjJQOo7SqfdC5oORk4+NyGxYt
WU4pN5QYTX0gF1GjaIQs7Vs6GuVh9sXjrNqSy8ASLVyrDNIS0Nk2mLadmOqVBiiHfM6HLNTHIEo4
eiQReRu/yUc01jz3yCarXAw1b6yR5vsho43CfOnQaEyaXOEvNVcYopU3Wc3XZgs0BpZb0HDplzF3
hN4zRFJJHvD+tq+A4b4WJiksaWZwG2WBtxJkB72B8wQ67DRk+WejjDwUfNO1QlcEqpYas/C4dceQ
XG7nlnbnh6zAWIWHViyz9JdJalB/QXC+Nf/SxsGcUr4uuqQTqqznGC3f1tMLe9+AZZHG4p0rH1nG
PKOOeGEMAVC8ByTHEByUdciG+qkKWi6qg/1zG3BGvHyK0vMuD+gkpwnHbOrlzt6qWOiPS91HLBp+
NPJqy3MPngbPTXCFMsI2gOxjP7rDfWah+8YsS5JuEMqDEwTOCuNZAVsk6sh+ekg151GcclG3LQKK
K9eGUm7I3dyOL35iI77mHkTjFqHu0t3uepGRC8gqL3qu4AO5U3wHUcJtp0gwDc/xG67j6H4qk7Pp
NuUd16s/jEFvjbZfpjY04lwGztK2bNMx7d+mTXiWegSbJqdh0W5d9Hi5iN4si8zKlJHJCTEhE8/d
7fC/taqFjyOPLHD4eExCRex/zZNNVgLEUEXyarhGeHA4j8ekAzYdr6ITnNGvcb6gH0LtgJeif42L
kDsWoWErMoPgqajmIZvy9CJN8ace7a0l/fvvx5hCShOBkZS//34ShQ5JXPZIKLP7JYT+EclsPpoI
7xKLWxsDQntnmRipvRk9hDDxEmSmvJaWaMiLZVcnP+hkFE6zLXQqTwaJV1zWSa52k/Q4SnK54Is8
tnUUbkJgpbjKsp1xUA4EekdP+2jq1HGKmB3UcXi81RAkQT/mHFDLz4ArnHsXsznHyiYhmx7RZrns
LEIDu86f6D1aRzzkZw5NUOfe0iXlxmM2BBH08DoQrDh3hLZ+KnuTLwnzKozxnHLuIXMDug3okhFz
4jBIUNdkedvvay2prEI8XGmBzGmkgANFRnmMSZ1Jkc7PAZkSxVhQe2nmhJwM6ePYgndIXfSUYPc1
ffpT3TovxuQfbCAeBz+sS3iteMNud3RvlGsVeN8zv/92mxOkEY9fNpO1MnUbXEYGbPF9exkIC38a
yuhTARx9U/mIj8K0xMw7YPlfqh3ImtfKtvHGWGQIAssEiGMFEHsK8iXxlF/JWXXWCivVXcVQGqW3
j57KUz96l+v37ZXNEuDhmb3Yk+nlFW4HK8BCmw3jlVNP7m3goQdJ3bnTjFX3CXulW2G6NjUFdyiD
ZxmCoShJybhtyvEygiEobrAgnNTl+EW4Ubr+5+b4v89/l8k0DE9eWsHr5/22ImXONhTTN13fjhBa
zzkttjnajkZPoS9BZVmY4W+Sj3QRd0UD+83tt7Uk9p6ldVqaBJ6abssApLcuyaj3mTmRF9uYZPQm
/jsUgn7TEtn7h8mgsP5tCEwV4DAQWaRWDmb53watnP/IpFF0rksatw+R2zvbYNLU1P5012Yh3jWv
xj9EddMb3AM5QMY1t+ndXHa0mBreo+VCxYtmnJumA3sxhu8EiziUlmQ6eiaxoIT7PfS4gxZJlrsL
7fopSBL3EJFptdQNmBX1qvdiZ9sOw7wViJ8Lq2Upzae4qsZtHSOdNyucXqS/LOqh7Jsxc7vl9oAh
1DHvu4qmZkuuK2UXs50MUBgF2mGq4xLH5jfbqB68MP9i43SkQR5+SmzvG5gzuvbL0AcRI78lxdCG
d32fVvBpqtbKNx0CvL/AYDS470h7HCHwDfVDTRZ2VPBFATS4leNV4ciN14YPIRX+JhxArMnJyWiR
v5aOhV8FFlTQOB9VMNPBnb7PhEHQL0PwkX5O6oFrz9H1zY5oRpoi5DWzbjN7tXShd12FhcBwHx1/
POSCNY/RnGZa9TljJUP4KdxNGZ5sIAjC59pGt7TbSlxMuL6qg9IITn4WYXV6osvXM0WHP5J0xYUm
7upnQRkT2VYmDGmHDoZMvoxEby3IStFiF6DMW5A0DPEGegc4wmAzGe9iEO65FJELk+2jDN2vCRkH
OksTFmk23s1cG6wldf3WXF/wu4QqTAepms8kyuXbW12NSzE4uTWtqjSlh7oMbAdIjCtZxU/90vRJ
7GFV01FaW4MLA3tKgFIQk0zlpbmaLLfUqfhEcyo+ZcDb6a1DyYOStDFtMZ0xzAHuBtQBG/uRLEtu
XsvFtxU7G6bSzz9eVEGxC8xdE2leew5AU1JpmMwuJm7vaQ6Ea8Y2oGf7m0dU9z5xOo7bMjrdfjhT
UzpOjX6JqlPR8Tcwt14tYO6jX2BUHYb1nEcVEVdUI3UU5AgEJVeZOLa4H6CiU5qEaPukYnc41pyB
xDzwDlSLo5rx+qNgqLL1m+wpnGlv3RShRs9+6Ij8kel7tzXai+Wm/o4FdL2pQBN6PZQfcG/bhi4j
2/1PUV2yvDeuhQP25zL03GPYIZOcK4/qirolTbJ0Y/YjMCzY7pTvTEA7AUNWB19DrAB4M9tg3Zgu
HCKM0+ugsaK7eu4RUfovWjG3v71kgQUQYOyUsZZh2QBhWARjMjpPHFE7o9AvOS9n52Ty50X19hLc
Wpwmo9hNBesFszhDP5MGdynxRMbY9XZjQNdGhagFl46ZNPGYAsu+Czp29eD/EnZevXUba9v+RQNw
2Hm6elOXLNsnhGU77L3z13/XjPYH5E2C5CTYyE4ieS1y5nnu6mJIyETwOEeJcTS9aTx1VvHc0C/8
vJbhm4GuHXO7Ox86N7yLeqe+wOWoiN3qWlbdh5iXmtZjL0XYvgDo+5LDbAQVelxj8D6rMcSrN3a/
YuK0rp3TfkpgA6PEd9BjMo+j7lsSLKrjiKm9TtyzMUvzmVSmty7EFU5WXrBzF8INWytyTw6ZmLs4
xzHgjGCdkRGzPvnDw0o40jFOSUPxGjQFxdjfRXjoqhnTIKrPQ50q8BGX3sGHPfyvactXx/v/nbZo
brXQUzuWjbxOFc39mWdea3OC5+Z5xXCJBVfBt9liy3tJgNNuHAg3jIegI+4clqMmlCpurOLVVck0
RjpdcDLAxCUAVw63fkTX5qsk0El08bxfC8qpizU1rpll//TEvGd/ry5dRqKqYZpvVWmfkh7trshY
HgKqgHdOCvbsTwauGvSpJ+ESq0hq4JsQ36MkwY5lkN6/FKRwkQZN3rkX3VTUOskqXAIm40q2ehdc
WhQKLL48EYBFuhYvfhbb9kG0Xruto8HepwUsjEJG9P9pj3z50UhvaT0Uz9OE1i1Wz71lvZFamnPN
ANKZTn7BEdqRQElxR0CN13FKq3d7ZU3TGIFX7IpcUPQEk7eVifudku+OVEyqbXBEdJ3zDNu87gOl
R6tzJ9y3DaHmVbRQx8FhNhWs8RrEH3AwlWbw0LEKb1Mc+whnYAk6bxs5jPcNHpRqcLstJvB2pzXh
eJzJGqXVo6hGKoGTe9MBy9Tnu1V25AhTY4lDY3jDajJevfDnIN+ajMsjcUbrKEDTcYlaCsYmAEEN
dbZtswAW3I0qiq42gV16kLq2W9/niEQF2dbBhmTuAxphPUBqOQXKpeG6UJyh6UfNoIp6JNaN3oDA
Dj7qFBNlSU47SnQDpiskimQB1R9gyzeaMFoGIs/NjuAHArLaQwY/GTn9viTJpsyK4YgIlndvgJXV
EF004aryh+lsctRTAVRjlo+xXrcGXtHYeVQRxlu0490JYJ8WDcL6t2Q/djs/A2ZH4XJrDGvaeEpk
1M3jLwLu6VWJJIKO0f+54pXHGthSX57E/DJED2+I6P7FtAMTEfLhTBbOraY4rNNsnULTi8j9KoNT
S87e7d8nTKnEFf/nLTVcJHCoHwMXraGvvBp/fkuHrOqXJhI9OVgwHYXLpwoVgBiTO0YAg4VkBN3o
vv4F4hXtcwfBz4CePYsK8R/DrvMPMlwXuaPEz+E5EnfIX1RxOcoaO5wZVNZ+wN7WLTg+Ff5BNxo4
DcxAbEcPqwhPEp7xik1oP5HJsSnrFXwzHR7Ik/vxKTO1E9J4RPGLuj+9Z1m06J2pZHF5GY+wytWm
F4Sx297ycxZ2RRkKvNdqDNGhsz0CcBpvJ7O3yunRDQnD3dRz9KKZoZWaj+Nk4Gt3OF80iU3JiNWW
9oNI+vqUkSqITW/vdv1J3zoimH+4Pj3xy0IVQGrEF7sUxwgl+zFNIw/hFNmxuahIDd6slBl5JPK4
0KVmB1GO/Y1b15+eDAtIAwnCRpbldJZD3Ow1OmJEtcS9uIg7/G0f3kDIszDNh2ma5W2pDmrMmr08
uSEjb4+0A+4NOz/3iH1ubsHztBQTKaEqihD0qy0/UjMfLknm7kY/7LaVS3dlqLAZW8WAVWPoXPKu
eslEQ5+Nm09HyFdebW7TDI6Q0jK0NGZGcwraXa2HGXOq7IdCfIc1tK/CymN6l9F+dpmz0H0A5BuV
f8jOoWilnhdIZgp51JgwpekPQV+PCVxutKN7bFQ5BuZ37L8jTCMQyzvq8LcpIxllNiXulaTFEzbJ
N83rWRXBLLZfEoLp9Sd9usViOoCI2gRytdHV7ReyTELjleRzoC2b5tsQ/ZgW9JWmGI8lEKTaPrTx
gSroDpcjObPJlhr1+UuSRPuR1jpekgpZbvpJ6IlRKPjD/qoBd1MNzhqWryjA2vdUOxGcUWzikg1g
WfDDIIA9aHo265m7IoJkg6ElbFs98hpJFiWGS2Q/j/ps8UL7qVH9bGtHoN0Qm/T/EIl5GNLwKiek
yw3mTX02a1bhc5JVwv6cLLJetvZRS8taxXJSKaaKsvcz69vWdz+qmN9Aj/ow9AxTyS89HsoMNxQ2
epBpdqzOdp8N8tGSYgYCVeJ0lrSPIVc5iyVSocJlx2TTC2iF+h+XYmBYRGHLD2zZAyPDYCpsuXOa
kvhccsibMeMzGKDj9Kvkr9Yb4uBsa7lT/VDP3c/B9b7LWhbIVMhRXtpxrzfhAT5zJ2r0UGDWRBj3
1huM+S2lbGYH3GlsE77O5xLDyENTWMdm8h9QcxTPxFw0j+n8k2DnG+YE3BC20exI96QJKyBQC8WS
c3DHp2gB++UPTqGjlX0lLjo4+mtzn42DPM02S2PrTO0mXdPjUOKAjRPXg4kDXZ9lxx6FERvenny5
mHsPYIX1pebpVl1M5Opay4O+Xb05L4/0DqZb8hnlLWxD8jo6+bEodZAeYwsf9VuazJi4lNQAN218
EynjuH4svbCJdnZKFSeVVwiRqO7dNpWw7iAEXr0EpCMlyIUUGvDoPmJtTjp+3lIrmWtEQeTs4EzA
4aOGjuBz5SyI6LnENWRUyJyVh44g84kv23B+RoawP/+Mg1qK1/A96QJ/PyTRHd7oR02w6Ls2HHj9
nWoyt7DYT966/hoW02byYM7DKiX21ozIL2LMDiNiAjuDLzDmRU8HRB1kyw4EGHF5J7tBoY0aA5gk
QP1Ix4jjxr9I/KqOAA48wmP3gTqZJ7Pin7TF1cvCgwaahd9ehrX2LkHNfqI5hLEgYYfdD2GYJ3Yp
0Ar9bxjCBb2taYYKRVGWTt+tJzIQWDhHTmjEFMZAUlzT+cVJjwcjVe27sepuyxDY+zmgKgVElfM+
N9qbnK0Xa5Dk7BKm3LQvegj01C+ISAyqcul39Ri095aPd84AJFBLNyPLVhgJ5XaVyadtLt+pCqPB
Vckq+iR8DubqGjujd4rq9ZsRg6v3dNtsXYMEjqABa5ai+00I3jOVY3vwTcSjPtgfSyWFvUPxnrjJ
946Ifn2cVZ1/Z1NviESZMSNZsfSa8rDYrr/XXJw+Av63YT2Ua+xfGbzr7Rj35qdUreQcEFNHlEYM
n1nKAT+6QX6gWlQ0MzTTcbGAfKfHQO1tlHXJj65FtTWvmAohCPVhpw/HenRfM1jS7ZSND3rQMwsn
Oea59TWPy7uqQS6IlX+XKcZBOgUe3vB+duyM+l1mWn1iaFCiLaf2TO3xpx+DEK8tBEaHyjGNSLD0
f2ppkJHFryQ+w+Aikzd6Hjh9kjQEj+29EL1dVYT2Xk/cqq1jauphH6bekdedmseWQhW10+Zq6R28
8cvs0lai38rPL1gJQfWZOZrtwaipjtUfaG8g3TNmwrxVcJgytejDWc+2yCHDNsAYrRioBmX/OXOZ
AIpjXLXjJQ0olgaXKyl6766zT/RAaWTf9YesRYuG0sPPaUReipy/E/isLw5NJsyL9dAZU3Ys4GD4
0XONacA4+WTusVwRbGvGDTZDRX9BMDRb4SJdr5WSwvI9mtLIpUvLC2ICdxNZ6XDwcs9FVz1QzUj6
cpdXd+TQHOjnKG65X904m71Hs0cnOYJsOTacC5+Z/iix/iwcakT7urQITGaRbyNq2ryWeQxEG4qW
8qJP1+PYN/YB5Uv1X4Lnvy2iBmMlSmfp4O79u+A5I9fS8wOCdWm2MV9rV5LkZsJzcYENbozAraHT
hjgDYx8VdAXBI34TSDK3VH4ScurAsnqR+C+HjEJu/zJ3Y0TFtCzx6ahf7//O3XFnhUNAev12xJO4
lZio4EmdhkxfxKOd6l0IVvll8oGPOi/Zp1y6h38f/f8OLqvRn3oG5n7Mepb2Q//JpEMkmuOkBdFf
4Yh7hGoCIjWWP+zcfpoW6lHXqSFTCX2CPg84J6jTHr/Q/YEagazAjdmLPwZAH7oszpE9fCGVBDxv
Re/XLMWlndz02QPM+fdf+h9MZS5ZXCrbAEeZ5yo3+J/3FcLnp8WmeRVyY2aiWnisSTQK9qVPTgOR
jdSu1EazdX0KCUSIShh069Ya9a0YkrsEUuvOT9DxFeg2otwrDkU6klaGJOLff0/vH/Yq37alSdke
H61n/mWXqcAfoGFjnFsedQxry73fVg0Uad592jTgkq58Oy8US+PrITB0N41kZArKqQ5GWw/HyQMU
XzxDYk3l3JxjUFxaEjl+6LkzVXxNlwNpuav7edR0TbHsQmd61tJZu7Z/Ni5JGQy6dFX2e33kNb7T
b6ZM7rWPpqYAxDLRigCGIbYdiKYfFuMQVLz7WWVurNJ/rQtSQ9aRXLGuC4ejlTgXL995JAYjYPm6
CoRZ4RJbl2mla5C9ZNutAO8BIqEuFXs3a7/o6zSpMzZ65LMb36flqY3gTcr4NDrORista6AbWYcZ
+aQ5iizWF/23QcRKnB/Hf/9y5D+cCL5jkzeARc0huUIxF3968kkXT8o44MvR8upK4RH63LSmlJmd
gRCZCqzeeS4+eme4yoGzQcMOWdZ9N9Pk8T9+H/Uw/OUw4ByQ7LdkvRr2XxdfnNdFhv0PT/W8kolV
zbSe0D64sh0cUNjR+miWJA8MPUnTPlry9neHbvkOrHAfV1jXbKkgbSR5//57/YMFGY8cUgmssY4i
cf5ySDUe+XTrUEzKmWHvxYLkMqrIRFEMI74n0v/p4dQLoGHXjaon+eFXTopVNi+O0OLwMpH1BkTS
q//CePDfHXXXBS0OrGQR+aYLMu8KE3styJ37LwTS+PvHisnOwD4tA9sCH1AG1T99zU1X1bNvdLTQ
pwhJDJLwF7VD+/LoN2BkorK+aqMGQAPor2X/SOYKh1aePk9KMtW5dCHLsv8+WVmPiLzc1XW+3IUL
ycXFmETH3CqOicPogLKwes8sdjp+wDf0jIaSMLnIOvwV+p5M2qxy39ukQlOLvIKsEoB0JRNanfaP
AcfU9hMQiNpnFIXvecoCpR/IMSnAq5c2pfdhPZGW8FzQC1OX6ETdjt26aO60Gr9X+sOqeauU2FTT
DHo0MQV52bb9Lh3rDcePvJVU0G0onHqNW+/3StnYvlfV02HDVOuIntdA2VjspEHyW6w338opL1My
PtpKbracq0Plo+8pmG63U7m+5b/1ojqHqThaMqIHN3lsKtPb2+7k3zyPwm+rZedngCPzwTpEsv6W
0Lutpxhp9+gwepbmTAj/wl7ztV2yZ78jV95nCdkRKvMDLmA4YHf+1ShYtYk90jFW/4Dm9JtVkqj+
70+89OTfrZmeZZkEk5Ergg5Cw9p/emhwDzBA+ia5tJXxRYK2BMxVsG9UydW+P9xYLOctRepYsoP+
IzGI94ZD6u+/GKMc7r3ku0HD+z6DvyBkoD+ZUqYPPdH+WkllESQIsLcLXDYMxcton3hqpN+NdZwx
EhAuNrlY45r+nGSYonVeCM+b09NVrS+Dtr2TK8WobnXVAFMNl+uimyvNkJUpPcEGckHreVysYhfU
2IUVNKkV46B2Z4R3/nHqs0taYoK1KBqZAejPUyv/qMLGp3PKBtxGmK13J2ssRtQMHsD5GD2WpHd+
zpn1NGSHNJqex2B90LdJaZvX1Y/6TTzMOHt4+bl6uXx4JnZmFz335ps2SrSecZ8kpCoWipvTH4vt
U6ntu016m83sPKXDRKMYSYkTvQzEUN6bCdoetuMgsYtD2stvQWV+K7wSXYIXNf+7QVL2v07m+4Es
XC51Y+975HIbABU7/QHoKWclV2Bm5N2sE67FVshhWwbte9fK05T0d0i6xCH2ojuPJedGsmUwi+CJ
dCNE9WTXKe2nsa77ui7CnQZlciott6saq634gTFZ3gxlV6Jm6YB7lKrEjLlfA/ZTkJB9Zd5YmQps
nwiks+WQqNDBwqLnl9yS7l3/nrZTX2cLnLWiZA5ugSM2iPCqBUlnb6N5SvYa0jQbQYbgpKqIgwod
ilNTx1P3353GoaPeyWeaIeZmp9VmCEMHpBI5SKX0vo82KAnlcjEcb7I3nIC8bS+iVSk0D1PdqPLq
sLxmCYldK5EjdXefQA2mOI4QaKA9Cq85CHBVjIqbZ6/tUKiUkFGRNUdPJhseCeRkvphYmjb+iFxD
C/J9MYPDLNa+kbNx6AlxcI2sRzsp7zH0mWeKvsuXNaaszzqZk208m1bUvUxZdmh6QJlVAqgqhEXG
ZIFuhmDND60FUJrYI6ewGGhDpyoZ+1dwi4L1RCViva3C7AYC1u7jftiaOAh3jrugdihJaFcXkTMK
wl1Qg29ro80otjY8+EB0mWJAMzegBC7o3trMQSfPbss8nGgNcDv33GU00n6OZ1BZJOSY+LGzptmt
FlOML5yXxYD7oZhtVASMdolFdXwuatJFjWnKTvoZ0DuYco8RTZptGa69bd806zboSFfTaIwgiaxf
shrrCdYULyAtNgNy3OsPI0JbtY0yrgM9pK84ErY873mbfNOPp+GXXynpItc95uLzOucwrhiFgEtO
mZ2y86rJ0izbQz6Sj05+P5pALHKmYe6T1jpmVhXxS9notZQEVawbKCPigpVHolcJQeDwJ9niciBR
nT3eFufKHKZ77JVOV3dPY3XhYyO8EdJ+myjhwZqGT+BUkkAciQOkSraDjOGMYf0qMvI/YS/TLaCj
RnLHaAHaez4xosPIaJkKh7pRIwBzSHvVTSzOwNOfUoTwkTmx/lRMa4ebsrq1BlUVVqCyqZOrBmuq
2l+uSfvRLV5POKa/tdVE7ZQcy0GLwR6Ayj4GZKVYgdInlo8ax9ZYalpQRoRYo6B9b8b9h9eUaEuk
z+QGIDbB2eym+YG5O9gYCZqW4o+BTOTt4BnAsiWlfSmsQtZM44YIB7mls7fY689/yAiiRe38GjiQ
7yKp172g5wTo3X93saVCesryMMYD7YmuAbyEfUVfHnrhb5TJfSKNd1eWqsliNAFbK+9oELSKq5Vt
LV7uncUuL9HsvaZN9NNZYUVbpUd3TYQlGcJhC4M0l6KH56Oj4xbVBspcdif/NTM8AqVcEKeAkYlE
va4K0PEZH3mBlSjrYu+yDqzTYVQgSVZjUx0Oz9BgLi0MQuziFMG38jYaFhHa2L3pvHS52mv34hIw
C83iq1wgGDmzf5AF1d5pFa77EhMyy0h7tqc+f6kKsHlFZtbSdHE04udVUgr6km1o2Pg+xJilfBKZ
b37rQLk/b7x4bpIz0voOfcJ2zoTS0CTc1lgU3TWsHolPDr3HJfvVJ228KQjpfhy87jkKp7dsmNdt
YWIWT2e33OroATTfRJLK+r6pv0WuMZ70KzeGALrV+KvM5/iEGce6ukGHlUYtzjUnuTmhCe0VWJYm
TQXLsiGgMk/uB7NPwJY8enP1pKfpW4LPv0yWWX2i4fro7qGVtsFog9KyZitypHbXaV8b2Xm0UTXU
DnrFria3vlHWljROfoSl+qYSku7V10GKJDpVyzp7SfbYLlS8RQFfaKQUzevNSq2LV/ech0v5aRGd
xPIaNfVbWjCe6NuZviQSUl2yV0vqF9Asdeg6vezNFapBasA9YJBGcUc98t1U0gdRkhRsTwXuoiDH
WZ4a3t6qzZy1l0vTWror8pPPF90dyz8W1/Rhvhju5MDMVJC2vzFDayEHZFdPFnhRHrZPQ/DHWBo8
ExETyjIHX5vQvO+UQj0NUgTb5owJQRkCWz8vKHhQfB9c2pOdB1+zaEkuZvWmSQx9h+s/Vj1TD4B6
bdo49APsiwogthCds0sF4jQ9QY3zXJ/Lni20cTtxkB12S9FHjyEuoKPlob0gTptyADyenEm2Qbrq
/7fkuWb+ne94vK7eUVrVtPfJ4cfNI/drSoZaSl2by7B9P+byXQS0LedMihhYPQJ+1NcWkxB66iMA
g4Y7zgUaD/FXV35P6niL51SWJLkgVWsVfqm68RpKaym/UhYMJfrSpx2LC1w8uAxkNR+PMp2pjCC9
CnyKA3J8G6GFaz11pXtsT/otCx5aAqKOVZrRQCLzb573JubO/TlPGKBUyihqqNwFN9dIg16fNYNB
uQwydKogYQItnPbGbwdx42Ym/An9h5i2n7TH8rF4DQwJlbT7xeZLmFtrPBr8stjAgKMcyY5kFeE5
LbmH1oBmdhdGRDO7Rg2/4likYg1VcDUcSTWl8qDFZaIm9oo4+XH8Og4j1R0ewJpdQAHpP7RLr4Gf
lu6Zjp1vxK/Ee8SDWKsUy1dpYYDKxW/Fl1g/+BU6N8/8EfNiKcDY9/EeMb6ecp+MBv0eEkH2o4rF
z6Rs6nOHe39bK0JjKBIasab4lFkUxYcLTZPzQ0N4/ifEIFpeYUDhYjNn7XNjDNMnx10h59mvX223
+lDynq1dctzoAz7G49IkRM5HozR27C5H8wtS2+AGYgw5ZKC+o6mFDcsv4ieIVrrLqgJQeMwfgRRm
qjUJWFH/NU1jJVXwaJkm2jFF6dFjevRGS5KXbpNCH5a/e6iCnuLzUwldsac29XVaJIanzGGRrF5d
UV0SJUpf0a1sYoWQ/s9ceouTaiJvITmRQE3iLnFO+H9AVoK2+uUlI6Kkz28RQsaY3lKVJZwpygdr
Cl+DqF+z6o8uI3ShVjEos1z+GOIFF6zDRe4Z06/SMZJNoAQWNZzotuzrFzmn91mfcPAKmluIkICw
jeA0XPyiHRkDTc9zpZafLB8e5nKZTzQ1ogRT+7f+bGuPkh1nau5RkOw7NdFM0vmoenrwJKlPyvqq
JydaqljYOEnrzKfxW/37wTpcyaTG2q88eZE3fjSu/PHJCHTEu3gOubHpqFxNMz01hOmSpxgXJ332
pFnwyym6b6kS+XOWyl1rDr/1K4ld/8Nz8Z/V00rI7UCabT12gBHZhtUuIgd+vgDLkGXCqXHs/Wk/
Erxf9HX3bgVM+M5gvi1M/lpqojF9gsaIW6ag04YMxvi9HvQurU8IvDm3BhTvwpk87pY1/XT8ZLFV
McSO6a6swoqktpKeBDVoLH1GqCHGv9gLX/WImajZQQ+jNTTqFWMAKpLvKViLL7KTtr11CUF0ddRd
SG6WPeV3HsZwd3k36qoCbMi+4A/0z2M7/dIroevVD2HClOfQtnEJ4pH8nQ7jShRhWoYGCcGT9lUS
rGDASkvAI+Or/KN2Sp/zgpWGIocD3G97HsLma2qU9dZEkw+Bg6/ZhUWfFSuumktrXPa1pOlIs1xJ
vc+RB6EGBeKwu/iQrKorifC/s+ZytLArX9sIDqu/RloxXPZK91qdWzqzseonRz+0egpqRkQsZlsT
6TRgPjapnc+rn50PrGtNYkeVZnce+mEfCZdU6VZah7CZXrww6lj7EbPM7t1SoARBcclXZoQvpqxH
PDbBGy2AtHba9RE/93StSiIw+BfENB8JOOiviYl5mfTKGjS84bo62VysQ4yOxZFJdSAnahvbpb/R
/2FZsBFFyezvJPFgO2uExNNi4SHBPG22TLfdEL35C/lNWquGmZN6ZQtN3zAahOtb6Vf9jqwZ5tNQ
yDc9KNVi+Jmk1nj2x5O5ALSLXu0kZZqemqx4+dxUnI7MZNE/BRPnCD3dLGNLcV9O48M0sB+aMYHV
UDrPdp9u3RUHQVKVR+EX8hYdg4pgto3BsLWpJKUnjcChENA1RYCgaHF8i1sVkXtIq4VNtHBPq03N
K0ZlVkgFA4/QvrK4gCRA0m50Z7Ff19zaNAPjwyLIRM/9+qkbHR9hQFvvZqogacLmi26z14TkBa5k
kmVEjJ0wnCH3e3BR0ycDxh+KYdssZBOl7aqqVyDUUlJS6S8YT9nQzueMw68i3OxRf8yj2TPNtu7P
pXLVMwbJSoILEyp/PMIWxlc9N1Z18YJWIoKM6ZD0hMhOxzG70Lv8attJ/U5nU49CsNg36zIeFjqG
LkI4EX0klXPQ60ttLnydHNu7ls53gj5zZHHFLPlByDYISyV8D67lSNez2Ll0KflDQzRRRT/k6GeU
Sbe7Pi/pQFL87aQsq2sYpzuJDnlD44i8tkFq7QcbsweYBQI+MJ8vTptcyNaMn1OnxRBuDHeUGZG3
xsmUj1QtIsj0H5bO+eGM9HgBTNl3jqqKKtL40Vtlt/ESbtNsMrsbqnWqVP1zVa2/uj49YhLBVsIT
caDgWyL59E3E7Kl7jev50pKaFVLjd1kLkyqXJTphZJSsvMlvt/Ey7C+okpu1wo+zolfHHXHuz8ti
N/QPgZaKDCW+VfF3yH6YQnPcWD6yPFPQdxuNy4NfOt1hojuryrOPSQUTypT+3QACdVmW10w25KcS
+nPBzMAxfmdRWXyY/MmhsztgEyh4nu2uBFMrq+lBdOMe2etK4PlUXfmCsV2S4us5dEhbq8ivBSjC
bAUE47oGloS1emHjn3aj5L6SMQ+x8ElW6Mr+abJb0L62nfg2lEedluhDkVA8NHfT2VuC9kvdJuSq
udRPhCuxFOxdi5c775BORfaeB1n/dW0CPLNKf2SiX6dCnE5l0tHtXhgITYb52GOh2EsBlwPkeRKi
yfDIlN9NlTqMLGQ/LHEBXSJ8Rj1gKFtVkRtpdeur+GsIDf9EHfiGt7h98+STQ+TK3lwnpBdhv74Y
VLGTDUk99kKtCx2/b32Dus1zxJWS0uhUDKv9upbXaE1Z6Ns2OeusEm7feEcVeL51R+/HLPr4afQ5
CpBT+FuEYsnjJHd2R3QiDRARBh8O4yzjYE8BeeDkxvBaBtZPIgSIfx/L9Doa0GjxWIFwo0DGNHPN
8B53kXqZU9BBd46PfhuL11zipPUtfvza549LVYZns6xu0di1x7ykL2i1ivFYg9zSaE0Bmkcl5gmj
KzPymvoqZWRFg4DXxaUoz4SeHrPpLh3QKA9G3j9P6Lq89GzRYXoraOvdGW74zeDUv7FIUVNfiZNZ
9vFDTt3mRiWP7uRoi8PUJdPGztL5ZFQUtFA5ebS9qSMYdDIgtGxy4xHSwHS4t9qqw322mAtG4Jl6
22LwkN31J9CK7tDL2r84Vf/Nwz2Bxt4zjnWD24JErXhLtvpyxQZyy4VrPSyARg9rHd6Ia1HZpYO8
Yy0Zv0yUo0RJ7j+qCLEEYG6pq+A2TqnYFmFiQNK68lhlzHEKJCemMusOQ0wTktVm3kX/xa2ag9mm
4ynPTA+JskkMQwYvmsxpchXGmm3HlNpCPoPwuqbE6BC4lx9hOThMuujGE2Sd9Je1Elh0yqOEy5vq
0bMlvAmFd/zcreSKTjwPhxL/7UuWkx0sZm88FSvjZrSY69mlXPYRukZdALQws7A+hauNBV49O6Pd
fG/NGXFh5JCL1Ru/OjrwKMhAzAAn7R4KT0rKlJ3pHv/8fJ8P8bjTwiA3GsbDzDMw2KZ49DvKE1cj
WO/TNCayMwxfitQ3vtZwfEGGPCgNC3m/tvHj1LjReSS9Gr5XiVz41WMby5E/9M7JT1ZXPRrnLkm7
R8Cj137hO6HT23y2sE4v5o8VSceD1h0ObU0RW0vCiB964ZeMWMxtWrykBIS+YHpiM5lkelzdnrNx
VYFEeVFQOefH15wNBZRObhvDN99malbIG5hPEa47kuza3VyF9aGK8BGiySfxSMlh8GhfwMX3U8JQ
PtDB4ydEh0W9CO9mzzj31ECS39KKx9FIsAS1P8GILfIw5dZYvOTOrcQLCTS/4zSt7paxdJ/gj4AQ
hztvDNe7ohwTkJ4GE8SA1GP1eR8a27h6ZWZegAMcvB+YxaISK0IXYmuEPbjp/1WVLJ5tHmf0NSpp
ilalTAbaXL/p5J1TJfLOLF6xV7bX1HGL29haaPHKmX/AakhVoH18xS0vObvZB26s1AcUARDtbm0c
KZXNr6JpWQaQ4ZzGllk8TWjfJUrtMQWhI1/ovNR9uHfXnw5s6/2Qif5cRtgYhta+ScQbh9inQjIa
ftTGmj7ko0evwVQQ3uFI717iS97ZbUPN3BDiG8XwzivozTe4y8nvnhkD+ue1znYedTxrPrzMM8Ij
ES1nFDDKDINquasK744w13hD6niGbbyeCHqYqsMkIiW6m5N964TjkQUje+Cp3tqerQAFh95icOB7
hBThvaXcDnFWzedm7Xe92+SPcu5JPKvc7GoL2PaxcqYDNkn0yfCldZZ8FI4P9ElGJQw3iXj0PPDT
yL6ZZvLBk4mH05B3zYxxoozn7L43wVoylvx2rIotClY2w6htz3qaIiBpxEZ9xVMQsBKkddHvtHW3
kCChCf32+ezOSEaYiPEII3+DMt5BrTrlrVR5lC41Yp/hApqghQh8babUubOX/n4NQM1QiQmCQ4yP
Oa2t94nUd5Htk8Ywn2OXasGSBJm9AJLfg/ndKO+e7ym6efTYZDqi/n5xM4NJ7I0WRVGjRKoasavr
5Yftj/4tb1b/k9oZOOC3bfBgKytbhv12owRvsKA0wIVt/c22S/uaFgkMHQtqtYTn3izKH9CUMT7M
TdsV/oUSAvzrAeIR6p4IX08Z2TtaXoRx5jpo2N9AD/Ruuxgq+BTsZFPXzVdoKpKlU8J6ErRyYkWx
S4FJta3j06A8xWU0R0QQtDutz1iF+9rNiq0OjO6U1ctjRZcAFv9H6ynspXgYzN+O/2JVb2mFIynt
Z4YqXGyLHYavo09E1zidB7IaLnEOm8dSh56gBtrqF9tHSEhCTTeKd3SvtBuFuPNtRwXQrPFD5EMu
KWa6FvzZcoqqOSZ4bJ2aaD4DMRrR0gPJUC4ljCFH8LnIXpGfUMLqfbFms7zz/HnP3jEfCXu5m/3y
KJm1nlQkj4qXCffVaPiboIqim7DxCpke9V1dfba67KFpl+5oGOPvbJUrM4aNdQAeBtaP+ndDXmfk
cxvS+cJtXI/pFojwa+Fn/YEOGYCROJmPlCxfy2hIbvovjuAepNWZkvgMmg1Z5mEQiH5baRf3WUhw
epsb18i1jCs50cyhtfObFba/DKolqI2by+wN5d7rkYuHHW60fqCkXObRo1nicgWZbvbDPCTHoqQ+
JSHTZxOJSTwKRuf8LeuLbG8G9HX+B5fu/p1K55gzbOwlMvgHgVlqArUZCFG3GtGRU0ZufzFgnleB
co5xpjnsvuWfeuwy686r6JblsXgWiZ0APK/YCcMU32auWsPHGH3DOKKUY9bkbi9fZUu2qkVt3rNF
vN15zbNyq/fIsB1JWZjrF32SELD1I/dp8Z25rRKSAU5SUtXmx43YVJDUm6JtDOXb+aMNJfyqPfQX
PMIxLeSU/XDYgBRJJGLJmJzCfOgexPCVcQXB5sqE5/pUVvmjJY5ZVVKwEctvbSTGC6DBLYdr2UQ1
gG3dwmwVUuZnDbppPwJDvDm65hti8P/H2pksx600WfpV2mqPasyDWf294JQkM5MzRUkbmKaLeZ7x
9P3BQQkUf9W9tahNGMLDI5ASM4EI9+Pn9I32WUN5+kwgIfCRs1/Mrbuisa6obYDs3SmN+09peKS2
BOonw90bpZXy4IHDMFVKoh9Z9CF0U3L4FLZMdb0ETUP+tTObRuBaHVodycDDPXSAZfU6QURIQHeR
3n+qqcY4YWs3nNumTbyFzGNjBrz8IRYxKam8dfKGJGidolINkIzEEFAQdoEX0KW107k5ht5eUK2N
q/+I0umjdFCX/UjV1w8JZOex/yR1twtWEGAhuBvoX85kA+IvGBiA0OCr6jXJEiSEXuzOhM1lCQnY
xSer8u6SqQ4vh1K51Ebnmfcxxc8QyiFBN5FgCmuS85wLbCL5edkZpw2vVSlqjpL8k6VNxOyX+ILL
3/I6KbQz19DGcwKBj8KuUUGCCQlX+NLH2sMw6dBh+fq3IIZ9V6AUvVN+JJlyQZjlWp55igLOkYpG
NkjjTWLlT3DVrlljPTeVS8dsvlvKaP7Dr8n4N8CobRsuwoAL9lF1DO8d0bYd2m0YmuF8asT1tWZE
4wUa6XCOoCt5UjqUSkHO+wInAkrHSfCoI5wtKSVCzf5lGqv1rjDMC/nz8Fc7hzLxe9hTw2WxOz51
PUD31NMPyrUGygwIBfF2AfOzDyEGSJlcb5nEbc35SdLZf/+k+BPxiKob0Bzons3j4j2oswpJwERG
gCCeg35kGU4cmMboPkri776udJeq8Vli+JLekLCQBJEiwkWnlG0fIoqdKdCwqdnQvhkgqGOn/mv0
/a/CElQWRHwD61bXCvQZlwBwWX5J8/66mLWaODcx6rRmv1EvSsRkGMt/gBvqC0zuN3if7aiGw98O
/LFhu4JTewMpKkjAaGGDZFdTTh+Syi7O9BqVU2jzgp1ZUjlsLeXzrbWTwJKEkAXD5WRLcWGA4mCy
BM+SIIGD4mSAin1nLAyCrUOdBMhhlNnCb3//J/l3iCSf2XQo/AKmD1O98w4i2aAKzrsM6F+oWJeJ
P191c/FEsQRSZshhX5azT8EEqcfJIHyqUNx7PphTsU+VjrdPSFwCWfAV0Pe/Lbi1+1HcfMl+NP+1
LLxJdf3Xb71j9K0mVf1X+97rt0nIfb1+urMv7ZffOud5G7XTffejnh5+NF3a/r/lBgiHLZ7/08H/
80NWeZrKH//6j29Fl7fLagGhzLf6WQZk4//37fKv05Z/5b/+4/RL/uX7l/f+q96WYun/aeue5agq
jwywpYtKy/Cjaf/1H4pm8jVdeCcR0nKN/9R49bmiMcGVDZr5VWPL1P7TpoKFY4PNT9MGx/zzk9yt
X/FVEm1TTPtNfen3HYHpAiHgl0BenjpPPtN77YWisuHfTjL33o2ddP7Qt64CDGBJgwYjewGlRo20
9IrdZgsyXmUng1m8jogjqxTQKbv6sSl00t9pP31WKkCwlunPt6Oapbd/GigNvrlxjci6kZgaoozE
dqSRLgKCOtosy8i7YT2IrAtiDx83e2WMwXnVAOgZyr646ZamHJaznTeqnErpDp5W/wNkXx6E25NE
/v8Mi78iAmoU1qvegjp/8ySxysGOBnM27+3Au09ALh1rVJn2dt2dWo0FBiQ1veAoDbgaDb4xPyVq
YUDkhULLh8HpvkBFjMDGUkOmBeY3byaIHppl+Kg0vnuh96p93VvReHSyVjtxTcW8DGII4leK7xJl
cIgrAiiDTMPgTyLsQdIXrkZpHCdsLyMYhd77zSaiTUaDsBnZJU5JgV09+EGc7wF7xscComi22Wn8
Ie+iH8Dn/R9K+RzGvE7bDM3PGNDrY20snO5x9E8yFs7vj2j+Y/lus3fWbEKrOijMBTH+5j8WzEgw
I9LW3ruV8tyOSb+X5H2zZPDlKoXd9yRQJ+tcRkcH3tXN70+2ba6HnPnez6gbKr7XEjBxa//4q9cv
PQjZvldDaTyjibj2sprctkn+g02kYj7qnWqSU+sNakYhcIAMpDv0o/VtTsoMYejJuSw6zbg14wkc
mQYbPDIIo3sIpso5b5YPb5Dmr4CKBBOa1T+b1RhpEGEkWqnALWp3p6OvJBAqOdb9bKLLqA7afZE7
QJpgAjlMRFchwRnC5x6h+ZO2Kf0f4WeCFuqPMusAElSEwVWzji6aWPf3wILcfwDpIuv39n26/LEc
h7CHR3ofghz7PUTXirwoJnJOkgZdQK8G46mqj02vfYYeOftG1OzT3A3ak8W/Y4daUnxJpmJ4+juH
2OziG+TCq0M+UH7aGlEHWx61glIwCKFAA2s3SE8U+aheXQbEVrkErsqqu8tsSqWogS32FZmvZ+rl
bXC0VO61GXwU0t1Gy2XU0FDX1Lr2TlEOo6nEDxGaug+uq/tXWYgos3RlwDdn+2x5vp9vNmUovhoA
Bfdi8ilpvnMBB4YhWRovt6z9MEb2Xq58FXZ7So9/9rfhumkfQmQEdnZIPvPNO+j1yf/2Sa/pSyHO
20cVSCz0bWDYM/hs0Mm9A9/Pda1Zw7xkNe1nGM6c+Axp3PYCUpTghCx6dJBm5O/XrP03l/aYxgeI
pYv95N0hcUZnRGn44o/z+Fo/TkWi7lqli9dV/+i3rm/GFeQPrL2k8qODLM6T347P1nGdWF1DghcB
hcQePzQtwL1B841D53v1vdJR5tla0205TPX9sJi8n6bQiuHUly4l+7cCgBQ3MfVMkiXE9Ps64uqC
r5OlrbowD4qnZU20M1zlpk3M6b7KdaLxIYpfS8+em+keBo/wqprYZrl1XEeno5U0Oy+CXGqdwdfv
qm4GaocTDucnM5FEwt7Zo22SbNsVznzZxe4AiNwYFp04ME9ZS2VsRtzihp/XdKWCZ4TpM1BvQ6NW
bysjbsDlBcFq2wYKHSVe3q39hdiiaILYOp2M0wzOqoOw+W3NZiva9AsJF+9iM/3RbVmkCcal2kvP
gVvU/DY3x7A2s3/67hrv3wYaVXEWGTUeLUQC/22bkqCDndlVVT6WzWBUXytV2YcTRPlToZsHuUoV
5W1XBqa2+9KBWYSgCzdponiO+pNtbkHui+C59cb0brlYV0IY7TQ7W8A3YN2WtaBLbCCkK8w95NT+
Mazyj22jWE+donsPFvke1Zqsp34xzZzQ7agpID7F5JlQS0ZaNR6kyz4JRniFP710XQTFLswO4qCG
ytAnNR/Nq6CC6kFW6i0jumjhrVKyc0ePYH2qMus6Whq5kkahDPoa6Ih1XUNHDlJrudxG5Eps4rjN
k2XMIoP6ZFtim/duGSVyqvOQx/66/raWLivIPK11xp0JI/3Rc8L+kXAiFRaWc7/2JpeSnLDTL6Tb
Dkl2Y1TlrfQQQusf2+VFq6ThuE8zmy4ceZeoRVSnMkopxGPfIlW0nM7hXza+NBmMvuOkmNOJG/TQ
gCcvJP+GozhIUwa5fsyXJoSe4dJslI9in9qaSeSdaU0iNmcRjKhn2zy5knlyVSX2P7w/2dS8fzYb
1LfwGrXJIwMmeL/bQRqwrUPbaMj7zQ6cpop3bMvSP/Lym/fITaF+pnoUQ/y0y5U06ggbE3JkOXIf
jG6NzPfKsNupCjnedwNb10GZcs7Sei8TNrvcca6Rq7ZNkPTbwObn6928bwZ9Hdzs24ctlyrxBCjr
f//pqOd4/XSywDZX7rh8Orvs6v12f7kSXyLiAMyt7vXTydTtU4DMR6gQUIWYxko5i7riKkhD7wsS
HJrzxbGJxQIyrYD1OcljX/Rf535yv6jkXU9IPTl3hm9GB9eEtsRZkAC2U4+gGANo54F3mJTKAH9H
iKKI2LZH3iWimVeDvBc9fYqotlo82aFEhw50YxUEiD6oppa+iE2JkAlEOwCqucGrom9TBEqUvA3K
I+FQK/cKwvHgpkv7ZKosSP6D+uuoFNlNU8zZDdCY7Ea6U6iS4NGi+80k9nb0spvWJ28LI9WlmAgp
2qAXlkW81MsP8HWeSu/dkk1TGceggdQSz23ZzSsYXsK4So4gdkmq1vVwETTmdPSqjmo8fkbHqKQ0
Qeur9KIq5rrcycgYtD9AIcw75Bw5PzRkG+ES0IFwtGZ+JS5pG81HFwTDeJZ207ky6OHe8VwgQKs3
MKvCh747jlIk2lBics7/YZvEjuj336LDucsg/8CRmDpUjVM6429OHtlUk/Aw3eBFUfrhhINm30TR
s17nBs2bzs8RbYka00kMLXxWF7ea+h2ZM0J42DghAeEuLe7azDpr9GjRcNJbqgnABOyQHgkf29bO
ZVR6xFfDx0Ir3nokTb96yKC4DcYEDRiQ/XUNuUMB41jWXZR8d/cjX+V96UO3d+FC6vB6GVbBLjKM
7CrLHApHXJekaU9O8WrqffOS0jEXjKTepVTqkCix+qm+bKXfK0AyveY+9YZ6bwCogcNOJVucd+XL
UPpA5CzI/YFgly9RUDpohkCjJqMphGiTAgY3j2sLLHroPgKOzU7dsEivgkxzHiEfya68DvJhGUVZ
l6RDd5QxsXiFgoxBEcJCZ7buIxoHKEtYmkdCzUlvp7i8MGqluu6gI7xW6goS5LWvAZX4t0sZqrWh
BtDApCmyQL9Lf70cllU8WUUuZdXE9ZEwbiYPYk+krtQKiEejF+ZdtTRTosLbBMlIDAb0TpoM4rkS
RvbzNC2KQxml3pUVuJD9gZI6esWC5zD8+F5LtIJyxXx8LrwBKZyg6D4PdfdUEsj/4TpoaLXsfp3S
DEDj97eRHTT3Tq3V900TNHATj7fSI7TW3OeOXosJBv1XL4Nqw4PBxHemXxNNvYUbbSahCrF4f65S
s34odDdGyE/zzpoZ3TGNEn270e3vcBo/kDDMXjbXanHN0eA4Cyu//xgY0TGn6O57zTYozt3kxtDn
u5I07pHy0/qoW5B612n7RXqbvSkg1jwDRTLYc7S6Ijg0QA67TBU/M0XojMpAlFA8Bti9g9rsKXns
C3Aadm56N3Y5REejJMcyzDob86rkqVG3n0l364AZ7Q6q+Cx68GLyVKGFprsd1h+VPC+QRIdWzy0Q
xTDb1nuh8GknDtvaMG/wwUrkkv927UrpkW9LoxzOXLCBbexA6mcS/ercZD5MFm8S9vraV3s4JR6Y
fs08KLrmePD2bmZ7wKAGH6yRH93kPowPtRXo1xm8jdfJ0siV2KTpeS2QkvyDz5gmHbXqw62b+fo5
VRfWYxpOUHkO1v3QBPajmJpWu6/7LILrX7UeVcSKz9vIBLi3dCs7D2+80bkPE3po3sAeb/s3bgO8
HXIpF1Rlql8XSuAVZ10E1SnYd/hOox69x2U4y5DlXbsyrKVIJl38GhHbOryuMeTQfyqREnzVoMec
+WyfLU/tz/pWa4+UlM+HmsPdWdJpw6dSK3ZNrUTfFUAXEBuN3WMMzeIuUsOZ+g+9e+jcjC374vL7
amqjtMcmUOcDJXo+VbRW/6nxOFhW/XCcjLDcpX1zObPQV3Yl0yl81f5R5eqGjVt5WnOI/xqDtoEA
G86xslaQX7LGnUcVqU1q/9gYbXuYDPWmyloloHhh1uBiIk9ZBMU9YZD8vp2z4BbprFOHmrDVFMPc
eGcn6MszPkYtz7NuuIwzi7KZkDrwvegMypU0SsYmeAzAe8KmaO23AelanvMNrO6wixaYbdJl+Vmc
G0DRFMM5GktThmnHy3m5PFKU6UDCgacMbU4y0U+Qyu6SyH2dI45Wnu+bqn2ZYIrIzb78GltIV5ap
7d6GqWuRUYzABU+q+Rgpi0qBndvf055gzOIbFFRGbr6RrQEwS+Dkgi10BFFylIYH8HiMxwkO54mw
7vUyKjYZjZbRUEYBHQXX05Ctc6OJWv0T1JljhGSWEX8s1xHI6K7JDqJKCLPANTXr1bXfEZk+lUuO
jqV2LkPSqPDpIYMorrAorP7b8Bv31TNQvOq86Sj8JSTSPvQLVlDN4hykZNpeSzcpuvgustVT6UlT
p5B/AU+yT7t6ik759imUNkT2LQRcVIy4uvsJnDOARIKgBxTBo6c+bY+jliWfjGqXjVQB8KSNro2U
KsPYKfeGptifgZLDQR0u2FUtMh71tnoUuxbzTk6Lbji0QR/DSKJ+sxZ/tYQ0wnEV++jD4wJYBOJn
vUQXBl1A4tCoi92OsRvfZjxhKUF0HlDeAEZe+QdLCcorddL3sRH4B38xOYXqH7auXIktgeoOuv7V
S2aLvzSbV2VPD0lATZnYvaKmdC+DR1WhFjRu6uirr/QAkLriJersCcjQ6O9s1Zs+OKF/HWX1bgiM
HbTJHSHHF7/y/H2X2/HIWyek/F/TzqkXsUiSud1nvbgYPSv9oqsjRfMRklrs4jJSgVD7g736AqTu
UWmro5MM3/Im54O0mvkwDkV68Mb+U1+H1gMnNusB6aJq4W1a5I4Uyr0rKjkJGCh7ZQEkShOEHka5
DJUmPs8qNuHer+H3jrDY425XhC1Ss/oG9o8iX7Cwl66qwjBNYabOb9u1T0IFxSBE7Kf8rvdOejuM
4MxbvLvC+ek995kOa2jgUMwbIvxl3Fo30SKKxIfwThO2LJBZ0NUcBCxg7SdD0akon7wbmZdh8al9
sPV9XN+Kh5OhEsT+87e1YNsOtBOZUvbs0cRzNfLYJ409jN6V30CU0zspUn8RnN/jNN/1xCevs1wx
kHU1Asgk2CINVbZ6+I6V7UHeHJDkaR/KvrSoHVMCQLRQcKhwVtyDrzCoSEKExR+6ywxdoVMZ/NOE
aZkQU/JbK+pxHL3LzB5bMGeUIM+z0VxUUGwsUkPtQQakqfykW7vbQLq4aKkNZVjuGOzGf64iA1t3
cG2jBQTIsGYVe03jsLitt/nJtJZag6GfymNtqXduSUSQbCJ/ecfne0z9t3HWceS7c6Fap8KKZwpS
nD3EPiSkvayG0cVPPoZF2N9pShY9Be5w4ZNVfsnMRL2228Y+XbLYL25FEUHpetqVjEZhu/fDxHxY
NM7uFW++MxsDug2L8JjlE78mmffalH37XdOIHHcFCH+xq27Py0r88lyBMV+sfGDi3mb1PYQl6UKd
ANDqHUA3xMU6TqyshwQk5EpeWLy6yDIgLnpKs+d9MC2s3Y7xuYyA14WdZh/CmRKOC1Ov7cOc6sNC
f0h2JMgqYnpu9zWOeJnL6GiMXXU2lHAzD69z1+XWUZnRFe6tUhrxzuxGBOYiHRSvFkG5RE8aoHfj
ehVn9t/YwmVUXGbOLsR3eQZBvNoOJ2Is+NXDmB1VDK3XSQF0uqvtyxi1nYMZp+rBRWTT1gNzJ73N
ri+D72x1YIcnRtRrF9tAb3bqYZsmV2JDIBGieweO+/+Bc5FAeQ1wwqK6gPu+u/lETRvqyzpMGnHN
yy6FJcWHBsDS5/SYdar6MGjec2WFyecJsTOqdXrnGsUM865MqQ1Dx/DKSBHMpRiLivCfXaBTo3VS
E+W/1X/aTGjKrRMpDbDQIJNpf7IJL9TCtXObpBF7ao7uFzbg+vOkSNv1dzLV1cQpjX8NuP1rt/Ip
8G7Rb71ryuHJUVMEopafkzQyte6pGNlsPpLGByC61zKpqECFJGE/A58uyM65drsrKdh8kaLCojTd
G9fvyg9d87FezK6SGYcILqQlTG68bJOkCwdgxJP5zSTmgfzTrpNgJrFbNEG1d+Hliq76yvw+lnZ4
EWgded51ZBFglCtpOqsxT2wPHnf394HNeZ2sdGW1h7Xj52TTK89beNdO0VszEY1MrMtiaKynXNNg
G2pz9TyMLevJgIj9yjTMEtVTumUUAhIM3E/iqzW69lBTxyS91YHcrJ9Fw/262ML1bpv8d0j3f+NW
QMsgUtM4ciJ7LA2Sya9XxA1uisQzr96YfrkZCmAduP5AUv2ybfOthP1m5gb7bdDqoAE/kT5EOevC
2+g29VsWLpopOaBKO1cVGNumzrwJZqosHDJC9Wwh/JP56GvK5Ty7KFQXAcKbi986JUlcj3RTAO07
NvGTJogTXCI2Q0nWdIhRstY20NeUc/y6h/j6ERPEY7uPDARt+zmAdfgGUJtDAtoaD+uXVf/LV5Po
g1KF8a3TQ3gi31Iy5ATyffR7xYuXyZ8mBQiDXlHl96Me2clGlHE/aZNpHh1zfIlqq38anaZ/otC0
M+p47dRD87XLjJRyA4bYvBfQoEbWTrqU4uWXstY62nfrWtKTBVkLOcH4Se6VJf1X8vYnWqhTGzlT
GXOt8bFVg0ez6yT2cGahb6MrT+gW8qAIKcAp2y55HjpY1DVUbHZoayXPvQkHtIVI6jnQ0fjZ4Yx3
2Q/w/EhXdbt+r8XA4aSrhE550+Xdi0wFj9LfE1W8kJ4bxMEz1fnLKnIjm7KQsayLY21Th+cMwZ3Z
NYuOiHYfuoV2HzuKffCK5EZdTGL34TK+hmw+JTnx042HgbpzTbc4FVsCr+8xR2iomAoXjoTQWco9
OH8s+6JJ1/dlmXlHMXXU9x+0IP4gY9LIJDcq0FRa/PmO09TmHpU09zh1g3eMOkpP4XgBVgskXeNM
bwfRabnk1KXLJwnfdqlOPG2WFDvFZTd/H5rV3/FjmkRmHc3WTc8FFwK60XkXma1JAtvAUOsPQPDA
uiIlxOu/+1ibEbRm+VhfFBVsvSVnf8dwuo/IhQ6XllbVFzHKYZ9h0ALr/dN/s//uXy3r9EExfW55
f7/zl/V/3VfWB2D46r+s75ROcoZq1EjxaJ0fwLOmpz3UHh9hiJvPhtSj4jSb848j2ex4dNOnzI7G
2xqo54nYfY0ifarDo53M0ufyizPo1V1f2sUjtLHX47KYMRCuMie+uNJVLMU5GYfS45hYdC9efSmT
w3Bi+xWMNc8LbllOlAGxwYeeB8DmtSjwSVOVhb1PqNnaTIpa87iT/jAln0NYGKExQ7LvzYDOH+Ic
EiiIHxJDOcqwTg3rqZVzJghUlc0q0jNQlBrZi6USqan9LrohGJe/cNjlBDSPz8i12ne9Vj6IWad0
7BpZNOMU3eX8JUsh3oncYN7JGoR/B8pSwwRoDqN1kpwl5vek7rU9QEdOLlXr5jfSmCfOkrrQZhUU
ggmlNB1nQbVRG18ZZyYl035648xpbZz9aULZEY2qavOvvOlbheI9azizB9IzkZd2CHkaHMfIQ+gn
qRY5d2FmOWzU/eCo1+2VmGAUwS+g1LpNqBJbu1MHLdhQqxy4pxBmQq917sRb1od8GWbXX7btHrK8
+AWIcR+jvrraTDJhuU80D9rN+vHW+wzD62cRZ8fpJhga6huq7+/T0qsPgTnXFNxxhaxsj5rn0k9h
44LwhxTIZYjj5rNNEdvq/GuZLkyiS1Ut1wlv1tv8citLr92+hfiqmN1TvamHM9WnNMrWynIfQPu/
CDAF5V6a3Jxer/o+Y+RNf/FZ3WWmuKPdCUUbzFOe0iP9uPQ2u1zNHEH+gYxTE7rKN4gax7Ucfirg
eSEtteHjfPc8iqyw1b1x9J9fYU9uEX+15tphW08aQDIDkGqq5yj68Gb7lRrwSs27npTxw2aSq1L/
4fENut3Mdg+p/bqi5RHKMg8CNYtnxALNIskhcQCIlnWVexd5KBDNQ1pTRQWq2h/cfk+Gy3r8kzOi
BWemOKeIkb5xzvMr4AfqFQFE0hcLpEaaqNITBG1/2gRmUwO/ugaGS3Hsgrp5Z5OuDMhc8ZOl/mTb
5so9kB0EeJgX4VmX6/ZeC83TaYlTFhK4FPoA6buQqSHhCZucdOcJArIzqOHWKW+8UzirqApZ3L08
ryk8yA1Ks5aw5+93kLXXie/usC4hRn2JnMo8ljmVKb2vftb97qsRK6azFIxTeBsStV90HqWhSti8
KWZbuSArTeJyGUj1IoSbT7Qgx2qdAUTQctBxLwJEyIYJUkQtgnWeBbOyQkNM1veGMNht66yL1UN3
EzWnAOibS4pBOZQZXfgoTaFWB+Ty6hvpiYeumK8elWmHjz2BlXceWdc8/v372xCI+u+/F/6PbQ20
MdBOjwjm75nVhQwvhnbWebY9/wcUZG0PpGl09lVJMcxZPhcDaH+7OFcSx9lTf+/sZbijQJr4weYJ
KaDfTsPe9ELo7mUArjDntS8TZYl1nBDKwkZQFyfrfWSI6sO+v9rukSbmX5PblRcz1YPh2fYJQNH8
vMfmrYZkN2oNdm2CIWD5iGtdQRmxm1L4DWt0Svlz1a9X72y+MrUnbV3M5zIgflTKVhdzzyaAwJe6
h/7ptdHB/ZQX0u/BPF+Mi882LFemos+wNCglpbUlZ1cwMwPVlut1WFTH0PL93Wqk9nVelxf/cJjT
a9N3zxxw1Md0XHTiOAZ+qjMArFpRq4esVilY1qOrMc+7Twh8WRepkXY76caI0g666z1Te2/s8zo6
ENS5G9U52yN0dlcYXbHr5irbtwsJgTKQNT6xOyoDT8RaTINJjWwDpHU1vBkTh2aZa5V6e2IF4OB0
r05imBdZS+5Bxpultv52K7kSHxmV7psVG/JTlj/np3/vt017dw8ZENv6T5A7iTEoExK+TvOX9NZR
uVz/aW8Mq4PjZ6dZ3/kXAIDOOrt1vsQ9rKGQudcHfSb8hzQEZMa963whW/FFL/X8ERqa6rqB4+ic
42F2qIIQIaEx+Wp3mXuFalp+p8xLoxTFVWSg6Ci2baBLkRUKfWf1RZ0+J5QYFFcIdYUwh+vZnfjK
wLKut3Bx6ZPrA2VvnXvIVFCp7Mjcl7FylF4cl+0dVVsnjWVBpkF0sd+7kfdR/ONlkkcgDeAvUmYy
QQZKnx2ATQr+fFvX6NH56wI4fnntwz4Ir4RRQlTntk161NrO2EXajPwMps1OCCd7060gfj3V8jI/
3/zEeXBchCZlqTghme84ABmWpTY/GSy6KTlHvpPH7Fn9VwJ6khyuBTMaWL3b0G3ch6qDcC+qCThl
Mspx5C734uHo2qb7AOrQutI7KD/EWRpLNdD4dsExSdefR4KffftNJhRe4EKuqrJrjczmSjw8cjJH
KHuO2xrNDHViC/PATnH4ENFkNnfkrU83DzMPXCqr1BjqSEO9D7RDBkf9dWr47XUT8cOFwPRnX662
5h98ZFi813W2/rsltq5c/bd+mpF+1FJkAv7kVi6ltDJ1VqKviPmZF8UC75RG0UoLgHaQ9ifSh2Dk
BV4yY/fOJajbhKiwjnczK81V3Mfkq3+usi31zoZGZXVqTp16tg3ILbfuNtekPFvnvCx32czrraXP
79c9h+r19cNujomCqriLvPMuV5r0HE4IJEQFSYScztqtzIW3g0zQCXTp6W3dzemtCU/GoauLM+mJ
vapS6/rvX9Wa+Q7RT/5I9TRnqfyDZ8hw3uscg60xiXSW03NexO4VlFa3dWbpn+CfpwY3y4t7v4JK
Rc2a6bpzjPhohqq6/GjGJ5dk+gmHTeNbSBlmGZvmomBxqgbfshRksGmcWU1qX/tRlu3DRdM6maCH
g6dgkbdejOL2rqv0UFGuPjK8zRZHJWYyK5deRL1sF/Sn1QKBkqZPKFg6cwQCpVhhdxG4GoRr3fgV
FBjbaxnZ3Evx2YyTOd8XkPHuxAUwL/y7Wk0usagfQ6vNrtfo86JPICHsxa7XegZkA5M0Esb+5b+Z
5OqXXdaRJX7Zt3VyiZFPbfsYL/cUD/GVWYud3HcGESD0grqtAGcuELOXRllk7bfuZouj1itOklSh
RWgTJ9MgjzjDdroaE4Vq6pOppJRXZv25v/qKg6wi/qi7eFfQNPy2/K+PJC7rLRebl0Gl7o/QSmpB
Ee2HUAnXpssnSBCkT5HCz8ttPPfyL20/QOf0a0obgRh8t4yMvrN1y4w4gj70H345ntRR/LbLdTQ2
pFT5ASTUVYr8ft/lZpAEdNTPBs82xDuT/zTNOsA2O23guS7U4tjWVXHs+/6586cSSHOeJjuxJe0w
7Ira+zY3VfXq7CdxOLLlG5+Vsl54QVggdEKXzA+1Q6hYWwRBAR6eppyBL2p4JG8g7fFvyuWq1KL0
MiRZc9IUJY5ilGHHRPdo9qaj9N4vI37rFM8a08s2xB3y8uS6KrzbePCNo9+oxlFT82A+UYxvSaJN
hzcmcUHUu99FpHpOIPcyj2Lb5ootaBCuj0sekdvAuqj0s/x74YbTYTUV3QwKcLTt11XZg5antp+V
e5+io52rkp3wYAm8HRSzPGurdP5IxfFdNQ7+Dw3xbdB405dcJV+lU59zXzeRjwyMPl3ZafQ6KYnm
+aPuu3etoX1LUiO5MpZUI/AFX1MhkupIQYplkPSiXLqwlp1lgUL6efEVn0EJ7cMqOty7Lns82JNh
boO89sQs4dv142R6vdSXvhiVlOyaXG02gEPndqDmVzI4t06zl6t1Len/2+U7V1nR6aqbxpjU3Zsp
262qKUCSGblXlOjTEiCjXRKyIgMBEJ43tN+XN2xBEeCD9UM/MTO1v6hcM9VOxF3G+bc1iNrBLtYH
zn0bKPUVAahEJWdiBzd6YKEVoPQG9KvFCDbJhfUEhdXbtQslVXjT2OnZlE2ojyy9dTIibVNcZSCC
lwD+0CExNxJsOKth0Sh20QRFRhgFVRVQPh9c5RzpqPdpl4BADc/u2g9GTvyxjViBHmcDTFm/+oOG
9ihyJCpEruPneEzrB2jr9YNKKgtpeUpYh7b5DNi2fujLVD+gew/1kRNMn3O/e+PP6eSNvzpXP8ZA
CeuW+FZzaRsVWxPLAcxjRsfJQfRImtwvkBWXy0EZnPOo0Oe1+85x6+pUl0NASYpOpm0DSalBGSX9
sUXSk/hXdr4a39xGxlWUb0/gY/Ivto+yLbTZiHMC/zOfoTLLoM2q67tA0Wt2+UmBdjHFiw5wk9Um
o1Ga3vioQew7e+7Qy0rT9qJOFsq9xU9BmcMDEnJVuqZ6u7q0MMcu9FcTnJus7Ps0rVoFR6phdoEW
O5dWrmjnaVdap2VXTp9hUv5IUbL6gK4yDANGYkEOYqx2RXVnVJexb/4O/qGGXfw7fqenwCmr0mxu
csX2PxTJpQfQ42VOBr5hUQo/55KxpdikRD8yiHe6XZkvgE95L6lR+2uSeNmB/TopR+vyslT09pIk
+8ncmOgrUMV0WxqR+2lWTWRbHc+/T6rZvlDVeuJ1F1h7Ttzwk8YKIuYexJ2t77uf/Gq8QvMFuGVh
W49BEXweeHoAtMKUZoRASL0H587SpUIsv61gXEtDG4bItnR31DTWx0z3q2PfGv2FM5noAkRK1J+J
0YorMANDpV3qfvh1djv3KpvQT4GplcMflOBvD4rraZHDn/hth0LxrRAefnOolNHlUGn+OoCu0w1A
/eIr51Gx/VpXDqs8A7m/8suvVxX6v9aTQ6ocQ9+tJx515XYoIWT5eeJkPKKXJtDslKurehpeLbA3
AyGZkxgwSAMzKsQj/Ia2GXnpMr71/7sVZEXbJ5DC/zxbLY662Tff+P+cfdeS3DjT7BMxggBob9v7
mR4jd8OQVhK993z6P1EcDXpb2t3vnBsEUA7smW6SAKoy+9cR8FJHVUaoRMzCvUgObVP04IuUpYhy
CACv4WZI/prxSzuH+7svYygZA7FGjHM44GnvQjvpzj1YyKgYlepNGQ54tkHgAmJGFq2SAqnIMaBE
cVJBMmqixNmkA06FZ9GvQMrpHwMNBfKrmkj8wAmjfsiD2L5gUxsbZW7kfAn9Ya2z1vru1s3PrO39
V4Ekr01oR2w2DYL4xhTEQ7NpbeKMVJkmY2tfamR1gVBtvItKph6yQTd0AWEYAvJiAEGsWihMaQBk
nFpna1oixKjOsZe0MrhZPdwsNv7cpXh5ga+4CjUvS2iZQvFS1a1rEFuLAjc6k+PvCsB7pGgO5jM1
eC//0CIz/wzOGfM5daxoA7j9Yk3KNLPExQzYjf0UVR/cIqzP0d4BKBhKKeIqetWF3jxyzpzX0PiI
0+Dio4WcUFAsYJufjByQe+0a24jXgazGqCQYKjD3nD2xYDlW9pro2KEJzNx5nZJP5DP1QG+jEC0o
d/Y1ao22jc+3tuiNn43b7LDVOHxF8re/dMPEeKrzbtzwtBE4UAarCwuGdqNnufakgYVuMbW2+bWC
u/vLHXC04707qG3ZJmtdbaFh/yIGp/uBsdIFlFzt5LvKK1v8UiXDBwnfbVAUmz5aCdIcya6u2haA
fYsClNyg4XnN8O29DDZD3gxGqS6mS18Yn0Sgo85b6uRotkybWUcjsDoUJ58DrtMCZ/ZdEuQANDMc
hvElJT1SLqMy4V2SnRy8C4DfGUeK767UI6WuCyDnCAO549gIr5Z2g4cPkg9Q3I8kcoOtGf8M+gGk
CeE90zJ970dS/aUHbvQ9QT0a8my76rkDIdYGf4Tg2Bqa5PccM8AiOzc+RfMtKev4eyR92i7HGS2w
8HBz6sNgeqx80Em7RpBtCJW1t7r0jNv/Ryc2jWcSYQ8UOVGNe+nlNzYEQCqSVvI3+8ZLZvsQOfCr
3pv4WujIEAbC7AuhBQI2wT+0Jch4qcrH5V2GIgs73JHWxNcO2PAGeNDld7Ltv5uomH59D0FSE0v1
A940QIwh8QdZZWfrYKhxlJjlz93gaPseUHRYMHXinOEoCLCgSIhuBxfrABKSGpjzxrlGjQMKWOwd
yUlESmpS5jmgr2GgXoapkivbkPfWquHZtCQtKeZ5aCyjo2DE3oHhQwfv71i+6LUDJPK4AMo9en4V
5/c9TdffZDh0f+vpAtUmbd9+QXJDfWSywdlGDVDMBgsCGs9dkvadBil1taJfmrnO9jSiRoX4swsZ
6Rq4apMwKTZlmZY7XyIl4MOCwMBq3W3uxsAclGAKHZYWD9RTCrIjD6XoUhBr0FCFQoK0uyWFMr6b
QxmrUDS5mlcw8EHwyKiPI1tz+etNWjt67W8HXbfmeN16bcKQNIx+8oCKeIUPECHFay4H8FEa6ZNG
w6JC8cCEN+6mFwcXbJqXZDLziwfM1P3YjI+EEKPk1Bs693tWA+c9xhrdR0n+OzxNByzKleEZ+joH
ov9CwdDc2yg0G6UZ2+rJyBkQ5v7KQVG0D8CndYjem3GIp4PZ14fCrYctslwbkH5ILdnNYx7yNxey
Vuq7MGT35xCDASJJMLdgMnIiUxrGXRmuUTcICDITfCcVDqG2iR1r1zo1vavD40te6NGZRgH41R/r
NluQATBJtCuS4L/7KFhKvkY8vODGUWMXFt84AuggqI484kDNCgcBfh4oFHyHUoC1AOnN5GKj4HO2
HvoemaJKWHiG2NFQxRZx+KgzjpteVQKtwcLBb+OONmB50AjfSPeeNSFNK7fPJEfuA6phaFzooHQA
MH25JeMbdQ36VPIjWdH8NJ2s/8J0tjGjwv2UIpd53emtkFmD/FGvgD1CqeuOxTdpYTs3FmZY/4cF
xRBA1gWmMt4yK0BFIBEmAP905hwMs3cOHVhU597UekOG8oBfY1KT4Z3My/oRCHnSmxr+3vNzqaHx
3CU9KotAANgE6fJm2iBE5dzN+H3aGxnZUIibKW8u82Y6dTXUoyv2yq7cJEnxcRbdzajsbiLq1Vpr
kPkK7hKw2WI7sETtfAhGMFezukPp2huSeaNVIEm5Lc/YC7AXneQi7O0ReMISQaAwcwZttCy7xD2S
vJVKgOvzcRH2HqqQTPMQxBGO78l47vqpYwIkidmLu1g0pAYgNHhxxwnFWskoAk0sQI4OOIt0b05t
mYFUq7UO1LQgD1gPKQBFWSCAAcXTzlhSV9nEyBxiOxIKaXQzzh2nQDiUkuP/KIPO8bsQa8Ox8qoE
ZaRWdaiB1wksEzReOp5MFtsnEgFUv7o2KLsDKYZ9ohHJpVX9u4gcJxahCFU6Sivl+B5+FqESaQ8w
d2yNxFwHmipYb/B61K2LyWcX3UZ95QKFmewC9HpDN5PLZCQ6B481tE48IAF6jKPlQEJyoTBOlT75
gWnsyXWOMrG03zO3fiHfOQwZ61h4owAuBl2Bmg71YNYZOaaziFwofNt2xbo1M6ADswkIT7kwdwJb
jwdg8ONdq+lG0A5yuysOumzmseiMX11S0Zi8aEgNciVS5GuA2IP+dzb9/yvkXmXA0ZyMlT3qzfy/
Hysfwll1a3bbpxjU9GQ9++j4DcxfJ6Un2c2UNB5cNgIKLG+XKvPdAnrRyRbFiUQ+lRsBCvTKUwev
LZRInwEFYJ1yU1+5VKPCRpGeXLjMJSuowkhOAJcFugbKm5FSa2uPgCz1r0Cn8jZW3DfIq4WMGqND
Yiwro580yqWZhpvnOcF2IzkpU258yezSeFCWTeY/CTPlR2VZamC5AhtGsSMzUuj4PazoWig+KaYg
1f7xWqqw05CqV03zddQ88f35mnENBvOHk5c6Yge0YeCYF45vHVrUIxtLwzfMgyWbCdwA2YK6LvBi
jWUjEVluHEg1jzOUoCI9M/1IMjA6wHPW3IeadSRVzc1UNP98KXRVZHQzKV1EVYFjc7Djj7UXZCs2
hOXnZkRlh4ebzYOv53jiN+4ryZOym9bt5IpdPenF5yz7OYBz5aNfVtbBBYb7apLenfQ2rerNm3Ht
lcz7mk14p3tioweOMoC6A5fcbAC/TV3d43KHBOMixuZI2jXQj1KoNG5i8C3woC83Lk0IiIylsrn3
ngMlbvADD2jwT8jgNM2sUGNrDCvcC+SMatr3GW+utByDeu21rMCpmMC5g6yjAPyarJkssZjHId2W
ZJms21AmNFSNMinKEr5qfGdTArtwASQsbGXLgNS4eovyj7mlGZRKxTGBb7KO/KDeVhXy5pHVg0Ok
IOOoG3XrADR+YGdYDUJEq1kvJN2D5QLf3YEX8POxgY/iKawYOV4AeVBBW/jxQx1ZDQjguxFsrkBl
nJ0T5Di7KOzbZ0kDBkcjBXD0wkAl1RHIRO3K0lAGMQtRsQeDzimTYFOQ8ewyt7rZpsFmtmxAmnHU
4/67AOfjOpbcEtTMEWab373mCLOcIoDcMu4cdrid/tZ5voj5guiKYywvVpMWTygBanCH27iTOTxO
mp2dwwmHBeEgvwB1/LmLvPZASmq8aDDWQwXsesfUUKtXpXkmqxq2wTiiLFN62H0T4m+aoPpzrcc1
znWaKF37seQL7o3qRI2D3fKTrOQ8lRXoI/AgRHfWSGutSlBk3Id9c+NDatZ0yOGd3aVlUMPyz4He
Q87BdTeZrwKQI2LtRn6nPYc5yN8prxBZgcbFlg0NgUG4sXACgcQ8JDSSiBpAOKabto+CpbIlBdnV
BcjCdNThoYLlh+tMHmp38f4N/Cj7TD3LKhnunmAzVwpO7+68LPoDj4I99irxnl7Lt/i5Sz5jjR8u
CUupGZx0V2phrz3XQxSdKwakQZlTMekWu2Y+eG0zXbx2Q8SuvAx3hOnioY7uamBE0C1+hJHUKb93
y3c/JzWPqHxdp1oR4jAGCdYHakynfesNKVC4lKwIJBQXCcmmtUE7WeOQaslt0Q4LHegJ58xDRSTW
D1iTYUSiamreekqGe95HhznRTgME+5ks7szarOQrJAWDHkX630wxFfknUNHidryoGuPJiAIQmZdg
UwwZ6K+1Op0ORgUkjQEwd3hOCe2L0It5a1fZJhJzXEfd9WybsR7AcvYxDbv6sWwi7dAVrb72vKz4
7PQCpWOAgATIp7v4V4vcAecEkAH+OYayCBsLL+GEBNejwgJLEo3jLxfiBEeCedLQxxp10Rkdf22T
QtxrGx1bZsq4kkNlTFo1pMiVhAK1dFTUKN/4++SmfKN+BvRtRxVejUc/iAJkau/dD8gMASYH3tls
e/cLAvtwcxBpfIkccCgi49KS9Qp+Gn0TcdrsdCplkMPUbppdYLkosjBHwGVI7RsGryxnkCalLF+4
k5GbSXUSYCoZFlamNRsCVRixOwkWM1ByBQx1VYd2RJWhXgCNZsZhSIDE6NTuM/YjnVU+xNaOTsCQ
PfTictt5rCPwckQg4SJxFQXBUUxIE6LhPzkNIOABWTooEEyjy55tbKDTlk3Jo+y59kd5VoIa77xD
DhcztWDZW5KjGkTp5xRcFWeAsAFmPQefyY7p/WeSUaNMEmk8gIEt7sz4ODsoO7NwkQVaphPwFRHv
zldPweGhD/ZpdpuEloBR1AVvThScwsLyT23YBCcazrIEB5mNodcLPEpvFaRVxn/yRS7JNdcyY/uP
ruSlJqNwSBR3toNoH/8YUl4Emf3JNTZtbKHjzrNWWnWJWmOBiFrPAXBY1sZKWJG11eVd1DBBQtC2
IKKlRDXS0pBJ0Cs1JK0y/n/yTbLQOqRa8iMTdlz/yCzOQdxWgVtESypkjk2gbVOyGiWWSBTEo2DC
GUQuDl2H+tQG2TZwC8LCX44ohFgCgqmZPo/YJ5jC6Oz5NjgFGoHXqBSZ6ptM7/RzZCF5bdGPiX6m
sRMDLcjArguJ7N6eZjkNgcSOPQZzNm9dIJXMXVJOid3vRW6d/+RJgaoQHLQSL2kRAvBxGYjGAsUB
auVvyuipPF41qgS/qEeAjLIWNVGhZAB8L8tXJnOYYBj4Piux68CH6ayDH2GykWq8iusqeIjs4QlJ
ucEBrJwptk6kbIqBReJafrGuNBY8kIyavDMt0LRoORbh79aawJ8kAGsu0tgtH+T13ZPfVsFBuVEU
p7bNZc7TYl1nHVt12EhBsrOdvhSj/YyzsPBCI9SMd4CQQiozDXMrN/b40fnLWrTpizGI5pp23Yo5
rY2syRoH4H93Lcau2pJt1/q3rqh3bMmVlO8zj5UWXJw+y16wD9au7tx1POzmmYV0rwZU87/P7Lal
vYm19EvnxOORGiNs33o0zLk9HO9kNGQDB9e7UWz+0dX3QPmDN+RfkVX4ygOf8r/nqoHp4O9Qd47u
uqjDsFxXB77q71B3U1hwM8Ti53UqA3cFyGqxD3wPlVS/kHgY7rAzJg/J/GyaLWaoHWVHTwrS4k3i
OEPwkIxMQonY09ml2MtUnanLe7wDtwE+KalvzMnSxb7KWqYaLFUIFYdkpeMnaxEl+fJOMcdSEe4/
gLwSciETrJPeIvxpJjJRk5BbQyegPh6dwIG9dgAjxn6ZOLuRzq+2bARe//cM8EmLoq1fwtKSZYYx
sjxMIErjKZejNPWBRjlz2xOwdZ4BuoajenA09JvaTFJgTf5ySDDdwoyEtyMPUvxDEDIoK83Z4cbe
b5FV1m2HWmsXply4gco8mpvSTxyA1ppb++9yMhOyoKlDDo6yD70SDGOoWV5MkVHtlIIcUBefrYBW
b69UOFKo+UUBSIkIdAEbUpCdzVDgIy+im+LOAFKXXKSmeJdO5ORkpyZSkwPgINTwCgJMK5pT2VDP
MpBwiMOKFsUv+MxIP4wO4I7Lt+BOryX4ccsPPcitU4B7yseKHOOMlx9oODBzdI/YiuWHwZmyPSr/
Fo3OLdStUktGypxZ47QMRgC5jWMJVPVMM7fgRnukUYplM7ZZpSLMWrMCEym61KDsTuwAm7e/UUSS
LFGZRFngHUkGylA496HH9yPAX/r3KGSceD6Qgqh77wIEMeMQgcCNXOYws6GcKultJAepMfWqnttH
+2YOIN6O4Wri/rAK6xFblXGELJpu9FsQoGY+Xnt/5d1gVyR3sW819vsxmvaB1nTRM5BEWpAJBv6m
ixOAtpA55dEggwP7sqiRFoMlissA+EXH0fzjJCQceQKYCAaCU4CQ20520gTSbVbUnaVM6y51axU7
C3xTpzHtMsC/qm5eVuD1AnzibZBKRiIjCkQ9JUPt2EWg5H93I1JhDdBcY7n9fm3knFrlI+htfNDM
AhEJ+QzIhs1C3T9n5vFGFFKqbFGKcxgE6SbxQZ+aDT4fV+RBTc+tBAivSbL1pCGLDWvtN8CJsqtW
ABYmFqcIbyxzD9B1T57Wpjslij3kZ66KLGtOpfMZnIFrXYsd7O4DarkfsaWasiRd0HCaeueqGygp
GydQ35KMGre3BhDZdcVWyZys/lLGQXU0OtCOL8cuXOjOWD+ShQWa0XNhm3tl3zZmvmfT0M9zkcLs
G46tiMJYqWvCzngMBozA35GJbwFN3PONUwkspWM6gVwospwdjXIpModBFAvRx+1Ry8bmSBpqBGmo
O1qRUSyoS0ZOLpB+gCOTNTkqhRreh6AxNTfT4lvR7OSh4c1cQKcN/uNJzIw70FmHcdNyddsRruNK
Jpa7pPHBxEFTwUv+3ALHaI2l7GPXjd53LLB2YekDZb2bsKmMYuMQqf17cEDp0WJoL7Yt8hAEquAx
9jrvJ7jV9qlT8e9Fxq/A3+y/iar7xgxeXIAi8yPvm+yiA3wJy3EvRkJK5wNOF9XYTtxlTzgszZ4q
r5gWblmWe11P8ydSgGY4QAH2dR4gGeXAHWxMKyfLwRtSWCT5JkYK9MJsCwF2be5dK6P8mphOceRA
wIqWsb/z8c5xnXXcqk+RNj4x3AOAYhkCrBAurNORBJ+Dt7uwJjtaBqAbXnZewzeNWXpXbDRq1zLN
v4LfsTz2VZVt9L6oVqH0/T0+jh6e5rkdDkYqimvx55JP9iO5qPA0O80hrzrrAQEeAx+4jDaZF5l4
d/FMeSJhCWCu6UaHAm47ACOoUa/qsPG2AcsBEuyP2aYSOBKkYZwM7a53vGA1AqD5dSgFoCM9i2Oh
DWO/xTuoPmmfNF2OhqS7AuN8QzpqnEujC+eF+l4JQPQ8PbRDcQxHkCQCfM44NLIxyxxYg1OCt2Wz
wj+zTXHvJ01eTZ5Y4lAC+rjvKn1HOqTCmgdepLWzJrO5G0/dV+Rgu+s53mz5azbldzOlo/Mww/6R
nJ7EyDJP/uuXMWOf/72eArwVILwCZYVhoqLi7qcRWJ5eI/Gp+cA6nA33XQy6PQss2a3pb4MELxIe
B8jZt5EN1tYPAxD3cnOJw4tqDXbB4BlYuPHF7oYzjQaRo9y5wWufh53dHckcaYGc4tmCGX74DMxp
oDTUwbjzAj0/vtX3j0swXzgXr7R/1gBK/AiIerFLayySaYjtT9DQGm25B+xXjkSrHgnkMXtgsWN+
KJ0lSS3eOJeRszlCrDOxs22sq0lJEZwpLfdJATSdGumo8yZM52FfuoxSeznv0dA4ZZ09v/+2XFIy
tb5YV0i/XtQSNg8Q2cdUaP1HEZaAgA5akE1EkX1FlcmbRcpQgSV4eBW1fmglJJYx4v2eF+VPXkTg
lsBXZFX4wAnSPAk1aI4BX5qurFWWmFqDbIqsEvsiau49eIqX2ZkMZmrccqtl4B7tXK046XG6ryrN
e6CG5A1g7ABaCU5zko1Fqc1aT35Ro9w/KbmDpJIDHnafdGnVdh0Hz16aoqqrTLadGVnLjNvlk4jj
8kmPwflrdLq5RwJH+VSG44J7ObuMiZY+ogQBRJBD1G69jCHpMC2zR2ToAbnRCk5koeRNPNgLX5Qt
OElhlrSDAHSoCdod5IytopoDYicvwGHcBBkAn13rUwX0jc51ou8jgBkX49SEL8AknrYNSOF3XRi5
V9wNsOcoTWI3WvqeVX+laDyt3bPFx+QEbIUMFM+IViBaDLiq76IGHzyAsMOXxNSAEpqW35mov3Ra
ljwM08Q+hPiKpGGqPee18F8mEGjmbco++O6J1wOWXjZy7sMR30DZ9LLJeomqGKJmgkZD5ly0yXmz
iLkkSPXbZDdrkb8uwF2NbbsCrKV4M/0VKtSCF2RYOAcCr+A4ftIH4MYqKIsiBGfnGFcC0KWWry2A
1IgqPDMZlyyM5Vgzc7zNead5+B7GrQ37PMu8BOx7rWWKrQpbZR42ci1ty4GnevU95NIjCUL/CqbJ
ja2BWGsKomvWleOnuo/KVdk1/kMDYoA9kPFBH2/1904gCfJ+WEFybYwR9QqVxaxtNGY/60JUe8J3
9TvgPIFqQUG5DjayrIcaN5Wwxe7w0sZ3bhHjlQ9fyGTjZonxgH+Q8VBnWXIEe9AF2DnGQ1mDqZ3k
A5B/Nw33m6VSkBbgSkD8TDztJggpGjCLjwDWOangyHsxTzhO3JCBCtSXgKjTuoGDh+jXhZAJyw0G
3MrBXt8pPNY8OYDEwk/v12XifjZcTOfrXWw9wO0rClFgBlpVgIySOqjaYQV0H1lw88ufPuZUOj8q
USX7O7ke7XCaiPXpu3mhhcmB1ekHJaIIZWL1a992wHX+bkuKzgJ2RGeU1lYp5g/pdKsw6cuz+ozA
bebHPEIllfx7KLmofB3pyX5yE5xioHg9WZZ5Pd3/F6ZUPzpFysDr9Osvm7ry7CavVuovBbDRaFMm
oINCzSE/O577VW/xqpJWAQhHSBb0DN3qExI5+zNJ+qDm59nCBD/eDvV7n0iGtRY/c2yIjqsJvFUr
bnbhavYnR9L/40QqhPdKk5FgvgZ5cdSjCSthf1IBh6Lt8ToU4LbnFvG5DLFdusjYhwAc8icSCWRE
htuxA1hjYTVnEMTGzSoK/ficdgEWBdwEmwXYw0CYoVSkp8bG73xRxaa+RkYdoBuVhnqd7R+RPj7s
55mxEgQWFGkESwWeYvU8Sjx3idOVH5ZrJFu66dODYBqcNcOhy0MrnwNZB1ow47GspvJQlMXnCPzu
j5GbvzW6OT1mTtHgtPKXfOhEjIIpG7sjZCYViauJhxRIpVLS+8jRH2XjFaAxcEOktygFzZSb1Wc1
CTnImVp/wkzvk/uui3JWORNFI0VQ2YDczHEcHAB6w3Lz6SkJ3fEJmUnDWki2XGZiXUgyPxj2LlYT
Fxpl2KQ4APokXdCQmsE3U7weteWOvMBv1l8L+6oMkOXhb4GR4a+UDOdoH1kb5icSaRWq5NI8fqER
XVARArwPqwIkXspLoyZyssWYyfQeKepMk++QrYj0GTkkr75ENrGbBemBZLFn+w8D77c0okZ9RvW5
7W7ch0l3+xlTrIlvPqNn6ulSuKzckZeWlsMVN201ccG4v9XiILj5jEOk33xGHhj8VHZ74L6Xdnus
8r9M+9niSETwJHQzEp2wM1PlnTePLSfxYIRhBRbZcJXmL0xYwRFFOdijma3JsUW8HRe1GZ9NNr3U
OAYbsfB+DIjzCL8z5OAjm5SGrjXpD4kW7lLJgORJFiU8DYcFE6AUp6GL9cs+aSxjgaNot1jqqb1m
RVw8aj4olHQgyaOAjgOGU/pSOKeId6SkGShc271dUN1jo59qy30L2bd2kPhbKjCfy8/Dd2E/otJy
zfzuzWiGcI1bs1zkcwkC60ZUyV96xwi2mQ3GFjvr3X2jN7s66LBNIkXUxCwMboZk5qCU4U6evDuQ
F/jAEM0tb8wAOx/1C3KjKeL2jKNFbeyBwRmCz8dxogOhZ+WRPu0Mq+iWNATzHHvCF9KXUFokARqa
WHilHh2AmwgALRf0XHf2YfZEptSERoHaahn/T/Ze2bMn2BsSjGuOH4Cmha7HsYLo5ETRUxsZHhZy
CTOXllGgdAIlmjayxm76yHrwDtT00jg223FRhu20ujX6vZ8FgTa73epUsHmiQLcxaUQtYKq+4TGI
YhwbvFFg3OJHM0a2D68DPjf6e49kpCW7u6Fw83IRCYYMfOnxJztS/PscwF96Gsu42dK0tTmCCJzc
/ofLILuiRtlsUvC9+hh/mvFPMpqi0ZGM1ESH/+FDKJOqSPBrmD9yJKZd4mJ37L//lr6fb7jelPtJ
Alox2dQSCMuXC13kIBwaT4w7EpHyzowUNUFWKd/Qc8otymtfZu17OBWFejSFMlHhvchtFlnF6/Ws
pfD/7kyxDB05YHr6oK7k7mrVFNQzUF+xGqfa2YQs2JqNAwQDiWWKsuLyyFnx/Qa4lHco6AQG2EbJ
RONvY+zD/8kpL8GsrpmRvUhA+nXOZGOYWn/OG6BlMgP0EHKEcsnhzPvJ6FfCqHc9n16BYhA9Rnoe
PQIAq0j7EhuocXmNQff6GCLxUw5IXIx9ci2P1bsJScEx7ubCfSQ7cOWWG7PDs8kQrYUTMGNapPLG
Rk0sez4vQRr8J3XJLdzfKnn3tCMRbQAQDXxeK3Q2Tp0OH6eg3jM7Z9+aaATANZZwD9MYacc6yM1V
U2fFtyZZkEGvA80yc50GrESiekCuD9KQNFP/Nlpg12Jl+qnA8xJYY2azH1IvfUa500/yDOP0W8I9
8xmbaf6e5s40o6e5LSF+mzsbQnOFIjk1N9DV3uYGGnb1UOMYb8maOnywbaQe+xUAnbEJ/hXU0Tiv
qZruISnL+GCwDPXqdZa/WD2PF36M+lHW89kWldgCgJrhm61mm9Wy070nykLwOgDLTWFs72iYYOtr
lfs1asunBhi1UquGYx3gvOPdWPkiQ6y7NIPmAWU/z1e1m/lfBh1gEo7ggLy0kkvNEgfJaZALAEYu
6kyvLo7jdNdOS/8qpRy3cxB6Abn5iHV/+gpYDWxKQF66jbPuosDcJdhZ/YxjIxIbIFva4igAFKsW
CuuAylIuo8kwLy5q8VdGjiWWE7bmpc76TCyQDladcyQ0zEPSJNLaEKjgABOwhuN3aUiaFmV3x8xl
BwpIdrPWMwDF5jHBtoD9LxyAoNvODntLX+dYVQaI4dGqXsqGg3jRx7JvKJh/LJYOw5ZL24TNE2tC
c9fVhbugITXAzvDAUR3znauXxiqNbL5q3IDv6y4Yl/SPyYGsu2/lkLJF1JD+TzRs/PTWePAAna18
SauMKRRpQcfN9/+Db+0nq74LjCvHCdKuN51oiy2l+lM3eKsUfBtfUXscr8xg0E9TkGP7CLiuOLKE
QjOLj/Zguc+DmRj7AsAra57k9pdwRE4c9HkPtm8v6X0w2WXpUzSIdR76F6DtjF9008bL+FgLIKnx
+GpnNfDgJdhBnsUZ6NfCNwVPcPxCisb3s9nD8bELJVCTAOIRUYgA6Me6AL0LqHGpRw1vqmFVNDk4
aN8VYDz8zW42joefYcncORKZ/SnmbOseQ3cITmTl1TlOXUmuGuB7aFsALLwYodsgDRCUbwZyUmzU
Y/XAs/TYLmuQ5bPQ49Z9CPMxXZt9Vayq0HQfqInxQ3+YNHHtp8I+KHntlezY6d2JROROvSQDITc2
RTkIVqOHpuolA3NZ6gstwJkJtzI3XprtuQRCFXZBo+wJNZugteIor5+HUmb5rQCf5eSulazHW6Dd
l+3JlOckZpGGD0hc3ygDXwtROh117bIHl+weh7b+0jDL4Yir95CFGfHPjRWAEMgHyVed8/bRqhuc
pw2MfQ4Llq6wwRcdI8aKD5mnrUiuT0a0HYMi2xbSv8ICXPOz/kMaZtoh6QQgwKTcRpUGis1A2AFs
ZgMYVHq+yCPJZ10BSzyZgOSYp2P+wNrMPfrMRv5F6YgvpmkC1K9K//r/s2AyhvhbjGa4NiXO54iP
KjYrJCclSKnF2YdkqTL86bNjm+ZGlyPdSX7+ey7L7xSqOtb0wtaBuCSEBeSyu2OCIjUE0GrM+Lmt
xSZF8tCSD9nwwdJ8YxMkebAxceT8Ia/BOekBKHZH2s4AdHaVMLycSq3nlZ9yYPU8kDKf+Mob/f45
n3rvxUr9xSzuayzbo+KRXCY8Tk+ZNoD2rHD6JwfrHqQVgsExLg3sNA/sgIdp8ExNaZTd0ivMGPQ0
kLlGyC8u9tloRE42spyWGu40u9F3h1XHCnCe/X2F1DKcvSEFYtwoBS14sFGe1yulruiFgZZL/eSn
68nHskZ34/LY+G157GRDw8ItwDXRjeajIVixVSbUU3bkRrK+tcKdNvKDsr0zA28sYpLaGcUjHiRv
gZXd27TyMgy73Dh2a++Aioe0TDURXXOsW+Gm4OH0gIKh6SFgeBYaVpBvLD1so3Wg5T+Aexzh1gsT
ZTcNQCwwqvHEE89eNr3urcFUVmEpqLH0NOKwYWp7c1MC0ONEjRE4T1j4SDRc31yGstwSa2fnoLmm
vhVxdhzzVjNAkoEiSuw4pR7gwGHTUw0mSTOGg6DFvcHog5dzR1JyGLC7Xnep9VyJOjzjJPdrhhzf
F6M0khcX3AKD7hdPJMpb/MSE4aSHDhV7L37pgEIDUHeid4JHJpvCDhpsHVfNsh+G4JEav8/CRy10
rvkUeqivZ5kDKrIuOCDr4/OdGfLmNAA4tw//8XMU96llDJeFFGDb0HGeDbybO2zsacxREo8q4Gcg
ALYnHIEhv17Uexfn1Djuz/uThSzadkFjO8rQzQ3whQQGUCCUEfUCfehPs40jPWd3Ye2A0VTvaaTk
yneegKI2HnJR7melsMqceu/XWfSo6vJNlJkHjvPTzj33JdHZuEnNcjromutcBI4tVkD1977UCeCq
axBkRjA19AHp9KUzbnCk/Waqazm43EXsfWFpte691PqOnKjQTHW53LFXCiAn7rzo0V3PgDcSxpV6
mRkZsyUNCRMn6bAuebPsCDhHWXmae3nb++jA9rfWsqgAwRxOPqkxeXDOccp4oZFlTh3Keax8tgjk
mWmpaac7i1zz8mU0FmCv/YOWZsC+VZwDB+W36OSbGxKAwnJi4D29GuC/iJc+2A4OrvDxJNQC/8nW
G/8pTn17HVViWgQuAC86kNgmEyD+vDBDCpocEpttPvhTNY9vungXCMNVBRBa0Bfl/8fYdyzHrUPb
/ssdP1QxgxzcCTsntWTJQZ6wHI6ZI0gwfP1d2JTFdp9Qb4ICdgBbUoskdljrSOYDYHv0J5rOQzyI
lZeiGYeWnf/f33zT4H8jq7c9hE4Njxuo6tBBVvEnAGCfuaUA6GT1bOmlewzs0kI7+Kiv06gtUCmY
GlcaOr2czoXnbCOQS15nM71iwa7Mp9Y3E1mmm4En/VraqK8jlyDo3pxRdF+g5Vh0+2VD0qoLoVLr
bxcKUxwU393JiS4GDP7Wp2XjfE+6Rp6pzpHqIbsqKk8p+L1JRMNN4adeWAVpl9rJmbOR1u/aGw9z
SgDQbhogFladkSb49FA/oKao53SOpRpo5jqqUZI0uQbUOi1yb7QT9UWiy9Q5ttRsSY6zlNxHarlc
9kyn8mOYoIwdKfIS+B8YxsFTyPpWuw20iCWzpjRA81SO3p5MOjIeOOtVar28VFr4V2+V4BxkctfH
doZH6FA+tGqYmy1Ux4ZStkkM0GslN8oAoYQWoCp9gQZKHnjTjmoFzAwPon4Q4kLL3E1WiBd5LwMw
OZ9MRBtAIoICA9ytj3kP6CWyoj1YL7R5j0Skt3tMUwq2YNN7qTj6HmYEOnMA+VejAMlpIMjxKoua
DehtkXBSigWG3KnbEYw0CsN8gS/X7cBaBYEA2BrqzTdjDd7toXOA9kfe1fved5vRklwSdam7XQEu
i0uRzc3QWKC0RFYc/NXNgX7iagxeY5mZ19BmxifcKunXgh41+yFsBBCnVRnGpOEsoQnLXiOzl19Z
GwkEQNyv4SSLVzvIUEVeVe2LBiIHREL69DFKGNtqPBFn1O3Zh0h300MP1IZLhhepLdCHwydTlvU6
m4r2o1V1hj8UafM11flLC867v8K2QU890mH+4AXAZ+niXx5Kt1AIc47RNnuiNHGehIhiNyhhmpPC
ALS2fPyDJQdKHNu8dp+6HLARYAslh1hKsceJKEH4AjIagJ74A8d3E+ywAy93shzHNdHrRJYboyhY
jGvi4qmM9nZZGA3fGl6c72TQi5egAk4qgjc/gsL9gnOB9WKXdbDTBzfd/2nQV6/AHjJPDVFBahy0
j+C4jy9m8v1GBC7h8mFAY6NvdSgmtJPvMgzBtDJqBYijx++kT4Biid8N2BTpfgAuV08A+HS+i6gy
7JnClda/lfO94qYeHAqgtr15LfcZckLCwwLI5ARohJRN2xjHciSlwGPkA+WnOIPztTw76CSukXk4
pqRIlQ1pC00LN+D+c/CygewtDvb5AAYC1C+R39RKV7vQ1G3BtRRo1pZbKCmKmKN9LPCr9fPSLX5t
PEfkv+RQJaiOKaaPiTTFBnS7+SWzKxdscwnb6rmFIjf8wgEOaKKvohH1lqBCjQYleLY8h5MiNVzA
RRvckNaNXtsrfUAoeC2rfqPnQOlDJTWoYQ2FGrQMk0L4oSWCa5MfA1x5XZvD9Gb4jz43+pspbeJ0
zS9h8h5giNkvFLNPoE0A/PNJA35tvDVZlJ1YINFPpYQ0kExEbcNXNK1pCnz8KwByQcraeej2rbtf
xDUzMi82tkXK0MLqgmvs3BYrVoo2x6uUks1GkcBUDFWIgtDWR0pbaUg/+7tuzA55Awh8B6yytxqv
rHCkL9CRrCjwEmLRy2j8+1xMLg4boeLB8xrzyHQjBskqR1khmmCAu5RlNQjulTpLip1IYnl0wdyJ
b3Xp5jiW6ekalZnmxVXVvyiz4KNPa60Dn5EWRwjwiaHZFaUpT1nYrbO+c0fUpqPKd55GFTdxhrA9
f14nZOApAw+8vH7g6IWPk2K0Mseov3aN6K8002wgq042ciK09PBocnzWFb9Cdwz2ZIemNsBAF/b4
KMdGP84mZI2i2i3QeQbAiP/ej+QM9L/dOD4s4jbHI6yufsSOIW+ubjRecUbNCyCxh9DX27T2Ka+V
ZFH1YMXlI6W6KJ/WRfmznjTOZU6U9bqzAQLvuKFlyQGf1kT1I5mS07s9iTJQjGyCkQ/g+kLyjOzV
/g5R15hZ+Qy8xLe90/e950QbaHzxpm059XeDJcZq1Ee5ijw2ICKFTgwa+lAeJ4ROLvMK+MoPToPi
fGVArRasLJwdkLdqVD38dvq3jeoSPGvkhXLUeSO8zjprE6fDTReEe30YbJSHAx2FBiUK2sK+EDoK
YasoUVV71oWN1k/c7PDpFKJKorGdqywXYJY/9zPHetOZHcCcFZlDVqV4v80QOabDAg210IBWGtSz
iPAzSa66/FYCiLZbJifu+noZ5JcUpI+00+JPe9bKbsYMpf0Q99y2jsnKDWDs3y65+JGJ2op2mU8o
y0e7s1NbTUH4sS+tBy+p5Imn3abuCoAulSPIJDLDrXxblh7AElD+fjKTALhzNJ2l5ERr5TkMgGua
FTdOb7vo7kFDTv1kRwagp4CB4+tB5u56S/YRDh6/15rRIwUuakUtquNdEWVhfDcLI7s7D7kFJpUq
/ZgZdnekisW81VDUOIKOrHdBV69KHMEe+FbnmLl4kcf/M5tLHBdFojf7UOjyvIhcG2AKZse/0R7W
iGYZvzOMduUxt97SZYxCw5EIDByga8YTpEXq+0yzzhE9Phy4k12ppT4pbKPH8ZrU89QqcWOzEjPe
klB0PRAqHW3fqG2WvWh2JxutVmwDtXUM6A0EPJMe7bcW+nc3ZsaTk1t4+SPnOj4Y0GN+xH26yf60
cMqg3U9jHZ01gN/4ppHzn1X4HCSB+GGmZgE4wcTEnahC0X2YWwD9cPmHJrF7gJ+azrspKvULxP+3
rYeMm+dHbc3Xwt4mo2i/DzUX66DVwwuwK+MHryrdlRmO+Y8/DAAvjEYnR7++lSyAMtfA3SKdviAv
B360JvpZWhXfViYbzM9VlP4EvQDfujYCwGuTm2I9llq9IuMgsAC/8O5HhrTKFUcaiP5+a+UyVTvm
GR+3fbKZEj6ikTefHmmWhz+BxFRdaUEDYv1oZuWN2IXKajb1ZLrvowSPAuU+dcP0ODqeeLQ/LFuR
uR53PYqHJrFfLN2Yp7sCZZA4eGTA8NQAAInGGjSlqgvUnWyQtMkQpUY9tTzIeBjQhIGsJVfsajQg
tPI2mzw3q/xFc6eWk/6o3tR3d3Ja3vsuuy77kSzwsnFtpKW+YgW/4P6SnCXeyQLfMnRtFfU1YIIA
CRP4+jBxQNcVjj+vLYQ0HlABg9O0Mh+4aT6KCLd9tQWtaFi2mbcFSMfbNp3JHNR5o+NXUxiDEu3p
jepTJxzR9o+VixY/R3W0E/5o6rxZ0kr5cSmeByHlPhIWbthtjCZaNQP46XhJGuA0BhIVPqQgGWlp
YA3sUiSa1m1bd6tlgzu7IsxtZFp4v158lw2kW4EgqPjspAL1uEFh7IVd5h/sXss/oDh2hTaV7JFE
oCIyT0kHbLTI9qvE2QAn3L02iLw+q2z2Lp8Q1XJMsIw1ZgyqscrdOFbrXkm0WJADyd73WCyKvn3b
492C9vinq5DFf16l6hDhNsq+Qu+lVj7wLnq1UMa1p5VEThCwF0qBrsVZ0egciJqd4W7LqdNWoHjU
1zfHkvk4ItpMA0C3ra/ngwmgnP3SjZM8fpiaxN2FUbuLDDTDgYTUStbIbwQbltvhK5KC2xSMXh+B
L4THb2Ex9U8WvYIy21wNRTCc5OgUn8sEuJdK3odJBaD/MJnd9WmK/abpgTowWc4Td7uPtG3eZ+nW
Bmrqjrzer8INC1xGhQt4XXV1aYIeefrjKiSnq+DwvDE874BM5uuUd+mHQMYpANQ8tulwhF3TclZM
Edr4tAF4/coEdemPVh9559b9ASBx+5GkQ5ca4AjJXyPUWyGu977PvB7CrPOjutIOTt86G+YhrZyK
6DFnXH8p2i4+Oi4Yk3F3Lb4l+oAbSRC+joMmEXUPpl0XmNYXhNt9MtCArLgB6E5xzMque7G9/MlO
gvwbULemVd5V1YWF+oDvONh1STEykKJNrmY9xh5AYSyZbswSUYZ6EsW3Pz+GjoDahuTqY7iIcZ/z
vu+3lhsek6yfrhx/tmfb69t1gZbW3bzstQiMubbwaQmihADvpc8RT+wPJGlAUrxK87o90FKgmGqP
EE+/omWVxtYTTozzikSjDSR5TQMYtm77dt+nD6YaaMa6n6MXBmda4P32TWyUgA5hA3Caxt46LHIy
o0FIDahaTg9ce2V758/Qm76KhfTWi2KxYzne2UcGvLplZ1T1Dkit6oCR5Y7xa7nQYsLw/3gcBQq+
6dNFzqjNPw7L6ugh3i2WMdAQLiKY4QiLsRAHQL+BxA4USNFqWVvWDxAatOhJLyuGtzWWcX0rWdfg
dUvBJdlyAPuB3lhrEtJgJcLVtx7O3GmZbNA+hAJZvLZ+YmGw6RXPb8AtHCSVnP8hD13IyV6YCNcP
IyI7ygnoOuNX7owDkhViOLhFO29G8sXp/SIFzm6nzB7rXazKfC2zOgjb0c9SlQuTaAhEvcGJsV3H
qrKYZH1U1w9DiPt8MgE7h2RxNerI64Lgel4qY573eEse49QHZ7MO/h61q7pGlA76ebETcVFvUISC
a6hPQYPXaPUDQLOQ64LIDqcJXx+UC0Va7wBAW/6FNlykIGzpPXWO81w6MVpRIj5tzYpXOzbBKi+7
CyAmdaRGJ0CZx+3FS4EsTvdvkefDvhuKcqWPOvIGKKy4xC1PH+hOfq+NxupeK+0GNNeDp5r0f+9c
C+9sFWV29vqu3egTesGlAggfFXI4zeLitQ3C6NrFw5u4lqDuXUzJKszGcJNNnK86r9XAnjHGIJVD
Q0Pv417/ZOG1au8o2jmvzad4N+gIRrgWYoLK7saYx9Nr2xXONsP7wozoXIYcRC8SgYODHeprm7Cd
CY35ZipZ8hMQ1/oWASV5Bqi+PGt1qW81pwvxpos4PCmGsQ3aee0GeVusU8f6lOT1uCOXIQY+WHio
eAfa0Nz6AbyAHphQYIYn8nidj+LUZxnuFgaonoTn7vEu1j+2ahjwDdtFmgNCK7UkBVJZBV4u/UVC
Mw8RX19PI2O3KLBtv/d0PB0c3Fx3bWqhD2HI1nrBwSVRxImP/yaRgLRr3cZulPqoDdcnkUGCwkjk
3NHn3SB+6ZZ9ptiv+a5xWuOvJq3Og+eVP7PKeqolc7+XQ/HFKoBGXzb8L6tviq+OjixrK00P30ag
ZzXhKFYBS4Nt77XJi4vebwqK0mpCeYRAKdfHdx3FT5fVu05Z/v/5NXHsO6IQJ6SbzPr7FCGZLBCS
AvgD8HoVcUyEg9aqzp3wMhVmQPJUem9ygBNE/yp3Ac667GNb7H4f2l8PPekDj2zHrPhKdU722CX4
V42vVEDF1epPXeiFVwLqIUu1WvxSPb1S8ZQx2smj0mVDb5519PWuJqAarEamp2Dc7gsfPZHNd9yu
T2kWA5u2izZg6UKL24TuS1nm+o/cQ7OUNdVf8NSrVozZ/TMDfoAfZqAr7OMPpt66X9Jm8FYsz6pH
02oK4KmO46HN3O6hR2ptnbTJ9KkMir8cPHd+oasqiOQvu81/4aTefZKBx9do98ofwid83fHyNdjm
o4bG4FVeGs5n4Yzf1M36F7jpUNKHLEGWdk+T3ZnA4LPrFQf85IdJNnKbWF5+Bk5+gPcP83Yf20r4
Z6/o3/fR5YB9akRjdN4Z2ylup33UoaISfEr8Nez7DORHmCVKFoJI9XXRLrP/trvT/ut+ZIdqOnQf
SgdkxpYLMKfSy1DEAIiyMNBvl4u2UdBoTWO/aWm5aFk9okEsdQMQiYMl5IC4fXOsGyAv0OkXNYnA
K0zxtUfaf0eEnTQg4P8RhYXstHB4Ot0lHFKGG7IiCnWM7sLb6TSvFCZBDoC+g4jR73TjE+r6JmwY
stzKixSlxrMVXc5RbqSQMvvYAfDgZruYn+ly5NM4oURd7zB/nBZ4qwd9LFPfHHTrqr2G+J5dXR3A
sSRwnUxRANvfm0SiMphkXYHvH5L54zqPBEtBP1/+GgEIeRjaJkg3b3vwKYm5/+4/my6uPUMJmTO1
B/xE6YkGSwXOHQqnhyBmOdF6UU+hg0B7AABEfSrNPSkWu6IV7lGYPoln0zuLZSeaLbvTJncyCbhJ
hEda+ehE9ZoCMPhSx37ShMNL3HN768mkPoaWW1yRW+GrbBrabxGr1xSByVsbkAN86l/KNEZXGEha
yxAgDkiPlSnKaTHNxhxtYUWIzKHVOLOaZKQFP2p6plkXKtqwZR3F+rFAigONm/qXos67eRaa1dss
VrO+HPQvNCM70oJWTP9yZ7fsUsTVEVxKPzlQrFZ5bhh4HWd49lJ0BshbCOhYYcRWXc+MOaAzR3mQ
PEE1XYiEK9fBfDe26Lktc8Dg2GpJMquyHNDpfCRJDbSlWazVjYcqNJBxkaJHVr62dXEhHy9DODNy
2ds+5DU4MVf70CKWxQsqAYYX9kTsIH3GM7/uQawT18zZSCBinPOkZSct1yPAiljjS1UgZSE9Xf+L
PVWK8m7xaYaMb9DMLI5FD44xVQcCougJbLMOP9BywkP4PLm4Z4+qwAO4rrdagGmAd5ZnV+JpN3P5
gue5fgIZHjiNuhbfGbVc2OILbboRkZOAla5Z2skWlXgiU2VVt/JW9OdeXKTZto50fZ11QERsgDE3
ZWH9WCOaQyu8cM8rwup0i2Ze2Qrj80/L9xXp3i2R8XHXiVGGD6KpHrWpi194a4OjN0Djuxfl01cl
b8s4fvGK+FPkRtluALLIQ8nE2zB2SEojGguQsz5kGihpf2sc20H3NmhRVotscWYiRou0neSzlhQo
f/dwogJx2DYTqecv1rgnvF0P5Vr9dvT+uFKZJuKAPujnnOfBQ2HoYhUPib2Zl+0ASkilsOLe3geh
+HEnp2WF53GEuNc5tMMKZd3esFcACY+gb8Y7fMxan5a4n42PNMviqyfRnkaSyIZ4NPF1ECMiQ4vp
yLJhL5Q7mdwo8IYaptnmjSCnarOPieKCmCkeEPl7KO3CO0ZKNhHtgw1Z44LI5YYa4l0GyGkXMAT6
V9tAZzb4qE7cscUHGlrPQ4tzL4FR9S4zrfKTmxUlguZItf/pRCJDN9+cBL4HJ1E4KFlYl0hGr4oK
VQL44xjWeZ7yhAGcIS/k6kYIWDVA73lo0sLbqXWO3wc2pU9GVog9GeugfJ6Vd0tdlwwc296W5OQ+
X+1uu+XiscHwucjy5nPQBZD+efJwWtxmlT0Aey3UXBdVp7a9ZqbjbS0EM19KkNQcq0yAYEMtDd1O
P6QgZxrKAph7tWi+dMzrLnrSFy+mPdnrkU+3rmOAbkByBRHD9Jh24qe0tOY8ciFfXD4a63TI8h0t
O02iHtASI0La0JoA2XhoI+OJVjRoxbeABfEzSpygx3sturt/b1bU1ttmiQjlyz9tpjsTwsCM4Xg3
oSBn0m1UKeCboXURKsvqQPMutM4sZDBtN9B3nlUjIvyuoFnJPLYda9z0b5wnW8cWXCBcwkPvNO9I
+k5HsU3P23wb8CZEiAcsFuMowGRgxwChZEWOIj4XDYkAKksvpgs6eN9SUyu2PsQG0LdFjxocNPRB
1qo+azyorZMd1CiZxyrsdVMenRYAVzwyar9Cee2FjKsob+KdpRkI6SYhqMrpMvMVprpXtDedtW2G
sjlOeWrIYwMEokMX2oflWvO18SqUb+JOD/ykAIis3thXo1I1tGiB6nzd0xRJBChZaSCNptQ8/9kh
xX2SYObswKGiPNRAZssSpRyRHzY45oINEYbLVh0Hf2PJyyMK2/Nd0lfMt0KOWKMakrDPHoPOPVea
o0rJf4sYmi53PXqcfbJYHALwi1lt4h0XUZlKbZ9EIDSWUZ7f7Mvd8GuVZPExyBzTRZMFsDZ6Y/xl
qMuEuZI1I0hsLdstDrLoLdfP8Mp77IBBQtvTfvQB3DBsfHdAPSUtSZGjIPk0uuPTlKbYimRuyxHH
QZ56t2yQh4KdvMQ+ta0Tr6YxkzvKE1d9gzstoPHmWFgA+JMrkE5BKStxuyWtWpItpYsdwBWTw2xB
y9GzZgsyoz2WLd/3sPvxJTUC7VNvInYqhRV94jJF76TVaY+iGNgW4e7wXBZCHmNNFnsbIAwPRtoW
m164/Bm5eMQSNGa9Kl4/cH72X9M8LX3HFcNWjxPrsVepl6iK7Z0ejkhqUj6mK5GCt4tu09SR2W60
vrpwPubnWau7IOWiHQBah+wNK+FdMaA+6wFOXeY4mFskXsX1ZjDwNj92WbANvQnp23H44rh1D66N
SKJCCKEVfJbuTEuakaxxvEsJACd0aoZui/Ie2M1TMhyUsyzjaK/VxYfF7cYkF1V/KlEfIpCnRaAI
9WWa0MpHLW2Brdzx6LvW2C8JUApfutTLD0nTdlvZ1vJVDyOQwJTruo69J1lHxUvfRWfuIvlsAYXy
Jc4tByEwvdyTMh+BOzS26JZKhhKF42MUPZo5NqSVcnh3J3uznYDsWqfVPkLoHUF4FOHWCT+5KBL/
gAyB+5gk5idj0tMvUZvou6ZL2IaWYNMWfgoG8QdpDICMkKZvKbMSVRwnkyNqTa/r6DxAb6IR4Qom
Wj/O3HJOEnfaR9nUEnVPqXsJGUCTSVYCKO8R+G+IRApE/WlJipHh/gQko6+5shhYHR2aLPnKVKEn
FXOGVQxOG5vKRo1pdI64/TfWiipBySrMQOheM8TCiqkSFjop4Erq2WlELYi3mbehHRcDmtFQ06b/
fJViNBG3ANFsehmouInZ+O9WQxIO8al/X2aSA9LIKCRuTVAkLE5OdVLW4FMn69j5PU0Rdd41Q/WZ
u4m7L4EMv04VfJQROh2IMBE9j9USmZxv7SS6a1V64efiE3NE+TmUEVon9eQv8mChxm82KCoGEnG1
AWlHjc8bhBYIkgO0+a8m1QySUMsFG4xsN3n8CY3f9UmogbQ03MlmD9LgC4Rjx2I5C9VeDQq6F/ns
wlPrCAxPdxeZsnVWLm6Gpe+NQ3SyTUQ9p2rQN7OwLpE322ajzN4Mbj3mOfnNFu4ApAUNCGI74LSd
3mTL5qS+lc67o1IzOtEu85qrD7J8GgEOcLwowebGn9S0Js3sSELyDuii84/QOZpwVjkCYVGC6KdU
+FpdpA2P7mg44BkZHmaOHJIFNoAvAAJzmmViBBxvDICqdavcyPff3PpCWCeyINuBcRdxWIejexMX
o8FzmXMa7OlhEZGtuiq5ozlEO4HLcL4n0q2PQtB052vRPW5qIOy+k5OSgtQ0Iwe7sqetzeNoDlkv
CvJdlotv0nbfEChMd1NRoM387hrL9inuZAeUN6Mm6vddfPag6965pU4HYuEcwcllg+UHupNZ6MAF
bfX+7tMFwsHnWbzoEg2vAYmGDOH8MAmqYStQTnVuVQpiCuPh6jr7Ob+AeiG03XhBt0YRcAp2K7xz
Aw7F7PFwPnhdCS3lLBYT8qushK1sAfY1enhF6GHzc/Be7WhJAz3pAsC3+6mXIiSvnn4lt/lJFjX3
dae/Ol44AdXWya/L4LIEJRqRFuwWGc1GRwwoGAM/2aLoQXF61aek2AxxGgD8E0vSkqLqcMjzHACm
33lkqFpBOXXx8U4OGmz7PBXjetmD9Xi++07yZE1h9UDbTvHJrPrsaoVVc+l5sM6CLriCYC240izo
2nGDRCFbjVo/5aDf0J7xE0/Hxa4S9XRqau8cmZ+trJ0GfqwFooBO1IIBJwBE12UZ9M4GvoWeMWTp
8Xa2Iw1Amd19iCKJILffjKPSDpGUruTbGgBgb37k4U7dj6oHGKGuAwkSTFfmpopCfkDXWnWWuI3b
B8uR5ZnWTt6yFcoX9RXqe8vzouh0BudlTWpPGO3RMrVVFU5dtkZNVLG2nSpfSekhhhiIEVkdFGOd
uglo0nua0uDFpnZIBNKByrBlAQxpupjQDPVpv7cwZVrz1aJfzK2eQZOAXgPFVtaBTGbrG3eSTnhu
oC9WfSJyn61Ao5meSDhO2uMYOXjSkOFyCYZyUm9P6/mnCvFKo6NebpdzvKgwre5xeB0c50QD0xL3
mBmfSdnEXYNWIPxTouNUmQgj/D2ddZkWlNvQNH6R2pbjBNwfZTm51qYv8Acyk7Q+22pQB5N56PDK
6MZVf7yT16jJvjGbHZRsQBmtHzpuR6eb892eQAi6dF2Q7l2eWyeBXm3Ahuk420Vg1TqB7QMn7bA/
koKGxY6WOerVahQkwu9ObWUlmpnGpl6Rgvabt74zXJzJZlk2+D5nCJqg7fmPT3WzC3mQntxyFAys
Jz07WyGKrWXWj19i9Juu46IdjnEXj1+M+rNgZfY5AR7c2cuaDH0QECM89WbF8W97noAfsRIu3pft
RkSvoEPqAbQIuIUg580zL5GTVXKrAwIEeuJBF6KWeV6ebV6NzyCRrh8yBKV8sEmHr9mYles0BY0N
jzrtS2rM4rph8VHawbAmKwDRN6BesKrVEMgavCO2OI9j/3EKCnTWyARAymogOQ1Z1N4uSaYFeCNX
5/HF7F9tndqITk0LbhB1KRroCnStf5LJYkj23ZQ8/euWdx+pHEB7jqCh9BcFWAyKdZ7h9Xd6rgAV
fgxlkZxoaGSAe23XJyea5YMw9w5IuUgZdL/NaNkFdVuiDB7COzeS/ZPLYpcwS7w5D0Cy3ttVPF/k
br9lmYwobGVgGNNazTvKvvGONBvVkmYN7ooAFlPreXqnJx9ee7feGsJIfqLX5vpOQcaGiTd1f7kg
2dwt50v9u/mNng9A4tCqsNigvh9g3kgD+6UicJPUVwD4S7wzM8UdR9IIhQLzbNb/47pQO7W1CSBo
ck+ppyHUFRkcOdB+Hqg6jr2zzxhHBJtrw6ETwD1yhA1QGZC+hZfW7XFSe9fMhqQxSvC/gYB5mn1I
RgPoEqHIiiDdxfGY+EmLxuoQT1UfnZexu9NZeahb9AK2njTRzGoFf1PzOvvQRgHqmNIRvZmNkNtY
Hc2XdxpUE8SrEdxH85l9URRaH67QZqvNiqwVKMuOLTfAnbY2t2VYipMDzqE1uKy+1AoiGvEu1Ktk
OR7otSJpV0tScBSxoP3ecbd2yiBTCjwBvgb11JxoRXIxnIO2jp9okaSjdTbq4Do0DJ1ZU5GAC7ma
gAepvMkEZO/t2gi8ZN42llWJiu6xAOmBdg0AvQFweXQv4I8gN33quJtaoYpZYQ5sD9N7ZiVwx0j0
bl8qA1uwW3sEsQHPOII0RW32bs/joHmgFdkbJv7YWT9fouSDQZcY0wowENzrr4k9CkRawbhujq27
tobURJVVP+knGgATYJwQiO1XLcud1aK4MRSNCe5rUt1IFycNfeEnU3roXopHYAg2FYBiiXi9VTzu
Ehi9vpV5FRqDbMDdoxtrJninJbK8zjmonmlB9osVzYIIDLD4ngCF1gx+TM3EtpQ+pOwiDYJyiksa
MlcJSR4MoNNm1n7JQs52i18ZdTuNjxyANy0aEGqGHJ2D4iMUwwypPN1MB3Oo11HqMR+vZ/KkxWNm
n8lLq6ZhhcB/iogrgGDwOqXoFkA1FZwQAAAsIE316JGnQGcmpZWBlGi92NEMvUsosHj3hUMl8Gtr
izTfIsI6lLsa4O6XVKse8qIRAAvLgemEmBL6M8d205smsIgNp92zsrudxW3czbLwfXZnN/7p2+sd
jhSF/FZPWrVmuRngDVxD5NHrwDqg9d4f68ZRgaOsQNEe2cfSXKHjzlPogxVHiLVBFpFWrB6Q5Uqi
fDMvuY3o4ATcT8B8oGokDlHtWWbdIVSwiAWgSY+dE7Y+LckDIKJgfsJpIVBIhzHDeydtRxa91s3b
ZQo4sZwGcGdw/HZqkbADioq+NOjq5mDETDxAgjbeKs9qbTMqIBpNDaQYam2LvhUHMFn2m+jdnwwW
+bIHKdoJbx5vNDfeUMvj0k6bFeEEZosy/xT1drOj5te73lhakmJxI5nyGrVQ7O7kN+24ZMe5dpEo
strTJh6vPxnN2OxIN9vSdNnFCPFqlIsBQf+bhrksM1RtT3igFjgabprqaO3ed8vNnXOLjmZqo6Ko
w8PcUTfbcNWfB8I6xLwV4+R/N+Fz847YSHcNIMHoyJdyzbA9464Fv85qvUeVYPShIpZA1AuOm9DT
f1XNYH1VE4Q+ra+Jaf1CRNd+SbVhXNujXRxwdjA/RIOVzwTubdNcwyEaPk2tU29Z3+zquqpWC3zl
DLKChOAbnKUTN866jTLAUP8J23IHdrnYBWAS2ui4a6+kx4HM3nrutm7d4sEisj6aciuWvqXLNw3K
JtCXp2y4ajmPG4AvxdaACgOwaBHHVYrb7NkZ7B+R4tqaObXqz41neB9oYeRo5zDCmh9piQ6abovy
umxT6sADKWUZ7jPVTFZXXGzbEb1zqAxA/CLUgElRNf3GMKwW6TK3ufz3X86x//aXA/kEeorBTOV6
SK4oXJEf3wCQGYr//R/9/9UxLxMkuYGwXRruuWdIzIAJsAIDtMk/VzlDUxAaecxUAAbVNUCXoJUO
oFS5i3JgwT9EqM5HxXBQuSdUsn7oqEbBmEL3JG3xFKVG+OhFKD2nmdFM6MigViqAdT+6aiCFjbon
C2AynkRM1g8yXKfnTbEipdOOKX4TdfzZBsoJ8nFqCaxXdqxBjh2oTXgnEDoCt5FP7LDAC2l3XErm
u8QOC9AWfk3kYaaOVSn1UCXQtdKW6HqN2/1sRm6ixx8EmBHA349i4Vw5m90WX0O52UXd7rmsFPds
C775//6reJr3tz+L51iuBlpPl3tA6r37h3IRvmIgDg2fizaR+1id8HnXYBDg013NU7VeNHaiznlp
eSDlIqel5ZVD6S9u4JDDGmC9GOf5opsvUeqAN0hMDQVq7xe/9SJ7W32Ef97FdL0s3pJBhbrzXcya
+SdAW4J1cMF7mU9GcBXIfz6lsfyWZmn92vV9vjEaVFPTMkImOQCUfG+GxVHr2bgmMXhbUnTARv9H
2Zdtt40z3T4R1yIBjreaJVuWhyROcsOVqTkBBOfp6f+NomOq1en+zrnBAqoKBTmRSKBQtbdxiSpb
LLPTksktUG+KY+UhVycMcLzHjb61muIo2BO+8wwD3UT50Rh9bK11HvaiAOA9IoW5db/IFbeRKt4E
9YZk1BjVBLTBFpf0lkQGOMnmdQIk5y92Alf5RzlhI7EgW5M2N+uj7wTm/SIv9TqFBLvJAm3dsbCk
dYBzg3Xocw64Dl+NXf62TlO+gPuqfIgsRCI1vsq3hHkvugrkg59l9VEiVrEzLV9+rdMfpG8cVKBZ
4fjUOvheafCZSDd1Jdma+aazJ1kWMXHRFsTOQaJSW+Ar+2ZhmBGQRpv2MEzZtMocvwOMhCaQ4e0v
LDE+zvQxiNOdo2B8sHtNSOOL0djjiUEE1sbMS2PLCNCiuaF2M6eMJpZpDPZXOhr8RCQxJP/tdpZw
PP/TZHggehoSIY/wzfW8MNJTnxbXi5+/uyY5zuapJQAMnHQg83CpNWyk9ILvAaSjTXJsksS6n0Wz
um1s854a7BPj+7480qBwAO6CsyDben4i7ntURsUJsPSwlcaemES657z3bmQhwgd3QQ38k99WiwHJ
7LYD5Sl1qRmrojnJpl4bPQtAFd+bXytAmCThWH0t2m5a46KCP4oykYfaAL6ojzL5SwTs0g3KH8Rn
3LZ8sMYChbZ50uzAsiH2PQohgLpguh+nWrk71CqZW+nH3sfRYO0OpXPhrK0dYKI2xljsjBDGuOhz
tlVhmzuaGxq4th+dftg4QJthIpJnXjBxblLbRg2q7pJwamx/XePwuOFxCfbzd8OyymBI49YP9yCq
yU6m1i4mc09P672iOXDpvCxKctdMPX9zglR8IJRX6/bHCGaebYPgyMVM6xB8L7n1qqbcwDVtxy/U
ZCNrL7hInw3ItkVC/HHy7G+8ZoG7IrNJ2GILtJh8cyVsWlyJGnGdHcgG3oOz4CiayCTYfPNoOAkv
zz/yzjhRNYwcI3+D1M0BQDhm/lEijMJxpLtD+ZLaBHU9bUYugzsVh+5jjVSSVd0PyfdomD6bU4Ec
gNY0jyi6S3dT18qvQYfse21AMyf81fNMY8Q7C3mkCXJvh89gQfXnmTHOg7uE4fmgZ5IBzSzatN3Z
gIIEETHetrI2UHBUFMd2lPEjNbxAFrIHbLSqFnW+5SjlAEwqAPIXE+rhbKIDjNYDHqzwVNdxvh9B
XwfSqwkYrrONMr9Xk2DHTmOqkUiUor9r3PBMovlTiNRx1kAP8ZCQ+dsujLwM2wa7itjBVUBSrSbX
MNZu45t3lSUsQN0hDLUCThyqsQotICnp3SLdZqxvj4totr4dz7NJSi5ELp5bjZBNogmEdVvksmCD
5AEphOumdAt/PYKxZ73IkPJe31HzJ5mpYUWQQnNXRV64R93QWMz+aMbidPIQQl1k/+2PtIsxrXsz
zNLpc4a30n1RpHj6Ta6wAFHkm/fYyaYnKYMtjUjO+9GclSQztRn1WivNToDg2obOsErinS/AH1Hg
LHM3ZFk890jmagX1WBAmanWj/tOUG5mHijq1Khy/XCejZa1JTR7J1+SZKU79YIzDJWdzR02gaewA
G2zpInwIaWxo4TJcrBFfz5AAk2YbskPlGD8VgNL8itPPDx7H/UvNQ/wSUC4K3OxSfga3HjIwbYS0
AhtUckIgKS0Z3WcXaeD7dMoEqN1C/mj7SNxOVd/9GIxHy2rdn2TaIFngytTzCns2zUR8a8oyIACl
oBiTjIsVYgMJnuqgDuYjUpCoVwDgfmsMyljfKEbUYx7d0vtAtgDYBAsxmbDgFSXO4XkWjUn/4Mbt
dBqAsny1ApkuK8gWt2qLjHq0ghiDD4t8+VxYhQGJ9Ew6zxE56Ef//jfIOo7WYQ5+t11ZgP0DgFJn
XW97InAjQkYaNTwS9ULhzcpFtJiBk3VWkukiJ9u/uyVlIQCLQr135Yy9tEx9d7mIlql61jSG0akz
kUGLe0R5j5ceKvUNpNwoDS7c294FtW3Zh9pLSlS1AS2B5MA1uhRDM5xxRxesCbwzSnWCB3Vvx4TS
eYXzSWM/9MytDWRaFCL+xhdd4DxJNuN++m6bHW0n3UZZx8yPNK9CVf0KfBlpcrR5/B3ZLUOWrJsE
0QnazgxIRLuPLGMtkD19mvc/tBVatF6dmO3KD4LZZt5C1e+7I/KQ+Y2x513hgxssrndDWvDXHBAD
K2TOledkYvx1QugV19+viV/j/wJpi8CUgpUPSvH9nyaRFlcwf5oU6klMrzTZ2Le3ft8jNfs36nuN
zMqTG6rtQPwVpAgtDQJPGgeFN6mOJGRB2UZ7DxF/wEABLLx2sdFK0vZEPWrqzMDPcBlTL9WGFYjq
UJeUTnsVpN6e5s2yqy6Z37iUbGhOt37n8dzOXpapde0zsbqdseiz2EecP86Djczq8KHi7NEoGPBN
69DhK5IB1hQlOAWXswnJZgWAKu4GNZwW0VCfDAk2DOQXNOF68lh3pwoWImYLlDtUg6fFxo2i/q4k
IekHbSSKsA7XpLLi3NmwMe4euOz3eaziaMWsAocsI0TpWDGt8UsB1JuNKnIWMi9BdvyjHyuUaDug
b8o4SDKKyA2PYRLK0+Q4182fZDVKcVGJYb3Z0XCZRoobWYDdD3IwECK6UdC0mzUWk3kNxe5DwzF2
ADOvTilLqxNHCBKUu3o8d+vYK08KGwixIoPFlIaLzDOazFyT2ozN9K07OyGrWydXVqwL9r0yHOQq
eNEjcBvVEXGyaNXS3knLSJHxFG+CEiSgFe3ttMI3CtQpJ9bKpT1boxWSO0BaawDdRg5QjI5ITT9N
pyi2k/tIGMjYwLXyBXGrC0721henYiMSAg351DRDt6+kGE7mmIkz0EmnrQVkvQ+p5+LZkefOD7AQ
4KWGgj7b7F9YF/1VI3n3gJI8pJO2Hm6gUAT1YxJdepyHpEGs+Vuaj+W1LAXkbuXkwzEN+gkXV7qe
IfDrV78Cwz3NIlGCk92lEfXHyamMt/kkC7r2pU5GeSJbasAMU4MViD9V0mtmuSrz039HfJijIzpX
tJuInXHPCpCpaQcAVfSJO/4qECfiJB8q/IM+ueWnLk2zB9POy1MSo/I7KerqOavAM+EB9Po7bmtR
VAmuPRGFn+qyaF/9IQPlsJlh95ub3SoDWP+9nZhTtwpzlC5njvhKMmqubOZuaX5pneklxCEeVaNx
8A33VaDLNqxPOPLHB+W69R57Wf+17SSOGQgymLidW+MIE97nduNdfEBhrHLJNcem2mcZqNrXqeON
Jz+axhNX5XgCDS3rDq4ek5AapHn7QGNtLp3H87cpSDcuJd4MMGxlWDlbcuTVuFddBz1Y6JPeBq9C
29Z3edU8lNw1LhZi2jhKNDzZoMikA5e9E8ptJa31FIbuGfSABrI2Bb7xQa8OeMHWq9kEbN0A3osQ
lCA/ZGOVIYDygRLeyoYjz0HTtJlh122LdEzWls+tMzWkmG0UUq9XdhnWu0W92FCvKiN8cl/d3chp
GAyNPFW9eySfJKJGEGMdKsbNbVEOBgKwWPzGhmSKIScfYRyUM2qTquutY9NnP31PI/T3jYODdwVG
t6kZdgKP3A9xFKpVCjLOX0gw8hLZ/kThEQcpJPinFaq9DbGeTLwKAxzuhxVKDXD/p3p/63kh74Bz
Y9RA0Cmas07k3+IeSa2DYmrOUcZNuQ/wL3FApcfHsAfD5skAceJ9bJ3m0ZSpn0kSfymDJENUiIFR
JkjHS12gTCbshuQpMYEsFXDDxLVAnW3C1ik+ALOvWwuglHyy3RbgU1UwnQ2nc3ejETb7NmcceKvW
eBispLgDoKx7BG1XcARDsrxL3dQ6tEr8ilgHpvopVKelMfMclYrAojS3ixBf/1QdljH1EAwZpjV1
adKNepHZKDcV8zq5HaZitahuHV2ZXnWvZs3d22mLw6tPPncX1dXnXT7q1SpX3ZT+Xpp6teCVwVWX
fC2rZNWUvP1TLcKrpa9mXv1Zf/xAi2cUTvnH/3682uwf+Oi43LCY5wQ2eOgCl5l/v+dIXdk74MWo
nr3O1omcRvYwIMjwUHsG+H8AJLjp9NAZioZtnDIXO28AwyYe15O5IkvSl05aHIzO+k4e7FK1bBNI
yz5NLtJlUZcJIlLtu89tpB/JABA42753ftkoCHowmf3o1VV8YnpkJJmNSyf0GiWHvfDHElnLIX5q
pCGbgrmPDPckp1lBsrBrhr07YXukvBap9++uW/UJ+AhBKs9WNW1618q+jEHhblVVTacKCEpPKgMi
zGTy6EeUpCcvSRhABsAcHNmhdcSrqXyOIk/NFmqMHrF1U58ql+eAjhEpYl2sQTaGfRw9hOMIBmtp
CC7LKLLxbLAEhRKDe0dKkgP4E+i0IAzpzsHWtiuAv5KcLLo0QD6Et3MnPFashA/BBldpAPod63aH
a33ApIGOk6+8NDD2XRBJfdePIku9oV2aIPlad8I9k6R6NyBPuZza3WJKvXICJyh5m5ckoWt+WZyA
neejaYUf/LKwHwSefA9efCn7wT+7WrKIgQ2PHHAFaK0rmbYnu7GeJ5EHalAtZz+MALrdpHoSyWye
fW7GXBxJSSJMBN+6f6YBeKH9U5aoOxrRilEFQDAyb3losBVpKn67Gn0mWk1vR+bVyJQUvz9iHIc9
qlVlliFjMsIV0ySyGbYzy/3vsu0U4hsA5QyitngCBSsNqAHYIdCaBkAcLrKiAWaEZU0IhP+LnwTF
Z5cqQYxTI9t4KFgBxeSDY7ntAwLX3UNZmc2RNd5LC052a0VaaqyqyLeZjSolssP55rfaMgNsJ2Mn
Bi35b19xU+MCyPfF1sGF6h04YTXWYBOk1caKANxJwxkvUGroQBpbBZA2akcA0lNbzxiCSqvnLkmp
cfE2vbK8cmSZHbCK7Hq/GNMC5LtrUaGFBFkBoFH+lQ7JiFgBaKyaLxVIcnPSpjM3ySpsh99NSbwc
uBVw59VGBisufsVTauE8P6jGvPcEULhE8ZYCRslg0+g59/T+DtngrIKiAm05lxmK4aAAcMy2Kwtg
dI51iUL+ybyjfPkSz/mTcr3PNJrz6nnAviiknyLKY5cVquiRov1BrKnPtCBR8aslRv9suWH/IawB
mOfUYjzkZXYoENC72CVS0M1UPjKAzgKaCwRHIO/K7J0jweZYp6CMxNUvZ73/RJLRHNgeiEvTmoal
NhC29YV1IrknEbPy+p7J+NWLJy7Xhd3a645N7Z60qO2ythws92vpG/GeA1VtzlYPdNb5kno+57E3
Jh6dRu4cbjPTKR998bDMIwU1swfbFE9WEjmHPEi+cR/pNZkmZfV60ApbBdBYaZhoWeWM615mxeMg
B3DOdo46AuKJr0hJMlmCx65J1XAEsKCBLfsQr0QryhM1fdK+9Zx6UAKxyN/jxSZ9t16mtNg7IZqh
NTfqxWbx4Dt+cZqGlG1Hz86PvgpRgjSazTqihIC4ROnx1biuarlvRd8AoEInDCxj1Y/Vk61RChYf
QJypnmpeZtgbgq3NECDMaN3pI4CaEYvt/Amgf3b+NZnkMzhcmhcprOrelhp/T8vxsf4ywDv4FOVB
+lBhD7sieePiSkngJHMByQROBGWL/G4UpX8d8f+A6qigP5vCNZ5KFn2z4z6//+89iIV71dszHu7z
XRd3+r7pcs++ZaqwXI0p4Yr2eahqXJd5nnEqdDMwO8xX87hFSSSKInYyGI0TiWyUROer2/E8Z9bN
/dHJAOD9Po16ovMxd9bTUq1lD4v/mymzN1qUZt+OSUNz/rk6ee/L9hvICpqdAe6JXRRW0crwWwvI
vcB6fevKvIjOJKWmDRTo1m37U1Ix3NTYmvrUAqJndKZu4yrMjGUa7CeZPtAUUbRR9TTPLnDdPLrd
bk606sqjL/lw10iJrJXfI8rLQqD0q9MmEodNaW0BUqAOPKrGz0NbnYpKmS+Az1KXLsaPgORkVr2b
jUZ9YqhbecF26NqMs2xtmyZCwPQUzWzUpQRlcW/rh22qk25j3Rg9gOm1HFSL9YEh8x0AFvjmqwxk
zNz3olVDqTM0BpZ4tJp/KMuYzOmXYbHibQ4NSUEypFZFK/otLb7JFw1JUUpQw439L8bGbucgaPeS
VK16yhAq6LgLLJK4b8yNA2TCHbFkZVpryR6plwm0qdbS3MjDrVpWNncOK6MXzrPkMA5g36RhyFiE
LIT6TjUuXuraYhjj9uD1rFiTkmRelzxIhxtnEqHWxTng7QW2EnLZ2+sBtSiWtPJ14eXDK1Ku2DZq
UTAbFdbwCk5dXFGItH2wXcRH8OXZqik6cuQXfUaho9ixdMhPQZVUT4CUm/C/iq/E/5uFiNz4MNaG
eZ8juSKrR/k5BSbjlhUdSp1Sv75HAVW1Rdlx95oo88nWoMq+ULNpYtXxNh/EtSme2bNpoUGVtWkL
MOGRt6/Ic7Z2rlv18TrJR3t9O44HhZLguDgZ2JytgV7OntgYufuIeRMAK/wM5elSbgCZn33BBcS5
cD37VwcI4ZK15Vc22va6cFTymBo8OLS10x6sRON3RX63rlH8/034/q6qGnlwESLZRBVqPWLmxGCp
ya3i6Ap5IJmja6qox3WPhiZVYJGQGreLvnNQBuzIhEQDkgoAnQ8EXvBtoeAKOHzHVj/fCadmCM3f
Mvr6L2NSkyHJgNOZgVbS98+J1yKouO0cEyB4fai/Ao24gGOQvwC+/sj0bzpKvfKgjGJCSkIwfEby
AKp9+uTKzNZmYfI3MzBaIA1xTLYRXpyH0QTITMI976NnK+fgMoQ+J1P5H5Pe1P8kw7ABgof/sTGE
tcfeMNyUo+V/NBuw27SFqrc018wyc+fUnbuluXlUodwCBEM70kqFbUhdSrCi6bmOi61tgITcPWlR
qeduxh6oyDSsAgBWuibyzkTQFVteOMa6SRtcr9qJTlbQN63MMn93i0nqYl594aoMC4TMoXEgczKc
59xOp3GqK+hSVM/gihPo7KlOixbvTcJ5vsO9SrwaddI0KXiN4qGrMQlRf1OviOyKII943u865lgX
GoHyrd2XoKpYZ8MAuEmtbd61g9aCnDG4oshSSbcrB3A5LfO5tkC8Gc+ld++C+9FLnfXX8/++PhFu
JXbi7ArUCPrK3CM/sX2NuxzJOsAVwR3l1LyW4uxEYf1JltN4kYPxjaSNDUgflrr2hoao0k0B2Ja6
x3lOMj0PXRs+TnntfrCBPk2es8Bbx01Uq+woHZA4aAafvKjeGlWnuG3zwNG0KHAOBEwXjY2uAcgX
mQ9MvVlKLwbc17sfGpLJIotKBxRoAluisbK/UCWYZOAoSGWY72no++2zajX4odM7j9qKqsoCYA9f
WcVuPVuNse88gh5n9kVWforAQBIE4+d3q3dfg65QoxXJiob/tKLJuR9fhrHfuzptf/mi0dfrT7JO
IuuWVxkYnN6/lfQlnb+vJKzpq7vo/cBrEUrEu4XczpaJ4AK1DZm76lGI8IJM8Wfkr/Ozis3pBSgB
OP7F0t2Qspk857HLp03couYV9aGtCYxYvIdJ28fI6MNxK1r3sU764FmJ3DEBRkDtygG0/GZCzcCe
jMvMce6l23+ZXell6yKzz46b//uys1JbtLisuVray31w8o2GMf8RtIJevlOAkneKrD3R1D99hq6Y
vpA9uOin5c/3+yJ5UBE7troOY6i99o56tR7+t6yPAWSCDSbKmPW0/6+5f1qjqPE7KDKZb28Wd6lc
hKaU/oAES6NBHaqXYtvkNckj4mTxM4IAL9L23c+TmZu4jpuK/aB8wPKUeYajbcB3mYdHqInD6TM1
yDsGM7edpIcmSZEEUpfxiQPg/1zYU/xcxSAhtEFDW+kRiRAFwpkwC23gjMOJSDoDZX1FsgmiQ566
QOl0unJv96n3o+iaXwpXHZ9HWStci/njixHgc+QiLy+8cYZ9jOKau95COecwoZKkQX7Mg+/ixdGK
Rj7XDs7Mray8T+lggpXDitLv0xDcV+DSiFb/az0VquklkUm2bZKy2iROCwRmDUYR1hMee9QFY8YP
4HCKXeB6xR01JKcez+Pfdouaet679eyr5smwLYA9ghswe22pWDy6DGzbEdgnDsjpKx7bnLN1W6r6
Kxgej3jbBb9UOd2XlT18cT1cLMVDBH4+hGeO5tSDz9aMo33V5ztc2IO4WDeWLhrpHINts7bxsG/6
m2LKkq8AAPRwh/VbXvVheP93H6EOQsZBU2z6PB7OAkgB51H3fAHSuKK1f+KGHMT0JCOTOLCmvSm8
n6IPU1CsvU+rC8REnFoXXGCqtiBd25UwW7wHyKUkx7TWIk+GEQW1i3f9Scgk9yyUGb1/HpqR09qL
h/dpWVgBNwvH3hE5zFhIf4xg7Avn9O5g9peZfr6usKVYRz6YukzXfi0aAIiaqRM+el1fXCLURdCI
5PjWho/M6XeBBfIf4L15xgonlgS5fIwdyY4aF8+1NTdBhdLUOWxELssdDgzeerFJ+nE6DpORAjcL
q5GCgaT6HITBbh6Rf+blKysdmgstTh+jFPGrk07R3Wzm1+PBNkEUk/WgFVx1XigecvsZxOgC35Ho
ujGG/Nj67XR3I/czlJwVKcf+Sk/IndYEQoJXiI3qAuCBvHshp8jmcndVlLirRQGgvn7fyNA+Txay
o6fcTh+EaffnWGXGOm0y/t20fwZ2FX6tXEttvSqUdwAMYaAzT9lq7C32Ham692ndOZ/EwOU+BDYa
bqty9cHk3ZdYe1BGBeTmQYCzZUj7I2rrAZDfdOIzEPL3xVj+hUPJMwdC0mNStvZj2rnDeqrZtIv0
kGTDYI17MSEQ0g2O/UjGhlV25zLN9jTiDhJ2rZ4DdlZ04QmlT2/NGHAn1wVU4Yk09ruahqwao30y
2o8305Do+y9epgSV9ahIxCpX3dlZjjtvRLb+NpU0A02irhyipxR3zzuyM7n65U9i2Ebh2J1QntSd
PN2A6RJHA+qCRgNd0qfUJSsak556y/TZZlEv1lea2efVSsvKNPN2ocUd9Vw+/QL/rRsCezex3e1S
/DvXC/eNsFcObnVnTa4ria+KhjM7iM6LzVxJTMLYKlA7/O/6ZSHqkQ/+vs6itSagtdogUliXDYot
ihHfPnA7x0ehrHTPU1N+8gLAWEWp/PGfFqMxidliLKqPNl5BhzILABow1t1Xywuemd91L2nUhHcB
cLA3SAnpvvKp/lTbpv8clThqe07lrEleZOLrWKflM9gi/fvaNYY1+Znc+qdyPP6UhYC8z0H6O8st
5QAxW+biabSmLyhtkisgeVYnarz33p9kXm63+P5omywrfvyPSKDl/iMQaLs+s1GaCxRofLIbtuYU
VUdBOLbBE3YDzX1Q1ekZXEPpmXoAsHrrSeSGCjDTHkj+r2ZM/RBjBTg77UKYvO5XvmQpcKHhSImq
PjUl7hv0aJHfeLNQZL1XtfXXbAZSzn5FJss0y03NTZ4Dd/NGsQypZ+lvr4wnc3v1WUBula+RDFds
/IEVe47S+s1MNQDy72066Bc6a4ZnAf7O0nLuqLEioz9Ko9hamsWeRIKY7qmbSUcCiORdpZKouUus
DedIJ1rVRTTeiSbv8U3RXWpi1cb73DI+TF3xJiJ5Gdr72LGSU4V9CQCAuFOeG8M0kCGs5hGJBgPV
WJsCuzrUAle/8JZv9wJ8e2fS1q0JQEoacxANgUwZRGKzw0Fl1T5NAcARjsWPsZHFpRNSvR64FxWv
GV53lzRkP/p+Uq92k0dHFxDuIL2CsuQMxaJdHh9pWPH/UbtpebclgAxRAeaapoUGqUe3V+PBYMo2
QQLokwAi76qt28ZFRmGenhzT/lhkqXmZZchaivdDqQD2lwDBe9vEmbnxUtfa5FbSH/0MNbCoJrDF
uHaAt/sIllX3kuDRm4cW4hod8kcMY8DVj1ZSowyePPKwB2Bjh7rtdzkPkYQjUjx5SDbFIPhe4c6n
XskxKQ+LYVVIfh9yvg+lXsNFJeVKZQxIIdjKI4sj/xRFCXrKV59Qp56uJYCiP8VxgGsxb6g/Yef1
M+DVhhCS54hUJ4uNg5QgsBkG1QydPGgZ2PiMrUG3F7gULDY2q0DeQ1Grvorf5pAfwlxeZDd+ULNm
bMkO2SnOunNluXVzOZxLhSTg1gvLDS59+/NVo/phHpIJgnPlxtYzyITmTj2u9ldNY715CLzM7a/8
0ERAPP1tYmdie1pp52FtRGsjsGSd7EscMoAbAQAIRHnCVc8VoKiQankxcFZAMwQHGzeCJKeG5HGh
8GurzKNghm+v/DBP7i0r+BVbNupKjCI92BkzgWpYmQ8Kp+IHXyX8Lkyn3Y2chqGNPxF43d2GJlDT
6KnUi5iFynIzvDN71PCBJSVBZWMcAmc2Hg1QPip/FyNncpV7OYa6kWA4mjSVgnGepdS9UiGaB1z0
BEkIJOxTNq5Uj0o5A6nMz3UJ/gsA6Q0npKxaz53fiYduBPpqnU1yXTWAsK8DFMTPY1eU68aOukea
2w8IHpaAtF+VZYZLSsGq/5E66P3jZcIYcFhNjuRB32W+c/MyQTwAOB65dB6dcRyAk9uBFOeeGD+D
sKk3DBm3iJgD9UJVzAHZap5iOwnEC5J1drTLkWaKjH8+YnI6dEcL11NHoowk6sqGcw4ouOEHUUuS
nHooiAaIoBnGYImbXI6IIMhCgGoNeBULmI27Mu2/XyGmzEAqBMHi62J06lEzg6ss48Umx9kXQLFI
rEuM9HHSbHCJYTywpMweLT2KMCIdcxr+0XDjC0vMdNbpUW3bzt730mltZG6AZ5TRg7q6QmqGrNJt
5drDhzz32ApPwOabcsr7qUXEFPjDoOdJur+AY/HKcxCfhCbuLrEVap8NK8x201AY91ZSpYf/3hnY
t3W/jDHX9103QOkvGKe8m/9L4Jig7qsJu6fcbXGds4oHsFoOnbUN/bQF1YLwjjIKKlBH5tVFFHza
WI4UnwLHEKsgqIuflt+uO7C2RCsO0Fw1JOO3WCl3xarBfYksxJut0fzueWAhMv0UafdBwAEYmrZ4
7Iy9e4+fT11usjzGtyJSJ9tVBRJKPenez0aA0u8A04j4o9EH31Rib0Um1Jeo5Xjdp014CphRP+Iu
FWl6BmLkRTZ0mznXvtJV+4jDDPdlvLtKv+fep//+V+Tsn68027O5iei845mol7spnw6iIZqqyk6e
6hQIVXUJYNfWG55DJZF47UTNJejb4a4W04/RbX44rs3/ArKzAjyBTH80fpS+FiGO3qFdZ5e+NIOD
K83wMPh1ejH9Yti4YIR97TEV/9zBygMyziE0/R+Gw9ovVhwAkqCJg2NZeexzF+xaV7VfRK/iY9CV
7ZasMjF8bHomsOFhIGFl4EGSgzs8RHaMWL4yJ9Q9JMUmD4r8gwSF50NRtE91H8gPPB3kh9I3t81g
RE80coUpEOjl7bHVFgEeyXsPkZ0NTTAmBaIXVT+RM5rgOToFGxhN4E/Bc1vnKpmOqh4kiqdQvc/n
XCLKLbLiIt/0yjevModIYQCpSk/wk/044nHnOk72hJ1B9pQJczPg7Q8+NX+I1mWWPaYCWeKkFG2b
PckI/BcmQ4wGxzSYGEEarhiK5vapVpON63UoKQyDbMfraYwQrZhwqRL6mp8ANrQc8wFI4we8BQSB
9uNjz3UIYwVcLm1DC45mFZ6Ac/J5/jTx1BTnWlYoNmyHxzfQ8izzD3ZR4rqjUtiJtAx44pYTPhR6
RKKl+ZNsnvs+DeVg4Z3ri/COJ6a5U67hrVLBgo+J6tZ2UQCtbfD50QTO0qYB3/LnZERSj0K1/JnM
ihiIQFoeS5MfQVWBr4QcTksKECUIzbk+toeca2b030gLGN3G3XlhkqHCvXhVCfvpYdf3lLfgSLds
1a6p6lTLOTLw/iSXTfRHeeiBvcECW/2awEwJ29TkCXgyouwy46gCbQk1bl2hqx+wI1uNWRUcpthX
qH7QY4JNNSRybWwwIM0yL44VwuZVskF560+QTxmf857fg1dR/TKM6QEAz/1nmQrA9DoNkuFqP8Ym
32l2eVKaH6KBZStAF+PAyNjXNum9j4Fo1aoKu+BH7yeboY41k1AdgxssCb5FAdKcJzlmHwSCkdsq
VOzcmDXAVrtwOASBn1xS5Ppv/N5VR+lVn2WOREYQcLt3qUYwpB7J/EihcLc3OfKofytcyQpEpPSU
uUuWNL7yM4L13h3dAk/Zd8OqREImclnWKR1qYn0Equowr8DjiC41TQ4CwEy5qDY1qzze1Kb9CpzY
ZpdMk3MaWt85JaVwTzTMFAjaVss4NSyMO200W77PiUlDwkVNw8ZpEIarv9RWHhwsfRgJJ+dHVsn8
QmeRn4kI5WuCkNklCAASoi1Yz0HEntTDhg4zPPPHDVLLjfmk42M+kIDk2/zRtXME9YbiEqoMMfKz
7YJTqTu5LAErSoTadmps07GQR11Gb+NMV0nlhYKQ9MWN5TLzRr0oyAUNF7eTCsf1f7+JAvsfbyLu
I5tI784IIye4eaEHAAvH7XfaPcVJVKIIoHSBLAOm++8AOdmUmjhm4PmHRnrB61Rm4yadHAPEiGyP
F1iEUn00tl9+VcA4OnqCvYlI7tSopKpZn29uFKItohOCRs83ch+kOxfQKm2G4P8o+7LuSHGl21/E
WsyIV3Ke7PRs1wvLVdXFJAYxCKRffzeR7kqXzznd93thoVBIpNMkSBE79oZEBs3RZ+bKSe0tADDY
5tWoD4pB5vIK/e9hPQIDtaFmEUwvodWFZ9fJh/sqMG/SsBWvMgVqQPNSr6gp0raPGADhN/aQyCc8
OqEAD7cOykJ7NRRgR1SeeBUT6vCLpvEP1OvliwZL25d+SAfQyKYbmeMGrpYZm+7yLM83k60gzgIK
A/OQl/ImB/PeuYQA+eUwQNAs8q1h3Aq/5mFUWmO4A33ud3K52NLA/cbaJgNhzOxSQKJyiwKmPuLz
XNcJuTecAlEXW4uZj5n0AdNKjfvMd9tTXzQc6BcevBkZIrdNAE4LxLrVXZF7746dsrcExVrLABVi
+1HjccTAZCK0Dt5AmuWtWdyvAT8ZF74NAiGZgE+onw90lnBUvPiWlpsvHeRMvRKZoA2N+DIBqobK
qMwzhKGZa+0yW9/0c/UlvmPrOMy0FdS8nMnGBzrdrFdXG3V0sx+d0WHi07S1odjSrQqQC9+PuRb3
WO3VuziEpC8bFMhFp2GUi9Ys7c2l7ZVywSqo4JE3QK9yW5dnMABC0wy4XFDvBg4wJX1aHayk9baX
puzd+tgicgAe39mJ2nQWxhy1PkxAhSsQM83v3H3xTK1Bb0WT6ih0LGMVp3x8nbxgQwCfQls2NoIy
vRMil3udm20kQ5CiYHGB/2BuBDegvLcQsUGYAJI42Xc28U3KAYVH3rPddADTbMOp4s91q4/koGVS
otgc+rDXkZmZ5A+oacP+M8EmSDrpL6vrXivJ49eYyxbcip5z3wagHwRoQZ6cnrU7kyV8h7iie3JL
7ax6cHA8yADMhd4oxFuGeISQ2HQ44eOobbWpgTTaAaS49AZdvbYJAC+6adUG1ZLda4HUpcfM4V2i
vGdp1lZ5MNPWAgwK8da2HN6nWjuRCcAoYh6JXOD9i3XajNrq8ya1l8yd8puwBd0u8NT7TPKwOqDU
rG8RDqC+rBOJvezd6RwwQJm9FFQTkCwzQmQxshJ5LONWQ1j5XUKAcDE69nDT2SBZ70qgbVEUZr8H
hjpXsW08chSI7qSuq7VnhOa3ID8aXme/5wwQkLhfVIAJgoUIv6sLbX8g82TV2ryLUhCFDGfq4RIi
w9/8uM0PRdrBX1aVv3W0hbIsvH4XI3YeIwS/Nti76jlwG3R7BXXy7qeZgjnTABvtYrCKHuwbA/cf
qB8bMbgOfnnudJlEJTKj/pQhcZx73qNZ6Z8NZxwKYtx/BPBvWjQJK3aXTmR6V0CZhCuIyviPlsPK
XdW14yKcnb3MqE96svCmQytw2+LeB50AjSQT8CH/fCUW4mlPc5n/60o0WwZm0/91pYsDB2To998E
YaefHupSuOOba7uBVqk7HwxAFS9nMeg3QZU6t+lwaV+dNEohP7nXajGoLvtkoVGfvEASurgwhuWt
9+gDU7mqZzlfbG1QZVAkz70Ikv2fdp45xtOEFdt/s3fgHt07TVqtrDb5gVvUiFJfQHmCxZg1Nl7r
Hvu8sMumYz7bwQwJxeEuewMXk/pv9lTJ6b4D4uviP2D7YiFpCnidmbrJosSaPMpMAEwHiM6C3MdO
+NpyLcSDqG2Nw3AcxgovNzpNSOmknzhqZ+tmTTanKvhHN9c+JvHaDIzU2edxlw5yp0PrxO1KQMwI
VeTQTiHbxYekUC5XLHX6DsXuYnP5LOTZIgaLi6FaZFN18f0FKoQ3U5eg7qglYBHZ6MBnGNK1+cnG
s00yGt2uhPgKuB6/dXXeYq8Wdq8Mckgam0SUxQj3Bk++OiK725fOitki35Zm27+GbYAdNaJlfd/J
MzLx74iY96+1DdxFbLnxmgYJqV/5pHxo4NrNvaX822boMuD/+2pd51wf6MDyUW1H/CSolQqkcouh
BHp7gvgyYMUNDGQFsxHabHQ+BpKxEiH4pqRRLC+DyMicDrz2NB/e4s3GAzBRjVHF+DdLW82t140W
0ofQRgI1gJOsJFhmF9ysSghGovt6wBYuxF6tayCn07nJKqmltcz7RoJCofOS1Yja3UUNPthlPOcl
C6A4N4JVRwacirsKofG6d6C84q6oG8VoKG8yvlolb5JHcqABbAoQ7il1v4r70NuYQSfvzMD9BTWA
6RvnSbswldGfiGNiqNp6OQIZs/RT1t6qKfgmvMF4BoIv27MOkhnU7FF9vwLcALUQEEp8HhzQBsS1
i0r+2dnT/FaGVXmndBY+QQLXm51owirxvlGLJvTMyl9Q00Z+/zIhNY0G5G3Qpo5oUjLNk9aomLmb
Jhk+Ve4NXfnPTzmGWLXRpF8+JTUhP5p/+pSmg0ISwB4vE7ooDhZN8vLnp8xSHS+KrJRQScL2PK/6
H2PB9Zp27LTHJzud/YttEl+HXsfjmQudHM9DxiCsFTgjgGwfLAGk4zChMEcl7oGLKQUG6O9eg4+z
6F+ZG8uFW8nmbQx8dye6OFiKohVv+dD8AhwGb+NMqXPexH8ZIPV9awYeLrEwdHbU3OLR+DFUxjn2
p/NQbAd+eQOfzqCfGnegem22+AKs/fWggUHeN0J6/oqM+EmCH59O096sWwgi/e1vWYAIxT3CoqbM
HBAkdIvQAG8eFGaBNKmiGqHfA5ulXYoOP4Mjnv7gYp9MK1knHOUoQoXVZqqC9hYVhdUWZJ+4J1II
BUfI0ne3jSjFduTgtEjn0v1Jc/TUk9dvgZYvPow0mrxzFK3hYZxHF0eaYhoDDeqAFKKpI4JbTWHf
8aoRL+MwAgULsejMt/xVbrp8B42XT/ZcA20F+Abf+bNdYw+LTa/6xmc7+Q9+JvaAwrCI2EZ74KMz
23B2xEd6JSBVeNwhCz/TiPx2IT5SpwCxvcN7rBwiVO2A6X0J4mprA0S5v2S5xZZYC/XnPnX6M8og
u9NMixeHGQTpqYP1EFpoS8vccqcDJWBm8XYZdBCxzKbm2Jd1iTfUfCqbHnw0PnJ0ZHNVhW6Br3X5
yTON1RFl23pL3bX2UZ0wD/7qLRkfFggEV8ukCnAF6v90SoNouFWDCEDZ312j94A3U2rhajVsqakD
1aDy2jMjala1jwwE++YHXn//xR+rae/BlMGHf1pO2QJgf4HslIZc+46HSt8mhWuAkTi9rZ1Q35KJ
DswFyJah/iO62shF2z5APSDhWlLHdRiejnGE2zZcX23lPOlUWU8DKEn315n6qTZvbdBWQKE7ublO
1GY+O2YIjV9NdJYEDofStvPzOjXZPR9xTW21/YKaOgPSD4JeeByryVOXWaiHLujIGbrQu8OWbDQX
fcJGZbsAJKvH6/TMLI2bFLuv318LeXIf5ESZqz59UzS1AU2dDTKRGkQcqNk02yTc5yUHOAkFBu++
tnZyzCDaCMaoxdAl+mfWGFnkGGCHsAJIFAcAAJ1ThoKEsTNAbofcw7Gze7FObSRLajaKRS0y/WYO
zr3o1JggjxuhAigD14sPhom88V9RoahAIGB5dzKv7bU/BlDabSTUoaam3xiApZyntsiWFbZaVuNO
m1JCw8a1x9yK6LSbyo0f8vrwyVbMPgok1GZTuQdya2emJ7Ij7N2sTegxYFepFyED4zASSCoqm854
s7j3LZ5664fOu30dKJ1ECEQg/iRciDYnv3rQHICzRqb7GDzgP2JZfQuxcfvWg00PKPjUvmlRe2jO
Rb6BUTVAVWRD1FOJLhkLCrdb5o1RaLEPBGqJvfkw1Kb3L7lB1/kPWhEPfCK+D0JeNwgh+fslE5L2
bp5bWshzYSKoZM/l5s0Apoq4FuDgG8yCbYYq26a9Iw+9GKBjde2OuU4dpEU764id1hLygyBE7ppx
OeWmfEhHn98r6w1bbPkwxJV86BGHWXhtIbfUtKzJO9hdCM6ZudcHR/wD6EdBR5mGJxpV1A1b5535
jLh4HpGprsry3vZeqUHXUd30edYUT4Ilt1A8nXJHHOu+F33UYR14ZAgsHOksn3vCsrjPvSLeUOvi
R0OoTX7B2HyrU9nipjDUuuEgbGuw0XyzHRfADd69IPkx7LvSVAjTM+stMdQPz2r5nSNScas09lLu
OFhv+TQ6ixaKAAeUE/Knwqm2NA9NawJGuonlU1DtR7sw9DrX4GhXuVsdDQOh+xaq6B1YkKwT2ehQ
YT2KG3euV5ydL+OohwZXtWN00Ty6KsIB8pnztE1eBVsdQOZT8QkShwhtqLofIkQDjLPRDt6hTvBf
pA5Wfk80ELh21qVrp/KcXejmzsN/GdhZjnfwVI9gZeOM38LxR5iFkSd0dkPwWjGTtYOGI9yOATCh
V8gtdYDPFGyFnCFG/RuLSx1/TkKdfjjEXydpHa841Kz45mBdOaHS5mXQAFnj3Y/99/wun+1yto+z
nf1hv/qDMeeTvz265kujEZM2Am6suAwv81z9aX6/dFN87BJpQM+DYnniVpsy9RRolLzAWlM9+EW2
fO5J3VHtqNa76CUIQAcHkb/k6KaseemmVK0n7ti7Km3S+zJxuiibvPLHb48wQLUBecTYd95XFkjr
yQPsUkcEQf5hjtrJl8nEj3kcBjtaAAFyCx3LeX1UTtUzQKbBbrQMma7mJp/dJlJ4/u3yyUai0L+H
XaSfGTYOqxiPfagseF5aLC/aahAKbZY5sLGrhLTXuCHKW+HeU2E4Sa0N2VSe49ktnd14P3knkDEl
KNLPQwUSnl7dqDrsjQdR+ckWpXohFoO6Mfbsz4PLghOK07rN1e5W4KcBfVaCElqUw+19wUF82O3T
dq4iJWLOJJwrT+fyU59IQMlIbTpj9WlU0j9B+id2rOKm1Z5zk+PVBAKOMHGXgd0WSzLSAWxE6IH+
iifb4ibJQd5BdqTawOUxD+CO3Mohw9V/Zw1pC2Epx0MeB2nhNrqck7n0jBJ51jFY/fOWQzWgc2wl
ajBTi89AcdUOS+2YPjJtmfBAkIi2MCQEHu3YiICIBJUtiOJRwyinSDODreyihjQTtalLKtWe6AzP
wuHAwmmRUS91gKv5o5eagLHft358YGkBdFc2//DnQ+XIuRAlHs0FYMzxkoyOX2c3sglxyKMRbzU8
/z0eZblbtAtQ/oB9EJt90k+xtFuheKruN9Q0AbI52PgJRik0R+5j5xTHvG/BcYIa0OsBsUSxrGKv
WCTG7+6e96gTFRqLY/Kk9uVMu/McVfloyKTdhKCX2yvk2q0aIcEAkh+JczRVbx+rMQOmi04Re6iX
tbD0woY2MJDw1/62duyjAFQyamJprj71g57p7/E1z+6DVFXbT9008FMbSZNoBHfzgXsEtp8vgcpQ
+/Jh6IrQ/hr2SegiSfR76sunlCBq3QSj//ZlBDUb+kOQf0lWdtUmC9UBmOQ4vh2BWNu6pYNjDvEp
b92onxr7YiJ7EdjJTpRYml072tnF77t6pWtUuzFTuz7gQzAGVWhFmZIgYJpnBshdRP+cPQuCrzBZ
n0GQHsrMtu+7pvUVJjtxv7A7AB/OqMNGwQUkHW8d4FO2o8dGrHt9SPFUOlwWbpc/lyFy0Rz8Z38l
ELAD9vaXksOLa/nJq20lfDkOeAImTloseIFItqt6fspn7snJAXF2Fz6bE+tvhinAj3I2e6ObA9mu
6jU1aVD21wdHZrcTAPY+qUAc+owH5xZpy2uL+lIJPt+5r2ZWusaiCsDUuSacDmFnv2FZIHeZU/v7
uC+nA6JjYN9GRTFCzAM48X3w6xVWn/+s678A0W6+W5MbQj2hUTeZDhWKGRy1AlzQeMH9fJQhy38a
SQuMluE/Do56VH5aTXeoNRh3nqVAb5kBGRSz0gIEVZvHsArN45cmaIP0vwCa7K+AJtcPmIVIuuMD
HuDaxMv0idYutibc4lhXPE6oyQNNtHVMx1G8YS0xrYdQo05lysSb2TurpDKtJ39Q/Ag1o3FhSLgF
M3KCAyJzUqGJAl8M9xq9C6bSFt/NpMVadkL5RjA5S+lK+6l0j+BY7d6Qkt0j6ts8hVM27nnlQ3tJ
W+xf7k/Ltr7coG4QgAEKYjkgdbBCx/zCKgX9YT+p4yF5DJp25QzZ48CcDPXyVf+QmM4WMZ3gZQCv
xt4eXAAcILv4koB0ddlD1mFPvRnLdlmrxMPUAaduok6LvFrd662KQcLyOICY5dw5ujwmUO1empmZ
fncCHdWl674FdSLWQHh3uykBr5uRiWdyqE3s6BwIiZ3BT18uew4u92YqlqZZ1vcO86v7jqfJNqjN
enG1YR+UL3xTQlZ6dqEOJfNF6Fr8bPO03aRBZ0F+EDRxIIr/QQ41rxQKoGsrCqGYcQyZyOw18rPT
Ggy/aYQH0thHYL54AQ0uMCAV899AorTCshcRexP08oEN4SGvVezZN1GxPdsr6eoVC/thN5Ue34t0
QgXltC/mH6bSdY7bAXs/agZWW61D1fANkcKKpAM/lA/aAQhR+c9ge/Pwgn5R4Ak82Phj46n4HoSQ
PF2lDqCp8cyLmfnxjzEsqvu06s6ZBUoeD4QhUdMU5mOnDbaUtWpvWxRsbIw0CPeDzvQhEWOzCcqs
PFuFcUhswBaSVuTHUS0H05PHwe/GI50B+v5xRjYUXSHS59ogrw7LHsWC4Pv+5+cmlJb/475k+MnN
NQYmHpz/ASPsJt6rui7TR2Sly0PFPfsUOMO2ISkpaqocdE9pDOWouMqdU9n123Iqu7sC3Ie3SVIv
AJyW57pk06quXXlOCvzP6Ixsn3o7H2JwrWSL3i7DB173K3cGgoCwXh01lNMje252oBTYdEBMrql3
6FSzEAFYpahXmcOhLN3yHlUIyHcqgDbj0tp3mW3dtK6fPvBiLLZNPciF7wzpQ9pW6ugL9j0WVcSl
WT7FQ+vfcSs5It5rPBcmxJULCJNH1OReN2xs0OasqNkiug0Sw0xDpxbOaTb+JSrDBfM1WvOM0J5g
e5YHXD+PDcJPdw3Abv2ujmc6p2ZY0RsBcL1iwTzNDj7dYWO3ALa2fBpVFtz2rf9OXv7UYXc9D/Ks
PtLQOet3XTC6xQm59ofKBWFcEoMkFUJ9Yo99FGS1LLt+tfDzd1QLwgrTBiYDwRdI9wTNa62BITHj
sVubTKL6wcPe5ADxJe9gyQxooU7XDXgJQF0bW2GZLq/9dWX9sPMG2F8rlO2hT7wNFIFQQTP/18Ms
aO+Cgr1bZQBllt+mePLeUbOD5TURVFSGfWnSIHL7bVKTC9w1qQOpioE/tpFq10AvEHSkuAI566RC
daKaVcjnC9YA564HcFBAZK2GbgGTP0PDE5HqiuTJBDgD8ki8PQ1JOuwR8J82UIqo7to4VdD6y9hb
MfAbVjbWL1SUAS+SVj+KEjjvoDRiyBs0xsrFPgdQiIkfKjym1xp53nsvEMjm4/5958LbFbkbvKR+
tcd/2T2lPfdOQxPgbG5OZhVE2EeHK7L5CZCxCWTDsWBmK1871qs/5QJhvNyZ+WbH++lXEyP1BzUT
7ydIhRbaGf33Vng2KDjc6dZJy2yPDwcBZKQEH8m3SnMRicAGfcrotkdzPjQtG/pIGgPCGXgYtbmZ
b6h1cdFIwo5VUkx3MYMAJBjZ7PVUOsOSfin0+7D7cmG2gp1RnivuerrfoN2iP7ZqqBpcxZrL03Wv
BnaQdo36rHFBuzahbvLRc1YDkqAvqYB8x3wzugX2VnZo1JA/aEA/1TUM8HK7rjYsEe36ch3Py8xd
IAso2SSoQ+3BurVMBNf3JVIRriEe6U3N3beGldcGiBbEIy2c4EY9kODsjn5Zzj+YLAy+hcY9yDDA
DN2lkN2YtPjluthga1RXh0H17JXD8O61wJXGRc7fePw82Een1/4iFEWz9WPwLExlG68tAZ9xyPVz
bWXDsvYs+3bUKt9alVPsIQ+ZnRC6ZKtMxv3DUKMGArpC2XuHSN58dzWSF3dNljtPKS/BRvV3S5nF
vi5DE9ogGm+HOXthg4RoxeIkXWZz05m35NcOzXi6xPsECQ4579iv3uRIQzjqn7JcTKsRSYs9BNbA
vTifJUK2Sz3T1FEYgpjlrkRzl6jEYB78AvqSZGfcrhb4A93IGPFIl8OY7MYkMN9+hWzUb5M5Zjtb
lOPKSBvrreDiTjt19tCxzDyBABDsArMzb5N04al6OiEwxh/wYIC6F/whbTutGG+KKCgSD/hcRGxT
O20WWqM2rZueDa/yf6Yd5EsskSQPQIzaGylVvfOx16pqsz8YucshDJIEpyQHIIfOyDbOtmy20RnZ
MgbpOMDT7/4/fP95TmMUn69I8xm58VyWKbDrM+Ghn6nxNoNU4qU10xm6qbC3RQWlRrLRAewr6dKa
WQWutsk1zs4saAroN4D6VdaA0RDB4glVBzG2iVvgIpOtXTj6sezDt24U5Y9/deDA16FkN/IrO/+J
iO0uFQihg+IGkAgrKI52XcYnMxHVUuV5/25AAFYaZf4zaJF60Vhl3VX1CJ6CERjxqayzx7BElWTn
pO5tH5teZLW9h40HkitZWdVPVZo4eFy6xY6aJnS8l9C/lpvMSpqnksc5Ht48WVOvW/p6A7E5e0m9
fgzJGIkg7qLKUMhfl36M5A9ehQ3W1PjNTQr5w6n+DhbTSMal/xNKqUA6x4X/UANauJlAo7Yj37AA
mXgAaOEX3wYI2gcx+8rZNwxFsP7ntZT/dQ+K8LnjQV/LsxjzQ8+cOd0+bWCG3srMMB3sh8u7Dcm3
TQMRv7XpDemjQHY0Akl98ZfKf6Depf0BzQF84ZVb300FEMXIbaPgREziLhd9vgiGoP/B2m+XIUDo
Q6GuMB68smdrkDB2ewevjhuX6WKZ9W3+jcluS76Gqm4VfrTfpwxCPaxl7YM1Wd62boxtYVnQbwDT
owla0HcojjxKy6oe4wYlCCG2iSuy21Dz5Fb1Pg4qxZuwkrshDI4gykwPYzy5KzBd5WfDbT/O1Gwb
EyM7V4XrrtR8lsRvte0ge9zb+YpIZHDvDlEbtA0yHZ77aJcdVLygOp6NiK6Sm07N4V+Wt+Gfe0rP
ClHcAd0VE1tLx8QW7Aum1kbWC/oVNdD7wBojw+jvAfv393Rm/T672np8BJBRVdv/5nt1u47/P9mA
BUXaAOz2yVz5dFH0DOcCJ2qT7uaQ80dV9fH6i508yHYZRu2LaiedXvtpmouS5zyZLMwYBMV/X4ST
jOhF4nNIvnth3vcgPazMZFkhl7dv/jwUWDHsx44h5z939J32sGf67UM9KND1QZj/dDV/GUUdZKMz
gDAh4nlt/89xVxc2uiAhn9WtKZBasKJb5WBqW1x0rn2B8qegSk9VW/4LFeNcVPXHDsnDvgh6wH7g
IDZhW775lW7fnbTNarcNzpXlIJw7LSvplT/zKkYRiZcIkEBybwu902I7xV59b/uAlYLwHs8oPNxK
Uf5UWoL7zj0Rni3pc+wa2sE8l+i7yeI0RdoTQDejToCJ4PlHBzcgk0EdKfTKAWeIxzNSBbprorws
zB2oTzqwspSdiXRLHZy9SQdnt6vYNm3BWn+1ibY3TpnSK4B1ByMiP+itrV2bOydq0SGAiFBkK2EB
HR0HZxrPUce/0unAluTizJdwBiO4XIJs5CcDeZfMnKCaW+vCsNhDkqTGOWxTIDon50UWVrAdDbC1
UzM3Ug2h1ineU/M/B6EYp48qzn5c2QghTqiCwjujcIwf60C+QkYCaEww1SA8i/CPwNpsKVxA/oCp
Dl4LsRhRdPSmQF0BcpcpW1HwCNXCPwCRCM91XJZnZMVQWjQHlWj0zLEBanzHXbahUKfaM4Crq5r8
ycGCMyp9IERH6F6B6sD9xdrwzu+L/E1bBoj4Sss9Q0jS3UhRlvuBJR/DEff8GK6D9j4vylNaIUMD
MpI7ywyTuykL+FNeWNA7hjnrpToh/9RGl42vk3kboaFSQL1tkLgg/kVRKPX2cX/nzHPIv+cAaCGK
szFEeaXnF1HuDOZSWhJwrhlJjrUYENmlCOqbUTS4aVyRLD1gKjYXmV+UdoCJCvTMsywtFL3Kxwn4
sGhSTn/snAHFZKgVA8qbV2ty4QiVH0o8qiBZCWdQJ/QPNjY3c4P8RVIjOoxS3F1MOsKdy8b1kE/F
JY4XSNALhh2gnoIHR9uoqgX9KwIv4QtopBnHUY/6EX/Jjv7BLR5pm7nQe0NRwXm4a0r3Jq2nPcHd
CRHf5nOmKVFieQXIp3FWQebphb4GcnAEE5dv5YKbLwmsXrkfQ8cWCgq+7uTO8IoJ8gE42G5a7YUu
d4M/fJjIPs7NIs3wffs9xG1cxPZRnaE39EVYVSmRBAQInr6StjXSOxeMStQiDzee7kw29TfUouFl
FqrL8FIOctdiOxGFTK40C/flUMuHEBq2t4WAzI1IHfXaGIGzAniVb725XgzCY4eqYcNDDRT9bSpi
CDe5hX4tIU/2P90SkaKCfh7ezrNhu8FVHONOSp2kXNeoYDp4gxBskccNlCnMMWmgBovTr+3OzdIm
ogGXUywtnopBOZdJLjYaWTQSynd0+mkQtf0KlC8+2JqU55+0D7Z70MGzddAjB+fNBzqzG3C4+33N
9pNVbK528NZCC7FXSb8ouzhfkR9y1sjF0DiA2qeTMyckMPsUZLCTC7Vdr/OWA3I6iwDQKr3MirSG
kss0beK4/HmlKBcZQkSgdgSX47z0p45xMKtIdHaxv9Kbd9PGKbm8I0sXx/nhf80zJD97Hbcvga3x
OzdM61Cwpn3uUDQN8IF4mxEx2yKcyrU3NxFnvnV7I3uAakUFEQHbikYVNG/X4QyrxAdI+GySofqr
LAIFYDLEQptkBJJXlQVkSm2kVq9tOiOfeQQE4vSa/MheWL4fgY5SLUcb2YXCiOMHOuub1rictb/P
mrRIdzr2weOVFNU2bzuxwQrFecGNsyHVST+07QVA+uZpajS7GbTm4FdDvNoT7tEZugKwU1ZeRoIv
13lJi8dpAr/M/Om//B3XJvXays+2U6hPXDf2Hshaex9moBJb1G2FhQcvkDnUMs4Qm0P/xejFLrrI
15oRjpf2x4Df0zAnB6nb1P8k+hvi2mmRtY9AH9utr5Q4RKrzpTmk+dkNoJJqAFA/DUl9okMH0o/L
GTUHu4Mqs5KnL/Yvvu5cBpGiDmuNwpDP41nbuVtPyP48dqpeFN7ogOO8iB+dLt7QY7Qf4nLD2iFe
09M2rGxAGP3hERz6+amEOtzlKXwdngVj/IjajE0av1fMmu4RzHaeAqwLjIY/dZ8b7ZzoQk9h2/zp
bzfH7V+nhq0AHUHlscueeaDKOwuolHuEARTUESEbQ006NIZqF6zn8Zzr7e/JhkGTj/AGUKDIy41u
vJBNhsh/nj7X5pg+oIiiOGZkD2yEyrnTLxOs4kGGC7TMsYW0cYdn4IQ4b5w0y8ROmoUxN02VGZux
YreQU4YL2cjP7fgf7dJ+ibEBPpAHTXqZbp7+i+1yNRAIoWgTrHiRRknvFnkSdaBDW2gwzlzbNjHQ
XNuGpT48FZBn68zXf1Hn1X6ZIYzrBcLS78jNQuSxGvp72Wf9vQIQPQpzr95TczCD+uyiQpJadICu
h9h8GeX43bciBWTYjEa8yAHVKLJi4yNZtgLGMIhElRXejeWM68yYxr3Rt73aIwO/As1Pc5f7FXuY
MfZIrzhPv1u29O1LCyTZ+Is/t659/7dx9SBMZJ0McJeYdvYaQMEydeRLn1vliacgZyBzByjwCnBn
KBnPXp4O76FpONxh5yTv/aI/kRcWrWxrer2BJAy8QKWTASmQQlfhY2rXbOSLa8QfU6P6ij/YhpoO
yi/7m3E+QAc5Rgk+9I15IkwLK/P5TS5Zd1NDDURYSb2b5QvtTdgjvdUG+Yk8Ls5xwoeDCsN1pQGG
XV7GCh0g2G5lEL1MTRtwywlc0pZhL/igLVxgnpuuX4Gj5XLpyxV+X5BcyrH1sdhzjA2WfZskSXwE
6MrsTqTjg4eqZdRosnAbWrG3VFbnvoyONBcNxEn20BV0XhrwKNIgaKZmd5W0war56mNfsLX6YBsw
VBXjP6rYQWLjfTngFxMi06w1iuhmY0KnvrCPALzUH2Ou7l/nuLSrOA0XbjZNILvBHDQnnTm8BKrz
Ovza8/tTXS54daGzy7R0eulvZdAfTNSXhfwmjF1jcyWFyubyaaKP+mKjji+23+PFXPBNHnQAWvU+
YTmoOQPHObOpaRbgfUg21LSBbjnXiV8jOdoX4BWCCx2sXFWnMMy2yPKBeo9sCbN3tl2y4xTgJozC
mn9MRbMIiGQcFMrvvbB21kMKfQuZpPmdFCJDMSxVVrMWlQQWmC3mQ1j67gFIgYsH2Wf1gRuX48ue
B9GB7Fn2Q+jEu72aZWYc3TGcjldTY0IRFEBCQNrn6alDDRXkvfK02VyvazbCW0IqsF6hYl4kC2f+
vJ4GZuY6F31e/Oq66Gorxtw75Jl/d/2zZB2gsqhHtVfev/w/0r6tO04c6PYXsRZXAa9N3+luO7YT
J/PCSmYmCMT9Ii6//mwVHuPpyXzfnHNetFSlksCJDUi1a++oGrJvZo9KIpNbSFAqk/VVoPNh/mJU
pR12wHcFnvJXXedtkBUarw72GS8VliC/mDtxqCFCtqfpvBpAc1q5z6h7cLERY/aG/CgrZIEd28Op
ktFGs8bhQcNx4gNKR5sA/EH5Pho8+N4HOhDgbQxZawca8NQo9arB+uwUkKpdY8mfMORFoH9yufND
7AliYv5tdcdz0l97W+kl4jaW66p7wSMlDv26u5mj2V9NC1QjqIQHVWr7sSGfqzTlacCztn0x2OGv
QstfzPQmICp6r96vy65hKCw12vurDsiHHBo+f7u7xJ050VxaNUdKbAupSQY0Ku59nFvvzFErMNog
4gCiN90QnQQ1xC4xo9y6zcrptvr1BhXHqAuc8Yehj4/EJSGQ9r2fn9vI9EBDrABXs8EuHDgzIPsn
Ee8HI+s38TSB0cY0G3YBhddbM8Z5LTdpbZxGlJKfaIBmL9GLLWvUq3TDD+IT12bfesI5BRkc2nvP
beM0OxMFDjvytWNlg+5pCSBP0c/QDDA1fUfxNp7JTzUqXxVleaWDdC2LRbcpuxGyVl4kjskIeitb
bzI8z4C5h3AEvn4BoYAWFZpcxdVzgwT+oFV78rUMGEbs0zA5VpMhmgIbp6kJ6GVN7PI3LdCXdpSL
cG3Mv5s04EdShHXLvvZ93O5X1zrLiHyg51XY6qPevy5HM9Zgmss7SPC4PXCjrV7gi0dCGwakO/LQ
u2ASwa4B+ASpoTIeHK9FUDht86kt7OYT9BnffGTSAPm6Zg/Gn2OTuNcZgtNnQzVlZIHLn7rUWKMA
v2xi1dF56a5DS2jhxgybvsl7W+BD1DT3zUEtT3PwFDePvd7uc8dGbQ3eqfitdawLgF44eKNulSSg
+qgT7RO+wyvQaCTAKHngB9ssXRUeT+BjYEiUnlNw/Dsyw2iKPcjeHHD8QKVD1HTcg25Y7x0bk6HC
iHxUZkQFSH8PIT+5XIidHIyEPfkaxyZomg1k02sDNJgwqVcqk3q/Mv/DNGvMjRzUEcNrH5XPsrCM
Y4fN2s3zBm3bGHr1GSg/PEcg9vK7aTV4a4DjayPTHBXt0/hD84BrnRxpvAyOW+6MHjy6fp9X0BVq
veOkFeCLUyuhdqz6DMEv8ABmJUSLJV4uEGawL1U3vjWorDd3SetOG/LRqAuwW7Ulu1CBHUg5Ns2U
OXsd8ukoBUxdG3id2qu2Y69I6MEWRRYN0BJjWyUI/Pvii1ODzvgRaCCQ7wNbYerbror1C89jGWrt
z6JAhQDkkeGiRu/KFDzCfG9oeGAnUfXmX+KEskF5hCkcGXQfNFZn8jmQ+ErOtILAMUqE0RNk6u2m
Pycdx94XdbjDGZtxUB44RdcdW8gwn4FOiSwoSkwqQI39w0uOfu5dI6SAdZk1foBiohFQJGiaRTB5
yGj3dtGCasJvlkYO5q2bUXR25yczwzFUARXD6xpPfsdJu4tn98Gdn0yINSJFlVhPi9VCX66UNij9
A3ziF1euzd0IxVQguU5aOckQhUQPwD4OhyitZOiphnpWg7LdPUAX/UebxiF68ND2qH9y9KSKwBeJ
ORRIC8ZIf0bBuhCNQPrEB2H6XxP9DEwpG4pZujSTIj3DBUeRm3XLGyDqsGdF1fGNXgVzz5vjzAbw
RFgl4Ezq/eHYWthaUx4MEaSWo7iXYOjLxUGb6hogMS6fM17NTxN+P3OG80LyZPhETOwWlBXKhDR1
egEa/g+yAJtBWFUj3Y6PpMUChndZkEyc/Y8h6ra+yghaOoAxcZQ7g3vSKcAuaamGTGqGGGQJngoZ
UfU0bJcRxR5JI6PA9/BENJTrEuvEde11dL3AusI4qkfBsra6E4qZ1KXXFYRufB07yzgQyYk3JmBm
w1fWSmByx2dCbCcUy0fwiqrY1UWzyFy4TxRvCpnvseSnJQX+7M5vR6isBxd3mbQvOPUBjnH2OIA4
kR+OdlQ9u271UhDPwbu/NKbqWcW7pgMii5GjnI0hIc/mMugq+9C02MJgqQ60T+jZg+jxK62Z1Wa1
qbc4aXydQ+Y8WTX0inWUor8vRgNsHK23dSo1QsOLc7XJSeHCGo2jp5nLPa3++9uhu12WcUb8Vei+
ZftNkBq1gT7UBWTcAx+tGjKpAY4uiPRaP60u6sUpdJmXaWS3qVWHtmWVb06y1zm0Kq2vFmz7gQWa
/lXDg/2LP/m7XC+cb66MrH2t5caBzATyQ3lpW6+tlsdnp0PhNPknM/sy4zv0qdXTGHqw2FWQvyhK
8D9AO+fquYb5xMv4xXRS9s31AJBo1btiMIybB9KVWzXHxi3p9D8qp5DHGM9BF3jrwjhbkCNkKmLx
9czuUOhYTNj9M92EJtFfK6SBEfH5LcwuTH03Mw1nZmoujg6Rw6JuhzqBJjXGcz7gPG5D1wXaboJ2
U//7rBhSe70DQSHyZO5Fak4SJuBvDidhVqBMebfJWaQlvj6pSw0NL5FkY0dRB2kyKfjHf11jXciK
cbJm6QDPF5B872dt2giciu0AfCsDoEMi8CEPqPJgzPw2FPhki1rdugrhWxMqobkeJtDRoIh6Lu0r
9SiEenLK35Yik5qi+pSYXxLQfz51sr1VfMquQOCkT1Vr8gfUHu1ojJoab69jMYExcPW1U8+CjnN+
WH1/XwgE2MPVKNgBiDcQIgmkrgBgDgfpi5BJ5G4C6vZaNJUb6tK41zcinH1A55wp97dT7ug4yBs+
Nv9XPiQk3ubStO48TRHe/e8r/ofFKqjO5ICd4SZoNTA7n1lTyGvndv2+5AlKxkTEPnVR32+SdAbL
eytAz+MMr3lZ9HsW6SYohQycf5mQoAQtLj8nbSxfRBQV+xhKj7ukcWCWcRJibzVuaFQHW8onH5LI
IygrXqhJOvuErEP6SPG60QBqZmIvTYMOPhOW1Vrhd6c4j0CUVXTgqHFRxx3OGiTmqLeaABD0kHpL
kh35TNdsQ101BSRJRZ1c28mB6rNqGJSnkEN/qrwOuTlyNWm2wa6VXRafFM0JpS7W2bcqfN15BQqx
XCMJBZi/r5li4aemH6FLDIqOM/lLxda/DvLCgwZ76xtBAjbDuHf5j1ZMPOBxWzx42VhfCxTRBXhe
Jj9AzLMrIED8tS8KvKeZkEcwKgJpKKYbBbgJNkQ0MwKSN/H1+lqpouZSQmCtHbLv+BYtb3zi5W1S
Pdcqp9NbKhjoH0fbdD04vkHXCxoa9b9xwac/+GK4Ipnxs8k/zLZ4JktL4OqI5OZD4DB5VRBbs9x+
GIq6sT6mZfpUqkQ0NWkMoObYOuxAyel1gHrSaP70vEYcF0sxoS2z9Ky6Wa37vdNEvwymyuWAOhnK
dEjdt2ya8NJM/XPhuO2LdCxXidKz3VTL9gWQexDQJnza0Gime+wTHjXBxLO5C4DBvHmVmT5ERdm9
QO16DKzR9Y4UqzuZPNTAHG+RlMSZS81PMWC59WZuuRmSFOW9zRs3O+HgHxTW0Kxc42ZQEb8JWdKI
7VcoameCX6JSF3ivdrJ8MUWtKkYg+6tK2q5rk4NvYzF7HLaGoEJcIlb/fawECZcU9iG38evwq7D/
cC27Q0YS5CiQpZydcWPPdbKz1I9FRZRrQz5wY+Ifhpx3MWTWagVTrUAhWkX/jGDAAb5whHRfojev
AukMECEy17+0rYwuReEg49/mu7EZbGhRzll0Wbpg9oguZAsDak1a4p99D1/OW5r8Fu7Nf0JwUxwW
k1ZchtVk6hket4I6rsstLehGRnXRQTXim0O5QeWOCDtsu0rQNuFhbfZOGpLTUCMTBZGThjNn/tMo
hasqfvD4/+USH1ZbuhSbgJp7i3rmbA91xi9U6lJz00eJdJ1feFdoeFm1X4SqSJb5+Ev/L+JpnfJ9
ncyam1MNQkFQAo9blXH4jFIjB7mkYUsU2u8WUWjn07yMEYU2WX+fB+TE3SrrPDWWHbQmntdrrFdU
o2usuv5qvY/R3bgAikizAKE4r+qtJbR+k7a1G6E0r87DXjWGU6Tpvpt4Ho76nIfU8/rMQenAexB0
QqcDctxXRgNuOwNjtobrYGBBmexYbr1uaK+lJfu9AKYAqO68vZKPemPL2iv12iluQq3BRlBNYKqh
nltDSXiZptdzaEE647T41lWo10ARGSdbKKC8G1ivQbfh5j7S9uo21gGaQdd8v43GB8OVrHqULs26
fTZap9aP1LWo6/e+Dcb0rnrz0hCTWgK0mdPYZzcbAVWjrjPrDegJQZ0QjKU3BjTVazQHSiJqlWVB
3TPEBhW1zibWefEoPZEf82YCw/JUed7iRNUvmMY0EHaAN+iR4vA4fosjkxoa5Q1oGTyTh6uf1vS9
HmsabbHMp1EVmyPLFkYzLk0u7A//ur6KjeTsepv3uHU+q/zsaDiG3NBV14H32NW/rinwwN6ZSslK
25jCbHYDVcqDbhi/AIVb7eRSSB+pk4EP9qTSJmMWbQEb2eHHmUI76aeQeos5zlCEWkc0AyRCRg2Z
c2LaFbXi7VUNmb/yUchgT58Xyt/32LupZNJ8Wk7ErD+A8snv05Oo4myjgRkJey929YqGA3LDPzYf
fIMfn7jlLRF2OkM/BfJeeDbjr9OxnOcyL/VHELXuqHqbGs8sxaZJCjNcfIOEzgs+UVDBDLUBjTQS
UZdZe1qu6tebKxKLJpSzAA03VXWJeAbYN/qxjlcVlOJa3Cx2lVOk2duBF+VDAbm1Axub/uKZaXNK
RBOdPKlZoZF29mEywBErQci6K/1y+GRKE9iAIndfeOKBi9Ab5NfSFsmmyNP+xyTFrZsG82cH/UTT
HUfgDocvTFOaenqcn41BH3+vtfGH7rnDN+i3W5sC9BVgQHP9gOMenng1dbv1toD66y9ydOvltkC4
DaI/O3u7LfA5ewAfmqhhArXMKRcNe7INVUs/mBcoxLCnLrHYU620cYwKFY1Zjse2k8bmpzx9oTGK
SnE+shPg2NpRAA3Y9bgFyWX6SBExKqWOml22AV2EfNwZPpstimIoHt+y3nl2gWWgNSiiV8LybISq
G5ldDyHIBKer61Wcwou3UZlAKkjd7mQ05ifffEYyfEK5wQRuDHCc8ldzirAPT/VPXLFc6Bw0qTJC
oh3vfFB8aNCCf4+we5kFqDzz94OXSWDUIa6C43O/uVCvhDgcYB21FpCJ/Hy7DKxxPcry/hfaZgN4
8nt8sAvQP1DClo1B6DHcYczxWwd2VWwQHhsnhRYwCsxNLxs2kmfZdxb7jzOElX+yGvyvc+px4ATn
rennyZ+Rq3+VdaZ/Q7bR29R+b724jZy3/Ww3j3ntuQDIoyhN8Am5JgjdnkwvEHXKjwSABE51k1ZZ
8uomaR5mnMVb8jeNjnyBYPZtgooClCazZ0L66GXk7ozW7I4JDpNyBrlSG+zm33wUcHY4LvzRN3Oy
1QCoxt/7VD6MqZMEjRrIzTkEXGz+UoDADHsl/WxkIPsBkIQhldoVD65mPaRawV68se5eZB5kyiCP
tPkFx7nRQ9m6zouftE/9MG+GmhcvTI+zW1ZWz2T1ymVO5ha53eYTngX5yyASIDIYN0+N1RUvc5Z1
Bx117lua4Ipm2qdTk4TZ7JS3zLYGYIqdfMfw8W9tfU2UN/CuD0GmnFY+fy+94mcrbJ73m9xrQDE/
SW2jd41+NAmb5JxqlMI+VQp3ZEcWO6Z15W10hVSihuKdYtaPnc6BZarDysjLp3zGocqEFKCTuwGq
DlNAjQWO5RRfKjVkxkLxpQI9gb1oY6JbyOlnX/aoPFSBsxqg0bt5/2ouS9E0Wg+10D99/c/eUORX
UFI0ndI9G77GPjSrDzlzBnq6/ymE5v6HuP8Q4oG55YAN7OU/xK6XbWe8tjeL/fc7vVumHi4QQ7XO
rtF1IZhdu5B61AhmQulLNdQjXzXZ/j5r88+r627qOnA3leLwusdh67qyE4PuxTX+kEnKFXcnSjtA
YoJqOjTU+//xNZW/tcCDf6rd7h/LQdCFgV04HXaGqw9B03P/Nynx1VOO0Z8945BEaMpvHmrPt3Ls
xwd7NPITHq/VMdMT9lhM/S0f2otw5B4CJKDfSiogn2tN0TPxoz9rLN3EHL/vvfJgbImCDte+qkFk
bWUsLMD9DjEG5ymLufxRO9P3CQ+83/yCg3O/j8QThATGfYQUPcSj/mrcSpZXT8TJdfx2511N6vVa
pgUDHmNbj3d83NBMDmWWcfM2n5HfBkFnILrWYEhMDJztwLOHMjuh6WeqM5LFE8OG4RW0c/VFx/dp
QG6K8mzvJ75w2VKLZrixF0QWKimEKlxDsXK0lfgfPzhtV33WRpAICDv3d8halp8N1zUOPdgmlrlt
yd7q2Ggu2H5TnGinkGhUcw0fp0qR7eK8Q80FEUaCByP7rZgL/3fbcB4ggZi8Codn+xlFlGecdnl4
utoVuFls73dj2k9xIX7v5WgHVSedW9Xq0KYD1+QWZ10BXpwjXqsgv/R1vHdwcOo/Ij+Y37jHd6sL
YmU+ePj4rilEfqMoGoz0XqiX73hafVoPOKCf4SMCOrL+I8XlNd7KzGRFQHG0nKL2Dv2SvaxTvZRV
jzw9OMKDTg5OPE0ct2DbMs5X6ds2Pvjmod3h+wis/spJTa8Vw7jtagd8odBY2E51jmeUJwd88LtZ
v7+PBB3kC2e+cVwCUR6xbVCTE1KcDXrPq1np9lE6DlNH691Qbh2+5ajU/gp9Nvzyml0PbvdGKZBb
TpAlvQjJZPnWZyX/qlvcDaey6oG2rCBX0DCwjCRSnNsBBcJ4n5eoz4wEKJNQtmrjtuNusr4XoOkN
mOP3D2tsXfVvsZwXxmvLjdNCsgCJh3TbZpAt9lWpuwk0/HkEAFlc9am6jN7wPYHsH8Ql0bhF99bI
WPto0ijFUcivTBqgEKYJ55SgBnfsQToAErhIXCTDRtkrvuSK6DnDoS8y56rbKPF4isiKEUTRgAmP
rg+mp43m+eknHrnp1h+8+EoNE+CK2xqWXu1tTwJ/1k5dfKhqEZ24bD0gqqBkB9ikAIWg2ckQBYF1
BDoIdL1VqPuDXZWeudNd3CtNWoJo/ION4uweqdUZSTLDbCTKIoR76Tnqw6wclR4fnL7dudCUwrAm
TWiE4IiEHTw3Mk+G6T8T2hhbkO6pdlH51ES9sevpXQ8k/rVH9e2VQmJ/mC5qgkUfDmswjU4avlCL
xjivOPBB1DjoFSDZSo0y+iDiSihxijNLULAAUFeOm1oCT9p4LEA+vwwrVXyxNuQzqQDjV8Oo73uL
jtwegjPljOJktcIajGxHOODz+nDnv180V1f/MC3R8302DOKx6ED5LSGBVaGjDVDEskE7gP/5pcOh
D/fzPUYNDS4zXnPwarn13pO2t1kQlbL5mQobrEmrUCcN3EEq75CX73Nj6BvvySLQ5odVkNwH/A5b
DuNmz1p9xsHAGFJTWWIMs9R6M6cSoDBR8d2dn0yaQLF35rpSAwmDekPDDmDpo9QgD6QuhhzE2yXI
/JVvDWHVFMQmK8+t+ltLe1COpS4g82QW6o9wkgkY5sheumNt/DTrTu7Jp4/m0WuT4cgl6ko/qOeR
DfxMHYLk4k1H71c+c0Beyv38q8h1YmP5/W5kTofHBuoX1hIFAU78XackTO8GyFx9IOLZtWls4eTi
b/M1keLFnqhVapQfLausc5EyaiColndM33lDZgSAskHrVxjtZaoic29F0Z/kWhvQjLWX1aSeoya0
lcZ3KBcApl0tsg6s5t3cGWgNEHbGKJZTC9Bl12DykbkOxNhJbUBP1++Kota2aT+75wZ1pSdjEHJv
8lriI6QJHelmvzc5diNgV/Q+9YXPTpHn93tsBOWr6VZhq6r8KQLA+uH49gdkFJABeQcME1R4QQ3/
K2BYEoD4DndMKGKCIbeCNzvQnXphJGM/9HEeFpLpoiwObITvIxHO/04D2JrWEJpBDQDNxaH0bQts
dSMLTAOU/13q47t7gpIganKcV/woV8s2kz9af/zRgdX/haM45WBbxXCCZGv2KbMz4HRVhK392QOE
+ANHD1HAOhzUJEMbnc1Yym1Z8PzzVLna0fQNOyAzBS1j2KaOCfZhPftsimS8TlX8Bw1CrTB7bD1k
sNRMP+6S595ioG7s8s/kKqOrlllgEdBA+SxY9OLgvPKaqFJGuxrxFTJk+aFTRZBe7msnbggQaqvR
IQeVEJtlgNcghGYUMrHCvnYvkabeLhjFQfZvNkEPwQDTIvns/fbGkul7AH9R9RiSieNxQjYQRwF/
VZRpLUodNDdy9+Sjho32A6Aj0YWshOf1Q+lpH8rQ7haiMGh8RR8WGvD15yw6BmChKQAuL+ZNYori
EZzmPja9LHoYZNqEi4lTpAg4y/otpjEljnNVjOPnYB2viO+zkfJ1yobp64C6f+BMs5ey0Z3bLEag
oJS/LfV2p03tDNZ2mNNfYdytnBvvx99wmi3DqtfxmSXq8pbYEfb1eWqds9E5kd/mIoHOhfBfW8g1
hj0roC5plBCQVPWzqeOa+1zKbiGO0hXnv3AdcyGOalJxqkDS9uSPon4ujPxAdbQSJYIgn2r9peiW
1uCJ2e1HpbBs+SINUt/mZwPFZ/jKLfPtSqHCjHY4FE3/JYpsHEgRfcpC+UpdowKfzQR8Pc+gVAFB
tPGRmrEowRjegUJBTI/cQUNuKNmCk73DacKHUFRTHlDAk+Bk6684EznoB9teJpHbccB92/jDza3m
/tJCR0lLpu4M/rv+Qi78l+C338OfQOr5eICTjROJ+aB3xRey7uJWHw3QUkKTSVB0Dk5X1Xp2PCI1
TMNLd53j92K5hX/ErJehy2tp9oXWXu6LbnFdhrsv4AKueQSsc1XokHYtHhO9FlcoRnZPXTrx6+TY
j1LPUP6kmige6l2ZNO2OTMac9inn1aNjx2+TTODdrpyZy6QmBUM086W/GdRJPDWOOo6nXoVzXujT
ujdrQCqW/LFmpVBTopDRKutlHgd7yd+675PWFSOvVbK3Eb7+1LIfplDMGjjQunQJIRhQRrl1+OBb
uhSOAl3czDqzRyIdGf8ISXvRnbCdRzWWJazAwOZzMSE+YkHoBqOWyvWRuY5S8P/jXFASuah1K48m
oDq7kXIhqaIyQmkD6FGVc6EIJirhrG1R/4HStd3KQLwOUDRXk8n3rwOVqqRoZ5CiJUjVNahAGwDE
3FEZaX41UewC4i7W7hpN6GenL+SThaNDFLEmyY/Y09IN0M44nmjxfnYa/j5xzAz3e1LG3TKxRLH4
o9V6L7p2SMsW0rolSjCG1I2HLdly4oepy6fzrMdIZ6MUtweiXHXNlv+RsFhHjaHyZb4mt1wtAV1W
1EImstgtgYvzfXFjBkuubN0moGutV13jCqBZUbmPH6ecdVxKnfEc2OD/2UOAKqTG8iOg/VMhq51I
kTFsmNCRWIIiQujQEHVNDu6dfQeC8KQDNfdi0nwUHM1asK7HBh27Pr2sqh0DHHdDI4tzDZLA0IYf
FvGTBJNwJnUocRh0pMAP16Vwcup1KvfDOP82cmQHTYUJo16fIAG4+kxAUGbXFCdyrf7VlGr+av4q
hHz/IY7uQl0Reqv/uGJexSUSxupqjt0kQe/wdIc6Uv3K8m8NqikW0mdL8eiTaYAtBcIIPiTL1Og6
QJN8++vqYYWumRA7aQMISqGWk3dgckjtE9H3UUNsfe47pd/quwshEyUuW7NyrWV+D1j5QgS4xorK
6beZLf0jKr4haGjMTw0SBlddx4sxszTzG4SveAC2yEnpMmtPbZ88kX/OnXonhqY5TXmsgYz/QG6v
HuTR7UD3lAPj8g0kbGGCHcOLiF15wW8izuVp1aYfNjhRix88nBF9mlMLyCZcDYerqMxh7oBK7CZ5
RdHTEu+NUXdoIQ21L9WyOnjqkP1Kv4g5ylAv32bbucSfs+ZUoH8UTb6fqkTbepNbPEd2A4S4vRij
UZTPdsehfK/V9p4COD4RH1CidmztuXwmlzAzERS95h3JNFIxXFyLfSOLmsLuUugczk1IS86z5Z1K
B4yjNFqOQ/1YlfiCzPxvhQdK6ZlIWHgLMnqIR1T7xXYTFKLlZgOGVbNAVqKr8NWCo6dPxLHSgX9Z
jC5/ILKVWJEQg2R1pWlRizN9ms80Tn4hoA+igMR78i0ML+oiJlA/weqjC+HxuM1wWOpUqGgQ0RyF
oAuKQjI7Y1ZSx9TS0DLOfLHTGn0GZ8Rfc+4mkmla3XTQnfhFdhOyiaqBXJaDwxrAWECn0e4YCIvf
fLGdgkN7GbcUaLvXuleaqHPfRjkWjVvQbtz4Wu9v23ywzx7eLEszo7r/nGMvUoC7DF0aoRi/BG3m
4vww/qGbQE7DCtalPGgLoQ6AvXLd9raMA5ba5A92M2bAdLrZdVYN9VYTOrs2CO+AXaK4SjJr2FCX
g+nM06P8vAxo0VHWZnRal1sXoR6AftAb6MWDnmZQYlbXSrxnM/aLy13k3TUpfl2WeikYdscCstam
x7p50/qTC9TIYB+R9/1MlmOX7nVwdBuZx3z8GTF867iZ7N+CadgD/ybNWIIbMV3xFQiahu4JUJJq
Q8nbTHeufZ15Xwru2Hud9/2JIqq4r0DZib3se4RdTPbeLc2PEbQfxufANU1t934NXUP+1BkPdGaf
uSbbuo3ensiEbNPWsOf2cx2nzpUpym7yQ66GoQbfA+Gx2m/o0IW+C5PK79s4+P+3MFutRtNptb9f
dBjjbrkouAHfLrreGy2uLkphjYakguVBF0G02biJjHL6lE4GB5FrhT9Sp3ZfXcc/dYnIcVqOQ8Ax
86Fq+x7BMnA31XnsbQmo3JgFmCgYDvdWBPJo4pQc6r/ggVTIZmoiMJ3rhQVVHAVvnkbIrAx6+nUN
yPFP9b8sNJoZasM7UP85EFE/5bquuPkg28RU04uAS7d9Jo8c8yLQNDBEkmjTGk86TRRilEu87IyQ
x9l8FHPfKXkTa9viJ/guy+/0u8KAJAkS6I/e/iVAy7Up4HbzFsCw4S7BA+PXA4ADSAk8WQ6IczrQ
s/5eevOZtY326sWzthNOaZz1omwe5xy6jRQB6YFg6kX0BKHVx8xK00tlgf2I7ph+FC0tDxIfyI/k
AgIX+stA+Ox5BAGyGPn/nStQSRu5uR3yHvTqm9UmJzWWM0RgQO6NzeqjntapKdT91TzIgjj4moQO
HggFIDUIBIr50x/b5kgKQYtMkFIR8nMtPeVs+Eou4H1Vot6NrJtrOD+xU2iOpCu0SAzFVSEo2Mwg
BYNPnHhPT23IV+CZvz7ZP9hlA1XeNLnRC2J5xLfQPv/HC2Iwo2vvDP65MqwAzOP8tsK62CQ4ilBd
CyQO2l+4MBUHjqwYVQnK15QQXkPKrcbbP+jxptRvbQRdi5QNyd5oeAUKbbcX18If9/Eg2/PiSztU
3rcQkBsEuBYWH/DY2V7DVhiQMevxf6Z8RA70H+xwvuUZum65vmvqun/P627zDgRWYxc/SAlgYuFq
EsLrwITlJst3nTr3z61Y0/YMbKZ4cfhm4GpTtbWgTobj/tHULkuXxh3bBgySOzJYnL6Jz/ZR84qS
ypIPBBMgSMCKFfhX6EA/OMkWuVwRrDPuFligCHdr+Q3UPG2PX2PU7uNNPeff7nq2JYtvvMXRdwHp
gPvRti6ex6TI9qbGtVCb7QjwkaqR+1qJnZCz0irAD0S8odHVTyY1tjE+tHVuPpoTBPXE/NtQ+/xg
d8w6OJrvfXPtHU5/nM3EW2zD7Aq1zAo6RvgxXjyB1MV4Io/F8CkIUmAcz6mA3INIm+C5tSFs2qCE
R+y+/9OZ4gS0mVkF2ttRdwMNCeAdOeu8SR7A+Zk8IH1oHDggs3gQw7dEZ02WXPW2D8g3+j4OozIB
OiCgaG7UoKbaDmbQ+O8Aj6nMDY7730ZQeIkjU7cPZxqgaN1vp5Mom+fFh/+66UYzcIYWBSgEc7f3
y3igRciEABKG1xA+1Kr2CDrl+Cb96q1psLGL+haJV3iSGFtSZKDRVfvSjTrY21YVP3EBrDw+jD+n
XT2cwYbhbZELn36zR/est3r5GbxmwzkZwAdISkjKL318IbdI/x8a9c/r2UrOEDUfZ+RCIeynQyId
B2mgyFOjVdxEn0pz2OhOpD2ZKNjQi8E8RZ07bd1YTwJWoQphnyYgDGH4AKLsGDcqJMasorFAmNGh
OFcVTXTegAtVSQTB5lhrj9nc54GW5c6JK0nmsU8G8EK03Z7MyYjno+niv7UcWufF1KfhglpgILKU
CTrF4tOo6UuslmB+NvWbFnndJwoYzPSrrPToSovRpfKqg+6X7l5rRe9MzeTHc7rtkfBlzlag/jZo
wWDwAKRC9+CZyDiBY+VMLt0cJtw3WALDKodomApzuAnaZ9WUaT2FSDWcyVX0eMKNXZIfI18PuKqv
yQUgVvqUGQ9VbEyoBJyLHRhkGbQrId3AXFvfGEOG2inA6l4jac0Xpojw3QIk5nMBFnkDyMcy8Kzx
w6ijRmmuPkIeD9z54yv+uecLMYWvc73BHPDWtc2NZhSZOKDKFsRj0nd3TmQii9MpQitqcNxbXsty
KoE8xukZjcaVnRwS5oA2I+XzwS0S0FJpqf4lyp2zq+padBTzBdysh5sejaixS5oxoEqYqTWObJyK
177Lc6Dg5bxf9iaJ2rDQq4gaO9OAY2sh+7KzOvX4pK2LZU03F6q7RweJtBNghte1MGdiJnLWVIYD
qXbs8518GV3Lc6pBCAisqTKeWmVoZ45fnr4HEUOLsvAHSz08qFfVCVLpsdy7TlbYyygN9KhAjjwg
vdZY8kdGAyIYhrpjMteGl4UNwjZcQp06n3gJHr9olp1ZBpoJ8rKWpCJUM5T6HrxF7CRR1HKRpCih
/JXRDAUIPtDN3VzunFybN2uMT+ISqw3cG/Q9TQ0y6zgA247/h7TvWo4c17b8IkaQoH9leiMpVSrT
3S+M09Wn6b0Bya+fhY0sgcpW35kb81AIYDsyU1kkzN5rgZLvzbQTbDUzHVgXGFFj2f2fXectV2QK
YwoY2su+TNq/4qH45iYj3rJOl+hY4FFLtbCQaSbO4/QuA8bbUIZXT8MvIDXL6ZuBMi7sKujTN5wr
3XuLkPVIWj33GfP2qjBO1cnl0bQADkOU1Cn1aA7ApJ40/C2FYlVbZ4dAQ7ubK08Uu+OnYLHdYiRg
yklBMbYk8bhLS9Df5EvXMNSzCaFQN0v2B7AwnSOJMgt88wGqqfNrHFpbZUa9EFUCRooLvpd9dUX7
VvOqPaZCNNDDi7TqV/huIn9r6rdHdhz1Lu0wAsW5dNkZlB3sXIjeMGhOAdYqdDvVJX0fZybOHftP
9EtC3EUiyqorY63CqjBVUb5EiaPtH6+0cidrYHufRwQ6hh/pg4hDCDRQ+nVw529I/XcOSkQ9aohv
iFylduaPtvEMGBA7LkBiqAGKWANs3XM3lTj8yf7oABD0jXE+3PCdfSUpDlT9E1bzEeC1nOpHs1j5
LvGa/Eha3QV3MUeBOnZzkVru+18Y2OiCGNMFrG+xLKYFslwMA7kcWE0pGAbEEpq0yo7ZC1YeKEoB
6WeZ7eK0xSOooL3Z8KUkrJLm4xB0dGLnNnxhKSoiN8K4d5088A3Hzp7qFFnSTphU3inCcwAnS06+
uzMIguYiXgRC24bPYIYl3A4C9SAYD6Icjq2427G0wmON1HcMECAqIhJUJKRGQX8omW5zL+BG2e0k
O7EKLscoOV7HkUIKhHkuStxsnHzPdhYh42LWzq3rakjAQI9kbZr80GqrR74h5DiPu1tMzApLAHv8
082aG61E4iEsV10VW8UY+zbG/3Ji/8V7CZVTYsKJJLpdasz8VJa9jgxnMR9VjRSyzPmiR1kLSvOh
C8x4rncKku8Bf08pFCbfZya8Q2pVhr3FZABgYafZXzVjLK9TNhdBL4ZFGvu3OnEPNVigxk0+/hcZ
9PWbbs/IlLai70kL/H6y7GYrwTm3BqJm4QjinWYHsOIF74zW+WqmWXe0LfC25+kyv2ROfEqmGdgI
SNnjT4meIWkySeo9KlGBwCAaZG+lMw4q0G0zvM5ITdbUON2Yomzc+BZh0+Di6thGBbie8S10zf+4
HQNmhM0P2mSnf7C0q7dItK+f/QobAY3X/2hA8CuKYB1Ub6CnmpXMnP0Nz+xoY0egAl8p/s0XeLLr
UJ9dY3ZC/PdTl/vMRl0JnHg/7+UibYV6XXwfoO4V6wyc8NeblA/8qfD64jU5S26dOgIEwBL/EQ6s
3k1AeLmMVW+/WMacbUyzRUWkltWbfgDAai6wVVGqwo5zV4BJVcCtioZ61CxeOneBGpMbM2ykMf7y
+MztQVan0S0D3tRLVPDy0oCAcMOcxvoBnKNoF7qlftRAMvGjnYvvJs8MbGto1VcwrOH2u/hlAH3A
IRMAll7uAhlT9KjpgKy0nUw2SoxMCYVJcJcK6VL5SfWgHdjkIofvPdQKUVPPnQR7IqiTifl885LL
gJTR1xos7a+/JDSwu7p77XEOK2xIwoXhfPeiAYn9wlU2H+L4qffNH602YmLVgTd7NvgvRBnLx6W+
zO78bAiRkoOAl23Dsra2A1bZqB6I/KeKRT1ocxYHSPeWefIxW0YKOQAV6dCUhj4qHLCC7M1v/ayX
UksHrqR18uyuTVHnVfuArSkYwDCnGoTxRuxt5IIBGS6nppsBUkf8UZpgHQcghP3CJsOSjcXiV1Qa
g7bgXe6DffDJquMNWSn51Jf+IZszIJYJd6VIh9jezEln7jqvdI6s0n7rQ5PFezds04tXVHbxbXJY
uwGUIu6FxnWel5vZDcssO4IcoEGxqz6cJ89y88BIAGrI87DaTZGDtDE7jALAbwG0eNLiU9jaSDi2
ASkWZlP8g/cg2zUjc9x6YsjwqNlVJUPJkZvGP9Ia8EVeFRdPNNQmPKqR7vVmgjv6jYMKtwWFRWJ8
jQ3U/AMGbmTbKkVaZ1ug/Hgc3Xjji/3/djL85diL8wCxJY4ZSJt6O+rixhxTWpFempIqpV1/6lqR
WwSeZSW7WfgP2AvzdhSa1DHQapDRVae70OGY2DXlHF1isMo4m8euRwZ+7kYX2W2Q2HVycfb/uSWz
tB/+nLiV+UWLphK4DzFSl8oIm5+LPmobTMWrbNu7zNygVNO81PqXuYuBiLWYzosDJq8/OKbU2Lts
Fmx66M0efCz9lYGp5Iza4eUQYj160wtQChbRwn9o2fhTR4LXfxHHKRqkuLrbPgF1VQI6QUNkDIgR
R/KkGs0sQ/kbIEp0UQqT4NTmiHsEULAYUrUMmEasALVoyYlkFrKnXj2QbXa18bJg/ynHjBCn4zHe
41Vnamdq5JhUq/FgIQM9kDqLOWwzZvi1kVWPHbSLslcycleKCiTLJy+LAVewL0OgXua6se8EVyDz
0mFnxmBXXjR7/P6JnIdj+OJGWXPIKCk1Fpig8xLaF6DD2RcarjQ0Xsp9XwCChsySsHybrQiVSu/2
JP/U85f7gI2R1QVsg3/pQGLsuGCBjvUAyN/ONTIr+g8MWilft2vgUkBo28sBrDn+iU2pBWayzInO
hlbuqQq6rsfhMDfms2N498JoAN0VF2qqpXaqgOxITUIaUo9k8QQKVfwt4EN10dSjxhvteONOTRlv
26kEcnDgt3O6Tac0uVDT8O7ee5CFkxNfQB2Ho/OmqtE+mJM+Zzqyz+0Q4OoizspQevpt+luFilhB
PjB7PjgcCszoUR73QB1uZFO+j72JS4V69PM6/TtJJ/A5Cq5x1Gn6L0WxGE8iRqEN5z5tMQMSaAvY
bW+fui5sJ+zoYgwgvK3V4YW2kpENaU3uVZslAaNuX4GMPuh5A0fSj5qXH10z/0GGMwPHMA4C/qPS
aycnAqzRMpQTwEFukTEAz4hydZUJ5ed62Hu/UE81JJMu+P+y7/siOQGb+CE/iQQy8aitQ+88+Y8Z
T5RLxEL3T4Dr/ETJq3ehJnf6e+9Rlmg2oBtQMa7syo/G/+5L4fXxjCc4CujE6MHWnv18F4XVIJ8a
9D9cPhnkU4L+3xfigWLQs4UM2j3XRv+sHgdkQKbrZ4vsPzxS3Ah8VG2Oc1IgwGLvm4qwZdexGGoR
S+tEMj8rUlQ4UOE2faveiHSc0mE/wQ06H7wC7JOK3CvV9WZjYNPj4CzgBCNFnDtHE3x4zySKF8d/
KsP2jF2HMdtQEJClbmoTXGymIMVEATTY0zMvPHCRlwjEeXHqajhPpAX2Gahj+vGbpw3WrTC1L5FI
iDQscBHMmYe6RK9Jd1VqRtHwotkgBqFNxzHmP5sGW1608eiDksUG+k6/kqm9SSHvO2yeKRH13uW0
XUkiakRsZa+cSoYNsqQ9m85o7+k8++FQm46tq9ldrr57eDhpJ5065m6cPt5jbQcA+Y/H8sqOFD5q
nAO6YGQkycnq3O/4Z3xNs8raYSqR7B0xjFC6DYhYXm9I28VW92zMwAt2B+PrCNrCrzOoWYQlSSbH
uYHM1X8m52KYk80MWs5T7PX6rTPAIdXEeAMNOt9RAWuK9OCrl0agFMSatdv0HfAWQ/2Nylm7IcUp
WtOAr1FUwmJzLN3bRXtOnVrfyZxSyd/nABc+KGJ7BqAhittxf/aTykiNLS4VlIDqN3Z9ynVTnOeH
IGmLG23X5xxlOV4fbkkY6y7wS6k7pFYI0AdYNiCGk70FR4baTmlWgUgIdPjpxFtP8jIocgbFG/Eg
q1Chv609QNKTohQLI+pRo9PCSI2J2QFJGGsX0rpD7mw9ADps3bQtvZMVDkh1ixjw9gUtZimS++uE
FfYTTmnrPSYDWdAQVybpHdvB1sqIR6xU6QA4A9KAcOXV7Bt78qq0OQvk2BF8xVaE44Y5Q1Iv1jnR
xaWpHiDaMNVTY+Zj2yaQOhKTwQTSv4v+B9LunHNEE0fl5whn6UYOoHT7L5Iwkn0Ugo5yTw+ckZ4y
SfpqFLZ19inxc6Ww9LDetLVb7FPfHC9xHwEOeBraN2r8LPmW22PxRKNu9rxD14bmhoZMmI3YjTLM
xX0lEQiQ413XoApR6xMcRIHh+QUEDHtSLoaDvUzkFgZDzOoTyeiiOraJ2TjvI+w4Ysc3tqbrHPqO
tbdHB/WmFnbl+syzsFUNTRmXWrmN+hQ0DzpgvYRspWiGAcXCRjxfyzocQNwRt1uStXmE0zLwnbtI
W/8NHLU3H3VTX/qpHV8La3xD7Uv1G94nzqHXgPeUFUuJmYKJ/1rh2DxrU69/q2KOqQu8q8afQd0L
sA0aYoWHhUK8xBc5jNsgSbz6e5bP9lM4oXaLokXWjLP+KCqPNBS3gEx5cOW687KPLAdVhqIpa47i
oxGl9uB8c6RCw+YBzk1yFEJ3Ds7yhEnqWCYLpLWZ1tuqCicsRVMIVZylMwJbn+Int8iZDE3KIirH
PWio3GDo3dTdomjdeB604m1euIHngxhRKLvrytNSJT/oQqSgUAy8mzMbXipr2DVhkj6ZNf7WhmhC
lJyep1x7JREHtTg4LD2kOPZ4l2yVHfWsofpzbI35lABp9WXAHvILYLzHZ4YcCjJQcq33lwOPO+TL
CFsVKAVx58YLY2OvjEn7fnNxOD1PqAQ+miFrL4BfvDfYwxcZRu9j6ikbY8LmnwdiASVStiTD4dQ6
3oMdaR9kFCBqPPzpUAII7uRfAT6zs2x7PFUt2BVF8YfW2fYuG0VKJm39qrHcKAYAog3G8QwkvQK/
mnzAk/UPGdn1mG1ttXTsXsmYYinf+f16SvY/x0uRE7nBCSbKvMAN7bAVjRYRajm2WV+iKdwTcRYB
tkliMVKklraXZoJxTDFwjeD8VV7KlXoflRTS8KLj1Pr1WZ0mViUHcVipY5v84wkjZkzNADwy8LHV
BjsqrTxxpDEKwtfOrB5RdkQa4Yf8I3bEsV47bEnmRO7fYLTtGoAVpv4TT9wGBGVjCBwfATCQCjAB
6iW17gFBar4C9HstJyU1hZcCKeDBTakpFDmTLEQBUxCGPVKL3q+hjB1xcTU0CYSAxv96eZQpaRxH
Ycpq5aVCPdzGZxfvvclH5TRDovnH21DG7jIZ4Cb8eOcPQ3Wnhp/dlqwaDioe2apvgxQkq+hb/Fd1
Jv4MFv4M5LEAAQNLty6wRsAv9mL9aCYT4EtprLHeAnSnkFKzGhtkJW21dtA3xWx2G2bh0A8F6uHd
QY4dETtMNUClSjcSuJNTx3vqqotjWtdMgnJUuMjo0mW2GqxL58ndhQV+vG65PDfpMn41DW/eAGjQ
xW8SwzlDYRpjDdgNxTDLWXcFR0sCsCpt/GolfvqGjXjSUSOCtWMPMiuJhsRnAdswVOYrNYsT/tCR
dHxRolSwbttR+qLNmvnKnaa5pexvpXcxD8K8Nb8pUdtr7WnpfSBDRvo9MgP27B7LLhSsiThkDCyw
cVtwz8fhJe6AFJbnOQGgB8YjyUB+0IDakXYafTCSziiRabDnl4BrzsOrWo6HMrEuZmhhAwwIa02g
xiRM2Ghe/HjSoMm3dVV3l5WITKgxRATqSWMyWubIOtz3iwzfN4Oo+m63i48JXoV5B/IpwMEy2ROS
KytuBA642XZYvntXK3Oq+uwBF2MPSI0IVVXMKN5yQ3rrC/AvNRBdbAFXB1D5GSQ/1xhv1avXM29X
DALTQNPuMqUteZGOARlG0QIsB9dESgzSpsaAjFLkNtRbyx+rKzLXKYLUtiiLD0xrcnYDzWFHD59F
j0YQi4vZK81uAYDQiBxZxwxQqFjsjB7lcnLOTPqwT+ITZhrPdV6FN6PHqWNbF3JkDUt4mzs8ghud
oSBPWFBjGsisMXzMs5Us8xnqRBvL2JCb53r+zdWm7Mx4+l8Ska014mdvM20jR+IK1Iv6bOeMBfv1
Kwbvkheo91wxAY936DGRpdcevefcyYg2hoZngXpv2u+yZAbhwpj5No5VbRvElZ0DQq6kbAMam4mB
7mRrV78UEwwakmYU1RJay8zARw7h3snn8jaCuRVlVL27xxEushWtegSM/75MmfG7bfJm4yRG98Xh
Rrdf5qq7+vZgnuu61g962+knZODOG2fSD5SXI5NzmsLeLIWpoxoWuTpgnOxejGpZWSTYAd9MwoIc
3i2izsk2/QIka5XK4TAeIa9LZH5QOoivhwmyfjK+J5t75odIFFlZpmYIYFhrflZxsIqZQK1NldcA
jmAbA9RUF48v98aeMsCXqvHssuGCRG0yM99tV14mTtu1hDhKJ2Tr7obeAqtBkhjX3ga5pl5MZxJR
AyID5AuIRrNcZGSRXQ1CwVNtjOeVTHaB5VkceI2E31cs2v5DK+CiAtlZEc0nF79j+4lkHxVRHiX9
l0mghQljoHqA43LA36zTUZxm83gHEgEQtLptfyJPuRg3kL05+mAMWdV7IjkHq8ikRwaoCz4QWS06
+OD7LAt/Qr3xoqFI1NXHq48axws34g+yqOJX0oZ9OOIhgYZ6CygqUV1k8S0NQfeIP64ybOJvc9VW
13py62HrY3YUpAl4eDUBtpNjMQmKIw4iMiPSn8LSFpOlWt8DVc0BFbWRPDPXdPGu8/KfdXvA/432
T5RB9+DAnO1DxfoEgQC3XWO6OYMOqQHytlEfUuRSIRMQqNykjSoAWQczSoKP4Jn6ktAQ3+BdTTao
yzaA0BVZW1L4IMA43hMZsGRBurGAwXKRYnGiLvcmbHFhY2oKYgYsbDkmVYakzQIL9x4EcN2wj8Yy
BYM2mhA/eUBPW10V0HgYmtDB2UihnwbdCUgdhjmOvlrxQpdd5Tm/hDbgQSjBsGxcfs3D3T3RUOQc
Op1dIqFCKOYMD1636NbJiL8U5C4hPaYw74Bf2JiHGBkqjpeHFwMAKnsWFWkQxz6yrEnYijyFx3G4
IFGBNFmEzSDyoaFSKOcHmYzFTWvexjZr6+UNJVeCRaat3vyY7W03K85JMvtX2+ibFkUE6BoSYldQ
DdSM7VYakLSwMRgMZ9npes/ApWgmjfSPTEy3hg7VgyIENQU2ogPXHaodbebL3Xu5cU+b/bL7D51m
hOEB3875H0Zitmbk04zTNtFdWvMs8omPKovDF9+VGmIpagFgHVu2pMAkH980JR7bdYMuWdJYZogI
7ypxLLDOLWzzoFDGhQtkBPue4EZcDwCD/NPKsLjQmIGkt3UCHOkzPfk5ZUAbXutJU4LWF3tJOHak
J7Tr4sjInI3f5ANZPrUfEvToed7Y3Q+soPlBPaXVc/5B5mfGhrsjDsNynCB3jAOboTHqLW+jtgxI
SM3/dqwLVDnl/n+LYQisOTKiW8h4fcT+H5YmoTZcFAvKA6cKaf8fZEPRzZs6Sw1JykIEK8qNev8r
Gd7f93iSm0UwvRR5gX3f3j7R9qfaLJ1DwFXWnt3vlALIVr82VD/dPKW91UeNNTWgnWqHee+VY37y
s9q7uKJpHM1dNZ/JkgS5gajCA27Qvxn/z/FGL9mPrdsBCPrXxSYQk0wFa/7kZfalEURIlWio5zLg
fFKv9hnIxS3mbpQMJeVgP3ow1HNkf45hdCI5NRTPIE4lGoPmpDmBxfCsQlEvBxb9vh3yAQXmgGrv
2DYRR7Kl3WK+tkIG8vD+4W2W7nLSkJHsEjhQVmAzfW0vgiTvTirQKrD0QYo8qi9j5HI5yZLjtQgc
9g5wJh9YwRJBEFbn/nLnDqMxkYKN1Y9yKgAfIdjFpN+q+6kf6cnZXsrZ3ihyMWBEDWcwLKGAfd4m
PrL4CXSc4MYldHjrC2RyElDDCXEcKYsjaCaoT2JyA2SbtuOT85NEBDpOcmmt7GRklA/GyV5J/xHT
ydNnr8KRs7oniqlcJvHSvWniBBhLNJz9UjdqzPLepTE1yC8AIQlpQqDXXmgcTbq2K6fk54NdWTEg
zihhAazRwx2VxDCtmwuEkJehT7znDuynYtBYPoD1qOcV4Z6PWDqQwvAd3Q3SHId/bg7iJRIWIbiA
jH6xO/w/cawaqO8VcH2ietzSzaW1G8V7+ZH8Fln4Ad2uuiH1kai3+sTyI5J5VkwM6aMISkYF0hbv
U2+3wAayNmaXERwLoIJPOlQtWxneiajClhp96qb+SlKytLQ4v8wJUFc3JARhDRLJwS63tCh4Bj0y
vxRWOIM1GVM4P27xv4cmaU4UDocqB/G7FKopHk39mmJyAH+X+rtHRxo33n/6rlquWpU3mwUljtsE
dV6XSZztZp49Ykf9fUw9asyhBfeODyBkoVQNuS3C90GmhqUzlTsQhKJc8t0OXNw44XJ7pPY6+jju
8lR3CqT5Nkg6dXPvBwAjyvFGE0AUEvXIQ6gFSQ/W5VSWnzaWBUI4cGtjzgZcTxJ6SZhdspQBQGaw
sc+eZIDXxcGFNEzJkITYNgQSy2zeDQfQau/CGQSFHgBij2BQvq3KV7ioDlMgcR9NlJw8dIKHQw1w
d0iz7dL0xe9LOZ6rynT+Qm7md1Ya/PtoZPZutBx2AYi5/hSPsw4iPABco5a0lGutCmfIFQqmZuyR
tcVJrb8ma9CvBrZW9Lxsr3HE2NZC1dz3PM7/Zkgg+btugE0PZDd8j390Gh9/FEPZbrOhH1/6qTQw
8Qe2aLsUMYiOqm00jWDd+4QcDIDU/KnB+fVmjA1BzIfFMKp7fhGIkUvDHC7Vj4p3oq+60PiGLkIB
P72SuIi6D3nh9wA0pCh0HzSUpGTyFoRhKS6i1DKC4DFTsdR90K0qXzIhmTJR2ofPRRdKxFemFI9X
e/9OVGQVTxq/f2AaKi0FBby/cVocLBTfP5W6mPwzNPTZ3i+0+tuoWOpWV9+WCqQ+LJChQWPUCrDT
d0SOCLklqERDBq0QZQpBQ4JpEN6G7Eqd7I/Ao74jbZDfAzgIkFpwoucgQw6wKU/LCEpTZH+j6FCA
GDQja8Y9jW2qDPpo8w81WUa+92SIONKFZKj/RAkjxfxog2y68OKC0AgUJr4sD5H1IBw1R/n8ZWJY
eKsKkUWIu7Bmh8IZiuCxziRvCwDgZS52jsjfBE+0rs/AsDAbfwJoQJ1jigMMbXk/qw9GXWrIqCmQ
xkL3FqUpKqKoS+qhyL7o4K/ZhwYK+GwBrczEjJ56DzIttXskJQobAMsOh97ukXSGkbKjIRLF7qFo
+P8js0DJuW2x84Rl5nTPSQY0rXaO5z9JIlOONaFUFi1AVLqVR5QjcybrQCkQRW2BRPz3/GacscfX
VQwzBUMFr/G9moL8qU3a5uBP8as3hoJWRbBHyS6pV1I+opAX78lQ2/mAKg6ScWch7fslrgHVEUVF
YQVuVf9eo978RDLSUhOGrNo6KDbdPijSpZ+OBfakAmVMPc0UNUr3KxiAN049p6nj16lIlh3hoWoR
6NyCvPJ/6tjN2pNs6tzhMgi0Veo9yAD0DA/p59WgQp5mC0cS/oz995Yj02hGKviOxq5thoelG4d4
t+Rg9HnUP47Hbij3S8eib+HShTvXGJqjxevmdyAIg0JkBkhEpdeXEoVhm3I0m9/BEMJRx2Tqzy1I
pr8AJvULDha9Z9drJj7vNV7ly3fsArqHMreKS2r7Wx0b5ScalcAOQqaNUMwFCtS5zdwqkCoh5EJI
GpLhsCPEvMjRp+MQDQc5JI1WNuVFY9kvb3JcRdcAFeuiPg4xF6sGr3njAvDpIXquYYuHriYjkz6h
a0pTurulwuNx6aJiJy8iYq7CS1d1z2Qk70x+RHFR9QnF95Fien2SIWIzwfl6hwmKNvbIH5YgogT2
mws8UT/zE6R0x9WeNNSQAsR2WOkUbgxcPQFGqtRd4SRBDT6svbQhTZuGvzWt6e7VHjD1aMcXSeZ4
TIUdnl3vO8ZqK3i1d1wlM35SSkXmyvtBoS7wWdgQfGVBrUfTVvfBK6nIH4Ht/9/GNLUdyR85JJUd
qR981ZB6RCZJPRF0EQ+AB7lislS2JMOhNpI8lVr5kczX07eWV9HVy2zrDQwHDVIL2vrAqfyysI2L
WZSAQm6zvBW5Kjv8N/XPY2i8GsgWf9LjZocKea3adQMQlvwoxoqF8BScpZHqWDDzUFMIUhxlp43I
pgqQqzyCUqzdGHO8GO1/MuBP+gDpOstnQeotb6shiKTewFGBwywtuRFS8GgBsDBQoMESUxiExJA+
4gvLMfiFTl7pl0cFcUw9q6j+GFHhhro81KMOqDD4tWQDTFq4TbyUbx/Wcral33K2aGclBxqIeQlj
zAOEe5M07Z6NyKaJChwRGrTbbIqNZ1bw6dymbyTXiVABpetOCrhTZFcXETgteChqplimbXOw8Wyo
Uiqu2umJerKkKm4F4KtQU7HVqs5KFl999KYCLPImbezmxea+bNXasd5rJvhFm2V6BkBBf3NEw7Sq
3o71POwMC0UPQcRAvQegK2RKpP2NGjIOE2ABdsbYnZQic0cLaem5JQ4J4UuGUeIB4kEH8oyDDRHa
FRHNZFlAQ0+B0kcybZo7rIDNP/3EaM4eEKSPcYNcaSQlzUhQ68FPWhdLgP0PQFw6fXVLQM8igC09
WytDgLCkejACFguUArDIwxGQl8PEDiiex4JWyKbIiHamjiRyE4lbT4nbu08eeAh2rsBWmIGLuoD3
wwYqUYs/X5em9bWOcwz13qk2HDghT1qaBTNQwJMAhfj3npBxcIXd8LdOsUgEzHFPnJsRL3IsTDFW
jT85rQsQZwhJvaDIJWCRV2yV7FNrL8HjFJCy7XnOGbjHZ40fGDB7v9EQszd+MEYHeItCi7LVaTUk
rTkv7bf6pwqeiQpmuonCDYvN0pWevLEYXyXmwuIeyebhzgoqbybHTz8n70GsCuqLSS651LSeVgzc
wxsVAM+3z9YPJCtDsEOB/fz2OfvyL3+5cnCBA7Rw/zQUvfs8mqb7bBFGHqgVNr0Ykoy0vpe2T8i3
CEiuHGjoA2lM7Lpre1JEdjeagKspjKNtJ389GFNMHuFQIuNAiBWXnits/fjA+j6Mc9LgOQTiN6tA
iiS2q+JnnO3mehCKru6jOruuvsdJHj/bpm9xJCAjO7JeshPJfNQ93B0wL7Y2VjPbWxK6/tIbWxW6
wPRsg9lNuaHvmBZI8lvhUQ10i9H/8fDly+UUaT1o6etW6yplbHRxBThsTVqQWS1Ag+OaXcES5F7A
kQOqNh2QyTFS8CLRUG80en1fsgT/WYXW6Gv+rOx0IOZs8r72kRMABXkorR9XZxNTzjPJVeAh65a9
kRYjyqNMFBeDDLEXB7bEoS2PSMRQYgLQ+N1uJVt1pfevWBQmXSpUY5Bz19wvUmUcJ1TzPHVs05du
dmxrDfi8qVfcetFQD/Bcv4dRmp9phMru8mYh4/rImgQk9+9mpOBT87s240U3JFNxI1HtJ4CYFraL
UX8NZyc6yae4KqGdWuRedpVr7tSbgB7o1NDznUyMPrYEgwaXLwtSlPKFwiNUXy3lXX0XiiuQuboA
DekqeKu/LLX3kmkaJljMAwh/yP0qkOMYdBhPWW2yJag0cELVlXNJ9RaWKEsFhIlQe6yJAVNn9lsa
kkK6mAPPLnbZ79fB6DqJiePqOW6Xwyra7I6oW/D/Tuo/aCazmlbVNNOh6Y9F3Nyr+Q/Z0jhyQ/yw
xp8rEzvFJlSDPFDUJ+W9jp3cqXaCzMPeb0VP/FS8G2LR8AkcGGlfHUCqB9y4dzn1SKab0YuO43Id
yaHe1U97tkkEsGwkmmEEzkxmtQWgrzE0cVq7UrQulucko2YE1dJL6/LqqBQUhXyVotSQLyz9HuKT
NSAZf+NhBgJZwMJH2563FjLR0ICb3gIuq1leOv0fygHwfJdONGSL1SOyk2lMGh1nAQHQbrI9qZWh
GrqVCxc1ph41mtsOu8WKOhlQKZSxdI78+S9w4dg77obLmRp89xxbq2IMwO+xACQOCKe5y9A1E7aI
P84vg7sKppbedMHYophzpZZOgwwt/CmqcqJwari6PGmk++PlH+wHujFypcYN90A7r8+h4LB0JfMl
EnHOvuDLXI1tlk8H0PddpMx7MCd38qEeqamnFFYGkjScRiMuJjXAmKCulCon5LmjUtFiX1VSW1r5
0aaskA08U2Lcv6exST0lxvHFbs9lw/G7Rl4cuaiEuU8T6DgFr2x3ALhofgHwxI+5xgsTOSrjVRfs
z8T0TA3RPVOPFCFgZc5tM28e5J/ZUrgxZt4WFDha8K8xH3zfbwekEOUVVaS9NgChL/OSK3a2+bSn
rjXl6bUrzCtYk/qjk5Q8EbWuyUbvlnm7oPAErKnCZzZ4h+M8Ye7iLCHdciPKAdjlpwCmMhftVYWz
ffyewSMSJIXRGCeLm0aANNcQ2C4c+2tI4jO3bo3CATl+eATFxtecme519dyipxK5oUzN3KgHF/VA
sOc+yV78beWqzMi10wsTaQqwlZelh6G89v2K6kakBU4esVGBF4eGh+mmiWftqXTLdcN5ap2dpT0q
uT3E4RLQuLX5K1YJ9ekz17bXjG2bLA7Sez7EJGMgmpgqcP5uMSfIYwhMV3/VUKJzUq7ysr0ImjTD
Oui1Rf0DNiIZMG1yh7EzKu7YeTJQKIjaQXSlqogGYOTYZufuZiw1jm5T7Jhndybg02BEauqtfLxp
0P2LUkl7VNAGUdPFfgMGasNEnUUEAvIIC6ZLY487wMdUyF5E0/Re+UzDdyWZKjn1SAlEr92DnGKQ
Ei8SqXxw18BmFkze0CLL1A0y009uce9FX0ow0l8de37Rkyr+IkVL1R9mrQPvgLCgRkumBQsIICri
UPBulzjGbY4NE2zSMOuyrL75Bg+UU2bM4YmnGRb0ZptlG+C01TvWzQWAYX4FYQPe1ijzsU/kRwoj
dgOXVeltHEcdz5Ks5CNou0XSI1Ior6MgD9Cwl3Us9fKVRnOX1+aetCaxCjRW1214nHbYt/7lYmvj
6D2Z3rQ3Uah4kobSp/eScju3drPvwggsFYXt3gzU8N+qHuU0oNDqdiSTioYXR83GPFjJKoulAFVI
T0o0+b0LfA0bhZzT8kxyEjFAtIJ6zmxPkbiMC8QrgwNnT/wydD7leCj00yEqQJ4SqFIHJjQ4LJsO
ZLhS27P+wUfXlgjlPu/SXgR+qKogrYpGl5EhSWMUWGKuyi9EBLJRUX9ZV7hLumvb0Cewun2s2xCO
64h1H3ha1CFT6R3wDFs0IPXGM5mgy5QCyNfmU8mwC/ERIY2GKKp+Q+FReKJRtXDslQPCDnmIQPDf
kTDTyuXYyRx2lg82YGAjzHut6tnvHe9sCag8ZNBzkE0vjZSVNohCAuSzSTurSf0zeVHziZxE73HJ
nkQqLsnkkK4IuESgKF2wO1ZdwLuov1DjI5v8ZdhT3wj7u9QEB9bF86dnZUhKNsbDAXjb2MZ4j7AI
L4cPC94mBts+KDpUquE5lM4HFZ08NGz61QAeveCEu3lqe287m1X8tmg18t2qgZ9p2OmA/S1G/lds
6fEbiYBGiTQ4ja0t8mL5i5Qg/IneOoaEGYpBXnFb2Zd3CzJrq/jWo1q0BgjICAy4k53jWURNE7J7
T8mSsY2B2YEUHZJ17yYPxlUTlvs6qYBA+x5PBV16SxB1J0C0dpHbSb4qlLJTvjgqX93eMk0/7rn+
eRINJwDN411BLwzRpKIBI8T/oezLutvGtS7/yl33ubkanMle/fWDZsmybMdJ7NQLlzMUAc4zCfz6
3jhMTJW+VPXtFwRnAMhYEgngnLM3oMVICR5svGuiCkmO4JWfJTK4SGPDW/994DJPqd9RZCDd1WTt
Mi/iiLW9vnGlQVdO84Vy/0E0oJQDNa99YiijOPHqV2/RmYAY2TRmD14e7bIYGq8P81lJlhvz/5du
mZWGpUMc/UdTm2ASGA2OJOIKIBwC+dBcRJ+d3OuO5cDYNnfbS1fV1Rm8KWfCxvGDcXp8lwDmOEsE
o8NjPKezHHlylhjL8jjXwQI36M4bLHEMQTJHqqvy2aq131JQRNbpncDOGElmeM7FDOBTlVEeSVre
yPQyNp3BRSp6jZS1X2/25UX/biTVzfC/nZZF6ojfqdEdozhs946SqArSjTmgPkjphsQknn5MPDO3
JDEcMcx6EsmNBpD4H+hiJ6uBqKKn/3khGzINXOZZrm65WJ4oIAOB4GlC7g4oQ8Isi4Dr45h8I7Wu
Yzb4kRCn8O+okV5f7sM2/7SokM9o8c08A3UXU1qgIEnFvdwsuiv3sZFmt6PrIG19U9sBzqYZIN5T
gcScGbaEMEgW7JIrnJIbqJPFZxlCvSGMDoXtlwfyINXNUNIR7El9A5WyDPmtz/vUZL25g6b3ULFr
O28E3+LbAxaW1KWmAPaUL8WZhLIKqgHVs553nru93TSbqUB12DKCerfTCNBUltjnLG63HuYEnoLf
TUWXq131XGrSvTas0nvZDwi6qvhLhWIdsbcdlQL+EI3FJd9YA4s3JQ507sPMnIDsG5RyBM0ABub+
9KWxkIpH3ss4Mi66V1Fg7UXKq3lIjlQvweCFlcS69J36NDbC8F4y0OmWaajOguPZId2u/6RsBCcR
KI5+APUPO5HsRyaCduXyMPtYqaDctQBwRoY96/bxJBSwE40MJTwAh9qCpycD0nVuAfaoA9c4MHDf
vNIBFBjS5cHoEDf+dpa1d+QmyNN1ymSTp210QZ58dKGeMBIUWyGBbUe6tqxcsG9WWIcVJSAFF8fZ
0gPoKm/6S6MnmFU0g4F4zG6WaVo5YsVIM8zKZR4ht2DWA3+zvg+6kJAAS99UTbj3WCvOoEprQWGO
YjUTiCPnSbzcbkNpB5mitBBRp8kBAu6ILe2yBe0tWWDPyOXKb2KUUeiVBa0F+rLdp1jEPJAKh1lq
nzLfXS/LCw50m6xoQX+rlxLkscxBo/QcifYgqQkKoAHrq5i25hdUiKDdJMAlvTBPFlBMSE+pc5QY
R83i+1e3xQM75hRgSCjg6MMB2Fpgdd4hdaNHtbNwFSp7p2DHDLsGWJU7jYcMuCH7onIPnlTmiZp2
UuE0y8yukF3YtYEJAFYhgKTw7rX4k/nKc+6SnUyLJ/VCe6yCu0Vp13ivACMp9vex5R1oiK0cb+XV
QPVdYj+BLGR3XuQlsAVAI6R/kmWOGrWySreZifSOOUw05OC5HppoAxBBnGj4eXRZmgqhhPtEvpJG
FgXqf+WEPHirq409KVsPNEarPgFlJdDjolUU55c+Kk6eBnWkBoFc70q80XUZXrH/7EIjZNIB2XGZ
9WYaEp33aw5R1hyNyp8H/O30WYzComYqwTKkT/zAJ+OcGn1DJFpYmRWrxUI9MpMjidQIPXgRyYqk
FgxeHG/GsQEn2YPL/lg8bqZqJMMJ4XI3bvvm2jiCowzdparKM61VJpHNMVdfzUVX7VR7e8uvv1O+
7qyb7W2DJOdG9WBMolquDrAJoAhCPLkiYJTB6Bsc9ZUcMEMljhhGFH5uSOkk+KbvEJ8Ci7imTk2M
zDd3vi4qnb1oFHDq/NWV/zxfX8tdamE5PVbAfQAidY4yMUSfsrIeLlzHpkg0LQbqbKwRt6Qj6+Jn
s+6DaC0FltBfQ6knc4Ca9GY8T7kYaY7lgn3jxchELPM9mEC985BmRbhrEj8AI6vcqzTp6w0qcbzz
3PWqVK1qKeytOXl2dRk1wBoD+XXE5YT8DDyrVmYHWmoaQ1M2okMJuhw+XH10faLMYLt8yFffqSuT
G4ovnlLIXqrxXlvThz5PcvOluBozf8FKFxDUZizDTaPRUpysAOyKJ5sfbuD5u1kki+el05l6kYZZ
ITGLc7zMygxEJO86cmlybL/mGWMBKJla/EEeJvB0e9SR40rLiLpDnVUXscnI8TpjxZFpBB2Op06X
GN1p/p7Q9wBw2CiNTGBpkYR2uvqaSD2E5BS3s+Ug2o7A24hCRtbFa+TCiL2UUbtGDBiygXDCEZhH
YB8n2RKNqSP4H0YzbOP1YI79pYjcTWzbyZPdtMnTGPPkqUnwX6rMx1E0fQw0SLYHGDq7Jxu5smB8
jSYWnWaPfmAS72wmDzQHNUhqR8A3bKfdfK0Ge4htg2SJ+WIGPolLxMOVVVlgiEKtA05O/QbpcjG4
CLXO71oYtEg90lU1Dj6kLe9u3MjI9Kguc6b9mLKvfzsHGdJRRSvB2MVN8h5/BwOZe/Ykyo2RTuAS
vJFlln4PRK/Ok1f3j62q7i2NZaq0NDUNlnZgh2wjc7Z5DWfnFH9RUFea/T7N8HPuQ3xh936gmvAh
a02kssUgCzCk0uW8zhkJ48EB61xgv0ca9ZsapPmws4qSbBeN4AkGJUSzsuvKPoSUJQJo6GxvA85m
bZAM2O7uIbdffDEBs9rzcPY5cOdjXgbNdqHDneoJNUjT8EAq1xLeOcPBJknEq1tYk7Oz+w57Cc2r
S43nuj6eCB4yCCwTiw6ZVbseeXWPnU6ZEiPrsMaGSDokRsWP+eA/53zEC1/rSdU74HyMPfMjuc4q
bSyRr7C2jQGvxTZMg5UK3OghXZPDME380TBEdp+IZtvZVnny++qeVfje2mF23URJ3OwGgMKubgym
9jNDAPQKYHltFysZSAT9zYttW9GBJg4mv7uavXPuG5ex+1u1vhlQv9zbHigcMxSfy1T44GTu/Ceg
JO0G1P5eSGK5Ug8ReG2BStMlaxHFiML2xnfy9xrXf+rNId5jo6fjIhhOhq4DKWyVjv2uwNF/gp82
mJNkxpITDQFfAvYNnu9uo2TA+9Oxa/dEzRRwYL8q5QJ/Fj3SNVXwJ7K8pq21uKFOCdjt2m8ZRr2b
sTciuSzTLGP/dqqAZQH28HkKcNywBtQildgszTgOa5Am9EeRlqifJkNYuE54oLIcDyeb5Yq0DnXL
FsnYVl98jkfkKxetQDGTLt6eq7WpS02DI8YkQnyLqrhJhS1ieY8Nfr3pUYWyqlF8FMq9HaNwGW8v
UX/x+wlIUAw4xK1i1Zcwr34AEcZ8VHhSPo559CepTeZ6m7gfvaNb2tmXYRsGLD8imwW5EyCV2ZRN
oWlaHPsFwPT37qDSD2EtzQ92V951UW2/pGkjQLEKmFnXL+tPIUgRlZeZZ5kF7IyKSjb3SOen1njH
wm+LzYqaehuGpgmKprZ4tKoXpEWDb0fnKkYKjWW77XZSeJyRjhrsb37YanT3FcC4jlwOYLlwYuw6
0aCABPQwizwV4+wCXiIY0nfH37gsKuolpuD3DR9+zkwzjSgzVxVATACw0Omm11gKLqEukDx3vbH5
s2k0vSRV8vaanoM8lzGkKxCr1JzPj/PYGMDTSCkpt7bVAPdVOVittCHKGyz8YoDxLr3qkobAKwAC
M7mY2s9D/GWLnaK1NXTOIsAycvO5qDs2bPPyRAt2wMJMOFRV+T7vpuu1PgfR4F6NbFrNC/2r5T11
yX2oihULpycDCBXgpgT2r+GH4Ce2xj2BAJNKoGp8VyWq3ZBIhjZLv/U4+NrKVvLtYJftrk8L8wUY
dydLNqAFHAeE15RvP+U8iY7/bw+AzJRrh5lq76SOeUeNark19/5Z1yvxjKB/fTXUjIxvjhEwwOGK
n1VTfy2wwjb+szUM02c5RM4WXNL2XRyYP+YS2TByxWmsdRWyBaBC7KW889Kg7AufoZQ4yplQVXBW
LajOobrxAHL2tc4eBfJ14rbY95xNwBsxpkcJOJR9G7veqtMiGUC3UTwCnYKE2KjLCBkYiKoWPEwO
QBv/iKjgs/WOJj64pYdUDwM17u866vHRQeDPMlzAuP+CHqdeX3TrElRO96BvAjC0X4fAkczE40Ci
ivjKbpC4LhQvzxMgiM+F25WICPBNqlWkRxpSkW2uuthm+SsGUspN2IUwkWtSpQZAmzyzAVvDgERA
DqDDXkN6zz396L8StaHOIr7xWyeYnctGAdSQvN26TJAl8NcpGi2SLmAWIGt7PeXgOSGI6HT3SlvT
VMsAlgNV4ydIkRcBu5PO9uZzx7+FT17OCW+OFpczQaPEAjo1onr9O+exsdZBn9WvbYLIRNiaL2Hm
eOOmFILv8jgagSxUybsbGoomVaheLUBZjJohN1zNMnmqGpXgO8R+FLh1mTxZXvY9zGX0jAT87sCk
Y+7bgOefhqj8nMRJ/g119d/FFP29A0oMgDacufsiGvaD26MGxzETfm4HC0U2uhfHQYrUoneZlKwB
n2vq2/32xjCJjgMeFg35TTQjyUOK/QUyh/dD2/aHgQenYGQ4m6vBlDyH9GeZAvtz9J6i+UbNOntN
XQQLgLdA3Tk7YO7qCFDHdE7BPGzokN8xmizCEuV9wNztzc489HmE5U/cD8/AQwQuB0jpQSoP7MlW
DSA5T50tGb2pth9C292TMebwL1IH3LX4zp9IV4SmfyzbwMbRCawellxWxbdXe+oowU5cecg4OeOB
a4L4JuCf+LAj5gES+nJHvAO/LExjuP8SyOIpYC0UApyLftGhYAnZfWgr37QBE44oTBwCTIXKnKjA
KcPRcXIchjbdlsqOViZqgEAEBxJfgFP7z4NCHMxF2czK1fjcJEqNEN5LjjibtlLTvfcWA/mFfQZQ
8X8eQvMLhx+bohyQ4RnL1yRIcSDblBeB0OulDZC4AJiSwrnTBoCEImReg+5yNo/YVN5lMKRgdthX
YZyufCDN3tnZDypzXapeZ+SgBW3ol9sVuBAZaRjhD5GIw4FBz2b76wpLp/vbZI1eyXtDHn8XHjK0
rfavgk7L4BjxsXs/OVHMCeSA31SXADBV42QskBZF0m1dZufHRbWgXISZpUu6SjmA9+Yvw0jXhC5b
s9B2wgZYKhPXiArNk9IwkXZfvY09Mnx9nHPztRe312Ki+jdTKg+sU/g+rN+d6wIQlSAcaZbxlZWK
pyhDlZewjkMIcGXZ9eUflv2D9z7/KhXYpi1R+3c9El4ee4bc4dJu+dcxir9wYC48OzirP4ZPdTP0
yMwC71jeJcmjhQPjDE+aZ1IZyvzTLVuQrWhVh7Ks3YhgARIKIRoAU178yUP0zpV/a7Bo50bICgvA
o3Q31rLd+lP8Mg5+c25Tk31QflucRZ6+lm4o83VvV+46QlLK3oy5+YEDf+EDYhJkGx0B2ChdaU8j
qQEk+ovthdO6DOqDr6ufQCRt3lFvEZmMUTXomO72xrCIi/MosvLEweBEmeA4B5GIlH5MLB/EGL+k
pqimEqkn+mcRV2vC0qSUjiWvI4mdlWcDXHvJKFnc4sZeDW3GNNmABMkDELyVCh8G3VgAUgD0sXHy
NGwC6Sec/95FlnFHqkVfxywCB1s/bkgXSo/tFYhCp6eUhdYJ9WL+VpgZOwXAY3ucrMhZdcrLv0Ue
3zesbO+DHo/smWYBPMfdJvLAAktkCcSl8DtqBbIuLrIw1bpLkT22oALFBANEcufgk8bhuoZdsgx/
07cW+HXf6UoXVKBFNyMHLXKQeD/HLQBB1ANGrs4jHNjRbdzkMQ67nUrY8Iyj8eFZAY5JIzNHx0nr
vAAZ527qqdVs1ToxdXsHRLIPpMotJLpjPTRtScy6xsVjuKkOHccBdRuxD9QMYdPtwBk3bjpesnxd
mPWlQoXj/VDW5ofesYEw7TTiakQdWvnaBKLVgSbARoo/6Tmlq8x1G7AvcTBaG5/bxp2IxvTRnXJv
NaJM4qsRcYTrnPazkSdYMKhKHABJb35Kyu6RHEADqFac1c5j4YT9XZupeFuwgH9tUWirZ6Cp5STC
zdT2Cn+nr0YmxOP8bInDt7+VRPhWZ514lD3HMwrjTLv7GgCtYddWYNMEhGuJkyi9KCKZGk9GU3AG
qMpF5a69J13dd5TC2WzbyClesvEjcXzHNlcn7tkC4CqhfPV9P1v3hd+eJzDKvzjBlZdwA3j1Qr5a
HNVhi1dXfSI1sm7lqXJ4MnupIv3plYdgL/JZvptMNYACWaBcvZ74c2TZ1qXq5Yn5ccY3tUa2x9aT
NqHztnVgudyzPntbtqi3G11yUXF55UJ7V5BpY31nxGeuCS8Qn8EZRvZAQqXZL8wKRK0IsQKfTjss
Bla1qDLDWcc+9TPTX0VJvUpQ9ihLpM6Yw3bJDb5J/1Wo40WJ+/TlJoWYBqSo0sSlEhSvkezneQhA
yikGujQQjVc3c125G4qvccjmnWjcMjcCMcUGxXBYjmbVuHLjXjwCTCxA+Lqv19JzkjfQHb20Kq+e
oxwsW4XpmUhngD6V5T4ZAvdzgFSLgwVMnl0GZuw31a8DNbA/gLzn7jrmVwfQENkvOCXZkB2MgGJr
4JD4NBRN+nEMug80nxPnAI8d8vy+aBzv0RgNrHf0hSzWosY5dsUjimdPRT4A5EkhcO1WlXzNu9bb
AnFUHEInVa9+ze4sFVXPdedMD6iLRnyb2z/dZDOKA4l/dWOZ++Q0+QZrgB0OJd2P/cSrCw4M+pnD
XkSIn8ZjER/pK+rADbSiJpJwh3LjCNt49ormMy+U+1b5IFcOncx+GNsxv5chHqVkcHl26JoueQlq
Fe5zYJrvZeiFL/HkbMkhqUSKGshKnQGs0j46JQLIUqbuG7J83wQKrJ8tO2lPrYdwOuk9lCIiOect
zg1vW7mVf+yc2nh2p+5zhEA7L/A2n8BE96Fz1LSuAqSli3eCe5mmd2wEBwKpuoL3lwoPpCSxwKNR
NAiGD/h81ynoj1ME7jFBDgLjqwlwSvafTEDTR13XXoST7VqNQS06rKvzQN4hK72877WK9CRSk9Qo
B+38qVwvOuotflJlzXli4O5tNkEUjadlkQmqdb/c0HqTmncXn7hVPWJbXVan7z44x5tOpcP/jFMP
x7bvC3Fakgvi9KE1Oa3BybyI1Jt9lhV8nEViPfgT3yyONM7xItBuzfEfywCkgV+gXjgO2nrLdUWN
oytqEt1ztcE3wDhFBtKRdTGMusCGdIsBSRw/R8TC16meSYpdWeuUSPyjAiHLTv11ArrDU2o0wWPT
pqhu1WdK1oQTntEwX9OSh9vfeXCv2VcohH21DQ8VzMJoNlHkWHtwwBzHNlUgGR4iY5MG3N9y4Gjm
WBNXm9wP+GNTp+aHoSzEUbY18kbIG6mQNXJ5+vIU9w77EBvJdNFzxbJAHKsq2l2gD2uX49z5TDex
7J054eQ6erf6vAOi0eIo3eLi9ch3I1XgjMm6mHAg6jkI0QtNVko9B1+eDhGjRQ3iBmR0tHkuNz1W
2+sJFUQK0ZJfwzACFXSIMWlKU1Aqo5yWjMPU/BzRaAuZyeDl6vXn9gHrdnODz8O5EEIScm7sDXeN
dIPt8S/YJIJEQvSlEcAQJrcZUynVzoGbZhtSXo2As3SjbHY2R5FcfhZE5/Wxa61+jx04Fm6Jegxy
J/yzG9/8IHZ1kvGwRbX19B1oT29uYBqvDQqf13k3xh9jLPNAL+6pBzcT2ET0lYt677Q9MVA5HJRV
oQwib4LtkJbDzq1zBE9TE/QhmkMEQFbBsTKi7aIiPTWT40/d6kruBoWXaH6/qAh5mcZyhrIwZLxN
KClHln2cMXHBnWefeiMFW5Q7vk5G0h59p/E2/dSMrwxoz4CBTtQ9A+/Qp2BCqFW75b4LFqIkAE2E
kU+vZRCiBNFwGpzfodLtGHlltC6BunCflEiSZQIPu741gUqF3N8gK9JjxBqUdZALNUYS4/C/Tu11
67XOsKdxwNfUD3ePbfhoXUon/FxzPO+DHm9NS9cyZwrPVhJNXem8iGQttXOknZl2vhlLVp6mG2C2
IJJb+YB/mFuOrJdf/dEr3/s52Ds8ZiEXJuzNO2psffS7iIvuehxp3wfP1/hvdnJKGmx5JE/veBHb
9+Y04PyQxXwfmgBAwaoISmoCDYGbITmyM2fFoqWUi7QCqUmG4D2ofH8zsht9nH2i0hwvy19TUkpH
js23RHY9aNtdQJ7RZRYXVBOLbeyg7Gd0o3LtAz0PUQUwd2QVHx4S3Yw9ovlhDAxjMlCDip/hoUiB
Is6roD/cjBAyeU3w2j/eDIgRGg8KbIyXOahnjM0uEnI8k9QmCGyuhJ+uPBwJXBbfwjKRIYQMnE5o
1Hzd4IwMEL1Yz84i6aIs1zi9WknmK28s4DofdPTvbFkxCwsQSCJ2SORZZOit8LkfeHMmFaqvk00o
YuDTNJ6/tR0EkwDKU94jLoKHKXWXxuzZ3syM8rSoqOfrZ/CsS9j1LGQItTUtDgJnOB/CaMBv32gQ
EdYbO+xfhmOeYy0DOk2Q8YThsDFRzvlIez+Gw/utx32wA4DE9dkx4+IhV+GRDz3YZm+mYlU9HIfS
ClfdhJ9HnlrePm+jA3KA+DNIFvmz03k4xgFfz752PKT7t7l4yIxg9pDxF1TCeRmwp6IIQH4VOMNA
fhMBt4l5SJ0vWXQmucjw+fVhPGxJtMCQauzILLEI3uBot16TGBQcA309cBntl9M3xzGaw5KSSMmM
oWXh00vLco+XKZJT8o4l+9FHVY4suTGnK7YxWLPKMXsVXYZ3xZDZzgV7PufihvmfSChrDyQt+nyY
xBG/hi/MbJ2LpZsIvLD3ce3nn0u//5wi6IU0oNVE3JhlYH9qsDJ4jTpDrS1LyCcAZ4T4z0Xqrk/c
EVwBhbFrMPIJZcbY78rSfi2m9vPEea3nGZrJ+6IM65mOFJCP8FI7Y7QjaWkWZkfSVWHhzRSRNy51
F96O95Cd2gNSlbZyHgJP42re7jWJsSoapJaQZdkC4pDOX0cggtE0HO2D5SAd0sW52MKshuJU8wxq
4n1uAbLCaPJgP9NCSNTHx2Bp3QBiffjoydS8T3L5ykoRdWu8QTKv+EhsEsjuAOJLWd3TuFDZv59m
CDSXVBNmRz9tx4Mwudoj9tR8svoG/KEp4gZG8sNMHe95dvAGvEY8HPExO9mbYfONeN59Sg8hUnhi
e6eGLO9+pGqRHLZReePibVCXNQflRuI82ropTPnDAQDPcfRt+5H0UV8Gm0ooY7PoZIlXZmjjk8Xh
gRGtWB6xxwB1zBg0+g40TmdeTRS4wNmcsIIAM7Sl/G2nRHgaLTc4Ua/5jbi4kB8gKH+OWIaVSbtq
uM2Oi68/Ni+I29Y7bMcZkm3/eonFj664iNS7uQsae+M3gQBuZQ9NufY0wGLXIoqVF4G3c7QI3rRx
bshKusUFnxnwbhqNCLg4Cgm8TJqBhrSdao/4YEFGMgXqII1KHlnjIr8k7IZtGzIQ2TlYxdh2xr/6
iXXo/RjUtU6IfLvAdL+BOhm8TZNvf6pxp5swC40LzQToUHnMhgRUFWExbC0kv11CnuUHevJ7UZgg
+Vt9oic/NaUjq51bRs1mZlD0dSozaMqRkubyMV1P3F7Zhigfydtui3SZwEwAt2YAZ9g1AHDldaC/
w3+aF3K83xC8BjVXgCdx5f9h9Zl/SY3Y/ADq9r62+TM1FbaBWzdxrG2CdKZnrEHbh6p4K4vMw2oU
655NFwFVfpalC1D2CXBNJ/CGwg7sxJVMveghEMJ4kj7uIugU6v7r6CnpregpKMG9W9iIypBIhlDl
apO1brilUU7jJw+okWRIyUPclZ+j0M/usB0+26XbPrRT/7MpAzfbhnm6i/vSPPt1IDdDmARv0/jU
jnX+LQTQO+646C+hE4GGwcK95xy5gaaf1bvJD/CY90JsUCO/8dZL+hrgxRBLppw0agokZoRKNsda
jfZPA7ht8zkTzhqlucPH8ZnVFtYRln+Heg+d6JV1/p2HmxqOhQdUapIdcI9sZG+267JFJvIwoKzT
j/6o7BRnHkrnERJNH/Ua0KwegWN2H2fJdxArN5/qIWp2hpIBjssrYOmNdbbx/Hj8o8iGnZFE3nft
6jpePbuKoVTIEUvcEyJbw2VMgEngAfj1pZpYug9TWewyZdkvKsQJilJlck9WfJp5EXqfl0Epc8tH
pSqOQmQNuAfcubBa9VY33OEc6JwDURMZ+++6TsP1zfK1/9yfgGBwx3Nw4tlB455H/MbWIlH5tzr9
5MvAerMUluylKKbzmJjTJQMm1roGTP2OpRxwxTomFGpIc3cocRMkRzpaRD3Qi4IAfDKn9WIIKKK0
yNS7naKqY7kzVf0NfxWOonTA6CwN6UINghu3WbDBO/inlQwJE0986PjBDBKJsH/vIqgDRJJzLytQ
TtXIOiAd1k0/DdRT5E3dUuKtkrspGMcHAaCwukD8UjPHI0bSPOlM1FnnaH75RYelcXLsTA/hrMWH
zGWQGxe3iJHVFE3PwGySu2qMENhM0+TeqIMajE2G+Jx4yY9G15wY1sfBMdrvFWrQVsjFks8g5JE7
ayqKuzRFXBm5/Z8sY2zvJQJ/y61lvJhVy52RqvKCY4hl2+Xf//qf/+d/f5v+V/yjfCwzGZfFv4o+
f8TH27X/9W+TBf/+VzXrj9//699IZQQvjxP6Af61QQHuaPu3tw+iiLX7/+BZ0xRFV9qXHJmve4La
IVgd0852zESN46Ii5J1FnNF3BHha8Czf+WknZkAe8rgB+xnCEACvpmMhuy9Kz64HnAOByOIar9P0
jDNmfMzUBYlDirww+JBIDagu0nWfsichHWddIl75Bo7yNf783ncJ/qBVXhnVRwMxqB1r3exk5bJ7
sJ0UzwQL8G9E/WO4ON3HXi8+zIx6JGNnGR8yil4u8szAh5VMtIo9wQ9EjiejrQo38/svidNkVxmM
gTOiQkIiyY2WpZe74wbJ0sY5xcMNRZdPRRBYT4KDCr2R/gNJdi6mh6Hr136MgMF6AKTbHcrGPy7+
9pi6B/AsouSbXPKW57vci8oNTUANOIaSjTVN7a59vw4DofnK4n58nKcWhfMBIGfZmaZmpiMuYyiA
UBXyZ4ovDHV5ybCSvScpqZgJth+ELvxoLNf//E3z2X/7oiG7NEC+gBc6vmnZ3l+/aE3mxjKNQ3Vh
vhXfEY+S10wVn8mXZnalEtV9QuB4ZTaDeeYOSLpFP8t8MEu++asPU1XU7lCTiacbQRgyvF6Pnezi
VSSt/JEQDcmQdtM3QIfZR4QLQNckhbmV+FLtjHiVJ9L/WugXmdU51T0Hdf19aNq4FyReIr3R3c0Y
3y7vxcWrj+WEkqx9bAOZLm4DZ9MBPXxnA9cI1V51Yqwp2gRUUKSkU2ipcTIwisr8wcsQZpkl4Amr
fRNn9RnEofWls5AsSJs5vXsr7aJeg2S0m7dv7x5Mmnm5zngLqyN+WmP3j3/+qPDTv/2sQPCDh4GN
hI8QyKO+tl89FIbBmMrcCaYL0jKj9aSCsx9axrNVt8FZBU61robY/IJNqL1C6W516e20+uBZxifS
R9xItqq01RGnhNYrN07O2JtfUNI3HqSwoi15edh+enXmb+O+7Q5OVrUPBfJOtjrQuiYxCVX7wHXT
p/a1oUJl3n2vEEFuzGSd6DduBOa7bRFX8UEmlf0yCuAShki2KVqv+sR6YDVqL9lMBrhiMCjq1asZ
tx1Kg1OkTzE8dzaG3YRrWvKWYYATWB7mm9YMzpHJxi99b0Tr1h/tBxE0/AjGOfz5sZt9NM0atWO1
Un+UXBwr/fAvC/fsyGKbGBz2MWg/hB5PV2XQmScSzVA6D1M+4GAU+ejrJsjjPYpZIlA6VcbRSHyc
mAvrVVZR8lV3gMebfhXojFqjO6R5NxVMLT4w7c0iq+9ot7g0tG/ESYS/AXNPuSaDjUfN7p+/PY7v
3H57bM9DhgJoFGwLbxV65Vx9e6SV+mnM3eRiIONuXXuBc+9aEj+pENzLnW1+n3RBEqnISHoSi4Tl
dzZn2xs9idTwceg2fl8a87y/8+vM9DgxVJSU+srLULqCnEAS5Kfmy42e7sEvguGUVPHe7ZPgZOuG
5YiNofLH80+TMaFLprlLWpKpB4yJ4LTobn1ousVMPRQbHmJU9x6ykT/j52Ttfl7vb6e6uollrpup
b69MjnR38+zkvtx3DoDZXF970V/5LVdZpll0kyE+eUPX7iJ8dKcwTUEIR11qEnAnnbC9Y6dFR70b
HaLrExAV9BTUXMk0xSz7tQBCU4djqN/N8TsdXQbJgFil35g5QOpWtdEUOzNEfoNZRj+Qc4dwZKg+
d1kDPAqnGu+9SfknpGOC0883xDPCAMBJRMbAN02dknVO9MOszDfgpqrPXjD+GqQXKXU1Dbuu8u+x
hs+ARWpmxdovWoX6FxzYGYXBL+no3pv0PJfaWvbpT2s+VIKsiBTzZxqgen49njwExjME5HZjkIrd
hLSKs2/Z2bocAJ3dCLzFJysF/ZbZWx/73kbKUVV/wfpQ7FMbNduj9KsvVuEdvMk0P9JwGSC3wdVu
y/AQ/2cajigWB8ky9nVzop1psHADUnH8X99z7OacO7IEprWr/aLfDE6ZvbJ2uPit5X1HoPXJNNLx
xQEwz3YsnA6Y0kVwzm2bb/PWyl7DqVtc6wSUFR0PPgV15VzC1gcgTwfcTy1lfmQDaEnhsNCTJlsj
Kb7ekh9ZqEH5GGrSMeJGr8A1vmayUVtrRC6+IeNujnItkbMlwDV6LlakORYlOkg2x8/Ib7CRiddH
yc+xNOImOKbH4g0DAg6D74kqMM0NFE5Sd/i/nH1Zc6u61u0vokoSCMSr+zaxnX69UKvb9IhOCPj1
30DOjrOyz9mn7n2hkDSFHccGac7RoLzWzigPl00bJzvTJ0sf1DczUHqjtcVzw4U3y+iXAN5MjOKK
V3RnzvjUNGe3ATXxjzvDPzanJtoxtGETBCo1GMS3marKytngNwBY+2O38vL2J59WXRXV74exi+Gq
ZNoEOb56pibzy9t4LzMgG3LgY4qJQWEOzUSNqA3fwrR7QNZmLCDuMp3gK7dAMAitbYjE+/UvNn98
LLC4cXHjuHol5tMHcv3QaPI+Yj4p4FHoPGknVFin5L5os/dDFfhQlr61zfDAJrCq6TRtmLuwJRaC
8ew68v9zjevV3KZeJRax06PIywxpYwjRWr7vn5Ar1TuK9elyoABzAKmxNgBqE1Hht3JiAnI8JoJA
QHNW1kW+ADKAHyC5utV+p7amZQ7+1H9rgkyodlVYA+cKpmDphBL8ENIvB1tV1cxonbixGvbXtjmN
Kl6UK3NqDjnq3KSS9grisUpuTZ+5mjmLg3KCjE9X5xD3RZrVbQ9Fg0150gArczYjt9cxc5CmrgHw
01YyrzWVWwOzHCAhsK08eIgblKbp06uGB+TBnHOC3Z0JF5PAOThQn8PDpmvmbpCVc8hG+y6bqa77
NVIbr4T1+tpQFOMR8mOmSSeks904+bKdRsepaUZZksm1YTAOeZBDm5z9y9xbsJkrONvJMBOzGjTf
fTp9zxxk5OEejSo+GD9TLynHAqUx8BDnpp2BXQk+1zRkDgnLu6UOOYqEU6Tp00UcpivTNhe9RV+n
BLpb/PvSjBL6dWnmCLAAGXPh20h9252Wbp+WZh6JLBdpCXYEfCtpt+KNJK+2V81v6NIvoNQb2PS/
hqA2bG2ni0QMv9o2gHdw0N0jtySPHcla8J+Ff0h9fc5V315Ml2KlXHLVqKVpmoH/MKkIhrMJMIdm
muRNk24X+pikna6aYcGeXbd9pQP1OZmJH2b/l8NJArLpYxTNcB+utqaTMtz0k77rQI7LhRUu/2Hj
gaeNj/vlThtTDwOHLwwS3pwy+KqtPCcp8UArUK9LxS+n9LAikMOLDCGjwKAJcrYh8r1KQxUeGmgS
wh+zddbJaPP7Dnt3gFip+xT2Q40SnBY/lAtxaSSRQyDsxczXax87jD1ogjBovdUisyT1F06DHWIk
edjPbgXKa7tlqPlOE2OYb//7F8j/x8bQEa7jCuIS6oH7wr5ki5JAthV+ut0x9CH6E9pg+M6qsQLn
VWZz2w7RtKocLtSeKCD7BcYJlL5LGKllubMwneZg4ZdJkF4agwWMW5t5IKm99Lg9YpEEHb+ZKWAl
ChrKqhjHuWnC9hWYoelgom8D+BDaexNyGzBxZsbtUtFk3UVKXnwLGomiJ5goDzq2YK8sYhiNuS4I
VCBlzQPCwT/LX6GIUG44ynbzZkq/qg/LFHNm+sAzSdeuJR+Mlcqt/z/FfgrJArbqdDfOkmGI50OT
k0PpOuK5sX+7E+4vgzfprvBQsWsHr381UXWkyQFEHP+ZF7+dKaoaAJkLOQpyJgpbsUnWFNcyUbiW
6b5FmUnmWhRaW4d//2ZQh3+9taBU7FKbeo4n4EdPv+QMGAQjVeQ76uiMjZiPk7K2OUQJhaWgC42c
W585y4d+DgmW5C7qA9hMmDiKp9ynOOzA8pNXD0hINcmdEnG41cppZrLM8gf81k2Z3ZTPBXbS85gl
7tr0AZtPDl6XfLtW3ke3frFq2zqY2JZCgifDv39hYuuiqh6KwzVSR6E/V3VtX6+jsMQ7NEn7JlIA
KOdDnL8KD6rR5jpEsXFdsdaCyo1XL+TgNNsGcukANlN/O3hW+ow8y1pWbPimVfS5vwQ9yvT7ZfG5
f4pPSDp+C7LhzeLNQ8udO1DP2wv2ocFJUPkSI1306jaeXE/qg6uMttWrHTrHd1BUYjuAjYW/JEQb
jgZ3M7XGMAyOBpTzMcbHlj19tAwk56P1MQ8Sgp+uYq75MQ9qC8HRtIowub5CngLYGYYAsU6X+m+T
M4T/29szb/bjLZjIj7c3imbeFwqEsMzjk+08Kz0Yxgrr3up0DidmXj6E2FUhddeWDwVx3/tuo7cz
E2d1jf0/fgv+11TnlFQX3PMobpVIf/AvPwWlAc4Pc50dSw+MMdp2WOabCtS1LAXpsjVz2hFGCH/X
p2y/QpWc9wdrrFGBAPtkDtEs99GywvSIX9bvMOH80RlEcG7dfuHRzH30pwNo3fDkGPKLCfC96mdC
3Op4bfUgnXeqlVsTitInMI0RDVemSVk6LJmj36BTks2gZmifVaHsc900+bqPLMBqpz5zaKPKX6S1
p5a3PksF6XyIPG/NOX+PA8T3F1M+3ynbQ6IZkNZ1FoTlnZmVN0V+llgGTa9iepCJq44Abe5vV7C7
LNzd3lHKeQSIQljsRgIqqGwafgLVTk+50gTZ8GL8Pijg95oge/GTON7UXSzXVUnYaxaQuQmASzZb
9Bysgx6plost8LUxA+aSnphbVoRE9KwIMm/7P+6K9te7IqPMJYQ5tuM44AaQ6avyacFVdXHYw4TJ
OkQcauo3EglHlY+j1nM1rL7138gkX/pgz90uhAhBYQGLbRbl4fhJzvVG5okkzAmI7wzX0duA0Yxl
OSwRzNzbgA0QDp2ZER5nLWigzak1yGVJgHxKE2ClmunUAbp15TvhMDPDFpKM6dqcwm56G7Aw3OG9
dTviYz2QS6t8LaEBNZcxL1ZSdXcSt+5fIa+/nExDfVI2v8ax/TLUo2echv6IQU0km9m8rzb10vWr
8t7ItQqzcqgWpufaMP31kmKZfv9HDxBryawhE3BB+u28mKjv+aR1ZQ7F6NJDAqWj1qhZIS8LZZLU
Yz8qaXmbT3HTNA8g52VHIzUfBdDItK7pUscgQdnD9qZjE5elamdGHsno2twOE7tz1OWqm/ACQVlH
D1zDTw/LO8BcpxYcKzYB8jz4JSsXdFQ4M2cZrAw1MPz1zJyaQzF1mjMhRoheJMpdfh3ohod//4K7
9penPqMebnDcBXON2jb/WilwmxFqfh7AAEUokSECof1JS+e1TJjbzC9wocoeY2giPaqCgkvLE75v
bZU/pkkJtGNSceidoEksOFIAg5kD8OSCWKH8SRGzRVIhyYgPOEharU0Rxxxgy54eoirZm3W8KfOY
flLKLYgMaX8mWRKseaystpykdJaR9atvcVvC3e97yBOUd4E+BnHxo2lGsWH/3n4UidO/I671YBMB
FeJzjD3ftQ4DXSAKdCZKSqZyI+yCHrSfvfQm59fZisJ1rHsfTdqeHhRGKx+Um3//LyCz/o9/g4/f
tM8o9Sn0j/9RXHNtLrDkR6akS50RNEQok4/zMO2aCLqIpAJDJ+T9z2ogyV2NLfUDy/IltFph6wMI
0oNVRja2YqpD9aXC0iWm41L6obgkBTjzfeHZsChoxCUtre6QYjEF+cuumI9+lcAN0WcbE1wQyA5C
6WfTpVVfzOtuyBdlEQarMSDepcxsvgJU2yPfx7ggZ2fs2hUE8NRmjAOsZiGe0aB++S2Kyhap6B6Z
8VoPr+CSzTLs0a79t/gMOZ5b/5/x5jqFSn9pAQMNw2cl8BpeO8gMzbnhst7aZrjIodjHOxbAx7cv
D2GCAx8KGEqNLg6JpbdSZmvTZQZvYSzDTROIb8SxGORtoUS6l5oToBlxsEGmuVOSPJa17LY6S8o1
L2xsU8NwbGd+RpqDMKd9myVrNdTfr014PJ3lWIWrIYO0/8xCRmFXjD7ZYbuAM8dHp2l/Ov0Uej39
FHCdNl3gdqnrVDMSNQoGLxVQk2VF93Gs3rohsldt0kLHiQ0WjmYEYEi6/9S+hk9zzFltQ6ZB48a1
vDbN9OtFYFAKWa5y9j+++sL/8t1HoZLCgJsg2QEgA5jVX3IaEJrLsFHt2KpXqUJhz1Vb2jbhSXNs
HV3qse9pUy+A7Mh+uzz5nTqtekqcKF1VEJPaYzaF+Q2zF5YY9OuYFXeD5+BZhHy+CEA0HUDOeoHu
Z7wsB5JvTNPxYBYRdR6gGtOoHTlTZd56AIqfXqBaco2KGqc6ONp1Zp3bZ4uyz8dtM3wLqXKfqOi7
k4rtRyxHype+zoOtrYU1T3JXvkRWmS/tjKQbM1p28QuqrwZMZiBk1IK9so4upqeF5SfYIuBTRk5e
ANZHroOkr/JNFEJ/1WdZitrA34e+7F+qjhZrgZvFISwFLC+mQbsVupnd2mbYjMCdFwaFdghlBS45
1BxQxS/8xkEpIJJPesjzeT5y8dxPiC0+ZOOrgwojyHth881qNRw3muKHzMmDGpv0V1mCYUuC+C/d
lCtG+iSCKg9S9KFTJLMkn6c9yZ9bktWzgI36RXhqX1WZuoSetC7KzrDSQHc3ymjb9NYz4c0BpgJa
rrk7wiIpyCkAfs2hGDsUdhmATTOeynSl1NoqafATjKoY+YgxOWdR6m+SIQs3RFB1EXC3nFH8c35R
ug6T/B+hos8TCPs72LZO8ag9fIn3QPO9XprFQmwYyiPXS/8RmtghfwyV+BmPNTlEuRqWBKmOJ6uw
/5J+5f7m+jkjXYFFDxQM8ADMHixwh3GLiZ+AWfRnvsf8bY2S8CMwrKByjHaNMkuWPXZZSe4sZt1D
xnFokEuJNo0VlqeSKzlnTpWvDdZPW/og4xCuQhPyz6MRWChl2R3cvLXXHg/esswiz7Tvv3MrtH67
AIWh5O38LGppz5paxQ9OUokVaPreLpJJf+RunCyLaRKk1L9706S+hp5Er98n6bADQbLtICY0Kcam
nbgEpV3A3W1qxX6xhXElnCan5p8RLGXNMbaq02ADyZyx7nhlBH80PXM7j1o4nbmqP0JiuofQUMmg
IiljWp6dpO3oWqEGCB5P5eG3Qdx7qAmO+87LD6YrAxwWkhpZMyxdgCYBTLLc+3A6mODCwzc0y7MI
67msAbXLqsMdUx2sG4C/jKeDFnIHNQz3aLosK6D3UArDhTBmupwwineNgGbpbRIdfGdZh8qGYTri
SAvVm94GMqxRR+IEHHhuHMwZkgwufntwK1GApm96qpG6nMCkcRvSBdCyamVNi0XBoupsA/Bm7gzm
ANQ/Xfg+USszIUQl7AwRv08R5hq5lLCJz78x3G0fRRgVu6p34XRomm2b33c9QKL4iip4jC5VxdNH
M+a4KdhKvrwzLa/GOhWSmNs2oNVJJah9kLCii0K3ANx6Gbwiaqtk22u7Ld74CEOOYSJyJsoZ90nH
365jt7lmNOvq9HKbb/qsMR7uQTbDbofADVK4P7TEW050WF/aFAIMbWqVu3G007sCxnyLwmbqZaz4
s/mCDphEPiblNqkuQeavFeuD+4rl+Z1bWnuI2TsXc8hFIhejVfjLjKv6jqosfY5EMgeT2H2AwGr0
DBVeNaTPeWSRB01b6GEgpAiH9jw6zc5MIKTO7l08J6TPkocRVLiHQJTDDAiWcGeaJRdiX5fpL9Pq
pwjNp2VxU4UwOI4XYSejVSuSYNODuXZOujGZE6/yfvJka+5dfQHnQrvm3aUYmbU2oa5yo2uohGz4
T3/cqDZNZ07gPTSw23wqyiJCIUnAyztn7AkIehRjE8g6Gt19M3pr5lbzR/A01xblEdYJ7r7uQneW
2xZ7AyI5BRDKlUcRl/VDUgCLNfVbUARfoi6CLEflN28wKUvx2S6JlMVGKfDzKhjKfe+ltSkth/1V
8WHdAC37vUkrkCD6yrv0fj2seJ8wWG+1FvKyMlnGYbaJA55teEHsJziSgWmjo3xjHDehc6QXoC++
j2Z5qhcFtCcWJGDpAsKh/aKCc8NTX+Tpxuq7z01/atZEsCfJ2/fRW9PMLZ1MPcgSD0cdib1t56CK
uZFeQI8meIu7ah1WevjVSe/3gAzDI9ag7irGanLXIc147ylkWvLEZz8S/dtEsqwaZqO08B+UgQ0R
fbj21E5Z7XoWg+Sq4nZeTk3TF6bR+9m/95UjLAvDHhhhwMrndEJBE4Zy2XqcTgWHM6UuIPiNFwM+
Osriozkzhzxu66U3tGxBNGkuijHw7gr5qiskyOkI06O2pPLVk7DrTiopjnlex8+A2gHWjLBQSGeX
NZ2Yd0P6NmDDbT3oqqQrrlBW9Bjvv7UxEsCWRfQdK4k8mQGNDeU3ArHwmWis9wEoxqEmOeVTzcBt
hhnwuZilo5OfI4G9Cq+SLRZn4s60gmmXEoRdMjdNc7Ca9hlLx+cBt3mUE/O/DK7gC1RAi+it8lW8
vfU3cXoCIESuiOVYSwt4xsdCgEaREdf9DTT6hCaBEhIsBDvoQwB+0i/teAXzYvfkdz4om0VkvWru
X6jS3l9+/6uqYuuX6yKrUeOzerJ6L1wqoYo7iSzHlrFwDsyd2nHAwo+gswmsSUG6Ran/oEHH/EV0
+WAJmb4EMW6/NHZ3dlRC3kiWxc+xk5t2gFoqnmDH0oF2Loj1+jSUWfCtoxQmpym0GaUjusWA9cgp
73UGPW/20niOPJlD3VVkBYB/Dfjb333mbNQpODjaP976Ic5FlwUsZVDs+SPWifdDXOh72eG7PqMj
9eeoaM2w2mdzapUA6Pl+9iMnsGZ2PFDpkKHJjpYTnyHjP15MF+mJWnAWdivTNAMVHJtUN4DnM4UB
+ukClEeDWWNHHcjauN/kKsOaNiEnov1h7wfwiU5ir/gRPUa86H7EfcwB/BPePuqr8qSRxpvpkXU/
iHaPPbiuUABvqpWTBGUwN/JJ19OUOMkGchZ7TmKM3NSWvigwXYeN0NJVh8nOQjCvrGKvHFctCz/y
jihJevMh4+1yTEto9N7ajqbNknsxdH08eDTnvtUclHSTl6yON3aR+ZfCH8hDU7Elnn3Ji6Wi8Oh1
SNiZJnBufK2brFkWQ5G+2OAEIotbgcs+BTPb/tYmMcig06DHZ53dW1jdJNG50ClKZcAKPRUwClrg
ay5PKRZn6wGYImiN0gx1Xptssg5EaZW4fEnJgBrFGIFZ4OT9C4hCELwZmvKn5RSbBIlXfAEzSJyV
GsVNmt8zYCK+u3nWz/oodp7ixpILLTvvNHKfriyNYtc4EnurQxEBCjEoUJexiJewnD8nkQtLZtsH
whqmkTKJmgPkNUDMns5uBwBwq1Xt447RwJ/cXjhww1x4cVIswGXPgTnBevfaLhWRd/AAQJDprDI5
6V2jEzuG9tDU2WNI4FCipzwGgWTQpeu973GusZEB8QfKUJD+Snn6l2mZQ9tAlMfmQbU18Qkki+4C
O7vGW5b0Lhow8kXp9jG8HLx2LkTZ75qkGhakInJXEKd75RDiAW34reEMOfy+LZZdMlRviYy/+7Iv
zl4CNHDb82EVUFjAY+8g32iP9Z4CYm7XV73/CsicN3WPipPtIEqw3k2TtH+FXdBBtdiycVeqfwks
Dd5clcfLvkm6bdg28q3jy96PyGth13KXOvgmmG5AX/MZ1JLoPVFkOMN39zVVBO4MMFU7CBtG5COg
2hswUtxXyFcse2hQPeHn1R7z1J/MCkb+qqfqJgNhdNelkfs66EUmQvladUTuxQDTB9PdBCnUdhwB
Xw+omyIRZWXLAKIPz3BG5c9lpcKzO1b3psuJvOTAsLeamaaAqPSmiGR4nRA3cbjs8OjfmFET545l
tW48CNwE1fgaR1G/T3qG79d0SGGIU4AHddKT4rGr2uIuov76FlDWrbf1SlsCRPD3JPB/69UAmNQi
SwFEn0PEAUv2SfjYXMUEemn+l1Qj1BunaaY/gkZoAaLkonWcbGFHLtwcglDqg4stNBTWbR9Y9SzT
M8cFgWTht0F3oAWyDiuRxRvKx35r+kYKGPT11MwJEojLmBFzNXOmYx9JBuxgYtgbnoACgRCNFelv
Ns/jOf7o6C7UNACL0oFf+jTgxfiSedQajgq4rjM8rf+ypdbfgHZScxZY6bEWpXWuY/bjeiE1razz
BxUus0iMd13hQMQmsaYcAUzzoPvQMWAxcJqU7XOhIeH4qS+0YJ7ARLg3c6Fy0bsLktgoAnnMWZhp
od3Bp6OGBpGekrXU8+a0yaP7cqL2fHQR7oX3fKL3mH4SvkeZrpFDOJFVXrcG2E1iOd6gANKMoNiI
rHyoCc/2NoM5n/BoUs5rLp+pxUGRNsHAcW6YGtq5F6m0nLcDW+D1u5MZzUExWdmySpcRhJAhD55k
F8e5XEMhPfEDXPkX5qbl9ZVzG4YvTgyQ4PTC5gq1LN/fzPWCNAYkenozpmkOMqk/vaE6C5sNeBft
3LykudKfb0p56hC24XGM/PQURDI7JcTB4gHprA4iHadbv2qonrcgq69uAyIaqjvYrc5MmOnPINEN
6o5ggPrgllgx1sLmQWTYxKDpwyrtCLeoi2xiZIlpjWUn8kHxxox6DgnuId+3dJx2Lwtd7+CrYcNP
m6RLnsJSaptXdY/iQOStFRB6iwC4+pXREzSHPguyRVWR5FNf5lPoC+VRtpKRy+7FkC1rp69XLVT6
n92WPYDoE/9yYvoIk8IC2ZVQrXIsd3bwmI9PcWRjXT1FaPxBpSQ/acP1nLNW3UMRzdtBgSlexeA3
PMvEPtWJjn9RLl44spJPXUbgUpnX9QoEeWTT2+heQLwJytnTjTPmJ6aj4Hdtg2eIMtN37UbVnGFJ
caZZFayBKx22ZlISqHKRsXF8zTCpkH3wu2vLlddUw6dJwFkGaz1NKoCkvNcxKRfJNOnjlVDiXEHx
bXCyt8Yf6JJZqb/zGH7rlcZa2lCxdegv/z1iQET9366Bim32M0qhJz5FpL0FI90wOwbVGzhL+ckc
WF4VpyqABadMWbvMaQoEltOp6B5hUI7Eet/E5UC0zKG7J9KkvQP7XSwc2WbPVpbHs8Ki9Des2qFd
aEPZXby0YPO+8JFki94Z3Hs6WM2GWlBGMLMha/4+259mE5Kxj9ngc7zwAWkP3P4gT6RcqJaJYPhW
lHGNm5GdnWjIxzszkIx6+AZCJ76zFP/ZMiNrCwIBy8iDyE6bscpesEsTg3WWslXEmxQUsTZ9E+LJ
bFnqHgsYkHlTrLu99M393P1HtNnHmOhEU+joNdWbCoH32OJ+Whza6eBIuJ80voc1aSPrDc19bJhC
3D6wvkuzCzQ67TXvC76uph3qSOVPj+AO3jkde3Kq+lOLoZVC2OGunna6U6RpRbXqfxbWg4+tyL1t
0/IJTNv5iD3ESximbD/6EMoyTaWzFEDWBOo406jlpE9ppr2Trwr+wFSx7pjvvsARHgp3rHLnKkuQ
t+xdOtfT+zVG5zfndNKCvdRSO50BKIklb2m7zbVtAo1/OiuL5lAVWL1CuS1B+hAynoL5yRkqOBD+
AFbUdLnQnQMnPS/3RugTGkTj+suEkOcLAz6FuA6QzqxJF5V0R6wIyXgIg6i7Aw+KInGF73WbP2g7
49/BlgYxu63GQ1EBvY4vAJ4YUf6m+aA3xtUKaYth0dh+vzIpS+bnybkB0y8ZSjwxb6PA0cVLN7Yh
FAqyI3ZSql9DzLJ8rZR+RFWvPvc5sc7QK4WkWVm+AsABhTLL4ksTBeWUErzmAJ6hEIGbZWVX7/Vg
QwQMl3ALbm2JJ6pFMzVT6JfMXWUhKzI1vbOPi+0qOoUjS7gr4c93PVRYPBWzW5tKMFxMsxYOdoCV
nS+x+fd2t3lFE0E9Iu7vWIFadoXc2RaydDUQnXF59vNL0Ov6Ynoy2HFsIFSWzE3TDIxRGMzKImaT
lt17XCFXwYCNM0/BW8yFGuYaotohKumi2MIMqJyF0GI9mwNKeelBF9V9IsDyQpao0feMYfFlmtSH
6HGWMjknDuQw7Jh3c8pip58lpd8ezaECcf04DgRGvL7/y3QF5dgeP8V5QRLvZRWiDIpYE5Ihl7NN
SIj9BwVN3J5q60EaiJ05iI+zryMmPHIHMCrwPJybaNNnzq7RQ6zsdeiBahRKKN6EkJ0zZ/+p+f/U
5ycdZAM8nixu14PdQQk0DrlYOVQMzAEpCX2Uk+RDCUQf7rPwJvoYhAj4e5jpG6BXs88sd27izcyw
CyEHYU6JrpJDDn9WE2umah4y+LkU0QjXhRD4zht9GLjRYKHqKJobDrFrtOs8o11nAVsFf+0pAPnB
8BrgVHaHVLQtwIQogvaIjU1+iYmVnp0GwCch0rloYU4BhgHEOZzUOyR47peh9Nfx0NhLAZHh19CC
fr6qfX3USKS+BMG+wQ/ztQ5pcpBsSlZGZfzayQTC1rqItqYZqP6QWZBuU9Bcx2KdPvC8zZ8b51tg
9/o+L1CXAYuVrU2TlzRxZ4GyXmNB6Nb0eVroe3865Ha5tVDm2JuW6e8hbnxnQ+PJqnz7BczXaD/2
0TA3TVULqJYAfbHBQtVGCZI8+syDf3W6ocD6LyjMMu5UJ7U9yyFEA2Hs5lIziUmD6iFEWhQ7Bjj4
3sEmBI+NqfyauzbZn9O6e1GdxUEO0OFlJIE+j+3CauD4XcRZeJGJivbIX8H5F+NQaAgvlUqzVScE
Pv8pwgxEyZ1Pz2XiPSFjWZ4g/hA+y/4hnSqYrPGLu4ZI+FtPzQFQm81Qokpkmv6UiIhSm29Nc7qE
55JuVXjaX8YVhfCkcugrbIquq6ex0SvbGrrvfWNXcx6P8hz0obXGFqzfxsyO79OPSUHWXSfJAabg
0yQbaZ0CK69JNto8MfIOHpV+lJ9Ny850vGjzmKIeimcKF7BOJuCfzswE01fAQ/E2YQjrU+tpJz0q
J39qw+RnPiE26zTo5i5rk2PoKH5GKutXOWUqPWBZ5p3VFseucchZRfZvE89aWs9DG+WtsQi7cyUS
EJGnC8HBEgTbvumPFLAhiBEBVgOIhAP5EeGvKNLlB3Mo+vDO9xTqjKJ77zL9ptlwqbtZNxTtgkJx
df4lJmYwGFgE2qt2bi6WZl6e1g2gH3aKH2wvKFS522fSOwBCa3fKG2GlXFEqN6LTZAttxPwu9CJs
8mgSPOUK/FYBcObvFoT7xHH++nO2VzvRdXbkOp9nd20ISlFDh4VJwrAUjPTYCeQdLF/Z3PKxuOyg
6EVnJh1TtZG7BIP0Z+srfz5UAXyQsdHfOLmnN1gwoaRuR3hOs6Z89Ht+N4h+ayxA+Vgfssinb/U0
cWxHFAI9731ipIbu5CfYtvbCl3twxhpQcic1+WgSlq+98ayRgt5e137Eg+L81Kemvuv6EJ/wtWkG
M5SJtqGT6KVbLKtYeCfXrXUETcrPLSUWFlRkTmmfN+d8OqAHdJ2XRsflvbTs5B57i3xmh/XwitTc
sGxcjY3e1FQB2ZbIvD+YsECiaigdZ3gNnJTPw0rOwTpgTzzHZwvakT6YMoj9Z9OMiqTUByhNhjBN
UngC5M7zQMr0CfVerCydBgmoIokey8KG7DfkuPN+fLYr9h7ALKhkjjDFswBuPFeoZZ2G9sGtaX2+
9XQR0PEh/nwzjpYZaqgK1jABsmYi9hDuIjEUd1GxyaZPgpPuva+My2JjmsFHnOljMUH2qrrTOhGX
WGU7XaL4bVq9SK1N3cd4BLa2LuZci7cxyPODGWVeA6RRAbK15XbwzZ1Wzh0AXVvTNAtp0wRFdJjf
mma0cFfMbnh6hNTByXAMUrzM3qvVxvAMTJc5i/za2ueA7iFTC05EoSvcqpNoU+Ihs4ndoAd8V35T
UVT8BE3lrWj98dEEEB3Fmw5qEY/Y5l0DMhq8VUK/B5grRJqls6ANisM/o3qrijbYdb5fxsPr2OEA
SsPfl7kFmDfS5PU3ZkMDGTsrd1U3Fn+HFdpuip0Z48BruFh+XcGFac9WJRgp2y/9Bmpo+q7TTDsQ
bD0WoCOtVU7pmeYtP0I3zprZYEO8lT6EXHLWp3d+R6ILlpavGin5fwcIfYXGcQrwLbc92/WoR1GL
+QIPqtxqoDzBp6G84QUlmp0hH1QjBDRmBNXeGQRSARk27R6F78MUg0rbGzaELkoHFT2H4RAsZD6S
65npk04eLMxZ1DTBArYYf4+m2FLGOkmWZoM7pCQ/YUcE/IbF80nV432HPER9uE/z5mIiGuH+D2SU
+xV6DK9PhwsQtz2A0R3CvkCPIfrSUZ753vF9EZZAnTxCDX0e9tR5Sj7O5BC9993O/mscbjNArcVB
dy6CRzAqsrcxh1q5HwN/hQfH8E2gmgS00xudumMIgaysyK6OXVpgLSCxB4CiAngYpdM+Ox2BaBXk
0oMO6AgK+sQimTTWWS1+iJiz9JiRarjnI4Cl8zBAdRGV+/oY5vkkpKnsU+CUyV0HtxVoQOClfVnm
s0w67P8YO6/mtpFmDf8iVCGHWyaRoqgcbN+g1vYucs749edB02vK2j3e7wbFmekZyTIBzHS/4b5D
wvrdgMzwO3I3MmMyMXuWGehNZiuKgkgy4od2niF5gTSOWQri9++/jJ63qJy8l9uxdUPzVNdhJ2pp
tmt/IFC1PMoGwy6mE/lcF/2WPoFBGLnFUS5TkpZHdbmkrReDM10+krbYjrkdkCYlTsm68mgXNaMf
2+foZYqMXJqN77c701cAWi3OxBGKF9vCqYq7eNSKO/nUOomyKUJSax8GZlxBd2EJt0gGeFXwclrm
Yu1KIYs0PsTTv5dKl/XCyY+uY2N8uqwuER7Z05vcmHfv1lhm2tCKbruM1DqTJVKWkU81j++sRvUl
GBPtGOfjeFuVWQQfvwDDa2eoWS19qd6k+go+R7UqXcS6Mg34WZFNxvfRilayH+E98qQOvf2ptNAO
0iptvB8HBGmbGu8ULfCPKGE0xqauiy/xMEz70AabefUvTbjn094SzDySPGuF+/gUZqV2NXq6ChYF
rCIgMfww7HbQgLTCEeoMACVbvmnIcd2dI0DOgUoqQZBlo0+sTPg5a3a7+arFqPF2PhuzGMa38/nI
D8AVOZOWk5sw1Rvd8uAXyilK2pdh6dNSo7N35zOV0XUz1s6UFjDf8sigyKnrPMt1qmOJbMRn8tge
SDHFPzk6wlZw84GWRfP4tdM3kjrslgB1CWCv4B+0OHCPooXXdL6zQ8MWuDDv32klneeLSOfNhrND
4hMtjeW8KZd3geHPYWORIZRhlRwX2BgzxThEAxeYL0zwIAjfOER1V6m0TPZ1wXLphDJ/DkGmfq8H
6Z03Gs5jWufRQ5kg9zrlJKPHKa22YzXM22nZOEiIPr8ZAJtXkWXueZVYgHJMZdMUSMtWeJw9hchA
3Axl88WYh7Re5z2iEHnUbeLKtuGcIWUepdiSYlYzX492fy9doTfMwOoyp702OSbx6JsB1Tj4acad
93iZJZ+mzo1xVUyeP/R3zeQfEEZ/ebckNizI4Lbuq/zQUkkXDWkeOIcuzT9J33mR5fcaBr8/qIn5
2QoDMD1Ng3iRqVV/9K3DLy2/+XJBYzE9uKb/1ePIfZWmGSJ3i9YBCWTnVC0XFDKRYuL0/6FfIqQv
iaZ83Xu42zoiGi6d4SJEDszgPFeC342eJ9vtj3kSLNMoZjhrrEdzXBSiaxv/x6/U9bqVl3XqSxuC
yIHwrtwNI5m0sY+zI6CS7ojpYnUVg+G4HwMwgGbrB69sm2o2e6X2NbX1PfZoUQjyLV6RulT+9HLj
U0JC+NOUj/XaTrLqFol4DG11/7bw9frQTcYbouDQQpaL9Munyct2KqWzG2n1jY/nOfUozis5SJmL
pu152Ozqg+Nbb+c46fu5Ss6e77yKleyoRtqLPIhKZhptfcc/Nx3L9W5nVA9l0BQBkcp+H2HXuX8b
JN3hohii/IyQvl/XqBfB4FIvv1uZuYLVlRxRRoSgDBpUTQy+T5mTnvtEINLpRwOsf+uQwJ9c7IMX
R9/B0LdoCafXiptpN16bYut7HvYXS99lOBtxFUwd8w/VyU5aQ/Kf479OjiuGGWel8HyzWtlMgDZu
ROi/8BUD/EEUA9THJEAuMhDrsbkKA6RL5mFgWrh8aS+dhdwDej5taoT9rs++0heGzaD6b0Yzoex/
8TT/274c/p2Xu2/RaNVX7+adXaonJmrLxHM0ooeUoCMfI6w+CoEY4ldbhflzt1ycSnsLY308GQDz
n1sTujNwJvSEjTZ/rrU0u6ZIQJJ/iW3Tjt1uG1FBY1Am/DpdiUAiRwHCpfpAwRs7tn3njhMJEXNH
9lh99im33/IWaDEspF9bwtwlbFiaQA92kZeoz3hNrDPyGzcminirUFWmT7Cj0sVv09uHaXJeMV5W
LG3/x4rSLz9YwpRM/zSluGNDHOyf4yhczDfKN+qhwSkBpbMynaB80wO/vnK63t5K0yFhByYG9Rxp
uol3olahP8gaRRZspHtiW37KljX0n2tEBcSgWrE3YDAUlJDhZAk7qyvwMuKlf+669ENRNNaaj4mE
9J0ZWxwh24NlpW/n5kzSoOLsjIzIkN6VxiHzrf42rx1V2cTBeOsmVOMDtYM5q9h2eje1fJftBo9t
vUGDZZMWQ4yNRR9QxoI61IcdbqU95WW5kJLjWNco6arKwsLfuNnEX1Lf9+7wI4J0FyjVPLH/wBcz
OJybMlcbGsC5GOVuJLqPKGPLQKx0w6HnIS+tS780qcAnZmyiHuRR+UDV9ioxLbIVpGNQ8m+U5x5R
8lsq88XteYB0cLnudRc5jxrBTJFY7OwRuWnke6g74gV76QMPmCDKgyzjJDEyJBN/RktLb6pj7ZII
97YGXtnvjD3k9vzRy8uruRvlrvUwlx/Ku7Nrh9zXNsDgCNfryHoJmkLZ1K2NDCiinqCFosbskBYa
jb2rRd1pyhetCIUzm1C9jLgj2YYpxi4RbYdca84xGS+Le6GEYclKIQjiOAK+qIsmiwDpkFTBSZpy
AbB4pOxSHy5d8gkiBI7AtrdAaB7Q156eOfx5QJQ5cy+tvrM4nlvxyU+T4U66KDIHa3UEVyGDvj74
W7Zq9lZG57hGwaHNv5dQEVYq9Y7PTT+x17bU4FgUnffaWyB5rKkH3KN4Vy2aGjsJo7xxwzM5eE7s
Lj0hGZKcwxSvidZj25ec7nz7KcntGzvnC1yqjnOdpDF0iUp76ScV8zpUqx+BQ+gnR3VuUh46j/ly
USiib4veiraXPjJnj3pgWTcSkbpas86bbEQV7zjoqvUyOmr77GqfpdFjtvoUIqUqLYv/kyfU9tY1
99tLFGr+I0iJzTnSbfpHnkjc2b79zCmwSnA9ilBnLcnKDyu3yHs28XhgyBkyAZq6CniEkaRT5ruJ
SsSKJJf7wqniRTxt5FIECW8jsWEcnGS88fdilGONQ8umV6vIYCkY3+LPe48aSf5K+SW+0k3U+6rJ
Uh6ttk1WosiT+Pa9gfTca4DP5TmihBbyVLXV/xyx/BTfUr2jnqjldiJ/tkotUGZR3HTuqm8xSAvH
YWclY4COOy/xDdT6aQtWL743wwzRduDk991hbFrlTnrlUuSesVV1Nt0/Flrip7inEFfZN+/iYt+6
Umyw3x13T7GdYvtz2qXhtSx7jrPj4ppK89s5ooxSCgeDMl/BbUJuRH7Foe4xYl4WKC2kOeVXPLeV
66KLlLvLcok3GNt6VJFLkAmK3V4Vyy+lp2MATt2prpSi/0JOprkl8w+/hZZaVe9aSag0t80COTcB
ActY4/cGcNTm3+b9HMPPrlhFsXLoLIfvHKiaGAjbjbR0qPd718cVQ5oj2J3MDQApTdvcBxY8LX56
fVNkm9ivy6t+MWqYrIn7yFOePVF5qMP5a0JW7Ib8Wv8UBxCEZMHz6GBuI89koVId1jl2uVd2yXMk
saez/3L704nZbWI2zmV00y9d0l8ZuNyohQqFIsTEWfrmPh2Pij3cS9il/+f01FeQZ8/KYeeOA7D9
blY+g1H98enS9+FTScn1y4y35nmGW8P1yZpjO5fmaRgnHewznhyOMj6i9k/WZnxz6lR/XV7992UI
WWuJwXrNWMp+7sq24/yUhgBSIRfVj4U+3mhear7NQ+YcpjDgRLq4viuzm240HwEradK6seOxe8zq
HkKLbq9MAcyS3eiPI/9y/yUA50Lt3fXXZ13p2siT/eRgN0yKCt1ctT3Zyy82qB4iVXb4aJul8hJ3
V9Ibh7WFx5NyJ60mHeqb0MD1RJrQqNR9ydN6I802yLQtf/ziPDW3SrjfUaleO1bt7hWbQ6ZZKbpB
/XFiQ9EA3hv7EumDRp1HrMvGzblZG6N3G+ren6ASxz3PPFSpzQnFMg/DwaGmMm3gRHEXI2x/VYI8
o+xI32Vg4r9wO6LHu770yae0GpqNhj3y5sOAqw71enLbdCcDl1HD7BfvepIJ8iNlQH4amgZfvaSr
DtIf2c58cr153lrTZx8JK77bTn4jnxo3CYFALp1BxyX0oJxDDsmStQb+AyQTnTIsl1iG5WOfWSTm
8l7ZGGqRnPShu2/cytpLKximBLe75dktbWN0vGMwB+RGGZDR1Jq1ze8zbLrjfcywGR6nXVe1LM/y
UJT+kGFzXC80h3KKTmpdjCtRjgKoC3RV7fKdNOXSFu7ermAciJjUNAM8b1XjyyXg/5sUFpa9axV4
rhFnwI0PrW0bqEgKy4VcCZoA4bdLz7n7Z6jfz2CfJMwLv1GLWMegU/RJD++C1gmeSxeT7nnEK8Uz
8vAZFr96HYBxWcnobHr+07R2liHpwBab1IbSmNcSrrpNyjMtXpC6LEbtwbutWvskLZkFlOnUe3OK
vo2hrYYgDl5mkpYra8j96xqo6ksTJ+WGA3IEIIdmnsd4UZhYjkqwFrs20PPJWktzVNFfiZa9pASX
jV7dzXl8f45tUNbJBjKpih0MQIJ4i6Eu8Sg/ZtayF0vxh1sJ7TXuWV77yVHWsUN71XRgRtWG8p6U
r3ilBpvp16aMSq1LRpWakt4lGLOO981/m1sV+LokcCRqX2Vrn/TqUzBU1pHKRP1AQqx5WLqsLLSO
UqeT/lLVz11e22zyMgFgrlN8WGFo5N0Ngb6O3GV3DsDqbl4uYVRkB210/5KASz9ntX6tF362k4Hz
Ij/nX4LDBt+hcYb9IAVry0WAKBniL4J3ki40t6+Vpi7upFydNBOSkvAJdpd4hGS+SKuqY+3BaJFb
X/Jwtjh6iOaxuHf4PUqaKaVPvBOW7JsE5a3m7XrOPuuuCLM72DnLFwd2ToMLLH++brrDaza7a9NI
O7NzWpKi5wGZEcFBfDeDWvaEiFdmk4ML1StxJCe9wWbLe0b8V39p83eNv0ckrFL2Evb3nLGJHlFf
8XYcBTbzZA3gJOKpuK4SEkAxDJkdB4Jify7axbP6SV7/sjPAJ2Gn2GBRpZUjxLyVizRlYImQLYBs
EtBspQqN3cS1NOUT1iNorcmm4edy8hMwWP2xnARHfNHvXJ/nhsWdbIc9d2WouYeutdM1bw732Ymr
+ZQZ4x/SMvosuaemMwNHdfxDpEzRc6/0KhusRdpoaZpJVt5RTLzJS1gQ62SOTqnhRHcG9ZhnJdDL
zZRlw1VfKdEzPOP4OsZ2YCVTjSTLb6Zp3GDSWRyDEDGlqhxg8SlxKc3J18myKHmeXf3+6Qy5/uPT
2aEO51n2Yralo0T4oShllDEc7I5TSRhAzjR0ji6gx797vgLpo8eaCjfpEcR/tDg8YLVh4sMyG2hZ
cyD+xuPhD1Pxgi+myfeL2pb12qgxmYZcsZ6mHsAeDL7woaz6YFe6TXcbj/58lbV2zMu76g5BNQfX
mmf2xyaGHdCPqsnpM+92E4yMe6QBg61Rh+0asUY0V9hugkwd+zcXYUcUg/Tyq5UGJ+gfU7Aquke1
LSMcWAfQYl4W/WnYqNoay5ZL8xdZdKd5QQyk2CT+VDxMbZ/voqqcT0qhaPtw1BqEHAacp+ZRuzKD
WLnlzNlu9YRddwrV/mBbln7E/QKylF/rr+boRHvHaBX2VjRHFcnLpButK2nmBRWtnqTZUZqeZ7zC
ENTvpBW73QofZvPZrvvkqQ7jnXQHRl3ezqjyn3/AUGjXZmab1VfLMjGGWrU6bq+IcVBn6hIMbBa5
sM6LrRXIyeqoLwCD5mdzCEm7kmR88v3soRuz8S0dBwR+uxmBXydyb/QCY1y06pJPFAduhalKgusB
QZjhzWfnv+0xxb7B3ce5sSMYLMYijDfUw5UAiaVEaiAUjPDsdNMbNnkAqaQqHg7URpkMV9KU4J9x
sVF1V6riR6t0isetklPP060WY8KlaYJu3MGA/NGUUWQJjRdXrXE2U6LkDJsITWVtBGX4JC+Wjm3q
pWXPwaa0SGm68MHQrUvOpuWJyduOA7B727hDfgNqyd6MY5b/oWr/c0Rcuv16Qv3239aI1dn8Dw0Z
Q/uoWmZ7cCApGRu2hjyt6yyly3dSVaqPfYRSsXBtDPjtjmge2hcLmijRkm3sxjDHdVxqmuXiiHeN
tM+RMkkD5prjBoQrjbRlJif8Du+6n2tirxGtW5QzN74RqEd3uXCgnI/SRB0LOU/5KJ0ynKC0srFz
GzfEJdA2PGLk42Xih3Uukz1TqXB7SgNMPEjnSLVfgABocKC+GSX9XppgYfL7MZmM6yXujAqw0ylf
tDrq1UAGef8DKrDE4EL2fFYvjBDOXLvDckTwp79Ewm80mnqta0F7wlcbTaJkOPfDxvzRP2vW8LDE
ixSgtgDCJF76l3i0Bb+EbMT3dplrJ6UetZN8WgzSTmG39cYpe9et9c5MMjXy+kOY1TDYmRQofnuT
GM49wlsPox2NDipqrXuXUS3dQL41N9KUS9k1GdzE6Wjqcf5MKWvekJxKyYwPNJEjOMSe761CwMHP
Boc9jHQsIG/EygTUz15Igdqny/SkctMriZ/SUDng5vxjuhaS/HDdPjt0dW+cxs4yTthgbrK0a44q
WqkTxXF2UVFttdhbmW8S1o+eAlgygee0MjiFshFukq1Mlsu7ILap58WkT9a6xMmqbqW/ST+okeag
BOaN2hdaudIVpTleLgY0pXdNS5qIq5A01DeXMPkkseeIZZEPUyXk48+QmLAJ3K2VJ+Gqz3W1XF0m
ttJulJheWViGpihkUxPl95xeu8ckcQ3EbtV+Vblq99gslxkxLIQB5mQvTRkounWitCEgTyZlQafv
SxiKK8QHoJovfbMPfD015+Qg8YoVA8VqzmNuhWZm7Bi3BrvRFRqfzR+Jblz7llkHK1flrJh73fdA
RZuug3D/GsDrxmgCemlUecV+ZhN8xa+9D2yOJChYLaKZhfJFxSZjXjRXitL/y9N99zmrs3mXs4fl
2EMopBVlbVe2/wU/ra28ONwIH1YKpkJlwPtnulVr95OQHuxEnW/ZR3y6jI2e9UlgXIpezpfIf5m3
RPJ6Rrm7CYFlmxRzoN6eYsyjkXnHgFT6LgMLMfckTbedpm3i+NgIotPNWW2Z3AWKu63qut4qWubu
UAtzrqu8GhCkx2BAxfPqtWm1P9qm9P/sonIVJqb5zcN7FTRwET35hn2X98NL6ELRgorXsWNYLqFm
NNfRSCF79fGjjCNF3lwnMn6eVAXteeZl+rsY+RhhjvT7nZ718W3iqCZsRMSCPSSWbNv8ALvqJ9vC
ds5tbloVLQzdDa9zrYPTI25L0i7m8e92lbGtLpdxGCbNg1guGWk07jENWNWQNc++Ca4yObd97Ry0
IcVVAQ4Q0gnYBK6VaPDYOyoYBKxb09pdTkZYgIWrJIERIUejDIA/DpgIQMhhCOhAcY+LMgcl+2TE
NdUT7GHl8s4j1hlxMpuAb6+cxe3VvbjHSvs8JzJvFCVqDk1sqsff/y3/kdJwyM4DPDA021E9UGwf
3szAqysNAkp2M58dL7UEnaXzO8wNuPVyL/N3+NB4SOjM+HG5/fTjLSWvLuor1/bgXNfmndjR+W7o
3yS80FZiihPoSbKbyoas2GJl13iwcjKOgLeT18+v/5yUYVu2HsKx2AvZ0tfhGA9KUBwuBEyrUXhZ
Ln1Ct5SBwPglrlu4m5c+9HtqTBLDooaebbrtznHIR3pB9ojqXXCLRocLGcR2Pmd5stD7XZdKa1s9
DtX8Kv1dllobspP5tdVkxZvXleuh8+3PWrP8w8hpXklTVWdOseD/vVCtriMwYRuZvvw4NdPSR3jH
4fnHSXydFj9+XOajTPj7/1heJB+OQ45qY/jruZplIO37D/e1pK9s07GG8sarh9WMNsQPN7JYj+5G
muJdJreD9/90+ZG5PluWScSyhtxDMpM7J75bIqQ1VChm8v98ZDtdXCt+l+x0EF+f4p5UGOegb4Zq
4/buBhUUaBjfStEsbof5JztUH+awah6GMuqfIj3cyxcHTwqVu3bmJ8al8dZNubahRJ0cpIm/5LtJ
WhDvC0NRVs2E0FzsL1qVv14aDZXmlXQ2mKzsrXY4/Vvcpa9S8xOydab9hSLUsIoWsHZsm8a+yqFz
L62LNYnmgNoGe27s2XN9mpeWdF3CZObM4LnfNx5GQCIrt7sV5LM7d4tCoFLfUl0zbtTSQCYGr6Cv
c3IOaBQq0aFd1behg6Tw7wJsvyoPs+dtItN0IOH+/lv1D4yhY2gYrVmahU6kCfj1w+MiJ3/TTq4W
orghYP4h6q+zLtFeW9NZubHaPTtJMT/5sb4JS0N9HabJu9Wr/KsfV+prCyURsAJKcjLHy9DHd52k
3krsVAF75SfE+/OKFp4PqjWPR5m7HDxV31fvfv441Xc2xtjOZ3M2qd1GxThvPBzmt9KUS+rp9h0A
fGlcFD1TVX8fKgMS2gxrqfT2w0IfM3uFLDNOG1TZzara9KXa4EgALsGuzM9tzzMshrvzSmFOevHf
MW+Dnlz0MMzFGyKXGqxGHO9lNP11idLRzkt02ihLaMvCkan+WELmqI2jnpcIFnTE5bdI3PovGDbB
4YKHQkj8XndtQEEClLpAqEKE+ng5mdlKMFeXAT1M/iMR4y7fgfc4VIf3sotOKLxGW1eBCv962LOr
0ET+YG6uyTehkLuc5rvlwI/zGYf7Ojdeml+b4FF/jIrE0iW4qc2vnopNWlya+baFdrsLfM968hS/
OEFZfEsW4ua4sG8scs+O1WKSu3Spsf8jXgYT4LunuI3epPUzPmebcXtesKqHdeFO68Iv7E5b16Yf
7UXiV08VwFojcia4XN3Vy0X6DShR0i+twUpLkObRGqHDfOcMevJUzRxnEgjUf0wgNgAl+39lE45K
atF/9XtLh9yWOE9QqN1tYvekJjpHvaZA211l2hgtj0Psruwp/mxk02NeFf5fTfoFSbzsz5GH8Moy
mvg1xVlgk3pIJrpJExzQLlHu89r81JaK80mt/HinRqpzVSAp8ilFq1vJx+Q5iG3lP/7LjY9Sva6m
OTxPTEu3de+fePAENT4NqtF0hC5EGmhCuUVDvzUNW3U75a5ykr7Lxe8W90sz+n7pkk8KKf+NXsUV
gi3T6zDO1p+9568Mj8L/yiubTRvb/vep1r74QRt+1kd2KOCXzac5cpNt0zXJXa241lXfjeihtGV8
nEIILCj3eUPxH89C0oofvugYERiqwxfQwJiAzdOHL3piGT0p0aI+muip3yBi6+w7UK2HNiiC29G1
lt251j4rHplc3Mvir2qr7auq7MiLlfGGmpnyLc8gfeoNeELdUNSN2jXVXW6X9R7VOffAPrdCdlJF
zE/p5ie4id4qynRSlXD9ziuFHYcHtJf+nIssxMMMrcwpsMqNwZ/4XtUH50rv4/6aZJyOKniU7eym
sx5hiqZrH0DsF3Qo7qzMwtRSV+571w//8tLsaxiq1ts0A0KWJaIcFYI77sT+OlHG6arAB2Jd5fCL
m+Wi6NVv+iREgiWujND0FGVcDFDcdVWjWaYs/F4winCp9AeYRvWjzaP8kKjtuJKxcJzc23QkC8Z/
ZfkaUulYZTYMPP6ad1UP7muleS++Fjl8TybK6I3bf8eH/Q8fXtdnjtPR2qVOdDvXHjJdWfTlsnks
mh4Agp58ka2k7B1/7coTsGeFbxdXQVivi0rlu/jrp9hIEH4fiwpZZI1P70a3nNvAwuj10DzKMXJp
5Sm+jT9bMiaHyryYt+YSKYfKn/OER7SMyTwZK2n9b/N+rvJznqwClcE7eJ0xbutomo6OpozHMldR
cutK/dyHuNp0vFwk7tKUT9LXp97OI6+7HwalqKAOsF6RoipiTr2+PcdN1XdXdaaD6oz5I/pm9hWa
OA1ZBJr97OWPCf6razRd2r30tUsftwACs1l5L13kh8pjZDbfpNUFMUwAlHuv8P4kHRLM5O/IXMlF
l2SVfGwoMV515Ik5YC15rnRWT6oMS7vTQuDqUwMJ8zLnslCQIJCIdV10ZSLIfSC1TjoRLPBJSEtj
E1rXVr3IT7HnLPokQJ2yK9VdOeHskngGShBOWx7OsqOBm566vHwKkTB7QnsueLpESF+2RAAoPsuU
yiSeO/+6RuwUt2S9Xjorir4aRrNx4tH85AeOtRtc09qXtZa8lH7+IAFhjCbFqJG0z2MHl1WljTZz
pIZfK63dIOBtfsoi3eZMg68Wmw+04oPO35FyK9hF0tTMIHrKwF64dQYEfeniqfgjQgal79cIWWMy
rWID+Ly+rVX7CcwovkNaRAoxbuv7GDzN2hwN92tphqQokJtDjq9ZwdMpn8hC/Igtp9C6GdtsH6X1
uEZA2f5ipu1eKZCCLU0TpCiyH63XhhvUKqa7Bm7KgSpgtde90rxPlknDMqlF9tvSs/bRBvDMf0yC
xq2SHdTctj71dupfJdYY7mqSjNjKzl+mWXHujcguH1zFfJNuRMMVMI0G5elMvfPSYZ0alfOgx4r9
0BYWIgeF9b3GkzVeA4wDr4/Lsu/G7iFEm/tzcu9mevlZz8wZOU3Qyemiv6XW+vciLY17pewb8gU9
Ga8lzJ9mtAYwxT2guR4xOZ+T/u33u3nN/JhJQXyaQ6JpeY6F2irkoV+3ar7ll2Oha/Gx9XoD0xtt
mOJPcZiiGrxYRVG22rrh6H6zEz9Z1Wajv6otViioJoz3hheiN26YzdGfey4kMa5qgPL3rZnuuc8o
s+lZ82J2FAgbTc/XkPCbF6ef+yP1Z3WVLM3KAYpbW0O88vKgfWnVbrxl3/0mU120Ve8LNzjJTMW0
lAe/9dCWZ2Knhu5TPnxvqeZsmjB0NuVoFDBNuHRzUB77CK7r6tLWswhe06WtWO2NaidDjdUPkmLr
fvED6qIxu29tPbuCCaCspO9y0ZP62mjjkloSsXJ5F2t1JodC5XOQKR4KuhEUn6zVw12YxP6KqqU6
sa2clM3Ivx5Y4qgax4rnLeXc4CSGuWKiK58ul5nKylHBduPSJRM+xEqYFSSrjTWmqrLyaw3tW804
NYVW3LjsHRTkMytnBR3BxVVqadtADLY8N6YfcxzEBfaVksDr7fg9VwFiUSdy8jtZ7DyHw+E6cIzp
1lMD714GqgqjQzXKDUBZj2YLn0AVdMJABre1h8fEScEvSF8Om2ZjZaifv+vshgGzBFshc7DgGRac
A9D989xLl/RXPmJmZuzo/+EfLieS9ycWl30cG1h3uR0c5Bw/JBQHGHGB0U7x0cky3CEqksmkkBfF
87DCJTqPHrvFQqNQonCHLgOnS2/enO0gUAdlxu/vS/PjCQpmpeY4uupR0VYNslC/3pZxZFklCTLr
OnLU9GYC4sBXlYt8ujSzogIfMpWk2JZRnjTdznNLlDJyZCsHVB0gkzcwR2hdLq7dPWRROB0vXTFi
/us6pnwbZQaZ5kGxy30O5wjetGfcJ5VHATftcehEFQGVFXTuVyVEzZ2QqayftKoLwco01b9DFoqW
xL27LH1DaDz+/u+2/HE+bMk9B+84m4ym5lpsRz/+5aDLjvCM2uo6t9n/WjxLrS1Km8NJxIg5nQQr
aYoYsVFj0G7YpM1RvUOqGJntFaIrw6bGe2SFrWR4KmK02GojO7p5HZ6kiwLccv8ubTtTHlWkCR/C
0veuJr3Pt7XVKa+6OuF1MyrhQZqKoyarxJzwx1hG00Jbl55bP1dNiRpphk9u6CpkQ1W4LQVPRmm6
0Tc1GM29GdbpOm4gSNhxqd4VwDImp4EugQ7zMzfZOgo75UECgr5sVlNR9UcZjFsNn/C0HXcyOmuJ
BkMrw3EnV1YQFIs3eHn+rqa4j+wpiQfHt/N1F/Mwl1HODtdRmdaPQZKbT2bubIVLweOsIwVFQqSN
Y+MYQpBEgiZWzG/Qnr/HQ4k4pWc120msSuq3OK3tR+EXGdgrbXsf+/MKZXK7TcMFR/wa2IYOFioP
78NiYDM1GcHnIodLMoFsOwBMDD+jNL/SkXd9a/pIO5a1rq1lOpmDcF0gCcyGrEtfwKDuNLCpHAyV
YN8PPrfrACDFHExyOErm77sIDVoF6bf7s3Gj1qCuNZXZ9RnrP3dhtIptN0ZL3CuRUMMlxE3MB9Ws
AQNNgX6vtOMX6TYnbJjNKIUXtvCMe8RDjSiI2LQSFXbjl2GZ7GRmv5O1unC68kk6c8Za2FdNaq6V
oOufwpCL3m5Mky+TNPopSjfm0NdX0lSaKT8Bc31JEG8q12On/DEMRnvjO2H/1GnqFol8bTtPMafj
xfCmKqPi1o61R93tuPt9F5kLyrUPyeKVo3ooJ3H+mQ/ekEMXasr+akIncRW5061iKbm/UqLRxN98
ePVna7yXC4pcE9ow9j7LbPfmHJZFBgD5Npy26TiTY0AXKQrY/FevDufdXe57+WZcsuRDHf1ZeHHy
kKq5gtEywknmCEXfVGPOSyaM7dZI2yc3au7DJQsf+Rq2dbXfHbIx6jGqf5FlohjJHcWwR7w4WDUw
+Ot7mvvSAiY7Jo6ZI1oDcy3kQYmC2YRQWuxX3m7w8m/nZtCW4RotFt0uVm3QagetC2HkpeHEK1rT
no2u9xD69mcE3wuE6ptQPemF91la5ui1T2H5osRESg+33U1uK/qdTLbM1FqleTVfn8Mzq97Uc782
KbJuVUNpHsuFKqFBQqlrhSPI0qXawXiTq8Uz6TA1XdeJFmxlgmdXaHA55mswIQJE1oCfEuTRXanP
1KxSnGxkwCkC426C7nunNsb7AfRf9DtFyf4x4zJQL0sli/lNE5db3avD7lBQyQgTx90halzcFoX6
j0/xz9HRTnv+2IWdnCZg18iGh+T4/eYV5kG2tSsdo7ikRoXAXIhlPF34D040Tkpl+N3Bw2ERsg6p
C/R98mOOUUDApzIXsImrzV3hN8yxXGSkG/MyJ2mTb/3U+NeDT3q4RTZoB6veOShubcMBs7tVM1TZ
t9b9P8rOazluJQnTT4QIeHPbvtlNT5GSbhAyc+C9x9Pvh4RGraOYjdi9QaCyCiAldpfJ/E140anh
fdxGmGVgP6uR//eI2pp77AmUf+qxChb+35z9sEynPXQNSRFHm15B7GmPCaSX+86uUf5A7/ZLEzTM
PF053E+cil4Nf35S+lz7kvs5Vg+joZzCgaa3U/Ny/KIjuXJ2NeC88jCHr2evMoLXAfD+ABLjkDZG
B9/Is18DjT955VjGTzu9l/+mtAGoxl7B+pR5Yb/3h5EzXKi2F4pRu2mcTjWfHs53ZEH75dL0eBSb
lfUkIa+rcBew9eYomU5AaNNlcnAJsgbth+M5iGWCHtys/OPCOI02NFHhJqsa6Q6H3ORppSr7OBAh
MXCyPHxSAeqjjwyf6ppOGbrN0u6CcUHrdlYCMCmF0WQM6aFt54bfZ4jnd7iWwB8WmJTiv2jo977p
CyYzN1D5m341ovrVH2oEUXtVr76XzWBU3x3g+vN71BXle57B37GQ4rmHWWd81AXmmoH53ufW+GD3
mCBLGGuZDEGyJDsMxjDyW6MH1iKGBW5lmh6yXNN30NzinTTNJSZ3cmnNCWFezzuraUQtVGKhm/l3
dRDdrbEaStvZgiN80nxLY/fLWToK9beWWsFbpwwZFQKvO6htDOnKxjp1GdDkWrVzYEdfUcgunno4
veMYsxorVfc6ZEO3h6fGQbnzx5OmO9HieztcIZ+oB7toi+eqUZTtVPr2O8bqGes8mjmoDR2TuMnD
TQn8yzWz+J8gVd6VKmq+mKgkbrO0YPc1jT6gKTYNUVIO7AcV5RQt2we1gfc6KIm1k16cdPMrddNk
I72JUnkvQU9ia3kUR6L+LXSMpz6gwoF73rCFNRueOqat+yS1LuKjMZn4bZgKxNaqQU1AmmuHq2fr
AxKTiz5PR5zYpwdpjWlTbFxtiDbULfEZB8BAMj+o3lLNxKENgimSevrJyYtqL0RSU2v/U1gfWmj5
r25ue/sMqZ0riSj/joNDckxqzXoGb1lvzaJovsZ5d/WMwfwH5YJdV2fhjwGQ/kYxA/MO2ckfltJa
r873gi3uq9x7wZBugfxnZ2fp6qNxOEctGoLSWw5qt1U7ZcRzC1mBwdH7bVlyDr1tgmXDa9bdcIpc
PL6DHH5zUEITz6v8111EbAByCsAgBlYrd7dx/+6NzNrcmGHfHJ2qMU9tqjymC/PwdkmmnC3rQklE
7Ms41451Qs3f2Ud1DYZzXJTJEyP7V7v3G2ffGPxszzmYs3fvQjW99wZO3dC1g3s7mYtmh8g/e1nb
uU8C74fmx/XHaM1vRqsicMz/9yVh47ZbLdP4lKgD0/3catRhMy3cNUofnwdgCFtALYHHx6AIv5od
hNlPY6V/mx2/bV+dac44knbZqryMqlB7mkvX2ITiqdcZYLWiCbNESdCuqdpbTLNB2MszMmZYAAB4
g0xIZXXmoYptoPgLqhwZ83ljWBAJDNcKT3ZKJqz2M/OCXHu2zGPlMqN1ywT2V1M6brFyBMaaa/25
mZTgzpkG5ZMHGFzc4awGG/g+MoK7AUzZLe5PmMff4u6iSLUswLfxnoUUCtYFN4vpwEc4w62G803+
Saynl/gIofEsilA6NnEHdckp4amI0VXdBk91rifPmqV/E113wB3oFqdBfRbVd7U5DKk6f2ZPnN25
ijrvxkX9nUNyvBlh/dT1a8UWRitJd2vJE4Kr38iEodtfc7hQBdg6tsZGy8L+Inh56ZUmfxTj060p
vekyeFqeNZb5XpqDX7dbn7/HVjamcYOYopOEVMOWfepMveUiG1NpFirIc/u8Wj+6UZVuijzzLmlA
Mg591mxR9rMueH5bl3m5SFMuZV7hLzZ5M+Y6dY560jJQLjJQHkkDllz07k12hkap1py5VLRALJA/
94qnbBzQoDsU/bWzYBNgeN6bURxDgw2MF9umGL5gFPqoie8WENBORqGeUu3KuHoayzAbn9etUqK6
00Gb5/y+JE2+h7uovwHgajeq0ns/ujDd2qxm/xjgs9TSHL+0nTJvx8aKnym7j0doK93dNBbfZr20
SJSb5hYAWfbDm662OkXfKxTAd1QrrKszRuXDbUBTXqN4iL/PZvOvAXryMs6YyJmelyNyUeRvYdI/
yqdSNfJu9z/iWo88CZ+bApwuf6hlvHzqNaXpdqHLSlP47tzoUMrcCBOR4UL2ObyXgo9UgpaQkRbQ
8wWv9bs5L/CsxGo8pJIXj84u6/L70c84wlBL/T7lbIIWNB/E5BZUYFe8IkY7HGGSd2evDHKM8TIb
9rxV2wobIM207ko3/3Nl19PhgOmEfrkt9rL2J4tQfKYV7xI3AlTo1mUfKq2+ZSlP9/Km3EkrJmBz
Qtx2YoKZe7Z3zQShdWnKxPRXTCYi+/c4acrgv2NsMdGVge9cAH46z5XyjY1o87hqUmRLbDLc/xkb
Fr2Vm6hFXBUqiqGvfc4np3e9+HvLRhWsm/3TmkYkcsbZew3sNjmayUKktHXzEW3TeWu55dnqLeMp
A8ezy6eqfYIDzSpqJ0is4AJ+B4RH4Ug6JY9KCjOhgBvyhgiQg1D71H5tCx2h/mULjTHIuifJmwAr
kj7+3k38y8JwcD6Nc/o++ibiXGPaHQUiH7ZGuG8wfjjKzlCa0it7w1tTAPRNjEWYDP7/evb25r+e
Df/9a8jP5b/QfVg3ng1JQ8B/DWo9i1QN0Ip23pj6mN9DHfsLSbFCLkYyO1tQ2ONOUBke2JfLZLan
Bu27t1kjZVZ15fNsTdZbY6MWg+7meEXu0XqLZyR/+nZWT9J03JxJGkPFvQz2+sA8m36JM+ryrDZk
3n3aMoMvrTbO3ZfUH1G75EXyoxIUhgb4uemEkgp1YecNqeARpDYneblzU/tbibXfndOXnPottVb2
+GDhnSNZANtIpvtMQR2/V607cEvWNrMauH+LtEeGJB6k3by4VxDYfR/4rXoXdRBScvY5Tezd+r/H
Yv/cTIMNByhgMjQcx74LfX5Cos/xa160wXZwnWiPcRhOijIy9e5NG1mFMhiPlTYkT4Zf47mHnfU7
VbpiUbqofqSI1w+AUCCSdNHOAYT6s/CwISpCPfmIKyXYWV7uPY241RyXosVl0IzoIu90e1SsG8Vz
rrmfwLG2yTqNbqeftYpMDpX2+RUyQoVEB18YzRg4DxbDc+bN/tZqtYuDVMeDWXkwNvSyRIOO3Fda
jdTzlotmbqjFIeGohGX1yUvsc90H+bOw0AcV+1YYVs/CNB80pNiXvi7DSAaXPJwRRk7/qW1llzkw
9WfbNnKkWTk31J77E/6S/2I0QXnnOAPVZLctvynaoVnKf2oDQQdVnWejaLX1K4WiBPvQpSkffGlO
k0pzWX5vTflK4Q2LLHHYVocC+6Rimcr6Zf9URfazb2AoLC2JszbBwJnCq7R+h7SkDCH98owMXUbJ
g6QMy8daiz51CgS/VahUb4r4yJnsX+2IWWKj9FTPlPiYNxP5t3z6dfM78ueNUqhezJYZGQBzZrOL
on6ggwRT1OBBfgf5bSREHvghkD2krzFiad7+jWj5kfByA4+6Hypkc1VfQZ2Zzs7vI9Rgg6nczoMW
uUc9nXekZKxhfdhsMP9o4no/B/2w/kR56RKq4aSvo36H5MHbf1AYVXsJhcufqVJU0K7VuCozs0R4
uyU7eOL0xaYi53/PaewnP2kjCLzpQcKaBzEIW5u4e2xtbfltk5cZYNzLxNx6AgzkbiQml5TldNvB
zjncYkDu8abIHWC/PJWHcfGojaRB+BoAfg51Bb3asj5my8famywAdEqwpMmgWEjOpyvSZxjWfODn
sjmJxKyQWDtn/BW70VwBP5OcWtW6G7Y6hmIelJkELSWO+ksbP0kaqh4zaw1nY1p/ge8tYRlNMs+V
FIAKnTnStJ/NwnPuyoYtQd1cMAXNvkGf8UiVTSMSaw1/O07h96XnhXdeEWUnM7Lnx8pR+52Jb/Z7
s0CokKm2H3Q1+Qc+lvkwIcpHQsx3jtLsMz+ArI8N3Fkf3FdzoronHXKZfcx08OF5cwtvfvbqZBsG
XsJB00mQLAkq7249QWoDcvuW5a5HRmQng92aCeE8cxDgrJY4HmRxhEqkKRc7nX/FbpD1MK9/xQSy
S87bOBZJF55q1bTAJ1L0rzwrfpGLr+JpgIXs49pSEM1qQvNZWs6cJi/tQIp2HFDtvMWMHP2Yiq9B
SlX0EMXt9CAX6Ou/7npI90Fk3UcmyB1EMhihQ5o7ul6waGbQlLGpF9HdlxQC8uVVlhmP23RIl53s
ImeW5+l4jaEIlYsaGiLqg7fLmvJbbFbBWeTLmqJkXBbm6t6JQOZJMEkm+9BblXbycNo6mSWbFm1W
61e3L+rXMUILoERTJ+W49IqVSUbdhyVNOivE958mVdlLpzwEABmr3sbAfG95HNFG40I+gN3L71dm
rv+uj+DZ7WWEsvxQ/jzXosrhBKMRvHEQC9hVYVs724oU+cVpgq69GkqYXtwcQ2mqqUTlIkF5yChK
yHeOnyfJCSSJek6Hnn9gtU+jQx1l7T4yp/ZxNqk9Jpb/nzKzPixTBUlqYVeklHHw0AYqSmRYzB5T
FydHNwsBGrbkM+yh3HYL5cOcnA+9zYuPqoIeKA/l5skmOToZsLKaQUuf4pFahFzwb1XmQkWxk4j0
mZwq91mKAo5L0uCPodpYopZTaw+3V4Qpfi74l0BRW8b6gQVIWsvwzgPM/Irt2ioYPabjH63ffQIH
nXTzJ9sgdvUdX58m6fU3uMzz3vam+H40QILPSoFUmqkMz1YRdXhM1vnXTNOvhRpo/6igFCBmWt9V
2GAbeMcA5aI0PcxVXFydvu8uQTcYh7gDSDnWbohzhD58a6wSvy57/qQH7YfTu922qNl7kXu2Xs0i
ju/wM0d6b2nKpU2eXU/RX6RxGx9gJfqqL+MjjeyE9M6G99roanYPmnqPLbX/aC7KelYBYEJLw3An
1TARz6uo3wxV7z9KyE8BmTWYDVHL0DD6+B+91dILdZJpenl7M6N4bBfNt5S07aFOAIVmiHh72az/
1HB+LclmfykAtgA4aBH8RhDnVDs92oN5/SnJfOMpUKrkrQ78fbmE0QqOL4rfD1u7jowPN7T9Hbk+
i+UArjO1poqtChDkD4gF1ZdMqwdm2tw9DZNTfrHSz0U5OB+1kmt3fJlAcS7hCneITda6zSOzpfkM
BvrDtsrPRTh/4Ncxfy5sCAlOPb10PrAKaNk/K5TFP3ujkx2UAJY1vrQNHpNGe5j7h0wP7ReZXSn2
orFi1vpJmpkThHcz7NXNYITIlxe29cr4fDhQ067uE5097F2DT9suaZp4o6dgcOUfqZawFRSAYEf5
LyhJiG5wMFEfLGtQ36P5QcJUMX30h3gIHs/BYQEdpoM3XzlRP1U6/gUbhOnyJ9PEYdXhGHRKYd5A
mkEG/bKMWTgR+FLG1kXQ5ZGCnYOCSMjxBknnP8O9dOEvQHugj+V5LczUds0nApwFilrR9zlWIDMF
SvFSepTqMpMylmSYg43i58H3VOHbWySqfkcqs36RBwOdeqOT59G5qd365YWMPtWopQgFkMY4Qc8H
ZStVKLMavE3LvupkW7P1bIUHa9nslGZJMs3v79d83NIsTFw85DQ72525K+d5gvWZFQ+grApk6rhw
WE62kYGM+y1WAZH+o9dyChI/y+BbhwyWZ52lVzrkQoHh17hb7+3NKnYqRk8SJSqGz67e8Q3y42He
BCYwKrGobvxquCaluTVrDJuUzKxXQHo2482J2CLViQWf7mBUs/YKel2at14Z/P/wLPKb4MtuVdSQ
yb1LQay5cuIKF8eTAZj0QcqrMq5zXeU8tOMPaZXQNi+l2TzHeclmpMwz1Jpnd9wWY8Ce1FVRFUlc
71rPlvGQY3+6Tzsl3RpN5vyX7SLEl7GjxOcWVP6V0fLH81g4NbSdoidLM8bJuyCZmmxuj5kFZlGa
mN7w6S1b96KhL7sinho9i7cACqaTrtXobrfll1LP3WYbL8oTrla+SFF57sn2gdWBKrik8gISUgdv
YKsrvXxtzlFDKUWkPh2Ms/H9yNutaH1KzF9EPuXiLneRjR1q4xjPE6YMpG489JRL+7HzM48DG8DL
W7zqEUM/SNBXx+KQ+Foyv4968djllY8Uc4wxwGJyUPraVeco8OriRPZoQwbboD4+fUb61cLHy4/u
hS0CqzM7YhmrbOQ7e2OQlE11t3w/r5ZT5SccbqPNXwliySFLDNeUz1S34uMtt3wbO7YWkEJykjuw
3f3jEDq/Et4+2/HHmr/G+n1z2CJZBzvuHHICgX+wynL6XJfqpykpu+e2VsvnZmjfJVyS0N7BhTjF
3YRcntoa2SsGLP2TV6QHW3SG4xDt6mJy7KXWynrHrHis7QhDj45TIiKxjuWcP2cIBH2qi5g9DvNx
lHnjWYkzAy1vmm3GVDjCML/XKHugbIueH36/0X2pFttSG6H7qmUW4HLnKA+lP31ygfOcbyGEEAPc
NZ1+xxd12Mkw6ZUOY5jZeGvDJxPIDkiTZbAMGVA1kh8jY0FuBGRKuXBosDadnVrQDWmujzVLu1h6
/gj+/iXlpTkfvQ6AGraJ7qW0Fecyp61zeZbbW1Ca/yv21xDTsnW+lKh73Trc36++xf56Hzv0Ea+V
9hr1jr9BWdj8JXW8ZpxS1cxQRPD2klNaY2u6ScaHkWGuXWtQ2D3yDPX6fbgIJa/P3DJWt59Dqns6
IOCtbpp+1NjFDMERwoH9whQJK6esux+g1cgssa+0kSBRq9l9b3y0S9siN+6jRsvATrIvrKsy+IAa
dlJwDwH2V6ZvmR7vBPI0Z6l/bzIFbaRZT4Z3ijNy0dLEvjXZV73HYWbBR+V9NpHoie1rUofOXdDb
8z5AK+0iFxdL+kvgZPi+LR2DHSAjIsH1dh2UYhvEAB5yxqm6IGbw6/G12+20gz4WwY7F14QS9d+D
k9N2mD220XyQY5J0dHrz0sC9vkooTAIT6K+9vT3UDmyA5EWzGT5HQFGusioGMUkMVNOyrWLG1Kdu
7U7qVdIu04KCmO6bDxxedpIgDutuOkr8li+WsahPZlt59V/vX1PPdUwOnHL9kcysxumhqg8hdG8S
HImlnWfF+2esq+lpjTUOUnqhkqKODwZBLhMuhWGaLUtliRRCKlfLGpNtknntflh0FNYgkxuSCstF
z7AGJQV9kdb64DpQb8NTr7nfpBVEgEKMrA8wKCc9ct/MHh+YwLX2me1E4T7q7dG2dqaKIvG/gQUC
JshZwe8GtUY+6jfWQLAHua4Up8LS/gHmPB0rvfSPNZP2OyokdwHOXN/xd622oV4ND6qPp5Ex9ePW
S6roO3XxE/T//KPIipicjfdka37IHgihKFMzvCdDiaiwDN6bhKb+1BZe8iYRbHYfAAhMj9IFGLzb
9EOmXqTTUjlVZwn29dLbWHZ9wOhg3kuv1pTFuUIHcSu9FRPUVTMhrawvNjD2GkrfeZ7HUdmPdtZc
YblgiReYT2VfjhdEW9A3Akd7Hd20bzGKpN1XvK5eCpcsh8dESYCtiLektF2VU61VGKWBHDC5OwOl
n01Nah/P5s56z9Em3yh8yAGy0Iz77pQH6vii8If5xB+LHSzhOoqnR2csPpMstN4Tr/Huuhg0mnSG
YZYey6q19tKMOuxGg0hNzm6IlFwSxxwXcSdM0rDcCyalRRvkAT1t8C3gVYKF0ueH03vddosFR9Vd
zKj5Ktz3P1jwC32eU+IWIGV9ucX/INNXWZjsZ5DXi/97cS9jst4qz4Y6XnqQ4VRvom76ddu7yUQl
cGxPwMjO0sKyPC/O6xh2qZc1jW3M3XgI7KB59jEDPbZlzwFebIdubdARxoPvGVtlqZxL+VwumZHG
d0Y0Hm9ldYl3qeVvyz7A3YWEw2MLptkcOHtto6AL7gITr4Ok0/1nubi6b+yLpjR30e9YmJKC75ta
PckQ6Wir8C7uZ6r0y7A4LuxTl7X/QbNqH3Sm+iIXJeBk3aL8AojCnbPtpPjHkbLdg/T6leWdHS3p
N7cn2hRwGfoHaBlXifYyTJBwh6Lbx4EeX6JY+yR7shvl+g+2tQSZl65OFjenv8ZZnYU92BBVG7Xw
SN/o7ljtaiXVt6KUnCzYBgB49HS683kFWhdBAD7b9NxHvIe8xzrCl3eeTRx1l6bEpNd1w3+gCCIS
8DtO4g7+T+zhIs/jLLaUN9TxASUzjXNqXj7kSoPVU622HMHb5MVOkF0ey27+rk7hTlxzMR/85Gm5
9Tj0k7GVg5tsDHWgZbvY7FEJWNQabx3nkPLs01R5Vw3ACQkqzzqZ7WA+zHPr7SY37z+lFJw3I7pt
PzR00gDuonmCfuKRKnvzvVP0ecP+aHxTuqgGFQmx0Iyt5twOIV6zGtuuGOVCSQdYJf+b6GGtqQT0
LJD8R7ZtC4JnpEIAynw4636p5neuanRbV2Pr1aHFnN+Zes1aO1AYV8fP0ghZoa5Dg4dSlZHKQb1S
bwGZj84lL/uWw0Xud1uMlgEkLcGxgmG5U2+3NWagF7lIEJ7Fya8inLOW+Po2uV0fXG8DEmJ6NN/b
CE3Wmz9eZmWFte3GsN7pSxYWAbd+G7CS7SUVKzG5i7LYvOrjuMVkmuPSmrKt0x96rKMVbXXD3hmb
6YuLe7iYY7E+BNsyddMn0H/J5X+MGJ002OrJmD4tpMuLr8/2Vq+wax8RXHiq61RhUTMC0FM05aKO
aAxpifGiR7G5hiQ+9/5G1zzyzb/jJN3HDQyJ7iQjqiJ50BPPussWYfoxubfUIVkF6iUiFzfFN6pS
asyD+Sx6OwRkjSOlm3Iz5/no4TU4fl0PPTEi4bBiSnZYJndSAFGC/9G2+8nfrxuSjiPcLmn9TxPL
wbq04AleZrt1lck8lI3H7meopsWlR/Bgo6nsL4EanfnqGnfsj2pjJ+d05rSzusQ0ZQ60zS0roDOY
mcu4ux32ZxmyPCFviYwMF2R54vebb8f+f79p/RGGAotU50cXZXaWVV8HmYPSXpg+GINVPyBf1Kyr
PhynO7XqrfcQf5Wj2nf60evT6KN3knM3uahD6dWz4dv6Q5Rkn9fkZD/oD7ER/9HKWQcnqnonwwt6
OL4VWuSxGTZ7FTu4Ta3b8AOS0qiuU/644h5GB5vWaGZbWZkYTqXMF2sb+yna3e/+FRNhWfqv8YKY
gPBUPPn6g2uYM+4BcpXzsRyXzTD3jkh5v0mo6+p5T3kk578E6dUI0CmaFXB05Re5xaQpkAuJ4RuB
FpbV/CL0Wq1tbCQmv8DtWafp0FoTfMaMw9UdJsblMUmj4SBnRJDxX7PZBQDPP+wlKL3nbErBKK/I
jELnmF0DPRA+QkXa8wQRcOH0ARrTZk1/AFX8PCwtCU3Kz8D1lRdpMMmDTZqLcqU/pGFi7sI6S47K
ostSa/3VnbG51NDN/GOBQGTRuo+ncV0fbgtH4KEjZw/MYrJA3Dra5iVGUnVg3XkpzNR+Hl3zCb++
6DOtDpuXiVRK60Wf7cJiAc4b97oo4X5k5wIn98+V0mjXqNWpky3P9FELjSEK1JP0UtJn5eTNfvm2
1tFWs0+n+WwEvnLsYld7s4z+i5jq8TX5OgAUecPmLj5hZDbjuNF9y5cdmOanxWZsOX3LhqyjCpM4
mvkCCMx56yYS/cuuzfJhbScRHoDLM+izGXeDMzfrrk2vwvBotJ677trIrCH/Werlmek3YPvXwbVC
/ZcPNQiDbmBfMAakMNsFYpBFefKAfvd7v7TwRU1e9SRFm0rJl71RdYzMInyWzhQ1pE1R1GxTl7EJ
6fDtUBXsp5em4SjDYh8GEy0vJlS6QYXIdKiz3d4Eo4P31e/JFfKaelBcqkm3WdSowvoa8dcHkWU+
3eJO4VJjbax7Ccks3fSGs2ONL+7DufqWxblxBHdQ3LMNShLOvHhtjLr5ISP8pcPHi7DbjRwUd+yq
nG3Yp998DgfHtUMGyqVPOPYGsfOBVCzqoesb5OEgLL6FTtqQEs6AMwcZZH/dnPJzhSM4cDN3ObT5
Zv48QJO8rtP0aKbPNcgdtvOU1F2PorRXuRdUzgPQwnVV3K+3AAbKvTKOIZyQoEDnjku3dP8xZtKz
Xe5ErF1un15qV50f8Ynxjl6WZaeiSes3z5m+IXeX/QiN+XM9tfYb0EgK3haM298DRKamKsfPfprm
L4OXJfvcMYGeLhe5m4TVmGhReA+jMJ6y/gq5KsB94Cf1AzLR+fhZy5Vq7/rgRU2Nz0/hlMlO0VL9
mwczoCy1+OeErMym80rtmeRAcrYLFSn2XCnJJCj/6F7nP0U+METPCd4DlExf+zpJr1ZbIlMQ66gQ
c2pd7JQaJDOZvwZrvKMQ+CAxZKcwW/p9cbrhGnWVfXcLybDWU5qdVyDqLR0GMj2QKY622VVbjIeT
H2n0rcdp4qdWLd+y0Y9fFY0aRYCtxlmj/PGE6wSqYS4468ru73HZKl9h3J+9ZdLIMXg56ygI7KRJ
2r1G2dHXL9Ks+m9x3E/vORoH9z63cNB4CJIBjieY5RxlFFJwH7bRa09hYrOBcOYPfxG8V3ylQymH
OyoO/XqH8MPHoLrGQeKWqOPfhni4DpUbpcB8OwuH5NJFeB8GWXmqRLAa9TZrA0P8X+2ctMIu6oEe
d4MJzb/3tI1gOkMjnC+WtaDhF3jorSkAUBksvVUWGOxzok/Cb48xRojZrnGkhVSeDFN/9gty79Ip
l/C/I6RlosZ2hkr7a0SYtt0pGWPgR8H83U2q4eLYVvOihL35oEbWsVPT9kVCQAHqQ1Xa7e4WWx4q
O3vXNx/6YjfQm90XUjjpE8R++y1r8l2HEuUHnrsIiGKIs1Va0/gwYc7t9XCEIRlqzjEuxubAN7NA
SaYND5qK3t1q4RdA18BrZIkumQkQyAxql4vcxfAM8HAPjnWMm9uIYOk78j/zsZjYqUqzWKbkKrPa
szTtCrwDKm7TwzoYb++QbPgbrIfoZeqUO83vg4+aE8iV6cvaeP580qr+h28kCp4e2GR0k6fulMLz
j0J47JUIVS1pUhf8JM1x1ozNrKs4wV3KKn25bbjkDkFzXE8Gaz7IBs4Ur8JbT0TqgNo4xZy0DvND
V+Tapcp28xwM32zfH/fMKu0dJuDWi5dG/8hmzTSQQFajwH0uU2BamIHF+7xno17jOOKSdVBj9b2z
Mu1B6VCAFPyLTUn+OLg5dbsFJTOUCYJz0+BfpclDdl+6h8hvoAosJzIlVIyHGPUjad0OaX5rRDjl
sGVaY0thLdZGWCNUEH3klM92YLGWC7hjSHYm5g0rOcD2lHyr20F47qpvJXpxxxJ7pHtFrf0ZVyBu
yZdjzl336b5LDAVrIGJ6YeAaU1L3O6Ex8PGrufTcxihOsrezbrhgmRkcXCfooat1GCJ5JZlOuVVJ
YQHD5tIvPf8rNnRUHFJzevlrbClvkaCfXcuqdoHm1/4WownKIhg0k+yLk6ut41wY63flkup3rQrH
td6xrrGe5E9lPmyqfJgepJVKSCn0vW2VwU5irTctWaSepbAjBVs0QXUZJVF7a0swCWb+TXK7Dopq
Y8vs0gKD55lAg/KzAVn46x0SrJJDlU3jY9k5yqYsmuyPCqqOyfeVksydHMvlHE4ibUCM3fE2sthj
+pnjFXm9Ld4SvjW7oMt3AVpV21vHut6HCC/9F9zsmXm07yp1/BtQHv3Gl8vdCjpfUeaCP0/qkg/E
8iBYXzOnbtaH8T7lgO0UG2ewJqT6kmj/54ZVNqc9Duq7OnXx+V7SF7eLgwaJ4vT+RUVxAM/jJLfu
1DJ+mcOkvseQiLMubjCccMcnT2t/apPjnm8+Mq2C70fqoLUrw8DoT09JYzrYovx6ch7s/mwC8/KO
WuEmXwK7IGE4R8U+CdjGOH74kWeudgRCYB9xfTffFT+9E+RixgZsC+gBIx4bJ+ZpxFhLBEnUJDnj
cj/vlTBOjm7ct5fOmNVtOznj57Bhowspb7gMit5/xqzBUoo3PDmOpR4NT9i2fxNqbaKQWc0HcMPC
x5097Wko8uJl8eViqU5n5kNEX98Vr/2OIFl7RPWgPoq5wNW0u+GrvQT1qqmPeaVPX79IMBux3ql8
+LXaYLX3MKIVmHJgHZBGatj8AvAJx7b+ZLfqYQU9IAZ/HNTIWJtVXlycro5f4d+sNYSMUw+aW+ad
VAxiu/KfnYdbeWFszP6OLUYMbppVeAvzAD/Xwq33Mr4xzPHhl5VVRAUIMwtspkn43gqkcnc7D0oh
VZrVkuIJ0TQVjNjtR+p85HaAi1RQzVQ+pGPBh/kLUExCpPm1RysId7eHBGImL+pxVtjpAnRNXM5E
VTg0ybsfBMELDJB17Q7n6RCDF3yUZbuujO7oBIG3Xdf0ZbGP/y8jZCdQjUV6ZdNwXeHGef3NLb3p
qZv09GVKsmcJ21SQji0mdYehQPNiYa/vRMBjWoS2oboYHdY4fQyoRCLzImyiNHhdSCxj8c5dTb1P
gvE9WMiarh9F+7zK9LMKdPNz19/PHVTPWgm7U4kW8UGahdVfqySP3vQJMzMvs2AxL093oIFhxKj1
Q8cu6mV5axl+yes2S34OTNGHUqnLUxs47C9h+x3Fr7FzehVxU+SppGmORfmst3j0lA7cbWBGLy4m
Hg/i5tha7WUQMgl6oQaWLniY2J47nouYQ6Kls/Sm+pTuq6WJPsd00bu43kivVqnxS8nhTDrlUsfI
6nByf5QWHwTwtAhn6bOhXbs2nS6p4xsPblWScgsr2FdF/I+ELH0mvWZLh5V9wf00PE/4+uDvoLwF
QVRUn+BxV1v/WHbl9BXwdXUcOrM7GonRffWPAavoV2pZ1XFWkbuTKAmtoP/PjLC1XTpecyjayHmG
zYsYrF8HT3FalP+HsvNablyJ1vOruHyPMnJwuXzBKFKk8oxm5gY1ETlnPL0/LGqL2nOOT9k3KHT3
akiUQKB7rT/cWFEBrFDlz9+hoHJC2Ykl/JgEu6ZR4QsuA73dDCc5A3AA50Dal9PKro+po8cHWx8C
lOaX2dc5qFoY2eJQMISx86h2xi9B1DiJn69cN0CUzK3zW56zwVYwOJa7M9yh+A54WtvGllEcGwCk
x95CZxvdcOR8FwA5ErCrNqrqH2OrjxCVUv9+Mkfz4GP9sW/S3niW2LK78zs8JH3Vws0gydyTltlY
dGbDGuuO8WShW3EyloM9o+28a1y/XQHtA5rTWmFzl3q4v2khy5ve6sceDQuIaaqHZ50yp/qJNbuN
5IICEsBpblngY9QlA0Y5NbfWcvBr4xiRn9xHPtmvtevX8W2hzJqLOxmnlh+2aGHWSX3T9Ci04qN6
S44acRs5tby04+U11+2BUuiH7L2hOR0e4/rqksZPlox+qJVk9OX0ffjqkUhNnuSZtFM4i1kwI0Hm
meENcIgvmWFVGJn8c2Cr24wraU8eZdu0p2Jj9R9DMHeuLzOqdsrWbsza8sO067XgYGW7jDpC56To
t8UAghGBAwhuVBiSmklxEJBNJ5nl1MvyGwmUTn+BD18gOku0qrr5wVgy1TIqh2Ho8psa+ZiVDOih
dagBeh8nVe3vhuXgBkZMRr30tikCHnfXATnzw+KYNOxWZTAMFSwNl7BWVexbS0GDYWlJv8RLs9N4
R80BIlTSlAG3CvlahtD8ahBv93D8P+MvgdJeU4f3cpD+3IIcXeIfBFbu3wOqWtxYSYnN8TIgwXJm
xGV2Z+V3OZ5t5mVQ+p0pv4HviTlhatz8lceVLUTaqV9SKhI30pLDdc/RBdMXbPDc/ViSQXgxvShb
XzIp+MM+uo2TbILZiu6UpAxOieuXW1Ji8xe+5ke38aNfWseWCbBo8UIRFWPDuIkxBZj0x84b9ZWE
IAJKFkabv8vVSMTW63b2i30RONoG9SXlkzbHOI83XfyrCq011GgqNC0wKvxuje9mBgi+sg3lGc0J
bAeKeiIhohoHZfR4NZZGdp+qxbzAFw9ByHovzjX3Vigh7SRQwehjs3NrYCjLXk2CofF9bM61Nq6q
1OqPSGNp68CCJ4Zt3FrYKgAP2d9YXfhi+0G0D4DBHHk8REc9oLo4jRnloK67tWwMao3lIGeu1me3
6cwmP0+Gu6rr3/plsO6MdFer1C6keR2V+YGGbkBDLXp3Hb1e5f0H1mw3O9blz7aNxUzjtN0Bf4vg
a12jYpEMrxmv8Vu/a+y1dFs8K1hDePUZRrD1Atxkby0SMN6IIw1AcFBdy2w3jV6UVg2fmgqtC9PB
P9VZwqwCsQR3Cu8lHyLJjWtm5P+hT0JyfVYOTmmjaEwq5ZInGbrHcI41KmnQSKyGG7oYj1R0WHPb
MWtG1gDp7q9ksl646yTttPO1P08R2Vuqk7KCDyxlR/GuOs5J3FUbN6mdmyJ0z32SAjKHjwovql4Y
VDmCpisrLcfdJVK3bDTsRiQwUMucHiq7fSSZ094KtUsOeZ4nWx3v3s2V80UNOTuZmHbIpAvRq2Cq
uUyVvutUDXOHTZzwDGB/9jZNRq9xy09t1fKmRHLmVvh4pR8iTRsn5Vma9XtTiEeJl7yNSvPD6MIZ
Fjed61wJVjO7OAtL6RqcaGW3ndWJT7d4A7ssiZU+3HqLAbC1+dAI9/g2YQzuxpToSDywfU9M7fZ6
mJtQ/9jktwAh8B6TFaSMsH//OcuAOvfRJm8qBzqdSo3iMdRH/2jCYN6gAzJ9i4PhrHYITTdxXe9l
q/rXzlU2v+ECSpJROdhNlm7b1kN17X2gl63ytS2BMrmtDSRiQNuu7EV0oF581rCt82/YRDxKS/rF
dE2a14jeaB+nEczD6jogccqs+ze9NT5+MGyTkGrCsDVMnQPZoBdBq9sLjJ3XHV+MJmlJxNEkY4v9
rFO9SEsOSDNSGpkxypZZbdGG5+Ua1wi5Brogb9eQiOUa159yvcb1pyzXgJzi3E6l+VvNteDFS91P
NiCIM65w4UtUQbCf+rnayWAEVvYWmxB8kZZR6VNAahbUNp6ky2OXu55T1JD6JaJG/Y6MGbBcGa3C
onmoFtPD9+lwQ/aNBT1wYWmn1da38vAPMhHUnbAw/6zGmkmRulXvCmUq2XZ5EyCjcr7ny0gl1su0
13iev3qkDI8mUiDVjyaAZJhS7TacV7cwSW+5/vStMqjiz1OCyzqap+0coyY2D0j10O8oPv1pU96q
yIJwS6MZoBl+vhNMWBrD+zQ0DedcwZiRB/tXW8Zde/DWgi0z8+ApNJ14E2C6YK38KhuPUxk8mn7B
F6ePeh5xpf/AZ1A/DU7KTrm2jXXa1NEP27N47vf2q4KV6j4duuImi63wMzvZswS0gPvX7ISxH8Ny
B+Oe4OC0MFRc/k3nLsSgDHEsZ5u6Xv3ZjefXYWqdX51hH2KzaL46Sjdt/CVUs7P5dur8D6GiFfrv
UF6Z0bEj91FwU57coi23ql9qXwZIEInWxr9cxwhgHXf5C+Jzw9715+gAy8h8BKGDEtISUibuKg2d
8Xs+WynLnyG8YyEYkiv60ph5vqaOA1jP6otvShN6t4h1j0+Z6pbnsFLuLd78T9KlYMewKR072v0z
Id8CwVPvZRTkItIyBfDzoldzdnCjpayovho3Mmwads7+4/tlquJpIcgqbGpkMGjRVGmoUe9Q2Y9u
ulnPQBVo8X1T9zwTkrRXT22DgvbSh/lDb16GVQ8fyMrLsTFuIoVnIbdwaPTmvkdU9C0mylSV1V7F
LXWdKD9G6ZHmUDDaCRGmO7mqCl2YDNPBnhJkyweNffmSXUpas9xUuT1sFX9BHeYq61UXeLlfBfm9
X2IgGHtF+4DiU8jXxetwfKI5wWZ6QCRH36PqCvhamu8DCV7XClwanDyXsKU/UCN0aTOYJ7HrQkhU
uYFOuWMd5UqXuL4B3djkLuD6vvPSXTW5/lFTZ//YoQoFC35po5t+HtK6YXXy3hcZ1VugREvch+GK
yqGylaHrofAN1Vp7TZIvX6AUTk7Eyr5MHBXna91yj3ag98kphEnmc5PvedhjPU8Kg0QEL/r1pMcA
dBXDOctZpNk+Kkzz87U/NQd45yFPjHOLS/EqS7Nxbye5MW/ipVPTpssUaX0YGBQ3XFmeP+xlRK44
dOyE7II6NsmzGGGUdVaMHf7v4Xi+9KS5MVzaQDxypzsjKzOeU4mWMTn0QBgZk3nXXnfuSvaL3rZ1
UwRPFYsiK1bxT61SBQgD7YwCRhKidMgH+4ESwVJe2oraP5f1aC/2MuqTisLQbTE635sQ4Y81G40J
3GjT7uNhI5kcyd/gF+ruDVyZVpL0KcV3DUWQ+6nt2lsJaZfcj9W17j7LQ/WDnKtcZYlty/QtFhL7
LZ/FO49t0uAAZidH+WV0a9DuqOQc4sZXn6RrsGCc8dYxYRfy6w5opDyZWFIldunfS1fgAChxgbSu
rrMow/5szF95O1PA0VP/sW7CL147qV9Jbvgba7BRMZu64ksWfyr6QPvaNxrP1AZyEqaT2leSHIgt
ptVLPpbzSYuMdi2zfaOgTgJX7i5Pu/vRRY1hWF3QcuRquTEDxz2yhVZW2sJtgUb51hSfxWtTRq/B
YsroRHggpvUMGbOcjX2Wtiql6Q7EN9yx74rZbHkT+r+VeELOfM6/lEGAaMiQUn1LeuswopKyLmaA
EjN7lWM/WvU5SuAZB73lvNhp0awS3Yt/IRmwcszC/BPH2oMzKNXXXPO0dYXNFYQqR907Htr4jtXA
x3eC7sibTzkEqdn+fZaA1zv2daAc/us4lkvFbkBmCrdurX5EBRl2349RQJ2tny6NsCzHM+t9gxV/
0FgG4lUoFYP5Ol6KXpdj07qnDsvjD3gm6539pCX+qVxmXDe0FzzUMpDyxtl5qbf8t/wy/ARvcRfq
gfUnDTFUpcL93UKbeN1bXfXUFpG9U0OruYUsm5/ySsl2Grmt59l3rZVqkmFapjtgn7dUnPKdakP6
+IWr+pONH0Uxe9bBzv0JQh/NFIHLVUoh4I7VXY2s9oIvfneZljNt6J6D1gF8v/SXqenvMs90104A
ysMCyndZlF+bstyXZpWE0VlkB67ND6MUoc+y+pfRvlD/vHFhG0eh3u1knr/NXdM7Oik0lhs5TZf2
MI1oUMipn8XuW1SAbs4xKdksxcb8OGBGkkPapm+wQv8IaMPeFcPw7AyzdisHc0xY5Muparpvnddh
6RsU46tetjpGHv9Ma+0Ilr4ZYLZYsyo5ogOCb6k3t7dj0tr3lZJCAR+t7GfksElQK/POc/QfwHC1
e9dUkIB0IZ3ZkBNtwKx0DgNbtyCx3V09lvq99MnBmoM712ZPblUl35t6VPQ7236UqPY9FCViiMPm
/O06WwZby6G8WNlPRVeTIP0H9pW0eKjkSXu6wM2kuURk2Dq3BeI38LRAgC4H2W1eNp5+mlNI6+Od
9F1D8pLK2OraRhoavhdMnq0EVohgUyKePCTBfHCRblqYR12FaejmRbYdEr9GVj6Jt1e3arAj3n0/
z8e8zJVbdIUg5MQ49t2YWmBCs+Tx+zvDwWkQDHfol2W1Ghb4thw+tD+cypBT6MVxXGSfRmA73jBs
CtOPfyw+Er0CNMVywVNifVDBSk2aA4bI+X7UdO3F7PtfEuE4MIIQi/+Sg0jZ5mWhk/nMuztH05S1
prPUVywFYJqT5ms4buUJcnv9aieLwxMMLWPQjnHGX0Ka/zEqgkbwBanUt6hokZKVKOpy1akYfbmW
dPuDpR1xGwkR1OfS16iqe0ihsR2SaIifFABWWB1o4Q83B4BjU11njRrNRxRE2m2ftNb3+pMaJNEP
w0iQB9YN92jOmzpitw/9FlqcE3fw9RbmnRwipYWYnSre9tpHjg2G3hItfUj0gkuUwLhP/a1fJM5+
LPxP/1dt87xXgXr78A+vuuZyhpBrcL4opEcVmjESEy+oom4I6lsD2XTEnVJjACZEfjrcOUt+Gpg5
+WlTstTSEUoaOyrBsWM06WwwoEXjXjLWyZK8vkxwdA1KbazrwKirXD8hIrhX+k690Wp9AlK7pMsR
iCJH3oE6QyupRqOxtuwb2GWsb8bpCy+i+DCjLrkNVAQKvSrBK6zN0zv0YMe7sfHIURj9PhyQvxfN
EJEEufZdtUpay3+LkxAJvsZJnwRL38QmgezfQiq6xlyvf71WPGBjWGatTjER/SIhhgmHbE60eNPm
ULSlKQMX8lilq+o5+nENNSs/W41WkO26ie0utK/YvnUx4lj5itVubSDCt9InZ3JQ8ctqdnJqRBpf
v2t4oOdFvZIhzQvTbpFU+80ypdqFS+VcDolUyuUUETqmT4umG4jPF14aFZ6vBH6IqRufmOt0OZMp
cvY+7zKFTcDbj3Gy8Wcx8upgF8j9K7cyoljOccEfyC0uXZdR54K6XW58GBTOMYP4dLnvL+N8sRqy
8PjVOEbb3PY9CYCPp6NtPJaRl+91NINuJcYIs0I/yakW2tkxGKOZxcbk1B5/lTBrVnWvh6chalHX
eT9zWQcrUOkOf/XHMuMad50be9y31bCkEt+vco1TAnKOyLH8S6win5ECWcQr1LTpol2sON5Ob5Sn
4l3Q4oPWBXpRhLMRHNe9vCFDvhGbvxk6HQZRt+S+L9wcIegkArzsNPwyhgCCmHS62FFs39Tboa6X
60aBZtAGfX4jhUrUCq19aOBNIs2hmNIzicgf1pz1L0Hpxy/sCWVIDkqlvXrDbJ6lJdeKfOVFdTVj
2/Wx8mpXxRpJ9/kbrOl4N04W/p3gMTGi0PeQTa1VtGw6w3gG0xuzG+Whpd5JX79sSRWQEBsckYdt
JLvRedmNZuxGEwR7cSlfNrtlp3WAZ4mWedP7pT3e4FgSWAd91Mx7OfAB7FXZ99woS5+jVeb93AbW
veebW9Or0CB4j02R2bhtzfH22iVnRkoKzOk7LJ+XWCAyJcZZVr+BhQdEEsSXvkYHbtqgyTOe5dDG
gXXKS61nR6xHK5GDp0rd3xgAk8kIoA7fZ1q2ie1xOkgzNr3XscuCh8iJm89KcQwXd7razTqQd04V
fbPdiFxjhjbzlFDM7Y0eTLvXsVIzW4f3LYepjv8MUWocpSX95eStk9xlF7dMQg3QuSPjsG0sq8VP
TIe9EmoFsmbLdJlAzXjcRTqyizLDbXuKlklosfVP+7A61Dn6YCv8njFLXw6XtgGf3FJgkAOpzNON
jFxOkzksWGFX5s6qwl8JxpJsUpa+iKCdWeY6by20JQABLNlXUXsNdKvaNDHiade+q9uB6MNKSLWE
zHbGPeaOTyHZs2PswkIVSW9wiZ/AqaTPQTGHpwwTQ6QckQd9708dZLb+k35UtsJT2CZ35RigquZA
1u1cfStisFdt2EYqq9I2PV/DTY33ngICPthfI2W2zyJ8A3nAJRekspcWTqYHblJv12bO94aZYGxF
owe2ARWL1PwhfaLT04vIT+2D7TUn/WTXlb6Jy8k8YiPwswi88ntolZeT+J+T96HlBC+w6rv06Fb+
zXK+lf5wbheEYlrX7cPSEjRj/q/W+1gGPXPt83c6XIAKRj7+UVDHx4d0UfYqYtRop9j8IliGyLXx
2MxvRG0x1pFcBFrT1QuD3E8B67+LK/7TLTESLQGk+yV6HAbyp//xAhLZjOATnCL/UyczK1cTCqJr
lumN2pe4cGjTdCtnphEweonBXSJV1tLd5Il5UwwKdBXCdSaTKUlxW8Vu7+2CHyZK0PVwvbr0QbBD
jDT7MvltfYxQA91IMa2NdECGFRLaHR6Nz7panqU/HDMFjFAScotQczMN59T4COGz++/vanukjr/0
J0Ffb4y5ao8IJStffkmnEfIbU+TeowwfQ1xkYctaGisLi33IAmp5LfRP0p1PUEIS6M+Xzyu/6OWD
yenlz3L9IJc/jYZwPwo4fCAJ6lFm2mpVk6+yIRra1TyY9cmIG1fbGV71SZlqde+GUXNKS3YnNsr5
rPN3qKBYz7gjW8+q4Tkr0DPWAZdu83mqIajnjl2uZbSNIDh05ZaEvu3VawSpEAA/TQiMnzTLN9e+
31jr2lBRDX4fuDbTPJibFc4q840TaMcA72J7XeZTcPtfnbqI5oNmHuJiBc5/Ps7dVrrspV/O5BJy
VukIn6LRiTTQjCb3G/+liXYg6JSTVBqlAhkZvX1AS/ybaQ5ssWSgN1xkJ4PS2F46iyR+MMsWQ1vQ
uNUGhd5VHm/yDJ+mGSkMcxUi3Hwfz+MPPnpwaMY0va+Wg8VX6V5Ta/QUrMVyfmk6rQVWu8DHZJsA
5qNQ4VADnmIDV2DT//nXZMoKNpgc9B4TAPwrGZXLVKO3lt9AukjZHNCzUE+Gp4e3RmG/tE2pPfRj
ofkr1zc3neKHd60003xO12VSpvsi89UHExHEBySkLLCM7Pz6ZZ5MTnPXv0NO561L5pZl+z11hvIo
YXJwyX9s4ZFom2sf9dTLbwFKZuFMeZ/Hpkar1zPyfbxUbWp0E9Lym/RiuPLea9h68S1R0fWV3q6M
lthZ75VHrMzrVVMg8NKMg/6t7Otz6wRgGQqE+3GTzX73ESgEUKj+57zTy00cu8p9ZPceXnddfQxr
1Tk5eg3uAueBZ7mS2bCiTPu0aiIQsyCpw6VkkmBTszMVN31he5Mu1jDWr7aY13k3W98HhZWCl8Xj
fbOI7kZx/6Md2SjWto4iqmmD4jOi8jEtOsSPIhSuloIgritIuy0R0nyPkJZMGhJD3TR59NBginJ5
NJSK/9ls5+yRr9/wGCXh5dGgt3gj1JFq7WSjPJb2ZzOr8scIeOhfUShXWbgf4b6QxSmrseVZHmbB
k5bkDVottKTLWB7rFE+eut6vP/RnPQpYzYDZwLCYCk5TYA+bwe7GM/rC49nL0HDNI5uEJ4qTW1yG
xhCDPeexC4zisj+5bkA+bEjizMI1STYjl9MsWcxaKGuvPJzjVxPc94faJW+nQqDbioyomfRwtXnX
LjqjZt0liCSE8x5X1XGbG5p1Myxa3fH4XRtH4zVyZ+No91oBAAo/udDmHeImbUkBUXMeIxOAz+In
1yYWKIFBeTFs8BUGeaLHRF+UfFxSgFoW+I8qH/mie5qiUOTPvxBdeIuMvfQtEmUh4KsmWUfBnOBQ
4bbqr2be6KQbzhfew4XioH0e7CY/46UGM0KYEBf+g/Y59KMcFxQc8hDdOwumQDW/xYVT3bvsJfxV
6Va8J1hv7S8QBaULLPBWS97uolUbx8oeuU9QGJ6dnoS9BB4fdyqSF0+RmWqHzB7mHYyy7JVkzcku
Lfac4tSFqgF5waJ4zSAUnyB0qE/cCMWpL5zXQAjxmLFYa+QRmr2M2pY6P/2SUzmQsK1AUCXOum8S
SheJWr2SpoEJWSun2ARwsUqGOV/j2jNvPSWB7eF1znpQ+0VYg1pvTiLnAbZjeKcZZrSWtV/Szm8D
OtWOu4G189qszQhT2EVPtqhQ38997ZlKTblChtr51Q4k/Yu0/aHAoFv3UUYFMgjNQ6HNxT5irbeB
lTlvtHwYbk11LDfyeDGT6lEPDOdZ+lv2NyR9KDi/94OxPKMsVv90zTR/LYteyQ+tQ5HKUdv8DFga
4bTF0JlMXH4ea3BgUjbop5WFcMwdQBH/VmF5Kziuv+Fey2DgwjpfODBXpFc0eOURRYkMhavtsHCr
1IaSrJF7JUaoeXwzlql90xgNvGCk59CQodbzXPsl8l7DqN05rm2fS4PSqNIi+YER497qiu4VO4t+
X6OBtNw7zWfHANJazPkDuINh1U9psYHbbgJVt7VXrfrZzCpadV5j3WTBOFHFo2mgqUTC2H0sFhGp
2u+rlTZGgMGX2U2EMJEFFeaNtBtBQoGi0t1csqyqlb+1L6RfHt9v7Q/xuqF2N3o2GOuxLScEIWOw
GEDSN72O9pzTFcEucWp7N2G4+dmINcoQvIkPMkqOIUG5PbfOMurE5o3RJ+VTNjg2Qts3EgTpynnQ
qupeWoYdTWCqQ6p+y/XxxiDHmqK9m8OL6Cynw7bBy57VnwBU++d+OZg58pY6OlV7afa1O4PMLr5J
S6a4TfTqmGqAixrxQJj6fYzM4iYqPOMG9y+qoEsdrjIK6BNJWK2lXid9UocbPBvIAhrx135FCbXd
kgK92DJKrIzmCcDbJVa68tQHc1tNbP75m69Bzn+q8nG6vRRyADFemnaEJxSVgxFEfu7fWWXzWUoQ
VCj9O1cpP0u5wg09T8akWmEtkQ6Rgj76T+YtV5FIv4C4alEf20VqtpfloywafQXFescO45MsM0M/
DPZePo4bGWVVmj7MUJd0LIUXzWU5lMhan31t2F8TfjZ6fNJ1yffhBeFhZd7v/dpDwSYp0ptUL179
hZmWhuZw07djDAoS3poVAiFvQq0m80kTguzWbKL+JTej/sHCUqKKvrL48X+7w+8E6MavTMFtKZyt
8hk7PGMXgWO/ZQOE0ltgLc4VafPZt8ufXjzNGzewmzWy4AXwVdxbY12z946IzoAf/1dbxtNlvEt1
vsIVdJF/6K9z3RcrIeRVYdc84aHC06ecztJVKwXyirH+LAQ+OQRL5ZU0JLqwC8/vcvj/nFSGFBtH
YeOq4b1XzPw6Wexs46ZzD67oHeid227eGLo9IO6dE3vs7oq2ArgyKZ8sONSS/7Vd2zygqjNtmok1
C2YM0fy5DkEHpiSGNiJ/IvJ0F+G9ftpQo8Vt2TasPUz6Z9ssnHO0CHTJGbwp59xWPPzDsp22fw1I
yECdBf8mZyOtPMOlLh0RCUkn096GyLNthUAh/sKeuUNwpAHhA99CK7WbhnLhUcMwbVpdIWJj7h+8
oIyOAvqaZVROBUpGGgBw//iv0csVlhGZJ5canFjdmti+stp3eEmpClh+p+oz/WT0P0de7ojIk/lk
ZcFi3pDTJVHaagVSgGwyGkCb2qoJoIdn/aRvLjeTtEfP0DcFAG51fx2/3ExD0t9dBC+y0YN7oiHk
EfStchvPmrrrEjN4UvEehYtrNF8Hw32KRTWav19SWOof3+m/qkgTf0nDHH53HQWPKfZ5+3FwhpvR
0n/OY/fcCpKqsRvMRWhevodWrFu3nT48R6Wynlv9oiNwwYOO/L1W/C95tso+y1Xi6A7n2suG69KX
Jli2sNqpERg3AF8Gzcswjuprt+H5abxSrNPxzMg7ICWe8YoJrrqLjMbYyWjtYrNlhhawEasDo22W
aCp0XoRynIndgFGwbtSm8NZucY6V/7709XUcrwwbmLw0DdV5C5GmHOQqe6DEw402q4m6r0P72+yN
xRvqlU+ikf9K1lWSjZsqRcgKjeo22AsJXA7XkWufnA1CEZdTrcMgAbFjaEyRdtQH5xCHcLEc1/it
K+opqezgV54AgYHBCdIs+dGniv7NrnI0Bvo8+VoHUOHnFtSY1gA1gjEWfw58pPxGEtsvQ6l7a7tL
oWrqLDfSlB3VHPJYzMrxTvOs7I4CGOXXOjC/p727T7MFzQcRP+pq9XvvsS7Xs8Z+Arg07ip+4dti
4hlv15SERXasVbrkoOjjjeiRSZccssU9SM6uAyJgJs3BNLJDnyY3165KmT6Hg9tDnen65wmqbJdg
O+0t1o4QnpKtH/qgBJYmjPL4Pg37o08ZAeEtUNOUkhVyp5ndP6PnVx98bSkqL1cqyYKwTzQWlw8g
r9o70PUKeQ0qR69WMRi8nenmX6+wVzn7EJdwX7WIb8yfyZgYyw7PQ6WyzpXwUbZ0SY9cHnw1bodl
Ryh9OsKVujuHj9LFjYrEYMarTwYnBNVPEGw/I6mav0ROPpN2gjffR7yvXB0324k1i/ChcpxZ1mAk
qoPhqdlLBP51P85GtlHUQdnplV2sCyXwCnhfkXZCYneH+VVwvPT5af2c94Nx76xKwywQ/sksLDRs
yoHLGs42tD95VQygG435YbCs39JNtczjKe3oByMvwpe+qvZ/2RBbkQbTJpjh8C51azkgh9PfjWGC
La711iX9WRnou6420jX//B6I2mJR45AzOokM2MVdy1VrHGZIs61FJSywIp7idp6vOsQdqJ/DrC+L
+tzNTvDAUzB8qJeDWUTe2rQAF8iA9MloBLZeXdAdS7xcwg5UHhAGOP6/rpEU6o+x8LSDTJRBQx8+
Icln3Gg9TJzCxcFP6jKXQ2Yhi7FIaMghsRsHYIlzuHbJ2bX2I83B0v/U/hOU4fzmssPTwmTe58Ho
ri4Ic22coofc3NgYjTVbNGIQgFyie6fZv1l2GmxgwF3n1vPQBPZzFH5pG394kp40H0bQFc1wI2NB
OeVHpXRJhAcgLC97KLDP8+4K+cijidv/2haoxwdwSNvknyk6BftriD5it4z1TXoQQzx0IC2g6M+I
2aJXExQBlnyhepKx3HfGzVTOzV5GIxfV+iickNsFOP6iWGp1N0XaZWo9afUqaxYs9BiYa3Qkcoo3
iyeLTU7jkLnJ7xBdjGZLKgdAfqycL39DjDO36Yy2aV1oNvVngDopmMeHMijruxjWunRd+1U+CRw0
Yj1UQT7Ekgn5EOsv5rjX2Kkc/wDxBn6MxJRR3MHFHvfKpBQsD0npan72swnG6qE24+4JHOW9dEd1
/BYluAd9Lj9GGfq9dIdUKXxE7zZh1RjI+ozeUffxIGV5a4CfKJs1Ge/yW9CYpyzBuK/th42hK/HP
sHBnvhxR+JIlnbvFi7BY1xPqkqjZtk82qo2HsPOaxWqieZLDyMuVVUev7uGM4LUauxAjUb5+iBc0
e2fb5qXeZsdsxGNznm+k6Cb1M6nBdQBXR/S7rt2z6Qf4I/evEnTtLyIn3WqYV22uAz0W3P8UNavG
hxBXFu7GB1WxRgEJA8QBj4XLmRZNdzjEPqUWcrnXfhnU2Yfc+tzmobk4MEifHGIXzmjn6H/Y23b3
uQNSsbRhdZFneh3Vfr4lPZOs8eAoX6sRXVBbiTDbsJviFYacu3JSMzvJaDCbO0+b4scuRZPT2qSF
n2wlRTMP4S8rrPyD8D+EUzLDvtxZjmetL3ekGyj2Gd7GZYKEpCPOywqyxZgdYyaV275zlrNIKdzz
EGjoN8Wze56WMxIP7sfR2PxMvilYY1JvfkGJZCN+Nz5r1U1Qj+5p1Cr93vXJ3AvdfFTqx7LWkk+D
ixuG37TWLgCivbb71jmAozPXgdL4ez/gBclroT0NWCnLu1XemVE0f0KJLj9Ly1j8l7URXqG8X43F
nZnfQMbk4GJ4BTwrD/lmDAnp99oK933eGY/tcrBdL8cgW7UPwcwbdN1k5qkB7nu+ND3lQBnQf5BY
q+Dl4VvDTqYXQDsf5zIMbi1t/PEWHi1+1qQt11rXsj0gJzVttRrZaH9arp4qvrqW30Bm21X/Ohk6
BhRLiTIjQbZ22jLYXquTUpO8Nq8hrpOQ+JQRoDZUAqTe6WqNtpnmSl+SbL1RvYbp8MgagYx0PR0x
0S7/zFr7vS1HNJAq00eWPzERASsXrAJ+nJFdZZRfIZTkuVE+QfGt1mXngJLyipM2DzVOg6R5bRZV
1n6enL8r2tNQRJsk4CEo36nrAe7KC9vE6ihd8k11Av6ahv9LeijwIGIY1Jj66bNXrKSzdpTN4PmI
YRkjrKt89r2bPq3PxqKDiJxr1a8up5dhA1PKnvsBVZAlHAY5VboYxeygdMJ7Yw7rlaKU+t5AwPF+
QKfPXM0TilaxoeAet3ReApczg+rvUdHzxw/BctpYCD3OSXu+xjquYt00rvNJIE0CYYqzwF0P1JzX
uUCeEPiKb2VYDhdYkyCcrnM+wKKu4ZdOuaaEZw3y3Xyw7zgI/7JlHx+R9UXBd/ylLrv8GI1LRJrI
NdyN2IfIwCUu+SfOreboxlDHX8O7PHDLzXLWKJyflcj4ZQJp3MtgLNrCcjpFenpqW3V1jf1rvhNi
eWWVOW5h7xee4vCgobN3apxeucfBRJ5RV35aF1bjqrT88uY60LC62JfgFlbS1znefF8lZ7nXC9gk
2HlNTz4VWuto1ApNrXuqcW8u9naYa6f//t/+x//+Xz/H/xn8Lh6KlBd+/t/yLnv4P4Sdx5LbWpau
X6Wjxo0IeDPoCUDPJNOnMjVB6Eg6wIb37un7w6aqUqXoW3eCxDYAySS4zVq/KRGvb//nH7b1j/+q
btXHH//zD0v3XLYzjqXrqGm5pqmrtH//9oRCDr21/wYUPZUiKrIT2O58a4kUCp3Lj3yNjcoIuoyc
GzB0CVfrzxNOL62eTS86s/cR1zB3i8368k0eSFe6W0IU2jEpmvnFsxrkdVZKq6ZlKPxX81ULwYc3
44Q0rpmo31A/fZqmXj/o6WLDZxuhNZzQzzNPCNqdK4e4Hvblq6sAPuE+1vThzi5URcfqr4juUIfc
kdImjYQ77i1CF00hdgE1DHCtEANYibUoMuSWVJwinNJKAkIRCY4VHNIZfXRgZdkeuEN6qxOzuNgK
z7/sUdaLfZ1wPv68CARpfpA3yjKc5//zt+Hq//5tGKrqIc1OtMZyLUPj+/j3byNLDcIu4C5OWQrO
Z7ai5iFzm4aEodZucNuttrJOHvCP0C5Vm9yq0JGDtdUDv9bNNtmQcUXfJavHe/g0w+2AIUcBVrRk
3gVYjbhLFo+glHttP4uxFduurX+g27v5JfNRua17VbopCmKV6DKiWNAbP8skGshgLVF736xnskGv
iQ/IOrdwACL0Hd56svJ2dWV1OooB+8wyQqjIbBhvW8wCxYyl/LXhVDrm+kwzfm04kQtMQB01J9lV
XjSbLZvOuDdOcgqEU9EeP295q+OWWePZD7Ikb9mXU7KTRfT8knsUi257VnlfeUuw0sbtZeQtPV0J
0Xhj06vzAzr856/aUI0/vmvNcxx+coSJDQvkuPrHL09RXAOzsSI+iErVTlPmErdvcYfQMzSAcTBw
N108g+cJS8J1sjz3mQ035lmfE+vamxWGeS3+uQGSVs32VvaE0t55CLs5ov9nn6blW5gS9HKNonKu
MejvQ6PlI5H01HuZvfQrNnnLd2PJXzBR8l5nRMp2htIPx6WO7EfGesYwt1e/R10HNyBuP8KYTOFC
RPKMlU6I8EOLcecyLt+Rm+vGWXy3Q9sL8qYvrno44TTO8w7FxmqgFELyM3m1NGpt37NG5WFJiwxR
eqQ9TC97Rho1OhmQ4e7lQW0IN8RF2iJOurhwaKFvyTrZOumi3/W9EQXNMHSr7SHXxSXRCHztLre6
YlqZl4OuH6NxGjbpmApm/wyN61DviEPx6MNPRw1HHnRiCq3NtlaWFmecLrY1nT8Fry2k8/BXZvS+
3WRySTO3LCK2nzexSjQwgCAktxtndV0fiYHluAkmGsFBnA4Y3jXSSIlWXfMMX6Ix1StsT+rqWq11
HWx0pjnX/hl3IjncessWs0u+hE4PLEReu14hL5NFGLn3ygiQT1bdbiJPtdI5akNnQFQxuLGsk3fx
dOOttMXeGpLkPCwAFqZ/HXS7RNIARXmwxKTR/2iQxTjqYNHUwIplUV7x2c+0FeOYo1v7R/1nsUfp
zPFwM/u/Lh/tGdZYDgBSXuD0+rKJYyRrP2leauNsXCXOzxFytCTKJUFspY2tDeHa8Fl1I5VZl9xl
C6l+Vcp8+taL2vLbtpruNTMzL03tDoFsWPLlijh98epYS31MuixFT67KvyGcKdsxiO99rTIOKqIj
V4KQ3dWZHA6A37cmqPzAWosugAgTEXpS2irAiZ0VgSzfyGvUurg38Mo+mq6ra77sbgl25KCc1tvJ
iltbWDf20bS7h1sneQ+8CIodbE7Xl70H+NsHNsZE/4noJs/VcHB0jPeqXr9riTGj5O+aj6mBgJAm
boWEqP3F6LOjbOrXTvbAj49EX477GUVZZ7L/IrUIG1kWZYO5KjrjpZER2qafrNOJfuBiPxa3+8mb
VlrEMm2F7KyvLvuOCUi1qHtsjMUCiWwslypCeMoGAjITtYwVHTWHHqodfrMLFrZJbdwPoWrcy7M6
Nxff1t15L5Cls4GC0Oyp5a6dHfPuVucoSXeXsYCXjbe6sSVBAekW2JB8AdnUWpMOiRj3B1n87VUy
giNT2pym9YVlfb6M8EaH1ZfNA7Cz1lflTDxwiH/c6oB3Xv7zFKG73h9ThK66rodfm2N5nJrWulz4
bXHGeK87BLGMPcYfK+Irs7VsN7VmX72Hx2SqxxMyXOGDqSBG2o11/t1U1X2NtdF7YzKV1OXyew9C
PdN7lWNiVjSax3hAAr0eJjTY3RYu8MrKW+KuD2SrFJ2WrUsPU9gqVOO3zp6Doi8/rQd3UbpdK0bB
TORCAU/nah1jXfRj6kl/TNbDZACISvDqPsi6WDRvYmz08+Taf6XQOU9IGuuPt4Oq7HFgT66yJLvL
M3kfLe1ooAeCO/YDq9zqrK1a74YX942/JGhF14q2zomou7ezSuXtdC1HGQya/7MFlUZv0X/vsPaX
d17W28uLZFGeyTpZ7Fl7bsMwwrLmX6+AUgbz7G8v9v+6l6WPj6QQ1P3n/W7vbr3g9zf/+TnKuGgP
naGdP9/W7ZLPLvJ9ZXly1HMgfolnhxe2SYY/aU7+4eJFF8C2Gc8gEp232QNJzsIedZl52mkrNUWq
LP2mvXRTXWKEQyF43eJ9HpD1M4LZcmv2/BBZZMPnLSYPdYrdHy3W0OK/2UdO0MPvf7AH4zuqFuFx
1itc3yDBNBhl6WrgKKsL3GJmxKPyzkf2byg7952YSHWYE3XaoViFcNfwM+0V51btjmmxsWs73Ofa
aAz+kqc4+caT4t2JsS53w0r+kMVkrZNnt552VYV3nUa+sLcb8yxnltapEZePtf1tnpF8Y6vXgZEL
Xf8Zzur0q2WdaGQfYRlt0PQWkn2su/ZG5+C3aiTZF9t19v1cmt9sz3EDbA+jC1a60UOdEBWucCH9
FsIyHVG/ee6sCUsErPK2sp5fadSPzTcLE6xtXBfWMTPM9CVVcvwSl2i7NKSH2AavxPQUqzw16lsw
Gkil3SpdflnnAc0bWYezunntjJCt0yxUz2cobGFnUimb68QDY+IBy/fN259J9Om+apTw7Bptckrr
ktjEoDZk+opmB8Q0fWTArzbgPtrXss8N7CH09Kud129gljD7mLINNn/TeYrxR+0VRbvahU6+fCpZ
ynmqfr3V5WxJfTEOx4TR/9z19a+GZj0zC0zkITfy9Ml+slJeRybpeyRwHan7OLomyZ10qI1QEldD
K77qCVw3MLPKThaBMUJRakqxXxivr9K5NmamPoZJNCjPt8C85pkdkJ72QYIlp1RpNmlStGeDS17W
eolckvVJWz78f4Z61XP/2ImbjudpDhtww2IPqDKJ/ftgz9dS2LZWWcdFRTE3hnu9BJ6WF5hFasp8
O81Ktgm+s9YC/RuOFZtmTe+jnQl3e6tNtffSxmHmg0rzAgJZZiDrYkxY79qpKnw1M7yXHPGzhzG1
TkiXqvDuSeCl7ovsKRZxdjR0C/W1Y4v7DIl0orKyEeysFcTsaQ6yCFVa2XqtpmxlZzGh3OBG7ocD
ZSdg12K/WPa83EUd6V5ZxPQ1fySksasH5OFlFQLyflfGGSq39EfO/Q0JmPIqS6gfx4HQzeTU9zMh
Ryd0TmbkYRwI+nwTw5Y59GNvv3pJWW/4F5Eq74Ac5U2OmO6SeLdWPfJsgnp9dZSdl8oINBdNpRI4
4rHvlu51gFNJyqfKD7LoqSjf8r4yYvR591oKDcvpsYd3tnbWsz7clfm4WmdTVIzVtyZKp02iqYKA
G5B4r2mTi7MeoFIll8VW0WHw+o0sgYL8VS+7fdY1Zc6vOB0QmnXKn32poqK+HmxRVrezzzpN0x8m
4TiHz6opC5EoWg+yDiQ4W/ZKVP4fDbJVmUNB4lo0p7LLrOOtLoRb4EXMXouVPpNeLy5FFoWs6UgU
7IyEla+s/K3lszySB/McOyJYxXWfh9sdjHzldpn9gzbpv1qX0gWthJD/Tl9y9WmOg6I2yydZSFVX
38+xOQeyqK4dMrv+rsHtP8uqUMC2Kq300VqFD2RVQSJ6Qwx03sm6rovjh3KoNhUPWOVE9za7obso
HsenUaiseXO2i7IoD6mpW37VOOIIOWB8su1UPOb5KhzPBfIAag5UVR1iZLPWsbcfn4SoflrTgkDw
WqWj+nqtEUWTJXmfibzu1nGScivrwI7EG6uyvF1eLhcH/NIlF1X/FDdWc0du+FWWKlftn8B9moS/
wd3JOnkAC3YcyPJdZakj9n7G7Psv2V9WoVbAsrxx3ox07DaO6rZfB/OHMvbG+6REC5JezKc5yROe
dp00Ru2qr5kzGRu4xvGmd/OvVlMqJ6Qii71TplOA02cFvjTG6njRHsRooyBjLAUgmEb9GDRx0dzc
exZI2iDesXxjidfuGwJcvMi4bAEqDIcJEXPysgXqblN3mnIVYYspOahFZF8iK0zwVcDPN3EH59p4
xmvZkGp1uzo+e7wJT2uzY4s0zdYbCQiOTb6vbbO9U4oLogT5gImBN8Bp1nhHo33QsmSXGhWG1rWV
sErMSLZHs1/NC7vMIrYf1RBRW0NVplMRC/UZWsZb7UzdNxhYjC+VqV7RxLaudhXFpOaqaG86jbbt
psy8Z9INqlmPnuSBHKh6XHrRcfN/1sW4t2wbIL7bz7rRQzgae7vwiFBzfLs2alcP1Sx7kN1UsvB3
eEHef16k1srI2IMpyOdFKbHVQNOcZC/rZkCFdyHiP4NZlplvtHN9UpIYbQtZLs3qV1lW2nDDd9GM
qC6A0cy/HXW0oMBCDdUpVQbsn2VZH8zqJM/IKNF1WdtbeZWs/XWpWk1+mI/FRs5EcpLC0xTq6HqQ
dZ/Fz7o/+iVyLpPNt9PP9s9b8GN1fk14t9M8H8Cdsl9GHPE0td2vg4hg2KfrIXGsOPNlWTbLSnn2
WffZkAp82vzP5j9v8Xn1r57QGfc1gTvcUgUqQZb7qMAOeBbZgGd8/yPrhuVeHZB/MIdI37SmG7L6
zMPnJcsxOdB08dMyf1bRVHxnR5kHjOLgVzA5O1ReWxHoic3HYcwRuxNd+gNDx8TQkp+slwegbGH+
rHRVuy+1zDwaOJQRfwWK65pO+y2Znc2ioo5keaxAI/KVGwvo9xnF7OwV8ZCjBXn8I84GsXOjZgn4
MY/I13kKHyKJXrWeX2bfJn912hC96nj4OiYWq7hSdR/pkm6n3lRex3apDwJr2m5yxrONzMIZji1+
HuYWA8b56GVFzudW0kcDe7KNYTfewdKLo1gS49hH5HGhr9bYmxrvrqJ/yIE9UXWxdVur3ISvzJ7z
Prc7gJGKJj6SRnls+Ic+JaI6xAALryoyED6+JAiuLPO+qNCWd/NlMytdu61zrJegh4BdKjJ1b0S4
3bAmNTY8N3gMKuBtHKLe5CzdDKljJArwXj6YmJ/5YUKWwNYc+y+4tAd8d5ClmuLxrk9r5555JcgV
FH9QKvm5RMmj6Snmx5QlOOWlrxn56G+tgghU5La+1zfZtcRW94rwNanEVSS8dJVzKPriDRxjeSiA
6e4XxzKfsXrfe43YF67ov1cLukCT2wyPRGLdYzYn0y4JsWJolfLK8r7G8nsqNnlYmAGCBM2Z9W32
rs5bRkEtWHIeGGCh3saKid/XOu7t9VScMxdzOacu77EUQWm1i7Kg1Q0Tw02jvB8009tMUAw8u9qM
rW3se2F6V1tX3z0dpTdWAmRS0CI4JqEKKDHSfzjIp5/ADxJhMp9dhjEnLYvTkNT48lUqMa48wo7b
MFyg/tjphX2lHmwlP5kjRqCtXfmeyDosdot6U8KIujq2yE42Czp2db7S1b6nYv6Lx3v4pa/B9He5
5zwnR8G6EhSgfl4aj8WJlZ/6VhSnGkeR/ZzMr0ZfF8/F0RrF49DZ6OeCWoE63C9P8VCOOzttFN9Y
FHfb5KzCZv0e/VHlFBqt60/5FOGRRVwvBxuVeIl7StTmrk+mR+yzSJQ8Koje+HM+C4b7tL9jfxqF
yTH82Seo8LeIBZ7kofaabDOjjjWXbuKDfelOdQWFs8490HlFerAUc4envG5v7bTu8Vy0P1Q6ODpK
H2P8zEqow55jKk/yoHuiup3JolLZ5clbD7KIDUTCMP6v3n80ZwKehlON0GtG99SsMmAA6+fiVm6L
8q/Y+supLZ6D2AmQn9JPZZ7pJzxHrNwvWd9mRBFxs/HjrvqKWAxKzowiOEGiEEqswFsCeaqn+qut
x9UurrBYG4m/nJyZKCx7wskv6mOYCs8v40HHjRJ9nyRX9sJKFNxdXO5QNlWQJD2zfnOvm7ULz2z1
8XNAxXiwvgLG+CWtGN6NJN3CAH20R5XnW/VVfU6PTWMXWjBl+ZuTOygWre+AoJPtqdVx7l7rqphO
HgH/k7IesBvJ6hhYdTkUp3A9yLlGngFyidmjV0RSbUSKN+MIuFFFv/AU2yYaT+vZYA3fq6Z8gWCP
752a8h+o1ynWyEZrPzMjoAvV8JiP4W4R6RVmonJqVm03eQgFqAElM8tATQHvtvPREnww+f1pZv1m
IeC5RZisOI3zUpxYAGGfPpxavTCPplX4ha3l7NGcFpUQoy+2ptoDdoA1cCq9/KtRtta2UJO5ORTI
le+SuniLNK858SsljMY/1pyUs52g04efb+p4zl5+sBjgYVBUWKlriK2fRN0tJ6sDEJaxQXMstzqJ
9ftmLe/unUSwICnUU7rKROVN1d/+Tb9uxL9JnmVFPdzOUuhcx85g3xeSpcctSsdduMQyHl36Zdfa
1qNR5kBiIw+OrBK3J3lw1bo99SmRFxj5SOtYM2v3svTJO7WnXIRfEXN5bGpN5QdWdwFg/40S12e3
6X01RGMTn6VI5E9JnZEK6ll3DhHkroKAkOZYH42thJdkGpagS4rHMsknRAu0vyCFwmVsx3M+mTNk
zwjUu124fu7AHbH7uyhVu6c6baONbbMiwjej3QlYYwFheOTiaxOsnNiZIAbfZj3MdyA4kg25v2aL
1pi+wSkoYudHEkCp+MGZ2a4I3W+p4roby+6e57KaNlMVuVzihUGj67GPH0S2i9nZE58Zn2MHrsE0
Dx8s/yPmWa/2U8tGD9kBO+bNKjKHzpqWSxx/XtO/naVvNZjRO9AwKWoitbnhR0Woz22sgzOgxd16
HYsDC2uH2IuZJPLHnBTQxlBHkh/RZB1si4xrtMEnIPJDnd+EFhbTHjiRwUtPOqBQPk8SL5rfTDgL
MeKjC6rzKXvWMk1/yMOHLI1gX2Seso8ERkaJ1R1cu7uzQ4TC07g6JsxZmGKJfZ8nHf/KwSGLiUJi
hlKQj9pOvm2WEmMOXUHKSImuqcixhGkadcvYam9RnZ02kZO9Ifumbu2kihEHqREtmUhYCvwVRk9H
jxpE9TZ1o7fcJDg2IvgSOd10ZbK75zfUnIsYZVlnuFunVZ+c2ocK0HUjuhqar4sOesOqe+OqThnY
mvZ1cMmEdV0Tn9xwCKzGnlE9bYGgDCLdOn3Xb7yovjaxOBax4TIKmvfoPyZMzJ550GP8ZN22/fD6
rN3z+4R+1JaPelm96HrTbvmyloPt5tY+s4ctZNt2305m40M55qHOUVePBd+rkuCoYvDI6cZxaSax
YzNxXVf/d60AAJbNU3nUjIGtwaD6uctqPF1mxL57Jvq5wt2hArlsAYY7Z6r4O5n7fBMNKzBqgIAG
og7NMGw6QxV0kFuukoYpk5833kfp7PiWspAIRkr1LusfWkwbN2rF5+/m9IdV1cVWcxXjoliIehKB
+dszE6BxWfPKZuq8tDrUPIucxOiq90lCLrTylr2ueBczi8sA3VPvZGnpuKk0YCJp4u5SSIvXzrtM
kRZBE4vFs1NMIdufzDq4yuBsiCFZSKZ3D4lJjg111kC30bLXBGTGmPBf4oXhhYwJPHtCZNcaYuT9
YiGHk3gYAdTzScn6ZU/u5GtZ4g2AvULzMI6vZZZB1R4Rk2XBp21ZR41B01h3dhZbB/iqkDi05vs0
s1wh1x6emY2uSWbVB7yAQMVavkUmZt9YTnK2M9Xa9vHF8YZ2U8DSb4bKvY8nSOVG02HhPOqdb0Qm
z0iYOpd6URn1F5zAQJlqqPiwohqH3N1EXq4HXW9UvmZY+W6qPB8IpPMkUJUJtBxbQC931okb+5wU
x4t6QF4lqtGpI7QFg2W1UMzQG9B7a31TyTUeige8HYARR2EL4gBCR+rxnOS2rRJOFhH2Vo4NoPsE
FJKPT95gqd04UBbSb+DAcQ90Cctp5rDBkOdtTnWmaPCde3yUdqjffcVA19iEGDcwf+jlsaxEdl9O
TRIshh1g693xekUfGIVVYa0RQ2BkMR2MhG6CeXSm05hrD3rUN7uc6fk+93C/KSzR+0wC8UMUla9o
1t2BZr32eFhcIYbMaAddPa0ad6E7eI+mNeyzmfmnzmtja6uooze1yO9nZca2b+rXz8NStKjtedeo
5XPWDu3WNbBZLJX+W1rk3c52UTnHPEsLjAjprjQGAYoJjo6ygz3yRbDZDxd1xFijBNJaYSbRjmbQ
pu7rUprKi5coDymq7Tqk0Quhj2GnqwkbIJxBrlrc7dy00s7xWuo7MV7t3MAbXomsk43IAukMeojY
4sEvqyAb35clVzYFo9pVxIt+zZUIDXvQRIEsMmifJrRF0BTAikJblvo9MnGA7Kq6fa+qEetqo+/f
JxJ1vodp3zsx3cGfGezfI+ZsjJWz5R01MdTTwHlgkIinoAVj491b0t6fisF4b3ubXAwP9LuJ5hSI
gMZ511L2POCD3XeWH+x+SFxspk6D32gSm6kUt3xnv8MT1XTal6TFXi40zPjLyhL2jTAfMKaJofSS
LnxthELyEG1DYvyvNomDoFM76yXuC4NMelS9iJxRebZjLXC8sDhMLbZ4GVCHpwgBts1smtFjpF0I
/AsAqYPzYGkzBPfG0e89e6x3ke6R0I9gCE2imS9eIsx9knXzXek048FE/fVMlL2GZNxqpz4eQEdW
KIe6QwQsAvfXgzJnyF/ZSXaYx9rAKYkpKs9tjGws5wgD2dlAo+YtkVwAhtAipi5UtrGif8xmFReH
Nn9oGzjuHYhPP11MC2hV8dKkaLYlS/WlJJuxsedZDUrUt7PCPNvCvEM4SGMXpH0fWuONxOLfhY3S
PsICLILrY8r6YdJtzJBrYZ8mNuI9zp3nJR5/HYZUORW8F9w+XG+Tp82d5cXTvnHmNwDJ48bCYZhx
bzJ3aJUM2yrL6zO7E7wh4IdrjjYdCvCDwQTM13cNrGNmVD0DZ91KJJYxHs0xfzK9D9dR9ddCmX/G
Aztzk+c1Vg69EiX3DQbdu8xz3sMCq4/KsvpXN8JOj6QXCbKm3iURIV2l0btrqBhsxtvuOojR3UVe
oUNanVFFJH476HdkzoAYrbnWxE3fNY30Uu3lR8sjtm4MDKgij+NdDjMAxL14mnUD4lEWv1VO+9zW
vjEu1sboT5VQNCzvxCMT12Y0sXDVZkBAutr8DbNKs5vSV/LubwKyI7N5Z6KdLoSPyjp+2Is2bJei
L5BYbs6x7qT7MtTeqX0gKdSCjOuw5FPuMgf/hQp6scIi8Ja1GdddY1a+EgBgSwnim4CgSwi02GHL
J/a6+aGXubFjfHypBwS+9TwZLz0PvO8KPAPgIe6dvknPuTGg7lghrZ7Y4+uU1fY+CsMOZYrhq9qW
hBQQnl/smLFvCgec/zQWVS2A2gKHcFFVH3g4ljtc11/xDxZnjwXD4irPfUMSVhHMTEpVbctOQ+Lc
YeKve1KsMbIPOIlu+9KOX1p3V2dow5Xq4KFeAW7Lw0O+QkPcBMCRxN7yULKStpPhu6KDMNTcFOB5
CFLGdp5z/a8JQS6GGPQ18qn/eHTizP3hVXBe4SgHFqy2tohOYaulfgNPDkLy4j0C2bZPnT7/bGac
ctNx/YcIt7mHosqQ0QqCntB27iNP6LuxWNpTixTZxoRvzAaCWEFetyOhIkIUOZYqeJU296qu8oAL
j31HNbPlKCpEf58btT+yEB72s2yWLU1ds+wCZEl/WXG7wW9t8i56rp5Mkc972/k7rcPmOPQKeZPG
DdQQTU0D4WrENzp9o1WqfUD/Iqg09pAVzA0tTuy9MW9TklhPQFquGRSBQHS9y6Yd6snkCecV1XMk
MIZtYWKmMXahCJS0YLCM1kHT2yuF7XyPkvEI8x3QylwuG3spieGHEOkFLC6VIBRmOAb7/Go8VzHu
o0P/QHqtwjOmq/edJhCmMPrHfsmNwNYr84jq1jaOjnEEDMbIEIWcU7Mmy7zKv+Up/gZpfgUlGT+V
ONyxWroqSH/Ont2BMLIM4LZNuAnD+AVNdi/QnVM3DNprn72oszGSWI2aa1+OPxFVmlF/r5NDrcak
zzTmt8VlXdkAARWREZQT0D9Fma/YFFUkpNtXETZk5sK/w7EoXtRw+Mb+rodf2O7mKFwJa/wWqyq9
2ig1HNHAjALPtrcgdj7Yh0Nty/tl2zshm93W/YoYYHZYFKQrjGQgdWTgmpnXTuSjrMFz1bylph2x
f2p/Aj/ofSdZXqwq3aXFe13G5rew7i4Ii8FWh9aSz1+iPC/xobVQrpvLJwRx+p0jnCdjyr6UBSLP
ov1IJ+017LufRcY6tY++qWL+2xVNwYrC68kcRBF5OaGeXQ1gkyWObd3vVbtfvsGSh4WJfqeeDQgc
1n7ZEUpRCq3eabXR4f5VaH4ifnSIKJG4KrvLOAA+z9UMD626BqrvjVtNtO1G0U/kEfIUIVa4H3+3
JSqmloOxC6wu9WHoibzx5AoHrdMsRd7Q7QJ1ZvUxIFHoLY7D3jr8qnYj7gLW7Pp9vnzN+MegJs1+
pH8oa8PbTXkVP4STafmOuJaevRFsnN+ddjpa2J37Jgm8PfSmV1wCxf1SKmg1hApTVOdhYB15iLVH
3xQwK6VqRMciDMunqEm/A+eefFdDylo3lPNfDgMEywenPEWk+rC4BUi5eEMWuBMD/IFVd3pMMcUa
XVZe+J1XQYkiHSGFAuoSfCw/hQNeG1WxEcAcGf7ZUInY03YLIZeNqpsgNEt8D+WZ0RFudezkizqW
41cALxjfOI14RJ74GLWVc7BtWwnKpFKuRslHdZCTsFCd4BHOjGstZgzga6I5LJCUN2922Uxk6bKu
l5Q3Y1HRE4js7KBbbfygJCUueEpsw0ICQH+vA7AmruIR1o6Spdnac8croUTcPYMkgKqX9Xcdxu27
KF06/6Z+80vlBreZMh3iC+ZJvW8uWXbnJnaz6QRwlNJZwove2ZvOjqG01GPyU4X2wWo9JvanwSxA
yEiYwc1HIZ5JSBG/wIjaSyxf4sOaKG/Ocxqx6VnxYbiV1pDRC8uX2DI1IVD92Vm2yiILysBKUHfK
COSuieEBZZGowfddjcddPoXeva2Vvw5juMVapb3/rNYNDU23ZWTduixSsPlX10ZB1zqZU7ZuVQ/t
DoLAnUKkkAFytf6qsJZtYduSWnPv5ybznpp5ushq2ct2WUIgf3Tr5bLNul9ay33SreEiq8GJXR2P
zF9qkPRYZa0llKQfoW9kaXq+wU6cRkUqZxJn2SiBKbJq7UG4CIEQWVzvYaT60U3KmKnach7kQc9/
1mgO3UMoZA5R+U5ADIjTZ4fcAUK9sO3asuQaFN/M3GkfY8IeCHkJiVVkhNCKkpcU1VJt7CQlkWQn
76yq5ueqm5uTStjlxtzQwksDafGrE8/troZGdNSsaEYCcrhI8kY84yqlRKp5KbS2Q0ptdHzZgJ3O
u1u1l34C0DF7kMazNiU/CXVhr3jJl2Hw4v2CJ9U5nnAOD4u4eDNE8y61vRLRHufFHD5KjA02pWH1
d1n4hYEveSoX5jfbxqkuSTCsIB3Q7bLMdK6yNUIw/GJl7SXVwx6xcyNM95qnIlxjKsmTCaP32ufa
y6DaG6U3NZR7XP21hKEmS81Y8ZhSmptUfxrMQX/9V8927bmWTCS9N0ln3H9S0G8s9cVanZlyEHiz
ruEnJ6nrkqL+B7M9mWxxXOXCpMDwUKJUfBMgRq6o3RNCf5YNMXJZxBhX5eKbHnG5iOQIJGTV361H
17m70eA0pwjitjHOv1hB/yxCR0NCw3Z2bXOAa+A9hBCQd4a+aAFwMw/+PgcdsbjTXOY/P6siAQsH
3UlY7rGpQHGgG8KdW6fBPO+z29Sqse8WvXUkkx4+oBDnPSwukTrkYyvUALhKNgDcddkLE4b5lhim
P0pv0DQX+mVchm6TE0Hd6HGT3GurH4w8m4QB09Wda/+PhtleirvUynayfrz5wqzXtuzB6wI4kbxJ
16xGM+HqCFOokSC8RpfPg2Kr3aZaNERd+umnJJgW02JtK3doQVevbNRZXy3scnGRrdgRBrajDC/l
0qqPbp9ccZwov6TE+0/R0ACMCbOBXRzWemUYDbt6hL0qtYu6gtCpsBTWfKuUETxwBKlNS1xkkf/P
nd6r/aMszUyP9vimZYP2WAMbkZVt15SXpEUuTconsSEaj0b7v5yd15bbOraun4hjMIdb5axKruAb
DtvLZs6ZT38+QNWW1+re+/Q5NzQxAagkWSSBOf8QBqtujNXXcMp7knxU2EzX/qF7qA9kTV/xHwp+
BVJJ9pKEUwZ+BrKfXqKFM4TGe1HozVmOVRGWXyVd5G7kWMvIPqf2QvNATmVr+Tm1763b1BjD9xc0
E21KyI6zuY0la7JAVJgipCgaV06HOr0fJFecX6+FaHllpL3M2RpCaXRrZLn6hVtUepFdHLBhRkMQ
t2aG6x2Qqmlo1bXsjbAHPdQqJkRhByQ5IEV4RS7rMlTIomSZFqLT37pcEEF7StjDr6d57N/KbHx0
Qdf/9fehtqt/Du1Vt/rH0GHqLlAsqgQqfAl8rguqB3B0NnCh4i+pvWDNU4ArTTrth86vPrpfYEWD
j7LPfJYipL7lIDnZRyP2IReTUVr/Y3Id6dNeDqvZh1pIIdxny9fUizhcyNlWTcaurxJl6Y+A1BpI
Czst8r0HN1TwnfWpL1ezvrWFwcmoGxdvLqKPuomSVdcazVVFS2uBNDR1FCFKoPYDyZF50JeyOWVK
9GSh8idb3Ees5z4ZRvRt5vHQBAol3NhJ59ckvUbe3ICENqqdGajpYvB1CFwyWBU52nww4hcGZPjb
wKk2UWbCDmiZYum7CLo8OtWDl70oEJLWbdwqa9nMG208xgEoGD0es5fQjd1n1J1kQw4wS7J01PtO
U940BwtXJ/aUyfzeBiy8m9rUD/IBbRcPQ9O2bzxJKoB4rf6gsrvPtVm5SJtK1HRfoRoql1qYVoo+
NCmVS4Rs3b5CD3gVJBZGF5b/s8L5DPqtz9Le8Mnu97iAjal6mJo53CI9ZT5ZE1z8VOmaHwY3GS1v
HspGKjLG4wPKvQF33WSR66twoDRJoZl0LV714kQB9Iv2BqWQfxujoky0KVsPwRZnUHd9Q+q9EU8j
tN/UnVqV2Wry8vJ4+1OmLWDPyFUYJImkBMlsBt/VPAzOMpRDelmTLgHjJy5k3ZYMMnteyN4yj/Sn
Gb9viEyCE9h+jTSVeknW5CcvaYMHyCIIoxRh833sXIjmYfpaWJ27pcBube3WK1/zLD+T02y+Nw4w
gBxlzmuT1tWpZYOMwIrXHfM+xn8U4UIcPeZ+12jpU99lZMid8tdg5btCr6tfKvmyv5+IMTIycjI4
KfjCoAkeHAQoVxn8wD2I5umd0t+qKtvuC86yxjkBIraQP4Opj+1VPITdXjb/Pqxnk3cbNjbveuS9
Da01hGsVmw3S/DPsOvyJSTSyA+7U4oIXaHGRZw5u2CtTU+2lNlBkpnpQ7+GFemgX5vrjP854e58x
Ix/KI9TT9AEB3c3MvuupyXT9i2g1KMM/NWqhr9NQRzoR6XVUcVHxRovVdF5Y9FiwD0HYFBWe72E9
nbIQ3I2UWWxdX9lJDQ1NR8Y2At+94VEHRqXr2/JMSmgj5TQiFcJMoqhGcs7VECUMKave4pW5bVAA
I1EtfLXyso0AWYDpA67RqjtlGNnqhC4ldkhX2akHz4C3/dEupwmIuDsBf+NMHtjXjBu7NHnU/I7d
e8dmKii8OuNWxkpET28vYIy9fTaiEwq1+qFOh703RkH0lM3ldGztnYkJMqYCA8Vq8M79Qsp1S+Hu
NsA5D3gNOhuNf5GHm4y3UsaX2pynw32sPFPnGYET8bSXTaBM3q5zCpjEhes/5kaz0QY2gJ1oRVS8
LyiqUQikJQ9z5Jd7wyYRdo+BrcrXhjjIWbLDJWWzUPOs2t+aU5BenT5fY71Njqs3sCxG6mLuOhLI
0HXIXknDsK5jz1UPCgSGSntKzci9OEqxa2VvCH1qnekKcmXSe0y8XqKH/RVrIz1VkJXvO8Rz7eCq
jLPzWJFCfUzxbdq1SQQIQTRlx4gCJRP9eG2lHeL0Suh7iHIFzS5ABZgipuk/zJY5nuRoT7yW/Ziy
wb29ZJRHBk7DdrLxxo1StM5lMHuuGiv5n1usfQAvkEuRz45ImaJTUSDOtU0UJ1w1hcutjTXhyhkr
jDocdbCpK6IclOk+rtjiMGJbwVO2P97jAxWAflWWQnXOMwq+Gsa1xSS8tX/P883a2ZaZ/vUekme3
l4nXtrkJ6zp4aPWf9/2ZjKBVfNuedU0QPGTZr1SSAuYctrplB2i4gt5Q2rWumYiohYOyksR3fWa3
Nxj+Ds2umby9joBh0labxpzg6YlmEuHN3kZadSk1PXib3A1Md+PNgM9/gq9Xb6c2QvJC3Op5YL/c
bgQ31djAGlvon+4XDDhs9LFtZKssa0Kca4TKJJSMQRxw7ZOtWmlmED3PpK5XGLxmWwR1w+cIadYH
iPrraCozitRBEq+wzPzsNao4fvD5hcqxaRqqy94zuvVo1BpKB9y4gVv1Gy3Qk4XUrWoixKvkmTzI
IXX2keEzslbIdR9GzdDPbeoqq6S23NcsC79CNvN/tmB1WKf1P5KhJzMQ+fZTTN5sW5dQOprYXwXc
3Z/NLtD2YwBULQF0/jxqo/XcGsscmOCzjJDHz5c2u989BJdDVATGKwk9LDnG77Ex1itE9+Jzk5fK
uaZYT1luyn6krAudYPpjQN/OytkMqBap9dQ+NWnQLHPLJG8aBH2yzy6dnVvX2cUVFDeN7EdCQhnz
i/ArwnrlmpxTf4RMEa4wzvYufjaHrE60+jlkUb/zZpvS7qTZX6bOeirnMTm5LXvwWOg6607XL+IK
yoqU5JeH/9QhY5mFrhYVcnvjCouj0FDbRahOYptMU8bkmTwowu4lDUwVoHnO3Z5i1mss8OiO/S/1
yUTVlkoZRQ9SsnLsu/YQOaC55AgZc+ByLy0BK1cc/yMwjemr36cX3P+GFyXIomMLrGPlhWTzoBvd
4miRhsekUT7jLuNbMd4W8UzEYztokIFo03XtBfECEJhzKeHOvJrpW6ajCx0OkXUClEwiMFWMN03v
kZLNlGZriaY6eo9qGeTzKzkPe4X67rAmD422G6oBzyiheWmxbBG8W7Wdp7R70DQewBhlbAOquq59
6vDZJatXTl8DS/9WIBH8VDeZ80e8zdRbPFKZP/Tg0u3cRq/Aw5zWSdQPV0GZWayu9aEF6xgMXzOj
Upeqjiab2an9brJrZYdeNZpCjsVfNxTklu24uYLwsg+Za10gMQ0IYI1dczUC/Raj8MYC2mhK5O/V
BIa1WSp/Gfyy2he8dqwnfWCR1nXtXu5HAWaox0lV4qVspplfb+q5M/mu2IdS+nNJ9abZSTadzN1o
Vu2dUYJ+1rgWT03pxSspO5yLlC1gtvc8oaTUJmR+1GIIvqiF8+gmVfRd1UdBRh6tq5YW0ea25AjD
fNoFemus2QShueEgEbRUUxPvoLBT9prqxk/yUHsnSzWAT9VF8tR52ALbWv9ddsmQ5bSi1AENRSrj
hjqubggZhtxhxuxBxqTYLqSa75pWuXBPcJD1EvRXo3EimyH5dC6liFJFuPIWmwu4AmEUHQoVyYMg
0azH+9mcle4qHEvrMWAJu4I1PB/iKbtEmpU9kM2FT6fjLFxRO3uI9eTz4EEJKJXAvsh4n5bqUvdq
fzkC6YNVnGiPU29h35ga1cY3PePNE8B4cce5j0iD8XOEUdTmW1IUtxE6RRbMytVjn+WgraN+7hb2
H0d20sNG87IEKHOnntD0aByVrJWPMPNsTMEeZaiPekb2BH9q8xLnJR0Iuf7MMKraVREevSQyfqZq
0J8b1Nda21CKdaoo/dJlF7Xxha5aJjTYWg29AS2z+nVcwxhzDOMB+V3zQReHyUcbLS55LLcRQhdG
z5O37vQaRgbj5CFqK3+D92G1lDNkzFdG8yReDjdGYJCo7LO99En1bt2qNC9kn3i3qIEvskn1TzIm
LU5s0Vs2I+5v6FovZUxHRsHMbLP6nvTtNzdCNEuJ+D6EsVyAJ9Y+aDN/JZs4epD6ZyNyNq0w50mM
1U+jo2Vc51O+hOCAUF2DGsY18pE7lvp9FCwoClQY8dy66xEGZwSAozGqFUYu3lquEZS4bx7vsXvW
thDjml7ASmXaFhL7Z/u+tpDz+rJGrEPV3Ad579I85WJNs3M2xZ2s8AZzF9kl15O8m01WeJW9cmwY
luau9dtk6QBTAJ9CAbbEuik0589DJpoJCLwlMs/D6t4x2llzG6f147zuOx8EjT50l2CY1p3v1Y9h
olBCuN0ywyqidtxYBlDogJKnV+Yvc2HYmxRbwZUhNueUFarzVDcfndjIN+KQVfPCaprySY4PNajE
oJK2sd4psHfA/YeBFj/Mc/p5JmOxiI0iFg9WsRmBIP6oGjDBjTeGB0vYCaASWJ0AoH9kGBg8O1Z7
GSwVAdth4J6J4Oh0Vik09IMS8FPzQYA29rCRbjsaMutrJOahAYud/r15c+apqCZPI3VNr4Vv0aNM
TnWif+wqA+lhva43recaK9mM6zh6rrqESke6bZzBTM6fwskmqAtPmgmWBheVBeZtRaFKO8kHsXwk
IzfBVU3d/ydLT2dBnu1bpM3utVLC5AsAJ5R+uWlYdomG2IT6kSeaHYW/taVoVDuFuC709tukVuv+
nyZNQa4d+1p8wMrCn1asLQOgRHvZrEUeG/mCz6bsDae/NRN0Lm6DE10BGRXEr1ltVqvS1dIDVNvp
3cYTN43q+VVVLAd+ErgTZYyyjanNwT5T2F16pVE/FSMJGs1r67WJ4On3gi0mjxjk9Uo4oYp56BOr
ePImVgae6PAgrypIXsi3OHueeoFm/S7fYdHP6sWZp/ceisIXJSj/2TcxMkQwB0CpQzHTaqi+lJAS
kYZT9zcp+yEMALnPvbq/e472COr+x5grCjnyZcLebrefTqFzpJWHOauu5DhchDWpQsmzJCKJnWNJ
KZIff3YgoHzukLc73uNo9WRHc4p3mQv0UuRSZQYVjvjBJmd0lanYOAFZNqr2sJOJ2lhHsB8cj7GU
EyZUma7ZZBzmPCkP05AOSy1NChCOQbi3lNZ6zn1d27Nv8RYDBednqP3W85CsSjWrnmWE5/b3GOBe
0Ifa98hGlwd9iHAo/aUa5d6ZAnd6TuOhWjk5dZRW/v5bne9YrGVx74jOVDZXcrEql7Iy3ib45oq4
DI3ycv17TA6Ts36/hhw7gKy6mVkl/bQGh/MAuhbkbpT/GNiG4+zY1hQ+h+DIb3NeZya8eDGid43r
LSdWa+1amsTJQ1TU4zkQB9kk972NLeDnIxjQhQmIfBuPh7LJQKQIWXtpWumDkguH6cFsyuYmdE/E
zZzpoRW3SzmQiFG5W11vSBNDc2KFhF7J8pZ/UUsUXxxomQuZnpFZGHkYLR+qTtwd/Ml704YpPJYm
Cb088m5sc1kF1J0UHyPDu8jHhzzgSrlKcZe7heSj5/fE23ZVNBu9ObR6DTAtw+B+rKvpQW8K6IFg
KjYyZg/a9ADtAPpN0rKdE+NuZVsHZA0K2+pFr7+P0zS8RyEL9krVkBGIigP7qmgtc1AirnX5Zzxx
0mgNw3r++vfxMp6xyn8AIxcvklA9tej9P49Br52VCdy8zHrbCMEsW89JMQgP9S8qC8tb0rymhj01
xriRWfC5Iu+loGDV5sAp26qDpNU3B8BaGCfJltWKvKBtQaAQayEcWZ5ut+pGbb8Mbqg+NhFQyD/O
yIQPWlutR0TnyEhOw3IeNfU9SvMPLdbjX3b/oXaYVy1KYHJ5GhvfBh0ERzpa9kvTFcqqQDXhoihg
9cbZiwXSwKCeGlRg03uAJC5M1198GIyL1MJOzs08A1XrNes19GJ/43HfW3uyiUjCyuvcZi97zcHJ
QKm5+rkqC+tVYN/LrPaeejfUX3p00eQkkKrZNQusr3IO/Kf5oJZ9t7TgbVy8sHjOnMy/sJWtVv2A
GGaj+wDmZVBtzeYQJ/VVtuQhb0fSaGKGa4zHKu6Vwz1uYj5AQRqcRA1W3gI2vpEGyJWQjpZnAeIS
0cSm7x63WsPZIf0XL2QMeKh3lQbK8kUqt6aWEUQPpKenimWgwJ4oabpTfKU7+nHZHzP1iPO7iviL
Vm2zonivMXJvF5MwSouVFEpFr2AJ3QXerTsZKEquZMyMhY9aAJpjNU19udT61aCr5qFTfBKRca8m
x9tpKk6H3kuO8kweUBqrIDuJHtbtGIX+EQ1gODi1efBnm7c7e8dK1PblMwQYHFop0eO/R26PnPJX
H03x481qhcGyJZ8q/5fpCsX6XZS0OFhjtXPF2agDCErlVjZrRQtJKtIBiaY8xCa4HHO2gh1lkQVO
EeU5nwcEPm9zi6QBNKTP2/s02ZGq+cq3Q2wI0bgGiK6OD/JghGSfhzZ7bcV94h63umBP8cM5BUqF
nH0QlPjy/J4qB8upTpy8ylmTuBXJs99THSo4WCcl3edUt9WmfcEVx7LOM0iJKw5Vgzje35qKVlx9
hDlky2o184l37q5KTw0ospbmUyEOCAV1Jat0OcoFOrft9BD7S9EnR4Hge4Yi4J5kS0UX7qjqHRBG
MULOSqzpVwZDktSDuR9E7gnDWbh5rVou3QQ+JinJ9DlJN7JPRhSW9Yv/r/FpP/gwbKMRp72YhMMw
WBvpV2T77gSppfyzee+Vg2WvKrSZXDH43nufK72OFFcHj1QZ1saaW/3LP+bem/e/GwYgpSvd2cYi
W12lKnvAFq8LmY52JifftC1Uy2Iwpwxovn9qvMbFgwuJBTO2sJLNh2RhyGR16VXx0kWlazco4fBo
Ot8NI893mktFKhcVDW36aoSa8t4lwZ/hKPzWoSX2fh89BAW5m/DbP0bL8Nh/g3nh30aboWusMYfg
F11D9Y7d4g2OzlNVeu4DBeHqSwA/QIbtLtHPhouuetuV5RvYcGeLwVmDJUlXvClZaC9vr5F9dWoE
XE03DmKkNPi1tyZMC6s144vqAckyBs36Ys6sWkcnKH5a6XOWm8avXAMoEoT1exUl5LvLIXlQyMDu
ahLCe+f3bO33bLsc85/u+JzjQS9nx3pavccBaca5dJKHDNrabugR+5ezAw2ao9+Wz5o1pC+9H4Jh
dPzxw9HKNxbc6s8G1h632jFc4Oa3mrXa+4v721dliLz3dswybL4A+gwWRYyGRNdFM3Nl25eKd2hN
MFlObMzb0DTaq8o2a9W0SfqSTG8eMLNFrLXxX6gILAC9Kt8cBJ9XIut5yXvdPKJR1q2TMizeTbc9
uo0P3NCKfzq8uRckbcpthdQt7OWppXpBKtgIk3hvA7OmZleGxzhJXkOBdEq1yHkAE6w/jIcIeSkM
6LyWsF6+hM5cHG+xqAcnNjdcLLL3NtNE16QYEA9J5LxqhF1kB+YiRo9eicyvgaf9kifIJd1OwKT8
0lTV+CpO/usxYvosZv3tdf59+u8xKs7RvREGT5bv9GfoF+9aPOQvYWWwl2aXhapU/CRbdgJLKHbs
/GDqcf5CBpllA3SxleuP/RnAebIyknh5g9S5fffsO5A0xR0hpmz3/LuPYvOtT2LxZJ/GPNkq/jUP
+Q3wKWNUHK2sQvncJ4UEmsL8Ys/NRW7KMEkPl2UdZteE8soZ7Uo0TjoczFTUR8jNNK9ljqSWYB+m
xQjeoiD5Gosz0LOfZzIme+U4ZA/+l977q5DUgbwUTu1+gjSOJof20XsOCVM9qndmNGgfjfFYxWr7
HoaKufcn/rIcVU3dG1LMEXkJvb8EKTREGadw0yz9pNZPOoK4Ly38rMHDOCRNa+3JG9DUtYuuebD0
WjnoZq6uybaXH0GpoQri5fsGo7m1m3DL9rqy3skaM/WO/VCTaO1HPblWPcZvMh4CrbsNkxVrMYxl
tvE84195rRE8uQ2bvTBfJW62VJXQEDDMYlvYrf4/n/3v49xUU49ImS+dxii25DL++1dqVNSZQ0SK
TIHiaJSmXTZGFmyKtpkspMRQzWgmdHUkxAIPs34rP6ce4i7eK9UTjhPdg+u2313NbU9GRZ3TUBvt
BFf3uyzwyCJOgHp6qBlQBkXNpxTMVgOEyUaWe7BL7RYhYKstVAWgmqaab2SZTaJV5Rno6+ICzcde
BGX3Z68Uo5bjtMZcT32yGKQjpmaRNVasZDzLtqOQA1DhiW1SpyAhqk085E0vOMtDgS/LmVTJUg08
FGl+xwcS3DvNqKlsYM4rXXsruS4t4l2vaPZRhuRBa/u+RdlYDVZOgVqb4wA1TcOkxuuI74w0xrC3
K7180LqwhV5SO3gjxqSiMBTsp2c915/k9wp7mNyYF0+3rzmytCvbue6p6IEUQRb4UeloXn860IOX
9jb3Gjy+hDl0bu2XLLzLor0K619f+GqNJ5JdgJkt/1XEv49BMxQJ2sI7yVL94CrNylcTe2v5/Re9
c4zXua71NRhH5BJLbkVD1BgU1nXlHRjaEeG67Jvm2gu/hLkT5vymrcJqru6AYPlL+2JVuJ8AUQfg
atpqsG1sVFJweW4eE3GQsRRfvGU/hRto/t1JnebCOid9BYlUlndQRYDyxo5ghxhxzZLeMx7kYfDr
7jqbP7IRjv4t3qj6a66PLjz6wryNUsWq0yiAlN1jTRu7u4Jid1H9anjAXVV94OduJFa4C8OmhEmp
U7URB9ktOyIBJ1fhWC1LNIK3aV8nT02nazsMhaBZC6SpjJVez+Mx0ijTSKgq+OOHDCOKkxwSpUZ/
xcELdhoTCo893i2TkYx6e71t76e5nj5tjapoX7eJ12C/kEz7ucnXpVr0I5wM9iytdvN0rpHe+3R8
7ryXjnzSFjbj2CykC3QGb+JkS3hFVvvRbuyc50kmaXTF0Q+uMSH7oSDj7VmJcbDs4YonBV7juhqi
X5YgE4MzDFrq8psQ35hf8O3JljzI70rEvQrxsXvo9/h/xiPQizbp4GWupHzrft/M+KQJqh1v4ndL
vIdxVOLFjF4HalBAcfBRFimZOKI+O6LGrNko+P2rRRWgWUeFyM6L/1HbRo9A6TLz1syytD0CLDne
PrnqTxAuQn8fiMTWrOQPN9hCpvdnmYPpNDgBIamw3U0n0PORJMxap999AgZEf6uBcZL5mSGejY3d
1+FSmgrZYQvRUp6O8ZysXKMHySesif7hPnSPATxWPdJoYpAK53nzeZE3ofchg7fXRFElWzeuilD1
f3g5+epe2fMSOIqEJExxZPnXX526qt5H0B+irSYkH2NNPQy2Pup7y9HNdV4g36085GhfkY/9/e/A
g0C0p89/f/e76L8hjsP70Xekqt0bUr3PQElGWY5NlQSikxRwdrgICI9x1nhyIK7O3tlrsd1mu4sp
mOgIgOBMlD3OGDYQ82azWwSGpu98GzFCi1zzCkiNPnyz9fRrpDvDptPb/tiOSX+ErVnh6lFlJfSg
sllIu6S7NZJsyoPiU1i1nWl3D/2nYTIGAKgHFzbFNySSRBLphc+tHYDsUjbvhxyb+FNF0uwektAl
lBsQQm8KqDB1jBQU+KUuMO09khagHHz+F2IThxqzglBnTz7GBjq+TufW+3XT6wznOly7maKusm5s
n9CwWanGaF97NW2fZgP7BTWfk4XslDEvMSGvuC5uL2JINanvDY7I1KdnrxtuGFU98NeWD83GMtT8
VMToFsg0XBcCJssMdz7nRmU/B255CoehIjGmgFE2rAl3mslfWLZjbeUDOQhnd1fNydv9QX1/Hv+9
8x6vhnrjU/g69JAzbwwRA9G2s+4D0LrxR0ipnWWvVB8mzf1nbyea97myFw2j5znAEV0PIkGfhHMu
l1+svkmbBdPTqCBeGUTxX/HkKsu6H8ZjMLJ1OPVDnFwsEwE/Vop7rwiUn2rjQyyNxo9OwG8xyjCu
Nm5x0Hn8dqfG7fxg5cALDKyavopJ/tAfNS0c4WaSNxl8Zz6PoQLLWGRBfqdmQzf9PvooJcmQPASx
WEpns7eMjXK4JN6wisrAeqFC+UlLGSirWFYLiEuwVEZd6RYo3hUXw2luw+SnDIY42Ffj/G/DlBID
4koALn10KZ3xUT5y4hE3jyny/5IteUhIua47XH3W8gEmY9hNgg1U9eyQDy00fC7X0kRq2Ieifksl
yw8Rh/kbsvT6IZTZoQyBpfXsksC+f844MhTE/lH9E1+JWU8eIuyOu5LPcBhwVyAS7tHgkr89sHMP
epFL/nUjR8indmFG4Q4UjnF7zMvYoLEorBF4vK8I9NYt0UbUkIZfYLY0b3vkSi7gM6hnCX1gPwaW
lUw40aeV+1M+J7p+2tWU2Y+ydVsHtPH4R0wuA2B/1svBZFPxWEMshACxMMzaffTmwd5PNk80nrX9
m1ugDSsAAf9pRGkO/RvElT9GNI3QEbValLrEsiaKFfdUaOreiBKWNPJj5nOMtUCbn+8fs8zAKXkd
kM57DG5MuLUcv1jKWQnPuv3sxvCGlfb7MOT1F30iww7TnHJI19RXar1g/HQvI4s2LeBnjX9Njcsv
zG5hN+mmT/rNtXd8peNjy3/YbUhO/kPNvR/ypQddF0UHF26CYQeLIoneM9yYD3Fjt4eaC/JgV+jb
OxqJPmvO+pc+7MdjlhtImMRz/1JnXfg0B+pyKiK/Xfppe2q0dro2VuJBzlcnjGT5tQWxmT7WcNwO
HYasmzxWK5iW7U7WicIE6wI5AsfN+tD8dyOSLqvQMej+eA1vLtu1ij3pEsxFsnW1OF3mNhwXwLJ+
fVXij25yYMQlE7RYP8TQ+tbbwaZemVWyyfSCNJ7wOlZQCl3GgR2ddC8130yKT9lUdF8moOlXsmk/
5KgiKL2tZXRM4iPw0aZjFIQs6YpARXNBnNq9ws/eKp7huBAL0M7Y9JHgpguYsloo3qoLSoRffqOW
5VkE3u+SapaHwFViYmb1L2BzLc4skmYr3/GylTfAEMaxZu9YgwegGxQJZGecoZF7yuANaUIQpMof
pjJFcjA3vxga/h9oZBQr0wnKtyEHeVNM6YTZZFe+qTG4OC0y1IvsDS3om/PwCm/Rvfam/d650XxB
AQEGW1VBUVJC75vl6wfTyrwAYPLH5KXpr0ab35XCsd7nNupYeZrtU8gGZgOQNjy7uWbv3VxVd1E/
DFBIjHSlwjKIK6/blKKmZ4kynp7m3FVFDO0D1oj4Gn22B7GAlANlzPbi/jZPxnx7QE9Cx9dCQiXa
FEyK3lospB3XP83R7J+mSg9W0GmVJUIRNmZcaqZgD0h3phtkcb1+OanuV5TgnOv9UFt1srKHEEcW
0eF27KzAL4QnzcIC9T4uw8rgmGNVIENpaoeLwndnXG39GFWSQO3jc2eX64qszBXRIwuTKM6GoU62
7GJdITL3GfNKvT/UsfXXFFlLHQnpL2QzuvM84wxfl9743k1IpJq9pe7NoJ6gAfJLyeLnT/COqBTL
+rEsLBuxvuVSCB5ky9IidRVPpbeRReV6BDGeKfEvWZLuw/Eb1THnrImDPFNb9d3PvHYXkv9rt+zQ
w53aeN8jp/0c0arVtEGqi72nh4Ug/hFiwThAsrCLiWr2oG0jMJnnWzNVM/K2RVGv5Bj8a5oHu25X
bpL1lwJ/S57ACNShMp595FNmIXgwj8c6GezXckRFM2myD0i0024eEPMxdd8X5adxAV2n2c0GU6cm
QCwIGdL61iZTyc/I141n09c+JtPSX8d8/uI0uv0XXqRHLrvgI0GpfpUADjlbY+ocsaPSqd6gsqV6
holRQ2NXCliyEZ+2MSxWc4H1SpfXBiAsaL0nbhPJOugwQbqNMYXjG8yZYcutcIYmoCKHpOOPvuyL
F9aNn9mLe76ClHOCvh9g6ZOvvkwWymFOvEZhq9/bKdfRdnbUCKREUvBJC2y9ZRA6xNUXYzYJFKFF
WXXDWeJUBi5R06jfgB1El6Qjcy7DpQpxTOudfiObclKoNfXS6kc8PEWRLHcqxUVPnv+TDdm2bj+n
2nPKLf45rfliChM5FAHQ/WpXxvPkjX/GG/Gc/vv4GYPfVdp7t/iEWlGcb/XEh9wvd7mp2ODmvw+o
f4utrzzC3IDwUvI+4Kcht2v3XzooKwcfzbGV/FNa6+8HZx6+oFBZ/REX40NqIgI73Zzzmk274ZuP
luOGz6U57eWdvTU9qHOdA2iUGv4b+tE9e052GXaZJo+fIKuS9Uxy1qwUbhb46jYSbsCmg5pO2lDQ
GgDL3jB/slse7DS3AMpnevXdLx1/X6F9sHIy3Jk8IXAwh+G0n2p8y5LEgT9VuuljoqAugxvgiwyl
WkWRjLWPHK+i1azX5SElUXD65zNGthFm00gA1aht+kq8UfVGWQ5RrV/QD0VyUYtJS1sGABOlG3bQ
acdlPdbWc2q145PvclXRmCHOHxJV/yFdtKMOTf+pxixdNu+HhOL/WTazLkXTA2zjFmWnAaKAyzdh
sTXfVFSS9tRk3pwxSrlQqnhrC9gcvs75g+oJk2SBAS4U/Xtnd3gdC8jHzZjht/1CnbYgNmrn2z/i
0vsH7Y3xbBspKoYmPttiEkogz6Fp1wu3zPat1kwfI6y4FdBi99x0PdtMDTX9KFezV99U38OE1B0V
Kwob4UlXmjdN+LlWY91SWgx+FUGcHmWo8NLs2o75ZhYDZMi2fHUT49qwysPOQLJuaNbBiE+6MVjB
zbOunFUXA+LJ3vcqycebZ52R/6UgFo63pvPI1sPZV5HTbeaxGd7wBztK5DpwMoClojiAhBt32CC8
JHkDSTQwvtSqjmgeLYOK/a2FvNMPI0SqZ/QnBLck4KdhN7sYcf4IQ11/miJgvm6uC1wxaDXUMPc1
AloAi2lGYxettNSNDvICEJMsfOgw6nDRGx5CgHuzZxdHNlQnhDvJ75D14p2G4QlZnuzayQzfoG2Q
ihS6dnx78hvSHX9aGp4ybu9fq1WOQJTd+UGGEPsJDkGC3OHUxBWpWzA6uWLEIKetaj1MTvnxf1g7
r+XIdSQNPxEj6M1t+VIZedc3jFYbeu/59PsRVKt0NL0zOxF7wyCABFmSSiSQ+RupGl8dSatv/VJR
ry3eBAvRj3Yi+uCuX1/VoZm+VO3J6vLi1bIfWtUhbRJHw0us8dElSCIn6L7uI/JYc78RFfqeGgMa
DaG16jO5PKc9+Ngn8VjxEKcQ6AcpyCy2achfAIUQPQIZESqKsxnxh1x+GUhzFJbaEidQMaA6rrdz
ceK+UtFX673iUeyMjXjpDzTEvpgR9C6LRyQpx7OiAHeZMt+mfqt4tnz0+NfLtp02UGNSCuWmKop4
UtNNfpVYPSR4ystS92jyzXvp0VtBdlKNbxy0mna1pmt7PALCcxeHwbqLE+m6T9GkMlDGwAHRro55
VzyyPUSUVdJ9dzVWpbFu66C+EweFrIIZheYpSRtSELbr7+zAUKMTSA5lqyf2LXQN+Vp8I8PYvOXr
J5Nr5Ts4jYkWkDfnblTGtdclm9LgyT9g4LRCz1U+K1FqXmH9WONp6KePkJZ+dm5i/pxCO71Klpkf
mcWbZ/nRviUVds6U8Mkocm9uuVKUnUV/Pw0apf/kUi/ci/4IGLGyMKOfpaY/l85gkYrhoPEOhUU5
nXaAFgdP5vfMC1QM2nHbjACc5GKlJn64ytCq2cxwpJmGZ0XlU6uDEg4clkDiD2nVePhdmpdRUdDT
HCq5be8d1TTix/3HNwiVbm0FeBfVoH8OpGp+bh2vPFz6q9QuD9M1nKHMNsWYcdXG0E79dEjKXELZ
NKRgEcMh+dQ3x1RWsvMG6VUMiEMkZohTZCHSZRpa+bop2/cLBtsQc2mU6DRjfLMaQ9+5k8KR31Yo
TE7/joFv5UswHLBWKtt/lP1hK/pJ31O0kpCREk2Uuq6wrSwf8CCIT2J6aXlPs4CAk3snucOP73Xw
HfggXND2skPk5tmBLbqHdJEtA/RtG6AIrNQD0KuM16QP8oU4/dSeJ3wac2xZXWhanu2Q1LSvLam+
Ed/LyG/sayBvN4rhl1gFdwnifYjZJUmen6rJuLory6VdGMZDkkfVbW6NKIRD0RiwvrwySaktNVvO
n10Ugdc1Fg9bMan5rTaAC8aDwDCHqmPcFBFkSLdFjqIZjJuPMc/NzLnFFdiRKP65w7NrVZdSdIV8
ukbiQbkCBW6gc9t7d2GSnGPBQyusca+5QJWdZqxu7AJlB33EBuoFa85zhaLg2R2N/iY0k5ZHuP8q
6dFwI7rm/qjZVmwJTz4FtbmfHzVc8bQnH4QAyGmu0fhdeqW07i7tPenFGKN4HaZhdsTsFay5m2AJ
RLH5u6EjkOsnQAlqeHOOxidlN2LveB0qW4x5cI1IbJTVdDX4adsS1o9Yes/LoNrSnDWLOfeqTv37
ekD9b622qC9pep3vPm1VA3KzvX4YazZGV3mvwgQ1UuOohYhRK3J4Fo8oanThUc6GZ/GIEl2ZrECC
Itc6P8nw7y1OXVMdy1DdkWDTXusxaEhcVd4Ze8vywGwMdiA8PnkeIIxpI/ARWoCeRUU9eA+tsAPb
9FrkP6E1fwl12sI6jlr0S6yIKr/15mWRpUtnWPjW7rJSEsulwVSgpwwR7PoPxkouPRSeG10LDotg
rZSWVq6twclA6cJryVPlLEm1vStdFcic5RVINdv4cPiVBW4u76T2Cumjb0PHX9X3m/Z+cNXw3gY+
ODmxupPR6fRuXcZjYG9F04nk/ojH8HfREnOqrHoawiE8iUlO4taIzSXhinKmjH3MKK/JS3uneoTj
QtYixeWKkqs4iAFxRtrOP5pJAqNrcIaFa4TqT3wkp3WWHhaI/rWafZvrcFhtBxDVKOvybRyTs8Ze
MF5HJSh1XIUeYAh5mJJ+OsHMA2MoethpzCd2XljPBi7ZeeMkKBtGxm1k18ADAxxvO7f230p4vE2N
g4JB3d9gSXGlGoirNnr/S4yLiSb6WMsc5+NrhHr3FmvDO8vrmntlkk4V//8j78IcW5iFZOJn34wT
5KtBrECMZjF5VbNOeAD0QfCYyfq6TsEjQcKDeeZvy7bSWBLWzqvqz90yMqxbOYrfu4keJTddF67S
IYP2WE1PDvYKzQMNoYAgGoGOkia0iDZUxYjgo/9peG6JNCVeRbcz6ctoMoB0JoScYrC/2TGCCxE7
nLOl8igDAAhIF63NB7uqfyOQPHw3FJcMTP9cYaa0G6kenrIOtPp2oK/hdRSRPH8YwCbBmPSzk0Cp
iSa6zdlJoNTGEnExMcreVN00YZSsdAP7pk6Vm4Mlm859Eko3BfeUHoKymZtKZPXfRFjmvMkjGJgx
R2N2Sr7yp3qlwqs8BEErbXO1CXd+KSPe6Nb9ztSV/raDDyR2FOIQO5GxUgsj35QTvxbh6IEs73tE
qcPATaeI1BxylBrZh/hW8YDec3qr6QYLLC2oTqy3wgfTRmoY2NkrDiv6pmrieluNYEl83DJtVj0w
U9rmGCYl8nWtWaE1NCWUM1U5g2Hz7yOdPYDrIs9FcgXu7lBJK6/EFEaMBtOoJzHqTzzfWLO9+7HC
9K0wo5vBrNJ95JLzfqJSH+38GLEYTcatYIakZoj9UbOgbQnakmgjn/qnPbY6bsuoNMMFtwFAwsX1
cgmt0wRlJ9EUEEgDuyN8Bu5FT+LkCFpO8eEUbyjYQlziRYhd/zVeS/ClDvws2pWwJE6tpakrKcUv
GPTl0G5mDHUWdQFp0anGqwS4hcbpcNSShdjfpril7nIqW8tg2gFrtZXCy7COYgcs9rxWOuJKUsQ3
It4IsVVI4R/vTKRtDxSUXxFYmjDEcvEQFo22dTIQtEg0VsoS8eZyncrKuDQr1nLzR1ATLOvCnlWK
yDCi4wRjDgEAnngrjy38LaZA5a2NCMm5ja0J2sbnltxgbopBESYipMRYlTClt6VWwt2fFpZ9iSGF
k+jaOggccjMf60txxn9RenAdHS476855yTlPG6q9OvukVwHyY/w268GDNjxW/UZHEZ1yNn2fDlmH
CljqVHPIZWDoUbjC+djXjrjevrkJtW5RE8kMr55hEE2gIN4/DYiavzXbeU+dlht0c7SolohhZyqe
igFHwWTrV2bHuC7GWN5cowCibzsD6oP4g9WQz89hFiBL1VioW1r5BiVBY/7TSSA7l4k/5Psu6r2b
wcdEpBsGzBglZNanNXyAor+2UtMEsebnIAQr9QYmcYBpwSbf5wuyCmWKyF/yADOLVAxX1BTn4Uty
QEQXySgvbWTG5u3B4EvloeW1KW77aceAKwsrggDxG/FRbB27aC08uQWiwHZaSBvdRFgOXdVpi231
P8A9sdmFJK8Y4Fy9wnxCccbDe70K950va+tw0t0RkKw4tr0TmNtVV+QoMIimhA2hiIgB+9t2MmnH
BvpZHLqi/Z2SvthdumSwUWdv8DEA1Z0X0Z8mChwCs0TulcvbReKfxBniXuNaTxCOuvSJAV3FxzWn
DLmJUy85qEH7cvlOVwmydQjBvQTTP0KATjkkVcHJhjDDf6/U2geULSPq6RlFIBft3Z7d/C8TcfGs
d38FBpQ8ubOjx05LjbWaadVRVoCKVrozLtoJl61oA4IWthnOmDEH2ajTGJZPAlAmYGQu7mlJipoH
RNl+ETe5uUnvEcD3wfpmzXXSBW+6HkxLdT/eo5TRrkSzBqmzSr3c3omm5Uo/LXsIrkUrvR8dAy9C
kRYZW4ShahNhnkRTMT+bdJPGLNPQl7vRtC4ql8WknZQobXAllJUoI6bLxlc38sRjEGwFwWgQZ/Oh
MDQe6cGD6L+ESSre7VpalBC8suqsBOZ6LmR8acZeuet0J1m2SeXd80AJcQP2h29I552Gyq8gvXb+
wgI29WvU+t8x/xrPeYe7K7D9gAJPbW0RN62vtMjR8U/DKU3NpWRjduWvuEmdeG8mpE4jo/zeqkPf
fR8BxqMQBTtSt5UDy8j3w6WZBQOJYtFO3QFXEXYYf4sTfWqzRkHBO4nnlDk9rKCcqzwAc3shHkyX
B5gYFU3P8dQ1ZhDvIZeBykA9RNGvvWLI1i5U2RVKtOnMeRZnYXAtBVZ+fenmMfQ5VBqJ/xPaGHHx
KbSOgxswoOcYTMht1EryBmvj9CiN3XDly7XLextLhKbO1BUl3vaxbfECH1mRvdU84mdykWsoC81M
cxRu+x82/nLPZVfoy6a0cQsgKYinQ2EuffAFbxLCHHFHErIEfLhxg9bdq5mq37EpZk89RcBn+oFK
fncfOXmzd9wRAWi10V4andrIFDCEME7x6MjP6OCpJ8vkWQacXDraPDRP0oQLuhya+rWphuR46RFn
n0Jhda3wHeuXlz6yVCuLmuBNUFb5pnEAqxhmOt63eDveOGh0Amce7zvZGu7zymjZeSr9lWiaueTv
VdY2oAL9ulhq7ZOiduWdGNSnvUgfk+0WTVZtPOBG420OdWt0OiX4R2KwtFiT1Yl3ANCLeSUJrzMS
Xgg7B2GNPrAE2JIC81G0RiUYziIEN9dmN0bRT9E/H8QsDHOy5ThGOqsqOb3KwEwtzIwtoK06zXXD
f+QKhk37jJg1KCTP+B1HS0OS09+okCMe445PjqOrJIJK/QxML8FMVm7Xc/prJB2ZuqtocrJyusJG
mB20beg4QDuaCtF4nDkPYRMML3a4TqaowRr/RE3dOpmSf0ZJQSF9vtZH1Ngi5S2u9eeOZeCv3ASe
ozSs7ATp3LEP9bsmC0PccVsoB1NzBCx018JUxxF2PAVtS8saMFZTzBxDXtA1kOqDcaH1qrr3pmHf
69qz0tZXYv48I6sw8YFjt4lRsmTGsOpaPHBmHnWfgXrJW0xzor4nhx+S75mk37PD+xIY6D76NChx
i+F4GvZd/32YjA8symm2PWB0E6rFbYuVq4LQXQ2tsqMk+aUWAN73YJq1sf/yahfvd9GHzcghT1Vj
L9YLoqsIpe6qR1Hnb2WLSNFuxtaUdyVuYN1ChAB7wUVBbNg/hsWAGmYZNh8WTzkxilDlPHkgIfxn
Br6rKLGzM0erNjqMHjrd86lo51OnOGtecZ2UrsS5Lvnx3GtKKfGXKDH8JUY0PamNDugLvyaJU84/
Wtemv7QQVXBKge/ph7/9yFOWQo7bdJ4kfpBLvkJM6JIUHWhrQAky9yZ3JtkGleBl+yZQffyepfcD
9hyMIvvg+ZtLb2kXCr61U+gcIIYmxZjEwvBTy41tNQGhls2YPsl6ZoLSrq3bIQo4uKiNs1icGwHf
29A2ruZwt/fSPTLVaNpP8eF0kCuN1FUdqCsxQwx4npQurek2bSG1OzeXJuMccAuT44FaHay0xiLG
bl2koW2tBuMz9SZm5OHUIjnrryOGiIdkQQ2oW7lRlV/XkVaACQmTHyWl/zTM1W8dkKv1GCY2dARK
p/hfF/tMUxeF7IS3WJpqgIywl9q8r++l7jvyBdGzG7X5vp0sTITEjdxLpHX6ZFFQ5tikneWCqSkT
a6cO8dWYt9RCFdtYD0GE+1yPrVleYm+XmSZfWEss/OqGb2JnI/vAC11bTCYiUyKBhWuESSS0bHIH
oauyOivWIncgRmhcRv6E/ZkDB5AUSJRqlK/aiRta9wuB3RV06mKAL9oFCJG7+gTP6D9ixLBgYptq
+i/zkCCJcAup7l1Seg+mZ72oQ5n8cIYMvfeiekha6hdgqJxtVmXewshA7FH3Cq7A6GEHVw/284Bn
usgRpOhjLGzT6G7/c0RjJI9VGdZYXDbV9azh08NfaltgH7biA2IW0j9TH6K60vFLnDz1pfKgbH25
YnPfBP4mVXLv6Et9dmRRba3bqJQeNA0eidr57i8DJ29F+6X1NiqdSiE/xNOcwR+9I1o82dHtdAuo
tOs+wJZ4n9Mcv8wR93E6PCdDO3hSeMCfwKgqa/Q7MPicigBN71AEQDdXI9dJe+zSX34fsTebWi4C
I8NCzGMznx6HDPOYj1jRP4fobndGBXTv2O1OURrzZ6QarxlCQGhuKv6mKuTi0GidjzcAKA1qtfrr
FFqk47hw4+Q3lTmnwnnZaustyq7Dmnc3dhMKSjo8Fcv7sDS+p4rtv+VtgYFDr+S3WO12Bw91xpVI
xwXKDaUB41tYaa9B2OrglpRhJ7sIywTTSxHXs5w0Bk4KSDSFD6lD/lAKq70nWzpsVspvvLGQgq8U
q1iZfsFS1Bz0p7oBCw3yG2XCzENXMR4SxBXBHUarSCVrPgYS+r8M1I0RHSfHtuVo58bBV/T7SnOD
uw663zVpfNxbUPF/7XwMewp3aPaiaeavrkqezCtSNNFjpCZ5ovivfkdS0za06hSEtvaAT85W9KNR
x3MwcthETxebbmKDglogmm7uyqx1D+Jg2rGLKLT+3iyGEIZPo2Ku9RFSgtoIVnbfLzo++XrI3ea+
4tFxVfc4yYmmOqotCzm8YrxIOoNZae+VLE+woMNMRwxiF0RSzjCXYlBMilrVw1JMyvau3rCD0Yue
r9KIQZ7VWndS0UV76BX+1i+i6sks2YIUafXY2mp3VU3udZN+YT4dbNMNrnhgxLwqbPNWDKSyBEbc
Qc9CcdUqXPqTSCGiL/52bie28jPKGuvKFXKG0zzEm5d6HcrX4ioonqnnLsw2ndRkmxaa7BVuUj/r
IEp+4Djw5LtZ+qi3hbKtTZ4cYTi696WW/S2g6JNml7ZkJhUr2sQ6trDQ/H4Frgt+0gELqbcuTP5Y
ews6sO+NF6iPXYUNq5fwhQh5b23zOlWR/ujDI/LqcEW0rrodIZsDVlPVZ3RSfiJW0J3zqeIjnsd+
26y10GlmPVFj6FBP6JrbsH9EUz/A6kfNQFbH9nNrmnvxQ8FEYSccI4fcpjiLsDpLj/KEQrBhJ2Wy
r92IVloYzt4OTMTxp0HAHPUdAg39ss99eXvpwyzw6yxDU6uFmCDCjN7ED4j1y/86q00p6UAIriY4
KQXky4y5Pd2jHJoDTwv3CDjSv+8yZ9wYDowZuYtZMOJ5xT+TxVeP/QCIkFDe+ORSWMBOkJCeUTJ5
3m2lrDsSks9Gy77Dlzuckhrn6NuIWrWTktQYyxTFtDjC0ZIHhEaYFvv9pzDRL8KaBMkHyrXDSwFA
VoR5SvR+tf7jatZ0NdGcwnLw5osRePHJ1dnDx6ICyQvj2aRgtOktRLTA47EVkPzJhtf2rhXsCx5d
NV6KfiNqq8OAoNAy8lnl1/WgrNQhz/ZitOeHKVCrvDOHXr813R5YDBdTQ+qukL68tWjmI/VwyS7d
g2h67W88awvwK3wg1zNWiKCZizJEjXn0kvAFNTWkHfTyaUBY7Ywod41UYBG8lD3itWmbDVvkJIIX
1Y5eFUlvb6zUpl6UR3vRXSvFsE96nFzEpMLr4RLmbn8Qo/+8thxmLNmne1aJ8fnayOy/Nlbd3kR1
1v3t2ur0Cdpx4il+XLtJX+SOHJumHUdL81Fo4SDL9fuZlvMcsTRJiJj556RP8WwUgYhguKtYixD2
m6IRWGVEzO7tuNoHTXML8zY460rdKCsxBU7QQup8/djphbFDyPUpQPUTmU8ppnyIXFIrlwbeQnWe
7qQsZ/fv1spKxBiOYZ/UY4MRe3LQFPsVzyzkHqbp4hB9nOmjGa/IvKSJ3m/SSXrJt1m7tJZ/a+md
cqvH0j27Z3SR/AqZhByXJAHppLb2JUpMFlEy6vbooFr6MuaZdWUX5c+0M8Lv00n+50QnVSB6xMno
Nz/FifLnZAr+r2L+0y3EBUGXnvidskSU0MKSunzYsQDoX7K038VpHTw0yVSBUoJ8IfpFmKshNGCy
eHrh5bLz3Th8AKf2L2HOdDURJrfNp7Cildg0+chKX672cdNhQK2+/+fVbEeu1+KmBmWuVS5hX+wH
GJFFA/wGUcgSTUOvpaMoc8U8XuZRIbdwGRVCDoNk/r/OFR9D3Ehcmbq4dLzc9/IhL/cVo93HxxiC
ut3CK7SWkWGDmXCckxF2+rUsmfq1OAsrvFDcSO8xapkG2iawFoWjyot0rPutCFRFZ1UWq9gsq9Nl
8v/1otPdvCzWry8XrtMII1txz48Lz33/zUXF/Bhg3fxpP11UAUksW/7nT+trKA54mjT/CubYrz/+
x+9FXNQ25X4rPvjlZ/53F/50/9Q1k7XWrIQAfutHz00eytgWIr8n2Xjoku30t6IJGQ7AR1LiXDkp
8VV57d7mAfWRSblPRGSq/2k6dp//Mt0u0s/TKzNbiot9TMeBZFzkYSWfvIYkpjlhGyLtezIOwQ+q
pGxjUaRGM9KGToiB4zZ32+jeo+z8l9DIrN5DexM+jggdlOJX1HVL3QriRy3T9XU8Qv3Ai9U+APwD
fopb3cM45d7KcujYkSxqHva/MvSg6EmSbc3yaKFMZY1xOmh56y7VTsdcbKqDGGWLRhFqgDpOr/ci
TPRbnoHNjqRSMm2xa2lQZT2Is8tBwwOBmqP9HnIZ+BIsmq6t5cvEAgtIFbg7RW4J48Fz3lAYrhBG
+dMMgXNn4Fct/P5aaVxnVBTQEIlBDAXpMNlBdlcsHo17FyUxoHI4cOuTmBsCkvEdSXnIyL/RSAwf
oADXD6X0JLbdopFLT2JDnqFS+8+RaPgU9nWOQAPw/fvXOWKhqeta9SBXz+LSZurZG0ey0L0fnv6b
iX/9TPiDqUu/x8lTlptsKd5OGBZIS2T99SvxDkPMkwVZ+wwMLTk69sC3c2Ir+Ln+OUpRTnBq22e2
L+9R8li+xfWYgoKTAwQse2XvyK5xH3buCwUl/62RgWyNWmejdAqZfRgR7xPit2H2q5ft7Fs/TYSP
qewrxA/ubd9+EeMgWT5PDL0CPZzpim36W0zsQMFuAu2pGo32qopczMwRSAI3o0CsMnhl9u6T+AZL
gfOzzr3oiRJBsVbtLjqxW8Ki8y9ziv5JWFN8zGmnObWfRqe+yJKDVWvjRs12lS6pGxYdBW5CtnFo
k1af5BOQcy/5H/Opqr3GMlIuUFC8hVMu8jxzp+/TS46ewAs28/qylZvkVhvDaDtG+CBrySS+CpYX
5XF5dNajPvlC9n10XVm9QhG8C3/k+l4guaQgDpdB2A83LPudfYOu7CbB3unRzJ0XEaEY6nWmgdTM
m+9SOmg30cR0G3MM2bACoHhLS/RnfoYxwchrNZdrlukSPpMbPVbcpRgWB1PWqN4n0m0pQsLwuTcx
9gYUEZ60KjP3RevJO0odw9lw9HhtW2H1UA3Y4vig9r4jPHTKyml/FrGP13X5d54NT1Ybha/DoJTL
GGT/nafx16wTG7OSpi034n9bHFIz7xGa5V/dyt6MIK2POQpse5kFxMIjKVHfDwOq/8611JLKe0Oe
NEOlHo7mQujahmGzDRR7PFiC6YsaXr6xmlDCB3PUz5SVFZRaA+8QloAjh6Z+LD0gkpGl9rsQRbN7
zVZ+IZCR3XhRNCwztV1CbaW898+zTB9QAPKiBs/Y6eyfoywX6WMT+T76z7hMrng82filTrO+xvrM
CsX8f17z6x3/tzgvPyaWJxdvAKxjiC66fMfbHJG9qutRN6ZpGklz3Wf43MfYgS7dYmzXAWvqdVdF
tPFK21ZsAq9FcFd4aHbJJBbLIlLuEOpKthpCq+ucGgvCiN9J7jnrLNLavZ/4+aM6GicYNtV3w44Q
mEe26mTCR7zB76lZiIE44WE79GZzm+KLesxNrM/FlSQr34MCr9Ajz41dXejtpoot7Zuur+oCEB+a
McW2N3nnQOJ7JAOLhEJc/BSQ+NRXrG2WGONaMEbMyvOn/V18FPj5aVIFYirzqeohGzWyGpvPvLyE
Hx3S14s+Dyzrp9HIqqjb2Ao4O7Vfy6VdAfkBt44jwX4cXRPPAIrYsJFRnKnc4h5vsidcIX+lZmT+
UDzpVBQVT/hC51+s1UApDEBcw9hhKeHJeEqFh17LQYG4prPED7I8G6MHZp8E1roxteI11/1tmoTW
j1GVoExY+XhnjagWs49StqFSFg94ef8yxtC9sfwEmeMQVoeqGm+VV5J3dkr7wfXUeN0VVX5WZS/e
q7bk7Tuzb9iZmsHaSNXg0cg1bGT5lfyQRhe7zo6K9nSlKk7Hd/H3AAMOVNWqaKlqrUmiqvfPmT+g
g6n35neDra/NI/OJKnmzM8YeO0Svsl58ylH6zklOAnrb9bn24JgnoRYsGsDYxMiIoNo08iksOQmA
bv8+8o85KmRMGGI8EaMebZTcaNaUWtRX0uorwc7oysJfFlh43vzniDHI0gPI+tKvEY5a4A+LWUiK
YbSHVWbH7wRBjI3NpV8GuBCbqIPXpKR6DZQx6eeIuOgOcuHnzwVm9htSbA0rtl65kzQpfo/IzNs6
ze1H7MebbVSTNVVK3b23vfTHfJNmfK39sXtQKObuKkCKW4TRraUxsQcB+d0kmuXfeVZc3dZa90Dt
Nn+RFaTESE7wNp2aCny9RZdGzjmxfeOhJMEr+jO1sPadpNQwSIz8BdUCSkis0Y5i1HnJ0PN7aRTA
IIWMS7xvO9lLYwi5urrfiznQyTZqJxUPbBPza8lGUxhb6+QxU3od0mSGbPYtb9F1hocl/qecjWrH
mZ+an/rCqMKOPUcq7lKow/c6XyXZwKPiozQmCl+iafaZf2yaBwVq0rFQR5J4afLQ9DmElakLMHNN
3WU6vYRcmuLMlnCybuC1rb4MxHLWoa2OyTZGt/BC0iLvD/F0qCKvPxg2bMO5MyiTZaGo9l4MXELE
jDlOjFhiymX8Eg5y1EbSwetWn64tTp04chYoLg6roFCMAw8V4yDOLodLX+SHjyRuqSMaZVou/hZy
6asq909MbXjzvKHvf9bwN19KLLkKfA2/ZXEiX+f6bSj14GtyTd+nSGHOMK2xSTCgjxL8wYB4XUq5
4kz0TREmqKujqOeKfnF49w74M3oZ+Fo2dm7eWZuGq8V7ckLarH6PyyWWPLUtry59DfwhSO/Sd3WS
0L/0V8rG6aVoVtYX3fCFIh7IVb0f20lAmMztprJRsYYm1cZbSlrFYm4Hg5+dFavMzv3HiOiDje4p
uBSq2VnMCXXsJ+dOH5bvOmzQWMdd5tqtGv/FtrpwLddIXfRN0+HGFkEeBsP0bLjGjUCtw/e9RkDp
PbSOOpw5fBLaFhzRv4SWimQu2evCm3XjCuA5+jmGbxhLK8Qt/iL0POs7k/IiV8DAJfjLgLhAnIXj
smqHCPF90IoC59MBDVuOHbhbuIEgE0XnBa5oqFW/NL0CIOVfAI6i73KFy1UFXKizhv7AHnGl53Gz
TXuAp4ptpnfwfNK7CNottm2Sybssye7sqE3vyvGtMj3nRjSKzjGuigRLC8tQkddXKa4DnfftdZc3
UrSkkn9vJlp3FJcLAHeeocNtREtc4HLXGLj7umghnV8U/IW0/6XpZBPGz9HD5UXaX4xWqFAmidtc
+U7pwLYVjPWyNX7gvRHva08zF04aKxuh7dtg7zJr/hpepW+RVcoXF9FfcTbHNSdD7qI59NKtg21d
UJ4SL7sekOoyGhSMtCdjM9F0yrrai5ek3o3vo5dmMAVXqWzsLXVa+rnlgu1T/wvc01us1dFLkFjK
chgT/dZR6gm3SjrALe36SnXxAvaxGkSTytTxRWvyR1wOu8U49NnbUGKwqcAkXuQlZYM4wM9HQNlb
YAFW1T7EY96s1SZBSqTyWkDrFB+g6VOjmkYVeHA3jVTyr8vgPIGkeONWwzxdKbyOAiVMzsT3kxtV
gktTpAVKzmYPjS/D2bJM3R24nHEpmsDjlJNqKK+i1WD1fV/bZDKI9CJFeci0Fj1jWb2eoyM4hqnb
DlfBNKg2frEuq15fB1QEhISCgUvCMrfq8ko0sYS41WTHu8UoKHkMrZH3GLoLRRuOJ3zJykXfjdlz
GhbG1hn9dt3y/jhqXfk79YFQiYOW2fW+T9g2tqgMXPrjjwjRJ0YRLsVWU3bddTkWPJc+ZoiBL83L
NEB0JOdh9K++xImQy40sE+TNIumVVxcqwPbyWS43v1xUXGpuVqBL0gqZ7ukj//tbGNNP28BkQ9K0
wc8ONEglleZDMqTmstEGZddWkkFiRS43KvY3axn26oMXSOo+5VmwFE24+vZJUs0X0cJWwbyLWnkh
ZtbTdNkDRe/Zxa0IkFwXxJJuDsdgNNAPzPltFNJQnoCsrzHsw2hxSPybZjpEAK5Wo+4rK9EUAyJE
HduNboPVu0zwFajXlFoht00XmQ89MmhlndaYoITpTvSJK2V/bqha/rrtqJqyj4jqIyJTwXIulzo2
ZmxUlfr13M4d3kKsq53dpX5aycoRRHh2EvVTMgvJLTICc3wqudGxCNV7UZwVAV6Ffh5pemRKDVU6
QzFasjcujwLYim7yJOlN9uOqLuxZvFuMqnWLdqI4nWPE6UeggMaWYvI8MIFpvQh/DWv09FXb62G+
AXWAckPtXWmah2lulXvDodHHIN+IU6C7w8GXFEj0iI+RUEOQdAPVc5vZNvSuQeKZgOKKYWIxnyFk
UoSLDFptgFAJEPa2Rh/z0tcj3HgZvZz9X+Lav8ydrtd5IDCERbIXqaitsm3z8kx5/XKWVZH62st6
shgL9V9G+6lvnEb/fZwYJWHxHvflHpf7fo0L0GDLEOKfcpVCB6Q36hW2BgF1dvKVeK9HK1jdaFdO
zSqtYP80Fub2fpOUyynYSlX/VqiKXILF5aAovweLUbX+xoKruckVfa/i6/0Ull1/hrnxI7eH6inA
++4gmwOaRNNggAveXlbsGLIno7EZWZTkFWstRlPHwLYvMREDmIKbfpwwAX5+xZKyfEpDCYSn3Hs8
tqfRsL7T0eS9Ea2uSqF4G/2971j1I3gd0ZultXnroprTDLYDjxYpG0krg42UBs2RAm1ywNgMhyQK
lXdykLGn0WrtGzo7B0vr9N9a065TtGnfINFj7UTe6V43mmBdeXeTWB4W5l56TBU0SKaWKiGiAr4A
/rFoh4NaU9EdwvXcnBRUxFnXS9ZVFWjbObvkSd2wqocOwbhOgbmHdjSees1ZD0ZkOkd0HYOl7Wv3
jhWZINSUwt+QPmAZKtZarjT+TmTFuWKtUy/YZ0YH4UBiyFm2KbuxXIvm/1B2Xkty40q7fSJG0Jvb
8ratWi3phqEZaei959OfxSxtVW/9c9wNgwASrDYsEsj8TNAqPVahwz8zThtQmqyzlvnlq3iXzNOj
DUH7u+2xdIiq0n6LM2PcNJ5hPYZla8L31KyTUnTBxQrB6re6WUDLqtx1Wzjje5X6Pwfkc380QbF2
vcWaQXOGvV+29qdhYEntuhO8m6k4Sh7FS/UnBGzHZ5RLy9c51w9hhzzB7LoDNAdgs5KLkUk5zsRJ
Dey2XodVinN72cDwbnXn2k2Be703C7da+YndXuZKMWdwjcRVcRBsE8sY1nWYD9ukUN0VhmX1xQ/U
H0YU4Nw3zpje++yHL7acTrZeYpycVtvU4eeoR+cKwIdPW86KOujn5Q/Mu8YLGujUdNpqygsnbKCV
e9y4iCc4a9+1v9ltNZ7CZvafCyonD0NjgraqlGfpCnvPOcxQJ1ZmoPjPMuCknbfRg4b99tInh7Ky
q1XiA4MbqevEi2HiJqvi+jFAenudqdzl9UQiMyh/NnjUrjq7t9+0BKvtqmqTBwOtyGPcWGzgQvKz
m9Cdqy9u6bxZrpv/09eA349KDGUTlcEZ/Qp1JJ+KllhpYZenWXH43PgxllRkE5CeAlgMWuwe6qSB
wtc0Vg5Z0od4kf4nlKsaipt+isx5WiWFP+yiAj+mfqwzFYpdtEaJ5NXGog0DE7Xe6pU2XVtqLEid
ddYe0KzBWzex1r5PqhfS6zM8KvMfBeFhP1LaH+lCSUnysto3ldZt8Cer2MfjSuvUbg0JFst7Sd9k
mv2iOvy294gAmZUPEZbpvrT8s97yQWfphi/I/gNPiKoAfA92ieg+4ttAWvg91xwDCaJK2bRhiifU
mFmfuj7ie7UIOCKTaly5PS7Zov8oXY2haBsk1Neh5gVbKJHji1HU00uoKKQdHOsqXaAru7NrtD+4
EYsMTSvUnWzXa/YSKyGosGstIClpBPFUHQwdjX9pykEBt4pCI8byMsnr6/jRwZbhHpHXcFbNKg5v
P4feue/xApAAVtqDBrbTB0tTqocGduK6t6Lor8BXjiraEJ+hQdj7orf0Pa++4D11gbQuATJz8AEH
t+q48vjG/9YvlbP7QbRO0S2y1rPtV5v7wAfxVdKqxkUv935rKztwmzgT59EHp9ESLxuEAovuJDLV
DQJdBwiQ6loYRQ1+Oi8xfIssoADUA+NDyQkZFaRdAOjjTL7Xl2aJO+nW53nCIw1ZlfuoaAfIKCo2
pGt/B0szyZpiTzIUS163uLrqrP9YTnLQtnISBFnwmic2ubdVxIbDtjZFN7ufDdOmtl7noDXdqL6A
0om3fdTEXxvwEIMCu36McU93NGqfre4be1Ao9qGs8+TF7jG7kxB2pXi0z86nXGdtYxi6u4moPbwb
nmNspsCaDtKcWsg8HUTMqzQ9s93y3FVfC12vXj2z4b+kKZ9nvB+vMb7vK2n6Zt8c5JK1wZ/3l45t
ZLjDxYawABZQ7Z7tNGvP2eDi3NihKq/oYGF15ZuFzMg2HpSITGaVv5qG91eJIMOXFL8GtK27LzGu
9pSa1PZpWA6dVSPB6Jbne7+Z1zlr51iHWkGsHPoxch+TYnfvkbMxjZFLrOB43gdSSiInfS6/5J0+
bfhjt2s90Jw5X6W1hv1JHQDnx6MdK4/QjPYFUt7DtAOXaq1ECRihlOkcOMWbtCYtbp7/u6teFLKU
Yb5FSeu/J+oxafb170nK4kQ4laP6kMW/HK2R1XvJJ90/isjsXXPW9WZ/U2VIBMlAU5Q4+6U2cLrU
Cf8MLjNbf8jm73FIwt1QzzdBAHmZAZCrsw1L0gSpml3iDv/gqWafddezzvVy1tQgVlcfTmUoGgb7
7FMdPBRmc5WuQAEyag2sZsJExd436rIj6gAIx8Q0A5tXjfqZrL79Kh1z2wVoUmJLN4wZCw+828Zw
Y9ZlsTKxWT0nbN5RhfivM6ytf/UBsPkfo/cZgZ8i2ahOoHP/JW4on/rajCg9EvB/DpUPvMf98ePI
BwaG9QVhg/FU+I1ylUPlIV+kKe2E/SqwkvvArRmOrBiTAoDl7xl/xPE6xeNSv967MRp31jVOZzwh
qjpWgBeUFYXaqTrLWRzMJZ6HS/t2eh/HDKFdG7Fl3ObIgJuSIF7JqRwmPXIPUaEd2nn2HsverB9g
MqxCOJrZNsX1cDdFA97Mix2ehMhZOCL2iQSrcbgPNEl3m9svV7r3y0VKp87XfwxkfQ02armIDMjV
qz4la4GitTOrXysHq8Q4a8pDUoflVowU50Qp1k0cqWcRpvOsbBMqqf3JMGHQ/8skifId4C98e/+3
kwKrNp9L2/1JHQWbAtdDvYRqzogF+TesqzBBtp3qqqujcanRteGbF2pfjdHbqXMX/whrHhx9hA+A
hjj4IVEdBMXhc7yURgKSVHMadEKy+dgNWLYMyyOybjLzMdc65PP0eZEx6q9dYKefVb30gYF7+t5q
++mz5dlnCWiDLFynWdQ9VuFkX1S9yFhkJ9VfyBWtcj70G2V2ZTtBcTlqwxi88rj8KTOthUpoVbP6
0vYFzq1ja6FfnfTfTGR7JIJkV43WJYMwvdEJKsJP8WjdHDByLRoPmo71S7WA6GYdty3dhYNlD2r4
qUvMg/RL2GTgY2UtUD3V1UDddbjP+LYTyNX+CBNJY2252n+H6Wn2hcUpptDsXh6TCWE5tRr7DU5i
0C8kqXzvlKSy5KLvAwaA9ptD4T1J7cWYSGcVZHhTRfWWr8q0L6za2FdpaL9HnbEl3T9/V3zUmzoI
WxdVUcpnK8yKVdhM6neqQAgSFCjkdrqJhjGIuI3MmDrc3flOfqE4WaFuc4ocy0fBxNbfIFV4t6bI
eN2bN2Uog12XZ3n+TQt7bOLm1A+vDe5eqy52syc7nfKnOUHPGkz3W5LW0+neb+CSeJBY/q3ox43/
FXfr63TjV8yQVRMUMiPa+qMF7l6FilPw7rncmzGme9L0Ioc37XJIFt8Gbu61mdbZI0Rq55kFu3Us
JyhSVtrB0krJHO8sL682QZt28XougAzi/FDub22l0r8rA36YiEc4zyy4nOcMC96xCsMnuSBs8+oB
2aS9jGk8ibZFUPn7Qmv3alHO/ywnY2rdTvr/nPzPIelRe2M7j0N0c5qUeyMLx+LIvu673B+zuCH8
7pMIDEVx7+YzPsTdShet0zyGXvH/0A80BciH59S34oXUHiLdX17F2pPUJG7bbyltpBArjr4+P9k9
Je5Vveg0zMo47IK+0Nb9kE0r1cHQKLXC9C2MS5TZgLGLIXKNXMzNENnW1e0Y+if7JPuVCqvKTW87
6tXvtPaKIQlb06gL/66PyN+1q18vjwIWwiEGwFOsvCjLzkB/lspk1KJDsnQGSZ+d5YCl868zaX4Y
/jD9Hm5r4bwzGyBx4aRcUajmJYYdpHKdPdIuQV4qOxlxbSwNNs4iAhtkcBYk5hYu44VvaFcq59K4
9RjuKkAQ5clHoQpJHedBCAghQNSzbXV/3zkJNerNG/5W3U4i5mAsT26XPeglGkno5aNbsZQxUEH7
T3Mhv2XR/KspaLt7UxByH4J/z80Xwyk1N3PUTqOUTCfUobSC0VgW85RutMgvsAjgO7jDC09fJRWl
nxZMmn00p7y8UAhOgMTPgbdDwuKvW1NfRtB3Su0jum9oDvj53nErZxcFkfXmzD4VIDAYmd699bXr
vMVeaO9AExlHuN/pc8R/bxUveI4cfqMHiuB70Dbo4LRadtWgL6LINI6bAF3jb+3YrOmx/y6nFtd6
X8ufqyHTj64xOru5tMbj0EIJqbr8m03i4IfdFofB9u2vtYI4hQPZCa1RtTw3HakwhDO9t9+hAJ1u
oZ1p/nuo4Ze3q4bWr9BmCe0G9ddVS3v8cNWUVBV7EJAOxTxeHMR8DqwAXhBV9fJNtPTJgBxGtRwv
qLaOl8w2tlozwpRZuvQggV755+mULK6XUTZuZPK/Xes20WXXesAOZ426Hbbz/Wpyg3QxGjTeUvxN
2DJ2yaVfXIvvo2JwLKNlZyQXNhG/gke/jDe9g9rd8kVTQD4CHEvN7Owv30bpzM1hXDklm8B7XyJf
ThmWg4z8Me9DDHj5foWffdgd3VI39uUCm0og0OzdrGbx2Jnqy+1gAtaz2/kiLbwglHNjJN9uoKyp
BwLY6dq0l1GU84sXRCblYtKT5hlCplWmrBHvUDMQiOlb/d9Xq7jaDdJ1v5pcoOwmiOnxOhb8V8HG
ete6z24y1Pu6qNqntEa7Iorc8fNkwM31wsr4O67abStFQDu0N7ZVBT80HyPWutStz2pYpIizq+pT
njvZ3krU/lwaXnmmTFDvW8eG+TEWGBiy1XiUQ5VODs6zfb699wWlEz4WnuLu7Rjx5D8GuJt0nq9s
o39fRCZIU/PS19C2/aO0pL+dwkMBpOaUJfZzCC2lWXdVcNAjwD1jhRjI3KYmuyCvOsBGjj55uhIf
Z8cu1zLa+U71rM8tG/Y6/hQpU/TJn5QvWWQXAEOJjyd+eIzO6p0MdpY7nvWSnzvpzAYjtBCAZte/
3gZBL8Px8VX4pkztTD3Y6zYVZ2k6PQrCKPQ9S6sOo6/JItweUbHa+Wk6P0/kHTaI46ItTsp4ZSOS
8I218ic0eOafjuatgSnBKcrCaKWlg/9P2tWPZZnp3+fKrFYFgjifcUzTwZ/70wtrz3HrqbXxgAWH
jZw5Knu1O8+ngXX2YfB85xosnxwbcJz6JGR/qFDkNPrSeUAy3dxXhtlhaEfK1+wBTZqtZV6zwox3
2L73z30Ypxu36bS3NknQ23e76ptTzG9BM3c//TJHhjfgZ23HH4mnRMFKUc2HSSvt7+ijsrDRk/A9
BvewLmNNf5FPLjIQr4qW6ZuO3JixKVmZI+HBC1JtunPdeuGT1VM8VobEp2BuBF/NqLDJzMBRz8u2
B74/Hyyckr9mSqGiA1OgtbKE5UiDqapVvfR13j1CD2aRufSD0XI2mR6rR2eZNVrc1Zr93i6kNkML
wSulnbEW3tpUIHg1aYN+LkI7/2LjMrzQ3ByvL85aXxprIcFJVA8RETpSXnyxMPD9HUXNzFgLm+0e
JddysxuDDmxhAX6eKPQo1X3YjSn3JHCQvFKtdRFb/G8WiIgc+mXVZE9k6+4DEhwsM+4DkyzFpLP8
l8vEsIPP8PmfZDdhW4mzGhy8MYASJp8L5ESk3+9s59jY/oBqOJYhiDq2GPYG/SfTY7/qGdkLjOL+
05CFkF1VVTvLoKMDHg1cS9sJFACltv6I1iUSFcvU2szaR9POrzIYFIpyQCFHW7O8c255r9z0u71f
O/NW0mBjykM99bXpKM1a0X9WfWI9SMtIi5XShBkLOdV5niHsSoJtqLrwUoYmkmuFTXW/ciyWX3kb
Vm9a/OZTfQtWQzg9tijWfdPwjl63Ta29aBAHdo1ZDhcNKcATyrzqnl+wfTLaOd7ULA/ejT744WRZ
/sUhvYVDDpkkNNzXJHPmpl+5utpu+hhGlB1M0UopvA4VvCjbUV4qLg4CQGcSts6uxoviZcZ9hwpa
qSDKW5483TT/cfQYSUO3/YuLWiuvK5WtM9sq3OjS3WUlaW3ZsVCUwGZiLLJD1cTmRXYnMiBxDoo7
t7hCNi/TnB9C3YLTt+xiZN9Tjxh/56F7bHsMSURlzBERspqXwu5fO7s6dle3IIm/Rw41N4in5O0p
hxD42KFZ+N+2F3qBeAPiqWR3FysMA0m5UxwPXyPsUw9uz9auqwzkAus4ep3n6dJHXvkgXbVm/IoI
zUUYI6rUS2NOv0aN0AsOvW6bZyeMLNybEu1z1hX9obYMUvuloX7Op0rdRrjV7GW0C8mnO4bZn2Q0
i8p/UIdoH2SwxPMmiI3g1UiQ1Y2Un7crFE3GHqN4vbU0XuJoSfBpKvU4p8aiHTmQ/qR4WbqWNPa9
KWlsR+PTZFTS2B+akuT+l7lZzPdPktwfgkOVpfVyqWQZlQ/KsfHeh/woThba51yhPCHVuQwXgS34
3eQgJT0tzr4njeM9qmoVvTk1q45FY9/1SrZ+YRzsABWZ733snAHEDhRdxvJFHRcbjtF496MSl63A
zTcWtZ93x3UShPlN/9jW0QlbU6iGqnF0bKt5gRXevqR5GO/8OdHgrtInB9sMvqqR6p2lpVo2AstM
SnO+hHnRPSmuP3371Orp+C1UBoQODaPeT1l6nu0C/3QsQVC3aq1PNl5Aq8oavZ+8jVA7m9IhX1ll
4HyK4Nhtk3xOL6hbJ5dFzdCd5scpdbptVgJRGcQST9pliETQbVNaxn66T9KwXNt2/owTefcgIodD
gRHy1PIslqYVe+0x95R0LSJ7Obaez76tb8uYNzxKi+Vz4i3UYxPTTfe3w+Xd63JegBaagDOC2dC2
ruWgaHXvlFPyWKSK5TRnZXgLul/DUfERMDHQRryz2I5xabzrPBjXfqHOZ2lGabFBUsj6NJQokKt9
+dWKEvPdVY3y4AXeYZrcV6qSJ3E6EmsjOYvmaR/GXX2992cqwBPPqOsPrkilqfo7v1bgrC08EznA
qDAvfVyc3AwrtjBeUjiLfiUVHXPjhLaxE1E5s0Oqs5m8vzPXhauF9hxWINASpTR0j5Wp6kzBbomV
QekKUZQLXNt49IxqerphO5Kp9S6SRDAzz97Pc9Osbv/i0NZ+tWW4M4Dwocr0Q1TjoZmlW6oz1U3z
O3Ug8K5qO36tef2fGt2hGWZpdNGwVZMZVWR5j3VRQ7hrzPrQf6m9XIHhM/jPFFi0M2+eL0Ph+s+g
xvznHnnNHdxXay19Egs4CDXOws730icH9PbeAq8NESzgQlOoGs/+tzBAfPcmuY6mTLIOu4p/Sq0N
LAg4KyZ32MfLGeo0v86k7z4KlidGjDJxzn7LxquZ63ZLxt95qrExeHJwiaCu3ess6Omjps5ApUbX
oCqO0oUISKvw4sKju9PVh1vEEmuUMO1ca26O977SrEfMwnkaY+yHsypk6Li+ZoZVYfKg1sglLG2K
Z/qpZyP7oU9iKompgviTq6N4KX11VTTj6hYZFK65uV/XMnDdrpBCUju2xqaSKo/eyI6xHarsbx9D
vqRTra9lnuE89S8RyoCdyBDZt4hG5Q4IWXQ+d1381Yt05XNl49nmxTky3LCaTpMeAIfXu+K1MqC5
egWGER7yItnk/KwqnX3acFxppeneLAlEKd6oWXoqtQsPR+4r6fTUWFtZljVDCEN+Xu4pGbjNvt1y
95kyLpH32Y3u9ggP+fVnPcg2FbJK76nmRsfGx3C48+JFHmq2yUCzjSmh64WI2rQAVjdTbOYX8NVk
jNGIXDV5hZypdH4Yl3jspkipVMHetPXhKCG36MYCEp9YIWhKpz3LwRzhs6xmOzbLlXRkKqLKtrGY
WEunLQG3sNs5HvTt2RyS7vxxTCZHbEPKQg+OH+OjokPlDJRIex5qNr6LytFGINsJsBwU0pH2csBz
C6hb+gXE3fTqPgPScv6jXyI0E82gZaYM3qe3I9YYiuX9CLxOOxsJJlJy9m9N6VNKh1KunJaJ523i
kBtE5inpgMPQ5D/x5u3PI2+Tcwsk73Ymfc0ycB/9tz5Nd7DaKMbdH7EqOic6OayxsskQq+0hmUFV
s7bMHztzMA46q8aL5fbuBXXCwt+VLYilDJevtdVaIcqX9jAdcdy0yATkU/Qzc9UY8T39i9Apedet
sbLL/rbmBQvGl+kFQDcsRnMeTnU9u1e4aO4GW4uc75GZb0rPil/mFvshf67U3dywIl+XRfCiNMbM
j5AmLxMGJ49VCdd0iZWDFgz2AbyytZImDszuJuwB96NwyTN4rB9BYhhvlTW8sjmvH/Vl0bOMSUvG
YFh+aP0ek8hlnlk5174fUwCYxnC9cxbu/AZEYX4GszrCqyFCDne9OmkuEW0ND5+kor9LdDc4pk7z
wONHf6tVFeOcoH6ol6RTNJf50++xMnHiC/YA0C5I0lo6jsSd6hRU91rUV6Uzd3LlqtdJuR/JW8KS
oXkfsCSvq+LCZjU5GvYM3rrktIkCdtRH0W8a9E0ZWe33bh6nbWg79cnDuuNFGdSfMu5li8BzkNvP
AczNM56E0bYcIPvgYmGuHVQIz6ProikeN49ywDqyeZR+tifnmzKXDPzuk4j7hEqBk4XECQYpCLbm
GJ9+qTR0ebzKbrlBaTqOfUwiFRhbkGlPJbobQ4ixYasG+t6JRw9laKJQ+162TR23mB5DjFa/kUlD
mCRv9bNc2kae+9CN3byxlgJp0RtnQCDmuTI9nCWWLg/9rpOr+wjZ0CWHbqmP1oHa43mkUMr/HUsG
WV2bbLNXoFiLbRwoQDCjaLEka62vc2Z8ylJr+qeuPrOho3xXzdaBdar11xBm1HTbqf08DsGSCnPd
J8PkNTEUfXYpmrA+lQ7QH4qw2oNcu+yjaD3ZYT4+j07YPiKz6R8CDGa2A0/Eb2TM11RVtXfuEf9Q
Kg5bPd0avyn0x0WdXJFm+9K1GF01y0HO5OD0yqpLXeUkBljSNZqdiuIolbGpVtOd/PYhQuQeq7ir
/PLytyv9ajhG0fC3dOEnpKI6YaXaukwiZSudcjCtaVzZUfZmLF72dRNsXCdNr9GipSxdWCUARJv8
AwqVprPpreEJ4icbAraeDtDgaNgrGqg/UrY17oq7aBwsTIpVsjRZO3z1qFXhL/kFXZDo1Jg+mtOZ
0n9tjPCHNg7Kk6rWqFbUHav7JRylzHTjTEF0RpHd/Gzb0xrt7OEr+RtzP6PftJPpRdic9FrtPpmV
YlwgUVVrmY6MLc807L+uRadEr7qP8exyWfmhlNyd0U63dW4xrMEWreU1rmh4cy0KTnKAWTpjH/ki
pkpjnCuHJEpwUfgd8G+TZuc2SaL8WMHRw81/TZILOc5MublnRa978buCo+O5ifvqhUXcz7TImu9d
5+Bo3mnqI44d7tXjpl837Iy+x0n/kqpN9QmOeHIqq6jfygRr/lvxAS4DAQv2Ua9lB8DzzXvepTuZ
Z4XRuFHRmTiHLVzzGQ3Hg7hSomFtUyKILUpf/2VXWa0cdFmepripLreSMX6c+DouL191OcSOf/YA
wp6kFaiuc2lQxArzmLWOlzvbaQjwgVqatayus9T+3nmqdpQ+HmHeo6vr6dVM2610Tcsyie0sm+zZ
wNFLQQBKfkg5SPrA7qYXJ1GUk/y0t98gCIpDgmiggVBAGppvQpkpAj94/N2q5yJ8jCr7Tcg20sJb
4NYasjmUyBn0B35xVY7Gq94oVH4LfUJPpDC/SLqqqysQ7BSYLpLL8mNP23gmsp8yalHDPbRYmN8y
XSW2Dg92CRx5IcnIgdxjmznJa9bNwdkuwn7Vggoi9aawi+oLFPpK0koyIE2AENVr4nRX05h4ic9q
/WqPdUgtFFaIDEpYsi8RykbEjivYQdFuZg9/LAl3inh68Jrxcr+efGQRU75T0JsdojB7MhKy3ENu
zohlJ94nLbHyYxzjTifNRY77go41mfll1Bwr96nRy4O05OCZe8fCM08a1EofkKWeH6Vl2U6LYVbN
6mqZbOlTtPHbDpDk0pQPnsa9ZX7p3RyZ7llN1H1f4Jux4N4BUdaxuneglm/NMa7XWP+aLLcKG0Gc
Rjnx1aZ6ATGpQAAtw/Gma5BvaGGJKVUDM7WvMoxBvOI8LPg6XuBPvuq4T47W5p9rON9poXwuJgt+
5Gh9kVafzcXJsHp9Lc2uCxfHVLJvt9jlgtFYX5DV6x/6cC4fcgVbTMS9mm1rx0Ac4xxLwdAYEdjn
4JVht7OwskJuLZqerDaarjpFPupHrHQgAJDbALzCQ4Am9L9fTUkVdbXyP5pmpP0K/mOuBMton8cW
hm5mvWVrm13R002vjW+lV7euzcukbqRbeu5j3RIgfdz3yU7DtH0lo39c4x4HwC1Db7jXd3/EDWoD
Gl8Z9lmoOD1rZTueofBNzb7VKJIMSwL7ln+5d34An+ih3eyp8M/LA7QL2RIjWyCMjrJzfLxDtoPl
h9dhzlqM6n618lGtpVWpXoKwxrgtkW69QuhyN45jzV+GfL5YS7k1zbXXrmqi99z1hq1ba/GlULJp
07jmz36xXnN1c9hibw7HaGmKsVEc1y9N7lgX6TKgul2D0HiQMc8NsQMSt52m6N4bBaxrhw/a7Hjq
5wIq/5WCc7rq9EH9XFYZmTNFM9cy2jWGtdxX4c4Oau1zpRoYmjaOcpDRMpx5C8/ufBmXS81a8hh4
mfckg1ly8NLeffv9cT2sQh7pp8z1AnQRh/K9++npg/I5nfz+kYzSd3MR7Z8tTBljte020lQmU4M1
XYJ4b7Xi3emGn46lOEfK2cq2HFN74xQDpcfZzBGE7jSb5d5U9qsQeVs2nfgR4qxINjYI7I3eHQ3y
ekD9M4hEAyYYZyvqoAsF8cjeZDl1vBbTlZZMmudpFMhK/V3MWW/mrWBa6y1sd5skxvJ5MjQi5c4C
USnxX7UXdezOuuwlt+BOuD3aRRqsP2QP5FQOE9mDMyvvlbQMFb2LvZwmSvXXBLrwdhXp+pCdoLgF
jOemW2zz8Nm0eOg+q6NrPncZZsiZruq7Mm3AjdtNTp7fS5zjrZ056alrZ+0q0X1XNjAK1kENynnt
lBNiZoVzvYXmLXCYsqWOLLFyQPKq2HlWXmDKyafZmfsX6iXfR68lURPii45yzzX20o7lX8hrUQ0y
/aB1ifskIYFrBNuIHxEvX8t5CpbDQmg5DLWJL+pyFRno3NlfLCi39y7p10IWplufytR7O8XVDs5A
yK9Tzc84dA4rLcAPKMzTk0RkcVXt+D4GJwAO83OiYuBCbj3//4kIM9gJUcaG23I17l3V2aSOBrDl
dpzMKDpaivb6Ae1yO+WbsC9yIzjf0C4CY0ntHgkpEz6ZUux47KefbAM0moX00882IsVd+D/bwkIh
vcm7N9amwHt8cveIlWnnuraKXVDE2See2b8m2YjDtqb/06thr5WZiuk4u6ttUJnzZSi1X5N0xcrO
FkySG1MfOa1yl5GgvnP0/+Txawv9X/j++Gtm9SpBnp9voHLhqVZv/LC0Pnc9lGjTUIKfOlLJ/JHJ
kwOguFRl7X5zPUVZTV5QvuY9bwtAOKjTpT4S++4QHLBBdR7lSvCB8B4JWvUUA1A+laH2vRym+lnY
zenShaDKrUusvCVq6ZKWhEqX3mFN1XArS9eU5X/lI+6TMER2kqjKJdnVW4q+zbm/qTuxgLt1zkn0
LU5b53jPfQ0lv2mbp7vAq0+F7esDAEA7AvJ50+bAWy05YGa819J+/s57N8J5vZ8vUWbqT84AzVUG
oiQKIfr7yYvbROSWatVA+oIZqY/TOcTSL9mAulkOkflQT3b03rJT0NCgWrVNEWN+bvRP9dwfhXXa
L9TTAmce0tiv0mNX1WtKKe9BeKhTgk4IdOr6JIPVgBBAlZnOTiZGnRMd8FsHLLoQYnn6umczQ3FN
5iLHkW8dL8ZWLXb/biIlOt7S1r8p/2lrfei/vQcbQ7/13fB0ArPkifF3O82fcgUik9OG4VUOUaR8
qarC2t+7WEaF1ynREDzJC5Az6AGAqVALD53yu11cYSg7q2uzU7IYykl/7xQ/bZ/H2TC76nYuNG+D
wkr8Ioes5WGXJHF8cpbsjvSlxsFqgvZZGlOgpedwsP6+z5nM4c2B3hH+k6CSsBrEpEsptXcNouFr
pKdUCKDXIIi2mHSZVgngseMxtbhywUM1MLNNOjJ/y2g6VZBJDBs1CcqerdjdspbLgFwWLiorI+q0
Tm/9SI1LtRgCjVUfrFqrM99UJxq2oASci+rC5dGLoNtlYQvYMvIf0IzTN2lcTzt97OAfdXXyaM9A
yZaWHIo0MVZdR4VDmo4ReycYjuVKmjJLs/UnpUmcq3T1Vtjt3coFb79cRGmjGtu14+R388us2fWr
q1akb0p92wX6tBfXydy1nvxMGZ7TOamoNM4HcZ3022Q8aS0FK2lWKVy9epGu/b9OclO4etNSJrpP
yqk686rStXWFzj4uueAfxH0aBbToOOhpDgi+xpvaa5pXSNv2jBLOn7FD00fHGZXEdYBTwmsXWhIb
xyZpIM/mSYh4q7JRQe1V+RMQRXcbo7+4g03R8/DFKyVxMQzZC+soNfAST2v7KAN22FJPvPOPqD9m
OwWa5+rDyIdTfupT0ZAP9TPrP5e9f5ZaY9ZpuKOqZNtaASbgsE8/3PDuRvbWz6H9VA7Ik/pGspNu
yy3ic+aH41pg8OkU+xu7gezwe5Ja65iJ5hjUaXP85ySJclNUs2RSZFbaOlX78Rw6AOi1EcFXbE9I
5ZfJa73w87I8Mw4GpdbnHsYxaypCkF1YaRQ2//LUwVg3mAk/FnrE81sv8p0Bw+pz33tvgxI0P3g3
k7vrpndvxOA3qRv9XEYGJrXgnzYxfkXflw+mKtcdnJIXupMlcJi8Mttamjp+nvoE44EKoLY+5kjk
2Vi8ZI3an2R07lEAMqPAv8popQanxtPdZxm09+U0tsh818kLa/GjhJhVkzyEMVpbznL5OWu0U+6z
ZZMp8uFhp+rryswPppsa30ofOfXFlNK1up8JheW3ws1RcfEd49Qp+E/FEG43v0OHqXV++IQ6ZE3+
NdTJ1Q9X/R0aD92vqyr9sOjk2R+umqP9q+tJ+YKRRbHT21zZk5XEwxrU6v9i7LyW40aWdf1EiIA3
t+3YzWbTiBxqpBuEZmYNvPd4+v0hwRE4Omuf2KEIBKoqC02KaKAq8zd6GJXvYKmMK7bqBkaDQ/Ut
SzqyumGYPqKJk71iAPQk8dv0cCAMNfr/Or22x4/phmmlMl0u63sOXKsESnhTHPJ2/NAYEeEQz+hc
jDzTV2k1um8aIFkIiSoD1kY3XGWgtWdISmPR4kE98Q3spf0RiCMfqgmvnybLnJ9X+OUjdVxJDwFo
uPVnMTOofzMV/108zlTTI7NFXe/X02Qshh1WtOZBxjNNCa5yNuv6x9nW92m2DHsumgIf7ytws4fK
zafHxA88bJi1o7S2gwVE/hE2bnlMbWPiCUUsWGG+Q3LqVLAnrSm8cD9Nj5+mxT7CHu5ApnnAFG55
BfsjGjUeShMnacqAoNYxpP88sL6X84a9iZfCMPq0X5VONzL903ZZuYS7XPv/MCDBEU+50cuUa6b7
1U1JWSGVoX4vLTnkakF5dRmUQzMFPTZpqnn4ZSA31eomfQkXPiOp/IpMFPXYtoBps5PJfYHVyuTG
qC0uVa/tsNW/BrugzLW1txiYp0hLh3G9TlbqqjnB1EY6ZrGildUE8kmLic+ysMhy/kq1EZLwkAWI
dOaKk8HXqRtsr7XUX2f2fpHcm0N/gmzbUKbDF0bMYVYLGB9qVqhm4b1T9Zn+IMOrmcw6XpfRYwfF
GvewVA+B+ucxG88I0wyDzOYVoJZn7/2OXhmqkCgpY9weuq7ygYMs4RKok6u8FGO9s8ahtU+SXTeV
BrVPpA5OknEHHT11O6eJVGDPS+J9C0p7m6Awdwoce+sfaaUkyNQYmJXFHrvhudV/25oibS3NzIPE
qC+clm1UpK235urvGoWg1nPyKEhqFrn7BWpr+u5+se2hedcyp/sSt9VdacbNO3n4GOts7/d1TLWX
H8RU+TUYnNFPuKTUREhcMbMJDNAJ48gqaRktRzIuij70dzJaJi7PPmdi6bCM5gYmQGHodw8yCpvk
HfnEHoExBhcJevnBYqPwLnOtDB+iXFKDjboGuc3IT45rcxHm+tDoWkac0vwYKSMNFCi/6Ufnr0Je
24gUfuVq//VCMjKT5dyvnllKDPMeV2tT/+Gp7stk28ZzVbvlwZjQlZQmnCTzOWss9xyjRLMzlqYM
qKnawe3/UxpbKFao78BXnXvpGmcL80QbjxmLDN8ZaK9/tQfXv+pWiYCiEQ/AI0iCQUwfMUJe+lD9
vKhW+RfqL3sB8qhKrlzZ3CH+sgB40hnxTqdnc4dEj/E1t8c/Sksznlq1LX9bJg1V2+ztsS1frVI9
+O5Y/KjAKu81hN2WxQOwPCrEJ5096Zsau+EO2x53UeAgZLI7cqa4ueD/23yBqcOuElHKCGb5saiG
/txPGM43CCR1YZl+rXslvsaxHR6kX6YnMGhyJ9YRb24WxeVwDJChtpBbw/YWMTMnnd99z7Yf+0q/
j9VC4wSwnz9oyVmLEujtkr79OeqDKntFqzc5z8uoBAfW2LD0GGnxQg7jGIrTu1IP8P85WXsYCpul
53PMAFD62KcKTiSZMj6TrEkpgfga8GjII+zrYX0lc/x7F6rjs1v5mb+rQafHhh7fpM+qKF0Af7n2
5OWOjm+oLGD+qTKuxTITlU8Wt5etP+aJcYMoiREwZcit3/G7wwSWaMaSPeiQ68oSMzm1Abv3NB8r
1F/UedcskJb/ErHYKL74+FhsEZqJEriehhrCvll162u0D34SQ4XwmfiFf0TbSF/ZpRs71IqDP9Wo
nS5CIpV+KvcTsJg8fIzN4q+o1+cfbFwhUJVV8WwEvfIQxIqzp441//CH4TIm5Yj+MgYvhpF6p9py
6m+uPu4kQAmxsy6jOrySalG/aEH81MmeDaQNCO2q6l41v/ohUgWQ2RuW+Er2UsaUwXwTLbp20TAY
lC+JE+rfdTPwjmU/ehekzO9WH/vUoH5O2WnYIzmRfss6IPyizEy20CxN72+rzn7vM7P5vWkRkMjI
7rwgsZGAabNgueudfY1V7GI6z7NXhedyTNB4LWa0Fyk5v+ajXh8UK7FP4bIfNZEWe65UUW2ubmk8
tMfOss5wmLtw743+fHOQEYGiCPcPus1/bbqtfhp4zfyWABZFkNif7wDAJN9zpKQSTLhJj6YsrdH8
lG5uxpC6z/dfopd7lArrqwIBdT9k9ZNqhfifj37nAe3gob62TZO9GGZY/XkDYMRBcdRxgnuSrma0
gttygUyNlV2i6OqdN+nZc7C4fQJZe3M7vrKp1uRrV6L3/dkdUIjzx5yKJN/OBOgEqjrLiz4mBYgT
jXKU5jYgzQgFODSyPO00lE34FLO42WFbBPVYp1BgZECZpOlWuGQriT494EVhfM3Mv2ayDe9erh1t
O7AaxIAiDbl36JPjlAA5wV7nTpqW2n/05Uufv4REjXrUyfUdhsX5th0UH+4V+gJuYpmv0oesaK00
7hfpqQeXB2nBLtEqwmet78MHuGD1vQ3cDMmIcvpu2fF9Gw/hXWNS5XtvBhQkdBXfV0AM0x1CthEa
sLq6n424/xbWyXOaBebfYxzt9dDz//THDn2uJjTfKqUcj74N08RwzGifNy0enWb5GKs2LmOUJpJd
4BvN1XPC/jVoTes8VGqx90uQ0fsB+OgA2v4lzez+FeqncfAsB8ZfCBtlCNEJWS7l4yW+G3y4kBt5
ILID94gbzbAXYoAMrEyDyXaOgTPybeIdfsu8cY+SOq+tJoN0CfHdv35q16pPWcFO7qRPDlbp4ZWV
cIPopf/kzRaP084q70Nr/h5YyfTs9CUPXHfQTiFpp5tErGE1O5Y4zV2sZokb7Ei/i00Vz2I96K9O
j0r1cj/KbSi3Z2yyjkn0xCGB/8+tCeasu2ZN/iQRW78ba+ouBtm73tkyMJhWcp30sxdp9+TVg1ul
L/aT2aJOO4LAoxyrd8OFPP+99MkhWUb/W8hArfABRDpLxZhyvVo8rhwWDfmoB3B6u74L/4Cgo53K
SC8XRZzgN2TnPfyNSNDGiDW/9dPCDsrt93BpUY1Mv7jQkmRM4vXxTxMt7NcmHJQ3Z0qfcnT9n2TI
aZA6yHXUmSVcNam320PuAfjnWqoGjdVeRPlkdLKz8OxmTnlQRjKRH4Ii81SHKCflGDYoeLEcYrUP
DhVU4xuK/8Z6QDAFfzvFzR7xoZguMuA3qnHb4twQ0KxRqfdr7DY3aIu7NreuUkBVS5U0kOPz4Fkq
ss4Y39VZCypDdRweuSawa7rHqNVvc98XO2nOaDOfow6bAWmmI2BNZcxzQBqZ9mjZYGv8qi12sr5n
mYs8TUoecLIhPq/NbYH/qf1pf7Cewg3CNVi3rlhGJQ9yMNNoanbuWFEIalsEz6QtQzNvJCqdvWse
q9gx7zwthSyH699V7LbCCMYSaJ94J83BgQeIaLlz6e/deZwx9k7MxzgvA2NX4KgCUIn3jXQGMSM1
u/lHoBXFbTXNHkntsAcqfQcTN+clXKSEp6WWIGex1BKkvZ5Kby36wOD2x7tljk6p7vDBVI7DEIQF
z7sck8/3GuWQO8cvvWO6NHFhTg/+lFWXiS/xOwbx+VKnmm/S7Bu86EBLfSldRCG8Bk/QZdJk1xV1
3fC7BEGzRwt9+YAQUbhLAdL55AEHwnakym96g3LsPmpqCyZA91WQdcpglYc+8rtzD+sM1Rf/o7mN
FrXenQGHBvs8qXgZTF5tn2VhF+kPaKroT+uybhi0YM8XsL6TNdzHQs7pz1bddTuZ0C/LQRlgamwl
Bl+nZfUHDiDYl3NSwyKrCmRqWH2ffRK5O0dWjC5PpadpuuZ2zYOsb6jG4l6OU2B3sLIpuRMzc1Mf
XPIj4BEMsTOn/oH/QhEcHTUNmNpH54W/jEHo8hHyU+R/11Bon9cPMQqy5Y6Fpbn8mPIDb7PWHxRj
UB6Wf/K9LNffQ6KC3rYowIbm+pvLdEpj0dmzmpfU7C4xRCRe2IsMnijiieQdfgy7BMrbQwHP/h99
vCWQzb1yiBR32BtgWc6R0xlkU0sFUbAoDaCgGUp5aRZc5NaUP1feOeY6KjjJrSmjW7DNK/Sr67vf
O69y0OhoTr5lYq9hWMmpHGb/D3CMrOeAEUEkhz9U22bziDJtdNErN74U3VA96qGLV0Fsem9B6wCV
xr3uovspWGgb5riZuPFNoKO+rSY84dLkJmhRGZXmvGAvAofRLdgK1BeIk9h+N9YTgu31C9vE77Lr
aclUANoIsos9lNW3wb6njse7DQXQ4SBdJd6bO8OO7YuupO5R65y+uIPfhQluRtmbTfvEHB/u4FTj
WyM3ltwF6XBAsjb+uA1wtnEpPOXzp9tYAQXMpoxpWh0cQ7WAew76PgsPVuUk52QCC89rXEdWi/UL
0mHzwEOz0kHToJaEIF73UJv6DbRDe4pA6K+7GTVKgQKSS4di6lf+eW3HeRc9ghUnoQvKcu2TiXCT
rtH0I1sELETKYjK6r1MHqFRaQKqblyyovuZjXF1XOQynBom2NH1FSy+Iw6kAdhCaAdzduodMKdWd
IAZ+BQ+APEKPx+2M+egOqJBGdXVuwwJUuF9jS5LpinrsUbD7kjS++sWBsKu5Pd4hS2soeYIpho6S
XwFcZN+GdbfjSa1cAoogX6LcdB6X6+VY0R+cYcDR44B3AgC3xFGf2RzAGdP6NzlAgT31seo9S8sx
LX2nxK56L81gUq2j2Vb+UZp5XXX3szHzHfbC4U1vmuYUD415r2MK98T6N9iPIZluoGEJGGf65ABg
UT8WkTrsNU2Ln5rYxm2FZeZw6aPuq/RtwYGidI9ZzdvcsnmnD8kTsOrxfp1EfkB7SLC9E1RRP47m
fWEpwcoaE3iQNFeQUWN/Hm3+3eyWZolm8j43nPIh8bVkfqeeqR1RuONdr/jkVtDdWdSMfOdULppL
26FbBJoSMDYnAGU97y5GFbWmxC+n5qDaN+vxU490yyy5pjrB19EGihuQmcEDZYl/i0Lbu2FRpeNg
UlEXlxHpTBWFoDpBCgNS2NUo51bl60R4G4XDAQiRAuym927bdWTUVFm68kZGh4zYT5eS08pvq13o
kCGWpsydyuZsK0ZzZ04ejDqnQRaSOoJtttmlsWz/UC9GS/4AfmdAYeFeN1v2bNMYrc/69QGett2e
P1T3KN98OaiJN/C1KMfT+h6LvKDj8Ur1Ngrzrx8y+myDrFtpatkeTG5+7haQkhwgVZL8mV/SvGu/
JJVTILavw89eAhIqdg9V17uUROfwUk2W8sVq22TJBWV/Bor+PIPve7eKPL4rEM5Oc8+9U6K2ucXs
g49TapvgMCx7UU7pf9hNd78+p/UYT+QsbP5qcGKBvcs1wlZdfOqN5qlL+XINiUrtwVawvXdQxaqS
GKtiFevg1OvAh1ouFLI6de8zChJ33eCrL3DxWrxbvez7YEQ32UG1aFgUJnkRSwcXBmbwmzq0zVFJ
An43J5turu4N58Cc64cZeM7c1aepzQzWxKDFl4LJeiZNGfilr/RtBe0r/kDbQKXUPn/55Qoyj6Iy
7e2y27WHko/1zfS8DcplNHVQ753m7zLA2DhbHI+7xd147r32LpsGdHD/1d8HI+tJCSn8bJEbzN6c
OIhuZp/2l5kMNUtCSizSJ4eC/eBNztLYM7AcHL5J61PcFqIMVFMTtUIb5ZfLbNeyAs852HpfkLfj
g7eBX5ra1Br7zlHKwzagBkO0N5PMPFCV8EECROio4yOE5oWOaoHumfcyIAcVlgJC+HKUDmsJlDOe
MMW1Qi7bnew9PO1+b6lsoAvsxwEKLCo6m0aHnP3vQh0yjOzfh/THNm+bQuo72pchmFS7Kvdmwb0e
NGiGLnS+gOTvi+lcYiVB83WGqhdZZn7VYv+HtKQ/1FX1pCPvd5A+OcxZ2u6BiUwAWbmO9GXwBuXS
WPIFO8cFpDCdLMt372ER1Fe/pBSsz2wG2NaZj+Jz5QHmwVIkGU6WjJC2jx5mXQWweu0s7E6q+NEs
SQGs+OJc/XscO1azC8s+1fUBBrTfrshkzXfmc6ZjwiKjlHKLR91T1pnxwuGP+psWWcahLwv3gF9X
/2jbVv+I2uXwaMbmfxzXys/SZS796+ASlpbH0taCNXKb2LPAOatj+btcQfP5t5NJPqW/g53NyWG7
htK9Y53Cin7ZQ+0npUQgxMCyOLfQC8kb/6xNGhiQQm1Ivxru3jBeZCHZF+aeDXDyKlsGn5tSWn6v
uDtTC0z+i0e9rfYBmsOQXYbRW0+p46OxJb3raRPr+lH1ahSNtyjKjM2Vped0Nnqj2G8w9C7X+1OO
rcLeyAA5bAN6jrlSWFa3Nuxeew2+nZQVhxbIq3BW1VBfpdO2fq0yvAcl0tZ+KQZKIfFnv3S19YjC
awmkbSvV9qx7Hag6uIFl/uPWP/VUU4DqjMetT0J0NGoA9yjftn7PJUGEc4nG92rBx6IzryObliff
bA+f5Kx2x1upOebVnBXj6KfjjEpp+m6SRfxrCV3APp9CBz+xrkA0P0LRIHsvC8OW0ABk9YlvRtm/
Y7gXV1rxIFgzQaTBp7kbncq+/bvLVFgiCPJM+i3VW6O2rp8TN5Da0iUT5xQ7lbDuy+M0AkfdTcpY
XUZVfdwsUAAajzdREJM+L7GrS2dN3M3UiddZciqHqorqy+gPj/WiKbb1J9hjXOEBHpRaT9WdX/Th
48yu69AaZfe5011GXMUMz1Gf/rVGI7SzuCgvwlx+C5+bCA8I0WMYpQiKyoTl0Hrp7xrL4PPWH/tZ
fyqXrMDYBcVtbkvQTUqxnxrS6wfp85J4Mf0EqrBvrCpCFYDAtTOreeHsiglRU5VJgZ6nyZ2My2EI
QLpDvEFPHV7ubRv4mG1W3jkffKg3wT6JguRGvjm5lX04Uvn92Y5dTMYgSBS71iuTmwyMVghDQU77
Ll/ktGBorRPrJWjKk7w96Mu3COmCi5/CCVov6cqp0iy/578+Ft2HOivq+55C9HVS5+zaTWF2laac
SR9LFPSg/lsM3hnkz40W3DMXiEaDODndrqC7mou8u5lT7LIRLJ8H7ar2TfdYpHAchyxN/miAl7qN
H/1l5Z6Nho9avlAnaS4kcvM7Wy/0t8hJ/5IIO/evpZ4lvyNFjhINayDJeYyLXhWyOPh0safW/91U
lyYojI9Rz3A/gg277i8ohep8hyNXj48aqPN7FzGsuzIvB+B5KVW2yAi+q4NzsyxS0lGr7G30xv5s
E23EPzwv3yoMy49Tl3oP+lQBFFiv1xh1ue9VgKpuuuymYjR0RWpX+thQVeg4LDvNcYlRKtqrLu8S
2NSgBKQvlxiZQ/oIq/RVbNWiPLlPvSZUDtQk9R2IQOWkL7ufyK/YGy1nE/qHx8SP3I9AA7nRs6pP
f7LI/wiROLVo9FvUZ8AArd7cSZ8cYnarWdvnV2lFsw79tEntY9tCqxvBVD10UcR6o2gv2MFg6vKz
SyJkEGOSjLL4l4w1zynzLPMwj+QZ9maH8qepjS/lwroZm24xTABTCXX8O/QjfR85QfVctXhpDirC
B37XYFsSRc4+SCP3GylURPYC/z+g9Q5BMj3ks1Lj1A0xNSzq8db1FQqGwmKN0eqKyrxZvnT/9Emg
HJRBf5e5G+N1nbteJkMIZbmyOpfcbbDL9oLDEMTGkFQf+E/pY8fgsHqHPweaY4N0bE05Uz9HfUJ2
bGFo323Xkc+IkoWkPujz0ZOi2Qie/8KOxWa3wS/cqeE+IQl4ldb2e4Cyne/hNP8ZmQ+RrhfvTdVH
z2befM1it/iakC+/BABmDiBsi692MyogcXMI0kuzs5p4p7MveZSmE95YHMWU1xxlhyYrUnhWZN2J
VpM2WVhG1PYXnuHKk19mf0t3D5vxNP6MQpboU5Q2xJ+i7JYscOR50++8AG9gkj+u1RnB36L/tF5L
H9VTafiYFVVG9lZgzHowszC+a70qQ4HMD++jrHABlDPad5Xz4mHCKIPB0pW67bvrkMMpq/+0wCzu
iiQf7jqY4G+NOQe7flEun8YQzZlY+x2yenmc5yp8KLQgAjLW8h9lj9MPaAtrKFIBKIYmufky9SYw
0K7xWagtizE37tNdtdS9YGsCpg4Rz51SfFrdHKXg4u8AnUWcVfuXIgnD4zh4H2fzz7NtdDtDomh4
GUG1H/8PccUECoLX8J2fmaX+1R3jPVWhCSwj2G8VCYh9jJ7Rt17Lvqw4ea+6m52x/zsfmu+1ghmb
HvouuIrAfS7Re8c3Gxop1gARuoVcp1DUamdmi01viznHru6B8T519utaZO7ZIVtm16IamjQPndc1
vyEvdGJlj3HnYHZ3vVnrJxd43LcFtNRWXvAWoU19s2ufYtfSr6Yzb/WpqoDTFsPFwDblZZ7yB72o
rHfDjdQHFNkXgWGDvPtUDGd0TUEHL01sPmG9KIVxJ8FTNVCltXFskdGgHL/kfdg9y6Cpnzr+8O9N
X2BX5YZvyEqrD2Y/uQUrgf4y9g4votxTH2zDnDtK5KB957pWqvZQQF6a/gqSsT4Gqnou6lw/tQZs
vtTDUgsCmLaLEid7szVr/FLl2U4GRRoHGswPKyDDKl2aB+6wngN24GZw6sum+j1j6+bW/fQdHC5L
CV+3ruRGmqdmnNhuuX5wMiCaHFcCzpiSZCaZ+rppiQg9p7R6Su4/9UVIjJ1yhBDvPwuGSKDVZ8M+
6VMD+xwLpNxykHl+6rOGobBqsUvHxvRQDI31Ztiach2stMSUwrLe8rqZn5ELPEtLiejCfLqIuvlV
etQsflNxAgU0zpCuIZbi2GFxL9fSetKRNb6BJ2nKJ7VhBN0JKzsqinFuq8eJcvFm0pTg6Zmx4QI7
V2TpfILuVj8Ao3IRTlvUgfDOXerFy/jo1qiEL50SFCtwZE7q0pZOvYs/YtY5W2Se2iR65uQOb73k
mvZ631Lx5nQOuB8BBWoXvS/js6nkNGVEDl5umd5ZM3XnrFKcD6tuvsLxwGBcTqEkw+zTeny046y+
/Dr8KXI9HSJH4fU4Tbu17Q/GfEWrYVL2cupX2F9g4nXJrZ+2l8aQF+GhSGvAbo2Oot5S8qLKWoar
kaa05bBGymndQ1wzmzneCdFG+tA8dZsT0gX/ECICWNwrBq1T4vnsTsl3QYr9IhyiN+okgyu2bBv9
ObDBz7bBMHOncxrn31crSbmwxHmKjqlL1nIfoGYFPohlv9qh/0n+TEmObpPy3Wm6mzFq5pPaBtYT
TLWc5FP5uEboThKcsHyf9luIq1Xm03Yp1A72wCwO1pyxpR/16N4kx7DzJqV/cwYnfY6L+SKD0tWN
xdH17Oaliuf+zQtsZGI8iFUyOA3ZeCzQLzh1ozo89jrEM9Ne5MO8JDxKqRv/1OIR6CvJhOXMSh+C
MYL2sw/G3HkSl5XeAxYzlJOHUBj6YGK/EnglOou6p5/XEBnYeVk33H/YQExOqF16zIxFdSxOSKgX
QeLupWnYyXiIi6BeR9U+ffbtQXspIkV/McuFe+P8o+/sh4g8LFKMZh8ic7ToO0uzn9sJIz6IoQNk
f3S2kYIO86NIQa+hE/QXgPjT726IVKehWT65SMJ+ueIShgfS9PsmLF1qiAAZsc33DZX1bFCqm2kZ
1iu2Xgkka6pHQrPoO4QxUYlZB4OFTWG7w3vZlfVNAiQeDCAA2oWWgYSB+ejNww1JZutVurSJxImn
hbum4NLhgrPguz09QyU00dRDRcdfkBhyMFXNuXRJ9J+tS87QOzo0ZuffpCXXKPmkveUs7IvlajKA
+55zsRrlL+mSsJ/TjYnE/PrBiCIXWlmvMGaEn2z0C+GECiB5xSFvaGa1TKqHSf/6CZm8AZyTBeqM
oA0K+n6d3a1zN6xzklGALbkxgEiR9U3yh0ibtWtReiiSpEtaWPOuydIl4+IF6hUzOHhpM6i61cmq
/+CVoV3XYpnv1m+/NDsDEuk6Wg35W2c4ySUdDf2l6WDhlAsYXmqLZcXd1TjRv5o1vB0pNUqwjEqp
sV6CZS5qhP4XVcMCGXAbAAsKaqg2RNH3JYUC8yI2b2ozatNhstuc1XFQsYNnREHsftqtc7LG36OC
q0naZZ2TsbLah1mNCPCljIpXySAlfQdBJ03i08qr3tqSi5IYOcvtqd6z64o+AqUtE2V4y1xBowbw
JqkjOyU7W7oUg1b5IZEj8lXLffA1N79HLOqUiGDR4KlfFkrv2RBZItPCXW2dhxbbBeDevaR2JJmT
Nq0BP7Lszlu6p4rHj77Qitl2avZyd3Vhd1bMpd38HO80m/Z2jV/bK88xQ0TMDj3jVFoskMrWffc7
fGblEJINf1QU13mc9PCpMbX6Hms6dFAz4G+PE0YrR1cjPy3B0idnTUFyNRrvtulytl63QbyFrWJ9
SiqSiiBW+DD5aNTJ3nuve8oG1cRjsilLA6M6KyhJ+KXFlb9WcZWz7VD5Xvgx/EtMbdeMBL2W3PeL
yOJyhS3EiDBJ05v0Qd5N2wuqa51XVQ2KyydnZBldBgySOJcPkPUC3P45gDPcPzO2SymAImSGvBfR
HSjOtQ5wcCg0H1fyJMJ3uUt/mys0osijPTodWvxzqupfsKLba32oYQyXX5YM7ZtEVg35wWTOXqQF
EudrNpb1Og9DEXTCkZG5yiAGUAPKOmg2ylU7K3QObo+ogIwqFQL23oKLkqZuog6dmCjuFvIDRRWC
V3rN7nBpyo9bz6guh+6M5lOUP8B3AmmEHFt87XwDqkHmz/90uM34hw+t8PQpSPPV+Lq210jP5427
xwotJselVntHz82Hqh3NBzPFmC+iiFMsLU3R+LXAT/9zKjE6+Ht0o9voKM1t8tSUUb/bOr242gM2
CK7StY5u0YoK1E/xNG7/O2ciSelhv/YQOmqPeJzfr2dbn9nU8JmcFKPoOMfr7X8NlMlmf6XAh4PR
cqUBoZHLpDQTav0dwlKWdQlJ8k/IQiT4Mlj2sB5+jvoarzFqVAzEEggS9Aoj/YEHhNGcEAttYLUU
4atr/6EXsfYi8NxS6/KTCnPzIGNy8Mo/1SVAGmjDfgRIfKD1v9kh2d72sHDEd9tv3eLFcjC7DF+4
5b8DlC2ix9t/hQS6y28mZ7Pu7nT0De63/nXG1taG4FAHWfJlsF1tOntTX13afH7plYX7ZjSP6VRn
v6cZzoCRFngPjhO0D25b1MdixsuyRIisRxtnb+A7fitdy/rST/YrAs7ON0qtAZiY2b0M8P2/YlC1
a+bZ+ZYV3XiXUSkBd0CYDa7OyzG76TJNu4cjjUn9EhYV2vfCQn0SvVsSmTpKRxIPlTNGaTEZbtjn
HCYLDHjvR9eVWvPptBu9cF8qiOVI5wqtA98cfw5de1kAjcdkUJWzYWIkOMBDOBlL0VxR279dVfef
tLB2vpAjurleV780Dmqnt8CNfJg0mf0wZ6AbgHvBkJ/G+LWJcndneGpxxBhxzu9VvIVPKzqh9yeq
X6PxVdV3E8TKr7GTxCgV4WZLwtX4arSVe+pAqpK6phkMxrCzNdyBhtiipMbL/TjFxsK7J6Ubdi7W
UzFCYNjLuRi5B7uk5P9r8kgvIOi1a6q65uPM4Nh3RvzkOWlwjind3Guha13B7yV3PljxhWVSHxDf
dH5DoKNFcdlW4Ibl1gFitMVapCd7Wmlkv5BwwRFMTuUQN3rFHsmPDlufzIkcz9hVldvtfYyin4dE
0x97nkQbWlbOBtUPDwMekuzt/4HR9lqlPw6IVEvXBplVpjj6FIs2sHmpwB+cRX8uKHBM9sLpYROs
m6JF2c7scNmZkJrHtb631YOMR5UPJDJ0/v5F406a6Rxnx2yqcWDd4CAC/vBQ1NuD8e6O0pTDGjN1
YbFAA3+0dmP2JHIAk4S2vvcX+EZaAZaO2UOLQKkc8q9p7qvPW4cFdGWqeoWMBnKooniKwMO8D311
WueZiyYqQEf7pId9B6eGpvRlZlpdE0d5lS6ZCt/we2bGyBJlAajx0FXeB2ToT/PUNSdpdjo466pH
gUGabqP9ZmR+9Cwt7wuCy+Z74lfdc6Z1r7XVKe9xM3r3cj3EUlArCxHVT4aXuenVP5eTogjWk/H/
6fn/xARD0/4ekUOb3QAN/rh6twEAHg3o8g+pNeQPbhKBDwOM9Vvjhn8OHjL+BtxllMCrP7qcsvhs
+AG2Rj10wmDWz37ToQBcKM3eRJv5R8mdHVZJ95+o9r/Xbt49Gh2o68llEx67evbDh/GNuZNhPSk2
uyg1cgCNYAT4Qw3s33zw8yhc9ehRuIv5Tp3mP6bIPIxAyb7aVBfPFhjZuwq1h2+m9SwXrBXVOZpz
PlxQ6x5/i0PIbcsHlaoRoH5Sd3ggVuOL7QHJ9pCIekuC8dLahn0OQ7vZTenIVrbpQPt0inmUP6fc
E/LXZdN9yuPOvK1/6+VesaKhQyhv1M9bXx0mwdGcqMKrcrn65+WteabQ40eX1X9oqzXGAywvd9bu
pHK49a9lxmV0mEi0ymjQmU/AropDE6jlbUrD8RinhfnmFNj5qXoc/JWRYeSBZP49N+lzUHrdN0M3
1X3O4umFWgXIZ74i951tJvvE0PQn0/KzXdib7lsAuucYe3P2kFVZ9IDYjXJ0VUd/K9yKKnBVOf8J
DsgYZb+hdvLoLUlDf8kmzi26VRHJxaPbpuQQfTfT1hEU1Wk7EtktYihL0DaRPFEPl7Iy7xZZn600
N3l2cmlHFdYSZbet1lbOJaWsLU5GthhpYgD7TzFvq/DJSE5Bbgfg4dswtsFewBcCw8j4Ch0mNw/5
jlqw6/KixC8c5bl7iRE0R5WoYDTt5Fm6xqhpbhNJORzzHMxUeN+cef0E+EGUyZ1iatVjXqh5/5cS
K/p3I9P7I5aKIWysyXiWQwlv86Zn+V2NhNzaJf2pM91XrPAeokVNW7psEyNlvCeQLlumy0DlJe2d
XJJHGeYh8NCC0XfcXekORzLi7Q2Bq+x5WnT9h8lvTj251n0XjdnzNvDvWBlUDcCBPuYsewnT+hy6
opLMD4gsLpwR+69iUc8ZFLNEVE7p7/Kw7y9GM1bPiUvSPUV58IvqaK/9UHv3tdfo+c6pPEgNzej4
R/V/SLuyJTlxbftFRAASCF5znqeaXH4hqjyAmAQIxPD1Z6F0G3cdu6PvPS8EkjbKrKxMkPZeQ23+
daoD7r064B5bIxmKAmmsFrpTB5VBUDlzWIGLbQrZlzpKAN+zSic4FN4DeFX+Ee5o/rEL4ZW7IKO4
am/hoZ+zAm4RVVe2m4GUn3Sgj+I0IBjjBF3l7cOq5jDeG+PSvuVLh+BD0jEDiJR4fuXdznByc1WB
0jouUtrXXHFog8bZlw5yWNAEz7MLgx4E/EhDvYy5R2jwnMusXyMKYIJnBDD4iCn+iTPajIra/hHW
ve2z50OTAd140EM73IK+nVf7/FOgnH5R+l2z1aOOTbb4bpUPTdqYl4bGn4Tg/BNcuqx1wTxQtx0Y
Mf4QZLT4vmUyPFelnRy8qvMWFDvhNwWsnRZkMkB1w644As8T94+l9sarGg64bsxO+KPhqxSHL00L
LKw1MpBNJ/kwVhs1O/3TdfDmaFcW1uJwAGTiFNHwXIfcQ/6uEyfXzsRJ9+uzvw+GmR8BFjSGjAOQ
zfG29XjVdGkrM2vTdekry6FE01oF5NyBjvBHTEREYthajWcQTQUzT0b+4sOADuataNawQkpm0xXT
LOPfd0iyb1MPvhDKQpI5vQ1VXWyhoCYWRRWILZwbIZKZJMM5krm9HmQR74te1fvELJp1B19waB5C
BNfEX/JkxrDY9nrVvhVxfoQNySgn+1zCXCOcVU5yLnIzfIMxnT1zgYB/VBT8FmCTsSeuZsoOrPP9
IE37DF+5fmHYDV18GEiAAAelAvkUbvjEBblsjPbiJWmB37v3hSogBw8qrFA4tc/MHGBTkBgV3+hX
0p09yb4Aj1PMAZ4GBM3gSXMK8L7qnJ7uXWngQZBDpsUi5uEAOxY0IQjfQywaOnBYHqc94GEjmMay
gy+Agtu414+tVmA3Nz3wYCXxhSTAMukufcH0IIxp+uKFSbnWafuI2N+5BbNh3UICEOtifTodPopr
xbn8Ublj9a0aZYAcWE+KlLtvmWsi62E47ZV6nrPuoa66dYeGnQCAldgDetWntjaucIcKYJUd0G0I
MFQuW/XFgHb2uAEqH20fBogKJlQH01f2DvZSYJikQX1Fkh1qDBBNfA2zHLKAlHyP4QIA8e1bWnX2
sdX2E4pbsw9NWUb52jftDBkFCKrHSM9v6vGWru/L8WhKKS36pG/w0219itUDUyzUnp50a+rXsQmH
j6TH4b10tALIJ0EdAL40WTTMWQkalW4ya+AHycJvutWDBfYA9vqtjs3+qIJcPRAni9cM9HAoy2NQ
uXl3i8P7mAcu1HwA5HNtpMQ9wxhsMenjBtIBY7J3/Tlq/GYKXsjo6Fcl5q7sqvo2qOfeiepTMoQQ
G6YB3yBtC5/iyAZobuybBlwseGZVWf3oq8ezMid8E8HxezYF42HhBUl30NClRjguXHzCz3fE0wc4
kwY2ySHEfy4K7vinXuOnkIBYYj2Zz3TV3XATA2zMIZn1ImdQ4n0sAEx4cFDXewxb2Jj6Q2zudWhH
Ex9kBcMa6T72ElaxzlL/U1xTPTN3UDvd0gcAYKxN4OKvmv7FvbHyZR9CQcDB02P7CyAROFSwaC2A
ue6oxSiBctaMjDBFjWW0WMfiLTKUDEYc7bAraWbOPYhBrqELAe8gBkXhzKq6Cxjd9c0sKN/VLMSv
KjHR9Ht6LgKoYfAagKsJGKd/qYP+HTu1LFeobrSwL/n5u74vX/WQvtKxIFmdOKAKjkVjc2i+d07d
HnSFGLK11TL2qLgXmKtEJHvQa0HKGuvNlYD4lRXsReomV5SAFg3c0IAKYmmwyPIIkKWf2NgJJZv2
t07YzlFDZpFYitZK64xhKUsskLnS0ZJEk32zgx3Uw4PuMFIzmTeehMztOB5wjvXNGG5D3QmU97EQ
PT6W2Hgoay+HxuUyTTrnSHuBZ5bu0ocUHs5jv26E8HG+QwcqH7+mIuz302FQBYhjMen2ompECeog
2m5bQbS7EDsdp7umK/SZ35moJBWnVhK+b1hUAgcK8fEGiClYwuTRpyjPPgMc1uJz/kGfoqy6dTRr
XyNvZOAFYXLrqr5fKSuCuHzd8H3tq01dUjqDyTnEhsZDCtLMyVAsWFW8sO4Duk+PCsfrTw2chzg8
mRe6q/YdZMZQiV8L6ucbUINgseXI6ioCCqfjFnXre+lEt5Oq+KsdV22+021WAkE1z8Z43ZYjS6mk
Ck4jMixXvYkSCnVU8Cq9AmKe0GOMU7XzUUH43MlRlwRy2ZdODBZ87GCobNCBX/5+UTcqP44XZcjp
fR7Gi/zfXNRBnRtWCXENZVJkwCvbsE/I1M3LAv4npp0jbR9jEwkRhvAI4hL2hOOh8VMAtt0w2Ux9
IeCJECyq2oXu0xM4oGhtlQNWdznuJ3WflY8WowxFBAkLBRBpcdBn+hBmBJaNboknhmX+GLC60ASc
4a8mcoqj8nA7Or3gWj2gQ6ZZCidLZzUFsHPq+zBLIVsIixQ1eP5/TTxNwsLWA432MPXoeab3WlZG
suVkuHzoT1ps/ocijrfl+B+l7ghKAdfl/v/2gu7XJsFmpm2r5qRjG/tbT9r0ClCi2hUgwM7ufpmB
C806ThUDdxJ+m67dVRdidPO7/2ULTuGqpZItJgNNULl2EEosTthMmzfsZbZEpM72DpHQ4Ik7AqNc
CEgR3ZEVVVshVeBbm8Hi0JjKfGsWW7UNK9m6P02HoSX9SbBl6Qt+0qF6THcPwAqt4xJkkSmew/rQ
BuAc03E/Az5mvH4a1jN00UpPN3XrM2FVv0734cWmKYHKv+A3Ee/ulaXY89nW4OT2oTqla1EAg95S
HTBWt6byVJNQYxlGfjafylnT6L1aNbV1aYyP0aQJjKV+IT3KqjlEv4OL4Qbvbtpau3utbZQfRQn8
i+7SJT19GLtqCQOme4UOAhr35gToBm3YYNYlC/PwPBgseqItdqeo9LM9twR/SioYOxMwZLZ6lMVD
uQzjiq50E87sqP10lrPQwdaAQrbBKjHXoy0IZIBg4esajlOpqjWAu3BQTkarjFLroXA+66H7ZHBU
8Qc8c3SrpPKm31VqAc2OBOVLh28XSDxl9JWS1gRaY2zCw5Yf7qewZ8IplAsP+gxalPwAMZAaeWwA
JoXzbkXE3YFO/ONAxqYzNGUOAC46Td9wIfXqFT/abRVW/32qQ+9X6Ql+255eScdYgKbMIfuskIT4
6y0w/cK6zVhvwgqymtVGEB4SiZq1T7voMDX52FcMfQIyoN1dlNV66w8hKDqmcnaP0VPoa1hHYrix
wBpknFpfogc/TK37pgEdh0zRe0I8spr6CyRr5f1dFpkaVp6VQUMUSJpdDCPEnT77XfN/6fsw8z9P
Ff3pbaQyCpLZ9Ab/eZoka/E8+V3MH9+Nbxdgnfb9RV91f7n7NKAB/O2lfx373XQf3+qv8b+M6Uvv
r/BLr371+yvCRQzMXt3xX+/p37/ur6+up9GXyqSBn8E09zQy9X18V7/O9D+8fpYC9PDxH/RL+5eX
/eVUv63ftyt7wP2KBSW2pDzfFeNBn7WOk31s/i5Ex414sp0+++O1U8gU9+HV/jjVv7j2w1TTO51e
7Y/Tf7j2X7za/32qP34ujWFcIdAN0fPxo//ju50G/ud3a8BNJQFT4W//6X/xR//xM4W7HzJg//Yz
maaZPpPfXfv//Dz+ONUfX+23n8f0LqdP/o9T/zFkGvjwcU9TudAk40kIUZcGtnferMcC4tRj9zx3
WgnvUeDKLcAO0RmN6BjVgG6fiMxf6kDdN422KgbXYRydBu4zAMmKEeIAcTtOA7HmHxPqZgilnjmk
9uAmMRRwrJDVoiSdeTTCvDskIjQgP8H6Vw8F7jrn9pMPg2HA50xyVuPB5653iFMG5Xu09IGDxo5N
f9av8zAeVZWk4d6vCHuA2RLaWPdoHagvQQ4CVUlR7KYJXKMNz5By/jCvTwYoqKXwAQ06P3yW0nJn
eTs0+7Il0TNKwCXqybl7iLsyena9/gvUmuEpNLbyGGIOoB2edQs4eCgHglCkWwUZkIGCZpCeNUwf
zNbnMwF9glVRlaPRFMSwdr+c0iCs7HkH+NCPXjWd6likPyTE5GIIxnDgCgEOd6DTDJWJhecGxjr4
FHoNec5g5oy6UPGgzCR86WrP20VRDB/4ikDIKMD2mnRZvdKjsujUnCeGtdOjdsefOhTULm7gAn+B
oqY1lkMFJF5nGdDtbyC2fYH4knWLzBgq6hEfvRDy9o3l3RylCb7OKnhgBaRrzwwKtmeYMOy4yune
NwubL4kBaQFIzZymiALCMCdpvekeFwEu5JyVv69rGKKO8xRq1BFGqnsDSw//iMTkcwAYBFylzPYx
gDCQIfgjQ+YBJncHJBvYisL0/Oz6FNi9Gjp6AxIyLBLuE4zObIg1thkMAtF0XaSjIRMFUNHYLCMv
WAN2bi8gLe88uQ5sMmHQEvwYha7kegiTHKQgBJMOOroZULhLHZz34MpAQsn5MdoP5SpWHV/p4HwA
fcCCQstKB1NKyRIqBvZ9FDDUZmn5KoQkrImZTStdppAAWetgIUp/QXvTWus/gSCpBT8lI9zomVPb
lwtsm+VGX0sJsNlCOWTjGnDtcsoIGX+8Xfg2qfxQIJ/w4rtwbfGwzRzyxHjwDQcWiWN3RItjTDvU
bIchfiGt5BsnKdOlHo1MWM0bUJ/f6lFI6H0F2yY4UVG0R78OTqbq4gXzrAAG4Eb12ICsufFIC+Gd
sSlIbZ3yzLsYXV89kqaSj6rP5mEskltcGc8UULM9aGrDmopEzFVNOzjRtbAlV3m7S3w3h+VY9gVa
gMmtBkx8nY3g+dQuwNrjfRuvgPGHzorvWC8qgTbSYGfVQTcbQmHbgEciHT10gl48CnBJCwaAdyEN
8eiYCRRDIYKwSxMws/B7CVal6FxA/8ipTysKLSKbXgkwvlvlQlxJ90WgGF+ZGapVGUKjW/fpg8ig
R1UnPhJC47U6zi6RlUdxPIWQLabSA3bln6VS5oH7cTQ6nN0G0kLawgLrImE7u+H4Ogduh+SyL3Bk
UPvf64Me4vjp3pu1mb31ErZkEYBJfIB5ohOX0QMg2tj9Mdk8p51A6QOml59FI14hswShnt6BA48U
9bIOab9CZaEEa2Y3HexESvhXj511IH+MBMhTz5IG+nEdEdUpVF+bSCVHuLq/dpWfrd0KymkDDygQ
oPYiggyP5dkHGD4Ol9jpFrxx003ay2rNRB1esfV35rZR0ItIzVMO3ukiAi57rVJ3V1EJmi1wEnOS
yGHTeGKX0ppd3cphVyMBnNkekPfVfZagkMLELWcmoz6+WhZbx9AZPGb4gLs2DbbQkDQgh4dDRcNy
bbAwm0FFwTgyx1WrLm7kDKiruobeNjgq91MhUGUulEqWNZRBDs3IdtFnOsZDjnhZm3kyVxHySRZA
D3lLz1nOzYvuQYphNDSJGNBwCNADlW92ECGEurTuo8xKUJ7LYV4xVsQ7+iWHLeRpsr13a/iKcWBe
FrpPH/Lczy+EPcFXPTl7KGNdcjLPYRL+6CX0MYYcwqlM6+qpHWGgDghpR0OG1RO09MD0BgcIkkHY
nAciFFffqsQV2451Hxvu0YOkAbAAkFPEj+42CkDeCjbYC1aYxiIaq4FD0eXbJAQGg0a8GeV+Z4AS
Vsug8ty5F4bt3qvjXVp23rXx/A5sicheBpKnr8pIPtWl0V6jvsJHCeFSVEGrbGYZBipGOemhSNm/
0TZo1g7AMjfUgCNqLlQ4uN88w73AvgfyG9lYMawIZOxt2m1TDykIWsf5g+4Dtuuo7BJqiAWegWki
8g3h5XAwe4OuURaJ/QhYjswhl6YSYgFtRP7MZCtncKqTQO7Io2ItmVWe3aIQ0rODPpgSHoFTU59R
wbINstIPedlABl33KWcs/LmkW6TEYasermRzEKr7Q+/B6zv0bThCMiv9BE+muZ8Y+RyCtmyTlK71
BO+xeNESCGqE1HCuQWrMYRI17JQ7fkIV3OCWpZFmM6OJn/pozFKjvGtXXffd6es34jb2iwh94O3q
lG8g25KvXACG3e4MK9TuHGH9taV13cFQPbIWokjI3IV6/ZFkVbDrJQTrB/sAIV+IoXjFAzfpUhkS
uIXe/UwVSQ/OgExlEMJ2iIkiP3YgKS5b1Q4vRg07B2uNJ4ltzPKc+Be2SJzOvehzsGL9S+lYF2F0
LnC0aIVBhZiY+jMgiul66usrVixDS1oLfZUesOLB3HQW1C2nPijkFQvQHl8LEzvlAsCspyBNv6W8
sb45fjUbRCNR/mz9Gago+a3hEDntfBNe7zYycUIZoPAlPpxU8/w1h3ln4cf0olANuXgp+9Z7Vv5a
N1a4tKlqt7RSqB4UNW5ngQChV+W3mjn0sWo8YKuAfmPKq081lhUQ3Qaazmk5+OZJLRZ6NA/gZh4N
pb022jo92mXnzBSgm5JCYtNVO8uq5SWFgNDjIMDadLnTAZvEvE3UluHSAyJk0Zm1e+6gI7k2h1jA
pdh34dIGklHdyY3VSrFmpciuEaiFEHPLwy9Z6O7KXDUvSVohl5fRdmvmWX/zWtwedYTJ+6sTtv6T
GdUwfQGpaMOtInyENPB76kNWj2WqP8FyPl6mson3liPda+0xrDYhYveeyfabT1t2U/CEwWoSIuSV
6ZZvebFicEibWXAyfCRtfwz91vpkObm16AfiHPGtF3tIJ+UrL+cAzkeQzAsFrK4K0c0zyZL3HJSe
UVlBXrwYahysq/ZFWgsk8+NmVShL3tyIFBCbqtlrH7mXQUYgCmTu0XKz+PvgyHcwv+yXgXnhokXp
5xLb8J9n0jDXUGyDgAaHTmOE4ovRJCCzEwvwM1KdoFpefFdklKc3IaHWO1CpKrIHy6zcb07iLBkj
1pvw23IOx6jsarpxvDEdVm4LYafLpmiSeR3gi2o3Dt2MDKQLrxoyr61cwkqqAzgC4DQs+aBQm1av
+F/yBQ/9Gh7YVbVtFGYD1hAkgcop8aO/JpAYewT7kUH+gEMQrqzF0oIWxNkWfQA1f+Edwhw8xwz/
uV0OYjxuuCVQpm14gXY14OoWdksx3K3PZeL0K59DPj4M3GpdBlV4ZHaRbWDw7u99kcRbN4q8XVnw
764L2RizMw4j1hVqCjaE34tyq1u6Xx/aMWIKayL3LUmIWk9dU1gUqmbpJx0espI5j5mdz8sha2/5
2IL35BuJ7P7YOg2MrCK7mhPAwLa66fXmHuW898Gm2QnebsUFHijhvBEyW+tmajTFJbWBb3UpUuxj
hO7Sg6joAzNoNAFACWkJjDEEiXIeqkXZt/UskcQ7tFy1T4o+dE0sv4OAN8cDCWAS/moJT6twQT4C
FbzLENfveWsBG+WTrw3Us1lWQ+s6ds6Z7C+ijfxd2J4cEPPnZuzehBfCXBB1QW+uYC4/wt6AV87G
3vspHhX9PAuHYgWv02brEMALROeVzzbzoXtBgMzVTb/L1bKT2DNHNutmDKuKqw2SxdUDsW6mLKff
Tn1iSN6bjrHd0AftVfcnNLo6biXAzsBDet52bJNCYfCoB+G9+xVyvRmgtTmE51upnlMIg+w6KB3O
4XAssYOPn1qVwqU96J8CJvKFF8nPGhoJhTMLYk0GbCR0Wx8AUENnEYXrIiIwpUeI7tdYS9g2elvL
b46l2UR7YgCtbQS492JV080cW7UnVuTGLejdM37T2atooPwLuxvAXcam3/jLAKtSQQ+Gm3GspuKu
3w48vMHKIj9E/jeRxfFexTQ/dE51seJCHvPQYvA4tcBVt8wns/LTcyOqx8KFZEjrFZehLT4p1ltH
4QjrCPKrs4wNo5o3YRRfg4TcitK09u3Y0oe4T/H3eWqn4VYe7MxgxT3iuIq02TmWDUNaR4C3kDL8
P2FJzBz84uukvVSwrX+3Co/PQhh/nPOg+dRw4q76vOnwHUjpS59K+Cn2/j5weL4sy2BHadJtEuwc
9sJx2FrWMJDrEuQCGOpHReaxRaiyjV/711gI/zsgPsp0QDkMW3AuQK780nkEO2vAgF5cMAHnCjWm
tYvXATIEmrhWQJt3mrsvRgWJLkjtz/JCQCo3hF+IbTXDGwvMs8QN8ub5AaSlHDxhZ1D3BcSzL8O5
EgO4uwJJxVFpYml4rgREo4cTHTGrfSgClEV56X8aCBxx7VUuuPpuqHaZY/8ZzgzxRtMzeNrOXh/a
jrt7+FTjRhSX166FhPlQt9HcBrvkS5KRRRL09mvoFkcXOvPYe0HoHpz/YD2knvsCGAwI2Kp6cwuG
nboFy9yy6cmtL6t3EEeDDdZy1iYScpYGin+Fw0U7U7wIV9zm+DybUj10XfU55RVApEBaPgSDbUB/
Cta/uNdswYkJNvCaEicYsRZL4GIgISbjCzFL6APYUf9CMkAUfSL916asvtbA/bxnsbrygYHHVGb2
yeSwr/FLbpyUW2eQYku/iqR2XgnnFTbbgb9L4CNwYVH06EGTGA591nMVudYZ8L5n3SrbUmLxkdaz
whZjRbE6T1gibkIMlcs8XvUZVs1mD3eqLDIfC9p5M5P79b6BeceizgMHLjUiWOUSFA4BI7sFFL+6
1Vim3YqxxOl/7WCdfIXqZeAQdhKh688S5LJWfs6waMGtWp6nTmdsBlHjLlAWLWYuJP1gPwYVPRCn
4D7dQLpXAb5mlu1nIEfdN2Au7idjz88hwQbn7zFm0rlvDMHQo+nm8GzIT53dRTP83gSwIy67ZCX9
0jZB+WqacbQMbdlttZUVSPpuBSWzGVURXeBPQIaHAB0Fo2sVbCNYE5yrDgQhiPdF7xF2haIv/SfX
d0vQ3mm2Lrnnv2Q+GPey4u9IoNE5fLXUsQJzo6oWWnFYyxDrM61CbJDWPeTi+UP3FIrF0xwaaZC4
V3zmR6Ofhx0iRaN6uexG03IvYxxfzTTd9omZXeyszC8Jd+C2m5RvOgI73JH6HnlAK4KemK9CEoKf
AeOgS1DaFpKXQ7mOcr9/CMoK1vWjbFkHV0E768U7FpogiSJ73g7ipfeR4PIZR96NhcVLYmfxIggL
utWj1GyeDVlj+8nT+Dltr7o3sMvylHjQGA4aAdwHJDfqrV8DtQYWbb5QGQE5ZdTQBA2DfgGqEwtB
/Et7Aw8uIzDSNd6ouOlDRei6V7F10q3c5nIFC+lNGsEOzHdcfBVhvvfZDjeGEdVvg2MDfkYsa+tE
gf9YJOoMsfP6Dei1bg5yS3v0+pAdhj7ji9Crk1cmwpUGNtsWOFYWgEJw8SMMvy7I0/49YnDwFW25
cHYgHz7ZBrf34E6ShSAyek+NFxAC2s+EcmMJAqq7hbxjvqx448wq0CexWcuduYKN9YOADOK1hyws
NWrnoWE1lvREvhHhABBoV+UyM3KQnPFXznoCok+RmgXWAh70ujTJVyZyVcpoZ0Eh4TT4vnwu3GgP
SEp3xVa9fs7oOQ/z8okhyfmAXxhIFeh17SQ4D0H/UOT4FEI3VQs77EqYzptZMastQ6yVVzp7eDPn
4H/CAgpslJs+WD6kKmQMmSysDVUy90DVXIRll67cAeaYOqZsPeAaTeh8jZe1vdVcxkkiBft2eFjC
guEnH8sxAYgcvCbERwSOlj4AVRfvgsR/vVtyNO7ZELEAHTnCR244/IUnAawyINj6ovtyG57WH870
aC7cX+MMAZ6P8PKZ3RufuHZtJBXdG34bnwHHdJC7TOJlBCbFioyiBUMbR8cxFgiNeF7YbbJyNNtj
WrNocghLsQDjknpzPWCYNlIFWMoZ3QLoPHXTZwyZ3fuZ//Psd6NQTD4y/RNRoYmlI5u50Cb8muVI
2plB4j5Atztb9wU2cIVL4Xg7QBSDDVy8j7FgnFPsC0eHDgMUGNJQYMwJAeK6cYcz5Idb3FehatQ6
kLGi40D19wF9hc3Nc6zi54jVABXxmDxxaIetdVNmtv2E/Y69LgWq6eALLga4V+8MYGgvRh0Vc1FY
8df0m1MQ+sUBewJu8th21AO3dxzIvJXHiPkcJMPNCCHXRIL2KR9wu5A1VdB1aeQyyLwnXpqsAEMy
gqW5YZLkmOdxdCJpIc/43zRbowo/KzNAS3eNhxBbhS33+GfdlUVlsYko3AXwvcQPMyy+wK6AHxOL
072diwa5ykvrNt2Ra6otKGndEZ43aAM9soOQr5vhx7aOYJwFITfk0iswaudWjQ3iCjePYdcDLalG
wgi3IQJNC798YBZXazuEQ1AG8v4lHkF1Xg96UWv0OUQLcPMGTdB+KmzFFm1OrbV2QushWbwwGXy5
tdeZHu3GYHMMrsZgKQGRt5OOn30RyIsM7U3HJIRORsXTrAvgBZumV15BzhTf2NGzqmQ7PQjUM+C4
EpUDPVq3fr4bZAGVrfFSX6GKA4XauQwUecqUka7qVKZw7MB/HcKL2WoIq2IpnHQGl0zcr/zG2YNr
CYfMsanvYaYRrqDF3V50VxYquUgiD19SNmrPCFCDTCuWV1PRBR529mlS0hu7wjAlp4L57SUJk7np
glmKVE3+2GGtdo0JrG816pikwbNRe+aRjrhjii/gopAkWutm5/Jkpy81OijP5WDXziIwiJAtHpKD
SSjUhad2RuphATwO5A/G4WmAk6wAYQQy2iaDV4eM437vIIH25Fi4CUMTGbkLksEAFQXPghXR1yH8
bjFhfEtBHiS5AYu4ugYmloTVkfQ83KcMSCxHRsVDJhIUSQc3/Crb77UsoHv31zU0G7IlPL2ro1kJ
suXJVQV+dcW2rpjDF0au73d63bZ8IOLqcdinrMOyZOgWRPbZwqQuX2kEqj6gaAd5JWn+6NPYUh3X
AnW1GsZ/h44LBLaWNpEOfmConc4NA1jQPKjFY0iBP9Vn/OfZNGq0qErQ2ERqFVy6um28c+EIH6un
UL2nlCGZIO3nuAZ/ami4wBLarZ6aKkDKHQEdg5EeNALDa5e0Apkh+OL1Did47K10AA3sHspwubGj
7LEfbbXBAkeBg2zhZZjdG7obtYl4QwRFkWmMmkJrSr1ZzIt0rQegkw/XvhS+mAVhMA8xbnq9qj9o
/Du9PVGgpY6fq+7XXVyy2/2j100HEXqQjpbgflCzfQBWQ0LYQa+FuE+jXeBb/lw3bSbFUkLIYKMX
QaSDhzTtwQHVo17zPaOh9WSV/nDpG+chSw21zX0O5nfaQnUMrAKBbDs8g4OfZ1ltovBSkb3u14cp
TDezOIEAkszL+TQASch0TfiQzrQQbtgE6ogC5+xuiKr7tCYunpUc9W9IHeu+acCLkGxzgZifT31I
2prbNo7fBHQ9LX9m1t6Z1siuaCi6RqhrwDoHUW8Hv8iT7tKDul+ftaBWQL4HNJBf5J9/XqFDMltE
ZDZFl2O0nouofFWN9DWtu9gFabkjkIueJB11f6L9uaC9Bvw32GzAfQIoi+TuV+gLDOsOHq3rhobd
C22G9T0tCcj5POSJc8ybip4YaYBqLyz4GLHwMABF9mxGQ7zxBxADqfJXWCCZe94Ib5P3rbk3VPhf
Z9hCe5vfxYVOeKj1s7qH1FR3xeIbmj3iYAjoIekFCRvrEoHTB1u9IHF5QTdhYMm5Hm0NBvU5vzvD
fMuDlhmeFVhOghQ/NvWjAxTCBntMNPWDpctjNZcSNgskjfhIQQH834DtMrTc4oN+CYebxir1cW/R
o8Qv0ws3szUtQnp2UAy7K6D29BjV0jr8EEBF0wDG4aAH7RQS4D001tbIFMhb49cgV6V+BDU1NKHg
VN9EckVhr7rqnqSux+c51O31mJFlEKr1XUjNpXAFTumrRA1fLJU9bkK8LNxq0n/uDsbK4nkDRioK
JCwJoCReU/IieAQVNK4eS5OAYO6olzooyQtrR4HBlMTLsEFUVdUNMootKd/vj3Sk1k1IHPAmuN67
c0LOWWn3n0tsUxdB5pf7oYH9dVTGF1M4+/KHjms66hc4g5+frKAx1iXr3VWMIvBnDz6QLTym3a4g
q6w/3N0NYwV3mAbCZnGVOQcfDNWFiGP/SVCoHjV4A3AIf9TCSnCKQi2ExvfWOKZbtlOTp5+RWmRp
av01ZlsOhUUMRIS0AxPp3W7eZTDSLKkLA8pGsFNTQdRqVBrXhxar1R8RYHDCohL6P42k9wh90TSH
voAZkO/5OUefUHLpbFQPLdAFQBhKdkZsWY8Vl8MyMLp8hQSIBbWIvtwCGiLnetQtuuSkVPAUJYg1
4Y/4aLGlHtLhdVWcTcXS8z3agjYNgVbzzgzmYTTqEsFvcVazLt0wnV8oHVBjrcaUK2ck4JHxUI5q
1m3kdXssqOa6VY4S1vezcVCHIY/X7UGi/xEx9iclb2Y8hxVuzwtvXkYl1OhNWO0pBsBA71VvkJUb
jk6Ym5u+9R+bPjWPuouBrdAtnCj2IbUXO7jf9KCulGpMGBRXuMP0oCoWppkd9Q9g6IVxwArrqr//
uguKb9AutVH3mX40v7kIZZH7b0hH+bC8XAZmVy/tHKnZ+T9dEAWDvE2vMr3yz4tYItRGlrgBqSwv
dhRM0J10VbHTTWLasJzOuZyjnEBh1txhgSj7fOnim7dw4J62LCIoifyHsfNqklTZsvRfOVbPw220
GOvbD0DIzIzUVefUC1YSrTW/fj6cuhV5s0+PtVmaG+44BAku995rLQy1Xgm8Mt+N9EDXarXhqE6T
amGMjJeL5PzYcpo+57f2OJxkjHD7UM15/HVGF7O3mPyNWMndOm942b9PTOPYXwYGDFFDzyBQik0n
2ff4th6maQr3NDbFW2S8Gs2cRw/ixKwZD6i0xjfK7MSXMsfvPszxg90m0smRIUSMNZbH01rW4s1X
nNzxBhh4vFptS/sMtwK+t7zs9qEMn6yfaIF8l68QkrhMbiwWEVA5aIVrhOzV/UyutdtWhvYXtFow
IMY3/lUyNN3qgI99M8zwH1cQ+OBDsLDgpvVFJBIClNtR16kHKwRjqM725IHEbi5zYWBRiQIgMnEF
UaTFds4HvNVcuhDNHMBIkFgP0uJHU1M/q22NzHMgV6+SqiVeqOvNp9JgJ8hCt7tLszjyog5hhoSw
N0I/ehqyPiP5bkPvieEIZ1LweUYwyB91pfooVagp1O23wAiWB63T5YMNUcaekDbbtRe9v0sd6zk1
ARC3U1UdCkxEftGmXhSWM5hJkjRXpr0cI3ouyhCemp7yYHrJykTGJ4XMag0QN5YSYg3lrmnvWdtX
YWIVO+Qf+l1sS6lfSxq7zSBOtiRqnP1kDcHtHKB9bjjoc8mwqJ9FkhFADF9nXt6F4P58uc8nmHgM
52ONKcRV0ia/U8Mi+Jgo+QGi1RBkI0Nw4ES+qBXqWFYG0I6uViL+GCpTeRrKudzO6gB2UGFKJpYP
3KNJFdu1xql2czVTPUvJi3MIWf0ZvqlfR9cycSIpV3C2OG2phNIRw0R1kYia1wuvZdcq4ghq/YKQ
RGve9erwedYmE1NbzF3K2vz3Q7xQPIodE127rNHTIi+qiiNRJs0dQN9XIMfdQXXi6uzU03Ayu+pF
Cxx1f338OI0mr5nhpepKghAn6UZXV4kvwhfO4xror62h4OZifC8VsyJ4IzJcxwglj8GiW0eM7ly3
Nka+az5pTSgpiiI/jYQ6YOZFQbCR8WELeIC46bioSfunst4aTxxe444YlHOlzJcWjz7hpfWu0aMe
0rU+OVoJ67qkJPbDM5YCzIAZViB/kRYoti8iXp14xSLZKgWdyifZjkWxqH+tyr7QPE4SqmHpUOTH
do1TnhUjz4/iBZYMrR2wSj7A2OP0RdR0fe1wRBSoWhVa/TBrd2Pc4yNYy6+vX3xMUbZ9ouvp65lr
mTi6JuK7XLPv6vWxzDfvIjM46tAyoGGBO58PfK0miVYh8j1RRfP20BmRn7OHZ6eGlSYbiGHlia/J
9dlFWdj39q8LRV68mWttcfTuknfZN//49TplaHh45AjZuabTS6Jr9rITLaCz1GzxBnD9PrQaWKE6
Y8p24nNh7C7O1w99zYqy6xe9ZiWpIiDt+sHFmffXObbjFxWQqThUS+Jq5ErGxdqV0H+QNPjoaM+5
1C6eKGAk6n4d6jmhzSizvMwDZsGpPBuM3ecG9z2Ncz0UCcqz9dt8HkMJ3XfQkYrvc31db7r5dri9
3aIxd4MT7Cz122yz2B9CZu01Sdb3oa2/83fZvysTV4gT4rJrVpRhEft1K3nEOSxL488hdW63nir6
pEj6dSAQR5YA7Yi86Mh/V+fvyqCS4LNcz7z/BXFG3Hb7hTknNrCpE49IO6xA6799/aaiE4sP+67s
mhVH7y77u7L/8VbX27+7LHKsGpNNOLjxOkbGMpqTvw7X/LC2IDFmvjlTsanO4Lbg1JznHIpLRX67
ibjT78tnwi1Qc/tdKI7UoV4ObZ8dxc1rGEP9RdtJ0F1u/Vl0UzF0XSeFd2XXnnyt93dlpbIiN0RT
FBWvtxFl1+z1NqJJX7PiaOvx18J3P3W9zd/90qCoMAaGr5nWwca8zqbb6Pf+UFz7pnCbid+Xigpv
aonDa6UorodlG8hHMca++S1R6/1dWXkVpyH4dh00jDUo7JpN14FFjC6iTGTF0f+2nrhWXJbqmb8k
anvchtXro2/Duni+/3YovkcsRnJxGBLqRADPl+uLEFONaNu9gvKPNgB+l8OQxiyGsAyHWncjBgmR
zwlbXAMofw9xNUojffd6HVrFvf52uF0n6mtHE1Xe1bv2MXEiCR0J//Ysb5P8u3787togl7Biyeft
4c3i21zJ5WldvC8e5CEw2o04LtQl2+sYWjhGxf5fi7U3y4NILDDEg1wT8dRWmKAqru1MnBt78TKu
I7/IvitTxVskek0sztookneizxbi0CY8+qhj/TpIk/55JrB98cRqCxUhCbjf2utF9cDpX8YIVtW4
td+sQbenF9+xHRTp11IzEwvQ7ZuKBag43Brz9Uu3yPJKQW8eRaOBrC/zpaWYIQ/9/UbEf7x9SlH4
Jv/7MxLPpzXLdLo2pq2N/V7zituLn722VnEkysTZv8uKsr+7Vaa2OrQpvr7u7cXDiapdWv4ZEg3L
nqH2t+FWq9nhQSzgEMXLFi4dZhf6lB/9uroTI5E4QjXibbaM8nxn5srPUFPrc9pjhSQyrz4HMGoe
gxhLw91Q27DvRPhgFGmBM2Goj2+mNFbFzG7XWVJMjVOZpIs3liUgV/wILtEH364vRhyJpDWI/teK
bt+q930Cev86R0sEMu+JVLyIitJkKD66veyDgFNz63VWzogqPLZAnWDkItYYoYQ4Np/q1gFKPtUH
MeYsTcZSpgRBvht4ZaL1ip7tGD2T0WKa7PP78C8J1jokOKvc7dvW8EUVpYXbHxpEJuAt0Rt+v5sU
X7xJkbAWgjvDOomnFF9mG6pmBHJhzbOfRVmdxI6LieXBNObvEaiaE9e9+zDZKOX4xL+LLp6V0U5J
ho4HcTx5Us+imzROf0x7TETLMt2wUMqxyqmob5ZfmTHSHeZG2OTXz319Pom45x0kF1/QQ3oluEPa
tUhGLF6HDMUpkTHXoQmWuVDZ/jU5jrYz2rk+s9DTdzSAP8XDv9nVbQvrN6VbVxPL7Wv7Hlu7XkMl
sCz8XrNd36JipXhGuu4outf2yta9pWjb4ibvxqCtf4vCd5dUEm7bqIIekb34jNgTkjdiYRoU+1KH
HRp1LHyHiEsxyIP+cvPR7vfzVD3qg44diChRYPtHY8wfcZy5Clw2eRjcmknq5Uv3aOYPZexYO/Gr
KZSeq8fRhS59H1bsu2lBNJa1c0Er5RpGhXCfepTKlu1Jpp/0qNG2Teq2i91WFqIjin5+XRy8K9PE
bkHU2Q7fnRfZ/3mBsV0jmgHu272clsGhjcc9KDJr2y79j6sPU2vg3S7awzbQarzG7M+mi4zDta0W
pu4RMzQeRREedeYTMaZsh6JU5MWRSMxQolKIggXrx3GvqwvkG+j56K2xuw4c2zJYtN7fS261NJtT
2kwl+rRYP37bIUQzmRIzdHukvUHNZG864HUUFZ1yW884i5wcGVMwLxqek0fTUbRIAmBmoAaqB9FE
cFCUbC+6n/jieNpcdYjto2h63TJsFcRvZxjd/KJslm2pKJ7s3e/+XVnUO6trNr7tBmZmr5pMeU8U
1/02nDXjsIe78kE8trib2YblIe9+mVPEHa2plTEhRZ/VqFCWnSUtePOzwwJPsjj/ZoYXz71NlFvv
EbPa1p3Ef2gobXxens1G97tGKo9Xy0c+aKrfL0rhvlkQyyoKmJWuF1uzftME3xyKh9fTovTDTutN
t4UF7ljmFpMEMQf7LKEVijle7H9bFZuahDc7rOI9uMvulAzP9RKbh6zV91phsTYVrclqswjgTQd1
evc1aFYNkrpWYZtfd9aiR4gfRqZywfFDMN61+YmG9b6JtmP/lJeBjzztcWmiFXn3L6vVmze4vdF1
8hdH4i3KBHq77dShn/t72NL7cvbLOmbY+71SIBrpPOj5J0Z6bEEwrK1LIqMw4+NEQAH6kYzCYg+6
HYqF3qRHJu6G9R5vDpegwkhQBzFCfvFRh9HSF7VFC47Cmlcr8h0k8ivqbVviiN97M+hce33Dcs/P
p1DdXpJ4NW0Ud35VqNBbi129gSFhrtPTAFpu8fREnfYqDmzRXbW8ezb0hECYbe4fMSGgTfH5zZJr
Jnxtl/awf2Fznk3PwRGMqVdteRkmimDrf/jrVfVfuqWBIVesQUWzFK+ZpzpHcO+vigJOf7i+f0fB
kZSs8921bFvLduv/BTmiutlACqX+bsDnvcuws52K/F40CdEaJGde6NajNy6AhI7otxANxIgkftmc
rHgXWTA9vuk14nBLSsPN1No65muLwSLn7GrUb04V9MXrAlZq5IOmAAaaZszuyM7r297fsHLQlJHM
qmwd5MTnEEdqAysjhPW/R9LtocS5rdEoqbzsxKEoFIn4auJIw5ftBT/sLrceq7708YD/hUqSum3q
7FgvCFeTqpGgUD1AfWv8l83O6jvp0FpVr3ojVJTizWwrOzEe6TWB60dxuBkqxcffDie7Dc+G/rUL
svF03euheMBCTDdr990mcO4CSFmXDBZNZXkG/5nvwmx2MzMn7A6TUiT/1KOXCYfncT4Y63eE2ocg
AtFOxLC1fWKLOFw3ven11fwg1oCrHTVbk2JNFkjwdnGYfRRFItHrmwE1gJOoXkQPjsMjZ+sqeFp7
pNk1iE3kr/LyZYhup+ZeBQLqJ8V+qPT7odOIbJFwq1oWsRGtMnmKCcyFxUKY1UedeHBoNyNXb2g8
Jo6+HZut3pUaBe1MognvNdtM7/tF007wrD6EqxJXnBTLIZDi7wSzmX4hDZLv1LABhwQmYcy3Wlzt
YfkCd6rhdXrzK1tVOLPgItK8ODR8cPnZOent6KhpmnQwgzgHXoujolxs7bGvmor5MsaBumZR2vkU
q0azV5fYRSQ0eFjml0VDK68g7u8hzwh3kp3cQo0H99sgzdyQwDxnHwNZfE7nny1x0w/VUJkPRkdb
kbKmB7odw9Rsx87HFgirT9StzAgnuZseaB0GNKkZHKoUAsXs5lt0qm8KNg+tDLmKCgtALMk6cQrG
xU4Whwf1Y2eKdkuvHaWwST5X+qdFi+QDsr+mn47Sk5KGcMRJ4Ga01i+KSvtkRn8NIIfadT2MghJS
AatTE1lbHP8/2zE/QH8J1ntofmrIykleorC0JdLSJ+Bz8aE0C706S2p/mfdKqi5n2U4+xv0EqClH
Egk+d9ltknLcm7qe3A4KytWrpk8hmfTV0rwUYehWM4Njb9qQ+RtJd1CQRvSzpNIQLg6LU7EoLzyP
dp4IKzg7Aa5H+l8ZDCAwc5ESCieBCzIcBNYafk+AEUUyZgQm14s6eOZ6B3EbS9S2u+9LAVIByfbs
1Sm/TBXAnNkZrde4rT8aagd+tEvy+26ciJCMFvtijnPh6bHR7q4T/LaNggQ/9RfQD14PuarVV8UF
LjdvDHkJKP/eqOsn1VbCitCKMl/M270eOF5uarNn9s50ySIl8ALoIn17zcqa/AA6oSLERz1JOVrw
qB7i7orVeYfIj+q1KbAsoAs90cSVslcLOCQXZBvqQ+Fkbmb3CnqZaX/MqwEK+nhK/bBPTd9aGmCm
cuyi4BterkkP9ursFDlBanzdWsdnxv50xZzdzYGhIMMDl9sgNY8IQYDjayYNmTIP9u7YUx0jcjvb
fHT6IrnBuxK4hOUSSS0N4BGsNsW2/Rh0SgK6Y0qgQ7x0I9G2WzLrJmqx5UOSqQZKW/HHbsgQzu4q
w63t/JRaKSIAoYUuKgolhNVL0cWuwu5x0ZvusU2a3TBASidyWjEpt/monfKqSW/TNcksaPGb+WEp
gfPozkQsbviD2JDicVnSY1Na03lKld0PA05RAsrsU6IO2g2E+PURsn13murSAxIcIcBsMAfhudnP
Ng3KhhzD14NqcqV6MS5GMxxMK29PzVgSVMbEdyOOrkkVxCCFtHRn9minjtPk2pBVPgTkukDW/cYy
Svh47ZcSsSAiGbKLY5SN19iw6xpL6hyVWm59KAiBNhp5eI60wQsrW/qWls7ZRnl0hrKjk7vgGwT3
KSEIDZiZcu70Q5IkB60sQekavf1nksbPSomGprSEA6p1LU49C66BEQkLCJYr2e3qCCrxlQRfKirj
iAYfriqY/LyuLEKcdTMEhHGFWqUpheesD72iWD43nRK4WQa4IBqhLq31Z91oqhfwsIDSHUCoFZ8x
781wZwWB5lZ9/3kIStSMsvSz1CQ72ZxqKDhizAJpH/NvO7dV0n/R4zKGMSNAWSagLZkmPve4ME9T
DbEwTbQ8pbnaIlPkPEV5dz/3c3fsAfl5IxIHt6DcnuoBJ7QkOW6Cn/9iKrLk5j1RsaB6V1oAxmms
JrJnIATbpZLlpSbFsYbjswGR2/3olNxT2PCBTiNcLAnsQ7euA1qohHEtrBAJgiCOdg0EziHeBVY8
xDz1DknIVNb8KoxcJ4HyU+ktQENrYyQOtHdVSHs9Qu8dd6nDp1rt54OTd41rlsSyqGjhpoVl4BTn
9SlF/kpMfQ61PMp3ht/laYcq1PSIqXXSLfOu1QOYClsAPXBqx66qGpNn6ASftfmdpSXVx0jqvinA
2W4C8vory1+eFQ2+mn+3DhjMmk6Ce7aVRqLEwUqFahjs0sLFLeAWkm7shBb0ov1LI3oAqdirEwwK
TesNqc4uMK38fhwwmOYlQ3ZaWl4vAfuWAAQMWa26uqwYD0pofnIc3ThLbW08oDb+c5CTdm+ZOrqG
qafVsX5scqwJSfx9hJEZeYz8k1mPzdGYH3LdVvY6CiQe7i+6KRHPLogj7Vypi+p18kNWVZ3HcGjf
Zr3yNR5m2CD6hOC1oM12ZVMmr+YSsN/A/Y8dQ8EhpmjVrWKiX50p9okwVmwW2hyeLdBYt7Ii1UjI
w3SsDMCVFmAtOWYhVXmaVzqbvm8uU1krT8UUNmdCc3+mEESUhjcBvzr0pnRR8i91Y8qvEOvOpygv
a99UpPGQKhgfjW4w76w1KfT+senrmzKI1FPbRKA6UnUmpk/+WlWhBYxH0XZ9gbMd0k5XblIc5QTJ
3RgtNBCGlBC62cRejea9l2kQtWpl4Xj0ZRC5hvklMsyvZRBm+9QplJ2j2ONeS7rjYlalZwx6BBZv
nAj26GrfzifnlDfVoW1YlTWA+NiJHSVo3W9ZrAZeos4PmTl1KGKnPXrhirOTExhSgFl3txY98VhL
5ms31PWjGUmYhSbVz4DZ7KQRda+lUz+liLcys83ETupEumlN2u5oB8157Mz0GBbaTsUyKoWGunMy
9bmchuVGRRTKzYxJfsxC/KxBqd4WDQIPxiKNtDBE77JqjM6W+h06YunSGVnAvlGGeyOVJ2aB4ROw
WTC9sX0mtBwNhN9JYldLw9KTwtmBM4n7ACpfXor4YzDOg6u1ibzPg1C7NWZUWdt5zD07vZOj1nlY
hsdKJya3BeZAcC1WG0Qn/KHmCy2T1u9ZUmTF3EFor6GRhrbwHugVPjsD1akhsp9t1q6lhEE0bqGX
UbXXbECwvR9G+7TKXvrEE0g04uxUavJFaqzGz2qpcg2Ucvg64TGWvamh2y0IoPlKpd0YcmTsCOvx
wPcj+9lY8aHE69W35QQ0Qfk5OqO+z/peOiMONftKbEMl2q7DbKLmbu58JkDCa/UCTwl6934+oB8s
14yIU9mc0AoB3YRGF6ujY4qSmJcZ5bPSJrOfY5m1nPproujQCAFScZ1quJPQC2u0AKywWX/KdBkn
dJHdNlVr3yF5Z6NslXb7qIUbB90uwinlsSLuaVeHhLnNYX5nTw0A60Yfq/M8aq9GEw08iT4B9Ter
y0KM8SmaLULojbx9VhSzeU5Z98q5mtyLooH1GvTcyB+Lk0OVjk+BAclPNMDU4CSSF7b2hImKK418
Xu4kpXnSp755JvZJ2zlzyIrKAaQRKkW6LysJTRNkKOqpD06MaPwwkfJrPL5004+TfGmTgKB+u4ae
is/ni8qiTFN8c9IcgkFBoUGU/Kh1UnOyjQqvb5fxyo22g4CjTiK/C5uvk1nArz05+cWsB0t2JzlE
CqNMnt6UiUMry5azFpVnkROX0cnRaDLnW2S1cF0M43AA6CA/mXI3PVm+OBaJEbbw6I6Y7q5ltWL+
2YdBcusQw/VUx/IE/ej4eq0wDl3oZw0EXNcys99/Ryqd4PGBGHhbloOz6qQ/IGIInwiECp96VLH3
KXhs/1qmNTXgtZbAvULNYiLBGvswBnZ7EVcspbZcWGsdRE4kXTtiVZ5VnfZqh0+mbfuqVcQPQwMd
h2pq6UkF4/JUBpl215vzvciJpDXgtq1BHRxFVi6S+TItPORaX1Xr8LnrAS2gwGwdRBlogv4eCMOB
Vfxag2pzjZISGNxyq1ErefPQ6iiYbfegBgHYva+PaH2LsqyQar/IpWBX9z8rqbeeAIRaT04/TDs7
j1vE3tGbISJ/Ql9Hih5FlTiHmbdgwvbkTiXGnPjb27ZgmWsS6faktiPOHPTPXFF5S8ZxJREvgmMV
grkue+15VNFbZhEweNaanaw8fq6Sgzya2nPKeuZZXprQQwqjP4kKI5uoU7JIiHev9UUV2FPSwGHD
G076KTfV+EmqnOKszNAfZGkTPyVrUq2hpY2el1iqyIrEjtih1oRVnrGIVSmyMlBpALgfZL30CCjU
XyrEW7xcU1kxNoX2wmJu3BkKCqDiLC/IOa7Qeq90Fu0lTM3yrpyqb6IuEkfTU1BH27l0/C7zWuYl
qpH0NtPbokt+pjA2AJBuonMTWO09Li71eUqifBcBZM0QPvGSueqfW2NM7yWLDf+aE4lTrqqZQTVu
ZUGoawBY2XsEKnpk9pp0arkH+508bFchjrRjgJ534qSMLO9Djc779Za9U5gu8aTKSZSh6jWfo5Xd
X1wgyoIBgH8EgmurYeMeKJCp3InspMfV4xSAdlufskA68z6X4qPaO4lnQp936hVdfq46QuJljY1Z
Y6fKMyYv5XlyaFuD1j2KIjM2EVpfzPwgLggmc7gdtOkriyLlWRRliXOnV3QMkbNVyySASRp2Ihub
vCy5HnZ1mRxrtVHuHL0dn/RxgumjUv9ichyfRLLYCcowRqesE+avssqxvaVU4oetxlza+BWIs9fw
BRwSCwK6qEeiWlGC6Ic23AnGlHKWvwLM1j7yAmxf0ov0otcGFH+RohyAYXePUofKXNmpzue5jk76
slQ/Ua4+T4UU341O8i1YuZgdltm31pqYtRW4Najie03Db1LXZfvcV8lfcyXx2kJtoZUXUHHUpi85
ceQXQJMvqStMBFEDi8ek5PVelvTG1Y1cOtqNV0zqpR4UyOSa2Dlaz32f7xzpM3GK+j1yiw0OWoDm
k6mUH1vdOdE3w70VSLVrQewwFMqTZUNQ0X1rMySdRli6IIe2MH9E9mMxQP6iO1oFNXToHOVPRUvg
cCj7M6LJz/zr+0Yx44eS8XFJ1ScCPGcf8K3D1tGZ7oylVnbpbMAUsiSeHWnp5yEdzf3YJJgbygL3
q2HtUFVWEHHE5tpNkX6jgRXVmvjH2KvyOaysb3ab3iylE+/UZQFBo9bZp9A8yLbK2g6xrBIrsOck
tfxRzixpHyWxhc83T++7WPoO4hE2mTqG6c8ixjL6Rt9QP5bB9KD39auu5PNL2WYSWor112rK5VO6
ikCwn0RlExXJk2J1UJZBjcZitFfdJE2ThwLIGDHbcvDFGc+BaUL1MGT5ligIB9fSBK9YXC2uWE5n
WlMgj4G7MJ6Wl1GH19BC/DWdiuSC5k7CCtEsdkqntPsjJKPxdwtyD0+uYvO+gCRjdQCbLNuq79oc
TR/b2XpKDSP8ruTJx8KwkZfK4f8CWoLnQa+jG6WegrM1NNmx0afqAlV7iQcFGk7WoeGzkhuFFxMA
/JdjSa/WUC0/FYhnrFX5qAgy3M5wE6DuPrtjUmWvdj3r/hJH7REmAcU12BogyFq3zRnqQZZmoYwo
SVqhKRgFw0M/9N1LF5jdy7xCxMx8eBK5TC3YkkbyciOyk6pUu0qt+r3IjoiHnTIQAm7fFf1Laq4T
GvjR693qQtqnqmU8iPpKbJlI1BoVXH38lKGn+T4ak2knsg740Rv0Ndg7rmejhqnfMGa4i8iJBJ2x
i62PmNDWIup3YAQgqBdZsxuB5BHT7ossUjjLbYgF/9fdrFxfZzBxTjyfUVmfFrNQ78SzB6OZ+APO
963GnDfswp0ZK8X6UyXzxSUzileR64Y59CM9zdxwDqL7AWW1e4IWUjdPugKrA2UiSYZA8ZU5JOSj
MSV/Bk2PrqEc3iMODOc+DKr3kiwVZ6vWH96Vi2wEEtUYlvl26DASuKIsHDpWKgS278X1I74fYuyd
ZNcPtXOZp1o+NBN2x1azaNCiUCRoy7mDTMe+FmEgdC4lAfVeNyXWdgNxVpzQAMafsmz4E1X6i9xU
AxsrtdTwoEfmpYvml9mWl9ObshmM0p4dLYQDa5VCbcyL0kZcYhHcYLHuvt2y7E5QKsrH6LhOPziB
WsMjrKNm97Veo7XlcMGeLzIigfyHk1CSIDA3dzhcRF6cUuc5v4lBJKm5al70NdluRXBx7o6qYh1E
YQ8/H/j0dtgndbZcYLpVz6DVkDglJ4rURj2Gg7E8TNF8AmJZw7Mz6q9A9lkH9fKWQ87vwKoveOwi
R39NjWRfL2b5JGo2Sr5bsmnZcvFc+228OFuuIhIXtaryWdRECdxtlmZ+joPKeO1VNo5672znsua7
GrA5XRzDvoEOqHqtcmVvRZPymI12+SqBxe7TpL0X56AghaMM7ey7JqvyvZ7ibtDt5qlE63cw3Fgl
TlEzbWI7pbTFDYCDOgstPx6q52RB1a6NFu2JmHZ2DIm8mj7n5ghVReHB90/7p+llbO6O6oBdZR6U
0NVshI60qqxPTj8zBWqy+QACSbk1pvZOW/HT6WyH53GCu1NklbJUoZUxWawZhHkkiAtOENV4MCva
fkTo6CGFxuwgzZ+bpIm/haz/PHjK2gcHZkEXPH8KCaFVHehAH+0WTsFSSopdpSy9V+QruKUobirw
4rAtwQ2SPNdKb3yjfZzYVBmvg45NIQQfG2Wp9IkAf3B+aJUuU1/E2JRnN7nYqq2H7oBCZGOr8o9U
ku6cQGu+5U7yZy1oyGZ0s9ocuT4Mq9oRYaxviJc8GaEawzpcp8QIKOl9qAXanVPRsNeiZE3EkS0n
2gEgSOIGIL1gVQqeQXC50tQ6B9Ssl5ep7B4Gpy6/JPgSQcTkiqtBruRZmdTBpqd0t6raWP6iWZAW
W/VM1KAUY51vPlmmc58HBzNPGyJiSGJEpcAm+WUhSYhuaYUXDflzNgN2KSvkxzO93/eKXe1yxj4v
HMbxKBeh5VVmokIcUjb7ZkK0diyC6LUYUuVoqsD3zXlIEcuoD1nexztTO1XV2LxALMUc00NaCcXq
o8h1TvCxl6buYlpm9jrH0EKBRgKwvWZTKeo9XZnm0zRjgexCRs8xkz8F6aAdiiXvX1XIPHatZhrE
Ro7mcwqlLsaOdcfcEKM+POaxmr2oUxgfQmvIdmbW7j/88R//9Z//8W36v+GPEnLWOSyL9r/+k/y3
spoZ+gGS/nv2vw4/ysuX/Ecrrvpd612llzLn7/9b5S7+1pRt+bN7X2t9mt/35dd/PZ3/pfvybxlY
nOJufux/NPPTD7pBJ56B/2Ot+b89+ccPcZeXufrxzw/fsEB3693CuCw+/Dp1+v7PD5gIxYva3tN6
/18n1zfxzw/HL3EX/7f6P7603T8/QOf0D1PRIAs1dA1Tq6aoH/4Yf2yn9H/olk4wl2JAGqrbuv7h
DwJvuuifH1T5H7JtsEg2HNVQHdWxPvzRghnllGL/Q1ZMy5C5qemQOB/+9Z//2xe8ftE/in4N9yq6
lhs7H/6otg+9/meGYTgayxnN1hXZ1DXdVDj/7ctTXITUVv6PrMVzANUHoWLQrLKLUsN7o1RB9qR+
rMrYApw5PmA32lvLjZGUrYcnI1iM6SFPzY+4HX5YUJThdUWjdxojdE+Kqj2MBrvnJC72S9bft0Ni
7O1huLex9+1qqCK8yio13wanKDNkI+2IB+nNB/j1b779txRr/UTv/jHDkmUoUB3+N42whX//x5rU
LmUpX4ydOgO6nxUcfyjEE8iDzHk4qrtBe1LkvrxZIE+fktl56HhwZYhldyzMP9WycvD41vTBJgxc
hBfhEGLEdcc8W44YfHcJqvaYKaDLrGCi2U1W/SOO7eC20RnGNXlgSYwA8m2om9hFDeIUnNKCGbL7
ni8FASp6/mh1ALaWdbgIIOxt2sqFBgqlhKHaI7W8kpwSSO8Q19VLRJDaOsy2nzvTvI9KnEZDBYO+
DZdAYZ+0rP0SR7qXTcol18ofMUt6I9UOqHnurG7V6fkcAJBPIoI9LfXCpqyNw/0QtozRxh0w2a9K
Kd3XGmP2hINk7tFdzR7hUXUHo74ZVeuSZBLzaYNJ2LSQ48k/Dkr1RDgLxvpxbyMEAHGVehqn56S2
IenjXDE+O0yTuRLd6rcGC/hmUG5w8z4tafBTX1cLK1BS6b7VyHJPUkrkYWU8Znmren37vUowqgXO
X3JXfWz4dgrgIxcG7a9dnyde2cODGg42TsHGxotY+KFS4YhZgobVKE8FBpfw0FRFEq67Lc3grrKd
n23V/TUv2VNmpLcoIfwV9YThGnd5QbiYGZ8s5miY6I/JYH0KbXx6mqaflVQ6s55sfXMmfvL/MXcm
y3UjaZZ+IqQBcMDh2AK48+VMSqQ2MIkSMc+j4+n7u6rutszqrjQr601vwiIsIkTyEvDh/Od8Z0yn
iq4D7t0wi4g53Hw2OMWCYoa7lkIdTpKYCRpkvFHjtJHpL0+ul6xTO3zt/U5JfkfVut57GlKh4eHq
LJMJfJEVv7vqV+H6J4pxGeKuZ6m+MFmlt1TnZzzIuzW17lrff3US5zts+JdRlx+1a1+H1QgF5uJw
zDgjaPbsuHC3Pb73PUkTz/Qo1RvaiKbHdVchX3UJ14VqCAqIqOce40MXC7GzzLoJnc387TfDZ96h
xjaJ3rUK2tqYgihL8navZaeiBpg2tyH53pRdE+UFSANU6yfogNDd8ynMF1ucfZHrHfwuxtRifKw9
E5Supa0br+feNxJzh8RaRbbVGcxzhRu53XiCLNkSw20PS40UbYyri7OpfCtL9LIyqXTU99KPhtG1
Xtnizbu5cc6LOYDDSRPnNAv9x7u1e05WzupUMeUzDLEelL79Fy0Y/IqOh2OKp8Kjq/XoD/KlvYUI
QdC0d2RygbwJdVKE2e1iO/KrdI9LrXZMIKdjmzc/FYavw5KCiS2N3thN6fbMjWMNsnL9sWbItFDF
bTZvTAJ4dQGPV2CjRaMif5O7rFJp9PcHJFfM7Cjt+RYHCvxcHE86nTKMTPk5i/XrjLQypNwP+sr6
tmik7aWji8UqQuBY/qEok+Nk9dWhnsyPjapm5Ku4Du1YQcWbClwKf327loBDsnT3/ur1RwB1P/rk
Bu7wkRWI7p4N9acg6XZpE8E6zVqDRqzIF7+simr5lMBuZHTtzl7s1zjBoZx7flA2o79zywn7w7wZ
AcgZdWglZ00IPEUkmEvv8tj3g2SMNamXtojUzdzuttRWyxKN3i6ITRGl4q5829eObuO8cwRkGNNv
VmiWf/TEXjP7fPGu475qSpjZw5QMe9mguKWrkwOlTNP9rHnYBde0fetogM92u+8Xmu1U4nyOY22c
brXMrVsOUTMM913sq6vFH1Dl+imxKirkbdVSowsxTlnuZUraR+rT76aF30Ll+FOQtH2yV37WhBJr
9rGIWzY5Ls2duHd0+p07WXbwjRrYEI0RBoHEHJf646DwU9POUEGW5ZxY5pf03AxFwt3W5glsCJun
zMHLPBf7vMKzShVCYDiTisr1yW2h0jmd+QkGegStz9ZZ9RNdpi3M/LwBIg1OtYfpGXCsfNQ2ziu+
v32yedwRkxYTT1Blo4W6a/B0DeXFECoJTee2qNBrljg8p4dkFp+y24LY4JTc2UKFenKONLazIlX5
Q/Z3Wi5UGk5/jKEntpHkSeC27Q5633flEe8ttvytGLKPliqPB6aXsEZX1zksfRHZhnqsPFiSfW+w
CKbLcVqT6Zs5/WoXEX/nBbSCwTHy3Wy2JT122vg+M6PZtZ0sw1hPL1ZP9Ya9eutui7PipZi4oQ3z
6e8/yGFhpGwXZKeNd8awMpjW8tCUSCF5nsCet+sfmarSS4NHYR8r9wR8ynhMpTu+OTJ/MhODqmNY
U32b/pQpvMGRsgwg1XwD/hS/2JW6uCJ1vmUkKCqmXXnwWrOj50wMusAATvTQ2YoEzuQd4C3nkaAh
FJLjd08zb6qlAA6oVkiMwyN3COpMjTgaYGRR6bpVUf645MD/26w9zp1kAtdQ8jd2+Y8itYNhXUNk
ITDnbGHzOtrhPI3Wgd7UjhFnjzgT9/tVDm6w2uVD2q3dE3pbYLjqp+okl1mdAJKzsXfVfD135I8z
FaAi0TPmAtDLYRR7V8YD0LtM/3wXsnnVKAjK+PXWLOXcY21Xt8NEQiUIPwM7flqUkVLxeIRkUxyc
pDYOxsOo12FnFcPrlNrz3svsT3uZ9cl1nOZhn8l+ocg8DbXTr3s3Lz8muzw4y5DvDav75afVN7EI
++B7aTBNDE3NpPNPqk7I+cBoW8ALAgz1TphyHhzGwDRw4EXbCmfDEyiGYKEjAgwzIER3CEWMdJOL
JIa5AEmCN41ARod5Yp5CvEIRd1p2GjE9WGXyM8vy1zmxDzRg/OZ2CJDGBvikBQLvdrKF7YV92kSp
S6vhWnIrKxk1td0QYfZIqVoqn8F5rO3RdvTORfAGbnsmshdI2/9cOv02LOCczfZJqcYO4rp7sNoK
m8+sjmtXLECB3PfU9y95Jr9q1MybWQ5q3eYyoBveEbDTULqMexMgo1O6/Fkz46iz5QzTYQ3GdobA
6TFSznYZZtZg3Lo7PBprgHWS+2mfPlNe/Wd0690PJmHfNDCbk6v7N9/IvulOPhkJCIFOfyxJcUYJ
Ydge9t5qBxwgg2br+VjH7b7J55OxMinBPAJeXh6lfs18NihDq11i+MDkN6Y1VokG2shzk+SHwqkt
tHXjZfNv4lxJvCc71r1vEfMa7lVVyaArqh+dwYdWF+51apzPorx5OWi/cNAumMJQBjBvRwvQ+6JM
eEj9Y5vNTxAF9q2b7Wj+ORr2ZEf1Nr5zC/4ynPhjJhzGuM74M2cD6TdK4k0nDTPRP/ViPFvg89a3
EnikS1MrYTlM52njR3RArSXZyD42P1mfBRDv1yzJ9qJUC8Qj42bHHMMug4Bc6NJhjuu/VJRP7EBm
39SgLKotm6lpHTjFxtwx0zh9sOQFRXakMeYI/e0F0f1n7KlrlTNWcGV5B7V034kCccj4hmXjzbDa
U2b5z0iC0Ha39TWNubj342/b1eK4VhCt2n7XCjO7t7IhpmXCwJFt7DqFt9rqPCOy7N+ybc0oLXka
Rsv9qPuaJ5WJrCNGdbAdTAWdi/hnFw5VE3OcMk1zy727bPEeccAIHIBZ5L/cNdCbu4SV7xj30td3
mTHQvTC295DpkT85ADUruoOVmQZur/lUYjs69JvAf7FgUQzSlB9eyJ6YTftluX0VMnz7Ng18rMtx
iOu3TpV1lDdxHpb7PF7em7o/sWoOgew6ICV69UPsx5wPKnyzfH/7qcF47IKBWeeBSbURZFWxm+lr
Z6vqvrp225WcHQE9fbQrjbnNoFFL15+VXbnYkTjmF7MK5trjBLKan26XaCSifm/q4W0V45fdis9C
5YdBZILuBK5IebWzLKSWkc6ygAoxdFPam3D5Vq8DNuiQTQfbZc+F2Jz2G1cmombvBq97ZSodgK7+
wWHoNC5Hp0gjqomO+c0ybRb5yl/ANBhD/aIqOPXeoPdjm96b5UxfNTsCXt9SQOdCbkqHhoji+D2Z
P6SrNvI4GMm6fMgZTJFtUJpUltMTbvMKLiXQQ0eft6jTuKmGX3lHFdPgr2ikLsdnUT5Jy//mbXe2
13/wh7w0VfltZXVIwKEGpoT9YfldKGDl4GmjaWvkHW3M35M/o6zXt2sDiGtKZLC+06Nyc3+MDVqA
9EK8yCJsANiF/nLVnvvFHKnjZqBI3dSUXJjzzyWnUqbQtHqZBoGB7AB6qLmyFwNt6bzdOHSXIcFG
u/kvvWDmvrbddelwnssZsu/qmFRIWN+naqr2Ez9HMObQfeF/2ztGFXNQGPIzyav6SiP6ts/cnh6G
tbxLVroISkOQVRPBAq3LnfSyn+NsviRW/tMYl9BeuZvnjQk+uMBw2Ng3oChT3o5n/cDDvx2H3n8V
qhv25Y3/Axd935b+h+7hMJoroYOESo26UUXU23aCG8l43jJfBYPk2LHB54H0MPCgM+2ingBJYVNV
2M6VDu1yfvTzZNuP2M8CG+ZQkKHvHzS0oq5d25M5DuHUUte1Wt5bbi/1jm6N09jRLONMLbxbvsUm
y05LmpZh62/fdaJ+yRzL9hjnL0NCDtlcme5arOh6Trx72m+MYOiHeJ8r7G91zFuIP2PnOBhAeEft
fTmqHWYDeycb4wscYx4RBNvuamqmMN6UTsBHisXtWXiTOAz0eATeNL9UvUdFxbCETmnVT5V/g9O9
6ZXNDkOHSCjKsUEj3hPowtvJeMlOl+xkN/gXZrwftb0ZJ0N+MLMH9G93zzMJgJSQwIvoKIb7Cwrz
SH8adnrHDYDXIkw4IrCEJoghuQNWu1qLfdlBVeykkge3Lp/rm8045cZalRMOM/KykeW644lCNsyO
v1mhiuu0j1P0gWGFcZqBKFfbT1n6V8IG1UXI10SMy13puCFiTXxN9XDvgd3fbenAWV/Vh0VU7rlL
SPC4nWuExiLbyDHQGvqNtp9GzVFF4jSqSrO8IKwstoNTrfL7QyLVu33rShZgozHfbVjNjUKfJkYA
4VrHzcGiVT32kiNjWvWq4/gFF5qKaGXkRqVVu89iM4t8MZ+nqTF2bdzCbnbm/ros4wuXzPJJFziG
4/6Ueg71b24HUHyNZL/VVzjFB0w4KhKbzgDK+aES+EyXjXcp5c4Wxa1JPWBlb1ELRTashYzPedc+
AAaqoVv1884ueZ1YO3/65crzLPDmavx4lJHXx94AJu+1NMndvoY72LwXRhyWvlKg6vI8WFHrr5bz
Grc1dH2zS+E5O8d0IGOceSxhIsfHuJ+KJn3gziFDC5BpZaKdAS0o7rYJiLZHQZ+tt2w3eLZ8AD57
56rYO/Jh+5eO6dGtX2taMMpVkIl3cV2Yh0FOnz17bLSa8XYEIW7vslbcNbUJJGyyvsYSnrgS+baX
NhPM/I3iq1dnFtnzAsy7Fff56AL65JNxUGkYAcZUKCWkYLsUtiYmWEja3G8XY13CnHK5p1JMN7T8
43y7Ao4tdUHYpXkaLVxWpDnssC3GgBVjPVKPtB5ayvYauflPnqGOZmwUjzW+1KDR63pYOxzhlDC8
z5Z5lBLwar4A/Lxd2N8YBO0QSZ7rKjbeaokBKSv1k+0M6hU7B2Ux5p4bLR1evdNQlhlfhLc9xrp9
HrTyWfJ4qlKKIsltOVfTczrqLpBuOevWV0V9YOaX+tBr/k7189FVwxqRJbynhMChRKLcpcYgDhP6
akDLHBWQTUbsqY3Piv0gMXU4VBLbu1f5B0ekvybfk9eMYW4LjDCaEGSijEDShtWDjGLH3pbN9tUl
/wLRywhsJ5+invutl3Z8c3N1TSrKQKXP5SNfsC1wWIhKw/7G9g3vTXUdeK2k3+XW8GHY3bZfjOUu
b6xh52eJs2OWTD2qp6oHQUYDzNPMca4qnnWWvVLO87PtrOyQbd13q2YftFtZRN7A6sxN7nWJEaNG
S3HONcqvicQIlDZuhaYPd28cfwyVKh9TnCE89Huxzs7N/xzUNg6cwbYBOBsOKSibK75x88jKebUP
FfbUcJjgbWdm8dGkLan3rH4rK/uO5rzl4vpX1wDfLnEC1fNIA7uhsCjeXFCjCciV0MYRTVs+wCP6
cGOBn7ipvharjUOQJ8QglOtCw66XyB3HP4s9vamVS6LRi7scLMjx79O8Mbcae3FchHc3uCto+YYH
evVqUmoZvhqdXZvNMJ/qzLBOEJATDncckLLqPUldcSrX+puYe/eci+kunoeEeAC1Y7iX0R0vDBo5
Zjso492KN9Uex+dGFnSNbBuWcExnptE9rEWRXsZ1++EaYNyKoYr0yJB1mFeCTjcWJgTD3PK8Q+fQ
xjk7DgUlm8sCN3lnTLz4Z5ztyDoSFR2RrikGBJ+LCr+gntkOEmfB6c9v0VLGeZ3RNSEy57umsONA
ayzw6cJC140TmQ6fCiPWty+G0h5i6MTRExn02rZzfJ4+nLEozo5lEfAjhzUM5dW7BZdoZxDnMaPj
jRTPS33522ZPPMc5FSzBqVVkT3na9md4/ueu6ggaNfmEmbFfwxbJ5jAXyns06vmPtvo3p+FJd6hk
2yszSx7UZzyZTrBN/XBXlvE7wbSODb/rIBqa2HM0NXRJ3jwK+ok2onw4lHKH+gZ3PPIaP1p93p4b
hp4Y90imLCOJQq6dA5NIcK+KF34qSXOp+5GT5D0nLvvczJLuND/zz13XXwHGZ8grut/xoVEww+0g
dk37Yo7iXMyzQ4YZLaibKeet2+qefbS7WPCAnymveVzSeK+XZL0YksOgNOIY+P7mH90JMSTFD9W2
6oJRifVdRjZ07TDLUvusuD/8pQlrzeWG08JTs5UPWyHDHMrj0a2Fd2Sc/+HE5fBgyiJhDt7iLvIm
n4cYAjlaZgRVruuCLCe6YUyyCf3GnKJGOUQXRu9OlPMaELxvgYJu3SWuxned9qye5NAluoBBHx8U
28eRYV006rrBOpXdZ+krdpH+Yp63/Aqjwzgkmm7HytcGPIll1/ZzeqZE5NyUhvtC7yjnAKD8+02s
z+VSJ9dmkikSRdd+9FZbRnMarztnsamqSYwfceoigrq/eQJWmmCpXtr6Q0l8LtLk1mviArdKWm78
mY8W1rR7IpE6qLeI0UkbEZcXx6ocH0yjdK8NKNV6S5do2hwg+f7qH/7jyy6YcejgGaPOQarj2/90
Mqle7JPgOHpFccWoXBbHLF2cI8Ca6QJRJzS9+olzoMSaQH3HIhvk9+WVnsd+1+RpfTIN2z/w2SUc
IbgCr3NZ3kuZ7jMn9R6sSWR7dySZM8YjpqPa+aqGudurvuojjpLjsc3M+17cbgtWf5i4fbmiiNZw
iWMZ0amCYFweMslchwtOFI+crhg4EGv3hRfYiQBGu+hPtYHNrMyK4seOYPdipTAq3Tw9z35KZfV6
8Sk/OJb9/JXaWc6ICIp8nnU/DdtBXvIb3CyNSYNaoYKRlpzjxobm3zb7Fd32ONrjmyjldqRjOyQU
TeyiV98Yu8INnMQrkwaJzUAtu9VATSDSSCVjziivQlOw/MK9uJ7RfsQwPPZ6/N60CU4YM7sTklkY
t9Szh+cErImbcaX7UbSJH5ljY1zaej6WySAjMp8eIWJ106U9LxRuMZ1A5ULB5LLQtBmdPMgVu1oX
83HlddAdKp/YyGvEb22HzjDVPbf25JChL90mDjWqgPvlUAZ6Xo3+bORE+I1kofRJ4Q9VPdUzNnTJ
A0teSiQAeCy0XQJopfdal7/0VCcn4wbqNEZxzOJavHNiKZ9AIm9vS0FVmiIDXlhFeY1rHxeomkhd
cblrpJlGWeV/uE073DgHO7PT6mpy268s9seJ4NM6Z/UBowMykNiXDrrdnB1sU5Pv8q1vBqTqfZ9+
me38ads4ULg146+2bSwuFE4eZipV78iORv9+TizU/zkl9l2IzFxmLWkK2/3XKTGUjqQTlHnsYsgg
B4urBzDcKJblpVwrvbM6OkaLbGL3zBneLdMk93M/nlVu8BPQ0FH2rozycmGyha9wFesTb4of03Tb
EhAnhjX9WJjA7WH2QuIxX4RoOU0r6iVLtX6f4jhK3OXgarRfj9f04vMslHjMcQDlu1oZ9UtcHVfd
xRc/tc7//oeX/3n2L03Ts5lzuMJ0PNe18R/88+x/UMj4Hk/Abuli7gTaO9y6oJoyPeNqLI5UDzHg
2RbCLw7fS/o1UePWUqrHFmj3fblXtE/T/+Ndc/w+OIjmXz6z8wOelp8jQ757v+GFqBX/l8+yXPig
KmyWdbUNkQKx8Rj3/aWLFy6+TLbt+A9VY+m5VdRfttXvDc3iMy/TR/uh31xxPxZbv0topAyLhfS5
a+WIILHYLlSXucGiUwUMigqfvG/qu2QcAURW431WTVQLsa+qwvxF7/J411WucdB2td1lThbZ05Y/
xlQE3cvxi9WTUwm+VA54uL9AnBOqEU66l4U2rq7/teF++/e/A+vvE/bPBgxp8urRZsVlwP6/GDBS
f/OzOeMTNjvn1+A3b5agWj0RnHKTdOK8BRoJMfMkezJTXfxgQxMO8jT55WzccHtVfc1iLqJJM03k
dL9zZlVGrmqKk6mhYrE6DibBfheB6rBQfkyyQD7pzshe/XVmBFIQ+GxbfNs07r0M9pLjBFFgrYj2
RNps12vRLSTLJE/J4qpobYpPK+kcjA3jT4Y6LxOA5ftyXs7G5JJ4piY+kq79aTAn3wGApp6e86+5
Uos3S1JZVqV208IbkdLiERWME2RTq+ckcX9AhFrCuaLVJt/AQQE5zg+lwPieji72NsZmrWtdKka1
N9umfMGERhJ7ELCLZnVRq1zwsL9yIDhzutnVsU/OeaTlm3lPEvomqui4UWHpNIZ1UbH7aUmlIyZg
29VOu19JLp2T0NsPuNviYrgjNyaPike76Mli1xuZlAkN9EYnZwhk4QJ4S6i1FW6tAU5pahomAYOd
PhrUPLsFpV5AVWoWfR7z+VzU1vQB1iC1eJVV0fIDie1pzOz0Ytj1fZ9Op3i25H6dBg6y5qZ2XbUu
cEKyKUoGl6Dn7Ymd0iRcp/H7uBaPf68xKrV+TjXwhr9P5X/L6PVfGrT+2Z/1/2IH+//R6CVYInHE
/RdGr+ufXz/ZY/7F6nX7P/7D6iXkP6QtLMsXLm+yYkn9X04v4f7DMoWUyrZs5Zvytgb8T6OXcP4h
6SVhCfCVVBZlp//b6CXEP0wXg5jpU0UrLc/6bxm9LDIp/7LXIZhQsSHZ4gThMP6t+s+OqLj2pltl
CAc/QMyLx9QByp78tGg/+jN6Wl/6ys/uXKeMI67q1XUZnSNdD88LPHpwHy2Brg43dYysxRTMq1Hf
huSpMXjl54znWtbEkgWTp71dmRvvCH5Yv+n7vUzApzuubkJ7IWdlVUOBnSDBNcUZnLxL5r+RIf7d
ZIQ4U6Af+940Hm50oLvGaccLl0GU3NJ2zk26rbvZN3umyL04CdiOYd70r5sWKF6zN6JLkPPkQO2f
xxJblXRoSZe4bXGiJ2NE9dYHE95jVzvo0/BDyKV79Vej/Idx7PtQGf6nUXQuiUUGDTLprXCqxmsN
PQ59i7vMLZtuIk76GoJXZ7W/4Hm8U3w0Pvd1wnrj2nxNKyEzNLoeUpbzktPt881qu+yk8tz7pjdu
MW0T+yM3LpazrumuVskJ0dPdN7Muq3smXJztu/LB6iagBvUPp9awO1CucU2wHzRaP1RAwY5FOx4c
e2THNpc5jFukCyJd77lRLDunW78pzVwwXd8yl/ix3G7lTq7URB9vmkq2PZP6Qc1duPuhXj/0ZEZR
KHZjY762SAEEK5ajqj2ampaM4SUCfdBKfuoqsd82B1Qc8luK6J/FwZT1LFgJdI2CcfupWOIfg68v
VKb8lmNR7txePTd4cMKs8cerHif/pDVjEnxDb3XjfigqFI8U6y2c+ac4Wrj6BO6q/rhdvgXFMi6B
dGmQMN0mDtPcPSRGHy1eeTfl3rID0LMFad8fE1GxPic/alM987AxaoxnJ/Arfc4c4y3VvstBh+rQ
lYxzLfDL9L796RRFE8I1+Dm1HZpzhelqbWySODU1vVlMqJjetKAvqLYaRP9j5hC/w1vNwK6wT16P
s8aNTaYmW98cFqqJn/uUXZJLUBnOKed1oxO/Ry5Hk02oyQT7eEHJHa8CVOVDq+02JMELRwL18GlA
uQ58r98Z7ULHF0He3OeilYlo8bH3Vyu6I3yBP9L3niiGhhWV24+UhbiYNAxuJiYqtfBp8+vb4lDH
3fe1Sn7Wt0YyUpDZdfKqFTPS8i5sisdK4h+IGIZ+atg4QWrfuE5cQ61iETtMi6+kqT675Gb14oXi
kIpFvF8YgK35n+LWEINP228YquF0xApSe6ipjNRCf/aHS2pNOhhHXs6lSZpdIWxrV/qmF6LYw0dy
tuRcZQV5pTWNekg+p9X2RbCmjXVD3aSc5jJUvRjCi9AGM+uiBf7o4Ze0E6kva7YmKJLLE5IF950F
eIo5LbsCw12wVev3Na9xPyu1Ly2ACnls3JlW9mJbBZ7xzuE99mwrjFfrR18v3E3c9k/BCIDRGP5G
yeVECApbPXMpwt4w9LE2h1fbx1+QC8aviXUD2BiGAYWv4rowlxRqYoPI262+lZ/xoXr0TRI+X59J
P8aBrbFDmTglOLeO81EZZsSf3x02WGSAsl1d/qQdNCGlVe+Bq39MCPf7zFruyduwyPp2KAWia+cU
71W+faXIWoFlkjqpmq+lar+cOv21be7DBNINOWT7wHZ6RF+PNi+mExn2Qk+wTMT0XEP22Lr7oapG
DKoNs9u+KUNZzGgpDaiTxf3o8cKRhP3pQ5zRosJPU8ZOsCp4PB4yo+t1hzmWTmQBwwu8NmXmZMrX
XmW/u8b6UdjGsVH4/XAvc56tmQBVVVciFjUFVnnr1+zJ9uCTIjjq1djlRIZJGyztabtllBx+AQFy
oMBfb5f3w2Y9zsw16B2yn3O9MJ4GJ3GttHweIFby3NgpyohLPtZ+j1emEZUqOso2aECSWn1Wlj6r
MkU2t2GQpubLZs4/wCSmUbxMS6Az9JllUa+buRGbXuo68qb+Y2kFZAA93/fkwHJNVwqYimfBu07M
9iVZq3d6V16LqtqiJQOcAoSX2q+ehjNrStMIo1x5WG0y2LPDiRGWz8sosRhoUa4k6bEoxl7rBLNf
PWPGeGEiS8OrJtAFAOI6yeKZwcNlaOHfeqvoaBwD0zF09avKJ+cCumY7dNb4gi6BfSFHL82N4aNt
1IeRAchy6b7BMea8pk5LAfOIKROtfN07tv6ZJlRNjZ1zb5XzC91dJs6C9k0kt/iCgYjgrwwxbZvg
8UTY0CDzF9gLAyh78H7Zg3vsOjpAJNlWBjvAJb1KPitljqF5G34D1qmChCsFEmyC0yQbX+vNyaOq
L46WkYebLr/5VfObLZJ1iR5UxMwwc2xSJaN8GPz4cbDkcZ6m/WyO35Q5P7eb+UdMHn3epQ0UGCIV
1s6DY8B+GErhBIXdP+nE0sfU9R4cp0UJTZaniZHKKErs2dOvZhU/4nF95TT2Mhr6F+M27ufMn3Lh
neir5ULhMm4Xi0fuM8nSUz23/iPIX0gNWOGDku6hqTP23cJakus9JvXdMA2HLM+Z+Dsvozfn0RAj
R9Hqel/ClsRHYNS7BoOHTLInx6zehl4eKzmfxBRfhVE+Jno5eg5G4jgBw6bW4tktIG30E+EYjzhj
kv/2lw6PUC39g8r4+BuZ2qEadBs4K0I4dSrfJsl4OvM29gK3gN1gzqAbpjfZiqttmXvGXlFS47uh
p8EtELw290gX+N0qCng4ov6Fh+Vseqi0TgLgabwXiF0NT78yZWQyg1MWA1+qP4E3MwBxnz0uWJhe
I7Ovr6Ks7kqvjODVRhVYJuahkgHPUsHJHEBtdSI+tDbb2W2SjO+4nEwGsf59zEwtdscLlIUHm72z
covjOPrvcRLrkFUVQ818e/5S+fJ3bIu0vmAyFwBmsGdGSKaHfvDvjC09DM2wx/0SeiAzmD4F2TyG
gnB4sqz4ZDp9wGB9NLV8mSDO0Oa3L8hGxbrcGxY8tMLBP1Me0wL7zFwfF+nss6L3QgZtd9poKZYh
qsktkRcypmgQdA6ehDqKe1wS7e2khViT4QVeF/NlYGVA8YlfXbs7cvZ+NDxfBr7v75IOObHrtq+N
2iOnktBmJNVncQhVBCabdV+AQlKO8dAIzQ/TvrppocK+VB8lRX4BZS2guCRnOjGx5TlzyJiDigrO
Qq25YgpuPz1nId6l8w59zjs2cv2zlcNjMXanGiQX5WpTFfYurI8xv4szuRtld5iK+dSyAtV296DW
7cK60wUKSmm5DCzmOWeuOWsO2MmJaFVnx6VIuOrP6eo+Y5iMqmS8K7v4l9P4Jl9afuluc0OFYiyI
pDFKHdOwnFnC+bBnNh3M8W6TvLHE7kxmYuNmnc3aopuThlNpZ989t3zssXLQKzUdh7T7XAaRnCoL
tyFqCTbh9LoNuEJlcco42NRZw1ku5YiYKZp34+Wul/m54diQS8IEa8QoNOncqGr4XpzubZFbtGrr
Ka6H73GfHXIRlwE4QLbhDIZehxd40W4dFNO7BJFGVu/viihr95tvQXQrvCuEkefE/F5N3l5Ik+O6
NeDh43sTqEQ8r6y1xX5YaeO8CVqsGeb8W7dw2bFytJnztY7FUVvxk9ewHazPNQkx4sVRtXzJqr7r
AeRhlgin2A9wEIbmgEiFRXLUzzOb3ZSNQWn+kP+DuTPbbRzLsuiv1Ac0E5yHxyYpiRosW/LsF8JD
mPM88+t7KTKr26EKOyoDaKCArEKmIyyKw72895y9104RL1OI1ItDQcZn6mvfdOZmTM5uH8P5ya8L
K9ha/m3HTxOD6CwZ5U6IWYUWJCIFN/Zf9NBctpm6zpqbiUZ/Scldr8VlD5Fx7tNdpEs38mS4Ywfd
WkZgGIZ2KgSYNdSFokVb1JjYrfxdz+pQo38WysVC5dsVquXQtFkms7Q2lPY1bsp7jGmuVYLOZVsn
sLAO4DgVlrmoh5KV8ABNjpBXWuTg9JHR+C6RUUjhtBufJoMKDDYzhEVQlo7uwxoH7qVh3WmkRU+k
uzOmhGoVAmZrDB7AhZlh7brcZ0OynjuDkCuR4Hr6Jh0yTVXLVwG4Oqt/px30UjFlxqAsMRdHV3Se
qoWlzCI8p/SBO7KYWIGnvBqy/t5CBaX3pOYqrdOSjwQgx615TEQ5uJbNcJmkgmf51mHoHkb5dugj
CI9kJnJKkik/FerkDKm2ztoEiV8h0mbMkdkEa9LfX+pGpjEiPmrG4CWJtpoxxYhT8RAVytqSkyVx
Nh5JWZ6F96UHaSuUyEwqdaOpIQ9GBfdW5yfVHJtOkEmGE4HSXHaKsCwsXiT9tOLGEQrb59ciixD8
rAcdRokzU7KlIdr6QIXEY81pd8N3+NCyJcL3lB8WR/BfUxLHlNAdE7gIUgrRULxi27ePexiWU4YC
PtqgitlA2ruSQxBlCX0pvTFAkqNwyn1U5WYG1F9NuBNl69bj+MBa39Pmorjkja6BnUnBJQlL2rvb
XMIaREDrC7aVxaS2XmrKrir2sROy4kKgIdJE9K2TwGbwtCiNMMYk4SU+V7QvUsUbjyqgI4wJogpR
BDtkvmRKwKXzNdBjvXDZ99JlX76c8Cy8PDxRZ2Zvou1YksEWDcfGENBfCTPYpsB8UiWyRBO0jJJY
IjjrBE8WWWhUw9yy/ohdy+ovMN6gxCYRGfOTvlAb8r7Cbd8IDtIDJ7SSQxyXdmPQCQ3NVV7hc6M5
YCi3oyk9dSbM1bha47/b5iENaLmDv9qwvNOaEYdwBN5vataNQNN6phTsRryKMFRpy1oLUe1qzoDl
xSBkwCGx9KbWupOy42bEMrKB9HDRmUgg45aljTYspfmWasIblSBeVq8w2ly1jt5LUVyPDXj8RtxS
jF9aoDIK3MFrPQRF2o/uOGc24IBVXGUoVlLPEtQXqwzMlZZVz4TCHWYl2MRhtO8FGQAEvfKo+Sbm
ocfoV5kyqAuAlgMzT0Tcm68lq6HvKcxOECjrCsV3/k2G8sr84rPqyGSMzup01VUtrV1T3bdNDPBe
1ZUVYZIxT6u2Uiy4acD/KnYAclp4CB/Z1Oc3sWg8RqkVgOSWNLdUUsstsC1tS0glz+PMew/GB4WQ
keVGi7P9ZIIOF2qhtJ7SNinrfm2VRKGwishmdSZgSLyyWTdT0M0vCrLcEba1/r2coH7VBAz6dR1f
6r4C7TzCvDwXYrrMDSooQmzCQaSmsyyUEiWehOitn8MU9Kd20iBLQLG6Fu1q1RAfz2pzRqCRs05G
hrs0G4BWtDAQP8pjjGkSOQj182oxVb3pxKYsXPz9ii6WXP4599v+W+Xc/8BarYr79MtqLR6Q5/wf
3rfvLuaPNdu/fvOvqq32B9YnVRSx8+g6VESqon/6c6naAjijLmuKoCBoO9M7/GfVVvmDZhzWUllV
sc4aOr/0lz1Xkf/QDUOTRUMjRgGHhfZ37Lm0HM6LtpYoW5ZmmZphgi6WTjbXD/5ca+q6QY9Ycgl9
nHq5Fq30SdHtmb6jXZbjRSjmi6hGl163HdaBNMUdKV8oqCjdVAsva7FRHU0T3MKQb81svmMf1KEo
JM9XEIK3SAoPxaS3WIvkndIbi6DPVgHcUUfv5n3Y+SsMINBTFJWOeFyqi0Q3rltc47toyiJe2dOd
aBmbFqyORBEkGJu9YIobQWy3U59eoDdZJiIdzwZmvM2kfyiL+EK0/AdTruSlNUS0BIv20I79Lm0h
U1ZiBN2yDJn6Gm3eCLWebxOljB4LvYHAnxpA7hA2saXEorItCXcV7F73F20UwAqSgEvEtqFV7aLW
oBmR0KMF92WbVNdJITHpwEhOD/Gosx4K2madqUPNRiDXfDxtKgJkPc++IZVD6xDroeOfqsjJKSKy
hU/KDZgjCpj1TS0XqjMWsbKup6FGDteOi7xq1U0sl6y9TxXr0VLGy3iIia041bRpw71RMVkgLDjE
uWF4kzgxb6UGjp+kne1uNk1PFWN1hd+jXcE7vUGnFXlTAMaV5llPMVKch+YbaC1vKKvrQSqoeQA6
MVMJ2fppa2sFEpI5gVpDIVwjr8QSkM6BW0jlZV4oj3WOxghrbSmin5pSOwwAu4aJXWCsRPzTwqsk
1Qgjd/NMSlriJFL9AiRIZ07rt4JlpkvkbqAchlqEVVTUq6ETzMIOuhGFJ6pePz5hUpJ8I+hxuAjy
sVxVgZg5rYQ0M+yYJifRL7fQmvJDg6bnuhSG5oagGHekIlBGcHrpM86h7nZpkjt9ZfrLrowGh+I2
hW+l2KvtNF/VtGBsFf+Cw+b85e/Pkf9e1+vnM+l/4CSJsOGrhtbF8+tz8Y/r/z5+nB6//86fk6Mk
KX+gisBPqSuS8uc89+fkePoTTWEjZmCy/z7R/e/kKMt/yLSXDDpdUElNWYV48NfkyB9Jom4Cn1Vo
h+mWJf+tyfFHi//3A2i6pLKtZo6W6a79ODfixTDLyqr6rdEj4LD2ScGCS7kYAnYnkJ6x/g/+fdcv
h22b7xJLefxwrX4CGVA4kQ+Igb+OzzlyFVRLRUHy4/FR1jYtscT9tp+WM25y6VocCujqt1KI1JeM
j0utxRyUYsAOdLcxRtAxzI2LTj1WrHn5C2Jq0pn5JorsQNMcFCa1GP1ySEvmI9MzrGJlJo/YjpM8
2HbqbE/jn8/8nw3Mn5yDdPZ+Od0k+o4nBgTngOXt7BzY+KUzEd3dVroUN/5Gv5vX1Sq8TC70nXmp
bdK9uNM9+d7cKzdfX71fHvl0dT+82eKxVlQxsdgN7Lq7al9fjdfFU3gdrLRFvK/32eN0zTb2wtwX
218c+dTo/D/Jxff79sM5n71TgcUhKTA5snCdXiHe3EheeKnstQtlk+/HPYEMF9JV9qujSifUx78e
VxZNWaFFc+rB/njGfTp00ihp3Va5rJgsI4hNqMNs6d7aR5txrW9SYDf2iY94N22kNVWlxbxMPG2p
buplt+Fny9pV1s0m31mvyhLq61V7iWVgm18hFcPwlTZe6F/wWqAGJEQugIEA772tDktcbMHJCONQ
AABxgTSBXimKemJxkDoC0pVh89jdiwQO8xCRhEF3qbOryYWaGi+kBSsOw+lFZ7cvlgejWeHK6DCA
to72UO7kVSAiBN61/YHOrFgtaUxquic1m2BvDVu/AZJkG9CroP2/syMWOO27ZOI/xsxBmxKz535H
zEnhIVtlB/FCJAIYbMVzdcTGvr1pVhTl0VVpkiNTv7lovaaw8Ud2D6iWpyvWAP4Sk1uk8X7bBGsO
cHmKnbaBdFSOiWpkRTGa/iE1WoJMDIjliJCITSGdsvpmUXYoynfrIWnYLj22yp2cvwfiujY8wE7j
q3wxbIXHRHA0VB/Ea6wy5EkY8YlY+Ca+xBfKOnpHfE3cY/0avMyPg2FTGabhnL2MV+LhLqInUWxH
6IAd+3a3Zt+qe/wLsLkaeHLK5vT0L2XLIsZu3o3Onl+j/bSIvMCr7pSKKuSigwiOrc22vGY7bSGF
D/f6UTxSO16HN8pDtwBtvAx5bFlyeZ1TM6Ba9w0Lsqsv0eRcWldcfWmgfb6ECBdUTs+zIrtQtmDn
tWvFRWG+yj3tol4AJ3PmpXyg1Tc45gL/8CLZF2zhnHIH5nlpXYrv4dU2cGO7dqh+2GivOHzsGOv0
gbrKZXen41yNbAkps00W2wUR0mtj4S+piCCntsu1ZeMVpmUaueK3OLTL++lS2gdPTYIS8BCAcJ7u
TlsmvFd0bwrSd1BhTvmL+A0PyBGN7SMPASkBVUIsA+ZEl6AR03JU3OWOtoAbQPf+nUI46+LbdKsL
AvAZ7MYrcHoQWUPa6pNd0MqCMObyAXru0A6SjuJ0zSJHOYhXKCLN/Kgh9z+Ka+FQP8d77VA9SIfp
0tzRtlpmC2rti8pJHLrpNp02+4aUd684Cg/GUtudLqbgsH7cPNEb5G8DQXNyN19SProAJmU/Sg7N
hRt92a6IEfCq5ePovAKsXU675A2vZPTYPkdX6d6/7h76GiePjc9Rv0qwJNmnT1NtaTNvDMd3Q2do
bPUZ1gtk6hicFQDSEdfeQnpBkZe7Igt2W9W3Pfnb5aQuBIXhCaPCMXDQTkeeu3E6hoilVF5FtmVb
S9Jjtow29S2u7eJBtGwD5bs+OLzmHImNdZna+rK5Li+o3lFzQgGQucKq2DES51W2o6xahqOd7LSF
sA8OkXBXPBnLdtdH9tiBGnCH96HC0baeePDlC6FfNcpSHHHyLkdrKZsLPN7JE81fT91Q0HBRH6yl
e+le8ajcr1XNNpGmr6Vlt5/X3b7a65vsTtjOV8MB3Sim9ppSskPmJCMSAQc8IpkWfG/HrzHM64MM
XDGg2Wnn4QqHSZCuqTTVHU0EN7J2Juk8FXALbGMHTfHqZju3Vyw3ZzApZB6cfBopfFdMNvtxWsyr
UVoM46a8z6+TbbBtITZsivJOlh5L48VKnnTh3ngI5uSxEQ0PO4NPKI1DWFFzE0zvkORpsca36SEd
25sG8a1BybQNHOz5sniaKQcvvqAwHWGgt9mxLCYyh3q6kXb4Jjz0NxgM7+EqZg7ixqdCbnZYJPRS
doWELB32i4uECta37Jv5aBzlK/EKzchMbZesJJy1r+1z8Nge+0PwUA1X6dCuRB3z14hHjcU6cjet
I4LpOoAnETgxAQXBc31N2s+8BYlA0YK4kz7d10f2hk57bX5r31Q6H1hYaifpd92+2OS8lUSaCHe8
YpZk5bkkG9naBm8Rxnvb37WLedEv6Art1AZHpbGY93jt5Qvpzrxk0L5lfB22lm785kcralP5kW5h
8aaLW9o2NMbLa/NO7F+S5m2S1sJDdtc+qAeRRxGoH9RZe0ph6DjWi9y5yMkLLhxjn5Y3jdGyv5vx
B/INyU2sQlqvEjvLdTVqNiEtNMfWY/IQm49Nd2F23tCtydgbS3y7YOMcs7vxhfV0yiOx/dhu71UX
jxobl8k+VSSZhzX85CvdOgIlzDFltVeVtCyVyw6OgrioQaPaDclbO9VLLqtrn/aYHd5R5utO0Hkn
O3V1nHJy4dO3QFjowp86vfBtaXAi7dyKCeDixaAuxv52xhC3Iv77kRcgJ8mldK2D/xq8hXBssQ3e
lfnVlD3qiCDCbplOjjCte7JwiYk33IT+R7AiG0GVYO9jJLezb1Anw2alSUfcapTPjIb2DqxUO36n
IY3icNceJh7P0gvrZ0XZpv4uo0qoAu5D8rluzA1rV7wuEUzYEo0BSYskZ6Rgnko3HgkFdtE7KTC4
0hcJOZVOeb1jm0ptPkzushGP+PgW+Te8WQ3WOO1SuJzumD7hZGEBg8CwVbq91u2Tg7qIjsmzdlk+
KMVT+tBTLL2ProtL5dafSf5o7+LMLtaNOx6lpyumrUXrlLeRW+BFoKmgYakNIWVgvkhQ8TC3OkCJ
SYJSLc8cAKbyfGKtmjAlxzluYom+Tu+I64kX42peJFfAE9LJm16C4iBfa9YiY7scFpgT8pvuGoUm
5RTzXroQb6ormffdTP97UVBaDwFM2+NheFVo70OcLCmiLvp0TVmBnfmSRzN5LRbaDpCSem/cmMvm
KtWceIVVBGfCqYxw3T6ZhMGIS0LfrHJrqDd1uT1VTGo68gyypPFiL3OrFyRL6a3BC3wL0PqQfhMK
Z7zgWQ9okbBUC+3iJXrHjvlIBYBerX4b7pJ7f4+0BYDLiLksoA1hz2/VPQ22NHBgEbH2kWWvAjqD
GIU3PANnKR65zSAcZNH5r2gyK4z/Sb+NfHSxAvOV2NEjMOOD8KA76m1oQpWxk2+YMK2OWvs+bi4E
JDv+pqZ63DR38uhqLIQw99EZg7cG2l0Uh1VZwy8QHqXqmerWYuhoQcOWoNZsSQ/UbxZj8f71/kA5
g+L9tUHQKTCilUQbL55tTQzw6FkchP02idYjixTtJY2eCAZRp9SJ80dtXFblay69G+O+R0bshYE7
D1cit5ccKWtClEWDOt0Lj8ze01VGtEExe7O8k+TdRSvgFrs2ktuECRNwI8Ssnt4MqT5NsBg3xVP1
nmDuiSM7XFP29vKL/ImTRRC2FN1qiYnc8xdUvt3mtCx0Z5cnejfbmLgXrLR4YRIX5iaL/FKwXwwb
+8niFLK4i3fEnLTqovDvNaonBgD99Mbklbsz7pRvjDmOOV8XBiy0rRIs5PfpeboQbzX/Vl6lt/6R
hbXXXOBIypKtWi5HBAGpXV7FSwNaaGvTGtxVz1aNbNlmPUEmWkB/yQvwz+DpBs/uEXY5gp55tkjM
XBXjOu+2Fcyv25q+KdtOWcP5ucRrX1bupPOpXC9bYopQq7f5pWWqOtar7GbAAWd5dDMCWEaEphjW
Stl1D2HzWuVH5cE8GNNVgP7OvyWBKJvXnHvXvPSNN+yzA1lScJfaGuZwozslXvl6o0IjyKgt3ZGq
l0webCqp9PTQk1Rv7K+q7hJYK/1gERVH/6aTlSnDcibPrsCTuUwQZmgsoGAFwIpnCiAGRl2UL6Hb
3WKf1ZJjOF9oFyk7OBoeSOBc7YiXnizoErCM094J6oVOrk470aW5tOol/yCDgLVzssyOGN0eLeVG
KLZHBDb9s3WgEfl6slJh3jbQtZq8TGIBUgPeQ155jnQcWRUiWiwrR38t/EvzRQ0hxa0aTP6NDuvF
G64jOpftsrKk++HUtQn2DeFzzU2T0U4GAJQMlevDVkHK2wj4VV2p2JIq50zRs84dCRzca5rLxQph
HrqCRv+dtw9sEg+SKToS5W7m/yzeXUsMBBrhhXcdOdpKstf1TWvdQRiulvKyXzRrZZFuCILz5I22
tJbaUlyAbPEdUV0lL3m0/z6q/x807ftnrEjvxXmj5D+xvGfQE/swuf0LmnTb5c/kn9b/WDc0Q95+
KPP9+bt/FfpU/Q/NwolCC0RXVfoW/+yCSKr2h2JRJZJBkSK++wApVdU/qBpRBDT4c0OWP3RBVOqG
fIhEZQk1vGrJf6vQR7fjx8oJAFTF0mnBoFo3UGeKZ1WqqjB1WZDi+lbr46NSr0VLe2jl3FyFAb1I
KU5fdS1+EayxcalI0t8gXGBKjNCZRcRt5aAWKzE80GVWCYS1rgl/ZVskTKtI6aj2+BCEpr7wZIK8
qLuhiMlVE9HsdN2S2I4Rt3/WUuuJw4huD1twllimCbDskrkSXasXtwHuXrnJ1rSL2B9V852qwE/w
6xG0IKjljv5NR4PGE1ICxgZpes2yYGLUtbdSnfSuhfTWlVqDAk5eOqYMUw2spIJkfZfrHSwnyiSY
bZ00Tyy+81Pi1ym2EJXlGJzQQUqeT/8raZYMOS5shKo9UwDKEWTecE+RJIXBPuv5u2gIWImgeSXe
FVlBep9LSrPKDNaVIor/3g/Y99e0wYcZ3XCsgI6Jq2MUFze59RZKgB3mItzODY4qsbyXsNhQwnvO
51dgn08Vm0ScjvVWCImk7/mU0phTzzBZ8E3KAXFr0MSrsacKESINnaOXyKgBIebZzvLFOzWksy80
hPOiYq3mGalahFqkuu6sdCeItFu1OqJ6GgLhHNEx9AJ7yxl9YFenECGBxQy++lYXiWbLp567Xia8
/kz1oGQo/ZqK+imWsIVvJu+yifF7xAUhtrWbxUjgUay8CRlUS5JwX/BpYftmHoXOfh0Y/cVYNpVt
RHiC6BpfZiQR5dCNKTfFL34G5i8anjnYS5RBj+tKyUupEBm1cTR6vXe6BGNzQ1pZQuSWWqqIKVKn
JhpgUWE0p/Mc9WvQOLYaSMsw6iUvm/Fk55rCNj2N39NQvCP9LzTrK/zd1IzJbsSwfVfMxUsgxypm
4OleJrUOKAlPX9UXiOf1TF2GZrTqcd51CbK4k3CjrJ7Elh80af40yjhS5fAiQ3mjidmrcNI/1A8x
hOTvfw4dfWE2wRrT7HU+BVt/Pu1Hcn47bOW3oD8yrZ+gl0ovvEqRxNp+rI99KvFAtRdiO9NWb0xv
LsO3ThK2FPsQJ9xlgQrTKNRvoIu/CToriKZOnwSZTPq8AYurEcWznORmPwhslhoxgBig1U7cDm+Q
teZlLoDpU/EqWvRAUe2viw5EW18LkxPk5t5oFC9JYUHA0SJWok7eRB47tYJJhtmUvawF3KG86mYh
c/qg2OnCxKLziL/bcuokfidhijUAT6SGz1vQLy0LxBMzJt3W6SETi6vEgnSeyY/YI7slDJ2TOzj0
wL+8jER2unoxNF7P6qbmzkibalZAymLk9Mo7aewLFxtjTzcP+ZogH6JOoM+oNBd0fwWqqyRzVSXC
fLm0JvAh3ElKYRHgqIAtWcOXwH1iLIyJkhQOHc7TaQOj2tSofrfNUD7FSXYqZg0TnQdlO0pWh0yl
ZqUfN240dw8Yg1dy1JnubLEu0yKwXNOypCFNK9BaFgbbJTMIIQpg/y1H1pw+N75AO2SIt0qcX5Mu
9R5XgOvE7CpSCQDVgkWe91Bts4H9SQrpLaRWLGcvypwdE2HEMuLfW3L/Rogg7mAVZSVvkTVkAXYg
8ohqiC+HVGaZNKIthjD49TSiDBJss1DYhDUZX/rwKISKa2HIlKb2Noj6Q5snb3Kh3eCXOvhF8DaL
COPYoWhZkSwTs7pKCLfEzwhdP4GN1GTdcqqHNUqQ60LMwIICRnPAfFBCBj8j5ETopjRgiTbe5Skb
aaNGp5TV7M9iOSo26FcTNk/JnHmChO6s1rx2FAIXSfJ1PTGhIrA3Y5wgDW545IaTmjySc7NQehCE
PZ+n0i81WW5opc5d5pXEWZIVJme9XTRj75Ap+KJE4o6E1LVC9CrqQXTUTUx6rJUNF8KYXZrNYBMh
KOLkzgvP0NvLau6PUZXqTlrAoB7V0YFk+dBlfFO/SPiLOCfxUZ2qHvCP+KnVDoVrQlZ1jNrKSCBU
r/VZa5c6FBhKhNkVxq7djKmIzd/p+TfJ4hTing1jBts5pakQqa20A5XSGae+eloz/XAhq56w4kdm
BCLS8/xgJVw8MI3BIjOYcqM43dUF1VZAj7ylTM2BZdy62U4KkpfGD95imtaUu3LmAaW5FBhUeVjR
2M6vEia9IRjuZk1fK+ohYD4uRb9Z+U38NFoQ2qrUXFct2iijRl+gicW+U46++G3S0BqnPKCQWaJ3
31RXiMLWRkjypNG5eTnfk4W8BrcXxJcAW1ALcP2Tul/DMgGWRS2wzo8pk9EqkXm1hMfOBCYrB3z5
0xtIFmfBEYX5LqXKmRp08VWLfkUWxLY8Gitum2hDDBPd3B/vUF6tQg1cjNiEb300XPT9cBWCvUmk
THVb5HyIF6zUIXeZ7R3IZb9h9lUJL7flLJMcjDUhxhcImiiZWyQWKbw3v3yEyXDHmyG0Fbl+SMzg
RUyKp+QGmR3dDV88cKUCkLstjZsM8HbJBU903Q0JV5MUfk1NWB8kaiGzHIAnmrYihiXjEVSa7pgR
6Go/se4KlFw41RExlpNWbdTSv2+FfETJCoLFRPdPRGBLoFGrkb12q6V4nRLTwnqc8/UTJnMMH42b
KMXI3obZCkZD5qaGhloPbJsYkVCmdyiOcTalXouJHKxg405yWp7m4tAWZMYbeBedCmQP1c9HAl1J
A3AL41WUeLpICqJjKgw7wZzIn1YTMOGD/q6p3W9op/49XcCnf+s/cO8gY0/93Op6MT3n2XP9ccNw
+oW/dgui9IdkoLSwaOTT9jZZrv8pC7Bo8IMUUBWCCSTcqzoKrX9GGph/4GY1dZM/1xEOWJhg/5IF
WIgMdOl7T5TADA3V1d+RBZy6qP/X3eWxwDNrsmHg637sJ89zTke56kqvJmJ2NxdJ9lAquRo5H67D
TzrmJyLEzz7+1FT+0K5G/YSsX0xKpJtxuROI+BxgpgFycfvcotny9VFOX/ZnRzkd/cNR0FaTW9UY
pYepoOIAjdmenF4AMkv0N53XVdqsXZH+RSv36yN+dtnOmtLID7WCHUvhhYLlY9iTpXIbQsSc3a8/
Xzrt0X52Smfd9qqN61BNp8IbExIUvLaT9MYD7VQ+Cr3Q+hsJc+E3hHTBjUAn4kGZ9ZYU1zKMwSSq
cn339df47DTPSnpCqgpEcXSV15ddHdLMLap0YcRT1v3izn32fJxtUUM4XnXaGoUHFbG/zgdTeo/T
CjKRHggo578+i88OcrJ4f3g80C/neqiHpVdBfFGBhabmZVIPxAVl9TAvvz7IJ5fqe3X0w0HatsPQ
FRYVwWtSf2lW5XClzbn8Cz3EJ6cgn7b6Hz69iMq2b2vQR2Ydqbdoy0kAjXPTUCEuz5K8+r1zOJsM
xMAK8cP7hUdIUL+cK2AWYppHx9/79LO5II6FnKS2uPQKJpwDNnCka6FR6/Xi68+XPrtIp59/uEhS
Xo4qeCgqkck0DpcwLFn3Y6khMqXFUhmuJ6jYW6TJVDeYh2Hty0IY6hvVMiJxS06vGi38VMS7CYQc
aFsrtKbkhCK4sF98RSb0n41q+WzaIDh+KKjVlJ4/m4gOu4I1ziJBJp+hpRes4mkK0REuEj/HmKYb
bTIuSjWS58PXV+h0pX8yqchnkwqeiKEnrwCJTFGbm2Hy1cMpFZMmt15uWUhaL18f57OxIP94I7p0
LhN0nJUXEPp1BIWYGbimC5Kqfu/zz2aNgCTFRCqs0ku1lNY6BPbs1shC8xez3mfP0dl80Q56N7Li
q7yh7gR6s1p8LYR1/DpMVfaL2eKTQ0Cp+OFR7aSgTkUjqTzBmhoIbwKfLNbzQGE4hO33W5fpu5bs
w3hI59qw8tAsvTiSI4Mmq4KLMskKIf3FffjsLM7mC162sx/6vB5OdJhTbHAG0K/LKE/A+hbj+69P
47OjnM0bMir0iSUwDdRKo+0Njkcytw2Pcrofmw4s+NeH+bFq+r8roe+zyoer1VlTa/itmHuqMZAJ
oElqgmlYGkeDICSLYokvj3m9FNBEi4c+nebiN5+Fs0kBbHclKTBrPZ0K+40RSaqCzmysaMVYAS3f
r0/vdLV+MvbPJfFKPQ7tqAyFR60iD0CaAz4TALQa9JmzVCJYkI5IOz19fbRPZgDpbAboTaGU/bGq
PLTTZr7wy0b1F3MHofX3Pv9sBhhLQ1TYirFsTVhYu+SjFm8qGZjmL67WZ9//bAoQ4rGkVE3+RGQh
9oJCU7mDTiP162//yWtAPBv9xdiAQBfjwhvwv1PQCQMpGheymbcGPH511r0katD0cPeBQiZVaU6I
3qzhV++BT0aUeLaayOWgVyWJu4NbDj8xgddvgzjj58laU/jFu+aTKyiezQ0oyAydrG3W5HVBnzae
B8KHfMN4/71LeDYp5GmfiAYh9h5bb/Coagd5A9aucIoCKKKUXX4TgSbxfROcTpdMyaPh68rr1wf/
ZCyJp+v6YaogjCGZKpWFhuhLCIdUvQlDL06kaTxEKPSFa4PszOL49cE+u5Cnn384WCnIgW/kKY+i
ms0vOOaCW7EmLfQXc/jpfvxkXvieCPfh4/WK3MdqbCuvpZBHnQLr7oScI6S3klfFbapHq6/P47OH
7mxKyDCodNPppW1qfdIulLHHf6oXFTEgkSTOrft7hzmbGSasd7pa91wusYEgaVS3rWmCagAx+nsH
OJsalNSPaeRw81urxduMO4pMAcXqs3A1D23y8vVRfn5bTOtsigBBoRVRwb580NIsRxuv9BhEAJ4r
TitkvkGapa+UNvR5UfjFiZ0eqH99ErBw/figZWZEEK/E+lyMJWQBcSp1LpwaUrm+PqWfPwBgtX78
fKtsY6MR2cOUZBcDJkkkOERmKaNbnmHlaldfH+az0zibGYJUKWXy7EpP6QvEbA1SVaWryt88ibOh
X2R1Vlqn0UhYAMZUoyZTfs6Jcp7C6Lf2eqZ1OrEPI5Jg6CgRyavx9Pyku4yFaqG1w7WAyWn5e5dI
+fEIoaSalQADyytHyB01NLVlXdFH+/rTP7vPZwO9Z0RnfVBzAxr0bjKzSZrOoaMQQvuLI3x2i8/G
eAjN3MoEntQoCavnTCQCGeB6lN99fQKfffzZCDeRQrLrHVk3Z1NxWWiAMipL/uVK7JOhbZ4NbX2G
uy+zwfSiaXif/RhRdt64KXwmW2t9oGXh5dfnIZ2+8E9G9Kni+PFJmvIktYwi5z7n8dUsRw9gmJEL
11dNMuzI3NiQm/LOSxTEk4SN4OujfnL1zLNhHoujT73FonIVRxsrFl5mPzl+/dGfPFnnLL4W5xDs
C2aQ0FC7RQC3yZFKQbJrIRJ+Mb71Ty7Z2fju4DX71NDRkHUQZqN2dlsFDRBdDRfgbfX49Yl8do1O
P/8wxMEZ92kkco3MUIQZNxK/FRVZ5X796Z+dw9nwNkiRrJWSpX5RRdsYayENYTl2udmZHVmzv/76
MJ/djbNxnusBHvgTjjuY5ip08IWWlxU7jMbOJZg4v/k4nY11pMlpI01a4UlmjTWtw2TL6v837/bZ
SAdiDDykkbkPwSXh39t8wvEhQYqVm1/ci0/utHE22EMiD3sLWpeXmbWEXHj2x36b00EavK/vwieV
YtM4G+QmuL9yqOrCI7dXcOpI7jZ1SYRRVhFQPqZyesTAFtIPTdWFVM46gUItkrquGe+//gafneLZ
gNfGSZPqvGDItCVaQFhDx24Sw93Xn/7JbGmcHvIPQ0Uyxq4vUh5mWcnAW8Zdi9UjL7AXdPgzSidq
C/WxnEe0318f8LPTOZsB/oezL1mSG1eW/SKaccBAbnMoZlVpHkpSb2BSHzU4jyBB4uuvs+97Zimc
QtJuLqsWRAKICAQCHu7QFk1MlAHoHJZoejmaZQRJBQQCQYt+ewCH3/Bt4KsZ0YFLE2whJmEKj4WC
tucWUpRvaBHr9PYQrjlYESBrxjyrBJ4nIrTHn1YwlB5GBZry2193bYnl+Ip2gAtQVEoSZorP9QrC
OwUWNzBvpg1ajsqBDzt74Yhkdp8lWvXBKOhB9isE71IK5TMNEq9Iv1GSyK8LEorz7RltvvLKQcmt
ONASP0sqvWC9QhFewGk6gNuo/d6Q7Imq5KPpV3Upe0W/3R7OYQHbe9+1BYDyH3phosM5lncFP4IN
BiDoZon1V5C24r3+9igOI/iXJOHKzgx43+ZCYvEWb4mPfifJY4zHxp244/r6ZhxXX1cjyXxIYSEu
Dw1/6Lp2ekyUKO/zkQ0kef11fxBzBP0tnC1T1Z5A2E/B4UMzoOKWvSTStQnb/68mEEL0cooCBJaV
5MEbiHJkkCJN0FNcNW1wum8LtsW7HoOrIojWpLqMY7SAxMTfJM8huXX764HvSPA2WOv197s4ZCMo
6ppLCGXXjzOVGKmYygtU98DPXYJ5b9oAcYmBPFrfVByoQehmAkyV/1y8DPzAycZVe+r5kEOObogg
9xHXEfkEZjEgItsi5sUJlyn9ZTZDACr+kqQeLconqHBPXyE5yQ7CnyHWXRFADPgY/g2S8uHrPGgJ
9iQSoXPMKOTlxzkp/GMMqQi8yFbe/BYM3hT9Wp0BsqGW8wqdOCRET82EJvgDuNW7pymqzBNEmtv3
ARmBLVrz6bsBZzc0egNVfwfPd/QeCHJzGivm/VOBix9Nq10NkvbQg/oI6UqgpCU3L/PSq5fJgJ72
TCXkscCDX32VK/1rKBb/V1vmILycqwI86ln8LVQ1gCojlZcM0uxopwXeHBNEEkgTkYJ5199Y8FSK
Byb/GfoN5WPMKoBcwJUIHlJjwk88I/F/hoB1X1kRJsCiQwELNapkmo6C4SkXXKsRmgQJ5/xLzgp6
YKw0Gy1wrKBKPHLF/oF6GX8K62IKz5UXAzobFYJ9ABoX3Ky0zT5KkaHjbgWj+0sNcqX10cuSFiJI
cy1+twosPTvG63AQaiUWy0iA6iVdfYHwCxomGg7QZJfIc+SNaif/ciUv1IoiDUSHwdDhVxeZRx59
4iouAZY1vELzgFwCPI4pEkeP4UQGkRaxGNBPBgAS6DPWFlq8h0hA62Tnx2zR95VDgFnHWjeC7REI
oubSSaO+qCbM36GA+VNokCkV0KSSgETXdXggoE94J4YOHbu3/dix0MxKcVeUDpo8ly1a9Go/5Xig
e2hzqIXVBVrT7xvCOuBoo3Wly7y9mBGooSOXUE2L8NL5Ix6zgtw3j41o6DoajQPY02VUNpc8Dkqo
4kXqPzKpm2eTePHeK43j2NmIh67HqIKSenMIKKdhkx8ewXo4+UcO4PKP2wvl+r51KiiQWYHjE322
ANWXKZTswGiXqb27scPEqHUerGLWEFANy41z7ZsIs/aowFJ9UjGw6uDrQh27gn7quP1ZFVAZv29O
1ikBgG6uNDTeLpDwkQ/FvA6QhAQI/fbXN1d9xW2o5TYTMO+sDyagU2puFrSFF+o/ue6Dj1kfERDG
anS59hNQqXdameUtnugX6FuY8UIAG4SQaAfyrwOBVlGC93RouN6elcsOLIcJaK6B9ctGCFfW9FmA
v/UDaFu6X7e/vlnrK2tGLE/JKrLQGLycF2jxQv5rDgYjIDEShYcS7OzNse2KYdrZfVcViFhxvKGM
TlNRealfAHGaRB2e49DJYarsJ3Sev44KIkl52z1OyHY1UR9vT9GxgMSK7Oj2ALNduwhcCaoFjIGe
Bx5L0E3d/rojZBIrDJR0TKC0FA5oalvGGnT1sQTyXmwUR3UtwFd6exjn2tnhAJjoKsm74UISNj3r
ue77n7qEOMtz7HMunvRWAQYrRFI2qOCBIexx6U1WfJiyZTA7P2Lbp1eMZesyug55aFCBioCK0Xk7
eONfuTEQFud9Js+9QZW7jjYld8bUQ4G67rLj1K7dswKVh7zVz/GsdZF9T75A0AlyTcmeb7msP/pz
QgIE+BuNbnbpF6gll61Q0PSK8vOEB/fcS77d3juXiVhxiY75RNEoI0G2CH87RgjjP6q+1uTUiprs
qEK5BrH2JlYTBQvyCj1PMO0eox5tvlA2JmgsJu3p9jxcW2FHIl2vda/IJlrXzC8MXMtvxZLwnfPO
sRebMMu1cS21CDnxoOAoeEC/zy1AR8j7Q1WedNv280OEAmu3MxPHYv0rK3Z1G0p6BnVHtCSlfZND
xm1E9ut5JoJ2ezTv2K3jMLLhrEEEKIPqtLwsvqD5bz7j8fwJyKNGg0igAV1Mj0o+5OI0cpPb2+Ma
cVvYq0mNtSyLPpkFuGN79B+NFHQb3TgDNTBH0LUBQ0gJLjw06kE26vaIDoOItuW9GnFe4qzKaOGl
YwlAz1HFs0KLWuSPwc4J6xpg+//VANmwCH8pEbAHiIKAjgY4NDBZL31tdgZwGYIVAIrQhENXeAJd
BkQ9lEmZXDbVrue4mO8MYP+ykF3NoadhWyxrjUXqQUAxziuYdeJwD8DhWiHLJynJORovveYSL9W3
eS5wwDHd7FQ8HR+3kaRmXiCLTlZoU/rr9J6uOnkYoSG+s/aur1vZQInXHlYKlAw8cOOC4sZPQCof
BDu26cBgQoDxT9tJZFVTX9RhOklWf1fcg+pzByQvdB/B9wCpOABWF2AbI4qeni4InyFnmjzxYi4u
Ks6HSw4u5QeSzN8Gue7EBEeICy0PjXoKeeAmri8oHyZwTi70LxXm8iM0GdnvWeYQU73tmQ67Di3P
jKtVj8mAIkxHQFOXSRG/5SA0e4Q6trjvcdhGkDbSQ/OG4CjxELQk4fFfvam0H36R0oz/3DcLyztR
lAHYAJHzQjQKMYqzBlDgCuojUzLtbInLCK2zWYQafG9Qcr7oBjCQh6ba5IIkutjCHSt37bl1LtcD
aIG7BQP4I59e6Myii4d0CdoNJX1fte0eqMU1ESsQFLkJEWQEFDTKIQM3ehuCCID5k+E7K+UwKRso
2oZihU7uWFxmw9h/0OBF3kwVD1DJrRu2s1iuMayQgPoWJKoqkV/EWjQPE6g90OMHnv/12LaM/bzL
qgIrMPBBcpT0BHYkaCF3nLCmgJAkX0FmG0lIPZ5uD+PYkGAziKu4T3pATEJ/KS7RBOJdosHEp8G6
eeduWA5eMlLJdhkKSL8XMZj7TPse98TgY1X07Pt9E9gmdjWBEL3H0NXBEMsQ/uzRjQyNGPK/vVlO
/krX4lieXUmtWMjrAo3VY/chXmI01hLQgN/+5S4zspxaL0AuQrwFFHxQNzUg9yEDR9OkB8anpAjA
fnN7GNckLNcuJAE5f+flF+ZnoOUq41iCBsaL4r0nW0fs+PcueLUDKNhyyKXF2UVI8jMZDVTsy+IN
WZZ3Gjr1O0eFoxJkQ0A7nsXxiqYUzCJ6ZwL9W0Nc7xiI6dTHwbfRC8HoX3wmnvlye9Ucm2NDPrty
xuU1i/LLNDNA5rMpiJ59ItVfPjTQd+bk2Bkb8sl9GlaDh1eaxSTN0QjD02CIzePtGbi+bnn2Ehbh
EoCl9hK2gXcJoJB+wcPzHsGqaz8sz5YeDySrJF6YTJ9ADmFhoKbOs4n8UgEgxu9qkuUf+yVL/lrr
wIfc0BqjWH+5PTXX5mxTvrI4VXq6mxluLXMQLlAJnr2Pap7BUCoL/vX2EFssf6WIYMM8g2iYaQlo
EaAz4PmO+e9mgRy3XNXPhKzgAy1QzSYr5IRuD+faLCsWMNYA1IKizAUvIdAnDPT0LVnLXay+6/NW
DIC6XuTzChbggZjkmaJ3/KRm0e7gphxXun9f2662A+LwVPbdJsNcBh+Gpf5Ax3U+SD/6nhn+rRnJ
zjivbzv4YP7c9o4tiqgMdZDWg9QGupjVwReogyw663f2wTWEdbTX06pyCJviet8AoXFgSS3eQSMG
hBKincbozlGss30gJJy7YUSpxff7C19bKJUWST2C62Otxp0E4vU9B331n6sFXZFujtjqpTRSKxCj
/ZtIr/ehhvnWZnvtgRzP2TlvQDeIV6j6IPr8fVWD/rZYxY7/uX799v8rm+pnxN0ixgCgvs5OJPCH
x3FZ+vQed+OJdbAPVafnoPCSNMv7HDKZxn/svWYPuOv67ZYz14usDJq3knRSNUjGKJjGhBrq032/
3fLlvGYUL0WNvESq/ScGc+0xZsFe7dT10638PCxmNFh5o5c2IB5JO5E3YOaY852busO7bCRn1A8B
RG5NAp21CIqbNZ+gMOXVGe62KuP13sOkYxI2jBOPg0ajiwa1DAgVX0CHIM/tqP9fw/7/MSnkNl5z
Qk9vlBRtkvKiKM5CJTLVddjcVSBFJ/ufdh/EizJKCASgoUdSACYqtRx53M/gm2pwLOykHq6dsPxX
GqhHZgpxjq38HzmDkxOqEm+7AISLd1lpvO3Nlf9iZ0e8y+byMhTgiA0UBA65iO9rpOOx5b95U8xQ
ucNjycAC/b0kUwEtjqQ7mAxUqPdNwHJiblRc5dBzS3WnUZ+eu2/jqoI7l9/yYRDeoDXO4ON9AB7/
uHsmtXghwP7e/u2u3bW8WEwtgExJJS8dsMQgbQurZ+RgBlyD6x5W2jGEjdNM1lZB0zoUaTSZj9na
PPlr/1hBeOU++7FRmioeShbleZImuijftF0NNZFo8EBhcnuJHDGCW0dwH8kZbSk4HftyoS+jyukn
1YPS+r6vW17cEKKTJYO+ZjYY+YbXa3/JJkCKb399+8p/56bQAfrTt+p41euy4Gz0Gmj4ASCER6EO
2mhF99RAOXgnErlWyPLgsAmJDvIONgoaAyDfu6I/SOh6+nfugOXDYZk1QI8MOOEbEKCKvHyrTZ4/
3LdE4Z9LlC9Y7VDgCICwtT40egS+SrCPMyLSEdQaO7UHlxNYbhx2ceEV6E+AEfnqR9sF1fh2rLMw
fkNx9dnrOHNthOXNRdVFs55ykVaIFkdNJ4pSKV92tvn15B2MKX+uFHR5VoKeH6wUVeSRNkP0sc+h
3wDRsXMDseOvfRCLnQT+9UsVtxGWtCZhsoL7Ks0KaLt2Xjk8JcAxPXJUwc+QQNWPYHxZz0XVRDuO
6HAVZrn52iAUElWLlFD2iUZ4a1KVfPBV/yFPyB7q1rFBNvgSawp6QrCXpmGc9+d8CnKoYk175XjX
1y1vj3KkYgWBltys1ggqtRDHjCoV7aRkrq9v/786p1st+mgG6DCdh46ngqHxa66i6n9pUf+vuZKN
twTAZehA2IxrQiPpkqKi3Ogj2sZ5sVPkcAAOQBf05++XIKHIuIBJRWL+MbXJN5UYCER45rkCSR10
oPoTVMe+rGvxBCH4f25HF5fPWH7f675NTCa8FH1bLbihOdp2npQswa5X1BnJQG3PI/8Ikqsl3Jmo
I9QwKwioxKOqybWXZuGsPkAsUoME2Os/BfWw15/i8BUbjhZBf8ygBAnuz7XqEvRWhVA/rkGm9iPE
dN7pxgw76+d49eI2VBKyW4jPBtlD6/cs+9SvICM9A+Nfrx86v68/CI90AbgDwaQGEiTegWEzZP1y
iHM0/qeyxhvYGQqM0PCWEzjjThXLch80YNkuasrhFzYcR6gVZHacJmkjwZZWBwtY0gaz11Do2E0b
jrOsaqB4VMRFKJreeCp79nMo78zyrro1t1Giw7iiWCoJ7BPA/78GSNOVR5+r9uW2+W9Hwyv5h40p
BD0l+OrbJUmV9M/EkF8D9/BAUXwpTC2gnyPAn7h277x8vqtSzqkVAklX4bYCxjrIeDSfTba8Y0n/
Tvdld18qYsMMI7yj19ASSFKZoM8opKZKPS8Zd77u2GxqJTo9wOWjBKo9XUx/zOf4I6u8j7hZ7xX4
Xd+3QiAYu6he+ZxA97n6NAX1ozc3D1T0O87q+rwV7HSuAHGPS+RpYmKQ8m4LkBxNw2Hpu/sQGpxa
wQ0i5PmiWswgDsa/8xCGxIad9Mbx623koJoj6k8TIo0n4ujM+1ZcZrKp9qxQtL7tDo64aeMF2xm3
eOE3uIzqjH+h2s9BUu5BDWlYfrESFLK3h3EcOmSb4dVJHbVi420GGkj6Mjgv/QyuI9DwHqMwV+BB
R0dnKKe9c9UV/qy0IM4y0ZOhQ/Gwy4IfYcTrX30u+E7S4doUyyMKMeKdLkSHAEUr9clvF3NELbFN
Dav2Ej/XBCynSLhsgOGGtG9HWPeFCBa+91EVSu/bC8snQkYa3XiwqsH0IOvopia5LHIYUcWV86mk
YQmK5JV7OxHENRnLP2ovnErof3ipZGxNh6VDBKxIe749GUsr7/8z+XAb05bPeATWskI899vxN9UL
xMWJny+/TYk3g4dCrh9CvzuzNcg/JFHP5WOYidU7LskaZima2v7mU1IOb4qupW8Sb2P7rRmZ1MkY
qK7nI9ixd36qw3BsRFxRLXTqljpO8Uyaf9M9WNYBZYVOGxuX5nJ7OVxjWFeGZfGmusy5SOucTNCw
niD4REBB3Hu7mCLXEFskuXLlKuploc0MV9aQ1JOJfDdo/k8oi5202xGRbMRbGZPOgCcYt55BQvsl
09CeAxitnOePEwgZTrcXymGV0fb/q1mUcwDp7AJFDh54HESpS3v2c9rvhDvX160YMSteBEFNoRqx
LMglaul/Fj7vP93+7Y5gasPd8L7ecNFNSVqSAuzIAxqPJOOHhW8SS7gIjYF8uT2Sax5WqOCxjPJ6
QdjmoDj96edSPYRdJj7f93UrMkyk1R7IUDEPGb9Q2i3vJxFnX25/3GFGNrCum0np1wGOZZaFz2uj
30RR+Dyh7wwM+HvQRsfy2ESNI/NaMOsi9fLQ5/HAQX/1Fvrq9OvtGbi+bvkyOGDCEII5qCJGpEzr
IusOXSeS8+2vO9zYBsotZgZJegf56lzM6lsEvsmfoZm8537wIH503xjb2FdO5uWtYaNO4nSphuqx
rRsD8ux2OrfY7B1Pc01jW7yrIcparE3b0Bi1suoJitZnElQ/eN3vrJJrDyxH1iSgnVZdklaG8WdZ
qeoRetP+zr3YZaPWOR+jFaRnJZIvXpTkaQEj6lsNhqbHGlTuFVpTo2TnyHetkuXHusAzKvdqlHTl
+LPW9XfP99+g2WUPROy4VIW2J1eAYbEAyhu865r2aCjg64e8p7xJm65MkiPa7XL6iP3xhweBLoPx
0Dcdag237cyxS/YbPhOG0GDJeNqGyC6TevXe1J0YPtzzdUiB/GlivUgisG0Tnm4ozFMvvehkvDLY
ObEdNmBj/hImUE4YNI5TT+aQI+G4piwKQg9s+bKgvHjPHBCs/5yDN7EhEJ6JU9S0hp8aOuEX38zr
zj3FNQcrUtVLsOQ8hhMSr3qUBWTcGPcuSYUOJEmy+2Ce3Eb7rbMX1qTEq0oom/eDTr4mdf+uE+GX
qQLw7751siNWxuYkHFCuhoB6f257wdIhGYad1MZhp7a6sWmZCQYxIlj1csETeB2eM5a/3PfTrVCF
Bh7N6lDxFIIDI3RX67wqAPwAQed9XmbTPEo9r/VMJigKzYs4Z/kIFey6VF/u+/lWiOo8sN+bsI/T
aR3DNxT0+Gc2B/exo3Ib5ofq5iJLqNqlOmvzhyKfIZM3Qlr5rt9u4/uMGMYpYdhXOgxlysYuTDd+
152HB4d32Wi+sQH7+BDLOG15/CGqAijxDMlbwsvpuLLkx31TsF2YjMg2qp6nPfQjvgVdFn3UU9ft
BDnH+eNvU7s6pYcItYuuYAy99N7ykYfZAAGOQD+DOmrYOeIcvmXTNIb+5OsOGimpGeNoPNTtkr2w
Ogf88b4F2sa9moI/4u44koilsV4myBAOQw4JR5oNO/bvWiLLfSORBZxIlAmbeKI/DGnJZYVwxWO3
GPnx9hRcQ1jphpKqJ+iFwFGDs/fzRHJxRttXccrmbg956toFy4tbTpIcepFxKsIWOrh6HA9y7vYq
z69/ndmkhXODyDZuJ0Ak+RkXh79C6q87+/u6l0Fp4c/9JdG6VMWCm7Ou1SQPQxJmj3kwTxBiVMdg
SaAzes8uMBvaNsupNH6HSaDIfVkXfl67/kdSR79uf961RtYJVoqlrlRpcPUEcehL3cRF8aCgl1bt
nPVbxvDf9XOWbONe+QFkXyrtFahNMQ4pZY+80fHyd2+qH3izvlTxmkI28c7Ey3KJoJADYKWMo2gY
Qacs8oaqOqxN5vt3boXlENwT6EhocT/pl6A/zFmdrkF8XgS7K6iyxPIGskSNnlYOb1hQjzlliQIq
CgS/5D5lCjzV/rkZUznElRpiJF4csp195/Njlkx75FivxwtmI97KCCiZWMKZ8dgN+eW4/L769BtH
6/jO+jt8zsa6jdFUdP2C3Dfi5NPSQPeyAUN/q1j06K3+ztnjcAgb8taXCjwSCvUqBVEziE2hSc2H
6NHOFP7NPl/xBxvzJvTKqlpoPDyWSSZBj0fB6bRIDt1TFoCx5zkOoLUC0DLkG6omBrtEA1mql65L
vOEftDeE36XuQP0qSNw9FkDC/E3IkATnONH1fX0ykKP500zQ96tVDIWHNPa0eUpqAlVUvWi919/g
WGKbUWstCTNDVFCUiUoUV2J/pT+mKqj98+2Y5jJEK6b19RTN0GaP06ZFX+qJY/8miM1D+PHQcyiK
7BwBjmnYsD8KUsAFLV0oVzTz+FVE4fyjNpq93DcJK5rFA2q/Uobw1T57B5NBwS7Kn7Ncfbr9fdev
t4LZuK4e60YIfvrVysD5weqXEcRaO2Hf9XXLhGKIzwQ+8EJpFvUkOSZJIfWx09wkO47kGsAKZfkE
sfMOZDspyk/JbySG65e4ieavtxfHYUE24q8quDbglUzSbo27p0j3/nkuasALRczuumIzG/QnQLOD
/oQM5TpRSoWGnk2Asy9zGt9nnjbqbw3xJpegZz9twYiS8gXKDk2d77FfuFbIStFlzyFNNwFU25bq
WMoIlwyoLmd75JtbGvVKmLRhf4lfhRP3G5oGrXlkIumOWRWmfOifsnqUp6zTH+/b6c2+rvKTKGsW
OQuPpmib12nt4fGjJMR/P1LT32lMlifXkOA0eTXgWNfVDL1dLygPVd5DYh4BxPt+ex6JY8Esd4a+
Ho+yTPM07BoKjdGI/A7VMPrHbuZnL1Hopdaf0dkFYfS2Lh5uD+pwQhtPBw0HYFFiDOrzBY+zUa+O
kdftPWc7pmQj6HrSkyXcoGYqeBGVAVUUlMozlLZncga1+YnjajsEuxhNh0Xb8LlqDYt1bDEcIVB4
OMxKg1LUG3gNtlROdqK6a8UstzHTAI2dBc0YpK3mhzwehwvtQv3X7f34t7byituwbW5X1hzjGZjM
cczSdp0OE/UfVl0fIWS9Vuowi/EQT+RZhd2jGcZDK4c3eNa6D6bOmOVItcE1Thd8G3oN8EoQJZBl
nkBiNQ7iTnOzHImtedUNMWEpCPU7lAqj/0BW8T7WIGaD63IV9W2kApJOddWfwYo5HodZVAccKjv3
E5c9W2dit7RkVWBcSiMqDr2sHkTkd4eWFpci9KG9s7xLTHzKoVN7pzVYZyQSRzVkA2qSqF+VLK1K
v2nPxZR33SEy3lIc87D0xKHsisSAbH9ol+MqDPrlmF+3X3UZFmg6075Y74JqMRt0V+GyX6PTHiVH
BnBfUYAYGlfPPc5Oh2vZODuKlgug5DKW9np4wEH3UpJxp6Tm+rR12UdbcTJD3JWnFVvWM8iO5uM4
6j38drgZwCtea2PMmN/0KzFIxdDDFk/neC1r+QOcfyBwicH+20NM1ws+MJkP3kFwIsQjxIC4hsTv
4PODxzzfO0KrK6CQJR7D4GHIEvDTlXlI1dNg1uWXH8X85IXsAxS4jTwYZKntUYNikp1vm5ojdtqg
tSEHoMzLYwqh5v4SiOolXxZoEUMZeMeWXTtgRZe85T5LCrINMP0dYJsPqInc1yDEbNBauZXqpGEU
PEcj+Anjv2sjPydB/PftxXH9dvto5irykwHX+jmmI/p2B33yKn+vsXo7OV4zHiuqoAoYBnwYWApZ
CPUexaEyOyyglD21oFg7rzWkqO+bhhVNaD4W3FCOTGkm4a8er4/+sYwkbPL29/99wnplJjZ8DX2i
wMSCyiKVISQuzx5tpgoK6qr8EoAt5V29VCt5rmrVqG/ekBfyXJmweVcwRK4TVENArUIB0lmhmLTG
HrS8p02Jt4/nAraS1ZCvLpASn6CtNDIIjKx6r8HJsQM2Js7LQgkJdUpTpfKXzfg38+Fy7g9ZMd93
n7IhuosUxuRNyNMSjUEGek8snI4k9NSetoHDSG2UbhvNCYCbqFePioDIFxnPY5WF0c7R5/q6lZck
5Swh4uLT1KC0CFq6pHkC3y40iW+bjuvz2/+v0p4V3H446rbbpl/Iv3U3oKaFWrK/x/rgCG/ESjw4
TEnNeqE4swg/6H7DD1Q8OQTCv+9NiBErSIBcGv1GTLFUZMhDDhqsRD+yTpR3PSUyYkWJlUN5rxwV
NqCW/WOUUXWE7Hmzgwp1rb8VGjpoKvmLGika2CL1ZBZVXbDh92GvmA3Zg/Jc1QBXTNIuINlJeAk9
xca/8yJrw+ziEZo0qoHtRKDry8BUXdTyELZNLp9KOrF/bluow4Js7jmA4A067vBeNoX9/JlI7n/i
4Zr/DaI72Zxvj+EotUdbfLryAjBBAsxdIkAPA/+JZK4CY6jfgivY1CVBZpfR31Mi8+8T18G8M6Zj
5230HcBweGbH2ZzqJMv6Yx2AARwp80B+356TI7bauDtv7hvc9fESCM3DPj4M00ijIzEm+Q/jLfmy
AqTwcnsk1w5ZPo62WtyVsgFFyTJX73JkNH8xIGk/iZI19zmhDcQrKeOi70K8CXpseqSo6eFpLSh3
XjRdE7BcvIm7ca39EBPQDR2O2azFO5CbxX/FyPV3Aq3LxCxHR/tJzqAaSrHdBUcjO5Pmn6wNCTlQ
0638URpZibd6wA85GECT9qSgHWZgo/OquIhgWCvClyTvWde+UxU/GRyKyIcLebxtAQ5btuF5kAeM
k7zRqDmxIHkf1RN56Cq6B+d1fd26QySE1LBkZLBmCrI3MZHBZcpoueOHjnqZDc/LxnqZmyaI0rXh
03ECz+gTI0nwAPns6TyoRDwksSjucxWbyi4irFgbkLIDOtJV6zHL8nY5gYc0B8EuYBl7UkUOg7bp
7MAyNoG8XkZpDGfceDc+R2VVHfMlvs8fbcnjikhqCjlH6UDz9bEr8g4iOGSPnc214daJLiqxBFPQ
kNRvy+6hnAEi59rvH+4zVsvbO/DuQ6u3IunWMtkfwnwOviwQO95r5HH9esvTyw5kr57E97PoEzG8
fkdM3N5XB7AxbEBBjEEmC6SZw8yAPCK/x03o+K6FsaFrKHiDAWhApqNzUzwHZZ6jl75lOz/d4Wc2
U93cLkvQzKhL+2Nbm2MhShMDvdYaOAMhK33gvkq+ZXOoft2ejqNhgdkwNiFYPpkgjtJyytsYuPYJ
zAwosnrzYatXvZ3auIb8QAiJxvHURRMkMMDKCrmgU5tPZD4QqBGM5zDDXemQ6JCtx4KBsByJwQAp
WVH4YHpC12j0FNcq+337RzuMx9/+f5WJePnQoJQB6Xk0CanzKnx6qur+PsoTZosxZwWYlqDXGqWa
46HvsHRNqQ6sLdY7rxM27m6s8ExV+xqBRxXDqQ9GcvSaZjndtTi22HJYEK81FAZjdDhf0BRZf6R1
eZ84Dtb4z6WvdMzBG+WHKbht+hPEOdRTY/B8UlbFHtmaIwn4V6/jand1h0t/35IQZbzy/ToRgMzC
/C0bxi+iAYawJnP40O2+xztOARuKF02AITHeRCkIdaJHPXnhcRGkvsSY1U7m5MgubDzeXODlZABj
PMDHSc2PpCm7b4kv2v4YNQUIBInPxr1DzTXWtqhXizeCQmec6ihIG1pNp9iv6dGvw/VtBBmEX/Ec
rTtW5lg2m2+PSSWKRfAwHY1ReMIAs4g6xMmYRcdOVeN8X7S1kXoQjFfzuJmbxhPvBdob4pQBW7Iz
iS1evFIRskF69eSjAWuM/NSr4/iYEcZP2Js98K5rK6yMvxoXOTI84aeQv2pAKLJ+HP1Zn6AWgYfS
PRJ41xRsf/QqPkLWJ8TFeyFf0b3fHrmI2q93xRLfygLWOCtJ3fpByoZi/tqRqnhbLvWeUpzjsLNx
8nMTl4tpxyCNkyE/mE6hyqhGT0wHb5T+Fz/r5xkN6p7YaZV8fa2ojZzPo5CuxawxntaAJJCpPuKZ
We08uL++3dRGA2pKoEJZqCAtVV6dCSPPfUUfNM3WA+eAgN6zI9TGBa5KxnG1dEHae7L/vELX+D0d
9V6N9HWvpjYYcGh5mPAac1irNX+75F787LfBWh/QVXQf+ofadHcGXRcLVG1CpN2SfJKDqt52LAx/
3rc+295fxb9siucOeYufQqK9eqhR6zoFWbmnh+BaH8ulIxzaAahY/HQZG/NQJUk1HuZhFU8QG0GT
xH1TsF16jcFNFkx+qqtAnBj0054Nme/TzqM2CJDTQY5ABwToNCTdN+mZ5iva9XZLpa4VsvL6WLe0
nVsBH6N6gDYZHU8aYnBoAiz8nWvV6++c0Kr5c4s5LXCxbTS22Ov41xY56XGZe3lgnp6fvTxqILnm
l09jN5dfp2jdQ5o6ZmajA7lXyS6vEQtz6HiEh6Hv6a9kDVR2XCBet5xvb74jitjwwIyMngT9F46k
NVofg0DnZw/dKw/ayOHczGraKfi/HnupjRM0eRHgOuH5aVBCovFiagjdonG8mcqzmHjTn8FLUIQg
BN5S1NtTc4TfeFvYK9cswYw3d03jpzkUNVE6ApuXmrLh4b6vW45vOJ9jX27k/8so37ejF7xU66p3
bM712y3Hn/JaggcuD9OAT8O5p9kvyHKanYVx7bnl8LTvwxH9v/CZlnfp4nvJpW5Kg75EHr8DidR9
hPE0tk7zvkEnQljLMB1qgvpZv7YbFfpeoTui/1IG/nc+RWPL+b248Wvw+Ibp/1B0Zctx4lD0i1QF
EmJ5ZenVbbvtxPHkhUpsBxBCAgmx6Ovn+GmqJuOJ7Qbp3rNurGn+BdHKgamm8y6kQ9iFtP1TNwFO
OPOtX7Z8M/uOFXcinX+tlZVLube1CZ74mmS02I0algoZrhvkfdiI6wKJKGiNEJZP9lcG32aQx7uI
ljIgTuQbohXmtg2KKIWXYBX/WbNf66QermvG6nvK3H5Hl5ItlEmWQi/tlpt06nGxjWFO0nHNYcm5
bJ39L5yCLVdZ0xd9u0xFzPePsSeoUDTReol9piHJ1zfgOluZgcYq674+rZFrc9KTKY8HXaNOLaGV
ytDiqHdZaKhxF6t+aR6QQ9+PnwtbN0Td9/Akkuberf5LTfV3MV74xnfzhZbLX3wOfs50jYueOp8v
wbwWYRDFhZ7XB2UpYtjCaDgQGKA5Rf8tZL6qaAS/LJo8xy0zpVriZzSuzrkR5tFN4Usf8p9yRNYI
pxhC5RjzwiQTypjjYC0avf/1zTZdSLC9p7BIVkmGss45VD9T2b+1Wf+04M8r1K2acqPbchxnlRWT
3JnK+92hqI70Omfdur81s6XHJsKNIhp322r+WncbObfIMgaGz3IaB3eROZkjpPunQhVqoX3agFWd
pjJNOMntYshBN/uHdkiH7qJA5y6IZyhYmovLti7vEgTEWfZX8HpFvDv90nV0D6KBPxLtLpiQOiST
MYg/OvYVUDIhY0XK47xk13rcLtJlFzR7f3DpP4mNzqYf2HGL5jTvYomG79rTcsNgmsPbpPEj6qUw
bf/HiDQs3RLt+VQjpQ69ReI8JMhNB7DPTyhkGS7tZtsy7LqtYqz/L+naB6tsmsdzyHPOUcMR0fbf
2kZ9Lqhs7q4ZXxAOJaBB5EPez8mUa5DQeSKmTyQ07eU8yqVKZPBzTJatwMe2oWizd/me6e20WVeD
ILRpyZyUZYjVLp/F/Ea5e51q88RJCEnvDIwW71EKLheCCZe2rw06HkFP277kHpnYAcKBj42fX0PE
iuXaIK1Ot37KxyScH6Ld3PBSfSVjcEqaJC3Mt8V/QW1THrCMVsSqJadq/iGjAftTOH44zv/AuwVY
yHFdIAwVecMUn6Jr0v8WNdhKBX1YjYAoii5qdR6t/e+JZuiLJQ5Iy+RzGw4zXjr1FWnseVARP5oo
vC8yReHm4s97s6giS/oHHmUHhMX0V29oU3AGZLJeyHVvpT8Zb5962754Er34GK8NiH911AQHXjCp
z7BxDJJhZQ7apphtNS94MmcHEreuDInwxSqhXhrHhhSx9B8zXfqcfAfmo/zkeZ6Cn12S3Ue6z9WA
3sm8xfFUuACikdVC/W2bOTrEtf60ZhXQrBpoY8aOozctWgqJlJPcO9UUdIdzN6U7PbGxa0u9R+1h
3t1ehKgYOE9hbND8uQcFGaLHIW7bXMbJh97jt3mq4T5BUDeeFOfyBeEyxzBCKGyWbt0r4CR+GR2x
XW4CWEdGlgW/Qqhnf5laoLU0rEPkj5jJdPcMrY9RwUdL3zsuhYVaao5vu03NpXNMHCykJC9mwmnj
gnlYiiQChl0kSHxu84XEzQGvf7MXLFjIm1hQx500zDT4GKg5ynCLTiOSZS/BpIOTRVXJYWEiwo0T
47uovfOXfvvuiq9DHKAbJBTnOIrmV773xhRZDa8ZhUQSyNu464dgNMAau4Z3Uc5WaJRypNNmj4FT
/T/ftvw6j9Bs5FYn+qhRMFlG+Gu73MWsvXJHu9My08TlIVbyZ8Ki8L+hXewVuv3hX9ZOzd2kI38N
m1R4dGGH4b3J7P6oGKbZIuXjcI/ShnxG+7r8aNSa4NNNyRP3XX9cUcPS4I7j4mp3SLhzNar9lpje
6tuIQi5U8fB4IPlMGXvIknk9WdZt8tAQy06Zn/cTddb/WNLM/ZxRf/xAdpjic5Q+ijgfmq0uDf3u
shh37ofK0HT6SpB07vK220Zk5+8IGdxc/Uq+/a84IR7blX9MMyQow2SHIpSZyMd5/NjraX3pxw2W
EGZdToPAPI/ocrsgJ+gGp+WeM7od05j+qiV7TfEA5Qj/M7i88DOhKU2Vo5veCO1oiYgbYN4Wzx9P
1btvyYfHg3SNGnt3QkE5hVDnH31Q4yGJk+6CDo46RxUOrcYgDPJhh1kCx/gL75NLzekbnJfukA5I
S+52tV86m4z5tHJR2An1unICJw8z94ZjtzPP0E9HJYfGtcCV98eK7qknQK1jk4wFhMLhdY8MKj/T
2BeM67vQKLQc9AQRvAJZ1UzBI4+pxl2Ol3VCz+VZJ/JxRi0pvBz1j23mAwqraRUB4i9nN3Jc4Isp
qO/2nFr1YZsMdtc9FoXblwWH+jDj/scSIok9Dkx3hY4nkqNI9VH6uSnqXpIClDnJfQZ/2qDZz07u
tvABxgvttuGs2+kPmGEUUjUgPAdMJ/nO5uMaY/CfUuuLjvO0WFGAVkKv/GPc4S0X0iM3LJB/0m5B
ZbSem2oU4RtCYPu8DUMJbbGKypWvCmBpthQDMb/nOvxEdECT237fy8yQU8zHFE3zvShnASUgcgnf
BmQj5VrSlyBk+gJjBeSjM99v8SBT3LRM7AgLUr+aZB7wo5nk0G5sPYx67F8j6FtzP2/HoVHBYcH9
Bo1JfVugSv3aVm9yXPLBCcKE9kDoGB8mI/mpbikBhg9PSxangyxSOyaHJpjRyYgmnaZEx3YncMrv
YrzrnuC9mLoVFN2ALoH+xjVT5pTCt37o/Pfrgr3wu+l8b/gz24JphGcAaZIF723ygodsKSm16Zll
4ffq3qnPxU/iHLfKn6BE3at9bcyfIG7HItGpe06XiF1o3aWnvfP6PGXcvwaMRk+WbvqlRk+vyOnM
yd+6s/plC6P6Ebmc8YFkU/uu4JU9oS2zfkHr7lzOwDue6qxVX8g6aKuhnfwtzdh8ReRig0ShCXSz
qoexqAORydzQFSfEmPpXzSIkuaVquC77slpcy6gRX32QXYOmDo4I9lmrFeHL933v1tJl0kc4GSd3
w7NO323T2x/NiPlmlAKTuGArrHn7iFc4bt9EaMTr7CWthmVP4Y5lssCngrlPKKBixmp2TYnnh7nn
IR7Zfbs1dqxLx2L1cwm79CI1b7s85S08LLjJH3TTjd3BM92XjWjSgiU1LWDQFCUyxJoDwqA4KG/q
Kup7dh4yOlZdO/8Za1J/KLdtH3Jt8HtqGK1ilNP+zeI1e8qACOLJcP3PGX01L2bozSHNal31mWqP
3dyP5ffnfFOo8MJkkSgIRGtysls7neTk4GKLDGJ2WLxe4GCWGHY8JKwgyasW9aYFRp6tNOMQvbHA
x9cF726ZWqYfx2Weyo7MK3iIIXyeodQv7HcgnevXBDrBmJYuick9S3h8kjNYqNyrDEdmU9f0zXZz
Np0QyIPW9zme1wqlvrJDk2ky9nnW2uBXPCPNKPcwkN6ESMhlCISE63AM1pzWS/Ms/MrvYJDdZ7TN
wdsacnaVW1j/2Wgd/qJdkIVvHW80AN9dUjQA2L0jv5Mev8zDFO61KgixM/0tslDuZbdl7d821Mt4
68JxHCu9wyWIZGKk+hVdy8k7al5rif2k6X91rCfwQTQAbS7hwomsusapOsewzqKS9Y3bLnjM5XRh
KcpHC2pUy4N8ZLX4F0Gcg6Oc9HAcyjbp9hPqJ4Motxk3bWl3OO4xp9JxqtYwgwOi121TuMhN9IT2
AuR0OHQ6qy/ao/v8apdd1CdZLyHJu6VbfifoO33qk5nDKz4tIr420R77g9lIKPIOc1+bmz0al/vi
I+r+m4GNbwUUJZiTtLKzOKdKZ2G+kmSwkGpS3FkKJWoomuy+jXtTmvTwIjYNViT0zY9BuW/1hsev
x0fwQnANIaG2NWhXgC0+U8fQtsmnRKD6WsBMGeqHnUIHUdZRmw2XyPWpumgyp2OuBhLORTb6yT9G
dch62D919qDDCYNhtxkX3SPJ4GRFyw9WBp/xGbdmMnfBUBFjBchYSfxrNqkBPQmcgddOWeTdoSMs
jA5LvG0vsOwT9heqVFDSlE/ow0Y9bySqAeO7PozRRvq7IBN4FLWJui61CeMOVfeTmIqFLrE56nBk
+m8g3BxgwmQsxOrhu8C9IDSPiUtvxg70zoSEmEvqwhBj3Ipg29e9l1t6MaQJh+O02wkfghg6sZ1V
JqPwXMtxTh8BAyRdmEu70qxYs5XY3DF8bDl0RDGKGnehW6yfg/lsx2RXt53z2T/SWKFCPPdB2+5/
mWKiLWqS4kAgyoTppW+US/OMuw0KITTVTcjDwfFe0W3GZhAgBqPPe9LK00TrBsJ0jAmoeVwHh7ML
ycN1JSmBahQ3Id7KpltwDy8rmL9X37CAvH/XZLODoyGG6aAXDGvvPkbPrnYM+cigL3K+krS+sT2i
smwVzo2Ttn5dcpDiQ4+nXax4qLomi6vdCEuAdnClzymkyMHfGjUvN94Pgc0ZWoExOKV8bvEzjcgj
8jLM9kOAViiKpT9UHR5vn01LHk8uW/H2jsjawMm/jAcbzvM/2/Hl72yQpFyuiKytT0JBFv4Ya0LT
C6VI9yug5t+WHGMc2x7Q/+XDktixVbduGfiMBIlUDmc110NYuW1hCiVqZnRvidhD9pNahjMMt/m6
F4tt0gBVmjJpLhC7I944IvhHVSP8nD40baDvts/Aa2LdrO0BtzL2PsZcL26C7CS5OAxcApEGPZrA
8QomyxkuOfejtjL+RbpmaYHUUMuLJahBRhTo8GjsAZv0uH/4pWXRI8jTdvxCUUjovhC6jm9Pozet
oinJug/qpfoTcuyHJYxQM8v5tvvlcQrgH3saNqj9ChunKXlG/a+xZVp3rsNIFSiQ5XAm77gMaIR7
AepvIEybFvAYrVY15Y5ZBkeB69ruGfkYvXlvAoS4XDrVjH83kXXdPVJ0QoshN/NQaaXkXKR7rfeL
T+c+xAdlegmjZ7ezfKcr84++Htf9uAxqJxcZ7/2vqenm5r6sZmG5c+s6nvHssDHffZe1JfpM+FaF
ftXrkU59+I+NbfBllxT/3RBiSDxit7PJg0lsKLF9rziL/OAcv00LfBpnx2cdXEbmN3+OTG+WQxDV
RN3wxIT8BZSDA3YFr3hUOB6vURXTqXNlvwbY5Rle9d9omrX7VxBA7vujhajJ54CP++iYsjhDJmLi
kNS+SBkHEDoFFvnFfTuYazSr1JdhOCddFa/baB947HxXsDgi6VnSIQ4Qi6dTehzDBctABvAGmwex
qz+0qPX7jK1cdRmN2kS4g1wrH8Bxz+xit3HGO+xxX5WOyJ5XdeLbrJpnrd0RwJzDUV/zHk894l7b
vB3tFlWpMNlWwfIxYUlAqAPJwSgEJncSMOwVk0HUPjQ9VopCmHXxZeBIFFUQIZLHZZJdd8wa2FFy
3fkWTCVkiDa3KojFFVPzOJ+wFkb2uDDd7qXEiY9NLNma7tqpyPcl6TbqgZap+l/ACFmrWExUlZ3u
5X+Si+YNZl0dFu2u6b+khUItHxYn5nJqEzaVrVvZHR6G6ev7X2LuRb9kU/G2JX0ZR7p5T5AsG+Y+
jvl/cxT05rzRNh5Ls08Lzt5WknAsuLTsH1z9K68WcHAGa3wNVI2yFtMRcMFGXTfEFAyHZHZCHK3l
Y3dBxlKMDwV1o44WrtZzd9BJ1sY+F3iN2mqxCOp5+e7paM+mQXoSjty4MXeXobypACkUxje/abiK
mt1uBKKHLWAwUMyDXOgFizBPSpPg5z1YxNliBE8Hg/2pQ/ISHkDUoyBKevJv4yJalLVj449z0kUb
/216OB2fGaIIt0OEmJr+FRrVMGkAlSH7oDDd7F4SoSFD4hzZRT+k4MKcZAMrVLVkUoqzmZBg+Rny
Jg0vGUKGYXwKh168o+paDgeczzEgR6MooujxQuqKNCKISrE63TzhAkNttCAk1SpHnCpy5TGAgPB/
qCFbXYsdtRZ4MTKRTR9Ks1if/JZ0G4wt2usrQhQ39n0S7u1QxLi+TI5LfezyDNMmLm6hxXrHuknx
B7UAOXMYACY+YaLTzcEAYppzN296L6cY+vhzi2kxvEREJdNFA1mNLgPtwhP6p+2DRBStOmupcPY4
yjzWzwlOzoqpEMVC08gZSAfNa3Waje0T6KE1f113P2JOl7qPAbDwGXBHv9R1LgTt5zIOIw6odZXG
fM7cBaTEb7Or72iuA1SodMRfNSz5GlcIUM4KOosmPIA4nXEqwjsmSuSPdfaypmP93uE6bW89Gm0j
LKfdlORISPbZI8+6CeLvPRxdPmbpUrKGrlf0aaxDPutVnyabhZ9AxINngNvJOx12HePyXKdq66cF
afZy8vfvIVfne6sgVOpioNKJmrN7O+2rzusxAXjcRT2KSXn7kvGYIeAl2D8SlTbvuFaWq0An3o+a
hAFG3E5Nx9H7CfOksL7GAo0YQzGEzYGSNqli5GDdglXXc45TCW9vhDMfjWUzuZpwFcE3/ti3lZG1
+CumFRhJv8/JQ6uR+FJ0jnDAh/UWVEMdOIs7NgsqGKDd2xBS5bAUGf4mLbCLeoHosxJGkCqZrbn0
+FxBPqQmwMNTZ2DsrUAHLYJkk8PEtxW7NUp64Hmy7mlndPpZ94M/cGAU6tLXDYLaQ+eALEWEvmeN
8+pgp0GCeWhtSrEUbMCFaUrdjokn3U+xxyp2H6NhuvCwxl6sA/GD6BrNI6QTz7WayXkjFI9hlqpb
068cZSFxCkujXZMFZ56ij1EHBqFZwuAPWqHccV1guf4+sn8KsfHSg/y+cq/FA8Xfi7NmbF+TaWN3
dI3UvwOj/6kxbYtljTaXZ8iFP037ErAcF+AK/HfNcEiQBAnKDJcUOLSfvY/AEbdB7BDzNS0PXtDk
r4kNDpx+5IesiexfOSv7202qucxRO3/KJAUSv6V0hpMVG1C+pWq7JVhS/iBIl+LM3FYjD7sd4ENG
pGjDCprM4142HjYtDK2Ti/J94dTn0x627dl1qUwrZeptPWv03K8HrPMfwnc/RReZCj479hjGXqZF
CC9WNUJYj0kQ+9ohGfUcVB4WyCTH+0aBD+/ra+qb/n1jTJbZjAiqJl3aV2RGq38jOJiP1M/0U0mP
4XWTQY8riZsymKzEjiQXc27X4GVOCUjejn1QXNQ3iMfAOXfR/ov1nSkCk1nkIkSulIyNaF0asiJc
Sf2TJd13+22/+8rsDqmBLeKowBotuSdAlhIZjycpWQZgAdW7+Hajw4ZFrcpU/XsM9hpk4JoetsB3
AI86ecD9O7/DjIT5BZr+x8bXp2TjQRVsqCXgxPf5MjiY82Wy/A76hjws+LX1c7BeZbCvJ+eUcRUc
AwRMEdrwvr4lgn8pQsUrC0thZS06zeZU80NMSDDlXKXJB9zCcYbuUaMPOGOiypDIPTiU55ynRGeH
uZugHFFJVICHxFfXsr/0XUwusUvtGexbeNoHRHFtmLSQsrPFJZVp/TMeM3fOgjDGa8mxlMOk/IEO
bZXkuHv9e0+YRzMcqjnwxf6TKRxWocLykoDgyDNEWOegID0mhpmUHtPEMWixnM5stM9xEImzdd6i
AGbD20j66EmhWEqCZ0vHIwrEtnxAsuYAIYT2LxjheanwHVduXdoWWzshz2qalmuaNezdtc5dWyxZ
xTYQka/9jAWaCrV9+NSvJ4XemgdCyd8hFMnbstTbD2WbexoFDqZ+UF+62zrsQOiC6vA9vQaSN+ed
j1ORmmE6jNM0vgPdT5933up3kD42KtOF415BgWYZmzkeqokvNvihxYBnKViMPKYJSyvEb7QlJNwK
qZ08NRWGqahayMReZsmzEtZNdWmF85g5sy4XKgmRMPONZ9R2ApUTbeXoKXucx8aVg1z7R4CS6tiG
KizDbPvTYCq4obm+ffb9wkr4DNypNXSrBoXVRoUkK5Kp/Vvv7LG1E3aYsGdFr7e+kCiO+g7lbo4R
rYfSzKJ3aC1PgBSrGsAiMPUdzEZAMyx0ZMXHWEZRyz/WibS3TPb0MtfxSgE7f4P+K60PFNLisgMh
h2+tq+NicUZ8mrj1eczm/m01FOcSGKYzS+b6qxWhvSLMYbxM7TcDB8dH9JbsGwNPtGCVL5KxQSZz
vYb+tn03+PJNQjeCtfMlUCx65zwZHXZJWPaLhKF5Yuvoj1Do14FjaC5SoEUAubtpQXGUAO+SbDhe
8lEhbjZvGMK88nCcHCIxJOKfd9eYT1Q1+CtdRF9Om44dmD6LGnoAL2eTshrN1Z4e2kWe08DNryQO
srdwb+zfToBrmzCelikik46rHwiMfZ25aYeXES5FdR0ikpwHJ1o8JDMIjh6QzGuUMYnvkKDnUuJ/
DY2HmapaxqD3Um2rhjavyGXKDivZoh1EYJpcVJtlACOIYFWK+NffOgqRe4ZyroIDqURERUIe8aKb
PAGU/+EjErxOisWniOAgNOuaXRb0QBxmLPJXz0hyA+xnb3q3IJlof0Jha1Mgts3/ATrXVoFbxHPA
5M9hCOVlE1MPrtyuv80k7/DJg+UaDcqyoLU5akWWMyayXeRN6OOD8NFPjXMhF2yqT8bhwHLZQv9r
5RD+3PuVILB97N/jSMijkmGIyRisBgRo+586CNi/IE6/ZkQ3g7mYpqT8zlYAq5OBW8/EcHAqsDcZ
8vXA0VFVZHxgjw4nPG4n3QQnIawsIZiB3Ulm8XhMv5t0VCD01SPP7QyJSPM7A8h1X7oYOc2T639v
bF6OauH7a7rG48WHM6mE6sanbLSk3HUAo3Kflb3tfJXoDjKjTLyja6jOIfToypTgZaXdBmC4xVxN
mUieIDHcDnW7NjdZZ3+TmKl7or9BpoxO65U0SXztXQ/iD7jNPerG9bCIBRh/F7Ch0Bi5q7YZ8cnG
kiOrNcI5CIwOiBpMV7ZCtIH9hCeKPpIsIwcXd7IU2QbJMibiS8bDGMUEiX8Lwc5hmxPpQ4vI9rex
TTXaeEnF0H5WDjQbHmiItAP8Jaz5UGnqYRVnfxYxqke9yvsQ7NGToOimMcCaHkAX8MoMa3uKeM3f
0LGU/ebe1o97D3Jy6CZ9hovS31BZ3V6gvAyrIFAVJCbJs8AsWBGil2OocDvm1MAKHCjQKtrV/w0o
dH7Qy6Y/tQHQskUCmIvqDaDEpa18pMJqNaD/VDu7A/bi+gEbZ3KyQBgPeC9w9wOIOk/tun9tk0N4
ovH8ug6gsYXCfR40EUQBk4vPXO4KjEl3WKZdHsxg2CGCaOu9szOAJ5G+RXGfnWA72h6hpM9K3xuR
Tw66G6gUwNogFTM9LFAcYm7clxuASP3YM2FPJG36K3CKNrdOjlijR4n3AWlqGmrmwmYLGIfYN+WA
yrP/JgNqxHRalrTGAIRAgrBYd2AKLW6XhzjMfkpke0OAY80DAZHw2iwo7cwBBboH2mbiYRv9n8S0
BIEu9b9kDyttmHwJWegRuQWug9CA54MPhwPUH0DpPeawtrWHrau3k4mXP9OYTYDzLC3AWa1H78f4
ES4LAhysX+TJ64hUxscfeGkEsoi38SGzgTth/1oxSvTyCHQ5eiWgo85wwoM+kMl7z1HzWcO7jtUB
VYoLhed4D3ZzDuU3sbGDNtm2VQHT4C6vser/GAZq8xij6TnDGls4YAd/gR2BLkYXwnvSp/3b/u1N
bwPEsdS9JVesHOmZYya+r0sTng0OpgO6OaGmIVg0b8ucibuE3fU92Vz3LDt0YJpvxVXdTOoMOlze
OjM9hdkCv9Pkf00YBCognE0xGE5Oc5092njPDpDKfLguWcugke0bwdTx1CPe7NAbcJlbIpfLBorg
1LXRexPi1a+tWyhiYPqhBOk9lmnKcA+1s/yC8MocWw6OiqTzfNrJimsChsamxoALwYD/dFrGDNEH
Irl0aaby1Qvx5UdwYKFuVbVGCCKL6SwPIehMTCJC4HTHZgC/X3MOGBRQEkCMwBLbqqc1ZoCmm3gp
oN6ywOlYUnShGh9Uzc2DEbI+79uyHYMlRXa8auGxg0P4AUa7MU8jtNiHMd2KpSHhEZtI8OxTFAit
PI7HPAGI8L4K0NGJVKTcWvXL77T/SIINoTjZEjXXYFpTYCP2DlVLksey7sqk5l9sQ5RSTBN/tE23
lWLGMSdTiaFUzfbgg80cojr7b0yhSDIiWwuCXQtQ1uie3PdPunXqV9rp4JAiAOolHersZn1sinie
Qbh1nl+yPfiPY1UCNmoBMNTDOYD/ubCke0R+JCbMcJxLNqwARpHgiulMvQ8pxlnnzQ8DzLHcVqBY
EO/7slbd8AcZgvopHZs69+myvYke4fchY92l34k+y7T/ovHSYPCOf4qM0yphG4MGJZ1KNgLJsVQH
FR2hxFOIvXnYanciSN++K7TQlchkFriy8KqtQbNDwoHDZFkQMBO3GcOPgzUD7GpfxOPSnrKehrhd
aP/AyAaYJcQ9HgQhYsu4+LIhWQou0uYlDHB+IrAK2rp6S9zBw0dWWm3AkaLmrfSQJp0H6BgKQK1x
ruSgL/Y7ccqOG/R84FxyIM3qrFbpjkqgPcKaEUYbhXyXNmhfkMdGoBtR5rrxKHiYt6X5TWmGL10m
wG0GYeIqaurD2sf1mxvglqnrFkmYfJ7vDtf4pSHD7ykDtzvPHr6LTuLN8oEsx4nHIGBSeZWE/o03
/ovFYHu2hod5SKFMheCgyrIakjXIn3FXkBG5TCpcLkHE4ie455Pbwnt6QyF8W3RzcLciXs4RVIb/
c3Zmu3ErWbp+lcK+Z3UwODe66oJkzpmaJdu6IWRZ5szgPD39+VJVpwbj7NoHDRgJyZJSqWQwYq1/
WmHqeSpcWrM69QKgwhzmzMdUOjDufgTniNGim3kpOScL2/eg0RBIiOoAtotSSCdi0NBpUWOnGzfC
RFVQMSnUnqrXKEOHgNZN+DHSEz9GIeGP2CMCDf87hWQZX7p08M4Zh+BtZufWPpmj6atQxBTBdujq
9joF1h/acrTZnEqAzNoa1mdHpHRo8Sg3oCCiPSO88+4QjyHC0GVLYGA07Vdu7yME3nJHkkaCclJs
0TK0lyqOfo6ZHj8hxbFCZ+AwHKWenRLGLkE0kjMX93P7kBL7GHQ1ydp9os1bsM3oDGmp+6YFr5bq
2ve4A/AbJ0VXP8eVIpKomkvkUqSrIsT4PvDHPkCjNYdkiNPASvr7tOWCZaJ8zqfe3GUpKnm2guKa
q/cGf5EFtq2d3JJuCvofq72Jq2p+Ta/SjcEe+13SJEXAu1ZA+1omos/s+5VxDRg1b3DU26/u1Hw3
4VpvXDsrKUDrEwmsN0NLOpNVz36R18+Lsd6vZJGFckLiYrjt1tH6L50jnhsxksk1U2Ysq3ZXLyvG
paKCyPaq4YYlZcAMGEZgKfujapt017qaHpgGQDhzEXu/Qha5y7rkUs7pF2eiNVrHuvEd01YfgkGG
Z2pf5mCiw7gx3Kak+UXU+9XF5PpUzUUvULp6tGc5xv6RM+2L3vXdzm3GZm8VqbeBUbH2c+u5Qa4h
wkCwiaQ8WPM1/aHSmszkNZm0wIRv3Gk9EOnaxoN+I3rY0paO5ye0en1pSqqCShh27kfaVIfep1zM
QF2V9GPLYMG8hXIy7RDZmAT/sGIw1drpXz3hwgf3A+3BUo0PAhXhG/l2xVsbt9ejfrRPbQzqhgAw
0o6LKg2KmwVt5qh35ofH5JGfKlbM/lKogjnA7PFFLzFgsMloDKPXukGKkL1ebSMvMqH1R2IWDK2a
30ZGWu1dZoaRG+csBzMZ0enYazff97XdQNRPzXYy83wXrbEIqCuLM1CnvGTzlO6XqS0psfMOVTOj
SKqtbkT2TxQO6aHPIboyu26fRy8d9pnmIEOp2Frb3DPuFaX8ce5weE6dmkJzLccnexILECW/K3Qt
blUNVf9Lay3JD9hFokCy0hMAmYTEf4GyqZ4ZMlm/iMTyNsZgZuGgtOkkhKh7X0356tdx3f0YvbVu
fbsXi741lhTJGANh13XToVIleCxPm9KPq8jZ4+3o3pm6AWrL5cxpomnGqCSSC62ZdtKYA3kGkywQ
rGW9RNa9evJt8YgaRq6aTYQ45eltZEMpcurUyCwoOG8St5e7khzfh7jphBNaRCODKGXgHHS70neT
qnhBjdRUcPNOTzO+EHd3XlYlvACIR3nINfJq2kOkqbc5FsWL8sRwSVEa0NytSGNJlQRNDaAh0WPb
TelMm9JaPKgQy2lOZtnTtUDe6bEvmj6B1UmEV2ySrIj7oCkbc3kREzWv78167AQLoM0mX0qKwoRb
rQ/MOjcAda3M3OpyGgeak1y9o2x1mmtss6QNqJ0hCcQ0DQwkintbhXnVp5uVOhDop+jpFCiKh31j
Duou6ixnA9No3KgSDusQrY7nBDXCBPsyCIBpSlNC/rbKroTnt52XH70qZgHPBqzAxq5GwDCDkYQZ
BfMEb80Nq33LAADLhzxKQE3biosSdOA+Y9gUtaVCbIuju50YHjpsr5XeXacr09s0rdHeIXT3Dn0X
Oyqs5nYtA5QvmhdmugZFLMe0MCgn+/TNZDCK5dcU4NVmKdx5QtyyLlgIMrvzDk6a2g5Z0BhXeUOK
OmoitrfWM96Rlvb5fQo8tvjIeKR5WlxlywCJmTlumMoWlcHoZOBbveqzAZavLZG/Af2uN+mQq3aP
xL6YfQA13qeIfXwObVsZ0XOvZBc9zpW7qG9JVo5GiUhhKrKtXcEafoVjnYedk1IM9UyeX5psV625
dMNorNKXLC6aO0Wsz1NaJU7ha6D2N62W8irZVymVLDdxyrDUFbC20cztCzyRkYagnu16GJkmUgfl
0idfu0yXUdAw42U8NlPSLqEoZwdq25u67B2a1zTvHd0R9a0RiajYTejAiKDvtAL+wLaRbDJU8kqU
TNLlMI3mq5x7oWpnWma9PpvzIr5PKk93idaYoS4bSfps/5CXCX9JLLJ95FVlSMxO/+QgDw17vbmn
4Z5PNhEvm9acOwqO7j7LVYQw3Y1njAFWtZ2HTPgVWteQ6cagsLzQAPxY3ayzTkGRlwvT/hg8ejtb
tb74VGxgzvDGGxjt+Zu1jPcciPk+laPx1JnWfDTH2L3tGKaAea9B0bRGzS6uLbbcweifVyA2COn5
dRAIwOIcYXKVTEnoQr8iy5w1P3FltssJbrrWiGS+5Uo9wkNRbppjfj/rWh2iRxi3rpOs4Vwo7TKZ
NUoNCzP2NGKn1GZkJ1QTaiuyLGLoq2NSuzqtXG56+ovb2OunaeM1jv4NqlKwwypoLBnVzdc+W8ZD
jRqEYEitac7oJLU2qFBWy4ACXYXZ0LkbzaUjwAnDZucXTRS/IvFsz2lO14eiSJ9uPHNpEN7PQ/uR
CiBzHWWlHgyem+qYXQoMBUXazoh49JljwuumrdFZ8taDzQCnZEHBz46PsdX1m1ExswbfjIn2v8ie
5NDEh9ZeykO71NaPXEmKQlnVt9WS1OcILdajbQn7JJORU2OSRcehRsPi66NZJ1uVmjWJenLcMu2b
hg0ZHcOqCXGn/IeHe50dmdNWuWo9tfO4vpotkJZvLYs3+wRzRmEGjXfgMOw29CovlrSjJmztgRF1
zNz73uZIcuq61x9NKk/6o8EJ9dkir9ZBSW3Fwn1xQOV3MmUA3dKnD5GnvRJ/kkPJ5cmWLN2bUlF/
rMvqHExCbbfsjAcH2VtInGO0ESCXdHmKi6dunTY7G2MlNplAQJhVEwI2kfYnOglsEbpj0bEabypN
kfUrWezU2NV+ZnZ3nqmGcK2zLLTHgcCbwb2sFRVz48XFMXMdO2h6ewm1vnMw8dQ37iAvCIc2dWFU
+7XP920yhZmD8E+1nXFDTsldVSGmZpDXS5GUJkG9Sv/CuLW3Ba7fN8faDbQxQSHlWE/wnNNGI1Bz
w+z1N4RFF7tbd9ZQOQdLq8+9ZT+7CFtJXZpbqJ7kwnpfwKArvERtLP0l0tu9AcYUDUMcuka2sabi
adDy720iqM4gRJhWBl6aHKSVnKMOwRVetAv8s+PHjS4Obr0wa4ytrvfhCJ2QXBIT4srcREbaU+pp
d1cdKrp3bjF8yUbTHIY6SZ5SW90Yaz8EDMLNA92IM+oTdR/NmL1UnMCHcuX9GawVeqRLSj9rzHRj
Nsj6Gk44aK3Y2HbddfexcpFeqHDeSjMFN+NU2cDejajQOgckmj7NyGuN0wr43YzGY9Wal1pNb66e
1mHsLd88VIIJxCncdGwcUm8F5Zsca1slLQaOpga3MNMmWGCFD5DwxmZ1k3Iz9JixjKl2fngVxJYz
4/0httc4kXZV3zNooH+y4wy0a5zTkPyXIUwmc0Gl6l0ytazc7GbsvQye9VIbBUMlaJqGLeqZ8yj0
+llziou7lHGAxspjVrMtvi32VH9P3HiiKqv0C/R1kZ3xTrAXQkmfHWWBDGuUiku0ZFsZIe7vsQEs
XfGl85r5Dt8P5DHahWC2Y+s4G6O+NzxjeZ3Y/Z8g0eIwa8DtvVTeDriqoMEm4fem00BLpxKBZY2D
qEneKLAxgsVdkj60mtBxpCH57yonmYOpQtZ8AlKALWyH7z2axaOJna8fTXcbZRKBVTvcZ0gvOObc
Z2pX5CIaQvQi5V53YPpjexn25tR0P6pWrvtaxgd8bheTvmWvy6S4yRCUoAf7lqn8WUT1t1zFpwqJ
0M5DVXwhnXkIwaPH0B3U8o03T9+tFNShVvZXv07da8cmH9Tgi8WSFyUxLSY5d6lTLgj40DwkZ/zi
3JJ9g7WxNxFlO4YMl8Kz9rk2WefGddQZZpsqPxn6d6cW8UHrbPVztVgftnTtG4cdKcAypW+RXidB
PmomeORQn4tpWD9Sp8taYrCB8yApbSQOXpQcXTNLX8eKzIlqYGxTWRnqa5mxIdpODmtm/cS7EJ8W
Z5Y/of7no0qiYl/RLSKbJLPbIAxx389JHliMibnpoCf5la51SDVsixgz4sLvGNZ5dsaIZkekpfk6
ypWaI2Hs6y7qOze7lLhYioBZ5OJnuTqgbWY5NcPDnLc6wpHM817msrOeHYb3pn6j6uWitHLcezCN
6S5vwIOgz0V6J02v+s7CiYuTowznIXbi2UZpaGGki8hpG+wJy8Y1P+UUzY19JoRMvxco91VQlfNM
MFEqptDyqgYDga19VzbjdWcMFAv9VmzlZDcZ5V1alMlrT0+9H8dx/ejWqTnnXp4NIR27+2VM11rs
smRZABkyNLGjcO4ki7bzp2wAHxuxJlAP6+YTCjDPClS16sjSoP+o1ZLGAi9omxuJyu4p1wBejK4u
zvgUugNYDeoxvFOXJpLaZc2ZPtMmaRNhdmureatHiR3WQuta3nNHPlB02jMTTbz0m4Vy+lSYojuk
lbXsJEnXKHN617gg4i3vjcGtQreZMDf0yrhoraOfKVHRJaSEJKBeQRwz4ZXEnu91TxUFbpjoV1RP
CLe+q9Er5sFUj3bYDX0RrFJCLvQphL21fDMl/V83N/1Lmrja1lqyq29qcu8zOl9aHAOyZMIuv62K
+WdmN+l94WHehVKM6o9Mr6kmOtT0VPNkY8SiuejSTI9WUsxHq2ktYoVMXHWRmi+GXLUtayTfWLaL
THldjbAncOYlKxamOXL+30JEP1p6l+5R8q7IctJO3+fCHHGvAsOjyn4XZgXIktCOrVYxBe4Iptdg
xPD1wn4UmPf9emzw+02gL40h4yeEPdYhj1f5SGDLuOkaFPD6NPbBWOiQR4mJP4FyCHdyvWzQyhk0
a7wPLfDCVakAnNfwl9GV0z+wXT+NhijDRDGEtI9RslObK0oeOz7oUKxsGgCqhpTywChggAR76YMI
sepdq1vz4iM00X9wDM3brmB6hDW0gJgaTTrTtWf6iuIOzNfd0piRuQ8HhHZwQnTh2ee0A3RrksR7
Z+7cFRWL5rPXJqPvyAhmlknKW3JWqNJtqO9kHW7KdUkR89oUD0T7hEz8yejLPQjWVI9u0WtMAVc+
2Q2JOMdZewvhnAGHosDKuo6S33aNR/NK6BVl+nOkvfGrOSfQfEx0bscu3S1jafgC00rQC6RNKKX1
TYwBkYfIvqmVLJFMes7NlOvPnjc6gUJldTfx9r2i/fhpXC0qVUxrp6fibrSqZOs4SP3AhYA+6Vh8
vSE1uhvHeJMh2qRhcDWQEme5tUnEVNmKhhZjZnM1a3T6tPpMSrb8VrDszQJsrsjGC/VE6bfxRATv
tLdnpGixhTxPb7x9O+f8mEEjalrXIfWzeWGaUxrUI0ZPsyE6NDJrjo/a+clGwGCnci4/Sssdd+Zq
/6Aebm8bI+XtXAFacFv0pzHG3dzm4o5RLe6+V25zSNMo991aNbS7suOoR+7lGkhvsDtREMHiVFoR
sbysTr8p0ADuMvS8QT4vMHjX+eTpRI7RvNZf86G8zliihCwr86mnBWSB2Nlu8lIPAgcd7kqLfGSa
3FcSCr2Aw+0EBD3wl8dViDih3Dg6E2Sw/5UU/AYkPtOjbjJEj2/JoDkpVUpvnQxnah6IaNRuOZqX
fdoOLR1u06NijC02gwn5VoUwuKdX3+Hdu3fRC500yy1A6guT4jel/QN5PZTTWD3MyKuGWFh0SewR
Xg8iO6ymEdh4IXzqo5R8Lgt5Aj66neMmGnevJ4wvtljKAK6DO71SM2w9toG6FhUQ3Oq8jt6S7ycm
Ed2sCJYf5mIcQo2RUDf27FRbEmaZTUqjBpRQdHw42yNeqxJtd5QsAQM78ptZzDGFW1aF0p1XMlN6
Y0+C0eOwdnooZu+aT6Csi4lhLkDRDG4s8bHR1ifHJi0vaKdurbwutmkXx7si0m/zsrloqNkCQ8cZ
586KgxFw5tAJ5F1L6vZfJNY4iIayQw5WZvvZTB1/dKLlNotUhuuzoiycBj9FwcnOJsYNu/Zlqq7g
P8rarkU4U5W5c+pXRz71CW1DMTLUt09rqKHlapjOFdB2WwEoZ9qwA6Xqdy2qrLuKAGl6kn70M324
RV38RZs0semKSPORonUXg/c9dMzyqIzkC6r3LhAz6uvaohxpl/4G0G197FynPndkPNaye51tr9nm
mHuB3RjhMnegn7HJrPhIUn1EbBrWik4MX8jDzBYaiGx+ZrTldyvlFLeTud4iexk3VV6OO6NILpFp
GpvBtR6teBjpPLy9nZvFZs09sRWxirkczbPp8PWaGcZeWX1pc1SZkyWXTQtWYDkY5hrGCmwMVCl7
Z8lTNLZ5eYi6pHt2RuPr2q45ega4h8rsEV+O3g+d+ciUcnoVmA4Lb1lz/O34e3GHF2wRXlzva9MD
D0vTR2Oe27fMrI62TJc3jFr5KcplfNRl5oa4CcmxVe1breeSxs1qYVsX45a5EuP3dlb5dqXF/JYV
xniq8DxsFcbEx6LFMWe1iLJjTaCSMSyJG8O8JScAituD+YOE9w36NE4q3ILmoAfSNm7pLUpyF0AJ
RwZe403a25F5R+wp9c68q4W8j7V+y854RBb+0nbJWc8449DOpUFXIzt2eNeR1vUb/O3v8VzlHKLl
9aQafVfPu5Bz9QZrLqpTkd1Iwi5o5NhY60hgkp21S7SOYR33Gy8ZcZoM2g2Ty63NMHaAsr3EPBnv
7DVDiVcMP21OYII4nHmzUGuGM/e9z3h4GXpu9gPnFI19QRwttkPyQYpcVxu9X/K7NO3PRemyAkxW
VazxRuBVfW1W+cxe+GrBpG6jwcPDl2hm2NkDSizaWySnZbrlHF/hO/N4E8een3W1ceMZCUSgHj9j
tuAmKYb15Ob2o1Ev0y5elnsdpR2BDgpVzwrnuOZ5QcuO/bxu9OpE7dZc7TWFAnKMxpd0YHBAJxER
6HJFtT0339y0+0mcCD5ZJJiuNqBwKKL4vEYYQFEnrQHmR7w/DVNvHWbh7s3KnoMhLgVUIAVMWWBM
0VeFvAmhkG8okcJtdc9JvGYgeesNbdi1dBqzIEKLvrFwTvuiM85FH7d+ksNh2otWBxVGCB/U+kkp
Q/f7SN4xiB3pSQHmmFsmLhwguiAuk28x7HsKop3PaNUbLUjpuzZu7rpbBOpVYJXlR6TWl9Wziy3D
RK6ET3FrprJBEFojtcvRsaYWJlIvaqBx5brVzXW+9fLFDhLKppfWWIeg1saIu2uJQ6OB7nXa3N2S
gVKfYNakjw/f3tYtBnpIXiyEnjwtceucUBZMEGVJuhXoAtmVpu/NNEUYzeZiZ5j9y5gXdw1woj8C
il3d+OleyuZNueI5SQYsiVOyBoRyFqxqqOxFXHMzume3d9qNY45Yfa5C/VrSV5clRVK5vrgTARB0
eEyBiDQYeku0uxWlFSM1MyBmcyyp0dp6NXdF2aEBxh/oGaG2UC34c75yk2h6kd4mjuAiJoZdvOO6
7F5BsqoWyt2KCU5dnBOeIXZA/JH6e8qePoatYbblThsaTQ8X8Cm1k41A9hOPGokzbuv1cFdWlUWH
KU4GomTz1EnQ6MwN11EzWm9nWYPybswptuaTrrfjyxSxfJ9ye0RuIouot31lG9GwhSdPOxgHb+VW
Az+3wZsFoi/UH+kfZX7/TrTSr7PwosHSDenQXNtag0zc88Ty3cVH9fM/50L9TmzXr3PwFm2d51lY
eKX1tUQfNY9ncDumEiVq+YNgb/0a1PT/yD36dRReXMgR3y4qt1SYQt9TVGc6qw6QK1gQ8BHbo9KW
GXyVnb5R7Nfvbd8sNpheJMvLqg9lvSOuZb7/z3/x78RJOdf//5ecLUY7cEuDPe0ipai/vIaDzZre
S3v8thrLH+Ts/U5+2K8D9DRKityFht81lVlSPkbRiwSsSf0iNvHm1lnOPa43aM//8x/1e6vk+v//
8kfFSePkSFHXHTY3wAutWMPBbOXj/+7Zf4n30oUxQc+2664aGjuk5TH3Qqj0D/K9fm8J/pLvRTUg
YpnZvFcjBBmaU4GfCLDTcaI/ymf/vbfnl2ivovWUcBGW7JTulcwuw4ciqQmz5A9yqX9vTf2a7FXp
FYY4vIpJc5/IYZ+bdbhQjk3aH030/J0F9eusP0iUgnyuciW/zXhvIjhB/UZ7MeS2SVv1v1tEv078
Q748oINgKHSb22AQi6VtJKzA/j8vot/7C67//y9LdCabw6pFtlKcXaluq1O7haCKHYqJJbRaPSJa
pKn/ICfw937ZLzd5jl4ytXouSDdaTDAUeF0GkhGOSxynW7cuK6CrMf5b+t1/vc//HX+ou79tZd1f
/4fP38Hc2jRO+l8+/eslfW9Vp372/3P9sX9827//0F+fVMm/X7/l336CJ/77Lw7f+rd/+2QD+9wv
98NHuzx8gAD3n8/OS7x+5//vF//08fksT0v98ZffyAqr+uuzsfdVv/39S4cff/lNmizl//rX5//7
F2/eSn7uOX6rfrAl/u25/vEDH29d/5ffDOvPyESECa3m6bbQLS7C9HH9ivT+bIHlmp6rM6fapHP8
7U+VavvkL7+Zf5a6aRIDYFkMMrDhzn/7U6eG65c0/c+k0wnT49mk7RhEo/7fF/Zv1+af1+pP1VDe
qRTZH7/TkNe7/p/nkcvpzBNZOBmF1IkT+TVNnvrdgJyLHnDb9uim8fyQfXFuVfmhKZFsOlTUW4wt
GYWr9+4Y+KBtWX+RGDVe7BWKpa8ftYxWaW2+ydg6uYt9i0Xj+yqM/Twg9tOx7xoOfYdloBMrPefJ
GI+Apc9NvehBsZRvaJz2i6xDaIl72RRPaHyuvdNgItdPayL43hIbrQNaoq0Q4NGrHAOvHU6j8h2t
eQdHeqk5YIAm0fBYxNFPC0EmtkGI3oiusPluFMRaoxAnC0ubfFtI3H/O9F7BlAcE8JHFAyUztcm9
LRLUCsy2KjBj893qQYKppPqMJ0LOD6DcztZQW3Pov6sOS0Msi4vXgUOWXnyfocL4alTapkzBGATl
8WzU25oAADVoLYJfDSUvvO8Vk9sW1vPUtl+J1sC/r31cFRx+Peln2fWTT4eS0VsQamSs4liIERKN
6mSTmdQAbUzbnnYHq4fEypVLD6DB9jAnoQtTPXmlDn7Xm/UOOhk5h+1+wc4+X0MY7oe8b8OkRWwq
PSTzY9/9YPxv5Sck/EHmeoGdj09a9h22/VrtA1dni9gMMxPsE7e6c8ziNqmLXeqID6syvhZm5fJt
alNExSPjHxJR1Vi925uxukYvGI9LeltU50b3ku1I+kvnObTW48ekG8sNeQmb1Jua28o5z/whS4yB
HTv9Ze5heaGV1Z4BqK8kNXzjviAHGGE4lIXcZdJ77RO1BlZMzVItN7buyo2hrDk0y3hLmMg1ZqNv
UAEi0gZi8JB1eofLuPT1MWUKbsii3ESZ1WwJx7hz9XIKbH15ctyMt9vDfL2Kp5GQvmM/6O9KOo4f
qWgNHGe4NERznYshfpQrlZn5jwc3UiLUTdKF2hU6UCjmdgosqUYrv5ToStoceCbTasHd4ooTFf7C
7PR8H5Fed0wNDEEN5BCSWUyvDUbNTGb/+vD5f9H1C2jGxcagC/CdfD3UXUuQWapvKlVGRzrzgEF7
5matyo+5JZZmreqjvqitQ2jAXq0eKGc3xupopDVS1etHkmER0qy1XYHK50gcx3D8/OjzAeVAFpAI
YKH7mZPTsuAKJqylCK1uaY6NWfOQ4CLWVNVzJzS6H7lo1tBllcG6Tg+Jm674zj4fawebj22Kexa7
Ho7FejaN5bskCOQ03zoroIKoeLV5LNWR3q5BdJijBe31PHTWe3R9XAXmFx6xoiNXtCB9NXVJ6zHd
12t8aTsqeNa6AVZbQllkNV3krHdfPl/p58Ps9LgMP1/05+emAzJp6RNTzoBoQ69cMW2Yb2Neekh5
H0gIIjATVc/RvV4jTy/R214/ZZ6nFTQVrH9WmnLnKecWUyAurj6x/HUZxuNQs78BDozHKL7NhvvC
1aND12a70s0cZCW9Oo7Xh8+PPh9iXSCYrxn5teIOGK9gtUoIvJGqWY5OvC5H9L4/FeDcRjQx4zSx
sBw/P1ptK2yjpdmqdnnCogqA0uB96ON4OmqL3K6OK/feFH9EQBNwoX1//HzIEtkfdYTR40ropm50
x8+H5frs//w0F0YXKoUswsYRely1pDsKETHPGS1se7SGBu00AaVeli1h5hp47q4Pnx99Lu0ZU8jR
+LHmBGwL6z4ZgcmmsoXqzaP7aAUNI92h2Wdc2L5f3pCRm7vFFa8kvgG3aEN31FKF2RRZQeJE28Gc
vqre7Q9r554b6N1NOmTAEatzh7bexZNnvDUZmbC+VSKmV0UxUd5ayLfF7ITKJbyQNSwIgvbyk6W0
sKNx3X+u4c81YWjlfOjM8rGGtT4CCxrHz49i/D+b3iIz7VoZBrBcONfF2V6tYdfa5jk3upjpBp+P
S5VPxwqMprx6Nretpnd7LtzMa8LOysBBj8UGSerzPoK3lRV3NQCuy6i9U2XV1SmfE+uY63t70K5M
AcvQKc7YU0BvZlQNuRTyoGXNZWya60jJIuxFbAVLrBeX6frgVMOw0XA5BehLbvp+LHzJMAS/EqYe
1ncWqW83ji13IKIGZsylPbPKroJFAX9f3xVR7h5qxN1hPbN/JogmgtqOMqz61QaqiTJAIYxJST0g
b6tyt6lccV/RRRxsPrwtLfvFVZr2t8/ynGQ0TzoXm2Dk+1U3fsZM5ziu/WORcWIQi0O+klntaHKo
twW4vGLO4dZiyN7G0q29hCl9G0Emg0Wd8LjzHvXzCd3nlUduoK20aqMpLkxn1um3yCjdsCBB40Dg
D17Fbr5AciXOBEu1EgBWu3QLZh+omZOx73Bb4HbXl2redbrzQtwBhL0JTV7YVhHUK5UQY7LvdNWT
GFq4DjC3dg/BgRsD5U/cIhHV5UJEqn27kud6KOz8RxsVzzgziKnAMYWQp2UFrnBubeG0HNYwZ6tw
bmMz74gccuW5H61Qa9JjDzCo9H7wO4Qdm7RIVuQgsQwkYIcRhbB7m0vTN+7WJBkN5M9Kbyd0NIiE
CB9W1g+hIQ5vjc3Soz1gNI221w0NUhreCHSRLJDlaShI252jeDjVIdxFcuo4ggjW5FQ05Auc2+QT
hdSQQ6HSbTw+TGjZNk081X6Z782mmffKYAMyCUTBtAIHB9krym7GGejcOp2jTtL7Kjogn0l5KQag
NswECTUWaSqpGFXoxEQpD3NKgm+ka5yXGxxk3d51k0trFRJ8WH+X6PJIk2W5DpQ5uvJFb2Ndi8c8
aAX6SRS+xom8H4JYstHy5/bCaOLySZKGnRn9oRyr5oatd4Yd7tw98eQ/rkDakhqY6HpQrqyYb2Uk
jG2Nq8mv0JGFIKgG+amBpwnWSNXn4diO6pD01tnLIjKsGudZTBjQuxkPNt0byv5Y/kxdw9gYsUpP
GvnVo4uVrHMI8UIQQtkVLVvPUMOZAJUlyN0u969j6re9VmbMc4kwmQ/ebdTgUbJlhjiFwNBgFORA
RUsMx9ba+mGpsSy2q0kmU/JA3teHHhl5UCcWNiS3fc8j9YEL+IdTWQaovNafNA+JI0B7vDPczDym
pYO/ngMuM5rDiipsbzXfWo97rCKiFd4QW13aLbeiIyxXLAMZlJABKyliaM8JYTKe6wVKfWZM5Dei
u55zuPoHOe09sGMCTAfsXUOB19pezXN6DUScV7Pez1H509Tm2Hc6ExY3KpDSLLeYjV5U0k4HXv45
J7WNJTATFcdtiBE41VqCxqrqnCf9PhqNF/QaBPna+XsGaluT8rJdKev9bhqZXwxyf9cPaBglypMN
z9z6DcYoGf8f6s5kuXVlybJfhGfoEZiSYN+K6jWBSUcS+r4JIL4+F8+7ZZWZVmVWOawJTbrS5RFJ
IMLDfe+19eLd6TGk+7CIO+wYWjSNq7GJj05vHUYN1adnGzZQNgPJc0GG55A8IuBYd2G9h3bSrOfM
+R70+KlJ3ngLnMvUV8d2EPKlrRFf603+aneA7CLEsIEsOYSMad6d/j6ABfvnq7/fhrTbd9Kzjv/7
v1teSVFotkaQJ6lc4IX9Qtntrcai+52jfLhhpJJ7RXBmP2RLtI8PlG7Jjg3jLR3bp8Sf5hPBjXsc
KBBEjO46Te6XTONwS0P0Zmb3qz8f9FN2fzDrCni4X6D+Lhiw7Qu/Y0FXDGyNCNjJBqsAoIUo8pjy
a39wqM5MSnBQZf0fxDLWK6L6n3Hu6ktrWm+dqJ70bLJOuaCec9zyImzxJ5/gamLJRb0AUY9VGKUi
CcQYfKajww2IuxgfHCxPbqwI6mNmYqpmGkIduzKKeIe5lVx7FulF53pftZV+GUbFUDm/6VP4Ornp
JaMlqmr/wauZ+1WegdplMj8aj1PGzFZ4xUqanQcN/5nIUvMjxApOvHJyv5hj3mplT/u/D8SDTvta
93/Zpcf1kLny6KRPOa6btdOlVuDjZgi6znya7AzeVDN+y0Y8hGmv73kervbnSO/Kg+/2D6LxLnE2
v8segoUwFUb3unXBEdhYM8xik0F2wJOoqIHorEMweqncZTILOB+ef43hLsKEx448DCLgyHqKXbQE
BRS2o8GdbLMJukWxmgv1qfK2O2de3u0Y0dzuTdOg0sIeSLX+5qtMEEI5WKumA7pVKYBc9K71XD6M
GUegMX72Oydbz60vsWrkP9Iy3kG8pXtnRP4AfV9fVNmAg8XkaNeCEOouoFHbwDccZHGAWIIRGwv4
3nivNcombNhCAdZZf7BDrmw02KvJz0N+BkgBaRWcCcwrZ2R2KaVtBuG5VRcTDStuXJ/LI9dXsnM7
nJhFu2z9ZKlQL52zMllRrNnbpq0PXLp/zGryNkjAKbPyTCwYdj8bEuFEXlcBb9i4dO3C2osIgeIg
QmwMYOa7LNq6mvrCa+WuGt7HpguPPjgvxvUUEq7I1r3eV4e2YZSF70oETgEMNbGcbcPLOzQ6UTy5
0+zQhKCCtkSQ4KPblD4QlCHLUeHmR1VHcKREN2+1yTcODZ5MyFtooRPkZBKgHIbPqdPDHcYF5nP4
2EplLSWApGXkD8Ny1sTJNonoS00Xfocb6AkzVIhUi77B9+SEFvNPo0QhiD51gOe1SBymnzRVrm3R
LSZnWztpgtRW34Eb0AGgTvauBj698+Cnrzoz49qA0buADh5h8xQrvDPzoiVWaknsGqiS6Efq2jZq
7YfB8tZoOs7MmB8l0t5c4M7TiO1E9AGY5j7x6qz2bEas4FFoH/AGMt5HIbymHooWE1Ng5jAfyonF
xrYZumL9XpsxL5ICcK69iaOKd46y+Yb0iWk100KgV+USJT6yxRFjlnCigH4bIoV0PuWtxprd69sZ
GTJkiKU7Dc2iqkxz6ZUcuiU/irq7FzjOayb6/XvI4ZbXbwVm7cVHP9mqobL2IxDJZZml8NP16I9v
50wx1bzW7LleiVCxGjCRWnGv5522gunmHPwZ9Z/mgE4HsLozVPLmmXL+5H+gbENfMjBqhCHHqp/8
YGHxjvjgR540POfen3qXNW64KKbGATFvwl5BsL6wPMQSmvfSh0zl7HSoAkys7diaW1UrL4haHWmz
92EQlrlvQm03A/Zc4CPQwgIAwSRirll7gY3dX9ta96xDZaka9zcpVX9B8lhDf2aFy5qefTuzrL2M
tRdjzL61QboveR49V/RGdhOl1iK0hIabbSiezXqiAJdHgRf12LAZBK00ywWot2VjNvJgMhsP4qRd
aHU9/yZR+eBUZvapS4bytCblszuvZVVrSxqbzoPgK2w/aIpztxu3JeqtveoKuXe0V86acYBNH1Fm
qC9lm4Qb8A4PniqdVRlRERbWROdpGM4YIhBNoqObPH+mkSC7XSbG6TAKikxGj8Nh7t8UHN5tqckW
F/QkAn2ep+3gzh+Om9grv+q3hpxjxDVQz/IoInWho+5iAcfIBM7RHU1/b3iltuEloUNTqIQqrEML
c54+S9wBIGPgSU3yqKLOQUPNAwLzf75yGscOmhG7f64quWylMJa4zY94fH9LgH5BzwldbwH45f0f
uI9w+6JVn+mAXL18JaQyDn8fvJLVvEbxSvsOeSsWb8gTaXbyXa8+CFRCDda2oEG5tk3Qk+HWyp/R
poCuoTlSJj6rhZDaZWaVOxY+qka7JIMDyvkMkQolI/2k3EctLh8hBCPXqNKDV3vdQ5M5L4DwnLcw
0bp1lzRy0+BhfXN9DGstdXM21sama+doJaosW2ljlF4GI4CSOV2aOpkv1f3BKcM3VOvhypxLojns
YNDHd9tC9uiNONjbig98pqOOo5L62Sy8z8kL1T4c4FbULH9oLupxBxd73cuGK1f6BnB6j/h0muBL
hu2sr1lurGbPHA+j2Y+HzrXvF8v0699xANfeTej0CkLcB6TYNBdrEVggeh8V8Rtlk0bPdZmgExnQ
6LbcrW/GaHfrnFYKAgsNt3LfmLvYHj49bS6vbeLIx8gsdyG8mTcYX5TFEOI6PNSBrUfbdqayKGMW
Uhnfszay5o/X3Wv7Bs9p2n97rVuf2uJPErvaESnbvea0HlxPugsgREfTvZWiP8rRPEOwaE+Kamej
mvwTMyiggiH6JfXlbJqvVSYGIgRxVYZrq8z0vVkmB9FWGIMLwCtuWtFV8B6cu3I+g8NVRlG47OcW
IEf+0BdFvR6IfF3N8bCTyLhXfpi814PLXczZdchaDUFD+clBv97L8dU1aeApU67vvGtcsd06yb8F
ADa0e3pIIruengwYcSfGsN8TAMcdnkDULQUqFE88+VlvrZBEFK9j2jwkoEHfMKQfldsc0U7AP67G
RTzeNRxNdcVHhVTEcz5BLD2I6Mf0hH8yrC0G1pdC68ulKEv4ur5C1FnfUNEfNOnSrYtwammPU5Wc
BMrJBbUffLI/tg8b1OlWdo3naPC1+ThWCJfagg5O4lxnf+yv2SAzCOKBPYfZwXDe7GiIg9FlcSb8
h9nFlAW9r+sQExDm+X67S51hVRUDxgjrD1KsZ6fSsQBDjJkxDj3EEAvhmNbwBDwryObwHfQ93joP
wopPFdHSYavq3GW/T3c9cfMbH9IMR2Z0cmVcNnvMWsSoJK56ZqowJFb0MjmmtW4yvaUH4XEAVP2r
ihNic1LAO3nrsCdFtAtcQfdWVuPWtAvoVDb4FWfunFdN02jXCPGQmJpz0zt733nxY+2YzmnCswi1
wnVXDv6ofX1vyP796u+DL4iNn9ut3WW0fe82Y7Ccly5nH52kBi+jcHYVna1rJR12f56qwtgTxIyr
Nkovt3ffQ9u4eMRouKV6tzeId0Ao9GWP7qvucTQrkUnRt9j3GDu444leAPqWbh2zQvWV3av0wj1n
GRNOL/VekuK91tsc9b6KUHH3D57lqVXtVaf5bmqlL4a1ygECDF3QR0AEmDfslnmjjYEh7C+XLvWK
tuUltcVV0FYZxogzourrTWuewqSQNzpcjwWI4WQu+k3B6IzMAnnC5AGzDOn2QcpU3KTFxeQaVbLq
OOcInxqzFtspi7pd1+hcFkN8K1L0YraUj52c2GpCtPoxoqYpTHYTkRYrJOQomURNmLCYhyPIZvGE
HjheeqJbZVC8g1lh15rtcHocI+c7Ms42LzvgXvGW0uhomxCO4WN5uOprw+vovhZevslm5inavITX
p225w51lr9xtRE6J20xR0E5BxsIfRKFB/gFmZhit5bzUqXaxYMbTKvYbnSYKv+kkHkkbExc8vD6r
kvOlzoS9QrprLHU75vZ2+2ejIHCJrpSLLp6zdK7tyvyK9Nw4saa+OD2F2IMO+mUpwgagef+e9/G3
VdNFR/TGWYHVcD0NAdJCdWTTGhdQsKogiceXu01GM1rjgdNNR7cT39Psc2/b5bqNXPNYgKRwC4YY
WtWGq/pehyf5p9GTeaqmiCsAd9iSA/u5otzlePDkWEVzJlxyhVahQ1rLaRU7574cjc2Ep/mOFZAX
jJwr7gPen655KJDX6X6G7UZp92wC4WEM46GdKWKUTn3iuhiZproGzwi3y9Xo+1t7LzXeanzsyzyx
6BzOXGe91KGQpHZ+sCGsr1JyaxeDbT4ayqyvcRetTTy5rKUMR5AFGwBahmGTT1ssSHuodR8wykAZ
ffJ37lNl/gy6cy06j9mNTV+NoAi/hpHVdvmxtf0PoULkuEZcHCtKzSUOO/JsLFiGvoIr16uB5l5p
PpWGUWDWNNmf0DhihPMZeToct+fwqXaTB7129gi5t34jp2UeAyOdpbVHksbsKO7pJmcbPK5PIXqi
jdLgnHm6zfzIP0zQlw9pVr7Hd+xbxnWguS0GME8VnFChbhHzfu0ACyw7I6RX5UTrIsJsiDYtnBwg
FyRh0OmiNm2Lcy3abusyFikaINJYVU7Ec2hATUhLoNUZOEOS7Q0u1dk/l262k4326eMMBDagtrFR
PGj4giut7faNy8SYbtQSeRkV8pRPcEGGcD+nUbHl3gdHm0J5MxVqV9h8OT7wrdZn6ZtHEzZM2/Fj
UICaRqsetjW+6HM+Gof0bmeo5B66HRYCrXBXQ50OF4ifd6+cPb+VA6kXPqFR28Sy+7NDqO0C4u4X
3gaQanGgI1RF/IYjrQeBDaLHtda4laOrqVFYIVjMHxtcO8jpQv0Fm6BcMJx5aJpyen0nKLL+dmuM
6p4+DddWs5xdP9hoMRHjPQnL+8ai3n4b8bjrMLEi4xcPmYVBAtr5SoqdbjvJI5DYYdFAOPmO+JsT
nRHo2BbU0Ya6Nw1jPleyglio+qNlMYFmeFa9Ep/y2HdN+N0Y1iGxk+nEqQN01Gh+toKxeeqm2gE0
qnl3pUByJeMM/ydo77ouvtUSzEz9DSmguCch99ekmb0dwFF/Pd2922JY2vcFLkvH4cnpfKyEutse
AYsCFC5I0wDEq1ZFjtDaaJ0HJez5G1v8VY+AK/WtZRxJwtUQPibaQnRdsptxam6cpBO7TNfEBZYT
to7OmS4kTbBnoxOQRer9zGn8HoLWfEk8iNy2o++HY9Om0AJc+7lmdVwC0LsgSaB3a2jF1pjxapNq
/6rZBolWEMW0qOa29RnFqhH0StgWN6uwjx18alBlQmwzmGOQmmdyiWwMtg38DEa6FjtX1+zaKZIA
Bn/pIgZTQ9/WdW0kpWgI2RZn7MdV/Gb7MbV1CQPAbkxKOI1dZ9yBwup2DMsmJgbfkjYzncEEz+kY
4iqdyiDvxx8WiN5Vx4JPsJXVmoobnzOfKqdN2FX3p8zqpg5sTX6lqf9Z2cW5ROG1YIp7jFrz6rl2
u7SVSXOOsbkRObjlzT9joSGc7kDDe+KmG8PW8Hk1CTm4K/z/L1310blWstQ8imuN8RPjEU7gpUPa
z3yMrGE9ftpxUrKP8obF5BNyKgd3Kl9I6XlwOaAYHvWol3AuvdsIBB9CCK0DKpV2cuNkpw0gIMoU
5jKW1+/e8OC+5DdRWD+TZ50sZ/xgY1pNlQgfMp+Rct0aH/wt68phHDRVHTZtQGdazPbeSHRTHvp0
4xFrG5Ry/ET3XK4F7IHfkaLBSt9aTbwPERSmHNdOTn+l9PK3LjmOmrMg7+JBH3BfO38dehja2YSi
7IP+G8UGsyR92Neuy5jeE9E+n8GpIs58U27GYDJn8U+++7CcufvoUrVm9xKV5jW3+CP09A/DmD3c
DEhK+tQFdkhdGtn+wc5cAAVYZVAqf4dpVF0jwDnKG1NIt/4Xq/GxNfrwoA9qXQ9VdwGysvCG/NB2
jlgz7hXYW5GjT+xbofWotVC9xzpZ2mDCKEj19z7yaTKm1mkYM3WTYfpWjIn4GTnrZ2zlFz4ZGndt
je2BxIeB6NibRtjEtsWUtEkN/1I3yXyC8WptIUA/60lD8letn7l2jmEjBjDo0Xz2Mmp+wlSzVWL1
MEOJKVx0Iv0gnk338TyMtaOtmz6tLqq2XiSxbtj7CdyIM2SgSEPuudeU+lHULZ2SdEi4jSGd6UsS
E9jXgpZfJrBVNoXDAV7M+EKQXAY1PAo0O5KtxYAnM8Rfvl00PEGoB5kvt2lNTItTH+JWvA4tDsx2
6CzmqHgxGvtQgHUNecmmRsMpnMcvGcJ3wtCRreEl099Ms5WCmRkhnAlUDvSVy1eFPYLG0H306Q0w
yWP6aDMhJkOlDg/MFmCcOTT4mdykZzuV/zyImlm+mEZn8+8fdHnELNKh/sDPpnG9/K/f/vvjqYzm
lVlIXjPZkltPAmFySYpb1LZJnWK0LsUULdShiH8Vs0JZFeka/ky+ELMfdAKZkB5LKsSheNdqqHdF
6TE7NONdOswb8IUbz08+haAP1iP8oBbIFoUZWnQGJVgCAssEbgaTSbsHr+1olkRbWnH3aNI4CYos
QU6j+w2Njh0NCVi3NtVTrFalDySiyvY21iB2qnmR2Qa86i4K4HNS53Kkd4S/g7dfLqIRe03YN1+i
tZm4+g+1nums6P414YwZNBLTdAdmDZA+sRF2+V3fhVGDWa7BvJXLTnkPYCAiGu2YXWdDAMFuOICF
uOO3k8VYV+QIxUDZrnps9pC/wVZJfcDGMhzsWQswJbaLss8/dTDd+xLKi+zam5OUjxLxxgYdydZk
zrqP8wpAcYrrGo++vyNeng1WsshOKUkFaIbyIy4FsZtwbSPkRgyRNUSbtk1FnLhPvBYjwgBV99uE
S3fIjHef9AA1+aciQY8QW7CzSr6FqsAMzEFBtuqSGBUUDuAwv5Sx+WKkyR8LM9hp1lki/3qFMiwI
JLvgP83Lm+zrlGWgO4UOFA1FhtYMuXNZgHVqHQaxcfFpiflEitOTQ9biIqmwvKLyWSg3/WSQ8qvD
r8JWOptYt/Kb6Uffpc1nZoVcawUOoALlm2oYmGWVz1wy9vPD4OW/9VSW6zpGixSHJCg6c1BGulqP
sCUOuY9VuI3LT4LsAB4nYHUFkI8FUWzZHq9fTSTGSh+9YtMWLEMhNbbRWeHSdSZM2/0tNZNnz5rf
DM6YoHXyDFAQiRxhauXntmDneKykOqXS/NFhC0irR4NSmQfmPXSIYrN4JsJhr5vm+yiArxDZcmsb
THtd7Vcr1TOVQaa5n/TkXYErl+0Qriz1pJd3EI0HCw6u+LWsmlVWOIGFLWKZoi9Z9B6X7F956P9I
Ivt/Fr/+F7Xs/5uKdvNT3WWo3f8HOlob7en/XUa7jD+//7OI9v7b/9bQmva/EHbSRBP0T3yGtPzk
3xpaw/qXTRFL1rOn+5ajO+S8/6OhNfkRpmZ6I8Iw0UkIhLf/aGi9f9m2obs+Sk/fdS2dH/0PNLR3
Me9/0dB6ls65w9Mdl2cVjmX999DsSrmDTRjrnviagz/RmFAo6QpTe5JSvIz2fK2E86MDnA7HatV2
zSnUPbGJ28Dsh5ZA4nDjp5l5mcmGDsM2C96yUPDzgv0QG++xqV7dgRoklfsBf81y0vM7Obs8eZhu
mdwwj6iNitY5rCzllhxTwpNHY5eeFCAROkc2Tzu+aaW/ql3vz8xEfkaHHijhMnnKu7XZopxBVZWB
SELEmFXYwnv3ENvh1caRu82pS4dC2nub4ARymwjnKlLECCD4465YtRHWRx9oDlGUTRSpu7ohwlRS
GYCrmVYnipgKKDlLt/RuXSehyEX1Xi+MTT9aHou5AdMHtqXRIHslGwrOvvdWxDCkRMH6iWi3x8gx
gXmj/M4M0qULxRcqdTf6VLoICPLfcidLpDngsre9E397lYbSwoBTncmDhAg7uUNCo6D+Duuv0UZK
QkYg0IfKeSlm9ZXjJS3yB3S3fzojHYle4W1WmnVhKGncLZw33NQrZWD+m5ypXgyMehB5LYhj3Akn
/zAb/TGuMiuYqPxKuvE0AX9i09sBlj5knjgkLcLfAWga8bTZU8qCHAve7omto7Bwh6GSpJmX9ps+
g+VAMAvuRO2zTO2g8MwDATnNQdy74aKNb0mX/6Jt2EJzXFtG8ouvBlH2BEioa4yHliJnUYnRW3tT
vmrcbM3SeiltvI54wr9QM6Ur2xz3ooS61rtAFEtS+BIDddAwE9WCczsQbrEPLeNQzE237ObZXUfo
AhZkTGKI6N4mY3rBVvBCR+BV74CaptPwagHKo9FIJvOcPDsJg++ol4d4ytZI0+H06/g4ZeqcbVj5
WgOdSzqZuyJmaJdGfo3zVLfPpkUXJcueE+yQgSMjuPz5JuyoC8d82mEldtZSoCJmyNlu3XG82LJ5
EV3s7kbN382k9K6btIKNrA49MVRLr+ONRs7UxXiOqV5f+lYGGVC+VdTBKWr9nNan/Kj8CjGZmR6H
+6ymBnTvWu5za6W/Ra7dp57k9oxJ88HH8JXbQHrM1HubickdsumtGe96cVolzOLdNRAu2q2xxgfZ
SfbHyf3GEXmuG7dbG8q5Gaa4iLyZFrVpghr9wB1Vc7zwfuIa0uHo98u4LshfL/W9LIFoxmHxHLsR
GFc9GPWUQWt19lr/ebCLS8SUdmnT9lh47lce07irvcci6yvuuPZiQ3Wijf8TkeqzjCPK7vSSzsNV
i0FfE9BxxwccMIKsoJOekYAF8XzosUlvjGL4qG0bu2NfXIfe/2Q4d2hVdQFdcb7z9PdoWZ6dPrtM
lJ1mzv3YM7riwomPLazDJVmql4HUVH8yq00+uu+EITeTzLZTgZl4YFRqTu4ujXFV+0QAZLFiiHHX
hkdVu3fxLjCvSG/AttD4ILD/+00pTqT6IMUHEnX/p/vqDsSSwPzw6/+Ze3hgvd9NJNfici3iNbKt
N82rLnz+kQ94h2CVmaH9pJm7TuuZ2pCAhcnzi0gpHKb8htmTjJHpVGPkrlPg71UYP2MDAsxVrM0R
og/M87wxf4TORV9VCt9OvPWwbK1GOlA4P9O7e6LBIH//h/U9Hn+k7kAbiL8k4GV8LPTmUqfj82AS
vJzRsqCRynqW2sOZfMX9HGobwMQDeP34uW1nCuywepqFd6yAeAbY5L6iRD/mKXMh5augH+OfQmpP
BeeplWOTF5ZUt9FiUhfqh+hLWcRuZbjyF1bEfQTcadGiZ5+to0Yy4QJ5HDbQLIfxOcsF4s7nvNEX
Zk7xl9neO1HGsQGOoQFhRrl+q3TCANAqUashHNtI8r0XqvHmwGsvvWLkbgAFx4twbEooy47pXj1I
dGu6eO0yGc9O65xc/9AwM1N1eTK85COtho+mJK9uriGHiLUhdwMzMQY9dsOJrrg1unprknqfOtMx
7pNfRqhgJmvG7rU8jFCUl/kgNka6IYrqwt8W8rTaSbjWcUojoDsajQFnog5ss+RZznCCU4XPGb8z
gPQH5ZRkCFVkaXbWo/QkrD4b9KwTW3JZ4wDWo3qH69k8d360v0vldW948blbQENvFREkMyQle+yP
JYMQej7wiom4fRt9GlShab6o2boqKZ9xXN/q0OQY1KljGs4IJeS6mMyXckR/bDI5Dh9TtoSNXXHs
BgWy8GyxbVH7cRwoXVzoTU9bxtZAWlT53vOYoRc+OkMvd16iiaavIgu2k9lzJ1uSrKKyA6Nooi8e
asrhihC8lHK3W4fC3SL7ujhSEsUxWs+Tw9nUH0pIAskRaW2O3tw9OWbyivb8PCkHpJDBnww/uxc/
gHs4MUcAQKJJLXHrNDtNcVhKLSyqcpl48KQXiFM/CuhJa9IBOWeJoe+4ZnD9RMPzIDlXjhLEqSFr
cglKJbCx5M3bGKTwoBHHjMbFImgCzJdug5AuBl0FEU4MZPVoWAdjbgmOio29Kujv4RmhiSb7mze0
ZATo+VdDcMYi9vEBhrZv7xXQYm6emdk++2xRxDaogtFZC2W/Gpo0WOL9P1Y5EardzvKAyRYiniIz
I69hhNnmE81xwAl1/8j5f0Rv2hOSnXpoZpB6RRj157mgRQJ9dbBxyRi5fQBIcgQEyQullOH8mDTD
TwTIDszMR1F0+crRiIPuafsR0VI+sRAnG0W7AyKivq0g8gajNl9pndOGy0mu8N0/Q81Mp62mx/nZ
BEaxrCMaD0xM6D4Y0R74FZlc87uLEHqLtvRAMC/9ZuqJJYMwvBAV0A4lf62q++mgGuSm0255lXD/
kYvcTU+i44bPiTMBykATGC7SxopoUwkJSK2Ib24NCwrYhaIt2tB4IdVsHcP5WcaG76AkIpoE24yB
DcGw8scQ04fTm1t9eB5rpS8r9CILFynAMu3enHTq7pUi5z5dA7vL/4ovflW48GeMjP0DLhFXvxeS
YbqkEdAtzd5liMpAbnAa5t2oKEb91mZctqkNc5vG/1FDJbZQZkbeFcTsmC25d4ubpyB8ike77s8m
iuw1QOU/+LCWlHzHil624YS7+ydXTZ9SiNeWd50PGdGCCVkHT8oy99tt5MlVq5cP9qyeQja9pOm3
CNDOjceNAJqlNlEZmVGMwmmyGRWKhirgo46sH/2OOJ2utiVBYbDMk4qyTAcdXVcerpkrBgMeJY32
u5nmr2NubiL4ZfM9XCM2riF/q468pfIjuuv5g0s0GQpCCC6je2t67WOYW+cIfnI2+2+/sHlVsXxu
K9hNDQg8NS5k7z2FWXovAqsDqOWHPlekTyj1TqgYm2boHfPQZYqJ32amI64xAP37AfR2cyCZ7HOu
SZZw+k2mZz+Eo2oMcFiLfG6jXKOBaspqGTOtCgpmy0h80XJB3OWo4ujhSpTas9OKbgF8CfkbhMuy
rY5FJ3/BKhrbiAH65M+/zP2Xhle8+gwzAwSaGUkI5c0wrqkTfU/+bnTL31DGDAxlevKb6HuMh8Mw
TBdiqomuGNc1JWVY2+EyS20moV561arkTTOiox6pM9V0uY0jz1zakM/tqFrh/hhWietsipEbQZuQ
rYXEcQeUHZkTe0dwaCYXpXoaHeM6m3ELP37EA9LKdU4HXpVkcvROGwgz3gqmGRyzWNMdX21dPb/c
UYBOmxzm0F1nfbpq7Gznkvq1B1X+Ct4Kni2jEYJuHxvbPWsuglatYDOI5UAcmj8+JYrddzDwSJRi
BWrztVEcubi3aZ7YxP22wHj65pwsOR2e6edysErG7Ri7qwS5iJUnO7xm0ZJ50YsyuyfLl9+kpO+F
a1+n0qax5Ej+qPuddj8D0kfyM/UMJupoAInS5h5hYfRjiBf3LhAFrHrA37mgsmy2fL4Kj1G2mcwg
TFOG2RHo74J2bHmf/df+bWyt76YrniYIpGTWV4uJWPrsJRzV15zgKQ05zHAE/RpBCi2GUBWBiNJD
yt2D04vag9kGFiLzU0vgKYvszWzuIQJij32ZV9/RbG/G+Z3wcPYR3fhtcgYR4g5aqtLd5LloM2uO
sEar78k7Xs9GfQa88VRn5Y+lRMVYw19DS1q0EyNU5Tm7aXwyIbUGTZbc4Iddq9A4WNDAls7YHoHm
Hy3PLfCH7AdXazALWbh2TBAnHf4QU/RPULhWpu2zJflUNhFo17i35zXa8BUCUKLo3HcAfqgqWSru
TLmGCA0PZg2NpvM8zUBLZXshojOlY3foEv1VVimqBS1ZsxBT8iq199z4J9OrEwaJRSEzguEad9hn
xBlB67J3ticfv3FJVPQP23rj57eMxgT4U3bAsL6n4JqXsdWbgCxoLtV43if+fLMQU3YVNCBNPOvD
Wdn61vPtj7xMfghTJIungz3bFahRYYq/gYLnQDJYB2f2aK1r8Tp1kbaggm0BMzIGJMOeKXTodfuu
t17Ji0j4IBh3PQAupg2hZzcL9j0Sk5hv7gJH+G5QxFBIyPtqZoIpy8QJFTmMAwK9+658epCG8TOV
kuEf/ftUVgcqmEOnrAgjCs1/joXTkjFiSeBqfiYxz8bqOcFLTaxFm8qnkUprW6bJsbp7Ydh3mFzl
Os5e1BXwVh7jSfMXRaw4hMxNQJyxD93PeSdw/Zwp78motPvK1qyZRj+KCmvZhMpkKdwHW5R/0Dn6
ZF3kCK4R0pRxUZCS5JwKyOg4rPSj1jbvenHgfD2tkEgvapH3KF1pk8REPcE9QsmoA6BBS32bzIHU
DwOlqyRxF2ATs2lzLUglOqvRepvn8Ii9mLOpWT46LtubP8mv3DKBIg8OS2740TdpsqFkoghVuJNp
WeQOkoiQwISFYUh3X0pE7xZUIoPxGw2htW+WV1txkmuS19msFjgCBfeb/0uf5RvMGd3k+klT+Tdi
F1gv0arywWkNyljrDBtBPEXrctKJYue0FpbQZyEn5fd1dRetpdH8mKVHJx9sG8soYYG1q64uAWw4
v0n98Bjg5QzmGKYil4Xmcp2kCjehZZqLzIT1yOiTMdGxoF4Gx8g5oBr7b920yWw2rAaxDAF7XYj1
6R5J/h88ncdy40yzRJ8IEfBobOk9ZUi5DUKaGcHbBhrm6e8Bvz/uRiHKiwS6q6syT8KIJQ8pMV6n
ErFU57m/lrsPgVIfsEM01BkbRzkknTaLpizooOTZzZCkvxX8U075rzEN/1APyMJihAtVzXbSdBzY
CBUKM8D+TYPprtXqA+2GhAiCdeKiezTFe+bRMiJDcK0Xjr4U8HWf/G4kwYSo0mXc+CwykDyXnWTa
VKehf4vZ+OPg06ysYZaqAnom/7ZHcauDzYPx8pGPiYZBx5pLjugblO+qNRtGzC1APXvYkPuFbVOU
A3Mm+VlGOqcfT2eqTaSUlv6OXqh2eq1/2AUoePw8VoiwaEo47zU4efOW1TC7R0O7QY3LlkxDJKwB
2BsQwjIT7F0yeR8qsYODnMq7n7dzm8P8KDL5lWr+ZfSLe66VL3OoU9m8FWnxHrN8pBzpOZgjh0Zt
8c/pZlAyUXILvUiqhW11GkulkTFLqX/RFc4uACSkVoJQcLBR+uTDySi4vKZBfMfpbKay1IqR/ksS
+fqyaBiex4wMC+M16YObrzH/0iyG0W9VBQY2JXJloUpGn3QWKcRH2hakNljoWbjPlI5E1v5Jw+ID
AFuLfNDFUeRoYtl6zLLZYNGdWwGK6Jw5XA/nLsn6F8HwYoPNFQRr3L33Mti3XvLs+CyH7lT/2nKA
/Buxrw28cmFFMazrZ91iQkY5hWnkr6+/ePRLqkBbBr1/rZO+37os3W7WX8y2gaaXu9PST4vLqGCp
+jRHqbUOuFg++1G7cGKaVrU5nTLLeWeSiTHKHa6N5f+jP/WpZ/SuKmZJdEWQIIS2PGspd1mia2jf
up4TIgYmi/JprJJ/AtFLPBGYCF1nYdU9x5j0ior/kBN3jmcZl0LeVKsoMj9M/FyU8XeJE4T19Aap
662uvXNE5oYT16+VKb4msRtH44sDxK9Pgveyjv0dMeZX1LZXcoqu+m9gy+wQm6EDGBthlh7+Athy
OLrKue+Jw9dMf1rf/JLV8JRy7YLolyvXzbYtMpltMowfNqv1AgPu84iMAjcTzbYg/i0NMa176Pd7
9Povkqxw34+xZwzBHzTtay1QyGLscs046hkV3p50oOhEkhHCF+OSE1ZJEK/+1snsUlJVh37DmNqH
izZOL7FWilUruw+OOvbWwIE7NBj3xvxZh6Bv+sQ9elS2cZMtQ/NzBPi3D1xkeFpL1CduOmqvFmde
6y6lQGZhu+LYAviA7N/UmOzMv4YqQbJKWVyTjH8c0MuU1rw+zfTja8Rp+8ZFBjW9joaMVI8dgj5l
gFSCxLt+eh67r1nXJLEObOiTf+UFwoPxq9MgFXR28E1MF8Mt23vLG0VUj6teKofDjEeajpkgnImk
Onm239IVcLeJc7IHiOB9UP5w+ZI/ReDEgn1Bbc3WGlYMsmHKP3XBMQ/VHZL8z2DFzy39lhjsak9u
wJbMzG9y6W99ElLSTwMDWmON4OTqheEfG2zbkjHk0lXZPdO4ZcKJjd6iOaW7+WkUAlmzVf4tLFqb
fVVcDf7etm4OLA/x0lTw1wNZ/ZuUMFcGPrsFFzEdG++oo6XULUqBrFdPlikLOshnlJe0Cp3w066C
vUo9NoaO2rUUpCuO/FstsGP/gLreR0SMP1eG4z341wUw/jGnbQfFjhcqtW47YqtdSogM5XUGIb1C
aFcpj5wPDGkWEfEc09ntczQXdJnotAcoEjv1gv/v2STXuyEN/iTCltTTOjhnlXrCAbrJhsbHvYXf
hfE3DaG+uyoXyd8XF4T+WlrJYehIn0Pw+hWC9V4INXwlKqCs6sUlAwdaejkr+2SYu1BhlwucN2Xy
6gd43JCys49COfFdGk4R5C4LWeRhRPgpSvE2ahKCqx2cAchdUlffE4zO5eK7dEl8WrE8Z1aY//UT
CN+lPKQix2tkhxC1ESBP0fv8yY5o0aiCJ9h707ebvFux9aTVrUFeAJEKxfhK6f09d9GdkBgn3Ygs
/uDqVrsfehj8sVID9fJk/Jqjom5PEXxyAegcHa3c/Dv2KV0AW0JTIfddZuPGiCdOvoV1cSXdv3pQ
jOL7XTZxLBqyvFkZiXPuMRQssbdkdDfwc1STdSDSyV6OMSnHgbcRYZGuU5lkyxSJ/yqYglXoOM+K
2mIZZuPW9O0/Iy9z7X3WQZOscA7nu6pEXrIobd1/Ffh/TTP5rsre3OVJfCFLBWxHMvwEhljZSlN0
JTB7WO4sS3dWYwSVgugayAll+xeHxZxASHlW2T/VBOMQ5887vQltNw3JpTaC82QL1Ea++Bu8zK+S
M4LPKQOSMlLd/4OBY1HWkkSfPPhTubJZOhZ+b7v+dUawgFY9/tqdy+wdQteUtJvED14zC9EawY78
e3vdBbQy5iStmWV5T3q8IKlL7ijeVeQUPB9N1HUr3fyCjPFZNdZHlHEUTMmPIVYVgTWgmxd2FHzV
xgaaxYIDnVrTnAZdjB1wgZWpE+zmZDJV6zYDza3Z2cbvYn9VL2id6tjzo0vaMdWUTDX7DC1mX90G
nRcJ/cDo6kjzS9rqloiLbZvXYKnhjTZluFJO+Qts4QgGaCX8rl5nttzSamTMpxcbj1gE0+QsAymW
qqAQS9IF4Em27iYn5mVh1hjYEsqj3BpfAtNmN429P07ulzt0WwXRehbONBIf54Z2v+FcuTe92liW
aYj9tz57mJP2TVPQIaHVH1YDw8CgNrfT/LCHjzKVv90AUbkYy5e40L5D8N+71pAvUogVBK1l5370
GX5ZFJXWShoCSa9ID7kNo9OpxdrFtapnuUlv1o9oJ9OUAauvbyf66eG7YmNYamX2J+KovlBQLTj5
p/beqMy11nBMwL2dzOSfT1OjITnEzVPTBuU+1M8l2vm6IvIyCFjiEEKiYaYUSiWlp6iYqQEOhBUu
0ydbo9xOxy9B4beF95AswewvyIsF3mE5s7pyPpUj29dLhHl4Gp6smBETnkkzB6bsVFG3BirBNMz/
7ZUMtlbPdCWd3H1r6R6VFDc/BsDliF3tdcCKRrph7iJv0xBq+6t+zI+11pzDRD8lYtoI058W5RC8
DLobHkJO0bD6eLHr6DL0nADIFmYo5mx9XSOdeIz2cUXXu5ed3Fi1DX13I8OmpqoA7JO0gZj/bIRy
Aad/FuA9F61cAwR4IZ1III4PT+5IbkxAqU3jnQuOzt5C2kVymfAzLOvUFkvkrdnWy/yPAJ2cmTNw
tGpy39Oq4RBN8PNmsMM/UZN1C7cwspVFvYJyKS/2uplQykZJvPEA2TLqwUtWGpdJPptd7z/XsLyf
owk7gxUQp9Jg8Szy8reR/vQC5CY+9L0k52V49itnq4bRRaPThmfCQM5Fqb3To/xIol7g5Pe+mxlE
8mCQILKCjdJx2M6cfx2UStzqDUmMBusnIsU0Qv8c2v5iktpZr/ESEejor/vSbI/lUHb8Qt7rM09g
mW2/KR7CvDOBwQwwY6OOc9NIt8uhENfoFiRdDJMEvlO4Maz+Sav2TSC9g4rYeQQEBT2F3DVZ5hcR
xdFT12MV6FJBcmVJrLtOi3sOywjy9MlLtVNqB29ugBUy9Svaa6ZlrJh/vDctonCRNe3BEgwwBRuf
Cpikdjk5BxrprTvuXSIwe+N1TOK1b9J1IdrkEovkHT8R1t96zD9U+jmM+aoPbUYXIEzPnKeaYxTq
K5I3njSv2YnIaLZFooq9Cr3X3u3Z3jhwAS3vp6sdsIKSyUzOvJ87l6IjEzmAILR8PBSJi310jFz4
DGl7dZg07iMdwcD8yLO69vp4LysKGDV1/knTHjSpoxTHT45SJWUB97188ROyUcoGi12C+9o1p4uK
fQ5wHb1QC4ZvgKQsBSrJyAONgggD6mzB8R7nGgaGwD8QibnRjfCV+bbGzZJ1YKxpKoLt1lamtWIK
/ad2TSI6Mw8+mUmgVNh7PJ89dpq4qODPt4jT0Ievs1C8VJLxmBXQ5MXn8y2m3t4UMd4Ww0V5GYng
nI7ohU0TixhAYkgQzMQtDNFNwGG0re0Nkxl7W9KTpitTqhXYY1Z+8NIbpxM9m3z/DeQlPxBJQ4xb
j4xK97RtL6eLFYds7mgPgeFsihF5ZZ0CRzcg7qc+U4LA4IxiyE5nMsnlZJrk/lU9AS/QpmEJsF8z
nrZjS3s8rQ1n+qXbRVtezme9qbwrKIxy26GKXrWULkXeQ3BB1M/2AH5X0bomTdSHOt32xLSZ3rNk
QyGF8IKw6BCXQfxc8XdfXXyX2OJwyUzq6hCVYbYeu2HX1Fsd1nTkt2rfKfPdEm7x0hhrIp6Mi6PX
p8DlAMiJsd3FcRfd/PAzVZO8Q5AuGWvjrBS0sFL/Q8rxLJhe3EAokiLE+u9Ejcbwz0vfuxAGbGX4
rMNV+hUESYdetY42si3e4Ye/o+ukBOxsdEai0hiVsMfiddo39RRugbFpTAmb8Mlwur0mk+r0eIR8
O3yqTZ25kqHVmy5y7MPjTSZQ/GUq0+lEE6eT1YoUD6EBd5nsFD7/QMK8nerrsdPlOssJOLELz19H
s6aPebclLFz5SiPrWE+OspwubRXPgLWmXE5Vj+Alr421Uky9BA0ZjPkZXXf/u2rlb20ks/IeZVLT
bxmrqXNYWm/SSKc1iccHIwuS7VjVtyJ1fvu4ttamW/5Fz3lu6GW81WX3w7BaO6D420Wq8eFBSbLd
pTxiifwJCJ9a+5NpL00t6kmxSI9xSQgPNu07Tf5+uYEzXVHCls3C7q0dTpavuMjOYW/eG8AxHmle
NPDmY6XMT6nOcRU883IYW8xYUSR3aYbI39c4g4pkjg9iOXTA/hFXBloQkus6SWl2Z110Mu32RcQx
qLAYdFpr2ndSdH7sQH/OElr8QTYiCDBLUDLNn/pNq/TPsPW+TCmQeTn1E08e7QXXpMqwF3hk6XqP
mD1yPU4gBJUpehyHKHamdKaPQhleFsQAguazgCyZtLA2ZlD3JxraeOB1Xus8g1sXNR8+ylxg8gdk
TUgovDi9ppcaF9SyL9nAkwarTbHGWxbvOk4YWDGiZdfCtJaZDy7JB1wTpQg5uIlp2LYBQBgtPCYD
tVvwPhbmCsPZSUZRfRH9rXfpB3aY3WU2DEvJcrvhHue2rGkNaylI7WK4Elj+EiYDSX0Fia9H1umY
NljM0Nq+x1JniRfDYWzIhPBqOuBMlGPNDM7hRJqcn6Eer1W6Yj+6R2a5i4txF+VFcqVX/UpW/MtQ
BNHGnKzX1jUz8tPWMhruJUo7g5T4ELf4PnLSZ+nId4TnnyHhx/TiMf/Pits8zqFZcaOJjNCK1Ene
yaF8HvjvW2kZe7sZno1W3qZAwIFItM+8IXy66cXH0BrfpCu99m3/wdD3HoZ7egnaVrTlizUIHwEs
WZ+JUR8YnRHy2KZEfIYfuo4kuc3lO9L1kCWAuZVlvTMGARCjrXurCgj56uuD1HhNbWvY2I3jnRg1
MJkaEnXqpqHZkeeTrMeBkGc0KMMK7czw1On+TxqwKWEdb06hQhsyVKh+ckkGjXCOY157e98CUxmX
NLFzxTmu4gVOHM07uEb6i17jT+lRGJoMRpTdrKUT1Dc1EkMih+iFX1SgDkydVSHLj3mWXXSzrd/k
ZnK1kuaSEX1ozQhqAU3KwvvTldNPo7LmWDZuu9VHGs5GgbzZKMSH1K16m5Sm2OJA+axzRQ/dKEm4
LfJXfWy6U+NSkFZMYYFVmf7W1SAvdgSprrUi/etMZEhIQ+ewYLTLwe4gyJi0hIugAhUQU6jiYkYo
MNgfIGeYj5EO+sLvpx6PyJtkfzPdSC0tqt5llI1rV2IptijYXKest30384P06NzhrB+VxC81EKxS
As3o6nGrIobSQ+kgFXDTp46jNU6UsHn1DGSHeB5f7Gl6J457JgaxHEe5g27J1Dd2oVlHFw0s6Tc0
imt/2A1G98ZYghBw8JzFRJFKcuQextSLRfLhoc/rEzCV8BTVSbtQznxh690e1PwygU30RHQIMHv7
D4GGx4KEa5BN3PdQQ84s8BRXojhRssEhmAx9Rba7IVHI0I8dFrGnjA2csbceuRR9FNyobjDBvGsY
OxpyMwf4AEieg6ETmq7R4Jwfb0gicc7UXBTfLDy7MXiK0j5+zsH0vEToDI5VOn6kjiUvVVe8m5z/
vCZ68y2fwUlfXNI6sXdFhuvd9rPqXLekb+vIpQxVh7u0KbQntB3/POzFRxySEaIdUkClp305lNjS
cijXAMOS8EJibYi9lRUMxqC092QTm+iapnASm0THO9C7Zw+bREFmRcPZAuk9zBm9QpLehvBK3VAe
CmM6ZGF6aZ1+H7nyA41TsNZ4JrqOhExUO8Xa00mC0VNaT0XFHDav2jW9acbOI7VNZ9XPic+kSQJK
5Fq/9A2TL1USypELfBQNpgJRvYnB+52lRlBn3EOLNXfTKfeMoT1bKnxORKaSd5vHu7GdOPs0PO/i
raKaQ91HFSnKvaNbx76BRCmJYAG16E49S5z2KQIWHDVeMVUsah8MA9mOXKa6PBpa8tKFE5KBXHwW
Njk3pFK8pY6qNk5VvfqZdjVdPH5gSYHm+i7yBto38ejZeB9yBAGMFTVoPvQRHMksr4y3/USlh5H0
b4v9s1MEnllGk+KB04IlvKNbPnBgFzgqwAoRdkZPxF2xb8IDiJIzhDRzS9ee4znq1ZWME0LBoZou
iO99z8IB9guHW8vJoDHYzp+k51yqBzt8IeKUwqMwLT3YJhsmAdwcLpE6ejTsLaS4ArDH0m4EOkUr
x1lL25obZMmkI0ApXVZL0B5fvoPLZ/JozSQNq3oQxdEWwBRA2QMHO15bLI6sfFnl5azBQCWFV3wy
WaBML+jc+yS4oQy3dwPmszWpOBQd47EiF1ZmOMp1TyGxcXMAP0Vu73uV78fQgjJnen85uxDxas1l
RFsBvSuQ7jasm1FrMG8FXXfAoXlMiTw64gEJPJzoDn1DryIQcRpsZLnmdGPEueqqol7nEdJaXCAJ
eU7ZRyxVvh48554aNSK8YeCAbBVrJXs4o7FXX+Peutt1mO4mdIunBA6zNjAeQMGU1U24JSfxKXeQ
HEfkZrP2ckti7DniBmk2TYTJMyqH/Emj8vARWkCNaDD8kGPy5pnGyepRQWQ9GiCyw16LpHAOQekY
V4Iojas3IBFU4IrxcnEuUUZ8lDNEJaBE2hWj2sjUgl3nW89hKQnJNsdrm2nlBuDBTZbGtJTeCBvI
dMTBY+uJyNPatK16Qz7Oq1f67XpikHxhK+nwDwIxohezaI0hfNbjJjgphmYZjYKzoc/gWg7qujFi
K9Zku6q96tLldABGXTM2BEDfH42oOM1vxtCyOFC343zzh3qruM6pJWdlvDGUh6xzkz3AK5BR3ngo
U+wmj/ecJv3fexHfIHoSrQrUOA7tWkdvtnqf2E9gINStCXQW/gp8BxsYl2KrdW9pTYubuWp8pmmg
3qo24NzpjU+eNiRvnBsmZlxBqPU3LxDqisLmQLd8JROGSjKel0dpuGf6/3+KKe/vfk+4tiRqye+n
I0nYn2UWlW8lJfcuTOi90dws3jAeuBtPQ2ab4Afd+YWlr2Q7qI3KRkpzC0YxuY/5ATFOusEIP21w
h/d4udxkVaa9vh0GFon5Q9JgwSIwsssHyu8xiM9IMd5h8K31yPpppD1eUqXqtzRDn1DHpwpA7lk2
RvXmXwaYngMbzjIuSLUvPQeGQ8D0RksmkmVb1ugwBylRC472o7k0gCPY2pi9oZt1n+ymOTdalr1p
zTAywhHfItZpiyaEdg9/5YRagPltv526vDzX3Ux9cdqdaLXouWtUsMM7dbCa99HAZBBH5Aj6tp3v
bTKtVyYBoYssK8WZfMCJGWePmH7+xVOa0biEcAHyld+cWa22YroJNa5mXA5p8w0gBeHRlsN6jYjn
LfYdVn1nhU2lXdKDHFemP8ZPft8TLlPDAI+b+ByOrnolkWZt+vHWk5l4tukL3scU9hJnr23Z2fiz
UhooOn8o2wqS35jdRoxhvne0pHhxuELaoeXgMV5r9NoX/BLVvQ4PU2knzzVymEmfbq3FfeE3CNpx
1+JrFZzOzQOzrm6DZIImhGJ+GSgfwrhKfrWgF5xrXJY1Oq1vhVZXR3SabEZtZpFr1VnLekx+S7dC
++DMbEeDJl/LWrQ3aPGHOcsop+2NtMhvEhaW4Tqsw3XWDd5msvMFcUyM08ux2mec2lZaYzAU8eid
0AteZ6MVfopuPLtoiqds2iZuqW+7ugruAffRcir8lsxfuz4VJpK7hCKQKoGLb+Qym1DMwlQa6PVO
zh8uKOfCC2q/KZKKCtH5V4vxv0hbY+9LLCGkDqd9U6AAs/VN6ViApypxU3mKXcFMVuqYqDG4qKBA
kdjTu6qFPeyb1lywSzt3L7DLTWLw++cW76SR+As50j8KD4CmzxT22NdfQz0arPvENBH1pKNn6ha+
n0okgSS2O1b2HRTe8KbP0rzMIxU06vn6siryowvAg/oX20ipowRSaf/PYG63AAOYXfIxSw+mrdcY
OHXzbigu6UQ3IasPqKI99a+yLe/oNIN/cLyiXobIiaGkjP8aA1xrpxnVutOzU4V5dg0kWt7NdtS2
Gllzq0dPI4CcBH0ImXiaYcluyvGaMjOHGDDtyZIEczXfFHBCtC2+aSRP80NDkEFFWD1ukyjjvhFT
d2tM/10PIx/tZUT91NFmqF3jPrtUtr5Q1XpAqHAwGhkTJQVKBkLFHMuetkQgugQ1ljMdt22OAcaY
9ZgBOUXt91yUdrjRMSRv9C5bybDQXsrJ8flhCY75sbDvGl3sNR3qHgN9nl0B+9xIkZzWKrl1HRq8
cSzy++CV4U4Co1/VWZdxDE2SQ+cN7O3a98T/+sIdBRQ5KQ42DcOloUl1V3WQHSHpOIvHw06GqFR5
BuEzDHKpMYU6tE0tjmMRGv8RgpjXTwc5yBwdPMCgyPLMTS7E3lcabQU5dXctnU0XGCKXbaQ1h4Rp
NNra0dlTPjjLcd4aHMYSWxFVxtqdbyhZ5wFCSxZwDCTtVa/km8OcfWmRlLhnbgn+pYq7uaVHJGoR
tnetm2fpiadt/PmhV+K31Iss3Dxe7sKCZUXpw/B1/myZadVOM/Lqv4sBqkG/dw2Sxx4/2coT5+A0
ur94/ORQAWVlfAQVYr6QNCy4Z7u2/j4eOYOH3TVIXh+PsHq7TzEw+P/+JD0bXzrSLR+P7LySN5lc
wjzRCX6G7ekH/e3xKXw/qybXzZfHozwgIxVk1NPjR3pG/ZIZXnV9PBLC/NM0rnV+PAo9ZJ4+2NHT
4xvbgfIyMVrx368vsqonNbqeKIn4uycKtFWK7YAtkadA1Xm07lFZbB+ftUeuLtkB2388BSAr/Q2s
3ZrD6PzkCkfbRgM3z+OzIJmzfeYwjHp8L36L9uAZgiyK+Yv7erCPKheMRebfG/t6Duke6N/je/OU
jn+ggvvjB9va0Dy1UXd6fKlQTfySBBaKIRQgTWf4qyCO1WuFq6qCqnafunS8WcPs0rlqynKvKGjN
E8FxTAWRNfTgOp+7in2d2Tnn0mh8nvTqXHH2PuqoaXdyHAwo6yENS481v4yEfuO1PxqdQEBOYQm1
XLfvw/yfItaAs2GEwcrgoMGqFNqouIaBpt5oAN8lNI+A5RzxIMNt2RkkOpuqW+t4cBDOk7OYF6i9
3Ow5NYV2y4YuefEKOB11Fd79+Y0jPiGu668zejupS50ce3GBOxJviczOlhjxfDqdEQAdQhFB6f6D
XdGe9fm+prFpoYaCE+hwyl89PubgYZpHAXugc1iMzHmLa6cPb1D9Xrdg3qu8ne6QHLeBS5zqHNz1
34cogxmMtUO/ylvgkY8/MImpEIStfaaEQW4jR3YrNOjGs49bqI0w7TzexPYlJGPv9fEfipDwU9iw
yIbdqysT7ebNK2VFDbPK++JHCxkfOaNz823MKjED81NdxGrr6RHUp0h4NMgJVvXz3LlZ6EY3eOla
0hH5jhYX0161DupOSZ07L2UzD+pkcHZHcO9md88ZIN9k+dPjkxZYoR23ODKGGW8OWO+O2v8AaBtX
mcvUtihZjcvq1wxoKYSeNdym2Hgt+lIS8IgiOgjVkzuW4EdLS9uV3MKAlSZaFjbzCtvZdmBgVm7G
yE6G6qZjv2IKrJ6xWjKOn3cFUWrhPqtJ+BzaorvJIA+vdQP7jLkLRv27bVkQA2J1oJ/vnaXTf+pu
311MciV62OdtpvIb59tLn/GydAYDwDAEkGjlaBL1mMM8adNTpv52fmGeh86xdrS/Xeg6k7Yog4gD
ZUcrKAnd8Dzb8g2r3Zj1rHlI7QgFCQOKJjCyG8GJ/iahI7CyiW+9xcP4PSTcOYwsYb5E10ST51aY
+mVwKgk8uN1wjB2xmsZ/AoqyV6zoxNsWZKoMBVp1OWx1QEyQL0gQVG+Wh0Ro8kpn16blahSGvkxS
293F8xzNwUu1sUBwrFvpjzez+M5Lwelv6n41ixZnMFTZTW8o+EL/De8GziEr2Zslx4uoLuVLp/1F
muO9Np2LzBDqDjKKlHqKE3vRm8fSH3sYLP5rVsppxXQ63Wcdjklj/pssDSpfrjhyuxXEiPnVfEVw
QVBZf9Hr+hU7qn57vNHWo9XGMAXiZPcY/+lVwiqU0OiZ/wlgETha5ydRa6yNXyewcasbk4kbpKZ2
6XfWiYzgc+ZNFr4MlpMuN+et9k7H2cW+4e0sINaLMCQRF6vbXuiKRJpeUqxrCilRAbOvGPz6FmAi
Z3frfbb8qrkVYR5yAMIl5Y79uxEb5Rmys7/LUuTqFu0Zx77XQlkXQtAZ/BoSdwuD/lB+qAp0niOw
MkVj5h3yjvaRV+bV0Y5ysuziWntt9ULfpRhNlzlBvhUKJHrt/qLG7LIixeZTVFhgcivOj48vdyDO
o2uHEBWtp67xiRQJ+9dByzcaBTQxYR2V94g2hOy/cZNYKRt05V8NR8NTPNk3Yl3s21w2oYW9cRvr
VwbDB31MPjrDXQ+p1SP2CdwbuRFiFYk+3aIr827clAWcFefZyJLP0klP0p3KJ471F9o2CNGd5AQx
9Dgi+10wwvjyoWTuXOF1r515ogkhb5T56UuhOOLNMgJhm+gRMPA0wrwQVqR2k6fzq2vtServBM51
aE/JnISdpC6qK9Xl8V5RoKEXZfNewWKJaNygnGbV6JhCpXjl8ESBoa5kfHm8SbiN1qPqnvKqeU88
L7+k45Bfov9/r+TMW3E83ZOeTspyh8Dm8RUgr/NLp7BXp378kvbASymhqZL5cGE5NrNSwmQWialr
K6IJd75T2wf4X8cRQ9ly6OgfDXQEL3UW0UQq/WOK7mpTZSHVuo3OSzC/j7FKJxOWkjawWDit5GTF
B4FO7EybiqEqrZZtFMeEGee95OQM1uvxCR896H9fApg3QNuZLYNhShmW8fG2Zdee0yyYln9kWsqh
jDyZA2vO/957fAypMfDEMTw/gGaPNzmmiA2b1FfkhB+RZZB25BsthpaUJob5eEvsTnt4fBQ4IcqX
x2OFFMxNv6n3wo3WUrW4Y7b3gua57Yw78JH8S1WEUDPiiumrFOVdRTrgZ5U+WyXWSZVDXfbNces7
CJ9amierYZTtumt7c4E6Dtox2qy1MwBAcbHk/PRN9q+T7bQjdrdkCwuMvarp6doEZX/yYq1Embc/
FIYOynxsuiX12aal0YCqkPrM5GCE5aGRz5Godm5IqAOQoyMB5s2etN6Y7KqN0+PmGmnn1e5ovFbC
O9IowebaGP6zHExv4fZT9KQlWXhKWjJodU/0P+lV01T8VdPtKzIXgUiiGUdGDOppmPTfcSrWDKp2
RtbCLrPcNyNiPlNM5fACd/TceXBQ0NhzXhysdsklPy2bC3Y0a1/1iDc5kKCDklG6z8Pwx2y2pNow
t2FMe6sVY6xWNMlOl92w8ZnDgo8GZ852+V3nH3GuzYM7z34DB0TX5WNq6+4PYcftEmh6ec2RXK+9
xMYy0FTpLh0r+5SYtDgYAXZLQw+cg9eHLxF6+31U2/HKzpX5YwVv1shIW8Teqm5MJk4Z/W9MJ9VG
q4dPvZpfvbE5skK7N+RR32DvmGmYg/ZEDIZ7clsGDqoL8InU5tUawi2RBlx/UUZriWflamJ/gj2K
Yso1uk+m4+90X4N/GiKd0VGs4Uyu171pqw8uTw1YFT0fn4gCrVYfHZcC2hAFTBSbFDDIdjvOX5m5
PUKkiiRLDIk4RIqJmHkN36CVwAzSRFyeh9q031zte8yc6qNJVXxsmNktRdQtpgK/ZFfQAs7Sxufi
bweEM7b26rGaI6YsP0OROBtJx30LFiA7RqZBGYGKS6SQGQWvpV04yJ9NNjnBCE8G75FfqG1SwwSd
IHodwlZbZ0T0nN20yeg/DD9TgLaK0XENbQJNTj8KVG3Iu0thv8gmpFhNGwv+akFQTMCMLs7IXvda
SKshUpSsK5MtwV8XoEI/rO4ZfkwzROAnzknmjTv5f+ydR3PcyNql/0pHrwcdiUQiE1jcTXlDU3Qi
xQ2CFCV47/Hr5yn1zL09MTEx8e2/DUOtlmNVIfM15zwHYVnHOJlR+UKPyMy3eXBCP9ktdhSumg71
DEVxxAGF4ELDH86iSp7cpEJZKn0WEHryUEOxgWvkZBBq/oIz7t7QA+mb3z+aovDX2PThHvP9lfsL
8nSA0Eu9o4EmmxGrqk0gwXXrrKLlJu2JrPNcDHy57exam5keuqLklvkbQJUC7mMEjQ0UdjRMwJDr
1iCfp140c3Lz+4umP9k2agau68WEmo+w2ryxdjCCeeLFdWoEK8I+27Z+8UrwTTIM9E2BROGmZ1iF
7gS1G6jDGvXz59x5mOYadIG80DdW+OyhV1sPCCHXo0qiM9Ln6Pz7R6LKYD95wRcKUrXXpv8Ov44l
e+XgI8bEdY6lHZ0jO4jO7iiuwjpc2JL9wllcv7Cyy8+znfuEV63pwIu/f+Y//w+s2oeYkI/NDr/I
QW5yWsTwv37klk8az+apnKwRvzxfZhsBXzK3B4zXjjqImDpwyOz27z8b9Zs5mMTbmuvfFPjuYUlk
v1G9/JGPdn6qmPnUBoSVaeHhRRI9holvm5jpdlHQSNDIcRZaflqePTie57rDn9oCSlplFQsaPTVH
E4JQ8a9fhNHDWQSAupKW/Cc48hXhEydC5XuzlmNx61Y1/dEUZQy5uH/mwvn4/V/DXGeEJfDz//ny
++cynd2Nvoj2Qq4Be4gz5EPr7LqcpnOJBi1q4KbPnQMCK5rxCmk3f8YE3q3j/uAjcT3//mIjfd1W
CiqKKpfTYllM+ij2MWx0K9iqcpMncjy6Y7ttsbICbCH0YyELMXdbzKQJ1PTri/f7HUrisDulDAJU
ZY0XILSkvTNffSSNAZHSOFHzlgGiVRcjezaX1auyOzaIvTDfB+P/8DJr/uRtu2e8Zl/Q3GIUcMgC
AkYCFKj+VvhwZbxZPvVt6YC5709GLu7PolCH2NPtL0egesFacooL58KqmwE4IltG4bb1tvSLswrb
EuYblvVdH5cw/K2+eE6q5CYyV62YU9YQjuNky2SvvyQD6JOhwbOscansHWeMbysHTAwf83dZNOM5
Z9Z2rF0T4kWB38V+yD5Udi1vFgfZqGDRexJVeSMx515z2IsLW8xsawcBeIZFFpsqQ52YwGuhTmQp
CA2fwKGtB0YQgaSnXir4XynrdUZx6zCB8odVbzkNDo6zunmwuD1HbHMP5P99ShUDI6L/GhO4GtlC
4CgQOvyXbWM9hVVmb/Ao8ZoI3IjgPugdSvc2EXl5AJWRcoRU00m6wGwzmyK+v0rF604iGoc4d2iE
4+3wa2EtaDKWbdZEkWWzoqyguy685jGxYlXTDMdBBbsyY0Fsykwdi2RifgCRZDtIvnvmi+DpFXas
WWTpwTb+Z0Da4irSfvBgRxPearZ/eW7fqlnOR+LR71MouBu0Bt4jvI727x+1C6S+Fm5g1c36hjSL
J8yB3QaUobgr5XTrGhwUUVDD9gju6X0JoWGQm0ae/3odlqi5TCjbEfg57lhg/07FRVb49yboP7EL
0FUTGpVX9z7OuV3ZIiXPSvfcSeAdh8TgGNOEVVVUFs+uYr+bYc/IZLInSxSm+VjR2qQ+cufaYno9
qrthCd6GMHuI8/fOqd1d1CtIeZSyHA9yFScgHSmH60vqRQKMAED2mvHrvavMMwlK4pGMkZW5gpJ8
In92JoU/B/ax6Md37ekz/TLAV9u313KqnqoZ3rfHFU26JwOpHMNV272FCeat2eqGfcfCgU+Tbz6o
NjgjRDIyLJn28OQ3Y1sdWGc6W+WQESLt98Y+JoUQgIEHc6oo+2agfH5l2N3XzT4z6F/gDU+YkBTn
fLSIV4a1O9L6kO9Iz362necxj84544QDm+t2D+JyDWHxBY1tblR0mWo8kcTebKn4UwceV6X96Vil
8LvTQZHt1GizrqT1zu2ErOLRUiZ6RN+xaQFzcZ3RLsHuPIqgeMxj+QMXuTxLCNz4PJDCRAtxJ63N
xyHO7k1tl88Rfih21wSQJO6PcWz39vXFK0fIloHIObPsO7xzySo0otrBgiBqjMVmmNdynUgcTW43
fyFVstbq6lxDtwOoN3YQIZO7WnFMDqbu9m1Z/nLZIBOXBmJ/O2QZtRqNTl0DwBoYyjVF8DX26yBH
p2qH9eOCznXPdufA9BJP/CSJy+P4PxS5rE56ptud5ypbN9bVgj4jMvEbB7CXnZ0sYtLMAtP6KuWI
/Y6EnXD52XpfOvEfvdFRu64FslU1QbdTnhsexoKUmkDeDEvZ3wLgIssMI/r1N/J4AnjhaRYhNgAR
5595hRVzzBzwFKrp76Nr2ISNADPGtWyHBDLGLS9V0CJBmREbrmCr+zuiWOLNHAcQ1eaSBPaaNh4T
OeohjV9dQb6dl86+0YJ4rQLQKvyFYo2vHUgUDia0afEn+mEenJIaJ8S50A75a1mZt3EQ9TUTTzHk
7fbcEvGuwxeBgLN+Ia+iR1x9zBRcdcujKK9M7dHb1t5tz1ipDr07k9356HbuMImZW5hfc0ymK1RL
noaOoZ6iAtEtH96uD5zV3JNo5XpusSE3Ru+eapMqaE4APqPBZmPReJdCkwHpw3ZNsADe/f4iVt3g
7KN5UecmHNWazCmy2wtyGssqzfZEDCKMN6ncD9r461Yl5xz3GBs+29z9/pJSitgkmp50/uDX9DkY
Jjl2P3vvPeOjx52dlmsIMA+iG4hbadMjPjpfA3HIm8cq9Apwj/WnpPL/VoXs4utNKdiE83macgLh
SmCeR3yFnwl2w+3YpFdA4/wqetfZ2jF1JyCuixubdVTNr/y7OZsF/xAwTUCqGnMDlo3dh+6ZXk/e
qmr1NwP/10j/rSotQ15HvB396m4CqAlGClsF89cEPS/0MV9MUD8jXENjkRC0gdTdiOnDQnNLvnj1
imRz2kkALlkWzzvCQABIq23Q5gSF2vJ1jggBHKx1bNGyerA8b7Wf3PNNBwnUkquXjFsP8GSAP+kp
mMQPN7ZJmLb4C+fA2+EQA0ZfxyighDdCI2oVwQnq3rHSYmORFM5IaO1qQgNO7L/BjNOq3Y82I2ES
tdG5hMi5oTEt3HTqpxWRIhZF5T6eogD9Ne/nqKrvOssaGmTxaVvWk29FX6KLHA48XPdOnL6avjzK
PL/Fx2rd9KJD6YH4J0vOkF3F7ndsry48uBPI8STqkt0S67sl738xWrjGRCY/w8r19xxONDfRF9+a
vc06dswgauUJlP0XmeXoh1zxWGYBgyreXjLKqBcqHBCdgG4idPt9AlPBB3kjhtg6xqLkoZ7z/mX0
AoDndnhfpOiR+SVCLMk3xVRh9kaO7LldyEvrPlGMH1q/5nr2LVIDNRAQYgiQcMbRt8kW5Hotal4N
bfw5C/FpMdmAd0Ol4ACsIRnaZzWz6ao82XZ5xwY3xTvV2WsW5Bg1HVDSgORDN3hIQp4bjotGYbRp
oAWscFWgZUTsEiUEykTGg2w4k6lkka8bRPMelsJaN84FjgCKM3nmCNlYIaGVLtbNObH7nQkGG70i
l2MZ0a3FDEuqTr2MVngxmfPpqGReyWowjC+tFJ1V+dRb4Uu61Gzlc0LMOhdkUb1YLBrlS6Dr12ju
Vs0sf0UV7Rom/XW2+B8OmxdUy+m7AklAtm/z3MPoi0T5CIHnGSCbvRpJScab6a6lx2iqsrhDGIk7
9VdksVuLxgCqRzFtaBIeeh98yZzvAtPcIGeQR/yx/LPnW9EyMRzj2COHu9SrzlLohkFzjbQcYQZf
zANg6QSRXGvyk8hzZT2dr2QLl8vR3Yd1jZwFG7RwFbn3WaipKnxW4ESZ2R7R0ZLnJkWDvgvq6pYt
CmGDQf5kEFVc/6y6OPYyMbunFDwVZaqknvTfwx7DX9aIbO0b/Wz0zPjL4w1mev8DzQ+OhW5mDNWc
lYsQTlfxisgNQIRpsNFOeorCmBldbvp14Y83rfuRyuike0LR7DZ8zcrmbdKUpa7foLIf2wuPzhZB
EpnvTfzZSmxKrSWGje9+tSEu+nb2D1VUMoflXSc3oU8Y5QTF/RIRXwznXu/DBEcIWhjMP0AeW5zX
6RievamHAWYoDbM0OCSoNg55HOdcejW3rByxHU8fnDlqpwYPA3i3a9uFgjMbgnVCdA3hNiSLu8TQ
Q2JwJs5DNLZF8YToSsMJ9L+xASxXMWXgodblu23jfL7axXTU3yYzOrc2gWrOAL7mLKHo8JrLbPPh
bnX3PaUiLnTR3jPRe/bT4K512G+hIdjIuA1xpc24qopBEZhrfwOicbV2j/cqQ8hSWfde1PyiLiTr
wznxK0k1rdsCh3O48cNu7y7el+12/ONV9Q7s+6aYbZtZf3Hfm4oJCmEQK8SnCPa6vD4UptxVt21p
/bBiU9xE8rbomTG0Lv0B3rLLJJp1Qs7qikHm2SpbiDHVr5CgMUjqmL/b5WUMvncIrBGkcC+5nnDZ
DQyYJqzL7MY4x3VDGZW/tkyCKmX1fMwNc0Pkm7yhYNGISfGXNQ4UxHXElq2EFTx52fgiBmiTuCBb
EhL9hg+Iadeeq7Y6qI+90BMyWBshlD8BGRvlHpMxJUq8jfTyhdLwhfxvzKJZ/lAJm2CJSN9aLQ92
NxDP2ctb3hHDsZMv2wad0CizD1ADb45HQhYnJiudthX0FJ7LgDHkukyCiNEjAoOWwQeRelsRh7i+
WkzCDH7aMtsqxKAgx+GlLZGCbz8uOwELHX2s3tWhswaBcu+G1tvkI8L0k3d6lggTwGNcLUf6hl88
PbzINU7kgpOChABY7oV6DzXMvNmDN9mcm8gScGZ/aV0/CsFRiTMuKfxLHnlvoz8elx7NaNY7G4So
z2HR/ZqKfe8LblX8YXAGWvqQ0yLjz4n6sA0wAOIdZgDeXcLurnddprazYohqvzt99j4CWyKgSlxP
qm0V43Bi6Kx2NZ2CcAosIWXjbhqyjleRsMECTYzXCVbMl2+80m9zyt8rgZDHOr9In2QU4OoSkYf7
WmNNrZFVtS4buzqz6u0wu48IOn/4P12r4JCPEMkneN7H1sXQkO5Qlspj5ZsT4IobghTfsb76e0hZ
9dbPDYxD2a9Mo/v1VJPyyfxw9PsHC3DFNTQsPiraFeKHAk1EBtSydJ0G4WeCL9xDMRBx8o5Nx8g5
bD/9KGVpQkLMKg6J6+mz4AntEwg4HMKYp9Ztm/IGBWAKC05vNj/petI7PimEe+GsUncp/V8BKBGb
EzZs1HjW9ByKn2T+rXPrI8L5zmoJMkbV/UpN8UjCSQtvotiCdodibgGnEcfG6h5jSZpiWL6oaHjk
UJJRtHPw2VCppcB6nimMMew8Vv30zU/mk8yJkKEnuXDK3hS/ef8coGMi1jIyFyefCVXimpBNjS6s
5Zl3jguRI2FTAFCINqEpWKU89MLC/JvBRm53S0ivIeaFmRJ7/MBL7iIl+b94nKqJ7A9ZkBfFAdDa
/YnDhGpR/0CEcyeW9p4Y45uRfZ8M818d6tktfKNn5SP8R8jxqfrmhx6dhy7kkUyIKNKiW9kLnzvd
wRiFQYg39bHgvsf58Onq5Y0Aado4x8IK2mzKkdj1SFarbl5umFNykcOXCWAL7xxEt/Ok3hkUAJDm
jOvwxxacTCla5cA7VQEbdS1OblQjouoQVce7wh720XDvuPERIMvBV+Ype4foLhg5j/a2iMZLl1gY
yUgQGCo7Pyx28b2XQbmCixZsF4c/3pHag9tM9SqJbt25FuV30+PMp+/OKMAvmSn3iJgx13jFkVET
Ye8ImFY+iKgMKdYh7p/ioHhLmoFurC7PgwDXv1S8NrwxQlUw3fLC2vWsh+rI/xb2jbundOFhgjLU
Vro89mTO+P1b3U7pgYs2Q29/7hFekdEDRsS134Z+OJgRUmqF4XmbyuKk0X5uirKj4+vUQvgIOCnZ
jN/m2Kr/ngfEKYGjQccCMUWG3y7j1nfSy5UwDFYDZ0hiYT6M0+5sIndbxhpnyIjiJMiPmQyG23jE
NNF9N82wz/GIHNIx70BuL3qljKwPM6h8vB3ihyEAcctRt8tSGFQQRgn6LI8zGaDwJ6lywqA6Fx6k
0GUqvrz4WmigB1wTp2jWc5p/GyWak0g4BG4Mx+rqUmoDmBytD0qEnVw+RSnbADrlEVllAwqQWTBD
Jv08Tj1U8HTEPA65A7nAsp0s2pmZon1LKGCOVlHdkU76FnjpRIGK3sliN0UdggAgCg92K2jCooPW
4EFcdkp7fEQ3qUHghsDkQd3NcH1ujFWeRj/j1HECRPydj0VkbFA9Wp29a3RBTIeyd91c7+tWoTp1
MrIOc86xykUOk/QoDfvogOD9HFQO7KmOeyYS6cVBv9uUgI4QcrPpv2JbI7QSunY3OA3jWzEaPkF4
rAhMGN7l1AARpCBCzbSNfYu4xSi02I2w5C/Lt4BBMhRunxJdPYgR6FPeoc41cnp1FOxGlCIWoJwu
3xrjs7GJk9u+xNJ9pXS7i8+k3+o6Rind1raoU8PW35DXnG0bz/rmUEeTxNo/oUUnmG+juF0gWgQ3
wNTiTTtcE5dEZq+TAmINcBsQsq5kxSlFvsscmKdBON/FITiTFBhIPl8SINTHED0kHw8gRGn5mqMs
R4pM1mxZNRowIXpcm1HVQ80eriFrdwP0INupacAu60bfF5dSywdm0RcMEfF28RRgu+eu+o52Yu8v
1a3txs7GZdeyKeU1VHGwRmoTHjQvSXeDa+sdQk8bD3RRbNPJCw8456ibrB9joNuDEh2ix2vE53V4
r8Sr7webqgVf6KF3Y5333VtqiHdX46UAOW5NkAdieK3JDMI2zhFQMHt4b9n/Xlc3TKkagGKLuuSL
TSBDat55nv004VbB3+SMQm5po6ST7RN8H1xHAQQ6o17FiJ8ql7zLHp95sOu1V9D3tYims7Q1AOAY
v3r9+BKE1KbAo1LPDtfhXAQ7tt4Fq0CaJt0ZsR+4TnF0Det+yvoNvKPjHLHEEvjkeO22ljeTzdLn
GOLi5rZTpLe4IRHp2O8J4QswwRpQG6gvzlr6Pws1R/uiSr+WxLoxcdNzqwhvNTI8A5dV75ZSfI01
33HpYRWB3cpsChmc20NkhBgyHJ0Mc0vhTZw9QAShNIFnGx+yuJDbKmnUSvMqksJJSprfwIN3g28u
7pGbfm7uJJkEd7ZFvG3kbBrmUTcmKkZ6WrIpY4JaLUxqO+mmT/FIJvwIyXENwuj5NxVg7qptaMXz
Xi9y506g2juWQVuB4H2dlxGhkLyOa2iFaC10/6B5Bd3+BfrMXTN1DogkGyRZRfg4l+fJrXe+om/s
vOla+v60QyynTm2nkH4HXCENHlU2SP21aMFPqxhfbXPLqrmIcodBCL6yuWSR1/jVK75lqBPkmiUV
5kCPAdJKTMtDwHbiCFfgofHJA2DG0CKEpe40yQiDNoA1ECfinNvJHZaQ5lswWf0+HQm37lkeb/K5
OFcWhWcZflpx8AOm2dlpy+lbOr+GqGcwMrKn8Gfq8CwHcBKmC1Ivn7A1mKol+xgvPYYyuZ3z5IFl
sfvU9awQSLoxOxXshduRZDcvu3gkukeH2VcHDattyv7Z+NCLtSYj4VpPD6nzFEuBDny4kNwFwXJA
EApIZEfspLuqXeuLouC8+JgFC6ofmM9JuO+t+pFUeixoVvOjQ/I9JIbUBKLSTp4yqyqS89pZ5i3h
ZaSgutf8ArzGuZPAFQVt382k96mw/s49c+sAjd20Y3dn9fnOi3LypHPu6hLQ2FZ3csKSMBFjFLHT
oUsMNr1l3pWj1Sb0p25bdBwCi4FwWjvjgWrv3fd72FCYZeEPuffIv7pNWZIFP6W5WjfKIHlGQ+Y2
xZc6L4zz1rRjBJ9l1Y3IQBQlqDnyTCzn2AdDRnlyjBlwb8RSqwMCCrCADIjAauKgXOSQr6cgesyy
fDP0Uf3Qt2S58uDWrdvAnHjOSh/qdCDaY12meCJHRjxls4/rUpPCOa967aJrGA9FHB5RIOg9I9aA
HMyNtou3OLyRddceVZ//Qk3wybbmSfObfBsiOFBHtrOz/jawL71qDOZ1VXfPCVkTqyis7wNXDIf8
uicZsWs4fv1gitDaNiJ5GXjaeRvzp3G6WbypujZwh2K6yucahOmxM97GFkONGVmKp7Rip8IdyYSv
3plevXEdrJk1Bd/HMnqB7evs3BTajpyh6y1xfjIRcojKEvuQFwRiJ747MNEeyPPM2rejFQELRT6J
PxhznoXzBYp0f9+QONDiutA4ZR+mpZUMFloeMVhVeMM7CCwlJO0+3xAMFZ9snpC9wmEAweZpiAOU
vB1GLuEa+sd0bYkQ0cgQIXJA8d5H5Vclmm1tO6/kUvUcYgTJxdTp5YA9JbW2S4P45jrq3Po1FCzF
zDx2KuwSI1dhMb1lKfglCn5iBjaDVR6UU33l3DnAZjjFr+zg6n6CeHUss+zIzn7rkq3UjvFdwKR6
leSM3y3BXVhm9u246KcEYeJqWiA/5CUsm7Bl+Fn17Lg0lzCtjthiDr5OBQzdB8jioUOzXywk/lp+
ex9Ly+zSqoUeelmq+l2qlsE2JvRVUZ+dJB23MYfLykqQShQ2OijnUCLXuzoloNUz/bLb4jJ58rMK
oenYNju6BeaHCQrkU051THIeKeA8BVxLyA8DOHRLMvo3PYAGUSABFC7fy4CO3w9+5kzckVRonAw+
E4lMGbO38+DOt5Due/mSb9M6fmM2xiAvWXamQWsWh7/KHvStlQzn0bj5znWXt2yMP9OiBvFeE/Ai
EsHGd+bOzDmF6rAgLpm2GLENh6CX7mGzl3cTqecsELIL7hyWxmKlJMykqGL+GdhscaorC4DcrY9a
5jhtBnKsDXzZlNwvUS/3RGkFd1oKvkSOS/Bn/2APnGNOqw9pGacHadtHgLpgbgUj7DIvKY9F+TEm
NlvCseHPhmzF9+0w2MwzVPtxglqgiYeXefHPs8WFSrzNuq6NpHPosvMya8McQoElB0x9CriKH9wK
YXgYoqAHflYuLCBZkmBmsz7btnG3ESjsdVkT82cVPzO4I3dt02xTdR1nxvW7kGVHdc38Xr30hWM/
JG4sH/q4y28hLN8gpCiO6WJpwr1T8xLO4SEg3NOvnDWynuVQe9N0tEeIHh6CV913q5idNZfZxP45
mTAUMOT28LjIyumByJR6m6LouhelMae+604+6dV9xM6cx367jOJSFcMHY8x16nOt0gS/ANUp1sVV
KhNXb12adrC6uNsJodUTihO+4Z/C30ViTveDgPrppoG9kymefDkbzFzDoXHTy6Sb6IwzXqYfairQ
L1cVY4wu3XHGnTCTwyf0WXku4Vfb17tGtSfEzZ/uECMQGIYzwhs2QLg19mMB0zty2WOUyKyKIHu3
epadRVh/zLHz5kkcrxCgopVvouHJds2l97AHwlkiJ8MpT0SEJoerOIDQv46hyfKQNPgVBqRQ9NT8
qdOzXbMFrnO1ySL5wUZJsFcgZkXqJdnTndw3+KGHyJ4Q9BgwzgzWlkzA1XIb95hFy5PfY+oJxAcn
ynv8wzcpVAPF9R2obqevKSyRkDvURmpl9yY+tFx17pXcp32AKn9eg7H+O0Dsea5+/uvPH2VPiOn8
+DOMy+KfkWDSEOL1/04Qeyr7Lvrjqf/6+L9/199JYo77F/MMg10BzZNRWpAX9neSGBljfGqACBFL
KqQLg/PfSWK2/Av5Fpsszze26xot/50kRsaYp1wthI0gwDie9P4rSWLq+tez2JrDsjh+/etPg23B
dlnYOcaDOcS/hb+p+vEBZC5s//Wn/T/CqIgdOfffJo4/52lxliy4x5ATk9k5mc5hnRL6fnZsZSKu
RNkJSdDrQh4Uc+AxHrJvcdd435MhQoYMNohknNbFOopAsRnaQ+W0Sbmzo7SJbnn602wjAiZApNoS
GzKsBy9ziQWKLbfufrUZBuTvRaPiEAJAw4QVwZmVmysKEIFd574vFtSt7YgOBxQVcY2QDG9lcDUT
IrQcQGH4iYLAnHpzVZzZ24/1LkDKWe3ztFE32F99+dyk0qPcHDy/OJi+XsRq7CIIXT1Ca+CSrRLj
Q6mbhBO+nlmeMsCXsFLIspwZPVlhF5A9JCKj924pY+vTgRztokW4Yln80ttrPmCYAYAA9WvXr6zo
YxrsnJu7zFiGpNfHE8AnihAGt4HlVfEjLBXdHWQ4u2pTJVckH41NwWy8jnt3B3jED++yVjJVaLKu
YLLi28LNT5lXDfSvUirrC4Fkae3hnPpMl4DVyW8WEpge1TwDpZu+9PoQpRJMgq3XV079iHkKRaKT
hglz2GHM9D0SP5ndppMiB7bAu7BuC+IIH21dAZOoA46uz7RdZvyMHqCKg2GH3R0KzPrRPZTvrLyN
Yu3zT3OssaIaNc+pBo7CbBJ8dSjL+WWWPcM4sQwmOaVDlFAnAxTsGBJn6QvZYRRrbdRE6AUSOdQr
ByIY6jJmVB07anQpLKbaON8g1DTjLpaFoaPxOucJij4xVolnqR6PH9v0SxbIfLrvWGxWN5Rghqwa
K2nKbVeMv6UreRVvw9hlMkWGdoNBIWCIgIpnpM0coPNdSWytDxWFwuYubE1h1p0VE/sEYqbRt33o
qeGpjG08AlyIJEhBWyvs+eIFSPA/rfTauDa0U2D76mIQF6/RLp4ydFoMSJcAFPNa9WPAvRMAUKTK
K7pxcDZBCePhGJYR4RAMlNvCvvFzRvpQcQjpiIfNYDcmfkAJ1+psC2jJJLu8SdHO7kmszh9D3vH8
syosymOQTPXcHQB2Wyre6ZjJCbQJxzj1WpECALY17KX1q8mnmEukGAGIXY2eQ9CAG7ASmxm/recI
JXo/WgCqSqtDEbOvI2eE4kMKN4P2cuC73hHMJ6ObNoxk3GGbVpgamM7nfI923LFs2RdyGVmOarsW
8R6cETl4Gwtj2h1zSjjbBX3eAEGTOfCxchdjoTekvrVuul5Xhl18mSX6MDuihzMzgQbCTMSvYsjQ
sXaShL0tcdJtEm0x5sBhG6Cy8dNQ81lLtCnj90aOcf5gO44ZfiBNqUukIFCsPrAORepo5amuNld+
27yyda1AAjkWOQ8a5SLQIkJ7q3XXBOR0VD6FhSuYa5c8ypvWGdEew1yI22OIAoZB46zgWxa4OR/9
tg+J3ikjq9ywKAXR15d+O98VfkqO95jGXrWO2Wt+sN0bwmthl/+wc+08ur1ys4PHOoIzNksT+Sbt
frTvIxaJ7rn3ptzad/houu+trgMosNOMaHTfjZatOJVaj2BdS2YVwX1DKw4AwSf9rWjRMLi47sqU
J8q1qvdA4xn7aFBS6S0sHWJ10mrq8l3vNMa+iH5Szp10NRXqgGyNMyhgztNUo+vvwONAa/Qz4qI8
27PsfeqUwQJnirdpQ2ACqXY94rf8ICuJ1X5qRxJATNg19teMsdaHvxAH010wh+17UIKTPeJXmc0h
acGvHyP2+FenJlDiNZ/wSeyILCFJlQj6yjsuhYLt0Ma1J9/DGaEfFlO+xd2sQlZPE7zIDmM658RO
UDeDesMhCY8f8xfzT0z6MyAzSEOnWo3jtAozIjQ2Q0PuEDpgzvpNA7FmvKnSkNFNriufpjKImxa4
Og3DyjiNTKD0dFrfE90eIBFayIrd2v40gz22ZqbGOLzL4RDiMEE5MfSqOTKUUDXWfrBzJ9MLextP
ccRCJ18GOHCmeTOjGt4qkg+vUJsxs5AUdPj/4jGrcxxWYUC8r075NyL2q+vDpLmbtyEiBmvlDoxr
dkE2pV9Z4HbkA5maBy+BewPV1gbYgfbI6qE2eotwt/z1cvjUms+CbdWf3QDr9AuEt1SbxRQOAS1z
FaS3KUE+8XPKd5vuEwtX17aseli5zVwrtUN9bj/6MT3RLTFT+Ws6uU2/sgurso8z1YrBeRelBTqx
Ei1cBkqaZVsV2vNRDAlmTZ2nDg4PpIz0pI6BwVUmJG5uC9RP5X72EkOYQ8yxv+FlsuI9M8GiA62h
Z0J31ZIG781kGfGh7MCEsAtK4oUHdwr0agIhQ9yB23dyN4NGqLZQq/vx3m0An2+bdlyILV8MEmLo
7mW202kGfxPBSL7cx0C8GI4uUdQcmyxfmkPiDZxxwhJ1w3rKomkmPSyfTmOZinrfhaYcD1CzI+Q3
kd1FG4GUvGOT2pKx3U4ozDAFKcIDZvyowU+Sn3wGZsssFta7i++cMSO008EOVf3lFrOZGO8PZFtA
OInMbub6V/s54obZ4VQp3O0/StTL38XdH0WfX8q46K5V3LWm+2fNp1zlSS5Az1PKd51rdfnPmu9q
Kpq9wnz6Ac9b9Zqg6Kg5o2dOn4eYuPjsCf6a2x1J3wv4Tli1UFw5vyst3DYEiEGOHC0v2IeNq4rT
f3caSPK6+f/Tadi++sfbuPnoPv74+fv3XbOW//Xn5aPqP/64+zn+se/j4ufHP5uU37/173aDbuEv
nwpb2fD/XceW7v9uN2wl/sIT6SnfOLa6/r9/txuW/ZdjO0r6PhsVbYzn/ie52LLtv2gqCTw2ru16
2rfVf6Xh+D/bDQ9Zl1Hyf1J2ZrtxK9m2/SICZJAMBu9j9n2metsvxHaz2fc9v/4Oah/gWLIh4dSD
ylW1UU4xgxGx1ppzTF3pEhQIh67rvF16tQxHhBZAtLh0u2c9RBo91lFwb1K6L3H185M0TPdaUvmy
Oanjb8/sb0v/bW4yf79FTeUKU1jC5Leyzbd/v1MFwUQyQH52kuSX6h33rGmaOuiROXHFTGLYVgiV
41B7RmriLRIxAEJ0+u++TtyCcMYnU1TyZMw/xtaetjR+vmiyjfaffE6+jN9e0dfP6UrqQmXqAtyZ
4mv8/RXFflEpJBDlmYsgMLWxLp1NllbRqR+oPVBKLOowsy6G3xDUPOHbqeyHtFLh9uPPIf74HLag
0jRtbjycXvL982qKwuwcq9HPpmLzmuIsu3U0qwF522w/gdgGE9jRVrbD2TGc74ij+weE4fjCXf+s
I3rDY9aC/oHhyY4a3nkOCY+FurnCOsSul54Kkht3H39o6+3+xsOzLZv1ZZtCd/iX+e5LHpq+0SOh
1Nlg0w4QMHb92lHN2h9b9wWcirF1q0an1T+VSyfUx23R6vmFQqhfcTbEK30N7EnuDcdbl1FQn2SJ
9yhuo/aOLt6G+XvylKfAksCWMj7nrnhil7VWEsTTcqja5iX3dYbQQ5l/L9zg3Olj+yNzM+DZwXXC
YUCcrWU7q3xEBOBxj++ta0bwCvk+qXkOhIzviqqnv+kn1Wdb//yr/+/W/9+joX8gpIkBHTfa/H3/
Vu47avAsrnne2aLNuoIDlxzcwMZr2eiED2LuYZWZ+olka8RFfNl6H3jbGuM1Hw7PMbNzsfz42/pz
iSlzXl+WzggB5bYxv7K/fSQSrgMHez0RQj3xgYU34rYcr6g3uSfZdfgYtX74CMO7IJMTp7DOaCa4
WTJBds7LbgGCDjk+G/GU1Yl3N4HSU9w6nOKb7lT5BbXGZ8/wjz1s/sBI7HiOhkU+wrs9DHUz4JAi
Ci4qBtMLadw+1tUcmYoZfukaETgUspHwVOsOo8/OOzKW/kWzwgaVqYnDbKyY3Z/gdKf6KdJIYAvG
FvGHJLVbC42nj5+vMX+cN1+5Mi1DSKK+8JVbiD3ePl8mZ4Nd90NwyVJ/OdDHPZF+Bgdu6lPG9AuO
9gHAB6w7ctSw7bpNX5/NKEPe3AMzLzCDoSomShrARzY5548/nfjbpxO6a3LszC6h9wsSxIOsJs+E
yt91JCShA0PwmKNBSiOo2jZ2sZUb2bgxQq561Cz1vtfq+wLInN5V657+zk70rSI1sEE+ANiPIUqE
8GHQACDgJCgnesP9mOhnTjkyXudBZFT4Xwx9EggbM7UzR1v91y39Mfw//1f+l2PGmp/p+2dumVyx
5s4ejJ93Nyy9qCsL+0N4cbpqWtS5np9Trds2NOEOzoiPH0COo0KYJCE5DGl2o2GkHQ053WeDWNfY
VA7sGunamkkmFWPPJHQthFBmfgy1b31c+mcKEms1QMoFG+3nx0R3Z2VhuHG7eXweU5IS0mAcinz0
FjU9qqjShxdQT+berimdSNk9jjEEEgGzU5oCupFclUZifHKCmNxi3j2K14smlxKanxYjkLfLz1N1
OXOxogupCNPGACaesT0DM2xjyDQB0IpOjLsQsZkQ/QSLOgMxarc7uinhXjSsyF4fjFM3+vDpkcKu
2qYb1s0sazSbfLqSOD7u2sTSL25i2Mu0b5Ifib2yDWScfZdBJlcuUiFDirUF/X83khzX+qm2zrVR
Hk2EGFMdTZePl7X557IGYsRyZlujsaKLeQ/5bVOLTRVUlu/El34s2mWoSm8xtdLajal/N7VMEkXh
QJYibwB1XX2F/FTAa8IZANsLTRv9BnpFTohSxJHMNKt7gH3mwaCE2IJQ75ZamDYYveqKItExl3wI
6GiBvdIMfYe6cCTlh8knMfNLQ0zdvWWAMxtsD9+vnz6kvY0EfYp/koPXrF9vNB0I/48fgfHHNuny
WlvcCxxJn5v+99tH0Me5Rv/QDC+gwbKlUxTZ48xwgNi4KAwoofmA1DOxiYuS5i1L8N3kbfXoDc05
k+jMQuzS516ScNI05s6aCYYA7eDeNYP9yRoVf6xRPiprnBsw92ZqtfdbZBqjJ0606AK2z6MEd2H2
DY28H9CKwtiCRxNqJqKfR5wGald7ydpjad1bQehv0Xz+GIS/JUbIwW0+SY4wzh/TNJ7z1KhvZAty
wiOx0EunPim8a0tAw9rpk6f9x8WWtq9uOOw2lnL4HbjB/77gojjKJsyd8cVU1TU2SUFPOx8CQa5h
SIXhUhmAvVokMpWgQwaKTotsb5MJmp/+yLNnvG0dIuL9lqmn44RJyQustOizRWHzMd5sjPPHdPgh
dQN4y+s44vf3ogh0aIZ8TENtW8iSWxfKjqqGCsQe4vTGJs6zd+1TUWhz+8C/U1omD7Iqb7abhdux
NipyL3Ptkw3b+ONe5OLZF3PhJCwW7fvPNVhZaQBxJrstmyhEGqO7eMwuVoUyn0DzY6JDEQClJSCf
I00eVAz1PqxSbiW0zmg+VNonT0r85RNJkzmPlAb0Gmi+b79QNx29RFZterGiBD4q7mKCiBH2hLQC
X4MPheVLNnqM8LmVXHMfew/CSlJU9PFod0m4LsqEeW4YVjD0Kp6drNt1g5EHTR0+EGdEE0BHKi7w
Q1UZvMyPV6ScV9zbr9riyk+xaXMRV/wib38B0KAJsw0rvqDr4Qxs7P7geua1TuSvgkJvM3ooKjVz
QEmfoWsapp6zLsbiiPAO1NbUXkYDTa/V2px+IltbjfuldcsGEKyttmOYNPsasYhuts64qESlrxSs
Q4QPipQ/rz51Ta8f9HnqWsb5tR0VQqjUutci0181EjRhJCI4i2xSs8C+OUaTOKgiJfOoLc+e6z/j
IG42ukACVOtgXW1S7RgoAQZoo7JAKZ8SzUkjFvKIpq2lBM8WUnPuQsN0KRm8a9JVJbZd94a/yXju
y5fe9ounQSLriY1aIpiL62VmteW33tNPAv11U5XViTDD8P++mLjuz0M+g56PzYn39rsgu1XXXBf0
gcx7JFJh9BIjTB7bodi0BF4u26e29n3Es7xjMRM/ZAkT1WXxggpulWNjgZNJ7aI4ryiDhqUj8vg0
OIL7DWZHwADpvlVMUASwq88++9/WEcWBzjR0vk657y4Q5F+nlZNHycWOdW9TTsOe2UBw7CKNBmAh
scw65cUqvU1a4FQFIrdPbWidFQsQRoXlrVunu1OrGe8G1Uvrvw2zo5r8Lsk5s0f7eCj02tnQszeX
GM8q4Gul88nL8OclnCGwtLneGbRQuAu9exlKIvwwiXQJJwzSw37QT56ZdIeCvsvG8JOviJyri8dj
XWlTv83wahzSsbuKIbEY95v9yu5SqNb+PgetNIsN0+XHrytDwr+8r1jB6RtRfLJG39VhvEYqkipK
USkKd6Gj66bQ4d9VpzEx8iKTUDTxoxjTe1lVR6hQ1SKiD73rsrxcCh30MpD8blWSBwdTaFhT3SB3
i/qbkdfgWQzz6siClEBU6lB9gq3DDXAZuZm78xOUDaZuJd9rlf3KOvwPkzKL3eCyrqgNUIXYmnom
qYypKCGWiL0fGFYVD/hioZlbpTiEToXkMMFpzY7jQBZxv8XuUDBeSPS1iFjb9uhPP0Epo8/InCJe
BJu8DL9bJr16CcZ954EAXOsRgZXsaPEBEAoj4+g+Uoy6Cdh6dBABHxNG0Ds79L2dZRc/u9TCflek
7ktNbvXKyPxk73sopUgKQFRukOpTjFQkWtrdj3MPPG1BPFo+/RyEZV4vvhVj+6VFtqFc/hHbtaun
iceKuQGrgNbf0a2vn8foURSw62sTlqVQIJZ7sNt2hwhrsDV35/Y4f7XRIf+IrgQE/6zHV+jHWz/G
c+G62TERilPeqFZdnyef3J3+trJ5L2nlUZ5SZdrv7k5TIyvfN5L0oivOHER0SeTGeyMmLkO6m9SJ
uw0BZRjDK3nXZAbXVJpta1MeK0LqiIzwNhMvhIsPREiMWR+v6tdC67dDiGMH+5gpXDofOk0G992n
y3MK2DQczLPrjCM+ISTzQaIQ1SJ82Nj5XckU/QgFbWdF1taRibmlM6Th3yO/Sef2Udur0te8bReO
97Xf2DvZwxBK7b46kAp+GEwxw16fPv7UsCbevouvH9vlkdIR0SlL35cPjWl3BhTu8ZwMmPBGIp8Z
xdr1JcFas3IHBU6G2FdgCjL8nnbtI1PdCzG7oEVc1IO12WLiV0mxGdjvN5Pq6juarN/yXIwnSG/O
NhB9fZ16Arxy2g+xcu1rZVUn0WbDGnLGuFXlnGov20WQRe61IHULDWER72PQCycDYssCoKkV2gUL
UccJHE5wHwZ4Els0h9oJXzkSO9O8IUaYzm5B9KOpxydCJOKTxNaxxmgI8CfzcXHoeK0XtNjAz6qA
WrVk5vbfD6QABKwkwZYhkNqMroVSzsY7RpdXkpGR2Su8/UTaVXutsKo7w5ZHEhWDbaAYzNAjxEjt
zJkckDagbWjVhrEbSYYmkJqoIkN4AhhjZAa8hyz/8trHef1RxP33bhjyDS9Qekyy4IeXhvE2M2W3
sZxsXClJHRJWkFltiZVKudqxayfwMabl77MHtg0bGTWRLvYoSKY1jI3Z9eXNbAH/otf9olLgui1u
UDO0blHkDzSyIg/GvvyKcNA/2Q2j5CJXDVA7+dRpbXVqAFFpVk0sp0uvBmJ1SEScNR1lTQUy6zi9
UaT8f8XbBI5mYLrtfjBUcURwAmiCtC/ymc1u39TT88TIdZ85RLEyyTGxwqdENLRPNXEU+xBX4EW1
k1oXWus1e6abzlHvWRq+h4nOgCAHEsNzzgMdzEVKTMRBk3xp1WSbl9cf+OHovT3DB0yfDbRBexQy
9COcrtxaGjPoNQNtj/E+9WhPg3LZYphAWtHnq0Eo84Azt3qRN+H65hOPwds1U+CedB0+jqd59irK
USYJUkyHoPseTRMcV9PRjkkr4hs6TP/RyHXCuYnoPoZcTAErY61oG3Z1HwPPqmxUdml9eP5tL+M1
H2g8BrBS4GjwgziHAxMVKOht8ID4NHjQu2c7Rsj68fv92vN4uyvRizPRddnKoL/+/qhVNFWFk3ns
SoJaEjjdTUq6NqMIAwo12rGkHuibKhzHLW7WjA7FF2pjzqgiwA6P/ZlghCx0FZZtwMecAlRtSYNy
qBDA0Lzxe0xuHAks6c8sH74JTBHelykqcQlVcXgrEepW5Uiw1FPH5BujeYoHSDKR/vjXNP7cxdi7
LJ3JkwUshTPi7a2TtzatenewzozR06Pth3vs/nyljrpQapXXxN5kMIoIZe3sq263zFQdP/nsU7y7
17CXcolS7LGcn1L9cQSwRu2EMCjrjFSVxD4/QwGfWSv2B1LqtSpbYGGKgWZh5hkQNxGkpuPUy2c0
bC/JEC34h1P4/zskaZ8sBPnnZ2MOxxfKoIcGraHE2yfEK1lLQU7UeSL0l+BVC6Nq7emEZvAjrc1F
MhoQHeo4WneGSLaTVb/UU4Tly/IfggQPidFJ8ST9dFspieglwA2A35gbBkilDVvIhn0KX1dTHmnA
kizqArUtqXsqBuarxPfLTVobAGNhXFSEmaQYe/5FeATdsiy4M0zapbJHb6O8GCOgMP8JWpn9R9YF
7nWBqO9cAfX/S0gZdGCcScTSxTCRzfJkKa/f4W/ysFz5v9yMNnlmxjvfsd1d6DvyYEb2EWIlUGja
tKpPIOc6VLkdALYWtcnW9gaGII6z9qyxAlIc4jztjemTzsnrFeDty6hc7uVUGIw/6Uy8q43wrKEX
nCztPBKzfIXAgvADChChaXJmmme/clv+CkyrXQV59UvFGUnp39gDd9ZUcN00DCK/yv4Ll58xgvxl
l4rgMDf4ZYXteOygyh5zAcIf0cCLOcHKVHjvDKrWB5grl7zrgp1A8r2OUnT6dBNigpg4bGsTu3dW
bYKu4baUIQUUqGY2meO726KbvtZj6DzhbsvRzIurISFaNIn0braRC5hnRXFAC0YCcd2oK8MbS0+O
RSi/0HTGn1MRNoscQaNDWJtnRPHk+42SJCCkjtAprXI5eXC3mrx4dlPP3bu9PM/6RbKQD6YuLxZ6
uG0cDNzdbFITjXjY47hEjViN448K6ZSJWHJoAveeufODzv/HubL7WU/d3qQNmXmooz3R0MM1Dhpr
OaBVSiwGdTqOTd5lGwtjtff7xnocsSB8vCu9b82yH7iocRkNMganw/J+tGrB//K5u4UXPHS8MV55
LEnvIfSKznOZqf78+sMZOoKUoS0TGOgtCBlEkalwJ6Kc8xcwg8u9MLVNWnod2Cxw9kDpfvD3gt9w
nJMqCPmDf2OdBi3HXCs0lFl1B2VBs8QSL0q0Bw3vrwxAHHQAAA0A20ROq10Q8ORIYtax7jbbjuse
OaX99MkjeCcAUfMjcCnzDGQg7l+mutmUYC1sk/xi1xPTbi3vNhKvdjoQ/lMZ5O/YU9jsJO4apO5k
yrTJsPFGckDqso6fP/4+GEW9v+waHBHQn3CEsVczCHq7CdqRbgxGquUXEZQxMr9AQ51FMBiRNhX4
/L20HLXNc5L8BgzM6I6qlbXNMH8uG2HhB5FzslEb/SuSGJgNvEXkR2i4pE4ZZ8F9CZnV3fea/i0w
ByzEDbcOVebOrQDp20TuqYektjFyCH1lVWGOs7pmY1BrijY+Sya+eNndU6IF9BBs1SGwgmAGQgkb
L1rn1WgW/kbqAF5LwgMPbUQ+2Tg7KcopJMlrDMEuDe6L8o1sl3v2vR7W9mHIsEvR8LSXnQ2jwTIW
Eel6J0Fe+lJNmth3JuEAbhscSoJwt9gQ+3u3y+AwU16GnvsLvLX3ohBoETZ+zWNpYPDLjK+21W9L
YI1PGeo3NovExMfHASHmH4XVyKOVoBsMCVjAu4e9xihK7fr6I8wN7dricVuYzoDSrLmPu4iUjanV
NwVZgF7c2XupxoQiGXZBR2mOojBfClufDm4T2jtm/wG9vBqWAMMqI2MaHksBOTNuH70yvI+A3y5e
r1V+hWcok365ylph0GzSrJdewHiqSqoKzW2OyHrrQ6KRM8TV3tmXFgJV37pptjb+E5cDhl4rGPdd
TKZiOMTelYP8UMng2qE2XWY1/sSPV+n7iZ7SDUNX3BipcOej4rV78lvjGneNZlOllhe8rgidK1Uc
BMqsDEjOQ+Ggz02dUG5gpwTLqpm+ke6erJ2gB28m2q/lnI7kapG1GKPCfIEQHm6CpMbaMgnzZZgJ
LkEyAM4H0+1Nm6ydSrJuciJPoro6kbj3P3/K8oA/+bjvBcLKJe0aEoGC8TFLvPgKKGWXEZ64rFwC
NUor507YKyTFlrsDW+Z98kT+vN3NT8SUBvU16gbx2lL/7Ym0hPd5fm+UFw614IaS7hjPIYzt2YRk
fwcD4J6EKJC/Gm6/TPthda2z//hLee2Bvzm64T/RHdfJo0WaZLz2Jn77CBW+ZKiWBZ2zosrOQwr6
PJdIRyvKs7Tqjm5DBWnEITYbexoXsnU5S9OkpPc0roo+jr64UdF8cql737mflwrmDGRW9NJeGw9v
9zOspDpWg6G6GNOwlbIaHwrQSiu7x8+HwWxfs5DL0CONTujjrhJjetc10xFbQ7aAT3OPZgVWiZoP
CdgGGzKs5c4PJLFLZvkPedrxHf2AduP2IiSqNPzkoVrzYOHtQ0Xbyxf6KtLiF5nvrL89VL9yy2mq
s+xC/NjXGnrhKatJbk+adGc19+Qymt+HfrSXEBOcSwPOckX7Loq2eYP03PNy7eQaFa0dGatnSeTB
LkjB3/bBqJ47lPRrshmDHYA69Vxq3U0Eoj4Plhbdl83U7/McuG02yT1X9Pby6mce5ozUIc+pECgB
mQ6EG/BUJG7nlX4qHf/Z6ovyazj2XLskrwebCbnq8BJf/4RhYNj0hm+u/89rj/pNNwVDI0syz3qn
pGl8c4RSWRaXHrN4O4z5gZCc+346B2NKZR03O+Ra8Atg08Jxokm31wh+3YOEFBdV2A9dYw2ffHV/
nuvM1BivofPQBe3+13Lj968O54tw7La+xFGDaswfdf6aUa2hJshVQWdwYVSey+CN7CADTjtYd383
TCB8RpqlXz9+Qn9ZSEo681rnxsA96/2WORkk8OhgPS+dFZabrOgNJjp9toL8Pa5qPR8ueUmRQlQY
wL6xEacqN8WJOFWTKMjxeRR9BPuzxlPdwhC9euXPJPQQgeQey8QaLrCff+WBH+3TTkclkMC4A04h
Lp6yhi0tW28Fgj7Aohickj4DwT2U46EtBIYksyO7UlYX4CTrPHC7wzAofNnWIO7MutyRVx/vJ8j/
q65zaQ91I+Itk0BKqdXqs8vYH++b0FlB9Chdac86mHctyrEAa4SZuLvU2snqnems6+MPuAH60Wfi
dADAEnPpPGTRIbcynJyR8dI50G9IR7+GuWN9Ug+912Mpdh1cb4KmI2nqLKh3owo/ALnp+KK7sGuN
dNKZV4Rtq7YU0cu6LJ5izp514/2w2haSRgOlx++sYB03NR4oa8Bs3qanEm4V73Hb7lKBQjyOu3GH
vvyl9H0XHDNNx48Xm/lHJS14F3mI1IOuUtwo3+5aExY8lAHUKH2b6rshAbU++MdBITVJmZRi4yLJ
oysOJERwuZkzDdJZpAUwrt67LSWnD4Eefbd7TydTh6gINXoWpfhxmN/XbfU9Ero82Km78TP4g+mc
vhcP/j9mYt9zmQNA0NtiPZRQGD0s2Ot2pPE0srx8GFbKEkeA6v4nKhPjj5sz39L8YsnZJqjT5Hj7
S0MDdl00NM6lr5GZDWZlnJhNEplUu4dRq7iu1d4lb93u+Donbn9AqrEu5DT80wBq2PUBV7QiZdaE
Bv+zJtf7kTrrSM42RVRQaI6hDb07RxjWWYpZ/3T5T8L630ZY1yDv5OhcQac2TyNCyd00FWCQE5qk
s6r29QdsRAIACF76ZJX8eWFgQiFp4ZmSih8t8Pwu/rZBRqnXqNwZzEuCcnRHeyHv5bfahLgHv88+
FPTZY4UcLO8KvMet3pH7mfxr1pNPskc0LfDn1p/co2zB3/nmvEWeJ2kTSFMZKFDe94BMz49qy82w
RGUGWQTQBXdmhPnJCb1no/bkHVFl1bXO9FMeeWhFmcNlyQAjkpF9QrDEiSr1vujH6q42YSE2XgBy
sgHkkueG2jnhIpqS5J5lDEKnAGzGvMk5Z00SnzroT4UfYWLo65MfNw6ohs495aUntxCSj1S5IGTn
lrAxSykz/PuNg3AO9jF9ewPQ2JaNOd8GTgyJSPaItzWccfyDyNSI6/ql+YcIYq3JAOBX4zhHKNLW
17EhpxwWQvzJvevP04/p+tznY9NyaaU57waYwLVQmPH2XmxSt9rBvbNdXZw8vZp7F/ay9+IDyUsC
3vz0o2FXWkGvag+pglD08WZk/fFemrOWVdFogAzAa/lumRE2b5VuY9sX6endodcQIyamPdC+guda
tFJd6ASRZ5KVMzU7CI6U/qA8St3YJLkWbUwXer4LmvqEqqdcInUgIIsUu6XMiUjSUrKN5jtUicF9
agmU9Cb/bDGqQgHA12TX1Z1HN3Yhpu6pFkN9l2UMc1KrPpMIuSAG2lmPWP6I2MuDa89UH2OmXNRu
O9EbdM914WRfnMk9EZNjbYeazLdIC/OVm4T23mrIS/34cZl/eQMorRQDfsElHpf027cy6GmsKNRp
F5MqaxGnjJPcoF5a0b9VrUN2cAzCXhpznv7ie2rkwNZLh+lA2gBVNwxzek1Tu+4c7TDZzbPpMyyJ
s/abnvVfwcl9qzqFrQAZz0opEiQknSp6uTs3iW4gT15Il5sW1raMumfkPmjprOqTd/y9CFLpNPuR
P6J8IobBYq9++xtqBqUaVm7vgpo43ZSgPGIfnqYI7B++YdxNYrQOhBPAdPGJYiuhfoDtOOM1FMeW
E8zoIZ2SKY1fDzKpxKOwp8+XkUjt4n2GoUP9AEbShhQ7VtMjQQmoCWlDdqrJ1lpcPFiR9gui9RaO
FZtGz4sb0V4jkMPtAH/RePz4G/3LCyBtpAQW92Il53fh7e9LBoHdAqGLr0ndX9tMjOdIOQwcI3Uf
TNXzlHrqXIRFigCQxBA1zKr3mWhvhKeUGROe4aA7pIBbjHkQNFTVGb9S/mQGcCY7b8XuTaZogU4Z
EeGCIfoIC7AdTih+PUyRzb0dGHLh4Cm7IGmFpt1p8QkSW7caEh0NSJI96I0qdkEyJrfaQCub1nr5
pfKeE86H52p+LKrBNMt1mWS6yXzMOqqQCpviJwPqP+8tqEOpE6XF6kd+9rpyfjuRfJxYbYKDlBOJ
+RReNoA3Xp6cKvPX2BbWrZeQ5Pq0hJEiq93QwQGGbBweA9lcLF8Rg0fMpoq7g+eY/zSBYR7BdfhX
UU03k9DTdap899pUKTbojgA/r8EYnEM3K7x8eurAfrZGRSaWQ2M2qp6TOvsOoP5rnLSkuFR1u0IM
9JkylAb0H0eew1DeQT1vKjUjEN4uj6CQYUKoRXztTL3ZOlryw3N6+xnvd42IoRqXJGTEF4zWcB91
e9xYQ4o+Xo/9FxKd+mVfUM70GS+ARR7FMSBBaD8pAyZ8PF7zwluUfWE+QdJmsJpynMIEepo0BSHQ
iuDVajFmj6LLL9oL7mNS+yhft1oCWBQqbEJqSwCSW/PkT20s4wejHBmbNBNHYq3CvWM+RzljZZBF
zZEbqXwuBOua9Aw9WFpJUV973auvRFu7GGJzeMuh9oOLfHQFEBxcpE0mr44f845e+rDI/X995HOc
1fyhwIPkaL69CXU13Lg3Ggu3N4OdCQmXPW/4Vv4qcp0QTHLV8WIUIM/jBnp3eZx6rz8PmV5cmi6H
u9dp6zJV1S63B/2uiTE44XsUBck5tvo5C12Z51gBdLO2e0r1UIiF1eX3gR5kt2ZyTigk26uFImxP
g2etFVq9EzUZL+zSiLMJoz6n0a1zO6BTga2uUZM8+3CEOX/lC3hTBuTNkJ8725X7wSuLr76WgDr0
uvHWBg0Y7sy79DYuV1w49R44McjceHhIGdjCamNe9L/fUJNhiseL+ag5AHaCIYp2oeag4JfMNqq2
787wyH8Zhe7dSqiBVl+a+5i7CmhIpe/aQdT3nKTElBIpP7banfqa1UXwT+7j3e+pkMn4ZkOE6mgA
0nfHHUzHg1Co9UhGcLcVCO1tzwjihU19pyYOSbRwRC/SEXvgahiE5gPSVfshFxyhWXEKknj8wj5N
Q3jkNvX6H+Hs099Q3n0IeOeaIR4CTqf7EMiC4uKMek7sVcDazXXnnLYDVDGa19/7UNvGWtq8aAlQ
sioq9K3jQp/Ng7vXH/5ZRqW6gRZJgLe5077O7fisfPKiPdL+FlFn+vsSGjAwdzqOKo0B6jDgO/iF
TRZ5KcsNATVDGcqvRV7aWy0t/K0iweKukem9nVb/AC1N79J48K4yAWDBfaOHoQKKQpUPVu+lG/4n
bWVMevUghy4/NjA20EM9OEgAf0bReJerNHqZCgJo+66rj0mvdSjzBsYhROOOTt09OmSBPKAgI1Yr
+Z9GiayZM/Jmt+QvAvbteT5PhlmcukjN8oYp3BdRSHILy8Kcs06sOqvPfenfBqPRVk0GHzUgK+Pk
O4WFDCCP9qiuQW6EYzis3d4aL4GhEdQ1yuYKfiNDildcjVgjfNIBwIH0LVpA71ijJMPt5ITONfaG
XTRpxVGMX/PpSwUe8dngUskva5kUtuF3d7AL5l+jg8Ukd0B2jue8TNtFPub91R+qaPPbn+aEB1ER
6Pb6BKiejvSw4Up12pe4mbW8okqWk2V6cOSZ0jGZWhMdggtX9A+FLr+gh94TaAMAeGjra+zfuMWM
/1T+g6w9Qia5Axx9BhgLez78amffdJl9fJWQJHkMcMEmk8fstc3gebwYgU6oVDJRO4Lvr0y0Mf3T
aylh0lYGYWfXy5JQzSJtcoIy8+QLacnDsk2Krd1m2spOGvdkxQNOLVqrW5zz2Y2x063K+2hddnQB
dVb0jBSYbpO9HETQXETZ6XvZjo8q9jP0aZCmZsG379wxZgHzqmFQr9izbraeJjvImLAAhBhXYSHk
tkPj+ZiHX7UgIwKZXv+3OLvoXTEeM6fztsCVf2rQFIaybu6nsFgBnKiW5QisvmcKc+d05g7d7kAf
x3C2elz7NGTDGiC7zxfVkY3H9GobIf94DIkaWSS+Ln/kLOzWCOi0+yARVCCLA2EI4Qo/ffhFMzIJ
jDwz98yOFpxEwS1RCKstrVKPITcjwLGi/sbev7FB2AXzkAaka7wuvWHcj1qunvwJ55J5TZ1Ou0VQ
j++mAr8Lx8INa+Swj1tiNcp4VFu8hM3R6wQ1yyTFDsxFcx4LNMr2JEcuNe4/BU0mbo8kXiXWFF2g
DuqrMG/jL3Et77gDTL+wNmwzVMsr2y+dszNPmppXmWJ2Loaqufenks0zQNRbCgaU8TyfSK3pcXSr
f7kyamQ5OgMSIvjYra1/bZR2Ay4UbPyQaACmwt0j3oLoCk7mgtvxkEqwMq9CMCtiSpN7R3y37TbT
cTsWrk3Cth6LU8O8oPfCYRuTlLeMHc+8kPZtXQrmPP91MkHEL4vZE8k9Mb579UmWIsiWceeO3/yO
PTW564BkPPgkFl7d4qQJ+8y5OsLXnoh3UtD8DFLOvd5mbBXQljElyfVVYdR7HTrMgnB7Ugmi5j6a
uktLPADT8ggJEv+NNurwZOJVmZrqZteGzeUgjX6OIVnZpaSRGjYSS51x31EaPyANFGTXqQRQYFjs
kx7po/BiCwD02O4M9tpnoVmgu/J6OFluf3ZE6J20OU1GL7z661gET7g2xNFLE3TWoEPVFg6UWHqh
cFe2Q13Pkqt+5kWxRRlrfs1ZMytUp+nZDFpYo69leEnQEObqgrZoE5fH1x8J5woMSmBHdllp57hu
yK2uysfX//T/OTuz3ciRLct+EQGSxvHV53mQu6SQXohQhJLzTBqHr+9FRqFxM6tQie4XQn5vJORy
J82OnbP32sSQeIc//22YTwEPxNksdE8ZwV8o8UscQXZPTf8jbwMmSpbJzH/ymwUhvePU1+21QJVC
okP+YmMvuysOMwupMIo1s7Z8UbxgU5a13Cge4742791rN13M4ZnEaYq1E8cS9cYOgmHwpqm1sgfA
l61NGVj/Yji0J7n439othgWi10V2M5l+UIf9vfasAwYYsizaC0jOs8o3+GanurfIDcM/qgOZCwjv
9L2tWeRMTxWnRVN4LWwIvkngfahSaMeq5FTqROgc5pdhnb/l6O9f/b58+LGR/crz9JEDZV05cmyO
JuL5dWDEwdZ0UvWViI8GtAlhMPoKtpF8NAmoy1iUi1iforT8uGCXEQt3vmt7pdgUvRc///TPCqd4
InMefxYZMdRFY34MVq9vwIzuZNp6R42nb1hQgYIsTft27SpVcOKEtzbsPHvKsFMWTm2pH57pvOVZ
lf4y+SsUwTv1XO27isaHwqrx2SUeTVtf9m8UGJhfpN7v4hGydlQK60VJlQWfo/JEI+S/DiSwkBFo
v6htEN3/94PkH/nw374uqAOMXHWD4zN58v+cRjme2jcIIzHLNfhVKyJcNvWkEHUzuzcXdRU5C5qz
OCvWWtBrS7MQ+bDRFNHuUGr+yPq4wn9GGAc+teJdJPSiKUvlpVTRFvqG1q5T0y7WbVPh/Y4KeXQQ
SxeLSnGaZToWOeI8p8ViSUITDYjm2lp+d2S+/Jeutsaa59cEHGqMt9iNScLxh/SXyykzc/ZO7jnP
ylSSy5iE3ULRhHdRq4I8QNeOtkjfy7WZqeIVgay+bmP7onnooUO7sc9CEfbZnGDdVtYGm4YB7Iln
6dbljncX1Pp3b8RujFhnb+ZmfRXTJZWQmfo7hUHUioEaADlBNQSP0CbEeyjAQptjKp9G0DikYYAI
7fNPpJIQy5Qa/CF6D8i5mnk0GiVhtNcNa+Nutm1zywezuZXTRfFAsmHDBKg+VKhRk+4rGN4dJ699
IgrSa0GaZlek2i7oB0qNsKjQHaquvm7khLfJC+XNYTa91A3CcaRTMQpkD7h2VuttmprEYl4RdCDz
LflkzIqmoaBtVt/Mu4gtKUW97SzTfLqu/5U0tfVriJob+Yf5iQwXZmyFTwgkH2K+YNKaPyK68Du3
1VpUk5T7NSHRR2NE9d2nCPD1PiUxha8CTmw3XIt62PvWeJ9lsQ00fbbNCM6vVhuXLigkMTMdMi/f
4yvPqrVjRdGeROPyw8gvRhwT3KW/F8x2N2aW9n8ERPXgN4vIzJLDqDGL1/Iu2VcoABoSoldASt3b
iBFh0+cyPdkaAjfRmE8A7Alc0HinKT4E6FIpL+wif82vojKwD+zDBBrZdr9QmOFu5q9svtArcDBQ
KsMmqCVBRJlGUc+A/oOOwtYUo/F0jXBRxqU4NGhtViUj3p9VOe5JcE3epFJF+7axSVCFsrVCS6/t
i1H9cOugvtKhMN/QwSy6fOxumDI+tRwAr4lx/0OloQJPSMQXV4/tB3huFKunvoxPjIi7U9rp9s3M
KvumVCRlh2ZqbGVdS0bxQXrWM2dYkcDdH0JzFLwJsPV9bX9UU0C1KtEShrp2A83WruEUaTfCbNq1
D1T6lqcxPGmf/O+mm5IVtZIEIWQUy7yBDOfJMH7pSLc4tzWxTtMsyGupsoKm/2G7fIlpowOjm8pG
RRuGI4Si4agTOQcKOy1WmEG9o1m43lFPR38Z9Em9MooBkPyYI5eKatPfyiBzF6n4CHWER5pbfsgy
UH9wZuLu8+K9MaTiygxtPKitnm/6gu59WiBBIEyZRkuY/VJ0dDhRGyovTU9bwctFtRI9t//UuqCP
TyBlPjR77l9SB7DOsb+U3hKq7qoA2rp3IbAyNQVCTdJmvOezzlFDpc5bZDLOmkIYQtT6pFag5yMA
fVswOruy5bBUj3W47WK0oIOi1iTCOs4BxXu9VCqhvHk+wSZ/OhqyO/VpPey8eVmcLvNPqtofuaeK
XTgtF6WbWUdODt7iD7yldKxqGZcuRz1guEDRuBEa8WaNEHyhyPEnA/a6edA/kFKR3JXzhfbatx3S
VHCTNnklhXAq9CfQLgeDyETCb4GFr5pbKNVPw8/XrEpyD9RsXGqJ9eE0g3FslPEJOUD/lRQ9KQt1
cZFZ2e4D8hoXhlo8QHInr21Jt90YiGWXRDzsYtu0FqS3hU4NBkHQek2KbO1krnpquuhKvpf/50+c
/0669KDXi8K5I655AlNEwBNoxRHzB83kIokIxPbaXR5yrxFcQhkc9O811oZFPPo17bgQ40NR4qug
rrWmCx5gdAE56m5TQ8RtTyIGGGnJImfRWmio5j/c1AFd7YX+UUtHxsBdfAMZb+2QyYqbEUbGLZjy
4caq3tPOuzmRXx2ysLvMUz41775MN/Q25qRD7SYd6nyR/UstpieN6Rjz8iojeXb0fs2NGox8tLKs
khz4ufzlBmaUasCitiL5kqRMIOxCC75S4qaSSKmQb3XuZi68ERS+2sUI/c/WXvsQMW9EENsQ079K
9FHZ8g2qK1T6i4D+2ikQDvgLwr0Lk5CRGkkqePZLMPW9kigDjx+inasKunFBODzbqVlnCbjOuUvE
XjioHl6q7Dulj3bE7GgeTSu2wBD3iy5wFHJ1GRMMjZYDe4HEXjhyUp0A+w+S8qClkBZ8jTVoKMDx
Ban1XaqO/oqgQ5w9z/nOJss5rbt7EZvjVaTap6zKflfQklmlomHJqXPif1n5Nn/ueeZ3A/eM799a
spZDkQEeh0qAllo1N6205GukxR+RyiEdD262SI2C3AO/+hUJdTgbSEIXDYPUgxWg5x4H0wTNHYXm
aiCRITYKKjthZ3e6GEBoUkv9Ak23DJomoa+FM4kRICRrkgUQLLvhD/JoPqw0TLepWihrvS5BaHdN
/dNuxi/i37QXchTLo6mkSMcD5aWONfVFA2L2UhCIXaY1AE1iI5YqQWfHEr41x6YwuRZK7L+yJa2A
8vn7ymTkYBE1cQpKNz45av0XhMNwT4IZyv7c3NP+YJCq586XbndL3S+JROys4O4N4Tt9w/GFpO2P
zk3f5k/eiskQUoswWTRTZWcPfXLymvjc+77xU36ZhN3fCfUgg6XiYID35Wfq5Du0gTEJShRrzaRR
Godd0JXmcRiJnXDg/et6QxiP1dKxTQizzFLrbHgHpYrNi+uOdDdsTW82dHjbdTbU3qmM7GKRt06/
GgmpQWEClzuoxbjCMO4tM3Q0i7nvF8bRz7E31H7p9E5C4QfJlZWeQIosiM9pRqmjYkEkMlU8C9r+
R9oJLUW3F/62iADKjaDdA24XrPZC3YXUNqtUfxd1aleL3K71JbHVHHY5yoVR/+0GSDiHyYBTjwMt
DxOlgdmYj9kg09ZpeWVleCgE6Q1Uz9QQOvXjdMnAyf2piwxkr4csjZh20J3MWhqjzETI87D2uVVw
6g2lhEKhDZu+yj7N0g9OpM8Mt2RiY2gVJppObdVrnBNwZCgcDSdidVXAqZNk9ACdfCD4G6nZxLDT
LGKhphWeZdbZqU3e7HEST/A8a7JDx8ypyWPKrCnEIyBDdHYvhNpkHOztNdWPdkpwip0gHy7obP7o
Brv4iDPVWSI0yo7OCe83NjK/i0/Y8yWOA12sdW/SmmhO8IWJ7KWTwSaEGcCm6e8NQoUforUQpaTN
D1uBRgt546c65gR1gDrb2U34YQJl3bAd2xgCkx/SIacb6WTBB5233b1KOEX7GsJaxdLHrV0JLKdw
hW9K73BgHGHYTu04rF7pvo9VYgzU3LpxMv5t6Ln6+mdJLao+3s5Pha8P6s9ef9Kknx6t8gOTVLcb
M7SkvM9tzT88JEXFtkkiOagJ/RdIUvce2Oqlc3SovbztZWjWxtLCEH9R+G1HE77L2lF4SrLR3BeC
3vhQg5l0QkvdllrHNj1duHdgMtqICITZgDVwzL9I4CbgE/4y4QQElWS24z/trHLWqYHCj3KVpKnR
IE7GSbyjM3iPUUm2yIbGHd6m+kVFzgEYCs6Rz6Z1nC9KEJHgWvn1KhDmkv69cp4vZhvwGxTf+sQv
KlnEkRW0jhGjlWMVV5uPauqgFmbx5oQDZwi3zUAX14T7qO4901q5RC1CbGw4PjKC5NFT2/thKHlv
U6WmkZpKDJB6tKYCvJpl/EJ7emBNPJ2uLq25C3mI5DCRhP0tNKLqBjqrkCrWCaTo83zpAzXcVCrr
P/Hi9YMMAjKAQ4ApCY3vuQwYRw8QazaOOzjSEJ9/W4JGUBbdrelwFclRxVLBExM0L0mhawSCWMVW
l0TiSYKOpEBqUHH6PWNAS+sxedOcblNPzQ/dYKohq4fqZGJbFjnDMBpGC5q66imoSNgKhs/5dyiJ
Uj9kfouKuHgp84g/bVQyzgt0SNu4P4dpHNy4m/wbOotwN+SZJMIslnt9NN+VrmlPpIi2p1HgXakI
xgIkH7WnLhvaDV9AurVjPtekdU8KHsqyNfNnWKn6C56xHW/IugWWf248t7ozYawXMWqAPUiB6o6z
dm2rAG9GUo/06f4CiFJfglB/tFPvfkbHWcmQ3WJbOxIGFZD14jMVaK2TUclfqQsfplQEwWWVg51i
Ki6H6dMm8iDnjJ0h2lKZZihZ/aoqdJa7Iq+/9J7Q0eBAFk04cKgqhruh+tUevV2/sJvOvWvqURPZ
SLcdAUtaEBzEvtSP66bieBE31kZy/PtROdJhWmQj2e7g50ezerIIUpJAoQiZ2BNuKIyDR568UtKm
LzqolV2TeyjzR6jog5eyFdWBjt5MjXbwqs1lqO2rqazIvGo4uzVKjSpIN3wS4OW0qL5XGY5VtetO
w1xfmTHJUPFI/p2aNC9BxD3EW3mt/ZbpHhmAx/b//tQwq1nozWjWG5jP9dqgEYk6wv+MKTo2QxQQ
5ODp/hNV5LuOfO0r1UroroJj0xArWO4JIyE9KZk6C3b2WkJCXkh3bL/9ugLUTEpTF/XRDqxt450M
LWO2rnSEYfA1HrBZOFjj+w6rDBEWhzr6gW7O288vDD7c/739Y02D4L91fyYEikDaNnmgHe2fbDiD
GUENIKW7jlRUGxTb8aRVMdmKZcQOVVqkldbdpmLyuycpRQcTRgxEAaV9aRs1lm1QFxtA9EruqV+Z
sSPeMXjXAjqpKSE0qkf7dkQMfePcZ9wyZokLTldnx6nYLUUon0NouFtNJXe1NuO1V2jtMxM+qVdZ
9mHVpbHWA6N0lp4mb9Lw3ENg1kBGrKnwVJ+oQbqlKJzsHhfUbgwa1C9Li5d8d3tH7f1iqRHmO20Q
i7E34104bZxGlXUXRMtbz+oe8SD8j141iw1sO2NbEJ+8M3ttWM7t8ao9ByUGmJFx+NZOTePsmJj6
XCcvtrIbKKqFqd/78mfYx/m/qUT/h2/Gtq1J4q6iPtRnFel/6BbyNomxoDAn1kiY3ojEz1cj4qsj
b5uNs62dVRNX6UTPX3l69pHqZPxGRfeTpB9tgzmJ5Hg+p9VQUvNy44jXVm/rBeOAi2FUGnrgfKca
nbFSW9GuB3rpyKPIHs7OWpY6T3T9J5Iau/X4b9gaTftvSlJLAINCqKMiXLS0f4oT2qSmwQ5z7Prn
yXSqLt6Wfkjj1MKYJ/syIzQJUUkZ+3tJ5PfZKbXjUMKuj4tCP9feb4rNaFXFqrJvW869nAxGoms6
a5tm3S7qGQpFlbYSaH4PhfTeKh5DEqhARmq4v7dWI71Lpd/SMHEvUeG6iLKow0vLS5ZF2Di7eV0x
q6dmBt2zKuQmL8bmwbS2GAVMCJFPYj6Ig0Zrf45ex3go0e5a1GUkmvJcq3Gw6gqiD6U6vib8y32U
EB+pxvT85kpT9lGxU9kRyKyz5cJonPbH/JOKdnJhayp6sEyDzh7YNnZPYiLxW225H8L7MIrvRLbh
lcSbziEUuzw0tDzOnS8tQoVDgN6ldxJDba/iqOr3EYQLbh5UE1aPwRI3pFgpgFE2ji/dZa1G55wx
zG9Tjbbx+JCGRPswjAi0k+HC5DZY61oYXyrGVPtca1m5067HcSMoZVrdPII2YhWOy1Ok41dsQnFU
vAzTW6Q8bc0DbChCIKW5vNq5cLeQAneCT2ZPklC2gdZibUUK0rrTaREMnUB27uB2+N+XOH2Sfv19
iQMRx92P/EezVURT/P//8SCNnQ2Ug0zsazyM2bZL3e0gaRmFhOUk1rqYyKQJ8984tItjXuF0q8wf
zFe9pe9X4apTcXJ5kV6u/RH8f2gY0Cy67wEM0MluU2fz//5usQ3C8AUjhKx3hj79x7ut9SBSoiAa
riLqdGzRdfgAl+0qMT1vuhCkyN0RkBuLLLGWY9y6LA+lYEJLEa6ruy5BaFHHQ30wOJvgp10SMazh
qcyCA/7T8P/j3VrYPLGyEG9i2/8UhYepWbTSULXraMQZ4aRNQmZ9Kc5RXGpPpPjFCu2XiewivvH3
oAlHhcTjUpGP5Xn3NlVc+FnaBSKmxciYo0SWJ5+R6X56Tspyllr9v8jB/gczJHI55OsCs5kDGuCf
Fo5uJMdP8yz1CsfhvfUy+XDrzDu0Zoi91iGs0LDCALZOVZ8GzL1QAqmerXiQm/CATUD8IIv+6qUC
tZqRlA9FM+R2EKAf6PUvEPCg+q5gYpAaiaZtapurxpDtpJeFt7bslxjBD6nW5s+6jCIiQp6xDkE3
qNP2rSOxjiTKJv7C9nGsC9o5sUMyq1ueumhwb7lWbGsllke7zcmnbNxxoSWsz6mU4ckt3yuvjGgo
ywTVFqKbSFbpH9Mi47cD6UgGVgHEUcaYKFd0bh+QheV7NorJLQ7nISTA3StKVC3TWaZgGLLJRLTt
NYoAEmrDo+5Xww+MCH7iLUdCl5A5u9e5jdX08S0LbW1TlB6OVqUML2Qgq0uBVfkrSKZFDJIXmy85
TOoLgStAjUz7nabkqrQlnt+scneG5TZnxpccQQv3pDtwPclO82+dgQhzPmeWVM5ZYR/cuVdKqMTR
ywd5HCyaUdJUmAFoEBBoUL25lrKrPLN/aVP2OhkzEWqnJobx2Q5JcnUyKIOYKH9G8yAloCG3cBzi
7ohRZLtXlfaQ6XrOipZwukXXtCUP0V66DQrCwijJ1+HIfwsYG6VVMvybzHpS4/59wZr8YcI27Vmw
/k+7Lg6vdqwqe7xadvJil7l6loTENIBNlh7glTWnPRYhocIFsFFFda8o9bw9nrbvwU3VRcYE6/Vf
ViV02//tTVkMddEQmxiObGBSf19FGQIYPVQwca0M9Qni+arRKn4Zp0sVhPkG/Eu7kuQaHYNWfhhD
a1zUIcb8pPnReZKdVFp1T2hEBraufnkGTwJIqTvL6BfqkWRhV5FODkwQf9HiYIgnW3bMRP5Uou7V
rN0c1UVDP7BOX1U7LfcMaFaiZYuV7ppuZLNyQGWd9JiUaVcpl7jTiFZuMhZMasVK01ZkT4sl+Jhw
o0j5llS9dnQ8ScpyyEjO0aMLHjpyPVAUANmq9m0EAxTZQuFo6QVf7liN/ktr3wIHMTdzpe7Rh/Vf
Ud0ynIlzBCsTxYfseWvlxrW6GvPwBdt1e9IEMN3EtJASq7AZ5pcgwAS7CZGAkaNt50YTN5tBwltK
Nzsjv89FQIG4cWAuFmEW3HqIY0HaAd9S8Tt/eZrxzcP+4rBNBMxnDm3VsEkXIUk60LjQ8MdHniuB
GchbA/xYUQ+86KZfb8qpBVBPl7kiQTl79As7uFpp+8EAO98LreOV2rW7Ru1/T6YtxvKx/+JBGd/Z
0avfJJcCaRnSzehiGi5JwHraLSPpipsq3V9GaUSH+ZXUKtyykxnFSHXC0z/KVPM3dg1ypeIR2nU8
xaug77xt04Hg8DyNHhqBMg7u+Igo+EMMZ+9P2wMyOlJMl2FSUV4bi0B50yjEwY4ytLqFW500FbaI
hOP4BqD5NtKO4NNzopXXLOXYWeACWNGSrvCtxWiRi+uPDjcruCHSSACcyZw1sxybchWUTrR3G9fY
xUpP3OnAHDYwSOKNcFvfweGuh9ZC4u/zd3HCpqEVSmMd2m210KdxgR8ijerbq+mQqjW/oSHxu8PA
h19QzzrK3kDZU1gE/EpE13uj7YN3iLFrQ7Ql7vUBK69fEQaDWPJpRnDf0tanW80yh8KOhk5aA/HE
Q2Cc2GGJoUlOdtL0t7CT3ppk0e3Q2lPLNDjS/OVIPLEVTRNZQSXi6qqZTbyOLQ7gmUekryjTY67k
/kGF3gMGyj1+IxSLXnqOyC+gjc9WzsFoyBN3hVjEpEsKlYnElOjsUfRTgdTZ7xhs7Lof7H3rS2dV
ZeSSc/DaZUEzvTvqFK2s4bVBGz02kDUO2cBheMjAJeU+poMwFHIa0x7iCuzTfHObGnBUkjVdx/uJ
310yEKniW8+kbNEHOC8DUOTb0qCvA8nGT92A9d3v80slmRGK/hEyVl07Xqtf3SjWr970U6qPP2uJ
EJoaaj1PJOfZZMvNiJ/asvedSPVDb9MzKVsj3fmuFq9daQL2DGI6dIXCL+ntkVmAvYh69Dphy2hU
aZPoiEOfMUmKvq7JVsUEIpmnQPokcEjymiRRiuSSubn2OyjQ8CnCr46C2ZcfNcOlUSShQWFg7Mrp
o6/l8DNRSzJh1OTLl1l0nC+V9MJjhfdyWXdqiB24eatdPbxWnQGLSlWLJUxJJAcZZV4bVd16sEnc
Dhy7PHRZ+Zh1x/NFBup7G8D7i6zxUkUDM00rb7d67bFi5H26mlXWY1sMm1Yv/upNE4hVSiqX2xQf
CMUZoDdOta4iADcxuQnnaQSd9cWps21/5aY0eGDd2vesizJciHBu55cxLT5lslSr/PWvIV6h1ivF
O9EY2hYI07hwVZ+G5Ii2YrrMKu/6czpf/ZS5ugZZVf+VqdFFwLlAF51mmBAi22RAHTfXUtuFVKcX
L60plOifMDlRniSe/lcPKOgB/5vk4Qzkfj+8oqgfQBv0ulgqtSE25d0lme9iTRGlMUA4JyRafl6n
wwB7Vd5ptKMZdd8riQ3ANB6V4i/TAZYq4xdWjLzq/zQ3YY0sZTW4+8Yw4o0oAB23DSeoMbWSo2+D
QbTHpt3UwvHWWtLcnNQqz5qEtAkn5RWqzXhJcc0Lsxq3UnKcc0Yi693UT1fC1uujNl2aKlT3WWrs
TN9un1pflIsxZAgb1PSOh3xBuR3uU+yJq3rqf5me/kHCtn/MQ+pOouJ/BtNy37WePKMBXhjTct+I
KdRbk/H6j6FDyBcf0Qp2ahMZKmMaSH0ZR+PYkodkxRbSHeYGKk/EJ3ny6RXE+r1LOFTOA5CqC5g/
+ii2IWFktxHi5yZXeVziLLRQl7OLpWjZnEXfNdBHrOHI90zSmQ2aYh5QIAylyx+ihSGJDUleUkO9
sPz6Dq8TYVf3VNpgKYtOPjAiJnuEP+mipWuzDETSnJ1cmFfkgSiSILPNd/3Mb8MFrV5i8U7g0vyo
2QSAveTpQJOocl5JelN3jZ73V1DyACJTR9k6Xl4SLVAejMSKgRHp444k0iM2U1ILBaCWDeGwyUp6
wTZOvObg+xYbdlEG3UJied6EhoexD1HoKi7JxvbK1L1mBXmxYSY5tY+HSlGan1GQkQNGzbPRGK+x
HHXDZb7UqQjpFi8DIppAkgz5OSGu7cxq7iyr0OgA+Kv5+o9qDQY5VmsfIfx00Y3SXqd4GBbzNHzC
A6+7wB1WYEOiTTvgOQDLGW96JWQO10G90jv9L5hGlDsjiuIE94WjER/pBfVHSaDzjA8IQxWGQL0m
zb4gtHJ8dKZ0d5K+wjuEEoaQk9VJg48m+Bo2FY7ZHam0LRgIutf0XbxVb+wGNZQcBd2/Wp1vHy/V
z4jkYuD6uonNWQ+CXRNCEMVv0to+sicJKcuJkxBU4OCvykRnpmGYOCKz5CuNBrkl3Uld+ko+rMl9
jk4AK5Yt+oSNAKu0bTU9PtDrLZd8U/GuaYZiNQeOlAL+e1H3n1WDwI4T/lyF2VUmrzjWDxbK5tkl
4Fo0mnyHzToSD5AU6P47Ms2Vpsp3ga5Vx7RX6Y9bwBO5MxcqoOiDq7u3Gm+OvRhV96FlEZ4TTrY0
GUHfQONjCARkP0hL90eVlHxadE0nFW9lefatKiZujh5pC4MVXGiZfXRjQxyJkPRdYntCnDSl7kjo
p4oPxnY6YDo2A9O2KSkWfyE9LE5xt896b/gx1ij86YUzOJoO2F0Qv9fUBc9cm7Z0Qv/WMXYGZZKd
CvIFtz4sV4BTQl/kli0v7iBXRS6s3w5BjhDxJExrliOiFMx9S3G69Am4ZHN58eP6o4dDMN5sKqbl
/BAbo/oZxXG79NE/PWqnvxZDPuw1nSAOJPYGbtGRELy8eaY4+g7qQOGgi5Xf2qgflPfaTo6VCRUp
IeI3mWq8ksRi+njhzUQ9/qgmhxBMQ2Gjly1l712KkVM/weWqfgVOXdJ2zsrVPBSxEdJOHZx74KVn
rUQxGNT6T4NE9qOdMV1oEsoRxJzR1hoqb5FO5Mb50pmdscY92i8KtrJTnvXBzggqIhQToRxVki62
VGF35gD5fnQnt77SsmXTJEjWdUPKptbY9RF1lrWrLGszS5ziwkOpHMc3V2TBU+m0X41Wa7iyOW5m
NiGkOBmjtdnb1ZYZunfy6+FrXjn6Sc8bdsMhDimNXes4m5hsAj0WUOXZ/c3EHA+9kTf3Rm7pNESr
qGnN99bkQaNJPiwaxYj2DRvTyoVUcWJi/m2rXrfO5SB2ikqmAxSjaJcl9GkKTWXVNsrxSQAG+c99
1H574uFhl12R7qFffd8/9JGnfUedt0eTy/aqms2pRaZ590SZLIyuSA7zy6SMs6MF6yn1rA8ckeVb
r3vjmlzy7OT3ic7knS13bCS+D6jgqW6ReDe0/YvnKmQgqeKtTuwKoijGAMrV9sYRLNJxA6h25/L+
qLedEG9rFrvPwC/8J5PSYXISkuheryPFII4jqyU9GQATcyk1F1VquYvMWFxR6/U3IbN6b8f6ZzDp
OufLWBD7ZFX5aV7ADKqq1jTKtSjG+jyoKFzBvi61ztXv6ZR9XYfsInHdXuyQeXbMZBjxMdSWlj86
agzve4i4cdq6+dWZjknsOotartbjOnd6pub9MLzMP4GOV/5L62VCOTsltSXOg+N+Q2F3H9DzUaDL
bu/67bDWbH/47HJ73Via+TZIHtMyt5tDxZyxClv9NB9LHV25YRFothpJjjuOp/4Rrnt0tHLN2+qx
Li70eLBqdarLHD7v92TZZK+q6V9iXNw/u7HRl7U5gC8zB3xm4FagI0rlU81PFnTJB8/XWanJqJ0v
I9k8SzWLKwLjayqMPJX7cci1p1m1H4M+aufQ9NRr1wGRaE1x7tL4jJdG7OdXcvqf9LY1mOvkoEsc
x1nAWg6PgijuV5ZzNI61CI5q0iUXx3fusyOobo1rTyroXnc6setZIBatZCfImW3uZzRXPb0kLeME
F+iCsKVbzr6y1rS0pWFlfLeNAeymituVaBQb07ipQuAd0zviiPJgxuS8SpM5bcZMpW5raa4YKyZb
ksORbTZowvSS6Ure2ZchDQekxANR5/UAAMzuoG3XDXGzolKRP4vn6JBrKZDtgccU4ZVSnrbB9H02
TqjchZocUoUQKyd27QX2GWtpkNKD4ZADzxjRjYxSl1QSfURBDohJlkK/VnmNC72Vv4oMMiCzOyQW
jtAo12IMVww5UgIZZXzyadobGHjmmThEYvLiee7zkq3ZjezwkAqsq2OvaR9jFX6Gns5Z1x+0F4di
gkdAfoF7xVoFcfzc2sZVGzjlE+frc1ygxs9AxCwtMI9LW/e7SVqWQGCHAKqrTvSCgbMgbR1T27zb
MnsaOSyjTGBNCZRELkVYGL+SYFHqZvFgMhaurI8ga4v3cOiDq25m3x0yyiBlxMgpE80pUtorwm99
T7kmOVnV1gvhk7TA4s7ddkGO/r+Uyi6QqbKcf6dpmoRBqW4QbZmOrNMhRefS2GiVfBVeLtnc2G6K
YpnaqXeZL0XD3uKF5saQuM5Uq781NMcQMymcXjl1vygxB1a2A+wK43dTmzyCNm4hY85ksfh4nEGR
G2zFw2cI+dLXQnTHWQLKATk8CAnLfJRm1m/8Gi/rgEptds7WBf6qwk4ufSUQqPq5+mOcfgpya/wR
xf4VuvkbSjv558GwkHTwr5a+6SqPHDQDUkqjWetMeRZ2H2N9AFU4dbzaHUit8MLAZRvbKSZU30wv
KY5R/BmBSxPDLohgoAT1GXBe2qrNV3+KjCbQ6ynDJAImiVDIi0r1zfeqD9jfBe3wXp6aUvtOPeFt
IjtGLO7VyllRq0n0QkGsholaHKB58U6qTLwWpLPJNn6lTMvWndU49LqFcp7/q/kCk5A4cBQn09P2
u6mV/0PYeS43jmTd9okQASDh8i8JWpES5Uv1B1FGjYT39unvAjTzdU/3jZmoCARBUSqKAtKcs/fa
6NJRkgNyYHZYd6JzlqVc90cVJc+4furf5PU9FoKCStGA+6wDVd95me5ecvjv3M7zpsuG+sUtUg/4
KtbHNO6WLXp0a0Ldvk/p4Ss876+eF53bhlu9nGvnCU74aS2Uz/DifOwA9tYx809beG259XLrW9kx
zg4IhJ4m75LiQ6d3jX0IjGOVG87PHl7ytqolAqamoDpdvndz3tyUge0kTFl9EM7UoGvkufXgnFKn
Lf7yxJSUYgvaIdmvrxyXl6uYAImMFAw11QfDpgY+D2KC9jS5Z1MOpz9H44Y2iB8WjHc9niecl0Pg
V/kUEk2VqDshgwjzPuv9Oyjdsz8vyiyc0O4NmGyzy4k289cV6bo2Ndu4ORmlnW7Wl6yHcmJXFbvm
Vvf4exWyxBIAi0/f9HOg7oe4iq599MIKS1xyt6PFLPVHLIf6YzPRoiC8NToVi4c69ArjkYLRmwgQ
065PpXnGcFkSJZ2xdIVmpiNIuQV19bySzzoHT6xRUrlbv4isPkUZjxnW7Ae54eImDhtZ69ekhPoo
YcrMd4QGn3odXyElc6aLFH38epoFirXuAEsxz7R9b83FM+QmeR+BSeiWOIT10CjX4R4VrK/FEk87
vfVm5m4mR7SX9SJhjMYMZxgvnU0Z1wJ6neyAZQU+OZzlgc539J7O7dmtQ2SXzOtgfWiSlsy5rGNT
nD6ahVV1YP22SLUd26n3dtuI3frVtIcMbHb087pQP9FTM968fuz3aKCqvWKJ+pbQPfR5hTr2fNhd
hJVId6zmPBl6tSkTLuevQ9ERqVMoyBDLc8SkPUW65h5R3LLCDGmM5qkic5e7/YB2kUgXlAMaVp97
zCanWg2EPzvcRU7M4FE4TNbkDthn0nb3s6V1b16D7VGhr9qlBCbduS2mQysogxPriXciUcyHSAPU
hdx0wirgDE9a5b4gqS+xCtHZZI1zrzXJexiVJDmyoT2H/ZS1d+t5rmlMg6kc2GObwTEN7Soot4rW
7rm1kuJcuIOJIDrbUtVRObxrkSOq4Wf0toMaf31YNB2lFGbHbkdF7qdpZPkZGFCGthuB1WY9zwYj
+3rSYVZLFljQv87/fPmfr1mf+/ruFFXtbnQIr0+0Kj9HyyEnS/S8nmKL5oet58Dd5b8e0jDk2T9f
un7968n1Ybz8eusjvbYzX29RqqZU3wkoL/r8rC+/wNej5df9y+nyBXB2//7q/52uL4EVxE+giwmf
CADx189af4xy5ETcAN0kcWxgdw+2nZ2V4fHh/OXh+uuv5+uBNOX8PPQ1L0IVn53XJ2mowjBzTcP/
2y+ynq6/8d8+pvULJDh2e1TljxR6y3PfICsfy7FIoZv++zwYNVIU9PGYLmsl3JXLtUKxZUt7czvK
cjjW2dTMWzHKbjcX5e9xdj6BH0YbWKtZANUpoqhuiupDBt6B5gnx8VDoVGqfnTi87zLh57nIWTdY
H65DB6nOTcJMC9Zy5Gm4GUnsZjq8uWYw+rQRPaZfNmEsyD/cyUXZKW9aaX5EufGj9+anyoyeK9qZ
O8CJH1Y5v6XDC1TTT1rML8IMT7mnxm1q1OybGhpVCCP9uq0iykw5RVNiOxQ2QrN9MV3zuQiG7RzC
7ipk+jMX5Vuu+mbvFbqvm8ZbiaJs02m1u83ypU8mfsjWefPS1tnEyR2u0qOof4jSgBqTkWv+jFx3
BAfjProq3Mk4eib45EkEMNXS9hcC/Zb1TNpu0dlccgRpqa3vUxLtw46wAIp+P0lXEHiuyJyripto
9PvsA5v5fZPoB0+rUVSLmDem+n3rCAPtbqNvmtq9xdBAqkpzL8JojlXqdv4IewHzTHDsawMZrZ1d
MGUcOiQhPhq/7wmYySJPu6Ndqqc6o+DUFKjnyg8SYub5Oyt9TPLu+NRqVbjJBhe4s9gvK/0TeI/7
Hh2tS24V8zqtJriEVPQtke8m+NFbLXQPnjFsPB2NkQ0K3uzCWzg7ZzYGT1r5GY4DX4y6YOPl5nOz
uEA65ymM+wtZYUejQ+uGlkG90gHgM7Ey+nrqDyAKA/CBIo1H6kLG4hW8RdjqSWfkM81K7XlZ4ajW
fHEWJr9yL7A8z3FbfAphvnWCHqZ58AgJxzZztW2y17137TApVOxhrRe+Od4F6fyoW/GLRCfOmwd6
VFCAlFR4d+UYfkdH1OE03BA8Rc9N9kiUvEeCGc/UxqtjlD6y3Sk3WZt/T6z+ZwZPt9VdtS+bn40a
7yjGXXRZqL1sU9c3Ea0blekrZVKYVhpVrJQY3sx4trxRbd2xBNXAZV0N4NAKe8+23nfn6COxE3sz
oCjaRCklujo/zFFI7w3m+uDmhPXYYje7jS/dhI9tegmaNt6SadRux4RJhx+Ha9eL8r1wCAda3Gmx
dwFlae09pFZN03zOdXipY8AOKaBkWiDRA0OEb0UvKAX8Ft1U1WKJHLE5EuaC7CTuH6CrVyio0wcm
7xOTTRtyLSehRZnICT49d6pRBpl0DRPgKe/r+JSW0UwkxDLEmbEXzggEKReVoXVguciIt46Foxgd
EPPLi74ers/+5QXruIgkLtqlkqSJ2Syr83pAWVGdm6Q4WXreHtZhcZ3S1oH/z9P10frc+tX/32kx
TcG/ppI/v89U7GlaXNnbP5/785v1DvhRU4hj5cBvLDurPNfLYT21kgyj+vrker4eukhVZzQhm6xz
4pM2Ik/aRMtsPdUIVDbrnP11Ho/Fog1mBlqf/PMrrT0Q01rYD397/uuHrU9OFpFhf/lhX1/qOuFQ
XwjJglz+x68nR1b2DM5Ose2GujzP9PH/clifa/7vC4IEAlSh7b7J23mLa1f9Ut/LPsTzrX4HFoWl
SMrpm4MAHOgkrTlogPU7oQFDsIe2oo7AIcZrBel/V4ma4Dm3+zG4xoNnpbS5iI3yHWsyTyx+g43Z
tONhNR2TUwJbvYJErUUeFaJ5ER1XmkmK6KTX9wXq5o2Qkwdwp3ysx17uZzFaJy0Z7ZtTavsJigGg
iARNK7oHSO/W3ZfoZWHzrAG4sAaKK8J0nXxbXoceuXnIA/kHnXDnaGTydQxiEmcm9vS1XhcHFHfT
fUVPCGhC+laqCiF5q6gNcSDO0FC1fWvK6piOSE+bNLq237K2/oFmeKDhXL1JRf+rD7T2LoFCDiBE
jLsoW0zkjslqOihTlPVat61g251LswXcHWvTpXKcY9mmO8vSmisbkPhma010K9n+FW1GVm45d5eC
9ugUf9MaewuDDtcdVSXUnZlHmdiOD70VDacofm9SjCqYqNTVTF1nB96OkLSlfmu3brzDWYLLc9nO
UHAxroOk27fU15MEoHDntK9jSNmJG/ApkhX+c6d1t7pVQTVdNOvkE8mi9t4z+eGJZTMT2PkR5V60
AbHPhqm1712KCrsGuvteF2p+FpWZwEaMb0IiiwmoG1OIm7nye+OoF3YN7F4OpBlM/U3Vo/DhYpI9
1Ub9GdcaDZyk36wF6zQNf4eqyu5lQV5JLIkhMmzamZruPSXBc0Cp6Y/ejL/PiILfyQ+AvUTMje9W
qtpKPJsvjm78QW0juCill4+osHZRDCGCbDO6GWxuHvLoFT0tOBZNjr6BGe4wJS7N4Jm328NnOg2a
rW3mapr33ZLymEKL3jnTgJSQEt4mkXVzXqCsZ8EtA0aUBANvuNf6UTvYsfS2JZyHfa/X0OSyHRXs
uqtYsCN52+N+mg6U8Aa/ndtPwnvHvftsQLO4qdn4aWLc2q38TJFgOAuDnHVIQ7xdXDLrJ0k7sftm
00yMoJNcSXisMgWWA/9wrS2OgdzZpZ7h/s4d78UAVhAa8n3KIYGXQY6uZQb7npVMfrlofXNyxxsq
3N+djuTOGKdsQ/vdo3pdiMMUTyi+FS0sFQ3nmqkFgo8xHOol/dUbHmMvoWe6GEuCwnschKs9qAEV
RKbpByeEjD42hXEenWw4WMMZoq5xLcLcvK6PTHvk9qRc5cPZ3hqE416rpguu66MG2fcllqw1YwA5
om/oly0HlzwLenNGuPNILz7OEyZdj4XpV2FLZCwzClvTNpLK1E5LS+tEkFq1C9yJQuD4qxvm7q1w
u2e9mOOrDp9jR72+uCkrKm5l8FRoTg4AnGcSC4xJ5wEt0AyIvcViQ3CrCsCIK8uNpai+N00pjqaF
iSFvRmdjzyp7xB+UB/wZ2WuebLSVlygc0lsJdmYR5oeHP0+JI6PI5LUMelykvkVEnN+W9r0nI+/o
iMK8ZLFnXmavpj5W59l+le7VOkMMvPljSVpXEiNtbYeQ9WEf6nQIu3fNbLxgK1ibfkWhdU6tQzCS
QFll/stGo70H/0rhw7a6UwpkqQpMiQG7kJumLa995QbkjtBHHbBDblJH1EdTS7/3LGvPUzbWmyaj
4szfl7FQp1mL2GEfCHve6QvDwO0ZmqB9nq2s0i9GHNJ9qVlMz7qJyCZHmG14M/FYuuNsKwfu0oSf
zafUeC+yKr/RqfBwY7uSUEr8kn1Y6Qe+Cwt0z5sdWMShgeMlJaicTeN18uAQ0LWn9a2hDado7FDk
29q5ER0i1IwHpJo06xarNfGP/zoE/IVsuwzOZlIVRGOTzTK2+rDrjdF+TsFhCSw9EsV71hn9S5Pg
V7KRORl5/SMm332vtRaKsiY1N+zxwmuZWaFv1k53NCv2Qtjh5Dkeh/45nKf8JPUFkLKcTk7t7sMx
ppzeEtg4ozB9Xx8VeC/e0WrxuQ02Yy2EzV02DFxjHWltO0POdFWqDGJCGxh4sDzB+JlbV6v0Mhz0
8NaEqj0cjqa6LxTvKPXmxk/pHP2kWG9OsFc6m+Dvvt+MWWn9HjB7mc7vER4vAgThPMry1TZDIoIU
spWKcoEfmQOgD0RH/tg2zYFlBAl3EeSfmTHpGfx5Nkt08k1lEidC6bjNxAHsa78H+h4e7LRf5L4l
kfJN3bcsDlBNuKVzCcnpPTCrkk+/uCsTCT51DIvmSE5qfifHhp5OVaR0xOZxNxpW5htWLX2vVNad
w6p+clLjohVNDaexAhiCeGtK4BTaZfsy0lC7K61pvGlsLjZTld20uAt+5Q2S3NemRJK/8p6wYWxE
ZY23xkmy97Ttre00yvYhq5RFj3j53eIkf25l8AIKENYNM09dY8qsO7N6cAp2woityg8zfG5cSHmd
pbJbLNKN1jkgj5sYal85JiegJN42nNCD6A7Tj/FGv709trEld07q6HeVDk/LwGi41+LxQYsZjPJO
Onty2FE1LAYGqt4sYAJ6a8udUdXqYMVOeYX0Md2mOs4QimvDXstUQZBKWL6HPV5WQt07FCowFykX
M+IMfXboQ6tD96AaX2OyzVSkLXA9GFiJvNiD9gc2J/ul7oT5GFIZXIwLfCr0PovUVc+qCt0LUUPj
JqsnfN5AE3ZgMRfkW0ETEHO4m1fZ2bAr1kDLckETDL6RaTqoEd1nudqPBB7AeMKmX/Iffy/Lfd3p
CLYWBSzNo/FOl713q9uPdcmSJ0hYZGyhUzDd4BTY6Q9uzZ+r+a/S0LOmYXS2e2qsmwj36waSfbSv
CrjkGg3vfdqD0PnKilQ96pccUw0lrw8QzF86bAr17rbpHUqzEJsjNugnXRBjmXsO1XcXJPsQiKta
DuujBr3DNiDR0tcXb58wrWHvGVRUWo0ZyloasBFapq0T0Izf9Q3+Sn1RuxKD8EvPv9X4Sl7nEd38
HJjvWjSiWa7UmVGE9LVSjg9jndLuh0NOAG3nY2bHy8V4clk2RVFJqd/kViCgl0PUcl8g2droTlYR
wRmKV7K3rksAZTwP03cxcpPXkRAPUdgYR3aO2UYj7G8j8O69Z7FNkXTW9zp9On8VrLuLd8ZJg8f1
0+0XuyXhzWegKdW1aYYtOsH2iU8i3U5kxVzNwHkQi4OtLa1bLUzjjrt8OIRLGbJwHPBDtLj5dDTj
0+6N8/q/ehZaIVOvwE8sb6LIbLjEMsEbvJzKoLU3JeQbJDMUhEVKD4zwc/HaCVyfeeyKn3XvHeZV
iyNC8Dr9ojbKf7WigpFXp8YTGveYegYa2Lrp47sMds9BGwgO7YxKh6WD1/pBtGreaY5NajPdpSbo
xWuj282dm9w09H1zmcLBqlHIIXPQ1H4sWT+otnlnWrwOQZrura7tfWPp3rWeQA8sUZ/xLtZPnTCl
nyN8kWmMrSe11IlrCxSbkz+F5A9ciPR7WJO+BrvDZwNKYrPCe7qgKw/eYlPg446uTVUOIKFpZBeV
/qtT0ntETdCdU3hAZA0OV1zZ37UWr3HaIDCI3OjVXjqZSVfM52a9YRGO5BsHMEiO4O610ioPVawW
HWj0tdDAB+mjQhwvWtvqTBcQggLEhzh7L1/fjroJg24QXqJlvlJJ1p6cYqbXahrlzhxktx8XmGY8
LiUBUZ3DdmZsbKviFFjUhVLIchk6YECbymcbwjZOE58r4wbW5pLpsjDoJsIHGT6DpkTmju+/ccEK
91n7kssITRPWYjo0Jn4ZGtencCnmIwwisbW1jXNT64BRA9y5Xp4H29iViDkS9RkpIGIa9lB/xfQl
lIIhDAGiCtqC4F27IfYXQOeYsHdKldWSPI7LbwjLH/NEI2MuhsdkLtHkJUP53lviN6OviuPHVDlM
s16RbeepHB67yBCbbETO6IzGW2sGAQ5tsBOJlOmxcFnKR+OcIM4kKwuR+TL0R3cQWN8Nu5YP2cJH
XvS0qJ62icZGoZ1/iGD4iPOyftY89WxJrCJ1M2XvRWLta0F90uzbzg+i4DaEHtSPQBGcKFOocX1R
PycMhHeT92FA3N9ohHYhcYznbQwJ8IK8+FWfCfjxAy1sXlvX+LncVi+9MXSHrMqK4yKbBSpwZzXM
EyUViDc9oz7WdOTOG2MyPnT94N56I8Kn5Pl4pui+t/iV4px5Tbrtz/AJBCwJkY7uiWesMtmz0sy9
6oLElwFDtNWUzeNYN8dS4FdxHPMaJgSdIG9ND1lsTdtKRvVRT534LDFir5tvt07nLZuq+GoUi7Om
yGi2Zna9LaQ97zEIV63+ai6NU6HN/VEsq9Z10qjnYm8w858Kd7R2A/uU5z4dgTXzN9I1xBNFwAjr
VmiwdectGTX3vrTS8RyU3dsanbgerIYwvKAJntY0os5OI6R2Wrud9JTZPJsnsdGUTgg2Ss/7OoMG
Acxgou7Zio2t2G2XJfvlzqCOTocd0TRry7kPURc4jFYRVb49YWXuUSI33ZLB+mPOSu2p1j7h3Coi
SinCl552C+P6WFlq2HlTsm9Z111idhYMh2Pq4Yh0XtKlLU9WZbEdsBcjNU7ivSN0GM3AyzfdAORW
sCxjWIEwQHViN4XecBqIYfDT2LPfTKfFdNHJPjmiRbKgS5jWQ88cujEts9yOtQr5GFCyrIfKKskf
tLMtUEXvHEVUULUS9K+R97Cqjdn5kpdJUJ1O+WLGSXuTCogaTlNmMCt0NhXz3w/6iFsCUvYwyJj0
lpGkK7m1pnSZs1lCyIqli9XGHpXkhOWAZ1G5YH9L+wElyJcPHTFGfKaRCGpwOcQNkTtaa94DxU23
BdSDZtsxv0Oodz7gn3nCd0zbPsKGjnblNKiTlVRIKoM0Jv3O2w1B/wML25Nd6c29TRBrQrF0Z9OD
8qxZHivNOcE3y2/5JD57L/Mdp1UAgOOrAGkxmDi2lylYjhRUiqBYckvx8VU9jK8maTZdU9kXSjWP
aExHtBOGffHyeQTRUv8Ugy2fM7bhniQ4uwwiD+dBmD1oFP99wIy1Hywblib+2Zu2uh8BX0ZxM39L
6/chcHGEIT6OGAhJZAiOjXYu2Epc4Kvm9eQPvVP6GOipjXtV9VzU2E74sLLUDc4FCll/bPRtq/hr
z54JsCSyfGnJZkc1b2sNubtLgkztsMpjEGGZ5Pa2sWeSQS0hiq0yUJfqoyn3nVty/UOG2FW27fgk
VWxsqocURRAFgajBk50KYBpjDwk2MuodnSpF1Ad6CNyBchOL+pHPSp4rHSmprHHM0VqY0RNJyA9Y
fo8WmYamppEAFkNSktQQwHDU12GgRzGVDMbDcgqw7X/YOf+ZKOOQMa9bzOes5rx/pAqkiZodqt82
UXcoeMz5PaCULUhqHWZ0V0jPUkmMzEw5ZBvXZrXl8qv3poTVgcX3v1vOjNWX+582OBrswrKRfxrr
v/90nJnkWJgxwbIPqsrvkU1pByemc5zo7ROcFWNfPBn4FrZloBMkCn8Wd4GrfVKMf7XMOH8hvSW+
uUBy1rNQh8JWWYmzWZ0HeTo/BFN6wNaKaDUH6h84E5QH5qkfFmIYkTrj0YP5hLQxv0p9Nn/nEevd
IPMRYOgEq43BJQ9o5MBS0t8CYbwLDWAo3ZFvqu3tS5Y5PbmsIaIm3Ti12WDdaP3aG7FuS9Ng38Wh
hsvUdnDzePVFaHa5TfGXXrrZxibDKMY0crNEr14AdjV3Km/+MHOWuXM0yDtlT85Nm2y4icMY/aRw
+R7Q/bOb5wYJ0tkaKBNNys6/95S3wtO6c4PiW5xirT16Xphdqcsfwo61OL8Eap9lSyLTewr5xdch
SOxjV7s1UijKqYVLwMpUR29dyYVqhuUzyzNtw3r2NwbSkQytSO6xAnh7MuFAwFfBq5Wq3eJDvaIB
tTZ2Esnd6IXAOZZi81Rp8pcR/Y7zalem+pOpt/WjO1JW1xXGDMLwIr3GYUKVSlMmOo/Ba57CYcAG
2DmUDsGMnkKp8eEtmuxBjNoz9YJ+kxlxfS3ntr6uj4SCY9W6DnKFUat2dejJ61QNxxYPf7WxYis/
mfmICSff6sYU/QpwfFAscI4mE+7diDfs6b9f1d4/qQ6uQCSBIV0Hgyrl3+C4rBWDdrZ0qOcYfTeI
c+INO+YOgAUHQHQsk/CE3RyEWARk9IcumwT+l0L4X0L/grSErdsF32QEOkmVANScGV2SZyOV+W6m
aXJtDXlL05qenTt7aGRz+3mcOggvjCoK1SHeXYKWvrScfR++irFJjxYpB/sO44pfs5DZtLVB9q4I
HiqotidWOs5znfM0hZhJr5qL1CmqGN4ei4WFGgVtqJ6S4MRy98WTpjgXlaK3DOXR0K13GY3tTo0j
G70lEHK27iOwQ7EtSA5L6Ms2IHAvQV0wZ25XylQ+GMdwsn8GyI7JUGBzxvItfrAyIgmSn3Q1rZuz
uDdYaygfydHkk0qzaNzM+qWmjHfuSULlzQbhKZFYTsMCtxg87moHj733+f/UvpvhH7Iu8soNwgAc
axYyozzyuOA07X/BPBhB/26fBQ7G4gtND9wmzzH/Fsgx0xDCqwI0qMGLYXRTdxKe0vdYoairWArJ
RFlGR1dzyyPSMlgrU3yNUjGxas6W7pLvdXC2NSQFu7UamptF6bt9TeqgE3WPWvNQ60Z3MlKVblXn
XTW7Nd5BzQjSsKPmzquy7w3VQfTPthvcCtFFvpc6J51pxqcU0D+b6FIeKdtu47SE6V/rw2atE/aN
n9d1STUXdJgWVdfIqs37JmqzXUC4rgdk3aRqftUAoHrBxBaAJji9eRn6jirFgeLkTJ2I6JilHiD7
bjx/XclkrNDLUqX+Grh6dkinOdvNy+ko3eywEIqsKMCay5JAUUtES+1+I6b7YOt68BbmNqxvyH57
tgzDqU0JgFrhWOtBJBYNCQnv1oFatL7zFo/CTqaqOKxBB2VZ/QGnOn+qqS8z77OAHrul9GOHYkui
uvY2z2m8Rxgp9042Tb7h1PHBjFKcXI7360vOSvrTlozZ4oSwg2qQGf+eK+iyY03YQV4vltIwijdV
37SPXKk3WujtHZQQhW+heQ3ZhqELvyuKstkOpZ09DenwOI1G85RETFP1UlRYgPGRCL07eiAa0nV1
cpIOfX9mmq9hFJ40dNMbOhuaL/ETUU7aTjQH7qDa0AxI54uegMBS0y+dmD7W7U6xj+0fQS+du9Ie
/0hblTJSNERlIOn/GUVH20vfFr7XGUCnfuGSfUcTV+5iK8zewmj6je43+AwQoLqTupH4mIyPGAOS
XTuX3rXV7F/UETGBBfNHUbA3Ayz7r0dFFGW3Ykb95cHXozdSHttVhTdlTzgWpkdNBn7P+n8LdZeC
1nIQQSy3aeQSWyRLDGEVXLfKHLFJ6CPO2dY803Fxr2u3qC5662TEds3GxNNPVVEE9/OIyq2fEOSW
SN4BLiaf8SiDY6Hae6qyI/7c5Df79Y91RVDkgDbRoVAyon+SLFWlisSksHF3EFwkcis7Pca1aJ/D
JqsvZlr/nLV5QMWaUwUsUos6LrRaVVVP5LCUT5oJ6ZzBuryOwfzEnIBHXAU/QjP9DJYknPXQTON9
bQzRfd9V7qOcAPJS/TzSRwHsLAH+OzKrj1YlMbwAC9robHv2KxdyzDxji+wDbt94NPJAf4mQBD1V
Vb3T7e6D/JXFrWYhIpShQ1GBAmUd/wKWll6zvrlSiNFOXzdGp/5ALGVjM6IEVWkz/Vp6Xt9lZF5z
hcMhGEhyUAs4lHpZc6p0bhMVf+oLFsMOc8CicXielwp11eaPDjbNYzSJ+sI1QhRbILZDlaIq1e23
MW51/ACwtCmeUeB09Z9pZssnAXkyXGBQmjP1F7MzXvCu8beDK3mr5iC+72furw7UUh462ZMMtJNr
+QblsE9CbhpW82Xit2DUr+b41vR9/sq2EwgGPj4tCFmXhKCJcypAd+QCsF0KCKNcK8cGVsgKGA6i
GBswFcHpB+J9Wn9oJuoc5OBuGKTNXYjawBckpVxa5AB70RstnKBlNBtRnAiLRUnl5N+gTe6GkdJx
BGl1LXwJLe2QoiXf4OG6W3NxMDiUuclGGa9m6NC2Ui2yOuMDn4hzUgtCANQRSXJInO06eDWohz+s
4ASvh0uBm25L2wHhcqhtbb0njzDK9Ic8lMACsRN6btY+lPr8rkEvv64E2GHKtM360rGp5ca2xoir
a+K/mIWFS9gcjo4J7iqkc7odc0yMX387RSYpJds3O8Mw6IWmuNQJUAyWtux8nduooxStSOamDWBH
730OQdvVm0+h/dFZwxIObUT3CMuw4lqEUFXDONLJND2qtmjnVFPUjzAuyr3da4u8TBh+35jVexuC
D23yb1oQCFzULD6LkA+2EOEfUYk+X3MXRsSUKeTRLmWhcVS3Io1uLSz3u9qkPhNXCAUXZqG9MAuj
LqIdSrF6JR60dpMcXDMnA7q9/fdlnfEPZIdL8p8toMmYnuPo9t/oGEHlNSSiZeJBZbE8h1bxqgWj
R7vGYFXf0pqLl86SyKgxyTm2H2XnosjH7ZlUbwO2u49B1S//4z2JfwQxeBQ+JWge27IlxK+/hZeW
WTf1cw6WGu534a/hpaXV3aQmrYO1TJHrIQ13QdhF93oorEM2Qj0AqDbdJw0yb2B2q8UoL44CJuBX
A2lqjU8524wH8KYQLCgdF4y2swicoDM4dVe3d4sd3kdWdjCJt7M32BeA2/CDp+RpavMlyr0PrklI
R7fXaa7EwyeXiHc1HNaGFpPR1YirzRTY3sVpJc03iHu1gf5PjHidOg0pvzM51s3srO7OYS3PAPea
TRAotRx0yDRP10aE3anTxY84iad7qatDsiS/lIGML62Cgb1oRlYYvYW2TJrxyQzcE3SsEk/gG+u4
AKD+RPKX52EjolWxNTvIG2lZbQvtSY+c/rXNJ/MaTCTtypZ8lHgiE3bufmhK1bdw1J+g6pf+kPQ4
FEIH5mQ/H8YeUDMAaXXSrOJJK4yZ9qjE7oouZgNCyQISBtLJ85JdWXUKBwI0wbqmHpW617UL48Vw
OIyJPZbtq44gC/JCxMHI4h73oGm8jCxjgw01l3vWmw6O78je6q0VfespLvpOAfaO6t0kCvWcu4gF
q4l8QL0KDmGrSN1B9oSfSSRj9i3EHNRmdKPipk73sz7XH12tkZiQlXsECDZ/xH/7JKuhMf4Xp+kf
GyXyRekjgoczpGmR7vifu/85jBqtAIV1QzIVbgHmIBANeo12a1bQ3B3STT+0HRQJ6rprIKfpQLR2
jYPUSyQvFdT8MpsRrGvfaNwnoGmc5KAqoJdNaJvH/36vre/mP2oVnoCKI3SHvZ3B/fb3W00kgSib
Iru5k2NjqDDkqUkTsdi1+mdbgjjKssYkL7SO/VGz8EFjfrIT9ZZ76Y91VWVQWNTCOL9LbBBootMB
F1pNdtJhlZH2038rzZLtrq6sXWVJ70Gbi6u0w+hK43TwRcpOCcYHIg3BGLma4uahCS+DkBBWJ7Sx
+dwe6V1auPjITS7w9ZSu9hFjSercYb9OTk3ttQ9NED/jHAAfp0dXo2bftR4shKenNJTfDAEWGA88
A/eiDFmBlWKhVq6P1uf6uDB2/+MT/jt/yNQppDm2xbXgeP+8HsrKCkKXsvhN84BwRtFgsfyZm4Pe
UOpo+rE4GsZuWhqxLSOwGLr+2fGy5kE5KO6QgiAlIZ/yziq4Z61cbRWYoueZIsYZegh+9hSc72S4
yUlztxp1z9t66OhMkpVR3ks3IA5vyndjbZjntiwffle6Wz26sj6v/dz/x9iZLDeuZNn2V8ruHFmA
o39WmQMCYE9KVBeKmMAUCgX6Ho7u698Cb1ZlM3j1BhdGqgtdkXA/fs7ea9OSOFLatDffsaaH1iGY
LCzr/X2+WNXR3m0m0IG5bd/sspc0U5z8syP0rG/0XdfQIOzLdDxL1RzOSlT1/xtT6t+Zi4gLDaiL
mioEbDnzvlf8E1YOqFMhItTTj1Tr2t1rtzaidJQE+thgi1nZOZ3deN3sUDdid/cyp77d27x6SEB8
obXq3tX/F/yopv77HsXvxS+l244mbE2D5PWvt3nYSyVzxm581O3QebA7dzjydZ9KHn3OazzJ/RI3
Eo8RTat7ohVhcmFgpRVNczq3pU+k0ZNlMzoTmJ61da3Dhe4eE0kTsyzbl6bsLYqVcvTpJDkXNvFm
p6jylYGJ8O8SrqpYzgkngZe7jWUYjZ1+h9VRtuGLu989QxHiPOyEGdwPZYakXsIzUezupJD7BWSj
lxRYycuGydK4es2KaYU8tUq2vz9Fa1DvRQ/PNLmQfjC9MhrA71XTLaZVqP/T0zuzwLAQVKYGO1GZ
chyP0WETVuAoW3DYaqBEvbYti5+j25S3pGAKxxOlUhCV8yBaZy5CF+WupgtA/2SLhKc7GXeJymhq
N3X1A96Ve3TrDb8W1r3hBHxWmnQJNATVGhLhfTQ03RPkvwDXwSWl7bAzp/bJWsPvBleCFl1wVoW4
ThnzuHQ1cAT7Myh94gmUtzHjJIGGnUOqgdzSloRo/L/XBWvdB/555eUNZNOzNnXLVHVT/XcuWVcQ
jV0k1fwIDwdOSzxdZkt8H9tw9F2B5ttI7CtnvXvThG6zu+0M+rT3+Q77X3WxUDH6Ku73w4jUdxtH
r7lG1onVI0+2+v6L9maF1WgZH6CIvCYT4927EKpIiLYz8+fyHvBgNmg3iy7FxumEj2t4ToDkEQ+H
YmQnYnGz0/1Rn2bVTknRHRq1S+XCzGmgE7qfmW97dQNPgE7uzxiP+jYteO3uYRlPnQ6jDHmaChiB
96ajO1hzakd8yJaJqNTpQRtnfWC2DRjlJU6mD14nDqW9eeHe7R4WOqpjFE+kziixl6xtOXyO9vH+
Svzn5/R/oq+KOnqOqrL723/x/JMo7JbTYf9vT/+2+6quH8VX91/rd/3PV/3tX5/yTX//of5H//Ev
T3AUJhz25Vc7P311Mu/v/xz//PqV/7+f/I+v+095meuvv/7xWcmyX39axDD4j79/6vDrr38IIsX/
859//N8/t/7+f/2D7kgyJB///g1fH13/1z8U0/4LcE7VxaNmCp35BKvt+HX/lOX+xaJ9awIrdG3V
VnUqgbJq+5hv41O2xceEpjP5dVjH/viPrpL3zwnxF5clmqJYdUzL1XXrj//+5f7lT/+Pl+I/SknL
JCn77q9/WH+G2v/jvrBY47X1PEL5T+lvO+LfqKf8DvGkEkUQOOB9GZ1HzDsYJSMHdTZhP0EscIyI
42+SzBy5mYStX3K/3D9+f5S7DV2eojnen9n/8xXuVCkeatjkzx98/wbGtuySiCBdmZ16PWleJYfe
pyQnTVjR6tf7xWURU2vS6FRkpu7y0ebt/EiTF8yh29xaJwRioTSH1kD+arhm5cctI8NIy7e51RKa
mgnfRCa1kTDaidQCOv+ulJjMfcWxvwydWqZ0nashdUoBSEmbsGFLTXEi6ZXipzqsBEgsDKABC3cS
SKdMl5ywA/UBEVR/rghiHjgvbaYE4rKylAeywyR/t5l/3gwJRD5BewAgVprpI8mVnjO7OqML/TBz
mgog9XFzO2XnpzFF9KxZu8zpI8ScNVEsU5shBp06n45pEpSKKLftaGFuaa8u2ptLpIjwQtNMuzCt
TDsbjKYzmz7tCGNfQzWjjeqXhqvsSPFAy4MRZpUn4NnuD5EKFSHL1YtICPROx0T9kavQe0lyb6IJ
gnbK/d/2zs6JdQDkEG88wo7EVhfMkIY621m6s7HbabtkhB5tLG7Rh57IYphv0Y6XY0RfgLJMJ9R+
XtZwUhth+pifCnv+ZkEBPphu3QRph4Ax4wyYQA3yWicByC2MVwL8mMyX/HLZ+IMRRO3NCslSzbIu
jvYO/7m2qcv2tZtWFR/dUS9a1DPsKnfbm5+1dECnkqpa9Cil+vnbWGg3pAhsiQZCNEc/WcKG2OnQ
ZtOwj82LG4zo7zYzJzJFZrt5wJAE7Eo4MINW/3Nmb8o2ajeNmRJS5uG7JD2DiEwdzjzz+upgdwS1
FfG3Ple2yewG4TB8gVfEEjRGF1fGp6hcPrWmQ5xq9791Bjj0r7Y6mX7mHMYeKR+Ogn9V6wPgdsQ+
vBd6+WmYMbjeMntvxMWti68sw2zUci7u6a2vRAtMUvz/MM6zuquW68dkKPDP1e6OBAsFEbcRenb5
ztuPTMgBwoNmJyR8GBkfzZatEreU8f28HeylBhlmo61qea0l7V4xi/w8r5brpm++FHC2R+TuztQ5
SCdQUtD7IrNVy4hFt5wDpcGjWyvJQQP5t7cjzfCbonmbpXSOGa3irVPL3aycig4xfFiUT07Ge70X
+nfOF+5Oj15AiE68kFPutxzBdSXLLvcLRDCXs2/1zWlofNi5dZ1llnr07/XAIoQUo/kH++B0dFHr
Dbh1dl1bXMs+TVDatPabDUKyaG3rSyGayGWZQdaV6EVy1kNwKqVq28EU8q/qRXFEPUTunC6PwtB2
HS23XCNKeArzcNdNvJeF/osUk/WdrnmVoQz7Mc3Oeah/RHpBhGn3PErJqcF2fxHgQKZY3SF8t7G/
dXPF2EM7ualGN2Se+F8f2tPq/XNEclFW57lwJuTJ8bS3VsNOCg+Avhz2qK58TvrxyoH1iq7wW2ck
n4sef7B8By5R8QGeoMhrdJLbQpz4YUkSOKKgm6zNm0qIcNlwZKQJRnyDqToboYyql5T5mx0q6uYU
U66cBVHXNg62A+GK76kKMwlj1nbMIZZU0MoCneDcI2cPsLtIdwR1JSaYknEYnsglm44yhAqhCpXX
pNWCYlmu6MAQ4pXNcLw/CusESdBUBEWHTs7uQ3/RcAK2Y/isxt8cbVYDYnGfyMcTvoanpFy/Mwrn
4Ri6XLLZOrN5Is1ZeNItJvmQoceUEdbneqnn7LDk+rhLdNEciYmzctOr5ajuUlgDqGzNeDfB3dSf
p8x2L02vPy05spXCbbwWA48/Lti5JMnIpuW8KzXxN2VovEaOduRUrG1yYAdQ47VT1pfRYUJ3TQRc
8pNRVbcVBorarP02mRjq9SUkYNx2mIByrF4cXuYypSU/fFeNfgacgVNg0rZGgTayxc6CBPu9VVdP
h/6kA6rbtFmWbfKleOWs8iCdKj5lEBt6l6O5FtGWHmbCvuoi9RJid9kftGAA8NOywb6UdKWUcL+Y
ItlNU/jDjglHsOzWn0ZSJQpihHzeCVcsTLDC0p6oWbJ1wqp5tHMEaHVNKjqNhzCo8va7o8KTqhvG
+nhpzNb4her0p1QBWiaNfmoIUppHC0XBQNRbazbPCTJXMSdZYLgM3t3kUR/VcmPLkjy7kKMQ4qXC
0xe79lrt3UYeUk9DujVU9QRUKCib/H2Kmh/oKuDxqSPZaeUupQu11RT3FLE/kQn6juAeIQCkZbei
rjbE1SIAAgBVgIsKd4DNerr+IEB1viAEcq+MQiOuuo83ThURIylr2ivG+1BVdPqc/rVMoh/wZeOu
GHw1ih4WZnpNRLYXwTNpqqjssmQUu2RqoITFrlVuNNjCYGimi51lb0q7qBuG/fs5165UpCQ39Tcr
2o2aNAMDnSkal2DG50rStXqbJYoKgxapkrLHMKM/5UrZvIb1si0FXTERbSQ9NPK0w92YX7JxCnrh
9p7u4m/uxYwPPXrR8FZ5EMCrzdjl6P/y+mqpEbLDZ7StXjl2r0Tf/C7MH/ma8UiSqJt3O+bdziYl
Z0veRxWkhAdzM10b25xvrO2/lnj4sHDubETRfsnU3bbc0cE0MFLqhXxxWngziqqjIHWj7Vxom6Sd
fiDteq1b65vd21udw78M04dQzAdZR5jbbWPaiBpvAsbYQCXoxKNHS0+wz3/DD1kG9PdjSi5hrtGM
ixr0oewkjLPc68rtNSxmPZ3zW13Sn4TYwCRaqrMep+/GMC1elZvJDnM5EFrzNbPzk1b+WCmLcBxj
m1TQYlt1DcgKKtTWILeBKOCItOT0+wCpP40JdIvIccbhovCeoVsdk1uRmgRtSwQlVaee8U/iyMd0
MLnalvllu2EN8Q18Q5uxt1+NvgH/KagIcE/u6QUjwGEv08mDV5yzM2hBrSkmDEDT2IAA+ZAwXxAU
AH9JFfFjspYTUsprbI/1KUQHiOA+3ICxDD/6tOi2slt4W1fZQ+WcuokUeddQbpWgDDM6Rv22cEyv
aF0vLRnIvkB+I7HLVT6qqJsDrKN7UcBTHITiYHsLX8bZ+Kk5ZBd2+tVgb3JN9WLl061MagcTU3oc
Cx9H98QGShRrTrp1HxO2qPGRuHlAks8Kzt6BLsjlFRaXqa0af/31i6kZPJqoP/upZKiaXnpX/6G6
yZkTirJdanMHFNOblu7LdqgLs/m7ptN1m4abJCQTrQJRu8k3FUurN63wuLG+Ldhujikwhc0W78K1
jajUmtLag6hRdpWSnyCen/VcngZL+eiy06Q9gm/azaJ6M2k8EqKTB2Ern2w06+AVDMtvzcAC2L/r
8m8DK6EZN6cKQnQ5DrkPWKAe1Uu0ROleX6KHVqS/pzZkF9V2kaarcKog3JKdeWA/3nEgPxCRdoRE
wojjZqwEQ83VABElFMkKh9JC7OQCnhSv6rEa0mdbT7cikduiArZHQqGNLp05lrUF9VdsMliz/lRi
axd4FTdjrmEbsqAS2tI9kEr4WkvxXvM9XmLN3yWao41pS4AGvLkS50aRdpL1CTBN6+Go1bbEL76g
TT2i0t8pM6w9k8KlplkbM8Pr5vZZmm0HijUNYJqn+8roPwdLO2d5g/XeoGXQTAwZNeoGk1xxyBY3
tRxqP8y/he7kbMw5fWEVeSqnYgjknZeyokkKXa/2FsL9hKrBM/Pc3OQU9n5eWjV9D3LH7TnbhwYd
gjiN/M4ar4laIXNIpuYlT7CgtHUJBYbETLpLhQ1DdjF9Odv5m6HmM47n+pAY09s84+V2QrRFrkk0
JEVe51tD8qmMzRhoxVmfSu2wTJi3FUJVj7h5b51IW3/ggEMgRnO0Xg0140TY1zN3OXht5lu/rZlm
DoEpOVXASlOpFJBnrpMjFJ3CtyYRTtCH+pNFP9iriuIJzRJHGl05a10bQ8Spc8QIPXCY9ZIlhoJG
lBHSNDAlRMdg+VYUM32QbYOW5NU0gY8gIQiIUJ4YR6QvY5Xhb+/EA3UexU9evOULWJJWmxiCjxxZ
7Fr4ec/gVgWy5Fkjd/8CqeR+UcsStkk2f6yR0/68fNct/tQo6AMyWeSxWC+NLHZZDfujV5evZZCI
DtrJAzkGtUIMu0nm8gazPnHRy1th8cKZajvryavAZ0g85sNi5uWha7qJ8RLrT9KsQDDgLAXDBHtE
eIxd/YfNNnLuCNwYM5V6MG5+cYu2WzQLV70vXmeoh4k5b91MeeYdRAwZOQBXUyH4zBCs2Uluf00d
EywKV6gjKiKioaveoGbknqxA0I8Y3jdqSnUGbhLygj1fEQzu7LGZsSNgRVHJCNCF/ixV1Dh93x6m
BLybFhfINgayxW0TtL2+bNu+qx9NycLYqAVe5yTMH38UY2WyHfTnsKjTADACG9kClbzsq23WtOPZ
CJUdApEEOlqOLEAtgJnmSvF4d14qkY7BLlLSPQYSypbuYnBiPWRhR8QGJBmwImGQy3SEeyam3VL8
WKU92C+IDXLXBIO2qmAp192BZF/CANJ83Ge1Lb2wTwz6BhaU1D67QDxMOS/6Rv1ziBtkfUuF3LPR
H6d5EY+Os8iAcD3kvcRWK4TyNqhML7jqNjqrkl8M3FhZ17d+E622zdT5qHBT1HDKb26qipurO/is
OBl6KJj8JjFTP0vUflsaPeNJaR6aOlqFb/NWIYwAeHITB8CuSe6m9JuI3tp1ZTLc+N/IN9qyQMVY
TU2F1Q/7unuBiRCfBnP6MJEb9KFFTJtpQL8Y33PEcthqk1fES+NN58w6q0tEH2iZjsz3fuMOBpZt
Vcqut77aLrqIVua7Ka7fBUKHvUAjCR2IYjnVehKDaeJTbA68o1FDGu0vVQvJWlP6QC+ia+kkza6y
ptYLaZk6IPEvqXZFQAfHDy4pQS3Ok5CTdhsbFgGN5ByfItPcNE0T+cvBTtvikACGUmbJ+Sm1LmMM
q2DGKk4hxm68xFcEW/GRvUI/jtEUHeHEuFPhen2Yu2vZmHkFhy/PdVhEu/pQVN+A6ErKTO3TJiLp
2NrzfLRLTj9mPRH/3AzvsSRWzTUGX+ax5jt29N7UWb+N7PRtnJUXV3e77WjM0R70976KXPd4v6TD
2B61/EdeZ9NPa1A1L7KVXY545ihau7maUnDrNsn8LbNLNv1213O0fo/sLijUwvFVh0ZMyHzbyzND
eZYLe2L/GldO+bNSlW7T1UuF5tTidjVxUufoIOkgzQ84i5iCM2QIkqcmullCOk92PL6ZFmmVgBiI
PU+rU2078nFGJ8teV8CqSXSKimlfqGjigWCY+4Is3HL9mYQ1pGjl3YYWgZVsVPWSL3Z1niBi+FKp
tZ80h8pMiT5z7I54AEccil2reYs1Rkj5l4lgufgnCmLtPCy2wTGzE1sTCh9ZaNMuZ8N/yvrJ3tlx
FQWoU1xP69JwnaJ3D801VxVwz4P1KDgnPvYweB8zohwJQx1xGV3KxoyeCtUC2VmWpKXRKfTYWIzt
zH1C05d2kZLFT47aR0+t1UpImyihJxuQ2+DIl6ylSisU53HUigeLjgHqY/E9FtO46YuPRCEoS9TV
z2XOclgHBVqyQdIacfJuZEA/MEVnLsZpPxWwb5tw2hgE+UDbNwcwiFa/MuYdH2FOGvQaOCZRpCMq
y3YYfa0BI4RME5s+sqkNnJEOUT4hDmGUMoPCZeNLVhMPtJcWhKGre3Nhxxdn7sE/iCb1WlLA6t7B
8OoSFcxLsg9bpbuUoIj/vMjMGg5aB9DQyH/q42Ds3KbuL/cLGmmdSqd6KUVzI3oo38e121/S9RJj
d5pg0JYSmZnzfLGMctl361O9nCSyMy73p/cLQNNHFXtSO8TRtoEP+OcX/PkorTaFM0bY8S3OmJpA
cxVW+2zKinMlkuUha+BYJFNBY6yJZJCP/ZolLc3rVF9ahtcPupMDx9f5/e5P57BXcTvzTfqgH0mC
XHaEcD3GGfJfWgOtcrWtPSqymQ5LJVhpIub3+uAMRACET8nYKGmAPUxs4a8gRarMxTeKSPftNWWi
lFJ7oD2Cg9y2Din3DaxN8onKkvSOrAThb46ZPNkIiOrN/WGn9fKUzJheK8aYXtPZ/SmpMWVuYnCd
J+1w/4iSE42sJEblsXv3J7ecMa6tj/5xcW3OlnBSEBQpSnfKZ97pU1nv8ITXJ7WMS4JH3E7x55oR
VaQaIJ+WCIGZKKh2dKPJaW0ViJLnFU1TIaY5kS9XnfolIg5tfXq/oFQjE1Jzp32D68onyU0Nhrw9
jB28bSe9pdM0PyFp3Wj6or4uUm9eUpfTtXUNUwibSZO5L7LZtbG1vFZk/bzo5QeRAivl0LBLSEBT
OgV12rD759HTQKn3GltYA6tSuWITzV/Hgl8cClbPXEtdu2HJ0ZlxJUBYmf3JXMytiylvNei3F1AZ
IsCkbHhpRgcF+uR3odaXznjoDfpktL5iH6/XSthOETXoNoBeacynpeGPBZ8Aui6QY8+ow5tpa/k7
cTXZXiYMyxVrwYuKa8LAS/QU9w+mjq5X7tpQba5JFMZvslAvSZzo574zjjmaoDcjZWsBINS4kbi2
rkHivGtj+XHSq7Laxgf94Cot9zsUeXco8+eBP9+ziiW9Y9f+pinztSireWtYR5HHyc6NB/fcq9lT
X6NWNycTT9Nic/6AOm1hfI7b6CBjJeXskDHuFNZxroBwYRnZL5U4LhgfgxRUkOcU9V4pl2jb69xs
Y2STp9FbuP7BW9F3ZfJNadSXxewVtLwwuaVbUpQ44GjLSbF5C7mwfKmLYb81+UvjKB9E017sxKSg
zxxQYa3cTxoAWNZNxCI2CxKW+2MDCMix5FtqqhUT24XTa2v9BkPwKuUA13RmkTR1G12nTbebplCk
pcPF4bHpprdypK+AF4bbX9t6CumcLnF3m8FlorUMWomqNfkYzXaf2Sv5RGKpr6utbXJys81ywOiF
tFG1fBEvvwRZQBtVLzHch3BFsuGWmaL1DSe+qENY7QBn08bLsYgZYYm4bSKeucWk0BrtNz2crsi0
M+L6Alumcrd0w+Oc2upmnpUfmZtSYGHn2Zh9GtQlKnKXuwVH68aq6srrlnQgoConZUYP9U0VDWKX
1zDThoHM0y4TMrAz/TOT+VsywOYO45B1vu925Yzjoastf64U6OnN8k205ql1xPxcj4qfqTPqr4Yh
tdGX+Z7JErcEYMA2VJw3gxFQjaorqnPlUWI9Hk3yhipdifbtqKq0jUFNNzFYgA6x18xXtygWvLa3
Z/YBYzxR+2+scqG5WJTZA9FFNUef8DjkZfVjwVTOO42p5CdubGwiiv4IK3A6Z7UutwkOWaeZzAB/
HCw+jqcStsYDPqGLTTQwqVddc8phhrwB+yDNZArZI13sD/dJIvBpVrcmtI41mRynZUnFJqkUhOFR
nh7mdbwYNRmvqZuOO7Os61e9HeB1F8KGxEG3CXTv6zRSvsvSMFj0hupVGEV1EBHl3P2zhkBt1+jx
DvKpvskbUb661dhemJT+vj/TjdJ4CBebjGM39jFtz3sttGmHRrGyi2GxDDKZX+u4RVjH1nt/Braw
2bsWPEeDZhXzzOk1LPLolQLt/kSSo4QNg25tbQIZDM81dYLXV5oN/Md4j01d2ZDmnbXxEUX7HhG2
c0V314QmNFaNXraWvMV0JvxiRmdqt+Zr1ZPh4y4NoywrRfPMQsOUAtXeLIp9VzZPFgRbhPa24rXx
QHayOJaLdsgsy/UnRpRMvqhjFoaNm1VthZp+2kwWahWbfatyoZmUN94m8SkPp465X8S80Z2Tm+nI
NChI//PvT5mw1tu+oeFkdVkG97ZmfLZ+3f2zk2kshzThuH5/SmIhJ+zBvfahupy7EHJQPFYRwvI8
fQybR870RJWEVoQJI56CJoKb1CX18Njn43d82u1xtGb5CIJFPgp85oI4YWpBSOH3j2tVnW8qjIRH
x6Lj3Ilnspi3scmE1UgTOOzGOdZq6yFBwYUVedobMWM7mSJoRx71klYZ7eO8yjwZt++S7CmMACSN
Tz17shbPZzf8IZBE1oZYjtJl6VRrU6GpP3lJNYBfvyouG6mdH5XePic5bd9OlMom05/TghmyGhfB
VGME1RTxInMEMrZpnpSPOpRPEzdr58Diz/So8WnKc4hsAAVgeKzovQGV5PjvuXgGvO4HLQmUvuul
Bbnk1BGSHwovz3HL4dDPtEOZT6cPFbhKgxN2iG2KFd4tHgghuc2pQe/IoZcx9OoFLWO/M1Sz3Db4
QemveJAq4nNDSpQfjg6ZMcWaj9JPz9FIdFGfPWiduHV9uSfkifi32qDYbbM3U22JEkmImgiB44dE
bBUCc6VkcUfROYKNKfGodAgjQ8y9F40FYJMzkutgWZy6OT3nmjNtAbDv2xLLGhFXx8YJkC2kPjms
D3Xo1Pzt4t/OlL1QvEgBraWnoAnAwEWPsRgvi75niA22JHzjpv+IMj4w9kw+W6egxSvwm9CCrEhm
mLPpQLvwFUlC4Vlp6ANS+KVJijLleUzlk2mpVycUvG+nreSNxXGJ7shY7/oWTxKhGFY3MtEugqEl
n2eAALcjkLAdoUSZaffC8fqaEJ5T2dqbNfYJNNTpzdLmjw7Xyo4fCkKyG4HNuOXPVonJdB7rBwFJ
9rPonBub5Egd5kR+FDHcn7g9+5xRt1L0/EcMMkq1wFCcK01mQjfC5hOFifGeVroTmL2S7GUqYk9K
RqNjh/qsM54cMXx3FSZ/MNvoYFnEBhbRu75arbCV0W/KAFvbtE/rGa16qCQ6bE16CVmaBVLiGoMi
81ks3WdbQAqXaIw3SarSkrCITFFTwjdK1R/MbAxiEZ3xZv5UC6MFZbTMiFCMmakhdBGiAbRWf3KK
5V2RwOmW1DrqqtwihPieVxZWasj2G02zHoy+UoJqyn/NglnT6PILTFnn9a14d3OdPKiRCOckWYea
rvikuM4Ih/tA+8YQEA3rkMCvy4Btx0hLYrIZbKf7TpIZifXfrVoj0gBGIiDxbJOxprmIcQ2DBmjd
mTRjBbVvB3mghWjGoOxA/u621mv+PgMroQQJjjsr1iZ8EZiiyyS84b3tN6QZofh9MJW+8IcUmpU7
/lo0bsZQQMKIiEyhbMSQj3kX0tE+iw9DS19vUKfpkhZGoGfZg6I7LyX8u2mJXahl8W+Qo9syTT81
1zhiR+43CnvsiiCJRxWBM0sJvj19o32DrKWzcPWffVTckrB5LnUT5kefHNYc5GNdZNGWFC5SyTQQ
uOWavzQbDiYko+CV5LCu1zlRF8INOQbr79lkhGAjP1V6vD66qOd2Zj5EkhzCkqBuYXcUzbdMDd97
3lIhP6zCsJF1cbSxnOm7ljEScGiCQYnBsoSxQ6u+xYNCJM9mbD/R5eWBO9CrAmkLfpH8Dq1VziIO
CY6GGxNW7XuYssMzjVJn9DPrL7DUzhsn0MLK2Kxql+TwpntWc0hFSBUm+q4MpzhO0wG2yt7rzeRJ
UkXTbjN3sYuNqCKUk9bQo0ks+N7ule3UMKd1sldrEFi9EVm4g/4bx9cVV9+N29AfDHjGZqaJtab0
yRBlJpQl0FqUKzy66OgC+NLtGwDLjIoYokZW0DSg7Mj14gIwlrfGKnGKCeklIpy82QciG0m9j9yP
qX/GmUIQMFBNX2ezHrqyhQxPNUpiFBlheeBojCH07rUpWNXzqCWI17bQhxjSF9L8pcrxcaTlh75B
vDno2zhBwj83XJxWdc57u4OrJ0A8D9HFKHnTdmS6eBNF22K30BCiD+b4wks0pB+UpGP6tWpoJKOr
bVsq6Ualhe6G+bYGlFDrnGyb96QI91bnfK/at5jBeeBCZvJkRizTAAohJ5tx40zjeW61/nVFVPXj
ac5rbQOUtEQZIr5Ik4lot3HC7WLiieYG79myJf1NY+DpkZv8XKR2usnMmpNclfmWYnwaEVpJJnQs
YzfUB/DvqiY5EZNy6pn9b+beUgIHTUSs0Q0F8Y7YaWojXw5Q9JuJUsOwyO8qEY2z3zHFSLzCIeLM
1glfm2vS4Ubqw01Cpx4uTAi/WSLFirMfIJjJL2BoUaPRYp76oZorQ0pOLyLr/N4Z03FjtCPUcGto
QCZR3fRrJ7wwTyPC52DC3bbJHZGdYtaEHTRJEy9Gekk5L7EakIBuZHa01zUHbVKjHZWK7OlYcWAR
IbgX1fzRr+LwLtxT9ec47goqrHghpS9qz+BDRtZmTvSRgNnYrsr8lL9No2rM4/LfoZLBVB039Xqg
t8LypBLjcizlfGDgHu/yihSFNCfCDkM1UEN6/5X7pMGnOJoVTUNc5CZWoIn8pFKmD+WYK8eMXeB4
f3S/IBwnRFsk2C4cbfKh6SklnHumj/V6oaxUIMLTOY96wrlMJPGn+ydUuroec3XHi5VzqrMyEY3C
HFAwW3cLBPvOl26L7kQcK1GKoQ5YxrqVuZvSyDdJy5KVflQVBSQPyiy9CY+Irv5+cRZGS63LEjTZ
kqE9y1JQtn2+T5wEvBNUo+64KLI7Ok7b7jvDhd6EQsZYL7Tl//5I6fTi4Dqd5+rZtijAvdWtS3N3
nRiN6+X+KDXJHgiNYmYrFD/TJreOzDtMhlnZT6GqezTwuOwcAyGyALG7Xu6Pxm4p9iHjIpTiMQnb
VXIiQkTZKfV8CJUuwkv2uLRj7dM5u9E0FFt6xO8xWCT4BdHCFUuiggEx+zaIpQQSR7cxvX8a7I04
mXqunxbDWYMjrHO6Spv/cSFLRjklxknvWewWFqWtW/fT6c+Lpvz3o/VjSXu2eJGOnIPpqt2/wmFl
O9WTyHZZ5TzfP5RVpnOMh9P9U2hg/vkn3D9GtKkI3L7XKB+RloUADx9kSwU0wLA7sljXQRyWPYe9
nrmX28rHqoB8buKhe1MaAzmd2uk/9W7hb5ZlN8nol84auzq5or+1rnvP81h5n0YS/9qls55qB8PY
VFvzZSTiW63bdO/YU3kY1UhDcjmaARuG8jRQTHt1qeTfGfm8GYvFLylq4yyZISr1OxYzyx9rG7XX
OjK9X+4TVEby8ZGhf7YSwYe27sEKZbNXIlC8oEKAecMRor84itvhU553UnT98f7ZtLX+L0nnsSQr
kgXRL8IMAr2F1KKytNpgJV6hCTQBXz+HnmVb10yXIIMbft2Pcx8hgT8rQsDBf18RFbkexFpHiEef
xNHzmk/NARDrKO5HSXUd3SrZel3v8oN0AQFKnfLl9t0T2AYo5sMuwQ79SsiB6FocMeY7Hp6EUm7I
iX0nlqQ2kiMSz24q+GGze0XT+CZ27F3XmWpHHuDFJbsC2dK7aLleHHKKrUnFMqxoKWsKMTX+MZ7q
16Y5Txh2JPYZYKPnzAI86OAXD1hra2ztNrFm7qk5OS4E3FDr1dZNO3trdMaMq+QePchkdIgjoBZ4
NrgK1PFdZKSH2jH/4gE+WzpQDZw18ZeHPGpHVGLReBQWMxMe+6NjXvhXWhfQvTO1L2diy6QR34WF
PljBvUJF3A+okXiz44OX9CF03obXFxRkJxtw3pDGQRkPVYYOTLAu8P2GPclKchXLDxBojUiJGLGP
9ldmqjmkNBy6YLKUgU1AcTfWnMyl6JCV609lmGLrKnYFyvpbovGIyeYlg9qB2yvicXUB5+XLTS8N
SJ705uImlCZkgibyL7xjHjVSqiR9UWy+6bsOqCz/rCSWfpmY+SYz5HpSiz9LGrs5UxvsUWkIsYCN
TfeQ0LDVN5DsnQFPc6sIKEQ09WkTGT36eFQIBCYJ2Wr8VmUZGqunOuoLKFdKv3nAGr2q5/Y7Mrhb
NbRSvcx+KTdMCW0245PbPEeivKnZPFkGWQqSV+hD7GMNXodolx/rD8B3YIepzu8qpxFwJRB703yA
humzjBtOK8p18fL94pg3Hg9+cisn2q3fOn16bCvevqNbsIsytWOBjS2AKPQmFamddWosjDyF2k+E
Lh6Cnsm1brFw9typcSAxmbOmPycgz1xIPjSufeBaI9N9WRKID5W//JMNdYxZSbu3aYBxbCXY6sXt
DynaWUNA6gSSINA7g+7hzN1Eo3dvsdLjTKayDuApnTx3TucCxqI3zqxYGcvOu/LN7cXk3KnhzmoN
90AR4rfmtc+8064Ymv2KfVM1HBm9q62pi2vSZP/qYXlpmVE2aT3dZYYKHH3xwwbSIhP0sTHahyJF
4SN/RuFYM1AM6h2amu0k1JrRbo6WQ31YY8TPsfXTQc8lkdtidYv+1a3+LY1eBb41PyJnAn8F4MV5
tktGxzxxuy64YgzDzTKaG6j7S5EvCEe6d20lV7oJyqVbcdelYolM4OgGkr6NDc/unQkujeQUc8i4
d+IZw04Ctm00XpakP9aSYmvXwByKKGf1+ElL+qrtrgdFNBqhPmWPKIr3XOs2kTVPwaRa6p4/Upvp
T/OK+2UwtrTjunjXJy6WzlajemVcimmrNUgPyFLcnifKdFPtN1l+cqP8KBBqMTS5H3Ixfz3WiirF
pjIJedTRy+KMv3ScU5VUv1HbtxtJCgbDyAogztK/Wr8S5WDdsbQ03ORuhoqU4/wXyzt96ltzLl5y
I7mZOX5ok3YULG/5M369YqvNlntIEcGGOH6u7X51VxJz4jQIu0xXO68Cg5uMNCrOhnFLO7hj5thQ
3yaK52FgEcsMzupFfkG7oSP+QPY+3uRDTMpMIQJ1UYL6jd2xi1gDGrr1VSv7ezLlM5Nou5nn7ru3
xYdhpzfZXDnCigPwHoxv2XmMx5sFKRVgLHolSxfooWMgZ+MzLduN24+v0ZR9sCsNxrFH7gVAm/E6
x2KO5tNNj1Od3fq4Bir9y4HT7ajPMEKCF29khA1OEBpMyVZMvDpBSFebvsnYPFl8Ugb5mnA5Cda/
YcMBtaSpdWQZ99nOngjYlZ/ajrXEG4g49AxHB3yXd79zBKjddeTesSvqomAkU/v1IkoUtFk9Idps
BoDaVVJ/YyrX9oPlvDmGd9Gj/qi8igu1x6u7tM6dGB5iBZIass9lWXKwj//yykxY+swuZ7O/TzuT
IWL1qrlHVErup5UDLqn1mDVZ/jeI0IN2KC11gq3MZTiz74UzVlyt4qubAThC3qBrufIePdf+I07R
hmpSKtDStL4jV8B6S3X4V4ZHjKj/OgWBbSgkW+75cVz/qMk4fY2dLdBSjSzkQstY1XN6ZryADSRc
VHHrWldPfqTiwLbfdXK+B8pNH1ytu29kKYOmZNCWwgmhW3xqekkxDEG6IDFL2s7T9KVFt+OdLGV4
h/njYsuMHvKao9hYrWubOFP2bSzRQNmozpHA9O4bZztNFiyrSxxGg9WvyhWYfMeNgoqXMK8/YDtj
PeiEUjm34jGhCCTCnRNtqCl8k3PB4lM1bzO1MovBcMats6JDtJaEidly8v2YNPv0KEZrJce0K7r5
CKBHhpHtvnPk8DVRqLz0J4lMXCdsTZqpeh54EoLU6xmY5z98bEz00hNMsCP9oZHCc+0bOOljL/ny
EwZuov23HPVQeNFTHvUMvll6j+3EBaUttA1VPT7nubrm1S2zsf/AJuj0/k/P+rdllodZ0vgMFR9K
lN8xtl5mNRycYRZM8tVbxr5BVBnIF4weWv0qLP1QtjiOCjm+0VP7wkaebTtyB6M0LhPnFHv84C33
XR31ZMpqO8xdtTdZTcAQ2Vm0xmoDuNZJ7ewIUrIR6XcCoG/muclzTeo21mHz2zkc9vtI8Fb4r9vb
Eu9OMycnVS43Vx9/bdNjn9SxOBYu1P0KF7zWukfVNqBhTKhby8ANPF2Zv4CX4QMuB8YlKvxcs99r
d2aUVwFInmnj5N9+h2bDVS5lG06r27Iez/qNlmuwGQ7lb5Yx7nS7uJHT2OM/0wKWs0Gt4eV2hhjK
HydrXnB+aDY3VKgG3hH1no0yECQh6s/KI6tOOUboxzaBUEbVQGIL5ZkbzIgN4j7WW/0yNXxfLaLN
bE+4ujMkKM3Z9nMNrjT/N5DyP9dW8rLUen8YtELHaaf9Oe5tnhusKktLdizvdjXGPTyADImTmXCH
T1npdc2uz+03eCWbJpEkyyjXLN12S9IRzaN3UJRGuC/zxOul18dz6gMWArr3rbER2bYjNlMdO2bk
cMuHVcZxKjMrLJXT7uf6kyXg2S7Ykmom2PkMz/9cME65E3FxCFPs3Gr9UXP0nRHnt0zKtd3SvPnS
bOnbsCGGZj+UsMehsDW468l48N+6JiqZ6/tQQxKsFlaOYnoTjsFqQKzEkj5ljqOqjCqv+xnKchLz
e8/s+tfkahoiHz/aiTh1PovSmc1NQKgk36WsmMYueeOY1K5N4j2NAqXaLv6qiI7G/qRpPuj5If/g
lvWWe3TESu8bR/lNzzL2sI6C0dyWz81i/c31km18Td06kUycv92lTeeSC3RT4/Z2N8YCqLXEuD7a
9dHARnzk5TqvrCb3WgwKldqn47s10O8hXMRp9ytaBOyph2EYTctTS7TLWXKPmxzjfBo/Y+uDw7qM
l2G49ibtmla2JpGFdVmapt5BiyA9uDCqrGKUt/AElP2OIrc/N9F4UhOOBddipgSWQDmWvEmAGJve
4dnAYBG4mBh7t4ELbjUGk82y45dGFHJOnnhxewgfRHTk8xjPmG3d6i423aehQnvrq/qr9upHNitY
z8Ehoztj6/ftd9udAEXVBdt/aAgFjCdUv2g5T+icaRFRqtR63AP6KNnO+OfZKlKd21AG3vkwC4yO
v0g9TeiWfY20WKqtMcked1kJZrMDrZOIGdwF8QeM/bRJEPYx5PSVteAU3TnTcVYUQAl648lgUCNQ
8zlHC21CPUoQ431PCg1lbCa31uGRratPRhguBYI3gMwxrQ9lfal99+LHzV07QqTVouKzqrFbdsq4
SPe4iHinW1NK25Lyg0p4L2Pk6OcU9I5RZPnBLa/2KpOS60m3eWq6x4gUl8PbRGuGCfHKTi/sKt6S
iYmxdahiru1hl+jTGXdvcYf/MEzncZUDJ7wEvlrI2y11mA+euxdcAxHYfiW0qUy0y2G0cSBDyeI/
RAkMpEHwVxL7TTl0MnA1PTmBQNopzJkIO/ZLRWCknjaTE//rPfqtGCjinQR9QgPprbbkQ2Hpckvy
9JmSmj5IiMvRhMbtV5CGCju92wtKCrZi6I+Wnk0bF3jimNhnM56r3TRALvwPIMNnjRwS/8ko03cd
/dLBQgl7Gpvxt8t+YPBVE9rS2y6eM4WdZd57vcrxmYzfi0QEKWBBhFIbCFnRDRribUNNx2FkAxvI
BO9BqgkRJhb9my1vsyug5Y6zPmHq1/e5lvxmHKHEWZcn4ac+V+7VH43lldcn5SJm6VP4ITe+IYEA
V+X9qCiYS2jI3cxJektd2j159K5Rpf0RWF/2q68IrimidjwcPEzm/CZ5TrKpoYtl+G7UwkdxoSbX
YH+f5Rp7Dy2hY08zNsrVWDd2PFqm0+RsV9NN2/HS7u3k2VZ1BPR2nX6WBRml++aiV+4cmeRcPtDw
sKQFOFYJY8Y13uooPvS589mzwaJAAscukz+WOpew4GLRXtcU1l+lW/duu3zXFoQ9TP5puOCLs1Ck
wjguk7Dz9Wdigdk2pkj1aU6n19Fd2xR5TXJSFD4PCuZ9snL8D0uWXA5y8ITbxV64tFcd6sPsn6uJ
H9HJxbPCEQlIW6QYjfpfr6TkddT5nnxjeCRVQD7ajV8jwPdBoayPoqJRAwgkQAbdoxlEcdzMa8Cv
1T+cCZZOtvQPLiVYVJcdYy0ftzRmI2EZ4tN08g8PUQy/wC7qzZ9Ck/TJjf1+tkWFvztIJpHvpKq+
cj3ZVuw8LHJLWJ3miLu9F/zj3zs7mMbWVs9dsc/7JQtI9BB6ofduV8ftISUzQ1BKt0M7888DPTc7
fzbvTNW/5EkU/+AHOo5z8+euNZJUzeHAcdj7xfm8xy9tkQrrvmmz4O80+VwgiMScaeIjUFXVw673
NcYfTE8k4FKDE4Y9mun0YmNlc3JjQiQIm9HKo8B0ZuaZUj2ymnD1vCFq984AULJseaGTL7fOUe88
pxOGLEDkD00Sc5VdJAq8VpFm3vL9HslstBQxJeEyUbveZxj3c2sBDlO57GoSblVj3eKi6inhVeTu
0VO0sw5FfW2wgGPRfAsE99zMHayt3obqMt69hnt2Wk3uWvoBwqr3/ijR6PaU03ws7gdXOJLHMd7N
nIYCWbHm1Jo23dHB1W4qyNw7Ag7viLFkCH3W/oxauwGVZOs5jKCT66mt51pa6Bd8r50dF1gQr2lp
pZsSXrwZGQ90gQ6BdMdhE6ffqe+ZNLGhMZos1Hqad3T6rkKTTBEugRmw4dKcChAAAdtPesKS7oQ5
kzZXh//HCXOR8M2UEBBXP0nqijJ0KIs8K8Gipx33ZD2huBfSD4/Ka5ozmc10T2BNZfEEp/CA2nRQ
ZqwIo4opZN13cGLclLbF/akvCqyzJhxVdFXMIT+F2/egNtUcJAs+klKQUjJHVHdA0dVeZGQwF2Ru
aqjeRW8/Cr1gC1cVd5HV7DOkurAA/7ghkNodEz8702PO5VmSlDMH8DyOrR+gfTJ4OmzKE0dTpy6b
z2T8k4sXUwkyQPQGhGlv+K2iumrU50wWpQtgxmf2HMX3bCf52cLrjGORicCLr11M/MCDHLRDZPVO
bb2fDZq3LPaWcd4QWdJQDSPbOVqUmQV6axOqokYsoDTwOV6iYitGrtDUpr1T83h1u6y6SRzqLRni
g+X1eHBz9557cxVO47PX2u4DlJCTZrOuTxUWQ1W99xpi+ZRzo2bvWGBKr/VtpkAVZJ2z15V2WkY3
34EHgOElCN446aXysXQNAztOPTV31jJwO+UxCN2FQMusojzkj/zTZPOrM054LWL+hpUNhw/qTEIv
T6Ebwzavx2HraBE80QI+oBdN28X1QDzn4we5+F1pHE3DnvbN+NhSoERCgCVjxIzHBEY7NEKRTa7Y
/OZb/DAbJh6LHJI+PuBs+PTGGDjZom/AKHPLNQHhBU07/EWSix/HH0aj1BpDJ9+CMXSeojbvn3V6
mALfkc7e0YCdVvU1lcLaDK3+2S4RGnIF4nsCmrBXdvTR1jp/D4OC05U3oWxIA269GKhCvCIHyjj5
YDIUe9ERmBTeiPHVUQPDnIfZj2o3wwbPw9qSjMBoIcIm5bHvEbm5B3MZb8gi1jyJ47ia7NrsWGJZ
g8YqdxjbkdcatNQqNsik+pgX4sAovT6IK3IeScSVQ5iTuTPL6C3hbc+fQpNbp+kfjYadQ7lmyrHi
84Z69n0smeSa1BYFutil9s5CsUXNc18VzWONysHPgE3YaqN9YPQEoGmhRvTwEZoYX9FCbCWse/tt
MCsy3oCXN26VHQwbY/0Yd+nWiwqm9th81UqVXcaN70fGwY/06qKqBj918T5ZS33p6F6diQgHmcWp
rVsp7x7/fXRETJsSkdpJz0BCO/Rk4kbDCdeUgM3kftCVvKr6NNdMyCOwvb3flst2aqRgr13ukIwB
QRTpNyY+SqpZhR2nxnm22/HNK4v3tuw03hioj8r3rI1LmN4oAFtaoj5lq8CX2ra9IYwyhEM9VVe3
Gs4K//bBY2l7NqT3GU8WV28W0FuLg7mSGy0yABixB12VeiagGg+kHnWv2eAdK//Ao9LeoXLD+OgO
shRn0nVUXmGLcBhYDuxbWhRRKc6sebDAZoS5a7ydMOT65Dh72VcH+roiooir1maa9ZEraIEBfX2Y
quk9LsVfKVOJWzQytp3tARPT0UN63R0Dz9fzozVkI0uI4W0oDOq1agTiJKeZbaypZnEgcOUudPiE
obHMdFgR0h+J0s3Zk9Lm+7KNLjOBimd3El96Ipjr4PyFtvDtPZUop3zN7ZCOH/Xlz4RvF+YE5lB+
6gdDeMlR0JIEasQlKZ34P1qC2UIYHLtroxbQ2f442O0nzKDmgi/GGt2bmnTnnKqjN08bcBwIXGX+
jHUnf2Qnr++Fm9xDdgIrUQLEB+FYYF7mhGYYuJpqpsZttqlKZUSPqL879hmGHFJH0UDZqa2G7JrY
07djAu5wB6kfR93GOIbDOBEMXJZsSNobjrWZtcecOQmtnKdKWd0C+sj8BXrx2/rYTpuZ97WKAFOY
1OAAh7n4nWftl0YrA7OLmFWt+qrK3AjGFHizw3WWWyxj06gu3n2plvIC7paUwTTqe9ezv9KmYDIS
Eb6Pxt4RDFpQfGMqlKkTOXKUAoice6cDnYAWonoHUm4X7blbeu6yhgwo7y4MyAVtK16dAoUqYsEa
9M3wFeukKNLa3iXUxzRk0FXSHR2rfdaqHrJkkn7FFVDbYYxQNNLnRYnn0vqnO87JokyrGMx4VzNQ
MaMiqLca/pPcT4n2hC1VHwhaQ8VLIjqXi3OipYp4sPzOIvelk+LYivlZNt6DGv+gPrToGRhIS3mL
uAUTWrgzBoNT3aY+dOZqzyMniff5wHMJ7qhCvVOncdcXWAf0uGU7UAuLLVbrbkune6B2ZDt1qO2Y
hj8Riu11859pKaUHUC1yrhKHemDsHv35rAzrCSgx/ufBPVMyluz0iGzDVFr8KT50ZRWHAW4nIc4o
RERjq9BqW2LdTOA12s9EMwfd0Kh3eccq3jP+4h7QJeF6KO5ieCyjR6Pk1YRRmpYws2NM8ensaeD5
pwt1ppFgZzYjDpVxlt/RXEnukyfTomJHkK8MBouDuQKqEpjfUYfVKc3RzqI0/07M2dzIgoOJP22j
qoeIltfA1elH5SjTeC1Cdxzd/rLIFltzAjSaz8DPYmjP1GBVp/WbztPsIZq1CcsqVJba5dJmpxWB
Kec0ueaCs8K+aZbB8ZH0l2kcX/iyMTDiS2P19Y5fvNzCbF1sb2dQlr3LKhuUc7HxlmzhJVZzZSHg
XfR1uTFtGmYpr6IlMmUj1HnxHd7fv46SbMZN7i3l8psz3wZZTAzJz0wk7b55zPjmdpoSpzyfeKf1
KJS2vkLMqCaVRcGAbPqvZeHpJz2uP1cvJn/BUGY66wV9/rJkgcmiokEVRDT8Odv9MP2agKI3PYi0
pGepHJJd0Wb5PoPTQvctKYJsKo7oGDGlUNwfsFHiGWzjX6nGmHTGkqHTPfo4H4aC88Urh3LDyTaG
g45n2ihiPimscB+6zH3LuRIGWpmRrQoVHp6DbIxkx1jgxcmP24mz8uT3LIY2ULXFR5NfU9kNgACW
fwILH96ilsZUbsuUSeDSy57YCgFFaGtaIcih9xoN55I8cZK4/yZUXsVvdsrUzDys/qU95kGDu5/N
ALubJwenT+8gw1TsR2IqoCtrR8uzRAYvab5dYi+UHd+vzJZ7PFk0CKoQbBFBilqwRU4TvMQmLnZo
36wC8t7hgbEEG78EuQYKwkILjmeXX2X73trlpxqTB2migo9uTI16nX0PhV3hu2KlQhN4vZ/owSJP
QemiWbxHccvKv0qtfV885aOFoxtG1qEy/AOoCIDzkRvCa6kw3JofXu1hzOD9H5sefWaD/Ewd9yuz
YV35VVSex2i5az3gLnmTHrrafC+S6NoWHZ/zCpRNgdBnCu0ZA9/r2L1S8VsB0amopIJAcF58PK7+
S6YM+6BIVewh21+XZvjt4vxzmQXwlcRgRal/Omw1gVp14aJxljDP0xLBPrw00zfwD+wQ2MBEZe7z
tdBgakjm5H+w/Ojvcny3FWkXCEbntjGgW8b7ajKMU07CNuakwDxbsWo0fD+Ipfs1SPFEZdNXIspL
1vJxtDXEN3OMKQLIrVOWvwGjOfVz816vZS/9iIvQmnAjJY8ZUKCyZ3Hquvm9rKsOf8N8n3cUMNBc
bwVjSfdC0veUpeYKv369tXgbYsOwMboPTJh+9Rc1kTwujfvaMaJxdu1nM6F6Fzk3S/OfflzXCEx0
W90tP0alk/ClKzHJb0vd3bHZ/1jgjqvKpA0utldgb3RyE+CGSU/6uqGlEKvvSg2xdsZMtR61kOAo
P6oiWx895GcP2QJp+Q2f9hPf1tHr2vuUfRXISAxq+Jth/3SbUTpXPkm0cAgYA/ABxpy7pNUbpyJZ
PuhI5/hzMgtOQdKSMajJH44pGRT1r2vfF/ZWMX+NwPRSmjrr+d12iufVq7v49lV5HfXOafE9kbsJ
rfK5xvpgmFlEL0HJS8YEB82h3HlUsFduRogXvxnLsj9HcLIVFavPle8xxNXDtGBrgF4lj47aCa8Y
z0mJSo9Xd6+j2GK/sF47gN2siPzXdNCiW6FearfkWeYuJcp8Xfxp/abz9pbFI8uZvxuIt6JsdXce
fPKgaKtd0gxaaDFPbMbGfKXXEHNnbzK4NLj51JJe+BDyS54zjhoc8fGgsEwib9jJ1fbt5i6Ho4E1
1KVcioSstAw01bRbW34J5hYWVObRJRXvRH2LkWJ5orLki4xKvmv94prW/ButYIyk/4xwl0SoU3+6
AQu/BhdGoaN5TKeSXt2Jm30dZSwHGAOUTtzDcrDtAC9buddFFl3MOXbpe0/eRgPqykwEbz0XOt6s
gLe14h1zgYs63TAPJzVHl4fO7jRUt/gr1aFEYQ5mFxRML9xLzgdzU6JmOj7ODNPZdpU9brxsMji/
sbJyOVp/Z4iv/hsAUSecI4u73SDZySdhnVni1HTiiafvRRTDhs1CjUDW6mc+DfCP3C+rBzvaQkfc
dreeiqKAGCnKnfkxwy0LhXeUuT89Op1/V2lmygfbI/Tcp3+iXP6cteBctrzAIyEOtqC0kXMrStVq
EGU4mUfH2RXuqiy4ePVsD5bOKLH7Gnm4/qhK7z1eMbSTaYO1U/680TSHDlAxd9tYLvcLGgyli/uY
yQ/aDDeZQRYnb2rTLVwcTwPIUkd3k4epWqJbx3jE0EjpWVWm9mJJF7+ZU7NdFRsHEEVQR7ileRp5
nRjirrJxy4Dl7dGGnWPFdiDGK2aSFthSS88KZG5utqF9UrwA1KnhNkoeDyooMEr+ZJinsoYENx4f
85zoK+bN51WNUzcYEWSDhmsoBBrrqPAQdN4M+XZISq5UCaY0ocjIzg23QIcf0BQj5uOhAv0lknhr
VhCWJC7anYZz1qiYG8aMnqgUxsYtBUDkwVbSVtokbJBpU8T4ylvwCHei8z38xBY+BYnDYxp6b1Ov
amyLiUla4meugfGV3sWe8Ws1EYPOf5NLcTMGrkcDfCiIJZiTbDag3dAv2wov6iHFpEliQWOfmHd3
lM4+D3WiHTMCuANX2pFRUxnUmKFJHlVWA14xYaqYCkdlW7/zWuDcphVHz6DEm6wFLP+1lsOrP4zt
RsIXIsB9KSSspihLX1RNyTOm+YMht1bT3cCQjkGCrT2pxavleRf0i5Ij6ErlfEEEXD8MCbsmbch5
milKDCaCZyyEdmKkdmQ1LqeazVHb6Tsl8A84XEXKyHy3fIOun8p8VJkNGkeIi1YPH4M9/kQxDjtY
JZc8Sl5kkdvAOqZXmSGp5DafTJwOX0k2PCwd5m1rADnL458PZb7JNXajPKqvkkFlSyDjVUvyS0zG
M8wL+Z6twUpDnDirHoTGRmoWxrVzumrnlOVTF3sb0goZRctlW+01uIlBrMaLxyYbGST5qbT5ZkRz
d1iIzoyj+yi5uG6N3jtXTnnL5fTdEUMf+gipgZo/P++cMK2Rf3lAMkwG/cVbODmwA9+0LxgefGRM
TD66ZVzz8muN+uXT+GDU+pMpe+Qjs2Z5mS0gdJ30gIpwl9hUesthQ60FnyenpB5kOrLG52tSW118
kd8NXXsyxcGy5d/UQE3iwwSNxxEPBRaV9apigIEBTJnPI5VEqErt0t9FVQsPKH2z9OaYTf2dDv6t
0f5JVwFYsRaPP+VhAuMlcDgy9Unuz4Z6cWbtarYEM6HomDU/EW6WhD1d1KHOzU0Tpl78j/yWtYut
5kFq4n5daDkl83iBL5mJDibNtDYuwDrZ0kN/rigoJKYyPiyZXILaeKh9p6fjYz4Prf/sc4EBoeg8
Qxov8SlB7sRk92DI/mMuNRaiNQrKOEfpR4lzONQBYOK4dsRrvZaFulN2zBafBfwyzNu4qrakz+5p
iiILZsrus8srdheJWrmHy2kevTsfQRYPhWS3nGesWQ3v20u95jjMhv8w6h0xMZF/dG0fIcbn+JHX
L6WAcmMI0kClGOKLjrYSkNBOtnVHx0qiOd2T1SracRBzMPYdRkBpZ51Q/pOfxqdKzdZ75A0vurKf
aHt+dITeHeI+JWyo4hpihAnK3PaeG2xQl7T0B0wT/Wmq6wGPFdSkWcurO6N39Ec3S5/4yukDRDWS
XE9Jb9nZ9MfMdfXhGd8Zicg3Qeb05JBU30zGOoJVXMZTg5ZnnFL7okycRyTO+2Eyq4961vBcgS/Z
s9iTH1xSNg4g7zuqX9+bRCQPOK4xevvui0C94o0iGJRcu8Ath8Xe6ssPqOP++t6hj0L6+ZuOxDGv
/1VjSK2DkFz/k6a+mC39OYJlE7tDMsPGjDhpwhlChvyKWZiLbhCMAzbvqtJbXhLl+mGiy2Pr4gkj
gZm88PZJD/pc1Zv//+PS2yeP9tHgv38sWulfc9P/6FlunJRLuWXmtsb9YrmnIvdaAqfa/GhyNlAX
TDQFgOcebAdE7e4tzUwYWAlJHZ+PUR3n7otf2NlTnbKTaJvqOqfLXzdTn64R6NdW33SOyDYZzPtm
FEHXzQnGr/s9E6YEd8d2jQVkG0B1yu3MPcLUh73vm6raUJwgiacOrHg7I4ByfaLSeYYYuU6+UfFR
MkgAQAm7sa0eK+Mgkta7xe0HAclolc+flny+xnSngc3DIT4hIEp9wJ7m/jSWJJnjkIRs5i2mZhwO
Jf7fyTd+FEZr4SOh+fMJDelF9PhjB6f45xjqU1P5XZSMqM04PcE8cFMwRrbg066Hdho0IvE3eBu+
9GbGteeaTAvmgyidt6SR4z4nmwRJitgSxdj8HPp37ywXL6Mjd9R+NE2lu0ogs5jDm54sf9K1Xqcc
P5AxNm+RLv/ytD4Ms/5izPkY5o75bmISDRUmz572CTZpCkAaNnB/QNSpxzYKgIMca+H/DhoFgwT5
psZKVx5AE7RW/qUZaIRMxknqaIGp8mYrmuaIYe29G9RP5Uc7BunAsDsn8Dyn3RqYlVEAurDQIfRX
pnEabItV6+iBxslga2BDHlqc3hrhyV7bL3316+surE0r2kU+3n+JBUPw/VK9e2n79Kdm56ZRQSPY
IvLOqo6ogvDb6CFMTeehYCkb5gvuaFOlaOYAc1IkC/ypBoip0lp2QLIfPB/HyxL9LL7D9YI0TJE8
jIyy+dLSyjRNEHvhVMXNzUw+DQ9lW/dYBikG7MCdnINksBEOs7GWl59WbJFdLO0KmvW4cUvypPQU
gdxFmccGrR0tCz6rdq1XSXx1WRhQeabODUk/HJZpMYO4aHTuArFHBJ+UqwVHuVdfbLSG7Wj4J+0g
cCvD/0LalNWGXzy/23k6ll17qQAXZiR3wG8M911hhCYD0BDdsxh59NFrp9rc6G3EvkBSwOVmycOS
A5JbtH96N/LuKDbdIH9izwGrh5m/z49i7hnHVrv4TKWt3T5MPhMlUa5bkxDd47by5AvtkyzzQYHu
nZBSJlw3vsfPYJj6zu/iBzlnzw2VGxYaBoSh5zQxaAvM4C/TOMEV3Xpe/7LW/6g7k+W4kaxLv1Cj
DJPDgU0vYp4YJIOjtIFRlIgZcMzD0/8fIsu6UlS2ZNW7riyTmSSKjEAA7tfvPec7FhpcS6SPnY6k
dI7Wwu1AjxhtA2zwZS1Y6WgQPQyuuad/9kJa3Vl4LsKW/EuKEGqZRfolCsu9k0G0F97ZFjn4nfjR
hjRslvIhq4Nbt3beEKc/+PJelexGNHP1DcioCSVl/YVMnzOYKkyjmrmaCImaIBmzFxpHyItL1oRl
7E75GqTStCBzYA0K6AVagDvxfswzRlgUtuak4IaZvLsArYvh6Ps4x/ZtqecWw59NFupSn0Ci8Qku
XALYERUZb7qMaKQ6Ym+68ZrjzrrHTUimw6NeP6RJ8SPr2hGNkcWgJr3VQ4vnzhxvvNRZBMJ7smIF
hKLGcUhd41KuLV3heBt3bBWIR+7ntr6n1v8gaQZgmzGNy1pjRm+K+Fz3yZG7H3ip/kN04Ty7GPaR
vG0l/oGAJoGGvT7MyPkGusjSEi+lRNY/meE5qM21bUJEQuC0HAAyYkspTOsuhAHD4T46xCJmcAWf
pw5yJC3WPgs78sLHYmuYzXsCIQhlFT2omIevzGmEtgMZfJ68ZG70Ws2BCqTSdQtgVSMHIsV0AdFB
rOXbpnB2cvSw/RX5V/x1NTPxlkQbSLROxwhMmfU9xW+1aJ5MC6EcEYjbIeEz66ejMDD+sigw1vNh
7PpEz+0mn1gTu8wRTfuI01yOLIDFsTJjxbPI8taOUgawGnQP7JpLGyb0DMg1e8jgdDDJh90Ii5kG
pRkO2KR9UqnKdzEQEz3NL8ZkQMjK+2Ad6ekz5vhjjKngmwkWlRSMbBVInrBJy38EVdVtXIEGPaiZ
3FnRGSdkeZayiS6ddG9ropSJCcC0HhvvnKrzQ4cIe+0BOuAwAOgSp89dwPB/iJyt8rGQEGq1TNBv
EXEUraSnHRFnQrJyo9NMIDmoLDUP4yhf9Ygxo1bQWtN1hsXtnLtdh+lB74d0mY/RMvdEcrGS4ISF
hrG3YEaFI2tLEOdJeCWJcInwwSja5S7KOYPDUFD3EuVD5GQggXOEZxm9Nzo8KCeJ0qH8iCb0G27g
U8eKrW5pS5SBM0TF2mDnlTd5FvLsUd0UHf4peDM3MLIOw6BlZ92itz45WO6MgbBBlSNvtdfQM/Az
2ohimUo39oQo1h3epOg4nASyY0CCrLtUEwgR4BscaWBfham4A+e3oUH8bbDGeksUMbGRBpKPBLw3
1ELmItC0FniYGEhak8vb8MmI8c+lLtBVEC9b4KeU7AU9pfLat+FLck6Fx9Q3FNSdyazDeBCV8rZF
SrSvADTC/r+2i55lPmDloO2zJKIGHVnmBYucVN1z2aXfmQBGG8jVe03F8U2W5i8kxEHlCvDscBJa
OphpV36TfZOY1OqOFTorVyaXG7+2umtgqy91NBIrM8amkAqKO39AqjQ6TLjdMf1RRh4GnQGCGm67
G8nzfWzq98zAaG1EHkusz7Ea2O/S+WYjnEAgV39oJZ6Y1k2fYjNpL6TBnoosTO9kVgEX9iK1LXM0
f5am3xJ0qp9wZlU0adx7s+rbe7KtSD4wy2I3jFu9DvplA/XJy+rvWg87OpDVh9vV2V0jh29AVKM7
rfzaVfDuNab4s/gGpmK7NPU4Xdn2HByAx2o98Ud9bX1EKTGeTilLVJEsvkQoxWgwnlnDig3amo8h
5bDu6N8GmB2zXozliv0ul4u4m/B2huGPoPXIifWr2yGuHvJJykObzyArr7ibClb8dJpAdmoo9KyA
vn9vrAW8oaWmdYAlmE132ECtUkH5n/wLmvz1MA08EX71EqrvpsEwuDLVxZMQfkp8mPgqLhNprqxt
hbHiiXjMmJ5kfhevSVle6BFOcJNpZ928IGtCGxeiiiAQ3pm306cynl7BOiP+Mtq50Jx9ToIyL+n3
liXMZarIbu5EcF/XK3Rr2HXoY61szYFmyqC1MT1Es75BXo1hWrti7AsMboga3KGv9jmR5K9IYdfK
66Mntvj0PDbiGarVStbQWvMuOGVVkVxK6ao7HwWYEo6iZcv8UIZ6cjGFSvddM3JTQMm7XL82wFnM
sIATXpOer3+sz39nBeoS12QsXf9h5ageBNu4wo0/smEKuSH0EQjHaBl3KqM4lHQVNIpQo9GpS+z0
rkVHf+TQeAYz8qWLQ5hEYW8vctd99x2tBnaC+gO4J6Gppa42wHnfZJqxgp4jPXdooxuwxcx6eJl6
Jm8V5kOD5mnimcG2GDRjmYgk3Qj6IK1jHnSnQEzWBVuDxeRQaR0nBIhjI+HNdMsY9vie/hVgHVCm
rnnui5T4Q4yIm6GQt3l66fF7S807J5GzLgrdY4EMVrYiu2d4N4u7sm3VqpCBx1mkJOivdVYsUTCU
tXVQN6go4nneNNJEl8gjQfV675l7j7JkncZu8hrVYA96JtQDFlXiDMiKZf/yye4LVGG88c918HJ0
YTyrPSa6YyK4yrVDADDOJSGqhg5EU1KjgqHhnINRavtSR7/fykNnM5RrAlCSkQQlNjXOBbR8Tspm
rD9bxfcSvdA2M3u87kX70oWJOhHoukO3jOpE6Su7IjSlDEpvrQr9VJm0Iphj0FHPktcui+tjkxnj
vWVJxSfMcq/Q2ZIKNmy9sYRNYjJBcKQC7V8sJx0OB5vEtzHo2dfd76ZHaeolePWLynhzSGZWFjtl
4r80YZ4A86uCJ8Ny3828flEw8tfVHNtbZ28EjnNesWYcUrbyRc0ROe8woMb9qzMyh/eUuQAsBaZr
sm5qPbuvvIe0S7K9bWKXTEVWPVnKpvfPv10G/qEPsfyUJkmDOK0EjIspW9iDRVkRi6ceeQ2kLuie
oD03bcCK5lpFe+qiVzcSH5o5WRj5UEMxbV/DFDlJ6HJwDDsMldEW2QePQ0046NRzZeZRH2leAxg9
tXANC091kd91eRSyRclH5Y3yR2bMJo4svctQllGFaHcmz9kGI8srAY+PHRUa6smeFYpR2rqxmDUZ
jkGKa3SMDOfbgN5sQSYM55UufoRF8horhiQJvvUF06NgnepsVoaqj32OMUUz6V2T8RLyIOBj+G62
TGm4kejgvCFPG85Gp79F6EBOJDreNA6l+gSai0UTaI+YcD/LPqDzGr2S2lESkoMgJmKY603hTAJj
mm+DalpWJHrdVdOtojxbaZPU1lbsbkA0cF0Bjy4NMwfC3Uabsit7ahPDx93iVSuOXh3VsDwYCTqf
3Ci/6vX4gQ8QIXmYbZKa03oL/qE0jzpJLScDzxg9hQ+b1ibGF8albmVfEiBDHFVyPm26wgvhyW/d
+4S0f293FmC/Tq0bQnow7QVq66N8XYRufVFlXb8QvHkeeufRn+oHp+w8HDz6toAFvyLVdAy6bl+J
PLxzdATaAZ5E8PSFtxGVeYtIqqCs5PMHH8HMDs5HjuvY4RA7Q2db6QgupZVTDzz4jKVwSjbfNdvx
N7nm4EQFPYtx7ihTKmy9Sr6iLqq2pkpP4BMpZe2aFchwsIV63+2GWNY0LdsdzfF0PVpUCkRUEVVr
ERjX+kB/IqT2GyUyYlmIdia+zr2346paO3WDsJHbMnYJO5AVxoS2yxxQTCkUabS3bq3vTHlTGpi1
C7JR0I099LVmryc9OYMefM4imr/M492jM/TRNujD5wS7JQ0vstu8GEdNOihgQhmOVMwyiP5YzGPj
GxBP4lyUcrYRwl2GlFipE04KzLl+mH4pIAU4zDkKxHEokiAC2tZbhrFqcOgGNZb+CI7hUof2Y4DF
Ev2Mu0uVfBHJgBQ5pWs8DEAZK/BofDGCIN+pb/Svz3hu043pRxsyGI4GrYudadu4VUBllGHz5If5
fqqyTel0b14LLpJICbDjbXAXBMkpdFmWqSEMd7r0XbzN6MOVgbkrS+dYGdUN5jqYxVjuYo5JVc0R
M3t1iUEe8AZj4z80kGmWcVR9hDoqzm4+ewThvfBSkpIHCIQ5MgunBG4CG3Fv+9btGDJZ7KuVmJ3U
dRySc13XZJxXSEaYkYONXocG+ulSEjFa+49S1O/CMMrVqOevNjH2b8Xo7ydXJxKsBFoL3rGpUdOR
SvnoQBuo1ZyXcVdlmUAsE5wqVbwR882UDyeJXx9p2r+6rn5mCLn3DSIbWk98MToKzEp0RxLPLq4v
L+Q27yuDO8fTq69VGz5KJ3nzSeVjL173bf+WxbF1osa7QMle+2+WJ56DcbaH9MMXQEkgWsbg3aqL
ue598AsAaoMFEQsinteqp0zlP3ytweWCD9fidogHxKUGhBEPcwtnW+sNjSFNsKxYK11o0Ii58wok
CU3o7Stl22u6+JyIy3rjutzbqhPWHBEBRa+tD4kT3wEuL5l9+c8YUaMT49l1T1PsqI/C3cmkwVtD
VpDPpHapB9GeZJ97a7az19xEq1JotxlNsdwb3o16gA73otcC0XtJBGeTijXQXpuP/2yhO15WCvZl
nuVgO4fuzYzb9UxPA4Ne/Cir6amkpIyD4sZAkbsIAFvUeH0H1d8YI3jycC85x7A5YrposgcKuGg3
FCmuIg60sR5665xx9ZJBbv9kpyGiU9YchYsoqFpqQkz4iZMlS9NykThnqILbCvmwgfCBKiGwGAwi
NKgWFRq+aKIJ0qphl6ZQDq8NshGtIGs78+vaRm3pB3dtFU8MVQcUa0QzyZa5nsegkFEi219goURH
WWjuJxIW1qHLZk0X5cN2pkPmVuX3dI6EYnJVZqJ+KSKV75OuxuXVMfCuMnTKAScDWwRvmSeaL8IP
maGbnvaICILaOFRqG6HdXHSzuYAyx19VdnfyZzEB1RFxP9w6FJI0F/0kBEEg8eqUjXoQ+N7Xcwz1
LcyHu+udo9hp4Xt8eMXwnKbYXeCtYO+gguh0BuDoGeM7nSLlHHSobmBuGqZzT1IA/S9NyZNlFlA3
oT5HfvKYiLDepGXGWJJCh85UQ9tmZFrvywjYnMtBKJ54bKsmOKvUA+1k1Lu+UGTbWcuUB2XJaDdY
0fKG3luLc2jqxkGPLnRsWjhOeXEPRNDcjlobAakpQCmj9l45ssn33kRbtpT6lxHS7g/dBULelAaZ
NWAzmRla2zggIxxn+hyWRvezSS8kpd4H9rORS+OlH194so+d6KBCVpqx6wPxkccu4IxpVds5Ojfp
smr539GWA030Ngh4Vrp3W3rdxYxze2WaXUZgzkNQ0MX1iblWGSzMbrTA62jDc8wgmSERvpUcjJCI
KSaNpQsKqihx6oYzT7KJSnvO4DjX9UgYUZ2ggzSQxleDtujtTaTwMtSmjQXQYy1TKJ9pWDCqD2hF
6SVwCc0agg3Zgm/wXJZ14T6FDdb+duRcY2BsbZIc947rEiKrVfelQ9eJoeiD3UavhU4KFKdfsWu7
6YjPHDmdP933SfkMmO5ChO4aedhN44ONED3Ufi/KRwhkwIssy3vNNqKF6dCM8VtVIOrS6idGy8zA
I8Tq3GW7HGXFFL6ORpneIMXFFWECN9Dkc6Pupra0DiIbWetAbraYRjcyxrWM+zmtg+bgkRV7SDqe
HL9qcHBJ3d7EjFihOhn7Omm4qQKUXjKe3F3gDQHSJC6m1UUM/0KQIwl7RCvgbciccBxf+2pmpbOi
+DCXQmLhZyEfA7wZMrhwLu8PhaPuMHl2WdbShQ6xFY36Y4Y0PPJZDfCbnwvVvYvBeWpRyi1k0WTL
KSFWkGHq4GG26fT3EWugXhjPefUOoueZkHW6Hpa9Vo7/FowDAXkRP7Ftq9sK1dKQJi9huu05rlpB
dgwkyiaS5JC2zCK7WJzRSOGht9vnhCk/gh0s3hYNc4ai1b4GL1mWlrPU6+wGJPHXTBTHoC0Q/UwN
kXyRwOLa47QxkGlVYXMOh44ZcHlSvriUJBHauo72v47g5gUMSqERwrpFecZ0gpZY04Z37mRuw4rY
kDAKMIKdMJ0cutgFs22G/d6rJuMQ84ghDq+Cg1XmxdplknRKa5tDqBrKBwMGHNrbhJAH4W1l4GPx
t5C74O/FxoFSw8/iFR5mTHiDzuE1O4bVeIgawjeY+Rhbsx/5MXweRuzdREZMxZRwzsknTINuptMm
rvoVcwdScRSTrJDzcFSAFU2rcVVoj1Y/wM0r0oUzUalaoFhXctLWoyzGFTTXErNRtswCINB+HKe0
yZBWmJIao524HiEXuHHv/CY54QJ1zl1l7NgBw21bRy89kqZhUMdoqrDRMsByqu5LESJ36CyXEb3H
28mqu7Jjs+wn94QcgIc1mUgb7dOHySUaKey+XBntSIN74paRS6TFiZITx23nLdqB+E13KnZOln7D
sVrBbQxYeSRhf9hobjza3G7ZVqTh+MamjgJtaZnYOpow4K1CWeIZ1/a+X1dLWbXvbhCjEdQ9RHSM
x2nk+s16sBQwEjqL5FGWB8Gz8lAXEOBoMsU3LlcFcSeiHi6xksUHgl56bYb/Ejnpy5BhZ0M5iE94
4uQwGZhkK9acYIKe0eXIMoKAkyUJTD0XetVXCWyLFsiCdJ66qK12OGWTfQU/d2MHrXjxVIe4ItG/
jXJu+Ln+cFu6rjoltUV7xZz0b/qLExKhWlu9WDUoGfdFFMJt94ZnQ52QoAwvEMEgYTVhwzPEb7Ey
kQcq7GRz/a0YaDYA6s5Opu/Y+x5WPXcmKq+uenOaXrv5zy+h7vz7t8yjWR8sZ9j+58/+83XOkKHN
1WnLCTiA0+L6N9iltJu64SNvxi/XPxHkJOyrPiJyj3G9kyAdcwKaUlpauggC8vmmAs1vElD4t19i
Agf/9tv5b69fFyTmzGMBLIdWAm63CZqV4PWpa2aOo428F5rNsqyS8dEeOBEAz++R0hMp79UDfVg7
l0fWaX9vJNjkExvZzjDz0vvXigykGVVtLRwzeqyC9DJhLQKDY9Dz7+cTgQpea6ttGIJYH9OkADjF
5XiYJlx0CKTGw5jNQYCyn7VubnZj1wkujJ62o2IaROsGlArGAGq8kKNSpnAdVSHsAWIOpHVGUvpD
ifA9hb7H6Thfa5W2HWeh3Zij1XDdHn4Kbeal37XTTRhG67aYxc7RA5uG3JjkMTQFEOyWqAy9bm+G
QtETXcjqKVJxu0q1gOlY6b35alfRV2c8F5mkDTQ/9Gh44Gl5CDP12JfGQ9Z7D/oEmUjh0vL76BXH
CRoPguRCk/LZAn0Rjd8yRWtOqB9ZAZBXQdVSxX3kcMoc+RZ+KxnH+mc9oUDIIMDUgA4q1LHU1O6+
MYyBMgJaWaO9ODY53zGxCMwu3prY2Gix9Ry73gkSdr1rXfFoWO3CCCM8bYIkOvjPayckmzVFHGI7
iDB6FDAWU6BGOT+6BAg9EQgoFje+HnnH+ZW4dfqNDiWqhJbTZxUHzRqPOUqZagQqHKYXPZz9QUa5
y6ivAPodsD+wM3RfrZD7Y4xNcA3KgSOBOUoxFjTuDAg9Fl3bzvff6gizeEqMwRoIC1Th1y6dHphS
lYvMNQHYOIrrYHqrpFVfSjzXI0XhqvT4zp01Z+GE2Du0Stzq2nCPicLizsTwoEWDOl1/od610lUe
OjvL1bJ9MTnqVM6/uCDq/h+ivx+LjP//nPT9c1j4/76J3quiLj6a337V/0cZ4pIA7/97hvgacED1
46cM8fkf/JUhblv/IizPMV3TQ97p2hb53H9FiFvOv/idBDOAIsT1bGH9nwRxw/2XznnBcR3dc6hm
7f8EiBvmv7B2cCvzBa4hLdf6b/LDTQLM1X/Sw6VlApk0HGkSi2tKy3M9/v797YJun7Rx43/FYWuh
opmloWE8e9MC8zQKmKrSK7eltOQ9sLpsLcZkRT/1e4oplUNJkC4hQZSb3u1W2tATuOp63XKMqugg
8MrZk7eF8AKeTnn1Ph9rXC6EXJgUi/gxijuR1+u/Xe9/x6L/PQbd5FJ9fhuOgbTFsejQSdPUf34b
lR5k2A55CAVYxtuI5PDS2cC2KvacbbJ1qZBChTXDBdzKWzqExjku1bYClLY0PABmRSSwiXhPtuiR
J5eBy9BJyr1Xfu8TXrrt4O7zoIcv+ZbR9vcv3vinF8+ltEyTPjBViPnzi/caF16Do9Geoqg7S5xX
m9iLv0YMQZZ2AnYRCE5uATQYpSE3dl+/cXGjLS05htJefvz9y7HmH/fplnAJr7dd3eE/3XJ+fjmh
RfZJGIY4B8rSXJIws+tJ5j7kGuFXcbN3jXLYW0O7LWE008CR92ksdga+wJ1R4vZsNFzVsn4YRx2G
stQI7uqyVaO1bGWu7e24uuayH9tu3UW8QTVE9Ir1vEfblenM2bZTW5wB0OiHwMxPnSBStnHEH24Y
Y34Tn98kT56DGsgzPGl/uu/BAtcxMwO8A9mEMMbvvirYU+zO2sekU0PB21ebypsPfWg7cX1dxMAQ
mhxc86ITzVFRLey1PiB7ICm//f4TMOa79fOL8zybu4H8YkM3WTL+/lDKqsqDbgBTbKsULyPe+Oul
ut4Q4FcAezGsd2r8nl5MnGzU/OmO/IdbwNNtwEiWYXsIjuXPL6As9NA37Z7pgHBOAK8hVSsXk1eY
r5FFmssCS+YirvG9uh3xnNcPl4MhGZJtuvzDxbB/vRieMPishPCMebn6+bWQQKCavghpCNqOQLeT
5AQQ0ytXTg4Vbee4TbGPs5GiDrcr0nECC+K42Fwf+cG1/A0y0z9dn1+fWMmi7mJudFhyDP3T3aMq
7marJIgGJUqKd8Ml7sQ4h0SdZjqn0EBZwDKiGXUFxI4+frMaminEoAiQNDfE5g+X6Przfr5hpOHa
jmMIV5i8pE83jAtk2SwYSJLl0fRrqTfrykaO1NpDf65u67rZFDYvUIUURcSuBJyFgFaQJ6pITMC5
NsyLXMW0ZsvgGzxL1yPlAUK/pOuwjXyfqEmcdxuocV9JRhPDiGY3KbS9NZZMMsrqUE81FrZkKnDR
s4Ka2AyYD4lFNhxijsT3w1gVNCqhT8eNwMId08QJR3GESr4o7T7j9fokmFoJ+YGj/qLTlpEFaK7B
so8GfdaiBFtyvfXKKTYg6SXRajJz3pbrHH2jvthp8WYR79r00S5nwnZU85IP1ZUpqz0nCRY45zyp
NRuz1KIVBO3ldREdw+qsi4+pKMVRRZAFhXuW1vieG5U4zhnDjB/UVhYx4qHE2UPDAOgEqnIPnP6F
EWe0LSmzIw6pl2rInIUmcDcGQ0gPKXbfCeqMttfH1rInf9e5dNHBvouk05aj5ZpAnaZ8T9vSvbdw
rhIQuHE6yX7VlGxDtclDlttHVEXlDkzxVwTC1qYB/LaE2rnKM+f5DzfSP93XnikcigGy5RHZ/vys
RRNG4kyHInHdifqqPmk+jkSfZPkt3CIGC6gfw14e6P1sA58TfJ2oDLijc48g7vYPr+bXNVoaHpgU
9KDS84T4tArJ0u1avJao5jmc0p9wZ9n1R5wJNIkQkBAJC23LlIlTA5d5DEttWSPpax8huzIQ2yuM
IqRlkbb1hxf26/osTZ3ESso6C2KFOxdVfyua6PUja0hHsagTCR0PVRbGTEi8ut4T8+d9xQxxyT0n
W6MO24gxL/a/fwHz8vLpcTdZn10PoQ8l5LWg+NvPbzS9+6tgiOe6yg/Mo7CmaZME8YNB3MNWGCBt
XMw+iAu4Q3//w/+hXGFfYGeipWrouml+WvzIao3G2mSxGTAp0tegKycc/8NGwIfNkVaHFvg3re2S
PS0JRcHU/UxfVo+7b1hV4j9UK4b8dX+gbjVc7ldd8nnIT/esV9SAE0rt3+UKGuFoW6Aj3iaV/60J
02GDAJtTvEV3LxhyGKvZt2kGUs7VVYfreuk7xYEJGozZlAwfY9DWpWCTuRbEQV+fCtPLlkXhNWds
yfsk0aadmn+ANehYmXzN3l2/V9vl/hEbET1KW3mnpPAF+DMMhGbBphgBY1gzU0FilnvZuh2hDUvm
m/RaNfXFDZNoK3sw2yx6eexnd16jZ4c2w3cWlpyNKXvXbogwqwtDdxPm9DU5HPTrkWrqFJEEm7kj
xOUK1UyebJlHT8frQgzw5sPzNWaEMRgUzsM0V7CKI2WFltPGVDZomQ8QKbYIYSJIOd5N1UMRa2Tk
oM05uplCUjy/4qQWFERlsAMmw0fvl+oLfQpkvfqLSSl17zMGCdm+NzgkSSse2pUqoAZdy+fJB0pR
urie9WBCeuSxfRCAYLJdJCkpmhX32YnsbChhbOaaeai8uNwF2SarOgNpzwKCGXBmjIjLznik9gQR
gP2G4Trzji6DeinzBBCKlW6vy35Uefp5SBnJLOyQCe4QFUthoOi36MTCG+CbogzuF67qxbHxtQdD
z4tlRPBcXDTNU8GPYZa1Ni04T0MIhaqsGJTszQtdQqSBMj4x7TdmK+4zkeIKC599nixW6ySbbuic
hRuNmPcZfN6vYDaA6QTvs2zTuN1o8MhWZDvhfzPjr5VKjqYetAfB9o2RDClK3ebV2k5w4OGXwqsV
109THrc3Rf/9Wo8XjinW6LuVmY/b3k/RsnU+gwA3PqkINblqNbmwFJWa2bTPOpK5c5tTdpSmcf7D
QvBrlSht3bAlolnbcgD7/rwMpmS3aSWTF4IsJ30pmOavA43nSGQEDxsMSI0KqJwTtqueviMHA44A
OIYYNfnC+NOazIn485poW8K1DFNykLXlp83Ca83WDydEofCLYcSG+W3rjjomoSZaGXBgln89d/Oe
WihHrsy2fatMU/xpPfqni+J6UnJ24lzxy2GOcBa3jRsO1NdPq4IOAOZqosyKV7EgcR7QKILmYJyP
b/fXS4JgYulojfXfH3HmrZP6lA19Ptp/KgrLqRkqUH5M8ecLr7wCMxnjwOX1ME5TYG/VxE77sxCh
wzO0C3yx7zX6lBN8E78R1dklxb7MR0EuzOq/vndcmh6CS+TpbKXi071jgyLt2wkQ/rX0zNMp2l4/
oAAWzzJ06Yf3mqKSqngC0WNeayE9TPZjwcX8/WuZ74yfd1O6MrqwkdC7+DStT3eOFcaNP+a8FKQs
7mqYAYtBX3hb0r8tXL3soteP6fc/1Ph126IbRMwCJgACF9hRf354JOBTywsbSPfkrO6gtaY3lPjq
S2xn0L6Ee9GF/B5nNbwET383iXoib6ZhRy/9c5zCSSl6++4Pr2m+6D9fCY8LQWdJ52QjLO/Th1KK
AeOB7eEN6L8OgKgPkd2ux5RdKom7VRV5FmMFEz1PDLmwhrGg+u9+O0LM8ie1CsqeIRPmq+uy+vuX
9g9NCc+mljfxN9Pj+aXBM5Q6kxi6n3iS6voUD/ml1veGYWQ0B6RY9bJMGam35lofvBuaUDge50fd
ZrbZ6FO5sqIOpRfCcNlG+brwR5rwg32CighCHhIcU1DOQVPUq01cmhq09Qe3wcMngczFcQPTIcYF
nSdpths1P1vIOYnLLfI/nXZ/rcB5nx7/M1jMmIN9ui1CbjWOi7B+CqVejFR+l1mUzk0KcdQV0aTK
R0BQtxnZeQICQ5aI56rswm3tMyFMbfmHZ+MfrztVFZ3IuU1Io/Ln2zRpuxY9HOp2vJinLhyB98yr
SdGR3TNFvratMuMZ6OkRlw37kpr2uidaMIvsvUY4IfQKGQYnLpOSuZYKIKrsKiPc9hOhIClA4cJ3
9WNiNsexkreWT2fuavvTNULSE1Je2m8NFhsCHngSEGfShhMMUn9/d/1aT9M5dOhzXJstCJF/fpOO
0dSZp0lrUU9QLh0pH210dTJCgZE0weZ6FswIct2Punj8/Y+eF+FPjxwYbU7vDv1eOsGfPu/CkxXm
8hn0O7f0vPnmvB4jrj9TJpG90p3IWRD0/Mc6/vOPtmiYcoN5lpSubtEK+/ld+y2xBl7oQHmA00ht
DKPJz/SVm0U/fJ9t/Hrc1hMONuQEQhbL0mKflpiPAcMscAWaM9+aSaYkn7DWyze3AzTfq0luf3+J
zM9bKk0o03Bsm8vjsGg6n+5BQ+UtMw7cjE2pc5wmVHKLrXXGuA1iO5Grc9PUhg4aiZLt+rLGnmck
SsOjX98qEr7rHgJxlQ63uIPEbSWSB4VJZ1ti+sOBF2yTFY2wP5VHpvyljwc60eMUrzus82x1n9tE
9aihXK8Si8LYRG1Q3yRa6h4rH2hMbnfokapw1SRQZ8bnpCXl1yIfaUBlttGJLqnYqs3JxYZt5/HG
0EcC0Gw1rkCNPBJbDijEq4ifrcWDbVTE/zjuSuqFu5pr9CRBV10j7Kz8Wh78advZBPYonzwyF9OD
J77D3feJkw5/lDgiMc+oVRaPqFNsY+EK+YivKyfsd0lE874KOR7Uw/BkaPT6EDx8MO5kkFdfhIln
KO6/0Ny5GQmLX0rCABbg0+ubLKhJG+r2iN/FvrKKU2rWL8iZ7NOAyvXkuOO4cCp6KFPMWjbWHdEh
ffMlYMWwjUNFRblCMORuOsSbD2Ov3vQxGk+k8vQPABsNmg/QbKrCvtT0SHfAWFZB1ZBPjht8TENv
4VZUxgVAV9LOo/WsvUjgw9/Gdji8A1dYVTxbS9OR9l1LeYwiQl4CmcIIm/uLcGKjySrORioY7UJ1
HUMSCUuvOgJDfocBopYFOcQrOfdqVJJXeLGJTNIRxi6SRiHbjVvrLi+fOg9K0bWuKUTBt5HBw1/d
oCR077da0RLX07Q/QMs/X596FFMMdunsIikZbq7/UJoeUNcS0zEwThrRnrUFWM99bzq3odS/FyWE
ULRzoJOq7KOJu6fIAXfaz+Mc+gfJrin9ky1Alw2YD0AQRt2qTjnpZNpJwxe/C+eDcJb0h9zK283k
66yALVhZelqofEFySNJTBBmRr/PL7GWRM2BnWKw7zGuvv7WjisMiAaDXMo68kwYDMIkyTUBl6/Wx
OATAz53SerC9snnCyIf6sp7MVSCItwqGgHsuwg7W9M0NzzGyiu4lVeTYFirZdHBBz4FtDodueld+
WJ20YLYyGggs/FB/4Pxf7TsvILOAk+SQYugXnoloYMjvryvY9YIDDEgXKMid9Rh3W0/Lh+O1NaIa
6yzGDpFkzJ6bDHM6+9zA/B/yzmS5cSbNsu9Se2Q7AMfUZtULzqNEjRGKDUwxAXDMM+BP3weM3zr/
SsuyeoDeyIISg6JIAviGe89NBTsqt6DrZNfeHudwOlsF0RpQ2xpfD5vYtN+098RZWhwm5rHbEo5m
NiIMCtnyYxzAWiVJezubwM5rFTNFWL7UJppIPxUGCG9KlKbt/V1pAiiQcYdWIorNy5zUKFcqTC3t
aKRYeK0HxWkaMbqIL1PEzNBm+k2hBiA9IKG7Notp06L6BAqL+uA4Wd9FUCcrIzBR1LKpQwoNN7lP
fqEKP0eEM2FjaJ/8IskvWQ2nOe8eJbObB9geHy5evnU2h08BqQT7RNzgt9mbyT2biW0eEjUk+4LI
wa2p7cd7NZpAzF1nTMhWfVcASVjuoWyfdDUb+tQyD5vJxLOCyH6zBNM4Nj5kNFvufIycwd1FqdHA
rufzTd+PmXVe9072k6QJarWIyqt0S+ZnVgFELN87ZEIsbbddDLiHDdDXVYBIKfHlI0gRRIaELF4S
VW5zuMAeLxmuwWBnu8XXouTa2un6Mwshkabwje+HufbmI6PcaMfD/ECn3516DcmMxPuNh+zmgtvz
RwG/Bll7W/75a1wj9s/xEoehO1xrgsiv/ZJTur9/aiBgINgeEWYV2MVNI4VAajlXQt/jQzstHnlP
7rn8fMB5we3lo1RMq4DI+D7bh9K9hSA8E3A0z3jV39tIcnIp699WnGKSWWYwsBPX2iGtB/jkBSFE
sfcpSu8/IoxD7FWAvHbkYNikg3r3CCU/2k2C0ctAHOKbRsHLVmL9zjVscY/8KKYoqCNgE8JXfvDB
DAG5uUZxfB1Nggus0GpOkuetcMEdJ3Rnh/jR9Rr5CKw/W9ul3jXsCR+8xaYDZwKx/5FmwVjSYL2L
P8szNsLhZjiPfeanlxLZPLSFVm/LOcsfJjJI77dQx7c3rKf9ZsIdMToFkpXqQB4bHjfdj/sJXJMM
XX/vVg2fJ/a8rAReRgs9lRzyniYkG3eRm8KQcxCmZSQ6bk3S9RjDp3TWv5I6SC9IAjlpOAkWTUWu
EEC9nZXUqEDGRh9lLbM9HPBsn/QkYyc93UFNKN5Nsm8lEDnaD6UTMouJ0MOJqb1Iv//G3AYbcJW8
jEnAuUXliPWtcOsLdM6z05UXWzN3y2cCRRL/XeNNBkaXneKUikurtIWA5ZZH6CZdP22tScodQy/z
QdfxSc2mf6uyvHTWcZ5jGIsFtohwnK928XVYGHqYri0KatY0us5vZUvQ5/08t2wejmVEo1DG/XFW
prOZ9NxvkdJsEhuLyVyZBj5+f6eq8jDUpXO4N7fo6i6RJP5gNrTPJgjhH0QUTTC6uJnkq+4zJ7yR
3QtaLmuRaSqQf2aFnjCTnHDvxWqdlFcxJOPJz3mbjKm74n9uNwWgoq0q9JPQCThuy2Yc16UvxBaa
RxCsxIZxbM0ybl9sY1Qczax8ixYnyBsgGxxBaMJ0IC0AvEFx7L2qQkSuUwDkldy4JHibBip4Dxf4
auoqVKCdgYnLc37dz/1Rk5BmihDzJUKyU6gPNnRV18uTXq4TQLzT1WCmv+9HEDFdmxDwEcoAHmxU
5/sjSC5Do9DfMycbtg7o/Rea+XPQko/cGtWrAUyXSCYnhwazu5cD4AdNDjhiKjCTcvkznLMTKp6r
H2+bZa2TULmmOmofTS7AGKC39wnIfeFyfx6jRzM1EaHeRFcflQ1KhjY9lsL8AhaVJdUyeh4G/+Rk
8OUHQi05anN/t5wtK2dLt4A7vSSKYIhszvWtWoBZBUBawVPgLGsOBu9ynRP74847xljBIUFxTEw2
A1GSuOMtkxmoxD/dRnhPaFoqnBjNd21aKYmdQQ+2nHF6vsChQsB3rBTTgwmbf3X/EEQ0Z6w/TYR1
9xk8r9HBqbpwj0P21uUKcAmu8lU9zcaDZTcPjn5uaKf/bJUtSY9XZIA8+hZua+0NwaYbx8N9En8v
JshuD9ZZaw/rpRbhWsFij5T6+x1gyR6xpTYcZqRZ1hMxj38+A5V6n3qJAHnZXMc9Sd6UoQ/Ez00H
m/Z/KVH3jPghLujOfLjXYYxkWB8BE7EzchwrY1O5kBOWl/9+TatSOQKF1OReDiTFymnH21McUTXC
/YbK1Hj2ApeBTbnsVVvVHoWr3I3kg7/RfmecnHba1LBNt63bjXt45O4mj+XnlPX71Jnbh7RNX3FN
1PuwSCIWDTYOADHnJ2UYD5i4SE2fyyPXcr2JndlcafnXHH15KUPy7WHrkeTGRrVFXrSWeJTevWba
eOXisJDmppswrVe2mSG20O9zGdfnaOZqjLYlTrho36f2A8X/2qicr9KcmmM0gDurA7q+vpEUSL78
plrvudWD2CXu9Hn/L6nlHOZUd2t4hLSUAafozE4QF2GAONjGkJ/uVRcdI8LZyvN2VMDffWvhl1SR
uU+stLih0aOVpOG8P6Lpd/m58KIjz7+7hnNqYPIr073lLoCqGG15ntvNHpFAsr+/Lb4S2VEd9UjZ
I4p5Opoxa445aounToWbyXgPrCR+kLF9HuOhvya2ukFd5wNhPtK4pFdVtTQyQ4h+jqHLfZ8wjTIj
AyTzALvgt7p/FIlmJuXJIAvbUQ1KKCNe+0V6bcf0MAXQpmLbIzy0qffEBI4nAbaIioGgtS75Jqcg
P3loIf2BxRjOpXnl1RZk/qkcKDMDAFB4u/D1R+io1QvjF+cok8n7q8xDfj6SIR/yUfIWB5X3FPfm
miFz+yjeQhq4sMyak3Zq6EImueQe9r80UFjSQvikadUs17o6Oxbt8DxUQ/kwyParW4diaZGe83qK
X7pKVQ9YbPahgKrGJeHh3nrD1RjXXsIauzENdz1KnP7F4B0jnOYnh6y++zWIpkIQKJfvRzxw6CZZ
kQLWdrCvsKWtTN2cYa8dMJ5/rTrf34U1RHYvJIiHmFRWQCXGwPuhOnRTspdorylAoeCUYb1r52Xv
PbjOpgaHyxa/I9IQdUNuvZYTU6JSQfYGUDfcvI5i15l+cJBgwFjmBmQAk4KA6nL5qKSTPNFDd6uK
neLh/utYoTLZnJuW8oWg7nguztVg4lBvrdvQsdpcak/wgCPMKlnupiVWD9nD98lxBvyGwTUi6yHO
VHEjDwmULremNsIlCQd2axnW1kTuubvXiaZvV+sJrMfZcdNT7VjmeUiCHaoagVCE9K+JkzFmmZFw
p+Wp+3FvHOOx48PeFeGmU4DPHXs03vORP8FSzaavc+IjenGjPM9ATRsOIJDgSho4IujUfhhAFZyo
AQazrk6N0zyWWc39kugIKHF4tcYFi4M/Q3xDBl3v7ifU+6W9oiZddxoLx6JN8wfUzTpgtNc+3Zes
Q9k/VXy+opkop/uJIXJKgiYWruu9126ZFV+TLDjeG3LYsl/HQCGlMKE6LueR+zUpIqV3n49ZsyXI
Lto2Bh9dNrLP97Enk5W/Tkitzh9HY/5Bc1VQDHI2R1vvc+jsKzpmFwLa2siwN9RWdrm/bpSt+6E3
sLsuv4qjq6VlJ/zaHJSxK30YUK1UJytzLwKRNHS3MD7kfvwj5cy3GdvYZzdckYfcAje9d7olSMl9
bPcfrXCeGc6ZD/dXwU6sXz1Z9kefJdkqFSE6j5zmQnAksMa0PsquJh/RSQiRmy4YA71ros2avAC2
MJ4GyRbk7ikhChhfRwRBMmbpXETPEW3rOrByNp3Umdp17VuTcqoGoXFkHmYDIaRFXM6H1yXOQk/6
ULitg/CBiOT7KzAvcsXEYniYvsmmfQMzQz1SxmCarDz65vhlcMDcsWos4JY0G9GeFp2pZ2kaO8Sg
A6tPItm9lNQ8ZZIuE6v5hk/dWSVTnxyqFKSSCcfvnHSc78Wg2IyOzhq9iHpVc/OoZZxALzQ/dTOn
j1knYGH486c9dCZdVOQ+QKJfd8rRq9zg3DQOCdz2umlfw+ozc5nQBGhgL8hSWCqYOZGfQPNk4lln
YHxEgDj1c+n19cEHK7SrxxY8amHs3ZAWg3bC+0hnsWoaG0fzhLAIElt1yM0B7KNQpy5EI5E6hNQk
dM2+EfkHQ/BOCJvS1orUeKJ/+6grryeKlPgex/qSLEqmWHsJJ9dm3dJuQiAFVXAvdSglu1zuaF3r
PzVEadjjRbXYKlscehTES6nn4nEStfykACuPvBn61GNsMyagZgwR21dKMkwoGAraLnqCXpPvAPK6
VyHa6hDIPDpDQ7ZPImAO39gAf3rcHrNJfEt05TOePiC1NK+uhzQJ/SLRAnH1qowK82I9Pcu5sm8C
IzDOOHWxNhjlzgAaBBOwZH5LkWo0zYyuPY2f2xY3vMdCBF4I0/v6NU7b7mEkWNyYpuzSchRXyt5S
6VtbEKjHsfGT60LVi3jjXVFy8MeJuY4sC1UDcnbTh+otzPm3MpNHoyawRFtIoHrrS+pdNLqFa2nb
p9yFtJBHRQgfDThZVURMbWW3sc1h3gcRyD0j/8FxRQwcwi62/1tMeDHHDYAfLwH11vapvwVPQZei
KcchRV7MJX+CZ4lXuKR3m7N9P4+/HP5K3pYAOFj+A6+tu46kPa1hcnKZLjyykYoyPheVEZ1V3Tr7
Suh3nQzL4RC+5RYQyyY+Zpn3VtFErspkoO8PMP9mHPYAozmRSrB8fnQgD4X4J1PetNtAG2qwqHdF
/ORiCl71x5janzM1F6aVEvlWSgYgWGvlLibtcGtZ4U01bJIdep191WeoJtxg2qrkaDWDvVWqodst
AQiqzmZnGA/gsiSzTwYhPZm00BuivjnWRNefBZDvZbpZC0Kjmry8oEz6WvKOrb20Brpg0GWqsv7q
h7VgFJG8BqrTmEZwWmkru45yXcuoOXoxrC0kzKxvwpfGaCEf4UGPfHs7VfKnEsYrlkHvpILCPxH6
5J/uN0fLh/JreMbC7H9VurHOts7FM7qYrfCJz7zfUgT6HFJIeAnZ9o09nGf/6vi8qKIZyLijAaWl
Gb6OcU9nvwTBuHlLgItRcdLsUFg0TJ477KMozDEVq04SlEkmpkq43uFt6tP2NVfQJrPq7Nsj3t6J
S25X89+d9LsVfdhN+9RwlYyWVjHuyh5yPktgSfrHOAbkdts2MAKBr1KBYcjrlkCUhkBMQKrUZj8N
8W0ihHwnO2YGTqNwIQKpDjqKycSFzi202skW55cXpm9j0vdrP8t8CKTT2Xd0tMW0164hWhxbRz17
I8hEFsfsnwOxdIPPAybzBYNgkD5WPcASJ+2zKNJHMRKOExZ72UeKiw4JTjBwn02ThJpW4MlW5Uy7
MALSMgB7Xno+hakzgO2M7FvQQtzOU7Qlc1cfM5clXD892GlCeFpTvJIb2K2Um5FjN/8EbZBsbaTH
dQoooWvET9J7v1TS/mJzoklBWHLBVGuFaR13KC48CU5mDcGosOdiLaRC5+kCLYVTfcosEAlen+5Q
ETdHmacAUCbhn7HKvQUiJxOKum8KIGQQU0D9BW5YC7mlV0NHRcOQKZRP+nM0bRQ3Epm0V3Gi90iR
BMIbTxcpkyvEw1GM7ipA87X2sprCV79M+NN1CEqbWeA+r0996M5X9N/v0bKkDErf2zicAsltIYFF
srIx/K8JfyN0RZ/So/JYjBEcPiXza1eTGJDm1svCByVE3AXwlvEYfvnLMmqyGCFtJDNkw9wOzk2t
3lVbtZusLd8tGf0MFXaDyGTJgc5wfkT+b+zjwnjohO/vG82BbNaM/XlG52nqwIDLkrs69uPo+qxN
Qwz5RXyI2BVfIb788OPvSErTy6zPbpwS2WN1RNabMWF9xE0MkehPJ3dWzdnVI8Qr3TwSpfZBEop3
dErJJwl2XTX6j7JkaqYdzIaOJnTEHCTgZ+N7AEDgWjfDF+NVkuy6HlPyGoKefSnBsqTkZLxVrO/K
x0C010i3Yu/P9c7yCtZIwec0Iwsvy1+OMxqHPmHiLRiEYdF/aBjSbmCBkwLEpAsUHvuNGsL4nLdr
Qx8BMXXfRIjGsInrV7C77aFWolnZomROB0AGPABpUwVi73ya16TRbAcX/PccOFiRQ+9MfV8/YSBj
5hor8h+DAuBmYMwbVZj2rU8caA7d+Bgvt5Kotm+SCuXcOZSE9Loj1FirP3nUvWDsiZBoXS7vluOR
d9ZAzFTkGIm8Nnd+QMCdWb0Nwog2IDbZ6ykIDS1Ot13Y1yPXXMz2og5/Lz6uVbMQd+P+jRH1sTNQ
EqcOVN1ssOR7I9JgG7qTsZuz2gBo2ew5rG1AxurJG4m6IRzHRpgN6HxogYGhQ7r27i9oFlC71ODe
TJ15N98awY5E/v7+rVQg8vYsFzdcQGLNxDl/4xvN1pqd5Cz1Gf3+zcgn8zbxQkK9rkglzZONEctu
Xblom21yDSkgCH4Lqsh9qaKdkWXGQbUyWklUihjts5azZt6/5IObrd3QDw7pSPyIgcBoi5GiX4f8
E39zjMZuY9AxXmUZi2UK9E3NWQrc8AupW/XW7eEQAMXiwyreXW192gjFrqrhVSmaBPRIDiIFiUh5
tKs2eegFrMeykm9cp4eTZ0KcX+C5um/hiDSat4vZJzFMLtkHWbjJ89Y6TKVNHLKlz/XOl511un/J
jCk+ojncIO9rdk7r4ShM6vbqeaO7DwgXEe7IpgrHMmihP/9WyH+3+dxU4KqN+BL0hChIrbutS5l8
duuSUPI5MDZdxeQgs6bziHgzyqBctbQ4m67mc5SOLh8TFwt3z/nfVd6qTKP2ai+/egB0mLQMnyLi
MZna1kcrymHNXuSAzNlnH8eaK3OPAzO4YPD9l/wx0VSYiQ1YJJDpVXRlvYWRax2S7LkwCBHR7h5j
1mDkbwa+FkLVn+wcWE3g1sdubJ7Nx9hyz3FSMC1gM04PVzzNjf9laKYUwk38tYYwtoGxmpAeSCZR
yh/cM9QOqDOhOq5UnL56gQFSPPw2AyJgNEWkwWjBLjinQSQ2MSj9le7TRz910A5EequsDhxI7o+7
gYHyRmj7oZaoR6QL43TU6Xju8gLIw8TZaM5j8j9zh4RbaugCLigdjPUMkPIjYNzODIrVDWjy7WTZ
jy7ZVFz+64sfKG8/96gCU5D0iZg5epgeurH8kHFGZLWB2JNwGWQlHc/OCX0KcTxRC4YGDc5k/Axr
/REg3nNREG2LfhGRIlQt2njeBT4GceaJhCvkTP4GaX/r7Tg6sfV4CcRwU1CbD2FvX7wc5hX+tXAv
hv5TTfDnHc11zFXtI/3rFio4FDMXjWTt+N8ZtL1JUTE5SksKJERXLCctrO2F8yKm7BZ7Er4qIA9H
ee8Qb5xgeGYYieF+DF/HCcDcUEKZ72T3zaPhICSr+ynT7uKq7ofI8Mj2rA09IlXXbH6/TH7wTXTh
M7Yy+CyGIJhYLdmlG6938uVyyNUHoo6fglklHAtVq5myJ2zWVctlgozWFYszdvkdCaiOAtoAcHC7
/CNIqA19QaFLRX/zx5EAdCs5alwUBHxqRL9+s+3pile1PRw7lwhChn5t+0U24ye0UrUug/m5VA09
Hiy2DMCl8ujb4vJgRdFHh0Ns46f+W5kkr0j4nrOSfKQi/ZpXJA3T5v5K7eynR13suk+2seCxyF56
K73qrHXMes1zGaeA3Jgw4qdQ1nGqM7AD9LXu1cnm6cQREwgdfJVF9tG6KTMWCXwAzbMeOzhRAfkr
c15uui4eYKUa34WpLAip3kWN6bcZNdZCVSljXregSD6MHJiFkz2Tmi4RckDmcJNgXJFvHOzbAtC4
H9SkRVjeyQiZCras3VcNgHImo/NPn+h5TRxqRuRQGLzk3vCzVu7POs/qtQTyJolC3k0qxCKIyJGS
htNfpJ9qax6fkQfLg3AWl4/GSUL2mb3EyEIBR8gwPtP3mLe4Aq+AvQtwpxTRfiLeF/R6Pj7f7xIr
Yv184E73b4UQJBa8/fn+6PdvIZoftibZW1t9/xUAgS65bcjr/adBmXOhNc1vf34DoM1sU/bBQm5Z
fmMfd2svb6vbn0cPUvtYZ8yg//nwxbRU0kY6Hu7fg5oRPbeE/Caxe5zmCQmSzYGdmQwP+v5mMUaa
pvZnDRaKKdl08OH9rycKdk7EP3qOu5wM4tKvfkaboGiYrfjpr0ATjxZhAvQzfRBmcJZFcZxRrnTj
V8uDu5Dpfa0Q3SAy+NBJ9FSMgd6kFc2fy7sehszWGkN9qTvjUttMcDPTQg+fMMxK9Yx+dlz7DbR2
o/6Sx46xMToA+4POHr0Y+Q3wpUPltTFUiOkbqGdjywnSIyFvY4HNOvsPPnNIYDPJgxd4N29ypocC
UuKqpmo1ieowpy7eRN1zqODnz8O8QFo0r8V7C9iWq/ekvZ8yv7lGGdA6hRMwzvBdhSVaRxme0dWY
LrOK0EupxAa0A86Srcc8YXHOs0rsTabuciiZRUUH15i+adX0++TFnlGkGBgDiQ1EcdJ4xg4Fdo2j
n2Vye679CVQffBg9fKm9lJDq1r05LHI384BPtBDY4i1vF5eoNt3Y5RyjMiLQtPiduWBsVIPycmW0
qCPiuMa8VdrgroS+ZEnnbTo8+8R7E1dNpwTTi4V8KPfGElDd+oDSYj/f9w7ZXc4iRBQor22KRNDi
1i+RowZokL+tmz5/Ad8Kmli5OFmwVyHfiMTKFelK2smVGv8wyuA2JmV+KJsSqgpZYXnefcQtx2jl
EmRWRrdWwihtclQ3YC5PhZVvisIHP19xOW4JOvfsjpEoUZlMKbKT7Qfzk2OnR6dmFRtR1sDq+Qxp
CKoWBQtzQTYMZn9zNPRdqHFU9SPcYZngARMa14iBx6LMs+WyRps1lN8Rw6mNM3lqC4jkAi3X2Fd1
xLXW7ngdI+PbMETflVETs9ipxRNEOw6tf1WVHQHQAR0P0I1nLkJbw+h9dERJt2psJzxFIIZTFTwJ
jNKcxHi3UZyfojKftmNTQ7AtHrmw+y9ZZ8dIkyj+cMes2ZkN1PDWs0Fi2IrPZLWaWOw5vSDvCLhK
l02vrqs1OT/2QMUP/lQUqqZ/JIsLW8TgPE1G+ZVgV3UhJLHNoDpk5GSlfvcmgoVCOayHOv8hjEFv
o8Tcw8h7rLpgXGcgUtvGKTdVQqggfF/GR/UIztN/GlUa7xiwbjCtoFbUrwYjQ6gNlCl90MFqobDM
mejHYKFgSsbRLkksNDwZAkHH2maJsQ+K+WQLLaAIdh+aF7lOuaqkfYyRZOKTyzUD3zamRzVZkPlJ
EIdyKLdWPHlILkh06lX0qMepfhriiQA1+B593V3HIAdQ43boVkbAPjLQ2zs+EYP6ptWLeiP2mLLZ
s4SSUp4rYXDmqFJnDVy6+1713ir9qknYhFUX/A6CS1vPEF/B6XKZ5YeNQRydDhjsTdFP6W2ayjky
pUb855AILNAnrLwkfDew9vNeGMcgJljYasYHZfQZbahkcJehiSCdh0rC4RIpRAc+EQUo46c2RVmi
VHpL5uyTsKtpjbvIWoV8XmaP3MwQYJZcK+r6g7RtEklFji8kyYhOZ0eMeXCJkXpC703rnHPNtZzp
bWj6A7aa35atGfnkdA3NyHQCWQXJCnmTf5BC+G7axi+cWhawRJ5R/atDRJA+yUiFzwKcHZ9R8QSe
4NNUHroPD0hP6HWUPiNg88FqDhV+fHpPb+0b0Cht0eWXQjLMTuEQGY0HzzHXjLsj4/vUnmeHVa2T
d+MHEWAimzaaKtQ3jBN73u2YavXNy9pfWNOwQ6uAU2LWnCPpmg9OFDxMQhan+62B33nEoEsdS80Y
JhaxwtqCvAhF3CT0RDMz2SZG+kv1w4Pfd91x7BH0hNqdt7mEylGS1hKJsgCJhdrLyY9WOQZHMoOS
TdMLSraMTNeGTQzTzoj4Kc6PWWKdVZK8xL5FuqsAD0KUUJ1YNsst5xlQ0CeOVMnFdnrqdL9p2+RG
mp6GQl0EuyZ9z5He0pIRgz2FjKNa/LQ0WlyNTJDEisZxxRHGFCkhgAkGA3RINiBNiaB4strnApgd
aEYgKVn3ltho7fNwvOEX09uGhMac1pCBBpFOKY/r0Ouv8iVb0EcpW1efI4VKMVUs6UyTY9oIPwxk
P0T9kZ417/Lyt2JzSMBGtxZu9MWODcZ4EOuT8aVhhTApksMGzG+71J5fKZK3fSKwVlVNu3EHyzwY
JlcYNOzVlmwbVtZ5Np3lEklg9xu/jcMXgizDl85eLht6mvFodeFLNJM9sBiZN95yE9ldelPC3wum
l6u2ZjE1LR8hOGHD2QauzrrRci8kI30x7ah9uX8B6vGzDo3oAripeVH9RHpRwmt6/6Hlte1LQ8wh
K2D3dr9H3BrDVoCN2t7vERnNcJN+uLnfAmDeLsGBKVuXwjjcv5clrX3m/uB7l0e7f69zRrqKIb3+
+V9T4EJ/QnV7v3n/YplvkRDZ8193wLsV9/6yYHXzBfUHPU24nx2DktcAeQSqjMbfh432Xo2o/mrN
Tf5juUM5tvWr2Zr5IUJA8D/fwZT53x4hyIPPYfkVFoGf//ZXoOCRJDv+uzt02v3zHO5P8t88wn+9
wz+fZE/A07ab1JJLm1ePsTvBhvRrmqu4v2TokpCOWs273w4+4FQUFfef8t4gWXBluh101bwP1SJr
9VW4u//UD6J8w4EcH4vRoVj1lxBcnR1BBkE77PsHOSRkO7jAH5lCtr9Ls9hZdM+G11m/ypiH0ijB
4bUd3Yb4uxWjppXSKUMXhqKHaM77n+ao3iAm1p8pKSvYTN3uq1ugV4rw+r/1DrxRH2HOS4U8Z5NL
Q9xqSTgk0jHSQ6Fuka2B6cwWXoU1cRjeutiMzkPPGCIzvOGNrNT4UmBMIz+CnwYopglF0dhbl5tM
ZauH2pYfQZMMb02oh0enEU/3W8JT9m0i96rMO/YHjeiOWSmnB+AE00PqsfhBO4EzULrg9+7fvH+p
cM0CF/wAXhu8c0qNi/iD4IngmLvosOu0qT/caVlqjGVzY8YsCcegD1q+zx9rbPDdaSIhuWl9ESgh
PwR14bGrG4ADWVD9+c/mrJvbVFKE9jnxNFO8QUIZPPNXj9temOND1U35wSfLlFPgIpwrrLd0mM8W
SpO2muBUdwiP24KgS/iQeaah1dVhs1Eeaq2lDQktKqsoybakqVKMO2N+Vr9ai0gJf4qHV7LQdpYD
EKLKyItEILNdkOlwaCmwRHooAFE9Tx5KWUXYg1tXvHJInlDAFRyN5ZfIgk7Zh2O2dfGKmh6bq9CP
7H3UVB86Cv84PP/Xj+l/R7/K2x8fSvtf4U3/cvP//P+Ie7IWm9N/z3t6S5vPpPgF4Qm1Tjcff/7n
f9z/x1/AJ/EPC9elBTiHvDIqfugAf4BPlvUPk9wY1/d92MMeG/r/B3xyoDp5jo0xG7Mm7lUX612L
kiv+z/+Q8h82VA9srcK23TsL6v6O/es7+M/bfycl/YvFTzg8Crk21kIuCXC1/IvVqSYBjJCOmfSG
sNyHhvUDfAWDqhnNp/Xjby/KXx+ev/8q7ET2v7hyLUcgh/Qc+NIIzRicLS7Iv5EKpEk3kzlYDtwi
aZ+oordWZ/lPXpwET+z22kPBopEp0Uw0S5thHfIdBFqarrTw5n43LYKTppDNU2P/JAA05fQYFAc/
buNbuHzJ7NBlNNcfx4ojttJdcyVO5tFKRvFYVH6+A3VMNAKtyzs7f3Ic1E6MCw4AduAFDe1fXwIf
GY3rjQe7EtY7oc4MBYTizO3pjSpNn2wDUo6IOww2xFZ9IsD5aGIY0cgQfnvw/RDYN9AUXTM6zHQk
a3sUb9LLywPh6RCmelFd+5R9CSlQqHt7QiQ4951RaJmvcWNDMCGiFcXRqA+1pwkZNszuMM0OuPWy
Np+heItnr9sPFVNGgMbICU3VPqVZdo28koE3rfmqSRXzEVmmT0LKm5lS9028PRskSFiPaCFvrWvl
68Ah5N5Kg+mk/Ww+mcsXlJDjqdsAxKyYlB3tMCPaSxTZ0RrdAL3PNO6dpupPIKazML14WrDWt4wX
1yrkpTD74ADv/m0CRHRks5NjQwQDgw5pb47WazGl4iVvJCfhl8C0jLcWaPIL8QxGV57N/G3wmKmj
H+svbhjOR8X0/TCzwB1n2lyTvMdCu9Scke72hhCvZhPWR8Iq+yC6mJMnLi3T2jVe1phNdsTSPE8O
QxnrW2U14dqR1njwJ7N9pY/uKnd4IdH5XPUQRBQd7MqtBUOStvhQAQvntPd7BJ7oJSi9gF6N43M7
ptXzyGrlYMgTADGcyLBh15Jl4xGG1tfSSeWlZXRIN+54D3XlnGqqkwNEFGZ/Sg+vVR2zl5EoFovz
GNQEMUWB99ip2Xus0pQpoDPGu7HJxDlybXEOytA4MNM44oIZb/cvfcumMinmyz+/lQy2uSELCclM
CuuSpIT5rVIRUwZ4H1/5DaxO7fJAG0Z2YQKMGk2pHzUHn54iJ4lsYyhS4szYf2mT8odMfbR0WTqw
vCiDR6cz1SEbeg69FMFuDwzkgQtsvxu0/83xjKtTkecdEoRKzDBNAJsQlKUZpQuilsuQFthxqQMW
d5ZzGTIUlToMDn6LjaTrXyNyci5jZycXCXpuZ07qLfbDFyOLxvdE0TrKutvIWbCiRhCVbax5JkMq
qNh4lo55XOp/MrsYoSTtPD/RLmxLDwIdfCDr2tSbuoig4PfdKE5FOaRbgyXpKvaH6TQM4c0d6+mE
ppbZg9fsfBbrEIPV0ZmylyIeyU3N3I85oQ8MoWI7PvIBE0vwmondeiJg8SBk+rvp+oPMTAWw9f8y
dR7dciLrEv1FrIVPmFZR3h3vJqwjc0i8SSCBX393qQfvTepKfVtSq6pI80XEjrx/SNi1sWuYT6Wi
4TSZIjlZXAQo21zRJo4Mj8KD6yBCaTl1Uv1qjZK2xVw/m5Y/r4DhGyCXlm2dz6+1n06floHIzRAu
X8H/Wh6cFteCcFBTbYdqiNKYOG4Y+9RX2UcOhdtBYlrapD+mlqP+38u/f5Z1Xsu8oyfgaLjmoWJO
vzHNsn7C7/poOEzt83QozpWI70CL9C9/38diNHM0QS+NslZv/RaJukWG2I5hSMhDz91jUySnrnLS
w5Rbz5kh5Usvyx0rj9o5Oaz2iaz7Q+eaZ9unlrbBsSVZHNdVXfdnkVvqrO2YBMVSA1o1d0rzv3Sz
+f+9OBnBcirrNktc3TuffPv1Lq3g334fMSVirfU+Eg7Zp5xfwp0oEN9VME+bFs/Lmmk5A8MArazR
7VPgTtlVDJa/riFpbGVXzE+eFyerph1xst/DUELDYHazmxrilMo2QRFKR+/cLEJcB9O3i9y0q+4l
ynVLQa5o6SOZtdudi7J/GwICfVnCdd9z2vEEMIUzqi+4RyoPAHlmU9E89gdHqvATXy0b3+Jug1zU
+1pV75ARBkaLTkmfaNWd43vJWS/0uaYX4mKY+WNs+fIQ9tVySVLvZZYAuA1P2A/Urkn6L221435g
P0jQjg/LrHNSV962pOhzXLzfhemNb97A0XOcOHhaYtFvJQaovT0zJSgKAn1hXlgHaRrfmDGKF1oj
KPjhodk5mAVeba9+Kaii+I0FmvGKruvn2uvwXFQhnol4Ord2j1BN5uWlmwNuR6nr/mYGvfaIlf6k
E+hIPNdZbk6/Oz19sa95LwSDlh19ahYWPBI+ZtKgHI/BigLE4C3IqCimE8aAGrjkG4z/xjVbXHZT
ygKPjVLWqVL36gC8lKVI8/exnrLVxDN3HSeLsTtg9sJb0LgrbzhhWa0ORk8qqadH8hvebk5g/ovb
zhxZcXumnTrbEsgcXsuJVoBUU/Tw76e04QY7nfn4WOZgMxhF/vjvRTt1vtGm8ElJIHBTZTIx9xva
CwOM9rK4UCR9bVGP52Bib/rycbYvTLLWduMkl8lFCq+7sLmgFKxKa8i/LLuoWRYSf+1b82+Bjnex
/L3HzO4ShqV3+fejdJyKC4KZyQKTO2N8smcY6yDbmMnWdnPQvl+vi1JZeJH47lF1SmjJUsZD6Fn/
iYUOrkI1Wc4mdU35jJsYLR17sqL2akLAefILkyl02L2LUuZ/SAcfYyv330oUA3rRP/SEaTlWRX1x
s4oxTno3szLV3LBPknBSzmFy+4K8Ae6GYiJiEqDKHtExuNSxcqZ0Wh1rZn0RrINiJ7ymi4pJNbfa
K48LuXRMjtgoZ95te5qQAfqI2RdF6KU6wB5GDPMITvitL/c4l5YdvxMBzFFZz+Y4q21D5PvkdG1/
trUrNp2xdNT0FDiLuOAShcy9v3ebAH3XHe2HgzSnh38vIsvfRsfmObUs+HYLxKNxsIMLsBSmTtOJ
vgYr6qymO/r+2L4XKLcVSI5PvAdftag+0grmvMsmuuULWZ+MOM0ewvtLOtzBPS4auT3nPnU2gOAs
sBSPDl6yo/T93/9+Vro5Nd5TfJ6WFh4SCbMvO50eAKevZyYFb0PFmLSey5bYZx4eEQnqaFTdkUDs
QCfB5DLyr+xfhQn4q2ysn8FFuXEFtuR+8HY1LW4rGnHaF8Oqkk0dwsGBphLuWlgkxzCgY2HoKY+s
dVIgDyIX8RY5v1TDvDfLAo5tLUYZw/WvS1J9O91IvHEc9bpdavcSK9O5iGJkyOgQlNGMwpV25Buc
DCwbnougMuf6iVrng2+ZY1RDO725DpZcg7HvEeXXPDtmUG8N1cxXX5Yfg/IvMyfap4oA8lM2KzLb
k0GfEK48i+/oi68ccVwahNTMl/Wz6n5Bri1uRWvXO/Dk9LjzDt/ub+xtaqtmHThNzuFwmM4YWKbz
0s1fPMXNbhEBKNhFnAv8SVFaTRpDN/uUzsyLcOfgMFVyuvx7mWmL4FTgLxvZ5vtS90fQXZq0lr88
dkm+6UmU85Xw8jd35ks6lhpFxBq2IclHHm/QsfgRukvDfrWJq2q8mKGUJzwg9cYSyZcFJXhNLXVG
H5h3DcJyjmDauDfP8TZBhVzGh5keiDXW1v1AH3RElhMHm5zV/xoDB7NYUj2kixc+2/1TVXEs75Qr
KKnIT4PXzD/8K9tQdukva+SrG4y2QAGWJp1Q6XySHsF+aZUM/v2qu7toxmOYWvMxTvAjF0PIoJmu
CNgiNIhJGkveG8zv2wTFdJsVZXpxZP/jjlZ140JE2y/bU0DE6db4bUUgmJfSm2428YXj//0jGRYd
a+5E3Ltzj1WcEr/ruvIAUHbt2J3P8ZSXhjzlxnBicoqdq09QCHv8BkXygaMdLT37k8ihfILU/pBX
Bs1i9/NQTybiOCQ7Q9rOhXQmHHpo+rRhEJ6mN3M7Q3pik+F80HfSeyqJ+s52Aiwbw9Rz06LBN3Or
/36kavlFBUTxCANGHksHMSrI0+6jqekskRQ9n8vCUEQOSpp2sWaspanyp4SPDA0bYZ2KlGXtTq16
6wx3PSBUftJATCLR6en4gObfpPMNo+t0Y6+hwaMMM+pdQHxNuGB2+v4AyEmNTx1WGkmbj9GFLIhK
mFeg4Pgp3UbvBtUsUWK/+DjodhPWxkujJb0bJrM3HNpttvHHweH8y1HAnPKXOaByVc2guFK7sQ7V
3cdKT0t4wrSPt3vGm8fVOWYhI8xxhE5i/i0LubPcQv9y6TpceWOzkBtKrW3lyTQKkLifJOm8qGlt
KlBgt2wM+EA3RELX3A+wNLZjbKc3YWOkqWccQUFQLWQDu+FKoJVyRY4hm04BfyniacOx7ZFnyr2V
NdlW4uxkTbNl76TuR6NzPBkzT7I3WulJkTzY0VlyDIcqOw2EZRA8nwulx5259MkKb5ZzFPZ9vzDd
B5M86RNjAcTgHFUyC1woGoncGUurV2Kk2l311RX/bU6CxWOLEHi+09ITd0PgkYK04JT5tuRsGn96
kPi+GSpHLG5/2KzuAvNwXBJ3OtgD49pksThXkZwgOAcJA4ofKcjW2dwLof4l5ssmHYhndsW1S0Is
aonfvkI5oqtxzh71AHi6aYp5M8jZwIAk59dWI+xZBb5GS5TFBm9Hg6e71ft6siMfz6vfLevK9LCv
uM9V508Rd3QDY8hwyhYrJIKBoSGu638hMJBzifExeoxfC9NcC+yoXPwc8jwGGcv6Z3K696BFCpzg
8K9qB2fzgNuyqpM/xjA8coVxaYliMaivhnculQqO7qXPe+CJis5aHQqcBGUaR1q3BjGkAd+zdcEw
i3o+NdYGkPW75XpHhxHQzpVcbDrfHiJ6t6o9o5TXJp7EqXBvgHEgSRdvdu9zfm8sG2V4oU+XH/i9
ePVTZ1pVjep2Zm89xoE+k+uZV2VeginL9a72rVvMWrWqrZfFwlJX6zM0FpdyNNpcczl/Dlcn1i9k
3i6lwLUXhAAD5r+kYuJtWCRY+CwjSsw+OMxE6+4AFYFw/J26M1kik86IqXf9VVaYR8eR8Sa28+tE
k/UhYdi8ok25nZ072A1rqkJMBY0EJKVscPsvdM1PSZRpSrKcPmOjhzSTwo8kUKvoYsBDIvjDZ7rZ
/JLAa2F+NAyU0wVcnUL3bIFdEXBqbHQ51DuS5PZg3/ypRoFchrOTzHbUSZyJln3P+laUOBaaAomC
0926ZKdZNcw8Vub9s6BcolFNt+1zOyt4l4Fe/ntxw7Q51roLD163EYs3rey8Ia7SYH9WgupPFb7O
ZsESPIpv3fhPQWh/EkEkLjTKbelCulwSoHJmdyzB2m3A0z6kk/1mjyFNBUYOEBjbPDnCY8z9duXa
7UjDUbtNq6CO6Eqj8WUzuP0f4sIwXmiDWqzuNUv1LZjES5gPz9qCR08q6XkyYHjQBq7tb9+bmSgK
0qVzzYK/eAeqpMEBZJmiY805ZIlJf3ZvJcjw+5n70aojcksSMvgQjFMwYv70bVBxtvaYQDwXut0y
Ijs0k34itPi1pMGtyrJHOTfPIYe7c9e7Z51kLA8Gbg1QZ0F/rlubUCDwSG8Yd5MS3x40NJDzb26R
3AvI/k598rfiG4Pur6+2NXekmeR+oG5Tc0HBw1nCbCGZgxJMXZK1uJuuq1/8mhVLUhu+tmMzO5ng
Tbdm47zKkaanUItuY1GazOMSwK+hQoQJh82VbiBXNGWnxLFvRZOKVcCqYKLJrYwSn03gU4ip+/o5
n38JgtorytnUir2IBxhu7m5yeWtLZ3nWnt74WROvuymu1rHqlqioVIXI+ysLaMdTnfipDXkJSQ+K
IHxhRmGuTAOqCYgCghINZhL2IhfKKXco55vQbBlZhfwNhGCkbyT50ZPvrqkD79cc9ZdMJ4B1WuKr
OROarvgsJF0fbGzvgVk8igxo62BCx4qJRUZJiHMi/M5JoW9JKHVrLGa7ec5/zCWHcLrQ7J2lwcey
+M80Vl2kUWdRNbtfeti2oxyjoSHBlmfWd1Ol9VVX7othuvbZngSYMog2RivArSqvXRlYoUe6dgh9
+C37b/eQM7rnq5k6sDndZ0FbZKTvljzyPwF8hl4RAOrTjV24n6Nr4xksq4i6PD4okW6zyoiJPxiY
vxu1Bz0wXFgR6iUsQECBz81HsWrJ0xWw9uuBHIjoHCb03fAUW+oCgZFAkwE72/NfPb10eM7u7sbm
b+c8FDkP4DSFeyc5QUr5Q6i6ZJRgBCsxe/thLs9O2Vsre2iHR2pS8UPNvrlxxcyi0Y04/wWrPmkp
qCgM41IKuI3A2plMAwFAGf2udJQGWioOFS4LFoRypnEpeSwm6kELOVRRRtUgU+T61qJIz1McH2yT
5tVybNXGpld4nZDNuA9CkULt44I8saKr1NjlGTkjHBOmfazD8VIrsTyn1QCuj8KlyWibr/AO8rQo
fKyMQbKl80YJ01IreLxgc10dHHzNgVRUOwMYzArKwN05zMG1njqMuHjMuTb5xHoZ35joZG6/C8oW
w/PoiZWhyQ9rBm0Rai2zPGIGUWoWXJsIDuWjpM6H+FiUl29j0obbmG5UQ+JVpamHFIDUChg6fCQD
Y5mXjPhqFxviSes9dOm7g45z4CHaY/DEMuHgtg7xRxD+IH+OAQ69o4uPtas/Y8fkis7fmjBbA0Wg
zDDTcS1wBg+rvlTjrTMJ64xeYVFZXmPsgH5pAVnYFKIqN32SX8052DaBwEpi1jdKQMusOKYKDrU7
bodRY+Fxup/eHl/y3kCBZWfhlP9XFvpvkJMsYXPBXp6kz4Msj00HlMgUZIoTxRCAw/DWKuiCtTzS
dD5PNYjznLZAYyYV9g0ZJz63+mkOzb9h7/74gfvYTPOPTZnXyoDKiLEXXJJorDM+YeZFyxxH2WQs
1KBhLghn+wTAo+ZANjwqIz20XkEHhyFikuc966M5WewmdyqCrOg39yNNgwhexmrZSXKnVcVAefIN
C5ALf01pTFgsYbUrH7nbCVS5olSCzokcI6DVnJmzg5lC+FhbCYVOyUKbcDhT5gTu010ws485Ne8w
5fEsllnFtyxrtg0QMTdzv2NyJ5Gs5XfMeRhPjdq7agiPfVhiWGQ4LLOBU1XLMBeDnV4lo34cBd1+
d0czri5vj7e7iAauew3pMZvVfKLqmM4eOmgtaGuSLzofPQ4aEAMLLYUOFnkaGcs9X+p4b8n+VsV5
z0N9r510NBQU6Wbm9r9/mJSJfbWBp3RMSJaQ4wdp3q2ubIWBrJxOy0D6wo6N8NbiAoiq/A7GY0PO
Y7pYE6HO/eSv4qArj/TIiXWsHTYBW7+PibYeMGd/mkG+M1vPfW9obV3PNmPLxBq6d4OLzG0BbC8J
X/Pwa+voLv18CWfzQD9ufeEMm5xs2eICU92tCOxmXdrqF0pNHNlVTxuzf+c2y19ZET/6QJ7JQaZv
PdF7ejKPwWSSwSmd33VR0sVy/9AZf60WZYfbikKqcJaHWU0MPBSUaj/OMPhbb17WCqr4oAh4+scy
33M73XQMZiOfwGgwzgndu/53mc+7pWcq3vdUXZNGGfDvrvqhta8ps6TVkI5PqdeE0WKpOpoUiG1i
c9SHpdTAm/c/i3hHSEzmnDtxfyQG3h8xCwZeCilOmIzAoGJR5Mfm64vykHBqOWEuOcnWg7lbx1SK
DXa9qnpCJwkW9MG2Kyho9s0pk4u07fRvmwNPSOZ531tFvneY8a5iLzVhikPH6pyJduJFqxdFDG6t
qweBPe2SZmF58qpp782u3hm4kHbEg2PqpLE3cCSmqRK/Mdby6rxkDFUMFwuU61LDKbm0FXFTn9xS
Bdxvg3HL8ZKcd4lQpPO4Ot65SW0pLxhU4RmUYUvB2H1PdOgEgeTBvwcqwhvFTTHlvrl06kIi4SNR
Hewo/CjNMjID16yjMdVAoySyynf/GU/N8i0sxtTZPDhHc+YSbRdyG+MEskfX2IHbplqsb/F5OtiY
1dJvR5eP0qs88wYNemd7pXoW4awwJCMVzulkHf79tMbJBLxVfwpOTQ2dwvejPee3KXjkDkc+2PhO
ETMflel+5AyDJuyLpNaKiyzAZPj2NfCRhmJr54zOJSgG/2iZtLUxRgK4UG09897aZrDOBapwIhWw
ixpw5g44BYGfW5slt6tnHPTLRQvkMUbHCBTdlVquqK9bjbEn7NYtZW+Rqh37/HuRYrjizYv6gMmr
6Tn9xgXo9FaN7s4eAwPnc3lJYMMdfT7HlQgD6+IxqJXFAnsqzyZsmQ1uSkwhgG3SQ91lOP09SZEd
ad7IBRieh614lg7MctuxMtJPJotfjzK5DOinXCLKiiLnNE2vrjtyvx5blwWQ+Doz1+BktlT6ZFnD
lA5xfeeF+mPw/OEJiw9nBo1gmMCxNyZ6WghGL7cx1w3edaB4bvtYNVVxygYoHfQeGrvArDNgaZhl
Sn03WHEmfpimST5YifoIRyBndgM+BjkM19s0fgo5P6RcjFmGO0E2H9YDD8LWFA+S7iB+37d+wIpu
UF6Pk++L9Dp54DYWV6/NjQOm1c2s2T6y/tobCNImz4H/O6sTfzPobn6RqsOg65vV2vCz5aZFjvpt
vqnad7hM0vHZN6Pa95Kx5nT0JkUDFhEjrW4hn/1FLDHXcqcxtgRnT4tuMYEOBpc9yWbVNN5zmMiJ
3GC7wjoYwzbDczoGXzaieCis4x0SUPJHrU2TWVeTGHcsVbds0yl+aYntnwbL1geeZFZVwCCtm9rH
sY5vXeqNm44Cq9WU5Ife68FtBUazjevX3IEIqVK0mgm998kMvUNFfEH6ZX1JTcrn0qmaN1M/3pIQ
/71cvHnb+nl2vbfJbcEokPQd7vXB9RXz8Da3AAIkhoPGNrlAwkjWIVsHevhJ2qrEyjHG+9rBw9/D
trk6wcxn67hgwzixRXOHQlwwZ9DL3J/4tkaz2SEucoNfTzWB3YVYw0oq9VXP7GxM3sQaYM58recO
t7i18ZhbrgyzobPlLsGlWf7YGl1yHTMSyzaWciq5QyoJtun4i/q8oz+PXwYtJqVpBFdXhPVtcM0N
uS2xZoC16mdDb2UAd7AnIFsFN/pXgh2uTC7x+XfY8BVtcX1sBmVfK2ZAEFG5DMGhXNZ2QBNaloW0
KwxkL2Kc8EpUFAauNHLnNenqcLOAYaZcZnRoai1wwsN12Oap/87Ol61GxaYUdPMunu6e+dz442US
ZtUYepGf5icx+6+CDiNHjPatYhH3MRLu5EwaE4/uvqXH4iTuk8QxlNOtZ9SNEgWtNIFyY0PeUC5V
G3X+TrQE8FoTaR9hIc+Mo6KpAchUeBjZbn6S0N6WGm1xxJ1tmSRGbMqLJ5cMbIa1FqjIwu+58poS
KwluCbPkoltjcBfxHfzTcsTqPEvcrWjgVCqoB5wjG7guyYMu+e5QWlm8zAWYGGdB1wHvc3SQkrDb
zsHV92JznTVdGUn850w75+JPzaBpKViqZoS7M6aGOgo8CADZ4BTnBjDxZqwya5NJ5HwyqruSceSB
RfF3TOumtE3uDGxaUW77OIWt2UVxQ6TzW+/bCvqNpW13TSscx1jwWps6rWRUWhgfs7E6hmHLh879
sLDTP4F2ce7EEmxU8MpUaTnkSMbz5LkPLomxvWtDxdXSt7b/XigWuLcCd9AKUk0pLgQpIgSjvUXh
A9bnWlvRyr8+jw6DH1ntRUivrFkSVM+nz2LAVxg0M+Ucs7UB2AlbpdZbj+tArKfhogdKHDSbMP75
ZR2QWuC0urRbLx5+iRH2keFDH6Hk1+fYidkokfVIMJDK9snMdmkT9o8ebMQVmke8J+pBeIKaTLov
XRK/xlebOP3RabA/+BUNpb/lZIsTBkMafkrcK06cBvs6rM5wlTt0QCfnMDBax38vVFlSvjQPX60I
kau44K4Qxodjdh87MMs4tPzCxaU33ePOsZnDXjywhfw77uYHgImDwfUCroM7oPmA9vKZYRp6h5Ji
3CjAhC0CxG+NLoplBbvN4LETN+5D7VQ/o2he3LL0PiDcztrrHv3e505c393jOSniyS6GjZkl1opx
VX7mYsUZjDQx5eaENGpNOsiaPhvYB46qq61jDA9ZEhj4hJJN6puRtyzMRrQa1jLJy7PnTf72N5m4
5CcV+alVAN682NkSG5EvYQ+BdK7c9nRPTj+TcfOMeV/X5usMGP/Nqawdu5J+onP6y+xEcSbkR6BK
+Nu8lmGUkSffSrgG9AQ3X9k9GXCH/Fj3F0SbjtaSkZShnRFv58i16WiMAQ7HLAwY984YRn9TLruq
aYkCDOZXxwCJWqie8EsGE9O/XwcqipKwZhGfKZB23funaIzyKO8BiYJoaOQky2vCJ7CaKt86k/g2
NrlwqxUHsGSdEYGKOCUE5xotYV1bJhSyYCwxtlnP3oiMOvKkR3oS+oQwSsz5/qMB/XQLUf2XKxr/
OAz7tF4Ulo5xQJBiYY0Llxx0P22XgZNyycHIno1fntNtZ9nL+5Qt6ktRkJ6P07dgxqE/hoS/gj5x
OKB43hOInDNpbBiLwULuwqc5S8Q7cAzJ2aRvnORL+jp0rdyaGaElFWwCnylpbHvOb9cP4MioJ4d3
GiNhiNs7XXZZ/x5OhKHTDLZzmXCfhHk6nIHzRFzdMgwEebptTZ3dDDaAtARf2N9LysbTqGvngyz9
obAQAuascXYIy/5LBXkMI09I7/kMQj7BvZDRMQB2xKDUuauwW3QZnDkGb8zhWfjzswVNMCl6DNce
dghtmZCeg2XVFlP3ksD3Jy4U7k3Bt4TgexFhxzoLeyC0YBJKUxBk6NiZe0J1EarlsC2GqVxDqay3
wYCLnA5bD3Azd5xqhgIpP+faL/dd3piXMLHeRo7R20Zkz4ahPfo/799JnFJrsy7zq2u/l5ZtPxNZ
ysu4XTep/K6dnB+0pdpPWvwtysbh2OYzqAq2uQD1AHT3bfb74jim/NG6rNtDVxawNIQ6ZKD2Fv3o
jWbH50jrLrHzQ1qciNGwj7mNWMVNXEaImsah46lbab/+7ePx4TvNWYw304s8Eu58+xzzIEb3Mv4O
uVgjRh2xLFUbp2Ew0wf8dYcZmGvIIAyLWIVu4wiSfoTWd/hwWQCy5uij+XmkTMb6WAVJTtF2TAoN
3G7T+1i4jl4+TDviW3nfVlcGszT0drcMSCyNz3O2t6csSufqsRooKTOBE2yCTIqVLSdGDU5YM/4d
Ib7W1XCFN4pnvUi2wqRLGsLHybWbYuc1lLTQ/g4QsGu2aNPfbFdHKsSdtQyNbuUP/Pp5zHYUav94
DXuTx4FfKrO7Oq74K0jKQ/7zWeZXc8smW0nGJz36OuFH7JBZvZ+zXTKmDpd8pkWTr/R5ochtSad+
T1AjTqGuul17qcDECJ0cA4cHWUFazbvupFwFQxZ/4mJOxpkVmttIlfefs2uZL7xFu2phSUtkspzH
qTy7FbYv3yq/iSMEJ8bfYMEN62SbrNGdqRNENf0zqZjId7p0pMwgLoEYuJgS1Gk+ugwFQMPiHeCE
X6Crb6qEjnJjcox9oacNjjeoPdUqG4tiM+CZXht5hknXG6NqkEtkJfKpWWpv2y7+Q9W72blF97Nr
FpzOchs2DGJkjoXb3gLI2sYJW1IZj1v/Xvk6js55kK8DYuqYIDpmBGdXvpwK3PriiTAb975AvxWK
ORPijHpqalZgz0GIorfgEvTFZ3on1dhBsGmo5X4fet5ZNWSbukgeTPs9l05wSI2OEz/muTLUT2WP
2zCrRRLNDvC/SYoDMW1nV9RVz8d2n0P3QAIsQBzFaDQbHIjj+2RN3ylpMEZqutsEfEAGzxPV1fyB
eOe6iVi4Dqdd2RIbADWzllMd7JPMfIiFOR2drMwid3Sgbmr1PGTZm2+WPG1OP+4aAiahl9RRFqPB
jOH4lsTjh8dBNuLyS7evn2N0vsc8qyHcjvPVwoXKqRDkzWgsN3Q7RnTiR6t+gJip26jyKSaJW78E
Hui/1Vn+bmgtHu8iWsP2EMVNuPFch2AjikSZLsEJM9d75rwmbRLus5xG7H7CuJX5u6J0kyucsvtM
LmGc025046KJeZp7q9vhcAzxJxaGs+Wynm5063aHuedwnRAX44xVI3wmoAqYYjFIxWf174UH1bvI
OvjrTD0QcU93xw4uzspWXX6lWGJVi8y7ciSy8Pm4b0LRo1QV3tUe8mRHRdcNwxiIFuH0h9xGbEP+
P9ZZ/xqT2iFN0lGz1tC8GewDcyToXMlLkWGL4U7YVB6LmvoMK3/TqFbC9MfnE85ARPKm34VZWK85
w7JysAmlNrPR+pga3k/alsFB0Wl+tWv1Zwi6B6+lpdGuUHGTLGe5gyy9vmdOcPVSMeASMDRZbWco
OTNoW1K8HBGAv98mlW39GI05t+oFVlIBPtxmliwz4F9FUl6ycnwfY2SkKZUM06D54S8M1inHDlU/
+qFxyEWnWJjsLzIq40bM+tJCOFsho7GWBOl4IVQr0gEe8RKiibYc2gxWhu2YJM9eMrTkyxYDQ5Xe
dUBpGbLZ8TGFwOVVH1Zhu7fAqYFA1NcY5TjJhj+TY60Hno3OA7dE8QQHGzP+tVh8KrhSIY8I5mhz
/NdT3R5qk3PjtrF1w7zcZGFLiMYsd6JKH0xHeRcA7+jP0F5Yx4liYzDZyJloetFVa674ai/UEpm9
Ee6NvEEiqfiuCvb0O2WFhKjUK6skSSmfDTW9T2m2jSsSyIciLuWepyHdUA6naFoI5gc1C0qs4HVL
WAcbFCVYbXNqcM9tAY72NVNn0df8fvUzGSebgwsye2NCisvSneqpkOcOgV9mcZ1NK/d0NbB+lymx
VqkyQIz2DrI3sgbZAg54RrZSopDRWNU2o3rBmdxLjqPjEGfuGRckd9SPX2TnKmPTKvIgZj3UzQq2
PzNM3NRhQqQiNhHe3LY+osA9LYH5aA8um8IyIcX1kuUcQwF8H+wTzClf8azcvAyffzWU0CSc8tPm
QLkeLVehvm5z21rjA9hwjACyWDLN9KRP6sKYS6YEhODN0dywgZymJCHTmkE8l7Hx5OIUP3I9Vxvt
UYgyOOlNuggzwWSoTSfjYmc32GDMu7yY1Nm7ZcGLdQViQH//r+vLQxDyfxWu3AVTCTuVVDErVfId
LgNhCoukfxaPMS6f+k+JEr9WQnEYC3RktlxA0twAxFqF5jnAz7VerMHi7U9CFhfugZ0ANVW6MzK/
Yt0OskNZM0GqJuumbGSskAAXYs99XhuOIExqAhtMXaQwvhTGLHQzyrIrKT9gwj34gfU8kkmN7PjL
9P2c6ehoRbqVzgucqzUnI71d7nf8Mk2NLRah30DGrV2v0X/trlnZDvUQSfOQcirHn5ZZlzzl/ozb
xAyn7pgUtfMMa9TcO3wPWWmHiBQexcRCMUCflw8QEJyWmFBl9y6FivOTYu6yxtIaccQVEbv0TgTL
e9W5wT0SPq+X5gGw0YhhnjllD5jQtj/9tmhWrtHBTqt0E3lezaxXF9+934+8C9Vvg1OyGcthN6YW
rFQ6IUfFsVjwNEVEWB5SifeNPocPMP7uOumT7tUPeev7jjJGEVt48AEdyKnhjgdX8zkL0V+g1ER2
m4MLX0TyINJus8Bk3yk6Iiwe7XUp6CacGDNOVkDhp509wswDiFJVXzli3mrOaLDAxJztE7t67YRW
l4UWhZEwwRHTPIbI/rAYoBxsyhn84FejbCtyUxTR4qubZ4zV/v84Oq8lV5UsiH4REbii4FUCCXm1
Ny9Em9N47/n6u7iPM3NnpruFitq5M1fCfWYxwdsC4YCpnddOJwFxj/KVR8JG8o+CfV3jPQDGHvmK
M+MTLNuYg1X/W/SSvrIAUUXnfrsrawtYfY0NUQurnYoJfEcz3XsBY0CPs701B4iwSOtJRr+NHCuW
9emVOfpOMFVYT2QOjF3bUyOU1xi3FFEQRDXfF2viI8JgvpnM54mI7NaaxVnnJCGgwYafImK9TjB4
T2rv1yQ7NgoL6i1vh9i3wuWeyBavoMrFp8Gt3mZcqDGL7/shf9VC+cJ1NARRyu08nc2/sEAjz/Rh
TcO4izGH+2Qp+Zom+tfCInwHAJytTpXuhyi7UPAhLsZSiR3xt8IN4uYFhVrZ9AMNgJOdGr60kyeo
2sKNA7XdcTWKQEIsyTWKmpOhGg9CtPQ9KuN9WcpPWmPQmDPkGNqnxy6MUORoSxCBxPuIgLrvThqt
SWDf+iNhH30flIQUcGPCg4k6gb7PCq8USepp5DDnOQnPUVHtBovwDjpReUT/e9C4JmtOi924Z1VO
20nDOxovJ+3UbsPd69giTp4xKx16YuC+Ho2UqdpmshXCaF0MTOKERGKdMn18N01FuI6gJmFZxFGU
4nvp6tyVhf2y4F15BjUAGWYJuZP3J8uRKnku8y2YoNEsprgucuGOqTm3XvwreoYfyGRUwqJRSvBh
E3zNtcLAekpiaaLrNeO+brRnDRl1B9d6MxasPO3GALoB7x0PUQm6CcbEaFCBw1fswewm7Uyx75YS
oQS+xoxhx4rLu4h2hSoR9qFqmPhbtkDD1b1WHrn2ccFZFjc3TGcX97TrBXmmXxvIUFJHa6ozYZzr
d6FhFIgzKU/Er37GVNVpQonbDU7qaGcqynej8T/SlGgEqR4sXmfBHnPQPQqWsIoOFFUVUKXK+VWz
ic83SCRgghufZFn/UBEfYhyKdiIEX9UFvDyUQfD+toKSvxAhoca2zi2T/FaNiCnHRfxsDCATMzN8
mRvQx7Ud/ubdoU1+dOphodMUXwVIjLmnSZy4ewub3H5PI/GhaWAxyFCpXtS/TkqKujczoqS0tZCh
tjddDnenkmwzRjrT867dd5CB6Fwa5JlCWi+xqfyJao7LvpYT3mw2I1Z0d3Q0j0hLvnWTfzDIBy7B
kXIN+vEb6hFYOUt6ahf+WLGQew3DK4R5gIoAicRmucpJ2numqEsecj/EZ01HPHqFE4gj4PqSwwUM
csznUZfUVTl3dkvjhjv4sNWN7pSAvNiIpj6CBel8W+pfTjJ50iC9w90oV4zncR6ZTVZ2CqwhLkrT
s6EupFiKwOHxtk+9WTziInyrVfg6hgVEETRn537NE3DaWHWeMfvj827ArzHheHdIrNOJRS8INCxR
UF3rfdljwa7PoqaLd4i6cZc194HN52oGvOOevKkTaUO97/7AogG+2Ng5hOI2ZyDBdjD+BcOrTpOk
Ny6nsu4/lQirLs1WR3hyaCEETFkQyT8toZi9Kt8sNAvB93IDcovLTaIWJty9DOBqav1LS+b4hZeX
xm4+mY8svCqPvNFxTI2MJRVrXraIe5AsHhedc8UzvyP69irneTdldGvRFjbzx8XdYvjNABpVhwG7
bUtwOobmTYsTgJaqvAXjAoBf/qohv7O1XpuLb5IJ90okL1bS/LZRBQ9fx8c3xt6EYbMK9iacfPZt
ut+0QKVN1gnVQwoiTO+t3svZRenhJ9bYWz3POLhqMGdD3tU4cLHf5I14jTgFDCdhn6O1b5LGtU3G
0sWy6R3E+MDahpgiWZtkW+hGgC0TVXeu7RzfXadTWiCfRFtShsnmxc1LPEMjBVlclI5K/t0ZTce3
TflmukUopwEEwgf2A9AUvVg3KIY9bKXzmLK5dSkOu0ubNmY+kSVaJKjS4an76/Om2zGoI1/MeHIt
cAVMQ6cs4fooWvg/qUhBkwGeVWMuXcXI5xQUD1Jd0BVHQkSQDzHZTXj4U5vvgXhkJTl5H9YyYG2v
y1MXAkqphh8EdjSHWZR+ThVS1AQ7MgfX0a5oHwCyRkks0JxUB+nF1gW7G4jjYfDzanBDDYyOsTC/
sI36M6z20PWQEpCszwjaOFEkqxN2hxdnKfiSi8swhq/lwoXfQcSYxrdcLPYuC01P0oSzCwb8DFQY
ufXENpyyEptNTii6fdcq1DbwQjaSaPJqmku2VRr9MfihiOCh2dgGbKy5Sb7UIn/qO818YZ9SbYKD
oSjimdwkbFh6nzKnbnjbxLRUdNXHnJzgxmHUayZ9wTGXumUXy5tdYy2LWBobogHPQ2mgIeF+OVOK
z24BecU6gS00Zm5XIwe/pYPsqSzljRQ4zU06zygj5ndloEj1jmLAmHkiMEqnN+nhnqParGzTjSLq
h5PE1HhQo9lvLCzARk/7jlkO/T4ZogseQGAjEB5za+rOsST4FD4VwWL7FovZXaRUKDM8wPOA46DG
JNarA6jvefpl/Bt9J0GDTYvxAEXH5srC4EGxEmeYMb4aig6dudFmv6aSAvsFJ1MfGlTExx9Fb8N9
UaPswHOiMRzSLFPmtGcl+cXoApulFqysUO2Y62bNrU3HvqnG9NQJflxct5/kYA+y5AIw2L3HUiy4
6GoVbuKQY1jPEfuoHHDcqQ9YTKDwb3AOAa+hvZ7tKTT24MMwFOdYMtOrOWa4ENOE3sp40+ltfe54
3mh+49SrI7g/hv7aBgGyv0JRCavJv0FYcK/XHtmFqIrPXcgGx6EqFDkW429cBzr2BecQgTJT4Td6
MjV5VJvnmUN5AMGJGRhnfZo6uitywd2GEg/0XnNrOGZ4DOYHWJMQk+LwgzY8KsjGKr4TqWS+Kg8J
EZ07ZHboGm2XwUsNR5pFdg5w9gM+zE/EuK2TwVKcUuNkZLCy6jblT6TghqpDSOWFxe8NtspGmnhq
VN4ABfk+3NiPiDw421LQ5KGlvHAPBQ2HOKpM9JDqqvJhCTzSth2ckim+REEN5r60nnULF4OFRMu3
oz1Zakg4LzdW+892wX1yyZbl14B1KbU1eVRYlyx705vpi2Yp4zMKbYlsIVkFFzQ7Wb1SbpUeswCh
QKKzLVVpyFoWnaQq0/+aq2l39SwpvidHHqBCeA07482UpC+A2XpcNfLqsCK7QvQ+zgb2d6Uyn8pW
fY2cTt8rI1xqtefolWtOi8mIgOr0YWefNX+J9zoQDD+yIcHdQAutgd+q2S0NrXwXZ0z9XC6BWJES
u5mNF481GMEpcPZjbgE6iWHVZx34dIL+sVdIDc5+IcHrc3vpymifC+0MhnxATawVlHZ19JSpXsEq
SIVmHIJdTrhUcVs66gGf2BR2B5rOu0fsDGR3oFBNfW97tJzx6hL9Ju6wJhkh4b4BRaC2xmaXTjNc
IGYCzSFgqLffRmVe1XRBH6iYOKKlCXlNWdtitMCO28krDo71jzd3vlD1cF8rXbBNo3Q840J9zAmG
nbpE880Fj6YROQ/dGuXjciM3zH7qITe1b5OKmx1yfrJV1zixGWuXkpWfgtl84/AKokwDT2my72Cq
XeJUfx57xLc4He9trtXXHnFgSeU+5q7xE7Ar2DR0qXj8CU3CDxiK9SkUfpZhztOjELJF/ctriDhq
JlnLRvBZYzgh21E4FksQ7Ot2VVBtwPJgMmffsPmD6sQjGmfmqqwZ0pMa/z7YKh5r3PZTBrK7Ee+z
bSE0pXztAxVQsZ7qsJUC9Lp1n0ZgAbyU9c+0rZDrRoXLjJR5D4bHa/HAolhy1ViuYSVASM1sdvSi
9bVldtyq18KVhv5nhM2nMZZkhLTliwrC2Q3Wp8eRSOn6EH4gsihHS7EUtzTxrNok213TRl5ubM4u
RVbXoEH/E7SD9pU0L/1n7pjtEb2ZDHQIJ1NjB7knUhZtYUnZm7gJaGQhPAXIBj01lAzh/Bf2CBwP
FM/anqChByDjm0P0M47p3Ruj+jTnkhIqUEr4JG4OixXUfyW9OF3ooKQxCOf2xxDbFJ7asAZT+s0Q
chrFYDJ9xCUWuCHLz9V1WHihsNJrTAqC4tINfS9I2zT+gabUU7dKIh94GrvU0HJ2+SQBwKsDkB51
OE5SkMJ1tH4D3sDr9EVQNtC20PzxBcDH86itpw2zLq+ORqAWjAZeMaF6lZiP3Kx5Jvqcy8WknBqD
4dxpAi/Fde8aiAnYSdiDTyB+hpG9jxpa5n0JdT+oP9MpMx+kMj9mWKBdPOiQ/lM3SsVTFkQAfBF9
W6s6mCFVB2GlHW3V/Km15dcxte0yAYUS3zgDbFREY9nb0MJCTJOHoJifZtNez/fDPOdsP2oDyjbe
tAkFbUwGzOGIAP5iYNApnd7wFlFxrUE5JAnl6lPKvm2R976qAWUnpX0ssr//nZ/mpBcXFPVfngBJ
ZSnlFWMSQchs8CQ6ff8lrfJUlA26B+7lbRPFbAlovWwUnjqTGZeYPtNyEkDYbPeFg0+Re8d0MVJ1
j/31xSw7y6O6BYO9Ov0q4Jo36KPxNszUl6nhuzRofIPKNHHDkK1wekSLm3Alw2Cxq+aQ64v0rEx5
pw7NPHLTJUBd8yZSDXoaKewSLN3hbGsZAGi7UMj8GD2ea4mnzFlijNoD4EKMTGZKwyIbLxatvU+3
gd9kA2ZNs/+Fe2N5UyxfFywuYohANivGI8ZcNFU2dm6GE7mGsvKia8Jvw67elCyFvHZAtW+I+rtk
U6bNmHG3p0TnX43YxOj3TL5P5aRL6GAtlfHNktHN+d/6G7FOF4xahI2SnZGmr22aPGPMw55D9ezW
Zp++zRMiJ1NGcWUWaeBbQvsUlPYPt2kMtUvFgJe3fJFo5GM4zu5AtJOTHX8XSHxugSvTpRlBv+Dg
Z0ObHAK9/knwzdwQP3oET4Z2iWUAlOG0kXpOrxjXDkKjVJyh5PC3oCpWY3GLKTgGpxI0bw0NoiIe
BTRBLcBngkdOr0OTEZxOSBXbhuzDL/Z/6naBxwsIcUL86RHuohCX22SrX2yxpFuvfqK8V2e/Cs1L
UxLwoIO5ynAARnY27OXEzdnOSSUXL+gP5jmsJtUd6YrapuDeiKJHOxanLwTWjb2l1KEnlvqZ48Xc
9AygbiE/bJ2VasSw4GvmDb9UcMXas5TTgu+JG5dDdtVc7GJLWTPIDR6lrTGtxJT40Heu4M7E4Ic9
1ygw5zfZobLLyQPXt0ClJEkFe2SfmlGAecc4acQKwTeLejeW5qlXKIRfPeAtoJB+djwufdkGWXV2
sdNg1obkW7BF9kdZbOMBa3esyoXvQpru+rQ6jyVzAEH8hBj0ntw7sgebegQkqAApuEhLUQgLBVy4
HKKWOF+OYUPiIIzzf9OYENKdHX824+KyiOwzNjHTO1E1HnUWSLNaTedMC376bsH4eK+CWV5UKTFj
6rZvBiGUXkHkCy79fdCihQIuIGz0LyDv/k0RbuRcZFhAyI1PTCfboS33cxw3Bw0rGBSNk9o/wB8d
77TCm1sRxs1WJkHhlhEh6XhoMTrjGFxSOpIsNOAyRNmu60MbwHLm/URbTtybHtd4wQM1gQbqRXJi
SEASr5jQX61x0U44XXNVjxDQWGuzY4o3VYH7v05D+9iUxnCrR33Po02ZqsLnm3EVuvfwSGmEFqcZ
XMjGKF7BAlsnLhQg7gvLz7tZB6zUzl7cr7XccMTPBWAUNnYlr/jhAWqEcixaQznCtWHBXAala/SY
/5olqXn20HaCZt7q+HdpmOSc0BXh7KYBJk6EJHpCCb3PpFj8aY767aIvrd9WNpJF5Ex+O6OgreMZ
4FpKL7pezbHlGRiqy/6PK/hyIo5Ky0UtvlMtSXfNgpUIov+C+wAhylWbRjmxb2KD7YCagIjzaXWV
PGHs/ImDWTCYiWo7d4u9N6xSc5lcqRXuaLdREzKGmhmIWxvL4xdh9vQwEKruMqZuQ1uB9ho5CxU1
2KO5ysIjbE43QpjkZ6Mg/KnlyEaFfZudPU95bjzGZuMnehy+zUWon9OSzNT//zJoNJvSzKpk48B/
Khg1uVGl2aHj2MFmrZSXqBrEhsTKcIoN6xjhjDv2kX1RKPD2tZK5IC+D8FgGhjsQKqZpXflSIuMP
/gXlNuJgaMGyq4LyfcI4tsnm9itWqERHGOTlO1jzfJu18NohoBz1hrFFXyjl1Kp93XXqi2TTuc0X
4xi0HKQY5cj1bx3DLIGjitbtNBxZ8zwP24oLFME3Ks8zGTsgXjGg9TEo7ai33IHalodiIFyv9pEL
pF05TXX2nJasQDqqPLa95Kyeesa1VLkQ8pJMSKdlyLpXW7LMZ9VmsQIpR4xHuRPkl9oZ9HVcoplo
bvRjy4w9T0B/JQlWu1rzZuCyr7raYBT4hJrY3tRSCXAWWi9p/RbbHzNQ5Nx+DtElFrQRWXBDKAng
MSia1kPY5OdB2pe2iX1Ti3dV+TFBzVaHBbtOfuI+sg+x5Nb28xgEWB6AW7ME2dLaRlafYAufZpyC
k7mzOdvn9EzSq4qncPVYOxuCUS8VJoBlsl0rwhOiHzvOXlVznjVWfG0PNWCqD1NDYssgyjM1pL/Z
EUxvWru2yVIfZ4evQXcSA5ap8KAsEqd2fNSyq9aNbsfCVdbEInM2FlNnnNqBRAFWAQSoc0GGrVxC
N+c30hNra9dvDgpYDYADo/mxxsQ9TS7qkpHgd6quY/xtd6ZX64pf044QsP5UQFpp84diIzOFNmul
1p/ETJyv3KEf+6O6IBQ2H9QD8GTApy7z59zSWRCzl+gZoTDPqXBUengXRdOeK8c5MXoQy/hSauuR
z94VnfQG842G7aNad2sTPfmp+c7CHohd96JRVtSZIb/zTXkNE/2pD1+EoD58mDwr3wTKdwV1zyd6
UMRv+vwegveR4Yg+yhihMC/U7PqZqWjUmGrWhGVFcdVfTlQTlzMYhO3cQC5PJzdNK9zBJWbNb2k/
ZTWwBoI5gdsO8LuoX5Aa7q30AuggS4jiJ582uw0zrTZhh7dhsbeM9yGeKrzHTt1vFBD1C3JIZjNe
9Ec+4203VIzc0ylpgG7S7swG4g1w4GbAvq2ozb4zcBIUd7Y5JLav2Gt3Kdl4bkCT+kHObUvzgutw
03McwKigzPKThpQGX4J9EtJ7hO+DVgZr9GrjTOirF5i+zRIVhIVs58XlDRLzZVo+6XvGhbhVBCb3
SYNAjApi7ZS8OiRSHCe0MBlwVSaYigB2wWC5XwAyLFjQFwDvSftDN6fr8BoeiifKdWAsm3y7II4H
e5k2nzg4PFJlu2gKXkCi7wdQXh212gEDp2nRMHRYtC+T1XOFHpou/+LSOulaRsX5hY2+MgtMErmr
D4RLm4jvPT/LPD71bIDsMOf+tkp2ENXpBgh0zyiCcwQLLTGgfqAhp1TnVNGxik+kzHzL4P41veM6
90Nu/8AzuOsYhxLLxmBRr/OUal+dWPZd/qgi8qbOs979a0X8a/DMFsmPIMikVkdgb4IRzeq+KvWk
0AGhcdT0/KmsJ4ZfFxTGNrtMOEpKADMQuzZU0G/YMLJbODQ8cGpwLWqwCOeYZym1IJtryX4k2BYm
nkLGVHce+rb/AD6/nRAJWGf78zgfjPi1y35wfANl3agshOPqpuaXqhs4+QhE6Gz142u6AhEGvuji
sy2eVxC8IjpIXbeseQUf5uP6uKriqGJRDYq7XVZ7LZtZtVxq5cgXBO79mQjEdtCnbf5sVuzW58Yb
4hIos7ZW/NjZrQj9YhVG6atI+/d1DR6mFIAfR9ybqri0dGSzLAiI5U3pUeKEzylJTlpkMH62iLB0
TcQypls++cKGGsfdZcSCkNOdw0p7WNQtfeK4//ZF0W70HvMsWl/9pmfKlm5VbA4FuUqNz8O3sX0m
HIsKQeNeJ7be+knjePX8s64Du+Gj7vrXjgSSM86uhi4qe5fco0+l+wbzpkugk76ezu2ixRfJG1nk
2lxr9+b91Nf7UR+8qWeSgo1vNv9ithEOoiwg9N7GmVMCIRxTVxUnano3FUy9Ke2IoF2oj9gYTM4U
K2CuIBDnEAa1vGwkzInxOb0CLznK/tYEfOmy6CLrg5KeO9K0+nyDy0NWgdYmbpBD4jXQkERzXHnn
th5vy46udyfe9Tkb4ZBxvN31QDRJVXLA79rBRLYAe5F6xT9uQFuLbYAaqRte76x4+LzbXabKE3cc
yFurwwbqVgBRAuDI2s4+do9FVD7EYP94U2/HGCeBgf0qvfUTJ0nQHrnmbh0SMaHRIFUylLBYnbPo
8DDNyQNp5r3KcIMFAaN+A/GMLgN8XzaVDviVQgeljiB0YH3Mk7El/EoZXgHfioRq9JA3zLND4JnY
TBOs2Tr3KwIT7Bu6bRP/06bnFT2R4MtmucYGZFcA02sbbn/S40mbWDJVWEoz7UcN+P8p3mot2RVU
VpkU6qYdgd+aHSi59SSYGCcegPpsLAOiKecWNZYwDBhKXMDDO8putphAXLVYPTDoFzOafQnqf+3Y
1eCmKGCxftdsAsFw2j7bg43buUvpzMU+MmpvKimZRT8N4ZMik63SVCTxrYtjP1GGQFq73T+u4XBr
vjeUejiG8gJJgq0ULxF7gyVs5FW7rL6sY5TTVWtGl2bdaq02q370J7w+WPZGoHtljAskz30gJDQo
IrwB7EpTM6fD6SnM+iMz8jbRLzmxA0ZiPuKbcRflRV1X9wmYhh2bDEZw8TBwjE98qef2yNK2z1sy
UZRP6yUulYF7KwOajt+MMlK20G+q8o5ZSxKF7ot9PR+ygv0Y4Fj2/yhgz2F37eufoP0xxre4Qb97
kZP6hFltF4VrNQLfSwq/+5IwfDR/m7PDv/Yb508MmMn5mpYD3Rnl+NxY3yMQaqtE+1AfM35Hk29q
1KKnn/SlfNLEvRiPY4viLPJTa9zwzK00Ki8P7g0tc3YRb0oqYezYg/jlFlF1TgO552p/LOj7Fep7
bP3Glrnt4E4/2O3VwpBUSAf32gTrk5YbvT4mGt8aVizpWkQRcdnva9+goYtSCEB2x6p8oWkSV6Uf
2hmmeiQzGJv2j1lctKI/SOgra+mkRkEL4DfuAQkYbb8xr21FBDVOIMJ2Hi1Um1QGd5r6tlEurxDD
PiIdOgddcVH+3VOtmaxU0xnTzSVHcCaKrtjRLk3nB6odjwoCjpiOzXQIUIYrA29VcG3NFKP2n7IY
W3ZLp6x519t/JmifEH1ziBTMG++ZXuwmY3y45+SpgMJKPUUIX/O+JITLq0iwlxMSnXmNt4/SsVyN
gnRDhJ60EUSwAHCq22O0n8Ve1VPGn/e64d6E/QCBrbu1lNbZE4a56S1MOafwg63bSeghF4ZNT7M5
hPM29+qEMGKzK7tG4z1WHsrE9HiefpwGHENoHJh/dip9u2BHi7580OuYGcTpdsW4hkocviHmKeXL
KYI/W32JUZ7qxDg2y/toPWfm70jfoaEA24F7B+6thKEqlwdqbR5Gp9hMtuKFgfJrhvUpX9itKi94
1J9HpBAWK7+KgrFL5Gg/mIBHBDXACS8WwUaHODB1VyMRLOYc3pHzJYd3j9Bp7qxYO9eRcoEIldnT
KZLm58I0xo0JPhHnuqWey1InaTjSFoH3K+aKz72L0F8a0WeZhKdpTt9xU3E7hdhpcuc35bP5OGNZ
nGfuO6D9sI8oySvfCle363OJH8qwmoclChE/M2zdKAmB5tLmuQnq9ilYUmSh8gkULrZQA3cBZj1d
2SpjdLbN5VhbzZ5EphDnhmb5cpoPxH46gwjEQtG6fmZQ2c/l2jPxpCa3hnbkzK+hq86VOMMx9cKc
C2Fgh99xot4kSgErqgPw0X1jvnfO1aFGApLZRjLtl1wxnErhHcgKZ7DFLuvKfc8/KVLfASY/ObXf
saCsW4fasnU7TRf2qPwsq1EqQTPuWcydtCpwMyPai9lfROtVOqrwerFQWvbt5atlU3ZfogFRW4kP
g4fFyP1sMCBxfiukoCtTf86K4gnUqacy/OUmCUsedxWqkTWALtOPk3lQSwe/Jz9Lksa+nH2bagKp
9J4D4sqQz8kwPAdAgdZ5U4X+2m5L1UIuh3JiYlpDTV5BoP3B1KMbQj6XwNEdi9tAkZugNK7DWN1l
78n6o3Z3cGaslSPofTWwtyrciv7FUIlXNJIp17ot/ePqCNGGL0saJ7HuFsPP2WD67Ckakg9iIas9
k1XD5/xe5Aln+Qymv6bFDRMI41J7qYjaBol1NGIupMth6a4ZmMfUug8zpFpW+47yVsHKIF6z4/hZ
ypOjlHvdbt5aFlEmSb4WWBNRg6LKD0juXqAKX4cenHAOz8plUYancSoe4zRgzgCFvhQ7E1xuVLd+
KcddH5KZQsWOg8+GGInM+42u456XfNbAN34bKMAQctwRrHdbx8epBR017hd6LDXiP3b8AbDyHKLv
tcuhpxBXmve2fWyahxX/AmFYMe/SuC4MSLgWMijsE9fkyPKSCXJcSBKIRX+tKjerhLFue0XABAyQ
KV2BrTqLKFzYarK8Oib+mx5LVgbWWMWlq5olSKK1yEDaPie0N3Gb4BpXcJOugm47r6Q4dnmUtsW6
dshnSpf5DlScDYhBO10P3TF5LTWxDw3M+NFLQAG0okEYeWBS3zb7xHobtL0dFhfZAWUltW+fU64q
TvVAhHXsv3iPJmu2gMQj2c4QHyqVVTV/zw63Ttj/ayoq67lr8NsS8PxVlYlgFwhQZnUNIZounjDd
Fc1Pjt956CO6gWiOqh6w3x5sY92h4mqjpo5mMbIXGdQEjFljcmRi9BwE2b68xV0FrA0H/Ew9F2Vg
oqB8u7lrqs+6Eir9kVjLqeZN1sb5jisOULotW5h3Lvz4lTUDrxm90eHBCs7xmntVxysWA6AR9pGb
VywC6BREsqu1n+XDQhxWlSutJqTBS66Ezp3NLithrcSadTIU9TRQJEVp9EZdHkPtaECcUtnkxAgr
yIS7LrqzeKPJjKpbsMZ6pLiS3wz3GovmYtcE/ggNOARcOXePjAl6bQH2Osw6hbYqTe1V+qyHdyAR
acO25VqCiQisT7Ib2AQhXWTVWz/hAHnsy/BksYFi1UOH1am1iR6Sqs/og47JQrwFRsewThOWaCn5
4SJjAvINdw3217zLv0DEfk7myWKiy4rA10n+yNr0xxCyN9JnVcqvhVFvKArfYQ8rSyhi6CzlsSQ5
VaGlwd7prLsDVY3nLXKitalja88F7+6rVP8ok/WVHFDoAQ9MsXZzOVyTOHNt65GqnTQniV0hLssd
O8gk/2cpwFB+0uizdA5jU96AqbgBgn9D9bs6ovL0t0Hj0Pcq+yvU1ANwoU0O1DNryVq4ZeimSr+l
ioj9mL1FnAK5dEibc9f5kvp6rpMDWMGynHC8AoNjnwllJbL8iCUBq6mdGBp3aTUQ88O+7m0wrs5X
Fs/Pi97tejJ3VRr0l7QYzqbCHcwSzbkE4rkdzQGIUq8+Gc2vGIZkBxngGNCZszFoKPMcVRt2QwV5
wxlFewW1sGFr3+3SVWYRxxioBIUJzksqzB78LOtiaHqIM0EaHkQ1+kPHB2zNhskgE4FVbMlL9Eai
utUaycpllJ7hWaHuXwenxacYGel+Cs0nGhXjQ00kOsaA4c1JXmzi1Db9NtKfpqYdb/guCw8/V4gG
CdsqMUNOVDycGHlGfBwbpyhVr83zX7gKA2d5/hXXJcqQgcRisEFL2N4G2BVuYZ1cbSO5hsNk7jWK
2Nx8sNEjDTw6o1vBAPV7DKuHhXWTmRu26zjzW8YveEG2e21XP0FOn1mqxMeURQxL/HUWJFFdO/VP
X2LjiUldm+EcXSBgvRYj4cXOrvuTkiAaw3Y9mFa7kwtjn8xi+yVBpdz3ZgIKqKSgymJmcKjnIVZ+
m2Jr8sHJkFmnFpg+33YrWodwg/PGvuFxWNt9VU19Qc5/pXACKxRtEJC1+hKTaJc/a3S+4n1AxaT4
L5jwvhWS5rh6RH0LKjj58oUpofeAVO8qJFAvjgdtW7XBtJfYaEx12Otd3N/WNEOVqaQwIKvDRbAe
Ocgf02kA9lwCD+5VzsR8NP80TOlXoPGGFcDG5+wPgEV0cpmvLPK1ZAEdO07/8H/3R/yL0bYIjH4/
TQS0tEwzHpC4v4OoeegsWf1kIJwhbB1Er+WHgTLpzZBE7JNE5M28w8vfEqCuPzoMtvmc3G1gXqNm
6Js2+GgEwKL9XPNTNSMqd7mua6yADkuQ8ZvWnePonyZpGp8W4rR6tFQeRApnVP5pAamHgt8UVC52
AD0/OsivJYRE85YIqMkLLdY7HFvEaPoEkVYvtlYcJu5XZHB5GU3GczkAeKXhZLHKe57iuV3AWvyU
aev42qD8w+rNfMq2ZiOD4L0aE95JcGcArlvvqqB1dybIxdHwYImQQ8eIkWMwk426Om6rhe1Gm7b/
oshZLz4U9zbT7FWqrriseNj/zPGOkjQ+Q2PgEVJASS5PNl629bmoB8f0FxNAXa459b6xgpdRgcUl
wuxoR9YpDhVQ1cgSmohf8YTLo0mmt4/Xnsw6/pH6uzZx5d8WvISU5qLN1rQ3FqqcZmxUA35OsNRA
MZv0YJZI0MF6I54AcxnCejadMb/OmrxkVXvUHZqwU/K4ZUW/XAqFfDPEuHJAIWLU7dJ+l1TaQh6f
9+YUWRqSQzpsrILgH04EOvC+wIFzYE1jeda79wGCeGCM35lR+3bMm6/WQ97sygnv6cZIm8OCqOi0
ctcvxkX5j6PzWG4cyaLoFyEC3mwJEgS9E+U2CJkSvEfCfX0f9GJMTFRPSSSQ+cy959b1VgMmQnLW
fhIzGmEIayYSWO2iRTVD01uetmusd/syfnaJvVdUsUkRvYZ95jWWBr/iuzE1SJMKoqZkoyDbgh1g
qRJ/7T9SCbeNWu3tAlsprVtyLuDLuFEJopAL2sd2tKFe93QGvkn4YHSDS3ryKu61OpvQ33Ntl0+M
Ix4CclC4BMywFpfk4m7E9zJ2vumPczAlplzix/oe9R/SH5iifhbL9IIHy0kGfDXbFJ32XGFf+LLs
i9IgXXX2JDywlMhJZRZvZpRuIUnh66nXVv8WzpOvtiCTgx+maS9pUPp1bB0aheCQzdTULkYiL24D
Plo2WzBB0xT/lakd4kjeOm3q9YQEmM7V7Lqtqj7r+S9Vv0b0nmRcHiqayID5ccDAWqnJMSWuSvnI
K6qHs+TYG0151THNjODel4+pYM5S2a+tTFEmTs3WwASpbWXxlTJ3gcbIGJx9a0osQ0ocaJFcZ4YM
WkRnAXIwaTYRh9+M+V/W/kBDIEfndhqRctFfxDR+cYPuOG33iv6SRoBwkFMNfNzY7nD4OfeesU2a
sh1EJC6IwIW2udeSlWp/Wvm2SHamsckcNw5uWvM62keThypasNu/hT3vKkhiZNnQrCTHjGmVROMW
55uQqqGA3mjH4zVTiKm/gGRxw6pwK0I0Jw1IvbipunEdtKftrGP75f+pr+XDymAWw4q5odhc9BS2
MF0nuPf4VIxUQ9GBmHQaTymhv3EYuJb5sMuzmhNnJ+a93kG9SYsToaboLOC/8ESN2kP4BSPGNKqB
QyG80xBOF+quRtxBa5YFAzY0dnC8BnJyotGm5QEMz3vJEAUNGXlDUcyQw3KrSNrNDuobZGC6ZvG0
Iz+XdsA8LlM5+9hj2Dzl61SnNaHEz38S/Y1oEXpBMGcd/BPPHBwkEhteJmG0bp9+JuiUMu0Nt/xW
o8VoESmvGklm9aNBWQcyynyx77Yl24t5wtdpMGalDMhpbpTjKMoVRfYm1I9iYqJhK/c5tT1nEP8q
mvgCMVOGM2AvYPb2zJOgcLoju+YUgeR4aPMPGAvzgCLJ3iO5wFS3KPSQwbvMpjCJuGWJoA76pyMY
fnt6hqOz+gJWs4yOxF0RlxK159ABJyHeZUDhlVRrm8Vdnp1QPdkG/oKIdyRc66U/B9coJu0h4UFu
VkE7sCvakrkCxZchz7m0b7FJRgQuLCIFVnxacbilhrbGkyIxdZkfZ/YD97J+s6q7iswSCKUraR8N
eK9Gw/6EwMwOEFHvpKQ9Ar5n8/uasKkDVLVhVQ0x+DfhAB1bCNIxbxRiV/lLosLLRMdF+Smhd+oy
Lk7km2OPM59lhoOSvVTOpvJVZ585r4gcbJEZuapaEn2iuDWQDxJYpIGf/SSyD3JePYf6ZSxBijAU
SlRUXTXQmYyKy/6RQ7wuzCTkNNqwviU5toFGzOtkYISBFtEkS4iF8khtmS+npAtpDnXUXuZJpx1w
Tl1inTv6pVkOj3r+gPvncc8wdwZhFOOXq2T0rc9e7X+Vur4CC47adB9b40uTKdsEthPdxarpgvc+
KVwjHc9mFf32avRmJUvaDPMdPsTBoaSKNPREkyX+RnDEcU5iEViS4GCNgHgDq+YW05SVObZrsoNu
AQZbeb72rbYRhf4J2fzWLVRMKrrobIW2ZykbFud3W+CgCxy3aFVEKrjtkpXJfL6vx+PkkGXdD8X/
q6K+kfAjcQ3aFbUpPgLyVAXiRkAvbynCHEX96pXyu4eLnHXZucjpELlT81AsjHn2S/E+0j5V5c2s
wqv5pXS3BvNZ0P5m0iHQom+9lfetGmM5tj8GafTUeTkq049kJOyHT4YD/KMVDJuoaS2e5sXmu6Tz
ApUP8gbxW3otcHGzv2Xo39DQ9JGNTajch3G8FiGCnSVhvaocHmFzFzr6VgD7dORqVzdsZPRlUfIh
KxkK4+ltyNIX0ZZ3abB8mbeu0L5aaBSGKuhY7MM8fikCVI8GNaocdoS68lb3a9OeqVhWhEX/DsfW
hNPrZhu1d0WQI7wl3t2y2S3HuzkCZV3dG+x5aoOCX0SXnKTL1ux2VQQqqj5Ii3cO762ajC9o8vZO
Jdz6+DLo9I40OXIvXU1lxi+nuZW84SOQLGLDLjkLQ3ZaGC4OZWW8BBM7oumbwlChP153IIdshurw
5ViB68TMOmxY7ebcSD1RSTEFa7fiGYI7Fy1kxgrlEP/SOc9N9PAKt72MuyXU/6EiKLDSo8BT5kvk
uEv0c33Skr3cfmSOfZPjrUOIpH6hno2Vw9yY8HQVPwHGXx4jtAQRx+xc/lx537wpepI7tEZJfBCm
tZXyv65Q/OWl6OO3qHoYOHYKoFZhrnHcXxCqwrcwJiKytwYUxVOeX5raYwGCjM1SfCuF/LzGPG7W
eJ3gRAruTpL0OhmrzRo2L1Yii4tE8zgaQaKyzsLNSm6BBoDmlrxyeONYl4CsY4UxmF2igOQWcy15
S+VaoBYmq+DBYtg88gg0xkp6VX+d2gNusCEIQhauSp2XPhxEoKv4iOCEjbS6Qw7R/CWa+sxUA9AW
Q38V7oiDEd4GSyIU9srVNTEL3+S2sxpAeU3OkrK1bl2uuz8Zm8DIlneqwjeD6XaDb12ud3ZUuaQH
ENGJmUoMDEG560W2y1PklJBeDSVcK4xKHBY/3CgMCobKJ94v6+J1jB/d5/NQTrQKaELHZ4p6fo2a
NGvcIFjlV+2v+JrQ419K1JgARqR9vJt27cv4xHA6p2ubUrha1x9MBRzkzL37Eb6XL7xui+L46uzq
K+jdFZaWCZPiHTkxnmw9ewnRLQzc5HyPlwzOQJ8jIeonUt8yZid4ltgmUktOLM5G5TsOSkbnVv8n
9Wvtc2B5W69n19kjFBAv+lHhFlKxPBN05jr/aDgcCO1ITJl8sBwBQvKbX5HUYZ6j8SukN9jnrHaV
aaPXJ/NRYoSxt3xtXbofK27WVbOpsIjiLEcdMJ9G5MAT0PZV8Te9QyVAp4zvgjKU7HjAvI72kS/O
FZ+5L9rhcIUbt7BtxG88uxRBK2oFnnt+NHLidTwn//hR8JyL2atZEWZ7Muq6jJ8J1SHGOy+o1lL5
wFODPAAP5xAeM3njKD4t6Wbo93p4kOxDHh24/appR1EcdsyNfak6oBJCByPgG+1LaHV8gZDhuTbf
S687YZIg3by1fjH5Wv/Ig0MxW0IZG3w2J4xR2O9Bwqvns8I6PTzV1ndjMzkdD6aAR7Su4eHsULsq
xnnSnmyVw+xFbh9a5Rn1s+HuohkNH9VnqfuGfRTGJS13YXppCZStRjTrMHPEJWi5PU5PI+RNeJMT
Lzf8DlUAYAyqtoBf1HwI/lup3qXxlEOrN5EBKz9B5kl/VeepMjC+TRuuojsnEQJpxmwY+CgGYxfF
Oio2ti3pj4JSEQiQvXmiLGj1J81Ax2TaOlH4oThpDQ6srQFVecv2wM5POnp8PMjQmmYX/43OGAyp
prINUgIR6VC9NPNwb9fq0WDLGT+VYJOkPppOvdvWmae2O6g2Q/3CQcHjHWCI4DkjKYjFBROz8BtM
dhCh4OGxJ03FK7QXwpa7ZGcp2+kx5O40H4Y3lZF8hDLlbEibQSexqUeIvXY+U85avAZ40LQXHpGi
OvDtth3/8Cnot00Jx5JlFyetb1anmdclDE4GCupt3ux4iFGhMQ6/ZW8R6oRk1zTLr6SRgPg2E3Vn
u8a2NjhVoy9DPpnjwSoPbevL0t4mEjXbc6ortpusqX2mRdu4zCUK0limB7+QHNHGnWdys3Ig+/q2
Dn9my1VKLovqNltru8KdtTYnTC9blXigdFeUf5m219Q9mJ0Aiul8qbuNDrLkj4+C75B7st7YqTsa
a808w23h6+l24xntb4UiKdrqDpUZONhoywyxUC+Deh3PrgzWoFnTfrHGlYqtMm+q5pdJtgVBrts1
IWDITQIKg1OI/Opu02P0Ril3ouRkIRtg6y9cje+LzUH7RuBHQhkKAgWxXsk20q36R0s54/xSDuot
azdW2mtguU69kqmGUpxRq/qC8TC8ZPCx+xP2LRbePAHBT/85k/+RQsFyScwSxapCpadCSmNxgUAX
V5y7MI50WJ7MVfY9QnXC1BQP1FtDO4SYwSiI8MKGfUkf+KrU9sA/FyC2pKBfNSbzlDXqG/NN+ou5
UeYdqAgK+E3XA2TZZtyI5YO3hl+dXJp+y1y/gBua8Q2+VpqXfC4Yv3cNkpyzR64nU6V0Lnq7nP8C
/TJZEQfL1wx4kE+XnJsGLywbK5QKL91g7jpGeBx2pHwZNeqmxzjSF8q03UyFAOirt0VQ0kt3i0AI
9EP4WGALbK3eV5tTjegI85GMgvlZqFtWbrHY25zBvCAZnAJiN0muXDfKaWKUFsvnjkNGnx46y0xj
MzKS1zHd+Em5bVqOjzXgg/Q6rD80usJVGh5CPqz3fPQ4iNVgl4frDInheAVzxjallsEB3Ga2Mmyt
mj3zRKd2mQ8QX+qoW9OErw3lIOLtPhI0y3s4IcMd19a8qXMcYgwmVsNx8WzNGwXgLnFOpQydlRPb
wzuXRbeIFgIgDhKbtYpiqt/GH6PjTs5piKnwfKScASmd+hqlSie7WoX7cx1aPkieCvwIARakc4tV
+MJ8rf5RiK578o5RwPHJglCsbU7StdYctejS8uAw2M7vzlcxuaJCIoNb7kKmVLqcB67ZMOIn3c5H
rSYlfoQs3jl3IJcxBFYuSLE6/CLK0SToTN1Xss+vVkablNx3WATs8v8Nypqfb4IBx6rmM0Qm+ZCa
s341sI+BQ2FRScykwd2+br7SmNXEjhYKMSsuHv2d6BnqJe5McEGd/l6UP3K97ps7UTM9f6TZDL8t
mTfUJxteJ14LvrZ2x8NDFEn2FZ1n5GdsIsj6a5fTFq6JPBxSvur5Ci1i0hlCkUK4EkcpfZj8msJl
scI6rmx2abBnkWHSQ/DoB/ZFd/ZA5Znbdpvc8jmoDYILpDcG9mOO8tZL2OBXqw6/7Ipd3XjmNBgZ
ughs3XfggixBsXYdVSQD3d6ALCUFb5PlI8TTJ6/V/s2kFcRYui/9H7486AE/ZbO2u+3kfNnWrgXN
rkN4aPy2JhhpeGjFIeqOjLESmcklCCWkZX6KoKCxHkzetCfHxXDhZs7xfcR+edFeS+Mnt76nxh9w
BLcVI27+TwXoL+QfQFwgotq7EkWXhfbea2DjNL4Z7Gt727PgplZHqTGfsGOy9By4FvLM1ZGPY99Y
qYwzNrxDXLHYy1poDNiZ0IXPK3qBkncFBYyxVInqfMCPxZGGPrUGvsIRifWV+lh103dKanGpztZt
wUDuzHdt3xGrlAxuNiOMhNFwlywe+A0kMDoo6hILgNc1tKk/0P+tM/lCgSp65j9YwlfMiovqH0VJ
bP1greDW4c2X8jVZZ6mzS6vL3IK+pWHwLJPMKbAqm4EdYvCF9dYVZHJciLpge871lTJoJ2Pc496m
okfc2DmPNHnCgIpc9R0SnDkwFTyA92i475QTdoWQgUm/brK1UewbxAvFcNTJ0kDIQZza0J2q6KKM
dylB91txrhMjgmvUokZSjwmalJcZGfwMsze0PB4z6qqSFhIIczkesPYQY8t7wXHHS1edefysgc7S
Bx0GoAadGNyrbdicIpmMyoUnwUNnPXmy9uVYsAqAJrWUrzxWUbGloKUCiK8m0/933Vn1+/RIciQH
B//OuIVShpdc1VilPYdhT5YGC5mdiVkQ57a10Zb1IfNlV8PDE0JhIm+X0+cIUxSoj5JuShYC8Y8j
1uAFSEUKf8czt0N9nfPHNMCcla9SRVwCsho4tDS3rJhlaRWTydQE4y5y5F1YxXsxCz+ETjtWhCrT
nKINRGKLbqTemKxVzU6+L2kek/GPS3tIBqQKhMKId1LCqcos4sJfYhsN1nCRBmR42U5n7MKURFN8
d5log+mklYxP0FYWUBqDLYmRKBl4jMOQE47k7vLMlXK9mnUJWfVLWxGPYeAIdoq1bBHaLaHRpkMQ
/RXG57q+TvVlGgV9xqkovwmk4XhHZxfdGk72svjUmnlTTF8Z9m20nsVny8k7kT+VkPIgKTbqFwQy
yqfRduCsK88u+Zx7ZSMjLxh2BkOxClRCKhK++ow6A/Ya9qPU4ljhZanPM6e/3r93VgeZSN+1xEcZ
NbusQTmN2YSdBeGGcQuJBUxmJk0arsfGuNoZ1CAeBGtk5pxZq0EQYDgfMyY+rHibnkm2BBA99ISO
Am6t15dYsMv65UPuUs7y+RmrP0VD6kRIuHX9pUNwaavUzfuB2Rc0Puo4vruW2Wd4beU3TcWK9f0s
sqtuACtgwfjT6icm9kH/2VfGqnMY7V1HYFNZ/S5rn2RjoXe/z9Erog+PQMR7huoY4qTpj/1bpteM
O0MDGMgSE67T7kRUqKIjfGwiS8EoZ2MnahKkDJsIBX24C2U0tyzcGgXHj6071Pt46ftIeKFOY6Am
nM6KXfihw8ZFGtuc3ddQkG82UgfanImdQMoy4maXnbWUjhwz2PoQXZFUz65lU9ds7hoGtOwe/9qC
3VDXq76VcyqZM5grag9UbqnEdgrOh1ZDCqhZUdZuqDSUcYHNWAz1O4Hcs5RwXQUSzfjEcpQAbTc1
tpGZpXsJIiqr/+o4mjx64TG2xWsM1SV0jAAViHELJvwKRvAg4SJECCyxnTfhrNWou03HRl+lWm/t
/wye+4QkSfoX6NqpNFM/sPkOQnnA5EgLEbdvJVKKUuSsZG0FlpZy1YsOo6G2CUbGW53Zb/K4ehqc
SsQn4WPeiVL/wPXW0w31nqE5u2xqzpXQfxopvJEEu3HMYKt0DAzime5nMVjNkxZtAKFg9XgtO9zo
QdkdZDt8yZU0cfU7hbZeQ8GdJXJ4W4vB2CQ7V+Hkf2ZrffdkmiaF5vVTdsCMvVPq7l8XGJjJaSMq
Vl9FYbnDFGFPUGk11X2bJR+VHGqsXpZQwfIY9Boqm8omyHc8qgokgeZ35Mw0qnJGKZRCnVSd3zqX
vpOKwX1Jihf6Dfw9TleC6wpRu9gmYX9ltw/IrmW/sMS03UdrOho4dtfZqRjTuxwMCQvw5ABmA89n
S9HQkTCgVgz8QKbrXm9JnpCAhymGbjJvZWBDEDTa+KUWGjmdM000QKTwh9fRovHeNmlzSCGnFdSu
eO1ZQ+LXXSNxlNGfT8SZ6aRc9f0IJIjPUVFfZD26ZaX1lo5QBAU+ApAPB5Hnd00Wh0UdTJFc2woJ
6kmIxb05ODLriFrxxzD6RZMOqxxAICNCCGsNkTc4a45sAM9kk2C25nABK0o6sq31u2g4GQzZamKo
jIBPv7RMnv78IBXmWXXEP7Ph/bek9zG419NS53ZXNQErHjLqh3M+G8melPp9ZiPdHgW/X7YxGIMW
ifk3Nsahg/MrWcOtheK8skdOlaI/KCRupMiJU748weq2YLQ7z5eK5VCiaNu2sb4BCmJhIbAGUhcK
pzLFTsNYPw2yb2EFbymn7ipCwMWP6EFxfQGcf1JmiffGLHYQAdgflnutDT1DiXeVQ0pLBJKWwWB4
NwQyVvHHyPMU6ONJTPYDH6nWdTfA6WRdSCDeAnpLlR6fx8jfaDR0lB6+zXZTBn6rMWbWsjXtx+xc
oNk+bIXxdaNvm44rdpmOxeQbVMwZu7uo9nXJVtPKT01kbNP+0Ey9n+btRdNwUhrOM1aCU528awsK
cln7a6iNMX/lXezH2kujYcPumFDktGs9g7LkmCKbtKHFTRRjJoHkS8htgv5MkPhIVlRJOXPr85yZ
Y4ZC6H1MvtPhc056eOPHQvuBuwknal61rHyhPPlDR1DSzFyLDSE+LRSpBev0fDQ2FQVI3CIapRLv
sUup1Ug4kY2/JHATDGn1IkvgStHrrwrtWMvnosTSuhojPEtsdzLWjIDQiMlEp5UwH59b0xVy4gZS
4crTXiHNLf61wo+mxfZEp8xh5klIzaAOspVpAZkgr1ZKV3DMhmm5GYf3xv7U7E/QZ0SNb+zoUaUf
hB4w6hnos1Bk9vmxbWOEhvq6FeGxiTlgumyXgdcOu4u6xFrqwImCdpvkhleAICsFs0qZJLPGhBgL
GYBkB6V3WAWT0kZwK6FongrFWgfawwvQVXBQph+YXCvj2YruXGqhFxufRYEauXUY/f6BwSRzJ9rC
NdwQdYKGU9uoQcWrhpAdNNYIIKidjtX4LtvOSclYLmcuzuFjMgf7VJv36tgTiyJIeyvo6tjJqXt9
CL4U4NKsII5lN7M7LYgLm9BtyCDmpJE9JSDzKCBOWTmyTtkmxMiGeAkHwSJ+GBgjgTUUmvGuU4th
JCCRRR+bh8wJzG54PYQTDgqwA4W1oYlk0AICxQ2d1lWpd0v8gW6SMV015HXNP03kV5VP5z7QweRY
V5VFe9dhzR4YgwwtvYZAhh6IHafmFRGSH6bRtioKNhJ0sqCmrjrDzdjm/53Z8lSM17g+GwDmVk4s
b0OB/SOQzw1h2pzRV3Umh9KQDjXrDyO3/9VIgqTZvlOABBj3ZdUC8gV27YQjmqC+0kdwnFXBn2QO
b4QRHZRZfZjRvMeCerRQWhJ3AtWdlBYJALylXAsYpGoJWdge/VD+bqNTUIfeEEjnYuv03MKlD7H0
po752cm1bTo3l9lkpM3OxlGc+xQ38E/hfffmMcLsP45AeiB5PguMKyHSnBiZskbSDWC1nQVNu6Dp
HR3M/uVRm1PQL8VZDA0a5IczQ5Xohm+sfkwxFD5brA04CtMu2mmDzVz5VzDVNQeP/fBZjbqdVOhr
Iyj/5A7ZcBy+TF3mUZVe6PE6OpFOQqfPnM605KdmKuBddJ+/k4GU/Ce39nmKJ7erNSBqsm8AKDFA
rSWt+tYM1bsQ7dkY6gN5mIQEv48pGmZVPUK7JFB94IoUL6ZhEWcFMitCWY38q5n7dxZFlOZb07q3
kebHo0T6RHqa2UBD9gFDZz1ylpN1H9wb5rJGjmrJwn3sVO9V/9H102lO60fRz++yGp8EaUz472Ft
pj9ivHYknIbjq0Qbl9RMkfDyg2POT+rME5Q8Ej7cMaRKz+O1FVV3eGasccKe/VF7hHsFRJc8+S7d
ZEDIWuXG++qhhjoJ3A4Zr6ERaT/2GDByrODFxN9y167quPXCML51qkMuLUmPhjlcMsTrrJFphgZs
b+QJP1WiGFAKnkcpe3Sz81rI4cNgDK4wqIP2s8sV608WeEitlKqqACLMCAk6d4VFWYYY5Dxyob2o
oJVgCUPR6M5tyaI/IQuRvXyZmUDy41OPrDgPxI8V88jDcV2z4rHoJ/hbl6EQoAFjvI+LkHl+QFu+
D4316jTxW2PXXhVqv02LMicpy/cIyQDh5N7YNCcIl+QTm87ZcJrrZKhuzA5ertBWWfOhXpYIFnd4
0HwggpBlyzcM5SPq7AtNGCe6fWzK8mjpi86iCTHhdRdb9zosyXlmOitD4K9BTLKLWF8Q5pXiLujK
9hW67CuX1zbDsKGPTxhQbxWxdKXIntJxHJqzXafPtlL8vBx4SlGTNcpPlblRNPppqSMG6dpHFdyD
QPxSIKFo7Df68nWToo55ekTbVj5QNn1P+glR4nUo672hpO8qHxKYVoSE23rp2KBT+cEcHNKJh22S
f8HH+lIYo+8/D6SO1ICd0p4dWhIf1CUlwkApW/UKbUH0qDPlXArFTQexHZrxHLXdv0kUFz2TvMKs
/5dSIh1jPhp2zJ6zUSNNaW0GtP+N9QXB5aotswWHMGpj/FCs9lIoxUmfEG/C8ZsmlOvlB1FzFxWk
gzeneKfs/EhdEaramzlXxF7ZzCylfmuXS9URHMpQHOEjwYHI3M45kq7olUw2B4kDCCJDmCl+g/Kl
YZ9axeliI+LNW+xN6WeewAVS/0rsflB44GH9it5rpcNAFdFWb+DmgUa+phmTGlxxIVKMFsEAr6yS
fRO+QFg3BIhtxy24sJZzMOQ0gKuhar0Ge43MODVHxdDGbKjs15rJlISdbtJ6rDYwTGCWmNk6XPAt
HZTG9o9gWEqFL3tkBksRNgU9eDCYBx1KCAO0ZQVBE7sjcwkJiEs6jeSLISOTI38AsRQR3jdiMMdb
41cwI1UFPUKJRPctTpEs8MPZ4QdUQfJlp22eVCQZhb7of6tmWg9MyytAZB36rN4hdr5mG8i2SXNs
d54yCPokQ+rX9BIkVI1DcwDrsRvakJ4sgO1WYzFh3WwV6Nv0zYw4pkZBpyB4sMiDS0trJ5U3gRUr
7Z9jeZGg8jQJQFvp02Kq16CPNVoDZRRe0iUkZMSyPXXbhOtlwvnb6YjBWSsjMQs0MMQwBLBN9qOM
PJVQ+CW3FMKVHeM1o0GUi1e9tVyJ5VitdmuyKtgGjig57Y0Zhpck6X2pZoQ2dHvK3k1wFmg9U46V
5Q0IYCG3cFJljJRcI+vZzH+18MmcCmnehup8nNh/M9dNqpvVP6pq3JMP4nWNzxlHX8WH0DNlXCSK
BAs0WPwTcm2rlvGw2m3MGlEZ3IiYvYYFy1P5N+HOnQm54kjUjRtyCc0x2ZcY24odDgayhjKX/xjE
q1bvYtU8hnq/R9etfuBs8/Tyd/lrhmVciq2kQcCfX0aYQCoYxIABLgHcq4g5VIEsB95h88OVuBra
I/rGVY6tufmeEDzJIcNj40cUFHp9xgbkFuQ8IG+p80CtMVcn0AcQHsfdgnZV031v/rTStRNb/qSW
PCH/O/2bXvhq/w+7SK18449N4w+BDS5NLuTlqi2grztwJs5Er6zIqeOGy9v4RFjZKcJUgZ2z2Tkh
q8hanFN7fAJwQsZSnRgeM10MLeVAXjKqHSQKd1lqfbDm1LBfbfnbIk7K9xZzMUO82eIy2/P/ZXeW
ffGO6yJ/n5DQKvq9jnuA6w6SLwtXwsYSrjlfTF5JB52nifyACSTF9ICAoointYxkv5neWvZP1Aos
i57lQvPO/kCnsxR6VkCiENaSKstsnF4VyTIEBUimFDcKs1Cj9gGmMH5VEGVrZ/h3KZw0dVFECWct
kJLh7kRU6fcZStnq1cFgFxvvEqp9bM+s3yHWcJU0aJLS+RjhMJlx8gsIbi2W6zZSQGPw0OAJgOvC
HzXWYWR7y4FCzOpGQ+dRy8PWRlzCfFVAGtDkSxQ4TEfZ+nGgRQ2e8sHyacPJImroR48BIsV+CPY9
aHbBBLvE4jdDUxDAfQwUoVI0UW6hNFePdD66bO7amgEC4+4WEJ49jq7MpEmgwZtLtj4hVMsa9xUy
z0n1M5gwJuocnb+vIECrZN8x1OnehoVmC4AX2GFDJqOgstwywoyDKTmQXmtkoSNL6psJ8zWeaCBx
0XI+MgYD1JZ6s8xSFFGugoDC4a6OGBMit0XO6UURMIWYsSCmCKK9SngGE5isHleKmaDLTQHLVawH
wqee4v8NoKC3MZM2x49bpgap37ZERg1EnMQoCAblY7KzEzfGhqZxW2AsCfTCUw8M0FiT0Yx4FcuY
OZzXgN6JEa7g4+pnidxamBUavptpgtYHqGaI0l2WatuKXyE12I0hXuLSupECeiKlq2YLEUTQybJh
vWhK4yo5QGvyDGf53xaCJxytStsO2KacQT8sjl3Sr/edghkxJMqizMkNGaCgyGRnIY9FUgwTk5ha
dm3wJDG1bGaQ04pfoHEVSr8m53yto21AH+ETnoLXul7xh4xJ3nRRDWNUWtNObsGH3iGDeFGHvoib
PhriHazsZdWbWK+t+Jel7Az6m7VIgTlDdfOzZcbMm19mLy2WriZf8M8u8z9E/dNaz/G/x38CTOZQ
C0+S/9Up3Zf1MjE2AgzoFT8NjBxeso40A6P46OsbKMP/nUeoY0xAl7JOH04tSgw58nxsMvCd8b9I
BbvY94RhHTrprv2U6LGi+SWUbvKM2JcbGMHSYcIwFKa3wn5Nu6sh/YYBEFMkMIZFPtmryPlzwEck
duUdu70Zt6l6y9vXOL4N0bva/CMyPGs+rO690l5nBrYaa9dGIkopfgMFacsfJT15j6ZqZKWSI/8e
xNUQJyXejtRTTvw9odEG3qhbeDi28ngJgyvYcQzkqxg9tInaUF0Beh8eCKu07CqLx6y+Z8k/U4ca
nsPOg1F6E3R+40sUkS7rkVQ8KU+FMNkBNomF9LSC/KCwse3tfzRteu6HeYkVrnOdhCcIYWzc/+vC
Paecr5OIRxwbt/B7ouS/BtV+jgO4Y2lkw/uw+pe4hyIz1Z42qQgAAOBl+TYgl2Ni3zAhLMhnrjys
YREoGCvFPKJVJ+c6kutiSAB9HIjSPEphaSIiTinBBvcpB42LhdCTHVa2KZtEJh100oKvwWHEqKY3
ff5eFMIAw8E48F6pxqqJX/vpvW8B2sFkyenmLCycRc+kO3vJbRrZy8wsTHlimLOlg1N6Zr2ph7/Y
/GSg3Lcsapf6zmJ6YyPsRTQDMhspJupyRIezqNCdCjcvqT56A+mrsV7M1kl6nkEXDeoGQKQ9e6nM
vJ3iJCeEiCsjIFJ1OAHV5Ic5FuHLWH1z5UrmGwluPOqfWQgE4q7Ev7P2kFHE6/0/Q4MMrz/4OrX5
JW9vfflXTRDFL7a9y+x1y/gleI596KUGZmKu3tbnF8mmm2iO4RKfGjlgZgD1M6uQ3ktWaK38kkSv
5SZMHnb3lSOOAVA0YN7shhQkFNXF3rJ0vqhTZfqV8mqwuO/KW0FNklGCOuKtpB6INLeUJrQr3zZL
bBMpNgFGK9O48ToO7ZWoT3QUIHGSRwqMZJZfy5JSGwUT7p9wQM3tXMvhc1DYY+cHp7kY5W1G0WaH
8D+Yhbc5JafKFheHAtiQsFykjLwl19RkVV0jtDE/DMThpdOTS4tM0vgmkt4FFtHx7mYZ88joxW6/
+IEwhpvBeyFtnfyrRoXWaG+j8xuDoihZiUTxDxOpdZdc9e7cLN1jeRTiKqxbqO8c7RwlV/49jbyw
3Kf6BW3+KCHAkQCFIyvU6dIxXPPwoIm3FluUXrHYo2pMkHom4w4jEDO+edPK004XwcUWtKLd4Cdo
Ta3hP47OY7lxJIuiX5QRQMIltqKnKImiKImqDUIW3iPhvr4PelEz3TPdJRZJZD5z77m4JkvxuJj8
5vYwevnr8rdCp/dzVLPjRj1JJ0qvvh+ihlN3egDCACSd7InoMlQ8pDOWV0hLZjKdZKyOMkGbYbvH
MT2FI7Fz0z9XmrsaJATBWFs90GqZFjGjJsmJ5gnEM/A/g3ACEwwYmBaA6o4JQjG1dyrQbIrpdkqF
PDM5Q81/BBT+HaIBDSIm3V53iWPzmV3Pp501u3GxZOGH1Z275YatMn2ImW0aDJyUBvbml/fxY9vY
kJfiJ28ghSNqUYyOH7IxL0j1cUGM70YoySyZtvB/9336GluSNSVEoTJhwFnsrCG5ENV5nAZxtJZw
0XC8TymrCtVv0gXQ3pSnKVuaNY6bJS9mVB8ll5obY7rT08nTNblK2DWG5Nba4ZV00+ee/OoBm1nr
ohOTwY6Mz33O+CqT3wIh20AaL1yEZb5mzs7eCwbcVu6xAJgVJPluTp1DQInjwpwEkIEe3TsCvheR
OiRNd7CYWnoy2ocBKS5gByNKPknUSMlQG0SO1eGwFDarp2HeJyp4cVyceFb+KuUo7qTTe1ifD2HH
grQYhte5ZjMZsvUnRey5t/iRspCv7sKDjSoGdwHfAIRH7DvZ4S5iLg7HcTOspkEjFWmQ2RLZRF1m
/lQkcTpy6VHqWztAyZLPpdX190uuax4wVcnC+sUS9snV3c6Ma7ZwAjKK9ciLPCQoZUpWhqvegME+
lw92Xn22Rr+fwaYvjst8WRgtfK3BoR2e/C8NUW8iSuoubIkqttxzSq3rkfHAJTA/NRaFRQCvkRYc
qP4aZPoJe+PzYA6wqf76tH9MLdaMY2T89VDqKHkrsJmGyP/NBV9SW30KSjfx44LzmMmPqgF9jJIk
4sVKhMFxGL9UfZ++5UpcHcR5Aeq1pqme8DJ95thGypz0bvKvWAWyFsAp4bTm9+hD6nJ7XnQds1hg
FhGMj41pPtq8drg+j4M3nFvXOEfsCfsEukj1IvX8VevojOHjs7p58UQtyrq/WFQSID3doLtC3T+N
nGNWDl2Uzpp9z72tpksLZd9zXgcV74PuN4UWVinx3hrqbNfZxaEPRCmwcd3s3vGxWLo7Z2ZOX/bP
s2s9wZU8uVZymlj+tXBgW01WqHGsmfIX8XwKmnlX9vkFKo9LGG5OwLkhQoY15vgSJ9EtUKxNtcZk
L5kZF+Dac1o5r5Ab3Cibamw2FrEXvrezYExniGiyRD10aHljEe5G0nSJHAYyHhA9AZF6KFmL4jLg
YAexcTY6okDJpddcPGRqAQvv7irjz0y3PvNNHNqz9V0EgJ8KJlOahUFpdvskpBD2rhrcSJN+xf10
mFHpJDZYztjdWGW3XXrDCOiLml9dpqwO21x+kDOZJyOqzlZhvqt0Xs3Jq9uLY8J2XUG2mkLE+Nbd
OjWeLe8zARIGBpzcgBiXE/tQMJ0gKPZu7j8hYvJeKt/G2cwAnMBvjEdrJ4YqYjNdADDk5g+Dtezj
7jTMB9XyBR/+Be50BLaLDtLcRJ3ezy0qQttkevhpz08j+lFCiZBnRzBOW394doL4GU7oI1iVPRGX
BmKkfg7QsCKA7mLiICMsGbneKkEZRSEx9rck85GGkPmXZBhogHpaVFoJaHYEz0XOkAkeigtpsdlz
a8t9ARk04qGvlDwn/LJc9xw46px1qPdBb8lUIGBngXxzvfA5pMSFPXkEWvcvIeeuq+JDzoZBa3sv
RXWaoAnIBf0qikNm0Z5503wIYu9U1j8dUt62crBrZMfW9/EiYCU33Ac1WifnFp3dsHqU/ALJ9kxa
AvR261lFOCUq+Vmjai7B/Y2Z8zZP5ntsiH/hmJ3Ddt6AkPNu5ZQ+Om26yzQKSFK5HJcBHcby3AyP
hdO800jaEcyiQ4zci6a/hwjmXWW5oRvif+UvAKkAKCNrBpcQgqXiPHuHWX0GHEhFuLO7CwnApXzA
e/JVkjBYn9phbzbHOAaYxtfxZA/XueDQ3oMwjdOlKgo4UkATBJewfk+S7wiQmsOvLl+m8THyMRQu
0yk6lrQIvn2W+aFB6kr7mm/K9gIqaibWz/7W2B+rq2n9TVV8FzfnJPlsxhdGr+PNLJ7m/IMVyEhx
b186b8/sjZ6v6m+ev8vNgzYPQh1FdyhB9dT+ygsejOnfgH+T9apXfLSMG1T3Zsl33YA5pMDDJ9KJ
HzBNHGc/GK6Qvf6kRB4My8udiNyxf7P6u6sQn31IQE+l/FH2xeRriwJ9sZZtka3XyDXy5zkBZnVt
9AdVth1fSevGXUZxhbvQM36RILAu7dtsMy8jC5SDKV7EIaOsrN74w/fxCRIdtxmapKMt7r3i4nr4
Lx86EvOKc1pjrcV009AtlX6AzekPr8Rmbg4w5B8JlFtZUMLTlieXX6ixKXuh4HU3B1qkKJ6kOMHY
aOcv3d43/Yc3HEMKv5YjgsGfYIU93GfBcZweQWfUCLnYRKYPHVZYPKnyb9S8VfOLzN5BTc9ICeOT
1z2U3aPph1hj4ztL/cZKHTPcTNS/AQiewHbYrC4s1xUZhqznSe9Bll7DRB2jC6SX5ePl613KQxSi
JwUdmaLFqnLo9yfqOwPjqv3tKPbd72Zz4JUNPkne9xXgaQ80yVtY/HTqc4ZM3A/vBrO8riBy7GaL
U6PZDZyRRCe/9BawNLvxwRv2ub8V5NCTma0PkXUJ1SMFfYaF2/GAPXx75T+Ttg+chd1+pRCGzXNQ
P9rzBttmFZFswgl+LStG3t2vo/4sfa3yC5lOUfnKwN4MfjL50lFFs17kGVBMXr3gkgmWSvIzdx5C
2uYmAOc3fZX2w9g9MRvOHJgtKxikjYMp85WHZk5wb1xN/dBKKPeYehf23WWYkLgfg/lf5JxydY/w
quiYqpKb8+QytlXvdC+h+ZlgaW544kYG7EWGQOfJB33FnIsxz5OtPyd28/mYbhSmgg4kEWuTO3NM
V3b+u/TbyznBiweyyZBiOvvlw8RZD9U97sHjf+XtVwwpZrncHgXHX/DmoyImOQi1TLzp84ds3Ebu
zzi++/I3kX+u96L5eo2M3KUivwZ7dkXmZkyL/NUPgLuqtdsg8qreZXAS0GbcdYwOG8e7WBTRWBmj
s7JBt+y74KnvDrp5zOZ7r33uzEflPrrNa56dvfY9QZDlO9adh/XE9K9tegb4LpynIN3xFxkHo4kz
o/gLQrAD6qagjsTQh01G6TCcAP88RO5vnR3JaDeQkBrnVJwneQXyTIvAtnrEGffKR29gOIF/YPKR
yOqtllc7fGiwWZvZFtPW1KILenAHhEdvUfjnWy8MUFyMg5oco+JLMm2yMVTazNwMdpRMleDm/rbt
eQyxH5RvOYNSLgHlv0z+Y5X8a+cHC26N+Z7V/5YHDI+psXjfTOCp5h8TxQGDxeReU4bdYXGns5fQ
Otryoa63c//Ipm3EZC5fYkwDKrj45TFPz/6EsGfd6HeiQMCDI4y7N1l02vLeo2g3D2bwxOIjYF6r
cRmMj/0CLsBE2WnE3+NcgUOB1pMFpbtORegS4+y8kWh/CxUqZYQM52nGVjcFt4iGIJQxmkuijZbc
ZdpUQqdb75IL97Uooi+R1t9Tlm40xY45tb8eleba728p7r+7SjLDUCwXW3J/ZwLkWNIb59GlPB51
+9bnA7r70IA4EoIZV55aEyJCjnZO6JXvkqVdJd4mJ6Sz7vIHU1agqExA7WaICBagNp9ILVIWCFWy
hnxvo9Zd0Gti+E3rChERvG7PipxNabcI0gNsFGxZ/qB8sA2LsgV1QG48DiQXbf5o7U2PkY+2S8a4
Nh6MxE5o5RJHrHn48p3blQcK/eA+Y4KMXn0ndH12Lb1OBmv9/8KTuA1UgE3N6jPazjkCXK+LIiYc
Ll+0GT4eblbI4rPeNr1xzIhRYbTrng1VsY6qgM7ME71VNe46R02PcFxtA2K/kzAw7ibU+ZlAv452
nDfDWQc6klsimtdjGXfbTnMgypgGqpr939zs5DaFalZKlriJOKjJjMGxtGsd51AgDBfLpB1NPMOX
sbfucyMioDFrmVcLcbIpoliW5lSDdOnkZXIxsMnw6MPIV6ufgsjfqUKRU9KSZKkY6vZ1vZB9wg+N
xbubps9S4GdpFjauUxQj1UZ5r1K0kmXIEbJ83lD6D4pwboRL3BdDTdK4/+MxLDcKAHIOaLkaAC7v
e3wYEqBLouXVDuyvVx4t29hBXvbGifsBegWJJuJuMjHBsLW/j2t72neN/dcoVRD59GPn2ULpqMRK
90Z0mIk+32ZDheq7YcROYhvg2riRWyadhfFmm2A7Z3QI2pH3kVle6qGpLiZfcNbK4GJxdw1O9e3A
tiHKp71nS9Ie+5Ir3qbp7MsUtoEA3YuSdRV1uCJqN7sWqILa5jZjCIosx9yRjcipaVrrCH3pamrL
ekes0WYqPEK9hmTLMlIhOFmmfsu9TkY0c3ivMLata/5VkgmD9mr8iIwF+MmqxRc8YVSWvXhxhP8E
hqXAsEjuWuEXjyqvaxIy+11QvXczokpPgRyNc7s4aPK4pl6JhximQGDI4ZjElD4RDmDI/qfWwiuW
eQlC8oirNtP3ZjM9pIv2wegD9KZVs7MFHbxfkfKeM/LG+8JuBiI9UVB1JDdBm8DDGTFljzFPrM10
p6zRTFgNkDt+Y+qDyD1NuUqetJ4/VJsV21nFO0PY1roDUIgv3soOfuG7u0gTTJWrkHQXtJx3U8k/
4rYjNdFsgVoGBmdP1Owyz8/7mOjITRUY+KK98Dbm+KCAGXmoahLjuW9npPTzZWRqt8sqlsmOFh92
GjxReAX3YzkAYelwj+SxYI3RmUz4wJwN3tPkASCYS9Ba0vc86irv6JGJRQ0SnuGwIcxvy3u+1cZK
xCl0/nTxVrv2M/kyeAPS7KHPXXYZCTaCqL+YRbLObFZMjpvIbdxgQk+Rkksb00oV2BhmDWJdStqn
LrirxqFbDyY8DPS468Zn3DXYs15Zo4vYWJafjTVkd0VJqIQtGtwzqPwh54crElsQG/VkcRSMwhQR
uchNGfAa7JzzTOyTmjbJ6X0oLmyN0gRFvasbsGp1sJWM65BK8zHYWcE6gY2yrlx2ZFE/rlrCOIhB
jDdN7+Ci8J9GjUS+VROYfKRVgLT7Qz8V6GiT+RZHZHQJMOlbJisvSe6+8k3bUbL9MXkGuDrbjEf7
4Q34voUFoXwCeHVzkpb1sdJUAuZPAGHGKfFlkMFzQFv1nAZ8xkkytTxA0SGTYmBKFP7VEgNXO7GV
HJEggJ7SK5vO19Ddc5ZjIU7yAXqc/+znMN1EgAWLuQWHOwLFjEzpja69t6SLToEl7pm7CY9T2i+r
Wz/YV5BCF42Jrk2D9SBNCTi/JleUN9fV4PNaw//OYPvubJ0cS4vFl2A2gVoofGpzbhFTnmPZHydW
n4AtXhPO7JWLCSh0rU3ZsRFQU3iSQ8QwaULbQog8b1mDvZFVWtalVyj+pJG487eyjE9SKj5z83tg
jJRMLtH1kB1IGW42shn/lud06Keav6mhMKuH1o2tQ2xBFNCEuFRk0a2U55y9kFvdy3rCozP48C5w
2wYSJI4P1hEcJ3eWjTi4TSxj18zF2wKdh7CM1tswxk0qiOYIe7n242U9hd5sjpiMOzObUiQaLw60
aX90KHcd+RPDfUbgAyV9YecluX3L5iY7d0gxR/txmLOjn07fUaklcS3M9/pg2aZmPrkLeehsoaZy
9GIWSiePJKIj1TuVHF9FzqqAS/rVIuqsspdMKp74bePX+OvoFav6N++Z04ZR5W6H9p4NLiruVrGR
R/ro1sHzJL18j5Dd44Yk2zLfTK3XcRiy9u6zGn5fcXZrgy0kyaV+DFMqcdunGFUvbK6HznYAzxvd
NehgI0XQvpDb6pPPCqazsIIsHE7Qz8HA9rG99VhPWLQz63xAwPTU0XF53kyfy/NlcckMlIV+sw96
OneS6Kx1kYM3nZG7TskfDRl3530ws/0MLN5NIa2X2DOikzlsOnzt0sOV5HVkilU23jSWkpAkW/xy
9dkeeR9l11l3zhi8idlc9RaHqY4IAtQuIuuyxPPnTNxTEx5qj+c4sOwPZczPpbAlvXF3mmR5q8n/
SMYezUiEG1c8K1+HW2DzvGVsdSf24Ep736Hpb0vws4cqMTL0oNc+yI5Oh5VpiHLFw8OdgGqXTydo
4IahdxG5S1mKeStM8KdCvGHtrzAOEE2HfoqnqxAveQG8wG6bn7pdIDt9c84nd1iblI2JcJEZQTUr
yfpKc2eXqWZgeAN9dsSwn3m32JOgjrDDIJe9+nOCW5cxQ8Ccdd36yTXOFTlbcXVr0Y2v2//RIg1u
YnNtlPn3hI0rHBLQ6RFbmEGZv1r4V8NPd7Kk5pQexYHt7hLOXYAu0Werk4tt8LX0ffTd2ll3UieY
p14CMahV7b36CXBQcl5+J68OD1MHRo71+MJnDvBFpYxGHbYgvEkieXJTf0nBAzQ/eoQDsAdJHAcP
Rp8RzOpLnxwW61T07Wff6ccseWW2+xuF/T4W/YH0t72DqkYZL2aNYWbsBpbHTo3vWP86yZ+fWgy+
NCulEo92ukwNfFJBtZfdctd9RULBN4PPIrFwOmZlyaOa4BdPgc/KnPysHthWj4cHLINx1IJlbWpY
sL2nLaYEAM2sivpoOoaUv62mIa8ln4almofRQa2ShN2rQxw8EQSMbjDW7TuKPIgyg4nvhHUAO8hD
v6QQZ9BUpgpKoScspsn+t7f8a8VAEzCntPaDvS4n18FFgyVWoTBb51n65ARMLpPcsPg/O7HKHfkw
2z2aHYOQPztFZVRxkScJTT7rXlJvyNW1p1+wU1gkQism3IaOExlJYNcNKS6huaPaB69kWSTP++xG
LQhbdYuTwyBHUdpY6tX0Ztv1Jat2XPsboxl+vQyudvjYzYBYehcdZtfrvSyce2cmKbxOu/X//0S5
/DZzmZyDZHrzhpKuqau5vC288zmSgzEAtw9inK2NcRtm/zOU3LM1U/E75rSzX3BV1Bhzp6E9IH/h
C+v0DxngYpP0GlWhc0gCbNRCyJe2wEZjTQX111kLtHdhq9uVaVSvUUVpF1eSxNKsutYtmCATd06l
CR90RUI6j8QBJVLoGR6xn3mOqazskqtL24oO5yufaLejP9/xhm1jATyM6CZbsp0WAxasmsI9ul49
Qokq1JYc8EMr9Hi0qwjreo+qu3GZZfrIMOLhBKEbi0E1XI2Zr8LcueBg5wFpug2ExMW9V0490F1j
3tJ8zjQVw3fAeD6MUC3VHAWRQO4Hc7jA+aXDS+D2iglqsm1VnqBlT9lMxz0iWIAanvvapcabP+K4
Kchoar38aViCbYJMv7ecUfyx0bxoyQdpT++Ipqlw2IsCADgPhvFth4uCvXVPqRG9JhGzwTGsEU6X
mPkh/bDjHcTWovu8m3rEOEH4YqfiXQQ4xOPQRhBnsiWube/bCammEGEgReoAa44B7BOGFKs2C5Od
woApOuc+hP7IAAJ1ZaN8/25KF0eOLPZGO8NOq66kLK8Ma/4sW5pRMmuY6bhHVeidGgeghak21xpK
NAp1lKYK5Q36xgISQCqwxUH/vpolMZzsIjruopu5INKIF0OgLElOCLxnQyR8lKmPPT6MtgkkYNRe
nr/py+m+anVxzKuaQ5izYmxPICrhK8gYP/YU5ff4UAiAbQ42X+IpYQLRpOBZSafSmCicaN/P2c9o
URGHLvaDqTjG2fBbEFu58mtJmnT6lFbZiykba51ab2itPrq4unav+RNVyUKrgb0/RciaPBKnGFZu
Bw9pteUTIEiHd0GM9ZeOUYi/v3ntaga3mb2WrQdsOkkXBjS3ADNl+HZfhVPcycbbTonzWqHfmhPx
4zXIpx1d7gqJ0mI2uPErIgfymBO6Gj7Mkmkr4e9gIxox7NvOJaZEI8gyJioLm+R1Jci8yKmme/i0
jLoF6zXLrzehfHQLaLCDaZ/sduxWx6SJrrTr4E/DOLoPLXvrVYmEG4yNILTYisRbjIIQs0gPY5JR
1ufeNnHSDI7awF+beHtIh7HyN18zLVeQJURNkKVWIWKXfg2B9Wa4pd4GS1Big8Nwzqg5LP2qrejE
JW+ESBV6j2Wj3dgdQlrQRNm0CNUcRjO6UMQ6wBUejXYf98jcfMj1TR7IvZlFcKw6Ep8CMMOLOA4v
Kcae7tC6CFwFFJOOrmUoY5w6TneZRftUIesTFqEHVG4Mt/KfRPXMfOtTr8PfoTO+crKWzM7FEgD/
JMnmq6nMK/BYWoYiwlJkovlymse6B3XmxhjjMxxV7QhbUDgz0bFyftYZVTURpSyjIn9v8T2hVBYH
QVC2McISTqnnijr+0mH0TjfHnyHu6DC4RzujPNQ26hhhEpAcpdx9w0JzKbehScrJFPKzBhRtLCD4
0jPyE2p8ybr6MRHzeRHiteHIa6AZSHQaHWLxVFdk5hWFc0xCfW18nvda6fxEUvaqVBZbbM9DMDOO
xl1RIbvN0phKwwcS6RSIGmpz5I9JxlSdentuxnefrLtO2M/zEu+qZPSCwxDrANd6bTUuR0KBh02S
iuDJrqWy58GirCWZLEPw8SLzKEbTH53jRWuA1SidzGHlLT/Jx9uW9KT5BUocfkkrg4mUd/1m8C91
xxnR1TYhDsa7F3IFOdYnqUS4nut7O0zu81F/ccTgWEsxZTA72OOG3COo+w6C/lSGXrjy2v7MZxFp
8e4TBO5gHGZJCokR+ySgm3wZHFLCh8lIlxRmKDPap7CS22mJ1cir16kvnrsWg0lsWFhXzVsQGbRe
ihfTpdW2rserR5gRc21Ol4kvS1W2/zB81msyML9RXl6bDnbvVGBxiCXRZrOkykkUk+1s8Dair8J1
91uV5dkS6uB4AvFOSewLtL5nhdZmcQe0KyOwUc+RiTFkHt3m0LzbsZyPncQmXAwgGcC6QoUwYsbQ
w3PnZXunqjEW1lTkOl88sSOWbEIdHBTXa2EFX77NgMgfw4uw9lMsrygp/gi+UJtpgFfvteQE2uiw
I7JN7hwGJyKkxQ38ETpT9arx7F/n8dtTITs7g9FwugSHjGxm+y66JXaMsanKZwbMjLo7cyS/mTgx
oCcpU5k+PHNXgb3IPegcBvKtupLTqtD+RzR1VGIxzNvMUNtwY5EUjHiQUqIiRsWagKEOoLCYCJO6
kUAXsJPv3nLtO9mZX0OfNMjJFqMgo/fadd7MMHxmqvVAaPB9Htvc15wxDJnXHRil0eJacnT91/Ry
xfT5X+vkBERwwptsvLMGVtfSQ6LWRunxSRPCsNs+DgVhfRhw4jtX9YepQibUtqxHTJczmAp1mSGu
ADxAmlRgJwMUPytDBJAHSYIiuA1vAd1MliVPkbCHY5Mt7Jt+NTvTl0iKm8OcSNnOQSnkgjPe1x41
OkNT803G+is1vDc3jlbwA0c0TzyAqgbqE6OpJt+hX95iCTgDfvSnQWwu3uLxhNxozUz1M0Pm0CJ4
6rA4Sjsldrb2KaWpXGYdFutAcQwblfsyiPnJIUSABhoktbvcddaOQq6HaRLb2wJNTusQh9AQOwAK
/xh0yT9J44+U1SRgamA75btSbRRhYX2OxDUP0pyUs/h3lOmr17p/KuAZpGtvCwz9RfmqtcJqTvUt
e8AzuoMLUWc+WRrLf5BmAr+iWHaieP/Y7kMaNV0MHI7cmVWWb/zKuuKHxZOALqyYYR7g3UokQU7x
YB0TPunt6IKTjLAoqmRhFZKsOMWY3zoHnuaikSHN7W+ccZohfvBn2OxGgKyt8o1yS67pMnhWciON
vzHXb26QXwqS5WUvn0ERJ4/WQOyJ8OC7lhNI1LSZL1YUMO8Jl+k7/NnoOE9cUYBl/XWdB+/2mL8H
CULSKWAEuID28jCFkhk1t5pAp8wD/oHbmeNX+C2+CirMJEHyMY/JJ8B3K9D/5jlr0PmzjyEZdqGQ
gaqxCHt+6nkoyRh5T5bPzVcBmS6QEa1j3hbdq8V+ximhgvddiYi1IvmnZo60sZt0WvsV+5PCpuap
HJjujS6b5QV+TZP73hLqgesrZPOD04KY62aXeiC1rXlmQ5x+ODVDQU95576s0FiIUK4jc99ryJ25
X4aPdavaO6pwuS8t9Fppgpu+QJaMfhLhNblk8b4nYIyPku9nYNXWoS0YUU4orGFvsp90JwXo0sZC
j/wVDhKJxBOlqijujBRGVTZOFtLWY4/gl6El2uUEqyKDU97aZt0rUOFlL/27oOoaNmYpN3q8rUu2
y37vQ7CT7IStnH/dsqFUkEYyGjA9aiJy0cYb5haD5BhlGnrU9FMh+CzK6Usu2VyDAO03uy88Kz/9
5BooeTO5zliT5oQH7pNqupYS96UeUaj5Gcy5wvaYgFRMIPe14newyyLaoBGam99BGUcH4KoZsjwx
PaDeCdAaUajp6EFS8mTabYO8uwVunm0ymwVCIQiQn/mCNlH5AaPgVpY9mCrNnIB3pRIRBawOFy/d
WRFRwIQNa1TegHJpJO7nmX3DKifUN3TU3u8tgJQKYKF2LlabuVvbYzkqgL5n3KErM8NfZzwOjWVu
K0UEj0uF6TbNGyJ+gmi6q0hxMtTznhHyR+a54MLwm3ljBQ/OZCVqFj9BMBwtpxAUlWzE+1k/trQI
Q0rr2ImRXD8PBFQGUwVSBmaQeE3IXL1KhMZA2clls9yTzP1sa/e9DpmBmQKwXTC5ZACb9bHpx4N2
QQHDdy3W418ext4KUX9AQWdi2mLFKF5FNXcPLZnYWEXHXWuJPYO5s5i6dtUwQ8R2Tz4gkWUrWwDt
tjCd8ySaG+kNF8+3oHQF6IG9ydxa8dwdrRzpZMlqa6sW0UahcYvMNnMLJ2nY6SmSzEEOewi/FgCm
lbXwmjBBtT1Jo41fkm/p1gYT7lGsG9bH92bHaKdElVDXx3YiMTMb+6W95enM0X3EyUD94OSEVQ+Q
MHyipvK6ZAoBNcsyWaKM3mNmWJjkbTLAw8i45gWPaUURmXmqxyKbPjdlYD+73XjnhOSPuilKaWah
hOV4KH4J7iKRlG6G/V4BL8n13E2Vp8XaaoJ0M2R4FgZALsKS/dnBcT7F52Fy5N6RpCw6DBmZJbnG
3iSmmFrXR7XZOeI5Mau9goI2YFU/RlPxZnZ5f8jc8uQGgGcs4ZDUY1pEVYzGhgANwkYm1lphLT6Z
5P21OdRC5VZfIvLBSNXBqwI6w0SANzttyMLt+CrE4wSzVHqQ2uMfbYN3iQz3u/cMwq/RdVYDRhok
BpMXAKzX8bRxknk/0AgT1iSHVYEBIfYNFNTwRq3F6JOBuUX0jeWDo3qNpFkQkJfZ8kZH/q9K5hFM
J/r0uWbLkw9Ey362I/eEvNmI4IjbYsZGg6jG+ZY6QOsi53NMTuPENWlFwxMcX9YD4ZNubRiuvoGD
rA8BW/XsNeebM9UesVD1GwHM7gpV3qW0s+dBkCVjROa/1q2eya1iSsEbxpXNPJYdbcDEAfIQsGA/
XZbcwfL2zNVX7EyXqEW63tnFZRrtF2eae8ZfsGgG13zVTnaggGdv3eOorFEW82OT4IHOHMI+uhEC
UnB1zc+19l+a/l2Qaem684lkEnnH6A6mBYAzrZjudt7c73OWrZFDhGfjYj+pIEZKczoyaQrZ0pMb
zHSRbpQsHu2SJBIyFVsMdaMEQjGPSIarXT/D05N3Hds2K+i5MYncJitXj9OuBJCWIN8m95kPBCBM
g0EiGw4tD+UMktHMPyKWR0H2G/rNodDJY81R3P6lPve3p5l19OymGnGUve4YvGVwpZpynbIs31G1
tZRJKDZKsTFS5zmO839BHr6zBYT70bPb9dE6BduQhr5XM/sypmTIw0J+hPsQEKFX+mdfSM5PLHWW
3LjoNBvq1LE4zeXrWOGFNGBON+VrO7g2KmU4qj7RJBbR0YEitoQ1eWeV/zK8OyU1kNMN6BXHhwTm
fo5cyUR5FDKHSQG0FpL/VuCIk/rOyT+b+JzpngEdZlYMMJqanZzWdYzlh0w95rbfZmftiayPeMCR
Ac0aInQcmSu5HEy1YnaJAojffy6nNcOWOwMU/zILtCCftzR1A61pQ2cdxvYKE6u1iRkV574PaoCF
cBXvC2JtYfIyKnc1bSVjK3ZQ7L5hoqIktAdIkdSF9hcJMaueVaBBA43ZaV2X5spG65KnK6dmS1TN
0XfnMAYu/N04z/puyhjlkdPQr6hpzkOC7SslsZwKENZkRIgsYoVM1A75TQ4AMrF47neN73Npu/ta
3CpMsm3vYfGItxWhZBlgu1TToFfp45LI7iOUHQ2aJ5UdNT45zrYTDUvHZxw+hMgP+uLT8K4O09Fs
yUxVOcFEMfccOmkDx4j5GxYGvGNVv6tOW5Qvpb91rRK7KDzPoDfprwNUMn6YbpZc1SXcz8X1awBu
mQQiXXjACQNMoAE5nX3WT7hmihOzZ5zV9Uk5/xCg5Y5ySYVFGxlytCUEkVgtfng/JZoaN+9yZONz
APqATHJqb2bVfciAYzF1vCfZWbcy8aHmm3RGwE0qKY1VZDFazaqYXbfIXrVtbV1RrLuie+kMehhr
AgtoB4tyfudIUJPYCGvycf11lZTOqyQMTTZt9GGXmERdDRKBZa64tDmynTHr59PsoBTuXVejWrK7
Y06GKLgXeDykfdNC+lzDvSU+w0T3V6sHNNMO9DjjO5fNf4yd2XLjRrqtX8VR1we9E4khgR3bfSGR
BAdx0CzVDaJKJWOeZzz9+UD37rarT7hPhAMmKYlFYkhk/v9a3xLd9GzPcXB/3aAMnw49Mzlfac9p
OoYnoQZsNEj7z4EDzrLPxju6JNVh1qExqdzP74qBXtfk9MmF7rF706hAeI5WW8QOQOGYFe5lJ34x
y3p40FrHWPXGpHZB35PkOVqnyCod1EhlScADR4FiTLovS7Q/XCh73D/TV1dJh0NrDHsVdMXz8jph
FYOBGNf2F79wmPzwp1nc0e3vd4qYTyN2ijezCR+0xjDvizbD4sZvX1+eE9sm6aRy1lHf0f1qy4qF
ZxxuMwtBeUP54HlBpTR5Rj6k0al9ILhCDHtO3myzIG+pUiez1qYN/e7iNZzzB0NXzoVuV/U8wPO8
vkzFhjp/iesnb1R1a8jQeb/W9ePRz7dDgUF3VEzQmxGBPKZwF77qMh+bcmvNuhqeVa/JTYm66bEo
4Is3hmo589fhGJo/5FhSrHVa5yFyEZnkIxW2tomCs2oBqg+dUd8Id6jv2hm5T01Y3HM0JNatgxPj
UbUoDuxG/zo0Znyi3EZIgTnZn5IaXXsRriXunaR2z3FTXywJIo1/+bWOgF0L32nvWvxadTqwUAvq
6S0q54/SCqsL1b/+ocqms8sd11S0p+fAa+CCQO6ajLtZc2CN6d1DSv7VytGst7JC8JvlWOPmsk48
x0CvY6BeYCGkNQfoMjcRCIrthKj8USMrUcEjC/Wy2DWyHTl34B4VSVt6sR08Lg2OrTJD9ziF3bsy
2uZQYW2FxzTugbSFVsBPWqmdOkbyhOLicUrSlnjLcT81qUQVFeEQyrSv6TzwzOaeARsM9UyQnmsX
vlzdEcXSAU84Jxmg8ob5L8kKAL+vm0whEZqTzPFY+x5twSkvfDkc7LifN8HsgMbnDLqMpvwIgLV9
G5H8AQk0T0ZMcCFVVJp0yjdOER6rkauVelTTr22/TDlPpHlXlCUyEFtsHEFQYVpX76NPZoAcoaLP
MEAn7lVhAZi3jkbCAISEXzLMG0AY8Iz14bute2bO7PBmjtRmpsW9FqbdekPP4RyVCz4t9sJpwAwV
td/MqOPyd5LpENowkOGjxLczVDdxY5d1szPgvKml2R5SwpqD4uTq6NSZagPD0aAE1PTKN7q5JHZL
pqrUjLalGyIS6vpIoWRD5zoIHYHMLOs18/KHdsiD42iDxXZSpsBZPe25a9h7lQBgC1U7vaPywy9X
RpC/G+mCGJu/iVbWT3mJCalpAf7aTkrJUcjbgVr13TRxHy+GtjoYcCOdzJ+ZFgqWKlJDIFaAreB+
tqtGyYJr0g8KzhreqLPL496RCOzsBN4SyU1toZw9EIn8leIYs4Ckfe/A0CPQpR4N1FOrw4epg/3U
dKpYh/QtaQmL9jYWOuRyZL7lmOmP0kA4GHA+fAiZn1MrXmkTcmnT0oZjDG2FNixi7WbSRspZFSIa
Fjkb3jbeV+bGKG37juU9JlxNqnXF4dilZrRrnaF5kwbsDYHJwmKEgCFkpUdnAdTYi7UddkGuWE8H
fcv8xIqqLUUVZCaGiD17ip1tNZp0a3tRl6cpBJ+kAzkD91HT2b1ucFNAhJpzlHdf6dcg7Kc3fcYC
xS01nSCMtSmSrWXTtHTUtRllOcoXZ29MAK0J8TsWKZLOqOsP9MxYR5ZxTbBjL46miO67cjC3seqS
I6zP9ias6mJzfWpqSXK8mU2IUAYXyc0McHLRaVKwaKkO5koSW6g1T1gIq4tjYfvTnRT/GGfrRZn6
hahu/EuqrQ/tshFVCglKyG1UZdbecXR/hwQl/gEpACtXnU4PEs2BNzTGj1ZYH0mdVQfXtVuMJK4g
ZSdPmJM0u5CZ7AoYUftEyPvgybJtafJB6TYLOzjaKBVuGlvTz6404E2lhKF0bjydslGCuXA2zWg5
n7mPaDSRk7auXSioQeuTXDUb80a+oGaKKIJ/SJaRg9bYB1tmxWnoWM+6o8Fce8DFBXDDumthY0Y1
i51ORyeXjDn1KbchhNgWz+6wSANtKNIFC+19bUfdOgoLzDsacsRcQwyoAefravdQWIH5UpLn1Oec
gbk/QYeJ8WnMPtWtUAKv6gacsUWNrCloxH3nL5oRwm6FtinsjAqTFeto40iHCvXk0OKEOiSVu+ly
f1iGtZtcKJuOtZkcAq1PDqJPed+MZY9E7vMyWsTszJlebDmdvrewYE6jpLpqNxmI/YQbn2MWhM+7
3S4pnO7RLfXy4tsOC8GQeXwS7FkEhAc7pdFUeEHZiFPJsuwxK3P+lPAqVIvTjTMoeWilPx4cjSS5
FqLXdUMLgVQVqrUO5fi7gFpsCSRjD40TwDUpX/qbHFv/vu30g2XG/eMCPepCo0PhZfjbNj50DLLH
kloJ/cE+f3Qq0kzyaLgw4B5mzJNH3awkbjsqOeRypa5tH2ZfAye1bPg+6FTCfFoRL21wE4pZyjHI
yFVk0HwrKmHcZcumjeLnCV+S14nQ7+BL89r1p/GQAeyK/XtWefnicH2i4Aa0HxrA6bq5vn591Mr5
69Qx+/7p9etTQywhRLIjYNutfRq/VRWT9MjUPksm59RAoMXdGm8Lqa/HfuhhDTMCFDkLGpJ3JRYU
iYLC5/JxnPIy2wGW/tkPT2OuIUefEz1dO+mSoNCI8KTDHTxdH7ED3IPeNOB/GDxipmCH2nDFnr6w
RT09QtVX04/a9KYGxS7sT5qgZGY1y9VzhTstG9rK88YJ8EhEfd4dU+qxVcC0p+5qCKp57J7npHPP
uYViOnYVY6SsnkxcbNugf61tfdhrdTLsqZsLkE+p9d4Lh1lg5/owPWJ1VKn/Zuvs56EULbiJ8B7V
GFPh5QheH7XL0+ujWlLKoVsDqpDvWS52yKILdkKWM6hqNmmS4Bue8etF6C8CK6l4n1acrxuQoXhs
G/MwCbEzAr/cYhy1gPwH7R7SYJlaxl29bOKqrj0haW1ZVv6bG5vjrrHKGGSO/M2My/bwr02Jy3Xr
xDopzrXTi4VxitQO+gDBJwxrLGNoI3eN++GKhhwLbijYRH8bo0C+KApk3ASW/qJLWq2L2TUs8W+E
jdMhyXHxCOmV9hzN2C6jENBxNtSPi8KmYyE7an536CdhHa8b2ivR2pwrqCpzkH2HV2wTltDRxZYQ
DnOCdLkvrVCVTJjJJqodyCSK2W5/S1lz1Q2GINvx841CNbFHBePc0bzdOxnrX1kX57LuTzFmAq5p
RtNkxPc0DRNFGuuMyhgem4a6wkxD/3FCxXkrW6oDRsp8XGhWulw+zlPi5rSCSEGE3PGtor76ENig
iDKzAUnUcUsDtqEVhITMuFpP1EsI9RIWxFPNeJv7yTnUaeqigGelhsMS/Jlvk7qmgvI1FkbJdcM8
p4ZgmCFB2NC237cOfPsRS7jGImul59B+FQivFRFBLBUNR9+Jk3AL8nrNRDwNCQqPnkKTP32tUMPc
4uuITjaIjENUiwf+8DXunWknJ0j6Po0cFCnrVGWQnxrKUjWk1rUPM3OdN3f0RgntDil6lDArs8gG
pKgEjotQf6BSstJL9SN2K9Y0vWtcxoTcJj9pUkI3AoswPoNqS2i493FB1EM21iyrhHGk9kkG0HJS
QPbJ6YAGmEh7Dpmvyw8zpqA00MON+9HfGmMlj3nqPMbRY/Tpz6a2dvN23IBpil4EH2Odz4J0bvLS
1mUbu4wcFjomf19YP4TrLKl5i+ktD5+CRL71Vk53O5VPhQN9KiQadT8uscG2LPZth7kok+KsIlZt
Zk6OCLO60IsTlgzZjAF3oqUmkbCs+6YC6OGQERm7Zn10XATZTeQIyFkdi+GsfxISF72oyUsEIJlj
AaMcEpq2fvKzVJ4qiShv9v1NvAxJkqKdiyIcUSvGIDxEsJdk/jUNjRCnmOusersbj2hRCuak6Enn
cIs7QKyHUCt3IwggLTKWwIR2eks1sdG0Sn8M/H6hQxUsVHAknxAW3oPEzLaF3kGG6YLoaegVSowq
2g6+Q7m7T9vNoKvo2dDfhd3Lx7wu4mcwwIcK6vBN2ZJyjaBzegonEyl6MPw2G1D7Ua3JPZ04JDYu
+H6OPLO8zu88twunlZHCNnPdgtpFFBpPM6tpgE20hcpByKcsRCWaV5SqrYL+uvbbUB7NUDbnNtXw
zqXLYMLszIsiET84Q0HhMhQpNhEoMSjcx30YdaOHDCumGuAGL9KH/QDkOdg0gzqPtDceoF28+7rW
f0ixLGpZr1tLuWD25avbdJRDmQeuWy21Nj0aHLDxxKS6pVbg2u9Jd+nHTwJE+9/vrddbaKlhpxsG
vLepYxfnJk8aEhJ8bX19mk1pec5edZCA64BoPGZ+OlVL7UK2RA7KwQrectKGnNnHC9rZXmNmza50
sHHjvSKggBkICwwYhjJw4pNYNmhCpo1es9TDwgh014TOUdN9fIgzzXoo1L2DzI3a94gjw6zolMhK
bt2MhEIIkYhQUEMiKGuKe1HPL+mgDU+MW59iBAPSW2GwzYURPCrtZiZsmivfzD/d8lkZ+LoGszX2
yagx8VsmnePCoXRvZg1+F0Rp7eIXASrJEfekCvXXrPDp6ObtRVWwo4pcaFutQJlSGwI9cIaGU29L
3ev96T6eOnXnOG9hgHRZTmT/qCYh49QeiVBhQUxdkBwfY/pexcM3dIjqce6zjQvrdaMr09+kTZi8
MqQfyDK0vo81YSLKAkwx0S1Bx1Ih/EIa+FrYKsNFTUBxMOTTQ6A1O6Tj+SpiCenV5Aw+hTVKrmAY
mg2OZkbnucFqNYysz6Kbb44A/mjCYD5R4qXXGilCOMMIR5Lei21rWxjrIqJfoYKiQ8Ce50A+1ZoB
ezHIhlvViekNTFE0GfVdHocNiDkEl1Uco2GJYNoCxZUATKT7IZrW3Dn12KxV6lRrLQBHsgDrj26G
/yeLvpI15rkmMARsQKzRYYtHZnxEOEsu9SjHlVW8FEj24IYQ4VA1DQQhxxjWSuvdbWCz6pgn/Fqj
ndRc59CWTB5QjDPffjRDlX0gAC0pE0WU+t3iIjgHdq6z2Apr+0GUyBXQZzbbUAvlccyg7ttBaJ7R
jMiVZZkIVdr4maWvBizOrI5awdUua4vAo6YI7wY3/sgzGvpjCQ6Xyi8YoYYFqXLSR3ZwcVJmU62/
/PJff/+f//oY/zv4LC4sEnEhNH//H55/sO/rKAjbn57+/anI+O/6N//8nT//xd+P0UddNMVv7V/+
lvdZnL5ln83Pv7R8mn++M//6Pz7d6lv77U9P1jnFj+m++6ynh8+mS9vrp+B7LL/5//vDXz6v7/I0
lZ+/fvkgoaBd3i2IivzLP360+/HrF922rzvq9/20vP8/frh8gV+/HD/H6KP4tz/4/Na0v37RHPtv
SuowERxHGtKUuvvll+Hz+iMakn8zlGU6wrZ0cmNN9eWXvCAU5dcvhvyb0m1lgZdlLawM0/zyS1N0
y49082+WYZg2ShmhG6ZU6sv/fvU/HcJ/HdJf8i674AFsm1+/WOLLL+XvR3r5aqjQDEnIhRC2rZuU
vR3+ofLj2wOlNH5b/z+1wYmLmKg6FllprAMk3r1IKQR2Y/uQNGQJ1+oSKkDuJiyS3zf2Px+h0K5u
wcJqwGd6D8ACBbbog9UtkA0budCcGmIPHR5aAj3KF3ooz0FakC3GiuOmkZE8WroKWRICYRqyun1E
iTZcMhN6f8kSIUNeQs4K/65f1uTJpSTnoAg6pUzPP+N0JLNrKr8qaoV2Xh2ECmkEWjDCvI4COV3F
uQHULMpNMZLDEy1Pw258+MOx/scO/eMO1IX+8x7kwBmmUjZ+TdewDU6WP+7BCO4Qw1zZLwjkGfg7
KtFzTilq1YWjs21lkx0rn8C9wVAV/oM2u/hJMp+yLHKoQ8bdaqyjMNnbdmChz/kh/fB7KEJk2pPM
Lq6ZkUtj0rFhYnhXLjQ7V4zVLdeufoeeC2OnivPDZBLNlkTYQDq/Ml5FhaOObuRNWxfpGy3NAUfd
ey5zeBoz+VVZVpWkLme6J7HAEtAo9fu+R0wLmwvFdxhWh7aKy7umwJU0gwfrKAbczazhL1NojBfM
h+ilRsbZxQ0WT0VPwyRJ7oN2Gj0nKXrsl2V+NPj7dQSEIOikOGpILVd5t7QclkdRaQwP+eQBfcEv
XdnypU2pf0kZuB8D00/logO6MYjdrrnrUBN1UMinsXVeIIjIhGduUxPKjX4+xEQ+PF03AziL2mCx
WZjLTbpXjRex8/H/x+2qK6Ppax8Eu7h61vzS+TRZCxf1iMg9BKrWyUH/DX3uxSEA9huSAvSi/aS/
9FFk3Y420J+/PnP+/dJzDCUtR1hK2P+PE0cKw6IaTJC4MZc0pND14j6tjPCxt9v4jNVo47cd7ndf
utGBZY/4boAMg2KXIQqzKSV2WQ/5APPwpY+ld31murC3qJFQAAlzmy5j79jPaS/fdaFiDBQp5DQz
7eEjFllUHXqsvLH92SM7IspCl08kC4oI90g9lAZI87rfGb6LjcnsgS1wK94NlaXfDu16afz2YbTX
9cp1bkpbqQNto49B0XqB5clbZI4qVrYJkf7aCaI9r9/p6uWvd6Jp/Pnq0wUTdWHplq270tRdh+H1
j1efMVH2CasyOziC0SFr1ZrKYPXAjFg+++TUaWaMT8Rq9zbK8BPpuk/JPExfQcQRbNcZ04raA3WV
eKTBLxBxkRcwfzMDtcQY1vm9m6fpHcIunIRLXiE1Shj11UlGkCdlkuMz/N8NJzaBySzb1qFuZRcd
7mAttNPvw45qnvXG9XfuRFz7lIQt8jEaDKGCZW3hoYVGR/shaLvnv9496ufByXUty5JSdwz2ENLO
n4Z3chRM3PwWRNPr4KT7tvWQQxdYVb5v4pkT5VGGWUFpHRJCGLcRMzXDnzdDpMRDx/T/FkBb5ik/
0x+ur6nvYxO1Dy1Ra6y98jMlK05gSYGm1ut7Sw4FX91gJJuc8JvbJ9lO9rZ8TqwQ0F1ckMmWk5Ux
ZK31VJviLTKmlDHSjdahqbkXFN8O4vt7gEA1AdcR+NV25s2QgAFXim7bKMk+iLXmhqPHD5C1xKGQ
hblO6dBdBGROFChkFSLDrVmFE3dnLIt/StPWKpwiuU3wY8JcEi81ucUUO6LvzMq6Fb3a7E4qc5vg
szxC050IXKe7twzD7jIMXx8VTv9ZQKLfFSyo/vo4WT+dxpbpGpZ0HGUys7Ndc7nf//E0tnJ3qnFV
jTA6wSNGWjreJzLuIWk14VfkvUfOfvM3Bkeaw7L5sB3U8K4VlE/WQPvIKat+FVb0EbOediW7MH/q
aRwwf8+aj4604m6s0lWIlvBoW7wtBTF5rFOhzoWGYlcfWuQ7VUgCb1HFD41ZWgdJFALZZiBxysRs
vxWF3NhoZj7RKFxGHD5YZmArXSynz6n7QQCtBJPoGP3H4V9PtXYyDtRu599/aqkGp9vsLMk/xUDR
Z7l6kmXT04fHe1Lf/PV+NX86/3UhGR4cJkyurttsf7o568WkmxpF/4Ov19Vhqqd3c0DnjdkYl0iT
/IgH9hK9JetRa+0Re1OrsM8jUeOqKl9T9LW3sR9NpPE5xeviZKABy0KhP4Mktx9n+gCrFm0RWJTi
jHhWCAga4SFTWn5qHaRGulHsLAwq+A3eqwDclB9VxIrbdDrDACcbCH7bsfwTBVAY0csmdIr4zhUk
cfeKl5LO3v6HfeL825Dp6HgXOduY/i0P/nyu5VHojyn/1iFKf+SdER3tAN8+VIp5VTmYqerWIp8D
nsfjUJCwhWQIvCftsbVeENnGTct4tgrsG3WTXRj4pxs37cojqz/jlTCtJIYy5NJy1ahZHCMaG+ON
U/bF0ekGE4uXPT+nNhnCbm81ex2yFQhPRuDMTuyPyX3HE5t+t3DBrTT6555WAxCP6J0f04LByFiE
pxnK4LEKsq9lact1XRPtbFiFSyGmLW+Gxhq/y2x+NshM/A87Tv77jlOcQrZQwqIQLZe59B/myvlc
aGBCJxrVZpGeR19yD25GmmpBivgenQ6mW0MjKawaw8c6MQmCjJAp6obWPEwSxwlZ42DWxrp9cJX5
OriLsNCoq9OUROUKGKCLyYneMdZ+QnNoLTJAG8UW8LBJuFMC5NxZ+K3VFG5CLQmIhgjDtdVZ8SYd
BVLmYDGCU8S7czPB9KyGObgclL6jHY0d6dme2glrHQrb2ZwCTPW2//2vd5H8aRxbbseMZfiFWVQY
pvXz/SbLTbRWYKsPNjWXTUlb9MFR9l1RxNqrHFLILi36YDnYRDXSGVy5yGduk7nzP6K9YYrkRz0u
VFx8HBeWwyXTi2Ckn5w+2xLwfm0E0BXNpNhPTIJJJQtisfnrb2AsE4Y/LIh0i7UVd0rHlVwfyzLr
zwcZ/67tBKYc9+Ay6UQTfneP64IOqsQp3BOr3XBVEG6OD9ZaWsZNZ5SIa5t65wikGG1bq5c6iWoK
cjGaYNQ4q0KjwjQPTXbGJLIt0tj4IaX9SMN0+qYN2PMwB4k3EI8KDWbaejm83rXucyLVsfk2KypV
/EvZbiyL7F6HR9dJdQdHzHjOM+52y7OrymCBMP6HAVRaP+8O7kXK4ebCGc+uMZef/+Gc12zknO7U
VHu6qfG4gCiDExFOGazfhxK2IhyKEB5eCCG9cMjQ0ZfiwzzXv0mlE8EuUgP4zVh73ITahzTHJkfm
24I8uFU0qV6LwrB/ZDOc574LP+KpdJybTpue+xTk+V8fWZ3l9J+PrGnaiiWzLV1mQtL+6fLVBJ3T
2sjLvY9y5L6MvlEMn9/HvD4bTRd5NYFqjwGJOgczx4OSVEQGJwFkDwqeObRmR5Y7m+vxpsnU0Z58
S60w6HW3/+FT6lIsN6U/noLUCqD1u7olmZQK/fpF/rDPm6gcYfiWvWf5KdJ+YxUTZIaplLXKRU46
/MBjVzw6EeariMgRpeO0ym/xud6YSXrqpY3IeNxDRNxgqiM4tjzGKtgaUM3iuX2sDeJ3loFSHvjT
u1bqp3DsTlEN/KTpviKTfz6HevMtIeWS5KldKNtjPDhHQImrrr2TRJLZsEveh7JbF4l9ShFD+CQ6
xbnz1uL1aSPa1mQPt73vhT6+JP8ur/SjXmGqAamNBDppBzTZ2iZqC1wksHrUMzVvwIHMsvX+aZYV
Z37GzubSgHlHPBQ2UHte1YY6p32OVMxYI3xeDcmnG7/Hzns2PQPgVGRiGDD5dla5JV+7IoDtUSW3
8Qdu7sxeiezk4/Tsq3N6KfiyIfVC8VRbvw0OxiUWQKHvBQyjYXNfa+fRfNFcT3dRUn4X2qO/pJ85
kObw08AyCLfcJ0nwSM0toWvYVZXlUUm/8UcaSLRdDaddNbdRMW3jkYMVslhF3jLO2mtfJTthxiuR
YL4z+ReaA+39bTaLe1tUXhkRsVAY+KiLp94ySDjOvNKEHGvuAnyI0dSthxgLIWM6jtDYE6q5b1Iy
zeaG9b9JDIF6MplLwQCF1pWwYh6w/Dabsj80IZYhBTdQuwA33qjsrfRpGemz58bdfZCZKBvNNV0+
jKf0hWC7l2QmWobEUmjcWsLMmDLJUxcZsJVJkyezrKTyahVvYFtuxx1GnJtA/8r4jRQ5vNEAXM/u
DV6OmzK4NPVLQtxg6DbIsMFxhLxZNLwFE2y9+Zyi9QNsfRde/CB4CWbjLggjgFPJ8FvaUUFy7e9R
0O8CBzd54NITaG9BW3U+kdrouhfhs1373PU6hPOcLuCzXprg1VnoZjSizGeL2DDyp+KNfDYRAZrf
Mi2ku48ddvrRTUBmbbVxgwJfjrUmM+i20N/IkKHW9AgbFdsKWARtbVA3MZ/a+j0ZmeZuywAd+qVv
n/CaOy9DkG7AyVvZfaSBgI32LYE+1jp095pbE6ZzkvIQVM/mzJKEWLTBJZJbHSo8DbG7m/1NF0E4
QsfL+sh/t99xlZnGJdXfuV/U2U3xtU9umwJVzKbNwUjo7q3V1EwMqAmbOFH4LPhiADkhMdUiEP45
Y0WwisJ5VSaIQPCF96AualHCSmhu7La5aJH0yuFFJP4J0c+t8ymN1hsTsU0seo44NK9rON9dx617
A6Vhm7TWnv/zFclmI2k6JIKX3QCuxMvNdk2tcN3M/Fa0lgaifI3gNPjdzAaIaAhJZjS9lpnSIMad
wemf+JQB4/sCn0de9Z6pW6ibc/xFKMsqKnYITbRUrBVJgRrJ6UkNFxuVxqQfWZ8jdy9PTq5fbN/e
VQR0hXV/17Ryj6xvY7bmYzASLZyZ3lIMGTLu3am4XS7tgJYhmntg78T8Dne6uelgW4wVBKkd3rEs
vK+7dVDelsW+CLcVEcWdN1e7uPFYJNXBXUnMeriXXBUEpbhfB6I50ulFJh+Rru/ttrvJiTZzIe5a
eFB6bJrURo8jcLLQh/9QUxOYsh46FhfdYUwddnYdv2SLMwXcnv+eW5kX6YVc4ahrSKpqP9Nx1J6Y
p8FWh6MxgCiWVcbUMrTvs0h0xBbASsA8B5a+J6KkPAPXHjc1Dgxv0FJzV/VkdVhz/T0BXHaJsGgS
8TCQA8oaIw4txocejbPuogEVTrY3RG0+lMmEeMoXtEDppuC+KtZGHIqtmmltUfl7TpXZnSvl7gx4
zjRtqje03yN6N+LU6sJNdugSnZWh9e+U+HRqoWdXiG5jTk15GzmaF1aWJ3ugBy2TwZ2rRy554XXz
RnvUwjOtsqPIcvmSWmRiLr9WOr3aTyjZmDbwNBgzlo9RQ/WqBULRq5EbzHTAAdi+Dnkt77KC6oyK
hxdjtLP7YmRtzOTN3Y2SYGgUmogUB/t5dOb5iJcWxXkihrfBHWkryq7YUSs9jYKQ8oZ80wn7+gop
7YjfibOi6SH4XzcGnX6CGmkXLa8Xs7sQsYOARPGZPgx9c4v5EH0vMZU7szdLTOjxxNVJvoP1z3eq
QRtUUrLHmuSrL4hBcTSkY3gh6BmiSlrbQfKtkOM//s3rH14319f+9fT6if712kRqO+Yv6bVmQSct
jARV+swG96D5S2RP6uR7VC/MorOMCTU2VxJ+VQ2qPrORE1x/FC0/v27CPOOTXB/m7TIBp9E83I4d
otnYMXIqs6mGkNQ4oZ/3qk5s0g7ob4pJ2zQg2N/bvHkWDoQ5aZRR7RvdwvGoE7VD4FbWEhPjt9iY
xjW4tLVdc+0H7WmQBjfWZhUTdtYtzmiSBxCg7UQud5p874DNxPoRQZfXafoJf+2ND2/X6bxukp4P
eVqy0m4JE4Y9KXWxsZBumiFeRJyVQ8YhQEEz1yUDp/vQFPO+aEIPToWHQZSxmcSAqfagLoJ3Wmrf
tcfO3DYVc4HGW4arwkT6KeQq08ljKtUtvrIjEpg1qiGEliCcwK8Z4Dtj4ozSZqO1pqfQ9DYQOwP6
Gnk8HwXVdppHKypX6yK0PUJRNum0sMqJ9sEEqxPymMW6p/mmV5IXDeTcTHCe219Lqz1kA2CKrlqV
PVSQOD7Os7YrKpx/5FSHkX0pzfhswyWfMJ+P7njL3Pc84SXu22qfaaTgCeMRz8G3ikJlXb+mHfcp
f34J1PzdwgxBeDqz8zvVNB7KYy+TOl5t6MVReYls0gSKE+UkD5P99eB1vbPSGPjwOm+h19wN5LQi
VsdiSaCxUhs5PfWgdzMSiejBrK1s2GStXE+9xOnpr12MjSXUSL9PtrUz77n2z3Qmsf0lb2g2H4uc
3IQcwZbwCJ7zXJc7Mp2cIdukn4lo94prNgF9GDa9F/k4UjpySOFMgnb3sPqGTrunKrlD6rVXDGgW
aUYTGU614WwQ6O2X+hm+Ms1yvTQv15kGxN+FepTdzYLpkAHbTb5TFSM2HmXoYK/Mrl4VaKGFIdZd
33vYpeDI7bUcOqnUVtMEkVfs3IKYhiD0bL/3VCbQTxhg9Rib3wbduVR2edNzhANReBrXQmqMWBrj
R50POAguobbZxEXGVebJMQLCnBwUkGddS8m5W6zKDA2EqFNNQQjGRyAchHQhwQwD0/va7fK1Mm3u
9Tqtnmhlt9pNv8xWnWFDiOvBNsZDYWPiT4gSVOO27i4z6A9EeqvWZXxg/m013UrC24pCeYs4aFOy
5hs01r0sZ91AQ2TIaQ1swK894IdrNQ/svWSH6ZVD6gnmL24lyDKc7tyxYq4pHioZHeqquCONcGUD
fZMRTC0m98xQd+bXpIJzSQDcEnxTMVAqS39mZbSzs/awGJA7B/oivLt5EPt5HDe2vKeDvR/Kcd1K
mvMdlhR1wwJ5NdnhxvXVaRLhIyuKN1G057IIn4kjom57tv3c682aq714LsJ6RTVlK8wC2DQfuZee
Gh4LxDudka9sUodgjHo1XcggmraSaONx1jdTS48EiTQi+qEmq7lXt/0M9yG41wTDVGPtsuUeGwqv
IHHNwqJXdcO6n4ggM4KHoi1p7b9qs3kXD6dGZpulj2bOapMFnGuGxcTH2euQDVG0MemxwciaW272
3kRAC7WVp8qcPVzr0FBf7DHf9fH8gBHyI7VJtuuiQ+ZWF45Qr7JNR9RYkRu70vJ3Bq05juYhrNV9
/X/pOo/mxpU1if4iRMAU3Jbee0mt3iDawnsU3K+fA+i+d2cWs2GIEJtqUSRQlV/myWBN00Ks3YLY
3+pkcTX+jsKIz6AWsGT56xYGi+qiXGQ/p3W+rhc7JM2VjhXJi5UdpUmaSoCc86/vKhsyRUu2q2sl
pPZBS7YpC6SU3sQiW1d4tRNOgZF9Z4awxqr4o3Q9WBDJ0YKhrot6YxGBLXL+jpybhwTSx6ahPzuh
CEhPxKGfrDY/GEd9lhW4PTmcpacTzaGUzTok1gjYcVz3KZn4AVdxxxmx3tqVik0d0FDyzeANkmbL
urZXHcDXyh4OgNyu2XANRvNP1z1FFt3YrUK8IxwamPvQ2fcWpQzjrRTxqRjUfUUl2jgVa6o/1cra
DXW/d5lsEeRfIyCszcbclnm8VglOKw5p5RoKvX+NMwmhqdszvyezIR8myc1BP0WCTQG6NyMLwchh
4zFr8YDoQR6qREubpg/cnzcwkxX8WN8rrGyhvuavvkysgu22tumhb1WesWiJGFs0ImZUShs5UDav
gdHdM/KD3S/L5Oz2wYko20EXxqkHMwkMa4m++9G2wVvcG88AEw74wWInOkY5l4GFh0BvwDu/K9Po
xXrwLkrxAG98tei/zd0HXoKrSagu7S++d3A6rocbvfmu+sbaKk5Wt3aVJf/jPr461Zv70+vuVG5z
vd9W0cvTj3myddT6rIYWkY4Q82j+ptjpo9ZooLcTZpOEm2ugFapzEE36jdz475b6ctFzYVWjQ1AF
UEPy03T960t5mLSGBLhW4UJAwo1TBeKsmfYjk92xr58FZw4FilO2Bn281GjUaekBDxNzVz8FnqWc
IkP8pFsxNnuzSx42LZZW2e1lgGfOCV5W/alhLlQoDtEJ7IF4QQEh+EjPz2g3a89sD2bR7AFZqrSn
mgF4VC+8NkH2PujtBfF4o7QI6rqzrbzx0Kd3vyYc3H/mhnvSxnyneCBqdNpbyOcExMzjJAE4Xa1s
4z15VSPXdhNQqX7MkmnpEgFp8MHmC2uyqx4LMzz39MimjrmNu3jXeuE50hzKH1t6vXu6nJhPpjDm
TXpTaQSZepISFJJM3yHTXHB/PBht76ugfRRKf4PNe8Att7MfBCWIJp0VD9pwaagblQokRqWHTGXB
NoS889xtUaZnC4AFuYCXonjnQNF2UAV2jo/lFL5l53kvDLbvsJRuDDEeTW9dwzK+CEidCQHINszW
kdLcQXSd09mL2cAZBeKq+ZikodUq2o2I5tGv1Am6cUv0Zlfaw8XXsrfBG6H8jqeJoaY0NzsSL7wV
p8RkDZcYe9GxC6J1JESocuqNdK19N7Fku+EcOvnJ0c39WJ1wlB16xdlquUYwrHxz0+bd8X5RD0e7
EGqAX181a9X23TZV+2NCZV0N3rvkXQCJaylac6m1Mdf94YNyph3JNToJss8iMj+YucE78d5qgNY1
IXQCvEstVM8pe8YhVz85U767rOpMoDV06KwslHLAVJ/W6N18X+6p0aW0aqnn9SEGf6Q22tEJ/iZZ
9yPEXTMW8lZn+TZsWVcEBaD2aF2UO2rhV8Tvdr4bPCVz0xJIT+xHnAjEQSvtB/4jnqV6b+z8okta
cymFT6J9I6xdV6obSdDUwVMZD8mlUtxDHWp3mseWwD/WUT6cmEdRm5Y9iH1/B1l9gHB7md7iauR/
T6x2H0sKlDr7IUtx7I290jJrH/uj5dKPkSQ3B6trzaaw799ULo0yKzcZz4BK+GvM/APZspuie0tl
6sZrVhofL7eELmF7m1CvThIaGwOdRL4Xuo1F1X9QdLaTnn1EQa678MQlgFU6ZkzUVEinNOm69mfl
GJtmKE4Mvw8tsH45YG9VCfINRP+S4KOtw28iNp6AZrZKR7OcGK6F/Uoc82jL8IyJeU/H84kZxrml
pFEV3sFzlZ03bAeqiu0exLmjrrBHQ15aZ5q1dnGI2r96ZqTAo9aNbS1buLBVPF6lr06tOUefT+lo
4Dsxzn7APNEjhpwX28Sq9wxknlK1jz5xO9PxzsRt1oDCqaefvJaHIui3bsMW/0MT49HrS6jd2Vkn
rZ2o40HRi0vl9nfJRpY93jKK0OuAX7tDfwESn7v0d6gsWmml98PxyLjpXTGaQye7lVL6fK5YAio6
65xmbzUJUwXtEJ8yukht09qh4UDHpwAsDc2N1kFha0o+NcGeva9iaze76UjRk6R35Fmrs2sa8xau
/eOAySY3jN9t1hwxOzxiZAog3uASKIijmKB2cYMbBmlmjfN096ftbU6wLv6mZAe63+zfE1Xsk3S8
MhI6SxKnreEVExECC26y7tL8jmv1zbbtBzOvmwb3cdDiR4ItoDV2aXLpyTO0TXxQoo6NO2pzCo1n
aCYl8ySyDsiGWNgpa+1aHCyzP7bp+NDc6Mpe/JL4wUkAG1erH30YnFpPfA7p8DKl/stu9J0F9r5r
vVOcCfh28pAjy7ahPBKuPETah0K/vJNyEuMXKAzmHhJjXFRzpmqO+8ItQKKmR5uCbRRcgG0lDGub
y1p2ihKuCSqD1/6b6Zr33sk+x0z5Fkr/BuVljbZK+IaacOSuHmQz9Z/FX2n2q2IgZByuDdXE3Dpu
Sk574cAaSETbRrfYu8kLNCoADugKpbKrwVvmxh8FrAilJZ6qXhNWbjVvPauMNxQAENFkdLoFrbnt
vXqj6XJnO97aU51tzSJYY74f30uR/8AusKezhXchNQWxChT4nc/gkRPUTZfwCnPtEcK7JDcKNSJj
83jBPoceqWw0moDsTNv5fr/TezSkjEuRxRJjbE+Rq9Ef+KMvvasdp+Cd6xOE5iclb+zJ2NRXCCiZ
ITepAjZD8QP+Z3hiYfwoIE3/l7QyqyGuKdEr/lVMZp3kX9lklm7+vStrKum1BDSMDX3uvyLN/I/K
/wo/893YXXkF1EJbRTXu9AApoA5QIewh1VhoMgnI6zBDVuCm8HKIMRkxmUgp/zk2f5WlTIC/HhjG
NCuR93GQ1FtcL/EwZofSn4jVUsvYsTj9gUV4eWjCoDyUEj1JrSsuzZrNGxUXz0Hrq39uqPJI8DHN
99EMpoXVf77vMYPG7Ekcejok3LA4SLvg0f8+ZD44/+N/nuffp8DGTVtOndSr+TWYxZ/5ZUq7wViA
AeeMPL1Mud18GBn9BKpiaIf5JsoJTQqukIT5UsSnyEuZr2rp11cJ5iReOgouUPo/5PSiNdNLNX8l
p5dCaf1in3gsNSeFbf6TzT9qgI1MC7z+G6p6xGg46VFQWnr7EBl4becngCLKK/r1XNNTO2b0y7PR
5wO/5E9WwqNLhEs2kp84mmb69WPnr+ZjpeYAOvFGRmFTx9P0FPOT/fvY+ViEO4DIz/Tt+TtRTZ+D
q8bPOua1bjr+PJ6YXuumKiZEPzbIFtThSCq1LeptQd2tHApi9RF9u4TBgYhHmDG7vw37JOgRa7eF
dSVN9gfExzF3pyaQTo2gRiepyOynxNWrHNyfSnH2tLUGSce/VuTTO+DjafsXi9jN0Gt2Zd06RxNX
J10hHi7D38ZjAjiOe1XWxzSiKxSYo2mjAMUHqgVXdkudNYYgRmD7MbXvlIxcmc5u4dwzCA1rjT9M
dstH/ViowdHMs3NSqXTXZVvFAMS3bGsW1YO1DySAIsJXPlWefu2to+kSFMMgOXaUGNK5smPHyUVR
XUliol7UX2K7fCGn/DWVTeflx7bHfgdl44lt6CCLiSNYbEL61Ah6ReGqaaNlTEVv0MqFwuuRhPmW
QfyxqkZq2bjApNFOr92DUD691roboES79vf0Moxgh600hiNJmiJBoxtLqgD1VQyBEdPjtnMkC+M/
tVptg+iIvraLxLghRk55+clsWTWqIaUx3oLENxwqf6myOBnqlG2XvyvAAxcsPWLMrbBEV81IK3i5
/q0p5SYe2QPk40ka8SoYnVVHjIIY27bUbD73pOWaeI0BiG5mIJ1tDn2CzbE9bP0uWDnVi5ATI6t6
k7OECfgRrWLuB8e6Rgaz+eJh2P0LjM1OxOGrES1SfbKibwjQj3YnoHSado5NYvAi8ZK3YhnXWbgg
L//wA4hHube2+2kByehkZKQFntZqu53IwVm6CVcMSpaR0op6MpeYq4gV0ITNVkuFjpBsqUKrhY26
iiFmB/x6LbSXyZDKyGZnKR+1qiwyY+rzAeETvDTnMXW5tpm76gwXpka7Ss+UowAwUMEsJY5OqXnC
WRTe+kN0YjEa5L3T36H5zUr+Gg1xQoeFe19BTl7VcbaxmmLTkjIvjGapJBK3cbL0SsTnomWxXq7V
Lp1gNISw6I8ncUGOK6dczocSM41PrdFn3xwt+7xcjKBlyoESZH4zioVWdOscdd3Y2721LqEEKVCw
M9Nad+QdlXVgo2TC7ci88jME4VPzwyKvpY7BXtP+/mPMGX5MTnvSrRHl4rYHmWGEVMQlxUfSk+OP
ErnJZvZlYULQqIZoHFzKxYaeOzQEhQroGJKQYjGA9t2F0glEhASduVr5tJZIwVxcAQZEJUpLM5E2
cZ76HiPwcLAD+yebN7xWyrb0i3c7tNfS8Q9my5Sg0DGGJksXhDt01IWG0U2R/WRBRj1ulqWtryKf
vrxt9HuIQNRVZ8JU68Sj/yWQDCnPTkDpksofy6zQ5PDLmtgA8lPoA0DxqPDwu20Go2y0vBvzuLXR
8PFxWNh0/BLRCSvnzqELNHDRKXF0QqxaNBM3of1l8KRD5U9MsZNRVAfDdQ8BiKiY6J7d1FuXMYvd
mqtBIlx5QLCAmkdrm2IZt9J3/RAsU+iT5tQehU0iHrE6M6GoO1iy0L3R5SDolCgEf1T5M4Wn7/Cj
JzyWTPapOPh9uNJAM4amCiRDbBq/IKwKzTymnDNs9lXBOoQWb9/7O1TUr2sqyhlJooy/KYkbDA/j
dRxICMbN0hPx2mai3GvBiRqOdY1WLEyWUZyPI/SiJPkrvYLCnGDnlM0uYD8hvfrQ1iy4jaMO08NC
xgxScDyZe/Htb0YfrHJBTp+Ysue9mykFmijuBUO9ACtvwiXDbIkId8w8FQJyeFZyO9sKW1kpnCpr
V5Af0BeuQvlxk+7Bca5hjm7ZYR/8Id86xa+0I0VguKBPSWPZ1QITpSxB5CKcpMfGVF+BCpREpym2
dDaCUars/YMGsK5wr15k3jWbaURZPGsrBqxY1seupHjGYVh8TFGv4tHd+l65JkxbhOF7rsJ7hH9c
RGjfnDw9N95psly24E398ib6almk9bINU0b3MCKBtutuB0MYEEILbY7/uzWySEmVtWU6x8FqlxU7
Sw1B0Jb1FiDQmvgn7wFnO2L3pFNy23XqcqCgILOvkn1oSUubEUb3kjN9aAXIBuqq1QkbRwYVIS4S
qGAbQE8Mzh+3Jo8GN8wa8eLXqDG6j4Kp3ZXQ3AZS32N8/RvAqhieRtFSlmNPAyjzALrg3TSaddr6
e8ErHSY9Dt6afw6m199rnEEUUD6FDN/6JrvR8vTNz3EBN9UhsrM9iJ5vjGeXOalI6J/2btoRW7GP
WmeQptAWMb+Y0C95wCyNS7oFzL7F7FRot7FX9nTcn8P0qbvtOQqHZ+C2n3po/h4rdkG5STUeG/EC
O+84mqdAVx8Q+MivALkQ/bJid2fc4QhchIxY2LDUaeFMBMrSHLxtkWuUn4ZPTzPpNPU/c0V5YfXF
JSVfdRadZGjvYPhu6ClAmN6k9rCyG4lARQqec+iAAQFr4XPcmJ5+6/rwWOYw2MxxaopeGeDHPMrA
2XKuPATzvOJyCXzC8U6Fw6VbkILLEXc19zhE6mF6GfQBTAh6BeybjD9+qNPchp81qO7OaOxbgFcw
5is/wPJQnIKBi0UbnfFmnzkdTh/7TUpTbzvc0MGWBiMVvx921PrASOz2Pqxw01P2sd4cyhzRxIJS
571Vun7KXPuYFdqBNOtCRs4lCrxjNXGUAGi50tuW4/fecw9DHk2hdjjHiIs+VzsYqBVyeIfwHUcu
K8lTpHzvDHXRk9lImgAcHasLdj0SBF4mfpGyWrRGTQHoL+k8h/xma+8pK/QswaK2VsUUZf9maS9t
pMFlgTkB380wrhIEluhIwUDe/h3FrdwpwU3KPyn7L/aaC9ECTZYvoyPxunOJVEf3zH43KFZw9sM7
fGMumNVLp+3F3Kt/6K675t9CuP3FqsbTqy7dn+KH+8E5ZUoaL5JLcTGX5V4s+heeABYZoPbAQPdP
yalS0LS5gdUKEAVU/V+AvQb6OURWi020FVVc77rmFtvtyKAtFsfRccB1KOD1cH1rLxl3z5C2P1+h
7XXGVyEVlwezTwlvWFq9gJ9gMcnBbscP0hfWgME9JNBOiIWUjVYG2a6BakulE3eTMIJzkfGfEol6
8qW0f9e5+jRTQNOK3Za/ykCy8vIMQvxDP4FrtVw59DCw+TA0a8rqFFrD/XPqdhLPvK43K6HQWtRk
QJ6iiWwQVzHlA2jL3iZuAeFRODLcsp6Buhj6m2kTwW+zpNxGfpxx1lOid3fUT4mK5taNATzploIl
l3PaW0wB25oTNLDmgAgYRRIpNS8kwoL/3iiDtdNT6DqRN2DDtlwqtc3RZrFV5Of5GODreufJsdpq
1lielIDgzgx30+NiX1OaAkNGe+V5Fd9nX43uaq/5UKwVq6HJPD5GDKpVi5B6JdX8EuKL5UqoHHW0
y8t8AwcuRJfCKqSdrMLPT+Qfh0sV+eNF17ThMtoeKkopvs+HmAqzj03DCx0XxnVUEHCnv8z812I/
yd415sMP639TTvEklbUptRKpv+sbpX9Gg4Y1k3la6DBzmf/lfFNEP0JNN+5ebFLhMajuRgM8fPLs
pD7NX5n0uFl9cimtWDvMz4wJBZVBk9XaUos/SqSaT9mUTAPzgIgF68azCFlmT7FIxYz7c9CSd9L5
48JO8dhXj/axw2W/UYo8uhfAz+GvMmYHYkytlcMKDugyj66oDgQM14RMcUln/4iDHwJo6CdtKyP9
0i5ApqLz3nA7HIGkr4M0LR4q6NBzJSCrUL5gfKQpA/Iu/IObBTRmDJZh5Cvw+GcUeUugVLl3tdfM
HduH+skmK4AfOqa/OipOhQ6YVXc0ZVWLFvxKCtNkgk2UJGpuscEnS6mZ8NTTXRfEd9Gq4uZRqRSY
TX1J0H4WrArjVUpLyrfA6NCtu7I72TKIPpTkuwuS5pxVCaxVP7H2qUxggUCcXfu5HR2JamowE37L
kmL1MoJmR5gCDENVEZOOtTA4N9Z9GE3o8qpyUxt4HDpVAUfNjqJL7lHN2Nd9uG46FfdM2N9wnht/
DWlTLeSFv/uA1h5+W7i4kXLQ1Lygsqu2oq1vKn8ZpJx9szR+510M7QorbCURtdLd1CJ6drIqOI9A
V4o0YeBPZIkuLhlflco1t2ETdkfTAlqS1FX4syiuI3s9hvyQxOe3CWW/Lr3qTyFbPuVT7B6AYHBG
YPApdNTNTfhA86dUHOP2qUKNP8Wge9Z5GXy3aDHZGzYUnIXbdZjRENHinGq0leNGDOa16Gb1nMnA
Lr51XTI8p4k3EBO57an2WdP3gDaZi7+Bpm+RkuwfVlPCfRpSgxallhn59Jnxd1HkYK+udeMNjRxw
0cM38jUYDv2ZoxP3oWe+w7arLr4LS9WzO/M90HXMUy0xfFeU2naEi8LFOmPMLSqCG1JrX37mmVc9
R910g+7VMAFaaENWLMtobF+sMG94jMyLOyjti0Q2uaLc9hEEYtr3Qmp3/UfMCYQG1whgth90P3pN
J6yYyvLNyJiiwRPgApS0XBUFnBvX5x1cqxRey+h3Pr0ja6l2N6vGYGYWeUw/YQaHp4j9F/1gnHj7
1vot2C2gfAc/odDjH6szeK5K7DC960KEXI06Y5hRE2DdXYOXqZ9jym+hY9BoaLk5M2Ktr+QUzDMp
ZFIfsr7mdN1fZeqFC7hJ415YWb92cbyhtVYAOqvcxi0zRYLlMGDAwGEsRcbsBArHzdJ8h8ndoAJl
Jv4036g+fNLaagb6rTCGGRVlmtPfKXKj/OlPn57Rpox0SGwGhonPmhl3s1OmwZn4GoFOLyruPk4X
v5DJKZp/sq3DpM1VPf+eupgqdArPO7tkXtHBdo2NwT93XY9JdxxI8Lp1fqmboKXcJDNeDTR8L3PV
03wjVACQCqZ0yjpdAMNT9HOgvPMOg/8j7zt/N0Z1vW6nWagqGd6F0BXPes2KYk5AElAGTN+wreZs
/q3sTPEhKEWc8A/a1fTrDtrg5usMoDfwXGc8TtAG+RGxB++CFJdoHPsVlUTMiqZkUaL5I5uOdONM
4aL50HzTOtqOthT1ZNM5dciE/EWwjdU2A1pWmrTzZpwHJzwM/YrsZ1AdveOgsAn0DJjArZO0zcIe
qTtlwsKqRKftW1XC8hDA6j5WI0QV3lLNRwLc0w/S6HckxWcrrR9f+e1UV+gmF1bwBHHWnw3TvFmG
DJ7zDSdyisJimOsNdsNdYFnZklatm6pSxVSAOFzZllk/EKu26RCDo0wCnISRFm1yfQAbnWPtmKDE
Ym2FwONph7fcnSsiGLkmJzjX6hiazRlObeC1Kp1suMw3WmcgA9EibhbDP4eAupMY6liHs+IDkDFU
301RjKu2tuglxwJ64udaKzIyLkNYT9vhI1Wi9rtWFXLLHKfcdn4+fMclBDJ7JYWqrHmL6RMybCAB
WzVU2qAsVH1yVpnun2GFJOf57vwV0xMFpyXk9OkR8yFJ1GRFLFZMCQLt1AupnmQj/rlRDLh4fWDT
vyZsmK52PflfezAyB4oOV5XtZKdiutFondyainOfD1kkI76Oz1/9c0zf0oGQHhIt4jqZJT6mGChK
4A3POJTAmBdmWzKa5n6j0MZnAZFZpxTaNGVVX+OR+fB841J4xWZhYgT959D8CHs6nvP4+Tg1CfW+
y31M+V7WPgugCnFodvf5nk6eapXndrvpJPRrh9J4GkOuDjvIwchxME03XP2ofqoU7etYPD3C4xGw
hUwq9FyqawuWHIWesr6jH+cz1BF0cC9Qqdlm1rV0k2IRTt/wZast0zb9Y1UKZcGBSvnTUOHJo93h
6tsV5R+Jvat05K6ZREUhrPropgW1UzTtYWR5SbdHnk0EAT9mNOkjn2GMY5s0on9aZpmcjLg7B5lm
3EStOXvskqAYWmzmfq+vSYzC8TNYO0qaSADcMM2ajwVOUgBKHs7zCjbWSu0UVwYfYnX4TYRd0hHS
+/BCM6uAB65H7yQJxIa+qDXrezQRbO+rrqeUaCnEe9v39asbG5+5VKMRvoxplUYbOdphpdxMtaX2
3hPyJzXe9woS7Js7inQnfumQ6ndWm+jXarAzhO9KfKiR883mGnRwakDpoikyWKDsRXEkGW/uxDr+
5264otA8vdj0KTVp3l7mbKuruWtT842vRKgaZn8iDTV7BOuIXyV96QmzugVwV4XTjS6X0Sg5xbOR
xk3txNjhKXxlO410wmLn3Rcd+yVVD7YtPjxWsKm3H3hfTH6dGkKenm+QzGqUTBYMiZGNb2m70Mm9
LzoCxr8aN6JHhxVCaBrXWHT9J/7pcenmI4vUDuSTK6P2kBQyO3vC5UfSrxlPROXcQIaEBusdw+lu
XHvbDIjKATMGrQdjo7/p4y0ruvE1Z725Ewj93QDZRxWwh8ORUvtdiX/nPRyiM3hdigpzaR9mABXW
x3pBExFe4UjH++A8GUHbmTF8PZnr3YZCc7bs7MpN0JNu1rOsuChlBYw3tKjSFCkDZxXgMAyC4pLg
Tl8DaQwfY4ZwGshxYvG6ytkpiqfSOvrNUMzuDcTxYv7dwFmeG33Q91Kynq36rPigsU7ZjrRyrBWr
5teNv2O1BUM7ILvaqsrC3cpi/aqNZzxY4bJ0mefYEx8UjFB2mb/y/ZERjovFMWpauA26xP2pV9ku
4nq3cxu3P+Kn0/EMyvJYAslclT6W5Jni3UzHIJIWoP5bAkdV9Mxrvzz+e+MQKfi6q5UAspWUIpn5
u4WEsMQmQ2y6VOvybRFpxlpNychkHYWXizyExhk43XG+Kvi50h3KujpRSjtcoL4W+gIU7rXr/XRn
eqZ5LLWOuU+O8lkLQqT2dEwDwIsfRMQv23vOefwmqyb6stYBYeu1Y6wAca6LnW5a2RYQmPNB5Scz
5zr46Yi1UqreCk0232pVZrwVepvS5sUj57cObDK5DBSs1ZaKbDkKpJO8/ecGqrB3NKt0LZga0H9k
13j86sIfcDX4IMiAtiLXm42bocsjrL27eaNEr0JX0705ioz0UxhdWiplMtIz91GL6nupwlps/s+h
keYEu+Ad0Vr5RYydd4+U2Lsb9ujvRE+F6nxsvuGFf+kjay8lEwnwcjZP8XRjB2W7V2PcJjBeDXDW
o3osXfWcZEZ3Dgd8gJVz6RjEntkc9F+HhxjPuJR4DSP0ncGitHftq0W/JWfLtT4fQUXI0CRT2WXd
blQpiCNQUj6Z3D0ch8ES2F2GE9P5Efg/DytEcO5r+08SlMkHUyiogXmY3hRolmSPKAPIZfhnxKey
E7Ye3mGOkKrSwvxHQekuRFfKjONrPfG8PAVSGRGFCIOakd31yemodeJcF9nuC/tQ0GMW1YoBwCaF
wIh1j2KpJjagYwG2XQaTV1adAqtsDqujR9/SQrKWsWvd+l0zqSTqnv0cGzCkhEhRs8fywPQm/Ga3
SKNZOb44H3eYyNS/kOGib/w7YByKb4qdlQTRqg+MB89g7VQrNbkiWVgNvTr7E+AXBCI6wbMty7i3
DcaI+R6Ln3Q7JtaPGbKT4l25GaRqtmEtwmUwYR/mY6VNbi6rwofmf6qVnz6CQLbPSAbdSu3Bps13
KYV1sAkFd3YDLsSXj6L0hy0D7BZDv+F/xom4i8aWDytwymtk0h5IGU1zJG9RMyWBTyQiZPz5hZxv
Bhr3Vq5w6JSrEaDnLaAHZ4UQGtR2CuKoUfpaKrsGUpPe9/aH2Xt7vw8KWILTLhoFCepOAPEuB9F6
m7+KykK99UHIsdL/Fli5tbPZXR3yknhRHiTi7FThH+zkr5oOhu9lTD/C2Gh85Dxq3DCuKisnz9oL
fEaXInkgKlwEKIkqSqVa58XDajT1VgOYe+tUqGzTvd7U8LpJ36byrtPWUJ8Aj0wVtDqYFdIzU03z
KKudM7TVEi8VF3LTo5o9bqqT6VBl1+n2zRSBc+sreyuGoj7Ph+YbACZ4xQvoRJ6XmaeqHN9Ql4kg
BUN8CsY8OPht5+z6qOzOtlOlm0BVO0RyihJFnEbvMnMnaYLyMJa01yqv67tIGRRkqeYSaB68VeXX
wSUXqbc21cK8J67hr+rSU94MgaKquZ3+PUMaohbe/tPp9HP0MIq0oQgeZoQ3nOKgv347eVfy7nvX
6tpCtzL5ZgGMX3l1y4XNMTtiCvqOxir1EMki2/ZNK1gOd9k2Jxz49dU4HQum79JhKM7/7+NyCuXo
HN8RNzE+tGp8oLhl9wHMB5k24Dh+LEI2+MVI8nwMV36hjc88lf98Ffz32Pzdfx+XUyh6yC2Sm/ND
xukJvr4a2ughqOtos+BvbbdcvFVdbddDhcpOrUz86AzqKdg8NXCoxY+wFOZxJskwNTBPjA+fnVYw
DseztJIJC22oJMNuPuUUBoZS6TkQ5VureJIJG/OqOrsmEijIIuNtvmtPd5sJ9YPdgSVrHPar1iM3
EbCD+aZIfsuowiTXccX85pvPSjrmvpyCegqLCFrO2rw7Kr2vyhUUXextM+FqvulRsyukvRwWyyEb
w7+zlkhEuLTjGq8jumRsDVMMyEzWgAQ2X5JeojMDNLLmXEF++g66hnpX/rvPtK/HdeCkxllJpYQg
09lY2RyqxOGgrE3Zqa+ilJQR5473o8Ka63nBk5FN/tZo5GqL0PSelVax7swZlkonNo81rQSAG7Pu
GfSBTg60ad/1wXpPrkpq+p9Kk+WHcap8nO92Jb91WzXahdKZ7Kmb5hn9OthQORzvmiEaN63WDtsi
ps1A07011/SB8gwrO1UuqrxPbddnWoFMjiw5MhBytVWpBoRcE9OitKAfN6NGi41ogHqPiKXtQqhk
FFS/2BgNeCBzuikBsS2aPCYiUNQ2vdmK3Egqj4KNSApaR+OeqaAJqlNanNg4U2NHL+ggzNDGtl+C
Jo3Y1NUhKhttgpdjEqWFR+Ylq0Aqz/K0OfjsVl3qNaogGbadxkThH2VPQNPqDaZ8oelyxp3kvm40
PLizA85qkMQ1DW4dRQXATKhTkXBMprpSlmO5CLZ6rVCHsrD0kBwDCjI7ovqEZ+ct66S6nQ/NN/8q
y8Dn5QZ/MNVPrLfLRWjE6jHqbOLg8KaP7W/DjeQR8aiFkTodmR8w3+AsHqjEiRkTjqk4GQzYGDAa
ocaFuAG+lqQUelnpFJVOpy9dxzFO8/3OZ19B6eJudKS5c1X3Ag0eGHTbJfqZs5xDzb2keTA2win0
ISDQ2NUzrt89qObB0qe17sa9LxHLDMr5Xtyn9X1wUmC2OZXCygA5lL7M5EuJBw+QUm/sxJt62hbJ
ABV+/m41M4Gm737d1Zkx0ALYbt0J8ETeiqq7prim07PPh2qlWIokKq7zvZm+MT0q0iETd9V4z0Uc
XQKNqVjny+Az9sAaMXoV7Bhc+S3tV1DAanDJ+s/E103cwWrL2FpRGY038Z61b7Ya9EF9F2VLIs3t
ND5B03cRvhc2gQICod0hyv6Hq/NqbhtYk+gvQhUyZl7BHEQFS6KkF5SSkeMg//o9oO/urdoXliTb
skSCg5n+uk9r8Vswu5zJNPEMDrG8p6AD5fz2dZd/hKMP4TqkCGxR+jRVZpvb57cfWEyGh7UfHaHW
ifMnC47131+8fa70eANCUWPrqrvn2wNcpf989N+vNVa01kEKbWdMb9gKbPw9jc3G0SDepD7qLt8a
4bQa49FEjwHTNExIDCXzK90zI9LUiJ+y2OkGenJBIShJ4FeZzjsRG9VG6+TsUxU6Nmy/Q0qxunbA
oqE4LFMPCw8QChL671Zp3+wvmX620NKC5lTayTZXM/1RFFXPjfHQaR2s8YYYlByVWLmiptNlqQmm
ZMWJirPVhRQ+J/VVs9jfVsF+EdSx2HDEw+MkNeueWz+JU3bvLMJGVn0SrVJn3TQZKtXmS5cAxdOq
jiFiiVCCfVdSwGPK6FHYLDeAi5hQEaHRMeGWNFl6RUrPa/XEIHlrBtTb8i1JAyaL/oHzHc/tKIdz
bpKLzEXx5EisLmHs3Dl4Cnm5mM/EZct5K+n3gYsOE6HS5+JFh/vFu038iehaihJUiwACK2zq6Byz
1PhNLd+DsjnErfGyrCU7PZBrmmOu7gisqE+LR4fLz7FsSP5fqggfxrD7Wl7SxLLYRdI02ui4ipgA
hv5b6/J+Hly0jGn2Lsmgkf3oqFERkiErAdiUyJ5Mgte5N2jrlffM2IiNpCMbRDf6Muv+jfVs6Ycb
H8lGl7vcooqe+XVtm79W5P5o5VsZTvRg1h0ZxfqpCRLyVvTHJ/3PUHY/tZadq4aDpZxJRIi23fI/
bd0QOUVLD6pPuJiycEv7mqTkDqXJdExrbTHitrE3pgsNQyPJBrT+OGTJaok8B8zDs2be6emA4blR
25yqiHK2/gSFe0Ezo3ka7aquCX61Y/xcN+Y1pgtiY9jTsfewUbfLxe3l7oNZaBQLZPnWAvWYDN02
HvR7kYzgsK37rFS4qoZ6JdBqJ9IFmHXIWohXJnBiaj9VL38r23Ew4pA0J/UFct2jCYzxKeGFLrS+
hEYWMiy2tUV5H0sGVS1GJXwzaCY2ge2epop7JKNPJ8JVibuS2xzg6nDMfkITQCAtAQ/oYx2uG3qz
kv6tcsTVlBoKm0OrVEhTTSSSg1G1R42VdZPkEz4mjmzj4kerAulXXReuF8B/WeGhFtUurN1w7YXc
KGfdOJU6teZZvbGnbCfHHI7IKIm3xPkuwmjv9075yH7jHFO7BseLUk8vnWmepfmLTGTIyLnDxrVm
K9ou3pXeRNKsHloje5ZObGwmBV0CiW3llLY4hfMAyYiaYLpMSfUYvGoFLYKJCy7Q4VovIUK7Y/hb
OfDlM6reuojiuzZnZWMmArTqyHu5YvHg0KLqJ13E9bZKS/b3krSu7GkHIrSNM4bYe5aAPvBilNGM
ShUGW+kyAUwxZFbUQLtOEx3Jqj8mjfedxSpex7O8o1RbbAoktWL+kXjYcFiQSI6gISgEdcoVuGTc
ZmOlHCknkowmEebR2E8OYbOxpmZiwupe5/dBFVqr0lNXLWp+BQPXBfMw4Gcs+rJYzYb2q7naW4EJ
pQzxRLnNcUIs65pjN7oUtxQHcCnZumwplMR4BFy9sN+dlNUwM6evUAQWwUTd8ckY1Bsj4mju2RZu
RF3jl6OjJ5ThLka7YveLMDmn/c5KNIwYbsuiOqk/ddZe2Tz9Ejx88qLgh53vTgBtp9JxWtmj2XII
oljZ/SIf9ZQCjdZIczX9X+RLzliaY2A1IVhCiadVYrUxNRxLYUj0N02YKVvlMu5QH13Tpduh4kXR
a+jiscEvGM2kFNMvYOqfk4QQQqjaoQyMm1H1QRiXa6HPcIvYxgFY6q5sfhwvN1ZFHj8GdrRtWX09
F0dnGolpa7r12rLb9szo6rPzwP+K6FTUU7adUqyGPcDCOf2h65jptauuVmp1SATWL2AIZ1UQyB0n
0pKy2YfzbNz1+fgn6hVBYqgwg7WXqcp9+tqsTeIlMIJAC+hewx2b6ClAN/rmAxoz4yA6UbWxduBX
WC6gx8L51cbpipMdvdTgbwjobRAXhT/3wX1edIe5Y7MaMk7v8XNow7yh6GuV2uvsIkvx3llQVdgC
3LPlPFqeg8sQYoOP8PdsBHzPUhpAXDPY5qAJRGL+GAamrIiwu7nI5XUyvgQlrqUhZD5eJKQ4Qhye
4LxaaVorYYGEd/qGve7sfTsu1HcYyS8aPR2iaYWf2e1pEt0zzQMqZZI4WtVLXUwh0ahkZ3jttHGF
1H0LfLVwpbPRqMjOin5lB3LvdeaPUPh1BQsQEeVxNcFr8rl/v2qivW8M8TfMA5u65hyyk2P1EFss
g5Bo/9Bnw98BoVzYLJtRlr+x1Xjl6um2ptU8Tvj9jJlONll1vyYq5qqi22XU0moldKqN8wwnH9Om
I4b6uyEOLgXey6zBaWqUR83tIaMu+PVs+DUzTVEGnHP717YR+42sIHwVUPu3Zj9wP4SbeARSVNcF
hzL1YTOV99POeAWtR6UDbwx/bLsvXc0MVYPp3AzJfUhXGdwxSuc4zWbxtpMQA/FqNRejmMm1Foj+
mfvkaVF3Kbqg2EwosD5YN7LIRGYhQI344QUmYAd0F/se3DrYPkCIhLCK56y4mC5B9SQdZ2S77rnH
EHHArDXMNj+DLO4qlZMEb5AJohhzmTPLK5cncFJrb5qmt2orpKUk1q9pFydr7JiMYauBc4NOScsU
zdirwUS0lOsUhYgonA1GnPNKPKPWrAfHjC5eVn9TE6zArki8b2qmk2UBXy8PDHPmHYaM1k/SRl2g
KQn2vBd9LL4HNTY04VxAU+kJkJt92yJaJLn2DegqD8sO8W2GKFRyM4/rpSVclxyj2ijh5JBujbn6
KWRSPZitQdNAUmKtgSigymLNQD5mhsyT18dYYsFvuVH3KUebSU3jMqSkSXUYLmbNFWq5VHjOFXVY
NwwGi2pK70WjZHJUgfWQe6zHgha+FKN3TBm1ojBh5zpRAlcGO38XtE8N7hYCWGW6Jfob+GOZfWWs
3KYDPqlwh71je/qOzoYvFdW/YiIAYnIq9itpLIwk0p9pZCK8R22NeS/jcgaqpSJvOoXcnKN2+OQ4
R/A7gBDXKufFFq27qcwMgyz6+hBqz3UiMtTwmj1A95NhcaCiBtRqBHTNUe+j0n4aTONhZRUrW0AU
85L4vj/EUuPuPQrONS168tCP1ySmVUxKymToo3tolfUXmlrm9e80B6IKqnkr05jeD9Vwl6cXm+fX
RW9ngbAh4XjS3BecbIIpd7dKsFHP9G1exX/CWtuJEBJFOY4NBDQqwnWyg31fzMcJMziuItDFpW5T
jMEUZA7xJnGtA6zjN8bZvpI9ZYv5LL5Be1HbrrUlNDpMtBV1lBs1Rh8a1c64r9cj2FePyvJLnsyX
qaoUXSQYENhsVEBwt1XF9waO/UkHz6anyfmYeeXDWJFaLurHuTR/9KUFffY+ncr4cW39viKLRCR6
W43sgp2JY3WjnbHMLYoxzT2qsGm8C44McvYR8sW6THLMPWHRb/KoF3sZiFdvmLUV27UHq2VrOrvV
TzQhcJuygU2CzhFtheiOsgObZOTBp5Nrsz9of6d4Dja6au8BolPPRopyRxF6uap7r3+xiaEOyXQt
kE0gMANH7urPKop6GlIpXnGKLWW6Ft6PHR3aGrNWxPA0xK2jc3FbJpMDE6Hft2s0OrOatpob3Nuq
YaDAW8vXliGnSzEw2XagdeWjrNrxpKf52YhCbsGiv8JL2E6hC3MpBWzVOJkAh4CfsxhfB0mvGZyP
GRnBwAzpGrnv2sk1cuqzY9vWxs4ayoaneiQ9QdDX4P8uFTtexzq4QwUZuwIjr8tVMSo67jgurupM
vMabokWPIBkR4vM4ORH/ZdUxkujsjCCbB3m5N9BIvYach6N0uTFt7nNwjcjoujMZzRh4RapIVPQH
p8ShXDossiyR5AEgQbWWyRiInHjfcywDe76keLDTehOQj7qIz6Vu0Zhr9dsqcU8EXPNjXvIbazE1
jYsbMixndCKW640IX5gmwk5NSZWKstqPkeNHoa1O2NI47pmcfr202Oh14nGGBterd/U2qGwLzI9+
n8zx3eyZ3r7w8sFHp9tSDajfoWViR+w5Cfds+z29rg4meTa/dRDr8CacB6zqqNx37lBik1esYrmM
1xPr2iP3ahy6sEfocgIBoxAPmftSK1QTCvbQrA9i4kp2WrzjMoLZhjPUWzUPvQ6RkNNuyVySwx6X
XvfIioM9RR1FY2K4Ndld0Y8ExwIOcRd8AAAcqXIxUIhWRMSah3kGQOu68Prd0nzngAIkPyPPW9bB
FpeQ5nddw3G/LT6VPo+bKWXj3+Uoh5Z9MDNHEkSDJaUkE6gsqdH3qx97ACBVSYrZR9IvOZMdDc9X
5roGhVLLZaGhmo8tVSitZpJwAsSgLfuzYqD8WofLaAj302YB2/ahfUrHbGU49M/qmnuxKq0+Whh5
B5N/BVHJ5SfqWViBC6Wevo/x87LPdim09/QVtJCdkRMcGIzwLWSQs25zeuw9Pb/CQH72evvidByG
4NCg8zo7F7WR5jWYuZksSY7pxpV2ZbIRDgY8eqM4Myy7IuhVlE/gJabAfRAY4zWs6NzSX5kt/qlj
UWzgs5AwoFPeUhbO6vBvMnl3AUTXqJUWBxQb4Yh9HeTZinAaRW8ppL14Vnealf8VY0JAOGeTi+bw
hhP9HldWs2Gb6tFcxprJO5JAQxoRTKIfxjf2gc4FU/b2L9yNw9QwQqimllkFb+G+h9nSw0Qqedtv
2sYyfUcPh5U+MnRDeGZsYwIoc7JHhzQFJZgYCD3xk5ncKEPvXlU2KDdxKENJ1qrCYTh6xKXm+8IW
T16RncmqFRCG8Rx5EVwp8cpqb7tMphLVMY6kU8w3bHkXYM0IUkq7zKsYdJeBaXxmhHhIp5pAo7Kx
hJnfIvC+Yw+KZaSdYs+GCylqbPTFRfakaxBmeDNhWCfGQZ+B3a2KIPjy8KQBpAOkPBi/1fLfhaS6
/TbO3lMdsqOuWEI7xvfsxYxP4VExJYK/jtFLrqfhkNBNTSwcnCPH+M8sbv8MzbRTOOIYqrJJ56yx
s5X7qnKDPURHJRLFsVwi2lZYnbY3baqcOOH4BEI/Ko/C9kZOB88bQeHnRJKlHWN8Gd/yCJXJy0um
rC2A6KIy7+hLYzii6NxMg7+hlu8nw8qfbg8J84RdiONwdftUcdIiqyMw8k6yPrC53OUClFCUEqoD
CxJuw7w3jjM/47GeQM8kzoTnlZWU8PzC2RnhC2TRMcrT+1rP20PbR/dllMs9FLvnajGXpto3XneO
Stwj0MiZSATUbs3VvGrbUXIItAY8BTIHNe9tQcTNa2np18qrtEsxccON9fCsT4T3NJ1guoT61U9O
ulEGmaxQMuI36F4kp6z7kHy7Q+947251BknzZhdzsBa02o6oSgcmKc9ZnH+PCFJ9O/4BLl3tI50e
YoAXkT8U8R+JCruRMKnmodpBKeFeNrIZQWB+X6q4Mqs+OcokEw9PmgZkVBMvv9e89iKG+a33xM7N
kostAcAkDdlJi+56Py2wybD/ZZ2q3+KsfADEtbazVwOP491M9N3SrMifcFhy55FYsppjpoDJxswu
shE0mOdBchE9JWtGRFyhJ2vUedaqgc44i4IddpcfsR9chFZwGNbDTcCLX1PnuguKBTSFVkdTk9Sy
q8sQPQkIfkTmeF+X5Udlpp/UtJ807FFbNY9Q6vlJMMyGVbhjVkZN3Uwrqj54pzaE4295fbFqS3Gt
TcKNpgXmt8QUCnsRLY6qMqz6J2/0wGhwecM98OqT18ztdvmlOo9eYxPBLDDyx9xMAgb2yVdDiQcm
9ayBTDrEb2MB6sYw2MuCX7TJ6ltE3WJOMtR+MNwZzkInTpu0NqslzRJY6TKFM8kpYibg0UdomRuW
gGOS5wuojq72UIOJ2JmsSSYhkbZqbaKEEblDHQh8XyE4Srv/6Ikhp5XCOWa4n10QfnI4/hOr7i4t
u4sailVpNSQNCxDTs9FfRZR9dBD+/apAQxia8GA64Z8+VIfEnr5nqo3W9WBeQm6mLKW9ufJgktGJ
0ovw2QIPqRfac05rG7lhsleD9ZSk9xDyI78JOCKnsjtbJWDl6J4E60lR4BgHBeN+6wvHPWQLtLNN
zwguTZGGDPOTqx4MqOyPqs4O2J3GFTUllynehV4XblHLq3UsSHSq1vyp42gLW/HIGAJlNKNai1rM
vrYouuvD3ylBkNAbTgQhL3SXN45v5y7VeJl9wi7+RybOmlwKmondPw5184WH8oidVPfpEZZ7E92v
CNSdoZMkX7KsAps+jm2W4XqQr4wGtuGgvlXFTj1u6jPXD5p8eNYa5qqqNd4pU8xIy0lfcKU23cUw
+4OYYxJ8Cc92YwyYhQmg6kMMnJc7c986X3o1vdVi3A9Whm29uebTMQP0iZo84ckO7wJWFjdy/ziO
+drqgFw79Rq6wWf1M03WnzFw12ynznYA/pH3CO9eC/6r15/nKH6YEjvbAv55rkUOsVoRHainN6ir
UMTIdUJRQNMN20d7Ns4dT1Ztb+rfIAofQbs9dCXrQbEcD22GFoJbzthwd6JOdGACto4qnIpLbCZ0
7OfSmXkaWjFvnOUCoY6SfafxlnDgXnud8Qj0xfOnuAFpXms8EdYrxPEP+71p3G08Rrhj2b75Ztm/
OzVItZREqHFqA+4/Evl24cVxSCXOXoTdczwY1zG9dtEP1ItHx0wD/yFp7J0KR2iOcnwBj3woZnRh
YkS+wlxiVxOnTtYDDLAJh0KtfXV07mJRPH1FeMq2DvPTjTEN53mCSzo5RALQ3TAGsjtq7M/Kaihu
8arVTDqV9/d46lLntSIdiYPzjjNn73dNcQk09RdT0zaZ0k/XBBUguw/xoCK5b63xXkfwr4XGuzbk
7D0JDW4OHdF4tT/7Kf5BzXTgGlY/s8y5ZsitkTTZh9b0MbLQ7maeY5Mz8Tj/MCP2OEcgRBZWve+t
5fytGN+mOZTFIsjOUfyT0pm11jRIz3bQMMyxQRO5iJkFAq9ZUCszTYHmV3oO1nOLFM9l0xa+k1ls
QDMv3gSl5KmzhnI7FQN4pvrbqNipRqwzEUWJ2TB/RVpPcsmJtyrkFJgXlxrFHOfk91iJo1FgekUZ
gG0NmrLk1UVCgiA5cVomWBa/oC1clLeDk5vKAeO+gKqmJhOlCV1ACrQTHYscub3uzUlgCgJNbFTK
nRCuIxLEzob1sekzuIDddAh6CnJrRVRbKmaHnXbV8+gnZ1VYSUu+eaXNfl4BeCwJ94Z9LFdkA1fQ
lSqUxr3VdvdGT9AdvczjCBZmO2NT1ybhzYa4cf0dLlbTAh2PvBfu7pIVOSpMgh3J0RbjGyWp3gZt
wF4YM0PFKhhWGO0OSYQoSQYvJz4wxez02D/XVWRtIDGynLOVa0155IUlonCnlhq2pts5UYwwax0L
h4ZITWhcBbe1JTlxS6BdG8+y77ma5XvyCbTzW9cnAUAJBiGD8yh1vV9Tufqkd2Wx7XL5EtjDC7ZR
8iTFgJUoOlmmcx8bTAR0/HJsXVo/dewzvS13hhesSYmSbJ/Zugc4a3Z5/FRr+rNlVRF+e/ke9mxS
oDvczUl+F6Mg+l7sPKrU/CM6XylVrHIy+1s6ScjdUVtQRtIGCzl/0GC2gq3Kxdp+o2q/E3R4HCKU
RiMn6zZp7rcsf7CcvRUIcByF+VqgbW01LztWYCd6SetQQ5BRUpJbtDxdMn9pSrwjSSbvLWLSWl4d
OOe86TJXfskWadU7DcfybNhbDsK/1JMd2gGGUqddC8cE9kk/aIVV02BHuIqxKK0T03gCiCtXJoT5
oS0ObgJGQ1L4VRT6J0QrOM/e4hRniXIzBNPAmB9jOnVWbHUhyAiQhU7zyyQCLkdq/e0omGaT4ecR
PKe2YSZcaZPc0GcECrgBCjB52CPxjCW4oIJNPrV/eENBIImsLztS7yZnwVMN8qOYMdsIbUvujIUL
H51WswjbhFkZPBE30P549Hvg89ha6lTG7VuZMGEOx2DVps7Vqbu7Zgy5CZFU86Mxv3MG+9IZmJSD
qgaM4nFKC2r1oo/HxB0/mHztesU4Dsk8I0Eop/hvZtO/GUXVQPVXfmEgdQ7H4XmAYsLGYKErJfDv
dPOzQcSgxGivxR6URLLuq7ogO24nJyZZsd+wFRZtweyhCl5q26PsBdSo0TBdbWwNkH5ffehWeURc
e5qahGWkfgeFDne8Dx8WEu1MBo9R37RORngbJPAkvfe5+tVyj6Iy5y4YEn5nsdKdEFZpzvwjiFBf
i4ozZ00mJgJy6Fqjn5TpoRudT0ZoopF3MVW5Kzeta8AXfb3yovDLFMULhxvuvRox4KjfYZgbVl4u
7xPwTDsxDF8eCrobJg/hOFYHr3tgljKv5mWk5RA2RDIYNuY4vAQOPFm3XLZbmTo1G0StXw9KIads
Or7cjAWR+QwLz8ywEnClWXP5uPU1jBL6uRz7cUByIfD+aYpxLWW3ykQ/XmaHHmzdHL/d0KAs2OWw
HLjFK9uy15RtjCs5EUjiv5i/3YEEJY7owCvucuFuawxkuCkwZUTejPJSfCGJXzLrhdhMuBJM6X3O
eH97uzmbeb5ruxL8rNl6VGZh7UxxKMxJd+9o5a5M4rObkGMtKC432/QO/emn4h7kI+uTjbgWcy8O
XQ5xUddzrCQhVYzIzw1S1Kqkm7dKED6VYOGIGIFLoB4D1Cw0L/fUZ1gShu6DW3KMS7nxTW6n84D1
R9nNM3q7s3cchYUv7c7BTzAP4pEe4MBtnzlbu8QNnyjdWaCLMGBy7oHFnyEZcoKBxJt7k4laYaBh
g9ubeR8OMSwmC1wLaAIZ0kNcpHD8e3W1NXxFGYF+pNksPvO26gjKrW0uGqH6Oy+vt9yCzC0HsvUi
IdmKsVEZ9qc5wssprBGVW5dPKtIPidNl+0Z2L6ZZ864y2Q9wBv3Fj/8sZgwIbhfCHkm4S7QhDppM
cE20CDD9FWQ12wGXt2kE+Z1cGdUc+EVAPR2aqd1x3MRcNW4aNphsZKMr/U+ur7tsfm08ny3cQL+I
U9rRchcQapS89zIqsBAU4TKB/xAd6RpUeEu2Dy4v+pxVV06+FPbM/XFIxG846YPfUoKRQ97xs7L8
M8mzoSaXghOMzEJm+54sQTzxNI6eiD+SXht9VqluldZsK9uh2CKzlQG9GuPejm2QLh1aRXjpO+/M
WsXCmfaUhmgnY8pekypFGKmu7My6Q6YPb/qAe4xEuZeemgrRz6HYuyxJ6y6t0k3WwdcGsxbH8daD
JOkbQ7q00LDniAUS3Fxw/vHbWjs4UlJCPDibLFywrF312AX5uSl0KqlQseDJcCLG6tDTVY5TiAhf
yz0INc77LQWtg1XhJpuo6x5bofhmHLPw9mSG1a2rGZ+wg7i/owjsD6hgaDKxhk0C21Gul08ztsVV
b+fPeh8fhtBCBwWnUs+/dg3iNMle2jz97mLzvRW82USmvUQKWXZuxw87dD6kCbg1GVxoBxPOMVUO
vuVk+2+70QBta806q0zI5NT25RN6J+o7x2t29BzJJHXSW53jKef4d1SifaoPr8hEvlfxvgmz53hu
PqZPvRkQ2bR14u700jOYuasD23yPxinUQxBX2LwFAcUaMxu8CUbMGy8ksAciZDuAACmnRzxEVyM0
v8upe55n1MrCyV4bmTy3SpGaFT5nhnxMjgO36Un3LnOdvesZJiTHyIDsjaDIq+qFoABDAHsn2tze
ObStzEzaOjf2ds40nOzY2hhEYHZAL8+apX2HbjHSnUBRF1NI1omB3OSifBInxUE9cF5edw2gdwFQ
fwhAxwYtJCSDzT9kXgwjWb5m9PnQxtWmqd3PwvIOpqz/1ll5EcobfZUzbpIHg0P1qqoT+HOpC0WL
MWtFdU8djgdymQ9sruF905Cj69U92xl4UC26DK5lxDvuygOtXbYCkydziynvfI5zQKdJfRkn3ksE
zFBZY1gL4ZvEVuwnBpq7BNPPzpkyK9DUu547GuNssGUtWfvAsr8rLf1JXftnAmkXt6R7XKTm9jqM
ZB68xHykTp4TK0UBCh+3T+MGc3ljXucjhm63ndZZ71qrVuVXdiZwrLAZImp2wMYzKnCL5Qemxckb
yZ3P8gUCB3uWaIYDlDvBI3aRWJWktDxxbuwIZskuto16VY+UFYREFakRNlh7ewNfS/JpCUVfTWxD
umqGtVl0m6Yv6C+biTpoYK4BxxBWZCrDVn9ttNOD2RUQu6zhY07L55hekS/CedGe6lJUG0pwWXLp
fgVkO9Ni7njghmydl4SmzjtiQ+FqyOS5zMarpVuXTnffy0xfe4H5N6VOmghr561USGc89jbD7eVn
ACZ62TcZEI5UcZJ19EJIi1A994cs+tbNdOBU/4Y1/Me0EBcw43zm2XQdB/aQKuK2IYyQ+oIKWB5w
sDzj1N3YmAIxN4DcfR1q48m1NZ1zeQStkVNXEJaguoxx6ZKsjRV8Gt4GSF6rMnCsFcWir/oEe85m
NG+2ZAhwE9PEjkTNMtKm9UvfEGQxuM/VTD56/bNopkM4S7Vxrfl+bBkb6hE9wVg5SohrxVZRJbZ2
E6z5MVZuuF2vc5RVW70eu7UuvW5Ltvs767kjaTZzT42TVgxgdDYAl0b9M/aptd7yDYNEf7T5BWD+
WPFBSKRjk92MvQ/qSSdaMb9VI1yr0EQ3ZwvyA9aJ5YFzx2hYmIn6dYdlZDX3OBT08LPOEPv1WnzN
BodZIHePfc0ut3Pu+hH+VtnOPdITcyCSIPbHjJQcFDGcFhe5PU5N9hPt1c3Nhvskg3Aqoggb2akG
hjjfOkqNa+VyMEoV4DxEPUdPbDp+OMZPE2XF5rAAVNCmVw244VVldt+d5gWXxv4oFSq6a3oZ25L5
l9WkvWN2tVUjMHXk3Vj72/GHvM4dOdOQIXQfGpZvRx4Hy2prFBgUBLCTaZkeSGXo5ylmJ5qJx4je
0r1lF5yGp6HaOG0GutwYdsTSmm2tuSlfF/m+5f68EUH60ZshZSB5gMYKmNOG4fRUpjsQ22Nszn4Q
AFoU8UPeqp+21ksC22CnJ296lSPE9NFGY0tsIHIhEd/OjBa/TtXuGdECigDnrLMJS3Ffr3A/zU10
zS383lavR5SF6GcO7yNRxAQ1MmP1n9KE4aM8a1pi+LKX760HxCzrx7+tmBBjuag0cgl6hVYJfXQF
twUoeGvtx9quORPY8dbA6M+1bSw3WnIOCfi8oklLJILuzGnLiMoS89NimwjJlVRtd3ahRJkM6jcV
fTzbZqiPibLfM8AeCPHNnW1nBzpAX7SEUY1pbWm0XAROsHKOabiryEjuqxaAtokYEuKe283QMnxy
WyxI4XZchjD4TJkwNS25VO9qu+yw9YFjo3DNPZq4/jjpjFAxWh6ctA0eTbIvmNkhk7kFgHZZO+vC
wEc4TshrRPboRGPNTHhiyrmKzmSumX4Dq/CjlFsll9BsBPwyeuH4+cAkzEN1MCsJqikbnwtD/ylN
PdgZgvoMYGgT90ueu65kEznT4QX6iOpdLWGcrTwKbKmw95XG7u1kckmmcVJsbDXVx8aGfHp7uH3q
Vk219OI9CXRkeNMWQ29nqdj59yHJrQaXeomNpydAQMwOV2rTTzzOoSCvGTgc3lVbYk9UZwxy2jYJ
TdKsy5duD1jHObLZzsntsP3bS13Ofx+ipRgnubXj0Gu9J/a66hZ0KAlowKC3jxYG6H8/LRfQlQWn
mTvgmB8r3qHpvw/1hTY6LQ9BHjD9JnjJKRU06u1Bi//3o9unYgGn0pPZArE7aCX3myoHHsjmmQ9v
D5RB0O9hlw/2wq5Nl26ehJubj2hJae0yS709tEHR/PsoF7I3NrcvErJTGHmXv5QZZs0PNH3ky5uu
idwBFvn4nwfbjjlUD2crjzSCPua3zAAcevyEHDOMlYcoxgZBAo0MNL3hh3B7XqpspG2KyYidl6it
CtNjMDDEalyQVOYwUxywPDO3X/j2EVsdnoQ2udc1B6wBkdA5zIDCHVNi20ccrVvXGU/58ur29kuj
MI1FIU68yV15VlnB8E8tsAChzZiGckTo+KdB41nXY5ov/vvK3F6t24NaXregpdIB8xEVPh+36yCe
bLnpDPsjUfjwi5P2a4doESNPkmv8mbCyrvOyZj7HWdwyfhBEf+mu08iaE3Rt+S6z1qkj+ClyXfVC
fU7+3/NiMz6jNnZ/e67+/THzbW5ajmQTWLcjs/gF0tvoDvy424cDtdCZX+eDojrR/f73tR6fzr8/
7m4fhrVbHm8PQ76wn2sXY8GNJhx7rUh5ky0X7HKZOubsUfGWXk3FwfPfxfT/r6vbxRWkebCFYHfm
HhnUb7dLsu0NkLclxBdjTBIMV9EhxOCwuz2l4kbgvT3Z4/+9Nf69P/7v00LlWFUxYbi8rDmogOPt
ozKcke0a5owYI5BEa9Uc/z3o8j8f3Z4xpgmMexsm+FHdzseMjdNxGlN8TMtD6mgtFkG2JAW+GE7c
QAn7uo4f2+WBsUK3EhBytrYXcG6cbKoI64L7JLim6FFOCS+uWScMspF14xppxB5njyildB+YITnn
IZ6ObW5Zq05GLW4mcC/N7QF9P2Icffnv3zfwqflmm6jD7Z/f/sCMBPUQBTLB7V/d/qCa4nafzFQq
G7FhnRxLPgR6KB9qz2RMizCcF3yJJjRcNR7QV+t/6Dqz5UaVres+ERFJD7dW30uW27ohyq4q+r5L
ePp/gPbZdc4X8d8QAsm2JEOSudacY9ppd5lfEXiVezX09gcy8ClC6T8/mbawwv2C0XrQkmVB2flm
Ko5/s8perCgJNY9jvSr9m+JkxLyUuYbWm915QxyuPOjwZ+afmn8e61F9GbhJtP++6vFSPEZZkbbn
IA2vjsitQ1S2xpVkS4wJ2KJZJ0fGNZiODfigVylN7+VoJAFsHGbiDITV5/ySv6+zwgMESOUy/6J+
ZHHMCTCu0Hyg35XXsDC1xx+ZX4ALxyAlcWQBh0+SUZA/J8zC2SiJT3gqgkl0AQGaeJF71NpDa5UI
8qqeEjM2r4bS7svR04/D9LOM7+ZVIQNgkWLG3czH5g23X5MpDoWAv8fUIUqO03xwCEtvJ0v5h1pk
eCvseLgWxUpS97o5EDct5HdncLba1bKGexSL7NA0gX6dD7UDXUGblKilgtRjPjQ/GaFc31kai4H5
2Lxx9aHmn/3fR5SSNZ/PksrQiMf5+9Ksr6E7FZIe/vSS+YnIJIuqsYz3v399Pg7T6CmubEJM/n1X
LpMvStL05edXDNObT5umWreWAh6osMsr1OXMMb1LMW0qB16tQfJcN2IAcvzevKq5bV4FI/Iit4YS
6SHHwD+ZVxjnciKV0gmbjs0bF1LEYQq/Bh3x9/SKFDM5W4ZLw+3QU5h6isvWXikjkNKyIx0Sufyr
tKLoIFHP0xVGPNDa9IclM1HY3v21Ke9GMN6rhvn6aMslpr+fdRMr13LaZJUM1oHmBVPp3LvOT4ic
vGXNRrZjoqPF0SCT+CRlt5tf8jhWeYeSNf/1sRcp6o2ci0OvGdqGPPBgWygEbWA3Hs/IAp7GnPiZ
qdMV5v3Rr8yf3LHe6pqILY9lViRDlPc17fT4bKLFeJKKGi7duifHvFqNofoSdZr7lJf0YqXqvBaa
t60BptYeb5hR48msrCfLRklSu6cef9KA062R/q/ChdUYFna4rHPrqSRjp049dx0mzS+vb3eRimGs
DL3qqdXi6snNk28ZEzKKqzfT5G+rTAQg8J2f6VS9rI74cK/4abiqvtX9kOgPxNtc0SeGanM/Mlkv
+DWnVI5fvkIeKdf+YUDDUWLS5eG8sRpHML/rbWUxPzSm/fkZM8lBC0F+buLLWEuGjfkFbhJ5/7x2
3i/URAVqyk9V/z7ysnHYj+kv8kmIG5uf/D+vfTwz/4QT1aSjp2JXKgrU9b+vfvzRFgo1aprpd/Np
3pKi8dbzz/3XL5+ffbyxEXCD3UTEFU9vicKm/lQNmrEcHO8/b3t+9X/92scPRnpTLKsixPs0/eTf
96v+/eyPP/n3E7tBVGHZdb//HvqvD/Z/vylTDM7WIC0MrTb/g78/I6GDLTDfAdIc5L00zWgDyt0s
DHnLi6J7VkLpbv3Bs59II5gYuwaSVXhu0U6P1O7ZEH1x66jGTDvzkciu5KZwgo5gToyU9Kp3dtKh
S6gZQU5D1w6HIu+v+rBpCet4k5ZSnRHTEwgcSfvZSDqKEJNP9mCO1UAXKB5MmqEhVVOdZfhQuUiP
eP1SMcbueX7kZ+h36T5HB/TtFVV2t10LXamfLVZ4lLcAz7DQUFl2ZVZ3d1GRTvHeVaJiwyqIMlad
3l2MSEk380/NGyXNlnFt7JwSQqpF/N1RM+jOuLa5N+MuPppcy0+l6pAEY5rUtzP0YIFBoFDnynFX
Ap2Y90hPGGkgoDXJaoxqPvCBSwije50NGSbn6ZFCcv2up1/k0dtzXNpL7XNCWNcdvKdK5NOEKxQt
pjwsGNw6hx+F138GKR/eyVjgC4FctDBr74AkhChArbLf0sze4F4lrS6UhDv1+omWq7+ArmN/Ojp9
YvrA6dmILeWmZO5HT2fhsyycc6olb57jDT+MCBkQ7Y27y7LgkJhaQaWxcM/oHzAq5cobJV37Vo5D
eeGH8akkFHFYD1BmM8cPzU+xAXml/m4zAg2KET67SkYidtZOUFsVtIMz+a0VmrGnPCHqjgCZkvJJ
EwOvbA/mfA4kIa17TkOKiVjeLyaz0m1BWQ+oT7Ce3yVEnMWoaUTjtONWkQp1fEpeqGVrLB2Z8F4K
UAVTk64/+QST7q1B+AsjVX/FZjZcqfnKx6aMqcwRmb7pZf0HGlalo1eX9tYWlGAyQrO9cWgBl+O+
sJVhUwpJH9+2I/C9dYM/ASGQgt7eJVrq/HejTLtVX1/TPFm0E8asAViCGyWktTDtVo0wOKNceQWC
SVGheE1S3/iD2+kVJkX9QRMUfntWNGsvJBEhtzZQGux6EUgHEzlhtEcN+/5TM9CmJbgH273KSuzg
Wbp3aLrWezyKja8o65VjEA+FviyRsRFxpBbP5oSiQ+b9WnmKeyvpsXAJIelTWguyZylVbA4Rc0vP
c0yoNQhqu8hJ91rq9ScKEDVeOm+NZqDZoRQq3vnC4F4TpKgZ3DeL2IC5hvy7V5LyVuvFtzPEwTtU
RblEFh1dWg+hnVnQBtML+R2icSCSAMBKYGlroy9KiucAV/uASqJW0x8wVMwwYU0dZIhb99LrrLPi
kWmbmHbnY2BP9m5REpUx8UhC7htG3Xz2LoD7hAneOmZGxZgSBFTNKoKSMKH1BA9d/2uTVBffKZyD
4VKbTKUB0XYaRsqQKywbxTWxouLUlf4zEQIEQwraXIdBByqukwZ7IRjZ3tMkDtcdVKc3JcxvcYgY
GdqjB2qo/VAN1XpvjSJbFqWmX6rGJHzAj2E7aIBoC689VpFkFUwLaE2sM7HRemDenSD3Tzh28NwM
u8wNPnUvmSw9yUAzpzTkfKwV+kltYEysmXM6N19BbGxiQJZ4G46uTt3KMB1t7zvEgicT4ibwftN3
cc6NwRQFRFLATMi2G/hjFOsNpTHvnllVKwcp/pq1nX0sgvAbrXe+x4QHmkUJuKBBI/50pIcck9LH
Ta9Q3LKo93+IHqBD7ukUKq30EBTcFYUlfpLgi/NLCZpbZ9yL0eG0NZIYsYld96zu+K9hGcH0q1q7
SI+baVBkXtt0r2rsDUz8ne+BdA0iTdUWcQ1Xr5WTKM8tK97NV/TQadUW81n3JCeuppbCK0jh0eb0
6pdDOE3gRFfdnIk3kKcdZdLOQ4807eL8MM+sCi5u4tmnUPGLV4Zp7jEdk1jbFztA0LzPzLzXo23c
da/8Q1BRZsTqsZ64BqYJK1stuuxUTrv2tBuIUC4wWBBLlFvhGUwSpq4wTr/NbBM3Q/U1TGjUAL1d
qVruJ+rv80yuhVS9UIDE3hW+fEpUgiGtzfI/6Fcm8R9C/KfQjKghYFk7em4broOuVu/uGOvEBfvt
wqsl4WMTLbCQekih3s05TdkN0RweBFlsJSayg6+oC1VUC8c0J2KksMONJ+Qv3bEwXlY1fV7DmlJg
uWtD5EiIlO+N+GR9cksrq5XgLSxUu8rPQCbk2g4RHMOvl313DxuQLoVwgYGzF9S0PxUf/3PPaRRW
8f0xvkfA2Hcw1nxAnlbzWZrFyTZiKPQx/d8s6/jUnPkLrke0tvMInM5btyd6oqcy+hgNMW2g1k70
2zjQ/9AJVVvVWB1vvm4fSyyqb+SUYa1KceTOuzh7lCfUlVCxIq7ceRgsDSCdiavtojB3ziTqpttg
CFK8Fd0RL5r4BJfh8lcM6zImJr0AvTZj1JSj+ZLheaBnPZV7J/eDpf3zSPEHucD8B4J1Qkg5MJO2
lUV7IhoKmvTzQdKq3kMRbGLS9XqzbteqCJj1SqkuAh+LdZDZ2arW2/QlQyYMHdj61TvkAql+oa5Q
VDTXAr0SShTtdd4TpUsPea1IVbz2aZUeLZOKZD5hXBoFH0+v4X7ukQJeRmtYoPkaPpoKpSYi6WIX
GiK4R8ImgHWI1pEUG6OrkYHPd1SFJWuXU5+Yjxl1AViwH6pbFwfuuhrIBFHAFPZl+q121ktu9Mne
IJpinQmMNGVlQbC0LP06byDHECVCsQnVFMcCiZHBIat5npQJQ7e3mhpUiyFqccqr5OIFXUJkBsbs
lZzecm/lSAwTJlL4G9Wr7mO655yxflkDKMrO/27i16QFTJCrTvDV6kSgqmOYP2ujNPcQX/AGzndM
j74DiW5udYNe6q7nTzbvqgKGaGO7IEoRlQrWkHc90N9NA3dPBnt5owCpvdmqQ8EJvfIi5FJ5IQu4
aXrrHlZm98If/aU1lXfsFaKWwzh0uuc+DslE8Z36VLi40LJCsV9cjaiHJszKC2G2aHrt9jnL3P6i
sSp/VY36uTMHeZn/wY3XP+fqWB3KpLyCrA2vrR8z1ens5NsLqIwamfqpWQH+NjfMDr7gFZUCgJaw
cZBPLY0EhdGMbLyuPfh6on41Nmv3QHE6JB1W9uEVcOSlk8dbpaqzj5q7vm0wM4jdVNzsRH02dC/9
4CbibtIyWesWqrAQiSOBdvUqNxhmw6w4jGa+7hWP4MW8++4sdEFNB+cqy3pS0krfOAvsj9Rk8CGG
Zf08iOyH61LgQ8wADdLL4zMM4zdKH+oL4MrgBfSSMu1YeK8uEI3gAycH1IbNvSuz9oLGJ0KHcO2r
KvldJjcP09FvjV/DdFtzXqGYLi2jnyxLYfHuh4JwkdSl4zTt1swCwEc09LxKbLBmU4IKK934aNkj
sYcJPs/HsBMarkXvBlZ+oZLPXUSsRebdeTPz88m/xHzpVBaoT7DQTSXtk1K4zn5klugjVodlMR0j
G5S7CzfaU1dpeJXiWIGaVJEfiQd96QyQcJ8U5Q6Xxb7gf2VPb4fXxLCTg01p4dri/Nir6vhFKRMv
TVHBp55udfP9jmZgCkmwwIHCja+oovqgl/6rEFl7TPtJoTvdmrT/3f37rBKcmOP86WQkn+vRqXbq
SIenQFNHNR263nwa2lLQ6I9Uwn3D0D5aykiSWaidtYK2VT7f0uug4FZpDflKN6iBpdUQvXkR6dAw
P6LGRhIq6oA6HBKIzozysz4WGvPXVmNOSt37Kc7BOj3QdSJHcl85oqNywDil0mj7iLuhW6K0FTt9
2u18c0t29/icxRfihexLZrIKYX04fKR9fOXWV9Cblebd0PR3iRgNB5//G4V+iSAULFkdVjmSZKgn
1Uwta2I4FDW9wm6wi89QxPBN9O7dNDVnnwY0zVOZlStpNx2T31w5UT7fAHmoblZE4H2drX0S3M5h
aUOgssaaOQULQ/So6NYNwJ9q7qsnW9BRVzI/egkYpgjkcdYgRsVC1oR50Q5hv44KsbCgfN2UlPNu
/mLzNkAkS+rEwsIiu/TzSp5shegSKkxfCAfQE9s/lMj7/e8DRZFfpVkax/k3Dap4z4TMD/P4VaO+
wvabiFMcGz6OezxTBGs0sAmK/gc6ZUbh5xis4xIlNgAvp2Jcj6qXqohfWKgT4Tsd6m1KZaWp4zWZ
npR10cKjwUY6Pxs5zk+SFJJ14SNTjScCYioQW/Sqax9HmCSvpHmt5uPmNMhDsnYfu75vvgvKBlSe
WzIkEZzOr3JGI1/lgDIpazblugpNYp0748MHsvorHVn2q9MNmOSuKjORa2Du3oZWan7nbfwdpWr8
Scea2mFfBcskGoydjCr0I76LC73tzonGV0FnaG2QO4+rDYC6K1v3qyOvNDLse+wEznfXu6tUsTOk
cKCRPS1qf7sKEIyoMT9IcigIDEPQSlmDCXHvbxpLibAytv1xgj9Bi6JxnaBNAB1UEvcB7wZkGqBF
NvYSiKzPOtIrXvp3LdQpvNlOfXGVFi18ZThUHPP6lBfgNgK1dEigtbX1RJRLQFEGsaq+uFb/SYa8
ehpIBHkZIB4sWLN7W2EX65FzG5ovbitLcnrGtbTeRKywDDeiuxdjMErHGL29abC8NXXil+aXkEN+
psXpo2mstX1SyuCO25gpqDXc5j2wI/hXHKqZHVk18yGjdIO7If/404ucWIzXetQQRP9necpHAN2q
qsB/p9XqiPx5XZgoipO4IJdKt5hk5Z71kwIqXYmJ8Sdsx1oplYXDcdodSvRADizUOM3iz8DOX1py
IPwnHzgNE7w/bu5/4A85jp4rj2mcx69yrrAkWl0x32otPPxAfR8XVtI5J1kSKMco7H3U7VcQtuo7
U0EW3vyL3bgMv5pWuXRp1rx6mi62ZdG+9J2Fo67M0CyOibhkaSAWjdSXcZOYdwgBJv8R3o4vpMIq
JtUWI/l3V7xTEP857cCxrB2/wREGZuGnVX5HJYsAgGDquuCWh0M9Dt+MoF8ojXoambmjEsybZ4T/
+snR6U0QpEt+EbIEWGvBhFQgw2Qk8izs/AzRsg9DS/jhtksRhcMJtYnSKeTJy8m8atrCXSdSsc+F
4lDL0bTXorKwARiM9Yo9aZ7Sqr3ifkJwaPu0f3H20w9A6RSX2oZ5r7wqzNWv0u3ircxI7RGFbqw8
32GyYbYdt3dli/NtIvmNXSO2cuy+C8tiIe2PGsjo+S+RJ7cyPJ9Ui7Dxgq3O6QYuCq+89AKCo/Us
/4B/knc6Qum6WacMBZyiZn5Wm16nY9zchVo0Oyhg5trJI2tPZchAHFfXt05MjAtzsoGOd3yt9QoK
mQKDxqyfHxuA75hqNXBAvVFW6zxaGiGxE10TNs/zRiYFAZJxM26CLPny47R69uME6pJe/AYT9Xgw
HfFjiKWjFnrI6fNhzSIx3wqcpO95v80dl/WXA5/DL2hOqBWPJOdUXjaXurLzSxenDRQuT3z1fI4t
WamEqkX+cQbPEqABXczSRggHbXgGHXIiry+YkvYoSCl8VSC9K/USIi+zOk85P6qnTSGSJRwXtBAd
NDLWrUG/Ri23IRJqAlvrNXVFmePR6P3d41+B93lYhT7skSZm6uKk6pHzNtn1zEagHjL79dsrtYLh
VqdZ/jx9MpwXfi+s7+lB7gz2tx/31NMgFcq2e7EsMdUfG2OjF7b7FujDTtTZr26M9KuqNummdiEB
JXXqLB60TMXn/mNnxaWsUTLM0E69cKGGpeYh+EZcKc8oAVH6T37xx+mTieRUhopCqkBxbgM1XiRA
Xw9QgN1D6OMynNNoCg+cY5u4wQFyPDqODP1N3HcAQdScLE1ZxYRsesNwFb+TkhkB7SryaUuhbufT
YBiAKSAwClaIbKh7UBmZNyrcG7TcOLv0DJ4w/Z21r8v4WZ/m7p5f4RNuuLdppkaA1LD0J2imllbO
JoSqtE4IPTmB6kOajbbbTcqAv8tXIxGl0AW5BbHp/W76Pxizgl+ZggyrqJFhPTJEInS7FY7gdNnG
Ub4l9egmVZ79++b0lOI9Aa+PYQByoBCLPqTmFNddfQAxybreDMMvRz3oCsq8KoYD2ojwGQ+u+kyP
fOmafXp2HPnSpl33Euhh9xITPQR/+e65erXPc1ZDhFAkzEB1rX6pBHc+1cKgEgYtGsnpMqJdrtIR
A95k1JMw3Nh3uSQKsMRo0NYpQ4VA3us7rTg/Ppje6sEGd6ON2suVmxKZyyZxEfxFMaaNPLGcjTFN
3amGlCSAp8apIcAHuV1uxSfRbysbKirIP3OrJaby3kpMUyxddkM50Y/bBBDM/zwZ5+5PfRTOecbI
Vkw/TiWK4RlwmfRUUVEkHe2uqRY5WC+QSAlazkEk5BH42nX+T0cgWBsRBzTdKm04BHnZ79WIxakM
+9/zlZPp9JiiKNvVvuOeSiNyINA4MYKs9qNJc2VL5BZec0+5tqABPhMGJVy1gXvFg6VtDEW/Fm0w
LvVpmV8Koj5djzawNhG0S4quM1SeSSzklXnogmRKooHt7muFirErTbxQWTuWO8rjWd1OTAYqFl0/
4UQ44se3ILU5YzGWLxXbGA7S93EexrjOKciPPx0qVU/tiGpdcRKMx42mHIymGFeOq5VXoJb8C/Fb
hFhyABLnucp46MS//z6IV4Gn0WmMi4/Ii/1VYYwYx13xS2bhsIqQCeyo35cMcWm7pURUP8+r92gK
VRq1GgJRSx0NoiVyLSDrTwkGjS/ND9eu3ht/OMf2rpXkGwtI3sp00+GE78p/qtXE+clkm8gbfEeH
wCmMLTOKnG60S4uRO55qoMt0m3bzGH9AARJskJrtm02yZyTi8YdnEYlgyJiqqic9mvYCP75h6hQB
XeIiMg2Dk+7emwrzRD8VEqi/tqgph10xFUdIyFhWJRiIuBoBT2qcx3aY3ubBvgz9W16r5pnQrskS
XKXfkfwthKh/FujIl3ChF530BoiFzKR6lfO3IB4GRFK9nK8tgGTNc5+QkqraYYvwBh3eBDpmuaEt
kz4ayTtUCI4kCN0wQ6oJgwhorsPHsk11PY8U9jSW9eOIwR357SMsZpTyj2BcvBlCfpcJ7G+ggP3C
C4YNmH/mO0qevLfuW5c64xZeBuRPzZP7XMPW1mSDdgJ4gPtQ6V9Ta1TfERupS8PxyzOEzRaaVXlq
0SzhGwGfh2O9rIBf+d5C9taIvS1/sUDE/6nUL+p15hqeab6SIHBPFNWX5pS6JIshPekdGtOe1KJ5
Uw+2e6DyS6avuQBREF5qM/1+fMtBqZ3m+UCto1/tGwARVIB+MS9XFnkrJxZ5px4HKyE9zydwBC76
PtS4B01zzI6++6lGFi8EAJmiUMS1I09hH3fGwRo6qtd5EfZ3OPgmStW0OqXYS5+I0BmutgAFmBK4
nduJ/csJdMRZhYSMnnoQLPzi7pFyiDsKpOSAlgpFF0xeteoWuK99Incg3WjYajYyw+Q69gnBhhkO
YQfDfDs0Yt8EEkYvqCasdpIRs2w286ga+ZDCNHM8uWGtgsexEX/7OpwdZ3TvI4EraNL7u2K54WY+
iyqjlfvY7pFD0gE+P+6rOSPlScY0IQBLuedRKX65zMuZLPfgIrOa8n1q7m0CtO5xrt3n7B8zx+uY
uPGtcpNbpNOsCezavT5+YRVSHfHDaq0STboMLapnFDf0lWlVFGWbiAZO8SMK/YPjq+0usw3/ROVK
R6XLZAWT2FNsRfWldSz51LQeJiHygOyL444jxdK3oi1JJBhzy16C8KCPNk2mnJ7xixkMqYBWCpTE
CwqVKq6NLbgs34MuJ8AmDIclqBPxyVr1OzLopeYJpCisfs+OV7ss2iARJ224l6rZI/bCa5eXYYt3
jUeR3v3zKPj30YjYRIrceP3/v7YHRY93DJdWxYAkxxxawBRuQBdJwRpMvXkONaCUDBPRudeZvpFt
qu3w8udrzRDxZ0iIGD7e7itrNcT1naGcSkcnf6QGwUZdRvfU+EeTxLtIsjJFN37L9MT/sGz0vAH+
wBN5eN6aQuHJw7i+QzxH7zRtx7PZQB+P66h5MYJ8EoKAsxoUok4pIKyzSSs1z/vnDeBF2iVUR6Gx
fHtlzn82IenHjGA/GArIYXQrLG5r/C6DIUj1mnQ4gUj6FTXVahVP0ZTMNtVjORb9zip1p9wEkVkC
d4bTnk5rzLSFD9VUI677tIAHG1JgGTSKRPSBtaeAtSSQVFxDKsjafZJmOLqworx1A+pnrCv+Zt6F
AYWQif97yOqVEC0PYrRN21joQ/gV+0x/HeXXI7YAE1S1tXOtp+yPh3DAqHQwe8c7FN7U9EejPvPN
hKPnp/nRvPEokhJuTmZYUBrhStOB4umjIfYaltj5I86bIX2jbZZ/ROp4sKf7lo6gOYNj/GWAkRp8
QA7rTOuNpeh07qBeshMEl+Gt97VDN23m43X6T4pcFujWmojikYIrjVvOIMnig9NqDmibp+9e0X7I
muBnE46GGRvJFfeWCc64xb0W+zgQNLgRAV203HPR5+RWvs0oFh9liY48VrAagNkid2G60cyDhQzc
t8c71StinsgJdCA2IM5tq+gwmCn3S0kVvEo0CF1scNeph7ooxCoBow90NzZvChY8+uvKW+ATDgq8
GwL5tIuX0lvSzjZX0tMkBq5QxxY3okzbPro+QPJ3IbpyACs1LCB77lkRXBUSl5wCTGpgfeZUB/4q
OAxuCbzRH7MQQQOfjaEEaFYgi/QmjRgZxcC0k+zsKLbTF8Uxg2UwJCjUGxLeQteol1nt3JQ+kd//
+8Bn6jQqgXc0yLSg4Yvxci5OaRrug0nRfbYtOgG+SA9dZU0KfhWWmSlwlihzX70N6nCj+9XwUeEt
ODwGyVJLHqeVLXT0X5Hg/Mi8QD7Oumzs5aKpsGfJNDnIskhfM74oVryGTXSBcyPCY6pf0K22yzLa
+gWWiSAwWHwQFfoU4sFcZ44sLnONUslD9azmNO3iemeg6VjNwhImeSu9cpQ3jyX0LgLsvgCdl0Oq
UimzUw/0duCVWEeVmbWMbPtdHZnTz10cncn4NawtWG9uL1fmtBsHYi/q3Nwno16vnO/MhiasT9Mn
21W054g4vDLTd6PC4SFQqzvtwq2MCv3drbNhH1BZRD31TWiJd9DqKaCPrCMe4jcExxxS1SBJkgpS
kpMp0aL2m5Ue5WSW4PImlt4BSZQJx19bWdicvII6dU09yZ/mSaAP251S0kpkEQKkRJvQqlqA6x+k
1p7uX34WIf4NOrw95dxQIwZXGdbUGCnQZ85K6WnRYjqlVPbIP9NDhkGFfk4xZvpFw5PEfGsaR6a+
82NdHhSpjXsjyl78NpbrphUsgUo9JWIn85eo6/kfNTVt/UHowVZa7tEsa+YjhEIWU1KKybl1YtA4
ZHWUQ2jWQw//MfwaHXwXRIpuWBN6q73Ou1Vga6sEjIFXlYW3AOxxzOjLb1EWlpusrsWJ6uA/jzjJ
/3mUnaQOjdJVYvq6AtUJVolPw1TwLU6bzC0hTCWTRCsssyOxJsUlKeMXIeIJzdYMuN8Dr1/10x0T
Wy7YOEE67uMbKnnRwlbRRwBdUZaGGwTHrPcNViN5WPE+o/hkTJO8+XafBNTeiwJ7bwsgJTbU9o4D
OJ+UWxGXxbOpOhtqbPH07Ty+oiwwjkbXH7oi+RiiQbkkjlK/xeZubvegHmvP2mH06l9qG3rYBhAS
0cHP1QVe1SVJlhA+lFzAmEjDn04a361ubRdq8GVWLP4Rj6eHXsb6DUfyBv043Sgm7UI3zgXYXpYf
4ahT3IrjF0Wju2amDf631u7yja3qxo48bQ9vZmgtmmmlULaZs629FM/lPOOj3X+CQlFuGlNjctFF
ymtbNAvsllR3x4qGk2vxTXNftGRg7FFGIBeTVFZgk/UlbtRYfE1kq8Bf+bYmvqI2+5xVHI3e63ei
FRxTOT0Wg7nbU5D3MuXoYot1ccrWkI7cLtCfXddqtszFoy3ruozCDw2gTiHY0mvlUs0Wc9eaZMf0
Oj/KIOQ56qoZLebbMfeVomKJTfnPPPth8Yqj3nzThAG+KDXQZ7lUxUEatAzj646sqVffUX+jU935
OveCpLpCFKWGp2ecXfOqtnXCZu8nUb1qmHXsMMaU2A3jzSwVUam6Lqhjb5hfJM8qkQOL0EqGz2iM
nxvbpxYcDcwp4nZF693doWKIN1LDiBu59DjdfloPUORZz9fJfNnMu45DcX0wsrUpM+WCbzO4tH2A
FAVqEZRSypHT0q6aWt5O7iWbR3+8GjAL+sbFy0ptO5fee1saa0xM8WredYLS3jdAOIg3597QDr/I
byIie9LNuVGEotsPjUvkafVNCPezSBDqppXykzvAoa9oak4PhtEZroQsxItRGN7UAyfcZFr0z5t4
CRJ3G6HD/vIr59XKBvVNVpa2Ir/POsR60Z+abNSwnkJG1wtaVYpqu0tFU8KTZ/bZEZjTcypwh8dU
oV8UkgEpamRkB3vFTtbBVF1HBVGh+SFsokLj1VPIjGObZLOoq2+a1iHU0ChWgu+iAstv2YAITvdN
Y9zmm3Cco9Sp9UZlgYodM8vzDog+F3St1Ae02cnFoMUGfdt0l9qUGx4S53JGiQm/fiyDFVdmtjOC
ComX4LIV8K0vak0emZCieR8yKpqaOJad4uxMI7dJQZxkp+g/KAqJllQpIzg4ehmc5/vkmCKNwqzy
XkuorPMFZZYQHmvsDW++rZMyhNU1GIFpxvPlOV2o1VROeQyAlP/DZ1Nr1Q3LSbmY/weO1NxlNkn6
RqCAK6IBM0RGlvaKiN08MiG/qA1pzdKR+qk3mSJjWxBvtDRdzjDXQJw97Y6sfX0V4RUfKyTIuWmX
ZMqNVA5tqtTTql1j2N9UeovTe6qzNYb+Pggj2CWTxk+tqnTv6G29jDWGzNJWxgtprMklEpx/88Uz
PwFUGyboAEFSo3lyahRoEaPhUvLhZOj6yH5tFG4YaQpfxKl4s7ZvUO2fNBgExB3UFqJh4LQY921k
dPpksSgQK7YYLE8t02KaY+nOJZf0yVGrkrhtGgbI/oar2cKgGe2EZAsNjB1SA56dVDLeyGbIaJHn
7afvxgIyeK9cG9ucNByIV6Xypir58/wdZLll3lsA85EXlbvB8qCD43HdecJwj76NsraJ1Pq5LSiP
hNRUP+rIfCc8YdJptTaYcItisjGUzglZj1WVoEimQbWSmAuYpiZXzIH6tgsHfSvUKjjLIF/1USue
zIApkk783maqB0JTKvx3XXfrJbftcCeizliSIROtKnKsz4qPb8x1+t1jxgrPEpNYEv8aWr3BDo7j
Vlf74PJ34xZ0tAel/fX3ECardRl25dFJQKfOU7W8p40pEiioPtOZZeaE3SacvbzTI39+NGR0UqII
LxunR59XICXaGnJe394KKtIYpo3uRaWc7qqa/Vw7dbwLO6daKhY+3t5BPk0A+Mk2oQtPe2SQEeDR
YbZrqxPgvPFnbWLKtkHN7bO4Ins+U95N4nFPHtaihdnbBZ9UakvkFFgWcFoe+pYJEd519cXoXQey
QEWMmeI8Fax+F5Igx6fH/MWm8A9N689DZ/X/SDuvHrmRbM9/lYGel3PpGVzcnof0tiozy6n0QpSk
anrv+en3xyh1S91zMdjFAgLBMJmVyiQZJ875m7HXwnWs/WED2+uD2HdGvTPm6lJG4L9D3DpHz56m
ZlE5LEn7sJEqRnZNHMY/zyZz4snfqruocUEYOdpnIkC8ebAKQbbViKJtBAT685jY0CzU4GtNdgWE
nlgZjdu+aLb23KCP9w4YazkkIz6mWgZeW1AbM+BHn8nRFC+C5ONE8uvJdkisW5ZbQo9Qth8gnsbX
r37l71Ku1nPS8OyZ0XXlfPBGw8YXpdvKR1ds6epK9zDKiYIK+EYFYUS4c3rAh/NMcQ/sFzhHai/m
XTe3QgwuL4mO5AP+W5Ry5qYc8CN3gd9vvw5ibMfkxxCUqjeyqc1Z5FnRgyxpdJ9Ws0jGvBtCuSo5
p43+RbYsnq9soMEvZaSvN4o/dfc/z5Rozqvjjbsq6giFwMLx4ExNn3PygTe/C17GpomW3HclUDzO
yD2zjM9n4dyn9MOP0bDjv5b1xcdc2S9nyLlZiEp1PDjvNamLnSWmeK25ifliRCY5xASV2T63LxLZ
EPUW4M/xuTeQpdew/t7IwKnEr3ajUo1IYjHNHlEI5c4JTs8d71sFw0fHCfO9nNrUbUnSvI25pzAs
9PQuOIZjER8dHfmLRGE3NLIBeOqaXFmlcIXvEPFg3UvRlQnU+qsV1vXLYPAAnvH6YzcbhRdmvMdA
NMQVeHpwGwQv0y5ILkE1didRZtj5qE76XOXaQQF3bKlNeSvMqH6mROUkrvKUhIb/IEiHyF6/Q4pX
jO2TrenVc9LH0wnIS7cY8QJ/msw7nxTEJp9mdLbdOTdN8ATFTk58RfPhqY7C5AnxGmWLqpOylc2h
iZ7khMadIVWW4+DJw8vlG/VlPwGyn8XYOvF1EPDNfFH5G1cEwAU1zTspQwEsBb+Vt9B1L8MUNo9Z
kNeHoQFGWSBe+ga2AAEXP/jsQkHcOQpsSzz9ymcrIBsVgVlq+lcDdfs9tqWUheemEjePWKk0t6wZ
2rsWF0kUL+kPvHpEraFMTyP51SctJUkGdJfEq38u5+pvO+nK/gDrloi4oOqlg9bYt1nY7ioEyU6m
nW6TXOe7AYm3ko/HoSUerBQcE03gReztmtuYWIgMaWr8vcMiRFebd77bWQmgax7tcMBtKMib5RCp
SFU15DeS1vU27gHgJ2WV1q+aBwQJ1VOWEqp9tBUfzoOHjnjRDk9KWZDKJ/q/qMHosNNQqlMWe8qe
/6y1wwnAPo8TwVg5+EcZWyR5FV18Ei+yBYMM9lfTOUf8S8GNEKT3OlwFOx+rW+1U2o4rX2z7iSdY
wb5xSzjmbGvRib1umtndkKN5lfSK9pwZw7cWRY7fIyxd2Ly/j2BaFmiQBEkfPPVmB8i+ZPHR+Z2P
lTNglZElODLnrEWT2arv7uugmtO6i0vlRBRALNuq1bXlcXzKcM9aVYZRvaWatu+xAHkOIaDtyKOi
EY3KBZBUn809l4WGW/AMEAqFBSxHL1hEmyR4pTiPMxbHkxpGlMosfMRqCCCAGaNHeIyzKZUZfEeX
Fb31sMaNxHjyLRKeVgmlBHnTYWE2VPhC6hoNeLEWnZgjlf0a7RGapAKGlQfIbY9TVwN2A2Pb1kPf
DVLPsLPnWEuzyHGVNrAdGXbIvnJ8Fi6KDkFuJRtNFdGtH9Rpb8I9xXqYIrLsq8rySxEm4Pwy+PAd
hZRgjfqGRtGLNjqjM6Rtxuy3WfFZsopavQn2old2SqDBfarSGQ6mz445BDEtQm75simSY1na4x1G
RArVKbc8INsD4a5Nn4tORQk9Ko2Ng5L8q4FoUF4Xw30euTNomeAsLoW5lYhgdODWyNZ4T7Y9ey84
VHd9hOvzOrumTqxc7VJvT0BLbtUsiiMPrVnBHU+8uwHZqWcuoHNGcfhrJtiyhn5SQLM1nWNgKUiR
ZG56UtIRy5c+dxc6wKjZi1S9GUGUw7JEO6+MtRtFZO0Wx6COAPXCwXPLL/GDjFCJn/GsPie3qfCn
jZ7GxktmoMToxULFIatpts0QUPuAqjluMYcMNGA4hTjhUQwCKM2wTo7CGTG4wx2xPHEpUQ9pKqU+
ANZ+IgYBrjgW413cEPP5g3B2JlyKSxTrSB/6LK19ricHvOrzO78wPgdd6C06I3ae5QvAHzrP7MS8
BSU4sTCKwcRWBRUhP0q/GeSwlk5nNPcibsix1sGmmnz7hEizuqZuli5t131qnWg4Y+3cPTbKQ4Va
5VNE5HfIw6w7Jb55NQpRHfk4MGDQSOpWFaiKVSqtu6mMLolG+2upv6WGh97V4CsHGf+YiHU0Fsjk
UGdBivE/WzlJYKK/IbZ6b4ANddR6q/neLayIznWBU2KUAxiautmL2+iRoAThuNKGsHxtC4QUvE5P
75N5JfVj7VykwCyuZZjM+JOk62Fzga20+uItDm3jZNX4fWDEGOy63kZ1M3eeYmLpXV7jSibPQnIg
sBmcctvBatsGsF6+AGjJ237pTmaA+qb6Y6hVeFpUAPyIEuXzDcG8GKUvo710uR8cFF3TkQsb40cU
4YL4YGW3VJ/G+0RJMlAVA7LNk/rFAU98NoFI7ibXumGcme4E+OEFMBrtKbfLd7+M23dLp0Jl1cbX
KaN8iTF7cY3RZ9w5RCM1llpb7uniquYgrlXct7/r0yrPDfv7oABr0/1RALAFjx6jsJWjx7xWkS99
q94RiSresBT0N/rU93u9naWXOy87hAa6mE6RZm+tiYryXBDII3MDGvMLRebxlpodVmvI0WAG446f
A1CSed0rj7oFmNIep2fwtfUpqjWA93MKoaiInVmq2rOLUhpuXhZ7QQfMpQNtcBP2yBkvsZx5Elq/
I8+m3qm6K87FiGQDBKTwa5mAXs3Va6O3xkNWtuEaup+5a+fSlN41dyYPr5spQIKnqX1l2QyWUB/z
g9y9Jwq5SshksUnA2xnwiWKrj6GFkMic2VkpEAxYAGhhZZhNI447PSt+7+MxWKnPmQ+yUMnf+M7B
CtsT7iQGKPBOg2NduFZ006w5q6Vf7SnhsWpU3iEZSBSUIYFkJkixJvqSvPisW2gnn9nH+cfYK55d
NbFOAAOIh+c6YVZjtBwBpsBFxH8qybKdKw8na0QfVqbqnGRGwEXxjGRjdVcMVXMrJh5r9qT3K6J1
YvrB5elL9gH5CGskmVNM6i5LPaCug+bOS6n38X1V3OoKYMCb69vFVSuMh1xx1WvUxzdbr3n6Yhqx
CdsQJkPivKtD6l8qkVk3z/PO8CBf/XSOiktIXGw/XuOStEAcW8alpc6/KHXAJCnQIph8bDuLELcS
FHldtHXnTSk6ErCyM+VYJ9e2r4z7phVgj/hVn4DUIXMvTPNrmzikK6vsi8wUIlt51YIa7w1cnu69
yjO2XZgGxzQBdt2PSb1tvTG4mDqC+0OHM1GJiNpGj4b0kbiCxKQPB1I2SanxUQ1UY2yE/OROTjeY
+7Opzk2zqlNUdkx3206NgtC8h1UsJL+1vJhCssSkV13ksBpt//Glazrx3pSPylYSdeoJ3pqP5aPk
7lSsJYWfo0I/u3oVs4+L06lYRytWC7Nk7lRhxVNKKPCQnJu6Ykf3pIbPlVF4PzJFqHjira4f5FbM
LPr4VOPgVmCWcFHK6IkvVnnG/UY/dB6+eKUFr8hvcZwUSfeVbBc0kUmtHpqiVu+aKTmZRKHFstPx
JKttNTuQBq4efGKpg16hDqniLK+DnL4ryRM4KE6FKVrr8bj7aOMRBjAGq6plYWHrE7XA0XXEPMxN
laG3g0iJcfBYZE3YV0A5imSt5Ir5oBdCufMx0XIRFZUbwI9DrLAVdNJXW3HmwhYbQ7l/FPngbVIX
puM0oKOA6VKyCaGFhW2D1ljrug6IK5J7sYOhrBGG4pXC4M4JQ1T4ZxSh7nBXu50D8bFbBxlVfJ6g
ZA4crEDrpLb3QaJWK/kI8XOyDEkQFsd6fqJoncrzN8puQDzJ9XolmKbIbnfCrL2VTNYPDkW1Hifq
fec6w8VpjO95MC5bu7ZeqNiKXQSCe/ORCWHlCMpAHL16ykAsgCnGA8jcSch7mD6OXNIrFFms59LE
LSSzXW0vmzWVGGT85syOHtrPVWCtK7U9FtYQHjTC9LPOQ3EAhLouKtaDsMGIygx5VAgucJC0iplD
z6iy5CDzX+4IegW10KNsaXM2TKBvvPJgqSKmaB5k+CMPiNoeuqKo7mQL47jmMLErQoY+aVg9CZUi
zchJ1KrqfZ56A57wVbkva03ZV5XxYKpzwXOG7/VZzd0lvJfYq1OAAiUCVXNtpowUFJ+pD19tVNYO
VCbgnc1NeQCeZWIHiGCcOWIY7OrU+eStlNTjOcL/++7jNutd/rJtZx+DckZLQd+hNnInW37M5mJs
cVQIJ2qyqp5BrRsCbDd6NkUVtcl2DcTu6A2UKfTyx8Unr8AcmhP12CkDgfFH9gIvXIgkGHfEKiQ3
K83cZdAI/5bgLXJyCsQnAejeZJff1e2W8hQ//TxDDphKpoJwmvKt7JMH0BEXE+IsKrdFgvin3ri7
FDG8odSpYCJOtprgZhpYqaXeHZ5g2ZHL76BAnGLLJrAP6XCb6SnwPCE0DlEOcbenTIWKIgto3Wie
Za57RpjpY1QdLfSEYQyWb5arI247U0hAXyWrsIq8QzcE7UvG+tGW+CWEmbhJ4H+a9UevonjArdQ9
upVFGGkYzRpNxQenQ3CYmBdIIOo0OWozIK+RZz6knj3tSrsCMk8aG7XK+RB17Y+zGtG0PYL8ECe9
beXpPXBxVmJJlnax7DhMVv8c1mm5E7iLLMq8H84f1dOZLC/P9DK9qT5VKouA8KMrTDCZndisrRuz
1O/mT4UqrnfJpBKR1XgXtejWje6Gd7JfHhRFC9mBEsEWmocgSEgJQtVCl+S+/hzEubKnUKl+VfKh
22KeDswwGpJXeYZdRfpx9tGn8+QlUbNQs6q+WiFZ7ppgbwNzK/wMFXlfGlq1o8SjgnXstsqYta9T
6HozFHo8ZXrVnQ1HtKvYrNWVFZcgF7zpi5HBsJAP9C4CA4N2N3u65BoWQDh755Bqnjj0rWWc2/kg
zyDxpGe72H40hsg8Iw+EEVEIxE2X7NnQLFzMOGBZymxeNcZfnKrPz5bImy3a3N0aN0DKM5NmrUj8
FdTrDfV5tF1n4eWNdYwGoZzSotJILWAiMSbt8xT1xt4Ia54Qc1IpyCzyOwYo+5xEvwcqcdfZVLeC
OvBgEXytOkEiHwoNfBrf3ZvhPQ/m4sUC8O5SPfmg6duJfZ2mxL/1VbvBDk879oRq5UYfWRVq9Y2d
AFYhLhukGPWAhdY4gIfng8kG+iibiJlylQ0OmhdzvXbI4i9+ZMYb1y1BrevQQ5GdxbR4fnOVauGx
7dp+31Hh+dlluJgyyo2wWtoQ7OawD5i5se9DMoIy8JN9fSzwSEW4AjAOfmMQhlo/N/ZpWER3XYJl
KpkjFWE/2zx4FmT5ATftxUeBTrZ5cJGpVfmpsiCwdpprTCfL8SOSudQ0nIQ1Jx37+mDmSX9noZRd
rWuviZe+BfqwbPoLGmDJGaDzRYyJcTY7c/lLgEuVMdpMl2rAaS0IXTRU5hqUTPDKs0wYIzQJUDf6
fBhxrl5Zqjtjv4oZ/ZOWPpsYL3Qe4NDqT8KZ2YmW+2BlqvE0FT9a+VxSMtVuONn5dypXKC84jn+n
+VOGMBFNopT7dNScmzpv4dLcOsIG8B6MvPQPcQawMPNmwcgyEltwKdUyrnp97SUTFJJOnw3Q1NDa
aIkCkcLONQK9FE6a2do/2oK4ZWMVVrfU2lhcRMqGL1W8djWQ07zIPvQ++71KKgVbsLkv9wdiesQj
1SgHs86SyVd6M6cSSrOp+rtYcX+c9b3yLihQ7KgG1StSgu5rQDFayzAwIHDo7v2oOBa9mb+NqSNY
L8PpIRQT+jBj220UoLLkITr1HsArUIFSB71qovecuPYlTmPQmGC9MVGyIwvToBJUdhttgA+ib9MV
uCEBLzm680E25WEKa9TxJ++CqG1/chuvQ1eaM1wzUW4qjOHoZdBV6Q7UoT8pngOoRGpnKJhgxDVG
2moJpj/3ajxR/jw0saGcQ4TRTg3VJswkUYuc5e+yYkB4Hjgzgt/a6uPJawf5aSLX9hFwQQ1ijVWh
icmQq8E/dzfOgELie20Jgsw+SAhNqREQaOzmTIz9rjX+dLI77jJ2a+wy3HZ8G0v2JYqTa9eC62uZ
CwGJ0BrUqxywZ6U8s2yc/c++wZ4upvBbMpUYuQEw0pf54FT3Bsp0izDSvAMIiHoZ51gq4i9nvAQe
FeY47R9ZjJqLneJmO3dXuCHD8oERDrB6Y7CavqDAu9eRCPjaWCSMRkP4F2IoB7hP5qxA/8Rf6xr0
EEtoEIGAGtCFEbO4iGB3uy3zVhwqe37MizlBifvrg2KUPE3tUbyZjY+lLqwwm2KlSLFGCvqB4rZl
UnqOMQ4fSraAvgkL3Cjji+bMhSAjU5DhIbKvYcB+z+PHoGn0dwqMYDzToAIdXNhruyEJjXJOcSrZ
oq1x+OqfqG7OHEJXf5+6V8RT/O+6JqCtFPVnL2XXnVDJhOYUT1cD0+J1YLKdHaiubLmL3JM32fqu
QYnxQHV2OCDOouwwEx0AKdvlNvIwemArJih+DMnV6djdBfU4r2baleo1Ap9Brb5Whk5VO27e3Qjv
TCRygoWJUDx4Ov09Tcpn7ADEqxp6ZMSoBD+GotFXmecGF7JnoCQIXk8OCnoHCNf6zunOWa54RyUC
EjiOhXmSZ4ThxsnHNGgrz372hX/t82PLPpDMxAd3yPYdGaydFdnD3Tg42NlMWvoUUOEGDODF3xBf
p1AyoAI5IS7jx4P2lU3vsNCVIb8vDfs+go+3AlPW3RsRBXHDgc3CTeMeyJf7O+RFBB7SiMSPgRvc
lxCORwtGvKib4UCqC4Fhhzi1B9zC9a/CFoJp1BSuf1NLLl3UGdKPuh+7nl4Jleunf/zXv/77v74N
/9t/zy95MrLNrP/137S/YdMBqpkt9V+b/zqHuHbV+e+NfNmf0/42a/ue372l7/V/nPSYp/z7+5T5
0/z5tvz1H59u9da8/aWBKWvYjNf2vRpv73WbNPIj8P+YZ/7fDv7jXb7L41i8//YJDm3WzO/mh3n2
6cfQ/vtvnwxdfk8fX9P89j/G5v/ib58W1dsUJn+f/47m3m+fFMP8pyNMm/vDcWx0SEzn0z/6dznk
GP906TFM23ZcWzjWp39kKJwHv32y/qnboLVdgJKWrjm6YKjO23lIMYx/OpYKeRXlPVfDvUr/9Md/
/C8/4M8f9B9Zm17Iujb1b580Vfv0j+Ljh57/Z7YhhGE7tmGqIFWFaugm49/ebiGC3kz/X2aLzVVC
hmwxiUEsiT+h8/DBNn2Vh6+EHtQyneArihIpCVxfPzUgGO8xv7ZgtTDgdfbNQwXpEXULvHSqYli1
nUqWtspY86OcTKFbFUsZApi9kh7kqIwP5GiWkqBU/5zstazvRWj97hYYOUGW6a6G3nRXEfTWwsYM
bZfPfXIAhbZ6gcZRuW/ZGQaU39HRwI/3u0Vyb2RrlS2q0XYOv5xqqT/3VvVMhc8wlbZ8yNaoDLfr
TCPuXKPFsWjc6L0Lp+jLFDXXKGvQoUSzv63xXVKG4EZwr7wa6oTgdjhLiU7Yd7WlMp5NfWj2aQxv
FCIwEo+z4LvoU+9hVDuBKEAQf4HZMkQwT0Nhf1PD6eK79ccJdj72t46hmK26HMr7/A+gYmNqHcil
vr6XwkmFkV2bukNedu7qe/RBF8IoPvrkDDlXjv45V/YPndNvf7nUf1xQv15A9v9w/XANqhoqZQIY
oPm362dKHAFtCruzWFHhuQRefJARyM8wxKqMErnoOSwhnP81QPlb38/XtVWfreryqwiL8klHeRzJ
xWI85ZA0niBy6Isu1arjNGrt0wAmdTm1enaQo10N1kcbimQvR4OAopDfnvuiPahYtgE+89WnUbQn
rS3QXC0bWgFmcGMXf4z5jn0B32fcy5l+UTzErV7ex6LjmZwbmA7rT0rDld+OwZx+jZsLxdn8NBZY
aCIyDuYCvBCuvfgNshBsJictIR0p4vSfv3jL+OuNa9q6KkzU+nSNG9gEfP3XG5ecZFcHsVOsDAQb
9yKrgjPMuR+HNNFI+WcWalVw8rnH3oeBu6VgB/WYQh3d+AC4jlViDycv3hXISy0w8BZnJZiVPtpq
cM6yLUrokHbVnFzu/Z3jdOwoYKLeTW6vbSUuLM01bEgGLV9PZGkXmW3hA1Uo/kOHodmDUy6rZBQr
v0zb1WTZ/TkiLz6SY5mJFpOprzutLVdkVInD7MY/S1m9oB+zY9mJdVSV9hGdiXglS2qg/x760Wgf
ZL8XOJ//83eq66he/O1rdWzHcA3b1W1HCK7oefyX56Fv4VFjQPNaE1p4b11etl+FlToYgdnmnRi7
6pg5KrawatW/UOe+640y+Z5W+WvZ2/2TWZDjnDrHP2iNVV8y10qWcgbKyoT+07cw8+BIme10D7wR
jkWg5xsYYd1zpNoPJN6T773dPfhJPjxHOjZxBfmvg+s1w70yqWigoer5jYS+fM/G9bGfDkV7yUay
EOSGvrVZ3y97Uu73uu8rq0HTx4dWC4ld8kZ7mQbMvepcjb9OOAL2IkNoRG+hufTgl2GkxEtdVMXv
gxJewSq0b70RVVgQVsEL20GSl9AnH4h1srVu1zDZ9KnY2hQoTkjimPsJINI+cFP11MI5QfpJEfei
Sm0WFhSLFBcvtLTVukfPsOp9gtk2iik0Qycs7rVBnB244sB26HIA3pHnr26GR3GRVBYg9rS0jnKw
zZ1gnRuduYlHcTDKXD1BA8qoqOFk2iLnvWzGwZ+9GFHxF1F7p81aMnKKGqJkLqcIsIm/TBkTFGi8
NgIrrPXDUbPm5GL8VM1qM/30S0Moa2zNoqeyp9rJiGxghKw/UGxDUudsenAf55PKpoi6aIwT9c8x
WlTGqZE9/69z8hxkm6uME+IFobF0Q+rBhdNqj1mPRFpCBW5t1w5aQ4ZnHvD707nHGTU91bv30/oo
W/JQZu9dZSUPON3w6nx4yxKvOcsh+dYVBARUjzATLafJee0jfYGWEtsdpwfSIVoS24Ttr7Y2PgYe
likko6dzmNrBMqIM9IpLrgWwsC/vRj13rjxRXuv5fSoHpJ6rquMh9X3jGbGAleynuq1set0gC9q1
I1siZAb9bW4io0QxeGtYFSd9tq0Jq+TJfxiy5OT//PJ/nwP5E2y+45Cn/+XP/Pu8f/8of5vz//ly
/rdC2w6WH36nDgYdxPe1G7AIpL7RWgEN6rmXCkoAgKHI+DbEp05BK2zEoXGhxar6MdUs1B9T0bb6
OdVvW+eXd1UiHQL6PLXwCu8ip5ID//mu/9MHkFPlB1C8Sf/rB2CJszbFFFdLBTXaq6hhX4G5fNY1
dAXzssYaY26Krhp2oVrpK5Ap1nMfD+XaKzuEE+XkwkbLnNIpHniM2oZ9Q96gvsjBpNs2fYo2tB/l
59417rCI3Nql2mLBXIdsLwMFmQyzesR3M1+Oal4hyZfUjxS9UhRsE20lR/so8iEOpt/csq4eZRfU
zcQylQc5nTr3zO9Tm5Mc02yhkN/TqWjPb9Z6pbM3Olym5Kjrdepl6mvYrQwmRphhuR2XO6S3tGTs
XroEAWIHO5KFbI6pUm/ZMbLnnUdxZ6c6VcAzl03guRsSYNoDSEhxnVwTIKXSvSDSVR0aBeUHOav1
LX+N6Fm3k6N+4H1D8JXwL+v6Z/6u19TxubQoKkP1qbeQqOu9YjVwtOPSR4wgqL97zipM+K3D2K6W
tYjCi67m0cFCf3BjxCJ9yt0c+MBQf+9L66AMpvaZOArye9t0JxdiwBmWsbqCmiheLUXZdONYfTcs
H347tbBHNGbqrdfgx50U1sm0upDqkDAQu4yn2+TgMVo0qoXyAV+01mjaNzVOtwqEV773+KkDZPY7
YOIrhXzzS6op2qJynfTJzxT8gYggL3ivBVuE2FEudtlW6Hkx7ez5r/SkbPFMIqpgh5OcK8gxBxAP
yU6tyKTZEY7HfsV66g0I6fXZaHyvI3vhiRw+QGyNR0uNkzdq5QiSQ/p5qCoFl3bbrra6Ft5LyZu0
rep7UznBzsgusudDCWfUap4dY7b+OSCnQgfTUZUvhf9kq1rwhF712o0rcZVduTK+jO6YwUvGXhMl
BXBZnuEfZRNVusuUhnt7JlmFIe6vehd9D2aOlTl3mRW/tqPcZA92G8MiMyZxkNNJpLeoZvbIPuI5
siutoVo6KAbcvEMYq+ABZvkd9h/qLu9G/IXnphzo8SBYBIZr72Rfm2BJVkutzNEXj07qoO0/5Kfc
j9F8Gdr64+CXye5DuCIYQNf4GDgKpOJMcWjr7+Sx87sKM5st8BQ8QOamZETIA7heC1OzKmj3OsT7
xWQRIqhFUyIpAw67muAFdimm9/Ald5C5dTZmkA1dt//ukl07BC7iOFKbRx4cM6MrA/cCdXh6zjUd
BupM0h5hQt6hW7iRLadCjaz/oytpSov0u4tCnPxwa18YyV1hs9FDoEBdx0qNxNX8h9Dkru9DaqFL
fOUboGyTsVQLP5ue7U5x90XZ3zx2xB+H2kfKBikC6LTK2MfLsoL+rdaJ2E1p+2OOZlEvDnPYNvPL
IDCNpzZrb6JcpsI7BKaq3KrIsu89KhuLFljsZyOdlHVjk/KWzZ4wAhgeCJymn1aS4+uMtbWIWJRX
oEjt6hf279/bcrqvE+3kdnDXIzJ/gNAVz6pc6jrslQHIatQt0jIwv/ElLF3glr+PRnqvka14bfgh
lqw9OXiWtNv+fDmMPnXd+fX4GIH2WgAGML7BsEc/Njd/d6f8l5cjwZdfh0Zpt/VQjwerqilqTump
DX19i71Ue1QUwt4xV4vd6Ir8DrARxsxO2txcEiNAvfwIKTyF7K4bkgudAii58DoXNpExtG9OoJ0Y
WDR8s0oeK8CUPgtE4JYu2OYHDLNwv0af974zTW1rVzEqI1n4nKqDvi7aYvySz9pejRW8UOmp9i5K
h2sXvfL/qV/OTzS8neb5ds7yI9/HN/EG/+v7fLy/CPjjRR3ukV4/+rmKChu8/9AuR2LxULu4raN9
yRx8OUmfTuTPJhfPH6O8903F2WJRIw5moalH4HnAC+08u0R+gt3U2KpPoeJ1i1CpxNvkO8coDxw4
BYZ9bFr0c50ZmC4LLFhZgYFP9YCvn3pL1HbUj7EvO5VzE1WXtTr4LgoPXnpr2+4YgTt/8RtjQY4H
IKmJDlQWCevZEaOxrdBzXbOhtsBBp8aqLqp+J5s23i1ASYvpJJte2px8pZiudp/Ez2a1kb1t17cX
1W5uyfyGJujPo3x/9rWncsz0Kz6rs9lxVh075Ejvyxh/xSCa0m923oC0SJ3XnzPUzvfuk0z5ZQYr
yvAI/vSxsCxsr8lcv4G0ZxnAwv0aGpZ2ZANBfDoPZCpFPGNsPg9D0mypB4gtX0H30mrjRk6YfBZ6
qpLlyZii4CrfEvZWBzs3HdZySTA1pDVnwOfu55LQamI89LX+pGmliwPaLKKmIGe7QPpo2n3Iqc0L
i5zXaOaTnCFfLwd/vufPgczFIqL6Y+7P/nDqHvTpS5w12dcRB1hH8ZX3djQfwPr5n0XOYlpm6nin
gZvde5UxbVNwqlcYODHQz9pGYCsT6u+hVoWLHtDhcAVycv6guGU8b1pQDHvZNFrEVJQQTRsJ3ZF9
VJAtTYd1mQ4rMu7dJvPABY1Oar3KM4X00Y8zpANv6I2i2OfPUCUsnSIE6w/53MJFNT41rUU0JSJA
xHKKHJEHMVUudFBAW1KYIKkM9ZTM5BrPzPexkeFKO3d9DM791I5QMZTrmT8/HDouzBLth1PLrW2s
5ON/oK/I05ln5aK9ljQ33VcR2+grscN2qLnlUZreus9ySB6QDOJXHgqfR7lDSSpuENcaHFCyZoBz
b2Cg31k3eFYjf3GQzQlsQCp69Zk90TZpoaMSZVCbDGH0gchy+rWWQ+g42F0xYe1SbUyreG4i8/2D
zO2gVD3OB3U+iHIKd5ZT4UHkWCh01tajiekQyKDgoRuqFKeTNudqSxXjzu1McR8TqAXQuvhTs2CJ
0kf872CCdqrSb6whpq4575S7TMecINKNpdw4/9w9A0db6rWinGVXEdS7jwukIiF86Wrd+Ngvf2yN
MxxbyccmR9vB/bhMqltTOqxwqDPI8plFiWw/ClycZFHPbeJs5VQJ9q5Usx6MOlon2ayfrWWjva7M
rll96GmrrWmvvb5s8FpQWYWbotzIqx8Bi+LcYOP2y03mFiObBN+BBa1OSO7L67kzAM5YLiLbVRyr
G0knks3YKX9tylHJLkI5bVV2s3HczONvccFYIBuE3tDclH2NNrHi/mzLTnmwWKDJem4DPOE9hOF1
/ZxEKit5ECIHZoXfxjgJDwINW1IeaRBupszDdpx9+nHSQIPFpgUu3JvJ7Ji98vwOk2FdjGW67zRU
rSY9q+4tigxYYabDmyNCEH+gevVIjRaJ3zePFOCdDYoq2cFvMLL1q7o+pCDnDw0U4bWsMFPj3Y0W
JjgJcu4GxUFCGCxlCgXmhhee8nlFrHRFPFoOSQ58IgJM70p7WzfgcLdw3qCWX3DnMddZXzmkPjtC
cXMm25PMmaPyUGjLEgN20s83+GPnbgYrlElpbZH8Cz6QpF6R/h7RvC+sdFzFhqGtw1kedsiC4SyF
YouuajY9Mm4QuRggA9znhJtjQ8hLZzCM/C0tzSmZpun/oe28luNWti37RYiAN6/lLavoRFIvCErU
hvcJ+/V3IEsSdXR29O2H7pcKpAGKpgrIXGvNMfM1t4DkRPJ3FiHMh5kyOjOS8kCdSnKSXfIFYAaD
ZZ2csIO8t8ZxIBRJzXW6VRrlfiCq9MWpnWSjCd08INzoLxahP5YguvrdDZeJJuKPtPDypZO5iKFM
C/9Ctx82HpLAZ9svvsgZ87X4cn/RIiQTtVW7T+FA8E3CldIoX2eNr3wldqcs1QyvhbLvx0Oll3ju
KtoVhOFcUoZvuxKr1qN8UacIn2w2C7Jl4+oIvEjlseXk1qOwiWIRrckWQ/wQ6q77IdxsFcRu+X3S
sD1y+Ws/RX1gr80ow3oVKulBbflzIgkb7xWKrJZxRbqi8cmc1q59auBKrfwAJIWJ0OxUsfh4IYgK
KY+YZ1Wbw8Uz0g+v8oyXeMzcbVJ001rOokDoe+Y6b61WY/gM3CBcg3PA1POvdmgN2hr9VxdSNd6C
j5/blsgfiOZZlxHB6551ByX783sUuC9TbN9VGOnRDDMLle4QPNYG5UBUGl50uzJf/jopjCIfQzXz
j5OyDI+CLLGtz5NiUcPUauudqKYiXPlAeI967lIs36r7YYhsyiXoQuNQ/hyV7RBiMOQP82wXur7x
LCNlD4GwWb5UcUAKKaqjI/GT5iGJp/IyEQ2Qg5JOMwTdCPptjLYNEqg3NTzL9eNkaM5mLC1/K3Sr
e+vqP7ode/D/ZbY1d2eVB9iIdf+Ov6B5p6tes7QHoa1NEgnUIkz1dEqAicrR0bGonAFk5A3J1mb7
tglYgr9ZOLIbZtI8TW6Znin3iJZcsHqzI426YJ5eJweHz2fyQtuE2MdbZfD5SQOUKUPs70JFEBec
142gf/oNmXIVg9651sdKqfPnMXKUTZFYWwcV4aOTlv6Dlw3I6ec1aMf6dXTca8PakDBkWp5MxOxP
udApBOu1t8YjtVJrLmURc7OlVAdKkP2S60l6wJvVXOVhxLTJ/moz997zTP8uCkS/kKdDAwfn49jx
iaXY/J0K/IiFDMYe+zChqesGxIB4lgvPo8NUUYZyO/6crloEsnvkrH9Pp15Xf9SXckhOt6Drdkn/
nGotkoQ5L6KREz7Dvry4COEJW5lNwtpcN3fg0KJHSB3OeQjSiy9H+3lU9ztBncxabvyNpCepZHHX
kRt/7KOcq4lkSIYI5Iyh6q6J4U93sjX2E5VhdmPwIPLZCjSTyn69hJKbhNRew78iFgb65egH1n2L
E8/1Z19EfU+g5ifZZ/faeKWOSmefve0tU3sIu7oig1P2ayQEyIKwl9kAnekuKmisOTDZ75FcqAtB
ng3RUFIO1Fsr5l4OT42ZXATB09vohBmcVyrR1C8yw8lP1vwE+ePFnoaz3X41zLi9jSGzHG4TJBdY
Tk29PyaY8Q8rMMYDuAygkKRCjkknxqPnGZi1aNG7bH32/9W0SpEqS9mJAu6iUsVz0AIKB4Vy4e5l
Xpv5pSKxuqhZse2doELCkmE7vO4oZFz9bDdTiyBp+pq2gXmVL/JkrjSV1JWi+0rvZ/bc2uX5z0qt
s/ZELZPdGFTFlYJe2Fy62772WvIsd9LD+CLgav5IGt5YHUV7yYhtAg4ggyML5iqW4CtUzuGhnyrn
FYtq2T1qVbeP8iFaz/LlN7UsvoNC9AEgO+lVnm3FvYBFpCF+VvtkYZpF/mzYhbmOKQs9eVrlHD2d
J+GU6uIpDwDzJLrT/sgxGmoVXH50816DmjbgGWSTNLHacuFA3GpYxo7dtlXCh7mcEYhEhOeQrsS7
0udB9Q7DLmfVfqIETMXvxCdAHbtPRtdpJ+ij0Iok3BD4LBZi8nCqDXeb1v6TbP3X6HyZSXRwi4ih
rAzLe759vszIp4i7q7Kfnzdsym03aSgR5qM6KsGwxXALJY78qFYqfi7E/wgANdpDgGXUCfQQQvMw
JeJn4rM3xcG9ihPZMS7zezWH37701dq7uOZTVtiMyS588zZFB/Ba8dqAiAkn5VEVLIApKnvZ580D
eiQw+3Yq93ZdOdC3c+oJavHqdim7GppdMzgoD+bLyJcqrP9ROq/ek7VEhgEqSix0It27ZowtvFSV
CNM7iKOF2YJAl3M8xLEHU3Pvb01WNealjk11jeMbXmy2MC/oByjK8kF1wLdGucGHqT+MlbWWtMrE
QKQsj+xkwilcjk65CTIrSqjNnbGWcs6t/W/Dco4769qMwnz2HdHshNlWG1dFeSy/xzfG5ue3vyq1
auP/HpZf+M/vv5wXc6ksDtNtoisUQHp4/5HYFNWxKQT1B/Lw73ZCVae7lL1RuY0HxT7Ek14dcWDI
1hkFriRvcTxGJBF1m3YqkbvOeyTH6tnI1/DCa6uvz62cY81zwrD9OeeWU5wzk/O80bDrMyUdOnpy
qltNqhmQwrQG1VqSREUE/9Zpchde82fFh3t+ThRptwcg6d/JVmawFDDx7bsNmiUfJDLYx88vgkSC
Sjio/ALJgdu3qGHZgitAls97KvfkhA5+BrNjVdtG3xjLr0SJFLb0wg62ycgz3PE867beatF9LskM
uwe5sFIcZaOEI6pJrY/ufaN7lEu9yktXeuOAZrJ9ZSO3FhQJmLFivtWUOBGsoltiact2W2fCessq
zdp6sbsQKDjuZJjVcMEU2R4LMBnZhT7hLmybrPym1dosnEvwMT8KE0QWMpIMNzg4dlGzu+15k19N
ORhUFqr2QRP7pu4+inHo/wkepUVdqynvdm/lLzbb9hWlq+UlVgKbdYsS7qXdmeZiM0s81fniZvUa
2FO+LyA2Zoh0YPbPYYVwxj8mbCJOaQGrHqV9Fm71/JZydc1O28AHywlbko8tGsc49CrgH9mMK9+9
ZBjUydytzMgWzTfKhopHOT6K5J2FTXdLz+ZRrbMXU61b5jcjdt/m7GtkHMxkTxaKNH1vOsdZtUWW
naK09e8QHHS3SFlIFWzgTv/LDKqQ0/fao5hDXqMtYwXQQ/HzGvO7/O8zwildV/qQPlHlQLEP8WIU
ZJr7qthZBGi48k7c4kipG+QB+9hDMa+QpuB/s57qwXsVxfRPmnvpNSOmcW/WxpOchcux2IR2Mm5l
E2LroSIMAErCau7GeU0XDFwsbLthRZlDeJDTqvak6pP7YjTpsC/xlRSehY6dODb28ZW3xAg3vHdQ
4DwGg22vgqHvcT6ZhkcWstEdKoWrbMkZdmZ9ZNC6Tq5NdsJTTGfbaZGzlDPaKage2fzMl5Kz/chS
lxHmgdgv0geb06LShjTX7d3m9zBN++ylTX8nuyK8qje+nkVr2WxTc7zmWnpryfdwYZCxVMgJFcw/
gdK5+l7+Pp+XDNkShULf2OzBX0v8PCivKcqXqSUsNUFG5ceO/ZU9WdGVLAl8aEyfzhgi+ruE4PzB
Kur+KBRE1pSUizsXAPfa6gWC2qDNVimcmOcQ7yfwNmb6ZqTOd8tVuu+tGRyUOELRklMNPgKeXDR6
AH8n9KgdVu7d0RTv8M8qBIPdtDDYg+/HTusOLHq9lYypq7l+wH6qes5YNx5seL0E5Ig4dJZxaOd+
y2xA3VrCW8k90e/5gSmeSwg4C1CD0yMGAXCCXIO0oao1FblhdOPu4F3lqJs1aMXqnLLGxJ4eq6ZX
z3zuHs3cA1Mdddarl5QeGlquxOYN1sSogxHyBPVGTW3eJwEQBjlXxxxyMbBR3YfkOjEdUYhPavFb
ZuIf1ZlfsK1KX0qyOacoga59Y2TyrF6pgjzLr1kCwNBL4uJ+N/kDttzzycTd41VHcdQh0GJlTskY
C0/tv+VdKl4TzW6XoedMD7WVuGuzSbUzefx4rxUqZCYMqM5lpqWbmFT5A6RYbUkRpfliO9o/k6qW
HyNqbEojSTboLoUWoRn8cAt8jQOz3XoZ3xmrAS4uwrc0FMl+/sytm0TDa7XwzyDBvccEXfNJRHG/
lP05y+BFq0Tikpeudh1s4kbogZw31KHhSnew6FMqrX720xT5Vey+gQYsNpjJ5Tt5vuYRkPWK3dQH
+U6Dnb1oeO68TvNR6jTBqxvjKhiUivIij+K57//hPPluvaeToehcPLWUoNn9f35LCFQHXfWHvUy5
utSfHlK3wa1GVFqKvlLTif0MzbbLHLiAfZAsxzEGUjdnaQ2rzA+VxormNpv1NkGqsGq2cli+/D4D
iLe9bSnNXwqNlC5+QsTt58WE3FtG5XihXM88yy5kQM7O+D1D9oHtvc2Q8/+6hpyBSuDva1RT/zUD
digzmjLTaSsd2nwHzsVnH/49R2Cnxll2RX7Y37kl9h6/M6ONUVCiD3scRazWHhHXvHxmnYH0Ycvs
pSdjZmxa84vMRs/9QZ1n7FFYlSzkaOOIW5+c5vSOtldq65myReVsu1GK6xgrtQxsF2tZ+j5fLGF3
PMNLVrv/0f85t+6alwgc9+6z63NuGrbrYIo1wDehqqS7ruyKOxnAlUewYZKDGLLzX/3DPE0O1gzK
+Q3lMl6luOBAf13i9wQ5/bP/Py8tzzaiujwFnrEsJJCVdNJ3fxzwaZYQl7mJP9Kvpui7W1MuuhAZ
xTiSmCvRKM7JaysKRQDEyJfQLMHlVY2y/OyLXc1doN9Ud5998+lR6TeXcobJWLFvnvrzNKnnz6x9
rzI8aA074V/9n+n23/2fqX65PpT9faOjY3ShiMYkN/hS3SHA9O/spPLvzDZfjf4EDv93l+xHN9Qu
9Q6krBxQy3SmQ2qlu0ut7pvsMxKQzUbgbaRjCJnvik31zTmEivhvbG2TsxxquqhcaaNrbmUz6fAw
SR3Y9LJJoah1bjrxIlvxOHpnve/usjFdQSCJvvmZHsPdSexT32ILnbaKvXBnTGsp7PtM6cPn0Q4Q
iKuGsdH1wH2dzzTRMq2ddBi24Vz1rVm6sutc68OcrXR7FI0XeaRavrJLUuMjnmexpqEKUvb9nitP
75W8o3hsAKmSVM6myXrqhmYBfKNLTfxEVQT08XY3zaJbOaIFJJKC9k02UgnEUGrnKxQvC+JUQZbC
0bOCyLUHnQXqLbhD0O1b2E5i20A3X7TBAEyQ6mKF282585t00bamu9VsaF8pRIDbi+VE6j6xFEJk
/9EvMlXZR5QXghRztc3Yw+GOyhLKkyeicD902aFT2hpDPxOhroJ+ao/mk21f9KNQneA9CL2P/z6g
0Dd8H0zljyEb0VVPyfFwXyg/4ply4bvOsFDVZhYpdvFzV4j1OKcwatADe1Md/BVgwWYVQCQ9stOG
QmRnP4IAf9r54HfPfx/8yxy/ApoXsIvO8ydhtNmTC3G5yFr/Klso7rIlG7FmD7Y0e4rdVNtWqonT
+9wMDau/8yyP0JQ2HMywdXBLGNJNR3rhBKHY3zdu3u8qBw1WbSowCVEMPvHM1RdGr4h3KyLvqs0Y
YbdHaT8KrLz1l55A7KvSWoIFSACrswEqmqrJSldRdmHi0z/gBvejm61W0hp/VmFMzbVECXzKTcVb
yoEg8nadkRlfWgRgO6thB+nldvZGVfVCTkiG1oWzaCfHMkxjbp11tCkiF/atjmuFPMKr6b+OCrfS
rmGs//u8cD43nkf/z/MCsOJQwry9gMpyMJDjbseq9x+UFjVuo2XOR2PzQAKzY7gKhqAlvvJdlJqb
qs6MA1nU5K6eELGFWTG8xnp+kXNZssA9U8e3qcV1MUSsf4d+P12nlXMeZ6V8RtaVb36Qncge4LkK
cxoKSxBt5ahfKMFe1Z1uKUeHvrTuKne6piaf7WXYR4s0nNyHUoWpqBm5QLdSbsZmqF+6sc53fqsq
G8T2VOyo3xKh1++1gWqbXybCxMirn3yteFC8pHlXLcjDfe07595XtYtaIRn05oHAG38kxIthE2fq
cUQeCl5svhBvZAdtf6US8Fs8oPMMic4/FBRZr3Az+nlU9HBOcW5WV/Lor9H/23nxfGVyZVy5T6x1
ocw0ASfsHoHlvneG6E+yRcmFt1WszlrKJmGY7hHuQ+P60eNtQmdj/aEjXpfNGNDjWanSL7KVJzbh
/nTG12IbYcUplq5I7yxM47l3QVj81a1mkHhM00i36Sxh/9UtZ/9Htz67h6IFKjfSbWJCLHLSixrk
BvRYVzIRbK++qmpKUFoismLdxlIT/wl4GyASchyIRBckLI5nRHwDKcowHCJ3M8vg1icP6xl30DKq
zaOyNQ4uZ5Rx/mq5sbcpUfrOQKHiqKt9gLpqbguTBczt8I+hCCvjFRHocVG56q/xz/PlkVa3/UYr
xfc0N/pzJLOuJCLwzyvydNPP6Vo5kkvQl2x/Dv9xjjyUL5/DuUMB5sruuuc2haVprQZcGxcdlPmr
FWBWJv8XWL/MSWZdu/trgLuxs3Cy5ueAXrk/z/AinrB1EsLmCOEjVn6oUTDh4SW1CrvWXE0tH5U2
Vsf4MXPhgYxlfQSLb2PJphTmSi+aXRxleJclmvZUj+0AHDx7BCZGHX1dD0/JdhrxqpQdQ2LfQ281
72QXQQs8xmrV5lnEbFcJnXWXj8pajoZ6ou1HA9hXalkBEF/3PWhN9UEM37vCKO7rKtEesi6GWeOJ
GSrKmHwh0YsWLemzYzlPiX1Mm8qgu8hB2aUrOYClBltzeRF8bENCiNEpJkQ5M15TR9NBVLFxH/qp
eGkrPFQqN3RWcrQmPrkqoTbv5SgQjTeQE/YFL/bpi6kBQOrT/c8/Y42v82ryeAQ3cYWt9VzdRFgh
u7bRkF09N/g6ZHmMrbqP3v1zXiDbcqLb+G/oUeKDPFeeFuVNsGstKB0Jab4mQZOIffIX7OYOQdfX
WJ0qwUoFrXwaiEfcU9pGiGsesBUKMXgC6teuVj282jsEjPMAIdtTmGgDT29Se8Iooo3ai+bdfU3s
llTQTCh2uV3sOlQQt4CjijRZxDGwICpKMeJO8EVYQ3BwD4TJ4gdL5deNIdl9c7QgXJS617Pz9sfD
KHIq6HIr2xmZbVbf6nSqwbAqa6+M8DedXzR8UohJGffFHByM0c8sSDvkJzkovKhaBWltb+WoRcXn
Vk2SfiVHG691jym6NJJlXGkM1PLeyYKNkZIdH3A33nfFZF6UPOlI8bkJVIyK1IDsBEV6NhJbHGWr
SXzzAkoWEsgc9UupNyTV0+Kf6yMj+Zziihxil61Fqz5DYSmiJPte2eLRAaFM+bLRbAmJGjsBOuXx
cwZK0kcWr/81I60pdLSanIhNtkP3Q1qoz8oOu9u8X1PaRVyzrfNik2P2tBi1Qts5TUnOQ1ZKhdTJ
7zq1VxewzygP+mxzU6jvpd8RWIRopRK3SJROWcuYkWPw+I5wREUOjxi91PlfzPWcIHmXESyBF7dR
WTbP82U/mvdb/+f8vGveo6wwuXHAantK3BxXnjm/HXKL2OpjDw10zlyLRDOWcUqVjWI3xYvm8jVW
25DvspM8B6a+kN1GjVcXT/+GUgyNbQlL2oVNOHntUUiEoB6HSsy1Fmpgmg9yxy0HkyGgFvI/BuUW
PaEmce1HiCPCRd/h1JYCoH/AJAhUAQF+I5mcJRuB6tZPaPOP/q6DDegI7T2zmvJu1PQS5zY7/tpM
7LXnUqIxMN9bt9WeTYy+NgG78aOaNzZfNwD2WN86T9hgbG7rZDxl9vBAojW05vFVm8D5tp018xyB
SPCvfeiqelUjGHzQZsUvBsi31k1ISCvIQ/chDil0RYIZ7PnfUKg/qeX3vncX7UyuRrn9ZpA0fZlC
QPVd3dhnbkDjQctwBDPtMHtIso2tKP5ZgDADS5li8KOXb0Be6o2HDdpWNkts9bpaCb6wCsYni8pn
DGuobqDy3FwMuZIdKWHZRF5ngcwqPmQNVOwTgyPzlJ4xDMEIKG1v/Umvt0tWEOnZUzvxa/OfWWNK
usIBAw6zXv4poeaNoog+VApJgY+o2T01is6OB1WEBS3UW2ppNcxYmrfOTr2nrOK/jdvHWzap47po
Yf8b9sworeDxtsVobdW0qZe3B62TmiX7XtXngzsXQsknqzFrOa3MvqLDqzaIEXFnkhBAq6Xq2NSG
+9F14vVQUjx2n6aluOZG8EX3hpIVJUY8VZl556A2j7IlX1QSR+u5SG8lm9NYRoebCACFSrkcKOE3
tMJ/4aabUO8DUXMq4/E06lSbeULTX8yowz61hTzJ1CrY3rZao/SPUoT1Q/rH8YeITm3xhJKRZOJv
7wI5dpuAy+7ilhHCoaQ7zEZsq5yyjY3cJuUBJpZlDPE2mvdFBjYKD1bJyn3eUcm9VWGVXzWvyvAO
Z4KnpQuisc1RJX7J3tKA/AIYD4KwOdUn6utKFvDzoZPMDN8gYXcareRyJCuEt851I9xPjT28jHj+
yP5wwAlc9pt+M7yo9OODjGh8hLdmG9AmTat/o/qMLevc6qj1x/Ng3mneOI2/Rs151I89Bcomo3Jy
BkCuGk1tD9RnLpB1Qoqy5ro2Be7jNlCm53yuaPvsl03QG/5Bud0nwr6YFlGXTCs1oTTGd2se4Jpr
72xUziSxO0BQfZq/lGP8LctN45/qNAHi/YeFy0eSNu4XeS77RbWofBCXGn/qVDW+Uam+duaKf6Nu
jvnYq1979gFsV5rgIWxMtn2anhxxUelOo1mEVAgb5ckqYvInncWnelLfB8veR9TIwdAoJ+o3q+zD
xYpqwZMeGVhvg5WvDH7GIRfA/HJrX6dpT1ypVdf4gHmPoEisRV0isqLqrbojg/2lowD23olEcRFV
X2GSyR2B5Xix8urWPFijDm3E+ya7W1tYO0+tqcdKEXnqRmMlZ2ov9eqbiaoIfuace9RyJVirkaZB
H+L33jZeEq41dnA/x/UI/pTXU1DNTRmvx6DN9lK+GjmTt9EpR4XsrHVPWJMHpwGdwELKX1l0qw8x
T0M5KF98tbqQg8FgYRbDxljlQrPz2euExcohX6HvldGkZlpoAETddIQlD29nlfjBPm08+yQfjALe
9SWBGPP5mIxae7jEaI9uT1ZL7QY549YM5lGs7Rfykfov10irHEFXl5e40aCOcQcgJ64Z9FsZrxOo
SMgr2VoVbwToDtS4rth3ffWgzbXL0/wSzQ5VspmZSbt3RYFBg/5n/21Gl3wzEX1sP7/8dmOxIvHM
yF0mlIqDQ/OCs7xVfM4Rbk/lwjgCWAXakKzkCFwNcNS3GiOydqBr8jzZJ5r/JH8i1lOUgwfpDK2l
7/MHlKO3H1VxX+MAJ8FOm30/ZLRMRsRq7JNJPTnZTjYxDvIufMHDi00y8TOylqds7+W5fWkeb/e+
dFLyfQkubIDQRjVNo9fU30p8dl8o7VHzCGNFpnKn5ojrHDUKLvLIm48c0Es81371/du8NGiCPT4L
73/NlVfy5vP/uqa8+l9Xmsvb1w11hFXdpIc8L6znwvTAoIOosscqWZdsmw/scv7ot+wkWTdKGG5a
qEcsRLEilOIj3U6ceiHbeYeT3172Ele6Fqb5GAQWgVVJD2ApTYKp3Cll/TN9MU3U6HTq8PcMuRCS
J33O0LKvmdNmFJRFStMevfl7EkQzlvz215VfHFWo8dKimvLnn7yGdEoswNrJohLdjIdjMBFWGAa2
prdCE3T4A7R57mY9y+RwrwsNBOdg3o2z9RsLo2GvkRpbSfPkCi3jskQejomcbrzoXnpwS8V9GDsP
s8ihGTaJFkFtGB1n6UZYDEj3UPkiB+RRqPbcpirYv/POSu6TfDThm7BWcNmd+8T8Io9MY9oYmh6f
cYvpV5GquqD6NLEwjYKEeukOa/RPxVnUaXsY3GDcFmEb30fUPeIH5fZv2RBcKTsy/4EHuVSpLvqO
lTMazwmiOOyuYzr03eNEaHnXk/BdRk3SPcZzn51/4x1jACk0+JIMlE9g8ljpLvNrxz9P5UgR+Dw4
v4w2Ps9xYRjHqtapJ4ujc2271h5gJQ41ZRo+Sudg7r8vMQqaUzZ7h33O6Aybwsk2oBq4zKbbaEz5
Vlfo69yDfC39yitsqJQhmx9XeUUNIDF62T/ogD9rrA/ulKFVHyITSjyFw28p29nb6eXcFFjg/XW6
7P883deiP05X1clfp/O7WzF+nkaiTJsWDeW5xpNp14XiEUt155yVDdWfc788kn1WNiMY0qLfygHh
hSzesID+Wnd6stWzUDkqLLePCHExXbKFssYGFKbV3Pf58m99JYD9nztRy1xmfe9he9C4+g7l8TZK
RHdEMovBHve97uj3qACebSij41id69bYVGj6vva2oAoAf1+Mxgv/4CRVtSmgzD8XYf29yRXrY55a
BkO3gC92GgCR1qSaPUCQHmRyzB9x8vnsNAdwwrdxsNZMhRGe7dQ2IiCsFS9RbuPWWJTizpzN0oP0
zon0/EtuafFVVeIX2QsUTNubAhagPCdzqmA9wrPaGSHeg77vpKvKFRGZlmk6xLzBqxU/saItXrqk
aE5qnmRL2c2XE2yJke4xLX0k50cJes+2dIm26QgPxbigPyGTP2KWFwL6RSyafNWpDl8P+jju87qP
jhn1hix0+0GQB+NQE8kPPTcgXswtjJc7KN6QzE/F3JadspmO4srjftW7+pbnZERZjFiqTahs4RVm
i85kh03x8c6w7oGSfbF8fragzJ95hImzq2gvFkvVo+ngdG7muAkiBISYJ1Af9V9Cq9OXuH+AC6OG
f6d7E8xWS682MQgGgQJlnU7L3C3YfsIIKLIk2kZudJ9oBRtP+INPIF2XVmPdU7tyiXSEkBMLYsed
XPClTUVxfrYdwScdRd4jJU2CuxTI/kYdyPAm3q4tDErkLG9YdF37hOacGh4sJXF78r7qkGZUjWIU
6iJqgc6ugZ254PePHjMfjIEd1ms/tspFSBHscsSJYe+Her5ysYzKzfbJw3tjKAuUBEO57ijNmHCV
8YjMLDxt5wX941D4p7SDl+gVCquvwUgXyJcCXEYoqnAV+1g5/JawanRw1mTaUwMWgUPNrtqHJy8E
0q9g1dwPNf45WAEE3dC9BIm5APb86vgJSfW4fq3CSMXocjiUeqJek0rPn+3OeKWkAmPwvt1bfvzD
VXJKvvQnvKPctTuq5SpLLCJSOBd0VMksVOU9FWqzZK+RbnEvxbwx2+CIgDyWohLyBovBoogprQzl
GOBEQu0RDPQQrEkjnPuGaIapW+06E81Twfd8NQgDynCe33e5dVUB2fumH/P4wQXZBGLbeBiVFtnI
mjHJuP+JBA4ilTiFP6xKA7SoZpAX1LM9C14Ik0n0Zqj3qIT3lcffTNVZP9spKmXVRFk6adkXjE+W
NhJCmCFBs/AAq7Gv9Pce+756rG1mpnB+jB+e6w9sB2v473PhFF653mrE78CvzZPRP7F2/ycalIsW
mEsvc55A612Snk2ZQxq5Girs4bE9Yp8Jm1KBVFQ+5mFHHVdQfNUy5UnVTOwq1mHQR3t88NilEyhp
XNtYDjkPTdGEX7F0i/aRC/8GK9tdHw7VRpS2voxIdrWGtYvtcQPuBSxF6MBame26HZtSlsnwLTKW
+OK06rRKU94oV3H3ib2ezWEBIrzboXS+w8DpxB/1KsyRWoJoF1BgvugmfDRiDaSZo3dn0gaPeKM+
jwSaF6HrfRimi7KszgENiH8EH4GXNMzE0hjcgxaPyZbSCCyzibdRHGZE2KN6wxIU6Qe4ObGmvhNE
lm+T0TnoZZfhrU2I2mn0cgHLUkfX+UIgLNv4BHMCoeE+U2PWMeC0Y2cG0UI67Fa9VwPr7DT+h+IF
+Ib38VJTiR7EQfJDNVRU5LmFxY+5AiY5boWdXJ3CJcjeoMcz2kVnQNNXI4yw6jL/wB75oxiqL7Zm
PlX9XCtGwebC8vkDNoDAl+ypAjaV/EyjuRRh9QL4EwOlcdF64lCq5CSsE1Y4cHQKdecl/Zm1GplI
IFZPPdoYImdH1xDdFt417iCoBdxAz9Za6C3wcAmXttOQL/eGc1IY//RjuPXV99Y2sCwALOvmrbcQ
XfvDybD0Mt2PTrc2EGOxFir1Aty4/k2fUmCBVAb2g19TM88v4HXgr5BZUm/grKyqOSJQQ7E6UvtE
cvteb9ElAoBc2tBHV7Y+8H3O0E7V40iSAQW3FVSHnNJxEmZ8FXKh4da3Gav62FvxrAiByjWNT+gn
34rIgDcelNcYcmU1+sXeccx3nhvLLmGX69TjglV8u9YqC/1ZtxNR/RqMhrMA/PRI9eqDoM61uFdE
oqKeGM4TNkNE0zpkb/6bX5SPetE7iyKvv9l1PgH9j94zsS4mvVgWncgJnag/zPbVWKZj1e49l/C6
S5jXTIG12AT00RAGeKwZFZ9ly/XyRSmaR89TQyRplIaCZ+QXRGkJVsPZ16X1w05Ft+ApEy3hu0Iu
cUO2AtW4Ij7wkA3w7PDXjtcafteUwA4LtL/9KiyxPA7tD/jq5dZ/s6dRXZUZZDcHeyAPTeBSM4N1
5HbQVWfIuDAp5XNYlzY1Hw81UssFZbi9muIqX4PzSAzg2EF2NVUbNTOW6CtclNeulsQgnQrc4Km1
0yk4Wg1ljbnYUExXREZfTBaDntE6C7vJgNuIYR2OyTdb8epVhaf6wkruax4Us2FFuwxG9eJMdbL7
HqnOOwHD7y3b/jVb296wcL3MAKb5SZhsSJx2y9xuro7Wh+TyKOcr8XHCom2VRO6w4vFRLIfhS1iP
wEAJnGM3zrcXKtO2xumOiDYgd3TBqeqxhGWfoPh+ttSnBBVze+0rLVuHafDSca175CcXBazEqsPV
bWnk3VFRG2vFnV4srExbj8Sz1kGrY5IS1NxYHEi4JhLCQ1hXD1Gg+FuMfIadCUAUyR5BQQTXbIBm
Hc+wYm+vXWItY2XXbyaj8VB5GNbZs2e/9M5dDUicFCxsE8oW/B9Kz1dg8qd1Vpk9sCXzXsQHwNHe
EvVrv/SxNCY2gW2ibT1NIfeVloJO6Or/Q9N5Lbeta2H4iTjDAhbcklSx3Gti33Aky2bvHU9/PmbP
ucg48cSWBAILq/wFOwq3DNYO2Sn01slZ4N8Oq47TbwqZvtjXrtpXHfDxxRqRc24H1KTZfo6Y3u2s
/5u0p64ZrJ1JLTZZ9uAXHWUgn9EOFvXlCCuslpHrhgEY8tlaADThIckn/Iot6uEOqmaAnfm1TtN4
v8A0DFeWbp3JBZCA+4Su/AFFFxfEoUc6ClzfnG0okRSEKyRikaJFC+a10FUfaIoXBhHxkCdnFWXk
b0qXdNwrGmZxTOxnnt0wEMSj98CdkYdzn/46HcWKx5DP7suQXlLkmxEa5MOiP3QSNiLDULGnEsl8
ySXbpsZ8X09YmYxR9mzW5FOo+OZWC6C4L150MJ6qwvqoluvzjJj5IZLaXTy09lPfHbNVIAMJKFQM
1QcN5a0ozEkoJnCBHQRXyxywb7LbQOQLtqKLJY84Vt/r2kfqpHctS+jH8VCdBNxY35n0t2nS5L7X
kw+A/9bRag6jHncH7McuLaBfvy6H/CDQfPDyRwhA0aFo+z0SWwcPxYCw1LA8ceriZjkWABm2XUZC
Tn4mOp9K5SGyvU14tP1iZPbrVMXRaOsTGF4fp6Q0dEfzu6qbo+FUX5kHJMedwAcJi0hldHjFR09O
Vv8UxXNDSrzPMwdanb0+aL3b7ujGPbcmtCH8JjBKTnDGYm4M4ZS6AmlwfQ9iAX4xknihN4HxmRYE
umvV79YqXvdRUYWaHd1bhcCrvoZO5+bLqwWYP1RrdCs87UfYdRKYA8OAkk6XM752uTxphfVb4X16
Kr9QKXjPk1gPKUGAhZgLVrPYnvQLJstLfmOZAI7c+X71UG2elvVpTXInFFGrgqGDGGeQgZIiRfK1
mCxwV7PVBQswZiIqaBAuPI9DzBRP+pGOkmPf/IFDiCiItUnFzB7+l8fU6BASdYJZR4Y888ZkPxfE
9XYZXofWywMbw8gZOza/Vg7m1HEOdHg2AEyYF1vay75qMevNkRvC/CWvc8pUl4+k2vHYaPa3jBEJ
SoaFiUKiP/V5kgWFcpsnlehVaNeYYq+GeJhnNKIbO9+JGYOu2a5TvHHKKfBwdQxR+PwsZLebdSH+
tkLetOvo7hUaiWEZ1dck987aMH4ZaXFJcInsSBceN71VKylAsmXYVBqoRNSuhxajTWeCK3pazfdx
JRJBRXuwmnZzCoDI6NImPxROafrFPFfoHjjZE/qCSDswj7LGRykceFFpEySC8XdSmHk4OMOjpyDN
I0qwCbuXvpgDCqQktMcs32mFYeyXWXyU9kOJDFa2fNo5fiaejnI1zPyKVsXOiv5ghoWRUOk+G1Ec
7ZXJPqwN8r0SsfGjBYwP4mxrcoysZ4QoARcgJYkKlVm14ciMlkyzODsWZpk6ANydkw3lTkKI4ICA
kHEV8hcVnSaoq3GILsMQ1DR3tmPX3OQrCqGzGVpTbpyivrr3CnyrE3toYF+AW2o9IrJcs8of4vlv
PNkSTJQGYEZ+GRFTXChO6Gm5tGOT5mYt6OlgxdvkDvhVkDUL6MBb2We3OHIobjtYnoMVw1Dp93Zj
2r6bGYc1IuWP7bW5HU5INtjHOa7v5ri7kIsMR6Nb1j0yh8zKCzmerAy1eG+JQxx7mTNaDCEG52HG
/Q44To53BTlZlJtcSC15hZzQx3de29zcJ2kJUxVVpT0ib+o4lG4Gaih/dV14KZa9MhUwNTjOPW2X
Xqt3xmrpO6tXR6/puD9Ve7KnWoc3XOHePsn7yWzfIDkDAdUvtulwlPAd3Ul0atH1+ooQx6XgK1H9
NmPggiWolLTvv6c5ekxlX/3NLf2IR0MVZk5fhBtu0dQgMvdzdyyxK/E3j12UiXwKhGRXCUGTKMVa
oMpwqIDo4FI2TDRagyg9z3dzJaMd8rTyINopgFLpBJyImbRO9w3NggEaQ1/y8vfabo1DCeYIO9B+
3GnlblUuu8FxzYemzF6rJVSI5CCEphw6lM3sz72VBbWEcraat30Ui5vFS3NfkX+P08QutYw4GHI4
NhjToTjnnhHSRxNeNN5rwwyESc+DPsUaajKTREvUceCIPRqq/TKNca+c9Ye5K/QCtD0PaUUx2ksz
uanHnzaKvjUYU2+RiD+Glk/jLRilW8tfp46wMF7olHheRJfX7Df36xK1nmoBEDW4wVJqzRF5j7dI
txr0ld5oL5W+jXLR6zyxLJA2zag4cn9roebtaMozNlmJpyaP0M37J3Ps672Q3i94YciNbvUBotI+
mFn6nMpS7YYsfawsCxsfZOiCNC8O2WDq+wZ5fEY6DfuOySIjp6ahsnN1rN5yntBsierQivQJIMB0
Z+LQ0UWrCg3AgGGh6ccG73L6vQxvOXJVA5bdExQw2QgaItXMWzNbiZQ2HS4zv8En8SlJaOviihpk
A4uvJ4PwGWUXACiyLrA0p9nVpvFWyHjCfVd/EIZBySDEsVl6FRBPlrCUK4HEHL9aA+F5hLt9Q0/Q
CTSsc1F22V2UZDxDh/Hn3I9UMRnZtleLk2nO7w1Due05UBagAM7Zih5UQYBUpPBhMrhvXH0vthF7
Ozfa9J3+Voj7IiLQmScwkLqPfRWJX/qB0/q3APUWeHphnWpbjw71kN6lCbsxrh5tQzyVZb6EnVHp
DBzElXiNp5vaALPV5ucuNPibxj5qxF/D7PSjM61nUfJOZyWcPc5/xBmxhk6n1D6rnS+Y9fsu78vb
MiYB6udLl0LBX02PBD0eHxZneTGe9cUhCaQMMMuS6w24bzN50rfRyfA93KxmbQsJcV/644IPgGNZ
feAOiAelHrl7gfwgZoYarnY0oICDlqHXlltgvC+8LtqRVTA217E8cx6imhvYjiQuQZsoSTLd2WO7
7J3C5MQhoJyNFzN1q0OSo7eLkDWSchB6qhh5ioJZhBY/1sYkwyorH9JOIost3NVPZu5/6AhPTE7k
seqa7ymV/pyiUl0hNnLSIhO7P5O6xlBxwK1T+HiI48gQJ0+5215mr4CSjdf8KVq6Y568t/ZkBanM
b5Wng8oY3JOZ4oDtRBVw12mTdUaqji6Rm+v9Qa+YEdiDNXEtAJ/GQjop5ClKlpdlTKAQTbhVjmaN
HbV05Q1In5tKwaAGOnIXtfYLIadQLaQuxaIsa3kqrXk9miPfb6fsJdfm4rZvlzPSh+mpmnsDxER5
Fy9xRaiUIMwXvMQaopziPgi6RWci0vfOXhL94NWmh6XH1FGstCoNJ8eZHk9hDVBA1Bwbu6heLaot
rcbnocFBJ5NVHRoDIFOTybUHg/UgbRdjSPzLxp7OQCPpo/UUHn6DCIm3lZ1FbANjXCl+k6x8XHbl
eBpo34R5lWa7oW5LZlEdUALV1iH91Q9Xz90QgFJ/TMrxmmurTxIC43WZtYNLmb3Dx468ViWj30dc
1gqblUCDq2AsiXEDvb7ZCZFgiJfvbMF3ZErcIZBCdCpoYmSx6VCtA3Yj+2x3jr2j9NVvA0PNbpCt
kNkixsdHHbadtDhbFkU1ckTuCYn/9bguOsgn5NdjPdX2Lid9Hg4a1W+YwpMHcmq/Wht/oAVLE7Df
ae46zVOqwKfrrkzx/czSMJ+TI7Cvrd9byNtuvHpqbXElVPeVZSOdaH2YVX92cWCqC1IeEauWTIUe
advCbqy5SRIXfQHdRA1bxG0QTYyAi9TrAz0ai1DLZCDbcaSNSa87TZLPxbXmk+epo2ppRZVAHPps
DrOJyAcIu/D2bSoW/AsS0v4MPD33obFDXmuykM0s7ro+s3wrR698Mcjt9WIJvZXYnMnXOIuyWw+N
S6/GiA3OOt0wDguwaOeQ9tBFmzSDEcx+KeWyL0X31jRWClyj/YCV1SIepNPo7+5ziHVh5/nVUgKl
Qvgq6ARXWZHWiLdf3GFRuK21CyRLCIPOetXnibW3pt+5ovOaRLdcvX2ovCFDnZWmAJp2frM2VSAL
+VnpeHK1elqHXdS8x55E1MYFcIRhrV9uloGLOZ70DiNVSE8PELj/MMpmaDC7IYg+Jyig8E2IA4XD
anM9F+WnB9RaTq92qf+0uchpUeF2MKXLsSk6SdMz38UYO7tO/Wk605tG7hwQCtL9PNTYQGY14DIH
qvjgUiGAMtOQsSwofB1mqRvp/jvDvcov5TYW6k1ciYsnWbhfi9C/NKFwi1jVkzl1f9LFIZFv7U8n
69499jWiibnfL2iiQqhFQyr9rTIIoeCpEeK1QEea87BPGd2AEPUe0c439hmsJVoTp9rrpn08qDps
nfZUCKJSmo+3XYYBdVKzktRjfi5LjvK8o2+8ufndmxRXJRPEeX6ou34fSZrVTt+9O3HdBKMiRs1e
SowDzh8OFmWEkua9AmUEtpLACXpca8YzDmFu2FWz6as5Oena+Nr3Ig7UbJdBXccvkLCv08mqYxmg
iYbGixVYNZqpskTnJ8JDKqFCXOglRdwiPFDIE2Zz0w3zSSsJ6I5IMh+s/29lNfvamrMDDgaPkWCY
BW/kBgfVG6cG4wTwMUg3K+nC1X7M6eQlBzB1f3QDY9FsftHtldZaOlYHET+sQ4NR5YCMZpTqh8bW
wzQDAVrGlQWO2j4UMGdJE1gAxzIuVMPGUc9NWJbWS1NUX6nqRwThowuNJ3PntPlRjgk1weyM2Fxg
mqppVWjpzX0M7FAZxOe223U8duw0IsHB4763ahDG2kAj3ej/VqIDqKNPWPsVJ2vprkYbt5S13S0Y
ZoWFEnN6ILuBWw8qsCLcrCaHjeVZ90vt3gOrbI5UonudBxxUwHLpEWlvw1oyNYrWu0mWO1O2+yRX
n6YlDcBJX0wSArd/ABEIVj7T3lCW3foFbWBDecawiHfo2dVD7HnHeJQ/FdyJYNz6nPrC5KQ3KJ0k
SEuZNU/6eC+UURyXtv1p6nDtwMAMQI6KEe8lw71JhjnAWqPioHsp5Uf8C1B88tVyZ+Z9fWitbt6Z
E0J6CzbTi/eGvo5Ho9T5W5oAonRUDCjXEdBdro1OF7lSzY1ZMgieORGRg09ubzngkAh5lfrpc8pr
sB6Kbq6HZVh5agZpvJiTF29rEWRjboWzEzSoSPpmz22PcRlTTpOyZFQ7Te7A0uungbzEA9qgNWTd
aE59C+FhW6B7LKLYi3VDROZspHrZPlBxjBjVGPbY79zZqW8gh9eBBmSdw1wCOOG1taiYb82hxawF
bwRaBdyLtvZblPd2V9aH2aT5lZKEKmfMT8qDDYOHEU4vVkOPcQYSmykUpCDrtIz7QicTNXyS4Yex
4yuGihIN+vgBRCnHlnBKN7AOptbVdiIndfBc7WIkVIRo8GoYkTjBQssrr44VDbhdjhqq16DiSJYW
RkxRQ3tyabj009Gx6INU6atNk4HyafWH2c1DvUOku2DCHJTtWsP5ZcrUNDSetOxcJqsMzHXpMNNw
OeKJCOidriHI4xtXQT1CUA+t2PLa1TiAx7GLNqyih6mDQvaNGk+aBlXZrUQ3oumILNHowwh/Y8AD
YzD9HveVQCmPO6Geb/Vl27YkZmnphUTlERXm6qWL+2uxeHbYFI0fz/ie1plzz/2WhC54VqwO8sCR
1p0ZV9UuTxv6SvWjmDZM/MDtWMx60NNG0LtOR7DATgCiylOfD6cBnf2yaTHLjdVJeEhxb3dSQDXz
XhrqXl8RTagzu9hNlnc3eu4u8oobmGeBgxjLbT+2K3iBBm2QFlCga6fvtpmugWFU497Ok1eMB26p
1xTPh6Xs0vVMCQUx3pnQaUQdLOun50pxxVe2/txoHO1oGfYThokR+toRs7TMxVTUIeiWEW+uGjf7
BrhzTkOnlrYcyEuDB1dOyVNCZujnFQRGLMwuRTT/GCX5VmeKtxqxqwwV4DCb1ycuPZ55lqV7zzH1
wJi0IHK0+8mtP4bNBAVNSIQGECAgfv2uRvxg2kHe08iBOBQM0fKYzvVbA9JJJjt7GrDc7A11i/3Q
fSGfYyF/unTZ0J75l5PL+2wxA4eCGxdLJk+pi9OKdkZ8dA6qnCFe35MVCjCRxuIgzsp4Q6j4pa3n
IG3NR4W8SRl5mGW86kmEAfFgf2y/w3bH90mXPID4xuuKL0CyB5yjLqis2sRLLwTSeo+KEkJWev7B
SPvEeMULMjOaaTZ631KN+8LsX5cpPdQRyb0QCiLLzGVKecdWxJI22sgsRvoFyImRPk99ETdZx3ix
TFcVOJ1HAUU7zy+RuYpF3AVAnTgtNZVo2dytDMpP2yUwSLxsrE8zrSAqCNStrbWGoV3clFr1wNPU
g4EeE0g6xirzlFwNSxx0DD08qnTP+hzT9q7Lsz9K58iPbvs42wswamu6Ig3LKMuA4+zM9fPQYDHp
JY0W9mxOPdqYs7qUe2BlX6MyTjD+kHwt/iD1S+gbyUYbSDy6QdaoC81PGQrVYylunCp5sMalvYu0
iRI9myMAaNExsnnn0MKqUEY2NnBj1geeE4M+phUkme5RPmFmHy/BYlf0Z8tblKPkUBlwObkenMrY
Gx3z+GwGujQ1aRJalkVIJ5HZqRl2pQF0Fn+b3/qjssr30qQVlOaAyGJxn1KN4A3qt57B/ZzYyd0g
Ude2LguSoEFqCnSqU470WrQ75gj+FLlgwMY/pVA5x8kQYIZ48woVqHSjcCDYcyZnxtKS8f++l8lC
F3LZjzVWBhrTf+AUQMY5wuoGDUJixriCThjuujl7UDakj3/HMzX+Rq4OM4VhRFclN4lNTJ8i4w7C
zWYK0IdCqrsMhasA3J2vJvVSlG/RtIgXVGJCCA5egHg7+beRvIy291SOVIhFTzcnA/482O1N28Go
rMvp3tjG+v/espO6lt+51Y1BSdc1VF8GvibBmKDghOEbhSsbsVTdl4No17KZJgzesHOX17EhrxuQ
vqiFre3ywTpUcrih3fvE7P9nSpyPJF5fRVO8e3pzQyv8x9Xrx7m1oKC5OTo/dWuFHf7Wvf1quG5+
K53+sYsfqBe7nbmAQFbOvWZDDAbSODA1pPUh6Utsh5f+nOhyXM+YkSAislvT5jKAQrJBA04AzFHS
tbtdU5bXpGsOwFfzL7eet1uleswHDCSlg51MapVYm9FlS2g0SWKhM837Dn5I6KA6FEidqwcuBtlt
Hlv0Hzc0JOTgshM5tTY4YHdM2Lmz89DGmwztMD1Gw8zTWZI2iGXzh94R3UhmxL20TvirfWgoVKzI
KZMZifuO8ikwioWc2dPvnUWf8CVOmlAlL0gH07+SGPmmGaUMo2J7ouwbq8cGbEyxISX62MB1yUyC
ClspaVW/K5on3kpXCot1vKwscS43JVIwpqQe5nVFDVjWdR6IFeyvZhf71R1M31T0b6zmTdOGe0y9
txmXfJY2jXdUQXtfOO7HWKUPfWOGALfN/YDNXtj6cTYB66cVQ0aA8oxFdVrENwOKPKNHf3vJi1cA
MQEqs6h/47Y6VbUTGvPwOtk6Ss9x7ZcqfcxyJruZR+dQ63vACbjUTKljclyqg6OgVJtW824adBgQ
L5vk8LCWYBgyjws48brrrMfETtMEkbAe69hrAkcv0n0Z3bWq3A7qSC4p1cUS9ls63elrimORLcfj
3GSv6RjvUxq7fq2P10m0TxP0bx9TtHCTiJvx/8B1DLR6UvWB0k3OyIKBVKMrihnPuNPE+KR7uAbS
Wn9zYe/wa96G7OykUgWtWDKCkHFmonoqWi7RKTOBMAx6y9XPdDG2bp2qeRxFBIhGb04tBSezx363
rSsRA8HZ2drLsv5dBmBNVae+BlMGdt69UfHfamV0rkWya5MnaeYR8tYIYA+GCxUIPawKZk+2VI8S
AyeEBIPFKYowHuTTlpsi++758Q5tMWtxxHExtbPK0MxZyr8LyMdpYVA1d4wxR8D/XdvyTjy6463u
vBh9d6qHudn/09teFcCqeRlJkmj0N65NuhzpsGPNNajq8sWL8+YQu4I7f1G0mum2FZZ1L02ksA10
eCYR5fRrSIXLnueCxLQZCmcEtupk50kNNUML2snl2qHTqqsL0O93oiIaQkPRMJwW3wqXL9+t7cvc
4xro0bVFmPpi5+NvO0tuCHN6Rc5uPbpAJINmNIRvyMu0NDCX8tJ765P7adOq8srbeWkJ8jFt3TEr
nr2Zj47e76WfGe3NUfe0tSWTsT5mVXPw1uijSpMvo86vlNLWClQPslLPeN08xHTUB1RFEckoAlTr
BDRdrtMGC1y0lOQfjLCxhENZ+9bNknc3fZSRAJIlEmY5Kyy2/GEQzY1VA1mV0XsG98I3HMQiBTqv
I1rceA+it5TqgeWgW44QsxOCxIjYXulbJ1HxLGh4gDR6TfvohzDxywTiLV2snaCDv7bV0cT5tgBm
Z7hHmiVLk6I/g4xk5da3DZ1UWK3CF2QswdBnKMjGGsjRAqnFMntblMkEqPrSNSLlttlWHmDmMq8e
+7I9ONV0HyG3a6eofq3mHRTaR1cM7xKwAlaWLUxmv+/xBaG1rVoGdGJgbNPRTGu/Fw+1/sQEScfo
AQfG1wjPCmCRAB6TbfKzIj+BEUACfTjlysivDkgglIP6nwbiR1RRTqc5yJhqGN4TMGpIfjGzxq3L
3+4Ub/I+q9TskD/kUpGMq+cM8WyLRms8iJND50Lib+RbDkg7JxqfaGczFx8eHP1PLAtGxfRPbKX8
qSwQcYvrEHhFzlZp0Hxh0k2UD8yCwF0hyryMNlHCrKNgNdMLAntwG9067DWNjsFYWJRrpPXNaqKO
UP8ioXATFelL3hAehtRD6YD6cp3mEKAgTgHQ40LHK099DfERc/uuzZAXEcxNh4ZpK4iFbq3nXbxh
BGkKH+Rk7vqutm/2o0YIMjSEcyN0ynTNxt2vhgRdqWebcRqIqNw9kqcdXGO9ExTdhbqTlkhvcmnd
xGtPESgTK2S2CnKoHW76YnqtqJkYtNAI8eiXAO1E/C0GGDrIwyjcD1tRNmEI44MIB+c2aH/aZCxO
0xBPuG5Ia5eP9bIb55GYAkNnsDzz0WoZDnt0E8qp2w35LO5wRqrMCjXPjG3rYTeBYIYCI90dmg7u
QjFFt42Y+gcHAFtkZhi/JaBzey2c81L3tU67y/TOwAGD6yPqsEqL14zN4GQls+AJuBVEAhdNCa1C
ZRliKsznFMYx8Apfz2gzK1w1seOYSVoQFQfvU0N286ZPt2RW7/JZA07/x5B7DMjzBCcDvTr147hL
ZwUGcLCKt7FM2TO07LJRlzBvog9gxLQx5HtqYUBmzMgqRu0KrGX4hDRFJNZ6MhYIM/QYgtVQj10N
lgg9P9+cCSz5/Ny6YDPLOHuaawaOHlMp4ZD6soOTmGIBZ6sNHE7H1RuGVw/AQGBwFKDu4ic6tL94
s3L0G+1ZCp3u31hrfEZ+05zdgyi0sPHLK9CA6a9eEGOcPD2juua5iTgwRaHErnPImsibiwHpEt06
ZK7EP4YhLujRZCcAhlZVmOaqDwsrum8mykeuvE5dPUf3/g4W433XRldz66zNLkAKzMlBO1inQho7
Z40Bk9ZeqBxqNEYlnW2hMYPXLhxf/ThCW/SxdPiVq1f6zdScihSB33lo96JBn57E0gw0AzG5SNxA
eYDBPVGqDLY1PKM39ogR3BsiQBdcvpw9GWjgtiC5ykmjB9MTtfVqDdo52eAO7bOmidthmwQwbaBN
gDgQxL5kT0P4B/QOSmINHh3Y/9aOfDMd6w2rh0eAUFQ1NGwssVzBBVFGOcfK9ZjJ6deake721Xas
pw3qNvaI4S94lkC69WbG6M56rgvnsmTqzLyA3oe+1wcG5577UrfOpRLpRYuqC2Rjytf1yVqKv1oz
/Xq2/JzS9VbnbrZX67KSbBTtel27P9rs/nE657bXiJXDejWj5jMfjKv0cuSZBmKP+9kL7dvtpq+p
wSRh6PecuEuTTL9FPX21/RDkS/qkm+7NUAMFKYsLkrmX7SvKd9cUXfnV+UhN49zV67Vxq0vfdm9a
8kux5bTjc9Kk17krLvmWDeogxOZfC7PixOCrKO8KbhaQ1oQ5de2s7IJK8+8K2DcSTCU3O4Ps4qn4
GtGwq7dMfkhiv81zOqFDEahae7DT6Hv7YVfhgCxh7eRI8M/oSnMDJMl0zjgpJHLz1WzLC5Z1gMus
N4ix21j9CvjQ12f9vVfLeR2GX2vs79XqArMtf7Z/q0j/m4LaXcVl+xWZlv8R9WNUmNfFHc9Z1/yI
nBmahi6xNV+RDD+jBHBfbKlbVV6276VIiY5Z9ZAY8hv5jEu7zpt41SXOt+Lae6pU/scAol0tZ7Kp
60hrzUtNppwm7E/3e/uqRrios9zrlXaz/Qqjive65ZyMRlzcdTwPaK5UrXfKSvXv/2aO/DYTF+hm
TbaTH83e+OOuj2jZf27/xbLUuWdGSHbyUtu8k3Q5Y113cRyQi/anUcvvdBi+ts/LoQ0winyshhjl
2/L2v+VjwRdLXfFd/e0wvPHys9Ews2vMq0QmexwVsszzb+oyVMMPlwNxTnmgjNp+V81BKkFwt6rr
mCVXlF9jmlaQcePmEUfWC8MR4PrOhIUa3q28CGzX26SUh+3hbXthLPo/yvr8//PcHrhS7kfN2BgF
eb/Ilue+YA7NZtg2xfYEth/VhxKwyXyj6vERE/v/9gNLpHXjOc+6U9tzR2xqFCzAtghUnRdbfWaJ
eDX4qyyyCx2ay91SiO9tDceIHehup7u86crmU+XiUuUc5ngu31vjF8nfb2BWn4AswYjFB9mvRy2r
P/vZuHT98L7Yf4GFvboRxOnBt+Bemcbj9mxVzMLyBvq/apSX7RXg4TLmX5dfXaPfyT0vupD8b5ig
jGOGODO5KATpq0WzFt8oiri2wD5t+9HtzxxhVr7ZZvFejeh7+5pb80s1gz/PckxPeZfbx4t7dNYS
POz05Don65W01Iea8x5puMjG1r+V2d4cHcl7G4EtleMXBH5LmvIbeNcFYaRfYYpPpS3XTryudfue
Jj6rggvcoP9JzeUXSf6LafL6Wn4BeH1YF+CTKjkZaRRiY4K1Z3FZpuIWsYDQ0tjLKDdPhoMqmnGJ
OR/by+O9confZmF92SnoVNXeR8l/h4oG1K3pyo/OZGQVD/G1noev7ZP1mrFNLg/a8N+KmP34W2pG
sCLDNyW8rRIv9Lyx70ckkf+tNt4Uv9tCYSFTL/nX9hD/HRQOjBzLf0vW9fJb8JDnuoL3wxMZ7c/V
zMh/MoTLPVgjnHGMIn0hymdAuNe8i6/bA3bZzDX+MdDDH5t5hCKGMn2t3yXz/Nur8pL1EFaisd53
NZOsdSU41Bdv1b7H4lGk1dt2BTSaxRWSfrb7LXJbYv416Un4ZVHgOQbuWvJSEJNIBLhu3PJncvx1
RfOFONrDV2LWGG4hzOpxby77s1Q3W4Db3mGWNQ9ZTHOYRd1C0vbRhyW/TNUN3h5nnYfrzJzbuCDX
Tl9FgSzIIIhOMeebrd6oqz7OV7fYlU77ka8rNS+fxzDsi1Y4O2x8brth+YXfeqF1zCVZZYSw4xqV
f3QWHbITNf860FBLbkWXXAWXKC2niwBDtZFGtg4UEbET43lbfUNrv6r6qucpbiz257ZBujX6nk6m
AeqYf6VsnUUfviMKJRfVWNq/9qiuW4TcwsP2NdOzy/b3ZVdZz44xv/27XbbgNvXe57/7Rjee2iL6
aIg/26VAfzQ1hi8YSudtf22vw7xlb6TyEMVw4ic06Kbl/O9Ht5XZ3loEQwjA6DOx+FLrxQVMyUvv
viP//A2i8BMXw4d6pIQ34ws6qQTi7rRtsazSr1O5/FbljRL6WS4R3AROd46u3FjZ+/RgZ/l/3+oy
jZSs+umbiV/F/Gj7f9tpjrZYtVrdUwZaLjHSf3eEYzDO8r62WJZ92G77d9ujDY9vW9q11T8oouQ9
AonXxHSZpfNccPs7xgKJOJZgu91cFnKLw9tHdNF6rs4zDY3WA/2RDdbnv0+OAxm8DC4VNkmEJe36
GmO4WrLTFI8OHviVsuV9Mv6FoO2MbWtFq/fRBbLQRvN5+/AINv7WMZ2wtHyo1XLNUz5Z0S7kEaNv
mtqTcqLvf9/cDi3SS+A7Ai8Cfszu2b61bTkKiAfdyHgLQKP+Lc2/EF5Uf41k387jr4XKw7Z+U/un
yYxXk1rJqKJnDOOvjOAxE46+m7llpOmvy3pOt/ewHYXtNXKaKFNmhG0z7Lc3+//XNaMf3WPf8KO6
rh+2XxNJw/CzTL9PFLGZp+O1BWK22S0MmieH1/wXoLdf/u9Dmd3zMFLQswoy4XrpXfX7P57OY7l1
rNfCT8Qq5jCVlZ2z5QlLsmzmnPn09wPP33fQbR+ZksgdAGxgrQWjfTdEewI/LaOV9EwBGQ9VPyte
+gI5ZVXXwYfYCDUSb+Y8hVD9JIiQ1VolwdV13lW1fvlvt8qnpCM6kkYHZRoxI9AVMhdyudp3+3yK
d4WnXR2TNd6exK7qYI9Ss9qEmn3Pp1+snAXShRfk9D6SQruK4ZLoEKCUxsE37R1uxNyEg3ZLOuND
Cw9itXza6jTNp5i9tI5/FPf/Ay0xVbI5jTQ5WtS+xSL7+r+ZaCPO1TEIve7PLXO2H1ppg+L8ZIgJ
ZV2MEEx0ENshe6fTp4cIfIAsm8onatOSX5t8Z8Ak/fcSRc+6Mh5kHJen1vQPv3zu0hh2kH0nyz/l
k/Ih+fSVZyUwL8S4iyMncwu3G2UfRT9p6XyVZZ2ohHeZsm8KfZuoNDB1bslc/mRin8NxfMmb8aP/
pc0NUjogTXswBdEbtaOVjNZo5ielL29Nn87EhEgz5JY6Du6sufwlA/hlJAcJWmXT0fyNk4ON9cms
ZX5TynntRDjl1FdVi97taiBTDAhz5ptB1FxiHac+Wpwovdsb+TYtnCm8atdGUa8k9PM0e62JIgI8
dVE76KEbuz7G9M8g5DCddrszteUppuvsueBw6ntHKr1aeMx07zRK01YTCHpv5Rfbr9ezOd0nTvMt
zgtm88XvqIim9MFq7Qt9Xc8ZzlY7T7G3bSFMyKrR4+okRwWwfnRH8441Z5PlOzst+sjtN3pTnWXd
/HtOSzlmiB7JC6gVXIf+a1Ta94FanK6C85KDgoyWwiDFRJKQn6EWxU8yUEYpcWefPuighcX4K7k0
BR0OEsSq6H+KqR+wcYYVPU6qDVDH/Gkhq8SXXp3P6DBe9fmr00EwIweyBINdhHOdYlrgKoeBQF1n
ASwu5n/uRVZzY/inNt+JpzRKZHsJZfnEWpcDCk5AnEFHdxvDbF/gC/xIHCgxm699Dk35tZgcMQ9T
17xoWrSYCk5YfyOmpNbLH/QmMFbiW+c+uY6rrMHD1rQfVBWKV7ws3iCuMSOyb2zKgxO9scU4Gvjn
IJl2IYhOP3BODrm+FYT72xpkRhQYmxjwbVx36LZVq4ZjnmSzaZh5dZhvPeFUCaQdJOMt4lV5pfwU
HCCp8l/BtJ/d2Pr2yo1B4Ec3jEMMClEMoWdaNN12fv2g+FUy5ccz3qMmX2sFGlj+dK5ag5AyIgTD
9JbtvYLGppdrZ7eBi/mvAE5Ol+NyPXOrWlpdohEgkXaWOxpSkvCiGciK7GiVSj8KSkg9bHr+NiO/
AMjit/PKb4W8EdfQ8OMITg/wAaaEng0XhfEYiq2EO/Klcr9yjzAT1kZmo+8DRiXeIRx3Wd4vYzsF
/m9PLTSwPoMheSvcjbwrtZOLwSOQPVvGCibLrvfLQ+rZj63rUOqNltdDTtPD0FFIo9MS+7LhpO6m
//6WPhpKcIaccJ332VCclyHB2cu0o5yO3A4KhQErTynuoL5efDp9y527jI78NLoeKBEpZPoOytNC
/7mI51nWU4BfNfzuUYK8LPTJdOKsBj19pBvCyjHgGTG8dpIjxz/+yUVNTUq4d17FZdYVDm2sTymH
IFaRrM0lisvGO0TuQXFjLsQKGxyhWgp0fhe/LKvd92imIHswyOsTTZL+uY9mvKohK9Tqb0EAbuX3
CXhrV4Z72eCTOW6jCbGVlo9dzKPLcSRztsAlD/Jv2e0DJ03XHa455S9D9bdJR/8EDrgs0IsEOzQQ
+CyznYRg4g+ywn1pq4uTwA01Ryj9PK08Rm75Px2QSX9ytt7DqCBrUBncQfenTsh9xPpX2t7WHmPG
xIbl3jH7T9kHsifkp6Y333IHLPqMLTHMHzIrsv6WKZjr4Ry4CkdCZ2eiEzGVqHjL3MhKknUDvvDL
oPcvft/wxZDNAwqOVM/h/Yg3En9me9llAo8mj4IHl3gAUPnBnxuIAJxYsB7y06iNTUrzM4nT5RSl
lpzrSTykCnU7y7408b8wP/H9A9W/TQu6NuiMWw9PN7jD2WhCTrUD5QfchJH8luWGpvO3qqOsJR6S
9bKsf8ZmjpIDRLadrDoZJ6ckhcV/cg2SQfeUKW6QdY1gLBBdVPGFIvOjkvqruBJt1fRevKcEhRLX
F+lIIxEg3Gp3lrO3eFhJnPQ3oKjPYh+nxt+B6d6JaZWAu48P9Nw8idUtlOon8bULvLWN2qs0NiJw
tu1jBv+dth2EG//yIPKBTUM7NRBHaBStGlWFlP8vsIrt+WGAgiVBsEIrCIvVXpQpans0h2MnLAch
/VxO3XvZtUe16Xdhx3kdHyrGQAybm5hP0rHG7OMPJ/9yuupScH6j/IJNab4CcNF45kDJsV4T5+KJ
ZuQRinzzucUp08/gUpFPU+irO9HapkmGuyyny70Pkim1OOWWdPcg60FfVIHk99/yKc5IQxOAwiOO
VHO9k4spiczmXdMvYguBRJ8VLQEU2j6I9bFV5zNOHuW2YDadfLKLps5I+MHr4HkvYuzFEFnN+DBF
ADYwZooKk8Pyj2LcEBr4BYP0EtInUQI0bwj+xD02nv/h9R99iJ1iPXcAT3pV+wqK9w4IYRAnT2mD
8eAdEsibWbaaNe9VguLFLM24PQUgrJY7L3LY9HybwSRPiqItYdXrckyXw7uCioZHiVnCNAKOS8tr
0AIwTnLcR/j02tNOzJ/oaw8ijqhQIsXlOJPHwxYZOrhO2kWmdkqai6ZShwGaWgCTGaxfIzc2EKkP
ijt+kKPralJ8bvWdqPbGmY2D2JP/7ApC+c+KhrouO07sTaXZjKd2q0Jhk9WuTwGwT4af3UlD8qOn
V98SistPPlq+ASzMtq/t9QyOXvJSrUofzQwPnpEVdXGmfGzsGXTYJgVNGsQZ8BOsTd02Ideg5th7
v4uxAOpzFzWh8DWXk/ZiWRTjjEbGaR6j76payfISRz047oWgj3J9cS8eBgnZU6/3V8gyl5ymt5Z5
ktkvE/cOciJFx+mKoiakwfmW3PNvg4embcm3bTQ/6dpy7fJo2eGuU9x26+I/S46OWES5LCL5U0y7
udbOc6p+quNOHO1MC6nF6GlqvcvgpYupkFOYnGbFwRWRg7hJAfqi3slRTPyM7DCURl+HlN7V/zNB
siHjUrn63Ua8kkzoMhZ9PNOWJ73XJ/tHQjeZH8/CnhbfkokFo/IzpSyS5qo1gJfS8KpLkBv41QGE
5S7rJVPb/cUBWfPwSRFMgsSvElAPmb5TdHcnaW8qTj/pmF/AxP5ogQ0vJbunCrfT5+nQ4ms9Frri
jNc23nW+SSXM+JN/JjhV3ymfJ7J4DssbmO0rmhdL7YAy8LUCvJYH6pN8hSTlJYGfqHfdVH1InAyX
+TJb7g/gT45D7b3cmcTIEIQvSPCFfX4qSN+T/HwCiHbxcEE2LghRv3VSKfQH5whqNN8W06NWYL3L
Cd5tguPt9vKNc9H/SbUhCz3J58t5wUuLX5V107FO4J48GcnP0N6qvfJjRqf2t3a9F7lPyfYZWvOh
gQ7kgyJn/OuIjULIrvA/NRwkUuxfs7IfsA2SMXSM+FM3H6OQB+KffTgttRLFz06mcRj2nqL/yLXy
wR4Bqk0+VNKIbQUp19+nprOVJ5OiRMGRRu7B8qKDH9GxkNdnB+fLOqbS9OzZ+L3pz6WkIk8yhTad
KQhZWXgpDSQ02b/h52iFt1mZbvWiv4YzI88Y2Wr7YLkT6HSqtPqX3ZE7oFEw014w7ZLZdPzyq3Tv
MtZ8qU2oK7e3xuRtGp/wOld+ZMDNYbzLFW+dYDzlLepIvy6gAOL9UQGBC6XcyIoJcCVyTyqhKNoz
MJz9t+XfbXnyp5eJlAdaiK8FiOCGtT/OpCyJ6jNWVA8YACWpZ3ld3hJLOsED8A7FCtnCcQU0DvcP
aRY88VnKT5D2Nc+9ysSYSXXxBvcnLs9jOL7LSKqOc4eo2loGXB4h8dy3avxNsn9X1rNxbVQAJjH4
XoJ+EIF3elZuZJ4GZl6eVD5ZzbOHAVhm13DqU4EtJxcKwpzdmVfFJCuj2o95Md7kLskYlzRl5pHa
ZiH8b3BbaIk27BHXYtS4FdVsDsgT72VlyQyC3cQVtrem6p2kmlWPwDbyC8Jhl7kh79CRwOnVdd2X
d0henPUyvZCSJww8aIZxkmMkMOQzHuZ1iDIyyJgBCUGXw6aWqOcJFDr8YDhgV18LAUnEv5Ljkvwh
ZOQlXQH4Yo3uFVSsiDO6HCL/i0lt4fT1lL9r/+e/WBWFtQNko518taxO01UvBjpGMZyUGdM5scU7
VnTgzx9O897HnCfmHgXbQbsW+RbK4bekzOV1d4BOnBNpUl2TzE80Dmdwxqui6enimUrKgloH2y4v
jxH0jb7btAQDRT+c5XLyoidz3zgqmmbVScxIFMUPCC1QDqdu0LFzsIzhrW5GfzCF8fL9dzyMB0NR
NmIKe4I2oFfRmbStxtOMPKVUb2Y7fCpB4vwXrfs+R+usumvAtsEKlCQ/BfC/mMbsqw63RDLkednH
8x3w9C9ZcCkBdk1Bve61o9gSeU3pVayRu64dTpxEGEOJXpU27GU/iQVGefeqevoNLZceE/bilBHG
FrDtw2lXsqBllcrCdvz+bgqVteZpH2NChDxdxd6VrXOKSEeUxHTOl0lZSl61IoYTvfOieO7fxWqI
2cy4G0TQFb5wMUd+8wL3aSXLXf7tcMkYTJ9J/yQrdG6K87CXb1ZaFr4sYrErqpZ/pwmw6H5vTCm9
qNPF0EseRSqtcLAgaLmvymBcTF87N37zXcMkGYr+RUbEnIwXDzV+2Wr4YlV9sfLxQ75FPilm/MT4
u2X24ENigLb7v7/IHckVmgEJcrrVfftLNv6QxFvdyG7lGZZLw/jemFCCZFWIK5xs/Yq4lKWq3zJQ
S76m178GgMHYBsv23/EIVYdfrwH2hEm8W2xGcKepzYfknWo8lKzTtgH3aF0nN7iKC6Yr7/UsG062
Q2Do1+CmMmZYvskelMePVDpQduiC73iTa/631LCXqgegyxffi0FmXezJ+pBlZ2fuSknD55Df1QJ0
qEKAS0Jf/iavNSFH/7+lOlLDkVX6d9mmuWVeotL9qrrjfzVlt5z/pjK8TFn+HI8ICVUnLS8/5Go5
kS42olU3ZqWcaB57tchXea66cwP6RLN5Zfh6P/yp3xuUxvOqeg1t5Jv05OKTgKR4DbhzBsqEwxrC
dWGF9505vvQAqMsyXBWqgfqkeudHz6ZHDZ3oZbS0axgoz6l16Qh0xQnkASupUmK6X8K2zl/Y2n8C
MRDjn+BYPPcjJZ6i5cKZWlskn3jVasTWuukg1yWE34OPTgNMEQj/d1TD1p2km4lY5O+Tpt+CegeD
z7lNPlQ+wPGSr77YVpI6Iv9dEW1x/HzxKvLgc/7uoYgwoI1KZvjWbIoLSKpN6Xu3AUG6N4Yfc+7+
qrTSGGxCSxLNSVV+avZ+oqBSeQiVVNUJBsMzzYWwdfM55JRKa75zPdqbrouP8hZgs6QJnVOcB+Tf
2kcsE2GGcxpVEprdtkGTwOCMjBItp+7kzaXjjNx4Iwd8eTEzS8oeqNlg5Uu7/oGJxBmMU5Q5vcvk
yD34SbGfGhrRykUJx992bF5si46nPK9cxOHs5Iz09jaSV42qogyPjFkICcDBUKPv/BmSfeQUUs+0
AfTcY1u4j3ZcAUjhMy2zeQPqAdOObEzN5MxR/NJostcmWpKPf/L04xg9OxHEJ+5Q7tSaGbAO0nUc
gq/H7iKb9aP2zcHK6Abb5792W/4UhMWuHtwFKmB5nlt8sShto3DYHtQSnbFUPUseObWoflF67GEd
qQF6RCRcxML/24TuFwZ9sc6yYTsSNIAA4H0jR0DTIww/+dw7E1KV/C6+SPa240LgV2meBlkk8hdw
yZA4j1lGVaEktuObAnd4kxK935J76KM9zuAoNaMA9BVRUHaRnarX92jjoH737Rp3pcC/KArI9pWC
g7iNwWIIlYl+Qg6yEktkPj9GBVzXoP0Wt2Z41Bg8WuiE9f2SYlrSrRS4KnB19Pl4kSOVyrhKmbOk
ZFmf5VQqh4cmn+4VrV7L+UxSu1IMpVR/b0OUdtObivZkCgmMdigupdcCU4iRVWv3klwR/nWTKs9S
q8kgYzW+/vovRSzsi8b5LlEzpZAndUNJ3Ni2/hQHZC/JBUsJQRIj8rMCtRhoHDUpMcjf5Gbl+CJn
P83f9OHwLcU6HXiDFHlt8wMA+PtSvZTZ1b+SqPmV6ES0zF0DpYb4JCgUA/kJtzBulqQRSRWp5Uhl
OtcmBE+a41zyXcKpr92larTUgRG+jwuLfDBJGFItUh/G6FDTCMr3JNjly92XOYEMoZBcIYtLqsoi
tkk8hEjceoHIIKJFn6USuoWkbdQ0u0i6rtWhjmXjfrR6AN3uk3yCFGRkLBI0Km2NtDBTUKXZr0zP
rDaHOul2kh5fxlYKPl4PoLsv3pYzHvNm+vN7O3zLc0opUQOjUYjAVAg3JSVmMrzfJeFnV9nNMBlP
coZcDo3z6D6Nyd+SZOiq7lUSDTFyTE7pPcqHyyfK4X9Mg61dt4c2ohJKAl/KR2GsviZZgT5IuzfL
cCtpK5kxGTFPNAtpRcPMHiob8KHJOmXMqkl51oHaynTG2bCjjnrQqZpKpXVosovSkK0S/YWI3mII
WnfKfZIpn3NPZs9oHpYpB8T+3MUQSf+LWwXYhXnY+ZNyEGc5s0XtNP50hhfZ3PISxP5LqjonOeVK
mCO7N1Do2UIYLAWrxGXRh/M3LZHROL+KV3Qz0kjzZ6eq7yGFe+T7kKZUz8v2WwxFqB5nz/6Q0ACG
OAVBrFUque5PXYleIrjPEmJ24/w0NpAxO2WDTuTtUuWR6NBH0jUpvyN5CqkLVo4UYyCT2yf5ekP7
58HNoTuC9UHdo/0DzLlX3Xof+C0U2/ZPCvzhCCo3OkulRaxGYbdfyEaL39Ytbe1M/p1kCWXlyc6S
9GKpTEhCtAjtENOQgsyCs6/27wLj8D0a79SvMjt1BOKL/SLvorTLqax4lt/NKtpl+biXvy3YMbAE
oYOeM/cisCX5NvofAAuGXub/LDMmG3esnoJw/KzTcGfm7qFAyU0TGYR3+VBJUhax8+xNCIxgZOTW
5HXZOHV/Bvf6auxGe/qRarxsLvmDYHEkqzH/dV6yogv1i+yxQqNGz73QFuJHvrfq9E1YelBZABgL
QE4+Vy6QM4uAqlLpdtWn/8wmgN9eDT7lzqPJe2hR1JrJvcvgyxxpoL828t3yIVaRwuHwuQjkjTg5
SQ4PZUFz6xoqoEehu2La8oukoBxWyFLuQDomnWmiwjlNMpANa7f0u4eyTNeuEYMt0a8ppTkfu5Ym
d6GfnnKOXlDI9tQs0P/VgRjGV3hzVw/0MQjvjCrfSC0g6axrqMzryHKgGbqsp+ZHMlehAVFpZWbj
gWgAMC0wGjmMZ+6zWUETIX8oafblAWq92VSdSpdlYmUWFOJFlEkcY5eF4b7u6Hd6jsAaBmzoUUwn
prQd/v1E+foZeuq/4rvTv8qUyN9lWcjPBBXQ2SkeQlumgKT31FBFdEgV9tIdR1qnHQVPI8tK0H5i
vkVgs6mUR/m904C3EDXBD/oyH+u22kOqWDCCYm7E9osJ8WbjrgXUIx63RjtPccsXM3d+pCoqr0nN
RKqjtmI8amywOe9RZq6Wwn6ZG/copm/F54oNWE7DtVqcNJCBvFfWSxzZv13ab2d3PAjwSpaBayWQ
i7u9rNs5tZ4RO0NigyfGqGsAEHtGqGyDA1oq27hnUMXpefMuzbJDmBQn3/xhst/FDxTiZ2QTQVcK
1yidrufcvIlzbyeOTY7g8oWyWWQPNBDjOoYN9puMsFQ85Kdc4vnepqYSIttbAHuCAKBKImCBrWSB
pdoSDSTqcvtGmrwVJCJk9UrBTJNEZTR/1aZxHw3PcLspqOMV+JOUgCSXaXb2Qx2gXCFBMiGrFC56
jRjJ+O07+yVS7B+5STEFtDtgnVg3s9Lf2xldCEflWUZSntK33V/bUk+qu0ygXF7EPnUTC1Wc/71d
NV8MVJ/FB9nlALjzPu8HlJ3y3yoMXuzUfZyqEqVJKXINS9DgoKwyDzQVo24iW1PcTmC1oOgIRMo/
EGLI/7zEQBVkUOU+ZbkPshzdnaXY7zJx/fSYesqblSRrOE40XSk/sbticzmzQCofn6mprUhYLqW4
xciJq3Qbtut003PuAS53WYAbJDuRh9jVjnUU1y05W1cAOUU3Apn9B95A23NdhdOdgMTge5wFnhSO
ybmp4aCCCWNtdB0NUUrjRrEpoxBxCPDUpFV9m7+KddIdCTWsR8k/yBlTHF8KG9Vr49fOzC7icUbd
edfrJf8jmRQJfoGxr5J4fFuSNbxl0HIx0+hLMdMF5x3Te9Du6RiO8MJVDbSP/xlIGQUtrP9ukD37
kZhMRlcsJDUu+or7R7/Sry0KKcDwp5MJdo75tqGPGTp6JNTnZJUuYR758zBCsICqgZSoZMViriGw
+isZ0cUuSamjCdqVP4VLbUqQTQsKKvE5kgTzi+TSJabxXGJjZw62g5/fSjUB8tjPEBFql1n+Ghl/
YtVkHzXu8NnYLzKwy+TJkpyNUEAsUjSbC1j8Xb4EZ3Ln/zk32nO8my0NRwATqMpRdqFEKYuBo6An
l5aGd6D6SUHvYFnOm4C8F/eHBRJssNrvtFY9hyk7R2n/NC98mTyaszJtctIQ6LvewEmti40kv2Re
9DmkoPIv3Ak9+1BY5lY+Uv7LGgP4LMkRBCtYnDKqjWveu3qxXnafA882g2LHGUJmSR5zWV/YKpii
6DL9BkazjZNheau8fWDDqpXzPEEqkbUnGyQTTqmW0VoDg8+WUuJXr3TeloAxqlbyiZIjjGL3gEDW
UrKRHblUxS3aLSCYi+IwUyPzhPTARUqmVVM8OVYKL9A7DLZClE8dhBjKw1PKNUqf/Mx7KdW0tnnq
ydhrNIyPyVZxSiVyEMaM+lfXFXWK0LpELtipbnweGGjdqLddAKgUeOjY5w8KqnOR+H40JBnK4erj
QukvzNmqoMmg9HopkEczrz3u1cb0DBgz6acCne6xGp2bvHlWiuYzqeJr7fqn5bNsVjzUEbQ5Z+gl
hFH4YbcoH3KLtj359Goho6n25cXrZjB9nLVUfVMY1i0kyvMs+F8//Czpg0QhsyVOlAcL6KSstMo2
2kjtUmro8vhLYdLrvpphIzZa/ilRxVvfqwv8ZA57bOS8YqLPNfl3sdbpnH6kOqJ//7x9BV0XhYlb
gcUsNTIzINPWWq/ygRIOCASPUs2rzylOtp0YINmO4nYRXSfHlL1JAVSuK5CQy0ywFKQyxZEIgtxo
i40SuUc5M8j75MQI6nWflBWdhJl5MX3RMJw8+g+4ICo5hkrlz0MWjsafaEsUv7IZJbZy022V1j/2
GEODR+uMeRCL0cERkAUqWL422Zs6bfRKNL7+Z0wknhAMrIWia5w19//BjORpstB4bkN7KVlGOdpL
zkzLnnExs1Zd33R9/DBO8e9/Lj0O3NPI65qp0SirfjGGjGbXnM/C+U9CDblLJ30NuvJVvAuJpT1J
uJ1sD7mMtnO/AO/xOXKh2A43pcWApwPMJwsgsUST3le4OgFhib0pJ3fdDNj/roQzTdk2ou83cYse
pWuk70FIY6a51g3CxXzJN8mN6IO1T8AGmLaH4MTrP6NK0BUUp4yy6FBU9yMw3Xb4LLTpj9T4ifHm
BP4tp0IJ+7wIpZcufmw9UqAyT37YPDYGKqFih3VYF6xy1Qd5X3eoYPMknDHGpOe8sQRFddQfUDjc
SoVRLIVMFj3JPpAflpuBfLbEQaarXS0kh7rgJQeMIYCNumgfzJpmdh6+0Jd2efb4JMtR/lugTrLI
ZQE7CposgbJuK3pxEYHIBQvkN+8ElYQKPQk5QftCo/os4Ir1OklRFtd/aYfan2nLEW9kyiVu7Z3u
0LXjdqlKfytB9iX1bvFGgnkM7gpD/1puy0ync1vGtza089TqANwyQoifXlcaumLUCsXRS502lww4
ueV0SspNyWZZUWhBjRKN+7u441LNnDkNGgk49/lWCRTnoPvKE6LH+roNfMQxCwWVxr4yb0q9+rVC
K3+yNTTwY/WQlYX/QNsoOAAKHSuc3N10DjpSyDWi5Qr0xizOKrCeZ6dOt3lc1xvHpROy6dXxukvU
bBcNJp0l9GnXDGDagnyID4pfK4hSd6txzoNn5ORZacNTCNqM7IyLdPDWNILyWACN14HITqoyvIWG
9muVmnIozRQ9Q+BrmyIsjya9yA6jn4jqsIG4UZO52xEUyqjfgtz7qrsHnQdYoXlE+xXaWWzi3j9k
GWhEfSjDZ21oVrGD7jpNhyGKIV0aWtDU/LQ30QbnphXEMbHP9qPpj+atVo6guDrrMU4VEQ/3tqnR
vmR+b22NDJCjWm+suNQRi4itGw58CLWuHCUH+t6+aJlerzXHQzMQXggcfBrSKnrxkfa1sZqD9hSn
sKcHZ96H3aBxSoUXwsHfRwPosRmNx6Ymw2PTUmdbSIiEgkO6plnkeD8BTim0dN031TVFBSstJ5Tc
VMaaBoxrRLvUFaTTHtB0vzYaxGuyIRtWdTn1yIS6VNCd+GhMFGtts8g3thLaNxNNamlIg11p4Yfa
Q/BuaN66NVCXz9N3FF6QMsuNxyztD0k0mSuPPtDoQLsvmmcMXFf/dHb6AJVQQ2keouWg6TcW4Zva
TxfDHe/oVoVAXmjEG71+VyhqR0l02znleAPk6A5R/3cNFcJV5w68GY1+xbL3QxVd8zqku1WXvSJ6
m0rmP187lbNLErcmjIMHhU6ThjWYeL7MfFcDWJ5zo6BeDbe9Uz/RCiGMG712PURqt0JMe9tExYcv
5BcDOZCqok8FW8HwUIny3S69m314mIqKfaDzrTQsCWHIkkluqJN7iCrHfQLZeYafO/fKcwERe1DJ
9aQK8P04OCQGiyZFuyCcIDZq5qGZ9fGIaCxWOoXOrcNCQ4zgHPat9gBtm6TMFASHjh0QeP26N880
U7a3LaRAYbsfCdY24yXo5jsXP7aKzA5sWFkDBNPHvVpbCIkV5Z3rANv2rUnd+h3GNPNjdHSsmaYT
eXN0tDTdKgnKfz4WeRWjZ7kR5X3Hx0Mploa6uFqsFMP+mub0UStG85gE1QahG2ghVUlTFATGtV5f
h709rMbAeKMVMZLNnJIjH9JmSBOOIR4RqKJSlVP8JC25HyJH3fYqbImgDG7qGHCmhqz+XOXWhu5k
yEk0QOvroadPcL3vs6zYq1qWr6w8GuHzvqi2qe0i7gxmCclH7qJvkbjT1WnajYRaszbAlCqQbu76
Lt75Wj+tEB65zH96PX0hS0v3CMekQwrq0SNKGmk7bCFss9TQZtYFrGYMw7Y0WC5OHu+GQDocJiCR
IlX/GKBDCtFUhbZ8rGee2jEaZ0W5/TGZzObGTOmpS4OKCr7s5FNWPCtzAbtwei28HOjKXClblRbf
xnNRTXT/CWn2ko3IIlQx1MR6eMgc4Pr+iEKSV4NljDRoANJsQC3zDIFPTVvnY2ltB6CVYZsCNTfo
RwNac5trJ5NE+dG3+k2fog8wITK6nq3gTevmCdi7nt2Y0UQp35ndG8/Sb0GIFAfXbyDfRsO26DVa
FiE4oQ2oxRo9rQxcGGgshySou9d4rVqe9JYd45VdjShu0hbCLL1+ZbiVty4djVxz4hSg0eGcWHGX
off75/nQozraOWXph5FawT5NOsAGE8ILfTAdw8xZD2EdgBNzn0uY50aN8mQXo+g4pWTPy85kkiPv
xh5yunM+4DK1le1QXUzhsa20+jX01IdBEvkhqjsgeWf4xTGcl07VqWnka9S7h3Vjax92BT88we+T
EfDD0mGD04hCz81vr1JRirTqxyHLP7QB9ACdYJQ0GTZIurzaSu8iNx0i5GxXf0gfo95fet/0OTTW
rfLgUDLHBQfvlCC9m8RvgT3SNZomQJOH/Drg+Hst/7EUZ0tdTWmtZ6Vm/TkOS01BMAm5GwuKu/5X
+HRG7mykuBpOCL6l7WY8fhTrVHj7jMYNKAQVwEmI8afb8qEEC/RmOzYG3h33QBFprRmj3h7bIABN
E7k8L6sOvaZs6858JwtYs2rHFlG4YxWPr9p93BSblKCSUMCLdwjd/oQNdzigZmHmhLKe4Ww8S7vv
UoViFwm8TZQ+23a7dw2aszrTk54e2yaKtjw2RD69O3W2RTu6XP1u/HYTTyUwMUp79hhckAcqN3X+
kQWdfiyzVD92ppHcVJZKQS0Zj2XnYm56FMsserorCA+MbDpkagvyBoineKmxdS23POausTfGedhB
NX4uNNiUo4IEkI2kIc7SQPhVtWZ6OiHBzmF9NYRBdyD091b6WNGVOuqq4/I5CG8nKxo5o9ZoNJ/0
SPnKTSQZTajPVaedNDWY13OGcK+qIasOUUpNu69ioJBA3aynJSpacmkBmbKJKFs3Xs3xNDdodvQ2
2oWyHZL6FjEKiEJ0YrMibdf67duAxuFNmKYvaZci+in/Cw29OqLBA1UvqX4rk3AU1YVHq4GJomd3
fRObh6Kam6OnVs2xqZNHOi2ilMkBqIsRhO8Savs9jKlCOY55XCLCWx8s0AorJMYpKOsAtXRU8Dfp
quKMkPnGc5rMN6bLeWKuKmPn2NVed6DzayoCFRltsgHvZPVmyXTUNkvBDzFXDvGpWg0bZpnMsoxi
koXFVjHU12Hu4w3hNJ5wHKjqG51GST2H1GsbRcv5zS+wVwlSOl5BrKglmIeyOCK7XRz7wiKNRHCV
TjTOSIbRWOmhc6Pr6DuOOb0AizyhCU126wwdimeEiMbc/VgG640OFHcmqKWyxhcOCfrAhcPS8c2P
1IVeQFp6Gxr0TfKUBwAyQHbH7dz462HW3jKX5lI5LdwKkAGySvrS4dhVkiqtrSbZqGVGQaGf0SfV
Vu2or7ETBBxhsSphxk5T0m8S2Cw3qomsUv8XiKoY/UvCLWzXB8NAZBJh9CztKggOy156D/BBPzb6
Dyt1QjkxbFJkhBvqtIE5rUzC2JtQoXlKIbnFwV0bbnsX98he5cqtYaTo9o4NqnpxAh/Gv6uN6See
Z0gMXfFlE544jbtVYkPUzvBDYaAba6eJNhM9JzCA1h1AYA1B2fhbSVFF6TUGWWl+NZuV7RkqY2R+
Rxoz1HneQ22N5sapSd+JFKM53fgKgUlKG6iys+kUQH/KLDxmMY0Z1Y86hea+mth2R73P0EYZix5R
Q5386M3yqip/KperrI75duKB1bf8msaJgxiOXPDvDct7I62CN1k+DzbQPIW8VxoSruuhJfOdA2YA
34bPyJNhP3u1c2OLtIuhe2/aMN4H9B9g/zMGI005m7xuCM6JDZLOvEFoYLipWlpkeF1z06BMHOIa
pjyeNqra3ndxQE5rBBpTpm1HT0kSjXGza8mE6mJZPZsmSwT3oHWsYRMP+f9xdWa7bSvRtv2iAtiz
+CqR6mXJlrv4hchOHPZ9sf36O+gD3HNxsYHs2I47kaxaNddcc/wbEvc5NYrwHMXxHuAd6ZUy/M5m
7754f5Vi4jHMNHcfLTMOU8IaJmXd2MXFpiwvcee91hK/VIujKVnqg2KzB8UWH1RE5x1tPg+MhfCS
yj2xFXR6uRsGnCrlqGy4UclnrqXuZo6MQNXNpwwajxQfOx096koqndwwz1Euf3VQyDbMqXYnWXpb
S4TuvpVvEWrIVtFn3AxgIg+9gKoTM2BjjfSAieAHV724h3lg3qSEj8E4zYcNWZcTsctBsiV3e0Is
WgdbfX2x7MsiWLzKWb+UGPRxeC5np9n3s1efXd1ugnUtnyM93oId07ZFr7PC+4LIy23V0C1kEqrf
hjPd5MgiSim/dxJORU/cTw7Tz9TzF7fVc9Ko2m9Zi9tIfhXTQodk7BCQiS0e7OilE69ZB5huEKZv
rjYwQ1QGpI/lgvB0saXnj01JOLVqySJvCojLg9wWtfWuGURzFWX75OjaC7HokL0KNv7Fqk+M/nwU
8/jWFOozHAvSQ4vklMFvZonBjh/OeCCsqb0ZDaX9sp62SUE0ScxfvoWRzhvQJGX1T08m341TK9Da
kAz8fKs5Verrw3jRidTehBVKKlFg96l2KNYa0GsZTlwcKdtc69vtnC5vtRvzWmhrKFq2Hi7q2Asa
p907U6JORhbdXM5/OK0Ex7Q6mrd2Ff6XaMvRgyfle1q+qYT3ZKpJBbTj/ohRxTCRiWFfDPsohsRn
5AMHeQ2iE4ulL/JebqclQSxEmdtF4lBSOR1UI/8BJanzcAGrKihTMdLW3A+t03x2Wu9t5aj7qaWf
vbR6jJ3EIJITQ25019oEJThNw70brWevXG412V+b0AW/gZEGHSPodAtESEc8BRoLpmn7iNvg0GpN
TQ4TRiS5L/LpBjn71Mzq0Rr2p+NlFzUQgUbeClt/cy5tk+8o9eeBXFFDT+m+D9c5Z6oThKFQxdnR
7CuGQFIO26b1o1TeUTc3sO6Gu2n2vyK0u22NalmFNkUA2c0oFkbQC177MMcWmiVOeSFUf9CeE4Bd
RsrlpnfThe2fMgWJRGibsdELVICh7s6L9uXC+03y6tJW+VNrSGs3elG3YZc8fBgzBtHEzHoeVJLT
HO8Y13MSOGoYfEg5BvpjTHRSNvDNHdnfIeoA9frbT6NxqgR81c6tPgvH2eqS6MdufohSo0nOs560
oIRagBx9FrElITxvlrS/49sPrIrQTSZi71LII4GmRdCN/Vl3sDMO7VnLGPgp8/AOWXfg1/Z2InGC
DJl7o7u68KsILohrNLq/mPVHaXfPndliRgD7URZzSfuh9rWcWq7h/t7xRXYMAIGWiKlV3X+6nj46
q31qUuefYX14igKfI8adwLKDV8omkEzgk5V9sYTt7foWaGQW6a+srrdldgg4Qy1bS7DBTm+JjWeO
RgvnyTbbkOtPZOKw/agPoYWUoWoi6cNdm3RnSionJRGcwJaGdjsmEpCEPnaYdpNSHBoFi1UDZWKj
YgK2JooBhyXRsPiVdPUy2cRUxhZDQdGlVSaniWTe4RfFrydIG2xd/fnneoVpRd1FM7mo98Z6KCy9
5rMR7EVGd4MWdWhzNg+lWp88oG1iE3KmQ9TaaNmCumXmt64Mv1xo6kudv3cO9pSsOuoM/ew57XSn
//1DoIP9P2/+fKC2tV2VDvahH8ey3KlU9ZAegQRs59FYhff6f96XoJGflzZP0DfXv4JhCtkGV40o
7khnm2avPf38IcthbxLifxCO99xo6XywuPqI2ojgjVXhozh17lz9Sj3t5mjFa2MN+Pqkc0oTwrZ0
hkzuDI/GrCfzKSslE2sKRJewYg8Yb0rYvRsWQUamo2eajONWH1FCaOAIVJEKxCNEik4WWTZo126/
hyp6WEyRE55KQV0ZXyLm5yDm9A+3bXRqHS0QXQXxxyUPc4jLI7Gg+Sl8YVas5ExC+UQAXLKFBHBP
ldIepvWEqwWuw1iRezvWv1JTgzQ6R3tYfdmxSmMJcmVDWPC0n/uJIH4GEUdldZxscwL73GAm13EE
RrXthjLHjWg8a556LYvqBkWIqYcmOmhTqbZDI7R9qHqCfq3kulhpGZCWTMOJJ3aT4sNbHD0/Erb+
Td1wlC35J0bdCz9CZtk0qqe+t79Do+gCZlbJ/UrIVtPCZ0LxWj+e6hu1GcPbkZH6xL3YG3iB7loa
3dKwSPw0rK4r+2PlCbiyutcVWWmkjxpu+CwN8ayz5OJ/uPdRs68mR99MxfxOZ68FkBVdPcUpcw7b
clNJ/Q+Gj6/W/ix0akLMv/yA/WXsUwa+Of6n5V5TTiDaEreBN+7pVxRbMnfFQp54Y9p/FptumJyj
f6ZpX3MB14j5s0DHek8xMD1E9E0C6VspL92IzmR4SGJOWR69qTsTGp0fMjsglhU8TM/LNqZoJmJk
VNEiej0pA814k3Z1LhpSyO0GFaq2F7Ffv3hhq6e4I8t5VZdBonmXTqrH3NDJ6Eg2HCL5+MGkxYk6
C9rUW0WORKXicluHGBhWFlGuqC28znxMdrXzyJk6mmut30QimMNol43t3U7VKdWLHb1ZARICEZBU
NJ59AJtiGn45Fr3IpNO/W4zWm5/Xd2wF82sOkCPTUf7Aqgedwv0sHnUUnUxPWw6uI1tkyPGiiXZv
9+PnTM9mZ6roOeq1cDsJdNKJYMyNXdfZxTZI+U4y/Ymyvj2BzIB5m9VQZZRaDjljyUHNVw5aIhs3
Qx+OO2Oppgsb/zNEkGrfN/mFBO3YVyXhRbIBBa+F9muESr/VNE4uomAdEhidqVyIi3a9Emi7t6D8
OmBfMKLb5P0X34jNuQ8i01gs+TTH1P5pXKDIzS38IR3CXSjIPYbBCsuqN8AFWz0veZj+LqvZDvAw
QzWlR1iR7t1ErEzwiLJd5y3TZrYHeZVsq6zbIzaA9c3GyOp+z8kGJWS+/vyLn/dnbs5hvi7gU/KP
NX9a0dqQwgFiEtCt8aD53SSShYNEY1/d+ffQgPc0SsO6/vxBqqL9P38rupW+CM5r8/M+OJUzc0ft
0//3b4uFUnGQHbN1pSNm/+fDbaKa82zmRCbKvsM+x5cfe+/LquRvaKPcKynR6RNYyaux/u3nTQzC
3cWB7/jz1s/7Sb2QYLQRIRiuIc6VBwRZfZHp7n/ehit3qeLIPs66bVxnj9maJeK8OQ/GtTciJODE
bXQkQgkl+3/fSRwPoSZZYQQ/7/z55ISOiUsdd6LN50CXWCOQ9EycxvUrR0XYzj71v3PUyhwT5PpP
fj6XB2fchTFkiKK3vGuGNLrVUkv6btXzG6YaB5hq/cjATXtq2+748wFzScKrsjFuGFN7/3nXz+d7
nvVHxGV0+Hnr5/1NCA0G/ovu/3xSXY3WDnQkyPv/+2UtYzwStJA9NQuhrSzj8YWEX1gOY1+dhxXM
oqyZGGI+mGAaJ6JYjS+s4M2xLXvO4Eke+pySi4sI50MmWOaAmzXbfrRf4Tzvkzbn1KfRGqjS6oXk
FUrummhju61LJvVw4eL72Fkp2RKEbTxrXdvuopDxKYJFBTHPCxb0pCJMeSD1Mou7Q0P6yCbEjbKV
ev5rAYU6Wh1cDsQrOE/bWtD9X3LIQUb8vBaSWU6VMmTeLyd07zJlYaGf0ib9Gen82ABDIvi+20XT
4oEZGfxOMpXWlCEPSXKh3z2umc6TLFA0PKSHkoIdsse1X/fkDFD9Ymg0cDjJ8Ey9aHRGCCmJAtgT
kGvr0yhRYdzQfaqjfueFyc0Q9lPWD7uxWcj5yaOr4YDdEeZDhSCzssZ0t/hQPkPgUUyFMJjchYgT
TkPot2BkFfI5LZ5jEVHV99Fy67KMz2oleQed+jAKMq10QnQSJrasHqd+Jj+GBLyp7tbHos/35lQe
vPh5zvNjP4r8IO3w4DhatK3tmZkVWsHKNp/cUh16pT7NWD65jRxBcXcnQIoayzTrIM32NxczbJ62
lyI3P6LGpc7ncnL4wnvAzxtNd9qAlMaK0e0SeyF9BzrAt2wizGfJOUdh9Ef7Lg6E4JcDuk330zya
9KtHxpLFKSjgelsm5JuOEEJzGm40Wd6EW5MY7b4T8tAF5PVgaKk4rHeKtcyOZjLXm5tymktS/zZz
UvEmuAxj4ktX9Qc3FVcITa1fNNG9NH6nIYQaEPMxwHmXjXsiZXTl/nodIVATwu4mNGBtJvr8Lsbm
jazMHC4MHaKmFwNjo5rP8D0H4br843JHxubagC0Gh4jn5FsWNgRJSikgbTAEq+E7ng2mcNkA24oL
zZwgpwaN/GZLBmzWpyrmhOQN6HAmUzp+zRA8PwiGJI/Y1ARpFGMjHjb1161tsYmadZSztHBnLHuz
mfyqTJpjT3RZQx+0Hdk2Y3sVsz2F/DzvxqXflzR2Lo5ACRrs99miR28JAiqG7qJE/Cz75Gi4jMMy
jTTNa0Svob0Dr7kZKvercSZFpTjS+iLX4KNyzQz/XnOLomJHe/Q8EECykehSO6+HA1ooeoUdR2KA
KR9T0dCThiWavepl+wJzbRWK3mVeJztOv/hYO8GxU4KIyJYShS72tVl/U639AOi6a83hFJYFrQBC
clO4aE1rXOigeD7PHH19gT0eime+nArSbqFnUzDU7UE2DfMvEvJGq+5uWjOVhI+axXTf1eP71IQd
oyfTp560vuQi4ieYd2420Amftq70iOSwyP7r1VdO5i+JsfGTC2mcKElxDWvzGhEr7urFP1s1l9Gx
as62pMSSqpkMWb/VTabSdQdxvJM16LOQsXsEKkB0tpHRbc+yi2E1xLFUrr3R0ffOlUV0fbO4T1JT
t2I0PkI17InSbY4E+NAWqL6YmCFZvNZficUtD+PriGWXaQMiRFf6g2Uu5Gw75XtGpa1JxPsprUiz
YQuu+gtjsTnKDbWn3UsyZ/PnDgU3deajyFlH4jlmhm5NmK+q5rG0sJRoyzFQBXfY7hY2aNtl3v99
pIclSSk8AQCnjYgo3DRq5600P9U8pVrkZ3D/yN0mYryx5IsjvdeUzi4d3eZGej4UsNvSdE/sh+g3
pFXuM+k8molUnnqBRdBEf7U4vauWToOn0zaU4LPWu1crkMcKiGQJ7fq0QwEmsf3NKxycAG7zhiyB
3xMdhURw/r+jGQFsIEY6yYfZT8T8KZmjQUe/AxJlfgdA4oaYRgoy0A1pKP1MkXtpv3BTYZWAtpKm
1maxNajfZJ2jpCKoeNZHoisANF2MfgaHeNSHX3arGh/gJJRCN2nbjasje5Yo38Qzze8WlOuYSa+O
b9Xr/GHT64RRQ7NoIQIa1FmzH+Ih9W092Xmud61oS27cqHmjKjy6Jq1Y8301Is0RcGLHcWUASY9e
a3s3tOrLc7ixe+eORfu9MZu/88KEmVjyQ0eehoPjdW/qL12PVaD4kmnBja+mP+h41z4KKjf9osA7
96N7HKM0cOyRDTuP3C1R2A8XY9CSpw/bzXIGmunGZfN5VMQ+NlbHQGTBYpmNNzKSvvL8qtXZ66T/
57QVFpGhOEZ2DUhHJ4Cj2fUu+jw22VseWXuH/IeAr0DYhzXv6jr5lHrJ1HtEejEDux7HGzv6TbP0
YLszv4IB1Eml/Uev2kuV5pgkYVRKtzzrOCycSPyKPeMdOuUvO+X2EGvsOej3DcnYH940dLgQuBpT
rP2pO+2z59yC6Zosk2xTkF4CJ+OSQxAvjIl+1XzBW3EC5swQ/6PMBogtqn9H5CVAKnm30Gi2RWo8
Ujv91eDVANHJjDod9jbNn61We6kMJhJiSpa6I1uHWOIKbHK6fIU1bU5+sGNPyvDoGn9ESJ8todcT
WxRFdvuADjQHsviqW3bMjmj4iq0FTBUV1N6Z613uFhBUVHvQ7P6TIGwaR+b8NTqKk1WZv4RGq1Cu
0WXZwrYD7g2OxTTTNW4rpKSj0T8tjRuk2TlD+tN1BDqdkPWyAd7ZzDTXYUjtVGKIrTMNAcnO9hbB
WT+X/ds86U+eYJd2W15ZR/WgnvmLlhWn3tTfx8x5zZuQCT/7THkSZMtwo6VUPUXRJUENlLQ0Q/vR
Cs9hnxO3aEpfqZCvRtQg4RGUvR1r6z7z7BolKj34DIij/wCZKr/TmJkiYnxs41umiRRu7eyLIf+Y
yD7clI62m8Lu4uISx2VGXTlyKu56582webSKmfbt4q1Y48J+j0oiyaqcxjRDPl/o0MeWAHAzK9uj
uVRvC3LXVFf1YayJNbfakxVrLPb2e5qmma8bw9PgEKDEDAWFFa6meiaLIImVT9LNe71wTu/i+VPB
YYuH6rSwXUxdwvIYBcOYpzvk6TPT190mnzyxAtgZjMLNi+Yix7THcNWbPqdJor9AY1bxjaGuECQZ
wwZKHH6yaaktcxI7ISkd0f9xlnymkoTgBTTCOpphTqvRoHLfXT4DHcNjVIS8kbabz9ik1ybELh+d
K8lIbH1Ic9yHCB/ZddGZV9dk+lUzphxadOJ4muboxTKWk1lXvzPh8ITRW65LJiAM77nQ5HcxTZJz
J2YGAqOoXcf0jbbLv5haYN1xFMwSyWleUFx75mtBkEjYVcdEjhgkcGu3Gje7iPZFonboBc+Qj5dN
uTD1Zg3ZVkXp32Vq6CjO36P66I3B17jxmBxY3KPTHdPUvmuWUfpkw1YB7Tdy02wSOkIsK9tFUdRU
mXdLOxQE/vMjrTmY2hPIsNyv5xVfVRZuYNrfk25+xqbzETbOJW3VuS/V12DVWGSZsrIHKrO++kpt
XlYzspkDxDtimSBwrDJDWFiNS04Mt2OeXxyDU7+W62+k9wdDmd5it8I9ljPhTRU8zeXDXQpMFmuD
WU6cfrThkpujIOJx2ymzZ5XgdFe6A0f0YmQG+Bu45bttW4eogkglMQUy83HXunBFYaxqr20dLTun
A5cTw2gWL53SL8lMbN8YurelnW9N09cXaxK/NHZqOJNPccpttgw5exF2TG7AX2lnXrXGAS8C62Pq
h++w996liIO0jY/hXP5NzJlnmxDdnq2dIf+Ny2IRaCvLSzRq38uMAtu7okueZ8JdUpAJFC4TGfga
DR8genXIo0wYyVPoXuku/cF5S+1EV7P5i8C4LV11mYr8rovpzTSGL3ZWaMGHxDCQaxfmUzFLuDH+
SU3mJ4+46DVFM0R2EpVdbGU10qOIiATWjIPbFV+tk5FVliEz0m5wBdn3VTbthhLom1APCtXnvFne
vah58ubwILOJABS1y+dEsQgOZ3x+AYbCi6hHE4celZRmFB9MVX2ZYbMPs0zbpPoSZDa/Pv5HxPIW
bCq9dK220D1Wna096h7LQpW0J1KZsDlkL3mq8/tGb9gLU4Q3WGUEuN71PuaowchQmKujo6MOWs6E
8Ag3xEtlUOuMetjIjo77AAq4AfhAhmt31Ib8r0iJfG4Nj29DU2NcgNwXyHmgP9/AfmEU44pI02V4
LA/USjFvcSRBEzolIn4NcSIQSHmOXfNhjcXBrsOB5OvlKVIm5UQLCkiEFlhJ+nJJPovzQH0aus4O
vla7hH4xGxx+zekBI8JGlrL2s2nszWQE2UymremXg0UQClLvyNL78yImwiVlHOsbe2QSp4yMWPqz
to6Or44Dd4Z2T2eja5nXLFuRrg0l+jM2WpdgkbMdt99RqqHYwKH2TP0GCmxnpusdGyf2hqeJQpYu
PKXU1dbkA92Ax6kcP82++mOXip6qY97I0mHJXhZaVDXZZ3B6pKIlvA47t/276SBVFtmAIwL4Jx2A
kCDG4ssdvjwAXuSp0WAD/oX9I7Ruqr+jEewjr9+Bb3hxiGBk2dKQGQmj5MDIMSUdnzQx3Bs8ND5A
zsOIPmf28tWOuwxu70chrSDxzHzHHG61kYJTVoIoaDE6v+m8+ljb/SOZLDMw5j8chjjvSSAyFXYA
Kpgyxu6IQ1X4g96yVhZPnU5WdiwBNU86AdEdLsiW9nmYvjQzbfd+ulVlHozz8AeeGnU9dTkHH9iu
FrM95MXPU/I2oJTuO0M+RVlEy2iEQDjrB1yVjFfXz8JA0Jx1+V3GBOl3jN5srOgUJcsDi4xBuE1N
gUkWWB29JbP4L57IeBvM7yyH5xjiIJlgQ8LisDclewZSJRp9bFobGaGyivRrqiy1d4lnIOuU+gTe
jxpwA4n5nAjL3ZdqilFcls9lGb6bGQdLyRqTEsJUrd7jcMo+2fN2URu+xjEacNH0BOgO7h/PHh5w
hnYdPf0meulLUezW+8QquUeyOYRvyoRHv9A0Fl34O1qM+8JRMY+bu0Y23YYAsW8C+HxA8exjYb8J
h+poLeknKCGIh/giiInFIIn/b+grVpN88fH/sTU3ceO7o/fclda/wskeMUveZpjfmjUO0sxPSxcf
Fxi7TlWiE7kkjqk6UCBq1g8SdgfdNNYP6wNix8xhGMOUM/b+j2efsFwO0U0ir78qONhHpi6PtWbb
G0tNvwTRF1n43buzs1EDW4o17hUznByDMSzUevRFmx1rYlUwcA22wyOpzYjpaWc1ATJWexDSgBXK
O1i+uOfXvaoPk1eHTDmqOvtJ5Q4BX8VBW0iDLsmwmyIrGBr1lo9+qMxvY90bIkmrOkzm+7p2DmJ5
NCE/TyjwZ9YNR1uwcEdO/F+OrA76XOFgn+C2hupE0hX7G6fVjTvgwBmadSqVXnn1XzHLm+2cNJFA
m2/0ENMGd7je1x/EGGl1vOznAZlwHqit+o4gmyiTv636QE/5bciMbpdzavcYjzFKYuxqYkPAsKOa
TQZQ05gY6Kzodm4+njowfiwH077Lu1cZjT5TSX9AuTI3+trKwJ5D/ai5xT+npH+bNb9zL0uvLjOp
8ZqCunCkPyelePQsiyz7lF19Ln/P2TbqiLMPx0ePSb1Ik7uQGIcrBSQ8HrogDi+1JjBaI1ru63Cm
uVjpmCjSV0KfDqmRxayITGHnA+yovMRBrkfDx1AITrN1f3IiRhtV/582Nv81HiyUJKv+We5kEn/v
66Neb2m0HT08HFFT7yunqHc1zeltmtvDQZYWJDasFW4MSgCXJfkF/blcTyuqPutpc5D5dJWOe/Sw
lClblkxWpE/wf3Y0/2ivzUziVua8cer8orT0Ui3z0wybkhtGfbqEcGalSdyQxUg3eDKrhkNoxult
Tr8oRcONDXthvVHG1PtnuiGz69anq7vbpkmfHXLYtaGSNPFLg25vYMXFygdq2DVSULSjDIv9FMyI
Y0cz8h6GHF+V2xsbYgTzI8FceOMMqEFFi2WlnfDxpzb1cfvoyudMy9n6WLFQcXk+QZvqeIbzAUgv
BQQtcQsf9ACgZMR/p2n0Jqr+VDZ2ubVZwkaqwmjC+QsKjzB6jrF+qlV7pxh9F6+NkY6QzXr3M9e9
555JXka4n+t1rNmLiMvOeSSF8G4ChSuYRZIG6csSO+AXmzDxI0+d2B+Zi7DdcKtVkAO1iIuETdgC
7UW4cN9UpFbK9Ft2n04eMsokpgiul/uMrLbzhPsoHYZJm3IEATWnF/IRJj91OBKRPbl6fO10R/t+
L2bXPWrVmuQekAKnrgRWB4Vs6YI1xn3KKsaHZuuzIobZpyh+MnIDVwzlXmqTfWFX6q/dM6M5NZ3c
AEAnKXxsptuCax6n8V9VeTMWdMI4bM7Dy8rXhHM9Hk27O9QV5VSUL+Guw+I6or8haHXGdkKPMYzw
OLYaFZmVv2Nnn2I90JH4obfzbfXTuIy3qkPeMylIVNEfuDn/s9Rr27efVpo/sFVgO2OuzZ+SQT2t
LBdbOuG2t1ldfrqcAycpvI9ggc4dPtZdUwxYUMALygpirt7sSbVaSwqJW+ttSNaJZNO33QiTWXHs
mKfcYIt6JdSPbNt2m2Faa/OPXraJ35qmHnSSi2dM3jvdQMm5lCs2ZooRjTJ+ob4DVyw0i5uXB6ev
W6L/oX0sfXFzLMGmw7ydoodRDtmbyZxlMDA0FnEI6xmjj9H8zXw+TlFC/Znl+Nus4RlpO8B65AH/
wr2nDUXk0+TzXZwHPm2JeNsnqGxmVezjiPmktWFEXy3A1vNBJumh0WLFAXQMt6JHsYj0bGsk0t7G
ff9Khon0QYLngafX0SWWuU/k10uRh28LPo4tnD9vZ4vp1gtLu0TsjfHq3fdS7ZJL2714LAQ8ZcuH
nXb6+5yBcwCcsJsZmTyYaxE/WTy/CEEO4x2dO46bwqyoESeBVqSL/Rzrr96YBKPA9YQGmvqG7dCG
ShPouBL5wLWROLxJfDOVzEwnpK1VGOg94vOG9DUNWVVFFKmDEBXHn2x6nnBx5PVA+JGlP0BU8FtP
CDFxqQHfLpuI4RTdYA9jhFJSpAUdcoAPfTHjgBq9LUboaxbr9zB80YFimiNifkbDs2yWKGaiTenh
d/YmbZ8KLaIaX4K+dbVTnRj/8G32x872UPkkZ7IpYaRCpNvMYgAvqjwecm4IXTFbUs3liYPUReah
u7FBKe/wIgZ2DUN7Tgu5Jd9E96FK73Mz747KNS6L2ZW7DD61LcM9TlTQUoxoRaPzux7deju0/TFG
Nty0GvpObdmun3Zajpqk+bMX1nsN2jAB82o7l8ZnxAvNDwJRHHf6g1GerTFAh0lSZp7aZCQUiGmR
0CblYLX1F47zH2rRLlzaX8BztosJkQwTEfJQ9iIidzjo3pr7y669PnDCc1EwecHi0uAsrSOweYTD
pinhFpSbHoeWodrg+9yx1p+lS3NH7+f1cNKc5Rg+VNWAQZDed6H1D1hcZeC5RMtb0TXXmY2zCcZt
k0O/oPIz3+Fz8yxoLu0nK2JBMYqXlcVwx3wDr3646AeOEWdpwiYeMlseJ3ya29j1sG9KNqoMep8p
Cdyj9YLlFetAntQ838rc5WpuD0oyxtd04mBKQjFI79zkpKlu6kzfkqrChVYUYQDe3jp8sbM5/R5n
VpzmPyQHm2knUM2mToeOKBCzbs9WDUMPc7qzHRVqszMRh9q0CJrSyt29m0y/ICVHXOOBlDtHQwtK
BP6PbFhNeyY/CGN2SHQUoFzBdJdlC5sJ94SCRprFqYN0XUAotzgzjwYDjLkxB8T8R8+l9mmE8l/V
GdB4F4fzhYaxdpot60pW1mXWcSxoanoJmZnLpso+CB1VwZqxZriOMR4IEP8k8F/fMXLDkKBTbJb6
YiqclXGyaH4Ivx6vR/xEHoG9WUJBSL32DW+TspomuzbZzK80Qw5m/SUpSDjOm2zPJGkH+EcPDNcq
N7FLr38gHF54GE4nBtV8vOw+09ln4qme3R61U+oTZzz3nXT7easVeUIlxyUdhEGm3K3PPZez3RQF
9lJOG71eHriGNplJUyOswufYWnCWVVjbScpnLKjHogsIy+Tk32m+1EgUL7tmn884kShDfZ0G4T50
0xesHT7mfd9xRb4h+uPVtUdv25Uj3kV9uWP3BPibcPqHRnU3a+PVHPQXi94haYDfjCqCS4vHo1Wr
8xKb9K7ZY04FBPqxj/M7etWvppV0+aaCPGKLkwEBqtkKdlR7pjGxbs3l2dKS91hPMVQ56pSU8b+G
HCEEX/rSTkx4eq9/T8n8V5P9NlXIvX25wDek1DOHhnDkEtb3EALelRXjCiETcSevGi+mHY17QoRf
teLTYl6gsjJza8TYkzJFtmI8YXvFXZfgtYrfStECmSYojlI3l8QZdKArjPDdHW2PihukIi7f2fmK
hTYxvZ9+dmOozpEQf8e5vDBtX9E0Nw5g0kffIarZt0OXuP+CMgaF0Ecnp0JYYsjONjPJ1MFb4c7T
1oBvmR8KbXaONhJ5B+Q8YJTK3ErMT65n4aKuyaZfYmLdlklsp4oCH140SNxywGzM81BM+N0cDS3A
HkA/TuYLYZQYg8nQOUGMoe2ihUTNlOQFu81xislnoDNcaFxfc9D0ALcKs5ThSPlWehOETwdbdL6H
G13NOsekeLxYTdbvDIuJoU7XmLVdTkLTiwPtE4RRZlhQPKvjMiLjVHEIWKRE95UeyT5hyoBmO1gM
e7jF3lnvVZnH731PQeZZItsNchKnTOkPpyB6fLQOIsqn04RWGThPWjfWvqI/s10YtUxqz6W2JHhW
wOesJU+ymfsmO4PWDf2VIVJrb7JYC9z9aY06oRj2H+5UCi/d3FNOJEQlxPQm0L6Qd+uOeknXhE9Q
EzdrHjPwxUA/ZOkeRkAyEF2ImtT1FvMEaQMfdxFM4lvT1QLmSlsOr8E0IvZ2Ju3j6g/plBq25vnP
2HL283qcAp3Q3pfExK9m8psazNZuHGbRqEi3Xj1yBenNGxqCLllQtI/+5RMzeRBXB46wIHAwpW+a
SlYodrVaweGQb9NyAAiMuqEvyWFJer5ctFBzdUw2dnEnTprj/m7R9XRyCC5WaRzDuGyuTsLKLuOO
uSgEO79OcUAZTIX0dRYG0maf18L0EFd9zbH6/xB1XsttK1EW/SJUITXCKwlmSlROLyjJ10KjGzkD
Xz8LnqmaF5d9rWtRJNA4Ye+1zaNpm4+xiFE0JIbAfLxQZLSrPeffLzkWGlbmAUYNbxkfWFaNdKM4
eMT6y78v+fe70p7KMwEwiDO5uNe/Cyvv/74KBRg1KLPkXYF7Ih0lVdu2nsLsqGJo82a6BFHQopx0
u/zF8IlqQ9QzsGnywNJp61xX73M+uJFs/CmqAvMpKFhoOg2MZPJRUV9PfwrDDS/lfOXko6UQgJzb
rotygaIGUCMTvlrUG3/CtIQAEtHSQnWNh0Pwk5LpVaXJXdX6xPdmzcVb4xjaYokYe9ZnpZKHIMjG
y8SmoCwoqALfPSLiAWxnniQWvlcrz0IGd34YiYLo7C52/rq4LwPXS7dei+lSjAEGgWHACjK9dnPN
BtVcLe9olQTWpRMn33ash4lEHoOZnyewb/ntNdQPpez4N4z2lDVYBOjuHWLmrL8GQo8dyGTcvPn8
V3rNeLWD+cOrQnlqjJ4l6EQhm9ooIpRZr56uGqNbj1VVrGTD9GEw/fm5wGvlFo7Juj4AbmXKIar6
jjkVK9cuWf4yeR+4QoJ5r6v4AVDsfvHEU+8RzgAx8nFJB7qq0W1oWI0fEY/JwXRlhwNJ8WwgRTbs
lYVyiNGdw/yZXsjfDx0n+KQQmeMFvptAV2F5dVEFhNNdaLiUaKO8Gb38htlXnNEy5+d/vws6O2Cx
6lfpQYnx4gk3xL+32o3+97emh8mTbhR193ql/vsbC4P//32R3ThIrAQUin+X7r+r9t8X/v8f0zF5
rAE17P9du/9/hYfYlbKN8G8BLrj/vbDr9VKfexITVguheQh64/Dvv+FOu1rJ8mvkqBdzSgjaYX7J
HaJ4qUdf7ZrLVpRWTV64aqM6HQje1QXpEuVRq4VtCFTVbIFJTAR7xEnE8+TZ0D1TkeKFQLI4ZdMo
xI6NQ4sPXX5XBlNxfuCCsqNstnZFJMEwGruUVOjSmMR5NGe59dS0k/4aR5wtv1Vl9MywWDwsC3L0
rN82xS3p5/k+CfGlCU6CSJolnFnmeHPxPncI6jrQOMpQEsnQvTMGX1yuDhHtmtKsK4InrbpPf3zO
rIw+aIH0V9hyQ+wxy1fpEChXk0ktEv9ZBnZ/XPV0QcDukHgacjPnmlhJPHGzec7XpU3fSLb7gltB
u2cK1GS299CEXsM+rnHYIQqdmr035QX5x0+WEfzlVrK5rgCT4Au7eD1+ojp2ngrLz0kS6ssoGMOj
TVYOIHNKeYMq0hMsAVEQUHExoxhHrPsDYezsm3KqMHYBWxblu8SJ48cvm/0sKuYKyq9FlKKJZrUf
F5YrxcLUOWid/eh0LBfQ225rQ8abAKrYZvKNPQBw89DM+yJN9S2cQ7o04pziokIzk71kXfE9Z33+
OOojMygoE2iOL95g/s3reqA6xNviewqnIjOFgX/i2ub8X/acI71od0E3F0zRLQB4VWDtq5xFBhab
9FhPhcNG0zy1/TjsfNe700XLiCcOqPSKMCoHFnLuYFIyDMNxJLACqxIisHlmKVCK5uiT+zG2KQ+C
WN9x8/9iTkIRHav3aemWTa0+g4WjlhGsF9IN9SH+h6CcM6wRPPyGgn4JXydnTqMqvAFmumMXdGbU
6GwGs3zsQwfpmDmTY8URBczrbwybwWkQjSdDcJ8mlbl1m4Nlea9e8Kc325utKVOIsQs2XQvTu8dV
6jrzKStIak87gBwMsVuwlMbB8rHvTEyRPB+fdE9A6D5/nvr2MzDz8sCFCfOXRR+7AST3iKCQ5qT9
s586b8rqROS1zU+s6R7ykEvX9IPqnkkzeeDfgTPJTWem3THxKKPH+r6cR72zGdQcbfnN0bey6TE4
8QYg6mKLkRAsrS9EGCRHH3KhtU38GOPASNnjON2VR+kN46xckysjYAHBUXuZG7UWcr6GeT10tq48
6ywozv/+uCCN5rX3q6+NRYzh2WfocPbZy2b7PHguzLKwIcEG+L6e83lXueQSG1ocMivNMBiNqGFa
Xt1ILXZ2KYmOOHSgLnS3aZjkYZpLhFQoMjDm0jPzdZPhHjGcIWrrFl6MRqSWeuGxg95i/pYO02bb
Vnsr1+zycT6rw1Cmd1Pnhwj3UuqaRHy4QDf2TQVRMQwNLHsWP3swML0DLjdsy4qSgFMQsyz0iH/f
wW18yPxsaIx56s7aw8JGs9mHx8aHPlNVqP2zxohc/LOAKsI1hMfnohgS41ZiVZq7YDxJU037sPXT
fcHtcJAOg4LqRYiEMTPOVVOrhDi6cls0GDK6VFD7N2NwsnLzq8+HW9ou40tmGJ96Tr/ssIt5EMI3
yezqJihOqARZgxuyvG8a783W/hMPNbYfbI6izLeoTSk76YkprjE9yKif8xe0iyeFivg1SRBmJFN6
YBL47tZZeawF57gXSnxpg+9vCvgLrAoxVblpt1U1vkHZgvAZMciNM32+/O3xYqD0o9VU9Wr2S6ln
YEjRDqV3CkcKpPb5C9cUCxYrxEHRNLjNyxvAl7Oqg+Pged6afOVEAfG6OsCAO/+IvL8HalFdRM2P
K/z+OSxT8rib8SWUJQ2KO1T7uPCcA55K+i94ORxlo3NtAckwGAJllvgtVMWpeJRohxO/upmq3eeL
UZGWkPzmBc97oLYHSohnxxZoB0IINJIS2gjbX0LXQhiP6bMelvPk9NNOLYqxjbRRcYQNQdQ4rowl
2HtVC2990udZUZg4jQAJiZeLxeoLSxDFqwi/bUgiHELNW50oZLqCVTQZgl4ratxOQEWMoLcu2qCr
zPSQ4FGN5gxtG1gd3Eq+So/CGT6tFp+M4UzsvLMc8of7EmhdrEjfl7A1L1YVd5D+ngq7WZCVDI/5
IKxNZpjoCuYO0w6FfqeBx860LQLCH49Ba9/E3oN0a+brUOm8Rf3F3Id0LcXKEAw71xkf7cr4dlQS
2fiv51beS0DK5tyCcrBoO1y3f8X66i0ey6YSSaIefpci/EjH7j5R7akmJD0smku9dPe+4sbqMUrg
EgLegLSdPRz9Bzi+R0zczdb19bxxRPlr28c+bM+xre+VAMWzsBSI+gRI/Vze5XFnR/MShd4go3RV
bALjIRRuOQRORZFaIuoSvf1czMtjDMVF5d8LC8vC8Zq9E6PXjaFJq5sO4yFiNnfVCXMFWeGkD3Ds
bkvb3/HIBdXQu5EO5p/FLm9TGl8KaWe7fvCJWzHvzXhuj7kx39CmAjqT1cYYh6uPGZoqnnUcbAyF
cCgJaKaI0vSYLE422IoUY6Ibikc6TqO3eDvm+sPJBwZSUl/rMXtjQLr6k703ZVTJru0bgpaoU0sX
49bc4n5V/WNmBsAu8YUXijdSivGtyPAlBZl+xc11zVNj2sX9/Ad81adl29dRsds0lPWUsKKOSMj7
EDWoFhuUz9Sae2mIFkyvYW6sgQgPre39BE6eY405hsYuye4BUoN11IRXbeP8vui8HIRhcsfw7y2l
ukiJzoSH1t/MchfM7ir/yrZ2o18lk7ctY5NrUayOyqGJyrJ/yxma44h3Nniq73Wb7EIcpU5TfSCH
ZnXBwb1jQrkftCdPo2Wxb86OdsmyAgl877GGizXrwcFr7vE1/KWsrDFMjxmbTkbFhbDwnMAC6x2+
t+idgT2XuiGvb2LqJZsv3CZU+RVhSIVr/xENbvaSw3foO7jmSexsOmik/wRQjCrd9H5S6BaRL4GD
apHQyWa07mc2wIYlb83QYyNCjrhbILQDQ7T2Sq0enKZIdslU5/gILLnDQo9jj6OEus7CokskAdMo
nW80KddM+tuobE335LFcVyY94VJSxyF54fgwrQdHNs4lrdN+XwQE9ZiO5XOSLyY7fFZ5hbTwPhcp
XOqWR07AzAZ3yy4ZUVEYqNmz4BSUPYpLkVGfW/Y9z0ckDDEqAoPBF1MYbqeURK2pNFD2pG+TiVLU
aHD4UC1vRp/jM8RNaLf1rSpvZjGlu9jN0fapEBUWI2erPc6h5GcorIfERInpDzELBZ9NvksFHMKc
7vo52HoTzg+Ql1waS7ntZ+NvxShoV5HJV9fSJ4aCzXjO4RBBgfyw/Om5V+6xXGkYdcsxbCf275hn
v2PSlD+AxdPNXBr3pVFOLFPOc6vUNsy+YDpQsLMx2HQ4Wft8x1qXCTvaSrqjbeqZ5qVql2rXqyFi
WYww033uwsQ593S1aoyZIsXuVuSZt81YhqUW+rgZDB+69k07AToyx38nh79LfesmbN7ZYk6j1vav
k+8woM9GNLkz/RksAQr5NChZ+TLpYbVMt9xIf1cb2YeTLaehYhiMc4MG65+CUMr3BTbBYfKMqx3a
6pR2v8r1vAtScesky+AxrmK1DzpcNnLM98FknTDNxLvFqnSEBgCM71xGyBEQAhgZ9EfnuQ4z8oVL
vXfM5MeR9nNdTpRzaLKfRQ4KymoM1Lf/aEJ1qFlca+TITs4ihtuhK3VzP03qLqUbKh1/IrTPJdvP
ggzArmde0qtnGVxWYYDiKZgh/VjirZxNoG6pa2x1g+s1Tg1mRf19nAxqn08OIvomQKJ6xO1JF8k3
3OaDU2/DBoF3/FqvQOvWMN4ITMw3TJTfiniVbqBiyVgTAt4Y1rXmvshClCRspFExNbR9SrLNayOP
qjQqefxTl6a8wvVbAQQ6ztxoBCdeLafi+WA38bHT4lfkL5NtsCKApNgws2S8jymfji9MyhcGIh9+
AcMqWTstcH9bLT7sxCSBkAK8ltVOw6bY2vRrGzuznC30y0+nQ21I2sLe4oNuBw8xRdr/AJ6DM9lG
SsFSmuIa1SFNkNl0D0uenvLWfU6N6t0KpItWSCJdV0yCiOhzsT/Y0OuW2t0r2hmP9BcsDgg3aGK7
aEZEclYJh3nBIneuWC8HxWehebNDuDxmc1UwEBY//zRNknvbASEUXRulh3w3UTKfjfTQQC0FwBLC
7Mmrk3B+nZ6df1aycCodj/t0qbFUVlMEEuE45kg+XC92mXxiDyhD88HFg4CKOH/om0BGQ+dcmkI9
SW9+hBD1VOLV3Aij/chTeoIJoWjnnufUTvaWaW96BzJXClTIW0MqOvd5rZbURApoUuDQSwzV7YIQ
EXUVW+e2OLS1VW+bvL50xOsSPfrRclDEvsDBnoJ/avxdLyHZp07JMoyRYp9m703P88ywXSrkgUba
B7HNc4d4le9M/htx6RCBQv5FsMN/dTjcIWDDv92F4hjXb1zyUbmY5YUOLaB7TCChIIM2SIuJ5WuV
MT5bHYKU8/0zkbl36+shhZuONxjO9HZQ64sCoC2S5rSj8OCa/UpG4y+iwgixuHcwbPEpEcIemyn2
wUMxBaRGZh4wHnUdhttpei5RVR56PWJ30eVHhmjOragOZ8pwzLGe2vd1sIYCEF0i8zZyZ7wv1qAe
nar6QggSNNX37GN8HKCIyOpauoiBtYMFSnNbdejJrfgwp7LaW4awN/WYJlEFCSAMnfOYWg+s2GAD
LozYMcpjLA2aEsk/7IiJUqprGaKLyWOq7DOVy9V+sjxWTVhma7H8dYnQOXaY6AZ/OuCk/+vaxpuU
NtXVEFOT2ANICDd/l+OztkecfY3MUd40O4vInC38vL++YIVag/5H3v422T3ckbH5KaR7Ger8j8LT
huhmbzUTXsl6S3QgOTO83kb57yuMC7eFzfGaLza8snBA8LqgxaWHYzNfR414ygZ4DGFDAFlGzAqD
mHqdKbG1BY24HdSYnRhr8jyPUZQ2rNRY2sl9rJmdAYR9JGAJFV0Vf+q4xQ5ezDTS2E6wmzNKUNgc
uJa45hDTTM0X2SQW+/XkvWQIvQXieGchMtvJGVMHeghWaBMK09kY92ZXPwWK7eIAYofdXlptkOD/
F6oE93KTXCGL/TZBcq8JlcKEjqBpAVi2lwMrhmYSkXBaVoJGuWCQyqO0EH8QyLX7WQQkGx+MesGF
7XbV3kyu/y7haRheK6e/KoNjvhp8Rm/MlXuWN2OOUm21O1WUWxho6umhxe8UGHRb9Vici1C+NoX1
p3diBL8llr0eQTJOSlolvzYix0RNZuCPZhNbPVInngtcnGSxORHckZ80kave0+VU/8l9PF/zwDd2
NG24UGhyOq9gA6R3ednpezmz9k8Kv9x65LCmNTq+kKOnzbIMDyYONDNPi20WPxkLmei0yah7cXqj
kvxl/NJuc2vEOpeD9ajQlhB5jKCOkYgxCpqzEJV1t8x3C6aIYzZ9Drn7sMROvE3GWO5F719Y+SLB
9bznZaLbGqklaL7LI3OE3dDR7rrsTpGwQSmevtwRkYk0YPKJ+tHwtb/jUnJ3MJSWqM3KcdOp8n7M
po+xWP1c6MgMp9oxEq13FkTgSAZ013bl3Ns0Sb3pF7fJMRpIPtE4/I6l91jb84vpOKc09l8FuPvc
NWHiBWdtG5cEU89edK6z0Xob6DClVLW3zQhxFDgosqzeSfbOMP0J2gAv4K852S+Tk75Qn/PjOsm5
X/R303E41Eb3Eg7dKekZtoX+zxJAkR2L8keQBZ0H4UIFz3vaNvZbbvHZtpoVcott8ohYEbsxs6+Y
yefQQCgzjTbKe8jvVMS1fbJsnmzeQvUoqknsW0PwSWFx9ALxnY2DeagAVCI6IC7If8AgcbXANe/S
kXYoRSAy5toCmlDe8UaK61wbTHHoIw9ujhcQlekY48yrZtisBhbNs5Dpf77j/JdJczkwh7Ej5QOr
mYyn3vIAdZe1s01stJh+jKvPJyHd0Il58kwcElnW/4Q2EsW45BUximbcvfyxJ9zOPECgxIl4b0+z
xBiKcc6YzKMa8HHjqs4jmiFeT2jciliZlHWLfmq9XL8YZF768wg44zSOpndhmsFNtx2osa9xWX0F
c9+dUlHMDxZKqliG2S6T4R8v+Rpqh63JRuCzPWUjuuJ2BGFm+e528cbf0Nu3RYX01MjPyL2YtM1O
vmXKgfEsXkijCeOXeAlIAJkeHCtXz05JfxTXmNqXPOOjAZHBcMAsdsEAPEZq8mUr5vgZBhq64/dE
JmhS/FafROaySpxkTllLw4KYydqJkDFm0i6/CeaPLpkJTNvyDEOLIwRVcsvSpYlp+gP1DZ5BnqyM
oQT2cg2gyPewW5X2BR4ojB6vJugvrp9ti5u8yO1LWVRkVjBcXoL6voFkGXuU6e0bkH0eWRJurC2o
rlkFQfbycYY6n0uax0i6YGaYJYOl1g4urMvNY2G2l7jNi7swRmkzl6aICoOR3aj76kwI6RZCNMod
h4IWZMm2zvHT+nnG5HB496bgJRQ1JCti3rARpT9mPOJaGgooAFxVQZMjVmqd5DBVaDLD5DxOfklo
SnnQdb2a+ZxfRIC0gSw7IS0n0JVWo3gyfgQ5iguyuRHlVzXNqt+C1l0lIFbGKVHvJ1rKq1SOdVy2
jSjUVdvmW4CwbuNXecpTxO4ir1DHQft51DkF7MFOvM//XEdJiQ+fBefioszBbgmamcaKKbu58/yQ
SWJbH6ccu0zpU5jOOD7NDAm+P+7QIgvs5uoF2zZtc4M3qS5OoBKeqhCWR9ICSAM49245I3V9zHCd
fTwimTzoNr81czJUXBPmnzhki5PRyDkhcYPcDZs0lqd+qLwIhjWavzq7BLBKjy1qH2TaMocYaV/b
XuYAXtsUcK5zYKtDLTn19P5veQmfBKL9uSiYKukeziIubaZxK7ZgibPtJFWwMbP40zFGPs8q+ExC
fBZd3kh8+fHCAMP8kqXtRsFQ3KWNfwFt5zGPZ6RC7dy9aASDz0LvxtRlltmwTQ1LGmfEhr+2gWKT
Bzalu8oFxvU4/ZyJYFPm8FgOztWulwtKic8hc0hSywUoap5MqIo5mFqUnRpfOyC1p6Wfx0Pcnlwl
URoNn7OPSsUN4nEnWFoJg7dI1xV5p4vf75JkfhRuHWxHTAAMgI910+EwEcMbuvo/C4BxOgb8uL7B
BI+lH0VB6uy73gnOpNJkrFvTa5C0+Cp43BSppdG6hWeWoN6hIE8sTpS5U4FmWaAhDrVUyxc9FR9A
fnYW8qwTAoyz3wj/cRhepoHg9lyHD4jugWl3MPvCuT0UaV/cWA/etWXzEcdMRMpW57u8W16CCrPX
0oh5w3CI7fo0eSd3poxAhHxMEd9s130x0mrRqwCe6QTxI0GrR/jv3dBiHnBkuSWIWV/ALvz4YTmf
B9eet7aBLpnyjZSTQopo7gObZVF9bJtUXhs1XxLPmM7KAyXpGGxrhDCPdo8ZpSoN+OchyrAkVJe8
nFuCJrgSkXda29CtcacUaBjM7MAW5qkblw8ureloKeucNHZxcDqaiNxV1l3nsJKQKJk32me9D4fm
T1ejjDUdCoeieLIQLZ2x9mVHhJrAxex1UZmAGWSk5iQ2xUs6MGqblxZ2B/gM7dtvLdzW3oWlAJet
ZcNI5VEjqCuGCTMeLC86bieNhgz2l3BXhRpSvJQZDMSdNQIgMLFH1qyh53TlOvXboGHlW6GC9gk5
dWZDsqTJ3Ys7/owKl79meMdW033MmvYoc/5Ft70LXHKbWF8qLgaEJ4OPVMJnAnvs0AXvELDvqX2q
S1Xj+glj/ZG7E5exQ1AwJIh0n9JXMkaZznnCqH5E3MTJ/Bl0y2clvPaQd8GvAcAJ7rNb7pXlX2TO
45r9WQTjDRZ2jidT/FQpxpggBCdb1PI6uiZJv0wlwGNAxe1ZnKE69ZnbuUu+nzSvFTiXf19k0NQm
1Tw2zKAxINiM3Ydl7SQk6gP0vI9yhNofdh5poKV7yRrGv+iw6TR7iMeYocjlSPNz7SvnQviPIxRo
jE7/cdQsb7bHBLrLGfPU1FNRO3Not6SSH8KiwmhX8V6iEPMu1RiuYzDyfqAwQVDULqPI+VB5BZpX
yOUchsjyVEsqTZKe2qSTf5RHJd6L+z5OXCAu4WVJTFTEfrHy7qCOxyQGhvYsN6rD08aqA+cY9TPT
Ptvb/xd2SKUx5sHFR8hpap5MbDpLVX93YaBJP0d47qPndPoD2waGHJ3zx6n2YNUXphj6M7Hsr3kw
JeVTzZpW4ggogqOxDI9aQWRvfftzNvtlV8ec6XhY94JCEG8CUws9uZ8hnjeyEZK3uq9BGlv9E6Ur
sBO1QpdGgoBi7q9x0JQv2n7h0/Z4G8ILD9itu8Q1bHUeqjPOtd4uIS6l4LQxtEZdSIiB8tAF+CFV
t9fCAuh5Cth4mXetdl5KycUtBhsa0wBObwawVrsgN8Hi/cC2epgN73d2c+Pc+lpBueE1ZeS50wJK
cRVW8OWV6bGph3gnhbK3BgPkmWskEqVcJ0N1vh+q9iedzchZm99spLVohXyp25CMRYGOiXpljwCq
Y1pqWGxCrWgypLNPMf4iazLgK7DfrsB2XOeg/zFAK2GD9CJ/AKXTJv0xnjgdU+SLbcsqNyyM376r
7iSM/APa2ltSOlPUTyGsxSJ/CICvwU4kb4pmOZxmO0p0TRwyKRJsaerwYGEqS5tO0cnK/xakNP1s
jjedBtta6XrPPOMniINym9r0uE3HRMrJlIPUcK973NA4u/qzhllDcdSxiqqHH5/oqEvjOg9z4I1b
wFE7zCQ8ZQxuPzqGH9J6z40FQQO3iQkUu4dCKTNc4r15sJO52Cvbu0Ahu5UxwMM87OHSwU0Igu5g
j8Le5jGoCHiqYN76lndRZS/V4pU7zuHHrjRuq9zWS3hKuiODwslL/jKHzTtYG5Z4HYuGUpRlVjGG
8iyYgBKHzTYR/6+FBKKbmRGMmPbd+iFl8nwsOPMXEfxnoQkE4+YfyIFCjBcCac9j1MMsgjFz+AA2
fRIiEnO8lIIUYTa/4PEWZP46fJ+lSK/8DCNG50BxI0UqdfyTmpFAuSnYBC+/M8EJH3EbPPSxZ15y
O3hFNIuJwx25DxmAueqsS+eKlZLumLy/eigR8yes8UP/2uXVdbRcLxrAP2JMw2nrVQVcA6Y4pZ/P
vAnWvQjZYeKan2I6E0Xcdy2Gc42SMVRrS5n05n21JEyey/E7BTvwJjTNTm5DkJYEh0xYVKMAFa05
lnhTRTvt4G+vdi2KfG72bYPvn7GHt46iIL1B4+YQXMWVDZoXSYHOjte8rQTWC7PScFPHCAIUT7pD
GE67qQk+xklPO9r5x6SmkAzj5mkSzTftMtQn26e+r+4DAwCPbMuXIPT5QBVuG/lsFSXKQ8Pch4AS
+HCZvRckGLgDEg6f/ADX4gPO+/q2oOSOWsmMHdnnc2H63JHu9AszhwjChZRhgcsD8fuqvkDEpqp9
TS6Wo1hptQ40hq6/s5YBZA/QMCtNXkIrvPOswD8O0j+G4/I8gEBlah/gpZXtfy3Kd4ZBjbXXsKh1
P30pWpA75StGx9R3p15UJxBJNwTS426sAvDlcBXqlGNtydsrw4pxI8PlVleuiprF/Q2n8iVejcvM
BfIVwnNrTfHTDNPWmrP3sdefvpDeRl7zmE8kMNLf3p6x5qwZ8K5x10jjzRyXV6ywej9Na4FeMpB3
JTKMxH6yZxhAqaj+A3YfsFHqd53RPFCVQMddjZttO157jw8AueO7X9PkWsPJZVvE5ISL8X2Sw9Ee
tdjOGap5Ns9EwvNihqChQhAELJPRYSb6VgNGNyrziWlX47Gb9cfTlNnEVsr5gHmdTQoxuEw/L1P1
ZVuyPRA/526J/Rw2cYGRpHac6jIwDYv5eHcAb39k6DvbvsPCNI0DBzuPdtmE6IKgve/soIXxyPKL
te13xjvZavHe1HtTMiBwA6ylXQHAvKywB5Qa6+LSVDQaA3Du/KEajN/OyMzdXJndsXTla+d5/QXR
D5Pc+GL4YmekIZvQWYzYxutHzJkkZDTYcQ7dynIc1/eCet4nWihIhD4tvotBHl+TZRMmj46EDFBE
orjuTjHPl43KoC9bWjBHSpp9uaYfZTMICcU2Oklsmo7s5ljDnjvBR1JrkoPhmjc5LBxijVaHdb4b
tIJu5GfKEHcvmK038b3wne7gMnKgdbaWY2e0T4j9eXj1MYqBmQQZwMLbuPEhy1E3ejYPvqntL1mb
WKTVtv+N+XIT9SzpAj60rMq70Eb/b2QPodD3LDoIZ+WxhJr1xRoCZs3mvRuzQdDkwe8zsl+c8tri
+lqUfdB0MoOqkLA51bagcDV8PNlO75192T4NwFbrGMCD11evuhzes8ZZ9paLzteo3ioPoZmTfRkT
MBe3eu985tDL1B8hQ5ohxLnKZXBXViF6sPK4qA69FWHejDmmSe+C6dZmC+G0oMY7y4dYKhmArwZR
FXeYR1P5EqAQwRONrIjxBWfpN6M6uvNp6mjdeQYWAZDngH2Wce1769cL+x3AxZwRVvWifC54tsI7
BmJ/Ag9/EALtvIw/jBVJptv5NNsDuSwjOSjYmdHHxfzgoZu6Ee6lC9KW2So6tHdyN071ezFDtMiz
4R3NDlSy+ICu9Kj5EiraHh4UMUWsQFHya89nm5ZV3i7seQLEimsus/TCy2YZbHsOX1Ym+6ZFcuuL
G1SBqAsOVhVeuxQomxFY1y905+XWDkijSWqNf2bhyi5WBQTODs6J5qtEjp7iPNmyhETZGfcPuggf
g8k2j1bxGccTIfHGs8eqqsqY4mtd/TiOmmiZ0Q6Mk6W2fSuoP4bxuy8mahlvfupZvugqxMiip7+2
3z+Z6IkGy8RNn6bV/TjyKVt0PFvfF79o0uAgMF0sdA0bw0ruLG8odoXyH8hmEIxBzLMOEriCuIUY
BjvcoEnhzVuFDw025XnOS6rI2D27XnjIFpDkGtkA67hfmFafbRxfmcXSwaBkWWh4IGBiGqQxWWIG
bF18JZbr3dSucfDN5sd29Z5MosgLn4N+Krd+XryOq0lWiIK7zSsPU4xvWLf/ZR436UB6GRiA98J9
mtLybFB0bOzF+jLT1D01jiZiwmaeKzDnuvUbJmEymWqy0oqwiAbCwRh12JvUuAgH7QUzlfdagaKv
u4ID66dNGIJDRr+Z+mlYOD9SDKobo5zx3w9gEiXikVR+Oqp788o6Konm1gUPbp/KbqMm0rnSgEH8
cDPSi59PNqXOnB1L8w7My01W4nOaWwIyRYMHtHwpJ/GDD+DbsCjpMuzMAOcA6rfrh6r65CWxQphG
e1nSawBc+M7KLAXe1WBpTPMXeyA1pMW2pGbLuiVDcvQLhOeNwqfirKSUqsCWIbAfdUnyIktMZLPr
MzoHsMfm+sW2CEezNZERCk3F4hWv+P7Wt+fD5IY7jdpnWLaslpCauXgX35WB/u2Gzt71bpxwa4t9
+W4oBD5G2rOhgzg+2DCrK2qOALlTsTj/CUZBJG3ilLDyzwTqvCGN/3pnPJNnNKDOZX6Op3gXV+l9
6LHYXPwNOGr/32cIDu1Bim68dJ/D1AhOZ2bpTBSRH+mHYM6eWm0yNEAmb9d653TMebKcNCxruc84
o7ez7E7WYL0yRmT45CzXSvwPV+e1XKkSLdsvIqKgoIBXLe+05N0LIdPCQ+HN15+B9o17Is6LYne3
dkuttYBZOTNH9rsoQGd0PZaROGrMfF5bLGluqrAv15mJ8BjyVig7AvGuujhVz4Aw1pxWqqtFGWFm
44ngZ5fYx6bSW4WFu8tZBrFvw2Tcjqw+xNcc/AP6w3jktxUpgR/gBU+S4qBtXesDhsVVPNhAwtQ+
nzM0gKi6pRSCmLlZ38tIHRbVIVZw9AtGzKrrblmV8UbrGDai/J/b2pepXfoviu7gcT6V3soW1aXB
FV6GFgVgrbsfultzULfTLHe1wbACsuCGUjjMMw2NIrq8LVV5zc2JJGkAJL8P7uZUcbDBE4tBGVa2
I4/RohG67b538ehZJtUj8WJNKipeade0/k0R1k7LJVibbsY8flfZfIX8sWkUVlfT11wmEC8rTi/s
lNRN33K+cNiNmCmzCmAIHo0Su177Ggssf7Uk+UBg8kbiCyTqOTxkcMULGyjbchEGxnw1BN1XyCgi
6I5AiH18Y+O+Y1GXhdaVOannmT44RK78cxVwnc2LvyJG5LUr/ArYiMzQOnLcvsKGA77XPdY+YxNq
/M9Q63YzS/aXDTL+JlXtphXT1bMw1o0J5yQySKtAhj+9Sb/CPK5i2CIx/iVrwt/EEvQKx2XVVPRl
9GMHh/euxxZK7YnJiQO8hB0LVt3zr5yNnH3WlK7zsqPAqS0+Etuhx9z6iurgOQhOzFFUBvugDmku
kgIhDnD6nJunJuUHYEcPo3B5Jhs4XAMhn6egP5jlb8/rwc6Gu54x5x+Z1ew7vRij1WxvEelZjoZx
j+E6pcKlay+ysWi3UKC20mj85iux66ff0WcRMSS9PFY25RSdDvfUdq0orB42veSrprpZ0SIS7ruO
V8ctOULq4DQsVihCmDgUaHinTWpnItJSWHgxl+CuQAmzkhTMm+ffi54RrQo/o44hkf5AWh6U/MXk
v1c6xN7GFzB8SDydBNi+1A2AjTKhM8QN+ASHwNBE6slJkZZMawfKwMwk0Nka7HxqO6RbInWi9PFl
SWlV0an86++q/EMQ+80WFAEr47RkpYufb4/d52zU9ORIz3wmyThuE4KxU0BBUaaju3H0zVXRzczt
NOStgiH/GtCq1mGOXkYt5tqsF1fXAjA24EzcNCY+a6H1G3kOcfTYpYiRUrGOUXVjd1FxQfufJWUr
TVN+aDFYB/YvERYtUAI4wif2ESqjcrdWxzwSzaW1mvZIt9fOxRR7sQL4BkUjliDJ8qcZJMPV8qbd
901cHBujKo7//dc7A3R07Dl9QKfhd/8+8J206PdSrbWhwby98MbmLDYraH+Z8VIWRvbe0XMLbrg0
HoyAbGRPo/bFdamimXXNcgNdddBq4gHA83OJ+T4MrJ9WaRYZb6Jp3kJDhr/EdRDI55CEZ5reWw04
LNFIAsOMkXbWpi8Fh7J14tfdnajafBfyz0J34h0OSSfgn5s4OwoToTDEJuuBFhFkrhILW5s1njzd
/r8PSZqOp7/fC/sTa0jv+PdnSek9lpjZd//n0//+0OkK7xjV5//9Wzwe6yfi1MTFJ78ho9dy48Pe
ULAcPTHNwyT7/x/MToGY8Yq9LTN56nvP+u+DWn7ZZGmGV5TzHorsaz5QkfX3+3+fGw6hh9bu+W9R
ry1cWN39VJNsNOSdb7BFCfR08GAn7LoC2CK40JGXdAZu1Xgc3CAaRpyLePTncHIDOhBMi+X9PDvH
uMrUsRXWl2/zzotxqBwjDqwY/eB0HssahSwjO7LWdBY74KcodMFOv0QI6Dkrjn//Zf6XKPDXLqCm
PfCp5hiZsjlO5AuOf7/M6zbbI88CGcub47B8RuVz73Zn+r8Stxl5JkesK8qUx8WIb8ULyNllrB4n
dT8FZDqwkEXkkazmNDS/FN8Hp7ltl2uIEjDJN+KXl6psYN95MZhn2BXQiZqm2vQEWskjdcZxFpEB
0rWRxvG/D8u+v7VicQNNPzjmQ2b896EKG0SCvMN0StAJfY/NzN+npMuniMWyNdPH60sHMjcpSAaj
P7veClhNtMu76TAjtxwdCtrLUZanYoDC2HVnQ/xqYdbHODdY0inMW+boHnHJ8ext8aYHZlifG+6z
h8IotiWx/yMuN9QElufl9EmuuN9O0V/VSou/ZTZZ5/g3rF4itiVoBsbo8yRJsospPDbHB3DYMZkT
eg8CAj0qsPhJqxN62gCKH+yn6qu1rUy51kNKlNJFMRXm/IS0hkfVaT6Zc8WFQiu/QXiPxuiDO4W3
QlfyTzFHpFDjWx31BDZFUhihQQrRSBGv0sHBio0feW3bakmI0IPbWBtbgOTQGXAJc6oRLmpxM7aU
ojcOIhz7/ZNbVvFJUIe8ivDlmN6qrEuejhWU0IU+6WHfw05KhLzLHunWNeaFwKnGrTY7jgOU8yHl
esOKb5GijX9l4BcHNQC91vi37JqKtbJ9Rl46M4+A7IZNE2BDXUc0WcKZnsdNGTzHvvOe5MG+LKq3
Sp4q6jlGlUKron6j4GDHUd3Ywim76ZN/UcARDhJjwWEXNoT/UQzVvtXOcdTEKmRBwGu0g3MOtD1s
YuucGwn7Iz846KYAOESmsnviPtcLhK5uuOuk9cOmslszye9YIEdcq0W3giTy7Jpw54nS8B2yctA1
vZMhk2fN4qny3LVZFPRgt49+6H8C7U43bhVf0UhCMi3veewF9NvFK22AuWyHnZ/m3dJHtot51bEh
OPcOdveoDI9l699Gkj5ZDIVMC+Xa7wd4wCWhOt2qdR1l95Vsb71e/kbc4tDrQdaJGOUKKjeV7mKP
3VPDEvdKVaxCP3+Yit7ZteW0bZz4oVGLIJ17m1gGl2TU1tryjjwobruqeTRKv7+xGhB3uXVPwOHF
Us6jtxTOLV0AaIQMiKQHe1LLPEbxRRpUhkS0nc8hHD8NQZiY2GbwvjIOk1BUbJ2/qqX1HJO0i8QZ
FcSypraHBBn8lj4IWdtiYcRUlHlvOq9efSN5BcqFJZFqX4aG1pSPEF950mXfCa8jayn5hhMcoW1g
wLegFd+MFuz70fbuk4G/rGgxNskevhDsYmOTLk/NUROAlw6CG16IJszvtdt/M3TLG/FqphILOXWW
4SDSXYoWEQgwE1PCI7an/MbOvkt2SGka/Q5z5B/ystm2RvA0l1B5c3vTsYK9EC8oocAdsqrYu637
Sh0aW4OQw0UTMKZMiIHe8NMlM0UPPvJkUF5NmJC4tsk5xME9G5+Kgwp59tJgCa/I0BhAlRjgTElT
onOoQuz2dR7cBlZL3S3+xp202RN4LM8SGGN9BCZgTBQ7RYOtNE46loxG3b/Ti8V7wFqpwoYxFtub
fEiumPdBmIpP0YKSaX3rO4qxfdWY7MCFzCw4HfvNpwIViQZ8K+XCG7sof2zZGRtBP7ZW3JkAMuWw
uop3S3SQcNWx7kpQlzlnzVo+EN/GAZnBj7aZ99J22noeEURv7r/wpZ8xrw9LmSiJKOCLWR46QAhB
uzS4kKvcgUE8N9/dLL7ZYISbqPXRelj2sWVmyp44zLE+XbES5z96lhZW1EQrmYdvNQzbbqQ2UVs2
ZsF8ep969WCj0nI4yY99gmPSD3IGoMHHiDhm+JDn9rssm+w4uMFtzbE8IKl6CPIWxM/sb1L+NhZg
80cxIl3ncz4g+3n3OA5h+g36Sip0WGd+8WXx9ORl4Adam8w9jsmTIhUvyptJq7nmS1Q1G9GGt62v
n3rTUNu0PA/SD3ddDUUH49UmVg1HC4xtdbebyxK9V7O/RKSO45HdonWwCczYYfOgpkfRtSeVpT+4
+3Dd5Jg92+GZHcGhSKBmjOZdVk31Kl4QmXbu0iA5y73sy08XCoRywu0k96E1XIp2Du8g4gP8s1zA
Q0hH8PDJXVFYyxgX2fZVhqwStLcZw+RYFUsd9hjsU9Mbt6mPMyAf2M8CRKMhDF4oxNfL3MDjaguQ
BWqocNC4zSqzsCTOyXx0A4yGOgayIYhBDVH8gskUctMUJEdcGHvRWPdNegUgVT8TYB4fgW6AzfFm
7taQRsohijDK0xoKPkgKp9gCjwD+2oqLiSOVsx0E7Cqr7ovYz6++5qAp2xqaWremAodu9cn3WH4W
/aEvuam7OqRBnNw1qS3/+veh/mDZ4a5aktOVX5rnuY8wVlfAb6SvxTWRIW5XL0LOIhlfBt1D8Ene
+NRmlNE4ucOPbg7QlHgx81CsEvmIxYGtTMYsGLTuuWCWCJZdP60mePaTYliZ9CYQ5GAeNA3SmAEQ
g3H4CGN7PNdag56s2dDwY9vl5LbxbeBOwTfA9it7AuomzuDH2fgmwx6dE0CDHdBY358HBns4vRaD
mJy2NSVyHt+CXQp0gALR0raK7i6LGtycQcfFZSabXk3d3d/vuyGNMdpqkf387o5MdrOOFCamLCJS
ElIYvw2MKwDt+G4qvOh+WD4gRp+jik50q1be7TJsFFMR3xshaUkeYMxSyy/18oEje832mV7isadU
2Zr8cvv3p52ZBuuWbmsOhnwelzfWoGBsUCtVeOp1du/P2BwcimhVzKEJGU+hgU0xl2iGzs24jYMk
UcrnQjUPeWAdq6h/7kKX8hPyQmsWGg8O18TemkZj8d24eDmStTdX6CQtfQvcX56DEgQkSSpYm3X4
Ui9+8W5QlJSuWSh4t3VZYn2Lo6P/XEN+Z8Ky33RP3NzPl2YQxzub+l8DHWoTkFFas4kYni0LWq1t
PP39YqCTZWRPvKp1Wu0TYY7PNSRTH+/J49+vsjbcuqMT7CIb02GduiMOejvCx+LcJr4nr9Gsi2dt
G/+cKq8vf7+aO9+i40tHO2lFD7bdl89cFdxRBXpQHSXlsyUnG+dVP+7+/lSM02oWg7t2jTKGxu2V
z7xb+l2JMRP/m9bPIvDiQzwpuVisSUAqxh8Hm+cxNSGQQPjWz7k3TrwrWIdMiQurEJfhS5Mm1akP
G+Iig3dhO5VeOV6CGY/SW5HWDtELc2t5uO9ThwftyMnJlNzbR2agb6Xwop26rCg/APYcga2yBMmL
9OoUc7CZMh9hwB5OVetO56ruJHQQjyaWuX4H2UJIMlaraqCloKDic987k4FPrX0yysy4K7lgJZ9d
BYb3kpVglFJOVwMBgj1HPLCGlNTftFRhsZCfHnNJzWowvMItxy3oJcxdvPfx5OwmEgmspND3YMqQ
rZHfTTZ0GyIQHOsWx0LISn+nQ1fSpYqxAoQsBt0wY4GAvaWy/erQht62beMNVkYLaTgIN3HE3OoC
Hpia/q7QrPMb6QUbbqS06t6WUfFqWamNNOI9sslkECwkTxMTagaMgnKHVf6SzmO9pibwPnKJfQrq
F/OlT9Kqhp+U0uaBhV5fJ1yWbbQMnpAzC853vktslGdqAN2QoYXHVvkbzNOVXnd7QwXGC/g/jLe4
I4vAYd4KFoOwSRq9Gdu3VLaPhubNXUENo+MtOvfubWBXgHfZd9j9SP7iVJZkCQJOZAu7+Dvl/uXY
XE3+wAJ+kuRf66Zk2SAdsKa2seGuwnPEnx5tjjHtOCweF7hKPfZcTjrWbT4OLkRKBMjIKTfRwB5B
uRcS7p+hNmDT+Wz/TEc9WKO6N40SjKhyvgYPTlsUGOsE/gZ0BfOQlVGP5aI1d8vTkGLMeme8g4UN
9oPjfLMhRobOOzhsobnzBhOQ2Eg2GFAbr2Vsf0QeHEhdmvgoiDWZIafkIi4iKiCqx5ShMLchKHBs
22cl07kRsDly/V5wt8EHLdl9zZl5hw+AlY9fs14kHTrELmROshdWqRnXUnXf1AvJgnxyTXshkhXi
fRu4GyBOgFf16BNDIibrCANcCWa0GFHI09NvxiybSe9aAzCNJAdENwBmGdo9u8zqu9IJb1+jpcbE
5hCVpQbvN6yBMSdsF3hka1Xc9mMmStRL/En3YZqla6Thr2hW/sbCNM4EAPG9zO8Y5J/SCgyn9JGe
dDncOb5/g8mq3EyV4IDpkwspQFF1AHNEa35XgfUWhO6wMzLyXpQrs44Y5lWf5+OpiGkfUzyLIpf2
XEoMHlqJq51GznLdxy1ak32n7e5X+MFXkxo/oAaiaXFPRqytc7O/pIN4Sxzmpyk0qOC1brsCti6K
egSjDdF+BAscD8Ne1vawkdn3PCfZCp1q7XvDbzRvEpj4qyy6DLwcB74htLD8UzfxXkf1mx95w8Hj
/Q5W8tbjS920OW1aWMTnOn6v++A58Z3nrqnNTVLoK+7r2zEYf1hl1PtaWWwp46+Y29BhpCUxLnG7
BRlOfX5KqKNtdRVx+Ax5YjNbHetf/w0A6XZ0ulNTcrfxrIHaV7nm4WLvuL3A9964pJP2iMdPNOw1
gkN+KkvjrSNWEQILwaQOlCEb3Rv3JU3oZmcriH6NMzLOzfiWKA6Y6YkjbWvfAUUDIsHcKuYEQ4Di
Npdb/Yq4AxKZt8o0IDg3mXnqzWwKEAPWttSUH+U8IEMGlBJbOAfYfeXmTGa5cxcs3Jp0cq9WSDRE
8toDhbdOfjRSBRLEmNxZjsfw8NdTOzu8cb3XeSD5jU//qm0gihYOA8T0iTkMVNYGxAuutERsuSqw
Q6OWfczmwFxrXyl7em3pEwkHHDxoMoQy8NyzY6s3EjLEUGpj5cTIVo4XYaY1NODjlFMa/OJ6QqBJ
k2tJVmDv8X8VlAR4WBSIcBMtTpCBYeTsMivlCVfSrpoj/FMzd8pbjBkZYveWA+plKkgp60glaEPZ
qwj1W6Sca5pOj2XcQu0Nkudpyp11WrpvNs+EqZmfk2ZetJiBIgGXXVsdi3tXuI/zUHKUiRd/OHbG
bqYSxkn1qbbaF5KKJG/pEI7imqoAvOyw50q9sUmUIFPaJPMxBTBJUmhZ0Aqiwl82K+jfSiEZzpSi
m+KL1VrRhCW4tBA7XjXuvcgAy+A8uXHgr9XgwToHJTHFJvTD3DtkfYj1gck9N8HngDHFB475x3HZ
MTIbrGhHwhUhxWPQe09sHm5zf6JBLPMPyLZ8u1O3Mw3rOe+jf5mogg2pspkFfGsMd5lv3zOGorWl
LWJk8c9q6buRP3g8v+IkvLpjgxY95yR9DKrqmdPQzT9kHamtR74Qs79JXhD2VTsXjymmH24l56Aw
rpYTnJKsfXdS+ixVz5EszD9GhdKkbWvdAxZmZuy3PK2xloU2zjpDXSg9Qd3QBKrnpDpPYTnulgDb
Rt+6ip9MtrBu1CT/UdKz1NMMfNsGLd2w2VZQY3Bwdj6wlLbbwhBi1bcER3KY3ACu3t2YKw2lISJM
zHOwA5rhd8V31qf/apO3Q2i+EjJb51SYwxRgepFInqnnjSs5lB+wA5AGx/oxsaOD3d3FWKPY+OAV
UrBH2oZ/jdmET1MOFpUVy1PqkejIfDLoJrZVxBCPtss8dU5enX5x410rwQKZ6vijVSMScTY6Qm++
pH477nWrHxvRPam+WxGkf+rlg9DzSAkV4XvfzJ9pjDmGlvNlRN5pbHlCGA0h0qqhj1V1lzrgoD9k
7hqC7LltkX5seWh4bO9ZuZ56asR5hls7VwEUGvCi9NVNy9CgMRRwlbfXnkPTboD5FxRcnGMsrrPn
NGuCfbQHRh9p1Z5tSs54QqKQmtZr21lnrwhrFKRF5rc7bjQRDSi/ZcHjw9cUTZS2Y+3rHLPdkmNo
BhRWyG3cPFEwTckMY9nZAloDw7dmZ34b+yHs1n06DJ8+JUWc87AVlBN4zzkCc2yA7hzzXZ7MLISH
D7Phnltii7B8EGuENq3mMtl8C5xbDW5hFS0ht5HT5OhA8bvbzeNJGf49dqrHFN/bxvcjqksV1dyU
dWWJhzmPe2EpfivT7ne0YJFDi+98Wb+SUqFia6TyzvM/W9RFmluEvverp1ZRsjAm7IoQ1F3nu3I4
/VtSnClVHbhcLfkRQtNiJ8PTmH/tvnBgYNko6k2K6NzWcPCqIDlwFwKSErz5YRJv6pj7xGRA9nIi
wQq91OBevXQjKvxPlnofqbdH0ch4ycBdlAuVxfgJYsHwWqbrKTBwgzbdcVrORg6OFG9g+uGt8uRY
jHZNb36iHs6Ng2pqv026/5ZhfcBFcI0tcyvS+CND3/A6CK2JjyabDkADP80Wm0/Qw3FyGajm2Pru
uHcXiQ361bNeSqf/zCfu2EaecAJof6jFJf+KJJ7Wr5EILvjdX+idZoxNzFdEzR+M8KbKftSIq3Cu
6q+pxEwmS0o66hmUugQpV41NtraFg9mN9pE5CDZZJXek0/DZGnrH+n3zt2fJCpQ57idCzu/gVk5h
S954qtQnVNZNpPwXL+yfFFexW4sMR9MPOBtwhTNAnYRbmCgTqvec3yuy5gXgys4rEH4bsAnUnt+Q
58OL7iRnvwcq7QTJBneFQPB2Ea+JNfCqY5aj2U0nRx223bFx750s9tdVYXxQkjfskXricT5NVTMD
HQFIbYXtvU7dL9T1q7S9cT3P9f3k6EuQpY+OAiYvIuoIpxcxBWvTFWpNj+aLm3HagFzuh6iwOCbh
55DqVJX3YVIKtEa0jWC+cH+SmFHIVH+QpSMr3spPGWJDMDxMYglx9y7qViLkbJOioivHeqmTRu8p
gIpxWFHYpSpiuGjJm2nGOeYB1IgdwMWuRkyV7vCRdfVhyplOvKB5t9sIWL38F8/WM/RMtXFyWB+R
/dD40xPZ0p0p+mfgit2FdQI15VjfuiZ6LmvaFQwT30N171QUu5aojZ3vrSPrjrKOFz2MeydeHJ+N
7689KuHG/HP09RtGphxMh3HCavHTop4fW3JFeN45K7SZwDAdsCfXhO08luVJhykAwt9lJp5601jc
bVSQ4/So831iU/EDgg+pocB827+7afTVYWNY9U6mqdvDuzWFZzeltsRkpznYt12HeK4SF+TtSGNp
RfnYFIHSK98AO5KtI8mxWr6acsMPn/FEFTGRGMhsY8O6JncQGbKIjpqIo8SNrOpncmCHfrKiXW2m
+B9TirKT6t8YEviXg8aLR2UugEAKKQ5Vi72LHxCh1Ic2jRh/4Uxr3vSFV73rbOn2TMgkKOh/nA2z
Y5pmvz64B/L27pPFbqqDrU58z9laEPwZAkgvlvX9HIXHygr30KpWlFtdjATqZF3XbHYc9SGm+RCn
xUM6D3qXuNGPmLFusZljGNEvYxMpHHOZs7Y7/xTa8DIpKXl0g+CJQZ2RVJga5gC1C8V+Nr2Abt00
XmMXZIQM53ZN9/PRqZtzKBhoIF6YOynRVnkuxlQDgBCk4a3OzKuMK5BBnfsBCTQ6efnAd+hhXdTD
P6/S35UqJ5D60RoyGgs0UJbrvkt5ryfNBobUuwiHdFc3JuaieMZsmHBzSGTBQXYu1pG26qMIGU86
6BWCLIHT0PQJEJNuH/rFmkXwv3YGXpssJ4YpZXdxsLDnAxHfFkmdeJ56isUnxC7F/zJthi4g09Dj
6XOhIpQl241upBGip17Kc2f7NkOfF6Sscaevu7RG2uvaRxxJ9749noZi3zXEI4a89fmUyLtjCNUp
iykQe2GdieOkjDd/EDY+Pyq/guDdqoGkjOWI9CWf0f2WTnKQwYndNQfPw2mkj2OjWSAn2bgrA6s7
9/KSG/hs2tGLthF593oW/HATRnpPHrux4cQNf8RVrz2RZ/JKIZWwZh6RfeacTJuzWJtdQjyNVEbW
+8TQU/s1KUP8WfqUdZ7+kYPzwNm1utr4JdkasNRVPgu5yUgOKvSPRkhu2DRxZrcJhBPo/NZylgnX
pvEb5BhO4vrE0q3cl7wyQz1fB3dU63Z8suMOexAXijeL0yCJHIrh1iZVfwzG6WxYswItZD+SLkS1
7wxcpSghTggPZSrwwjruDhME/cMvIoEIbCTiNigneG1h8qoib1eCd8G3DDSpd0CQJJVaj0w8qEbp
j3JlvWP1rtsZKwVJzMidTnXakxSOIczIWW7HDp3NdtvH2eftkUbDi1Hz0I5kzz6PnnZud78WxyYI
/5aP6P6dL1ZKhPNgb8UdZ6/qpykXc2UPjHnaD2dX+ldv8ukP8nNQR0n1DQBnNbqC85vHls6wCNTW
06VXpns021QfRAtopOzSzd5v6oCW2EWBBzmFZF6tRcEuN3C+kcMh8Xwbo/TX2NTVjd1kzzCY0msm
yY9P343qek61Yb2pamMbTEl5Rs/5lJ0g79qApwhqygaH/sSxlTvsQI3uIB7LCk1Add10wwGSXiI2
nxwYp5uRKrKFaAFrhwQrKtxT4ZLMNO5rHzxPMGdshxL/ruckIwpsES34CFTxF+A9zP21BxebC50f
Gs1SBqVBQZm/JnUe0j1Dw9BEfJJqSP8do+rdPJonq0sPdjphE8LhBF3MQZfFP+1hDz4YHX7/RHHt
zhszZkeJ3lYzcQ3HybPpbE5hbupyUyCenU3IQ+s5IW3Uc3O71EP4VAj4HVNlH9Bvip3ptLCgIgeA
Uqix9vt0W2Kr1/gfVjRm4bZdVh8Y5+LuUtpExKf+N23iu4r0+qqfXCwyafrUesx+cXpIbaJVpduW
24oUpSCQuREQp5D1yJnRT1ZUp5mylBG9wQkWGFjzbFryu06ME6u5deja9xrD8zbxyAHQnxWFHy76
dpPFn33KIhPoxC2v6CnI0+CQV+y1Q5afA76PdWLUWBuHbF2ErE1rboBi5n1miQIYk1P/8LSwhPrB
+l1tEmtrGVjFwmA7ZVwfIcwBbj026enxEmFMgOE0AQ+iXbVsT46av+Ihl4x9a9PPHvGdw6Zq622S
Ws+K9AWaTvrtRMR9hwqQqpRcfAqq20Ytr7Zu3/hHe9xVaxokhXdvB9bH7BfP9vA9N9Nnk2TdUWfl
50hF3piQ44fbkFjjBVdXt+FJ9F673lkM03ssSQPiWiDQBbiT45v4yVntrrCeQ7U1llmv617TnN2A
v+zix5c0dAuQceVKdwD9kwG9kojXY9Enr7SEYafwdqzsng2+W2D0NBLPjFD8KzC7G+ZtExm3RFE2
nKjwcNWewP1+U4ZTtKdAeL5JuD+4rfnO/nfkFgNcYuZwvkoRTqPOClcQxh6SaZQ8dTAEdGn15aZ4
kPupezMkvE67d7jwe3ebtsPSO4KbhBss7RF1tTchMG1moY5WbvI1uUoZa8aTwEaB3B7Am1dcF0Vp
n4PhWxuUzlKGt8z0bIzt5B8dlO8RldE3Cm8rFwNBsby0kSv7eVcNWHPRuNj9tu376ICcsTCAr6Rj
fU5DQ5Ez8ukcdjfCs6Y196GWXp+L6bh3Zkzzn7eUxire5TKOts1CKBDFw1jmHBviRKyq2kPFDX8y
3/ypCAXd2GPOA7ZxiKO1Na4GYGs4tMjn1Iu9hS2HqR+9xHrQlftaAm1g1kvZP468myx/kYTLhkVX
HryFFvc0/l1pWE9M6oN3U9/lSOy4/wKekD2nJHKuN+FEKM+S6jA209kugTjalzEhZWZiK7sxRSr2
U1txL8uBNScpQx3hVX5rnk8tK1IRRTgfPbUcfGnSyzOSr7gxCBxgqmHUXAk7vWejN28MJp1VK28H
3+jZxGmSjZ343oe+X2zcBEK9VuaFPCIdtWXPBkOqMwWC5c7V6jYuedtC9rEOWvW8LGKpq6xY/oys
83WMtKcFg5nhh8EevzZADFP8NqPyrg2J8JtIPkwZ41OIrj2Tc9sWBaW9hHhaw37i7YPN2NI/Plsb
FvQzY/XSnRmr5M5n3MAy+ZmO6U4kpB0qamf6cc2dul8NtApy+mCTobmi0OouRSwP7mRa20E1j2Zo
HL1ebEANrUeYG0724JJIx3SUfMmELqfE0Q9hSupmdHNrVZBb0UPL+0PTj0Rlupx/OtrVQD/hCsn6
aNf75W6aCloQq/5X1twlVZYAC+Ad61QEKBO6uWXFzawZnENfD29Jol9Bjn3YafUeurtkIlZbNuaj
naU2Gcf2kibQVgAA3EYRAbRm4nzVBMM2iSxnHT5O2WRvHD1hlDPDO7MGKxyk70lQMW11PKWo7GHM
97EXlzOQPmzEX6PHVr6a5b2uLSbWtKUdIsvuS5/hvyGntSYwwLOcJf7awfZKmA45DjX+xxmJ7las
e3HrZ+sgyH4SpT+1tcuURfBA8NBxvWkX2LRF5dhOOIVMkCOa4QHDb81VlHWQivDWAy+POIInrEpE
U8Y3mOBWrYNaDpuanfC1a2wQjtphmKjN265Vd5K/k+iCQIpGLMtC8nRWmTJvmjs4DLSdDd0PW5OH
Uet70BzgmJNHkyfVNiBliyIN1FGmVnTk0I0FioxAhtOK5/aqnXAhyWFaAHresUoLvqW+IK+L/83k
+N5SmBQsHiK+dRDeWcpKM8xxLKpBQeCsTH6UdZ/szEY/z40+DA2OKp8eFGbKvORtnzGGUCa0I5wO
IWbszhZ8chZmzWzNm9AjJC2FpHNS5VxrZmecMiM5ml6cbQcsM6sUrsVG8LXWRpA+DyijhzIpXpAX
6r1vHhyFYMBenc4HKi1lZDy3jUBitR20L9N+U1X1Yoe2YD/HHTdDH9QdibOxaNIbLHXvbDbuIs40
NTMkWx5Rc9rTf/4Si6TtjSzCeTs3lma7ihltmqyOU7wHNktnv+2i4ZQjCtcYcUMQfv5vMC2btJr1
KM4jQOgNrR7Z2rPpsq9BFBakYTfRyJ3aRMG3JcwqjMDzvlOCR0Uj7/PJRW5tkpElAXDnAAif4A+p
Xtj3tYpWZjSaN3YeXqbQYX838j7ribRkhh8TzsiXGwrma66Ivw3S/3B0HtupI1EU/SKtVSWV0pSM
DRgcgOeJlo1t5Zz19b3V0w7v2SBV3XDOPjT02pzYkC7rFmmxq5dYgZCQmBxvKVr2xOAWctPqPoA8
KMjzHNl1EvhphW5xHqDOrKWjPN7xzTCfznVrNbCI2j13hEmUCBZ1aBQIexykk131XrTjzRagPgOB
r7rhlGdARB6Wnv4LuvdqcmDf+Vff7d+IqPmBQzibqA25tH0ulFI8jLa5OSaCBU/qf0OKLd/spbdk
/wEZsaa6NH2mkVYNE7D00yXHA1NCXqy3QthIZCilg4Aw1oCpEJ0Ay1SPTVPufVZl/SB88gnYzL7O
MEWTJphrbzUHFUwOUB2Y7vv0hoh7EdrdVlFqMlsSCIeZNzfTN1zWj4jwr4ZNNE/kHkwUehENLiU3
Wi4vmQcS3Z/CdeIPt8SPAH8Folwkj9Kv3lQ/fpiFPEaExCyutd2QeA3WRUn9Jbfb194EJWx0e1YT
u8xJd1M9PFkBks3R/nHj8Cpa+yNPOTZ9gTzU4EWIfhgR8W27LAzKrKE9of2AWRl3NrcG4Ekoej50
pP//AVnq0NZkdNcSypDJ3AwgQYcxOYgOiaimFBq7zEboxrx5RHocGjBAcVezrOKuMCcSlvLkYiCu
SxQrG1/d/Q73VZ28llgIWB4sOzYMrYwODOZxSdnDIYybk0dSXVUEO1jFey2qX1xf3+sNY318DFN0
i1gz6CFwTiM8QlmgOJjHJWzkYxLVwJGUt0ALr940nGt7M5X9Pi6KszP0m9zM90EYrcIZcWH4h6qF
70jWHH2WFoSfw0RR3iEYRHmC+zf+BM/x3lv+GVA+NpOdF8hzbPuXqN1SjiNb6ZtXw26fHN/5yDvm
XgXeDj3/CNqc7NgCJhivhDVinLErYh7deDtWoNimqFiaJbEHQcJpUJM0U1s9fNxq2CZNdOq6CrLx
xNRKfAqq2oDpDyzQJxuiYzRw+oKv4k3No0du/hqJIKmXIVDaVT/KgTdbGnFL1i8+Z+aHUZZTzkYY
4dLUCHaznpcGFNdZBBUOtsKyRTHSdIArh+TKE3CIbYx53ntZxB8CPGSQGOeAsCdLpp9lCyYTGDqm
GbUvWe72Y3KvzX8ySx/s68l288bzGHPiSl7HWdateQ8gDuAwYqZ2RirgYddb052XBiUPdfRa8JTy
io+LTM/vgC13akwPac+pEqrxwdj4PSbIVRurE9xHsuFG5A6gSnHtqZWoshRrH+A9ldmrzvZPxMJC
gczwe1QBn8M4nJKpMLYtosNFbM76YHnsdWD+Y/FrkzU8CvWmxe5r1xqvOIKYyiftT4mbewTf4ecQ
6OG2LKZMXIBEXeWcul4wtCAUaxnaJKbF2ySVYs3C7qlyq99KaX+44nY0z6DDExv4nqkdMovuopW5
sXC89sQUkRaHiD4E/DhhEChESbdy4/5ez9HVvq/+shhDvzMi6uufUSYi+Z6JBQ5/XGtC7ho9dHZ1
SrcP02YByy8uRhjiwQvbz3GZO9tM0tqGFUkCTDdyLf0o+3bFw042bh7uW3d48mMbO8QAHF4SRmnl
M7RkZLNb4DxhnBBSH5jBQ6/lb6RwRrZRfEXSudETl5u7gooocMY1U7Vn5X9UefVGIfGVplGzswS7
fhhVBKrEd2OCG56liG+L4Y5K5SXRdpVOu1TE/Znm+UvTZE0XPjLdtw8RI3PsamrBVNxfeMm0NWOD
ukwBtwNEkSsUy9Tl+znnTw84d4wxuBiJu816+1/SmxerFf8KFlQrTMi+pk6dU//FHcGHOfLgzBwf
bmzsCx5C0f6FxPdxvg2n7LN8lzUttM96z2zz98Qdbs2ovu0wfI1M8ZaRMkghTkCHXV6Jnn62DTzp
LlQ6nxyBztTWFp2Kr7KniOm0zfyVaSFs52z6o717NRzVL5mqu8LassMgZ30bAQ7sIFQs59+anNlk
6xSCLXnwrOLpxCLnpKflmrbuCQ3sjN36qSrqBbwqPfHsdMIm8uillnmnFEBEwrrLGImbnLa2Sg8D
V9aIH5svdT2I4UGbiACWsl5mHBwJZLFlP7nnyYEHkANgUgBO8unFrY33SFqfoRfHHEbjDy6cejFU
qNJ0HBA0N091PwF2BwET1TxXQwGLmPC+jLksouw3KxBo83DuDe3W79sLye0dJNd8y+jl3eHLnPTs
tWdCj1uauECF/j/qshVy3gYZjkUxaLtwYkLaTL8fVoRixmurTb8x9azLpNvS4RKIai+4VtYs4Vxu
ijR9GfIvlKdhZ5Ubt3Cidah47y3Hv0o9eYlzDVuSiel0gkmCR4s09enFZ0vMpu0d+CIvMXwjK6lu
RMr9tcS80iiRQC6ntd3QxEfoyRZ1Q530hVoS3m7Y6kg2AkKojA/yO2aNFT2V1cxFkPekG8RlMxYb
0qfClLivEw4s8NWLKZ0WoiMgJiSah3qYvoI6iUFa8JtJYS3NqriM8INWRcUT7fDdI6hd6dzuqwyM
IVxWfW0F+XtY+8doco9dtyee7JZ27VbPu3PvD89+me7QqlUEZ20jdGpJ633RXxVSBUtvIAjC8T81
LWSTAMOwxDixCIjQGhuxhiaxV1pHsJ3GRhQqMCZmXvUCzQhxcdtQI2FBH+V6YIc0RV0PqLHBqRTF
LXOGctui7qus9CAdWy77lGgDlyYaqzDscGaJTflr5dFRVfJoxAwYp14+D5xPrW2s4wZ8F6I/rd0h
2UZET2pxErNmykuo5o31qcUOYgRItXkRPGd1A1BTokao21tf8W2WUYbI5QjImXaO+n4R66/KwXmb
RemTUTfY9C4d59pEvu1Cd4K/+R0c8/YSdMyzqeavQ9wfo0oj4VtBo/E/e1c9eVbx7mXmcwFMYCX0
CbktIP6StuTQs9hduU1xzh35VWtIGktWaa3qsATlx4nlkRL4aAXgiVTxy2fFb69+ssS4FpZdbxPN
fqcMzyrXWtp09otwwPweVftBsWZXmDC1ui0WTZvygHagyUZU/tQ3BR+6NDEMZGTGjwHpvyFWfDF2
t4xTbQF+ln/vYs6fE7Nw4WcLPVVXRXWnNSySad8XLX1ll4s3ttO7kO0t2SJ3NSDq9kkAmWzzHmJ3
brkr1gQNEKZAWobO2Bzz2KJLG6ia7mEaunezn/AmJN4mx2qn3Ag6OQA/my9FFf9vuVahf+4xpobB
N5N8Y+GO0EdaqlzWdn94wN59jXxV2J2En0OWD52VKiHHCcCDvomMoGixiUFrrpR5cQSlKKUA5L4W
cR+QbBWR6uoicVkGRzFxjWu6h2EIAAfznDecYReBEZ855Xc3uRcTAxAnUNmiajkn4S9ypXgpau04
2sMpIHFIhptWDmtfG/6ooYp96zMtl1dCMm+tGT5EZW1b4W6HhlWmZqwgZg/vlW+e+XO0tZcDTk4s
/8lHLS2kQZ6bSY6HFM3Ze65F8U9TTKLSHNNe17wXOZJkaeZfVdPtGgPWg99SftSkmsNhEngDzpFZ
nQTX7cY0nJ+sUVjJrQOpAaz4GTlj8so3YUMhoWv7sXHwaLv6phnIzmG8YA/uY0opaKyfLISdOCs4
Y8kiMcmKgxWAXxOg931RHGGEnZ3IuwqQaY07vZmtOa5bPXpVZQkk3d7RCJJZmPqfJDbcyUYnOMVZ
OqjpCkfBxmORw/ZJe5di+sGjhnWt2DGpAiLbdZc0DPeipAiJXUqZBOdmzTKjBrju2we2Dif8ktFT
GnkfOumqSzEyRIMrhWD8IVr/r3Zx7zfhDiwUaxdCNwu8PO8mHC8vQMnAlmRNg/eUQBgy7OeyNS4i
b1vmlgSIOBppUhWJbDmj+UTWx8IIKP5YbkUgXRctKxKeZGfNeZ1CJMTg7VjTU0EO4aQhc7BkP+xR
WGMpylBqRb1x0kbj2prZyIYcm44nkavKszl1VOfWqfNI1UBcbffjj8v8YOWTCGnNmWLCHo4FKLke
/4RwyhtegWs+FZcioUEnUvQXvNZ56JGqNoScoQVJqe0xmCHLZnPaV0u31rZ16x6QnS5BsJAbFbAP
SLj2xfg00U2iVMSRbrT1prL7o15/xv6cZWvIS0KqZiMFc9ZpXXlv+Msh17ZMqswR15NNKIKvOcY6
MAq5qFwSgKPq3IXBuaoM5vVUVFQmDxvPuj6bemqbqGpAG0T7vBNdfzZJpo+le9X9NWl7b3rokQMD
5W4Kr2PhvmP/xotC6ybr4ax5+cVwk20HKxrYWKiFH154rezkovL6qtL2LyEhA9tZKIEjcpPvk9iH
1fHW19G57qN1qeilAxIpSFU/A0aMsXlxD88vHBZrgCiI9IrU+5HpbyFAPOc9U9uhZCGdJvgdou+w
CzaWFt3TguSIjsCBjVP8s9rquyimZdNDqogrcfVN68wrMRN2mPyGpUTxasNVc8+C2MxVXfhoGvL2
Dr6AebHUb2XpvxtJshWi34S6+1OrlPlFPBxzBjyu8l6SVL93CM6AOq0TN9zYgELRZ7PonY2NVdT+
TFq/guQyktCAPwu9L8B/t6N7VtW1ltmXyD5ThyQ636ajrSi0mX3NEpA1hsk/jC8b9G1orAI5LKP6
TK027Xw6ZZKrXwbHe3X8GGF6QWCfqP/10tyjquCqqSj2zDo99L3xlMAMhIftfhiaiz+ddzUs8TyI
7JFb09UcLwVQBM8enjyl7PUsnIyM8i/EcJSM7iNLxDdIzW+s3BtcLfcRrQGGQZ5JRIwfZlV+lJzr
5G5/Do13UVrAuCRgY6gIELL64KHJkUQH4Cvtu12033w/iJuaJbxAzOUeDOYmT5msIYwLRLqRTsdN
39NcdqO15VY/yAksSPjnV1axMA3/Wnd7ysZtKGuY6iwl+Czn4Ic+W+e6+AtojvQyAu4zT+6MW1GD
5RiMyl9OptoZ3jOBJN+2TtINQbhB5H05rncjVuoJM8aS0xGDDao+KcSdTExmdZY4MsdgkiKZ5Tbf
oeiug9Wu6xZksXiBh/9iCQqqggqyOpI1ep9IZ58bKhoB9mCheesySquh+ihJe2hEeEhibMHyrhfj
2kDgG0I4lKhlhWPR/0ZnQx+/UbEdPMZteQ/Yx7B2EVjSOm3uBNz9KXtvjTbjCBsSQHOxifAr8AYE
9oFTbk8Hsxem8TL/cKU4ycrZpLm+76LkHCv3KaXKbSgldRaEJHLGZ6w7GkadaG0qCmfZhYwnUu0K
rSlavg8cEcBUnvRW/apwOtR29bA7l3GWe2lnjm5cv8uRXtic68E8W5ZjjKJn7p8YNzBLJDERKv4/
7BZslepTWK/CIKF1yec9ckLlVlWkb/70DtygWPJcGimJBezt3vJ7ju1SxBxJtkdAmIO+Ogyxw/sj
Ela4jnVhry2KdvyQDOrjsIPr3W05706tRQesQyH2OhjJjjbDVBu0VcwVKqjZVTQaC0PXsST0u36M
zkQx/NQVtommB0Htm88u1IbwlMCxXbLB9FgI52fggtiUmxTmkPnnoIDsBXqoOv4ak2CEOkqJ3Lkw
Mcua/bZB98GRK93wxwi4+zkXILoNz7nXf9S1fI4mpuoZGk58SAOW8RYxShkS2xOMf6bjoIgd+HXS
kx2If1lpnZkjM9GvjmyaGB57HxWPx1QFd4jOwKhq7+j7FACNxlE8AltzZpX6TG+kI4P0/R3hyni2
m/HDrxmMexbSM5nD50jfFP7jyg/axeQ4zARxtzxcF6Wr5ManYPvtZH50+ojTbf59/OTDrXl5YwvR
vAzZzo4tZhi+s90Q3FI6mlUB9pvBk3hqggoPL83MEuk4kZg6A1kGwuHsng9LZPFDFe6sUrvEQv1Z
w82tqs+oQcOLiwoqtE0TP3UD+Triq+iwMhQZ73gCEG3Ej2YpSMdt98aO5h7WZsHAjJQlSwxHR49f
yKvnfbPnMDrsGn726dGyYCfbkHTJNCnMxy05A9jd+mvhIqnoBpb5GsJzPRy+ckabnZ48+9Opd0Zk
x33bbSiJz02es7Ausb4rBloDP1qmXJ5XkspjzjDc/FcxqJRFq31EjX9ihVQL7d47fckbhUYgMLuT
loOQm/wPLcY1iPb1T5dsl4vx0y05TyJ4fSDUXMhhRHnXQca6E8Okbs5DrnxFnPm5zhqAhxUsHipM
Zs/eDUPhm9cLSdkVfXaSnYwdftfpaC6ixvt2MLLhtbpNDtburj4QX/VhxwxWyPxrlgKdqGqs6/z+
D3BgF3UICV/YOEn8JvtWlOETmA9G2wiUp9K5yexES8RH3ebBhvAXFN8gvoBrkocwQYKBEkgSenxw
Q/RHPSLTaCCBq6tZvMfVzpjd7V6g59v6ofeKZVbMdBJ36RIUsslHbTy7U7ZLjHk1oa/saUKsCRRy
QWDXJ6ZojNyDMc/65U1rgvvIgZ1azrrOCcFxIzodTJmhxfgah3i9NJnZN/OLRdyEr46Yq3egN269
SwdPKhfIuhIQFj18P+Fu49utBeUTuwjd463Lp1uUFh+5SXXQVqpeYqSBbc6jmA7ZuoMRuWK5+coY
ZSNC0BApWWqM69C5x324bQvtFmoV7SGLfav8i1z51/CwMrK4ZtK6j2BifF3MCwnikjr5ocz6dYy2
wRCeKn9ckgz7gcLi04VuoL8SzPXAJVbTTFdL9HUftpGv7bbUMP82QDOm5Ee4Bc6gGnlaUr9Uhvfa
ZeOrGNuTPSYsx92As5q0nQHbpptbv6DRPw0k5QpWjFRQbl0n35Oy8KeY8lgCX98shHeta8zgqdec
R5NTB0IhgbLInUA9AelVe7Vz5wRC46IbrxG+KM4mEz9KSxsns+eE5D1LkIjFfpFSKruZmfdNBO4G
yZjl+/8CH6eZzkc+ECAKizg6KdvlzyavBZkAYP5Qf5ImbIIq7ADLusMHoyEGrIsxEx8Thr+ss/80
cwxWQTI9DO3c41vnpY4wNDHTnNMiB263hR1jeBm1Zlk0bEDh8B5hVn8UrfuoQTWtbPHPSZk1uXB9
mlnDi1+H0GVm3hLJVqUeUahuKMsPYU9ynF3NLebgL6yc12WsUFowIwfqEezN3mV97Dyqsf7h59+m
M3lJiHbc+kX65xjOX0aTHzUoXNMODYFVdhsTqzQVqHlj28DoeY0u/dPRmCCh7idiWBqXzKw+q4mn
vifFdbaEr2TkrW2Mcph5M9JSwdeVFjJnD1JhOR/rhWQAy/q15n+qi+ox1uK16nGOyF+VB4c8bl6S
ovsxaQBWqVX/IA7aw4daYZJfeXX5iYeEdJ/O43l6C7EEM7/DzmRUiEBhM5Kze8EijzbTaDGYxvfI
eY+w8RNwTr5ckxCfxE/kOPYlS/RPAHYoI7qvsGufBdKLwtHRtHKxcgv7yAgRRngGX6UzOl9h3b4V
yjuNMrw4uiCflQSuimA2UEBLRBBoRrpmWCdR+5rp9p9ymrfBdvehMt/5y79jVn6ox9jlkzplaCQO
BwY7KbRMzsA2oJQPcKv7LDRfDJbU0CjU1xjFn3KZB/6pw7K9wBXxFozhS6oB4hKGd27DYcfKDp3j
0mCBzJa1/3Hr+lQKe9sjp4XNzgnJwxnyI4++98coe5y+dDmPs0vCWhSvRDDeo0QhWcSYQLLzPvMx
UKWki1t05WUJSiQqb0Nf8uVaxj9XvbUmtFW2LwuDw3qZSuunfEsd7ctzJh47RwdD5o37kugKRFDl
hLmpKCg5md6GevOXtNMtnNi1tuPB6OZURzmn3xIDrOd8Ga1n3y1YCRCrWWm8u5cEWAlgsh5UtMur
lIHXKBH1SO3mp6zkINDRrtvAq+M8JaeymfcxnsvjBeXYyTj4qAPYZhU54urq3sr06uR4oeat8YFE
x2HleuIet/yHiZSY4bKIeEbKwcQrnqIIN8UgOR4yB9Zcajq/U3HKTfVXV6imvdksBSqNY9V/rifM
kA7b1T6piLpBc0uqSDAwpbeETaJKTNobshDedIvSHgqshlUpyeoj4FOxNl2m/2aLnCuJ+zlKa95W
EqeFdpzbFN6QzwatmYJ3P6M9Be8oWd6jdU50Z4EDbQbbj6hHsBUh8uVZmsjj8rW7XSaXysiGdeER
veVu2zJ/krX+Sg3HJLjnV/R1khfCixumdwfzIVv/HvEF3QL4enulU4nV8fzZG9kqD1+lKrx1nuo/
RhuctYgFENqtDRr75wCDIGPj7k7a+rMt7o2lIcysGY+ZmEoHDv+mmtAWoYzn86mins9UxemidfI7
a56nUVAl9cromYtKzJrqbcITmjUVdYZ7GRRLwHIgFCu15I8Xz0Ks1sJyZf84OqpMK2JWh7HxPtn+
e916/9zZBYULB+GAh/TXIpky14A15jwegd69scSZ85lwhFg7IJLVGtHiUUAmp/ul0I4G69POGVxE
ya5UhygSPbOQiPWZzW6WCfpLY2NOyQu4ciYpQYkINyXT1CVkZyqDjpg+uz7xcWAHmjzOP84FjpoF
HxJQ956lZW4TtWuHxRqTyHGySWGMvI49apR9GBYeysEp/5RWnpwJ068LHdXqjYsWhUfiz9H84SJb
20L77C3116FfqhWztSmd/Wilzlof224oWOc2WY/WEmJQSm6UrdU0zJPY6wpcilGDomcjgeXXe5ad
tVL+xPM8UD2FeDyXWF/fNVGsUl8j0dm6TQI8fmF8xjq5pFVwEZ75LmT4YTZtA8QzfPiZjpIJOk2K
oT51ULs2DHmdVHubfFR9Anee01cfg5nAYR3DjSec34E7vkrRyI+Zx3uHUwK/pWTJwHXIGu6VOG+T
ZNQQivkCJEfFUSKh3smLUNkeUcPZ4kZYMIjBqVdfxGCgtXOgChp1ciwoihFNoGosmEfrlltu7Dpi
2yXo5HsUmOt64C3QUoZKA7OeLKxYmlBrR+DGl3WZ0+bU/ovvh3xYQM6JWjGvObejaOIXBOCfVkUh
oRhvz0s3go7dYjOGtr7KmTGaPMHcDdG3NuSPmHUf7LjoFJ2SPuYBmkrtA6VgvwjjIfiCpc2iKV9X
tmqvQh/hlDXQt124/rbKyKjnMdcwTsP+VzukdSz3a/GUWQQkFA54BBQJVV2mJzO+NRP9M+Bx+12R
8MMwb5rBvukFlSoLt1G9SVrddTcQQqlEnqz9hBlAoAFGEQT/4JMO4wVZbvEztSUTcFHhUWak5rmg
r1Qvmm03VRpI7I5P1Ws2jQVrUxrMSaoZtu2hMF4nA2LdJveT1cyuxHbVc1bVNjCQLriYImRl6JLZ
CEofU/8oLB6y9uZOLKxQRW0Kx6j2BUqrptRR6wXF85BRnAee7W1q3ZnetVSl4B9PCLnZV+rUTrVF
zlfpcA4VlthOVrlVFiOf2MZAkj4n0hGruDTa1dTg7gYrx8xkirR9E13hCcTAeQHSe/wabvMbmD3z
r7MztfIQu9pXK5p2ZYr5zc1C/mqc8H4ewMyVr17XFWvDMe6dppjnU8ehXiEmFN/uqkwMcxEGAddU
En0wbH1I1cPvM7xrNQk47TQo6i7JQViFdfXS9uErxNG3MADLl4T+Z+qevZyEXD0kRcqIATPhF7Gg
Xdh0Rajw1D62fN6KPByWoI3fiJld4wh4SkfnhsccmAbT6BBlYOXEGEDRPYws2wc97zf2gLYDvTKZ
exR5K3BmBzyGO505ZV8iQTabUq10fsNqeoL+WwWPVNeP+hBiIwimG4/8GTnCQpbDm+MxndbmVFyd
TEbaMajUmFk0BH0yk0/oU+/BKKmIayi9ciiXQDbLVVlSFYQDY6z+zyFhOkLPpYTItix9gJRGfHKV
EAxoXP1XK0KdI6wl4acbD6FQT3g0mSBHGpkrbIIaw/1XNqSn2ZAb0FPwco+6d086zXvL+xkfZzRo
2zRO6LAHuzFra+og5MpbN7pz6C1KMlWlT4kymMP4+ba18tdAGz9N6nw1IaeBV8QMIv7OY3SLwgEe
H5jopvWPytVee6gGYSZfxDR94y4buuq7LBsQp/7EenX2PHvpWeruwQdGQaOffDIbzdh6tAyCoVyM
32WKG7WFHzgrRTpv3+iLYRL/EiNirWf0D5SLu8nNd17onEqjhwAYwGfPc7n2R3ZJaUdqFp67z9Hk
gsL2SWqgAE0XKiSn1b7TdapPn/UlrXKGxEwD2UfMOZPmlPOu1zCnhV35Nfn2BJsQkrlLoZLTa48e
JQcqPQ6DDKMvVfZ9SBh7wqFeK8Di0PHVafK5rQM1bRlkzrjrMGc90B7iJl1dFGo2/A2AlHLh68vO
Kn5RrhKoNDBXrp34G+gibhz7hlOzIEo9O4+9f+A7owIDt7YOJxAeFhb5RTWY/+ahL7fdHhvQeUj5
+YHrwyd4mlIHHPioft3Cfa1r+2Rk8/ddqhfR06N4sj6P45Enae4MXLUULSeVPk+j9eweuO2Xukei
+RidiJve4QCTbvAvHDDZeJ75E7fsXSxlr97IRYKkSvoftWf6owMpwA1KDzOo14DPeQzasx3iiQLp
9WxItHp8zUwziKVaZpdaMidl4j3tp0F/FZ2zJrVnV8ri2+kspApaepzkD9N6qgur9VYRGRw9OO1x
Cj6cyd3g57omXf0wYyoqnNIlRPddE4pr4mNDw8LyQtQLCUw1siqdvLeFgzWWk1wcSJVL3N0QOhcm
+iyhvFosmHJ+lPZEvnX8V2X6W+iQfEA80k/iO0AQ6Qg9MruZK3MZJVt23UjhCGqaVZrA5ZIrkBvs
FpBsCfy6wEFYOG60r0E2tMjlM+w3Wq1/Nb1+qLV/TtmS3RCkGJiLiSybcltmGHiTYmcE/Z0Y3SeR
sKCKlqZwf10Hv2Vdn7Oam6CLX33ftWiW37QUkWHpq4Pwhy1dFr6uAY+3IYbbRNobMCeG2NJlJob6
q+/+eeUK1d87ECIagWKdRuW3NyaX2NGfAheXcaATCjoaS1snZhHn1zvb7LWmwScLyq5d67n/0fP6
mk53Y1i0G6dPiWvfRUpjKMbkhuWSRqI9YJzNA0q88r31XgWU+VMLGkFLr7TNP61WTShF9XdeCj6q
EepBMXjnOPmVUbbrY2SmTNO5dyqJTSPYZFP24/8f9SbgbY/ZSCXiEkqimvI69unKBtvKuAmg/BQB
Ee6wf3SUZi384ikRGBECzggJcEyDMheZx5r0Uc6wbzUdKrNb+nH9p0pclWXOQEAzyllRyX1EjCyO
moYRFxzCVOfl61JjDxs6WvvF9CJ5Vsze7De0kXuSqdHqThhfbQPNSafBIBi6bT9Ai40EKB88FNs8
JBcL0ftxQuDgRuO3AZyXVAE2HFHsIlICuD4w4jYr8p46LJ5Bav6bzSutxKtFotyPCirOZH3Ccls/
ygAypxZXz0M12nvXeI0190sa7mtSq6+k7IM1yk1XqmQD8haYIQV6bcbAH0bGaxCV9gGKuxU5E09W
HP80gMc1pAIhKIkZ3/XpKFfBgcHXjWJXuvzITRYcMf4gu2vPU4aPuTDal2jovoZkrA9eV54zPwYx
XQZIinI2RsQbMkgMhB1jStActBjz0IwgwsBjoq9cyC36psT8CchbXeVMylA4Y7nsXc95WEZ2aCHr
qAQbXlOgNHMBvzFjWfJ/oCR2nasn2eiQgkPA2tIzdZAtI4TJoOd078Zb0+GkbWLn2Wct8ZT3+iZx
63DbVRhQ4uYNjam96TvG3kBpIgYdDxsvBRd5pa9cCk1W0cxLlSjoW5je4QIFMIqTCqRrd7StVK1G
9zSVQASiQrw2ERPESSmIK3TRpkmfZNzzeXRgJtgbE8U/KIiNmgQ256bVXnyjmFZeOjFU89AFjIxM
AJp9Jn0P7bbawRLpIHL72l4g8XJrEwF6tnUDcc2T8nfUm90IEoH9bWGBFdaViXAIiYaLq163AD2T
U1/Zc1s8esWKNtQX7JMj0L/LOPOvZC68Fs1spcZSuRo8cKHVV5VmBqsf86/FTiDSni94QhlaV4/E
TX76zkHObwf7UlrOIvbOON+QEI14qXq/efb8f2ZVHS3yh6uC89SkyF0iEvsn7Amao2QWzOicMoBz
M2ISaQAEwBf5oh3wKAX3QnuN/OFqJuwlu9Fdi5J0Mnio1lzfr5bx6GUrD80F+i5eRMRXh6Qb+Ot9
67mcfEh59iGgFF1i9LWRnHq0qpX/Upjmq52hPGGM8UeazDJgaOxzfit3vgF97aH7vFEgq9jiWMV3
JGokqpbTLXZmWbxUMfI735Pt2kS5FoTJZxN1R03nzClTuGWpgfoZLQLjtf4yMEXAqwcJSsb0HjH0
vcTwTgSJcehwx0JOgWBqymttyV/ZFC8BdvRnYUAiGCr/3GHedYHgI3vwagAp1W8kknth/eNhPzvz
L8T+fEO3QucOWCCt32xGvwhuSIMLBRbWrBnZXOPaKq2PgeH93J5h30FrFUHq1yYfHI1b0Jm4fIht
5W+KgctEiudYMA7GcQqVVJH9hm1HpJ2zJK7I3XQwNFg9zaqCZx1KwSJ3YMS5gBcU2nS3rK95MBSr
8taYY7ZLg0qBQrZ3jU+26CiKK9xIsrN6/AIR30KHRGQdjyTMmEN1yBl+Dz0jdy1lIFOhVwA83O+t
yWcTL08s10dw2xMyPiY4PVMLoRnr3i+zlVaqC53GRxMCxSBkM9/AkJRWSTWfvEMbmbC5e2cmdX9p
juYlHQ8Noakj4ZVMD5AsJ4xZLPdu9Hhbo+qZn/qLKT5+dJPZA8BjloFZQ4CtjZm94MRMlGZgwrC+
6s58QE96I9QzOY8h0mlIH2YjnxqdBB7bNvAH+DNWkwGSps7lyI1AndcQKhP9c9C7WIShLpFfkPvK
TF/PTxKe3WpMiq/A5m1qK7RjeU4I5zCmW9IF/2PszJYcVdIt/Srb8rqpgwPOcOxUXYTmWaEYM2+w
iMxI5nlw4On7Q3v3qa7qtra+SExIhCIVAtz9/9f6FiCAkuWVZpiL1v8dVslWDGOxwj7O4ggRIJor
GxYxix+Deq2OcvpB2nTfQkX8HsVfTW8xkY3Y8ajfrvSI3rxO4TqDmctCAS8lSXPWoiyS5yhjESit
8asln3qR0MVQOsiTJiO8rkwTMhE8wlMdIrhJVNqMnVpkOAFZZanuIHDAMYtllEssc92RsoVzD1SM
PbfWUL18NwZSd2ejrZugYKRlSTA2OkkURkrZG2vgb49/ISzAQFeNliJadnFtdo8kMmdIzhxEBkjO
87B7NtDbN9x0F3duVZbVSIqj7yB4vswRvMyI/8hg/jLKzKEhOm3aCNt9mpmbesqNFySbM2O38HT9
aGgsAKqIbwtp6Q0fwsWgc/gcdKijilksSsKJuwp729vLEM2zRL3hEBCQTab+amtmS7eUXIYkBDTg
j5r3ZHfRbTBgGEQ5Yx1sM3qEzfQ9HEhOqmicz4u2BBDOGCyBr6xYHfSYSoOGCxjkCRe+zH7Wsjt5
LXaRpCCfOIL458L7xawIt4ZpASV3gNWAbXDDArCFhFaRYosDFtdGQBnPdAtE/O0zmRWIAfQXI5xj
mAKKtvQ6nlJUb46H4nnSOXWQ9b4HUDWoVLCO6NCHTtWw4xbkAaKabqz6FkFb/iQrLFgzVMqVztn5
AJevQmBC+3bfR7hXacu55oBsHZ8pgQhUE60DhpBuGbn5k+/RM9Ya66Zpc9SdCaMFINTPUHSnXqv1
nd8yo65sELAAXa4tcmFDmPA+wn4bmNYW4YDHDKx81TV5bZ3+WLlogGvK+0EjzmWXPEoHvvXAyrcr
EmBDXfHl9MFzXZhPNPRWgRN7iz5rvovuu4fH3my5GMq0uSroOESrhfIh1Wgux2VWPzBxiwjnTn7h
UmdAqz6VnhPsYtOZx5+LaM7+SAkNx/aSfOWatcpNRgmEew5TG7WrV7LklIlL53WMih+JggwX0adF
DcuJVKrx0DvOQQH0MGO1T3uTWxyFuMyGT9eC6ZI2uvl8Mm7JnAc/aqCQgjp/ZI1wrKOvsq82RfxY
AzFZEJi21ywWYSPVwrlEw8zc/Szg89JGx1AfUdK1bfkTW38K2ZlQ0HGkoWejQyUG+7OU6oepJ8/E
XcZMWBkUmhYhTd9r2CRYyuKE962G8+rSp/37EPQH6I7oEGzMQ6p96dP2tdHD7wo8ES6NfO1gLbVD
Yaw8At9amCKaBP9K2eDD0E3QFBQYZW1KHLruVavzJcBIxtug6Zd6WG7ygvtI5Zo3A8Cy1pM60tIy
BGlgzBQqCn0Dw/xK83pmLYgKFjSx81Vm1BsduTzOMXq6JumTdh2+mb8sh2V+RGIXNzZQiNmcOhTj
mS1wWJo2MBSLW20U0NjgjJskGqKScLKFEdD8a/EUj6yvUZciNaGwVLvTO2HMsF2pvLamaHYu4Gk9
oV8TSR94lFufS71pASup8s1LXsFH7Aq7PZqZq5YssIFpeu5v6HtPVU8pWQvo7aWzRBYZP+1AzqWV
44GZjnXjLTDBnrXRZtIZhZkBDSuEPtG2i/1hC3dsqWcRPdiSJkudRa9u6LzYj57rvw2jJEXEB7VZ
iEMn2r2G4PGSS33DaVstbUybC8z34OORb2de/LMMYFQ01jak9bMQLVOlySMXs0v0tZGb+D1NqnGl
lu5NvXbfpEKR41mzErXCb4eXThfaDulFK+c+qgGUtGhYnxqus46YmOM3RVoZ4cM0IppVtYWNQgvF
3mjLldHU9togGA/fsiAaCVieZd3IjVLLJlagvg39YBlps44qMlcMPNq4ASPkOCVGxIPJcNWXZfLI
7X81VxTNQT4lou2eu2b4gg/yi/V/x3iTPgUjBKUgqE/EUhZ6jpsgNKdlX0J2cDWXS8K0adR2IXMF
CR5zauqNdFB2BrH5GPU+1A4Ot8zsxYyL6HsSDfNZbG9cxt6NW1f1cyy7VT4G+3a6hA7hdxGOg1US
GgkBXDEz5Jr0vFpPqEI4tcm9mtIyE+WfCtfTCQiT7GjJBUWbbzQNuncRFL8Tw9j09FufzGZ8FQ0W
bIEiZCFxkSO2cYgXcNOI8Ji1n0NSG+OcSh8ij72tHx1VW/sgdS7mgJyniUscBqM8woRa9mMiuBWz
hqG7HQvD3peF/R4kBisyma01mWXryqh/TlSpDwEm9sP9EVFHjHUmbQVA8szt+dWUWslyph4bg1Sy
651PD8UIO9LMfZf4WRQ1XebsO8ncjZr+1g3C46gDWRv0Wiw1agpIgwFeIZ21V13r0XSsnKcooGbd
GdJj8Is2drhmMUxbxQUIIcvq2U6bbKmyZNpRMX3UdJsLwRWrEcGFTlYc3dZx2tjddEDIK0l/3nz7
4z/+8V//8XP4z+CruBbpGBR584//Yv9nUZLtEYTtv+3+Y/NVnD+yr+b+U/991L/+zD+ecZUV2f/z
kFP0sy6a4nf770fN/5v/fl9++1//u+VH+/EvO6sc6N/42H3V4+0LFEN7/z/wOeYj/39f/OPr/i7P
WOX+/u1n0dEc5N2CqMi//fXS7tffvwnLvf+h/vw7ze//14vzX+Lv347R5/jxfxz/9dG0f/9myL8J
U0iLtYZr2YLCwrc/1Nf8ivc303V0QxdC6K7Jq7ySF3Ub/v2baf5N2J4udGEbpjSlsL/90YCi4CXh
/U3qrm56Fmw014Fg/+1/fe5/+f7++X3+kXfZtYjytuGN0aZ8+6P884uePxnTZymgSHoeNAOhS5v3
+6P8+XGL8oDjxf9wLZLcfZtKSOJNTaFWkNjGUH+agLunBoUoO/lKWJPsNY87aWR6J6N0PJSYu4YE
5K0LW5DwCJk9EciSYfjrd+0QKUr3DF0E2iVvMdXA0RLyPAzF02gHw6OMqnNGYRrrI0KINEjl3hXM
+Vp5GZMxvYjIvrM2sapI91M3lfnkFcnRavp6rfTyy+CgZzvJsFzpyesg+3xbm9m0f/fnyga93XOo
kz7mzqWIoWV4dCvxLHvMO7XdfS9qX3+OjRiZle8Hm96kOd0mYovHgzzmDJ4VnRqCCfL8aCTdh2c7
uEoR3+PeQUMYTlN6aCyxtT1B7O/ojeuSRO9FiYJoKVXkrrpu6h/B57Q7CFbVQ1nbkhtFARPE8/tH
va3Uoy4FaQzToG+I94LVZo3cEOi/PLQx/tFJkOopTXv6EVjpBZxsdo57kW7snowCYUNjkX7Q7Lra
bndJRg/WDLJ1UMFVz+FHL0MPxm7lAFSUDY7JZCQNCs+8fc0sMmJk7W7Tupdnzc0oZca1/tlmOsWZ
4scIKffdQsaN9AC2U+mkuJUAEg1t/kHb/5eCm3tNDEBRLSNRNAj/ZzHgIw1sAboAreEePUl1IS4R
Fwxh4ijTj3T0XUCQ/ja3BsnAheTb9mJtpbJOLn0zBpWelTfDC/I9eBIQVGlA5G4HRrdCJ7IleOWD
ESDZujPJ3i/6Z8VUwcXdcYNpd2Eo6lbwksiA7f3qUWVuvYZkQgU+rr+KqBzx/cpobWUuIC2t02Yu
Bz3MsaGCJ1lfCJUfY2X3H3awq4rgh6vkdNRHnEZZSwJA7HbtjuXsm57W5UoPxYhLxzZvja7H51q5
5/zSSmN8c0eivKbwMkj51Amugqwhn9Z12hNxsv1isIxo2VqgVUvMFtQ0TYk9ObCx+4zYRJji0+G2
9rg14AFlBC92qknXhY/90RjcTZiiGrQ6l0WaVbpbmuXPQxuqXYjbUpno9oXti60wsm5taYYgHXHM
3zTDXtVu5vwIbgmy+qUG6+E68a8QuU5toLNZCysw3gZsM9p73TXGMXBFnf2l5UScTjn8hQG451oF
3lMxfDja2O5syyxOjXbu0YRufHo0y3pe9BjurY2sZluQLLHxOrJ2M/3WVUl4c5vwR++CHFBd0UPK
HVnaYmziRAHmEUC5NJvohrdZ0UnxnfNALR+Pe19tdSerqHxrG3IhPnDTtDfDEvq1SL6MLNSIWPKe
LXOA+1hUzT4J9MfeqeM9ls6eRR5Ib23EEhU11gGAm8NSrG0O943pGM0BVALdhWzqV0E0tJfOfQ1l
Ml79SQ5XDSzXtU6opVdUZNb48VZBn8eH+8bveKRnhQbaHqgySO/ogNiMEbmT5oIc8OaSTEFzicK6
J3eMD6YzI0iitZ223hEEouXDNqQqiO0BwybPMWe+FqY3HG3EMU/IGagwjp7c33drCMUgDQTT7tgR
20Gz8qs2l6qLiD+FHlrPRUXlOAwhXXpmpm3dqrTOTYDrZdTzly5kGaOGQiBmkXlyMJvsmaRddn2r
N0+WR2iF9LJ11Lm/OiqgBFkqL1w7Xk3AdR+pg1ka6cltUUXcH4l59/6ItTQE7PZYTJHDzdYZ4TDE
EOFbSP5kmPdpfvT0viK0Mknjdexn0QcIu19FR93Q7Ox4o9lYFijt4DEbp6e4tJoLDRO1iMC8H01B
CilsBpqjiNqONEfTXW/hI2r93nwJqgIwRwzOdfCegZKxthl0+7OxiFo1OwifJgZVGlXHUkTejgzL
s6UL3OVTJ8H3VMXCLlvzqDuEsSirShcsCvtz3fX9OQhot1OMfb3vISLvtq7jBNidOCW01h23lqyo
WXFPXDoRMGq3xzOO/g6lZM+PikmvnzwVTofadMIHt0NcI3jfZszCazdvmMu9qdZK9+mQuyej9SnD
F/Kx1yltDbbZr/XBtRCksFH97ABrh3EXebmPn0v3N5h6tGtWYzBVnVdtcf0Fj/fnwJd3ILpazO8m
HvupH7O90p0RMQmiIE8Ft/ueLqOCP4QBl9agu15i/Wx3k0G1z/VMnFVcobWoHwlPsdfDXPcyFB5a
+CVojf0EsbSKzPfKRZuMKe6GyByCbKfG1UD2xXYsrd9tVf91BST50O1UmDyTTxUe8Wiaau0CcSDW
Pk5Xru0jeTdSH+a8iSrE70YH4HwIDLArbiPtt79+IUApMlZ7tPZZ3vfhwk2FxvKFsBukt2t6pc41
GJI5br1Onr2Ib9ciNeUtojWGd8YaP0yYWBggPcf1rvcN5BsfEsRVp91/uT9jlKexn/IjiGH3WA24
kduy/FCDHJiEKJ/yCmhwiiNT7DFZMJ1zJFpjO4XWzy5rnbNnmBBcXSU+zZ7yZs4piZ1XaK+k2vB9
WJHa3Hc7L3BA23jR8b6bGuPBG+UqMF3v6GTcZIFfQsih5bu57xacyXtn9qPA1RTkoxnU1C3tBksa
IElqY2sq0Ih2cF7pqyWvnuFtgym1H+979dhBmbJz3PBZ/xJL3FYck2aQ+LQIDbWKb7TlJXkD6B+x
yGmPDfDQfdREs3PTSb6nfbTq4sH6tNIK4BjdhYswyunI7b1b3n+0Oup2MH72vT4t496rjrTYY8RN
xyDWtHVLhPuV1AggOIk2PKO8RalFJeJ7asj3ibnWF6giimYRV0oUwFONYP04faN2KlU3S3nNc+v6
YOLrjliOauo/RLoP9Kn/USiws0Hd2oRUTuoYcVN4wPyKEq0e34VbtjuB/XpZl95AChx3YIAs1ims
RPtSwvYqSfewWrw2UTVkx4LE8tk3xsP7JiuS/FgLjZlDQAOC0lMEg6BGCSiIzP1zH/MAc9VhyDeJ
r6tLkWQUw1QafOUW639VFJgFfYLGJuU+trIbHzOrH25Tbh9lI7W3uh/SXeZRnwkHPSCOAlilQXv6
MLl6+uqEv13qz5ruaVefc/CJpD1n6QFhW8cNYVfmwNxjGpOryZcNkmJIv5yu5G6XAKvJIo90nlJx
jtJBreZkpvumjsr+WvUpAXbzSvT+nImIeBNr4bTQdAu+NknO0u+6F65qjNeJ+WYbfnSk44t7Y97t
BCzr3GxIfjcG820qp5+63f9ff8iRlGRi992JMTvZgXh2cl37iQoUt6uX/tbhlIURWOaHERcRcWjo
8JgAVKmCvmkj2/FwHz0Io15XeehDOEGuEoTmUkt751S7jP4kArwCIXI3raOJjQY9/rXohr2wIC0k
ZDbCZJb22RvxxZPWjdlsfgF9wIo7fv1WBidJWXMfjhUflZrmC0aG/ohPhYbhvFs0SX32VfF+3/OU
WV/LJD7e9yKVqFuC6hmgVbJCmNWStyAwqf+5tf2Qx2WXUQeKkkNn+A0SYvHX5s9j/rd9kUM5IrDq
fpyWti8xSXqQG/IXoi3KlKSKMgAbE7W0PA15sfzavtwfpVnyK8MPuKuj0L6U80ZQ9XpIJg9BR5bk
3KN7DDgUO2tVBWC6u2AvaRKthBOMP/ARb2nCay99ZPI8Bu4VlNzxR9IkWzOK+Uyo77eS2u9uqskB
Kp2q+hi2GE/TD63N63UrTW/rCqd4JZh3d3+ZlSBAWQPTjCgFMKhYi9CD8HP1ODcVpzyEI9ROJxJf
rpXmv6L9Gd9lOiLWKoHyctmP78mLgS/iaUYaUcsqtkNJvS8pI/dpKMFetikBMYD6TpbIijewPEz0
SEbCQBKsuY5ZHdhi3FBpRrvdAQIl5DVfWcoNrwX8knU4a6/uu6hpI/xnvKD3xc3zId/c9+6bukY1
JIHM//OpENq5XatwXwt8Nk4v5KtNu5PULOwFcErla4ReeIV9NyaKmFepLnJVV6GzZ7F8Nfy+OHlG
We5kSvU7NWuweo3ZOIjqSGGYogLVcjg0lyqj61WgHNSxAm3bnGHrodN1Zh4z2iJ2OkiweiVxKs1a
GfJpszbS/Ifagy1nKhEihJ33NQEdJBKdBSQFVwLZWdxxkH26DyI5jVHWXPhA+fW+EQm58qiEmmWT
g4VJc3+nKbdTD105xKc+ceJTnopF3XopRSWe+ufz90fAOR9UUJdnDxewoWvl2bSKCjW0hipktK0f
wEyciz2fubCNVllB9C+GXhNfOePJweuDCRMFjwAvTgdwhegZhsgk0fRfXrgfct/I2btlQdhajYML
/zICUE3+zvRa5646WTmM1/sje3503027uNkatfjziPvxdUWLJY3M4SloTGjkWiS24CC53RYyO7CW
ytGVz+r0YVT7rHOSCzCT4UmPimuQDCNtw6Dclk6Rvulk25CwUdsn8meytz7xwMYxNdVEOD4ipDvf
jzKbJj1U4zyxkQsrb9y3BCUKCtXIeEZ/xfmKKuHRGetkHeXKP4EYADc1Mbt3UuLEx6TL3wcPQlit
NT7yHNG+qRBNEE+3crIPgymrxX0XNVizHCLf3jmWk79XUbTmBpnQlYvazZT11nPT/mjiPnuN9Cm5
NZO7ue8JarUXu0QJP7/WuzZIkpE68RCgk8JAYqxZBrHGQtG30IbJX9v3dULTq5UR+NMb3fCSJBjf
Pccd6s45SyjHtQbVIfTjC4Ac9Of5eJWsf652fus7wopKw0o/a385lan9GY1msYSRFyAclcMZiDgK
x5ypfSVIEFYx6Io2ptjhz1X7HJxCbChO5Hlj+fjDTMrE28THYn3fDcsJ80RfmKs28D1r66SEI+jQ
3yY5xdcMQeBNswkbGLWpIVuhtm95oPrzZBnwFNhDrCEeeswCrKqTBN6WlUBj6D+cHkQRV2Jy+ufz
YZdOq2aOnwMpJMnJQlYUxExUx/6rQ7ajXLf8wJkGhFOrpmeLIjCZneaqDnVn05lj8J5Nxls9Fvo1
V5yEldC39FO1twRP0K7qCZQE4xK8N6o1cJiTm951hWDhF03r2huxZja1wmMeUa1DUHPiUmKknDf3
R/fnxtrZA8HO9sKxvyrUCXu+I3HrLShgbdiC/xv1mB7Q9Hj/XPdPKFlTbJ2iebp/+n8+f3+UuRCf
sdOkR6ryA4pBsMnCC5JtzngVL1wzfDJy1FMJZlKVDeNtbBEo0g85WL0cbvdNWRAEoXxMHkFVGRur
A1TgjQHt+rx07FVZORp+az083zepAUXVD5WGwkRWp/tGM0Ew1kQWLECW1afUk0gLKuRSwrN1h4Sy
1ShYkVeW514cUXhEeHaQKchmosczH+F4uPKMMUeeyZrlJE9JOJanpPTaU0sA6AmtICre+0MjkKQG
DsH+fmQpDO7lVbsJHKoLTlK6h8rW0FDPm/uuniEfIg8j/yAV2Fz/2yH345ougJSsGAksoYg3sYYI
X3pxu+8NmQOI/f6wG8qHGnEJIx+HUUJQm9gwygVFLRtxXdju0R5ObyEtPKcz1M0gDuxmF4LCSzS9
+T53sQms0eK+a8ToUzsxkm+QeO+t2WXPDoDnNWnM1vK+W4Raf3Kj4D1KHNh184bYQ9SKXXwzGnNr
ZQ7pnjqEsqxyseYTcPWsaQOp2YHrLNyeru04YGnumWOMOE0pN/QIl8d4Orbqp/T4jVho7V1ZD+RP
+n782qdGta3rcOQCr5NXRAukVNOAW6lGCzC4wXhHQzDLp3CuTggGUWADntHPuZswTxy8d8d5d4cQ
pmvZpSQB29/5e2HeGDGJseatDoEtSUzKMBB0LsS51A9ZwIOeYc1qr7FlogqpRhfRWzwXnzHHZyTe
Pwjgyru4Uf4uIbjkYULoMXFXbEdQOq0+6x8wmDySMgSHDY3a3uc/qY2FfZqpQo11qmKmgkq3N2Zs
vN5hrBDjna1h4iggXTFfeTgSokGDTDRq/OIJPEhnje+65f+2a93H8Jv+APZGKRoeUeCSoQaUFnR6
Bim2MDdQmOHV9yXNtxkOQ+cWMloIIqhBD34YkpnNnBAp4LOSh0/2EsVlusMrDc8g9o9ea34vDZm9
A/WZoBl600l5n/lkhi+y/KqiJnsfoqY6sPofEQuzviYAstm3lqvWemuJjSPA45dzNl9G3S/GSzLn
d9UGPKwaBZ0CWQ2065zknXNmIvq7sSZGoa7qwVmxhG2UyQ91b7awXhw5RruUGqjs5ryo4lfkGv45
9FoU+Y3erymgple+4OwatOBDpgpznGDwcGy1LJu6ukAgim+xZ+GxtI1XhYZ+1db10im1Ht+6m+5b
SpEPqbGv89l6a42YursFV1x7Bg2NWzhg7pLxplVVHcvCwu9lTJssYn0ZpQ7WyzZK+c7KJ61pXz1p
RddamtraqxxuT5aHIo7QaCq5yaZN/BP4Q6qwg32cShTURifcjV4NHyKI5SOarnjhlOljxCUJPv2t
wpbL8N0fa7eyrrHmfapIvcKJ0CmO+eM+aQlXqglEp2aQ/C6rIQWLQR5pYxRgDR1U5RkmpqDwzjgI
YtLwAFolk31VXknPxv9C0gXTKNGXfmtq0HC6ceFOrOyKhhEUTiHKJ97a03cC88NO6Sl3WBxjlm4e
7sCCskKvVlTfLcf+lZlluQfpgb8gGZDydiiFqASRpItJp5mwoVfPteJ0imw9O6vUfERmmtHEn6MT
6xaKA9x2civWhq1FS7sBjDAx2wAHBfGg9cyLVnwRq+RuHat4pYr4oEqyZBUDFetxBKe953zP2la/
9kEk8feiErWLKj2zVjFLWqqh2GRElehyARpWXBrw2Zde30c2uutWTGpZj9EhZv6BciNM1zS5QBb1
ZsYMJs+3dhuSypAhNSSn7RDQtAXSsW7QVsHHiS9tHvQUaRAteGVUvChLffoqHJEtTwfaDAEdIR9/
R6xvG5w9xynMDbKHbVTwrEpFiH9B5OC1ugYSHbL0B/IjANWDFKhN4tYLl3kPRd8T1ZdtghXLyoMK
BSZwIwHBuoXnFhXNEvZntotyn18rOsL00mpHUYGeD0lOfchfzKuSR3p92jpnFlZ5pJeWlCUWrlXt
BfiQB4W+vemZFNZ5Mz0XanqhGp6cE8uanrUIdEed4+fRo2SbQJQCxGVcLQxv3GWKYzo8UjzdmE23
svwmehRTQa56TgPNSnLyAOkC+W11cmWlX2Um5WXwjsVIWwxj307R1qTe0Go7Jy5O8dB81yaApuA1
vDUCZg+LxjUDiZ2LUtt0yPMi29b2TDRv7bDTy3ibdYRP1PXEbMqa1mKwYZ7p/UWf++qOpZPVQBuu
r6FIGDYXW6QWflKJDd5KRBpMZlUQMG0SpPgFWrPPmBRzuSPtlESj0B8zV7E1J4bY/U3GLYNh5nQ7
N9PLDenv5Jsb1tPQJMNlQq62CBPP3RXIEqqZPeJ3wqDwGzxazksaBqArwwaNP3ULmoRrrfDFOi3H
4Hs7S2nIQxXMFz/CQWOSalZ4HxHDeEokmOAGfNgYQaTZP5q+AuPE9AL07ZtHtN9Bs0kDrXo0BSCa
TzFN0DULGv/SVd9xyaEXnCrzabCeK6uQewmXcdn2WBEKC55rsm1MIEpOAqPdTZXYoul/UUGobYwJ
/6SaPdXEOuv7hGisVedOa7CI/nemRfg7ql9j3HK9jtGjUdfaQbUYlEm+2+p291hMSMX8FCa0hoxv
qgLJNJjMTdMVB/6qF93Shw15bQRlaXm6ZkjxT37rreO8/pFO84jRNd7ewqe5KZtqWigwHLlNpM5E
WiMN+zJlahpF/qLKhAHOriOTbrCTpZD64xyoAQ4W0nbyjLHlk4wZ9FI9d+a4Yr7Zyu8TBY2stulb
YpfYzGNOkOqrNCmzrQoymLo52ZXOVEKTFARUxNxiLY9Vj6+ML9wh/O88fBdBjZ2xQc/t+U29HLoe
BOJA+nUsPn2yHsnIUS/9aJEsMP7u7bZcQw6Dx5qaW7237KMhejRAQXaQLlGqeguyyi+tbUMz/ET3
UK2Bt4AdtkydKFqRP1t0NupGe6Wp4gZjdRnIC10UMjhGmkh+w09etY7VHZLKs5cNmV1rW+M2ngIo
nn1K9WAFb21nftapf/PCr2aS7iIph6emtPeVYbrXXJMVyF9yHeLEMV5HDfu6MXypxCl2SouN57GH
2dso5HvCVsRFElH4amosVbWpUFsSOCFTd1jKcdavSH5oORHyS+pHKL0dPVqNTWJsCuX0zz1qswiF
TggjqAohyORTAQdew5cbhslrXWImisZXj+b5oQn1+FXOfr0qifWTn9VyA+ScyUfSlWdbQ8/rDuuA
Mhkt2g61YxKg3hynFFJVaOqL+5NABufLesYTzccIPxZnWZo7vdcjgsOrnWbJx7whRyBE4LZPCnGk
wIpZLhwg4RTAhNSgowjX5CkKhpHhnDJdgF1zf3/kOzyKaMSvMCJjCm6GfFs44T4zQVKlxFF4afQE
ZafbV07mLsaMPo/RxY9uW6LErWnwOiBg9KSRjDTyFcwMumysfzLYpSBZEi8+pMUTjURjqxpAyGVv
vtJ6jw6VW6ZrA6DzAxNu51K47W+8mtOqKiQdPqM82FUVLem0MikIouCIIlU76EHXrgcx/RwNUurc
d6urrkbighrSfYBno0bUnsWtkbyn7nDfSJighxidF+STstl6KA/9WLMv49EwSSpQQcqX7qX+PicM
ZI/UDfdcM2TLyHfGk1tbJULZ5MIsgdq/qanLvUp+f9RSOOUkm/K1X6IOgWB/sYhgeCqxHwBCLBd1
OXXLxvHbS2F+ghPyLlBUpuWUzK13w32hIjceg/QSzaWEgtIVjRdw4PWwM/LOeOQZWFxCxput447j
EYLzExXZN8vq+zXgl33djT5aAX2kKlNamzxzCxjbttqTREKOJ/7MpTswhWG61q1HGSPxNZ2voNFW
SaDic+VsBmP6Kqh50mttkHNrwiKyzsCXPjYb+OM/mkZuUMeVC66qYYuzcU4b3EodzrcpfTrUpL0Y
BnibrKqesjQ5QKF4pCef7tR7CSAvHyCqqhLSWhvSGItQXYdUzJZD+djVXnaIRXDGyH+dNHTUoGN2
LoKxpTZE+Jr9zziRIN01J1vANSdbzpmBPh0acsOG+JJlp8qled2HBAS3WvvTVHqz8IPqlATOUzHX
bXxS2BwxUHUMJvLEGS8OLWBv2BwGwn5w25bm7QKjfiUgEKl7XZTL3Jz0NQ4/nrLecZMG28jRHs2p
Q8gQxm+NaE9mZB4LEHZoWlW5EgnAs6x7MjPdOU+JhjQYdxegTncl7XRn1mZ6KJ3k1tfcWXw4vAwz
oGEHR6wHmtHcUqPsnPWEV5OnhBASH2MQlvU1Gew1ZqDvxainq7g3n6WsszN6/03fOcOOrugSmy56
dlAkQV7SegMbNWpKHuMIK1bqF95GsXBcZlV7UFKynjGseJ0p52swlH8RqFB11S97+DYL/GpEviHv
tlDsdz43IasI4mVjRC9jomdXGptXNDz2rimYnMC5IaKmLKhcOhltBjSwKMAncwuVqMGizgBVQCpc
6/ZOZerN07onPR3hVYU0+4bAgBuW4B+Rw/iq8O/euIn8YgF35Pw1D7ZifuwIckJ6GX96qXGQhSVu
XnfjP6AeKK73D01PNkxXlJCKEVljmc24jY+HkNnECf3ZekZy4WUgrdVxNZBBY3qAl1T4cnyZDB8+
jSm/HMPFCZ2wbJA0nguq5oTo2OJqxtZPMeYSw0BWA/JJzbM/D61UvlGcYpxta/TPqbt2SECFyvc/
mTuv5bqVbMv+Sv8AKmASyMRjb+/JTW5S5gUhC+89vv4OUFXREnmuGLf7pSuiFIcSSWDDpFlrzjF7
yU5Iykdpms9DxxZrSsW32hPa3m2A5noIGeIiP/i2rj/MLbKtco2T0ZYuZaT6Q2yQ4J05jKBqRC3a
gNKEHk0SYaZ9yHnwQlvpm7rVyR+GzBJCRtlF5KBjsmnlRk806l6YF4jPYG3oem2KnZN9Pbg3dzE0
02X0s+TC2Axbx0NpERF5s4iyslp1MXr2EgsCCxu1ASs+3Gw5fnHbqv3Wls15CH7o5qDdObl6CmGi
CfqMpcj6RWkGGO0F0RBS2Vuv7aoVPh7xNOTZpzqEdWjQ8Kd4EJ80ClxAtGjGUMasToahV2cZQc62
VPTBaOzymAbByWQPt3AqvE6B7q4DUPF7DWH1Kjb88EKF1EXp4tTEjuT5RxZRxzSJglsqzc9lg/0h
nWazUiEvJizQgzdW+ga3gnUbI4WSKxvrZ7c0zw1iVxj6V8zr44NJQXNt+8OTPcTI+pXxY0K6f01q
mxBm4evfTAucP0ahm1MC1e/QxfomsrhsZCi0RuOR+0TFJIiT790EAj0sjFMtWW7g9Io3XRxX+9jH
6R+kvrU3pLgD5qKfnJmPKPXmxxCFhBXi4OonDz5mRxk7ZPAm4NWj9Ewu2WLQio+hwDwNn9TIS/Wp
BC6DluRC3AGzmxWc9HA4FHCV1qR9PHdyXDtWYh3rsFuW2lBSGmv6RWNW7cqV9aoihaVn6NHj3t6y
n8sPrPzY+iekwR6y+Y8muJWAbu2suFQZKdCwNR8pu8pgZzmy2XtjZmCHTn0oE11xQC0GF6+Cj/Pv
/6S2CUxNjxdKHyCKGn7z0NPs0TF8UK2pHEEbUv8edWN0nnDLuyJAqm5vzc4ZNsTbjjdt7ND624jM
AGSuksIYd4HBitIbvTum2BcHKr5aAfp1LDU0Nv/5o5F+tcpNLAPEvWK/drYM3Pna1nx/b5CzwXov
665zAe+Tk3XDfWEk7bauMLhNKTxKr+xpYiTNo1/22jKvyKykOlwCZpHDc4MJaCja8rNh2+66djJ3
Bwv1uWij/L7XtEvOpsamXbcXbI4qg0WRApLHVBuv2NYnAFFlR7HGoSpJZfPE9oJypjntYbDRt+oc
82lcpnGnYZSaLdpKmVdU0SyVWDNp/trpoYrYrZvvBXlwC+l0w1Vp1rjk3TAXrqQl600M8LYbbZre
+u6O+k5WtrziOBangFueUPTaE7ut7kdlpcw1wKajKOt3bDW5AKQPPCjaaQ+MNLiw6QBtW0+Uy25Q
7iaAAHUXVGDCBVriZZvCATP61Ll/+SNPuxtiUJQOtnsvtPEB9zJ8jnB4cJA07EFCn2qbNlwYn1MZ
7jq9PCJeYnHDXnNJoMZJ6NjNdEqGiHzxImZISUoSCj00D0esBkJQMWfR0Z8Tw4fcSChJq/XXrEuQ
6bGh2oaCT04c8J0q40eEmHxcIMnTjio/MgVaCbgTzJWRafoBJ95nL9OriyhQgc33M7Csfh3pUFKs
Ahayqwuoa3TF6iL4QhgvzZ6suQvGzDyGhm4iBbQ/5/ks+SJZjppHQVELJb2L09uF2hnhIA4Md9qO
RbVqe5oymU+5XuXypxW7IKmrgFpNIFZFoaqVYqsVhAUZ2Q1ZemM1LDLfYOquK+jvZNzRlY2+ZiQ3
bA3N0x71yfgyebk65cYIQYgiwRr1qrUOLaWzGIPFAK5PO/ly+Nx5JjHE3Q/y3ZYpwR6xE1skbsXp
sh/qzyHSBGLPGWhjtrlCcPkrypmuka54e0dkYs6zqUprh0GUylhhQBuHurr1a2xSBdxxc4I5qwnP
nh03V1k32YemtL7VHcY9vezP/pidCmkVDxXe8ZaX1czYERYo+frWqtbJZyPROSbZUtR69YQgbZYi
wcR3Yrr0VrrhWLtOiB+h3QVHPzJOBYyeJy0RTLBqNdR48weMe/vEb911aCKraEabXQcbdXQzzA+6
bhNNkcLYGtpWLuFqtWd99tOCUP9KX5uOZ619KyZnuLBNWxjD1YP4B7FQ+0QPvN2Z4PEw7gU0b9XG
mYrmOFl5ddEKBhUy+HhUqXDw4pfUbBgiq7rbaplzs+dGcFT1cFW0p0Sl5saxivKSgaggGycpN/mx
o3S10Cu/caguOh8Dq6UBgCXrElv0fyS2hgUtRThAZjbeMRbQsLZtLDVYQwbZXAYnbS40nZqLllbn
ms3gARhTxQqeEMDMiAS7Sgi5pMQwMcMjCBkLynY8y3RcuS0Zj46qupVIZl4y3IrQkhC6VGFdQkeD
OzrEJshc24cc1D4PTJ/1MEEXbg2sxj3YvOxriKsD5YJYVKNlnkjEmy6A76pNi65/MUvs2Wl4+pcw
LriFZqUjIZtgnHbOr68qIHdnvXgs9UIs80QL13MXuDeD4xTLdfxhNMPxgvMElkrpiYucNZ9DyxaB
5ON+lfDiL3qFsjq1o0e2U1S4e/gNld0XB82T12aO1kzS3l1QN6Qm4DT1umskolUs67h8xAcDcPVF
1kNxyhhszCTXIcsiOqQNuklp0qL3C8BklO0nP6h/6mnRbQPLBHVcNe0e+R3jcoU3HEUOac3WPtNo
nBcixhUVFD7TVgEpmMEkrp8S9JQ71J/Ns/LBnYx2+dH2UL9WI2dW1rR8qY01h7aAANHWZXbVzMQ6
1DlprmkINKoDMxOxKjm2JbAIWdFuZVEqalxm8MMhHmghEJ8m/BxrcfloMSLKoNqmmY1LU0K4Z22V
rdmWq6dCebBg7aj4CUsOvSG/hFa8a9J5bULnp8Th9Nw2+Ff1xF3EDalrkWEF60RkakbbXRvdarYs
01paQcOlNrQvo92C6jNMasDIxUSDJIah70tgsYT0yXa6lCUOcQnh9ZxH0caqdLENPDYANhTXS456
YNWYmvigYXZrWKbqQmHP9lp5dNRI87IAUKUt4z4P19xacdBU8F0bqYRZVbXvXfyVU9UVx4B5YhaA
9PVyhfs7ulmhma1cwQCMkhjvnUqzoyaH6DbA/90EiuSYpDAp9pKHt5iQYK/S1igOU6ce4jK5nxic
BDuluyis/H3kASXBurFCgSquhWyNm+jJLM37MVvbovnssckIPXe4OMO484tWrNMxYnXQWs1jmx0L
PTf2nk1HybY+G+VVb4vx0W4i4xroxsoMk+GGEGbE2EoNtSBTO/Oce5PqjlVheG5EKB8NVtQry5bR
lp1geAi5FjTfHetIJC5jG59Tppp3X5AocSW1flOYakSqLS85heEVxKFtqff3jDaCLiOMBRvyJND1
yApTgkxM7ZHFCU8t8rel7aPJmUiAxYbobyXV3DXYnxQvMvgVfeaDR1QPkyh58PO8uaFkIO4GnrOK
411b9J/HrEZ04tARE2F8kk69Mbr2Eisvv6flcCr0hBxmee3ni2eFQt4aZcVYC5RaYX2RN1dq/cEE
a6RrycfRqA/zEvzO1nR03Wjz+tqGbktEqt0GpyHRXQQ3yUZWYgSeBmM3H6ZpWdVBuU1i0ABISx8t
kru3vAO9Z7J+6xlYeeYeU3yqoCnpXdP2+1RGprXCSo1ZOoK2jSxPV9jxKYDqu5dvp2xbLrL5YUsV
W82E6eTg2qG2mczYIObhI/1BxBu6U69YpK6cyrEuaSifZH8sekohqoi8HSvD/Ox4I/po9qyT1/rH
kRX5ralp46VeQJmFTN2bU6TFUVQs8PKJ+jJjL1snOvI9+er7SsApyaM9BkOs8b6uscfqTEp12c5O
lbUP/foMm+g0mYD6zVzeYpM9XI5WdBQkHHSU6cXYgRspptvYRtllKiK0gXyFFJLeNkzXlbd2vVC/
vfwxUcJhmwIsESF37Ro0DPFzJx1SbVOzmWJliQy5xXCLQZb07LyeVjj7HjN37M9m1pvHMYEsWMdn
fO7jumxZ30sWQo+N9h2Ze/1A8DfNAmlF+7ErecOfpwq2ijsUyY2KQ7Ji5vmZ5IpMluxLTc3+ZroO
rK1ykBu4gtMtjIWzG9hNLWsANKPMbainnJPXPfvs0TYTFnHC+npM0XPMT7Lt9TABRzM0j1MIzDrj
asgSshR8l2sNvvYSavVZBHcmCgu6SE25CQZE1mWY3tjL2aw9uIilZyQ35c/y9xhIoVHGqCNdiq3M
GqHv+GejLeh6eAGhDvqkoQAlwm12UOwaNzPPY9J99zEbz9i/vY2v617T0l1jEHbUzXyHBog54sb0
1kltZyTTaXL69sL89om5Q56DsDtYluXeO/00wpS/Kyo+JHrcux4o3C0uWQWgd2a/o6b2lg1GxCCM
YUu4Jlw9v7vZCZtn7ubKEOy5NAG5MDKmh8ysV2luaTtYyywjPb+797Jpl/Z5fRlD4xFLw3AzUFos
g7z4GWQgpi20LnWZVnfUdg+iDei+E4Uba7hPTFmnuyJp+askvUeZAFVa0p7XmUOAWiuBW4R/rGqx
aBtcvrUavf1gj/bNsKwG3Q12BwDP9s0RaiRDGdWFM3MpGOaYjY1yOCF4JKdq/gnPB1vQZ19zraJV
SjQmxrBIu9lD7ZC3jJzRH+FskSig+bH2GOAgQWJze/kDYf+asFvj6tt1u4rQ1GylYE0U5urskbH5
lDB50qDitvg5DmgU8dOTSV9wST+mYYk/4YHlryarZl010LYymumjMHt1IlTCYcxK9qKhCY4iPH0S
ToD/vWc0tUGiL17+Ls5sait5+CNwgscmCCiOZiZzgZLM7F0bMpurC8J//T4IqQLXPulQCogY5/Zy
gk42rWLMOg8vn1A4yRWCN2wAEIdTir87MuF3Va0RbqumD5fxhHWCpaT/NBSY8tQE1GNKfLHQyTVd
6AZIHRUST9qDvF3ZLVuhqu79nd4qMgyyHp6n0m+CNRm1eLaA1TgYywkm+I4tYHkE/XL2Z1lgypvT
FAPVjzB3r5FV0hGH4u8WwgQYZTl3pWneQQcZ23i85Rm1l5yQBDdEG1uy0lxlPLvb0AMU1VXk+3VT
/QQX5AS0sOKp9Jsn/HBPSWxYF+k3zVNQILYOXD09v3xrixd/0ZWDOKJbaZ6AECHXFpL4+vkXxbYv
lmWSIxOZf9afP6mnbG378otL1wMGX+Tu5uVfKajnWJTZ8L/8LCldBbzgNFi//OaI3Deyx4sMgwC/
GfzdtE+TgqbsfNzQaNSBvM4Zh8+XCg/iSXMCqF/zN5dME2epzG+/TsqQxZ1jlL8+q1u03j3pC/tf
p5Sy6xxgnb18hfOyv9Gg0ZKICOAqQtJR1EShcYSGV9ijrvrw8lVAYScIMuf+5QAA4x7FIJO7l6+s
0vrutYH+63phjahJIGqS08sPikqfJfKRfXi5BJh3h2UBLXb/8qMe5L5VRp1x93IJuhACTmo56fbl
X9EO+RsMBVCF5jPqI6ltvBYS58tvLr0pxNBNMOjLbwYQQDVD5OYSDckz8pLmrnctf1eVqbdiZOxx
C0C2Ze0Qb4e+JsKFdtnM07P36D8zKgdadUArkNAEr3DI11P7pDr2SYlSe6rf5qZB/v1cDSzznXCa
Di9fDuywF+hp1NHz0HsG+kCPgDuC69NPT7pWd0+kEUL4Kz2KxPOXVumyPiUD+lAM43pEc/iQ99qX
Rg7HoI6iw6+hzHBRLsjc3w3zu96wrMFgcsuimgZW0d3AIid3hYaOEcSXpOSfiaceLDqYO54uyNna
A77Q1WRR90jJe9wI4efXAayhq6pgbTTVkRBlj2qBAzt/ihEbNIgLAzKKt3qFmrZPTP2gKG2ts0aL
tnHpGE8IfWsaS8F2otJOpdb9AH+rvZGvHq2RfBA+pGCT2Kyrn22HUhsABW378iXfL5ZMuXN9Krpm
lMLuIpKEOkXl1J2Qhv96GHpeHgOx2DaYn+m8CplbdOipGkWM0hjE2ujGH5rD5USsy7amGuioCXLB
hOx+6MMMZEblp3dBejAD3XwyKB4QPZ3EhynpKVQ3+LZJrPiR6RntulnyahspRZIiS48+PBeCqaNg
OTWiPLoZRTpKMl80BcpPuXG97WW7kGGtE64UYYcr+f6u/KzSChUhyRcL6ifucdSoXjYCnx0FadSM
It9QfbGfSrijpKkNpKcSVd3yAC+INPAu7ZHcixXPZMHKTt0yG/Jl3AmG2r5C9C2paiVMwYTN702S
2lLVIsosKScyqT27qW4DsbS/KYKJt6M/2AsoeodJeOE5rDl+aupkBRaiPI2Z2+zdhCe+KQvvKXTY
p45z3GplnxE4nePR8j+FxA8MMiIVqOKHY0jbqyAfi30xEZUzgg+KWxZLhV/6azm/UKwch3WXe4im
iVDW635XDxLVpzH08O1Qm2UOIV7FGP1UWWstBwBah3aoAY5pjPmxZoXPhiDRyfOY4oIu+ul2PPZT
Byii18BGNJHVsok2D6ODsy63+4+q8pFlVB5siOkGOmk/otW4FixpOdQTL5R7qc3xrh6oixoAZrUo
e5BIZPcRKgrEY8j2wqA5ApKZFlkrxJKVbrcd4m5n0Zh7ctCtXIns2RaZXGuD0z0mYRWeE6fs6Z32
O8Mdw3vy+cbV5Lj0FJBUBS6JGbMIEzRBvscE4tEoEfGzcspoHUDPiK1GW5Vakjw7hV5tRgDtG2t+
R6qRzLOW9K1tzLL0jGEU5uaAIkRRodwHQZM+04kmxbL6MPFENxhod7LRgmtqN7uizdCOtWl+TgHT
AqYKLYDmw3cstzLUAa8Z6otXDTQR5yOzyz2X1ejcvxwYkMAK7pZJD6FEz+776TNpwF40obfyUE9m
EiRVQMLujuxWbgX9bnWpKqN4zlMVYQ4LTxGPWdR15XNZi/GCXverI0CDue6HAHvruUkpM9jRXLgG
0yun/rkfxDKLe30WzxC9Pf9VA4Ny07TM60DC08NkEa7YJiMxds3Aei1D2xHOAzjCN2ftEk608Wns
P4OUa5A8xdMOZmz+bLnVJ9Xjhagp36o+fUintH+yhuHbVBvOuSL5co570i4xzUivDg6Op7o719f6
28gTQsfAQYr77FiSHnnjEZ3J1JCiyThHJUCCsNHaZw+fIrMK2wsEnRalG7u7TX0k7tFQbUe7rhf/
c3DI/wsT5HckyH9LIPn/EBxizjgNCCv/DTjk8Uv7Pfxf/7v68jX8gx/y8mO/+CG2/S+H/4EHsW12
araQ/+GHWOJfwrUNqduuZTqGNNz/ww8x/2XYlu7oLgZHxb+DL/kPP8T5l+5KXXcd8hoMS0j5P+KH
zHSQ3+ghprTgk4A1kcQhQNx2ONDv9JApaQmkAgq9NF37s+PZ9rGbNb88iBOGaLafsnaDNVwFeemC
MDjbIscFUZvNRVVzc2diq0t3iCw4MKWFzZZ4IlUwCOv70Z8Vtnm9mVDbfdF5yxaB7tdb9Lo09DDN
ub1Ee5eRME6yN0u1pNXPyum+Qt0Wm3gAANBytDVCb9oedn//2436N0nld3KKafzDJ7cd4biAB3RL
qvnff+Om5BUZI6iBM+qrKMdG5HKk1moF6icfdXrh+xsX4xRFJchaaUQKDZSVtTSyir7nUKHj+UKZ
PNkXY05C0oQytO676oSShtKn7473oUN0nT1Wx7+f93xDXt0wKWGT6DYTkWOKGQfz22kTUEm8JNlv
yxI3gdUUxiEL0/3QTijvaTvvHRHNARigSP9+XB7TV8cV0mC9rmzHUdIx9T+P20RIIBMslmz1LLEB
0LYySDgg8sJqzxHtz8he//2AIHLeHNBCI6AE0BtHf31AgmNzYMGA+ktS+/adtjLLK4g9sI3Cy965
qMbbT2cL2D6AfIiEgCT56jWwsbWzqVY4T70hOOgpeUxZTZ69IRGGxDlFS9gsKIhz/UmAPdZRS1hN
55yQGH5sI0O/A6m6qzUL+V5BuaRPi/Cd5/XtfZdSWAwfhiltdpOvztAi/NZpPETGTVFEe0crnaOT
5geUUcTxYEjc5H55yT0V3f39Nsyj0Kv7oHRBVdJRtmE5lnp14K7AC+mWvCdskXHMfHD7LLu9uEwk
yXB0d8S9oT75hSYeEV1+8KQSyHGxMTQiTx7K0exXqV0ijJ2/pOiYPFjSuPn18p3zfHsLldQdBk3X
dRzLcl69GK4h3aCt03RZT4hA3TLNT7wZP9yKtrTuAsIzRle/QqjU2MyFiZVdWxww66o24iOibpdd
iWc8ND8KO8dD16jN38/PfHMdhYlKxDT5dMqeH+o/X6BYGINpG4Rj+FZ7NHut25pJgUFeBua6Flm8
yHm7YI81yZoPAP4G5KOnp0+ZNkYbpzfqi5j/YHUp0WwSEUQuGXqJrB32aW/BtSjiZNtgaTjY9AAA
WmxKYxy/yZI0Sj+N8cHFLL1rvy2PdTas/v7pDOv1U8IjQggjEhg0u5LZ5M9PRyBp4TosyPF62JSm
HnvNr7/HHnWlosZVp5PbYtQ/WpO1YxB/Du30OSs97RZB2P77mVj/cCZQsAQPKqRtNEivBiqQ+kUa
GipdovNWJQrHqdFd6Dw6tBEIrdAesq2daydHs5tT5GafRZ3cCbPC6RGxmQ9EsfViK76PXEmwhGt9
RFyyAsLUXUh92QjyCfZ4/9ijor0/FH3U3Q/ejB/0iS0nw1lPrRL1Ik06N47GpelAc6qMeNaGmu9c
9JeP8sdcICg3C/hjFnQI5FuvHvmRbEDT0ux0aUubxD4esL0ALOI5WG9FTT9dq/sfJPyJHbC4TR5q
qCSk0e3Jb6hOilzcWVwj95WZ3gm1H03Du4gSiMcQiQfboKD691vjmG8fEoep1jKNecHB+uXPh4SC
FzYFVsTLbJgQoBXRwYi7B2OOPYzDwiPTOvZXZSqjHdyvG+GB3rELTWNrZtO01aePw+g5n/KWGrUp
KdpYofGlskJIj55dbjpPbcIwkBCWrGKbTIiNU6O0YS2L4lznsQPv2PHuUNDcFTKSCIkbifhiKPZp
EwcfcksPl3Qk0URJHacJ+7EjNvN6roTZG5xt1SYos/6G2CFb+EKRaD6C/h3IAsZ/GUTs58ZpmXV4
2oGQVVuSbp67vEtObd19SwGz4Hws7Gvjqu+FroWPgephBsfunpV88agIds71/tHPlEMTN3znyhtv
lnm2Pi8kbXcexJk+Xr0UNWBMyvFBimYnFXtEZKgYPocsWqhrdl+7RKfOb/fUHDqDvFxQ7qIfkf0X
am2k4Y9kdtvm5Lzu//5AvB41LNO2DZ1RG0yjw4m5r0aNsXZaUFTExcQT8kDYRnCdLHQtCR2ApaLg
sDUNYjRhP+5IJDrrSPnht/+g6so+qO2+/v10Xk2x89mwnmLJYRouF+r12RRu1ASYNwHxF4bajBl0
6TCgI1htaHjvx1j71nZOcfj7QY350v/2ErP0N4l4taRtYtCyWIH8+VLYKkyCAqDoEgyYf/UmMKnk
/ARr0/WtJ0vrviA4IFSuSrt9mflHd/6Gd07h1VL41ynMJ8BwwtD0em3hpD5PqkcWSfgFjxOVl0K/
9ZK2N/2+7jQUUCccbLr4/2/S7HZBN7bvLS9fPaCcggUNEZSTsAnbdV/PH7Utqz4aC5/gnv47YLlx
CWL9e4IL6J11wqtpeD6QbUpXMHDaLKjEqzcBJzxlDXIeCTaPlmMcP7eYNLPRIYueGJlSd29S1N+s
zrv8/SL/wwckOBI8o8XR6c/PY+Nv6/Ze70edsQxZDxrtGZ03LlErRST+8F/vHOofPqPC0qK4pWzw
WHT8eazEc6B6W06wBMSB6YQoinu7tyMaqB9g4H8UAxJR5BlihxSbEGsb039u4ivTkIt+bk2NIkSQ
fA3MIt1DeiDKb1FCOXKw1J/FHJ8mPDoiRKW1a/yp7kkT6datCMwF2WVd46SJt8gTqYPqG1/l47Fn
CUjFC7tihUyyVGu/6i34PT6sgTReFzTlZGPrNGnQE/Y1CQleYMWfZ28x9GlrHzcF4ad0gY5x2t7H
rDOWQxm319JiKDbNyYMtr01rhPDJx9qhswkCu9uYKv6mWEldgC1N6JqS6Z07+mrByZMkBP+3eWeF
zhb/1ZOUzXbUqEa4H0JAp9Y4XGXlLKxOPVMTjdauTpbLOzf2zVAheGJZ4AruqXzzDIWknxGMxiLG
KLsn2eJXSgH+8N9/P8zbx0dQVphXc0BPDPX6g0VhROBuABatMSL2OYa40c8FVK98LFjeWmB51+r8
IkIQb38/8psRmEuqpGtLzBSSK/vqwQ1bXSoYoP6y0NQaNwedvnDyLsoWwzJ0qf/3LQbuRr03AL5a
M8630jFB3jA/uiZb1lfHnUYniSsT7WUzmoJQZSCVTlIkO3q96dFpBjKeaTIjX2UkBjNKoHPldpuG
Rv6W5ebsBa3v/34ljH+4FMyJTEKKIBo+9qtpoctizYus2kfxkaWHEi1rWanqoGvwnSZHkcsc6vtE
L5MzTTDAS+jqVpNPDl2R5za9Rc3e+JN3RK1/HWHWgnEgFlCZJNL//UTNeZH55/wlJC+ConZkUZh6
/bSk5tCrUrP8ZWc7KLlSBKW+6ocfWjoL6PQLJk7EoA1A1yDWiZ6104EUGEgqU+R9WweB5y4r1zNX
sCaOksTr5SjN/BROkl2aBsVoQgrFgr7lWx33jKrSf2cV8vY95jJDzjX0maIrXldUUjqaWFVLHAPV
+GRM3T6skQg2TvPEjyEUE++MG29nAgcEG/skUG8seexXD5sR9crvghHf4kTsOW8xtJ7/q7fYcRif
XmoFSjdf3xd6jwMlqBa4IZqwxei3H0bQRHiTquxc++tWanMqnYqPsDrj92agN8+EQ9FAcFX5fG8X
+n3TKB8MJJe0jg7zR0z18PD+QPX2zvHMCck4RSUMrPyrK5nYdlg3pSBmj1g62hE7Df1tACAwtUR2
jILm+9+f9bd3TrJzZ7vFU85qWr0a8WH4h1XUuEQOQNVaaIXeL4VNEf/9TzYvfP98qRiAaSAYbKvV
2yM1iFnDHKYqrKksQ8LW/VoOanK8C4JebP7+uf7haGquJoKsZtBFxsrZ/LY2QQNTjl49gD+3x/6+
Tdd5TYkNN6XaJKru3nk4zLejLTUgwzAt1ruMbGK+zL8dji1iCFQK5SEd/gWSIAZWzwSKVUTR7Fyv
rhXkE6jwLWQqfUguQ5h8TRz94tRedQKZQNVAZncyMphsZfGt6+GBNukud/0Avmm2ouOYAv6vnYe8
cf7dCflV4L//dQ9+rxu/nRw5Y2r5LkVQF1fmq5PHJ5jhk7S5VuRMrXWtyxmdpm6V9MO014MwXZFZ
1y5iy3pIHJqRf79Tb3dMDgt05bJToVppvxk8rHIajcBjsMKV623lqH97WbRljk+CtNtvC40gVr0y
H6FFTPuXYLVexF+LtrHuRU3+0d/P582TQ03YwNNDPUs33xbdQCeihXOIaLby9sLFwB9GnWvtQtCh
e/rOLvbNlMjmRDjSpfrJM2rPTPffnxttiqtOcDQMadM9xQTAIvYzYv2NFT/2pEEvilG9d8Fftwks
CiuKi61ourAkYm3w50HbIuo0Z3bQjLUtPgGvrFd86ujkYmpcp3ofrKKJCoxCrvrNrLNFHc2IAuV+
RLhbnMour49hdhsdeiHm5F8V4YEt7ekCfMQ5HUo0XrTx3itnv9nQcdL0lRiCXx7V15ucobVq5fgE
i7cB2k6kZNfBTRs6ygjm3aYMVs5ASBwxIjTfR9LOLVInsCP+/dl4M1pyEqRsWoS/MxW8WUaSDaXY
I1gs6b2UhD0PP4+ewRR2VfTOGsT6h0NxMOATPIRI3F9vrjz29KDLgZVNbdDu25/EMiAxcbaTSQ9m
SrGCYggPHxqUFl2AtyylgHOIJNYLt27OdYOGTGUxNu+pGRYC/+juha1XgIRAP+XcM7SQu5QiiYxw
b8czatHAKQFXhGSmLEPaFCOuDApCbCpKVCSyELyG2fwxmChWsU8zDlPUmu8NBm+WXjyWdCwUOwLa
F7Y+j1W/DaQjYuYC++P8bDZiw1qeiJ+0W6EEF3eOb+yHIjVoUWfjykPkRBebAPdMWZesTuKriXCg
aNzz3286lnEO+sfUxUnN2wZXstFmRfjqhan9vs+0gAGyrdD0ZgU2ZOV8Vi2ZsRiJ1IJi3oXyN8TH
0FEISrFHEQYbZO292dpXYbl3NtrTXdgO+VKG2FoZbz+GWR1fEsRWXeR96JwqBZeco3/WQUPPuVF3
VNJMtNnu13gczSvVlMBk3RjaUbcjrSogMazfFWPifQx73/zKU9vv0qpTLEwfRYnVdtAQPE19tqo9
T8zws2VfsNhHkw5wxsbTnbJeupTItHDX0eFgciZ/sHOLu9GU37OSwLlE85ZFN7oHbfJw63rCXkCa
sbA8sv2ti+xJaudENlAnXULEoD3m1OzrT57VzY7V0MTN5Z2LoDm/MKGHSI8pfLodhiUqy2DTz6ZX
LiihqJNVdNGhUfqdg6b6+6rH1gcMbQK0krjHtAi2ogbmqNn6c9drH1vDCK/QvMPrNPg/ZXLqIvC5
SYykN05zAGfKIbAFGST6d+AMTTIRM2BFao/V4wOgf3FI8brCU+z8g+qiZFl59bhyUHBgcW2fgoTS
usYsv9PyxMaxGI9PQS1nLQi+iqwBBlTZj4UJwswsNF6vGa7dmsI/BLZmHyI3JtnQggsdUa24Ny3c
AVOWf0/9Jt9Dh6+WOgWoS13kJ6usjyZ6eMyBtjgnNpkSDMIEcicmjMtEu6XZR6ea0rUTSeusivRe
IRzZxB0QQM/ywGUVzmUyLA0QoLaJfVMta6PUt83oqzO+uVuEDGzXxupHiw93L0j1CWKKGMhPgZZl
UX+KsD6ak2Xf9TC+Fr7EXeePq7hrxmOnV/dakNTLCIzLtkhsZ1cH7IV0uNd7k9TUVU7li9qwZwEC
t75pZKfd9AD4TjCE+bEovXI5TkV3Z6GD9XzcZ7Jxp2M3WWqZtcq4s2T0yXJHJObI+o5VMq46TfeP
/8XZmS05imzb9oswo29e1fcRij7iBcuszKR3wOn5+jNAuSvyRB2rfe2+yAQCp5GEu68115huk5Qv
As+skn4HYooNwmEIN1rQyF05WYy6mh8gaYOilKTVh5WJ/M5L7F+2FebXukIzS/VfZUB0K4T6i+p2
jxrz8dW0AdG1/knUWnUOtf7RyeFnV03u7JElUeIInXx0lWqd4lHKNA0ezADJLQ3lh0LNNWieUl8E
JeiAI8mG9l5rEVxnErFomcIlGV2PYltLS+5Vr6PsvlP+W5zvHyMTD8GpR2SZlCkzhK9dILKpqo8b
BwqMZuwDjfF6CUN6jR4PrG36X7ugfw7MON40L3CYdVF79zWA6Xdjodo6g9oKQheoT5UoF6XUiIHl
zktQRCIKKJeCzv/S1/0SBTO/Ryt6aS3RLoQivv37c/gfUyNOhzEqAhGThzFjpv/dNbiOz93lYYpB
OgXoQ5rmR7VK9/2EYCwTN4chp779+yG/Ds942BJwhJqoEsLx9K8Jzlx2qXR8S4HgB6rL9HHcQ51t
HBh6UMaqr5tC72Hl9s//ftivXzSHZVRI2p6sI7KIrwqW2FWi0ao57Jjhnpu5PPCn8bhL1PxBtA//
frB/ROs5mqdShjGVIJikO7+MQX2wbRSnq/6iFU1+9CgYOIGPjhdqQ/mhcNVyMQIu2OYuo2Dq6vlv
aHH0X/r9r9/tdA6GTbR+EmMQMJuGBX90+6ZMGn+Y+G5zt59QfLI2MF03Q02h6IGRQAtR6r8ELbSv
Q8r5oPy4bZvRCiG6Lz+oKM7rXO8ZUrYKwVU/zjAxxgXZxTphTZe7xGVhowao3N0wyL6LqDiIKk8f
/8vt/zrQm86C1C4/XQJO/5wXYxIaFBa2sYDGRxzrHWmsDGYmKG4kaXOZbDNPkZcub7NTKlyxiYcu
OodIwRf0+I+d6JrN2GjWKnd9e/H/cW58HfYUj9AICH+JDkTwrVzEn7/n7LJwG2pYgEjI5il33bPq
JeUR8PUPyhvzZ1wGqI3ej+STwkJRXvEsGvG4oer738/q63R1umGTIsJ0+b2QW/nye1UUqcVKKWEB
um54xgAloahEHZ7hm8S7xCkxR+xxy3aBdXkIYv/94F/Hp9PBGZMTnTGn6NrXuEISF1ih5w0M2I7U
M1LNfh3knvlfbrxpz1qtP8ecfMUqgjkulekG4qgv/4hKumYc5tQiNQKikxkDOHS8B9tJvunJ3lfV
n0ZSUhcpIDJ4hvgZpoA/00B/Jz72Vx2Kb15FBVJr2uBGKfEK/Tec+cYdPkF72fkAjTHZEdR1XKQC
fWT8FaQ5NMCyLSd4JMFW5p6rNOrUTRHm1J8GwtkHropOzoI54ljqs6foP5lCM3z1YaglnpZTeI7F
fQAMbTSLdQS7jpokTDtd/vTrdKSYmunbma910ebBj9TRq12V/Yx1NaO0EEQhKcy/tKSOt9qorWoT
xEIoBEy27hf1Pu2hdMw3P/KbHb4rR9Ue3mtgryfIKVvcQIjPorwz7EBA06Rim3jkyc7GY55WhxYd
1LEO/XecgaZeimr/MbMvjSW3bvZWqCZubsUbPuDeXsZUhxlKpGxJ1F54Wq7TqizWBTpjDEIf7I6A
kmrgHahG/m7U3F1bjjBuGkIydRtjq4hyblf07rrmN3QxvXirxs6+bjt3gxarXiR2+dir5lMEiHK5
8zr8e01Fu0bF8CQwf6xH9wRUKF/nuPNuB9f9TsnOQyWNH8Bl8kXpVRe9Kp57ylVNaqMpeL9YUYFE
gxzj2DpLqcb9Ngc2tax6Qoij2mfUSTjaso49wv9juIRGQcG3q219JJBZRu4u7Yy9dQ67l9BCXo6D
ATt31CuUgrGxTUmvYyI78BpU/RmlnyNk+EVohphNl3LXQ2NZhCHkoADUC+UY/mNaMNr1Qxlt2wjh
gWEOuARm1FXV/nZUhmyZ6alcjwUEY7VO423dZN/qLH6bIvEbIYJtGgXZutKdiehgYNw6gWjLMPjF
xELAvcnf23agKspoQdgE5buX+694uWfbqaZwCBKJga4NnXncYWv2rvtmdarCcSU1/JPGiq/Isq+O
+00MY7tjINGBD6JAwS8Wmur/qoxJ1BWH8AL5QVIN7a9az60WtsWkgkq8tS6AwacOxQoq+FGrbcdl
lsp+FwmRrayxWxZdbi0LcZeghafM15EUa2uvakyCJ3fasz7Vv4YiRUqP3k4x4ks2aDt4lWJlGT0M
SNi6C8/oD7rVFIvELB8HW528Yii1chYVlkiriokZbmb5U8pEsSOeGYFkVZL2KgEk2B2D+Jy/bVTj
cO2Hir82zLNp6WsuJuImU20kvL03wGBlMldTIDmORILqptjaCeL+ALWI1NKNZYXPqHPIy0ECXn7H
p61cKQKPHD0S1s6vkXrHar1xLeWn7iTPioxHhNrZ2pV4bA2iv3eK6qcv7O6RUrWPjudYysz1LRBQ
Bevuh6JT5WvFOic/ynUUW3LptTWJkrIrVmlPNUjjUIja5Yy6G1QCMCu1ov6JI4eDVCnsVwm08lUT
vrdlpS/sPMbEbVhqsTqxYWxla4+o8lMrzO6rcAjXoeL9nIpV1oAqJEz75q0ccDfGjmrn+5CXZatl
ZzPaUH6Xb1srgcyhmOWT0ya7HvbAghSvunBA/ywR14DmTBr1oFEfSf5wOTTS2ncdpXUxdxTGUrsw
O5D7bmYE+7ad6A258ibhyS97bGz3SThWkAIZvcbhS4xh9UqvcG5tbdInbf6o1XAyGjsjlySoom3T
Bj9pSHDWYCLCZDKzUf1jzmNlI53JeaiZkMP9U1U120CPgZIhL+iJNtAPt5uyVV/bFO1N1TcUGePy
jb963fGg8NrDkJk74EL19w7KcJ6mO91y7e9056ewcv0Xi8cWFQyYy0K/8hmaqb7rE4Po/FU+2M4h
AaobpVIs2l7AkcTpaqES0n5PRnwMfABguyotOzyM4F9Xmndsw9GCvaK2+4CA/XKofcmXTNlGWk/D
ardrt2WIkMqCDXQwppfSLMqDk3rRpleHYlGaTvEgC2bhRhQ8zS8BfmTkgRwLrLR3kRVQaIZL+i+g
BP6dr3v3fRwGx3kpQxNwNxLYQjQpk70dKsWVp2x3zlr4P9OSaalLlwK1UdlgfAiyynB3UVT1/OOK
4DVLeWKaapPiwBWHr57AZq5xpwqGUQ9eczFuRhEUjyP5jEcIOkQ32h9VJYqdUevdCX8mbsX00tlV
d6IEJ2pwKexxGRJUL31+EoRBf9tmXnfbMB1jLFRV4+WPdXM78/LctjK3WNfyMuR1v/vSzLzxl3UT
kgjtZnoQlrfKR5O6vhhkyvziiQFHuDbXCjjE0+vnR/M74Yj7ZoyLXawr1L+KLpsI5bXUsBzQKUZp
da/ANUQ3T/PL7XOKgH4By/U387ru70+1tCMzHqjlNskpSVcL8Veo8hhLIqu+5klLYVlhiY2mCe8V
H04cck3xlxIH8KQDRHcZWp9DRw+9cQNPfzXK4QAdV/zlh1VLWN03r44n3H3nU7hn22n3WingPqY2
3JbaFBtk+xX0irk3qg/XpazrqdM665CW/GH90XAOeBGKN6fiv23HwUs50LvAzqBMbVofRoa+xiUh
2M2LRglnEHrQ1Za9fS0DBBTTVqhDot0YZUzWs1G8KTWs/9Y/A1zsH+LRLc8gEB66En8ClWzHY9JH
JABjL9qHpQwfkbQMZyGce6lm0JN9Hy8jrLk86jLZOLYKHALaBmkbS3MjaESTpcS7nPFJe8UuWn3W
fzlxn/8MHLtDCSPFo52pYhsqTnDQJrUojJxgJW1ZfIxtho1OUPwcsuCZAE/2avcCi3aA36c+YsjV
ZhAmU6UPXqwo/D43Gw4YQgXW8M0qM6yDLCe5j3o930OqB9nnmMlD5FQQs41c/LD1w9x8XKoAUqDL
P1ptRYm+3tYHgJrahf6fCDS0iHfTqw5z+zxirxUqmVc81X368lbiJaEOwLCdcBNGOdXFMrpdoed2
S7vMi++j11ZLOaRYSDJMwbdTETvAbvxgyjJcolOunhpRnRUKuBb4yo9HXwrxjAUQnn+ejaI0VsWz
j5vTCsKVup0/VbC62sQRjmTutDHoGXNrGj7B6GnREaa6R8VTL+d9ew2zx17yVXuqnT13Br29D71i
/rCmfOY+0LLDvCeBlvaRLoGaQNqZX6T7PAy9/zhvDTNn1wJmuc4tmYb+kmHIfZk/K9uYkQ3k89O8
XwxdCJsWxb9dQORo2OjEQ7i7nUQJ7yTExHAzb5xGFRhdpnK/L0ACAm5AAS7nje2YKJ7qG+g8p9My
gIiei1j+yG2B+xhVEmsnjRn6hnUgTr6nZ7cXMijZCQ1mCaxVUl/yuQ14FydZzZvf1ir5NZZFdZx3
+Wxh3oIhZ3Zy44kTdftYyZVNlyTf/mjw9nbe8Y9WS7wSMJMHqjx/YvYeR/1Hc9NZtr29HuPK3M+f
fl7HvPjHztQky50QfH/TXp+ffp7o/MH88nktIm3spUPUfBo+06tOt+l2Mp9bf37SaeOlwblnV9Xh
JYr1ch8IUJhOURrnrrSdYdEC8FvUdRxtlQILm0NsIE+rAUp5Fb6jNUOeLaY0AeZ5ZTesPvdW/ahY
VlWGA9fnJ/PHjW5svVLiJjw3UTqGvde14oRFBWhSbzr0vJ1a8TeoqKlYxl0zjfb/PrN5G2UM3j0p
6Q7wN5PbNgUyq6PguS0qfmOsx9Jql61aXhD39afMquS1mPLiDKhhamsM0oeypiyYCIM/luKUok6m
BpPN4sC4iiYJTy2JsHBZlvaDm6fu8bYI/fqpBIJ1nHeYm8Rp91mYDaCLuUlf1SlKJ84+tza/BCJ8
q3s1+92G0bXvYzeEty1up5XYH4Fmu4fbUbxYfg+aAtDT3KTMgh9+Loffi2Xf/GT8Vf/emDQlSE58
PQ+fl+kVRrioHXIcv08qxaNqJMa8/zyrrgZTpBL93d+26UNmsxTSqfv5lOYNiQpgCgIodH87MWwB
S4L2mfy9D/Es6q0bN/ujXQWUBwHSOLqtm2+UXY7MfIh/7z7bTrFnW6Sja+5ubbdGy6BXwNQhzUuG
sdFcnbkB86bb+QGwMZn3dVQJzXclNsgoCmqzb23evsEaQ7vOxTvg1iYzaGVRIYyHBcZ3O78YzEWX
dhfb29txbEvi7jl2gNenX8i8TePoYFGNugecO/0KupQRf5ZU9bacj03BHx4Hliz+aLcPkmbZ6VW6
vZ1fohORGPDt2zLv+90uiVH6qyHxmMRP7dqKCyezLqzfy1VISS2UEI0h4XQPKo9ptpd3/ebWZqNm
SDXroYYt+p9zDVQ/WGUoKTe/zw302QqIU7aZL0XH+Luv1fumdqtlRue8rc210EqgenW4jwrZXEdp
1ReNWf681A41BbAtyvYmifyzLrutbeP8Rgm04Z3N/73InH/rRY68Jn1WXQeLbKjqDVvSuHiVzovT
Frf9u/98eltMWss9W5m6nXfNpv3nVQHfxGeT86qIVSokknXhpdrKVlt59QjVnpmWbpXp6PP2AnLk
xRDOZm7LP8gOJ5na0M0Nsw33XFv6rd1e6atrXLbueWp3Pvq8/7zKj8w/jv73jvM+81Zt4DjnaavP
VdnU/N873tZ3Zki6KsB9vMi2mkbP40ayuFZW6160Ol59rvJwY7/08TcPJ4YBA50rOZ3umgfKeOmV
ep1buXYMU/E8X7aWE4QpgnqjUOy57Do33ZZSrWmXOz9docXDDcRtJvbz2bqDa59rcEzz0nytWjPY
57z0/vOtlFj1TFv8/pKmRdXHdnq6r/O1tJlvkTlVfn+r3bTFtDi35gfyl2826bktGb92VfxB0lrf
DKl0t1oZ2tdGzb+h9DTSPHn3+yDaxxjIr+PMdd5jmZ2x/TIueRzd1TxHQfYomNVjBLzzXWiume+m
C7NQr/2gpEdIZh1lRhQHWkmtvMMhl0vG8cqJKpb0cXDzBwDaxJyqUT+nTeivhiEBvaHb0WtoeEuj
LoBSJt3k7AuYf15UrK1VLXWCYm+Z2Wd7FdzoWrqd/45E7IRkIX/qXCcBj20a4Bm84C52SMBaLThf
YGLyPnTy9s7pGdjP59QE5CAxRg7OmDIljwQmHoywsTZYuxIg6sGxtVFnvbgaRreqbo44uGRi29dJ
vG8yDInB4/SnlNqpBt0Wb+dl5pS/30G8eq3teth+rprfRbKc5u3THvNuRgV7yw09bXFri2x1f/pj
n/kA8JbLEwKxz/W3Zublzz3mxbKEfmH2KhOK+VCf+8zHux3FFJ7Yxqn+8bnz160/29aVgmBnmx4+
L3HerfRwQ/rjUjJnIgkHMKr+uC1fDj83oTROtU8cd/d5G35f/HT7Pk9p/riUDmRIxd3+cYKfm9z2
AwWOT67ZY+Q4tzC93Db/POXbscbBPWJ89X+d1deTLnpTUllp+uvPW/G53/zudgyQU8hehv7HPy7n
7+9y3hpfMHufJy+yje5TSPrvmsRaxVHL+j6Ls2zXDsOwt8u0x9cPv0HfNp2XQijf62Zof3GBuV2Z
P8MoThYqU+TnKIf8xxxVPQvgGofCJ8Lb4yiD6kqjSkvPu4+xCo5VGXW/7DDexplvfjOwEV2imKkf
TBexDiUG8dEzC/M0Gqm5bko5QhljXB00Rv2jJtXXTgeHB//ihm345hHGXsXK0NxlWuDuBHrVHWEA
gA7TB/MmTHrg5cxnPFV5mtUPS4TUWFj+8DRGuOkOUWCe5gN3SeRtrL5rHubTmk+wtkMCv+weD/Gx
rO32A9OdemnWdX2dL5HkSHmYL9segQG2IOKfM5ISCwfl0U8N2uwQtb+m++ZON3AQGHBHfdddqD8Z
933np7scNsn9fPNxR8/f8z64v90lM17ZwLb+UkKSE5nutI/SAH4VlcI7VgGwcodExaZ1RPfYSIql
ZQl5DiDVaj7j6XslZ0DWgX6R0o60PEhK524vQ9HngF1qbEbLLt6r+HlhQSIuQouC/eihJRmNyTU+
6foXV62KVdNWOzfUtLtMgvkFV+pRQDfSifo+1a0OSHXFt6h1ZY4Ebi45JBbEau+x1zz5Lc1jLB6l
9RSODI4S0wvOWheVKEjpRUVrDrt66KqN0zrKAdYlL2r7gXAe+Q5kzkurKSBGhLIrSxkzBmrF++iU
77ioFD9raSwdPLe2iBbTfZIaGUlfHVShm3QP0UQNt9EPjXFQrmPH7M+Wjv1ULz0Xuy3VoHjeN87l
mJvnqC/X9InRKvAwoMowZ3nJKvPQa8Zz2NIO/4PkEX1TusrGcktJNlS7kpQGxH7jfMgT/2ny5kCA
EEFDF0xHm1S+qJb0uDkCx6vB3gE/o5C7rYHb1ckz9pgBiL2pPngoHsHe/qW0mbXyFa86i1Ct6GiN
Yt0EeQtiMX+sXXxsKBQaNoGhNFuY1Bg/0oeZP4m+vtttKl6xv9BWVBB1lzLOk6WlQ5bgxJRtW9X2
fZ9koAybNvhwKUDVGr8EjmaA0ewcoH/TC8EkbSVd62hSg3o2ZBqcB/tEPNY4z2vQgf0QTjZZQrBK
7cRPbTKfMPMsPArdynce9/UsGflsDKVNMFO/r71MWTYVI0lNUubo+KJ/IykVxQ7e1r38Cwrk81A6
7bPeq2i6gUa1aH1uNrklDEvA6pQfpe5IGYITJa+AwyMCZIRx9eKUNVI5YTXRnXO76BkPPLmCaJwJ
Q+I1oR58XSTguxWGQw+FWETUZixHkqavZaYqK0rurF0e596rTKJr0SnqNRTUoJvIZy0fOLs04njf
l+OZNDGKBj2KF2Xd4choEwg9pwjea6HEB5BKHQ7gmbvoIy1+DXVkQ3nifK80SGB+qeOmMepo8R3d
3NkV5qaBlWl3PCWUFRAwbeW0aniPfMr2Whwh4UEn1w4DXUf3d7Vj+9/L2FmWwGO/k+NH/mbXxr3b
9+ausIaa4Kkuri14Td0Mf5SDSC7Cw+Z11JIMsQ1meoEAmTHfoqIIyCZigLPJpptVKww8QAilx7Ql
L58XPH2J529SUY8P1EIuQdV771SJKwu7JFk2jjgrUILLd9ggKymS7BpkXvE+tmaJdUAkiaCZ4mRI
0EjSzA9xuYoHQ56Ie697NB2bGFX/PlQAvwEXvuB9kmHgK+t7ivbcPTxRe2HV9gbeXPrKeGpcdYN5
YFrrPDhD+Jow6f3wY+kuiYEXJ+N/rScS+pbWub9XC0jlK9G298EgxUGoOSVzk/+LWivZpnMZEVaw
Flaqk9aHJLbEAdsQ1OKBvLcbG590oz/pajCcrAGDgwZcK3/fO68koFoIzzmUcCnvqGNfS6CuStCt
NSvL3gGGetsxL8A4TYt1MV7bkRDlKIZ8pxlVtUuaNt2NbuBfIZdN7NVXpR/k0/ySDk/25ImJ5ZFz
LKLYeEYvwWM3IcpWZtyTftO3JT7ZqtPuYPYOKwpW8/M49quGkeHBwe7mRLLJbRZj7oJA8ReR0fmv
/HQCEGDGCwUvdDgiy04IHIi3wRleyqwwNxDdzXujQYKr2dDzjbw/6lIHK9srHVZSyXuQ228TFK2x
TbSV5OwedNWdTCIBIJbOfUYd6X4sivBQ2pm9wFrEfiBvw2jAplK2HaUD9rN41P0Rr5eW0M+gvCck
BiipMCBWk4NT6oc8Bl9px8XGpGx9w6B93FZeMG6SQlUvrcH0pjPG71hwp0uMBJw7r5LY/YmSVLUQ
b1YFWpXnPvnN13K6d8UkDFW1gluV6fptUdG1fUvCOJjq7kXh8eyz5L0MXTSNJF3ujUS9Q0JYiHpd
D2H4RFa6uGbGuLICzX+g53isRwt8feSoD4r/pDoxwP5U7y9WoBAnLu84V3Ov8Ng6arKONuD9SH81
6HQwD4S8lQYHQrOXNBTOe1Twgy9keSp8kaNgBaINNDWWAKRw6nhqm3Iq3JTvg/U6xJb5QQ2gtqbQ
pj5YWBEgocbaqCxc6F+iNtY12aVFjFZ3E/OUX38a6PaxoBgseolCfZnZnbwbS+gbQ6nr9351x5Au
21ZuDiAc/5MHpItPVlZ374ZWt+uOsMN+XmTwYWZDg7eOq0Cu1jaYEIq3IWeKZgRWsi+3XOO4H1Pf
XROaxlHVzokwBFBoqa7RznYeJgTYSbqYmVYctdoYMM6zwm8pGe+mbJ214+I/H/cox5SysA49VlAr
y6tgcge+fSJMQSBKI8wofJxIVc23VzUapIPl1ZOpqLqvxxx3SSAP58oo4geYrIiWDeCfbsTDWmuw
wI6G4kMUaGsSSa6SUO8TN5NaWJxQ91TlJ1twhubJJ71GybmCXWRsaEDEq3RDh0yiJYi+Iej2nxy7
2MJzUI4E2MOLS/6UjC+GqNITyjWGwUwefohWA76h+CT25IAcmV9y44JxgHmc5atB0xylV3HtuGQB
cwzFM8H2S+A12tHHyIsAUIJUXiQZOTgcYo1k2Daunn3YOcVqnlgqmQg2Y9jFRxNruL1Rwxb+DogU
g4HUlBfVwVKi50/NqA4qXheOp0hgpen0QA0SQE96ZamXIj0qdVXvsH3Aozfz0fZi9imdElBIrFGM
bepig4igPCTYGOxiq35QKkrPc4zEL36q5U8RsVJiV05/l+GNvcxyfC/oR8Uix9prF7khMAy9b4+K
XlH5lpPIVcjYl4V5Sfxyo9YjYv4AMkgcQwapYgtzjZKukm6w4IHl1mTIFB8jth75Ql3ZlBHz7NyU
8gPB5viSNMW4IYKpfzMz53saJXdB4g+klr51ei8eHJ+RghvKaq1BuHwAL4lHAgGfhYX6Hc8HQfhO
SQ8VGJLOTYaj1Wnxuvft7hgTCt7kXvQNDDcUvTjBlZVsr2aMYtUprXIolCYnEOoLHFgD0yIZNdjL
BrXJClZmdVdJLDmqBs5l2PRAhntofnKiCbYB2hZ7QuTL1lN/uC0Rbhtyqq8TtTEn9IkK8Gqd1op3
P3h7kJ79YyIQiGkj2uGuGAwI7rjrSKpl7sIWa5DKMPdtDSfD9NoOcq7jLlspjW2OWCkfQuuEYzXj
DGk2Z1zsJFzCfjxKH0MOxEjmrguN+t5PcP5KwiBfONXA4Gp6OqWxYiwx2vDtJYNQbzWE5KxGzZaP
fpZelE4EhFXSSb1K6kwDN8+QX78bGAQ++qm17tTMfbJ7Y0OsoVkBwCb/zUhlD0MsWWvx6L0PnrgK
nVp1R7GHM5qNcmFKC6MozQ3uqdi8K1pNvzNHgIUxnSolB+NPWxDDcZzhBBmcr6Ma03W9CXLZn3vs
EldG7mMzXNxTu3oQerprkRi/1To56xEV50YqZnLki9ZXAyc+qP332Mvr+1rNuzOUogvfPKNx4Gof
JICwvIkwGTAbVN64mKtBfKa41rw2Oh4fY+Si9cKu7qjId4NH77u+zD27Wea4rC3LLh/WBb5MH8Ti
OHlZXijY9te69+LjI/zdgj7MuKMZNqmNHxuifx11Mv100vrViqLqdolVHAmqRgNiZUbGQVeQp1gE
9c5IHj/axitfGI1QHx15wT1cf2YZ2ohpT49qoRRudiwPSK6NZy/C/SrOSXBgt9JjVv2ADK52Vwlz
t4VsjH3fhqmxBkhiI0Aw0c+ZzYGy2ObQdyFzgOmdAHfFkESdmoZ7tcpF2eLzxMeKN7SHz8WERM+W
nn/jyQT7bsYof7x8rpM5UqzUbpxVEtfdoSPjCpfHxgenbWyEK1Bp7d7vmIBkKi5Qvn2A94GDnOiV
+6ELxnWUWs5drLUandy9GfrKHpzUTumorx7t+iIQ+Ae5ph01RFQrtcjvXSoCCVD06rqJcUXUqg6/
nLZBjxKlQMZxFGZe3rgnTz2VUje3qRkeJDVuF8F/cV+qkLKr6h7lYIudMHM0cOHNNm4qH6LNVNAb
K/aL4ThUIxn6MhFjfDYL1GtxDUE/KhFEZZD2jkHp2Nj7TuFLC519iiO3M/gfmtgrrRGd9NrpMX4d
h3Vq9lew3fGudN3mRDmcW0N94O38Ekdlu7HIjU3J0xTnG4YdRXOizo2RRoFJzWleThGXpIVh7yAc
4wyAgsfchEb7U0aSxdzM6Kc7YkiaZ1XUxsX1qZpe5sX5BYV9sVJUs15iYrjVPbVBmpNVqHF4CaqO
d2GF3xumjM16VIsRed00pgJYB5IWyU1iDw24+mmln5WUi9bDOqMk8Rx5ybA3EtSPRgHCDbufHs5s
1m2sZvTvc9RKhcUcuy7xzAboYBznd3Xqiw3+Hr/mJc/JzN/rp82+bvv3Op1xULmYP0489ei7TbHz
hUb5zpdd6FT/pRkZcvKx1oGjnXf+fz38fPpz015N/Rdk//2X486LX9bNOwhrGoLMn5il7a3SAKbw
H7djusQ/ru7/auez2UQWy143YA/862X+cUw3BSPYdZTfFxg9RqZtfAeYixWXmZZXKw+Yj2X2sLaS
If3QfIUkoTS+4wGrL6EexheUWt25HKCizrvq4Q+06spHIkS+DlFDHpleqvdY5OqLeYOw9o5JUHsv
jenALNFDc6e4XvLke8XHvAHj1GDBnzJ9xJSy4i52I75ipfJKqH03b4ELQbA06fHuxsBRjqWNuHzM
nOS7k6/gulJqFlExKmzNOCVx7l8K1J63swvCDKHvGL4TJ4o3rtaFBz/sxINwDCIF06WXWf006nny
bGZmstPwetxaGWY3WtTczxu4FaiWMJL9tfb8/mAOmUGHbzvv+Ewt53ujN/24VEL6AtwryjP+mdFq
3jVOsMhwi2+BJZJ1XbbNsYkJAVYKKOvbhSXeIVAJ2TO/YhpHaHQ3ks5+jET0fd7AUMufWTTUj9hJ
ib3peMYGkrH+6iT83KbvJZMBOjjHUe4m8NBRdCXSZ+aY33zmRtMGAWZEq1SBnWwl0rjAc6tvtwYg
wqpH+fpehnRgUHPFweEvdUVqwnh32rXxwkd8GKpnKvWCHT5Qzra2MCropX+d2yagSag6KqyrHufV
Qelxt0v6cXj3/XA1b9E5aPvqpO0vgYkuHAZYtqKnXzn4M721nr7E7UV58xHSbLxcaruQ7ut5qJML
WkHvmzNhzDiGfklbGSJVKdtlkIbeN8XRD0Zkty/CRf5W2QD1uz6J39D3r+cNyoKaYZNfyymyuTdh
nmGV0A7ut8QSL4yrYvxfiFN4bo9apxu1D7u+mz9Hph2uA7WOjxVU9ofMr8mKzztGfrKgANK9GvhW
HDHMYy4wfaAXz6neNB9OZCYby8W+Ie1l+dTjlDd/jtExPsxRbd+JaFROtUakDBqV961poZgFvvOa
Y/K7lZkeItpVtBffU/bzBq7d91DcgERTh+Jc1KhEjjvdF74YTKQB1RORs3ZOaBiMm6vsPWPMOe/p
BXWzavo2Olll755cV3ksMvciCpk9ZkJJH8tRQCLyIG7Ni1Sb+sdaL37MS7cXm2lZXI7t8bZXEkaH
wIPwqOqtlS9j4V+Fz+iqmNrE8UTukiiG5CyN34dwFSRUSsFgb9qCGD3Cf93AZHw6/rzO9B8aaO8P
8z5mJdp1k5jjet7AoQLm2kR/fZ6yJXZpijBYamV/5HFRv+aS50Mv0scOQcEDJUHE57P6taiH6Bhj
iYEAl8Ushh2jlfC250U/ZzSa5txUSfL7tREPbgJyG+NBjD5s5X1uuW1QypJNHlfzPohbihXudP/D
2Jn1tq2kW/uvHOx79sd5AM7uC4maLUue49wQtuNwHovF6defh0p3J/Zu7HxAICimJFIDi1Xvu9az
+t3lOWmrPYAyl2dhgQZiOT2PXu0T5ubqWDSkmV6ehGEj31j1DOGfDyPTCPqrSpUZ+rzf2rJICy/L
uzoYu1tJBfryJBsHwSHMTQLJ5ic5bTCtJk3V+HnwpLBjrl236PQuWxvzxESkeuxNzTgRi/D18qBB
UkEHMar6l/9GsHP9tozGH8ce2MVDi1f9bDVt8wC7cnF5lG6XBRdqVhrxS9zrE33vf9/gZ1WPkxTT
0SJSdOXlvI/L1suGn4+73BsLznfZG47/c0OmDcg4Lv8nCCNfZEkabX7544+7tUI9rsr03c8nzhwG
yl/xdQrz6Sqcjyglf43y5nxIoivjQ06mU5pruGt+Pi3KiY3RqvT555H/eCVqodYK3xzTuU9PsaQJ
UDgZ2x8vg1uSXMmUglpBPG4d0krI5yVqoQfrQCvFM6VhiF5T5Zt6rl7Z3hgdKeEQmBuZwXXDFYmf
QLFk9at+hbYU8qQm2GqDHJ/MMvGpmzoPgx7ujbIqF4LcEV+V6UT8XNieLjdB3xBjYRbRppGo8j9t
SFNdWyvCUj5vKF3cMgnHtLw8g8J7e7q8lEnUIYKnkpLgvI/L3y73NPCsxGqYTNM/bojovKwgDsEN
+rjBSxJ8GklCWuHHDfWIvC1yA+n/fPnLQ4pGJa+8d2gtzm/r8rfLzRQFmW8hcyFL/sOGpKu8ZVm1
zecNSlNrS6wH2urnq1zuUbVj7IGrt/60QR0weNSBW3/eoLXofrSmZu04v4/LzeUwMNxC8NQ0Pvt5
w88PMcjw6bSV3f7Y8PMZJCezomtmudDHl0KARrlEoD/6+eDLPTEbsI3JmD5v6Jv+m2PH0e7TE1JU
E3Rj5I+/xwU2qZA4LB+aYnmDljdbecqQ3fQxxuzMbpObPiAqlZ9xRHTrVK48FnDnotSrVSBa79y3
Cl0wljIExLjNqi9z6+x1Ybsiac84F3kqV5lba+eeoKiVZxbTOWNdsOo1qz+H1ETZW9SdexIhV1mt
iHOvw+/3TLc+h/D72VtfnVHCaryemZ97LTRWOMHScz/R7e1DJWZvqcXWElaCXpFgTpLtSQkpFnpm
6p1wu7urvjXtE20Ob96bdSooF/HeQgNfuKLwOEU9hV0WQc8JxlMoMEt4SdBjsRuSdYbR7tQ3XJE5
i9qT15kZW8fmVOS0CIIMmkTfi3LdJ0VxysK2WvdZkbE3FbsZwQCnQjjNOqvH6ITbVaw9kyiBrK7l
urdL0sUUogooGzvXfTb16yzUrGtiaoa1F6JVCfNkYmukX4ct2ZeBF1PeNidtnQXWgG/S1de9l/Xc
ow9v9F5MbYaaDfX0RzAJyICigY5vUT7qdaFeB5PzctlGLCMqRJche5wfCpYm2meKOywvWzXpJVvK
e6Z/eSpgM7HupUMa+/zgwfU8X6E2tsHPru2jrJmWUJDNuXraHdTBsx9YK2OAEjnc+Pm/NIrqRdqr
04//slSdLW1edvRk7TwUdfbdUifreHlsWscvrErF9WVb4rSPbZVEp8s2Q6lup6hSt1oZp5s2c0gX
rFDkoxuyGckjASXR9ixyk+GfLUppx+tMo+n16wOMovHT0ugOqHL+/fBYibgLcWvnKi5RFLzO5SYc
yX9jVUCLc6g7fXl53I+d/bjFdPBGV8DdXB5eXvbNZRc3lVLnfB2VPMaALJbksOcvveXeVoA478s4
Ih07U5NVOv+9niLfTe3ki5iFULwpfHVe7jxr8jYiifZF10gg7MHa7BRA6A92CFZxfp5tTAmuJVFg
QwjsGxWKMG41njBWuYnr12hOGY6E6wlgTNp1md+bqnewnF6eTaYdWMP06jVMppvKtcuH0iHBxGqR
j6lFND55EXPhywM6rSF/ZRqvS7yWR9w01nJoiuq1GKHEFR39nt4YYFV7VMfh7t/3avnl8sySFG+s
5ZIYyCKDKpDWjCduFryI+Me+K2gZfp95PZ0fLnhVQ0jHFLXVkb5XzTfAPbKxgisDkdbHP//473/+
FtWs6eyCxNPLhlDReY15a/yfe0JM6HVKj3IEf8+0htCeT4+zeC9UoZXNz7//2M9/jkbUulwbI/UQ
Inh4gR+bL4fxn2MJmgBrFv6nXzb+5wUuf9OgufiK0Sk/3tXnYyknYzzYAFF+PPhWFOqJJMHyRp1v
Mm2ivW7nV0WRvtOkjde1ZdLYqlvqRJnYCQO9QOhmQI9YlfhAIVfUtSgIqm14a0ilBdU7sspTovD2
8rcKRJqfgHekP6eSVuUOBKDj/yR8PTwOnvGNkD/lTHNR38optRaWMwV3ulXvFKCXmxw9BQKjuFMW
5DL6FSZKH47Uw6AF6XqIizcv99y9OkUDicO6sSv76aZBEaBmZGy7FeWgykbfZ8Vlj0OWaM8yzFS/
ZbXytWNKlDZwOYk57rcyrg+9Arc/SrvxJmyFH076cMbvBbjZsm/DWNPpekUuTA4FYVtNdzGT+S6O
63aVp7XGcArSICGoYxMoMtkYQV2ubD1LVzKusrWrKsNd3ynjNSjNoyIpqLfj2N9qxk2c5c+DJIRR
8bzqUbYDiuAivr38L442yvdobMyz0MbhZnLH7KzV7wl0wmOTRff9aCm7TBHhqWh1oghDT3sOu2FP
uA2yMztsdrqCxtSsQ0EEGRpzlbe3ogiwiFR3OF9uWioc17har6PBKp/JlHxERLComKPribBOgtkk
SlvH3Suq2q/ogI3bKajML5o9rQFoPtYDCkeq4HHALDJIdUyncblL695eca3dR3QRD1hKyhLTTueu
Kuwoi16pgkWpAYWlJmluU9KhlhFzARbtzQQqAj9ZVuOZa43nCGqQb1oUUKt6bmEjl8DvRpencoFH
WVhC39DIHw0tTh4cee+ZdnqdRITfDQXVoTn6mGvrxk2V6LryrORWVSrC95Lsqo5PBBlHThd/wUUM
aFXsBwtjQFuG38GmgPeei4ZaP4F77smnUt11ESbVl1xPVNLATrQLwyP5PuWipX/3mLKaOrhTCfHV
I/6nd1Uslo1BvNiQ136RCnGTU//cNjKo8P/jW5NydJamREEruCYHfaxeCWH0PpLB4Smk3wcpYumZ
Yfhu5tk7EesaUHKi6r3EB0WYXeWjQzwaTfJdV5NLXiMTW+GBcFYX+BQ5ihKjzm0zN6Fzqve5WYY3
dduu4qDsbue/ZJJTT7Xkc0JR/kge07SIR6msrdT62leaepVVlYmXa6FEyEuqvAK3GTJjdyqLV4kU
l1FQKxcarsaTQXNZjcfy1Q17e9FBGdhXrnj0lLS8Fi0iIlESd580ee73OqUbQ2ENPXThreY4+d6J
HLEx7TC6oq/lEgPYyg10z4WYu99N7zJ6EAy/V/qJFDvES8ughcbNLENum0jPt2FcD2B/KHuMmHFf
1Kx+nNyhw8XuGQBmiv5aj7y1xgCnK9M27TPn2YmVaxEnHSmQU7BNOm3v0Oe85/dfLgtgRjRqw2wb
G7K/Iowt24bzPcxLGb3fPtspYb5XQvojS7TL/ZXSVydLJaQuKCV53YHhbIeGxXwmCPVS46Q/l/CR
8B3IYtmZcXKiOwMaA0kEIij2aE7ME9W0n/ZlEHpLFv0gXGlPBdgENi0COGYIekr9Jx2XAvLAQ8TS
0JSiOhiz2y+G7n816BSSHDdz9ybMkkXd5WKbDO5b2RVXLfPko6E29bKduUVF+9xH9U4ra4B57Vdi
r4oVoY/d6cc8WZ4kF+NzWLeanxNd4nvNZKzS1hO7UK3adSbiZyza/W1XXVWlnTwjBNS2usUM10IX
8RWn1+wntFkrOi5lNl2/JYbGXiKIaDfMsJ80ugO3deR8yQWWeuYqLev+XF2NqUMeWFEScpqhONeE
+qSpo3LoTRz0RDSu8Zwqj3bDj7RLzWaJpPJJGSvr0Yn1Z8tB/Kl6s5ZEIcEaXc+mMyLrrp7F+4GX
HB0Hgxat1GupmNdDn+tXnq2s4rET9IDHOan22NmR/hUIFsnoMpC7oO8JHq6BSap9CuW3KqKto6kx
DoXOuGoyi5s8uYW7Eh0bAIt3uTgMjujutabcwbg3lnR+MCZP5uly4+X1ldvq3mGw42SNhRuq/RTX
Z4UFhO/gj9s5DutPt/yulMk32cVEIwT6K6i44Ma+TuiUm0pr3V1u4jZ/Iu/iSifLAx8kKrC2EdPX
WsvvW1XGqyHWnR2I4HZlRHG40S74+Ny9Kbi3M8a62Ltql9yaGhLwyHCN57hT31gKuK9Nn14PrhEg
2ze+h5GZr0GSmv4clHM7KPk31UarLmY1CzG03wgPHDd539xTs1VRW0VHFUv2jolxth/mmiQXZm0H
nhEXnSceTLIG11bFuRGl6IEM1dIfA6JB4V4orwSXt4s2lDFKItSdi7BKNSQwWnwGSUHKo7HObUKX
a1fo+DmJcNDHJn8TKEEAnHlfqmSwVrPL1W3oOA4KmYBmbw2v8fCtkVq7c2RS7/BEb43IS59MvcKu
AehihfBz3c5KjC7ykhVaIWgQUt/raZMd95YtxEqnRYoQi0upmobXTZEmVwwbOy3VXCS4gbO4nEp9
aD6IscfKN9sNqCLCcmN1UAnllMvI3dtpIv1wDOq71Eq2WRPoN24yCD+ymNgyVT7HuCDJ9bQFLT70
QQhZ02NH7KlkvYHl5VqBkf6lNIxuWWZFetvFMdC5lqxDym1biQvL9yyivFP3Lpus8toja/vCIXWp
Ad9rRY+0LQ3OEdJXKZt4JbNsH1OfvkQrWto6prf0hWhRZx8aULimkipp0KndgZm3tciIfrytyyHb
hPUg9m4b9luQ3y3plNDd9DjOH7WuDfaaWiXLPqmwQxX9G0wgFv3ed6l1FBazeiM4zJUl+3AH14Gm
nSvcp6q5NuK0PEa6saJ316PDI9Z6CL1p3Tv6HfSh8IA/P9m4IdCANNaoMppjcx7IBPHHDgGyG0vq
tV1lb7NE11YUeDLfUBRvSygOtG7kcQi1HB89dHEWuUs0qqTKLbpoq+gKIBGRZLt+XplFqnrvInVc
zZjFu07uLcfbm64R3rS2rB4NnXAKl0IGg9GoKPZzbjq3EZ6+NPrqoC5cNnAp1sNYzZJeHQ8wmVhJ
Rajl5BYIekTf+1iZ06NXvDRRUT8kRtdsShUu2+UmMoX2zVK2qZEt+HgsUohDpVhP88nLhW7wExMJ
zOVcvvy3KxtzBWbugFo5exZ249Nesu6iytlPHnyhVqniRamQAl6HeEgUOeRPHdXarm+sd+HEfoYT
yVc6UTGBVoFBjg7u8P7XO2h9kBoNG3IJBL4qbrJeSeDfEPxYjO40X5VJ1JzvFfBDrZDyQ+JEd8as
eaVzq/goKFHQ1Nq93fcHFi/eKTXjW35mctUGXnNTQIGcdImPNgmcK5YI5k4qeeJTwxVbT5b1jgSf
bwih41vHpAFn6rrF19LGt6x+3WtBlH3Q5sR+z2yRuM3Wraao+MUoXjg537XRIour6LvHikPzVdTb
SMmvXrpkFc/KC0XwubYN2fZhhC+4atR9EjfybTyQI9/vAgn/cOoMcjIBY2zCJrgzZ4FvDyH5gHp/
2emyvBoD4jpL27qLR2U4mda4q0Yy0UKBIKLsQv0IDKohgkhxdjRV2tgLXpJQD1cGV11gf412tmjq
kt0t+1cRJKeM8MBNxS+YSFBPObX1vY3Bf12FlVhL1UQQ31uFP8bqfXRJ32C14vqgVGdKox0ccPIo
fh866jP9MApaXvloyJpA+FQ5tvqUrgp8Sc9JVq5YuY5vYd3riykc6xs9iCDQDFay8UogAUPkpI+B
lMPeaZim5Fx4dR1qZssgm/eO9UXvKehJxvMrmmv6cRg6VD4osCfkIY9dO4IArDAp5STx+FpuyF1q
I30DNu7wHcMbirr2QYr+hUl1fwLs5vjUAYj8TJKV3irpLagY7y4NIqoZYZG/UQM0ri838GPlFVBz
hGpcDIAjVRuBvQaxUKZsJ7VFGhaauLxRqawAF/borPmbZfRfJbNoinoBRLDMeVQ6U1knsk23NDjr
QKCpnW8CxQGN26nWKvIGeScJz2hQElxT8JwnWdrR6ZOn1mwoY4xau3Iqk3C/KCCbiLhfAk51a+EY
Lim9WRLuFMdlNTNYxJQmnUX/2qvb+EtSNszS6qFdCkOfI9u9FnRHTPaPGx4vN71SfBEk9Kz0uGng
P1bjU6jMQ4VZHU1vSE9WGhhrvQ2do9tyMWPyM12ZVVuuCLeGnU3P0O+LIHpgVfmlbPViFeSFteyb
unoUhB36HhfdRdXqz5MI4lNgTvHJluGw7cfmJZ610kUSiavKqLxF2KO6Cctk/vkh48mF0m/HYsKb
NpTXZDsmWyVBZBJ28CzrSLP9uufsHcWNYd3JEXuL7tXWDVf6zB9kbG4x05B1QhHU7IozLaDxxhbk
oLg2srLUds5gafxMtsptoWkrRWTlMWEI19Rox+wSqRwXnZVJqPDBUmC74D9ZXqTKapUpOzPmQ3Ut
5oyJrQ83c1LPaIUQqhrkoJEWRIdWNaAZGTlXe2dKr2RT7FrJCTUh4FynM9IqCIc1cZOY3YwRxXv/
YqiVc9fkXb7IjR5PMJewZywNEToq8umVtzDFiaiZuD0KvGPHAqqqr1icb6WGEMCqhmZVesYDH+iw
yOuSqKXuBRVLAOUtdk6ztWqPmuehHoyJAyXQMXcsWtaEE117I+Y3zALe9TSUguv3jF9tK9KmUthN
9InHMwKEXTlHf0k9RwU+q6JpkBEZjm2mMkPtlXUVV7BSPmMO+Ra2qKXrtGFKa7KGyJPmtlbVYEdp
73oo+h4aDKBaBU/EwmTacMgx/MWaQDUQDkdyTIJbKN/r0RuUb/1BRuPZYgh7BG4NFy1JV0YX1vdK
1Adno5zuaF8kq47a8HUyboYykuBH4/4mV3PrWZnGiuRKNL+pWjTromvkFYhj2x8SGuXePVEW3km1
wmyRBTQNuPosA00LIaUVi1Ey6vR6V/s6qoK9YHbF2JONt0ZHj1WdY66ngLRt4UzWfV0xKQknj0Fe
GQkiTqzBR01mbKQqy7MT6G9D1o9fEj3euWnWoTRLxi8xEYpQKiMwkjYrjos6czJRhoPThNxDU7Or
4/c4atMvqZIEa1yhKtBDr1yWViNgxXUY+CgY4YIqrFsuGuEZ39DGLFhwDJp8joIOe1b3jNCcFVKp
vJpACnwvCMq1peN3ia2vhFQ6O81VyWcnK/yuoVgDeGaYIXNNA8SwLr4qJe4nYkfaDSTVb43ZxE9k
BmNjlU+lnKlnCWL+RETyydUGd1OUwHfKXEmXKJztbau4ZITg2thI9nlbRDcMA7SdPbFRtXI6idq8
F0xUSr7mr5RhSGV3fCco64NiUUfSYqqC/aA+XaDeTQRLYTLEWzDY5UGJS9vPNCU8DJOuLkwlTNaC
7v+pT1twsl09D6vu24zod6rKexeus5iyt6weohnCHN3lHUOz14wYOUL1oMs7h7z5ZTJ2kLnnYZaF
NQWlWj73ldqeQyP+Pum2nw+PkUN9MHei9iazsPjLCfdt24Im0jK5qclMXbl0wlZVkFL/c3P3Nh/z
ym86FE6lTIs1YAl6NUqNY2LqTpaXaFt7TAeW3t6DLWt6CdLapOqg76tpesI7i00bgMwhNOpHhasC
od0oKUp3VE6JcM29cLVpCT/aT1Ob2o7SWctSmI9pnCPeSEqC4vtHF4zOq9Lqx65xz2FVX+aj8X4w
ta10hvBwuTGcBvmSV10VVmNeG3r8PvR1A3J8mEU2Az2ayjyUkV2dLzca1VpDV6prJ0Cy5ITuGmpe
cGwUtd4EESYFuzKVc4DSZ0PjR4L48/U2ks9tmy29hnhz5dFRR/vOi6f0voj3Rjq9tGFkcO026mNQ
x+e8jsoVthJxTp3+SyiNeN0qUi4RN00n5lqHumkcP8f5NCEOOo+RMZz74HWwpMTGwmVIM9AVsRIG
SVzyKfd1tb7UW+Kiods39/2UhKET50y81ELgBo2d5MdIBgJ2VTIdYts+5SA1sJ3kdJQzubvMjvl5
HNPWaA+F0cJhxC/FIqqklC3iN3uw7W05Q/lGjEWGrF5zKsh+09Yao5JSLVPoNuSVbxS8EEzhrE1N
MjNGnd66KgzKkbaTF2snsfsrs19XFrOMRtWB5IzJKmuyYEmt1rn1ohTdBO0kpOzUr9SRAOWMiEMC
r3KWRIV6IPqd/HK8VZZxBCGkAaZzkgPMNNZzg/usKrzjdLDXE6L8NYvr9EqnEN7rnIQYFoJVyDu+
kbRAl/F6MhqXc7617vvGfhp0D7xAxpUkn7Dph2R8Qmh4Dm2OJGMRsLNbkFvMqNe4KYNtZzXX+MSL
u2wE1ad3eEeKcnxlco4zw6uPaVzzgyVUkh6PuBNlZL7QggATg0AB+kv8jvsiwCqjRnDAZs2QDLx7
aGC4xJiG1Kqev8Ztc4LRWn2PkBnrTRDeoMFO/DytVnqjtC8F5eQlS7HkLAKHOK/aPev13eQNmESE
Y97WTvUKCXFTK1awLbXsxc3xiClI6m7DOzljvUUQyasatuQOAa+5xpKP5E0pmTxKE/wKQjeiKB77
Av/W2MlZg6cWCy8FAS6a9FsWGa+xERtXUQyK3hFct50mqLeuHU2+64l07Wk0O5j9gwYyqPaYxUM3
C4gcV2g7plzw7QN9X/Rj/Uby7jcDBtNz4dTOAvtpucyCoNkkjYiPwZTizcMS0ZmRs8qhocC8kou5
obw0Vdujbdp7V1YkkI4gvxeeslSjRseE2AxroFs66aHGgHwRmB3RI9Y56pRmE1PVWbACaE0LP4Hr
doi664aA4jZuKKgAutalwvfFOsCVodg3VI0WsoZRtAgOooy9fSna8HC5seCFbOjZRceqK+h7tqN3
GOPKO2jzPSEnNHGNVqwZzvVFNTxNYAL2HRo9LppGeJ+VaJbVnGhNdPTDLeRrfB5mw3wmle7WLdPx
AK/Y9HUtZ96soIcxEzO7at3hLRS4ZwLPxDVLQ35q+YFkKO9p/nitWJGBNuEPsuH7xOYJxUyEYSNd
YeE4SG9Au59rZzF4yc4eUawjRouuU0vJqO44aFS9kTajjQPbGJy1bBm1GiYCS6Vh0NR1aexNZq+1
wllfCNgFoWMadCjFV13mh0QY4Z2VIGCTTqasxjai5R9o4xoRuAVRG58pM1jQngQ1UtHR4lVSyKXl
MgNklGlvU9ZSu6gLHpB/88usCgcvofpt6h0ixWirWioMkEltQEflNc2KpBw2vKV3o3Guqr7lUhtq
76IFEphkxbBVxZIOFL+bWNfA7uC4Up3nNCyUA8yrXRdiqBhqTmsaR92qy8P5XJyXoxFfngQo6Dbm
2hbRu6m2UMzKETUCLqHfBD/8FcNNdqZBr93UbcuBdvkRSj2qI1wJq4DMPI9FvcgpXEcmEGwP9MLY
/iAL/78PMTzin//L/9/Ipm2IgWg//fef92XOv/+dn/Ofx3x8xj+P8VtTivJ7+7eP2ryX1y/5u/j8
oA+vzN7/dXT+S/vy4T/gWON2vJHvzXj7LmTWXo4ifC/nR/7/bvyf98ur3I/V+59/vJWyaOdXC+Oy
+ONfm3bf/vwDe+MvCOb59f+1cX4Df/5x9z6+Re9Z9i7+8qT3F9H++Ydl/2POsjFceNCgvNUZU9/z
U/rzD5Mtqg6jmeyES4ozW4qyaaM//1CMf1Dk1g2qCc4cVAoq+o//EVww522a+o/5CyeBROcRyMb0
P/799v+VpvTje+Pj+C/pSh/R5q5ONDbQJvYFRtshxHne/gvaPGniCQOGHuDka70lU6lXkpDkssPT
oFUIoqDxGb/BR89v+ZfAkh/7NA3yR+G5k/36l/CYRuNC0cHmbdwXs53EEu8P6LR4p6m9cq5pNqo5
mh8jG2ldGNWiL4zOT7UBnbwov02UGn1PxcPTYGX75cv7L5/GR9r5fGQOAVlkshKVrPJxzNt/+TRG
lrUBRkBsg6FL4yKH26BY7uPopNP67/c0Y8B/ArQve2IfBsJPS7UMR53p77/syYHyh6GNyEekgs2h
K8rvMM5IktbppNxPQgPNpya/eXcf0eTzPj0aU/AwWJ1qfN3Gx32WUEibLiI4kEhuoqpwrTSpcj+4
aG9SJ4CjzThFeLhQfhuc/Slc8ceuidv1yLp1VLJqPqHa4XLRMcHFtDSyVPoOa6tFFZNwSoWAgqLZ
7MIw/IrdILwLB29FbVzDFFffhl4+ET0tcuCtctsPGiaghlEazshdMZGz/vdfyifm/uUwLSKvDJ1W
i6tp1qezQdYtRl1gaEsCFaIFAEkufL3rF0mYAN62BCVj8zovkmVN5KNBSDi21Vr4f38U3l9/hSRu
WfwuLLpCDqjCj98THGNJy5P41sHjGhM5iq9albcJ6Ux7huZTx6x8tGWvJqW7w0i+jWX1YGe8EOFR
Wd3KKbT3/Lj8FHPp3hisne4Rl50CIY5AZ9uTd1vJzGHOEMN1Bv21w8pg13l139j0THWPuDupJnea
4xYbFRyymOFhqh0jyULsugsR1JPVop4VRE87fWhRMnVr14nrHfkNNbMjvIVFhYCQMgYVUGtd9Om7
WRnwl6Vi7ZzkaYiDDL/02GEfCujB67p260TWN5cRpx5luTQ6JjUKFtkVAgQ+dru5qU3tS2KY4K4T
NK1dt9Ac45x2mL/qJiVZeMoIl6lcP3PDcFsq0X02VsZClrtcp4gV5IgEMJh/V+G5Mnw4UAVmM20c
PaoBNa5Wy1kqWNNCY0RcmbX+Sn1ioBE7kb1qSGs3tbWfCpLJSaEvV9S4ww2WMqKyNYQWkxx+c65a
8xnxcYCg20dAqu7YnumY9qcBYrAMHZ8oP8UoN8TGsDJcL3p2FVbeF60jVk7TOgK8Jyo1CaTb0SBI
CRdimk7oM7viXiYYr7zc7JaTZ71qiNdx9t0ls3uMmeOiqEvIcSCfqDQ4+tJotLvML+jUzkQ0zEAK
+AGpp+m+yCvki3z1tkXakhtQTZMW0aP8Xk5w92Ekx7cE14/LEIrMSiPteZ1iGFsYlvVUjQ5fsBnd
0MSjy4gWydRl43turvpGd7Tz2tj+5tT5bx8aTX1DM5gQ4fH5eObA8AicCLMeblvQLlrzDMBbx2Ay
K+fn7z30C4PCRR3HzfLv9/wp8P0ydNjkcHG+cll2icr4uOuKQMAOOgBko6aS+yQwH5AyDguI9qMf
01NmtaE+tRUSgDqI1qgtQtxH5snBZrNiRptC/xjuYxjXvxlN/nqhIRHMY75AN42x5HMehSCnykaC
Ey8zc2nmd8Qn2LuwwiKl68W4G6dDEf8mAeOvU4p5UoIRgXGUj+JzGLbm0J5UAhXH/bgQAF3WTAKm
g4PBJyBRl0WiCH4T6W5/HjF1FSM0nzriIxKU7c+7HPpmaGOnNxd4TWMG7hx0u35TDZn1BaUl37sD
Q48W04GqSHtWk+nbYNX2ntXIeIwaZG8OefdIJMLkUVfEAKI3s/2EVS5DcFmxKO+8FaUycBDd0vFS
VN/0C9Z6Tec4K0rqUAkaSBRhbayKjaC0PLiOcs3V1Vw3CfnYHj2FWS5yLMOWLC4NECEmKUmwQWqu
TE+YnKp6cgwVgxKY1QOQT6bqIGB3yNZU4dyld1EUo97T4A4suprggwLM5kqrtI3TS0QnsAU2duCY
O+oUBwXtCpWk4hTajbpiAeatFEkrWPXqqz4uB6RV5uY3v//PvzMdvqrHdNYwaZyZELA+/v7VyJgq
YxwxKLgjFVijHtZdV/VEjOP9QUS2QOHX7KJxvE9zc4avtjSpB1ASnJZVrogtxXh+L1F2l1ud8HEz
7dspCFZ/f5iXGdyvwyqH6ZiqygyIsFzO1U+nKcIaI8Vh5iziPMrWo5aIGylQXbt91m8IOdB8xU1I
cg4zfB7oZc2wN1eEUNLHKKsQIUG3G4u+e3VGDyqVs0aI6t15OW3XjmQZFuzHIqSerUW1c8VsP2H9
a43b1gCbYo+kQ1tXECVKjEuVd8KiC7jANs7NEIzr2ijEktEAsShV3CICJA0UsRh2fR41rOiRifaq
TcV0HPGpT9Pu0npAvK38ZsTQPs8TyXSapSae45neZSD9+FXGoW11iMBcQARq6Euz+xoM0zdXkfoG
WlTB7yzGxd1OfhlZ5toViUp6BytdTNox4CHMIgg8HrzQBYjWgZ4pROvQAg/jJbid34XR/GXg1TVy
GC1jjjFnKcx66uPRZmEaBqLp8aaG7qLNwoz6NRJ0N5THcVC6ReoN3rImvGRZWPK1EUzs0xHAFHKP
Hv6G8JZubBPqCo/i739rn5c5HBjzFsY1m9QOJiP6xwMTBtmWbj1HtQJa6z2HGpSgsSfgrdYhU5O/
39vnUXfeG10KstdcV2ep+Wm+0HMAtJKjEDxFkmADoKOoeirox+Rt7BOifM3id6f8X3fJzli8oD3j
RGL4/fgGmf7mJp0oLnl6MB5LR10IAbI8nr4T6Qjztw8UP8oEdm5SMOCv/x9155UduZWl66n0BKCG
N6/wCMegS/eCxTSE9x6jvx9SVdUy3aXW2+2lJYnJDDIQwDn7bPOb5aRMpJqaAkBIy5w4T2k1oT1j
ZwZSNmqB5t+/vyfyn1Yy4EY8ZI8jQaT2/mOVlSQGihB1mzrJksHUsKTvQ9OurkFVdtqAAkMwTEv9
xAziPhglPUAM4unpTTjWTZv6WC0UoCnVByph5edS/EoujhZb0hmOiC8ZWClqZlC9xklHztfRRsTb
skFHNkEfImMngaeP4YNMvv/7z/UH7zuer2SadBMQvKaQIz08lt5vqsfCAAl5OFnA8BR3t5oOJfay
fy23XXTklC0aWyDIFQulcSZ+0NZivQ3LxRV26GiUBuNfhNU/LXXCKrAHONKkXtafkgwx09ChAj7h
aHoPXo7R7yCp5DV7q/vMH/7C5/bPj1VWNBXlRPEI5hJv+vuPz5peICNUrbMonB4iUF67m5TO0ZB/
jjYNvJZagA/NqFrqJXtlMoxdWtxdmcypbjoYotsWLUzIZX/CcwHxjaERPXB9sa1Le49CGBpFS4P8
N1g4GwmezDMhSWExdSTh5vwhzbQ9VJL8nBWi/he38k+bSj4SSI0WssG2Mv/YgsADoBbnDN08sbNW
B0vMqBpGv6Y1z8lkmT+FKf8id/3ZKvzdoYhno2pS8ho6iSsX8Pv7WakjhgOxwjS7VfrIqNBpi3dJ
c0ppUcnXmNaKhlTBZZbwiBqKo2jsL21RIM+uT5QWCmJ5KMikIWCcGYkORmnzEKxdfxIbGUO2eq79
HqceH+2Y++EvlMKAeIzzDge/oq8gHaI/VI/MwnccYq1OWYkLnyW1nS+jOn+dtx7ekJLdVhDO6K+U
Pw7jV6EcrzIQQwQRZ4pZqLyuVBDXFREcllZLxYlCdPGEpgaGG9euaA2Vw5jNCsasKWxzTNPrJkIP
SLDayhrjECWvvbGe5hDBkk/g1nU32zYEfhaE75BIrEII6uhnYtWBVae4oksCfsBYG+3SKIxhEvxN
gkPNhAeY+rgby95Um93rLAdSYwUopYhM0zPIVRYAyV0Cp1GiPbmZxnjN5QPFJ6VuoVbaXzxe7egE
//7xGpy6uNLR6qOv9cftAqzFaiVjxBcsBTOP6a1pDwKDvtSc+2vVI6RTyZFSpcAj0bhN1D4BESC7
uXyHwiKEchuXztbL5W28CAaI2QXndaCRZWRq7IOmHp9qZAxC1CoXH80jTxGK2i5w4MW8OcbhzNpv
o6y257TGfGJcKq/GSfY0DKEkLZmbx/ESYGCsOMM8zRCiCFrx0LlqmSsAUL7KndI8wJYniBXDSV4Y
/u9KVz410/5UwX22O/HboJX52YzhEs4WgNh1/7RaQvLrffxbLfD/Q51r3Eh/c6r8qXN9bfrm27fm
t23rnz/xa9taEH+hWSeqFsFcVY/U4khffm1cC5Lxi8RfaZA4DYvsS+GN/tG5VrRfaNaQjImyrDKz
VcjG/tG4lsVfiGj8Rpp6+JTjzfp3+taK/vtVTYDkzOG3AL+XdXR1zePs/80ZCDNHXQY5ecsFuUBu
rt8Y1fTlklw0CQm7t73Zh+4t1hnbuNXC1QLu01IAr809BhXUm9G6SWh2TmacDYjWgactWMtI2X0f
zJEpLZGNkwwHpHFt7CPJnHCfEFZJxb5dXM2MM2dTOiWDjCDkqq65fSsyFTpna8aOJmeYcyaKn0UF
+UoRuaqlsmaQfrKxW+6MzJWIbH7VaLOKts4896qrDFMH+8CQGHjedtqQFlzP0UCPebOYfE4IkiFh
CXpseJ0SJVk/lHA6cdUGCitXNs6vUve4QLxpvpdiMso+Rq1yedIOp2/MB7BKyGwLzcjmVojTUgQb
/N45hDZQ+rCXGjwD+lZdiUkL+pOHHFEGJ1fPzEBk5KvScGzgvgpYFKEzGmuL9bXDoFTEHY6pPBSd
ohrQ87SWVcl7z2oK06p8KGOZmtglrujiQ7l1Q6a6xxNd8D/JyVKxDFQ+tIKCKBDqWFMdccAVn5Y1
ATZTCe0geqs6KomNdjtjZiPXIAfQ+HxcWqSibR2oOh5KtTZnJAL9snu4CQr3XJsqsv6iHi/zrtUv
slHlb8XSll877gTympUk9YGMqRu8yFYsY+ArbXzBFLR5NSWo+7xpPlwzsUEDalthGQeQNUC9okY7
y6v13LZgp0NKxbq8AUMC64k6TpaE5pKrgglbB6NJH1+QLAuhf/DzDq4EMg02oR5L2aMBJUCGnuUM
KOeoDRir1Lu0sn72pcwiFoiqQFUYAImrsdUApUPXewbaZuUCGF089b7l46h3mpvRYJqxcktUEyCD
mGe6XVbrwImoCOkKPyGP9ZvRGrH0oAEqEk7jMBnNp3nDr9dVlH7qLh0iqLFt6Qgfgq4EmuKtncVU
Ykq1qT+lBhw42LhJ3atPxsIQFcvXbBLugD8S46U3x9HwOhRUsus+JBBNKlXLdwg/qkrrlzI51z8K
Baw8e5mXEoX9iSPqDkEWlIy82POodPlJnUe6Xwi11jJYchQQ78KY7XLY1QWLWGFgoF5YkxucY0WD
wHyNl0S/QM0SN1uAPfYR4Y14hmvBQNrul6T7KBxS53yczNuQLM9ZG9ZHBJEADGXpkIxB08oJnbdp
x4x17/sWi0kKQlYG6gRIociYjq8flVKZazsBXzy4Zi3MCKklQgI1OO40FW3BdBH2bwUlTJk5qHso
2kuTiJP8bY4LSXrEeBMSKGKHWmxsA0iaYdxbLwH+37oVVHfMvqAqgAECsVKc1WXmYJ4PE4BwqRE1
8VuhFsQzpX6WebK0lrEvtzK2WbHeT70zT1BP3NHKuhFZvb1COcys5V4ETgz1zMLJczd7HFfRrF/p
PBFdFhUzFATNsCyfsBJOsXHErRHw2CyO0L/hzwgTPyYaHaQQRShj/P/M9fDtAcfwqkFx/yjIWZFC
Qyh3KT7rCfXsG7Q6wTQ9U1z35aHWSF28WDbL7a63gA+IqQXt6bWu0G4Sh7lLcS8dUP3l/USQootT
GxtANfgbU4u1GpZ9IlaAaaf4GgYiepAKaMaHfZtl+4NR6Jgfpvmk7rubxZIpfEfnuJsDC6azAZms
TsACCpuqjXyAVVDfJwb7k0cymY4vitrXqT0rIzRBW1ETvT6bANSyB5x4lPxJ0ZG0BeLaAn2y65pf
ed2bpts7J0+SfQLbUaORSe4/D6sIgaFLif6SgPYyTSA03HQpMKd8WF/g85m6z8gXl9Q8TVXVKxC1
2V4YbKHEaAllq2cOtA4SSTvTUfNcHWFBm6+xN0TopKgYWoBs6L5hg1G7pEfyfGvack/DEZFA1W3W
VMkfuw3jCvpsAGQB0uiqfMLmQqmxMrXiqfpiNmPxhtFl87VEwkBwVbzOUHBrhFrsL4IiAfey82RY
h9IR5gxzT6TZevQgRX1FBzZDPjLFZuEAHPd5sashYnO7Tu5r6N15kLN2UtkKFN3MX/ey/ypnZrPx
rWbP6fJNu1lM3yUOvQIpAz3VkhNMLmRt9GXePpeIS298ZECDP5qUZvgT2MC6fsyESaDo1lZuApJy
C7DzHwW4c+Ed2PmGubmcLIvgZso23sTdWvqPA0hjcu5CVvPXQWfEakvLROpspgLikqCVO8UerEVf
24MOWMjPC2wBAzi8ULSRWcfGIRrDTOTFaHEQfCsLQ8+dTDSoJ/Y6hohpLSO46BG6TyE5YgW+8mVZ
pnWN8mZL0jt0CqW5tGlOhGm7ehc+LMj87TsFEgiXGdv5BqHLbiyhyGfmhmsrgOK8T75upmyan6zR
ar4Li6BOv5aPfytJ/V/gNP4P5bHH1EI+ZqD/+U+Yw59y2ecfdfFWTP8RDeUbfLj/dBFEhSvwlv0H
6Lzvb79Lcv/1635NdLGu/kXTmVYodLFwdj8S1l/TXElWflEZvpJ5ygyFpaNV/I8sVz6yXNrHFiNa
w2TMxNX9M8vVgG4cqfOB3ji6M+rfyXJV9fcdLHSq6XBQu/2xT63tWJRmc65cmdIj8znchAchVOzW
pf9vXuXT8Uf1Zt5wsEM/3x8cI9xOEl4RtvQQP2Y3HOO9+rp93MLYW/3Kyx+WIDuBbXOHU34p3sqI
uYViwe+z20gNpjP0D3f1dUfy2YCu7OqefpqjwptD1Zn4GuBqAKH/KT7h1husZyifThcSETzVEbz5
jN5PJISbs7tSmIV9tCHZKgbqCd/MAIMpT/CbUD+1zygduZJb3IYgYzp2ldw2av3W13xkkW8zZGdf
cceQtsN1wVOaxvyluBphd5NPxgPoxBsDG1ePVHc/lbcsmsPWr8IhKH1YWuF0Mk/NY3xHnuW5OFk3
NH3D7jSGePg6Ep+TPqAnXLUA7+HIXLDMtQG6PpTgOtHpIpi8xvdJXez1K2LbEbHbgw/rKf5g/4i8
wY39FzJoRwroC3iyF79D2+cVbaj/vAzVk0J+g9sFiruHuK9Hg++Jd2jDpyxogsITnIFPNgW1m/qL
30W7pwT9GaHSoA/1z/15cCtfcXRXORUXBEN8I4DkGUAVC2d+anmqHlHmDSyU0OwhMv30cXENB1nm
EwG5CGZHc+qALMKhs2rnJ7B7J9NX3qVTcS++y9+sL2PYcB2D29vTi5M4izvahjN72mm4LL7+gMOq
D+jeKwJUDPzKTcPpYjzGD9tlczsX2L2rOLXdufoDHP9L9X3/0AEIgI00A+9juuUgR+32nnZTbtYV
rY7n9rX2umh9F/3RYervVvyS7J6e50AO80CLcm/0JK/w0VG9YucexEqUTnAp7OzZuMOs5d0sJwvQ
8fb34l6fEAp38yBzxY84IZzk8/JRiCp3c+nDuniaf6OVwj9iqD5VZwDUoQXDGzOgm/ok3VmJQewh
J+N17BPMz5++T+fyVbpnX9k/vDJ/NKItyEAXnNSASd9D8Zxf84t8Ki/YX53NJ9jN7ABkdqP0VJ/U
83D+TcT6b6BHKMX+rk3zX1v9KHR/W8g2k9zoTSddN2fx5pRdOLqtGztDiIur3XINvfv+DoDcN9iV
ZdRGu6t6cLmd0RVelIiDzqve0vvilA6GGi6oBk92RKewP6A96eMN5YAI9kjPsxCvj4gd5kNxDI3R
zr9lHprsDr0gt3MkV/ENv/BMnrfCKh/PanKC/uLg2exAAXJMtwrWsHnUzlIoeLqbBEmQBdmPCjqD
ccIaa/ixf61e53A8F0HxyvwH7/Fge2hDBpAO5rDz+UlwDEf4oLo93xtDnLN8PYJ1HZHbuhRgn5Mr
BiC3JLuYrKWr/sCCjJJIftmftCfDG/z5ZFwrI8S8+pRcyvN+i/3BVx+A46AAzKsp5xyE4K9rgJ8z
y3s99oM/OxRmfP99skvn7XNpf6uJCgt7YbORTvDE0+gq9vf3nJ9fXPYkrwXu4IArsbFOd7AOjrTT
csnDOcgJrOatC0d/dXHii0pMm12UIXhx5lM/bKHFehTOyUdWnNs6b7otRpmzO7p9XNx3YvhFDXgo
V+FcX3Z/didvcaCUna176Wj8CbkQH/dyz3xSSVkCi+UgB3KguUjpuYVbeqVXO4jvRwwLT8f7ltft
a/IA0BVERsJb5l7jpx5bIOrCxlODJKSUdgu7dWS3vyH66ZaO7vXu4qgOtEtPdGh0+Ahk2Th5+GjQ
c9QMnmBX9mS/I1nn4L3idfbq1pHmWtA4bUTLeVUXik9dmDvGi/EZg16WX/YJtVU2qhIJnEACyzjn
o5mO4cZPMBJt8EWBELb8kvTUvjJd/ItmJ6Pm3zeG/msfcSj/bh/hFSMrTKmunadfd46yxhkCxoJu
F1aAiXgmvbv7vWs6fAJu5eQYl5QnUXNWQePju4L7DPnHnzyNLzPuxgcEUHz0jO3vtVM7kw0C2YkD
wIi24bYBbmQhMq5sw9Gf/WPLggBwV/eLGejB7HM028ge+4k3cCoOHhpimGiwbI5Dkr9wE48r5HCd
+Wk9wMQxMk8xgar3mVUSrkq2MKKBJxqt/MIh1FljogOBzIdx6aQEzc4DrudNjPjPZjB5CF44x7dY
QW/Heh5CzYWAyuPto+IJpZGo83DsYUnIvE0ewWTnwx6/HLBMlLNYRvfXD5KTKMys7sJD28ot3Z1V
CdYrUK9ANR3D7j5MfDrY/47Oh2Fp3bhpHOKKT/Tik7M3/OYtf+H3c19xqXJiT/fEYPR37ieiF17G
P3jOu/KJ38ftZk0J9/I19kyv45K2dx6L07pswK+iaCfP6OKnr7BdWDtqwMyBO4cKkwNLlueMqD6x
c/VxsA2A6buWn7JnXZXAx8SEZ7sdC90Vvdnd2DiUIDyZ4++OezbZbLAg8RPOjtI7DkaNhbzYBYFT
YykbUc0RdCxltPP4OclteBO6ih6FiXbBNc+N3Tg6Ps6RKo3+dN5CIgFPb2O1cIN4BYRdll4THjev
jvZP5nU5bdyOgavG+tAnnwjioL2k0XDqjoXq6oHwcDxpw93CmhhgsICRNAxKr3eeqYj4DBsLrnbe
Cy7K4nJTokLBnj3uhWbnXHTJV8dNHrn4gn+ZDnJwKD5jkp0Fy+WE8nkM9FAPR07lzI09K4RL6U5n
4b6E0EtZx8d7gVLh12Cu4eZe+nNhShwVCxeaO23QYx4QlYRLDh7PYOcdS6K+EJvC8ljJRBeRJZYS
PGKPngK3mLzDaTmwBm//tH9KI7ScNjcNCFchtXHPUZcHBusbcZbMLll5Iqdy99WKtAjgDXtWDtJg
CTFU+rlSs5sZyKfZF8LeD2NnOVvREKbBsR1GXlI7qa0QgWdvIw1B1Jf4g01LmEbjN5UwbF2OWFUG
aDqxZI47hnKpnbk1d1RhGfSuwaqSuZebxx0N2FKP5uvyqN6IaTzrypWulXvc75ZtozpFSPrr8tts
TGR4IgqHCTmS33MddVAe98PJeA2QfTYkoT5YeC7LTeKnj8Cv8DNtNLETYmKRwlXNHBTsC9JoMTCv
2jed7QtzJzA5Ynpnc9s3IWgIaw0/M3nNB1YAWb/MJxk4XHKejcgmPN7Zsg1f5kmVEfmrQ9oWxm7t
tj5OuE7Ce0uR6cHSc0nmnJKbPPrcWFc8KT9jm/hzha++RMQ6Tp5jt26OdIQhkUfNTnUU8k9sIPgI
qMFrLBKBqIk2jTPbsSvZsif59BkXfuznqcelzJeU3GK2YTvaxVP6vbkdt7o7aVwoijIe0ZO/R2+W
lNwM8peYFLt9qIKORCV1FeJTF+znXb/WD9Xj9mMNj0QB7ouXka70IZGDrR4HEi8DBVDZ85mqxCvZ
x8U1OZU0QHwp5I+n2q9OxSk5NUG54Q1lpw/rubsO1+FHSra8+big2oVDEiTa1WvpU1KFXIsv2AgM
2aLPArNTdwk6Z7WzK1WRTUOELKkJWj8LEX/iVWQjLvgeO7NBsZIVHWkXUHP+D9TTSf3RFr8LTkLN
YDmtd+Qt6HS6tb9dp9t60R2Uy93RQ2EzGEnU1rBlmMevp69MVRJHSuxYtzZUgt3DeMVl5he1Z8Sv
XrTEHvlCfDYAJr6CSNEvJGJeiv2tXQUmpYQWIKdDFWBn3BbGsJ7+AhcbRt85jppX7i8LBVbRw0QV
Up/lO5Ab3HCyVzWSyeCUL+p380W9ZwG3h9fmzwmXo3/Ofli3/qzfqwCZBB9SVIZ2pEcfMnkUPMHr
wyrgiCTNPPJQabc1LwnwNeJzooPlJHwbDS6+Lm0Ihm5sfxvDgkxKC/iG3TmDfSc3favfBmYQ6P9e
ssvhb+Kg8xdAHfRI80K6BmoX1qj+RdYXAB4pP/ZJfo5FV2Od8EXzwovJ+Y7HKxxFH2kYngmsZJN7
iNYadZj187lhgBgOfv6mrmfhC+kpC1AYLnFIj9hOXhhVoFncR3uQ+ohcuflnifXwbeUhxt8Wd/FX
7w0jCYICzGLbZCdyjYYDz97WbVTPKc5a1u7Inzb3SENxCLHx9mFTJexx0053iK+FTc1FeSm6GDb4
KLXw3Q1d+vF9IKyOnbM19uEF8yJ/Qz8v6r30tmv++r75aOjydkd2i6/ESvnV8Q5MtG3gOVzjz6uw
AZrTSH3EQ8fv/OMyRvLkHKmg7+VTiRBBgEEyh9uR1pEEEdZwH3PakEL0anisdsJ64uce2u7sh4ma
T+I1LbGBM4cHx9p13kZH4aDl4p1j0yBqwL/HA0DLyD+S7WNx76fdeX3PgyOfPW7XUYKMNiU0b0Kr
k7cRP+ILxq+cTwyD7J4j+7gofI7tnAAkc6MBxPOVRCGAah7/X7hlI+eiQfzfbLTwie/Ass65w6FG
MVoT7FxawByj5vE5uOmUoQGwAC52cncupHXAHrhHOohZA6lu7pl+99IQ/K2oDNag5/J3TwiOV3L8
OusD+gCOGkIAjIoXIPIcBejtesMHHM/IPXrH5OyFvx+YYUu1wUEaHP0XdBGPMOwdd5kSgKBMWnBh
hte8D2SMgt/yRrkH0pqMX7T5AS6YRMpPI/GU3fLoyLHhe2e+bFOBqO7Kh5HJEdoflNqcMEe5KJBV
/PsyFsTd/1DG/gFEYgprVm1NK11JUsk0sQvCpCDgXPe+k6d46HtsnCG14lAA8AAMMquFuoKik/1t
EqkgaTsWRx1MfBIVGIJheT/yrTWSjnMhSAlw9KfoJZGZ2pCfX+MrVOsLQMpI9uZoCSQ6HBYZ6+DQ
YyKpXk4aPaPhQ/myeUmIdhz53uLoRGyR6E+jJqxOKEH587kPa/7VXYKQl13HMwpXRMTJN5/no2zj
CueP68fVviNK7OGk9ooYzcNwzZ+HH8cxgPIOl4/lk1t4WijZDUfA8GicV/vbzOauOA+OUGXZ6G9y
9BPnOe1UlnPqAjxObdDBHB2AJ4lqlZO7uAEeReVxrpgueF6ioeQib/WOnTlxJXVbYPzEzZqbR2OJ
Jt1xpOwUlgspKu/v0DlxMB7iLTChOZJW/ziU0Af2F5cwwWuOHC1+XP0ju0FL5ciabfnD7h65wdG+
k73WHwhkx43gLA2EQPcbF24EV5iSfMqAVe2NJ4JCn4eUrNdECBQpj4POdrcbWlkzER1bPDJpIvmK
TUCA9AgRV3/moxMGYnv35g/CI/LDxIPVU04Zpb7GqT2HHMzBRrzE8S7IqbMyPydXMoOV/Kf3jzzS
cmsyxCPHplrgMyhU9tr4YN3bq/gxRwsyzNBP9fIrPl/krUekAhLiQPRmo6DZnrEEe/dYkwtf95Ra
5+2c+K85mSLa2nZKmN7s8hH6Kj5BRwAJj9KW4po9u/AcScxtNuDDkSJO5D9Hiqd4nehjltCeSk/k
go7EcOXGTRFHK7GkJWocKR0WAkcnh6QOK8ejKMHfh5B6RC7i2CX+Vt6S++KuxKSj5VARZmqyMfOv
qmXtf9qtf4CLQgvXijI18ab/IT2oJwsRPfJk8r1X8Wl/1gtbvs7+7h6JrEloPFJLya/vwgOOTc/j
Zy3KnrV7c6ar9rh/Ky98/724Gb4ScsZ75skkJUkfYvrHR/YQ35NT/YwM01kKlNP+3tDfTMh5dg8B
KR5zFukkhuOFApo0htI4gk8UUMT5fbg9lOQa+r0/G6/7if6eixyGj7fIqWGJZJfqMlBiXj9zOBL6
XfFWEPB2z6tpush3+fN4qi6cQiS0MmdZ7E80OTtaE3o4RNajmbjLNyTkuqjz1TNqQg9lRHwnitM+
p/OmPMi34WxElN7eUeCj2hT+DJh/a2Dzv2PN/vdjneON/sXG/f+DMwvU+DeHxp+mNbcs+dH/Dnd0
vP4f4xgmK4jNMTsBrQum2GJd/jqOEX8BxSsDH7JEYKZIAh8oxn/OY5RfQC2KCvQbgL4mP/2veYwk
/QKWHSg7qEpD1ETD/DvzGE2RmPr8Bkx38KxVEeabblpMhiBT/gF2hOqfBF6k8TJhcbEHLNGPm7YI
QtBHdU+Rz+2r8q7Ln2vASyghGe1trFG0a9fqh1Y1T41Zk4rh0hyVCZqFId6QT3uMIoa6xz1eRa6c
r1FdGNkpXXRqyCZ7zOzaWjQ84JCDRo8lwr5nDyUTz+FOoXcNega7XtQXnPEiL0gOHqIDDDRcaqys
V6xvujl4YxGfhhb1jL1J3w2IDI+LDoNOsbKCvBiLyGJ4lQrG8siWpGDpHGkV+jvKKq0L/3B2a7US
XKkR6SoITeuJTdfZi5bj87KsD32Vf+qMeI0aeMTXOhYc+RDTS4wasXI+u55pi1eZH4FSSKe45z/o
w56RKtVCrRLzMJEEhO3FNOzSxYdBxkxJAJndSSS5U/OhadbBlot08TIDkUQZRrGbJThhaEB3oQeu
5P2F6beoZNogQFZNEH6ok5TbYlMW97Hq71OV0ifZ48+NZEXIRuenpOXMySHvT0brKFJa+LOoP7ed
mQeppWu2Ok4oIxjbdO3jFcQ0StCzVSg/VsQJFi3tH+IdjlunVquXtd+LVRsj9PSG+7ZWeJ7DbSzk
z4BnBVfrZUZgk+KhD2l+MuaJcUeSGY6locqudS2SEhXWgwlkwlntnyx5eVGMegwh8E9epmJRgjSG
x7NS/SWZ0s97mT6kaxViH2x6qAvUblOonTvVE2xQHHmFQf5uIhvjtLmhAh34Ie4K+dKsekZZUt5s
TQ8wgQqpx/PPVfp5ehHm/EXVS91H8CP1MIVGNERSwRp0a3/LO1LLdKNO6cuPG+PQQwwSCl+9bR6K
IpRk/Wpc0+q1UJVjcaii+9Pj00DDaLEqPZy04WptLdJNpXl4LysN8Aj5aVFzgRPX7EuXbS3bMATt
oe3HqLWyDVR7T3a/q+tJMBDbbuc1ATMKsKNWklAtFjnQC2xrEe6ZjSA+bAiR7U2jrZRQkRfIvPNa
9bf61pUg6Jb5imRW6goQj4vEnL+LafnezcKPodKMGxxVfO5VQ8EXyuT0NhCplocyys2vnYRWEHc/
MbbTCF3LxhxK/oBFBf2plWQUkbWviiY4qxan73GpvCQH4U9tpdkftQYGVlwNuM5KzIv29UciiglQ
WmsKd8QitX3sbaXPG0+cy1urmd5gVaK/6hh2i8il3Ioq/rRVZRMmuQX8IDm8PZPBLRFkLgox8+ME
ORq9ZyaUzl2gpfmLsVCEaH0BEnsi2Wqt8YqQTO0j7rPb4pa3JzHRMNztypuio9Fs57WRB/qa3qpO
f5prXY5kEZ+JhN+OjAmSz2V6swCD3HZrglmTQwk1JFzb9ikNpA2w38walfs9hMQ8founOyJDAK9R
xj2UKd11MZhpJnYHCxWX5AnMlGFMbsqe2jGjnNIcLNVIwW8JzLc1PPdAH53lL/jc7pc+10QPnM7C
6mOHK3lNj76uEweTC8RAU51BXYcgQKslup8hgpqSEeODS49FTj6Uyje9HGNfQiDNSPbt1BvqBZ/P
NpgQDg3hnX4uhI5011iXA4TJW03xpRKZt7VZ84Q+DDanFrJw0lR8PuiM7kJVXRnjvW3LU4WNNJA5
GRh1gtgx+hsyg1aFVG81sZTb+BbtytFCNnd8XCtWKjorS9jPewW4KHEQsGaYIsJKgc1IBWaptNCm
1dOGcbmbdSI+W0Ic9Dgs2ePaHbJ/1jUHBXfdMRCpTXGELI8OnJDq5vOmjuZzah37drDutbUbdzNt
UfTF4Ffb8LO14v6+d2vxZMVjfO/xhy4ekV9o7os1to+P7VhXj0uDm5eiIM9aXTtM1ItpKh5BOTEN
yhTajQnVltqPjz//U+PjbUubEuNVwRowlYdqGQ9e7UzvX8SXOE9S+DCTnxSdFi0g/Oy5MpoHM6k9
0Lfdaz2JjoG45KUxDPoawPBd0+w5JhbjCzpiIcpxLzXRdYG+fWqtN4JXj8GNn4rT6hoAB71WnRcQ
uf2zUIycfWjERAjFOr08fWkTZGF+2pcaaLkg9RfqNfItQkyyru4v0p4+9+z9sN1XmiBWQyRWaIBl
emGilEU8Vtt1vfY8apo5o70a6edC/zINGO4Zy+H9JyNAhzKliDsBxi4bGONAEiZEhQyDAc2h5z0o
PS00LEoQI1eRWt+QrJbVYgjnaiqv4yLRF40bC5NH3FtR8XL1BlVNczIYB+GE8zhs+gBsDSed3Vw0
ry5uZZHKd0EGwWas2lO3oTjYoFHsK9mEO1+ZPVtzQ5I+xl/0RYTz0q+f5iTSO4EyJrdonhbWewOp
BNNlqByNIHxX84L+ebYyxpCs2DUlDRBrO92B3Esvo0xVJ3RPXb6rjxkwtXsnPaFVcVVkUuROGV7Q
a/uID2vtIHK9BL3sr4huvoBJFcFFSvpXeZphMyzWOwfbCQAcQvcxV2+p8QmILoVOYTJ/FLh3YzeH
c3PY8GwZXPRUBuy7SZMDiPikySNdbpmvdjVmCwLFBY19UwYVAcqtPe0Ad+xF1WsXRFWwbSYCB91q
ECdMgrKEjHCGUkgyVBfNNMpr31a0lwwZVUyp/K7nBaYHBf0WLf9UWHNPQiI3eEzlRLi+H10pFR8Q
gHjA06ew+wFyrzEMFs9+PY0aTtYayBDmS9LWOOkufkZiqQM7/XmBM+kVmv5D1MfpvE+PgxAnF3lL
Bn8FAGZXk4aWcqIBwMyGPixVOYplgKB6A9WyyiK1qaRQsYrnGZHpezueGk2uw24DjV0gCprWz7XV
/0AbqT0VhvwhgUfPwwe0uqoaAuK3LC1ywrRCT0Fhv2wzXYxVfl3Edr1xvzA9skRi8taAQ9YsXCB2
h1PiSUrRgigrAV2obkWZLswzcqHRkomqbeZb+0qJCEMDy157e4/lrvAsq2TWjT5pu56kBGf4pA2w
SINs3elf2v/H1Jktx4lE6/qJiEjm5LbmQVUqzbJuCNttMQ9JAgk8/flKJ2LvfVOhltWyrIJkrX/s
rUcdCevT5Km3c5iMt40vaFkvoVDyEblQYXFDpLg3Op4RZQEDYcjiS+obvoPXFh3jgwWBN8fu2gu5
Rhg9nrVtvbkR657Vq4spBTbbKt0lHupDuyYYna7K1ndvIy2VtBYZ2mzLeSWzCcS3s/80JuLXLdg7
8/aXhr0Nq/96IqEQlxAXWY14grK7J7vobajjvOD6aKkaWUBpMRZuO8JWmbKvlGS0ZDMbBlz3pbaO
iRgvk1+Zw6hhWBDcuxNNuVmVIIZvaIZPKkzgtQBf5QH9SCDlTedVcxrabZWQSxgnYbHqF+9s7GJc
MakCvhtcwZl1mUhyJ6wrwLk+c/fEEvVNQF8JEGwSosvPbM5WYh3nxym35KHhPOEExwmAcGoYpDlp
HqD0lveCt6RTGKPupQuV6HYRMpwAf2ir8QcyMG3GmX6LdhlgCdm6B5o+ECfvswheIcbL07S4BjBf
XVodvN/zl1dxRw8HCnk0JeHvCVkdPu/+nEdC8Vzuq2frF2L3r8ET9XGyx/e+EsxVgQIzCh1FIMP8
lHsRw09K71HkJjvN5LLBxkgajIjCDWver9ouH7A+UvaeW1CADZ0fjUzFZhEkmo5WvZ+qfl6Ts3de
RPHc2zFRW3OX70KCuld3U+i2pihlnfj399/uzkuV3g/dEdq6CD9bO7kVQmYb3CWfnGlwQxaZo21K
SsHYMtfMz0nCL20m3i+3kG67vD1BOL0TCEpJfebvZG8719S2KTFwgdOJFeu6+Xebk9oduJ21Uti8
s+l+QU00eAeOOZRy+qws+7Cgjd3hQSEhYap3yr5feV0X01aRYxbOHKDBMchOIUZNctypmM8M36Gh
jDSq0mZVddNDSKwBunzXYS6jlGIm7pilxXkXU+qRgAKxS1TMWg+Mp3V2dfz2TWZa7SpTWqc0J1ul
sNp+k97fP6voOHNzs3HQ+s5l+Iyz9JPwAMbwloi2uF72QVIc/UA9aSqMNk56J3wNBZknEbRHEuXC
ddmNb2lAqbg0NgBO2Hx7QXsWdcC8RjVJi+tmlbUfbW3g6vMM1AtD2CoJq3LtlOlNB+6WiIx0QyoD
sHQu4UUjuuqTgdXPJIJZuqq/8WrfzOxSoCf3vkyrdc85uR2USDfx/deXzKjriA5aia4EXryH/BeZ
z3OCOt1ubL8mWkt2MUhskNNGKv2nhveK0GdabrpkfijdALXDIDB9VOegT7y10AEIdaT6Ldd0stL3
lEesiBfu2X5r8RxaL41/pGZoIhMy/s8esr1t15wb+FIOuYcLBXPNgbOsfsWTlGwCzpeXwdVIUCJk
wQFIAlVJ9kNAvA3WePyWjasv2IWfazw5qSt5RnbYjJKYjsyQAGXDkOsJa9wor/DXxHY1O92JmLbV
4ZkW8H+WlzUvpdu/hCwcbeTtFSl4V9UQ/NjqxzTxwj1xOtDVefsm3PYj73z7XZW5Wtk0Y605nZm0
cudsoQdPV5tQx99exW+MGOj1EtsMOT1MTQ+i64TFLvYFzRs8p1MnulRT9ThQ43XUam36CJw+HPZR
YTUb9OL23gsHQqPNngfJePOCYDxKDWShfY3GCmMPE9rymCTpq0UP/UkWwb3LfKbJUHTbyQ0RtXlZ
+BIMUITk3m14tJRrNcbZWc8uvLPxeDyXzdHOIhaDzoVgnEnxVU9IzPWG4rqrp4R3DAbYBD8fVsJo
f9PPaXVObQ8q1MsJnZ51SaV5Pa5HJt9FE5GRj/qZ1WOjqgAtQoSw3ElYWzmOxdFk7Y0cYwAJE3jb
UZT9c+KWqO56Me6cbmc79p/855+QE85U8sRixl4OaoqffYuCEzG65EUGzk2M8oOIc0QIcRpfK4e4
GDKwce+AQ9AKOeKpKhzaadSxDOLqkDodqx6upcXXzFd+uR6I5V9XuQtV3TX7oa9Rn/qls67iWK0d
en13naw+MBH87hqV7mipu1idgEf3l32TEp6cFbhDoiA5hGMyH4pkac7k5hDfHA3+qneuRCH2J1sN
qFUs8keDt1E4N7wk6V4s43duBMp937q5onv9WcZ/XoolBIwyNnvdAs6dWf7eD+pb3fNW4avPV36e
7duybU45lE6mvvneVajn7c/f9vOS3u8JN3cTzNv9urn/TwJj0qYSJKyooRbrMS3ckzvj6nLCBtVT
kuI2xrmzIg+9vWghqg3mEW/dudNBSA1mUCl+6dD6zsfMCremSewzNfK/NMqdh3KMT4ljntLuWbB9
7FwlCYCf5SXFILJKqeQ+a5tU46L0RuiIeeS4Dof4jXBbHksFINJAL89ASv7KUpyxFUnaHGT82FlD
JUHsPhEXfC0Jqt2XKQd5Hsj0MLlxQg1O9KFb6zfpvd9uD3+w2Nat4+5fV5qakjZ/TwsJZUszl51Q
fFHN8VbNqtrEJZ6HpO7XdmuG688Li61cVygdJi3Wk/4dhdZx6ZKF4HOEQfenK97NabN44Zm/4Ju0
/PZWNcO+W5rxL2VWoGhuIbZ5N0FrzOoU4qQ95uHw7VLeskq4BldM/eXWrUiAToYBUZ+IxUtG70lo
4u4BFaLVMbnYU4qv2mo8MmPl+ziLQ2ViWJQuegsd6554/FkPr7FMnyvtfeRJ9DWEvbsKa67XjqaG
rMMViPaOpe5ukPFm9cjZmCaYivkZ+8zfOkELTTMlzw4FRiL5LbVRK6edIRHTedxNyXAAmTuN5fJV
D/xrPFE+6fvyjiDIs9CsKvnHs9xL0NFuJ7PfnUTbMYpiH1MTNckBPm6+9jm6e1bdrRO77xiW/sVe
g5qM2sPVUtC5mnwPSVCy0lk3355fQKKvGD63Wi2rNBh/+/MmqbCrpc65DSHm655iSaM4x6cENGfh
2rBD0iaexs5+I72KuYFC2JUX0tLWYfeU9qGt5Z8x6b6LKLum1R+1LOeg8s8CkMr1JxKMzWOGTZKQ
iuxXEfvkGzO1pyCFq3JytpWej6JZ3sbM3c5hxnfhKYn7CAMK40kXbJMYrW24fARGP3YjFX4gg4c4
XQi47X5ZXLCF8O3V7MqGfAWLzAvxxXMbBtBRLBIWgryS+lZfpX/DqPu4uDXo4gDqmZj4Wsz9I8Ux
4El/AjEdw6wuWVKAlyt1JPrgzaYDAMw5WlVYu00CNCHMWUtWGPo6HzHdoP+v4l1X/k7S2Vu7mQGi
a30sRdEKW1KM04s60KGs9ErUkJRO9bux1eu8qD+GNIqRe5lNSC+KGpDWomVvK5YgXZHwc6Zrm1qv
MWQulizRLEV24HM0tSMQRpWe88Aii86Akpc8t6gBhJyO7Gcn5srv1clr3D/jKKCeQIoLovmq3vs9
ZwgQ66Zfz+zSNsZAkQwkB6ev88Qvz+CizYfoDl9Jybm0dqhhyvTyJ2/vzW1jdO4q9JIF+d1lmwKU
nZpQgmL0s7sZgUFnN0I2EFurRNu3wQ9e5+6NhfcZzzIRDKia3BZpCZAI4Q3thZwTPJAup8VSDN02
BKtZ2ppQ6kpQQRF8OaNLDpj7lbCcLy0HqNORJDc9unlx8QvwjaB4Avt+7JtZrPrReqdjlbUoOrez
e44jzZ5j+w9m0hdFiN6aA3NaK7P8cefpg4iNTayqh6ZJiFzAjk1u1XIsmuGjufc9UhzD4fkHcGU9
VRnONNE7q2mygcZm3h0nxb4iQ/jXej7bnjpmc/yQODnLDir5vaPAXXCKrfKiO3GwomruBFM7/i2I
oz3MyI2KOTrPPITbizhrFTxoJ0T+wbYZB9Cz0UtMfR6PeDSnOlbzNuzMo0qLD5MmDxTqHaVsrpKn
gP8uLPdcCwoPZ/fRZu7Run2jWxHyY0k25IRvpWXd0j6WmzybdimLc4Otw1sMt6X3VTNlgCkEzjnp
5oOd6oO2MvhmZ/nPuMVT29ErIKP8rwvt2VCykWfjng1kq1OqYACVwIqIzuq/CwCT9QTwl7cIFfQA
6d2yIgJ1YIOO83YzT8HXwqHdWqChs/01LSNuRb80WzdHW8BgK+aSqhbrgsnx20vvPdHeLU+bY59E
DymFLqR6sUr0Zj8w+JfG+aVa+cq9cJCCt8+Lp2nLOH8pSRXY5AqjD8vHhlnxecBrz4TjkPtsI7YB
qgFTWlDy4cokzwMJVN+dQsaDuHzN1HxLKmygebRyE9LNsgA6nZaKiPd+HItLqhwkGmBfT8mAdIV0
qhcsj1fHA1qkriJrxo+CykUKjU9GyFNL2dTKIqCL/Es26u7RcafjDL+4KfuIhoY2g58IHoMI+gD7
cT5TGZpxjNxToRQ071jcg0WdBy18FBECaUoBWGim6jWPrAc3jXAMq/jBtpov0kC6rdLpwo7Oqc/j
M8OSr4uY/o72KfFg7tL+eSjGYxgMe05D0vaYUqwyvGnhfXTuwr6e/U2DDMYOanAkPmimjMn0IwNf
xHPPSz4byabZc722GXShcv8z7PySS1bVezmS+d94N+yw3yRpjdyisR1dPKu5WmKheMiOL8Rg2hnt
e30rD92SgCTAYRcR2WQW/3jwZpv5lCOZbkemC3wLwFdn5c13MP1foKPxcH90qZAmvhS0p054PI2i
48BU4asfBqDTuJ8afOuqDh/uZzVp3Q9FRmdDHjPRlt90An63rvfWtFRAsIztbS1OY2Gec10fCzk6
63xmmC/dnIJUDuBSVBeu/NeW6YH594kUhs24eNvMfcIPDvQyi3Hl091kmnHt6YXJjhuPMMBX251X
aS/+yuRAvwxNGts8IeQ8mwoauibUaB++CH65S9Uwry+HaREXBridqcCF6iqh23IYOeiTv2R4/wvH
fTm9TJM6RoWP8DUXz3anN3PMsDAPcGvN/BaWul51Xro2JUNIKanCmnIUEIUGp5+dh6GiGlySG6Hm
18l9HrSj1kuR0qfABEde6EeUkSoBn4KTnHW5HWoCRRmNQ6d4IW7uWqfIwWJhGFOCh7xtvoZUZbvM
L5pTRvjCyVrakvoqrAxxGT1W5bKJHgLjPOp2oUubCbSJlo/O6n4vAwqc2eq+cp3+pSIOds//opsc
Uqhfp9TY2P3IlKCqp3zAk1P5wCij/Ir+zJMtdzHr8SqsnpxJ96cyDg+Zb4fXn5ea3P117+VnQ3jc
2grBkG2rhG5rC5RvNT2mBMCNW01k3jqbwbSGkfN4VaR2dP15iV330MDy7x0aOLLRnrdDz7HdhYW3
ejVjHOwCee8IGuqAXPcBy7Qb6GoHiGH3mhUFym21ZHNxcLJv8AzEKwMlfLKEpkzkdayIfFXyokIl
r0nkUSLpJd3GpMe2rYjkhHsYXKboyiKkNK77fas7VO2jUNu2DT/7sfqwk1pyl7mEPhH3mMjszzxK
55yTg8f/1tTrys5Hen/nXdC49gNtNA/N3HorC6huNfujWdPcLDBzM98wlWQkHszRbi7vb+3kQaZr
it1EMtWrlMciSWN2B7K18o0zPHq5BMiYS7UuHFpeRdEe6qw9OI4iSwTCLl/QKk4ZTs8ZXtpJ2Cc7
lwx8PzmoLu53bQP5olV8Zz6tZ9n9S9LlXx71aKfob15B825CyIvCjwgFYftczZmL6iwF7HdpI1HS
dKsuiNuTmnIK3GLLOlcJsJKesJaWLU+mXD/HDXNLAp4QJ/9GqVC462VLlTXrt6k/ZstsZWejYjvy
+Pw2oer3SqO7mUpw4jxDZcsITFocJ0+vMW/083+Fo3EuVECD1LWBrBVse1BuuyBDKNwkj5aoUKbO
cOppz/qe+LTw+OHfKo/ppmY/pC+5fe1NXz5CwV6Y1X51bQHOYxPSkMHgnmPX+1uk6jkf/KO9MN+S
TEKgl0sf6HCvgZbPEQN9VGe/w8IK19KJQ4JPtEXPYcXozMV4cQAp+tba9kO6G4I8u4n2Wqj5LTMo
FRuj905B7lXjZ+e2eCPAyHlt87FcSYpuZpPYH660POBKZ9r/5MaMM+FYM48/7maH0KqHimWM2pIA
a0Z0bGvvyxvbf1mpyD9y1YFxcxPY8171g3nMJ6YYqbX87Uc8S7LKHvdeeU/+DT8bRf0ChXtqRWIz
AAyF3pXTvURt5qxHzS9vnuQ5t+YvJA0juS2/CQZA/JiP7dE3aCyJR34uk/hVhfAekiLONUc6oX5C
q1uQdunZcNVQoHQvNbSGPQOmv1NsA0n9FKbpL6tAcuCTuQjvqqODn7jtDq3O0Y+Kvd93//VpQIK7
VZSvxCCyJFbo9A+DE3MNB+dGKIiUOuadWx4dHNbrYFouXOFPBKIgdKzJm85JtgNJjTEZxEv+NJHD
DRYcfxhN8R88wrpqbzCT1iu3Ml0v43JJQaSvIVfHZnKCF7uQjIKxdS7KZV6ZvIqeweXAh+4f6THV
G0QMj4mMZyoEcecJZv7JJr11aK0nOA8WcZP8VRVVdkujYQ11gsfLjevb3Hbzdpl4Vrmi947J6Har
xbKofSCQLksJ2ZXFvovi+kCcwUqXDtLbuBHgUMyltYnlbqqq4TArKzrFuYT3TF0K3QwoH9PzdBrn
vjhb9dAcPDn7F7KuX7VlISkNFvfWOMreEM1qveRaofKc4asTkWaHXqGxnlGF1HP3p+ld9RQWI+Ik
AO00/Y9I9lOTNzzLxP0yTm3iFNiq4sZ/uzclsUF6W4eh82/mj+2qd8fijf485YRQNY6qn0Fiyi3v
Rn2LlayBhtqHoiTuy5XM+JESzgM9UvYhmJzirNoCZlxkzrHqmRogub5ItVGbbg6yi5qtYh8Gxr1a
wZDtaAYYbt7Q5FtthHoucfpTbF48KB3Wr7HRGJzNPO+A/PKdRdfaKrLz5Ff2s9f5Cil85d8UO9GJ
dX6vXNV/U092qPs8+BeQExOLyT0DeL0stkebk/ue2tRhobHCcumFwExx5dxoNL7R57X8oQTlP5dA
p19JwdQzRXb7USRjtZ6RQ2xk7MV75oh0AyGPbFLUxAYOaqKpSdJ91/Qn6Sb1ufbb+hzZBR8QJen7
RMohMtv0laJJxeDW62Jz7PzpfhSgUyKdihGxWU73mLWTPTXfrd9F4IHtcv55CeyD0hXJLz5FxA3P
ejW2HoqEtmanaVJzn01AjYXHhZ674mzjAopEum9Ffc2XpTyD6vzfl//9HIF2v0Vryt3PV/TztNC2
2F4iNA0Q5aWMTy7MAYjUWieATzIpzLmtenOu7y8NacPHqsU3nAsYcNc2G0l7+jm0+uZso9toV0vF
RFkHJbk+JCxx3W7dGWogaBNKhTKuXd+v0PL4f60OqYijwsPPL49Ilm3SVAjk779KytmwA5FLtiZf
xvcOlu/rQxZjkHabiYYwXrKksk+ReFncKmJR9aLTz0cMk9FJcx7uAiF+EwBRnX/eoZ+Pfr53Dqc9
80X/+2fx/S3MLVqCeuHhtBV1ds7uDYfDYrKzYLcCPB99Fmxa0oyP/3BJ/+mgUzvAfGAEx07PPx91
Tb2sZY5XrutfEUolVLHjl+WpRzLIXznm0HB1jL/TF9Ea2VP4UHlM2XLwh71jB2+xsM9lOsVkW7pv
ZFO4A39xzlbvosirc0evVMEqlLQyJyWel+oOLOYTGmyHc9PPaKsl8oaOj6I5B1Dp0s8vxDlTq2mF
7q6+L/7C2FvCdBcCDXeE+1Cz1zj3MiI68cIu6ZlvGX8DievfQKDt7SD7zkLSmIaWmfXno6xLVuPo
AEinGj90Yn3GNXotu5Z3UCqcnFMABwRjmELkZdmGOo7sSj9AQg1SXuwIonoCioNRkguXWg+LyM2f
3Svl44tdhckmdqxyU1rJX1ksV78f830Tqq2F7nJN9BlL39g/uKUNcOTFcl8gyoSGsYLnsMfSYxSk
ig7Gc5p2ak3AFOO9v/yZE7sE9OjKi2eSXT1oQmtkSPspTPV+0vHHItWpYifcJpn8ThrHPerEWje9
ve+XgJ8ppThcEK+z92zl78h0b37VpOUUdpG8jjRhXqYUxGowGl1R09T8Aa6TbHJBt73sPJOE/zkP
fyKT+++hrxuK1HsSdToCoQMj/XOginRbkR3Ffm2HawhW89knI/udpV7zMQjuJYpIHx1v/Gwiyqfv
DciHkGDy+1dqnewWf0xwhzOwiaCJ/+VD+hEFNj10JWJPV+ImXogF99JyOSxJSZrGlOzRgDiPxQgp
HIIp3eWwD64zWTcUmACUS/O7ywNAqLk7gzvjICLsLoMcpyLu3n+FGmcbZSEU/uh8ePG7X43On0wx
lWfGZMRvANuK2D/JoGKxdWrarJmkH2Kmt4PMvYKeyw4XUSGbR13qfi16Nfz1lk+nC97RrXvveQUt
3FWfblBqTi2fwcEj1kAPYGikX6G3GovNaOUMY70ckQfs6yT5o3VKkV9Sc7cYFp3Gtt1jfbvH6K5T
i+M/kwOPvZ7MeISol24Q03NacJwKRLnvE49PMkYPs2i2RO1+06M+3tzcss9NGWDUwN+dkDT8VT7a
oTR/ir4FIynKBLp2SW/95EAEdXb0hOiJKiwZnjuatF4WSgEDc9dckAe6I96qCfIOfkmew6SHspbt
wWo7/QQxgODNbc16aAqzau1e7rIuci55Suds1FT9nzLCe58vzS+j/HrHHWAfESeRu0D82GHqyn+h
zIc/wUTmbTJRcDd3ESaznndvJqFsOzgOIndfmn0SO/PeVPMOnJNmX5CSJ5NiJRR185aLJDublpq+
UBE3NQz2m4y7pyyYy2MyWHsvqLjgdP3bpB9yiXs0P4vzQ8nzQLz/txve27f9n1cw1f7Es0Kx6Saf
nhd/xZoHEBWV5vTzUqnsQr1ytadQ0wHLl8iH/+ejn88N3fg5puR7U8L7BpMSXawJSIDLeD3dyxjH
+8vP538+Gr1asPgbvcuyDBLAo8nj5w8ooawvXnYva88fWD7XxTLHGx5Lek0JTHKJvZUCdOY6TTG3
23SvkI63nakku86DjDYL8B/ivvIc+8o7pR68rCMoic5aRFcEGgvmsKm6oiWraPjut7xZz+OY9/uf
T5f3P/ObAVK1n9Dh9RN7K3vbz+ezMOT/uX9Fcf+obruPZRxuhU9dj9fq7PrzslQZCiwhCZFsGka6
nL1ZDRvl8A9ouo+mjuhnDuj4MBRR/v+PZNIHm9aOBoKzPguVPhFSa5iR/PGgpXMdhQbGYWTepSm3
RO9Y+4JWBZ5gZbJfMmW91I5PNzp85UL78ar7hj7xjsoebrNX7BFNYJav/CtgKG7fsCQM2hmfmLXi
Wy+ImahiYFnXuOfMQ0zUk4kIVCgIh7FJFJ5GZva8yPNrdWfEYu/WAwp6YxftcoqXGW0989rbAg7d
FU904UwvrXUjzusrhpUm+9o+DnDJqIpf0N1SKJc33jYoJzowl+kaE1MMmvmVOLqmQJxAN+YC+7U0
nffkz87GtVq6TlLKpZs0lo+1g/u6y29WFzyTO9lSRGjFGzqaEE90ME52GWAhLNxp15kyf/WDqDoT
3Q0/Bdq7Dy1TbxI55a+rlLBPTdGm6laEOrfnJI+/WRdoQFq4faL0v8C0JDWYJtuWNBPS9BDKeYRL
HELAcLjEYajWiTWxOVneR4tefkOv83LNYkEsUic89nQ8woR7Xjo1ATnUxXzNXDRFhTP/9gk1exJE
7K0q23lYfO7f3rZ+R/V05XsPT4NwwUUq54nZQ24LdGToCgHxbeiusbfkRnb0EA9ZgAYsURsfqfLO
HfEvTCvh5+23Iv93hbJUvhW6qLcmDKdLTUInVAZsoGeeSqtQL5R0fGVWRvxhUizIDip7fy+X6ebx
36gAlAp/Ks7V6JHNUmVYiNBJwa27p1Gr+mlsieJsmOtPnc7djQbyWQdx5J+a2VefEerUovX698pX
/UHgaygWsbf99tym6EAQTtASbanpxXeP7TCZbdTZwxb23Hkqu344Zi6DlA0LtE9T/W2p4dcsU2bW
2W22SVnsKNO2V27ZiH1DnLTUE/k8TVVcbRcOc46Go+lD/VgGPZk88IvrqjI8+K1g2iZW+KR90558
03UrtQywkH7+Mkk331P7blY2HgcAowYvsWo9WPeYAtpg8a7QYPO1/BBFuJXGSc8oHijhzradaFnz
2xdthvlinE5cjT0GdIgtXz//lReti/xE/K4CZ7kO9y8YfSHRs1UdPB6fQz3hPNwBrLydekrJa1Ry
636wo3U/oY2ZERyPw7t3F1nPBWc4pFgEhStb95q7YbhmHPjll3W2CmU3buIhF2tZzXA//EBe5v7n
pg0c9BxhU6koFaVxmQN0xMvidNvelOiO6+5CZml/ZQai+30Ke25MdvfAP+q4JVTDqefHLGbMZXkq
VqXbVbQtJTZX9JAcpyn4pDQUmaix8aa0Z2ZD5u5MqGvotupaSYpgaDl6KzpSG2KogKQJXrUe94iQ
q80EednYur41Grae4SjYC7fpruHS9mxNYKHYTs6k09Ju2bKdR9avbJz+yQXOeCiCj+iejp6DSae2
nz/EfgWYZ9BfLSCKQ+MH+EaWnGW5ILqDa3Wl8zzejiXawwn95j2zuLz68f1RSCbtFTUPFc7BbB5m
vITLqD5+0dySXsvBUYiq6+gW9+aVLF65c4hW300lB25g+dx5g1G7qTfgg6KIjnZsGAAL8SHb1ypr
iWpBT9cVj3kt/hmrxMYqVXlwrYVwrNDaza0ZPwKJEBQpsHdiuVYoYxdzbOP5NNfh8mzVlfvMRYNt
xp8eBoG3ITVDdWpriFqdQfa0mtNv6QMSIRpOei/G4OPS/nlbhvCdzp21tdT1W+J582M/NP/h5Zre
uQf55mIfjB2+8aGQHy3NFqtay5ROnrTheaG9s4sVVvX9RwQichETmqpoEOmrCZadcNNqtyDw2VtJ
l39aOYi3RHxjT9OwtlGqvgiV7Qc8J1s9Sx/QGXCzzxBd5fTLnWxRhWuTZZgOs2o5dUNafgK9r60c
iLc0njw3EAfX0aDn921ZfhYGn5Bc4AqoU1MUpXYS9af4lXtud6u72H8xEwlhMP4qSNRbqnjeDWl6
prWECB3bsNZnmmiyhGafrIcF8HJCxepzOgvvvSPp7f7eVJTMRSN/eeWVRNa5jX8mrZQarXggrSpy
CGQACttMGWRqNRFHZoHrw8vbez1145NS7cs8+dnr7AM4STkcwtqxyCjgrYm7anhALfAtY+wx9f3d
irK4enbD4CGJakqOeRw86FEHh7Qt3ivHQskYLMVnMtdyNd45+1mifFZZ+TESyIVV6DN1jI9QcTwP
igCGpIvcjyDkUc6v/8jEgPxdz+azIkmVaOT4TROvvXfT/D+8fvfdt04/oVXsLetOvF+W0D15fReu
80y8+HNDV8o0B1tCFmvWolXse2+LdC1+9JwMpy6ut+RMvweqtDaTLdLP+8awHvGqPfx859Q5OaQl
HP0OxV0UQbHwXqLdDYN+6wxgcbSbtLuh1t1eOtxuCQKqqnu3qqR8crUIDmWF8jAagovdc1fbsBxH
hwMFL5yza60Bb/E4NJ9DsdBEXuj1RFPE1qanAKw//kXBhLk5/t+EaOdH5eWfNuwyteZAqJ5uw4/U
5gtbi3PAMm28n91ZfdJKcRPKk2htSZSiq+PmauvLtK792S6t2VCqtsOc1O+TbCw/fchTHfZnBF3z
ExvRsNKhqQ5VKL8SfahxZDyRUvqPHmlMVgVGJt+O/hbY4LJSBoesyL4ny9yoEmmfh+b+w47Ob6/r
CGADNaG4OcNmO5Q1de7J8Mnu9FZ23IM9auwwS8YnG0Cwm8Ppk3Iea7cM5WtcdSiqKh/nkuM+6lx5
z6E/Xrra68+9k9O9yk/djb8HntvbOeVS0FK8JlRDPjXzdClCDp35ftnLRrW3aen/kss7f6JGHgVl
V77XRfssq63PrJ/23lKMmwWx3b7yopknn2Y5yl39mbYjtS7S0DaBSi5Ui88vD/ad2r7XJmLx8zJG
U5vnL7QdP37u+/9kQd0jwPJ0FCGneDYocy24aB1lPY3h6DzWlCZfjFf8P+rOZDlyJMuy/1J7pGBQ
DLqojc0jjcbJSW4gTtJdMSnm+evrGD1bMiOlK6t70YveMIwWEe6kAVB9+t69586IFVgABi9tNjUH
4ZWght2zi1ob4RbwZFgwmm76EQeRPNL86pbNTJpiNKhnZzLLZaSS/oRwRW9laJhUo8h5vcH4Uauc
MKIIEeZsct8bTJ2ZypSnxk/UYrr9dFh+jEsR2cGJSds9ZseHZCytV8jtYI4iIqsC8lJekcc+s9ij
bOGMvJuTqbg5PV+MRI2vdeEEm6SO7mmoR4hUJ/uViHroJ2N4/d5CdMgmEPXFl6UxKzKKwxeFkmrJ
5sBu1aNnpp/N7Cd3uJfqeGcOqP0pFNR2altUcmyiHIsyPDRcNXdmDE+0NCgBEyNkQlI5+zX898qr
nt1We2fFiXKR09p+DXg61xhK2NHtOd5ntsjWaZSt/DieXixF0EpfV+QTts7Go7fyOOa/RM0xxIqi
98b1kXTcfplFrqp+0XSBecfps967BQckPBDfP05qjuzH08bMI/dUxTS5neaDVYy2hngtDD8hltIg
/RoZIyXb2xSZSxrA5yQV6qqT+t5NZXUck+Btlo9Zid/TveXKlTQv1hhs3V1iuhc/z/W9Z7WPrbCb
09wKZAd1+kKDZng2evrmqgfp5aJT5Yp6Vzn38yKR5ZMRq+yFnsLKLorp3Ymqm5owD0/whtIJMYCL
e8LOs/k1mZnfjEm064M52s9hcD8RB3Awdf0Zd6D/MmytY2P8alNMn27KTjeiUig8a9y2LwHFPA1Y
c0T34Pf7IFQ38ZsmZiyrXkODBKGorn8jTGSUhKIzSHT4OOO+WaSjD+yI0HDOukNEkpQ97WuHh3MG
Zl4ROHnXDBHKqtjEmFEDccPgsRwzyFGxkE+13z+Sceb/DtL32rd5gOZWPnZZ9hg7cbFJBWuRTWAD
tWWGpsDKmJtljHcZXDOpiwNERP0MQX8A2uBH1TbryvLK+XVeEjkQXoNAvkRVdt+Zgf7tksw5VX7+
4RtkVJrSQk0XN/HeKRnUeIxKz0UUyJ3PMRJbitim7exfBtUD7yCrpvKn5Mn26wdbOMhA3OyRGhih
XFd8FjxAi0Fb54DR5DUus25V2Ml06RBWMP/pMYL56kBnPz0PLkfNpjW81WTZ5Wa85Rzkqk/fcS7e
47WAEcRosJ0K1HO11VDcX1kBxjfLMRAGeqN6FLXhrZGIdedy4EIRmYou2YCTPqUK/l4pgCc4bf8Q
C8G1lGweVRhgMhxapFCiyRlaIOLjFG0EBd6aufyi097/cmvzlx1U+kcVtHqFeeF5rjQQujYOt+jq
QN4Krc/65oL1sUo8MjuAIDg30SGTucl0C+dAazPn5v+eFYHti76rLtloRD8ri5lcSpQP+5Ew9yaZ
r6vBaFok577cuqNlHSqXsjKaKOsqXZCKOGUju1OM5MZhU/Dn9KfjWvBy7DHbaZYlc2HRVFrXNq6u
P9/n1QDldrQKzMIyPJtFp470gbcs93w3gZUnPRDNpqNSe506SXyXWuF9tUp6Xe/zfla7UcRfPOXy
/P2F+yg8D1hr1wEOd46rMxPxViKXiibjnPs5Dpw+hirVEwhrxbgl/NY/Z2LAszrZiU/pBkFxTMSh
YRHmP6up641C3wmYlSfsb4uqSoOZNRPfbmsRQKlvP/efNxPrKaVvewJPneA8AE5aZt45kmxXq2jI
cw54rCyREcGHnHX55/dhyh/fdTqLz333DEABZ6ARwasioAeZDl0mq0k9HKIRQix0BNmdpROONB5K
0L6GDK1Sdi00kiiE1Fjcfb/KBj6YTrW/BUPbtUZvjzjLSO/+/PG3V2GDyymU5hkVirWZColDOaKB
0pvF37/kgDfXumYDbk37DemZWs8z5u2q1M8NV23TxVF1mFGSZQuCSEghyxhhdR5Si4b8elG6lPB1
ckiKFslJa12KGQj+wKnokDdx/ucLns8J/+MEXHBsaZ1gs7MSSijOgRwjY3TktLEcZoMGImXaMofv
L9bgvIigArB2e0tM2Bq4b/DbBi0mUGBpRWmoo51AcXNr2JtdUO3GrF8nmVOZ66A37lVWMBmMvOHg
ufmyKsmJGu+cSmFWASmwcIPkS+RRgg9lp28W99io8LmHCMG+xfJBsKlx4JBj0qLX0t0qqzxGRvTs
GFAShEcJW/1gVDwd3N4DjSOTp8arNjkDdYbM2F8IoxlWlM3OwhvcZ92OX24wdUsR45JMNMcExcUe
KmM5ce0OY1l+ZR7NRdToNcbYLXKjtV3isMb6BnaZ5jFLU3WQjXoJVQSoq64U5YZ54+enSHWiam/l
CV7t0khXeh7qA58UnC+uip2PG2VU7SaixUdW1jK0Q9w6dtqzwGnABw0qGdPSOdFOvCom3DnoHm9X
niGziG5hCd64MfJg3qghuaK8rA4BqfebPgiuzVDjUEfxjpfd2/H8Et3c6z3K9vaGfhAWmitJ4t1s
WZAbEf4tGQBjFL1d/iY2gKCPal7VArlUHtPRMhgusqJPhzGKSyxBY0r0VHbMKpVsyOB5/r5OQ+Nv
mj4Mt60PYVokQBCYCm99in/HMW/xAvHPkczWRX+dfCM5tOO69DtO3MJCFOmoo2rD4QD2AABnjJk4
UTrcsXjcjIo+GozWs2hfuU38NCrLWfr+UO+alpLKNSx7x7RP7FTDKs79m+CCdj1Ow7M4SzRus5kc
BluM60EKoJoZA03I7xMXZMLNwIOUBQ8TXYw1STvQHiro777DwS1EoVfm3cG9ddq/X1UGSNupD7eJ
38Jya9UvuvT5SlQTZ6pgUSmfkwV/Mha+zFi4BTrI7/8PQEe1CEdtrUaPZ4PohM1s9R2m6JJmYBzu
a39E8FDiyEB/2ysbqzi58jnBKt/Xd1To15K4fc4suzrY7vhakGC9qVNIZVrqdRt0T0NYPhLVk7AI
DOD4VEv/Wo/p2oe8KdtnQ3scysz6xRsbVPlDseEuwQ1GwNTCDsNoyWJoLjg3tiSC41jsHONKc7Y4
dSls+9lmYsY8sF76cV1eEacd07EwcYVBryB6bVykquCIIvUq89BC8XBTvHDkqySqfTMDw9Y0QApy
D5BHBWo76R9xc5trM3UuSbyjiMGiM1FmZWy93CcuWVCpT4yvutjdxMYShZCtauANru3rdYapaMkh
ArDs4LQ7w2A3NClZWfL8o2lmYFo6dXGz8pzj4Thwe68TycNarPIafVaYnUtN+85SGBXxcpI2S0bI
3DVnJQoESS0sv77JdjeFhMOZlPMXOMrCHY91zeHMsZZT9i6GcesoLNuBFg9sXgAKwRcQGmrmSFIi
UoAKTMqDdg+TZ4EENcXIWDoWx1Efu95qd54lnpED33XxAHnMi7DAeDCEJ7dfaj8bHm7JQ+asHXrD
pr9zfPlJyBvLUV/9GubhaZJ9t/JFlR7SDOFEEyOKqsBlLNwaVdbgoGkKTZsAAP4Kl3M+dnUPJpgg
FK5K0Jpwnd7q4eeI4oDtDg2Ar7KHFAEUHoazzaFu27jP9VyvwrSCKO9/Jgp6idcWKDI6O9nSu6sR
1nAR2/kt6WYo1ubMqbXo88M/vswB29RM2P2CRhQSfie/Zg1c+NEddiGzZeHVP22lizWqBqzcBUyZ
pUPTc9n2LEeY4sC+evJ7F542ra8fERfxfLlXhsywC3tRIvNhT2wz6S98hxUtcUNAxvThl71TDAhz
Fm7rGAeKYrJfWFLLhu/y25fKCvaJqqttUF9I8cVmGfDL+YnTroKk7LmROorQJtnWjdzrLja2Yay5
eBNe9lTk6KzRo07o5fBp+1tmWYqmtv05TsOwblUV3UTbsGiTgN+LHMcjUnOPfKQjJbi3DDwbNNbt
z0MbnHEfQ/IYkpvpLodlwtmnPWZzRiZa45M7cbtvtKxRZ7Us/vEUQ+ZqxJcsumgRZfazNU2fbUcD
i+7x20zZu2F2ee0qhzydBJ2WP7Ksadx433+SjZgRNWJFzHzmP01JhMEwiptTJqGKTrJVmyGltVtJ
7xp6yDf9pH2WyYjFGTsGR7XR29hy+Nk09AAStx3WSUmuTZMOez/AKOz2aI/niTpgwYGXiCNMUkNi
xxhkjM8hLOgZ1NNTm6OUS3F+EEQZPdPmYipz+6JyM9wkqf9kOg0QeXeuKcmeAh03h6j4DNH1bhD2
4Li8ObFje5qO318qJglcDIrQNoP95MUbTNXvgw5tIqDdt6Ltnxl45dtepSsWVnOfJ/j8tGzHo2XW
8jCgZyF/52ghiz/6BeLtBBiAb5KmmNNA2E8GojUnHY95OSLqnAhQbLAiiRSMBq41Qmkc49Tk+E1D
X+0aRKF9hp04UvdZejCM8SWAyeOZFURQEzpLFpT2ZhiNfGFXlNq15buIAuWKrdfbUvMMh5FzR2Th
1eA3/4EqGW0Q89LlgIyOm9O8QKCo9sUUo+6KmOXkpEFy5yLj7Dgf64LmtvRwkZrFxR70yLWltKQ/
9lvbKc2ZRtB+KDjcllYTnGx6AMfZnwgEkcZ5nofsSdpPqY+cK00CFz2IU1/KfJuE6poklfU695yH
klJEL4EKUkpWlqneJOZLosHDGu8i5YB6sULdZNMCPpXNbG1n9FaRp4dFl2Lk9Nrg3evq9GhFHp9W
ihmVIS8p8PiS4wq/QJl9mnygm2kcHyE0wB0Kg6uXDV+2wTZSG+5C+1FKNnj5cxpseVBj//YJ9yNZ
dqqcQUHZpBbEOX9d3OuFL49z5hpbS5PhgaGijy1anKnCX2Ja9/Rk3rTdQDhWv4KKZPmM6LNtrW9R
xMWtO8FtkFh9vBqCKFgYXk333BqrSxq5+WL03oQHkmaOTXc3+Ga+UT2N5iy0nzrtx/u4hZlCnNpl
zn470EN26EO/Zmzrp8miFC/R7a4n+dsQU7HtJwEv13CnJcsAyzh6NdIdqKCWBed/dJlMKtKMgUoa
XJAAFAeaWSDYBS2eMj6zAdNvQMKyTo2kPxLiikCH7exY9++5ylhVpx5hsVeg+Dc7H2EVZuqsTuUu
lDaQ3+p+EC9zYcx3ZY5ibPTERnPlB9dPVqJnZl4r1MUEslXJ9JOh2IeI8Xw3RRbssxsLWAdfYevL
De4PBDJeVkGkzjGRsrrhLMBgpDEUrBXHVTo4N3eblxJzb2KbMEqQG04ISGwkJ5rrdshinNbTBNTB
6/VZ6Q63Ajmry25yHx3HrTi6c23bqMAQ5sjwDgEKnMjMfvL8vn0aNNqEMqU1ZUXtFtEO+oum3reZ
hwCu1vdpb35mbdHt8tuyrWJW6679JWmkrJjD1zs3WcEWWLqpL7GLabaV0PnKI9kxS7ZeOCCcu2RO
yRsEBR/gPFeyfgYE0Nz8+MUia0L70SeS1ajJvnVxjqwnczwQ/u5iPbXVpnHrL9Lvii3djpUxJs6i
GFsHEai5VURdUQ3b3rLX+aeKbTLhMWEu56R3V2lAnvGcF2esBOkZiBftGn64qJ2ddZAj03FnCewj
CibYDNmvWITZkaj4TxHOObSW5oR1lx6MI9eNMR+7nduIX7Tkk4Xd0ZdnRFTMNOhThVm8idnaAz5i
MG50VHUml+7NxWE2T+NQ2rTYLMwzU79tKnQxEJoAlGtYFmLGtRuLS69+jeNYXvhs+atxAhAICbGe
Bc3orAceJppGQm8w1QIDndrVpO1oASHKWY1lcB1i4zObCp7gBLM48Y3hkoSwO6OO3WXbWM9T25Ck
QeMezYWJrJ/iNTKKx7bvf4u+OyBxWlRhlC+9HkJFpcDBU+jWkUTAMTnV1dDh2Y4sQhdKqGBwM5a0
5cLNnDkfUxJUFDAkAcWe4Bw7bdMxBrheCdKIMvgcETiolbq5SVpmZhtziK6OgTVY5He53R57pqOL
3un8tSvr6xRo7soE20KgIubhSoE7DouzSFpU2jzsS+IXQbKBbMBC4l4bPOi71nN/+8JYNTpG4zjI
aNnAGW77tzJ3/BUSmy1GaSIXGLqAHyK9UgDmyDGfBAzHtpMefsmgD8+OdJ9V5Rg78v1e2yK9K6cW
aIODrarHLJhwW646P6TH7zsLBuXOUlsFk35B8pQVIGCpyz3yq+VYW9XSKfICC+wwb2KObXXr/U5d
cUr6GNW397vHVHiJLbgakZPuurm8G1rP3AVkBHbz9EZRAiqvvqI3wsztIBbIDQduGqPFFevS0kek
vGzEgPKLs7XWRstagsJyihrcOIzW1kFJI3GkR7qYR89aYYso7JI9EgtmCpKqcw19blW8Yg3Olsof
TeaW5E32HBGiFHMz1uEfcdz8LMvW5eajbNIzVIQ610+QOiArKoStw7DXZj6jhUNUFkl8+7miRkmS
FXfb65RABJTJA2PkGuuJD/NQYzkb/XHpeAlU2gAmIRFIRXBM6+bFrdVO03xahTf/dWrW1YoZ2iXg
2BD4w76nVUvWJJOnHvw7bferlsF7Gs3vvm0iEp0LG6lKwuM3J9wpq0GVHMMFmZVUm4BnqkcDEsOG
FnGxDKduNVTtZa5G6LMTkgACYhvYej0ZQT1lliFjwN2wHg7M4G8LEqmeEsdS4YbkERpWcagNnxEC
zqlVZhcTEh432+o2crf/aB5h6nqNILTg+KBMDjnGYzMYzEOdu78iOjB487FjCLOjU2DPV+x4xsqM
1CWfIevXWOvowIA58SOJ/HU2eqrA6lEX5HPMsjy2dQBpMzTBxNkd+0sX//K7AAkc3l8h7FVOZvoh
0NkvywHKX2CWyXBGrXzM2+nUNWunblB2BsFvVE3hHSoKFvC4j99Lx2DDOzTgG15kpl47N/vptf5+
6N3pGqZXFlMetA9zrKxzQtaYLt0dshe8cLcFYYoysElRDBzdSymGZFU+qE0LUG4o5ZtE8/xSsszg
+W0XbjeIB3wPnxzeSIINnOhYNqZFd5P9v8OUdNFB9tPyYOQ3FRycvg9wv9fRqpi7jdlX2CCkYV2m
Qjwxcvwoa/kqNQxQ/Iqc6sJIZsexDZNt2hkP89DivIk4LE+uWk84mxeEUTZIrst9+u1xI70PmgCj
Hy9R6Y6PE0GORwAC5yYcksPFmlHkYtY++2Wttgk2ihavcWnpNytN7ked00Ax9zQEYHMHIWKszCFU
xHb1a6AQs1Lmpw4umtj08IXJ+6gwfjPr3slUyEXp8Tj3XXIvu9vpuRUktRT8h8rC0hXb0loawX4O
ZvA3uI/dgQ+agEv0XzeJD46q2yFIYn2ouyOOm3YL54GNiZTncgboxC3VjhLp1uA8t9QIbULoXGAC
QbHi9AcijPEBGiKtFtD9o4rCXSYbcO1xTX+jMQhgG2+cHTwfhZ/ROFUuoptBWvtGgr9i3KU5xWXV
iiPVuiG6lqo0zHZ5j4Gkp/Y2OXYs3YJ4z8Kpd7LsNl1H+TNjrK5SfUCU3szhpbUH8gfQvG7KlMDb
HNf2nZONb9TJUL/Roi0RbFxHxew+0sm2SS1YjwMmpdudnJKQJeOSfZ60FPTtHGRBotDU4udk/cxS
KdZ0+3a9YyEhqmZu3mNlPGgCpffK6q6KknzRJcFuQhyONc5/t8PPyuMA1vtAuBxM/FHrM1u/LY4W
5qSR+dIa5OPFSuev0SzHVYVFLjJnHnMNJR+WnJXdYBlo2tWEYM+N6QsxsgpxyuSc7yASFs68sSP/
3qrLcTEH/cFBHF608rfjMch1r/EkHlz6H6ugB+825x8mKbmef6qjX22M5FcjYdnWnYr2bVA8dMrn
184bDz1Cmu++uRISuIFlIqwyyj2ohVUX9SDlE7/cowX4KhU2OK7lHZo7koYClTwFWY0uuTeiVVU0
0Z2DvppsZfuHiVZ7M8Voq7tUwt4G34knkcfbGJr8GHb4AebiwSEW/WM2A6TluO8vWTkRL9zjn6im
oVzbjkWRmGHSqYdwF8YUb0S4bnTOXymdvLrkzB6tzjR3hYKvTqTvhqEylBvnwYRRROD3I7JxppF1
dsXqfRrp6zlc4V5gHioSOqYIlYHPa+wGwRYi26OLRTCkjjBl/WiHNLz0FCC/vdm3brLqpKGfgpjM
E7cm8vCMTRU9p2H/NNdxaz8LObJO9ngme/wwjM3XKkIOL7KHTZETbuDRKlECvU46dxTII95xXNu0
gquX2SPh0SR/RvTYFTi20ZsOyaRtbz9gjy1+4+tzNsfkhfc+vwyx1S6A1E0x1owXxPym5mY8SdMg
DyO06PNlnbcP3PScMpRdkuM7UXBG1qkkcCPT5IuoqTmaVnjyS84Uvgfxpe8LGMzxDBWxjIibKMlJ
dyfaDZAB6XzEgdgFGJ8XyhiQAQhaHQqOU6vOY2q9NWUFNYrxZ+A/o5flbFfinYw/lFXjq/FRwGRx
TZrs42Dpdz9zf9NFpcx1p0NMKPYmc9P30MJiKOxNalvs585NcXM77A7hnK2437ciNuWiaD6isjto
47GixKRjPU47r/Hf0eYflcyIo0GkCfyGNQ7VPLpuQK5RKYj76od2Hwv7zS71RdQ46HHVrWlUEHhU
cYzJguQ5iKIT5LZ94I8P2i8P751hmUheBzJnAKwuGwsNm6waMggsf0Bq8eAoyZxwrjYp0vaFcgh4
oDpchylms1Bk+T6q5V3Tuh5+IaS/dPyitTtpDDHsGco+etx0S1mWIKMVxMNK7Hmiy10ohm0ApQFz
qn9Nh69CUq2grqMBUtTqOOaT3nSe+cVumNBdk/UaCFS9NbPSXt4AXisN9/vUWebH7HkN/dWauCXl
wrpCV8Ry46hVnOJHGHLjZPoiXZkdHwgDWLktp2CrLE5cvkQ/aqYErU5yPPpOQjdA5JtIhemq7SD2
JNPAPP2ineYdxCTkM0rDY81jtWiG5rFhKlMjF1wXkaspi/pN3WOlabCUQnxDtBKTLOfmx9g92eE1
dJvX2SXj1c+1PAr1Ri+UaS5lc6GlOvpt8xm0/Rptcbkfp6rbLEOTvVz7Zvsj7IGdQT0r2vF29gbo
a1VgHfwUWR1rx5yDHTWlaT/YkXgZzJZDNk1QYdfP2dAM+3yId1UxXOpOvAa6KnZWYbnLag53iWWJ
VS51vsRZ5otpXCWwcTIF8S6t0YXSCdQ6bPaIALB2uEmxc+teLF1w6cPE1KzNSX9txwMTsEVV+Hsz
BY5YG5shpoXtSDGtWqemj222MEZDTEtwFXhk7T0GRfrcHCPMtnSvFuAM4W6hAwN8S0mnB83yZGMN
3iR+d6b8eh3Gz7pn0y2zbN6qgWxAplQmKJQlEgwPHbY4zigMkDGS/op33EtwHinXxhUf56AEq/Zu
jKRB/ZC2nCXAKmK+ihEzzOn8JPptyCRrgxzvg/vLXsgk/V3RkQVlG95nhodPDocqn2GYMAV971pd
XiDixgsrb/7fxEX/nwUU/H8UKm1ZBAv894HS+/yryH818c+/xBTc/p+/xxQI62+mzSlSuq7592zo
PzEF0v2bbQqbDRalg+2IW57031MK3L95gemQDS2Fb1FRu0QLNIw3o//8D1a9v0nTFaYMLFvavi28
/5uYAsv+l5SCIDBt22crdv3At3wr+JeUgrxvrbIjXn4DsiGkEm2zrRkkwbkY8dr+eaUZyoa3fgon
6vxeOOg72mF++P5O1zNJHjXdFwMXHeItqGGGSKf7CB7avSFH74iz9E66BvP72fpZJVQviq72Q0p9
g/7Xql8t6X7QrDa+zNReyiYAYWpQVIyqqb46CU7Mat0fVph+NLl5BfXTX51UIdrr6vGI3m8+hn4v
Nw3n7qutUhM7S+m9uip6gUJI5xEbWw2TiyIy89jeaqexjrS8CCdJ+4d0Hqb3VAx6pQzLOs6DZz6a
8FnciW0+xA4WbiB5/8gdmOlxm6gN5Xt9xXdYX7/fKwv7t3Qi8yin6C4SZvSI/j96xCZo0E4HYbPK
GZWvDSQy2zwV0fn7FRSI+M+rf7z355Vyb62KlhxdFw1a2svpPU8+E2FLdHJjsft+m4L1NOdM/A7q
Zi5PRXY2CoPW2u3VZEDi/n71/d6UpRYjZxhBmXsvkz59bJxOP9UhoQmqr9Tx+1u6EfUmbkWxtiTG
1lb1Lzn4jMVgFer9+5UxeMbbP71Kxxe/fYsZkF0g4TUXJ8w4qlTGsDT9HN3R7T3woqd/erj+N9nH
lu/9JVUj8JgbWQgKLcE/XAmb4a/ZrbX0J0IHpLc3HE9zqQvsxazVqLEr01+aAPyXNfzFk9vm4i4e
WPMNmBJMfUaBlypN72wLSl85INfIfriZ4fxwrGTcNRzp1qjrGvwAZrP22QDXbmLKxxwPAdaqJvyg
JbVyXSUgZD/IcnCPyLZXAV2VMxq8/P77i2kO9UZULbhl5Gn+KIdPUANRGnpwnOyRsTxYjjErwr2N
VfvStzsO8uWlhFNz+X5HyTEGf1fgZGfGXKn5bsiG6RX1ODlEZa4uKJFBo7DVL+OeZh3CCsYotw87
uX0xUNWfSOI64jDJXouBRngTIpv6flUG7say2hlnoulsZtVS3adxdslccuFCeQmTWF0YAYmLsGGI
ihYI2fzMCKm9tlJXROAUL5NHm+KWQb2gGkKV2PikJCJeYKJej/7ZMzOWjho4Yxpy2HppdF1eQMWF
pzxOTjgz6JEF07xwhIhPE37gEMzNYw0F7uIzVAHueTS98QwH0IYhkMq7uZ9evr/TEXk7/tCsYDB3
9PCbY9T50cdoeMUtwgBb0y0yQ8zuyU379OTZdOSNyKL1/v2921ZPcuLExCzBqu6MgjIuR+R2meTT
VFVix/k6XVdpXb3RRP3ohBVdPdOI71VLsWbPHLJUHBNM2FvRBsNQfyptIz02AIK2fSbUQ4GpadlG
PvkcWVXjMgcyOfZcdsP6bYxh+IRd7on6MFyGXcGJLzKbHxCTN3Q6mp+iMQick+589K2xfHDF+EsY
Yf1TsAkslJ1ZF2dWn/Gsz6QF9Cfg18Mpg0YAEZzA5nkYThovLYZDGjsYd2//Tddsfddp3qo4PORT
XDz7tRgOccpNHIoeUEqG2m3xPzydAXvWP2fesJv4pmPbrvBlYOPzve02/5RQbtZx3XI2HQBHC+5j
C/OJF6q3OUUriBgFYW2pHLr/5XNqNtMRFmyDH49sD0+PpF51RnMccCEe29urcmaEzDrnL7//RZCL
iR59QrJThwl+2Tf6Q1P8v2JewS/yqsay2pq9RqTopkhr8L2vWL+st6H2dpjFkNmFKuSgPqCVkk38
EHY2WWRCPqi0t+lwdM6Bgvnvr77fG2/vJbf31AiFx0l5Jryqiu+KoHJXNbfLj0m3PwY3Dd8Nvzrt
0fOnn2XupquuVsN57PR0DjM7WXXMwz4f/uVfm32r8f9osv1K2nJ5GDT7hILvjnWUONoSFURmkVRh
5VX9URXONmrje2Zh01vnu9uRDt5PL6HeRjUrH7SZ9psmG91dB+AUkWjzYID7XeU6anBT8u33F7Rv
2yaZDn+uf+pxcHRxZD4zcY/HmRhl1Yd7APj9YYpiuRL+R+sPgsMsm/q6aET5FCbvDiaboxFH2A6S
TzuJByYx1q8uT/UPnFbssUGk78s0cbeq5qke7MbcNYbJk3rbbmeEWgtP9uU1b+1s7TbOV9YJH5AM
3c3balc3mdpwe3FSGYI9QK9+P9kW9/Hg9HtDNLxCELqwXajUQdG6j0x1X02Vxh8IB1GyzLG8Z7bX
7xjPg1cZJQSkubnEty9ORksNbJ9xuL3//d33+0W5z2cWdL8vqVSIpFBHqxmfmINM9+wx7QURDjyt
JNnRcXYxZ/FzmhFrQ8wzsUZ5S+hpVl3bsHJ+2KLUeyfIaVDcvmWEDCocMhvtn3TRVyXpOSZD213X
yWTx/aMhjEBTYXRMHxGB3E1uNO4ziP7McO2p1p95qVY0aMwnmr9I9ruAWNwhhBkv5vr0/SUrZX1y
R5QX//6ZFv6/PtKWZZs2+J1AYE1ka/3rI93OAZPH3iD+T1sGitsgPWjNvjg14Fki73dgNNsh1N5X
mMcfYJPM50ER01AOw4S8b/1dDlkWaR29TSLRrULKmuo3M3gd0iDLr7XwokccfPoaEIrjOV306Bik
x3aJd+cw7UCrgpvqe+ug2gDZyGnw3o5r+96XssEdfAwDbZ1kicimmHIPlYxAje0TX3DKuu4YkrqD
h7CziztYN/m9/1UKz7j8eZ1JZ/PvPy/79nkU2aSKfP/1n//hB5QogXBMKmlhuvwI5l8/L79rZKXK
mmAXdCGcdcsfaRk2H0Sl/Hlxe8ccOqKtqwov7f/69zUqCCCriB+IwkgWbXejyOd6PM/wSRmihyNB
104jF202/GqHSn/2VvZsJ2bzjDLnpR4sr3+wAIzXWU9F69U3rCNKpH//20mi0/762/lOgKDxdmhx
fOZut5TAf1rgayCLNZNRjKh5R5Q7TbRHWStnk5kZ5j57HpJlYsbvKqcP/F1b17L87Pqncpjq6xD+
F2HntRw3lmXRL0IELnDhXtP7TCat+IKQRAnee3z9LCCrW93VM9MvCABksUQmcM05e69Nx7BIcgzz
OiEweh2xgJTyLCsfK7nE5qsYobeiuWwwEdIgCqsyeLIrQSAn4qJOzQkn7cbsPXLwvqqodfY+JYZ3
1sufyP2I4egE+wY44jj21fDuFD7KvdSj+jRdzocB6FWbJe0NNC0MH5aY69wdvfN8GHjtz9vM7o52
HQWXuI6N5xHi+arwXWOjGE18R61OArFVaFuvt+LXsq7eQF4Cl0S3dy2CER7ZCN4diIp81+IyXTQ0
5i/mpKVuJy11oau3Ms3Efr6a74e6SwZwHTfbtHLMm2kjzulL45n1u3zusvQzSLNkx1rOEZtKB6kT
ifEeFeZ3tQ/Ti3A8/TXX9e/OyMPue8aH+oMUCPndKTvSCUalP/gFVTUnV/7LdP+fQ4PJAhyrpWoy
RBiG+NujXlt5FUlXN7ZZbZGZWTXN2auGeKX3Y/DTW1OQTpgMU7QVfTSeq0o2ZxdEGBnEDm6HhVZj
j50nH7/OviYDESUSEytWJy0GhxQWR1oM6ooGf36fz9KhKe445NXVfJaq9ffH9s4qGxQ1GnSLZMRE
s9LDX76W9CuV4edJj4nlEjw7sdEl+xIv6kdi5kc9bd17LC3lBqbldfTz4KMaPIxjvN7rRtWCjwCu
Be0IO3zUUshX9H5l/8suxvyPMcJi5868IA223WxW/rZMgiLmGZYoSQHQwGBoZaq/0jtgUQZWhyaA
ORzlPE1lolypYQgbZbpURpQGClMD9TY9v+XVC9iU6YVq+v3j1ZO9YW3KhmmupW6WgKt6dhXriFad
Vh97iFeq0athmrow/vwO0dEtZO52V+QLRIgGQ/WGKoVdn9cPX6pGqHHlo4MyyebR9vNgVKZ2h02P
Q9iZH+koGyICGsgRjVWgHTKHi9N0w8Vq3VzDAKeecTqiQ84GiEGwr50eXeTK0epuk44DukzVgtDd
6FAl4rRsj8n4E0GT8xvv6Q1nIIxmzSNzNTaCtyzPA/bSefckDWQVeli1ZwSzeHSiOngkbf6fn489
jWL/NoZbqnAsoZua5pimZk1z4r+McjXcRyqQEa/xvEpOSVgAZ1c1ryibyC4BTpsbRvPqZPkzb2pC
ATNwpnoAk37iE1ShNmi5u+7sm1F/ns9Kp6tRAvXhoW8+sPGWL23FU2d7HwpK+W0STiEWY2aiUo0w
LNfxhzqOGdnIYCsZcWKAOt0Z/fmqegzvg77e+0CScCPU+it7SxKJ2+q5d4v8mxrCnGJMZTdI9Rvr
KQX8KivuKKmo7BZy/FnRN0tDsCfIt9uVnUNomX9uO5rXXDrRSyfxroypqx27wXCeMsIZZ3E6eqYA
6l/xs2EaQHBPtMDGIHpnw1qs2Sq5B/pwWvLkMiL1Jey0U5sFNlXKqNhbTkXGnBaEK7MUUGAQe0M8
Lhn6hFUfrIIV3VyLUHq7vMNTQthgJS8+TdX/MkXb/1HzslDO2NPsRcFL08TfJjH6nGqH3DMCtFsV
pwSqyskyrf5xlmLiO9AbW/25lWtEwpdI9ummeiXWsLxazn+vUXq/Y1sHHOx+oZFMb0ZD7mCnBZP+
jEvYGu2+lO13U2bW2U0989wuSmewzvV0mO+OdlpuydIjin0CQrCOcszoirDpry29YT4pQQ7lwCPj
aSBoFL/hdJrAL6GW7hKLDUEPaKv+HSo8zNnR+XKnDsMQx8OLbwU6bMW0PRROqlycWFGWDRlon4En
11htna/RH76I2qGFjeKL/oAwjz0P6rZK4ztKFfMYTQfsErAozFx2y9zPKJBE8bCzVXjv2TSzt9PM
bpdO/7in1jc/V6vvaU4zjTgG/yNw8T3XmG+eadnka5E63jXIaskgFZRHP7XkYcQx9F+WK9Z/ftI6
Q61BhI0k2lX+/UVmElbIJWqjLXHjzOKgH69ZKLJ92FjfQ7xp1/kw3w+r9aRitZ27Ukv9vek9TKZ2
K1fN9EBnPEaLAkrL/LkjuFwWpq68AxExdp7aRxthecPndB81yCVwougAx0RcCDoRF/i36oX+BkFK
kVdu5i/M9+avGmmvnePhTuyfurfU/KWiwb2SEupvh8Qf99VEsCkzcCCae88K7SsVtv9DN2lVxH0n
nho8Yl06pGtiJA5mPPxVi5oLUt04kSQtxK7A6rbwdHAZTSOIIY6dbBCfl729VafdobSg59qp4oJL
4DKUxrBXB4gdLLH2jREEP/KmbZaFwpqjqLT8UkbAtqrGG/7Lh6b/e4mPFTTzoiUdQfCtQZH777Oj
5glFM9Q03urjJWan/jm2sPCdsOwu4VxVigkvIrhpzG5KRnqCBJgL3jr2j0Xd6Zsk64vnyumRQ5iV
vtYL0a9Ky6SMh/jppir6Ag2Hd9YyJwDTTpbb1k0ZLqkTwmcKphJ3qqTFJkcnQNvRDE61jUxJjmgm
olHT32urJgWcBcyhD3P9HcDjMXC+/f/rbM2wtH+bg9hFoKCxLdxzJr+saRl/m4OqNmta1OzuPsuq
nNC9LEckE9AOh6FE2FsQ+BuJ6RvFe6xvcVVFN920vuZKiFoF8UYdPQ3HO4WRJIb3IuuIjM5OXTuD
ltzm3U9nhch0xqZc5Wr/I5E5boLpZc7psG4TVNdLyoY2OzG3XbFh8U8mZf7HSlYET/0kW41sdnAj
+TTQT41n2TjJc1mtweWPCzMp2v2cdlO3fonZ5j5fwHUC1kzg3qHSO9ayul/jJ7XZUbuZhv7ToA6C
/ZLgXq05qXUSrhCjIjj0KX57Rtgi4WxbHK51nu0aAPeopqmWp1bm0wxE8tXpvvGcq0nx3KH1amNC
HwRhaatwknPqYZ+8REyW2GVcCTbUSV6QjZlHP/aQUNu+tslEIpeRJJ0Qaqv8bqvyQxtDbdfZ/fAh
MmtLEOZwR+ewEPo47jWBEKZsUm+q/4YrlbovMTHjW6F75t1V/A9R2OVpPrhWXD3OGJOgcXW09NdZ
FzIO9yE8aMXq1lYhCRDiJUQWX/P+WWV2GaMiWDheMBVT8pRMS/e3mwqe0gJ/SZMnCXG2CnbyICef
SCCEY/eWnVurK/aVFp9HoJpnVxnKZiUKBUVGgfQmnVfJZVC0J037aDQ0z/iXFfwp6G1jas8RUpgi
cQD9QcZqchIepqs/B1Nvqc0JvSCvkxSgsMECFOu0Hclfki+Ggtc77uyzMN3gPhqjfteEcpjL7ZXG
dsGor12N0VFjF7mbC99zCTwtwuQK1HYgZ+n6WNK2YY9sYtDv5O9C24hH8Yy2dEtin3x3KBlvqBJa
5Dq2HiL7qcgPW7hYVTkvvRKQjWKmab1RiK0cFp6QFYWXqXbIBky9KjwdC2ym7XMdq9UWX+G4FzUi
iwLbsR74z6nCHA5mFX0LUtBCprckZ0li9D/RY7qLx4NlkzuyVau8vmhp8VknmvaKKORxRXS1/jp/
LZavQj+livPSKjQDzFA7anVqfxD1JFf00gFyWwmwIuFujBwoAtmN9s4iP2yhlM1l3iFg21TJ6G11
RDVsGNwyEI/LPtA/WIUbd8VWzsQbWa98LNUuLtR4K2rIKZ1pENF2mdsQrtH8smKIHGHXtBs6lvSe
B2IGnBasbtoo5NzZsf5pmxbvSE1QRFxBbRBh9YRYXklBO+jD0O2aROlv84FGegnNAhrAWLIwbvrc
WYqRdfAq9CeY31SHmQ9zRQbQUsU4skBAZ9W+++7pQj/6FtJ/5pv0bNZKjCmXP3uRHeK+b6/xhF2K
W5vUgCkJW4/iYp3kQQP1KzMBKQyvA0I8bwIXC4roKYyKX/h2XgoR2+9u3N6GTOnOuVViW29NJPmW
L1aUFNhETWOdag7V7VELncLtPPaOwqi/ZRV5tD+Q1Vmx129ZXBXnrE77bTidIbPsKRKw2EJ2nq/U
STJCMaA4//lmGOrR1hH/8v1/vsEwsx/mpAHe981KQeyCOcAprnUSgf1y7LdsakKUddSvx9S3dm0z
tss6Q6eP3nk7VwOJxEYLYNt4jnWjJXJ6Wnb7hUKsOzr/nkSqSVM6XIAruXC0EE7P83ccpDtt1EzI
fAnxI3X14UWG+2uACd7A6fvJHG+jyU18nKJZu50Hn6DPvwYAZruBIAR3rH9p6o/GHaMvVKEod3S/
eh6iyl+SVvYkiyr8llTvBKECpyhrsSm9LN7hJzsYLULCmhIV+S8AhhO18C/z35/QpInbCmsvl9pP
qyRr5s8EVRD45U6pImGvqFctysJ9WVQVCI1C3JyA36tu2L90OoxYPSqyS4jajBXyQNZgwnxf0EM9
UfVGdlMYZ+YjJMNNde2Lce1F5qnvS53RNQ55jSQ6OYJDLpoJEm/aVc99XsMqFGI+WQVsS1C7uXyf
fwB63c4g/K+CUq2Z7xib148PFG/s5KRAEBkr7dGpGxYOmkInOQ1aExWVmR/gutBJboLhw41h5FJb
106REMZbDDwubvTwOZ06EqrurgJBv3s+SxPUlEMekRLSaIeSMAiSCHNvOKptPhwf10mShmvLmEIg
p5/+u8+M7oP0zWH52MTi7cCQl1KOnxeAbeucMCiICbrDa1DFHbRN8eXFwMFMdrjPPDvlL8eAQhQO
pP09pqvOI4Uh6wJ2prblrPw4GqBdFdPkIZ8GROjovhJlV5JjDm5YUZ9rCpeb3nayI851ut/IgtaO
ln0CFguePMM/t2yC7kYAPTUeoTtin38FX85yrAvaljEyXhBTpr9bfJancMINaUi13qeko9IkNrwP
Uv7GqSadfd6VP0pV+ifpVenJRXCxBpfvvHgxkUduGpOQgJofGaOK7FTHtdZPhZDCRg2Zs/tSZJK/
dHHyHmhx/QOh3bsSsoUh2FIXyu+Ip/V5KEow5aQLbGsnfR1LSoRFAdJR5lGyR7JAMU4N2pUggvCD
ljTSg7SDWqQMVyfwf8+3BxzfmxFNPdVPvkuMFtgOyv7dyFZXjuh4iYj92aIMz42g/fAdqayHTGsO
fpX7T/4Y/jZoF9lWxEAl8/RK5m551VGuLkMNGrodlP0Ohrq7s/3UOz4+kRhTRVLZcu2EUl3oVonw
zhYpRducWKpENSEUqKF7rM06fw7H9kXmTf9uqu6h1rSrNtUXyyJhhcOGA80sI7skuJNcX9MvMc54
KwsH8GvSWP1ZxIlONKo+Qg2qzbU2vZRySDXidtsWr7dYj57zO2GFeTPxwe+IJk+RBjrNFZRLSDTS
aK0cq7UOno44l0Z/eC4HLXuDDLjoscYora6aWx3HBh6kur2Bqul2QYZEVWka62r2vbOUpXSXQaYl
rIESuqeZ+lGIEj+yinitrDP8IoKwFR0hP9vChDye6TecL0NYYStkjBRmjGU5FXMr3HubeFr2lxCv
sFlI5dzIcbzScz50mf6TbBr7KaescU5NzHZzzTuJ5M0sSJTCUFkmRHI1xIDNyz3VZRxwraZ/BSm7
8RIn/1bH/gDUwh03upurNzBOySlHWnofwLIu0OyJ3bwhm+9Vuxbu/n2+kUWZCWCrx683mqBs04op
d9q+MB6lN1vBCZbWtbkMUmqjReKqp9p1y0MIBBVI/6QBiYr8HmBQna+Uttk8/pHmQNt2Ws/DPm83
4DGVVTRVwsugA2ww9Bs2o3I5iLq5ql4dH6zMdDaGDXBqyPj17Bg/AKGU8XdG4QUcxHE5Br1yzcsh
QcLpOi9aqdooBckcSisebZTy+BKSZOt5gXmez/yo+ussFHq7xMaSLYkt+RbnynDhv9Ze6zj55rW6
cvSIbvd6lHNE9LjPPcINnCqj8zzf88iJXUdpzJJPbeETt4hGMtJiM/Lk0XM+cQDWn4fDRxjQOeyh
dGIooMHrAZ7XKZMoZUyPXuaUDCw1ea0c/1rBVPpuGrgRpGP1ax8NMVP9tMAMklJdVU2grTOswG/U
spd9R5h8yax1b4gC5V+ovJnq0J5coh3gpAYVmDbB7EphacnoH9+GAh02re6O9YndfQOB96ij/+07
UI0VayrGPg3vzyC2FsUQiB81rUmYmcI6z4faNZBTTl8wDYgDkGY/ZRyr69LMxKFpqKXidKnJlWlO
7bxJkpldrgN3rFizR+45gKkwN41rXBjnGtYiHDpevcDwze38lM3PG78GyNOu2nWhGeJtRd/foXe8
DgG9AJfy4EdclWS+ht/BevXPQgkafk4uXvKmGeDgjem5YhA8NHHZ00p8i5XLLPloa6QzhbCZsN1z
kfgUSZTohYoTo2YFkNGJF7qWWEff6Qr+nfgcCupbZ1j4y0KDFLJAQBfz86cRC4glAYJGj4NLj4DE
T290rHRviWUNt5aPGnG8qa2DJqmRhxv6La3AXAfTmTfdm8/me145dleP8KghaepFPRW+5uoXkK5o
P9+bFzZ+0fHJacAD/YCAQaUY2puD3goGSKVvDKVWXxu0CxG4n68mj2+dQbSqZxBDMxf1a4RUEI2T
awB1a1XpBtUGad8paY5vrKvTDUQ63E60/a5GXzdLRifrZ/pSNwKgvu2O+7kOVCdjvXVVy6ICi0TJ
C9/92HFfLcF0oUbjZ6Rm3oZuEgp/NwiRr6jWhhYMGhKndtuTwIgiyxO6n+7kTgcrTPlaWGMs9EMc
2FYUHMI0d+/se+2nMnEuhdXqTJzYYgoVShMZ8dXa7BrxzYnUe0Sx5+51EN1kx4Cet54g/XuSclhN
edbIIV24kWhxlerKG9GzHEshshuU/peO0tk7/Fp5GGKoNnlswXJ1ZLKz4YdhwZG/BfDpqsyM3yMn
8XRn+lJke+YSWFN3CgPmTN9kgVC4nbgVCu3ZbKqkJWn/hKpd7yw0P25j3xtnOEawkj9QpsT7Uh2N
VZgqwccIYQm2mE32n+xgMqjaMGEfCE5s0uzFIdJ54yeZflRgWZ40tGtrVbkNeQByQhH6U4ltYQTb
xaZLbOqyyM4Va87zfPbnUDZ2uo9buqJBsn8s3ZAYJG+AQa4WzYJfFXYic/TL77QeKrRPV8tCnqxl
SUCQQ5Kd/QiYviqFuOVZfhCSPQRJ0egEO1L60Kj7Oxz+eIJaX/mkt7SkNBp+tQ6aZ+LXUgp/vtxZ
LPS2GF3bC8Zlskhd+0PJknhXTK0fwzTNo+aPCKowZuRFVt/ng16TijSSVbh1eQIJm/MxnNrqaTBj
8TjAtWbUdAvoxVVzJ7XTvdLtEnTwSZyN4gjxFQVoHtYiveCpxgjXJ8paGaSJAs1+k4FRfKumnRFw
PmvHe208E4G8G7FuBSCr3gTkz31YYzKay7RF5/3LfRHGv7rYfFHNhCbUo62uoU+Pw/xMXuSvtDfy
LapyuSVI6ONPU9jGe2tkTvFOeWuFFit6T5ME5yhrj3XSqx3MmKLdKLMIoY6RHtR6+wvBHOZtSxw9
Rb4FraPfFMjQj0NPRzzxmyuNdPm443VGgW5Bq5dmA1ramEQQlRvJdZy42RqhSpwtwYLRfR/uVIj8
ZyAg+uOLSp02pMo43RJ7PUUrTyWOuujJP7OmnnNuheKMCRJASnJjCorOmNA27XRFIh9KH398k5PM
YG7vKX3lQ9dcz3fmNt9821STnyLKvK0iNQR1yZCAJYgscHJivPU4YjeZkiQoDS3Q7EYI07gGbGYG
LX8MeH3sFzXcCa17zKfDfDYfdM8HSEGvxH32JonkkObdwpKxc2chpm+hzAOxnTtwrJi0tUEhcqmo
lftZmnRNO9/9FTjFJcpsdPIx6zR3Lm1aMWgobECbZCodsFy/mrGt7HpsoDsIc8m+TTD2dWYZ4Jsa
3CdfpeeLmvY6HxwWNxtp6fA1o+ave6UJ5vmx5h0H5Qv01dswlX55WMedqNkwz5c1upOl5g+btPeV
U5+3GeXrZtxBgHXrPbtU/q8eODcncX70qf44af9xMn2JNM+FEhvm5//+ffCp3G+ipieshhcqQebX
WBpPfZU377IgupXWdnVSYtU5VY3rrTMzST9EE186n5dK9kF0bWulJ/chzA6JKtuPON7F01snnMjG
lrxxWTWufCKV3sOkzXEFm/W+bvL8vYuSb7niGNTMsM7XpZVvISloSaS/Bx0+EtkCOpgvQ5Z1C6+B
ej4JkgBQtEdTPCfTBfub6eAQQZl6Uf/k8XDes2bV+x3mZxp1i1nlMx8aLfcObg3kp5j2p8PY2McU
OSdxzhbLLRrUzy3Ql0We6SaCnl1rE3YmK/s2N73TttU2NLBvLLyGFdFk5dFVKnR1I4K4qsHHqgTt
1jTLjh146r4VXl9CfEKM2KNbOqB/4TmMWv2b02oLG3T+j75F+mc3aXpymiLb15FNxQ5XCdUwRA61
LjZ+0HYnckMV8ATeSzBt40rL/q1HhG/Y+BpXAp/lcRzw9dctXElMryrKTN9bOhEck151kjvVwoyV
3ZXqhIMy8d/O/NpzH/fC+YyS5yoXY7XjZTvOz59sK2UfaIRNz5fCC3f1kH6ahZN/53+x9adqT2XK
a2BGZMChikwb7L9wTr1dGHV8ymVDEkxnO+exFtm7TpcFhY/3kjbPmZn3Z8OglDb2sUHuQ42A2EYN
I9yVlyMHGNhXLsiadI9GZ7tHpLbKsfblwTUnHOSkvIukt1XJMzmFsw4vqwdMkU64HqMy22dTIOZA
ICRlxH9ehyTcgIOWDRDeZ+iKxW3+jPB05tvH1rbqtaXttgcPhsOv6aQKDLjrnHSwr06FhtNNw5tx
LJOUOWs6mw8jluwdj9hpvh/RqaCXUJ3naYxkbHMdGzrJy5Fa35MhwFCGsHnVKtBOER40v1wI84xI
FeGCgOYCNbee2sFTttJgYtDz0r12EJiWCPa8bUe3eRPr8veoqvonGYm/uzz56yRIdZ7E8kbnP1n5
5LIc5uKvmf7qjNp9awncOhFBEy7n205FzmWZWl+9HXsrOTTyUhPdBCZ6OrX7q+eom9wtWIbGxKCV
uhqd0KIzYvuKbFch7fl16qOeZG3nLmbdUPzPS/Ik26ehcddz2c8YbKLoRnWdBaLUV0lDnBf8pXKv
YA+g16+/CsWrnucrX9VeI/zM+056sDo7+A3o+ZzJ3yv6m5rrxT6nur+WATEZpP4enekwn9Wy5akJ
BVbHeK6y2U77u7aap9G2g5NG9gpqim2EZ84Px+RnYBbBUpK8e7PS/uhjZ0mOAXKzZddWFbOtnm4A
4lAPUggEnixwYp8PyrAcNMc+O44cL1g1qI1OSlEtAWWR5KxL4HAV07xEAzFdZVR0lxqwzMc/cP6C
kz0ZBUyLetJvzbKtLi/E0vRCH6KJE6vbUDePVekPza8yhM7rKe3FUjVrKyMpjn8OI3+4AnsHTXQH
aDeodl4XtlvucT6bDxPnE1pNfCkFIMI0Stv1bLKY/RWzq0Krm9c0Z+f5+JNhb2kXsK4NME1gkiO0
X7BHaXA6egsJVyNZfB+X+jPZmwYgowo/ZBWVL6nePDd2PX5n00VY2SD0i6s5EEhMLcVagLK2bgt5
qYzoh6k04X30LCymozklwNKKonfXrdRphpR5CLg+t4/DdOVPE2mte9Yh8c0nERD9MfhOml0LjTDQ
OgvNI71fAyJnnUDZADa+yT8eDw6WGclOn9E+hHK0LgsVmezUeJjvVehx1pmKiXNuRiAzx/1byn1N
1NKx0WAAVdNhPpvv9RZwoCqwqT17ya6w6ivxefIw9yz6qVMxOiTgKYpW7ebGBX9BVouSLN5m5I/J
qqZZzf9nYef1mQlnO6/RUVmDuB5daG3TCv7PYV7LO5ZDHklfHTXX3OuUMc+PSUYzwq2K0sn3059q
7n6NoW0xoon3xzBWk4jwQxcREiDd+dl05uQFDPQXqg/Duo5G/PmIizD3soNpTEw6aroefERErmnG
O+GMWI8103gxSv1jflNo+X6X1YAV043VU1NMqykFXGMwIJNdEkazg3SUXf2gk9tQSPj4rvvs0O95
dZu82faOK3ZBTBVYOPCMXa2JPtk8bAYMC/PPh0NmLyqj6G+5SrXOceG0K7kefJu+A5zBV4pA5M6f
yVllYmgOGvi1VwLfD7of6WszJ+pVsn4Tm1RU/iLwuuc888QukWr6YTKrOn4yfmYqaZG8/PsGWdwG
LqVz1y3id6zQ6IAftvgXfNrUCzYgu/lf5UcJluO+Hk4lghYqPhTHOzIylMzJ94ERr8Kw3NWljyvC
Q1dY0J04mAVlcvyjTYv3si+UH2PR/QKO6L8NAebeqsSz1RAmQBW9Dvbz3jzsNZf9t0r8eTzY6zAk
oZe3HK2eVNViWxQuKTSEPT1pTVWSFFDkG+xjKQDUXn9XFfKBaNaxcUWS8U5EXU+5bVZJz+Jom3d3
aXvGm6K4/bpncffC1Pq9Upz6KW7UD2Na1VdG/EPx22ondJieiOIK0hWd79m0GIKjuW0Gr3/voNO0
k0AXyUi/H3MgOKMTwytliftYoVfTMt1ohw1Bu+4+7jx/K1FZAOkiRLckTeAVfyrBMUb3NP9vi9pO
L143vRhgFbaF7MqXoIF/ILVrYznk8RKzyZoDVj7ipC271fiCLzZY5gYkj2oq2+Gkis7z5VAkAWEQ
oEeYIby1gasYSb6mLkenz7/5WhZua08nEpgA32ViKenFjE9/LcL9qIQQlTnEJTgkLgVZsdVT11hI
2Qmgn4SWEXUAo8R3G1pThV5g6KJokI76BoOg8cxUWz3pJYVJKzWenTD0Do+f3Eu1XUE0+AwDW/s+
nVRN/ThROyP8AMN/MKNso7Wm9jo2SXKfrmYNa1jCLiBZ+eYydSOzq6DkTYPZvJyd72FcBmhEAtb8
QXd15t4ChHX2oLjbxx6Bkrh1ydoXcxwsorAYT+dNiCuqchf1oMh63RVXIsHG5pdE3byV7WBnq0xp
y3VC4s7CFOmTN3oZgmfnL33ZH6WZyGS0DqF5EZSCEKr0hL5LDDKnV0azKRyDQV4oDj6dSqysMY7u
8z08czVMtgYPjByCG3WXe6JPIHRXpZxg5eOwSSQBwLHRA++UzRWeU7Sp7aB9nJXTWeRKJsy6lW99
2V8SOtavDG0k5eRDuA1TnGKPvz/9gu8gvifNUf5uGjmiuYbAv1n0nfSDsqXSUqw1qUUHd1Agtxup
faG/segtXccVEMrbfBaOyt1PR/pD0319lNnO6hOt+KEOSGHh8bG91+5zkz+UpKwULVh6BWnQLNtT
xknKl9XKuRQoXkwxkiCg0teOWYBsLdOo7nWcEjotDRVBFquGIu1+pi05PQu4AZuSld6yiEkUgBaI
wDVm8uC/b+AZRPLi0kvaOHVENg62Dn3x/vgMdKx72z9VB0ZqazUMULQc9SUcLR8QfUrJSygtq458
BClX0i2aipFhlGlrPw7T23yGnyi99Xa9C7twhMGOIIG2xrDVcxkv7ajUzS1WOXGex5yYnkXtBOKE
1Gs/Fwnm2kBtBWgUDLHHgTpuq4aojXJ6ZqSUxkGEyk+r0swvW1lUJaQ3lve4XfFiLl1lohbk6NZ1
QXPINltrR83SeB4M3V08flFKKTRXUhJjQbudlHaEXJahSSSBwxnYe2X1iz7U23kYITnjr2ZTOqug
SqmXC51myWOzCU6B5Gj8PlSjGVtTv0hh0VBdnp23nUIXByBQf/YmHa4u7W7312su+DEqw8bZdkiR
mfV0kWmuHTtAvgOhdMuWdFeSWLTECAHhFbJ5SpBD8e5EnUqIGBrsuRNcyZDXP5BT2A5FlLlkUlnC
Q/aKk6Nm1VzGlY3Jb/JwOL59GUrf2AfQ7S9NHZR7MPBrJ9E+SLucDFPKcPcqUH9q1ZLrJz32LpOu
hVdrATUUb+8kcDFrGFXMr2AYw3TY5nFGHMBUhtYMekWomQT1Ypu9Ytjr1/mMvKBhr6kTpsgpfrdA
XF9VUrrO7I5+0ywNTo+/V1W8UHRqdyE9l6cB4fjUtTO+1nYF9H3u+KnZt1E05pckXalmVqaMQUnG
sUxCs6QD13LqPLEbSXa9hYB3vsSEtnm00NWGAWxSoM8frcEidykarTr1GanyYtbldONAYI/WsEip
CNJVq/F3VKio+8y0PMGEolrZ5MMno86701vWKirDZhUlASQkqVoH/qb1PYuK/prFRE4XtXZ5dAzN
VK558tWTP5FYIlGIE+Cc/hjmP0LXuKeu3r6TTU/1xcuabxQ5ppon1auG3iJ1caNwDlCy6Ju6WIoP
aEa2eVr1M6Fz8Wgv9S7erQqGRQ+86zSfeflQnfzpHsm71cnzhn98NQL39+i4CNKoH7+TE4lN1oa0
SgeshjKT+a7BannpaFmu47ywmKekt3QrxfwW6/2LTHv1t+a81CS8Pcd00Zc1+HWn0eJ3qJeMP/M7
4Hv9ScwPET6UFusI+XKxa+tg+wd36wfATeTklDayRJ6oWS4bx0RcUsQVQ8q8dzikoV+dgkEvT/k/
z7JWU8lM7LZpfs8nkdPom5jlxL2ahpuqr+eL+St2S2ioOWbFTiH1ZCt1Lv/Y7vwMs+ijqWzILoJ/
qqRbAlX7tSzU5q1olWhtCF/fEkTbvpHXRiac5dBOnb5aOxhvcvA7Z0LDmrdQAtOIfZv4s3JCSTra
0qDjvwwVlgtKbPe486LfZJIabzyxtB3wB28EUZVHpSUJSO0S5y0vmhc4tOaJ6FoElvGGNGLEeJx0
aqvAeTfWXYEv0gxrZydYYt07jTKtVRfX+Yok8g4kkr3V+uTHHyGJ4tK4CEr/RzwVmfI8QoGiEvrh
DsF7JePq3QN6tTIFfCeyx0rSS/+HsPNabhvbtugXoQo5vDJnUaKs9IKyHJBzxtffsTd9jrt9bnW/
oABSLksksMNac44JSmSu/a963DegEnzUdarhfpYRAJxx8H/AyN+OOtIFIf3LyKtHZJ9VJ4OMjI0R
mN8L3yrW4LvhiYo65Jiw+1KMyliX8azt8Sd+l/9yFP980puvd/1KNBVo8srC1YhEggYb2Cz/lNkI
zvLgtmF4nipwzoAN40NfR/pVt7QNZSgacm42PxD7Yl6Uyv7CegHTjVDblPnKqHv/IsfLKKvA8/md
ujQgFx+JRAJVn1jmTVqtUuS66UxFrEvM7KEYR2XlDWwSgsrI8E4n08GhbbhovQoVZ7OalDG5ktRO
WLZut5ukJgpnUWnIf0zyn4GvMlzofjncb/j7ja2tE3XWLhOD/CJmR5ScSXQitD5vMWo4aFcj7Kxf
zG6u0HeGzXcUElAMg4AI7sqBQUvqRp9kNGjEfNMkyrWK2v7Ra8FD1LBaxXRRHuM+aFdDQERPNTkP
WVYnz/L1VLyeKVO/h7voiFjXmZV/H+4trTWfDcTxzTBGnzjrSUU3nWOrZWvZCY38gh5qgZxcrKGz
XLkBjWFTfd8EFTw45OEYHXb0/MVlqjn+PqR9+9dL+cZUAKe0QFGtcgxjqzZKsm8N0bPAAAWDDlXk
vepuD3Bq+jim1odscDflXrQkDcFkZiwohOrc0mLAvw/zowXpEbGoHFzlMDvcHGvumQpDH8N/E256
1f9lwBXSyR2VJgHbCd1dGvt4sv2eslIehUh89P4sB4/fl/JddKq/3tWnPF3ofUh/VyOLWY+C184v
s0tdAnvV4BK9kgWZ7Psya1by3T7NyzVJrnc1tVJ02q4lWUSIbQNz6xgTv4oX8Oi21skqrOZBK4uf
s4FgposVMMGlh4RArMh/lzksJouF0ejDzq1sa0MRyFsiO1EfO01sylGRyKuBK10UyeQV5bydR+NC
i7sToSnFhXVNuK/qrFjE5Akfda9PV3KSMy3qq+S3kmzL67Ta0lVZqM5RJ3SWGlZeAS+3HwwzKl8j
4u8OA/GAS0tcxg1N/thpVmZro3XKddLphmLkd+cXng2/vfAE0dsIcG71mh9sU89bOKLMjdK3Qb/E
SFJVRX11TZjDY0pohVuTZ0smBOYxRgVWU4mRKJuq6rJFhTBnYAvBBFLmZEM1/X50AouYzDq8kdeU
7wuKqTzm/nNUTv6J8S28aTFEftPIn0zTCw8uCvGDPAvw/dnl9IBahkazEBIqKaxanxHwojmx89CW
LZwD/rBn066OuXgMx9Z9h9EcX0s9c1FRBStidnJiXLN22cVOfTK0zBag7+I1qkaisAsWbbLLAccf
zmJGzBIWH22Xx1GzdUNS2BPkBtju4cnJvRrS454uWkWL22RmkaXKzo3aPbtbny+kBAIvqt7yUh4w
8SycFzi6GMXOyX+fEmtoyLUguhUPt/2VSBmVNXtpHogntNZKOxqL+8wE/jq95K5FMnwOK7wIUS5m
LI7hJp7VqCVhxvyWianEaHoAWFFTrsx4fGuEL5iN/ldLoUZ3v9V/LWFqCoa+2NdIda3pVPkOJCA4
rc769s/ehf/HueCZGBsBC3mEVVvqH4gWFFYKdTtqK01+I7y32P5uEUeNmIac+CpL66bSzhui8kKQ
YjVFGDa0sm8gOwh/9BIML5+hbglvdA0mm/HRp702NOEurYufJVmjF6k2k6/fdWdjfKpp3hxKfHWE
NMywbkYWcj3F+AsRNqmVJc9Fzd2VOSkmWSNC+TYV7rp0GJxh3+JajsBBWjFwMPlu21ZXkh0OBNYN
50qfxwPbrK3cYbi54dJ2zcMZNWJUkzOJ6nAp54DGpG1QYp2hw6DtYo/BvdYjVrhGMX7Jp3bjNG6z
vVsjEfsS6dgP/qaCvYcwliVjZUGdpjiJAlv45pygH/7FcWOqf5pNPJXXTM0xNNX2LFOa2v9ieFTr
IrENiHgHhRrJFr0h5gg/No++V8znaKg0SqEzGXRBH8EBBQYIfELbS5eyC9JuX085wEb7UDXaYyUK
RyY52Zek7D7lFVGbyUVxh8889p9ROBbvDezVPmKs5iSp6ukbCRKvTTyU1wDVxjFiVUeT3wyXCMSj
DTH3IgbCvVlIfQ5zNX5VcIYDZArUQxUaECOIiM0J20QA5W7GngSAKKintdPHTxP2p5NqDFs5Ijea
w1a1aayd6mrlw5TNCM/Rx5Bhbu2l6K1ta2+Xe2W19EvDOYyWRYFj9oVgoHjU4iF/jnslWup2oO5N
Pc6ftcRKlr1utI+9Ygfrui97VquolhPsEGfLczB+2njAs5YMSw0esGV+9WEsPtGGwR0Q47AZJu1J
qI5onKL7YaxjM9eH33CTljf00ipKSKe+IbnXNzVe02MJp3lnz6Z26iEcH3JNv2mgFK+kNBvn2TSX
LuPX2Zf6YzMvlA3KPYiSYlqrnRjKXxiiWZxpBw2jf4p1uz7RVRGF0kY56KahLyPNyq5S3QWYhWUv
Dm5qSiFEdK8VG5awOLN+YBjzvOktsxIydHDenFMLfxsbJX3TKbMC38PbwFMa9zpi4nXUO3bNxp3m
Std3NFxswz8Otp+wueVTALCRnXN9ULf3M1UIB3MdvboXF5B3cd9tSfAES9km07nO3A8yOuuzOqdA
sGx0sOf7tdfmx0wHKSNekgf9/iPjWSlr8yS7mHU0bseqHw9xNv0UDa0jRGr10R6Tnfxa8qKD8GmL
tOdhgP0TGvqtUBGSja71ea/0ZJHHFrrpsJSMfbgoAgo9nan88Mv4JXQrE+pNoiwS2J97m+bFGezJ
i4PE97tSopwiGQKuULEoSbqKFuQirlPd7n/4OpO+O1WIexqMAQC7XmsFlm+OfXqXVO7HlMTR0Yqb
iH4LZ3qU0+TwSfAUIhtjmJDbCM2NWwDev9dMqtLrt3pqv1uRPe/CZCqNVdhZJqxJ0UDLLUQwvVkF
y7EYszX9LWxxgWaNaJJb4EYMjjv8ZAAnxdpTXpq93ZP1MweXyDLfzcqjxtxBWhyMyduragboFxHt
eiwGsuA6ootFxUwe9NyHt6BGHu3v7EscxNm3qT2UxHN8OjPrIiM+stcOb5DcEbzhJV80cqjUGxV0
qQ2h3letowrXbVHm2btlqC3dDWrcU90C+O+7XWcZNdqu6JtsmTbgXIhKmy+qUhXXJkiW06h4jDFW
dmqngIVuifapd6ovPqnfGwto46Fz4mqHzknjQaUjQ6PrPKoZkX2DPiO3gqev1AHxKMKBlDXdvvCD
+DbULLl0rw67vasXe2SxpNS19bM07mv2Qx8i1pUQDHnIlPC9jlxik5L+ygIE1XHbIvYXZ4EI6OyU
1rmEdvtk2sbwoEnDj9s/DYXaY3NCTp/hpgM4mXiHMB2NEyVYd83/HD6XIjqTijyITlnbVRLCnxuq
4Xk5pZ9RzYhHedl66AtUE9qcPGk21QJ/QqIil9wtZvL75UCozeq+Nw+muVzI7R8VAxqs6Uw3gUrb
MmhwMg2UHHfmWKYnt4PqiRsXkR43YZkr8+kCEkw9AXoDSCJ7NnqQzivZXbALFi9aO1V34JdDq33R
mSkSP/KRbczGgmfxIxUYA7VplK1737VP5E6XQ6ojZBEIPG7aDnTsJfEruhFYH0rce9vRgo7WzJZ1
dJvhw3SXDdSN7yW5Wcts7FD+guLdxYw99/WRQeTbO4uSEMQ4Cg2+FqxjotUiD6gGqcvA7UKfNRC4
UqQqWO42eaDFh9lDdq0IDCyNPr+GYuQs6csdgqB6D9Su3YeK+4n4jpqfOMhVf+dpFKENvdnEPmwf
K8i9bZzRelVM6KyKQqkhD1AC//PSTFP/l2yAKRvwBK5S14TP9Yf13aEhMg1dWG1DJJhrgN/WbTRy
+2Rm9oec/uLax9eTawiGEBLioWlVdeEP+rSTyppuAkpfu/Ow0SlGVW5KyVt1zWFn2fMvgUhDdA2k
ajrwI6VZEgvAKRZFDrFcnBHxN68kTYtAh+yIF9q5DOz5KvHZGW5RE/zjTWu5cjKqb1YTvkmoAXjJ
M1n3MIMiP8BtjTHSJKBnJfY6iBr/Q3Dh0SD9vK3GpVoQPkTBtHw3DIR9TdlNZDF05aqeLYNwTCGc
oFD9yGrmghUO6ZyFrQDYSBzSJ/POrp2Yixmp0wL93bQpncq95OKATS1P9K9xVW2cqilPaVypx3u1
bYw6jPqiUJ51gAgN1w42aiPAw1pK1Ecg+C86sV7yOTDYhBI54uOBJd4cRxwSdrqyBBRA4BNXs4s/
fOFlzgJxDr2WcDC1C0qtlRa6t7iZpueAmXdVAfy4+HHtHOZMeChM6AP6XEQrKUuWYmTE6tm/MEzw
5f7NoCxs2q7pqJSTdR03ICSFv0MyYp1iBWDcgrkl7DY+Df5NPTp8gv1UPslD3c4/FUopALup0LaK
+p1od1zyQd7dDRqx5RiPM03bIAgPsIYBt13kUr7Hzr2WY73e9O2maduvcxUSXZd2+wp56EnyEWje
ET2mtNWOIijJZmOVkzZABtBmHLB5mA7klk74djuU1L/oRLWRL+VaSXpo5ZlejGREuhHpCF10KirS
lIIhMN7lWTx1xntYsU8Z6/5kiSFh1CbkhHX0JpGLxD2Y56px93o+1PeBLGvLaKG4IulWOA/mMfQ3
VCPe5AyakF2BJJoOmnhJG0Ax5ihkNwRDDeeBuJ5zoNlX10mjZQ54/sJKOoLJHalrWawzKKKeRt8E
XU+dbzk6Tf9MxnJ+8Z3qWV7Jg0rZV6nGW5DazSLPNH+r0HBc5eyTb/lAIf7eCDJwmDFI9kKm5Z2j
zHdWmuUmr1UxwpzsXEJDFH+NfePB6xz3DcVttiqmsXiYXFh1vY68AxzPZ+TWRBi1pQo8hzO5iBuK
XUQ1kuUU+AQ3VJ/V2XCvDuJsJutmU0Q4rmFwFBdjHqJTZIA3l7UMP1fxtQaQZeQlHqwdztEzljTn
s1F8ELNF8i9UUfvvtzJeewcrgGURQsbQyGLsD6+91jdOyd+RH2x/KE5lBeQED/rCNdrmqneIcBc9
LGp/UYzkL+JbDc+sgsVqt8uAUuLrTUVSrESadSluG1tBXjBJNVsWlkRIzi3GkALZS+Y5J1vIe8fE
4EeASm/GDFChzpC1rVsNLlQNS/tuuhKXrbgMTZppqmLVa7VyWb3VU/QkzwIti55IiG2WmhZeyzJI
t7K84iIeuqpzuPZdFCT3HSXtZ3PZkTp1GtzAvBSkZC31xPJwG2EYJXLyu28oZJY7ZcdYn9G/H9hJ
BFDA8HTr4SUsCMZpxeNEg0zhz5uGfxlTLFEZ+M3dEd+DAV4MdJoOQ1KUD/4+pNgWvTADGdYhxlPK
IiZ7GfTC/GnqB5CplHRttzhDZkqIuUFvarvM+K5DXmZDusjFtyjhQMJeelEFgqp0V/LZzwKReAOV
4zzFXgappVhJUbM7Jh95moWYFdG0m5qS7rE+QJ/Sa0vZT4wGrdYVb/jb1F3Q9cUGqMz4IV73cTsQ
MTshdagRVIpdnO/kxrlLwp+y//HfK4WQzyUmwOZQDySy4xBBzyrQXvLQk5DLANT/6yT/PwAN11RN
wd/0bBB0qoS4/WU3b0ZBULRzDaow6/yVKGufmPQXkdM6Z4Pyy1kTB3kmXxupwbE4YxfCzl3xrfee
Dv9F7twbRLB1UcXHlB3n0AT2bY4zmHx1P24B/fKXoOA5egReLAZ6MqsSJZO5CwEsrubWxRUUFOQa
cRZ3iH4XwYiutQn+c+Zm0zGs+2ibk1zN7Ni99yzg1k49i+1N8zhbrnksLGs+D2RYyLX0IGrI8gxI
5LxI3OyR1mi3LtvM2ip2U7yC2mSX2fnsEce8fK1ICLfbMPvSFw5YubRGQ9C6y8l3g0tuliGOeWrE
c9r2O9PQ6Mu4ZAT0vfUpTga6SLvZL5HUl8NDM3f9Exkt5TUu529ZmyonFKLUhRHn7ezUwp4vKpae
+lZMQ/ROqiBbJ62DysmWyIf6dGNNRskY09J36goLsr9cBhoBO/NIaG4UJ98O9dAs7bE0jvXgfJH6
HYuoyYWlocWWzzbVxsVURPqrP5t7DJPjl1CPq0MY6eBpDeyA/7Zm/ON28nTDMcCxWFioDLxCrhg9
/3I7DZM9axYusgPwv/AhKe1uk3qlx9fktEshK0vOhaF8aT0FuQ8qyiWCo+kjLNnGxHWnXqdk2ELK
LGBCZt21M4p6ifs9/ObX3zI63Uu11chyySKMWLNHKHPtfWh1O12xkE9XNEoa2g0xs1OOoP3ZnuIi
y1+DntohKlNtjyH2nDC2HXzcwhhyXIpVdv09LgoS4cryEI1t8di4FdNxFSg7qDzDlozH5WizafBL
1rPFZNyQ7tZPY6E4F2ckIEVaM5MpiVZAl4d975nxqqTcvR1VQirTLH012zLfkFXwM9dqiyeAe1Ad
KR1pbtUsSzCR+CSU7K4BmsgtOpML8kB1fE+WqPqFGNz8gKWJCETRJxKvT+iwasX8VrPOYUHafsey
dSF3zru5Dh8l+lLQ4ImhAxVgLl4MJXYUQ6OML3xNCfWwT7fGzhKqyjvr/wzlnDrsXaVvlkEKJL2t
8Uh2UAPOERkm+3vL3wqTcn/3qbuqSJMJ22yjqt9auevGRfe9aKJx9c93lPU/NxRDE0wbSzWQizA+
/THdBjUoDSfD+WmwrG5vsaL1bPBc62iJsii8gwXlEWsNf6JbURIUMiNx3SuiHiDydoy7i9NZ6/Hg
PiQNEeZa4x69JGUZ3wfNyvfzz7AIi+d8ZMzWCv8HzULEB+r4zdFtk5R7d7q2U7LmkWYYV8v+Bt40
WERCZkwrDK969qHGSHvIclePo0r5ZzSSJ8X2lS9235BMT1PUbxM4lAOwBGwpVbqV++d6gkvQJwo3
Js/iUBveTo72IWlMNJSZ9eVlStv+oXr9509WfnK/J1CHedN28ZXBU3WgMlrGHxOoNRulZ6LvONy3
yklt6csKzeRr4PdvHlmaPxr6WKgMuo/7AjAp52VQoqRw48kWjoxfZ2ZpiRjs11KqvKrUSFauSm9Z
sX66fZ0erFBvHjrggUgwsWiJ56mwe7i+AfqY+xnWzWUQqskqVAs7OXci0wqDS7QGGKN+WKO/aEW7
Ig0L5JKVWz20fUpGLpGBLaMuIaSoXJdzMWNghFwwWgbWe9M4yQMLIvPk6wFoaMMj4jOeYN4PYtVt
p8+ZnY+if9U+GeOknkE6nGVvHt/wCpdcSnmIfZVGne9IflaJqxEGx+wOxNQSx0nCz+DudD0Pd40V
t7sChxrVfPrk8lD26U/LdPs9INACBVdW7sgWaR7G1iEYdlBfaqUITmFK1ndJq2qjkoO2KdqEGqLV
ElSclC8qhbF15jXGS5You8HKK3wU3rCwHcqoVs1dY2nATBWQx6euJkANi7j39Z/vFDidf6y1PLqo
tu3hUSbvxPHUP7i+RqBSs8apeNAmqfMyJlLik7UmlI11H7OjJyLmPqTic3yJW6vZkQC28u2MskYZ
vQdJ8z5ORfApTgLm33Wd6vVK7mNykqhhmxThKhvJaKb3T7ic4K0VgzmeFA+Kp5815L0R86prCNDx
oSnrvlIdhJwRyW6dFzzhcSt3labOu7YT/sXcJD5Xy0nyMthE6tQA85FqTMH/tbWoYr6W3aAuescl
KUY0+0JLY8ePdGAekC6jv9vNnuW9FMoP4uKmt9m1rkUC5MuvzOCGtKW/u4ka65WlxUADZDD2NTzT
jTbYeMzVKnpL2JVhXS5Plt1rm34Ku0s3xh84n8a9YVTuht0ZTceicpABcwPK+84bv1qaaVEonK3n
Ecd6AMZrUejHQjUMLDbKU4JRHse2+gaRvt2pSJG96UusQdfgxyY4uNagrMe6e1JiNDZGiYmrU6H+
dQ31wntVbXYbZT3b/nxVleBroCrTWziCimBR/FToVfDikDoq+4Pj8KxihYz9Wb1Glp1eyOYIlxIK
MrHkpiitLb2yix4IKvjPXd/kcXeMbfJV2Tuc71KoWg3nNb2peaFgT74qk/UuUR295xY7P2xL5sM5
347Eay1taUORtpQMg+hJrT5xs1h7WZ9RyOzN/UzZMBMmlygk2+P32TD36XJyCByQxpRJFH4culn/
ssqx/w42BgbJc6BTEbANzXYozPyxyLEROJSB7Y3UGszpDq4oCT1YoMLNtx2Cog01XfgOaXSbZq+6
6kVlvdjDDstd8GLh28Y6Zh/z3rBeiiETX40LEFlc6no27YJspjJSJvui8brXQYgIRZQEOpCLQdvo
3ZkcDN8Y1R5x0xPoq05ISX1U2ZXQXDui7EAxqF2an1Nl2Q92pl9robv675XcePz3aqya9z4I2msW
03ME6FCvA8FqMXS2/omW/eSxGI6kIJL70hr2CeXsDEs5zGhV6BW4dFIC/YrijDWq7hKfno1Al3aP
jn7s08p6NKDT9C+7cFl7/D15ya8A0Jtu2jqjEr2HP5YF/pDbXU9s6YZq7g+5y5YHN6/DszwDCbvx
WCtGue1QvDa+kLcGhTJR+6c+Bd8wKFn8PdPA0VLx+JgcHHJha7fnvI9ggcNwXgU4hJlTkniBmKtv
F6M11XCA7OA4oPjxBKEtyXV2iHrY3aU3ZuK/oNFxLlK+DqaP7AnbwXTqUe0eLHshyFdmONnhwqWH
MlBuIeMJRXCiPVXioOsEAiaQVzYBdtFsOUYvrWV1j1AmaQHWVbzDolQvm3xol/88xv/PEO9aruqB
UTRV2zRtVXJQ/7Jw7yo6apGN3MjqTftyt1PV7tbIjPBqdnqjP5jalGzvhd7IiBDIjPGbnNphXbOZ
U8xxlQ4I++/lzaqMmZukzTgLxvh4B6DdU3IsrAqLTqu+aQRh7GSdLNAVzH7oPOTIX8NXPEzEbVi9
560GueuxOq0gtP25SeL5SUrARgcNIi6faRe3qXXL6fISpp5taKc36ySzi9dyxNBPQbE4ROJSG9In
pxncqz1W9u2fP0Aqmf9TkaA05LCuMlwdCJNrCsDoXz5CAZOzjVFT99hto0M0J83TOMdrOyKYzsjr
kojxJjzKgz6SIXnHUfsRjoahyyfqZxAM5XSTU9lYtnWsA+MlONC1mmGT2ln9Xozl0hCWNDuLypUD
/uZEMkVy9ar2XBdpYL+52kMWOiP3KLuAChbt6PNQ3I2N0s7IL04Z1vC/e5EDzAkbMgz07GFURvbQ
Y5bsABDSKrlvNX9t0e3JoQ7vnWAn+D/GKtwz888fho9CQ66OC810NqlfXtuZyPlB6s47vGYbee1h
Kdz4TdMtjCFnmo8qzTp2bVyGKzdByx0V7GYUohkaQLt01ynxyUuM9sF2VpqR1ZFnr+jHVvCsyn05
+uOzhvbvPNckdjazWr6TIM8CEIjJCS1uvL/fZ65fpAtV66KvoY9uT0jXaJR0S9AjBzyJFuPCaJG0
KYo6mTMWm6RTwfD/V53tSXQSgFzooNp0TQ03uIWm5S/Mvo73UhNfh2p7dhT1MZZuqcrS/vZuXYRn
K7cJTlZq91rYBCkaiu2uid0rj3jj9ASUhaatMzPM9+QAG1vKiN6TTCApkSS/3P8QUHIfeJWyHfXv
7hQwKO+KxDTXc41gvEwGWiP4F4bWodwhYMDyIF8v0ub4+yU/b05VWSn1OnVh8OcGhqcAn9TyzqRp
cx+UMc6NrTs7P+syRYVF9Cu6V3M+JIgB2E2N5/uTbLZEC4qGfsuSGLC3523krasr0800J3cfjRNL
ErnCo6z262ZXNXwYZWE9uYIhQeis890yH6Y4BZOYFiCjphHRTtkUhzZNiPhxiXA1B687FzD2ltLp
Jd9QtSQ8GJU5Xh1dcU5eNeBZEHF5SKuRWkvXcO/CEMoalU4DVbS4s9lSKRkjlbgcEyBVEXl9dTza
q/vNkMGAhnwD2Zgib7CORp+ts2kNONkdjA/BM/tlq38K6fkg7QySTACL8Ywzh8ffvaDb1eVuLLXo
JrmiLYqsJXo9dydvZhQA0wpT/hFwBvzIkK0k7dLu1jtGsLD8yd4GbhuMX5rU3/T2lMMV8PxXQ5/2
1Kiyb6FKD76vz2VK9plnMOLxJPZ40hcGwqgvalJMa7Wcgg3a7DfZNq5xL1LmKD/klQpFdRdXibUk
qlfZzRXZbUloxS+TUrGVUwqsT9l8VLvE209Qy5aWoiSPU0QKlFhFSReCn/fBWfV+lFq7u/+yRk3m
it/zfzMvtu/Cb5OMSn0K6MSPX3R1VCEiI1CRvwLxyCWjvtru9aQmjJtV9MZqyuZRvmF0Da5g8cPA
usDu9nO6tcppupCyOF2wv6GGjcYa0bo34s3vM3tFa/8Mcqs+BKCllho2pLNkC/hRb56k6LatXyqe
PNZetn3prB9lMZxlt1keZLNZnkktBDFZMF7rS8zfTykh6Fd3PwchFGxuKJtDJ7oLG3RMLE/iqhZF
UHmlEvAtzRKaR+SXeG9gLFgig/G31CKgG4gDrlMWEonXusfYXzPdLnqbsqMGtX6XB0VCY2fb6LF1
nDzzQ5b+a0Hw0GaWU8APiixun2fc0MuRbvBzoVNzn8XZKF6T7wZl+TNB+f1A9Hl1A0axlPYzv6uq
mz6R1oyHR1F69ypHrw78O4AIsMY2y89FJQuyweQYGHcRAy9Uu6u36GrJQJgAGA1qis1hTKqtpGeU
emPRz0/O0ghFbbc7m/Qk5XAqDwr+7kVLMvK6MgndRhH79HssUqe0OjaT85fhCQEDZaxOtD5TL2i2
lqOhbvBqlO16c/8Y75+g/DCnAd6Qw3c13yMiuLUqIpHm5qFhT3q8z64tdZ5lLUBDtceDidD3saXW
dFOtZCtfdnytRO/pK6fUCJQTCls6erM6PkwpOCIppnBS9Yfekj/hlfM5TuP0rJVhv25Auq06yamk
a5Wavs7o01VYT/Tq1XFwJjM6GnODcIOk+GUTwc6TeQo2wJdlhoyGIODAYIajyJSh/18DJkn3RIWF
50ZvPqFpMXtHZKTXA2CxoVZIw6rq8TQ5ob4mgXR+vGsccX9eGy9SLkS7dhsLbscFszaai1x9kMLP
yLWCIxnHxmLEn3ktIsELFWc0G4f7mXwNDNqvd8fOCeBeqsbq9w/LszHKXChxfb9CSbMcXTV8axH9
7iI0nBtZnkRztmQz6WxaekLJOcMj8lCXazkEyMHAyMbgoYfP6nc7Va/UsxxhZjHMhJlzLuw63EBv
pj/Tqe7x99k4Q1SMi37aOtXYrnX16BI/ff/Xmt4om/tcmYYZkhzHDM5NyHil11EBWMwwl5Q4iJDN
oh8SUxY5Y/BYKN/xgeHYM0r8cs3UBxgpIPcN5kD5J1G2rUIEr3Bg/f4dySs+IXKsMFf3yi4qWxtS
iwPxE+nQez2O90VSBZbds88S6tuhbXkwHPvB93x7a9mKvZGrXAg3xTaOcSnIS3kY6X2se2dqzpa6
GGYjfYtp3hz9xsWQQ3ELei4wAPnnJVoUnlvInnubMVC+pPkkA8jVcjGjIgvqUlmrjUNGvaIpaxC1
qCijXztEsVeM6o7dZrPNbPCUHSzYGxPO0S7L6Y1lmLIxxQyrJsatBWCPlbxzX1Qe80MJGPBX+NBd
OEQNqF3KYUAeMo9BWR/L031kIPTZBbrxmKYD6QUTVdOJ0YaZJ9zlpfJVfsAR3JONozRi02BRZ/jU
Taoe5YgD0cZmsBzLTAVhOn2V3x5l0fapJgpoBXC2ZF7v2rMa19/k3znoKbuVmTDcBu719pe0yYjS
s/yf3Kw+h5UbH/DtIQ0DJ7ozY8dBFnW4s5/dJtzawB9W0QxWk0l6EbajRxiMYSzlbZz7KTOUXb/3
tbaucj/fqxVYQ7Mdppc0iB8qtEY7LNLAg8Ua2wcAq1YNfjT0Updctd6kmC0rmq+jkkaHigD1Dd5L
MGio5uKi1W41V3ITGYWhditIzBHa8j04IOKtZ8e8TXHz5APkOEtXclCVglBO3z/QzSdDbtciX7E2
d7293WIC0SwKJ3HwXGYV1gNUmdxPSrO/34mVfY5VD2XxFH1k3rQsmBM+WJ9mcIW1+agYTbHJEw9h
kzi43aRigROXQaq+olwB047EgPFPyJEB3pGqU2aitF3r77mWPWS5afxs0gbC4Gh8C8u4X/RkODxq
1M0XeTsvB7cl231uHdQeeUYkZG95GD+xu7fKnJ58rYaNVIaAHKDGLS2xRJd8sZT9FRlbAHsd9FdF
ugx0pz1J9YxUY7GkQjXgm8PqV7YXPdq1O9QRqeU4ugpIrMWKtjXR3CUC9V2llJ8s8iyobQwGUiJW
QDBauUQZHBoVlWkZar9Ismz4qG8RJp5kPuI/w7TOfU5ik6i1AJQIDpkZbCpIKMfIwJMrYVwS18XK
8TLJjypm0yb6R7QiDB8OB65nkcaBx2eRpMG0HO+6AKNTMAo7yCw19TVT8hobt5Os5B1iNYa+K6L5
Az9Gt/R12krSMynQgR1xdc8Gd+MyaKNs6Y5ZunUNy4GpZyb3syHqAHdL/99InN8SnT0bMbYI59po
XgwMKfUSSvIZWPSdjphSQLh26HbX3VCYRxOHwoOn1I/3d/0+7g5u2GCF8qf5F80bP164MDFmbcyo
m449NINjaPS98O1e5dXv139fulOLumxWg3WL81G4pcVRgk8C11CPZHLDmiRAsGGVg0TrP29apecf
R7zbd1LK1FfZJuoZ1lE8Txe3XqY0US/y0NjouxYUEVvAMnq7vV9TTdj7RGOc26K6Va1iHaU6SuIb
EaHc7GCyj8qU2dek2KH2NPdTYVNxEAG8YeRvSjLcXuTr8PTyJRKRj8q1FHSOyvRML+tcq9YTeqdm
//s+NsQdDa2OVRxBS3npJiAxRZYh9eYdjNKMxJS5ZpE7tF/rAb2XjPSd8+AaTuTErmkSQzu/+iQv
Xr3ZGq+oPbDjKHvKZPMmFFNYmerMsOJMVkftmLRI+W5HtWuvlk1ovwHg2Iw6oPLZqIZjlhfubWKR
KgUtjV8cVbxPFz/3TyiDab8pGrdemNjVp0zaqwd1J5/KSXqYsyBjmV/V5Woc+cqhc7HP/stbWT+U
lN94Ua1npsvS65a94xRnpUlJtRNaiXIyKavWuX+IGP9uaWLtoRS5F7PKGesazYP28H+EnVdv3Ey2
RX8RAaZieO2c1MqS5RfCcmDOmb/+rqr2jL/xBWYAo9FkS3KrRVY4Z++1uQlvJJ+lRsYZz9OyjbAd
JtU4XJzMtbu96I+O7+d3eMbdu1wTj1qTVI8xm9qpKerXeESaoO4AXNDZLpmakcquRwSE3Ev/Ier8
eeHPubZ2n3rypo6RhCgYPoRaslZOUPN7CjDy/xMyzsf03HE1z/VTmHQdoar//it5oY5JIj2pv1kW
DPNDzGb0YiXdPX1RsGNjfa/GDITD5t61e1b8CvE3R+5+ACR/zwQYwzYQ5qGZZwNtNy1QVS9UZcUZ
PzdyQWGc1DnTBqau+wnKNcqNtFD9czqL7xS7m7ULrorGcgk/s6CkGxumvlWHntvA8tULMr7kqzjE
knvCZu+j1DBYm6JTyUf2mqgUfg2WSQhqbwaP6gHJC4nl00Mkz1ABDe/ieLpao+cka0NzHAT+tb7b
iEGHfHAbz6vgtTGJyNz5MgwgcPRk7RkJSQdSCJX1qDj1QNS3w7TyhsdySla/P6GlfbjdF3kOR91e
wm+dr9e31Dt7dL9WrfOCzkP6boI8qN+IUcBbZepfWuhlt+8cos7fKmiVhy1iK7wFoJiCPMtDpvN+
L7CDnZekDw+hPZwjWF53yqFkNWZxcab5TVmYyGwZd7DV+tU/Ln4jemvmpdlE9YRGXm7tamGKu7ho
7ukWo8wG0H27ltVlrR40rdriqPtiGNZwUN9D1X0BDtf/0jVv3ptzPxKQR+Zdv0GGmhyrAElznPj1
W82IABjHWv2e++BxEJ8EdCkMAxeKnPaBYB8IijpHMqO77sfF3LK/r1YCgu8xu/yBKsWLUzxmF4U5
UmerfCge55NCLBVWtw2sLL4EufeqPi/H6LxT2Y7uWqO2+xZP2QuVOOcHVtRLAib11dbDzYJpCqen
GxysJbbeu9q66UEUa5YEO7iEanQpfLJKlTrVlgUD9ayOtGrd4Dpop6C92mWerlXgQezHG8/u8UUP
DX9AOa4WXu5t42W2b9dY5AMSc1mfYA5o+73vduSZyy6fnPwrkc+bvkVDR9tfKgRod5ycMH9vBvYS
2viOpie/hJFf3lYHQQN0Kyiq07Cg+vjPIVYNtlGLULRos40RuA2JLHOJOBOYfN+emyle3tNmIoK6
9K6B00G5T7h9h2wadv7os9AfYDkFbFFW0ajF7P2ZheXVGIoMfYtKKy3aQTt53vTYBG50uf0ASmys
aUP/hZqxfVd11k+b3sQh5EPaF94iHnFCqktpov560MLaxlFDpnCNyUqesOlmr4rxoAH++xmF9Vq1
rdVDL7AC3ZYpWiG6g7pG1UqIeMd8M4HMkUpBbX8rILPhLk4of5P/0YNDcflXTxpNMTgNE3E6PSDH
Mv+qtoe+qLx4tK3jkiX+Z/o0aOVXwD3Y+sl2vAzQL3YW4IuVQ7s/J06BoN4BmztL/btwpGlDl8wE
SFGZXUJBCvZ83DQMpIUzH0qfyzZ1s/yoh9WdOZTDgzpFLbDaGaL+aGfoI9qYeQ/DoBs0cWb/00Ko
pX6qUU7hxQX1o4myJ9mLhZdqlDuyDVzo9hZwUU/Vo6PVM9YNDmSuzsLtSIyvIwGzzq3AtbKEbtyD
Sm/pjCxcu5WOEb4Qy0MaVN+G2jMgplnQ/sYMpbQTHRM9dOWiOn8oC/ug933yi0mFJ850oCrtbfnm
7lRo2rTXZP9IlZei0oaq7NRHtb/FZLhyPToTdLpT/HMWA7QVNTsHPOaKht/8EjTdCzbJ6FMjgWnV
2YXDbYZ9zcxDaHtuKANskalm1WKgqyZ9FfssJL8ROWzoSgSVDA8rhuph7nKsMbN2Kcb8xYpwPJMw
9tRr/nyP3zgiXZ2OQmIRbCvFiycqlPZz13UDsb3zT29Ov6o3PGqVu9PqmqC50v06B7EgDTymacnO
2KKuvUc2DeA1jNhUoJzSEG5vxxyoOYmbW0FRSkKJ4Im4QIhUdwAUmhZP7t5zCsbQ0u63Sw5uUXFu
choN60JdSWi3nCdSE1YkRZV3cM6/OOzArvXc+jKIpcBTx6GLT2FfQ19eqVczN7CudlBsU1PLABZi
TRg0Y1qrGiiNQm8HKmZZt/b44fTMEuwwQ33bjb67LQfdvpXSjX2UmD+VvaJkqfyoi3hfOtHHIBqb
qjIFj2aKirPIgu8x8mSrSLWrIVx+WiYK66Ra8iWORfk2URLqzZHwm/HdTUbyA8qyfOq6sdkPC53c
EsUl4KCue/IkwdSUbacMrwLec/ApJvymFTsdjOZQA7+iqtnlFLAvhj4LtoWkwmw0XVsHFIrvdfln
r0YPOVM+JbtxgJjvd62+HmTHIoXqfAnKYauWW3bZMF2xRvPTeoGfBV1VaaDmNN2jzaoPTqsVOw23
3UsadeAqe8t88Ja5WLdDuKoSUXwNvTTZ9UlmHKkXLA8hYIKEtgSlfEvy9QlyNyyw/cu81EfbKbnL
6jkAbW78FJNgCjdjUomKUuEin0O/xltX2vVHgdCoHLXBIHezTSFJyW5Q1eBWJ2Y7FKb76pP2FTIW
XtN0TA994x5dDThXOLrtLiV+aK2WOLdlMJUggG//vQdpyRDdf3bFPfo0NPEM5FwS0WP/5aYmMqB3
CmcQx8IVHz6BitI4Gz/3S5RSY1pWwqFuowqMJZWpjZ94xoF95snQQ+ealU5AvrGVLETEZeYOWuZy
hxzol0T/AED/VKusYU69kzxCWHILING86VMzI/tgu0xKyCW8S+UU2iqri/h/NVl9Ka346zf0BYO9
ZZu6lH7/9Rt65KulM0GAx9uQXpnOs0dKDm5jY/zwWyDQiNiDq5MYv/9W1Bto2BmQhQA3XCbdqB4r
k4RhfByXhMDRfduRfRdUI3BYxJzXoamdFc775VGrjec47uJ3vZD1UpCMFWqaPT2z0Vgvcxafx9Zi
JZpb6X3oVThC5MvYUizIQJpxgqgyf2Fj3E8M8k2mJY/EZ9LAyFrKW1PrAMoYPuJYiI0SKXXCoq6Q
xq89CrY5Rd5BLnm0XJr53AgHHU72XuLbvPfYjVEcgMRs+nW/Qafdn0Rtats+taqtUjtPWfMUCjRq
5QiIM5lQSqln0b+flaz/AYZaT6pAp6r5bYJBI62Sel0b5lWZCka3aQ8zI4zw+h8N2jjMfPqkbaGj
AmrRKNikQwMsyf81qw2e3xCJgrumJaEXg0pUNtOdlgQX9CPuXk9FtVLNCBbEy0X3v0FD/alLCVnh
ZtZO15Z7vdecbRjBxFXPtMAI7qcCxK4lFVvxkJ8GeRRBEr63+zFdG7G3A2I63an/kMJ7uKHyCe1q
nPCF4Bg1czDhdbytpelfkQGTxjzfRkSRV9kpi7QCRDHLuTR1N9ZSUMCXzjsvDT993tyDRszYpnay
gjxqbj0UWSEXfu/7rwn99XXUSM2n6XqfBgIFCitueMTsi3IR3fz2Nl0kdm4hoWdNyeUbf5+T7yap
HauxXn7RWhVHQhnc9WD67T2loATN95w93t5iKhAz3XKLasjDmNtZaWgjTQBI1NqY5EjCTdCNxJuv
Z8r3By0p53vKR9Kb+9uQKCICMBjCz2mzU2eTwvxWTW16Bj8V0ROxD4jP7ZW3LHvlN8xkkDCbrpUd
9ntVj/nzoAo1pYnAAA2ccSKrkqllGkpZEBm1/zGeCfs/w68ZKnzT9w2HscywUZb/LfMBtBlqaKkI
BZvdwV8LJ/1dhdKzot96uNy34VwMD623OOukb9dqye1bYbXKo6Ha09CudotOtl8i1wS3T7KJnHSd
ibTbWHlJxdyx++KsjgduZpjSMv4iJDHPtXD2U3OgtCuWaW3YYfxcIxdck3bgrfO+eh/0rLtlVQrn
s8rG+FG0fQv4eTTOyMgnVlmpfZxMDMRU4qhW4dGTylpR3wHjty7GkNkUiKL41GQhxhy5trfcrqQj
5Xuv6QCsUIvSaCWGrSMpem5kfXcRwr86s/kVN/ZyUjxnjfDaaxXbzUFggfEDfz1zg995rsNuvIDt
CWsR4WzZTd+SgpgeGXznk3dXOFrhHtD70rINfIGwPa5XETIZ0rVH5mEsD4C5U2vfLug21JcsBqw3
sE/9qpbNz2TODwFbvbUzJIgcW9MCOYTBwbeOHgFG72Wn/wSyNnwJ5L1UuXha5LfNXWNenDSpUG9P
9t5I3XgLy2W6s4U23lX528wm9kFVzz0dXtMigFgPZOTcHEvEyd519XBH8CxbNMTxVEKvRR7jwJfK
tdGwP9SdwjQp1s7s4Ko1WoaioX2sm+61svvp/O/TN61Tqmv7NlvVoWG/RUI4O92fp60YiZySw1go
H8CryA6AXALYogz+UYa2RLvXUL2ROg4DVkssaz9+/p566P+BrnxWS/lUgMItmvGA68Z5SDAJT006
XxM7TaEFsNr1tDm5BnXLnDUNwE7qwZS3PU4supLxZnR6hlSJKSzHzzJwXICriXfyVJYEfE9jc7sj
o4AbWlkrEn8GtY5XK6JbfId+FsFHDCixFgPtHezzS4sGJChfsai8qH2KV5vVfVYkL6z9BqBh7K6G
UkJtR61ko4r20ID6N2z0ySYGKsmw8wCo/LSaQiJKvHIH4TE+5YnR71X7q+7bBGdvLQ4+8AxANesJ
et5TnvYa+wbd+hzZ9fjmrBN3M8gED2Aoc69VR8AFzu94CaHXd7R3/U/D3y1LS56KrA7Kn2cbYftZ
hsMR2ZC9vU3OeUr+pOMsSIVoWnsuPaDIhneH4esSzML/9Py8PCoWQFdG930ETRmJ+1Gt0NVaHW7J
zmsZ1agfATKH9qIa2koaVJAzvCIRp97VRXrtF0G4l1zHJlBFziULkqxxKLAhMjxgXQBBrPURy10f
2/uCBaXUvK0rj/58GegG2l5mOZw0J7EeBj+8IAJeJ+MQ/SzbYgWRbYzRIGGCbPt0rWYbvyy8u1rW
Gxy3eRirtLsUyGtNSgsPapuVLhphLuwhEE6BTACdYDe5s+V6SY5+SGgc9VwWDXZLyAX2oY1RJN8r
2hwvDTVYFDHzVslJVTe+J85co7pydvtFEh9wzeZRWK5vtkVIyWhCGH4poYTcv7D5g/iKYvwVjQzi
PMOpd2U95ccxCQ4NkpR8Q1awta9mIqdaeB2XVuNdu7j7AW3q0Sfk9f1tCzRArDyo95HRk6VpPuW7
wgnqq9xpKbWIQ5iIi42XKFu0ihujzdy32/cmSfBtccaRdHK7oXzuwm7v64+08ru7NlunBgzvG7aw
kG+u0Mt4rSWieyvs9hO/9TEs8v4N4N2/TqsvGC2qImRR3L58nOrnqvUvTpJf1fJYPegFmM0GsrPX
WuXeazpB5FyE6Zh4VLenVJYNzY8+IfQug+4ENHB40sMPtc3RSja6jE/GirvC2gwd2yFVjkTxYa5L
tyz2Qyw5k6oDM2aEcyUN0oFpMasnjI+7pvTJeqhCY6dYCCEF1n3q5ke1uSqj1kGp7fbb1rpfDNlL
SMRXY+6GF1OrmfAdX6oNcbMOHSAi2ya4AuPZbkzHZnsrEWgFl0IbG1sZjXUDcc7ZfLHMbF4b0SK2
qqEYvU1Jrb0mcb6PM+xqpBJF/L1y/EWQLh7qYu5RSU4wIaOm2yjTfhj9UGl6Hfv5FVkU8wXW8dlx
QtHuap20L9tAgTzrBDKHhTURMkq3SlQgE0oB+0eJrJTwKtu1duTxJqPmIjq7POMaeQ6JlqxB6p1V
CzgDGLHRk8H+6ZulheODGJbh3kUjdoRKS5fEbaezWy9vvV6QHigbOy50KlYK4Xz4AxBwkNRfbp/B
TVjvoJdZ+WjkgxU+wHNo4z5PU5MSiFuGB4eSTG+AI1aLa4HHmMGJgMSZAUr1ldWDbZHdqc4ptYTb
x9esavKz+lzdOuP2kqCCJgzmI2pX5JZTXx8VGNGZteaIAzNmLyywmpjxh51EB6Npml/yiWWwdpm8
0TonRLvtrdLzuMKQqOoLAOF+qKnCs5yK9mXymqHapKiMOc/IZZq4thxyP9Xf4K7svTh0flRu9W2m
unO+4QU1ctBh8zj5Rkui6lk9K+rwS5nrT4zry9nGZ7aFfFV+1aJxLcyXaqkJim38apVNzp4c3+Hg
lU53MhDCA06W0E26PxdXRP7OCyLW/pbX3mPEQ8oxBMZZMwyxqejJl50rXml39neDzbLaXdqcBrcM
Qh9sD+QNWWPp/5BLG44UmP9zIyp03XJxOLqGSYyk4f3lAegrVpx5WANwLu8LtqXvAMTXrnLqKQ7R
3JbantU69mLSL45tX1Xvlh98ROwy70sopW+5t5m9PGdRy6bc9nU6iNIRmpMDEnRZ+zYIxz7+OR91
2m7um2PUOPoz8iw2OaaVnuKhGDcjeuJjCzm5d6rnXtLIyD6GlV+I8RKZ7vCSjlgX6zyv904GpcIJ
6+IupsiIZcEN6BEsHkVyLJMh/fuDb9nGJrKTbN8IkmxKZKvP9L66B7Nodqjl6ft1DR0vCUEbake6
b8179b8Sv5KuYVObx9uhgxbTgBs06f305C40HJXks7GPEaSy8+gzFfyJOlfJ58AM2ktek31Bp8x/
iAjnW5fAcp6makLnWZ9aVZbvbJc211guhxEkwSYKBOBEuZeEZow2CVT4ipxyzIFdKjYFESesxIlc
Wk1mGl8sAcmobR7RAkQrbarQ96q/WUo5ODaJQY6D70rMN2T+Q9BP7TFv3e9KnaFe//dRktke8Blu
idYJzXvyQQC+VPH8NWgg147GHN+3I7moovEpZProCCgUyPJCke7HGc+uFsU7P6qMD4cMxZ3d6O0e
MZH+MUUgOfrwi0Rj3I9cFmcnJJ5Tw0v74QfYU6PWZBKc8Rql7NTWbtU+WDLxTAwZKkLsmQf1tTHL
iFjM4VOTOEfC3edTkBObqqzHiAHOU13lrwCOntolG1Du5+lHO74pf0/pU6ULJgpZ2qKr07ldxEcf
PBqSi8qiF0WhWvVNjIFZSseueGXhW78EHgsusxr+h2HR/dt2I6AE2rBFDNP1Pfa/FrfkP/T1fdVp
WMnpBZLP422axlizS5m/tjayV3sMg4NjgFmqJ2ki4HyRkPiuzhdpmGxRHcsYJ9MgPSq0jqqEmuON
uSRW9H4jR6lXeztu9mB2T8Jyli+MllR8iG3iFrNWJVE/q7JpmZf6RF811hx/b0t9k+f4cyZSU6kY
11/rnq0cOZQWrMyp2MQCT6HsIagLiHr9nfUfR1MQFqebcqaY0bOgJ8L+oxUlqGmehfZSPsVTjD+N
BfgTyC0DmF0PhYFE0Y1aLywLi4vEnMWNshf3hX+wU9pjU2sdooUuYMcqlUqKcZokA0Q95M1EYLav
Pw7yFHFbw6qFDgEmk4H8v9cl+QP9PVoa/O2wmDg61hLb0P8q2w2aN/Rz5yT7fEimYMcENlxCGXuR
VvM+iLLxS2GbZPPMFHbKrAHW6UMMVUp1tLYraZ9/tkNEJeWQ+j9EderbKvjJbc3WmMbtPRvB75M2
snEQgf+tok+gjLxjPD1R+S9ptvkdDGD6lci97sNk/lR/1KoQ7xERwC+9IIxWeIJsD9sjXXkY5O5q
WQsoE4dAAlANyIN7P6S4PUg6qha3NE7zUeApxGe7n/MJ/2JUFXdlFlxTj9sAJzwZXqlFyLMbzl+T
KLwvY7GdW6+4m+VnDpAH2nUUmyd1GLUTdGhQy1t1OOlRB74wdFZhARDyxtbSImbocawvoJ9+FnJg
HqwI9cJSHrIIezMDgr6tfSKKdl1kJNcqBxdpUtJddVqh7RwzSG8KjabPBHNv56Jf88Y7hoAjgIPm
WUv8b4WeAU3815Oijj81PLM7jHTsSdSOu4mzCZBG+pyCy6OVSkNoyccHxuP61UgX84BZBbZi3C1f
kJxvjDxMIaHO9DnZQW2XPo5PJDz5r2ZA8oC8V0cT5oQv/Kc2AjISiNAByUpSPcj89nUYCemwTL0j
wm+hi2eF34euIltcNNMjpWZi45syPrY5Ytb/fuHi3Pl70IGyYNHp0h3Twi72/3xRbTfNXd9r4bF1
SPoxgIK+FIHv7fqmTreMef5L7LaIAw1BH0m+CqVjvgvz4Jt6ERSS81hLr6x6TT6wJ1gteMZ3woC4
oc4vZUVguGPBP+MHun5hsdRs/ZN6keB0PPvCM/fq1T//u3q1qwz/aA/kp/Yec+Ay9v46wvrxlLmH
eTKKZ/XQEMqxGbTc3alDUmnYr4bVIdNZG6tTZu+lNEPd399VmfNySZvgy5+fMeKbW8UmS1GcvuWz
G5Lw3OA7WKkvmWD3NVDPrm7vPMcm1Sel2MFxQYtJJ8CiACiLYb+ynw1ncTZquz7kmnGAzOaex6gw
DyjVXIyGnCv73DvrjWUc7CE5Op0ROCfD8rMHED/OHiKhsVbbd4QlGuRTr2KRq1P7r3UT/YNODx0q
ERtDci+OSgJdG/7jgDbt2MsKis97WzlxQi9KHqKrXQ+s177Y4zfhBuM3L2mtTYikFr97M5/K2n2r
g7A9/1FDINAmFvFeVe5NxvqVLpkErLUOtcOgnXPzv7OrfVXDkG4lrK7L+RO/KkAIyuSrMoistUab
A6UkicdIHWlOw02GnFf5yPFlezrvWrB91MAvs29u1RyzZP6p13TxVR/6Yu0yAD7hzfZ3mNHJsQX2
vR2oBrlx4u0Jvog3bRA5G9tt3wpnpIWr9zDLiuCfzzDU/r9z//g6qg99W3Yvc1cUrzGL+3AsOvbh
chR3nPjcOm26KTH8fMlC0KYUMEe0RcK/tkr9HeqAjBBFH26+QZCoXMold+xEROhKR+38iOF6uMuW
EbNMNsxfzYqbnf3Zl9L18o0CM3aZd9R0iiHrYq6PN9UDISDrwBL5uqIffymtun63QghWVP+kpzkB
59CgD6ANaDJdymw+pcopveALny9JavKUvaxnuP7H1uu7tapLjuGs0TOrO64H6hcFa8NjgQlunczN
j5IAZhNXOrZQ8NzBlhqxuP/zDJ+7lKfqw0k1NUSvpatcn61TjQgwkGomTSoiy7bOdnCFq9Wfcy5W
mDbXv7VDix9Ad/2PetkOAmmBNFYdlYj1VroP3Q6iKtRqr6QvFM/zWT3786ADbz5qXnf7ij/nnTU3
iHYxm8jcdK1o18olqx6YBfQN8pVw41Fmv3Z+tVE9abUdjYZI34RofzDmY1Vh9tGKdzh91X1Xlt+V
y9Lvkwj9mz5t6pnwWdqhHhc1uYuipvQ8JXP9AZUEUrk9Bael9br31KSoJc9XJcKECRGnqjzqwTuw
ivZWhsym91AQCtWH1YOq3CYa0ThlzI7pz21oDeFyO5d27nDQIM4ju6A8OiIIxW5Ys56WdzgtuI+b
ijGBWL4Cpp3uqS5mb64fPy5GlX3AwpCzvdiJhttxkaFvKv6tj5AbNsu0uh3RcXio5lKsNZ9ZSKEA
tQC4Sx+iLrpd86mwhz0zvvGEsgIs/Bx/pnOXreYg0R4zgEvnPCJxxKQtfbuWE/bW9VD3ZxWITZl7
M0AweyH9pH0wguCdqkZ/FZzbECK1V60/BPgNhjcU3oP6GE39NBZJ8TK1BKCkGoASSuvEMecNKouX
qMSvpCWEWVHI4TeBes5tox8Vw6mMSK5Rt4G6A9iLv6eQD0uRsXlT/l4SSK4uG72TohUKW9t1ZeXe
FTnK+wIc+ya149+/ylyQAdE1J+XU02jfbBbR+Rth+MVhzBy4FWkldkqsHdpVj/+zdtnjkjgH2+qX
fBLFzu2JFv1+ol5C/rQxjZqkse/2QD6sqsQqNlfapy4Z2JW5Cpq82fLxJWspUZxXbe8zuiLE3gnk
NXBs0/EoMs16T3KKvpDBgeKbAb5qJPjJtO1qx7sqU+xMzMNpnqIQo6cL+KDsdo0VZqtFelRUAcmv
AwRmShZrx+WDkqcUPr0U1q4M5tJhSO8hBMN8aGoND7I1jceeSAIgDaHjHaeBorGer+tGPBguptvb
+DgYBIQbtUZoLPf3yqChfEyaRBqX7PYSLN2Hb5gy31m+ynZJ21q5Y9efmm2Ut1HOaTLvMNjE9/wB
qWNKwmyOmGYzudO3yjL9e5Md6T19cPPswO+/Hf37vD8Kf0Pgc7NG0rhTn5iOAmTHmqXZq0PiHJJV
EGTiSkSBs/WjItv3y1YVOdKQ3KEyI5ColzWPtCyZzovU2ahXc2+hrGOw2C5xYKnfbTKL7GGS/Lkp
XGgedPZxMGmiAT0of7rtFq1k8HNc0DjWhtO+FoX1JUsa6xhTmFVXpGMv2XHo4GJWMpjMuVpSbqqe
F11pwwYGB6eLiH4x4RvNtmw0to7VckIk9cMusuhoSdq14zOnTMRLnJNiVeozzJBQ/mvcXQwGlrc3
Ca4nbwU3i7poPWGwDhAXizjemlLBRGZkt8f7QebWALAnGTycaP86pVp79Ll/f4MT98sFIYEzPBWd
mW2pVmnYQOvmitprIT5jISCKsnU3T/amH4lTuHWvcj06NSWb2FAzl5e81Fl0pdVdo5b8Jovkg1o6
1KbV3IXBw0APfHNT66Wm4x6pfVe0QAgmyErA0RkFXturqPO52Rq/W8k4XA8OK1Px2lHcuC4R3Z0K
Z9w9xCP/OcV9nSNe3ZleIy5awZbRqLSvIk1xRk5zf7pt2W6OG3qv723ZHG1jrB9VyVMeWRP0zcyq
xbERZXIH5g87RycaKnlZuP1NZfKNZgf2AW5z4mwHqeTxosl5tlv7SztO8Sdqp2E1OZqLzL0Yj4YW
b9OuzsCe6P57HRPpJJ3Fbpk/GLrvX92g+YVLoN4ZS9Mc+zKvXiYvBK0Qx58ozBdqNk3/MCH/2EBo
qPYdLhs+iOiay1RwJZHoiibcVQsl20q0R/XjYditQjfRP+sykjrCOn0YXP89IvF8H9NYWI9S5pkm
hMoWiLrg42NfGduSqT6205VT6sMPPczWLXKicIUf8ITOv/0W9DOK3KU2n+EWI64g6WElqkW7+dIN
pazXkyrdjJOZ0S+kLRDFtvPN7UmXlz1idR4tV3QqothlYqZ/aqetd0QC72D4x89UM8z07fSifjX1
oGLs4si/G5C9nCM7cFYNHaRLnJkU0fSEkC+vDlg9Bymf8vxg+yNNBFRekJm6yD+JqX4tSDzE/Y5O
7pRqGJjKNEqfhnayNqIzkievbbBLkma/sZetWpRHaVLeo7gksYApG8FPB1+iC/Fgy0W5HRtwcgiV
vSMV9jkdbZntGHfu6gbP9GL/rpESakcqw+eODmk5u91JmwzZgeyPqiMge5hYFdNkr3oD0Vxp56gy
DwgZ71UeOL6erZNp2tfWMLR1S1uXqTZ+WOoeU3Phh3T0jO4YInK7PVsEUrO6cco9sdCf6rIu/Cy7
1sG0ajQcm6QppveNi5oFrHSO4Vn+xhW7irsk7MLnhiMRV9oVixXWn7QtdqU3VcR4/8cz+sPr3AHF
Kps/ZyeQCYJFy4ychz6ZJpVpUKOqQPT3QXJHjs09dfk3dcHpJun2PYL8XWoO/msZBpvShHgVxuMv
+aS0o+lXmM6cCcPj2HvNthYYBwwLjbL6fXorvHomwgQj6vuj3bfdE6lmFX2HoH24cS/JfvPZV5QT
WmU4aZ2xrioj+RHPOFsDPykfAGNmjAbeTJPU9F4Rcr21SBxWuBC84clFxLUZdGN5dIr+RaUyMLVG
UOaxthihjS+QsG0wuV69sghwWox4vsZJ9/thGTHyJHV3hTZRnNR52kq/X6RhR1a68Q3I+62rYldW
d7HbAaVtWF9V3cfqJvbgpjU+9WnsrUAAhqdURqT0rWSclLjQ1EKgoy4eJrwn1f7HOcBKUj4gKEnX
fdKj+E7bb1DfrFfM5OV1NvtvbJJSCiGrEv/SSYmsix6eZ+Sa3we/KPBBlR7gCnc5mgheNqR3zV9E
TXHRaFwy75bW2GGDtl/ZTdwU5uwK9WNdWU+m1X9XiSzqIWqwNrgZOjs5SI0G0RE3O7DdaFRAXTbb
QVaO99D8zbMWCe5bCF7rPgyydYUgcOfanjgMgRVdmoyMPt/EDajH2VXpHdSvmVdkoYwFBAhH11Ax
m/1yn+iNfk41kklBFb3dcG0YWB6M5rmTiDbRmwbkI3e40mOfd3qV9NvefO7IW7iOeWU89OizHme8
bupqzeuaTnQCj2qymxAUeEzrfLZ+hCkffTMbPrSQVUUC15fJGM1zLdIRNnYAbyNz/pGhYXGXvAZ6
oG1un0EQDqeeNdpGDQ7qoSoMFu1tgFzWI/JD2om8LH3L0b3gckCaLTEla0uy6gYyjcmoDEimqKyL
mdvummRTHASljoNA8w9T0TNrsaBFJO/c2+mn39O7JonX3Mb+E3nd5ZM3krrBUqAryufY8C/U3h8n
tzLXjSl7sO3yNOG5cYbS3zQ5RviS+Aj0VsfRkG3owZm31sic1E/LyhjJsvW1TRVjDRsJqZmwq2Rd
0K+a3vKhRdsbYaU0TMC4Abr1d0bAO07pQq/NjtvbDvpnYDIwDS3yLufufjF98smSJt3pUfuYpOYB
YqfYmX5qrrt+JqprQL46eRNJA0F/wSTgrLw83fne8qzPBkxxLKTTgn8j0BGPjb1Yp532TsjuY0rW
6WaYUnfrjHQ6iJ76UQpd7HrcKXXkH9h4Jau8ISg6jC1qMDNpsEXH1imaEZx33t7PuwuQSnPHFuM0
2tZ0FI1DKZj0Sgy42Vr3rccoHfNVV6ITiWghridUaytu5hdcPyO3KnqQHsV5+rU3v8IPLaok3ZnF
tK5s9wKVNd5Qmk9WoYe6yrCh0IH51ajRfp2g0SKuepefl85dj+Tdj1eRjh+EmNQ1XHbmLcEiqaWO
cXSxWm4Q6z+KBu6E3qN6F/PL7OrV1i8ppDbd9xpKycbqpRz2u1TE2ouXsWyeVhi3Clx9zSky469e
41zb1l4lXAHGmF+EpeVAjTXSj5bxG2UzVM2UndvcJftZYIXOZnNipgrBlc7uA9WA72NXvJex+4Bu
aFl5TFX/x9eZ9caprdH2FyHRN68UVF92uW9ekOPE9LBoF/Dr76B8dI6urnRftmJnJ7ExLL5mzjEN
rdDRmbdIJpxRMllVr16rHFGuKBcxzgeYbzHFs0aCMsHSmExQfS7OURXlP0vwqEsDKYVt/iFQ9ylN
Kka4g7Yl2eZZWUrio9z1izLsLWs3HU4vk2UT1lmFCGTmoFc0rMBIaxsudBOwPb5mlk4C0KVreJdl
C1vfKUNyQ6FZTR7O+WjufcAQbGZMLdoobovRb8KQzpHWpfRNxHAHo+u24O8i7JrpJepmuiFSYlF6
vVRja2zcFvcSOIIcmhA+d4fuglzM5MNSTPOMeIkkGccnt7bkh4rrw9LSb/BC+zYvp1Mk0jIstITk
8e7J1TtyJggowyTQvIFi/ihLWfhGy3wA5nVopkD1mUq3rJF4lafq8GkUHvBKRgRjasV7ox3vNYtC
oO/TRwg71cXtsvcI0bo6u/PGThvs1c0aVP8djRgQlpTodQzJoFq19yk1zxiG/1HJjLvWiR9Me+Qb
cZh94cT47kRT+INrKH5Ul0sgBV78viLkxJ0FiN3+OMwMH3XiVNn6kBLjKB7hQ+deUlSRiPxPaxax
oQa6Wj0pi6k93LkeEz5Im0QbOMhNxqzxC7n8JWDkbw/4hMuOZNHtlkPc6F8KxtB4kv11tpU0KKNE
3dYDqB41f+Vgvie8fd44KaMODC0u7uAN8spPr+y6Q1YgKiniduFeLuKgzyvy4VTsYvCCN5JSCzTy
W8b0Ioh7IkUSa5eJ9t5xigcsph+KvUS0g+kr1GwnqBHf+iSs4w8pId+NM25rEt1OeZrt7MGl5OoU
LHaKzRS2eoGfmO9B/NQskX1X86zd0orXStCbYEzbIC/9WyYyo5HdpsBsZGkyOzIvQwuhOdKrdzAi
SI2VbGPzbIwGqY9JDtNYF80OK/JO9F1+NuL3PnLChS3XBlQL9vqRQs1j0OQMdFfE7Zzw5PAynIjq
sAi0cZ0JPHuV3uOCeC+0pgtaJYd0w92fP0tTW15clzi55p8xLONOS1Eg50lH2lM9/XPR7wU4HZPE
+uLKAsSqX5clOoP62zimLEOVCNON3T9BnH3iZzkc7QSsUxujYLXH8qvXdK4TxpSe2XqRPEj+gWHS
Hggw1x6itDhAqJ7Drk8+KqFKf1KND9Nak3aj6L2PHbETBElvFJKagi4vAgPz5qVpSTk1Vc4elj+Q
+gci9ATKM512B8UfUwTFceNASQ25mVkQ7pC97xesnXmNfltbVARHyI/YuCFSHmC3e/IpNy+tzPDB
RdqrIYgvLamUAjLNYWbOyla103zbJMNI9gn8ybxKTmTH+BLraGCylQJxdBUwWcI5hrxQKB3bOmPi
9mt/sBA8kPL00I4jIhmc9gTuBJZtX+xueCBcD8XazHy0tt8jyxkZwX5pSlWFQg41jMCUTY2ZrMvY
Z7A076pIgKHD6OzQk/lei9QkixzwZA2MQawJFATyOIxU4zMCorGZx7PDdfONQX5AJQtnS42pxyzs
hKBKjnUkniLUQ+6MAYPZIcAF4ss9E4mZLP5NevyIg0yGbCQwBKkjCqLOQNlhLyTmGM1jLkd8APbV
pV/hAOKnBRld6TU1cPu6uAB+PNC/Em7XCT0ASYqHi4Bu21oey0W/ShXpETuy1wGV1/GOkep3XRlX
0iLmC2aSAA7tV2Vo3DumCDs8/FiVX1NwVvpMoo0FZSG0F4K+Y4aIl8z6iGG0tM1QhLZFrzzp8LLG
5ozkie2Is8kqejlpqbwEJ7FViaVQtWaLvWkGhG5xvvIQeV1GPBXPu4jyzreaOAkcy/2osswJSrj/
nIrus51HD47K5FqrWQYZNIL49ctNF1/zgT1YjjA5bxmQkW8QhSPNmr+WmrxP9pRPyJ9TmFPaGls3
TBHOhfzH6fDMYOoEtFh1UFgUcI8pTq2kxlfffBDgjrkvzbWjPRGxJEB6O0VCOFwMya2NBc8pLJUw
zoqgSEverIWn+PAkEKHry6UU5Uc5gNC3mDKVnftg9edW+4ijskXHQ5HYIB5MewlP4MJalIrHpZPP
SJoxkD/sM1wGfqzm1B/y3ZAZ4ax56lzyqbs20+AGnj68Mrwag2Vi6ztUMbj0johqLAnFXTzGrj+3
xEIwc4foNs6s5eLUN2zphYwDc3Kh02Krr+MmiRbXBfm1UR1g1yh1CIRfWFg2Vb2VUZ8E6DhNH2cu
bwKt+NMzkmPLMeWBjREz5gJring2U9zLam8Nvr2WOFFU7lQTH8hsJEaYJ+jKFs9lk2y8pyhszJJb
31ga9RnSRTfboYP4nZMrPuc6St5OGD841lFQtxZvOCaSExuFQOLjL5hUUoszl7cwFnY1l7Ax8F5L
I3pQwdHWvIO5fTp5IDwNkt0VKUt3GLFzihb3kE1s+f1kkgO3XnBhWu8JSJnAEdRqepWymppnctOX
16npzrFTrOGmPO2jbn+ObnxUmLqfMy/9R1sDz3kRArEPV84bzCckI89esobG/JkQwm+Q3GeB6XlX
t+yJRuwIzGOfB2qi4s3cF0Hq2hLEi0HO20jkWxsr6Me74W2kGi90FcAwwOGN4/6reB8WVUrEpW5V
wWQiCmr6kvIoAZajYNiUOdkrsXkgOoNMdPZNOa0XWmI3Y1jfBP3Ai1bD/sqxWzUbtaQkLpzn1kTA
Szzz6LeoY3kwu8xIiTIjABjw4zUtmvINHX6VORiVCCOAjG/t6/GyPi0j314/QvHD2ieU+CUu6/ds
zrc1P9YMvEaiRySFJC5ZsFJsPCKZd1qfXIn5eMPpS7mAQmyjjtaMx7+5o31Ab0/edlrTL82EVhPw
kJNG7WZsqPSi+8sAwz0Nxl9LqWvfiRPC7FPzREElN9Ks7uIsgOVkAOal8rC2glxJWWn43CQBFGqn
7SQrL2nYyF2HfNl4LH7w3HLExz7arFNn2h2f9JS7eEr+2vAjVkfPaKXqA7ghv28VcVHKAXvJLEk0
5IfABv7P4Kjpppy5S6P5L5iKQ8ejUHhErFkksxq2fmGv91QVj7wKWAZQFnoGfNKRZbq6ZrPUZfFk
rNyrESNr6wBQmz35WjC7qOvtYO8Hof25sU4Uhupbgoicy+I9692iB43Ow8rejXmGeh1sLZg6Coc+
tFLnBQsvRH+b3sVZvJ1ODiWyYivg/OJuXB9k1ZV/Z1nu0XJ4e9kj8LZT/ewMbC3J19wQflltiocZ
ZSagkc/OSI5OtpA2Rc0Tml7c+jK+a+pGvY4te3KrIsYxn8PW9uj06t4+5HToj3Ydh/M44EWksVoq
3jaY1zVfn0nboA387iMjEISJniQ934wNjIhl/u2FdUbeVG9EMjx5DTQbU2FtOMu23NjgZ9ZgvIWm
pD8NifI2s930c4Oxn6G2kto5gU9R1sY6THKOgIxK7BTJhy0ZQdmefvVi3CtIfETYa0fc7LUP74+U
2Th68UzCgqv+XemGjS5EDUoqfYmKRtmMkOT9yoo/beE+IiTAJiTglAKpElvC8s69yryMRLuLAMdB
UULhm1ROBtSCzWcfcf7LyN1iLTslOWmfIuYeVff5DBWwN3DeqIkhfUGmEBuLxAvbikTsPKINLyug
aUWE3EttotCj5KqYsvJzJKpqzK1ho0VgmfLJoC3l8PIsspGKvnnvElRdKfSYABpuvx+rCQxcRO7o
PE7vTvOXg5SXbMmB1dGZOe6EHRgY91naCXr/sWFslbDLHfPiIIGLc2LK537or3BHiMZbnA+NZXcx
umFfqNc8UUrqob/tMrJX93CRKDhKfbXkochKQqr74XGuMhJkbV6fQxrUmtNsUi1lspa8uhOEc8IJ
WAy7Q2CWPf5GUiv9aMyBMC+kU+Rz99oLUAYq/WFewgVt1NA09XBwaWt5U9FbOt5TgxP/QHwjkaSl
+z3lSIyMKekfXBjyZqR8TDFSBtNcqaF9fCiFGmqXPJ3HDXPzyV9wS7Dlqd4Keg0/x+w9rO/xco4+
0IJz06qWGqjpACUHHhODcd/jvFh4DQYERGc7Il7YQPaYx2vbpADNH7yaN62V4xgl7YBgY+KDVCoL
Wxl9AycpzlBcVWM8eAdmMP3RMrUfrbSOYhi+piFmbUrbu6kKYBAK9nq1rbC8xQnXRK2Sw8pt8t0k
c1ZZAsqu9qeao2+YE5SqmnlFEVocWRuArgNDmI+NE3rgbckVU8wd0QLAdJb5KGKHVbbX/QDopcF0
D0nUvyHgf2yVpAszk8Rdvk47mfRr2jS6r9VWtUlLuGsF3QfoY+S0pJsbTZ9tedn+6VimjW0Nry5L
QjjMcCWLnwooSEAZH5Mt2Xx7uhY6CXESA2+itQ3GyB6H9qC9lSnzOAvTWYBW7QzG4WWRjp8Z7oMd
OzmlYUQJXCrPbTG8TGntbIgeeNebjkfC6u4cpS5OXtnYzGmXh2pOT6NFWSes/EcwZD3ZTuS7nlVS
C6rdcYhStD5JPIXe7LUc00WNhEG50zUwua49f866LDHRSt/RifBC3rOdRObDplBDpYnRMOoI4Sfx
UCiJiUZCfR5hKfoud7pvKVPB+pV1YZyLDYyCf8SHHYvhNfUyL3CnPNr0xBjgF402yP2qIDNoodGt
cD0kUu+uMbaOgHKjZ0GvyuP6t2NUbzDFHTnuc4ZQsPvzcSJ+3uMNrLC273jZWv02nkYjbJr+01V/
pozCtJRQPYfZzVmkU7HmSQu2l8q6GaZ/9QhCmUAKOGcJyZdG4rQHe6UXrNPuoDMoItEbmYR5wbbv
6jVxF0sacKj5Mc8sCoVlJAQxAwOO2vtF0fPvlKFpPmawWXv0wrwtOgLFopIJJPScI22QE5YtNmVv
ir/AiukbfWi5ncdlB43cjzx5z5MCr8sTABws7blP6XcqZWdr3YtODCD8KR4iUzFfkhnXdZmpj1W2
/EnGhVikkqSorOeo1qd4AwSWgSExSuqo8POHiaTgK/DnREnCWWEM5tF1Oqr9ZfZgeoXTHB1J+AnJ
srx5PBtVtz09S8a4tCHf3igsf/KI/rRaF04fo3TP+xa52dOAPzDfYYsdazuC5Kd9a4PTiAwiMqXd
ECyecEPyfzC9Qu6q8corJTMBthMey/nFg/lwpn2PQa5p7Ke1+sQqe6Ec4cGIpHEmVmU6lVoTEp5M
sCHkBR+UT+3PjN/JjApEhntQJz8zW7D7mzgfy95698qF6HhgEsIz7huL0djUYsnTVZ3ZG4Hl+pQ8
ogEATe7eG6W0mRx6X7YzPHVOcy28KFAilnTwldWNKSFkT5QQCbEj4Vir34OOrJ5hrcCMw1UmH+Jz
UpyQSQBT4aVG+bYSovDgBI1CqkbdVn7hJEqojeOTw04PQOxgBAW1NMonG8ZJl+3cPnuX9lzSjljz
SlX9yrqhfTCHndmSUUSQyAa7wjo10THGuuwE7BJ9QgErR+X3N7bH1EyhSpSNuDdWN5bLUPfM/H0b
uS36tRWMq+Tew2IsGNdklPpeTh+PtjgB/zxNvFoN4JDMVb5HV4zY0vAyLaECSQhtVIL+qkpfylkk
5BBbftNSdFlVU4WRNy2Bs4kQnG9am58ONKJnTSOIMl2RPur0wB6dCsOlqk+q4WUUBouKOJZoDC18
GXlOdCNe8EwwUoQvHazypIV3p1fqy44+WKZV/0Kg7k4TTXOOR91hBElUytT+sZRU+BMgSp+AKbFx
eIVrTmKGdVZ8jp3ypU4edGlyb3TZkGifiggJVIvdI8r+zoqVnkhn3zcr1D8vZsiIxQemop212Mld
TERgoIm7FDeGT7AXWt2xZcwlj2M9FNs6y6qNodOzjuzpNxqVqe9WWaA3fYUl06O21syH3il4Y1i4
0EuZfhZt9NE4PZRcGoe01kMne51zTfppTrE0L8lWuEN8P+LHn7giCg9uyEyl2nhUOzrG2UaFcIrc
daN26YvXclO7Fr1kSRTLhnHKLjXNbRsPTaC5yr9yKa+JkPohNTj7dCs/uBHGdZJjEh77ztyKVb9N
XBcFV23/wywn9m0qyTdAx2LE6qqprfZJypnTtN1P6ToYpZire2ogtV45ZhH4k7kFIDLQfkbtfQSA
8KTlBLtKxc0ZhO2UrOi3qADxoLjOTLiP31leEcoct9KUQGOMZmoJHR4UymzSoeyA5d6GgEOxNxo0
r20c6rNN9TDwrfYq3xj057YwXjuvOli5+5padDKdlpQbp2LHn1tIibzovVqMj4aL5Y+Du86pX/IC
C66Kv4coXM3at712lct0V002L7TR0nZF809N00Mlm7019MpjRNjvDlNkuOQR4zYoEORxhkbRT0eq
gI94nqwNVqgidHvSCVp+hhUOYF8oMNLRx1ed/cWXe7LraeUZkfHkKSdeE2geZuyGIj30evzZLwPd
l+f+qMLet2g6q0H/20/uXs9jIA3GxpwneVwQYNoQXAI3M7Otrp0T8I7ca0bHRUJTIYvvVve4+Qce
g7bknDeLOXBy9lV5Cgmi1ysSf4d/QyCsYtyNjhXt3FpbCyb7XIMmG1z5pSLpCry5OA1V9BGJCCiw
RMC+VObV1JCGJma9+JEzhaJjIcVg409i62KDspFOT5jb3J3gsuYjJ6KJnZKAcTa616jHFL6ImIhU
oNsAchhdJ8g6FjW6WG78xus4mZqfsSqcoEoZIYhq2RQ1mdGZUTPliJbHJmeKMXSDvZ1sqnTdQjNl
ezmmdd5lbTua19aOvvHdK0hCRsYndLJaNwm/s5OG2ITcQT3IdkQaarMxqZsoNJNvV5ZjEGexwinX
IdMy5688Ef2u59uSgrBlBBxOLl6YyOvM0HapKocdQk8LpSeC44kttp+iWaMWP4Ode3HGUkf7wtas
VXAh6jabWEnlJ6NqK05VwUR7QJQI6Dh6LllGQTbnnqX33ZGMchg67uJhiGr0qv0f1SX5lRHRx2rg
oNyM90Ax403dcVguUX510GudGS3QHY1U305o2KLlkXOMMGo0nPJptc2ygV5yAT5iJC+9TZECtHbH
Tbs+k54Xpun4gA51xH2Cgdies3dBZZmihziOmrZb6hpifZWf8mw6zQhi1F1b05Ybg4nqu86f7Gxb
gstqSVbZKLwG7YWgJhH3Z7uZzMMiyf3Bo79j3M9wFbgEBIRmSybbqyXiF6DzGQ6InZnBaCt544l5
P/awy2yZsAGIdHRRmh6YSNJMXW8IycR6LBAeAKy8J7Vm5jWW7gXTc5J3dEJrAFNYXVVwc8Cgjyzb
AaGqMVYwmpNR6hkRNASTa/x0jJ6+Y2QOO3Wy20fuyFJlQuSoy7E5wkHx05lTXa/dvek2r7M2/xNv
TTJG+9HIaLJyHQxE41VI1avqEjvtcWlVJ+zXklCtzlrHBHeJCxBZOqIpstWBMzWoUGl7xRyFg2eh
SiimYds7R01M7yVT+BUHwNPnfjv9ndWmBPq5zZc56d/IQrY1jgR/EmIHxRa6sg7PzZ2s0HZKYoZj
e6fb0bPWzfuoV80t/kYgOc0F8lG5JVXY9LUxOrSq/ql4tP6uewZTvjCoAuWjNtZLXrYL0Kz+e0Kh
KdICrsAs+0NnlkGW86XTN3JlCtKeEvtHT73vbOCEM3XK+7xU7kjzMoIK9FTTx7QVaI+3qRgOy3AH
USvKkQar8XYlmfbx/UQoLRSzyfW93npT4vlnaFhaEWBIxq89nk2PcsYSkjj1DAlmKV5aLyKqulE/
m5pFKXpohqRWvmCh+FIs/cleY9YztZ/4SSJr8bqnlgeJykGnUjIKmHzDP8vdFoubvOBN2fR1HoNi
mN/MBpVlP3JHGhPjCo3555iQtxOTPQXyzHzJEaQkrf7OjuGrbhtAcKkSInQwyR5dfG/GhEbDcmmL
6sXu0GV70gzRUCNPTT/rKv1eLVOUNP0GueqCmIX5/zTVc6DbkEdwtyflg8Rjz3zESLYaCe9GvZiI
8dCHQZs8wduhY8lY0rTuDkl7Cadc3UEBgUzSsjRnVMXunmPIZGHXQ3hvKoaPnlfkIeWmnyY8FCbU
evJe+Pa8EkG6oZ/GnuGxXnAY9+ytU0b4DDZbsSr8t4qSLveesfg0LckpJUitlPqyTevkb8eWmOTV
9YhPucgLo9SVjx+qiHOMVEtgAKmnWGezA0n4ohVi2JTE6PT1GljGqk7J7a9S4lpimgUVittJc7lp
UB46vM0pePIqiHX9G7iIu76qX+p1h4G2DiaJTvAT7e4BO1+8I0+exZ1ghC+9D9LFq20JRfXqklwa
1Os7ByQ95BrlS3fqL8KKfirzy8iZb+oSNCPNxRO5lIFS8cMT0cBSXG1PLYscv2f9sxvs9iny1ObQ
KCpAtnLct/FpEEV+QCPEmFNpLSb4bs0fi/6uOQKK7OJLq96RHzSQvuis0tmRnw8XwrKHbjuX/XOv
EgCUKgOPVgTa0P6KeCLDOTcfl0w0PgXNwdVJhkk699lZ/tSN+4dttQ187CvqTRKl5PAIGKPcClT5
QAZY0Jd+o9oQt8b7IgK0D16b+9PPSlenXTTqDQ0m+aauPu8A9u0cXY3uXNFBV6QYzJceyq9VHxk8
PzTk16CoUF8hTv0T66a0yeG104oAm8EwjcsMLpSiKOcWpXs792SvMKY+6FP7qRvGeK4dE0r0XYIZ
5NQ6MDosrbNDu2euYvWxdc3MyNioQPk+3Ch9qBAd/tQZLvXEtu5+Myo6DiSyHwcERKX84zRuYCa1
dkgm45AzWr1IsmgvN+qA5/IwGU3GUsSxY42hMG94l5DzIJ/ddz2eGrSWdGorp3LIUGa3K2ynbvNp
WzXgJhA7F49aB/hoBV4iGyWTdzaasHSU6m4FYw1dMewd2+oehxg9nqdQMv5+uIKORIkmWlb5wAmg
qPtaRDBzBNmC//uVGxUfttqhhSAf4qkal/iO2dGdykR5lZ6imIi9qj1pnT5fCiy7uOZXCKMDdhow
aTj26+OC1fZtnipszWRj/Sa5uJjTbctNkR+vVhQivfcNjhWqIV2/KApKxvQW/jrpxt6cM/VSojoc
xJhcKhe3IQszglwNrJI302Ru3zMUM9AXOaww8r6vdo2QxFR4E30n2kj4kNV2NEyYMJxygaN7E3c8
sSr07QTamwjBbmEXt9/Qbbx/OZ6B61TO6OCj9tnJreUuJzCO7rZQw99/R8HScCFjVwml1hr384K8
95e8zuZNB6iFwp1bFs9Ymj43Kypp/YgxF9/g+iczFjZK5qb7IcLpGLlKsYVRITaxt3T3Rffyn+ub
KuOh6jUenzr9d2OHYGL7/egmQr9p0qOxeE0biOIJm8DvKiPPoCutT5Eor79/jSSQ4Ks0llDXtOUP
XEUQ/7yingakFrhd3O48DV11QkgYzkSxAg+EpTHABNcFpZaNw25nDN2lMIk7MNCN5GvocO5oeNIS
6ZxbvTTuUUXT8ypuFDZZjDBbi/+Cg3AeqsnMONCJe64HMX+unwdud+1IHcCo6ZG2CfzHGmW/Vcoq
Ctlq4/tvqYGlkX9Ug6bdK2axvoLx5PPkZrznl3lv5WO+at/z8yLGiW3y+nEZCTrNG/x7tMZzz9ju
buzm9upEKwTZS48Q7ZMwdUUd/hKc2EDtUkU+NBlJXJP+qa7m3sWctE2USGszNBlZShMGkNgry1CM
LbTKFeqymGpJv6q/CVt+dDfOvzoRQpV7yUKui7JKaZGCGjp/k9OZx0rVsrMyIhevcksJfxX+rect
14VKglRQ9jUGWz3dcIqXFoEucuxUvRhZCU28IIw6j1yMxThWSloYcIiOy6Vvtr07kWcKGTdkjWrv
2SuS4ZVlu6Ssw44QQKaibc3SldV3kNmrVmShtFBqC0uxYhhHhqcqWXNJEi6zsF5dnZqqJODRSE2P
xXRSXQlwH6PsSiKa66K5UtZZP69CXL3zIYvN4IZvZlhzUlWvP+m59HZ5Va9P8KRcazLRYLeg/mQp
FwdQA6mC+4pVt6ru2xl52BSvlU4s4SQ3aLEogkWYOXgojNGpAulNoNkqAtuthMB2FC9dYDWL67N5
AU4ohNzndfJ1Y/w5uj3taDjQJqzppRaOeekk5R0e7P8k+Jaz8Q8Gc+nPzJsCNyXNY+jTV0U3cF7h
ZTqKtrC3mreMz7VKcpkV2cOzd+My9zJpdw2aQrZduvGG5yvBkx21u3T9EDV95muTk+9yuayN+gp1
NrJ7PVWz6+LWsOAa5HTJ6pHX5mLckonmbX7POOO/H6Oa4TtW1QFrQh7eji/N1uuDDWCKRVrbnH8v
vWy96aTXrNtWiW6mCLoUVviXIS94kxNm7t7SsHMyYfax7H5uJ4qTI3J2PJ4yPNAkMUA82v6muboI
Wy69HIej7MZtQhYAasHB3FtaxhVfhv45Gl9HnBn3v5eCgIIf9pnse2LOYmwC/CojMqd1437fc47c
E/rb3QuTSZEh0ez8fg7GZcBX6e3qiZ1H2XntPZotI3Tqhjn6RAHTw2D5Rv+w4YyfPw313aHj7zOS
fWurJ5PN/HszD9nJ8i0NvXnNvbkKJfAblk0sZW7CbWOyPvS0He9ujzeYpg9Lh1PUezad1C2/0o7S
7KBYnCO3J1Rxq4epE8VjSRF9dZoayvxrFxva9ZbpjRo7QJqoHH4PfSnT+YG5ugQT6gNwq3Ub/2KP
yqDVyrs5SewNI8fyey6OsAlWEUk/H262pr5y7aOwlytnOfq/RHGVQ2/TFeK0WUB4OYh3YGI+cd/t
b7eYK7ABQvY0mbtyixUqWqzfmBHFBWZZaMuX0YonqNfdM/oGC5uoZYW3z6d3mRD9V4YxIVQKfT7U
M8saOCDtwVpbe8+MV3jw3LED1NSCOZEkW2GurjdY4u0/SOJsfzDgbeWFBlzMRGujZTBv17OQ7m54
VN0PwzKsJ4JNxGGM54IS9rkaJ+PLZSIRVH00nWXsMhGmENrf/K43M1OLaBf92+RniZZsM9Brnwoi
CQfpYvhrr3B7zUDenrV3CpPlxIR6Iovxm6wh79DMQt0h6LIfqrZZyUpW8adOPBbh4/Ag08HwM7iO
G8Fb5NxHkf2K8c/PxmF6+30tWCmvsajIMmYtotu1JWaLKbHIhcirK+Pb6tqN47eZ2DjSbp+a6ThQ
VA36vYfUJexMUN0jNnXNqaynW1xP1BnoB5rKOXYju+eJeT+hhP3jjZM8eNm5h5l2uX0E7qQ9Z8yK
quZ5MbUzVOT0zwzebzMg8r4zilG7DNHIIH/9jXzJdsKApE+uWAO00Sz3KTl+r+ufvP0Ptz9ZeUjB
kl76cprSx9FRLjfjqdKZ6iErWWbeoplbNDrBiO9CwXUX9PS0cG1XzqQ+IL1MU2KriB4w7zQ9RW9L
zbZfEv0yrJ4qA4wstduqb5zb8YLf3SIu3bNfK5h4rVaca86ORzyX7aMolvPtQHTawjmQcVYGLuMA
eK187UmLfJAdWnTH+a48QWjYW0LM9KMQFG21gQaeGPO7p3CKWW0bX1zT9WWTVM9Nz36+GMr23Bp9
9VzM3RBW3Lhbw1PL54orcEpZAWSm+3mjWjLhtJ4E+Xj1kk8P4/oRWY8IaZiJmovXobQe6vc5vqhT
Cgk673K+VtmECSyOD01VP6qmKAJAPfJOqbzjzVnUmNGLPrbq6zRYBvzgYRtZ0VfSCMR/q9+wW8+8
GvQAwW7tFmWRuLfqYgj0qhZvnul8lUz/fhpwdNb4YxnVs86u+62krw9Uw5MX0lHtk6WWRqghJP4P
k/+3eJsT+xoranrXMitd5ejLc5S5sz840fintNrd0iV4zuYCgI+etN+Oq2+J1WDPnptvWN3M7dKL
hZQyjpFxsgnAshX1wo6lZr8P+cDQiTw2EAlsb55ha/2wURqF+TazL5QO8dFjgoFPBGifZ+bLe1lY
+iY3LRboXuaYe1to/8kHZ+jd5e3vB7cXC1hizf/9PnSH5uAWO2DGYxbGAByD/0URqBaU5dHTJKlw
8XTCK1vgvTvXsaTEc7MZHeDgpdvfYA9DlVSkGe8tdp3v+gz6bElEcWmFKM4M/j6izP6c/mv7duCN
740qUdEB0HT+7zdwJeYde24xTN8NRmJUI+vpLCcT3FgfJ+HUgWGJ1hwso2hQmtdLdhd3thnYtFVv
TZ+85Wt2Z4t3yprQ3ENDsJgtN1DJo9o7mG1ZvA6etrtBmG6fh4Z0KAgcCdnyWE9kG7LVixm//Q8Y
aJtw5tnpLmn9NXNabkw9Sq95hXFSI8hjV0eFC1NzVeAt1hDvDAFQio7y2XPYZEu1Vg9eYY4PXm//
DIZNFW9jK0DBVMnTDSPYjop1dJeI3V0zYZwRJl6F+RY8wkyLyeG4JrjcQow8MFHB/x/D4v0/WQ+m
Yxm26tiqgVUcG/j/TX5qNVErg2jKw29Mj7TMjvF4mt7HuPW31X9/5TJ6/f1cz4MEprp9SagIvDiL
XtQkqe5Z4KBlTKzyYY5Lu9vWJbos6UanhU4qNJcJ2qKdO+3vJ1FLasT8xoy83emqjM1VZSt5+vU5
DohxQ5WEvID50+CrIq6WV01epxUPNN7+U+QLBS96rRUgdPt8Ps/GxU68T5d/+cmptXxrjioObDjE
p9Y23G2mVeUjJu/HOk9fTcuLXtzZKeHN8iu2ENVGguC/9EguIers48Yon/8PYefR5DaSde3/8u0R
gYRNLL4NvS9fJWmDkIX3Hr/+fZCcGfVoIroXzQDJUktFAsib957zHPUQNag0g9qF5Lu8Zvi6s7Gt
bAsyv8VIYgakdPKgjoxQvFfYPq+93n0k+mDfeqs33hgqfQwostEtA9bIgAuVYnabtdSxUFp2+1QP
XvbaDgzBnOajwFSyE6LBJLw8+Glk3Ryp8xu7yWvXGZ/yogHB5+JJRquCAzvSE0ZH9Zz6h78/PaTz
B13KsyzTlBaCGNMShnQWivRfwGBpVre0AXyPOVEqtyWyIDcei5+1TUVe+Q1q7LSGXGdpyRmwonMt
dCEAHMjxE+qxm7f8rNM212xkrxoykdhEUR7eXBdXXADS6GSajPGWfobJ7uwxZgChuBkOacirKagh
gSwfbZDY2f5fds+oL3BzDb1xjO2Y3UqS8jaO2UJW4jFAZtyXi6+iro5G52Je1/6dEKuOhKgt7JFy
XFsAHx8K0gDxQyDT6Iljewga4LB81UF4Jh38ol5je5IdpUk2Zu1O9QOShp90vdlmCFyQs+iMreAC
//AqFNJFjFp/KlNvRXPN/JCLj0yX5tt//8m8yqy9D2NgO7OS72kcJ/TZzCX4kFBQj5xc0vgYnhLk
uVJWe6MaxmMmYBg7c5o8q9fCgTCd3Ka7azuD9Q9fu5B/BK67JGPbMH5NnRPAZY3643tvcCZFVacZ
dO77DKmnTtar07HRXUGvbG8W7KychkmxzcD8bqyBlmYbjdmjmZONl2REkvVBjqK2i4gDrDzwVG2V
XFzkLkwfV9w+QVB2YzfdqKmHoyMnbW+4TfHUIhlfWI86uu+xo9oOmoeWufBDy74YvUMJ6HIy8OVS
typILdZswn/mrZ26wTUvukcFqKt9bO8yG5qzjYJgO3UGgch9CnMZ8MnRrQXU2mhJ6LQzsFdh8US2
hPG9CJLfB0WDKawpiFwJYy8+QXKhEuyF/R6X7bhzUaZhnSvsdydL3HUQYKmdjMh5r7B3rrSJURAq
QkAirbBPtAvaHTjt7G3y5Q/Mq/YKVA12EuTOeIXdnoIDS4e1QKAp8rZyYRncia0L8qBdSAfGso2t
TPMrsN3i0GbVTzHG1q7PPEJUQlfDFTJwDRq1c/n9ACsiYg/Uavg2/uuNVkwPTcJUwjRcoholbQ8K
iOFqaJ6/HyZK51yieXFmvf2oTPmu1lU/nNZmRA+E1A3YUtawMg2SeWKUN8sYVH9Js+Zzqbkk3TA8
+YQNY1MvSIEuZ5owNBgtCu7N5MX1zjkYsoEUWSyK5MVRLc8NzgSGX/Pya6Jnh4iyPL1v3hvL2GT5
7Dw0fvdTEdbT5E3YffujCxkqVW37mRwkMPvL5lk9+MtRbiFmcSeh7YAugBScxuQodBk/F3WRPBNu
h7O6jh/VS51NTEFlN5DH/FJ8TRmAvfdO98tJRforddaEBlm/hi76MlM3HeqQkFXl41WOXnI+VrgX
pyNbpENOgi8kKlZwhjGSeVRYHu2gCbc1ePuN+oUwHYm9ASN2o35d9DzVP9DVhCX/+8bNBWzSIdUd
m9/NtWzzj3W9Gu22Je7YPXcZAegFqTPYExB8b2wWEkjg8SF3uigk0B0b3GNouwyuFhF2zgYZnxQ+
kyfPHH/GTOwPRiBA7DqYB6LKfAXaD7OWKM1mbNY9ON/db5ZDVAmyT5LoC6EcRDksLSv1poud8bb8
oXDRIjRViCQJ9U95JBkie60KRD4OtrZza3bZazwAhJjCZt7Wmf696AP3GJDKtUnQlGxl7mLVd1L8
PeboITkgnmiZzbuPSElLGsyP6hWH+u9RTNWHAQrq9PulONI/JtRj6yDHE5rFk1Pe7tcG1HyzhIEK
lj73kmLzm0WsjnAS7CzNLZJtPAG8wX71EIxp8VCfA7S/qN9c49s9lrmyw89ZCUgnpEi6P6A0K3bz
SMRCBx8WIQ0nvorrZlfDb0MB/UI/kEgZvYUs25RIBGv2Iq0ddohinCcj6pJPYer/nOpa+zqN0Wqw
6Hbl4/yLDId9sBxMvII5vr1lkzsxQTTourH5zhrEReniY0+KtNoY7Qz0WXe6h98FfYqrlJ4oCST/
qfEhPz5FpmM+9QWco8x3u1ttiPCW4+JYq42of7Pm6jkXHh7cBQ1TWRHFOUa6Ow2Gobt/kC68aUN8
vSendTPjdCfTvcVDVD+5XsUKq4DbgTBAmcVUENxex7kfbsSxMGRe9khOS83990WN+8e14diOvRS8
uu0gxDekuSA1/1LUtHXdmJquF/uRAJdDWRXtM412Okh66DII42mTGvbBcTWQsJXRgRim84PApXuo
iyI9UYJ5O3KIfph1FW4VziAqC4S74pB5enHKm4RxrDY2T83EmMubKJZYuPOroy3is86F6ej126pJ
q0/u7ASMBsNrKE0bvwG2/NBvjKdgdL1NvBwVUfPk1AXeD11vvsbjTxxQzpc7G9uYc+fVnbKValB2
Vo1ltGsvQZoNr2K0ms1oUjrg57M+wnS86Q5dRK2g6WpO/ldjSdEZOJN2MV3NfVhExPKKML/3DRmE
YiLP9X2pN2t01c59GKBp+rhTT4kbqM4TxvHN4BoPke7Jp6bNnqLJrC/qQXZah9ccabZ62kW69g+3
ObncxYp0Cor8+OP//z+5fJOGYbiGcCmjKFj+uMvVDPJ0H5P5/g6lLmQwrxRnINFn7VTQpcD1IZtr
UI79njKxvRYy+vdRMbB9e/v9/u8j9ZPBaD+bMjXe+5EZi0b3UnR43ssu9a+Qi3sETaQrNAtZL/XF
J4GVYYNQsL40QXQWS6RXadH21vx+vIm4165FQcywgWcCH47+TO5YsDONILyIMi4uY9xJTiWNHnpm
ZpvfyTsikHIPil9rj6AIJvjtLpKONEahC2Oh7TtANq34Oua06XO68deUxeKoI1w/yNyvH7mZ+Xi0
gaTQGP8ULXCGJIn7dTdX6QEXDVBTNaMJZ7D06u0iy46pYQQPWiyAVBiFc9BKpv6zXYonJov5eSA2
Ydss/SiLXlgth5Vm5dMb5NRjXjBR+Pvr1f4fxK1rIfc22J3qoIkwDv739Zplqe9oGDL2eM0QDdcZ
68jS2A2i7rkhX/WU9xZF6jy611Zv8UC1MbF7hO0+Ox53eQcKtZfH2pFQFzptKBYIkBsC6E1Ri/4n
QHCIf/IZj7DxUmiHYQHITstDPaZvblnEN/UsC05x3zOdqnX3ITQJ7wpr9zmfnNfcaexTHvSwVRbV
EBTDUy6hkPxxxHxSP+bZwquWNf7KBayxgAJWwslNnALZTbUd7NiPuGzyaqtaug5OrQMWI0byUOyc
/MG3++b095+waf0Z/gXczPM8Q+qm4+iw+P74iLuqNjPAQeZJK4S1HYY8B57/5jZlvLuj+ITzK7Xj
aaPQWRZUHlqGKRGtZv5lErjQo3Da2QsuqJyb+KmgsLCmZ9t9dkUIYaHttMPcTGLb54T1iERciQz9
5TYVcQtY/xF8OJCJbdNrtkA8/E+eRSiPOKR5WBBv0wETLfLqlNTJe96w6VCtMWkmGNIrRtu0QnHY
Yak79+SsqZgBEhAqKl+nvc5V9hgknf995CAmwEcdBMm+Q5KAtwbATmSzqqH8QsyuBmvJADnLS5BY
0MW01tPAPiJGbLCZYqZa8NDrbcjsFmxjU2DqbcS5W3aEGvGoSDbkKx8muUA6WfdV5NmrQHT9ax9W
t1Z3mtXkSO2hkWm1JxT8QfFTEsvYZVqhP7QBgjrmaHJtxHP+0KAuUyjn0SRSjRQnPJjINN8MXJ2r
oZ+7M/nNJP74QG01s4NR0HncJgojzLaxzJAqtob7Uli1tg5OtaBAGEXPLURmxYx21yo/z76rH4LE
a3eFDopQHQVJ6m0KzBirzPSw8TOmOjpaIh/bSt4cO4MmYLuXaGS4zWh1VUzirUiK5MvIkI19TUmj
zUbjSB9ebcVMN7gQBQj2i4BiUoc1/ZQEHRjzZK4f/ajC/6A1zYdhNj/aGbxjIIrmMATsth2M+hxA
1yhfBsPy1jyRZeXC48D1+tcfSYFML33DEN3rMhlVyK1hLiGKN3y1d2gad6l2mdFVI9kcTLxe3dD+
KFE5vmAJhlcSTfptwAn1CNUb/fJk5VtZeOZu2UEexpTrVG04s4gNgIvRHQUYGV+1n+gEOA4OieNR
s84sJKTxUh0aDbZK4kQY30k2u5gK+m0q/ZuKXBE1aBwJdFEsU2TFPVxiPucAvHbjBz+nqH6s3d78
MHq/PIoIIoBTM3zINB100RLbUenxTpH21UMfabTtNGB91YK2KyLyaqI2p1Av6/ClhyWyxl1A12F5
mhVW9kCw9kEJSZBebJsYrZMqt+Z0OnlCs59tPQ2eNb2+dQIlLmitJXsNMYTLCGHNMAe0lKudcVRr
qOQlhJcc2Vp/7PO4e1b3gbwPiSivZ2dFr+yHiFmhN6JyCXxTyw03ekQF4NJ3tkeYsOq/+saQPcQp
9zmynnYTjYl7TrjnF90hNhf9ZRESIudP1YHPvrrglAi3bmTviFowb4GD5cGtnHrXMiRERup1+C1J
BQGMgFS6qzEuoJnOtAyz4IyDMiTTszKW7D08Nxdvksjf9EDrnxFCicPYEWzJFf9Dte770MAY3fXT
VX1O4U/fdMQhZlzFp0E5O9AfAMhFZoZHGxykwPglZTh+CitAXQ6KM6JYnV+R4drHpuHeHo9TsKkm
cPIZcLYztCfmkIFnIpZzjD2xOXxtYiY4wGtwzeTFTyXF0JzIuS7PSiNgpZp6E94DLZWFyRd2yStu
F+2dmulhwBaI5FAY969VEGK0ioFDXvWiDF4bzgdSfGlUiMyglwFA1/vPQzqOHxijrEtCGA9BtHF+
1fuS3WxguURCcIbOvRbc56L91HyrGsN6QK/9Ixtle9SXE7qkJbPCmYmm05bfJVTgAwVT8g+9a0g2
f5R/eBtoW9uurrs2OAJraW7/tZA3q7KBOTKfggijRRcOZ/I25rUaXZl1qJMwZ34iM8Hfit4x3goT
WDZUNlIztFi7IG/lbmnQkDypdOmxmMtzn+JU9ETytc4K7AlT9l2YIbFa1sN9HbScat44TRyC/7GC
6++HtsvfTaEdQuESy4FUkjJ5SchWnXvQSsXWMadsi2XCp6cfd9ciisJXbBHnfnLLz1Pd8U0IEiAY
2+4Q5C4I27A5y7i335cMVjUe82tRMJIh2pvbcg/TqJv3TgMpZ0WjTZBJy/S1YGho2Ea1zrrxXwl6
fYYWPMAQdiTHs3sgx+NUCFz4Omrr599HQeoRqYRDyy49/wyDxT8zm3Ro2S/Pc4frbfnd4CSNS5Cf
mk1XBCURhGB1K/VUTa47Fp/HKTKeSybcpzk2vK3OLnnP3horyQCYCYkJJo3yFs+cXWpCGMioZc4c
BjsgztkL3TH1/0uk9ZVWlHdUf6NfWPGpl9a7Gl4HQ3DqQaucHC+NNo5cEkv8yYMA7UN59XT7otY4
ODjzfg5ybJJdLc8+9+6beiNBSpoju8/EpTCgoKgXC2/CqkP67luEs20faI3AXmn7N6JvIM8tOG7m
KeAfBKRtqPabeIjpXS6QUpwdhLssT8mCupFmiDK/Mej+4r1ZW3puH6u5Kp+KJiEDkYw66E76xnSv
Y0kopqpa+uVorIyY7EvN2maYbe5vLHNzP3Z3arfhaJDG8oR0jhD4oFmmexWjxMvzRCJ90wN06N3E
OVjlkD+l2cS5Wmv9dy9d9RhvHeDBD5W/kNwhIjC4jJ9N/KdHNf3LAq1mKtFpOGKYQPv29OEMek5O
G+Np9dDY2EvmJScpoBV/VCtK5cJUaQ3BGRU/67kGiGUROkL8bM6F63wHJtM8m3ViAEyb7HUaj942
7St/b6ktaNJfIjajq1zA+/Atrzy1CwzaxcSyMjNt2HehPj5Oy7SQfXYDX2er1GugI8aT7tnjpk6c
VTz2zg9C/mB4mI71otNqobgHqU3ETb0HP6mt9XZu9+R/JDdkuks13lpDsde6KlzAFubFLg3rnSAH
FF3DtzL3k6uFl+J0X8FNC5saG4BsVUJ3Oap1l65Qd7yXF+HwU9VEkWVCj5/SL7YXPoGdQDo7lvZT
YUQmfVHz3W3xykti9F5toOHqC60GyG/M1zDBT+nSTZdMd0puzfdQV1XkqcKvNsDM94aRo9AEhxln
/rmFhjfAO++b4/2fKYxioHxcltsGrzxu1Iw+9rLUjX1vb0wLAxv4fYYqvcvayzBfKVmrEuK1Z9dk
0y3SyDnOnJ27POUGfKAL710R7IRnH/TARukzcyO8aYietgXph2sq7JJiS5afi4lmXpD4P4tunJbK
m9cN9NZ4V6rT3FnOVvMnEyNdSp8BA3NZtdNWVUBTU7dbo5X+MToplqSPk2DD0hWumRZWm5S5+4+5
TYx9r8iffRSyxo3zWX2IZH+8RQ29ObSMLUaNsnlSlHUDCPA6qdt5hd78i/qLVLYf6IQdrK3yKasA
Q81u8aBa7HkSvWoVaLJRb3bqp1WJluOTvbf/2I4TPsiNXcUWivAByYlxibDI3wPVKFvz5w7imWx0
bH7o6+O89HZuKiHY2BqbCLwGzH/N7kEVmnEcLTFOfOk4GbntTFXMsCBCAJem+AiFPYCccgQ33YjY
TEgjpE7e/yWOZdN8G/1mz1gkO8l+Km6dDZzCqZGuiBL1deN2T35YRRd1tk6t8K4DJKBBj187L4f2
ttSDBpDNfQYySt3x1D/Czc0YSbN3qHQvxlhJM1vOgb5L0MedU5cRjtV2+q6vS2Qw9HZxdKMuNuoB
FUPjDZfG6KxLziq7LUeBpRM5Pw/GawE4/FvBlrlIiJ3BvBOc5iDwj4XUT4GzkGpN/NHsIRDFiz68
pPEcrdNFtCzGedyOA/eMRoxf7wPQOuXE+Xe36d5j8uPukFXVDYd9ecyn+A0qf/9tDJigL7MKN3ax
bGnME+AgB5g0WTSlWj97NnlbADGU6oGXIvXRwZWME7ul0iHkeNRltSkyXT+DY/ul2iROVLObK+X0
mAw/PavUvhmh5OZZI0BuW9LfXIJA6mC5epgP5GV9vjdfczZpK2k6F7XA3TvzfN/cdNRUV7o6jb+a
TKIY/7ZvRilTmU+qQFHhuwWC1DNBPlsZJfVrJWHEuDbXeefjV7TkLxi02UOJGigRrrFQN4Krexm8
Xl6oKcaTN+iniW3QypO4S1NbXBFVOUgitGIdQqYpddgcqEpMKN3rXAwfGtvJvXRGwmjAU8D8sg+D
h1e9tlp3UwHFUtNQJyyKs1EvkpuqcNaJXRjrLsIfN/kV/wquqjX9B9Qx5MhtrOXi1GcE9nPY5KcW
bi1+cSP+h+6gsP9s9HqCIDfbcVxL2KgzvSWB5i/1YZiKghXXkqe+QbsvYQjhr4yz75nTv7AqAyfI
IV3WpblEzHq0Wayif8GxsgsD/XhQcktZDvbZi2hLjy3zp/jForVhZ/ozYyLjNfVH5D34M06GFcYP
JewUXxbDVxLicswOP8hNhuMzV+ah60yFQH9NwdzcA1wg/eqrJOq+kTcaXPR8bne9BZbtnidJcuPW
9Qh4RCypul1VwnDb8RoG/aQ0kgVI6EBdTM3Wz41gp57alcjXNdAadWrdi7Ra2xQOzPNKjYBs9m87
eO4T7AaKNLdDieWUI+xUyawfsW6CKbJJvdegNIApWpa8H4XLa7M5Tow6me2OARkloxvsVDey8aZf
EcEicJOXYTFVaYvxGOJOAmLzGoQ6fYHOc3aBLSp6DFDfZ+Ad97/RIAFRaVJJYqoQqIXkJvYSNWwd
f7V0cj7jBiLmcjRElfO5wxx3mMHRXSZGc/cHkwRQxjVUKTK1hn072e59b24mL1qPrH1vGeY5TzIm
q13ePlkMmbep37Q0TdweS7rkKg+JCt2zzJER/h8NsF2B8WhQb97XYRnABgiTN1NrszcivqCtdY7k
cMAJEnogcMNbX0BbHH3gCG4KhDFf2gtk079hA5uBBtMoL4PyRi6p/Eyo7bDObReKnJhrtua+OGG8
uKKU2Yq2hyYx05u/qAeIxzpuWuOLOjfqKequE4zPoJYOOXGu/wCFAzzJUm38fWfQ/t/GICoAWDae
ZPPBkHARiPzlEmL0Q4LxmGknT4a4LZDwNQwFvi8Hpm/cD+y4zj6srvwqLbSAoehvtI/nIz4ha22J
ML3YOS3oxRdTcRs8xmE7rk1bv0jLIGN3aRpOZdkdMBb/vFdA3LO3tt7XT3WA+mNa6C54jNe23dUv
xrKT08oF6hfVL7VLVbFEWSHYnd4HIx6/1f8+AKX8Dr4GCgGWs5X65IKlM9Mk8y51h+aiXlIP6mZd
8bpV5s1FenHwD/cipqj/s1dFPeOCHzNd9qv/o6QBBofSNXHTc1yP/wqLDxpxqWN9pUI77oLoAAjY
yuvssqBEn6PdiOn7YlWeQVj4m9rjTSEgmRpHOsbqXHsK3UZe6whNNAE8T+Y8+E/53IkDKgOIxstr
6iGw6mgFuf5Uk5RznYVjnplf29uKcTr3tpqY3ZGzri0fVG/VneLXeXnGOB/lpuV67I4W2Z9tkInt
GxmwdKSAsjWjS7zWFTlfbXT9rPx83yUmpa0/ZZOODSV37SfEhN0B73W1J+QZOOUUn7Mgq24zvlMs
EV7yhdgg3oP1axjTSWHr1YMT4vGMo9gCgoN2NAkIfWPG+C8laeDFG5dgJ5EfFet8nMstA7bkbZbe
qWphKqVzpUOFNSZILeVXBD75c9viXCi09k2JRfM2SaB9o0t3NLAtDE5WNUetGXOUGMGmVkfLu2bm
fpNFWH9aXr7/wPKjFukJmzg2K7j3BsKtrPtau0Td5GlePNHO1/ZuOxyZkHSPVV+v1Sfc+xl+PvbY
j2GV3eI+634sB3NINqimY8Sa+4LvuYfYooS5Wlc8SHS1vh/Jq2sWLk7vqds6+S/jpNV8OoCM+3Vk
9dc4aqgGyr49ENN0RNDXrX3JMHFMzLM9A4TCpl0DHqYliTnc7zYiNs8QRn/Ovt1ssiL5BQT76A7a
99xg7JkGYKBt98vcAeEw806uHOFBYDS3aZl9naMk5lLdaEZJAVMb70bjHONKmHhEMWcHF0gB3wO0
bLt8IFc1c8IlnRm/cuKvRD95Jy5djQUNmZAZ7ZAX7K1m5P9YelQpRrSvSTxFcmaB2q4XxI8ebHu/
27sWeduwzzp43uTzEE3ImpQlGxcIY7sr8dbwladvQ+u9RAwODgmcw6gnFayJoaGRx0mjn/Yu0BJy
BExR7Vuo6mWA7CCDF6TN/H3JgIM80VEd1PmlAzW3qam8Y9go+yoFjcMdCK7ydEm9gGZ/0wTP7K19
F0AdDtvpNGXls59nwQ4PyqUhC3Q1BoVxtO2jkLV3cWsTVu3iVgTicQplP566JB9PuK5eHccQK0yP
PTtBGL5Q2sOgA8YS5yPQYKDlGYs0DOBj2TSfKmo/7q3zpSSbuExoSVbWj9miqTvrXyzxiKcPKke0
YoOYXzK3WcXQNfZT6/4gypIzPe7ag/S9NRZFvLnu/JJ6MQyIRcjSC+tYBJMBBAHHJtTp7nUu7NOU
V1Qm0PZErv2ohXiExb4CPScfdL+74kE9uzFoOfLRLxWSK6oNMGFEW/H5BdMynj57WgQfsY7ZMZnd
HjEWNNJaHlh3MWqOYF7liFJG47qVVXNlYPJiD4jlvOypyX/pSGh9cv6i3vg8T4lDZgaOSITpHgnF
645a7sAcMXs126Uf1IUXqdcfwxItkOYmQ9DlaBFgmbV2EGXn7tSMt0mmG/2x7xFi+sdEImcv5awj
/dX7lzgfTkNEX8TsknZLWmVxoysX4zSnZHT7Fleh1z6FflE+tUP77uUDgosxOP1WkMykSJ4bss4S
PS1v4XKPH+QCCt5oWpHd8j7LN+2c7XlnxYrL1P5LZoIRTAFusaN1yfoRzcZPuc5aa90Tq+LzlY18
XBnC+hhO3/Lf1L+whV2F4NUJjHkuXO8GN3aN7yLu8O7g8c+ICsu5V0iSl6IvJaJ/YZIW3l4at9yH
5U/LhEoXs7190J1DIw8BirkeIGOm78bx2GPTToNPc4frF7mr9wKlIY0+DZ3Eq86OEHyR4V0Br8ik
2RIn2UF4MqIT+ZZZfRKYsQkQXgtdQ8X4Tr4USgj9o6rDbzk3ngeZPMsimc4darE1+v6Bslx79mQe
nP2OTp6vP8bSDnBpOulZ5HLndubFBLw2ynozFyPpqiP11GBlPwPEXBvPt8IHMXfsYb6YQ1s9wq7F
nnSEJjZA5e6Z04Y5Kg0r6T/qoF3PIB6ee99fhzKz94Hh9aek/yxtWCSd9F8Jps22dHuQferroCkq
wpv6tx7/8DXtgNhW0j1z9enHKNSrfb0MN6a5YJHQCaIAkXnwDTs+dwImwsxtZCqb9Dg62rnNK2Co
8KNlRV5xENbF1ZmsB/hR/lOVQyRPvhd7b9KqrceQ37WmluTteFylTGR2Xfo4TPWRQAfrmJrZ18T7
aH38s9Jqv5PtCslnSVlW/RzwEvtWsg4TxIyMzUMp2JQHWMaQjqoRcVcSXnTf/aTaTPRTcX1IWCMm
I9STY/f5YU48yjersLbxYOTPWVFiPJkbnZai8JCGBiSJm1ayLuzBvEGoYBpcuObNJJdr11jkHanX
1LtBpxUb5n3Ezwxm/Eq47EXzKIw8Jyd2Q23BiaCl2G4ia4X6ZfhodOD0biX2Ks7+/kchJncHISpw
oIHNylCUeL4g+XiNh/JhIf0qcZ1V4hRmmukfLFyaTlm6CFDxThm6jvfUdvRrWYD0UdO1ttGmnZdJ
HPVYajd8ZWhZFwXqhE92zX5r3mGFbx40QvoOvg8gOB98xPnOGOBpSSE6jdEBFl97VZ85w0O2gcvT
IgGUDewFQA1q3as1lP65LuCbGRjJ772Mvy/bhfhTM4FQiNRY9H+eI22Tdut/1+0GVbCjc5adW7yh
d62ilK0Dn7Af1kXghuf7HE7V7mi1Dw23+/e61T+X9CD57ECtDZNG3B9Jb1iN+5deb1/y2dUOtu1U
LKA5JkfVfASn8tlu7E0X9/n7WIrrfbtqFj9E+KyKF7w8zMWaujh7o+6dK4GjIspgxfra5L/ATkn2
ZWnQ5G88uhlJd2I6xp6MiMvpEFjaaztyEaGG+BoCdkGHMslXM9bnnauRwZWRIMF9SYYYzehYqf0E
p/IEsMX7PsxOtDSn5pdRxyCNqHd+GbKNaVfVh+YuM93MTa5hh1p7Lo5hVbm3NOqbx8kg9W3RmKRV
DEu9l3w+ff6UjK7OQLhzYFNRjA6+KW/mTPrCuHcrC0dNEBP0xOALTV6+NwKvuqq2ep1WX7UBgJWa
GZesKjvP9WcGMGG1djCoXbugxSvby+bJryBfThEb4VzI8FtXX0siLbxUp5CCaQNM/gtT8/DSLxt4
QF7Jg9u9uaPZ3O5tUTMN2mvS1PnDCJoxbVP7RTKAfM7s/qhcnVPVQP7JRus5TYvt3Yr396efof9P
58V0UZQgSbAQEJvS+SOVujYGkyqcHW1ZljGEw+msSnARlUQwlqV+Mp3OfeQO94pkH/FDCcRqCWat
TZETKLDYG8w0da992WyGpVoZHeRJcZ6krwW1BdJH4Gv68KiOEua165lqbC3wG5IDlRobo4YJ5oe4
k6mkvCsKRop5PW9e3Am3kkxYihpUr2LXsRisSHH0Lok57XQ9rg5MmUBr9zNZm3NhDptpnj98o134
NebSbzHciJbsigZcd7Pb3LpNDFPvR5ADEEXWUIf8/rGF7zdZlv5sLuOh5VlLU/hZ9ZmXZ5Zl72Vs
70lCN89qX6u32KIA9q0ZaJ9lQa/sd8MaGO0qm2f3lmj4XWOtMy73SYGEYbBXc9fJHj5phDwdiPi4
j7hqsllGFPAgB4w3PiaLtk1yMFCbXGqr/KH+Yb01cM7yDIUngBTVWycgM9wTKCP3Hn3iY4Cx5tHt
eyZ/IS5ShqAdZHWDHohuxwf1f1FPE1RAtO6j+b2oqmk3iIycG7c5D3KkF6jXxlSuwoTim6iRIjs0
urip05jRTrtroBHC5+Osnk1D7u79IbvlXmEaHSKFBPMsZ614Z9HeqRmEDSi0nm37fB99jDGMmwqT
6Uca5AQu6eE3+MHM0OchvcVsLg4DirbdbA7yccziZZ6PFBNG4aemmbDkWJm7Zuvfay+zh0q1awUc
YZRCKvu2asUL1Ba58x0ctV6JZ16LR6RxGBMeA48kSoe7AbGrTGrdY8sK9jMm6r6kbP2Co9qEbTaU
j5z2nwTxuyd/CO7+L2yTzQ3T7XueWZ9SiYi/qCOYan4uDzY6v20+9MFR2aOLOd9BvlqFWWs+KiV5
m+kbi+3R8x1GkQoE/UuGhUk7BbnqcCHifkHZ9dOXsvA+TbY3Pc96MlxAbFlrxVfQ6S4TfO08duLr
xHThIWqy6kDaebXSl6e0LJY49g4nrZWLbot39W6g0w39R4lp+h+m+v+j6aRBQveEnEtTetxCxB+a
Tp0GRWVqvXsCTcXVm9AqbAOn3aguSZzjzUHYcjPrKbi0ETM+dWNJwuAtivzshcqDTed/Xke38kZG
dHQsAWABf3ctMNf5og3ps5NyDDPgGA9WxojWb9IXq0y+Nhyse9Bou3tzPmEgduGiJvzTAx2dztkz
pDSm4tMUfyY7byGh+9WrObYY03nWGMm/Xk/dElo0xeyqjXJ0pIL9eGvDyV+e5p6W7Q1/vEW9Zz5q
+WQ+VkUF9jIEuKpeS5Y3Ko0tg4CUUuot0oEeI+Kq1HvIZD68pykBABLEDGehGSJu5GowsaZC6ESY
mdbuN7DsV4v+7w8pxj8O5m6+vyI4cE2klZOMtM3Q8avmQVtcNKutD1pA+/bvlwc01n82w2zbBgFk
c4czmEh5y/t/6SpWdRu2DDwr8nrFCC51aM9aJozsrA9gjly2hE+eHxEtWtSoKOJ12zk5zVEh3hy/
2w71d2lW7a9FrwDkeHN3hgEDemyDxnkehGS7s0i9+JpUJO94wYZFimjRT2/ypPovuBXfYQgSLM6c
hFaGAaAQVeuFPWpI+JLX3P6PsPNYjhvZtugXIQLeTMv7YpElUuQEIbUkeCS8+/q3kKXX1NXg3kEj
ABSaKpvIPGfvtdVWwPtc13olbpFqE/r7qCXL7qyAsL+XjXsTIykhCoRSkH7GsoNwSBv/3huCSGhB
sf2u14LpQBO/GkEFqdhNnGtDGootEhZGYW8+1zUBNUWs7UZXBQE910NLsRlCjNypCRbAUfRyl5JK
tuau3h2jZnLPRRL1q67Gt1OYLON0UkqO+jCMK9kL1RT/HNt4bR5jaESQp5SdOWVf7QLRf4fDIC7O
vJHnU/KAH0MoVWTZHE60CL7P3Dzy/TzZPQxbBhZGFnFNsKJ5yCxE1GunJhYTh/6vcJP7hXuULVep
k+M3eKtNNEaQ1ewTHqtujUFbfZJ78bxHIMtXuPPhPlbr/adXxHMs1KWgO+lLEH7YR9p6wLsXrk3d
+mVWwNazHkahMus2vCadWjCjWrx+mC+mQhsfPma6gPXWixJrGQVA7qc5bAzIJuToxDJfsGYqm2H0
SX6YJ0hEM1jr1ogQTgg7hP1Nk6iw4Sx6iCwLpfWbPUxE9ARzMGSvqflOUXz862ECNxlATbF0e188
OwEfiBKHw6k0eJ6jalOO0/0NtASaTuDuFmkafgCrwkAmp4tx9stBvbp9NIGrfA5w7TR70w809Z2s
gIjotveI2KDTY6nhFzYZPnaABJBZow06hJpGGQGbEF5oE2SaNgdH73afH3AUWNW68gkwSGeRnFQ/
D4pa8unOuGBOaTZ1em9eHMi/Noucl2XpkUxWldGWHIsaBpZPdHA/kiiT6b/3aqI9WdqBxZor9QWt
o/0AK49pkYMcrgivCn7lvVzwdDapo3i53/1RnPrQaZ+qHhUWgcVfH++DPBzCfkuC2V7e2iOLHBQL
ZMkRV0rxUnb93emql4BW7i5Uxjok31J97+iO7wicX6eGG7wgtCyeq/Qt990XOXnvCjzJOtigl7pe
lrXmE1js10+d2nuLKUKp+nA3sgr5oQnGR2npYs2rnCwISfkPGVxpklm4btySMJbS4QejRTzFMHl1
B/2Vut8mUZzmS/uS8nU9D4HtzqQONEPzoZV1X920Hy6ugzSIxq66L4JYcCdggJoZBdW8kSuEWIT6
1ivnCphUTHuWzZKx1+q1JMYkLHc3UVwfHel/8kHYDmWOrc7WopN0oMgNMvF91sK6Z7KoXXk5ySat
Yn9lTZlxaj0zXtksUeUASEZbe3hMIH1M4BjYyGuSXUQ0zDaCWyyFpdBvFoJ+6HxVuXP4um9izIGo
wormpEbODNmylOd+DuYgQrW6K3EECK+v+42rQ1hsIOusQtuAOj6Pv9182JSWRh8ND7mSoG7K0jU6
R/PojVa48atew9Y038jGIlqFWjWepOjIKqxLqNR0CnTS6tA5JeoyM+psk7btRNSHzjorjIZVVIbh
iWW3/qSlLT7EQgu/d343w54WigIOJYfEJXcU8tNytTNuWoZFQKofbY1KUhkPhx4NB29hGiuYu5gm
SvFglI/pKVcVCl0dN/kUPeOXCTJr6kBuIzgojmk34DtepHLn34dIuLPS+k5ToL2XvamtQ6CgGNri
4E1AG495KYgR4vTgl7qyhbfrPtAbeUeNqfDoUaBAkoKDbGjsIyjFynxqFPc8OigtwzEUuMQ1eNzm
EEOAQ6LLOjsD++WefAXRJx0wVsKk+hnI0FgihvTDmvJKfHW47VskooteuxR1b5TfYzd3L1LNWsS9
9ZQSxdTnADYzO9tKhW2qI62Ea8nYRqcNcnFmPT/KCO0Y6BvpV2hTFz6wX2t76WYYIFJjuSAc1Jo8
eg6axYp9vq/IjUkhSt5PrVTflqLzl/H8CuQwSwWrvraJUazdavhS6ZTBgV1d5YY2nUuLC+jq57nY
qdOzmutYC5W5EBFQO+8Ix8Nmyxsl360HruvzEamqYL2jHwNBBg08s21OWfz3XqQ+wcGzD9IZC08w
OAufsh/vWE1j+CWgRw1TCG/wYyrekBAgDyk/5quUQOuNNmTttexevckannwTc6LcM9CJAFQuUceI
+kvYddAauRc/Y01PNIF1eLKqHjTU0CEnDCKO/ergK113kdcmadpvKpvktyEoV3Jyb7vhrdAolNf2
1B0/z4eodz7Pl41TrPh1Lg16kMB1acj4Spls5PM350MPNsdGriV8VRvWTX/zWbltYd6Jj/in/Kf0
zMi3hNwMW5Hl89m00OiWdYpxSiNPXSdDRUcWBf1/nzMa9t8VLcuBxoFhD8QQGhhVioH/mDNWpVoU
gPycLWHfwYU6ErkhUeC+ysZylxbWquwSd1m1Kop6YytU0r1blbrcEnGntsDzj5LeUOrnJs1irP56
NHxJelXZ1Y7i0tlQ1kzQxq+VCQox75kEeiQp1XNv3wQWvB176NGUCq1xQWLoXAbUI9Xa6WYQEHRB
YJCBo3RZoqhwVkFR7nS1aI9y8ArqOb+LrA9SrwtjU3jMaIzZ/DPgbGNuUGjrVh3FuhsHsUpn1W08
b+Te56Z2gal1JtEAvd0D5gzAn+myJ5vPrdg/dhlpVrjJUC1XXXFDapqsA0td+43b+RtnNJdy0la3
ycVNhPg6FE6wdnrs2Z4nGMFEFKPwI321brsMDiZGNjP3fyqhZj3H0P0OEaDZdUK9dVFMDcGuYx2L
XTf4E7wywj2lgEweUp2jXKwhgcGYV+7KmejUpiPyIIwq63hGOvlWkZw6D9Ygwnwt3fppOl19O32W
96i0tsdr4eXPeOTHJUAAliiZB1TV1mnQidR79yO8eRXU8mAw27NWZnDVyM46Iw7wnhiykfxDf/9I
B0jDQdxs/3owm/rx4/P/6oFd2vBxb+lQvRY5ql+CTmPM6mqFfC3Wd+AAnOOfe0RTTVMP6fLxGlLm
n9jKUJXxdBA4RJh0SBETgISUwDJ3WptybdzZ1knJqSzoBNzvzaYOXqYqfvUedDu1fIFbzYq9j7+h
ChDPLAbN0zSQe1/lXnl9fJCkA9C+CMeBbn5ab0XkDmdh1/WWCfbvPaGm+5C8KDhg9RZiB8VcHbWg
Me8N87na6E8j0DJGbr6OuQt7exrK4VgPLGceYh0w/EFoFM+iHNkjfPsx76jVwDsqpkPbqW1MFY6W
1e8iSuVmYN3HblKfMx+HijH0+ZFeMfFgCX0a1AHONqMksj2Fidd/lG6pr7E6Lz7JQ7FjfxRt08yc
S6wwrPRrMb1KfXVsAAz2XOuaFXp7m3WpjzL7fxzFlKZuVeLsLLokiBSCL9T962Pku+ryIVZi9rdU
PoiJyHeZ9Opj6KaYNx+PcxJrn2UvlOo3dNzNXwDfN+EsVk/dWBBni1wSgYCBuquf9tQ3m/XjQ6vM
QEXwxgcvNYXVEJWbvCIAVp4TjDhzCoG2yJrpS2eZ8UtIssMpDH+1NBkucjipLCpmvvwKqGG38nCX
relATx8+d+qSJNNXI2EWLs83Otlgrar0G0l8VD0SWatAv8ijoHWpa3skMOX8NCBquvE571HgSnKa
RYLqGXWenCrEo+9t7GxoF+iwXG0DFms4xO2wbLGYkWLMbU6fpvUU0HZ+cKP4Bg2HsYEgPippcIja
aPw698yjou92vTlDX/UMYn+hBC8qATyrKXPjjXzjBs+5DxLfxHSMnFOWw+RM1eVZYdXEyiC/igbX
Hj1fdSN5b3IzaArx2E22qW17PNVdwtxjLqc+brposi+J216l1aLMXRZDauCuu0o3sWu1BZ3Kvl7I
t0W6zrEkX0F01LBdvAC9Wllhz8YqH6utSSYl4AHplZewTThz5GUXWM1Y5H7phPUhNaRNqnAz6P33
1n8f5AsOecP38q5ppQjRDdK69y7NSqj/BqWzqbN7bLTTFzptCpEDLOYy9+Uz914lbmOFcsNa1XGh
XaGZyackn4PcYFT4H3dTTZ/7P//hnHbR7pmm6VB/xgz/t67LRxBkNlGlbNMs8pejVnxr6759CVLf
2zd4udc9CsCPaXiZAmFutCZOd4k92hsd7OO26ALtfcBf47AuefWrxjxMVl+vbGpH7/Hs7ByjlPff
r47o/dszIABSMgFFD8kweCtasPzks0nsxsG/KOi1d4pt+EdSn5Vjb7VTRNk83eb02xeVaYcvwinT
p9FVHsURWSGJOkjqg1CTba9UT1Gv0rgZZzXcNJDizj12+xBJGwVwDTsJoO0WAxzNvijfk+Bn7qba
m1vg281yx14oaf0YAzVL0PXvLHclq/R2oN4CC85FEPncwMpSe3q06+KYHGSKgCSSNWF4SGrlLNcz
rRGSLZUo1gUtHVRLogleAOzh1bKiFMOolbxqfn7TUyzfocDl0lrwW+q8FlcLlMO+ttp4JwY3uo1Z
9vHAI+gpwT60sr9K55nQYKW4UZ6t5SEdzHJZRC0fYRq+tdx+1CRqvqSpbZ6rMzhXaLbY1fN1MxfW
ZXW9L0V7eFR0Hi9mQuM6i0rB0rZ2s0et+5F1cbYtJQpBZbAdyovWu/VzFSv1YUJAR2BLshgDxXmS
LEWEivaeYD5C1sLe3v33qZ9mzrShP7+sruOYqqNarubqBD6Zf3eTYk2tIBHmNAibKSblHjnvP58r
9mKAj9klCbbcKU5dMCzJfZR3ZWGSIiN658WKJkywEyR9rdFyhuZOuxod/VnpFWPx466HpIG2MQWv
GRJ59LrWdxFpfMByiSXPeZH73SmUX9o007bLolQqaEQZk7tY9Kcs26YmTHG5ke1RxnKchZrzjD34
qzk42sXoSICg9knJWFTDWQmtu6Eo404WHtKGyCwLDsS6zV1/o4XcLBs9cykSAyFsE/UmZp+fGglI
iEr2FaBQuA7IWlopNaNiZUR4OxMI/xpxC2vd1Ipnz9nkElFMmYHgpoaGu//qKQUZzhkgZJ14KMlB
l1KVsWjz3WOe0to7gEe8lb6vfLedvqJ0RgnKBhJSMqtad26KPvUTcELkHoO8nGCGPlT4kVCvepEW
Fd7EfzchZhHe2mhtF/BbFlOpfDMGDUjrLMoMbEc5pUPwqEFFsv9LPhdxaJauEtqoWt0znBjvKe++
B45LnvZ8L8Z9y3q0QeAtlOySlLW3CanbLSLLU495UO+r2UTLr7s+qDX+0WI+rEAyrAh/RNEVhNGt
dnuc0vPt2JriL49b2GNRC/fttRNdRagnRYfP8VjeImqvPgZ1/QKifEKhwT1EXjDM11PFQjBJ3+ZM
D+qPB8OhPcZdGJ/kpVbruf8DbWL8XVh3HaR8qgGqwASXYKl/cbtIMEhsY1CbvaeY3dJ2CjLg0Slp
mw65MUylvLnQ3djKwW2g6Xkjf2BL/Xb6Mu2MZgq3AcHa9yCMmdwLw/7hE9fd1+l0a/nBQttOzX2r
z/cCKstPlFeClR+U9VfWe1+y3DR+qfGX1p+ukfD38ncj195yz+6n9ejp3AkTnSaHhufRT9C4lP/j
LXD+Viy7roadEiII7lCPLudfyofAiEMT0eWwL7T+7HUgZYSjDYeK5cfyQewqTAfpdBVunPnR1Bqh
Iqltt5ePIiiiYlNVNmsIMD1Io9O9NeofctFkG+GOzrL33g0AxjrCqFH3o3/5JCC5JdmR6aB4a1nR
Tkv79+8iiMhrJqLtLZk04x084XI+QFVQf593jMLiPebOR3bxjMVzs2sZTuSd8eX9ZiHMDDUYUhgo
qZLNlW+AdC4scZ0+NCmMO7XfG5oW3kxB6nHZjjPNdIaBQkUMt8iOs/tUEZPWBWRJhfNh4kXo8+Ar
1TNyqcDqsmixJzElqql1lz4JJZSG5Ua1J/OxZ+F9+u9juzFbMP5jaAeE7MCegEFp8Kr+Bs05dqaj
kiWIyuhnVZCHqMRXzA81i8JlC5PiRQ2LYAM7xgODrhQHNSRXSs1xSE8opIhJ3CgmAeSS2iM3aVv/
zJDcPqr2OJecba8aFH7Janz4E/D+HvMsdX9Ek7ZPq6XaEiNGujLJP+qAnKdqKCEn9HejjOZ/noHg
/u8vGqzGX1xFKhmeqULmcj2V//i98rb8UcwwQOkGPd2hM11aROdxvFLdCN9jXxWHbt7Iw8+NPOdG
tiAuGEMY9GUFDQBuyIOWAzDpWsP+86RJxsQBUy6hQ3L3j+vlsdyUwrq2Vj9u5N/5PD85Ro5rFzv0
8vORqar//198/LG8tWOwzNlC18FmARUuHpuGcJhD0BiI1+RJXHrc8uaNPASJgGgSARG9jhz270Re
5797TCkRs5ZknX2ek5fQV+Vf/7z6r//5r0N5nTz3+WcCu222NXTsXrHLg1KOvzcDmYMA7M0IHFOU
HwaL9Papq8iQk7twj6B2pUqZHx67f1zQKLG5Vf1421Ky572aL7KQDE/rZH5Zk/bmFck+s/WTBzmS
DAP3J18HBpfOtFZ0ElCTw6RNr1ZUzV0j8lZi+CANOszRNdFtWCNrZWdlRXfLLVak/lwzHY5dHbd0
BoLopCbdT8TMuyj3TCCF7ikr27Vp+8e6cbPNKBSSeayyRuPbwymtG3RM491nyk7jvyakCnTy4OSn
imihrgTqqk5iW+bTOnCotSajIDh1it5HxDSJsDakiXJDn2h7zFgNKJ3LItPIYG/evDmTOALpttZL
fWVANBoUAjld0YUbUcWnWhvxDH5HhxNtsA6sweF+z5v8o0LRvYhTkItdCVjAO+AtuNVeBwQyoGOK
mlTtmJENwUfBfXo9u8Q8lfRJv+u0heqn9yxnGmAfTebQKyKtq0W1995sqypBaJXnWnR738PZSE0w
sl6TRvx0PP0QOWAo+V3A/rn35IIQknIna7TBgQb0pusBAgrtVOBRXgxkGsXaUomUn2aQLQ0vtFZd
Fn7J05tOiS0knd3qT232kpiiOsBIfKnD0YdMwjRpsn7a5fgsUhf7cPBkIpN31BB2t4ZbN3C2pR0X
GAfwS6r6wvOrS83bqtDvi1Hmx6FNy6ju931qIJyftf5lsKjN7tkMp3IhJoyslNKL9zYizY/Kg1dB
NfQRRMYOOD6/+mioVK7UDPNAS8et0kqA/j71DYLS7QYLhanVu6pUHGpv1iWpvCd+lyrfTAcGc95v
iDNWV3XfEc3SaPTY44v+DRD5hRXBUzvgWgsGAIhp+t2E7byycKZnIGuF7RwyF/hFGyJ1Rgu9UPvy
n2lmHnfJsx9HL24YrOlX30DfEOld3n1P/DBZ85rVNz3xdklyVCvm8n5jv7oO3Zq83Ldm7yxTDyry
pGuvjlBXWdjVm8woXjFvf+9kGqsxkCoOC9++RzMWQSnxIXZiY3RtRN8P3V9UI8AxkEFXdTYs4yTa
Rx39GCf6CSnN4mvt+MO7Dep2XY7BS2UNz3EOuK7U3wFHPSnkmOe9+m4SV7AwKL4AGcMH7XfjKyyd
ckEISkKEhaCCoCOUd5DheOa7yOfkcILvRoxhqWEfMjISWDZElxBjr54174JIbGrU/SnmKeLqWmCe
/Zkr1Q9z8Fp4a2NNRLtHrkbOZNUpAoKB+ywvDgTQiQOss50yKOOW+Vl5oGxdHMZiEKy7/z32OtaR
oms3cmySGzk2yvFJ7n0+IMdLeQiYUpt76OAO5iFRjouB5jIkynFQnpQbORZqdkPupzz+YxdSMRlP
qrGLbG/EwMOzyA9yQ1md8G8zdTCJEsi2wC6TH7T5liP35DV/H/57yePR+VDuZY+/0OCLdol+X8mn
//lC8gynKko5xmW5edwXPk/CYcTrLx9Ch8CrkO/L56XysDE7Uu6HIFiLSOU9MOZ/3UVq9LhXyL3P
c/LQ4SlQSP/3Gvnw4//+vLzNre8mXUqiLlu9PqKgFoee1fzvXXkTxmAHjg9k8hL+kb6zqkY87pYE
dQEGWuLN8xn+gTCR05SiqWM+EHbkgjEm8ufkcdAkb+GMCxhw9y/M2tjPqk3zpqlz+G5Gl133zXEl
dSC0A+Cr4Y+ZI3YVd2Fq+9YtJ2i79FTawGmIeosY6caA4a9qCHKdGNOZCQybCRILWl0i3oNCMV/8
steeEZuZFqkU8kweZgajSZrQT+OcXX6orqguVuQtKNajRPLT+iqXgkTh+iTTiHadzUDK0aFFzOpt
D7oVB5pruTT4QlA/CeuSVRcE0yrp0/RgmBQIZLkoArGA7GQs97JUlHUozel7vtjW6BwmklHwKYCZ
bY5R1AxfUiScXwi+CTF6lANf5S8i0KCVaqw7bTf1j/5kznLt7vdGnvM0Qbd5frtKWF+aMhEDJPU0
1iyqCezaPAX9G8o5A8BRviuLINtnmd29kF3vH7zWQE5URMSpupF2nCf6lyE20jP5Wr9MRcelE2fd
jdsDBimiQ9e8S8k37o5OFXTfFSeuV+40jLTgvfZaTCjQUWrAiE+8e9bW6oW4lxd5pCpZ9NKjB5BH
jw3agb5TvJtKDvfdTeJvAs/WKTavqjVa99RzsVbWFDRRw1v3Jsgo//pKsSFcyyJvuUBEmRA6IQ/J
ayEnts3JawRhRnspw4FoNDd6DcDXmwxDGjYWZAfms/xrtlu9a8jqz/KfmkL7RxWGtL/H8IYnnw+3
mFtZsp8llKilB0HWlIi6j2CorW/zzpQ61rdhqD8ERYRvEzv0QId3nP4k1BktzffIvpZg3i6oE4yF
BKOYJk0Y+UA9P2C2xq4RyqGxHcQWuW+jxqNuL9sYsmuDVOk4GmrzJOKnPqJiFxVh9qRPCE/7Sbx1
MC/3o6rEKzAQi3YauitBrcaT4w4TVRpasjpuxSd5rtML5xDZ/qs8arH5IM8Vd1F2F02LlBvTDecZ
4eABNVH+HJX1TpsXW7Tl9UM3lKff+hxOOaAFd33IDGKAQowEf3iLuK2vOiBrVyyVYNycUOzJzAkP
cd6eyjSJ6e+r2Gd0cwJyMJEPaOfeSzZ/Vc3Scq68trvnTQ0dq1CzF5PDp+YzaQPyxsKQ0SQNeSY2
thTXtB+HXmeFl741DhZi4DMBc8q61DJzFbYNfVaqj29m3daL2veUbd+k7pPIM9DSSVd9m4yI+agw
g1vrWOqpnDR/KR8otOiYtSgdHDPPdxXWLvoxgHRiy7rrShscx9hQyUfhEHgl3/cMPmxfW/e8cbT7
uJGP1BlRzQAw2iXs+avGlPTSJHZ7Lzy9WRJam+ztKevuXtz6KOuwl40DUstMz4OVbuHGoO34e+N7
XgTvnRv0fN5IpnApcvtmdeTE0cGAhTaraWH/kxc8qMiQJkoFtgEkbXD46T2WmIOLGn/G2rcTKAsK
4d6CQXLYeAmN4oGx+Sw3bZ++w1vytjXUhMcpeb6Oc0QuQZetq8rFf4UKwlkz36uIq8cS3tndhzpp
zQ4JFJwzV2m0c9S/SRmo2ZT7unbbl84Lyc7wMLh0Qzc915Z3V2rDfk/t0VtV1hiwlA7HtxaPDcOn
896odbPl+xgzuWuehedh9h2a4kV3FYxqIu/2oKHMw0N7FtRRugOXTgmChh8odkhh6ISGLRWm8vy5
Z6jtn+estKds3dSavbVqaEFGgb0ra4gFkDwfTfjnxk6mqxqh3W8SEDaJ3/cLUbXZwtRTUq/VqL2q
9AU2f+0JE0C0kc16cK9EnzgDgx7UIKtozq4xbSRSqAvAIvWRbTCjBK/j6m1+j/ykW1cNWYBIncc9
N2J1N7mGciEkxlqNrDVEP6dS8tO4w+0k6i1JlI08RMdKvmbi0mlrNb5dFA0Wj5K654/j4321YiKW
3dS+FbVdXkroVY/zIV7YZab64zkzQGX5Yc3clc+BBqa2RHJC2HFonXB+ATWLaE+ENVYZUwG0ZdFG
PRpkPa6nwT2Ojeq+CFgb5wQsMf1bUnTsQG+XtOY6avLpiz5G2YYeZvQ1J1hn0RdU8+1uDF4b1jiF
OkRfDSzDxz7EdKeSBfKsKNO3YSLOUmvtH56vn/t8Kr9OnU4DhmyjKamZxcc1/cLOy/8x7brfShgO
4+GsMeYwssQveUpuJkQku4d6Nq6RivFE/VtowxpN01s0Hxhj058sFKPyIS9iaAw9d6TQQ/R0Yuv/
FC7wSCEIzugTlNBZ+dLPkZP9z9iE6+j4qXeKk75407xqpfdBeTeTxmZlKc54X8Szkdlm+d1122If
kEth25QqPagXqMmGfxRWWrOuoGYdKL43Sj/3bWC/Rf1P0DPIjuiX3EdrICA+N53jOPHFDQwSxHun
JNgnS6DtxcW+zF6h+NnJue3DcvVIMoEa2SL8Z20UWzn0Kl0kV03g4au6ez9SAkVwTdAtodE7R3am
vAqtXVG+DUO/q62YNW6o/8AHnzy5RLM9Ve6T5Ns/wuImXbEJhqV2+TPxE/9OQDStLKT6t4mzx6A1
vre4TqmqpeabWkbKsmKSdJCw0moKDw7m8gSY1aFXfTr3s7Z1MKboGmsLKxvStWNZCaRTBxyuO+mr
GmDeNjSi7k46LfKrqRmp3fNoX9XmWo8C5k6QD5aKOxDcVk0rUwe5Y6PwxQU3qPd4MAzkLnaNiHRM
rkFOxDPSm41tRsVbl7bNiu9bvjfnQ8An3/xWHa5J0qqX0PbeYz08mEZYnSUR1Zkl4vMpR6sq/FtW
sIO1ZNhbQ/FIKaBCcPqkhIQ15R2tdL+h/9oM/ZMdZubThPn4yZz39D5/p8E5HT7Pl7AjV0DyvSUR
873y4ufWLUx8+wcxe/vA1Kd3p+xQZ9GXYDVPz4xYxmo5pqr/fRS/mslyvs4WJQkwMAZ+VwjhrZU8
JD95r5th/gfiIOMusaDyOK5HOi2QTECzUc/Qt0ND8UJ+r8eeyk9moxvhfi3eMu65o1qld53giU1R
0iBMsxbc4hQZp1HLRn7NYbUJcD3dYyeivU8P09JJhsq9Ir+DBwIALUJcbXPuTKXhCVIMHR/n0Gwq
TcneaCbByhG2+ozVoCf6Tu1QOuTpq1IphH0j5rSmKThpg0FHaNZIZbpxciZAHU5t0UcEL4q/dybJ
DtoUMDdDhEOkJ+7keW+az33u0aKfPj6vo8RB+THe/XWBsHsEL0MOwsjUjrWDIFdXs2oVO41zDueN
3EMU6JyF8gHtXj1GHXWqUjU8VuezFIdPmbexEN2ODtO3uf1zlgkEhGgG67IbIFzNxfGBbG8yBtpy
b8W9eZUbxhsC1A31j1MahbsrXChjvsgZuN8GaOC3fgburNPqbCflZsggm+fZRhsrwT70FG9JomF1
cFCy70al0i92lQOH9AvnpSREaRn5vf1easO99AL1l4dtwVOv6L6TWxd71ZNQtLNcvvx7JMU75DDQ
1DApJOg6aQQDFl6CURz07bE2bmRvEKxldJsflasiuVKC/PP7CnlOXpHXrM8V6uLAppO9XDMUanDS
WQM/yTWDbmCGGIomgDfJioNoVHc5KQ5NiHlFkVZDvCnBPa5ZktbbvK9Vj+Ln1HwE9oghqVI1Jnia
8loXlb0tTLNYy8MsJR7Pnn3RatG4Z6sIcZDjs0WPmb+XKLnXfAztSfjwS1QPsQHuGO/DrNylsCOX
pRA3a1JqBjy5jXj2sowys0L0BRMc7aXtdRbktR/98OpoZ46R2Fg+UwFIwoT82qPxzC9NWScwGM56
7+j7sfP1XUzF6MI5sW5pGa2VKPZwR+TKmcC/axW0037UOr3berCDVhg2FcB6PNqkv9C7Cl7COF5K
Nx8vlm95SPUFIRBpVFLva73hkk9eteG3ySKkKaM9w/9m6kgPI/7h98YwAjK8SRAejk1JLKKaIaby
QhcmUH/67TedD/OkOU3GuOrKQFuCwLOXeKDRRZvgn8+PXSW9kIBCiydqTlVTkvhoRNwc5YbJjjjX
U9qvEC+qy4gQpjE0lats/1Pa0tbWlIRrKQAwGhWjW8Ukppoq89blGrpekNRBZpi3Ucc6oX2D27tq
ROIcpXdR+hkaQHSbTg+flVnfJyOxVDN+zmZ930TZ8GIm/itazJt8XMq6Bq725qtjOMJl31p3WznX
pqK+mso0XViYpkzMJgTqKGfwZJpv6LUEwXLMQSY7s/qVpnfaIZWzTb3Jr2lar6VYAUMkE9zBtmAI
VDReZk0oBjgE6QRxQ/f/AcTZOVd2WizIzY1Wg1RJq6Xx+rALREoAnwp5hcT1IXJhoRivU5zRJfnu
N01T0pc2TvaSGxyB9Trg9H8PJrBFGvUKMX7Qt+QLqCbErs/PRT4D8pgWWVo0T3auGUdHND91z0eT
asMzllqnrBh/H4bVR6IW+U3NzfEW1Ef5/8tNWfblsrLmGBs3Q2gjRV2BGIxt48KWsEIdefisXQVU
rO7DWnwVVtBce35S3KSmuIRJkw7a3S2c/qYQfIyKWaMG74Cbm0+R36TdayAlC2qbLfV+QGeFUJVt
1deUB2H+IH6lMwvpun5GpJ2toXZmJwvH9rkVQqyIdyq/lTmprUEW/3BJYVm0oDl3QRbpm1ywIrdG
3DWPuM9ZL2pX4xPJMH+AdqVwXPWCbp27JXXZsrky0iQ//mOHgkD6ONPPlk016HaEMik0lwywHzIS
uAOQrpVIc+K0i07w5X/Z8w9Wblr8iUfbbjaq/L3Kc43hjpeiAq6jCeWqOWa8bmdMqd1rcC4pexx9
q749TnVJvteYBtSbB/MvBQE5r287mDG6eQzdKflqcmeaMzYbmu1HFvwm0FdXbDogINshCuneT1F+
HOLCeMvoKbW9Je55WIIq8xVrB7CBjM4hspe5kkLYnyzyGHUva9cxdWf8K4Rmuo6JdhfQhnD74N3Q
x4CYrJnQ5pXZrrBw28pgXpVm/l4ewqMWl1pnZTAjrVHuVWunqexHrPTnOVczzq2R3ExXHCVp7oFh
aKvSg9Wj03pCM0sLfiEb/5U7IpmXQgAVXvbG0/R/Il0N2n3SDuNepsd4tmdfHGXYfAacTbnKDTQc
4mVs4SJLCHQ5tiQ2PA/F+N1VrP5xlIhGgBXC+SoFISaw4IPMSc9t4gHQBHUHKXrCghscw6F4Hmd0
8e8iJ1pXPs0YDgfhD2cCHFHpzxtllupTG3gSrgteNOp2Dy6ZNmjkGhBxuiprpd1H84ojCYL3Gex1
hWgyvHYJnrPY2JE6BeBoHlnCtvxJSlR+lEfdrD1XlGijPHduM32rdCIo0jH8P77Oa7lxbMmiX4QI
ePNK7ylHuRdEqQzcgff4+lk4rGn13LgxL2wAlLokCuZk5t5rd0eziuMnONvhQr6R10mzMIrOfIhN
kNtm3FTrb4DNN8/Gm4j0zKnKN4aDib61ql0P+OEjgz8VzvbmUVHnuTpM3qirxKVGssCHwiDBZlpi
wpK5b30f64tGgxZj4yxwwicH2PGmmorg5KtNcsTXn2/rJlAe0lpzli35aYcCcdbKdJRl3hIprzux
v47bJNxrlRc9hsLcYfFAyDfGzoOdT8pZz+kvZzORK81J3FDHbIFSUaxkB86W6zQ1JXmgszJSI8zy
ZKrkq0RJ5LA2TvMzpUVE91RR1hjMkg2xrc2L2yExzKyo+604C57EGDUso0ab7VvHqNT+vnzvlk7b
HXhyKCMpZpgt4DqXP7Qk/ik33C7410bpiZeEbpHWtNHVJxp6Nm0hlhu46kh7uHd8jNYLEdDj6ey7
RN3bupXu79e+FWXBhQZdD6ko79ewOopLMwN0cvrkjJEwS6QVotSKcpYabWW5/avQiaiSMteiD7x1
pejt/SGQzbsh1pONLc6ORf9IM6rLQOfk99gEuzGd/E/XVqbFRGfLQlRHWK2d7RIdGbge5N21Vdxo
FdUioiAnqD5QjAwdHy1UuaUE5vBBSZot5BaCrwwlsa0u8TlGO1yf6nG0oPdJR7zdFjqpvn0JhHgY
3+HEVkH/5HWjvbZAyt6isCgWSadrGInV5Fz5lI+qlz61WsnitPMCfAHQq/cy9zSsI4sBx/TcqmSR
U7+KJehb5tl5xPIrdpXHQF/Kr0za+YTUtWsaFcb+jq+4X54pFLiw7aY7rpFYEfM4IDTzptg9qvOa
SW287pTGAlqR3E8bpVkLhdJqCLK/bxeB82IZZrc35npYqqQx43ZTccWIDdtL8Z19AsaXYaH9KyhR
+YbTRKcS5K9tc3HVfmfcprL3NqKnaJLYfpckjU2P22pdocpKI55GABJxuTlzFo3wgY3oJgWzx+q3
b6ZfoJPNK2DukAgZsHnw+caHpuZSnUpvXFtKO6zlUzCeXboyxkCzLNojMzajtczFxLrmh+HTYQ2G
JriqYDEPnmJ8sorSl7Uaiks/ojD8b1u50P/9bv4jNFtlcadfDGUfHUJmspQpMNNhRuarYWrOeiqc
iywKmWHeVJC1VxFVXK0RPOBIY3Y5tUK/NhHOGhrhNZ5yoT3kQfvlVjrejii5uQXwJrmV4X1aFoy4
z1PXnDHy14+9E/HxpeO0lGW/bADIY7rCCCr6Wc4a4RIXxDGawUtG2nHziXELTp5db6ewmvamHogH
+gAtonZWJc2kJOvS8WkjKUtkoBadtcZ6HsTg/W3g7eTjTmrGKwrBndsUQMPALT0WZtmd7y4IUIU+
cLzoD//isO1nl6ura8VOLQwNICNptWZkkzBboWh3iZF1IDJyUEX3MPr9IW3U7Cz/9aoacScbATHP
c49LtLhiChKD5U8lX0KiIrn7tftSaZRTU7r2rnNIaedsLt/tu+gUWwFo0+Qkxaf0OuqdFUDGFDhu
9yqM6C3pVPZzqWKG7HqYTu6YVru2UwkkELF/YtXbveKoXagtrTM/vXk5mYskXzl7/KvpdghN+5kx
BAAX48WNAvvXRB4ohWD2ZWnmuEzJiCU3ctIXhAhZfI5GCT2YLeJpQbAhmUPlYsww7g5M0/yc9fje
S4ev2rUUHEBaXVvnu+aZs8mF85o2KwGK6YuAWgD4nvbRA8vZ+DgFN9oITV76r8smtGECGE9GxqRj
KNHJKbrivBMIcSBxrQJDZPx0ozK4YTR1Nm6ZKPvWjvAiOXqxbFsigZx+ERSjuTEMjaxic+oXoSaa
d7nV69UmacbsIpc6VhK5m4ZO0XKckvTU2AjGHP6X6LcEKjIb129u9uER48aT2jrKJjJF+1qq9rUw
PCKopjDbmBZe49EFsihN4Pa8G5YxWjQEF4oLvpzuW/XRYpOeZw3VkFobZSJzQx7WrP96uG8fXJpG
j5mav3Siip6ACzfS/oZbAgWBTVPJTs3TMCnho9fFMa0z1VqWVqu8kg2krFOWlFu5W2Ssurq27I5W
kM3Ui/Ch9UmkZb5n/xIoMBLEYT9MYRHI4tP+7NyyIfSuNzax46ov31+rp9pKJmd7gvQUlV7tcZhD
c3BW1Rv6SvoKQHDGvJGhj5eG5XYShbvwIp5x6NK6Zdc49VUCWsMxBpRhHad5/mGHUX0q75ORaYz2
VdZd5MIxNHWSDLUwXEw1ZkDufmW1HlKymml8zlZTb6Rq7B2vwLuk0KRtU/wfvdsdg5FnZokO5yAf
xJVR1Zx+6C0GsvtUR7E/E6t8yhXXuwGWK7ai6p2dwLvHPI3x52AN/irFokV4qtY+0NpYyHWtfJkw
su7bGHCL3LUQRNJDh6aO6BLKFTIu4ppiekAJgdgfYVicaEgMz0WPKqhzoOo5jQg/RIbLraXAO3hh
br87D15siUNGANZSTfX+CdPpUrEVSgyPQldLRvURUBYzMx3Otgc36FTPE9wuTnS0MvBonDz+Iz9b
+SI/agt8oDeq4eVeUwBo+SwNXWH5oB/GBAjwv55aSUw8lh2CQakndcfsq3uhuQzCVU2R9sy70Twd
jnT3j9zDoLesBnO41KmB8lqznfX9qi+Nsjzoaf0ZD+m0GlM0UQhxnYdyDvX0l8R9mg9znPv9pbGt
W+HY0fH7EJ6qY2JhUTbU5FfFfX0WLmdTDV8NsMW6GQLKpSgMV15qAb/W5iuhEC5TImOea8+ljoIM
9djWLcB+HuiDmPqzLBJr1w8gvijdWdp7WO79fff76+SX1KLo718i3whsL18kBjAx16Av43btsJFr
lz4ekscMIYTcywuAPndaLgO0YRtbb0PeNEzT83I5jXH1J6oIUikYeccFAZC5U6lvjUDMNWmD/TwO
xNuHWVE/uFks0cX5WUSRuXPDNP37GBsaNVnnc4tlVTjjubbs7jA4hKob+OROjAE1FDq6WMm1ZqqM
xYa2OPcNK0VbPy7l6kVYQ/asJxATa4vF5YzIb7IGbnro6OtiboLQZzaW93VwjyzXLBOydec3iDuy
D0Rjw/RPAVA5Sv9319eU5plEpqX3zyH5DfIrvr8/CDNurx6YLi8D88SEH1eKUd7iPM0pY+djut22
W1iCEAsteHOsuW9lUpUfJSP8dd9U+k4RXkGJhnJr6FeW1bQ/IA/AnvNwtwU+bprG7INdXjnGMxwY
xD52Yv8suupYm0H4PoyVuR7gGB4VIsc62+23tg69ZCLufKGPVfqTuBSCWTzlPQyYg0TYVDe2jBbi
8dQupLBGSkMCH3hu0yH+7geiQe3+IH+yso7FKqgT/5DrWvMWKSy+55/YQwPChDLudkJxABaLxb2j
EB8QaHXPgaFWj11jPsqocQR7hBv39lz8ZIBJSNT+2+ZoybgRPI128k8czLtRZ25zejJra2bNNDlj
6yT0DnJPvhgBCyWjUPK/7QuSYLsFjqnizbHGFfxJYyX0iQc0oN9zZli/ZUSJkYQGc2j3t9qH49Ey
xi/ZyvyvTU35jhU6F7igSz70edjMJW7ML7gOWfg1JjjFee+fewHFzcputQJYDrcHtfET7DoJyr8e
TFkUAN/0HPQdJac2tMC6f4/ibJ8Of0yk5a9GOXQHM0+mpdwtlbTYtKarb+QuC7ZiiXQDP7er1gsF
XCPhjclJqnlCO2SFpMVzCHVL5zApXqAnkGU36fWTplfa2SFItPFQAOENPVRzJaeIUt8lvdcs/TH0
T4HTv7LOqB4TMxoXxMPau9DCCbKM5n3TKAjCduE0ZuN4xJ9RHSV2Ur6Yc8+O+M5/HTd15WxYUYjA
C4lGDgZoB7TyVe5JhQZTBfG/Ag6S+Aq0GlLYIb8iKl1z1TpMTkpSITaQhOolSnefQknRtJNdq4dv
IlXTQhtPDPOPcIhjz7U2vyExbQlzCP9uyWNNXO/RhxaII0v6QgNKgInf72CbNNSDWuAYwtz1Yrse
qYBK4f7U8T840ET/tI5xdQpl+EAliCc0cfq1q2fEoJnKcEHlhbIv1YsPu+i8ZdRb1VFTe+u1Hr2F
ufH0Fm2pmaQCcaQd3dPtDFfNHgLdWnndFK5EyTKRe8V4wUJQ6EjICbaK8ukgj8kXyK7VxSfPWiEJ
18jogAvNZjWasMi7+E28GkNjeAiDbFy6QTgcjNH8OYKVfG6SRhyYehrrAJjxD6geMX/SRUQK+JZH
p8X9w6DZlk7MYuV+2/TpJlBKY1tQOFzSpPaBMCHN6/JgIhCR3e83IgLjF/whfhKEPS5lrpZcgMqX
okWJrLMiE0WAHA8UZ+5Pwbka2uJYaAZkXZK3eyNoTz0gDrnnNTwGRdwCEZhPxKD092bkMU6V56Fi
KXsUBs1KIRxiOUSEjyy+S0y55bYZfS8dVpDcDRGaN0rqHyrEFf6kzZRrGsv37jK5ZKsICgemKSUl
SrOMvhh/MKhwsldaeviH4h5LupUVEHvnrPEm7HYVQkSePRrdPsNryl3a4A4VOIrvL3WaiDmYI1/c
+yo4lDd1GHVPPYOW1X/byktfIBwatB3D1CJdefAptk2Z3WhUzH3uKEQ7A7vPRcvDRmw05Ihq6kM9
BAx+caTtR1OJn8TQv4V6i9Ri3nMypCXRRNdk3hsc/bfXduMmikrzBNtLBbbOhHN0nM/aqYonowpM
UIuKip6ffsu9Ri9TB3+fzHjwCsU5VBrG+3llS77EHqbVAJ8qxD0PrnTnaIn7htlsmcuO2XychEyS
+NSzJiy4uvOn3hl2vSra0VrJfn5o0xH+O/ko7XIvP0Sgyl/VoNh/P2f56Tadb6wztWqWQT78CVxd
v/axFe/hcGCWm5/gBn+u+24ZE66KcUXfanThoF/7YisXSXJXDEm0AC9oLIvY797NvqORVbFwyebk
JjSzp8DGLVrPOOmS2cuPrjV+WY1pPFm1YRzI5MrW8hssba7io1sKr1xUldj0XlnuE3qGN1xK1woC
+g/Ha5m2F158KRi7wsWfFJ7+jLgjUqYuWQ9YOLWNX/MG3vL7xjgf6c3onKmF+WtkAyIDeQJe8hG2
WrPUIPIcLak9SMIzSlHncbLb/CUeAYDOM/fS92EHW+Q1kARWvOlpSie0YNYhvykKh4b1LcSMjtdt
y591bwsz3DfkrJ5LrSF1qQPHYacNgdn0925EZY5UysL/zMEsjQRO/WmoTgoURlivlDevANpfmd50
jINhfGhV8AFZ2nVfSVVdvVh3b4MiiFArS2srUL1b6lTfLEu96rqRP+qdmt5wxnOL0MVbUEXBxXaT
7L7bxZf/39FEzh+GpX/7uCzPwFOp6fju6Puo1n9E7RTUl4y9k3AX2KW+KXzio4fKu2mdrd/+2ZNt
QZWT+QB8ZY2pp1n3DpbC0jPHlzF/6KIUJD2L9rP8yjKNQyTx8BrudA2l0385pEedMyu/hib4maWG
0z5BOM8T27xEMP9exJDuJMiF09Agpq/FqmsQkAmkJcKzzVn4JLcSMNT3Lex0jwGotR05Alusgo92
Ev2UjSfZaVKzYpUpinMhO6rYeR7rJqfIPgEFNhc5iC/t4hPdW3ORHNR5z5qH8Rn6q5XijNO6Apbx
Cs2HWgxBzNB7R2FasKAzwXLbmNWp/py+CarmsQ27Ytf3XbrSUjumQvER+Nlzl7AZ0SVVpRbupCg0
m7CkIjxQqBaCTl/Ln7dze3B38c2dUct+wmNUIi8sBaIbBnT9qJdlQsGmoYLMQ/p68qUeJv0VS9Am
hc1fqWOyMEVqQqhLw7Pbu8H9JSEVYZG5rHBlk0MMMmDDXiNV688x2QkLcjR+JoQ3YrOihWG0GAmN
Vq/1K4ZV5OeReEvGMryJzjS3BYoykraZ6usSicIi0r8/v00zoDUh0JnRhI13XWTSZCwjZtedqV7A
iVcv9LW3iVfHz3Vn8vvHnXKRABHZmG8H/wj0G81R25CKhHglqwtvf9/yEXGNiOYAYk0box3Hbdj3
5YceEBsdZ9ONqWh2KvAakyvB8SpRkF6H6QYpa7LogoG4mlnfbeSsY+6nViN/BMLn+udQqHt/6tpP
N0s0HMVR95C2BLojQPN3jegf4PTm+7FJ/A0ssfSi9J6HRKff3j3H//8VyQ35PxNnbE1VVaK+LU0n
x081/yO6Z4JrhGAqQckKhGReG6ORhhm38QjNPMoXchZYfXzvm2a/ipzmx5CIL4nxIfZZXNIh+opC
27liti0+SORM6CvaXxnzxKeMvtTJMhgJmLUJHE+mSLmldpxy8l6btrWOJukWdPXLZ5TKI/0ElxsD
fzUE3v6pzQLtSknm3jlDRuQ/SPRQilZNAu0CtfTXebqNaNxQCVomdtqE/iXSmJuS2a8snfN7ZZNF
Y7vS5937eNeu2xWKD/qXqb5HscKZihTiRkCsIJ7QYl7ylSb8jKpW648VWGDN0KsfFgTRpRl74tHC
xbQjm5j4mhHw09z5lQsnUzddLiaju6NX4MC0CIxNkzUGNfaA7WGax8v/7MmfZt6z1UR7km2Ef96T
JVlGMGSWxNz5BktfBIrmX/MR+czkhqS1uDUTz37sySUwffhfdXCe9CDEwVCFNINllnJDohym3TmT
0yx0+11HciB7dW1IVKqRdYeWQnylZwKV7twcKdt0Jayq+8F3vvdglxeMy0n0mnvgWdaJU6AMf3LL
dx9taLpAhpLldzsrVaHHTFpHRI1ssqk0FW3S1xd0+p2zZcXWPrcb3J95XT86FHN/OwO615orW/T1
YZx9jrLQTBFELu4d39bX1gHm58W9DxBojGvBHkQMuc5SYeYYMe0Ul3hPHWdcrqflCzQXJtqK8WaN
dX4MDQAOSVmx+HAZhCjEhZQp2QKueYn7gmJrsM0PpC/aw6j42bo1Bta8aRq9OiKE90BQwf0bA5LA
t668+02Kske1tqNHSGBm8XW/5nkEgUr0mm47dM540xwUdQ0wzIHl/wpYh0cd5NjdsdIzWBMBeh6u
hPlP5G5zvGLgqxc5SjasBfw3c7M/tY1QLsWxuRjroA9B0nj+FtSWckfh6vbb/R+2EOIi2ybDIUgL
nlczqNHOivggkFYuqrxd1ZXWHzBX9RsnzP4oWQYlZUxdbXn/H+hMlhbjKIaHpFCoSEvjDZ73sNOj
LlqD86i2BL0h/Ox8DJhciStrPiVGv40flbhcxVS5C1Uw5E7MuTwxpwPL8+ASu5T+i6b0X/EplvtM
mMlpiIKt/AFdR+uWlTnM+rDMep5IIN2r+Al0tWJUU2YP2j8vPN5eMlB8EH7yat+56sjcLqk2kxdG
L5nHTVehvfp4H7703UcO6fARnDaJxRTWm76g9T/5uQ0EQrGJhRjSt7ylTcNMxaN+1j+kxlUJm2Bj
Gb2+sCRIVYuVcIlrChLizHH/hrlLtnuhY61Pl30LfBPFOyGA8/hXvrhWd+yKjM52V5VHrwzVjdq4
2iWDKZMsGgcvXugFv6XIQsABWWlOOkM+yaRVDHwnlp9h4FBRHckXVUyEWJflkUdntRz8qNnaJq5b
jte4TLvupYTJswKslW7lroPcZodoZlw2VuEsq9bMtnLJUn7ePyJ3YC1QqukpEX10snMLiZuVGy+l
kwHymnJ3d3fJ521Q3ao3KSRMJ+fZa/tgjReneDMDHmvJ+K7RFV7K+3/FckxeDlptTYsqGuy13C0w
Q1DXTn1M/TzbnoaChJ+4aQtuXa1xy2G/z96whZ/0OG6ruF7bzO228jkDRAFzmFO1R+Hm7rJJB2Pt
ZlVI9IFrnGAcBCpBcG1THO+/2Dga13pOup8BTiGZXvc9YOErGvbQ59tymxA/d6hLfMlbA13kUq6x
5Is7r7aaVFMP3X15CM9fLs3iZ18M4y+TYcHCNhom7RBX6g8cqAI1RFid8tiaWQT+1nGQSpHPipcm
SWxSAucJvQHdU64BQ4dJAAXkb5Fw2luckntEktoFRq/Jdd72r13j/yndPjqPQWozCyE6Qn7OhIJv
LH1yXoIxSI4FOY1DHbcb4uqbXVBm6rvwMtraTIXsqvl9N2OQ004YXMDNXdqdIPY9V0TAiyA0r3bs
dUenTYq1SFgbdkIFyRQYe0mSUQr1Tc3LChD2FQFtjXKb0tVXsletKm9kSNXLDD3Ee5LVb51HY4cb
N643HphLL2R/3bUpSQgTYUGqnZdb3MPOLaKY1jMfuXddWZfK7lCe1x89jZVTPqfaJ9H4M0nmsA3d
3MpYAqegap4UEoZ6fkSog9kDgyv7GBXBZzcrfuRLqU0GmmUM7QRPj8idtXwpPQB6GRXPVL7yVqVi
mGF63LYIl8LwbDhVQl5mYp1rYgH28kRV5nt5qwT1aUgfG71Oz2HO0qieq93SjtJzwGW+GCt6BEIY
1jJA0AcNC9kesadLRdjaW59wHhi6DXtwnsBLTrZ88Zrky2yz+tDoJMQXXjPcNcBS++MWi2JgxiYq
BBWyG2hlTnGFuwnlmuWFNcei6pE7re6nXcfIm7j6cjWKfnzHFtjtc001V6aYVzrAMHZMsWFcG6x0
vD7LXnBwRJcm0p6liBnHLVRf1xwPHo+DMGuLt8rOC0LAImdhOkHxpvquTaQvQ5HYcE6AHr2HwKKN
mQf4BeRW0BOW4hXcYP0601aioK5BsmhB5SBBAkr/7wzqUjK06atm1gTFpIl9StKW9CZRehv5edtx
Vy6ckCmqfKYC8VwFWkuqILLKRxXj0/p7S60MbXd/VE30+hekmL9IkYNsOcmXwKve1VhUZwriXRuG
2U9XQ9Td2u0PTPv6MR8BlEVxGh0cLuFLnHbTyo9K5k4ZCWkhT2gNo8tDhJfs2WyJi7eRLf2dQ1Im
r0hZ7h9kjgidf3KbRwCRvaY9EFrp7dWsLNby8vNTY6tMrNAcxei2uDrNi87aZyEm3XgbsPpsKbJC
bDcMPuca4RAGaX4YMY/wjG+NxyD85QVV+WK3H7KIlDtR9WlN6q+covkk8Zi919onW3O3Nv3k8321
N2l/uP4hJ8yaJKnoLKlj7nfecpojtnD+3Fv7XqOU59DQfpZaPfwsp6uMUukNnQyJgSD2ezdK0+ri
OLuy3dKMHtP5Ik0dWlqOZgwwr9ltu8HZ3e9Uvbn4zs2RCwi73zdQquiw5y0pT/C2XIZBgyhPil3Z
T5ZZvslPbGwNnlGhW5w6A9dj2uT3417mOvzMwzv58eNGfn6lQtyrbme3PA+tK+6GrxEt2MJ38vqh
DTC/1TGAAFUL1n6taudKbZND1O+HgXm7g+r9qULYvUAhPPwkwgitGAYeO7LTxWhF/ZWlYL600tH9
tMm5Iqxo3ePifyHtQn0w8uS1miFRPp1GlHTmzWcVB22X1U81+xwiJJY7pv4Mj0F28HMr0U6G+lSU
J0qjPxWjvrL0QZxl9z5jFMiKtjXvQVIRBsSl34wVazSYcIQRv4VqpG1NQjG2gwiM17aoDkOHj00d
qMZlbDd1E0zofKhWltQLVI6/rMbG37dD0h0HYlMWLLvq1YDI+ghEjvtMozfzO+ybo3IO0vbNI2Tm
yB0mWMhzW57+gU6WxFj01kFO5XVDDEdj/hL5bhGI9oG7KAvp6oanu35oYlSsxfBWD1nxZjeauIw5
IksRhukVe+bvNnXEFlnhtJHCVscNPvww8+idezi70uxZhkHxDPrPrzJHlcCCKarAptrumvLMuU7/
bOW9+vfY91YQhjyds/bv1+V+UpzJk1iha862TgGltkvqEDI2dU9BFMCbpXV4HdMEJIVBW6Ns2oNi
1wzemjp7v3vTMqV41Og6mkQMvqkuJyPtPH0/jD852p7lII+J6VsAHxwPQc4CWPDLLClRiXmcm+qR
YI1T41nbyl15VwcSiPq1uMUklR3dpKiehzF9kVdE6TekjPk2/PGiMI+YBxg+zkVyYLXZMiESi0u+
DFAw6BNLpwaZgJqKx6FDwSS35LFwPjbNx+RW7AbkyPnagqhACiMyLWDjEjgjdxu9RA6bGGDgA5wz
M2FbYraZV8JmESGgw2Soj7TgD/4woKFXU3fljoSWwq9Esl563AwEd6f7PXpEc4AwpHuW1nZGbJ+V
CqQzRIT3rJrkBNLptZfyzdFI6aMq9IfLntUV0aPxL5uYcSIZvgpzdJZTruuXhv7wsWs7bV3lHtmj
haZtW3OCVlOp9UMqSgjB2WhyIo/mAS8tvCp/ENfOSZA2u3r9AhQMArsgW1PVo0fD6XUiKWJjReh2
9KWId1N40YedkeFAfFfTJuMGXT6/YkImBAkx3tEW6qtqduteCcd/JTjqYadhBCAZBTY3rXiVUOqB
rThKDITy+t3tOFbMJLidgyil7XyaiB8JI9P+UebDsp/FMwhvyfQrVbhBtU+ZEtcYB8qmX8m7vXxp
reLaC59WEpFI97q1KHr3bwGHD4susBN9ujzsDkIHoXx/UKRDuiL2cyXXFWHXcMdwpmrVSrVDPO/D
q2Hq4fKMkslIejTy71vuG0ApLpkEN5KJSOoQJNq0CALwO1OcV+9hj78ysFznlsAqEWUbrAyw5iQ6
jSGaLnNhRlb5YVEY7aY4ctdKrgbkfs8ICQOxwb5S6gcZsRHLnI3Jf1IVkzwW7Uesg/2jlVEuIi8I
dhL9II8JsyIt1dCzq4H6fZmYdTPfXmy0cbPAcUIit+SfSVaxENaRzKruuaG91AP3exXBAB85epJc
WkvLiy1CwH5jJS70bYjRB6sTK2tAHYbk3Nj0GDp3KlKsG+lLTNL560ySIN8Y5iWPlRfgKSxtuGtD
Lsrrgz+5ypWVOY8nhRO4PLMoK3hkNjmnULmusYt8TSYWr0aJxVkf3fpauJWyMCoL0mJgsRablGqh
qqimuDKjJx5dN6cvyg+6Htq67ugFKUxkl/285GvDcauFXvVS2I2yIupMXcHxfZHrhX5y8uu811h6
cKhryOvWOPBHq5rghx/Vj7Hb639aeDVch3a4KBNzpeij/8sDG9QIvf3gI/QxuNj5Q69yAs73AhHa
Lr12A9GUryPX0yA1dUxEN8yYqMFSVAlKRLk5OmVI5k3s3Bijr+kRRfuW2cBG66j20qpTHiukTKi5
jPio4N44KWQKboQR5msXodGWwufUFdH46Zi2uRJJDZYJFOSB80wsYo1Hdo6H/B1/OQsVo2vfmHrU
Pn2DpHfUk42a9AQ3jS7LLL8oTeus5SxAKiaz0AAQ5tehTf1V0iZjdmec6nTYkZiyIjpvH1iN/vv/
boShc/L7JFopylxNamlz9jJ6L2Q0RAdhRZ82/8RRzv79xm8uRZbtDbfstrrBahDcZX0odH4/BBP1
+2SLHUsL8TP1WEmHCje1MAjXZEK0CCjb9hz0aosmla1wPia35DGgVwQColdctYRlr3zU8x82wBIJ
HrSsc6n4/IoYhFoEAk+JyNGzauTL5EQYy8eNZqgX1YtBehvu9JBabyB8unWgA0ZyS0JhLRhPn0wK
r64nnGBRlkCtcUUsKDyfjbb2Vy4ilr1HtCi0SOJOpZCByB/3QueUFoIFuYAbO2GY4lhV0BTH2Zui
M6LglgA5Oe6MJ89Io5NsOfAX99aE67kvqFJSFMRRsc8McJ9YgyYamf2/KqM6R2pim0W3NBj4gZGt
f5oN0KBZ1m615kdDNPxrWDi/W0tjCp+RcyT9ilqGm6LU6NYJcf/qqMu+BnS4RC40yZrrpj2bsxVJ
caDgj563SlJn2kc5yj55GTXuOO0rW5uQu3Qv8AnGZyTf8UKx6vSJ4hdokwuaH65T8Klbb4Zx6wM9
+UC+leycMSSDYS6ZOcwwUnyUxIftcioQTJx+tLd/3R1wTOBOhjMdlBB7c9WjwjcwLdApVMSHpxSX
vkjac13g1O5V9U8Xaf0jpkpGwgH9aW42KMDthKbsvDXJLWxU23vvYh6ckGM34zeYzfzJhiY6MgMm
i6izlb1snCJxQuaKSuDgJOCELFHQuAxyb2N62XQvPd1GLxAgQMuSq1ZtLN39/REfaq6xuwsV6a6h
9y9b1htknMWU2NzWnr2opxlNxzv3UO9qSfFbGgLrpvJ3Q4X2W59HgH78WbsVUfZ+BTWtdJ9kDnOo
MzYKHVEs86gP9wFxGcAO2Mp1u9k11rTGWWnc1JCwM9N/IenBHdF7OHRPsyoJ5xwG2d4RcXMIahg+
pT6STqTWwabu/WiTqgT9xHYaPPRN6B7TCAtJ4hfiC1SXLxTti+CGjkcmGHyvHvKr1xMbe39DdTgh
zfIY1i0wLGMMzgloMuRuDTqZuYMQZ8z0RDgdQAREqCja92Cod/Br8j+5XfzHBnLeXewps8Y69RYS
RWFWsO9T105WnqoiN0l5rJy7yt7aWbDU9Gw6N/Nkv5pfNN8ojlWMpd90s6UL9XIra47JCfuN3pHq
LndlCFLgIjCykBDJrNysM5GgjLYz0DYny0X+pYzYhF0771Iraweth8kgj8VtRSA5euGbnoXNsTRR
0vbkFAyP6qg6hJt+ytOjsMhTWLidmR1rlusUwAvpsSLXlKGkE/FHJ2z0CbkvfakJvr188SNS6uoC
HQVFP/yOeFgZNemEDqqT+zKl46Q53C9VI2kMfLH4hByyYr67LJY/VAvf1Nq9EzNZtXuEy7L3UUVm
f4zsBsfJ7OCmj/YFBdw5KetB8T2g/VrwknAeo8Bv6PuNYfiCvT3fTnP3RL7LADu6ikQ5OYbbXYOw
fmx8jRSbesp2OV68hyEhk0jFxfg+ZvFrGOTKhSBWdO+ZeNdr1XsmPAhLcAivPqWO/LS0hHCEokBr
Z7rbgKr+UNKHvdvCZEeoZN69shOcXq7vEDjlJv0bNq5jzZPy9R7IVmoJgr0iP8qbIWbiw/8Qdh7L
kSNbtv2XN4cZAIccvEloSS2SnMCyUkBrja/v5R55O7vydtcdVBgQjGKSjIDDzzl7r21mafZJ2wm/
IElRR8qCe/VJqYzc3gozm2/XsNKNgfQhhN02ifVGt8hWeTkEESHxt1y4ShN3psZOLYiJ7IrNaRcP
eb9T1++AKnCVmLa79rR+3kxdRy+lmQrp4Kw+O0LNcjP0Nrd3y1WiUB8vtMS859xw8/EdDW1cIoG9
bagqdK4351RDIuxWR0C2qhrCx93ooNIuvMIsthPw1yPblOhNPj8s7dosNfe9Qkq8tYeOBc3Ubl/r
GQmv2RTGe5vFgj9svgvsdLpi+yMLoR0pBWPrwRGj9TPoIQpGZvJ9zrqWqbLmyjhvc3P7qelVr0Ef
GffKeYGrgE5iJgWnFfFUSaYhY2ZbUZp045Us05qcXTzG1Sve0f5SMXMge9p+15LQf9LC6VXDrvgX
rvc/D+ryjNVtRbqI+wPdKgimhCF1w7YsYf/zXZuKv8qxFF/ICS8Zr83dM5iJegtIsD8XgXYocuxT
YdrCJc404Pj81lcApL+OQvlcLL/65+vA3R24Wb4m7Lx2Aea8hyoOUJPWY/TqFIxJRNTqHyWWwQiL
8/fcNaAUT3G8CtqzHSCTXqHQuiS5NuxskiIOk29S9NXUnG7cdAd2F/YhYi71MAZMQp3Rt74SMU/N
mfQ/2IV/1s1M2ESFvJm9cnA/NsUXoZqP5jgdl7kvNuqUnFaQNVW9pjs5PbWCkXBQT8m32M7WnQxT
1bTqizwRXlZdO4mtqAPGoq1dOQcT6fhLW/Y5tlhKJdAXCD0M86up0QSJWiTcUfqIGtT+qEuk1UgX
mifwUNUuo6qpwpfa6F97acdcHKGBvSiie6UuUjojpThqg/l+6Mt47SplL3X/zZfwSygffdMCh5AT
ZE43cVpdwj5gpxedbYHHfJCsF22yyBeEOAaC26sfb861IQRxLH2iTAX8awUNTp0pXzjbwGtWa+e+
RMlEtnH7OgxeejEA4T2VoAoewhzUg2UylwijnwHD8XuRxulaqZJRKm1Mr9U+hMDHzfymO4ugfMms
mMGqX+srV4ajFYbxqvdZ8+L2SX0cijnY0NK5q8ehonjn9t7EhXn25JhWnYqhJT7IttbKHYd1CH+G
9MklrUlZU5T+dk5JPunI0139/kJKX5JZafZlWobxTmtH59A6pbdR5mZymuZ1SJ/jbAzHKgAhYY+U
AW7vaRc1PCeuF1zr8kSnojrjtM1f0I6RB2yJeKdOM69vz66NF2FximvD/gDTbLCcIV2V61BmewvA
bVunoJ6yM7AEorkk8EHyzeBFydGe+yOFm3M2Oh01XI5sUSnL1UPmNs5ZHfH2EyJX5PpWCwLScZdB
gO4b2n8d6lw2Kwc5xzQE0IJzE5cYd7RtFAfayxy1/HRZQCZ6iT+xH76PZB68uX34NLvR8oHmnITC
pMufDCDUu2wwkgspAwNykXrYTrJbkYvcOLsVIItBnkrx8mquexhP8uNDJ3vdpZl2rz45yOYhYAfM
3zTHvOWlxDk3SLMUnNodfUw3G88T9pFVyOyJfUz37MRJcGzH3tumcS8+Rfk0xvztOqF9pH5+VAN7
9eAQXb4ezMLfq1PfzsP7ZsiOjTSehEX5BK9Xf2r9cKsEDmBW9KfK1zbq3dT0IN81OcwQPMnQn+L5
i5iiZl+PI3Muhx1H0bb6tYgNJtUEzqFPoKwtwOV+0UKm19oYi4OR+fYWBMCn0KLhZzLvMdRymfdG
/hQjlf0wJ6ZZ8NuMozks2tYrbyZTS/avUt+578LpqCQd6kHXynGdV2G87xpx+DXDXJC5EBUkjk0b
yhV08q/poJtbkJTBk+0Q9mb3nf0liuvPGeLUD5AmKyYJ8+dEj2BrNP09C5m4NY1t4YAoNwUY5omW
02DY6BUXsBng9ak4q/Kx4E25zAldASUA+O9TCqjgkPXmvG58YlSjoRjR4E7aaxmMV2+KVtoUJS/K
cyrPEJwnL15WHG/3tgKe2ECn8ljGjU/4OC7dBm4kjX7HWFX0wkhbQNHuEbF5xiX5Q/nr7RQs+QBC
SIequQVgHG5jJZ9wib/D/ZWtMzHHO/Va9cCbcRybpLqzG5qKUJ3ozOre9NDaxtGi2YiwjbNUArDa
1mng94L/TtP6rpGrOOmC811Ujw+VsbiEDRTJrvQcceB++u2GuVIatKanwdWFvbuZ0ttPrf7t2V06
WYglFDjNeL2tqWEmjAffMHBeun5LxcU/E5qIxnzurRs0EfFziMIx5/7mfw5WdP9b3YPuGHbiBHgR
0ZAkksaySwV7TDNDulW06e9SlDoYkglT6XTADa5DVGTDztAMRfHBgI8mJrcrRBIHDJr1VVTsb3nb
ErjazQjrkqQIFSARR6CgTWCam5YSdqUuDloLNCxNCMvqlGmkeawI3TLQv24T9mR0rokHCFN+mYx7
8gNADnPdt2jhfK/d45RJtgD7KpIaMJfHuh6TCWZ8oR3s/nJKjwvBnkooxwgvOlFA4zooreFBS8Zp
+/tobpPxIYR/tp0xJ/hBBVFTdhsJILhDnaSfk6yc6ZbWC6ZO20O1KWfS0D1WjtWXD1Tmwx0tuQFN
WE0wrRvr5a7G27wv3CDdpjnUyVrv888QuIEvWSBg/Imt9gb3acnJ2mk88A/t0j4POK7PHrvOtTXM
QIRsqJh5yK4uBDXSedqXbBTf7JLNsJ0DWONHrCQ3JBv9hY9KsiriMTiMhR+eC9PojrM80izuKGGK
sFOdqi+ol8xD1x3ZQUXnUR79/qpsa96+we11/fIGAdanTxC2j4GYACIlEXUrTb21HfNWJBhsgxX1
an+w8V4QAF4yCy4rf6WcUBZRSnq8hE/o2cfnX43NiZGzr3xu/d3/uIXylFY9mU3a/YjDmn0M1hZr
wOQytdhdohzBkBbU1g5e4bNakPHg2o86hLo2qnfqqo/HMjwaPhGEw1COB5ESdqByerNBf/ZpV2FT
6Oh9jGH7U8EErP7Bzoblu+FbhJd33a/eazeX7+k4t/el7KcNDE/e7Y6UOps3BFSRNYfulTRZ2M4C
uvyYez3aC8TSELvGVUy/9qrE0nQCKCsgyxLnuOydXgdGLlt2gxiyV9Pr37rFyb9Fi/dtHJ0Zi3SL
j1C2uvOh2fXMw9a3HFj1pF4UW6M1xivZJ8WDTz+ayz6PryTVngkRz3+E+XTmCs9/tEF3TnnTbk41
NK6bxo2sG8ajbuq3QeuLBwTXyVsNyFb+3FM1vRE7nCMUCZ9+WflDHV5O8MgU19w4TAdPSUUKoOlz
g+hmOpNRbOdb20/dL0aHiEn2iTMuNTZq+Zls6OpZA/8DEY8Ze5FmmKVDVFjFNY3DAsTeAHhA/st6
QovaYw6m+fH0JmZ2z2nyRJcVd5UOUF32jIOMApm9WXINvUKmyxpHgwDCRy73lwmSCKzjkgpK1vNV
HcUnb2SToRaWGB4lEGAmfWplh5SUcwWP5tGRXD30qPU+Ab+xeQ5633yPzNi5kn/XrTqpGMsx+G4a
iPy+lYKdRc3wXNrTT7XrlFvMvHOnVzQ0w35mQgOu0kR8Le+8kdYn56VFYMy4xdjY8VTsyTxvHiMy
VtQ9TJ053L96czGvbjBoYGlnSBY2ncbUS/+SWWk/vYyQELRlGJbEA/HG3h0IDVxbMEs3ts+20ev0
+E6MzJujyc6/ObicGrP9iwjO7vaCKa9jincGz//+AlhpDLQn6/jHizRjR/Jq939/l3+9QP0crcjD
a+dFMl8+uYx0ilc1nJSPyTIBHRiRlHvry7PVo/aUzyeOkW1zAVoYJ5/13qfG7fVuwnSmBZixZyjc
rSc8gtvZNUDoL9lefSLjeGl/3fhKBi4jsjdKR1knTqVD3x8v5KJrtE0RS1xSt8EHOzvG2Ypjtt2B
l11ozKq3XbOHYQVInAxM+SlYdCZmNjECTj3l92mGAKyR843JbO6iwhUk4oEhEWIAOBgGt80dwUzz
vqjyX6d55s/7puu+znHgrghTi9GoeOEausnwoXv+e9xH0w9LlOs6oFW6yhnqpDWbqXiePkWviXMr
LfqzzU2yNkoyj+GnUw2jCy3s3H8fdPta1TYO/95917PEf/U7o90hM6RNwsV4n8ZMTlOo6usJZ+yp
hqSxrnuveLJ9e9wVk5teIoSK5yhoCc4MPPuhT9NLUxCioz7OdcPf3l0+DexJgd9d1JbgVvO5Dtez
S5Kgjr/arqzuTfQTGSgJlCuq4PauWyiy1EhJ1ALeqb+EZ/SG6baXs0jPXYU1iaCLZVTbgVBviEp8
o9TvKfdjIliR2udo+bPoTR1R6oe/jqi42f3jmm+o3rUFGW+ExHdRhe5CZm1nWu13c0CCi/O2eFuI
flzm6lMfS9zmKK6Hqw5WSiu32JxxKjGMhGZ0AXLhPaiH1vc2av/gibG8z43lFE5Ft2onunPq/oJJ
V6Mm8v7CkoIBT33VoVjQiJJwuuVa+6m4fVYW2qjwKqz3GPz0rPExoUAiQdbLs3trGrx1mvTVV6xI
N5wK1vp4BVhLfwlFau3AqaxzLyzhgEuvpDXxm2RkR659ytldXmPmVGLhzvH1ozrFAQx/tCdwPJ+q
5y5O829kYxLEyIZjM0vy+wCi5BTYbnNbCB2nik9LL36d2m6NvEoismJd+6olafqo2/zA2kxaVFay
dSbgD8DVFDkIYstrLAlQS6kFJwz8WGblyl22zEhTO779A5FvfvMY393c4UG9fJS4WJlzPRJTawB8
nwu0UuydKnL7VqhYyYstFvtYUWQd40VvdvpEt/b2QwWITdKJzqhaxHWCMM7x30+zkgajVpIaX0Xx
ZxEieNCSJfp1VPpX7kLDo2mye8jDYLi3/cQ4YKArjl1h0qiVfTELBUFSa9FDalYavYLliy+drmq/
XZJZtOZKQyyMV0AM7vafbQv2nz4in+AyIVzfIArH03XnjwAz2HGewYLYnoQpzmmUE1ziROarOvIQ
odwtcHHYuxj2S1fb/LAZomVhRM5L1lHeQyCdN4Y8pZguznhmACyUvUO+c4Qkssuv6n91E9xaZWp0
5j3B3kEDSS1M9jqikLEYxJe6nx9uLhfJ87Ckw4U+fLYffeYD1dhRn3uMfEJjOi92H6xHmHcfufSg
k+Bl3ydjYzw02MVXflQZH1lMWRTrfG5u5UnA7PB9pDmstPiaW9GUrOP2WZTF/B+SpsSfodm+iRnG
IiJP6IwrzD/jtcaIrkhUzeWpisRDEs0wr7GL4AfrsRrUIrkvF8SvLhQZeKx2e/gtbhal3SJEIFZC
hEOybdz+TvFr1cMoUTdEo2Iu7kl+bEbLXpEzru0SvJAnMCNPpTYtfJzi7Y1xEuE3PvaVYMWrvWV5
INtz3EfI6zeKovj7VN3S2PeX/yEWznD+tMP4lukIXzcNy7Us/vu3yK3Iaqc8sE6aN49HsNfWOSPV
R0UvEp5crvMamZZSYi8aYxkPF/ztVI9j7RTOFcZ8iMVJ174qSTcnGEnb1/zNbLX2miiaRz+v7SH5
4lookJvOCoydF3k7On/1k0jLB8/N9UdTNPkz+N2jlk7pi1GXJ830rYPAu32nO55HsEw0vuo4O1kL
gvGbP/qIMHEc0+GkXWB6C2ySJDiX5NEQvNFPWGiieDMWrfEs5NGkYaxFeushtnHeKmn56PT61GZV
8dEWNA3bGmGxTKhGPO8f/QInbUeKcy8fAj14nwOtw0+AgYMMlPCBQiCj105iANQFzaDj1ZgODuGb
5rU3dpVdJygWKZW1wDtlDC7PKs9jlAAXdYQt62QKfG3k5ZTtB/M9QKuMgIowQNY70Axn0hSBxZEP
CnSXBk21skf8zU6ebdU4Q02f1EMYy184ch+NIhtv/+dvOl42Bnw70iPZZiNO26HlOdHOb66TtOym
hBDtAgOHcmoGfboGCNHjBs4X9urZfhLh+Oz6KTj/ds4utuFlXxwi5EMgjctEf3cOkU0MeWdf86LT
nxqrfHH8yvoIJy1mPEjDqAwrfe/G07ROZY67elj0oNz1tsUd/r+fo5Dp17qSmzQp/TrVhZj92dhZ
ci5m9RBKGxOJmLoZT6N9HSfDvFN92NYZbDxq3mo0MLnGOTopQBrS7ropcXDs6qlKXxki/FBrTNG4
GARJZ/3nxfrfVxfLxDbmubpO6KRNdwFT6P9IsZtJoOBZ3TrVQ35RVk9sFdrOMsBQqkukdyptR+vk
12mYpuQYZutRdO659L3DaGgDqYb/Oq1rgX+U3JUiN/93sDOtkuk62AyNO/e62MPP3sNt8wv+E4gL
Sv/H31YlazLFzo4YsqnntCrRrv/8J7D+TJvkLuWyqhiOpUMwMMw/THYg8Ag2dIL6BPPgfZ5DGfUs
LGtTMJBCnpSSnhli0klM7ZG5Ox6HAjhEotvPY61/jd1HRhfuTk8nfY3xy7ojd3cKdpjzE+SAf5t8
YlK3twvW1f3oIFNu0xgssk4wF6rvH46dHNo+8j+R8rwsWJmvqjEBHNg/pf70qc6i/vMWVm6jAnDx
j+3VxgMUrTsyZPznP4zj/xna65uuIICUuF4PRzBppH//cDiIYP3cy0YS10R8mkB2AS+9g6r/GM5J
/A0wjBIBDoLps9MxQKLF6x/xNdlI6PrgoUTdF059QRZOvHB5cVTG+nw7iv77OfXVqYWA/vt1tHa+
Ldhcz65fzpfJtIHiyjqoH+mVNHZRXkdN9wBBBO0KhMSWrZAmc0Cnq9DSmth4TofSXw4OaTVyo4RX
SrAIcyP4DiOATruk2XSU08SUmM1BeVgGdTpQOhssl0iLg1WlUaDrdVLsY9kCVQ9piyOOST05cUKK
CCUQjnGafz/Io7qlB5qmcbNTX/Bd+muFb5JTaSLkZIIVHoQcdnkga45JU+KzlacoVT6MhhbTY1HD
JKm95hLgXLmoI08eNVy/21rB7KNyOplS0QphQ3lax45JgQ9HZ63oyYaGwWOpoK3Qb0nRvLNd3Jsk
gGG6cIbnOkINZzaYIkOp8xzCtnsskRclbOaqdSDGZ8eH7rG0IRJASWNWsew5ja71bTZmeCgPitrK
drPlpOdoEeVdgBd44/pZvx+KyISa2Abbvs7qm/HSks6IyM9+PQcfwF0hMKPSo8F4BZjyPx+6CNpx
QFKWej5pYEoUE3lGEYbYfY/FcBtKL0RmQj+jXVedRoZD7zWiQT2HJBRnNOklCj8ivVxDXvPmM3VU
2reM/E1AaoBHew1OWV6POgmKRP9g4UnOyei9QHa1ui3KfNlOy+51LyZIvKnbjSbzzfuhD87qSCWd
Y9NczmglQru0VjdfE0JY1B5l9tZR2qI2hJGnWLRG4Y9bzzGIgVzwIplmaWzVV5e+ci8eDDQAHrLf
OKTmhY8wUOJ1sizT1wgtNKFEXodFsBVPbtD8JDaLXPsOMeHUBo+1M7ZfSkZ4G/Zl7l1OoMzR1Eai
tOf2S5u12U4ZY+Ch5dT63FncNp32fiTafVtixrQ7v7jTfD19h7JWu4N4J5VvWrU+3I+5jMU1I0Jn
Y4mk/kDxhy2113c0WK3Nb5KbOlIPujHB13IIZYxbnBzd2HAZJhvl0Z6cNoTh7Oa7qG2NE0I5fZNF
LsV+2L036RQwQVqafWbMdEeJ/PMoI7/2vb5soKrqxKQIKliRbizWSwM2pwuiTbnV5jHPLyaMlxXw
iIW/hRFgOAc3I7LiLfUrHVgofOHLLB/KoNgErWY8x2PrbHQWhYMyQZjl8jxnnsf2QPq5btoN9HHh
yUvaghZjf/q9w8qLnLZc4nvoyqzmEVO6gXGznbbg1KJjVhj96vcXpjoHlYD15Z4QhRW5sek9cbPN
Cupa9RHPSb5x+8o74RsY3w18AyoFZmjAaASenzxaaXbSpQJrthtnRweQEATC1FaGQbbLtrIH+/sw
agbLIIwZnLReU7TrKCCGzsxT8V4xEAYSUpMSimmimEaikr1MfHLPQ6YfON8Z8lwkCq43rYNphc1Z
IU07xS3IBsi6Os38W/Xakm119oQLN8YdrfRaagvmgal3zq4wTfKrhHMe6TUdfG07WIP5SmzqfjJT
+1E5L4IZQlqKVLO0EV0xuIrWNNBq/gwbwa6AXq6DGy+H/pP1roVMuBm2ppHpHy1LFdrMCftE2+9u
qUVF57vbfkbK0GBCfO6ivLqPaj5gFctUFo7dCyOZ28YZicaKfGf96rfO9uZ7jUYMYzBQy5UV0QTy
hvkWggFa2jsLu5zxXZnBfdg2Hvlw5VXthULf0M6Bbr612JTNRLXt2SndQ8te5dSAVlZWz4qiKhqE
kLFXPsNvpx1g98naVnYDCD3Qb/roc2hN8Sqs7svocImV2rPWCO2NlISdbo7Nc1h5yzO7622vp+G7
jwP8Wvc+u3a995+dMVs7euZdg6qcICGYXF8ukRlEyy2rsmijc6NUdV6ZEmBXG1BYhH5Jy5ALYda8
dUgvFpSOi5NReoNo0naXaZ7Iu0vvGDb135M6vx2gr9p1foDA18welKwsbp07PWmyh6JA5MykEFN0
HwwIRCSqWjgp8n7K0yEN6j174PygFdTlrm9N62xxApqDfoRlci4vWRuRD0hLC8WvKQWS+M8tMX+2
XHQ7PbOXQ13wMtbNbpX55kRUcXZVZevcO93Z0Yg0U6I19VA6rns2vOVC0CEpDssMeqlq67WyaURQ
LImD0H+U+E0rl2vM1R6y0KG1jfn5ecnnJ/lh+yjRga/rIoiftLpbdlXrhRdfn5PzOL+bZsyw1ZzE
e93kGmweq7qoU3mxIzaFdTmI5t4ytBLgVdd8qCMD9cHtSD03mnhzEv2Te9rwOCwGJZTj1uQL8Xvr
rvXTRUC5qrOwOeJP8tDMy9ALSc9COYWTSzTliUn1BAqrxKVb5C5k/yx6JkweHnPouff9yPQM7dox
qJrouWKMchVjtjIFfL2rhV7ufuG623bDaDyMaddvx8kmCsDT5o2NB/pxMAPzwWaO08zBybLD72HK
TjfUjREqveZu28W1nmlAJciXpJS/TjSxivsM9GYgQ2+6oY0hsHgEtcva00jmb2GWm+tRD5aNRleG
USlyyJvpLR/0i+e4BtZaaFLIGzv9XDUL2U3/EqWEsMtMzzxBf3G/14QMABb95lVyaIK7EAKCpwP3
oukL4u9jkIr7hQgEZivtfl5Ed6hCGwSi/JlRW3dPbcgn1HWPSVAtGwR7OQLaqL6fJH7q1tmZlvwz
Ctw3Uzrap0zLbw8thiIWJjJ+nAcdm+llIpzykgVusdVaBipa0T7UIBmmWuTXIIsJAMzwHxgh2wWy
wXdl4/gXfxy3QzxbXPIEr0iQDKPjF7se6oOBUiQCtAoNsXCXv4IZ+70N2+L2AN4xvajnPDGhQfcL
hK718i0IQOyqddbxLeZCHTvmXdmLhzH3t//n92hiWAKzTbAJ/t5bkzwcrEvjlk+aVcyvRZt8ndPc
/CoPQrox64lP9lGhM9py45qhD9nTbkmHqTD8amegKOitZw5KE16EUhKmYGW3jsNSPDdj8FHx97np
uLoeX1gR/exm7y9Tg4VqNjQJiDMAqhxG2s6Dn7BWp1nu+fyafGFExguMkw03NLbqjqBfjAm5f1Xl
tj7hzmDxwXBkia9qYzhMZHWGHrJQJUxLHWFsyIBxD1ZiY8Yny+UO2fCXNhhroqLpVfeEDyglEzBo
Xb0V9L/rc1iZTFKiZYdma2bc0s9ndfT7oagLc0P+9M9/Lr0M0/sDxuSbHp00oQvPspF36X+UXh0K
fVqC/nBCdInMYcSCu9bLxNgx7MgPwTBCVFJrAN1ijBKFh3LCyk7sA7CSWFazETOGaqvp3hxD4EIc
xfnG/WTjdtEI5Dl3hfuu3lP1V8RAXRCT6r8HdjiDfyAXMyw0DIqD/00FYkxNPT8s8oFJ9LY1MwdK
8oDyOI7vy1abttrQxCB9zfLqJI5DsBZ17UKjQF6USQHk0dIG/Ty0nkPudqNvSTwA7wsx6e3X0Y+b
pFXWb89IvD/tqJ1ozHCFB6hM26S23+IslV4HviEgsWNf4qo39CuJWT91qV+v5NnEmdJIp1kYr/Uo
BDAaGfjNKECwEdqbRMcPRcHr75quRlZEJ/tpCLSnpHVDWtVhJFNBp2tbEMW8n4KyICARQ+jMZlWj
Ga/aW6rRZTHyOjWD88SQgawYZ3K3ySzsnRc29dbLdH1tjxRowhinC9LFx7iDle0U9XJcIpfuUGSC
vqrb4UQJQ7SAEJeKKc0Zy8xXNr31xgh5H+u2OuC+bE6DbNj6zkxcj6uRG+7ZOWIrmtteHlQUEEyC
acFxzY31vZvaOxaI5X5xBqgn/fSJqNikSaxXZ7VKuh+MW+v9f/rU/nuD1qaT4vkmGmFBO0X8vWEw
YigdU4+OBcoDJjATEt+L1rnfXc9yye/t/I2WGiTdzzPBLX7T7JVNNYJZ2dgtNAJnCTcDfb49d5/q
FkFQ+/GvU7UFmwmtWd3MaXroLavJcukTyjc/0x3jYGnBenCn+JGK3ZTGYEbHQ4zJ/EqiRvkVrIm7
ygLHvG81zUP6K93iZTg/5VMHGz4L0yO0Af2ljcIXZbFjx2KuRF9O90vwwtYp2aq+QemOzb7w42vg
5PWHRgYTUSY0XpscSm9cBfGtNetrDYpptVM27QxLDpKjPp7yh5D09N0c4CReRjs7+AmKQmUUhmdU
n/K0+xmGZn1PXse6t93+ufEqZ50aJdWvPB3meL4MufN5OwuK4VlE81vPvFei4su9tZCUauUV6hgA
QnsVnJokRnlo2O+s1VdhtwRrxROqRkbLhtNJTZ1wj3U1ZfuoCYNDq6fopIQzXAoXZaaaWPU+MY+A
AwldUVdcJw6IK+aTMvZXIxTYyp6Ic4lqkyGCBqQFPq1HW56d23wfx85Cb0Xe6wwDcaKB2pruJLJD
xmfsPpEbYss6uVSw//zRtOw/11ObpZS9lO3CV7CE/UefUzg5t21XjBCJaNgUVPLR7FEq7ZShWXeH
9pDODEoUbQLLNDhO7KkWbRfXp5BUlsqSMTd3eC99XvS5pEtbZs+kM/w6Ii4Lb2aBetU2+xVMKX9n
uE15V5BJshrRYt00+l1tRie3b0Etyv1Wg3F9Gy+JtlH7JcokLO5t+mzWlnbQ/SB8HOAsr0zQDn9N
CZetOxvoSB3rGLZ4ZKrXf/47maa8RMtsDknW/v7//59HE9A0dCBpumcyaeHu/vdLOKmMouwaLbzM
Vs6slsC2zeAiMYBGPuKfYKPHrgGaGNNyzeMDhrGDKADpPoAP0p1qS/+hztIpbx/DrELiX+lnde1a
unOkJCkeG8dzTgkGq9U4AF3PgMgWPnEJZo2ezyq/VtoVrB0Gt34WFw010tcxgGltDW7/MmCx2HJJ
aZfYw7htVGJb1Wb80fnZToRz/m3xyY9BQEffRevdUyjoVrPYaZvZYI205UxMjcjUdEyi67Zx3J0c
kyCEpKt5cTDF2qrpRuMQibq48yr9qNB8TAPJDUgqfe0qcQVcmFzU0WMR9gfkxEAH7dZc6b2HHeO2
/hExwF8zY2jYW69u2X5VAZTJAmO+gGvKxlbb1XZSW9jczOwcMFvJYtt/Qkc7bA2XPlZEvrBkcWkb
JbPVSG6BqGHBhpRx3rKCFOaeebL1WEu0Qc7FnuUVugLyIkdRPbk6LmuWF+5HUit+NMiJ/bj5gebE
9Q7Km3QzA2kjC6sb0UYk05kgMDqLLXPzrG27Wy461ZjYh7XDdLogJkrZwxQ1Goz/ccJngCNhIjxp
JsPFnXtzn5hG8OTAYlh12M7B0kuRmmYWyR4prrf3Ci881sgSH2bXgp480hxZFt988KbziBj/+zQS
IKhekHpPicF9f0VZObEPKsEfx/4T/FftxllWsyU/KlJiA3y2/YZOYolrkwiVDztFKbYdcbSKMv3q
t226jjq3fWqI1YmnpdoiYbAOWWR3zxUawFWvnIuSxSaRf/ACqvWka81jX0T+HiPLcjTCRbsTRVNv
+iEm7o2dDFOcVeXH810g5aGRpPcWM6ZE2tr69X/LO/a85slHiNMWSA8HV2+f0jHojwMGrh0KuBUz
AtobhbdXXZxQhJjt0xmUhjG8evCUbJG92I11Uuuw1qK/NsYixSYAoyYvdoUeZKeWq/wVd1lFwECB
BE62ZAqbHi80DCTykb373XkdNN3ZNk5jYhv5WzfWavr6DMjxaGhaeU08UCVdkTlwveQ6/s/rj/i3
fS8bX515E8I4Nr2e/8cOovKcdkGA4p8nnWgU8MzYE51QnESus3BL1bx6ziXgynePbdant6tZXdId
qrdDqlus4/Iyr2yb0aznOycXBt9ZRd6oTshkk1bjmbdnqs790gdtf3LkrarGJxsu7NNo/mrbecIK
4WHUPlax3q1UfqLKVJyrlrA9LaRQzq3igJzLsJ3/MJvz/+2exT7KNnzPEY6jVBN/X4rB+tjM22m2
MVZ4nIuBbiWl77G0ADoZLnhmmLSvQa5ZrJbEVqvnJ7NyNlUyd8e8LNy133kDQVp4QVVDRbVW/Cgn
q5VuS6NZ1Re3YR1zwwCRhQNUxovt6T6Z3XhnyKl0GwArVs+FuRHvUo8eo+u2rwXLztwW+bNHVOqT
JK+2fVW9M2p1zosuQySLFJDK0jnWIc3L7qw0B9FiQr3otFPR5KR0SsXC5P1U2AA1YW4S3Pu4a2ku
MCaBJeskd/YcwzZPI/pNPKUerK6stkAFpRD8X8+pl2SxAcB7oWckn9crOL/gd66IkEb01+70maYe
wWhJl973ZUYkayCFRSNPSZlRgAsnLfPiXW/tedeF4UVvbLZdTtLeqwdLfqgSM0fVOelH7LPZkbPP
VFiuDnTzx9BSW1FDkSc6pbq3qkYRbO260a4aVIZ/vlBM7990IXw2dMMWpEoyvERs8/dPxxBPQ9pg
1bmEQWGtFa6F9vJP2y49zMlI7AsMk9vCb95dImEuCYblFaIh693ig2SBxVqFcdk+e6YOQkUejQQs
rEuLbBhnaJ7B2/56/vcrfh9hka0oLejH9yiJoaZdyhQgGzQ1+qv9+PhfzJ3ZcttYuqVfpSLvkQcb
G2PHqYpocCYlarYs3SBkycYMbMzD0/cHyl1Z6erO0+eub2iSkmiSAPbw/2t9q/7nPXM2fz5H1fFN
SUKax0VTPreD/LlN0NvyZTZnIlnmXly7pKvtkuWeVT1eiJh2Rk8sDl6MrD1dlPlJhl9/9vLXeTIn
ELo6SgHstWMUoGlzMLZeaky1JMv40wINjsb9ZK71QbC2hi59zttJHQK7Z5C5oC5KuCP0cZpyB5BK
Xs/OXO7KwDWuS4NEOJoq0AeDe43FE+X3Za2fSsL66mDeDoTtbBpqtS/dlG7IeCzPkz6R/wxMYGd2
Xry5zM0zFIxdRhX7Z9GUaJdoU9fpQ2fESPCm3CFVYHrWBjXeVJY7wxGrvl6aVkjSu01IjR9jeinW
n+vncM7JDMjpg+hFfH9ZC2QE0gRJmBEorhG4CsNMRJ5zb8xmcFdOPahjBMs2wZWbz1YVhUWWRsu6
wTIoxYJs0rZktcn70tCRMgT2LV9AvQnD8ue9kq6NlSHru1Tc7QRBcqhrBKYNxtW4jIgGk9NaVVTa
LjfxaL2ljC+nDBf/xgM7uuMdV34gUWmzjiNW18YlWHd85KaEtdjGsbhqkaaW68BYJVpOz+YCshfU
SPZeoyV70yvpTBLOsLmYRWc+/doFdLNl3iiO0diREHppexDLilNcHw6eyhw/jcf6ENGYOkL2jT7X
3gZXCCo75a5EWpGaaaF1oomor4ZcvMDv1LeOkWC1kF3+OPf9fMe2AENeR39XJNAdK8LflVDXupZx
3KuQNpduvWWNeLoItm028yvZdkiylw17DJNme9GFEts3Pfxyr8CRD5VFv+L7v+0rCaSHA3BsjOJN
mwEnJibFalfExcZdNicpQVHr2aWKEAiLdZHW1NN+dowvUgb3aVtaT47K2KLmmbWvIr7MMURnM78U
EX7GC2CmwCREzU4r9zMC1mNSBod+GprrGGmG57TvlyFRGc4X5IL9/c96M4LzPQEllxKCNxb5KVUV
JuaiPIVxcS0CpFSdlT8Zyzrcq8n/A8xzefssYYFQL++8Ytu4NSa6L0A1xNXlJvnnPXvYlqmtXX1+
qtmyByQi3GDenXfSUd/t3KtBqhNhPM0GhBtda8vrz7uhCo6FzRQQwZxbR5d80gwvhqfX6z5tMShc
aPilcW0QbXlxBYUGeic7udMqPJcXIWqUE2IIWSFhEUVwZ67c+/9i4Bb/ViSh2W6gqfFck0qJ+esO
C1T3QKPGiI+4cslNiMte+cGkl8AxjRXa1ObmcxBz3JsuH3ufISP+UNYm7Drno4+Ywcaqsv3cqkdC
KmFZW/iY99aY7MtabkCaNXf10pTUhcxB9uu3VdZA1gof+YKcs5ElJaZMImH7BKXtZz/fqqocA+cc
3MZtvAoXsJ5ycfJ+bmM0G7vGlBGmkqsabbXUF801gddtEOzNNMK7bXL5g2Zdij6TjIEJVJ5ah9gp
ry/iPMMlGplMI1i/l2x5sICufv3JrmurQ93CAt/aAdXvtkxs3LLYxi9DvxU4LVB4cgFFL758iojl
jFe0DepbpM/C1FYN6IsnB73/NQJi4DtANE6j2UMfX77LsIbxNBL2sb1MCpcb9/Xzq+c1582sJ1sW
GfHXscyzXdpqzR58j/0EBvXMLOSsvWzctpHVkyo0EX2AAai+ckzH87tL80vChKBaW6+yjgT6S+mw
XsqxZBOhJOraAnSizioojNT6F4CpQKqGlbBjGW325TodaiIusLDUV4smakPb+Cg796F1B7ojQ1qF
11VQuXRQFmRGNgYuLfhFEW4aGdS85T9BjHFBozqDYAw14l3F07eGVn9H5yVOyQQJSJdMhp4EZHLp
/mWjfv3JANA9+arSPN4MgVWTY7KAYM3UBioqIypVXdVv80nBh8CYsmTLLzFScVVHm2wRxF1upqkK
Trbyfj7EH4KOoibjIJVwHZpRdDQLwaxdaDeX52BndYe2dV5buvoH4nnNm8ARyNSn+RGgkHmDON8C
I8W92aDpkFrwHy8Pg4DW02dsqBEN8F+Xqu3lq5+rvt3hRN99VpS54G67xLJ3gNvLaUtkCYN6HA7r
S39HIoPc2IoEmnlp90Ae6f3aacFOLZMCaYc5+QSESAC5TGVxJYdJv0InoF/BCRJgtulOJnVls/rA
Pz2OYXqrGVIgA0PaLzx4VT9b5+3SjkMWoBv0mrT5vyhwiYv49U+FGwKWdToqlmOQYGD9uh5MCmlO
rFCzU9h01ZNuod7AaRN+udwrzUr7fO5yL/TAtbrR20Xw11UR3uuaQPjLQ/QJzSmfTdOnQvbTC8+A
D/AhpEKQUNjb/WGr7MY2PeYyfjCmzjxrCx/EXO55LB+oRIDcl/DSdpk7l4xxM/pUUCk+pu5x4ywI
X2+5Qbsp3O7MUs09RpMDLJpy41M9ue8h2CG3DP0iisXLGE/EdVlOhPk+mu6FagjT5nk91AqclTFp
1HQLnijSMdt7bE/G8YElcnU3NNH9RdeC1TQ5dLFAPR+QtqHU9DU2a+nLJqaMXkh38zkufC4aZfzI
onQfzrS4kmWiGIeBtWWiLbEHxbl2RHmFjaL7UtQYr3H81LphM39DVKP2tf3ktnyen4Nr1Ts7Fd6x
qpLzH0LYKSubnaiadJ3TZpN1xMWs58G4FWlw9UfsWF/0zrpiDPO9Bo9eUHnyudRJsZyKrt9SYEGy
E8rBRxC1LqoINdsy/l8EKL07PVs03FafZehMd14dB3dn6Y7E/SzJLhfiWQxdOZ+K+EGL21upkUyD
KgNUkGyibzqCxVLGKEmshRBc269D7Cm4wIgc6TF3id5df64PxpgdhD71YpXLvr2dwQnujcDx9kah
3BtAYWL12Yj+6ylV/pvjwPYcUzo62ASb6u6vM6qLpBJPOqd+m7vj+wyECjQfXmrBPTMaON72APEi
lF9c4aZPRZRJauIDK4I6JgH7MgAPpbCuFLsfd1rsJgX3VEM36HLv87nlp8XluT//Hk1p1+814m/y
ouk/3aGJIv81bfqbv/6o5r8tHhysAGwy2PNB4hG/6nUjvTftErrNCVGrc8idaesaS4RW3ujInRht
e3bC+0spIEfkp1JXPlqJPlzp5aidO8uFzeIBJkg774aVtXeTYo46dkP3UFF5/HwqDstb1gVcjElf
XE8mlQ0jrKk59NqAkpnSdYFrLxCopSko2FewG4eraoBQDXJZp6no3LqVex7MYPqq8S2z0i9+TG6L
8K6IH//6C7mk0vxp2HMsgx6phenEor7/67BH2QVDwGSOJ0U2BJ0gIK6XMnDgjAcEvdpz7bmvzTi8
XjY6rZvsKSDdTzAF7xKrFkdHeT8u9VxJ9vhhxJ2aml54rZYwrj9u8iIpGE5bEPu2Y1eQbCQyzone
Uz009GP/KfNzSe3ZUb9y/MtzwODnExVA6zBWynjivOzl0+XuPizq0k+8MrqCpweDY7Gqh910iJtY
ni6r00DBazTDeD4OlkOqG2nVBAQ9GLmePOfOOGxivL5//XW65q/lfwe5t2fQFHZsyv+/dvCCoGay
l0I7fnaXzVYPaCWLfFOkJanPy8gjEvkVgE15yzSbAU2sJcQrkzbWBJd73cyu2uJJVA+09bSbKC1J
/JrUQ7LcgCpgQLefNXSmV0qmx7KuTZJD4PcTg9nBdlu6BgERCZkgWDnUOkR3jtH65jJW8/vBPOrP
aRGHqNXG48X/XPeWtY5flKbRJ1Te+DWOmnviz4I7q0k++gp9EdOBRcl9DK7ghdqf9+rlHiZLtbdS
CHoDQ+Fna7m2NI6v6Yh9EZgzNOii3gTC++J5Y4a4CNS/CariTJMRdEgQouhHxuZIEhLSxC2fnaK1
NxBA6l2+PKxMpGS2IPMDq2/hO4E7oasHQlUXhG6GWfiwPLq0Rzgk4RlShb3BSwNbbpFmFZ1wT5+D
618faCGX+tCfLxxbGLpw2Tob0nHspfr4L8p/9F7uAPI+OvFL5YGBcL7vQQXrTkpSt+yarbsYiunL
1R5OlmQuns04QHjbT8/N0L4rZNm5JO/uUpRtwjTfeBlZGZrLfD8NVL4vm6vK0CN4+cYSW7LohUzi
njQqvOtLFpptiRvG5/yRRVV5cvrkXunBQ7ZcgJcbiHfRdVDTWvi5V2iNcudhUwSZllAGQK1HT4ob
CjxkAy+ZIWxBEPZlU7OSE2hJ5UE38MAS15Fp+JcLvXMNko7mhnl0TvH2qDewjdmxLvsABYSJYCc0
DlNGJGM1muLwuYbUiyG+uyDa6OTfymAYdsVofQMyGmxitw1Wn+rdWNrjNYYW4vQQ/namvO1sWKlj
HHxkuorYl2BfUaQW3YEC/jSvlMI+fk5BuILotxSSPW9JY2OWmE8tiUkPYVW4TTUg9kV2zJbUqwil
2oo0gXPZlv2jE3lQigwdsr+SwXOpmOwWqGGtEysQGjhmjWmO6eIWxTHwStoN/0ysCMiuWXmWfULJ
wtpBqp1Wyp1oQ4StugJiOJ2JTtO+zLkHKyKisouVPHwWmp7swg79a9B20X3iqbdyHrcXHRs7qHrd
UnubyLn4QjUH2NZgs+5aJGuaF3ASLauponZxQyxdlrBQlLIC83leWspzElj/hXPs3y0eHqYrT3oO
pmDhsFD487lu5LELbKe2TvXoZY8kESFZU7jPE1FdAxEwXseWTya6Kn0o8anivWHAdZsY49HoOj8l
o0jb+i0Bxy9ISYtb0IxSQZn7o93TpBpSBD2L1oNZHi/bRLaNcMjwtoLy6wdCo/D2Fmn4qNHOfb/c
KdvHHm/4fUg/hAQ/kdxKI7LYVdfG/lLrlHb3lZ16vftU0E9o4f96JLD/bcj3hGFKz2YQ4F/71yGf
NQEWhdrRTqXw9oVqvxYDvgj2zHq0FQOKvc/HRZPjLe90dJihO1zZXfulzaMOC0YMlPAynNEUPhEh
Iz8f1stPLw+FuxOoM15lrIP+owV9q0NBvRq7Zf5YRN4WzfI0MevnYCi0nZagHQ2HId4LAv7MveYW
NjUPt1x7Igk+i4+uFfa35i2UZ1C3thUG32HrEuyaF1/zMuuQGDnyTKaOhcXCgq8CQb+HH3On9XS1
4Ulrb5lRbQh7Cr6n/GGkAgK1JpFuC+3houp0a2VfVS4M04uoWracFnOU1zuvbD6PwH+8j/8j/M5S
+tJdb/7xnzx+L9VEUF/U/vLwH48lRMP8P5e/+efv/Pkv/nEdv+PXK3+0f/lbu+/l+Q0Qxq+/9KdX
5n//+e7Wb+3bnx5sCvI4prvuez3df2+6rL28Cz7H8pv/rz/82/fLqzxO6vvff3svu6JdXo0uQvHb
zx8tYgN6e//xr6/+80fL2//7b//zRxi9FXHTvv36N9/fmvbvvznm79i2FiuoQdC4h6fyt78N35ef
2PrvJqA03McGpy7/YOgqyrqN+B/d300Kb7pn4e3HXyr4EVC55UeG9zsXAJ2axQiGHNkzfvvf7+1P
R/CPI/o3suVvyxiMy99/M3+JbqMPgD/VJb3tl6EmFbWsED8GgEGXHOUO681aVIMR7ox6FEG9gi2P
ZC6v9EWUrFdGriUU10Ru6CxYcPAon0a0LT6SZkzrN69VXf9UovXvY78JcwBlTNoeGciBpsdrMTVm
sw08FCT62iOK0oz9mZO2/ZKQiFlfWUG3hNNak7SJabVJjO0SerfMrlbIpjmKS4rDolM07NxAaYcu
N5H1WzFFg8of8D0BvArbMvJWASjuadtMgf6iD5gr1l41sU2so7kTd8DX3exxRuwMAFLLi/HKJkNi
ItGhZFPps+SsbqEbtFjhw471TuBBCEKkbkzZowIw3PqhwyR8m1WOUHBlKjlfuUZm3WK1ofKQorQD
kFq5sdjAWy/SVyCP2jMuYOjNXkmtBB8rgpuNls6ad98vQJ2b0mFcXQuXSfVrHqshIISFUv73WR8b
866TErrO4JgCaV9fZtGBOqY13id6kpTHRAbEQ8zUUIB2F6M3UCwgBwTyETj8TTK7MWpe2ufU95Z4
CFhT6MBO2ESy7iCSajYOnWdXYFdQutp7ghaTAfYAYBN6yKmc5dpsQoFmlj+GBjulfa/WSe1UcoUa
O0G1pY9z9cUrdb1ZTUYTw1sREjvYtpqiLMCCaGI51CIxlM8mdfgRQfMEltCXdCK8a9G6dfzUp3ND
pwfMWgV737CUP7iGVX8hSM5WX21DVN66R9eM6pAg6+HkoYSwTsOAWnodSjg+PqcYAQAzc0ZwncSF
uWQ5tZL4dr6u4RDVTuE0fjUWyffE0hVgCNFSPCTfMXYS3wY4iOVemVgnAc0/lSYd9++SWNRs31k6
YaqlCKucT1F1OLWdpmDGncOYDEuwncrHk0P1mF7cZDMVxVEEW4/S352XxZO3wSbO/n5O3FB1/lzX
s9xEXWd0qw4cg/M0Zk2s+02NuRv8BLy+c+cpN3kPheZWhB8b4zOCv9ZeEljyYQ01mVSk0I5SFFVJ
XcRfULXbAdOYZuh0GlMNG3PhOP0OQZYH7tMxBi7HVoiqeAw9VSChLwFoZrvWhK26aSsHLTh4RERL
sUEz5ysuwiY4ZJi0mitIQn3/0i2Fz+u0xcexbvSuwpqeJuBAILNLgyCSSO8MqIFTp+1sz1B4naqu
t4ad04yiwUg2wQ50Gt380cAKyVdcJi2M5WguW86kqpXUBto49+3A1lDM9Gk13mmF0J2NOwHX8r02
0OurWKPDtWryuU2u7cHywgc2fEXjz5YJiNUL7f7NFo5+SLVy6nyRk8WQWXbVbswROqbvpkvcctFm
LKXAF7EKtnG7A3yf4RJsItwpjC5eyafN2J/Io0u0Ax7tOvCIWyXzB7WiQbFjpbA5uefJgaS5gobR
9j7KcC19HmHwRceKDUBynRNCl7HvxrR1bQeTU6yjSJF4Y6dM6Tuv78PirLMcJw9lhrhXzLyjCbWn
oIZoHQqipcbVRAZBhHHHUvWLahyS3laz0w4OZGVJywGyFLvtPfiKST7qA7kHKS8/DJofNWyMaQcH
trjNKPUVdzmiGm8P/NcLjvqo6wEHXWNkm4NUs8+GaslI8uQcF1tPeVl+RH/TRYfesrOM4EyUAvmG
iysdKUQHgbmNFZyJq/IyQnNkcyAFLai6FcUXAwMS0Y7PqNfi8ojNyU5uCqevVq4LhK8XPL+axxow
rQSYuq6iwdZvEoLBo1Xa5wa72jnT33NXk9paI4sNSakCKrXNnHZWfj3Tkd1V4A8qMg0cx9uVWeKE
67bSTYfsMOZXPKtqQik1B5lg4JWIjBs3c7q1JW2DEmxA1pYqC7bfeRvRQk5zK25PLlCL6TT1oRZv
KfKOH7Rr9R59tXCfw0Zrn+3AJFalqUrnuZBlY/8oSzyY/qzT3SD7Q2eO0ywP+aEXOEa+KhppjWtV
iCn9iju6ixWsFqJyXuNwMmGfDVywm8mdyIEuanvS39AHdFyXQwAA40uaRUSI1Fi1LUB2NAJXORCT
Z8CrEy3ttGYsdrsytfyx7+OvfZbNAYdPd9ShtsrZWmtKxt+E3rL/XAWJl0QbGZZddR6AGEQH2u1h
89piD+tu9G5GWoFVi9qNwtCJkJQ2w7iLq1wNL2FmNRJaHiqb/VxIZNrDqI0tQQIVCFUxmSGXrBe7
VFwpudKWtQLlckxto7uyXE0AfXAVlYTD2GgQdXytBxSBPLSyJrJa45gKm59YVDoea3Al+koMUZPc
SyxK2Q7Nat19k57GoOmnTY3VDj5vWNHP1cNwFIyj5ojjg2OhvVNGZEBFDtRV7kfgYEzxGJOMqTgH
c4HwnruNwv5tud1VXudCP7Qp7rMTTRMVPGH8RvyGcNqaPfQVNqea39WGmm5SOJqu3/ahXqwSJy9v
NX3yBGbZIK5Retka0J1xbOa1gdDcO4P/q+MN5Hcyfau4QFYw9kvQK2zikNZCYEVEK5vudB2ZLcVf
v2oNQIK16QzxGZEOSLUsstVAqII+JJCOU2Xt8oHtLQ1ElVRfShHR0lyhMGtjn2tQ3lUYpJ/H0kwS
tA0159RQmGV1tlrqpn5Fxcbc9KP08hXYymUIjpRiUpfEaiM607GISQc/5MqSlSXo1YsaLeWcVsAe
QfrZB/wBHYmRGv2mTeUoKq0AeyTh82lq6JRTO2Xs6TP2yY2g2Da8TIWsfxgj4iXQ6InmvNWWOUUf
NcXOLvPTaInEamOWYq4fEaLurEynGMQjH0uwHWqkMXyzskpgCC3aJCVAxdICCBmjTFiFTQCUz22d
BsN5juBmrh1L9uRGDpKyMeibBPsC4k1XEVDjt1kyad/6EjfsN7pikTqzFJPTeBKDMPEiqTweNq0x
5MmRBWxFWwzZcN/cdq4Lg0vXrGH2J3o1WK2HdDZPgU2JHlY/ICZXP0YxSRbh1yTnJUGApd0wnppp
yqsefnQJkXbrZYhht5ctxX9r5/V/2zD9aSf2f96e/X+4p3KMv9pUbbK/Pbxl/dtHWf/rRmz5o89d
leY6v1OOgD63NFKQgv+xrcIB/rswFjMSsTokxUuHiuHPfZUwfzdNCzqAJKGEgfNf9lVC/i4sGp40
LFxhYln672yrhGH8uVphWRbAElrVJi8KrsO9FLD/pWzpmNBv5QxXJemDx9bMvkGFivzm2WXaJUIm
BjVHR891SKIakbRcgBxgDODjC6xdDHxJxmTC1YezzCSijdE4zbxdMzgglAdSCLWqwVbKRZ1RdCts
m2SlOpr8CN/1imCVgCkT34YXA5pC17NJYkPbBCnRySVjUTL6pKx8UIRqfN1zzqOGF0RJ75GQkZfC
/phNpjiM4tIPeudx+QiyFO+FsH3G7lWOYakv06MrKn5BcYNq8RDi1CfTSP5Q3bnutx067svPjCp8
GgfnEAdK+mXgwB5LUwg1A3ALhwVENyTrLLE3eTPjxsxGXAwFr5QovLAQ7vrMe3THnkRxmc/btuY9
Dt3RsNO35W2N7WJEF9Zhnt3HDDnHyjbArkfTQRbuI2v7b4mYZ5QNavD1UH10EMqweHrIBBoX5xIu
1rRZliT4RiML81ecfouIREO2hovfE7AeaxYuVf5q26wha7zDucLgHwC0Mqr+MefLr3X8u1jF3wM2
lGrsVzQI3H7dmvVjpcJne8jjpUJNOypPXsE2/Lg8g2HoXStf4Cjkfin1r1gVt3nY35MSdkSdUO7Y
4y6ZVsOq6rLz1BcUg6Oz1TmSrPnaXLVQ1PHNtRtX2BCNgnRrR/rX3MsztGf3pVWcR4fNUQQzCVoy
u4wUKodnQ8+qgw+oS1dhgwybFeGtU75zApOwm5uP7tx9FXl1MLIcvUAyPOEzcld18gLoY6R7J9i8
ecM3x+O/7KKUvRqOGwMKo8oqPGfeeB9mg77atkZWn12+Oyja7SGe9gictZ2Qw0FqWKTTIDsU7PxO
BC2CsUW17FNoV/6U1vl5IiLODzTztp5PRlwHvqOJehVr4f0C/xqsGek3CVnehNRab9S3bDnvU5tN
DBRxd1sCYcN8cG8niXPqk2mdeyaKfQvmYdUBCGWlAeEvdLjGSGkSVriNE/VDp8bqZ2VYbywHi67V
TGvWSWwIxNIuLQ0iwCAOq743b5muHvSJfB3lwftPZoLVZnFr6eNtOyE44XhgXK29KwJi7VUEZduv
dBwdnkvhpLI2OZcozt9nBN/s7uJsPerpXaI+Ei0ebyJCRoo9zYgPKjfFujTnQ9skLyPZ2SxT4PTZ
DV9Hmh+EGdyPk/dOEOK2V/TjZewRYYJeAMDAIeACop6+qaLMWAPRKwnvWMECHSCdvtAjuHMMN3qw
xTBdN8oMeTuhuuK41yu4PdquCUOTs3/0Y0o2x36u8hOwukMcYzYibijCO0QziFK4XxdZusr78ZGC
rD8q/auYs3Lv0kldYRP5GOKh32rgO07dAMEm9MKnAQcb2yU8/aYT7nv0StCIhpW0innnULvel1XO
SWalZLrO2CiT8qUlMnvdhc3jaAP5ySvOhtSGZcgBsWLDeaAD0FFZsU4qlOO26h/svlR0I4bnJg1e
HblTXXITywzDLvQCvy3x3KGbfSnSay8ZXyeLcKQpDNdVCHdnbNftPEHyYsM9gD5dEaXkuwOZQPjF
xpL1tkeBdUZA9iSrxvIzksvoRPdrS2MQc5OQQI8FGNGrA4W3yA/ckfUesAny60xr5alxL7FUmC5R
36wMNV+LpMXfgfeQhr0etNnduIFObMdY3bGBctYtDBrTyD/0nq4k/b/H1s14NQCWUdPLoxkUT0mv
hpVw2zs3vg11Cww4CK11KcH6d+H33o4LP8i25pRtekJyGiNuV7lh/tDA37FdhqM1dKjms/mgGmQp
xLv4tCH8EKe2z0LtCw2V4MpewjzSKobrZr02LcxeZY1AE1WX0UYRk0/J407BwFrbRHGulNd3exT3
JSbuPLqNJ42C0IQxdoo6Tk5mqK32vczHnf6W8naADms+iiFOInciRcOLGRYIVahMYlK6jHMU42gO
I1k3w+MwZTtB4Q6uSgfAgt1uxF5u3Rid6bsqvK09gvASeYTHQvXFdn/gm2sRk7vF0crtgpjwXu3Q
26W6foM0+6Gqind72A8G21CtVZdK/tGNioB8AqASQzufzRmQd01R/Twjs0Ixld5YtTetWJ502yYf
rkJVBGswLCcgiMUWKk5NABifqDxmw4cy7tsBAoUVIT9fkiAwEU4PZeN9TUbNXTt5H+26btxS4THu
52kIVgkd4ZUNMvI+RS5NT84lPQrVXdai2h6ebFEtcWoa2edSrkh3hbTRYsBj38buPc++eGOwca2V
w4Tmu3X1QMGhBzWKWU06RnOauvQVeVaxr/X6Rx2q8mAzqVs5AQjNPJP6TpXS6L1oX7ljsktdNhNZ
Qb+8eqlJp/fqVR/oD9aCXGtFgUJ03Dcag1zXubveYqK07fjqsbbjc1Omt1OeXOuL+MTOo5fWcavN
TH/UGoQ4dlF8aJSGiBwSgmZ/KL1NV5dFQkOK4Ai2bsStuSkDIJbePDZ+/NhvzKTEM1654bmoEWPj
yPJjjbmIrWkj2PcEJE2J6kaHAjBpazO6xZ50Q8X7bOXIRnsr7jfBKOnfTsBtPOuq5UImcjM8TBgQ
rEDAG6+j1zQayJ6osMPG3t5TyL0MMkdK0MZEze6oCK2IgfRDEy/C+9gMYkegoK7OfQ5B3a4U07Et
iIduiRjLyT8W4RqiOAa/bRznpNSxdxz68ETt6jk1SXeuhfd1rmEDqfu6qZiER3rrxnRdYJvww4HI
66DwvCcrZRHXMxUjjFo7bILavj9RoMaofARwje2ReJJVJMt2STipVxr5tVuMqmzmDLInnMbUSCek
RebmL0ZLcTJrNX0dwYRd4bTFIkRzcTciYBxJXsja0vlR6HubmvjKG5rqdrADur0sG9dxipC87qfG
zzVbv7ISBz7Rk6uxIcp1xlf0zkNC/VU41YQ2fWt07keScJjCjlHFOo9qegwL01sJ5LRxr//Q4wCd
b9xSwkyCY1CQx5yP4tyRdMWFdt+p4Acpg89ajgtjTP0mse5RutU+4h9nFWfGx2wJqDqtxIfPksOq
vy8I57GrQQZlY7kRsPIGixj5kGVs34HUadOk9D1zujd6M1/Tt/ZjJqchzr95LvLyTMbDriKhNW2r
U+nEzzBKqT4t+h2qHfd1Cbmx5vM3SHHofoeafDWz7L3WH2sPiLMxfAiX5boblAOrIJIxdfHgTNYt
IcaPSW7uesOOVm7MMYiWymQo8v1gPoUE661kjs5eIBFYJTVQkgQAaEc5iCA/uZl6b6tgH6eh8d1L
wVbhu3LWODNBNGuc+anp4o3kBQMHNFe0hKDnJQ4bY6nDNNk5t6sveVb4IFExp4Xuc3ejuvjF0Qhx
l5n7MI/JN5PwnyFw9l52VuF0A3ogPkSvll2fyU1A7u2ce1W6hwSVGrqDQ4ZsEqVNTucHh2IR8ObD
4IcTtPe13u5LxdKqbAK8mFWUH/NMv3Y6u18UGcBUmKqPol14B6K/gn7dsfaurgwcc8e0st9EFuXX
HMx1Z2d3fT7Uj4H01E63GFwtGgTebeHUwRGmzHLijBMvoSH+a74oojmvR2QJdHJLfZdGL01I8qQ0
e1yznpEeAUGgFOjueodsRTSd65FjvIobVlgqdg5Z6j4GJruAKCHwpmHf4TWsqrjGyGzsr4dg2PbZ
tO+8/EQKZ7xcaMiQBxSP+c5Z9grGQPnOldO7GdqszxlirIhdlhuOrNlD/ZsIIw5bzsWQ2fTiR0RJ
qUOOnVETNh5Adc4drV/lmnysAs3dUUZdByH0xryFmsJF81RKo9iZZXs2A1A+xNv7VCVQEi6LP074
Zo0AiHlwcLb10CZ+r0iwi+0jnX/sIV36rcRJ5gu7v4mazmOijenZ9dEeKofH4qrz+JoYXfngiTCA
RkUsnShFP6ZelfiisgB9VN6JVep39wygBea2udan6m2Mvlx+Nx/5vcs30VfYgdHckGD+bQ7ql6Ec
TkCjv4Xgfn1bMYU7wX3WsD28/E2fUV1bfjfHqezj0WBuq2xfkQ541ukSAOXTj9VgvaviPqOhdleL
gOKolEeIMRgJo8V3M51Ei86Btqy+sUX6zYrNblVM8NyjvhHbdqDq27UDzmW2BEEVtvfdYiXWJ7kJ
dJPgFxfy0ghpLlOIGrTuus7JP8GTm3Hw5iezcN27AR9dTkjZTjfq/8XdeW3HbWXr+lX6BeCBHG4R
KrOYKVI3GAwScs54+v2tkn1aYrvt43Fu9jg3kl0Uq1DAWnPN8Acei/SqS8V4vUqGrwrjo3qUmV/A
ac3y5YrZc9CMFW/Vl6i8kNnSY3qnXmjcfsnfLvXmYFtIbnCQOer3/3PfmaA8TTHqsb0S75ZelveW
zpoZh7YPWqWMXcsBsd0C1qa7duiW5lQjeUUduh3iYT4vxoEO67pPh+puLr1psdsr5KJpszknI29R
XaJ0T8uCcoexgacvanVoLXXfDuyTRQmtTd5AwjDA2fnLpC3naoJ2HTsIaK0mZsoIrVvK3LNLomfa
2eHBMk/GGko0CJbRMwWNbiVg1rK9dxJuTrTcgpsZnDAoqb403dznbYr0GPYvcZ6+Jd3M7o3vcloW
leM8QOqCVNN9TOmH0k9mUIvWyaiq18Zkfa0KlgzFW+cv1ilmTLYw4vc4t0evllk6HQ1KL5zkwmtM
mOkrYuNSj5BG4rgjt7qI2OriPtvMtdyswXu841n4MTJ5WKDq/EsrqOz4mhTtQQvZFQj/PORUH7Rd
MBuk86BPpea2Edek2CZ/MB6Cb4k8y1M5vIZKG0NeHm7QGJJdygONsyp8MAZxcosIkSr8n0q/VraN
DfdscEXTIk1MEOpuG0IUEVsIe3E8h7r8zerMvcq8SQio7JOS0DRgPOlFC1+DFEgrkJkU30vca5t/
i/vRuwTKe2obB/I93RO70EdcceP3eK4gOAALtdBAk9OhAwukn5cVdGBsGfui3OdLinBl4YnFKdal
rPJN+6i/SbNdGZUbERDRez9HWbppqmTdRCFFBgMlF5+a1DVGOkvircKov5IK9pgs46lBgvPjcsLV
pAwRUYn2Tj1KQSGSJCIsDYvSkxZ79vN+1L3B0NzZogpLdbpDtQgILQMXZn9FW6beOBCyhyJ/WyyJ
M6dbdxhOCaIXB06MeLUUEQuBZBZKZV3ujaQR6lT9uUkLC3V5Yu7lcejimgH96oP2CpgmvTyIpjMf
lEnyTPQ+GkBHXqXkGhR4esyW9XxpmaUFb3e5v4vomK2TTuNKx5WzH86zGNPnEVKmxUHP9KBMvzhN
9qqt7W2ezEhrmuq6E91kH/1XKzAmvJjQi8CE0CZbkbPRhDXWjcEqLSdrZhGbc7tukLt8KBbWmgiQ
l8DNaISUbHxnekFEmNFWGTfi8V+OgNnsGw55AylLrhRkCSeY3d2Qju4AlVr0+aPFl/CkPugdhVEl
pyEE7azxGR5GO8J5x7lMX1JsE3irG6NqMb1BHZDIijPyviHUIgkzdj6QtQc5HF/runvMas6hnxrA
vyNXfkaqaPR6f8KBioaqpgBWsYDDyKKFK37+U0PVbK2ujkLd2Eg6q2ZJd9OAIGK2InONBw59v7J/
T1hwQA7OccruujQN85oRE1cmYcVFv+dZBAGxyXQn/0CqtFpQU25uGNnvGxZhMrAqazzViIlOzRhw
YufjOCToNXdq6P71V/oV2fr7N0L5jRGRaoItERoDP30jHXSx0xuIEIuecDEV5O90xozkrbeUbTUP
z8xduQTV+hsOzkWK/9+Q2h8frBooaRNcZAXZ2F8/GD5pslAEcSuxx63CiJCAHDxt4D6VAqk3z7hR
X6II5OUzKI2HbBhQjlyTN4BMFPzOi0b6sMhHM+meYrhmg1p800VyM7CbY2bTdlv5ADj2wK/eRM6w
NBwylXn+6xuoAYP6jzVhKTrwW3BV9No/fREt1WU5Zlq+mQAXULmbZxH/JlyEOykw7fStHttr1vy+
Sdi+VkYIw53ozVwSGnukHjrRAa3Bc0db15rbTVqdRYiHVncGiccBwqpflPfV4Mxk0OlaC7+g/ZEI
of1PSOL9Os2+XzC4FrdPPMuYrXn5pv9oAPTns51fxj//30HvFIFX++/gu/Pr0A4/T4gu//7HiEgx
zd8c6GWGZtOx/XlCdPmJzE+w/TBM5NT/DbyT5N8M2E+IqpkXWSFmTOza36F34oeGjoIBWm4yykN0
bJV/MiWyPpFkUC5iNi9rCjENaDt//7oPASxp1USX6aZ/1nO/GskPFBXeI7s/R2cXYndlAzRp7xXa
jVGG32f8ZAFIgzCmoBejtKjXzpJnlYBY6HNXxbQz0QSo42hrqRmWPuUGx5g9uPmt3W2AVWHcEB1A
9+2rPNwktnoGBXiXPSqgBcZ5IfDH1xAONw3WfoIVGFM7SfoGVNS0AEeS6wD/GpRrUK/R6y8wNUmF
x1NeFV9DubxTIuWm0Gh99zZZpUbPinoIIXpb7/f2QtvjvVnWuzBq3geJXnxYFDforCnW0Rj055l2
4z/fMv9tZvq/cCCq6oT//77S7/t/PSXlO3jVf72WH//q42//2rbfytePpPzW/bwDLu/z+5DUVH5D
z4WVDoYUXbELwvQH9lTiR7oJg5blZ4Khkx3ml38MSbXfkCBjcZrmhV4j9F5+3wGK+psBIAYQNuFW
4df/EfgUINCn+A2tnBmsAiOU1a+gBvbrBkiciXRWAVdXjcUpUXofVZhtZsAIXcwtZrkwMpz9SK0w
qSOCe4CXDFCXKghSfdsO9l4kjskkOAeFJyZxWVyexK9arbHVOu0WOeqtOpXu0lv7ln5FrN2JX1MB
BYk5JrnMrfiVFb2XMqQpnWdvmWncjjEZ4KQmO7W9Qb7llOCrKZMSFLNxi6H2GcDOrchXDSRcBpSM
w2UnroIBpQ+ht7CKkzEbW5B0D2qMzgQXyaxzVosdTbFT0xUncX32mr6JM7cc9CejOVwKJNFbmMXo
kGw/rM39tELY61p0e8xtZWtbp04Y9PC+FsU+gMdbZ6FPzp29FR8oyeotyqgnMfWMO/UWJto2m64h
vN0hHLXFOvs0O/E24j3EG4qZbGz1vriosoR56dATAok0owYjrkbc0DGh+ud34Wk+z5Z+Fhe/AKrl
SN6aBlWmwXCFZ0dn3aVB7M029YuUMkqKdiD8llC7bSJjL/IyE5lT8Cu3OZ/eWtemmp3MVDwi8mam
nGcbkX6YS1hqneF87eulgAuYYxszIIM+7Uvsa0UdYpnaudS5w4q5Fz9HKnEb2bsKGdSEdlptS1t1
1G4LkdEsGgIv7XPbKrfmOPh6ZmwxTBQ1Z9VxQYOxVXTe3da3AGzP4m8QBeckfVRMsm3nWqSEdjrC
Df1G9+WMiss5HHhESvys1MW2qjHP4stbo7kXwgS0yrdMfwzoR2qen6iTr2f9TMcUuc3Q74xv4heg
JG7VeBtnha/xfBYF9V1WqNz++CqlUpxQuLoVDTjx1cVvg5v0GwSfa1YAGnRb8boSW/uhzt+aNf5O
gumvnRIUi7GPNH1LE+mczMn3XNyaEUQKq/ny5bLqJPKjhQcv7ol4D7HaklnfwnU6i8tby5FOWxjI
xP4JMURyOI1bJ/ae2J/jMEEBLn7U77STxBNpZedBY6+Ke1kvUtBPyK+1JYP47IR+D2r/SN4ifC9x
fzGRPYndZ1bWeRkAwtXgKdmcfVScgCrSLB58cQmVZAcmm2RmATEE2fcJhFA2/SpMhpF5vkvkO/F5
4j1FbBCV5sTXihzpdVHY9OIW0YdBEKJUt3BKj+LGJCE4O7X3fwrENz/y5p8rE/VzFkoUg8xLrETo
CKzd58pkaMEKgyTIgC2Wp0JB4ASuh7jJokQTVx4rVOhMgy9VudiZKM+c8Bc2NaJEq6M/bgG1GoK6
a59hDOxpwmw5eLcuGjgnZ9bOdkHA4in99YUL5tzPZcDn6/6UPdcMs9U147rVvHkW2zOi9E5m6fWv
P+aTAhSIO3F/dE1TdMdCU+RS2f1U50zIpozArzOQiuotyL3EagIRjRGK2OAn0St9MAOHFUtdPH9x
xwp2uJoS9IgCJqbmdW+c+9I5o156m6Xa+bqpi1NLkl8v9NZXXE+o6yR4mTZUKC0/6VmEaaTmRfJ4
3xXt82QSL3FMXfPhOS/CB/HPRYBdS2sv1mlvhK92ZVy212g2z6rEOjWjN7qM58zZJ3127NP2WZ0Q
XVn1jSNAMR0x749tJK4b9Ys3M7fokOvb3qHjVjEv07fIkSSjt0zqvYhFGTbjIl7k4qTCfhLpLh+9
vJMIdwpFkgg5KibLIH6yN4E2mWP9tlakm0bfyrV+lrngpFS8RIn/ZjX8qmj3n0/p02qoNDool1Us
bq24PyA2XRFlG/Z0pRrnWDf+phD9s41jsMgtJHhNdPQ+F8B2iRZShcmeOM/FcSOKLxHlGmrwv16E
+p9+Fo1hcLv0fIEj/5pqtGndap2ppn5FhBUH+R85QpT9qHXFUhNHmzi+RahB5RC9MSZpd+LqxCEp
Dkzy+HNKIBwm/VYcQ3OD3IbDiM84iwvvqADF/UrZrDF2l+IYalim4j5ezoTV2tvsAnQJLAS6GC+g
Q66dhXJfKcJp5TzgFOaPLOGE4zTkNP/r+3ApiT9vesMBM2fZpH22KmqSnzajIksR1hFK6nd42ljW
K30mvwjZSJzkTOE84AKmbGzFxUqRyZy6PC0shL++ij97GEIwnM6HolC7f8r7FG1otH4wUl9UzGKt
iZNfHEfQ/v5mWSu/ii78WNdAaeAw4KBGt//TZ2WajH6QLKe+KltnkfWFbbPtd7oy4PgDrpMtKvTv
xA5emJn/9Rf9VOL9+HSqUHQVwaFzy0UP6KfbnSljasYVy27F5twtSqIUH4go/F78DSXdm7ryPrf7
QJskMC7FqVLaZ7HaRNqYNiUixqxHDhZxTF66uqTEEHZ3cw8Hg/Ua0bOyCF2GWp3QHD+BA74VB4hG
H0yEp5WogidcIJajCPLiM9aJFI4QF5v0deiRPM+xtk1LZMSvLiHLICFIpQeRFYlOvaNYD7XKthTq
SyHpnF09U/1tosQV8SrexFLzIHyxxGeJdFGrwmCWWcMcblJ6s2DoOOqHnGUm1tTMw/7r26yIh/hp
VZs2oE4odkDVNIEG/eU2S6XUOwWRRBQSqpJu4Zl5IQpyGQ0e1pe4TBHn24jTtg/EzhXpQ8K1/vWV
fNIlvjxwrsQGkGqxWAGi/nolMMAAWShm6jelU7gqqID+GtjIwYkXOGFMhWkPkQGILScuSFxcFpJD
koyKwIH5EaN0/SwSJpEUaVylSGaQxsUsOPqb+2b9yW0jJmo6XQ2LIcOnoCiRbDQOYnM+1C7faVeK
pQeRfDMLDvLyb/KAC0H314fEHkRhAX0mEfE/27Rlca7HVkjoqciBeVq3UW0cOgDaToWkN+cexV/J
3Kcz9FvxZCCfnET/VtRWqOHg5wh1i1wwc85rwcxRza8lSQsE0FTE2zo3bvOx99e1dPUGfkHZPUMr
89WIkVB5ErMZkVzl8uxpPfLqZNIi+RL1CZCPZ7FeQ6U8CTitQXrqyBqKZdRgKCA7nbmNNW0j7MSy
XhEWWHuMFzilI/tvepp/soDEiQjFDbSXo8ufRWKqySyZHnKXLnXkAigxLdxsDbKJoTvptpMQnUXm
zpmRsBmLKRFtzmdJs1xM0E9iStRQ5P4olKRAfJ+ukILLc+3r579e7/+ZNaD6ipaTzskK1+WzOgP2
K3Nu47JH/kpBErXPSesETBIxxTX2l0pAijaXj/xHvdD/u0bn/0vH9H9li4hz9L+3iB7bIRpel1+b
QfzG780gQ/tNxj9SJTzSdMQenc3+ezPIsKEbG7JOAMD9FTQ9p9TvzSBJk38jS2BOAKnKoNUu2lR/
9EM14zcsSQyePrualuk/A82ruvXraoLPzNsbnNPQUHTD+o/BRFtP6qAVNZZara5t9KQB2xDf69AR
r//9Rz3I/dlS7i6vrEhGAmkWL0XNj5cur+Pj01234uU6vP33715etnIQ6nX54+Wq7xa4Vj+/dPlH
l98xAaCdkQn691te/gsnyuGsTZ9f7lXESzXzGti4m6AvPEXNI53m4qgtxZNu1adIzaZnYg0TVMki
cDlgfy19epB1REJa+DDHSg6HQIM0irKWha1dq2i7QbbvS1AyoDg4nhnmQ+WsHsEAJPsl7a76oXPO
5Ne7Ef2BQ2otQI5l4Ft2L28SJWqvTUGRdpLurDBbRB4kPwiuG4wlcz/mIKOtZMIVRYkLbPZUZcdE
+E3NQQwkcbqTUmPYYZWRMBkf91Mfncy4Vr1mTlYgLUikTe2qbKy0PUDvaoPLQNUx0u96ZDtBXrXj
qbWjYtPZ9IzLNF+PaUjBhbjhvtYGwHNSF+JGNrQAnevHrrNlKFeL5ulofHnYzUfYSzkxXhaAtWcu
bLMa1lGTzNolmiOS1fhOVEZMeKR9u8ZxMOeweZoQbfysR9GzhTueQDtw8exzK0M9osuAtAdecCsQ
m9xxjqjYPPexfMM0bPFz5qrBoM10PPBhHJlq+ihX00v5jjWgeUwBdh8X3Gn20Dr8gRHnAWpAEyBO
AMAXZudOb03dN/BnXPO9ZaiPqC6f8ClQuZx0L4WVCiTvK6AT+bCAI2asbWz0FoDsiuWt2yK5csO4
+xHmpeXzxjb0h1kHKBiDQEfkW1LqaxQ9fKOV57uxNR70crDAfsvjrq7D2IscMMTJuuAnl64PjTke
BtUpghiHVxcS/7ZHR2fDuGT2xnjNdmHBsB2dC6lWcFnkpgX9EpVPUwc6bk3RTC6MGr9SZiX3nSwl
R9DjV0wVtrOU5fjeodKs1Tru7GXrLWbkbHsL82LKDsRLMEA+d/Ii31vSZlQlHDRjvREw8uVBjkpD
8AojrgT/ko7ktTfR4EuVYfalKUTNqJQnz2hs87Zb97lRpLdDXQN+nKtqs0xDf0DLDh/eXtHvgI0t
cOLkEX+WdfYQKyWzTxCNxEz0JgEOiKv46hVO/jVd2vgQDrPkppHWbjSrsYJWBy3cjjTHkkyrdzND
ayin2nA24J72w1PRDfe9VjyM6Py6WsvzaAvpvkQFeRcjAOMaWYEh1Ni+ZaTTV7Ek9Fi3NP8emkJb
3T5xtP3KE3A13do6XT8hdVuy7KJmdNG943yn+nvpQfdDYNPUwOolHWSCrD44XIiBdvSXqQcmP3YO
sE1IkS4mENnTPI31MalNSH6xdI6LqLkB79IcShkj7kqK8uuhNe+QR3XOrRNTrwJM7ZkBuCgj9aAE
DW0/5c1pRY9hq0lCGMeSHhtsON0kkmltOvZ3aJJib6meM/aaC2fRnFQXRakQpPV8sCpl2o3LMW2G
qwU3wfs5e+xA7Z7llf4rG/RjUuLucU6IDTpNC62Jj3YoHcGM1u9IXL4tU2YgYistV1B6by3DSM7J
2nYBeC4owN/ScoWZLS31vTRkyVYHeXtourzca3n4HQcE1ZWaYrzqBpav0w+HdZ43tpGD8AOn5Emd
ddNnxfchT2mygp+EFdjuzCHheZnIq1uTVB1HFEqX0ObpdcpVRSp2s2BgUsOeduNkrPbpQlk1A/di
Dr6gcYPooIXZCO81QUINH6Ebxy9GUpNwDUaF0MUsKC6ZuYXWK2/WvHtoZa04xMU4HaCsyvvazrZj
swz7ecrUjRqm1k3SrrY3og8/QIIxF+xmQLvT0+99paZhCkZ1FyG1MRfZurdyOsD51D3ECFj4+uLY
nhVvHButDl1xQEDJ4UZtrPuxF29RJGag10Cy1tFWPCeeFX+VZbgPUXzCBi/dFdWyZ4x0kEuVLkVo
PyKb2mwl8A1Wk3R7c5ax0zWxhFiK3lN7yYFSr4RdoGv07iXcgI6Q+Ifj5b+WdniPzKLYJNg8cVAI
aqWNmp6EJnS8T9G5OU9LphzRZfK1ajFYeCmy6aS0cW5d2yyRgwUivmtS+PPUiANk8YMRb0MLfz6I
pKBwiaCekRmKF49J6aea/GQNs3ovU0ToRvOdW51dA4EptwwgM+r6bZUm1ZXa6+9IgGfbeJ40ppud
ubOquQuYcmRehwriiWmkAWXXNII6vG6T5CCZQH1NtWX+PxPn2LbZTGsd9lHyokvVI8xXP5EhR7GA
bxFhkj0TMM/W1mTfAseOy7JZBtCW891UM84cY231a7nM3QoXMb27mpig7pK6vO97yq12mj7CTP7W
Zebw0FFWi2hZDFmQKvCB8HUB/yvDTGfXRiPhAqoHchLPOnaFm6hVj9Qhk7/U/ME9u+tHD9yY5hXT
CmccMYpNOKAbZDTKQSv6vaoMXC2AtbWuGj8hwXABeNmbicRjXEccPIy2dxdo/rIi7Rm3xHJjHWIs
Vnzkc7e63NpfGonMAaXRdw3dN4IRcvMy0EO1Ny03KaEz9yiRRWUDjT59b8lvEjxAN1Abcs9KTfyV
DXkbmet4PSr9AVvhoxzGRyeTFb+e7C/mta3rj5ItAa3kMMsi7CkV3A/HNJx3ZZMnu0IdZ/hqc0Ex
KKoxyCiyCosKWQRGT0VgV/Lq1kYRuasqyv6cmbXqSPcAb74rSKVvdaRuiIA90y59H2ZPaTbVXxq5
673Kbs9Q2PMd4Gk0J5J5I+Af+wXI8lyzzTt7fWZvYAYveYk1R4HZ1wziIix0a3PwxnzFSN6sj2mU
nUbVLvxVWbFGHYn0cDDLookZ3xcwyU1na1jy5OofkDW/tBogQ8eQxp1S0ZRQoR83NpV3bMn0WUbU
Mseg7WccSAGRq7U/GHx+a1ZIwjm00G0U8KsB3k9cb+OoG30rwX8QWp+Pf8SN2WqGHxeaBhGMrKQt
XtNVgXfdZzCqsXaKFTWwE21fylK5mVUF+4zsBfn4p9YYH3WuuJv00V2i8Tjl43N7LemdgtT9Ym0G
EIgj6NC+zzfqGiku5z+jfjl7yJv1qxwbbwDbgVj2CnqFU3eqLDXfWabxbiSIwiRp609YH4NitN8S
eIvAcPrH1VlKPlE9gEKDiZre4jaJQ/Y3pxlOU1vfrhImONmgEt9U/c40a5x1jPBYmjrMOsOWvHjR
2TnzYR5Vd8Jita+n5WjmEawhwGoyAtT+mlRfpdV50mukesdNRaY3Yq6Jeqw9upWkB7mdfSvKQhUT
vdexrHbYGaLoJQtZr6h5G3swRnH2AQUz8fHfRkaZw8Mt7Rg9BpQ6Ia92N/D7kUmf5nd1eJmK7iW2
Unh5JKJdpd3bY/QgD9W3AfcDb5H1A2IENfzO7DbulHPajqOHSZE3WCDhJYgCWv0E79zxY03f2fG4
owOG4gw2AaSb4U3LipPAa7iT1OL9pAxXKGC8R2j5eBFMO3+FdTR06DqmdnmfYqLqwyk8KokMJBKs
qQ05sx2mcjclB30YIZ3CEIITOwgpgBoh96RFZybu6/dC1zwki+6YSYFVbeZ9N+D0UOB87sZLBJ/J
eZaZ47rjOCEmkeCPW9b3BG9bjB0xMcKs01oQOoEQu858Xq3oGB4q6DbKmT+DGBmrV2bBpWcB4iOF
wChT0QtOdwf+A37vqA8nXtgDW+6M4QoOxzvSVbAmOkAqCSoHLn4wwxSgrwqBT0D72yTO3WQOW3Rw
15clzaDmlPCsFlVtD9aAbe4iOfcQ9RfEDQzhsqv1fomQ4ZMN5BcjlRsTQA3vbTqHHm+aAKkfMNOD
xNB2VNGCWsrrORzu2sSxXQitJPaOLJ8aGU9XJr1rqT4WhbYd8GBy62bdroKtAElH89aK8xsdnKVP
vul58hIW/e0cwqmRDXyx8bk7t2o/PMQqxCKp9/BWKPwekkLc2mfmXXyr6iK64hqzws5GsHCbj+cY
3YOqjWJvsjM5wOyYVG0+ddb0YmUGbBIUm/0Rjw04adTVk0mvjUTKS6tpOJaY8IDrETZB8wzz00Ky
33I2TZ7d9QVK2jP6HH4eLd4ABNgz9eVbWmgDNnDZA/5oOpZzyMKXHTzOVkZ5XUkUF5GJYFzQloVA
WFPfMXxLJk+YB7G6gEJrufq1XBPTU2qoERgBQEafJ1+dlypImgwe0XcJcXLPlLDGMQrJg9nFuL1D
pcdqJs8pVgVbheIVMHjhR3Zxjr8njBr8RNIyz156LAijlzgDmNguMMgi48a2ca2NeFh0bVFSxlyA
EA5XRnbXJFu9dFbzGxNGbD8SpQrztdAlVlWNr2DRWQuwqX4zJyxJFJQ4XkZuPa3tVxUi3Zroh8J0
no0lBw5u1thUNAdMdd/K5YSnmsYAqfhugPHSloaqIH+AG0bbPDvXS1dxkjn9Jq7ix6jVb4kxWL6T
1wRz+BKlrPAyX1Gkn/2bOJHP5ir5Vj7u6Z+wYu2h8XJ5Yvxkdhhh1CcMRoCghCkAB0hxU6uqAX1n
VKfk+mmIrCGYB2tXxq3uDgYyOe0XrElR+m+6J1kXpIc0ADuR7TQos66dHu1+sdwJyHqUQngFbmZ7
YUdpZess3pJDWDA7VfnYzB1GM0MbbXC8cCtqFzeSORP6VEm8aiYhj1Smn4gTVY35qKZIpPbLIZVV
oiJZIl4hxJSyu3esqfdyszg2EEOdIYTwNCk3ffU1k/NnIJffsF3rfCJQ7E4jPLw2ulG0bvUSHvpR
7etrFHu+qYbyBGnKcucUOaIx6QAVSecVg2JvVTKiylrcLHXYeHo73aYmVmgl+6QtMMxDlxyOcTpe
JUn+1Zyr1xi9uaDLihbySX2NBQ+HRCZ3RTCa9Vsc9ixj/FNdCRaH4RQILzAlS5r1nC84KIbyd/wN
crcxjLu+ja4l8YXsVGRKhtwQ4E/tCnNijswj5GmFmZRz6nst8mm4tKRmYenD8rd8hjomwussgUmo
ieUq1xDNT410h0Bd/IxaL50xewX2ntoImY45QI4VvVCmoC7WW4FlOS9mD8W+qzmurHx+Ntv2Sope
5qg/Qh8ns2/YTPZys+jcMauP9npDyKbs/ujsN8ekAYEw3Qo0qiS8q9/hZrP2pxanw1vsi0Fu9TkM
lry5Azb5iDpVRQ8gxedp3Ri9Uft4lbEENcyxhvnYWjNugu0+VBVk0swI0hg8ijy5WVW88PLmG4Iv
T4hXIvwC/bxK0XfTwn04jKNfDs1urocHDVl3mMUqSrHILIXL9Fa12erPk3OtMeP1FPoAsYPFZV+3
tquv6+K1T0rIC3GXPZXhUgYG3oIeBKG7sUqA0a9n+CYwA6PhKs9qUWWjX784MAyyERlUqc2Bk6+L
G61Q6UsoL4hIvSN9RsajJOSg9OU3fdbfT+3yXttrAh5F28RFlxyGzIYMjG3PNC5fuGd7bVGFWJSa
BvYAw1deENdS3vAYfCo0MhsVcR+sTLZDDbHeyHVIPlVxY2HmgIH2eyfRCW2hZfY4osX6U1vMEDrU
TRKmemCyIMn9UblVZW8GPUOhYmVeNgV2yQgknqrdPCPWFGWVL43NzYLw8AlthFdCyLVcKog/DDcZ
EyIX80AMrVBRyzDizcwFKqGjB9gTfjUvWr7sTtbywcqyDzR4Dkj6zL7VOfu+aDuvN4iYDeVyG6FT
FCp6vmGf1pEao+5BvNScu6yzXhG+zsMatE7eHvkq5CVL926o69EQdKjYST9gcLaunDvnXlVfJiv+
UNJC3Syd5M5Oj55Q5nxoOS6N1MIkw+nyJiMCZWTNFS/QKJWmLfZ6UjDPZBD6PG4LMFXsOk31jG70
FAsVXXMY9uZkTBvcOh7jer2elyENpoKMWGUjVhVyahr9jza0Cj+2MerWoVy3KIG7BhrtILi675x6
gABP8BjfbGfY6zZm0xJuC4p1ivK42pXzilSFfVW2CCeW+LNiQE6uskbIJSSIsBFykCB6wmkESG0J
G1mWdRgwNTilai0/6ije0BxVXJlDa856lP7ScicrH/1s3zgtnbRiQZqNTtvDKLWrbzXjh1rXT9qq
3nexBq9tMh9UyMYF9Go2qfSuIwKp6zEZaupczfLypcm/jio9Dnv8UkGXK2LGbQ0kuSjCI3Ssx8BI
2geb5+MtGunLGGrXjpqec1s9SAt+Z2nzJtWB3Jmg6fPmAc0EXZpfWhXaNcIdzkodIeeSq8vzF3tG
z1qJTbwfo3nLJPaUlggwWmgZI9YHgyVDCIoo2XU39GaemTZ8yzwlR1gAk0r8q5fnaG6wdZLdjD7f
WK8wrKmpqBCMTS+9DJh7teb6mpLwjoShHsyl46RUaDTYQsK9M85UuNJLvORPajy/QF12PDpH2LBZ
er51iN+4MtczCTUHApF4/FhW5m9lIt8nWfK9Ued7XawV9EQJtcTTJbFvcT7bwZS0lZPc6EqgNrSl
7K5S3KGSDGij2fWMcokf6/NTveyWRG42phBgLsbufbD6J9sMN+saP851cs6KfuMUKFRGcp5QNn5I
ZQ7NF8eMVqnfYNXtlNEOJFm/s0Zt3Wd2XbvV7RRnvWcJ/VLmNJjDmt3RTjh5V5hnydLuB8W8iyZU
cSChBElcf8h9NHtoY5b7h4yZjJ/jRSaFxsfSdTC4nBj3LUJzUteyP9qIur724/wK1/RZ5VQraL7W
raPDdwWcumBqBUiW8hpCUKNfp2Y1eDagqbB27oZF/yajhxhU6yG1rV0fUU2NqXpjy9J+UsxAi7UX
i8qM3mQjB3ovATyd2HtMTpB8LG+qTK03Q2p9wdaB5lv25uAlCHVPwuVn6b7VMqkFaR7HVRMV/l3e
Fz7Kpmw/jCamvILbPSxbaVqBiLX62cjsCHhLFCz5qGCPYj7LJbZ8CvKGLqxUdONmG1lQ0wlk0Ghy
ZJEXjs3rxI2itwCHcagszLeVBkXzXA3MqnxL8QxENGKfcZvrztgyqvHXQubyDIp8vKO+FkaunRAA
6t0MzpVQsr1pMXs8Sol9HknD0ELbzcnwPhNUfZxjXwxk+KMShP6pF7Ioy9If1zdLAu+L0uamN5fS
t6P8axQnkaeqzgkxmJvMBlHUjyv6DpD8HKt645zF8O4tLpXrEUmaxpHuukl+zHFgtCPnXGfGjNpt
9mam6n1lMgBTGrQjhulrj+CERR+bOgFhjbZAaqNA9kYyTxa9skT1ExrDJACS35o9jZ26HrwqXXsv
RorwvqnsZyR28cVUYs7J3qKm15wXSVZmtBFsHraKaAl1r6JP6AQ26EUpjkJtKX8rVTrGcr0arrSg
wqEvfbmVQmdnl/G1/p5MVDiLkCuYY/TfapxiTeRA/X6aodDL4Re1VA6ORD6vDixutS/fNNv5H+rO
pKlxpsvCv0gdmoetLdnGBsxMURsFRVEaU8qUlJp+fT+qd/H1F9G96OhVbxwFGChsKTPvvec8567b
aJFRiNdWzc8MSuDuNQ+ZNb2nHvRvEZl3fpd/ub8zyIpn5x2vnBvPKmj2Dv5cnfHbkeVagZxj22Y+
4WATJvm4mA4rgVhDl576sMKpWRDM0NvBRVVb+KP/HuT2uXDgFlfTc+HSvkc9TDjDbKNijrhNqXwm
jaHeqaD/01UiA2QAMPcgiuwnXMwpmdjrx6l4IsL6uuFD4wLtIS7QfuU2cdI3253EjaQVRyHzWmzc
X7/jlVMRfcVZKagW02DQFiChN3R+GCN95qyyoPHn7+AF3BsDq6NvKnM3mnQFakSzlSQbs39iFqZY
AobvWqdDUrT7rUHDLfgm19JApcvGZA59caoVJaDAjUPKo7iEznYG9GnKr0UNanDkjI7CitwWWDvL
Vz15RgLVxgeO0kgPj5tRB0fXFZcW0sfOdamtA8Ct+8lxYjNnL4yirE9y9U0WjEwY9Q3Ek6rgKifq
GW9rCpvkozQN62q6URtMKdekDzWJzy4TwN5YvNgc5rNPlZEsgXtXVku7r4LqJu3QXnsFrfp1ql5n
Znw7k24LU7QWwlTfGWcaKkxfalcfS8C+vHPV0VkG7wnEYoYhGHzEFDYj13xfX8uoP6eKiF9A14cS
DuVhXDh1Tv4T1Il5HzXkVlqNxVSvfIh0Pd72olKXtED4B4IZhZZbxCX1mNOz0q7h+pn5P4fI/2AG
ofbAj2gAOlj1GeXuI1PL3Vp7tA4N546bQB4CBmo3K7Hmx2a1wKwG1W8rc6h2SMWk0zYdgbveKmOt
7il8u32uBBmZABWy1bldM4oQO1UH2q/VjhS6PbrAFD85OejSf8kJnGP2qekLq6bbZF3QCHwyiFQw
/EmD0jgMQ85R1unJcU4GE5cPPedx36gwmXd2TmQpOOhfsowuwnGjJJD+tFsH2MEFLyZH/zaWucV9
WtN1a+bmo+aofXJpohKywZH8zWAighwvmA+AVaCABfJOd+6bXiNySMNdW84klEWGODqjy5WyepCX
4BB3gMReHblgaDDoy1YNGr8aIgwpF9QaKxV1Dzfl4C8t+XgRsMstonhaZ+sKvCOMU00SnqcegEZK
chanUjEJZZYXzeZ3EfBWRB7jTQ42sFgN+46sIRv/eOMcqCuYi7bmIUrbL92ZVzBtpFegTAfI3U2s
y4gsK/0jKMJyD9EwYcCKfaTr6EdiXHTtwNtX9jw+dE1/yav3ofGdtzA9FySXHOstmEopCyrLEu1c
hylWWk0fyqa9apI5yJ+5PmFb+WLKfbIdwj6YmZ8qknXBYpJ1GpbWzh7MXxtEM6zVxCDWSgHT0Eks
Heuj7aaIuPQzNGxFT/U1b8bnGiP2sWrKx2kqw6cF2WJMJ1QDFHozpmY6Q2b9QTwPjD3xE1DcdGPn
JUKrtHRYnpzY6A+RM6ftXiprjCs6tkQ7G3WM/APcVA7YhtIZob/lfpVjMCT0n/xQn5QWDVU/TPoW
VhATC/TbxHIwUZ9p4gxVz5JrVjC48PaWQRXnvXPQTSOTsatr0tbFBzc1qAJRQpJeL5XBuMO5rE27
XLqRkNQmKx7nMfxFhUyGXDgV+9X1+7ORz0S/iGjj/ZlfIQxjSphSnxgu0mvqfX2qFMVyFCh2oMiI
Hc9Fuc9tMY+ozNaVJHbfYsY+Zkt+soKh2qUDk2FHr+YZgA1vkuOKK9jf9c7AesO5ltTYGtDc1Fkx
kuvisQG6Q8PEfNBgrZ/UOr47eXlUKyho3btZLGdmFN2S0jEZOxoABOKVKSGyTB0MIeFF2u4ah9Vs
JZRapKn43wN2hxu0EpEF/WYAd75LU+LOHIJ/64G1rZ3a/LCYEiSeizS2ReM2mRz1ol5D0EdFpurg
YvNWVoIo1wKtXJyrsaTaTdkh26W4s+mwggiaWb7XldZrwQw1OAHmIvhCNuLe1DANXEk3w8jbOwPw
+pfpwRbz3ZuhHe98N/92AeRn/iv1Mi9ehFN+CQdaISltKfbrOqGnelReeW+VzmtZGWcRrG+UN0ng
28MNx4+XMGOXA5n12Vu4u2eHqRBOjzSKSBVGFsNZHvTAxIG0EJ9GyWUzoFhp9Hxt7bC9s5YXmFW/
hgwgJpzmCJTW/LSU7mtkF78KkHkM+cFCVLAJC4YkBAZUL56z4LW3W4QB2VPVkPmj3ghpAC5XvFC7
8nQZ7jTFwW6dwSBKLW+Rc8SLcF/FiFXLcCeuNdc6tF0xMNueACVyHYZOca9bJ/bAnC1ggIY1J2po
unaQyemfgpNsXQSaHm0RFVjcUcvelvpuqEcX9CdYn6AZD3lYX1wTFY4vyhdvmZcDiRTdzjGzuKwK
Y9dYTvciZw0IEGnknk1wBrsx/DL0dtAXrmRD/5PmgkVS+RYxBkzgiACKDo4ZbpoRwCRza+q4U951
RgG0M5d0TErebaQ6EfMMI9ovupkeYPuDudskI6I9O0XwOg/Gt7Hd+znjhl1nRCd/DpojZRDACvPG
X4PpTdrqOo5PGrClruQ+sAZo+xqNUF4LO5EGGCNmTRfXXt+G0HpTU3fNoBjrpiAfs23y2HQRJhlm
/xDZ7L1laV9ZlNZTVoHOaav5UDgVo6aiwcHnRF+gQ6ZE0+QHWj0758h3q10wQpeQtZw5QXAM5kWN
ydxGgrp5ENGnzn7W3496Lvbb1TjPCHv+5q3TfKrYC6kzs/TqMRDEt4ewwhnoztYgfXbVSk0qyipj
Etxeg6H7sbbqB91WKpTtnNy20WU19CUtm/TqZDAXfKi26F3Few5f50sVxeOKQElNc3RpjNS4KcTy
k1b8ri9Uel5sp9gjHGNQnDaE9NKxwRA8gpb3CTq6zd3cvS0G+0QyE4cNRAIbp2wfFNhSen8sON/4
8jmK6Pf2YfCToXN6SIWXfXTVeGdsG3LVMEsLW3LAW0iA9y77TC4rxp1aq7vKgj7UtK06GMvZDVL/
eRtJOZtmb1YGMxD69DPH/hai6t20Emjjl+Gn7Bg2WaBCL20p7oYhKF9ZgLMcIJ8oxbvhlFzMcx4m
Qd+KR6D5H2WI2qua8/cJXwNosVkC6OqK987rnyIL9F0P1eBnT6+69O2joiS9eCDfhFn5z2jJy2St
l3ejmh0ob9nn4HDb+ViKnnPy5JnaCwFtTHnHArLNxZghN5HPszekbi7R9sDIsrn8/VCQQrQjPANk
R9Pld7V02bxF2cQuui9cc1pNhxFcXixHV5+QpbG2bwTEUK0IxTqElxQxYXf6+8lpnnNafHZ+53sc
6fqogjq+PTsygjXmrB/G/3qe3p7sdFNs2Xq5+/v5vw+1ZfR074lBWquJOypYnv8+iIGx0to+u36z
PitjYD/1quIEK3h99vLGZhbIG/P3q6vrzsfGMIxdmvd/pMfpLeiqhyAbzW9fICjpJxQOmXuywqag
acOgzxuKBfh2PYP/yprf89i/lYObf65D3qLWk8UPl0kAMN+2fS1KRlIBXuUnip8i8XJXPIgaU7ph
B9HdkuXRUbhsOX23LDeyCFP6ieZwsYkCYwpU3Ru6KS82pODL33/9fZhkkZ5GBSF5++K/Pv/fPdev
yGZjkYa64lQR65AOsItW4VsxNVeD1O5HOLbDmzXts+2zljXKh157z3+fM41cSwslF/unE7yFo1kd
4cL6wLR4bml1cPD6ZqK9y1eNfGvEF6O4//tVZcKdbBk2CvJ5ntF6/PNNk6Xdu9nNaaqTXvumYMbg
+quRZmw/smL4wpba6+PfDy3XyegcAqz6+yES+YcGXd5DVQbuG7Ka7deiHlofzNrHu8zPGytXX9Dx
FP/8jynIuiOiT6Zy21cDB7Ks8Lz2n/9xi9px509heDc48/iPOfJ/Jdb+v8iw/w1v8f/Jzr952f9n
rfZPGIKfv6bvfxNrb9/yj1jbQavt+eyrdOwch+wKTE3/aLVt7z+wmG30CTvCoR8G+EtYMbZkKMNC
jm2GeIzciAeLgKh/SbVt+z9cEuWcKPSRqYK8+F859x0YGv9mHQkthzhGi5MW1QoIG34qX/8vxqY2
almcFJ1QN+3Rw7hSk0BYFffAzjbW9GmBAnjB9LngzSUBoJ8BEi6pRlKcLpIgCCzJUaWSsBv0NbWB
GDNbU1e7lUB2MdJfU12k+Bn692Hs1Ckcx5Z5HrytoDxA937u/Tnbl6lA9VnW72JgTuWQfZF4KD3j
dChvSg8KmLnS/kqLp3C0rJh+Uc1qjeV8BRcU6R4KK30lyFIMpwlC9p3eT4Zam4kT8pmRhugky1fU
hAQlNwDoItiZ2KsYaNnEKVyrVdy6nqBjkIudRApGp7UOksWW701tbrrI7ks79qskludG+9omaRN3
uFfCbBNwtPNU2PcyINrdRlvIceKy6rqOtZ7Z3kQ8izTDGa9ITSnm+aPsi9cAk6qgBZt+KmMpf0aA
A2lX7zqgG4t9HrpqOcq+H88uXNfMmrsTwzd2oFC8kvYyx21TuReK6j8To7eftqW2//bYE6hMqFy7
sQbMkQw6Z0So6JGFsp/jLl28Zw81G5uZVT65oaqQFxgwfSuOnjPhOgd77tTFa0zkIqZ51Bxn7ypc
CMxXzG8Cm5bzaonvrC0lTxf6ZJMyc6sd0uuHhpoWKtirIgb4qIZgOOoQjlkQgAqcevnd2pMJtmGt
k2YKy5tUcWWJzkDnlC3Zc2SRyleAKn521vy2V7itCl87mNaoFtNBBq901W4c3f1Sbanel5oZHsFj
S2JucPVQO4nAMEabm1YfJdVPpuDvAUQmEvz6gGwiluauein65kdOXZhUxGgRnty/eybdvsaq6cYR
NBYUH1lrWM9LVgiqr54YCndVoHNxlToT5UxUP2Zud7Hd2kxG7pq4RXospmxIqDl+th2uvL4RZ50x
7Z1hphfm3JCrxWRyyMuf/mpB0kvRNEVhQF061zdevczYM8G1rJrGWbsVJC0dD0FpRGtxIyBPkzwI
+zjIgmYKMW/JHHVMOQzve2Zsutd+276VYcRgJXV/N+vYMBzU3G012i6aujn5BA8uH+0MnxqgYw2g
Vkd7OQwqJPW+J8Agf/Rl3d9z/+QvaTs85pP7cy4A7moxwbBY3ezI0YQmsZb0sEmCEkH1UlIsn6LC
PPMniPuuvjZj+q5SK0zUdv4eavTkVTsMZ5GCfQtcmoMzrsaFViUQ0eZUFtJ89PMuJsymTIQxHCMT
cfAweLc665+56dKtfMz2biXzHc29W4QEEHa5Gr28hvkvhz+TCYiVTEfElbflGnp37OZ73yN+tXS6
p6jIx2MJ+/o4qZB04wLCvBk9LLTrOaYDAw7E8Dkj/pZu8WaYQh+WMoVmO2fMPY3+3HhRGcNSaLjq
82UXkr8iwY1fmjUv311/O2NGAp0eEH+rZqUyjdSBUCgWLiaUakAHARyoi6q7YxE07gs99vuUNWbF
HB+PMsQQMazYQrv7DTueqRRwJKlya0HrtkxfTFHo+yktmMNYX2i6zH0nTHWrNC+kGd6uEYguVUl1
NBfJjeZgjcgiUB1jYY27UTsujmP7XbpYEvyqPUYLbdSuPARVBzuSGIt1cPf1sOUpTOUBhT/Mb8ep
jgGuT1TBfEe+RGdhZi/tYKAQWQJx9GSFISZH+pKH5YNVej0tfaZaLOSIPOe4XOZzPtpfym94Lbvv
tKiekUePiEXhWEb7ajGpOw0fFa1WfxZC3mEEaze2Zr0Qy4XIpDdoZIeETbNYtodCyVejHR+LNQKl
qip4g8IDWsY5FSCSi39vO8Ra8jiUI7kVRvZsBlTINnMH1vEj0oFHOpPHUtoJXIGbaAGVXE0dAwDa
6oL8rVMUVOl9W6aUUC2SrbalTFxoe8uxuli1fh4ZMJwc4rXO6LAOAe3ta8YSFcuWGqG/D8vsDQPJ
fTYyi5/dll7HoB7aCZXR0MMeteZDaSImzIsPZTRhAmHQuKFaBW84d0TuSfdCQDEU8q00GCvC4elw
Hw0BfD4g1SoH7Nhx97hpBTsX4TH4+4YLF7ys/ypV+VhEy0Hwk2DMIjNQNvq6rvMy/siJ0Wj1KWid
oiew7ooMZEMbXScYawciNujkIRAG5+xQdaO4lK5/G0rfjgWKlK1jR7IOQxhuf+IOXdSH0zcQa73L
/O45H015dCD2xfShCKXa/hU5mlkV0zurGN9GA5tmyr0E7Dj8MzbocRsblCkwdjRDNBb64Yr6XaGf
QS+kcww9zuSrnVXQg4ha/A2ilr9Hw6MtUTpUMXqT4yCKKMRonYk32HNWAJuwjCijrYu9YgqCWIyr
kvhoSYITI+sQCVPb7IS5ikOGCmxXQZAr0ZQ21jNJSi1Bwe23B9tfAdWUTkluUhGGu6yd8CXIVxMt
Hq+ZRCtuPoSI8YjTlkfdrTrRE1SXobkEerhhSO/8yK2OMl2Rs66cJGTqvos82mjugOxpRGLi0z+J
AxNtv0bgyjiajYoIpVPZ6+4qVQsOec7rmAHHEC+Oa6APdhTdiPGypqzWS7tcJzGqZGjth262usMA
eDcbdhNd3l03B99BYHN0Cr2QUJJlPwTts5zz6UYNFbBweWez4CDZ7X4ggh9HhF2hQl+HV+VsTmOJ
XFRd8gKgCUaYvT228aD6e48Ew0M6EZHEWw2EhWY4sYb2gNWIfPOlVYkY6h9tC56cuSzvpNN8gNFn
R+gn467+7c7Lh6Ex7ASt/ZlKy0ms1ry6+UjKQwaI2hyCD2i/w6kws2M+3ntTUz0tA66kKKedP0So
FzWLe0qXrOqr4YFs0N9YqUimsgmdKqc4CIdLUXF+K2EgndKm3ApZ3GBp5NYJcU/j1hw8hKVdxSpK
l8OCe0Uwx60o2UNlEIfhgUZrUAtlBXvT6DTfvDttiVoTHjALRvFKomd215C5gTaIJhizYrXtxhYt
ySq1naTLN4FcIQD4OPRhDGaTgRD9Rp5MSbBi8Guy6q+wIbKAI0RQNsUtfADJTFms0/KTRt8XW7G3
z+WzqHyVBEX+KQeW/0mDd6vk7USJj/b10S/cR6Mjyqdnkpqq7+bB6FLGAfW6xivdxEyu95ihnNvW
ew4Gj/a96XS7yWNLCCO04sG4i2yZ6FX+hvL2O32lNcqx29s3ZqQOxHM95jh2VoTM2s6dO/FJtgMJ
GvmNz+wkmwp9aleAcBQHje6rSzMzGkRDfuD+J4UCGUFiZwirkXxuUZZxgPYrTqX9YpMymcAdvhIy
3V3viBndh/C6E9IlBnB0Fk7AISEeEyHekNd7aVDAl9hmzCH8EgwavdT7JcUmnveL4aDC28qgixhk
bnZwW8a8Jt80lthhxpApYYbY2QNWZE1pueeCKA6M8N3II8gUFd5xQo6lfKZuM4AJLIN6b2Xoh6gp
juSy4SlqGL3a+ldl4OoCJ/kBiykZ14ITKIPy/TCSvrCMwYEwKALzCjooYUA4TW5FSW5he2pp7a50
HRn4nB2Fm0KRDXBwDfrArdwLBvv0b5uSN7Z4xmqm945cXVSJyy7wzNe59NITc1QUdpPGN2o9uGhB
kqGbvtYGE6riLA7BhmilDYxtDempbp0H6au7wTLfjNZgWs1AYdlktkNfffQFB38rvfreO7XEShdQ
0GQtUAtZc3DMbP/oIyqhTT9xS+I+0KVbX3x7YoJs2repXf/02v533yHLdJi2ohrDh9FhmAyqgWZ0
axwx/b1nmDl2IjQGNJd9opfpwfTag9uUb/MJgZzN0sqPzLMNNah6hMjZp9dH38Vo3DcBQSGe8Yz1
jZdS5O029UwJbcLc2q+k66Y+vyiT1gmjyW8yHZ0T0tQHbxHfGJr4g+Dsx0YGjmJiikhawnbQqV+9
TulkQvhztDnM44jk4rVV/rtoqQQmq0WRsu0mBXoFutGfjJwQk0mDfn1KGjrZD25c5+GJJIXlGOTt
kzR58xhAVDdjIN4mbUzAFcSvuSLle9QjP42rQZNoahTen1xE46HxNA36VZ/1yNBlYn1wosx6Hrvm
vs8Zvlol+2tWNUXsZj+04cNBKyKwppVxRAeZxpXXD4+jzj5r67XrUNmk3sgeKNc9xqsnl1J0Nwe1
Gw8d13o5gOul3nuOvGk5Ev1uXghmZhskcuEAMJYTXNAegeYTzsXA+1QQDo+jwGBo1tfGjVF7sVzT
8dHxp+GFfvK7UiaWDs3/PmTmltUqIXZMnLKFS7h1pn09BeEhrcIe9RZGS8sffuQjZjsR6h+Yz+cT
++Oeg9a5YUp4sea32R/6ve2RmuwuK9OZMvgcguIxMFA6DNq5SgQNRe16jC2GDKl79kG8QB0LfBA0
hUXcdi2voB18Ttr95YbuL2cOoXLhFPSifOKYPKGecjel6JPRjTVhahSBc9SsF1mnb/0cXpaMY50X
+s9tMZ1m5dCVTD17V2dkjjLmtOOUrfQOaGaYZC2hEUCjKLyc5oiNFC9vSh5QMPOKkWD6ZWrnTKeY
dnwK6rOhEWJDi95nPcY0B9mBZxEwi/nstpnUuSZKLhFgTAhNBEg+tCe1kDxrofqk7gj3bmBvfLF2
H8wm59fMfK47UpssLE1MsmIduTPrl33jukjvMaRtAYb2V+Mq61QaPWpIv8Pdumbk0+T6hBEoJZt8
12GXT9xmulvabIynEMytGF5TjUMrsPrtHUBcVPYfnP6sE22QDxmmkK0J2zuaHTj8sHfyRBZ1f+T0
wGHQ2YZTnSA7uYajNb+vY49zds6TniPLYeGQePXT6hJiceTYEnh/uhnhfcoBuHCeh0wHj6Rn77Go
UZEu+kIyGZ7QcE7vGwSbgTsa16bEcGH1NA4YD5+lJb+CNqktxGQhb+TR/ODQ3p/K0Bx2zQj2xuvd
e6SCLMfCORW1GR4b37bPpFkTsaoesFstOKoy/zz44pnpvHmomDOd08MymNGZFhj7nE/smsErfP7n
wXSYUQbtdzem2wTO3DdDqhLX4GYJpqcmD6NdODSkTTjzmkw9rXm8mMPB8AJizGWQX/E6eiSXdCj5
FvcGXjGHl758NszxK5qaCAmu+02Gy6XB0A/GRnD2OMyh155ER9r4Er2Nru0lFroXBwnhXsn2oas1
TXvxh1OduR97jPt6ZTHT5UtuL9ZOaPdB++P9CliAwmhG4zlqpnyMpsaabZLWxeJXT1a0qQqLWFIw
7nozui0UamK7wY1s+6d1lOTv2V9izsrniGKxmMXeFWkbF6JFH2MVGPALajej6AUzc68/Iz5ZEzk0
Pwujj7Acc89ZrSqBddpffa3qgxDzyyDQnC34x/b0r2oJnR43A9Y1HMdIDr0loWYfmTdRqxZThdXb
q31ghT765hZvhuWY917gtGfdM9+3EUAftFiJfZbkqFU5MWX1kzZILcxGK/ZYpWh3/WqZY+3ZtRAR
9ZzyTAuKp0nZh6aLyn38rQo/Xh3q2GpYyRZWr5Gr37be6IbPn5NJsh0iXtyVjBiPNY4RVl0f19Li
kPmRA1fKS+aPlgmOBqnH3p7QwPYix1g3VR30uvBPJBiWW3K5ERrEYecdOCBfHHf9E+bLwUgv0egT
jodIf/b0mjT4UXY19w+WvWs0pQQBoXUjZOkgnflnqf3fPmCryotosszWD6JR10M3l9+U4svj0rZT
UteM8gT/bjAN99PLyLnuMjnBvJ88dHdmObDGCObwkuSZ3jRR7EecBbwpOy8uFv9poQKavA0Uqtav
rMbTbrUuNUSNeF6P1XCU09uQFaR2o89NQoL0ms3C5o8cDynliDzxiDRzSRDqnd+SbJALMyXU7onu
lktvpSakfKxek2jk+e9Dg4CzH2fgqpUb7uxRvmV02g5Dkavz34fOaluSSraPbVuyhm7fnykZwmb7
HvyFU4bXE79oaG7oTt0amHWOUYQNVVOSHNTCIagnD4DZ7W/azhkKVnXXu2nxhtxhr8ypvuBqwxiq
EOBgASA2kX0IPe4uNECGLYAbvELnx6Yjs1KG1tEauddGaptd2vmnEd/DwcrbZxXW/MHafk1DeuDE
jtcHloYyMaPonoRfahO6Ml3JeNFCTogCxtjwtu2KvpVJuva8o5vjkFpC6wbLPwhlC0OA376gumtj
ZgLoUnJSGLNp9hOV2ubNJD5qVoXEy2Z3Xwo2uZIB475Bs050SHZYBaJRNyIsbzGwmLO5XUj8+6kR
oJ1lYDYXu7TOy9A+eQm3GKmYnYsAbwpuNSEfzZj4EbLRFH/X0TQ0MnOvRaK6MwPt3AxcrD0I32O3
SuiGQ0oUNIqs0XMujRA3a6dduCEkFdL33ZvafHPtAkmVCr1jw7hh17bs7K3LjBVNmZH3+YPiWA6x
npgPQug5gpRrtu8kdjIj9fUxfVCekZ31Yh77CVOA2ZMlvNJgItNM8846t7IP3+tyIMuBN5M+odsk
TlNZ56Fpv3o62/Fs0PDKUlvErkTih0sRZSb8XhXMRy+zN9Bvgbt5uc65OZLJku49PcI12P/jyVBQ
hIHMhyBUytGDMUX6qqlzNmHkcYYDYWF10YGVtvFKNPULs36axTQ+97K/xXmTz7uAocY9uRVOPOrU
Q+aOvGUM+Tum0NiyQPa90P4hr5tnyxY68RaatUXH1MOQSCEz1B7HMnDec4TGiCbUG9TSnU9O06bQ
faxCpU5VNCYICCChhPZbMTuo83M//bkZtZ1aXzF++Ndh84812Av3BRXHzjZ857BWHEK1IMscDPH9
MBLBhXpxr2leGmGfjAGnJWUZJzISuYI3X1Hk9w/OjOq8ztoibpbqu+rR3lcgXpasOhBxy9G6JAlT
Dxj6ywnkJjMXnxb/OMI+8J3ykK68hJ1AYSwqKi/4Do/d6uDpQsRbjP1VzyhYMNaHpxzoqtE2DS42
57svJtQWdf5WpvSt3P6m3IoKnYtPsQREb0SIvNl/XHWVyOvQ2pNGPZcXLg1odpuXv8nXpAjn7wl6
2E1Omjnm4DkOZ8/kR7Xe7nXdmrC+5NoX+El7T3WncTIh97GN2jmJga413JcTKNPQIYzXag8lmJcd
hFSyniaE2+L3LHIH6lr+AWOe/dynB689mRA0OqBre/PtXp1kunzSnX4pnC7uGhjUddG6bNHTsjdU
GDBY67+GpvnKKAh280SEzEpvDXvwlUMzvspBioO07/p2RfvPwSAuItLMeYeOgJ7wX1ejiKupOooF
K7jfo3O6Xx1SKaVX4RRcUiq5kFhAY7qXZopxp5mPSpek1MJLXQusb7lpbd539IgpiTTukn50KKrB
mf6YGse/IJuUDBMC59ptLLyOvJMdjbsmqTIyiitblI/C7ayzbIyfFG3c71JUJBKZ0envF4vtGdro
ugcoxP884e/nB4Wiaq7t+78fdflSgr1uH2l74D6ARCFFucu7wsM0y0PUvnFgPFkKanPaj2TGMNh/
AsmoDktFc7zPfNKj0lYdq3YuHqugd/eNhjeSOtMC9Lj+bc59DxYueB1Zi0/t5H1Ei4vqsC+gq0X3
IV4aFpEemdhQUizk4E2MO+IFxEuz2vkVJ9Jdyav+kvuMXUxzIq+LljeWuCpK1U04RdRfPm4dkfGX
jh4aQphRlbXZgAlUjzeAMeqgo4cqc4/5/9v7wwU4vYi+eag9aeH1xFsmAqaF88jtQcRNGQelN3yq
qrgJpfOtACGRoxXeYCptknXmnJlZbPEoKBTiqOBrVP56bUvzmBuTfR1J4sOfYnPfBUZ614RFfp0a
+rPjuujzFriQrG56yOcS+Fyjb5XMT41r9vugozCqGKHSZ3S5pFSk7oIpQLzZIhvs8MXR6fTPxMwb
hAYuKs5aZGBern1CfYYaCa2w+cXPmMrtuHOFwK/MgNZc1+lkHurWDE5rkPWvPiRgmQdBTPH+RLM7
QXrHDo5JdaeF84N6LLjDqv4LWsV6aLSFXLctGEAsGX4ydoORFt/X4BGgEE0/7Rqvi5nNifuDKdiw
92uNVnyowwdCiuXObPnluurIRdvshUyPLcxjJMYH9x1BwHtsCwUDjjW/CBqblpzw35Kc2AWmenIw
vttuutxzHMLlbma/a2Ng5/K64mjiHqShblxR6OSXzip/1Yh5D74xrhDka/d+MEF6z4aT7cJqGmOr
lnjg+3JjL/j8xXgIgkx999AyDlKR6NxnHF/tUD/7xjocu8UkUSIigIopJnNP7ncmNYLQraE+a7uD
eMwQnFyJBYk3sKc27aZ9HzrXNb1Xq/No1c2cRB6USuKW7ZvBYkAWOOsnxZaDPGo5RJZkC2OnyOsc
g/KoawGTJ8ChTe6i5p0wkRTGGQZeow0yRk8TGUocxxlkDeyG7Iu+M24xR9WdR9rFzq+C4exn6x8T
la+8YSifGEvDFVAb+8we/pQQDXYSh2ZMfOJxYfeSyNANAvzi3p2e2oWOuoGiLi7sW9OT9k0gaWei
qHP2oc2t4VTdeEMT46FTMHoCun02osKzwxaKrJIJf0FAbgNv9T/ZO48dyZEsi/7KoPdskEZhJDAz
C3e6dg8tc0NERkRSS6NRff0czxpRXRjxA7OoRDcSVRkZQTc+u+/ec+GxktNzIhp2DTnhuePOXH2Q
Krf2S5EXazVOOaU533yFC+sHLw8znpqoQottFzgYSWOsq9S7z0wCza4LkKxyk8MiUQopZmwwwNVS
PVRuA6i+7eROukAwi6ph/xQHh7yDB9FgcjWHkSopIX7Myaefe7RzDuJTmOKOm/Z+KPzmNm6MX1w0
ccPTDevWuPYwhtzNc/IV0GC2Ma32pvSfoRIvK6odve1AijTECE7Ws09PuITPeSf9dR8773LWL9Ny
RWVhvYOYRPh2ehJjMqx7cto6mkEI2XR2iAwwWtT36G5IpGu8zpt4qX5JnnjAKq1LwBSEO88puv7K
tdrvuCoavrbyXtXORAe980mstLydccEWDFrrJQqQDGS0hgTWHtVohZJ6xxvAGbvRYtwrjR89hstV
bJ/NJAEoUCNhx+hO6yH1zn3Qhr4T7AaQzr4jcFs6ksbgDC86tKQC0gI3UUYwZpN45r9OvUGjN4IS
Ox0X+QYKUFiXxafb1+nGSdOzZvsTjZbY1agxNCPOYbZgFega5iFnuTSs+ELTHSi7Uxqv3q+ojIlY
U9fS4Q9d2Uo+tOU0h4T+NHcedqmNt3J4o8VD88us9QQqpHlBBCJkXfrfYniVWHVC7nckqngPBn0P
CoPM1HWnb4lxD+zgwWbVjTc82WQRxBVavNFjw8gyEhy5HGrLwF6qqmwm8AW6xMKxRgmgyb6rdFuu
EIYemeDI45Ox7MnyTwfqJe9mL6qugLtoxTqcVFSNiKqCc5wOAOCRO+s0E/saE8VqsNKL9P1fZm/w
W2aa7VRQbXqs7ncqsi7az9+qUT7wh6WMFyCEaEikOEBDW4l9TPv2T2smhdzqe40YvG3JVo/O9xRw
YSEOj8NxNigdmDc+WTff7rpd1Quq7Nzj7/xzZ4mLGGW5BY1+o52y3WZiZmWFbJkjB4WZX5CekMlB
ZGLbClzLi3bFsRP3XWqey0Y8esoat3jynjEbMc/SdiAcLQ5G+2qmRIIRfp1wRuTwgfJSq8vqLcij
gSMj2wsnxvHfYr3HbvLNOe/wLacrt7new4OJGZdF2sXsBzJ1FsPH5DcHs6rYxifNAa8wyoDz4Abu
Dz+PGXV3kahqtrptBdYnmU4Tip4Ej7IqPYGMYexrk5rDJUWXsUek0EW/FAHl0+zlg8++Hqut2XN0
jiLLNlnJ8q+xCaw2FN7LmA+Z39lU7w00m7PMIgFr9+cmq8lnDSRNgrm4DEXwM+h9uWuaiS8PnIOe
5VvjsScggxn2zuzwV37mPUOm3MNda/YpZEFeWATlrpJvPJ7hJOVbYNdwZaQ8F1O0rm1yp4iwPjcz
1skymJOVnz7BzFF3OPCHpCVBTVAhJCbFV+XSXFla0aeMcmc90hiKdjR8cYrv0yZfXio4X5upjn9U
lVRrBAwXa3lSUKDQyx1XkuOkMGJM+LujjqWbGGvMTk3GG6P7DVJgaUbYEQvSu1dgNenBOhURrlLl
vFhOS2Rf87/GKY6QpopyXdB7GbYC4MXsQLNIF87oLp/UGz7YkR+9kYRLwNWi9edlMy9qCvvyulqP
1XS/EL3Gf8XbJZLFprgKcp0Tisalfbbl80YDSog7my130LPmZy82t/1A8KN1V557awasE6s2oatG
u85WlB4Dee0Wh9LOasjV2qaVQZ+rXFcrGxRdaGLSyaN642H5oupx/nInbLGc/P2cmU86aj+qjKQR
jpZdbyZIv8oi7rXwxMz5Mu36xH6dbJ74tuOuDA54SHguakpvIrv8ueSVH7ZADLRGFuOyUvEorPG3
eFsirSA6vSZlpOz01obNY/pmeU/v6QkWDg3CMDesgqOrd6IzlMB6o7O8YWjR094FvMNFUHNC4WNq
0F7WVu695HJUR579caVzDL7lws9y1O7AnqrCxMACYuojXAuKBIVf/7Ji9DIZ0dA7iO2Yej8Jcemd
dkl7lt70C0B6uu9VcIl944PygpHCE4gXTZBhROQ7Fhlyp+QjdyM8VwTBbhR76uW5vZuziesnCj1u
j+6H8jD9sdZlbZYSznMgv6HTufuphIJZDkSoCWkSFCX+3I73grvYRsku25BI2HQFAfKlB4QjAM1d
ZYGbeKIqL3ZRDrWZEzfI9roga0leljnBKx8MmwNVkofYqGAA0SQYyrmxPRFyWY5Laz0YnGn7JXgg
NkqeO7dYCJIy0PU9LxvedE38RKmlt5udCvVmHk9T5yYX65p6HoXXX2TNO2BajqTblm0x8tHspvwg
8qRbYWRrosWgA/4xifBKJNfCy7JPdWjaPmG1Se9ss84v3KPzC+qmuxJm8hqgnW784S6Ylbit2/Y+
7TKAGJ1/77WvQMd+yJ6JZew7PlIZjAaHnPAMcg+c0tKtbecVMH2+BbJEilD31xPKRkDpFIvnKb21
pig9dp1R7vGffLmBzYIqfWNYbR8L3W9xAVBXgIZ2GIwHv7JvY+cnG2V8don5pip8XwxYNA5iWmzc
4QZv2na2UKLIe76YnKJG0V3cyXS22AErzFGhGZU/oNSTDLbSO1nX9wEfB3pDcf2JubiFBbSzexUd
PK8jSB9TQH+dOaKou8EJdxhhFl7N1k5SsNuX11DYlRSWmLYkBdFdK0NdVjVWOu38NSxm6CIsLLUH
4W/MjS+LPA6zSNoeY6okRqd91Zhpw4EGldDqJ+/IyZOi/IDscduzV7NY91XxXfRsgmgW3dXFb8nC
OxgDBdh0Oa7FvF7GAuHSFk/VTFdoGZHvo+n155h5EIE1a4iWl/7WjfudJ8pT6psJMde70lLpFiJI
F/LziujmxlZosm2YtEYeNGE9AcNDOUpWuWV22OzSO7QrKWcWWd6N7wWvhV2cY5AjeyP5zoADJMoG
7uh6D0hU967ydzmE4DIjPbtMxN98JtCVq9gTcIcFIDq/NNNJAvnE1Vl7mBCgASgAqOA12jWRspuq
O7SsOUCyRPRT+xwmtHTRZJwm5qcjKUUwu3Ff1ZG9kSYFuP5VVq+NHhkJMGCWTN8zmIF10xiczvPC
dyhOQj1P/BUN+mGL4ijn0gyrCkXWUXhNSht7/9D7eJFj8EQL+KkJo3IE/nfv9Su/MeCv5PaMbNKB
u4p/VcJ4hzZz0SbV86poPvrgupHr0Qeh7vQbS80fSUtiLVuY3HzHhs3yUDeBD8lsea/FlO+lQT1x
ZDNbe7wsZpAqTuQYIfMwdqxsg7qN+WjAtGFV1d536vEZjwx2zCLjGGTfaBvsb/puOQWuy6k08kDQ
gj3RKX7iMnUcNLK77fBwW5HPb0X9KfY18McIIJavUjBDI1Hxsbuf4UDs8ePS/+cOO7NP3jOJrB87
dbBp7eEzsTEzTOkl1rSuNjmMrqE8CgjhO3+yLlmjSaOm6LxeikbUxjs7plUk9jZd9T7zkjmkPs6A
cjnM2NgwT3j6SKdrt2ZVuPdEBDMP4FhWVV9SLNhJg5ZYslWEmavjXeFT/2MJACFOSvq/KN/aKia+
bRunyI0VZDFnq/RA4RMv480XAaEEVEb3Xsf9xRzm+RaYVru12WSt1IJfCJzPwZ+KE1BTUomLmRzL
On9xqzyHAT18d2bCirKsL41Sn2zWHyCSr00H7a0CNgmfgI3OUG0MR6jbUsp1pqYnXu7NwaEovsjR
xOok3Q0Z8SkrSW7IaJBlNvDZVao5pnKXJjmLgehntcT4EuzxU0XpPV7Ri1URHS4y9PJkQv3Haz1E
QA6STO4tgh4ldYsrfH0tFVsHWzU3Bo6UUKN9rFOEP5NrWQYqAI7P/egymwlRbaumxPIpJj5ewBzG
BONL6+Vf8yyxLY42DCsJprhYiOR69SsB0TrkIXltmr7n9Z6Dy5bRdkhZMeoi+YhVtwm8Ab8L+XNl
0w6GavhOT7YfFo4noVJkT3mtuq1nY+JZ4s+Oo9H1lniX1oUJT7QAM1pBsJrInqnGdNY0PL0lXfzi
J0zc4E26Q5U3Py0IwZaM0e65Oal0cJi1T3ZAX2QDTsJpCjLVE0o+s+HzYE4mUfT6vQqgGgZjCqB7
Nk8Vl+aDEst7YbLfCvwWxG0W7LqurPd1Nj4HnU11z8QLbmBGjyRJ6OaKspl0Pq/buT3CT8fg42C/
azObR2+e2EPbGG7q2btPetCDWcB9acBLE07DfOGYp88GePpMdrgmcI9otFEt9hKi448IxGrdiepe
T/SqcxzsZ9SEfdmmT+lwJ71Z7A24eEc5KcwTo34YRuYAezTgvvD1cxavx1QFD0LljwYXhd//NLF9
a800zNigRrOc8lnMlw76wt4RyVGkVrAzExUqq33JDRtkxXW2jMVmLJPghcD0nZG9ENH2tjMTEw9H
/RCpe+6GFent4q2xDagzzAFBMu/rNt+5LbfVQlSPKraeVnnK7JIq8zQl6sAe/0lY8G6HMfvF0P+2
NPqx8zmGVd8+jz3IkW5+zl0+9bQtAu7Jaox6xj71wSwJE07sAOyc1yRZreunkxHqSdKN4mUNBJfI
e8jMjYji4DhqpkaDiD3t5AxQlcWjleIBtBLxVEtSuCxNfi0OQnzbOrw50ppRJFmabT7nW5sr7UlK
QDJpzr659fXXVHg33SC9kyMOhAdZOmUxt0JsXQvO+17FmFDh5ofFkJGzvvdY0+07Rzncy5FyHVY1
Y0PCNWbj3lGnxni9Rqxs11PatviHZHnOvPSlY5u9lqVPIsaqYSv6fKMKOsyNmXyMDwdj6ofnGOKX
k9H46CXmeanVT2cS/Mzi8q5xdHKweoiOkIcILLwk7QTuBA/gFsbjPioMdvfRDJSiGrAj3lAN3+5K
dtFjTLo7thPY585o3wzX2fiqNJt5tjZzB1Gph4+VvePtLjXLiXkUz07Hb07xNbYZpXuX3cfOjapv
jVbk54g9SUTi0M35brLzgx7fbxvPuMO3hqI3f2khLLoF6ruKkaJgC3jIrGEbrQOZDI+djfplg5+T
7vgyTDB9e9og4ItDalQkoi+90bLvnXoQAIbGiMvZVPKyJ4BuY5Ntsa/kdg34x9VvQKSwTQ3ZryKm
ZGuBvVEt5aeVGPXW445qN9tEUuPl9fo588YHY3HFhtVIGY6ScyNwzx1QSLwHDqT24rMN8AJPQBsJ
fY9b7H0j9mCJ+JsfCyPZSqLtbCM32iG3O/Fz3NL8FXoCE2NTBfJS1c+VSE4UWASbgFF+68PxCiOX
3sr4OpcuzSuBjRh9/gljmtpFWXY/2qUKSzwyEVmYtPAEDJcDHj5EicUqWB3yo7N1c2DISg5Tmh/5
O/b7iT9gzM5dY+Yb12DWoeNK4mLt6ZMfvH1puihcpvdR17mB2TBO9nOukjVU1h3w4ubo+EHFQ6i4
U8fLDSi3cj0gEJfEzc6eRLcQptz4hb+A2jz7OaaWnncYkXaTIoL2GxoIZg6/vQusILoEj8op7Afu
yEcD10zbBMjnaU/pZYuMxaNJmNmJ9sFi9RxPAXt6nXY7VxRnppp4pVN9Rx4xQNvGIlINVFdoEBFI
Dfe2KvWu6Nt8XUnsGxEtUxhAAVgOs7kdln4LcJ5rAp6eCJ1oMvvHoMVA4mA0Zg/BP/7GqfEISjdg
n1HTlyHVMeis6WK1Bpc77wexKBz8Uj5PJMHXxHe5jPK8Z+70NfkG/F/G7lXdohyOhuJduMBCGAx7
PRd73FcjS+ZBhk6JfKzSV9/n80ZvM3tYLJrFcAoKf70MPTjIMf8axmjdjWPAq6Y9Jk7f4vsNZjbE
d8LqWN7aLHJ8ZdWbEXl/9fuXvOTOsUi+qLRYnrMYmkjtGCCQqvIFAwX6JthSfPZMNGPQZAgn3BDZ
rRyjqgIxwzxKor9L1jZeR7JKI/8DOF3QTcsa5E/OahNp0SKhlWCp7CCuAq6A649mDlmbqTIH0gxo
Gs+039wA9Nt6zUgro7Y29bB8UAIGGy1nLZkN7wOGWCZo1u4OpNLeqI+e7yI6ttH9bIqYcwjSga7T
kxecbBVEx3pRbwGkank9u4143NcC6SYvBt6vs3XD8/pYFnzYlCHXZroVNfcny8gxwRGo2E6VPmDh
54U8TGd/Bn29WOauHgB6imjMwrQ3GpJPVrXxFu49QgB4kNG+4ZFbBZVrHWC4vdBE1XFV5bvN0I5Z
yfD4bqv3UvUNGjfCb85APpChMZTpr1moz+vBKsptGeHujVoXA5ajyAV32F9Jd2guGI5D6N6EDm/a
iNZ+pm9JYhYbDKLtug6igE1GdOncfOcs1ACOchOULm4diRblexXwasl+sSumE+veM8GtAarRmG6S
azo4nl/A4Bgr3xxBkvYd7tgYqxTi9I7bPLd+7Oi4WNpurQqoUVltravoYTTw6urM+AL5Tv+Y9tZl
U9wwLbJWMusxNP3iAhfbDn23A9/q9veGjE4Rbje/YB0xBuXWABiGmSRftx9YWnPwHYI8SgcLW/GA
lCXot6mo+CYI6OIEf7iGOzjUuiu/QUITac5zdFVw5+HQ99bPLsr1mQ8PZ19+rxJkDxAnENjqyxDb
b6NWVOO5811Sds0e/mEz2qQB4/QH65btOMJB89qKDZZrrAMExPWc8mnLm4L8Ewa7Qs8fyKSrcekV
d7ORC2h8lxcyPcZTw/I9wkZlZfqhXB4qlroxrImVHOgyiXRNaa1c22K4ZWG+E3Nt7kxPQ44raSqt
vQ/mnZ5ZgIuqbuUPFwz7qihQT+KGGMGsCnH3+5coFQ9z1xvrHmPiytu4kmxKATfmgPG0wk5Gmqos
974vkxXubbznRWjQYYJTrN62daUv3Ct57QZ4NW1qWzZJBOayVlt/sgl85I3cRyNaOQNxWGYoA42E
7Ss8nnq//v/w9nfVp/38NDff//K3z1pTSjQ/fMdpXf05iS1FENgmBaj/c4D7CStjZ5y/Vf8PGe7/
/Df/yHFbQv7ddqi4lCRpgLzJ/+zcYqT5OxFuX9j8QUIIj6z2f+S4/b8TrQ5k4AohTRd5iPS3qvXv
jHdAU5dpegH0Otux2WjIv/3rPxOSj7/ruz+69tRf/v+fq4v5U/8xxu0F0pMOZVu08no+qe6/NABO
MqowCrfFKQb2fQzoM9llHgtMmRrsKHv4mzNrKh9QUN+aMyEqiD/1VB7wYGYLvtkl+3AVXqk5S2/H
hAZe0i7fC9ZmWGBeBRmOq0enj3bhnqdrG0SelSfDJzWUROIuKuS5kSNUuJ7kQw22qUyVhUmM15A5
PuAz9W7nKPs5Jm8tvXJs15ut6RakZa/juwI3v9IBVxmsP0eoK92YJoem1skmjWAYD0HGAhiLigWi
63lY9gCMgJ2I+DBbeKKKxQtneoGPLM6jtWl2fuizha2HabkoEr0982hqFsWDoT0D+xBpTddp+bBW
5HCTESVPm9wAGGb2xuzfYaDuNkvLDdPJ0hedLr+sxvd3feCeJjpsMG9P1ZFipBmmDFly9xpmNodX
NtqgiRbnADnu0Bd3eVcmW+1AiQXv0m8AIrF6ZrKvdn3+2XC3skwR3buzcxtHZn0xRZVu+XatJ3y8
7HpoeFFmcfDp72LQwOUm0vzk2N5embYVTgt31TawQOfD+dvVSHqHxpenXDNZaSy1F6cYno0Olstk
0Z9puq+tispN79M472J35U3/pw/Nvz+Qf34A5X/3APJhY8VlgrHAd/SXPtoaNvMy+A1NBhGOHJ0v
+J6GhXQYlUDbuhiW47zUCDlsPhHIphPUyBeDndvOToPnhff4XnSQU1ugembXosk7OCysJY4f5BB/
WvhkKo3Pfo47M6xJSiTD4oa+b5KWqH7RowTxJ/PZBVvERRscJ1g1gMLXXfJq3CoUE0ht1hNa8nwQ
ZcI06hshZQ6BZZiPc9Hv5wIvY6zMe9PwnsHZiJ3BGBYmWdOEwUIIO8tg/+DIwZflk/urpGAlBKqX
goGNL6gBkwtNSyVeGTqsoeTV7HrhBkfljmdz2c8JyMmxAgEpDV46SIoiu/LJ4BpDFCx3vtD5/QI1
OTB6TNN9djFMsRwqj7+zF9mv2oBYR7mXue6bJsHhHq0yOG9lAMSsL7x9IWfCg3Ft7oOMC9dsGXe2
yRra0IARzCQLPTh68wK7CRMzcyZdBNx6R1I0jlkA0rPNtTmln9ya8r0JWOY2nuKzUh3N8zm97FU0
MRUZFkidxH1hKfuwmJO4XwK9szhG9mBzmtNVEdjO7nXvOwFtINBsPsVgNteV1bO3SMr5gANmOdT1
r0VFYo91dLw1hoL+AO+6FWjnO5sc00E77jZR0/fUJcGlUC2WPhrn4spOEa8xDBPZNc/J9Ze2tqAL
LPlWjcOl0UwCkjvFA+TvxwzqET8hAOVBJVGG6gQbCQ7gZh1MYoQCTmN5V7g/Iju9WB1Qcwiuj2bH
05M3leB+Zuz9YJRrzynrw2TwRZoN89CAJ3kdU3THHx+hKyxoTGPxJqCTBYuRhmNiGfddMhlhxcWu
JMmhvOsTiyFwrTOKUK1tJ0JjxvjSB3TrDLiSN0V29vm3j7HHs+dN/TkDu7euB/4d+lK2AOmyJ7vB
oWJ6tR/G7SPdTeXNmJPasCb0bq2m+t7sjCjsTXnrxZ2/GSyQu00dzBs7IFcQT16ChpXP2wz76SiD
bI/fMtpWlk9J9mDfjiQGFmwqm6IiIdjb6XmMKQ3CsOysYsGt30cNW7kSNG9iIPzmCD9eVwGuzL3p
HDv4JuKUnhkjaKvHcqBBDF9seo4KgB6QRIgE9o44IqGUoHrSbUsx3KZX3IgBD8QbNZvGkSreH5gw
KNBRRkpQGOqWB6sNCEmLrccmnNrJYSdy2zkHDWTgQrvnmFYuNtp88P05hQcUeVDybJQOq192cxf4
xCidY3dVj9DG+rPFJ3VtehKK1JJBQO8kzlpdE51G0H/gmbK36C/NalQxJUeMs5MfuY868n/0xAgR
6iaxKSuPSW6K3INzTfLCRjwV118Ix29rdnYXonBID51/20rYqJVtP4M/Gs5uZOEAL7oN+8UaBBCw
I7NlZiSv6KruHqzx1pZsSfh204uiWHo0ptwPeYPQ5HPAFAauBjKYckV2udjkWVQfUhuX46BTFLc8
ZqPAMTpcvUr54pIDw2W2S8p+j63hTC5vZns8/dJivnGg2oVW7Gy7urfCroFvUS39eIvVh6vM9Y2W
Y8aAV0H5o0+xkxbxsM2s5ggSjiqIKxCNxhSf9oaAj3GgP0D5X/IFeus08l2ACz3eCPdBVsSqW+cV
knBxiYjcbR0d/1Spd6X40+RbDZr5wP6YvbK/sR98XeXnyADOYMd8kJU6NMNAKsG180OVPTUZATWc
zugj7r1caFXx5p5ow0K0gZTiI8cNdLNUbr2aeINU5Y+mstUBUvd9H4z2ySd/qXk5d4t6JfF0BzWE
BC1RuM2AS6BNkvm5ED4njzOzaEAn6Q3mEO13T0Gam0eSOHhtFuhwqWNTqtZll0jaPyLHvh0y5GTp
j2+meKHRZudZC7fNpKTdQFSHSQjwevFVqgGYy5m/cDbSxbdaxMSTUZD+Gq4B2tmlyS9B/oyNGJoF
P2o+gL4L/t6Klu6UDD7Q3m5gp4VaMFxTC0yxj7mI0dViaW6T3NpwYkeUcrz3ZHpIWOZtGBFEPbU5
74K0hufZ2t4m6XF+ekGHShxcS1aILIddbaM2LhaaXyuJi0jgACjM2yZn68MKpMSdChi2s7GxC/XW
1P0Zmy3yOOLtUMNy4cEcMI4CwY1zaHPyYUyBwulEkhyiuJ1uxOhWQwdiv7JqADk0+TVCpfRuxLJB
CMPOQ6NOq1VblM4mxhq+iytuuTXGfciE9BnUxFj42b0zwIAlZpzl6xhDZ4BzQd/gEZElh+fDKAkC
jiCVJQRH3Ltf6GsUzCY2Raa4k+VxQMnGBta9eVzJV1lOEmABgDFpnD0Ja7tqLGgZgcQHymG8wJKE
5cWKhiv785xTUVF5Hra5vr6Nsrq4NCzO2XQlDqFxsFxsndY26TYFOaIi/eolOY1+9Vn5RnvA+gAx
KRXLMRhiNsQ2El3Gru20ZOhYncWcl9PFtDYLSu5gZitafKC/IoilJ01hLRj0cuJlEUfH2CbECBWI
nZlmzW9OPo0IFuui2iLtPLUO1TQWKyeAAFh063Y425Zl7idN3xxZypXoPMZMO4nDqpkwp82rWoxM
uJ19M3IarOw5ci4K0X7nXo8kb4BU4KXBA1nueS/EXYDbZuP2SnBkOY8YYVXYDldnD6+6hLnHioD6
J7dtOV+amZwMe09TV2vT/q6C/L5Aekot79Gc24urSnOtZonfmJUXKoymgcXbVz4/c88c9a7p0s0E
qnetdH9qAwyAAKlDtxLXxvtiINLgsVnol3Ve0tUb6cvEmvSWfCjfAevOxIVAYOviZZxZtodp2daa
SyHdsqOw2ABD/TzkFNQ2CZPeEovHKnKXlfKwFvES2Ys8JoVfRF8VicVdqWljvJaLC+RP7xrRSe6N
9IOV7IgRR35Zo9iD+8Ecs5yba0FMrdRbP9YHs8yhS/u8QbNqCuNYD2Cxr+SLhUAuCoDr4cCJyuqp
z5GPYuSwowDBkuMb5hxYglWTpzQ+uIcxRrXpcMfQjaDOQVXG26lsHpJlPkIfKGk+FazmmZqTBdpD
NHXz2bku2QcCT/agdhV9d3rA0+RHdKnblbGEKnuWYubSU4Iwb+N4y63sxrHaHa+QQDbgX5pqwzpo
wLCpyFeAmyzi8yGr2uPUB49cOp8tgSer2RgomB2++ZCD5PpKnY8glejNmzlDpNXvIpOhO6MpzcsI
PLGeRgYcBd2gTXC01QTssrV3gukgJmGf/g7zUT91ZF0FU4FYR+ElX+VYVFvDtDjKSuMTvOWZ5y1t
iUFaFKZX+EQiQXrPAYXaRSmKEsjY1N64JPVFhYAKorfajK78kcd4K0XL1nI0PsHPH4o6/zVHrgpt
c/k2M/sU6BC/V7luEzgNlQUsBDzvmPMbvgw4gR29/t9vUeJ6S//jtn/4+pe/4bLwLfL+DDky4AZl
mX+5RC2m2xWd2w6nOMseM38vWzdMpwWjRVOw49A/coIBGNo4ylT8mDAVxo65nYaiJ+rAEIC2PVt+
HpZzSRZ4bY+srvCQ1RPXo7jhdfL76/1/KOD/oSuhs/zpBxt+9B//9IcedfNRoketdJen1cc/bT9U
/Wc56ve/9oegBMXPdB3TxEgkPddFQfoPMKDh/t21AAUGgeNIz7Z8+78UJcCAxOhdfpeuHh6U4L86
3NGTTE7wwOPCZzuuRPX6i370v+lJjun/Y4W7K13sny6YQUgOQti+lP/IBcwgShg51bnaDT5pPgG+
XLli61FtwA3UH7Z255DOkVQ6cek8V/0mJ5/x7PcEhHC2Y22MPHdVJR5ChentcddeAi+FijIRUrU4
PmFUQJh31JeTpz9dm/hf5iOqzJJyOgaggEZmqsraYMpPsvv9Xz/qzv5JE7Y8tFdzslbCCmNXvzro
TGvqPDzUfKaqK+L3bhqSZ7uCkAuXLabZtfqaM0yori1RtPl8qbjaD8J9bCgrkvJKq85YN6MWFGFl
pU+57eLcLghfed1E31YFZ3kiyZZjfSR4PkenZabkyJhvmierwQfBBod31widIRrL/dCDEVPXmE8V
/JxG0OF8KWRIJ3fapRNaHBiFdhmDPbu2AUueM0hSNn79kUXFS+rxtyTaXae84RJb3SaUG8dlNR7b
KYLowzIgw/QzLZ17w0hHMCT3ioOXvzS0MVoQwJ6HhONTFC1kuzwiBoZOt5obRoXMoAY2oiDWRJrG
A2Lf6Ku1yAeRtJizd6HolXKl+R2PwS4OdL7j7gGIagp2BaQKM7dqLOaDv/MUC5fYvnjJ4H1RD6SN
COJaRYmWTWjAnC6p3xKDGjFfLGOCAb8CxNdAZtR00CY6rc/YRb9LkOebybf9vXltoHSpYN2P8S/P
ZysoobVjVnxqlitwdT7GCd+M1PCTG6GK1zGj1gAqQD8YXoirZiN6ImmBJ34GnnXpHePQ4NqO2xTS
BY8D9k0SoBkqSZq5X5OiksUqmxDK5hPmknTn2s1PhtV5Dy5gZlrFA9Iaw11uLB3Bl4IYGeI+llJe
ADUi6zYbg18QbsLSB8QbNIpaZp4gLjEL5U/AqyvdBWHbifel87jMJsTmoyd2sYSHl8bbdoRgMelG
FgsTNraWo/M3r6XGU7lr8ksF34nqRYpyD2KtTjHL0XOT3Nf9cploj6eYQrKNleaK3dGbTQ6dtF3x
3pQReYPE/wwgy5DMnJ7p24FN2fivmWmcrWEGV+MkuOxRKtyq+qgCVR5y2q2ZAZpNVqftbdIMW8ah
X8IdZj73oGLozAmItbaAeuQDf9V0Gyc2wjH+RjL+1ZZd2IAdh5E1tpGYxpwaLeoVKJh+GAUvI9ey
nkwLSyBLKeLkYx9SYr/W1BQWujWPcYkNLHLrdzdrKVll+dRXyfOS0cC4TATvB1dx7Z2KR2zE86qP
zFcrss5Ok3/rIXM2clEfkeKToIejsZx6u02OXscIwer4dTBIbqgxxztc29iYU9qWq7zbl/hJKMaE
H6OIbf8bR+exHLmxBdEvQgRcwWzbO3aTTc8NYsjhwLuCqQK+Xgfa8MWTFCOqG6i6JvNkFRI8NTs3
IyydPWXsozZS1F4aMfWqGFxepVgSic3u0jP1No7QbJdZ0u/7GvZMHe87NHO7JjLeq7Q+M/N9kf7C
Mev2+FHs0/8/OkFM50ArgrT5rSn8aFsZPYHSLgWNbyKzt8FCboPW2/R+CJ9ujJEKVPWMji9GnS7M
0+gmzJzCwl6zEqEmqF5aDu2NLED/q+HPENXDNh3CdyMglytPfFjb7LyAC2ytFAulnh6HHkbD4Ezd
IczFtfMsdXIfotgG6466c9N1OJv//6t95D9QwCJ58dKnLJkuLOiCkyNUcKqzoDuRqoYUU21mRQuc
uv14hnSWZT1elQ55bJvB/czRnp/GFB+QsHtgTUb50culnZ4qfiOJqrBldI52pcG3z5fUCIGLyEe7
bCn5DsQ8O+o23Q9BlfMZkPjnON4jo8fhkXSuahPaMWkrwK/sjtWetvmTZd/9HazmpWF3uXSyKFRs
9a1qMZFmzC8IIi2dzT9zYL7hR7iJDkVY6wIYyGrxwDSo3nhV8J6kQLykGsWW+o6YPjPaIppCPpMP
Lo2vZ+27ofriWhu3QzO2lzKvqCk9Hm9A/b9VnVA5kyL3ZAbcItPQJGumrXNdTvspxsTBnH81Ntk/
LLQNcFGWKbhz+OGSSboM3RKMnxdLEBUduf2lJ1pLO7FAjPXSJCLd1myfMJabOGgnccoriZNuILK5
U9ORpCiJa2dia656xVyt+vUg9JwZtp7sUNAfep+WpeIDUTBoxrum3WaZwKzZtRt3KINDg5R6HeaK
kxTfspmZyFC186OkZx6EU+BDBmRYuFhMpoDtN+Sbueyxoma4wW3xVJeYdexquoNBO81Gi+lF0r9r
l7jeDtrv6ITuviKKBFMkR2YZvDuG8HAOH1JLah6Ck9nI2zBxGljaRtPJkDdOiiUtKIuxlBKiFrRQ
z70+A1HMqDqYq3fE0SgpbpMD9Rp/9iPtK03hNhdsuAdbH6NOf00dmLG0As0XihfAJl+62sIUXTqJ
GS2Ic/F0TdOZ9EfVERgcp5AeBtlfAt88OoGpV7lL/sgS0IL/7UT0EYm31bo3ggOIgWthMOrhe11b
E/Ile5jKc9n0P7MZPSNRVWcvTsn6cYj/UVnLkS9Zvsn0LdTC2redhKHCisPLcZp6qBTKMtGs/Htn
yx7pcdTJfBCe+0CN+NXCm117PkGDPDktwyozCT57RmGagKFNAcwXwitNseY1xgJY7mze9S228yVk
aVm0y3kPO/ynCBcjm58k9Iz2LpEn3wqMlVN/6GhCI9VOu7kHhJQzGE6U84RgvQQmNATrhldkqmT+
0OQjfqG8uuKPuXims4/YcKwIgfk0KuutHEkY1UvYLJn2RJW47rX0EHyw9VnD/zX2eVz+4cnZJzMQ
085/RL61kYN8VaY+IvrbpYpIXIWOcFuHC9foGbr5x4z4hQAlJght4K3HpoMgjbQEj/GWAGC8FTxC
rtE99pJdSZzUEzqxPsGJ1/1thT4jsCEQBtEm1GWIVVxQ9UWTKxlO5xCno6pVw+yNQKpYCGMFrpBr
Y7rDpZOPxBSozcQnaLcLcV4QI2JWebJ30xcaXoyBphXuxOAOcK0RNPisx5jQdc8+jC4MhpQDUk0X
hpvOciOzg9AwUDPIuPsM1sgqtNDAabvqthUszL7RP+xO67UVlN8DbjeNQOI8K8u6sr2k4cs7ou1c
hVZ91GoRXV8R9y1iEDjUFOg3UZif1iSTrSfLu9vW8cGYuw1ju5paNif5w2ndbWtT50LqSa6eOebk
ooFr6qP6EgCeAJHJTHM9MeINwK8QlZtd6joxr///SKmSyDAdwQZxWOQTJtQSr/FQoa4xPSTzAFHP
djvNJ0Mn9XXCUXa1irhineOvDfelHtI3J9XWY3bvEyCvuM+ydYw5Yko/jRwfcSodAiPD135yLaxa
tBcmviaGn+zprDDRD5rLPG+dnTPLu1M4PSTJ8Zx4JPBxYH/MHI572dgXgeICNZmHUt5BmdN75knG
ECbUJNsbRRPbSB/UfS7YysCmVMl0GrDlbaYE+3IckQeR+0z+p4HcItsmO00ZAzanZJDrOihJ4R4N
So8n27BZRS+okdCysV+x36vqMjoRysDupkGONKYj9+u6nuyRE2DGaw2QeIONhSBv8E4CBBGVyEa6
1BnGaN2MkrV7E28RvDtFcwhr+y8kGgrpHqE8w8GE6QawBvSdQ6d2UTjuSeG8gBgJ+Avv+dTCBEGQ
QBYJKT+GfbRIcIAMHvxQcJRbX0Ryn9QUfvoQhsUpT3S7uKWTda+yrwiFHJo46yYpf1ci4P9k1Vfl
dYiOB2pNhkcbteigUTUc46C1NvAcDnAN0nUhEGHWcMrogtRHCydIZiQ0TlP21xPuM4YgBG40HWNC
FR1MqM60fXfH6jmKMFIinktYgHCIo2redNo8INI/Y3tk2SfRRuOj3UyeeE48xt917z9D6bBYKdlQ
buo7mr0CFweDpKH9Gyq9R9+3LiX00IzabzdKj/S+MDlmBkQcQx/LCIjA1DIghtgKRlaJ7UzUGCaZ
bDfN/hHt9QKS988Jn0JhGki9402fjE+5jdMFXzhDlhboSBiMDMCK7zyNPJwQBWxhUWJ+SraoUu/S
Z0U7u/azXZpfKnGwctY+q2tOQmrV5QOrDiau+kTPAFAgqis5B0gJDpDmXjxBq6MHXLGpET5FHQOu
SLxLXR1bM3zMZkodNqxoSK8cYQ6bGkqutmX5IwmtmZEti6x+n0zIExOgR0n1vuzSTiOXHWhxUnk7
vDF0KHsCmllaVHe7QC7rGkQRmWC3U4SGOV04MWvDfaBKYWANABJkJQrIr9ThI4HVykIxBWieyXMz
ac5Ri7eEu7PrisNgQIZBH95WxYEks49Exb+hH+H+R8aNLzDEp7nmflDnUb6Sr/JtZMwNzHhr9JQU
nRk/cUbdDXojLq52PRfjVTYoEnNI7xQAl9GH/SEkdwJ6aDQZv0Cz95bFLDabvo28bDfslrl3bYmz
oUBaEUF9hxRxZ+XII5q/Gc3neJmm+SH1rTOAgHYzjfW3KRBbz9+57zyj2iGlvqDcdz8MK313Y6xa
jaY+DfVOTjszA2NqVB2Bjx5zT3vAFhIFz725PLLT3mq8PwuwLLReHdX+HWqQa5mDawRHzcGKr/MU
jJDcQ+hZaXGa2ceyH2X8MbuvfjB9xSpmrlHHW4BhSGjdZ1+hu2ndf5NOr/DrDlnv/CQEGoDHg1Rn
OwzrcfM7bDLWc1yDWJvnW2jM4BOKZ4Dofz3glXtnxgReQfLTg4aYiaAKtwhhgMP43BRrF8qkkO7d
Agu6LVVDnHEJSL++Ep57Gn8LnUHNO5suE0RPLUNU/Tga8xcnNcd2IJ5Ti7VtU+OZtrjufUOfvZp+
VBb9PdHc5n150AUy09ye8a/J5oGcHXh6RGPCdkqfUgzwWJNgjCyxp7gnOmPaZopfNOPzLTKXpCZ7
vIO0KtZ2fmLq9MmRS0pZEl3c2m1xesItmxkihEH0LCO47lEbYPW1R0wmt6rWJ+ZmP4v9AbZYuTJ7
+yvsrbvLDg085xlbJeWvhZA/K9URAfs7u3Sep4LhzkBOK1nl4D82WTQcKmP6p+P0VcfB0ZJIu5du
HgkmLiJ+Q09MNYzeiEW9vgNkgvOKrXidSeeMgZdFKbZEv7xqA5PkGG+cMX6eKjM9KHP+g46CsOvW
uU36R/aRc6HPhGX5jye6Ofd2txHDZ+mPp7nPp0MeKJwOHpcEPlzwTVyfUrivA2vYKNbjQz3MLA7i
EnqZUsU7CVNkvbFUt6x450nAGXWTWvgKsw8FK/uayYZ3BfKLV6Tuq+G2qKnxkV4piT5UA+meJA7W
gxYLPEx4j67LZWeHLIaSKJQcL+nDPPnIyNOnxASxrKTCtPLk1qN3JetI7uLRkTfIorc+ZlgWGXTy
M9+UduS97jIsh5zcre2/5dWPNaqDn/j7oe1OGG0f8GJZuLQyZ1d31UG1cw7uhkM/iSJUY5KYsdL5
nXHwbHwX4JYlfjHblFuUvgQS82o7ztWLkqtCQSL9GmNrZgwb5horS8TtGYYpnc70WOYojnT73Mrh
u2eJBH20/yeN8sFr/GtqliBLvPR9doddFkz3MfYee0ve6t7+Zy+e24quiT2s3hsK56QTb/1c/VSx
enUzwGLD8k4IGFskVWPMwddUZ+vUNn8Rp755sX3uI3mJPCve4ht7hv4FWECwDjc/6gpPeRNjrR1M
E9uOuYmcqr1VlaQ4KuTOSGkXXKmig1d0J7hU8iAJO9nCDwi3ZTOhGavr+GaaTKrcSbjfJnFoPC0c
3x1hBgYp7w3h3YwQQ/E4p3F3svqi2AEwsXlmCHWvu+TajPjnw4J/ZRDE2Utb2mJDR3pt8WqsrWH8
6+MtPI7JOCIGhB9CSkoFKPG7JoMDs/J1snK+uKpjVMeaejFq37sBHz1sgJlYMS/YdMkvA8YLutxp
rr7zXm76ATcj7PE7eu8n17s2ffhvRqRj9KQMBKyQhyR8rENz50EWJFbkzAzmuQcqUyqRXpYlYQH4
X9OAm+TgDbH8ZykHLQK81ZCN6Ub41t/asm7hhEfSEqgMbTJuViFUggy//eCzcms1MdIwDobc/9IB
J93AxLZOUKTEtnoqCpUfG0zM3rmKrG+/ZyFrmuMhz0N3yyQMpgNi0pX0xns1YxsxcqyNoBBxJ/RH
4QxgWunUcwufWZkxIQAOGczmU2XCJO4IWyUuUH+ybp2vyMexFAyMDwdbNWQKRje86QACy5MZXcqg
DxadxC6rHXnwALfwW8AJG/HWkQi1dsyoOPQF5Zs9TTwYZFP1yz3Qw77iTQ2tYxED2298TA6lga9f
T0y7yGLYpATBrMoQnga5XhFOJlq6ZXJFIIC+o0d87yZ2TnoRuwkif+gYXwdSMdZE4d2QgvDKzHJv
YdVtU5vdnxzOfhXiWjZHVlglDoqACJCVp0BQkUC0DPua/WwevUTgkU8abkSHIn7UyNW0NfJRquSR
xNlsDXMiJO8lPzD+/ucm/qNnCi79TN1ydEdML25t2pUfDgz3vQNxdmcEffcAk+hoRcCpCGVrrfIz
RkmDvm9tyBxfgxnDyh/HfbBI0gSY5QzcHzsNvCZZnB8s1CsgBckNL5ap2UwwbgxgYj1nOOBngYJp
ATZCCkqZbBrQ7KNsbyRhAfVzILI2Kql/WhnyQjvfc+2+ZGRc36yxRQuByEIomSBoZN/hdrCSbVCQ
VVD8Gd0suAVV728Qg1oPESLcc1CQ8yAc8cMs3b07DEtaFrkr/l78ppvwcyAXINkVYdvcfY/XW4D3
R21S4HkN+aAJuYsPTdmIQ85sXLdMy7/NioG3kROpKqanxYhNjtgfgk0/YAbNbyEudsfYqnRMv4KA
iDQlQwQOoGRc2SXbYuJJBqp7LFOSftG3k4LkcC2VxW8N9+Nkua7NdpsBzhDsZTakvygdz0Nk5p+D
DFBDzmFzZtq5sSWyttngG0jCftcHXnNkBAercSaJkxTy2zBOxgau+BPBPROTu6nb0zHS21fiN62U
eTImHzi/2fGPV2TPgqT7yAw8BnWXVqfIrcU+EsW+tGtCPgiazDfOTKnqT1F9cu0SOT6DGs+OUfI4
lgfgo7Qozqr/U81hSegR8EWXdivGVHI7tZopRNtzgOD7YGUAJKg1d0H7bDSe3DUuzeIIv3zLon3m
7xY8nfhs8S96ODAAAltf9mB8xehXsype+5XXMLRi++D76hiIaT8QNZshhN2EqVR8bQUwSxkfMtm9
Afw6hyvVWDmbiNqBS0jprs0JQZcPemOwF1thefc892/i6Y/OgCJXQTJpklBvWoaPhYm7ZSJ/+CjS
+KQLQA5VCYaO8ATQ2smqoB27t+bwR03BOyxT0gSI3LQ9pgmJrxGKIqfGC5eyAueGBNzuE3Rk3gKz
b05iTzlPHK4bUwA3KYdAivB4TkjG7kty7CKXEQyzokNQLELtgde5JnoAEWG0qQ0nR6WgEUQanJ9p
XMunbvx0h3n6hASq6eQPCLCuUeLkh5aTE+pPdlMAVEeL5VMh3EvXe/+yBdDUwcvFKF+zL4Hfb8PH
snzZHG0reLIY6rHlqw+ywQpe+UuPGc3b3MYFqMgmYNQ77NsJm+tQY8OtCI7iDThALYX3OkYPc6l+
QwjV+5TN1DrzFm0hYBfEzyiJkmCv7GrfVg5Uu6j7zN0tJwA9dgnoLYAFMHjiXz+EBcK+msnpMvsO
QOWmKF/WIkP9kzjtA3dRtc5lvoia+ehJ/qIFDyVWm8HfKli0S1LQWYUPoM2MIyOMJzQiJMeKvD6l
YkIoWrjYilsYBZRXeMgKoMYYbPZxA3iSBM6TWTjf5XIiRGQS+gR8rx0iSmkg4quIM/nk9AkuKs1Y
yimAeY3+h+ScWQ8ttUOiwNuP/ywA28gsSdXWC+nJQz7Td1jYO+s17lKA2Fl3FRHTDpUJktImjEw0
jT9Tw1eAKXODqpo2Hd9Z5BugA3q3JJ1m3EN1JpCAOSy2rn1UO6sFtQQnUjc3OsnMXZpcboSy9vjd
gP/1LcNRNY17pyZEiOoHdKF4KYqYAIykDWHughoLIQL1+JtRTRKGTpYszH+SXeyR/02YOXqd+zse
erZIRNnjyuzGn8jqkGzO1YaV1w/+YAgDefErkoDoZ2hCG+y5OQa1GQ2vWYJmdeJHXB75A8fpA6LJ
ZG0g58CZwPAnodhbUaj8JL293Nx9gfyTXCRN9Ya2lweQpVmKUXGPOOsv1RebBOmIVVrOJ1y0ISMM
0yONO9uIuXVwNHClZMG86OqHV2Sz1qWeI7pxIuIjUz6UhvVWJ+GwzSPn7+zwy3m5j9uaWY2HvRwJ
6gHVc70Z+18+24S1oY53JSstXKfmTyLLx6Hwwq3A+380xbizWXgRwNR967LiwPTH/oXt1kuDHmHl
OdwGQ1Ivz+1CxnNEux0n8ewmAf/d5RDz7JRLdwAfKyVKVqWnqUlwz0d63PpLAlNlWByqc8141MRI
Hk/MuQfe8G2AilZFQ36Bwu/wWSjwY7Y7Xbrlx9Cm0S4Io79aAJ63qYHclsmm48hvzzL/5MV0LmSM
KI4ATy38bEmPuaGDcXcg4w+O3ZhXt3jvrUdkVmonmo7SDgI+1nDL33Vdx+h8stSWs4lIr/ErzRk1
UlLyg5YYZRDVZU80KkMtesocYoudcXTYMd61xvMOwifryE+iP2Sg0loNuANJfeEpD8TT3AyANXvs
J6YvySJdTIsQOmrCZZzvsRXy1GWKkq7vAGZ4vyqfP3qMwWtVGf8aHZFf6Ho27J1hM5QGLLlg10hQ
J5MzOsewJmsI+iFq48x8H/0pwGy/8MWq8V0KB0QMwQERBsiuK/d8DRAIXgaQg1tTPLnT8M/JAecm
Bbh3x2fXqXmfXUiGvR+nZBnqCUqnrHdGy0aV4N0HUJQQGTOO+UADXp5JO0jy+qfmyb/0dVk+MPX+
tNmQNEPDylM1sAcSdm6+omiMkrH4EIFNmHADSx6J00rBCwWCzVyYuuCac9fEpkNDD/8CeaV5BLVt
nzPilHvTZm/DXbdNHAIMsv4KkAh8l0p/UIvq08i5ZExjdWqjYedZujr47Bv3iW7OWLVo2/PO60/T
X5ugi5MIjeSAsnhnpU5xbOOAiDjC6ezAP0ppwYjoQZz21OIIEnHnRI6d35Ax/quScYP6eHjqg/w9
zjPcqV3AtnGy+wMKCVMhn/QHKLJEyCOA7RDQZ8v6XGH93Do++3EbmcKwNOjdyBw2I9PoiCAuJzGq
JdS+Q6jMBoGn0/mUadIdZtthaNhR5EpU3X0FJLExpvgEf/k2Nf14q72M9ZTJvVF17cA/inpV2Pi/
EZbP+9B8sYip3Ad+fIhCPhdboz9nFbQibhi9ps3swvR+2k4nD1BImiS4wAEJL7C836sByyrSe5ud
flNstKNAvnVTuVbYSSAC0fO6DnoZYxHzxkzh00vSjuKUpcelgj0NBTqM0SPKyiptUi171J8JVn+I
QPw5RrLVDV5LNyghZkZsLkr/C5O/3rlw37CgDRhI68cR29nz/z/kQnC32QtDjCGiLCGBoOzdS47M
2zNhCMZzQVQVoJqWz3mVgPyC9CW8nVhMt05u7SsXYLIxdtc8lyesOvV+dNnYsmizdpYCYjiw5u2r
uTuTzL0fssRc26UId7bfFiBB2/HaQrwSY5s/1EjlgVKQ2wCXYV8KH2utyyYu/GoseCu4x0g+Ytj6
9P8Pw2RPZ50IkjPPwewxo0oj1IkYvX3LICgZ44xpgCePBqJqgJPhEVYRY95yfKxl6BxRiZCZkkhr
n4TTvhjQBTkivIWjkT2nTgn1zYqRXMYQfDj6m3uMvBbFefkUe+olX6SzUxoba5LjUMyP5l3hONs5
uYaX6LxZM8hutUzTgCeFVy8twAZUKE24dfxiHF4RzmzrTH6mkwrOhRbwCsfh5OfYZhBdXD1Yxnto
BXiLeBakkdnbrEG+aFe92M8NlNmQgaPppOpgKla7bh+UNNFk0XfGeLVaJ34yVJavA2QYe9tCBI+H
hPiflAlR+JOTQ3ESpiUYvrTsqFy+qyWWbZeXJvKrSTMSAIyEcKP/SYMq4AA2mifidPciG7wr+DJn
nQcdHhJChO5sMxC6Oz7NNwJ6y23WSiOJmVk6rAeTPzoAmGXlE6iEzNkCkfxu+IUuw4CaOCns+0he
6s036rOeYiB/qeXuhNPfoznx17XGjdUAl7prqYwjyF/SBtWjtrR3a+EnzA0A+Tm2Un51PP2uDWW1
BUqwpKGvsyLtKBO5H7OwZDwAHX2DgFbw2QxD8qiZ6oeVtet8wMOV8BYCW5KzEmXq1OANwisiX2X7
2I7yBP8x2DET/tRW56y0JAQjZaFM6BCZoTlr9bFioz5V8d5EHn/wcy/gOI/rtRPmd7ej2Z8yoq47
8hnqIH/gZIM4t2RakT2y9kbzrfHYotQGYW+ohEcSC+xqQ9yQXXaSdVVJDRrkiKgGfM9RrPoHg6Xm
pqNbWZX08KAsz0xz1hMShWARJEwSiFTdjBcr9RMGWDQrleu0e8oKlEXK+mjn+k+dTNPGzayAXLYu
OAdhSvIbfbWZQT8r7EJdWUlibWBP3k3ZOzH0apPPzro1QS0ELq5ykrdfBlOYGw4wuYIn+dF7g7VT
7DZZf6FSl1w1BX2tNzjPeUtCxiS+wXG9NX4cbKG+AEfyoQi6NgbQnLlRDSBslbj+vzJtP1PuVsIU
YIbQURFhavhHrAI+dkO9m+0ZGoWozk6SZbsaZNnKggiECiLZj7CULB9KPsAL3lKQ4uYsRgrS+VgS
iOkWyc0tgdFbFc+HpOupye56KP1q5+emsy1ndiAYRo2dlSHUs7NmGWOaAYWnVZ6C+dcJbNwwi40s
VJiO4KtZjmL0QQY1wyMGCVR/0KN8so0x85dzD9jcQulp9/Kxy3Bf5Lr+sCYR7mNjF5tudHa9uF0b
DbGbhum3Z4sqF4tEToxByDZcklOoIz1sK9M4a68Wuw6vEfIfBOvJOVnwBYC6gBlDEItQKZOg2Lql
PJCPU1LeFscBreNDOjwXBZvYJThmrXAeAsTgIXGb1F/7Cy2+QnvfJo9VJvjC5uzdAussyvo7JdmG
y3dXWJRMRKR+FxAPDwpxxQHFKt27bO2DmWV/KOFfPT3p2xRjIqysTbAE3wyez8zEtN7YQ2zzEhsH
jcSLG77BCu43Pkqnx7oqKKiqeQmpqVlYwHl0Eb6wDvOQOhbHJHVixlkM34k5CVmvWUz++PioHTHq
xp9oxgjOLidiw2z2n2r546YwOEqzK+/4Hk+Yq9yM6NBxJliylsMMCq5WsIeWuW0bj4c0Z04XLWTL
qlT1reUWCZMR3R5oKKVUt+09RoD94O5h89xk3JGTlnIBMXRCwkMibJZmV6fPGVaE6FahrvIvR/af
Srxw7lsnXZq6mhM24TyibsG/EtrlvYynw+gKKGyWj12pVbDNbJv3OPN2ZozboI+SS8xaumjHO3Ug
iAsHUzglAK06TMm1P4o/YB9yqPm1TQoxmgtbWPoYpCEjnP6jjHqIMEExsMH9jit+tTwHK9n7bwE5
zyQum3pd5fxwcvGHOpwWpiuOud3tQuX+Ba1VH6w04pUFjh/Eei283Nuo5e6Ux6lmf2sHY7wryPHe
28lGhwa28uaPn7ZYRkvvVwOcXs/8+gmiMZfyqc+qbB97fPlIMfbaCg+RbpAOkJgZdmSh81K9B2PX
MH1fcO0Ofs3Qn/aUUOcgGl+qgt9M6/5P7QQv8MrIdOh4A7lQ2eej5ORoVMhX0epKUM+k45CWwlc5
9mLboAU/J2H8JIdRngubMnoJ0diE0aw35PVYK9N5y11mC6HNYmGSxUbgzcf7QuBNgTzKwBmnbRbp
xmew5Dsx/gpPRlZ8wZsh/rhhmJ8qdL+lD3UoamYiFMNAbwmbFGue3W2g3fFHgc/SlZtuTEwdd+I/
2vijy+ZqN9QCkVRWMS7KSh5W7hXcV/zDov90ywJGQJQRFJTW7GNHCOIub6AL9NINVQz6ruCxtjrm
WBGWQDxxYuNSC64n7cFGzskiGVjtb+vZfg7T8Yijqj4EeRkRCZ0DhwmMXZUG4yEmrm5NcQSpbWh3
ZulLHPLuYyzdaoOYW7XgABKLBEf6cO8VUDHEsGYzDksWGeHU24h0AdEB6yi5npj4M6kryupMfOBW
+znGuQkiyuy9JL346M3mNPQj0EYn6pCWVt+Fx3KRNxOAIvqqly7XZzORDPEVh6OsfSrrgsN64DVh
3k+SnxcUb4BWog27SLRjAdUfBnAbS0pdxufWMyv0KoXNpUL0rMG0sOxDEqfmZDzAzGYcuqyD5k0U
hs+RYis9ZKQDEA2I1idgMTD32IycgozDwpHndNb7uYB+VLoObBKmOSCL+SMHQIUx5Sebogj5hcEF
kbaPrh++NjMJlxCVL9Q1jKvqGqfaa9eg3ZQJUgOnQioxBODISTUqMFwtGhMaucIOqeHj9gBDam6i
a5Ni5gPRg8A5RmGlA+/XDRN/k4L53EqNWa7NTGaR0BVXoET3fYz8HKwP44qd5RADIUY73pQdaN/R
LuP9zPs8+eX/A9wNIl3sjVrY61ERi47I/B4SKrwNG5yIlmhQn/hgkryE8n2sk12vm+GpqmaSa2fW
0sRGrTwBCrnhbWXS8s+b4n+M5KkMULejPMx2owKy2XyPduadXClWSY3lltVRjUKMrEbSv5yYZB1o
Un9BOwerpCQ+GehGUpMlUVfq5rK6X4H3BhGfRZxpaKjFQC3u+/WDJCB+X/2xnZn0PpG5UByLU6mw
KRkBj2HLXpDI8bSG7Jl8eqn103iZAhXWThsb7RUTsn7bSnWszIeupIJYnD30iqV81SNWTsd5s0lT
2QlPXcPJx7An+CItMgoCslnImLpFngcqAUswp0d0AqK61lWAEtlnT0/u8GooSIOzQnplBVXc0LR+
04A5IxWXqS3+9oBUV1VmE9v8RJjhsEQcznv0ymt30OoUZ5VLG0KLz5KWASussLQcTnNWgl2N3H2m
xLNsywCqAHeG9AhGtpovpso1YXLWsU3NTeBTeFPAEPgurSNR8uPOrNy7OZXsqNMELVTindAY3iOz
fBVU/9aU3gyK9jT/0xj5+4CbF99B+szoZd6M5JXBkV1uxymAV0fJ6c8jgsLZ4xAO3ofCus9h9WyW
xiF2ZEjhNz0iIYN4xptrCKi1EQKisYkQR+evRL7pXU7V+Ueh10hcBUqXkzytubSUZBGBRXRTXWN8
kpUlwIb1KE5Hv2jhgWsY2r3Buxka55hRSuAsCnRR7fFtbe2y/Bu18qBHluX01kZik1MBeKrvrD9o
xnAC4Or2inevAdJWkyNVIz3R5hMl8b6SRIwIQx7DYL4GSeKvQnN+AGP0M3R1B9reeiHcg3+hQkRH
+teYnAQ3gANmbQqowYZ+gTTIAQo7Ae245X8n0a4axkqsdWIMFFP4y4tWrEyDU2BOn+e6PzAawUA8
4k2lQk4m92fS8xN11FsSNxc6KcBi8cc886IH40yGUPqvEOIYeMyPFq8moqK29rhnoqfYH94kIPrq
oW+6V8J9n7AQFrl9YW5/tz3xHSpYNYL8Sqy0L6lk4MJigQy3v76vKeaY8rtJ+bDkn6wa03tLvXLf
zywLCb6wBCsQ+AoIvG81+yZthMnBGxpGWlG4MVPYod4lJZOE71rTnv/SFBMHYkwHCvAEmB0weum1
UCHbeJ3/hSb+xNiRp4QzFyujzaA53iR2eUS1GzOaJszAHErIE3loXUXifSAkZfETuiCnUO+JND3U
tnFRjZDsR4JHpA/W1p+mX5ZlL6mq4ks7TnAKwVYxXHsWChxeC8Bq1Y6/Y06/IC395hnTMbLaR4cL
dxegVMgnbxOH7rhzyQVrR02SXPc2VowyRxaau4g/RNW5vFTetK0L3uICq2WRuEddOu915j4IJ74z
ulnUpARqQqQq1KNDVt4qE0zHQ4LzmILAoE23WL1NYCVbNZFnkacxnFIIvAFqMVzlGbYv7teBrHvq
PgqWVPNf3rHBjfy55KSBslsuSVVlGxyEmurzpK3oGHCfkufz7snB3Kc+w4FaGZhG8HCm8CCUbfnk
9IIUddGHPVplx6CtPValgAXU2+auit2rHbGW0xOo4dDP+O6H8j/2zqQ3cmS7wv/Fa7PBCAanhTc5
Z0qpeawNIZVKnOeZv94fq59hVVZZQttbN9APeOjuYpIMxnDvOd+BtTGhJlUtdWb6W5EVFwcLzPGg
XU264YL6ZUmJ/eoNMloC/zG40oGyHLy4qi4L8mU56HGsaoIC/0KNoor6h9mbeOBC9UgiH9EuvdkS
XNwlZ3WPHjByvtWkD7EHJIJSDwiz8TR10wbqW1jZZxnwWDYZza7DwOvEd2K0LrohCjFMP/UUMFeV
ialNUz2Gty6NlyawlvsoR9ohW7jaxURmF4uTrWVH1KOXDCRS5Dg6Fq1+O7QTZdHmOfYwsfNnbfvM
OepUSK1ydJZa5E2UfiEDASRbpLLXV891ab/2tGYq2HabyqA607TGeZDjV/E6+vwSQCnS0+MoFJmC
Vf2IR6ynUmCkZz//B58TjPyILB0y/p4J3WabpeOqHZKRHcyjadQ7Kdi/uOS6Rua3hkCIJSSVO2dK
1gTVggvo6mOVj49xbMR41ZCu0mCjS8QmiXYzSmTjXIyEh6uMY5/XOT5lCCD9YcphadSPUdl/qzId
JZtJVwwbcBwCQQZ8chgsYMdYUN48Y9iSptdFrEGwcqxFSJmZ8C1v6eTtGYddBPWZ+ZbTwcceQIJ2
+NaHs7o6prsgm3pZSnnQOkCXlu/fdp2ZoXvq3wyVUIvmXMNk/Abx8Lno0w3Zyxfs2zcULOgU0w0X
IrlxaSJUkflCZxy2fABcHQ1sJW4T3B4kB6cJqQnNIemJZvVxXYyth6FaLnHozF27aRdNbc33WzIs
EV17HPwyzUea6tLeSjHbuejYYB3jNOyJ60pmI52saLcXsE0ncsk3WWO8qDG56SLbw/LEO9L8ce07
1rnjJcccDFBR+VB7iELRB2ArNvQDIn3RcpoUXCVyRy+1tpTNcCN4z/ivLtAnnkNXgnRoL/nifTB8
TlOcOzk9Zr/wHz2rfNKc8IFjb6HpkI2Ga2Oq7xoo03nQ3fW62lVUViBSJyh/Rc58bbEj7at4p1fZ
eaY0AnY9+iqlyaanguyAPNBKzHs74gwqXjt06x3KlWURftd1+xsZdsjwEng9obs1Emqkeiwh+Y/F
OqjlRZVEL2E4RhsN+BD7j5ijsTSoqNJBMEsAXF6QftdIpgTV+jiVSD9KfbpJA4SVYOI9XbZrn7gF
NCjJeRxTBUfxzgToIxJCuYaUAk9CGKFQJLkilDW8Egjch4hwsTxnDmrT6qnpsn5VGJz4klmoFyhw
jxXHkLjBL9FZc8dlsNd05F8ZPzsp2/u2cx/bzgEmYWmbduq8g66eKvqg0tLYyhRY4FPcCKYzoi2w
4ZXYYlW71blfcbDv4gwt9Jx+laJFUKK4DpE2JyQJY98h0YtO34MVnKliPA9860xVcCMqxjnhtPSx
MvxjKE07r6I9RJeehX/c1wEag+jWzfMnKHNHE6gvlj9aI0X+FhnNum2sy3moe22kljhQEs4z4pHl
0XO1F6dDvI4qftG67lUYhleBI1/Y0hy9YkbNiPByDhluIitFodo8RW7Pf9JnSwYDyXeAhRRgJckU
EfQ1Mj/a+JkHHWLsmL485iJB2IUzxK/lmXHpd4SVTTtOnN8Hq39Gcxy0KNMHwBEzsukYV8Lh5MJ0
GqN0wIdG67eiRVU+Z7R5YxftdR0yd+b5Br3ElVNLbPbDfYW8jqrDRerFYODH/hLay8ofznpsMgwK
Kpc+OZj+qjCZ8Q0t0jcqnR5M4tARlNwSBgRpROLTSNBkr4izW/dIdom85GA0DqASnObGdjs+6SqB
YkTRjbTMjuMT1LsQjnkasJbW/oXSo7WlVXJn4atgJ/PmyzFja8AWMdWivZH616btXwyUxEi+uu8K
VGugE++bojpk9fAy+z3zGPtWMRDfYSSvRlI3S7fyPXRIJMYQEPykkT8CtQ3jhe4ma+BIgJfmlCGc
hHU6e4QHlCrRD2uaPXwIJBCTbFPcTnU8U2txTq8tnHMRhhKsncTBT4QmOdaOEbKv2BYAU27WhDlh
8WSjwM4afdW1wq6nSRhS1kzTNJFchrPxq3eJxbEehQmgKYmGZy+r1h77ZItNGXv6hV1X0y6GWJZm
5W2WFXu7xIjlZxU+5SB4SaBxwCyjghofzKF5bC36yFXJJ1fcKNkdigqxJofpoedfi9cROmFyrKaE
pUZ78Qz7Gf5Rv5K68Yw7dEdsc7HT9O48mYwXEXTfrAAPDy27l8n1j26GlVdKWpeOPi5UWHfYvcO7
1KjmSDOa7J7Tb+0qe/AA2XbOu+WS9Wk62VbN2/ZANy6bFlRsq2N9QEk4Vg/RMJ8//IfGmnYFcQW+
oferdkC647nBRcZTTMGT1WZ3OwwxQb7UR4LuXQfvv2DpRHaLB78PdvYQXZgJVrAo984yQd50izs8
CvwL8M87bwwXVBuPMhG37Md+uFp+l6KLNSMKMiT87TA5oDzhtwatNtLR+VH6MOsbhchKPph699x3
9jJMi3Jr642/04NjFRNONK8zRtVdlgaxlgEHu0hSD9dM89amUEyTSyyVEGc/naOhX74HWtqh8Qhv
KFO8M1dbaQejurK/4xUBC+3D3dPAehB0DP5aziyVeWizv3rz+TIKrkk0EZ7zKUKaZHdovkWDIXik
U5RiiJmL9SSLvIrByZbEeQNORAa/DKp+2HjVK/bYc82u6VoZ8tFmu7/4GesEP9OJg7Xu9vK8MZF3
1O60y3xslimFVyLXoLYTBNHp5CJkkH8WbuJ+02mu1fq3bmL8Gyo+GP64Iknj1Y+TdyWNvWyROePY
XhKzng7DevJ/gGe3nvGrBLDitBs+4qPJVHWIE2g6junNJdWeBYXmSyPZ0o31s6pQLdVZh1kecTQ9
FshInOzDcFriu+LwjXHCqgpijNzxkRFPEHU7Pml2BWQx/iFV9NL5EtUWafQOzGrODHVaGBQeOlpl
cjyYUBhpNu2UOd0pMGFO9ub14VkcPUbNZZfwPp2+eGWKukfp+uhQy2u97tZP+/d8jpLE7s32AQmt
79vJ1goj7aytkqvJKZ9diIF24QEeVeVzECK26Asa3llDSF/NzpSjBoGYo/0SDI/eFP+g2xSeNWT6
EK8dGeV0ZtjpwP1lOugnouQbEldK48XmVGsm/Z0IoitoVN6SoJfynKXK3WiyJKaEZgEQyjUsWMQm
qkFA5AueMOCUMAcjFSJyGyZAv4ZVPlTzmLEkQt8oRHXtuTtj7EEXrv2BZCRRHuI8ONppuNdrEA/N
NO309ts0jOdl4By8YAY1F/G67+M3rbY3ufLXcrYxt26KQIaOA0ndMWkLkY3RSgw13vp05WDgXEYg
wyk0Ui+CAB6gGLDxdWjTezfVOdDLQS4xgWfLCDDiWgnw1jVCZDHJfjPN4aNSBy/YeGyusbm2EQIi
pyjsPeSFaEGOVOjszTgolxFgBFY+lyRVcoh0y2Ff25vb1WAZZIWVNf3eIHrDXeWfwzm/bO3wsiQl
xXPzH12Em8iuUS+QerCi0ooirB6HrYrVA+3IGWXNjtodrO9Nz/iu8Ao3taTQkw6Yl40+oZWP4A3c
R7f2FWXq2HDptiKGWlJZxyHljbRFGxK26d4qh22tEpW3SktUqSMVxCjJGcpRkO5Gia81SpJFUoG/
D/IOoV4b7HoLEHSpg1nTetSplVN9Ty3/WvJ5YnAJYlCAuGMNUgFoj7I3Y5WJ1IG8Uc7WWMWx7RtX
VbJTJXOk172HsfmoeQadnnczInMgfSgwAy/TRFDpcVsGQB3zEwvQIT0KaMsGjZ8msLwg7gJa1yia
O0+WQRPfo5iJJu+bn8YvpSXRpznddjSfLW+icqhDuA3RQOftyKEkAahVPpQVPDdZZvd17qOasB30
3LaLN4szmEFEHR4BZngcNpWFGi2dmJ3zl5Z9WkLQwC5gLHuBvFGe5m68TDvAm7jps6Zba8xbfe6R
DToXWAiR2VkZXypzM3grnTwROgfgSo7tnGxHahE7V2V8tySIagpfb3MCGpvMeNtTKoBLREU0waaw
MYrRXkhatNzhcyV92s1j7G7zaLxvKGgSMKNdDJNzWTT1dwIa7qYcB1hst8UyA/QEWA/FYNuaj/R8
JUfp6T7AtXaDxKHNnhwCOp/IGcWJMQVb6CZrisyCUuKitEV5n8f8EgRk2N9tELv1IAh+ajPyNDzq
lCk7rcpLOUE1sb7vm77YVoF/cDwUfU5qmxvW6YWmqmRTF7TynDYS636isxjGLGwGvWNBN23QCAnS
rfJR2RmVVcJcEf2tnaZ8/EkK+n+k0hdIJQFf6H+mdC9eguol/IXtPf8Hf7OUTP0vR5pK2TMbibAP
A8x2/6Nu/uPf+CeGbZMci9zOMW0187b+BeeW1l/YYfhqLMsUlhAGlPD6bza3hMCkTAtHmMn/Kt2S
/wSlZP7K9LIN21BKKMNRJNdati64UPH95SbM/Po//k38u153uhG3qONE31DATLOrxIV4mV8QmIXy
k+Oj5SGdiCXD0Ai7zfDUR9H3qDK3pZ89JrC3A8iGqZ7toyR90XUaBEAPF5bojjVYDnu8HbpyL0Fd
0wSyL8oy2yV++o00rC3OYgwx4V5lGxEnV5Fv0gSpN01aH6X0rlLo3ppmbFvK/viTcKF3T4YCcDlp
Iyhv5Ed29E4IKTnv5HdSbW3r+tECnbMwdXP74X3+ASANQOsD+exfT8nUbXbTNrZs84R85ob4Gig0
wKOo4+tsAE03wXiidrb4/DrG/Af9N2Lt7wtJsiUw9RhSuS7D6OPr6AYzcdj1VistekYguu6Tq2AK
1iXQCYp9SGpKa9jY1XtjkSaKiiUs+wt6i6wPY0MSVsKR8tXjZWjTRJUMIqb2SO+ZUhWIVYXnCVEu
9AKfRCSmV1t015zqPr8FwXj+7RaoBDOyBQ/6Jzvs4y1UZRemQG3KVS7zY+zg6nNv2onTYax+wFvY
xEyvsUMWLf59duJnn19e/fHyti0MPiriDcTJq+ojm3yZDEkkiIGNp6J3230NZf7dGtt9KTCjFDnS
iapig07oMR3sNFvwnyAUmASnROKECZw8LITBlhWuyHON0SZ3cGSjbFsI4d142CQVQSwF34hUSIsM
t1vAD8rxZmfdpVUdHQ/vuYpWQ0B4qyhp55V00IM20nc4+C4NTe3H2ehZiTpdf377lgOa7fTxY861
52nDdEw+6V9HUEv5pIwyImFT0jpiw8Ca3BGyHrU9kd9dcOOQTCYs+nQ0BCKsDsiU8BYnOv01zOSZ
SZFCeR3lyfolMctjqccP0yhuKz/bWi5Gmrw4utGlRysfwER0jc0TSRue6XgQ9xN1D1oq26QoLm0z
3WUcRmoWKm9wLzkcPIBt28nC3TgF50RHQStDc9Lp3aU+kSgcWClbEhVd6VVy3sIrXlgdXflR7BtR
PZi+eUTKdU7RDpceG8U0dGHGh+qoOvc6ZC126FuFMoCPQEw1sP5l3+cIc1EquDPVSDxq7k1feLtA
a57YrV52i4AD+6SugdbdYP6gF3fb9lRjsvGqh7mpYS0HrrgwG/dy7nkSJ0uRQRSw+QPKjRLTLMo6
3Edped7F1xEpRUycG7i0e9ypiyqlN2N2b6Ox1dEaUBtkt+rxcGzSvZylc6diEByqumxQRdgqu9BJ
6bb9Hql4elACA3KFlMFszkdkc66CO6zkdeU4F2GbX6igPYwZRuNBca/BMRzLnS2yu4Am7NgN713N
S/WsZ+kUxIH429KYRyjB1i3Vc7dYlx3mH9tfQ4o/DLW2CTT3MUvSC5MsIEW3IMj0M9aLTUW6j0tO
FIfWbR2Pl2PIlhLg+TdluhMRxfJQxZgvpnOUgco9BMKeM67WTj7hC6kR0IC/iHzjegwiTDLGGbvq
dQ1RlBGybTyKz96VpHuHR+Mcvuf54Js7ON3HyUNeOqUZBXmIY+nYP1IdxWCvx5eKRlEUcChLDP5R
7BU7ErOupjwgCMlEpweQl2qJEZRbjd6/lNqh4PhA9ANgZJKTzNsuo0rXWJteuxnka1ndQJujrKE/
lIYJVKRdJbW3ts1s/rMPVfskPD5on64TLkzDXQPoJG2tC8y1IQ9NQEct89wrBA0bXwvOul5ec5j8
Ntg/7MC5RCz2rhm0boCyLTyZv8ZJfjsf+ZhZcPPo2Tb23AWBDxtTIVTsDm35QNkI0BA/ngwdOjz5
qK6MyiLDz9q4pXs1UCw1DWML7J8eE5Jfzb0SExNNldUHmficx53zQtVHo6qvZDlecwrbJ3F9bzPc
fBIo8SZOF8Vk3JCOmtH4BMtlympHnv15oqXPyWjfodtItprNT/BcYIgpC3akhy0mveosz/Snxk0U
DhUdsT9UME5l/JR5FcbuAze137saZvW8p9xkZLBUVA/cvtLy2atAOig/bMPZLKfLQv3WD91uBf3m
QFl8IU0IAb5jHp2xPQq7XUWcDYoUdklUbBOWP4+szQNX32suYk+DvwvkJWxMlp2Tg9zVnX3SYx8E
tqoT6GtLlI8pUBz0pPY+pBA5d5dYmkzzHEfoMrMUVIHwIccdWlMcL4f+3NMBTmhh+mz7Zgz3Nznv
AFxFhXVprnvY3nAtkJzm20SFKecdDj4qq783yoY/bzzobrQOcxZeBIR4Lg5jVO5dQd6V6Agpss5j
ArJCQhHpg+S7LlA/tzdOBfh7yLeZa+1TF1e5TbnDMMp90+U7kkxh6JPkmKTOXtpP+J8WYnBJFsuI
kaczojU0Nme1ehfdWeSVJT3lBn+t+xGINyh7gAavg2w6m49WmbqV0DPE6Bz6sD1GJCg0Y7GKgKRr
SXjXOeYhJH+Aj3oTB8G1zT6vKNrHrFS7jBi4JuXQp25stUlrrPQa+VNrgkTbTZLX3+0pL4hiVVtH
x8djW3ufObhzLPrXfCRmwXLD12IV2BKiVzt6MiLzAr/Zaia3KSG3HZ29kfmph+WrhcxrqDva2ty5
fJMWoi8Dq+TShzfvNv15qrQrN6xx6Fb2eaolS3O09thUbguAGNFDnvGSAqDWJlo7fx9yaLeMhyzl
63/E/b0rAorAqgPcNF6SaVZrLnUFiooSHMYihjIw2SmioWxXevnO9TSEZtPzqPYWYkWHoDWKECab
rAZxFYlITbOJu/zMm6MUTFATtNSd25zGQ22CONBf4QYuck0tDewaCSmG2MC2aeYdtMLDnpstWt0k
P/Qxq5uVKF9dkIOG4VxUXnFrDMVzSESc3mu3qOO3W4PPPfDIiZAV78lMcqY/e9PyCuYnDA2HkIV8
2wtrw76Dim2+g94NrcIjTe0usJNHM2OuwEnybFXmRdxGdyRLrWzDYNxT1w6Xgplb2aDUKnOlURme
35BvpM/z/zenWXdlbWIn11etDH8ktbym2H8lTRdzVXcpXRuAQ/ZMIN4i4wsNaQK1ai8M0G2mxWLJ
x2pOR4wooCawcZFtlYNObOkiIsrEEJrvMYrf9zB25mkMrj9EbOdKC60bg/zLXGLcwRrri+Cl17TX
vDWJ3QOBPE8NQaJ2dPMQQM8yU5sWUNSTxRhss0d23PhVstuRHnsy7PNEvOEO2OR0Ov2pYzUeLiO/
uTEQiBYDn2BJaqB95D28OHzjZabu85GnESBG5GHKpl/WJS2L5ns1YRX1fKZ+UnyQTuTvcahfxn6+
ryNes0MaQVmvIZv7bresh4c8yvbYgkirq9H0oUazzvyeGL8mfdSCG+m1exM9mKTwGhaoD6bwdXQx
H/XD7BbUeJi5t6lhdbQ9s1mzLKFNL2yfzpki+ULEINxKglnW1NWoIdtRQGnURw7j6rtGsMOScfVS
O+F7bL2hHU42oIQe2ChJgPXlSjpjCvLWJnLpps1Z6azWOdJj4Btup+91qq3jETmXluGWRz276BVK
KIXvOI3VMcphCxWdsxINIXNi4COo1JM/ai9ZabxiLwVMOwhtbxvp9dBSttTvHTktc8v+FpLCvIwa
HzeigRim8omTLejNBRq9zgAVZ6CxxviKIRTF9TqomHHbsXvzXUwQWrWN26nZ9TSKvthJn+6jZ4gx
xkXHNCRoNH0+En44GLtJGBmoCshhC+MfUF430je3qvHP1GBtPr/UfKj75dDHpRzhCJzbwtFNcz7S
fLiUN/psWegererqlSVg6QTWys0LsiGSmRj3xQHNgND86+XoyynLMBS1hfnUP7OVP1yuTm0jIAel
XOkNfBFyHNDnvHEi2PCJEJSQfxOh+TBTU3ozPc+rfF+F5dYd1GwIwNaFJtjeBfQNdZmSeJ9unGDY
BR0pflJuerTXoFrWdtPfwmnd4W++T+ZeDHwqQB3UrDqsdWF2nSbeoz3mM9Z8jdP/i/P6H28RcZol
AV9Sezl5eUWIGLsQDOp8UGgpV3m9N0ayqrKvRsmvwWac1+dn+eFC8w/58CzhGmh9j4J2ZQ/EvVp0
LPgQPx8dvx3ouIRp8pqEY8x/nxzovG7M4zBxSHti++INFQZz8G++f+DMsEjE9JQa92Pif3GO/hWw
/fPGdIlxBbmhbkEGPClEBPbgTHj2cPjz4p0aaP7saNYxpZAlHMmt8r1//s5+ueLJsLRQAMvQ7yFG
liayQTRedXo+xvpGUon//JHK34oEps61KHdRYoOC+PMQ/eG1IZfNnWHgWjNlZbQRqzsWqc/VlYH2
Jo2th1wf1yI3NjEyg1mpNIMrunIrnOG+uy98a6uF+nrEyi7TduvLaA3d8YtZ4Q9DS0dWbZDRpwsb
/sWvQ8t2axECauENtI8aIgHPkl88ht/mnfkpwGSlkMjf2HJ/vUKrV7S8g5nRGU5XEr0EKs+byLjr
p+/h7edP/I+Xoq41lyZ0QgXnQf7hgWs+FkJZtuVqSDZ5tu09E/fOQ1LFazw4u8+v9Vuxbr6t/76W
OvlgqLOSx9Y3JchHkILAmKCH7zp87P/8MgaRCLOf2UXFcTJrj8qzqwav5Sr0G6QGFOhb8J1x8sVl
/jAMqM+6yC8ZBibL0a9PLtYDwI8m9ZyuS9Z5ydFwitef38nPIu8vC9A8i5mGbjgmiH7qRr9eQ3Rj
Jpn4SxwQ9ksFIlozUZ9zCtPcBTL6XRxAQjMwGRV073AKEnH2LejF4X/1MyxlzwkBtilPblV3W4Kr
rRmLJYJjmSabCQV0511DsbzWjeYlZS0CiX6IZlVbc4Zh6qylc/f5r/jDxPfL6ngy8UmNNpls4PS5
gbibRhJntGEXo6F331uoGN7F55f70+u19HlMKu7aOH30uWX6XY5XcyWbNzU8CsSD/7cLnHx5KH5I
CTb/vkBRo8T46juQX9yCdfK9OdwUtVOuIBT6kJz0p4yAAUejaW3K/Byy0Z1v+EfipdDcDGINS0t5
1LS119IzL1QGSrXSx7t6HJ/IjCbQtx6IpTH1SxGIXYwtIB+vP38mwpGM6NMRbyPv5KGblnCsk49X
FiZiBhXwm+EUC1BB9LSn8z4Gx50zU4wIj9ZY56hGCY5punGv5RCYtR6rv80eWABIUWTskk9n2ekS
odCFV2CaIHvUCG6auLup4PirMPo+WbM8EHVCGtjHSur4n4bbkSPn6GL4Z9dUuP2VMOVlDQrOh8eq
Ic8p6bdqkMOnIGdXNe4Qot00Ff++glfr5pQ2sm+DMi/cWjufRspQFYVCQI1s2DPD3XpE+mQwYzj9
bSs+I9MhjAy70vzHmQMIJN9GQDEQTW1fmJqLw1i/mrnDndTv5m8N6BE5oCY9a/eYKvsoVHSsSvPB
1NRDyn6tyXm/JZw/gO6KLPdBv6zj4Gho2V4kxbZ0o43PH9MquQFlBWJdXDY5AwHKTmkXpDIPN16g
LiKFWkbAX6IvXebVtyTV75zM3Tqjs0UTf2yaaK3zzyv9zTAgXnQx2EvOus31MBqLNsYmAYuyg8VR
2tVLRa57i1LY5eYn5e5VPOyaFImNhvbVPMvC7FuXDNeRZ1xovfc0qvDR8/N3Fwaozfl2kXbUj1sL
e1GQofBLne1Qk+fuIxicA1GNdV9pVzKlnmTiliw0VApT0CCOippln9Q/jIo2Vsn0z6egLc06v0Bt
fU6R7G1yikfgobssBr2SohXUyBpT4X1vNd/0ei7E84c2Ob+tIAApPaspOzX0y7KQgx0WyhIlRPDd
beH5m99GUgp6wGO2bg0UQ1A6WjXMyTbvduBMjPXYP2AL+eHE43WeONrfk8n/93+/6P9KwbT5PzeA
b9u3l1/avz///b/7v4bzl6MsjgiurkDqsYT/V/9XCjrDYDrIYBYUSGyLf/Jf/V/5l85fwtXpz+I3
kaxS/+r/On/xfw3LZSfF7lU4nG3+SZTOyTwoDTplpmQzbLGRYTf868qvUi3VR61FUFR2u4iMRyf1
vphs5yPQx6l2vsTcyZz/VxEqdHIJ8oI0Q1Zolpw8hWMtyPmjt1FI67qpMVosexW5Xx3LTrebXJMG
pNDnU7XSxW87W4JB0MQ64BJpWYeDvhcUnAjwW2eDuU7l1YeXffX3vXyMF/7DHYLoEoRls4BzUpv/
+YfNrZoKcAGh6wCXz1ce1MCpeMTciwPA/IdFiZ/3Ra+ec4FOnLFxciYo+3Aa3ZDiy1Qep+aM3tpm
1iPJL7O+/vAA2QxaszhBWSySJ2v6ZAUUcwPGhSIwFVrYa6KIi3TjfVzpu6zsjp8/wdNNF9lTjL55
i6sbOmqEkyc4Vb4qWzb1C9onAiSinSChRXWtY0kkiA3zwhfH29MzAuNd52SFioJIM8vR5/3Bh1c2
hsnUZBG5lig1d56Nd4Ta3pfD8PfbsiggUV5zFJYT3DC/XqXIBT+CUBUknvctZUmL1XNBXuO52zVX
SXPv+j8+f46/vTZqOg4Tx6zqMCmxn9yWXrcJiZq1tRAOZU3jGkfYWRTiyS/ildCsL0bj6caPhzjf
n07qjs4oOR33NQ6Ush+hThIcsMRdjZrO+3vB+SVK/uOnNc+zv84e8zVswbxJQ59Ky8mId8D+IHNz
SVskDRp603kpUDt0ofaYTMUNwAnwjPDUO6Vv5+4zkQNI9u8CcomyqbzEKHpNrRBVPlToelrFydPn
D/y3T3/+eY7DOKKcQIPg5OfhPU3qwOcR+PAC5/iSMgVRLeROGuKLU9of3q0ldILPmPc5BoqTeRQM
Ap5bmyp40GmrGVLGnLSIq/wmrAlZirXt53f2p5eLhp6SpD5XQX/uoD98IUZQd3yuMGJ9pYhkYOIG
Fff5JX5/eHx7ljAoapksaD/zBj9cArIOThiANHRGxaVvy/MobKERjHuXhKDPL/XzU/tlFaIIiFzK
RldjoMRyT76MMgENADOEDg/p1hvNTH7QGoOCR27Eoo77fA3r/b7D/r0IJPk0eBs2X/yC+Uhx+gts
6mk0OiT6mFkH9nHKySUqIllQcTWC6mGq5XcfENreKGOxN0noEdI/TH51y6L4rbAad50R4Hrz+W/4
fT6yOeCz2Dv6/NUaJ0MIHoOKwWeR0EUjliVfnlWDcw/98iJOOAclk7eyZPvw+UV/n2ptW7qG0s2f
RYzTt1yFpuwzjtx4SfV729fekUZedCWu+8+v8/v3YdusilQvYATZ8nTJUoFrem3Dp6jyt1FiQrOw
SoxPEFVXfV588TH+pnLic2fbhprPhnvnGsbJeBJBGyeFHoO6zOhgWaZ6nWCDo52gC93V0Q8o/9tC
j546oZ7czDiCQdz98/vliepMCtAzflvCLFJJhmpIIYSXydoMylcpscs5rV4SbWPNzcR89fkV//C9
MmiQpXG4YF44lRYhZqU6Ilg0PUFrtnCzS7sQLzqwBmg+9Rev809P2DEM1hYKoCiZTuuf2RT5Kml6
e2HHmxHlCDgyyC/GrYRFN6gBYfOwbqATtLFznwTy7vN7/cOodRR/gdq2+FxONwgZCcIj0x+jNngt
LKhs2S2zyhcT4B8vYgpDukIwoE6/R8OnQE0ooYWqCMpC+eKzC8kgIv/zW+GjZ9lwLcGXeLIL0UQ/
Nb0OZgidCoABM/1BF/HzS/xheqVNwGHG4oHRLBYn6yCJh1hdNTZw+JHPZQtcwUpgRlkvmnms8U8q
Ada8MqqNa1dfDJTfJzUurShbAvNUZJOe3B4s7qBtIK1wSpbbChtQMb21DT618g2Q0LId3j+/1993
JFyPgjmJZkwzP1NOP87jztiBHpsNSPh5Cd8ZqUB420681lp2cMJxXdJJK+3y5vOr/uFzYMrmIChQ
CuvzmnyyfAijjzHJ24tRR28f9Q9ytI6tD1FFczY2bGY4pK8yDQ/4Us4m/6sa8e9DlcszrxokrrLX
O/0evDahmcuxZDFE9w34jdp/DTBmfn6Tf3q0zOEInpXJAnn6PVhF5ptEVKKkqQ5ER65mxio5PXKI
VmDulglNRDl99RH+Yfxwvfmww5OlXXiyKCb00snyyG3s9Q7IUEpl02G2GVdRf+FhV5tAeX1+m3/4
WlyLZ8kCTBycxX7g13dZz3T+et7UNj7Uf5TEsd3cV717FmOPwW19qZhqAFYeRvaun197/hB/3YW4
NjUHJlbuF6rGyYdaNtIz45ZeXpiaV/DgMIkTN/nFDf7xIq7i45jbzM7pUmz5qddW8+kqTEsPt2b6
EsT1F4Xz3wckp20pLBfZI5/9aRh1Sp4FizMLcKhC6zCAbAap0hM97bVG+I+3MPO1GCIutQwEAfPC
+GGjSsVCpOX80LoeVkpmlTWwQ7u8xkQT+V88u9+3MdwRB1NDsqwzJE++czfyM0P4FfZLM7w2J5Sp
/kyocadt5rXvVotR+fMR8XOAnw6Jj1c82Zg25PaOHZFgi8FK4nXMvEcGW2F7e98nT6zJw4b9MlCE
rPWmDe2R8EUrxmZHTjCiZtnFSHAGY5+NojlOJfReLXSMu07TZrZVJ75/8Wvn+z/9tQgXSKWeq2bi
dDtJh8isnLJEehj6bxCDNkMAE6QM3O+hGx5EHJermLDCheUXVx56p88vL9X8bX68PsU3G/0TL4jO
AQvO6dPSI2LmRv1u7LoaRKVHWnLWISo09XafwgLx38fcDIAb+lXstc8622132429qc4sAtrEJSE3
+az/pXilrlgbMxZMshPad+DZMnQ3SY1EpMcSaWvu/SiMtqL1H5IsQSArbnEXjTR/oYfjnfbY8oCY
QwC4BTDYYY4bs7YLpqUfdRnl5WaMEnI1nGxM9WebyNhkWEH6MfIHAdRxuuj6NK7AlGTkg5VPMqhL
XFW0w0eFvrGpqgZjqhH4BBsWFfFSCEiLZBLQ2jJwNBkmOZXSJA9VHJk/SruhXm0MLroLUoR/onlG
rSjVtO9kCLp9QaNLgBMUhR8Xm6pr2nHcYfES6IGdVLrpAABLJOIc7HdvAGPMW3eaQGGwGV0NcV60
z65vFOp7E6Lyv1Z6EOPJdqMQwvyirOQ4XcJPn5AbySwBQdDluej/k7Xz2o2bWRPtq8wLcIM5AIO5
6BzVSpYs3RC2LJMspiqGYnj6syhvzPn/DZwzM8DcGJa6lbrJqq++sBadEgBL7qUYdbRQ5EsfUDKj
di6khsHUM6Au38NGvepU22a/NBmn8a7DWGSDl0oUDyhnLifsg6AyJ+pXs7KPvU6AMq+0DmhxXGF0
HfunoO2kt0+mYoolaIO5Yk5ydFobht5M+d7aCR348y0GfQ6XpJJTPF3sOg6tIxCFrHgZHM/KyHw5
9OZZjJCmIWR8I5et92oXZJLovu3VLJ9U3+fRDFB6TkG/BJJzyrvj55EJZIvJ9xkTgRW3M2UKDrzK
ZsjA68afZumMVGLgM/i0K3q4d5iDiIP+wx9U3Dz3upF9u+k6OItM8/hMpd1VAQ0nwC8ndA3nJgvo
3sa46dXXLgTiv9N5XyZ3PjFDe+2h1wzHejBLOEezFeKf55Wq6+hFySae70PdT8jbEmXQdW8JM9wr
VzBa2tElVzLTi8/4grFbQEswVW7cJwwfqeIoQ1ABPyZ+Efwoc6IZW6GPKD9M5TzDDnUC5udMI669
T6cWUb6QSJpuhuFExQZYQ0I1riceRpbRMR1KHj6Lv2u7bwukIjSXY9piOBK+V18E/vhpYEWDtgjD
M1xrz40p0XGFQuRWCQDvqa9d57F3B94h9BznsGYAYzHOAG9zVqE11TMik8T1Ng4DlRkAvmzeKkUG
cE3zgIFqVQ5GKrKVNL2mfAOP5aX9tHVB2dP/XpUduY8Vtaoq/Ilcjpb941ABUM3oRR7JPOlZren+
btvpyVddymnpbLbOgKBUl2Dt6BVnU9LtymiHmuWw7MtWvir4FNkDg71N+F7otmEYB9cMrvTZg2uG
06m3oo3j1hODLwACNHIJ4WNfYNVOosOE2S2Duw1PaCcNzmgvkta7pzgL0/bYe3mX3TO+aU9Y1XQ7
mB7Qs7xhnAgwVArKxiqn5RSeZpU1v4LtNMPfxLYTE+FNaAcN7gi/tazfhrbVyJpIEo9eTmPEFk/0
N2burqLiSm7bKx1M6/bA3WvAMB0e077tCmPBykXOLzsyekb8yyn0hgfN+Ef9SqKwhg+UdH6UPVtF
3fk13C3h2/GBSC8sP32Rd4yJuHQ16OPAGMqAMsvxmjvRTosjLPSr6cSfTU8zV3Fr9Rfhm8sgmpoN
fSuLAI1m26iBg3bqqIp8vzCiTv/JWP1vl9r2n/Xdj/Kz/fflG3/UkmGFJO3+4+8ftn8+Tj7rzY/u
x98+2FYdWu6H/rOZHj9JD/Olf5KzyzP/uw/+2+fXd/kvimhLX+P/u4a2rou6/Jn9YG7y65sdfzEh
yVf8qaIZvv8PsqxcGTYEfJNqC/vynzFKI7T+QW6P8hqH3D+P/WcdzXL+4ZAzDkl6kRXi3EJw/886
muH+g/Mq58WIswaRKsfv/0khbanI/SUuWIYxA8JqUgLOMvVGQw2P/yVGjIQqhtKABJ+N3UyrJG2/
Teu+giCN98Yo6302yeyt0oy9C6/7YViIgrPWBjvSmP1tEihyM7p09rqd7vNO+U92W35iKUWnKunn
56JPjkyShNf0jNzGvSZDQEMBkQA4zb5RzIHIeC0Qj23/8i7c/4ls/paB/3ugvfxhHPksnxee3ClR
yb8Evz5n/jgc4XpFWIyKoDUfdOp8Tlm+cJegDwfILh/K8TCIbFPH+aUNlPqotfuIOxyLG/LIbaFn
+/Bf/Fp/j8P4tYjBfHqWaEkiCqO48i+vNz30wqzKZBeiW16XakyfWofhbSZnyWrGZCKSaDgZyoNW
ntUDSrvRM98chEiqScbj//+3CR3r7y+T7/DikIZgUpdiBQWBr8f/8v6rIWQk3MkYQ6+bdus18Z5A
8jluwW2FeehuxVI4q/PqQngdb5x2KtDC1OroD9OjIryz6Y3oc2ZGsvnSeOMSowz1uYIDUiV+evl6
UAsvxxU4HYEqDCcb6OgVfXKHgMpxd43XxleThtvNZJtEGISKSMN4ClTHhF7y4KOjrXumd7y7T6FE
H7++4Otpjtf9+Zbu8vw/T/t6oLVh3IRJhV5gecQeDBTeMXzJkZaV64w6YVrlUXmJShEcAd1i161d
4VyruYNnOMvdn6doZlZOmZZHtn3n+udr6xbOdDzF4FOkaqAW8w1dWumwXY8WOPb//KQxQUEiZLl8
ffHQ1d4xCxwMIg7+LWxAlEBxB8JeXD6OdDFvAikhAhE9XsGoRdcJqWOQ6xYGGB99fd4S+T8f7Fqa
OF3k20mS0GDGkGFu5UNLgFJuASOr89fnqglj1GbOzWlv926yCnrlXb8e+fqnT7o719bT8evzdQp2
uhe5tft68F+e24BUvuj0Zxza6bxpJeeVmWZrol1EJinvdB8DVulijYG+8GlaNmMvvE7LP4CW5ytz
u0p1qt9/fb7MLLTsqsU9tjwj7xF4lI2d7/wAWiXlxhCN7+9GgVCumWHgFRc/xDBD3baWcVZQ7i82
BJaNN/eMomhqbPSboOSd1QxHQkR3uO5rWxWbuJWfhEkgn1lotuPgRcyKttiTPAumqxQFYKN23JO4
AmXNi7cOi/A5YhgMQkLHgIHhpwxvlRc7Wuac3OChrKbx0ogC82w0E7/LBMgdoy7bogP1bIFr4rRd
Q95ACATu0boj/WiufSnzyxTi+psMqGVpjxSYpvwHNsUYLdv03WIiwC2GS+iHDSQTEwk2rdLVkyOC
78JboFqGwTiZsZD8gWzPVgoneWIGTrTWZzaCXAqy7q2hNLVRWn6H0zgzjPdWwFmgj8jsT2Hf3c+M
fAwqMbbuJFdxYyTHyat33OtPaD4STBucCgirT7JbpFT06CR0usERzToGK9PNkDAd1HLGgyjykafD
k+/ElwFG9eIsmeEdczVxjlYeTnqKNNbKLpEKm0CfLfubQFJcmK5aJSjHhdkemN6H7j+DDW+NrQT8
isx2kRlWRydaYkreoVUdXhhK+Zakn7Man2yH777cOWC5IPc73jWCMGx60GQb3H2JOTbbDPp0lzD8
EkXDPsFtanU+GYB9RJ1sPQTFd85WUIl88Ceut62qN1aN9wTE6hw3GAkKw2HaBPHq8vqycbwwV8Pf
UTf7NjDvR0xwKCsfnSB+mCmaWpyVdKDufUefM1HeKltdHVjDG8uHBjzrYDsTLwOptsVG4SZmj2XA
mBzTZjZjZttkug8Wrg3Aky0ilc+m6/ep4VBqk72xifhwU+D9jKwAUChDzJqKsbJ42fKR0TQTiv02
crMrg3RoNpig2aPkwQOHtrqrHRyLsrzlTvPsKfsBWF6B641pfGqmd/QEqqBwtmPntpusZEqTmJnr
dhz3tJRJkYbbdsbEmU/JHneRuzEG+dbANzk0AfhG173Lu858strsXi0Kb4IcnItyOb0+TniTMZml
FUJzlDHkYfbt0qTu98lJurxNmVvsxtp+TwtjZzqMRluJfUizoN+3UZDvYexyao3Wowrm93RBfmF3
eB2oZe0Lc9MEEBNwGdWbxEujXdpxVC6qUG594L34lIAzzY11zwGigf1+alwN6i4wy2dOmjeW/fqt
TMHVuPWp7fg9XPSwqmumQxAaD/DiIibWhr1Vle3p658A/jkAU0YlNn7CWdBvjf6suQb/+d+0xruo
S1fu/Nz7Scc9D3x9Ls6sutolxOcHRU0WwFh7+r//JFHw1w+/HrA91iGFAjOX03GSxYufJbemit8N
u7jltjOtpc9tPuXwnhlEW3vz1GwqmuuzWB+wTN0ydyaR1X23BD1+Uyn3FrucbUJmtfGiwHR5iA2L
vLtVQWXLpp3qyE+4185HSVFgRQQv/8jIlrtCE8X8v7cFTO5ssppkhVX6RH3IeHCxNyud9MPGZTKM
tBFrbhWwAIAGgg027cmfiE3kcqSrD5AC4DQXefaN2WCwT3TMp16cb3tP3BxtvWU2+CmjCa+Mitzy
ynmO2QEQFCTxzoj7S64hxecZ3linOmhzuocLM9K5+SqF/7txmzvTEk9A2H7jrx59v+EExxQfS84u
l1zFGg2TkA5wx5a/iQzLq/DBlYv2tcoHXOCVATV3CIyN0JIESeZDvYp2pYGhiCGfezZNfip2ABOo
ZkO/BkfachsY4XFilNGp8YI3KX2Lor+XCcWhsssli4EFZt+hs7ZgGFp09pOJj9ksYZZb+F/r5jsD
ThzcG48xkcb+JVu6iulL17yqCvvQyrW9k6SYzRtG+1m2dZRxRAMHlKnuV/EA8BAwuU4PbkXawCCu
2umsuvN9eXHYQY3sBz1p5xGxwroTX0kU7BbYXz7UrDnailXadmSw0GNyBfjVJSoQ1HcGP51O/q0T
Md1doQzb1cDujUTS4+n0b33e6XuDNB4J0vumQQfDtBQyBdO7xl15jqMRNm31FumrZYkEq1N1ZGzs
gXoJY31te1ZQ9z04czs1lwAHwu+Zo58Ybj4VxXjzhnDPmLMyFaqSoTrgPDrWfU3sqaAGZWHPPKDe
WoV4RP3wWWsmCsNqvjWD+2BN3X2XTBnBgboWOKt1y34YivpJk/MxsQnkmqqLUwG/lHQ/Y5YaYgJB
i+1nY5sMQ4e/6TmyDkZ8mH1V7Ki8s40acH1lNzmbruoZFh+KjUARCMbeO0ag/eOhS8+JMX/YHdOC
lRHd4WldhcouNpkA+RAlH7NMuFkN+pagt6bYNJIb7M/u1MDMjeFfbtNcL+yZKYC0xGs/i/lbaeI2
bZlXKKiIw0vtDhN4+tU86vtY0InlAV4Fhz9dcr8TG7RKJgpQ+HiSNwIWnomLGUajI4hr+/mznaWz
AQtD/68y5N4bm5sxAdWbY6q0bYF7Z7LFKdZQafxZfy+m4ZttJK8aoGWYEidmTaaB+tqPSArvLNuB
KSndlxSq+7pTi7ecPD88nYrNhIHuubhkYr44Rm2vMciIla0NBxzBckc9k4Z5nGyiCzG0v51GHlzw
ByFE6HrqPxduzFq4FT577yJ6xuq7ML6Fxb1OkIgaU8y2HPRrqVJkTYYUazQ7VQ+9k+UVq6aVrhMK
YORnFj0iCPJA7dMJ26TLcmWT2b8g/WL7cL3L7DSQEONlfh3pKYgIdAz4S9aT+1rHVsEQeuOuojk4
WGnDvOrgwUZJ4ZyWKr3AiSsPXtUtA8alWGv9bZicYG+yCJPtbk4mOUWMG96bR/a1S0CDIxaIENO7
UEC3vVTfZ5A44Mio1Y3Z95pp/NWgARMy3LrDoxL5dYC6bEXzS7Htk4qltuzSwyjKY0YW/RBl3bei
jD6sPHiuqwsgGGM1de6NfKU6pSDKjNxE7d5x95rRr2KK7hMRftKCK1euZ+wcYqEzUIAHx85/l/E8
bEfRnmXEhG9sZtybCJwkr1wYR3cKOfwqHTtykiLBmmJSG6nEtM26ithefot73AIRgoVuHlnae3cd
5BD4w6RskZlbW/DGAXiNhPDd1ddGB89KlfXKyatgcQLg1jlGWSq3QW9VwC68VZlCIfWNOgeUF0GF
kw/CUr+wyVQnkwE6kpOULU6lyIOZwd6kPoUCdeP667+q4Ey3Yjy1On09688XfH2to8tw3n59tv16
VuS/FELfxez+Fi4U+n6PXhXc4pi+l8qd1vUYwXa0V8ob3W0XRXepBbd5ct8ZbOzIBi6nDqP97Cki
xAVaobwq3y3G5FmogouKabioaPsvdADUjMosIYcPR26Odr4H9iVQ353eCUhzWh9VZFyausrXAkoh
CyysagOfBgGUHXYXR0cb6i2E3garv7QMwIKojnpTY84QgBs8UrKZpjxp/8bm5lTWN7JIGxDIaDqB
GNbtuGr74C4N0mw36EiuIVuFhiVXZg23H96K3gIepfoEGKYKfCCozgZJ4SpZahYmex6ZB0YlpMl4
vwyatQn/s1Lqidz1tqAgs9ez9aw5uLn9ArEWqykyGADpuGcwH+Whcadk8DLgRnFTaTCrTlncqcf1
VDiXzk5YHOb+w5wkXaVDv6vn8gwPKl9HnbujaIY+G9GbGEZncWNQOZLaBf4XAGWX9am2x/rUhy7O
mSGqtyXvkNIC1I5ou9WQeUAyk8K0NuZIlxYHW0odwCW2sWM+mVZV7zLHVqd2HCH1mnhj5mDcJWFt
7Ei+ABfMKcrYbcNpDoIYnTXJxgo00ZOvDtoanb1bYTlMAb4XsfOA2f2JqxeQ+paxK5Qdg+AO6bmd
iqojBy7kFq3Zua/qdZe3L9BXqrVZlM9co+me/M9NKiJCRMMtMWoDaqC8uG3s7jA63lQqYKXm6tMe
iowpH0Odxqz/5z9dVT3qEtxTCpgTjsFeNpoZ+iL90HlzjhwN2dp/bgJoMZGdoEyYNWRN29y7yGnX
VVxqimxxeWpbsGQEYTJ0CSpLFFMmqQLZW29uW2/hWqqdbw3fI6d9jYU9rzpXUO/vC3Vi2kedbFo6
YDbTHg/UGWQjV4nE1LGeTW8mDCLsynootcUw0dFqDXS3DOLBHmdwvTWck+X7yNbdjYPjr5u5/j0M
SbohiKPneIG7MJ5fEFbRsTWdpGcy5sLRYF0kvX0qOVCftPliGCbKxkL8rLkMSFLOoFwI3Soosb4X
bwu7fyNNST0pCdNdGR2Bm99HjroEPvzd4qFRpDp18cVTtq6OBSp8iOf9COEraxdETQs8APzsflTk
/nNek+muESOkpVOuRqrpadPw9fa3po93thvLY8wUwSr34xe/AI7jL0trmjFtlBkBvKcyfi7u+2Zi
4Q3stRMHzqrT5V71g4FXeqLhyNr3LZD2sPfbtYybPX3nvxWsCcCioGIMQ6wDURC/6+BBa9bMYGdX
H+Cx+quqg5c5FO8YtNrCMc+Y7Bn1MTNQ1Qm0KBiaeqSc5BvvXWSrbWd2v5OF5a/CGStrKJ9Eye3Q
m+z8I3SKQb5QVrhBLmXm3fXfBUWhdQk3dUXh5YPgBcVJv21860UWoJwD9gYo3sDzTGFt/HHmplLj
lg1kZFUx78zmKZ9GeFQBWnKyn9bKhNdUsdr0WbSu4WyMRegQsBoGdBBC/HpwL2IIydc2yTYpg42v
k+lUTum3nN7BNSfl5FAUL93QoLcoYF6Mv13Rlwcniy3m1IIapCcoUTtUlIkklDMjmvONh9yyrjE7
zV5krbKNSJr+SeJM7EnFQxzTYNaG/Nrwh3CZbWRGySxup3UajDXyeOqqAfKypLPVunL8cp36Lj1U
dAvQXUgNMweyFQfQbMEynBrx3nfZzux9lxAB/5KrxE/RDN7O63zWpxaKWuKAK5uzUOxtD359bNRH
DiHWWZbT3eiWegUxDMJUXMU7NzEvTvbYmgcS58ZuqLS9z42nBq3MVo0/wp5cfdlH5FZE0m7bGBNP
a5OOmNmIqOfCcS87bBfcDLVZbss6hfcziiNQq3pTBb3YRxiMGrywEPzVTsZcaiBtL95Ekovj+gbB
2qY3/Wtqcf31nvldZ6sk73/aFcFHSWV0b5BOIJ/PIQdv+SkOvWkvlAPOul9TLgToTaXtaOaJvTe8
x8gp8Yx6EmeU33FMBP8MsnhTgthZySWWcoiQts1kxbslN+cayTrwEfe4SMV3IjiIxTFqptgIBlAN
EX6gCXDIbmySX8Rk7JOV9xzFEcUHwRje0txudkwZOkXKm662JnCF0zgXt9jxv6eLtDDk5lu1QUxQ
C2YqnUuUVwCI4hy/pG8VDPTCqAK9jGk6FiGD7Q7JIW8yd0hyxNqq5WVuvHI7G/Z44O5ZprcRi+QL
j6ljOvPnyOHKK+SpNdkMy176u9794cBW2XRy18FEOPpux0uqO+uOHNeP1m7EtkexsKI087OZ7RFR
wZGjTr8yC2iqwnHPo0iOOdmhvTarn9VCMpu18RD6FNJLwfGCH94Y9gdg5Bm2HSuIGSB+Ng2AcVNc
raKwL0hqAq7BJTCve6V+4ZmMtEVhJ6tf7MLlZGlCpBmjDiRxSma4N1+9XvyYWuM6Q3VhZMD9JidQ
edrGbplQaV8xidXsfBXsdUPnPTM6xT7oy6eySYuTVtmv2vD8A8OkXTgsyDxAet6UfLMbfekCOa7T
PDtDif+wmm9Z6nBGtciV2uF4mfVEd8T0EgQDcrIl+MH2fIKXixBNfjANMBDDhI8hkMB1KHvUkXZ3
dMfQvnkajLP7LE3d3guYyUrGz+hgm21QDgeVJhiZ64gcJ2yPLVcst5A5iVPiBqwcLdtJKgaGsdoW
rlC/4XivcS9wkQzdQEdKqlYka1D15dQEWvWrQpEzSndT+HK8qpy4moliPInZ5JAtxr/CnXqLXYv0
B0JgBGErsloWgYV1wA8LJlvrN1lqhxpQ81JZWpzACY43GQPD8VoEfIatHw1TfVheM68GsI01GXFv
si+l3W6DpLorSSDsUl+ThSOJQi/bummDm9/Ol3BS1ACqX62E/ABm7thNZARxrD+4APbORXHjop0u
dYh9fgCWR1uKvwcddMc1KwHNl+lOEzNy27VHegMfDXs7gW87m0EK1IljpcHdto3J3jAVzf96uquO
E201K9KzXQD/vwjZ3C38xyUCsjCs3zo5tLshr9dARJhKjQEML+cEC23AI9X9fYNEniRBgdw6+D7i
NFmbYdJtI2VX23qsGG9nGeWmu7lR3G7KxXfiD7R3AgIwa5sV1ie3oLqf/mS126ZDgOxy5KZvOuZs
xY6yJKtrL/s0I1k+mDADsOMsveGAtb3okI8sAabXvsCH8bdZwxE2M9sP0tZs5475WiLP3CrOASRH
OSUlxnLnEOPHeZfuwc3MupdP/fhmS24jWubiow96k5Olc5xMFp0qeA+FU5DnF3qvi+6cTM4vMUzJ
DUD5jd3TXBluSUHIZ3BobgYolEa9jkqocqFDWTaWUJilRWhAX9I6a8q9JEZjphuqmkXWFAo/aZeN
UD4Iat1DpaRDhy7cDgfXgJsgKS8+laKVGUWLatfduUYDj1ZFe9MpTqI+6Sx6K7Ie0KEItjTMcYCe
CTyyiSRXOjAiPenL2OP3aYIW7adf4IHOcJDbiyyJpba3P5P+ndUF2XYLJslK1AdOtpuQqM60qmbI
E8kuSpk2pLKZ0m807+NuvlOEQxye9QR6cjZXntlBNDe2aaIgubhttJul5pQYmespd+GjLcRqeosW
ipo65DFHBwxbXy+dV7kvUex9QLcg9WUyiz56K8Nn+jmWnJe6pQOvigeS8+zZwey+4SgcV/RywKMP
OcGMPW2SlExp1krYG8K52XBwAFFFBxNHoHUckj6LGrfb2AK6U5Ynz/jtqpWYMv9WQwfSFVg2WbSk
FuzqVFUFPLU0ox+JvEjFJkJFnaKOr2gQSsXBD3gHYKCCI+d1blsJobSaih0uW7anyXocYTKSlTXW
XZkfA6TcG9AShJrUs+ikhlXo18QrPcGZZVJnFXcW8OEdqrubOxvxNp/jbwF3xpoc/lNX54DKG37r
ErUEE62c96hngidLNrP/1QfYvkEp/JFIeJZlbDNHaZ6DJiW3rIhQw0jfB7X71uutVDmCDgftKM6b
y/DhQHOsY5r66KibN4MkwZuxx9QxKgbFDxvQJ2e+gwMg1MdquUzzrkbmWG18UJKZr+gjrs+ePR8c
TQEwq9x4NVRkfxY/G/H96FbvZhzeqkkMa6blakXOMLBKXi3O5ST+6bHB92XOWOZtufWq8jXNq63r
0OvUHOKy/VUVxaNo9LkJio0qBfwQiG8Vc0YUXNN3aNCvprEXNTnTWZApZPb3V+w32QEW6mdOb9iG
k3dr/szEy9w05U6F6YdjO7/Z1c4VjaWlAz6znY7ucLLK/lngaV83IdTllBXXSlFw+Ym5LhBtdnn2
SGM+jAOSXiw0INAwOY4gbZY1P2SL2A7lkOwoTDIedgLJbnDorFgSKdBv/Em9qc48Set1svryrLVz
r/pwQZQaxt4og5PZ8lobZng14+6RrFgJkbKxtyNXPQfx8OzQdLeLu/Q+oetjM3XWQUegBDrZzqsx
6gvov05LpqvS92MIIipJ5EvhNfW5Trz7zFK/E5DIP7PSRQFvQkVAf5BjjOHcdTOEPFheeixN5a/J
db4E0bQaUwCJsQ5oYHI6PFO+9YrqD/FYLs/Kqn95jTefdUG9aOIXpmZEYm0cEShM3iFJZxB+hn3N
OiIAWuBeyzl3L8yJ0+g7TvbDnEsPnmL5iZOgXVEQ0xuqEY9iSH5hsXZ7Aka35ktFyvKsZvU7ao5Q
KEQBbXAIBVoohU5xk+TcBmyBv6BM/QhN7X+vvidJcacjfCe+O3/amdMeq5wRzjeO2WSJBk7WBJRP
JueLbRA1cPZCeenp09zDbO6BQ2ycSMJbMORznJIfjIqQOc+OzObkI9IEuJji2rNiwt7AJhFSZfkt
cBYaSRfu6gweMGbfhePKek28MUg5HLyofa/heNHX7cpDTGV1QJG59vr8o2ZNW4eCrXjKPtpxoEqc
u8/OiNsCSBVJkvh364hNjmj8Lslx5qohv6caf58N3nAUuXOC5W3u/ZaMkrssr25l3s8DdSyP1O61
qay7Ommzu7Ky17upz+FiSKYCZiQLVGyQBkrfZ66jO6FQGrYlbJgAeEoXxcWOMa1sRzMspEu2RXq4
q1VmGw29D/4JrZzPzuy+sH2cVTh8mxfNnW/Eu4yempVdxOwP4XtcZ9/M5VDFJBspG7+bj45jnGuK
D6zd7gC5e/wp244DNtruM9YJ1jE2vKLEPpWHcK/Q3vdObe8aM8o2BTcA4Nc7UuRm8CEF05UOuhyc
hpS7/DTa0xTr7iZOj8ZMx6+fv5B3jGhZ8ryDZY8XSTpJ9d3z5MfkX0QV3yYKLFSf/EO5VYPbnJpU
XelqZqvpuNJj/0rhyAe+kW07yr/nqfMPGqS38Jtyk09uQL67O1eB91TQ/4gdlrgQgbQmqYHQvrnr
GppVJ8QRKghBgDbWeSDidUf6P6fanS9thEEpBWiSNclj56KMGMnbA2b55TbDQ9q2NP7VuB3ymJgk
TPRTjWPukvnhRxyjyELxsWIGgvN6cs+Nlm0Y91KrICCZ1rhU5NLaYY9JMXc3tOtMFG7PsTn8jtV6
7Iab19GXEsd8D3Z0s+2PxghuUabVo1/OT8EUnaVFGVn25KGGK7z1pQOEGzUoaMDvOJ3LwCWTM/ff
GRXiVPcwcLyxi+mQ04M6xE2/o6fqzhHqTZB728UxmX7P7amk5C+FQimR54NzNMLoXoIgxVASrWeb
WVmaf6+uInOIg+t+gPO7ljN5HVrQf4b2yRzy6JBxo27SeaC3yWre6T+gYhOOJ2Kweo3SzsPqA+C1
jvko4ygZ+njei3xlLvVzry+o8znRNbAzsiEt/gEvC05ikCYvhFPt6FKYNv00y3XSZ09DaSfQcWz7
EhaQ29Kk/x4Y1TuVCOwARnOVdYpsUicXo4iI9qyJ6ZDsqZ1xxbhaUAeHP0GzlcHJnLNK05/9NLH5
YyAPR6VJhJXBFLeb+0AElE9NWNx28tq3Ot4Rh7y6peLn5NUjbUwdsfsptixGJ8BMK9OMkPjyQU4K
up1tRX/PBLKc03LX9hdbcnVasUG/cYE3tBqGSyUgIzLXFa29YDp6jXRoqIo/ZT/vuoi+qkFwBLBV
+zCIaDFyVgsbhnvPdL1H9sXXogYRmHMjEFVVr60jP+n6ifZc26+xk3MUilwy8zGMaMYEl77W6Ow3
McobUL+1LV/9MDFPXVh0GxlGz2V9ZtkPNp0pipMsYXK1zmQfazPZTEk4PsQuY+4pP6P2mi1gm8X3
5HhrhaaUTrLquaJ2tzKaNrkXZX/t3XhX2n4Er9bLDth59zXFUDJfjFYFroYOvPiLs290iyBtZBEl
WyVuxqLh8jk8eC11FLpeSXU32K86/K+JpxZCtXW0u4J+yLVqM1YRj+N1Vt5TwsU7LuWjbjmLg23f
5T2NIbKagBhnNKfE7pph+mzjZ/GxCtke0jp/t0vkPJJ1W4Xytwx6c3tlZrtdl0IAip6NhwKdbOST
VrHzgV09GwPgP3rfpQUnLNLEADc5YECVJiGf3KLMesPCVSFfV3PAK8nwjI4ysQ0FwNUiHOxNNMfA
sfkQV/Srp4JfzCkfp6Z6EkVIUsLsXmiib9buXDyXdkzLJ0LqoCqopuJGzIXQq4IcC57OnShIueoi
9ujaKB7dE5k/cRcnXIRx5t3PgVhRhVcnjz9jraN9mwLOtekN3dV9+e5Qn22FusjAeIhLq2EfzZ8a
G8GrqEHH69hel8OxNzCjJ81sYLZv7hmxIU1ptbu0pMOmrmdnPbTZz8aJ3nLdvVYhX+SPDGViKBKh
c3X7FBm4WEUqf/d8w9v50rmSm5R3TkT4bITU0hT4vDh9bYJyb2DJhqGUHCp5Usag97Y7JAdO/Y8+
TWgrUZZ3Ln2r68JwN77kVAfkiv42+kQYmPMEcSqdjpt0AiGbu+Qmoq1rsyaHEQs8WcuDGgIOTXUH
gcv7yJIy3bjcJHgLo0NMLLDuJnAnTge/tCiJvAdkgHXmUPL1ldhoKyPyBwlfZ4xoLFj0rL35/4et
81qulMna9BURQeI51fZe2vI6IUqqKhLvEhK4+nmonj/6j4k56dgy/ZW2IVnrtclZOgq9TEPX6xgs
jQrURPiN3HlmQXiT7veJlj+lYf3Naipc0Ury9o23wi0IvY2BsgWzAlSS8atm012rbO/S47oZ+pQm
D1w2KICtjRF6euNB2K8yA5eIan+sfDxFvRd9oZnamANFfAzIa3sqk63VAe2Q5HcJrLe47m4B8nmi
Oso9ex8T/dfs1WBYRDL6QLVBzbszNogqLKrmkaakhPJCupA3lWwFbdYPlB6qVeB31mqZrWE5LspX
wyEwabirlhda4o9xBCjFJGtg6BEiAlqGBr9WfbVx+nsInacyUeuEFP9CzA3Nhw+aKe5MCOVZ9J7c
TjklFVPJVdFgGjHi7OjMOnryoNbyQTu38SjYJ6bUpWqwBmoNbSCTrDIfZr9bDp/O5MVPzaVC9JNw
e1RTcXTFOdzSQxO+Q27ps+U325wezAcbMGNVDPCoZAhSmGwbK7vyX9SgklPuj7c4LKg/iPQjPlCC
2UX4GoqjIiR9TSFVt3aKloBoewCv0y+eEfDUl8+3w8K4yhz7GC6Fetq5p95s7D3P+/ET8UWzADhc
ZPwEuf49lCnZyciRpohV0Jwf406ikI3+El+ZYH0t9aEw/LXpzY/SyVgCx5p9NCKTFLvVpgp08BC0
/KZvqmElf9ViOjkeNQzkW/B/N+x+FYfljuoSbmGCAVCn3pup0VhElNkQwz6+GPNDV+hsNfOjHRrD
Bx9MZJbjYyNo+xjm9Jlq9HSHdMbMl/V4IErBMfpraqac59H4u7ddieqkT+ie85+xdxOepsXW652L
J4Z7z/Wu6ssYDgqOon9uvRjtA6aMyHI3lCHHK5ch0RWdBafSIrWBYFzaj8Vm4gNU614vS/qxbkp3
o0QDJ0V1pIMscedEvOmIUXgJyqDYqnR8DEtfseMllLAwS+3bwfgquZlJIuqhNJU4Nh5kglndxFzt
Om04qNNMdNG0vHeKWHK7nZkjnS/X5LUmDK5cydR97ih563U+7nFh7hPlgO/V6ZXsPPpZ5QYN2cZr
2aqjzvvr+Xmyjcxlylc0ymeI/QyeeBRBIM5P1oSbMxR3h7YVH/2Aozg7atv3ARs+kCjheslSsc0H
9TrSi5HG+SUe2+IAb3ismiA/xF7xOsv+xUWwVGEheHC0BFdL0QPQO2qwgZBbm0JyYcGa7Cn5TlqQ
OaKx3ozJDNZVy0xlpsHOoRPgYJa55tgKHsfYas8iCysAXe60sejXDCmUwdV2uwkE2HaeoaBPa11c
qwi4osutlWu18VtHa72F63aLguvLrVNrbcM+vEoiCREG8Jo7ors7nMwM3DDbZhn9qWDYt4mkMr1E
woGr6Z8oyVnLDtt8a8+b5CurHPcWBu6PPSB67LNNbjCuRzPZd4lrvCPD2CSzLM7xIuRPGlrZ0J+9
tdgedgHloCbFCTQOD/yjs/mTJAHTn3bPrqAmVvTOyzgKBb0CdNRC0x94d1Fa4qMixle5x4hJoNXk
4IrJLJ40vTnr2rAvPT2D+zGMt7grmLfw/D7MXkKbe3wNVR/9MoPxx9WZZBqdr6obwGL1Z4AIa4MP
Kb0kBVt9HT75OQj/OGVXmnEDdgAwjF7GT7kxBrTdEEUc8n727czFPDvZVlnzKYdovyKAvlm1/S2q
PQx3urHdp1Ax+neCXtzcmbpbCgHAX3lJaTpdxUzpO9b4EmHjeIh0+1AXiXnqbLZpb2J+Bj1I7PFS
yK5cRSL8694hnR3sEaj3Sp+6czPr16WGcatyi8aH4H3Rk9ttcoVj6zlGKLIIR2BI23gL5IDvQLfb
nqpSK0P7OBTlczvNenGtBcz84z4Z27NE9E0z0ZeRaxiw+XHokE8kfkjBiCYsvHK/jUjAW8gCb2lf
vNQ5+jTfK5AkKFQbjgp4GqJ+C1tJIof6O32WXU7XRnhHbF/xshLcn4GPUrHyl0ITylBQrUW0EOVJ
eBJ9fMhT3UAwpSc7aECcCcqH2fDXDUG20VTvW2od6btOScbvj+zg5Sowim4Voz1HXT965Lps6ig3
uOOA63fz+OJDYecTf6VVWbAvis+VH1n40AmZK6p+42uKPiiQlStZunuFKWg3W6jBI3P86aVx0lmP
2qyIUaHTgDFa7bqIBfjr5OD6hL3HY9xsJmm+gV/529hGgs7rIjNV7I2rK1F4RTONgyg5ntzI3pS6
uAdaQ7So+itpA2q0l2OhLDEIY0ROtoXnHgKL+u08DT7T0oTQbOtt3Gd6vdlOiqZp4BGWzfTZQ8n2
0LVB9lAy5hoeBdAB+plN55cJM1H3gIF1gJ4J7aMb1tQrOnvlZQio41eRmxftJxMDGUFnkJLnyPpS
SHgofQBlF6BHhtvlvFfio/Cjx6TfBQ1rifD8N25xgpx2a1tjjmdG5z7SVeHVL/xxPxqEp0nJXcQI
41Uk/aexjhii7dcshU6gQdZd5bl8R+7FTk4EJ1TyOkzrmtJJlLB4pMcMSopi1B9D0bfgBeW4QgQu
1qn/lOs/6OkR9CvCO3F9D5wrE/EPfYiMqqR3WKH1n6sDoguLy5a7g5eNLwkNYH1nyo1vm4B7sKl9
mt6LKIGsYSIyVE7+atmxjYXpymoxarYR+JxqqKuYQ8s7+1PMc0Iwa3VY/aN4jWeTPzWK9srWaDFN
BGBF+uVAvD2kacOgka5lW5Pn5h6HPFQbIP6PZlhahaefQWDDjOoCciKcD9HAEBYlpO1PymVbyNcF
EjV3Yl8vY6T0dbAls/ex51p9CPyRyp462fVm8EPmxqfpv7qFdq4j/st1jQwKjwr33tGrHu2CIpS4
DnZhBrbe18WfTPBxlYuc1kkcrheBXlmNNICyfyJh7LfSwucE36/hl+hBK2yU10SLgZ9lKbdZWi4g
gL8k08iG/h9UpzVX+tz0KD6bbZcIlkg5v/QVWkUXxhULnvlAovvZDqhtlZz61StiKoXbgm2shsJD
fH1yZHCQS3fC3Dc79TBnFjWbyEKBeW7ICmIqa4aXJqlfksR7aeJfhpw+Lc2Oq5XJlGfhgDK2qaTh
XGXnklWK55q9W93EB+ePK/3XSBrzzisCTKwmW+cFQOtKZfllktOPJSyaEo3pCAgz4MWm0VcWAlep
8eEX9aM1JDvLdDZWQTlJ735Qafbcjf4tQGMG5z98iVJSgRQyl7cpTzZ1h48mR1BYd9+UlZP4EuNq
m18b1OQpuppTTi78qkqJnyME6d74EW+lv7PSQdGQBV2dTFdCl88w9weKvn8H2iEpx+9/WwTbbd+D
ZD6gi1vJmur4bOCOrCtxMmJv2LSVSWPN1OiLMsujEQZvrSeq59nTRz8svLXtjuMhFThQLNewN4H8
49nosWyz+DvDyR9Vr9BDZkCZ9BKqAwBNw+Uz91StnCmyly+KFu6It4Nyo7nns5Da+77eYuUkzm7G
KCASWnbrFuKhb9Byy+Qal1Kt2UcxM+WHQNQt9KdfUhhUn1OrcVY5QU1+bahd0kdXQJEOoTKhjn4c
vdPwvYkDeUOpfY794dFhM6dHTAKymPt5Dik0cO7cTBvmkmJRoY+oy0qwufIUJyiZxyR/iYz2Cc5/
12duQEa5/ejjBZC1c6CCewQwS94n2b0HFUlEMR4di8hRb8CWsgh8Z6wN7eifLXPOEb/FZ1Vg7DDi
dNUkxbNss995P2+0gX0kdsWLKVGO9wnQaxw9tcp6hZR9nwjVeLAwz6z6CASxnqthpzNiF/lsRYXF
vNkjpxpsMhtKXqJxMk/ZcYxivS9yc9hMpvNHAKO5XBINslE0IRVmsYYx3PrhNMHkNVO/RW1iaqcv
nOkkSZfTjbKEbz8vPtEegxN0AEwlUJu2gGOcyaFBkRyukuLEFVHaIfVV0esQU1lpTAu551GzZBfd
Hh2YHVMWmpa3jASl3Tz/BUBMdjJjIan7Kty0A0RNrL8z18/3otNQAvnNTwbqQZrkALL3t9HfpnTQ
0DbTa6qqo8C0XzZtu5Xjco6G3bGIePGtOnbWY2ljYKvZJ+gtLmZ4P0s4i8w8fyvo/K76LWjgnlIz
yrVt9c7rcXXqYZ+X7rudcuY1nngZ/ZRuCHM/LCJBR2yJjZbHaIxdZM/dJjFClpyGOlQKeeMpfujs
0Wd7CXc0ebxaHEMYPlYJ03ody0/lAbiWwxt3+oOIAE+sIfzJFA4HG9Y4KdNnoeCHJLeRHr62oNBs
bkJWUhv/Q+HnV8dAITNzsa/lOWxmepQVaDJdZW/0L5/8GqVd78x0uICvh4mB+2Esd8IosMhxJw/D
8h4GzmEKpdoYWc6ICwSMMt3pt3NiT1uvdH6PQXbsgupeIUIo3OTIrINLfp4/RNBTCSZPAw3rRW3q
R3RpD32hqDuv/K0yWQ0LTVnrHO3SKLi3RfoBMA6ijmTDjY2zbeql/+qtTKGPcaRww2O/jE22pNHi
R1KZqGD6r8nR4TaOwNQ4qRrU2OPFxBQ1FxpnBIUBXJoZHhff4c0eEI0CWaJTRbOv5SbvjUeOCQQG
kbGOW5DeuIvLVbWQfVlGRklcP+u62coO5XGo5p3REfruZuP3DICHqJdzqAiymwir71gSbV7C1koz
9RjCoFrztk7WOhibp66NP3BdPSHpLkiHH6ojyp/c54ab6SctA+BT6bwZM9elxpO5DJIQTZpm8nCp
tSZL8NKSnwUqPV7dRHPwVAhJpO3vS2W2p7iiFKcw/aOw1JGy7kVqVLJ6gXp5bvjFK0BpdgheMP0d
+9fEadY/DfnrjZrGlSis/ezHZ0yRajWloU9LSQ7GMjNyoZSoVsSVnssmtGHJjXKdpapeD72a11Ue
ZbfUtu1Tnfb73mnluUQf19uxfy2s1ruSD7L0tsf+isHr3WP8PLQctNfcINWedy6d8+BGdxq3Dwdw
H8PyV0YdWpTcanfPgqiuDcbBRVAW7E0xYI2TocVMSiYOrPSFDA08AZW/mvz8gH1rfEjH4APOFY+p
3lstlEbX3lI6s2Odfo8Nb+FYZLTDFdEnvDG3PkvtUfNdSB5axWZ69sKGIKNkU/10STCtBniyLFYm
3uL01e74NPtW/2anGj1de8zyTwPBFgNw/1V7ipllkV+E8iFW9nQM1e+xp75TFsPvsfBfcLLQ+Beh
nVdusAvy4VzXp9wL5BqUXR8DcCR6DZG6RzjNWQs3aWC9UP2KtaWpN0Yz4cPjwvDs9DUtSDTpgDgn
x/4Fi/mZz/xp+HWyUMtnL0HObp2GyAcBpii2ys3Hasjq45gmf1snIEPf36t04LM002Tn/cGhYp1s
qBkdO9V6xL3omQNHUA5AkU2NorOOTr4jvtACNQj+1JWWy9pjwZaYnvc37sJLbDLklvM9GLvHphGP
Q8TFEq+AA9d6brFRBC4yrvFZR+YHwPiBqYXOo8nHKgR2hgfAqDBllireVOF46vAZ1E717Yv6TzCQ
ch8zxxYLhOxDO5L5AePRI8jvRB5zdRXLXQ7FfmtiB29uhnb/eHm5Y+htV43dP0KCJtzbgk0oguJU
anmhzp5zr+3eC6fpTrJrVwrPEu9Veptzpz1IGkNJyQ/2FuKqxApfyoIGYnJgZ9S8yD668J61/i8r
fHDqgj9hYAik+8PdjiNIqFbMJUPNrT2K3YNCoVRMRXnuy+zqIxKdXJgFaxSfrt35h9S1L1CClyZ3
z05qTkfbr16lVdwtblmdHf2q8g5FiB1OyI/b69hS/0bb0PSQ9ky50ZB+W7Z2HuzfgTObYMlUAsRF
w4UQU4IRMaLR6xuttR8f3XokKC5DIAhksDbcanzl2l2P4QGtT/LUdRbFv36s9mH4Lcu031Xx/KIt
TsysrqHCq8C7iDG4GGnyqzeigr6K8tJbs/lQ8Xyj0RsODFOYi7z+vbepQSxpCY6jaFvL9uLY+V90
NGQopYBxGTpoWNVVip11G5Cix722XtuG61/UXBsrnx4lhNbJDj+5fZxk/G7aKBp6uS4MnFF+W3WA
SN3VIW5rNUbc7LX70bPXBalPOURk2xeJQJFqP721TJ8qvmHZNyizHBEmU5z2HjdUj/qNs0POt87g
rg/OQCYq7bQ1Cze7Bq1tNs0IT04o/lo9miYCE3ZIQtsNerKjmafJeVAI4wnIufl+aS1O4q0OrO5M
cv6pT91yJSzzTTvdFWdQdfKs+GC283HqOrIbEiSj9S7Kgbmk6AGcH4qKg24cUL/1Q/WCnspcF0Ht
MAWw7NtmT/e0n4cPVf5oLQW3VYEZYkzsPT0//doCKt1MoDyMBbWkynVb9jT85o8zleE7I/vyXYNQ
e9l0u7F0X428X6TPDcEbofPRLbFalBW+j2sbLQesWoqXDiecZVm4CfmIUF+zUpanT3b2aRm48WqX
XCE/hkIhpzk/OJaztrAU7KP2T9kXPTurtzX8/slQ7SvJkM+488j+SQKA5BJszYwQODvJea7RHZki
mjm8sIn7pX6t7fDa5qg2YijytWYm2OS4NHAjE8g0yD5ccw3ifSUk1JIF4hTvD7zKLgh1vZ8SVuNw
G9n5gD/iVIReeiwcffbUt5z7fbGoEPMk2CIp4s3p5oOu8Mci6vqy21xQHNgneEp9JFliZPBLmU/b
7gUdGV1wcfBGUnC/yZT7y68T+1iME0SCLndEQjFK9xR2jmq8mST6P4TRL9xbJ6sPi7WVUTTS9thI
m5mqQpW/eBF/po8bFxgFjVtIHGiY9xcwALnlu+sQLceunbt31EZ/0eKVSCtD4KAMMamBbylp59+2
wtXFrI/cR2JIwiwDEY5PYOcKwDSDo1eDoe6w9FnreVbPRjxtzBqvuznZiD870jRaA5QMWHpdEeW9
Ji+YxTfWz2Iaj7Itf+Ee7TZB7j7CZd8Lv0kWgWm6ERwH8Yw+1QA0LqOu38wRHKaCrVryEEpUTWBE
Y1aIB+33m7Ix9Wevf3XRte0n99ZN3MPytANFjsdkXQrF3dgV2dYpB9zgqH5D+ytGz4YJdXqlYvfV
M4x5HTb8Hjnq2G/Hux3nt9GEwHQpP7wit1pNsX0hYylbmW78ITjKN/OEXMKcNeEzzrkjiKwsh6c8
lXsrUfpFCWzCvqFW0ohvdhGbjG04tZTonI0jogelol0tQtqVS45SD8E6Xk2CVrKhPWtS4vljJqvr
tzpu1TqWvKzOQMVdMTWIgDjuh1qZjP5Owk0UczZJVDZHHeyPVeKuGPmtdJ7hpqz5MWzT98zSjzBv
6bagJjcYPS5LEg82/VhgQTP5CwQewGUqPBMb5T3J3Iq2+JhqqiXxDUVFkNObw0nv0ykAdjx9VnSr
HoMgDldDqVFxcTEPdlJwLjyx6mqIP04nOT8bgnvAIM3iLgqC7oHZegcpnyq9ex9O/ZHn0a7iwfNX
cUBCrBJ5t1UzwgNBrGPbB/rNt8A8Rwi8ASHaQZHl8T7H+aEsihWjX/qIIpIawJk3eOp+YuTjr4kf
dE+T110tt/QoEi6vZc6ulFR/Uy2+87ISh8BJnpE2do+C+TRJr4V4CckKaMbZOAYddbBEFp+9LC5v
BJ1YZ9X53AyaEFClEtvBl0t5vBfu6oBq1RHLBG5HbOZjwAfEayAeBE4xBrlb2evfhuui1zWG5Gm2
PCp8rAz3iaf3koSH2zxW/GND/8hdDM0LU1WaVGf6lPWpIprwVqs8Xo3FQt2H8zPV5yMGBApo1RkK
p9kOdWCgptbWIzkXxcOErs4AoAXFEXb2G0OruZ4r3h/bGjHKueZCVl0rQZ+0cmOUC/XjQGrXVlGx
5CsHsLyoTyUN06+x101HQgBQB7gRKtd4eW9NI4OlrfLXoaJkfOhidU6nITgVfgpy07VnI8mc68zu
dv33KO9Aqr0E6bw3C2OX+0iKgrKVF7cnoK4xHOKB6Sm/DE23IqjNXXVd0F0mfO1H1l6xKxCGPIbo
/mDw5+iDpgQVNmeZZ2Sn807tcE0Hm39ftjPLGiY2cRNJmD0vv+ZhDqC617TueZB4sJWNM+y19Wz4
LsV4ZRre5qwPb/8eqcm4x+jej/++FdDxvopHu8e5y+5VEeP09Z9HRR1cx8APl7gJg+K+4YV0cePy
73/MkXDytSOsLc8uPf37XpoRTeGlFDIaZUkrM1vVthlE/TSNxntMW/PDzIKxnV1PX0C4xgsETlJq
g95DmhxXxGyQCxDaj5noP7qcP8NtjcVXU7TnaPbsl2Ge9h1M6KeflulOtdyzItJgTllnmzurVBtB
LOVrbBTD3eGrwIzpYrKdkmym/DkVlElHhY+XpfsReVHcaXDO6eRujSM7m3msnEqsqgwBRY/0VK7r
uJr3qTGsGukhd3MpKmZY98uti1oi20gbqC0zQyrUsQhCZ9BtBfqMQ8zlhiG8CJAVCdRVZE2F0pIr
xHSHG597PozaFRuhg+5OLqG6D1N+IbS/4p5dmYe8dOJHKtohF/t6+sIe6+FIdTF9MjnsICvbAVXE
NAIIFMPLZDgVEgeD/W35MkpruWll4GwVBMpL4cl2g5SHtH9O43+/kQ4tSS6uQY4jv//vt5KBKciy
2vtkQoX4QettRifuTnHXXBqSYbLN7CqUaTn3Vc5gidomhzWKAq5VS2XZg7J99UdHvzAkiZ/ZnJAX
oTO8e2br7ZpuVIfU8u0bciV3VSfCpYTZzTdx7v/4sJm/lgfh/zwILNt4bZz2bhTBtvUHm9w2KtLn
MDcZ1/iS+goXEWx3FUYw7lQgqksYEVhaj739ApXIGlUW0U9CpVlpUVHuVllNMZpM1mEchScsOvWz
79cvQdjah0k2xaaeaPEyPM5pj674T5fMmaT5dAbHJEyo5MVehBYQn5fMCWM+/DzKI8tYBsIEgbat
L73RfE+16+26eFIYf7STXeaIMSNDVNJC+jfmHqb9IObIRe8hXPyMkX3s+9BQB+LnuvPoSr3OSuWd
3UJVVyEKbDC6KX7s7tQpP7wwsdH3ZqnSXWdz3N2awPTXBBoxai9fDqYxHxdCSdmG3kk/qbdOXU8f
UxP/hAMRUn4CNOsE6kslWfGTBeZnv2ieRhmW1Y2FPTnKwSBUoEYllbdvLTEU925ASl2XLjNfq4ab
o5XzMFcEMZg4pYiZcdMQNZPHJ6tqwVJR1Rs0+MjhmSmwOLljVDxEgRzvjv0MIW2eK97ktZmY8nsI
OeMiJ/2crXDeFrGaVn2FWzkQLiUgRm/vnXzglRt1L3eIJNJpMZ766zFq6k8oDxe2Sppb5kfzqp3e
3GYsE/95hJfa3gUZZ41r8vYnTtV9NrV1QDjj/VZOfWccjkWdPfeRLc8Kne2KmEqOGq1ee/JKKXtz
jKuMk3hl+pH5hnDFwGnGI8OQ//d7/34aKDEegi501mUjv4Ik9n7TyL3v6t79ZNSGiLH7XR+KimM5
V/mmbi1rT4Rf+mEG5Fw01vQVlDC/aIhPXjPFz7JpBhTP/Jmx8zZRVXCsAuHw1IKPYXCT7+UBhpjh
ZoGdloshqxdDRjxGSxU3iLIem61JRs+jlYNXon49Zw7/WTet3BtgB/FKjJMrh5/uXHNon1hGqNUr
0dW3IFRbNB2ga2PRPaUOYXD/fjCZg3NWLlvqclj50ri3iWGd/32F3GegaVBel28XDmXuLkbS3GhI
I0wtJoMkcfaz49XXyTHS+0Tu1DlTnfB2adlv/x2NDdza9X8fkh9tKvOLNzD61pZV35wGGVI5duOF
PP2WUQssoNC52sW0gRQnoy1BfBjBpDf+Hj2J7yLKrOeBJsft7HEMpVb/F4EF0tayz4jBs+x3wtqO
RkQoYpd51j6ckIn7lbx1WsLKhPI5HkW79T1NzpdlKCRRQcuMGxNmR730TFxgEe//fQ/mfF43ZmC9
SjoX//MrFUTReSjISan11D5lpOeeu0CDtGPTtjLuYZiCUkTG3Aw/q6lU9yXQceXkDQHCntvd7YjB
oRumBkGygjgznWLdVwOywqz5rBMHKUvSh3yYFyT7V1BYXA6Oyf7eICCdVRfuBBq5e0SrFnuMJOYz
/Bmlt9z786PTEeG4dhqhdihpjoGf/xDG7P12MZi06eL+qI2eHaD3kAB30d50CcFnrc+f/vuowuj7
/37vvz/976Ml84ORzVrRg2V+9QgZgi5KfnPjAdgY1HD3xnHaS7NkrKFg+ejlBXF6Q3r/d3932gC/
O8jBfl7O4sImFsXP9D3J3FdC2XjF4nb6sL0+Xc/KH49hw8ZQpaxmbN3tk51X7kmawzPBeO3TLNLu
iZ10YhVNOelNAkGTnJ2qh226KezVG4So9qpxQqBTB8ObDB3rGEBBOollfc+W9Z8H4n8eLD8aWvUp
qHFltUzvNdTnhaxeSHKARnj+mAW6cN3VEETVuZ1d9xRRCEJS1bDriuU/E8HL5br8zb6366LBfs1r
5T0tXw2NV8NBzG6HVbns6BAN4gsas5gwIox6eLunh39fOhyJeF5s9MllRXzhhnG8XP2bKGLN+aMs
4R3/Xaqa7PFbWKM182L+s+3keEdKLPS7ci9pn0wf7CeIVxPg1GCNiTu96GU669MiO4k5YBay0Hv0
2P1kgXrEMc+NFOl+zr37yOl7jpKu3CQBIV2yKEFHLMQjfmo894lcMBZCz1iWNo7fe6dOXAi4T6HV
9iQr2q915ETLF7ptNQGLo3vIRCIvpe/ElznI9Emb3B3ZpBtYydduZPMuxs+qea2ScAGG0d79fx85
8NlkGad0m0Y5/T9YLnxYh0/fHA6j6w5gBqE4NDMwTN3U57ie1INa3pnGjf/3lzkS4oUFQiBo0kTL
sO/9Sp6QYchvJw7KjSL47JhDcTXJOK9VOPkXAHH/RCLjuqUZlUAjeDrRvWJQjddmpedVbe2GobT2
XlJ/AXMhmtFijz4MEX3XrbnDyZ0OEW3PEkh1aAb9hnSYU3AIyHFgAXda2Au8EVw4mC7HIX51ER86
tv6tKCJB131TWbGLPMWBMK3JA9iXJStfIfauj0/bjb+mzMPt2u3apvs2jKBYpZRv7cqy+gMgSUvk
LyyG/d4xcIulfIA36YyPk5EEGCY6WtIk5C+dK7C5ZN1Zyb0yMcS5yd8KMt8stX+ccWtnpIbsnCAB
1hVrRtp6azRovNr4QB6N2pgthpG5Zv4OUZsVGZZjkXokJq2HRQo2Qx94eGMxGGFs9sBA0YZS/N6S
LMrcgvQIW9yuq8YroSqfxsL0+0GQ7HPCJx68CG+eHopP5S7/NqGZD4ZPwEXrCCL0YnRdTG3VRqA1
NCoKDf1RHNssJDHVQGqNd3tbx8GL1ROxYVrAphYIAFE97S+3EP1OEMmHXjiC5NHRxY+HD51/pg2i
SDmVaGPYaYakU6s2AZoIou6DYBVvWy1PsRAOuZkG4SIhOgy7LLfZIPjjEoskLAl7ZyXg6qbtvCUZ
WWcRKRiM/kuIf0rECdx11ZjV2lDbxo7UAw22rCqG913PGvtp3Qti3P2VLsp8ayTzN5fAvgq+XTTT
qz7pqhNusqe8Xf4tWnw3iZvhw3ljqDW3FkOxmH9pcyQ8fiiupMbUpCjact9p76lqK2NfCWw7dAeg
18ogNDLhPdXD8JXJ0Fg3EziSkbR8nDOCgtzhy2FfMOKebukM45pNTFJumhFR4Ha+bTUkjvKS32Uw
VGu/Jammw+OUNPymZfV76YfjblzU+QAQ0wAiGvV6bcoOKNJ29YMq4TjwaUlxJHHdRaHJU0qD8Kea
1Yc9P8UtbkPujHJXT69dZ4cbGF2CgFX7QZ77i4pcIJgZednk1Tt0nxuBa3tvNoVcEeB+rwqn2/UR
vkJTBYgY/sxcjSur67KDV1JnARN/9e3FwWfrx9TETOLmPhkw3ZZFVfPxtdMTn5qL6Q0omcpq0ybs
iG5kKoJ32mteeicWbrxetrCO01I249/thDqhwevag2IO8WPtP9UBYUF1lu4pGU1urRfM+yLG81z2
9O9YxPsTNNXQgx48EdUukWn5l2RA5DYhYSmK6G+/TCt+2+5a00YEGJfZV5s14zrSGpFOEV9i2WN+
4IQuJiaeZz+r/hSgwY8B0o2wzdKz716T0La3pWzEpkSu+OgFPgd1R87v2AN+l/3/Ieo8luNG2iX6
RIiAN9v2luxmk80WNwjRCLZgquCf/h7wvxGzUYgajSSSQNVnMk/+xTKRbr3c+Vsgmt93DZgmDYwD
RFCx9KzuFgwcgZoRjHuPtZcsXRB4Uyr3ekVj7NKsjVUI44sdozZFzgEyoX4dQm2bJTyUPfYU1Rpn
ZijWFWy8dUV9h32KZ0TI4lwgrb+2tvDOmBw2DAjeVZ6OHKv5vkUycc2EdywYHSFTR1cKF9BnZ4Jc
RUQ1qdzUQtj+Ap26fGxuuq6S5UAb9AGk7opmDnAMUpF2XifjM7v6pSw+DHCH6OG/AaE0L78/CPTf
rqkNz78f9W0OxQYkwf63vk463TpMqv0MW5h2UabD9ZXUolTWzpPpOhw6usNx3qTxmzWl/1zgPt+x
ra/LInU/HJH8aUrtCH3OeuN4Bsyszea4+dLUvf5gO6UAhRDEJ9a05bmFhL2S7JDfuDWWSZSKL71r
l246Sv7dxF+TbPieS/XVYvp5FTYCyDwl5zyY1LNIwvyZuX0a6x9g68RXHqs/KZ3K6/93Yfp4JwOh
Q2KXFvYu19TcqcX4x7ywyBaO6bX7NMcxGuZRt/1tIfSUsBNGR/byd9iTtyl8xA59ouZS9bld+jZR
Zc5Ojr+61lm7FGnGSrd6tYQT7xx/Jyq4Agu5UDp/EpYnjbWrsUCHX6AQbxrkFaH+VUb4i5ppEO99
40PZ8gHs29zYm0RV1QkN3LqywHlAq5An0rrU6fdnvz8QLeBQrsQVaBt3b9nt8MY7CsPJqqO1KzTj
mGYDG60+ZBITNSwYnZGD35skH6NdJfWmsDYVMtilmjz7ZhsMkvEcYegPp6ceXfKmEBjUac79wmN0
NKmgAbs1T5ZgY7Mcfx9gIzw3hrQvcYGGiSwqUJCcp7vfD1mV2RfqymGtTTYcod+KMJEHNDRuvzJ6
89VWerOTjltjN5jg21TEK9Q6XdDvT9NwLM+ma/wNbVvijRJ0EbRHiziKjVM6/6CHUcoXaDbdgFbY
M2EYj78/JMGASPS/j39/FppMtDGxwT6I6rOT1eHT7w++qf//z5yqO2v6aBx+f135AXfk7796sMwX
z7YagIBBw/wNkxdX+cBqcv4BBYUAyD5XsIxBoDZE2WMY3OA2szz3rkvqoNFO6ceMK2S2iJNKOuoi
hHM3oip9S6E6QesZ5K4XcfLqGc2XOTAyYm1grgp0RlQAtr7DNm6+/X44CFDqvF63kTsNq4MuqZ9d
54bMrt6nQzzHmznZrlZYVGPDERePCOZd0+DuTcysuEDr65dCjsGhq62tWZfDo2wEekzL6Q6B72sX
O9VM+GmVYkyNyT8cEcQ5tv1ZaQVIy0hWLw6DuS02cW+PNwbYr3vUelaPvz8rytHajWPkHtGqWDuN
YfSy8ySEqHn+lI1FfP79Gf/zjHBcEtGDUMkyS6wOE1s65LP1MbMaKD9IO4nGADi5+Z1C+kmY7eVk
vbo8j8p00iM7zwplkojdA56PrTDzfKUoR96lZn+zojB+pPcoykqicSy0JwLDvbuWkbYXlqwPTKbk
v1/X/z78bYidTHDjRBPfsrbdwYcw/vjWyVVieoyMv/YO8NC1p006FjV5z5hEvkj02ovSlfVuDPyf
3Bws5Hu5ta3zzFq7QKzfI8riRE9XLZKszX/DU6MUWwRjwZPjUiXVqVEfoyH857uivcTZYFxg4/z8
Nso2fIiVcnuWaZZtIFTVO+huAXuToBhOfuLROCaBtg464HmIQ6yo9ufRunhNBQLJSnMGhneWePVA
xa1sknX0PtKerZ5NnhmN4qumy2Xf7PwR5MPAJLQhAJRY4jPaB7xCfPPSKgiAr1fifwPF+Xzsepgw
uE+57nejWckdQwixw8+T3Iy5Lvxtm70+2QRTGf4h1tBe+UQq4v+7hoM9LYOMvKgxS/4OwrB+vBq/
cdxya3l2MHOP5NvgRwfZh6jmsJCu8et0r4k9GMeMe3Bhzh9qmsY3IBQUOdrIVrH5UzLlPVHjshsm
6Phjmo3t89zQMNpmWbVJ+vzf7wApFX4M/A7LIHPhfy+8YcbdEhLIewDm8jlnhHYHLuJ1bXefetu8
+GN4pWHBtuB1aBxyBlxFvx/zzgayRz8qSF0GXAmt9H/H08SB9AfcpLEywQCxfp815G6qnin11DPT
cIfaam5t1Ui/jZKXs31skWeKcfLXqRgRLFRQuKe+ZGDmaUO85UiPVk1VhCdj6PimU/HdUm2IlgoY
yMdYOKfQsXnsoxG1J7wtTo8sgMQ7P/1Yls03j1ir2zS2y9//xr2AzDdtwkMWzcyAujSPLpFiKIrE
KxPcAvyQFF/AcZdgZTBbwsBezFSDlybA5V5Y5vOEE3NlyhDuFyANTKSAuZSMHYTQfbcNzQFDfdk6
rBdRvg6YhNaD136Y8LF2RHc13JTRP6dVTP34I4JxtHcASxwZsZEonGThtiVlu6oPoTb77fLua+is
2zhW3i7HRd/lT5mXaVenG+Ge6gLDgHiJG9RyWc+gzJ66PUZxe2+M4GBcnoNFZ99iPes2U8kZ5jLp
Xdezq2FQCq+bAg1V10hbRxIreg26Ssg42MmqFaZmUMFm8jwIuoY4995ZSivc/ijZ0fMXC+91CDQ8
1UqcUtmnazCXOTHOgJzsDMsfTlfei7WtldFW13U8NIAnF2IkJY87btlPHr0oVpQ+TpKFFMy6oj7Z
Ir+vcXkZd9M3JV6meGNPpn6OKHbzSffXDNY/lD3jcfkqLHR/BpOxDnKi2F9SoU8707vKCX8uSs7d
QCItYvbuKQAg/NQb8VXyxO3t1nbAC3o8bJ7x0HtM+qicxMrSERcHFQ1rr5kTCWv6WddMlv1uNW1o
1ypkktOK7dc6NLyXiPvsG3FR7q+xLpURKhvnpXRNd4unql3XRatWPjCcOEXhSoQIqB7Pgvcc4aee
oxcArLGRqtM1lHCw63OOXFjI56wrEd/7hbW34MzjDoL4MNr0nBKf2gqFGUOeCgFRExtHwwpfAaSd
kek3e9HeRY3QSQL8SvITw8LyZOjFeSidEUpmfZCh1a5jEX276KqYd+jZDj/8p+bUxzBBGAdsGEzs
8NNZNA26p2/CgR1ozqIqr4yvyIo2pBo899OobwtI/hnPwEo2PtT22N6JDHWJ0V1Jq6XpF9if7NkL
6+jGtoRZsAnSS1TzdKf8dmTw54C9zYwNuA9WzAhU0/EjG1W41uZajOmrQsdwHod254CISWIsKpVP
RkVYfNht6TGo0InbMta6PdQYy0eLWWe5Nc3JW5sDQO/8bAWoDjQNi0zU+LPIlV8NtbDZ1kO4g6r0
2tcj02unLVZUnNWiBPBEK0lQFWZeDp5iK1qAS5DHFJOcmKPC+CmK5H2I6gZBGeCB2NklCZgsgBLd
0osPYtSgvJluvUHkC3irjj4DQyxzoecn5ZZoxZv8qe/cegFagyK8ra8I2WZ5+ehsccJ1vEpTumkD
z9rFZbp1RGVu/Jylfj/51CPA4jftzAkb3lRNLoS0wI8OejNuYnvh8XVcDxOwoWLS4aQjdM5xceuA
L3P2q4sKPY+XvQ2xgf7J7HVQ+zojez0mp2bmakdO/1QnJQ5wkjo8U9sb+vQxxy64levzxaUPISkn
XOmjjoKu090z1dXNMZJ+RzRZeibqGmE/mEnT7hindPQbJVEsGEtiiApNAV5W/2rslcN3s0iBF0tm
IQ173dDae553wSYQnskH78+IZh+on8qtjiKhd7lqQJHjTejTPVbKH2Lpz/4wkhZp++e+9B7Q7D4a
n3y5cASAkK/8yvlqPbQo6JFO7gQBAJfLsKUojEDBBZr5oIoatxYqHt6TW2SFLz1gz10lwd+ZEVkF
pfcC3vCjiXF7B1X5Lgt/6xGwq/sZihW3ItXD+ZdNAgyX8LY1qlaGSOW1L0YXwRgYsUptCrw8uyJW
1snsfbhMd/boFhEs3Q/qgQxtvY+weVLrOExeSzv4BEkANDdZt3PsY6Nn/polAsMmG7Znwuuqc6WZ
Xv5uZclPhGo2tgM+84QTukQFVfu2uzKIDjWk/xAUnkl9yudn02nEJ9coVCfoCZ3ZlpusCBDHUJ0t
xLEqh1dphdlGr90HS4lN3OF1NHi5kzJVK4dah71iZJNzH136pF7Rwj4zpDzUrXcODR+7aQG4JCn4
RvjHzN5QirzlSPs30mnJIvklkrUZu/3qWOUe3DPZuRs7XJam++P7+MZboplbREK3tv7qU0jbvaLn
QC65L6QvX8gSwStgpSm1lJk+RZ8Cj/OuVO4LnPjFpJfZklKHS4lvt2kzqzPRgiyVr58USp6cNSKk
cAhZ/E+gc8ol77LnAZhqJxumCikDHcDjZY/avZxyb9mh5FuM8O+OqZTs6aJ4MwVtS6vcXRDHstk2
2eG0gb43sYiuIDg/yWGG7fpygElYISfogLQ0cLOYlST8HWWWIUA6RSkVJF/obqUFxjfQG4v5DxJH
46slagsHkYQ5HytAox4i1NkGqTfgRHTCUtjAxhg8lkhFFYMOYOGq9/plJPR3Kx7Qfs94NGnsu8w4
pLNnJreKLY8671+FXZ5klHhbJNZNVCHi+wD3goGcmPktcCv4Lw0r2554hy3JYajNK0HrZn0nQfzq
NLVkqdmsBnoD4WH7QECJ3bEADSspiiZpH4SZfQ4qCJ/CNtybBEqSNFG/NYQIPY95e3VyfZ8YzFEn
jWlAa3Dgxsqrlmx0t5MNPqxLJAwwUh0L17vZEqJbGBFA0I4Nw2wgkaYZRBfu/vmOKYCYg36kXemY
xCuknE6xCk2m0kbtrN3e9nYs23FudMxma6t+14xqejHGGrgowNPFMNn83nS8pHGWbtPMjJ9ix88X
7LhB2qjmJ8WfiyhxKt/q/JH3mntiQGGLfZ1CSB0m7MxSSoxi9njQWx984Sj1FcMeBWeSB9dpRwzi
DXkNaXwqTXpwTBga99xSKEomnCa5aSXMYJGMZZnaG6199KkD1505npsa63QZoJHH8r9HUlavNOVg
l3DTzXzpMXNHQIwvYWVMw3dvMY4KHQJC+XuW5Tjifc4eqQIPV/jGn6jTP/34D48mJnAXhpBZzxED
/iS2BZ4YM3AuVuS+TcCNkTa28U7qBgLN2D1adfaKLY9KZLKYkcsGaDbanD5zqcuDr3gC/jlK5FZZ
8cTZ9oFKErFX8B3BTQxFwcyXwfjCdrxwUdEUYoPUYDN58OTKbj01xt2uKLYm5UO741gxWMxYPgT+
JGUUhMF/CQ7eFMzB9aFxLygN3hQGt7hLYUYlcLa7NHtJeuy8LBQL1jK+jx8oHVWxIrt1kSMl0rTX
tDQEqh/0Nn6jvY1o45Z+3OdrUqwSs1lEvtcsTJc6dHCW7P8xZw5NuQjbYtMDdmKSjDpsICGP72O1
DEi6Whme1uPXVOXSMqT5FMfD3YtYjjgSjAqyeDwrEWoww8NF7GbXXmnZQQ9GscYiSe5qNPyBpqqz
5UxXZc3YGZGYvmnr5NWy1WeY63OTrZ51Ff3NxydHInGaur+NB+DNYKWzDDmoKKYg7RQIp0lcMpjx
IUt2FvDZQKh72muF77lvXARx0TmUyB/bycJkTbWHtaT58jv8PLX0CWgz+qUnXzORX/OwfNBA0Htg
H3GFe3bGmB4YB5Rm4gGs4R1JbrMscngZ+catgqy7aYhEsrF0ebqDZNuBs+KQc0A9pu5NDtprpjy+
rz0GZjWYYtUb+IaRBGUSrZWnaxw7tu8uWhOoL1krhoYwGYMjREqxvKf+NOfVRmKv5lPfyjZJ4Wmg
IjCv9KiRWFouiHPB2tAZe28/yPoWh6J6TR39eeBx84P8TNjcEtgdDTQ1ScraNxe7ZlRYyWpqTu2E
H2E7eMa5yKyvOhbYVhKGwYUZvpn2cx52BfbkMlpJXbtZwXDwdZND2bbOg5O+4WvaIXnY91rwmrIN
X8gi/yCeBPd2h6ONyGVyHjcaSviFt/egLZP9Q9x2Y3VPZeYiky7to2f4y5SxPb5mSd4SevMq2sOh
C8Dz1XtYqk848hRAiPzWIrJcBr57rG2TJwxFHuVJs4nKej/Yf1y+qoGYKSdx/jFnai+MBDhU4A98
jRs0hokCJmpKCOMTyv7W1XDLgjiCQhR0P2psvwh4+n3GGrdi/fnmGM8kg/CbTGhLTWMRlUERKjS+
cdyNC6beIEt1orEN7dViPrwaSsQLCS4vtx+PLpBBP0zY0bD7sPr5iU12RgPYP29NXuqTGQOe7Lp6
3EdTuLP96suhbursYLbQY99vvPoG1xkBaHDlThy2PXY8v/e+fMO4WSFG7UxXt9ZPY0QF4xUDz8mx
rL9xVG7Dmr7V1dQHwuW17stve+xB7Diq2pb2PxMnkZm0zr7Ix7ul+384hdEXBivCh5aK1WlU1xez
TttP2uMYkwh0FdSVcUaQQ8gclg5wJyFXRhkdrd9eOo2dPWTBgk/TvpgJ7mCjGZ+lzp4macYLcdUr
KkYed7v4GQFYrcOawJxQRxOT6tygE5NEmr0hyz/Gpr8rmp8FqzpnyZSdxwI5mt6ikGlZS47vdsaq
U5fBuzN6f4FU/PM8wB78eXLI95okf9sBTtahViZF7h2TK7lw+rOrO8MSHKKR41EtyGr0QOHjGXyt
0+BvGDjBOpfv5KgXK3IB/qYJaEqyKfZ2ZH6hngUkEZyCsRFLkv8mZCAs/ehChr56NMyZmFD4r353
t72OsOxOnRrWBFrIcCzQWICnFpWEVZV4BFzEGjIApdXRo2J7YCUJOaJNdlzKBo05y5tAJwatxLvV
qZvj4m9Em1vOkqTNFOHg42BYQZGk8gyQC3vGFoFM8eQp7z2pDr1tXMtBt/AoqCMV9QU8HJb6yAfk
45KNGMB79Cl0/YjKkAA6ltM2Ph5FzVL+DXxt7w7suQwoZ1snwTfowJHbtG60iaPxWzHAmGxeppIj
CPXcqcDLWlW4zKPgluvaVajh0nqNsbYiYjBahbLFUdZP1KQnGXWXDB6i5mTHVIQ/dn0g7rBmhl18
tzFVOnCqkkEFHd63ikiQLHs4NCo89GkvV1hMVyDLMaLrTgaZn/E2FfA28AaUF1p+Ftjq5jvVbYud
i4t9mqgTOqgNoZkcZ+Nu1nMrjhorXuyYH0Wk7qNdPMeuc85k/plhLYhndRc7yohDTB8UJsvZWNsj
9wW5gEGEKkEGIflZPfeAHUM9x6yBKHhc+qaRLy37e0wGm55ZBQvVLIRiC+uSylJqXO8UBmc3r//I
qzbabG65WdGZ1lvIsC+VyXhnNIua2cwTC2YygBrVrwEv33oPpI6I/5E9KrARwrgxjYU/UNFFuAQI
b18K1C0YWUWNohF4SHoHhIklnE3Goo3SPzpo81YgqSVeC0Jl+lwxd1t0VvHZvPXm2oupOKaWhAE9
zHZ2P3CPhLzjlWQ4K+Mb4ZXDAvHNPQ/kyc/aN10EJdoU769jZQ9IILRvifGVVwCtzNK9FAMHfEdc
oZs8EIMjrkwxpYxGd+PFv+aFepNEmmCwpSuZk/PGFjOC25E94OazyVxDWFb9GTQNomxagj0iP8ek
qEY0BDssJfME59LftmU5G7YXV5X4gYBbUyUT9O1jf3FR0buk3ZZQE30wW1t9qO+pl8wpeJjXMavv
ZSGAoxTNZvSNq91RCg59sWeQCrjGLvzF5O/hW32AttcmYuxjTZFWkWeflW+uysYLV07G+t8xTxPl
Js0S6BCvAOVU4MeKa6T9fspBNiRinUfvbdOd8KLcXGtWGYTOxzwp9BltL9Aeo0ANmm5hb9D3psWX
bmgvYafBqIn6AIbLKiO+Bwh/j1Ef6YDqqkOQ5x8CKggGWczOI1vEAkj2QStPvWwM9PvjZayLhw7p
da30aT1rbImnWTFvO0au8yXyetVa4dVXXFOqHTpmX/AwJliT3UikE2pbtHzVvxoBTt/B+0gCI964
WganonoQoo5Kw6IFF0STNl65U1q6z0z/3WYH5DCxTdvsOWvaezpGL5mhExqMY5vLspPy0aLuJCTs
MtScrF4qtjFTrDp0Lwaem2PgaTWUq7Oe0ddwb20i2+2WA8kacvrH9IEZcDiwTIUJUDek2orWade4
Ld/ELBesDcnOvijfCmlfG52Xa+TS5XQWmwQ3LNvUfTihUi7tZ9W4KbNz3Pg+7JWRngXG5/sYUDXU
klC2SIu7NXP0A6J4E2fI+Lc1PpkJ1bzNQJUSM9xOSf4guUAwIfXPJXkYCiHSqWrTj4rSz83ds0du
3drsU4pjzQIHLntO9bQ7RC4I8zJcuX5jHYys2MFVUMsUUzp5hnCTYDEVrgb2KXmg23r0lbv1R30v
Te8rdcN92tVXvh4ndHPPovKmZQJyDYPru5kUsy6eCirF/xSOwWrUmhNjIbIU2vGY2E4AIcUipM//
6UeiLyoXHkdzHDqudUq+t1aYX5WN1qIKUfFHNipbNouR9qpbvCiSF7Q0+K9Elb0yefbHwEZ34/hU
QBH8eh1iQIQCF+8B5z0onlF2txBmDez3s0WhFCSt/qS5PPaI3jAdsA0HB1WsCsnfHyfTLYs7ZO/O
gWfhG7079gN8pbAgGAty/xXG2HOSv/QZGudkYKk+hgH8XQnwrJ/n05N7R9/EZspsOR/RpnSGdkH7
wsgv9J7mz2MYCJcF3tgKKBHVxC2LyccCXoMVi5S/DFgavlOE8PN7ETGGi72PKEz+aWNqry1uoCKv
wGl1ouHRI7uqoiLoywR3F4eTTbeiuUByHdIHSFeKkoKyFRc2rozT0iPcCfpIBF86q1/zjJh1aqiv
ZGrObcnCm75qARkdaixegSkaYc1TXYR2wNSEJ4O1OALdbBfLf3bcd5xBM1QpmOS69Ae+cCuMuWCb
LYxEY0AlAjUHBAYW6cYXz5PREBRgY1Ez8GdgHK8twgMk2rxBPFPkzn7gRciT0XMaMlAKDsoGFRzo
lF1V0X5Rp0wEzlkEh6MlkdsqdR5aNR59oTZlRPyPzraU0XhKaHpuR7CIRcKqKpCXqTrVVfdFPMem
nuUeflF324B8yXTKdhU2YQhxCF64V5xYfzCWODlVfQtsZw9Dj0kmUVIorGeL79qtDEAWfQ03MLL/
1MlI1JV+CVKL75lBOwpcpm2KtzALedUY2i7c8hC48XNtan+bGo841C6z9t7y77yGNS4sdDVAyXcY
kcqVnxc4Luv+3S/und8+RtPwtv5gXtvYERtMMBm2xTctBXfgW1eVElmLtJEsPezlvfEezYGsud0e
9bKCpY8G2cqHiCVS/SIanyi25MUuH0VQ/k0aJ9mkWn4iERisFQLYpdUWdP6MuRnQ+F/4BZdmqtUL
qek/BCfwhR31+4D2LoQeuSw09cbM/6NP4xfCcciTKy/RSGwqWb0klXFf6QmhrcL4+P2chf5adt2Z
Nh3H0cB4SXvyJqbP7sz8sdz8e+JZPgTkcKOocq459vExZKAiAuEw128+gjIu1nAyBKFzFxTOd5w/
+DuR5quuO9ZA+7EGFzt89oAkgvrFDdolDh5iubgeTQWehtIoJsEA9FPyKCQu4p5njmuw5c/MHJc2
vMZhKruTDOJ3mAmPooHOldTevxEmEwvTwDHOigSyTsuIlvfNUwdnl7EX0sdiJ7TsU59YfltiZ2qM
/zInQxyHF3mBGfetbuNn1pNEt3EgGD+VKD+kkN+RDtLNo3UUjD4hP5yRt8tFq9yfvkDCUkoqn6kB
PO+Ozyj3CMDOUVyjNNMFQK6h716Y0mCrgXU4Zu0GiMVLBo0uw/lOgX/Fm9lvHHBIJo4QA5WFfdFT
/DAwC4sdo2U8RDqLwDG/j/nVdbWHaQ6McGzjDNplYG7NNp4dBVOTJzJTlsTJtqsoj1+C2j/RlIOl
DI0zUck329c3BAysIDBou1lCmmEbWaUNM7bIzy4Yp31qw2lekWz6cFh6/rCo0QKsdLN7KH7dD5tP
ZlHHHh/CPvS0N+Hr+/nFFc5baaDTJimLdo46xyUgOOBdXxALjw690+4dOcYL32N15anySsz7N0yA
dWnDw7JLsOI0PHMmdJWXz2hevpyiPRQ6HBtZMXzO0mjjRtnK7zTIwz3SwC66Q8V59fLouzIADEbT
XHiXFPtBdxvridYkfSkGxJbokBaRPuy55rxFyRc34BwyOvOB+elUiJNXkMih5/HSFQGvje9vUbmZ
2xGnqnIopsrxPPPzFo5FfxlYyTWsoE9QWoZ1cQuZblKmhhvgKec8crYmpC/lNxeIVXcjT751bIaT
OX0VxCQtLUe9sR+7a7ZxZ0d17Bzy7htagwCPL9XHyqPKoyj2b6ZdfA8WHmmf5c0wh3mkSXvTKAhH
27vLnCPJ7CW43c7OthNLY+Ziuw7Z2ZaEEn0TESbBpG+p9VP3AYV2gVd6VSjDXgdocolNHC/KqT4b
/w7v6o+DqgyYEgM6LVeHmMOQPO5rN24DPZsVi1xKFsIFJN+EmExqn3QhRtPkYDD2WMUuuH7iFNZV
wy+PziMvy2cyV/lF9yqq+C0e6bB7V+3nAOIA5alLwn1AZjvev6yz1hpjAi5/LothYh4mBGkG0Obd
Fef0c+Zpa90gxMCPGFuSe30cQAZV5RcpVTJ17mjMNlYTS9Dj8dFp2luIh9HPhieVgktsg+lUVNqz
vbV8QvpEPmrMishpVR0qxbz+62vNnegg/RmewTGrPOfJCztGPsK659+sDfmc6yeOIsLJDfOuovo5
nUCRehdMXUh0vXJfdzEocIKh8MkAqdL6FSGsqPgIBnQrsbfKZu8iFA3HixUQrxI5fKeLDgKSw7rW
b1nfwHav5vjpaRyyFRAKBvQg3XtqXZ6YZEKNg6WsS8u3JOhd7NXlTmvhF1ec4jo2H2y7iOQ6lb8b
APSyAdDRkHGf5s5IMhZe564eNuAuZvVFd2voNLaNMea7jAOVKwJ6dhpcTQreTSYIJ2rfa2pNObEJ
Fq27sTJNW46iOaPaJCya7Q7X9k14cGo8BxnW1O7nVGdQILtioKrKEvfFM5jble6rm3Gm1ZxpWETm
NL78ESVzWKOPl5cqeIX6Frm0eaKpOVleJffzfkCDkLgqLaZ8eCwoAHJajSoPl1NKhlUXkTNRmUyr
BHse3JjdyKsPyRhy4XAetPTB7tvbdWV2U1VprDpf0sWvQ3eKkXJ/4OxhQDcgJGoJbgGmTyZmrrYa
rBjdrg6R2CKJQ9qu/5PduZ6Kj7oX1SbtS8A5lkFkWEYDZfqANPp6wInTn+GiwPzEy8+ilMwHVjLS
4HcLnBNdn50tb1JPNl8WKZH4Bx2JOBXDx9aqNqKas1X0nzaCoYFX4rGTVs2L5/Jme/FT2kXfPTKf
c6urQ/cVNcBeM2ONQ5ckFmf6ioao2TKaf0SM7OJI/OlyHFteiR5T1eaRyMB6Azr6pgthAnMofvI+
qGe9aLKStESjJEAXkX9bzvnL1ZdnxnSl/IuY6e3Knp0gMCL4QCxOac6TtP7WpZPvE/VutBSvMaCk
FZX/oTOBlVHiBGEEo0E7gKh6G+tUbTPnj6tRJDHKRAxhNsCTtZ8xwPxBtZ0uGQQ7Trwqpuk5gIJK
2w2TsWtuTVLgvyckfs0FsmqBq7HP+Q7Id1lQEKKfxaU4ls7BL2ZFrnl30EjxQDHtUuVXq1oQLS7V
+Jyy7VfWCeok5H5nuiH9vxMr/2Na1rbPvTtq+Tv33vw9cwiuRWrBiibACtlTYHQR3N9iD9stfgor
TkwYG0ZqULND+pGl/1d/g1z00RMthVyPnUGYoY7NCSPFobQIUBotsqvTTixuPfEPZVm7wBbISR9+
l2FtrMKMUKI4+k4T5sVQG4jyy8FvzUlVfSO5onNxsOJ/ZtYheNRgadrsz6LKNJYCZnOJwlFaVb3U
ixKHHEp930Ocg4I+bfxgF1mMR9sCGSNwxB5aZf7ZRhaW6ZiXS9jpzZLqO9OMnYfmGZZ1ywLVvVoZ
ajiQH8bglKzd9yy3eR15fRa5St/QPI0tk9aAoC8u6PQJ0S7bKUEjYmShhbajXYUqeBeDug2N5DK0
GfoGafNSWNiSme+oVVY1iLCC+pV515Mpaj4XMi2i/mceCRQzgDOl3/Rx/joJlYkguWiZKwiPNalr
fUF2DOP/Ze9Mr/QE9uIf886XCcPFohkGhlkuknZXrjMF4GcEJlFOJgIY8svTpr+giwaCTjHShOAG
6+hfnQVHVodHxWcJ2yC/ZFF9ZTw51ylTRJMu8+k1PgLlh5k3OdfOr8VuKsmhCzayKVGJjEz2Usxi
vExAOJxzEZowxPCKNO2GjDUNs4T8SdL3aMR3A3FohcLhTrw6/npEC/50mzBFIuZ6dWsOURINwXPN
IPHHqNI7zEOoQOnIFKWUe6ujFmSFmDCcS74JUNlIjfmOD7YB5CJKlmZlAzpHjF4kTKMMCs5lhUWJ
YgxVXaFq0j/FtSAxM/FZ4RkVzP1JDPo6gFxvFurBS7TLEmOkBiWnzdLv7YxzU8U/t2c+XrvTkz2d
zW5iHFETghGn81Qde9bBKD71AsNGwra/GbqfWY6+xJe+Jm815LAuiRqdEBO2HmNZTRsejCfzhYLy
t9Kais0jhG8KTBeAvSJyMWLo03fUxMy8af8r8J0aMSe2WzlrzSTrZ2Q+zIyYACUBXiKevqUR/K76
FzFYc4sRmlmz66sN/qBAo2U3tlHQBsvCqg6xeqmULlhMuNeKpJWYyClSNtnZczMTKd4ozEXoRfhX
wXAS74PPCLv1HoRwo6rKqjUlDXqyvL78H2Vnths5sibpVynk9fA0SSedZKPrXIRiXxQRUmi9IZQb
d9K5L08/H1VnuquyB10zQCFQSimVsdLd7Tf7bMAtxkNymMWJet0N4jwo0mvAUq5ug0INKPhNjxJt
m3b2zY2yd3hNgM2mi7I7yHwRjhVz+NbDSA4xTN61HqNrRbsSU5JuFykbBB1lLfC/oTnp5siQj5Gg
Kz8+/8BXOTBlkOcdJzkngEcEzZm1Ug+vyax8TMbRC8mCg/RhzF/THZxLe5sBoIBAx8aNB5V4b/5o
V7Bo7ryc17afrL2AkOtP01XCgV3Bc3gScm2mHVWqvl0ytPAYt+eoW+4uaoZ3tI6RaWn6bg7jYUBb
7yLxyhvMQ7SywS4Ec50G2XnweU9uJqm99uIHKsDBCpXuCWPqwOkXM1bANKGW8ZaJxqtstTsrQRu2
Uyi0aX/murlsjelKAdDCtDL8yOCx2B7EJf2uwls643Ugj56ZGL8UMm5d+tdSR6cDDfA2sPcpQ8Ak
phjup6EUYDXzhCw+fl9D4vW3GMvlfayeQd/IOyRg7WB4cH2Agh9K0/HepCf3WYxswDAFspc29a9u
yvlWRO9h0zRzA0y80anpeW/BJEdNfpGDQYqpFIqVQxtWgh3IM5e+td9OOy10iyeXwsF96DO7VUNY
vBtmehsFncOaZavDSJ7iGCRwqnSTPTuz2lcvU5yOs87cgOI0T5Pi9GvmMA84d9tEW9PqPg9VvUO3
YsM1+B82G5z3nma6JQZccdC6rLwxVyJMK9P31FN73XHKu47VY5fKjqKKG7xUfS+NvllWEc5er/NJ
T/zs5tx11oKbJRZ7rPHp3NXU8dWK1HhEljdp1V5Etr20xiY8mxPLdJIy53VN56HKneykqhI2YJRp
zAgx+nBCL86sFCt3ZJuG6wpzyfxEoozxm6u8PY55oT/OTyINfsGlEDbFwo1ewRsh2W+20VNll3Pu
jZTBWNB9GuG2ZZpCiSqyueyxWUY96XiGB57hP2VThdLh3fpAhvu0EV89wfkN28oDiTFOWxNmVygx
DhHMFtS1DnOmb947n0U1x99ArzFgWhn+tCP4SzgZaPcj7JYZhJG9W1A6m0Qx+Y/znZZn5XGeU/Zu
D1zbTd4NMlUrSLv+AlogsUoJWr6O53BAsoE//h34RbNq0CXNcj35erh2Sp6goo6W2ObYG3fRCprr
fLZEmhHeKXYza+lk+N5dRLkw9J81R3+DoAGcKE+7FahD290pJnPLyKa1IpqKr2LCs46RAtlmDvQI
+3skGzCqwrxkmngrdcE7oj9JGrG3ImqLRTzCJGUkMozyRvmncenZYPb5UVlBdO00KanJXIfUly8K
B+si5hGTTlPEbybJ4zaHqS0LnLraQPtPvk9V8VQZIJXTPQdX905pYlqPsUG4MWnCdY8R2LVBJ3sQ
S/XRpJ/equ7g5zHz7pOSdEcGzICKpOxMFklsMElU9A1Oh1DYxtqPGEF6BBOoJlJrPOE5Qi+6fGRP
0NhDDXUhLVdC6FuOaV1EhXHUDUBxbMzSmkN10ZsxEI/tvRoDcvezafOODwsHXHpGMAciSodgdbfS
rdjza0xbtDh91ehG3wcA0JupCwiwBHd5NqZLu8ZX7FB2uTLi7wUMqp3hx0+l40V3X377t3/+x799
G/49+FFcaDsKirz+53/w9bdCjRCZ8Jn/9ct/3oqM/z7/zn/+zC8/coq+VUVd/Gz+x5/a/CjuP7If
9a8/NN+b//zN/Ov/unfLj+bjL1+sctJ+47X9UY0PP+o2bT7vBY9j/sn/12/+9uPzt9xG9eP3L9+K
Nm/m3xZERf7lX9/aff/9iym8zyfqj+dp/v3/+ub8AH7/cvvIp488+vhvf+XHR938/sXS/2FZuitd
Iq28l0E9fPmt/zF/x/T+QYW7IT3LcIWwPGl8+S0vqib8/Yum/8PzdMfCSA9bkY4ST1pffquL9vOb
hvEPx7Ih7riuaeuOMK0v/+fR/+VV/K9X9be8zS4U/jT1718M8eU39ceLPT86FETHMfglhpA2NZmM
8/j+t4+HiEkyP/2/PFDbVjd/HvQJbcNzyif6r+461RX3aFsMrZg7bXXJuK/J9I8Grukyp/s1nZm5
/vjjT8/dv+7dX+7N/K/9em9c0xUAHxxhM9r8673BPKChxKHmShUFy8TWB2p8OvtBabH9YHrOTXMj
G9kVHz8J+iioCtSnPHsYOmAvI8/Bsu0tJuBlUx18F7fn/3z/hPnr/fOIrXm6jhfNcWzLm7//p2dL
SZVocRfOBnYa0nSDY5UzWiYhB/O1NCmbtjG8xihSee+6C7+Ys+90pDNy4NRk1eIsyWKthpANjZOk
44m15bULOMzHeEkXvcvxgu22c4R7Fm4D2cKQYVMlcBbFHQ0yTedtuho0f93qHd1PE31x9AhJznh/
80hN3ka/vBQ8VKCWLo+WNLppzd//00PtyU9YWchemVlF8dyYw2nyMuvMsJe+8XSsQDvBP0xtRqU6
ZXkXowTpyhowrIZ6eh6j3jx3kgmkWX+0k9FfPm+y0aXNEqIdYqCzg5yrKG7QXfpDK2SRBNPTWk3Y
XZRpOssoyPNxiaNhrlB21AUxZsFmpTlltbLh9Ma+cR9QYn9n1QTMdXPlwrm64Qo4Bn2prsR2UgZA
1nAxUcn9iTNg295bRVAcJ6bx27oA499mggSg1ruH1EwOhajDP27CCm99POjsLypU6BC09thOxYox
uL8xQxZ5+iyBcITlPnemgaa0BGaBLNZj6Bffu0z7GvF3Xo0aTKHjbp0pl9tmnl8FpOaksOXFSdVs
u/SPuQyMvRb9yPuRwiYndUHJWv2lqJhgw7ExDqDsKfRL3fpct8m0cWhhW9lJAaMmKfdMR8lZV7Mb
vwz8PYjG0qGgPpUmkO+eWI2gEjNru/EKCia8z8a56ZKQQNcyK2UM2EzI6GXifKRT7u6x/l6kaTsb
yQDuSHwFuKcDX3uUL/Zgm+u0iq2dbgFzLALPuNL1sWsGORxYn5keQtrBQZ9ztt4a/eCzccA0pPQk
W9Zwp85cZfBxzCNxXVnRHvT1S5do0VHhF7pXvnD3+OjYf4wp3DMryqioUrtxBEqbJBYjbcOIrip6
lgRoDRU3N8M2xa6QsNC0yMofCSJ9UFAr9npIhNlmH7sF4X4Slr3RtDQ5pZKIhT8r6uXU7RFbJS7F
rlFrGVf1gbmpvlAcjlx095L3/Naqmw69Gjd3WQn3Pqv5C+Q1idvJ6jWZJue+CSgkKr1SrYX0s7W0
HDIOeXd0iILzcW+ag1McvUrLrogV/h3UKqpZK9w26FQIPQKaaVfRlD6ZCacvyyAuHYFtq+Ib5mFq
NPA5rgfHPqk0HG4hzq57K66sM2oyMkLbIJMb0BJaA+yehWp0TE3eCnr7JBvjqWZC/eQQuNCViy+g
jqiFqKJbWI8UTVceCYOxmh4a6X4l/3SqQ8M66FOslt7cZ9aGSvCYcvY0AT5+0ZblUuoTkStTP//P
l1TD/eU6Y7LSWdKlQk4QMxcu6+BfrjNlOfZphzfP89BZwzyd9lWgYGbdcQ00HhgnThsKNeSyDAdn
q7kUYllqouandlbpOiXLMgiLOx9E9kE2TcL8t4cS+Df38teFCS6XJS1bNx2XLa9t/7JMKpkXAI5w
sfNJC87EJcTeJGISjfQhZUFwR4BmfM8MNWvHDLEp7YkTf+uPOHQTSVFnF5lv0VD7x2mIn/7uvs1P
0Z9XTRPl1zIhsuiG7Tiey47lz09hHGmYRyfMcZYFCVYzUQKoAPFeizHhLKuPzbNBiyTOQyPEBYEB
mNTqvpXomEXmY7c3fcRHy3KTo1ZVW+Y1D1loGShsbvU0Jhvdp3IMvMzrnBegjNYady58HY476akK
muEQ86GoS0/ijyuIKI54MtmAvtIDjOiQjNkeCXw+HfZg6dHydiAi13zU63PYgQRWcCe29NVTAtsY
Pdwhzp991hqbXLniEXvNS5taxoc+YSEMWwyFdoWpLi6miqxPmKLYayZKjFY9RMIDs+gEZEKFd/i8
advAP6CmFSQe0O2xEtZXYucKW9Al5w90p4mvo5qjXVx5n8MOgWXwFPUKNoWsSBZ/MDMREwmlsAOC
+mXBiZiMLd0u7gl1PD/FY1qSgvk5+LrzMATINwp+wjrUye2Sa7VXY15G94AzvlaFbz5OK5zFxR+J
8c/YOHQCJMQmTHbR/KDMeprok+EsolMwljKb1m6TW2A7bOIMayrhV6Mdzv6E1Q+JsltbiTexhiHk
YrEAethMF9+mPQIogw7zLh8PTRfJU9cTi4+TTVzp9UeZyUObAVzGH/PV80rnh8z7jyyl4Ao8peRw
gkRqDAJAh+y6XZjwlNtDQv8tc3ZOhum9Pbn2s6yNLca98WrnTHkA675Vppat+eBmV376NldfVBlb
loVJC8MQBvY99czBwjKpUKNCAaJnxnw5EOp5MqjJyRmwoeOXl5rWoql5ty3UoglM06rqvexmc0FD
X0JbnURt7wWIxC0qcXf6m0/Ur5ti07Q9z0RVYYOuYzb9ZRuax3ZoCj9k2FNhL6hk7d3cRl04K4c7
l9VjzRgT4EiaVhvPkwXwRqM6NSKMb0l/cSbv9W/uj8kx4ZdPuDTmgwT35/NKNF9E/7QZixsM/Kxf
mHktZwN5s9oKrAvrEJX0XRnGEsn+YDIQ/6DyYkneSI/QsOD9zanTrDI2aT2WWKKsR0HfHmF7aLFp
Woa3yUN2cSqTZigMSGOVVDS5yydmsQ3+orB5GhJmO0VLc6GiGBGUR5IhqqNMj3xUeBWyE1HG8lBO
8phVDB0+QWusW+++pW2AJD8OtY3zZMATDrItCvPyRvqnvNlM5KcBYMznVz7xaGIo/avj9cXKpzwC
g2iqvvp+a+1pXh9PQ6utYpP56udNOv+fl/XyzsUJtRkyhi6NgZCTt0Z389Ju2UAhuI5CuIuBJvBt
nk0j00qvf4+a6CkKK3Mn0katKvyQ5OpS52hk9DpT7s7wvkgOqtTXgr3CubQbNpJsMQaIGwSEXhxG
W+uYTQ85h2lcuqRil2ZYxefM6h7YmIRTthaiIt3b4gMd8I6R6enjfWC0jBaQl0i65UCAszJ+CFMk
T9jJOJlSO9zaXFrPVUYoYcznVmg47kNMGLLqernuWy9/MIzXtG6Gx3i+ofKPljHhQzy1h+iQfTUS
179PMGwPWCcfgoDL4pT40ymgJempzNb+q4Nb93GciLYqg9TK37xL7f/Lm9QVnmVZtusI49c1ci7v
E6WBaZgZcz2I+KsdoByL1ie6qQo89AzjoXp9OHb7IzF5x5Yi1FemM7xHtu8ekOm+kaX4mzv139ZG
ISRQZFavz8X712MM1uEK3Y4+HUeyax1Mxp4K9XWHOKwtDRxEb3ULBwCWAkNcOLhzhiQmoNcN/99b
CCE83RW2YwJotoz5TP/nz7B0AGf1wimZZnAKqPudNc2i00yMId49rIswpKQR39l94cJpA5qNebGT
LE/jsxpBOgQWfjzZeY9+UCz/5mmatwh/2UIIB5iUi5pgWcK2ZjXiz3eOTbuve6EJdi9y83WOXZKn
Ba2UynhIXF91quRk3zsvRewHGzU/d66Z0+NES4KkunFb2g4Zk9yawRtEXlzOJk9mOW1y6jH/5om0
DO/Xs6ng3jo2kRCTQ7gUzi/H8Bppl8JrHID9GOzm1sGzrrxrNcbrim3cPeONtarq9AjoE9tJZYcr
W+5Kw6xX2SgAX8Popz90Xer1/dQatLA34gwz9qHDHYmtzzhVBlZOBpDQEwLGsAB46LWsgcdzwSUD
Ah7LUy9ay/xo7EG2D+1kU3iBLGD21jfs95jD1dSuCvK1GyhEmv0CZMT2i/0YBFgeyMEjE8x0X/+r
OfQADMaIHFz9UGqwRLiaiaUeWM8t7agLZYW7lEMJ82VU/IWoLSzzbrvnXQyAgMY2D5V5sNj1hKp9
lVJ/7Fi/sVnvA6SQXYstftDmsQi4TT6Zc/GMZd3pDvVCtlUuoM/h8oJYAbaL3iyvYhZocNBuSmwr
IIb3sdcDW6VnhNkM51gge1FPJ0zj6AQVwpfRMGlKT7zwWNUwxb32rXM2YUrxYghod1E2P8173OnR
ko08LSHjpeH1RsMlFFnWLvmuxgR/3RbxJQOHSg0BVi+qZ+m/6Bms5gUnqRYe9j7RAwL3ZUj/04pI
PiapOEE13mS0US1UJDn9M044lCza3o7578BgVxBp6fFyYUsw977ESEgJUtRzU0T2FbWBogwma56h
9nEz0sjEhbmzNJK0M5a3SPSPSccPA9mAZ62X/XOETSap+hdXqo4jtlOtYkyJfQwkqZa2tmh7ShFG
bAhtMy4aUSewiKN1ZHa0O6v6yfSbmzfIVer2/mZADmesGED3jtMHWnkZZ2Edw5fzVddA8wmjr6Gz
gCemohhI5XFgt/PoYq/a5nh0F/WcU41GczdaPW/yEEJK4AZ012jd0jRleFd3tlqWRKyUVsNCmhjG
kX98BcECQVIDSov5SNzVuOGo47IeMJ5FJzvWHn2werug/jaW6U+kn2/kKX7EaTEdrBSmEk+GvWjN
OGN2hjkTjGi/7w3MiRR8vvXVB0vMdYilt8xFvgIHiM5I0U98s4iIz67MMxgcJp9OeLRagqbKrbZO
D6+nGPASdRP82Fqmh6QKL8EM/MpS8o/jFJ0FpdzHknNKOMLQj+zhnGHk8Gyrv+Whf/eqiP5uuyl8
NAPHXCfNgM4eIQv9xIvugCJunocqfjDKHMOngGzQ4AcpmXnpknzrGDYDgwJt2+b2Y0tMfNH59M3b
wTSsw9z6WZn0IJQxFgtSxfTbJnsy1AARcKHvGjOA+GXXqGA1xey69n3ATbag01qnRJIlWjaY4DD+
5qSZkuzY9u9CHwYeVFpsMgzTHidCzW7VkyrwnCb0Bpp1EN3rDumhEd9O30G0ACa71PF4LvHCMAFs
uHNstnEATmtnkjdRwJ3T8+m5BxwvKq9ggOR/bSSjiSjl3RnqU7+tUpqNEwSUWB36uXMV2YdpTXSX
G1Bd47Ij2FwR5EQ18bGYYicLowHqVEhKj+vS3UCUII/fjZTurBghDtTjyxgz5+JTXt2NOjxtpiqL
XJvJW0nzOnXtlupQb+20waOepOpQ9lG8M8qUNoAwXjoGjepStt+nigSilrpiWVnRcHKZWi6sEpdS
kygiaMb4GFswOGtbvMQFnWIIRs+GgQOz71zUHuvFFtGL3uJwbVqym0nClmlYey3brka3Oa4oLOuW
9CvSaRR9DlOmcxwcSQxmECWMol95BWfmKsPNUGY1jMr+nsU62tY6WNoCAE9HOS/dpVv24C1J0cY6
ykqesgz5Uu+gYoRtFtyPWFsrzaFwI3r28QEeHI/ZN5wW0zZeAeLIVe7jiVNQlyImbYAg/U3DuHMT
8FxjK7KXtTc/W6l3bw6NzeW51jd97XyGxUPaHjCb8UYp3stAXSvXUdtwBA455HQ8NeNr3zk0qMB1
X+bzOdWtah30W1GsK9Z1sjLORrRauCIYU6w9q8mWqqTcoXS+8rxCvwhUscZNR2jBHfsjVoQn5eY/
AQtMF12rMJWJH25BY0+HIanEpNpTS7VNgrq7E7CG6DOyXw1ygqjTGp97qNARVqCVTYkfxELP2gz+
9IAws8m7GGXSRTGQaJgplVZLs37o+lE7cQZeZVnQP3Ut5hLoPiSDc4D59LTQQaNXYuEACVmUmKPW
8Zg9h7Yf3cWySIHm6DeKTXapYEGMGynWOiXiQ2HQYJfmlxraBxuThPaPiOvRWOHLteoHMWA3Cie9
urOoB2SfCM6pdimpznmD82TydmJZyoelAR1No3zFsUcy8BoMWwVn6bEkPFrHNUodNLM3osNOi84B
PXhadgTrD2U8XP0xJrEj6N5JW3uhz9bLyg+sa6ir1eSW5grF941okbExJ14wA1fXopDK3asMhodV
tz+43txqvcJPK5c+VohvZTa9NJpqPnKXyIPRDZuK88hDVTqoZsn4TMweb2yV1VzmB0wAOmd+WeAK
c2M6nCQvg4ManvM2oJ/lTPRn7QQ4MrMRbCgLt4fzIT+IriM2klbeyumpMpv64UdTRRuGNxHUaVZM
L71rY5vjeC0h7dJ0sDeGQyZqTB1sD4n+WHc4lrVLDH5lE5cuQ//RjrbSwPDCxdXeeNoUQx7r5AFT
Bcl6Tk0bfI1iM2bm8FoPRONbDjex5GWLk7a/1dO65TAa465i6vAR+xR30T3xUOrltyDNTDJzoxwW
ZBTrLTBgbdWo7MPPKa0yrNRDlsOAfNc22Ro+U3TrfS6OfoW1Kw3FoarDEYy7mT0ZPtY7/JOiKFsO
iZoJOdbKABT12aloMOmbvjA2teweMvyM8xFtCnd6GnwLfGcV6L18zbtmoAUdWrHbBbciCAB/p+VO
f6LnYRkIfAgqCe1DWgDJzrpdWznlpSlLxtzzzeTY+2YQ3hF8dngdKXc755yQ+qY/Ueu2bxg6LwQC
0mtBkGCt2Ua/qXNPu6ARx5giHz20cobksN/9hM1Tp2kLW0Hl8AQxaYqcnAPm5reJj+h+aiyxJseA
mcmEwL0YLBNLa8HL3Be2Q8CUIoCesdUdhgfck6mqz/HMLrXb8cpbNLuMgS6uDVkYSJlRjx+lLA6g
HOBPTKjp1WTVmJ674WxVQ7GJuFotTKp5rhFsgFWhJ5cxQliIRFauWxuzbzUQj1VdYJ7CSjAEajSS
ZF50z/XM31cNU5BQE/nJR80+R4ym2NMiQZl88PixauWxF18Os8dD71Kxo4qOMi8/FXuHAiF8RgHL
dwPZMCEMA13U+7BRokzwDFdNef6D0zF5z2XTLv/4UgcxS5bkjjJOIKwdblWjfknbRLt+Mst7A+el
bflX6gnPpgtMw5ijtCK0qYdjf82uXAYEi/ioicKuz4kOULtxnmWiXKS3uN6m+OwWTHjSGwidlp1w
2jwrPs2A0ry9lcn+CChkOH7+33/dfP4Z/vo3jawOZdr5twlL8LGAWXCO3Pp7FcODMXknr5WIxwMm
j62ZsaTUuYGbB4zhpDnhE0ZHkIwKHm5kFNGT3nYb2grirVtr5l7ON6rVNnnuBe8RtNPFOLHcOhXQ
l0xOOGB8gLb4K/QVewQ46Rp4NTKkCQY6193qMO02nV14j6EnacVoSMG1MYnrMTC5bozmvgxjfe/3
Q3YJGwd8l0GyhaB/ttVqvpz29XOrt/aDo3JrSatsfW1Kg873wY4u7CGTpRmAoluYc8d6JiAKmNWy
YbJ/QiQrlvAwcE84lNFN4EFO7KhvaQboZZqXoqkdT9S2cuaSAFxsw6dOVzrOWzOkm2EUzfeiR7NM
GMkvpO5PO2lmxb3NkHxhKvwyQfJYmo86AU6OnNz4FQZevTRxDYaiuQx13+3Q8QgH+lVzyWB2HF2a
1+bDof9Y0g4diJZQCWC6G9F9a40ugq8tbCoo7GjhvaZrq2kAOF+bxlMFy+oBm7l5rwmwHiTIuze9
JBQuBmatRdM196pW8brHYUtg05bndGj5LJVYcAMS/xFIrw/4rCuFmf17bOGeROJrV6md4jNECjjX
Y0yb3btWZ5yaoyQ8J583VjnAkxUC4I/HtGWNs1/gz03Kh5zowi63P2rkOz/SjpWjyi3S7GOb2v5R
ilo79s1HlLF1J73HKaVJ/OPnjTNlL+FIcGdKA/qZaghh9eQ9xHqndr2HUF3hbq6l8t/EbOZy7SYA
4lszVqz0YI/piyBCS9MlB5n4GhV+dG18t1pamkm4lwiD3eP+SZt+afd6mRKkVj/hiA4cITmX0wn0
vZzK5haZcX6jKA7vX5j1bJNS71YVofFEI+1L0/jeN7SFR6Si6pldXrfO+jLb47tmjGv7+44Kj5Vh
iOAesJ+xmyay76j3VFOPuLyqiG0KDjl78zlmGLuBKg07NhdOV6uLOwh1EUkLpICHurF9MzlJ4dKk
3maHiQs+8RHKZLyUpcFO8idDtvrV1R47j3+YldY5EsyPOFgeQnScg9FcR1Mbl0HhTGvL9Iwbk3Fn
a6FYU4BhfvRsBB+7MX7AXhB9hPqc1/bsH3z46GYN0+a+8WRHwnK8daRUQPoVVMJpdofnLqSGoFb1
NUmutTJq+Flx9ChJKW7ZPg5xDCG5c22yxoyfi8jPqD7uWOtU395po7YGj62OTWMVR52EzVGxKqzL
lCR7mg60HWpJ/uD5E/uKAly9N1KdJXR5aeYbK4bn5xRECcsKun4+huyzC3nfuKO8r+Ybjgv4ZXsv
p6FI9IdI+E/AQd2dRyXUcrBb5t2hbj7h4N0zMQiuusYOSQx4oaMYAgDd0NkdkG17nZaZc5znvKRI
iQbGPvUZQ27cA9lwz5EpnT9uQpdQRc6Az6+ifp93tLJ7HlUzVVLreB3pLqNw9rs7zcntwn5nN9g8
aNIJF2ywi7NJhV1L79baDguSc+UM0xiVdYi8I5Cndk9K3X2KNYFF1K+uHATPNMrF9+lAd0QcYamF
IQESlq8qBdyTvXG472DsQsk1bqUiR9CxwmRAxEgxWpjNNbh5JAQYw8uLSmkIFOFYHoz5JsgQu+pB
39o55oV5RbLnm3qGubL/WoWdMe11EtvHLg5gl5MfbEJsa5bLQLgpneldKnr/ZqBqFuKRKyjbOTOc
hazf/wxd7Vp6zaZznfbIJMncTA6hsa42xVPszymf1GRcPdZyj7c2JGwdGAcuKvqhqeJq77APz9vp
GsXaeBgny77YVcMNR1K8Ju8OdJd9J7rqNQwOAa6ft7Glr3W0UfAtNczmzqHfJpjaDnWCfNoE9ntC
z8Gi8JiFRcLwT15OnYkdjtZ7HZo/xxzaML+U3OpnUdyQoqbPn7tBw2zZ5sUWE2TykNO+BU4zZM1M
i+4cmuDeo0l/xTN/SCKtfgwq0TwSGhoxautQFc6aruT58/8ar3mFavZE5wIxz3wAUwNRaE0ho7Yy
rDrcUXRULnuHBnczctJDZUbVKogThme9H2yrgqZEcA7WzqRjedMkTb6x0AWWCu4+B1TiwxgqOcR4
3sUIiJ1FxqlOJsqfxmwpsVacurFMDgA8m43KFB1KJf5OL3Kqa16frDuI9sNZsjKf6bvzlobKgaoN
cXk2GUKsicd4CwutE+0S3gNOMMz1OWWosUHNuFlxjSF8EK4TWfXHaL7RSGHThqwfDWa6nLKSftNL
7V3rlb/uKY3b530PQL3j00v4fdynkwu77Jl9pvZRUBRCZiYdL3aC4zM0gXf2mYmZqjTDre89dyU8
okaDy+SGwVblmMy9GKd9nu8mdnVr+Pb+O6WUSUsLRiYwXbWNRmhwcsh+tQPHxrGiDXscfub43z/8
GI3T7oP0ErlUCEHlM+8Sh/GnEbfHeCimx9CCHimictfTOr/K8LV8lMVHUxktixPY0SLl3oXsLd8U
m1KDcLsxds4TfvMD6UlwWfRA8Nai6ID2iX4loUDRyWNfPGCGwovkO5R+tK9UTWcCndZ9aKYgCdyp
OgH7Jps+1t8JmGoMkxUHLatkWgdO9sPCa1ul4dcwuY12QPVAQ+u11RXySVn1brCAuI1x4yy5Ooxb
ntWlib7x7OmEM3IxvLmNvkb8+z52zNO8fDyOQhlXzzbQ5fJzZE3qm9LUtWFP+ZxDScZWk9MBRA0A
zF+uZlorP5yh3JMuG+4ZEZZcRvyr8MsPDlUJhZtDcnYjLP0SstBXP0TGm2zzOaoT584Lred0yoiy
pFQyhWX9iGN6WurZdAzmISV+dv3Bd4jWso81zm5sNUedksClwh38NW3vBZPBDytKq1XDJWhNZdnX
2v8ZqOSG1tTuC/D7ONXM7GPQQMKRdq0vGo9Mzu+ByDfSVTnzwAKT48Auc9z2HQLvvNWWtPbUvG38
eIX3kMZqI7qE4Goe56tDoAAffn7Vwl4kZKMjetmxONII/4q+OgMHomQV9NuWuc1K5NrRg7a/8twi
uNVpyqDbMV8sZqV3WpkkS83oH8PUp7OIblirIcrpaUdgeGqJNJys8345lQQ3c6/8EU/HGll1EZuQ
Esy6eietXKwwgPlboXTe0eKH3mByHkzwaAL+Fw2JTDZc1PCmlHtqDUmQMHa1Epepv5th8AxeRyo4
ARKST4o10DHxR+pSVhsr+y6w9OjY5JIuatFHyxiYMy8MbwZvGjkB9cllalzGqG31I8QK6LPFWkoR
YKpmMtzSk9XYVX8qXSM4DKy2mbcKNJUcgzwCnkxvo6XlX6tMwUtM0lY/0Q6mEMGM8+dXirKT/dCE
L9ZshVbx8DraTnbr3OCPC0SktQa2AOMSMKndAREYJax9wkMx7JjcGMy3VEm0C5lVZ4iA2iWfyh+Z
0My3uRIFx5kiGgZ3Cs3uOXQIsPnsKXG31d9R0sP7KYuHTRxmzYpOqX0mc/uBQpnooSb6SDxDvBiB
BpYri8A7uvEjl3F2jd742rm8eYCl/BQ9p4Ww9cOXMtPyu2SgidFPhvBlUNGlVWZ0ZSiYLvtWEkok
kxIR3JqcRF1sQ93Dmidgwd0oavvBs1pa542Ay76Vp0tdJu9prxnnyWLiVvpVvfXz0t3gFYiYYQS3
ynNnx9qqdeLwpKFOvhBcttjDoI3xUmZef4657gShbLYNK9+i/d/snUlv48CWpf9Ko/Z8CAbnrWZR
tgZPcnpD2JlpzvMU5K/vj36v+hUKKKB734sUpLRsyxIZjHvvOd/RQJtHHdkPlV1vupJO1TiXdz1F
keq1bXYabLO4t+bwMGkyuBFJdHFEwZKyoKDHyv3dppzS3hQovzHmfv3zsB5Usg8SvEKVxKpEmub4
K+3q5zYyhqPt0WfxUgrPNBPXQA79dkBbMiXnFvEpztYIFTxEraszZa8wERTpcqzWaWiMBwdL7tYC
GPfeTcuYZ9L1o8HWTmqhegsBb6fj3BxHWdKzGszkNlrVeyVf2ymoXnrX+1v09M3cxXVaSG966i1x
mbQM8WNrhMdKufUb9CVvRSRzdyr0tYcJ/XWhgifDARb2fbYYZieyro8kmI2gjfkQ53lO7l4w8LrG
0NvHdZ7csReNhIhwlsew37blXLpnR4WfMyYsGXqrbqy7xQkTXvmVn2nGHLXG24M+gj7+z8MwR9xk
N5DQZi86YJw1zswPX5l5bFVoxXc7MqtHQ3BS/xxmZdFYa6MtPtCxGDu76Yu1VYyt/wQvlVWLZRQp
ZRXeY218qtJpvuZdFZ+0kkHEYPuDxqvPxoVtHahraZfGhtSDGxmy+RaKu0nlwyeezUZ1cJaHaAA5
cKoW3Sxq2pWW9tojxpJIlvF2ClHkNBXVKenAxi0ynIfSaOI7cgXcEnSR2SlnDiAf8KS9BcemNBVu
Bz196kBklfkkbtrM3EFLSSVuLHV2+r8YS+nItlrop1i1Xf6ySxqGL25pao9gVZkeiQ7mmqYDhxm1
eBsp2PsTHhJeUAeMIuvfZupUDhf7YrArPcZIz+5Vqj+7hXCuNZ1GH6N8uSKU/sI1w0+Npn6MUeg2
ow7j2akMBBlufx/sTN+V+sJCG9hd06IKOS7t1zHZmIST+oXpPGghjWbkWWLvXqvcau+kvxrn3jMj
9LBNe58BLq2DyGJfYhY7tOzPBd3nRybN6wJyORMPXoDFuliNwa2q1EOWBjqYmhlhljBf21lFl2rE
VflznLQV4DuHMSMUOS/amhzjtJQRvWXCXWdeofssFDjQeUvrDPxLgm/xHBW0bQSHwthPiI+drQts
2lcCppaQRv0yzg7UKiIWZBM5fp/l5b0jQdQt0pnNgJxfCCdZS8qQo5WPmG9rLuNOzFxZNjxTm7u7
24HtryopfBcqHTVRrJ961hDZ28mTWzbqueRk/VncqnnEGt4yNE7bqL+HC2A6xeizL8v2dzkbwPb4
rFtnCC6GZOfW8ioT+HeHqgUM4ETvVtxTE5mQQJhOk0WfNdFONukhwOhE6hQJ607Sue9DIe5DZTw1
A2G3Wu4QaJUeyM/WD8Xwyh7au0TmtMnNwNxDbMIyYBwQWQIo1DZEPXxMTqPBkd52HZbviTHtprbl
b8LfOIy1uvDVNBd+Ok/oVhP1ZGq5OtporHzewdrvvLg9eCAMcC8yBdAmgRcqadeaUM5mgG6yKiUM
RptQqk1DWFSBq9sgkhn+Wz8716RPACvZHvsy3X6oOrc7DibWP8Ksdlb3GibldJy1vvU1S8ZArqaP
wZTmntbAZ+o1tLlUjQgwAiyWkviRQl3oJlqvznwTKee6+UfPAWcEel4AYBsK31tufu5FFvaODL7X
qpMVwuKx8ZlHtrA+a5DpE0RGSGAtTRMByjHWjZbuITdzHXb/vPfzMBlm7cjgoWi6jtlw+q8biWRz
W1nenyLU5SGEnNmH4ejXSEdIKEiGzZjS4w8mAnVtC2kOP7MNq87/uVd1EeINEX3Tlp98OUaTj+eN
3aJD7IrhGb9HrOt0UATs7rZDZ7HcjP/nXuEmwJGSeF/R4znCfkEn21XG4HOIDL6Y+sFHk8HskuUd
F5x1SXNT7kHCpkA/StDCo54T/hAgZV3etp+HULaiDcbspog9uO7yE67pA+RNtcHMiO7WcaCp/hwT
ZoV40+nwfP08/rmZaCYTgEUwO5McJOULEKSdyFCsl42cCXA10R4mi3aRF4dQfAWfrJ3FvFXWbWzH
dJN7IeD/MWDTF8oSH3RR+aTKl/4MF7ZqT2Yyfo3ZDGbI0jeTMd0o4RmMu/h6gbYtt8yEn6KeOY7m
okOLJD7nsCqwYS7HcLO86J9XmjOhAsGILVaby+hUOFi2y5osgry1O//npoD5/M97hllp+7wlQdk1
Ch87Yen/3MNdjemc2UJ6kFO5S3Ad+F1fbQyACEXogYoF/OHUcLywuWI6asq9RtRzo0NKI0xoIYC1
je8tN6mkY/Dvm5//q7kkrOtQf4ydhe6xfEZTkh7CdJwODcFmJw27xgkQQLsmOeZoNvLuAsppXaMl
SayLt9LEAk43VGxCs7L9n5vA4F5VB0+N0xFX4fSPWkk3f0SQtLLM6XcTpdEiHHnhzqbQGKjHw/gi
cmaXrSmvWJYAprku+mpr3sxBWvnboHKP6Hxw8eQq3kQaLmCvCQaCJpE3BrPa1EpCtyzOxH3htY9K
Isak92Ex22Tk1D0iIOCwDL1fqao+LDhFhywl+mFscecgokV7svgjH9Ds1JdB6vCwjOmMK77zlqII
2fDCsRM7jdJ1rcqSmcUW0n3MJM88kY4tcAvAqpyG85TNT7pdvhAXGa9xZh/tvjmwG6OREDCYVyAg
OLjZ6Yde8a6qAu1xdCmFl+1Llg0a1DdaTM5uSONnZXDE6gAN6NIAINOKvxFGVZPFbyscWKrpojEo
6ASVxYygrLnnJmmHYvZONObJvORQN/HSZkukaCH6ezEhYor6ilj5ZYxkg0g0ME9Saw77EY5CGJDI
nltPrTXaCGMdfR+Vzq/ClWcMvtDg3NGPk6Ji7tS0aHjb+IA0BaaZjbBKMq8G2FiNaz0+A5PkDOtz
/E6jVIc0te6kmHWnLGLVHwLrOKN6JkMlPGAWZhWqSEoBYbYVHgztejYY7rBYPRg6wMO07eZDMELj
UUEDODP2qAuh3FfoN08YqQDnBkhi7dCoH5Vw1JWC5s+QvzW9zS5XK556d7oW0GHyrjvKMXC3auTH
RsP8LMsGA8pEazWafltaYD564XhrNfYuIRCaSJinEhsp8+8a8TJpf3Hvrjt96LZynNZM+1EwSRsq
YRrj90DWu2lNb0de1p7CtNyTV+vHhvWbketXC12pd5f2S60xIyR3yQP66qKCOAuBsD+rwhLBxiNF
42vWQnaLQJ9uqs8xGh48DWhCi7xrNdeIbrUE+U4GhKSf732K8g0rXyqM45i1j0aFLp3gp4jYA5g1
Jag3Y+o+tPQtTDKKr9SRb7UT536O/2IdN6nam26HmVmiPyQHtn8ozc8hmrvL2Nzpoyr6d1tRupzD
Hnig1C4PUUptHQfDPRc0pUtMO0yULkECDEtWOgk+1hKzYYNgyAv8OdYpJx5m1UJrI92xX6GidLYj
18kYqxduvT8aYq9NWvc9iHxvX+TQnsb0NW6yckVH7h3V3hU8zKYAvbuFOWDi3i33OrEybOPhp0x9
SPBFWObb1sre4Lzqkf3YDEwMA4vpe77Mng0gv173C9/Es4gZGoUz5yHKEXpyB1QZH7LJXysK0TwW
1bPmGownBNLBdpFWW+l776ntUBoP4IUmpPz1d+W5EUgQWp9F8EnNlSGDahEPmO+ETyN9lwQ0VIkB
h+jvVOfPzrCgpJyOIKS5fDECUwcp3Pjwqv4qBxHR0Kbqgu+Cq2uA94LRhIHPYcM+5MNSs69HyPUa
aYQbp5poqUewDzSmO3lIKZNmcmfUWu7bgJkhm6t0zzAB+0jBGjicAxsT/pC9c/YxmYfXEQdxsSR8
S9qC8jm2mAXmthscBrtzH0A13RF4cx0r6JeWubNTnmPdeq1D/ABirpQE10RUhC65u0GgdsAlCZW3
4NGIwOufHWXgLxv51Q1xEIENJboMko+xuTBhj3lVPQxIhPpAgDaBsAs2R4IKgN1nhZaFhKtTnDjj
QZkaF+vyymYweC0zv1FhcSAoFj1XzEWnla8hEryZsja0CpJFiVjU+5BnWC+eVd0pBomzaG0Hxp2R
rPkZsSAFHrNUutUS7+JM+ZPo3P3gSAtBKbJ86LpUyfSnOKFpyAWrqPj22G0e7I6pfl4DiTHdYeNq
6iMZHlwXzZfIwbvpLLHryQi+68BBvsd1OfYwGtTVG5GU70nuIwn+DDJOPMA2ly4nfJOcP+1cLOlX
E3MgyUVnCguapfpNGh8j0CLsMxoBKpZ2Zx1hbE/0QKYcfyRQorToPtfluEpa5ELsyL/DttqCxu0O
WlO+5EbCGLHGJ5XtyT2AdheReXEyOk4/o7fPrUzcfZyHwTo3P8Nx/gXEtQPD5t5GcA5IhXR33zxY
CnNWVzWECvTdt54NOw8L7gt5jZeGzE1ApMpDbQY2XE7Fe9SY0aNd2Nt5JOjHYBeAr6D6Nbpl9ISo
nqAzRax81XB9mgMiVD0b+0vTXplnPHRm+pEH2d0rUBtYCWneTUbzLtzTUQMiEZ/w7N/p323yRHhr
y67GfT0ZZ3jtPpiV4uJS4seBthKm+z0r5tkKPaGBXbGnm37AGoqZCMfkRMthE+jTSQwaolLTF4yc
6L/DoNL6rWnOqAwqhZADJPqqhK20KpMe/gg7+yaIx20aFa9EdjVbs09AEusahihE1vRNLRtcDiyb
YCS/I+MjBephr2Nvug4DOkGYwCgRXw2irJ2i3paxE25NkJk7j3O+RauJ9/k9kUxnHZ26pocoQwd+
JUaQdVbw7MjmRDMXN6EZ0ORHV5VYzWW04YlknDoMEbpNOD+3DVn1mNHeFhT/qAFoNJJvuK1o9dr4
0STKOCntTUaviCREDbds178aup8qAXSsPdGAivdIOvfeMMhLE88onbMe0h898U37u4u8m9PnH03P
1b2OznrrOssTQCjP6T2hSN0ZDvQixG42uZfrZibOJ1iYYIPh3hkKNduJ5tu6GvVkZRD4crSBTK4z
QOCFPWJ4VkwbSuafK6aozFmb9qPIW4JVXAQpbaxeqpodLHS0b6B+YD294Ulr58eci/EfXNZkNZvt
2Z3t3yMzFzrF8NXcMAF27T5mKeFoId79bbthODrAOp26fZFGV8Wvk0H45eZjcUgayJOoMxAyEuIk
TeLrUznBDfntooz2JNMGZDqw4DJ8Ifav0PXOJrERBIcF5XGoaAogNu6YDDXEce0mLzmZbfg8JLra
TU58TcaUAMDaPqKbq3FD7TJ9eMeQ6INuQc0VIx6h1blUtTC1EioyYdvhqqWfPU3Rr9zNX93fJYW1
h+4dgvyeA4914SJl81oFLhziBVcWRsle4UDoGjC38Ghuqdk8GMiLIVdk52isWr/psw/SfYkKQsKx
ygHBmy1UnjBMzjQMPhM7ezXJCUEV26+KQz17vhiDv6nHoZVgvdarvbD6d5GlXNwTlOnQPreVK65D
YP5xtOol07K9YVGt2whK8L3N6ywELRkh8UvC4Mg4W22zfjzHdDodImiilv/o6u5AXKN2DFF0h+Ug
kIoafix68KS5dlBdOu20gk1zBqVeB7O5w4NLqrIELqQrYR8GSbwVKPsCS9peZ6rc/9EtclUrZ4z2
dL/Y1iehsZtkcOLC90oqrbkdK4cmkf1L0wjGqB3z28MLbWmVgW5DESeQ67RsmHM85RRqmOX4SFTx
lBgkdAnXvKTMF+EqypJDQhOb2UVyFWrijut6LRb8LWkBVN/DgygxNZvEbRNqybotEJ7rNc1nRwNx
rDfmhoKP90ItoZLdQVjize7qP10RYMONO64t4wGxGpkxXk0+mP5cherWE4NiVTNzNQTTWqGu8O49
to0C7LaR7LFUvfSN3DnG9DYnOaWo3u3hyBlr5fTZjvxXnocPHlnIrrJ6TrqkO3lGaLI+9nu31MEt
7+YqS08iYa+gwukixvFlIHuB/QwZ8pGFnFWha9shhDlpIeuAnBKJ4r6ildFfSnS9q6zLL4BP31BX
T6vEYuYnQFHpDJs4zDVyWPJq3+bpDaUxGa51vup7Us6d7CsbY8wxFPFBScxWwJjKWbYxWYhNAgdE
4+QPyjHaVTIAL2KolDrmU0S+UQNG4LUIqqdm3soZit5QJST0hO8FquB91lS3JJCPLYBYPsrwa+4+
0ZZU29BR92YArldX9huethhm5Qxw1lblOtc0KmwoDXZdcuhXYPysmfWmZ/eySRCY+ZMXK//n3pKo
AIQaP4IKywafC72f2GHQf+hJ31zVNb6FICqSU8cxeCqi+6DH0yOiSFr4ISikNCf5OZIOh+Y8Hqm4
vOc0jbS94ohf62xYn504i/zZ8QhqnGeulz1ZVIFX+llIhVY5Wc7F21R+IK27UZeMjLoAFDfEeUbP
CRSt3Ar9nmRZMnGL82QRIrAiSLA4S45Ex0VfMphLvKZtG+gKyXKITS/eLMnNW6znJNzMg3FlSFAe
GpU4KzzQ7hYP7XuM0JUJQJte67G+JmU+PlQOoWKyMWFs2jhOOolgPoun36jObJa2tmHJtEKAA1i3
mhQJT0vg3zzR0u1BOxEf6zzGkX5WLaQ6vJLmqTWie6gnzYNijuiHYOhwT1DzMcB9G21yG1tPH2/0
uNTNzMRL04l2Q6IC/r1AkgxkQfywZmQIggw4UySPs/UMQbrg7KwpoGhgiY4xlmNE58wiRTss5N8E
SfOFIYDEXEMaBP2vS06e4Ukvnen0cy8OzBDJW/Y+orffaPMAk8QIi5Pb9A0FPp00pc/EjrY2p0ZE
+A/pb0xOpuZBTJl7lstNR3gjuWipjUpPsDuyddIflv5oFSLxhqM7kjubih7+9hj/yQnY8RN+Pjhx
8x1+qXxwlzyEVel2m8kxjJOSzK9oq6OZCuIjQqnoJuJ+wXwk25I05APl1kthxl92SdKDTLNgJypZ
PuudCZRZi3L2CQv6l/eGZAqQ8WhNyplwKy+Mf4fCq29jne5Tqty3wjPHo6gbscX4IT+AFG/A6w/M
vrAN0a2CAtya1SGrJ5cZdwMgEdVAqQMOdYSyDlLIDysk6DZOhr+Y5845oJ2tVfFDya+FpKx0nVSu
RNvPU9IclVPDQzFruvRlS7quF/9C7c20L/3dlsTAMuuWtKbIdUIv6+xcCjlyiJtLw8D997xkTLWO
+90l8E3HrADhpvRwi2Rf/7SJ7+Ogf+8NXTtOEUfVEpwXq1F+21p2M0ymJk0BA4uO+K0T0fy9+FGq
qo2ppoPrrOVIT2U/M9Kxy2sq2VbYXBzZRKBwU5w166hc4rjchEVftJRGjnfJM4Q8YtjPRRDc2a4k
s4tMLqUjAYtIf2vbXtsFsC1QUZufnu2U7M6KZNOW7vDAmzBREbQwHk3TO0j0Ixuja90r0gsAeFj4
k5iM0zE38RyU0xb9wJF5n3HDeS333YhUv5xd4zZk56k2YBVwPhNRkuinLtCDfUD3b4PsxdloEhlq
k9BFyUaS17zJ79OExEkAvi+81QAxhpSQwKI4yCGxXjFHjQevIDDj5yG2jurQp9mX1oiPfhGzkqsB
ZhmPE9ttCElPsU2StG13+XOCn4JuiqtvTaQyp6CnCTmI2rsJk+8YAvfRLqV3i0PlXTxyV36+9nOj
aQi4MFrXZFuKj6LNqls7s1XBtXCeFMbUVMyvaFq7vsk+QZDeMi+6RGFBJgMYwoNm4I+3sUpvo4qF
oyATAgwjMv3UwIusBS5ByST5hfqIEnF6FKj3/bIjmQs5ENDZfpzOBAy8Y9i+AwQLti0ZHmkWPVct
UrXMRW7mGFADbNtxd4jPdrpwk6efmwB9TZF/evFU38LCsPcIY7ix3PJtmNLHMW6arxjd8SqqoiW4
oqQeD+NLVrusBYwW97Mt3JMYgSPjhHpLvKa/UswDykzB0Hb5leBxrhTlRNobaIG6j2fgyCCZs7yn
7A9JvW4cmEka5NvfAo2EKmoSI9ySiXs7Y2aAcz0balmksTBC2K2CCZJLlD4T7Af5rW3zfS91qu7I
0DeYPOxTzO5UK9E45oxRYb5PD0E/lTc8IbQCXUYNKL+q3tp0MZrOAhk1hZZf0LvYZCmAFJXZZ3RT
6OuSeJva5Etwxu1EK9Gv5Wo19CWEJ23jeeTxufHwNmgRFsgi35p53OEurZ6U68Yw7KmAWDqYoK7D
njZ9503rkrQWtLskfdggsTSyOQ1kAKibDT5vaycwo+DOe3K0+TJn5slIqkOacMaGiOYo0CDaqPiA
BA5+g8ivntO+zU7GQDv1lg1cC903IWawlMU2G15UTcBnnOnPwWgR20lRvLKHAICdkx7wPoXrLEDG
xbNtVqy23ptDx0BA/g3aRJxHtJLM5D49AY+ESyvF82xeqyU8YzSyW1K3f+wETWWgtIyk+IGBOr3V
JMuQv5iFtWvHnYTbdksMbGOkkDfz/NtyJshGgqYk86k1wn+yTPNiO/HjCRTTn+YEZKFpMYQeF1Df
4ivq+HmTDPEUWCUHbIUyPW4o8+idb1s2G1sJI4FeoZNS7dUIXhMkyEFhZCSCZdeCVhy5aT17RQJ4
V1OKUqlT0aEdzHOLwyHElmvIhymqziwkqzRSW6Rt06YC/zvUYK8JNZ9RMtFEypsBTAcaJ6oUTWzn
tNNWtC8AL4npueFisyqzT+qzZt0JNjcaF+r1aBKQJT16/hXCQf7W2ttkUU64bVOVxx6V+lMs62ue
5wRPV/air17291Xg58jyW7auj0vF1rSUchisiHVxZkaj6Kk5H71AtYQU2FxDcOT3chuYx7xoGL9L
290FNbP3ST0EenKxMuuFZp6xDjM2bR5B3knlfjIucI9BZ5ylq+TRLL2LhrWsytzoQDcJflkuvmaj
+cX7O60kAXF7IkTXZdjND5F5NaSLXm9ZEnpjuLNTRDGCibrypoNEl7vPQuxW2qh+D0bSHlsRTaDU
GD8xUeYMJ8mO0hxvdLENPF1nYM32vyvwHhNc5NcyMUgDrkgDdIwbcfFqL7y0PAxRcY2GElKPZ5lb
16ErPdRUghBbqMoSSGvzoKZ9qYpDHyxpukEz9Le5nD69wS5WmpPzB2+T6hXDUn/zKj3bRHVPdpxT
uocpir5dgFWhbdqXoVDZMWRavNfJYjjMeolZsZUvEHMcADrrPHTY8Gv1Pk0qRTy3TdO++lCFYKIm
qz+ipX0ruEjtTBgR9EdFfUa9aAnnajDbX7doWtZq8KhsugoWqiMRjVTzSfYjFFo3OdKn/wO2iora
RrveReTUmJ8q1gq/78nzMntCFRb3xtKFnxLfXgQhlkhRUlFdb4qA8rMHU2/wOq4CmVMcTuQlOhXD
g4pawXAPsteyVaipJ60hUdiERbxu6IrvEMiu5dcoaEL2JakH9ljTavSmF2q2d/QHu7kr85NbsvNd
MuwkM7d9FtA9KnSwWkaW3Cuu8dsUUijIINxwiHY+kGt8TeRxwBS7sBNGWSUt9tgifnLpAHFymFd2
0VeTlpwmYuuo8Gms2hRRmBZOpypk2pNEOoLi9p1srffIsrwjE7KtEM4T/x5cBrd9U/9tI8gBrKEd
OWAYYoS5Bz930DTUiB6ZabJXH0MrMBayCVWci15BHzOjec8pnh/JuFV0lB2G5jlii5lazgyH7NDb
/ZMJaY2exrDSPE/tTCc+Bar7pTL6HphB6JxE+6xXf8lssXrBXHbqXumm/NHpI+rp/LfOAQE4U8s2
nfEHs0+cIt0qfkLBuZKF+BOlHyPX6/UM4cCDpo20EC4W5H72fKnS3m31B5LYuaowfXQ9G8Wgai5T
SRCMqCxUGzZdF878xEZba890NfpkpPNL4AYL8ocu2leFNXjt2FisiB/81BJXbWsDdmxCM8KbiYkc
QpqFkjwizetPKtGGHZD3h9BgExZOqZ/Y87R1WAWY+mCwMUTwUPb9bizdrRVEx1rimo97yn/Uthzw
8ovl40+fzXdhhPjT2icDQYMunzO6Apiv5dUQs70Ne3fepgL33OQeTEcdZ5PsRGVizIxH79nW2UDa
bXiyE/RKiTV0O7uvH4Y+8LusBP2atN/su96ngo7xAG+eSx+Xijx+YWJy6cNi3neKnZMJBqrXHLCz
9LUU2MqtcopjD8malq0VoKhsj2OHKn6mTbUupvSIqi/Yc16uu2hsaQkwo7JMxqEgtKhoaIyZjdce
izJhMZImOLmAGXvBFLVG5gL1DzK5a/9l+dl8xwTcYDVOzkjsoadH8p3kNnZx4aOttx90Ws7sAjDi
d5sxFF+olHZIdTifGoftI58BO3HzVjXGcz2Va+HlH4nXgc2sNKjXjXofeZGa4KAm8svmz2b4Pg9P
eujnbuB+RQHmqNTKuscxpACHQV090O3sh2F61iLbfbYK08NNh1AxinkYDMF4QCNM52h5qCzXRNeF
uXZ5JCLHeQqxSsI4Ivi47F8lx9qLC6OZ0QQRP9O+T6XxEvOrXqOYxirhys8/j7CA7EejjLjgVBQ1
RK9df25CWaDfTIMT8o3iauLZvIL9b8KJJB1auzMJAp6WludlMwuMfvnCPLsA2fm/oO6Ys/cZ+6hY
OSfDSNzTz70wmal86852TuVyQ7g8PZuioTwxMvZRP0/6+crPc34eOhid7GDCJLrQ0ERUiVMU4Ckh
U/bx579+7lm6y1D857E76ozVyokrVWD96zn//PK/v0cQOQL3Q7d2P8+p4Yj+67v15bd0ZZQ8Ztt/
P//nWXZBcW0ErOXLH5mEWAAi7ETLg36hudLWsXbaTD+h02KHSpUZpTYiChYcDY7K1DVCI/kMY+RQ
J3H0brCxPIb6ACd/eZZpl4JgSTfG1cxXHUilqenweYXRmSOi4XpiG35UKcMv+oWIHRNJyah4b6Js
URlbqRY437r2TgK9QxEy09JlyGmVmuzzu9j9WwhaTHlVj8ceJEgwDaRxeDIhwJUo9MHLXSQGkeYP
iRmwRkeDj9IEMyH+c89hRIrtZWN5dOZkMG21yFQPebTGy9fygKzp1CMTgGEzHRmgP34LGN9vNChk
XqqBe6AjcERZU7pq7RH86EsuX/g+f4UZnWDpYvVkwOf/3BhqJGCqZBp0iK0RmilfsDoi+yjx9go0
CAP2+GPQajQJuED2ZhYc8+6vFaDFzSB8sNC+d8mby5QLxEx2QDyEBKABjmcEzpc5g/OCXZudS3rA
e5IPfmm2lSwzp4jy4SEbNBwHBpwFfEUQK1OTkOC5Z1/Pm9Y5qgNpsojpxm9Sdr/SlL5Y02w1r/bb
NHuBK50zRiHtcdCdUz+hmrZqjnI0ei9VGvrK6DCaD7U/jNa3msFVKvK98jzYOAv0s8XMFwLNRsfS
kz2bv8xY/9bQ/P2sZm+W9498mA+SUFtNszaBCrYMOw+za/tF1MMNqsQ3UBYMDpG8Tf33nJGnSLgG
nSYRfg01RDNhqCfZPmuNXq8hjqHtNdttMH1a+AY2mnJuve18M2FcmfAZGM4uYVt6+UjHfdqOiUjo
CcnLSGNh0yZJss6weqzncnzNEa/E0UPYPKAJftXLAMk9xFp8meGRvZqNdTAj6gdhZs/74kwxecKX
uja/+iEmdTMdj3pEYzm3PKATlFK0zt90s7wYvGsrct29baqCd0avILnK4DhphK4FqegI9fGuNRsJ
MmK7U8m0q61jy4+DFg28szWYN/Lx6pu6AIELoysn77ifkXsi4nOhUdAo7uf0OfS4ZjP+hkpWSYz3
OSI8o83VrslJwUki0lHoH1/5aLrDaLPpTAmp1JFEbuOkC9iBSx+xCsFBkzLvNnn3a60zDozwzIPB
b61TbQdyelMMI2ofTy85T69ZiVyog4qAjYS8CE9x+TBq8LFqOfra2iNQPVnsWEuCKVc7BX9+E/Tq
BF38vRnLxY8jOTj1oy10cdQ8Gl4lF4KSt42UxG3YKfxXQpUXLuBWS5yUnrkZ3kn9iB9mD18RQV93
cb1FPuN4RIM2K1tlnFWFNe+U237HDHbXVR2h/A2jV4+en9cVG481aMOojL7eV03RT58CsWg/6t8N
DN1TljcnVi5YBdYqobIDhLlUaqAEOlQiTgUzMWtAW826dbSG4IUkFe8UmpeKw56s58UCBxd1lEy0
J7HIVDJnbRRTf/Lso0Z36uCNGRawvTNHBxT5D2Jm+sk5j7lxLjcJtpONIlMQ0x50lJkSHQfUjENm
BC5wYF9U/n9w+/8VuF134dNBuP8fwO3Xz+Yz7D+n/wpu//mWf4LbNcv8xyKeNz1XShDd4t/kds2W
/7BNpt6eiTHcMUwDGuN/ott17x8SbDlRdOguXANS+H/8r/8kt0vnH/S0HBIMLelRXjrG/wu53YTs
+h//Fdpmm5Zhc6rx+yzOIMPQ/xuUthnJGYzilo6vdDh7KloLtbIQsSGajEpBcwzOAF0okCPjRKNo
OHltcx2Fc06aWJD+hjJMmw75KK6FcM+4Soje7R8jIU4Ai5ds6+w+oUVRpYES2+4+cKYckyg+inL8
6DqKkFHZ1d6DJjtq9P2iktWqk8G2kAPFOV+O6IC4+cYc5VPoml8G+YGmQcxrYhVrM6j+hrV8S9zg
Mmrm34kGX93+0qLxbpvZozKM96xakpMrUFD6RzxWf6VHDvrUmc+syjs1JzuFAC8MSS93A1xuc8Z5
G+QSzl9pZZumvNBz+7AHcgjhe+zSok3XgQa7ZmDO72nuhxulKVIk63+zdF7LkSJbFP0iIhIPr+VU
pVIZmZJ7IWRaQOIhE/f1dzFxXxQzPdPTIxVkHrP32msVINpkzDLyk2o2RkNuuSwKjjofXDTRY0iM
IxYdnUsIV53jne8g97kjxnIZ7OLoCtCE5RleQNvu2VdlNe4rvRJZL1eDa32Ehg8lFg2W3+yVU8jd
hFs5RXe/ZHBdIc6z/sM9U8Ys6zUDNZ/Ow3LrX9v4N0TuNcIhbPjeB6nPC+VpdFeLasSgfkDf/04L
9zWgam6TZssW5g0E0NGqHdZpvUEEd2X8GhFbKWvkBML7NIXxO/JD5J8S01bCDMT6sjWRc+20zvr0
OAXeLfbDk4e41XYNKv1yw/Zv5RfeK/7iEx3MR5l2H41xtMeMAcagdqRb3xsO/heV9M9Wy0ItxJQ4
5/5HUBFsHlXVJqymXxWPSE0HqgriZd4avzDwSo0PIlDcoYM/btOG2ffcBoCBq27jyPJdAM0O5PyB
Gr69M7j1UBsiDuc5Bufi7uD4QjJwyWfpkby4DR9ZkJW7vKdyqCYmkWOEiDrI9jMDgpXbG48lTsuJ
YWbOY5nCweYtoE6E5IPQ2tCPo9OcLTGYhM5tclhTlOHNRxWKq2B5YH5G4fQ2Y7dtq+EHYbxcNS1+
n4hP2ETwoJthh8edhjqM/7mQe4vuC0E4i5O4/ZkkSBQJNzrBXdIzXAlUSW3i2E+8RHtzTG5KOayb
h30z9OehI76NgNcoQ+ufRa9OWd+g4yOHKkDgBESfaTZvJgYhdv3ubzbwUrFnPkjN1Wh0h3bkKZk9
IMy+e5qaVRmIX8TA5Ohprp70oZX2vJFx/6SCxxCMBh4eNBhMNrmv7adc9BdZjL9NXEKR8HYA+P6S
1n2dKmdfJdONcS4xSIi5WVS4xyyYnizP+pOzcbLQ3ONfZOGY2y+znb6Z7ivkp43ZIYdty/F57pJX
N9efpvevxvGNPtdd+a3/3adhsylG7yl0QT+NqWIIrp5GTY5TMDsYOq13w4te24FE8izJfqVp7Cuz
/2eX/MLkYMqZvYcxcN8APzy5VvORjtZtLkhQCYhVsvWe0vcdRRGDqBej8H5sx//XUbGuepgHbRfd
G7SKG5gCf8J4htP1m4FtvYtdFD8kxryk1XCHWp/3NPEBbEXMtYcgYHDuZeReo6WvLT4JSUK8iwoB
u7uBCVQdLXYq1YD6YqJzwrw7LjqoN4ELMFcrQPbfvcUiAyN8j88dkmzfONumSDiGJhIjKlwAmetc
NarRlf7LfPU0zepWJkCJQ+c3n71nryKOoZrdf4yA/qLui8HfI+Fm54zzcNVQFcF02LhRRH9q3JEy
SyNlOJsQ4fU8hWoDVno9BeF1xNuo3P7q+DbW4vBUj5DZgOdOvXXzPKTuEa4JM7jicL1kCN1sRzgr
B7t4v2SVq3em08wbQE6P9ZPy+pvqCM5so+IGVW7HDnDrVvW2GahowdvFdfQvpaY3q/ZrNGlBPOjJ
HXgPRhdrDTeFFim+1R+1r8+hQosRhjCIpHBofPAtr6VFBK2DuDuz6i9z4lEhfodD2VTPFkwy73Es
1F82qx9Jn73KTWckuv5cliSy+ZZ/8cr5LVbuox/zJpoNYWHmoM8DJLjEbo6Jz0FvtnbCImAh+frv
FUHnO1fQaHQB/27vBKvG89duHDxiEkHlWIfM05rvTDo/ftc+LJ9Yowsy02p+TzgrnteC/qlBWG+w
Bwh0sOsc/Sbz+rNYkuCN1OXuLa7pOEJe9h6skZljfjAzovvMESvQNHxK3V4BubSd/YjXVW+EGcDC
K98Ca0noGIEL9sI5kTdoa+srN2ImxMYtnuq3HsRXVdEy5NlXFJCsYhORALCUWSH6HMvQ7SYV6TsH
JSJpVL6++9cHiDKq8MlMglNnLOJK8qnnJN+gtbrV7fwo6xJVYPKAQYtFt9HhhgpXbEP9tVlADPcj
9FW5JsnRG37mJCGuj8XFyoAoYXbRNQ5t1PWM6voB0q7dNNe0IlZZ5/WmDpbpauzclPnGIXxt+xzK
4pQaHMPu3k+sHyOCqenPcq0KoABJLC5uM6gVa51p7VcVjbjfrDOy4diMqJsHpFH536QNd3PAqF9S
oCxwtZ0XT8yQY44SUrPNvuPEkQ4uH7IGTU31U9W3sWT5X1c1FQPqHqMjOHjqhnfAj80qx2NA4c40
L/0J+pBqKwIcHfq0vQAuU4l8yIGdZbenyQ6IDW2mpyaV9noujWDFWBW1zqjX3vypFedNjGCrqZBg
poIWSffVj2ES9iskMVnqylKD48VCEY9/CQlR+TmkNXCsekT+DUMAhmtWIk3wCArumuqK5gknm89F
518VtpYVTP/Xbilv2h+7+oiN6lHTP8sB/QyIEH89lmiF8Qbfp53zTdPH7EMe7JF3LHDptka3fLKi
57ZAyFd3Bx+1zcwCWUWL9xnQkTH+S5P0qAAXAGRSM0cdK4Yw8mC5/mJk/QWVDlPSUja5CDfVGDut
onNMv85v+zFc/yn38lfLKn/nmPxcP4I92qGr/+kG89NYUmVBEVbDFxUpW9eeN5qU1E0wGp8OO5MV
K8EbVIjXEnvRaGC/sZs9kq33QNq3cGquwm+erfRvbArMcdAp2idfd+94mBgEefXJHdEkkVe8y9Me
GyxZyvHwEFsMYqMkhq+6MPsC4C6WjLd+CA5BlsGDyrt9r4YLaFInJXIyTz7wIMCe7TdisA9h1t1F
/qRQ4hPeRbePJCJcZwBRWbixYlEkWMvpYw7hORJScLXQXzrTnuiKsxGWaD+sE2KznmeEKLnUfABV
8xaYaGLEnFu0wMXzkC5PG6e9KD6Vhq7fNsYz3z3x5VOyGs1+2BSFubCEvuOhOxUTaPREfjnKfmmR
N1N/EPbe9I+AwSmGhf9I7MbDQO6QZlHtugFhm+qS98U18NzT2EdsY9U56rx9k5V7gO7mOpLIkWZb
jRAHf8wWDdwA9N0Ca70dgxxa3jLUE82r9nXNmObZibzXqA+uBduwdgHFu4JXbZhvbPdbLrrxKZLx
pzfijGekAjBR3iaQATQeP1YV7eze2FE7FC2JO/Up5J1mVU4ysHKeBuneJ9gsYrN7ZC3HzSAwvPf5
zaQPT52I0jIF5lwM9lvcu9uW0Nto8F9G4FuO+GxEdPY6hts4ORkFtm9FLQ5JR/ZpC2xLqv4p8vq7
sGBv3xvPca+uyrZ+87R6qtKGAYiwGCVPby6MMThl1jbHZzXmKlo5aeJuikkflEapNMUtGxt7ZwWM
6ybAZ1sfkf3VobCJ8tcwJrJChCi91fuY0ThUisVka7pnauRLj718lWFKINQXqaEbkwQplwAsFghl
QVhSAdPIDSkz2zncTZFGwCNCyERRcnItusBWYapgOyjQ72zigm4mG5KrlbXjPooNJMVchlZPaCu0
N7GH7p6tXHJlQnNJQBSq3PpgDVbCtjij2X2aIKC23TlyHH4eobMTZv0vTGWOKWbyt2PIsBUIyl8r
4e1Rxeh14MxY/2YXU0FYzLsiMj1e1eYcl+0d6wq+5D7XKNvs1Muvwzx+THRqKwD6JSdU5WM5I6oc
Pf3Gb5rX1HTeSweFuO6w8DiJcfMn47vzAoKAU3KJayqVZG73sapfB87Xg1+Utwzb/yYrK4QfqkVD
3tSkUfT5vU4c49hKLe5a7bsMmEn8DUyWS8KqN4XazQM8I9tBJJDI5i53K3tV4npmKspVOzjodW2v
ObiixepjoRnEkYuBCHNdXC2WShENqFQaZk4xhSifVuevWWSV65nlbdutPRJP0MsDNxwWhW2Ixrxi
Jp5YkEkCjDAh5b00o+S+yNHcQgpX98nQmLtZ49qhGM2b9pEZxpNZjr/Y4YEnIqy3zOIdy76BnJKa
OzORmTlI7nrlXWVrnlVNumvfOR6nwKVDML/SbvoBHAu8IZDQLDG3mVtDQ9GEsixvUMUW1QHwm/UI
TEIAp1ZC3kuU93pl5OKupitdux5QPjMk6Ze0L7P6jUL4IHOLLiLvbNgEvDJdTWjiyFXD1BHwnqp4
y9O43ziOICU2Lx+NcjbJT/A44pjE5yMt9Rz13/VMhUzYBRvIKiRZXPv1KiNAeUtm0AcpAhuGElev
nuBGwKfeJs9ZYqHRiYadmmDpwInMuHH6cy55inxS5F009au6M5+zKcWa4pPZ1ny4YfrJUv5Nulwd
hndotcPUhMXzGu8fkAriPW2PcsWBSzY1/d/MUHE75w2KdQQOHrsxq4hzmn7r1wrAGZCyaY7cFixW
86G11pWvIDb47ZMsCKlTRfFd2owo8oBQB1yIPg/EZG6t2ABD3T0HUNVhqtoHWZyaGJtMzfKRoQb3
T4n2Zt33iCRI8TZl/JxjlvIji2jeYd042B+5GwSaPiyCUaFeenQFsm0QaTvWC2tkzlrzVTRRTAqx
8wLsLFwM7CqeTeKTvYB8N/E3J8pbx3BQ941I0F4tDroUlQJ0GkjjoumPjcdIO2a+i97SttfIFc8t
bsy7PLdxrFf9NrH5aTSeeSodOp2BfK7tAeMUBXIt7sbQ6NfaPvsY+NeMruZt56SPNRQi9DZ65MUq
tjOP/I6qD8EXwkSm78mNpe+BIe18dKt032d0ZmWN6XZWTckcORN7K6qBqJMQsoofBtK1VgRiPRSV
e3AAwqwdxVCl5Y2KlIfRNOBS6M9G1wVIQDidCcL7YA78Mzn+extCAI5MV6F5Ze0S4zhkcQkxs2n8
NxGLJzmWzzCjjzMyLwQJFuPouQJFQ6ByHtqH2EjwJQIQBDI4/8ou/PFaGCoSYxHJZcwDxvwpAIFQ
dUEMvcoaVwWk67p1fsleuyb5KSQMcmUGrHSKMlSrrlhPJaWoLMWX3VfglExK4C5qPqLRqtYkeYGf
6+e7HEQGBa/mwkGFAaWGpnT5vqY4+WcM6LFqUPEA4uXWGH56cm4ffGcgOwykSuBK/CQAY44Dfat2
4Vz3lC5u4VKKkhneYLFeISgl6srpKGB6f+f2GJxjxycSfdILnmDc9VnzXSCfW2WIF/lfkk9KMYYR
pvNUovpeKwnolAzFYRMo8yPjkGCRPWNKbpL9CLarDZDj4htcdWSjCailBpIybMXoO6iP+eEEdMbM
94q5v4UCrSeqraqXb/bgPnOpUTOBY9zgm8a4gcisH1+jvDrnSMdJONb6zdew+5KKsAPmqSyexa8y
MneDiJsq3cO31iXDR5mB9dDBR5GiW+7D/pQOMBRaT2NdPTc5IDCZ63vRsZUafkRY3mA5fmYieBxb
dW/b1rS9a4Pm3Udz77uNC54pZTuCdX3lJeyrQjv78Ym1P2SZdcvYt4UeMhwrzJ8ruZFDgbtWW99q
GImPC36MzPxQiJ62kHFOBIzSpC49u9V7cCp2tuEGqGIw6TD8g6D4ixGJGITfSGBHDfCkrg1cxb7k
MGOEzBVotGdOLLFJXLrmZtF9F1l0IEP3ONn5eTbAa2d29hWg+3eS+FNbx14YL3mGH4NB5mNZIjuS
BlRZ+ydWsJLDfmsqosVcKP9lc6T/DDMKu3BR8zvS3LaL/tBX1Y4+hcTtNDvooEU4kGUvw+Sj7iMX
Dwv2de7/aidi7dV0pzm3P0x58CZAbr7JnJi0xYDXBsYLf9RUG1QZM5dOrI0SZUzjHCpBczrELwMC
/ZOQ+JiR8Beb/0LFcr1lPcazG4XFxp7He3NaTGqOjy7A3VZYfhj/4BLTeX7A9QDfGcgJTyTx2QhB
6KezgxiBFdrZVYnwY4a1wfPCqZC1BS9vVbw5BjHOCZ+2EXDO+i2UQKfgluKofq2lcx8EsDrmwHpW
0rhqjR+CGsJfyxc/AtJU8PNtZLeyrUWUZYLy8RmordqweLKnltwarRmkG5RnTvyCcYRxCBSPVU/D
YTe4uWXH0abxztCyfRnIpR5a0CVKxJDSPO4KTOFkXJKvUGQX0p9vqU88yByN4WYcf9K8OraR+2OW
9jEkl2njKMjRkIBAdLfR4cA5lPEBI25mpr0YPP37bjrFfNQ7GahgO6GFX+Vc5bVsfhhIw1BwUvQS
pnGpzjO2ZASVqnLgDCQUBeQpibqN9mXJrxjTT8LGfG0NjcPd+mcB3luFHBKr1p38Q9dOr3bUQ82K
h2elcUhKz9kNYgo2HfkgFCH4GELFs1QrrAlbFjXtXetkvxMJbCtL8H4AxdJnwbtXm7Pee214l3X5
W2TbNvgz85zFKEKSj3qMumMhWd2XGCmp29jmMV+TKNjdRak+J/7zPHreTlfiYQgowcwBVV7UHbLK
OroApFYxrjU9InUbsZm088WB3cDQttpXVnc0iuTVMv7iBIaM20uKaFmAnQaIsI6TCZJbzCJ1MuTB
D7NtZCDAcntqNhJMmoszuE+FDupfFdbHrIo3Afv+t6IPt4GRoEuTcFSgy/CBZcnaNYtkVzUMNQak
9+umCt86jVQL75Kjl5O8HhiDiM8URWdCEbazErR8c0L0pqUfZpmPdxM0Yfqv+xDPqzEWKJVcQojC
ro+3rmvfpmpkpsFS24g+ApEP62hg0Tl7Bg7aXNyDUKvuFnsF/QOzoytjuBBbeGjdo6yMnPE42PIR
U+5zFOYQHmuoGEHQg8Z7ZcXrnFmA7kgaBPg8xtR5IGbvgGCiJNFABxaA+WB7Fym+psR7SWpHrAsc
lRsvowW1NVkMRbTtDeRxhnXxvCQ6a30IlXXJg3lcs96q1trbC4mKNa2t9r6ENb7J7PJcVITjTFio
EHqCYwE5k91VVvuRyW47aKRwuT8EmyidGIUgM296OW3Cpv4p6+FfR/VEDBn+sSJPjrP2P520AX+Z
m5dQG3InLfL7fFYxjt09gdfH6MRaEdBX9+Cq8l7EM2jGgTMbYGa6zPSijVvua9olTmuyOO1FyhlF
L742YVIuYg0dHskEdDdTR2HWh/WrauCSz8xeMj9hIjzA2gewKxKiE5rws2sJVJXeRE1tmKck4/q0
4r1I4nuU8u0jf7IN/5wBNNqg3oFaP2eo350Xl+/wLmjSvwC0Li5cD5LzIFFCVPrSqurDqVFAamOf
jCETNu0/mWEAjjJ8g2qMpdpb59O2Zae2M4MAFb9skL9klNBKshfvcTXa3mFO65uZKo5Ot2UpUZYz
BDqKurr17VUTxvuREFKvhVXfdScP9zV+BbR2dVu8yx5oVEEkilTjBdErZA1czYizYVqtyomDxLeq
+AGKGUoO5NcjgSYk2n/1vfqowzMEaYZzsKK2Ks73LLpK3id0/2IoueL507j4WXi2+iBQpVL+BSed
iwrNA3W1btBsaJg092M9/lqdgQ+zLDZTWL9P+CHq9H1y7HDjYDdcK+yPOnNfw+bKNjjYVOG3crN2
1xvXzp0qvpfhvu+SG+kJ4PGKaNd5Up/qTt3EoO+ENbzk3ROj2JQxV+dtm0bcjEr8c1rjMeibj7lA
VFfo9jB382dQOyjkCs5PwU7W6z0k2261nTx2mWZAQLya6nRt6KzeN714DRKf7SVAhRzeMzUdm5xR
ccVg4o61jSKdkKg56T4dtPK1NSArUnSkjMsquvDgE17AGsLBSG6IEyFtXNswJlD9itex4egNYMpm
Rv+aiOTOw7RB/u4zA4CTmNtHxwnGjdNUl7B3vhmuPuqcUnxuABzLcT7O9l5ByNh7ZvAZTkGAqOkR
FpS+52y6t6waZYbv/uDTWfudv4eELlgzu3KLBBEgloR9g1dDM2FS2NjDckSWm5v4l4wHREoWS5Tk
wELXXgVz+Zh6BkNU9qw1q9xG1c9h3L/kvf8aEsE5N95XPHE49GHHBmn+6AoeenbM67BlvEDXohlg
JH1ksTm27wwv3JLafsQmQir32OUbBx98WWuu5wqq0lxRExlW9Y2ji24sk79DubY991fa05uE6cZI
LHg1VXz2GUPJjA6cvcLkNr8+CB5rYmxXA6+tJkFqsWBODHAHF/lPSeKtZZQuJV0DTkx9GaF6yRB7
7jLTOBXe9Gxm6SdN0S7Gf+PEPC11/xM1zrth2HvKCtUvJjKuSWU2L2JkqQnFE7IJ+mTD64BOwb5v
Oom0ZxC43w02Y+HXQOdW+fllMod+11neh9n4h74hyLgwqYSIXBMb2cFU6gOGhTGOmCDw3wN0gm0k
DxrxHBGNfbNxtQQaAkrAdvI9uTxIRhlwskb/tAcOv3hr2+JhSrkQaj71AScthMl7N5t/xui5F6R8
r3Ucflm1/+WZ8aVzywDFPWuPPL0i1Du1ptPfOZX48xN3VXPYyKHeiL7Yjwb0EwHgb1uZxrNvhI+B
nsdjFqcfqUu/FTlne2ruRUqOyBSSNTFqfYoVwklUfsEAILuLNjjEP4lw+pZjcQcv8wGW5gH1EwSd
gBl4UrmL2G74MlhKjfIn78BCrmujByYTA+VnBo02rVo7cdwujYdNMZ6vSdDE/YZiC6LdWB0q6Bgr
/YNTB1IHwa8rG3FYF7Ll0Br7pGm9TVCuGI+h+Bbtg2VFH33hvE2B22GCmS7WbDMAavW+5STAragu
TWfTs+bZilp35NHua1aYUpp3uMO5mzx7qXWH/VBbh7ENH1kePoy5vyHCe2LJo09tp84xz8p6Uowa
4jQ4MnD5bjWANJ3dsgYNRkbIK+OfJ5J0XzyCtgLVvUAmeM5DNe49HZz8oL63Wy5GFZT3AEY54KCh
YHP8tnr7GNjzDlQdODdzO+RhyzDMZC45vjQug2wo2C+6YyYPAuXF0MwHpeB8cvXVbuIDo9PnElsC
brOC64/dX4t3AvOW563LslwTUbAZ0nejQymalOU/cAQ/vQFAKWFYNiusmEHqcSfJ6CNaWPEVy90x
i6CpeDNKSBPDqY08wMAor7O0u/MSlH5ILqndW++fO7Ku7IH0bvJrEwTNNoWVTBQGc2vFB+iM4xIg
TG7wQIByanKeAOvcDR7fDVTKjWmH+FWZSscDZXUMGbYU/YfpRscoT9jmZA+CvaJr189xuhxhTEdQ
AHGatom3C4zwsw6ZDSwuUiLvim2A00di++m9+Kcq/+l52vnWv6KdGYOTesWq2nu0pgYDPvP9FZic
IWJmlP1DPXOjCdJ3C1GkysNDGU7MYZLxbPTBi2GLZ1XP7dqOgM961DOm7yPV5XXVqDPXlWBsa+UK
uCR2i4EcJbcbCS9O4k1vyWjTWf6LKJOXxpr2gLeWKQjUKNw8yhTfCEDWsweatm65/Usv/ovKbtu4
RrUTjkf51ThfbqyBz5m63g7ukqlC0MIaxhv+3Rb5Qjy80mse+xmQGdVkubLTaS2GikQs4T93qXiM
fK/dYYvP77MOeyuX582l5GDS/A6ryYWzK28ol5id1uLZtP1LoCDPi/It72X2kEonZjUzn0YIDjvt
GvOmJI9h6hsCCBaYr2uhzYZvQuQ9TZ2LYzxgIAP8eE+a3rZqRbN34/xCMPNpjFjCWV1xQJvLBY2z
WxXc2w6E1UU88sId3W0zfteU5xaYaTls67RiOde9VZnHrG7Yitn9pGHk4/N6SY7DgI8vtZ1trSZ0
idS1q8bxyy2CKygIYJ2cNHhLmT2yVcaCVDAwawuUvYky23WRdQjZ2RFHnvJWLDYv0UT0EQrHa9rD
fDcRvw7My+hlqoUotOFJRIbNPLyawami06n2RW3XG29KgHwz5ja9fl14RgzaK9vmrOiQHheHQDnX
eO5useJNw4ifnucZfHOTVcy0UsBQDKxM/knko/FgYhIZwXM3WcZ7V6fxlpVt6Icv9kD2mb+rDGaS
rKycuyjYBA2PUWYvOw1XH4262+FrfKcpuLNA3iIifYmG6uLlvkWOtR2Ba8FWBihwK5kDHJwhZY9g
vaHUbfcQjn/FYAHqqS9RxTWRhe4N/tlNtOmHVWNzKtDdOTOEOJWfRdA/1002Hkyt3hGt7zvumC/t
HZ1pzg4JXPcQwEfucnvMfzHHg6DfIlHpx2kZwBnpgOpnhJZSlr9hiS+0L2GcW/zxc2w8cMszHk6n
dytQJ52QmqUARNLYIzQzfs0w+m4c/VcVznUo9avPu7JxZS42ypRPeQolrOnJ/RIhH3XXj3huZ/xR
uO44U9olzxEiUee+d8gXWsXtX5T0z6H7NDfcxqlfVktZw4J6uDoh+jSKKG89q/7FrYqrGp2DjbFy
lc6UP2k6fSdZnpEFOT4OiE5IW2MdWVYfpE4f/Zy5no8gi0jAa+mzCLYN6vnJR39vptVP1el9sAjp
UhuJe+fjZrSDC9kFTAWmP9njOIaKuNj9jp2PqiKZUF2H48zGEjuhMfiS0VTC3oq5tmoBNvmZ92hX
NRuZmLyKMfVpzumTk7AlCCFATp7Z13oGr5bbzMEGIVCsUGUVdH8kR4h96dT9A8lBWyC5z1XKn2vF
EbiigBwH3FQ7ZZTmNhXeJxFjbPMdUxyFwKs9ZLFJSDd6Qd8y16Pr/lBpRfv4M/b6lpFgvEu5P++K
inllqMxDBoVoYUBxfED6nz332zJYsTLPeYw5P56yEFNVbWhIeMmX75/MCo9o7jGXDReViXJ9ME7O
uZ3maqUaRcrJOKBDqltMkhg6PEq7FLod7Y2zK0cUlJ6EIO+ayJKIN3OBqXAG5yOqgyUsFM4ctuEj
dRO2XFBihtPcBv/MT4Y6rMpWLXSGTeD3z0HUv5P+xAQfnCJLVh47jrKBvVz90I7NK4p6Z2vM08Uz
q7+miVgVsetUyyKDSXpb2vehNtcEkk0YTBUVUvbVz2EJ87NwlhlIx/Cv2uyCxDB3gBb/KspPL5SP
IT62hBQ5WEVwY/kbs3O6FTFUYP5qO0Sh5dzizvsz0UDiYaJvCz392iooG3jg71tmVlwxKKgqNLBp
QmlkwfAIFi8Hgk3+q8ZXm78wDcYQLCK8WQHdLygMYlRw/JGDw33GPliXiEwq0uk4p3hc25i1Igfa
2pHBtkkbmruwo0udmn3J4cjIbwIfj0UmzwWm0QpdQRXcc+qGO53LbK2WmF+vK9geU+8lSEO9xZdW
Y5fXInuKkj58sHOs/S5mihJbPOE/5/8g3xTrMFe0jQmrzJ/LxcRrtAqif88iYn6XOiBRhrqgW5jU
bRhbZ5GM7ZvLHTp14avuYHIkKZkGZHhBOUpeuwjfqR3rO8++Ui+6tFhPsXb4QghMn0blikDtjIQt
M3936+ixQFK/bhqc1XgoawyszkQQIGsBkUC+oBxmw2tFjOWdYYKXdrFFfQoUooksiz5jIt7XgQsI
vQRzcYoiFsnE+2EEnwoGLZwOKyCa6b2lxNpjIXfPHJMhq07ym1uVxjn1kufBEdlNqzx+amSzbUY5
bl2/nEgd0vkN1Gj5VfutfGFkMt9w/somC18Mzv4rj8k5C1+FtpsXy57FbYxZLo7j9MRzxreNlSRv
D0LhkG0n8htcMxz3eaImNmyM8JlA6eqI3aA6zk3K1KvI523lTGDT5rg+2oVjbETM05MIh//puc5I
Pwk7SP7Lv+N7Pomoy19ptEYQC/yrBc7piDaNhALf15zitTr+98WwPbMGL8ffAwyr1jG312K8RWF4
SDNka8wtFSGG/MJ/X2oHaIucqgG8ZMXiPfUsffSG7P9fckiim6okXDaMDH3Mln8qLd/DZoe6Z5bm
xahc81LxXwGtsyCR0yZdq66xdv/9U6TXhM25jrhQDjz5ztzfDzU9Wpzz4+0yKS5mpMQFbbnbJsY5
Xv7N/34ltr2rgFx5xyL53vCyWYJFAyvgi5TBTePMF9N4mC3pnklNmC+QH9TWM5neZIOaL0NgT5eO
tJyHfC73Dt8yV6iQOzbe8Tmk0/fKUZ/sKeIoMDKfEy9yEIzIazUDp79vDP6HtlbtPad1qE5RU6uT
sUTDxt6ygkMMjE7YrB7z4LlSZncKjYjpdtIZ3em/Ly3rNZbF8hvR4gPu9/6AX5B1xfKlWH7DgJph
X3sjT89UnvvB2jhTwZ5uZrHTdGMCEsoFxSjgAFiSDaGE+rMxYklil5Csh22721kc9BgW2WvWFRLl
HosoyW+FS+zO8oUxEA2jmcitZTTBJh/prgxloWmPy7w/2UXfn7wFHT46HCGgluudsCj12xJ8cb18
SQBecLcYYHWt/Fvitb/TxVeKuGBl5eLDkyC+Kje7sCm7Bg4INAJZ9UusBZPFOXroGQGugsGAJUWm
E3NFEHGySZ1d0bjxky9U/JRKfEzouc///R1jXfs0BlSAxb6WvXfVreddG19611pEmwl6gewudeSH
d2piNwIPlRovbtjLi0Y+seO4Y2fqQsgBEtq2vfNMyycefDP6wps37vuwjTfCKSj8QrYqLoPpjcyH
+AczrJa++A49U22ymUATvLMJyziOVxQ1rs9YrVV+AKty+GaS6+zpZxZqSr/XtXni6jVfJzv1VnhU
NbAFD5de2O2U1MtHpV5TSumn1LymVybMAZcxW4usGi5MGeiEFqFq0COv64KyeoxrUKJmr8pvCukb
ClP3f5Sd147lyHqlX2Wg6+EZMshgkMBIF9u7zNzpzQ2Rrug9GTRPPx9bgqTWhaABDhqnTVVl5iYj
frPWt2RjPOYjEp62ZUBHxrK3GSR7qdks3oRf7VPCEGfPHF/9EKE3kmD0MtT1p0gZe1dhr6hYVn2N
9nusIXWB0Pb/9S/wig7amcKDZ/PF6sl4mtL8xRX8Daj0t95R5oaPdUMP1e6Y1b05Fatet9DiL4JK
vooT69ucSC0mv2Ru2foE3kOAimRtouunPgchMdqU9zK/1eEYgmHH8okZLzpp+yaccpwF3EErDeQZ
s4R7E0w9axZBK500lP6HipuC5OlMIpos4g3YRMxQfmbdG677kLtMnhwH3Yhd36YICfjl3qHUyE+U
o3gCu4AHuN162BmOg/fNAK9bVLj9fSrLjR3SZBlulAJvpO/KRVcdOjN/C+oi2xtYzyWxMBxIewp7
OP6R/FNpkg7jvgpvZ3/aO+Dq7ucufB4jaexqr3tz5OjsI+k8WhVJWXL8ZPYYnn0DSWGuDyzaAAHm
jToOBR1BunwdGbF4+8CGy5tSQM1zGm3nznRZgY+oTjnUR8M+Ngms9VZ33W6KzWQz+Ma6yMBwExZI
qUfUyb3Vj9b9ME1ok+Vn7TNTafOy2QRFqNAhhmIjFFBQszRvmspBR6SuuRgIIfFJwJ5G4QarPKDq
gH6yt6svXYHDzdknlUl6UxkSkJ+yd6kiF1o2PmSXjoIwVPXRLoP+BrBTcz9mdHtNxfRDO+9sgMZ9
ZGDcjclz3E55iOPCa7Z9o8sjztsbbEdINu3kkITApzI2Ibh1bWbyoRnBl1++t8EM9ik++ctcFrte
ZekWZCoGQI2aLPSaC/AQubrF85ldJ+oncE2OtyN1tbom3Y6Id5fnahFzjb/AB9w1xmueRiQdw4Qw
QVks8KEuvGfWnO/tiRD0uUx3tcthCk+DEU5vYz+ddlMX/smj6KHgJ4TcwsqHYyhv0mwytm4E2I1N
UuI297GCmxsl4YNT1ldZ2Xvl8u4k70BUQLH07c9UIg81Kng+Fs0YeAcEc3E2IFUzpq1d6mGfOPZh
MoO7qNYHnY/QO4ywWOfVFjZgvonKlLTPHnTQULI6D3SIAGiVwBlRqYiXBChQAHE875GQrUV/UmRE
UfySlFIkz8y5MAe41ZcrHixZfvUjp5TMxXlyncNQVw8Q1z7VYMPqn//YKvHgldABmV6zZ4OCZ9SY
qNcmrNyuajDkJOfYC//w0V7Y7qWg6stDgmzAEaZ/CAP8obgMmLYz10E/oQ6h9xEurlPT29QTW4SG
lkKYwVb+JfzANkRVjkxA04ujQDgQ3tuuWaVv8mVrXkTxW1pXH91siE3OV4Qv6jDb7rmZkm0yZNZG
NtNbOjR7M3nrctJBgqB/NuQiREYlLmMWe8J+9rSzz8GCAF76wpH1BvWN0Wln0Q2E3taTKYV+6v4i
OUGJQtjmrPeZAlWRVZq0Zp3fBirHJQ2uhBjli1YuOVVW99Uh2GAU64VrW2PH5pAqK/2TkB92dhie
VKhW97iVQ8wuBUHrKiMo3mVJrJvxIQ6JtO2CJbq++ZbleG0zQl7rmFxpsdP4HfryNZfeJv+0OY63
juq/dKO26LsWZbnVvaZjsTcC0W7KJkMbCNBl1TO6rOh7rEA4xLb2b1WVGWsQUawrxgjR2XjxSODZ
+D3BJHZsPMUuUhcTFDWIZkQzUF3g9uxayy/A0jMdMzx2djnSiKbYEIvDTivt+BiJgJZVebUl1q12
3rg5kqrCtoP7oHms0eOyrgmvw/TbdnV8LbuF0rw1e/lkTojltXfbJnoEOjO+TB6uNIdLmNsORaZU
DI3J62IF0pec2nrtjaHHQAd8gAinjMLnQxQ9z1LxbbvNOQLdS4gSrAcGJFwfvY0VnlBPIjKmzD83
efLHLFv3JiztaYNW8JjWcLx88OaJE5GHMxcfnoFQQZv2yslQX4dWUxw8SS/eEDzlYgVHQj9Tudvm
Fyf1iUt8gEKMwM0mmA7t1GVI5uckgZsYa1jEFuiwjS+GZ5Ij04oALfiCzzKbzn0IkMN2SmYdxUud
ww1uze/wUeWBBvCMKB/wExOGmjia3rPXKLADRrwiQz5tGFtUELv+UVj4g9nmLmoLmlJWexwihHyi
GY2eOSY3OZG150k8+03SIYYkW6y2SSfuePa2Ycr0UQPusBoghwZw5g2tbBy5aJXysX4iYZDpcGZ+
8CAtO/qrBWKjS8trzqAsyXxa5rnJdgwgw4ScClJ/8AsRRqyG9jDASVgvyL8bIyzPaTS/MK65d9xq
ETNpGhlBPUfzicBOf/gWHk6/R9rG7gDgzn2k2OLSW6KUxOAHhqVOg+GmsiCDUYg2xrRyRloonFv1
quzRO2H7glUcSy5TEjzJAeysz3GyKp5itO1ERZe4OoGguIP4gOqUgBYcZ2bM+n4w8L0xCSbcyqne
rFhfwSAQbN15x8aFzWN52JPSSVg0IvajhVlpX/LFld0rMXwfEGYfZwmBxA/h4nr2Duixi2yHmYyo
CuhvBGSFq446/Am9zCugUYSG1UjdE56asITBn49vtuJpRTIGxWi2nq1cFsBm4M8YEb1waIVMuRp4
rB5JBYiYqk3tihuTnmzjds2GdcG4XiIKfXP6MM35iRGfjZsl3jj4KdmulA1e/i36kAfTkm/LHpHX
fS8SphLyG0IxWeT4pepmApHowjgIJFYWZLwV0qgZ7sW6iIv0LqrGY9F5AC+2Rgfbuk6yiz04NqY3
lh6ZfjOzCKMwdDFOIvPgByWpwCx3SC/xWFLT3RUIcEIvnxh73pS6fHQUCz6v6adDm0YfnhmSYAhk
+rHz0uRE7ISzIS8j5F0bGWaSiXwOyInEJTfyPTTMlRy8Qpl/KGDafo0EDcQSAthYojvprJRc4vEC
/G2Jvc2ODu7YcoJhrmrRUK8Q3VxvLddDDVNjzwWm+hp66YLum06q5nOIHK851P47bEJOjoyjHV23
zZOIGtl0EAzaxhuKbCrApOGhd+wbnif8jF7T7rtYkLHUc6nhWMFRiV5dpGx603YHkGQm9KwGUw/+
w7Nvamq9lTb8J3eaqh0dxgX9d7ieBQIrb2IVNkOwjGOcqk7Yr4g6LXcjEwBZjXtwpI9uGt65U/yd
D/kdZw8pI5o8q8n0poOt780WbQpIlNcuf0Aqc1fFtI4tItE2arZqcpC+57FxkLG4EZm+C4r5GZ+K
vyV3l8FyilswwOGprQLoILn2KPiNbZ2AQ++6uWfG0Y47i6aezTwwEGIX7rIEKFWiUY3Sfmwr+CWn
EaY1uo1DFYCOqIVd4V0iS89jUkObBAxMhHrJWKePKilaiMM6qg5+WJq38lgZ0JbKdYoSj93ZSCyh
2wwbNk5dM1lYT71hD9+JvIMWLM1Q3HeuR7RETPE+Di76vC4ktIe//PX/TJmi2QzJLuFqP+l6zrGe
T3y3o/wz+W6xY0ohzjldqGrvrawgdnqEnjpIZC22jA5Jv/eN0ES80b14QYM8VKTpzrN89UrEAntN
voyb1ozVK9iOqZWvvoru+gnaXlCiWzS4Vl8hUFaECQKpq+fCfe3QcbItJamvdOtmawVlhxjg/S/C
xkSY8QV559KBj87roLXLoxeZAD0MfmIOSCgFC8Wnpr+TnlLPwntCbDwQKPRiRtI8x9H45gY5ThQy
0qQRVeQymjUIV4TI2AXJtO4GuQ1qXMp9loujTQDziyKHZGgD9DeLqJusKLpJhv+Wc5D1X5Lc7BSQ
TD3OAiRgBPi2Do0/NnEOzL/xZTMO3fi8OigpSLaIbaI67CyedjOlBRumL2KNN21FABJIMUZYjWRK
gvgqFAn81wICY5SyOup6HC4pv9M4po9MG7n1WhSfEoAqyKsxQVLur92pOzlIsjahINeSOuMUoi9c
qZl4MnRcNUd6bm6Kpccpp/xcmxn4WpBia1ObYssI9qucChJNKu8cGm+k4bxbpi7htlT3E43nZtn6
o4yrjlPnjrusZfGtUWL50ESm1FpV0UTRyEpxJhSDFSSpbdXFZYyLrpa9rJtxdaW53vZdfZHVYh6a
E2S2g/XrgAi462aTaGwSfmXTPnfpmfvB3ZQyubNjtWba7uzdqk/XQ01YtSTdklQcEp7om7XDD2Gw
YuDbaXmOMjxSOiMkGHPJS2KKW2i7HlYnUm8dsrg75f/2FgrOeWJREFchD81s4LbtDfMuxBQ41BPt
OuroLTO+R8DVt6aR7KWl4fULWhbFbAUcSZydK8ljVywZ7IOo3otEcscUs3kAFX9uWxoVN3CBj2h9
zIQ9nZOaklEim+sm7wc4DsSSfsOcbk3snvdiQPOLI8JoaM7Av1mv8I6ZTZr9sJfKvGPfsJn7YRux
o8JhzyggzNTTXDrdLmmBPyaWeivSFPOCb3Do5mILT21e9JuwDUamB1OskIvK/pAlsFJSFXcHc4TJ
Hb0Tne4sfsSEEcF+TqpLFnkxysLY3ogqfU8zJz16Q/vodHm0VZnXnfy4AoXe/lTVjqCuL8OqnX1v
XsAuX+hUr9HIBmJSFNqt06yNgKkixAzGC24nNiGmvYLGl8YAK+QBAQ7FtF8vt0JrX0QmrlJFhyrm
yfdKLOqjUbzSfreIePHozuR75BKehqi3UTIQE5WH+ykvHntL6C0eEaz1JfP5XKwxReGUaqJrVTCE
Y1tAeGMAWb9obrDpf03m/BC5zqmwiEiJ5/qSx1Q/HqRvtlRFswva+QyN5MgcUeDuBYgl24Q9eLP8
XvyGdmD/zMRwOznpcoFC3UPWa9HHwLgqNP9RBkV39KdfJk9ACRJwpV0JbMknKsImXsQv7cdGwJQa
kBDTysNotcfkdexYoZS98clkIEmwyDjJTaSooVBHbLpR17sihoJRxLhg8jDZIWy9uCVCxHqcLsD3
B44Zn4gP+2wX+jjhuTq4W1KeAGbUmdr24fxj+Kcy58133fJc5O5IIBOPJMAHnfXFZjSNaG3OgTwP
Xf0gM2tkhYoEeGoVEluHt10pbonCPdtZFTOSeY6XhWZbSOOEc5QInpI9/GBCa45WvYcsyIhZYei6
PQSu98fWcm1UEzMEhv6MYVPw3NNFFoi47DE0tjGa9jkS6Q4oAyDHCS9eHKFEB8l9KjXAA4lNHuwZ
y43gPWqnGObhER8hxZrDbYBsCjFn+1KaTH/don+WFI34H9ikReZiw+KNTjz5h989ogK0dsbowhTx
mKvg0gKP7ob7scsW/EbMiorDc1i6k1GK77IKD24x6AM1EuWUdG8lWZxALxAL1swfnDD7EilKmIxt
Y+9GE+oCrhxp7ZbNxrpji7UtLF7yZOBbsJYo0pgE5iM/2ZcGpRtSee+zr232aYIwe5LjywePKI5+
KD79zPmh5HuOsuqpz/MIexT4N7tBuToUCleccYxNEow6wmG2UQdw2oPIVnEQyszoLlFpEbWC12ud
usHen9GWDDWx7B7WMaVdVNMSSenyt0UwvU8Ana0gW0wDbDBjMwB1tpoRr1y413dlzy4wi61g447F
g3tHTgVf746o3i1RBwTLVTwe1K2EkjS3WTT/WHSAbIDnz4ioBmc3VcrlDGVDgQplYxKliLIUW6Kl
2dY2BpMG6ZcbTG1OXce7hHBelja06iHEg6l2g02uyHVyE7O++DV1a2swAsV9vUZTysCVuwKhEAZ0
F3VfgI5gHZk4E/3APESeE28qf8G4WRFjq/iQM+uFsa6gfJLYsgaUzB/sbRhOmus2NB77HIlQKfBc
lwa7fgkFTOHsdbVnUHZJAq8g1Y8+9iOnTBXjod9BGt+F46nVgI5wvwyWRpfrL3CjI9DbgWI60exm
kfNYtUAQxrPTI0DGk5Puvdt6CRculpxcxnCMUDrqH8dG959YHy156XeiKPYo7T79QTk7lJZHAh/R
30GwAOdeAzv3FJvzKf+NCvORrNVDjQcGHn3UrW3ydlY2SasEKeBpbWEf3aSE+yEuwivmGMf8Utgz
BqKaFViN12tWXbHD0vXpC2xcqkVenGvjLpMkWTkctI3H5T0lo43Zeo5R3KEENExejckdP8oxfmkd
jD8orFtb8gFopnP9IjDKQrn1fftR9PXM6u2l6tEQBSrGzOA64z5MPJr+UT0E7L17Gp7C4oZM2vnL
8lHW2EDNBLFvax8hEkL07CGx5c5TFZrkFHcv1LvHWZnzWogINVZSrgafnHK1RNgVafmbKWc4GPqL
U1LcImHmzV8DaCBfx+QHEn1a6F97Lo82HFqgRUTdpwY7EJ1oA6y1ty0GVvEIBB64DF8bga2k9Kzf
dCQO2UWHMVA/0rA3u74Jb1TKnp967JIwNN6mCS9GnTY3oyVj1twloxq3fx6TYllEOeEhDsXvYE0r
tFp7zEPlyPC4Klv/XLOs85fjvzPoHZP6h4XeVlP5bCwGXXFLpNfILMQJWIwnyBUAKtH9hrBGgGPw
BXI6GIEBv6HxP8yLOFRZ/TZGhs3CokNA67e0OOrLdZphXR6HUVIapX9sbwl15ElF7mbuQ6SlO6dz
rfUi4BrqxQVHGSJsedKYHNfGEFg0Ee6IbbsuNoRm7kabR1gSJbLMjPmyTWKRSffoerZTOi4RII9M
k+YweVQErUIJ4sBNWPZQjS2FdIyEqpJy2gtouAm4DGjMaEN4N3yPqWUIfInYCP+XydPA8Jqa+zB1
Kl+PrX8lvvXKPpPMvkFvgDUgADfouNlPt8dwvFomlb7vGYh3sBRDS4aVP2Q/ivA7YkVi0uhZwDk2
KUjOMtuDSh5zn5muSs4D4QCtQ1ZMXmnioZyKkGvp71ybRtYLTrLmomkJ2tuEwzIt6MSLBHC3S+uR
0Rssm02UM61eri9nBAeYYPHfa7IuVjGkyxNHxCG3bFR7y8s66gIAM55M1et8q+f8jlHoASPYszUy
RyM1+LYJXZJodbIphfngWZwAldFevWB4V2T16XaLUA1WcPXNq7iIFID06oqXnJE1+vfhjcOXQC2M
1MFbx0j+HOfYARDb/RHKP40jgP4uHndQDG6BpbGkUsjS7IolwWRuldWAfpLlcwWp49SPAixozOaa
pOd+bq0H2X57WZAdK4drKLMYmcbCCHZhcucrAleasSK1dMTipdhJ3+dESFBCjZeyWBS2QGSQLosH
10klPz2gJ0E10NP5/lqZGsjkxq3UWw8xn3UXEhbKhFCfytDjaqQztyNqdI8Ax6FJP0c6dpwoDQUP
I7usN1DgYwpbw5f9SWrz3Up7dBae+OMxTVzlvSLEcCieelEzYl6eXacSsKeiIt7H5AJTNhic76K9
tknZHUXcMWQneTlzwvecQ/gcBu1VyR7YJwFpdOTRtB7mjC3ZHP4GLmGmg5DeyQifC41zRSfVHxQm
9psgESrsIzKgBIqoAjeq3Zr7rGUnbdXjUwx4fc0YBR9bHq6Bwsw3FaHcQQJeu3SD2yoUPGJD31+K
woXpLDVl9XitG8c813LG737uRNzf29aQ3ClMnCYOxZup67leDB457TT9qRoTOI/FqoZgeok8ppZ4
lN/s+W3Wo/1ZBxvAI/Y6gEWHm4jzHoxQwwr+wc9EeJd7brHBk0n30apTR3AyDgJA55QJfDfbQtv1
u4oFb7SM5x08MVotybdp5RCT+LlAyhk12UdypHHyGxJvAMAieGFFGVYHtDR8NjXLnyBDqorXwTZ+
mgJJTeck5BDaNqwWQnzWaVTZW2hD6VWZbFTSzD4krMygdd9Ls8gIARx/Mz3NO4ZsrA9ISxr5SJZw
pti/RqEYDqIeLxbcf9LYr8bC+laRfuQAzrY9/P6tM/EQTMu2qfBG/7azX4fWVufBqX7o+MONI9qj
UQ7JFh+ouo6uhTqljagrC9HfFCUb/pzlybYr5/yWo25YmTVSjUq6Z7wmLd6YaseD/sTm1Pxs+uqR
t5qPI36MSjx+oORqTIr4EuyRYVVjGuJkWCFG2IiHzeek67qcxk7FJxfYelgp8eMCP4tc79hlwjvZ
hFGtZDcPN15VO+vQJje+Ky9pFNmXephWhSqLE5m763YimyQmixXvFdWzt4Br+uSo4wnpCIz6qfsO
BhTKyRh9CgRsmibUJiAANB2D98Z70uUT4PibADDUqmvxhU7hvI3D/s7Q+h3V+7dwZ375It5x7MUf
u/Teo/2ahtThgkebcHY/NgmpTb1vq813/HHMywomDlNDlDB5a10y7XOXWYA/kPcy9Vy+3JHnQgLx
7nr8pJysAf9kk/fRM/rTg9MOv31oA+01OJTIkqerxFc7DQbGSWZtXtST4sDauB6utYUj2LDkQ1z3
F8qF1z+onV5ihN8VosLeqVEyO8FNIbptq0tKfucapf5zDjl1FTvzkxbmobbUIXFdGFgMsQs/+hk7
BTsKvk9MJILJRwEQCNNJEH10Rb3/i7z5f/4VvXktMxL6ivYvFCfdx9Sg+uz+y9/+y1OZ87//u/ya
f/9v/v4r/uUm/m7KtvzT/bf/1f63vP3Mf9v/+h/97XfmT/+3r27z2X3+7W+2pIt0033/20wPv7h+
u/+MEP2f/sv/9T9DlDriv0OUXuKv3yb+/BuhdPkV/0YoVf/AHcTA1Rd45C1lQgfFcdj98z9B+viH
40vJP5XStX3X+Q9AqfcPKS3lm8JWjnCVVP/BJ3X+YUvXcZCoKsHORvre/w+eVDji73hSqVy8jHiW
fMt0bWVKFx5r9f35EDOn/ed/sv43ME5LxAiI+qoVDy1VC67qPDvrET0S2Ai1cflKVzpHMz+Y3jeS
DbxWA14QS1j9FjaEu9Yu70+pP/qYHFKHm3ueo3kfF6LEppg9jBrpca9QatpJo3dhinI3L6uLbMJf
MMaflqB41aF6dJP5FM04YaxYZPvBnd6NqkaQmqg92uCtd12RQsPgI+4/EvsSxqCj25A8BN+Mr6Yd
syGaAUb1sf4IJQepbXJ/1MRnTuFrHJsXKmbGw6x6RH1eNL+xlPC2O7yXusKBINBf7GacI/FEFp5W
ZLVzmFrOB903aRsd7GLRH4LZv2eg8jv69ddSeORmfRd5LCbSEtZS7N72fPMrHAoR+NTxNqm9i5Uw
A2mN+FjmU3TiynqBnjptIi/JNrYbvQaoa46d9W3DsEX/oYmobPaM4kc7exaF9WzExOUwDyJdrpKH
mZyFsmp25KgJZMXNhzQ5DCkZPnWas92CiA7bNWQ6tLEtTH3gaZrFdvo2ZfZCVMkPHlNFjkaLxnV6
WZBslQn/oJ/mS5TlP0gRW1AgNR9rV5+7tEACPQF7XJZ8tIbmprWXaXN9tuocRWBxjMz+A7O/24XD
OvTrvZXNwAz69q4N750uhu46YynKUKLlzG4Xcc30EYKqBs5o1Z618gifxWh3EA0xN4UodsgWMJR3
/mcRkhbdetOZedmjTSEDiLQHudRguLdCGoNwnC9W4dVrZqXncfCoHkYCNorGvvb7tqyeirSljuS3
Siz7LfUTdL2XUSLybwTowySFEuvD7MkZgK0LZmSZXzw5HrQQ2rdLQshBmWK8xWZErCujgzAU3HYa
VfAiZ3Ms42PsnGZX2/d1S7cITs1A77SpVBFuBYIxZj/g3jGRzWW/c4vyt1/UqST5VN2hikgvGkm1
EhizCBq0D9DL7g2qBZIXqV6RaTDSSVh5MwWdSyC0jpduNWYoZiHrXCiwY8AZ1qYDSGXs71RpXP2h
4BlUQbbLq/zWMohky81q03nPbm18NMpi1gJNF+bO8ISych5WkeHdMA7aYBw5i64x18GsPkszvOMC
fyn77NeISTGLLBxdXlEcvTj9GR3sLp3n/IGtdamz8GXg4XKn2V8bEcr/ZIpjxlweuVhp/qEB7xMj
t6oxlBgjcezoRLaEJg07bt5HGqIaaoLBScPcrB9QeLMgFXRqaINtsJh8m7vacZ9mkiVreFb4Q1q2
ieBFf/K5GAmAxvMVYzBXRXtu0oZSFKtwA4CtRaHRqCI9KhMLYE9iD9ge2hPYtm1Yt6vC6F/8iTFg
Y2V4KbMrryRAvEy+pJ1t0gYzq5+Gk5lHR2U0z6ZfnQZU4gxjF3lL0q+nTD8mDVlcXsLesPTO3lJp
+Ph4oNZAFSMWKkAXXBTPXR/hAhvTZ2J8HyPsDLCrvvvMMNeD66/EHD4s/1K3OSkDHkxWrc/TEL5G
VvsWxeFdmZDQawSQ7eISFqQAy+Lm+lHivWck0TyHdn6XOw4llmUjfMdfrKR30WmGPwWrP0zq76lm
5JqA5B08gnryrt7nUbMbzRHNQVC9A+4sdwEmkA5SQ00bv0UZxmAJwpY9Df2KwVe460H8sgPCT/fi
ZuC4htbcTon3Ok92s/UG/aECr8Hu0rN1sv075as9HjdnX0+gzFQ03sx63kFCM3fNkpmipvEsQRdk
Q35JhhyvOl4iticPfY/jwRDemxHAGy2B5wt1sTX7grCa142BbY7m/jFgEDI14oJif1W5SxJX0F9H
o1p6X/HL6PqQu82lCTUrBoxF0n8n/+ke4CpZBpe4J1o1z3F/orC115V2nkSOiiqyx1MbTI/dBJc1
GhbaRHcmCLpgfHWIQMG3iAxby2MhG9g7ZuSfZtnJQyfnb4KXV8E83DVe84EvBP2G/baQQ9aao01i
30PqNzZsxf5A8jhVvaJWlGqnJri9Efq9uWpwxhjmZyDruyTgxdatbe/6sWx3EaGaS2bxrVOATos9
jOPIHplNRNeyfmqye1Iszq6+q0kAhHQQfE6T3kHq4BobIlwai6+mhRYSl8F7x9K+KhiGx5FaF5M6
mD12Xx6SK7yPm6mA6LMoCRz7GyVhsdEM67USsMATVDWDTnYysq46RF5cwgf2S4a1TVnei1hwv+pH
PYubmIn8UqIfkXuhV7VDfw+0YT1GsBtR12PSDOtNK1m3WUp/+raKHpmtH9OGLIKx+FGCUahhFh+5
VfxaNfoYOXhPpT0DBlt+oE1pXxuZfCjBiNowed7UqJFTsfv3ytuW55wIG5BKOCsEH238MQOjQr/Z
RDlkB8VYOjHqY5Ebj1lW0Xqn8a3jhN4hAdflCOLEmnnfCHFDmfEyBMS4utjzAk+Tucs2VXTZRuBh
ZnPwOOsAf+FAVkth4v3ivgE/vEZsn2CvRMGArQ6twWYw5KUM8zuXenvL1KI+e6H1G8/zb9vCn9No
mHhsE9cn+aE2H+ce+9Ng8RO2CocN4AT7yVxwVIQs9RUzBbr2jWWmd8C6r+CLDzkMrZoeEMdx+CeL
HePQGIW5Zgb6AA2l3eaESfgAl0LTYGaLxM8bSfSzyW22R/pVF5dj3jw2i2vXKk7OUB3cMghQDRJ/
lCQnXGEvbTG8VEZqQCYwf3ASpi4r7r7XwJJimqLlmetnqHE1d2OAQNrrzBdl8FinpXsUKc5RP8mP
swSDS3zU2uxpjnB9PqfOwCfgFc/W0IL2LqlXSu3dc0LcQYMAHQlyY68rF4lGObfkzOPN48BoW34Z
g0Qqt4a90AyYp5qyclOMdFGEVy8wy/EnCL14p6R48Tw27IrNQEX++l80gbop35wQCzfyFkxUpMq7
qoYnNLlfVVkjRyzTh9pqXQx1Xxk25cEtwL64/BAnwXzeUwlbHvOtwIsQucT+YB49x6H11Bnpa27a
V8X73vjTXRgPzgMB1Wsf1R1rcarMGN6YTx0g5sBcT+bI0sz4diHGroY23tpu8LrcG4RrnZm5whMZ
X5ZPqG46ClltHgxnVHSi1ltR5kccEjdDA1VIECnKBH3kDuUY95v8IWJ3gMOzf6vxLQPHRuE3ghTu
yK3MMSARJUvV1Ll32aAOI+qRMWUFBNn3YMDE+esjKfuR5ehmsqgHcdOhP1lel9KNX0XS/mS+v5fV
op7nNAyYgd5qEIkrY2DqXCSXoJLEM32JSv4qTSWUwmCDR3VuC6Y6qQ3GJGLnho93pScADOzPnkmZ
etd9HxLL2N91ldwjun4nehrCBiZQ9+iIsHlmmQOfZlPGWXccmkTuuynddLDqCYAiS96MT8moGUCG
DxGUVTIwmxFJO1PUFpDY7IDuiowH2A8BymV54gngeWERsFLdRU7GqQoYQwGTopVASbvpfBDJrWCP
PIIi0XLAhl9/sWL7GHXcH6KOJMA4IYs5bPZxo17peNYgRoDIUVaZmcK/wEUia8JXpGHtzbnzb6ql
x7cuuAQYbMGfAyPTW0g5GFjwY0pOVkW1ECYhz9ucuRgZIkSE8IElX1k9dzuj4OhPLf87VJCG4+5a
CYyRS33VQpMnho3PtciZCrWWJHd8pQr4PknSHnKHt2/Q/juqMwyaqY/XyVYnEsj18FgyG185HJSW
Ed1ZjgVa7dQ1fOhIM+gqivynFqcC3AE0h60lxC+q9LOLSb83rhjnjumiT12SG2Iq5KFHTpWy08us
5CHun6GoPtfA+NYYhXZ9IWYEvhR+EXk4LcVBNqPRqcb4VeJD89ULbxfiQGG/6cl6ZSO1TzKaFheU
0/xN4PlNy51k183JRUZXuDpn61pim8ZZFBh6b7sHK289uFL124BePO8wFjH/jXT+ZZYLVEEiNvQU
MeyK7anDIZLNFCR0Yc/LH9Q4/ZuRt89RGpAk7TxFsnru0LL8dQbj2bgKpJ69g79wRiNLdtzRtfmj
G4EoSxLjGVQhcKwmeEmi+epO6jK/s5K/m7mSk364Zrl/0/L6BnVAEVrO3TYrywc0Im+zEgjSjPlo
hje9R5WXUULktbX1GX/+P/bOY8d5Jd2yr9KoOQtBF2QM7iTlXUoppdJNiLT03vPpe/HUHVyggQZ6
3sAxv00jkcHP7L12UQR7A2UiN6+1pfXJkCGF1tJPQKKQ9+7z6+y9iQsAYUcvT4UXP8Vta5/UPAkP
NZs9rVqiHv6rNAL9bE7NingoWAoVxQir6mi8+Jb6rsvi7vrVDRP8uIqGP+JNphW7BdLl8ohSKkRM
Yhm3SbZYSLMvsIE/pSJKTTfc39QXpzGatmmfiy32PAxtpb8GjDmnPbB7QNXkamT2IhqmlUyMzTCA
NzXaN92IrsLkMRRTpWFQa6IBdAIWIL/NeQZEk7uxwxI2Nl/ZYurFSVDXLGasR2ZDNdMcsBpFwSnS
UOeClrh3UXBoqt5HQUusSpamP7VE/TL5GXbVQSbEIDof5sFq4PaoZfXpFumXXZR7wkKeIxS78Zws
KwZgUoUPy8+eI/xQ/WmBfottgzW3b1yE3d4I0niA8sp3Y7c8x6wQSb7+pdn2JWDuzeSPK5SOjvVP
6G99+SwC3qDW7D+QsLIrSYH9dyx6uM3SxPRZNEBziwrE6ZyWG6dIvROooEdPUrTbNS+APvFSMKl9
6W0CsIt+YkApAnZjvMfjZAUrZHB3aKUZPK1km5VDubdiuUkagEsTKpm1kxWLxh0+aTZ6aHHdybfV
qjG+q14ifnc11Fr+Yx/mF8Nlrl87PD6askOSxbSVP91H0BUH8KGLQTDttUu0x0a3i8EBvAVWKjjh
g58y9p/zwh6Rx6FgCm1kWExSn1hMn7Ig6rZ5OtQIj2EpVX7yo7pmNZm1+wD5xNnLpqXYttrI3Y+l
t8DHAQVPC89YL/hSsbBUrKwCdaE2njZW34McdRGA/KSKNaM2FneBHWlpkj0yWJ+k+8Z7xAjQlA2e
036272bfShgzJ9US4yWOmsPUV9NDPlS4eU1Fphr7GUfrg11grvnkMyXEcYg4gUWYJHtLjgjX/frD
xaOrO+NSy7P0JD0CmzVsCdXk7wZJ+McgbjEkfnwBQ42Jiky1PM33vsz/dHVri+jik5Fh+hrrTeGc
nc67Uvc4MW6m0EbpPXmTeRnC4qnvqhdcDhq48+JcQ5G10OtBx237RTyj7IXkcu+pdnhlzoZBTYSH
CloXqoZOq1FKdQeP/d8mGd1s7eUBpWOfkQhYZtrSGFveLlKoAxdgnuFfx6z6a3lgFUQGWJI8zwlJ
lIO8DIYufBG33KGmBQTsf9aWenb0AohMeK/QEyg2vW46P89yFtl9S+RmkL8ltbgRwkYJSDvWAFuq
YdJ7kntJoRbxCxgtg2dcRQw/spqRUBX5X3ajP4myAKwnAWTD78+37nRB+ZIj62hAgIoEy0A9s8c1
CkYAyvjhx2BpTRzqbm3/9PpWaEO/oboQmbqlXXPMm/ySsfXwZTJtQSoyQBoyrI8NWCSyxIepH8kN
vEh3OExJsam1ySK0uvzG184Z7E4e8xi2b7ZRPwfhQOEHh7XQQyY0ddvuW8XjosnqDbKTNZCSGWYG
81GBibQ+PQOsrRdHn9jpVcxDd2pf5Gg3WyJbHsDNe6e+1LUHaCgAQ5FF6Jb2AjmIBbXPOMRTxjKO
jJcJ1iuUY3KUbI8ImJCAMoFbCGf6VTrYjDnmr9Okw6Qp7ZPp928sZRfFaP+S94Z/AO99Y/Yb4Rrf
xmheEmg/2uyKp05/STpjL12T9L/k1YBqtc10sYQdsJrfSmEDcmIFvWH9yHNRNXtUyYgnvIIpb3Kf
m0wznqkEIMDXGWqMbYuyetkn3ZqAtH7FUM3BE6mzqjEZ0cT5sHWTOlvWTJkBKJAoJ7O/IeouBZ62
HqLJvkCvydETcEhO8/xmEi8+ouKHyjwOQQziolbToh6sL2SMMJpqjBiN3l9MglARxIB4ztqvqgcB
0w4x1kfNYcbr6K+gFVxRRXRECTpTUFe5bqr7qIPQ6HPEAgOfexUzAq58/eiE6aXLFTTwsF8aKXqb
zrgMOOiJBMq3g4Q5VlmMili27wOcaxuInE+5L38Hl4SKEvf7ugke60lPdjXzOVy4clux1NWZiy1D
KoAA0RBL4OnY0uf6E2qmnUjTTZAW3taG6MI9nj20Pgi1MWM1LOLopbNPkaFfVDK8KR3kpWf4Gw/S
97qVcAI8llWWFBtQ7Dz6u5p7XUeLl+lfRYZtwvbJLGYS4y00TqlVqH84Ghksdf3e1zqjGQuHUp/E
3aaVMc/ebuLSDBtuJ2mi33TK0/yvrtHluGXebyUUtRGZ9DIa2wtCcx5bzRn3xaNpTS+lBwGnjPyt
FhmvptGv044LIR65c9MeEiXJG3OvspPsrtrAedbHQxZh/EshsWKio8uFqFKLnLV06BEOFN2l18Er
Zuzdr01QM8t4nqI0bkEtAsk8DyDh9RjVx+ka1VLf8DZ00lz1Yj6zrIte1gSF50xPc29YZ3kOEU48
WeBSHlxQl1HSwm8kU83jRilKDBvZhIihq7UVHpx4carmNbqucfxEOfRv0ppRBqbDLmqfapAlMBg2
ha0fc8yO3ykIsnB4ClKWtwlQqoz30tDyeVmn3jHfM9IPP8wI+c2QlZBT8xfuHm03Ys5NmVQ4+BqQ
gz5p3XxM1vlrI2PwZRzzXkcVH3Ax10AuCZFgA2wlOzVDD6MUlahVtrc4EMnBRpm9jVDUd45ZIO3o
OM2UdnHyQq79hoF1RohomzIOasfhS0THrmLWhks3Q2OdvrU1+q0xzl5ln75E3YhuyP7SBPJFr8QK
p6lV4uRkbpXVWfAQepjq8IVIld/UQrwujPoxxHLPlZ1gB2b+ohRpz2GDgtWAz8nMCdp5zXvvl30O
pUCc3BnfX5sF8xoc767Z2LQwGEPmXDBBOdRYrfGQiNFY6SPNQ2ZYXxrKysBqz4VM7r6nW8vWta+N
aXO5GzOOlT3Xgz3yNLWwLi/0IYbxwLNPVMVeol9k2B9ht5UkoZD1uwl/87q8dYlge1Fj3sU/snAl
SzDnh1hBj36tXotpeuuMdA85qWDjugzaj5GRY9jVOyvUv3+6PLrbRX9pSv3C0YEmNBFXTASLrmUD
WxmY2nQt+RCleypbu1jksNWMmlLc1NKTUvKvx147OgCaCx3BYcRuIpbJKovepgFxRByMySrRa9LD
88lcQxvYGyMMF5Cnb0DBTlrHCLmchnGrz+TujDQJYYSvOTXxvq/4gyJO9n4iHjqKSCCpNLSktezs
qP1p2uvktb9my3Hkoyh58Ib0JUOyuZMltj6JOixwkycGXx8pBzseGmD1PdPGtq0+opLmpwdIuukb
fk9zhiNJt2ddHydmcpzYvbMzbdIy+o7CIBXEfxWZxEs7/EQ9+nAhG3ZKWrgyeLgh3GXJjUrpjLET
slgZPtpJ9KNVZIky/0LmP46rpkFuicC1AyzG0oOWZZ6AMMQZdw1f76JRyUFaRIkBuzloTlRuQxw+
wWRfzJp//rEn9ifSMs4j4lMiKeQp1xGCgPNZ9UP7OHTYTB1pfkc9hUrsMZKNublKh7tvTIFv2eQ0
MbLdhUwLNwzm/2KePUyYtf7YNHMCG8z/VdT0xi7Rm3c3YuQ42W5wAD5/bhBD0h3ePBe8b7MQxoCg
FhGRjieda6HWyEZkDIV8/Qcd+0dgJ9kqKJwtomqDKJojjXRBsmwyMPbP39tivPGyceL7Xb62nXqh
q/ZTzRB4FTHsaI3oNet4JCOu82YaY97b/bKV3UtqeN6mS410Q7btWfhbS3iCWUT+F0z43QIXdJ2r
cYkVq4QpIXoghj8pvGNSIPplDb/82EWVfHH7ErWObb2lJKttjMpkJo9gvqy1M25WnqgodbPBW0vb
jDcKCM8ysDJnhxFnUWDqoiikS9kHAP+BU2qYGgtrdDEcimFjFcxkmoryD84TSitQXQWrEiXBoacT
ghOuHn/IxM4iPAsw7uhRZxMb2EeQJxoyE9DJfaUSVS/sDx4muXiwWePowUqKNlyLzoAoNuXvXW3v
EyRA97FElZcVJI1gDQIoTsoXfXbTjC+icil+tBELFPFx7Xgbbfc3RPC66cutb1HosqeACdjyYNeZ
K0MbQGM83/JVAUrAfukw6vakznIzgeccR91Z6oWLfNH/HJtKbkANwDjLiZiIBiNelrhieSXErsva
Z5SH31qlRatiDG+9/iAxQKyqNt+iE9un89wUKTFgWd+kdwqTPyFJbyic7g1sgVwUZfIRge9LLTqX
giFsxDjqSHVqd/Nz2B8fOTPSpWg4lkzuJW7uNwCETGzEUuj6VxIQwucTkroyC32TWNAYdMfEbmDO
KsBdFuMd0Ub9jZgDgAgBJ1mxR8Qkth4GrjVlY+3uON6TRan1TAMrbasl7dVMo2SFsmCVS5LFIsUK
01HBJgyI4dKr5p6azRuT721FwLGdUloqOiwmSaGHrvJkuqhu0TNtfX+8lV7/GeMyUHXRbpo6ZeLI
dRPF9kHZJJhbBp2HETk/FSGaqeX+codM2IUA75K5dMo66waiiJjvGt0gONE70g2Glz68C+RlZUtH
gCjBd41NXPE+R5wpgFkfuqHfTk58bnoK+NF8bsPyozM/MiluWq59m5CMRuogSL0cYWDTMOHpEC74
CDA8v2sAvu4Ak5L3WC5qINcdk4bVKkgkCYk8lqt50of86lBiV0Ww9xAOwbkyJaVXPTwSMgHYuKjf
dELaIIaPRwpvbAFV/ch1NjrNW+zAfTBbxKkJulmWleIFv8gyp1TDOMmGu/+b8u6mprpfTwDJNGxR
M1NR17dtZxOLMCxhjECl4BXftDknB+2eVboLpJcH4VJohYOPAKxioeTHLBHHk2ZyqhWpRZXi5uuw
6vCjKCRTo7mdMeEPfs12N8h+AvZzfCEzsdbqYdlUl66CrGqSfoL8EOSRr2UHFQLKISdtnZjd0XSn
9hmKY1ZivspGd8LNK49p51BvTTVPPe7ku5rlwQ4TbmGm1S9rQQUtXYu7dq+ROnOOhXyy9N45xoZW
rOAEi+XYy3zdxr2LLD0kFjdSJ1GIgQYDH0VbiPReTwP7b4hVlR9kdyfpmMIi9VsGPGqxNsTPNJvx
M/GknxN37NGYYxKi3MtXpQJRaiQqxuBffo5KZ6IQdz9Ol1e3f/6TF/CJ3WY6/vOzRqurbaPYg2UW
WzTSje8csB20pD4+6WYln/SYF67l8xc5TquyrBgT2GZ36c3SPQAPBTDiucY+NxBo1A3uJlBNGQPh
Mjh6CvmLyugiGhuPZxqUOmbdjggtlRyjsXnv+wx7H3Fhi4h19dZIeM7mRuPseDGgfI59efNrFB0i
yC7sk1a+SvpNpewSSiWOLyJF2eUE2bhpmwC5Bfu8U4iisMISe/nnl5r5R7q0geMa8tg65n//elE0
61IQJotTIt/GrRZcRZgHV0Cl26mKU8IA+Bk1D1iVkM2OhxpibdnihwWVfhK9fQsNzD5y5PHvZp7a
zJitpZR9/cIBBCp7ArNaZzvKKP01KnvWEzZ+wFb3PxHQmEuzFO1LJ41jzvU83+WGXhLECBnHcNLn
BHMcvLjpQ/fRGPtpWh+A88LCsXxzY7rBTcFW+bCDzlqQdxCuzcYYF65L2cOQPF87E7JWQyd1nNe0
A26xw7FZHZKAzilh/M/6CglinRIs0hCHuTP9UAC+MD+BtbCmHt2CCzE31roV8PAX06Fhmb7xLFHN
Usxu5ZJDRHqA2nTKNjZdj7MiKjpjV4QE/DrwigPDx2ybShyD+az3ztIztRSo3MLrGbAWx6xF7KpZ
uBNHWezSyGTOUpjipZx4PQ3cjksHyB/3ky1ubnIyBrv6gKR3VKA2MadYl7FW1cVxvecUmssQFeZr
4EJeEBRreDjDdSHAmNfnrho9RtYI4G3zNTJc8km87qnV8FH3yZuHlIkNoKpOGbvNPaqqBUouhwbA
fzCruS31Ro13pfvWh7bhrx3cRO1dV1EoAqVpUHLSIEzumUmJszFInF/XCJyXfoGfEo8yFhETrW+q
R5hs5ii8vI3R5EwanOuZxWtLzdnyuifrHK8MDpx8PQIvXTApp9dz4n6TeDWo8JidGoY1ez7erRvL
fb6wKbj6GnKIyA2Nra6quaKOfmjNGoRg1Nh+cfM5vhMrUxuGw8sOPDFmI8F6zC8wBfoC+U1vV0td
AsmkETlmTSyZXgfsQjTGuYZmPPpepS61maar2LZBhwhfXbSw9HaTESBEGuDcxY6tsZyvu+eOXnAL
p5klhNzYREximGk22FVQ18zeXT9Eg5WC1pTm5wBS6q8Ni3m6AEUFxhzVlh8QxICJLyINdt26CLJb
EU4HRMA7y/zMDF/SrU3Bk2w5XkPbQgnkAWAaK2+P5m642Fhgd2llDewH+xtvkrowEvFPSDYABTaP
I0qbZ+Cq2k3KfcD3iJbZx8IVAkJg0+UjNz9nHrE1moXRXY0N+RQNM1M4ZmSH8JjqAu4dy8VDij8l
QVMWB5tIaDQtsnlyyV07Yjd/Q7Ygz14rIIrgAllbRsVzibyxPb5vBpl6+fqfL8RiskZ4NTg/HxPb
6IsjwxcfrZwkb8U1IR8F4Qdxw3OuBeahB9CP8bplfPLYtCUTFzyqXU++DuUCehu28PNrEGRmv1Jo
uSSBFDxH2+IpYogVIvM8D46785GHzQiRatcZ5Gb7jkq2lk5nbON17jLtWlhgxjG0LEcnntYeeLWW
DTxlHzEQ79kUac/SW6Q2agRLiYzhrcEgJe2+ipEaxpzmnRv22og+PfYm7+BO5TNl9XAhARvx/vwl
NjrOzf+vCv5HW/w8Fr//9a/vvM1AHVx/uUWy/6nxNRzxf1MFn4B8/Ga/fpX/H3/pP8JgQ/zbdNEF
Cx3krGvZzr/+Wxesu/8GGy9tIRyhK2GZ//pfWV41wX/9yzL/DYIRVLdCuMkPDKS6dc6zlN/S/+3C
hLOUo5u6aTlS/r+ogkkl5bMU/1GA737+61+OoaPlshTKXouvxDHkrBr+H6pgryH2N9QRbcLlumn1
TGqIDyKD3i1eu4GINkcyE6RB9eRLZrVbNyieEM/Bm16Hc0+EJHhuLEiNNsS5sJW1wBuTL0KL+01k
d1GUIFJNDrKIkRzw2Ie4vbuxZq/CjhqRwcCrG2Dtt5i3+UxYmhZBVN+wwzNhNk4aEUblBGNQZ1uk
4O0vDCXQy2j9ISf9uEzMXSpLgiJZqQbpTKgqXCajYtnb8QX85BP7r1/yqpkdsmRH16yO8YR6Pw3z
TSjzz4QsORxpVOtuuneGlkgNVSCyd/P3rH4fwviKswvVRQ1ULAu9veunPRIcFxh9+2lV9SHuqjfZ
Zbc62UZh+o5p5zk3kG0OTHtQJ0RQUdKoew989MojeAPsqOExkvgeapuMmiRMCb/OvDkCsIOo1g5n
PRjsdZk29anxnILUgewGe8dbFfNWIv6AdnKnTmatX737ypeLFmXU0up5MSXNG0fBPwHNrc1CTU3I
pepIf2KMfR8HFqdDAxy3q+vonPjYucjG81rFypBQS4IvB3I9SaODPcEQgzX3+0jQ0bpV3pWZEzhf
88WUX47EpsZawFyWTLmGHFc5Wsh4Tidxl3p41fhTwKboaOya8jtnKT0JTlYa+AcAR/rgoqUevauN
/hTGGeY+eJ4ulk+fVXvmEnOh0mFgQZYtvVFKoiOT72B6lSGqJZ9w6hipitvrrDfj4cfsoVo3KCui
xN7U0m7XRhhafIe6Ap53ZoIhlon1SzUwRxh6r0PdsJsc1nXKmM8IYvhJ0xvAkr1vNdhDkteUMoAP
Ogc9xP4usP5sPaYcifNsC0hmEQDGZcqOuMFRn45MT6Q4LDPfexlqQrmZdf0UunlWDdzuXpCEpLyf
TqYVpRuJ6CJu7iUj/4EUAkgTBFCVZvY21UikguE5pwt2pHqMh/K1qqFkAegMxumkCMoxE/NxLKe7
tIqTAsOwN1nSEwMqsBK2h5awZWw3BngN81BY1Q6l6dnEq0QvrX/Pm85Bz941hE8PgBDaVdH3a7/2
T1VjHxgfvLlGSImWp5+WPEEmARBQW4CNaoyQQkPiwBfTJdOtCKK9xRv0MM5OlSxzeNDKDxEYlyrm
1QytgqiYwv3quf7ZBBuvEREEVU1eDSmGOl6p0fsZ6JRCCwEbWQ00fPnw6+KZnvFapXv0ylJfqMA5
BHl7sEIGBdOTwSRHce8MKWuGGGlU7L1Xc37X/EFC5L1DkGyIOb5HrJZyLKJ21BMTGZPGmUlJV5Kz
dTa4sOtY/sTjd21lJbuk+qal3aM7djfkdGBGpk+946UaB2AVszGupWNKPEQur7x4DUZeBAcCKne3
0wfnS4lolWTZZ5rJaa1Vxic2rQQDHBjQHr8g+9nnAkiujteNTB+ucQSJezuhOFWUy4PzCkFBqPyU
tkeFikcY2t4mrZEB7LpxCOCwwQ5S0en9vIYi3oRVvRU/5mO5KUy6CzjexIqtralaoqDZjKa/0kxr
ZePcm8EyGmzTGiIP/lo+O0yXcdsXF0OOSzbL97A3CS3ojvCcHyzNQ7c47Dov23XYF40Xz/XW6dAc
ua23gSn26PCW89/UewuKX7pwOnsJQ3hljNGmn8KD1J+wki8sTPONdtbjuzTfLWvcxkTx4AxY8vmt
DL5K8Yaqfg8a8lKG2galj9FS7wFLeGx9a8l4cJmF4CVoDCHKnEW3I5Ro60UjpKv8ENEXiwTCcMH5
llnrBojn/Jq0BR0NuVszdLwYmscW67XXAmLWIVzz4RxlrvwWO6FOuNdkQoSOrHNbVweG3CCL0VJi
j+hSpvPdnxdBX4yWfnwpfMB1o3/lNl9GNoFRRr4b83yFfHWXIK7LOczwswZ2xjUgthUhENU87il8
ABRIRnm1PHfYoechAoHXVgsgDfaPmg9l4a0rxQEvA6ADHwWDtUhdpmsYRAfp3TC24peWGzd6nYV1
cdmv59c1qvltQBDz6zyqfjW0iB5qGxM2C/bKg+pdrYzgnA/O1uucbZEXZ9kofHG6AamnQWlUkOyX
+OgOSKN3/Mcg0w9EYqETh9ul/UwDBhzvVNo9tDEtOfkx+LFpG1TVqeQkMnhAujbU/zxv77mZvJl9
fzeT5mP+eRWz/pfjRRMmoBnztciBHxQzxdRcVk16aob0Yg3xJRb+ldHdpUrKgyKpyFDH3JWP2Faf
J4llRmVbUYx3J1OPiNz2ip3QWCSXqhP7VKaLgMkEUS330fWfYw7RhPFV3jQbVXrvjP8uFfGjwP0v
+hQc/RnJIXM8PeBOY7Sorc3UVH8VukeL+wUAZ9sxUHfD+qMZky9FgsBg4LvW/SfyUo3oLcu0pwI3
rdNdW6kfNJB+ozlcTT6G1nk3s0R/H2uP9nc4+quprTf6wPxCJ2+P2Moicx9M3aKeecpUtYrIhQDo
DgBsZI2HrW9ebvrqKJP+NKZ7y402Rt1eO9xLJE3768pcCSvZuC5oqiJ8igq1n6LuOvkEiCj/hfxp
3Df0HgBcUGKuLLBFadWvRj9cEIKQ89aLKfsV7+QSXpPIfcwKRvHl+GlZ/TVpHiHAfGpx8GpY8r2q
Z0hJKC6peAtwjsTNodSyk1OCqreXOQ3duOdRfU2dgfSiiMbcPkq9Xsrc+vW47FJIhIHQL6UJVrea
DjGoJfPWMO1hO3tyHeMrKYc/9i1LL5qORQGzsApeYyzfqdV+JJZOHiHyKo1k4OxEkEGI9dhceWF9
VGjQdC5ufBobpx63VeGvrDlLq6sfo0m85f0hJGKq2TTTyTM4YX3onAT1pC0Dk35FbMmBqOnrWIyI
iKY9U81NMmvTbOLR/DRn5JqdWoC3Dw6ei8EioiNGh510w18MhLBMvlC/rCt94eqHAQ+2YBo8Wu2t
1qInX0xvxeTterTBmLScnYYLpQ+2FQrUtjK/rMHfIOR4bgKN74l7DlwElXHUs3Q2t5PVXsMAEHyJ
SgRozUQoAAv9imrATNnNa078hSpvRpvomGkZdJ05xlHgPRg2ZYcDls+L3/wA/0JdnJVrrphpH2vv
asEwZcW/DIz2jrseJWZ8GSu5nckRPmBci+5e1Pphis0DVO5HTXcfCUK59KwLUAjwGJshRvegdB9Z
lr+O2kOGK4YH4D2ptTvq9rs1cFNkeJnyvzrQ2FKQ05IgPw+co4qcOwfILfGptqFsyAKbueHdEPPd
AjW+Gm50abHlWsG08wxKtii9DD1nx2TNHfkjM1C28TVRzUXxTbMidmFpfPbhrLJsCrJNSlBdQJz1
+hmmIbrIFAhkPm93/eCYEB09xujI561S1jrHFKJy3T7h4MCm9xOMZbbKRwcYpCzAbKL4Y3wL+7e0
182AKQSu7qExvZ1eO6eqH3ilpp2dQMkW1Tbz7SdBoDMnn2S94U3ryS2uTMkQWAcGJhB9xtEDrIpm
BUfI6grYRbBQ4bStMkS0o6LW0YZwLx0adh9c11i21DoA+PyaTZJGtAW7tWF2KRyHjjRzJXFGcJ4T
xMuyq7NxXVlxf8x69hceA6WlWWAjE1xKVRYvupmJ6dlHPQ+7Zd4zp5zgEvrlewv5vU5HE0pK4z0Y
FeMbNGq0oFjGfDzuzCcWtmAmYff3WmYnnMfuhsXmI+GpAc8ZIivsINoCp36Apr3CBDwumcBUxwYu
bWCGj8OUgt6zknRt6RXZzVABaLxWncMDudHobYIQ7O2kd5+eLNehSY3OqHAhGjQkOvhIxmdz7LRc
5YZYiYx9iW1vTECaE1iCRwQZOMm69r2aUF1PBi4NxdsM33jcujlTo0mUkGwSygqVnIZ5CSJskspr
c84hfkjKLNgKB7ijQyRE2DJnRyvrA1li/bWaRuiLXVtwMyL3KV8iz/zTu+CX7WjEPBRjhqtaDj6o
RKntXFgBYe/QpmStKSM9xo0P64Nt7qrHrs52kSwGeCvdomn+QqtMFlVQkovA0AZwCXyWnh3GpiiG
YA3sHWuExOHh9PUuYti0RZwWP9CUhNu+JGvSQBtOfY6FzvXoc1PccFDf2gVqcRzpkDvO1phsC9wb
UApS6hmnB6CbFUsrJ4A2GiL40aZBXKJkocT3uqzykgSQrj+G+lWShnTPa9SjscQKYk+1tcoRNq3t
FKbWqJktMZL4O0ZW2wsUxtgDownzofrC4uM9mKb89er2kLh1vXdrSXJiarpc6lFB18m1qGVAIm3K
AaaipNZE/vhEHKG39E1ApokfDhCbUBr18Y43AedtX/erkNtGd+LkWIQesJc8/vF7heduIPxdn5pd
PGJSaGN3R4whO3X9SaWCeS7ORHYSin5Jp9GL/fvUMU0wOzx/PWtCQymaRwOLjdt43I2i2QjpN3jm
lHmJAuThphZu2WjXO6/axcZEV8UBlKpzPGDdmdIOk6BE5mc5myx1EQSnGKJqYFptl++dKe4RUllY
i6YkXZZdcaKu/FMS8hWJIFgkuteqdV5kYf52iJM/rQBload2wexPaAbMspFHg1pC313De7aPuJJG
3KjhL2fqeObdyGh91Lpsd3IWx/4jlq2q+r9/VBBevdN1bEG1G/L2i2TdePgrRyJ3EN8ai4z91LHT
mAaoSCP3ZcwuphmYXCSzun+eq2D/615sQHUqgAZT5b6+DuoYi2NykalLfokF74sMlS/29/bNUY+2
AOykUp5jMv7WEPy9+DX5FkZ1Drg2992AEdEfhX3FvVw+uIjDz7GaCGVTsKcLZUdXJlrT1h0lXE+z
OtYB+RuIUr+h7cmlBoO3yY10m+YZbvEgUodxClgOWtYaNpR5kqQAXOm49mOVejtE1tNaZeXboIhC
i/wS0zTzV9f4BdurPfGhySrmzNg2A8oFQq8yVPvobuLsGgSv4BYRSTvBd6YS9Y41/8VsBiBAGBXq
bnqRZrQbYVKRV4xSQCH3tntvn5XxVpgGKmflUgmA/s/rD8nDIQ81qvQNOMyPoEh/qXXQ8JFymCYv
hRWSshyv83oivbipCcMgPwBMYlPNW6HkFHfdaQywy5uVvXUybeUUTv1AOLmEN61q9VxrmNNLIs0R
zFEf2O4ILAlGCkLTLUBy0iVhSzZ7n44BL+iY4dHRvklo24eyIPCk/tUxlSCfQZYWt8myQEvMKQhP
2asYDT90Hp4tRskUs5Sc7apLcRUo7pqJI4UsBnfdT2orP8reXSd5+Kep/MMFslFPp3DChNL9qCT8
qYrqjQfHysrsnW85u7JKbgkZIKP3AeyEDTfDJD1l7qCNPh/V8J+9aThjNzwGU3L0I0R5dt4/a4wX
FkODejHBitbp4ykd0q+UvZeBKSGE0smpspFrMzwxjFp5mbeHwfBa1ptEi/4q13y0AOdDOtxrWfvT
gj4UUYabF8GxjkGI0wSZYvLhR5AJvJrVjc9MRFXBX4/K4YGHKgED3vP8f9Obrfb+NUmerDz8guZA
5ZY1pwoRJmFeKM8y7vFFjP3fI/emtmuqpc2ElQgNTUrvaQtmncVXUfCnnKx6S8Oli3W3F9mxaZ1n
BjE3pTnrXrc2FR4h1z6nPXeNimzkNxXxii5dcxR95721SST2Haw6L/bYcGeHXD158pHkzdZIUQIF
NsNUFrwrvwq+jMnehTWNsO/FxAH0y9w1HvWJryLPnGQReLg9g3SXgmtnxXRPSgY7E+GsrMD5ntKk
WFRZ9/y/2Tuz5baVbNv+yv0BVKBvXsUepKjWkuwXhGXZQAJI9P3X35HQrlLVjnNOnPt+H4xgZ5EE
AWTmWnOOqemwN1FzAJITsGyH1qQBtaY3NMlG1MjcPI+wCoNZsZ3jXwxOgw5gRnjf4Lxua3KjtYYf
YxSuUum8W3m0U9/UC4r7TOA8lM0bCU5HLQ4+jNn9LvnxUQFoYe/ZrNgpdJr+89Ro4cCu6mvODr90
9x7as7Yc3o1EOw/SxngxPAwIGU2OucBEpor3Z6Qi1Up5oUTwKyj5SnOVvI8weXNz/uPxChqodLEd
dy/a5FQaIMK5TVAMK3DkwijF4n09hwWteN2XXHig1iRE29ECc+i3Edho+z+3fjvCVwZLoVqSFTPF
Pn0cE7lziIpviWIteusBbMa1K5ow60ngjlGuqyilic9Kb+2aaiB0aww7vnU0OncXyGeL8xnb4k2P
vtvngxZ2FA4W7zwWxX1HeCUgGqZ/VTUgrImfU4er5Xhb+yqISzqnVCBzr43kmBS0i1SkAiF0pxZ1
N2XtmsW6hzDwFbbPU2TnlLunOzQdb7HOUVZo8qksrYestJnMdqrW7+NaiNk5EUpGDCfec5OyOCFu
VhXf3eNs7DQf3Cu6ZT7RBO7fZQ1WVqHmT++e8od2Gi0ucmLg4xqkCdi/YtfbVwu73VF0KH+v2cXF
QmHcRUhLOoN9Bc5WE+hGOUwJYoMY4kwOoPHuDbrjH1cj696yipdJR3M4wjaNwEiEo5H9MeFLjNpw
W7Pj2yT/YyG9u7Ho66EuPnUQAW7mnuuM5mAWbGzwtgggBS2AuqCnnby375K0FkNhuCnwJpp4jyf/
Kqx8Z3fLi4G5DbP/0Jjf9RR4JYNDF2hhDAO17osfIPceLEBw4Lh3tcNxOrvZe6to9VYy3OKH5CIw
CsLlcGtWhrZLC/WDOuSYReRD2fkFAvW1j4onZMcPjIcEXfunvu/RrCdbGoB/Gr386SOlbDimJ4St
N2lXv0XI2g56n73/If/DUmTvyNbCOTMfQPbuc10jCQ48IKsL88G3AbQaFS6epf/u+S/1q1EEJ1my
5IBEWG6ZruAWyMQHCvrD4GibyXdOuCnPzVy9pcv4Yjfedcq1mxax6M3keyxTLBIpWEm6YnzxKCjU
AmkOO6OjEDrRLW5kQj8gbSrmcs6u6ZanpS2e7N46itJjEOEUL6IdVMFfQ8fRO09A77E69dOA9lLc
dqkMxaARUiHEO1VeIiECrNDjy5D8cvsm23stF2NrdJ8jOWJ3aU+DxZDmRspsVqPaJM2eWeJwIWJp
tq/lWD4N6ENQKu5y4R5+xvgCktxGK7W8+NnyQkIJkSLuSR2ypRm/zwi40oDhUoEMfXQ2Ve1dK8s9
VbH/LBr7oIZvEXW3tnCOY2E+cI1nPuBzxdSGkwzIh4vLe0NSuNX5UyIu7mdwobPf3boj4m674To/
xfMr02HOSRf2St++TbX1UcDB1WTN0VujkC28R2Eu94OmHOPSJ+kaxG/REUkcb6OJI6ConaOj5OaO
ry7UthC7jDrijU19h0oWCyxjx6GPYILwGISJlyZ1n90Uxk2/RB6TJ7xsZKFs4oVADnuCE9Om2cEp
wc8NAzTJVlHi4fxoS6EjP6YRH1DVGTg3dwR5JdvRLIB+G9nv/99f/t/0lw33f6RO3f7sG9H9LP4G
nlL/6S/wlP0Pnyasp+uBZzmGDnfpnx1mzfD+obuuY/iQnh0XIYz7rx6z6f3DDHzdDXRdN22E+8a/
esyG/Q8PVJVNSxgw4vrUP6Fb/wEPi3+Xf93/P0Uv74lc7SBJqbevvjrMjmcZgesaqIgggQT4lGin
/3uHObZHWRBP8dY1MF9L5PoPjWU/Ik2+tKaXsNzvB9KXWczRjmh+Jkb8ATo7PkpdgNOsxxSRt+ZE
VxkkNG+7ZeMheT/MXvSEBsZEku9dk8XN7v050hBGETNFB4xw0hfhR2boUwlPmZidx3hcblMHYEzj
mBVX8bBMhPG9GjWY86Pie7uBH+qWpNsn5p9wFFDvOnfFQGhHO2bt9t9EAv/VXrFM0F7/uV9o7RsG
/XcdJBgWG36Af98vpanFsyeTq1tU95PpfZjgljJsuCdHA++aIFiZLC7iTg3Z2yLXVGIoPDj+cNdb
o9hNKQ9H1PgdC1P10tGPLePmDS3bLaomcS38ARYQTWAMPb8otp+yyp9CMsuhcI4ftsusBPF4bVpA
DsgH3qYkUOgMH1czah/cSANKJ1UGTSaSzSSX5BYcHx2TkoHRrRIaxYbOsiRFROV6SLkoUHQbatas
jrW7xUifvdaCizvR+SuUJzWBgeC5BEJoxbFzfbxGRDdh+M3PNFsJT5ZDi9EK9WrsUMleqv5Hb3mv
nqphIHF6j0YFlI0w5TXzphgpASQDhM4kf5lq6FjRfZ/C+5FxRUO2e8mZdO6QLCrKNlWdgnCkuCRb
aaLK7E0fFLhepKgeTQhfg48dJLMbf8eckyk+6nuezk9uYuyjiqg/YtZDo8Dsh6v2JpdQnNKqO8Rm
QhmLZpwhAsi/BjYxcxyvzqRYUItBvMvQHkatDTtRk/YByhrOH6Wd3sfTYBaKWNh4CTndAuH7YP5B
Wa5WyMkPnQUAPDE8TC2a303lR/KQUUnEK3JTNH1zN6c5kQcBk1R4kiBusmZrlhFQxuXVaPV8lzLT
pWdFDmbKDCvTRb6vaFwLO6IPkuahII1ih8SLJue4vGc4uIpFhHHgt1DCFn1b6jNrX9c5MhvpRxUw
vGBIQHVnJdThORsSJjAsVTkIHlGtHeI7Hzj4bdVTE5mmK7Oy9uATQAnDgu+bz1V6JFWp12nXIpKh
BCQWnHv+o+67R5IdKox0mFYmS2KcHA6YH5l9T6SYdbal4jp2szLgC0Z6fSobFguWcWwN85s5wOUS
+oRawLF+9N2cHBEoXyrcJSXd1X5ql33dNaqrMPqhxBJ6KO3oSou1OXIh3ZBsSPSB8SI1gQfJ9aHw
JOzOgRTSHZxzUmongspyZQNzU9pN5kC7xBEBS1RriDYIOIiaU7QB08IeVs2ghuYq/magHAa2JskY
yJDsRcmvYBQXi+btaOpvM5Bz4oPlH2MC6k7xfp9CHT0GkMkvPSF9oG3Ej17myT5O0IFKQEtIBFK0
wHX3O6jQrRky9e64SB1ck5JdDAr91m8tk0QU2Z9Rf+3LBi+aZRf3RFD+bKx6+IkyGg7JqNnXNLt6
ddmGS5BgXJv7I72jeIfBJYwxp5760TjpZK1DynNhMTUPnQhQCzc6AUppfmi13oK10Hun2JTzLUg1
qoCpdgYQJnfdgCp6KLXHIfPPpKQBIR+KMDBkcHb67tk08cyBbYoTwtky2c90Gqls5oh0+4qA67r2
XmZdgbfKYZ8JH546+E2uBQQ6LhnvY/kOksUBFJGtDurEJGTMpQDjvLV+YT8b+FJKqhjzFKV48zBA
8fYEAGvDzKXRPw1TNOLzDF7qlivSUDgXUEy0deZsuTNl/K1KCMrQ5xkiiRO2RTEC+Gb9ICETdFSf
akgvN5idznWBXqUjD6EKEHV0iNO30l5CWaVUmeg76swlO3+OL2VDAsFoiT1JoTQDWw8Re/1jsput
Myd/+pErZm7S8okDAmg196519AMqn7upda1Ti7ykgRdfWZIPAUoa8HsNEoB5HdrmToVjvMnEYo3f
avsgw7cIv/0QW/Q6RIK3zB5/1GXDUsEgobIh6zWujB25SlhLYqvbEjKe77lcdjdLcKM3v1JsS7U3
p6cE171IuMiPvrGvOiw6ce2/JnqtoVA2HrB+HVKt+el1k7ENeHhDjuJCvPpbZddJuOS6fyAB6iwW
5I9xFOHejD5MbYAhXwGaKgQmZ9xGw1yHwvpRgtZXkXHZZooGwZV1EKelcq9Baimv1aAdrUH+yiQu
rsD/Q44dZhO4iTe4EUlvvSm91Ka8J7Kneujnw2CTiOoHFjJ8r786Drra2vMB4M+YFdvcOPgRZsXW
4cpXt1T0ljZMq3lDPnVz6he9D83pTiRLQ3ke5yQRrNSj9LTcTX6joa+xdgQ2hY7yA7q07bGopYSN
W0aHs7251wY5njLRH/S0mo6TOTbbeTbrTZRhWB91Oe38qkH6nwOVxy9xxI3207Fd8gQm3TtiLd2U
XLfGEmMK+jEZmnI5pJZOQX0pnhF0jV4d3Pje+MdcaM1Rcte7Vl1Iobz4kCrCRTp6aDh0ZTBR5piz
6/LQ1qxcLPFj5pSAbSCnG9uIfwTzlJyjSamR9ckFpxI9m5qjJjtiT7aHGcZDNB4+ERXd/G5GqcF8
gE3k2cbVdubdAjHlJp+KZWfUqXktReBfiMa6STn5Wv0qNEpGGUGq5cLloQYuQhanWR4cUi4osZrZ
2Wyq39Jq/J8DExSUwMlbEg+XGr8f2pLxTzzUx7xxgIFYNC9bCD3hCLA5mQJVYyNTkXhQCV9EtrG3
82r268zF5WqWTXEtaxQVtRZom4Wa9NkRBEshF2Q4y5A5x5xZfkqMCGdLEXaIRui/OlkZzkX/0iK+
JMLdw+pg6t73xiacqtSs51wNPlUZtoDQQkvdkh3gp7micqYeKqeYinlznkvRM8wnyCisPUE6PZ8d
61+4fOQ6u3xKfepvqv0l1Duum6HtyrDWUlR4Q08LPUfKvj6BRq1kDkrqsW2f1jtUlZ/BhP8eLd1H
lm5Qf40xyAXlEtIr89VVgZboiP6iz4Epq++3/vX1lt4bb0UbRUjdKFQ+BL5L1KvP6n8KrDfKI4cE
RB2GX+KrtYxuJHBDPqHafH6QKmZU8aaXwndeM1hz21YfH8i2zMujSLv02CzObX8cswE2UcketxuH
2J4iPemj+TJlSbfvtJodrjaj7L/lqaAzqTO620DoXS0i8LqyhnDdtJX1Lc7dfB+YxnKqC2yq9RCu
myiYhzCygmmX+N47iRYV3ZiIXTjMnAiWlwiWpz1OKtruVdeLk4eJpsg7Mplo/+9srSHYrICboHaP
gWtq2YzzUoTwrawdCSFvXz/N1x5cHzMzVE9NU8qbxHPopLLoVj8R0iOyHYmJYDpAxOQNcVLcj9sr
8G34pIL0xc7rmSrOh2ASgHLUf6JPat2YkoKLSzNNR/rNjjYd1vpjLzG9q7uAqBhuSbFHHc+EY/32
InPe/JxG3zwmf+0Qw7SmXdCACW0JiGpyuDywx2bQJnsNlVpIJRnWqWYo8juNNWpz/AKyamhZAp4D
YqOfAg4lq81CspWaz01ey/bzlmlDynLsb7i7H0zdyBTDrwrNgeyC2PoRda6zpQeIf6MAupV4dVir
TVou8lgKZjfrPRAAobQU9rBct7lu8OmkuEApIGWbxl074ITz+lg/ML+7VKWMwsYGX8o5u4bcTiF8
rimMmirYcoIzntOVP2hyhqWzkGUQphYgGFnNkAhhRoU99bhwvTWpZ1tD5dpGs8pmzbqzcNvvKVFJ
+zkd+9CVjp0DoWGNUXf5cb0arL/454nDdSHSnWjDBPe2UkOG0WHcwu3NTivP65sXv4Zyob1RzW/m
OH+ztdy75k4qDw3+X4bbONm2DM5blG0oOGM/wMxsOd0V1gheSITFeEyOJIBa13Vj9bN1JUr9UBuU
pXOJDIhaMkkHWFXm0ryuG/I//7pVCfglRvH5cKQUvZM1N1sGMvOaaNOwc2MK7OtdoFDXOmqy0JbW
eE3cdrzmOWpivYe4ULqsodYngtS0b5388vWq9aUIqyAcA8A7mBrTsa9nwbJON7BaGiblrXeAWcfc
1RBccbrsI7ez6t6h1/K4YC9fH64RDdC2svXPV+mV+4LgtH6wk1I+QOV/XV/VJOW8L7HvHcrAQHGW
pNtqX2NxujRdU13or1cXr4uqf7u7PjarJ9ZbzJg+LNO29ut/WF+7Pv63/78+ps8ButTCgCAYka6u
1Li1222YE5L602Hcqv2jOzr5we3sn4ET2RdNv6l1WqlVCtZo0U5mn15SK0Zv4+cgNtSnYLwCfKgv
cp/hqyVq5AXrO0b4xtIv2HHiI3B6DCzIFbo+DSFCTHSotkLGaKLte1yhDKtS7KQ5P86wSGEyRHXY
TYQNp9o3C9/czmSVumQ9BWihhalobmUEBk7L3ZPTEe5bERJ/o6coxWyBdr7MokfaMdEB9AaJPQa/
8demXrSX1AXAbaQwUkGoHgtzIkJRPhLfhqZyjqk+VCo1c/LJYgZDB8qShHHRfWCvqg5LXN4NNMY7
1il7Ke8RObOK6AksnBizu6G7NXVxmcfx3nRyC7AGhecd0ToHFnm/Oyn30nZ+9DmJ01UTuqj8QOPa
w25A37OMWcisZWvWHuSriXkKdUh56aYlIAtS7saFdT/J4E8Igmkd+Ddm0VWkfckK6UeAhNT+mdNP
3hU64H4SsBAaEMjWTB8UHLDSxpi6GgrBFYfO0Srqc4VNjoIpG3Z9Enr2RGcnWLZe0Gpc/qNjJYP6
lPqLeeCS9Ezdu9o5mWrdqsNzGTUgt8NcXGKt3Sa4r8Oa2aXCAaGLgz55U3kj5XDMVql4g3mcISzW
iYYZlquX2NYlaxe04KxPRxx2m6IRpPdqCOw0KE984A5jbdJe1k3VleIiKg4IHrEg1mRKJhjNSBVH
cjv8VMk7lxbO78yBsZROHDbLtB1H8xkwn3/Ikp5evObWl4U8RVITIn5k0CN2IM4mI8dk2M8EeyKa
LfC4lRipWs0LTp+nTJ9VZ13+Kgztl57E1a6pCLRGmn8y3Ojk565/kxV8NtYEoTWnMB0isq1dl8Th
ybFCod46VVqAWn14HxwLhS9vw/ztfpi0J/Uva+f46C3TdeyD9uj0Y079KMJvUgXPwwgcS91p1H5d
iua3Pd3OYiDluY0AJy4tDvhyYIHjNmBkp+7Wy62wgBl8IkEsu7hdDWqbC+bu86/0LtZQZqEeGZBU
Z4DN5kxPPI+ffCoQW2jBjxldw17nRKeNI8kgq2wTaRKVDUNtiFTf9uVUho66KmVa1e7ySHPJOyuY
vSMPSuG4BwYKXoH9CHph+mfwJQv1WaBkBq4qjfnDiWP6nKLZV2m8qe0hPVtJpl/iwgTdlLJ3xMMC
CYXvO8U7P6OAx1ySoouVKcXAtm0sd1eo/ayP87tP323pe7CtUfkaN5ZqHA1/ggwyS+SeXWuMw9oY
d046fPNl96EOxyAtnh1zdFFaMb0vkzrdWKn+vFgUX/rS3QZKRxAwA2TVoe8WfSQDNGgvk9robZId
FlO8ZK7z4OY5Vw8F2rVN45CpK48uio2FX3zbdgLXICdbRQENKc5rohYUWp09YT28Y76zM2TyAU8J
TYm2vEcvZqdvacMdg6nMmCKUFd1xTPCRRtwMIiqjHqdj2fvf4TTftTbso8juyEUshm/VhNiDxkhw
YS0VXHrsvJ+3Yn+Jt5rCzq1POATGEv+YAwecfxldMFy+NnpcjBffXf56bFEz5cLSTl+voLxxNjHm
nGpJ5SsW/qvdyGDLbIBAkB8ka3c7K22o0FbwAazuVZYl/SZ1XmVNtBtqYjYtt9DJCRKHZe5pMdnp
C0QElpZo3hVjlwrUnFKAtN4levDdlBNd47dv5pDUR7Oaz4vhoT6t8EJkMnrUtDi7VI1NWJrVIQry
65AwWutgs+eGPgaCOMSwOUgOxZcl7iMzQ2oemwjooiLdmjgsBrfPz8XQUOSNXaA+i+Fa21ntCGMZ
x4sHgkNb+NMTiOebdMDpGaRbW7ojvqZ0uji+7MMMUYg/lecmIQQv5poEosZGadE2yL4QSWgMkA3u
htz60aLf2TfQm8oBPysafmdDvhz1yWghosKIMjw9NkJw/vGXZnAKHcGA1ZjkR6uClOfhOdaq8zqy
o9fqQsnHMTOCEV0doj2MKfwktaCxjgQ5z3fTMEyhGxeorSMa32jyOsqGxR8ja6y9C7iUKG5ibPCh
txR3EPG1BYfzenX28lTfYjz5gLB6kOhCLlGutxeisKy95jLgz1zZdTxctt1pu9ZipaaDZaGe623H
KkY2nIiTLTuXDFqDESg4GoTcG7FuM20FgDnXo4eoG6b8sBiC+R8Vgw4t4obPdmloY29wBP6OGc6N
rHtqTUaWgVrsrtYhAwfxj86lXA7jDKDKmB9lp5+A+08XmpdAnLSYm+v9TDJLMQKOBSctzpJkhlpQ
HseMCz9WDV4Gc7lw1qEIzvqP3EN/ywfjshVpJVGU4mfRZwe7YeAdjWSBLsnvUfT5kzToruB9wrYK
xHmLTmMngfhcHMQkF9Mx/F1s1/BVQFKndXqahnZvt9SoXIF8epnZ6VbA2Y6KQtxqLeECWspPQpGJ
sK5sIt1vcWxS6WjZ+j5VMJFqG0NNqsx5DpHqOzfdwJmMH/fnkA/avopkTVbOzMnRddNl/f6TAdeU
TFAisn1BeD3/SeTJdeqZp1SeJnemPj2ycjvKieGndcZrRXZ3YkEM0l1Mu7W/zBfk+sVmQHp0I2Pv
WeiUJgwvOYxj1SgN8sGO3eHoCvdWCzixq56fctTqp2lgWJ7NLtl1XrDheKB3T02TlliXbqMFpa1v
2WdWJ/cZYvuNLiCoonTb5tRW0R41/Y5lEpLJMXr1FyYvA9VTO8geweAvx6gG7+t3+I60fVHpznaZ
nUtmT2jFc6pXNj40Fc40LlGY06FvRVtvBQAFckTgs7FGCmpkfo4acPoURwBhhse2yR6SXqCZAlSB
tDW9zRcnPlHHQEff2Cj/YkWzq3+podFxf5icGVRLkFUv3W1m1weNQ4OStTnuTjKKvpnVRHovrMo8
MQkoGRll9gj7ueTAxiB0RsMaoivCg4BxHWTfvZIF8qgxIbdqmGyUfLYebsFtSiltS6NuWxm1u028
keACgeefTNaw7CgqOFSkwhx03DSNd3MPRVhr3V1HTAYNFRNzvH8mhdy8cdVubCqdAch6H+oERL3q
+nV0PIZAPOpIK45G2qS3EDesPUfXr6JO3/R4dnY14tYRGB103iR0B+97TWmGM3u5mFkJujZ6XSIa
8ho7ziRQrruZouWcjgTcJyqukQ7DjUMY4lJ55dn08aC1lHSABC6/bKuNWPyM8x5sw5/1qJ1HPdoF
fdze6Lz5pZuboodgEmPJ56qSqFN2jDx6CGqz3iWXRO4r5jPAJXlsMBiIUzP5RsBvdKmYUe0XidzO
sDT/PAMXP+cea04PRLq6xNM4NaBSMbn4vOyrMfFz/r+Oe58316emRB4znVSb9f8Vac4a4XNsVH8H
LCr9kyDvLUqZXBbW0bRdCgj1KSR2z9Cmc5RyGkjiCdIhd7ubppugYARBgWLoPypl65L8b499rdXX
ctfXs38r4Py3r1uf+Fr2f/2Bvz329ee/Psb/+2P/23dbX/dVwPv6VH977H/+BOt/+293xOQix5Um
Brh4wKpXK2APl7qd1ugvfUNNsXChN2WEmDtZerUarQ7XrLtG1VgIkvqOvJaZJl2ZefhwKusxXZz5
VqO29kSm7b1WJcv3WLrmrqPGcuwWCD6FhvNwAaVbTd8nPx4o8MOATGrCjn0ytSAERbeZNRSPY5vd
Zm3FNJW4X7rCrvfdzYkiHxzDOqcObTbqiKfEnUf6JJIoEpDbwAIrLpDVYuyRFm8S9Z8onG2E1RSv
aWkUYW9q9nbqI/c7KseXVK+rR8Cm0a2lgxhaH5fzGNz0IBmOlh08BYFkydHUXsiM68bGuf89Fm17
TImZ2dXaYzGhJ9YIxAxAO1Bq8F4yu2Kca4Yes4jrv7mrRkfU8uLDvn2JwNjqglE9a+u3HhcY2kvA
2WaiU1TptDdCczYG6REvpjm1jPZahTeTx2e+7EYKI710Szm/+NSzMctrbySxcC12kR8JzigVEk6K
Vul/m1K0zkGdj9fRQQgZFFPzCPnscUmDZAc7CgAyoh+wuorBPSgAr2e+TiJANYgrBaZfh4vUsZ8Z
iqFrDE1zydDedZmRPxZkRahvphdxRX6Xjd9U3V00Epiz+WGG0gJFVz/Aojx1Tjpf29l7cvppl5n0
S5pEMJW3EB1ZJgQSjNII5gmV3wVE1Cf9qH1DFPWIUV6QZjE392bt/8osx3ybUzRcjfSjg6YCL5Ox
DumZWU9jF7lXNAuozMtlocIM/aIafvcdO6xybRK4ghljYdOkew1Ep6bTZ5Ndc9SKAkUskT0TIlgk
VpBuNeEy+A3ie5GbHnU7fd71pndPzwqojCne0qBgkCrooDDFOPARfyCJYzo2pPLNQliZeG6FDTHv
nvzAOdV9tezdjLwx8MEB4nO6vcIbHTLFevNURTnYLlFR7CiPcypY3VkFdqZCEHVWzQg07DJ4S0cP
VGiC1K1sbf3V8x7WfW3SCj3lCwAcL+18/KQMfgNtrutAaDiCt+48OxmQ4Q7C5aS7zH0o9e/qRHzX
a+ruZZSHK5DAmukKT7aWXGcAECc1Mm06z/1Ng/yQMrMMx0rz3iQ6m9F+07oUsp5NGW59dPYFTDqH
nBTRdnhMdMAAKXJ6EF9vBj6cs25N0GjV3cVt8+3kTNPBEs3R96jm+YG2rerGf0bqLu4cB1uuqx4f
/arfc8Bkh04DXokRRWWuDO9TXYr7JgncJ6eBfcOv/LYU0jxNHR1wpZs4Ba45bp3CgS9G7Qr4F6dD
sxTuay16Cil6iV+1nO6M1P1I9QqDBshlOepqSUSPjfLaq+7xjdKsNMiG4G42Ps96O7yYNuvqnHXU
NogZSplO6Te617qXRjgl6VNGvOP0TpHXkofspHZ2antruKfE/wRGLGYhnhjXJXbEazf8tj00lDPJ
kpegl9Wdllp/1jfDHkT8l2rutwsXBV1o9is1CK7Og21erHmyX7P0xU6i9gVPgzyTFIanlclnCs7j
tcVYcijoV+1HBWiqCmS8rttYF1xp1muMihSKfSMG+eyLKb9rbP9PLxfjVaBiPBgO/qv1bplUxI1D
ABLYZDDc1/prhsyhmSZY1mMXX4qotkge03/5svFfUdIsB90D1KlcW50uvNdYiRFFMca3LlfsV33Y
OTKSr0uZR7eub4KnTgjHYHHjn9OY8q6Tme5+3QGpWeNKAa19bQhWfjEH7NYTfS7P1rZkAaFTzxU+
ztCONdbQEGNbGzZjmoKyNV/KZLJARVJUAi5phUOCKFULRLyt7EYnUL4NMOZWE9qEBheHx7yQODGa
IZPSJ+A0iw5mVOxTxHDMBHOPGtjn7fX59fXrrf/q7qz+2t9eIjXqrp9//G//b331vz0tY/acaxSH
qFYNcZ1GyXqroyLHpYzN8K9b8PUSsofUfZi6DS2LzKE2rg/3mvoakSEBWMQ178x6FTc7rV1W+TSb
1AatOd9U3VofC2oC20qTwchV7cyGek6IusLbarBnsTPSCIo0vQnhs0VHC697rBvM4rmCo2lXG4o/
f90SU/bWWAtR4upxt+V7dKrr400KTGVQsRux34V+QOxczCQVkyR3c3qUELbNOvy6K9pMhuO9W7nE
WfkeVlPPDHWo4oD6avvOB7W8N8dkhr8iaLENLOfdeJlDq0S0709Bfwii6ILWUVEP2mqXqveAj8DI
08bv6zt+ve3X3fXjsRovaJKf1s/f2IRDMEgSQb7ebGry5VniSFzMSR06qvv1tVkfawdY491CZLKV
yhyx4ckffPvktBPdwPWDjCasOq0Xx68v3MOQ9/EPHcy1qaY2JCxKFXtICF8MDx3KHB3OANjVAVvd
cVbNQ1f1O9dbueoT6pSDuPhTS5/XRtiQ3IohQBKiNA7rZpYuncUUyRLLXILUSafwN0RPOTfTqPgi
TgdHum9xnmK4CWfHkeF662ujCbyGjL0vABXI9FNHGiGJsHJiZngbgzCObcxq/0bWXbnRG87UoRWq
/cym+9etMvC0E1abiJEjU3wXGSZ9j6Vp7hMuZN1CQrT60/gZOQ+/3qU3aHFacfZzPYjXTbEEGrUz
dVCvG9/HioBW+oT2mT2kjmlSUDHtVjhSJq+f/jqoSZr/FS3DfeXIns7hzHFOzf+vjZaU5amB5J/E
qi1YFX3oLFH3ecvTbLqEbnKBMqSffIe0FqLWdJflpdA+XOg/UCs1A2kAORyGts07Mz21lHlpT3ef
f4dQ1r9urY9R90cBuD74t9f46q2nitquwXC9DaC4QENgM5PB9Xlrveu3AsbQxEq8TGmQGy1N4dK0
+79urY8BJj7ots+om7XG7vMy0071KUj/QOknm7mVnhvSdXYRj9DRGVvzCFGxbqa9jTcitHWzC6tc
HBcl6orchpnj3LyCQRpunEBU2FTSYD8H8n52ief82tQBzmHIMbQCg944y4iOSdCWO8PJ4vNkmvHZ
WtqH0ohtlIJtBYmYaIS01IythMDdDed1U1UmuWB8krdpLH0CBTX33CKSOS+A2j5vrXdRtuk7X306
q2you2jp2VCvELnnnWO1WW+tT1oixzqjm4dWRakaBHZSKTPQ78c7CVJxyh9K6zc+3PpQLLr1wJz6
XnTxB9ZVOMo69N4xSMejpohLi0ygspcd6HahR0chWrpwA5y4eQ5mPsrHNFjGhc6KfxJD7xyyIdbu
bWrnnCkbu2UOO1WptrObh6DQ4veY1N7tODfjmaVY87A4JuV9Y6Qpifz1CAMk2ZSDyIiR8Mm1lbaP
XemM7ak5euh+tpOYmieb+JtCN8SFQtyARM00tx2lqDuC4nw4eZO/X++um9npr0uXaajd0KpgCWyO
+EiHu3Vj4Hi+IiFFRc0QutiMNXaugzaRJUpd8m70ZE63U2BSkWB2U2xcw6u3QV9+6+dkPPpRcWdR
0j+6xgB5cKzmiRL2VO2SOsguWvXPTW3L/GJo7S9E2BRQ1eN4d9A/VdDX//VSyjHASWOZIaWq24um
Kq7rLfw2/aGhpF6oJpLdTk9IkseDwxIP0SGb/0vZmS23jXTZ+lU6+h5/I5EYT5zuC84UxUGz7RuE
LFuY5ymBpz8f6Dpdtqqi3F1RwRApy6aIIXfuvda3XEjUB6moYxxstEuIB/Y6w2W7QNOI/cJtOwhN
eYUbYwQr/ONFHxXSwSA1Ze5ZpnP3kp4vdHZGakvNijYaQFm4Q0wUM+eMDTnYV95MKmo+e0SQEZgl
boy5qeI0hnswQ50+V0QftMOsA1ax3o89min6gBG8iY3paym2PyHCW0z24W3Uim9NK1ySZFFBzZOL
HqD9OhRYpzFcgFYrgi9FUn226k6Sqjw/zN6WjGkHim1ypiKiMFbtqDwMVvR95lX3NmijO0Utrrsp
K2biqR8PXb6xhBPf2B29NYn0fsHeDRDj5G5ogmJlNQq5zLpOuxHmQMap7d6UxKH+eNBbQvCWKVAf
2vzOzNZoP6Oj4/OlgX7D9Jg6bf7KLYxbvTfD7bWwMGsTqS9dqdW1xNAI1735s+K4voZDF3yxbOHX
zEWFVjU/lx3Xp7FRdGsvsd7yq6TkWnL8+NKpwQ5NSYKChGXc60x/Wl6XdSaxqInCSzm/fl2/g4Tl
/Lp+X7+6PoSmsbSSetqxEqNgxVPxuba4xXq5+3j9a8y5xFGivTidpTZh0kWCyDb+ogxq1MLkSqFZ
KzATUxUjlZlX9X6ql6Kfsr1EYruioYlcogyjxaQsRtEpmldR1skSjSXj7QR+rKgVzBuRZQu7+KJy
lDSB03wfvUjd4NdXLFp8lbcD45to2iKDZkHV54X7x5cNDoidhd9tkgrPwHX5LgaRofCel14t2LiB
T1TNfy/k3lxBXpf062tD3u1Qi0FFNeOMU37+7rVuZDjzJUy7CakvpSSCMzZEvtVBeDdAmi+cVA9W
egyLDQEBC/G1rjQQ+cO5JJmUjyahcKtsZFPzw3X9MObV3WqnV4NYJhSYPIj5E7l+M6nsZOWHQN3x
V6ttIkPo/0h7+vkhymf5z7XqoYKx95G9u9Y7+lwHEevY3Fy/ur52fSrSelVq5bAzfDsE7dG3901Y
t5u8bluG/IahM2znS+lApO0VIDrBnCoL5xVwfj2VLOXXr66vVRmEBodag1OVb1wfmpalu5ofrk/J
UKBBDYN5UbVM+damSlskfc4KRRLxuEF1vpYvfxbmoHuNJEpIADDucw94XNiF5UWU+mlkmkIXwMCN
w+4uCOL+ZE/y0+ApopxhXCTQFE6N5t53DN2XZteQ2GloHhV+Toq3b3g5AQzjY+mSWSel/1kYNI1j
7jwDo7I9fmhGZQGxfsAn0uP1QXjZrWNWcH7dXK2joJKXsqxp/LHlgEnHJmoW0V2/0j3+OYjxBnPC
xjwNFdott0EHgnMmZvAARl2anxxHcs3KqN+5VRbCPpIvBACmu6abituYkNqO/eWLi1qjm7z14A+3
flwVmyGp3ZsEYelCmr1a9mTDMS8fdxqibepYyznBxyVyuaZ0dsUwmy7fc3vY9RHdZ/TU4cWI0fOi
XPFuEhbLxSD8tU76GZHBYufGVbYVugCX1hFf3g9tcl+YyVOScotFEGas+3R8EC7J0y0cCqJsZefe
1lryx4Mhsy+mXawDxm5A/QaakPpEr70b7xJWmQZh9Uvnd9zAcsZaXm481kBdP+GwxLtre/VSmQPQ
QJz+PXGe/ghzfegfVOO9jmHc3V6fJaRsbduMWZsbwNVJJucToSIR+H7HvJFV6nwCEiCGO8MbbCAt
xcKKI259pdB3xnBxGwd5cDp7Dn3tOS87rO+a79xen2JG2Bqx59xzosWPcQZJRA7as9lMK0/TMK66
prGtjDbfRt2o7lqPQVDflju8x8GSIJxwGZiue8xyIe6SUPuqhdaXQM/ah7SC5R8nTv9kWbijKXyc
Y9rZHny+e8rN8vzD2pXpDOoLu1RH/p67Cc8RW7kIdv3k4SNNLbQKo9jFQDQPIMuT2zFvT20Y3adz
rZ2QX0DIC9Q8EiKIE0ln2koZjV9iHVJ2MU7PScIIyxpU9Uwm/S3pVNkdFrHqOSD6eoKU9KjcaA+a
Htt2Seo1oWk+kt/WuAgiRy5G18a346gfC+2xFiYdazuN15ZQ4iZKEpwhJWSCMX1kSZRPPVosqiNb
BwVN56+0c9Brk+fCOpPdJoHQoOz8uVJjupn6znvmvVpGLS7j4O6tqtaO1wefJKlFrJibAWVdjkTZ
nQfLg1xeuT5C1g53Bvzjdctd+L4PwntU2P5qUrW7xHNjnkxCUFyaR/uq78cVckn1Kcgd5ptl1q78
sicvR+/rO4aJbILIbma2ljX9fdIDgGOuV5xw0wx7BZkLBEIoux1+PefosqU5wjRNi8fArquHqYLk
qNwmO1halTEdRZGelcWmEPj9PeMmiqfsjS04MutMz0/N4Nq3ytf7VWu0w2OUhA8u/M/CMWlKeyp4
CoT12Hv6eLo+YwlFuURI+eH6tM2ISCPQxV9JDOw03Et0bK1/awiTxv4Ic1tSSxMeuu17C++KPMWG
Udz/OL0m3EugEcje0yvXOgzt1FLd3/V2GixLXBhHNV4SWoXH1PSCHw9QS77biYnHO37FIEFeWySi
vV/WJASkabxPHdiFIYrHXOAgF03wQlzwvS9b/ckc7Qc3isnTtBvtYNIHI1E7wIgByq4eh3wl9W5c
SqRYgMM9VhSonwMbj/E593lj/egiux/UCd4Qo3oCjT8NTiRW5JVq6NKpau05VaPTNazD5VZPNO/B
gYPVhq16MhpGIhbGDirlpyIP1FMPP97pskc9PpdZb+z58zEYKYxrXT5GZxiF+TLzyeNIXe3u+hCT
+KDTkOtG62KNYnhyEtCrXTPc2w1oMJHnO8Yj3d31e1kibptu6A5aPh4AmUbnYPTDs4EZe11Brlxe
nwbW9Mc3Mi002dvrx+vrdILxe3QYzkgEzo7Xh5pkz1nINV8t9dzQFriVKOZ92FrUX3Z2r+on9Bzt
gzk/tBPrDZmFWKwGp3koWmUhbeg/XZ/RxjPWo0LCSYAUwZme3fk3sW/bOcaJKtm7TN87U/JaM+K6
SdTRGXGLr8x5+A3aZ7ol+41j6O2cIBkOmpwUO4j5yyJrh8P1K92x+4MYjHeZo+IJYYGUdH5KRHFT
7OybwvzxjDlGebi+HloqWiW2Dscx7hBBjG4zHg3K0qOq5XMah+2O/dR4DAr1rW0lyEmUGxc7agn1
IPVofX06ZdF4AWduEOcQvVxfSoWd+wu8Tzs7ht1P65Wn1x9T/fDHjxk2gecCj/sm1UlxbMcoxC3U
tg+GDkUzxeXqGzy7vmTOfkgHseTh+prgEtxzBgXL63evr6EWpZby+8s0hu3DZFAhhHlLh2H+S3ra
WJfEMAFt8c0+Cp6DkBImMkM0YmzRM8s96tCtHxrAyqvG0bTNFEhz73Xx7HFp9IOsaFld/0hRG+5D
ywR9cvvh7voSOCGDBc8vdl5YuQ9GimYV7ALtaRdqU+wdmTxUaAxy5JJajAIQQMrKFOmwxz7YM4Bn
ptwrudD7aFx6SUIYUKrBo8PBtAkj+CWBwpiWG46zZ6BvPM3geVzW00bq4IQKYbsnJx7cE3t+ttRF
1q+NDNth4OSHwjeDG+XI8OSXq7DGogQLAa79tCaytNvhm5Dsv3KVGetSjt8cv6i4dhJ63zfRex/3
i0qyjn0iooVeZ1ylIJ7y59iRdwCxPpHmDd+uRwLfYqnp0u8xRfrSmqZ7L3Ua4qfie1yAZjoeqAU1
3C3JzTRYz6Q4QHPWEBgONdLFkc+yCKdH20hPvY9y1c/QEkkNwZSj18i9TICXwX0WT29IFK1lJCpj
1UE/dp6HihjYFCXglM5IHPOblRmbMkP7rndd9JCU5rKZ8FHknJxT7rxZUwgGzwVOErjqDS6it0OV
0kANLLbuYPVnOWGVHVqMohGTWB8NIVKxwzgIgJHCLlZtqb65FJ2zytLflCaWUI3aZuEMaYcNMdm4
EflQ2uzD09ivc9ftDsIH1JfXBVxc0AxNVp6IIJqpypnaEkwWLUr3m8jJh09NSSJRP90lBn5mYLlr
JQnpiW1izvXuReY0RzKSRBFkbSw73GsNAUxJD3wkmIYjs7W3kdz3HJLPLtAIYnBTOMKWRzQ4BL4o
pIk97eji+YjqzKdBlqjIK2OtFcNbGBsPvdYbK4DQjJWIMFqlOYPz0WVuUyAtjyxsIxXCXv/F6i2I
tCVM5wm9C04dWesTWSP5V62Nyj3KpmJlY8ru+LC3XaK9DYcwIOiUHcY2s9Te9IZ6Y8+4syaWFlC1
WXOB9aId30kW2c+TNzFk1Rk126uCI7HWhHib4MDdgkG6GC0hjcg04Pm01rnwsevRla/Zz5lgnTUH
QrwBZG9Cs1fiyw7G5j3qgeLJoAi3fm4dkoxAJjXF3B6ZNhDPt7FtXJGR7pTryjDO1tBkS2w4OV6Z
x4i00u3QVa8qcmizWTZgIEQoiV84py4DTWjPwM7AvFcuO2UVhucsb58Hp4uOeB7Ng3Kgi1tlheS4
BxFQxncoWtBbnnt+1W2RgmQK3G3vCtxgnA1XM0gPOHTMpcd+H7hWKrfEmh9x5RBI1sQUHqX7CLcJ
TDXKo11nNXelrZP/A5G6NSAQx4RvDbSwY/00yHSrQE5xFKEJGfpXv2L7GOuiWMXFcB8P1dEmjJBk
Obe/0Rpn5fcYhfOC68QxcWpXaJI4/gaolQFF6IqJ5imtg08Z6IC9VJQEnekdtFSFtIZ6GpZNtS0s
kFTSWYeWzNbRFHPZ5fwGytgQu4GA3E1ecP02Gw+oS6fnO6nCc65LbU2eJLcQd+mrNHhIXPUE8XF2
YVN+g15umNV2lo0nB1odgMwBv1MDCASz+RZP8W6wCNgTCjNUpSFh5gYJsve9L0t5F5gG2Pgyzbet
xcBEtM+uM0JTw/24INqHpHYKXKfWAuYGI9wahqZV8DnKBxyqLU1lPK31Aqc4AofWRShFe4pYRHLC
yqU5PboJBGpOfYqPRT6K72XqfAkK901D2EbvJX6qB6yHDRYN2K7reoLIqLjk8aR9yjMCb+sIR47e
j4eit/E6Gyi552iaqdblyqpJB5fFfSq98UEl4tCgXzROQsvFsqdypVcIut07FZnWUJ3oxSXto1eq
9N6Fuen70cHkSNFGHZgi9tySTCZU/IPnMQM6KxIKKIeonW9UaCHwaAXh0Ab/2rtVsqxZXtdpjQQM
IMdKNt59FbafM4zut7AAXovGOhutfJ804oeUlt+Vbv3mU08OOp0OFHOl3aq1PRJI6cbTi2Pzvth+
hZkmV4aWpacY27YXadG26lxvMUX6Pp7kJRPWuutksjYKG+dU6xFMPh0d9rBWrxMoHfnfppb7l6ut
eq1mkD+pTT7ERzkWm6Ayt5XVoJozV5HrElluJ/elcp5cyTBmtPeZoL6sG2DZHM39gKSLyXDDgmgf
jSJ5JQkpBNEef3WIltRD68XNIH56hvmlrvNHSJybfEzNszkV8y4o2CK3QO4Jo93MTRLKbPQ6gbFu
hPWSU1SNfXELnPVs0ceeKuCzZmMgnm7SczptUoO1rbS7eFl1Drg0WxDF5mdq5WWtWKSaA5KWbXvK
Wd7rujbL1DZBlHF1BzWKkJiurxGld3V8m+mCs9yVS5sIo7WnMfOLVyLuuOaNA/ndUKwHTmgvY3Q4
0cijY45uMXYOeTKgVTKAZ5UvVqG4NY/mSy0ZBSAMfPfwBODNQqjaRPQJOBbp1BfrMLCfjeF2cOpt
moKvY+tYI/tBI2Cjj27bmulPCmV0cPRiF3bQkopYLIPaGZYy3EUqepSOgXsGibiv9Y+eqok6cEyu
auGcDN3Hg0Nvjop7qcfdNvccuSKRbKS777Wofifv9rkS6jIhzWXTUqQr3cjKxaSPLh5uyCRNxS29
QXS4oi0ErRW/NX2gjTcGYBID9j6Jmy0DD5ZhqoK3pMcLiSyDRUze02cjl3AAru+YISDy4QHRJZq/
tLIQY09fyRt7hGoYobveR0PQPwb1Q2S40dIro9ukYC3yiA+nEtEmEPIiQdreVXQdk+FbbH01q/7s
zHnP9JkIYpywcDQ1qzqqo26wLMzmoP8iPpylppuHokJa6w7ynUEj9HNw/ltlElMbF+U7LVmAvxBL
owJtP/yCKfgmvPFkTQaGHBMtRaKR7ESD96Ik2gQNgl/UID/waiokcAAbiZaGYsTc0JoFRdL1NqEf
XC4BYVdjCzVMT2mYs+FcSDyQmaRmy70lqoqd0kD9d+6BLfi0hqFxqL0VYhfauGE1L0hxA7TdsL9p
abZLxQyK1bmVCXv83kaCs8K3+plTsnSb+it8TnGrMkbTxC0wDHWTQ4zefa052F7yJCCcArOs7iXk
L2Y1npqY8yCX+bNvRl/0kNuWS0fNp2O5TBG91vjDVu5Uvo2ovjAmnnWkaQs3DS/mpJ4yWz6bQJvT
PLMWTeu9SyP8MiW858AlE4MkzZbJBEjeOeBYeKXkgOTPo8UNrQmzY47vAYt0dBr6gditzrwpLOMc
lE637/ErrQnw/cZyf2kq/1sUeGJZF/h79abVlmFBUyCw52E46piFmxvu0vJfjZCdXYOHZpm4/bSe
AQ7SM0AAT/FdJcVW80a5pBK6qxKLqATEy5UAb4tvkkQmieqiTuSztOOvtU3q3Ej7kVlwFKAIzOKo
vWtr7rWqN2cTBiuiBW8/66TaGPwYjV8Cr/QuXACZDcnicFdDUX2vq/xASMUbSibBnDBehYlXbbyI
srbQqpGlvN26bTSgBGp36AvrZecTvOtqUC0qpMLbLIuYPBLUV4/hK7TWBtLyKuu4xOisT8eg5Z8O
yvw80BfcWqJ4QUy08vVqkxXdqq3NHRYwRlYpGoMkP3dV79xWtrypyi5Y5qnAPijAryZgwEBkc9aY
4WfGG6RiITo2Yv12jBJ1rqxxpUb/8zAuQrKVZ1X6shaA65RN0zBGuRP3XwpiNuy+Qy2Z62xWhLrT
QEzmI1EVAw6iimKpKbgO8oB1JyPqz+ptdchbf6Ni48m1BL8IajV2RnDpuHRuzISNKLlgW1uzm7Vv
Ajkzk/sMYNMnGdA97OUWVRihFlT8y8wmlaboMcQWlNgLY4dJKaOqK/OZinYcOphpcsKewd7iSRG2
dhM536saE4QTk/cAFIh8oojoaeY17gIABOnJjhsfSVkjNJkMVqG5d1VExrXR5e9uR9bONLz6zvCY
TsGLLuDC9K180zzVwsHJpwvKAZJgTQ1Ho41OpyPkZ80ZkfMmkwjmav4YQSLvHWR6jW+t0iR4mRz7
1hv0AZ5DS1AhW7wYu0ZSYytwq3Ng01ep1VGF7z4mggd9Pi9LLy02Yq58FFwGa9Kzk7Cqz4zPoRxP
tb9gE6jMyH7mEyW0pxX7IEeBNo159jTFIa6FyD91Sj/2ubnCU7b1J+sZgOEuxBSwUAy6ijJiFOnF
FYHrCxFF47FsxnPujRt36JolBV61QiQLt5nacaQnZatZmk7MdqYTqO07T10ZJ3t29SUtGsti4GMf
PF1+CZFslHNHPaF8IkwvPkR186X33SX4cFgJ8oBbs+kRB+ryXoJpWpXQejU9szedTpPUSmO040Bz
CmQURCJ2SD0j7PGMnjqFTQtyPKiNuZDEm5an9pZhA7cuy1lEie8zNMGpYRRTuw71cpkG/D2V5VJS
pTeV6RbLGIL5rEyMkre082CLs6XcemEzrc2hN1e6i8y/jwg1VYUZrpv0MWaJQmFg5cu4Ce+MLNLX
cQC7ymvuBVC99YDogaGZ460IcwMO4qGDGN29JEmCc17sNfbkma/ezQL9HhXUxhncr7oynR0UlXhb
JOdAK7KlTWRmO6QmLhRu3XUzfoJovlY1eoXry5F6oxUCYjRMoD+mw2vQ5Noyhi0K+sskmcLgigHq
TdtuIjOjvGF1H3BZ5F9RKJVsGaGlRu64yZUyd2yY3zp/BZuo3SZGa6ymkONA8RgtcvLplpZrbSnH
iq2ue9vY9T87ZJtCIEgfhsk+jsPcVCUuPuwlUxUmUyQDtsuUQR85y7qPJozlUEurYO0pFkNPI0s8
L/zTFPly43KD2yNtxtoAHpEim+2Cx621H3ocWrqD/z3NjaNrfgl1RYwrCKSkaTyG/PbaHC3aVrrN
GXbsgLVcVASRPRRYxKwyvimKqsdXi+/XYTuBtuMrltv2fgSTVfKOet8sH1IvBAirMShpKvjZona/
lqEaMe1yz/LEwhqks2mG2Fxxk2O5HoaVo2yxmWpXO5cJ/URpT8swio2d0TVkTI/1HYygZR+gFVVZ
cOl1M1/pUh4hB+8LNcRcx+4x8IWLoJcC0J/n7UbaEdHh5aTB2BWpY0a71nqg/w4zsGCSYFaql17Y
jxCwhhdE3scmnzZZYqsXdHjdYQC6zJYMI61nfL0y7f7jTf2fP1F/zRUF+FaUYx0FYfvh6X89Fhn/
/9/5Z/77z/z6E/91jN7qoine23/8U9vvxek1+958/EO//M3863+8u9Vr+/rLk/WVvXjXfa/J9Gu6
tP3/CMP5T/5Pv/lv3/9HBEdpXj+oH5/T/Pf/8XPzL/Cf//4wJ/f926Gov7/+HBEo5p/6gXAUUv+X
B1fGJibGJWrb5DvD96b9z38XhvkvW7dMUrB0II6e/ifAUbr/svm2xBtBdINpeAQL/hESKOW/DF2H
K+hYYAWBLnr/m5BA+SuoEJkDb83j3ZmOpPFAXuGvoEIrEYgt8ZVe1AyVBXfLXNd3prUq6Ohi6t0F
RXM0crTEDV0kwMAQirB6G+lsM+xb3G8xvCsF9iIZVITAs2QVaM9Mv9wI1+GZ3yq6qVsNC13K91sV
vGsQXI4hXj1Zq/vML+1d4UXJOnQYYYSMTbC+uWWf3DCP9j28d9gT1E7zpuwYytNPB+tvSI3ib359
JGGmibdMtx1dzHzLnxISkWvYjkdy6kU3knzfiRp5V6AjNkdjtBmPRQ88UEyaiUkxEgBH6kWRKzqd
lPifGRiT1WagetPPwcAOVC/tDL8HdK/fvEtOhJ9okvNBEp5jcIT4n9PF+HCQ2qoIWwqZ9JIUET2o
DA4RmmZngWEnBngVPVkFxW0ajBqdGQKovCzeJP34Pumhtg6HaYZA1buwzomIJwnr5p/fnkli5Ye3
x4ljeILPcP5iPsN//hDDSDVVYDTFRc17qNRij+uo4SuqNwFXoAhuXYZeKyzRtwUfDglW/cHD7H5T
TjQOyO1kxlkFRwtH0Wk0imhL/HAfF83tVJbBY6noJA35d/Q5PVtY9W6n8xZfJy2GUy/ber17U8de
ddD8NSX6V7NtmELAdjnkRVLe15Zi6xaR8kbwEmIGy1F3dReopT06FRLKHp+pFxChO1nMERNCmBgU
Ek4v3fd//pTEHLb5Jyp1PojwqAQWRN028dh4H061zJfN2JV5egHmLU6OH746TV9sDBg9u16OoO+M
HNdFzbaPRUuuACsXzx4ZdxuZpPlGecF66KjQbOLhT0NUscp37FZpNt0HKo53//x2jfntfHy7rkNo
qMl9yzG9OVv0pyuj0QFlOF6TX4qMiRVXDkBuG849DfBpHKNt5tNR0ZkzZGMjD7T6ofc/Zon/LlJR
7Dr3aSg190W16WFyuLvEQbq27YG4s/kztnvvBWZdvP7nN21yW/z1TSNaN3XbchwHSKJ+PVN/etPM
57wS3XN0Qb7/oqFeWJJE6t410vxe21XwmIEETyckfAle53u9s+PHtqwfZZ3mJ4AHny2Nsv36Iy4v
rYE+I4kg/GNVeJVBqVE/hwA1Xue4Ezk6j2lZRtthpLM/DisRWCGJXRxbOfOcp6I4xlmw9mdgRetw
xtUTllIr9ldEDPsoxeLsERH1WutALFT2eFfREOqUi3W1BnfKxGXvqphGImaj33xO19vaLwdX0jiQ
ntQN23Ud2/1wxeIwsSLVte65KvVir1A+nNo+Xjce+8ZhDJyNED2HOB8KssWN/hSU9kuhj6gnKz6H
fz5of/NmpE11xN3DlPNF8uHCIGR2IhlkEGevHKyDaM30YiQ02JTZpIfOJ2aw8HMNiqD3MGpSXySk
dp3ScFeB4Tr85r38ZT0Ao+y4prA4i2zP/HgrQ9LcpbWWG2fH1jY1qeV7hTSYLi+yusw7OgozTiga
A3kMVsLEqNniR7a5HudQRh1m5K5OFFGsU+5v4wLOSGaqrej09Hdv9EO0L1lZHDzDlcIC6sbXH5YE
CMtaQ2uloYFCOFRAORpA/9p3ekPGFvk7lu/flPPBHWND7ActeI5sDRmo6LuNozlvv/nc/ubtzKcS
VYRBWUIx8+vdonUEynvNwpFt5Ny5PO3oa2HN3R/+ay2Yx9qlIpd9/uQYTubrPOAcJ6YzBG0AzbLV
ut+dVsZ8Dv96js9nk2nSSmAqwwL661vCNO8GWumqM7iO+7LTi1NQTTcI8dI+BGYVVlu3oePvdtFS
1vRJ8B+Vn+P5dhFrJWjQiuKELaQYreDgDAlNLMaNGtliPQqt0jFx5Mdq0WqTvsMYZ/1uzf/L/VdS
3tlkKs/VHsd6PlN/upVlXIYlC7/Omchd0ySQQGM45iTAH6zGz+DhVTR6mPMcy0TJjXTBG7T0TaL+
8Z+P7RxI/fGDNG0LnxBvwhXGx5uFQAjqFmZrnpPajm+tWawX2AZIYBJgTkmZODv0RhMTw2A6ANXY
mmGfbYrS19AVW8siM4dz0jHciocTm1CiLuKCD0+5yT7MCpAhodpr8XTSNKIKDUakOxnF5iUN5e8+
0r+uDpya0iZbG7mWwaz914+0wjCGv9Qwz05rx1sP4O8amfy3SVPc9D2VARjtdwxe6wcpH6vKrk+B
n+0dqy5X1w4KQmT6r4FlLazSF3vDDYfVbz7rv1R6Us4fM1JUQu4lG4Nf36LOJNQeRWSeeRer2gcJ
kbVeu0MYe8qTjIaQ/9Vhgr7HsQxSBs1URjsE6Q0d63L6XLPjv1OKNinAyHXdDAj0rNzbVlNR3oYB
FXlWuevrxWZGuAzNFEGJkTDwDIbfQtD/etb88pt8IKB39OjBhoXmOctscg2jG4E35Z8/rZlw//HM
tNhUcVR1Qany8czkZhbXbsBkE4VkeikYrNCtQeKWxma2SoRfb3rTZ3IUVl+HPPiUuPH366tAPEtg
YnG6DMI4W/QDyQuKBKadHtQnchghywy9txFZuY0D8kOZNbOl9unCD1axL53ydb5wUaLqpwop9cGM
63pDpblTgfeplfIi9EK7rRzch2ix7SXzut9clOJv7m4W16LOOk6to9sfbg8M/SfsyrE8m4Zsn2Ld
e4DMR75SHeEZhjy+0PVW39QOCPgmqL8Gpe8QxzLE68IbzYWBNWmWZJnn3xyRv7lXWOxyDXavNrXu
xwJMs2grQ6c3z7nj3lZDKZ/aAoSVHRvWoXTvxtI2DjKD7hW5YP2rhNwONqhMxnNGPVopF7DGiWLp
TP0ecd21YJTJ9DVlynfxmxqZFSNSUpfydO0yK0e1TQFGNtKSCFjr0NfV8KOSjx1AvWYts51L3McC
ChPyQsIRn2OXiq7NLr/5vf/mcLDBN4X0kAn9taCaLM8aLKMRZyNV9QZcuLsp9OG2rfRoK/toNiWL
rU3XZjGZ5G85MMAX5gjyUxQWJJGCEZANPzIcLGctjebs+eUEJQYm8UC7j+alcRDm5DGw9AGwMmhp
ZsTtdT2NK3tRBkNyK/Ly7fqJxbVxyBwtP9lVfGdbWrkxQ9v9TQ35d8sCDQMXVhKELe+aMfHzAjW5
jEV83GfnrHyOe5qTnqd3u9EJtRMtQo1mmpVvUKTi/inUl6hz3ya8Vbd0AZAYhfIYxc5bxJDW8YoQ
L9fwlGJgXvdThddwrj57HXNzAxdbHyusy8GmK0v3N2WUnO+nH4oE27RM6ifLcTmC8x3mp1U2Lb3J
1CphnK/7P44Wc8UKgRzaiGAdkHy3uBbBgsihpe/H9b7W7304bHvrnunEeGlr/P567YudE9nOPm+y
bKX1RbMRUtz3XUf2OhbMNUzE+JZb4qvNfBSUMNUsvb3diNx/MfZs3tIQi0BOK+Sfz8u/u03YP+JB
COcwPXu+Xn/6/TyaMoGmYsE44VNYom7RjajcjJYOtrB2766l7FyIHPRueJny5LmOO++uazCWF1l3
F1a/L2z+sg+mxL62vaRpOHzyH+5ccCukUTGLOnvOtA3iaTig2h1WWma8id6dNQDOKipHOJDzxWMB
zoXK/mVkPscwrscCQsZb4fcvY4sgQXUWIl+KvzutkNZvzg7x17sZHTZBM2/u0nnC+nB2OF3dOVIZ
E443CDdYbRPa3yXp2jqUOhpc1QbIObqL3MvWSQRFu8XueLp2EQjZQp5d4RAKpoisu4Hc4X8+tu5f
Vz/eHfYVm52yNE0agb8cWwftDInypn7OUr9bZwMxyjCpys99HzhocAkNYX2oNpbHLNivireWbtoS
tyN+SDdzbtLGP6iAwM62a8tNIXNvnSG9G2RurYEwIpzpURjFvknrJHmRmig/KwJWQa7fRgWDKUAQ
50pq2gyFDtERDQOQXdLci5EUxKJxy8/XrwIlWGGlETH6qGosVSTgBskb7rl+E2YkwLO33DmZsDdm
Uh+RuGbLH/uW0LhoAzMUjf8WcWAz3qhpUZpJd6zotmxa62ac/MeoefQ70e/0qdNx8EVLVOdqdb1q
gSAmlyiM77x+NluWWfnZndLwFtDIIxZ2Scpum64h02J2NhMaQQG+GYxE8Q4vGg4k8BNBz2RhLMQr
ozBnVRlkPumajXeFJoYbkhcZa+hh/x9h57UcN5J13SdCBFzC3JY3LEMWJUq6ySBFCh4J757+X4C+
i396JmZuFN1qtVgFJBJ5ztl7bUP6mzhyi3UNxuJ/3GZTLMvsXzcpm5vsW45BVWo5/2z/pXlXJkHb
/98mNRE5ey31g+3SfBDlr1roZI+4RXF0c2wCRTOSz67h7yLV4oc3ZFsnTouXoXS2Mg4w1Vjihy15
P7VzzaXr7LKphxPLspiJobCtgTS6s9gTBuPQ26jHRge2zCmydfT9BOVy1cLbFPlfpuWWiGXKdgVc
FTXXTLrqW0Md66J81+wG+BWFlDIvBa/lO9izW1vZNBRklh1Hc+jOwcxlTsprE0/dswbly+3Lgnac
R6C0z8Q1jTtjL7WsJ6C3pt5IoNqFMm4vyVgWRztOmR7PJS7SfX0VRlLbZINywRw5DcsB9uGAwTKp
lNzoHSxFpqofEQ24dV8PxaZy088Q/h3CQ8daT7Bh9n2CYpaAnWzdVPJreSOY+sg0f1a9VK7Qd1FU
jpvc/xCEHqYaySspoVwDYMu8ypxrTjlbCT26sHviIcuCrLxaJg8SxCkoZZh78za/B0LVW+VZ4fbv
h886HrBB4/8c/2CWJSrGjn43eddfBuF9aZ62G2Wef0sb/dQAQ8F6NCqqKppy2BaI5REO0hpXrM1h
du0M/cVxNR5VM/1EjCHudhm8uXpHdL3rGlAYKMNNH91CC5r+jqu8XfWh/pp1cCfRIpuy/d63UCiS
rv3yfE5XoBXp/I2/cTsHR6e3P1sX35uimbzF06gw7kEPdGwcTgEDxW1MlPp20vGZe/p0LIb6GNpT
9ZSR8guQQ5y9BPm/gT9vQyMoXjvZxO8N2qbtiFFrp6q4Iy/Ea98Qq5lQ4sxbazc1xhV9mxmM2W9X
BbsOR/tg5x13jOdwedb1FMckbKK1KYpk39ueviZXyd/ipbouBY+mCmIRy7TaaszPHWqBa5ma5nHI
h3fH6/Iz3KOBExX7ZzNEeyeVzyOIlH1HYsFKq8hvVrNsglRKAHHdLq1690BgCtc1QHxqJ08g3jyj
qJ9buo7QPWkPGPoF4YP7PJSdv25Sh+i5PrKJj8GQOBjibN3oL2q7UGcVhrDRTR36QdHQi2j1bqJv
kn0vkYEzR5fqaE3d1obXvm3TvtqCkByvrs7E2kHJyZS7hqYZZmvqWRt1kKbvGx964nyisibG3yKd
lYuNMbxZd8/PQhq6DdT4JPywsli8DA3JmZqCoJnVgqxTW5xFQYIinZU1g0scVGmSYIqFCsUVCrZk
WVjk7MztT1+nR+mK5lDxHkG82gg8+fqRVWqs/TKGCG+3CXgAHSu3XZ2HxgNdPq/CwobxJfXwtyn5
KEmedOvClzGhhJn+MjWI3uGSW/Q69pODfETOJ6RAdhLleVMewrgZr0WfIqqmedn5N35U94p56HOo
vWTVO9Nr6SNG9o/dlNYgtlnj89cK0RPBEUEtN5SoN8VVSL8l+4BwdGvubRJ7HZyS5kAiUrQLBueH
W4G3Qk1q7XikbjLQLstJw+bHwRi0xg06A3SAun4IJoPAQTbV2LDlXmF3iLD/7GHOIKWMdTIujJKA
neyXan9AvEX+EqSEr9DdMXWCeJKG8NJ54Ys0IXFx6ZO7uGg3Xtr98coSxqETPUEQONUxAFRYXOK8
dEy7MOYhyCq5rwtjoFlqfg/ZmtBSfw957meEQuQDOx+EqTYp+x5Vbyt3II32s9UbmYq/Xza75cCV
6cG+0KMMKXN2rbL8QpjVt6Qsi8vQO2SJDkQihEGEDJ50UR2lYkpMWTH+vafLozhNxZV0HW1fuhZk
K922n+s2f1v+W+8RwNjXXQYiGgY7lCgCmhPC21roEYX+MYjiWS9U9IB1gjwpSapHnoWkjfaWfbNi
rJbLJ81beHM5jBF/6lAjdyQXL5spGUvoctLstPwpmeRPZe71F1ei9UzQjp1ts3jTSTZ7ThL/s8SL
ekti9UUrfke7bSKOIdLXnQmlbArFdrkFeJ8/MgeAK7FAxdXH77ay5/7b0paj/oTsGUBLceWl8vSR
pWMcTFbSPJX/KkqRX3SFFkPYxVYntOLv4TAMDcxASXLPW7y0HhlLy+f1w6nYI+JiVJCRXjUv117V
9yIDZ4FR6IeY3Bpvn0ubbDJ5kY7jNz2fUSVZezEFHwLbhPNohXTAd9CtpVP+lob69yxGZTh1JO7p
0OX2cjApN8mGOdKAJLVEvysXIUWIQ+DsoU/myUgNJFa5OZ4QNJEarY+HuBl+K0XOtIV1HDtN9kEb
j6d/btnbZTOuitSWu2UpTsm7UXrVUx7a5xEztjvTfCoyISKkUMBlanJdJiCvzFXzfd1azoonlfCd
Ft0Fhk/GgYn2qNCXQp+p642ZEcxr196zBlGSY0WFeREJTjkwIhadASXFCN8cFbJeQi7lXcTqgjfy
T50J47QckmTfgUAaZ2tAqvLbgA/WhIc+b8083Pi8RV09u/wVbBvuzNV4TtIQv4qy7YvEW7bKCDw+
mVHFde1GQLei3KHGY+ytaeqAAknbFgK+Ylv7OM34q2MlCO3otQQtCwnLMBvecmkFL0mVHQl3B4iO
KwqizEsaBNYhKlmWpbfOeHvQ4K0+ZFX5F/gWTwQUA6MVEyd2Img6uOD7Sa/jo/mHNQWZIcC8pmZY
S5VsBjDs+zohS6uncjuoQhwLYqU2lsiLv/cF5Vu7C9TDIu9929A24o12LI0xuFZ+IZExTRsHVsSq
QPd2x+7Y/25GFwiHnjyRK/E8qSxc0wEeT6nicWoNiRTGO9jtxSAC5QzNjkBpkqBXtLzulSL4NZUo
r5fNyWyfc1AIT4NClzUXlyge0G1Pfps921n0vrzmoTbOTlH76jW/2QvMtWQE+rw811Q/x8DR5Wbp
Pi+PnsOo7A7KJLDHXQdA0pYpbZO/2xAvvfnfWn67kKV+EWDAaYcqTup61N+0PMRQ0g9fS6GxPHqT
GwIirgsQ1jVUHFPHqNH3v5yQasdbfhGEzxvwOnIj2yC0jw7LbhlGnXs0K/3ZLymyrNK5GkVyTPQu
vXgBSNc+9NYBTsFTz5GbdzXSCLs0tlTF7mHyEuM6lsZn6itjo/V2uIOrf4paB0BhXbGTW/gPHb8h
24ZY2a54HzXerl6oKsS50Tdku09eC011eXGVnR3sB9DjbWEla0wRMUlCnAqpAFFXrDpgU6dl8qxj
UI0MJG+DPhAdJvv4DBxu3xLvtCLYRJxTNMPECVSrgc91hJ+DCIl2jlfYh+VaGTb0r6ArynPq2+Wh
sbNvDYP/FeGCxd4JhnCriiA7Z3VnbbpsQixVGclTThskMPrhEgU/haUx5Rz9fsP2BEBCtD85T/62
B952cp4HYVE4jDITh0a7yTp8Tby6A9+Baj0p0rsRzSTfotAuQXoqsqo9mEnwNYmhONZwcraDcIgj
c3goCi9E7jrDhUkYGpnitjlaWEqGKWQXQo2frIOYYN5xPDR9b1yDpkC/K+EyO7Sy0rB76QNivODd
8lSo5sX3Do2EgF0kbxEI7I1XFpgTQaisbbt4yToHmTP2zV0OcSWQU/JRam+TkcFmYBZ97TUeikjz
KEA9hP1EOiewB09Bbz/rlhNti5pIOz3gAL0ckGhla7t6Zv3P81nOIuYWzR5V/Xx60gOUYvD1g63l
GZ8C/uohaEuINOYw4VA7OWTVP3fNo+ywFfdZ/yVZQ/uwxMGgBG93P/M/FZPBEAUAaU5IO5fSjYGX
kzDMaZh6b20UJZtOmA9OVMnaV75z4GTe7peWc2+wDGtj8nd1aq06ZgFbhJnkfnYeAQA6NCEscR4u
QDGchZ/s0wbLdgwtfRslevMyuS0oZRuPIdGnmAXjIdwnFZS6wjL9W+z535YRh2HhpPOALZyW3oMz
Rdu6ruy7jtA1tjL+7xGPR122JOrp5mNKp18ZMvm1LhRQJWiO/WWpOKboJWrjfp+EQcynM/dBkATH
Lh6/tDH8AkHgH5OBKHjYH9wBMgojTap9p02b0dXNv+MWLyZQBKhpNzcxyg0G0VOQnGtYcNjy9Z8B
7r84sN9KPtG1tYcv1wYgzhjs1HCM2dW5f7X92Ups6fpZZs5bOWTenokzohzLBuAvFDBva7wXSJ6h
3IXRNcIRD5n9S7fBZ1p6gUtPqO+G+FH5uykRzkGrAg23vPmCX5xwRTkV37ToW9jtcy+L3kLMXZte
5umjYVI0QX58WU6NNVOgVW/7T8Z8HAjI4VtP2Ik2yxUXzJ+uSUI4ZYkGdanYQyu+iya3r3r4HPlk
V2hM67cFoMIVLW1Y1lFLcn0afvieF+/zBEVP1fsMJgMDckhYku8D0n8LfaA/LmvHlSmpHKoVa1GZ
9i60bXoxEi9fqVu4U9NuF4hsWqkgeZ5SZeHS4ElocvMH59aWYwQz2sFzPzH6b510mF4mxjaubah7
xPqo7G6iJp9VJiJ5B7TRzzzc5Lh8Fbdvm01BJD1NHVZClrkRaMyc3HqUrlcu2jrUvatWDMkz0xQc
UvqdDZ2wm0rbcd6yKOhqe4sChVNDmODj9Wz6XCEgob7kmmHd7Ij4Kz5MUfk3JeRnYgt6g3Pl22f6
Q8VRTc/GDq6U5tYq9lp6rAXZPwMh6rlRz3FRLsb46FFowbsQYry21FUrMCk5F4CG53IDcbv8Mji4
Pgcv/ejJnaY1zRE7OfypeSASzDaiMR+f3O7O4FpufNsVO6NNfnaeqMmRjJt1b2PQwYljbkEZ0Ygj
vDS1JzTdOJRAOqsnu80ZbJVDdYuSK3bAzzT2kgdq+J9C9+XaHpt6z5ztUo6RcdUj/x01H85DQ/0K
RXqYnOCd9nny6vUE4xjlljyKhloAxioX8Aqy9/z3/TlDoFsDJlg1Go+YpOFVk/qnJq9NGiXGd2XX
H4rwm2eTVgbCMXntsmzc2qJnL0prGh4JmQWJLU91Nnvokq54roMEgZHufPR2zxkJXqUAuvENkQn3
C+P8szeQMd3o1cYXYXTBHYkhPE2RcwTleORrPwIT9C1QwebhZzT+d304yBs8FkJZIIhBlv+MvC0U
MOdTuOm7w/vCBoH0S9d/1FO3L6AWfTaT815J33tWjgavQZYHHRDxLuOh2k5F2NH4Sgl0nsEpqOPY
UdIfKC6TA3s92bwdiywyd8oeEtYNmugmbtpNpmXWNjFsEvQc2MHWaP99nOpa6zDFBWeBknQXjtG0
QUuUYTkLSawdnotEhJ/KwBofyl1thMmxQTdxg4k7x1j11lEXJVUN9c2rruefU0xsGDviU+Nn+zzj
itph6+KXHgho86KKTkfzNUYB30uOOt2p5r2c21GNVx8ZSpZPMkIOVfYNIoXQd08JSndE3Ol1Mq0/
ZBgVh7RhsO2BbtmEaXBzezjRUdumT27kx9gp4LfVUGk+dVg60P4Ive0q/4CzZS85yKcM7pkEZCar
5M+UFvcxFt+iUsB4yMHKZDgbJyRaJcnZmhNl29LUPrgwvCVoaawK+JXV+OESSaxxStAgao2WZ22d
SJ40KTvqZqJS6BDjgLNfGkb1tyZud7gIf7QKGzFzzx4RZfMzb6CqSzfTL7yecBKOO6EiUlgzo1oT
5kSnMp62vISDbSvx0OAo5mU1xJfRqF7sOoBaOwd4lyo9kVn+PcZPTYwzXh4CW6cAuh8hr99KM/tW
ZTb9hzYZN5a8lw3NqNaiWoEqwXzw2umztQvkx6qt3GhngVSqPcJyEYQiAOg3Pf3kdZwzcJpwxbdh
SuswwcJmufbbKNJsA04w3FSMaAVqIozSWNjGlLoJevQ6TvFZpcOveuLR7pui48JGFy20/viKsRdM
ooHUS1v6u66TJoj5rtjn4/SaD/7dVdpXRXYh4Us13iYSC7LKkOuOF9hGm1B3VUiij2Tv3mxWmt+J
x0C3eK0NprGm887aDRDB0W2NgtE4dab/ht1zT1CTtWKET3rJXLqOdbnzcGJTZXg6Sh39Ss7JarCc
L0wb3RZbM6F5oVzJFJ2W5w87YroFRyQD2QmHMuw2p3kwnFJ0MRKvKGwSMtLC8A0R6QFogrPW2Hr8
tsL6YCrk+25/xK/lH5Gg/inDKV0Xnew2WuOui3GEXlna0BLwCRcEJ87JvsyutOwiFR0pRH3ZvsO5
Hw7ZLfCOVRiiUnTJVCHlu1Eeks5g2ua9b28HmK0WThdP9a+Z5/+hSzijb384HsaUNFEOiFRxrAeT
WWJvSbJk4tntiJbKKDnpevKN26PAEY2vuN/eJxePbuZzj6FF3AIO9lSrILx0znQaXOHSH4DUkYjD
+/JR1/afxK3ew8B4BF2NN8EpN6EOJX2koRD7d5M/uVIeJt3IMl47FK34VnPyIqtw5/fih9OIajvq
JhyOogJQGiYJFtKID25zBV8CN3R55eT3UhICEwtiS0DQ7xtTk5vxByeJblcYLhGZA+RJmTyCiUii
MRx/tDYnwSLnVAaVWCOYxliF14iD6VZ4sieyzv5G5G5OmweQRF/VX2lcH5uhw4lZN3+crssPg9sR
2yItNOsEoDrqG+aiCdgnX8ptoImbXrJrRuPZy5KbSyDscSB3hcTolZ9wnh9MxOEeHHCJ4Zo1jJ0v
nPAk2XxAgwbxSWnObyOM4bmO7ju+1YuAsVYY8Z58oWzf9vle+PivVQfdtzF3CV3wVdDWG55/Ezs3
GcO4xBN9E/vD0aSA3Qam02zI/WmJrRfV2vcC9xzzrYri2oBhISPPrg9MSqHo2TtH00HS6wVtlgGI
QybCnwOP1kbaDigfLYMJ1OaH2H9oQ0/pU0PpLyt3g/SXs0J9JInl1ukU7FxMYPF99NSF4uYEyCgw
2J2drAXbdJzc+KMMzd9+CvBQm9MAaud3YIRfmEBTR6MrnwX+a5mSfkIaIBYfB2hqHEfpc1p6p9Ho
fiaWmVx7JXCvFbGBNadHJAlrz7Bb/9wKdQIg/vBbs9pHTiPvZtT0d42Zi6KzR4CaeWjqdrhOmrzE
WhJioFZsWDOXm2vRkycEzlqWsNuVbYGCClKDl7dFxHCHZc0POSEU8RN1FuGhpvYQfaO/KpPdUwEL
uUxdcHIsEiE1O0ISNabek8z7jwEf1tXQf8Lo/03OanKpx53B5OfkGl26k1kBHpV+1iHlKp8LKv/E
lY9J6elxbKFj1oDSDr1d4XIgdMWzGC64nVJoQPpoE2fCvYdeiJRl0Gl0Vz8Na5riNY9zOjsmdETH
nve8/FIMKtgAXNR3vpv7f3/PyO0v4EvitPxWJfNmE3XTOLtdxdPyi0vN/tQUME48T7q73i/BdNv+
r7hW4RPt2HENTy7aOAOTvRxCEg2jRqOKK6MVsQZM+8YRW6QK6AtVZIuDOsSYrpDJz60C4sBpcFMn
M9noPkAyda9M2/w+eQlSpZ0XqSe4vH47aP5L0IwPhILH2Suw6gJyBHPGgb2W/QngUIE3YU/zx7uY
GvyhanivKuRVRVAwlaQgG62+v2jmA6Bqvscska6Xzv8iuK7x7h0sShaNxmzSToQiWNFbxaHaytdm
aXmHPBIFEYQobLy6+TAi4hMrVew9sg0RJrrDxeZtTo/ZoH2Kl5mJZ+bn3XdvRNZtE5gHvfe5jUlB
nn8CrcaHX6BW9IQ2E5lAvoqaZVwnJJvGUBuUh+y74WRr9vXNrOqPVlTdqSMMD340OnBhXdu8P2YF
rRVbqNdFxlRI/+CQUPH3Zwy99uV6WrXVOz9cJZLdI5Te66L4QepkXXTA/CuTHsXZN/HIVM57phGM
FdvjSerm3ZbDeG6IYVotM7K8DdXFQ774V1LFKKUJRfEYUaGv+Juiv/0+4A3EAiXDL4KZfUCBPA+E
LIcM9YAgEmdP1yX1Oljs/LUJbd01JOxkk4zTcCCV3cDHXD/iZFJH/iElc8jSdhRcjOUZkLWTC7mX
YRVNv1aB01DpGg0iunnbIn/GByAHmAOamb+15sm2U0CSyas3v8zoBxjJvXVbiK8lkijHa1g3y+iv
EcUxaA2HZDr/2vuI36K8qqhNFed0p002iESgIHVE0JSsCYSmEEE0ZT9zqk53y7QGz+iPGiXbyhKW
eGhK4x1en22PoHuTMFsCqjnBOwXWx3ZkTt6HeG6ycddLR91oGp2cJvDOIEPAb8wnmZx447nnGQxe
t5HpTEbNvORaleTBmpEjdz0ePctoSUIgBppGU//IvI4TV91pSMLmRuU8sggo4c2aBKWiO7vWxZvU
zsICegL11W8og8MdSg51Cd3y1eMRcaw2fBhDvtN618bmON64opA5yKJak+NmrkmS/LLDpgITrUze
uZTHgQv8ZGozsR9CO3j+e/XCxLvBxLnrE6XYAkAUQ3Lo52+E3+Ia7jRmD7xoBBij3C1+MnsPz1pp
H3vRFmfwKuaqsXty5u3aPsgGAYBtTTv8i6BGpUP9nP7t6BYleh5dfiPL5nuvtT6zPOrhee3AeLpZ
xfA1dvrwZIJiamL5a9ltpin3ztFYIrTH7FvKWNFYcDHntQaGE9nRqa2znT/UT8zms4sONtxvguaZ
VCGUnU1484Z0i7WZ/sZALgA0hzCbfnlq/BYn3DZQ3cOpGHEYLK0Ck/P4cwNTlLPvvOEFEwl4ilbW
dbQpaHn0aIJHqgfClZIkiwYHwaHuPsvZc9U5NFZqePFY6mnn7JZR2Ogq6wxL8W2YXU5sA+JMpCmT
/7QG56Bja1/0pTASEAKCVVyeVSMuxXkS1S6UiFXK2tz1XuQdQ2pw6aK6G5CcPcIGoXXeJxeEnQGU
EJcbC2aJjBU4gimCtG3duB4P82Ttl9VJK4FwL5BEy1CqJBKEkUW9W2RoPWeD1aRyY7MsE5o93kbS
eNmTDElQ7DTE4ASxHWvqu5NZPxyjirZl41A/uZB+afMOhjf8nYS6SjF8kGUDlGjmKad8eYrsFat1
yxlierfSIl0nyG58p3T2pjtW++Vbx1mNsHNepWme98D65C9Nw1IxL5DWINoxAST6ROGYbRkZFD9d
IllJWPP3LUcW3LeIDMf2xaLaPCRxn6+HsHK32JY+Gq7iuTAnbtug1w4N6q57NajNFhEZWMZq0+rV
TeUy3C4zENapg7jLov6PmdHY2Mk0mJgcdZ2721WfS0PLnrJxHUgFgtVWMycJ3qgObWwtZi1GiY7/
qFuZRbV1d+ljrWEDhjuzCZgLzN9xjK25jfqa15XYmJUfhSBOmAtPZbVzZ/1qaI3ZTmRk8XEpGWqz
PGbbWo0IdhjOygExIjuzQKKYOiDxGPYa9KLpFg7qoJEBtOLrnEVtHBga90wSMrpFQt+wpYLWkwZx
VQagn7v00GP5QW++YoR+AjRyXD56ENEeVl047nFBqW2XRegEKoxOpgBj6ZbfeH8ZDxEwMQ/JEBQ0
SjlCjfm20/ptMbfbA0JZk86E+Gr6M3Tvr0gXOcJvpxrYRmmsLkOdyDB/abQXNrlTuvNjlx4jguSI
Oc455kXedfmxvhe/kQ/DAZm2MTqtvDthNnsyUSqscRF04GgmuaOpPYL3quQxp9GI4WTV5sUjCbyU
Sa1l0O8om2+yTm4E3mBIrL344Grq3ob6cE9t+w6lKok99Ube0x/DqulvEIP6u8uH300rkidGRAQR
8QhPVYZmJyl/w+S29z5jiHuM5vRJFIxogWJFhtyxcSVEGUXvYYnuQyuItaK9wJwjyUAezlfILmL2
r+CC1oso1cpBJxzLdem246mEs3qDPsPBa14snWnrzzWPB57O8rVq7yjvjGuan2mT1TfUbNGumnmN
7MTSVfoTXO814IQSgFIGU1+0ABWSJsL7zhTC0cgAb82O289bEfsZ8BLuEZUZwPhDGuhXLSl/OUkN
9qqu9zgYD2qwojPwGUaLE7wh6TZwB9tuH432zgXSB5Cth4+j1dMOxTS5ID2Tz9I0fruZSb4j+bzH
lLnfOkpq95CFtOO88U8MT+iuV/RfhekwxorGe1+YH72XRk9mjbAkL6X+5CQtJ41FyqKy9AWhGtGm
CpATrz1rOkzQNK7G/AsATGcVvgQ6rXgvCTHG88IIAh9Y/ywWH2RZ/ByhAK7MavJeJypbw2vjN4YY
1rYdEIcYPLKA/avyEVZDtfZ8yr6apzcOf5gzpBCiAvXy4mcsq3Q9yijduBoXqMlqxD3luMcBXRxg
TOytAkZwyhH3iF5+iyKW6ZM1HoaGn5Wh21l0EXH9O+tbdShbpiQpI4ujC5gCzdhBBLHYAOU1tq6F
TiZQDaxGVWTk5XrRhvyNfOUB2tibELU0ATVpKGCgyoGzKEpA0ve6hxHi3LNM8t/1wqP1OcGY0ezq
qnX19+VVZMouXU8B8fJGPB7yafAuSbF1fdDsyAciu2DMIetjXzTM5OczrdGIC1CqYKW6LgbP0xEf
osz33OF4C9JOndpqvIIPPNsqtf/ucQjDGHJa0acWdd6zk5P9lIZafXWk9y76/NYFwmOI+3/oU1So
53FOTFXyzhdNUETJddHWxpXmor1yOfIxacf5QLG7jSnDydp0nxu+/3pKDI5KwjnmGjqHJGtMHkFu
es0avPplIc5VWScgt2mIAMu4t8qg2SoUHrU8OTLuQzalud9YrGRSW5jbO1XMJzmOkFiumBJnNdjh
ELqbU1qPxtL0owmGTTnxNcs1be80NEi6xCj3CG5+T6VEua5OJWxs5hjl92UGG1p2SCatHe/8DLMo
wE/tOES8CktEmwSCG8maril15SKvAAVwLhEslEP4sEMBIW0CBqh8atjpBPnxzdI7nXQB9Azk1XC2
VtXRGYn1mffo5TDtq/gJ0RDgqTnZhPAsjkDcWWb2KGu05mBMLUMS85hLxz6nOmIQJEJXFzwLXj3C
pbU0s/eM7eK5eGEDy7V4PvavA43M2c4hIApu3tHuzO8gGbU1hgeKMUmuSeiOUKwUOFA3V3Nx8lyq
Tp6dQPtl+GABLYN4C2ESkFaS6HAoCR3expA81m3GwxIJcE3LFwCBNgARJVlw3iyl5+j7wTWhVqHe
OmjKtfa9sF3sXMT4Ki3dORmhADirG55IKtJU1O3aMZR/4+5tRuxu52VoHntadHQQoc8qKW0X6N1b
PVd4yyGZXFr9YImLhecCsVZD3uVI2FLr2zHuOzpyHLp81422qSjrdRwUR2WVFseT7qUqzfwYtz16
lo55o6Jj1n9vjMA51F44bsE3o9Jomqe+pZJLS/gtRSizXV+mwYUlZDf0Y23eIZLsKiZk/ROY4v7W
eWxObNAgr2JqE+HD2A3B//vxiUAYrJecKm1j6FaFRCjd6zl58pEdP0eEnLABNntu7x7kwUlEZXAO
4/gziWsysO1muCFRCRJGQsoJfwcF1BdF2XwKB5CGiUXMWlnT5C2qSzCYT5Ct58sgf0rDoDMyjDh1
uvzdCYfPyewy3qz9KR1dHjFJj17UV+nq1arWy3pPWOVPkj+Tp5oEiMB3s0M2sbJbRx3gyK7+2qcD
ZNbUZ/SrS6SDpdajnQo8lB4ISfViT9CaBaQ3QRVh3/NMeS9LHefXGGUcZri2mCU2YfE9SEP3PAyj
Ojpez5DNeJEYtQnw6MVeb0KDUwa2SpMDxCEyma+gTnlaFBByIC16edkSj5Yd/F5WmwAqFp8qJskn
QeFpKYOBnEUvJyEF0mnbB+8cJMoY5WlMpPYBpHgccdId5K/caqMNOWqY/YtAIZWf1lO1XSJXnWlo
diB7411lFjdqV1CVAxT2Cs7qgF4NP+8vWYbyf/kM/4OzAau85wnPsCAwmf/wGZYNJ5sR3vBtURwm
cSBvugETluDnFLFp01G4eToNidKgAjaD4LCoDowqcfdeSuO5l5mBJnol8lqcuaGAtoLizRnNt7YL
tRdiAw1sUDmNGCZmMYf0xPof7oz/YEDCn+3priVAF1vuP70tRD/T6SmS6aab5NTJ2M13TqSKS1BS
/ZAxT785YOSBWhZCvrrUwLm3sBwVxQqsI0sG5m5srOFnDW/wePBGRk+uJv+0bnyTcDjeNc0pCL8h
ChYMpb42SSX87w4OY/ZA/quwH/YKRBjT9WEzev9kLESV33cA4Ly/7iOiRdRGVpLa1HARkeW+T4WM
yhPPAlmmFggGWTX2KrGhj/33T2L+u3/b9T3DgVBhYdMCgf2vXpKurru4yALttlSHWm5X33MGQ6OV
d5uSrF0kHGA/9YGEWS3hFJAZAx0VytWz5w5MLQYEp8b8Cg2QalfVLyJQN17iDLMyqFl3s+QL5gCk
Ndc+CF3Uj//++a3/+PmFrc8eLsO0zNmf9//5nKjV6fM0Eygmq9iO7J83WZSEh5iDOCwHDno7mxD5
MF0INk8/1LTtUuUbeBlXNMJPmhCfQaFvh7y23/SKI4y5Cf28eMvbNt7l7ptfddVuJMpj5YYy2vr1
RIZNwS6Vx3ACM8PItz3K3WOgYjjETNU3VdxQteTe/4DW/Duaw/J0mi0YIfB2ecL6BzBBpoIcFJfs
RCZA1HyojK99PJ2muRBeznrLTZRQdWgcGMek9OotmW7DDrXQorTLmR9v2346WiqMzzmRHARQOY8+
D78c8bnUIzqU3uP/uEn/bmn3+NS6a1geDVoCPP71JtHJNNPGM61bheF9W0bRxlU4wNGZPixmN4Sz
o6YWlr8PzLLdxVlcb3uNiVkaIR0bne+L8GPkjx4BQEKmJXB0ZWO0Ogb7pZirQC/u61lbIiScW3/2
jCxlZW1k3LXIZPpjyCcOPMBh5rORcCttS835P23c//GbQh7QfQySvv9PHIKyGb2T6yludcCJVESI
qcZi+gT9DoKhmywqo//H3nksx410bfpWvpg9eoCE3xbKs1j0YlMbBEmJ8N7j6udJsP8YkeoQ41vP
bNTBJqsKBWSePOY1MBzjwd842GSpijFsAw1Vs8ZEe1lYVbjDr4M2C0EPXKxdeUsStIBZ6fIaazcB
tJUyp+yYgXzxlH4PSjwlE6Y/hBbU5T7LcaBFhMeJAjUY+vFJLSKajDVKsemEDEqXylZNN2SnRKcU
baMWG47YxqyloVAnyQ4CdChjtY62QGfMU9wgQ5eR1/rM3UAmptQuqX47Z8ZTWVZvQKtMZnXoZOTQ
ibfw1dG5lAleZcAXK2DeNIN7XJLQP3/J38V42EKmQOPDVHXThDL/cSlKsYohUCIB/Lul2zJX3ZOG
JuMGBlXL0NfwLwxUVoNjiNXbdSC548huF4zvdsVcAq/sElxUW9NcD2r0EMRTss4zEM5554xfHNX/
ckg4PAcZ1Ng8uq1+2jWK2mtMQmB/RSlbOOm4ZZDherAVqCIStcujYnDaiWrqiHcMw10zT9fBoBZf
HBL/QofkShzTdCHbI0XlfKL0D6ISs9Kn8NA0wHPhGL21bqNf6tuy0dW1mWoOPLS5OegRTWxGSxcJ
B3KVHZbwbzWOsuK2FV9QXP/l6HJUyJmsViwtXMP6dH9gZMHwyIkqvU3DN5MwY4DK2hjNe6D31mrZ
ajgDrMHsG2SeQ4U6hcHuMpn5TmH9o+igOMLvS9Bo7VARqOwdogPjpahBTBaq8wb7GroIecgXGcy/
3VAN5jFPVafksNRPpxZJXmGqQ2NdSbw/sN1jrwK/d0t4bstucqSyYwV5mLmz+7NgGqwhz/neWk2b
7q6QtO+0UP/7vMQhTNswsGRigozKx90BLVkxsjExr5bNKOwSOoutvY2z4Xp6C2/DkAodpYLP6CLf
shRlWk7x/+dt+m8nHec5Gg8ylOrs2Y8XotQa0uuMXpD7jqedrnDixvohJilj5I6yAxXatC0ZX49z
QpYvgbEF2ZzL5NwDKWdvnEz4nNclgnOB0u9i3xTwycvLpVNhVliLG4V9aeCs99Wl/55hO1w5pbml
wdzXrE/PVkcOkFzEsq4soxIXdjU8pnnhOsib1pCAyDEQaGIUFWav+aiGF74DOacZBD0ERJcUMA03
OQ7jsDD4cZ4MAwW8dNgBmjT2Sfd3JgoDUpY/bJpKu8NSTtkqcaceJbftv38GMlgarE9BrPycWpWG
nimBbjtXoYo4tzsp/X3XWLdL9pSH2ePghFfhgKqKMYkd4wd7m6hMiwocRiGULJX0u+RP0e9zDzYY
NFMrGc+47UBuGcbEv/3zFS/B+2Na7VAd2wj/IP0jMW8fV02LRCst9M68WsCSvQk20kAmGQW5aAum
hMH2bCFjSR/CLLOrZfGqgXGZmfTFHL3TPTyr4rMRJQdmnMnmz1en/65Cg6yaRhQ1hOE6IP0/Xl3X
lYU1x0Z0vWA1C+Ru16AH9I2S8vHuRL012kBzLLuo1nU03FU5ou/ybPXt6RsTxAFxYT28Ky3tUYD1
OdbWDfDSAZBnp5ww5xo9lQ646pNxt6jt8VHv474GBbYmMacbxVZg95u7hQCTuO0rqWyOrn0iJOJm
M0T2LtI652BLUN2fv/y/aH1JpUtJZ3Yod6jfPn751BwMZSzbmKY154PqBPeYf4CoxyBgHYJ52YVq
9+DUQXjhzMI/LMOPFNeu6yD+QqqEQMtnfVomjmtZiBrZXA8JxsdrAQU7GHMjEDeX8+aA7vihzJCl
KAoPs0UklWg21zo9LIz5rhpMI0NOl5BMLrocSwdiElSY3tLQ51MlLzKGT9M++exFsLM3ZVdFQD/G
dVep39LSGjbossbb5Z9ZByintTgRkF4wLmujW8wPyIb7fsYzF9fHKbITb8nii8nBIKQANpyU+r0u
wdkN3uPVbE3oe0HZ6SIcgJj2409ot7Dq6DioDGVGQp6SIE4JZU6Y8zf8N74vsSS3kuc0wnstqrXL
tCm0cxhka73qFLy4Gh22Stp4SXdha8Vz11PNdUwAVksXRUUePYyrv11rgoOLA8duRiJtlYSZdTMO
9jfaKcAn46ugHTErRkVfAYlLsdTQY81PUCSxEcmd7YLkj1uYtrFRrU1In8xQOo0W2RycMtu5Dfqe
FJ4nxxgDSHIGSflQwieFJFxGR0B2b6Zao9HoU4i64Y8oH8zTf79OkZCUvGnU1VTj88kMkyOBh8c6
XTqwWuaeM8MieQ3FD0cdQTclE00abUJgWc6TlxjidE196AELfHEt/xIwXHJUgaShsIjAn3LVwGVq
y0g9uh6DMFtp+WRtFu5+iUsIPKJ+v1zCokryU8BP3FGwVmjbawc3m++xknDXddNu/QTOKUyc+YuC
4XcNVR3coQDpbklNrd+6GL3Z6PlQm8j50H2lA+QFWSOe6gzaYldW9TdtxkVtBE6foQi5xxsKJ3LO
29KIkLhhTOmVjv4StlA4wqLUvC4OD3Yff5nUGL8XNq6UqhEIayGcpDufAu/U+25fDEF6HVrKCVhJ
ccLlsDjZ2nTdqBZ4N06tyiy4WKNWLkLgG1A5Kk8YfeHV7mRfQvSD/6pNGzVtW8/tEG9cEqRlQS+F
piIdKMwe6Q8VRKc5NchOpJ14tOfBwL6s9W9MxBQTV10XorQwF530lTXhCO/m0bfMzRy8pesfbo5R
Oef6TtWx9iivrf5OB4qyKf0ZM0NL3I865e9QUmsYSgNou09IhRDAX000M9NVHSnQOmsDtXEQ1bgB
tMGBDZ9GXXmwuvbbgrwvDRirShUAzukBD1Txg1YwjExgWAN/rsvL2ix2tu4OB1I8DSv6tKcH2ELJ
Kkv/ggb8T1Qfwl0dj8WWmTdTldCqL8NqOMO05yaMbXFbCICl0qUl17HJGiuoECaOtJdDQ39LQaj1
umPqs8PAttzOhOi1JDNKL928vK5Vazw64NzXcZWfhgI4cBpDWJzdKl51wzSfjSy5qNu22/dhH29x
/WpX8Whrj0sTuewT47I0r9FsV7aR3TQHzZy+pw0oy1GqPmRl067qDL/FLIJkqY2hfnRq92ZS8+MU
03ae0upmGXaMg/6kio5BaBrcT/Mj3ipoUybuBbZGkE9JiUdm7we6WruFbFwAzllXjBoHUQwbjBIn
aOZ4Y1vgdJi6+EcnCqwfIgIPN3+lFCz+bY07GiKzDgp8si368UwLBqxpDCMtroMQEwlDT4wLVUzU
iQbGh0F8bMMKu4nJuGAYIa6KoFJBq7kQNwwr2EaFxVi4TsQOE1NSO+XOnX2PiRj+kUye16huYdHG
dPGLAPd7qoxqlkphKRAyQz/hU7lhtWk1p0pcXdPRbWm0l3hWWO7FpE2gGTU0l02gd7iJReARQC8b
pQpzhVMKTCqibPWDMFv9YYrChz9fl/6bUhEjFsSKHHJIV5ApfAoYIZjQNGMufINiHzA1p1kJ38V1
rVGOzLLBdLndtZIUq2U/9UnNxFNAlJS52iKshHHk3jLKx5Q4slWl0gplqsb4LWgulr8Cy5XtEQQL
AQhICSF8FDZdwvg5zSADBsYWYEXEvFYgoBHVt1ZvoJFgAUPCUGfbotYDKGVaoOsartEm+aJPe1JD
svSLIkCz5SHza7JkMD6z0Z6mE0G69FuyZDPnLzEQ7a6WxtmS/JeTuaee90ZzwJK0mtyt0hZ/dy2Y
EY+2l3MKSuZcC1k+z0BeNHZ009V4sNy0RF0Xl4owTN8bcTMt1GPoBldLKqYafxdG2+6X4Br6zGm1
ijjgx42xHnKs1gLbHI8tWfAaDk52WTwPvnKxpLO9GTKcwyt+ZzoKaUsejhBxAYGbgK+OrZ9dooa3
6xiZ3ZHKwYWMEVOc2hSYRpvbVylFmJG3e9Cs1rkfrGCdz8HrIKbxbhL2t0V1ZVK/D317AguIBZ7Z
MeNOiyehG6+6CdcPFb4CG9d5I4oAw1NJ/IrtlkYIFm2cduRqWWfmND6LtWvT6Qp1574OgCzqwAe9
ycHkMXb0XZMPnlseNUV4FIDqw7I+MrfKt5TeDzFj/qR3tUOERQz4NxbJMiiwDOUgGMjg20zVOI01
CJyuPtl06ZJyYtwY2jcMCdM9XyDaVl3EsKa6VG2Q40096ZsijX4q9n2g60eMlVR0lnQo8nJaXDQZ
s0Vjk7eojmI9nqzNKgm3Now4Zv4NApUusH59hNkdlt4QDPpV0wTIe2GK0CU9jo5S32V5l0qULWPk
urpavtSEd44X5IMCI6FAy4XV37eiuovQ35UlmgYujXx0LiE9jM9wm8pN0IKmEXXmrhCDxtfZig4L
rMJwAomcSh2V6604a0jewOgCZsFi62QgZ71Xo/ButEPtgLo1Qjc4IWqdsbPr9rbr6v1Sp4amdS9Q
Fr/vo58gNtStg9nMAYoobJqc/Rx0J8UokH8b86scmWcETtJTDtftAmfoP0cg7XOJQh/WsDXUwnUL
HbLfOuamO+RTrNXqld8N4b6xUfCc8ejaN2aYsO/gFOthc6415PY4ooa9kzbGe3r3j7XC9fse/+T0
8OnH/yeNH0zS8P/9q6/EB98H77n8+Z9vP+sfP3+1fZCveXd9UIT4y7IoH1zDpUWFiQC/erd9UIT5
FzNXh1/RfjYFvb//9Z+cTRpiCWFj7oCajUpfi3NQDgT/sX3QjL+Yt6JCJ0xE5HW09v8b2wfxaWWZ
+B04tq6qBqUNEqLa585abigt/IuGhoeL9lQKZkDBUm/oGJ03mzAs950lslUqur8dM3gr06Sj718d
cnwh1oNG2qooN8KvXc/p1d6jneZCELQPLfqfK7lje0f/buuw1UQ7+sdCb0FzljfdmHxD2itetWqh
QyaEZuco1lnKtkx242l2fnBwslrpUYOhllLDwjMTPAJORaQ+V20L0Gsaejg58Y+huBhEjVOshap/
haqMbwXgEGxaTrV7b/oclWLO93i2IyNZFuHWgR6s2E+RD8RRV9tNWrnTBsmWvTaB+LcN6zgYeb+N
e/9+woJMMRvDs/AuFFgZgbgx0H408WNxEcZfFZDJV0nW0Q7NnXs9BdkPzrpCRaXIo5diaB4K+hck
WnqzSjZ6qmBg0fE6JisQv1RcWa37UnUOo+Lch5LvyGD1UjjutshKCG4T/yBDt4q1Z7VMd3nZoj3R
Ovexqjz3dC8F0l2xzIMbjFzpGakBCkUqkhzhi83t1EOt90YB9o7F1DBg2fdzYjMT7yTdoH9IO33T
WsTrhi9e1rxPJJWGI0RYfIhzXufYh6HWkJRCQRXmGHIatHbVrv0uP2H5YPknXHO8CvsHgLwbIG9c
DTd++VgtQQqztL+NdbBppvRlitGZElbkSVWS5VM7EAjvV1dV5nn51HPxo0INBYJl5I1DOG+h/vTY
FnGTu75YC6CQSExIo7kxeLEbfD65GPnuWsh1cBKBuoJTBP3HucxN5YGJu6S/vdAluagb/+Ta0ipK
PVVVhj9SBDvYOBvQj3MNbss8AshicaawYLIGQ0LVDx7CBmG3NnpJR4RE5iKBvRPC61R59sXcN2to
bS9tCr84KOCdZWTWWCVTxiGnxJ2gaj64UKtWtV5vh7xEdExzkSc0eNy1JraK7UA9nel95GARnftB
gwv2S0z6J3T/J++y6yLK24bwYX48QNjmNLeIGjRCkYhkm3/qcZk4NPZdpL8FSMNWprIafW4gGqAx
G9Q+mK8uzETUHeyVIdeM6JKXMZvWpt7fTEbFTpdbMEcer0O/DekuiKMZb2BJOG/c7lvuvpPaZ2us
563a8g5TAaFebqEszmjtZE+AFcD1y/9RcNsgmz65SreTm365lMjn13IPaZF7AxfiZlmOacY9cmPn
oWiBDKCzLvXGwFBNwJAz1MIN5oQJj3CJIgbgZ6Em+3pk9S1fz7XPYcluC0b7sYC5975VGjBpy3NJ
8dAbhH1waUylA0rJCpukCqMXQFab2UpeEr/83r8Atu5Nc4/M7V5eYDGYZwcYU1mb6KVwExRraCGB
W4dlk8l3LuWVolTpZZG+x379ZfkfckcuL5hzVucUYWOy7Jble+E9daZUuzeuJid83xpJxA5OfUaR
mE7KfZZo5qGaIHEhaAKhAtFDtoy8pGW5V72ykR+Bic12tvWDnAlOB/jxyNrzLnh3vcg3UYrquZe8
/9n8iS6RfAAdZHyhl/h/8WTgkW5srWK7y53sDNodFgJXSvzdqEi4Y/kU5SKF+viy/D1Nv/fY7Uqc
hVZUOyMyTqHt3xcZ9hsUn65pyVbAV2v6kxrmsqRlD9m1DFswI1naPL9APYJKx2xtKt9EKupD4CT7
YLCxwhm49/Lq5ldrxCg2FvFWzc1nS+e0kaF2llefE1G0alxbmCbzKDiDlNK+t+zwJSe8zhxgS8jG
fOnci6l9D2s4vCrPIwsGxOgxU2OyUW7YskZTnZtl1MZFMxW3QWedI7lOK929z3rktdCo8izdvmJ/
gBsd/JOShbGn4wSzKrPbBc8e61DOK/eCXqTgSbSICXf8H58QtNxnXx4bcnF9FRk+1HPLXWRmatgu
Wa8hR+AfGwVtEahFaQRv9DDYn2EH9m5Md478KbIFR26M6VuECbjQsUsDOwp+h3+MOrtG1zlctfJ+
TwMn3hcXJj/4/xaa8sJoBjBRBSZiWdjxfGoGtHMwNFpn/8Sr8ZwL8zzLvZbG/v3YO8uqD3IdV8xI
CnfAlvaGkYNquTa5zNuEXRokP+xc32Pt+PLFxbkfWxXL1ZF70e9EE8A2uNKPt00JTH1A9vCn74bn
IB6OOOw2a7XiqLWc+KVVZI9Am7Ett7apxSTSFyQzMmRWYwMjGuSfzcmyRMhlZfpV/CLkUd9F7Hat
DPd2Vd8QEcDNG/ohN1kRqWOeaXfoYO2SPY7vYFpYEy0koCVzyavshY3rIWtw6prwvWOdyZQBkRz6
Fp3yptXVruq65ypKzym6EibLsbQndo1FNOoRIke/7rbt+K9hkNP5abyPa3Nb10jkq7Fz9hXlWW6u
poy+wy7y7BLgOv2nQ4QwOwQjGM16c3jPAsMGd9UhupCbrlZ5SwvX6GWlZMqpTqEx9LN8bvJocUT8
koQYDyslR2MIW2tV9elu2VtgW+EaRy/mgFcnz3XlELeXO4wLX+Qt+K4UD/L1alYs7MfDl8InxMvA
aE44OuijfcZR+VF3YmIc+HuUdzLIRuAn2rTn9/yhYnU/WgghOVh6mOMEuVAxX2FK3y3vJbVM8QX7
UU14fNSAXuVrSg29I3BhQ5zcA43XV/KjgwHlShS8vEbJkRmVMTQdXlNq5NWS+LhD/BIRHFOn85C7
PCcyiZDfTkb7WO52EJO3PVo1GLt8W77bktuFMY9afsCSA8q4VCqjsunhOrtBd6uU5hHCNs+wLtE6
Qyu0Le3L5eNBdLGLQXGtkla9KOOK3FQml76So3NQPpdwasNaS9e9Ik/+TIf4o59o0SkbfWBa4OTR
qsdiEADbeC6DmawbYTKvUnDZTnp0wRgRopIUvWDV9ajPCEH4ATl3YmGxWWYNmmG4kbhkpUvWM2kv
QV/cDZFubiaUnVOZDcj8iSNVNmcyyLm82i0pJr7Ys+rHNh571lWZw3ObkR8SBj9+3LMac9MwnJtX
xynvEy1AcyRHgIbNOeqsFzqm926Qv4JnTr1Md00YginqjuL7UOrFhWMoD5kskZDQFBtoxGCd5mFv
2vauEPZ2KQSYrjhru8F3s5hcaBOWQX8Y+laiDZvW1etNTNRA5UycfIliy5sjmh5YfdnQuWnjbDIz
ZaIFmsYusCVV2wzsmg2UuFE8pURyET0C6DLQ7VJhPqHVdgA1Yu1A3J8UVX/wQYa7iCZ5jhaae2Gi
5kN8rrJx30HC9CADcCWhhWgd6IMyjuq9WkZvU43mbpb0a2wxN8VYWlAWBuBbSXueEnU7phY3YbFO
KGmMaGi1eLmI3+wQv9C8eVjwaHpRvGYprsttmLwNIbopdECUYj6Jwty7Zfw6tzjXL+8yNcmbleCg
EQ93g/3k+Dpmg8BdmTQoHsQWSL9ugSlWLL6N/Gnu4nqgV8POGPvbTAsyT9Cpb5sKZmSpXvuDCFea
map4pearfGr7S6trvkLByDr841HkagBi8WsDgAJI5zMMBt/rsujV7iWyZqRpcoTe5KC4dmA4LFhL
M6nckwk93qn6yVOr8HZ0KKKz4DIqHFozeQ9FDGUwcGZ3QTri7DDmh2IaHSSkHf1gaLusfsVTmLwU
yZQN0bZdIYghtSTfeYR1ZAgU+kyvs3pnnQoN9eeqP1Z58ZMG9HVmIEE39afZsKCJMwMiMXE34+Be
jFX40FjiMTDZpDxl2BhR/jQ3F2WCJTGmpwAAEif1sHu86R0tWs9ZyVbIu+IiVVCpK9QAQi6rEQQ0
0rnMOyf/SL9U8Zpw1j2b88mbFdpo8wbQKEqpb27GvJvMgO+iJc2mY6Ymd8Ucj3h96Lj7NXisNEnf
r+yRaq23082UwWwMBg1m1pQ9oPJOf5xKZFkvy7oI+Sobk54zVt3DmN6FXfomV0fb6C+qetvUAOCU
gl1CzYKKOTwtLHPxl5YLKN1PsTWuzUn9qRbzm54wBPGL+lvpxgy6MVvW3R5As1/BfZycS05lZkJF
+OZYJfwVqS9NzgHlBm1rgps31Igrp4o4V1PdgQ9hh4H7vJ7kbcMa8kk3oZnnNQWjoY63Gm4X8LNg
kI8iuBzR3nNshFt4DC3GiF/15n/LSVxa8qZEapqmibfCpzFFPyZp5WfzayhL5RzfWh3dlt4kFZE5
73IYLKW60JChpkpDKreHQr1tiCqD3SHColx/EXPpU33eObigaEQ68JW/j8+tfM5B2I2vmuwwYN1N
5cfjn6C99YHYRXX5JlNaiKIvQtADkkm4rEcj+ht/vpIFUPIhnXQ1jBtUIWiiYsrzGYnL7QZSU7Wv
Sy5EDT5b6r1voIfE9DQiKWqfEFj5O1OLJ9wKEK6BPORxLHoqJnNelaUcTNn4rbHH1ySddkgC6RBv
kU0iZCtu59lRdgO1/HaMMneD99ljq0fb95U/aBL2Gr2lRljvZ5mKUVqh1idobc3y3VFO9iyHBaSz
ZHKtttYTSsFLtIvlWjFrjBSCdH5ovkhjnd9XjGDCYwI9RP7JQFvy44lYW9YYG6P74uP13feZtB+B
xpfUYbDpc7wdNaVd0RLQOrpmKXswRL8xUjpj02BCSlfI1Q962Z90lPre71gNuvNiyqKtonMK2oaY
qXJGfLLmuNu1Y07ZHEIBoP2lQs5trgOkx3YgCS2IwM2T0/dYxhigMRkseEVrvcn7NgUGsuCGQNbB
rfa5MOqVCuRuFQWyLRNlxCupEK+H4hi0qOVoxXkJYHaFhERUlne1UidehwjReqbxskqrb/6kh5T7
vKoq2PgFmOQmxIu9Mrc2QgvbWGk2+C4TyNwIuRm0j/2yefRHtGVXTqtejolSr7NyUjYDqtUenVFM
Eq0MDhETfyPu7wdjvF62eNaB716eKe2bd9DbyPx7DQ/XM7PAOIwyoAxy1fx5wWv27+kO8AYeLIas
9H1+mxmgGcwxNTnP2UznE24t7U80AdinmKDLbKMFRcKP0VtHqukt11HFWFn27XYZZGLwPayGkmll
0hhoerhYZRXaDTI5txlqfpu+izM4VIRJTf6zvAEBk24uskg6yCiQCSROqhI/Jtjr7uI1pgRQYQ33
NpnHHkGV7pT0PH9nru4mK7JZXhB8zY4zHZ+LjTEhUAcq7rVtEVbxW5ReNC2+EhqGZVFpoMvaqrj2
dZxjKcAfF4WILgDrEBr5tg47BqPasJ9FVm6ZhiIUILcSKuU6XZeEM0zPd5PF0WdWE+ZqIi+oulEp
nOu1Ar4YI8coQ5DBvowRMVpHiOBlmbNKUsJ2itTsnh7vc2iJxlPHSWxs2/KW+zH21g+EpGg1TNH1
8ofvuKBkeEapWawqupLrZsrwsa+CDhVYC9ankb2v4xB/PdBPF4P+HDkgO+JQhxWuDq1nKKzeqgkq
j/IDSnHhUo9A0yp7/UrBuAg2LqIsy1/hTyZ9KvO7GjHbWMfWHDGRi7Yj33M69Jjq/lSqjaxI+ZbL
Gdsp8vsE46NmzmSGE6/vjWZiz5kI9sn1WSIlH9SXatsdl1eM8salSnkKDP9pTCOWgPGoW/m0Axd+
smLuVNwpAAm0CW225C2p6nCtROqNEk8/oE0r8IbI5Zb3koe5gpUEyUStriZqtKDid65AlqcJu+t8
mLp1npzLXmYvgPIQ1Hs1u9r04kqQBqK8iPlFfUk/3lpFMdutpmAcdINc0cSpuprDN9kZJ/toJMUc
Sw6/MVf9qD0hlTWgSlUozFZ5rg7KZBvsmMovDualufrx7NFBfXD+WBLLC4D5Y5gNM0YdlqY+j39n
LTOE2Y2wpjMY8+ZKj4OX4c7YSsNazZToTvjqdVgAlWlc8kNW0Auy+JwzeICJ1dhhdRLRs/GWUoNV
iUZjfEAeUAVsZTwuWxoJS55Y3BNmVR5sIcQpnLunwameAhiZnjlztPmouoRNkqyzdPRS03+d0djZ
l4Z7lSswVZa464eMOysX154QyUtfRnSZ0C9H3PLoliOsNuIjevCv85zw+3rQ1zLKy0UEgpI766Iy
mJgUkcnM0l/epd8o4TzhKq69tkvdE5IhpsjgeDBgmP6QyFyERzvUX80AG+tlCRqB9QKUskasjGiV
I66RNxbENFaXpVYdmXG5VSIDSxt0twL+ZAmn/3/6eT+V2Ne/Fl2OwfbtzyAq8l8nmUCIfjl3frO9
P0evz/Vz0JGN/WQC0k6HH0wf5Gv+GX864i9b122K73f/emlO9c/407H/AlLD4Nwi/2AKKi3p/2f8
af4F44eBKdR9RziaIHH5n/mn+petYnkPEtKBQ0Zi+V/NP7myXxNUEmXEEjFTcl0uQGCh+HFr2imw
NCOF1KyW1s4o63WPs8ro2/Q3QlR9JgSaXwJE10NABn1SXWvaeBoc0iIGLhs/HJ4iRpX9bB5x27hI
s+I8Ub8C7cgwo2q+iCOfDnR5rXQw5JjWsBw5/v14rYWll2YcATxCD+VQZe1NjMONnl8jI3w1IDBh
zOQcyv6X53n9HqU+jI5k1fBL8OJTeXaakFBtaDXY/H381IT23TRE6A7hFrRRALWkSge54hRQ6mJS
emzabiOa762Wr8vkKDrQkfqdc7AQn3dRYW5Vq1hpFuKJX1zXp4nW+3WBxlItyCkadKSP19XXeGzh
5AEMC12VqcMaIVDOhJmhqTZjX21mUGKKaawGx7j880cvi+LzLRHUNcRsaB2/gevMsqhjTEfQ8k7D
VQmiUaWhYfXRVeeoUgMkNFZ+hyBRiWp/MQHS9ttqDQF/Z44Z4pxD+BOLLHOjqMyOaw6lqbqKh+EW
Av2drs5PBRL23UNvNZcoQHp6EF1nDYhTOlv3OhOqenI8hQlVbqme20SbXNUuSES2ahx7aobkK9BG
1X1AwQikTAgl3d/4PrLis/3gTOautSHkY5mJss6VYcwX0MN32WTtYPHgbGw+8PLb0vH8ubpo6i70
zML8YTblYVpgUs6wR33Cm+2Cd8DYcrLqKxK5Wy7uG1CtgwVY32yneeVY02vQiHGFP8C2cyd88vrM
Jv3XwMl9//MDAST4eZGCsSBfoaB4d0H91NqLhSpoTQXptrdup+QAY1kLbuv+wgw2Gll8vbb9dYKg
ihytgF9YNQ9h6E3frITcn6H2EfhQ0OIrtpoeNJRAk3trQDV+JZ5rdzU9Rs4Kb6tuRMmeie0miPao
gSECKDrIFlfuMQn3aXbDQBJMdYq6ioHyaD83JDLVJsahVJTbMfubCV8Es0MdNtDTrOlKizYZwrJR
gJnnXRJdUgX25pWavTbduu1p4MpPrIdtS7NFoAoOKWEV1ltmU4Z98N2j226n/ARvAO3lNNtptafE
XpvhvAAPez3G+xARI6AF8cFAIkG9wWi7DA9dcZXn1J07d9z4Nezlrc/Irlxj2oL2s4WUIJ3t6IjC
sYCQWgLWni5q9MaAJFRH9E/iyWMsToTb2BGpAApwwR4YaTx4in+roVkeQQHwZF7MqCG6YtFF5RmJ
ptG9ree/KaHRLgkilG88A2e3SMN8KvLXc4klCIIJJUMBFQwzLsHDjepuk/481RdWvyWPNQOv+QGo
rLO/CiWf2CgysLJ8XAHkRsUbE977x1gCnr4TSOUmW0j2iftoD3duFXgObBgHQKCO+vSM0KHTg8i4
NDPouQIPczFfmkFzG07K1SySXY/tojURd0Yk6QymAe2D5agrZbwjy1uPldhq7caRERELC214tBCI
SK2fFaBroat7IKQVTjetUXhJoZLX6AgsYdrkG2SwtOJZr2P6Uy3xJW1jNNN+2qgbZLjnwNdZ+5A9
w2FHgwNfAiAI7TpttkqCRBSdRTAw1+m0VmGO0a3Kg5u4fZmLnaqeRX4zZneKfe2m29HZCzInnGoQ
qibLytbYa5JPrroUrRRkW0YAD0yFQIBPaJPlyM/p81p3r3X33PvXTrMnNUTUb64e1PbOmB6N5Kr2
E2Sc4F6bjzpWdtXojSS2A25cZj4fC6ti2AH929zTRtyZ9d/4FyFZEnzxeD+3b+XTRdRAAHXSbIDq
n0eckRPGVAlZtq2U+XnMGumaIrCfyMHg+jkyNoxZ0qNBFaOUmXqlEvbWyKx4Qs2iDdSOkwiLG7Ud
L93OfbEZlK7qZHiDQdjtkVs84kz2mvY+IxMSZ73OKihbrwPiRhuE9ONdGzbOxtH3AGooVOIp2GEM
94Kd3zprlPArSQA6WZ9CITmVLrtc5Ed0qo2FSvnLWDwmNBtR5EK8Bk7NAYG+NTBXyABKG64bA5xD
0P3IBPztqFcnnivi773fbdFXh5NuYSI0AtmYC0J/af5w8KyAFGC80OS9pGw8ub79Mg5p7dkZqHWl
gjtL84x5HC7ugX0Ng92GaTuuEMGFEmOBFtPnXYlxwzbwabEmznYST3lg2DvTKtpNkp8rrD7ZUSgT
YyOwstFZqdCBR0rnZJ3TlFQr77GsSwNl37vFXrWD+7kJI/Cc1aYvZxoPOsw21ziVIzsqaZt0q/UJ
jJKCmK36DuJOWXYKh4nnkdXnmJ66bvf3apZQ6yWo2SZ0j0N93OYVf4KUC0igCqGfohyiQ1M9RE59
AcoHqLfF0lTM2l9ruquca/iXcVi+0A/p1rAvaOvhIoz0dhLeqflwIxRVHJ0yM7waC7OLtqAWdiLN
vJ8gTPEMlPzCFi+ZNZnXQnXiWzNW1sVUhycp7i2MSFyj7yCuTeE8WIGV7FEtLk9YgPYbO8sBhBgl
mtBxaqwaegOebzixFysmt9UcDq2qWEeC0NaaDecmVrLueuimb52mn/J5qA+Tycw1lRO6tArcTamr
V4H+f9g7s+ZIkS7b/iLKnBleiXnQEJpTL5iUkgBnxgEHfn2vyPqsu8vubfus3/uhZFmZlaUIBe5+
/Jy914bRXrI6Ln7HrPQ6qp7s4bbXdrNtrpE3/tL2Kyvtw12L3aPKZX6XWuI5sQvzM56Ve+YTQpCd
DEcn39em3R3i6xAvlSg//vxqImosyjKdng1JYIPXZ9/VBFKfVr347HPEKqAzBU0qN9tapBucZdCB
Y6yS71GSEZU3GezLBJuQb+n2TC7NS8CHsWXwzoFRpx9opu2bufSqbTHAVupdj6yQwGmv0LYVnprn
LgR96XQQH21iOncwdr7iltimsIPCzOavGhnuYMo/ejkY1hLZU5mq+GiqR4q4HXaIjjVuI2ucyOrx
SCTjtzl93c8Fq0W00D6lk/nsCAKGUpNCr5qrB3dktObXGah2vwt3trbtqL6yESv8mVie+00Z1pcC
5i/D6JCYQyRtIaLERHPdl3rq15yH4c7IqoVA3WuMFpE0qDHX1fUGP8UXZ3IiAA19lDnDq4rDQyXc
Yt2E44tOgnYT0Ihdda6HALzHymSe6b5wl8+rlcxjgoPmtlvH7h3kLPglidKgzMMQTllaoKX49oNB
0/yR7brS9lY23+1QtozPaZZZeYcbNWvXVmH+zLAJdnIczgMj0k1MFMtG1baJ6Eh3x6x2IepPSKyL
q4nBHMoTkIMSDKXN2ggcNhuSVe4mn344gzZOM8ulkhflZ8fndCIMbzoyM6GLQATsY13vdD30t+HI
9nPtVEPsKt2Vl81f8PryQzn5aFgX48jE7pTXi7khg8FYiRkga228lJbOItsY0a0P9Lwlh2cVj/WO
xIeHppv9DalerU/Z49XbGU5w0i3LLi7DeZsMHBkl6muacnJbxDjpMvSMESRHavIun3aYbDbdkMs9
iUAtqa/tK1xobD7g69ivzY1JKk40KXCceM/s0H6SC9tP3L6OuaAyTm5k/Q3KxN1YcYxtTol9rZ2T
Xa5oa9I7XoZk5XX2S4wCjWKanCRWKWkT+SB3un/Is9wjJnW2WVk1+c5LMe18voIjzdtNQaOfvEVU
iC5Y3Uo2zZooHXfpG6aIY7W14mItSU0mdrSBb4eUYA0t1Cjz4niNKe0CU26npiHlgTsFTiyaAoXw
Iui9xcrDnLnSPM+t3Sw7R8FiTEVHuF9Lg5aWbha56rTAR1/DphjXgjlQNIcWDSisaVHmqa+ACBum
J0/hiGvN9OGp5bSgI+l1h9pP9k5o/CJAkGy7ihK904oqOWUraSBr/fk/IEoYOvpUmsYr5/hzlT5P
ZFdGhp7IZ/H1K9s2g+K06taZbdprrnZba+znvSEJQ+m7dpcThZrNQFSSaXimJOnp6xYjDfsMIWnf
1GumfxWts2GTwHKkP1rPe135J9sGCQeEnBEbYTvDbF2AkhIKUDuYDdiSsWocVJexrcFaWmNte5wG
/VbMWGb8kLhAreKDQbNbsBbY/auDspsr8gkaZ9mbTxjKtsIYU57NL3dODEBvy0V4cbzhLsTcwOmQ
jJJn0bfOrT89GGn6exHVLnYpHVOPOLLR4AqpCyAm/MiIZkUkLcdi2BD/yc0xKxnD5BCKytoKIlXe
gCGNTwTUbgXmJCptQRhZouKtz6EB/cxaF6MTpUUDSHeJEP5ZjJfOWRcnmzZob+nKrg0jU0y0riGu
Ze5uBuu51GBox9LptnZALkjSo7gz+viQ4u69SbMoVsK+cRLiGMind9f+pOg6J/aww86huHg6KCnP
Zlkv24EQX8QigdgFTvzejbQYYqEhvmcmNdq3YC79KA0uDwU/VlKjjGPOffGucEekd15IkmORnXDV
oDVvp8NUEPsRd4t5LOVyBSzUelWMZnrqg69wvgb55kt86r88apCzYdfD+c+vqLPlkhr3yiXlJRW9
z66PsjsUN7HXyKPbxMdwFM1mnInvW0LjIY7j7lTV4gkfmTgUdeff/vmSU67eJi0wKdNURjQX9USP
xb0+Kn1501+//PnVny+tnJ8mIVjzywsqs7EgCWH+QbVlipXshLfpO/JXdUf4cNgGVxUN9Mte0Iql
DkLoEQeHeJbZuep+6ZBoRQv8KQ4nFFdBTZCraiyx9b2Q7WyuSnB/XH7zEabjErdYmNoSai2uHy/L
65um88Otmxbg+iofuoDkyL3B+l3dFELtSOCrz2nZEWbWJuPO0630I6851QIAYhrWeHwS2d3xRu9i
GY7MgXEMGKCOV8pxl70/GyS3lvJSOAMZjLUfPlZ9Ytz4TXqSxhzBFM0/htADAqpSP5poTO2lRrjQ
sTyzQMNOzhUt47Adf+GzvJhgwIKpsu5rHOcnwshOQZIkRA22+l0k41Vi90dvp82bkTSwW3ajBO6u
sclnIS81Nc9Tw7PLO6j00R78z4KfwU3ThuDADbbqEHhWRp76sazmiZ6YS+xwqvdh3S13fglVucf/
FVkqY9Ke++0pZ/oWzgm0loQIuIlsjLOKuWQaBpieyUc64y6Vvl1mnMmpRm6CPfcqVKJS7pbbcna6
Y5JaE3b+HLeS2V1yNzwHrU/5pY3PUoAgHuYkuCkbhU/ZFyR9SPt9mH8x2umRttU8JE1DTrFyHjpI
bMybJ2C81yNSDcNd7jrd09DPPOMxwnu3JWxqbsZHSBNPqsIHURTtxu/pmAyovLaSoyBLqw1xa4g0
7e5hbqH6VrTEKPtjAoeUusoDsxfb19Muk2G+RtDDFZbZxzRw650EewsQ7KiGjmAyoN476Xuet8lh
6bK9Md9hSgZtbpq7nucdL7u1c1V9ZpT2nIRzuG4n8aEy6mIxvy6MlzfDEDHUuQ97G49XPN/qmgwQ
Oz5pJ2P8G9gEOJWQNO0t8Ywdl3O9NcESo3NmxE75SaQTkF4WOwC7FIugUPQRr7ckDNyQZ4jN6BkU
xV75nQcZxLJN0i4XZd6nIS2UTsJFQLoFxWrR51SqLV7D89y2v6zUJftIu+sag3TEJfUV20BDO6oF
U4t0bBX/CsLxEjeA2CtiVigmGxpQMB4ICl3rEYMjoKpmo+AeoAftf6Zx6yowS84YADYNPu1u/uVb
b5jPSCYPkKLGVnYJSR9dmYn/PWpnBXwmWRl5eSZDK9IzVFTCT/fK5j+xTX0WBB0tczpusLsfkUW+
ofrBEGDbCK70S2N6Lv99f5/ws+oYbbJHDZ8UqB3aGVdAuygmshAacPFiPE6KckaCucmP7NWkHVjW
bwKOXxJrPldVc0wrZDuNXGUIA2Yn8aPZay98mvS8JnF2M8ZbnENcKrZl3ZFLN2XT2kjEI7mNl0G3
j4vJGDPL4+9MdUQsgQiObCfboCk6//nW/pyka7/cgVzH0GHgqjer6yuSDM+IyfpFpXw2R0aDldX8
LN+pjUBDyJBLbOse8RKdl9IFHIvThlCzgSdYGcXFszMdlcVzskxEIDmvmKiJLoNn3zClRnBI8BD1
lDS+B5sUpbL8oP69dczgWVflrZQEiscxBmV8BM28ImBonWuY7LZenmwzfsuC4ne/IIWMF0w2rvEd
97FBLmlCuuXyGwfPmhnLZ6edR4Kx10MHurBsuhfbzS+Na2I0cNNHXdQkZY360xHVeWiAoRNPfSAL
BDt89hVjuo1N+74Isj1c8ZoUGILLM+e3YxYmDG5oDF6qXrOMMCJtSZyplfENBIiF7OG5TtwNl+79
VCWfAlCP9hWtT/cT1fpRMVBcGeV4gNy/Kh+nPL+YwKsDoDSRZ1QX8IMMdwXR0CiIKSAta7+0y2cx
1wgRzMcwrG8cesKMO9HS9+hZ3eDEaC9KnfIQBOpuWR4Kw6XDxfdr5vkuwCCRWagX89nk9uT9rkvj
QhxmqxP6n2N1Z8whMc+J3PqdhuNKlqrVh8+ul90ZnnPvJumT2/PMLFi5osW3jhXECSexbyU0aOht
z4NiGQJFTyMFkKkopmwDQOyx4vSG5eesKwQeXZpdTCLiVrYHcs3zb81u4C9ZxUvDINLyKJuvQpWR
O0WkTO/U9M7aNhEuI+DGAuB4L23h/XaCflrVFsjZIb8jd7dYL0V7FhbYhlLoD7v31v2crL3UWuPr
WiKktRXkypkea1a+0VVHPKA+TUVpGQRsG+SgRbNo523uMSjgPN1R2xI+4ILKDoeJt+GEUV6TRdzY
muhXLLGz7e7CvH4siuyJY420MATMtWM9aBORJarIM4bd12QaXyjnf3p42sSsa95/T2C81gf4r8/M
a3ELKLnN+UcaGinNnN/7V7a1hxhDpN6tVyi9KhVINsDoETFsH74wvk0myOvEoIkhwsEjS9iMjCwn
97LnIawI0k4pN2VawkJMS1KwTWgbdb5SC75nIraTqU9WXNhXvoEcyTPwriUDOiE8xUxIUiJ/csQS
9P2RaNCnYSQ9F3kQ1TB1c3IwVmXwUpLQuyvq5fPPD53g5oNUzX3ggtYZ8oSEJxf6Rnjg5oxSxK+R
NCReuJWtOnGHckjfnfL1nMy3wroqnKV9CUxySXg9cmdZAYxWwMyLKybYj+6xEgnBjrPD7Kbt7mZ0
5KVffc/K+SjZmqoAMVphbAlxWOWG/+bp+d0Phy9D9Ds7FO+Vk71DDeGpP5aLeIRXJlFDvmeVeJTV
eMmrDNf8fEYh+uFWRCuYuab683fmOJPt2raruAt44ImyjuyiuL3KwgO7/T3YBftWyvVDqmPux6/V
su+Ud5M4PNC0armskiy4pF890YmNO1Othc3LEGffUtEmG6gZVa4ATvW0D2OEk1X9xjKNbA+j0cJ7
THX1ZqXdSqTgqTvnHWzCj903964matsfgYN3eum3PsnFeIi+S3MrrfRoLOG7Cvj4ycLuaBSxJOwG
uH4STp/j1N+6JS0Ky86r9TRiPplqp4laZd3YLT2z6wAmKa0rNTeFLk8Ge1e+truaboFFjFE7EB5E
y/85adSX9ItnabbHDG1BPGbrPEvOMaeNP8F3VLOXXlUar4Y2zo3x5BeQlhyHGzH3r70nqmCzCO/D
GznO8mzh3gSavPU3TV69q4IGC3I1trzM/tRNSqBDQZczTNTW9dt3qL/rboL27LTiNOlyk7mY2xMC
0riGxJsuZpI4Ea3pvHQZbzynAWv1LW0ZCmk8tPRkXLaFjElNIO37WYuHueSC6GRPPQ4jiAcJZn/C
EZOwg2EVlNA55aEkvKFuiJ9OQ8a3AZVX144nc06v/b0Joxv6rVgG+zj4dObSXKX2Ve3XLfBilh8d
VHd48341RrOvPJRxy9ySTuNT19BG/NszilqPm7ZaHoEd3/SFe00wYdqAcPUeDPZn2FT7zgJ3oAry
m0JAcpnhXuMT1Y3gcUjj+mEi8dPjZsvJkzzEHtNM9JLr1nkp8skCLkdGhekwz/C717zwCObK5mdr
YESBV4zggHjvjYWxBlT0lHDkr4xCf6jB8jZhX8gVmcyMNLvTZPgpbW+ABY6fbtts+q5k+uCI/nDd
T/A7ZDifMNN4hAdES1Vt1UAy0NLekpqmLPKGByc8AZAtuF/FLyCkMd4zGw98/ZTHXHVdhYVD+/Z7
whOwIjVUs6adkLlCcmwIB753Vd+z3I8sAijB44xludUv9aBefeHINTE2ydqaqp2hgeh4BgbqhQpk
UxsdrA0Q8KjfbWyP5Il26KZfm478Sk+kxPcENwH3b2YU46O/1K/XDyweaRYqwkbCzIBEs5UTKRy+
3HT0KsqkeshijZQOJjPOo3x7jbZJ2iCmPxms3Ep+hLr5mcdg3EnBHDke+2NpU8GHCw8tT+OvOPnt
5B00H1JrWsPpSbRB7KkAbCdWukIbx8hjSw9Lw4tMHiq/S9ghfXVE/LfJHTOO+gbtkL8YJ19Dhx3s
dLPU9MbU1B4mP/8Z4wkdV2fjJC3HISq/ltF5zcMdyHd6OejtMTknR2IAn5CHfYp2n8ny0QNS03k4
wOL2SHZGg+EWMJJVEIaVlfkKw9I2D4kk1VDMuaN8G2pOV0HZxitfzc/2hLpO01j3qQUML8gupTd+
5f149aaEj21McRM283MKxwTiZEA90umW9r9vUW6SJxwBdwFCSaqjpgLITsTy/lRgGudcfbhucpYx
GiVZfZUEfVs+2ZhjTnT5AIxobIe7rvMHLDSkL/vqaSiGn8Wr1s4kn4YGRNbYEYztlMmq9umDzR7R
LvZz71ZM2vx0p4OOUs64J9rWPNoYvwz1a1b+GqEoEdsup9bgErnZMQ/WrnUo9EhL27A/jbK/Cac4
EiL8MLiAYO+X9FeoScLxaHrmj+Qydijts+frVTxwLZsqL0rk2sQxRdRetzRm5Fu/4qyzb3riwHWR
HQqHrJIqTi6ia4HE1xwMRAATw+P1D0EQnHNTnNAmf41kwqJ4eXevGvHOaJ7SkGFzUabBJsOXFIkJ
q0IpvM9k6q6JlB9uB+O5j2m8i8x+o5h4liGZTShVzFViKdKtaKLXUx6RY83di+Ypmoxg2am5u8+H
+bFcGnpJXjat8rzEEtTt+l7+DNccQKsaiYTOvINC6hsyPEH7BsbJTlj6M518IjJDWoscftPITyJR
yIPXXdlvBi+V7BHO10iMWqvw2HfVGp9Vsq6pCqNwqljySRPZJK+sbcc6zoKs2GvCFCT3a16jPsoc
FeOifJrLPMRR5pNp62KdqGyhGZGOjzqPf3kUiKvQnB5mIGHDxAnsOv0rtk2UPO/gYwBaebCnaJ2S
cIT5IObxCm36yboi0MHuXEA63NG3dKYYii6ESZd2fESPZe54scO9nEXIo0SsXGArwGcyubiB5rsQ
bmWR+K5JcMPD6N679WDcJoH17HUmR8LIDNBivyxsKpVYPnYyfqvAWcIt1O2WrYsTtkBK7trOdepz
VhUvfUhx9CyjfWiS+GbJOVW82ovXlQPQy2DVbNiwMS2XzP8Hf4tOkg9Zp0d0fh9e1/xKFuSxvj/e
9q1xyxb7XIX6MqV0d3J0Mln+TH7rvbBIVA7djEuFmANMe819aiavnS5WQ5V7mzlZ3loxsZYM82vo
6ffgA+TnZubZSQe7xW2OlFmbtpXhKVfNY9xlyZYxDlbEdjjKmKiWQRUH30pJthDWY1OkMIHqCtBE
e58sMxk6+XSRdnkWcOKbfPAZC3MAeYoDPemKeaMcsoxNM9sK7Wc3iDpxqxfytym6Ld0KQAYJx4DF
aCuzrqEzBD+1JYOdtOZTrnASJoIuOTV/288og4vqXPm/yiwlCTrEpp4jpujDD2XHas0oczuG+Se5
dzsTGe52QlvRE8HtMyZa+5I6ocIFEJmSG9syw7DXnYsBqPjscb1FfQzimesTEGVLQwPOjm1DPVFP
b57QNsWG/xbuMgEroJSg9UX145oazI42ucNa2VcOtsgbknk7G/bVd5pcsqFG7brg+kHhy+DFC3ko
PcM/jS4tpHBhjQlgP2QQ5jv6Fl+OG/4Q1F25jEHmhZFFHWuNm2BJNgEkBdO8oYYqDpyO+WbqCKQN
Oo7bpbgVBqqI2Lwv27vZL7nlpKJ8cDNnR0bsGgEIy2Y0H7RlvDWxBldkpZew1+vZs45LYkLbljPg
EgFUwlVbMuLt+67puuNUGw91On9IqzvlbqFP5kL2iZUmKJp59hFbx9tBJsE5s2kZLU1PMqKFxGPk
mgK1M04Y8ZBt2mWPvtnTbJ3sOYJ95HBZLLXG9mui/UmMD9lNoEGN0EP/11Gtx9diUb3DRjI2iz09
uWFPOIVb2zdWHpz9cQKz4QdmVDrXTEpFHQoZa02U/IcY6zswpePdOBDSKsL5ONd3xQQpoPUpaE3n
Q7XyJyk4E8iqByM4WJ8YuN4YX+VlI++HiQFg5hR0al0IEmA3fpmVNx4EEhhilj5mJBIBlEWumpqo
uYp2ZNbdKz7As1PYF6jAXNSpqcg2/Az87BY6K3lSoqypSOMPMxHke064w/BqnTo07236ac814Sxi
XFYGYMk5ozHhttZ6djGgdd+hJGBCy2yT+f5NHWdPygg2po1aoXLwoam3usRx2H0tvv9U1SUscK9/
zuX0WBP1wvOTc0nz/EdjDj4Dab3Zdrv3U4QcSCaWCEkbZBngXTvDmI+mj9bPQsfHDOhp8ej8xtME
RmGBEhLJZn4IBS3IJciuARLABsYdic5PqZAG88sf3+kf+gSIq2NIJpdz/MDQl0A9RO0AaJxuJPmr
9C9i8jbOKAo6T2qMgqS/82mo2+Z8yMl82IIyVJvJRSq/gMjdaDPvj+aC6FAvxbF3hXNCljdt2JKa
aLT68dQ0Fk/Ln19mhKWwjOq7RnoFBR1UHUU80q9G3Ixl/JWMaXbXBKPaVbL7aaZuzccc7gh+QcWJ
USL1e7DavNMlrc+y8t/l0qmDVo15jxQ7i9AA0juus3sLsUTY2tNtuPTeIR4SvYv/RCe15Q+32ukW
vt26zptxj17FXOcVzYI4ILJz5gwNOlAYPYccF+nkFFTxy4jpca2HJF/ZYBOPPTHmKyc37sKk1mcZ
hh9BApQrSVErhEqcdcdccnSBDNnSenjOyqU8hVlYbUgSbHey778V+Pffg1k8k2/qnYYmJ+cmS5xj
jCtm3Xqt/OXpco7CZcq2mREQpD3n4ZNCsjJXVfdG3i3tuepKu3fLB7K3VotF5rI3uMsGOL21dp09
EPdjT3bHxqnbBReVWx3KUcp96xwYOVNwaJc9L/uRHnK/oHgIvbXhzsekFKd4Tsmv93Gb28XBTEVk
96gqdE+0XpN5Gd4YVoHnduSdlu5rL61pX4fsCkGDNbQKWvOe/FpK0Hbblo3zvKg+24fTk57aaQM0
AKBywcBfNd39DNM7mrT95ZZUCVaJr5ehhNjYUgQrWyQNSLdgoawvipexJJFelv1TLRt8AAmIuDrQ
j3Wn2l3VEhM1UyQQGew+MxKksq4toFESCFusCa6VV6PUiX4+crq45iZftZ9VMVOAMfTZYFa6yhvb
dwatDzNwM5ropM43kFsGzzmZA6NBhc9j13vLbUO2ByG6NLMcYuevzf6zJIWlGR1g4iECB8lwcSXy
k+VSQMFnGUmqH1+CrLQOeecy9vMIOkPpM437mdvdE40ziX6acIAFZ5QsxQTMuUt3fpBb5zJx1zmy
yNkcjXenoWsdSOjGBio7lxgRuqwM04kh/URAx1h+eulUfjMuNtDPnhDDZGnG194IKfEVdtCCAe96
UXb4oIz+YhLj8WuAd7QxjTDZqcRfW0JYz/OYPdQBt/CxTZGemj2KLD2jD5n0bWsQnjwqubYIoN6n
nGBPMsYc7FruQ4Gdf9P6ZvtMXE23T5kmrO0EqZDDp34Ksvai7LnaxrOF2xtHzrmQyEJtOMG2PXV3
jjbK9aztHx/G5Av0z45IqJ3f2nS5UqxKvmYtSqNa1e4wvPvUqLRRvSd4p8WzkfnELhAUdWe0WU4A
5/Ao7LC7a2k3GpTbd/XoUG+RoY7643rdm+vt5LngD5zK2qigqfeLT7gazY5sz0XY4wHvk/MkX9LJ
LX/n5FXai/01T1b+nmXLnZp51pepWC5ZhYx0MlT2YPMMk53irxZOkwd/GnAQetlxTJpzX2TuYanr
ngOh6PbDuODRrde5yNQbiWVvuiW8L8T9t09j4klq8kjpQVbiZABRRE7rbkoX1pOpeG9zzVrFqEqX
aUrt84JWTdPZwJtSZYdmGmAp2O4dDsJiiwsaGUVNGHcSUDlTA0dEkP9uzC4+/ug+gCLeL/uy5EuW
oBWdgt94YOKjGCgvRx8BXTB0dznmzdMcw5xB0hFvNJaudYkU75YnCj0Ybyoc7fF+EHKKBMj02rhF
OqDI8rOTddcL/7ZKgETGSNVJFNhV5VUA3qKeqpgWAi40BBKg6guC1Gd/DcJtPJ0emI9HufbMSIzC
JBLYVJsYQRwBHMz+rUE+C7epNgaeWUYl5YIvrosf51qXJ+xGgKCyUJAiL8LiENYAcKxGVeeix+TT
URkaJu0Sy423veoHNIA0LKs0M3/pGP0ASq0dHxcoOXP+pYKBFsyQfNliuDBeuzPCpbxBlt4z6gxf
rWLZu7AGbNuVKzphzS0ts72VwTtP6dRxC7VpMxYLFw17PepMPjjlIB/muEYQi9kW1Qi/B74g3ldx
8W00Xn10SEk6ond4Nf2633lB+wTn13heTD+/1V3+FTws8VI9jX6iHrkvBaYugQEF6tCO3/7MiAoH
yTrWzq3hYYiA8XB2vXjcgRL6rlTm7tBpNCvDr8JLq5fwsuBgQgRFq7zP8dCRuKpWbm6El6BEPBNW
8XBs3Ta+FCG6C9+ZbgseMVXhJaNlTpvbQ7wS2/k2FrmF5teMX3sVgzCJ4+Tmz78mt2bhvSad19/P
WQg3bmpeIb7vhiKw3zxpLOu01x6eDdt5C4s6mpKKmLRkvLhOiehNDvVqnAj+ru19F8tszdgw2RA7
G7yqkbk1/kr7JLrAW9dlJcAtWcWlsM7hgMQonYlFXdr8ph3lsgIqABM3T7sdKNXlXoDTokUUTW3h
H7gQ/baDuTlos3HOAv7bdj6lFb9Rtl1UsVnRvWk+SPlFd3JM5owrhijPgznBYzernzBBT2NK50h2
T0IXKaFid0pK5mY4KnM54o78Q+3aDiHKrZAPy7YvutUPlcsDBouojcq0fKnVdegmxcXJfWO3YAOh
bUtkYnLttNDObocWn4VB986Syz7NiLsvW5PhIcFIwAtJnhbtSy3JnJAXU/JKFpVlmwFOzESjJZgg
wQQ5VasYkr2bndIF/6JMIHJl19QjRw332ZVY7ccou5AO6Tss/XcYQZ7Swi5IDUl+t/EzoEFqiekR
6OFHK7jJNWZdRd6DmJOPJHYZwWIWaOf2FcnuXhvupRC4cB2SUtAyvei+2/RMl1d2HryB2HrCv51E
2pO/e5emt2FMW2fGp+7LfF/Y9bn1/eeRbMZVaehLYX/P8m7mtTTqncaVeSJjmOAwt0fDUscf2shv
ZgkNWdpWtQpH9cWB9hU7FTq2KTwkzEEKNInVRP+K/gOmxiB/NFT4sACFlxigIuhEWG8TDkwRkKcJ
T6LqUgZC3RTZdMi5R+wBaj019CTWTTr+YDN8cp0CqZgfR3beQvNt7Z9hFJ9tO7WR4Gnqze7WoCHe
K6JgsJgzDHYYh1Osrlqrg9Nb9XTb5SP9PfyYxYvbWzcLtcvKEyiRcQL/Maz8n5vw37kJr+6x/xmm
es6+f6c9W2D/nf3ThXj9e387CsO/cLSbAXk6AoanHXj/yVMN/4JMTaV9jVGk12FdfQD/8hM64FR9
4iGv7o4AZvUVJvYvPyF/JJDKE+8AaszDXuf/b/yE4dWD91/WMPprnomdMSDQhe/jgA3nz/+b+n5A
jubR6kQZaZUkyHuzOg2+vXWsjMllBWPFoa0c98MWxhQNQkGCossaSK8krt6hOldTba6RCwQLiRkl
JyBqcKkZwYnGD6EtrIlhhYbOxIo5Js6fpYb0myOAtPrkMysqjCRAuMuku2rIz4kNO6H03LvQy/Ua
nmEk+/w8Lmlk4PTbJ+Fir6fMO1Zl+UpKMcrDEcBWh+I2b6jmFlffEO4kTkyj/T1lcFUohaubtl2S
W/lFci/yCp88594J4DaPZHaU9Q8HMJq2JYwAkNw7VQF/uywQmS0GXCoYn4dhND7bQjy5fp895BD1
GsmSZ5CETNqtmlVA39zO9S7Akn03t2jRU5rha7Oe7sOjYQAZCASsNLhKoLhsSTqXwVUqHHB5xwsZ
8oakm9YYe9eoz1k1TcjCUVMkk/l/ruC/bbz/bh1f2TL/8zq+qZeP8jNrh+9/2IKvf+nvReyIv8Dm
uUCMcd6yYEzAI3+7gm3xF5pRm1VM1JeFzZcF9q9FbJiCFS7guHiQvIB4WSzwf61iw/L+IgQTn49w
PIJasBP/b5ax+U/4IIZjm2gmUL9uaIFaZl/55zJOmFMpbpsgM8jgiIyxA2UllzsHCXyJBnxHuibj
wzG1bvta0Aqq0ZvmXncJFIrLYWjpQrTEtaeaZrXQ2VEb8t85ff650/x5iWwzbIPgGz0T3cU/X2Jr
hYNTWyA6vHnoj7hhw621xHot7HR5lB2avlenAaNiCJAXRsoi94v6dz0pdZ6Asz2GMVbGonDyddGb
8pR4gPFaP0Oz6pFiKEePIFG9/Bun5p/Irf/aH/9+1aTJ4fjmJPf/n1edxmmeBDpgUjWl3DnBC2wy
M6jfFRxOe3ZqDDF2u556VEXC2SnL8QGTee5FmOWERdM3L22pwm3APKHNrWs9lD4CY9S3JnUmc2z3
0aeUKd14gwfH4Z5tgnSx6h8LASdBSqmzd2zKMG+mFvxvj/j/xyj9T3d2QHwyI+X/IOy8lhtHtm37
RYiAN/eR3ksiZUr1glA5eJtIJICvvwPoE717d9w496EYAkipKAhMs9acY8J4YPrR+cX+/ffQuZwk
t0eIcNxeP+pasRtH27gVSsgt3g/CtqVKj1HHGKg7+//9/17iPP55WfnPXbLZuL6EWc4IqP++GerO
Yx+PMA+honV2bD9bRY75ZruafYp9aUFGMKotkt/pSPQr2ZLAxHTtnlKS0Rt8hP/7u/lXWt9yKTwL
MKbv8wkCsvHvdxN55uj0Dn3PiKRKoaYvFdvplXHA2uUdWmfPITihQARBQl8Sb+CzKvq7gkbmXMtw
R/8DK/yPRLHvM61fSTjaLwlpAUC/+3TjjbpOwzIRtKCy5K8R/efwf6Lf1f/jr/gvK+jy3vnMOxZD
D9xKFr//fSXNOMOM4+CS05IYCSFySzc19pVbGiDKxKXK8BBTPMENac7z9lCWB7aB9rEzuIP/9+u4
5J381181cE2Xt+H5FmQvWsf//V6ALYeZyD0PM3GHkT2x7YvKgE5Zmr2ROp16bZapawHiUpCBm5aF
0YaKbgpjcO7QxbU7bCeyOK7LAx+sg0KBciBYwjgn5Umy851TJmZSOuJxzyXHyEjYx4L/sOgD129D
KsxvwicVUyMi0Wz89lIEShJwZrQnKoLT0yQok0eJmZ8ig9QL3h57GHJ1H36TPapRqZPX9eENeC3c
4sBax33UWhunqjeBFisS3lKyXAIkxIHdQYJDso2xIwunrRuk6f8nRcFlFcYV++cV9YEhAbuCd6+z
dHTcmfT3j+VZ6bjdgHMSgWmZ/nbiSB67Rq2S3PU2GTujdea4hzazSma44hSM8Y/eHLqzRehbTdOG
L+kD8WVDZPrZJCL2vHz172eiUQ2rIM/DzfI0G4qrrnnDgYFWXUSk/c9DY8gUK/p8XIRw/7hSSOPm
11TLM/LvVy6vWZ5xpmpgy4tiuBLW6T8/cDn/r5cth8pKcBV7HV1/VIqT3q4HtxAXfIf8GUUT7TO3
mE6F0z2cPHWvlS8/gw69fmTW40udIb83r0Z0tDSolRowbxa2eTenb74Oahz3uLY8qpblEUk+G2Sl
0StLAheTsqG913WZrcZw2nujab2UiblkcDfcBJ3xSOeH5tVQ0bQj+Kl0afPQt4+Arp0SooS7uUCf
sY4NcJeEVWRcQkqriDSQBQvfewut9INacPYrjcfnBC7suRkiEGJRcGbbjccDJczREp55YClhIWQA
FmRQtdwnVKkP8YB0p1BjdcQN0O2brM1fs1hjUo/76tfY47dkLR3XRf4ebQFCVWvhxeIx+f7OCFLr
FHmYHe2pveioDXcqZDEvc+qqTl+80frLr8WwGREtrEdMkECgUbFbhRRvTdbwo5rAxD/CSDwa0aUX
LkkpTjnupi6X+zz0EGV4PwPkOkWd6UiTNRfTVzLudFu2u4giIADC8oLSpjlSsL2RYD9dfY9PaNfH
eOjYXm9M4WEYBFHL3hZ6gK18cfdF9EaRadgbOeW4srK174XlvQMirx6RrYtz3/fsqN3S3IcNv1Co
6zU2KFvcOt/obzhIqzU+ROcrdY3b1LjyzQlh1wdlQRwDKcGfJuqV5QW26pyN29nd2XYr7yWd1+vB
jzL1nXdPjtmplTpNPF8672WIe6nQUhLV58NYtAASHZDGy6FJIiqVe1XflsOwQy9E6fchYgsPVmR2
h8hm1q+D8ZbYrASY5BmOKw/d3RSXvFuejfzxn88y50nO8+LlARsLwVg2QovMuwRmpNF7yK2D1cNS
aCw9vDtWFd4TbXp4qGauy6kQh80RyeW4Wg6X76LD9IthwjovpzQlsnNQjNS255/BH4RCsKRhMJR0
1LCwmNtUGNpzPj+QfBrsDJPPdJU02nNGr+3Fdfz8JOPw1/KK5XxCSec2AhhYjpbzy8/AErhqu6h4
+s95aoIfylLtOm/x64es6l5Sc/bUWD2GPFOXhyYe07/OVbWJ3XgwG1SXvIRZLX2xS6m2k53iY0Vl
B58ipI1JfS9b/3VcyNI9ZgKW3tjoQBN8VW5GOpp3DZXhrqzQ8uR9m92Xc5VEFuWi2AMTwUuWJxJ4
T6o0sQERWbOtJNdDjCbNrESi8M0q69H2SftgB0mckPlYzpT0jNZW4GXMF5xDvhocTejqq+XZ5dxY
/KkKo7wvB4MX/aagiQu5za5YfdLnoXUnhmVj+rIbgLX0kO5xarKhFHXM4Gu5ZxdnC2Km9BO0uP9O
5yDdckd2V98c0zPaLMINEE0/QJTKWZGT/bZahIa6/XtCSrBqw855pf9BopImvwJBqnstDe+l82Fd
60nvfcWmypg8+uCldZKGyQR44dRF3tdsEgodN/5OrLagzdFhUilF8FqVw8tf3wkXYT3SzXwq6zK5
qpBilu2HxT1rI3MTxSDCrATc4kEU4OjyLMdh1PtH02mDpxbl11M9P1TRUFCKzMF9VFhUXZlqpyJ3
zB09Pu0QtOH0ahYbF8RdR+HZymvvOcYcjkstmgXkU/JgwD26dQMqIEm5j6IMTkICCKHRZxVQMQ4v
XUNg199HDmaoXjTTBjQjk4Q9mcfQ7YINCsXmswXK2kVyejYQNJMRoI/7Ahm7R9LSBGDI05hyzMg8
+EK/eaq2LggRrUsCF+rQ5cVnO/8vEcUBi1ToxxKFqdfnxcOezUb2ZiqtJw/8aZB47UswfWTKKZ7L
gc5GW45Xq0gNmm3S2URFbdzQXUBClpm/7q1Qvy0Pw/zVyLy0rwzUqd9DVFAvy8OEPeCl67RDnhr1
dZiPlvOdFf7BMPRpYN1eQ1nY6FMuqFv2Do/CpzvsignXlO8Xb/hun+MsU0/LEVZcpCxURvC986Ts
0gB7pWOe5OjwUYKXTYo9AsPUb64K7+1rjb1ujGT8KUJhbGE0qEukdIslXfIwLM0/Lw/W31+5jo3Q
yorflvN6UjNR/v1kEA+nZBiTgxqb/Ix4Pj+3WUmIpQlpbsMyFD9qahylF9Ga0rv+xlaqvy1fhVGd
XkzXxHLBqf+cX560jDjdB079KKihs0WtsBw/FPYRJJRDQJfD24xV9N4k/h/La0lWiXQgwSm8+3Oc
59Reg5iemJduJifN9wXsIWxAES6lhk5AL7N6s2j42M4gEysHcdYd48Lio/6yA21XF/6nmVWCLQ/M
u9Z240fgN+w6+ojNbkOc+6YC/3pJUaJeEAQml0xNt8DFHZWyBlghdsB6OD+ICiOhiorsLdDG5jkb
EZSMZuwdUh/7Vu9NE/rHyadUXvuX5Su9DKfTQEcZsbTZdZKb1wd/HCf8ksuXXpFNLL9h8dVIRlKv
rE7L72cU0J31sdjh7sEd1/TWJzznLbqr/J3lTXamglZslvPG3HA3RTU9Z1ZrPvGSeqUKQZZMNDor
ORoJKQDxu8Cafwpoz1Gtc938VJfGxRiRx9PFo5U3WwWtDrl2pAE/a03ojQsRJSp4bzMfBV3vdqDJ
+iEjmOR54NXPVXY2zBF1XaHAAunmPgpr9Qfhwb70WRgUXvfelgh6UkOrT8sHtelZ+Rh8sIJpG1uk
SKaj1V7Y9nzzkSe8BBWq0rZwo6vqG/sm6T1WjWHv49o318t1cVDVPfyQKMUxKJ6WO6PLjF+abEqK
qA5wThAnzNoVuKJqJKMCb9kdYmL4vDyUxWsShO9ZUE+vTcb/yO2+XY60zpxec7rielegS4ynM/JJ
79kdJu+5Cqo/daENBM+ErBpzOzhEmCDOgDcC8EeKrzqr30Tz+siL6nsVFN6xxQi7GufD0q3kzVVi
mxtjaK+tXvmYN0r/hEm0WCnZ2LPOJnxeHgIvz7aunfORMGF5ueYAmctqvBeZ0X/3nFLu7L5rntvg
exbFxiX5+yEdWlrvox5uxxBBhWeyqXandhTodWy5GdMRJPb8wUpcM93HlfPHcLICjgnwzbXXuGTb
hVVz1uLqqfLHfh/ZTX/A5bYzFEmgTaHh20krec3hvm4kRdsVsvWCpTl+oWRwXzR/1Gc5nQebwW02
wWwQ8FiXr5NY629g9IJd3YqnskpNRIx4IwyzeA+0rv0d53KDo8bYZbVFJFQwY7na1L+GNUUfSmhf
qeFn38sGpGw3FdM5c0tnJXrcSyP0saCSFebWJtvKQAuPM236PUSUvpxHbZfvai2aDlkv4s9Yf4aS
gFxU+12J/DntPeN7kuL2JEmwey1VlFA2t7XbaLj5YYg9eYonP780eu7uYtP86hvhs9ycWggHYXDO
M9AIE5vMg+ur/lqaPWoGp21eaEMXFPBjEw7SRTUzOZfchtcB+sA2UYNJy14BS0I8farRFl9GcE87
orzFi5bA5S60IP/I7YjciEhhmRxCwiUSVKcS7xwrw15P2nmeSDYkArq/lTDvThgXX0Xfwnbo4/C9
sl25xuAyNJb7nk0OtSA3sn92wtwauoaPZhowaHnV+Msz7D9Jrg8fWFHcteCqXVPM7Ev/ttXNDjns
qB0Mr8lflocO58Y6I5RxLykowQfIZb3RRsvbIvYj8qKl2oPirr2FYyJuVBcUKb3T3Z+PllP/eSj8
ytpmytxkDR+EJZ5zeWjDPodaP+H/7cpj0tIpaTu7/xzIXw+yJvnRaj60W8MUl1o1KHsdhTMw11cD
bIYjrAl1W6ah1BXqxpb+3TRgdARuLfbLKJQIPd1WuN/3grUEqwcOwciy7ywaULlxNNySxt/FQ0uB
d+i+mW3l/XGH+O5KpX+vfcRSrLOiuxb2vH2MGjTsh4et5P98tZyzPUc9lq8GgjHYeGsCUlQ/bY3U
KG5+VSP4MJrsBHO3vdhIRXb10EPhkgIym6El71mFhrsL+XUdqZ8TZWHKrHt8hv3y55M3rcgflhV1
H02aH/zehG7has91Z/BxxWCKDLhiRTmap24cdrIo0t9MIa8Ns83H0GCsD6lQXBwbm7Lrt2JbmFPy
YVseXlSfdNQWRSNQgTvyJuutkdGwZxmrDiGT+as07B8ilfHP2nM+bbNTr/pkEa9XlM6e9UL9ZpvZ
2/ICu6aW45hT/ejJsD067gwUd7vs3LjYOTQf7Wlq4SQvGle84bs/VY05fo+whG8qKgR/nc9b+df5
jLTpf7z+7/Mwo/95fv450F+zfUfDepeVDBS4lgD8O3341mhUZmOqsmu2q+EbHTjnMArIJ8uzojC1
fdWZFqpSXjzRANijrGu2y7NDaGBNLXwKy/OzXRjiKBpp75PDTYwY+WGvrGSDw8QyGd1cOlFOCFg3
WOb7X0dj0LwCH1wOlpdXZv+oSlOS6cM3i4Fed+bl9XF5BZrbfof2CrfdAEuijZ17Rej2PSH4m+3n
Cysk5z5ofbGfhpGggr9fUFRAJfgVr8vLOzKtT2PC0LAckgbk3GvTlvAPJsxSGl583Brdw6us6eQ2
E/v3+XB5sCq0T5RSbkafykdZef0OAYuzWZ4UWRzvi0Dz19IaN2C/m1tCQfd5CDrvua1mUOLQZkeD
9fRf58jGRBTJHb4lE0FSPMlkd1heqMpbYaTttZ669goZJO03tnSIvg2Dr+WJ5SGx1XOv+clFuBG4
kCS92BFbPcOOqrvjJSxmBmVvnbBNz978kGlJejbKQpGEwhBoI0RWqPa/TyHSfbh2+iEMJ/2T0ikC
Ju2TnWJ5MBH+7vSk0D6j3NhpPY5t8qXXoapHHG7cnAaosD7Ws29Ni4t50L0CKiLnK3je/zkf5kax
ow47/ev1ne58DkjBVmwkuzc/AKBAllUPIrXgsC6cvWNnxgZhhHwbjck/ENQYrJdnU36dU2NToVy+
1+zNmaHsfzN4oxvJwIi99cRQ13wR9wCjpmisE8iF8MVyxezR5AVSat9DdkwPJ576o2M17U5r0WhP
SD0uBY4av+vtG/FS4h1h6sGxcpLJGzN/skNxAmn64QZazTdjiY7H0NlYUiu+0KZs49DO1l0deAcj
VeWr7eV3dxDX0RT+MSuz6aHCoN7pCF+2Q6emR5lULSM495rFzD+3csxLkpXNsYPudWwqN70IA79W
bbnIVMrqz7J9U479cIyyZjWRQ0z13Z9xkXyNgFBf5burF+VLrPy1b6Xx04Bt5KUcgb0Fw7BX73HR
Z59t1UYn4CSYB7Um/0QyTUtdpf2TTCi95pXtzd4tqPZhwgJeG4ZTj5B47xvkq7S6R0289dtvY5h9
WDYlVcqgq8G09T9upH/Z+EOgR4rXvpXxhg1HcwqsLvrGMIib1y9fc9lFOP6KH8tpPSz6fVwAmepg
161T5J8nx4i5jy0NT1EgnR9xDSgoi5u3OGCeNcbhi6JY/vBNUv/cNCl/auX0wmzfrVO7i/YqGdoH
GlDqJbIWRyfM2gcBJweClasdbW+5IV3GeR+1dNpWND+3RRZiOaHekFJA6cOq/2EDekHlbs3QhYj9
iBxzbc/YiqpIJd25L9Ng3ThJue9rWob082uGj6k/OLaWnFHgXiw3+wibwPpI5xo+kl/nOeriYst2
Nzm1BlbrWAs2wHHmzThiU4HPKkX2PxdR50bHWsKsAZRF+0+jVXbNbZxW2TQB0sC7zFJBXHLNIwO+
qcHXpKPaeSxkN24/xgcWQJcgQ6G4orwBKjf3QusGScs8x4ZWbFuoC7HUr4jDwBgkw4BVNRufcQbJ
Qzioq95GRxfnDMGh0WZwA3maRH7M/GxrxojXNIVTKpDfY2Hlm6rLh5vutjepEg/PJG+mQ5y8DXLq
FgHwr572wSefl3gbq+QZYvlWEMlOUhiwgJAsRwz2UUFwrIfFxhD2Qfdy50lhs70lPf2Qzj2XRf0w
ksm89G3B6CA1ca5GN9y3WsyC0hRn9nDWMfKGtZ048NKKOMkvqrPeVSKDPWNL+mqO+8DzrJckSs+D
7Lkw05SMa9nJfJtYLsW3kpbV3PVph5T8T4cuMOy16/IQOuLSqsLZpKqu705QurtgYC/jiPalBdEB
KpNh02ICPxbYKKEQuurNkfVb0fSrkPjTa+am4snpSTGZdK2FRsDh/GSjqv46pcc2pPaXZJZ4kkYw
rlja/iCgnVEa6sKmTsnDMtnpztOqme04nFfDfeSsUddYp0mqJ9SffC9Cf+GV8lwXDR4hCXxAjKkD
jVWXqCu16KCGYdsi0gRaEqUsWp1nPR/fR48ApCJWOKF9RiGtJCih8hN7m4U4zFBlp3TRmPcs0R09
vX9zcJmfbdqWDWm04JargMgcHe6DM71LLDTnvO1hv/psOTOJ2bDza/NUR4oSnN68xmmBa5gqDxIf
5w4nDmc+/uxK86xXrWEy6PkEgYVLuvv4G122uEdGGl6WHPdKYYCfprD/kfpIuAGOHfXRPSQxgSYF
7e2lhO3o5Kh7bVexzym2II7Si5riazRiF+qcjqsdYAZEdxS4WnxnaPWem1q+elHlnDoiHdA1B3yY
fShwZdmc/aaICRaezf7jvZDIlAX9orb01XVAaOjZKn9npuA9Q22KDkZ0800ACH5/j4uqWfNuXXYc
cT0cR899dxxNXSu3Hq5aN/HxZFTeThllaE33oy1d3ASvwwtJE9yifd1XN1LGXjH/2uRgwJ6InMbf
V6Q+bJo2+x0rz7vOdT6qRCb99brc9ZYDt2JqCQ+x/riGM+4dLWiwMTJ60FE2AT3Ql6IubVzYPRBa
MQEqTgQcMTgq7J9p63XTsMekaN+CyvhV2IN+HBxtvDkjBnnIe8+J4aFDBu+OB8I/oyTFlyzFU6DQ
FLOhM1bdpH+IiZWJCorXiL7IwcxAy6a5415az/iq4xI/am5px0wzPa4TOAoSTDLUuxmM49pqvXMp
rG/U2sezHjkOYC4bez8ig23SomAFhfHuWTVlRI9PP3s4BgSvfK6pQp2MTAZPRerUO68K/T2yaqgN
DuQ1OJrOuSog/5pFQ6GxfbYNlmVVItRHlGFx5CI8FdGE8wDUyyHxveE6TT9xW7Cwc6LsmJLGdBs8
9TtzWmpfvUO/UKvNczTlXJCxe0tUEO/NoG5PcQ5qKZoEtlmLj23oG+3eqYPwPBgWM0CKZaqW+XT2
Cvt72DgsOjOdvfgYfQB2Bw8ddetO1vjpsIpVvmZsfE3It7zzol1e4FPJQ/MxcaUn1Sf0F6diGxfX
KLNx0epNudfBc4D2sKftlFcIPMFs7zxF64gysjrgQcNn55Br2xo44VJRSkbW/NQrlA+hLut97eBX
GxClWAWWvNQS1k6lRrkqEhBGMRMspvfmdYauGTTMDhoIj1XYxvXJpX7fVbE6em3y3PfhYRgtidXC
cXZWG92SLKfWFwL8KVqS1bPJuudd+RvWF1CyAtu6b3ivdj6jH8byk2WFgROHumIbQ6+rsllbT1ZZ
nF1jH2Z52LgTKR/TuNXIrdpEqWesbIeCUhQHJteIqxHPv4TrZhH8n/pV86vm0Ezt92XKbVs33UZW
emL2qI5lYJh7u4lnxunY7Yhha65CQ+M9JN/dHxixphcQzUUewY2ThDWFwmvuk27eXvpCta89QiEE
uZSGA82u9rYVxN/1QWhbd+D+U4WmM6fbxUUDaIYT0OE6i/SOZRVwYeT+FJPZ3CLdPg0eeBU6NZtK
wgwDwGZDSCPqlAqafh5b/b2Rw4xOZTquZW3vC1JQ9hN+r0cVOxSFxQSosQoprRuz14BN9b5gybQ3
Y/58wgBqjZb+ezGDr43AonTjhW+6HUVQHrwvX2vkPRP+nMsnDw4wf6oRlKJGB+p5kuw6msR7qDHd
xZwsQll19OBsimbaJ6u/sM0h96FqrpUHnMHs/TdceUgoiMCh1TyGGNrF+E0b8NN5CTcx65GDYZTa
LYUBtlTY+5Qeb6ey9LknrW2kMRnWsDKMKSZkzPhCpPaHCdF6JQASkQIaH/QE0ZrWH/nCAW+Btsne
zjCrWIqcSK0p7G0a+wxwRcmHIG+fAZRGsBLHbSvhUHYTwEQzK6xdNbC+1jtrxTpp3Em+e9t4MBAR
Z5WrxobgkbRO/eK6zhudpb0XZIeQVQZSnvNgOuir3bT+BjR9WMFPeoqHOLo0vsKLbELFTeV5aEW7
omoanxopsdHX7hsWnU1tzoY07Awbl/kMrIUOQtRxCoFlualuSUuQdpGQuee3Wfc6aTlCuxocZlTW
bw2pkKQn9/flXpNgMXZRAb5wMExta/S+eY/NzLx3EIHsKUgIXhBvIZTW59g2MBc1FGmyH+xSxHHk
o3Ujq09tRsAqn1qWXaBcP2OvitdxY4fHMOtS0jmD/dCmGytI42fmyuQ+oI3Z0ZXZlpXP6MiUDoAo
CL4VE2lKnbQIzJwtyjT3YahEOGaaQjHsMuTEmbjLxoofodg1gxffRlGG6067DklbnePO1B5NB5nD
xGC3dbCGGCHaHJYX3FeeT+GLXiE3hL+N6yxBhutmt44Q8YOeUwNo6Rein7hLOxpehB7dXU8bQdjV
6UbWZrWN0jL8oiZRwPD6rqobKxT4iJ4j3mIbf0jTsqVwBtlevdD80Q17t08NkkOBoID5PE/KeQ1R
Dx6E439IRb5kpwcnyqbFFoQg8oYMET4QWHkMZzuIl2sX3EKCtqQe383+GDoBrbWYwrQNGZBrbbz0
CjFTbxvVL4U5O02sjIESv0DEQPjEDsI46xl+FpI0RIZho5nZ05rYdZCbN45yKdNZQ/CBBuGrRgJw
HWGBriiQhwdhowrwiX/kRkkp0A78YJxZph1aWwwEdLM1I4X9jnfLae2ICdbPoXGDMpgAOTJ9UMyD
eCISggzYch2potf8wWX1A0V6Bf3TQdWpD6BGjTcCi8M1FZ7veKHbzVCdlaRyNgyTS56CgTk5XicV
cF0fWMQ2hitb2vI3HWNt7fjE0k1M/7sYGiUaOMA5Jd5hjWXfPsDFQ2f0afILgOzhtC6t4c7smm57
Hy952qWURbD2xjkjd0Yy5Va5/Xup6OGXPf1sp1D7SZNUC6UnvhpXfQCgbX7alG1E3+zgE7wqvf2N
Pz7Y2UHkn+JizsOk9YoSD51bJ9JPnOcmpa1qq7XGzLNii+rYLBeiaDhJFB/rJulf0tbMYPrW04ZI
L6pLPemRffkJ3iBZuYwfmJaKR56yE+wDAizqxtRY0/8uy2EjujR9tljYF00KFcotsQdyxVjdroMS
0UI7ENsexffG8JO7LuyWda0Gaov3tR7K/LlTYjwJPd2VVB53cV/DRBp1cojHVyo2GTkaGNn7KnsH
rR7sgK55K5y/mFyHOFlrJfsuVBjGsdUADkox9W81KLO2qbRrGN1jgnY3GfvwzRRlmwrP0h6k2J4s
v3s5mfbeKGOQRRmFgm5inSKsStuSAIGEzPqGAlPb6EPZA9wNrEPoOMQmFHl8052fVvlbN1G2B203
PQdJ/sfJore0rtUFDfuc9JGAIPep5CFLdn8wv8VWVbDN9siyY3G8xZa2h3gNFEbyyszmD+ZZqN8j
zRUbRTTLLo3UtyCw9sycIGlLnT6ZVrykU1R9z1ELYOBqYnYx7AOMPtf3ct48lw0Owjj0QYv7uLHF
uHZkFdKED/dp3YIng3p6rPCy9REffcsxvtlyS+Gqh4PfybOevAvNi55Gc2Im9LWrr4x4L4fcWKF9
vWrkc1/iToLzBU0IpnUTV5VNWA6pJcwxh8lVN8Aegg1Gs6efBJyrUtuuwP2WDnSsxqnQNy3u/LUK
bGrWTd1dHWVCAgnK9GTVaqciLz1rOaQ4bhVDRB/CMD7wZiJ6raZDrrp3rac5lHXGRw/0YMOsMT5q
ASMTjgFApILqn2Wrq2dS9WVvDv+CIHBUttUGDiIG2ybfu3LmECd+ddaa8C67wN9paXeoWSZ+mzKb
HHF2Ae4Av0lvQFrO3Zkg+yi5S/f0sNp1akXfu3yj/AJcWxAQYjIQwmZyracYYFWf0hbte1K5U+ox
qySkvkNcdESmJEZcMgJc7c3CWY67Wx3GrMlWcg5TCpzwh90GoO3CbGuU0zuCDolpxMWpCLkV3N5n
SC2bYmv93WhbhjY2AsQiAYkawSQaXruxRJTccuyp3PosJ1028OGQokpQbOJyFnX6MKyL5Hs1uPml
diF9eh16W7rNM0sp17ejJqD86tovoxEsvlyHVAJibtn3w4D1kNCWKHtOtkaaczYHkxAEFAiDitk0
oJijHYUFV6760iH9UTtMcTeAGcLCxdLjzJayWzcDwKLRq+9dHd/9oHlXhBVtZPgHsfNr3g0XC6Xx
js3uI5gM83Dx8oAZXKjXgukk8funhIjxEwtfeKqwV0YrYn6hlFdJFvxZpz2JMju3suofqvFI40tr
In0VKtkgxvmfRxflDebK050nx/c7Am/iV2hTh86FyVJsc6UHGxfid99+NaH9CYrZ3AglT+xgI1im
5iyWLC2HwRH1JUPTeK718JcfFT+bIfkTEbtqRILQA/9hJlVyLXXz3noORqEc8FirIX0XdCU3gx99
i+kKQzysmHAFwTQNHC4EjSSUxS6RPJEeHUXVr5O+g+1q1ZjcIce1RkmdX59TXUFLPmq2vRfrNFoF
yxMMC0e/1/lLe9WPBjQI1H8yO2I7uys3By4EB27o6nDvSHzPdvtKWRFsS4uGnmQRaQnybuTMh4k+
2UY1K901KOmzJlplAfJ712sBKJN8EJhB/zGmF0d06n0IMQ2WiLY39jB8sY6Y1pMPyVka+knTW5Me
MDNm/yeLwngNkPMlVQDkff5prnYr8sk8CUaSpykihIHCxHAJj+zCqGv08kySJrHshAitsr022w/h
Iw4rWgKq0l58ZqtbIaV3mmpUaxJrPwWlMtjFcUFYeZuKDdmYKMQ6c9y0wrfXOCeajeMOCG4K0nME
9MfSZ7t5a7s/RgJ0wPAnSZloH8pPIYjOyrIgvnAXZuu0jz/YuuoMeMNm1jaA7sfcLRqQ2oF6q0BD
n2RDODqV+bClAgSo3DkFThudDbZ/IDMhiHlC35gVCyy2JatSomc1qBWsC1GvqlbVxyoJT17mrjxX
f1DG/DbabKKGGrzJDJpCbEBbmiQOYdO+4uPPWnKg1kGq0RE43rAyItz9gNY2rdZQUZbiro3JzZp3
n44KUWr2T8IBwjlFRHFCazgZ6aGcrI98ZZdU0iiWym1twGoKUPYjpcuAJyP5hCVFQ6HP4PmM5UfY
XnEgJ1vTC+LZYZZsA9+AcJ+6INUmQnWDarq2YEwuMUuXXhlPvaE8XP/sDZM+2mHiCMXYbEYLAQXR
g5RemAh91ndUdvILygBWvtK9lTLZ+aX3UuS2eqoQuA+VD0y7wlIPc/v/EnVmy21q7RZ9IqqAtehu
hVBrSbblLrmhtu2Yvm8W8PRn4Pqrzo12nOw4tgWsr5lzTD+2NECU8DW5Nw+4RGjyGAhY6VJtnSV5
BJwiaCXsB3eJDwhOQpXfokFV9PLHlCfCmcbNga3AE57HwTVFnEoMpmAa6DHileBpR4+EqvBFN6xj
XWV8b0YHsENHz64ITtsQ5CEsZz4xHsylM52Loj2PMSPIwZx/lnKheFgtzUb7abhDEDvo40OvBxxW
8nyLX5sVAJEahBHQBvzoaubpTooKT+2NXkIU7Fqx+El/a7KcPC0z38e2cbRQau/tNYnBnVgoTtWN
pyvCa/JKojABxVDenQnmn6Mb+hFfoYvf2O+4VTZEPn+EyXKeXURGbqmQkCRrHKuenvvG4/HhknDc
kOkXTj3KuwII9dDC/SsqusFkfsQFU/kVu38ftdq2zbSdbIpdmCTyEA3i4DgR7eo8yXfdKjWaP/OU
pn1Im03uFAsAcJ6EsoE06w8omB+zOBt3XTFNW8nrbizA4bSjDUZCX7sUL6OuWTAaIFfeQIl0qZHY
sZbu4Mct/2ziXdpex08J6NFMnYD/XnrSHU6SO57FbX+2aR7IsX7UGEidFo08WKsKj5yRmBAT96Ns
WA5xQ7PvcYsbbXz1FuXxoUAKEsNw2U7gso8Dgj5s4J9JeQN/kRzV4Jy99IJ8Cjh23Nn0tNqhQNhJ
QjxTxyWfX7XmweQ4eZjwlQ+v8ZyTqhYhFZBYXbbMW25RREyNIls4SLziwhAC/3OH7VKC34FH8tMq
68krkX4O2X9Sztwfy3SMOgNPVXfX9fG5tZD09jGtXy2nACYv07Phx4jNp1iYRHXU+g8hhhGxZdZp
/ZbWRMEosrccD99VlD8w4rwUjfcwZt6JsTuyr6V4Kcz2M+Z0pKJyHyjviOcpwq0CpYgKvoDLZv3E
Y8NF0pNTl0Unr2oRxC6ZTxhCt1GGcy4UsPsJGcS2A9OEkvrUtEEKFAzR0PCJteSHd3c/DX3P6oCH
seIp22Bcp6Re/f/r1VegzYam82CFCTZUB4AIut4/NUDAvebm131VKIM4O+dTDuTvheGJSs9NDx7+
l82QvnHPf2R5hWAiVLey/2fl4THvvX6v8Lhs0iH5y3KR7aPp7QkNZZwWSeuUiDGQkzZTs4ZUX7+/
9/uyIg6wabTb2Y3/CGioISfZqXYRYS1PKeKrYy0cgFBDB0OmKayTNngSVKUinDFsCdHzElZ+KkaD
4W3aYcDc4YLo8bQ1W4MrhghoDWjeDLFV28+eJIAZOOyJyjo8tXHqbpKI0FLlEUkzsFwH9jWt+yB1
bPvWDqba+mdMBSM5EnZrTts5ZVA4wtc4930PxyQnBMcSTLSZlPcFn87xgL4YQyVOST2JUypN3LTZ
SJWUNkHLkpoRfo2Y3VLqgrE5PcygIAjUMSIyBXFySMwKT+b6gvwRAz/0c3w0lbc1ByoJqNX9I8ty
H9HPZ5rk3TWqmI/AsUlwB9GDpnr/NNZnwZH+rBsQ7yeLTB4TCuHdi/i71Hq/C7G9hAy51QadmXEq
3+NWv7fAQGknUu+S0ejYMKVFNg/335eoQYqoR/aftmMBvAzNeHfRbaLzw6BizISi5Kgxdu6QaLfC
iR9MNeRsAeYWdRZAgn51JytwIIsLF4SdhYdAEzy4mM2XikU976X8dNs6Og45bY/ZQlNZX1y5HuWW
t8I6wnfPjdHh29N4Kl35oU9pgTdKPWKhy7bE/KW7OQ9xGTjFebxMduNeWxF7m3wie0jPdbqsIrpn
qLVPyL7rR7cKEQJmz9o4s0OULHSUSa52/RRObDwLLFlMDJkUZB4AF1sy+5Xw1q1lbg/jbP1XGmij
R+eKQ5f7R4fW2XjVzUHkRtOZvbfmQvaXleu7ASkwHIZ2byhzudvpGiJhR+5ukN2Hs7jdvs+/Y/aH
h0JW9zlJkmsWjstFh2+ns0EezeGmQID5fFa0z2OEtlQf030znvjh+Hxfy9FjYHX2UG0w6CONmtTA
a9jKdvHHLIpOUck4THYPSVG+TZopD4tBLRy5TrSXDM1u0RcmOnXO4Tr2XkYVP2jcMcLVN9LNX5Pp
p56AyiJ/uS6l1l4hp2jVdBxVWRMVUr3WqOQukem32Maeq9x4IBIq3UdWcjBHWZ9akRb5Ju+0P5k9
vyPTqolaa2GMhIk8UTIWxKqAFe8K45Sx1iE0YOLBbdUDw8F3mFBo1TLN3Y4JBF0dx5VEGHidizne
OXa5PGp/ciMlFTs3l2fQG5BVtIyMorBY62sma10RuY/Q75lDTTqanlXVlSFhhNbUkVXQWtoJFAmd
IiwnPCxqPpnlsUQpy57uqvpIXuOp8N3e7XZ2y+VB1gR3K+q5J3h6sBaxOX+FzbAPJ8f6sAQltIpM
Hi8ZByt9pLEb5kH4dZdW/6XrpjCxHw3cRoEg6niHitv2S0Mf9ha8S2rWyN5nIMqo0h3tXCQsxDk+
86dx7L6iVPtayB4g2acmpKtanhF1v+t4or5dy9moz4jZ8F+nnl4V0kU2GtsYOPzfzuu8jTubzt0t
G56WuZZcmZzEx9QxEcERMS96uVzC1hIB7CZ8TKGHPWoeuTGH5lX2RBSmITPJJPqHTbN+HsiXoWoR
x9TV9YNjS/y6Xes8iFp8sTnY9uGcPXtVXbM4zAck8ahKEbifODBihoiVeuuU/qV6o/iRw1UMmfcN
KIGkWCdByKoMxm+VpcH+s8sH0tHss9ItJBjV6LLS59E6DUnxLfMnIiYdO0Pb0nsfOTuw9zKtbH+C
fUdpSE4sqt1sapiv5157sFgr8y/A11EdkF6b4WOQFqN8c+Lor1Z21j/eTX8RoXUCga7DymnuBKuT
WUexfCaniGRAivkYO/VWN4rypDuihFs5/u/l/z+kJyoDa1yQdSX6Jz4f8KAhNgmLeQrpFxNMbVAU
YzpqzwZWS0Kui89qwJHw+5FREH6r1MQyPA1fKqRRL8zblp0pyIP4/TAc8BlQ0wNdXP+0zMFi4+S5
xG14QUMNF7rX7L2NwgTyXHv7/xeuWYOOlgJVY/P0+/uTWP73f1RR31wH7cVNvB3IF9xoNaDx9diN
U35HcTGX1lwSOtv9Aa6FJ3HxBOkrJBWZhYCVuv6qbrHQitwKNzmota0xMsCoJ13wcE+FdxYJrIvZ
mlCsrh/2QxRibov5YxaE3hm5FOfOVB5+/7Rd/zRZrSfjiONGWilZlOUAai0FKLCZmasuzrqtjYav
qR+8kzt7fykh4zM+QB+lBmL2yZIH7VgDDqycHRy1u0TBMrKS3EAo/wnt8uzpy1fO/b0pvD4YG9U+
sCpbO0Q2+1CbC9iVmYXfrJoU/TtBhjTHRocMAxFJvSPm8+bN6q6BB71MnSBIdn6Dg4zIOaqQIrrV
gxYPIwjGFH2hyD6Fpl1lWeknZOg4VdccpzCY5Hzi+a78PnXiQF8HECG4wogwZiqN5NXQyID0KP4X
IBDER5K/hF/C0JsPF+JxxyizKp8QIGRblYkNPHhcmZODASV6VVHMMgqQdb8Ao+ITp8Ig9mThTF36
+UQiAzGtMdPfsPQeLO/M1hTXrWheWpUsR7dgCZeXzXdl0hdB/SUnqqfWgapWZdqzmMxjzxFqseX2
a9Z42BGSb2sxpqAejZse9uzNbZ1hd0VXWvcPhkPQVjZyC5KnqnukeSgguaLtLkoBJtd5rLQYWlqb
4ClvBPikWOfheAbtm2lcWLK6MNjOnlhV35Bm7FyjOc6TdRyd6o9JvIYvGmQqLKjgSkrct5G3ZdVW
+aKqE980zWmPbFMP4lIwA8UaVBsGGqC6fS7wBqihRn3Ht49UWIBYyR9AgpEPML9Zqke6Vsvn9Tm+
ZJSWoXYBsDcfamK7iU1lXKPp3s1s9OcW7JdPlDmedwRlRxRIAXpyMMgYawOMEJzHLaLRqS8DaPAX
TyFjcznQe4OoR9na1oadTYa7eqvqkEToJNsOC008t/Oy4XsnKMKwXlUrwbsOeb5tXcTXMQsD6DFf
iznvkJvNW+bOhKnriHTBqK9fT7pxBjd7UOAMq9zpNnYR3ifWiqFBqwdtnnSKOT/NANwIJINwy06V
JKf4YNrrxZTlb6BI99Km+Zp1yBLlRBg2jOuVZzbqp96ar2VVXen6TYvY2CTNo2ChNkuyG6bq/8gz
8BMj+ZZJeBNaxewhHRjZtKs/ruS41+XHRP4Ueq6gb6Wi5A6R2vOetNx6AYx1h8XtJqtZhJNmto8N
2MBU3TT9samCEIiZs5YueJHYMA04ENkv65X2CRA6GMIGjvxsHlGz0CGzOtFIE0eFpDZDczAEKB+t
lWs+FlMe+TAi6t0myBCLxZ54xlECKTPeM4E/jgah31MXdeQZc1QAYcDjMHVnyyaPjKYVNpcwfi+/
gAg8DbsutQpCjD3GvK3dtaSrtBkhkgGLupxwOQGE2PpZNBrFsjY+El08qQgHa42jZDNl89GokbwN
eWZuGX+YynnKWvjKSQtVv8ubn9LxmC92D3Yy34VkFCQyAO4q/8vOKTkOyKp/a2eZRQWAxJLpWvyv
qplcTun4no0J9dsS8mamt0lU6jSOMS4XjBQbpOVPBfZgomhsJOTrS4d8ZEt2SAWA3Y7Jf/NeO1Wy
jkpaOg4Tg0GZ7npyXoo0dXjgZE+lo2HQdACXYXAv2ZjU1bjsqRrY3yyKBGs2IoVuYkgX6EO0rCPq
sllDn2gmDKPd2R5YeZdkuU1hRiqQ9rhvZ/NjdpGDSJ1BK9VpH9hLzQAkU1+DkYwnjLQ/FZtxmTfD
eU6W9ybsP1m4bl3hTXuUaemW25yYm3ZEmWN+alqzI+iCmw/k5VKSFh+RI8cMO/8uTfI23X55MIyw
3HLqrOmYj5pibVM6PesThwCRIrZ9+UonMmxdHXxUMT/1GHZ08I1bJoZ9wOpCz1rzitXuEPETx4rY
BZFGBvk49yB+USKM0Qcz5pfWAzfDjwKylZpooUcX8vO6xscLF7Omqo8OX1KgCw9gs4foht6IJVxM
6lPUGPrBneh5lFsdCr19L3Soa9RSFItM3eqUaIUaiUhuBGnrvKDM3444zPyUlLVkIg+Iu0z6Tphc
tAnVX5WM1nZGGsF15BfCpTiJELvoaI2nvA9irv6tHi+sM3Cc9Ux12qzeJJreHCHoqsJskBGyJWRK
U825frCK0NnY5uhHmhkQg5AHZW++4bdk+2B91QnaJH1huzzOzxKBKPCE1h+GsPLp0FhmTc9of84D
AVLbDp7f1Dtf3GWcjnrD0LZDGK/u+UQ1v3AL8HTmGWGY5t8KUQA79wpDG19827PkDZHhFV7H7ch7
KeCts/q3AnuFG5op6EHq+2IAHk5KlN+mZh/IpKWyHSIGUxx71IHNxnS197BXyDlKCuJMlc8LSukN
mw21N7rKpneHk2DG9U/Cl3xisc8IorgPZujLAvoXS+JdZcwnoppILuwXnCYZEdlOXB7lSLGFokL3
k4T0jRyxaMhJirt0S0CedUytpds3ZIE5rjPsvWlE77NdSuNfCxC3N8utFbL47eJOOyWe9YATGn3N
ZAESBf7AbqI+unGLx9AWjBSOhk0Jx3G5HMqYtwU4cRxf7InvM6nTmdu52WmO+Veh58M2StC5q0d7
A7q/ZhfPJMGJA0iELQ9L3lc77Ldo/VB7bAalP9SFUgdXuQuiPtXt8i9O8ecoyui/0L1sS4c+KvLu
Qu/ya5erj8Tt8pPT1muF9NC7RERCjt6YVvlK/MpzNpPYnDjd6wCEjWxT9tuNxeFCMkknhurEeRoU
k0koQJdcutHyVdM9xSRJbvShdHeLhZNEW5sAO1agS/ViWyzL35IfKbU4D5vRQF/u5qhSSiDpVpns
sdAmPv/iO7POjh48LKDSRMw2aKKoCCrkYptiWBgb0tV28j6DnIfla/wNQ1JbbEIMk+w6Ie/c5mg5
8QLuQ4Cl+/xmGE2JYpz+2nDH7wjSN9ds6OsuQTxzuwr2HiHDqz1ctiWg7XrUQ9SAkThVBIvvQ208
qGUKTwwjGf+ZWLhygdWhZAx+F85+hgTvS/RVAelM4ByPpS3ZPcrWZQMwSUboxCAkeX4YjPJeJ+I/
0VuUM9JMDxlMCMbALaq5ndm640HidUNXHSw9COpuraQde291YXqsVcTtqn4aHVuNUDW9Wo3bVLyl
En8VBpAdO2J1zHrH8zur4bgViimx1+3Qxn4ppiHUQw7zWcLN0JsJbmpm3hE/ml04YthKLdLDwJgv
dfdfKfK7bifDjm+WhLfpiQL82xy15sBhDYEUTii9GfOa5L+i6i7A/O2NdEaSSkh18vWieJ5dUaD9
rZgg1KQDMedLA+V+sHD8U3X/TUPjbjF4vtS1Q7Z8zZqZY3JYaonU2V5DJfpHR9nLNs8+2W7vNNNF
ax/LP06HlbJdcGNH2VhuZJQ/lxlet6IUxsG1UfrNI7edpWHWp2tDeXdPkrQ6ogsIGnAomzQiG221
hK5Ke6Rhpdq3zfIGGvxHn46U8h+02KgABn1bd9nCZJi3vF46vhdStzPbG7EBaUTbKpZmcNYQJnCM
QR/PTylTTOxHR7GEdGE2d01qvrKfJ3LYiv4TEwrweOrY6HSUw/icjyZJWrSBJyNZu4QIEY33tzBq
hBOe9+LYjH8NKKKMLp+N0fxY+NaIBEupEvj2NWT99hzXd3x2wBKZo+1sbKv6LJnS5YsLt38Zg8oN
aqVf5AiFOtdiv+6DxQ2ZLcnV8WfQTPUJXNJI96u+f8pJ7T5Ii+qOiSgCBiDgCJgQhGbvs8KYC76C
kyXVte3YOFwAOqW71MEYh/Yj5HWdET3UAMEXoj2WjW2fuiosgM1qlIvRbKPfp6oiD02SCgmn0YaC
TkTmnkxTg7HoiGOsNh6BNbe+sWp9sfadiKZHRNqwZ9efmcPVZ6sWHjcxrq2Za1ZINr1ewinIzL3i
EdBsYvVoTqxFZselgMU7uJWLfrM045+pEApUwvKCmYTMKdVQ3kTZbQEuSSVpkZfQgckxwr2WDeQa
1hYw8ykSfkasy2bkfUoX7TsR3ipfyxCvMpj2ASP3eydO0eh14qEkOxIv4qHSxOOcaOcSgrYjrG8K
Wspixs+BHk/nXstYqgqd9acX4QNZjB9tNqpdWJXZ1hbGtlGKiwissbtKpBJD/s014l6mCi11Roi5
EPahpzPdGcr7MvXmuvQa4g3IvrslExVrsSjfufNyQ6sFfkIb4E17E2IiEls3wkR9r8ZsISFdB2a9
/GRu5ASeFEfH/qjX8FMF9X9vO+A7eaaOfoaR2zUH92AtqCvrBQck8SZCMYH3QjsPHvlN9nYRzscU
wIuhg8DmKd2Cu6ViDIX4a3lK3jxIQy4je/ZnFNWGnt6lDWSe4cIzK9cz5z/x2nrD8gOFMrCQNnsB
13mpNJOKytO0g27xrGjS8rrU7QbwxkOKxPIzqtG1LX3nD2qITgSU+a6TsxUbunpv68txhKh7lvyD
gE0ivPBbzY6bbWh7vkOl75tTvsZK2S8oeEj1zcNAK+tzKFrtIEtmJDkuLqKpgC6UHVoJ5rwoXAoX
LjefhTCDT1aIN3dUNHapdFCKuRRhxD6pjqQqW62Rj5lZovJZRUVsvHWeQU7mWq+hBuCdaSko/A0r
n3rb9/8iA9iDRjrzfiybp3Ee3+ORDKconA+iPxsYIXbEoXAM2Ox6DC+pGBfbPF7q8m9SjP1FFQOw
UpIifOAOlKflJI68S33dI4eDO74DZpoEzjpicrD9E4lLQ4yUL4ry+Q6x+7nT0p8FWfyo0UZL3H1+
PWi7xfVmhJU2YVwu7qOsYsxZFOIkwfxsGuHYfs1WeCNhgFUNztPlgIaYxXtOadSODKdj2q3u3bJY
VHjOA+i3i7IMZHUaBf6aYcys0xSm7pceEKo4WTSaDgxiQ3KZ51lt16kAuQ3Q4+v8k8yhYp8YGYGe
bXGIuXST1umDvMzvJn0/i+X64rokPeSwCgOG+C3ytyxihDG+ZJi9fYkKyU91tumV5hFxCSugYOYC
vG9+lDo5dA3waPzIQ+oLszu5BVGGxkA/0bYmysE5OhnA+JkhI0KOBZUuP99sZmjHUYnGnYWTmUly
OAWRT1g8W6md+9X0+fvR4mkTcTLWAzJuCP8zmc+1WNSWbGm07krb5dYZTeVX6t57qsDHwevjZzYh
6ZHjjIZ4numUsqg/wsSLn8xaR1Igq7c2Z2evG5N4Vp22zRyjuMkOCZI9FdOeFi98MiZM1JqgCurV
p1Eb9LndIHclcRSi6dWTZ1m4euLyaoY9HXziPUGxN+99gcJFt0O5n+Oi2aQTgTmkWTa+6yWseHrv
Fpp6/5IY/fDCxHtFofvCWPQzBdh4dUWCaCpdyIaKWhewCab8cXYkZg9kdRmpbgDmWS9Nu2Xu8Os3
FDVt1PXX3xcdegOBUggSreVSOqP7WCjIRaqh10JVCCIgyvIjeSd9JF4ya3nC/antmOkavCWa/aq+
8qgoLkszdnyBbRB78LQYuKOLS1EkYqZuwPVc4xR0Uxvr/zxlzI/lcjTK8MGRGTKpBHK7NnnRG1m7
86YFufPw+2E1YukiV50lYpoUe9dOASr2SHN0EBnkeBYdV5m0r7pXllfpvQ6Vdiit0INMODobNp3e
VVfyAk5jxuc6IIeb9bvVL/ERyTN1Lp2a9FT0plHu05DyPLUy1HVDp93yvNLelB19MgUtbuXQMI9J
cnmsdEhxMTPe1MSTmoBVwNeEAIFO1HwOvbA5xmJEoAdMdbTiq8lufp8VkDbtdBTXyb06VeJefj8g
eUpAZUsBc0V6sktdWVyGFuUa6Q4n3l85sxWbvdK9DWSK3+A0PlP7ZX6dElFL2t0pmigHGa6Ua5HW
PTlDcbPVzBDSSLunjsSDnU3Jz76r36WEaG4X3q8JCFfSXFysQMw9bRk4uMXclvLBmpaLTZ17K3In
OsgEp8Xvr5D94Xux8hKzVZ4XJ9JgnwRGlT1K3vXiauNbsr7UMzNP5AtAcSzUjaOTpfffl5IRebE0
fxRurJPnNtHz74tiJa+F3qVV/MhLAC67uW3mR8y7u7oa0gOafg5/jM4NJ/DUOuWWRZC9PIv1AogX
AB9Oz5OOQ757zI0Y26ZLglZOje8Njt+JvnzxJjk+F6nui4kRLUZ91XXtoyEL+bIY5UGvHO2AwZz5
XOcVUN3pazj42Ye0R0OKILS7f2ZVQEN1DuS9AigsGC1HtSBPIawuojHmh6LFr1wThFSrlsm0FCaZ
98m4nbgZi3IadqmHkXIAcMByIWLWHMIySo2/WTKxaZ+sc4SXgNszqHEBHkoC+jTqbYSZ4tZnIPVA
zjTkSbV6dSTH85iixQ/bkZXIPGIqT7gVmvyzDMV4HOd8i8kkgDsDw9tC8RcbREt+s4NDb2fdGntU
B73N9uk0GoQx780OjGDhJX9K8gN9ojPsfVtEcNx4bkdDByip+OzDrL4U9fLmTKBNiV9qGMx5mKLa
8Lh2ieYqpMkL+ShihGvDiP6Y7E1mColrHKzoiOkhORP2rjhUD3lJVCBK9JMd6tQTaGkdp34SRfWK
IszY4B0ioDr2GIqP03aEnstnqNPTTIy330c9uOFi3K4n/wZHqpla7xJP7YejnoSnHfACPYa0Ro9h
Yv6zuE3ZgBLXi1Z1J2v7uyWwrp4Jte+LnqLNM/pTaM2wohioOhTGJ9NhxIwtvgvK7J9W19goKkY/
QxJDLhrY8WodfD4U8/zy94UKt92FefnmlLrLvG0qtnh6NpLIkNPvS7r+/ZY1DCPf+TxmdYX1DARC
f4478d0ZxLUTOIaR1fXQ1dL1rJtFp8OAYK+G6ChpH1gkmnrb7+OWCNLadme/ssk6zCPzS4UuPbuO
G4WU0dyHkHtiKAZ6zkQ+aRLrQvHJdAtMRO+PCFlHgRO4dTp5Hpb5pcmHcOdVBWq4M/AhBfV3np/K
uvjnpmrZZZPxkcJmxnA+bJPB/q7E9LetcB305aerwslX5g2ZIoUwbkss8TpDpd4ks5CmJwzPDvhN
J1Q/pRUzo2qtXTMfF6Oe2bcUV1TkP5NiqNEW8YjL1aRt1RbGcysbt0Ktsh9ZcCazsLmTbRKTWQps
SNKa9tPS6Pg/YeCHzoTeQ5hHJpNvGOBTnC6ITJxiT624rfrx24WN4Wu2yz7P2C0dI3lZdRqL5VWz
FX3S0XIpD6i+aMpPoaK9jZnN9gR7riE1oWc7u76LMBw4ojrpK92uokXqV7laZ+XsCVRGRJhh0CsW
+nipWmsODNUZGypyuYWLPyOCBP4QW35XiNHPi+mlxVHBEWx+6ShQHjyHjjYm0yKo+vJv1ABJmHoL
ikLSFTRbJapvAy8qflkUX00Kw2xd0kvi76YovZNE8gUl9wQG6WCQXxc3ULxb3XuovJCnL86lre49
IZN7pldoBS0oukg2pwmXqMvdwThG8O2MV9YMj5E5GxtTz1/ImToMnZswpZ5JKo+KH66Ux7quHs2F
40MnR3GQTGkn7y1v1TpqsBjI7rB/pUHRsZTwVHsGCfXPwn63aji+cCbe7YhgjtSd5THOW9qfxmIG
58S30CL3HPAAzsIuI2NDTMQZ9Aj+kO14zOHUMw0yb0qIQIu7zG9GQoCX9l86eHmQrjqp35dQKenD
MMl9u/EQH+7dIjdPWt7riEOrOyYn+yQxfgSh2T2WhcuPCQCtTee6nwpxcBtGCGhgr8XYcbUzdN+k
qu0Oyx9n8so98QF40NhMG+QxWel0wmzCEkDXH2jaEAJZahe5U3jFVzdt+nk4Q4Z0CN8jFpwoUnR0
dxn2XdBM1lfqWD9ORCfpw144M9dNb62tm7vCnGKWZR1v6vReGvlDx4hgV0ZiuDBseKuQQO1BdpN3
3EbLayalhSedkSc17x/daYxDnLKy5rE7WlhpwpENcd6/ji5yxyRyBgqd4TKaEvVYJN0NMtsmHg7d
EikfeAbzUK1LGaPxeTwuKtMu5VlIVgVM4tFgrAuliMxqLrKjlVIi5ebdZuO9mUWLhpN8JOT4ro+K
iIuKMOOuOpCrBlW0YoeVAf8OVvhbptnjQ2wZyLhaX8YGqN0QlM2EgheJXfS0eGz/cDWfnKr7EiC9
NmU5jGsfzjkvyv2wOrq0sid2ou7cgBzO5GIa7NmtxIy2Xkmr28fjfETedOiFvCchgy7dtekJnDfP
RFVvhlA10wahdOI96wApM48iNB+M8QWK6LQD7XpQlflZ2canA1JM1RC6MDVsh5aOQDYMdglH+0gL
fEezjlUqH6ognoybNtpqUztElKbOf4T2YiK1GqzQNs2yPr0VGMLPUzGeGKqjrWODkLvDRzSSBaAM
u/+wnPrgZW53yJTj7vJK4MykNmABXhy0rAl6FyHjSCF/qhsyVcf+HSET4Xr4/Z/C3NoyZNaOGtIw
xl+c43ZVJAfOv2GT6w4uUd04VWVs7Vz80ODeHXK/LDXvKcruCft5hMHI9ZWTS2CfMWV44jx7Q02u
KZBiFNRoBYxXUpL+SxHnP03WFG7rTNvbCRbJcJqdY7W8I7pMtlbJrkUPSTBpp/zqkOZzR9q6JcNV
bNOkPzlWo7FaQz/nVOYPtgcfbFixgWJBgDNL6kmmnyqz1ZZu/Y2RYHbs2br4o5Y/48GgiI7dg+qg
GUgcU7SCmtgWZa37UV78F2Pgg0KG5MSoIuxDNDxGE3+HdTJAHkANMk4Jy90WbdBs56+ADtm9qAGR
WTRcGQcRfpZBbfVsaN9j/chwRxyidPouipiWpdX7nd6BJRAAyhwnC30s9GuqLsv8yNbubYIHZfGI
sLT/2Yv3d246Ov1BbCphEglnLuZGYbVK3xY0Pv2sHhVNUlFbgOpr3Hqupb+bUE/2AgaGYG/HDBbz
cGdk1A0dS/CKbKQi/YuD0Hyw+Ix9Sn8lXfHc6H3DJJhGsuqsfVgxLMSDiX6/KNB5owC3KJGM8MZJ
eOy67M+kAZNBIo5GwnL/xO38lic1EWnGY23m4aGoeMLWix3QpV90rN+b2Oy/JGroYGkexVQNgSAU
baNSixC0aWZ5MW/MepGBC9GGtX9yN3WWU3nmmhtMbEIjPIntV7EzVz5nV9onF+svj6TU4/252rHh
BZpDctYaND5PXA3wzXbdmKD5T9AoQ5JdzUomE2XjT4ZjDpps9ykJMPfwVW30OEz2IHtxwgy+sknQ
xElFVKbFkEw04V66JNVkYrsIN6a/DVNfcqnrM5/HHV2LlWeEuYo+erVa2JGMdqk2wLNwH3I76Xd5
iOWKi+0zR6m19O5XCERnW2nlbamQXyyoPbFUBaZkVDDZIQGppQDYzDORRZxsbnFs30xsbQEe7Bd7
EhMjXYK+jTzg3cRr1Fh1MAgnCxwGds7Idjsd0uxcMFioF+MRLMxwcMjZatGxNdh0zQ/85ealR+VA
uPyX54H3SlcSFa7HJjTuJtrX8Xtc6m8LWvKYSWx/tfNfxaQlbPR2Q1QHqgfrnkRCPGjVcp3lyFfD
YgzgNlDN6+B8i6Yo92Frf5MW+RRPT6O1jmSzGmjFYPKeNc92Ev+XZ3aD3P2uJyU+lHL8Apcx/81q
NqsF2s8yedDszD5aCw8hdAZWr3nHZjSBX9VICwgiyPA6/x9759FsqdJm5/+isehIPAw06O39Pt5N
iKo6pzAJJJ6EX6+H22qpO0KKkOb6Bidufbeq7jaQvGatZ80hfr+cCXcOD8Ud7W2SGus0JhMlgUu1
lnXUrH3SBCzbuDTo9DKLHilLCKHHYYFPMklZuqrEodtkzBDWy45SUuWZsEZXEf5xZ9q1mSZEUwHm
acj2jCTx8wOnMIZF5gpl6WlKxrDjWm3PeGFYN4JHRXa1ySv1HcCOebBSHK1ABRfEDJ5n/AasNJMr
JlT5FEOxZWNY+HN3mDv/04nD/GYjbMdXPN0jORA+bc2/sjCe1zAOP/WvoAURKxb6TwL8J4BIifcN
C3De5R9Q02u0id9mJw9BtNC0J9PbxWm1D8eTSU+zS/L+ZrUkIlCHhWjvMPewvycx4+QG8tRGdBGz
y8mhsoPnNR/mPAKdNKpr1Umc/NAnWl89U9bBvIGC6vmLvF/7P8MEoGiKYrAdv2uNLKFV1sNQDPV2
IlXO1qZAXoqJU8yMvv3ZWNed7jbWGMiNKdnol2YGpGeYigNRehnDVwQidhTgvqwMnlYxv+pIp3RB
3/oFxArhSnuriWtmI7LwDewPKLvHxsvPEGEufYt+1JtyhJU1keLx/JBCEfoMoJ5Jv3hVKP+BkgQc
rZmJBIvyvE8QDaufxsmglpjPdjZyyjCuNnBs52IudjmJWlz8JE+Zjn/LcFjCXDHU1pw5KU0oZQPg
ooLQJ5fFX0Lk5SmJWK8IlCBzZhsreEAULX3xXfXWclQ5A7tHTAJdoiMeuaTLxuS7M+br7owgwnWe
qgOhmvUl66ob242/PdBJtAcoIWB0v7HaJuHW7nd+zwaKQxuo+PJPWH6rPfPpZ1HofjVV44+GGrUJ
Rpy4Rs1D3Apgfeq31jEsPtfgUsgEL1c92htZwAeKuH7j2E92Sj3UMe45SHrXvs9ZOWTlr2wcP+uG
W6eykDmHEdUCDvhqS8m9y+vksZsH77Xh5nO0ta/gf8Vd+qtDL8taGOgV4z7OrG3NTHHfDrI9TITO
bpqKLXDlnDE2VNwzIwpoAKvHyiiDbZx+psLMcASZGHKof8tx2rTA5x/gyCDJl2pTGjaIrPBVXMI8
KjaxCxXNIOb93lvhUiR4J8RA4yFJWP5WhUSSg1CryMpNqRmOuS5j4doLb5h91KHvSFQKcIHhXcJk
XhTHgWVX3o68GfcRBXK+j5gwRJC7XD96qrBDcServZitA3R6Z1XxdbKcQ8oXYRxk/+J6Kxr4xzRl
SV+UO79AjIINTqykZabUdVTbxawcqAYl7RkB9pi5+QAmgVO2pHcbXcEl+2Ck8nnOmh88BLt0sP7Y
8XhaoBJti2FejtlVd7oFJKuzB9lE9IyVvEty5/dlRzYQwveXeApPkAGQR5+H+ajtUe65jqaV3aa7
yhvmVRJi+ATB8uLJ5gk6Ysb6hzh6qfaKZjF0rHefzCRG8RpNZ2dQvNkkvM0TLg0vTuu97eGE70Lv
MkFDsjnkL45fA3aQ858xTe6BB7MiCfwXw6jQrwhzcej85vHy2x6q29RM26zCWToE7KWAxp+8Obt5
yrfhKFf7LK/OcHvtz9YhY3dRDlWevXYNpoQUIzZTZAdDUCTvfiXS97AxirNkPzTgTF358VSeGhd6
at03JwK/YtBasPmRM/e72knfJr6ooOh+dbaqd1Nm+Gy7wgd8yj1zQ+8sHfwIuH9IVBXV01TwRzNk
3yQyuOx6wvmCNN7mbMf8/bcrWfbH8RSsEy8AZ2FfRlUwCY4AhbgsqNaRXz3DW3YviaxPlgUJNmUb
6SbI8NNKMDlh/JB39SGMS/pCHk15xM3DFYSyLHcyShMi9qoIOkcxRO91zpesgbym4pTOM95bX77o
iehcuFBAYCY+lNnh4VLinssJBt6EkfnFEvcx5W598SLIcqowHvqkuVWj4d/LmcCfoeKwnkWAq7VN
/BWzef8hMilVIneXz3W08g2CL9rS+oYTwOXr+uVbTgrPWhT2TyeVyxxGYqtb5stRT2nFeWDX9F39
UACOdpW6lJNAL4S9gHAQLlZyufeVzo9BwL6uZ+iEg5SFE6b4r2nCnltrWLV5U906OEQbUN+nshHO
PsU+lY9xt4UssO3RjG7MxSlu2M05yB8tdPNrc6CCaJ2ZIIsYN5+O04KNoWE+eymQRvCDZk49J/Ap
jEb7noeo6NKWQPKsLT9GVpqyQUBd0wgYgRuuBDQrOUaftaIH7Au0emh7tkFpqz12D43IjhvKC8zq
HQn27yFDMzAGHsaAjhQQldovovCQWUTG2Ws959ll6EpeNk6baHFW9zZa5qYX2XEYsHOqVokjMpwf
uwWWRmYO9xnasr0XjM4+aNNXl+oWAJHTHqI+yC+mjpaEkkCh385+8sTXp9rSPzLjaoz8Ir16SScw
0MzbqAfxYlpRsysa5exc8MwsQMCBh06VPYFl5K4ySZ4wwYE6Yo0qpD8KBgywbgaancJcFOlNS22B
JtWZp/Krtp2/Y+TZZ9IfNZgs+cqmoz+MRtUcHBpQVgnDSZMru0ciWYaCDaQ7piv4AK7MvoLZ/yXt
n3L8hQfntUwz/clohakdXzfsb+JlSgEzPs4xTORnYMacRvCNiZwwb31WriDacpMVLEwLcj72nWFV
R6sXr92g/mS0cRBmy/eiNzwma5x9TRMBFeKIoYa6WETO3mOf8k3PvXHp2KDxDKZe87wgfc3qb5Q9
A/MFJbapLrytlQNt5/9R4KnRZ8jsKByHaIHSfBR1lV/bFD9g00zpU4CWu25R0MXpMQw5qXwYecTc
wKMBvvVudIts0+VgQOP0HEuTIehfWTOg1V5WH2aneo9gma66vi2YDsHhEGFS3yMFfSOgo7lH0EO2
i36a3TBb0K7MDq2F3CB3EdDCjtWbGsnDOQj2UnNhlaaX3GBL98exKmP0keBIuIoHZlG76Ldlz29J
CpXddbEF52EYMXtsmrWdVule9u3OhzLbMQ1kwgttyYrTGfh9TJlwD31EzvS9GP0lvk+mITHmspwh
pKPx5cluxVOpIkel1Y/L4/FxyKY/ia6dE6wH48Qe948qg4o1X5HsQru5ehB3ziEcKUwD5g3xtv2Y
JNUTtEVjUw5kCDAgNFhHDfWhD62vmhrrPIHc49b5Gonu2dtD0D8i4jFP81x+4x4kODkO2D8MT2Y4
9lwFv20v+ONnzrzDZhwj8rSPjS+JPYiWqqr1zkbDmtx2E4bAk20+gJOaGGg9yBjzpTAdsenhzbQu
Zsnl6kbpk0wvTSnNs5vrjdYeZvDG32EuQHZaiojx9Zm/kSkMNHjmbez3T2bfTye4Yiz+h7TfWmoa
tvBiKAGDpN/N/vQZADc9G26xrQTuc6ZvF7/LkptEll31ajoLB5jmmFmnqcfwGqFEXnejDphQ26xP
m/ijEQjFB2i+Nz/y2wO8oRkFcfWR5ezy2k7DdchQCpNpgIfIcjdzcKFoG9ZD6r1maVrglKHGX5jm
HQmup6b8k+R1QVYGP0xfWqdwxsgK3ChLaRsItyAPHrn2pnVowg0Tj1uiUJE0g3/v2okuuoBtyUla
PCe93R9j7z5n1FPSrcLboCai53zzswCRvwO5GezBUMTbYDmaLesomBx+8otOtAWKV+Wc/U/Ytt6p
IoK1VnN4DLtp3w/RwxjBRQCWjYQsR//askiDcoY8yHM5VeL4FQlytBtxM/itFZA266BMyxgiUA6V
F2M+SeUsAie6cB2/tJFLoBpQ/Qs5EuseZMjd82gZU3B5la/Ex9wypZwsuUkT5yobjMEF1eetrYp3
JhMEccgK9W/1l1721EF6Qvlim6CWBFsQh8gHv94pP3IubpK4SCiXzazfnLVoAqwsAdm+NvVx1qrX
sIiXSpM1RxC6R3u8u5njwD7ZJU5d7wWhn07CoM23TNBVdgCDiZmt1MSqODQyc5ttAxJVGD8VL05v
4yotc76SPOuOBp9AvfBZ4wX6Kp2MSKrpTmZYvANcumUcC2IA2u66cJ0jNFzgHRMfD5uhlZRDcQhB
V4EfjM5mTlw5wzuS41UGLc4g5j0yd4WNrJGx6m/Ts59Tw2n2TY9PG38nHhrmLFNkHj3tUwIW1ZOh
6HRDURIqkY7xxSLBo+54dit8jxvmQU3PwN1I5n1XOZRNBXagFtJAgkaeGqHeDnb0g1HkYPTNvNNI
wypewmake1oNVEJo5lTlf2BpvCDqWuQPDBTLWB3iyOdV5OPiYybq7GJUyPzBIHoIc8q3NBXpfpRq
mf7QOwS49taxCt9EDdhILLoAfdRgaI5mvIOunJ7MxFurOvIPBN3tXMi44CBpDD26SEsmlzIXH9Pk
tmuU539HHd4ywjROXhq9wPvhbcXBPRPqMwutJckHi4JE0b7VwUdOKBRi2rWZgG9SxBb3AKazDtmi
Cf0UpWu89TIBQyGoIM9jEgQzDDFD2axzMpd301g+jSyK4EuSvLd2bNH9y/7getN17rnLSX6EGNI3
+1jnz21WmDSGsb/ReIEkfJBHnlvLIkjvJiwMOHW8LVLF/uSI6K9lEm/Uuxc8a9Euzvi4Aebu/C75
iqf0rWKFmIRdfZc9XZaKGutomom/G53Rwxzak6/KEBv9PERE0TUpyxZmaQkpSqzVV1EPQmOquKHd
oPsVI5FgRkR2HAF51wZavA+aKsS7+7goBTe+cZxkkO49QwhiSRQuf/YlK+W/SMQhq7LpfnSJCArB
8MaaKTjHUT4XC5RYLj/aGi4EzAiq38qs9wuEEthKfWzd5MRI0byg7weDW1ETIo24NLHv3wzaNi4j
FO7JCRcdZBfzbsaWPLJkqPDdeBQPDD7vUAWIGspzY20NLB463PkM3lr/JMy6OlhpxKqI00b+qQRH
Jg3GVhZ8n71mXYEp7VGaTymLEyb3PPu1Nw2XzqBYLouOE54PCOsRWkXLVKjXknE4igImrSxTjL8y
xY8Rpf0pb0R/arzM31MLHPldEQl9eiR1aY72IszO8FimzUzly8qqw80+DCigGRondvVjKMB20Kmn
E4h8yOXLD+bzcot8nc22dn7FhjhFYvwIRj4Ud2LZE/MU67LqZCuFqD1NX7Q7MdSNqIuB5ODkWRg5
Yxww3IQzFIDHD6ofq4cWSBfB03XG61C6WjzGgmHLZMVvQae3deuYJ9eTxd7BKcNzT+Y7LZAT+ijd
yIO2j/FgBQekghs6mQUVwbhQxJis+naJJJ3mEtErdnuzIyPO1lGIXnzqh9O//WMf28i3yozhIDfd
rgK7gi3xsQiZ5Dc2NK4sQSsrZKhPzdRTCmsYTSzhuhPQwWYDyX9mmBgFJ7cW5va/xhN+ewzasEJb
eQv62UD/PsrjYBT6A1Eq8+3We1HofG8se7pVj4D+o6sj5sOESR3++eVQzzRU6mbYHe4Fo7QPRmnd
mmGaD3GQeyAUUgOY+b//yFyjAUnjlVs4Z//xX/zzWywmjJsJs8Y8go1nQ332zH64TwtYH84e3zjW
tsM//zKkhf//ceb/V3HmpHv/n8PM/7Upfsr0139MMuf3//xqu//2XxzvXwgbF5bv+yIMPWyf/55j
7tj/QpPh+6GLAzAMqPv+Z465Y/6LTXVo+6FlmqzUfUJq/0eMuR2Qiy5cS3hWGAQWoLn/lxRz6z+n
3aKLxnXt+p5lC8flNVjiP6fdBtpr6WAdUJ1sgHEGryjY1JtQ8zdVv9xBHcH7WnjJowufkoAB0M7B
nrwJY+sHzgAOh1tmcUq5Cm2h6Ydb8H6I70AvRoMElCUUByPw2wrs5PWfH8zlkDg3DmOG1rr/h4/9
fxPNbFnBkmn+v+J7eUMO//M92xOE1QVO4P7nN5SMuvXMqs+2qXI/CMn58PBV7qOux5v/0WesyFug
5Hv2lOSgAT+2JZwe1A/MWJudHo17yTBzB4Kl3SIxPGsd661pelsSlp4ndiwCB29XN5BFNGAUDx1F
A931GZcxjssC3mMYmleJ4pKBnfwKp+lHjone8PYZcMaGfbYc9dDJmLi4kLhy2gzKo+wrsbyzZXaP
eDYKcNSL6B+dSRlwgifwStfRBFRy6oh1VCBokTG7DZojfJLMDcaZBXz8TanyjpiwWZHzDjpgrl+D
ThylYCinH9OxfXAa9WrMyJiTv0Zb3JYGQQVUwW2Qb1qWP+tK+McRtUYNA8dd3HEQylAdgKUXdz1D
5MT0HZtfZbsRfY7WtvljJd2jlY4fdpXinaFSyCnCs/Sxfc2AykmPKUc+YNTPzqXtPNnQDNLOPfUz
rbKwmS8XNi7UIfnqwQ6Aynh2zBQtSmM9CdXf+yl5ssV4hN7I/gZjxUTj0jtAn6drovSF++1WHYyp
ulSyudM+GURjIdhvXNAW2a5Ori3OE9i2506Kp7qcr0GbvNjY85OjZcd7wkrOUWziD5WfRRDfktY8
FmBqAx6S+NFfPOs5V8GtyupHIho3PnBmovLQbeUHgX+Q/Q6Uu7Vo7b1tpde0C5+ojd/rOb+70bl3
0mPRq7PMhm1dN0h7r3FVHdvJh5zHhETIirhc52xR9Kj45HX+yQ/zvYriw2QYlypQj0FLZ4f/SDd6
E5kwfKy6PgaCVEvQBLpi3UWMd2kSN2QTqSrvxH6tnc7+Y6T5p+vOn7Qlz2B6VoyLtmM5HTtGkcFg
3FA9oIxwrlU2sPWUWLCGw1CjvpuvOrMoBmr7V+yaH5SAxrpz9XdkoyJUxLg21aMMjHOdUFXOxsm1
0nevBDTTAq0ddHBJ0LrmMde/jC6tHT5Y0vgtbX1hSLBVCRmmKRY7i+E24zTMzilDOcP/spNDgYa4
SPMDvI5DVelzbC/u8+TicpDkhXHsoFJ2MjjqeHgAYikK+FjgubMSINZYhvUK3+tqaJvfZSBeujG5
BLr7IwOazBTVBcYWDylxCG8AzTXksYuvqmfTevP77JZnXP0NzuICJ0rINK1f6wB7iZt8OoH/J8qz
W6KIk2QHyoyDCKP2DecUsVWd/VfPaCIT07/uCMf8t+upc6/LbwmsOmYXWDyFaPsaKYiXNZ8sv/8Y
S+cxi+zXUB3QMH3VEyu/BgN1Mv8CvPorCd3n/lq31oszDCwDh+dKmdewCW9zX16JZTum7OaruLng
tgP7VyxeAHKq7Wy+iyI8JF18HhGVlLFDtaeeYtiowEzGn2qqzhVhXqAu2OL307pzBs1wV/9ATEML
0fxO+/4DsVTo7J2+/Q6EhsiSMAmDIbEaDE1kk80EJXL/ul7F9hPr9MTF0hXgQUkUMPe1+x7H9QfT
nfeOFlFn8g4m8aevxQPJVRy21kseolkZU8gOlZusgvI3VLOziWs/18UhVsWXrrIXlMnv6BqeE6dk
UmbhG/SuE3fLxJmDcHYzQKB2nRq1vfUAueERXOOLZfkrUJkSjiWKQjBuvdmgKEimS1+Ej4kxH5aP
MKqKL2v+GnLJNkEUW8zZ1qFyqe2CktMw/RV23bNtu8Dch2ONGQm4HqZhecON8tgZ5Xa0714TvNVd
8AIS9yOGqV0xp4CIsvfn6RnN193QTJH4Ilwpny3+OGfAe2uwdMLDa/Dm3AwxdxUfIsQKaK/WmUk+
Z9zo9WKUWUYDPqbSqWaJHNr7IrSuovVfcmafwq28daJgHXjZOzbYe66ZbuDTjr1dwGBjBRjp3Bb5
NcYMwdTsXA7ZQSlOn76Ats7UAA3mZTnAurHfB+ORbdW1TMO/js7DjZPOt6beu+QhYn28Ahe8u//Y
G60bono04JyTQWQcamvXD/Kpz5wPw53fh2D67SUQw7qOxbQAjIy7gQJ1Yle6rGwAa+Z1cMpIBM7j
K8X9g1YOp3P81kfGs5qR7DfpgcuCSCRolTo7afOlTdOLSY51dGJw+Gko79HE5xtFb+kwP7t9/2Cb
zNEJ35qeeWnXxoOdatv+Rs2vaSTYwlTwT+w3wzUfrdrZhhxcaKNvqHE/LBxvHrqISzCqj4g8yCzD
2B/4F+LXlweia+coWxoGxgRC93ij1AHf003m4TInOJCyoXEdx3u4W49e3H20Xv0WZJx6re9wQk3T
vuuA6rGsIZ1+O+paQfXNIFYk5uOo5iOUPNR2KSRZS4/v3sRQlugkZmX86TGq3+IOqpqxs5rmZpfy
M8rSH+ElvwfRPzmpT9q7O5DuPJzRGR+IxkKe0d+bOnnK2uKLNvy99nhklPnfcEheXK3QwnyNidiM
tvzSC//JdYA1k/0g2GJKZ4/o6VoofR8c/GG586ZIL5lBrXaIPHnex1i5Yzn9iSpFpkA/nn0bOyAf
0USoccpfF6jyNzpedDOIORnydayso9ekRvIaRMkWe+RDQsrWysfOzfT7cbb616H0f0K/aVbeXL7V
JYNYwvXy6eKY1kOeJk9h0T47k3pqiAZiRvb+QzjO6/BvL55xHVaB5Xa2MfGnIj5JMe0CU+1ZCW3c
JT2BjB6+hRk6Vh+Ue3zLL16Peh1cx1WX8Vl7/ZOHctLI59fGann2uIcXW7RfKbWKY6Ct3EdZwES0
sZ8BeDz0bXvAtUEIFkPMOL6XeJQmWxyKUnz1+QLmw461BuV2B7xFmeL6KBnFGD8Iw1N3h1ROwnRJ
hpqunVtHjwS2GBwX3o8ChePz7L/FAX1eFRtoveRwSkJoO3VOA01iStc1xwLb0GRWyQPLtOi6RNOk
tnOSU0nsLeerRK3QlaZJkM4WoWlz8I34wTFCayec8c2WhO34QYTFUHbcgZSuIkoz8m88QsKHb1AM
zqEmJqbDWnS2lXnMRJrxd6Bdx0T5KolAW82tgYM2YBXqQsVO3OpZjtMr7Q7V3qxtJHmo+Vr5S8Yg
wyeg5nlgICI3kq+2C9+NKWYmZUZ/RtnWO3Q51dmf5Ac5UXIVzICOrGZhSaMMo6LDCbtEmvB12Ocw
ptDtU2+rei7gesgBoKj0Fi5bE8t6ayLF5QeJZmUmJE2RvunMKJ8whAz70oGBwz2JbxItXeo+CVID
wnA+zEP8J63qSzVkzAgN46pxxm91P/+lOHmZW++kUjx1auB1ZRhTnGIC4dJNHwn7De3gT66dfjtP
KD1pJLYMelcRGrhN6BRvQcijou/s5Wrc4vtnQZAWFrpooGtd2m48w0PXUz4TDORuBot1U4XIqdRk
gefihrP3rzEnagtggkKM7bHQ5W/KV3vHW7/M2IBXqM+GQ2dJpr5+HK52KfailUNVBO0T1aSBQR13
2GbODNwWM9kZQbUu6cKYD2XPY9kwjcyQEIlySSfS9i+Xjbwkx3MjUM1EMBZHI31wQqJo6ngWi74C
J2Q5fA4hjUvjrHxOdWQK5NrYARBLJ3xS41zvu6BfWbVXbMCaX7xEtFvJAmKNKipbFES7NpH6RIDM
AhFq/Xugbf8eBdjJAxn8bgm1gPuI0xJwZINA0yEKwUdZN2DL2DkI9Pqora/2CBjZpUsNc1yW0M1j
KFlWdZMLdTRiJAiAWJYHAtyoDeuqXc+N/VeZgdggLjl2AYLlspwPA8HNx8KNFQTX1NwaeoGEzuPr
6ARUkVPzUC08IMMV322VXLtMxKy07XQdBNmA05IkhC/TynFi+uhhLDHscexzF/enmnsliKzHep9H
JCKR88Z0HpnQLMpuVYVgrVKUrauYuJp9nykf++NQbhUodsuNiEYq25Vf1zcU3CNqKXlrOGZIIdJA
3DndobGAEuqj5Mks8Kp7af4YdLH5PqFyq6tbWXni3sQFWqhZX3PbpZpqf+W+O5xz7PBMH/+4xvyk
u+AJ2x+iaP7TuTvqXdqCpwpGiAIltQI4U1egtouqrW3zNxe0wXi57HehwkcIreAdWS4xVIyyl5By
POqeprFJGTh7Ck0SK/LKGiC9BjwNgNwB3bVWxIP4e59V3mBAIDWZm3fUqqNWT1DHEL4u6kWnOxud
X6J5DruNNgO+k4ekxhZgeXxRAWzNxu0Otk1voxPvYCfWY7CgmzDNl5WPRACJ15qtMxvluiDNg2tD
qV8JNkcuBZraRv9UGPpWfo7CeWyWZRQ6A0A47Dr/Ip3YT7aEUeW6p6EVxdEMy2eX7xyZzIPbll9I
13877qc9DObFiz1AWQhuupTwDbduF5gYD+xyvCDE+CB4CIGELoFE+IRJsEUV8I0CQIIMIp/S4GiR
wrGEIZs8NfIbOjLI0ij5yeOp17qFGES4CGYdU0aIMWhz3LTB7uSMH1l8rYwRDso4e0SK8JkQ2aAR
o8BNRcRAjK8TvcsS30J1BoyIiNxc9Ei18WuimcAXzrTgw6tfkzkVl1pPcr3Q/TOCOiqwsIiIOtLd
sKmDAwgRc3t36OjxagAcRFXZdxuX39R7sKdc99D3mtiMD1IFcSV1trVrBgP6BvIhyw2+cqASSPSo
T/dwXhwGAosybFTn1KuMbckqCghMSCyTyM/K/MsslohCE2YgIdChDs5lUuDAMHHqE4b+gqdXIrxq
sevjMETeyatytAPCsbdfGtm+wzjZZ3Q4hQRQNxf8hysDxE+jPsdserKV/20ChYGJRScYBYQKcStd
sBw4G8TSGSvzGVfqiKxy4dTJ9sfpq3cjtnbKm3/sZHxLWxBxg/uVF5iKtPF3rJaqySHGoDKCv7mL
abpgg0rdCLnKNKwvXM7ltiPDCCKaXltO/Q0B5GGRJrSkMAEtLQ5iKZGNKkKhK0hC4YtF01r1NMwE
juGtOJS+gvtTEB2ZW8yjx4eocR8caKq7oOXASZZoxYZM321RM86qvezNDhz2sumPxvur4w6ZNcXE
ThW893L8m2XsRRhN/gELoVZJCdOd7KrLlDXXNObG90PivaBK/x1N8dmE8hHtPSSsDpFGSNCGvzxc
RQTxC2wC7rN8TZ4Zsnq/IO6A1sDvjWpXw3JbZzygk7zFCqCuY1SeuFdSUHV0Gkmz7wlh6hP50GfZ
k1HbPGGL5p4M2FmmfsRvWAXkWU+of/BRvsZWf4kRXJkO0nzzH/DPBBwN/4q66MU0VjXW1fCRaYqP
VppXvx1+QBNwRYoWqWpjsWaIOzAiJgJX5XPnxCYHVN3Bjje4X8ioGXG11Gja3FNtusDLKirFGAeD
yMEILIu8UBNlQFgx+02HCWLQsk2a0KrtDYaHAC7fJw+nSmSm2A+Y0A226i5Tc5dIgOj4CXyyyBx3
fUzNHW1cI+J2M7TOsUg0keejxTMANK+c3+Dfol/CT61nUqizbHgn0v3bMcq9TjFXpYhDON7gfhjf
GnYZxrDJP0D4R+SJlQEOx1J5J7dKRdcsKc4Khui6426s2P/1AXnxru9ulQMG12MjOQn7XmGbDHL8
L2TWYQy+sfAjjtWzHh2ByZoj8oWGdK9E/i0jz6KlY4QuX4HunCYNcLFyxmpV2naGxnH4Y37lRKwg
koYmwsoPWB0Y9m1b0lWTzXCoIrXv5ZITYC6Vy0J9dxwQYLMyik2d8ui2W4zMiY3ZdUTa14aU00Sn
H0kjILOl7//WvLBQQQOL0u/CRbOH3uu39nkxrGF4rv5Is3g16XigQAGyDH3AMSnBKPo9CbCDB1P0
YMaDuWuAPnPWxq9+ZT91QAfTyL2aPqYFRGHgf0mMWSGBAjMUFOmFtunAQurclqjYajHfc1RiZSWh
hnLNl1PpI1qlbEgMgJz1G73CIUNb0Q7hjV3hk26h37rIb4RPG4N261mNIRrl7tmxf/oCiRBWMBym
/7SNdbpG1KdW6MbklkemdVKVeiL9Ajxr3CCdtnE/SEvxTUYInufo0M0UY2Coj9nI7p5gQrGWrThd
Sh60W9tE2Iucatow/fnkiYgqC7O0Uxtq11jLqs66zS1o5Rqf9xpRvDgJysRssslzTZZ6g+pgFfgh
kS9FeNEza+qKGmqtRdbs4ohWvzMhUy+bAtcmC3MYrS3aVYj6T1276O1Rh5gWWMEJOacBSz+SmDVL
19xZKnul6WAkZpVLFhxswD4K9y1iRQjzJMZiEEtBf9J18AZTG5O/bxCnRo4nzWZo7KEVwrpyBU/8
hIxIGP0+3/IeuAbfGvlvaqzxJKdGg/FJ0g1SOLG8Tja2Z560gQyJlRgIsqj41YWFu606I4J/xkZ1
7n/iGQxCN9jvWf8mOmKIPexATXU1JcrUyEBtRlIbRB+cBHQUVPPGeMIo+9HkWCpdrJdYsPF1j95N
x+oxHnhYwb3zt+saOsyGTMyfqeB8izU66r47mdX84SHJ2wwzzZBDveHnUJA5BTah7j+QzxGLmw/f
s6MKaF+U3IHPfVNSj4e29ZsGjeswiT+McHwqiG7CEAxCKW2Gb6fp8XbxcuVo4G3m2Kap3oqsfkBe
AULMTpDYK6vbjYTv8IRGlxVBFh1q1RNHo++NxWFZWswbplgiE2x6iKswqvy6W4/t/OAQXbJG/N2s
49lB8eEJoP1ia5EhTrEGQDvOTn6C3maqeSEzQqC1X3Qvte8Bw6kcaNHxumtxA5d2+pOnZv7mo6Vh
+y2tvaVoKUNSQ7zqBwTOPbcstUu/PUk2sbKnbhuP7ruRv5VyeDaz+Yf2x2zVefDsY5tAGy6hn9U5
kxrru0qRYbBj/pZCI8RNuODUlw9qBPjO+BtiTLXF2Q4uLjTVJtEW24Pgqwcj6bfRt+5qZ9/hw1gV
gd501XdNMMLah3eyCXvo4vZQkICcP7lJCHSOiiHHTjAv6Y9MU7Xem02EgQ1h1SaDDkFIH8YXM0eE
H9oZOw9vgQI76X9n7syW48bOLf0qjr423MAGsAF0nPZFzhPJTE4idYOgKBLzPO+n7w8qh1tiyZJ9
rk64IhxVJamSmci9/2Gtb/HaieLtQRjBxTgFNQJrZ7qx5aEz/UOapXdl2xHBUSckVE/Vu1F5Fz+3
Dg1eXFCoRNK5YI6iril3LV78CBbAAgPQlVm2kD6QLm+oSa7GooXkjHs8utZEelZBtCHP3l0pwfoo
1F7BjyAL5fElM3pajRbv4NaLEWyyE8zXUZtdGTbMm3zINkbP55S57JwxIZQaABjFwYKhoSWMRusV
iXkzSZGM8GM4EJwsrffc0GBf9723sCRNs/MoxIC8h6aI845OXYOlQSlWGm30ScfzuDDnzf/URO02
Ha7gOfNn+t7tNOXxkgj2dhGQbt0aL7b1LJ32yS30T+NQP8vEfJ+S4TPaXl63e6xsiAdMbTyszYsw
7q86b5sW5T4OnmQwHjJzTYVRsoOaOv3T0HFyYP/x2/oZhWukQ1jukVLbMeCp1tlo4dEmhacVTBA7
w9ljIV4TqbPCMUK+dbhuajkfeVq9wGXvfskiUt1FLTeqQONk6xxsbOqsfYkxQwc/y8GOu6taZ9nw
qPNthKM1gioX8VVukDrBtelsqFYJYIte8t55d2pE4OUI1YRvwAr/+IIwpWSbz845UTrcoP51ZhlM
d2rqKtROxpiT1B4R8Vvg7oWnjrR0/IrQE3ZJ5aTwhvuvYgqBsnNJ6VG2CknbKHwFHSyigrHKjczK
iMzCfILnKbdj7705gBs2uOnWSCcOvauxCzMOED/JdQmqB9xrL4FF4UDVSOoQ973jvfsmlE6h6SEz
/OZIyEi/quFlgN5/MgoWXgIOa0WkaMfw1nL0l45olpW8lRevQvs61MRnVxRjTa8N27AZ7kOBF1Qq
EioGC5lXY5R0KwFGshzPGVHkxMdhr4ULk7qEQnkFdw4xp1ltG0REEV0dezROk34dAllcSWDDiO7O
Zj42S7NziEAY3toWALA1TnKbeP2dKNznVmYXxN4bhgUAnRDXBq3cCz0Geea0KJAaIDvSiDH6M+UP
20EuaxX6WNy9mzggswRsUcHpyYG1DVs2OoPaSa/aSQXkR4A+QEx9IbWoO/kRna5rVs9GpO8JJbJY
ICsmFOE4t75Eprg5ri2vM9KjRzKLPsQI/tw45aE48HyiHY4x1FlPnY1FFn97Ty5L/tqUbrmuW77c
WqSzCKkvUhSsIBk/ZpXs76fGWEJwARCKX1P2Xba182mX6IS7uWDmV2VbYI5KsPhM1lMzsatQxK3O
5K01pcTjNClWje6+C7KrqIn6Q69anP3kMmR3iikC1qd4XdFvy7GiXHQ5ZLEZEDjK0Jkl+FMeq3BR
xx6TJZtLYRD6qtDvReg8jpyxfhw+NqpGjNoyfyQo7NT4gK/HmEwT5jpkTt8MLG5x40ZwFDQMm/EN
7wOgPZc4z4iPsrfSbNPTjS4973EM0dA1ZaxhmU3WGriXBTzu9ipsqoVdq/ykKC8ZLBkzzllYW+Vm
5yTT5FFOycVgxrXh5+8PVj+VO78lLB5i5DqanViNLdwN3X20inrmgX7TSYKHrdu4H8bnahBLjdSe
K1fQNhXeNfK9aW1POLunKdvqHqU8BXy1ZoEzLZxGV6xtMBsmKEA2ZdnkbLKlvdVQPDrfPiX8r5eB
4x0hbpGqrdvaAcNA48UzUWXy8+M1SfLhME8Kax7SnWv576jpSBrKSpPkMzpwlpIpMPW4ngxghNoj
F8/XuqofhAYwNis8eIFehVNLkysBGhXAUfY4eMCmdOHvQmPjh15/07o4ogpPLbpxjF9HPfCpHhgp
9PI98yg6uq5wVxYBLlGxAkyiw4yc7VKIaLemAgpfZ7SbuePjAxYkeODZlu2OaID2ToiHgkl4WCS3
dayjdrIg4BCAg4kiwkWBX9SBwNjgn++C+FNlT0fLl8M66bGE9qHGEEd258gqiaccNUomvnTcy9OJ
WN7bOqqKY1CcG40EtIgqySttYCpUaxuKo/I45tgNJRTlGWyFNbjbWqX25NMBH6K4NDdRH+bMVeG1
t2IAqK3dNbqocRQqongI1ZH+gxb1UG2V71yzsjUtRGHWQLqqEzLu0lYW+/VjN1+CAzaSZS4kA1Sf
/QkCZ2J9igKoqAL2gSnYIN65Z65/FWbi6HmiPwk3xwpYPzKrTe+SUYP+4DjLvgnGZaqVn/mEk11v
UljZ76WO+JXsqOhkupjLaL+mrYHgeBGa9C0yK44ZX8xwqLpTWT4QyWJT4NvePvAVaL8qMo6jcaRg
SGAduvUREX2wyRTMa6MPMVrRbJujdm+6nX1IrOqLndVsyUfQKX0NRxY0w/0YO0vqM9gpR8epr4IY
dOQorkod3GfWg18KT2Y1bUKWdhUDlEk0d9KDP6KUe2OykCSw6doPYjL7+kVTiZ2HZNdk8jO2062b
tvu4Tnfk3xVDvSuBcLhJdDG09IbcnidUiXCMENsmr/hfVlWRnfMI5XPUjO+ZGTyamCUxql3NIdqy
Zg9Xp7NmHWJmA38oMEuxlHiJtRJTOWi7e4e9NQvtPgs+54Z6ElH2qTKSZ54FNhv3IVQEL6aSLFlw
jt5X1/ff4944V8+amB5geaTcO/jCOswqjt7ssiRBc5yFV42WPpAy+LUPCJsgY5BRnP8wYArReNS2
TLVQfmSXPGq/1FYIn1nXwyVY+q86y5+5EBkVG82Rq5n358byBM6RQjtPCdTfNLZvi2BITgY6qdVf
VZ6SG1MYmFkUl7nZPVuAJjxUsSL0X7OUSdKYZY+G1d2hXH5xNHmdZgJ/3MCU3X7+a6ynLckDrGfA
YnxKIm0b6Og1Y7u9OOQrrUpdMF4rVLKWfAcJI7SYmq9F6H5KpP8VZQrgmpxVCMtOKFgINjEllZmF
Hpv2X5nMZgPH/6LBd50HkO/EC6KXmae3Q3gwsCmvwcJuCYmoO7tbVikbXCe7FE31DBXr6a9TV4+O
aPpsbQYj2gNJilbK5MRIqoieXCM+HXEQNpN1Z8twFZvuTpZNv1YOfgIzGlD2n9gMHQIN7IRGH772
pyhdjUOAlwRr7F6wtw+a4Yhey6dbllAfgBItNMxvm2CG8ilrOGeu3CRu3K++qdr+9+v4f4K34h+y
tubv/8XfvxblVEdB2H7427/fFxl//df8e/75a378HX+/il5rZkvv7S9/1fatuH7J3pqPv+iHP5n/
+j9e3eqlffnhb8CXR+106d7q6fat6dL226vg55h/5b/7L//yb2kuhY1471+rLj+9Ne1fFi958r3u
8tvv+UN5adp/sx1wubrjWZJ9pPlP5aVp/c1FOGnpLlJBQWav+Kfy0hR/sxFXuh7GVEMKPKP/X3mJ
KBMtJjJJA8gOaTL2f6K8tA3jR6WikIg7dXiceLElEk8P+Wf5+nIb5UHzf/+X8dcxcKvaIxwQR0Vc
fWk7h9l6ixAOEnLtbKMG8PE6cgMozGOo7ujekn2jh9qLExGF21EhriCu1aeuwtJqDIkGMEzl27bR
WBbYHt+Aruom1AKpcNep75ggbGSjQAJX9JmLjM4UjJU2Ymmi2mMFxNHCqOc18ac3u9dJt54yIuFr
cH6utB8wsxFAWXi4DM30xUuil6nv3uSUs0oPjhpIrmYyjl7lXiUSqqMb3zZ5cTat8S5JojehoA6k
wW6ECx9X+SkpEXjjqIyH7mHW/Ohply+w0pyGqVu1OYAgSagf2jfSrB4NCsy+JdlmCq6LxsNUUmqf
s5IZRYgakV3BSdZdjgbSvcI+kS3jwfg0o4cG19ubTIZX0moZMmPRt1m5irh8YYL50M2BGW678QZ3
Y4fOWtiYdP3YuYUsczJUf8tZhBQvuhFpxKE9PUXheJu75EEykBhZZou+WftD/iXtynWa0R1004mq
fhcHoL2SyNwL+HKLzm3LGY1DKQwMM5LWW6LaLbEXF2tqt1b+CqrclU9hCPAZgVtqkowENlV6+lYN
wT4ZCHklQw9G3l03Zx4V8o6nfmEO9v3Yt1s9Ti4o4Dcq706si/Z6GF1nJaHLqUMTW5b2l8mVJ4ew
hij2j8Syg5/qGRmAMIos/hO9tba7fuNTVxWx+UAA+ik3wWmA0d8oKtGW4jRxpn2XODvWf080HLfw
ue7pcPdNpr6UU8NTGaOXLLeWO+6HZDrYCXKeXHuJEv2pCuEcROIyRjYKEossG3cdOTHu3u4x6gjd
UBmjKMbqmcbGp9oOcAOZ45Me3jTkI3TGqe2jQ5fRJqSJx9Q0JjmWZRsO5TRGIqE/cOfCvGO9j5qV
E99vo+ew1HfYEbay9i+paEiHaXEcuOGhHKCGl8C4NMO91Xv0FhregkELLoQsJkBl7Z2ytWfH1O+5
eKgSqytm0Yg1RzLGJKEWREIzMHLT4MnW001f6oSg2l+w9YFHk8WmSrXbPASKZXvEOXfjG+5ryGLO
baMkON7seWqtHeyL+7hCHtilxbOBEwwv0I1rmEifnM8Mm2A59d5zJwnrTP2Lq0u8mIAKA3hvTYf3
vC72fpG8j0n2tZ5NjJqFNlY6wefa6YCM1jbTpXxYKYettl3EFzj+57DO1w6GmkVkh+4yG8yvJnN5
jz0xDsYjiJGLM1Q2c7HxPgnUTH1tWXV6JUYu89xZsMSaAkWZ4sbPZ7KObaM7zKvrROV4MNOdKnO+
F+kZ7DSceWuKMRsJE1J24lPu+QwA+OpdpKmaixcS8Ct6mVw6EksuJUf4oWbruqytPL0hGHA6JXp9
tMvc3emjkV9ol/rZ6KLWmFazDW7Y9tpHALijPoAfI2OZXVej7dw0M6rMCKvbYnZ6Y6W5iX0eiyKX
3QnM7UugzENJrshadi7NYqko+y1kJHYPEDsMfeaSbbYNUOwt2RrGN7FLdzBUBE/FmTuHKtcXy5LV
VUE8N2KZG2AuiAaz+lU5A5FbJkxGznra0dx8DibUkBpepdbMv8SC+NfUQboSR8ELpmFt4+hIf1Py
00p2rLQ8L1BsSbQh7WvNFBIpvatfOjQDS3Q8e9OSV6Jj2dS5yAxBPE2HoteMtW4EL7pXfS6YKNet
eUzltNFS8wvWr7veA9zsBrf4t+/00LlEZvuEZhe/yxyXFDsI2YA11MvR0wlmN0e2piVojYr2bGmb
Q34QJoCpMaS0JI3C3vVRe5tlahen2alrw2srth7lOO7Yk4RLk63hMhThK+cwm2JXBz1hku3ZGsFZ
Y7PGiZ2FJJOgchpKGyKM6p9RUyXIY9QR2L2BI2AojU+DiZO6sErGJKa2rkKoDirMEA9OxQ0lOXPT
1F5mrqaRCVVF112Ac5Bc9Y2GksIpNLSAKeBlDwkCV3+5Ywtan+zO7nH169VVg9kdWhym8Goqwm2r
a495yuHBEDX63PjqbqBP6hj6sZ2JXMNdxqhQAGYUEyM0MWxrjwEe40Im8iWuNs9zrt1MkdRsYv20
817ukXfhm9RRfmDWzwFqgUSdquTGA9QTo2/HF1Uso7boUFZMO8Qu75pGBHRgPA9IwaKOzHZpG9c4
Xm+dxE72c545FMPr2onYXBQx1rEwecU3i/CgrzGM2/DvjGK8lon/bhZ5ds7GftMKeZmGdI8JE8Jt
EUMX7sM179rJF6SjgPJ8KO2s+Np0+QVdpzj2WVg8FFOQvSQezTE7UX0NFoqE+SzFG1BJfOzCt/Ov
gHem+7TmWkv5cmx9JaZDPFbTe1tNmY0uKSowPhY4WP0CWbXIEgN3duU80qYgjnP4Sv/npfG/V/f+
vID+H1j1GjoenX9d9S7r4gX8zvc177ff8UfNa3h/sygsbQ+XCRQcfTYODdTJFJS4jVzGM57lQAfT
LUlhmxcI1b9ZlHAWS9PTJekdWILw1PzDbWSJv5ks+lxPtyzDRdhg/ic17/wHfW/OEQaPjsCS5koL
04/86DbqA7D4vQM6yWoyaLheSkhTUW4KxSI/zgdobmWZ7fNKkHOJx57hwVAeYB0mBPNFT4w9ySUW
YQlQb7gUoWecvnsnf2IfMj64oYSBYMNDK07LICzg3bxH35fkuWL4SQIsg8hO2NAiwJiPwKX1GJye
AnfI4ocodEMt+UG+KJI4+FaBvCoS9sXQYtiZRuzTi+Rz2lRbZPkkwQb9bzxOf34TeZFwLOhB+LSk
/bFvgAaZBAiCNWJY1oBnEbs25bRArEbpLrtlg+FlnRgcZD5gGxJYwi9kBFDQVfteesPKysSOk+TS
yz+sgT90qX/Ju+yMgqCdW5S5N/rx47VNCz4AHiwePqxXtFXfv30+AjIUb+gcLYucZ62AtsosnGQJ
hYh+YUJq36NDeGi64CG0U2+rcZevcaXc1Jpj3XajFgCcmOUMTfJ1HFTxKUh8tPc6+qcsWdmtrFew
Zlj5pqQQ6QwCVmGUEXQb5eFhjAz280wLkCcYxAAyBmX1EBe7BhsRI25bv4yrNzUi7kmjRq0yYrzX
o4mRtmEputQdp7mSSPqMFBewQuR8Hr5Rr0kxySpnvOoc7cwXRdJR4BizuxIFHNN7UnDybT45JdIp
+AQMdLkN3ejo2wzPeMbIReuS46RBK+oFNyLZe0QNBRq08rEUuDYXEELVJi5HdtRBBNKRzcg6aTrw
MFl+NLUCCmJZHDLkfNSFpBNjjwlZDxbku4h0h7iLtjBQBDzQ7W0goTAHNMVJ9u2KuOT4yAaakHsL
PDujDYKdM2hKif5opHoBHifFeIxQk59a1CQqYfoNBu8Q2Im3dT03Pgi3/NJlZnplWNObmzr+Nk3U
uAksFjtTxTI2NfJHBLgnkoAhP3epvfnNV3J+Zr7z881fSU40ieXR1F0a5fkr+12XXI8dohapY8Lv
kM/29Sm1W2vbWc6BSYoilTjOeRMQSvUFoBbNH7/SBiN17Qfj6dcvxfzZSwH9LKx5qMBfc0P/3UvB
jemQtcwMP1TtXucYhkjmbTkGNsVgGMeUtswnDWTTsfmEje0/ahFsZjLGwpXBBU2TQqpWHIExNady
vJ5A2/VOcMjSRm6MznnXEDatg54MuqkE11vE95Ua+vUwMJh0SAXTcXavClYQKzuGyDAb6aGvHX/9
UxpMRT6+4bbu6R7XgeD/rA9vOAdkrdejCygOpiEQuaw6aregt0x0yda4DggPDfeyPSaOs+tFBW9T
pMEm73Cpt427+M2rmYcgHz5+7LHMarjUdMlD8ON77hQDOUMa7hYmzAQnfjVDx7x0ZnrDOZ6uAiGp
QgpI3VrKupYIbfx4GswE1aVA6R6aqqDpC3O16koCy4DU/vrlcYD95PXh4EVSI5kjme7HG6MIQXJq
pDSa2DmKGitgZzLqcNWVMyLjByJ4jEv1LE0kq0jmmUiWpr9SVFzrgVPjOTbs1w4IzI1F0z1NWPBb
bAU78EwQsglYaRrcUUOWovsphuKR78drhyDyULrQ43rG+prf+Gh/7HPYoBiF4LsIMOhZY/H8tUQA
iF43OCp0B4/j6F5s/nVSFOmT64SXSCB2rgewmUGYvk8uQFcSYL8Jh65A4bARa09lmBLchjylxrDR
tFayc8gLWHceNpgK+2ql+QfSToGuqPIZ3pm3dn22R2MSudzvY8Bcvv9ijBG7d8rrok4OxVRByZps
wBuRbbPKiLtFPJXQF4iYXIkALrRoJRL9AOsTTs99XMpz3PevsZEHB543dtoc9SuIzhQONt2ybkY7
gjrgYXbVvVPW9b3vMTx2vF1ZZ7BsQ4ecVzSpkUJ2huDxEIfpJ5iXBtmfYY/EpVY8zIhaQF8oBSY4
Lm39cRAR7JnUOqPPtMHCC/GQUHasaFdJt2eQXHbMf9ivTegfAKP5xVhusggrH3QhFwkCITsV1LF0
QD7b19uCYIqd5xVr0/D2WBabdeuULfm+w77V7tgzsE+r1ZeUdx3yn3dD/wBvRkQ7X5WvbjdoD9KJ
j0IxwNeC8tPAw7SQSTeSdV/ubB6vO07BB7wgNzDMjWPng7UpW/67wkIqAliTsZTclrMMPWtYQQha
dhaygOHXdWz6a85W9GmVD/tF72dB7AsNMjrTETzlQNwLk4MKKn5rItsIv3oyax7GwrwtKANQOrs4
a/SKTLGswihIQsbBGy/N/Ka52AItA02j3SSbnj9R1M5b6uvNPihpMP26aa9IZDqPkNaXbqKKLY4K
3tKK44T56ZIfHZzQQLywSjTeV2RiJJfF0+yyeTMzb8/uRd9oZqRjyNVPpoVEzozCA9/LI36sjcnp
BBEfFCkGrvdAx5IxYUoXmfONgPgGLBjdhwMISxtdNFS9FhwCwi1QQ3RoIpdpvJ8GKtM4GIl2mNHB
RRtNQEtm8pKPRIoeMVslSAP2TqXBSFMt8LWgru9CfmDeWuO2ryuPRRziddvXbfif0ypDgLqt6uo9
acI9clKWS8XMuQLIrjnuPtG68dznaG28mD0XQrMYN0vUv9nWte2HN3k2trQI/+wizn8cqT9Ubz+p
fSUnqCVMdNpSWPO98N3t1teooBANkpLQwGYsRgDJGNfRJBghW1pSTeoSdInpewN3VI7wFCWsY1Mx
Aech2FFBanTpkQ14MWj0EXqZn/2Y8dRvXuZPLmHb5X6y6R906q3533/3Mn3pj/mEhRj6NmqIHpQ7
GkVgrkV0Fl5gPpCOjAZH3idxi7JvIkogiFq1dAmR/mMt8y/rXfFxgE9pQh9jOi7kpnmG/+GmtF1m
44OZoZ7LOg/xqcyWgUCGSuIaZKNVLs0rg0v2xs0Ao+okCy6n8kFYtXrKAnGPQ4eSC6RNwQB5GeVG
9+xmVAlpZPW7yvbu4oHMjF+/ex9xD3M1JenkhCOd+UZ1Prx7tasbbRsh2CdLrNsjHOOqVALNbwct
LmNHvrIYrPmTLje9F7y0OOSzilrEyr2ZYPIyY7AXmtkQ56U7N98aMsmzuM5N4lgRc5sLLYs22L4d
wkzwfPB2PMB1B+rp5letVdUnSsf/zucAyJCfyTYciBAfPodMFraKLHQghe4OKzbB465LBYGZUBO9
gTzWUafPcATCD5Z/zTp1IStUxhvSipWWUnNp/NnI2xpn20UmWkenegn6pJjJ2lBKsZ2cLNl9+fVH
AafjT5UNZa3JngmIx/y/Hx9kCT60GSvoZBbmVAITfPbbU3tlVadKOOTATIxvmQFpBDB4OLtCc883
HwU1JNzzr1+K85MihpZXZ7nP5AC148dNVJprk5N2KFo7PHzJWLssNrd9D1K3V5Uiu5gmt2uj8ji4
sJL1fCjPUY1zkn7X3MBFWBEq197pjfvKtdkCfx0/qRT5ay7q+C60q9vGBtJgDP62iDgjbNKHRRs3
+7YkLyLy1drFZLBIPPwQQ5Uci6ydlkHi7QrCXFe1a6U7hM0YqYb2ZQwDki6rwLrONVTF5PC+Y+c2
NqgdN9JI60UXjHvIwvW1BH+cey3mCx0aOiaFBRR78mVRoRUlUNlA8SsHi20I7nMQ2216KlRK4kiK
PiQrX4eKM72BjHppxlNSYS0rGAA+4L1jSzPe1wxfTqMHIsEwp5dSlL+rfc0ZVfKh9mVNadMA0e4b
rvzwhGRDSYhAo7RFM1+oJhSMbjSaI7C5duFUksiZQkPDaLXr2mnQTWP1sBRZJV5jEpKk1hm4kZXq
7OI4AKdvZuEw2NdkDdVJSO5Yn6jXbrzpBKraRKp2DUsXx9UAOqrKqAvaHI4gxpty04ujKselMbQs
HQmqv+oSKMLk8v3mqzyvZP/0I3sCHzjzbcvlifzxS+HXaRrAbAtYlrkWyx4LGkign/FOXGoas5tw
ZLTc9mjUe0931qPVJasilMlVMvs8uJYWiR8jURCGT1QslWL/OYDAcZeEJG8o9Hp5YaK0rAJwFEis
aNcLBpism6Yepng/FmrJ2IbVoZ2H+6aaUIHk+pzKZSDjemwCUV39+rtn/7nBscBW6q7DCclExfrQ
QHhOqSVxgQRbaSFSk8RsdnUGyhk4MITQ6Dyjh9ySQPcega+rcrnsKUX2ljaljwFiCZh8z0iTvXOo
Zfox0oQkN0UAe47M8OiF0b0WMItJe+Ufhkay1FH2eCZ1tkNoHAgoofowy0Cx3ZQ+jwYytCLz9fNE
OXCFn28tBuVsm8hE6iiJuRRlbdygQgMEjVDHzbqHohH+YUKpVkd3ganBz0PtQkTYsGK4jhcqa4++
IYhGKogXA1C81+r05BFOfgLKO5vAPXRAouHS7vXf9bJ/PmMtkz7dYnLJTW18e/O/KxbcMEwI40QC
Rm+BNs+gUgxKNyIKBc2VRe9Iwi8RNYKNlmaS+am5s/d/gDk+8ej/+pM25lb1x68zL0bMO39Td+gX
52f/uxeTTTU6sYpPeiqC6FKRS+E4YpmWDQgTDYiD0Qw7Q4jrFs/pqmRnFlIublPtDXBJ95tJJ1qF
n7wYHjqXE0Zn5jtPar97MR3BxW3ahdR4c3E6NTGZCHzTNul8DuRh4x8UK88Qz+SaaGr8qz26hD5v
l2DJ1B1cd1opzQ94DrtDNs6EOlDtGz1mKa+PlX8oK2TgkyTluvEDNIeStiXGIZbQHf76fRU/+QbN
s2mGMmw0PYqbH38UD2taV3RAQr1wFXn5Dm6zcQok4YcMyc/2UFbPNvmarZ4R3qi7S81wTvE8tyok
d4NP4GDcYlBlmOvV87Nh2hoZSaG/AtxwCcxGPPYcQ1qbE5FNDtJC1+r3EVvnsxnsfvOj/Gk+Dr2K
CTnkL8/iGZk3Ad9/KsIajaSf+FHSGsfIpHvDrCeyjyShP3P345wMcPpWj16Jf2w0W7iNXX8/yJwJ
J0UksHINJWT4mNe1dygNjTzNMN7W8McP8JjA17eBvaHK9zZprq9MgrlvEgLwsH+Ezm+OckP85Idh
wi9cQGAGG/OP15fEHpANKN4W0QiPWqQFuTuO/2g1xAg5cXYW6RRtcmIYN0WETjByp81EnsScreAu
dCOPzsn41cEqSnTtZyEmBAoBGdZ8IEtDn5nk5HK1Cdlt97nT9mtdLxLKhGZBtdKd3yQuWzv1myeU
bcjYBovNJ5FmRBXr9q2QPLFebAYE2dfoSUYcxtPUb0NmnZzBQj7YGgG/RnyDB0PekSjK0WWjJOEE
L1ZQ2t1TXqlnIL2n2m/LK9WIz25f1HdOaEAJK9b14FV3hOChVSBHFVbtNRCu/kSSpQ2ZiyZ3tKaZ
PxvBCSeCWjWnPKQr7UKM902qP2sObrG+j07CqfVNZdtMYbS9qaFbLnQ921Zb/y6My7NH5BqORl1f
DgVGAAtMgIMkvA7QenquGWJYoT+XeSdgE5O0jugVBxM2HstiqGtXLXD5eWhmVcq9xuw6Ah8lStIa
KZGF6rLPGpU86Z/u3m+LeN9GX1l4eCtc+MMNtfiGPQAIhMr6LJ2M8VGSDZu8YcoZhTVId8utzrML
ep0HNdCDsISDznU6dbb+3CQjSfYpzgG9tY8RO5UMrfipAfbhwtdejOBLftP9fGO/fTiBJT4CtD+m
g9NXfqguHPR5QzNx6DnGiNe56aKVhp7wCC3MXKFwISKAiQu790tLvnKIsOS+VJpLWGQMKqGaVm4F
XspSPMAp3gZIOfrecpjGONiDB3f2l2cRWkGzrpmctd2KxIF28KbPUW5uQ0MXt0GiM/cocFWMoPCD
dE5JgxZ0BA7skszMQLsC470px/E9AP9/gVo6LGI0REfAWLUT+nu8k9AwM3Nr9YO7RDuKaHWsToyt
D6jDoUUyTbgJkIQs5NRtkkDPv0iTKITR0Ikg6MtzC15iicK+PyHGbJZaT+q3D/2SBdGnDn3XlS3L
YI0vsl+XUXCvlEXYVDe/X6o9WEjpn8cKkIgdDQCBB44YlZTWAXqwt44jJ3mawmcF+4WQ2OmzNGZ/
sA+/NiSaYuWD6jyC9MV9D/nbZG3wn5+feP+oHZHoGYbufLjVuLZiEsQF09hysiHVMK0JgsjjgGEb
1PXzg904z1WIXdUJj1GfajdTU6I2K3y5zlK7AkZjO5t6KvDGMl/AKmGfaZwUjiai/oYZ2IRJr1yZ
XGYbOz4mw5sYsZJqnd795l77yWjZki79LAiBWaIrPtxrdaaNPVhtyv+GKOy4ja8i2X7K4+KptVAo
jCC/5k8BnHlVRwz7+LKpphuwGvmfJ1MD2di07sLBbuEBdjwKzyluag92hCb2zfzp9DOpW7PTl8Do
vc3Uot0VYzlsIa7gFiE1N63z5741vwju0lwYEyykKITp6zxpQd7vc5ezZWRu7Q9JfoshbtlmAMAT
vynoMZR9Hwb1psrheuftaO4Yrp+YKWYX6WF6pDLZ1/ie1rDVh/WvnwPzT1ePM884WBzNxda8cv7x
Hi1TgAVtTbIJFda5NWt3F8yrl6ENTqBMmDoysJml9NsOaTWEfJ+ax8DLH5lmvgGEcNEGDLs9snAy
XTQM6C4Ho5MgWUwyFOkosyJ2HioCiOarcCeL4Rmu273y/H4TdXWIia67q7wIFdSQ30iTjEuzqdda
UzkYErP2RkdOkoaT+5tuwvhTJ88P7jpMFMAt0zl+LHhlM1kxQzPwFZpfoGfLwUOUVUcnNZm7SGfW
r0KW2SxQp3U5eM2yt/38Nw+u6c1lyg/nrGObAvoixRgeFYZjP779wtN00rMHthd14q2NgEPCh4hL
QrL+oPCbrX33VKeA8cda/9T26rEmIdlqx/EN9ctj4aXeM97m11Egn4nCT4qnq+KeG6K82AM2JH5J
iXoXIVhEUJ4taRiLVaXlBlZTVIWieJGqWSaOxRBq4BtrMedRXITrtFS7POWKn8PYNoSvHtGctWTW
skeJB3jSef8+BGm9tkL8xFKUoIQMxgYeeO64a661BB2cjNUqHSJjY8AYmCbUWb4JsRyilrKccmXj
jFjYnsHIpiIsSqT5JmbBt9Qn4yGNnqcgwJOqMedNYheSgmd9cgECDAn/2NdRigpZ8OPh97cL7WX+
EAtmHYuOrfpCZTTdRaB/rkn0qRRU+CQoiQcabwN2SQusKvtB6Td4yocFlW68wDdO3pW9qzFuLTt4
OuiAUObgVja4IteleNDlBM7KN9cZA8hFR/Qqw/yUb4P8f4SdWXPcNrdFfxGqOIHDa7PnVmu2ZOmF
JVk2OJPgTP76u5j78sVJxS9JZSir1QSBg3P2XjvYDYNosX0BvDK8D6DN4KObVIfgRfCY0UThhCMr
qQ52RuI+m+4AuRqSI/EukM6h/WftrPZdAcZHqfpGaUS0bfJYmGwjrWLQ3BvLd+mnT56eSmo5chTZ
57YTkQNHn9t773OjjzF/EQKIoVAUO3eigk19ZCFW8Vlbxr3F1gNpFUR2nWIWc7yJpTAwhRTuebHK
+7TxUTKa41Eu7ofRUOuoAceYh1CgKV8cQ78lwt1H06gPg72K/3vgBNY6I7OshhSsvr6zht2weO91
S+1nDDkWKpmCcDKRH1juGplG8msxha2Ii31GUk3v8dW684Fqu16ZkLBm6KhPjgVCUep5l8GV3Yzc
Ph+rJse5UsSAMXCYAsO19MaxOv8OhzzGtuJQ9LRghJ/sii5bjiCSuG4HFRHoiCwefQe+05yn6ZlY
wm6O4+dS2t6xrmGw1sJA6WvxPKeaUAYGOxUammg6e5GFvz3JDosayOqwkJxZVnynnbE61W5QXHH+
FNchfUhryzuz6I1LV4EeACYDxMLNWJ4d1psdvtN+m8dZEgppWScQw+o2gJG5wTj6nUiGVarmlNte
4qRICCZsUYvNLk91eFY5yF2ndqgQI9wdSDnvRDpBKMebeVcnMoAI4j1V+GlPESrWMJ5qUFiZ+2FH
eYuMjgzwhNAt+s1OeUmU82yDT7yz4uIXIXQ+5FYnuVGwCzvGAjId4lDO1m3W43dPBR3qTsblwTSH
fpfMKS5Lk2Z2SdORe9VBuhE1X0kfUtv2dc5X971yNTyv0d35NvwXD3PtgAkTOgMXd7+HnDkAZegd
jjOndf29P6kPs+QugTLLHTYWJhc0s2TFaNAzugclYiapc8+Z/thCW92jrryxrDbaAdQnvLWw3sde
2lcFo0KMuX8ukxxninJ5k2OnOaWMnurphMpqXQp0KjoUyaDrW3o5E0jLqCzfJzTP5xrK7Ma1uMDD
ikjuy4aRa5TYAIzISZN4EwcmuQe3KH61vZ2cEpxj8Pq6ezKEnNvYtNb82uXZoKC9lHPVYrmfhre0
2ntQGPJomO/ryPUOWSqL0M679JKMHQbOXk8Phq+Ya4rqyaFh3KT5ldMBQGnU3rd6eYRFF7IjEl1B
gO1ODKBahJJ8g36EfXSo3zrUQ8T2kLbrGQr+Xvq+gJ7fOva7TWxOrVznPp3ielumLg9sTAmvTRpu
/APBmt7sWZu6qM9WnU1XfJP0bulkgmAcdl6LucvU1WunzfZB1QqGMMu3BF25TScQaNxAy7AHBnAi
8QluJf9yExDiQoAkx4oxAIBZZuYDg2sS3+Ol8WuCTMeTRHQbkx0c23rIw6E28VFA5yxd7OVCe6xo
z9gnaY2o1LViIiFHA8kGY/0SzPOzXmdFNTX4f1c//+iHrKev7axAbwRJiMX+fvqOnU/+WwTXR5UW
GAiGfbQ48nE/+w1mTyCE7oqV+u+faf9zFibddRhGBDqAVH72339o5xoeji4atxLRW6LRQ/vSPwVu
AhogIL2bznkLJhAPGxeKbCvKIr8r4+URjyjSCcDIVZY9d7PMb3PlTPCLxuKkYT5QM3DmABYoTr18
N1d/p985L8zDo30WS45RE84IcKSwCYjiyS2AoPb0faAv8Yfbo/nPlpnk0ohUwCP/z3N/J4snhL+V
bYo4UDIoC8exvZIl9Aa5MdtmQ/ZMNXoWKrUOg5BXEp4esFzgWXf66T0TVMQEcM1/6Bf9S0uRj4RM
kRmBh/rod/VJPMTDaA+kURFT+tLMw0tcoz5pxpFJOomqqo6JQhgzTKYB0PVBxIzYg0HtgJ/zwQjw
+MMq+EfdLVkFCN3RQDpMtX5XSA2RkIpIGSZxJiICPnALsqEcXxTz+Ox7Ga2OSvJod/w2PSG68bbw
UQS02PHIuij1UUTxD/hRkNl89ieBc14kkOuYoj80pntasoDBBk0VXcBVUOQJhZDY6TMKGzHCAv8i
wfJdtubeneiYW9Q1sS8IiS0fOqvBCsLiGOfx6b9/639RjfJbQ5un8pbG2sb/+9pHQFImVU5kaRN5
74aHjmF2R4DpDV25VZwwL/KKNX2EZkCDpVnqn4GNWumvG5WowDkrTaOgCYgLHtzlJEBG9ICz/vtT
Wutr/7einNsAKQSGRWXOjfL3O1HbaFcFA0O+XA7fmPkcYkPmp8zCUABdOFMeXoMkYabLMi25YGz6
eeK8Tl/MVbdI8/4gKlCBWboalzPKjnJMp13vPcAz9A65b1F9BuI7LYTzf3/yf1nlHi/dqrtb78KI
0/7+/RrKW4LaZZXPy6JOSOFhhyVgV1osmqELcO2uiOXVXwpyTdHd8ko4O9d20b5WZ4yl9h9W+b8I
cPk8+G5WuafHQ1834P/pncMpl5YhaQn2QeNtcMtTKYwkVSJj2y7ZZN6IGBEryYzPxKwC2h6t98RD
AvRXY/wvbSXCfHAe+f6vqdsfvq21LfD35+zx8Sxj1e85VKHrFfF/Pp0pnLEosfxvgjEyb2KDgyz3
dIhy8S1iEnWgvxxth0KTv0U67qnf21p9mw35/N+f4y+x72+fw+dUQ3PO783ffruDu7ORSpDH9GJ6
/YbnOAc7Go+3MCOXoyggZlutyaxd+pBDB3JUXAfeXKzpe4/LiNzIMO0dgTaPBI4isqFdfqgjf98v
NTk8GVeGRcgASsd6uUVodDDMF3zINFdLMhvqcYM6Pt3YWjacgNh5qZ9fhRCM8+VkH5rchrCvqgtE
0hb5RrvslyIITmXhPA1W9jCvvVJzVLclWM+tb0NSFVHPVLysn/1IGhyoHly4aKUHRNLl8ol9umht
cR7wROz/+5v8F0WmR04lO4u36vf933UmCJ0JMi24R7hlWZ78l8ijBpURWUUMqBlsV1unWXsX5dmA
qIP9sbqP6PHudBtHl8jJmj+8AH9JgX57tAzU8LcwomCp27+/AFXi+qPhceykAyqvbItwZEIAA1jQ
adB3eFZGcqnKapCv62EOAuU45E1BIo9N394iAZTh22OduF9KlzATxkA92Iu5a/CyXXD1u1C9FgMZ
JelkJD5FYTxMzZFgsvuGvTSDWmV2s0XfhYrcs7sWlfNjKUf/YY656TqpWJEH9m4WXvwtEVw07Lz6
cAKjoE6v24cCdX1oWwM1ZAy41qAT84fpR/DPt5BnhTmOLpS1ikN/W/1pMpnwFes4nEsJDHZxCKEw
zeRiSLOF3Eb83Z6DeG38AkqZXVRUo8MZNvWnXHd0igApnJjabVqvflRlGxyqJsl3UFin0C7bMLA+
fIDdoKRHl/uf/4vRpnkycv/Txp93RhdpPBiw3Dbx2qNqsv6tr6f0OmReesXzz623XScgCTQGI/es
K3e2uHG66+S1F2T2WMeyAeZZUhSXwZhpSfgTeQ1NYT0OLj8xZUZ616XLy8JA7+ApLu6xP38R2Xro
LXCXrU18eWNubXjPKOhm0FImhsK4696ybgeO1dt1rgWQESkemabdCwgOSDnuhs6u2KShIJzJ1m79
4CVETPoK/5B0zpqhG4JEBOc0ggBaZskaNDYdcqpLO32yOieMmAVeGPmhTPb1EU5vAwblu1o+afhw
dgEG3Qckmd78/18C+w+P/V9mXr6BvwZKBR4bquB1WfzP5ot1LQ1qiyzxQT0CvfQJFviyK0FGOjgt
Wa6x96O4LKCtG1LpT2lS3iTVnJwB3Gz8dIGa38MyQW7YaTjH7fSUrASg3ooeimo5wI2pT38NbCEU
4qKzWvID/OwPlYK5nqd/f71X1YllcuRSz+D8+fsvkeIqy7SMqOJIlz4w7RpOTd4evMkqr8nRWHw6
Cf5jPwuQ4+kEkjsq96NFISevKnGmGz5msM2YseMnr95wgRQ3Zer/+MOu+C9vmGu6iBW5dQQo1X87
5+KW3bDFyInpI8PiLaZv4JXtg+59CbFTAchJUNxFC2m3OZP0Q8mbNNURiSYloqv//jDrN/LbN4az
07AwNslAYs35+zfmaiefgxokIFrwUBObiHv1D5uu+U85EFuJsR6pq6LBBubx9x8CRSmrst6LaYgZ
PdQkJFdHKo3pRq+uOyZFekc724HjLtU26V1eTMZSxjBsdJJjqzejNRdARzeZraIbGK/1qbDyM4I/
opDisraOnW0eAoo4IP+8qjfqMFDm3LjzBEoPFVCnes1OW2N9sYmL3JPq/oP1mVzwKyAdGbWGrqSJ
pMnH4GLQPtvg/RwOZOeu7nPUH7T8epBRwNDRR5yt4amNsv5mnrpk75UAU8fRfh8dynezo5oqkyVM
g/zDtZloBg0fIHFAT0akUuUsNicnrsed021nuC9TAtX8r8v/ghdI6wi2Ae3QWRMaqw2Tru+9jZBx
65C+eSUGEEwIsmg2tGgnKdPtqYjPlEnqYsfPMf2KtxyZ+jYPrJfWY3XFUeFtE9lZp14YjzJnNgzt
5tqVXGjSuMsOwWwV99CEHwi2uqKFVTclIUVziei078i3qzQfPJcRCnuE9Bj9r0M5iq0/O9muydBz
VUPG/p1U8aNyz6i+6tOQXAaiTW6HAq2KGKInMREo6Ezp3YDK/FSt0XBexu1BGxEd68wxL0nSMtBJ
+D6hqkQeGdFdAJLWdo/EPl0RXJkXwi7NCzB42kO5xv6Og93SJOQ4ZNNvGWHKs03RdG7YgJXvCAIY
JfQ4MRZ/en3/ucusJ6NtGybPGuWh/5vWYRqmcuw9hXXddT7sWSV3gHq+N55nn7hiQaz70bnJfB7S
zCbInfZ67pXiJp+h6+ps4XGlq20LZtI5T8W8uiloFljehF4yy3dL1d4gyUuPI2rnMwumDWmMuKHj
r0w0mkG0DvwOKIyTumTT1I1HXD1R91ndEsyXXtzleyAItt5U4PONd7Mr4pOXe8XR6azbxEuMozU1
t0Q9MysK5HKgx0oWLzAdu7uWc0g+CpgYSbBTXPxEbJLBeZvqlXiYojSspXkX6ZPnx9HZIY/nEmds
oRzLRNqWwrqDB2LfTUHqIEq8TRtj3iRzXN2aXlPdLlb9qUp5S/SQjex80qdM6ofcXj6MdpoPinjz
NM15teUKDjZle+BU3miwqPt65vIHERef/CmVFM4lrnk0IaEgRGDb8htGAzN9MDoMSnVGlBNi620W
LMMxMRmIjORsphYD34aKT9Z9GKi5YG6I6AA5u7FbGmdEWllLul1yuB1r79EkmeYS2RNR6FQ+jGUJ
ua0DijowWSfoo9tYm/JSc3m8FEg+MbpcctBUiG5VzmVAlX9o4tj+P7AraFHWHZq2iR2sk+Lf9moP
LvSckXMRMheLNmlzMglkAIz02lrFsO9bCNELUdctgnbfqBnWwCDfJQl3FafwXnDZLfAWE0qVoD/Z
o4p5OQhhW+JPixAe0jHNH5498N0J9UH2EnqimjVexUyQWkEqaIUIsQH2EViVEaadJqU6eqIM/Sqj
6SGO1Le6XCF7/T0H2UEwrm3HYdrVEZy+Zll2qR2/ugCEwuiNbk526nKoUAGuczdg6aPLYpzV5gcx
8xTURCLa7FT7OgenP43iiwhLg7x7Ng0Xnf+KZjcM6MD0wsXeIekk97J438dDs6ld+UB9u4kSxjFt
8TSSCbuFW0QP3aWjPQpiJcbnKgp+WgQNbzJavKs3AMKBK394pDvMHW3r1bGeZJAFM5vJZ7HYn3a9
7VmVm8Hg62HMozUaVWRjELBbXL519TQVw04Q27AxvShmyAaXIxfGR90xwOtb0N8i7i7+c4Iwf19K
DAaEEj9y5yGZdCF3ZiLgqM6w2WcNaJ2GHldsO29tUW9bU08nyffYwUeGbUm0sjUZ73O+yIPSxLbA
R95p+QRxLmGkNF/8kjTnOYh3COZxYjA/KhEI7lJZGbg+5KGfvVvtpfD/lUWEE7g9I1XvuEhuzFhc
ha85pFYUC2plKKSoilGOnfsRCdow04jLVRraWFrHkindwpG/NQHNsQO9zQVTImcdEHUT+laXf8oA
OoZd6m1T171DcnmbOhXJ5ykTXRACt2mS04VMIEVWIr6Dk/mBTOwSlda2J5Iv5C7XbmQNx1ZUURh4
GCSHFrojOIi57E9FS+ldF72/G1T+ppjALHV2dnTyKWJCeWZJOLhKfmbBL6fNHlgkbyAT8PPD1A4o
/VNs/kDS7G9Ry5CKKLeStr7+GldUT8t258YQtwbmdrYbYKfKX9c5YVoQdSuYqe3KCtha7977XfoB
GoO8An5V5mQwtcTw002HYzZxk3EV/8bMr3YawFCoW6IJbPqBicp+jU3FF+yU31IzbD11tVL+az9r
HwqFm4L2UHfKTD+CpXqCGzlvvQE5Cyikg92yHPjmh1B6IGocfgolC/lvvC/ZFJ2jiXrRlD6OvsX+
smrJiKe59J1V4+NkZu2NBCOYVXqJW7IOjOY9XimSHdMhL4/uM1s+gp3n8uNfMkNX6IUYEIhWZntB
7xJk2FGlXrUhpLhFcQ3iRroQMuiUHL1Rfi6oSalfe8RUHuqooOeKdLewJ64ypHy7BDQNy+ht0dis
DeYUG1122HUK1L4EFk0mPdc5IUKB15UnGO800xcCa/GFu/IminmTSn99lZPhVxD1m94DgLt0BEKa
nkN9ED1aunvm5bllESpGKDXzcaffCwW3PHF4GCJv7pTuPmrMQoBdf2JdRn5vUq1h+v6xjEyrsavV
91Xnf0m7LGiLwllSPn+4XfSEBhslu4kAGZ29CcLGvKF4dPHJ0NQNPohiUgG/j6RSI3WIJ509SOAb
4FxICY6NX1ktABwRdQi8otlMybKPsw5LUGZuSxUkhyFLd1GZPdgG7Ay7RpiMP2mjlgWqGZxiyCU+
V2BlV6cpc/hlounDavkWDat69Vwi04rmY0IUBYX8FYTxR9/6dkhVTsE4fKmaHau15tuS3SonCoOy
lAeNN//gD85PWR8mKaDWrAi9TmVPBqxcIPtPQa6etG87ISmoJOBAnk3TgLBfUX+B3n8svPalXJg5
+4LW9kJNi5PsxjKSGyDuJXN4vvV04Z4YQbJtTfGia1viV6H3Xfviwaq94zyy3RazV2yvdSVYuIa/
8EehZgByk0QpS5zm6abHUeBgMeGRAuVOszIPF7prOUJtEw2lQGYUYvjqwqjbVkXVbx2yiDd7L5gQ
/FUKGVTP442S6uBk6sHN7kU1QnMQYPHzBWx1K+4XWRAFo4kYEPJO9BLouwEBM/PLzzidSX7CV7Wd
G29HgMYPEjyP+AHxwA5xFi49i81M9b3wm18NAUORYROo7CDRGNW5dIqUGBVWauqNT1HWPTds+Jsh
qhG/1ojiOtrs9IZ+JIF3weK/n9wBEoEU+SHxX+sejJSX46aIewGoheAYf7afytL6DoHAhlbFLLbU
I7xiJvo9QSQB6gLyGdW2cauQ4WxEDoA9bocB1bpPZKQ97GtLwZAd+fViT7mbGfVwNvCwlFZJ2Dqv
omnp11nZVzHBeKXP/hPDfDgaA751q/Uxrajx/Ndf+FlWm9u7ZaFEWT1AgLlJiWcN8JSeqaR/uL7O
APzyBytz3k24WYFqyh9DreA+jIRFxbZaDYmkzlXMmLHqb9Dpn4KOPAVHGMhLquAXbbDzaETPsc9i
IuloQ0QQ1aHBQy07/9YsQCYtzXaSLWbD+M6LQLUaxPVIeGrcRuQbTTg6p8C4aBKC9m7qV+YP380Z
wzr23AiVtL+qWYg76j+qkojACW3PJpjbccvRFaI8pcqh7ZQZ8Bjp98CtDvI7aWnWs6mIA/K3ZUPD
pOsWJldO+ggzdIiSV+Q7RI69+AUymInFaKp45A+x3iLebn9um23m1x8O/SRRNfjOsMkOQfudXFVz
gwbnnIO93Gj4qm3Brlp3eJB7bb92xfwexBHw21l9h3T6PM8c/k4Zr6qYaAvADbprQfL7QAtpNI36
2LhxsRGpojPHsHvxUKhwl6AZVhwjEMqrYKkkWQwEUbTp0X9YJKYX7tRSIaXId1xYD4ulLxOEN3QJ
8CHahPTIWrubdMKPQDmE74e3G3w8FRolwmwHX02t34xgIq4lum99HNj5EnN5luoOvBDVXAD2rsuJ
A2iiHVeJr9xA64hNdQgdxEAcMhdvaElcSY2nrIeR7DQfy8g5SUDSd6KcWRst4UJW4n+rO7ADvH6Y
w8cPfwTjNkhZ7m2UfSNi2AzGW+Le9Yl6IvsxBOEGjW8k41g5zDqZhe6tjhquctOnDs1tWPQ/azRC
t0MQf1nzTdGumb6mczAsdjOWwKsbafY2idFWsIQzNJZmbBDH7pkHVEnYcnIS4OYCwwHrNDGDVxWI
DWgnVEczz5Dr7Ast12uZBx99gPq1KAwI94K6J6ibUxfge9ZW/jEiyhPoMQBUQ1vNkNAzD5EsHA4J
K82DTcBn44peg3bu3Myi8RDBMjeQzPW0oRfSJczJhZldmBxTSXrqlwY9HZk2ZpsDjuMM9WfxXBbG
LtZlQ0Yh2GapPMXMch4Pqv5SYsTuZmeP5kBKTbD8cLSG3ZQAVy9Qrc3g3lxZSl5llSFIt8PSYJyx
EEMSjqRRh9SK7lyTOQfCb+xi6pfaU6dptJt9SQNn7yXsaGzoGxopNIsr573A0BAzLDpbftOGETlt
IUKLsIANHJpzQAfAfMh0jV6IUcnOJQmrpaeO6gO6Wl0Nh8EpjJNkopIQl01H3TLig8psa2O7st4D
1DUNDeC2XrGP47Tl0tjtivG9rsnkBUSObWIe9sWAxBtLL2krww+tYnRHtUaSBxAd6w9mlykjZ8V1
ZNjh4NVxc2QgPFwqyzqPvT9e5+kTDYHaOyVCKczKe9O0wORO3jaIPGSBJGoP3FI31gyxd9QYpl2n
+R4tgJyxhVZhu8xHc7Hj/3dHRdYDQ+NXMNELfZkUlZxSt2ZqvNBVO7sm2Uu9WmjkEHKIDOb7nBZn
o6EZgbRxk+RBfLCS7EcB9ArbKFcDvulNb/wYI6/ezXbp7K1KPpdT8tWlMa3eJbhxxEBzt72pEeis
miOHyqc8jEv9xU3ors4IQOwLgPcIeSgRm+47/yOyuCxD+5c/R7ky4GoFfehqVkQFSgBY4vepIJUp
6yRRpLHakH9NdppXXzvVotfnUZN1scm84En0wYgQjg1Cu5c4Bg3Ujy31yIzunjyVpi/6TTYiRAlU
x0huZsfiDr1qcxBOGu0XOAsyM6gqCfCCl9ZbccakGgVaycv+XDgeVPzKe59SbJukmaoCoZO04mvE
SKfSvQPRt+CMAJDmFwjpFqkG3pL6JPQ4H2tSMPCCfgwgS1EBFO+NkVERrVe4mBwNBJ5GqIj5K+Qa
F0Y3M88STZeL7XaYTzS19pHJvLAa9K+2ixPOgmyLjesIVC40c3O/BD5fZFG8luO4hbDR7T3f5ZSL
ZsJS9KnTsHsi0j29oP6eN7HFFZDYSPzK9wpg1p4XBIK847x3RdBxn6RwWUzzk7yAGgcdeRsojbOt
A7iA8TlaVXP6MiagRDnJM02PDHTQK6CBzQhPBsnNs/rZqbkLp8E/Fsti89jTN52lR1dmKAD7p1k3
j5O0UeoGUdjLWTPsQeo5GpO4SRWZKhlTENXA7ojj5huXSRd8cYWUDcM5KcqGhTpZkyWAQOnqlSaR
qV50bcZ+W/ecv1nbrReyLYLHfNNOWbpXfYeVdmPO8lfjLcSS1GmxlaN9yeSM3ML05WGop8M8QNkG
8R/KpXnITD7HENFgEqzSLMJerRsC9zSgp0N6zZfUIKYqKM+FpZyXOgh+9iytjes1Aweoze9VlPGR
Z5cwBR5pRC1IVhtbHmqMcKgPkGAaHAck1WFrtXOse/6tqM3g6jjDpmwKg87xKwwRnraderfSJGxq
+atdUVW3kA3l1E/7aeYsjYneIwU37AR4buJcyCCji721rTHjqiwIGtPwbazgGdDXFEZy/kyz9l61
y4s1pPmhw22EZBozYBQ3BaNL79aj/KLFzZBumBdeOBld+8LibPcR8jVewI5QPAXEoVCWE0vJf4TW
l5cNGlP3UYxUtwnBmC41UJW05kXP3W3wbNorgXbEYEkj/Dg6ut1r3X9TFZM6ZXuXZCZSISe9jGDh
eQNpEeEtWKEYeMXRKrpt3GeQvRLSv4rlqcCdt53N+SPL2fcMIvQY5GQh8YifaS6SbYxvWph0I8Vg
n31nKilckkdd8ycPDnvIlB1SuydyI8CxZKe/+jVsw9XwBkmG3QZjVQC0r6+j5iLuzISeUCCp1Udt
zj6GJ6V+LHFAAvQoi01Tq/liex8D4t9zJiI4i648RYxtHMEuO1Wa7mvTP3BgvkdrSyIjmpPLhuSS
6DQH2pbPXel/1uXH0lIsl8HyPtbRA5U9aM5OnRuEAfs+eWbOeQBTOG7sZUA8kLscX5RaMF+D6KO0
9cWR2UiWYpWFhCNR54D1LxM6kh6BHcK+cqn6VhrzyPlSwbeI+c4ofawEcxiXS2SqsRck+8XiRmpb
F4/w470i8zj0UvPaduYDjbMXcmWCkGWC+zr2zmyQMHsU3UAv4YSwvxzCZgaMR4hdcV8viXtbG+Lk
1MVdHZmfBTSZrlNfJJ1tDad7cAySSAmprGOuV50G2N+Swt1vhnh8J6qGtjn2ZHoFzTrn2vkYOMzM
ubfF8kDPsyeBWn2AMZkPVhmdylLcTYV3X5sI/woT3bkAmjxWSUMbJgQzsZbZ26XkUS/Tzlcwes0o
/RyT2t22ZE825FXbjJc4p++7ySHsaXCuTOauC7cLnHvZaSXDA0/38a2qazl5QdgvW9lEzcE2otsy
IDWp9TG62dEDaTjWhnqIjBb/kPbrrtPeNQbZtpySjHE9f8Lkkp58Z04OgHZZXzkC+wVGqK2hl+lW
fyvNaSVNaFijMv/yA/2VyITVa7Lno7pGWFNCAGkh/8Jnf2QP+9T5uBkm4qHoHhSZQeN3aKjay/4r
JWXIK9BOF/qdTpV16zjZZ5QNn/SvCRMvGc64+BNwwWUU2CVBFRN3f7nC+uvI0OD4Ca8I+OqX4g1V
G1cQsfeX/gcXz3FvOcM7WvIG8o2qLyQcV5ecchOhnHXOarngC1nJcMavZv2/ja7/qXs33bfa5pE2
CEuMOmRKCyepS8ib1t5V9rhSarvxMPUDne2Kiexy8T6uaD/bg9Qkuo5kIQvLQVqlLxJBmQe3deva
vLuCoq3EHHYAscKcvPGRXb6KTCU7CQF6lxPAOol239f6wzKafNstvrXXrk3HG5FyoOFsCZuXsuZs
swieswhq1/TBSNX+RjIxDTEQiniFPQMI0C03Lfi4UzNywwwUZNN23NlJmYVRn0+7PBlGWMzWw9B7
gMBJSgqriePMjqR9LNQMFjftj1lDxziNwQOrmNkq/sqaHXziGkVwizXnHKsxta6wpr2jSczgUkf/
13iiD67Fandv2uQR5PcWRPw3R6gQWm08+sMOYrzLSNSqiBT30JaOcNbpggm0Uzeya28S3G5LwWaA
ogTcDyhYtM9T+jCXmLEMJRDcMGpqivcgmjQfQnCm+hrKL/hoMIT4ztJPqmzjLMdmKrjTE44+Trxp
IGJvPUff5mQDH1IS9c6VCzluATKR5vQpuBiSD9w6V35p/zwrQU6Spb8mN833nSigVeDNDxm50koh
Mzt0697du9L6lPnihO3Gp3w9BJbxyFFxs8wMH/EKat996J3kIYnxL/tIlErEEvT5tih8SjodzFa7
ejk3ZnBIk2B+DJz65JnsxPY0Fztt0imbYTbt5izhcheJWy+jXZ2qu7l38r0wJEFiJGiABqnSd6eU
pAl7+bdsFQN1WftdhJEoio0tiABe6TFbGewTX17xRZ7k5P3o3WhfBYQFWkv6iRP2ceoI2l7bUxwi
zY0NTYDq+dEk+aqZ1MXi5Eg6p/rZDSNjnB0pee+wsNaMNCZ2jBptcowh3spmCntII+LdUtWX8JaW
+QnmRrrXzurja45+ll5amwtRP7pkkXW71iKMcUkkHLlpMxS0OqvYYVbSIZzzCvfsLvFdjldkoRph
AlKQIuo3Z7sb1i+ZDpkExptL86c992/kg2OQyR03FMZ8pPX+krB4bq0mea1z950Dwt0yQLwrbI6K
puUVc5eB74e+ri8dkqyVR+erDXDSYs+OtTBRQLovST5ckZgAHxucctdogpfiQ6QxHFUZe4FL46QX
9+Qgf8u9H+TWbAIcmMzDUbp5hYP3WVJBwEyhX5yAn4yCG2O889OIHB9ZikOaGkdHQQYjTnjaNJ54
qAeC34eWn+DP8Y9qbm4HW4sDuUA0oFucwki3UnhPhIiKvvglbEzm5Mx8kEfoHEugk7wG97lbFgii
nXHXjcZr5sQzGWMEgMP8o5bhpr8k/JQJ5mZIgfWTie2zawlSb8qAkylrd63n4DCe3/ScUOxlnLKa
c3wgcxAmYmdR6NC8rTz6tfklaoIn2Q03nX+uHbKOEn62JYqJQp4AXHQ729Isdj5Cqqb3vi1KsSYc
LBrZN+12T1W2CkciCcLJhI00jonPzomMjgkeo9DAeVdIq3bV6BFX6pwb2YsXtOcQxyDD4C1qdAfh
0WQyAPtgozrjOBJ/Hhp9r0+yRvRfD9yXkxxvu8R/uOsoOTeVk9Kvhj/QOla5jW2Rb2tLfJsp2lVQ
SuCLFaTo0mTmXXOuZUu9cybaJeze2B7IpaE5ounkcqoNI1lIUHUOJptM74dMQhvU/2D0yGjamkS7
beVKmrK79Dw3rkKWB2hg6ttLgFstIkto148D1HlehSYeoxN98TsnNq+GbX1Pyr6+xAK7Wi29R9Ho
+7x1yBoWXs5UJjX26bhwtHnFfjRIfGYPPg3mNVXsyqaaobVxYqLbvYpgeS2ama79+C7F/zF2pr2t
a9cZ/ivB/c6U8wA0ASqRmiXLtjx+IexjH3JzJjfnX9+HJ7dF7m2RFgiCOMejRHKv9Y5ecqKSYKtO
XrSpTdicZFA/G2DBnTa6CeAk9uYu7g484j7IDRdbKSgHpsN3XLgK4vCRuI/ju2v2166ePsJC1ERq
Eo2LAmxlU+96wbAKGiVJv26TTd95L6PKAWAY751UlBVEq3qEpd/ZeWTtStJinHre1WR8HqbW/dGK
7Ka7Z6p7d4R2s1oBn8QOm5Re7UWvbpGD7pFD1wFii2PbomxL260G50RKGRgzqNEGMjYOzFB9AGPH
WuZhrN6ZM5NnQeu1bU/xWRnmmzfUpzZ36Dk1hMUpTUJ9Lb6tVqP7Ncdwltg0TzrzJQ2jt7Fp/JKN
hvQ6blliRGhFNtyfNC5ABNP7RWshRzMPNIqk0cnu0ECq2ya270M73mSjMmwAumAYbJUuxCJhAZ/u
WA+IvAO69uWkpBs5DBzUsttqRGsSReLNG7x2ZAZY3bOHs/rByZSTN0572ajWBVh012lgNHg0X3Q3
m5gIbQLwOZ/lxPSMRusglBHpXpU9VWWKhSjTntq51o496KxSSvbuufwyU+MoyooYvSW5IR3fZ9X4
9PKOsZFcObIw3+Js7HcmsNOqIEXKJhofzqv6SCfymxi0Kji9fU7kHxTaTseEszIjGx6jGG6pq5yU
pAnoGr8VHqSx2ypAW2APBPtyTXuMQQj6MVHU8Yn7i0dOAok/UnqwwQf6RB4CbnH7HY0EIESfPo4x
q0rGxcILg2GaoUkrv109fybvEROnKI19m3ZXDk9I5Rg2vQ7di91VRDXhj6VBk5Bid911Fo8Ft9uX
OTW6mQGkqtNACO1g+9aYBaL86aLx2MYNDaLt1P2wk7Q+haVJ5CzV1oAQC6XDzjk/jSkdE0kUGC4E
t5kRvWEYCgYQd9OaIAzEVDx0iGzw2xp3XdW+k/9wRQNDngh1H0UxjVBhrMlN7H6pRJHTSZE5IL7E
EWzwgn1Bj8HmkpelNcarp2JtAn78GVv1ycOvs2MGAnnUiZSgEg+3bLZ3RoOe3SWtdYQYtsnAXfdm
Za+LCSwAupWDmC6VhFU8VT1KVPJzHOXZhlBRzr3UvjJwHUedO7d1dRI6eIDAUMAD4nrs+Cbgto7G
9oIFnWHTnSuo+WgHdUYUaWwmN1KiSI5p75BOggL9Cr6z74tioaRhKoMon6cgq4enhIFBmOSBzqJ4
rUyk3FrZ0VOqg3w13k5liF7N9GWvTKrZIQ/qINMqc0/f/dqB9l+D4PvoVzZub3yJRNG52vQ1jt1H
AedH8Ee9nsvlqItH31VEtc7HCbeAoTwI6e009yA4+omLS1dpDOfI5rdzc+vN4oYmfpLKZsKKXLAl
xN6Lg3ptuO+tAYUS1sRbGtkZOOuNryY/ulF+ypmqAREXO2+cqX2NyVWxtk4fdfDnAiQjxL5qsofi
yQ6MkbF6apCCdBn/d2E/cddtO5VyMAgw3ExjujGMVxnLm9oBRCfoRVdmCW2UZ85bWEtcifHPoqzH
N2zJe1KgbpQBmIcw0j9aGR3aFJImK8eP2iDH20n3Y32egWsWwVBCHiqgEExVEhXvGU0CcAKlsY6p
STemh1yRLwjUvko+XtPEIGGndnZCGp5p0NFokVPAkw1EcMLFzLve78aqessQAuwNQYN9zgi3fA9T
eCkN0crW1vuToym47sxPzRy21MOuZGPRzzfTMhu2fH6cpF+1SdZDF8acrfKx8Y5UsyttQyZTiaND
xWHryaPU1G0yi6s1xhTfqiDlsTOJVU/NEm41o1sZWnbfKJHfgXJSqGEVa2dma4ldA0lRL784xD5R
jpnIfhcMD7bBekcGtMoTJWhJ6g4sXdkKq6GkeXgZ7YmMW43NrJvpBG8/jYH7WqvkURiwmaTbRAGY
/SMUPoJ411ebXp7IbC0FpSEkjcS4SL298ObblKs/6EjGgUG/hXAG9cHLlSOPKuY9kTzLWXml2eEH
cRTFVpZnOxIvvevdpx1wkYqkF8O1saac21nHBq+EudxweYNJ1+1SGHagLoiIZku0lPRV4wf8kwbq
Ei6sCGsyvspkbWc56Ao8J7l3iQ8/sGeLZeVpltyY0PbWw4QvKY6LAPs399Fgkmnc7OkkBQuH2bSl
GnSoF1d2X6Vb1VjXOkiI6VEvp87GaxLPRxT9w6qk784fbffeGZij8TGAWQ6wh56RszQBNnd1HPB9
4LgN3uLKHCkw77En53G3nZXpB3KP1krRu4VptSF10EvcbmfKHG/D0keeugBSEeVLSE3YdXm+eBkZ
cs5EN3AJ9CgWjBCO+4AzEiO4VZIfQ4nzYcrTW6bRtiiXvnGKK++jUfOtrgNAcw3JSGNQPWqfCKtB
MUujuDGMvIHx/MOmUx61M5AACiDf0FrLr72ZzzKwCaugnINJ5I+Q/ZY3Qt3IhMrysM3eCIx2ub4I
UG/J8TQKi1umzqBmJceputS5y4wgRpfUSQedGys0UzRtK6OaPg1Q4eBY2jv7kdIKziubG3DosgMN
7FkwNvBGolCfcxHWG07/1TTyrK4bqBiCQXOiNtI7NTSeef5uW40MXWoo3yuDUh1abx0fBWDF5cnz
fLDQwuoqYG9WuA+9UU7bEMUIm6mcAH1thAV0mUAkAtIhhrceuthhz525tCr3wmjWwhdk3kZ643m0
a1KaGya2wXvCxkUgnaj9uSUryXiuZY/ySZT8qhk70ZJ0cpTV4B7q4TXHHbTmuuJOBh1ZVap9VsJZ
DSJHjYNR0ZYfBjgu34zMUoKKeI0ysyo0DblP9HGBJAlBYa9RlYYfYi2HGfRewlzbDZ9cvUCuRtum
gdmYYMez+lmj7nPDIIcBby7ADRvkVI2d7tCjctHr6CkLm7OkVQCgTJRwDeb3LY7mizdSPsCSpfkj
YYZIsrGm6222jkYDpDjmsA+xeObghKGN5Me22JLC1uVu4r2NuuLbUCLqdtzvPGQl0lroqTopbxKx
jI/i982GXxhVABXhKhs7MV7NrLSDdGqCgWguGHg1pGUX/VhO4mcg4ME5s4yIZCK6YVyXUueM1496
JWIoaa/izWj7DR05qBLtgjV5HMIlzh/lC/JbpRY7oXMPhi6PmX5KmWrKuyzu8jV8mAWWUD1kegne
w10bE1yHPgNatenDS1vUr06EYiNKdUiDCgUba2CC4INLcw/zNq1qBLIbHVaSiqbaDEi15re2HBFU
g7FrBpBEHd43hBD2fz0qXTFw33vJqq9oKYlj63tI5K43Uph1KfE6zS9ALdq6Kz6cDEBt6Cnbpp6P
d7lKqyBPlwZUjQgNEjjmxDYOI4/H0oC6WYraUSoZlk88B3TRcKezfq1UxwBuYOPn0c3kbzn13kCf
wZLWrUXYAVwusTsxJ++Ry5xBD3B+ZSO0Qs1bVCurLa+5SE9tbE3HRiHiI4/QOBhosopS8dOcYzWl
InnRuyh45TvAXatEjaLPWwA3pGeizfY0jy/zLErsdotiPl57Ddo4No8N5H9yQhude+kRMUO4I2Pp
0e48nUw3BDID2cdFT9RFL0VzxymvrZKcXGEEKmQEZqzSFrkZKUP1pjC6cKNHQFD2kPo43VjGjfpF
QbvK6w96Ueryi/yBd/Kheho6KHCO0NZZpEEUHQ+BcUVMiIoQ3BBrOyrP8ZhoFBkiVGhpeVuPiAkC
rdPvpvA8hOSEi7jHMKQmCoqGhrhFNB0oFeQO54T0C8IaMkRYuYJdVOvYYYGrXnVjoom1YErLFiDF
hZNKXCoQtbrxI4INyPIAaG01HdYDqVpA2BEHZ0kGOjJp35Vjc7AU9b6RaXM2PeLu44glUIfzR5r+
qpNqXroEzGiulHuc8NzL1vvsUFemqCDTdjXe6OijBVrnL0uc8Wr2Y+ePSJ0Ivm9ZQ4wdevoHXUfO
IDhIt7ZMe84ExnCyQclwHLt0efS85C6L4aS1j94Q+W3jfS750l0aqAOCw1E1hg0KVjzHc+X3YbZR
BUhFXNADzsPloChez4zctZSaeExXGijr2PP9SApjp2BauA2jd8p4/uudcpvhHq1ugJEg5iwl5dEt
+53q4RojSDpj/WAnQYdrw2Kv0hQFGkr3p1SmLy2BVmtMFqqfFhGSILe4KKQbR5YHowEOzaAbbxUn
JGTB3WtR92VNFTKrBfC1skV6pJVfdj7fR+FIcmlaB0OJOXk2Z2894l34Nd7QAAcqEvXtOinqG5fj
TFIgUM5S2cdxZSOqaD4dOb254V1rs3c1Oe6lYr4rmsgDCYTXLTPqCGgnb0V8w9+hbbMaGiBjs4hj
DUBFKC3BprysRGmzWPJRho8jm9ppW1CTHGRUrK0qMcab1OmYYUKI6DysFWRu+VFRqrcoRrhvs7YC
ljMBcpBCTWX8DcA1xfCkSLEzmUCDeUTuEGZme6jsOFw10NhK36BI8IzCF3v0lCZpPtHjJEGClPnJ
sbPEl8hqaxxznOj6xmoriyoC+oJKzWiDbORcsVOiixEB3UsHOUeuWCT/5YJJN99mfZ37NRbTndGU
3DtG/o3QmqS6VPwAh7u5CPQ7xHpnR6nu6tF5Zc37ScMDSh6Iv7XezZgMx0qlJb0LAECxByj1Ux5r
tzZG+NmZ9BJkuXXvigSaNZFn1GJirRG7wrID5KuPgE8WYK1uyK2HTHzpb+jWvID9NrG7BwEttKND
5SPzrC/H1tdxYR3rdPgsskT6OhQ1CwL2HBJTfMTRH/zyzWFEh75itUcRoVukrmo/m6qLT5nI3+0Q
+NFB2YZubJyvqpcFzRHsw72rMnGNe5AzVxDyr7rpazihJO7znHoo5cMIaRdpPc6yJFvo2rS4xoll
3ey4uGCS+Cl00BkLS+hH73IEWoRJF4ifg0EZDrNSedvIQonUNuJSi/xpnNV63zHcDrbyFUsqTfHr
EzdiJiAConofSKg5gkYDv6ruHQFr1rEgvZAkHXtnmnsC8ns0j1CVvd73x0gWW3WOCa0G7iUzi8g/
QlixBT8IK0XFVPbJFnUMTxAS5TZVYt8Rd4BmePFA02bf3hlde0e1rPRxIj21mBpg/FFYqUutB1qJ
gKdWsiFu7fbrG+hWdwGb93ziCKdj3PBrQA5unNAY9liJq2Bu6WOJcZ0FCsPt7Ib2ZQkhKDOJUI7u
bl+3YGdzoSBvakF5i67HzsSvVtactnI0L2kq9Xsv1Pd93qVbHRJyM+oThaX2C6lfJJhrCtlEjrKo
/NFyuKBsISotm0IAMebssQsG5MjtZJVOgFrD72UBmlJRLxaxIxWuKve5wZM0bwqbfhlgIsd4iSbd
CrAkoaFjZ4NFbAK0/gl+iXn2KxFuf+WaV0qerB2+FWM0Z/tIJuY6VFPTbwRzs66JeAfeDCKWPlq5
agYZ+bTrqTeQM7TlidD9U2uMyq38UBAFB6iAwsOvQO+Uss04c3dTPDzGoChbfXacjd0QuSKEqu9R
iZ4TNVQZw2YyB+o2wZqOkIasdgd2l1PIqxsmeTkiZKRQfR1TlRSpONlSB3NSgkasEupeX4qgCLZD
edXykAuLGO3/6HkE6de+yOD88C+sFunYysLbsw+1UQ2cruVMJAMRGSRx8ZXO8B/PidiGYQZWYmr5
pi4b8iST/lSqSgfLAphXSRsmoVJ21mDzhCiHOTD1pLjFnrL2tGvTDtzb0nsXqUbzRhI9e0Vj4AjW
3vqpVzduXT139B9dcCmD/rjONQWeR654HsQ0PmL2BjwlYTZixHg2HffxV31Sbbk/iW8o1josbwQi
f+p0HVMjcTH9SG/kGPG2ahGGmrYBUEqir5T99zKXjAV6x+XSNpVN7S/S/EkLOc0ZZ1+p4NlnWnOZ
RlooEJgyQs/sHKlmQh/GTfIusvxcKMtEPtfu0Y2Qi3hGtcsMzX4ZZLwGsgu/zXR8VRI2Sdu4Nw1k
JSo26tXUaPqdpxff+dKNAmqK/H/Mu0uDPUEsNmwQf2vn5NZDK6irq0HwNSaDg7NIHznDtDv0TBaq
jdgLqnY+0XKTP/ObqRewvq2ukzk9u+5rA0XLpL6C74PXQoZzLEuGwD41novOMddjqkfcZLyJDDvt
xZF4F/QrJWvymmNL9fUulEGcu21g5224AjEsj0UUbRCpViCDgw6fb97swezXNB1IZGLdSTEGTBKD
sincGNSvoy/eKB9wKPTPTJDkFzsNbgO7OA06xHSNINysAIW6JwJOzDu1z6l/Y1uMRvO17mBOKzLP
V1XueD7rd/48S2vt0J75IJDAybhSt7Uusm2d9MpznOu+R/XWnKAhCFU4R/wwsHwAOMoOT737OKds
9fRxMwM5BHehjjGPGiKFiU3wB7Fs+cqJc1gjqV5aLxd3cYnepC85HIahjHY5QbdXCo8LP4SWCaJZ
eSAHsT8r+Pco9KZb3qMF20EEHnLGnlKSRhGMsgkPodUHZVSgcFf03NeN+sGZ9ZdZphetqOkcHmvi
W5e71MP+fNUSdHDDzwwQO/I67Rhp3y6Z50eJmm/u0D06g6H5mYUDj0dXsxfkEQBNvhleaRxsQw2y
vnVfc1TZlQajqRZ5vQlz87sqxvrqtKRaDY6pBONATqLZW+NDlzBJ98fBAzetMjW5AsLgFKdvtwmT
A2jUuLPopQtVO3lACHLSvHZYsZCoxKX2t8kwjymbzHZsYExJ413rkaI94/TqdhkBB6ZNQhYi6Z36
K0eFOkMTWgVNRz4H4TR91AjYz/jjy53aCyuIE4j8vlHfBG2v/YImWlaf3qelo6/0WM1PTjtnrBaE
fLpplO51EkeZg4i8ZAEjnTER/dljFasUT9lCAbGcmhBXUu2PvYuytGXz0XRlN3Av7HRE8o20fbey
ki0lXHpgLEp2br0N5gaEdJFbnX7lpzdW0m1c2nH9hjRJP9VCg5mqik/kI+3J5Hsr+uehn8Q1yvtL
pxF1hRYGnSrjM9EJ/Qs3Q9qQm5HDzAxiCV9eLq5ESIRXZag9pkq8IfbmkLR1deTu29F/3uylCTdg
hZ5yHWEAqWWbojuv4wlSmOObkfZ3FCAc2IsomWqpxVFay+UmOqOTkrsSSPIIAP9OvTZXgchNpAmL
9Sx9b0LFgO7mesK3Av7rlZ+Oqj0R/8vtmmevzSStA+VIQHD22dbq4YxqZCQkbUHfWhThPFqMq5IW
b6rOST5RFXOaObN31iSibdL2F9C/9FS4U7kRnn6YzNo5FSUCcAdssYtFc1QGYuWRb5ZrskAokrTF
Y5pk074eCPCLxqK4Uz/tmVBCMLzpFI0wREBS0GwKDo5K7+PHpoFhNsRwb5pKenDIYTrkFiyXIcEb
6Z1WEAZgnErCGiCx75kwulM/I2OIxyE6d6Q6bL0OxyvD94ogm47yqCIZvE0cAtt76nud5jAadTpe
k9DdF9jsn4sUGyUOgOXYw1XTV8lTbpCeaHSkXckMvsdYAiypdcLpNPXtGcghXudxdYrhAlY2gMeq
wMqZyoEBobSL3WzM1ZEq6h8jQ5NP8QemFi/x/MGjEpCyhcpHak8Nlc0aR6/Ej7bH1UgSTCDVLv0Y
kmeCSENsV0JbUybxKQ0CArs4NIMJEBbdScx0biT3VGxiU2S341YigCSS7TOu81U3koPJFX+1PDle
uiUDrYpLlHgM6w57bTdPNA2TlIsCBfTVnYDo6VPtD/kTRefKd6mIg2iSn56ndwwkCiLTvB3elInL
LMwOqUtWSidfZJ2NdFJCeZAd861iq4AlcRg7pjzyFXx73BWMwtOENL18dBTFuhf2CEai8wrBkeJF
6rnF3Xe9pepES4lZNF3U4F4DMieSm2WO/Z3JX2DX/R3v3i1qAIq0tkP2aBC+rlmXhqf6ihCZT5Rw
/oQh893kwJaR/QnLrT0pk/yMOWvxhr3E2BdexjG99QShHiwEaLgLOnh0x32FrPenHE0RzULz67D8
r6nSWD3CsDtQ7U59lj2rWP34IiStPE4VhjYVI8eXwn7Tz7h3i8FNL5HsP0U2MxhPihd0wJ1Hs6S9
hEwTX3GE/o4IZ58p5WHMhumVRLQAAHcGCkpSMhseY91DmW+lcl960LdltYvCKj+pOqi85hBLJiIK
EKreOpcAl/cz9NtJJVrGBqjpABKjAsZwARptTtyO2KuGeFwE4syB8/gjU1IL0SbcqVItcKHlHSpF
xPu8x7IiDlQScEpKMudmhrtVrFHHpLfdK8t4jCrWIP1vqqs9cd6vYZGlB3w95baWstygeDux5fNX
LxmyOvVZK8epwN8haZTiWVhVRLkqDxn4AZxgcfuSRLN20uh3EUw2ZVbmbJIm635Vp8FMc6gKNNEp
7j6pB+9oUCCDqYQiwzh6KKVl3zpkTYi1CAbWi4kAAW8+cq9+5IrtHBIk02TUKryE5TkP+8c2DMnl
D7lj226gCM4s3metcAP8sU04kYaB4HZqcuWg0FmK2tRxeBVkdcmmrcnAcp9rvB2OSQpmQmVPASyz
EwUAa5So53GGdOCtdHwjbdC2adZnoXdIVCbQOErmVqpWYicXLqZdJ70pNZg5uyf6wOrVowdzG3NY
q4LOAIXI+03O46bBoYteMD4UqfGD6wI+F9g/0c3Jb2URWGnsrGX34pq4SwluAmXgN1nRA0L3Xhf/
dBkk1Ca0Lnb/pRMysU60NN8Rtks8kKAg15NIkA0X2ctY3jqi+ra5PT2xrikbC9OWP8CgrOnawedL
xdBmGhbBi6yXYUo7dVFM4Ch6d/JcUIebF2MiA3gu9XcaLrC/6N6V4wUYxm26bdRyuY3a6CCPT+uj
I98cHHcXV58AZvPpIJAjLlNwsq4tBUkDcxIxkRtVVQXqEgIFnXh6W2Jp3WlRW7QjHBlAam4i68gj
OzDsPDu0HHZqMxPuNdCA8+tIzxwI0U4lDqUNd7P6a2ViLEQp8OwOXESRUyRcZBAuqg1SFmtcrgPw
yHbK5efgEi8BvnlwtfJmhPTqqj0dAuDxIOlq9GK7rFPkueU3lwkFJG/Jd5GTHu5EbshjV0n9QS1R
b3QtDucYvQMrNc+oEhZFTNI8TVYCVIpBYGRb8MeEHBzCAX69bU2nwpyQyFqX3CbcuimbMSVBdqJw
SyOfOpbJsDGoNnqYVF47daR4QyCMwvu2NpKuWDe88evGVedHRUz4CeMNMFSPaPAyqpN5Sir0EUhT
4wu6O6gKlRq8YY6VINbcOzo3Fxmd0zzVlrFy0vApbpoLzyHPRLwtBUt+zBazrmwFQasV2oDFfY6g
gqimFZZ3j7XJM45VRg0Y8tVkRD1lJGUwtZbihwi5ttYs7ZPM0n1PL6JS98Z9Q4vqupoOk504P3rU
YFbzDjs4feW4q5ekCuKYGHWZnVo6zkLyQ+I4P2mp0m/q5kXUeXsO6e7bDTWx8BymwHkGKqwybeyH
cim8mPSWWCmMZBMmxgcnxRBKnaI4kWHhaa992xZXtYrTXTZqzSLHvHbUcj0ODomE84hmqQalPDfi
6BpzUFPp9Zkvc4xuH2iC0z7dAfJJ4Qei9VPu2+XxkahafamTQb44iKPIs5ysax9zoSgthQW6fEhF
BLVMINk6jPPoqkT5QUmy12LIik8R6ocmIwxHHaN7rQA0qSxC2YE/wmVR+ddBSP+zYBA5u+aolPDp
7Mzarw7lfwrAQlsqHAcD5xomD/AHvj8qPIalOCDArDywiqZb2rR4ECBwqLBvhCWmhGYadq1m72KK
doPee5lmlSkS3WWlu9umI2cyEpMG92ZeHMo4VsPS78X55bdM3qcKEUbQSslJW+fD//EXuf9bpL5q
G65ODo3nqc6fw+6I7NaSElhyUpvHUXfuFA8nCUSnSeDHOh0dwFOO771Ca2+mFBse1WLLn1Z7VkJI
llpfPHrXwiLQx8Q8awma0FAAMogODF9KWk6K2XhCw2IcENuRMqKMyjbKdesu6vul27t8oWlFYqLg
vxQT+t3IeQpMiVmcaOY+uPvWMsp7mZMFnxtcB1T25Ud4uHcXceWBzQQGpiZOpW89gFt6f6LJvmty
/MMGkjM/d8zoHCsjWakqcTB1rn72ZjaiV0UimhHhuBP8lgd90o+/PtU23mXmyr1cctshR++bdBov
SJ1hrUvPvs74TSxE/Kc8Qn2lUfJB81zQso0cc6vUzo6c3YC8M7Gmbk29s+CnNq5Z0ALs6vt6IlVw
6lAS/7ou/+0PZZ3y7//Oxz/KagL1its/ffj3W5nzn39fvua/P+ePX/H37Xd5+ci/5b/8pLP40ZSy
/Nn++bP+8J356b//dv5H+/GHD4KiFe1033030wNhA1n767eIvsvlM/+///iX71/f5TZV33/77UfZ
Fe3y3SJRFr/9/k/7r7/9thRE/HcL7PLtf/+35a/822//kX834sdH8ZfHj7z8+PPXfX/I9m+/KZrt
/pUIDBJfCZ9kVFyCmobvf/yTo/1VdRnYibqjsYqb87e/FGXTxsuX8U+gatA8quoaqurwZbLs/vFv
5l8tc4lKM3QTRyd5eb/910tw/Ues2j/eO16S3z/+5+baP4YO29ySnumRGKwRJmXwC/4pfjcqClj1
KFUe7bHcKr9OdAsrA83s5ss/vTr/y0/6YwL07z+JlCydQNMlAPZPvRYVAdD06AnlsSNBikphYGlg
+tL/1z/FUf8YJ/fr51iEdyNJ0ZcwwT/3cRpmRLQfsPetcyQZLzg0BX1XmQ2kqN/rWH4bQcfhcCkB
pM3pM4vQm3qcl4h/omTfwDHFlcvwmwLGERGJzLh/sdBJpeqjXqZbab+2CJa67mfkhutKpRctIyj5
Ck/QeKSi94rfO4fIVn1GVdz8T840IjLHLq3di0hZxzX4nfqWekcFs1Le4wIrRt/I3rPoZ+98xhjp
0oH13Xia5k+3dGAlv3i40nHMz29NP2qQV6Fa9lLcYK/2kD2wg6F7OyvOO6LSxm/Hn0X2YIUfLVNv
k8DfDqnuIzPeTtCUHcI6o2JfFh8Q2T5vP56mh1C9TeHznL9bqFGdqzLvu7pbDQXynfbYOk9hudWG
/eAQj9U8WB2eToQDxPQa1rtQb4jjSIek/Jw0RWua1kl/NcsvnjG7sn3UmA6WRmg9RW418teY1FY7
foWOw7MewVqY9mvMB0kDYlZuGrLxvQXrRyjnOo80Wm57jxEBRW5dI+SZHrv6oR1p25YoFnpzq9sO
IXDxo4WdMG3wKhkwM4/s3adMAolZypZ0+UA3b6WCJw0kqinDfRPiwHMZtbyTouPqmekGRxelvIuo
OYjB83W3lBQsKJsmJ1Jhln7lpn6iDJjYlZ066HcUjZdh8qxGxlmt7YeCaVM9NaittZ6WO6zMwD+I
PCwtyFJvPzuEHskPq/jOdGQTTbwVLPjRZKw7oW8JF8ApTL2X+uRYNUL5m40dY8xOLvP8aEdvZXvt
M+DVjnSB3vukLP3YUyedDfc5YQ9edZtMYzN41RqeYV322r60LezIhF4UGJFxbPaee5LukgHzHdv2
KoxoLUzja0rZBimWKxNzfZKmuKaSbYKfCXskNmoXzxf6Bi3cuVD0tWkc4t4ldNx+RZIUdN1n5XwY
zRsheKjKDrjBMI8IcE7i2UhHlGm+z5AmOKK5cugDB6Iyj9HDGX5sj742A+LZ59C7hvTE9dppNtTb
KNNFhqT6BmLhUMqDgQhe69AieBAT1WOXXRSKsUs9YMhfdRHBwtl+qNVDaZaHKpObgcVBIKJRiMMn
BCWb8lOs5OuRWvMOWS7jKiqk9TSZQYEtrqc9c+jjzRKPnLOjVjhkeMd2BEuDxYSUDR1C+0mPvN00
P3XhR1ofFL0CcwZXqt4S9w26mMXMC0ZJiioOV3rISdeJgiL80ZJl4OkPM5EaRbo43hws6IR24YSx
vpsxfk2QYfRiDsg5RWyv41fQ7ph6Toiod33UbwkJvu+W7NcR3S5egjJ61nj57ZZ32ZqP1J6uylEP
uuyzmcB2EmJZFC0Q7ELsD/uSF84uyRBB8WHKd4lqyBw+S5J9dJ3H1UiKAp7XXp82Xg2ogkE2pcQL
rnwTETnTwM3YunWME0Kci3tZcUXnE1U12aodPixUHeHky8WZG5tBX4znLN8nuCPbQfhJxhM3p52l
f1SzZwcFAEHgp7rKDnpMM2GR7vJyOPRJcfaM5FIPOBftfleEFMulqG9MmGt4dcJPjaAw5hUO85Wu
V3xCFzQY8aOasKpRXFuTRl1ofgyenJEPy8I9eefZHVaThRwx0vyojgk1onTGftW0cG0KnAZkQKrD
vaQoOr/LqFnQ0/fewlQzca3A72XoEJBCsfnjLj242UfswXskUJIdHUc4r5pGrmYKgsslZ0KcDJSo
GZyM+hVHxDVRIzy33yNUjyJWs34usC4KG3AP95spSXcy0L2MPIO5Qus5DibdOU0ID7WxQfAdHUyQ
zhoFuyCzZiA4A8oSZRbBI1B904BHT7zp04vq8bSwD037NVD/kNngTN7PsW98t0cfRaagjLDc4TW3
EdlrzZUwgtVAItJMAI52NznbekD9ajAtHtvlQf2mJ29d/uBMGCaHG5srWSlgkSaRJBpeowoHUTys
aQ/dJNoDkS/7tjgQmLaSZAK7+vKm3yGxpPUJXer4GIcdNGmy0rk66MMZTG09emhLqdszp9e2/Q7F
JuySwEWP17ugWNz9prePCScSjrnRahzWCWl0fXtE/bGdENxE5Y0/C4zyY+k0IDSXQ8n2VWRc7uKQ
yN4ol+DC6lcGQlin17Gmf404RMd7p30wIMepY0a1cweGQM7EsOCg66i+UXJAw/26RWaM5o6opkPG
TZqAkLQ1NUN9tcaiEWevuQk61/2kkWldZc5/Unce2XEr25qeSk0Ad8GbLtN7Whl2sOQOvPcYfX2I
1GGSKT6x3u2VGhDCAMlEAoiIvX8z6ye/8QbnNfsQmhmT771O4knOwJ+Z2kYGSTVhtisIPTLJ+xqV
xCpUv0pk0onsg0O7U+U9i+vpO9zkXOxeXRuoRcJiPNVdshibnxibgwNFdD5yZ6VhzJQaA2lFf6gd
ZZuRPwIuuMYJ9gZrzhl0MJIC4M2QaVGKR5eXiqfg3O2TqUHoCEIi/pGoMfWgQTEu1dWnQffmGUGW
0XMOHZzjieMIgmduxg72FqjE+OpuIDLX+AlzQOLMxOjLGLgahn06phME/lHggz8Vc3oEppv4q+xb
e1kBz9EeXA0YAlgudH5avEyajkizwV0t8cuMX1KuoePl4BdQ/Bj+MSZEKGx8BuQQ6EhRf8HA4IAs
4co00SnSPvnDVu8UsC0IJ/jaUiNnmOg80ZBTYnSRw9ybj546tzMIxpwrDclvFLo7L+rPdv0PC2cD
LtTYzQEO8JLPFiOIHhNanY3GRmany1rOATmUoHL/0QL4pHGEAAk+lNLej+H9JPBke2b+L2uEd2bB
yjShvqgdn6en+LkgRK+iRGypV34MGgCwVjKZnuqretMd3PmP+Gac1Ud5XXyw+Fbfijz//iiUXLCW
wdWGifdbzeM27nM9qeX2UV0Vn5B7cE7dwt36s3HXHHjTzuUv0abYh/f2MjqFa0gPS/cDaWflvcm4
+epPuJJdTnJEfqOYP4HIj71tH9N5v0vu2nU1J6Zn3ljYlM//uw9FkH7SxbUMLvLb7904rZOTwmof
yznqw18VoLSLaNbPir2+1H4hOTm3Plh1vLOKMghwvHwiy7XXyuUF6a1CMrDo8o1/5B73D/9TlDEw
6PUHv+lbdfHfP+mrD7q6eww/VDI1Vhpx9wRbZ9EtzSVUsw8+5kpf+I/PMa70wRM0EnOl4At1s26B
NyW8tiU8zud2Ey38JfigQ7UHHgZVauYepY+cSN99Ri7f0ri6cQEB6nKt8enDVgbOecp2+aFZIzs1
z47RzvlebJNtdHDXzXhMj+2xXIWrvz+l76xVX/+extVtGyIBUwY9dxDvzqI86ii7qO0HzhTvPhqv
vqT29p7pevie4XSJLcQkg+DWUj6Q633/R8S/E1F1E0X065WwDASW2b3T8BwgLRTMUJcC4LkjC7Ys
vw1LVlU36q44uTeIGH/4SLz/6L/69KtnAoltFmDIs3KrEvff4Jq99OfY2S+tlQrNbwY+6oO3zZUv
+++79tVHXj0diuomAAvb+lFrbUSjpF2SxMDZ/8mSnWnfOlG6KXNpKYPIMdx8KRFC9Jtu3+XjRsl8
5HP2k+851KZY3clRtyAr8S13fkaoHjXEDNCS+eC18dE1Uq8eMzsq0XGQeZytE3nbWfBs7Nw5AvLb
9hjMvaW6/ujGFn7ufww/l0t0PSYoukPKFBnCR0BBc32WzsN5u9bn2SabD5/txd8fow+/39U9zmSy
CrGKIU/8Kd3gGrJW5nhgzpUj6lIzAM2MOB995HTKv33B6bF7FUMPs2qElBU1j9UC9vkxuUPn/6DN
mHnP/W28ij+45678lf6458Q9+erz+sGrOijo00OmLAlQLPuduTHn2B8v65W0cX7+/ZKKW+Jv3+8q
jKY6ObZSRdg8pvv0EbIEApxbbILW8UNz8Bb1Tb1AXGDXwwS5DxcBGhAfvVXefW+9uoOuRldZkeKi
6PlNu1lwTEGrLRmHZsaq2meP+rKe/beziFcfefUqcU2skMaG33TYlvtxrnHTegtEamf2jbMdD8H8
d8T7TcD7dVT0ypXs96+K/xKYWmZqf7iSlUlZ4NLo1o+II67Kjb4ojtmzv5S/6o8YeM0NCMA3+TY9
NLvso6FXni7gH7/wq8++GnyiodJy0gPJYzl5jQfKnOgG9MHHpH1iLQpNj2Q20agm+pSa/2Dp+gXx
TsR8J1x4qs1sOPvqWG3lID9Kw3gKnY0SRusx/zaq8KJH57YN9DvJhDLuh58cCRElJ/yRMNBZSbaJ
Rt7Pub/TtCyfFUP8DMly4XtAK8AcbOC+30d9vxmk/iepvgd4TNuUOJB9V/gsJrGMylZdtCP8Q5Ip
6wBAWD9s5rpQpKJ5nRHSSxwPuFm/G+Xork/zH27jzDFkJiVUbTwdh3eNRPJ3X5FWqabsxsS/9YDg
2OovLa+Q/n8I4/sCM+YOtGyrkEEpvXmSgVudmOOo+pbpMc+/OyrUwkTelc2vofoVaYhisEKs0VeH
vbiMbG9ptfqtk6TNLEclWK68NTJE5JyG04j2LEwV7CvROrT7Z6nUWAsmMC1a6EA3kUEW2NdWRTB8
8B5RP/rVr16V6MZIUtPIzaP5nG5AbS64y5dw6w7xLRDXhTvPFyT/eM6Iga3QRV5JX7uNs4K3t/1o
Nvv+wsE0VbjdoNWx43n7Do3N0M67qKgf6y/uypxliEMxVoybYEGAs15Xq3ZdrpM9i+Db/gmum7r2
Th/9Ee8vlC5/hHM1NlqYkoyOxh/hHkC8z1gPz+SNtSIstPI/mO4p7873Xn3W1YTT7UnDu7iJPvZf
jHmzQKmGz+t31v24Sj+py2Re/vpwJH53oHr1mVePOeBupc28vBEDx/RjY81YsxScpmMgYp/U+7+P
HNOP9udr5eVHda5uMDkfy9YOuZ7hpt5Uq2hVLqrNfzvDePW9rgbgxIRDCp2qeYRRtAh/ZlsfcZ3n
bOPugpO6+2it8P4k99XHTT/tq/HXkL0BkK5SM96D71kX98Mhnksz6Rcozf5TNvcX8Qz9n43zmM7C
Dx7aadz52yW9GotH3VCMOGSUUA+DUy0MKyPSnp6GAoEqs1j0hB3//hu+/5K4/IZT+6svG+VDBmlS
rR8ZuDZ6M8BPRI+iRuypv9Hau79/2PtTm1eX9mrYxQLR443vTHdMdI861sx7dhbSAXVi1g3S7Udf
7t25KYlI4sEm2H1bvvopMR0brcoPElYMoDOt5bgGaIIWz815WvHhIP/eE/j6865+PgnSSCQVNny8
GXIpc7j2J1hmsx+AChbRyTz+/XJq702c8Jm1NNlQLZKTVw9gA5A5aDQrecSfBX53FT9acv1QdTo6
KoHxDTzbg9ObixK0gyerc9bgczetUQTOto6pLVUfomOSIxsFwrhfVo32oCPwcGOgF97ld6ZxMmGU
Ri3yZO3DSGbCkTRwPYg2aMy0x8qZoXq2jCu+butuTL//6PtNL+Trp+H197t68IELQjRLoQil1vdI
shE0qpFBMkKcnnDfiJEbiuF/h3q4QFwU5JKzLPLmh5TWhyH8DkPqEOoYuxp+i+B0dYtdLQ4u7Spq
wwPTvycnrT9zq28NL7vTagvuqPepR3VQTfynmkTB33+sd+/911/mj3sxsQzQOAmvlfDWW6dMOKWj
uckX2SZe4Iz90XAg4n5/u3pXN2PiSHlThnbyGG+8NYJsGAfcJFvts7PLH1JY3rMf2lZbkPFdWyte
M6ic3KJOlv5iInh6CBcoZMz/m0vAq9M0DVAIBBHfvmwaCYP2fLpfa+fJVnZ2f28U0LtQfBidvWuj
qlUdKrlblxak+E6bVe2vD/6C69cdeDB8DFRiF+D3yORfve7stlYb6HjWQ2+ot05sglFHjHTwMCqJ
h3WHQYtaag+m5S/cCKlf11G/5G67RaQLuYH4hFFpBY3XWvtI5Yo/7X8FifkfoSxvMDKn/Ff6UJe/
ftWHb/n/B6AXEuuvfqU/UC9PaKr9+vl/Hupv9a/qNehFHPcb9WKa/3Esmdkj2BIVj18enjPoBazV
f3RHtxwTfMaEh2GS8hvzAhpGM3RLMwHLQB19wbso9n9AuhiK4ygqZggWE+f/BdxFuwpJ6CBwFBVc
DeA6C7f1P/xgYwXgt9JFxq9Cyw5GKmtPfRGTfvVHB6EuU33q9IKX71hCz5xaZRuop2hVy1Q7t8bk
9M+t7x176fzesYrzLfBQgfLavNiJjR3HBU7jL2UkwcDmTpurOiDarKzOlVJFsKru12C0y/1lE+ON
+qoY6OjTQHFxCgcKZh4ne810vJk0FRHDkBeoIxGOMwv9s2rVP6OUZJ4HTUDxgRziCLyMxm54NvJi
lta4BrRev4RoUcNRA8Srz2N3dHfDULg7sWdO5mSp65lAUKcWUY5c3Apb1obRIHsL3XKHG+SAQm+O
dr2y62PFQmwO2NBOlIHnnnBZkr8zIQ/XAqYXjn62x6kh20O6JPcm5/C0J/zepUEUxcYMymwf5ZFU
kZ9lN187XhftRVuMPOvCQ/Zg4UEZWaL1YR/DqmyXHt7IR3/aA3CLaqODwEOurDI4Hp8cLAhua0xq
VvCGYKnnbQbtko0rRWysAqlmTMfgZGCZmONyhiVujmXVChWyo+LV49HLJf0BNdBqoSL6vYQwYTyQ
Lu4OXl49FcnkjwF2sL2H3F9t0aqxkHq9b+S4vud7kBkPiNyKOrGZnpUbB0NImCr0M0fVu//bQeJE
mJav4aBnG/Q6wDgIn1S4EcPushF1OTIL13XIjT39/s1t7ThgKEWKnnerFvgPGMYS99FxdCh103/o
K2CmbVf1k8UtQhhRre3IDTXb3CLNb5PbPRp9aC5wTsruVeQYZoYU+Z8jvAlvkEQAFZ0W8jxTe7xw
uir8JPbil72qk4Jz3WXPYja8BnJgLpQYIVLFSo0VTiRARkSZ8DP8IIIO61YZmnk7afNImAc9oIwC
JahEsAhynX2fVwCFW8jHPydoRI0K4HPtDgqJSik4GLXq7j0NFrJbD0itNuSyEqSa0b+WESXjpp9M
4tTs6E8+g7KFz+AwbQqrQz/KKfOlaCjtATkn0YwJG+mwIv9hNf2hcONnNUzg7OROIW2nYpq2LbZ3
1ihttSZ75vHkC70Uy1Qv7ypi1ogm70ajRvFMGFiGUECQq8Akb6F1ZCxE5bk9rJTvZp74E9U1WGTo
xsyaVgrtlSH9kFBBPkCm1I5JTwo4tOLxUyvc7YrAQ0PR9uoY3V1UD3BfH26d0ejPm1Sfc0Twusbr
QXqhRbXCOHu47eMeGQZ1WOENGtxl4HYwmCiTH0FHwCVs+s9GVR6ttFhh5+PuxIa3nrszpveIKCbi
ZXIp8wNCO0qDG6tUwn3dKpD9St3CEtUYv3iuvDcr1fwJBexBH40AHQ+nW8iGG+6zsUwOAabc566I
zuxBOGSfXw2Ft+fZ2puw4dW0EVtv2ZnyLeQCiZsw0FzNgS0Fa2EcAuxfEZI2aIbBtLsB7J5vpdzM
kHPDJQWqD7vX5euur8p/7F4fWw0jvAS0xRe6NspPTeHdF8bQn5IgCJ+ybuYmFTT6bICNMf3MYqOQ
B+cdlsAdxNBVVCWIE6KiNHUh9Q1qSsIHR/S7HPZyxKXeUEdUuMURH38Gri4HTMvTBwyogJC0WXcX
qGW5Z50J0BJw0zcALxAiNe8TM+Jgo9tughk2pkTtrsat7luVZNWyDjIb2GVUfZKkZJNgTtCN9UPv
jemthHLDPRpkB2+wmi+Y26AYAHwSyD68qRS2MLIElX9KDIJ+5SR9pJTQI51y8J9bF3hCIsv9voVP
+ZBEcHin+soG3iIno7shLZh+Hht5JuobrK0w8AzVFTJdPi6np25AxcMdUmndNqW+ENVeq2/qMA+e
PMcGS6mP0dztvOBZU8OPJuz2FDK6rCG4+1hc8sbTNVtjhsOt+HbGPobIVpqyGfyEYaRFwYyhCyLq
+KzLI1Itg8qcIXe1+2a0Gcqz4VmOHeSVPQS7EaXT7n1P+jzwwC6VDmjqELvRvtRkZJHz8veeqJPs
5DZKR2jab+tF376BgIw2GMdemkOzuC21kiv+zulEHbiZVe43d5YB679vyMrJdWLsAXSGC/TKvC8Y
Yp4wcDN/Gq5xW5i6/Fl0VX39d9d2RL/opWtmxdZPCJm3YZ4o2CMN2ULJFei0fu2BW5UwQsrTW7vp
NjySRN5QSAAeHC6RyQO47zWE+sXe29brflKPdgYU4vOxl9bMrpStCpR4Zk9+6YThX2+cXNmEmllu
ruovfSM3l/eiaMIAqHGqWQfRMImMvHM6UWdk6UntIB6IQ8WJRf31YYkj30uRylo8i5b4+wyPDJ4h
0nlK+cUccF0Jarv77gEQHqPJFidEwB+eUQO/K8iR4XPKe+TMy5lkpE8KeoQniOLq00tpdDztKQiK
JxVBsJMylaY2UUKY5Fz6fz9unD7h5SyX4zw+QZRe2i6fN7VdSi9/mZHG1ibKA5gSqIgc7NxDlsFA
wD6ZGByiTuxdNoih0OBNBqAo7537vdfZh5L6QQ5ILGxfPcisnTQNjD8GmyRkp0XP2we59wNJ9UtN
QgxVfqjH0oZXHIaHKnKx+JqeaKYEP5pUs++Y+gSH4qXeph4hqd/1SJ/hblOog+jfW4Hzqr+oR1jt
R+x+C0rn3qnjEQl/O1H27sttdt6b6uSxKqBNmhg2+RXoW3GPiWaxEXeb2BMdGR31G1PTOaOoPJ/c
VlxkLMdJ9DNjUlzEEVZCREx3xTQpTjJNXvmyFsxFUU7t+K5WwnMpm3poLjBLRGiyXYDwF0p2tjsY
O0Qoq1OnIodTB1HyowD/Gbpm/5wwTV5cepjGTxdzrtY2N9YkFQtliknWpZxrH8wGjLcRd4t/usbY
YjsIzVrY21/FTwMDgKfhBdZPYKP2wVST7EjiKj6qaKmyr0Hk1OaiplgYQ8bssIareWSV9bsjF7x0
IKsWlXuAltbME102CG301Z0TWOWdqOvxhCFoKPNlLmViST+KuIQQ5fqfCmuwToHqG59k9VMc1c0T
lu3JfQSdTdTaMCMPGNzzqE+dWCI7617D8UIUMaIcFx56/+hqNsYnZGeRibbQFRataRa9On+fvzq/
pMm4VAOr7VwlXQyuW69S2NiH9COWmUhdZPGAGOFE05kuNKOdBXSBdSJ0mSmC8Tos3thEpWTfS3+Z
WoM223T9xBVm5s9FNXqcxaU23WriGl+au0wDwpum23M/v2r63cDEfutPi2pEFrEcj4JgAR23IZI5
VbY2kh/nXdfVp13ooOdeuWH+agu5PBZe7myGPtEWrV2P3wiCDhj2fRtHHJnlRG02TaLbj4ar3Ir2
BHWVWV+q+bEaUXNC/A7Ty9Yev7lV9NjHWYruGvqzb044uVjcT0Iu2J9Os2wxKW8ty983XX4Qpctk
vbXa26axSWe1Ofn6VkNLHV0SzDqnSfrl0FoHkz3N7lXMDOck3/x1Fma4QKGifnSaoL+X3eJx6BXl
q2W0KVz6evounvQFfvbQGPJXOS6VtaMr5rmI7u4xLVX1QbPd4ID0DSa209HvnXU6vNR42v8+Izem
sOnl1tCnN+kUcFIBOqmODc3v7a2RN0NmMQ+wf6KNpxi4CWK5shCRnAwpukaVHkUhitadkUuPeWBi
czx8g3W7cyf3HtMsWZm9FDGt4TmDHHBuFU8h7Fikn1FiGgt1r+kIaFe5rO6NaU+b6sSeqLu0Zrkr
rS79xF4XdPdKOgb7znKIA+jYstRFWZ2i0fu9EQ1Z4/QEZv6tE11GJroz0ZAbMfjjcjpOmSrFaURv
0dGJcFH5+zU2pzDs22s8PXg6pNXJGJ642ttr7Bktsm69r/00Upwa4CVDS3/ZmFUwcTWmcg2sjxko
6up1UG0vVUXKD4OjDb6tgaGjQBChUlaB3NL86qCjz3BUp42oD0I9hssPe+aqQbT2DgyFEk3VunGk
epMRwY+PMhptvMqSL0UfKBsjw5W1wq/hpE17U32mm8P63DcK9eikN9Gu1Vv1aVQz59aygl3Z5dqT
Fg327dRWyPartmoq6Xr3mHHNFpkqFZuqy0PMF9kLu+H3HpIEv/curZc9D27VDh/D8hyn/p+BLNqf
D4BtEbw3DdiEhGT1qzS6b/lYNMK+/RmhHFfpCyt3lqU/SIfYLm5zCRS8KJ2rLAUjkxK50Lmn2Q5a
oaI89RbtiPkP284qN0NqA6pKfANSmZO9Oo1oEH0DU9XBfKAK5eZliJ3SKH1FOuw+yyd1Y4KUQ23x
v6fdgr0onvG7xkG3TuUH2cdGC7CFe8DZJNyoAcATRFG0Q8TEdaF0YfmgJWk4Gyrfe57O6EcWTjPl
Xne96N7W/HJFXkyDl1AkP3QZAkePsEfQJu5ilKxuq8Smeyt6xKXZHeMQTE0tbtfp9uz1Rt5b4p7t
ClSpcdCOl81Ly6VjpjbxXPPaFJkRjfG4h4tR9P6DXjj+g9rB6Akcu1qKupcedV9Ec6V374sphmOM
foo2BxIP1VQUdRiboPc2+ZjBVifq472UU6Ild6KjqMP1I5xjHVPdiYbLuRIRPEpVfI8rqcaIHnvB
SRwU4ydiUtOeNc0+cmxSdwryx1f1oodonI4UXS8HGdOR5XTky2lFD1EvuqlBfz6tqLo6/O1pK+cj
7JT9x81uqMy3DPCuhskr/5pAX5uBHA4R9KtoSOeKYqGi2kyE7lEmVGYqdrITxYLBF0pWOM6zkWDM
jWi+6oj7nWVhxMbRheiEw8PvE126i1OKojgl4lYnCH7JMgjr4RjoGhy02o2bY74TNWOnDcdIVFt5
6C69ToZDxcQa8st0hGgncwKXxIqj1agEw/Hc/PssCpHcmxJOIiJnixxvb0iBUlPu4dijNSp2xaaS
YneXeAtRkDu93L/qfOk2TC0+JOWdhEtGnnM6UXXedRnyl7WlubjaxNmBidKwzFk331jEvw+iTmwM
ontIMU197M7a5zJKaaZf+7/rLh2BEvw+g6hzkFLY/n0ost5OuXVLUabpH9IVMB4Ulk/XM8HOtUsZ
/fbvfUmWgfxoj1uCidfPgfHpjhmIi/57rf+jtb6zw2izfSBkXK0jK+lmoig2bf5opmNxLwpqUGDg
blnuUhR9JTUOXmjciVLjkmxvA/cfZOOandpK+ZG4rn6OseGXusi6TtqJ+Nk5ThbbDrS0FvLMpZ8m
ImhO4y4gAM6leCsGn8RhhhChEoePHSNM9rbo4Kw6r618ScrNOGhx9iASC2KTR8mt15Y5MocsmtzB
woYGq8bFORMRlualf6bAQUV0Q0cjstfmYg+fbfuxGMp9N8WIRL0+RPrWqV37sbbz63qtkxkGwqCc
4WHjuR+MYNrb2YUBp4JoDpgJzYBIQjLxanYRmX5Rq73UHrsB11ipcxtvBWXMO6DWcuv4jbJW4DVO
9pTUYbS18ev2EXZVsSw0R9qYVq7che2UopkGBPIwW/Sz9c+XHsyjvVkuu8H68i5rKlQ48Blwrt+d
cXXfjiBhKuTkoBYNz9oA/avhAh0bv1YxP6VBJpx++/c7+wrndL4MBqIAiO3IkOfNq3Hc6vscoKTc
HMekxOj9xnKSc9gWTxlzkTUIIJ/vo8t9FQNY13ut2JvTLXmpF0fkMfws0eDnKFOhIPoROkoABC7z
QkO2CBvZwHgIR6JxoFw/jAhUKkraBuHRRUJaesBJvZzVKJs/l4C/MUx6tuQkWhWOK6/+ra7idqBZ
fq/aA0V67i1rTfCsd6AA/u1dhbU1x2IbpqGxEM8LSpbBExR/pKzixeBX0OC7VoeMq/j3klf83hum
uq7J/fvUU/T5MO1d+qUZcvgf/I76W9QRP6DhIPggsgTMoTQhmfIKw4VGbmg4eS19R8R7UZPhwIyz
xPxwcszBWYG572W2izNpf0SNbZr+BmlOVzHrHRKtmEfj+Lu/qBNHorjdH9sfzHWms17O9fb85w8N
Qusfi0En6pPqLpk2rXXvy3pxe17VTAEGAvWXGs9Oots83OuNCguSCUtUx8aDI7Ue6gKZjgMkhP50
NMOdiakIJl60IjZlPEwH6C4zFVFFXpYDuvEGP4B0JVZf8MObOaN6thZFL+GNC8sJncop5e67/7aK
/PylVeTnRas8db46Vonk9CnDZXAz5v0/7qAmt77sIy09bSSv/TnmkbIRJdHYsLTfhGr5D+pi6W08
yTn1jqrxTZIsbZah5s3bKb4UtrDUB5zST8UgN4hoGfnCwKvuubKkGX732hdW+nPPK7KV2zf+nOmv
/9AWmv+gRFjWe7UEP56qPkBxw0fraN4h7onwRIf+ed2kS18KwPnyUjsVumOf0Gl3TvnEeSTnEm8u
DX3k6IdCGmei26VenKSZQFeXBjKKOMDK+MwdYRePu7YsyIFErDfDPLuVJfNHzTDxZWizdGkpEwMz
z4cvbpOdTPzj7zGU+SDEqRhT9OvydpiGatPSEUkFX6xrOimzt6tGu1CreqjM7Hs1dJgFuG65qZHm
DRF9Hm56TAQOXlbiRjLtIdyLU1lZHQkRIpgpOk/FpHPDAVT3fSzH1sHJgmSNX7a/raUuOVjhaMLh
SfoHJkoOMiBB8s1K+l2EJBjrhdiGLBypP1FDRKwNBzaVNNOBvHBK0sQegCowwS5G2baRkxzS29SK
EIYcV03iqjfwlaPglwpYZp4OfjIbp5nUZWP6uNXb0+ZS1+I2ISvQv+GEKmjful59n+HqnrpgqdVe
+6yFPiScXDc2Rixpn2vT3rvQPe6beOjuw9rd8bxEn3LrZFljtOdPifZiT2zsESlRfHmhTVexshZ1
pYMtsqp6iMKKSCxYhsc4r9zVJXYrwr2XojsFfkUo96WvqBI9TCS10dcFPDzZUl82Y5sPuyRO1klS
q2tN8/Li5tJ6Lls+GAjTHTdG2Omn0ezmDWK5B20qiaqaV9ROrvuDKHFD/q5vMzlYDqEMRPOlTnQB
FvCMSWG16kgblt9DTU4XKNKZGw3Tl5sYq/iviQYfgnTYsMuGJP2soOwp6jPXzTaDj2UkyR7/q5Zh
uJGYinPSk9S8U/T6yZzqDWLuy8jp3VUqWSm4hMEfceMtemXYtX1nPiDAGCDpDjKTHIheKaIgUhK6
b/tTiyjEUzevfdXNC5ZF6PiLvw8tzIn+eKSY8hJwhLPCMGOaVwHnXuvS3EEQ63vi87wg5m7vxQZV
83AJm6O+udTpfo1Yhkpu9dwnjWN5z5NnvBwl+l4VRX9DHrDzTfhKVlE/+NI4bMPWIdc2bQYDxQmd
YetSZQaVjGeSmuIJmennbr5mRktTruyZqCMWjotT4RRL2bH7Wd5XyUbpC+exMCV5YUKIWYpiPurl
OqptOGRTa4gg7k7J8vpGFBvbUE6tjFDY1Ih6afaIm6ooiE2C0oQbhtat5wQ/QjTOd4lJHrPRe/wg
piU4vqOMhW/r5KkOSZDX/S51kgEY6gzfuDoOpdphZ3RqdDNKHu4hSfSpalv0TFSflcLguQcETFvU
pSMCp6O3gQZo/nzbNbJYVOhTV6No23nQ993KLlGbdLMWxcBpU8hkCOXJlzmI/SNORYmM/Q8NogyF
BTsBWd9IpYpAs6hzWsM/llJUzzR/wCbsclwhqdYqxjtkX/h+fNLGGncVR/4UmozpMMmnuD/FMu/0
FZbt6UIUKxVPZ83uXPxCp84x3m9425Q7UfQklIIMvzmZXql88jGHwBXmV+M24FOY8j8MRhEcclP5
IhYnogq4x45wTXCyMsfae5F+r4vAvYgvKMko3zAT7peXyfolyiBa1YL46FX4QXLlbNMrgb11CLKj
t98M4bYI9I3fy0zkYSABcEEmbtp4CdZwojhmUcbbzoFN9G+V2BPdRA9RFBu5tqqd6yowK3BxQfu+
sVeqa2mLLAuCL2YGiSYYh/EQdZ77CaaRb7UBQjqGuxvxVZ+JouokmEqbcrIRRUwEdsj9ufdhGX51
K/NbpCBr6mHGtHX8LHmq/XhXTlNgUR9M9aouv1tv8YrCPhSctEDY9KYTLURRwGwEwEY0XJA4l7pm
ROB2RKOvkrGCwIF+yeCHVcJUvGycl6IrG8mNUejBSrR6hPKGc++yUMPDiO9BXmiH0MHyFTXXdKGN
mn3oiSoBI+6Kr8TBRtyHTHfXEmh/yhuXhz0ovuqRhLC2GtfLapTzr4WqHwJG9gdb953z4ePU7erw
pJHmop4VsL4wArxyCxsv9Ak9JzYw3WC3JZa2FUVmAsqpGhV+B3oMqVXPjJHFv9140clqnoLeRbSQ
IBMzSfAr8z6QykULcPtW1LGIJSluPTnYHbzulhpfoo5pMuJiknOnD/cjsepspjgpJlOqFiwNrfEf
ZKdwp8ZigtO5rXn6+wihCOL660mXSkQK1K0pg6lGQk6kS14tPqxESos2bfPnnOzVLGH+tUMLPi1v
tEBhe943XcPYtdhwzFTfhCstms4dRNN5Uxr5KuyQBAJPU6zaJEVla5qu51PR5t5ciPk5fq/5KpPQ
4hKzd7PNfrdipZDdoXgPHxuwnP+CnWuq5qm0mmBzqb+g67p/G0V/AbO7dMMp6Ckcq/sMMh+u18FT
hPal1SbjF1VBoQhmiUTEthy+OB3qNA4pi2PkdOdu0mi1h6SXEAGd5kDMLuSlayjBGXIh6i4zoask
+aXz1XTqqng5M+MUVqLTB11OqvbQ5LXQPjn9ZBEB1CUJujtFirrPemkUCz2M670jRUiWeYO/kKQw
+YL7+jGoyFc1It+RerV3j1UMfgJ5XZx0g7lvp8pbRu3hi1YZyboaStJfU1F0U0HH7nMky9BgGQqy
NH1ye7mX8d55avNexqxwupk1M+/XWsKCSHQRm3q68X0ze2q6TEbViZLYXPqKc54fGsnIzufDP4oc
5+jjKDjG0T2JFdR0K4RV80n2U2zUJHgeEzxwRMntFPvWjb6IgjjGt3Cw0SCKgL/kmPfO06eR/MEU
y7iSGCCRCD590vkAt6pNUearVUvUR1Xi+ln+XPsqIhRo7xxE4KmvhmSGWJIzNyoDKWZR+V6zaMBI
6mtV6flOxA9r59SYXnsvChFggbnq2v5KFKW+wTrc7e/Pscsokn+hRezt29I21jjTBjO3741uHjq4
e2oIt827cjDXEMQ/49sOQzPwwYSSzD0ZSOlYhMO1z3aqh1tRZ05ry3CQgHe4xUqUxgErPeDbwGU7
PPzuhyyr9JvUdfQ72x8X4o8iiZ0uZSJzCxEEdfGSvQP9NDMzr3sQPUodB7ksjbONKBaWaW+7KSog
ioqGEwCGxygt6GO6x3hgXjNbOpr5QBC8qAmbK77c4fSNHZhvNymKy1NTJcnPTm7ra5zO0XDyPDLU
Q9oi3twr9z6qBsjoxQosYtyR+2kPnyI0Q1xbPUhi2m5FisMYGYDOiv1bw1fJAk6bakqXinoWfbei
NAbYe/ihs7PNyLodpfareHVUmTcZO0nJSik7bwdywtz4qXtXx311ECjoWk2jje+U7g1oBP9BbKTE
vYsiqzqI0qWHQFGLo17OIXoEXj/g8ApY9PJeFC87Van8Q+3+vKoWRaSv/ANxDVG4vDLF+1G0uc3P
y8tS7BU6EVO7NI/T853bYbTXSD1vWTeCrwyN7oBYOvhLO+4JDvkBF9UIPzW+3t4kdZF9K5IaWo7u
/mPW39t0MAHWKTCkAKX/rGrlOTWd9KsXYYeVkr/b5ioLalXSrMOghtYhtGrrEBgVbDslurMj1N5w
UKXu/1L2Xc2V8ljXv4gqssTtyTnZx6FvqHa3DSIIEYQQv/5dyD3tnn7mm6nvhkIBbB8fhPbeK5gB
Th/CFHvA3ramAHwA7Y33brL+yuMMvFhVESw4kvRKk9T/8fukSODDMPVk/zqZhmDGfbbSPt+HdkGP
FtAe40w1yEPJwGoQiqAzckAKWNRw/1xxRdgVBsDBTsCqCzohHcz4JpMQ+BXn0cpsDrD6NNds8n2n
yEuOweFr/SP4NFbY75VwpZv2C31761JqLYkD5L5iefGI+S9O7Ms3OUnE9dAbvQV+1O6ILbxl3aAk
SqA/ZWZU0oFGfdPkx1JKcgpjH6apNax/LYrcpgv80V4gct0308E0vw5Nba+VV6Tbry4Z5mrtQQZ4
fHIa2NOjfrNETSU9uSiuXwaAoy7UykKEVCNEmmBgE8N2MetXaR3aczPsTxNhyZch8khQl6+zNWWw
AfV6D4pjRTPunJLzA6BGzko6Db48vg/+KNTDn2sSwIEDQpgCVH8CqwdQExO9sepmAGkQ8DxXwmZD
I4M6g9l681DBcBp8/vBatLR+qOBwt4QfR74ygxDtIufYgrTMNGi6Eodbsw7Zq61pWnah9kECsUzo
UEE6cVTFvchg+T3Wgi9EAIrHqm7tcslKVPfSAtU+2w9REjSnptMc8mn488x2g2omOGqJX3NME8tt
uKb+YO3yOIWf6uA3bJey7GWohugc12UECTqcwUjJmtvg8i7NgMqrYRM3sEhG9EKgw8iwrNBBv8Bx
EJEMeRa9G+9hStpC/RTmwKWfjU8jt6EyFbjZzRwSC/qUdXyxkKG8dQEf9o5uvn2Ne41Pl0oM7sL0
uXb7nVZDho0CAWZ5XcB8W6tEfO/gAbKIQrc6MGWTk+NoNcc3pfzxH2aIxHZWSvgvHsKzW4Kyljfl
QUwrC5I/WtMYdhpAUEwzKwhxfrWmMR2G+XuJ2ty+qGR2kYBhfz5vdYEM8YAC1+d23XBZeNvvYx8Y
cNhwnODpYD0FcGFtGpiRxFbb32yHbwtYpjz5PBgOtVfAu2GalQlF1lkNtwQzWmTw2E5bMXnLABFj
bu1WRXGBmckfwUEPt6Q1vJl+/QZZ4pXrLskzONBR7zCM7k2WZISlrob/Uh8CuQCx2/ZmDij/nwZR
Bcsubs+BycA1LQq+KeuQ6Z02f5+dBZz01r0LZECcZJO2o4XYzIUJovB6DnyWpc5ZCqQeer66v6am
TlB+DkBRYJim2rAvW/cCdLsNq+Dkg9InlOzCsHiHvufgVPE7nC3gyhp23T2Av+ZSOXI8oL7k7CF9
ASNvbBIt2IABN+oVEHcJx/5uJ6TZ9Qn9ox+lpexYjdVbmZTeDS+fOZzco0eTaamgjYyinLiZVhaT
FwdmAZ95GRdJ0Hkv62pnBvukixaoKxdr02ReCCU+RtyFuVuoG70jLvQDAxq3q96pMqQ0oco8xk0A
pxWk4RviAIIXd+kbnr1r7+TJ3ffwAhNu6cGbtaqPED6GZmcHU/bGYj/hOwxzlbyQD/EIX3uZar0B
sLW/FQA4zsyULEe2BaCmb4Wy8B/pU+Ch3bL/H6VN/+98HTaTBJr4wCz6eGGA8/7vKXAPVIHEiUTx
jUENM+xreXE8C4YEnZvvRJvD6xVl7JvpEwSGwnldyLVpmgFY+/x9FVy2N7qKOushCOH7Pc7pEMEw
3pdfJ4AKlVfPTtwlslFAuBCva/fmEJfweq4C+/toWS0M6ODaAeFlCOfb08FMMU2fd7jOnH5d/Mc1
5j6Dbl7/R/RqsErVb5wnNt8E7yEQSkGtAdnhH59X29htqkpPvbo9L1dl4kBxZtpPONPBnIm0wGud
2d2tYSTbmj42bSpUHWAAdYB2TeDTBLFRdMqcweXc9cgh7wlCoCpBMBo657/OejjGffYNv8/+/+cp
t1l1QTKuTVELAEqogfpIrJmw2DQTP8v3JoY2zdwfsj+aZvRr8te1XdXT2V+Tv5pJ2+AHFVY8tweH
HGhVVWeqocI7gZXMAfl6b15GnrdGAjZ9KEZIWITEm/uuXb/BnwAWuQD2XUH9czciRxCZUj9HXOB5
M1iKhD9zSJziv/0zzKU1K4sh2wkHS3IoWjGjQ8FfEo0l30oHZ22aMLZ7tCrCr9wFxgKA7xPknssX
VsBcOrUk2GummY1w1lSxPqqs108ef8/Kkb/AlIPvPZ9O32zcGuQ1tqhgObozo9qH+yWcmMFBsGFS
Nf0G5mZ2yZKV+Q0+m370WNGeX2XE61vbB6cySYNlEGRsK4ETXTQDCVDSEPGFZRPtIq/ZGx6OV0Yr
78GzM28bMiddtUHWfKPkzepI+vbXhbF0nv/79981Nf4/v/9IUYWAjEN6GeL2PjVYvz+yN6OHVdOK
wvIpHLAXefId6q/aNAv1KilgLiXjvRV68T7t6ysE9v21aZl+VNZIM/tqg6CJzDtQjRul/HILQVrE
eKkP1yfiSmcGa8V26/VwLKzrUFwqWAlCYknfTBevhn7VQ7dhYZpmwHejh7CRwL9OFxHwPQ9tOt5N
yxyG2BHgCyOr0oNFssxcUGHJ2ELLQMbjcsiAvscmM503dlccAlSun2H1PrER9B3A0GRbZ7AxS/s+
6CZ03zh3YZ+wMA/x5yNvHmXWVWvfb/aJtN1ZgNfSOovG9uyj6PV5ELnvzvwiKP4YSKcp5goyXWEm
cxG+OR4MdUQkQLnuE4niVATLpO73WWNGTBu4CwgIQ4v0xyAicIimidYAa0s7hKEpUClfeQDT/Opj
ENgHKPNgeiq8jv6Y2rkJnCiRp4MlObynQCq0npIs/uZj7T+bFpyFC7+i9xK6h1ebpGeUnawnV6bD
HngMBvFgaT2B98rWIVKtrQLh4QZOJ79hrc6uLf4haW4HD1aGQ52qahaJrN6bvhKuylVX6nWciX5v
xZaEXYHu4c3mwp3lq23OvubQabZpIuw7pUgyu70zbD6DuBTJi10ai7upuZsquznzU1nPhgrel7kW
CPYSpJK/5gUVSMUtjL6wPXD8s8OgiAxbIXfpTU1zsLskOHNfXCeSyE43AYNpb5/HxwYW1n9Ny+pO
zz4J1zaMx/Z526Rnc+BDk5+ohhEuepANRNoZmeWnSrojTGZU6c/MCGFT8cl3kLadJkb4Mu0p+BNY
cbLbAFOColLFxbREmJeoX7BpNcpu5lAWKHGNHeAbX32+SLGXh+dECQH0I2/0zzbuvXseCmpagmXe
PbPGP1qouX222tJ173ke/zHWg2e7QOq1hMlhOO4gGWvvzFmnhvHzzPSB2u9Bl7sA5wsGVDsSULHz
KidGuY1IXkDLbTqHC2++LjMomBPUvLe01noLB93i4FLwOWpLxyep4C9qodR5q0rBFrC+6u48qMks
hsvl69Cz9wzx5I+AO/g6Dx1IZbDS9nuGoKNtmhksoMoEjEF5KGuLvoVp+xGHsFXlETSufeGU9wpc
hkVMwW/97wvqP8QgqAf4DYJHLKpYTDH8F6gqD+OUq7ol97SD+bN59Soh63mhsmJn0teDBfEDYdvF
zrx6zWjJ2l+jtlP8Gv261oy6wbCVbiWu/+l6cztzQeoCMB80jav3vIZuMO9SPvuLZBZKsLgQDEMh
/TOJRbNIHXwXNmOIl9VdNHED5+1Q3X0E7RLYbXjfnmGpJZ5HysbdQKqpIosmMoX2kiYeXPSmZpgQ
sLPqrj6OnVM9B0E1r3VdrGUAN2M43IUb0EnrdQBzyLscg5sJBHU3pjMK/P5DpoJg0yZ2DVu5jNyt
HsYbYN9ukiD1N95Q7+y24q+BBbYXwzb36Hvc3acRIFlRFfZPZRs+mSz376llC3slM5X0sfM5lUbD
c6WEtQAJnxx9CqWLhVOAjgtTqX0H9B/SNzqhRxcl2KPXKfrmluMtxEP5Znv1O0mH8NUTJawpynh8
BhEaLPsw7O8DAa+vjFz5UGRcL2qJJIVtdf2S1ql/5hx2ZsC5p6e4gfPxIP3uEMIpcQPP0WgXUQJh
HqsatkQpe0/rutroEPzyiFVsLQdBTiIL4L9A9XiBkWaCEqCSN55VxQK+g1Aqa+DhzF2unrBwwUqm
HJwXRqCj1wplfSPj+IK/pPmBDcCRjDV5D1S58mWV7hIUbTa1wp/Tw3b1rCtdX7mo34bMc16hv2Qv
2sSpd1AjHZ6dAkYKU385dGTdAAi1GhJiv6ZJsIEVevqo5HnAw70dI51tBNQ3QL6FawCKWvkPH+4v
aZ1DP7Gm8CsIpbizuIAgbWB5+67myZEmAfCHdp085yp8gqGxfLdg4ytl4K/CKnM3GjHNvPJyeSur
GNrt0u73BOBsLIiJWMkGYo5tmWG5TL3yLajHlSOaDn68DHJtuaB7FP7J58E0IVIE1GUTpAsz4BAH
pofm1C4znJpJn6fRdLnXjXyfsz9uYyZT1sHLwK6KrQuL78WgwNeKbebuZMjdyYQYakewG8MLx+fv
XvoKL43xB8eLGQwtbl/deuQbCzpVG9+Cg7eVUjx6Nanf2qSZm2s4pR/Stau7KP18JfHV2wcexD4s
h5OF46QD0tGNjddiVu6wGj4ws/uYDt60SzH9jRwfABP81fXVj6rkg2mp2AXHp4ClsbnH/7PP3MT8
hKGHkYEHmEDIINwE1lTyKPu6hXswBd0rSx9NVxh0uxbF5LM9dVFYmoCTD98MM5gFtARKGMUA04xc
jXxcuPaJnbXzduiXYGyfPNgkn8PO6h66lO2TIkcay+mLTe0EEx0OWS1w7bJZ70btufY8+eDK5I9p
UgOWV0bPXk70RiBNV0YKoHS3puDjBYAkm4NpltBJXQxBwBdIH3mXGK6el4ztoPaAfKXpslTwzbOj
7lffGOJBBwygXppR7DLE/r+/T5Bn+HcADgX/iQISiNIqHk7Hsf8C4NQeL8cq4+4d9U8UY1ZYa8VO
jXQdIu92racX+RjBDZl2v1rT2FdrGjMzu+m1PvzbzH9eZ2a20z1//4Tf17Hcataqgbpp3Mcop8Rw
YjiF0cFu4VQ70FCfTI85aICi1nA8hLrNvw+0YYEowCSKKS3tRdTwXZoHIOZMJTc84NUpaOKNaZmD
38KOGQtFM3cCqNUBWE7lHN5DGqaqznwEbgm0chmdiWbxjnnZlfEsOpsuc2YxlGsk7N7xGvjXALJb
zYqXiT5lkFj0y9GFJCw2rLqsxSKEfh9gJzx4SJ3M3mP/kM906b41yPM+Moe+j52b3hunVyvNY2fn
xHlw8n0vBbwU9mOiUjBzHKCl43XBjYhSPOSCr2FHXT2HXGWHQCI3aJoD8IpYtYJu1UC3Fh6LLkTw
nR08duTJKji85qPMBZ2kCvGYq6A6Jc1ydFowAVpI7GIr0S37EroKaz2O3wMX4rg672GBGjB6l8K9
eSi2/ih7lFCGCgwnQIPCTeGhkv4fZiC7WS262HHX4KU5K9iLo6gBo98jYmCxLOFy84R32U/wnuJ3
132VnWwvBcQq/A0Q2DCX9AV8pEgRXFRRObsMmZIlOETBiw1x9HQIyh+QeP41A7+9vZs4lPDyRPkK
TkDtPC1zbMEnfChS6nIO15Rg7wqAXEAlYBZV+0+IHFzpkwPTw2GwkzpBioDNOquFxECbBRCDUu5H
4vgnpJnztwZyEbMeDIdnKmoOi54if9Q9lI9j/DGXgkXdigNnfAzSUm+GDlAWzfp0Hw9BtakonFiQ
bixWWQOVGfzHoPPjoaCsE0iRrrAHH49erUH1cStvm9iWfskHvAPEECFnHjfHYbL4Mv1+3EJcOh0w
bVq4hnr4Y5qd17BzmVYwS3PcrQt+TcvhB1zm0Qde7fmzj48QujzNawIFHZjf0vTQZXAQKByYuSTg
m745ELNK7PAHs2148nR5BGRU5O7armH4Zd36Oa/KUxnm4Y+yKN65pZpHUtfif219g79g6FiqIsfz
YcbnAKHvg73577nHbsgdUshK34HWiW6N/0Q9iYUXCkxw4o4ALy/y+rVkmZiFVifPvaq96+A6UGtC
fz7my16rRQpaEezkBjhtTiuWabI2+LNpRsOq29dMXKORFofYYWqVNoO4FU0O/jKyHa/wj78yg8uN
6FYEpP5oQ/Hd0wV9tqAaMIfJKyymJPvoutbeW3aL4o0U+ltK+K2FCN1DM/WnQG4vEt/T3/pDncXV
WdlIvZuIvspHe6XGKpmbeN/kBVDggjWfK4JtWBC/WweVDRXowMvWpOixs4QWCWqVlDe/kulEObAx
mxQ1Mw6frdQe1MG046RSh2QIJKoSMHv/a8BMCUWIS8zELmqGZUmHe+eHF4MkNNhDCKcUh6nLAsL8
mgpSQLWIqgW4xPaRkq5ewu8ZwZBtw+YpYsPPjkEMwU2CD0LrWxZT6wUaNcE8zxrnMpKCYP13kIv7
fTmLgRkzl+OT+7w8DBL/Ax4Et9HTyVn6sdoQNvBzCwz6rEpC/tI0rFuBlFOurablLykJX2Xsqwur
R/YQQYnBdOuI0w30eKAaN13ENaI/323ig5/a3TOrNr4Xly9RJcI9qsTN3DQHSz+ATnY2NBrexCeS
QWAyUV2xV47XL0x/wpMzQHX1o9fpBY9GZ2YXYuV3Hbbg2MkfAB7/8/DVZ5NOLf2q8WZmyteAaQIp
qpag4JEFVzA/GtyyuEY1h58KCr14UbJ+zbKyPiS1hig6toW7EsiFvYcHdANfZ/jnNPBVt5OeAr48
lktdZsOtKCI4QlLe3vOuimegussXO22h2ppp77sbTzVgUb03kDLXeQyDrzFY0wBYVNi4wzYpT1gy
sysUYWLS/ZAJe/D6kWcfcPXGdnWqn8EfbydimV/tqVVRtouxvl3NGCo6n2PepLPye8zU5P55XZQ3
6aKHguYnKSzyWQhQKRj/BoEJqre3q0QKruHEIOugiL7yVSEAdcU3Uj5EdrLFNj75APF2m8YVe0Uu
xMFCMeSnIiq8nQ21tFWZueSBNqhiM6h9vWfhHE8/xDCc2p6NLrdu1BmrdYfNwG5IoMCX1Nhv1m6h
X6s62bOo6I6tnXtrgkzeDInP5AOQ05L73oclutcKxeVnInOxqKkczx4RsD33XLH1YumvcqtI4ZFX
sFWRts7eaxx2tLu6WAL0lT97qniCtIx8B8plJXM//a5zSEGJUKcX8N2w0tQ83SRN711JmkN7XLvB
G1HfsGUG3aDgnjoyQ1MIBwHdfNQn1cRSMANABP068x09QDKngsK8DsJLr7rXRkTDS0+1XhHuI9c4
AbE68I5saUWPulD1ASQYNrc7n73IKgNcDV+PjWlGY3OUbaJuTdx1V1XlD3ADZXimvGJTdho6Z1MT
yTtkPq30Bw+UPKGegI9CgLnyBZIamSaoNDPk8n+DrbTsFxZUDM+mi3DCNk2RrlEr8PYF7Mx2qAVF
a1+0WBnswlq0jpSPeQiTCbvp1bcuEdcM345kBtfBPM+rFFZcYq+9PnnrRgdaMQnz7/Z4+twYWPkP
LNRPced7z6Jzxo0s4XBtmlHUy7ll4Un7HMWfpXjyv5SYw3+8+0LPQ4LYBYLfiex/CBY4agTjP6yt
RxVxB9gmz5vreuzPtirzXauaeAX2b/UYV9iW+G5JfgrgApMOD/HXXB1AyQOsP2wLMJ0J/ijqtJiJ
ygu/ppc2RA7NrQvwtXefc6dbBxObpI07mNUZjQI+SkDqi2LfIeP73nTObpBV/q1re3/Ouoxf/Lxx
NxXijk1SOVAkBgl6HlpV8q2ErECCTbm5qFckRxYUOI0RuAl3WglEULJHAntEd6rOp9BQfMxhkm6Y
CWbsd0vn499j03VAufwvaWFA5v4OlMA48SDJYQNOZ4Pf+ReMDumb2AeckDx6KO0ucqlz8VwEcJRK
x3wNoFi7p7YC1dicNhLlyG46fI5wX0dz06mKFpXIETZ+SRkASRqOR4NzMXAYc/YXJuavplKBhiBR
F/obcGAhNydh9DugnvZAHBebTtrLvWPV5NDlYb9sodZ0h/oV7IunD7wUB2iLBD/NRaXFcBHJ5Mr2
EPObi9o8wWOZUu9OCoGtfnGGk2X6UyoFR4sWT0mdVPNQAwwDKth30oXjS+R07RxcluBm6xzkxZyF
xy7zLfh35PY2t+HzC//6auWPytpFqf+UxkioFQDZHJCii/bAh2YrqxzVIwfVGe9Kpd9jwJs7H18Q
4PGA9+izu8qjYMmi5tdFSISzz4sQtta/L9IGKdBA/RH+f+zzomz6SVPY9PmTYtdSjzacE+DlyIp1
74OUygHsZE9jl3wHJ8w5KC/PdqPIImx2kWVsY+xl22FINv6Ug6w9WG4G9WTdOY1CsXA2xZt3UQQL
ZQO/acFi+0X0H+2Ec+9kN6wa5FM2NMjI1F17WXVJ/PylJGUMxU1Qz9vWfYYybnwyXeZgmlFZrJB4
zw5/9fut685lqZol17dcenpvlH5QAQE3ftL8+TqYvjzpxSbnB6xQtEfcZj/wfAIcF3FwcCYANAmB
p3UpDw9uH7p3M6qlHRya6AFeze3WLXPvOR+jFYp04YM9kPTapOqhmEhgld9GG6fMw4U1ut7SkpCY
q0TDNwr594V5ah2q+SbSVH42zWgZim3s6HUguo9gCs0GAPVXSOOE6ELTypxjDfznLa5+eppYhzbS
5Gg2uKmzYsSuj597XpjhdCOy8y6c89wO25kcgqHKziDI2aZAV4PxjCgzWUB9Iz2ILC0n4+U/+0dE
fQMPyodpfiDL6NV3D4UGwh9WhPyeS1iFmt8IrtxbbP3pQnm9vQnHAP+AMh1nZdfRY5en1d3qkqWJ
MzWXYlsiPzxXuSsf9JCKtaBwKTWFwjgv4RqT+9Ehx0f2zLOLgBvlJET1+AmCAdbLW4yeZa+wNya7
MpbWEdriCC+zrn6BCcAlmXKdfSZ2YcmDV5UPGYDiETvXMYu3kdW2a5ZE/q3gBRwrgVX52bkrP28/
OLgOr7y6IRlcgUT4rxPL+rvnzyEO9EI2+3MOrzvyCmvcJ1NyAPZlqhERpFunrxNvUTKCDVCyMqM9
aJJ1pd8onME1YvUY/845qATdqWAkP8igYuCFt+RVljD4KDrnR1nBLSdy8vFaYJMEIGBIVwVMru8l
iPJmRlMyBKysuHeiqNeQ02Jbp5D1TU7JNzMDtPS1CHp9FFjTYDEO+ZxmOigbZBo7LZ0FdVKNuD7M
0AknVHikkuxeDuzkuUV9MS+fCi1cIC7mazyNfbU6L/mj9fu6OMYX8b9n6SLbOC38UUenfjjBbVD5
cVCo+6e8nhdYrZXYg34co11jOUpuGXx551Hk94u+ysK9IUaYs0TGCIB8cJwWWRuDRN718UpyKMmB
nALSNnIT+9ofKKrn9mNO8mgZYqlaa7/LVmHMkRWeoMUGZJxNkk0dTJl5DcIag07ePsTK+gRhsydO
c/dsWnYCKw+ePeYMWRsn5PEO63azSDgJXkHP/UkAlLuKqLVO+dgPsxIMs5OOrMkudrhC+qAF+U/+
DCB+/togswbsQq+fMxDm56wpLrlO1KnKQFlmlFanJiLxJnNUu20QnZaIIaHcVfcPg2uPh4LJb87o
9g+6hml81vXJKoxQVRB41/2Mwnbm4bPb5E5mbeq4e9MNpEVLvxT4PCA8oJyo+Q7v7iV3BXn2tR+v
QQfma0gOyGsaimMBKO9rUXoLU1eyO8hsaVWlF5LVVwVvqu0wsHAfc3BRzAGvTyAUqxoKnhNPaOJV
9R/KxfsWFRpWRy9pFUO72bObPSW6O6MkhlepZHrpBUO9avLYPzdYnSBHV9MVVUAUzCDGASFAmZMb
je2zBxjcdweAmVklQPyHibtAwKNXlU2f04D3b5QyODerBp4Qo8zWYWM7c6wA6jkKQzZr/LT/kYA7
3SS1SmfSe4QVfPQR9NYVQfGmQ3V+oQkYCzqHcW/ndDNVpnSd+120r4Z22ITU2sVjxZeOhjhJ0fYz
G+jqZ3jpDKseuDg4zktE4Lw7uwL4vRagwzeZqwtFsfUdJSfkbEg0T+KUrqB+BT9jwGIM2w8T/kUL
5HrsQVsoDkOSZldzqGvb2Vs5IHxTV25ZzZyVNFiKoHKOimjwD5R4Gai41CEXj0DlPjpNVJyhCWbf
K8t5qhKHnNxMtEcdNBcQAQDpL7MMIdx7Zkt+sFlyi8Dr3iakZD6I2JV/sJCAjpZjGpavKkTWWEi7
WZmmpcMzFQgPQ7dXJxl2wyyxOH/1rYwtGlumezeSR8A0KfDPEKY0DJo0wlkNCbJcpMm61OpXvxnM
kcREumaaYtpR2n6zSMUXfazvqIzwc11kd+w/2pMeMjxJo3J2SrX9k02xUgMaXq6RJPmJ9666lrT3
jsNANkHhpzDZDqEyj7OrGbR1rK79QMhOjPkbaoyYoUCn30YMUpefbQaRdSgCusUsHni/FMgsP2Eb
I5eA3uO1NjVDL4zmduTILYfk/4pFQs9V11pQMwo9vv88Jb5EmIQdF52rqTdP8IKirjVP1UmoNNrB
bflS6yw4w+54jehz6Ufez0o52OFl3Zvyg/4ydqWYuxVtVg17HRsAfTNEOlpm7YfyHxQl6t7maXSo
4xHc4boArSKXIJFkWNKhChtvbMVKGFFjTS8tKS58OiO+cymx6O9Nlxnsq7ZcKzXprEwzAG4qT5bT
vEGCcl+1JHhscrvfqjZs5qZJWDIi85Z/zywePjKp1a2U1byYWqICY5MlvVwO9mAdxukANNmvsyL3
+nWfht+/ur6mfc2NwChGaQM//feVJGz3QPF+1LGgu6Fusy2VcQRK6FBumO8kR8VYu04bLz+hlKhX
HrxIziNtyDIqoQOhVHKJ8GbeVCXsRiFx3+1SPP4bKKvQgwfx7ZWr7fE81F21jAH+uMkxh5uBr+xH
UVybJgDqgI7wRu6zbNP7TbPNkqg7ayYZ8l5F8+rG/GjXeNLzAtgCh7ffskZ6cyD1youHsusGQCp7
0wuZz+vKBd0OWdStE+JuKrCmV4aq55R4zvcQgYVrN+E7FeWDgz3EvEVW8KI8awklCvHhg1SWYi18
TXr8hirNq0vAmdw0ujtRPErr3KVqPQTAytiEIrcQpu6zHbRvblhmHzw8AqUJgQU8zJcQtedXknrw
Euyd9gZtELmqi6460KHZRxlqgnFitRcwjOSct6gE1NUwT6umeLdThFkRx54kpD5fgV5Y7ccR9uAu
cCSLNFLOi6/0ETkQikJl5GDJXrV2WH9naTAuFbXrHdKU5MZb9Q5uBRZKVO0REbfhtWxltvdYAnHY
stenMprClyB4yxyRgJbR6Y2TdnIdJtgiQYHrKjVPfkSAyc0cXuqbLn0FhHljrxrey2ekJ1AgwQw2
bZxpXZVXV7UVcADtxiZJsSVjFG6dMasO+F/ma2134Tny62jB1KS+NmTRRrtMH7gAHH9gUfwY+H57
Ic2wy8FMVZ6aeTXKvcnQFUcGPck1Ksjd0oC7EnyWi1CxemugXxKWGECK0A4abYB+tZLOJGSyH227
5xDvrJAy7YJ90PTF3PN7tZXSSZYjdfgriBjvqLoMlzoCtaPy0p9sWnODHDbzvSXmzEUeVsOkZ9uz
Xq+HPue3xFUR8pWy/RFGsFdl0nm3ULKobUbute2PS8fJX6luxKLiXnQppwMI9mrmZviixqHlWjMk
gpzF2BCxTOMmupiJEQSh1jTzo9lXH4QKwW8JsLBMdzHTimAIL/Tz3p83K0JnnQDV0KvxWVtJuqSV
4BDORQIQ/EDsn3uvOERZ9I3kXnRkHuLrtIVVlsfm7uhCAz0Cy72JdySizlGAoDIfYdkA6Al8VqKi
dbe8L/RZTAe24brkKwTHbCMQKSz8ULrPUND+7jXD8IH63AikMjYqiLYbqyhnbRdVS4XcN5bLIhl3
VoGF2reC64B1ZGNrK1sUdejcwywhmzi3ODRHOZ5Xp3gBZqZYjLTFhssW+jDGQI+UXkBWWegNEI/J
qxW1NTlUtYTVJkpyD0FFyo3p+zo4Lf3XlJa6yKsRwL+wG4HAZts+01a1M0589tTDJ2TRl4F3yaMU
ISqwEMBzrzNvBEUAhATge6BrqtxazUbWHVXjIQREhuqhRJ1pBlL2sDV9TunBg3bsQCq26CXzGHlH
LQrGOvPu/2g7r+W4kSZKPxEi4M1tW7LJphMlanSD0Egz8N7j6fdDNofgcMzOHxt7g0BlZlWBzTZA
Zp5z/MB9CgzukiNd/a4qygThbjGfTAWkycaHjj+altREpQzcCCZflSZKfxnUkIZ12oGWxmWXBHh4
oiu9h8/PsLfJ6NZ7mx56K4woSAZZdKuWY34dzTmfh1JVdpUz65T2PP9pcoanwA7OYKODEM43hQRL
0h19rS4eyacBSVZgkVK0Fti4zV0TkNr6s11M8Xkkr0EqpK0/J2Xh3nmJ+cz7x36eJ9A8wMH/QIg7
C1vMCgWreIrbVT0FYAGIiyOG0fmuLX/IwA5DdV84Q7JznHp+SOBR2hhaO4JMMOaHiw22j6OeuvRe
LCHi4GkBjhQFDhgsJRrEW9XKuQFe+ABHz6luuy59PUuNMtnDgmrBCTU0aAQvMZdTvol4X6Vqf0CF
BZpPCwZVRQXanWmef5YDbwPvugNpZcAtcrZqmx+ALH5sKyXh48/XInewzqM2j5Cj8MpcW7XlPIqt
dYuTnjQzPMKuDhsRyK4utanCj5AbqjmcKtV0R9XJeFCnydoafhg8hlz1cXKm9Erh0bLSgxk02rSk
EO7pYN31cKTxM03nplfqYHFi85ceUN857H9ORkGhtZvKg+eSuC2jxDk1fsO92HKmJdDnXIwylkPr
3FHlnQ59F7V70qaUKErQeoOS/uInYfINfZqFEUVpv/B9r23b2A8+0YsS7c249u9tlTdFlHzn4YoC
fFfTvN9Z/LQsQzkMnk5XreWRHQDXhksfHfuUDztlSPUHo3mKzGbR87OhXvF5gaFEgIxf9eoUqV19
AL+hKdG2nMkHmImV7qJZMR7lUIVAArnb6g5aoL7a6rbrKNjo1fWY1uYlbtC0Owp69m1SWN6hhM5+
1zmaeWojMi0esgjPWmg3T0MzbFR41Z9Np997iao8LjfqftdoLwYdq7ckCPzL0CqzbBtPQ3zI9BKp
4bxHVKlEUeYIBVNKLbb44fpxcRPnw3DisxbxxGyOjxZMGtvJS+ej5fnuTVIrX8K4SJ4GEJJmVzfP
wTTVzwXdSKXRandloNTPnjFY2x7ZA75hGSLs5R+1ntSM3/p3VkFTFdAt/y6P7Z/aPMcvQRbX15Ea
UhHyguTFBi2zN4cmuhIviAioaEOzpHsFL8pFkDYnyifVNdUnfj9oY8E8Oj24xRDWa5sHzRtHmWkY
7C3jyjIaZEV91QYxlTQQNtE9Bg7c/pyRSriiE1/dkdfHO6nasSz4eVcSxyLFEkJHS5voXubqXh8c
S63s9pe5HU1n/NqT51uCucNrDsVMZ7x4k57cnznN1WVImxY/WNOoHiQ4H1Lqm6MJO+eyrxok+b7u
SIxd5o6jv3MoaB8l2EBJb1eHrn/xpnbTwW+RVVeXudFA4a2nJCR/QjKHCvrWkO2h73ZlOV5/36Om
csiiubx1kxu6T6Jnpdn2mjo8K5rTP2f1+AUUlXcuzHy8qnrAm4oxDvddC19Z1Htgh5TIvtha7Xs1
Q5N5MfWQFdyZFJt9tYS2GZ5Gk0bz8OQO7nAva+R1lMJ5kkdHNx+3mZMP3OJFzo6W6vQmCAB+g3r7
kZOc+l6Wob6hy8O6z3wrvopG99S2c/bQWcnnTk2CF/DI+ikxNUQUvDF4qZO2PZBrnw7ipXmg2VIj
9E7iLcz6U9YU/UMQucaX7ntTZcGVHhbqrhysGsYQu9414FaPTUyRE5kkaJC8EsGpfWw5f5ymy6mp
ZZW+fRfw7tTMtPKQTKQPAuvJB4T5xebP++SZtPGOXvDF4N326KcIBi0jxRrM+ziYnmQUzzmMvvnw
Q0Y1fzTw7aii3FqFX+Ya7iB3pEYnq8btbBx8OlN2sa0Y95Ovvh5M5dpRhuB+NXPDX55SP/gsQas9
NTttH05Uij84iiBWN5UPWmANlhDyETzrwGM2vG3n9zwwWrWmfQYPf4iGdvrFnW1/N7c0NU9arp5V
nXQXvdM7F64X8O91uI0WchA5INX3epYalsvHO+c33IE/RLza21laZN5+7AGUfHBIsHiHTgneeQH7
oOhlDw1ZCXKvl1Wbxt2kzUzjXgeomATLNOcn6MJeDzG3Cqd0OcjZ6ljjVseHuP8Qsi4/0xCfbGT9
dZ4M15h1p/8Q8mGpde4/XuU/7rZewRryYfkmWBrzPrg/7LQus17Mh2XWkP/t9fjHZf59J5kmV6n1
U3Xowuhp/RPEvg7/cYt/DFkdH16I/32p9c/4sNT6gv1Pu324gv9p7r+/Lv+41L9fKWQONXeHRrGF
BYRbu2j5GMrhX8bvXJSimJWn7uusy7gzk+KyymV8mfBu2t/uIEZZ6v2sf76iddc1RqXuPO9Xz/uV
/l/352GGR+/BjLk7X3e8rHrZZ933vfX/dd/Lju//Etm9BQNhVUN/WHddr+qDbR1+vNB/nCKOd5e+
LiGedPmXf7CJ4z/Y/kPI/74UPfXdbkI0bmPGU3PXjaGzr+mI38ow7BfKADNv6NzBS4+WtVUr198p
blPox7SpSiBTHneUi1sCxymgJ47mlVtA6vVJL9rR3Ik76PemmXpnen5B0Impn730Br7lIy3hpX7U
J8PZmRSVtuD+tpQZaL1cFEAv+qAiFSoCoWD2oPSUU2ucE2W7yobqzuvE1bSqi/q+EUOJ26Tf/ahR
rk34gbd5BuUzNSnyUWpWPNGVeWVWeXsH2VL+pJB9ubW89kF8ElXxyT14dj3ugIXnTxKmJwM3BiRb
ThKi+yq3SDm3pqwqAWlZ0MNlxjQLLpuI4z/urrv9g2PpPknUv9nZm2Be0v1fg9wgA5e7w3mmE2va
2HB/nGUMhj1Eksd7da8O8y3ENhVCipGQYnidJnPlIHHe2ypWlYSHwgS8q5UgWow6pgogp3IgSwhJ
6Tp+F5S47pnuy+n4bg6dp3+Ev7OiPJW629FQB2j6kKRAONS+67XIuZOzFCmWvs+78wc7N0TRjvtT
3kMfJoxteNsnAWwNf6whEXIoebyFBcruj6tNzsLU6a+AQf72wS6LlI17U5ezfRKnmJx0OGTqNFxX
9NvTM0mdEG1Ai5fI2eZ27V3s4hS7nK0H2uvsGxnOQoAnpy7FFL+OX+fKtMaM/F1k1MieZ9l4oAWg
30bxrHsb+PWah02lkSRBJ0/hXUsLNWk7ezzEXtE+DIHaPtRa6Zyc3n0W02qHfuvZylqXZw1C5ZDR
jnywzaDfTstMsV32kJVWo+zjOsF02Uccajl/zYq6OQpMV87ggXp8xet+gO5CwueVm4vvci6YXUHv
QgtLt0O78+DlDKnhntTWMFJIsKusOSmVYnPuK2r9p/NWM2p1K+F+W/fjTashixU0fbZrYuMVO50o
neeS3QAdvR6MsoGsk2y+mN6FfEReiz+IXeDY70INxR9kugCxoS/YRMhWoMVJzto0AEo3qWvfhEtT
BKLD6resgB1o0QFYI0JkByANHrKtfv2h6SfJaD4/iNFZBKjBv1okQHbFW28QnEY3uR1QOVoygHxS
niKqqBBX/kGEB3t3hlRp219I80rhk17iWqphlzhaLYY9rCcN1HFl87gwFByito53Ibzg4ZZOwZx2
kCzeDb5XP5bDVD+KTVtsHaBuVOzI0R5kLO4P64xqfN90fnDd281w26tWf+sNVIg3Mo6hLL9x9bui
K8Z8d3GQfKIfYHS6X0O0mijc6z38y0G5W1fo8vh1rQ+2cFnP1+8+mG01Uo6KPj52b8LT735XXoWp
a3/ekkPQ3v3CXH52KAHeXGJk/G7m5Udm8CN1G9D0tAXhBz+uQsU0S6MXJAiKY77olMohfTubRKd0
HYu7H5LLjA92GfIE3R/p/P/aDJ07b0h8gpryADFnZqSc10PuN69DM2g3HW0it+IU+2VuDxpnG8z1
vF+nkVX3d31ZadsL260J4BAY1AAZoGlEEU3AWrVXnOYXY0Jz7dTmznCbxzkPphGaF/GcVteJkbrq
02CRO1BHN99KTL0EJgJVmDw6ozuqbuQh78Tkhnqx5WZ0gB6k0dRs6+k2fMWjM1/xM6fdA2bV7+Us
Q1pan6PuvNp11EBvM92Cu4hQT6WpdqONpXV0uGwgfhjXA2k9/hK6vneR4i2VgcUdmR5UlW+7ia1Z
thwLhZIMu60XENZ5c9s35mW3d/Y8reiOQWp1mPXrOY2qI3lq9ZPXZRBVKr79U0edJuyy4Ve3zYdt
Daj/wX+LjQxn/hA7OF9rtkkr+JQDjRJA10COlnoN6aQ8uDLgaxou7sqOyEjS6fBqKwBWFWOFYNQy
4zJZ1hnCJalXhe6mWTw1PGbaTla0x/BKQj5OWdYGWhvB+s4M8RZWtUt1xxnte3rW873bQDTMv87+
aYfgRLSk+h7aMbweVpPeV3WCnLwemgcLnMuzxApdy59j1X62KNPQ+qDotbJxNH6SBDPQIGYDGCZh
uLQRqwa8auIVtIF4HZdGB/HK3KKjDvkqSuizztakTr6pF/Ea8vVk4Cv6p9aheKtFWE28WYFIUm3S
0NRosPx6i3Rl2txDVAKCZzlbHastXLx0cGhHOwatIHFyGGBjvjjAbvycqfDNw0ARdZ0gW3xYSbaY
YDuBEZqFJXjdO10uiu6r5lzR1mQ4Zrm3J9rxInuMfwEHhbqR+kvAC0CxMIJqeOi0XypLo8mqnD5N
xQA+T0lSKuEBAoq56lD8VP1zkM4qmrq8YZfpsmre5vX1SL73v63qjzrcGIqCXBU3j9fW4FpHze9B
ZtOftYE/rL+N9Ch4Ccv5OqjI9rduPD8XVbEdF2I08HPFnd6hghYsUYAWuXe2ESQRr5foiJMuS4pX
lgSVN9yKNzLVd0vmU06hmDXctvhJSSGlwuAVdNA73ZMK4fh154b2Ae02+4syR3fyO7xGpDR+XpeR
Yx3CxoJ02YSdatjUs1Ud5T55jiPjxnTy7Yd7ZUCV3IHPqmrcWPGr99Umnqip33mmkZ+fzeVWnYLP
lVE0n5JFEdhIU1h0zObUqoMy3L0NKYoGZznMuXMNOLo82wryjCxUXDWaGz3JwaPBo0zoxZMR3Bb6
uTLbG6M3UQvJpmw8Zt3Q8yXLhJnP/5OTpe12kZM7FlDRoSjSqqey7ZyzhEy6P9zZ7nxcJ+j2nFzx
DQqqXib4amFtW+jTLzGXfefkviyK8LKIAb3jfThR+JSrcGjDv4Jg2tpIrBzomk539DYNB3NZflZc
tEhRRfikpDs1Rh6r6Jrh0xTU+jYa0FIX20jH7S1dUT+9he9VTFVhQhWUqWdnMQ10px+S2uYuchmW
PPQ9GdZX8Um4GYMj9TIgO63qm6cp83+BO2S48YJguJn8kS50OZUDX++Kgq7FW8DHqOrNIzEy9Is2
qDYyhuos2uvW3F/WXGOyIp787Tpb1rXq6fU6LkvIuMycZ3Wog+OHELtR+UUNvM+hVSOQ1Xnmye2V
iN7BWeVUDutY/BIpbgeqrNdIGdtr5MUloRQkpq0WwDMiQbKGnK1bok2gGNu/3U0ieUYNYR2kM1HV
m/HegWBwF49aspdh74XYemO8R3TW2QxwUBw+OPwh/RlSb7n+aC/GU1hm2k2d16mNnAqLjO4nfSqH
u0APWpqTMufg8WT5CKl9vfHrebiWoRySzn1SzT6+lVEVx9pjZ41INIXhfbGMPDMIHgFmrlMqWDjO
XWdd+VMzR1uva2EZ8LLvGvDvaAvHy8xHRIfsT6YvG49mOByaKKNPqaoRym2Hx9pRw08AAeir9D/J
wYjtlg4iyz+li81taFSdZxSQxUu1vrvPA/1Umd7rBL2nhcFCF1NMQNGyvTP30MYu0+m9zW/7wvl9
jQcaSHuXjVjjElD11bQN+nC6kuHclh3NaHa0laHipsZTXn7JkvR1N1iRKtKXtnNtpG1C101hkLRx
Fxk+uERj/rI42EGxjgDfYosKiybidWxeGwDl4OonwF8CJEqGcjAiO6aPpgh2HxzrEO0W8xBaNj2C
XwzNRSdnMgKkUlyKTWgUby0aH3ft0MwHqvBQ17tR+KhG7iaeyuwvXplrIskjsanhBp9kPuD+j/Ml
IoSc9hKx7vC2vzjXNWgKhsuXJnQPqv+DFcLhldQoQm5swDtnV2n3IDMCiASs4UfdxsEpXnqsNxLd
2ZGznUJjfJBDC2vqufQbaO3b6SG3AXlksZ8d5ZqgmEaSwapvLyOXMlqjWOMmkZfjzStXl/2NNyUl
9m5ut8wdlpcuVxPrilp1AMIpBXqTlPWJdkG4pWiAfRrDbRotBf/FUqixd7LH/HdxXYJqv9unlRvt
1znBUKSbqQ9e1xEHZMb/H9dZ9x7/79fT9bO6NSwYyqrUMm6LRj/2sW5dt77B/Vba98btVLEMt16p
cZvaRnwagQCjcmrcimkQ7yVGwitAOXut9cCSLFMkUtaWoTKiHrGrAgif2qSa9mIU92VHCR8BIe0B
X9WbyI2S12/pcqLPZ1OaxnSFJsYeqbTI3JLUME9RlVm0bvOd3wb85CExwdiT73fxk8uZ3H1Zte3V
632NP0bXZPmUOz4gwb3bpe5hLFoDruM/bOriQCwNZE6tX+w5zDvm5TQr5q+9bpXXMl9myQSNt8+O
dwq0KMt8cQx95t7a+qQc4mwEzzGUt/RKVLezZpW3fzcUh4RMsFrb9Qy09v8eKyulUfDdsWFEq+1P
pWIoWzkzaVq5nOWLrUwVlOLevP8eh7yxQlcwyUw33X/gxpKhThuvkkc0zC73cWKSQx32wXm1pbQW
pL4BbVsWnDUnAHxGfdk0M3qcR9OggTn+ZCxmP+uS08Sz9FaGVgX0Ho4khQbmuXjRNZLwZIEgHF2C
uaO/rDFzT/MQO+GnALDSC4eEj63JfQwKF3ZWpuqxKJ2nxrcRR12HgEOu+wBCk6PSeBdvAFnZY2yb
1q2Isc/QpFiT0d2IoLu/SLY3kQILdhXpO6dfFN3H2E5uZ/d1gsySg2ukl6kykvmjlcR7h1aaXelW
KbnObjoWWmQ8lgCt9l1Jnsy0LJRSF5uvmO22LOzmEiKOiQU2MLPlp1KffusCSzuRGjYeITU9qXGo
nrWudaNt8TKBFXtsF9fUtcpZs8er1nC8aMtX6HRKFP33S6QJWIvudLPYyp7rxaQBXN8xbTElPew3
Yk9br91WSHwcL0utFyNuucDYSS8Xsi5XvGhe4lznsR5AmMCDnbE8T7qR0l/R6g9uS+GRfrMatWmm
71aeFyWcnm8iIa2/xKxLrI7Vti6D2k+8mfmcKmhgfCGF9gKgUnlui8k6Fp1ZXrVZnT7D5PerTuPj
jz8HjBGCF3VAWmYh1hgnFZyMAZGXkAGqoW3s7Cp7PzSXoQSLV4LXoXg/zC1s2tNbeqy3Q2cZ5yyh
H2j03a/0t2r+KdCgSwfEA8tXXSoTaZrYPJPbNc4S3YztLqmN4aZof08LyzyFUDzdgCTlX1UpiBqC
DC1qSMSwugZFJVJC4p2WEDmTQ90Akrp4Po7tqDVOdv8DSTMbXPQSJ8vJmCRSBxS6OsVTAF17kPQZ
MGgOxqyFytVYkbCf+R3Z9laVu7+nqZnd0A1ckvqMsuymoSNqi0qrtpVJjZt6+6jrIu6tckcxz1WJ
wFEwTCAAVfKryxDWqOneC31EudG5ungtta8fZ6QBzgDwXnjqLL52WTxvtCLyX7qOdiStL6YXv4qs
jdc2+YvvIDtYFIGHigKSpIoFZrczQDRRNvBOGmLLF5y2Gcf+ZagJ1QNsNe+Gq1dwdf91bpoG0dYZ
eCRvF/Sn0dEeY9SRxr2C55zthe2E8hld7BM1w5shqPZiG2m5nHcX9zIl6wttXy8rmAC69p6m13u3
Vsor6FPcfQJs9xc9ib80QAwe1b7S74esSjdizzPkVjP0ba+9pakX+DO3ZtpXf67aEy9Ag1JJlvwC
uq3ZNIHn39ELOD+VSvso9kDPqkPqmxaJMTaJmvbQmbQTtfBsvkTfjDAefw5zgFwBX2uPfdnOV6if
VFeqmQVPPA7SQ2/n9s/om97CfyKR0JtNj3YMLczrnTV8kyCf0HTcQWGRgoFKyRrVC4ZPjEANUJOd
nPRMN55zn1eKslUCi1+zt7MgJ1UqtujtbPVezuKxOHc55FhRYD+G3L1e81407uQAiN28s2JEcW2U
AzcfHDKcYv+xLDP3WmLXCHjeyYRZ9Jz2afAEuV/+SavTeO+rtP0XDcCxWEEn2Oqd9Ec7xtvZnMZv
Aepi+7lO3kc0S4nkXyOEJyqNo20WhdM3M1AAfORQbR5ht8n4FClqeO8vDxxN6KHMq8IJdtEED+Xh
xFkeQ8TvB+AblMi68eAM7Xbe4hCvl7p8aNL6PCllDShkeaZ5N21ZmxrweNPU53bRZdV7Er5G5ZVP
E42J14Or6IdxLpUvZLAuEQagn002QTxkx0CicurD2sK3jqj9d0rP2g3Muu0TPIrTHdznV0bOZW/V
YioO1qQPO4mVg6Gm36Gw025kVHXRDKayv4LPvXng4XLbzzVlSR8xN1FVbRvycIVBdmRu2umzo+c7
gUBDj8rjMHIqO0E5u7qjbVyUn88AFLdpqKGZHPnTtId1H4lnP4AWVw6hraonxVoO9JpnfItwSm+t
qQMp6H7N+G6kUrB4JHzBtP/TaR4gAlkDhwX3Wk3jY7R8X0P2ZVHDSS0e6wEu5L/NfpsfVknPmb5b
1P0qtAIn50rsH1U/JSSPjfEmnUJzM8PCsZNAcaxLyVmQNMf4bakPYYl7r3ha1kRHKFf0eNdm1q5t
7fzBKlMeNM0kPtZ6m+4aPeJJU00BzncqOqNm/etQZt5B79UZKQLEjEXoWGyt18/bURmbR3H8o01d
5oLwA5q6xsiUtG6GbTeN2k4KjytB9KVs+a6OGaJedPCH4bNULS/uC3f0X88v5U3TQJLuwjndFZ19
6IvusxvtIL/cWPqYnoep78N9ogD1dPK/DJMFZZwPZOjSvj3K6C20Xb7H5MvszS4rykjsEvEWL3Zz
EUh6i5ctJdT7ZlcQMJULa7UcitK3901fz5vVJmcLf+ZZF5F2ibFceAnB67/Oa90BUJBEDkkVnMch
cfZFlbyPWVdsIV47Uo36iV6CfaoqC1345fWQIaxXwKJ5Ada/iCrbJUxMbu7wff429TIUzwcbGd/v
flBXG00f1H3T8s0m7AJlY/ykob6/D2gtpodV2wgHQRNU2a1pwhMqUTLJCXrYFxYq879Oapvk/Foq
0SINWWgzB+5WJhMaUgFSkUlpj2cZB8jjHPqJUqLYlCXmfSCo6z3fVs5ltrjJCWtUFsm/0XttQDwU
/2ZSebtW8sl4kMPc9s7OGZpgv9pq4HWUENVgk+WqyWMxut7DIhwmB7LV8K3W5Lzz0YfBcREOC+3E
uKvHbxLwztz12gE622wrtnUNcnL0PTWOc1lDHHaueWc94FZz2ap7248uoPQwz4i8f3Bwz/GD0mt/
vS5eeXwMSrPjzefpVzAoQQmziLZCalg/GnoBztox75scgVfEIevHJUBMEiCH2HlvktBlIs3K1mXi
n9dal//zWlPRfvWiWDu5erhxbOtVYjLWCuTRNb971bVpC0iR9Nkzrzs1bZ/6PvMe+ixcclRoyQwB
+qq+SvRlTOKKWnyuvUY7wHEeCh5lPkav+8kMdVlfbJM5eg8j68uoK7WXKAtfxiRyHseB270qMcJr
GQp0x5udG1BozVkwPFnsBY+xdiMDCQphpgfLaD5HC+5H7ET7x6Sna6q2AINtO6TzdlrDJ0dmSAwI
5Net1qWWrRySuMhuczFaW4SPfg3Ob1lDBXl1O7BN5i2VLdXPD8Ei3Z7Sp/8QZv1dPafTjZjkUMLq
dEQUW4fMkTAyj3DJx8SpFs0DieJUp2o0YwclYWS3r+RRIpGfODmVAxyO/q7VNG0jjylik8cSOVtt
64wPNlnApOq3Ud2i24cAQGkZgi/sHWkYYFHnulbTmwudGHDXV8KwYqr3lqVDkdkjLnhQwE8e6qVA
OidldgBmkByqpZq6eqdA/zFqdNBQ0ou24JSc/Yc2eRmKt6TkePGubfLSTk+VNrzM/eC4LLV4k5l3
MtqGZLdAEaFp9GUuYeryNRj93V6zvvid/g1BpvxenF2rbyDJ05+rrPaeJj08ijnMEOIzBnC4ox7Z
X8ZCba5ztUx24rWCRtkHXkwdbdnAR/v4ssFlydH5sAHFxHcbRG7jHqAypesVmEt7a4XJliFpFxmi
dQ+Lm6Zv06Q/QeDp3nb+FO0aK4p+rQByzDr8pwjBmYdBL2xILYrk86jUjxJAA6UD2UVg3K8zkQcM
f600HoI93/yazpl1QNyFt5UFa306ZvDDLD0r/dLssh7EliO8Ar1tflztXlQPh4pGSfJciIN9mCpD
RZopl7ngdNGLelt4eooj3kxWF9Tlplv0KeRgFx2JKjmtY1qw2uWwusU2zUG4mwcSQeL4uMRlnbKm
UEwWemfotX27Hoaub059SevSmz2gG+nWGCHa2/1xCuSwn5t3MUUbjcek9X7tg7G4gytZP9fKQQZQ
Q4dAMLgdv9ir7Ch2schZu8wZkkY/c2+zmgMEJeG0o8j6p0Xfrbfa/7RogCBWnzeR62x1kFPLM4U8
gFi+ax/HMfl2eUSRwsly+PD8AVD4K6Jf9NMuTvrL9EMUj2SL/xzrLKtVYfTt8gQk3svzTF8NOxqa
3JvYyCpSOnn9qUkB8KnKDBglqxx4hCvnebJBpkNY8zsSdu5nje9PcniafzvHdX2jGzRCol9kfOI1
Hzah0qo/lfZedL6WOValv87xNcW/bYIIae6kmPbaMG2nrOCpmIz2t5bv500Pict93fTQeagBT19h
Nn9rHLgf4IuctmkDl6MzTMWOikp8T+vxeG27k3LUnaZ4dDWv4skHHJbhQbe8kIdN0fAw9o3+9cMk
ra0V2FbN4rGt4T1wJ925NgdvylCd4AYSfFDtHBIrN74k9XiXTm76IzESkJTcvT3Br1mDMSUiVFTj
Sz30d5I/+7uItzX+MQIQm7vNQQHv3C75DC9F9iCNDt1epbr1xZqaGgBY+CwNFUWo2qcRjq1Lm0NW
GrR6ooZxMEbYqzr4do+lkffbojBR2146IeI8uiwq89udLDrRLSmLSg8FwE7nsminTd0+RrSE1mJu
U1RneAjUKr9F24AnEMTJLkMRqRfeWA0TuRMYVpbbHbEvpjpW81tZ4m0dMSHouXViReNlhr7fpukR
4BUkH8HtbOvJfbMI6XVhmP/oQjqmWs/7Ns2qv0t50LpEWK3ab0KadDw67Q52EwOgesunQgfQ3Bdl
quFARm6S/OlqtODBRuZS4VZdZlO0qTY6nA/LD3Jg74pxJr02Zdl9VsIlKrrmXRWPNFT91VHbynBx
BGTULjOS3uNdvDiCuDRvdQMe4vNIqiorGrX59JrfGQwnO4wUqEXvbuf3k/q9TV5QCs1+kOlTt5E3
zXca/U23ANihCHsNyPtoX6cK/XxK7B6ntjtYauvc2JNvOTvSJckhh0iRLiM05sUdKbpzE/H3QD+E
XmUK9O461QGxy19Gm/XeoPv/pRth+ljtcOPszTQJX/4m3l7seuQVdDY2cJEV0HukSc2ndMlJylh1
g3pD2dhC0I7chVdq48a0sxbJ2Mp4aai81C1JSJIDd2HdlRth2YRnBUorBb5DGZq2+e+TKs2kOS+f
ziSpCuhvl4MCTyXthehntPMftsURI1OGIsxA25Nq7yfYjUvNrW7jZpoew+WQj9a+KQvY3ZeRHGj4
N6OGm87F4mWdet9RK5YRlI7wcdDZhyRycLOa4rHOboZe/UVMcrA7r7h2Vb29zGyiOrzOa+s3JHq6
G7g/kTHqxqRHHLTothChW9SYhpJ8+2IUj0TK2SVcxmaQ/Zanqkq/TDLe8sik7au5HzbSa6kNoG+4
L8cjY4mRMznAkgZvQXK7mqHvjbtN2XWvE+oGie1qVu8T3UHKSGk9h+9kReeV62p/P1WBu4sTY3pu
+pA8quU96iq9XOFYwh5qa8qNOOdBVQFUIrQuXhf6pytEq/2teF1+as725HwHWTw9W3BBf0IOoKjr
utsWtXJfDXCLSWRhgc6uply9lnX0mo9OYw3TXrx60w0nDbwrbJhcEX0c8UOslydZViLohISwT6me
ZBTlEFHyyFndymrkrDpI7KsJGi0bvVETPTxL63kMm0P9sw+YlYJHBE0USqRXA2/kawMa3TOobL6a
66B8riDH2KgDymwFL5pPwidALqjZqUE8XnVBTsPFklPlcVrbRlFYwYrHMNOL0NjQzZCc+VGCr6U0
AdsoprOL21jbpn72p8DQQQTAr7KDmleoAFtU35SlBOfP1ki797D1+rG9E5M47QYCG9Uzh4NEiMPu
IHKS+WJbF9Gsjh7drLsTu9ooA5I0aGaB19du667Kr8rQf/RnxYT6SyitgkyHyEqDI3X24x8Zv+WQ
qyyesPE4RQsmOdhoB2/ECHcz4XJ6CYW6Mt93HWUp5Kl3nvcSFu10v6YAJsUEFuBHypUkDsQRNeaI
EHZT7/iCNR7EkeoNNe9Ce4EgIz05RZHzxefpRzPrvLuyRdcgsyIEFfx53qq1E7+0g1tsnDnzv1du
dTcMJOQ34/yt5IGPV7VoQZD01W+JmX2xhiT/1in8a8EvT595Hsh2YZ42j11fkBAwLe3shuN8NQVO
d6pUb0CVV//LzsVovt/ZWnZWwvKunAryLEX6jaL9+537LvkSl5m6jXOzv5+j/ACJGWzcs6kczWJS
vhsD73OvS3TIsGt3D8W/dwvmvz9RR9eOxhCrDwmEZlunqcqvVtO9LE3bzP8daiMqnXPyXdEU9SXo
nWSn86F/CFJfOYLfjk9REjfnsY3nveXNxbMT+hBGh6b2K0Iar5ehcRmKHwS/dgZJwA+XMc3eXy4j
Mt3iT5dRc2NzNrhP3nYjn+dqQL6CIkT2DBVs8Wi0fK0sI9NTOdDLlztTficm7raandcY3VGGMj2c
6VWSYWuMl+ngup1mu0wFGADGHFJkZzajXW+E1ie/0LJHHrVoTGitT+gJWJ/6YEnCIIJ0I7Y6CJau
34XrCpLjT3QYZY/2/2Htypbk1JXtFxEBEuNrzXPPg/uFsL1txDwIEPD1dylpd7W9fe6JG3FfCJSZ
UvVQVUiZK9cK36dDEgz1xNhBNsHuzFPX2u8Xqe9SwN9dowe6VI/cuJ+QW8k4EqfaA3IeqPZY5t4E
S+WKdB1sC9kFlECmE9hgoalnficz1EUhFaOjSKeGooppHE9Vbd5h3xIu46oCH+ao7ObUawYVurC2
77E/Bhk0WEbS/dUBaQREmx/R49CsyzbcQa6zW3Lkz/ZUvMtScF+BYcIHGSpw1uQF53Wwp8JfzibI
8fqgl3XDcD0DByYlxCIMlb8tY6vhK9J7t7QRmgr+loTdSSye7sjLwOK2aLW3boGd6VQL1XWQhN1M
gj8yYqnVo9E1H4nClnx6dPXpSPMj8vd5EBieIyvecDSSARYWKmdcpy04lGgLOO8GyTjEFXRC9GaR
SuV0maPtlqPLF6X56yUYjXE9Vtj9KuHuEtvgACnE4xuAXasqC9KXMW4qtPrBTty0aRyAyaLOZrs/
aoYxPxzftP0abzH7B7ZvCt9hyL0MmrGdLm3K0C2iuhjpNtiu3kjH5V47AexAp8Uiy8UlsvDgaluF
TovRG16DIIxWA8/Zgao7Xnk7TaN8+SNKeYmuLR4ynODvDPzTOu6icOHHnr3yC4ECpxZmVVwOd/WI
fymVNXqGMxuV1wZueHeZbfIHsOysDTxvoJnidCcjw3mNlGpYZmE7xwSaiLSODWRfCkDThTySt82c
wwjaivsoEjatQeYe0qInkWMNWpIjDwY8UpovclGmULDqxEM11jXodwBUqnksHkoQ94OsxV9OA9hn
lzXvoWkYht6mtt13b4pjNU0l09/m6whyemiwWzvQpAmaZeO1lf5V5Exg7pV2fcKvImfOctMRzYm8
k66MkxfVcQQL8JtfvfRpoqHw2Oe5fwumzxq+1dKTOhaxNywLNzAejWj81904sHeb+rj7I85IoOU+
yGbYyiLlRzH4IN3Rb1rgIO7HahgfnL7lx6obM6ga4s3ZgO6b4/TyyU5v5vBXvErABTr1pXLNdeV6
SBCBxOQ4ScGOI2vdFSTh+YJsV8ffhsglsHpB865uXkzuqhVQyP7DYen1MzxxV63PIfFlWOKGLnmZ
PaJ/1QPi8ZeJ7sDrFizBKZ+tS9LLJGOVSNCmuD4o0H6PjgXA7pn77WrmYxRfXyH3yvdX8BxgtzRr
XLBkkcjWNOMa7Br5Q6TyvWGAZRPdS8mizodk00LlE1pyPtu3k1lfTF3pNUQeHM0OEANd6cWTVt5L
5Jwgs1BDt1VHkCOX9t5CD9k8Ce3F3UpC3Gy0pvACOdJ2YWRB9aWtUI50WC6OedhXL9Ajm+3NCJUi
CBLZ6zpt6i8V9qqWVZb3vAjBVpSPQBpre6+nowMquk6vIbn6ELndM0QuyhW099IHZSLdQndkU9o2
ahvd/f/EGSXSC4UJrulhENYy4BPo9vU3mrOd+rF9tZkYj6MJzDJZ0yy3loPCN0olOPQr1t0EEuwA
IjwGCPI2jUysLQldTB6/OFZp3qf5kN7Gkv1DZoryY9/cFrY9vuooM/C2PAcepjTsB+w1i6Pl4EsA
9XjngWylEKsBTY533OHOQwKh5pUH1PWWImiCPSLdqQVgH8imJ/Qu2FvnPIDPohggvnQN1m7xArh0
sw/7hq2FTn15sDut89le4lj0puP/ZldTBvXZOlyIQXSXtFD+JmV9uS4LkT+BxpDvoEsZLEXY5k9K
NGha9iJvYQQYJlOIpEQFekwKtjj4fPpcXciZVsl0n4KELMLWSUFna5VHJXtknYrvlNeqXZ+6vok0
nNseKjwss4WyonBv863lSNn/Qw6jBN3VMWdDe5jDIdsHvRmIUAE9VYOFZaqGix2X3Uu7cgdbvZiG
bCE4NWQLGkZVpxkmDcjAai9USSuIK6CVhYb5AAWzyFEPqEwHd37nnsmMvy4YiiKA3Ku0wZI+VNBy
CMHsyOtZ41toj+0mzXC+uz5ukR3JxkWMDAm0AD49hulpe334hsNaN/V+CiCfIAUWOCfIvMzPaprI
kIOOQYZ0ssHujjOkpTa9rrLl3dDex1O4aTsR3ZCpM33oHYvmH/KR6Trpavt9UjtM9dHq1D8U/3+d
FHdAi4HtAT9aJ33kSb3hJkgiQD0qqXj9bWyio5Fgt/lQhG35WKThT0vvumqviRc+NpNn0Anyeej+
PiTvNRgZK3m+DlWKjjMri+pVYOxDW3cWD9yfbjGKqM+4/+uIe0WxUJlb3wMSwpZOLtidz6xxA1np
5gQiuP6gJMRyAs+XN8gv85UBwMTTVENIYyzr5ptfi720gLddlIBzg58AQqE5/wblHfHqMo8tU5Tb
5iV7Q9M+esX7kmoCYKlTzvuSaCk/RXjvxq1Ur0bJelAz4m5ED94COgfqtZB4TbpT2vbXuJJPoIkN
QFi6HNpcbEgbLERa5ex6oLioQZy8pmHTNRAKhyInKYWRZliVM+/8YSdpMRcJDDyM0wR7wbNfQDZ4
gRs7xPNnAamO+eaz63+JMQH4OfRTzDdRx7uVmLxwHwfB+OpBzrpTZfUsrTI5Z2CIXgzQ9XilsDhO
jT04gqGzaXuLivXBLklZuBVoVlyhMdlex6rC/7rKpm7Fywy6HzQeW7sDrYhtrweICkEX1J3W3PS2
wDL9EzpjtCfeeoCu2hu6+7BfTWSfHGuOJ4p7MjkaMDLAjqdqtCc7mcj5X+1/rI/3+Kef5/f16ecM
CNHxsbZiziZAV9vGMlwbb8hflx5EtiPrbroiBe97rXyULorkW8O9MF0D2478T9OBZERPmGP4lEDo
JfGgCpPgW/rfS10tH8vN0xNQ+rpDDoVwrYZgl45+F8lqGVh+tiEbaSd0YD69qMxc8J6BFxuPUm5H
1h6lUXPGjSk/sxeO9LuzB5b5p7jm7w/gpHoPm2FkOixoy+4M1hD3Kf0VNrXDv1b7PYyml2GEf7GL
dz+fcDCGAtNNWznQpOe1dxfL2L4D2lOhfxhv9NI8ZS2YLShS2rzduS73wZXIcCjR8c0Ug+pQNOC6
pZjRcNxFI4GmY6ixzDH6FcC+7Hx6BXM1h2cqnE6gjbilaFp2CPC9xefikCmHw+ABtWKHRr7LoIP5
bFYoSYReGJ1pCKq/bZO38YMBRbqHfOSrUfe4phln6HqS5YKG02TxHciYzdmbDQJAmKEoduSlJQUE
N8401EuOGTj5aMkC9DpZF7VnJwpBi2IESFaIJaO8ib7IJgdMHHJwJ8qldFE1QRMvjjY0tFKhjsyE
ZlFfi+IxQt3owc7mVAoFNDUon6/TpazNZeB1a6vlUCmMkuBuqNGqxrRaaKV60E54LYDGXQ/2h39H
KL89NgMe9X9EADmFtLguefxlDQ/n99UQc+jDY8+SszWQOEipuNzGddK0+31ibIhIf7bNfpDqg2S/
bsAC6xSGtXVqG1UJBlZT1MHqk0dDlEzmISFsCFMjlDObrpiaj0mE1qGoDxONKPRjIkM7wklEaKVO
WHnTZekR8oPeA6DB3oPH2DPauJozSGI9SJbX/hr57WFNztYzgvOIlFWrnWQqiuxSehkDKy1mp7GT
rNFS32xoum9KCyfR5ts8W0+ClMYW8P74lkym32NTBeLnLf0EQ+93RwE94AV5aQ2GGlxhsv6OTKoy
0EGkvHRHPwLUteuDw1wTAJBfPxFIf6D6ZdyTpTVzqD5N38Ik7veUgJMgyN1OdVfNCTwV8/aCB+0d
OelNhmosRN8TcUdvMJG2aPv4fbrMq2olXAb65iL19zGeA8Du+vs2qPNHhyXFY459Eh/S4SaqOd7j
DrOXDhNyR04gpKcdB1HCkiZ8TMf3VQ4S19Fb+26ZXDh/INAEw0NoBUjvBPYd8N2nNYrKjRrib6DB
/ep20PcB0UiwzwXUGL0ss94wkfw0cawMf+UkAM0UK8NM2N7REHzLqMcdyuKWhl7IO9SFnUVYNdnG
B2uBggzSa5fGHGynGSoYmVaS0lIu2g5kLftk/z0eNcMzCxrR7dG6PADCmgKpoDN/f+QAKy+uljxG
QePq+JQsbCgT6CmwahYxvsP7vgSXhgrvoOIV3rkWqizYHgfbHjK2d+AIQM7fReuX8oMTRbAwsW6H
7us0Ok6yzALhavrwH6Gn3GTpaHbgRi9JsbQGLenUDTT79CvUPUPytoN6d9ij6U2f7PC95ELGL2r3
NGyYuRJghX2KcfLAtuXfYfSo6B0oaAd5+9ewWq9GQOaPMH2OmVcjO72o0dny+qK0WteDUblPFYAT
ECbbtlOaHqELlh1zy7C3I1AIN0KVgLGXlv/QhUhd18wpv7BYfImFqn7UCfTuUm8QCz4AAt2I8kcX
1F9GQxRf8rpIII2Teg8jw4e5MkR2A4GK91epreHzq7h2nKxRB2tAf/xWc/OdNQZK0+oIzBZxxHwy
QxtyppX5m40maQoOP7IgsRH46wy5tweIxJQHByUbCPM49gPZIvnaKru/VxYeB4ED2eFmAhfWNR7S
V4A0ShO71MZq7ubLS99OEC0t7VtnHNwD15tVF9iNjZWOCcrYk7xBsX0A2vV34yweT0auI5O1fRik
7/9TpubJBMvJ9cZzrdkS/Lr5LaZMgvE5bus32iPTbpk2ymMPsXkZmnuyq8C/EdwH9iGbvnQRZAeu
6V1KA2u7zSB2brvRhjoPRvVcRVCqgFSEtYpRZ4TkXDJdeCjNJQU4wXPa1vZSFGhWb2SULeVkRpsp
duyLAcTtfLECJk6BtNd9HiK9RQ4KUZBbWhb4kG3I1qP/b2U6cQRhuk7e9Ap0Ia2TDpuykPj71aWB
BKQcD9g0jq9gz/UgUekYh04PGdvUweC9VCCvOTo+1PuE1o628slbdhIU/pNnFGDCqn5UIzfe9I2f
Vu83FvhxUwlBEMdCdbGwMuu59tt2JTpp3ygL2gJpE+cHFAzA6BBOwbpiUEVIrLBYZhXIdyItT1fo
u84H2htAHoxNC0W/ZDCt9X+OoUC6JAnYToSOvi5GdyL/WhRtgOMWP9GRsy/FdMuM6UQyZGnCxlvt
oxMm+RqGd4s+nH74/rd54EMBy/1gvzWQZViA+Eg8CB76m9EHxkaBxvDMkiBed7W0nkuj+5qXA9TM
Y/DgYVf3HXTPfDHoSQb7NQng2+GMhp4EzJqG+TwNwzwJsqrzpKZEQgtwEyPs02NcO8Yym1SyRM4p
PUbhAJJ28rRhMr7fkmtKTSRQnHw68AEFtEK3VZYGGsFjC8Lr0AKLT0EIBg0jl829YSfVsqykeBtz
deM56PVa9OprL/32B1qmfgrf8Z+9jIOH2R/sm9QzU+g+SXHAX7Y6pyNna2n73gNL5EscRttJ14/o
osoxALZGoG+cxhlHuTh1hoNFFahPMR9u4YvxQKPWhOJ8OwbTliBB5QCd8r5BRm9GCGn4EChZ/m6T
LhgoSJSagilu+JhLqCNaj+L+43pOgz26n7Yn8G+gPcX0jNU1w9Lb5iNY0oG50UmawgYosHRcUJVp
dLS+0KQQ2k7rq21KgotlvNU4dh9iP6hwSjaNAX/DaDUPB5W7N6PKE3TuxgHSBSBOivWFHGCyCxfc
KcT2UzR2y6tmzPrzNdjxNLF3Wj18CoOQe7wenLwBF/gLCGKCsywrhy9a5AP2AQ9fKsbCyyhxblkB
fr9xORjI5hD0XE2LJA4NfLuM+Qp4IogaXL+fBpZVILNe0xdTS3Z77OxLkbX5Sulg8oQZKnALUwIg
mMg5+I8vP1o9Z9wC2SLa0jXboavpESNWoC+Tbk0iPry6yKisxAaqD9gMPYU08D7Fid4qxYoCndhC
exCvPL5ntppt8wp8rHYNZNpsscirHHITlmXfxulU75y4zfYFd8abCUKQ0IhL6i8D5B49IzJ++Kre
uSXz3lovH5Y0KXeTeqcyC8wjQTfecCw5T8pN90zfCHbR7pAjcudJIXBtt0EyrhkU+ha57lRwdacC
XaqhXiJpFZy5rSzgavTRHlwbAvRXaD0AIeN7HE5NYC6RVQ28OVI+i4/JZhmrLfTRIG+Mcs4NMMPD
TZ6q+sxcKNRLlrsQ3wEFihk346EMzDsaudpEd+AtyXadq9sT9FRahByFEaUbswL8zgub4n2VIMva
FeuQSY0tP4zXhY2D5pAyEBJeXwq1Jfw0QNDsaLVhTHZhksiLBKnC2vdVvKZPVKk/VmZcPEDJjZ1o
1IRBey7qDrx/8NElqE21doG4WCdl8G5D5+pdWBr+/FlEV21xriZ+Q/H0UQR5vFxHQtXr60IqlLcc
ssVnWgfJYdBvjF6CJBMoVSrNf2Wl8U+pEu/W6SHeLUOw1pNduo63tBqLHZuoGJ5YIrbt6FtfMmVB
ybpoxi2FpSihZxYO9s3Us8N/WnZiRrVwFWi4aNk8VMWBEyywMTq+Q9dguM6dqd0QCxkNE+TWPw2F
HhJlmdnU4frqDRWSEmbxM8Jj4amHptBBpvgtaWgLZMtL10cjgvYmjuaIFBVwiXpoJsAeSk3TT0OU
DOJzWrXpPIxGZZ6jyvgxr4SKxyWJiq80iqTjXPrWfPamaXpqC9neGNARI5+wuLhtsuBCvgHIxdtm
5OAMwCuCUaO+wwZrF4Jg5Sk2JgOYonFDvrxn1r0LwkCa1zld8zC28ZJ81RTFj27+s8I7b6sSYN27
sOgfVF6koOXK+qOryZ0AG+a7hNkVtHTAFzWHoJum5o5zR6OkyBgwgLG1oWFvAcNdpMGFRjSpwAZ9
gQRBf6QhLen53Z2XJo+jpj3J+ia9N3TWtqiEvcUGo4fcjaj2A3r3LxSCooy4QINif53Q5tLcohEA
CAq9CF26PJbzIlFe93sO6PICDBMBStmVu0jqAGjmyraNBTMcAZEtGazsbgpvq6wMb9Etme1iyBst
TIqpGdrsiqq7kJcuFDweiiByb+egtMGXS4P3wLxuGoApyXTSaHeddH2tQr+MlYDCNkgLZ4WGK2BI
gshkRwd/nI+9QK5ioLVp/OnpP8Rjtu48JMGr1twmXdbvXHQLPUTC+UckU/69MANUDrzyKQdd2t8C
0sZ7CsaymgPw4O131YhDl14hw2Hp3gOPzCJ2oWlfWFF19jKDvzC5mcI8fqnqob4McQSctjZ3hRLb
FMDxDYpR/OU66X2I3XqCTNY0lcf5yTiwAJ+RWJRo74M80qdLFwLwJvoRKr9wNPrZSneQefcuOPDE
fAhWZAkYwz4nLcttmBVQw3PsALKumVw7kiVPMsdWMG6j9p8SuSqD2fZPiTJW5Y3JF6dFUiMDPhsn
7Q7HQ2y/D1bVoNlOTw8hdjNPn3yzeULJo18nGXb7jcZCuBofIRsbj0uvu9DIM8GmMLWpXFqjBXyH
9na+evdGEdrla6cEYkpP/Zgf+EOxMQMwmMagsEYuAI3wve5RyThoVfABeUDd3gdXFM4CvcfMt049
kj8Et9uK8WA60sRMT2ypuWUaHussHg+ebquoW7+4OPqOhpEb4nMa9idrgtY2WDjAz1iX6kRhFDEZ
UbltO5DF7gE+6pa+k9eoeI7G3BsQZkm5iC1T3Vq9X12AfTGAZkXp1FVVifdnpcVJf83gURrcgRAQ
HOaZ/d2TvjzSw6lr4uACGbRtK/CkXzYs6jdg0mtW162enuCqrD2SSYGmb2P6HCBppEdl4g5vYVbt
Qbxj/LAc6wTh0umLBLPA0kO//w14s4yd05n9Du2lQG3qSZ6DvsXErPfTIMqbKbSLRToW4pzprtQ0
BjxaQRJoHn3YHekUcpWr/FBwcCleSWYAC4Wuj9F5YFc1iwM5Mry91mVmo8bPQii5duZ4rsGQ9tL9
rJTVvURsiMCRC1a0oA74iwT/1yax1LChILC2vs9hbm2/WN/tKNupuojvupqLB5ZzAOMzE/RVTRI/
ZLJsTvjG+ULOSYjqDIrqczG42YmPabaCMi4EFvUw6PAEXNAtXUIjwVeY9oxDCo8H4U4t1OOuydg7
3wCJy+7s0asvGfCji7YPzFfRDMaqrFmxp2GKigXUMdVTaukjGHC2CwFmmNcwqQdgK0x/7wk/OaLr
1F1iO7ToUimfpzwSZ9MYAxDoAgYAIdl2ZZR+dCj1UIdJHWZGtTgjXwlNtKhBMQworBWobMSBhh9h
ll4NYDFwoxGoYGq+obMDDFtV+TVwkVPXGfPEbBSQVp1/GYKiPKEjzl19RKAkgRaARKmlqyPCFpTy
FAFNovJrVL+vQREGFOfARQSOZHwhmfctimnrqUYPyFDW1j1a6a37TAabBlnKG4rI44QDcRAMC2Sn
wLPrJe60wLfNuKdgm6MxW44NMFeYSjMavSbSkc3aLtWULyvX2Ay984VBU2ufgo5p0WpmGGcKqyMN
IVLDn5xOvg+jYYw3MVqVV0Mt3V1VQDCMzuoufuudLFW8ooM8eWlIp/VrsN2q8IikTrKgqlZrt6AK
Top+Eze+AZBy3h2kzf2jCdTWXB1LQ1ByDaiw0gSyU+msGYd4OwIDNK90nfDnmsgUQZVwlQpse1gG
oJvI+/Q2SPFEGybvrg4LmIAhOA7Mf7ua+sSFJIKdq2XUZl2y9EQuV4nRppt5XEWT5iyP+X4eWyEe
vnVZXGiJMnfT23HocD7Uk4G3m9fP0GILkrrhkMXHPFLpCbud98vkJwD7/DkWZdUf8+ZIdprRhgEH
japJVDP84mmw+dSHEAz20EvJQ4MtyOZoB/795bIAKGp9pQGhO6TRUUYF0k7E+cPkjM7jIAGTGeOb
ThrOI1m4Me1BH9HdSm3quVkvkqrzjhRRoCKxaiSU0BqjcbGjQqukrMEhRVMFpGQPaMYKFjRES6x1
+S+v5PG6u40BcWlQhQ+6zEGn9FTnx1Zf4oFj3I0iB2Zoyo90R+7S7gaQE/MBvI0fcyIKJz9FVlMF
Pp8/b8lvNH29hpRWvLWzKF2Rbvg+191hFd4nK9aY6twBgH92sixdZSbjx8Etf8gw7U6W6t4vUWJ3
J7K5Pvj1HDs7knPSER3YGpBH+wghz4AOOlA6g1ctN+6uZaqp98TRHOsv8qOz3EaZgUxUpqKL0YKi
UkfRiEJp4iTaeeJc0fq11nX539ci+8crXtdiv16RVmZFwY/oxcbXJ76M6hSdt4Tg9T+GOO6wp6TF
18rVi+3E5yF5URAXGWvOtmOo88BkuMej7dCyBIgdss23PgAq+8SyDmSjS+FW6GfWF7QZgKT0RbQ4
QYC3S3rjkwH4vZ8YL1Vbl98K7r/4eCN8AxX0fAM86Xzzm8sMB+8ZUhkH7S70zP+yxP97DCTA0OUF
/u610znOqR5ce0FED7nIxKaBTu3MDsE9KLtUlelcWvzKz8x/jCfGX/42KfRZM7ND/HvSkFT8JeJ2
fFIFmi+73Bhu6dLGXgatzOXVMiERd+vGekOeCi36amo2y6KytlaMM6qrrPHT1KxbGmFdhvOSvQWu
DnPQSQn9Cjqnd1uHwtqmIYhgyWajQrloWq8ANWhRrXv01O9DT2bPozFti5oB1KrtJk+Dq11F5bvd
A2Pbvga+7tkpcYb8sF/jf7eXNfrXqHo1F7509QqUl9BkHudiWQ3a2lMXNI/X+lnWs3rbO/6wvNbP
FEqYyMLG/uZaFOvs6EsW2cORTLNdLMsQHWVUc5uMMD0JXj1eX7rDF862rsW4vC7ThP3npckxWtm8
NC1kgsr5tnPZcrLQISjdCYnBDJCUS1a57tJoZI4+gCG8zB58Q4179LU85dpGcQ0LoaAIBMmWVpjn
0gIfqyiw+6ChSS/6ccH2dF7parquWcfpFs8b70hO4MDuEyfrTj3a+FdD7mHHrTcy884DD75qtFGa
1SYfPNO7MhtB1aWHtF1xigi1NhWmR7K5PggOAAq/Ieccptd1UQrfXG0F+3ld1hj9z8vSpMBAMitR
MsU5CtsgWrYHozU56dJ+LBtKHBXGCruqoTWcfdViZ0f7GT8CDoKGtJ+hoev3Co1IKE1ch+RFLxs+
L+nJj3Dq6dFBvA2H6WvQ4kgUeWZ/AqE49ng09rSR7ugShwUkYtNmS1NDsKzjsaGn0Pi6QliC4J/3
zf0f9nnlTy8yZkG88PxCbZDi6PeDFz0wuzffPAixBqETf8+7pF82Q+JfIPjbnkDjgXbCsQy+WvWZ
AhyoEi9LD5zy9VBV5wI6IityuFsOjalvUHauV26t4nMgovwiJmAPUNqKv7vssa+s6StHU/oKOraF
3jaHW5SIkXuQEO7EM3d8y01bLuKUR7dF4doXcuAIgN4K7TDQYjc7KgP8yyFDH8VQHzxLgFrR0RCo
Qap7sqnWAcpu7Mf7GpnBDY8MdRNmgt1YjXkn9aY2QSmJRqo1xMYAYz4UgSHyGHkeOyCrsqemlmuj
Cw2h7uwcQH4+Oyme7HQZUVo6OLG7+9OulwU7tHEorXb3KV7b6QXSyRBHNOTMzj+mo3sX9WNTzT/e
td+GwgCJLI5TlW2vyzJg6s+Jr5a1IYez66KgMwCTf9OHeFyj0Sy+l2kA2G8JxYahCYqlZVvViycb
tPGpJnvzfaAAlCq+BynIkwq3+9nZxSpNcw/6ofcoBiU4pWRyWQU8/InSGWDcWfptiP9Bj179ZHfd
uBb4ajzVZlEeLVRXN5NvY1MJ8oFFlPvtd86ipTFl+U9wcD93zmi/BMaA5D4y7xfXMM19aaN138OZ
7C4p/H6pWtN6G+1+r1wr+2l606Ebg/oNoE0IdIH90OvkQqh+ejBZkWxDu04PtSfTG9sX0coKevUG
JP12rNLshzmK1y5LxudeDSNOn1ZxCqzOPuGTXa693itfvA7pQB3K22kfe7441k3sLKso6UCB7chj
7FvTQyutB/B0OG/QaIaaU2i3J+iHVfegaftGdvwyyMr0tToXoK27a6QAkDr2V0aA5joQYEYXIy/i
c20JHPY57781ztpN4uI7wDWQydIBTLrjFj2UYp2wtLhF80txW4Zo8ELCoUK+3slvLWiv+Ysqx088
ZTdkQg+Xgcq0CrhYDEa5i4w22SgN+sC/2rhjfhYvkDZWB66fe7MjRLfAFJa3NBJuWJ5zJs7XSVmJ
p/4oYpB4fixUoGC8wocp2RgEEcGG+n1hivGEJRe533wnsrdJ83FWaTce23xROJrybSZ+m68UQ5dP
42qIpqME1rWz/AMkbBaOCxaPMuOXGbMwQRoDyYFkQxiHqGDyjAaNZ3KSyRXWmfH+PV4C4Y4yWeQc
jcZ3lkRHYZfNaxnb1j1D0uz0F3tfF5/tCWtfnUy+x9cAAC2JvQLvm9cgTNj9EKGbas5kFWEv3/ld
UQQ5eS64QQmTQK1qOfgX2qYF90Ro3+IPUz71kGTatWjh3rQjt14nfPFGnSe+4REG+hSZGqexc6Yb
qFT7IMpAQ7KeiZpu+TTombJEYihyq3kmBTghmsBoJgei4qZLIDru/ZpJr2l6gCjSTEf45qsE+IgC
sNND70W0zqPGvgdCPNngnxGcVBqDbxji1TsueYW6gOBQC+9M6FFz0Ktyln6HdNFmrLwpQk+iWIOj
y/qe2OgsBGI2eXYmU60CpthNqSJj2099e3Drdjyhzg7xca+s72t8zaM9ry++YBvxGKYA9y7E/dQ1
YAyrvEqrithfpGEWy7/9bFPH//WzRZX56WeLDQMiu7r3i1q3xCDzpeSiPczNWXoI1Hx7oLYvyYx7
9JHIfaXSVC2QWQWFHKXr/Mar1zwGY8BsdFG2XfuDMBYoYxc4tbbeZoCY2VIMIf7qZJRljGd05Jwm
reI16EvRmd5GRhA796phywevOBiAhJyV2w1nuqNLl5RgKAtdd3V11HX4LZZmuMgbb9jwJOJ736vE
vT/qlrYRVL9AnpzQ4lm9UMRoc4b6Jn9C949aQo89Ogz4KuHXsv6nHP98S0ETgqgE4CWxs1GDwLEf
bHQjkruO56MHJczWtYYVSy7bhdUCGdgDFvToOoBI2+n0SmGhCZpTp6qQgetx1ojjtr20OqyP0Mun
p/8tbMAnf1sAiggZK697avJ8i1Zu1PXwydswR0zbXA9VVi0T6Ia8pEVtHlLmQnbcmMwvpjP8GJPA
v0WhebgBmzY61nU8twJ3KTsPlSu9bN4VW4ofE+992RJ5492Uo7Md1Npg2N34wIwtUV2M93S0pWFl
Jsl+PvhqLzo24k9D5DLjfVKbqETX6C71CbgaxU6/sKzeWQdFYJ4cQrviIdG7G7Rn3L6/ItRpjlGL
PE02sfaEJhPQS+Qgqj5BoDNkm6hCU3npDWpDfroYXvw1cSu2HQrWoYcFl7iI+nMp6xKt/JkDBhnf
HRZkjEv5HsPdrltWUqL6q6PJ0XnRAP5LKC2kFYq30Frvzp0KASaEvtSyLSHRqFKg+VG6xy12Xu0G
jG/twkdqcliQsdEeuvOBlNmXtXdztVcWA/XH7O34yqoANBywM3DwGD9K+qDhIyTObWrjM0e3wn+o
eJZA4Qx5c7qgRpUppHR/jVvwCxXg9SfLp5k0ntLYgmb5kta6zoGQEFLx+sJyj6/tIXOzC+jB2o0J
LvBLZYX8bHZPloZ70YXMdDcJxZduMhbrGDsVD2eQ0D9NUb6kkJRsY1A00O8R9vq6QhObTzidCND0
+V2xMKBKdgj0he6i1GkLMCm4MOI8F6zJ2k6NDfiujnI8G0rnctxRDJlsp/w1m5a8jimGhmWZO/by
6nH/h7IrW44bV7K/cuM+D2PAHZyYmYfa91KptFh+YUiWzQ0EuG9fP4dJdZfs9u0bE+FgEEACpKki
CGTmOUd31UJ3IChZtAgYtTL6OMTwRhbAy6MsOp6DcCj4PtUJaiFzu3DVqkm1H+SB/OSkTKIIKj8h
yNMrZLMfsHf87M38xblJnbkdPGqR9oQsaPNoaOAHbM2wh1J8Hx/zXkhwL9XaBSA0Y55XoQEfjwhm
YIyU712QLJGkKJH7EUG4xvbD73Wcv6nAqb4UPeL2mhOyeyx4OLgnS4a/o0q2+Gg1YMEpgOZ3k6WD
jyveB1viWcRtf5hONbPWdnqBNZVMciCJxhY6OC0ys3rQ4nXYDVaRAdAe6DBekHh5gVhnceVD5h0A
FizmVK/VIF9URZifE98c7jy7w/pl7BCCKwARI2XvLeCLH7iCnG7L5GOghmLWgZHvQIe+1dIDGw+3
OirWbV3ObWGs1ICE8FaWx9IJ1KOHLNj7kvtzZhQh8loWhSPFo91V6hGeV6Q3ZvU9GQZKnJAlxc9U
KuLivZN5Pw0CvTrQqooQ7+E4pho3tJiI2i0VxWAPC+QCWWsqVjxDeBAO7hUV+8gvsRsr+MIcLwqu
0GiL6IY5p1ZE4rVdrkBvQa3caaJjVWGFSq2sM4ozXAYXasTSNZplds82qaaZA9iWkwKAjGJXYXEA
V1Ka+Ef8tvwjnWlt9gV82e3G0JU9zIzcb+CA78EEr6fYGKZQZh7P6BBAFWDnRzjcir+zu3WjHmRC
3W7F//9Qt0v+MtQvd3C7xi921OCWbb1t9KsfQmRZg0qImtHp7QDiD3uhzKybQShB7G8NbgRK+lyl
f3Sh8q2ZjyPeinT26wVEhYik7oLl8O+HCfM/b4yuQncyVd6uSpVOkVtq5lj6Zagj7N3Gm7h1oeJk
QqfUJcviZyhv5lvNjNRdBWlIG6GggxwZO+mQ9TayQDQ/m/eG+VHX0lmcrDSIGh378Q1AbnRdroo6
AVbiz77UQ8XIlutc43irHxiw24PATERXvTX0oNdpnTY5SR5iZV6HjbNMssibT1f8c2B4qQDcBod3
S9cWtcQuOdfjxTQUdQ7rF+G24XkaStR6tgwjLZ9MPM07mSAhWoNhot45Nat305krmo+z39SRScct
V+DFRj86yD/PbnXOOMxtVGq41eVgCZ3HFt540Lt591njgpsqBJM6FX078e5rAxLabWKcw9Eih7za
JqzsZk6NucW9ewV/S5q37Dh1amsoBQLEA88XUkRlXcozN80TaFLy92ywT5rDsnerdk+hixOJGu7H
5cGNBLiZPOZv3aJ7pIR0SkMPxlx0eAKm+lsVWVB9mg9noMxnrMeGQNjxHQj0rEscxe4JE9KSSnTQ
BrA5C7N6b/ogQaSvQkZe5uXlnDs+WAzcNNgXwhr387nzUv15lsT6Rx2dNcJyXsKwFzOmUvdlag3W
TPeuSV0nF9u2kwt4r51DWQ17qoI4RHKpkIh/9jGXQTWvC+Zk1jSXEGRMd2RFh6ooN4mp2iOVuihO
LoVUz8qVYNIYR6aqrgRnhaMZwfZW1yizmPOYJWsyoQZRpwBdKIB4qI7GDHPIiQaVlSxuVw3c2lwn
HRiob+MFpjC2rt4hX0vnuOFYDXxvOdWFutF/CXkROZRKs0+j6zloeOPpFm7/hQQ7yhbsX6dblfSL
u85zw8PtzmrXj2Y6aBKBScUDI9vSKfyZpjnup/9VbvhIIzVAV0UmdPAGcICUeqlP/ysa1G08iO6l
aT2/XZZVkm+0HHnrt/9pUzTajvH2y+3BwUEK3v9abG9310nbO6vghcaa/oZel41e1/48FYfM2oFh
ox3BNO3WNSCSoKm0e43L6sEQafIQQ7Jx5zKGDN2xHnp2pqaq04B1OJI/ebmqQGW05WlmPdYguiMj
5hj6vHJYcYxMW1totkpnNQT4rk2nP7VVL4/tWHIyb1ghVwTMybmnXwunK+44SK8qnuhXqmp0UHsF
aRDtqa5rgmyTRorNpw62EVw7feXXtQ4mTqToYV3dxFsaHJy4yQ5eEX1GRerg4ceiOXp3oapmgCtR
dE2xpsGBNkkPsSm/UyPdrhbpe4Rwg/N09cpskW0WOUsajLtJe2JWdiJ7Onhx/KoSVz9QqcPycO27
RgM6EfyHBq0LLshUWVAjVSlIZM6swu92VEyGzNy4EZx1ZEK30AIZx4YrVWguNF68fGAbugHQerBd
UHfYSmJP1UbPLDKby2C59V02tO9+63lfIO3eL6EI2G+CDsWw1hYg3UKOZux5h6xIocAHBPUX8BRa
oMRNq33WREhdMy5TdQMFvjrPwRcCH838Y8cNCrXNlKd3y81PEPrYNzKbfUrUM+MSYuK6ea/htrPA
f6b4dcDkW13W6iFDkG1Tl5D4gZfWexgNKLSNNeCbVX7V4OR8i20kQCat9SMxxbkSvfFSx1UPPVBD
XhwzatY8N7qdnzsJ/BQJA2ug1T0kPZRxJQQ6v43doVFq/YjQ3U3hDMZP1F/5psBPQzBAEkYcecQ1
MFvoCcBnIuyeoFEBLmfU38zaEX0uPBdhRDjUJjMH2HsyAzriY7R+NLuNFsXffCI6gORxD5pvwDu0
Wdq/p26I7FLPeIbscI6kRD3dlF2VPOWNdXAzPXwDnkfMM6RHn2rXYEel9witmX309mfPVkCMgnoq
J0DatmmyhRbHCBAFUjzRmQycZDprf1P3O7uA6QzzZiY+xdk0x+z3YAbbfIrqTTE2u79q9uBsKbw2
tbqIki1tLQfM5M8YHRnTKCIvN1TfxWImBwR2T1mTZWsH9APPRppNfFaO4PoyMXmxRRYSxHmFmvis
sJZGfVyBQNvwtKfRnsNPBpQa0hTsXoFH2chaYznmzs9DxwMPdh4m/6LczuN65ke1v/cSyI4gVSZR
p3SwEXDR2wU1IE6oThE0BM1FPHQL5FD5+5uZ39vhqg+EO+8soDlbJGrs67RpHsLWkEuwlHWrqTiA
iM1yCtyS4TYPdasPZ8CoD9RIh9YFYRhAXRcq0Whdon+MZuntx2iBqQWrppYVPF7cSGbEmQX5oUPL
9eJEpZKJchN7aTGnIh3g5AUxZ1CerNxDwuZoUYJAbG6NUiJU95sxJouxw89j/O4qZg7t16wB92TY
W9lVS/Q9cTP4UCfdJMBaLbvxpYBGXzT6ottzDtHuq9UOewbx1yUmR3cflkE4r/hgHcpEmU8MdOkT
bV0t1Q4slNkiQNbcFzLzRW4ddBasuaEagOqdN3pjyhLCFTl8FpeKsWpfBQ1fsCCJ3ur0qHLT+9ok
oF0dqiHasVTI69iR2otEQUPHQLqQGSXONhEYxykN5z2AwycMq/YN0dJ23lheeJdwXYeY6wCWUVMN
EFFOPmxtKLLUkGOUCx3B0wYMveD+sNiiozMTW9VW1hzuApxNreOZGb7aVQcVdw6Y0HgAKWYdrEsk
9K7tykJQtsZMVGEZAX5/d1h7mGcuuYvQ+siXNv0xwqpflA6crvS3FGETX6AsN2pw3dkes78KcO1C
TLH9agwdm9dJ3EJLL2g3ldNoG4ZI57kFJHyOuNzwknfdgTi0PQn2zki1X1kuIAcJ/IXWxumDBPQe
0G2cBUUG2VBMyQ9aXH/U3VrpTDJWLltZgBnIwkQJiEa6o1v2HSEOTl68Tnc8/lecDGRfZJGG9QaK
BfGjl2YHpTTvIQbh0w4zyvgWtv3XsV4wfC2MMLR2jguqlJ/rBwQyZkov8w2mv+6IBX93HGynhT60
pdaJkUWznHVxP6MWN4yGWZXb4Vq1PXTNNOggcG90ao3FW52biH6D3Lbi0oyHEsT6iF6gjorUcKtT
pVuuct9o5pTlRvlu2ANfXMvxt5TfdqvX3HhYM+QOzwTRtN6UrTyzuCC2Vi5ljdkj0HTjLBNbW0bj
WeD0H2dU97tWJJaCPge5kusYv54dR+hgVQ5u9lgU8t2El/E9yssVHHHtVz31kwXyp/pTzTk8e7oq
V1K4ztyQgzbzeaofODEikKOYyjY8cljnBDuqooM7epHpDGEKaLlmA4Rokby6it0aaOURcEdJXFQH
AgDo35jOEY4cdfLG6VfWxosxVGwTWzam5Ezrkq3FNHwl8gQa6E0ZWBAs1uN3H28FNxz7NfPCeKHb
dnryEsb34aDKZVfLGlhv4MWh5vlulemPXjXVAw+jau37Kt0GqQ2ltHEwshhMKK5Hpf0K13688N1B
LlzG+w0oBClHnQ6elPnSd21jScUW4L1758PAMu21k6ZIF++r6yB9QPuTKN0ipgGAIRQeLlAG+ajL
3aPmx1sZOsvfaVb4Jj61Y+MwhuJdGbIFUhZb7QrvGp5CGwXZgrD/CUJXG8R6DXzCoPIEIsXiEsIZ
M9VRkRqQ3V5tzLnmggChsRrjETDwZmcZ2chNzeE+LCANcSs6IFDEczWPsRkgQ5o73jwZGcYh1frk
lEVwde1KHJo+8efE6O38UV8rUxyUOcozwQO/BJevgChhNsNrq7+Bb6NGzr8h7tza6cH1gj+EsKPm
yngBwqFxqu3DD9smBKOxadThfaiDvLr2EcjC3nD4ajEo83R1/wy5mI96SsQAR+ZUT/aDjP1loA3A
GFRVsrHaKFwhyIG4Hh8wLyJWDnYbgEISITZ6klZfyCKsImsdQ5xvhsVWOp+o5yuNdevflol4HvEy
oGRs7m0MB9RwoVNC/YweaV18LlIrPP7tlp5/HrV/af2l7824GYfKuVavh2DYtT2CrpBCz/cdPAAr
WejmVSIlDDLHcnhX/jnrWv+7OeQ/TJvzx1ro2FkGnX9AFngx9anTTFvKHkglet9YbxXrWAsVfE/j
GqgeFzzteBDeYM4Ze71hpm+46gxkEts0h7iPBeR166QlBIr7+gOJfbODJgPW5k36aLGS4XfaFuCm
Sc2VsJFcHCV5dgQIXi6R9pQ/Fa7+jaCNmvMN01byfuvDoiFcaL79Ujv4YxJqDRnG+epW9MouX0Ee
OVwJNwgOdg/old09U/a7Ug2k6UK/P3GLtwejxkYmyn39tUwmA7O7sk6fIVqQI0MEr4TCChNuYSs7
kAxNOhbtsUitZgNsJ7Vir2g8Uuvv+iZOiMhFKkGgqskTlglYV0KA1sg7vs9rhqXmWN8WDggD+uol
r7kyf9SJy++hR7sAw22QXsJgBDDU0QFM3bb1TQJDvACthnXWMqj+9ZqbPAZCFUsoSQ1HQL7EzskS
Zz1kyrwz48yeN7YTvjSGvE+Fsn4A2I/8Rq9+D/M/urthjfSNJjFA5I9vBfgRPLhivPRgV42P7IHu
iV5/qjcs6azdrJjUh7zeSO+A7d5LCWGkmyBRmoXV2q5DkOEOECS6NeiZBcEP7Q4MNmCiypC1D+fK
LLejdk/FqlcfRYIe4uvwubX/uUitMQM87F/2VQNydHKZLkBte7BLV269cYGFbMQI3448DY9UpsNo
4qtBbuPEjQ46Fp/EZxDX7XffVuGd03bWPRuSE5EhmLI110gbjVdk1afDd6D0gjusbScrqjZ6E1ad
gNW4cv1zLPBXTFayzJxVzUtzCQ8lEoS7gj1HJrjh8F77FxmW4OPG5H8ERgYxKL8J4XRpzeOAVHGI
I5bmfaXKaq502X2JPfO18dzku5FX6D7GoWyRY6vEknfHg9BqF9gMgmwB3umgBDdK2yNM0ujR0de1
V6H51rSgbBI9Pag4fKVlGm0QOFCuM242yY4Wa56F3yDA8NmS2LyI16vufHHUCnwqRuYvqq+6GtCO
sd5q+fxmSvWQ6RT4MHj5DIS9wxqgmfTZhby41Hn4lvqAQbvgYjvFImxPHABqpBpU4VsMaQCbgXvD
cCN//XPPRI+GO5mazxIrmyMomOQRq155xA4k3tid9sTNKNqbcbQKjDS/ChE3d07iIqGlhTJoB5/L
vPAZ21Cr1tjVIQj416mV9c57CfDHHosj7FocS4PkJTxkZEsHENet7FZqZypFuecs/vmP//zf//7W
/VfwXd0hjTRQ8h+yTu9UJKvyf/7psH/+I5uqt+//80/L4ya3bQscFrYH9hHH4Wj/9nqPIDis9f8I
K/CNQY3IuFqlKq+VsYAAQfoeSz8ANi3I4br1rI3pjawKQNLfV0kPGG5du+8InSN8Lr812mLaxwZt
mOyBWFkntMJqbbvZINXMFidnCNM1J145yKVas7DPo/WkMphE1U9l4IhPIRJhbsuMOLHjBaIxKQRC
wExEhyDxP9eRcZ6KBcNvfAd5YmTPjgdbpt3RHA9dXBUrhUkPjEx/tIqi/gIy/XRjNwwrdjt1CuQj
8WYyob5kTANATYHN/v7RW8ZfH73jWA5+WbaNGLRj/fzoQY+ntLZ0nWvVRv0GQeAAWVP6sEwtLX8p
EgRNxuVEOwAHnXOruCMLB5gnQLUZ0sR+b1VIX9ulIf80TstGmg2zqyFWrO1suwxfRFQYi9hM2qML
Scx9noEno0ds6mkA6TMer/M+moJ/GjneoynzoTQSiP5Ar5le9Oc6jM2dZRmYcwFpcP/N79Izf304
FoPXF0/HQmqIYzv2zw+n5UnOkTovr9Mi3cls4PKV9YQIhbpAUba5AKr/SNNhVEptRVMeFUcrpGvJ
S59Bq9gIvVf4gOulY6cSrGmYmEJZQqzBtqsvRl0c3XGNiI/ivYyZera1DJJBWQvTXln70r0LNVXc
IdF+hYC9fVUjm34OblvQHST+nupAGZasqwz8j9RKHYqoW9kjLz+8ZlCtLSILuD0zncM5FW8HV4K1
35eAPHY+ODPMNinmpQ8UYVhdoV1vX3+xtfS70jG2HModvyztSWHOqG1vNzaS/NzQBEAntXB6YPnL
DroVfS9aL32oxgM8hVlhxyAAQyGNnGbWAHq4S71MPhi1Xqw0fVBLaqXebSum3grkvefJ32hlBlsa
VpV8IpdvKneclfVqRQ25wcJ/84uwvJ9+ETZjXMc/G4rZLmDIrjm+Tp9mKswsRg8qmeBq4xMF+TjW
nVod9MqEM4zyJ90rjVdahFla0x0C2+9OWuhhiaYVkIKMkyOpyk4qsSQeO8nD0mnhZVk2q0a1twhJ
gNDeyWOIyyT5njpRAxX/Zd00WMASf12WHFk2vcnFxm0Hfc8sru/pzOoSM5/JqEe2FQJFbGPxeHtr
/ovNVGEV9frfzD0/T/vjwwQBlGMxh3sGiOg85+eHmYQF00XK/Hu3K3uEYlNvpgO/cGdEmoek71Rf
NsKTL4rZS1rrkkVRhEDptVYLhlsQzyKMmHFgj5tsUyLOMM6zxTi7fjoAZHRsami5wYCqofEBp5Me
wp0WDHJeJDroXQ2WXnQviWbkbKEGlmofDYjORPASgNZds2o5j7MMXDa+Jy4O8lz+/ql47l9+Yqbl
MtvVDVDuMsv85algRWUFshLOPYNc7tEcBTNAbZIghW1UuSVO1MCJ40WXXSJnEItP1MsKggZEl0x1
4M8DMJaDSp6olX23Rx5c51SLsog1cHGn5ZxSAZUNeg5IIQd7e8wYjIO1W2fu882qdJCd5jJIN7aj
ayjzY5BiRFqwoWI91rUcCKWwN/9SR3bZ6GqajEc7qutLjqW2pb0UI733zA0G64ppGLoiRhCDqcvJ
t9QS5dDY8gvIcFHrJ2vPKksI5FreIayN8SfQf8XPKVvFRjlspI1ElbGeqc7BHAGnIlhTsOMHYT9H
Mr7NZ03pdVdjBJBkACIjdIud0lga29oeCkqiglsOEmFhIEHv3Or+FuLe2amuItDMD5W/56n7Rci6
uqcqhU/XQiCGsaIiNegCECqmv/79b8Sw//LqeNDb8HSIC3i2hV342P5pHuo9hs9db+b3YaiPXmf5
HJdF9CZbJB36ncPuEPmJkJ6HBGDw64VvGRgxEN/3XzKElVbQTQVLhutEDz/39IqGYQPTH7xUi4Bx
BReL08YFfFKgq6Uij4ZlmNXDtQldsIoEchWNiniZ0tQRNLFINR2L2GFUG+6OLDdjMS1APppzu9tQ
EUCjjyGpCCnkZYRUsyU38SsnRFDkG+UyGpzqE/QaaHGsjIpiAg7BUTVshQWo2wS9tlMQSUAJTJ+g
11CbU2fftD9Br7OgK5d1m9bTJeg6PYA5yPs2EvfFMNz64hhecE4a4F87gHhezNqAUjhj6QEZCu6D
HuRbP8z0F7CKVCvMqf6azOIY/OcZYl1txZHv1GAHQfWOVb3ehjWDAR7gsTsNm9UqgCs+O5S1NSBv
FNKNfd6ED+Bct5CfA29d4ZbbvkREALACdw72i+gdyyc5S4fcf0yawVj4WifOErmhm1o1xpZGsitE
AG8jtSwN7r2sAzgZOlmN380NiMbBOQ1sMh8PVG8XVb8sbbOe687wUUcNZNehl8mYOY3BozVErMoz
D+BBkVadfgUB/I6UIau42tvd4L0gidGZx24fAj8B+VS3KvRNF8FhrxumiTvg6VcelbvSl48AMyRn
hunw0mNjBM0LCFzbqnlAnCuAnF2gHlQ6lJAJyJo1FZ1c1NuyQeI4FSHCbN6VJVvFtaku8LDrC8WE
e2/kSpxZ7q71vnPvqaqL/GrhG/6wMsc6w8pLKHdM5n4r5MnI5JactRANAruhcLbkMAopQjbWVZ2L
3OiGARCOxRIHdduLJvVLVNhw6qlya/pF/qMxklczHjgwr6U/xzbdust1s1xbotSQDzSArgEozlUW
1er+d+OIZNulWb6Gw6JZ5g0k8WSU3WcjGgVpkFBJHoEoUlMQbSyFxCuFOjrYEA4gW2fALMWjHDH5
rv/ClVoMveof4wQADZ47OmIt2LFjdWsBoKHwIR3JDW2RLQAs6nZtURWIwLVNmxzLWOXzUmfeBfyk
4drkWQTFGdUfEgPeeaQkulfHQKDAUSF/A6ZqKdLA+hHU3r6pEJGh7kgH8C5WEEZrJDQNq7+fCXUT
zuafP5g2M7iLhYRpYGdlcf7r7pFBTVO5UViuRZ1YuxoyvXNE6JE50trBlyj1QD2FhE/uFkAoWV0E
pATqEXl3V+BAQ+AnkuEXD8ykEBmxnZMOX99jingEmUlly30QYrtDRWWDDraMWwYytQhfqa7KdvBU
vyHJIf6RZidM1vglyMCEJ9jnLyPF5xw78vre8kW1SlmeHyrRuDsEb9p1VVjDHTCRwQKP0Hgex2kq
P/oxDB/jGBoY1hw48bPspAch/nBgbmtOSHA98iBRO8PCjm7cltVgfgnq46A9FsC7n8iKqqnY1/mw
Aerwleqpihrp0De5v9DxuZ1PV6DKchyy1LtmVksZrKnu08W4W63rPi73n+rSRqaHiuULu82h80Zd
6FI2QBdrQxTp5zqy0exCjdpDDTYKf71rSMBiLcaZt8YMl28DBvYxAcQG1NN04KK4kAugbAz7EIMf
f58nug96qlpr9lRWXAXzKtAjfFX6pfBLB2pGQ9LPQVwabVynSq9uHbrHwfLPjhWiNFbVwtdnZcVs
cPTbKfymgbXXrPTHzaK12Q+Qz7rgRbMSzNPoCQe4u61cyJvSGN44EAiLARau7SNZWCJPNvBJwfEz
NlKdmVhLbBnDu+lKqdev0r4fFtMYEb408RCf3WIdlQkYmsZ+RsnlUvd0dzmNoPz8YkJX7jaoqw/R
AgCrbE2jWkPmnyIR7LjNbDUHDAdM8JnfbwSbrlMFvnWAZMIzmdM4HcJpswoEdjsq+iG3xmx55FON
t0CHPACOXTjGgXoFPNA2RYa/Cd0V1ZkG0oARYzqRfWRFAMX7erigZ9N3/ldTldGBg5PpXOTNyggt
6x4Ea9a9OYCCBjzu3rJy7FDOOyh/QykhvZAJYnsmoCNQAYwMQy2N2KrWXgMWT2hsi1aIVTdY0dbS
jOxJDP5GB+f3KzKPyoVTKWMPtb/uXmuaNz33k1fkIwSQV630Ew+85IyvgjOjBul0P5rc1S6Rr5LD
UFZiQReAR2rPxzQi1fQnUGSBPrrDn4IuIvwHBXQmWA87sRZZ661LS8u+QPJ23rPCXxmiBKTLg/tU
q/ZtnMPnV2MTPsfsEm910IUC24hHhh0/m2VdxPK5j0nM1wN5oVbdiZqFgxX3moqh5iGPAIKH01AF
fsM59kYn7tXsCiL6aOUb2EBTMZcFOwNKtJlsqw64SFB0q5Vfmt9oNDdztTXELe05Vr/61dDgC07N
PbVNNRIZyCkyTaZb5Vold1grQOJgvHNTYF0D8D7S9UsoCMEP8nHPoy8ihpN8TfdRK2YdTEt+3HPr
8DPS+OR0z+PPYQVMsVrSVYWNzNHBdRHBGi8wHui+4edpp/v6u3umTl2p/eWeg6QAUTb83edKdqtW
S+x1XXjbDD5xYD/qDAFVrVGAiYynvagLpIvBF5lFrr3xqIVrCighKSCnNFlWSKaObR5ALWmMx44d
W2QyrvyIPydmCAFXqmOg9QsPdDrVZo3BZkhx8aWWLMIIHwAzucZljjzqAuxKQHmKK/BO4pqnUIJr
vQsZIFhnLhkgDEsqZiwx7tGZDKkLlHf4og1buaK6kiNIU0dzSBD2W9WI+Uc3jFuGFeLhNXTTI6MR
V+iCV+ded9Y3izTva/w3a7Whseqh8o54IhDCzrNsT3bUtQg6yCCxrtxSnexYe+it+GXIh3rLzVws
4FGJ11bV2TuWyPQYdEU5h+PWl9mWJwqyMkymMxFm/fdwWAnplj96MXzDytV44gpOvbjwJXIxQTg1
lBYWdEYVXDof/A2yMdKvhs4Ro0EnJKphhVEZr7FtggC7GtJ7unLXK3sXx52zBSXXOuMOaD2Mwd1X
cfjdbI0c4QkNpHIOt48RvhorKwt0oFggVdsnuTdnPmKNWrnMLQDiBaKbrzxgJ1DXjmEH7JZ4h4cc
I0AXRoZ61+rgWw5FxS9Ox5K51fb+tQQv3AL05wzp1sPHtYGezXa/XDeqA35BHjLgKmHYPiE7D8BC
HZG8n64HaVzgaFSZrbw+A3MwWIdXBbD3C19AukI2uotMsUZ/BSBm5jdG+eKVgLiGYGvaMOwhnjzL
2eXpOGrh6XM+QGDE7Br9LKMEPlTqCR+AH+b91ff0bOdCxHVJHVK5HoyYf0VKt4AwRVtukR7LHwbP
uaP2wYnhS9Hz9hRmcIsBVQSd4fFKqReAYMdyH/DaVduOhckqNwr/q1+spo4mb5ZGPaidzrCzhLjW
l+lGkK020yQeXAJFoqMBv+lcjQMiYWCnolo+DTzsNwYgmKu0quuXJOtnZKCZwMVAMyvdg/Qkv/c4
RF/oUqUN0GSJVcNdgNjjwQHz3IIaNLtceZg1n2sOvXcOisB1mHTas7Lwlx+vCWqpfDGEXCB0gkg7
tEnz6XEpCBrPEGcO7h0NyhD+KN5JPYoYkXZs4F6qwQnW3ZAVG7D/90+Dgr7B+KCTFHhmEM+lR2fQ
PKS+xMZswCfpEU7ix7wHc36EON5GBQnkeqaAE6JONjDL2Ec6CBmMBAzUoAfuVesgijd+TQsttu+z
8cAF1na5GWtL+nxGXoMG/i10unL6oGZpNKwV+Dbm1ImsGmTN9VhOHqnkdLUHtvsWn2GljDWWufoO
yIWZi2j0o7A07ZIE2V73m+C5cxUeDkBWkw+gKHSkF7C0W1KrkwZiocFlvqVNPzK4foiMsxOVxhEN
RC8f5TgiaKFAaAy/gZ3jun+ANEUInTckYx+Q88UPtd1gddrknbFp3fpsjA3AmAC88alZ67INJn1n
O2QxtKOQD8EPvm38cdqHDtQthu490L+2VgCS3bpJsfn0zGQeumE15/hGrnOTWckcMmhro+HmqUSe
9/1QsPBopuz8YSw1ONq7Ol1MZQP7dCCj8goKE+NgpYT+H4svIvLEPUJScLSF3vfaEWgzap4ujarE
z4wuVFrqW51V+hIZoGyJPEMTDDhO/CwCzVmmmqcgKIFi3oIK2Q+T7EDFzjQ2yP3AKkr59lUO2VL1
MnkOwgIexFFMBwvp5Bks5XxdMP+jNRZdsgBTSr+l1oa5r5YKizN11YLlYDJkCos8uwO55CNdJ5VW
vqObSsfxAdX8/U1Ra4pdP92UBmY9LBaSfO33AztQdtWUZzUWJQJPMx87mQmkSyYTfPdTRlag+XBs
jUYugXhvA01GNGY0GtlpOizyKlj2QzdHOkB8Rfx1eDSRZZpUQOVRibUKSzSwIFOJ6+bWHFgylUTW
H8xAtXfU5lfeGTw5/EwlI2DXHJRuUwnZTM915+onapNB+qaHdjSx9ULKPoBP0mqP0yVYIWZ4N/wD
cfKC2LCYSa9HIHa8Ob9WwArrgu+pVeI7P9NTC/5RaoXuMt4pgQy3OmCPjuuJecqOlVMkW7ik1cPg
uPE60Zi+oGIgWHXkhf/FZU6EXzH0AYMeLD/UyCpcSpmlt5Olph66pFErGcM1Rq2tb6aHsseMNvWt
wE/AxQOZphIUwXCQYeE+XjSs22YJpnWBqBcG8oB83iHrVhRteRImKL1FkuoLxLXKk51DXxPBcJzG
IWKbPZjSV1NlHnpoghzAXZw21tYIZA8ppnEMhgDs/1F2Xs1xG12Y/kWoQg63GEwODCIpUjcoy5bQ
yDn++n3QlD0qr+ur3RsUOmEi0N3nvCE38vdmFEd0AhGmSsPii+aN+a2OxU3FersEpLWwYdMMbDzW
Vituu3M4g/TA8b38IuswmPlm4bB+kVWxN2LWvG6EZnmBWQMtrJctT1/GTxqQhVBgqiaLcoRe7UQ6
qM+yRhOs9WYrS3eyTczp+NgP82d32WOcMJrtKys9yKIrugHB7OF5caZvSFR0F1ndKcCJ+IMOJ1mM
2toE4Q9MVxblYWz0F6PLsqt8JW8B1hwze0EV4I3Kg2oFaN4H/FGyx9Gc1K2h9sOWJ029K7rSCeTA
odSU5/HH56dta28JZkiewGG4ypIY+kOaJXtdzMUX2d0qSIjo6qL/evtuZLIHsr56KT4vG3ha8GCj
DY4qKOo6hvGYOisiUnFP9yp5lk7ODgTNdJWlzyqE7gnXT9MeItuv4ehrG0A252EDw/goqsnZZib4
4hn02eOQuPnnIWzdVeg8PHl9ibxD3iIzNU3Fr36G14+73sFQyxNVHIxppF3JI3VXEDh5kE6Z+DM8
dmOd/3lvV83hf7bL8UzNOZu/rNwRXXaCmtDsue/gxEpX4ntRilfci0D2kX1YO0MPojPL79d7qxzb
AocKGk+dji6R44fW0H7KVIztCqSRmsbey1QMq7brjAD4c8cqVPYKE+d1HtEJjfLR2316l+ja69DH
3ZNnevVTZmRvMgNdJZG7c6rK2/VMnaRC/NmGzgS5r9zf9W0ypckvgm1LmsaiIvv+dxepbZNOog6Q
oJi281ims+94xSN6Y8lRAhM+6yQ8wZ66Nvg0VcJrl8RsNaE8bKsuXxoCpmIxgcoVANbR2zJeZSvW
PhiLoqeepWO0myLidJUyomKn6aV6Fam31YhKPxrrYYZ1/hjl1fdZb9KTLMl6t9d/DZV18qDayhTM
bNoeLAON0RhR2PPstMOLlfbttqtFuxvXoqloztFOongjW0sz8R7qxjzJRllVDUPgGar2JEv4VCCL
OeflGe/j36+mars4auwnHGq7ZyW99noxPmmr7fCYk7rywk71ZZussyMF+5h4JCC09pd1Xnrtml6/
DEl+uw+050n1ZfFfA43CIh3FIHgYI2GK5dcryQFJXoSHUnfd7FawToDsrBHCipyDohT6uQhH+/86
Y4W/05wQ1EVH9IhIGlGKFf1LWm6sB+siS/2kWGcE6f+QJXkAajtvEhyG90Y+IpA7uNHzQDx1HSwv
E8adst7dcTC0KWq36xU7YVmXcVTEsy0AJ2QF3mvLmy4/UoKcbGAK20V6kK9PHpKmOWeGoVxlaR7h
r02j9iZLjTMOl6Z0l31GxPoSRwInt/WQ/nNmxV6/79L6Q/bItPpXD1mcs2xjmVWCHZjZIf0I+H7B
KtL3UKm9jXXmPahrQ742lCYgMoQYoceWo/cAye/XCFhmP5dKByZvZcdhTQ0a2mI+majOLXr7nK/p
QYdH+6GtCKPIDrJuXEU4FDBon4PaUjGfHG9XOFfbmjZ2qseAFAvzJg+jN2F/hHflbsDIhA09DcJd
AYbz2mLCG5oMQmqyn2wF1PMy4IZ0kIo2hWdjRWC7Zylo42loW/uyQZbXViWM/gRrBe9V4OFReKP+
5X4WKbMIqrVOiWg1U+/31nu/qbQumEx8F+NYfxCcnfyRn/9GvkN/rskCyPoG72fCZm11UKe4/hBs
k/Kpst+GngUP0ndsudf6+/ACd4hzAyTysdNRiljwT/nKRgLh4fWsWevkmayTrbLfODTi362uN/4a
WzZhs/FGoe+VxYCc0gnESVDAPpH43cqqe708K+0uuvau2e49K11ezCy8Kojj/7WeAFUa5QlmzJ81
ToOD5qcFcMgv0Se9OCmN9piF7CFi+cvJ09ZbMMlw55EACb+pvR5kg7Ho4uT9PcLlk94+IfgOhgnk
Vo0l0Mup249urb3wUyr7MYuKQBazFoSfRdjGl8V2StmmsVKImljvN4ai78YxScjZM9QDWeTX3Hln
pTO0F3nhJqkJrK5FYXNhryDWHhLhRZ9zdh8R9tlWQp9u3grKTyes+VQrCgbYBqSQws40vqLUg5RY
mlcbzcvMr4pdEK1Vihp+SW18bar2Y7aM7DEi/vnyH4MUbVaDotTta4GdraIkKWulIIpAO3HHBLE8
GZeAGcs+2IZt7XJFL/Yz2Eri40y+smi0JjurdfKVxQ4fw82Si/ppnjPzpGeeskF+ZX5XESvZDL2V
Xwi5DF/BgkgHc9lLVKYCzcOb3j0XsUyEVvKLMSiylxz8X70MBQx2odmCaEg6fDWVq7xC1fW/XlYW
//Wy9GqzsdzVyqgFs65jTP/PITHQYarU670m15jHfbAQm6axqotsQNW/uEE67S8qgprvRc69zDzz
ijuPfcjn2tqlpmq9D00bZCtWIHEQD4+qzr0kKDA+TANWw58gAkaGTZK+ZnX3a6QW5p8jZYfsn5G1
nhufIyXKAGu3p7nsDjEa8X+0xX5CKOZngwOcX1eD/WrBjt+Wwxhfm1pJz40y6TvPsssvRFrIbTmD
+We/9L4clZbzRy+W+GtHMD4AzSFuwgyrk2YRv4N8lj4nbSg2UZ7V3+PRhV1N5iwNmVGVqn1fYq9G
K6EVD8i0DUe3KT9Y9OdBPZnEojA8QWdldr+x4ATL1sc/V4OBFLbJR5FrziYsrfhR60L94LqpfSgN
jSQRuFfsMcfpw7RL7COYWzHG/kBQ7NZrlncLa618GYDubiq0+Q+aV5YvKqkqaFbesqlMUb2M86g+
dLiUcd+VL7KHNbmHaJmzR1llN167SVxXHGX/JRqsfZ1rWSBbCeJ3N2SJnuRLySpXTAEWF/2TLHXC
8MD54x8grx3HjbKz8TJFkpE3Y0dGCfis+ib7TmXe3PLYgmkZKwYmFnH+QujqNmRF+c2IwSaaSGmc
GtcF07YApsam+tsczqjo9SZ/CjT03yv1u+yuaGACJpeFvSzCh3bKbvwojb4+4GjV7mQ1/oFBZyY5
GOZcP5a6qLfyooNinUpuxhe76KDCGOYR7Eb6nJYmfhkmoMrWGfCFKYeQqbBmriaa/Fx1ZPfFPECu
KMZ0Y0dNf0A9RyFBupb/Hwd/Xmp9tf+8gBbhvpd0JaoHK1O6g1ELj/w1QeDn2muV5cv6QpuWoIpG
47NbU0y/devc7PduNoulo8o6+TrH0oqXJOJfcdp5futo6JR3i/lVxfGyQIf1TVU98WDbtfCX9SHK
+mDYe2Cit7Jo15blpwQKLrIYGq9DZHdvwmjM25RHKWlMLjbYFiS+HmmxZPDtfO7/hEUaqHpBcAJA
wTnRPO+baeDihGWZ+oxIwrCb0k45h17dnyFVujsjrpSnZEZoScCt/GYN/U2X45cU+ZUxbv6qCqTh
J6cbUUbE87MKveLmVHN/RD52PiRh2z3ks4KaJxYAbySIfuT41P+M1IOlG7yPWtNf3cydcIHg3lNW
ckeS1NoeRG5/6sSCS+JQ4HCO5t6Luj4o2L1P3xW7RUOWmBg+bcMhNdTwMCtNFHStbrwWceceqpog
hCzOQDkOqZImn0XMBY2D7rXpZ3GMuEtzLIcCtUzM10ydyJYbRcH8SrGzkomiXX52dkhXH2oMzD5b
7SbqDg4Roc+xonRY52UCi691bGWTPWlnDdu19V0Bq8+xa1KGz9bcgsDVuyrqb2ur51XxIdKU+bM1
80JlHw0aruFr65Il4Z4UOyDo9cqNQyIEK17js9XScFi1dIR+ZWcRq8Ze7dAvlEXmNm2/9C104XVs
MY3LXrdCzArWK2uDPu2xTYIiMbfH1q26QzgXr3h+TJMPu6m9ygM/76+zxHhw2mW6/LuH7Cagmvkk
8rK9LLYV5p6FsDArWW3bclN3r97SbYBrhg9MvoaDKIEd7+oI0UFZKfvJQ1Qm350YRJcsyUZbQfet
z8ddso6/d00yYlFZQi7sXifPOl190QusBO/XbnFEPLvCOrVxyIwnu4UJXLcajYpAXljLefj4MazN
HHbj+f5iYYnsf62Ujykb8t9eH+h0i7hIkWxl3/uLOXp6tNy2utzr+0jJT2jGvslXvl87LnR3Q2BM
+7yG8yV0NChaq82BPCgxDgfCw512Xtkcf1dnmbA6X5Z1JOr/ObVIpaGbANXXUPJABWBx+TyVXbsq
U3zR4YMlW/7H5bos3uthRGphfcl5vY4d9eyKZNmcFRdqv6dvtcRlbYb+pDdq3rGO+JfLom2lDvsm
UV5Vy4veGryTZL02ucaxblSWseO8vGstFAy7BWYIutB8zYkGyPo096bjIiZIOfLi2GGQI4HhRAyE
Ba1GKkAeqi7xLs16kMWus+qdGkLQlHVjXZOkJsdf+aqumkSmEueaOJ1zTbM26D1jOTMJm8TG1gY7
dIYtgS/mlbRgnS07yhYtxi5t7S3Wsfd6eeaF2q9hsvg5tomsk1midfi9ztr9POvKBUhD5pr5VR5m
M0YoZj3IM1kXkzAKwB82m381IPEL8WcdKzsnyrCf1ao8/ate9pBDSZOHu4bl8ucr/teLybFa430n
gLhG5gj9ZmM479TVluxufC0NsitpXJYB58a1Xt02snjvMxqRulE9ZdzrrZP4lmbFGLk20dGp8mw/
iih7i8P0SUK5lzZM+Ft0v/fwAIH+7x6hUnfBvHTIMnoo93l9R/Cqi4qLrjpb08Dj8l7lZAmk5Hv5
PqLR0/5glPUVWHp+kfWfnZ1ZdYIhx0nK6vvuEY1nEOUmSvkTsROPdF/jHLCDKf16trrHz8qqaPej
rq8CitSV66FtsnjLHlsN5GU+GzQH34YUFdtFXe1TVk+VSZnVTZaF/eZel7jCcT7LpfRMuTdpGjKG
vhwpK39rl+W2hYP+r8v9Z8dpfQeyRR7kFW3N/VV3L3LXMbHLPm6BfzV2AhA/Ao+My+RX0VxdJ1zQ
yOyUtXquwYSrhqAoW/qw1fsg6ho4TfzKO1lpN/Yqxj8bSZA2aA4aY/tcxyrPEj12jq6XEi4Zm/RJ
d99lm6ypEXo+OEQeN/c620I/Py5gsWip1TwLsALP5bPsLg+Z4bFsV13n8zVknSnUBLI+/vZ66Y4H
nO3BwOR5diUYl11bYh8HAfu6Dktt5L/rcpQtsk88TR04yAH91LW3bICzpO3KwUCqJ8/0U2mlQ/sS
5hhtWjUWVJ4bfcmtePrQcrCijZV35KFrzKCyCIBEgfP0XENmZeEYPSJghzGaAvMpZevsj7k5/wXB
dQP4e4z8rB/BGhkemCUTIm8W9y9KSBJvMBoo8w6St2qWJkdlXXfBGSi3xjRPL1ULiDO2UbTW3PT4
eSUMBgmuhAit9dx+WV7cwiVHvLCrzoalk8d15qwiO/R3WZ7JQxu35cFsDURWouhq/3MgtAbndOKx
lseuvlfd9kM23uv/1XeZarFi2/7zGvehInWHE15YW3nte708u9ctlRtfYuRq13fwr1e618k3ky5I
nrq4f/3T1S3MeF/bBQI3kdVeEWTEINqJjN3k5u22SRZws/mT50CgUsrOfakK/bHC9uRBJZH60vba
4i9Ol52HMfdelrBvA+IuDt8BrWY72juD5f9WX4ve6mG5KEBw5JWSodHwaxB/yEYLiY7nkNuFNfel
Sa0K+6OIWx3PY47hKiNJBgosgyzLU+SJxxOI1hVvPXmveYi/bjaNN1mCQvUlL9Tx4bMkTAJb7vT4
WbKdQ76U6pMseSkREhu+bmE4X1W9hK43dsuDPOgAYbdFaKhAFKgravNXQwOiEqsD1912qtXbMGvX
FsQM/Ign1OF+hRp+7kMSiX2RxZhA/3NlSKnetjBAX3qY30EzyM0tmj/2Ywfo5tEsneQwmw6MjqEC
WrIeDKIi1xzLZz1kN8KqlLreiPZGs0wsTynJvkls6n5jx9BEsdV47DErSZTposbzGOREtr6jflFr
9vcGhatATXP9YiiVc5sH0mqyoYbliV+e+jGMFtypBXfvXHH3c9uVpxyRdMS37qeJBQSXtG67bJJI
L0+dZuOZMynhESl1Ys4QmWyrqV7EkJVkzIrmSHCveslZ4OwbLGgD2ZpD6rk2Y/5GMDrrNv24+G4f
t8/VmlRF3WHxLQf3tCHyEOOGmYCcf1+op1YLl89DWoy/F78ri50jsKlEZ6JC4MHXs3ApxW9F2fCv
umztV7kF1o9yiLZ0W54t1qEBDjQJQcZjzsXWEWoDGy1OnjSrAYFet/X3drBfvEk1XtJ+Mg+pY4a7
rBrCr0qO5CFQmu/1gtRfMczdLVFz4zqR7dzUzVQ8TLFQ230UwQApQHnBQx/Do9ameLS1eviorwd2
TfVtXAkkCeH+LRhYFuntiFsDjbIbU/QPwtfJSV5DHoQdAwKPdtDBwKUJc8FTGAkx05i/GVWFwh2J
dNxY+mQfDyDCw8EStwT+9K2sBVqLbWgTiaB4bxBrMTc7oE8G5if3BsW26qsCcNOBFbFxi9Z5N6IQ
jVPROGcbQt/Xsf9ur9Uh3ivHfg0OkiWofRDM0UGDY4byzKjgSmgrF0h75naMchI/a4Osk62WxjYX
kWT6AIetN2h/+Uq+OA9eB0Lcdcz4uzpnz21dKy8V0K5Du5j6LqsL5b2wlI3sMONsG/R1al7kyLAA
qiMtD5D3f841lfzuLwn2zsqY7VLjIbEt/YGI5LiLcgXl/n/q5FmTiHqzhjN2szcPcHfYGQ3z5PLH
ZKw8WE2m37zyRRaMkgeEnwP6O06l85fTzH26Zd2dbU2YM8F9VL2Oj4xq8Ns5dPayQb6VEOwD1hkR
4s6rG60DBVbpW/E247X8MFRa5JPQJ+DcLPPeqVtnK7u5ISkC2/SYd9fW/+9R1hDXrz2mJ4qhD4+I
ggyPsBGg2Bv4k5JJutzr+7ggUbwsLttBusmGNFPVCyFWPOT/Hs7nhWzdjWuIyzEeyHYTYR9d+6tq
qe9SzCLx9vB9nR9K1CKbrbnVm9MqdjB44OuMSHTHFqeWA8gs48Gq2l+j+UbfQQ//NKL+B5eLrp/6
WlJ5y1klIYSFe0ocYqR3l+SSDd2AdXmWqoGeaYCBW/c6a6gZSSWYZND3kRq7V1mS9WuV7OUtItx/
Jn71ogTwZ9riSzXr4ZOSPwMSFl/kYcEKJUjqKd7JInDR1b60nvd1siAo5/aXVuvmB2vJEZAj675x
QQIeZWPsTPMO99NiK1vxmZzOeYH/hWxtcpR0ZnBcslFWwbQAamvOD7JkhcQYwvYSsr0p9GD1ec1W
GfsBQGmQAUjfyOLdJ/bTYEKWp7VPWyvdRnrJqo47wUnU5i+ui1yermAgyJJ3+aKo+bqZmF7ntSSr
VF1/Q54xu8r+LX/ZPfbMzDprDxcY0dMgTAL4XMyDTAG5HaSYjn2FHt+wpWEJOPH0qbKnWbVZPZrx
lbyUGvCGxifkpHQWtj7PzaepGSrAlXq6mfMZnytlQJ27f486y3tMTzYPmycHTmU2z2Rbs9zZm0TX
d67j2TuzzN6rpFIA6dvKRpCePJCOPSLAGT95IQ93DW7QN5dAt9mhjKrppgG33Jxu8kyxgBvVFcJp
us3Pmihjjm1ytYqNehviT8zShGKJnDElj2qIy2gbmoFb6kRx0xVJfnCmp9lbV0QekpoRrw/1fC5P
ht4sm1c9hl0Jbf3E/T/5wNj+LJG2eq5UIzpGbv7hDdEfIom8fRhr3iENFWJbbIeZJWP+RcurFc/Z
3l7RDG47HZOm4rOiW+HG2IOalj8j4/JY1Ya3E9CN0xD0ea299Ib2zdN011dBhAVmHxLtVBy/MUgQ
qTPAnzHqN8PI3UOUoMDrpcMuB66++uh5KrLD5AmxvhYQgEhEbAE9OxC+qqkNyHRsx7FnXlaz5DwB
W/RF2V17wvEREfu/UqtA2rE2um1UavWu6pTcH00Apno2bNBzA+gUf2h2v/zR1f0e37Bju1gPRtWo
Z68F28rkNGy9uCl8LZ5/hv0fTYHqKXvfH0jQ8l20H6h77ROv+DrkgEn0qocCVz7roNX8scHUWVe+
RkW6sZqaaaXusP0R5h9Z8Y7ezs7gmyk8zKomp/2hskwILPMNNkB9AnLM7gSTBd9MBkIGijJu9KXI
AFhZ3/RYXwB8s6b04lJs6PABu3dbFUywc47JS12lt9gGWb1E5O2sFG3wqez3oEX/UMaieOnDnzXS
lfu6aV8VoqOsE5ZbNRFAyuNV6GXKmDwWJ0BW5AYek0+y1KihEF4AIjn+yJKouWmzgQlR9tIPg/Zq
OKcBBOVGCcWLBi8kKGEUBxPPACKe5hFb35u5TKdSqDjgpPlt7PBa0aDIbJeUH4NE77CPwZOe4ujo
1d3W0TEtC8sGawpzfOq1uGHx2dX72Ebsaxj6R6AfgdnMIyhk86SVruKrcZyDtOu/OEtJwnIul6AP
i+YkkvHY9GBzkTghNQt8XenVwzjCMSvNAuAruC7kosn2xw7WBRVpoq7HpWlADT0O7ZvrAHPGrUL0
tb3v+hjNuljd2CAgBZTnw7LAYzCx3vC1sNBObMvdzdgrLN3D5kgM2zdxBQLFoZ4ST8DLrOtY39Zz
3Z76FMHiB3law3vL/N/aFl2loijtYd+q/bGsCHSBjmSUvIommz8vEOHNkYS6n0/LuIfsUcAyNBsf
i+UJ/vrSnoQX6zurVx9UvapPAMkX7rDYxaaA/XHQzoBMen3+wVxlQ5NZvKdWrCrOrAx8Zr/oZOuQ
motoE1YO3i+Z+9czPioficsGDpPr2C/077rtfBFh7+vk9I6R0aPMmQx/Vi0/j/CWx8q0Ec6s0Ewl
A18Wqzjt4D00WRqj24nhoS1einipt1kPELnpf+QOWgEAdR3kCqtquyix+zA04TFfXOVLiLBmOMdn
zehfC6srdygGfHRFpmydsOXHQ1AN1Y3hqtpiIIVPolpryy9tPHyLGrNDQSy296lNQqUa+104NMWG
95ue83zaezFfSF6hlaDn1nCtS74sLRMv+UheX6/ZuoRinyb5biGgfLBFe8nzEkmNtHwdK3UjVk8G
/OGwZ8GriIxmuuvK8NJUsLlTbkZVGx6rUHuPdYdQTducVfYbm34Zhi3MReuk6IogZp+ax0xALm+6
+qfQytLHC9ZQm5+oYyT+ZCZYArcZRoXRU1cY2gFlzCbqrQDl0dJpv6iZeKtNNfY9Y2Lr6+a32LGj
XWOM6HpGYFMbLz/qGouE1E3fu8Zb/D51543TXqou8117tn3hFRgt55W7K0n33Hogi03UdrfC6onm
IgOAiBE8rE6oaMG1/Ssx/cQXg/VulBGMLEJOD0L1DmOG1oDbnkpl/uE56M5Y3oc15tjuGeOxIPPk
x4J0MZPztJkt4Hyl7rkbwtDTgZ1XRnYNFYksr8/J2PEMdidzh2i97verw56RaW9ZVk1gV5uLObte
kFQDmvUp5FQxJmd5GISVnMmOnrO8gXcEnRAY7/DFTSFYEFnyc1vx+675mRjWmzXOfzZ6Rw4sNi+A
sc8VLERnJo5o2m4dwD/+2mLyt3WK7AU5X+s2Md37XZM1hypq88d8BoenxP2T6Bff7PNsm7OoC3SI
WYjRJDjraCNY2tze9BqOprUuDIQ43PTQ5G50wQ4iRGXDiM+Ll1vHkJXaScSpdkpGA4ZmXCznMknH
Q4H46AVouLHXhJivQ5xHLGahtQKPqXfDiCEZuSZtWyWp85h3UbyNmmvdQ+sxhU0yFeM1OOssiYsa
f7EY0c3NioLcdKlK3twEEm8JYb3YhodN1yLq17Y9DIqNzneRuK8dSftN41g9Ktcx2p49MCBjxgoF
aWr161Kzc9LqoXxXanKiXtpNx8oyrQDKa+t3PC7fJwumD0bY9ju04g5wMtgHcKq4bfXCeGcCw9EM
qtb7ZPc93plCxdPOQreeuMh7hBCBz2N9fCeezoYtrYd3zQsHPwcl9e5ZSJBYi9u8RyWPCPTD6nco
ZBNitkgrRYpxwuhLv6H75hGQcMJAFhOx6LdCgUU0xe9Ll1YbeEkmmO6o29XmxCRrmqfYZk8cRuZw
w5p6vLV81vPkNjsAZ+yVmYCCysuhWmaOdWWtTUTJe1SWRnnpUr6y0dwMNu8SaY8UCd1pRJsUMYY+
MtYoKCoaQKOA/UY4V9mTqW1sIOM7VVVaDAvaP9whI8UMJ39bq+UXcjrzboDHH4AUsje40Bj+oBnZ
Q22Njj+L1NimhIB9wxr2epl6eAEn426pbkNaz4e+TcLbwmdREvsCZvE1i0PxSCC199GCYcpqFPUB
CWKUtIrl0TZnJuyymTcEEkDXoZhLYoqdrDok/QYyQ7czVvPBvkg2Jv7ED/bYl0dvweEQSTW8D6rl
W9mX6PuXy77GDWs7V94b4OCgb8YE4gv3f7iA+J1rV/BRbLAhGH12C2htx96GaRz5YUagtW3QnxCc
7pIEypAI0dbRxuzRVtKbvj66o4zAlZ33TdCj2aegf8TELSA+EBBAAzG0Nr2XO76alyQimR66JLSf
x8ojqG7lu7Y3Kn8sCWqUXuQGKcZLfktmedvGlR3MbjOcDMu2r4nQsKpOF3ALLeEyzeSBWrCEfnDK
5FIYNSBd4zIjCbUdrDk5w+2o9yz8Ld7ZA3pF9UGb05tQ2vDccasiylL9aTpLjwGSsA4DEhBxnBBC
nh1t23VhuS8jkW3M5LW1tfoxmifdJ6L2jac3GeZRzKfC8od5qPy4jZQHu2r722RPil+Qrr+2YhQb
tFL54Kp3ipG8L0rCPGnXPBLtBtzQA/wpG5TfCgvjWkfTUIRGa85HDNJVtfQGvXHHX2K6dS3ZRuzL
vFMUujgV5u4VAeX9ECmZP7jqg0lAZ2vY8+xrnXLqvPJVCNu5FJ3yo5n4oSZLM65mVRfbdk7/ag3w
Ow1ivjhWPJZ9k1yyYZx8JZkdf0Ldu2Ped6Ce+55q5ycMdMPtHOLaIQaY0n0YYnZU5YFwlB/mZI5n
MwS+NVXxJu4na9MK/id9pecnRQxQQA0Co/NUHt15QJHfLesLWj83tWFLZQAVMbAi05G6ByzLikzk
9rmZPJwUJhZPWjO0e0i223hSoKzVYjnkVtYCraxeurZ8UlQAbwjbtnunbT80jN83RqOZ3GEZN59n
Piz9BEtuiY5uhFvIGhPthzjdIsPKCj7S5kBl91F5sTjBUVLJXi3f2tYAK8eyIOCmgEOBv/FmmSZc
P3rvIwsL0++cgVgH8ihThiZraz+QKp1uEyBDtELaXeZGbw4iEdvJ03ERFNl2mSKbzfDAFzQMYmdH
oboVTvaGEccU1ITMtkgdqtssBk1YKtFtyfXqUkzo0LQhU1Rum4bvIMW0UxI8vLs86TYijPfE4LJT
iuSlrer2mTX+BZO5Dvng5NHQNGVfcSP54fyYAeAY80Q8texnI4tEs+GSNxHwSrq6ZceqNjorfXZ2
lRFN+7yytSABYOMLFxnH5CESk8Xyph02OQjJwHLSp9gTZ9tym22HNCV561zdDdDxDoujejB+a6TY
0goqzZDmux7B5aW3S2R0EjTQ0THehbO6bR238aErZ7vQs3iShCLaoq7yoSG7uq37dvyi5YSFctg3
ta5jseN5eAUaCO7UYTIFmK594adyibG4fxD+zHZCQWF+NgInAyMTEZQDre80OAk0CEnpYQ7MZxJv
MfEZeK4bBWwgoPau2QwsKXaImEIaRwkCdHjZPdcZFC6DRKBHzr+ZQNBnkzn7Kitps8eSh+fPd2QW
xrNIsiec6ZfNoGrhVbTGh22Sh1+G6pT0qTgWM49rUwHOVZLNqJyzwy4T6ukZz8tAw/1pU9caSiRl
CHUuBKeUtqdOLwB5TRlaalHthwgb7lWFPctQW83nwVpAQZhljiWJbT2FXrrs4GgiQp9CSO0XhZ36
lCcAAbz6iNVcf5pGMZzk2f0Q2WZ/yhOgU3BqmKkdwu3g2/dzkbl7ftzqZGRqdbKJd+26pbzNiGye
RM3EkORs2jx4SRt5NbcjGdBn074mwYik05nohesT6r8JzWtOaV28NW5OAKUwx+awxDlbZA9Ws5vN
yIH282k0ejSEnRYPSlvLc9+yCp8vwTwOympEVe2neSlOzCIFm6Ap3Fp9+WbHoAK6ISq5PqGWFn/L
3Cw3SlzG7KXc8CQPLF9Zh8bpzSLsvgsVtTktfYNOzWjtGx6Hp0ZNwS7GLEv9uilfkrT7s+2K/vO7
kmfya4oXC83hOVxcn8Cj2IerC5zcZ8gzdy2ullj83kFTFRNvmoM9hePJjl4hNVU86P4PX+e15Dau
reEnYhVzuBWVpQ6SutvjuWHZbhvMOT/9+QjNHrl89jk3KAIE2WoGEFjrDxsNiW1WF2RlPSf+MHKR
a36jVsmhbWcS7vNaG5KLpngxLtL8YyTfLOTfUIJgBt80QeAzSC0/oMKwvnlOFIYLpCv9KJmCbBWp
QbCb02o/NBXCCjluZHF0GFp4iQqTNWCwo3GUvwAxD/LCzvxO2q5EJ95wZ19uNlpUsvwNjFXUAqJE
KgT691uReyytBpN4DUYwR4AO+jGEY+6XDjy26rs7p9+Ju7hc2QDtpl63XFbH1PGewX4wCg/yXpX6
WBzrpZBVWZiIefCYL7fyv+0OMID+rffgeM12GkKCi/lOKzEj7+2vLE46vzFRY9rYionASJ7s+yrz
SOrQQZT47hZujEjxtKq9Gnxm6FRA7ih6EH/b6TNEy50M4Kgp7TlIu+iQKhkyyi8d9lzbLuoveVCe
E8aBI+q0OBOV2TdknASB8gaaVoe346y/NGgyEw5X3I2T1MoKYDTpBBHP16DKcsbuOdtqg7g4ZMWC
7Ibf8XutusauX8IEqmVlx1Egz1bX+mnSsJTYQURwbl3NO+z1LnjJrHjzJA0S2e9cQKTsh4NS2Amv
jjs9hxNCSJajNMyaiDN6iDdUfXoM1BA93FZhWgUZ68SlOaAFo1irmazzShkBabmGvko8Yd6Q3cvL
Mjl6xfzJzcYXAtDqwRxyPO30uF1HpMj0ofWeh3A2dgSVS1hjfswSYm3VTfGiZpAae5ZRfpiW8apL
RfFixWSciyJHLDvfQbSf12RhPHohtGqMKEriLaG7c/IXqP/6FOSx6WNFmq8bZa7OCcIZhlYoHyXD
7NYZa/eQ4gdywbOOnLQ1tz/GJNw5c4vnc2veHCcsdrwC+T4gjv5R5AGKCbHyrQvM0kcWsgcxGqbP
isq6p/H6TZlG4TdRRu9Eknycb82vvQgvCBE6P7OQeBrfBT1X7Jc0YPqSi7ha1Sp2SWZjfycy7xIL
YIxy1LbbEyy5khqE49JVEK2IlqwL0SQHHaXntZOZ8x71wHk3kzpYg9I01rPSNhumj+uiHOKdWi3x
Do+IVE6ktQ07+xmgPzZhYX/N4ZMYcRF9DZTShglOMkG/JaVaLOSVaKMa9nxtBvVr22h/5UNboQoM
YZJsP3kYPBJiN/bQARryNVqnySWMkwxyazIxSG3aKUtPVVYOJ2uJ3k1AfQejrvZeXyvvWM5uQs8g
pApjbx106WYUsXgHKfg9xODlyax15c1QLQXZenXYuF0GstEqom1aj+7Xmvh17blg65tgOhH4FOvU
RE6pJ4O8Rwl77aKg/K3xBsN3Ekd7YQVgHOoyanYN3LNbZLaw3smE/6yR7bS8+LPGCJT5tGZcvCIt
F81/c+8ZfXgxqoDQhhLmP9LyJ7ICETnSqFzNte3dQBsHWxE5EIarGW+bOZlfCDF8Tnp7mKewvQ1N
6146hC2iHDwzBq/1DgVehiOZ/075sUeZ807IpaWrR/2+W/aUjbIuC9n9cfSj7b+eQu6250CO84Ge
KQdB5BP2x2Imet8sBmxGZV1uye9NH6l0kvXfNh/7H91lmyz+aJPnkW2T1uZrQy3HFWu7NF0BCS75
qC6bqsMUhnDqf1qN3mRCsOxPFSC7G3yQ/qnfD72X4UQaULGUrUjC6iiLcvnMDmaB+Jism830nzqq
scwi+/hcTLq4WprK6+Bmhg+ISFxlW5nZjO6xOexkmyxUuOlqNATne1NmJ6+CYexxUItj2sFERfve
JnfkzVyT31k0RpeT39tipVmss9XDo40Vp4+ItPFSmKm2idxS7KwSid9CqaxntTTV5yDzIj59Y/ut
drUP3MIXPSJlPM5BmG1sjD8uxTSzfBLTCoHw4msE4mIXY7y2JzECaxl2IuZWa033+nVfp8RSgvzJ
LvrmbMbpzuUbe8JBjynSnKQHmGO7hCX/KUcqcYe4y3tep84z9EN1o7DsYlgR9tPQjjEzfPUpGdsj
YijZCdfMECsLgNygqOaN4Wk2ZgMZ+nHF/C10DOFzob0bAf2nvK3Vr+it5etwsPONOmuvpJs7lphd
6aP9OvpNVOU7sy7I9KgIMmk6RDmm3uuk79X3yhkAjLbJwqYgkpTiy4L1izD+istPo+kaVsoAGjth
fcyDWa4zuHPXNEKkoByL78Typ5NsqoXePXtpdpA1WUAUFtsG6vda9pdtbae/e1Zfn2Wtj4qZDNP4
1LaTB06tDddFlgzXPAxyaLDRsFHEMFxlW1Qw2QUc9SxrHm54p6jKfiJD80+HeUQilqgkGJTlHLLI
9F/RYIUXeRqvxI1dxTJs9ejQd8ism0qdHmRbxXt7bpXg2WvI4U/FeoS9+6rNmYp5XjJtHVcs4QmG
bdkmrOiS5WRQZZNV9KBu0+KHHNdlUzTMk6+Wmr6T1XhqiutEVPx+hhzrWR2gksS8SpArcNDXuIyd
fdwwviLZ8h/Q7b1LMzM/14Ivj/Y/+xHiz4FDGvpWnu/Rsdei20g2jpVNNvgoOBVPSAaaB2Nc9HOq
aFzJNln0hVrg1U4hYgU4pz7Ni+YT1Jx/dzw6a8ns7EtdfX00ya0pDYqnR5sbZz9Vr2b2U0feyq2b
+KnQSRmHmGTetx5tttICIqi9o+yhkGG6d8tFle4VHTBMq6P2G5cmJgRq1r4LAkGbgDnDVla1sMhQ
Ie/gXTtW8x4GwQLyWWKFS+doCLN9HIaAqpfqEHYlTp3gTJBqYu0V2u+Gl4JvK0wizEvVJKm+1xuQ
++3Q2e9jXg/7UGHGJvemY5Ps27qc1sKEK9+3WLUHNZMSOyE6pypaiEhaar85fc4SzAs/ZM3KtOS2
5AlkLXID+80wLVSS2uwim4pOMJvIyvksqyCmTB/vtK8VOg9rfay8NyvqFSTBImVjeZ77pjE12qs5
kzpZLZB6QX+NSY7sbDBcvMJgOMmdAYiOty86j3XvD5PBe1WWr+py0qRlutt6Xn6WHbEDZU43dTiS
YBi2km0DX55N2KBC5bG+96Kyh0TDJ2+UHzb5bXJ1JyDcuaRx2h66iG/Y+rx30mYbOn0K9lNEuxy1
kDcxXMqyzraegiFrOiy6lwMy/wtd0oCTsilAZb0rSU90KlW/dCLh6z7l2buljRPzfEY5zBpS5uKG
c5oj6M7OUu2VkWSLF3wgw4r0/YjoqteZO1mryqF+c4wDo2O0sfGQc0AFHR1d96BvJUjA5kH43oxE
stKKlBQ0Gn2v5cLxQ3ICS5TP8XuQLpsoNbstYawlNuYync9uU2fkvqlnYu/pa3thodqLD4Ms9HRv
mMqLkddfOl3BAsOtphd+NDIcxUi8OmXtohjQImOSx76wS6iGOhqCqGYV39q8fw2CSn3DQUwibla1
6QW3jLhWUjFXV5WK6zNpoIuWQm6FyxzDLswnkYv03qSNQXTE6voaN+mP0naNfYN8/HNooQ83McU9
ZVX2F3Pv5odrhs/9mGk/kbffJl5jsVh6aaZ5xYQ8J4fdtsAlrGTl6ahPiQV/Heb1SqBJ/27GzSEC
yPtDyxCGU15T7AOuul2cak3Nt4VGnDZX4nzjDnFJ0jv6wqSv2vUuRIaw9UJ0oZP21eyLmkCAHf2o
w2+qmO2d12gLOj9315NKjDCPwwLDWpegrQoy1p71yxwP+dvQxQu7MA2PsppW6I0CmjjDvLdfg24i
D9UNFVwNY3yNanPhl8XNFlRwvG8qNEIsJd9js4J4emrXe4J+9cZcaOWszI0rU3/+/EwOkgTFGhDU
JlZI9JPUSlex3kYEb+yVqV9w+7qKmRHIYKjdikAvcNnNQX0pWvmuOy32LFl+sVitvfezq13aRt/K
fUifeqcO79rVaH92DM7vZuh4t6xEFhtp+vfeMibcazE/XfaNCMERa8ZNcKmp6C1eq57I/VLrSRZf
cxwwZW2qs/LaeMk2DErrvS0qTC7zbCf3dZ6lXpyg3t9rpVld2mHG8C1RkbXQ90mVzs/ZUrTqcJrj
VidcQ63smn7bu4qNlpFuP4+65rDmnbIVER00A2SjseyJLb4x05SdMr22n9VBY28wtfPGjKIewdql
LnfJggQm9ir9s6zcT5VVjUVStSCMmg3hfugzwpJNiFGRa9UhhCGUw2S1WP4ASQCboxfYM1kL4ERU
x1an9+yq86ELp7d7Ve7R6rI/RlbynKX9X2YRF4eMiNdz31f/FChgOhv8nCr/jx2D6o1POj/l0bc1
HM1YYe1QrQCQIy2ynCVqCQaNeoxggBmIFyNxx23YQ6bUUlW88CZBErD7eTov3iGyTfZzseR4kVW3
Ml9h3BFlWI5/tM9Vg3xRbSvoMoqaqVygrcMpCGGcUuRxmwMwhmI5pCVJ5KUtMhk9EQISwDns9i2z
8vcyqMJnWfO8KViglTgBLzuHNlZ2ymDHLKTz7k21c/3JRm8fxEgL6IUeFbBUFsc3WQlrckzoRM9n
WdVaoByQ8dKdrJZTHh+CwQM5vByJjGf2Mg/R/Q/LJtua/KhOxVXWrGwgxDqgiSKrEZ7LG9tcAtHL
4aFtlUe4GPZKVlPdsV5rKLiyJn9fK/R9amf1q/zt2YLzGq1Ywcdu+d0LsGjStXIjqyWmzjyauFvL
qmdnyCDFCEEtfeXZoqB/TUtCvCSWSa1ZWq76StXUR5tkAYHkqWKsNotmr9pkhgSme+/OWEyrWAjn
GwDiU80WXlC8T401/yJu8TERCf1adtBFSMqHN/x1+dQzNVzhjVc+g+BI92VhB8fWmMNTECjRnjxk
vi8Q8XzRs/gjRZ7ts52cqznhk+y45WeeFTZWp8l41ErMRN0Y9A2xn+jzQCK+IYLPwkATbvycjnkM
EkeIEynSXTzOb/acGyvkOIFvlKn91M5dgc18pfF486b2afYiC8W20xeioTjZBt8cFB79PoGB7g4V
+TRR9QCugJ7DoVPR2OxgsXjteAIsPx/qpvqOXZ1ysLRserO6isdufNXwYf7A7+hHPrs+CfqnfiqD
bWiHP6suS16iOEK3NnWULTR99aO0Yo1Ja7vVXN1+D+0dKbH0izHPw9ZQonjjKulJKN4Ppuvq0ayj
n2ZUfO/G0CS9Uzl7DcQoWTYXwxqExsY6TlFggvzghUby90CSKJ0sFyhSRbLS4cVOqtFb6yHppQog
wLUodkTkY1J+mA23eYzpAurEZAm0L9UsvL3lkfkE+J5uqhB5TNMBrIRtzK5p+uBs/e3C+n4ecu1q
qM0RInq1IgsltmpBRMxC7pLAy0i8V2VuXjvGyzj+reM0YFyK1nb3U9YhfzgCUK594ozKXlPIq8Fp
qrZw53XkQQLj+AOoh/qcEgFbo69kr3M7X/wb5wOfRyQ2bfG1ytz6Nut8tGnSXxwS94C7nZCIKYVi
juF59OIfU47Z2TignYvF2a8ZGkzZ6h4uXHihW33YXkjeajsLp9ajsHKi8lHprkWuGh8gP78PVlz+
MlHBJBf0M+q6CvJ3SLC+KBGHGNpupSJSd8Axa8A3RIteK1AqsiaLymq1LcR5gmNLD1kEpQ7SZfRO
AWSVKzIqGrC/eA82YhPbiPL3mqneJlKrG08n1y2rFkKKz1nsPclavxjcDwZk7NHuz7LJgH2wwz6+
WjcufvBeb7SgPAEQLTXZpC129VWLn7g8YPn6HAy+zMxdon2hBYvaZ9ndpgBIqxmVF1nDC0ZsUjfA
umLZObKyIV/dHmXN07XuFikpCAGnn+5tOtr8h97LbVg0HCALJiVbXg1s/ZYDhKtMm6TCUF3uZFYd
v3Y62Ydlp7IU40DgT4E0cJA9CHUPx6BABepxSuGmR8RXk/tvzqKh8CNvuk0x4Y7J0vRbE2BJlNfh
Mc1CvnRFG/+yWxtdaeZOVye0r+nwWeJF+UZM058Ma8QSIDfeyrH8ESYITch9hGhVH3FKbw9i1Hyz
NXzElN4bNrJvbujiWGEP4cu9g0qmB9tjaxeYr3zvS8Aw9ZQdvZAZBFS06CoLxFGKTZUExSb5t02f
ImypKw/xbluPrpMYQXkFHtrf5i4NI+PmFp1xS2aFQR9My0FWY8XrDtoMPER20QbbuPEBm5wsuvfP
G9LIIyqte3s5vBL1Frh7gCA63LZK6ZyrLJK4YbRrhvHgiNi5tmijP4+xAs1cB4BWmAJ2NE4QO9mZ
iGB4QUuONU3Q5j6o32bDBRo3AJv/OV/d/SoyJdjA7AcYhV3BFS6djrVU092rsq0163Wt8T2TNcwD
i91cAbC7V/WAo+ZsFwDceJFNozGTzuti1Tf0Stxk2zQHRy3nxZC1ulX6fWvVBT34o7Lo7emlBBzy
dG+CBYmTzOCtDCePXh2X17xFO8uedHNFbpdMsTGIqyw8NdyphTE/y9oYuM1zVLu7Qk+jxJ+bJQpc
V85K7i0ivvKppRM6a5J4+2gzvOSnp6p89PqyuWgRrLKfDp5+Y6NeZcFzhIJHT7b60RaYw3sdqeMZ
RR/1iqV3fK41+69Hh4R1CsobTbN7tLnYBLXj/aRNPyBYgYyQb432dNaj+LUdveyZb2D2TAr92EOC
OMoaBnW2upKbXhpetdZsD7+1ycOspvhet4FYa2WVAfLJnYss3JoooQMhAIY6baWqANIlF1MP6wSO
6q2Og/IWJCXhNS+OdrIti3JilTEQ8zAvSn+qAnXFsx8cZGfTwBuxQKXYMIH/lCo2NCnD7EZ0UX2r
5/LaEih8Qu+1vhUJIrdmqAS+Ch0Ur4fh5HRmzwVgZwh8ak0iFaSUZtc3darjlyZ2D3KnbMLfRyN4
33gHbRrK58kcT3Yd9tzPwXhvzKE8emPdgQqaRPZUi3KTlxtFHcp10zj1WrPEDPAowOJaMZynPoGi
EfdBstj+bPBP+tIYQQEfvj8HZf9k9QLF9pCcFLyE70EXb60QwYPEYqVTMAPwSq3aj5H9Obs5CLb6
oPYC5oQSgulWe33dMgfxG2YfuYevh56tZlDC/hgpEEkDvuYy2wc+Bna9CQZdVYYjiIl3rXaineCD
QIBbBZIOSLnv9ZM6ozXXaopBcgF2kqvs0lH/YN3FYAN6YV0a6nPWpQdMYJVz1ZXQY/vBPWQ9BDjD
eI+bIWb557JOBu2Z9aF7mzNLQ7VdORLvaAkmGsUqy6cWztRKHXGwRJ2Y9O2EG4BX9smqnflGshh+
UvuLFjbe6yLCN0FisKfKhPcojLPZxOpWwSJyVUQf8zy/kRFaR61Wbgu7dU99Zkz4GC2bj2IaUIC3
jeqEaNkXEBYj7k9tvy2dEP9EXQ+e+/yT04RH5FaMFbrPg++YBpnbQtHOGXPVzBrVi5Fy5qHK5pOF
4KwIAYlkClZniQ4nb0r2jTbUx7oL6g22bcO6cRxxTt16Xqut/kWM+AeAmOo2Yoaioc7lxQL+cal0
812Jo2qfodZ4RiYRXAnflE3aOO25LAqiJPoAf2sOfFFN/Rkgwb6rEWRs68TP63LnZaN3yI2pWqfM
G1hameHKwMXGr/tub1ULIlB02sYc7GQLQPg7Uk3fFhO/vUmW3Odq9T5wuM5HnY0IHs+N3SjA9ZK2
PWmU6CQA10JLghV7Z/C1N2zYNur3KtEneHVmfRoAGhyUJeBhNBc5o9aWaTVTFB6jjjxIGiLMkidI
RkRDq77r2bfeVp7TFJ4v4ih+Gl9AL/+aXaM6kn9T+RImNZpr6nEqKu1qwvAweexJ99r1kIC/cSrf
yMPo3OWVOIqRGUam8f5OYeFD7yyR2xuWp7fMCFk5PZoUTvSOQSYTzIQYql3V9S60p++uqbrn0U1a
n1BgGxIKvYMd8DQit2Q7B9GHOEIIyDRajllQUS+Rki8QAXJ/iKPPJitxp43MPd/yPgGxgrxVveWC
/qpTLGJGwvBkHzDlaCvrlcCIvopBl62DuLl5bgPHzG1wXVKN4hDWjIOxYvrz0Dd+2RETqPNXNE3V
cx9F2rldCsfEKM6BhJnmq1AXwcbsQOqFms4KRXE6xl6r2YgkcX1AWduoEJ8KmQeUGCIUhQhl/Oit
ofxokTXno73vcuyjHBdOky7Igagj9FSP6fGTaADyzBdWJK1P3rMqzWfshLMVbgDvaayG/HnHWiDU
6wly8cvoEWCv9W4iKyyuCKvw+WwrEEqB2oHDN+PzCPJyFeJjh60fvgeJCofHbAlez6nY2t6iPlv1
n8INMgTKDOCNrp4CYjBzgIfBLpyxSNMhzK86DSpT+3OANBgB+900HnC+2naIOjs4DLaqj9B0sVGL
DoRyp2DAoqkK8pHoxQgRkFgo3dtUTdcxtJszocbMn7sJUbSsfYG9fCXS3Kws9OQP3qSDAtUD6+DY
7lEJeu+oJIF7tBacThV33xrXO5cRw6zZKAxjaVXtZxSWsC78ewCIuqu67m+8Dww4wbbYKGUyPQ14
FZ0dgsfFQiAWqX5LHfcE/mFilj0GXMHh75FVO9ENAXwpjje60QWrpoBEkcUVgYpWmGTdSmtfuVWx
shK73QFdLwDFeRagGz4GW8jMRycnKaUXaG4hHXsrrc4lylNo6ySOd+XUmru+rry/Uu8NLlOntsGP
2a7XcN75lnoLREb5ERm9n1uZOOoYcft6pTZrVurevgd4trPAgYI7ISWlBCzeOgj3jlUQ9FDNNXPG
J2+0htd0QKPIoYaYTLJpTfGWZ4p9ehTVUDj3qs3M/2DXUMTq2Xq2AuaO3mCBY3QzgJ6V520DEXh+
6KG+pjH0+SyZV7oqeBUD0zjNdUzalNnHZ5rrm1wk0xG/7H2HUNRFi8VPa3GIgqpzRrdYPoyszvgQ
L8UinmPmo3ZWzbq9DH07PbfxMnJT80rRXuqIqW5Vp7tSOGropw63EUzYQWlZf3R9yszDij6SVEfn
0CxeLWO0t2Mesf5eisB9mr0OHlqrxZumu6ROkxxDlgfHNHCitVFAAICNHZ0s27zowoC94Y08Udis
DSCuiO/Fm0GpLzPGcAT2WJx1i8CZlu0lBsxeMtJQhYElmtbidQUC899C6cgX4W+/LzzsMowQSa2g
BKkxZl5LmAW/BgfZ8yURoMz6Rg+wU8RwC44EJnweHGvRg8aaxDCx4gw4ltDIGUHpAw9qcWrM6VUN
5xFqR2CvR1Rp/GmpIlMw+b3JzTJTF6CZE6bwSjqkJ2cNdJFnFicQGfthgpECXOm5M7uL0uL/lJtx
stYxr5t9iZkLFwK/Bf5s4wxTDqdgdp/HVNOYCnbZi0dq7hg31ccM3Ogdrw3QhsW3cIjSdzXHJcZr
P90i4OGWUQJnCRXUs85KJ+WBcjxXe5LFxCcMgJWnrAPZGw1wwaRSlgpgzwCkwFTn5lGeBre4t6gW
+SGLS4bssXPWGOUCDyGlAAiumP0CxbTIKWzeC9s3GfKeBg1Kbw1QQOkAViUNfw/JkeApJsC6T+bw
I0QKDvHR7SSCcu04IwT3BW8EQHudaNxd9H9TBfWt+hfrmvbUDtmuHms+k6ACEwcrWTWBJNTC46zr
gxN+LfLS+IKEPIqc41VPhLVPB+U6EwRY6K3qrjIX44H4b7Uz9rE3hmTr1148e4cwsp5jUml+qiOr
1Ko5wn8GiHH75Jr6dNbS+G1UWaXivY2MYghleDFpqgJ0bZKGvwcU6OOuACGyutvaJLzBcpX2XTgi
nX51g6PdgO26SGMrEwsBk3FaW3D1edo36yK1vVdYAM6LOr3NIPheDcAIdi6abRUnX0omBshXRkAr
S5KpsjqnesacD+PvOFeUXdK5IfMnIwX+Yq1z0Rl+VRb9HnZE8daZdbMfYYv4sqonTgPeuLbw6VOa
J6bL/D9tZ6/1UnxOtjLtijidTwh/vPYzYG/TtZMXgZTLi2i0mswwUphO76Qbq7arXQkN3BCwM5QE
ibmMn7cwNdwBqWAnJMlYiJUzj9mGVfSLQZyDUXydZRhkAxb7lttvmJa1h2zBzJQLri4EYXEwnZdo
wY3WxqQeAEaEC5JUFpMefSiKEWzif5tku+yeLa9dfSwF19VrodOtsiKllEDPRgc5rdWVWAfbSTWY
GIZvcQNSILiNjUi3Ajqv3Rpwi4bxhlA56oZ43t11NSRGSOKGMpMFgxs7KHkvghtyRxekkCTH75Pb
iCO4LGveMFnll8hN+UZbFVyyvdxMZiJIsLD494a6AO3rtjoKQqWymxZIIXPZ7Fj0wK1Fg9dDsEoU
bYkj0CrAYm3Iqnx1lHydqAJnyk+zH0AxLxeuWc4otx74RFtL1HkjoYqycZyzKdvLnpHTcmWQRRT/
HN8uJ5G9tFCdVraDY7z8lQla0yRgET5bXP12olF3UmHE8XxI7sMBDOePbrl/oxk5+xw1apkDlkUi
r7/cjFkik9LC+E5Ws6zahaWi4z+z/KYc3KfAO2Mv/6T8GTiehlE1IE7SVxsMqD/lceko4Jgvt/F+
h2WjxEvlAVkXayGNPtrGUu92SK3gyQTo4479lU8DtFsy1OOUjhtVr79JPLAsBmDUXQ2/jngqkiNZ
NdiYEVVOyhjvNhuZ9L7jvEJV/N3DXNx4TcgdtZEQ3bZJc5P33k7cl4G4z3auDYZ1a4jQ22PqTnqr
OKYOy782RLPtcdPADutAqBuxlrdL3g25VWouaV25KZ8CK9QD8srdyiv6/Iivowf6TG4uBUQEng1l
V+GxzNgyJDNABGDOWHya8+a3TXm0gyMFSGTXyI/3zTntQUPZ0V7+vbFpiFE367hNvsyjfpRX7n6V
oJauCiud1vJay6uStAXr/1ZDfGXBAMh7Io+QW7Lt/jjIuiyMFMeQpguBaCL6OHRXeePvj6a8NI+n
Qe6piXyuKjDsa3kp5I/U+5rr04pC94mgM8u1qu/tYhuC3OX9+pq5088Ar4xtxmyAp+6mVXkL0zbc
5jNE51afrvoydMjPdhbbzm4WM0hg7PhWKnROlHAb9ISsJC/+1x/+7TfITWyvILvroX7veb97qMnk
IE0MfS2HAPl975Ab39sAssZrCpf3fnHvcIrf3prfQBV/XkGDNF4RwZqcm60R5tq8id3wb6XL1M3j
CjMIHnXHhdL9GFzU/jXDxHIrf0sfVC+pPatbNBr72W+y8NwOugLMYxmHltdaHim3/s82rytnhAPC
ZC2fhD5Ot0xhWLosD4I+Iu1kwrF+PD5LB7ua6WDqGHyLaS+f4LGzhv2UWyxLqk3uDBgfuQu48v/8
u3aRHoIQrLCXG8AVFkDK49mb4ydXXwCMRmHXi7wNw9syLMsnSVYfbQXRn2VEsvTZ2QRONYBZSV8d
oTBGyv6yeLytvz2i9025f668Ye81pi+fhPsh2ArslI+2IUEgx0IW7M0Ohe7D4w1/PMuyTVbF8hSq
fb9tAOntQifayn2mfNhlj8fxfz6Csi7vmty6HyPr980/9svqH233x7asbPufoQdbORL8qXkQcOVW
KfCYIgXk1tsgnJcPh+5BNBU6C9VJ3+JDQZ6eeYG844OtYwzqvORze3GYG7A+POtELGa1WLVQJ3JA
KUPdnawFqzpjHp8Pbrc1zZmpRKOra1UUxG56BGZWJHi3kncw5YtdpDkP9VpE5YuTVb/dePlX5XNw
f50eddn4eEwez4rsUgxpu++xH5QPoyzqZbiWW3oCfcmM4TzJqy9PUoBnnMCs8Nj1AbR6X74lsNpp
lZu/tQ6u8VduIaIk1y0TrsEbSHVfbcmlCLlgXaykB+LgUEPiBd8wJvp71AN3R8ZkI6+xLORtj5fp
CUK5rJGn9Hs+6UcvNrKtOo+nxCwRKPO6vRxkNEbtFs5uiXruOizE/QtgtJ+Q8rODPKG883KLkb5d
2DB2NHzOg/eKWZx7xywHiX0L8Dzb5vKJeAwGqqY6B457/D69HbV1P0G8f1zFMnMYSZPlM5O5mbUO
LOhCklQCL+AvcMkGM3EP+VHZhdwalBMDXZRRszZ3HTM52QKvW+0m1zlMAHPI5+6gR6JRHNl+hmPY
fXZ1X0VFmijIuenafRCGS/1cG4mxleeXvyuwo/HQ6i+zkbdb1TQu8q4+bq3cyrvuR2xM0WosCpT+
oZD/s0B7DByK/PbL+n1ix/K0xJGG5QMY/42W2Tns/DYfnhBkN/dA06qjZO0MUVcdeRZ+lWGW3e+v
vBOPMeZxY/hA/0yhZ5qTV68tCNLIYjgGDicFL4HLCL5GIXBTcsnknZGPtVCJPVrAgwNs2+V/I/fJ
4jGiP+7k/YFexvvHRXjslVuyy/9/KuZqI+ylJ/k+yZmC/DGyep+LP+py6944R9h+MKFFmEFOdJXO
3qt4LMou8s/ep1xyE4dNXrX7Jnntf2D19w+l/J2/zTLux5a56wMLOJMQxB6DD72cv5IcIXQtX5O5
QA7GF5P5N1orxJPDPtkXTRiqG9n9vhksX9AIMEgn0vs8Tj6pckb3KB5t05yRctBQitSAiS2TMPnv
PIo7SlLWf5vL3n99OY8wcZ7GAl23nu0GePrWJks1++j1FiShvrvyh5j1UXd19SAvtpzUya3HtX+0
kQhC81pAAHl0ln/9UX0cK7cet/Gx43G+P46N8vcOoQ7GMMZMOXB2AAHyvazLN48rnrCMX/bff/xc
asUqUgb1t2mkvIX3J2/+JiDaH+TjGqGkC2h6uQdh1yG5IZ+U/74pj74PVYBymr1bpus/qSACpshj
CfcHJ0QSPOTex47HGlDukMWjn6wOwY9Bq/PD/dcvT/Kd7PF4Z+7zmfvDLFs9Pe/In/z73smtey+5
+WddHnQ/62+9/vwDfx6laCQ2WvtNm5GalePKY/Ygj/1vbY8ucu99ni03H4W8H4+q3JLH/Q9j57Xb
OrJt0S8iwBxeJSoHS872C7F7B+ac+fV3sNR95GP0Ae4LwQqkbIqkqlatOeb/POuX6YzoLTp++6h/
q/t21m+f5M8vfIzmqjZA0Tc/4ng4s1ZRTre5qnjgxYZQCuJMZERM3ucw231zr5tSPEGR39GnbDR2
b53E61ac/N71S4vY9XSfDCGW4G93tHhY7k/8t4fq/gDdHzRRdz9MHPE/674d9m+nvz2uUzaL+/OI
bL/BtXFoY1g7j4XFD9d9c5vJ3stfYhX/1v1b3W0+MZ/29gniPN/63D6hj52jIvV/5NYJluLVIOag
Yu/+Gy3eIfei2LsPyO6dv9V9K4p+XgcwoPupVCAR4txEyMfDydo7w1txC992Ra0oT4SymVanZbpW
nfzp/nonmQrZ+L0sTbOMXJTFm5+xkE9EyUgN+xY68nyjmZbi9UD0HyRrDRn4b7na7aVhysQQxNsl
LyZEmMDfXPFNis39dSuK4lawxKT/3ud+G9zrvt1C99MMfp0QsrBRevXypLutpSbTUsx/YxIMCBfF
w7Pf9OH69sSLi3Lf3F6r97K4XP+zKBruj64o+gRS/n59i/K3M4i6KY3JnVBiHqP7y/42sL61i+/n
fmSNVwmTt3RnEBjR5gjJl5njvZs4VmzEwOBeFHvf+omX6L3uyz8uWr4d0jultJq0E1mBlwopBa4B
ogeRck0hk2P+4SpwxGuexKvLS+M03YorU8Rdlm4n2VrUqWVsxTd8/0Zvz/6XYOaXocK9q9gTX36Y
d0T0bp1uQa7MAnqiRSGYFBVWdj85Bcsx0FyU8Swe0VucUtwBw6RG9bt4kP+OalWyv8I6m6WTmsXB
LEt3MYhgVOKI1sSmqlmtXNzLnuFL8M8CY1HM3GFrMjAg44V8j3wYquJvdNU7CM22wQJAKMOuEVdV
fC9VipRJLfPnIkJnIvTk6vwFTw3QneYWz/x2+cVF/fIV3aaut6su5ixi9/aYhyxOTo4+rsRVFh97
34g/4F4UF/Zb3W1WJ1q+iznvPUXz/V9Sg0BdmljrLbAxxCrOz7zXNo+GjQYIcKWimKWI9AwAab7D
Z5JWQ2XtTLPA9MytjkOapxrHeDdV/lOopBtlPoccV+mp8KtmIXpNbTpspanQXblLSdLr+3xRhzzq
YuOktr40HRI8FXKKjklsr+UwMLIVyCAMl5nZr4hKkjU8Wrta9esHNFmsNQONRXieWrgXRfIx8Ybn
OaP90QcD+4j+pnKhxg1QOSiKuhTgURqzPFENUCAis0weI8eCLKi3pzGChWCRtrBWWdvfOIY3XZKy
/onecdvpSvE6ZDquWon3mRUMySt84PeeL5MpntbPnTMZPxyi9azsej4LDkoDHafvF35dVW/VRE4v
U/LiRZUTcwlRh/SqEGyXnM+2ADqh5CkzSvhNsgzKKGKRqS7I48aIsTwPcwuhJMwEehwFgljZ1LlZ
nKcxLs9iT2zSPLfgnmUZYGGC8EYe+W5Rgh/yxv5DZ/Fs08gzyi+VSw07Ekgc7hwAXtgeM7coj6Be
ywg+NQ8jURmCodukOTlBTtMzH65ze0+mBstrDsH2BurX2I3hpZ83CF3CiyfHn2A1pZ2oKlJMuuEu
QuXKAZ9pBqs1ln+poWFfZFZCL4mkKMtxGHxmEDREpkNqVWJyLTMsRfGQXYx9356VuHUepnlTpaTt
mdxbqKvpcW8I1DRZKoWFK1rP6ow+YjY3DCpcGO/3GIfT+VYimwPyr8U9dz++DA3nAcpMuCyDZgH3
VFtZiqG741hnMN5Ips81Rd+bFqnOpLUqrmqqcbPACh4MBg7ghRMUxxKp3bGeN/ci9+cmzomh9qCN
TLRphbrPJj3RloquKXuxyUf/n8q8K6Xl6KByd4KEYDNQg+fOI2HUNofuI+6zd42ldPLCkfvzbOno
mclMJFshL6HEdNNvljvfgixWP8Y6JlsBIM6zP6SkXcPBepgU1pKNMTYOpZ11e7WLmm2SRPmZr0BB
8t/Ij/UgcXOliX6Ste65ghp0ssP4oTfLGumrVD1GHQtHFrDHlSiKBpZCX8CvZ6tqWHQYdyzGuXuk
JJjyReRyzcexgk2VJSG75Z3hfjnYyD6tZNIP4lRVrStnywm2iMNw6kzBoq35wSnd+1/Q+PGfIJji
23krbWoe6rZZZTJYm6WHxXLnp08YFU4E7fOaubKpHxBa1I9oz7szoeOdKGG02zxiWocYKh2ANc09
RJ2lFd8Piu1n2YbHhWsgidrIfohYzLsSCroj/LTuWPWElYsE2olosCBZ7MBgxmSzcSlUXWo2wDaV
pSiKy5Mm8vxTZZETNl8fcxhIdCnngV60MYc/t38niTNvY+YVmrP5+kGdJiMvHR386blnhl6HnCJ2
xab0JxTu97K424YGhOSXStEsWlrEHW7/QOIMGXh+vyCvC0uFouSlpFbvVeUH287sfRjvQflZFGvR
HvVBtU5UqE3lJFkErCUbt3DigbvaD/1jO2/6GO6JrXmbLw1dl2An8+p7ZrRCwhAdiiHFw3DeiD1R
pzPLxrLBhKgWKWGN3+D/6CgOufW+H90OmAP+fw5J7J78ClnZfD9N0+ZAbq/DuZCJBi6//XWit/iQ
MS/U+pg0s46CZUfdaFDAQqQ8hfMmAzBxEsXR8yAWhl6PeF2OCK7PzYUMuXxx7yT2cNA78MPXso7M
wZFNVCUoSgdPjFGS9tarQSo+ZCnR+u1QURQf3EAd3VqAwG+Hik/7ckSq6qu2IEHje8P8V41FhNjx
OuXme4I9KZlLk50cmrFMDvYQknCiQN5sU9YZZVYrVnEeKE9yEfRHW63+ygJFfurNXH5Sg+rc8oI9
szaN0gXoIL9+nQb/y6oa9WCSWvJqp5yKxZzilEAzeA1L6Q09sv8gGvXCP3l5ZF5EG5nCqwRB3WM2
9xyq17hX9GfFC/MXJd6JLvzmpE9yXSO/PAdVMh47X0lOw7wB7qf2Cz2u2DXracE7m2y8uSj6IDRl
Icezf8txj3upTewS5VLymjoVHG1Fa5aiqHV1v9VwTXUL3YCIvzCNtnvExgp0kTGoqxBB5WvdYYsg
o9fbzPrKV1LBCtdMPX07YJl5KczhmRSa9sMofkx2bb8Zkt3s0yIEnWSq7Uc9kUghW0Z2AaIDSzfo
/viW2XyQsqW6U4SLuFl7zwrJZzBsm558T/aioFlNWMOiF/6nClnk343f6lTDIis2nY5F71Qr/NoK
CHNW/pxKhrmvk3aEud3lzyqK6Ues3xeiUSKN7ZkMjDeUvPJJVJlezfqC3RcbURygSewUZ4yXolhF
tn6ZWKUTJXHGtpdPMqw3FUX0wR8n8hJyI9AOFawYZNGVB4XNzE4E3aPWJRcPrCdo2VXp9dZetHSN
56x0pTe473A7mTzePABjwtdOLrslGp9wL4pWKJukKYTdQRRNjIjwgVS9oyhO0vjD5jf/LEpjl154
X2cXLSK/xxv8bRD20jVJG/kUesiIAw+7qj4rLyT6rMBOdNfCaV7iqJEPJCv0V1VteFQiqPJlbB9F
B1EPF3FdSFV6FlVio0M5Ck0EDFWrYria4x6bmv5VdI+Qo10y/VrX+dpu7RLDwmoFxrw4mKOVH8IW
sdwMCy4OksymbksbzKw8upHTAR03w/ohUCyswEfjGUJY8iEbpbOCm1lsRRGNDin1av5a6ANISq0j
l2DupnSjt4DpR1ZNNuCuLDckipfJB1nU6QY5vrVWWfv4MA3tkNmS8aQHqXUqYoMEi7lbM8q/R7Il
d/y0KSeGdQpuROzZ82ZSEm9JBK8mf/efunsXsWdIze+yU5XNvx2vNiTAtGb0UA1TfR6kknTp3AZ9
R1aXzi/R70z2XvShN19ra4APlKn5MQ00E7JxmZAR109vXWlfRddBS45VqDnvVZ3Jrl1FxikpHAxY
qgpaClzYF+RIPyXgV6soX9qkDR3lgofKHqIfrUKCmKHZ9YOjt/5eMq14EyaB/ARVpVqI01vTu1w4
9c+WdSPSiPQIDuOobYnZFlB3C+PqmDDHedwtwJZKtojTKoeMC6PqWPBOPZpF4HaeGu0r4OR/N9z6
iObiXouOhORnMP6uPPly5Ir2gLzHozhbZNlUmiVywtLSd7eiaFYdJR7WPNrhraevqFdDj42NbPZo
t++nMCz9YJJevrcCQ1olSq5iS9VbW4N83x1eN/VR0XRrbcbpeBnxcXG7Rq5feBplUn9s65Ox8xU2
j/Sndp7tPmZIOuTG+vpkNrn+E00isEid9zx3Hw9tGluIVPxpVZVldY7UptrqWtnvQ7sxcPf1CmwJ
Wgs+FsmqvPhQZqoFWCyv8z4if3iJQ136LZFpefugNFNAxeXGrzHpfwSSZL0rZp1CO1amp8CEDc4Q
xX9AQm1v0hkqLktecuiSyNgQDkgebKRA5DjXBvEzXmSmNwUfvIA/ER9Kv1QfH2SykxhhMwiPfVv/
nUJGVtvu2ceao24eu5acZTjF9bPTMCdsu1J5IG+jJT0HhyV0V5ZLcM3ztqqq4UE1WDPSQE5wi1Pa
9CD2LKtiCRAEwqmNwbrgX/OoWL3znCXOuzJG0knvHIdrAL63CpJqL4qtBnkus6J2p0YdYCqFcdmu
LUh1y2vbefERpC/KPpBPXVl4L2E1faiGr55FaZozwC3VeBBdHcU6hIrhXUQp6PxNkxTJo56r3os3
sZaYG/VToVnWi7cZvNT6iPip3DSD3Gyspvc/c3VT9ZX5WZCRhWVOWW17v8/fsblbdkZoPzKPPGLy
kJ8rTwKe7yPeaLtAWdzq5oYwZ8UZZ91ZyTJsgB2NPESA17RQ+y3sDg1gaoHlty/3DrVWaW5ptsa6
x1Lw3M4bbozRrfFGdkVRNLBgm5/rCbctLKsPJDvxyX5bkt2A4eiC2F1+1uaNCYr3YEvaKbPK6ZEo
wHtbhOPnGM6JHg16DjhQIPcS9T2a+vFzqEJjOcz14Vz/3/1tkEv3/p7tcR7S05a1bwN8++f89/r/
df7/7i8+Vy17lNuOvtIzI1r2TNivRT9WV9XS1Y0514HLqK6iIWPye6sTXQBF1tdirvt2LL+c4Kwk
ZxOp/CaKjTGrLZ2yltfcGenfdTL20U6mr+/dROMQOc6iqtAb+MWDlDYGgkk0X4NS9f7K4ll3Ozg2
bjoo+YPYDDrfV969qgulLldqEMtHv0SIx0tKFCC0y8dm3oiiqUmI7m/ltHQ7pmuwHv9pFfX3ojhC
1MG2O2QhCW33qtuZ7uWEl9402A8Fl+tHh/0HRDLnI0bPxE1VZDvHQ0uqDtbjaHbODw0AHdFCp38w
bBvD0RjeSp7IIauvqIkRHu/qQlprqjO9QWToNy1nFcDTV2RZO/EZQUo6X1c2xgknbOfstQoLXfO5
Ma94ULlqL+SNGLgOaNparZthr1YBzO7ZcEc46tzMdYwgR5zL5Es0iE0Hq3tlk2SFEr2zdnqiF8B1
Gu+aWrF0BRDduurWwUYsniaYLhrsGCDklr5gCIIuJhqqjVSm3YbJH1h87U+pN58gRvq3MMIJPm6b
7iGsO2UrR02684ZEPwe+iieGVEyvSZD8Iekw/cPBAXbwe0nXoWNh/XvFT2ajDa1/LvO6vubzRpMZ
HgY5uMS5g6bOUqSalA2jKc5Kgi4eZLK86p28PYv+ohsGTytMI0cM0IDTxLMnOynzeMl28dUH1oGv
Wp1cgA5hEGFgjKa18rDGB606G34bb0qkNac4RVShDfp0tGwyi1HHmwcr7cNdDsr44OihsSPske+d
cer3aTkMO0kOi0Oq5Rj7eF14jGsPxFNv2ce4GPF6rQiShG3sraOmkXFgkKu17eQDQlegywCgugvr
E8Uqiaz26kF7ghtM7iBvHLKByq57mlqsfjB3Hp5DAzxyqy+6NiAo5efyS80a9DIYZO11sG1Y3nBP
3/Ce6RZlOA4nDx8qENRZ4pZjEELCgh/HbxOCDy+Z/opre+XhR/bO6nUN1yactfZT+EQu6Z/QlKe/
pFj7i8Av8nLDJ1Du2+o6bfhx9np9081nsCP8O8gDK7B4GJhQmSOQTlJM/srJS1Rb/YdDrgFTwLQ/
wEYdLhVG6jONfwK6Vp0cY2xBIfMEMDMqtmmtAJIB3jecI2gtDMqHbaZL4bMnOdbZUlDTCiP4QO+Q
3Blev+2SfnzXTeZOiuI/2zlPijJmOdgAeXgPSQBc+UXfbcVRahTvKq1X9pml9C6xxHyPIihiqjpn
BhsOhhxes7hV6SNARNFF7H2pNOcWUfm95d59SAWfkA+4n0fUlaWNDo0FvGWKY+DZKBqsHBupfW0x
sNwPnpyCr+CSpPC2iVv2KD3mIkQ7ZzU2OT6Xc1HVR0RLupHvRNFLKmWBOjFaYPKASM60mBTMGzUL
8Hsq9LE4DE5c4mDBntjc+4g9UYfTOL1rlRSlPiMb6/9x3AQwqkCg/l/nFsUvH23hI7BjJLT4Unc/
RHz+EBbTPk3e6zEInnnneos8soyd6qGt6DLtSXYsb6P1gbScMr5my8mji1nmW1ESB+ma89S0qXMy
DGkLumg6O22NpLDJmrdusMqF1lv+j8aXnhEUOb90RVlnNq8DOOBLX8nUkA5Aeds0+kMw4wE6SPRX
GVYRPzt18z7b3S9joy1OxLkPMhD3E0KB8pQpZbAGZzotYl0uT/cG0coA6+9+OpY8eWMt5faVFBmc
m+cziENEx3uxMwdrYfUVa5b/+ZBvp5aGGL2Q6r0m5KgCzJw/5H4CUUx6ecviV7R37V6yju3gY0CE
dSiOL1IXICFRrYsOyfGSmPPbV8nJMNAD+1aH0hdLpcTeWoQKTpaMcUkkg/q/Fec6nLr7UzhvRB0p
mMoKXzRWQebWe4PoJ+rKSk7Xeo8rgCg2ppatQrAwbhuNhPfL6q8Q4YKTy9WH4o/I37pifLUKJu3V
WHtP2ZR1Lqli3VVtI2iY1pA+2BpQlQiI22k0un6bk1ULwTEkZx/bqp2RODBB5rd4b8nhOUvkcp0y
173IsHaJGBC9ToxKIrCepy/8dcGSmLf9FpsQUIxJ1z/xFH336sT8WRjeXiaQ6UPCQdcUVzFD6Ze8
aEzwfQQZWNBo/wyjc/SyLP+p1dEPSSdKzduSBHqyhgyjww1LB7VggPRMp7R/8aq+hmnOBEK0DlZQ
HIIUKaBozbDwPHrdVC9Ea5QEKZ6XMOVE69iYybmS9M94PhMrHtlDUpVPoi3SbWJOgJYYk4cPRSNL
5wgnIfZ9YwofxJ7YyKn/MalyubtXiT3cUAM3wsfndtS9VbZSaxOxELUQdVYdgJu0a3SnwEGX9373
z5H79FTrubn3JpW+U4QrFUqkpyF2CpaIPBZPlEQ5OHarHGR0VGjWQ2WTTKBiRIPYDDbUoKU096kk
aSzX92MUT/pZTAVku/+c5ksXw4rQkImT38/WYdOx7KyxcG/nFc1eEvERX3pOpiQtscPSXc10EILN
p5f6CokgCtYvB4qG20eKPzBIZW/t6PrrrU4Tf8H9w0cn5hb0rFbe1UHj/uv/dO/993mVX6kPt+H2
N8xXQex9+WPnP+72N4mW24e2RfoQAXZFKr4xGls+5HM30cHTK8I8Yle0iM0oLr/Y1e0WdEP/l8OK
0Elq+zWjDezUhvpUx2G5rDCw8EOkZn6d/TDyeoShR05jJ+/MwJs2ltP+Ji13dBPAinL4s1NjrCN1
Ez8KBz6Y07e7IGl+VannrBkzHWwQpmGphq5ijjPK1vlpSlhkR+1CqniRA5rVweHbDjHGGncru4pf
mWduEeG96HXnLDoeO7ge43PllSQXty+KP3AyZH4QseNzJ9dHK0J/WZL1REBnlRDdynX1R5D3R4lV
zzHHEnEEwVDMC365xKJDjN53i46YaaoTH0JJuVZNLF3kiClvgZ/RpfQOOmMR7OXmqn7okEkl8elW
p2DispjyPt3dj/KJ5LlpBXIJ31TpIhrQoP1oJhRXZdMh5Zye6vKpTvT+0jMQaqwKFnrGlLyfSBkB
Xhbxh/gvUoHJCg452B6UrQXZoRkWA1JT3SHf0EjOnTLgADZvxsS7Vj06/jQ/WH5vkPXPJidavERj
NqzVHNaYqMsgMGwmXNYImP5T104MJECaqpsSF73cNryHdN6Ao3AKq7w0JrimpIGLMzCGuUzzJky0
YmuP1rgQRd4g2iWCRoFgqL5V3etrU38LjUbbiypbKlW4ZMOEXWidr0Sd2Giqp7JMBLNRdPnSADFP
G+vbB4tqQ81Z3x3zbCc+WNR5Qb8wnUZzm7FixXr+I0VjGMvZwTABEM5VBmH1s2VJbu8H0TUvVjmC
4EujKOGVNfM/Q1h6u17RToDIk+OAWdVFbOwJ1j9YK2N9r0vGLsPEDTJ/LEuRhKTR0/C8bvexERsX
gv3G7dg2NFdT7uF+FDQ1Llo2kzYvwWNoMgp7cyvjkFSuqzzRl+T50h4UhnqYB89RbT9MDqODbipZ
Kypb/eI4sfRghAd/Lmhh9PdmMKqPlqjlftSTeVqI3gf3PxIz7v2GGMpRMvHqFSey5NzEuyK8YHjX
not8dG931FSEPrnGzQIqcv2QV6l/1QmSXdUofyo8fziIbmLDkExdYAtUbEVR9FWgrLtGSea4OErU
oahIkCTEJ+Zww9KRfeeSZJpzgcs97TWt/fS9CkrIXK9aaYeTVLTwIhvlv+gGAXPHyn1wEj0Y+V3k
UNEO4cT9l49hs5V8x7wgFrUuOIiVKyWw8TIYJusiGpQGuKdcsDgjiqIBYIp+LhMGjDhvSJBjg4al
ZE1bdiHv37gzjve+AbFTzMxqa5OoZbS2RzImwFkG1wI1hIs9S7zSLMhoS6spvbXmaJDD4bdcQT2H
V72p0YZqMfGDgXiorSWYCs1eJmLD2GXCLQs3T3UaGG0UPnZ4EmYh3kzq8wAP/703F+HrvWUNXn54
azjk383WKh7m0Huxh11zyvr1vplVQu2cwij2xKYXiZLzhkktiZOiEnRtu3FUVryHCOBLPj4Ht8Sr
Oc9bZthdvcvqRJilYRY7Cx/uG8bISB1EORWqh05P3/RZeNTOSppq/hPwJkJ5ZAr9kVECdoMGSVAA
7u5ebNSyGSYMjqqZv/GfXTVxfoaxCgOjzsA+iuaum1CIit0I7AzI/zhimQNwPot2UPZuV8wesSCJ
4YxEtskSoriKt2ZgL4c5KrOBfYLdAQoz5Av6Sho1CYld+3ts9V8etIgkLzcD9l+uoTz5+Dru87Z7
t7ishxA7sHWj6J/BqDurYc6qjTlN7hx446Qr8f/er7bYE98Aa1jBSve5VhIuaQe5Vd0q9vVtg1Hb
3tTyYmcySYjLqFpIcrvpdfMl4b82jAGFPqIOmW+YW0CpGJPbAOknyXCjChHzLErL5oxra/6yxF4K
tGFVggXhd7dT9jVkC780WejSCkh8cTIcv1wYJMpcN9OpQShaylKSUo94PwG3MjB+6mkgrTTjmPfV
sK8Ds79tND0c9p46X7l0/EwVtdwj+S33TlYCHRe7me10ykrsCutVsSc2seWVZDs50DDm3Pl8tmMp
tBKBDoOOf72xCsfKdmEKCGDWiM7/ptiIf/hebFMNsoyCb6Y3a5imOUdRXI5caE7FbjMR8MpSa3Tv
34y4T+9FsecoPfZWCHh5eedwAtloc9rffWO0erBpdeMQz7n34j4Qm3Au9ixxrKewPoqqwjMwd/Bt
RiPC1qATjgam1PH9dnn+mCh1hfuolqEBm1Vjt12rVftdDOQLkTzXdOZDlDo2BmIjilEIhVgJpT8V
Q8r+gDFks5hqq8MVRYqGg2XnroZNV5MP48JPsdYN8Kd2ZbtkFqPK3obYzy8nGZ6VYgbrMh7BNzbH
cA4p/cjS+UpNO3Sj8SnNy2ABo4yF0qkIjia5MCffa5est9eLfkzPqcJPROaUhutAWT3IZbPklVGw
hE5ksSjbHbiBeWo7yVfU9+p26nEQMm08aa23pmqytc4iDFnsbYcXS+2vwwYjSj1bSF3K+ghpgi4/
uLw0ogddVczlqIzSypMabGE6dQ37Hzzd9KLpyS4rCuJ3WBKFtf5R9iWehWOyBr8UrgyEfnnTHgO/
khf8OKJMDvLcrRFkBO0R8Cv5JBFLupLM0qsfEVRBS7UEyhau+3L2iG40snAJUbA4vZwKtcff2K7d
AkRFbRNr7IY/tcWFsTsHqxSOnzrn6I9xtAwx2PKySIZrikVpqBCu7mTAt1oEHR/TzLL7E3kosmUy
qZbDZNgbD9aNVDTbRg24CHDoQt3kSusBWvG618mL6V8dew5dYgTJeKz+ZfHTPb9bFAV2jGXusnij
SSNCYIl8/7aXNowopiXrj58MnoOVPaLfLyQzhk1Emo49MfbU0ebY4NFI3+Qf9zNn3Mb2dQCBtGXF
Uz6STIt7ho0Dg5zxRReodNHMtz7AYNu3Zby2Wh3mFKqnQPrTeHjLVMNpvoPUyGxOSTD9NmhcZjU/
lCWTbMnyzrna/ixT6Egqj+hS6TvMmsae9cbAwjFHjnSXgOgxj2sccE10Yii43YRwgqYjCp9iOVma
zYwUgbW8GNTmzeP3woXyusCXGX/QlCUcm88ySyeECTF1S7JyRohexqktpXXq1951hLg+lfZfRYKr
ni/7P8ZOWjc2E8Fe6dx5ANiZWnAgV25tOMEvCQ7rIh/wJlaG6d0pCVgQgFSk3xYWiXCNtHCnKUTy
nEi+Qlywl9qYuF7QPY+KvcYIl/SRgFQsSZdZbWWGJMU/41Jp11M5tO4YJMVasl8DKcsWRpR6qyrJ
iM902dowpfw4BZywb4gMhory4A9RA5py3LXyD2b+wdIZrW7VVk91jFVrhV8X8fyV6RQfStOBZwGQ
ZGuYHjfdKxm5GrCjKFji4pkuGA0qywn+6sLBMHXRjEO6iKxga+iSvOhAdpmR/gpIrNRJkgTzlTA+
KmU3i3BfsSGGykq7VTTfoG18853uh+eXFVCn/Fc0vU9qDHwtCX6SnJu6tfqCheJLR74kqy7QUvuD
AzJ1XttohtZ2ibUNY2sRMiMJ2PTUP4RvQJiYH1FvnPOBRfvEOeoq3VKlP2kyo3/e6dGqw3W4Keqj
N7UYyGbjBnteE3fZLNiOf+GcTbz6Oc7aT6XFUF5uxoseMfJvpxnXmxMIxBqdhT6dN3QGZLIlZxiw
oc89sazyFiBY9KPjIi2qAlNgSZN2xcAgK9CVctlsuPaym1gE/LEUOGjFukoN74q3YbNiaSdaDqX1
Yg6pq2UtLwIJDG2SvONxn7iKw4J3XTXhoq7TN/JFETk2zKGHOMQviexNs8JIePaJJTN6WNVS8grM
/wo6zV7Ub50Jga4MY3T3/c4O1V+5FP9KQ/VnXWqYBVaQ+WXmUES4N1nfjms7ZbEgVMhltxPyiILR
f1eIgg4psL9+zJ/kqDyXc6AqG+eF2N9abWG90PMHB6TK1p2+gHtXrQbJnOXOxUMXRIswN4mWzIm6
pT/scoUfhZQcIRN4H6wX3pqmv4yUXZWGDxaJGIsiyc9pnP9JNWtXluaPOmTiNeiXwE5SV5eTLYkq
xIO8Br+W3kNXb/f7BjczH1S1W5KBvmq1CCJP38WuKeFGr0rNuJCMbHA9TfppQzYKvI5E9FBb6ZhK
qY1lbsahesbmjWXoVN8QBdgYE5HMIHvJBnmt4+q9tgOT/GFyVkKD20zK3x05j/bd0g/smSH22GkB
tPHkdZyaxIU/8xxU0898MN/UfLx25lJNzXJt+sNpAs0Zm5DnavwnFdM85WCs7byGM5irrKjp9S72
PNK0zU0fSq4d4nX/MYbFp+Mnz2bRHgeTnEa5fw2aZFuTgxMP3BNRU69BsoGm6Y4B4EAS2gCjVYnh
xgUzcKlytYrnE6q8kWzLOu8J4o4w4+BDAw3Au8I3Psdm+MSbOl1YifRS24BsmlD9qNP4Zw9OTyuH
D/Rlv0nbJS9W20xduGv19HlERr5M5PyxaIGXh3CYupiMaq7Hk46J2CZnGYCcP43YUT1tWIAEplbv
/La94mmEh6BNfLxvrN+1XoOm4BcWj22s3jMd5C8A5YWk91heyhnYpuSoNtk1Bs2zUKbeWOmOsxlM
Z/eR1gD6oA3t8sFo4O3HJMuPpEcE+Gjixn7AFCM/oxsmhc8Cm67yRBYekR2iwo3xU06bYyz37y1/
FFO/t5AkDEifyatTSQfefE8klxWLtrW49P5ZwZk+N9RNE/XbIffW9bbus3XNZeElwcyftcNhwdpe
yPi/BwVsFeeQKNW2wU9NrjEWG5xjnMP6bLWY9ZRs3Yc8vb3t/U4SLJRj8tOyoXoz2+aoOs2ltZMl
fg7XovE/jZR5IxIyrBv65MNCUw+fNO+WLM3g8qBj/Tlxb7AiADY+Y9hQKT0jmmFlazIJxu1GZ56x
c5gt5+kZ69GKcUAoE6vicWnfzIag8pTYwwIOz0MSDfWitCACyjoJR1rqP+dm8rtohmqRNknvlk6L
YySiwyqQd53sPFoag8gxgJyd+d1BqxllF6332TY8d1Orrk1g3lbdnTSid5BTYhfEnSklrIaWHihR
cqdA7r7BICTRySeEphE7rDqNi2xxGbE8mXihK6nbqpaD4N+2F13Up276VKcworpYkteqBrOhrsJH
DOAbD7Y9P3CMJK/OL3lo26MCiIzZmLG1veZZ0kewm077qTeQxkcpJO+l/axqZ+13IEXrEI9iJ3bc
hBBBxQJHQmK8m8kSDw+DsFKPlqVPRKCV5ZSIdbxNp87eYTL5ZoXAe/gFb7vil9IwNh57Hs8cvk4U
HnUpx2Gu/z+6zmu5VW3r1k9EFTncCqFgJed0QzmSYQwyPP3/obn2mnVW1blRWQgh24JB7623gIdi
yukik3uN5WeNOglWE/k9cyKPUVL9EjIar0ytY6xkPIWNS1BJ+anhXOfONSoJjUSwMHHJ5yxPXSQP
NsVi1Jbn3mNoSL4IVlcnBETP1NrPLkML34qWrAh9/JosOoDM7cez63Grsad15nZLwiB3c5sAqbTB
R1W+ZLrk6hh8u57Vi9UXI8V4nq1MlxrMzuFtRMlvD57dHqxqcciyRvzexuHJqoZA062RworQjMTB
28HubpVhFPtEyW6NiIKcTNpSt8qtATIl5TxQ0Mb9FpG20djFGkDoyY6jT/yt8E7N4OzFmuQK4KRR
fgH9PpIq24e2MZIM3DKtPBcCGzMs7s1VDtt2N1tRvW5wxPSG1E9n61R3HtzU7sdSbohaPiYEs5aA
0Bg+wr3LRICU8TbtTXOjlvINk4WbrpxxfK4Wi+Z3aRJcPXoaYv0qfhKmQyUEB8oFJFhJNaLurBJs
JqGgl+4W0pJFNKQz+KmNuMeeUIVYH2mHBWQ/TGS22/rGNKZHXbWPMuUKjPkPZyahEkwlfywn7Nd5
i+NwEcSavU3s8X0eb2DOPOUwUlfkgsig0Pg/ESV+RokBbWSmX7fRKrXTAsFbLwrOfAu3zcc95FVv
Doq2sQk8WnmW8mBW5qbH4HZZpKoVPqhIoSYI1NvFXY70j4yFTTEOWAe+9bHxqdvKtAn1HrNkJKQ4
GtKe5jn2dlSElsfZXyloByhMiE2M0a9Q47dJjEdSZvwadluu7BG438I1iXUTCNHCXlBX7xJX1XGV
c9YZKacrxeMscSz9A8DlhwxlcegzptY6g/uJqKJM1+4x7CvWUGUQUBraWs0qa3lDkIARr3Wdwb6b
bU0LX1ptHHeO1rvUAanwsZprcE9pX1NNYkfdHpSEs62qzVWTi6c0L5Ej2TcYY67nivp5aD1SfQEp
VnYebwcSx3HtnM82FHZhfk+a9yWKOV1DZBOcpt2dUw5vTjN84SS6m6fJt3XtvRoTC7fkAYtexBfh
WFv4kwylzxxEFeZDnzl3XeMiy0iLU+92DFCkyiDbe0utlkT7wngM2/vOVLHqxkOUBDESd1QnXI9x
ecot82hqNpdu1JLnxByjVp2LoOvoq3JYx4l6S+DIk96Tiul15SaKp/s4tHq4gM4dAxUCXNIQz+b5
1fXuXVuBJKIvXnxFO/ptm1JgU2BiXxetU71aT7jYEnO+6uuOeUO8VUR5KvMnbPM8hp3hjnPSr0Vs
BGOq0Yn1GrvqSRkoum347k0TYdgJ6Ad3gWxwr4NzUjrBINVXJc8ZtXT6Nhzx3BtDwvBybNCk0/lR
337FEuq9ZeypL5oyp8AYnJVFVUn3NVzUbE8lbeE6nJNSlXi+VvU2H0MeQu4pfgg3t5SG5rtu+j05
8WvMnHKausJXerwBU0+f9s70UplJHoT6NjcZSJfoUNGgRoFNDkxldq9ZGS0INZ1/mPKteXbtc0Ng
VlJrIK3k1SnbFBHpZGdP48jd2yLVeyMGSo7ebhkTNoyHY0KiPcfDQ/lbhGRkZLE4t1G8MQgS2XjT
eBCZ/pkrCHbjFOf3xW9Itl8wkp4YiFcbBY7KSnLFB57i0Bt6XErD0JzLaePhAjxNwO3wueQ6zCLc
2SpkgRIlQs5UK23Q/uUhWEiSfFdhflQdBVPzVJAsFFqMnpJmF2OwsYK05KzqSv8eDGyn8ifNdspt
VGnvjqbsnHkEP/Fg8xjiu6qwOsWv+xu/mQ8q6mEj9fg8YzmMs2+W+aTB4kIwX+qYCNfbkbsplyKC
w/IDSgzU7/6XfMtz6BGxnLBGaQSdF73z7GnjYaoxI8Fnjix5o770tflR8mVhiXKXZJ6+VZbI5VhM
x9xScX1Pym6TJPRpKrW/EMMz1yg0EEj1y3JoB3U0bXkfU/Auwvg23hMr9JRpurImAWv7jJA0XA0y
hD307Y0v0jVewLYfnaKj2oSYas0wzoiuRjpxyDOPNpUlKjQoeLk2IdmC9coaes2bauvvUoNLVcCZ
ALC9r/jnrcrBuFPyDMjQNF575pZaNPRr0n8WPxUvOsaW+RjN9k7LKdDNiFA+VicqAJz26GFdHe9W
2RkQjXESBrC69eLoTvyw8IZMfgaUlWPc3+UmnZpdo6dJB2JRTPU1rglqmPSKPKjhEQPSfAOH6zZ1
+iNjBYR+Sn4286hd0wQeh8W5dTIetI+odD+crnluVE7MzHom++JBt8u1GZFTSAQwLuAEyU43Tc3V
gqwLhviuMdTXrrU+FacHV4bp1hhk16UqYEzK/d+ZEwPFRL+X3TmT+ICzAECDW8ybtbdwaV5dJTrO
OBViqX3MdHsGuGu+hBw30lGecyKJV05sDP5QUXirFmyGkLOFKqYrKw+puKmuLDO/qcL2szSRUMTd
jCkl9Ke6e3By82AUduPrSkdNVUK/VzGoHlNFWZtLPm/naQFScKLo0+orLuIdxhU3dRJv1Mz6jt0a
nKpmCkiSKlGKyVafxDmzCRStZb4XPZGpnSoCWOEfmdZAF9VJ6LaSIM0YPKct/LewxDjYCvgVDl18
cZISkvBwLBUNfydbi1eIHsPBuA9bJBRh+DuXyqNOlNBoV/Gjkr3jmVhas+4rkQoba9DPE95ja6PV
vpyu3ete8lANTNZRAH634fLPjvP3SetfshJdNWkLuF9V/M3JcJ6y4VSl0PPC6IMS4oNg1XjlVP3G
EtN7JxZdnsqNXCk8GIFzhfe4DtuO2nxBKsctU7x4bUxAs2qiEwCvgybE755FIkXWlMciJ06psu4L
dzCZoCtvczQcVYmFtFeedJZw03G3bVW5fjFgcle2QTIkr0lem/6vtMSXZeSfoRBwLfXqrsCtsXUK
Fhe7Jm3JarHHO8zlEITkx8NyQqutiQM6owdd6SGno/xFZbGbBmwJY7JB01QF1OvKnrMRzvlsGmuV
mSoeXBFakHLwVb+dx5SkxCTbzJFzQEH5YZvyPZ/nS4/PF2M1+8QV8mJnuLUp3dorKziYbrTV69R3
hg7CsUJaVDqfES/d4Fo7b6VlBBb2Btx/NPIoc9/Vubr6We13ZDrgog8NfHQ7TNb5o4Th3Y8O4I0D
nrIyqOg4i8uTkT93ZrYmQPW2jtvXuGcEvpyC80TEFMQSdRPZnCjoJ85zHm5BxF9Dpz2D3F5CjPLp
EtCh5VILSCE65Gbx0Mb6WzHaJo1eTFmLnsr1cHkyW26MZfJwpQpEKqAM4LHY0Y09EKr9Ktr0i+73
ERVou8c2n0zlOVyje3m1xLEW4RvlAXyMmBIlBKg/Kgxyao2wlW6yssAt9B0sI2C9dDIoGWREPqRy
rByhnOk1X8YCbHfunA152eW6suyBnn70NsWMFc1s5tmurE9lpTAg4ACBmylf9L2rCS2EmYTubpwV
dJMFlpWEZEWjG930yUDTiHMCs33FF6lFbPFkbaem0G6UnAmWRInAJMKhUXNjFXmGtp0mT+6RxyWr
eiKDadSM4l6ZGkzjnazZXp/+2YYNfcp12eTh2kHCgRG/0LlXtYSNO0VFlsGS/jS+umaCGTcBFrYz
Tr70pn3lIElH5PRugyNrJvxTx+iUHX/PZtYoVDszBOnDxJ7W5nnO62bbU6HXA/ewvgaATNoH8oU/
ujZflF3cfWZl2Jta722d8Nchs9Ofcu0DHhn3mga6W6qaETnH+ZvSYahaGZT29qD9hKXLRUOFXYTh
p5GanQ9E5K6xDTA9AxNnteRvslmWXHmTDEvJFiuH2IHDFzpfsad/9Q307YlFOOzCPU7MGKSDWLWe
/uJlmH5bGzEpJ7l8XLJMYAwb+tSA873nPuOfh+1hSbLEXPr9lB5n1b4vxEWkZr9K8+GhjJg+5667
r4UJpOlcMh01ueN+16OFiX8kbycrv0uX0YGnFMCGY30w1Wjwm9rgivBIgUdVdkM+RrmWkRyZ4bdr
iuuBy9rYl71JoI5F97YzotjEbAJmh2rjSKA5Ak/UzHBwaIzqILXEpU7717FYghbHtN+GRvE7JHNz
anHaiIC3VYtO2Yg8brCTwXzAMAIvVl+TyTl50a/eGMxka/LQXBpOkbgly2P6UAzPoZHgLuTSo8WR
Ea2QWK/GFi+HsRp910vpnR1rWDFT3aaJqr1kHqs13rF0t0AsY0E+lJYczA70xe7NMz32o60WL03h
5oFSmwlEi+gVjxEk7K6+Rc2k+hA9WAYX0qFD7BDIISBV5y+wZ9DriNV1vmN9mbbOCsGQVpZtCTLl
XfrBYBa2UV37Y0bJXwxAlWHPcAULFSTuTNyHdqSHU8hdcsvc9TPb1lA09Y9ajiGgamD50lcCWhWA
lSW+s1Ti/VIOu3wCZ9Zyy9vr5r4t2m41RQymmhnwyXGyjw6Qj7tNpaxKSA9NXsX7KO2XAlp/s5C4
rEArI+xOxvpWLQoGK7r1WS2jp/BdgrD4WqZQu7bHBswSmmx9EyEN7ChG7kKbs7KsADs7Fd1Jf+7R
1/lwVETglRYu6RNjD3tJrOkkiF8ydwPzMk4YnBGybR3jUkF5txrrrLuTZKavG+KNFkP+A7j8KbKk
n3fgNiOOGtoArEktJfZpL3H84I4QSzP0ZZeop3ZQNwU15WpyUE4nM4nlpnrxhGlsTbWTGxwi97NM
nZWdlUGsE9gyR9wcoshsDgN4e+ZCcE+z8dkuIZmq7RNTM77/cob6AyIbJk16k1fA6vSt+NSmNtEr
/QYvBlwkZJkcW4f5qawB7YUxKohi8YPMvSKYW4Ob8dC8YtETlNZSf1ZI4+Z+b2WspHlSPZf2bOwc
vYLNbFbTjdksM6EaOg3xG3D4nKymrs3JE0e7EZgxp4UymAiwG4BALjTaLNt6LvK68B2tDH0sV0q4
nKheReoT2VZiALVckpd85COyiUvYyGvLN01zyVOQR8tMX1qb/22otfYuTTIITFz2yHyea5u/WFp8
JHoikJjIZlljJGO7/YvlWRCLs+KI1ed4iKo7FQiFM6pchXwrQZw12H03Ne0en62JaUPQSM/UmSrL
YdYT2K6o/DTqdyaNO/HCBRGrnVluGRYbeMRsvP5UxYS3oJX9UG2zvS/0MOjT6cUYUF32Tv/UhGg9
oQHV25IgGpbo9jImMzspvyYpQcA60acw7G7tuN1NxAwV4NDTMUaJJmBzW3zj38y/aEpve7VTCJ92
UcD0LrEbJcIEKeDT6iB0OmEjHQmbJWeyFWK3xoWE6l+czKlluRlLfY9RSTVTVlicc6bQvsfI+lD1
336cv7GeIdwCo3BL3s6NreKME4JDhx+Yb/FuU7c3ao6CgpEh7jUNIhNwD2XozwMzZpsUnzTugyZW
3rzadINOqwlcS7LqxOTPCfLZJR3PZKbD2MtXNSod+hzEvVSs9LVbjH1MH0+MbM1te58a4XRjhyqz
DVofs4SS40TVuFHwgoeH/NAqubqp3Vs8LigM1em5H7Xd3KigwmP91PZMROyh9fWobPxx8DQKxXzm
t49OcdO+5TYjMuNX75Nbl26fJpi7Yt+PUI1oB7qRAXTsKdTsuxrd+CUij0SpCLMm3Gk9NMp3XfVv
RkSuVx6esg5updl9Dy6AvkiB4GFXPraAAuS9efj+ljbgh/HUh7SHKe4NAQKdD2VRr8XOdBgdoguK
NL1TTIF7vjVxys2iWlVQUdZaT8/nLJ74jSh/VGP4bHuVisUedhprz3Yx3R6q/BPuBumVuJ8y76Uz
1p36nr8o5ayKU+AXK9/GWOBCNlxnSrorVAKd69C4lY2X3lQN57Yh1xH/5NUkPOiBDME16VlB3A7D
WbiBAXt27Y4maRvdxzRVF+6wKVWwsTIF8rm6KuGBiM2ULoLdlr6D0DYI8rP4ThFZ0SqkD7rqhX4s
gV7jykr4CeAkj6ruUtooc5UvsPbhXYl2TF9VrJ3Mc98wZpvH8stxFm8Wk9aobiDW9XwrmjpvI29u
LsnyYIG+FTBpb66b7FwSZQTyIDKbv7ZZImjCcVdAf4STq7OWEqzuKh4u/nU/rYVkHQ6F9ph2Scp5
oL402EusNV13/MjYubZtrc3Ze4mS2ETlBqZdNcUQ1CGNTDGgg0hX9VjJvRybx94R81ZPjSTo6/w8
Qhljdsx0zqhzueXiIdjY7TJ8hEdmtUziKOFYY1HpY1MBOhwYddOde+He5yX/0HLOV4XQ6nPrtYIM
743LTd8VeLK0jDdwHbvU4QTID8zYxuPn0Gm4iDuM5dNOezZsmIWieRcSJxcUXZRCReDVzqVgIrYW
s9n4FK1BiHSwZ8SKZ84StDH8pPW0Du2+Jb7wJqu7cYPxN8zF8OzN0Smy6VVoyzaZLmJ/UDLwGG24
0cgfoMgZf1hyMY9y3FvNqO9klwHD2NFzPjH/NLkvRThI18r0O5IfnIaGdk4so1+3ZRFtlJxkBKm5
v44FR7Non8e2D1cmNsi+M6m+00ysz8b8bY7urjaIyU5/HZsTdC7yLzmirVWdltpPIcSonKLDYIin
OoNM0XJy6c0jOo6DV8PwicI4CJMaF49OXzme+bUoTijEcSdpPN3wQ9056jCvc+YvQR/Zew/Kzw1C
xSdtiRmPhMK0veIf4JjfTY7YEh1RBfi6GUMXU5s0f/Rs5tS6Q0YRXiA3djVdeoPpgWWGb/EtDBRW
FT8c5qDToe739WnqsnwLLWM/9eGFuBCkL2ARmTZC1XE4ZjRNL0Vp/dTzeDLN7kKVim1xfMhC9uDs
VCAENZvM7Di7l+qMOcrFTmOTcrYpQE6MnbTavTaSg16MD8o0a6cOLpAOD3hTJbuipsRtPeNHz4xu
VdrNi1K1MzhXxs2A/5uOMlNCeqrd+NAySwNz+9DNtj1qhMWmsTttlLb11s1c+Z4Zc7YkdznODH7E
Wl/VW2yV9nAmuZVnqo6+X7znNnFi4WiQOK38RFb3kZnZZ1vHM2e/vh0k34uZEF5I3vrGnpv3yACE
TNNFTp8yQTPIeNIrN/JNLMpAGJjYWvyb+7rfQHxihb1J2/SJ7//e+axF7a0j8AJgWkD/xlNXykBb
ZUU/YzPeN7rzI/L2xZ2aB6YQoa+nCj75DsFZHo5SMqQdMLWFvcMcVSE12DahZBN54K66Ypa0/CpT
Zyc0DhilfWrh4PqyhCe2TLPKFnk+nVq+JnZn34825g83kzFtHa6gMqq2BQt3aCuvRpf8Ym5WgjzL
cVup0NqQv8f1T+k0L+RMgUaX1UWaGy3kzsmajruytyvMHvfj8lPPXLjpY9C5CZQ61RTkMqA7FUv8
jDJBsAu1b0f/YaDpBvHsnUYoaetSwxoB6nUiVTi9XnwzWrO2SpP4JCqF1EqjONqo1bJSFtt2stQA
2pxFdTH4XWlvtWGMcBsTkggWea9zYBzWuPwz86amKY1QdJLuGCO89mTLCr+dRPoTV3IxnWr3Rqnw
d5PKadqgOJS3NGFLBto0PGtz7B1ANvyxIXvctRItGJ3yMRb1rdERBIFNNb9Gsh4KuK4uaDl6b+tk
Z7RCknG5n0wqwVVGdsRT7w76N6Z/o2BiNTLEGAl3gjm1la0igkFc2lnVDmXRb4ZSidYyoygTza4q
NepWMOGkTPj2xjJw4/mUFCxAYSzLQBXtTeQS3B6pxC7AONI8pQm8XEGu3L/mYx3UfUMJ0Ea3ikbR
P5TVd8RAT6aEUXqRkqyVSf+wW3kx1XZXePkUtBr1bt5mNniQgVgox5ElHG7byPgU5iEyWDXJCXQY
h/16cBwq00Lm3ns/ZKR8AH6Z0n1mgrIdiYFD03IwaErjiDJijPQLgpVLPKiXZOhge2h7EeXFRgMe
sAv7dtS9hcpDOSokQYoTXFdR6y/NmDzCsKQcxYfKanuEGqV9LmfjITTSe5M1ZeM63Tar560ntJuQ
OzliUb+rGJARTRmkKWgkiZ1pUq90ORpraJQ8cyOKHQEvpilAzdFyJ1W8nXpt47QtVQlgo0dmwUoo
+dEc6+8w7b+zhllFOq80eZ/LruOiQfIXVq96bH8no/XT9RV+/fraUHOxxfyeedmEsYKka7fjTyBZ
BvairAHPlItRzY+x5TynzrhTdWMvY0pVpdWP2O8g9zDh6HTcEK3G7VbHX81UAqkKbhhYQ/SeubEk
d1h1+KxLbAOzT9MwyWHL9oC6d7YDEpe31csceut6ms1t3GpPHjmsUnpvcbcw4pP4qAwQKSDakQJR
jEerIPe00gG4C/dJxcWtC6sLhkc9zKv+QfZgMW2EGLZy7BPCMQLtQnFfIGRYefN0LDtvncwWKUrs
wsTkaOCTwpjV3VhufW9YxUfdkFWmqA5e+xDS1P7RM4GXDQ9ZgeU+DK1GwWatWXKZQOORAA3XfMoI
6ERugr2YZdQfpdqtFViqktTQMdEvtuaQGYpvYArm3olwt9zymAu8zGVmrcy4RJuO1CeU1p00mrNV
j67PrJG2m9C6lSKN27yzm6CE0zO4MB/H9qB3TIMjxim18oWTA1GPYKurocZBEl6q7vDVDszL81yj
L3X2QPCsjYkmuK/N207rngsVCAxXpEWRvlUQdjeeTVFCoTigVlnGgPhJJdhOqNEEOED1Gzbv0tU2
XW0eO8fBD0WQDJmxZmNo4VQAml17GoTZnrQq6U4AEDNjvUHZQR8ZVo0ixn3RmOI+NZXsnrZ6+fm6
oWrQP+JTxG3TDvGCDONI82tLbbb/vMyOytgHxBrKy3UTdADmEJb59vcg6RClrOPuGFhzI+7BYeQ9
dLEHoWLecd1kEO96lp66+7PDsldOgOmG3zZe/z0QQDoq/UFX9tf9IFuPd6Mkvn456vUBbckuRlDJ
2Jrf7LqtsZvWh2FnYePyv2154voapj6X6x54d02wXVIAbSsbLubY//NAb3fnmuVw85/tJrUBVjoD
A63/7a9JGxcL88icVD//3ZwTrXaOYBhdD3rdnlcT0VOxdUsvshG6DG9TMj0fZQhxqhJDe3N9antV
tmTAzUEypt2jV0f5QZdgiWU0dNw5WveODAQ/R37T+qUzngaVxff61qn2Gj+CrLe/Pk1zL90ibDDX
fw4chcORrEJAs+Vj6xzXuUz7s+v1o1xPvDB1MU/XTxoSIhvn0I0AJNh96GSxo51W/OvTBOXpafD0
p0Iq/B6qejGk1jxcj6PxTqCMWh6vB7JKSH2y9MLN9dU2tfwJTi+qmry6uz5Yuaw3Wc2lhVVWHPud
XeF1MRSNf30ZRnN1xwcmu5oMZlbxZZ8imWNYVwy1/h4na6aRfqDcAlLom7Y1kgsQe7yphjG/ZQS/
MAeEuMOizllXUdLfZ1hqrhtcFR6mWtp+iPrmkdqr9qPBzp9b0DeuO2t4iWf87Jzccl7L0SpXudJV
72YtfgiVRS5Zly9unxZfoyiRDabGdzlDZM/d6rcdqSgKZipMOCq/VwULx6zehiMVzao+glZByS1w
oTHtFPoB0cSUOz17z9U2ZhbywyDiYLSz/M5r586B4f+ZDOmbW8b1h0pPQPXWeG86s9tVlubTJhER
0SieJu8Ik8dXM3dYgpbA5eu2KBNIKmeF4qeX8u76ghZpDotEKILr0+sLdQI4lEa5QrnDof7sJ6Ix
sKGYra9P2+UAlaO7QT+6OOr9+xlkPVfQp5mjWYOsYn+uHXWjGBouxMs+1+N7zAS3o7T6P7/q9YWy
Cbtt2TDTuu5yPf6oqPD8+5h5fyXhs6FI3819RlwkI9ALaUHFrpNWSiSoiE9cZkrQKmP6gIlB4tea
1b4XuXLWLTFEzIjvZjeMf2VhfUDw9l4GW3eJQG6RzQ5ODqriyYNSVsbB0Qd3Q/Pac/0XOnNxo38d
wv7VqrByia0A9QBf0JzNd6Uj7LfR1is/iob53tOSauPZBXY7RdPfwO53t6Q2hxdiTZu1ITP1GUZh
imFSfCvV7L6cdf1siAKjBcMeGE0wC+yyWJ45cRgURVV2zmidtgZeC6csM/NtJ3FJyUsGXEU2TKfM
MtqtUcIqKE2G/52pFSetm/QtzjbRSfN0e8uF4hyzDCFAxYLLVXZTQjrZCqT9O8NK4zuqEUo6zbG/
ovwGXwn7u6UPXzVtNN1fd02sWQGV+d+uY9/8Z1cDmfO9Ssb3tm8tVt8ue4A9lR7JPtsOId6muC0D
Z1y3AXhueymGOBiIC12LWmXqFw53hd6QrJyGc6An83B3fSBe1vEN7CQ216fasp/Wo8SNDGFtBUsb
wd0pWDauPtFeT+T4531xCqjs6mF9wxD8eybND6MqkH64/ret8LC9QadEN+juKlJU4FgOiIHRJdwZ
uAqvIe2MwXXbULnhHdU9HH0cN5kJsd91mzMY62HCnun6bIjD4oxF2e767Hog9GneLiU9Dzozx7g+
WKYVEtzMNfR3G3zOmlGure+7f/dj/rHWsba7XDcJzy2xdKt3VU2E+pjn7VrVB9gVACjtRklNvjvi
IOMANSJ6TGXOwLL05uJwW4AIsGwEm8z8P88bWWPAB477Z8/rU4zzgZqWh7+HuL5QWVF7sRmp4znt
YgMzNBctnNTdFbgvlZxfghPz/7Mxsmx1p2hA/Nc3Xne8PlxfQIfKOHh58zwL6OOZZ++jpQGVcW2c
e/CfS1RIaC24Br6DGjYMeazqVhcYVVgzepyqY+BoOOVPqVfeXRIhvPEkePp1e+F4D9h9qA/eUu5K
iSxGiTv2L6tDJXCFsibSpsOplMF1exfTEQ2deGGK42BONBKvmjK6LCwiZ7V4UA6Nw9m0uv7YTiSX
lmOPlbmlHK6b6jTj1evzPz9et/59vfcQruWF8vuf7den/9lm6a62L2QWDC4YKrlX0yHWp38eVLW5
Szr+1tmEL17EjvWqpYgPVJGJd4Z235Yp7A/FKZ9bTWv3pm2YW1dL48ArDFw/8IB/NiuN8RkKj1J3
WU8jDV+mOk9eSLwk1JgFE1aGEjTGdHBx2Qqn1FjDCmf9K8fzJGXxMwlMPbtGf42sRoVBWrl07INy
M7zsdK3HVlRldL9SByPahUVJa90i7XL14kN42hv55Mo9htnVodSxGUycGULC2G1kIfKXXmWINim5
tlGQcL3boc8BiqB76etI3GiyzjcqArF91UXFsztNe8DI8kMbjArVUxgeirhP70Mz+r1+3Ky7fINy
rC5OVfTnMGLKMC5vWH4PGJTMtFK4gaUdmVvsJD9TLElP1wejHLuTNDvotZaLxYFCly4hSJ4MPTHH
1XUftJzLj9C00cCZh3+e/nuI6+6FEC9FkVe7v4fODWjBptK3QSeRBozjvMe3xTtfn5UZAjSnx/b+
+jStYbFAT90PbnN2GAi2+wYEBHaYmviVVOqXqWeumpamfHNm5tbJmDcfVV68QPMYvohoPnXUoz9N
byPJKiMS7Kt5VbnIBFYKjfwCR3sR+pZihCHjRuYity/QibfolBdzucqROMzpmlglREtvr0//vpDl
SkEOMjzLHrj7kjwrPTHiBobUR9eOpbdpBBTfYbSbfWx0N9dn14frLtay3/WpXNRF5hCBl7XOXTKq
yr500XUVqNTp0ntMFHTEV+tkefm6T62Eqp/nYKK1ZbEPt9UvWnrl5s9bdC33az2yLn925ns6ayRL
WLXl3CEY4iD/fsaf9w9hUXNm8RkNlILDKNph47fwsO+jrCjvw6XlSNQars6/29yma9cZEBjUHSzh
UK7ot7Xqukepp/URLcsLPbH1qCKrwm/MvhWNg6VsCp/c4UQ8Xl+0cLVfwwMRO1XAE2x7Q2xLB75r
3hrRUxJWTiB6zBH0dERHhbyT8JweqdtY2I9zDsvGqyLlZ8N8Lfwpe0pSo26tx4JjBRBks+NoGfFa
pDkCIpgCD6CZwcixbg3LsB7mOgQ4dXQ6TER29OaYuhtmm66urzoGk86pdcIj43kMRpMkP4vGrs8O
jDVG6HXyKZ3ipi5T67k2hIOmIsIOZC6SF6EAICw7OP/vO5mlNoDqbvwJX+TPO21WLF9MjX7LbAnE
3ZH545CjUMLAM7lLwxDfKK2tGJHkznaYbP2Qco+ADlN0TLTT6sj61m6nQnXOJv+fwMky467Kib9L
VMV5HBfLIvx4V1Ka7rbpwnlaFUsGQ+dM2olRZw5wievWsqmEwX8Sy8Of/drarMi2UP55x/WVdppI
SB7MkAhCxO3MuAMYid29bXTxg7DxrEgweguuT68P7GA6dndPZb+ogDAe+rvDdRs7aCZw4P9xdl5L
jiNJl36Vsb5ezA8E9Nrfc5EkyNSy9A2sRBa01nj6/YDq6cxCJ8g1mqXREoIRDCDcQ/jxc9gB6S5c
u9FQpm29KyONy5vO7xInSuL6gwjC7/OrVtSfgd75P0L6KpvpA0IX03csqIqutOk7scmeQhlq1YdR
ncIHnfuspb++k9qxcias5K/vFAa4lChOr0ipsq+UerCvCHkS3+oEAYkiTL1dxNhQoobNpXS+tPyX
SbC6lZpgF/dF0iBSoJHHh6ruWUXrYXlGR33wIGE402WLz3Q68fJRxwECwKBe340k0jpNj+J6FfTq
dZaKyAn0UPpIkvxdRy/8oQftvVZ16kfyFlLC4tU/bnWT5m6eump+f5/bwV+3LkrVRhmN9ayI2Eb8
KspUfS+7Zf7Oa18dBO1XpTXEryuK/erK8ju5nXf7qnQBoYxFi7J4JfeMsWT8ExCVNWf+N1IgBAim
j9wOYZi07mR4u67KaFqvzf+mcNBKaKr+fnY+hhm+vBxVtqztQbpMde+KlBFtHxMqviQqL13O50l8
Z/N0PqkkvQUv8nQ3QT87PZvvagyl0c/nG6r57Pzv/FFYOrEyswnPcpgz/rp/vjIo3pfGLv2rAT9/
72Ea53HPxpySFOm9myrp/fwfs9APNcHUy5fzvesp55ZK4H7+6u/3gjb9694a7t4zOA4aaIct72b+
0CH6pB8lmmMWCdwldUPu9/zvyz3VQLhjec982ZB1yFpahGUCYIbeOwny96s0rWX2p6d/hQTia/5v
/qg8xi7gSf7Zy7lWWENx83IcGWO0CxN4zOYvk+IIU9OiHLYrCdJUlYG7soiRvSqDiZO5SYdeBl+T
k6sFXV9rB/cQGaT3nuyn90U8mOSIu+rWHkTy+sJ53ULg93I2V1VzS6RV3c5fnD+gVk7vq/NyunM+
UXXgwwymHHvyNBKUZj6OhBtvEEMozuZDUpmyfaXCtDQfCo2UUYlczev5MDCCLQOkeJfbQtxHifZu
Pt0FcLfWGhpy4ZAOHyuFUC9LCPNivirp8h1KmuMDQtnaU5WOv4q2Y6256sImh0+JLxHxGBx4hViP
Tj9LiWETzHRJve3QVfooXJRJ/vlrtenXMg3zd0SS+o8vv3YuMuLXJhUEzQVZ+vuZCT1huNjVmQcu
eiJL/8WOPvGpvxwWlU8mmg2EZr46Xxj7GM8+H8dy+jlW4vR8PhqS4gpXSYpPrDh2yFyXtMAguIfb
rd9W7Gc7fWUOQJn8ZONCVHCbMRVCOsnVCT+U0GfNd//6oqn6YKcLa9L1CO51qQruwZt5LC26hwj9
i2sI5K8aqbc+yoLqB7sn68i274s2el9Np1ObPJsyIpxeN5H1sa/VcMNGfHA9X62NEE2MIfrgKaCn
aw2Jnb6TrI8lSWO7tAz73fwtITq2I5swvLWl2P4whtdzlZbUytcwvRIBnKpyw5BAbplK+/lwiIbP
I7qzcFhV+bvKc525SrsmNqaMKF83bSw+aGSNRYF1U8cqEQ9ZJrkYIasblLLNm67Qib2EiuGCC9We
hiHWoBv6+3IvgWF4+co4jgNOFIp9naFV1ck68dsnz2/aJ4SW2DqMAYe6HodQ3iAg0w1fX+5QGvd9
F6rxzXw/qifVXm1JtJwPy6nAKYo7lTV/pysTfQOniL23VX1fN0N516fk2zMBAGpfSlirDElmoxre
D/+h8dvsBxpOCThBb9Ia0Mi2HWuLRP8ufK8b1TdbldIfkSuAvxjFJ1XohVPDTHjNbqRxk49KgQaS
bX4JpWI731pYxPlEJ1uPY4w23CAHjCR62T2Oud2ezfUZJCnGrVF8dXOgilLRMxmTIv2qIqnSyQLD
+ghw4Ga+tQ7F59aSyUEUhsKPYkdnbkPmdsXGZB313zZErKF+tSFLmFPNbSjJGnofpMU34Lvtzi0i
bRfL0XgOOCDZCog93s+HbRmlW+HL4r1WV39dHW1PfXUoR6I4J2iU7Mh2Jk6iSuEHGZ30rTzI5S1g
+O6iUKLqHNpkeESlIN6a8OZ9Gob2IxBo7adVXVWxND7XBW4CEvKQhHK+PdpueVuxn5k1EC50avq1
Swp/D19WAv1d3OXX7MwhGTX9tzhsIHlGZlirN6wDuLsouoHsCGSg3ToxbmNFddxeCq4JG1mbmH1X
Zz5fWAIsEInO6bWqZ05Wd0hGeA3fUO0A4Re7t34V0F2opoaqljLJ65mmfK1pYEGnoyL0QPFk5fDr
Ylv6ilOWLYwE04X5lvmq3YrsigACLPohASqYwHZx6ek3GvubN8b0MR/6cWdcjYhLzkfz+fkOJSF+
RNDHhJk6DUl9n77bZWgc+Xqy81G92cwE7GS6vs8h+n8KPACTlQLOYiZCN8fqvWFb0RPhdP/X+Tw2
N40iqi+wbZBt3v6AbZwxDPjLg5dr7rkHddDe8uP0KeoIctSS3P5QO3kDAXTzVYa1aQuNo3ILdSoK
aE0c7PpCqj6UsvLeK6MOSh2EsobU/qiHaKiEihldN3nRoQGiDrD2D949awySsVPvgbTy7loVtfGg
Tx+aALeoZw9DGBgTo1hzAwTzivw/sJalFpUXYmRa8XJ/U1XBTq5Zss3n5q+1Pij8IWiS/Xw4X5CD
8hnaev3y5TYTJJVZZckdyZvGQ1y41Z3VSpuXG2CWYWoWDt9fiqlUs9jXI0l985fmC00T9Nso9l1S
LihoPqfUaY/YdZBczIdt5hq7NMhBQ8ho49ie/tFiSXfV2YAA5sNqGHwHphr5fD40o+x9TbjrnmQq
94kM9V1VN/rHfPBIYLMflT7UbghdQMHvyT+BYcn7sMxZ0szn5o8gSKtrcq5IW+ZeeczUnTuW+UXd
pp/BApN6brtiq8hW+NgNqX6viW8NewskziBXcQGNGSmv08WszKJHWQvkrUx0yJnP/brg5p/VQShX
8xFUivq9nX6bb5/PBLoiXzBpfV1OGGcyqIhackqzbUkkravPHjlUv8pgcQFcuxg/k/xibUqbyHRI
6F+ZHFAA3+vTy5Hr/jqafVUPy8XLtfa3o7+/Nzu5v++cv0fMqXsSHbHqyQH+feev+qZrE+HOG9+z
ew/0o9ddeN0Q3ZDZGN3okfvYJEN7Dh1LdPNyfv7v17miJ2DWgWzg9pfTaYmnP5uPq7H9HnsA89Fn
uHETPbuZ/5s/qmKAU0XEDQJi/73gKnLQvzrWzOA8k73kMuzQofxVzEsJbSUNjhJO3H1T+fPHXBaT
gvbsj3/9z3/+93v/f73n7D6LBy9L/0W24n0Gn1b15x+G8se/8l+nL378+YcJutE2bM0SqiyTRKor
Bte/f30MUo+7lf+TyrXvhn1uf5dDoRtfercnX2FaerXbsqjl9zq47vcDCWj8Py/W2Bez+zthRGSK
A7347E5TZn+aRifThJo0s3c2W3+X0TzXTkXbMsAAr51vmT+spLA2aQnetziTgs5mooJIQLzzwki7
LUdd/fWRjMqthmu9JDbMs4YtSbsFlZ/vJcVrzl7umy8Qc0NAMwugTM4DNkX19LxIre5GT5P+Zv5P
/fu/6Q6YU1KmceBOfZYmN65QLuqgyR7yACitqw2vjuxUvtB9e9gdfvKq+O3J65plywrqMqaq8gLI
C7F+f/JQG/YImOgRYl2lTCiWhOG+Hf19DljzgoQ687EbO7jUhjL53jXRfRtr5YeXO1xJG52+ERB8
eG5+OQgCsEHfx9kGGcFvkIx414Oa+U+6nKA2PF2dD+cPEMLfBoTJrn1N9p9evp92cMdtIkX5JndX
h5srtH80V5NVyxSGBe8SFBnT9VcdLXFFMjSe4Z3XDR4LPvhNN7St7zSxYt+Ao4ajmqhIOX1Eo1fd
zedbQDepHhNDYQ04XDLZHC4zwJhnqidUID7ElNnsxAG+On65Poc2EBCYW/I/v9lMNdvQ9ywfysDz
68Xhf/bP2e3X5Ln63+lbf9/1+3f+8y5L+Dt4y03wvcwqws/Lu34rl9r/+nXbr/XX3w6ctA7q4aF5
LofH56qJ6//a/nTn/+/Ffz3Ppbwb8uc///ieNcTSKA1yj/SPvy5NvkJR1FevfCr/r4vTk/jzj4v0
R/D1H/c/f63qP/+wzX9rIO4VXVNMjZwkw/7jX93zdMWw/i1kVQPjQu9Q+Rf/lMKW5f/5h6r/W5cV
mzRqHWZUTZ8uVSR2cMn4t2nInKQ7gc42bFv88d92/+Xzfr2wt32g/lvPlISimZpuUtXvPbLN4SUr
QRifV6Sl7YUPubkcV+bG1iNt/+pRvOFmf+/8L1UsbNwjmzjMNHBhYoJ/+8MIcYnrJdvDpa81wPy9
AY1FjnUDRgnqvbR+UJtE/0zmtXRlNSDST6tiMTxIShyEsFh054XGLDoaRTnsh8hALVULx/bT4UrW
ntLUvleuYaiqahwg8jkv/IxxQAtCvwc9A0jjSCvWKpjOv6ogL1PLlA11OO9qtmDPIOYM3gW+EXlH
RtO18jGU1+XbImiNKu5Np9b9GHAYPBwffWH0t4efz/Q+X8bql140jSSvfn5oStHQ9RBXoPgWe5cV
ITNQ5XJZfWnBbdtnqdK55aZWatP/5et+c3WvpwdrPWuaNbyq0U5GViiAEGDsayGyFKgSDBvABNRL
UMIsLw43bO25yb9XUxkyXcsjgcUfcgjb8mAEIumTU/TlcPkrD05eWLg5RZ5DezDIFco1wI5A3h9r
KVWG68Fi2r+XzJGdxGQo8sfDFa40SF7Yew7SoTWnCiECMXu2hxuYR7Wq8QPncAWT3b3RFeSFyVug
MlhCqbpjkfcQvncDX61bcISRC+RSLawBQdWKAfPpcHXK9Cbeqm9h/zlrvwg5CN1pPI/VsiWsPUpV
AFcHgMmfm8YAPTJoHRCLZjClaxHJEEXDH0Co+frwT3izK+LqF86hyFqg8j0QnlxE47uoHPy7Iq/L
+yrM/LvTqli4hy7qLaVj23ovpB7hK6RSoiubyD8qbzp8hkdsau3VLRoSk2nXxjpUcZ0FZ7NaZj/9
drgo5DbeAnq/OdyUtQ64aEqG1+msodbhm6nMT15Zms4AhvmIH11rwsLPIdSC4qxa6k6kBsEz3LPZ
dVVpE6ifzNkzrYYZ5nAzVvvdwuVl5ADmUDrrLLRdKJJ74wOrO6Luho2etE1OEgR5ZHgZTXsmku59
hDzB4ZrXHuDC85VxF+YgQnUWE9KIlqNSQpqe6zZpyKdVsPB5grwdGL9JjzZkj0xeMGEJLKJ6Erin
VIDBLJyeCAfgcxV5jGk2mMZ9nVmj9GTC4eod6chvelUqWDi5ypIbuYPUc6+aLrI1kJ9BnwUgjDBt
WJA/1vX+uR+O6pHq3nwjVLdweYBwtbgRA9AHyRqTXVcqeev0QZK1+8NvZM3DLHycqkGd1OWSua/r
RtTnqZGlsoNgU9w7eVB3J01CaMfCeHzLyyPLzMEixqwvpQQ6O5vgbnzKHITilxbjkqGChzT2DUkD
PUyKvfbZQKrMOe0hLeyiac0MPVbD2LcxbriPusphZCUROlCILh2uY+1NL0yjCcBQxkNo7RFNiQIn
Hiy4/Cp5CMYjz2jlTVsL04hsSS/sfnoFRanau8JvQhk4QN7Ul5EUA0Q73I61ahYGYopBrRSpN/bu
kIw3SCcWt8RL1ZuhRf3kcBUrNmgtjALRvE4PG48+qylJs9U9lG8fyCiRyNIpRltGQ8G3zQe2h1Tj
lMkam9ALMzEHHhmESOYeTUmSnXwdMupt2seSemR0WWvT9DhfTToHVKxlAjjWXk/a3NzJTSN117Fg
BwmMOMkZt5HesqdvkQLcfz78GKcX/4/pDW2aeuKrKuPeIzUDQOkee/KV28zTxup7JUY/d6SxzIyH
KBQkmeUihvGBHbJcfEJIQdUfDle/0uGthUsYSNEzYWiB3N6E9sfXYvgRkMPbHi797UGU1i1cgt7W
6MKIwt6rMo1B+cwF8mZ57JXtvYrNmI85hLbJOaCYVL/tWZ5P5EmEnz5ZkdD1Izb35pyBH7FwHHEJ
RcvQh6CT1KDbe0MXwmEap4+SlY37PnGbI3P9tWe5cB4F+fLQbJn2HgYymZwxZSLzbQJk2U7rnubC
eVRBMeiiLyGWGoBTX2hmLcSHIle14TwNGniLxGjk3nfYGStxxCGuOBJz4UjUDuKTCAXVvWGBrTkb
TRsY4Bh5xXM7YPBH3tBaLQtfMmpjVDQGM0XfiyPHqBN/y46rgO00P3EMNxe+w3BtOQ2LfgQA5tV7
ERjwi+a6uTvc0VdevblwHIYi+1KP20PqF6I3AUPoFvVz4ZxW+lTrKx/BlDqzyCgg9b4COSj7ysfU
QybxtMIXHkAx8lTr0TzaB6Y0PnQtdCVb+B3gVjqt/IULgNexzlUyB/dwxtsXkqwWOyaH2omPZmHb
at7qaIVReu0KshYTKE8HGXrDw799zX+ZC5O2UjFaLcLSe6LUW7ICzlUJkYbE+6TZ0VNvSXspMnZm
jiBDYh4Z5FbGoGmj8vXLDmWplDuXREKRh59lmFrJEoFLGuVheFRHD/noOj5S1YrZGQvjTl3dH0dF
6vbkOT2z1onaHXmfebqvO9M48ghXLMNYmLYKNUwKLL7bqxj4o11nIVjHLDqybp5+6Rujp7Gw6jrF
+XWj0e0VrSgcDPCLFEXXXU4qlaq5n6qMIJjthkc629qrmZ7jKztU6iSGDzVs9tUUecpKFe3hUZxH
JF/Cxw73YI7u/eGet/bYFibPoAl1qQKstchQFCbZUlQb0+8jf3u4/LVXv7B6mHOqSBrZVYEdJr+s
Dag72iSLr+w0So+MVmtNWBg+25FSqzRhvSsbr6ueYM6LvOu8SePnw02YDOKtd78w/UgJ2sKDEcJB
62CLIlu9AeO0heZuk/XZtpWDXTR46KxMvLOHa1xr0cIbgEWNICRzSXQlX3KiPhZnhQ2l7+HSV6Yp
+sLwVUjiUFgmGSNPpc9en0KUXdkwZoSXdY7+/OFKVpqgL0w+ysdSkirjryYQ/xRnegut1GmlL41d
t9zG8pXWsTvAmWIqvTr9AS2MPQILS6YQpRcjGeTQeN57uXHbWFEDxYwIT2zDwsh9TbcyWcgs8DXx
DCUSot8a+u+nPaDptbzyIFGfxFbgUbhFjp8zav7gkF7qXx4ufcU/6QujBgloukjl8tPJE4Pj46kH
rXlWaeOuzbWPFUKfR57RWkXi92Ykfi7Ij5Qbh/34fVfJJNIV93offvNVFSnu5MhW4trwqy9MvBrL
Os/8Dv3yQNmpbn9tRfa5hNAA2afnXik7fqs9wBm4LVztxKYtbFwGsqkOvlQT2IalPgn3VqihvNYH
X7VIeTLt/rQZo7awdoipJq6SpnFCw4YiKYTguSkhCDjcE1bc+zKyb6owvQSSXTuZJhk7T4IsPUXq
7A5fGB/pbCueRFvYet9opN4iY7snXSCrQA8nyBuPvW+a28NtWOlk2sLcYdewIS70UEMAyPFol7qx
yxOLd6HB5iJDO4yYBIDfw5WttWZh9UrgijKDx3rvoWR9aYckoVZIJTqHS197HQuzb1BMUb1Bh0De
Vr+Amb3qJ56Q1JKOPKq18peGXw1hgmpHvQ98spwL8VlFAzjKk4fDP39lZNIW5m4HQQKZIbxBBPhg
UO0YVdvMf2yhorWjUD2xzy6MPY0qpIytptmXgX5TlPBQJqK9q4GDH27F2kNaWDaR/y6vmLM7ogxg
6nCfgkH5KPTkCMxkzVmpC4uGc9qTmCIMe8SD5b3aExCNXMQgRiWLycoNA3hsS2TEyjq7gRnR22pN
mRx5ditvSF0M660Hnjmi5H3MdPEWWHUKn6ktziUSR3e5FTcXh5/hWj0Lo2+KWMixmyGeE4R3UTLx
Agramgv4fQr752mVTJW/GiRdKyjMNigR9WxJHlHK8Q6JQjjRRX4f+8FpI7E69ZJXlcD6owXgmesp
L/bZaPTgEodj3h9uwUpXUxf2LmpRl3UZ4E3a7lapvDt1bK/ypn88rfiFuY9aZoeujwStXMKjKDKI
grrsS1xYJ/78hb2jIdB3gUr5ltTdR6m768LskkTXIyPHWidaGHrWua5HamPN0Cc9tDIUqI3Vs/KE
DadCRfKISawMH+rC3BUlz81RElAd8ezrBLHCNnvvmsrWK4rbRhRH5igrr1osrF7yWYKAeoUyqmFC
N9EWqNXOTXzn8KteGZfEwrC1vBvUnq18Jxvb87ITV5p+5C2s/fCFKUMYXhtZzmJWJUM8rzL4umpm
pM0Rd7j2wxdGjIhn7zcNP1xkT3JOfNF+Pu2JTO15ZbiQPZT5GPFelcz6KtziNkKL5LSiF2bbkGKD
nKZBLmkVKu8ABIl92KjV9nDpKx1SLKzWApgWyrFd7xX3LvIR1qvjK0vke1OWH0QlTuv2YmG7noDy
JNdkycEfP4wKAsWy8bVAEw2xTsRCpPjEjrkwYnp9UcTgICdtwBz+977YaC1qT4eflbL2sBbWa1Wt
WWs6DAT9ztr3F/4nTTtjRex9KUGR3rVO6mTSNn4o37vZ9tjO24pFLNF4vucXWuEPNUTW3g3Zgl90
D3XmTHK/HW7UWvkLWyYJDoq31K0QWc/PA6ISW4RvHwM4Jo+8+7UKFiZdNo1MEJEKrFi/t/L0GzH9
G8uwTxsWlkBtAJIQm1t25ZSJet+L6Fss4hsS2o8Uv+IxlKlVrwxbgWRKVXul3tudqqE2pZMXpPXG
EetbGXSUhW37lYbEo96gzj029VnSNN/MidIzld4rgVqd+AIWJo7kj9ZBYVLvTSEj0ydHAGG2sNaN
8TYvoNU9qRpLLGwvDS1LivCvTjWqyrlKhjaM6lL+lE5M3af0VUss7A+JIaWBLC+GI8TNdwoyC/s8
mRLjArQUTqpiaW75KCUyxB7xvh3j71kBs5nEDGBwx5MGOEtZmBuiEOnQDPxwtWVTakO0Kv8SwFt7
N8Y2JPunNWJhcmBpXLLxSvS5SvObHkcXZFo/5eFw0ihqLU1Og9TM19l2JniSwXZdQhbyDiGcY3OA
t72stTQ5mIPTFMUeXoEauqxH8uIS7o9PIVQqTgxj4pmbJtqRHvW2AVpLA8xE2PRjSVOUUrlB+yGA
ZBYNJF0BSgXErTgycrztRawJMf7ai9jGaA7wXIZ7pasVeM9hYUT8yRBFdWQJ9LaTtRTxewUWoiU5
6ju0w4eOXolU7a7KRbkZCVae+NYX9j3AtZRIXSFtPcXrs8tQVuRbAaHxsVXchF9/Y+vcmpewr1wt
2eOiR0yAbsXKJ2GPuZB1gv/g51m8wuew8/scWXep7uWIZDHXYq8ltPzso6KzI5bHXr5JTE16NJGj
IY94gOihdkwI5eNPeSaUbtdB7EWyrB7239VE067aPKwvh8Bv2cWDp8smtxBCXzkJNIhLFbYvHkrX
H4c7X2aQvA1zXyItOJH86kaFGsLeqMLN2u8nmewSkgttVCGm0Bd0G0qISmhkX3dGmJx3CKh/PK2K
hevxpVBtR3LWkMXVPyBUtKX/PUTScFoXXEJwTfS4IdHo0KyH7vIsRmWkGOtPdpEdWdOsuAV5MuFX
3QPUS+KNVR/tyQuMkQfMhrJ27KFCHwQSNWm8NInrkMBuS6E4MhiseAd5OfhDxm9orR4hrygZjkYi
6c4rEhiUoVyo2TY5MiasVbOcBQxuA3W7OlFIw3g0jvBho9F3mafpzuggJznt9S98kCJ7QQO3fLQ3
4iZ4Yh6r3Vm+139FHk46slRZ8ULywgvJrm16IocerEJ60dgOcV9bP2E2Hetz+FFJOz/ckrXntfBE
pYhIeDJijw34Oop2SNsqZ13IIiJIRktsrDZpjzRoZfvMkhczDs83geKUMeo8yU/X+sTUyalH9WcO
8RgpdxeRgkqDAaMBLMKH2zat0P8ZP0Qf+vdeLvW54pppis5wKp37io/abgJ3s7wZi/qsh0FHxMWu
t07rFOYSs2qqboQgsmlvAc+Y9YUdV/ous+xicAyvjeUjHfztfmEuoao6ZRsBSA6o45v8us8CDUWe
LL2PDUj3Dz+3t0dY0154B3CEBeKTZbg3zUmpLlC8TSBBsXRa6QtH0AZy76kNpKDwblq7MhiCDSyO
P08rfGH+spErcWyibKa0waXsou6RGUce/NpTWdj8BHGvWNG723HU2EZhRq4U+8O/eu2dLmx9AEMb
VORXwMkirtDJO7eL+zI8aTQEvvW7FUSlLJMqCfQ7R0gTIcgmRPZReoQlb3far1/YtavD2QG/lr3t
Ydd3LHjokTeXdSeW/OfDNay4DnMJqiX3pHR1oDL7NC2fof9Euta9Jcz6UCLD4ErGHcR27Rkr++cE
WY/Dlb7tGcEk/v7cPMP0pJacun08iBiJEbeHmRDvWKlwY3sJDNSH61nxUkuYrTT05DQmZQA0XEXl
SrtB0fq6UztHV1UiSPk1/W48S9FZPFzfSj9eYmz7UC6aSs3QlYD2pdul02oWlLU1bk8rf2Hffmaj
q6ilNvg449pr9d2gF59PK3ph3YPf917iMbGL64boWpPiymP98XDha+9hYd+tldSosmXuNsnNDy6K
BVL7yaq+JHa2VVPx2A4NKj/FkQnE2ktYWPwIoq1q6zzYw34hb5GybH66ZWqfBkI3l4BYG8EHzYx0
e2shVIhguuIXSC0rP5vWHaUTm7Aw+8ZI3dQsVJs41Igi34OSHUPhzCutNwbuJQxWM0YFMKfn75VB
UturJAoT9atp9IaMIgVkvz4aiiWaySIjN2TsZfuhq8ts0jPxvfqrP3aIINdM0Msj0+WVt7XEyPYS
Or6Qj0/LtbL2LiKEtINdaMZo6Rzue2sVTPP0V/PxNAhqw1J8c9vYo6RfWhFUYjvyB4lcHa7g7Qk/
/v73Cso6asbWzRunycCdR8gXBVAZQ2b7rMvdrimObeuuOM0lTJYpo67makI9OQoGvSLfRCF59xUy
oYlmHknXW6tk4QZys9UqSHsap2266ExKlFsxBhfoAn20ler74Qe2VsfCG2h+A2ID9lwnFOMuTcf7
yms/mYaO+mj87XAVay994QOyyGKOrLq10wo/QTJaAuXSa/LutNIXw75nDZGswdbvZGzan2VR6d3G
plp/OFz6yoxlCZvV2GpD47eonVqukJk0XB3RGCTqfFRjT7OJJUw2KDslS7MY1kIioe/zoATlZ8ij
eWTONQ3jb/iYJTR21P2uqJuWFKOSDtpUpDPK+o0IrPM0185Tz/rom8GRulbe9BIiS0gIVnFLr5zA
VpKdLqfphv3dYxjmFdteQmQRylDHOKorRLs9R1f0W01Fps+uip+NYm9hLPpx+J2v1bMY2Buo3VzP
HCpEa+JHZNHuE9O/inO0gKrhiV3M4MjAslbPwrz1qDEkFQ0Zp1OUu7IVu1RJHmO02s7M1N0OgXya
VzcWJi4hKVDA5Qf2TA/Krd2hM4GTP4bDXLEQY2HdY4MactCWlWPm4lsQaw+Ev39muXdk1rjWpRbm
ja57kmW51ji67ZtnktDERhndzDn8qle8n7EY22MlKkSUsTzL3Ab6k6FEaWDrN0mQ7GDnjcsdehji
WG7kysRrCYt1WxVhMGScnbgrnSDTr0j5vGHP8BOj/g4+6p9Wa13kffj+cNvWqlvM63MfgfHaoLo6
QNCsqK9tVb5Kh2dd/2IZIZAe3zq3ZPuI6a88SX3q5K9G9ijE0SBwWDpW3sOcNqkAS2WBqnIt7qvE
PQImX+ls+lT7q1ps4sF1Apmg00ZNu0t8S5wFkhlfe4PSnWaV+lT1qyqGRDWQMOANKewNoF2df0fO
5Drx/LvOaL8pBQrQh9/PivnrC/Mf/URDWiovHNuOUTqR8sskgsDc0707s45/pkV7ZEG/9moW9p8i
IVybFmIoQQQteq7paOWMeQpRVFuiiCkfsaUVS9UXjsDVtBgpeYNq6sLfxF6kEBcJmyNPa46uvDGO
LRG0jTJAgVd67KQk6d6M5EdvUHeRl3Ubkoquuw7t8kjqP+paf5GL6tYOtGJH0gQaB4W+q/VePrF/
LFyGq1JVA5rX8Yv6p6EiQ2+E+ZNXwLYNjNgorCPmu/I4l7BaQhgECqBL3aGae2a30vcsTt8d7nkr
U4IlpjZShOJGamHuIBNLUKbrYF7vdPfcrZLmqh295oNcR2IfJfCVH65xrTEL74DMOMJuIF13o9vH
+qZCyyG7MmCltY44hrUKFo4hRw+OtUtu7yzfcrKqgDn2xAmmtnAIwF2LehAU3QqxH4N6a5vHgDRr
v3o6/8rXwC4QuL6JssA4wQItDxW7pGhOg06b2sLugej49Thk2nbSVNTT6DotUfpFRv20d7qwd1mX
mewlibZNNHfX6+JOS4OHw0XPke03jF1bjPo6yDpkU1KN5EnrWcSd/qNEj/eycV37MavaTyp6UU1e
3sL+POwnznoY6uroMQJQ5TQJ+nP9kGVI5TbtJla1B9U2xFloR8cw1iseVVv4gDRXihBWOJNQSxp+
iouYOOGojI6PmOSlpsrl0+HnsFLPEogbINurWR0kmkkuwYqtNUP6LBoE1s+9ZOz8m5qZ0LHNiBmI
98YzXyJvjUFLkyytYqfeeee41nN7Jz7IjkDS2xF7xL3PtDNGxX20bTdQj18h73umONr3fCOfJUht
H+lWk1m99TMWrkKP1baHxAp9d++TbJUQvl+1RLgOP1DFkKcu9Fb5C0+hFpI/dLwyZCcMlJMmBS/m
XVt0P3QDJtFa0zBFv1CQyfJLYSNSWDTQJtDW1O59eVOOBf0ri3PDT3a5AtEiiSmwqCrnVRwYxRdV
7aJ8z85GiOrIUHpdiZpTEKjKFSRDjXuTWGEpmRe9pJkTbb/e5fF7bTCt7F2mpIjZQrY+SgC3ZBI0
1DCRi3zTKnXRo9k95orpbYei7WCo0uyM1ZUbZNJZb1rhpRpNynmpn7/XTWhk4ngsP5eox/8kj3uo
ECovJPOK1MXERXkI0rFJx1PJLsFl+pd5Z8g3ENfWDdzuAaquqIInUrVPdVcLvnSWAj1/moYaXJFm
VgaXEJUb+y6d1Ltkv0QLbCCEGkEfPIyWH5EQn6ik7mTmkOzY0m68Tdh33k6HhR7u4+Ai9u3xU9qm
CO/iN2x1Ewdd329dV01Qv5KtM6tBDsXQHFXYwQWIv3ZvpZXYDQPvKdd/5OVw7ddpiC52f6N2xU7P
itFx2w6tXhd9sXrXlra/gc89Q80UKv6+qO9KbfxmND8qJfxBovk3VfqW1/WN6Hv0eCrtnRoqSJ3A
SRoYGx1i8SsvgAEMqbtNaNUytFBAVpMz18jOe1s0mx7ZkFulrrWNpbrZrS88d59akHSzW2sDZWar
Y0SYvkBZSPJCJqnsUf4/zs6kSU4dysK/iAgmCWkLOVZlzZPtjcLl8mOQACEBEvz6PtmrF9mvXB3e
VthkJqDp3nPOZ8aF4ytbvTlnP9+Oi0LkMxbBfOrRve379BeCZY+2809NM9HcOHLVGnUSS1pkDRhS
FWhBC7uJxfzdzOVLU82/E0oUXHZ6k0HCnk/cTYg7R/r8Uj5Po70nKx7OMCQ5Qw9t2ymgSlbyE2DZ
t5Sn73blAGyAvLO46yn0myqIgWOmsIu1C6BHVbjNhuobG+2em3gj4/FW1TIrbDv/ClxjcyT5bNN6
2IjpqQUM0MCeoyEVQ7Jxjr3ZIaztq+TRU1Inm1SDFrr0+jFZ4X3h/obEbxHNdrCDb31DToApos+U
8pfZqRseqsdybX4sjT+pjG2JnmHUBwa2BSetPSICdBdE0a2qAG+w3N5at54qa5CHHh77sDlMDF3d
iR1c5PdU++uyAru4ia4HwL8CCYpwX/fbqSqPSBgrall/x4uZr0rcleXyJkK7QS5TsUbf+cLv5ex3
Ac3yCd1UQOjWziMStMcogaCW81uNS2vnMDfcpX1/GFe8KFJvRVXfTzbYTVTflgsCv3W3RfQGAHGm
iCxvNmZSd2VtDpP6DUpdnCDkPm72YCPmqAqASEiuYmELatK3uK5w4AVarD2CAvIEutsx1MicKHHK
gq96D4QAyOMdOSGVdieR6pEPAFUWDGS4k3WkyqeYvS9Rs2NzDzrz0OZ6Tt7hrkMNjr3HWt+uZzu+
n6/KqDstvN4ZeJzzFuSq81h7RkLNfecQii7ipxbzH5pPkSzoaLC7j3m5TcPsHosTklMdQa54QvSO
TqE4ZBUi9jilwBHaFn5mteKlmDYzjtYbT+czfhqS1ClI0++rFN0TIoi4Bozbr2I7TXH3PCFfXuVQ
2mT3Y8zSp8Z70NQy101PXVQvG+Qb4vFLo4qxbm7DRXyQxZiiIwNI8vi3U/80t0twn0YTrFb1gFDf
fRNECbgRiL+3ecVktq/TpHpLWyQSFDHhPXzPoEsOOSW4Oa/cIQQwrwSQiXndpBmGv9BizIFanJ7T
ee5eW17CFgMk3Nghyh3A7Bwh3O3WwiS1QT7RGZSuhuzJoE9xL+CoSbaLgOToivRU/WTom39jGQpx
vQEiLk3HANNRn4I5r7CrAmS87HbWTybYthHHDgfsb7lvAzL+TIKs3WdLWn+H+ycusYaV/be+q6Z9
FA0psqzX7iQcoLBL23bHKsYVNzGQEN0xAaGZbFoBY8SRAnbNT7oVkfxNA2Knx6hp0ydf8jMdRAUq
yUcd6J/WVx4I67h71ZgajlgeAvAUWiRVOdyEbq+xSP5elJ6jzWA1vynn+ZtseQAKPZKltqMdCMbZ
HPBpoyzS1TfQayVXaQQkvBinzuwaNfLdiGCq1zpmzfdVVH2wo1GXiAdvqmqDaQhfxdr+OGZR/YSg
3/BXWVbAVKxRBcDODID5P2Vrk3CLnJbpe1Br/7tuG7MRrpSbVXXJ0QQ0vZWADH8k8ZxqPNakPwCy
t9zWeKg/JERO30IxmtsZeXu/AMMd0/u1U3xvZRzetykdHtNWdk8AaAyH9MyRgS+fsq4Ye4qKoACb
6SB6z44rkML5nLbsrcalMGgzgwU3teuLhUqjuWIxBb+qGeoNkjZ+mCi13Vb6pKaPPTf193MUUYwQ
OEZ+jUE87ezEbXwcLRzidxO8Sn6jZlBVhyXtMdxSDgB7uaTqjvreboMoKB8qR9y3lkX+JbVh9tyP
UXuFfgHZ1V3n9nqs6h08fPGBk2y5xfw5/6RzYCzM7a7ZyHFkhxQQCoTeQe12jqAtkFoWPBBw8fYL
PVOlM9xFTCdBsBRY9uYX46Ou2fTNAvgcwKs8Oa3VDAZFtqbyHxdG7T1p7AJ35Vxdd85l37IEqIag
qqICosykcCQCMZ4PWNBwPqwYwuhMVlfqN63QyakKGBqzZNiTwZEwLaLSokI6eUAhkhzbK/bNcJ6+
qVqEFdKpI1cC/jBR8t7Bw1ZvEAsWZQULy2g+SgCyydYDyNpg57EilODgiYY8ZyXA+OXr7PU9gS7Y
5umKCLClSNqGpjtYKtGFrWRYlnmmKyf+UROApUACqlUNJTTq2TRPW1BzUKo84oqotm550NNfrXLY
uuLOhekjoAwQDEgqOfjZVVeYXswD9m5ydGFSGI//XqQpiWPsibrksW6a+IdKyifiRVCM5RAIHDwH
8YRMnHnOSSIomBlq4j8sgXLK54yV5XAsBZS7K60IbhvybjqoIMsy2oTYharrpEuM3kyY/h47U4r6
5ICRLrhfvdm1i9eAb6NTE/yk+EHLDSBcPN5zRrK4KXoaCMvyUYZ+/uVkABwxNPTLsNeerfNRhVCg
9WBZs7anxRy3vL6u1SSzBySTSxggdT9O9uTmeLnBzALeNBhgkdq6ug341TA5EmwQuJaEjwrhKjNC
95FsfQ17lWIgcC3hNxiMmzNVM3Go+Ku2+Vn683HOAdbL9ykITn1ehxX0AyEwjG+gdWCj7CuBpNVW
+ZVsbEr0jzbEPheSza7mt1wARLjphCbrTWOQ03NfWhjRtqR1QbVjeOU87rcH21S2DEijyiVGHjoB
L9Bm6bv6NxKfp+YA0m0zvOG5LOktOIf1VCTAn0+FwLCei3BwmdmXocWuKoJqEtpaxLBJ9D1nKnYJ
3IG2SMYWgN40Hpk6dGnXT5sGyVnpLZLOsndlQQ4s9NJU/bbTNGjzWXei2TnMvAQaFynHn0NsQx0i
TD+JOEI2CFW/ajOQUSB1oV26JyqjfrlxWW1ZMcRg4yGUq4r4sUY2uXmWK8Kmi7NHoXufom4wx5Cv
FW4PYNWyTIV8Dlmtq0euw9Ldhw4U6KYQkydjCrignaOrcjCgQ0sIkqrrhgJ1sde0nYNDmAB58dKk
SRp/h2w55R+RkwLwDHANoYtafwHg1uaNI4DLh6mA0AuRte4KCVrzeoD3IPmmUMRD2x0RQRRcYq/W
27LWw3SoxZkREYfhyl+bcrEAmyI5L4sB3Iukp3kTcitz3lIQiyOknfWYqzXFOQsdsJTfdn3dLEMR
6CVkm2rAK4U9LbKrd2tGITVr+mWNnyofGov4aoZk+A6rJQPRDJ86X9fScrHBmiiqgnRn418TtDq6
CuUA8KFuGr28VhVvdFF2VoI/KBcDnqBqdKqPVrV23MwTZdgVKpZk1YpwCSSm/hJzOz1nUKrTohIj
Ul/KzIikiJOB+muocDNy40cFFMVSt+lzCYNugnct5etedTLJcB4sQwQ94zZPr+CNEKxJKM6oGhol
uaJr7EZq3POC/FwjcC4ZM9/l0aodyiSOihph2o1Q52HkpjkhWOk9ApLPyaBSPjbhZCPEROpxMtsp
AL5g2hEei/FnGIwAMOajSwd57bwFayT3SJnkhxBc3XDnFyXLW4JZUz3ycnL0xqWJtw9W4e0+zuPq
+H5qYUzaDC4WyylB3N496EClfe41AG5NvqDdmuxFiMX2V1WnLVAxc8/CW5ybjdh1aRAPV0M5pYrh
BKVG1+TOJwzveF3W6i5KSGCPHlJCc9PDD1cP+YzQOWxi+ZIPzvDoGCXcjnfEDkH3M649UyeqEouj
eVe1qvrQzpgeGJekVdB0L+X6KgAaHR+UbEl1C/JVkxxhsqfqBqEHiNPcyilUFA6EIBG/VyQ+eBw1
zDy9z8j5RBWhgZ+guaqacTm/LG0Slzlk5nO4tTpCD2Mely5+6gLOgGxpk+GI1uYc34S6Rkon+N+B
xEoLkbvbDG0GKhi88u43Tost5kWEwI06b0dpE0ysdax+ybjt3UOqGWLxSlar6ImgiB7+g4FTxUcS
pDiajQbzw3vJoMNtcgBYZP0+Q1wcYHkD3tu7wg5Zao4gdYbrO1xM1XgUuhrju251Ntoj99HfZ/3Y
HS1q4fMJRQFa/Ujmnoq30JBkfAv9At0t4maDCTcdFN0VBQG96lngOdBoNWE+dF3Q3rFsXP1HgGyz
BEqKqFtHaKt4VxNVZK6c6HUtunh5lybT5dWYMNgKUIZzHYi1eFZy16m6ZL9xeBfRMw42wu9mbHnm
+zAKWPAc2piJq6FVjbnhNQFwPZursHtQfGXY2kOIhhQAkB5hFGA3zTploQN/dFLrpnfh6knBLIeT
wEciCI+jsGGr0EILGcJ6GVnAOt2kiIfC3g+sHJkeSuJod/CQxaYAyVeB3HQh0+JdUe1w/Ew8UBI4
Pg5VzHOYwr2GxI+OVELD1OjomkQ1aPBRF8IluOqK8Wev41DvWCSr8TlIeobXLgsDqOhqWjV7idPX
iqqPzOx6rVXfBz5vHTFIUNelbPAPSGrNDVqB+C5n2aIsbwYkUOpnbBviUudpk1l+Bbx7M6Kv3p1n
gtKgmEMLxKjRZGtCEesCzvVJvjUSXf321E3CLDwHJLZfXzUGWvJqGrMkelOFWBmSIlNJH75lTC8K
kL8xI4CUZHRW8E2EoeY40c+mnffSYzR8J6iwAEGdSRUVWGutvwr6cmy2BP2IEx9F4ECmiLp2vmLK
sbovWnBqAZ6FfgoUJBZF0yGwy0qu0STMyEuYcA2E56REND8Os2jGtnA24/MpDYZzqlZrNV3eJIAd
tStaoRr0EpPlTKTH+o1lpxvRqrgbYiqSmwpcV3cfIQ4Y9EYslRVo7DTBhGrzudOy3PGmwhwPZ1A5
/hCtsmOzI21XN10ueFTj/Mn6FkTWXFUA/SHW11LJcjqmbggRaU4DG+XtisIujutyirI3sbYJu8Ia
34a3SNmw467tganCM0ESPn3KkjADuCiYvGvzdDFh98HnCqzWomlwjBU5af1559yNLiE/DSQlqcsF
6HTn+hTpU1nlsNpN6pitYVV/IInxbBmoRgaSS64sdgM6H5IG5MMqWgnQcQzoggfA97jiuaKGh0Vi
52V8xcl3nW7hvUmiTcQ94ceowWL5D1i/or2LG97TKB+kTf23TgdCmx3GrlqvsXD1IzaFjJh/qOg4
szkIo/AUVF3mopu+CVj46vuAZ6+SSH5MAdpATFXrsu8VDuHzT2m6Ots0view3XiznneomUB9UUyz
RFaTmTxqDXiD36hLg/GVOQzVb0xD7ArgHMqkI7z6XM3uASpU2b+us0KVZ4RBoy24SFR8u6AEGvbY
69Vk2bHG1+Vj2aIKeT2Cg4dTcBtWA4qcFIzuXRq3ZfxCXbnoNOdyESnJvVXKcWxMtBR7EyeawQ3U
2Ckq1lnjEWzgffTBNWBfzVAssz4vDi01RIJJYGqseWpZRPmhbNDPO9+AJnmkOJizjWa8xUlrQFG4
LfMam6P+CaUwPjxbDwjfHV3jVe/qATzqArNBI351rayq7ToswrO8y0ynXhHCLSb0K2KcaeAgEhkA
0wsaqTjToBT7sMJWJcqNQyB+tQnoHJKrQXvkqqJyEaN1DPKYsw9xgguAp6p5UiOmDo9LXFnGTZMV
iCjJ7A6+fF+91/jEsC8WsAXFXUoao4uxKYNgN1p4fw6pgrdol6TwTWFKYqF9zdY6xqAUkTPdcfYw
Je7CGBVUhHZWUX1bWzOEz6j09dWNySIR38FWFtXtPuwxvSHRZW3OxG85VWmZbPGikvjoRRzSbyRs
ELBY0nCZbkOZ+uBbH43zUBc+QwXzHxdptSCnA3Sgap+5mVTfvJuH9SSrXo6byGuoRfCQ6qm2RVmD
63dl2rPjBkUczZEkk3ksob2I6s2A/IH0h4/7dipcb+Bix/Q7ZH1eYbqunud1YNMrQFSe/e7Hyklc
FvuC8D1INKLGC95nDoulcYi0vfX6rDLnjTfBDQxEFpVeoDh1+40Bb1bdCagG+EvW9V6AQBogX+8M
mxsxUx7WjAEH16sK8TOLLlf30CRhzB9gq1n7A5pHWfadVbxs621ABymu3RrQvtoibs618zZIppWe
Rge/B9thWllWU4REtebYgCoCGm5C2NPCCIzaeefolL0EzWzdrhR4uR4cmzr5PU4nyguwFZS8G5Bs
yV5QlCzxChG3Muw6Bc5S/oE2Y2CetE2S7h/SWeQg+AhUuAI2hDPcHRsk0X2sEMrRU7dmTfyPUetk
NyxEJMZrKv3Un5bYtdHLPFMZXq169ONB99B74o3W6aCvcbis4rtEhVP5CpheZ7edCJEQOKGQEd+n
c5MCboqqSZJdw8oL7JhLMmd2VY+4G6C1ZgDcj2h2UOwKyIwOTZanSsj62NiRLr/mmSPNP+8z66Pn
wJb9dKhSl0ECgXM8XXfIwCvFAR22rMEqBlRG9NIiWrpDIZukEmyLxM+oKmFUvXAWKpQCAsB8yu7Y
WtcKFKkXPl6JOsmSPFkJLIqVQG35gYS9xj5+YK1IphzFg6xGJmkqmy7eWmhRLblVyJfnQBDysrJ+
Z6vGAoJJslr5t6BdYHTMq2hM+mmHfdSMpbdfaSR/VNUZjFLYuUzkTYN5qLxbgCRzCyrXCUU7JKlK
2qJ+YyWoIDsO1qWqEWQ3Sdj4UJ3tNarolW6Cc4W+n9id4rxx2REdLI0CAQjQmbGbcuZorYFbptnU
bF2WTuwZs0DbYkE16SRfdYDWyD22AWZ4aEwj2O9opHx+IrJOyEsVAaj2rJdJRo8sHAGc2PfVgjYP
Q2Km9+gBt1jKEGyIUZZsQkJHdu30DFSXrCSjpyhd6+Eh1NOy3ChMVG6rlFUDDosheOSF7PRkgRNn
S3MDdlKVPQiinX9bJl01qCtZQL6XqWUGE9IIN1RLwmwGxx5i1OIsECGnqgKf+4NFZ33coYI2OUOJ
UCwGVWIVoHPE4kkfhqQm6S5GOJB759alzQ5cHZFeD0LOtSp0Yombj6h9l7w+gEYyrWhsB1296MJo
W/rCqAVODbwXaE5doYCbTjdLbGVX3nVQtcmTJWZir4NBBn+e+nbpt8MEwPW2V6rrtp1cwhOKqeFj
g2lC5dygibSpEbn+ow1GnFK9w5kRR2Aa/xbBWj4lKNd9BN3SoubO68egTNsZ54Y4doVXXZTkMTp4
HdpnZD6mWJUW8MSmVO4dXvEBfRRopa+wf0vU9RIzaa8w/yaYFqmIxw1dHFp8PtYBjnEK5Dm0ZbGl
uzcxpptbjsMqv0clSIGhSBH7ovjdSnBObk80TOiiN7UOlzUsonihwUvsSv+uFV4xHKlHNO1u02UB
NHZdZFxv0GsBAjHIah0X8fkVVcXMJD0RHg7BufMSYH7Wma0pyijJ+M1Dy3S/zHRK8zUcxQMsnvyE
ru+EGDcr9R1KN/QDRT9iHwIIIYBYQVZdWRCP5eChRK2r3xF0ONwGVeFuKLzBcpjHsz3D5NBbQWk5
7+FZ0KgXkDrCrl15l/3gpJLrC8oiOMzYBVJUUoc0uEZE1syLDNFb10omgp00xC8IxtNdXck8Rs2u
eRgVagRFBSggCLHQYdlT1UVgZY7ZbIIWlIzAoRbWZIgxxUdmyStNGfqTJU7/p6aTqjsR0uAFARcT
RFXsFwZ3si1Zs0OP88p5lZ0wDIyte/0hWU9w/vEIETj0Qy3h9BiGYLlBDUurfTaWhN4HHhuLggyZ
OxcKcdDUm540DS8g6GthYxVJhAlYEvqU6iz8jqph22Afp6nIlcOmeDMFkBjms5Sgnw/zypsCFvnl
KWX90BdrlqyyEDYuKfDqVRQckyjtfqLwjnCJKg2wU8cmOwp2RFJswbB36n52tvXYhJZgmoeQdrOu
afPWVFxdN0RD4pE3vePtra6nFJmQhFB5NCiQ2j0gUgOaMt2wgk8bBGe1m6rmYUNg3woPS1vHC/rc
KHnlga7xckOlNtQ7K3DKwAZ9CddvqZgIzogSsWA3AugXROQvQ/udLqOVW0EwdFTYdukJ/f4QndUs
CND6rOy0FiH2iXyLRcNnG6C4JmyfhzG9KTGvV0WLdfkjVRE1G7QiS/SuKZHIwTdg/+E7WgGhV4v9
exHHmWmuFk6m7B8HwsK97lHQe0GZfCofkOW4jsWykOx15mWInO6hAuAJ1a+G5sRn2ZsasHNH37hO
r9NkCVEnk/063QyDDSXA0iHtUXGPJdCUqgPBFF8ax89jFinq8wxbcfuMpScGxM1Qld5pkKmhAeDQ
4kJJgv8QohRvk2eXwBxehKX0AWDoQfjOVG+/YzVIol2KO94WwNtOcpuMpb6e/GSnTT8GXhWoO/A7
9OTaIHfR2vyegIFsc1lpNHRXdEc/0gqbhU1GreRo4JAejfiwxWZiD84DJ4/9bEN05YJsCB+TFqYo
CDnIgDZ+ZEJEBCmHjInTFNMlhPYJs+AW7QKQh5JxjNINcBjjD4BAZbNLEkyO+4wG8UflQXhFl9lZ
2uynEefIApECeNUMEv0ljOlhjxj3bnb9tmVYEPMKx7pr+Hnn/hiVwfJuRkFoEZCoATwMtrPgUAM/
CUUOsNjVVR9VWOJchPDuTZCghZRT5tWINyfr/F3g6oUVbSDRe0PW0XzDDSandmOqxqw/qkxCIYWk
gt+09Gjw5StZ04PrhgG0IBPNI2ZtFP1Y7ju8L1D1Em021jV4MYVIS/M8Sx7SKyHXHnWfFY8sRdtw
iVAyL6dvS+8nv+fhsgB8HWED76I74rXSIGxqiceSSYYhgvCdlKFmy4wIr722g371A6TqDAE3LB1R
/nXh+NMwuiJGnHhFEUFTQ/WLrQhKx7bt8tlEExTiLpz6gW87n9LquyXTAgVoH/VRPaAVgjl63ZgS
zTSxT6tsDiLsZ/oONZ4v5EWfCPous/h6r2Iu6izbAVJrthRtw6SY+xqdugagzSqg9g0dy+jIogEy
8AovlgbVde8QU9LnGXrMh1FC0Vqz/4fk6SxK+y/B04XIcOhqJGktUHtyZ2K7UyNLq/seM+uwdzH2
vbnjw0oOcaJsvZ/HMpsKVEQrXqCG1H+Vp/yZku1Ci1j6FfyMwGS7HpOY2gAY6G8ygQ5+EvXpAf1B
yo5/fgaf6ccuZIlmsItNwYndrWWF3juiU5p2E7Woch5k3Rv3hTfrsyd9oVBEjW7grYvJjjLgHUYX
dduh1vVf/ogLgaE2ZLZIISG7OWtR8Ixe2VBiqOjlC0vIJzfpMutvHBBJoUsBzyqvMNeY5Sh4c4uQ
oa8yAj65PZdpfyMEvmhlUbJj6bCFzhcdckjnv1DxfXbxC4mg8HM9Ehy4wHAPbM7MLHLMf/MXAsTP
rn4hEIylTsgS4N7Ea4vNxMgR5rj2Xyg6PxH9xxdiYmqi1sHigdemynj8Ybv6vDzSBbE7ETh/OtcT
jAEH2P6I/gJv9NnvOf/9XyJjRjz6q1kLEXzkIUGalvR6yqbk8c/D7X/jiP5jerkMA8yaJaHzUqa7
qRFDtrXhwPuizABj/qBth1VJDKwcc8m1je+Cql6b75FdQ7FB0HlSXldpo8vnNB1MvUmr3gXlF4/x
v19xfplupB1kyUDljPsy1T8DN7850kPhob6QKH92+YvxPydQ+SIsKNh2aY2V+5z2GSg0ulEyGTd/
vrWffcTFJGCqOQNoxCOsOK5OZs1+NLW7Ed3fGQz4ZXpQ02bwTleJ3aNdeGOaoN7WKfvKCfjJd7+E
d06lAWp4mpHjTJZNGpojowy+p/WvZl9+mRtkCA6gZdLafRwTnN9M8oN7bNj/6r5fhgYtVdQg0x6y
x3SZrytIlXrX3w1ze//ny//3UsgvA4JiEJWSGGwU9GzEY8XolWpQzcTXLwbsEbd/9yEXg74n53JO
ig8ZeJ0UgusD9CHfad/i6C53f/6MT4Y+Dy8W9Qk+G1mhSLunUb9vLei5BEfvPG3JR+Igp0WHbwN3
+xEcGFnAdogDeqifUI4f9i3kF3830C8DhFyAE8iQTnhcKPDZkTxCWf1sefL651/52Zt8MdDRQbGV
pr3diyDZlzHa8Fofw/YrMsB/Lwj8MixoFig6NKDR791Yb7PYY78o7EOJzmMes/oGxZsvZpPzk/+/
8zS7DAmq11RY4yXEvJUuZLrctuyr8L3/vkXsMhDIBSZWs4bSpWpnnBBMRpubgWpoQpsY7IG/eQ7s
/+QByc53sie4Uct4H2CSVVX6Fmj5/OfLf3Z7LlZ9H/YWHSBhMKPM9oBcibEAHzX54uZ/dofOf//X
GlyeXcMmic1epdGba5pHgNS3aaC/eEc/+/Lnv//r8pUfNCoPld2TuE7dFpZWPhYlaFXyi+9/vgv/
9fJcjPS0KkuGEpnZrz54qNv4WQ363nf93iM54M8P4LNbdLFvVzWEu/GIj7BivsGW4aaf/GGsv2L4
fHb5i2Gs2CLaYV7M3iTZr3BmiBNm8fgQla7+Yk367BMulus4Q5dsrvGCTg5+i0FF1yWqXzmg2V9Y
oT/5gMtwoBZCwNEjum5vcOrOESF2J6rwrjL846+ewGUQ0IiSOxrfeAKYUK/nJb6GTHHPxF8G413m
/3BXqqkZSrPvZP0KyvHjYPQTncs7PXyFPPnkNb2M/AFPzISI8zX7EJghIhGYGg0nz9qTM2z7dzfp
/HD+NdRAdBgFdcGwx4n1jZb0tIAypuTw7e8ufzGSBeovstQNllTcq5wPJbwUhJXFlP6dv4qxi6E8
Js0QND0f9pL7F+/XB0TjPUwBf/nzDzh/0f+YKdjFMA5RK1w6glIaYwoy8qoZMNJ83z79+fKfROaw
y8QfFIybdYZ8by8H/bJm7b1hAzw29j0ZArcNe/pSZ/DndJDA5Y3MJjiZxihXw1eu+s9+38UonxtC
IZKBHHmFKQZmDsg+HXRYf/51n1z8Mg9oCjoU0n0/7EuyVsi2gOy5178Zn+UXVvDPPuAiEyBd+pCX
vhv2i7aj3sMtACcEqnjI7vu7X3BxNF/kNDHTCr0nBJXrDarUGpYkjlbqF7fokyF+GfADW16YOrjy
941wH4AinKCassWA/NPQQB/1519xHsz/8RJfpvtkmfcsnEO9T6R5IfVC8pDCm5sgMvyLn/HZJ5wf
0L+mkVGh7GuTDpn569r9nle/XEVrLH/KxXdfOTo/+4yLkY5GARRKHreqr5o+h/5zo2X86FX0V55r
ll0MdRX3CPfNJr1HH0IfFhvanVN99cVq99mrerFgz8mcLFq584Mm61vYi/KQQkr2Ffjrs8tfjOME
syzyUvGIeScGu8smNI1zInr61Snykxf1MtYHmlDZd3qGFTTrmr0FLcEY9tJ33U9Spn+5r7wM94Hr
Lx7oaPAapeNTXdoH6LHeoKba/3kcfHKTLvN8SrG4RKly2Gcd/9H1LkJbIv2KkvTZxc837l9DYGhh
eg2mVu9HnFN/BDSKj5P8MoX1s6ufB8W/rg5vZ9VkCekhHUZkE0ozG6Mo3f7dfTl/6L8ubpYA/X2F
i7N+RPu2I0fZfcnL/O/cFkYvhu1Qe5BgGdw2aBXWwQtKaRFce00POfgjDafEXAeVQELcJDK23NtM
ZPo48JjqIkonwo4TREqw6KVcuGXPSp24jXNLY356RhEE0AGlgYVSwj97bJ0ozVXpI2SgBmtTkfsE
kvX+hicxnX8gBELWT3ACkPFAic3Yph4gndo5D03jlpLEdt99BlHX/ZjSoHkPSyqnD9VlaDNpCXXa
LeT0cQT3c5Mt12Mydm4L1bZfNtpEaLNx38YL0hPFYHYwey3TAYSHtfwf6s5suY0kWdOv0lb3WSe3
yOXY6TYbILETILhIRfEmTRSl3Pc9n36+gKq6VOiiNCObmzHrRgkLc4mM8PDwcP/+7eD2ID4yu7TU
HRi8mHoe23D9+24cQ+2gVj655QuzM5z8Jx/nlSHLRnKUks4oQDZTyFgMuSecqVh+v6+8YYWtKztG
Kgo58JQGbFIrfu7H/NbVgr1vRz/nMF4TjHrUadh04tpF52Nl0r1duJvZcb2fuvprZpHo0RDUsrjc
6K47LnzFpWR9jF+ZDH4wibzRPNcynrUaGBSoaCWhlTheFJgwY1Ce4RM9/twNXDkkcU/Kb46m6iZW
YR1R/puuWxLxtwV1Nz83U11DiUIrUrtct5qNjYLMjpw7Ul7T2rz//g38fYCIDNwrW5NRTtmXPbZm
rOMlGsHxAZd3XlVjre8maohuOuiD3z/XWw/jyq6xVdjaxezSWCQaUYpcva/ziqp+v/vBzbx1givb
xqYo+W5OWWzqtqLux51EsdPRIf5AfCT5Sb/nGkSk5ZE2K2xobyzotSNJrlH5mWzo8dVWuKUfDAzZ
JH/jIoqrYd1m1eArYctjMdMvyDTvyX//kfLDG66DuPJNyo6EjWqyC1bKhfWYl1n3lFBe95qZ0/Bh
AqXz5fuP+42udY0Y6kU1oyiCcFNaUQRBnhbIgwWZAfpNRbokpTJgC6bFyHj5+P0TvtFo1+ChocxT
DSo27opTPHdFN8Dlj35EQX/r4FcjvbQHP54DJmVjauul22nUnpPjtPm5S7/yVgYSGBoREfEC1Zju
QydPDhTaqO9/7uhXg7yJ8yDxiwIrnnf2PswN9ZlF7o92e99qGfn5N+4KOPpqzhpc0cRP010HpwKp
rvZH6qZv9NZrzBB5A50byQnOyZy9mZYnnLhnI5red232I52gt+7gaoZGaIUsEhbHG2XKjc+U5M+f
56zL2h/M0W8d/mowC91AByUG2yIskkJ2ZAVpS9WHaPAD8YE3uN7ONTBoUnXft1In35Cw1CbnKAdl
soTZr5eAcwrlEWLKSXFsGJBWy3yyd6ypnvahIsSPlDDesLwXAZVv+sBAFWSeZ5Ttkpw73wSqNnrU
V8WPphPq6+934rdOcWW2mpjqVROG5abOgpPdzwff0jdh96P46hsP6TpnIRjZ5bHqIt+4sWJuDRgb
27QEtPBTF3+dsDCAtHH6xMhIcyMNhizi+rGIzX4bkiD5I9L6G3dwjXOiih3/PcazH6YqdJZKFhPH
zcK8TH/wBN46wVV4x4LIxYKQicM36ji7ScbGIVAF/eZHW9JvneDKxs5qV5tNr+cbw9AiXMGBah/C
bGbvLn7qMRjSyHzTTa1mpo/qnIDKyqemTbbh3P3WpMqn7x/+reu/srNpm02t280wK+q8WaLP8GUm
k+QH1/7WweXn31x7UM0aqcCQOXrVXKd6stf15gde8hs21rjymzJFofraafPNPKBbHLXDJg/1O7Af
R4XCo59rmysb24ZpHVBowfgSjrEytX6g/LfOf2Bi3zAO+lXPMd2xMKxcJR2SomlUFp2tr+kP1TT/
3NXrVx2nLvMg8F0YL64ZDjdO66oe85B+/n7bvHX18vNvHq07JFNPiheOsRH6+s4Vpph3YRubkzek
SmF/+f5p3uhB+lUPcibLJx4QYCAQOSllwqUzLBNFBc3//RO8dR//0Y+ipqJUJdvoaXefFiRVt4A0
NX/1/cNrcsL8G6/4WrOz6KvWUWtuQKRU5yjuVqP+tjKzlQo0qSrGdSHM42T4X1Q4Inr0ezzmvz6N
/x18Ls5fz9D86394/6kopzoKwvbq7b8ei4z//Y/8m3//5q9/8a/N5+L0MfvcXP/oL3/DcX8/r/ex
/fiXN6u8jdrprvtcT/efmy5tL8fnCuUv/0+//Mfny1Eep/LzP3/5RP1iK48WMA3/8vtXu9d//iJV
TP7r28P//p28/n/+sqk/5x9fcb6/HuuPP/j8sWn/+QsRs18NG3kei/wYxqzr0J2Gz398RQK2rbma
Zuma6krYX17UbfjPXzT9V0GBi3ApRDeFockUtaboLl9pv7qOLQxXdzUqah2s8x+X9pdn8+ez+kfe
ZWfISm3Dgf/aSQSEAIs6TyF0i1eu5mrIOoNDlQGhJ0/iWLoaSS7KvkQNg0lstdDc+rG6zNg4sNxH
BGd/MAKukla+nl2omDLT1IhVOVfeCkIHeQ/3JfYss1nJ0w6luiTAsdAMMDYJ6GfRAJAdN05fr1LT
Xwy6uoy0l2+e1++N8m0jyBn5z4Hy9SosS6WhdcPV3P9wDHN06ODOxN7kQE0HzZApbO2mcHpEvM+5
+QJX9PunNKQhvz6nrTmOZdouN3+dSUFpg0WMsYo9uJrbZpxJN1aXDWKrlqLCfVOXPSXifkmFXPDJ
H9RlVd1UMQqjZDTrXefVJo8lj/ZwTHRRb3vlbPQfRTsvEQUjsYRa55nq1LRZJw+GFW5zhwL3nLxj
vtEpufn+zYAP+pu7cXmKhin7OloxfP+NaXZyeOOj28aeb8wn2WJ9udVIiW/aT1ZjbuXTDYxmpWvT
JgUcnWjNqm3dhc++pGa91Kq2rCcetO4vJgBVNYyySR02ut15ruB+4t5zsnrRcNNg+oHXDKSFZXu7
Gje+WEjgdUYsVp5X3qj8f6P6C3nIWfGp/laBcwHcIPG6qsgIH8/NiGyuUS/M+gWFVSp/s8uvh5SG
i7ZAFe7TkjI8tfN8e3rvpJ+CrqoWsnsECmXgcb2Q1yRbEwjywZqsUwyVwxAUaETdWj5C+b28IFvl
Nnl+rXEWBW+pOMl5EA23mAzt2szivSVAstn5R3mtM3n6FC+slP7c1HT1XqXQ4OuwkJDJlNJvg+c3
TgwFnnQdd/c9Q4JukHfpwqL6QmtfVKp+qb70ZD+IIo7gxnvoIWs5luWvZTvLhkCKkYx9JGWthTVV
9PLOqwzaMuDEdr2ioHBZSXZz26yoToZwWa3koS1J4nEuP03NCRbLuJ1SaHzVKucpqAG/nmAZZbIv
c3D+7RqdF7pnyEReodNHmrUKwaeme+qtkLX1GznukUhYV31ylJcoe4a8/M7Xt4EzbIKi5gLD/tIv
ZLurGRSUgouljWtc67YcNiOPrx5fZKONsbkF9rKFAHl209brhNjO3IeKio+8z0ujmao3lycNJMD3
x8NFzvZ6cLuk4qkWNYmY1qslQGepVlpYJcOBrqeC2JKmTQ7mxoKTMbVgvmpKoejtNDsN0zAWzLFe
yQejqy2Fy8neNF+ksWsoBw25oe9f4dXO/VeT57qGbeq2qoGOuDL7U+L4uatgflS3As7Z8UC0JYzl
tcY0MGnnifrDOvcXl67CcyrdH+0dXxZzV41kYsgszWTqUama/avNKKe8FMKgkeQlSAshbVszO152
X/svomnWnXGWj3eKXuRo/GNaKOZzOS1sAFXyIQLPp4p5W6TCc5P3shvZEZNWBXbBkya1Btvw/ba7
sKavL9yyVUvHw7R1Wu+vFz6VbPYpdsGFT+nRCu4ALXmVPeHOYbKshrLg2quCJdP52kKSwZfPGcuh
0RNFtZDGThoHwVidGcZN2nmXjtv1nmyBINwayrCxFeCdjNmZqUAvxFaO41KYCyL1SzmO0bdeGsaH
IBsPCSocY2ls6wQtbexKUFOEF63HOjlCi8oxYt9vgCsg9KXzmN82wNUyIrTnXmgus3ZltxcLK7t3
jeWQU4t8koneedIIpgGDEoMeUrg/yB6VzUv54LDADvu9Sf6jBM6/69cmPZqOY4CUM028rW8nohmQ
LbUg8Hlki0tzXjJ1N/68LBla8kFFWFNEyVbyMqir3uu2uf1+8/zNXMglmK7j6mwU/IeibxDCuujG
KPZkX5CnlYNd2nwidPusoY8TOTGN+QdhLXHZZbrql9KDgzgDvlA3r3OaI1ZeKVyKyFMIjroYWSR4
l/Z4prVjMD8TUDBlSveAJDeprR4q6s2ls1NgtK3ma6eUxkcwHVXTCN4/Jh3ibJTpnqL+czatdJjI
8lFLlwUAslea9NNMbJnbsvlFp9eWLp1YOi1MwSA40F6n99IMdc0sRKfwK44tm4NOOYKA6t1mLcwX
St5uMvfRZMwbiUSe0kB6cpQznDTmOnieimdIWcPCpVI/idpVE2dHBUdxqnDVwP8Z9iqHbCO7VZVI
lsBw0HAfVDEfZHurTrKXF+f48V7egjSttssKPvhUcq+wyDaUJ63kmJ10Yyu93y5u1ooyHsyWP8UF
jZmua+x332tM48qSP7XLFsjGQ83QtZFmt4dhg3oXhcsYM/wWXUmPKUWb0g8olfuuQtmvEduKn5eN
ekh0fAEaQt62tPhQ59dmoZ6lq6MM6ar3qFJE+tExPxDWWBWqspC9tZuGZYnU/Iv0iy3ugQjl1mS0
TXR3BSehKJk3E6+hxEs6khfviva/zJRYw1zXloKJGeU52EdiK90QOVKgoq3kPQoXrwbPSl410EFh
V14bj6TaMXWBOEvjleofwEavXQrWpF/VgCSRw40G+eNpSTdHekbgtS+eUsm0nkLvla5OCZXNvZUP
QPYMebER7qA8kLwS6RilTgsrUP7a3BZjtpjIxikAoQXBgzxBg50zJ6yL0nuyY8nnCZZiCf1uqRbT
RrpbpR8tw+FkPsMcXsmnJt3OmMoqJ3eXFOCDe+KcXI2c+6ghpWoZn4LWGo3hMbIwW/TObkz2s3Rn
aBF5fdI5GfE5/LFdx/h7UXlI0Wi0KT/v8S9kF5DDIgICKv+bqgw0bqUfRqSVgQnSNyNVXYCGWLAo
XE7KdOjEtKEebhMGKAPhpkn/r5ibVR9x2oyHMSXL+dNciW1KZk+jDyQTzJtwiPfyLGaaraqmQ2ch
O0bQz+ZInKh9ka7jDbJxSwh/yyqGRWXT6/ivvEmlhGTDzcluLydZ6XnKkSCfcaFP92w0bWQHlo6A
3ifrXpdyCGvT7DdC4+ZiwGkl8xJWRPq78sYnTV/m4Yu8Hwaz9IBlF5bNIkesjW2ha8hBLKw7SJBL
EM+HdqLz+/1Guj3ljKPJ9CGdtsjuNuhDLosn6czKZU7LTUuLnYzuYjSsp37oH6U/AER1b2XTRgyf
dKiYoIsXxF3pjSPJv+NGU+u1PKgdD5tpjI9yJSn/jTb9vlZ3NO52lChWfMpxCo/ydjPLJulvZZMo
4WInYmYvgE8Yy3hv+tht/8UMXuSaUB53qjENfXyEMbNqx+eYPixP6Zj6NmKhUZv1GkDZCqyZN3jy
mxTViihu19IGSpMkDyvdbDNcuYZYOQ7mB89U+tHy+qVzQ8x45VTR5WduYj21FcmcfrkUVrCXv5FN
JB3fSqya1llawFoSOhwwAupJm3VGn7fwj+Q9yvWAtAByLSBPFczuQl4jbiah6bX0G+TXcpDKM8vp
UbrZcvEhffWklENFQLs4TTEl3hbzBCNC5yv4rNJZBWp+kieUR/ljFYEzzly1rRznxnK28rhyQpD9
Wi5GL77lMFN9hv9XZWDQ6f/4gv1kn8glPMauRqHzu4JZRppyBDk3mqhWoD0PxO4XnFOaKNJsPuIv
wq5YKEnvSXdKLh6Y9IgT+EPrsaCTYC0+kM0reyXzlbQhcl1Agg60jXnZzQfVCInEjQf5fKRZ9mkl
2bi9XgPTmc6h1aJtscusdC3bfXDpZ7Wxld2SrP+1XHHKhlWmW31mrQpzFkkcpwMobm9lMMGY4710
19rUxFV7KMYYpzvat1hP2WkuKyAemnz+8uE14Cp/nzvShEURBkE+nBE3SvqEcnELFnI/+sle2jfZ
FPI3spHlpaRzv1mCLGw9uYqWc73WsezpWQI59ZKPapfVHN3SjgZv16FmIQ2IXAVISyfPIJdLMebW
qZO9bP+8/VSB442Je4N4ZMr83bH+fx04PEafamgMX9rryOFfgo3/H4UXdVn193Z88UHG/f7xv77U
0ae/BBkvf/Y1ymg4vyLeaBi2g8SGyqKOaNPXIKNm/WpCxdAcmyI8w5Su/O8hRkXXf9V0wl6wjHTd
5L/4yr/HGBXTkkFG4NNMebahywP+XwQZbcDY+N1/+qaOZuumIUyNZR66RgJFhL/65WbUCEf0cJUj
NpH3PnY4T33/oc2igPLn+qGA4X4LVULAflkMynjLlmj+OA51cZhRefGKSp+eOz63hmrcghsDFqF0
2nlWR3LnEuv58m4IYx+UWd8uozxVthTkfO4wDJuhyfR9A6htYkOlWgbgwZepObS7vM7Uh9bBnJIf
ZgCqkF+T7w86GPASHO0PfaFEyyzz59Pou8PShPOKDEVuvFNSHfewcw6OUT5Gpho+pA0WZOxJINDM
IHrIQendgk9YBbX/1OLQ9aekwAMJ3NDfgWsMHpOg9TfaECrAhR3lodPNZKWbg3pDGRSqFF1SfXRG
eylYz6lkH1pzaN2rQSxuO1dEXjxPKHWkU36ekzw/OwCZb9I020IMnPZ1/1tmJOPBqtGV6Ed7OEQK
kFYYN2DjRHJTBANSRGKqABIAPCRVp0w8fUqLA7KLi6ZRxCPS4L9VrRKeZjGJxzgC8t8Hug3EvbYe
nXb80oPLRSfCyt7lYF8yRfXvnTrP3w3KfONXQpzq+qmp6uYW6Fdzq04Cy0sbrQFOpZ7WCWsdNcNw
b0/lii12mwzmFJGNqHe3JOCnCyhwjrNItSZndWE9WVWc7zvQyts+0j+641QdbPkyWEFZLhzVrg5h
yOxtaf1DqJrHrBv9h8uLo2u3elmOJ0Q9Qd6zd8qqIj0rA+lhftdGt0MTv5bza4jOL7upSKsgDQJh
hFte1YFJOAEA36Yn4eFDlz5kJEauUpAwqz5IxOw57JAwD0YYeMWwj13h3ipxmNzakSSnlkq01cd8
fF8W6jtnLO6bntl96u9r0BgPEHUEBdfHQm36EwqRJWjyJn5q1GiN1CU4ukCv3kfa5K7tUTVXiXyL
qkvGTVrmkhMftTpv84VO8+1N+dLYmb1VcjNWtiUhgru8nhtawcKJQVcDpG920AM0anSj+zikEakB
RZUfLi9TOeeHiZ3wg1rrvhfMOkIz2AaWMmm36GHPhit7MPxlN/Tl6pv3jXyP4E69F0P3AGOiPl9e
xkoQRxySk1Nl9TntVwHVfUc0AJxtqw33k68PB4Cmv7+Eoh0OYDzHw+Vfly/+/AyF326vOJ87tCt2
6RCCn579QyJfygr8PmnM81r4jaF7YEkAPeNmxrmI1iYKf+dagepLqhjTaB59hJPpH2MgIQsEq++K
qFLOmXwh3Y5KFn9/+aQ3ff8cN5pynoxxB9sEESbVhZgXJ9VN0xjv2BwZN9VslTeXjy4vldpWX9/S
C2Euof4zOzGFaECdwjWQFcQ2WOs2X8egKI1iWqtK+BxNQYLdAv2vQwPx7MbMTn7cZafYjn//l0iD
cDXC7VpWDaU9i8vXjvwNaL9wnZcFcWb5Nm19Y1XHM5Qj0yhR3BJg1NwxzlexogBFNvreOJqV9D8W
wsyHOxjWIU9trtZpV5oEtbSsgHUPRPHf347//nYqFGdfZMUr6K/plMBIRsV2N0TuHUD5J1dY+Sqc
wuKUlX6gwc/S+aet9MtOUXOCxzVvx/lxjhz70MbFTQWv/FRZBJZ1Sku3mo2rj4QlfvaEBl6ofSiA
ly2MaQgeaS1tDVjV2oOrC05dlNtUnDwPxHuchTo7KZhUvBYlHauNBTxo2yJ7DsbJiD0qbFAt6WIn
O1dFDHg7tk5OFAbsdfnwjwAlAun06/iQ+nNbLJxh1iQ5bAMubzXaTf8YgQJ5ZCttF1Drer58VOq5
QjDODPeBnURbN6P959mNjl2Xx0eYukQGEI3wLm///MJJKm2L6MDJB+J8iMc4OmiZDXfmm39mxcwK
PVBT6IZlcwt2nqR8x/7N8VOX+JVmnLSuPVngns/wubp3hkhwB2E7eOak2QcLBDnNKlbKDKkp711v
yGb/BU2BbKkZYLZ7lhQ3lSksr23K9qNTApFaaQDmY7bWNFSd7OmM5gJvh1bXtjXFPgvktmZvoqib
Gaf34cW1NrSf2PT3JkWWYnn5p6YY9/ZgNdsyyPWjxebmMRyDCDCSvg8L0j68y2dsfOnHwjf7FVYz
osKX311eECKHYucyKcWDko2sW0wTOGOeA+3Ry2MiwuIGWMfCZNq+NeJijXlv73s1be8jdlMhndY5
8vapxkylhF+GIU8Pl28bV+2Xk+YPHop2zxKB9ajG/Xw/JvGS+VQ8Xj7SEpUuGgGCqsBQXmYuIWcu
s7JzMFJtAYWb2cyBEMmc3tkQHAlKRN2sPgwu63gLMYRdbUTZnanIzbtmPibJoB41u0rvzKwk1J+2
kKTk28tLNsaQuvSK2JP8LJqzfdhmLN2zGvZ7Kp4ydu7XUVl2m8vbOciPGco/D8BTSREN0hOgwVdd
c9KnwGSSyNHEWythnz6hhxYuUBhob6OuGR7VPvr6uZZVwb7Kk9K7/JXb18OyYvPuUDVgQJM8Uk5N
TUpRXFbvJ9+I6WXAXQK7j57Y7wiJExGfcKGxPLVa/2FmaXE28nR8QFdhqwqy5YIyczyL0jyvVDP9
1CZaureUsNgUTuvcO4OiLZBe6V87fc/OdLcPnHn0cqVxT52u7pIJ9Q5C2/O0LAJdQRkIt2pqUYog
XLQbjSJ8EJWleUEghBeJ0meNim5DFhTZWXUam/hAj3BZaqWHwGUS5ZK73RSM/qMVtWcftutHS1Uh
aBdTcapH0zkB9QyXjvyCFe6jG4DjC3N1Phm4Qaumj8JNbTXuIxpuZ1s3nmFdGu9SGmWlibFZa72l
v8uSXlkNOeItF7/wz7e6dBMvP758W5HldI+dWOeVAojX0sXZdPBXK9uNt75fB/eqyi2kXdO/mvRU
ZMe2/aQ5bIOapReIwT/ErRHcdwaOrA3S+OOUdjoMaTHfKiBpd3oe3yQ9aOXImcWT4lvnTmuTLyPB
CtIZ05fGmCK2mYPkvkaOHNyZ1uxzFA0zy98Plmh3ULaHvZ74jZSGGHfBnLUHqy3U7YjEy41OgvXG
Ikn5ODu5v06ovTnphp2ui2z+zbeJ/hqKHt0ioB7ifiNxVg7x/TwGhYdQo7NrlCnz4m5o7iLRpetR
jfUjgnSg+pKp20eBGA/IX+ibAo8XeGWxN0LRH/oS8LNwsugeDz4hNOsFVQOvMmuN96qu4kZW2VNq
WqCwDWPBcJie2HFCayUd1Z0R1NNTNtvLAAWJd0WXLqNMasYWrfjglO9F7GcfwUjmqCPtyLE37qAs
zvDlJuMT2CG2CIbgGZlzxZuysb6xszg5RZMWeFgtGNd6MW8La0a2zc9NxK6q9oizmHilUa6GKgl+
y7Ox2WXd/FKWMNFGvyvelROQYVsJlM/wSZNer56BzT1rxuscq/0DB+ofSkA9S7cNp+3l7aTV+iHM
3JBByU+i1F2mMIq8wYZoG7o7C07gC/stsWeI1D4mTi1unDT9kqgiQRGt6e/oEf0qMQr7NjHppIZr
Q/HMymbT2al9A2Sy3+ZD1h9yHdxS5I/FEp24Wy2uu9PlZZb/UgE+rumI5qK3pmdD7cvPvVrBiNdA
tVK+v4rmqH7FDH6elFj5LWj7aYlaTHMvVMdfsZKajnbfJDvSO0tU4gFUOG2g7Bj+9kF04bzp/c4+
6VM8r8Zizu4LFFYgCxruO8DIhFjtPnjWDSyi6navhpNsTAHSbTF6I9iyaNEZ09ryVe01UozfUiqe
EELAOjBbh17iTuopEUF8MIYiXgOZL9+7mvq+SazxtYF3jZRT8ZTUQ7bK7Li/AUuQHMPeF56DDfuA
WNKuNqvxtdLjFwHg8F2vAgINZ3RN9BSJRUB2xMpmWCGkqhbPw4BFiXPDPRY1ZPMmEq9gbYtnkr0E
i86iuPF7a3jQauMuUdziudct1VNroe+x3Oq7Jhi2l8+rxEHL1B1ehxBjF7e+/w6A1L6IjeSjcMvS
653IxfRp1X2qBa9fP2/YbgJ6KU5mbIa36YAGZTyl6UdQN5+nwQ7vBzvfho3B2s+Pn02yPN+3RRZB
D+8zdKAs7X09t+qmZbd9dfk291nFUBqILI78tslqvGZYiofL21AVj77WKLeXdxa871a1w7tUq296
cq3ID7aMQ122Gd00s/cp/MZ9aAllR5mbs6dXpLtK6ObBDs1mS9W6ftP5EXIWugA/Ty3VuneZRJr3
zdzLIHceHZDywFnqq7paCvKWVnUfF/cEMtRdWAXI7sHsupHIcfSebNYj6Gysx0nL39VT8AnlgeHV
8JOd0MfqQ+EapifTsY8+mSs3k29nq6RX8yeURSA1t8KrbXRIRheyboDc1TkLWv0QBEju2EacMqhv
CdP5z2ZSGSt/CvI9/da9ZyP28+V7IA54+9YU3VuhhtM66VQDRsoqjNXuEOaxflAKzV6DK9buqt6c
lokl/CfBatp3igbe6E0WFlj6eo5+s1CPeQqhhpMKIOo7EPEhhI6qO0Swaw8FD3Spl8FvtSLq0zhQ
WWAF6XDM0CDZtGqrobYQNFu7r+xDEauggFA6O7h1Y+x826zYScAAh+xI7oDm5gdHKsckfRnckGNT
bJs67heZMTdL8Ovpg1GH5gZRAPPr28tnzaR74Ww25zgT6YMDXnKNx8U0/TFn6+QhsvP5hCzmuab6
8NFw1ewRHuA6Zz107qCaPiI4o7BFzn6Q5t/mtQ8TMbC0A/Ke+r4d0mSrsOF86iiWX9WqPj0Q9Elh
DwfJB030HxJa4nM2AEy0CymtDgNWq33rNc+yFyi/2lPUuLi4TZY9mK7er+As4uoABqeKpFc26sia
WIBe3QOZrrbq1Ecn4Ab+ym0y684f6sATpXuKKo0VoM3Wh0e2U4wCxdilK9vNwiUFwMZmLrFpeeu4
mP3wJR0N5TZGeeZRc9vV5eMuCcTeH411MDJrW23aP5eu+kE0Zn2PtJBzMw047q0ZJs/NfRkV2d5s
3I2GBGW8CSO937LOu3PRMmkWk9U9klaBYuQ8U+bZ0Kw3l5fATM+DRbyWhxtuNeq7Fmqf9LetIbpb
NnP6W0v3w41lGIIgOJ/9+QX2NF07U4Co7V+/qGSguGptzLHB3iKwUfJ41Ow+n2qEGbiw9eXt5WUq
p1srxaQWRZDfQ+GcT6HQN40osOjyo0TDoxrKA0+c+aGpxvs018f7mCXsAuC2sr98littd8oUY3d5
10XRdG8AN1r1ylyuLn9weSni7KAMZnK6vFN0UmyoaD2otuPfoLik1O7NHM3+15e8YvfPK1NDWbVD
nR0aNmKTNC2W0azantD7BWJX7S7N489aZ2krN/GdvTKUM6VXZu1xle0e/XrXY4MyW2hwO/ZJqCgL
bKm5zF2VVC5FYSD7j4nqZmsGuOn1gVEukDno95cX1Bzc9Ot7HYU/ry1SpMSmOd/3TZQjkhWYQNnZ
l2mRI9/3WeaF6BBvXVc3dn2dLlqdyLwoknRNiWO8sCy01+rG1PZuO65mPXgfqq52KLhKlhJdvYz8
lOUUoCMEdV59KmrZBwkQtrJsz0VgYDGZpL6lquiWk5gIvEWPzE7sKsTl3goEQaYJpvCgpAtFHZ50
daA4rVjB2CsXovIxwgNEDMJzESqCBUKmOQRO1tJLTAxVi4TbVKR8itl/XxPxOGZLHfk0xA4+OvTK
VjH1JR77LQkjqosOjNFMa3JOjmbf3bVQK3cyN40q5Zw0hYZYgbgTRc4mZtJvfJcsEuQiTc8BrAIO
uy+WpnoadYLAWofBrJjIFVvbmTGRm6zrcVBzFKtYQnsRQcrFeDTm2Tjktq7sx+ihqapwHyMGqLOg
OKRN+eIiebO2Fdj4Y0c2LDJjGyO1bqvRjQ9m3ON8kVi1ELZIN6ynTlpCUG8Gm44AZXcHV/fu0lsY
S6DcAVr/VsR5uE7nkPCPE5ksP3rwsr0Tir3dcJsOYdiFKvKzUjX1/uuL6tb7vG89GWP31AI9NdRb
Wd5MyW5MEvZETUj/gYybNCXancRHw3qNVBTM69RyvVnpmv1YRfMiU8fKSzorWFeugfZGN+1Nx34h
Tt8sB8ffOGl5myIwxGrgY0MZ2VpDZGWhK19U9AYOAZpVRCvSneUQA5zmob8zymJrRJ1+M3VHjeD4
ajKHd0NMtCes7Z2iB/qignvN3rRzRxgy2IbZeCNGaOpGiVqp1tT9wirmhU92LwrGhMaIQV1eqBgV
KPa4nwjtrND/I/o3rUjxqVYl8SxC4KG17gtvIOi0nVGeXFjxSUS6u8xHhVFtd2uSq28rp2IR1cek
ZTQC5ZHcdugACY03sGxKHXWLclrjCTN6qgXxP7ScPKr4++Ucm8mawvse8bQhO7gw4eFqhuvEjss7
BPNqL/Kn/pYiVvxBbY0Kj7Nwy0gsXIj2zCrRjSkIGxcQ2FcFCpNbpdsnc1YtbVasIJZyVh9uv0z8
6EWl2nqbr+llKun1W10bEyIsViizk1LJxvcEIoE3SjIsZi2o1r4+tbfqGN3A3v7iiuYhSUqHnWH9
A7zmyPO1OKGv2oWnVukTugzEGi0iwIrtsWiIVwhnoaRWVGT+F368KJnUlq1lbCxCwYitIxkLrf5o
K/NxcIaEWFP3YGRdvLfzpj7mPFiU7xaaU7tebwTbqg2NHfoo7iE3zjmq63snevIdtATqEo1Hv+q3
WNiSmZuXjGh+Eiftuo0QbsRiHHz0hNEyhi4+KevBdLLV2PuIP+XBTakOw95wKB0JkLr73ySd13Kk
yLaGn4gIvLkFype81w2hVvckmbjEm6c/X+0zF4rQhFqmCsi1fhvK9rXqgwHCgcMCM5i/77QBIr98
tPgE04UdM8Xrw9AH+kDjYpl60baHQLEfSL79j9LGk6XLKaWMCE2dqnljcVocfCrU47oKY4tn30cA
fTuG+tmaqVsCm3Uu2hBfzgD6PrqhTal2EaSUqB+2hjbZnPpL009ztVxUvxSPoUSaUinqjxh4ErDl
qBAt9Udt8Ob34X7oPetA+5KT7NtShO+SOQoNT/tfFBAWUFcEYnjKRzg8dFz0znvoGEsqe7lQu8M6
YUnnTH2GE3th+G92qKqeOkqbJxNwZxze6rZp70r1TPtbm7q+2PaaYu1daCpcVdkJBLECx9N31Kg9
Wq29p6mL3K95PNJVYxzL0vl0J5MmAcc/dfPgItTI5F9MniicavdHdXWRBgHdm/NAs1NEhAKXCJtO
Iwmz14xLC+2B7FvdQ7fd+s+rhjWMWUrR1kX5mEfZWH8Z/YGMenN1YkM4T2VDEGlZ2bcQi/Bjpj+X
vhS3TkZTnT2QhMhY/F3gDHc62t66bv7beb4Xz+72EvXOuaCq8L4hv8+ululLFZxVk3oschUeRuQE
dDBPry1iAUNER87FLHEaFiGHlqfVHwzOfsDG0mqehylLkC8eIrb6nSYd8dQsnYskZ1WQfH54NVkK
EAz/9uD9Iaty2tfVM0o/vWuDwN5vfSluj65k6Gb/y83kjiKA/l3SdXmmReXNnDYBy9e1n72kP9cG
xuFiv1vrAgJMmss+2NC1V03N8+Xi+Xp84USLKXsR+2ZbY/BjH2S02VFUUX5xRsesaTpd+sxCYlWm
0/LS9hBSMJ6I10NqO7SynjQHglkGdVraCIQc1ZcnufVDPI52ogK/QPsC2RNl7YsfDj8bhQuxQYtJ
OkRVXMuifgTB2VkD5FdjQi8Y1EWeAlo+4sWdfZ6dDanh2rTZqxHcWZvbPiBtSmjXeTci9T3yH3Hr
COnICNkLcIWM24RxXMRkdI/nWYQ7P2rUbuqXZb8AzBelCwoqvDvTKYPUnDsrbaz6xR4twiVpujJJ
nD8rudyFbjeiMBT2ReYfs0PJUG+DPdNR4cfaoW2J8rgiRnVpxVmILKjF6URhS77z4ICoUsYbObXl
lwPUiTzRSJh52A9pz2q/iiiKdoUbidgYKEUwZPflR9EDCd8IeFvxNrX1dqbNgNkio+IhYgUqzU+n
yK/S593z6DajFr5ge+DF4fGA2ty/4ckS8/h+Dubt5Bjriav/bLVemjfRO4m2nBCk3dNT2OPAywN5
cGf9bpcZKddLhazkPqKq8uTXy85tCvvUdfqoLIqRhWuWiev0V62DT9bW/ugdl8UDr+Ihk64jsqqp
2/aRCI+QdP8qNnhZmcxkCPZUtVEMM0Vdqjrz0I9BeGg0pHNP/cDQUyQUbTt0IIJ3rc5TQUlVUlT6
OVgCapkz65Qx6VB3ucTkxheJMkhKxVaEGG/9A9CBriqz6PQw/NPakGFjS2Ypwt4SVZTZJcv1viym
6rhM+GzXyd45al1owHNPLiNJsvVw+XLGEOIJsQ968wHkVx1pFru222hfAhLLza4bTmbdFPGtPZB2
r+aVBBoRA8JQWTT/KRxK00JHTOngRKkjgjklKtNnqCrvrQBCSMlDNAnv5M4PKoy8k8UdmgEbH4q+
eWvhvu8zGfrxanbU8wbdxahu7TZ57qU6yNwr/eHtvhrcx8Yx9xOgVzJa68LiR+PCoP/L5kI/SSu6
Drr6oBqnuS87wnxU7t5tdpFC7nZ818b81JLy4ICOu4mU0wfpcPmMVn6lVaK8KxbxOo68PGXj7oR5
VtSFwCVa1CiYLs+h3g4vTQ/T4fbZPhdvgXfTg25ekLJLKhzlIWeqL7IdLWtFMk3ZYzasB4DriGAi
btmMp1P4ZVQNyeNmT8Ge4Ei3CA9CKHLiE9BDsfMbL0SwRHXdHFhfc7MySt22X8xhjAE+bIIznkTk
VS8lZTmXsV8LWhX94EGpdk8ur/88ABrEVls4VORR/1RIUnAWwxVpxrpKQ9FZlm1FLTUf+vp3NLjL
bZXHMGwhXyyru1n6b2gV6W1mJa5tL93Gtt4Zyv4chkWnRRkNe2loSuPC7RxmQX+kCVvew5kHeLfE
p93xVM8HK4yNqs+TbaQSzCcD92y5wakdm/VS1uUuHFR+r6fx2ppWyLRE/Xul9QX17pc1IZZSClJ5
bOCocDYh8Ms43eyR4bm9Jxhqp9uppC7Db3ceoeDgUhXgPgUaK2d+J82jz6PHMHzzItdXG1KLjvDq
WKkeouzFsvCdoIzHamf79SMXiF4dlCxt7acb/4u+QP9iUBqV9AFd2HPtkCYViTRU7saOFP4uxh+b
fii6qKdnKUV4N2CAMLf6r/SEdXancHxaVoRn/Wh+b5V1ReMiL1Nkf4/R1DL99qzx07jFFKAYlEBw
n4+l8zTjHLvP3JXzd4kueNfvnLbK95pYubSS669efNbzpXXPs1p/GQKXpy7qlycJWXRqsmKI18Fd
nugl2umoF3uTVGrkhNsUE7Gw7PVDJ/I9NFP4BPAbPqkeTR4VSnIXWhXMc793aW44lLrrkiqi3Nn3
wnEnZdNeHGd7N/4wcijuQWgqKrTx4jq8qRgQAl4HVRZp1JMAb8wzN6UOjtHiMA0yIMgMk5eZ/+93
UswZYMZSR8OdFVb7rY62GMqwTP3siByK8t6iqo7UBKFMmV+rITJOfsAxE+zG1lPIfxsDTff2LIFC
H//3obkV0lSACnwfWs5A2L5HFrJ0ENYQYwH6QXARnix/hMNubrjqhvV6eBAzJg7itSBkqN8dxgJ5
c0+p3vNqYeiqMiw/C8hDWQby7Pfi0RbzE+UdEE4DKtVx/RlVMSdhpZ79cHN32Uxg/2SjSQ/a+rzM
PDE9Sd+dkN/t7NT7PGerU/oY+DM9bjR5bpS5O4AkLqs3Y0ceN458Mu3xqWbevkK5/CEydDqhCNxX
RXMNxoDvnBcYbtxjZda0hNtBgN68TgHZaEh0eatt6vxiDRA7tqE6+Z/I1KGly+BeeAx2pYhOBgeY
CBFseMNT5HUIS2XjpLCXiIiaWz6aZpae1D0oD+10wbyblPF3MeYW1OlZqsZCfN49EPrTcZYR9Y8l
gFuObitT5F7i27UTh5qESDKS6Ryyp/ehVSeTHk/sB/RscnFc5zKcL3ATx14Z87mwqC9aMqaxfqY1
Ye5OzgLYZmfMnxmdWLMLyoyVa1fU6Je8UaJld7jCiy1uR8NNYWVSYfdcqlPPHYsKt85omrTKal9V
9kr4sxkmMxLK0ikTY9gY+cEwE7P/ClZ7SMKWWcSnlTQGcu7SLlzf/bWxTlyjFgzclh07H8VcsMWK
zt2dGgydOBlXvZ6QsyAEPERrj99iWqjsJuFzrSE7oWj2tlHYYDUG30fuByNI6rJud1vRv0T2do/o
E2odeJyDHLIhtMQh6+tUb/0niGN2DqLLODbyUvuUsZu2OOg2ewpCz4pHo+EpKs37huRS9DTyUExf
TYHsXZolgtxw/nHUaGFQna5C53sV6nsjaodLWfIoMLUXF5mq08ybL83q8pdl+autVoDXnLsoMopT
1uGEdfk516HB5uCOVKVaXY5lDywEdmakDzs6r40ukiXSOBE0y7632CULB3YHBBvvIggp1hUAeqrc
3sygpHSron5NuLzQ//sQotHbNRJayXarG7r7WFvg7yyWrG5Zc0aUhgZxzhJjLv6a00BLVEuZ6jJc
mgkVVrb6Z0jkQ2G9NyPSiNDXAGoFnZQyo2mBsqEc8tBFcA1x3szxEvasvKHRHAtv+Vtn8lhs/FJr
TokU1vG3KvOrJJsgl9ss5fG33NUFHdCdPBkwAky21GPVjh0ikjNTZhX2fvQ0nX7JQvNOoxIkFzUH
0Qu+OkMchFonNP+rm5Yf4daKODSG7ti+hb35X2a4B1vaa0yxMRdGJ++bYXLiLmsenaB/bEZxwBQY
u114mARKxXY2341gcBLe1Rkna7Bhy/EOIysboJVek1FytFFBtwODy/eOeSeVaD6GKXooEbUmACdf
Wm2HSA7vs8WEOngZ/eki3K8v8Byybfxdt3qfzcJTVOLOP24rTLjBPlQHwAa7FYyA2qCA19eLjmWR
cZOWFGM2JfabyJr2vvevDCc08SQF8mubh4WNmT1wLzzq5OzK8lNcIi+Av0yjdNQgh88uPk17MUqz
U7h4fUr1b3bVuXWcg+zJRNqE85pH87x+iN6RO1yHAzaGvEy43sTjTTvYyrfFCzm4PLO9+H7z3Wmu
RreIWb/aRKNrSkaHUrusFt2eWeqgQA6mxgnOHtGvtoHSnXq2I7Kr7yI/VOOliuY2Xd23OaT5eaYT
zGuAsbWJ0oWKz/3cbs3jGBCA6/EAD1sLwLZQyyk3SqQqK7DIRI/nNYyYSwuiCHeuWf2bgubPbDoY
WUzQY2rs40W7xl5383cu8u9oq8OXTTcJTq2/mQpdPKcY5W5FIZHCdkXqZAKEbd88TTxR7Yyyxkqf
vBYQifqcBxWU3gn0477ZMJlFTc2LJDSFvAFDra6i8jibPm3RbLU7Jb5soX6ww0R72H3/jH2au8o8
OzZdh0Uo2oS5OmKYm1Kr1P96TTc9kEgShFCAIKw86vPUj8zx2eQYDjxrfXSbhx7NUYLKgxnPN+a0
8gxFxWT3MpATsl8qLCzFVtPh2tv1sQybLN0mKRPkI9eQqF86+Hwjrql5PtjZ3Kf98JlLY9x53fo2
jcalatrpiuKEBi5T8+AXoom7ooa5iRBaDSBVz8hoTlGoqRUr6VlzVHFAvpLHkNjPlDzQuTOEDRJ/
dJ+mVdxvg05vtt7R/gldRBGVgdagKsfP0YotVa9HU1e/1Xw/WM6fwejzAy25H4Owq1Mr8RotTENT
w7Luga2f8219pRgpOK3dKJOu8M6TmKInEq1ekdheKsu6MhTYNFyO7yigj2vL2iWdV1oD/tRYCM+O
tKhFp5pkqcSJGkIS8qcfxcmINYD1xLQB+T0v34vAPU0jtMccDJ+15fMc5Fzf0deNET0wY4Y3mUw6
6+k4GcW+sxE++X77y0vv7gUNZmkfdq9C+S7FVk8Ujo972/SOHs3YiYe5KvHIw9pRNP7ZdHcB77nb
z0YamG24Q334m4nlCMrtpXRBUCXMiVZuv2qZ7mQxfsPEmHHtNs9dQwmgNcirDbySeo68dnQM3Z7u
b2ETFPvFMT8taTd3oq8PGXVrCTIgpm8O/nC9INblSB7vzB5tRetHKIuK4dO8qZVthrB5He1da2id
0P+JZYjK5bosgGLMrI29bf1QXfgyL+bXslk+1tKZhUzIk118F8Kljh6zWCIcisOmTjIGjlSuFAUg
vHYZnOTyuXrjE/J8dpfub7/I9741WTw+fUPTMu44x7Ll+Oh1c3Y3dadR3KHb8EVMqMcJwapMbLP/
aIQF963090yz4W6kmi8pqO9kkDy5ndfcJApPg3WCy9zuaif8wEQyYC66JWrPwFE90gftoTCP6uo0
0J2EkYUTrzfMj9xBNb7KsT0TjZdQTiB2I8IrfjyCSk3HX+e9OkvTnjwofVyL8kjwxJfw6BJ15U/o
w/UsobHFt4azaDI+6ID1jo3b/HrGw1bSp9rVEFGG8RsqqratbEE7UfGdMr62RiCwX0JGE9WiIyl+
xJzvKGIP8J5Ed6VlP0xm/9J24mkaz5auCDxQw99x2ljk11amTrs3XRR6XRDlB5inx7wBJLux8alP
5WJkczfPNqRK83fq++lobRMeQwMv2kmh89pTXP5v5lnGtm7Jc+mGL9FqvxWu+HUm/qnpDS89Eiwu
SRgTTX17avXix1WDC9Of/5j4wOkTc3+zYUf1+7UW0/fst69wMxOv3fQ3GqqXEaNVXBvjDwZhEbed
+T56I23MHk2FlT9+WnRXytJ+Rbn9s+FTArIRiWEMX0bk/RZT8Ygq3QEHMf8OjfdZi/FPMKzP0mYb
n118P1PA9pblI4BFIsX20PXGBZnG9tN7PAPt2c6TfPUe3MFitR7SjTDxpPdIAe3nGk9duYe7/dST
ifBa1VfxuIz+d+XYn0gLHm7Z5slG1uA2YbjygvGhbnMMaoHAwmofgty7naXmtDM3irH9HgGpb/2U
OS27arJRTuYI3s2mfnS0c1Pq9tNBG3o5TiZzHokxAS5K0uulfrX67Kjk1MSzBCtSuTw5qvq4HVo4
vYNIMv/2ZgxJ9BoK5zhs68gMlr9WziyREkDDrP6LaksqitWbXJEItkYFVFRnTzyr7hRuEvgJ586T
BA9HeXlm2fjuKFDypPUYjX6OEFaenXX9YoVBJSLrZx34724LHmGN/ZOiCSdeu1Ntu8E9PovjFH7y
I6mt3k+r/2qOBvSM7FPN/rlXFKwTNuJacbHlKMEjp0s9M/825MTJB/IYhuYZIunPXA4SOkzSNB1S
8DLU4sOz4Vc7T/0x/Pkq2yhPDE9+KYCD0Yp4rgzFJ5X0SRfNV6eiQhJITO5mu+vRrXAa3wA0u8yz
pNe9F2dOS5rKf0g6EV/kVfkonJoBPNjXhtseltl8yUOUCkiryRpxSZQMgespuz+NdNlDFnQASBSJ
x+TnWQnJjS/NTBHohpCYlRbqdwtgijt7iZLNklYM5oSDNnK+lef2cdVnr/gdGDSi4s4sgp9+JeAD
rTV/SmkeTNDRUzc695XtP7bVYu1Isbjcnq21a5FQ7PVNjMWHZAF3wXxb8P8MHdk7ZI4LP5NfYyIp
W9O/mgA6xTi/z63Cu0JI3pOtvwPh8/AtNErxcP0PTVSS367cKKfafd1eigliJouWFxNytJ4AFzzD
3BF2uHBSc20ZFUT4Mo4xfNaVYloKu4f6RbHspq7+ws9zZLFqk9VeLiute7Rzk4DTlCzsVWKM3Ctm
j8AY5MVIqNFeY9XxbHPxcfSWfBsRTMDB5nuIh7eyd+193z/1QkwHondYPrp/bWcA0FtbXDvF2+aj
eeG6O9g9z1pYrv2SSx4RvY8ub4uco2hfAw91kjHN36vpqCOXzAVVV5tmNmHSBOMfzMLrns110Meq
MknCoXF9sA+VZ5u/zIsAM8UYe0iTuRr0MvBhaHZlER0KQoMPIPCTb/I70NIQhM7XItsk6zAlj508
ZFk7J5zTmmrgJu0Jbru2VYvw5qYh2vxzMHhgitxcsg02iOOtQhHVFRdtrR8wfoeQCtR0vv38rHLa
ACBqcI6oSf7TC+q2+hjIpcbozjZ40y0ufmnRAx+Y926/3GFpYAbnjEzcgSFU+/NuUMF9HTT/CrO4
smBbhzkvnHNHbV2cS3RDIE0xAzVrfOtQ4Wv9V+MQtqe+fNIFLI5dwXxZ3gzZpjKAfhIMrQpSdJH7
0fRxSEZVkvs6j00dsrddA6R4aXhURqnOMAG87aJOV21Eh0pPhOYscOJ1f8XlCwo02q+daiai824Y
XFf2+BQawj1KnWREredsVFzVEHeScyNuA/3C8Pq09chlhxU9T1tho8szytlt5SWWiVw38fr1zahh
r2m8OpL6ezvThhovsDKfZvzcZpCAYG1P2xKGZxE1qAfG/t88qBZ6E3EOFcHqvmSuczAej3lbvnXh
p/YCWpVt/dFYyM2LbbLuhpzltqj/icqv7xxZNDxK+YBnCfSP9m0MVcvZsM2A3XIcE3PwDhSu9Q9U
oCIeddDWNdOjN2XqaJYhs3iuP3NR1Id1bv29PwVlnIsKE5RDd3nejamBOOcts237sKxb9P+fImKQ
KI2sm9wK6gC958FlR6F7uP+fDjbJwXwugz9k75qh3chxQS3jfEXZWh648Qa0BBjJJFqNz2H9HkZm
YVgW4so3MqYMc/TTIGguNSJr5fDJ6vi7wRC3vbPekiroH+zSmO8L3WviEyr/but8fZC5leGfh8Tm
tkQfgsJhZR2mB9wfduvcPUuE44e+C+tL1nR+7M5+kW7+q+oWzADexQ8zLIKFfC4nnEURfV8mFLzE
CIxcYDr3cr3Ok93HdebjZGmDf4OPYMfpTfMaLOM7ZuybQe5xowQ7JeaAcb9NJCL5Y8RdFS/Nu1dy
l1RjXqcGw2FnBaghIvuxxA64LvDuhExwVS2SK5Uja6vrBzfPzktp/ohxpZ5ta7+0IAO4LqvPCsnc
bsMSTbALER/Rkz8J4nsExSTBTf+5BFGdNl25uw0YeW/+ZHXw2PWLG8vq1qvd3ewYgxPs4eS+eYr/
W8Q2x3WBaaCouulMkuqr35VpZU8DKfXPaLb5V0v0Z+REQY6TQ0xO214Ztb9fbK+HKJL3zjLz+qKi
adqxjl3VYPie7YoDboVrLfJiP8r8SFRHHAUo1Gc9vKhl4MtH3riw6456+1N59ZORc6JbNbY6CZEt
Z2xCU7QXeZUdOoj1Yx4NTgrE1G6hdQpEnjoumoFpe7LNqnl2e6JIPTtq4uyvFy0DmQd8CaU5air+
zjaOJ95nUKWAjQr8A8AwXYg4qGiA7rcB277sDNpjnHcqWKhrHp7nMDj4PBfYQPjN2+E69e2z7+c4
JqtTBT7uKjALvbD4m4aCEYXLSVUGDx5l1qPhGv73Zv3pB/knrz9rE7lDm0V/wimaQIw6lj/z6iB6
ijvLQ5eUfU4WwV0tjshZRfcIJUVsBuu/1XvEu3YoovxOLOGtDTCImRT/2lYFwlZ88OOfjYWUS55S
7WzT6bCZ1xzENfGcChg/V0fHM1eGg+I45/IZ3abYNUL1BH+Fp8ydy7gZxhNmLOJFlMI1kLts7owK
Vmvw2XoqBtKWwrVHKMYFbRfF3hg5jOgKHcv82g3RRz9tIfD1ePVmI4x1K+44na6tMb9lcx4k8+p8
ux7d5ciA9+hwKcmsbiaS6raXTywDGebZvkApGPQiSqbh2pXtAzM1QqRnQ9Q7GuDzRLdAslulf8MJ
UtWfPpWHca0S3T3JcXerB2JDG5ovwgFZ1u3l9T+NEj8rw2InZ5btpoImWCURFjCTy/rdud6jENZ/
5eLFdR7+FbXmRbOsl9AuH4bIr/c2JELoKDvpu+ADj6kVL62RNJG4LH70p4FIWvCL44ylzt4CG1Hs
/6qPsHLWxs0vUY33s2P+x8uFxR/NjhU5AM1wh9EaBSnJBugl0CtMBTqrv7Ms62NlBS8MA3Ni1edg
Zm7JIXGt0kOiIdZYNNbecicR+yzgvVMehPgPkT/jmW2jPFpo6eU5oTbK7VWBM1N2j6p1HhFFit32
iQTyPz1aL4Uck95qlqRGT6uQoM1o0tHyx7kJad4MNCJ49qXFscDGz3PPQ2/mKOOPgLqCMKGlzW5E
qnzjz9p1E95pGLywfiqgSI6rvywpKTl92vbe/UaX5Tnbd2GPAyDyEXbmv+SM1HGVowbLOG67qnoM
x/UvRYjs5554thF/dPZT7QBc4KnezxmcgGeVj4tIslK8BI1+LMP2lvmlEj1t56Hz/za3AZHi7YJU
CV5dhusflKOMnD5+RsIMe3TitQ7+1PphxTzVL9ZlHaJPvMGEDGtqAIzpOW/MKIkq64D2fj9u3hte
XQCwOksdA6+irE+5Lf5bUWMz66K1QLCApidnoyZGQncvheeiWA52BfYsbD4IYQYcXmGAgCs3/jm5
rPckCAx0L0HoLn1xnoaRenrHSSetWbmWsUEyrS2optcyuJ1kdbkxWjIWABT/Q1p2N4zLdQvsb5IG
UsU/ZN7Hbzj1yHFsPKDZOcqtKyohedI1Mzr4RCwqPPRCWwR8Y0KIXSYw4YIWDYyCyNJGXI0E1qL7
O6D/f19DRP83ssO1uKgcI/RTMEwvX7y7McIwteCJjhtrYkkJvpZ523UScRn7wVcX5a/GjHGQ1DDA
hsw/RLfPcsD3wR5/Kjd6b5ds2hEifLH7lofl7TYhtWQiMGAx42US+EZ0eG2msjrP4N04ZFS8GMht
vBZ+Kgjdv5k2v+gBchNmlvYooNsMw7my8bEcec6Q1i0KkwW/rG5IstJbG2/uk3D5jcCpZDJWK9Cm
tb3kNNrlWfGvmHgB1lJw++lqB1F6ynw57/UNNhRj9s/u3nDyv1SL+VrN8kOCI/g8Ms28fse7DJ/v
fqti7R9Wo+BsqGboyOyXYIJnslvQjBedza/DXzG88/3XA8q+JwR5/Ypim2leo+s9GCrEkT1gR9pa
RJQSntagpE6hdUElTICxyu1z6IZtelv9ji3GcrRj5osvRuu8hr+9Nj4c3w1QRS3g5g4RjKsCeIpu
6/nG7Z1PL0LPzy6GCaBYBZpdqYeKaw2EtI+VNOfUqIAiQz0Bw9ZwnP67Q/qV2c2kt2AEiWT2h8Mr
wr67krjnhv9ghA863Ch2bk2dat0dphw5sT9ha/fZuup2+FpY7W1PIL0JlmzvOzlvvZ6weqkCGsL4
cB8qv/vH6oo6vLMPZjYS/iKeNCFNe3roNKOw8tl0/XRWTp9Ad48cFYGD+bjYe91bpMW3M+84nmgT
zss3tJL3NlEAieDFOOQtOIuHE2uYoSmb5ZBv6u9ogemheyl2/egA20RpRYBTLAq6iAeML6ltj9XJ
rb23kbUmUaR2EpH/3+RF2Krz/rXFjK5we5sZSjZ3QuuxkgyTCK5IpCPVfwEZsC4PGPfNMhFd9/JU
tPOv25IHFqFI9l0Unms5aG785TkfTHYxVuk0c1lGB/fF8CA3AOvtVvytg/KZAcuyEdjQ2QQ90YHl
bNa+oqMonTkuYxspUXVDxQrffS1d9bW4aIMWiGa7luvFx5iM5miKi3EmuHQYYcvcg2NbSGxzZObQ
64kLEwPEZgf71qmOPhcO+5DD/U0fRI4Cn060cF8sxWcYuiiZ1ktd+FwBmfGgTYRGzLmfJkkgzBGV
AZg013twYQKLgt8lq1lOg1s2oAXngXhxjv1sIhvO5PBqTHGx2+LT7K1XtaprhBhAFz4hYSZIO3Ee
DIMMS2vPvTYNL+M2uvy50WeYuh33Bz1KkJzdbnO7DVbpdVW1e7aq8FXPzEiuZyUOdkONi8pux/lu
ncwDel3u1mX66Gu33lcOQSIVwoWpeLZN8Wwpl0EMIWK9utmdZ9gp1vqv0dgAlIffuWFurnAbglsy
pei82jc9UHXX8YweTeOuGBcygbALW151rsrZPmeiYTllaMqK2dq5qpaI/CfF++H9G1WNvKUad4v0
ngCJxhiX56kBb9s28bEu9GM4kIOjQq+seA8bGwtI47ICN5WNTHEI9q6e8TrS17Cf7HxJ8o7dGBUN
KhEEAAoXmfRSKC4/MSkiq8vbk6SZkJ/7mJYMFtAVcW648Yzja8azM8gjSGXqV9YdMpIeEZmVpdEY
7BaYyHReZYDWbz2owToubucQ71QMu9bJz3nPPagWvR913iYo9YC5aXYUxkvuRk/4OoYdEtxK8+cj
yS+vJIbOTHyl78FJMAFc2IahfWzvtZZLmttcM43sySdpbui0c41cY0ttQOdD3XUEPNjizvdhrAcy
NIhjY73J9N3tR5W3RFOfwdkziehqaWiPjZB9aulIPRNZ6x/WNWJ2dLYsHTtDpsQYkNw8/24Afdcg
a3SMTlWm/eRNSV79q28eizVYRApvRUSg5heeLOdgBFVxCtpuSckscaGpAje1W4RepcXWYdSR2nu1
+Fkrl3iAGlHCyCggItlzVS5IO3JxVc3Liug0tp0M1Fxxy47zpY1ADXtDP/FkQeMqgh3ZhSG58ajL
e78jeazmGZUDJbDWX4tKfda96eETsa6DCRjg/QStaaIFFdzT3isF9O/c3+xWHQdtBcGo0FN1cl1e
Fl/TY2E8TtAaO862NjW+64Lcgcxan0riBGMjivAclKhQMydla/omhwC2pFjW2Pe28CKA/WMEtw9i
V5ZkdJGc4DHO2cPZ3MDaDLdMQ+//2Dqv3cixZdv+0CVALi661/ReStmSXghZem8Wya8/g9m9b280
NlBIKGVKUoomIuacIx5s0qTostmPEemf5oij1xg12BXZo+OXRyYgn9Pk/vqTky4LDuS1tWbLnXEg
BpIs3UF4W2wJ5Kf6L6fTO2iSLHts2cuWWT1ehDydj2xzNUkggw52HTd6Qce/DyvjN2RtNHctzPcM
QTqUjz9jVO78rgGSiD2gG4aOUX50dsc/Tqo5943xG3lddXFtAhrSd8XSVJpcNHVEGGimXWoyetT8
IL8Lbdy7pjEx65od1Gn9yF8GNhyhIFfeW5zKV+V79bWOk+4g4+ShsRT+3hjwWufwwvcfpZUezfGO
cdA2H7uvQWBsN8nSHSuUHYbb8Qe5c4w3rjYsxh7apBAMKhPDf9Ez5lEmctU6zJ33IRQ7kknvMYUX
oGwSMIZf6TvDGl+rTFG84mznQGh/e+9xCLRka7jBe1Nr/p3HmFTHR0eciOKt532Ltj4VNv5UX8Cb
E67x7ZXfUTZlSybB8bEpuKHk+sxQyDK8i7X3kubYzSOt+tJqAha2tVRBwTEphnuT9jQE/4SWLRsa
MVx/IaakVa8ayf3c3w2OJvfCcQ6lWW8ftChGnRX5Lcqzy8eATliUX0aCzyX0dh3Upq2X+mqd6i3G
6yh2VyRWbKsDRUN7QA42XBGkXFWRihfYb9ONLv5IYRLe09GOxiD4cAbjLOLs0I6+OsdmnRFtJ8XY
tsYTkTt7oSz+wnWGfjkZ3qakhzLQsByH1snMyayNNlM/Jrs4fO2vquoe2raED6d/c9MEY09Vg9+t
l0tt8hgj2gZD6natS4d8tDC2epcUZEZcB+A0cU2id+gvjHIj6zeU06+Swj6w+mJNtTwdMxGjgqWh
u4odCrPctJlTOslJoomRjK1FhIkh7T7dtGGmQmxziXCFAtd71RW5HO+Epnxu8tOZb2TMIuiDrxO/
1cq23aT0NcuyNpd0lqAqDbENEiaVBtyaBfI3irSWYYjHqL8Ys/YUWdEdGA17NVTuWa/0Hx8Bqrap
CAIJn5B5Gqpmssm98nEorfoYy5eRhJiW9/2dw7aDDb2wWMjpgI/gY/TgIyT1U+dP9jLMuf+POGjb
6pzHHkdjQd4Bj1lXTOFq8rJV4abjBpEAMBKpoXjMfg29IDNgcB71FRdxoEKYlmjcGqN90nrv4ofZ
SkzOC4L+tC00hvLIq5sxizHqDOlep3rQk+jbbIFyZukeSeC1FS7DZ9ak4iY/dzHTjNbBv0SW2l2b
CbQ+twnPAkf+NvXH9wCa1LKENJbq3DIqm/hQaGKYUnOHmRkMp+Ei9l67B1bMTB9ojp05CwUuaa8P
xc/QZlfd0qO9pU0bbeaXRXjHqp5ZWlaOr4VL0jWIypXj5gQ2+/I366pmpQqc1pZS57QPzrAenEWY
RU82WNNcPKckSR+i+ip9i+wN+RlqY+sLuxbmLesSq61lzQg2JrDK2FUlmptmdRe8v8Sxk2TtEm1b
cmUol2PxXLfZKpvwhBlc2rkB9xTCmW6iKEYWVoHmPgvJyfYqfM6tdDcDzXFSBnJBtpjISjBNa5ND
bcSrDQaPcV6P6tIaawaU7nEiFeAn66KfkUDKv+btkFNfdqdiEvdemmEfV8P3aGq/lhZymkz9PFiR
u7GL6EhM9xGRpt90Duz+Clpi7b0XlfPWicReAA0XjzVh5ojudkm4PjohxQEEZQHiqkQjMqK31tFf
CYQfXcQ6sltLJ08PGKvipcuwbJVkxbCu22ieoLTMS2aVgEu8qoytn4wP1O07N47OUVNcTPSEKUkC
nEzVU6+PTKQgunEn9Al58ddPXf+n95xlZ/UaPSfL7PH7HCcYK5PV7fIgHNZ507zKrhoX3pTuGhrP
FRngb+1SVyT2Rl65YjQOJU6wvRrOfhJe/DE2dijI6JfZBAs156qi3BkqW5Ek93fdRIRBw7KS1di1
ZTkC7rdUs/D0nGnl6O6awrpP6/DNNvuLcl98I0Lv4Oq7kKgMRHHFu10MD0n0Q7WDPVUMs60T4EaV
W9eolowyTesnMAITSh+L2kSA/SlijqiBFZvMVVsPf+Bh9wvjJIAjEmIfXhqTJtkNVkHjrRJzumMz
zJnC6VnPMjR2jI/B1F/yuLokAobm/JLEHYPANFybdkgB7aB21J2GiRDr+KSbv01Yc8ozmw9BNaUG
Y4FxED9K2U9M2yDxpRvVN9oyVXjFE5V/pXVywu1KxJ2JyAhsw2hcjkVrhXPWxvmXn0RvN8uGq/tK
2HRoWOZ4UXICVFKmG9MzYfJw3Y+b5xgD/SrMpxrhklqNEb+9HVr6MJHB6i00sLtYAMODW4yrdgg+
WE4LZ7oLFJCiAOSS1R3Tvh+3Cjmbq7G3tvGxLZh+3nUVBtIs8Te+LA6zguYUX/M/c+Da6HrvqcPM
qcKcbgzDbHjPOqx0+msqu0+chyV0nxbUBRX96AOUcQh25ca0Tns9XFoJqf94xnUFIWwpq5aYTcRM
D7GY8I7+xo34izVKx7xgWA+paqr9QIM4lIcII+39WOvGGqENz5zapT0hBRsA2cLhKHSt+HfqOLY6
Xrh11hgPIkOf1iO8OyHp+KmEsOvXRYQgw1mQaPik8zl0rSz6oqGpTjJLtU0rk+KQDf5LmDFEu30s
BK1J7GT+tNuD9xO5XXggUcaFLRX4YdwxAgBoZPP/GKQbzoXHcA51U4bkh3h+65+nTlU9CHN6wCPc
Lf/5KW6fWvXHFBjEnvXnxWGKvbsmDsZNPf9Ism6LQ8LqwsPtaeOnCuU74+cqzmnDtGhx+x8KqAaL
EaPOigkMCfIm/fshgAFhGrPRt1RzkFyz+YAuCBULrjy3r729GreHf36sf73vr9/5f33O7bf857P/
16fc3lfj/CeJOr/w//qc28/wr+/8X5/917f+18dv/8U/3/q/Pv1/fYf/9T50BX4e22jtbaXJzb8/
hYxxtru9E0cFtrp/Pi5iMNxcI/hFbj+UREWcuIz+5xe7vZVlyvv7tyU7GzcgOP9z2P3X1//1pf/6
1W5P9ds3+ev/V8OU7W5f/9evOZprSCOLNLABafRqx1ztTlcGZP2W9j2Lo+cA9tU2ExjSrRb3u4iA
I4f+vauN3ZbUwgvKeUqf6e660tWAML13hKiWNY4hJGpcFMZvwgSUBh7X0VT76SGmt5qk2yxDBpih
ERErn1AycThbZj+He10y44RsUViOjm5ZgAod7Io61hh6xZ2pF1QtxcprO3ebyBa0e470gFUZm8Aw
YKHjf2rmfFSVfLAc+teEBcNo3/kJ2yG5oCG8UlBfjDqixFJhvWhVsKpV8po0VA1Zq74ToRknR9n7
IphaXOuxsQm+m7E1N0xrmpWZNu5akGvesrth7eWm8wp5ivZfrw/cZczz6Pi/Q6Paw0cwo2ZSVjD7
nvFFm9r16hP3H4O5sbirPdnswz6Ptx6BQyIOxVePHmx2Y7gDKIkE0/fVxTLUBgOMtQ44fyGN3ZOo
LuGBokUlrgo2JLeoVdrm0645aVtCu6zz6BRElvZclwDn3Hrf2Xgh+3y2XfQBfG4o7kYzuyJCRSbY
cuS6dUgwGhbJML77orbtclPF+Gn7xobm7pNZrxzqrqTGv60m75Wp2ghoQ3wGSQrStEBhgHm28ATj
d3uI1TJI370SgaoTKBvINExGqauXBtnEVR/D6QWCxhYPe+Om5s8wydW8rPpx6tJLGqpf9IDoOcWe
shrBplH8GV++iau/VT1pB/2lHu8Cz26XYUgU1DfU0jPL+2oICeQljGORR2M2l9x3UMWWceH0p2iA
Px1HIRYZpGNo6YuxI/zZG3Sq+alPyAzruvdOhvG7ktpvZpdiBWTuyDoWjKDOgERgKgsgurGVJLR4
IXoNG77YVNjD9S5AdKsoh1v4Q6vOLkxmQBxZhtAxuAzRl47meChj4LdJstIc3JaWxUBeJSjJGNpZ
Me4MiyhgiMdxdRm0sifcKD/Bxu0n3f+EeNuvSzY4IG1+GoUldnWseUsjKvnysqOvZ+o6dYxwPfdR
C113pXBYrn2mkpZDKxilAHGrCXQn+RWX9TzJ7H+txKpqabmLuNZ2sHTpL1NPHLWE/7WN62ZpTbPy
0tEmaslOV9kLDfBrCwpr7/ivyJnginBmsJUquDSlk65yH8CJrpnXKKRwkVNO9m7QSCeTJDta2TYL
EfqLAe5F2cbeSSuzB0+14QaCG+kdGBNB/U5mDHK62W2LrjPuLDv6lo3V7og4Asu1YZo4vk+cZETQ
CXlxoQV9BTbXXkc5T4EhC7TLCSKoWSxkxoaGwUoJ+J0mm+6nYsq0zor6xRkYdQ26eCETxCtff5GC
BcXBuslR24ENwEPou9nSqUf2d4TaoffkYaJWWaajz54JfPUaHLJXsU8yxIcRQvE6wgfWdhgB0JW6
HYrBIko4ZYdA/hpuu8OV0EGVF/mRPyevh+Zs/AZfQNoyRkGviB3jTyenZuXQta/oN85j0E0YLol2
pGTR4gnLm5Bq33gMUbQ6e0KHfuX2XS6MgasbRli+NkL5jb49hnNZUhGvNadT3bCIpSYYuRyZ9ViJ
GxGHDEpGe4qxryz2GVampUGHrOvDMSjeRKE/d5ji2mqOy2JsFj4leBJpW6DId0kXfvdAcKHX6mxf
68bTyLaEsWKortvWM05ykPNhhakrbBe1291Von5tGg/RfQREoKN8b2GGF8sYk1Im9K059HsawOFs
DSMX8zXXCJ9FZeCGPcA1agNo1tpOXfahtWlxoiF9tm3roVMlLQJD6EXAsidai2DghLcCLE5uk3DL
Saxrb5c4aoadGSbIKzr5D9Qh74h9cl0zN95almSZyoce+AerZDw/A0vNYoJBq0VPdak2sECsdTkU
AcYhJkNpOi0Z3T/2Xvoi/DZc2CDutlWCdSVrcYfqznPPiANLF2441fUfUSWC3WDUz3manmyJ85Ud
HItpUB/SuY9tMWEGRY+ZwDHaWZYues0iZ9UxO0rn+VhaG2ujM9NFXMbeOtRrrAFqV2vI+I3OxDvH
s2Blw6aqs+FQYbDhUMelbWksxZPkbnL14xj2HQ7xYF6F50aI2PwhXkoD3JKM3XjJYW5j30bRbfbE
GDPCpWVzpP+4+p6853iAjCa1x1rvdla2GYNmuER2VRC0bqOli7wzGvom0bLZE0yrXLlk5Zsq4bYp
tbXGAuxlkr9oQfQKrIHFJE67yFfOKF9yoSzmNLQGAE+Y+2vxdbDZ/uHX1iYPWcIqNZJgDLJWlUGj
/VALPT9qQXvMcu0XDcvCxMWPUTjm+1vYkemxsw59zy2npdvLaR0QIRJGssefXV0QdO8RGxdWXb51
deoenG7mWFOxtGL2cA/PnsMNjEg7rI/8D7OKb952Vu7AjTTDHELP6DOkJyeCeOvsyzG4yxltV4VA
9EghHKS5hgEHNULYHRTEdhUgpSJfekuXkHEf7H0o9WwoxBAC6gs3uQrtKwKZaZnPSnjIBfFk7aO2
crduyaTDDlBxS0IpzP6Yw6a6Y93lKcZVXdth0WJjWZsuHWHZ+zJSCFWD4EdIH2Akftkm13k7/B4Q
9HdSZc9YI4dFPFWsz42aJ9arhOt2V4+ue3R6BStXAwchfUwyMvtxwupUj/YD0URjE45s28v7U03I
9SxHgsZ6EyUbFl0tNbhJi2YqS4SSRTVYuOAmax1jtbEC/CwlWGGzbxYcW5RWpjhYOQkIpTO++MpQ
tYN8fERtQViI7M8pYiRUT0yBpWmEq0ofr0mUnlL5FNpYZ1xto9kmC/2QzOvIR6mAsEpwxP3Qiu6O
A/IRNsJ8k6HLtyPijGa7jQYi49rQngYnTfedVaRIscYr4UWrjtCHZGMQ8UFi1dh12FnqDquCufB8
ROChhpZv2qBTmKfkfJbP1T3xfqEGNQtp+BBKDTPgSOP22afM6sqe/hOch4uygCmTciRhARA11jq2
8mozcv/lgEZeaspoV9gSfwh6a2B1YueJ8I+QL70dv4j2ERs2ozRV3IcyAeBnIeoXhvXm1+FJBPja
g5EJkDVQqk/zep9P6ISsWPEidYw9CukAr080Vm+hN520zoSXPU4h/DUMfFmxsnzMSVXEwHHI2RCg
tOWknPdWiLeq6N/0iRiSbaX4oCNth/qN+6qiwuQA3yQVgylZEsPVZ0yWWAlzpIa0MJqA7bbwtpDH
zLXXOSxrD9yF9XQEje2lGwCC7dYRw5Vhk0VXnQIxT5OXdCImyfWQsSnCt9nF8F4S1mcGZX62UzzF
orEISwGxj6IpX3jXvoA8krrLyRc+mx5IW/WfeYAppg7sfZaO8mDbPWOrwa3uElhG6L6dfJoAfhK6
aaxDF3rhGj/IT2g0NvYF9qqwMRmjvBzyo/Az4oIBQrGixNtw4B+Sinnv0memwLHbWofaCMpN3mHQ
wzYUcuEJ/GtXe+6xL3TsYl7SfKRas/XcUHvJLLUtW8vE5aL6xwaZ5I4aZF8Kt38kuBrdu2bEeiCs
sn5EkV30Cn+G3vywtegP6mz1FswMtAzqzLYRqVwZJuO12wMjEH0HrOSg25IZeIzzmUUU4llGZIIc
2WpcCmLzuSiLv592odEfQfcxbCf+Sugs1s+aLfvXyuVAsd3XchiCc24PdH4JGn2g69MeG3B5dUMP
Sbl3NCLGPGXYVl4BJJUEUCKgP/P7yvkBq4JYcmSYNLs8vT20uP9WuJYYmv//94GyHImrGSNq338+
r86qhgCAfm9wwm16+LyPTRLreFz6T4OJBuEta9wPdTXeSa21Hk07clYiCj9qozcWuOYUtjld3d3e
8ob8jT+Vvv/X+7vSPrBhAcOs5bBkKo9foC7I9YjusfHBGL/UnSFXOe7JnTF/tImUuywtnXljwKYy
0h50xo4ZXgpMMMduTrjNz4bCQbvytWfBDJC7OZ0kWXfnWqbVeykj/01hQwcma7oHKsvgJWcVGUNo
HzyG0WyCekh2t08bkrWK6uptQiLeeUFlExiMvA3fy6fPrpKTX0rATJRxIxmOvWdUzjlgfLnWwHo8
dlKn7GIvwfu8FqFmSvACDPrJcgiLa/MfxfI99hDMD1GbybU5UcCzNnDZK6d5tPIwePSbv57Yet4+
lpi9yL8kbPoCLbBsCkcele+nRxVgfOmSUr83tTBe5WFztYxI7irHqJ6DSr40gOUuzfwsSsimVb5r
nG4fBEQM8KBmeMY9SO7aLIjgAA0I6oPuHtN66Lc5y/Tuql5jiWIv7Yd6XksUNSiB4ILoHCPUxCQS
945nDw858TW6W8cmw1/atPwurpRq+q5J2lTD9DvYzrFsSfqZdJ7Qd6t3Jv0thlazIt9DknYEOscd
kIJjqkrv2sYMlQkw9gwqEwfzWI7X3LTbHVfC7GjaFS4Hw6n2vjYkpymhV9Qq2kdfKedK1MS5AkdY
SYu7YJ9zyle1078UEcyYqHPewKE7G8cV4/b2NDdwcnOtPGQEePBAieahS5Ah2GoQH25P8b16227s
v4uwfg3SBPi0aSKNFBq9A6vhntIwLek6MHg2PupCwvFi5DpXkOxOMLd/0rGa8gM3v+Rm/eMUyHE7
OuYD2Fz/GNUsbApaYtZcruqLMz9kdlhfJlfBendIudw+YCvujXhm+AgkiqMM0WpVP7CZrRxXCZiN
tR+Yw6ln8dkpHdi73LJs0ZgoW/r8KlKXGGaZVRJkD29GKryrS1K5rFG4xEVVXsOw/yksqKRgyl1K
S1M7gpCcGzC3AOYrnjtzFoerCg841deZGZe1L+r4PoWqt6a3L48Fa+QvHkt3Vh65TGpaL0eOivx1
Vch8HXQRwQXuk5jtIKEs0oj7d2bo4UORsZfZV175Saf8ISKjvRemx5UwHbkrVhAk3Cwx713vmtVF
8nB7GMzY2vsuomwTY//0ovJwe0BBKA8sCyoPLmIAY48Njbc97x4KL81o5gyGo/7saybNDerYKWaD
j5ME/n4EGXhq+IUA47oLG9TnWbilj5km20TwukZScjnNHeOBlUbA8tlHf0cGo58I1z2R47shZUFF
ZaJU2qzDxuT7YqQsFaKaQnagrNGBO28NLzCfrT43ODotA+erpD0Y2mmrFSmMq3gQJzmUf5LbTg+v
cV/cAVt9QSKRHbnONbWBzEEGwSIQjZT3QJXOk+aFO0ZT4qikrjNiqf29DU/u6Etz1llIJXXNtDUC
roO5gz2ZP2TxaSQSX3rp//DLP+YReOwaddz0p/Du9gCV7o0zni6zs7UrdhZr0fuZ/a1e2Sg4kKTE
nFkBjLmOBWkECv0lk2ZnLz2rPZPpozuqB/tRhza4MIfEAEjXVsdyfuDLj+0gXt2qDJ5Lz/U2ljZi
iAuV9kTs8+JQmy76+aLshdGmNPX0pfZKeQhr41iP+VfTa/GFJHUkVkTEB4oFypZgGi6aXqorF0ix
S6rWJOoaqLcsra4D9PIVAhtQsEhrji4D0YmI/Zkgur6BsawOUy+CS+vFj3puBE9Nk25R3bs7qEP5
gmrBehmjYk+L6R9FCJNCTIS40Jdp4m0H70CGSAubWjtkhV2fuBYUG+An2gNVECn5CPtF0ydv8Vh2
j1mEepPGcXqUeaRYQ8NOt1artadcM9iwGOKYCnSpPZU4VNImeDQGXudAETN2OFK1LJinX5D5reZQ
ezYMnUm3jjBMaeEzTqoW5+0FRKJkv4GhVs1jXcjhEsYtfs/5QVfmeCFi/5iLfNh75XtG+53h2Uqz
Emwo1N9do2wPJhmnF14WPKocug+8ngwM+o4sEauVTCIhCxyH7qWWenbF0/atikhbktgMyAVntGCB
c0jyhIjd/FBgGnJ1Pb6OKgOFwBC10QwOszGI7pinF8fCJOIyv+v2QMAazn6WGFi1lX26PaQT177I
sKf17WkY1N4mwy+OczLRD4FfPt8WSDEMz+9vD2aIRUMV3rCrIU0fLRbErh99TvK7qWa+xwQg3hb4
zrc2SanlGKf7oA4pyInUsNrFbs8meBl4J/FAloQAkmRLztplmRNOETYJ3N5iqkPFG5CFVm5wHipO
YNszvQ1YY1pKm2TR2kwTd81q6enBQY4cNZpFMWX6Q1aV3b4bgNndPjgmuCTsoSeUi6JzFGJiJH97
c5qvRkUXs9+wlKC2pW5flCOTfTNU5s6ubUJfmPwa8KcezGE2QCZuXK4NOAH36ZTiYAyAjFkmCw49
n32bxJqoHjl1E984Atn3X40e4w3kh2enT3xG7oI1YUFdP8ZQABbgJdQ+8svkOOKqX6SVk7FxC5mc
m8fwZ2itcoWNFxCi+YcLOWzI7nWIhQaFN21Z7F5dgjHfxco3z0WfkFav2KkCDkKem6n4+yFp9IzC
Sow0B1N+1toMmADRpX3uz2sWaSQiHDK7GuvRaiSjdaQYoi/uKPCnvnn2PDf+0aZx3TH8x6aOkitp
AHHNFqchiZzrIKt4E5kRsfHevoPGUYJVBZBsAha/VxX8F1FKCQ5lVMbW6Qnr9fPQgpqVkWRdbLgd
wXfjejRiRYNeoI805aZEH8+TvSRSyctVegdsstpW4Si7BInYUSZ9qiCrYJFWTDH/X1S3Y2CxhwiW
IXN2FVLc4pix6ACDI8fxd2Ya+IumeId6/MFZxSLLIBWruvWZnRDc5G66dUa73scjQXnVsE8M/B+N
PrGyzuzOk97sTTerN8ob7UXe40+lljRwTF4Y76Jo5DZiRrd1Dc5MNs+e6oHu1MQejzi2amouuTKw
WDvnxSviA6A9zSFjwsURatrjcyOm+ET/+pUjwm9kKg/DWBR7Vx+d0yjIiOTQn7cz57exWWBFmfo4
GNqwVEQsl21BVdcUvIGYZAa5fTCs8osD8z0rxtdEm8DKZ018KtgmnnwmZe0/Sld6x4IhLG0vy1bV
PCs2hX4YGE52cfkUk31MI4+pu8S1NrH/JvL2udW6izB0T0GWxWv0G9zMufcVdhR46Wh9dXkH1IH1
AX1cyWMh+ktous9NVHIJOzbqPJmOduSEZSUzQE+TQGHrsy6211vW3oXVo5aEh1TH0gIyCQWcHUxd
0u8SBxg/ns+NUfnmlt0u34nahaP5UKUhTmJMwMs2sMGHNEy0pinR1rHjhOfWEe5mGPBDxYb5OjkZ
BsSuBV1sA/oIBdVv7V5FLrdtAGGozVxUiDb+zlv1EXkncqKAkRO0rbyq15Vlb2uBp5QY7D2RLSd0
/tS24eBsY7eqITGFMco+uVbAwMqhASokDX8SQBDKjGQpy/Ii8X1vSbB+ow49JDZWHw2UXVF7e6fl
Lwdy6BPwzE6p8skOmj3lEBAI1iabwVGzu2fXcpmJNtmiy9qPyHLXvN42ZLmIRAOxSsZUeIsmXe4r
Nn4RXbxT5ySAA4elrF4ywuzvq2UDl/bOrYpiTdPXmiMRZpuR8WC7HD4yHPdxPgz7nJ//pIrpVDU6
N2GK1lBjbFJIYi74RQYTu4ODyLjw4u4IMHtD7Z3fuwWFUYwPsHWARZeMZywjG5+kk5ZnIfPPUKtO
rVLdEQMEYzYteYpUqpa5ja+riZxiUQWAVJTHZnSz005erJcbb8jUOkrS6RxLrN2Mucp1DC5DFuKs
eeIAUqKAphPcmSlsjkCHAOPk6yIE65Rp3k/FWs4F8G1CMrHFbiTBStYUqKrjGltMZvJ+CNPPHtP6
1NsQd/H/4bJgbWwR7EUf/PH0B1LpKqO4CNr6kavMxcnxAraCqUFyFxnNCO5eeyuK9ovcJG7rSLKU
DY5/Zc5fA7jIbpxn3BnFUnT6WQ6xDVGgOxTE7oHqTHqy7Yfxtx/is6qzdxfz696t2zf8QyEqRfQ1
/KHjRvwQ/bQNTFQp3+Y1SvDYMclGZjPQnTL904kgJlZWQuC81l4HvDOLoAExmIXvQo5PhCcY7Rpw
oOHDxe5nqUkQIpKRVdEy3nUG8dhpj6OfOAvPq7lflzjv4xC38NQ0i7QctniWckOwWLc8KrZpra12
vJeRiDbswCAFGwfPRlY7qA28SqqvFlWF/GTo072jgzaX7QzdybmjQXYKdXYkMxJ8o3wLOOe5ts/C
jNMSG/AQ8zds04uJpxCV6Xs4Sg0B995PsHGRItb0+943LpkVvsczd7phEQAr1c0VmielyPhdNuPE
5Xa65mxty3tu25ovo/XgPaROEawzv8BPXbI53NbTi4hITtlUZbc2mNGH85Gxpc1LTzJp3ibMwWxP
G94pMg4d6Rj2bqwFVMio/Mm7JiHNDtSOG/qxn6FvWaDefSMzdnYPQCPCXWazP+2Cr4at38Wn3o/f
2JO/4tHgOuumH+FmjEuAJS7nUTG6x6Hu3aMKu+84Iq7H2DpaWa3FAo1ILkKZ/3o6O6a4anxhuHtp
RWoQlKY6RvV0oHIaebLgloaPJumaZVvX67QmglOhKekezPBMp4OttFdWS/4KnURW0d7Hir6xnTdu
GHn5HhTFlSL+VSgSwWYMIqLxT4FensQ8fTTI/leV9ROSXYYc3519/zLIGA9yuZsUfRyrcVdjqDdr
lDDM9wi6VoX8PiZfKrM+hMskQmvYQz9rVX6MO73Sqj9tpN0zNjo7bk2f5h5CJ2Y7wjXuWCXt1uKB
esTa1UO1geV2wDgXUgq2T40Xn1yGPNTxRhicw8p6Gv3g0IYQfGOP6AjbEA5ZnWEJbQEbw2Hn90Fv
aaJr5LgcJ+CqnU3GnYzjPybrNTZqEY4ZVrD+Qk8EZSNldabzq4VcPiov91bulivUPnJwLEckYLHv
WzYhYLxk+cxLOLNV4MHA69i5WOUdi1tROGjjOhLBR1CrfleqpwQ2CoR+CfeoJ7nIrCQ35TFm900V
g7BKMCXj4nyWPWJt4RSz+ZnIKmDKHWrlxeU0QwIlk6g/eDh0WTGjDk7mveNfqpa2D7LYRb5GsSM/
pYqTCegMRDC0cVF8p61I2ALsn3IZMFYfOs7E0Ex3Mq6usvHe0q56rGIS1FmL5pITkuxz/LaAoheT
Xu6aKf3oIpPrXpThqQvsu6BeNv58q60j5D4H9pnjddiJWZwXuIh/dJwWHdzWqg0OZxAbOvizupO/
xLaNtcZNiRW2695I14FLrN5sQaazUnCZ4/LZY8MuA7vHb25QabEPrJ5CDCJO+s0K42XoiLXwYdHV
7d4ysbSi8W7rMHsjtYuJo672afTelf5HWipzPQb9R6GN8TIXGha71MpZGsDijq7ak+IAeVV5303B
/mdqya4dn0Y7fS+thJXeJT7FOPaPhvGiJfhWLJeaT9dBNrWcpSOwau4xckhYZ6hwLkx6/SNH3V81
gpWJkezJYMcnhgBHPYCaq6H6ZuxD5GKqFUTBWEZUmNlemMAq8fPp3Lr2wcQ+ZMUshNuqDu63RuFj
6U6xLg33ByNlCYBBAKEuKFNawU4YV7yw4PH/GDuz5biRNEu/SpquB9UOB+AA2jrrIvaNwX0Rb2Ai
RcGx7+vTzwd1dU9n9VjPmJXJUiWKimAADvfzn/MdkJTh7OCp7LdunlkXXH6JoqzI1fVWVgyeko/e
soddwrSZWByei7EUR8OKXxu84gH0LAPvwOLXbgwiHo1R3M2lZdMZ8FQM5MWkOTwSsoDVDWJQRwQG
osp4lJNkhDAVb8J/9AujxATkra2xI4cDu3Ln8O9man6M5goQZOuB8gzTLeiKDs6IwyxwRPI0TU6K
wqZhB9Fcp599Cd9aU828ovMhvAZVBVCuScguPHuZcVOqxmQgB+eUyyEM09/iY71stiD76/Kacvka
b5V0V0WR+5C+z3NugoP0Heg6jf+jrlgetSJP65fye01eZFNoCv2M+DPCQHMyPCNEIpuYvtf5x8QW
YYApwM/0w9ccp53kgx1Cf4ujl8fzsAUWgMka/dpo0QaLI6bijBLbttv3U3KTNarYYaFoVlJaD8Kg
1Z7AW8ys2/qZ3qiKlg2HGp91bmNTHZroysNipRI+5JZNI0CefuvpNDpYKLtrMGvZW0GFUlX2t2bn
3bt9/yVYz5hpLvu7lvAzdiW77V7UiCspiN29cDiNlSBvIg/waaaZyLUNeXMoC3duGdfsEj2Dac50
qJGvNhYJjE3Y9ZuGMu+7xvLvmFjB7UZb5LEhfmIH2bHFpl+gnTdt4I2bUGsi3BHKrxd397Iwx4tn
g35wQ++DvMXi+k2OBXE/cl7ZwZqjYlMn5uvgjfdEjjDyjIhLcwodwnUv47Jxb0u73ZOOwzYls3UT
03tALwtAgGQUeyinZOttAFn0FW8cz/9SnNlY4qrTPNtnKuzObFsuTWh8BnF7Jha5degEC4r+J56G
8mir6B0DjzhReMFFkug1AV59pD0XWbuvDrMgHu4N6d5hQoZVmI0m5rIbip9eMfBgKabDq5zLVcxZ
hpICVOgWVlTth9yyM58yVcE4IKBm5M5udB7DJHtRZB9S8VhieNhXcfbdiDgtVbZ3AOx/aoGEH0Za
bJr8NcwwjptBTbGCBX6x0xYJ8xqknD2Ve2jMDXUYRJZr+gmy9jOnT4yDAIYit5fPqGn1mq5NmjTA
l3Y5QYAE+mxaT9QUOPDoG/c6mBUFI9MTCa9H0xpwaLJjQyJOQ7oGX8gGuro9uanUJ8Mw39PEPabN
wjSULpYer6eDkonAOmrnlwm5Mxvmh0qiHCYz9mMHSFa+EDuHdmkx9fJVp2ac7nJxOKRmvKXH/Nms
GA2bov05g4tlsH8UUXs71bPaCDc8gK2cziTRv7Mc7hrQtYkxzaxXjAy82Lvx7Y6I2ER2ukiKnfIn
BhENqEpZ9Dtrtp6KxPmuWi6kPho5dwa+v6k8/xSauN3HALjoiNCwtiaxhgBq7uXEZEXT6ZNDJEgp
FaHszoCiVnPjGs01DyE0Khcc3zw3nNvM8NOv0AN0EPC5wuJSkh1MDQAgLgcOyjVDGGAsHL7FL5cO
agxkwbHs1S8rMfAYYxDwUhIDBeoenStXOIivQ1BTXUJplojshB/rRApEMQQdepwbA3d/svS5RLLd
YuU/57T/rJXlMTGOGmIhgAvmwLqrqOvju2oOibNoQb13vAT6qdqMkLoAWqkpKoAo4l2GoD0vtPIm
KAT8QT8AYmWiOX+6ZqFvsDBzo7+MtEXSZ/rRlr4Pcwqz5BjYP+ySBz6KNOaZJfLEh2zG16x2glOH
j6FPuvosJ8CosiU+FgHNJl3XbQCYqY3TONvET7HRi1gwQUfVJ9Y2FqwHg2DK7XYBplcIkdPwyNZS
Qs1hwBBspfpw6KDdUYkaruuRbi18K8UBk+WKPNywiSsPA4ZTPCtGm8dGLFhe7usjQIxt2q50ost9
zeGUuBdnOp9PfBvKTVTkr9psu0PtwbfROgUibTMinF4Dx4BliV2FsejGgjnaZ/69HyTZJQE3mpnq
bqyRhhqOec7QJfcJ4VrGfEcm+w891TllQw+eFdxNRrHAh+oPHc7hSdH4LEu3uzR9SvcPkememq6d
xVukVaqwVqZDZ20u3pnTgGmTlGl2PUZCs1z2CNJqNrosOZm5EWPn+TiVAWOGvn7IaJtI4Uwit+DI
NTWWTva2FQ17kmtfaJgdnU9DL8MLIlhq1+RBeiBx+agtn8a41FoLg39d5v7JiCK6DaCDrt3vzBEo
7sjxJ8r2GHpIT1zOKEvNTEKxBTyE36DhiWBAUYiGlW24FveIyHdl7rqcAaZqXTn2TRlCGifW6ZH0
6l5NH9JbnRz7eAQPXS4iRMGYqFPxbW30VM9b8vL7Hx4yNrS1sjmfYgBh0FMeObdwJ5LC9TA9lMDk
gCSw+MISf5jK2Njlgk2LZdk/ZEUtZceuiAUhoNrwqJ34O7LwHSgMMIyypQJeRPUqciWEgBnqKRYv
vjxGRvv2x7/8/d8+x38Nv4q7pRysyP/Iu+yuiPK2+fObdL79Uf77/338+ec3z/QsITzJMVrYZJek
q/jzzx9Qp0K+2vxfOCaGxMVPsU50VZ19gBzXGCCp7yD9M+IdbzRAxQAY11b3ziUwEN7kbCLqWtSq
WTVipg/wNxrwQA417Gisu9aRNrwHdzqMXVzf9onn3rXK5k3WORl7a7FJ9MHt/+N9uH99HzYv37Rc
03YsUzgw+b1/eh/eNMRlloN6B96yE2XfHIh19yups/4Odm0MjNYuNpIp/H0VJ68QJLAZZ82NL13j
WnmBfxit8qNKRuOqvZ1TF+ElVdFj7HnTiTqDHEyEqLYE34ieEAD1zMF4dFUeXM0ph4GoW3fzP78l
x//vb0n6viUtydnLtZT917c08DwgCuJHW8BmMT9YJu0ZJwxmONE5DFLxKkJ7P7B9pQ5IWxvYnzMn
ruYehmT6FQ3V3uxdloYsuXIqsEbTvv0/v9D6iywQxc+Vmz6qtPUvv3+ZwVBckOsbUnrpaPe3IA8R
gXHaPy1Hp3VVlA5kfmBNfU8D0ZCRMRubsTkUZbOum6y9q8UUrmx28MvdlD5jU+WY5brziVFe+lK6
XD8IEEyjo/HYyq5Eao6ja2eyd0o1XVO/f+vmLPqzk2IESbNbJ7O8YxbaT79/lzpdePz9k/6Xv9wF
ze+74rPg3Uehbv/pt39/KjL+92/L3/nPr/nr3/j7TfRZF03xq/0fv2r/VVx/ZF/NP3/RX74z//o/
Xt3mR/vjL7+BTsfD8777qqeHr4ZpyH/czctX/v/+4R9fv7/L01R+/fntE3B6u3y3kAfGt3/80XL3
S5u76D9Xi+X7/+MPlzfw57fn+eMLe2H747//pa8fTfvnN9f6GzlG6QrPRCnxyF9/+4NTJ3/iOH/z
faUsX7JdFZ7vce3mlO/pP7/Zzt+UcEyfma8r+CLBZd8Ag+ePLPdv4HAtLnpPYXmRSn37jzf/j6Xs
3z+1//vSphzBv/9fFjduGW4bVzmmlB5NTspbFr//srgpbvZsDvpsvwT1mLnT+OB5dww+3a3FPgCz
J2a4CEj/mtJAa5+bPvEpmwyXNsR0tPv8UNDKQ69SB+R30YYxSbmrZRRyiBU7upTNxzWFo7McRIso
9DDEsgb2Y/RKtpHSmmRkLgDdnz1pyZOvegWYNe7nkI61OcAsi/7E4MGmzprKS45M8kfVQ5GbYqwL
OfWywSCtrZNRN+/F+i7N2341GBOdCJF1b+E4yrtZrkyF/YC1kZqJVuFTCaD5ZGES3Ga0mHqJw0TH
5bCXH9r2uxRL32RMhCZlj73PjRy/oY8cSWZdLYSgL5/Sc2Bl/nRui0V3aT+jekwfwipJWGyUwSZA
l7SjDe9eS6CMOG135skfDoM626wFB6Q4+LnCRs0P4L1r7xXRoj8HONhnIU6cycZTcJJOdsktP7yy
pIgHw2nUCTZawnj/I7eE9VxWsHGxxbcQbTqItsTZ9+R8YMN4lKabtXXftgHZbte61FhMX9zeWcUs
xAqT1NdsurcOQt+n2UJS4OJFCTfTKxj3eIR+wTgV12QmgoMaqRTGCoOTvyixE+ecnT2/eMOPPJwo
gw83nE0KKoX8ee2aQXEuC4t6uCx1V1Z9r5zaeMSGKRHGbegJMYT4dA1XlAclifkbDzDjFqoaBvRJ
lhdhtw++AXYmzYLyGFtqlbS1Pg/vQ+p3KJ/wq1vY1dsmM7x15M7hrix5QXgO71AVsqcBJ8i5azlr
SdGfZ1WVd8OI4Job3nthJsBb5x462iSrbfNQ8khDp+MV+aS7ktqxV0Y/lQ8laveO8hIIUA7zvbKa
Hj0r/WWV44cU6TEOG5xzMZ2U0Iqs0hOHECgjev98B64Cljvgi8qG8oM18bHDmL0mI7uFFTzcw99g
l5wgxEi6Z5yeyhM7G8yHtso2QJPMnQip1sQlgRrXGdQFAC1fz0uHtV84qy5knBcyLTHK+SFOM/Oh
KfoTT2GHKgfgCrHGYeIwzW2UZ98HOekUASI1yBqx7xsKBZgAqy0/2QPllt9rYQCgygNk5phd3Oic
pKwpQARNg9GqXlkTowc1gIySnr7tsu5IPN25hi1zkkm7zOTq0nlBa912DCOBXhaf0zQBnf/Mh9Ha
tqP+6Ee/ZwQXPMcxSka/9DPHwdHs8KDjPPg5qWiH7TE/5EkExmmu9hbS6KtUTPladpVhQBbVw1u7
I3WUHwB5rCqLndOUzWdMvwXjALy3TiZeChQ+FDCc9ZPzBFU1uXaKusAgL7MfVOvcwpjU57zqGwZa
m6Dzqe6yIrWRTbmxdGBDDcblVGLo9nt7Z7pBf0mT58zxj2Rz4vPU52xFXfuOZpAC6D5m+nmR159t
VfnHJiJORCeqBK0fvuaDgh5JFflJBM4RxxWQea97x+tbMYlNHipXfgrsIxvhcWEo7zJWofM2B4C/
o2eY0cWLaNRTAJts6AZnP8B5hDXearBY+gdT1XnHYYfWQIZ7eErM6oD5ntBFMhOrw4QIvZwVBIWk
IEEsHEo6c13cBEV1Uw8TSzyEHrtkdMmWd9oTsWFsnot2Ly1UBQ/tZyQZjcIlV77Xuhxa5jMzW/Ib
c4ExzI6bIw0CIBtpjTnPViy3NWhmko/6LUkspndO8BgXP/Fg8W1JQv5OrAtp4MaXdLysh97iXJTd
x6H7VSsOHbJoXw3Hn/bYzIgQwF3oAnXWjqphLGATrjyxdXIc+lpDDmMeXgJFABIuDfsRs8mtPchg
28/GcU7NF8pmAc36CrE5NU42oXC+P3JbnNzPyM5ge+vgOXtvFYhuq7G8w0w8eOUTO9kbkfEeRijy
A2P8soCWlZQGml4Ei5DbGD2Hc0wVgfYbl8EBK8G+8StCm2XaHfUEKF3E7D8LyWFehYDUfeOM/hd8
cEwG3B2z7MQwb5C9+jhdDVP65LTi7MZGc+n58ZS0pW/ZpR6RsFiq4byELZNsC8vDtnExh3YVYoSf
Nj8FAWeGx1At02h+b9ryrtXee7SMh0bBU7gymeOlWXYNZHpsM0W/nWU+hRaLFcx2TUdC/gn/s3/j
edbt2j4q97lbzo/kHi99KPeTT0i+Q/ZguMo4y5ww5usMHlR9GD1yOk4y1FtgVEShQLPGpTFwcFyE
yUq9VYt3vlRUwSjjbu7as6KtL5aIkfGcAYu04JbLGriggxWW0862Chpuga5weVjXTBKZWJDlj5u9
bWPs86X9Ykg6D2sEhlVfSv9YdCQ53XLhmlt2yfNYSV6D3tVORFAkSk9NmfBMxXoReNAJIDiR0QTs
ZOshPY1mG6+CWeZ7G49kp6ZTkqRg95r0iVyGy9/J6LsI2HXUVvyonz2sh/Tm2A8Jzd0i4udehzX1
JLSXD0vIDVs+aDsbiMAY/5oS/HWiFeb9Aod0K+59o3incy8+t4H8OaJWrMaJxCZO7CfYDuIYG9kn
z45q7S2YApJJ9BjawE4ZLytF1WQvaAlnQMfNJhUCFtjAThv67LKYBy0mgUqoC/SelgTGDGKRwFY0
LM7BwIOqHqS/OFvzhHKne9rlowNWNYxbqMVw2qPwUuTjBe2h5wxvntyalxFntcEWj3hHaiWM3yFM
RCSx0RI+C0cUlMWCeu7r5IFmzLWcyhBbmJwvvV12F/Veq9a8AWqzHxKsQ7za+8LNxu3YpMZmQcLJ
7rXkg2bAODLZ7PIbwTxrizhWbue4ANq8KvN6ujNHvUkbPzvWQGSOcZDRhIJ1doVHWVAmwqis8BoL
r69tnzL6DTPtuQQkHONkGnZzzmrM9KU1HNqIWZM1yh+NNeTM8exjXuRYD6PO3rrkq4tfKRhUJiFM
9AEPHHsknX3QdU/aqT/SuL5GXe/u+Ln+tLLgtR7K4JB3j0j2Jlzw4hdGQLlJ++6cO4Zew/72tz0W
8MkHZ+z4dG9ZwUjc0bCJK7NuVQWTYAbIMDO1jequwuGYJNWnV+UXTKQZejb7H210l6Rqboi4mSt3
Z1qdcxgIZ1GAqw++QmhLJNTUjkzzOoRzqF1DbVtjoq2AvZBPDGc7pehPOCeeIveuyWV247ssYIET
VAdChB0oYZuc8/L9GYZQYsR03kBlxnhHoBgT/Ia+46MUrXzzcJOt+5y6rCR2t2pAVQ/p497WNmkH
FHUM2yOPC2vISHx4E5VSvD6ou9DKioBnYmo9ZT/6OWL5blk2PHBsOnfEbiaEQv4s3EuvGO5LlpjJ
8uaN6HHLk4QnJGd1EiUpYKmyAnERMSNU24WLprHhx1MQ4Mkz+eF6KKZGQv7ansxzj1nc6AjleVYV
kDGcr6P5MZceYYuBGQmQjIIQrY/OSgeC34AS0zEo4KAy3jTSejgYLx3Z7TEJ4BVn8bkWUpHk3gCh
Ki1s/BUowhw7POYHfJG1/TlbpH2DCFwWB3qkWUePh6rAAtclDpReU2MVhM+YF4uHkGaYHQjC4STY
DYmQaHLgAm+LsvTA3nxaV6JQBOVUeRPr7mDPXn8Vidz0tvFAlzTdK/VICVrfPlB1zgNLpYrJPMFa
X05sOVzXWI/JpGmF0hDYEXGMGCIJW68Mh2k3n6PR3hXUVd2bGrLJMlNuPH0aLG+62oA7Lg7oqULM
5T266+3EYACHP6OYQaP7KJ49qHU5nq4sWBe2XrgHrBMNJPMDj+r2qcLI5S0YWmm0EPTkRBYNouo2
E4617/KfFD0519+/tEO8M/Px7IUBjT/FZ9TT4obLJAS5NzwVMc1MuBRu3aSub3//V22aeq8jJsiT
5axDnOu3YUGKAJxP35qEAMaQUTvS9JSrlcEPaFWyE8F04jsol1TrcqugkbbSoDU5dfajlF+dm8aX
jPG3ib/7zO1vneeMGF0sQcKZTfZcaafaFXZZnYTB4sAKROIBgQV+5y3c42rPUfhqTKXcE2BAMI0g
2jAIi0mpwRCiLk3dN9YMCA/Yri9StVWlTwmMOsTVsHVGqzqblkGpmqZCliPNyeXglbk+TXkerYdB
GmAJV/NOkEvacCu/mgiTR2qU7ovS/0m5m71twjnlsNyJM9WE27zyKDhR4S5PDXLMVSm5Lot77RXO
xqiq7wE4v7Yr603REZtDA4N9JUMcKLP75rXKvBXgJIW0NnHn1lt6QTHIt3DimmV7XPdvSRZ0l0Bh
8Kj65FoaQN+TJCZc5NV716a1p6p+TCowiL5lP+Nu6VEMHbiZ3eJ/pXLWJH7BjZVuwSTB1hjmg84z
GhEac2RGTVzRoDp+hIVJuP7QEjk61wO17I7RHwM2VuwhRnRXYT4EIG7DCS28GTkC++UTCZ2GMAec
GiTu1qSAwa5nooppkFysxP6FTIvhSchTGkvGiU7lM0SbDvlsQs0Vi/RN9Tp7PiYaSLMbmXPDQzY3
9hjPeQMubrVqvZS6popekSSiTFNxU4OTCLCu5MGpx9SMSD1svD56FDYpUHKTu9bs042bEWnAflSt
uyZ7i8vQOWcTlb+ugyN6EBxhRn2OldrNPg1+hh3f82x5ikU3XIPQGa6RyQHAJHGx883XOIW7yeWf
7KYq3QUkMQBVdNQ50+e7xHtgDlQwsXhw2i7Dj8Rh/Xqzo+o5aAP92sHMMwCKrjGyPizFMBtv7h7I
Y7WYGUy17oKEQb7vPXk5O7WqpbYQkGFLTJT2ghSqqMn+vzTLeoen+eyEjb+NUD5bRWbAdCq50kv5
nx/hXRCuOd3MmnatbMF4tn7ZrutA3sUWAxAvf2kFDAPcFsYOej4Xgyjf26l+9bzXnng4F5n+nqm3
omFeAPbkibgtKxN98MOIOT+IeqSa/t6dLe8px/jvKP9ah01+awBb7QZeVpU5+zKLng1294eWnNXF
jNllj9lLF7LWxsy+6MsY5WR8b9JHMtbhFoRyvcm7kQdo6+I0yhgPLhHtXeK3D4xQxvv8GDGMW7fV
ePASKFkY1Yjk1Vh1U0jbJa5ac4nQWyBc6A/66Yw+dYl4DDZ1sFxVbmVsPHoun9+GvkxOqjAPXpHe
hZG4MH2Lzr5YuFjGdBfTP9D5jO9Ms/q0WdvRpUgFopxsQ9fk7XjoWm1q7TwwJFmJkTq6hrpzmLUB
4Is9+ThZwO4G72h3E10gg0ltSO3+CkMNETMk8zgUO/JQPvJPAm+CipmVLb8PsTEioUEzmSQbO6dp
ot2sekjh4QcIzZmnjxltTJR7PBz+xV5sY1V2i2Ux3ucJ2xGeIZvA47TZ+gAjXGqq1sJ3gwdAwVwC
fbiHLzsdq0IffRW4N6kms9mEHLmqBcEzTUekEIscLDuMzDfrR8/BgqQa4PvOWN2zK3TJGg8+u3rj
I0KQOjXVdO9Rw+zic7+LbeJWHoc8KyI4jjpwO+v+McIJ70LFRcOptp0RtHt7tI+dGyKSWdltN+Zn
EjlJ7TK+4ljDD/iiZguL8tzcQoEnrdSLeVkW965ijNHn14QE8E5OAFJHRIP1bDXnDi8Qg4aQZfTq
hv5bFyrjHApvF1C8coqp3j79/q9AcJCebPgAFXO7GQdKanzVy8eCi8VZt3nwkbRutZZxF6zGcXpx
g3beVfDtREu32IzawJqnCEWxC0pai/qPCdJ/QckpR8W9Z5MzCcPmRWJWGhZfZGN2dGczE1yrOhh3
OFRu+gaPAMVoEIkQd3r4yMF8a2rmmXkc0k/mp3uK+FbDMMjNiHf3xj3pru/eUgZsRhn4KCXmeMRC
aa+n5WqfHXMzReN5HJa6J8fZ9RhhKDPLyPlwztAze1Qjh31dj8+znbW4qIBellBFd4MjaJvWGlOM
TfNkJYfXZLbsnUuDn2phBAxVk4MdJvrdNYJJ+XRriEJTJZOUmMvqlTvlzjnp++fMbsYtq6lc9w6s
YE565RGFc5LRK32lcPSmbuv68uqLxdnLdnVLGoTn8rzrw3HcHoT75Pv6g0QUxm7lVBi6MNPVj3MC
pyOJeIr1TfFE0uyMCam9VISC83j4ifup3pWJ2Pg2Zq7SsAygndl0kdZtMTLHNmtT4cel1MRMrAE8
S/lW9EDOmOOSpDPg1xDplBbhNjb2Hp5Ul0fYd9nY4d7yF/yIp44UNTTrVLoRRqYIJ7oR3gp4Rvty
X8w4VCADxac+KQjD/7ZfuyCHOEZ05Mp3cxpDu7AcqhrjedcyY9/w1sGFGtiIsvNIbU9omOiRGg42
RBoMKbicL9SW0J0QPUPQJg/uzHqbgtPBejx0p9wYDmQKTrqg9smNl+4e1Y/3nYiSfTmBzMLYWrD6
VdnVh/ewqvrwl7I9mP4qTHD64UplAWLjWdlcqlU7n4YmpAzTWTxtPF2GuPvqW2pm1VQD0hA+1gDc
aqtEe8An+/mcCHIwXe7cRCr6JB6p2F/IlxLiy2UO3CNfW95EP3LKbOAhWa+aKf95ycSMcfgJVQDZ
sPb1bsiyh1bq/kipBMjrxaqKi56opBHCkGhi4v7aKHZLF+rasYAxlB4tQjM7agDDP7WcvyqHEipK
J49ko5BOq4Ws62HXB7dPiKy/JQT4q5QguiKNFBWWoJiUOdDTRwJnMZNZk166QcNNY6NDLs/gTTwc
nZ50rqEJE4MNVmV9i7UAo12NjIyb+pd0rE9aPYcFfXXDngFTRpTwqgvNDRP3L5ZNr6Ix37jmsWO7
AmKdimZtxvN9YGHrqibIgk7k7NnKUtjr8pobbrBc4brSBrJOn9wArBLXTCQbN3A/fP95AM/ZVkRV
8rZaWyEEq8LVb6FKickU9WvUwiy34Hf3IX0BqMdhOphHp96GUfzBuv9j9pc7DbNzGXrTzsR0tu8X
1irGy4AAt9364IQ9TBTauccM/5Yj/dp2xCbSqr+flT8OWzFCC+GCvCSSwAShTFewwU9TChXQYNPN
lOgYROzEcSyZVpXAIbLA+2hEcZsnayqGXezaz0EF5SlNnQtuA7V2BtNYjTgfrJq4Bwnhpxkoql3u
phT9vnYUTMVREcIT69oEoBwCsuH0/T6N5Y+55CgXD9m4keRxj1HDVemO93oqmNFWVPBYNH03NjXc
adhGm1A8j2XSH8xYn+kDiLhjaOfM5TXkQB+JqToomUk02+GdYM1OGiOR9RRzh6madMNCxNPG5/Lx
6djgtv6KSxORZPgJZ4C63JnRcvSqcEOvTaLr2z5vC1CnKCr4L7ZVLPJ9FbBVCGgTNGvIwRbJW1I8
nrGRfvsRsVTU83RjjjvH4u7Av7N2RvjmUuN7XyZ864VsXWEr3AD3Qs9r2VlinPsV5WLeU1D1NJe4
pjNz0nvcbewkmww8Zt2t2Uz+IpopqSfDf+fnybTRfj1gJCv3Aez7czfU725fn6oeSyqETpRWWc8b
Q9VcG2AsPf3sOJlNcKy6TGDmImb4gSgeGz63Qxzu0k48ZonekYxBsTcuAYOplZCxu3GV+WhJ7bG5
r3msjjzGbR4LTdRSeWzgZfKS7Oj5FegNRuwHQWU5bbzp0SydCp8Pfm/EiZr6HAxXkDn6/gCpmQ6Y
2gNrEn4vfABglFHGK3pzv5NM2Q+R8cYthsPyvihMm7TYodL1uMNNA9M3gPvSpfH3mJZE4O87uZyh
MHpAKoZzMy1p/9Z/x0c1bPGxgK9f2ARl/MpEBu4OTPSSyRAH+pRSotah64EPm0P4z4yS9zBP1caI
Au68Pj4m9hStxwKrhR5evck6dEn1Pne42mV35jCcXMBNnGIfrzfdM6vCw92mEHkACFubIp7GWwqt
Xbt51AwhpDHDKmQY2NP/xjCMrGoPdMXjDcM49iFuL3VuriY5NhjNCDibj7CzEh9qKypiWtJC2On0
DmQuE6TB2gmX8BEAvZeJSAfpaSKGwtm7gU9LmBoe7IoiLSNqcPmGeA39ngOKLUitu3W+HWPs/GHd
PcMZoyM3cOR5bsfpomF++81Xijt5SvWDEDxXLJHTwS7pKxibflcScL5EITw+UdyaKY66ujbZdDYx
Xm+iV4ZJu7QBO0D5nnlTLRNfO+5KArvjgX+dbFTCJ0uMh91wTxBfpW9dhYXe1G20De30hpADBg8O
9udmVs89YDVWok4iIsYfdoKB34MF4P3KUyKOoiUhmfNYLnLqeNtaorcc7Zlpep+rJwVRXomBGunO
pnwMt7cIrGnt2dIhHoTONGVglnNtfQ1LqiXmobqHfP05Rrzh3KpwHsovXWMKb13nasiQpyCucYWk
GDuRsZt5HTsz4wOL4vp9Vln/lCIXlVmGShWl/TYMl+unNsoL3Lg7YZTduX/rZY2jvijNVdf0S1mf
zg4+I0HGUs9t5xZbx+OqETOTDLt9cwSniVEKiG6ZM/MLE9zczZ5YOO5ZdY9Ji9kZ9H/AWEH+QPaN
95mY3kXaF7s2MF6YWxH/LRmb5jVDa/egcAnCXiOAl+mGzFJinAMvmIDmld/dEuzF6OxtakYhc0Fl
75vGgrlUoxHrsN1mSp7y7lbCoZY2xrDKn2sUzxKtgggLQmi8DUnuuVVBvTARVq8eQBQpfTQWqoMR
OGuu+Xltb7xGdjvT8V/73IaqxIYmRVdmKNA9eC7ie0RJBO1BqcJQPeIezlNXrmn1yJ2R1WQor35D
REjVYg/+Jr5qSUVXTnfCrl+ynp1HeDv/boTefNOyVyudwrw5CswYWzxcNIeZySvuETi3KGbHLPM+
cofRlbsEVZXUBweaqut2Dkip4APrUrKtLR+iN1xlwW7V84Efg46zWv3Y5h0Zuwo4CZVLsw34YbSy
MxKdvGOu4C9FAOFc33gkeLeW7S2Z0QKc1FvuUMVUyefaDnZtTR7DLvwdSFERGDFm1oa+bf2Q9vWz
Wsb8RMoswNecPRC/bOBCZtrUfEJzvSlH4w2ppEBCPXKATQ+dX98ZI+MIN9D3cYN/2ljI11tY6Gti
eojdmoBfxE+oiFtaxRMu77gS2CERn9rEv7Xc6rVje+mVzs2kPRDxFd2nPquRGRPX9JnA+csD0p3M
/IG5Bo40RreyQK71hX+Aid7eJy4KYzjN5YY2GXYzbBYo/6KQIA3XaN4toFELK71nH9I+eopnCCwo
3HN0qRiw31R5/TiNFiePxXWKwSYHmU1F/YtQVUCzq42LJOlz6g3CVS9t+zYod7Wf6V3Xc6yya4JT
9FrGe6no7LGWFLRHGfCYU0qnb4GxQP+cuD1aciOtQK6H6vw9rp3yFMb1DeBwj5GapLo4bMEktzE9
e5nFBgbIlW4tXAQWoPfIZ/7QBnNE2p0YcDf0/sHtqpM7kJSPK/d9ahNahWxI89kyG/aMgGEofQLo
B7+4IFEE+p8jzgr25gyAsnAWd8ZkPAwxlh7LDi8zx0nKZ3HbLUPJpntqTeg7Zp2s5/9N1pktN6ps
W/SLiKAneVUvIVlyW2W/EFWuMiSQ9P3X34F879k7zn1RSLaMZIQg11pzjhn5O4lF7IEIDmwbzEo5
LSU90n3qb3j3w+jsKnrgLQEHLLUNk05BjT+OjJZtYaEsMcc3O90AR7gmo7tLJ+fV7WYmj2gMYfFU
474TLKVROgZFrwp6yxWzi/AB6QCFVtW8q9bbtqKQG9WA74JOfItK4+KHzCKIx0g3hIVQaJiwIDkF
XzwuGAmX5lPv4OvOGi1jwg3McWodFOvpralUyEmvMNfE3LPXaYkFYVNGbAZJTawnxLI01ZV/ENBZ
6wceMS7lX7Ovf7fxTDhMB+6oK89gt+tNFyWkyPblOmsWciAurXU4ka44zjjpGeethiy6xoQJDrrT
smiACZa6/RvxiISJ0F+yChuqqZf/lIIhBWJCjcwEqh4O7QK3g5ZqHbKnhppR6ViV+30zlK9jAiWH
dqq/Sp3wYzZ5Ngj0cK1XT641hkFljdMq/ctCkKQq+jEr0932RSF2WheiNhEnIxXvCHeKU6n1l8qu
UhgQDNEq1c/g/TkXgBOnOmpIgZ6IEcS2GBIE4uXTOy3RCwlBQDqR4a1Ls79Z2YCd2Xc3iZ8GNALx
R5VzyN72wFwyBnU19+rU+s2HqrmyGyLwTM7uEQK2UwlJjAvCOh7z5IcxApipnD1CKMqeHup6aF9G
32OBi5iW/NYNRvd8VxX54+gUN5mZxirq9HWCmoud7hSstWZ3YgfFVAS6DKy8CZDzMofuTdobU9BP
DUE1iqw5dFIaMQgiqd/8RPslJFIdaVb6qhHIVya3+6oaRNdYpV6IDsKiOdDaKzi+aBD7aOMwd2he
/+FGzjYG14OnqaDVRnfHIWF5pevVRQutHz0tgnPWOMwJYq7gaoWEDGejZSAtAwxS2O0ykU9J7+7q
42TM75kvDo50EV8pfG9JDYbRXRrv48Wgfw2UcBFrlaS87tABYiaJci5xTRW0cGxBw8ufU+rdDBn9
0sL+FDn9iFzJJqthoDPaMDNgMsPqZQqrFfRqsF20i1wf5VdPQG9LLowdoxnGqM8pIkz9Taj6gwPz
jzoCaCXpjqiSt2nCZcGjV2QiEDtELnsSZ1iLsunYkB64n1sSA9CXszjFkuPn5kfrG4d6AFZPlq4W
DmdFFsth6se3eJxUkHT6D3yb71il5q35HivIp1Zu/OXwejHt7qzpyPHrivmdYN2S6817n0vW8tZ4
Q1a19nFobfiS4uiMxi9jSH/prf/qkF20mg2GegmFMVGdQAAXxC9ZGubFKSSpiOYtxea7bQYHaHdK
hrVuq4dJqD91/xUJNTEVzeIdOagPZkWMjWesx9jPDk73JmEDE4QLrUFz+fBiRrnANM3nqA8XXBvu
mkEqeYGXx4Wu8Vvalis2luwo/ectnCSk5NVC1TXlpTDqmEQ0Wph63kPqbdNbK7tbHBJcW5j2B5QJ
DuvmPOe4RMvFskW0DPHAOCXXTS0U5oGGoXjYnESMeH7M/L1LKl2rAxKWQ9HuGXPsrajEdOmoY9fP
JKSEzXOep93e3hrwLp4tMu+sqGBooD84AltQScAAYES0ypl5MLCg7fIBDNgw4r/Lu58+5dKiF4yl
6yIfTWO+yyVDJ9H5t1Z8JCHtKzLb0o2iIFm1ka0/oKj2N5lLVF9CeFsAXQ4QRd1uTRQfN89qji12
xFx5l7BNxge40XDOvvRMM3dZNL1SPXVb0QtON5rcsTI+iSqkRGMJqizUIiVagSvyoKBTZbmDjsko
KUSjxB3d6KtjZfoTsicYXjQtmSNTDgSCSYJivrSqClzQ91h0xt63waIxi17ZDqZ0CVMfCHtA7wiS
+aXAFUt9aGCezOzH9jBbNAhiZ2oP4TvTt+RACn0kyGdwlilLrHefok4Z2A3Zm6phtHg2NQlDqXE7
AcAi3urL1yAEjFUSlFGbbmUIpcRM4I8odwDHNBl/LFJukWVRZw3Yy8yyOJEM5tCdM4Jwnr7GOtCq
eQ405E2AEVUw6PPOBNV6qEeDbFuZAO/BoIWwql2LPPycUa2jnF8SZZAAXcxeP0J3q0e19/owXg9i
UCuqWgBD0YAvgggLz2AuEPcGFjW9pzRufL5V6PDK4YGFLMoGbBjk5tbunornj+1Pr900c1pHHoUp
+j2MpbHXxKsS/XLmlPXvDlZFyxWeK7u84hvUmFDtKEuKRbHvn7A6ls9kDmlt7DN5wzqjNTQ62nJG
VkMPRnOpxTTEGF5iMRosOrgyLqJ/s4UYqVwb01c0fsqyPeDKZ5JctwQ3yehSt94fV0ewVEDJOTjP
s9d2L9NCZLb8QyRdPABUX30/Yhf2cnovYFT4EqXXxMBc1Y7Zp9kxaXG4EoFYlPt08Pz94FnVRieL
i3Mv2rUJgA8YJioA1bT7tMkQ2bQYYeeOY6rvJqhBffRHdNEri51d6i5i1ZDLCoa38oRSUy9RCI1l
Fe7Qa9Dyjw9aEe4lNtBVVxp7iVsQ4rj/WWOu2jb2Sbo1SToJPZO2ALABAKHbOEl0nUXF0lOFz1Nl
jzuQHcwkcf0wf5gyE0uZvoiaVReEpc+nzw+kzxAX2+HK9CzWpwisVr1OGreb4wQGHFROJCx2onzz
8z49lhsHiy0fIIscHVrLpk7qk6FH77MkwbKtvAZZb9KcfMxnTaqWgdPwp6NMXYdJnX30pNXEjQ5Y
TGo1VRa9hSlCEdo7Dm76KIx+j7oVsIWtcFLngSirvZ/Y7trDqgfd6a3qlL6zEu9H408eSkiCqNJX
8LElQ6Z4jUtDHXS1ZWmOGEBovCZjZqllL1EMuJ3MnnhllOj2WFtv06F4Fz5a92YW86rx35yojFjt
THxNAZojbwLqgQ/g5GKe3Za9bTHs7QrOG/ren+LurPJCrkMEbgSCl+Ty8X9xHWUxsoQJ4TpfCb6u
R5gjZBZI1oN+8py7RXdspfWO0PAy1256IpN10xTXEgLKh9MvweOoo8dYO6uqt47E/FHx2OfIz2H7
2lzR63So+MzmWzJ3zlMTcdanLY62EMU53Xfz4Pk4TxuMaQmgfrp108nOwmAQWvPDyKG4OsN20GlI
l24ZqBS85FxF1Mzhlzc4N/MlAwoCyudvApRxVXassIuqfi1DZ9prPt+F1tCDie/AtkO9lYRGGrTR
+Bg6nr6fltTSXAgE4AY5EppotiX4CqaU+YutZ+VedVLiArvoUYvRq82Z9jbOG0ZKk00WH/Rc8+e4
o1yNRfNqBuBxUeWTRRbn/mM5JKesYlCL+diERDK/u7lCGp1hRXf6eEU4WHPoS+03yppf+Tw/yjnK
g378m8gOPyyFdhItk3VIpge/UA7Ks59wdV6JGUXDiAg0jayHPkqf40Iy8e2ALMHXEq8iZLwh+nrP
GC6hBHV2SVU+9Q3HjYfObVsT7l6V0zPA6K2m29iQplRwjSCZTE8pY7vwl8iMi01Ni51qFLu6rb7S
yd4J1Fkv6TwS9mBxbumGmxkyYDBH4nVCo72kvfE8OEhCxg42bZeGe10MLt1F62cKYmg72iCIRgQv
miheASz0J7PuDiVMp0OFAgK400xZlZPSJ8CtWE3aUIt40ysh95Gh/jqldE+z1v7GD841Yhp/MXVs
tiCxiIvWjY+2RH9DHtYpNvwr6z9w1/RoGLGin051Nm+LW+i3ziNAHOcxdMk8LWamFTNK64V1CWZ9
BRWr2JpOrO+G2XmJkpkQ4DQltGWoN8zzYW0rGqiYRH50lnaIprhYOUCMCKomRlGDEonxE4jPuWc5
sw8HT63b2XsYIwlCPcnqN5PW8N41LYnPN0KalhrgbUYNukZVVPtZK/6mQsEPRj8VKmZtihFRpQGq
dsm/MGCh03f7zXCTyNgGNb/PkBWjOd4sYYesw2zAT40HxSRxyYx3+jefc/QGr890Bu9OKqmCB6Cb
6pcZd6jAWWes6LJx9uT6k3tcbfSREa+uhSHmbJp2o44ai0Vbjs23+p0wqAwyCtTRbR61iFBV15Hj
YRjr6GI4OWQ3hBeixDCjjPgZjNDZ7nEwFChRBIaQC8Siz5RvlpErnS6XkkEdD9DBu/KWaNDnizbX
j8RAi4ghAEpzmOr++IasjFxRHW7VsriYgSG9W8b04vYcUW2TqWOqIdGNWM/UUgVtire3zRE8Yy16
IqnaXKFyzPD2wOGbeTTH7UON8GVjLFew2rjEE/Niiv96o2iIEKcNHUhHjmRm3p+hjbdJWLxCx5v3
5FSUUfzRWY2z11rOzbP/2+LIQR4DbFOImoAyw/lqGuNN9/8CLNmYhltsFWoOvK1MnSZd/eom7RKH
mn6MTPdmtoU82KXzUlTM4NOljznFfrKfPZB1NHaunYRtYwPyMMUQ4oeuuPbaE0IJtJ4ALMnvlJ67
V2S42275XKhh41lmedKQ8GwiLbmA1STx1OT8ls0lyJNcvkhR57ux54pbMzAbzAaqUvlsNIzjeXax
BTCSPnAKrC1pr/xOphtn8L6USj8MXRosuVp3jQSNeUGMSbrspLGyF6mzoBs0z55F1pttkHcrEc/+
RDeJEslgie8VZGbL195t/8iEWsW2iq+k9ZuT4+orMm8wR5Tv4OgblBEDaUFhbR2xIN661l5inHb4
nOPX1FYjGH7E2CpsnzNlg1Uf8VwzVhXCoySMTIaa3Zzz9+hYohwpWpVuafdVj24xOyzQSFz13R8o
JV+z2VzTd0VoVbEowwlmENiC+leYKOaZoyE1aT8Wu0MGqurGp8pEp35C+/dpVQQJMaAChDkomp0S
R5QYTl3lHZQ3vXfEQ6yq3H4ucz+/1a3zLjhhgyt5D0Xkbm6RNxtBht4FdRpUNPKvaQqShmj5TrZq
0olYStIAGpwg65FQk7Brf0DE4UTliQVTiOUhbd9DOGXMzWiRZxqac/BMTxmiXPQQvrdCpHWC3M46
IRreSNc1g9oV1ZagpZ9mwWTUIBPvaMfdyp3nmXhPccsp8pgQEMfNNers0Si1nNS86k76g2QbvhEJ
HJ/BLX9bzIv2I9khTGzRTVh9iNNOEEcoFc9OnoDT0sByEYnYHZnxJlPallSsg9PCCIR+77YQC0Bb
4MhN6DwZ2IVpP+JSktkPK4kIfGbYDFzefDAZcyPjfkLHUl+spvlkbK2vZgLYrfLcNP7ffHIRcJsJ
ViMGOe9ksPQbSXuxMWz9eazqS9NhZUqzkvGhRB86OjM8acsBslG6fyrW6Wv3HnWSE204/GnR4d8K
55yiHaBj/jcd4qPQw2NKS1SDJyY8DCt13K6NbslVLwrnkubZM4qMTamxIKWxSASgSqddC4Fu6yiQ
MbayEBS1rJkrez4kOipLo8JXpgF5znfkI9ykoO+lUDWkrS2Qwp06DztiIyKkknMZpKP3A0cYE2vd
JqJnyjnI/RjYLmFL3oi7IJPGM8hnKFkh79HxUrTOXZwenHJcomnYHf483OpBiIvw441vHbU+6x+H
HrvuuFi2CsYYaINOTpvkzwgwCFyyqFMHtErPdj5RAYbmzOLZ/RV7U/gxMTTEDEJvhHlgTRG1yZxs
ukR6mm9CgMe/SjDTWj1lQDlsDilU7hSeCwbJrx90p795mm0fa5h3Eya7A7O5nn0TsdLIE7mhbmbE
0S2dyBncsQc+c5V5+ddocNU1Pe0Vkae4JjaDeCvuzy4gjPU8ZorsV1I++8I/0siAuec5zavbK4qO
vN6S5sCoLSYe1epKDzlhJhn4Q4NLDYJfIJcgGLZYNVbzsFEj7XBaH8bT0UO8Lp2/ElQUXs2K5ult
8LsXWUf01+30Z1uY+sMg/8iGtfgHkwRW0Sx0HT8uroiWG9U+JDEmNxXnQR67PiLl6YcYyT2bCnMP
R4KlJGgfo8PexpKojo9N2j74w3QOi+i17f0gC1LNkszh+OQLksCova5lU0dIXvx1L8GL0T+AHBn+
hAkMv37eZxrDC7Id6egN9BviL2OUTzXOoK2vK0aRdGvLeMZtReFNcvn4hLBMgJem3er+Ts3pqxD9
G2OdLUaTX9iFMQYWvcUYm7Yui2tvkdxnqig37VRpAbvpN7NzaIM2HSu9Fpj1PJb6Y/5HdmEdZFX8
5ZXZb6petdcTdSotB7OPeeYL8ksMyPqsNInWjZU+mZNP02k49kgbREG3uuz6J1no/tof0i/hAQSv
kkZ/hHcZxiQVN8LtLxqZsn11CZX80TSu94gisaAFgoFmHpHHJGYFda+dA5zERDVoHkvfQYqDgaUW
b6V5oqlqEiwnUQ1yeTRPczwfJlbQ+7lRBpjD3mC5af3fveVn94eCvbDLweUVs49d1ok5q7TIgjhR
KJALxCSVwCBgonbEFbQwLVmK4pCySmbjNoqnFpI+AQf2D32ujZ0aXTfAZQ5l30u8wKlz95DmDWgj
FHHA6+oWv3FToa9zwpizGJFSgM5DaOe0jOxdlIevAoAFRDGlob1tumMhPVhmfkIMBzdWqNLve/eH
YjZepEZNEBVVjgZdMYJlKbWiyOChbDml3O/2IUFGcYZHQrftiahYtLYAuXbtwG4c49nespKjUd2Z
dZDWZ8cYgsGarYO/AJUNIK6RnUhMBx2GHOKwzqVXSUDUmldB9KWR7ccLomuiOghzvlvLTR4xUcMe
UFI2Fkcn9hRN+rg8484qUbLJGxrh7NBobnUmI+2UE0Owx9y1KfEvYv9uk4mTCBn0BnGb7q5GWRdw
1urFkjHcpXtDuc5x6FAkkMfuIjKxDrlEfmx66IBXloNXg2gRbYPWTQusZW/e9+v9Xh9iHQbLjVFu
+aTuN/FoXeYKe4WDnJhBUM2hJ8dtFOoGP1OINT1yqvA/rceh8wMraj5IbbR3UwcONQ6DUomWxQao
bxJzjlX+KfBBYB9kyYfIns52op90bAonosXdFHKRaTyaofCObvdpJ0jK6Ap82uh/96IaLmZrkEnH
EnI9zCMhIjTkKBkifEjw+PN5uJJGpKE5SR592WmnDqofGE7afmS7rYdiWNu5qrZpz6GZ0EPUi4gx
HZPMoYphw0Av69ocJBORRuNIStUEsXIIWer72VTt4rKG0MLh+Oh7Y8cXIdS2Y0qrAUdTc0BgXoWh
xCrZEfQ4ku6Utu1Bz9PhZDYR9GzQtFxPG5oyYQ16hlxImjcDE28zoiTJOlwEkPTm5dv35Wles0XA
/ZbFFIqFYVanodCLY8Soxok6n7FvdYlhL59i0Y+n73vLQ1PdYh3ojVNq1clabtTyx7UJCNUxwU3B
P2pPZT43J1YDsZ4GSGbfpK1HkJ7jbOsZRrrFJNTLtY1bet1r3WaYmetPTYu4Ik19FHCuwa5nJQUb
N0Y01hmPbYMzym38h8KvX0iG1wIvcqgZlsz1ntmpKM9l3dsvMImiRX3onTLySMIuIIYY3WVjVIy5
HWKvZh+jokY7r4C1+hyiGavUSCuwnHZ0ine+G40VNqf4rZzsFxbN7UHrU+vZI1NlZRTVH92m5Q2S
v+W0RxMq7lzrNufJDlHijxkG/8UvbC7mY9rtyHw0EaVOHtpDG4+Zl5qkPhoy2aBo4EixRH1INE/7
Oflvd4OxsCssie4o9hAdQroDRfIApYV6/b0VUX8gNiOlBRaNO1qCySHHMaLLfHhLM8PcwQF4oKM/
bhDuVk9OOj/lIcyxUNnquV/U5xHLkL00zeh1GuefbWiQu51U8qQlDf30miY37zxnXBQiDHE48Zda
nlyb0IbbZHH2t70Lg9h6rxT4Sx21FN5NgwtCn+IqYPQeUjD3ORLw2VjIjM7VSVvtHc2ws89A8+zS
x5Z+yFFPe7FhhHdUXlyuy6RQW05PiD7pzoiRePeB4tKrGa+ggwPEvOb4Eic3qbZlW34aph1yiUZq
oNe5fWrm+QYPudkbRfGb/ON575LXugvHHshr5NByjpPoaGWa9wjtMqNPD5m15ZgB8vYgrT8eHjd2
enYGH9/va7mkNuKz0YZq2kJiada6l4CJcOI5ZgFLJ660i/RRNk4YREmD0BhOluSQWMfQfiZAUXCy
oX4drJzePWwhD3LdqK2EBAQ14hREdQn0bqo2aN0wmU4LUIu+mfnomZY6T5H+VACOX7miT05OqFsX
EZk71+s/2eoW5yhcuM785aDm9wxovx5rD77YcUdTBeIyAayS4en3TTWJ8FTG45fAcb7GK3e2mBRt
KuJbV1bL4rwuC+bDdrzDyQaYbXjIoIjuejXYS7IhNyJ2TtJkcClR+O6Av5K9ax4ttEjkMeQmi+CP
kCHFWlf420vz0Ca2caKMEiynhzY7cKifcgO7NyMIkidclGwttkkWmLGzMqNCIr8344CWZxw0wvvk
4s9REpY6oz/Oy6bD9RSNOxdrygF7a/bO1/e124xp0Jb9aK5rVg0BgTBWcL9n/+deTA4WsMoFJpu+
MyC0yeO2cFstN63+Sxsy91TH9DEKneTFytU8hsQbI4qtc0YpwmENAiAr8Qs5Q10S39ruhHe13IwE
jq4bCZmOp/P93tiE2P45Gtf6wCQf9RpzV4NVtZrILJsmOFwzFmu658oIt8rosU6YDHPCaPxVzCzI
yjjFulC67vdNb47mUcuMg8wnBxWID14iQQzU94PYGPEiEgAbrFqjuSSK1h4iznzXLjkR923Yy4ZU
X0Vc+bNLQc0TOIgBQnoyVC6VIGYpZWYWi/M/N3XYF+cJ6OqUx5cWuZMEXrwPre6RoCeXABIB1hyW
1fmfmzZzQnJagMIYzCtd8+ekt0EiJ/88ulSfmTP99ssZPWwOt6TzIcZjLWSv+nl3Ssl4ByKPKmue
PvEXrXyr0dij5oU2Z3jIwAKe42VTEVbdKh/FCQgTMUGYYZpIpmfbeirDObqknB5R78XHeGTiJZb/
kMmpvNwfhofUpmESx+NPl8z2NW7QYi9pziPjYcDnQ7cl+Uedce2Sqo6X7426rtzoVmXcMLFqu6xF
uKxD7Tz5RVUcIA9ZD4ZqIaClmfscqoIpCM1Ezcum9xn4om87yQe96gBG8KqKMZxhV7UJCOqT33Qr
x9VYmPJVH2F8VLVmbaGMTmszlvo+DaUR2LQxh7CP4aWE/j4BD3iNbbi8dNzrc4mMbIWdmnMKMkBk
6L9UUiA59dfFbHR/kgq6Xp94n7nGV7rSSv06Vs1PvyayMIMm+QgK/f4FeJVhseNarrbJPPGRDlzT
nEVu1jv2oTbH9CpaQcvMKQ8oroiZEk+l533IjggmBCpJo72LLn2Aj+p8zSWnkKTXP7XlZN2Qj/qi
RvTI0ajWXGX5aKpC0EtM9SNhE8g6a3jsSANgObA+fNEqQI/Ioro/FivVdlqsD3HRXOA9fgBq8Zi4
lGhJdEryphDqWhodqk58Gr2jkAGTVEDGJNJlzbfeyJVjmFDhO2Q8TS6u9Oy31KJzD5kVeV1vOG86
OkOm9rmAcMtvkWPQ0g6d6HL/Wz0sTv1UxE/p1BqvKrndnwRkRd4sa36plu0Tr4hfSLexfCwbNFQ0
ofqy2u33czVz3ji1p0MI48mupSg0OsM63/92ts2gQIHwKBMONHPc3386MZC/MZ16um/BBU2BoymB
K7i8Q6/y7H0R5XzMy8tJULycDBg633+LEJYeDt3x8/3lvLm82IArsQfX7RsTqfuTksG2bo4wbv/7
HiiFWdx437+MeqJq6laT3+8/gbK0iWgDH+4vN/cCNQ9iuvN9S4MXX12/iDGw8s99vz+/ko9JIR7u
j4p2Vmdk8ZRwyzPskTz5ZDAY5S7/i+NVybYaJm1/f8g6BC66JKTw/lqO59wqzyRH7fu5eHCH5g1Y
YvvoJQpNF1sAddAT5YtO5/5wdDFZ33fJ/SHD8WLrz439vV+JM9BWUvTYBpe/Jbb1qSmL5nv7Wo5b
p4reSpVYjwafy/055jjZ5wm86/f7Jz3DOGQ5Uuqu6BBAeI11NszM2ZQIbijS0j+yRqTIPLp60hP2
Eujkt/sjS/fOpdCowkXHE+L+6jSjtyta2jDinpZVRTdpOf5VX3KwILwco/hP2krvev+1Rb6Oqmv7
+5Eb6Y+SrufVinXzlUn0k5XN0/fvGv6tYSbC+P53Xt88Q2Vpvp+pZu/Z5Jrz/btqGF8wSqjvR8mU
vRq9Sr7fgAaCytHH6Pt3btm8yWHyH1yFLkpZBcTnKN77vTVeMSNEmyosKwycPLTpxoN4afd6Mf7V
0ra5Jan/iBb/lFklWpPZP8ytqT0YGql0GHb0Q+1E7ZWpa0vdsVjLdIFKyVDOdozq6trh+A/cSDvq
9sJR4TS0rqu6AUFdCDgw2tE03mgFGFdC07INA69w4y7sjsQl9YFJeeuG8hBXmKJBpZ0L5b9qEWN5
oac+MtAKyXjpJOUp9Ocnu4BzKyiOOU2LI2aj8co83j5auffmTJ39kOWpc5hV8vv+6H6TDG6ycyrU
wplujYFdjKwsfGolm1F9VILx0yLnhOtCf4gaT3+wkl5eVH5VAyIPC5Mrpe/WB2pFQUAMOiqscS1N
ZChl6dHFdJ1lSAO83rhb7aVjPxjIPwdjMs8+TFGiadx83zN8nXHwMorgqhv7La1AGjirurPlPkpS
+Mvx5O4tfKGr+8N6dqwHW1yZGg2XOAU8lBaRtQJHDY7DxU4BgM19MFPbfahJKPPRZhKrWPkHLXY/
yB9xHlzZOQ/3e/cbh12k6IYeW1ax9M8KSEw9Dq4C1c99P9VuH55iFo768j/cfxS1zHwbvW53nuTd
pTVyrEYxJMzGOULcLe21LvwMBzUW9lVhYyooJhwtvunGOzmBTerBumNY1od1XzfDNfVUuGv0BB17
9NTQ7bmI5V3ej4X7vVTQWnNoym/uD81o+GRuZRJ2LcEtC+1cDHp3mFnU+lCmryEm86sZ6vhau/mU
OODCh7ZgDprgSvMhf/g2ZnZEuCzcTIIVxngk3WHet5kJnjUvHVYzAA7GshbniZW+8ailRXu0PO9d
6yuITTO6qniukYPebxbzBQuLdAexVLKa6fbMXyGh9aVCkir+uj4kiq6j2E2IXCBGF733QNKuakkE
k7F2KPFLTK0Wb02j0BD3js6F2pZS+kx4W7xvfbQfng57hlUf9Ywg0qLPIBXBsYlqbUUx9py11a9e
2Q8xwV87X71Bn1ipzoX20vn7kMCsREUnuiLEQRRV4M2PWDYIFU7sh4h+CxO58WFWDFOQPAlO8qE6
6YYi/zUWE5eQ/zyG2ZWf/nkY2d04M2nO/XRVJuP476eay99///C+qQbWIHrIZVNowzDA9a2JBPj7
Gf+13fsf3DfANZdl1X/9+t8v+33fzjO29c/T/v0KJkdIHfz71f7Z/P2egTynDv79X9xf+v67+833
e/zv9/PvV9bv++mfv7j/m98vef/hv/7579f5f/vhe2v//eTvLergRKbeQAykgbyCAnEEXxbtoTA8
kqMWB/+6Gf2b1ItlTP13qCURbjoG/Vn9oRXdnWqjS7FWYXYrKyNgNRRSvIo36IjeaTKvruuVQQkF
PejKPXUNZiWFyMqDD92SCBYQikYk5mgVgSqjL1qb/c4tlxIz077kUog1KvR2Wm7+CD1lB1462IGP
LdDoO5Zpk5WdEFwxa/gYYq4SZaMkbAzzTF3rr5sKW+QQQQUflpk7+ukAahEi1Mw/i8yLgjlN48Av
ySqke4sIVgd2Xvj3rGcjIwiKm9wKK0wNVbbOUEEEyWAx6mENtHGXcpM4ZewsOa6QUsi3dGwgTqDE
v+g10hE0JzuzIbF+auxsm0BYFnOyn6YuwQbIu6YRcKpKRsX5VKNTJG4OY2IQeuUPXMbIi8d0PJJo
QLPH+J05mncaOK9f52Q84K9tdqmT7mZbz9egfHH8kHHaWe1LI5OjORbos9SEFVmiVczan41t6cep
vCABsEivhKLbVs9YLFOEi4GDCnRFiy97i9NrTat0bc/iU8ySHmWtA9sFE32IKeYuvkQ9lSzvVkwk
dMWm/ZY7aBXyTt+bpvlkeyJfOnCvlYJE7WgMfTWy4b1GgOLXNVztlXcWEUjBkHXH6MSkLUT2uTPd
N8xjzcns/D8t4zVWB8tMB0r4VCUbksvV2tYssl6sS7/U80JDmlb1RGHvRUKXZMhnOmEckY6UJAGZ
HRwv2GkYRLJrAmBqOwmU+XTB8LMx1WDi160RE6DP77sXey7SnU+jfCGKXOoOzZnvfOpDP+w8nKWC
AujUcgGvluskhH2aNGV7CZLYim8NubmIf/3iKJG/DJX/OLhG+tx4yLsH7DMhldGmR5SDq886ZpgQ
Q7/Z6pGjH5pm4orXDDmm2r9TbTdbqHvo/fr5yKrUukUzgefzTFst1PagJp+jKPfWKdy2V1zcGFm1
NegdI0CXQwM7at/t5UeDKndYyh9stWFxVMi5fwOo6aONrdy9Tn/UGqDuYOXoL6S1BHlWRzcTu6Q3
xN3eZOUkRHpDYDPu84K/sDUKuXpk58bOU7aAh3CgfuR1wpALuf1B6tHun284mHn6o3NCJzgZTxpG
3Mi+0svuXryCwpqZElYv5j4WOey4FZyjnUPZzDr06e7EB1vStiXVlFOzCYN7TqTg0q4ZfNUQiGZj
fpwh5hBsoOEzH/nmp43f4V9kaMjEwEoU+ciNGFcN0SHw3cGtTJO5F6P8q3IsOGE4L919/HtTWvib
1JABaeJnNza2ssEbnZBReWqy5rnscLq47DFE9ToqTFAFi+R7jfN+7Wkdk586/ZnXJeYCn9m2aDts
+ABTW9t+kq5o9qGb3uLKI4mljUhTYsYg0Bk6U2ruYev3HZ28JGyPuT1mO4FaffDq/2HvPJZbZ7Ys
/S41xw0kEnZQgyYJWtHImwlCOgbeAwnz9P1B50bd/79R3RU974niHIqSKArI3Ln3Wt8iRiG00NOb
3UFEVnxNl641zuTAtZ/1mkq4wxROg86+Yx6EG7DDUT40k+I+KM744dFxZuKpacr5VFQ9hjAdGFsm
o61UGRdmqf9STfKRdOIV9FaWle46gRmyFtDodJz3u067J1r41rRL3AReOIVRfUXB8dUV/KQG5NBh
gOXhLr0DizdrFhOyfcFBMbLpq6eg9omXGvXyCfEgMmAj/PLCgCLNnn7UMYlJZS0eQAXU5ISY5zis
eE/tBFsdzrBdZpe/seA0lzaem0vhEMzVFBVLaWeYKIr5SR39cS7vRVyW2KBi7BMdcgtE0wCBQQTX
KKnfUolO3rFsFpWq2RMYDvbQscCV0E70lWu/EMPxmNqY6U3DoHPomQ8FqRlwrgy6kCNixGRJSkMo
OeWgScLCs+4AmRk9Dn6WFbl2o0Zg7atXXVtIgtAcWFXV/GVUPwlqokVV7UnTIfc5HbeqxXmHKds5
exWNtXrqnHUbq6OOocBPuBmQnWEcGR1t2I69bS7z9rsUoCT6BAdCoSA5ohHNraHfsGcs4EOdXDPa
dHYemcAnaS0ZAtNH4WZ7oyKDJswd49RyWdNZDiM6utomtIJnLwOjMvXzXRSRkZ1V2qkDjbsKUo2j
cBZ3u9gqzrZ5U7YzstGapxEusisRKDAaJuOzPrsH+tPFw2yTy6Ui5bsl6D/6Vkz/zJm5k4V+IjAO
o51EuEkGj8P7+FOHJb/yAkfjfXvt56bZxGFMmR7TmnaMrNuohFUQeeBw3yTtWvNgFZK0fgXwu/tG
1MNayNEizNHWbb1D2oTTYbbZdRqpLL9PnQQ1yF7ZVONBgzhDgwDNH3V4JJpi2C9h3Ss3cOxDK+WZ
uNZ0mw5kerEF3gF1TfY2y5xZC7LwZpq0TgmSqWz2WVjewrGqDrnVXyGzMNXXdVI97Mi3g+DNbvoR
LKX+6aUD2pFxIDwV/Fwate2+IhMb4opfhqg+2pF4ijDilGiSwQfdpWVBxmni5V+IFst1XCRy3ec/
8CSzf/Utn0EOFxIcVcYtM734QYXFk5uOJZHk8mksoK2GqbWpHUDCVU3OdtJ+kG9ZnujyR5QC3Tqq
k4bMdIot8g0O+YhiUSf+bh2XTnWbOO4drLltmbQLBqWazJCK5kjVKje9cOtyYcEJKEinXmif5jjS
JSIxz3GQbdV0YROzSyjenBAmagnEbiQnNcr4A5ATavtJrB+MFKKGnooXLAsfIPLC3ZLpCbzq2Mgg
2QGwbwCO93i1iLwhJNNee7H9jMI7O4Uz3fNwjkiW8Hpu9p6WWGfYaJytnMgSQgAXZ3oXzpjoE+yD
SWpsafrUoE4454AfgntqWoRBkIGdud05kYs+VqvJ4UBCIB0gVqE2x75unXG7BuOk+c5QeLi6QZDL
0F5mfeED+tA3XS/C+06Vn3qJPSKVzzUmAZqqGkQrhD5ukBLMESMYNJEXrOsBn620y2pXMekYgfA9
VX3y3DFjJhW+SlHG4+bEPPsorDambQquJ7eIGch5B2qVFdtsqToSy9cKAHAVXtxdSsWSxjNKjYlc
GBDMewQ9dMcVZtGklM7WnNVnOMh2O0Lqw0Xt5b7EMWgl8S6Yqvu4hvnhmDUBE7I4TcWI1JdeYKuY
8I+0DBUx8utZm/edWbEI5j8nIjz3Rm7vZkgMYDbdEGQ3HpgkTZgNkvgUBnS4AsKSer0/2lVY7eDB
3DMys4lozd7npea15QsaoofZGJGJKwdybMMK0Xk2uYnthyKhBuUsxjKbqeCEeWCGF/443nXTSLie
cJ90UTa7QFMWRPT2gG1f7C1sRTDcKSSwPv7yyrbGkt1c0kn2jyp2N4Dntyne1fcWDrqAzmpMCvfD
gMGzXMSWk5eKbdW02Z315FrElzl2ahBCo9WkoBNK0g+70Sy1jUnDPM5suYm1tEAVh4x3EaqaCqOQ
1mnPxuAheEdVMtDHDwbWcKslM60kQc0jc20LWu9ihPmPQM3o6Gz3KauLn91s/koW3ZJjRRrja3aE
OI/8smOum+YGQaUDzlpUXZtB9OFGc1EJ0665DNWI/Be2cGYU7mEcdG3Drd61bBcMPg3JCB0G24gn
y3f7Jj3pU3eS+ngt24oxIbEwBX3avVVbxyCZHpcz9FZPhnoztfj18hpGtmEJKmyS/oriigJswTD3
6Qb86F2EVGYyB3yS4Jaof+bU1wgd9nUJJXIKuFdgWNYbTUevA36Yya4gea6pisVXN+1QDeR+NQbF
Li3o6hWA2Q2hI7V6G0xSlqIsfxQeQxWdouiuNMq1BEw6RmwgDqaKdV24w1ma6lYvkv6owetr9uah
r+a9ACniRyJyT4M9PI5wqVb0G+1TpTOJBn/5SKIVEm9U1bqrHsh939ZZFvgosscFlQ8V0M7JzuDY
0PWoZaMe75qq27VNQBHjTFxYvecbRVE/syoDcgVuYproOnR7vgVFc4YnKjcImchcpQBoqsVPb2IA
jhsE5E7xo+5oImHAx+851Fe2oraRn3aYxKuumyxOd5huOmfeoih771J9cRD8CpBL7qswBPydLPnI
cD/kwBbY9+ZdMESvKrW0M3ERTBVzT98oMjzgTb3MBflqgbKZocvAuZSm81FNSexbAfxzRnsLXWk2
zk4A9EM9196IpklBGOjt4cCG/WusOWpMAcmVdFex7y60Ny/NCepJRbSk9N4lOdpwazYO1cz+bS8n
pRqDQdOGAcrZQV/rOsbi2ZZfg3CylTcHAD1IruMO7lax2XGFdmjPHMUwshKfmFA9gGMemunWOw0d
zhko1NlDAfgjq/TkGKfJiHnJVfeEgKAHCoZHhCpcg+w8HBKDhy7ZjUPCZLPHOpXzm9Nq0GEcGVta
WA3QGx4qw/6GwA5rWfOonLE8MLW0fSxA8sNmv2hz17rR1n5wgz6/mG1wrXFghtoUP5GGi6fViYJD
AEwOlbEBWRObgvtCv0v3lU1fBJ3FfEel9JrosB1iOT6nbWFvTRx7MnGLg40Y4lSl29x1JrodBgLc
IM12RpFfUfR1x2jM71VDT0M4qjoWEo6n5T4YSsE1CdL+bqCfQrCRlD7ELeeIxSXfM43ck3hLOlBb
cLgvnOFuU0N7PBF72Frgj0JMO2WAWSuU2qVrtAx3cO8rRRCgMZPxJ8a9dMb6MEjYPqDYrCVI9o2M
05Hji2LqYXYcj42jSCTcAyqyKD6mcUALIm7OmePWWygfDNSIWlRIK1RZgdqJ0QEnHH7HFMGgEZD8
ZVAMEp6LlWHL6H7p5I/IOZ0C+7ADrYfvN1P4cL8B7EtACVDoFBpH9YEF0RDRXhfPZp4QyQb8btWe
NHf+0HRRkQPgPKeq/BoXpVkTIM104VEOYNrWtts9lM78ahU4PC1eKG6iS5nrv1JIcRokto0WhxjG
SakkJb4m5FTD3zXIJ3ROINSWjuKckc5GcBaAiTLbmBF7BoVe4MNKBMIDt5VDnXnm5vA25BWCfQC1
ECwhYUKC10S767HirxDsAaUqcF3UNXthtylAyWzTtBrWgdF2h3pCPo3Kio5Ha6D+QPV2MqJ5yy3R
EUiIaN9IaRoVBTXKDDHQmCH/MrEPvbn246Y7a2DpN5oV/6q7tPJBX5UYPTDAFJUBXymETg3fbltq
1mfu1vvSGjs/MRqT5ovydnmA0lOMsJvbwH5LyCPdosfZTLNNrm+UyFOrEDXQL/X1mhXX6d5xB99I
z+ieunrBqlhBQuUTs6UM4qFwi92U5pe8cNs7bPDzKm8l9FjXvs69AXQZsVTaKnw5aGPT8GO0gDIj
TS0wsG1QewhS2NNLp2OdJ4OQmXlO3oVQGjPMAWvaMGBtaUf6kFnwC21GueemuCdL6RnirvSDeX4i
Z0khYoSpLiXCQX1R1TtEq+ZlKVHL2+lG9tkJ7Xm7DjXx2RjNYZ69kaANsiUCA/xBl4YndnQTNJYY
Npz6of5wCw4i34E7jJvkHktJvF0jMpo2bt8G9yE2cugIJBbOeb0hiC0h+At9SZTmR2hz+olNmBjL
MPCduTwkvZ1vpia416T8rHsABzNCb3wIcEKjXxxdgpMORWmdHNNkFgiQ+0Pf9NrWQCgdapbaAj5t
kcrP12EM0Mw3zcJT0OSmcxxosq3+EaLb3s5J++6Vd02I3KiY5YxUf8gOSLHFhhIW4AECip0Ky2cq
INT4U/vBBljdOoO7HlLH2SK3ZtsywtprIXxyucTRN+ypJhvvrUW0u2rgKBJxRU5VZ995EKD9nuTu
dWyWFPWO/ZKl1VkmdnIhH3il26M46VhN4GJ3O6gRNpOZgYkA5MUOAOo6soG7NQ7Gx4LZzsbpzWM3
g79yvDRAFrwgLwKDvFiUAyrSMlZrecNtrW2jcSaYESVDaJvbYIFkmQZEvnbipEFEL2SvMTZumEwY
iaIRMhec2L5dMkdsg8xsIzCDjbJouqSGafgBMiA4ZajfVWkjCXAdQPXNNTA5+5R9CBkvh4RjQrQi
Gy3YlVX9nMaMmYRVTcdcx+mALtj3Empt8pj3KlEGugoHXTiNUyTtLyEV4ws11l654xcQFkpi29wn
apnn9rV7YjY1vzo5qQNpToy0xjC7kRAnXTW/MqwiaSZDUfH9rKrKo40RVPGRRJjpVRfITaFiPlRC
yx4zoe+/v2g0kLt5jLTX389qX+eMLJChtmv233l4KR2c6B5r3dFY/qsQGK16oIbnWQvHF6lZd50p
u7uc0TxVavIyMpD2wvQ1nF3tYuj6T5023mvloPeJMtaR708yekx8QlLT/fdn7Rw9X1t3/blDz/ws
p2rVe+xvg0arsFfec0DOoAVo5hEsi/fMZp4RkQzfpnyYQntgRMalPZMJRSI60WjKPQR4MTmgko4T
Yrf0mxaeLC4M0D5QvID94oYwEUkiQdC/vMFhUUkSaGOdc43T+XkKGuMlEYgm26QuaH5RZ1A8pWs3
TOFtZexbUrEuxboiPiivum1rATF3i56nVNx6mQsPcjLS6ocZYNRnB/ug3SfAl5IszITkRdexBWhE
j7blZ0xK+9bqB2DytLKTKJIPua59ssN7q6gGt6T19qW1LdYGur0US7Wxq9i/tpZz16tW39CuPIV2
3RCoaeqv0uPIUxYOS0IDHPK7BlIptQd4drJaUrV1u7Z6hMp8JPJKP9g5NlQ5edG+cEGXtWmtvY7J
pRT9CxpM7dbCNXyYW/bzwPulU18yZ6Yi5LKocXNj4rU4c7xO1gdlWekXxeDsQzfNtiouvR2NSPRm
LbLfntPnPHK0oviO2aesESmfU6ldGDNJL2R0QHSAXmlpA1caC2PnXbzFuWoHN92rmTvEAaMDmIRR
DWhXRbRnjSG4FpiW3mQQwaLwaDTaEtpU1xn4G3uHwgUcatMCASurIVo1iTEeG3tB/4oUqm2JHW2M
p50iw3uL6MvbmtQCr0HR74QxhHtzgrsVDSkODT0ZfQ0Rx2vrireYPnuC02U/TKb91KLB2zYg3/xU
a8YNPjbEYBbKWK/IVwbS/h22p+mpt2CLB/bskvsSYSwunJjwrtE7cJtWa1gczNf7uzq20XtvEE9/
ZiZxjvBuGTWwMB5IMHqB30DUB+d5mFb2fN+76rNymM4UNbnpDNNIPEbABMMu8hs1m7scICTOBSRX
SDzVvsZ+kJhhfibEfbmE4SEJtZex5Vts5j/mVFirQqFIkxndTm1E9KRr07C1aYo8x13+266E87Nq
KBG9wvswXMjujsudX9hwadIKwMoQuaB81Pw+oBbTMk18IVnYug27bTcsiqPIdJ+M+DrFcjPg83xp
Ta27JbrJ4tvB6CXbCyhAHl+LOnkmPFU8N/PYXRvUJ6M1/aIACc8kUnVPGUnw/UkrtPo8eR0tC1md
rHwUd/A06qISVw+KG0ax+vb9QaWkXmCQDRFalK92rhenwaCbM1RYkBKjJKZn8S9BKt6MpjTPmPCh
dXVBsTVth5C7NHchg3uwpWwdavR4MyQltXAVJVkcnMuu+yrgJo/VG2aeDyRFMO+trDiM7VEAWV+3
bPebMIMvGZXOwYp3U0+vLlra0mMgb43VM+ZLrFcV0kodG3nVm56jUDf02x7V0NAzSLdajkEpHQZq
2fjGTDAjJs58UlG23PDucFSeiU+48kOrJYy58isKmnVREUc+Dmc6oSiEJoKcJqQUBkuxwupAzUU7
pKKZ1bFGjOaU33kRJ8Caq3KPoJ3fVc0ukH8ob8E8WHRrQGR5nvGzSigFLBe6ShoYV0w/PWiqAQDj
0OvHpfAUkWfReynGszYqwvnKewUEnRgKazxIsW33OlKOnT0A3a1yzhIerUkSs6RvIue2h+dBEcCd
gUOgQY7wxM3uzcKmnKM4sbyOm4r+TO4hSMpFu0lT57fFlOFsCt5Rx0T9gaWL5X5GWMTYk4M8emDX
0ZF9N9bZYEq9xomLxLxu1opjYpdT0Oh6+hXW4b5s5vZW4xeMAjbAkZBTkYCMk5wu3PvSLdufjkvc
CBScYOO1U3EIY7ViQwmY7+bLsAdLcIBoxvcm7ytuFCNrnU1Ny5V5QTb1MiRM4i4gzdxnptdyLt8x
BMr7ubI+Rzrv7lRU0IA6RgfIY7bS7jjfzGB1vWrNPhSfnV4ZZ1sdowoLiIodwpGTX7QrYFFXCI2H
0jogm1ib1sBFUT7qtQ2R1XI8sGoyu4mx97UWEjQ0rJCYqZLzuO3t5pgggwD26XHIqvxA77i4y8dc
7FJL5Rcr4BbPppz7yQm3TBwp02z+NmZgr2SvqXWTc0LSvYozUUuugu04J9ucseh0aFKCwmwuaFiR
kDs1OB6k7g6ymVXeBd3ZTLVDnhrh2qHXt/LyvvJHNf2kRQ+VWpGEhXL997zkNcGuC/y6WBTlCX5G
aKpbm3SpVY3wjtNf8kodD38ZZybxrJBgOOSyUaVM86tp0wg6wpwdztzoxk4LwD+0Rrv3lgiTGqzp
Eg2zTVwwTd5MavHApjNbymd69yJKLwfcQKMrqaxoQ/US72MqnXzOQCuX2k/osVWFoZGg5IXfFV/r
TpTUHmNPE3OY/ACsDU2yurw25qLIRqINHAEqjUuIwzpLPNePErUq6Ysfc3rcGZc4xzDS1odWN64m
/UxG2xY6qJZwPOBIaWdv9Qk4NUDrKzY4JknsHkC/fSJFOgYhPUwRp/rNkRkfLVGvK4fU9QTN0K3L
m0NazDaKGgKPJLQQMn1iqLQ+3BS/6dIH16sGMgq2UgehmEKfY+5AtFKdA0qUKaSVdLxGy9wCt7mx
x1LyDq5U8TcHwmzm2DvQzmu7v2Sk/jeJykL+x99DR13Hk0IIBKTC0k0hDT7/l9DRNlretKDgtF+T
vDU6tE478w5mS7bhYOVu4bVM6165e3PA28sZe8s6urTm8Pw3rrr7H16O+feEZ0fyehDtmYYwLNMS
xr8nI1e2kXq5KNhQQJMCKVn+wGi4N9A/zlxTD4FnWLdKT1O2HRKC8S9D02NFWODIPYx7u9dewOQn
x2DUXvT4aNYl20Qhrh1s3hXaMRocmrUPmvErC+gRMEPbtEl77wTJGaplxjKJ6VUFRLh5WvvR0Aau
u99cHJ9dCeU1s/Jnpx+u+cjpQvTFtXC54/METlygPxDqPm4TjbzUoH9HzN+DjNOKY6GbT5lV6Kcs
bF5lJydQm+3JlHSQRX2lpV1ztdB4dqAcrK08BOCKsPecWo+a4Ewa03nbNKH1rucvKmwF1geqLllM
N69IaC02lvSFQUfIqMwHm3ndkKEu8IYc8ltevNVaf0ToRsACrg4fm8rDVBa+Q7VTJ5NO9ULTIstu
+TybmPZm2hALMb0FtuIQggOUxrqkRUHLd4QhmGIZZTyj74G9rsshfpHBXPox7jcUJ6VN/dX6btJz
a1ZUMZad763FzRFq0UeAhJCMx/YHRKxr5jgjfKFG3yo5+IGVQZ6p2V7tSd6jqT+YYcshJEfFU1ke
mfHezZjsV4UAc5vJ8BDJ1GKMI9ItZ4rHIjUPpt6BCg7SD4fhEVxV2HWLWRczDg00C6K2bde/6Sgp
HDvFpiusi1WOjITM4a4ZMwJhyadIcys9jMvOCFF+xVgnXP/fL29T//e7zUXKKUzbs4Ru6Jyt/n63
oVEMROFGrL0utk/Gf7yKZnoAB7Ybg7Y69KnlHGoW4Qzz4a4hdRPoS79tnGhd5c07/t0HpXsnTcNt
rVfq4ujhXY8yipmi6NbOEACggX1DBZWvTGa6a0HHFSckhEAzJC+R4TT2PFpq05zFl/RpDIXYVMqy
N/3i/LY1E+Op61A1QEqlJEvQBwVfNYaZ7fc78c+Y6L/lH/9XQPX/D7H+z/8gPvr/HGH9vwowXp9/
zbzm6X/Cqw3zHwg6hSCc2mWoI5Yc6j/h1UL8AwEPzQwWPuufn/lneLVm/kM6huXBBLN0Ha6tINi6
Lb/TqzXh/gMY99++7v8hvtp0/r6RcF2bOj/DcXFAI6yQ3hJ5/5eNZCpM0m4SlwIRCAlOlZaIDYOO
ooZhyGZq7CcmSZBIBzU+kX1kkrb34q8rKjlxxABpC5hsXndTlAPyrvNT1XfWoWoEsxMe+v4wLpg8
p53R0wWmBsAxS/EkpcsYYWjTYynb6MTy+WscNCy4sBUw4S1G1jAGQsmoefGIcfKNmZX+14ccPRnx
ch64HzeujmZF2DylcEWC5p9/K6xj/3y4HiqCAMDzsYDICXJ+Px0HazJ8Lc5+JKa0jqbbW8cIgWEZ
6zdLI7l1iGof6LlDG9rI+k2UWPTkHUKlEtWBytYjay2aeRe5kNZtWobb2A9i3MntuVOMX4Y0v9ol
VYO3MibJXJMeoFQIsvQmv06QUpg2ebdpxDFTSgU3ODO/SKV46cK09JuC7LEyGW9upH8OPdlpg23B
hDmHnfHSJIjX2qgeNrHMD1oVIasTJGVaoFLCAFW8CPBfMpm9061xQF1ZfjBkG7ayP5JOlS0ECQjB
KMiyizLJaxgYriX6m1TT4IcuUWPhHc1RTBtw/r8mJ2d84UXPxN0/ePnorkwLX6tmFJegopxMRyo8
0n1ngBCLmVKptU4+/DLng3dUI6BZJGVdNjCPhQIBrwz+UM9QuNLCrzyHsIIRbl2nBEe7Jk1hY8Q2
MIM6msuo2ChR3wehDRw1aJNDbcMZTmZfjxWnrFleIrpjGOmPJU0ttPvxajbF1hHxb2UKhwAJFsQy
5J12g4Ww4eYvZqt/0vd5mrX8ubbUG7HLAowmfx05woNeUsWSmxqnm2EnSyaHYtQn4VqoNrvmYX6F
QvArGYtPp3bPwajjtjNfdA5RKxTtNCLmO8aA0abuZQXN86giRBKe0fxCa3qHyFxjklIeywZiFjJ7
v0xhXNcSNnLWnpWVRbjTQSyUCDEQ9thVg2kLIznZEwxMEWnonHijDYKkC1sFk1SOuXkYf3BkAHRi
YjcvdJe2tFPc2xm8KsP36mHZAu6nYvb8rJyYbXgOAKfMo2fOBJFzzS4sfYiqvFkz5QAKpCQBwAJM
8W0mvTSdeEIRvvXlzIVe6A7FvYU6MKOTGpmHKo7ou9rjs+I4eubCswuMCBrhDisXeu+mxcLzVBkU
wCFQxWkgTgVH2Ua1CCsc8xSR4sPshdEXv5P8Ip3mLtFpX7qmFa2CivlfWPOhsakxOE7fBwBA1BRp
R4AODEJj19yE5LjbJClvodqEh3CqH6X3RO+m+x1n2ktAt8knsao92agWpJfREAciNTb0sVNXZxjX
Qyo0KUnhC2C+1x9FiNoqnPoUXeuHFZvGo5fa6D3xHpljgAEuGrgLa4IKlP5qm+HXJPG8jFoTruJ4
UDtzRJ7ZtvqO/kXErJTrJ20IXRolFFSIxa8GfDr650a5ze042C2vnc4ncKiJNoHPGctY6TrqUTNR
a88wzhPoPWiqwaPVJ9nBcK+WpR5FMPEFLpo2N0VzyqQzvcvB29C+j/fGkL13NWrH0Ml+opw5JLor
j17jlOvZqcdtIcn+C0fdeANRuOSX5r7qBQISAsuMInHf45og92JInyEWzsCcTTwOUVchwhybrcud
GfMmcCEz7XOJVcU69uy4s/UW0cVs7WavpLa4UVhwwVpFJ1WK3zSR1Vro428vcmBIgQI4RNFU32aX
G6VO1LEDvWtv+0jDJUKk4drVrOCiMyfM3EuGIPqid5O8aL81mF0Xxz7FFTTrgIbC6FTOoVNRuW4y
pV/b2H3D95ts84CCPnTq5mniWMdsMqh/ecaTVSNAzidQNGFYafdOESgSHtIHIcDfOU3CvlWFT6px
xodAO+Vl3n567UwSu87lLkYvuhORQZvaMiADt81Ha1oE4qFxgcCgZy9xp22lZoDGICdg1aOs2LmS
ASOSo/YSNAx1m762P7tEndOJMyj+48IHVkeQgjm+z0gSaeRWLYM8iSJXFvdNSvuLmMKrg52KKG6j
2ad9lzwibYlRTKcXT5C3kotlKMMmc2bYlZ+nnj0RDsTki34YV2HdaYg8QJINSkLY0OFMEd5kxE5M
JMZQrcRQCnQl/aU3nXrvVLB9aos5W44coG/RI8QZrZeKjZO2LLgxhc4WqJC77kOik0sG0lszF+yc
evyRzUxwzGmGY5WdDJRInzFTY5rra7oA3f9wBjaX0gRMR1gWh5//+R+u7lFVCaCBpkddJTzn387A
BnsyLT0JJSGyN2E1hge9M971gJdmtByDSBP1C/dHhGsJD9PObAIJDKKFlonUxfAJ+dlaVfHipW5y
CjJgloPRBNvemH+4gu7NEDA+a63mY5TBLlXJC2rOH7BgiMIM419mN/XnAWfHtiKDoZ3CkWt4ZCyK
t7Uo4kUv6m3CKUxucTWPO45LxPOB3yIvOpErtCvTAzIDzhAmIozBEehpraUDHSMPEgLi1l8q0v+m
YWDrYjmk/OXtEsC1DFNYQEBZ5jmk/1ulpwV9WTDkQj8s2Uvm4pCH3n1bQh9m5+C+7EnLsXmvV0YX
LDhq7X4uyycOczdNyz/ntuhoBjclTRIysYhgmSA20pYjbaaHS4iueNN7bY34KzIJF8JpMm3DvNsI
Wk5XQbQ4qTnBBrwqySwFQbtOIdEaND88D72VhTHOIviOwEUIhWChfJkZj4pMhqnEvV/rnyw248qr
m2c0p0Bf5/hRArEwQxKaB7It5fSjlHg/nLG/DGF0G1M2qa4fv3qgoCBe7Fqh+3EadvRI2zYsFsgz
um1pRPje5WW2a3loIFPoRrM1Ouhmjjb+7HOpH/u6fi7dAP9VPfL6TXSnfcPQm46n59b3YaJeK0UN
ESTDr8lG+xOUKcd+/RapbDenGansyMV4e6Oz0UMBFUuWQplU72X/W4cUvSR71BuVgtLwHtwCtTcz
j0SMPwLL+mn1iMmTSjyPgxccWyN/SPr4LkrlD6N8Q2w/WUPkF95wkpkZX0qir1ALu5OvgsJgdi2T
+EIXOt/SF7AIghlxJ7dBx4PLh6E3hqOjkQymMsy934/9eU41LxPkIrv7/g6EiXDc7HrYGA3Jnrte
N/AxYGiaNkYqWTknjEu4U/mWdpmV+6ktv76/2feL+vMilk9mhlGcE2yZ/3odf/5ph9ltctrp8P1V
f35cxVBijUmB6dTyq/35GfCBqm3dANT5fua/vvX3czzL0lFbLlKl5Rf9fkF//umNNiHRdvjn9/n+
Ws7GJER7NoJ9GLkX3EgvnbC1PRRL0pHDsYTEzeN//tsCagwxXn7/7/vx72d8/zc3zFvsUTz+6/n/
elrnQbd3wvD4/dD3B/I+Eu4xoZ1AljTHwTHeMathw+yWmMqac3+E9FjPvXOgaczQe2a3qYp/tYKJ
XCkIr8AwFE/OTn9ksqH7gshCO4DTwXhmmdjYh8BGLZhq434mm0j34CGqHHp738QbiHl7pbiAqZjD
SjwgnG52qGHFijgzdJSu8QZ9hG5EGupbtHNam1LkFC5oeUABmYyflEa2Uy9Olhma5B0Ww44KFGUp
W3m/4O4qMWa7UqkGkGXzmWpY0TFVbVqUVwiVyOREllqsCtgMgDqJ3G7LbTC04OEh81jNa5aoZ8uk
gZRrxf3c1gAs+995Y6OKfO000W0z84odTPNdIlDXLvmq56ozXzJjrZf5kk1QZzvgYlh89IGwOzIV
XM0AeB31txaWf8wZZlUK0svisf/qGk6kiYNvLbhFoXGvS0mxWlvxmmHMImfRftv5w+Tl6Ohp/7DK
oFrMBJ4GI84fQaAzwB+C2XeHcdykZEquGoI0oqyAcBrkd6C3WBaWYY6WvztNAcW7mkm071hCnCCd
bprCi2E2dKSrtxho+4lokLynz882+mYVxbmrCBdqa1rLxfCsOfG5zzUC1nTzLWZQ4TsoXKB6kDSi
tWpRloYfZW3yFhtZBR1dIODVFuSekl9i9i6GYhIxEEQE/ZgkFvmlR+KqIm4otCnuQsROgGPWaeUh
FWdaWyXFPRv9I3xe8RiThmy0+XubjO+mqfm1AyxRay1K2QARsNOAp2M4NICCd90tnX+czp72YJMp
8G6XHfr2ib5W0ytYWSGIuxTvDkJMGR6roJk2+bmbl1Uy6JotwQopZuNOrGPGQzSM++oMPefdMKeX
tAW2i+b/92x0zREj+oGBvG/IPtp3XRMy9/3ZS1wLY2OXT3h4YEwzPhicZ2ESdYgoeD/AiX8fcXyk
ofbkyKlYkwcfbfIO9roppl9VO+rccASYTDMEXjHHaE2tc9WmI8qf2Lra2oC8xeRG+9+Mndly48iy
Zb8IZpgCwysJzpQoianxBZaSUoF5BgLA198F1mmrumWn2/ohZRTFQUkBCA/3vdemSfFcg9Qo2yGo
Fv1dapDUhPbrnaXO2rajfJqEIQjx8d9QPVwkWvjVnJJIUNRpsTUm4t+GHl9gWetBF8uESfyatUR/
jkHwoA0PZG+ltMRZSuNSPVhG8TEYXnHxyBYvCvcDa0JVk4fYmrTRyXeB/aOdRHkpaKtggca9RJ2+
SZ2wDfACi60pD7aJFHpuVLdSrQ0MTZHrIr0l+2Fdamwyofh9sk0ayN0o1U5n1MGjkQilEb6fiM2J
3s/XMiu+I5ivm7HTQdETeM4MFfGDFPgJ3HH4Rk1PSVYSzuBQha/cIT7SusSJRiTquk6qH7vhs1H7
DED/XaVwLkjN+x1iuDdHe9iPOT3pOkMdnvrD2Um0dBPaxRhUbXjMMq84iqYr/7p1+7YVJkxQsUdl
zhgwRhZReNZbVjvvTmSVJ9pN4S5X7TF2Uyj0vcFcyVy6RhqOIdiiMyOfqOLmXz+/3bz96PbI263b
w/965O37vx/z1523n//98PT2Rn+/xl9Pl+qzmfBgJFpNnO3ypffIEF6Xbfx/bqbT/L9+dHsUkljc
2P94wv/j3iJXqDH//YD/v+f+431yaWWHvoXbvzjDIYvjMV/s5P3NB377vro5yW8/V7d7bzf/fvxf
P//3Q/9+qf/7w28/ub3dv1/tv37/j3e/vfp/e/rf940tmLcKjWviWQWAPb6gOXLnTbj8//5x02hb
xAW3e+ewyoizmx3v0NRBZ6jmOGpRe7zdQv/VHNvbF8HgH3c039/uvP3YyOwl8/5/P4dCnEf+/aDb
c6rbnbebf7/w7da/f/yP1/zHe/zXN77d6U4DxZs9GsLY/P3r3m79+86/Xnokp7vxUU8SiVvk157e
9too3TfgvW0gAGOsrLRBg1IVgW4TNGiViI9H89x7qFEZRVh32YB1ggi5LKpcxN826oN4oaMnm0a3
2Fd9ZRXNGLeEGa1yvAyNDqiJgGmHLp8xsx1K3Anief+Rz8aza1JaQmHY4lDCz5Wj2K9zC6cASWlz
Ao2DEhoV3ENaZtAQs+FdecSIdqZlsn+ef3kJvPooWjsWgS5Zh6tBa0FdjmH3YzD0PvZadB+hbxu7
ib0BGGTdpbjIajXjZkbKQOgtKaAVGFJw8r3ksgk8KDmQxPQRQnuATjoTAgaigqk84P+JWZ5jpRvZ
jFToWktTZ2m2tFGGY1V2QddBdiikegJvg6fCAwpdc4F1610EKpP9ufszDNYbItxs2RQeAM1ajonx
S5KzVYVuGhC2FNMlNonVgfRWA9H1vZxZqyqYUGWvs1GceNnCwm7LgFrJRzsW3+mgPjKW76BVFv95
66XQmC6Wsik3sgJll/vMVDHdXnKTLBj8BSAkfSibJatU5xINBW4XfsgpcvQvImn8bej7fyy//+qi
8IEYEEAz8myBkVoBMBE4w3zwgezNOrvjLoGFIUbol4XIEVATkiUZJy7LyvDh+Bh6TMQuRw/gzEro
w8Fg1s7voot1b+BSItcxoE2+9nXXPuil/tBRNu3yQmDUWhISk8SLj3iB96o0u1Mj8RSkbDRMzxen
YtYFpq1AmTqGrLa+57HWDvYg+xSEp7aK0Eb6Gdx7tw+PDdNLVp7G2tDYJX0rJZOvqRAStQBv0Yc5
DHmjeSWAFu8yPkazKc19a9EuhrSLraZXQXWO+5yUEkwCaUtY3ORh+IedRtrgOFGUOhkh1bmZsGSm
3wQZe5A2wXmBXQxyyklU79yRvvY9ZIg61QmtsXTGIFnzK42755HxKG7qcFtlLZ6/eSSpIIKEkk2P
aa6hbZ+IGJ/i6COx1ecc9Sct0R7c3B3PBXNrr0L3ULewNuO2e5zNknWeTTtuhkpQMvPDueuHHQTl
JWg6f7T7FNMlcJbvFG0/Kci6j+MwTDDGfgMP/1M1jrWPWnmRDpK0dOFgs5rjiwagTvbDEvsU3WdO
KAKAxXshgC86OtgiNO0IMhqaqClKcAJOfP9iuna1cU1U+ajiN+bk6kxMWIHQZUB7RUuNdsOa5t3o
qpKxcnfpw4SkLHLuslBXl1pMlMDQaADQek6q7zW91ZcD4n0w7Z3RO6dS0rHg7GyINQdf6VFyow+L
iKHoLazu6HTXLtXeRgw4VETXs+eN9JAxrB8MNV0aShAzsDPv01nST9QwX4G/MPIOUUa1CtekVb5F
WXQiZ6ZndxKwoS8xmqMzGNhSzG5GKSbVdrZjzOj1JawFAQ6g8JXwSdYgr3ul9x5SLhM8nEHmNlza
gnft6OZPVPGcooOPy9bK401Xh1x35hAZL+MJk0mMWTX2VtOppFIqX+sT82u/vr0KFMeFJ8yR247J
AQ3tMtxL+DwR4vWE5DSR7jBrsF+zRjDNsx+xOYT3OB9IjS18spY0Nawp3oZzxh+qqz0wtP60AVAx
bRyX1NwmwX9cVR2uG0lMs2WQNlBr6KLjfDupMEM0A0OJ0jBQ1oLBLUF2NtkidIP2nbjeknUYLX7y
BFpdpB7nAeP2IDXijvCrBT1TQeRkOOjt2R7XxlHXAVqxk2UBVafQCZNdpTlcmIv4VbPogPj+iC/2
qY/HZEeNjXRAY19n4ZRY46emWYRrHE0ee7MocoNaEleba3uWsY9xwvXkZfH7WLBzhDeG9X7Cb0oz
aJ0XCMX1dFEX2l29BzvCiChMSfGSCIuLEjsKLisWRlFhqqjhDuIILBGfrnoMJhcKwuEo0uohJHxm
NRAPctVN8d7qD32cLdARle+czjrO9huKjquhO4eYKjJQqH8IIavzN7f8TnQCoIXKfnVm+FQ7oJ2E
rLVtgQxyZThRvB+6NLnDviqkqrZlatwNeqFvIO87I8GgOEE2siNWO5ubQ5jnSNXEp+USDYOnCjgW
aANo4s/zEoMajq3c5dVc7TB6B6rmGAg1ySR49Pm4WkI6zDrdSoY1gXKJHMkd7xuU4rT30JmRuC4D
9CDtYXYJH57LrEK4WezsJbrFzhATy2ddlvaRbu85NP1iNy4X/ALbatHazt6xnQXfgZ9F9xl+idJO
gN9HezPhglVp5kss6FiOpXbE2EMzBUzjei4YIgKCfiJ99ZQmJXrSIqkDd4qBCNhkEyQd8RadTVWD
pnzWK3GAQ3RviEWlnGOHjE39Qo7vdW7HsyHwZbDxf4+weJ1nd5WjDjqaOhbKPFfT2/CqNYtKH3nX
lcbKHWNYKDwq/NRN8zDYmTwNCPQwg8hNLUcuz2mOMcPnlxZa+thH0SUVf6IRiEm/2N5bQ7yWhg3U
sgidQwTmLXRp4Bd5+JX25taqRL7va4aapT1TX2kcYdjtLAKUDXOVH+jC1RfNHo5TQVRV1ZBtTgM2
P9lZNhxGGqoxNNltHltvAyTssBdnq3eSo6YjskG0tS5RJu/5yEP43M2Zd/NOmI+uOXbEAEU5e2PU
+otHtA2ZxUbszSa/ARhX+98Opz720RLfhRFtBk2317WxXGUFhIPJe5Yx6xsNw8Xf7mVBs6CNsbFU
26FMdw56VFqVasugF+k7XnNYDC3ergY9dO+8K8bZZ1zKv2ZkNbi20i+ame8Dw5ymqFHr1YjhK8Nj
oO1iJM8wpmOJZ0lvAYpkjX9kUNzupiwjFHl8HJN0hu2fEzhEAct63m21pP5Os0zbaYxt7Xig5u3m
OugbugRd6UAsYJwc4qzyhxfZRMTGxuF4laX5hDcpKPraxGI/JqeyzRmJNAgYuyq7xIOJfVdlGMMB
iOmz+4J3dFiLTjkHjubnXplMXTQ00crI7nuzIcIHQlhql13gVlG+xjUc8yvpv+CSVwQmWfW+tRk5
KeorFOeegYcnROa0FmhXTyJNVGA5UFFANb8ZOjesvgcwCq8BHxou+kRp+6aeHmz6QvTAaV9FiDHg
IOFGGnO6HdHk7i2fHDkMHfskyq6NTtqHo394gv9BMdftLiZ0WCYVFKfWBgu7iTNr2DjYfTesfolM
JPJIRHpjGL/q2r0b+do+srUvXI8dqjz2OkuThF355O10NYJmAfC0Rhhe7abx0XbArLcVvBfdMURg
+RKqTFMERWdcdc3tDwiXVy4aiHXeRN2G6B+1zbPho7RSddY8c6Q0boKUtAOqiYgG3qpoQbgoWPyr
zrfu6shf4qGofk5WZKJ9cOyTxKi+Mvvh2NBaWiWo8rgc16d+0REUFhLSoZnQNMeTvs4/OPwApRvQ
cHzVJMyLMYHP4AZXWT1+q5Q6J50k+wvDIbeG2dtGz/KjLz8InriCUyU5fPaOMV6i1WTCtIcj4VvW
s1eMKCJGPB9ZusWrxbJho4bEsVSUOaGddBKZ/RvaNjaqC4tOCcyOQgA5PzJrcCtZVZ9sVSOUrYc3
j3MQMRlNweUCqrrqIhLzMU0ZxNm6eyVE7kzWzJnRcsV2Se36GXuDxHTI4BSf5EAEc+K6z1LGP6Fe
4powkm3qxBOlqkbqsVrTsWbp1DuxEqNgJ+fg1enL39mCvJhI59o4/N/WvpE/NTaOBrN5wnyIKRrx
3rGGz2Bi3W+QCBMuisjEwnBGgfhTtfBFESyuzBdHDPam70pCnRpnrSz3NYzyT+y7u7ivro0/Czwn
2W90bg+9S/8awAUNyWXM/C5HXwamFf8p5+HeauH9QjtMYJ3hVJcE3GbqXo7Td20y7hYw31PHeAlF
+0o5XpjUjaML3Vf3aoWHlwPQRi084l6qDHrcJF28lD7CwkS619m3t4OnPRJc5GxbJEuN8cpQwqWh
N1gB7fg7jPNkK/ajJE/DggJwTiiBOHaQuYyTwNid3ZXRLB9jBX6/6Met7ZZmIEPwbDSnj2rqHomz
futnBNCewIzpZd+jbz31DU28xsBYlfj+q8+IAHOR+EHVBOY6X1sV26Cisz8sW726Trepa2qC5qHL
bKz3MbEHtTHfGZo57pJhuOgSf7SqreroIVFP3UGsnMe0DwV1Gj7uXiDBKvVN6hE2hY1/eTYURA+Y
vpkcepsMwrEgptiYkKfg82m3DlIC2KQ7SJsYg91pb1QHdCIbPyTpOPQywAuEDhg2oUJOqR6LziRj
+NOAk3qXpKRPpPNR+dLe1C3BELH4UrGl7eCf9KC6/YckAUxXzvJiJfqxi9A3RTZjjDo7lFn/px2b
ettouAyaoR83xczSEyWwzV2ooVj9tz3aeAK+BOWE0z53EPiYhbmH0Uu2KtTf2mhkbKdZ2BRRiDDj
Qn0VdhC+YVSsTPGIzH8MNJsMAr3gWAd8t2htqr055JjG6QnvIwPrrNcbLmXpCZ9IvcEIxHURoAB7
OcaehQt+fuxFkFMPr6VotguWLq7tadNhziY5gu4BTBxzJwDq6QxEsjbNAxEZxCCQ8SiH8r2IWsjz
gkgE7c6W8TfyoE9cDP1q0IqnaulhDsO49ZytoSWEuY8VGAhJ9dTrPubeBJQ5ZbUge+tA1vV3FNW7
tvZBMEGfWIcMJPHsOx0gTYR/Rodqh8SjjVO5zE7zcgPfx6cI719pX3Nko1Pt70zStretG0Wb3hQY
WiNj3E6d/VaSgbu0Dn5yslQqV3O4oHb2WsTDGuUJO2ucnKxDVOzzkKwYHR3Lipw2TWY9Ke7zWcD7
hxitBUPSnVKSdQkCwPCeFAdsqmBnFWOmuMwIcwlRD3WLzs8qvTMhvsNmbH3G+6VOYJpk2Lr0Kwpv
fpd6Yu1HYYBCy7l+m8PznBYPRTl/mFAuVjV07Fr+0AhuzlNKr8oWy4ia4Jio54g1J5Iq2orJcEwR
WuqLIyi1DoJxfoCl34W4zkyrVSrcW9kvu4TTMdNBt9zGf5L6myyfmgSHSEwTh7qN4AMUXGztaSXW
oB7mfPiKczYxkxk9cs0kY1Lr7ykEPHZ240fTW1ngj/prKqvfY/qEPu2eqISv2ewRdQxuShGtv+A+
Sbda7l6b2sHGlA2IpeKhvJdokzzUI5shzWdU14up4mC/jFX61gKPDcaJnuc87FJYr0z/4zbAYP3I
5A5ipBlY+OaQy7OHKavuMWcORsXLcWSFv5n3wAOtzKvbHrBOPeaqOowkQJMBfx+ydUT4KZ9QfWw9
gSpiEBh2mjy9NIWz2Ctg5KKfQDpYp6wgLnkTw9vcOXxmc0euXgGmXS7Fe8IZWDhkkwyW+003Y8OI
gl2hKY5uowE/mx9y1X0lAGUJ5QHXgDrHj91jVOZrBi67YbmKi96Pyc1othZAM89xvAB27Bdz/Go9
lT+T48y4HctzOHE2K4b3Wyytd+24MSQu5MquXrCoou1w7yI2vFjc3uLaGOhmLh7dbuWiRNvoXrNl
b1QnJYaE+dWUbLIbejpKIeKfq2Aehw2ckV1jiF8KSjq5ckBxXLPcoxla4QZQax0R0jpW81WX1Zbq
GplRbZIJNv7Y8xRvNa7KOdGaWzm2X308vVoLhDzvqOjcDDeBWTgoAOlClR0S1Qmeiodb8BbudPsy
LslPt1u07/Rj1PtXw7PKrSV9QfMB9/4+MSg8Rs1bVy3+1KpLmz1NgL1MoxqoMJN9HFJsckvGRFz1
uJPPhm6ro1xmE3gr92Epln4lBKsyUQePkwJFXO7Nm/jWZJd1mJI3OaK6qN1rjZFuPSXQriUrkK+R
MtbHgG4kdET+lUfLZ0DT6IIjsFITE70l6w7PIQOc248cJnPLr+SdmtAl30do/bxuQHQew2WUkxP6
3qTw5MZSGAHkQC7sUcrftRxhezFld6Kw2rbtxKzEg7kFvMYGL3SuITgUMb/jwDg+jl1GSVVEkNWW
QAws9Z2dUGzGAMiUWW6qEIpYRrFLlUDAXlzHe43mH2oTSE5RQaif3jjtQe+nZwne+cEhxnzqYDRV
ThDGoFEmWx51ojRowtEUJU5Zq5EnmcXiIJvoEsNyZ9isAbGMHMtjxTYY06ls3PpuNhzrzO+PKIEd
mmpTjbu2P1PaMvQbO1qHDR0kLWEFNeLqXZojp4Xh9WgExGK5yHCeGT2yhbImxDllbg4tYqqPWUfw
WqeTLEdQmxGD4GEn+ivzhrc4YZmRSRJ4wEuDOOmSFf53ElgpFAzPeMaJHeDjZaJpvHkAkjTTDDr+
BDsxmsfba9++eFyw//Net++pKJojUNGdVGSS9suc5PZFhnVD2646jhKZBBzLZYLhGbQoSvubHRmB
tNx/e2i7PMn0Y/yTFZNaE+hexJGHeNfwNwDtlpkayoDiCMn4P7du9+WGwAxqujsYBXQ2YnzwNDj5
beq2OYaa/p9bt/tE1VnruMKMEVvxjhhRmyNcocsdrUOJ7jfAe/W7jfWnkbNiZfikmGC5LgNor0v8
mKrWXf9ZlxE+PBA8R9kZJJN2Itx5SimSVsT9UKnibvR8Lo0Z0mConlfXp/MrfXQbCbE/tCpOrClc
9cccVgxRO9jkP/XG/EOGZhQ01YkeLXLaoSbbLrUkutsPPsDnNpquMgLzB4mNPoj7R0hkNXYpXqRb
XtdlpF3t+T5vrAfVz/RYohdzLi+GP1y7xjlbevGNgo8nx0gyfdydE3sPuBOB4ZmMCKu9K8uZHtt4
JaQHzJRC78pR55fjuz87/mbQ254KzrjUdX/O4jnlhGXorLVEOfvNQyXj+yGN2LmiP5sJ1+5l/Cvq
smCEczjTmAbQPokdyFl4Z+1GFEJyabSesJhBVWLc2w4LNt0kIzurN1hEo3V03yhwknTbwKEW9Y/R
W/deS5KbUVQBIeV35LxTQgy4YeNJfqtesP4U5PIazVvMqGnUkqNeaXt/rJn2k1GqQ0lEzr6lFntv
e2I8QlAJx9uXaEiMA9ytpzbTL9E+bxZ1aeh8lfogz5Op/qSVZ66j0vxF0s6XssS1QP+x7pLO2Ebu
gxTp98x4bVNZ1l7L2afK4s0Ylp2Uhh/ZQIFGpqN3FyU17kdFKjIhzpBG1p1WXzs7v8wpTEpBnEcq
2oL+dY/tyMH1lY1iTXTMRZjDVVPm3fJvttLnxjZfJvuHcON5XxXRrkJzTaOZpD5iayh3SYy3XJsN
jWdxWerVY6txzCoL0tyI9ivzQGuF3RCkSVvQvBJ3fFgUYegIuIjrm6iiFRSxO7NJVoUxcfI1Ar6q
yX2nuxU2UN2TpgCjkJrGjsqYuXuxZBjNk0p32N2RmMaXQR9HeCN0Wul4gM6DB13aHC2wOAmqmc7+
UDx1WKsyEzBIRZ8tbet2NWSsJ2N1cDl1qAazhjdsgE9uzAURZQ02X4qiAtzBt3/dh8JO39zujDP6
mEbt/JG1J9dme9XDDLhvTx0JbuAHOP4MmDfFEohcCFDjGfvnriZ7qC/dhKSafT6V8qChbMDpQeZg
J49zUT2UTdVtuohius6T33NDJHHt1S9JhRaFQADgKJlxtJv4CvH1CY/uSjjtusU4gOck+ooij2Bt
omlER7CYoH+SZvpD7EZ31WCs1EQRFRXDd4WOH50pcQsVKAhZJ3fS9X+E36TBYMdXHOvrIcGUqxMG
5Qv71dPbQDlDuUb256yc3gUSioaEgPd47xnpWWRTvE4t+i+zZxsnPyFUuCJVeIWayj33do3AFdIL
5zWmg7jkzDCLEGaQq+MgmH2YPtO7lrkDGRDoJWmkb6ClTlv43MPx72XLwx2664hMXzHMQqdr8bH1
7MHWBXQTdMTk4ETmI9xDZLO+eKZx2DNC6Ya1GsZP9Eskz5JPf0yiC3JP5iVoRbewq+Md16mdlWak
aEzDYTIxmjeF3A467TsGsLBz7rlq+pgpqD4F0dZJaOBICLuHyE6A8VraQSA7voPvcigQXHI+JhiN
GMiee5ex2ew5x2SKT4IOv0atczDSI5seYJ0VAD56TzMQNn9Y11btbENjeKR/j5vcMP6ATu+PbgKy
G2Efq4BgNFr05P8YoE9GYv1YstmT6TqKpc7HBlNRSXRTOa3gT/ypKo/JZ59tAHCwfW0MmDmz9U48
2bYktG4Vqdx7JNJy1yz0TUsj/ThR4rPzq2fNs/cMhqjaLLH21IFa7RwJjDStnwXTVD0bMfVCHOnf
oygoVwHxXpvUfEB/cxwr9oQzJ72nM4wgk/lt0NkrqyOKkDWlPmdGQQ5fenDcCtk1TQWCHyJ3/lMI
dW0cLtg1YBtavt/58C7z8I+jtJfImmj2VwkNkPw7FPLg55YPUCH/yDfTrD9m0n/Ja0ahPpMRu/ht
5jBJS0XPxsPtlMZ/HMsl4yJbk8dLgyC8n5pS23lNRKZIsSZAgdBoLKzwwc+1TYMErja4k9IiAa48
FA5ugZrXQxRgMvrIWz1lR558Flpx4dJQQj/UEveOYclqgjCJqu3TRgCnS22XRM4p9PvTDOkqGXJa
Og2u36YNMI+G+Gaib1tan4DTgqEk5VgbJkypcbutewd5ZOwSmkzkZY3xt5fTa+twxgDnS3z1VjYO
XaZhS/+HLbz/yDymDPoY9K7oLsR/MnqFwuZmPlFX44Pjt1tWVFBr4aPupE9soIDhxTSXIImbbnmE
ZdFxUBOgMeXyqWGu0ix8O/PceB9hPT5y4cpMfm18JSt6Uzj3TGrYRpC5Jx8VU7QlJbINho59bSMh
A+UQpogmtPt6Z831cV7iX1NVfCZO9uzU/plk8yujIT7WO+rTy5yJ06BgujLU7AYCUh1Yq9JFdAG6
4WoVWJIND+rK0J6Ksd/Gwvqdp9QuIBS7zeD5PJGhNklXKGGJGw9rttx5hQpucWHVI0PLjlkzw41Y
J1XFP/iGs007oyMcdIIQ08i958zMOO2BCQGWdydBAZyKpGbAADc6EsWbEtd2Hj5qoDObEsOuyCMG
Yknz6aY6UOlSbuAO/Rksgs/KjCMKsxHhrelnucMjPZOezE4AnowFPDUA3LoIORSzgfIyZfMDpxx9
F0V/t8Hqzv/qI1YJ6ymZCbbZv3Wp81WMBTxFggI3gFVyjiS4aH5DVytzo+M0Wbss6eqdaCtKqRRT
gYqeCqmzrhkoLybvq0oZECt8DUgEP+IK5WUEXalIaWPh6Ea4Wp0lssBtakNVYd64ruhebKwE0Y10
f1IShAqdmMxuuMR0oerWMo4Rw7EpxtHnl3240+zxw0ZGe8Toty9H+1TQNl1heUoWgC2r+Th+YSO4
hOpghu51cotvcoQYZnT5WzcyDOLsXjVmjwMywjfZYk2jzHrwAVcTRh3EjQeYAL4nYneApFSx0Vzx
7IS1XNeiIMV2hgnq2Tdpkk6Ds5f021Yx6VMB6wkUg/ad4L+35Y9UNqpYeybjB9/e5JMoN7NnnpEF
hca7aPljJVh7NOPFtY0vxYiWfG3qLKfH759hC/Cyk5VrCBtGVRPfGjIz4LLSJMz+uzR8pQtIeple
f8pC/JnNr0STP6zdvx1xTnw6yKQGXTiqz1HOyY0B/MnLHhwTdeuUthpjUjw4jjw60vzRxaMY0QM0
jXTX4YM/u08JM140MdqjXpJV7EPNCdN6r5nJQ95OF9sknthqkETQ3amZUjHToO+FiiXZVIPcG6ax
7bT8l1dpO/D9v12PSIHKZzjbO09jASHY9GCTRlz6OZaqdHwr55T48+ibmTotAv9MNle0+sSf262d
l2HZcIBdcO4nHyEOGwkK/YTqhRDste3XIBcshrAaWPdabkadXDtdhfeJ4GjJbaZaGI5ww9KL3g4d
V6Kiq9dFA2NAddZMPsVS1el7PU9eNKuyT2mo73D28eepufC4ZXhNo/zSLWRfpg8I+D3eH8yCBqve
Jk6ISBpmHokRmIa4c+JcgJyB7m4JGpKXLmKVZnvjjFjRql8ajrg1LMeC98akz6TEiZJwpVWe3JJr
+ysx9WOTNveiGx6xZuya3mHvYBxHzhHZ4NXxPUvuB5X/mhXLszvkP/QRXpSW/FDy/Kkik8PEHn9P
mrtROZ9hTGnmZBZzkpQh0BhVyDO4MuQTv6bvUdE1Kbyv6WNKnI/Yqd9U3nwMqp2pqvmA0hA7SWS5
+wTWYU2XL0rcP1kUEW3LxJx+1YeFsmQ1deXz2LJ9H/ydxlR9S9dnHzm8OiKGp1HdR2796jbZtteY
YMHWOPled8xKnmHpPTXedzyM4dbNmxPhH09dkx3tUW7ckhHVIFlb+6p6qmnK0eKDNWUXW1cNzSYM
i0+76HaUeGCTaxMYENUTbrtfJfvxWrj2Jg7TZ0W8G/HsH5yiEJdDKj79sSnimrrO/wK4hiu5x+ky
35OfQHRm0YXgErvtouZ2I8R+ydaxK8gczYaQ7jURYQgibGw0W4xKe6NVKBgMOigiDL+g2HBB8b6a
OcSyhguvpS1klhI3RzL+xBDDs5TPqzWry5THn8wdHvKsP8piesPWuKHLSOvIjZ8HLnRMttW9TsNm
+awkGaQoQv4UvoO4/xRhOA2o22wIOjt/8hTRqZQSY/1spri2637a9QgCAzFn3ybDaXQC1d7C1my3
/sJh+/Bk/ikM46Iq6q4Il/NIU2hGl96Rp7B8lEYzXSfZgt8I/cMI1xiAIBf7ST7bPosnRWjph7um
5n9DoxsytRbQcXth2k6KtYUcGyrlrFJmNqjx+MttWzqdJYo9oCgrQ1Ku4D63BvexcqxjZ0F694lv
rc2tjjYgHLsz8S7DmgCJ6+0sHGaOdhNWzko3XzsEl2nfnlTZbzphvNV+pl0aRJM18QrgBR/nKHpu
E/9Oz5j/NQOdIxGWJ5uRHLpZMrZIgKG3XmQbMTNkmMT0g/njNCUTVFMp2e53I7IsjOZj0eMcrz+a
VljMf5W21sX9PCIzaUft3bFHpFkiOY8y1TGNuRMN/3o6ooqejm3itWghjZ+Z6JA1+yZzPVdWdbp9
iWHpn7QFJI2KKKJFUDDtNhlEdKOHCr8EApZNJi7QuoKB2Jj3SECLXafa+OQMBJlUQxifahhEpCLU
OAhJ3Kbm4uC53bx1oHBfrSikcYM5tlh3bXK0aDICzu6KQ2bW+p5EdXkWndDAEnJrIGgjNWR1oIjU
dmIC/wVoht1z7ftHCk5ykwe6JjPX5AM9dKxOLlqWW5es4/Rm/MWX27cmgcqrQZE65PSJh3TRcY8Y
blijVVLAJ0cin5CndkyGcERtNzN1X+4zYdHPf928PcZOLKBvgoKOGmStjwQtj1afb7RFD337UuXY
VVbhogS/fR+LtaMDd8gS0vi8RekSdWyiWnfcTIOfnmJi32GVLDe7PHtiecYNSLhmivYH8f6tCyfD
/ZDl+UMSYjTyTO+OerIZ7WAyXQtb21A9+ZCYtTEiWKCTv3Ni5+5vX6puDCEXiBo2v3qppFo3o85H
haAMQ7T9ZAEf5KQ8FF1WnjhJKW4brzjdvqWePEdtZh7aThE3oxEtL73kHhg6mxkxERKYEE4yGg76
w7o5g/h8qGDZTYzmTa8vj3iXkmtUZdvajPAmtFO5Rc0co7VovvNef9FtRIP+b1ScLVJFxkeAAXZ6
p/tHd/nrZrr2a4q5SCgdW5j93Rck583jtJ0bs3hPrHyH9Mb98KPKXHud92V5Y4Q60qUpZef4+Mtt
PdRkH2HQqpi2BWMERJGYuhfDmHVUguziXRnSpow6sYmLNgGe4d57NbEKMvU2U1PY254wkJU5LjOz
TK+IvvKphW43HeEtwIxs0+thvv/7IcbyOBd9z0pRkHN2zl+635FJPX7IMMdHBgQS4Yrad31l3JUt
Goaob6zN7c8czkQixCUXTatM/ZXLwW/H5CNPIxPfxEEcVoUoWSwkKytRPeRybuic0DmmF+YgVNxo
NZ+Bi7Vnq9oloD1ulvopJQEjjq4mPAhc0m9iIJ8EtOaXlPTapmYIBHDSFdaYZetBHszUZhtGa+re
mC5WBiUgbKAMhW7iHyXlJSAkNs5J/ITHE6y+P+2cOJ2IF4ToE+GfG2kSr0juoZNbJD+zF++tuC72
5Mbf8SfX9wUnTlRV/8PeeSzHrmRZ9lfactxIc2jHoCahFVVQxCUnMF4KaMDh0Pj6WsFMq5v1urPN
at6TMGoRAbj7OWfvtdHhWHm7sUZ3WAWccw+4QP3A4UnRPAGQ8zhm9Ed6ZWRZmBR6g0iae5JxODp6
4WmIZm59v9O3lSW4pmThrHqLnhr0LowzZC7PjMOOPlD4up6bQxNNJ03RvDciazGR8kYLx/NxkkYX
P6vCyzBVv4TFICsiuRZrEwEVjMYBJCn8k1Gqve0gt1Fe2Y9Zi4St4ABAWJq383m2H9wCtYCo63sj
HF9VehmKujoMtRs8YEn7DBqVEV3vvVWKYhNBLyDg6sGM6AXUQkdbtJvi4NJtEB6N2WJUwdo1aPQx
itUbEcCFTezmjnbxjURuwDo+7vRgInJ2oJaRC2pvYdtdxqR8yEbv7WrSTkaGgHY6InvPrTNHclK6
vITwx7Htt4PyxoWJoDyI9maR/e6ozVejJ7AttlfXvXLVTWJMLIx0AXdzxJQw1JRy9Zy8kRV8nkPX
uenaQe5Nh2+aisI/Or5ZrLrp04+d+tIlYt43MGXzDO0S1rX2mVrFOloSqQk9uPaZ6LwYXMPTJK03
fQVfIF5sz0XAVzvO/FRcH9Dl7QnCDmkWjhUIF5G+oDc7VRWmy8iub2w5GAdGzWSflxqsmA6SO1o+
99BbwnPg3Tvox4+jgSs9H/KElAyKYlh4Yje1nrFlNMNSY0+/sxk9qipCb9s4uCsHNf6SXojTnKsG
Hb7ajfiHI64vWr6FUB/NPIKK2eoiNr+dpvkVJRXfYXhimdMEONFFWI+w13fGjB7TU0huBi7cp8KG
Q5lHck/RepBBuVDCdj7a1P6YGCPhMxjv02puTlk3PdZ5Fhw7KnbUtN4+z6wX6pAIvps1bJ0gnR7w
h1yA8QIVmSqXtdejhTVFGdBjjBimkOk54Ij0Qyhgr/wVFHhTM48qkXDgp3A2HqqaSXE0ZS3LI0Mf
wmtOIkYKEDSBeGKe+Gkh9eU6wUuZBNB4o+FVJPEJe1xzMyaHYspsGp+GPtaovXXhhg+hYc7HxmOV
mPunVo7Tr7kJbgaot0dWisU4E8kXePAXRlE39yA646WrHYfcmYTZrdDipRLWelZC4myfOZ2aSMmo
P+jSzCj9ODYmxECAarBsYu+rq4Qojg+d7s+ouL66JtWnSuKOM8qJhI8j5nawy5L0NQk4fqmcpsQN
PBmPSTnfhcTDlJMZn6mtzWs8AC5TgfOcvbRadKNM9s7VJiFr7Z9Ewy1RkZFKtirX+dB7H+7kZTc9
Dkt7BOucYzm+l01P2dTiStfhm6Gs7H6OEFNmFjMT+4p1jAP0IDXNTGO6+uYLZJ5oDZivV/1pSu07
PYJ+KC1RbwMV7JjSZy+W57+lmkJ5TLybgdklf3PHyK13sl2ZfKYRHJC++aDaiNYuckTijy9ppSEf
tQnDm5xUxXpOj7jN6VD4fn9b8/LsqA/FlknHzO6Pu4P0u1lW4UvpeeyxEcJfp1XepeoYktd2Q5Qd
vVwGG9l4hrSm1xTA6cpADAa707hMHR0q9MxMx2yfNmwO3jFHph/z76ygziFLU91pRMxVFl24Ae2E
aZaS6i6ovFMRY980LN/CYzVaJ6nx8rcS64qM8cu3buQslEZ5TyKDvHEJ7Fq0Df86JgOoOPln4vri
aLkO+OSh+wQBltzqdkxuXRoi8UB6UB1NtygcvY1PabmhLXIouM2Rl9s+3YCREQiACrTgRBbMHnuK
uMkqIzpELuhsZVYFHGaydRSgi95o5clDskjs4EDEjChODf4Y2td2smtVGqz9a+dOox9aZilHY3tI
12biduumH8z7odwaZqlXPw+aMFIBSX0DiJ4YTHA6LL7yo1OdefGikkJJghVxu48mnQ45lPpV27Tx
eoILiT5+P5ud99kT3BbqdIU9ojj9vL4W7NQVRn0osYFDv3agz+VD7JromK+4yLmV3BdEPc86enV9
Ga8LPB3LIjUuBaEZV3DrNqlsVOeRShZ+KHoiAcpsxRnEXvs5bLzmKQJSs0N0zD8Fz2dVm863oI9z
sC1iUBHh2tObGu0NRr+bpnfjk1VPzRocK7chuZ3dDL5Mdyg/mzzj3KiCVe0yeEULbKDgK3dOZkHV
UgxQNM2Awbb8R+wvj3FpQgVySXQr/TRl4cW70Vn9pTQr69mnWY4/xBmgEa1+thEwuux7jkHAmFvi
Mh5tdUYAhbpQZ+Q8d2g3Ic9ZIOqFuXFjZW+rhNDmxKXDZOSDt5mTCSVuCR2fvEUQpYP7K0jzh8JP
3U06lASk1FW9SzSTUQD/Wep678wwu7UmD8qDRKFsy1jZFP8TNtyVXyV6JxCplkH5SII2q0vqeU8d
dy49fJSlhUn61MwMKugQ0I32vDU4ETDCBUENOe1gZMN2ur58VtrAIegmZoFUtp23SCCWvDMtegQk
PUXzu8OkZV0Habtz+IdooMfnLGxBRjNpWOHmtg8OCLcld2BzyMouuHdZDDrpNcdY9G/k0T70rWzg
OWgS4lusZiQ/YzsvDXShjUN4OEPWjR1e2rQbcaZRYaZTcC+mcM/0GmAxUoKdEwoGdYOpdxKBLOZy
tKyATrC9YEjyQzbiOrv+qAE9/ij9AxPBZttI69h2UiE3Lc7zMJJVIJB5hIOD4ltrCmXs5GkbRudx
VojV0nCJH5VGB92JXYCZP2GzQXVRR69haDEOtBZWME3wtWi8+y0tbb8JABOlah/TV+N0LXYmzdaV
BdCDqyZD4AQYauWEuV65STvumVkbD5kDqccARdGYvysl1LdlqdcsrC8Ivo3HoXaeYoRiX/ZAqIkD
8rOgnU9iXfYRhKn3kgmM+24xdbd5moCE4klb4B83tyY9nXMsZw7rTZV8evlDVGfdVz/j3B+ue3LT
BGej4bwy1FoeRao8uJhsGXz3NzetPgV2ChCi9LGXj3jF5yqNIfKm97jFNnbn+/d2K189mkzYK10b
7kiU3bvMhdN8gq/K6enIEcK9ASk1rArUAJyOB+fe9u5TNqXXoS4zJs10KDm9MpAIQPNinFn2ZqCY
yCKqTbN82fPkb/qBV4FToHPvMvRljtSYXC/Wl8fwb9X2CC+onO1lq1DxWOZ8qIz4MsP831e6DXZN
W3wWdMjhSxjzqraLaJnURbBESzFyiOrgUgyh+4tQp3QVBQ4tZb+ajlqq7yxr3HXlg1OTTP+YRVn3
MYEGAm/Xppm0tf7ZddVIeJg0v4FXs/rIA02KV5Q8GUbyBBVLaxw4wEMMsMpLEaHNUVjLgLMWYl1O
wz1oVP9g2rG/YTgJ63oazymWpNXPguxV4k42brKZB2gUPSzEFTJKTkoEMK9V9TXn2lhB0VYJC27f
jv1hFjhyVN3dhSGLj4rYLOI5faEg6k+aLD+zxDQKBcRejXP7ZCmIf6jl6OZkiHRoG6B4dZH+WuMM
oYG0AtH2G9pmmF/LBOWdgyxLhL65d4V9oqSSL2HwlnUUFZxt4z1KfdpkXCtN06ZMRdkmEsKktuB1
ypv4DG7eQPA36H0VPDduEe7pIgwrMVfmOYzd5Eg+39XYblU37XsxAMAI02DpurazwC4BMMgdnprC
5eBpVPq5UvFRispHBotm2JAjRPXSLO+jZYFhFPk8u5ITbCFv+/dhNd8ZEyO0CjVJqrv8MZl6yfQz
PieBbok9E8/l2AO7tLozs6sBbwRSmSgz5i0usIvMjPKeZ2YZ+VdU5NT2C9/PeddiPME4Yd81rrce
5R4NeIVPD2622SItAlCLO47vMyLPvTUjs1uxa6cnaTKHaj117VV4zqM3NFdLV7JNTfwMyg3GZReH
3iGrshBag2fsLfqUi36ErzY00etkTCGW6/E4xfZ4X/ITMkyfCI1icx9Vxn4mEmIdKKt5rd1zCIvo
ISkZbzSj/vSHMjo2JcUZzQFyNI2LsizUCVKrnVkOGysXHCS77ENnaUjyQ0wHJ+XgXBbIDhtkf0u4
b9BrumLAEyq+61SIc9YODCXw0jmGJGNl4jXB9wtDosD8W53nrv5KW64IPBzFV6kiepQqRtU62Vzs
NEeKbEZ+Lkh5MPE6bpD/HoRtVVtLaEY91a0ynOnswGdaW4SBpzQnIW8+VhVztcjXyakklRT3uzpL
8sD2bltg9mdSjz2ZqVaT3Za2+d3VswfgvCef5/rywNRLYGmh5+rjURD6Kr6wC3Y3YzA8DCjPwkaF
G7uYdqkfwfwM2IaVP/o7gRh44WlTP7QSPXJlkrwyRzOhfhYF5CAw16NqIjBvbDhupgUJXfC5qHQP
Ig2TMwSwRyUcuXYylJhzDw4mG40NrMht0zqQx8BExyFjxwGPBFQghXscwdtq6rx8SWUX8k306ws/
KVkiFiXenzvGDHhOEaejeU6OFXvq3lMPWa3MLbcH6oqq5k6Zm6+cptzKsc12HWanPkqcTZVk2bq2
nJsqdQEVRYQ+e8zMyCCX6FKXsRhwqbPQVm21szOeKxufC84sECud9RGMo0IpOb/YRo7gPKBL2Bko
AnA1QOAeiCllPIjWO7Yg/5VveQWQGtvW3quKe1E0Ln0rf6vMfQt3yR58EiEMtITVfOqK2XnoG72Z
spja35/IO+3jEwm/j6QB1/ugy2/JZYvIC8f4X7Uy3tNvwfGAw3zRTXV4N6vIRembQPzqkHlxMFtW
Mv4OQ1JM6dK1yFA8B1Sz0TENy8SJzoG1bsldA/M8HlTfqY1bMgGbPGltTJsodjJOcaAZ9EEQO9IX
G4tNrN+oZup1MBLhNZ0GhQ+10LSmaoT9FAAFx4TDeK3j2LaHJsxPUNbEukUBaXYNWR5k9tWjUR3D
kdfSBui7d8zy3XGr/gZvdneTKfK+GHPhaRNOf0qQ4JzGLLm1Rz3tft4Lqm2J8O0Y+hT8MONwOdHQ
aphYd2iAx7bZD3MqebXwpAckzGyIZiHGqySgwPdCMipABxII7dBhDWJ4paBbT4VM7i0AVBtHzozf
waHe2kkUreJo0juwb3exJS9JIPObzgpusSupkwdOjZ6S6awt8qusqc5vrPh94GZ5aAfnEb3O3ThO
zwDXiOwBXxa26bVj8qKKOXsqMyO+N8px7Vl5dlJx8zjn+fjQX3fTLD5m04+lMAWJ5lHfjlOwJvDc
OZNQcJQaLfeUzvu6BC0QMlLeAcalEIkJfifYtc9wYRmtxpcy1G+VEZD2oP0WBq3vsPoF2SlLffzq
tblPM9VvZjMGLSzy1WzLbJfZaHy61lhPE9WJZXofWtD7xsOVbmw26GXI+BF+OhrPwJvsozeZN5kY
5ZGE0TI24YAhpYkTDOdmLBCheRTleYwfsG+oQrMJmZnSX8w/QQZXDSnYfdLgtiTjlQz2TTBUmEc1
2DkmlapVdLWo//saNIVSGL6TQZoPscGAmVfzJujVBm8/SFB9zol7yMLGxtC2LuxSbb2JYqr0UQu1
JhS/Lp/IYGBSpwZPbUZXndt6MDeWF4SETc85OlCxT0gF7BLIn1ObzqtU5me/mtdxj/XPTcPf8Sya
W1t3UA7y/ibtqcfSJLpJ7OpXRLeC35vodW+nA8xVC18qOKvEtYZNNpvNosWqgZjbT+6FU4kbw2cs
Mgu4sox6XCB8bZxvIEE1yy4cpiNVek1h46Bv6pnq5owz1zmRi8ydxdbIsEuT3oITCp3yQy5wfI7h
wDQJtBjERIbJgMrAK7/Htbm1i7Y+2h4HsMz1yMMNOAhV0gaJhVtu3TITXVR2q4603G/hAoitaWDF
jcMmIgERy32eXEXYFCjHagLH2tfuQQ8o97wZOuiUpAiQPJzzpN1poFjEJPXTaeb0x2zrOoC3UC9b
hbectCw2bG7Or/Sc6K5cGw6FVtEGDgBUzpXVRDEb0y1CLsXEoORZP0x0QrJqyK7afOpotKScrfAC
NiZGzQbC5NJkW1pRET+rjGg5CFrBJkmfR9k2d42pF8qNQAT3HYNz6N00R2l46Oy5vAZFei2+c7TT
Kz3aSMjLvFnPrj/gFC7Fdp7yly50PsDjMYvFoSMJDaEVx9haFMWpbFntYm3a+w4BMsqhJH/ohH6Z
zfY1tyl6mI7I9BoiSEC5HMLXYCC2yU91chsoUkzI8buzUIIhunOdN6/AZ+xXfAJ8SsEYaLKvgOm7
mEHEnYOqXya+frBkCNGzqJN16Uwtm43Zzkf/+pAldbp3LYnpu3nN2MR3cs7ELQzL+dZnQGX1UUiu
KexJ4k3YDMZ5ZiFPjPhEvNtzj38PpGiVnOzAzo+9+8BUEUzv9YF5iPOPt5iJRugXrqyKQfjdyuPE
iAoqhHsgu5302fPiHn1wQUTYLq79bpfk9UNQRNfsGPUtCKNYVbRYAVoAgo1dA88k8Tyr0M3GG4zN
K6a21ZNQjFCq/LsI5gmyrpa4YQouM86P3EA1wC04rOihjGqRaM6pox73QdaY95YPEe/6o8JiQ9v3
GhQZvXlJ/aGnJNzU2uRIGoZyTeKDZRg3fUf6mG3bNWHGHDlCozkUM2iWrJHR1jXnC4iUiAyZ8rag
3bibCfk8mdcHH+nzislTtWxiNz3+PPgi+BzqSDDbCIcDA/p5p3mGItmTe6eifTnNq8jhUBcXqAYy
dVHksK56I9kCdXI2akx8sCbMwQaH0rOIkMDqczbdyTFgxhPSYwobEBZRhy8NkfMxT/CfmV6z9brq
dyrSN1Qh9D5o5vWJO67GKhwWcpCr2aPzmTDDisu6Xnqjy1TcXeWtrTfGDOAFdnSa4N2sIwPbLsqH
xfUQ5znOewxyc8jzFzU4wYo0CsRrA8b0a7qb8PDsjq1L/47lB5K+jQGyHQbyZJ31MHcfaaOxL1Xb
OsIv6nbFC813VCMVMoACXvlCByioxIxQxziFOSGNI/jApYq2agSTQm2xs0yfkWPkHZqYQ77KeHYq
8ZGHVGfpsBCMhKgnu5MfIwJV+GBmxp+xQCEZjv6bdiDYuYaBz/TVyESx7YS3qW2pWUMQtSV2UHH9
W7cq6W+a0IYUnL84tua+tobXWuKOVQ7+bmQqHGLTZsGK/HuSyNyznD4Cv2mInNca7fgCzZtazIH5
qNHIQHH1D+1kvnIVkWlkdls3k18JSdHLxKvfwh7xLusAXGl1ROKj1rnz4UbJc57Kce3vSazUy6Ln
BYm9J2cowfo6wJlC1+PwEe6qyn8LAweXsoqfDF880XfCIt1Az4hQonS1fzbgc7KLh3h7RkDWdzMi
I8oVsCdX/ae7julpIFG6JQYbwb+vYU0QRjjpgRMmS1ySAwxyOsJTiEpk8hYfEvIwFwCjSO6OtzJ0
0SvByAglc8ciGo5tfJ+BV+2CyxRgYIqwES86j1PnaJxTaOhnh7p2OTvYWKI5AxvkvwSzARgieUGu
Pi+cybkHZHaPhWQL7OZXMJVHYpwIScvb51r5byDpl3VryKX0GVTbkrqsQ39rYoVscO+mCUZnECSM
6XAco6x+N42OZWAeVkNWz4hg8M8n5kMkNEoe4FWjFCgOg5jspk8MY6gBE0hATCJOrE93JHRxSYhh
WZoZEcROuyVf6FkXnDLL42wlDvY8mx3+CnCP9Lae1IPrIqyoCrU3OpRU8AgWM8xgkD8E3850ngky
Cxecc55Kbwdx4300R/w6LZ1qWb92lYmqCBG83Q3hutLo1YSVP7VGePFydbHC5FWX6TkU2PSx5TGV
jEABtExUUzdf5cAoqEsAHRi/htz6vqpRzPzDz1uxGQZ/qdLoZgI4uWuRpNujA3C2idZV491YXlbt
0kocxiH6yDP7vSkwB2VRejLa9LYcvEcMsShSiuGCaGbHwJi4oOkxg08r8fzLjPOUr3xKqhquh4yf
5QhMZNAY/azr7NSDKpS+jq1MV02DP3mk7NRlKEgjYiZMsX1pWjLR0so81ESsEY+JiRK/iDk3S047
/jJG8L4Z5/qV6flZV+M2y8hILCWivMh3CQvgIOtc5ekBposGIBIDbDSm9bdW1fsUDFuvpiKYTHHx
6bCgLRNzu4MqFRKZh5Y/RjsSm9GynWEjFZB5nODbb1MaeCYo/m5EBzUyJkjS5mTX8cZ1QdVEjrzH
5kbacgETu4WbEsY6QtOSPWe6kUsdMz2Z8+Y0uVQ5gW0JJL53ZWrdxAmDe1JmdzIFf1ZFiOuQaDjr
IMJPkmA0Qkyo3lpv3NUNqZRVru8KgHBBlTB3oUG2Ds+R1067QpFkDtuJyh8lYVBPvBAglLHjuXTU
fVKmN74e9NZw0TsU9J3XrVu9+7FLJ21J+oDyfeYWKZyrmTjJhf8gC0SleYf1mbiiDypKqjM3XZcK
5V9ksYoa09cwEhPidRtIeP2qCJpiK+ti1SfI7nrJ0JomAefSYD1Wqf+AJXc9thYxEH2Wn5zwiqWb
q6eGrCvgnV+E0o0Hp2HjFzHeQHy1WOl5MqKg5R/N76JQY1vpWZuJISALmGy3oni0bFk/NCKhF0KW
oYwZmhtkaLn3ojKGi8nFk7v0G7EbfpHKuUsHOhWdfT1SfPU1d0INBtaOKlZgdCwNQ2GgnzUr7rYx
63ohag/VpN0d7ch6ys3gDC2MF4TWIOg09xSKRm5MNeUrnhgikF1B7vzPvNI0zZe0IRm0ZYbNwMAy
QY56rUnaRmh+AXVnCl1N15HwgtYrqaK6y54GgXZ60PJZufdSOa+068J1MfNcRhan/5mgAnPK7kYf
S/Jk4I+fTZjTKY1EytZm5orPSoQ8giXWdG6RMNfdOC7YKT6ymteJfhkJW1lNoV+m4IzXvceBi37E
swg44KcFaYlkeyCs1A8ytM44ZxB3e/BY3OGOceRrpvMJTjxosDr67CMajpKgaNHiSai7rzlY6Boi
k9GIee0yBSVYQi1FjMJa9cVvpEjcFKP5kBLiUvVqH804nGiXOYfm+vDz1oziB0en8Zo6vrv2r47G
9Gq35MyrD1WdIWT7eRMQIG/++dTPW/LHBfnzwClsVFddRwoHNLzCQH/eKgfzn2/9fOwv7/7fvuTP
x36+GI0FMWv/9VP+8jHSf2DozKW5JDMYT8NVvPbnIYmsf3335xM/H8v++yf+fF2W6Ktj+Ppjip83
/3zq//1j//Lr//Jt/8Mf+/Pn/cv3/PnDU9+N//n3/fmN//jgX37ln+/588/+2y/5x0/4+cJ/+zV/
+f///NSfT8jEbdZ53HxiT/sagzFcTy5hsUhCd7oYmQYW8N9JAVmmtr7IXFebbpr0srU8azWJ9c8l
9vPgauAE87XhPxWf9MTGXVs0u8GuhkObv3N7VdgzQa0QJjgewg7vcW3W63q0X3Iq1EPZxPZm6Iwz
RI4vJed401QckrqZrtHIPHyZNMgQA12y+AVw/BJVHf48JHk/LGcZYzgQ2Vah2do1tGc47VYIbyGf
dAEJq3a+kQJ6C/jDkCOWf6ut7JHw32njDpq9pii9bae1s81/jY7vkJMnVnFv5Vu0+zd90tWHYcge
AtzoIDhQ2TlXG7sg0G+XFIACRvMXW0CxKVMDyWcTAbD8Weu8azMVBIguGGhgxDw4WI/29IEoXHGz
G9cHNw47hpReQYc2bA/h/BAZsQ3IDX2eePu5eWbX/ecNCqeJnosw8C1p4FIcFfA+zlfvI8oOQrJ+
3rRNKAYuLmjZtb8TFWIR9gWqwThgG0qtniwjbI4TaUWM818YB9PszJBdgGMJFCWWVGjKBJT6oQDm
Mr4mdovEKUs3YenqRUL3SpnruDZeZowhpC4n910He6tVuCP6dAvXhlevK65UJo6ywFnYEvtTYQ6H
mFWX+oDwFWNO32uUNdcq5JRQy61Ng7hqfTN0Xbft87bA2LPPRLgLiTZatMnsnIajpxIsIcSmD0SP
DQBXD9n16OeDXFmhAmZsYlKfsQeXBVJVQGGMT+PxqS0qtIOGNSyJpLgxX8M+enfxISPPlx9+lC9z
RzXQP7mCVejKlbLiAqVlf8fF2K8ccLmZHtyTQ1x4NF5NnvSp99Iev0fcVDw53xKRMmNEci7dlOLB
iH/nvfNsjukbLd83fCwU3UwasqGlGQ9NdDGJmhUX7gwDhmQZtSiGGtO8t8kuMb1kp0R/9szpMnvj
ZyyqSwrWM+3ZXK/HEhChLzWUbiufd4UjEXWW/SUj9TLNyttqrp/ou9snIAY3UdevUF2lq8Jiui/S
EpUSmmIAMkBGaFyl++aYl1G89nCrLksyelI3YMBZuh/WAJyrl5TGVHBHv9yg6prAA4zMptxBHoYs
o8aKSEO3ZXAbAspc1BWlV2pdPCPMVxmSkKVhj2i4+wcKC6wqltqLzHoeDBOlSlPeu/gi69j/Cmk+
ZorYaIU/ivTKYTen0GGRW4JvKdxHTZ7DVlmsKoOxzr3iQQ+cXfsOrxMj+B1uN9ycYbs2tP1uANej
43b2Un1nDn38mH4RpHOxDGJto755lA6o0zBDS4NpLeMI0Mtnd0oIDu6Cr8qGclU/I+Y5ZMK8VBbn
X1wn7+BYSUCo+9dUcHt7CD7BPSBKDzADEgODGB/yF5GlTL6625Rjy3U+5K09sBVLIaOXqbXEuhHx
tnFRxoIk8jg9xhuraRii5fzBUegcaOQQ61192pw2Yjq8rrOyOIvgmTm0wqVL2bE4Y3zduopXHJvq
DG1+mRAWV/UJALfo3staQDPTMVIfBQsQ6XOTOjJcO5ANXYMjG2+9hJa85Ey1po+xcvQY0yQfExom
NskLYMKm+SZVnKh9UEVq5C+JbBKEcYFARcleJ16SZY7cQpri1lTBSeliU5F1MgVUKNwU0dYyGjSf
2V3jTd6SGuc2cEsDiELvLENEd0xoBsYu/W8hnXxv9v4lm+KHOH73vOSOBsyiuVq0oCAPJPyYcQlc
Z9xXnbMPE+shDWOyYGd5l5ekDcTaWY6NuuO0dQjwb1Nql8/1NL6NcHDRdTuHDBE+ZC0iC83kEhnh
0mlpAIumuW11uq5E+6FjJictFwinPkDSjZlDm5HtyZ7GS1MX3qENwJkw480BJtJ5BV+EZbOw3uc5
LHcF6sCFdXV/O7n5JUqo2Zy354eqCF7n63G3p5RfEUNE2jgKDsJkkaGetPUZOsFFgbK7s4S6yRCP
LERsbgPS4njJ8yX2kx0s1Gw/T/FLmwDMGtWrdHFdDeRysXMUm9nN3tA1GoB+phtW7KLjwIop6dgF
9msyz/MS1G3Tv6qIIEK2cSRI0UdngZijurp0iYcgZNu3xBo4ULQXspyZ6txOGRJiMH1sis69H7fv
zbWfrqfig1HKb1nZ38JT2Hev/cs48w8YIHdx6V3qfnoJGvfkXZXVqsE4UFnqY54JwNGYBfAo7Myq
7Db9VEPiyM1F7l2XSwJrWXPQAUYJ4RaeX+B/mNcIICjy6vJhJFABnfmxcO2LFyLUM52aSX59MauW
jAlRg7QJw6MrX7rUebInJwY62J1dhrHAs73PwLnCgjHwBkNG9WKm7+BFix0TPWb+guR2ZzXWKLLN
2SGZ1uZwoKIDcpBT1nAzsW0+JDo47ppelQ+xpMZqRzrG/cz0hoTeVTGndzhwSQIHwWL30W0rs23U
JatWMdXXAVhUb7orREwYRO0kyHi+szjG58UlN5YhBIVrUBFtsroIASC5ZX6VWZ0jt7WAx1GWWDo+
1OiEsVbnW92EYFk7qI6Y62FGDv7CifyvKiYQwsKqMiV62jb1R5NQHLFZ3lbSz/EAx5u4GJ8x4INb
zUF0pOF3NzrujvHkrtbJ0enlN1RZuevMfq/DeDMxD2Je9NONtovFT1zV/8+ZfZrU13/87aPqylZP
5y+01OW/BseaNtHD/z5pFmUKK2vTvv+f3/SPvFkp/m5JyyOvy7Ysy3M9MtH+kTfrBX9nsCZs12ak
4LpkGf/tf/0zb9ax+ZQHy9N0fKaLfkAy2D/jZu3g76YfuB5zHccmAsbz/vY/SJs1be+/54QbFr/C
kfxp14Tlj/dzUkbNf/zN/N9d1Y1NKtx4V/o0awUgt2M+jY2zML0R7oXDWvU0hj6pDFijnvo20cug
zcN9i+KRw5Vs30EvDk/OFNU5Qz8abtTgwSo1++IE6hDKKZpbeqWASvBrB4beVTSjvk2Cu86579J2
QtqC1GbQOKaDOfc+Q79TxbJBhHBTlCmsJWviIAV1uJuCZThE1+kKMAPk+aYNso/MGiZ3RZE8Sdo5
jhvUJK4bbvIc0AeHK09jkPUzfZtMJQmatNrPEBTTvo8LKOoGjAfgl2qgVefI51LlNvUUSvEFcjAG
ZH6dkfrmlumuK/zpBRMMBzY/AnFu2xmJ9VUQ/CI6QW7DugJUYgV6Ukszhbm4BaHr3Xixq9489JXZ
psQfLjZoIOD/KoIHg0VREJO7Ymge/6pIVvyNBwWzY16joeD4QQgTsexEyraodYJbRxj2cZKF+Wow
JgTfWVLTbfCrsRghfbDe0LSpz2oW8p5RDzrFjmy+DzEDeC5ACe8VmgwFFaQr3mmn42XL0bAjL4ym
EZy3SYT5wkvMmfFq2pvv2PLrDD5dSaljlrAWGqftHicHGU6qWuuRa7JYTfFY4L1Lua7XPRdFsWT5
6W8tqcuANB1H18x4C7fbKRcQiDWU7d6jqDqQEFl/JORj3PuZRLIs5zS8a72quVEdgNuVDP6TtjPZ
jVxJs/SrFGqdTJBG0kgDqnrh8yy5h6SQtCEUGkjjPE9P35/fLFRnLhrdaKAXF5kR94akcKfb8J9z
vmN7fwYV1fPG6LXlk6WYAo2NxWGuDpCyaJi9JP0LFaLo69QSNx8OHfQclJ2o2qEMt3qd+jYHULgi
TPSMOz69c33nE1MxI3ur0Dg+8TMxxhxIIaW7PLGwOOk+Y5vJIJo/QShnoJ25LdAuayjnLQKg8zXi
zoddXI/HMrfUjlGuyxTeKUPoYIACFxYG5Wk5FvWMnxWoJK4WB3Qfdnx33qVNHz95VM8/GZ1ydhzW
nHED6SjjdkoK5P64IlZ4ad4zzbQasAF2yySdgi+d4ErBF0USHGF2WFTM2mA0xmVfbCbHw96NnB4R
m8bHOKx87K/4ubKYH5XWQLUo/Jz6gOJuAjI471o3og6K5DrXZnZj0bqQC4EmLOwKkGKsOvc9z5T9
OAd9/ECoFmKxSRub2HNphj9jMNxz18F0t1WXYfMcDK1DUN4MzENCOeMtJNq1IhnBPSip2s7YmSwh
WxNDxtFKC/8d2EHx5jsJPtGqFxAHTOkGtzEzmxsfwVwu8X9YJ2mkNMi2Hgk07Fdo6uTWZry/VgtK
sk1n963m8arWcV+EFwIc4T4YBoNTu32/kMaTle6SJshBjhrhJ0mc8dFxzPw19olmM6lr9oXREjkY
aIf9ldBT2GxyLNGHMBv1sb0b/jzAZ2fbYCqxCIehobZMxPZbpDXFcML3C5KBWf9UmzkFAomD7wjd
24HrFqZqpqnEzJ9boWCfgOgHdSfNGb1L+DFCB/wUYh86iNN2ObWJPtHMwt4e0f9EvponGpdBaEGu
G8MQv2qmdcKEcjR/OVLaLz0WiA0jWVIySVR/yQyG8xIpn7sCb6u5Swsh93Xdm8fZt4HxSwblhH2h
/PCt+N6dRZ6sVx9jYXrPcSxNsZFmjOmQRaW+X13T+sVKzPIDW0L8Go9FxqEyowZczLHmvpqoCyQU
/eRoxZXCcmqWTlFDPFpiyYm63RAE83PhdndMNYamYoF7PzT4JJWMViuv/EqJkZ/SLO8+oBpHGLVj
wzh4rLYrqYDyM2b1mEnLwX2kXwTjrVCSwbJnU0btAFkJc35iliDrWJGT4oOXlEy9gFTYv/2wvYdb
24zGDKU8qJexDH+m2qBNAsnuvhwMiXVqQtNZWxNc6YF0MOe8WJXHFO3ioofKuhrmAH0DTHWOa6Yk
t64MS37MksAqsahZ0r6W+I6zb1la6TjzRpy7lmZbawseTsIMHX2s9XyfVHXCpyu7zeFB4qHSydWM
h+KML7mjwkC0w4cFrQF0m2jxU6flyPHYMd8IglWPCjtKu2jbxNyOZNXQSxO3/im7XnncmK2MUkM6
VtEUS2l/K1mIhEyOH9gLPlgGDrew6W9219vhk+P/hQTweJQXxMMkee2RxjCaQLwCbWkgQU99teKM
TXP3dUTNbRYVVlj4ryF2CSOXJYqo0LJdzjOzpQ0gmBz3eEYQkMB70vk4CscGsI8PqmMHrTQ2Nkra
sFBrs9FEr7zuEnRm2G3sSvCYjlWoI2ArxeRs1ai8dSVdFmwn1fw147iLcJrTfHDmQjjogws3nV5k
r04ICLFUr+CZ1Tw1bdVVV1E3Trf0eo0qlrhuC25xBFENkLZFkWvJKcABFAbjNifHDGSJEnvhHJbV
x1whpYOS8FosxDJH+nHoyFghTRsBWIEJf6L9l4lRtP7Wswe0roDyV9AGllu/8USFv8sJIuBLGeX1
n9Iqye3NdBN9BUVB4BV0MEnSTozxmhhqsTbZy9BnWgcRhV6fc4P3Htcd0aw5ydDlPZdkZUV/xF0y
XrvusJapc/QLUAJxjFCG1+pa1ZWzLlM6RkgYZw9Na5Rwx5usf2iHELWn9rxnDx76aaBA4ljTEl+t
TYGxz3QQ3oI4so604WBenoFSidoWJ49OobPA/X12ir4OFnxJrqMYhFdcFH+nvbR2g2XzsdFBuCLc
1jwMc3OLarcjYmxZb3kAEhPBKbkNsbKfrQ4qH9SqcmPGkl22kwWHhzk6ABfn5YmHMD4OFisQFmh6
LIg3kwSutRX6WwOEKAnVZsxQyHvX5gw198VrAID2zdKynCCND2DTTJIYR0qoLDAIUTLG45oDafra
4bAGj2VHFA4qK/quoLI85y39TvR94zrWrrMh7MTUIK3reckSzb2ok8guy5EhWUZCKhPfJqabD2BN
mimQkWOB5WhO1cnkZnpPdlf9lMoPTtAm1aXqPAQrON8fpZDc9SdgKd9F4ooTrcHAJPRQ2shdIZVZ
3iSr6SqTTqI15nZ4bdKRvsu8o+do0B6ZNDioRODSOHYmSE/3g2FBiL9YkWJvxp0f3AcqyQzndcFE
xpl4hya7fROkajSCoGQjLkgAPWKHh5OU183I4Ke0CnNhZl36VpUd+MHa7ivvuefu86smQcCRquhw
202zU6VL06SucStCbz7APcejO2UmlFDgacmqmsnlkJeYui9uuSSk2n5ILons8c6mI0yoEDH0Mxmd
GixAbbnLGGsnDjLqb+E2DLI+DXbMaxXLfBMFdoydNekZ3IVmFYQUqurql5cpeEzlzJyHkVcyPvRu
I58dt6y91ezKkZ5DZRj43tTk0SBtkC5Z5ANEZHpQvekINXW+tNlIULbiALGaO59qTbsV9yJpxaxQ
y8L4BbCdgu/UYFkuOjd4zKKUaBtwCfWroPViHfK3/7Q8SBeVIeZLMBTlu5t7qb23KS+A2Gn3aAyQ
l3jG2Fl9alVG+YftkHC0GKfyLc4oOeapxf5rx0wpsHUp89lzZ2x7lgAohKGbYSQZ5+jJSm0sKznO
xFfT4/3dJXEFetX3fbeGmGV48qCjGbRt7AcOSyPzMMZmMioICZiEwaCkDCwRPY2TZBbJli11Gsbo
MTiFb1yAHBA9MaJvmjrhvREKAFFEH8gOtLj7of0i7LnTFMm7xx5+z3fRZ7Pz3Wz+YXbVPlAtlX6a
FgyIxZDpEXocA5lia9QyodI4i0Pq1ObAQ3HxrZbHxrC+w8IqTlnglEcBLPzkiRy/TF/X8T6Iphkb
ONVpL3Hgt08N6/O+sJLyCwYW4Fzp08Z+dHyKUBhr0okWoKOuoDnQy1HXVBjT3Q0ZIqwPns7k1zia
knJTfDzMIu391NvBs1HYtLRBRcu2YXl/touQUrglg1rvYZoV2pLTl+ZP5Di4fgJDuI8ZCxCiRI5t
EWcXU+QGTLToW+datcl8hll3lzYJ8r5SoDG/T3Zmn7UTEzIsbKpI/F7oLaNb0pt0EOEb8NI636Yp
J+cydZnX2UEzPnVEqC4dzkcYg6k+WR0/NlKGM38FWRqNC10y3aLFk5VS1GLrunRFMIoMT0nfUmPi
2wcBKs4XVLmPnBStdvjFOD04uDhf3ubE3TZgljezybUA/IIe8/jZsnzvGQao9SYCl+A5S8FOzmBC
MSdqPPQk3je2xFfkTmm398nt7HGpGmtBdvQFG3L0YPlULQxOEwOdmeS2wAQDlCsEdSRa6b2Jrra8
S5BG8VpHnbfoC7YQYBBlT2laWNiPyp04Fpoz7prW9vQ3L2fzIQUxC+K96fA2pMP8KseifBmoZGPP
pEMXa5ddBmyPMCItg1N6QcXYJZ9j+GS11b2Vrsi+RhOz5irtJFfAXvmYwkw+o4zix0peyOAlu4iP
F4FKWT069wFw5SGC9vhIwdZJNs0w4OYXVCD7844ANEUr42vuFd0q8CFMcUiRy6i2zXAL5mpkphrI
L5yOLvg3p7sakR8Xa+1k8ScH0OxP2YT276T3P3qE8gerD0n7paU7clLJ4plEAW0kWHSDQSxkxEJf
Wpr/LOhtpnsiBspAqzcCg3VICUqt8wZ4bxnP9TmWAz0HA7RxGsMkzluVJJuJUSp2RgpDlg4b5Z7b
q2JhtKJnDCU9TNqMi7fbJ7vOYTNiiG5g+YIvTcuM73fxYSC5vAwxZi+o/KFNpCrySOGBA6BEgK/8
4IpHBH0Ej/yQaD/8ciLMQSWKMjUjM74Jbv1kLBrb3jZphvrRZSGpNO0SSM9DteujQVB+2LGBO3Ey
EYm2ggHHSzV6a/omOY6R9bl3WeRDSOMv7TAlHhQCIU2a/iAcEf3yZ7UtwmT8PYPvIucd59bJjMlw
TS76i5NU2S8XlsYqGZx4H7KTvgk9Z5eZUenapyyQIudplPhB83pne1jRe9Bqx/v1vMFNkuYQLzDW
T01HXgfn71fISkPQCQ9X3/kpHdLtWG+qKsGBB0DvV52LkKJg4iudbUz72m/JoI5NMm7TyYazwmhq
Se8PgTmjZ89ZyD7X763yJdFtX5n3yzplWQsKLilXUDnT+YYL4utMXBZXahi9OkQAM27VuXNz5TSu
S4Gtz7E985L4dvQRax/ifRRqKrHp4fQuauqHP6xP84M0tEcwv/DakxDMadrZK8EexrCI7arfFU3S
2jRjEBrQIRICvE4ix2ZMJIOB93vSE/Lv3MrEh9qIpaB47Spnb2BMROnJ0Av35Du6uE5pG+5sh1eh
UYm4VDohVBh5hfzUMcIvjW/VmfAIXQmhTEPqdYY8v5S+wXHdQ8t1+6nZzoU2DmZSzhu6TaxTlVjN
LWSWvlPa6h6dWMlrkOYcJYD5f5LJ7O+Vx2jMRa36bJuqPNB8mGbzMaDo9RvVODrrvndw4QHrS72J
hkgP1nW+KEzdXiiEpv8G3yGYc5XN862iJo2E5yQuhij1pxgNG+rBlAQfCT6J9mxjCqMsoiqstVa4
4qgEFGs545Bw4YsuZ25xTwYwInoGonjfRsp+tS1ZXDLkaW9RSyZWDPSAFboVGccspnwn7YxTbDvF
uxJlf6KGTLEzMIxi4J+Z3hU0L+cijoP0AFJUKdoQVCiNYeT0SsaYARAOSCEk3EiHvJWW22zqOIn3
k8NwQAKxeGK2jJHK7ES+FCUnWoZB4wm4WHcAoZKsfSK5qypuo9eoNZoPI82LLXhAn/gCVp0PjmLu
22TlSQa4k6u8K/zmt2hb+cfrsV8foTX40yEpJUIX0nxByHw0xpEglUkyOdSUwRRJE33AjM809y9Q
tUHM1XiZqMpbOZOc93aaJI9dKb1tJelgyz0zv9meVb9RZRC/CJJHz1TRUq2Z9IL29CCID2WJHlmj
dhyYHEsoL0pQ+g4bGl5h9C7izMGlWQWvSS0JekILdHalHQBUTYuAS44RBxulY+qfaA0EnSVjeeIC
EvwyrIydKxDE2ohZMhVdlnomDgEAbTNjzjhVrcB8FwHuPIwz1ABGwNF3SEz2Ytk1ImWR9hyN4lxF
W3jH7akYQotMFxyGHWx2k7jN0J8orlfvpZ1ZnwLPHVZXbO6gPST1UYYX3Gs1qZxalLWQL/fj5iNs
KP8QCY82xcnsDxSTMpdRfv1qyyQ5a+JJt2wi3tYWlH4bnts9ukOXX4i2WrvCctXWtqxhzS4U7mfX
PnBuT16qSg54oh2N5SbB+m6mTXAivMjgjM61dWQCYXNDP6oxhmTtra1pruxNV19mWyfrONNqFaaT
d2ziYHqlArX+zEfOSZEJb6qWUKMVbbWQYfyeDOgIUs7DY7HOenM88eK2RyOTMY7WXok/s98nZOHv
se5Gu+eKTxgAN3tuLiWMlNvIgnHr1WRzn3X9+lJNA0lVu2/+4C3vlinkkw/aivQJhNuwtWB1nes5
978pEi93Bo7PJYFisqlNz5GJBZX2QbP/ohfU2eMJT95EXBHDD7WGITn22DohVwVQU7E8INEvSz+c
jpGdDi+mHUkgq4N3R6pTcZtudc3cAQuCNbwRT6aax0MToRfHY7HzvXzd1332OnoGtGenVk9d3ne3
cRryX11QZ0c1u+xvXU+7kCOxVeZFkaWgcYOedcnFGhnPgOn9mpxvPMEBxUQle3p2qv5gaxeV0aNF
YOsZqtjjn9IPQre2wcxrnH+8OZ/WjR1ALGMBM25WwoSS989refdJHLSZ4T9wi2y2sGSME7do3iYy
pt4xIMG3cVxwWstinPpjylmowFcR55twbt0nKxzAvCTCeAWWRwCY0J/eSE+We5FKdw+oqTqq0PZ+
HFs5p5oiuXHTcUeIVx7A5l3tDM0rE4n82jCDxJfuRI9AsNUfWCjmsg5lnDHpyVtzFwOyL5b4L/Jd
M8+Qs/GDQdh0JQ0XCMOMMJroxTVpje7zgHgHppCdM1ZMK1rTqBY+k4qY+gF8VSUWgkNsC06tuet+
5XntPyZkREjTm7Z549uNnxzIiu3k4yMrVJm+GHJy9hn4usPfCKtwMXNHxZWFl9NRshR89ZnpY9SP
x7iF0yF5J38XnN4+PFtVNKY645Oy6dsERGU968A0AeH7wt+kZhWdEuz29DSThIDNHlVTtgqEI1/j
whCYP2I9XNzszs+bq+Lxby42Yp0Tjdnloyrfp5oGZDbP8QqcVnPblR3FDqFz6K3UeHemoT7mvChH
gqgzt7nRL97zasS9GjqU3aCi3PnLZNmbOLZvgh4sXFzdwI3E6KP8t204nCNVWvXFysmyooTFzfIF
vxFXMQ6LaHrVRcDHGCfTTgSz+uyHDHRWT4KRz3IbfQEef8lNNcSLaq6rNSc06uca15xXo5P5R24W
7u/UIX0aCMhxHhvQHn9PRmIEPOLib1x2m6az4bGB4iPhn+ruir5Y3fNPkOmQeZI/YhTNrennu8Ms
hg/sz0X9mKgeXZBU1bwYZJXqZcHWr5b/X0Ts7Xdx+ci+m/+4q+OfRTlx+4ra//Gvv2z+8evwu1h9
tB//8ot13up2unbfd0G56VL+KF/ov/7L/9t/+W/ff32V/4M8bSPn/u/V6UWXhh+1/vhnQfv+J/4h
TQv/73dd2vJ9rkQIwIjM/1Cmhfg727Pl+q5SvmtjW/tfyrTzd5JHEnOyKxxl8kH4b2Xasf4uHGH+
PyrT/ypLe3wlZZq2h2yLcI5Ebf2rPE15VZeLvnOXubTffVPdEqyMC+a2p396QR4L6mqL/N/yLnss
NIO///x3m78RX+of/2L/9Z//zrey+RthmTMdF7KXvOvw/6yEV5M7lR2dL8sJK5RNeW83fIXa6FbW
vaW2KOkCG3+6CeN5aubfAxpxRnXwkkF8inpSPRp1fI5wO5FbIo5jZdbvcDa20Vhn+0rvW7xu011x
NMoAp+QDB6YZ1D2lc5PZpsta3mTDGENmit4EYjOulyzNwXptdMJUT+Jvi4P8EABKr3qqFxKPcVRQ
27/H4joHJrpJ4X9SabOmxonF3Hyim/w6te6xNKxL2kx36ZW4SpZ0X7qDU9j7hO1SOOCxr5+gdX0y
37KWZB4dtq9x6d55g6Hl7BqR2kwPQrkUgXxOPbDVeUfqI5XW0yDCaV/Zwysdi1vtWx4tXcQGK2IO
bTriEJC7okveStP9gXH00ChazuKk3VRu8Jr7BDDdAkSGHEMqTy1jz0WJ8qfCPHXxdCua8sMOqV00
jggLuOEz7APUXj6YVvKsvSNXpq+hvPQzFyOlyE+aaUEKdFU5RbRiKkNP6f1PkJM/pww3svsPVduM
B7Wl36NiU3CBXmTc6BdRzZZk1g/zVO9laH8M3uwgtO4zg4ubaafMdKhYkWemux0sEJA4ELu+lUM5
O2CGx7bP1GLUMO8BXAOcxouv57c6khD30+KTg8NLQ3EoSZh81dfaW7qyotJI2dsz3JJk4SXOuK7Q
HowhoSQ+QaBpIjRe4LnQhyzsrNZJMWOG61bQBEAmitnYwmbnXBZIMUtW9yXfRC1yNxkojXg2VPvK
YZiuil6TKWa4uhGgPUsO27BmFpCQcEnMw4/VcvpqMkJKHEYQk2e4GAlFurDHOqP9U9fMoTPKjezC
BluOw83O4NZZA79t584inRgc5TjBChCdGGe9rWrm5yom+oUy0RIqwqsoUe2C8EDOpVpoYqb4wG2y
lqo8gJbvkXNpB530gSAW+bU6+WpMs1k8OlnOaJhfAm6meYU8c1npFRFfKqaoa+RdHJdJyiG1dNEb
0PW6PB9XpGrMRTjqvXfXyPHrQ1b5ZdT5a6/C54Y3R7Tp3jAFcFzCHWO6dSNcJVyYKX7qzB+v5uhf
NT+u1/xin3UXpJ7zRVxSI3HPy6KNL1Q0MiiGBejwmwJhjcthgSzbfhUjH+wk9w9mw/8RUAp5JLal
GGJ6YuncA5sND9h9aSugF42RXFGvHpqJ2Ai9rV+ibS55Xx1H9jvUWXoj7+aDGKzpYmZwRMEaGRPc
a6otsZWEDU9yfodx+qTyc1ztN/cO6Rl8JFiP7tKeIyBZxo96aqibQrTfG3+lArzy2Y5NnDcAKlSS
7QgO8SLFzOllEHwLZvhAODjIhgY2IP2ra/U5RF4bRkkF5MitF/4fl2uLztTmj99TYhdrgqRMujoP
f51F8Im0i+2ARFSfQBgKxC1uakUU7FApHwZXMh//FZjDu+pgr9jNfB2G9LHvEPfVlVMmMb1hW5WK
Q47BKZew8rgQsjFZ22KUTncbhs62gTRK8DsjGW/AJ8vVJz5SThSFpHY5rH5ZgwfoleAUsgtPaYxN
WuI4L7P79MmqaSFF+Ycm0DmrYSyPrUE3KmyhXZCTEpZdBOO4Cs4mMjnWXQ5ewKWEEvluDs5dkK6p
h0fieHdtbt2p+xj3WxmNV5Sv306HY9vpn/NoWomy3Q4A10p87mbfHQMwd621bjx/jxN5LVuAY7Zc
AZ96BAj7ob2SMDe1TMLB8xO8MaFZj6DkcuK6tM78qVoIc3Hm7rCjA+pSO+Wr31WEUREfCazRGJ2K
cBe4g8w3iLthiQQtaHIDRFOesdMribfK44dxquohZ+1n6Y2OHaTowWfDi3uPuTCZvwg4feSlEGRt
WlcGAhTT9t4YbXc0HERc/qY6f2gKjpJtcGiydRtyarfCs0s0Swb6hHVrkdjzE9ytLXSelTA5euL1
ZNKSmp+jbzCDpk0xaoDP2l+NMWFwrIwvPPoJopN8aPmYVPHFMOPdNJCvbiDVslBfmPFUVATUX6Ln
Ap2o96z9MKf0GGHh9gfINONDlzNyEDk8T5dYXNvsbCPs771TFxnQf0GazTTUY1OUb5i6XypjvFVD
/Sr6+XdYlnv2IeZvbz2l1Fgo2EjKbRPBpxW/BaWZPq2LXg4KRP8WeqS/rBm+hpnYOmXj0hPPte2v
0YF6monaIT5rLmpzWzzQB/3Hsrprime0tg9adQ+c+k/Aza+RquGF8w/FPGaWUnFUnRsgvYzWUUqF
ecid9CuS1ExW+TmRwa2eL5iLLo2jbin1JN7kvqApP1bdqihHKrrdDTSNo/xBeTy4kMgYIqs3sni/
enGJce8lhQOyqmhfxUwBzFhzS4UrIcNjxGQUt8Kidsst5Zen0gs/mJ1/CNfkbTfXnj1CJqp2E5UH
jfQ3yIdPuajOYGIxpDrDS+f3W2MWH00XnmK/ffcjFpJxtl7y+RXIwbsx5t/2yEA3I/CODpC29c3F
OEPefnrNahzBcZls/MhZMz5+jhr51A47VVv4F5pHIzKeBqe8+t6Fye1TOKg/fty13P8ZRCfp1cvN
VVZhLs/no2O4vMm5dWW73KaNswkd7ySC8tPNAXzKQv2x6MP5Uk52jWy6bx3T3sXxRhvzO+7+s4TH
AGq8ZN+MifVN74E/fUVBBAnS+JYJivEMli3wnavgENRPob8KE1IRGT6GIkrXE9qLziUR5abAfxXv
I0Qm3Fy7MI02RfME2g+WjumsTCZoi7CU59wKX7nyfThGeZ3rfjvhFVrMaPApPvgwgzJosgyOKj+m
Fh6GJD8w7DlqwLieHz2AW1iRzPldR9csfO8JotS8fUy+fykvPOrGL5ex3Llm+UrJ2zYKxzfMGidN
xd+K894rfr6tdz+O2OJSaH8HWocyEiiJhCOOCb1zC2KxxzpJrr79HFbDczP4a4njEmnVXSWVfucx
vwedzd+ET9G26RFfWM2wsiAU4pVJS//sCO/Nmu2dEAMlptbRMfv94MwvRV3czdE2xR7OqvD8Vd4x
T+mmM00etOMyRgYtavbhASVnhad0G5f6pCDNJFvcJU8hl2pCsquY3unB9elerv2bIIFrZB9OF6Bp
jQ8ulq7Bh9kZNhDJfR51erkzwXF8WpZG/+AJAtCWuVNVAbhaPmcMzOoQfn0+vnmoQENpfAaRhUGh
cB6doWQKCA6UfxJOFD7Fj8rCtk+NpCXdLQPVVWO416iZzuWcnCtW2np8nUp8/zHkWHT1RL1aY77s
hf0IqXZjhhbE9GGVTExMHWZ6I8W1SjxZnsHVoyORhaDWFCfSaBBHvXVhDVeD7P28mq3PeaIeyKIb
XSy1mC4F49JgW1E/E6T2W5qxl3nF1e/bhRPpDV6Hlf/uEFSGnn5hmLIu5uKlgyaXBv1hsO1VmjRr
3cgtFmXgwPzpND6lSI9eWF/EkO21AETLQKM1D4XUgJO5bEDHH7y1TQtfjI0gKxIK7GibVhM4nPgc
CLXvzHMDUlSbmIrr4OR4/sIeSc/xvwJX/TDmq5K0vXTFJumyDQmNQ89cNZu7JRmiPU49OL3e+f7D
1Ty/ndtugfstO2yWCKmH++9jtZ0KuoWylNio9egX7hGfw8v9XfA5MRhJtFWg2stqWKUmXV+u2nnO
l8iip6a0Nz4kuKAIlgXN6zWUBvTDzWBPSLIonBEe41HThYldUARLQc2mLG91OKwNmWyrF90QNHDa
s0TXJsTxyCO5YTyzDqXBTlBuB7c+4IdY+VDVKgCdRHS+WJ52CglTra2Uhq8oPt2/SpM27zSX//BI
iZLwYtXtmr5eUau8izT9WICCoLmi5NBc7Kvyj6cAsTvpBmHtjH96WVcfxAoAK03z3pyDm48oWpbR
mmPeWoT9wxANx8Gs8W2Cz+ZFFzxd+NhWDelkp9UXkRysduJBIm/US0r+KMnle85eTscJ77EawnXf
SJZIrlN454AI8rhohY9l3kZ2vaYTYJMM87YpMY7w2NgjIUqwSlAgJ+pxC6e4VuUdUi4XY6vQDPWp
ri02JDzkwZdHkNy1EevQnWcuE7yGtraX/mPLnw/oQU6mDlBXvp7GAesZ7Uzs8N39Flz4F3KFLxGd
sqoz8TZMJ+YEqwJRfGjKfRchfzGkbjlvcTc8e6G1SiL9YlK5bRjk2EbnoRNAINR0991t8lTvLVmv
ncEH/TIejXvLJm2HKfkQWhu2NThN14i27AwnkyqHptqUlLVEreK02ZzpggEuICgtuTtnym2ks7XF
k5MZHOLv1YX6xUGQs8ZXaEkbyEg5OSYsx0O5oqMLSLI+du6dTVwsTc94dB2O2haPfaqgiwyn+/Ps
Uf1h8hNCNFzTgrazC3iRmkISIuh5uvRpYphwe9p33Vy4C9FPZwWRMhP1pm/o5jI2IBp3STCcMdpC
HvNu/oRDnQWTVuGlqL2t6Q4bZP0HhHnl4u/Vyb4x1JW6ZHZFHaw8kM2dW99BKldfp/veorWvmA5T
mkChc5f4WvYMjChhhZ/Y2XsJ7JarxKrpxJK0LM8RYd5+pEIlWguerft6ZnHFHTTU/cDaWHFNE/qf
uCyBVgAP9rz1/YVgWnNXa3fCzGAv+BsQx9UC0uLvsrCITr3LPjvk9L9HfoKjlyG3N+1oIF9MERYh
XkQbF2UJOCuS4Y4OrFtKajkyt/e1kFjPsbaAa8FlFS5di47G/uFf7XKGzQ9HiZIdsoaYKlS+GjLv
efToqwj9i2iMW2uIrWNv7SL14YnEpxa5fcmYqd/TVMHtAjQRdridzGv8pc47XqNbUMqXnEEOtrni
u1YTzA5tnVxI2w4g8a6snugKaRdpRsR3xne7EEEOtzNW+ynv3//6d551hyvDjlkWUM6S8YlPl1gW
Mw2dPTtCBWB5IzOjWQWh/9u17lm/wX4JjR/gTRGuf4g+GQUSC2Hn1CRm+XCnR93yYX7BLM+rMHLn
a9SNAc3PLLeQxMn2xhgAMCcRtMKVqrlKLSdtVYuZn7Teump+gdgJYBE7kFVpKgq5noA0wuUVGUcb
9gNNoUztsIODzJ34OmPfP9SGvwapBATcrPOdHPqtqex3WF31pmswmtXmL6spfhzj/s1n1ODizqS3
U/FttVzPJ43nAscDzQl8NGG6sLSZ4S2MWJka66ecMui4UCNKZVA5UYxsKx4kMaP9AJk7MRLSuLLu
IF0MeF4AGJ0awWWNBr7EKxqj6VsXDydyIUXPWgJZmKK07N5jbLGQBcWUPrhZSw5A3TyBy7e00++I
KpqlO3g3S6bfRUwmW8zMjMi7/ti4tuuIvwkBkpAAZrSv+/GngtPbg39mPoAgVUb8cdYLzTdXz11v
PHAGhDbFyxuGoVq3lX71qpkCcYMfdWjtFycK+OG5vw32Ox6BB9Pjp3GS706ND5WtXCLcdMp4kMXC
KN4WZvvRKl5Ig/kKg6HgKXTQYUnPKFLGS9Oma9S1NCT7C3JKeRwTAVOn+AC1cSvdljbfOPxs0cg3
tZndcrijHJggcQHCQvv4box2ZxK3UIpNQMaaSKed70aI3Mtp4GepJ1/T0NsSR06CZWyw5cT+auSG
UI7c9Tz+ckwJFwMIrdnsXjQDM14oJ9xYMzcytyv12gAJLP8ne+ex4zqTZtt36TkLJIMmOLgTeaWk
9EaZEyItvYugf/pe/BsooAZ9gTu/g0Y16tTJo5SoiM/svfaE/M8drkjcoX946FnseorWD+HEIENh
rN42afQHmEpsTM7ztY8PsTdepswICBfKXhU+vRujuVR8g/aVmJgsLAr9LBxtjLre1cDHxOAraE5z
Z2zS+HMS0PKSkN+gLuDWhX5NblWzH1v1Bd/oW2g+/QAf9BBFYgtgWcXTbsiKS+vxsqNospYK47ny
7p3Ia04moR1JLqyT8jCjZrjbpzCod2JK/qa5RpDjPxgFNY4OnKNDCjc7txk8TEd8LlaZ9VClP01C
2wyV5KVYAnrUyPitwSfCaPhrco0PqXdE8wGlXaAEcnlLzdJ4RE9oL/Z23MS8ZS11EloEuHcor30M
cYxOfDR1YUIM3NL/KrBAiFBhYe904z8ClOCpNUGkzh1/fYhKm9p9OpQxTeCMO2ux1AaM5ZurZ9fw
rO/K0cLFPeL/Rn/DF67Gi16LJWlTYtQh3GBrNMzVCiM6/vPRajRD4Gv9Iy5ed9M09a9Rl7+13d/V
C0XaqnkbQBMBMuhI9VZGwRI0C09Ev7C0m4AMjYwqIxihtkq/Md76BXXOGHGWLqdSYZN8yJfpVxAl
tm2kc82A2t8WNrN8TubR7reGilmp6fyStxolhrzpc0V+R5H6NywsH9Hofhal1QBD5C6FFgvKBwzk
ajQtm2gJdl4eJmjnw3UZuiqZnQTf48hJaJXypuKYdD4AibocYh5RG/UBOu+tMfAaHQoswFfTek7K
ixfU8E8FZUOj9Db8C9N6XJmO1W90lT6RHG2v6xYQdhL0dznRrYfmu4Wvte5YlxY5pUTCD0tdjr6B
dUO5XCWB8nv0l+zCuYc+6oFP17Q4iOyIh8uxlsejQo0I7hVpfMnB0vo5E0iv3BeSWWbedoe+z78j
xQllZf2+Z1faS/OGHMN8jR5w08bFb2fWv6Ez8E50XbXOZvCcfIsnB1VlLCsIzpARE6c8VC3KpHyZ
CnrhE2MOLrKWrojQj/0QyDszK9xbX+di77bioZpTjwyFlpgyXgi7ejXgPp6zwFnSDjwy6pcnVROj
1oEv6KkdRDn+InhxNoZpHroAPn8mUNlMOfMwAMJc/t6hD8TIwJx/GuoFkRbur9XwNjWW14FYS/dO
3z/1ueTE4+vjzObtmGeXNhru/Eo+uijiVonJ185D9AXtY3zg8yBOb0kQnpzold6euqPks0cbT6wR
pK9b9tVIl9GRtLaFArF/S5jtHxUspxUmAR9yionRDF20/xuENrXalO08xULXyMavZe1FGAFvGGLm
A9L7AMkj7OfSAWbtO0xmETOgQrK45icinNhK6SR13tGnPOspvg5ChjsCqSheoVUnVfwcRGa96eOe
bB3fpMBxDUhIk/7MQhwoqXq2HH68P3gUIN54kc383dpc3qEHvAUdB2e92E8ODwpQaCYSk/82QzXe
jz35DbVPyYIMhVuowAJnyLcq8nAXusdu4JBeHhNnnO5cIMG0bTzItuDjb1szWkd1fIvx8dmbkEZ7
pkFsIgGtLTvZLQkq+yiDIMwW81CkZDcYX8iXxdZyxmDjOs5447qQB4akqLY5NCcWZ320aa1p48x5
ehi6Z8OK1FnG1ZuDCHavZutqCAhQMNYHDBGIpJu+u+aSOD5PVd5tpPRXiGZsby0q0s7wH9qaiF/e
IvOcJP6bE4knDNzjJgsIS58Lcp0CAbEhmQgzguWTsAOEmJWRc85wZOsWmlHqQCVcTyLbufgzH4Kh
CLaaxdwmWcaitWXfdjZbcuScNVQ8xgCoz7d2bDERCXJEzxFpqqpAcjezLGHf/gPf1mI6kl3QXVxN
8g7uy+LZn8eMiZNBjDfKnlLQLcFTdG6U+e36SXcWQctjt+QKJzE4wyjONgBiN2wqix3B3gk9QkfP
o9sNW9dhw9wSLG2ZPjhJfGqxBW8iP5splTs0st3wHBioj6jHPotsupAfRxib7bL0aQqNxHZ8HasF
NdsqwO5m+xhPtMlGD7YwHkva2IQOvsKxzrMzrrxoeEjLCrvJLKHF+O63FPQdM7wLh5Bh1TNtCivf
4kIiwWAER5EVaA8bt+FBG0E3e453MIfo3nadO69xrmMGpiQNoEJYSjwPZVVDX0BtNptEVDWhv078
Q42x9NQ7LM484FMcAzqdz6DRPiJbhLu8s3aYA2bsH4Tj1LRiQ/4CsgbYQN0eC9JSacmndi/azxRT
ylks6hbHmHdhgvRnTNkWhYEkmo6WMydZDOqXeFUBhv4HpuzJoc9q5zBqLgybEEri1xn3rKOXahTJ
5pHQOWuDE3oJ0y0NqI6MKkJSoPqoWr4J28ge36mDJrjWRp7cT3VPIVfH0dYagXNV7YsbDNYx7l9k
NVrbzDDfhEYMRPfIKZTN14A0RWI8HKjZUBxwRrQgO8yN4eafls1mKA7dAmnSZ+jO9rrD+bWkF16F
Gmwg0Ew/wiLjiJfNysvJ7lIND4QGOGs2HdjtgMFTpugYB3RVgyIByI6yals4856uZ9llU5TOzFEH
xdWZGNkNBSZ+FJuziBE4aZ2AqyRnEFInVp8wpDboxCHwhqg+bbEhgoenwTYJNzLGK4wJMsSMFoxH
l14MdulVJTT76+bdjD1xKvjXWAvw9Bp1FO4wGzDLVcEFsGHfgptncLrKnJbuAqTsxup+Mg+1KFZM
/Ic8gjxM6qC9RfvIItjJskMVkF+IY+KzT/GHNWq8cPXEh7o4dtjcd5ZHlBPHB+aRot+OZhRvhlST
35zYR/QxcB5xJ+/8iv3fkiaAvb09eP54rd2UyXDEd2dOW/YEEcso5I4sH94tE39HrhBxh8EvhgKu
2AzfcUv4dZ/PO1kte67IACUxOGTyUC15/cmuqdG02Z6IlH9g8wJOq/iz0vad7XS2fBik/ZT2E4FQ
0Y4dIk16W31NwUUNbGzIjBfbpknvrbTvztERkwQg1HA664TSdYxQ5SBL2LboQ3eh4b4hJcfZZd8M
qiO+x8mbddSl2dlTct1jYs7Ki6K32/rpuLIm0o2oezZxRq1gl8kR7+gjajJiT9BiVnHRPox1+lXO
EIqMqQFq5JGfhEJ8489iALxK3zF6aqUE83Yf2+YaDVvAdho+dB0gEiTY7S2Zngh68DZNhTS0bHwy
wvpkzz700UAptg3Que2M7GAnTDVwUTtQ3kexwTfDjhISEIzJG9/N9IrfpV2UowUdS7u243ANldQ/
dV6/9bn5thz1VEFYHY26MclrhSEjIucSzulj5Iu7wMc13elWbcUQHN3Gf8aGg8A1G/N1GBhnWGig
UB2+C3JUW0QHNQwaE4W5nd+Q56bWs42M3Yy+02w2t6lH6mZQvXKNelso16PZSAYSMI399G1qreCY
GIP/2pjDmx0VGKpSgLYk7ehdNPSY29tp3nl28d53hXGYZg51SaxBwJlIXhbHZV8R39rB02I+dgma
nnBAio9Rqozf3Nx6ZnbmC+ge6ZlvybdKD9roNVYwReySSVuZQ509oIA4hx4O9gID37qQUbNpPfnc
lF68cXuQp1nc3oUgeQ9NRGJbAf3ZT3DV67Rb44lVa+WzQ2ShcIZ+AotZn7FAMWrH4bwh0yHf6HQb
CUxAg1/eBswwtiUzVic1X2wNdjZpaTFMxf/XxApyClAjgtnY5Q7jhhXLEiGO96Hu+GlZw5XlqOwS
j9CnsUNtIbN7SIJx4WWKjQbzJL3L0xF/h8sFD8cJ9RF4a2UsAlQ2OXvbYjw7aXfe1AE3+iinrVQN
ayUHThqRSahoI4saJ7rB5b90v+My5wrR09tQrzpzVfelc2qwAPVF6WJrxMMfjves1aZt5A/H0k8O
odEeITIsBlWAGbKF8KVaSr4xq99da7zHdfTMNBJBkcaDXoR2vEWFjLsJpZCaRbmihLsMbvkQRIrI
GVBy2AfqA57ombWkIIc1XbdLdVylJlrBNpbQYYNuN1SSfSohloxh64/MCKcVU4yvkFlyWc4AyAz7
B1Mbd3kZ0H9RsdN0wRHaZAADM7vCVNBOLpLBXZk4w8UNqpdAi/NgRT3pefjvSfN7cmvICVm0i5a+
F4UvmLMZ+O1ENKg9jyiGjWfbw2+ZTaxTHeIKulUQoU838+zgpuXZ8/QzRbPYuR++8jiC5lsZz7wk
M3vLc7RFuV0DfqsSOlXER3i4N3Xd/SYRxkYo3J89UqPesZpdBMEjKgx/sUKT08ihGLD/2phokolq
elR9X2+Fdr9jYd2nM2rsj9nNr4hvxx1eX0QyFjQxepn3EdMlZGB8yr7fZmtlABEro0eBhAqjMYYB
z+M7h2prQ4YuK/ye/E2K9X2OiJfx7/RkBxQ7Vo/UrHf0OrSAceYLc9Md+DtlVd7VEW4mUNFoqKja
i8ontotGG0Mn4wWHIshXpywaj4XpBncRGKYq64Od7nEGBjL9djrtY+yx7/A2PnezIuHCMEd8Kz56
LCZrJJ31TJKle4JuAUQuOJklWdTCyDBgIhtYO1Lejmlz16cG1XbkHpvc/6kQYB9UyVYn7jO1R2D+
3QDs62uqGp93k+OTCVNlIyMSybSANtS+DhiaGPwbsR+HR6fFVshxygIqDL90HlyBpzLY8/sHTDEN
UZPtbyRRpgexo8EFTkemJ7cdruRI8kw2/VH7pCnMcPfMDv26JQgd0y6EfkyGnjuRkFlQKcr83kGg
vxEcPs3A6Lfw4q1sa5z8WCyAt7hHpLlrVUDWsB1ebmy9zEO8Z+4Qbow8gJHoVb86iPsj0TPejTVN
zMy3geibba+gt0yReMgLIGwu42hKQHEIK4dDQFM84aI/IOdLgcuVf4Md3FQS6NOYXvuWlcGibOH0
wrtU7WROxkM6ReS1INeJjWjYqfK1ThTby26A6OIcZzyx+6GaLoa5lfDFDg5SKWpmDFhS5eG+bwxr
7RkALidHHqd58fUG/rBS43nwJo56Vhv0/nnGAEf6RGMbj3XTbsmdYs8r0TmPU7lDaWEzJA4ZJcbi
YyxSgIp19Jr38QkfiHseiuyXPCLseRMsMDKlX0Sb2GuwafUOV9ST3fyivCwXCN5BD82hTodHXcec
mjGIDqaiZDriUy98JEM0haQfYAa1EJltcxZddRZ1W5UFL67j3QsrR5SnuJCzQB3Lou15r4t+r1rz
pZVfI56Tm8gyTewtdKz+X5cCf/BKl330TDxZC60jhSN0EETIumzHhMdWSXnosCQVn1+VDqMXoA/8
rx+wbAwrS+VyPTRgJUGOrkaX0BcM147kOmLT1u9IuUTA/W5SBuZx7Zw9x/KW99rbTU27S+1P5oMT
9kJTkDmkrBPhHdd6sGvuIECsmALe+5I3nwhg1qKD2nqu2a7j4D2jPyXrGhhZGGArlAlifW484pMQ
XSXC/WNheu+BcYReNBsr/GmpyI4MQbYNXEN3TC4ALhkBwTxgspRYOBqgpbXAhGcmF8sMY6T24x5P
yLmZK1Qnro90gWn5OjNz4r2kuwaffC9YTjWe/RNEPFK6c9n31A/Mf4Gu2aYA6UDjYbyHea7RGGJN
LoPxmVQEMh3dO4tRnIjkK3S4O1eHv/+AQ6t3Ao9CnPz1k+ElMfJylqFWJ08V1tpAUYRSeTABiKod
IvBHTiTcJ0SBuUl/FPyQMB8Yd8xbZU7cBvRes38LKIsKkYpTmPSzZlfhItDi0DfkFKMgOdkWycOl
w/ffmDBlOXmX7KzeYEsL8nRKb0B53ppBOO7QT/UrYnW2Yxz8869Nvf9dKG9csrboEqgjo/bblSlq
SIx2M2VBG9oXpwWnZwZgIA2La9DmShRBTeASnpBVxPKycB22T3jTYuLmSZDkn+RJ3eJvyPAYWdfS
m3ZGMz1iJOTCBuzAtmFewdWGjK5HgUoQeQcrhn2ZjqhNsdZBmMa4LFT7Rk9UrzqG+SmGbR1lZDrV
dP11xHh2DPDnW59SuIzd0v40TR03eETqgZ0REwTK1FcNv22WQrgN0Y+BpUH7WsmDYyy+cwujqVFj
7zDCL7buYjvQ5+5qbYJToLSwku/CgHIZ2v4jM4ozfQejTmBe2VC+cVwRoDT/UWg2lIXerY5JoxhA
o/d87BAxrF25bXCswNsggEfOZxEhogLTTY9XE03V5kRKjvGmkwBU3ARYRBih5BsEDnwL1SGP1qlt
6JiIfPe2echJ5k/5vsc0QJPA1DGN9Hooc9jcHApol1akM/D3wwQ2Y45ZunnKAv8j1gioiDK5trhz
1l7f3LBC28xt7EJR5QoPqa/6hrJZdEdwVRSCfWWtOwcFUaQxPFlpuPHmkHzz8cVsje+UpQvpQpr3
uMsPURYi33b5LRtawXYqH5gOtRuyXbgd0DxHP8pj/lK3jrHF8fmuXaY+08xXl2ZxP+JKo+GX9zq3
/K1fNdMqSI1XF70lrPqepal22RBMd5UnXutuohR7mArGosWSj6qGylvTTW+7Vvy1c3DFZgH2GVNy
KJkTtiV0fWGplTGg7jNnQVi95x968ESIHbqzXZPJU4QZ0uK0/HEmBIlodZ4dHZ1sokG0yBFAFTWi
iQAVesbwxGPWy/TBwFfHpxI7Dz0GmY2fTZ8eQA4ERmu7J7dSNRfMkN0GcMPVzlDajRF6d09+xga1
UThbx5A0JMGAr/D8S5aPP651MfI3rwg+jBi5HfgadHU/U87OkyHRGzqmGEU6+rmURwi75ZvfM26k
b8Jm385kswRfw9zspkJIMqQCb1W2AzuoP8JnUAfU4fs0sHSI0WV36aONv4kQBrLMBtmcGmSq0ZwH
a7bItxIBCGwuACEC54thnW0ziKke5JmWsF3ZjfWWDdW17s3rYMoGLdSXW7sP0gXI6FFjTMt/WdPZ
zqp9jVxEPOzXT2GD6syu+XbIulnLmcEwX2NuWzMTKNDVj/SsY9BkDyGy1LhOCDJdXoOZxidM9Tek
XCPrSjXxXyy1YT6R7LeaJZM7KDgfrbKWVG1W6og/iG0wOy49esKiwibU0oya08lNgYQyrjjQplJR
xvGjaVCGY0hAwOLdS4iZyOmzW9+wL51THkMn+iYRD9v9j9fhTOji7LnAMcfGfdoVifjypwY5pBm9
DmZZrrQDDGgc38qIJ0C7zHimwD46NnBabYlpNdx7i8Am6/mlmsKmt2/sJ8+sNrq3VjFc2TWokzdl
NFfscN7qyIX4VeC4XJNGTNJR426isn+3h3haB4JFB6gj6BoBNG6VvGIqPsGDmVlA+Dgl9Hlawjvj
/MYqia1y5+mQu+aRcJn7OPFpCACUODTCVt2+K2/6rqv6k+RMP0Dhn5jzUU/dfanF0W6Gz7KjftR6
3oRlQsN5Cls0o+xfUbL04UcbsS1s9AkQCyp0PmCZIEE3vjOZUNtDoKALqL+sd5eiGIT/Y5Xb1yii
4stMuvmhcY/QTZ5b07tINwc+2+IDsXNAt8QIxkF0TPLqkfS800BXEpCCg8qQ3ddl8BVddbj3rPob
Mt6jg5hjZEAeDw9MZt8A/XDIjSPRHp/W1Nw5rjwrab94JbF+bfrFgKixfCQ5/lNjtbel1e8bRutR
ph/nNNX8un2wGjqmY1ZMBdr/eWF/jHxSjcgk4uBX9tOEHBv/7R2KEorI0ruyNr1Fg/ngk16oAwPO
FkGDWqY00i4CJqSiXuN99h3hzsiW3VXArWQB6HHDi+1e+M4AP1n+kHy5mO0WrcOB8ugVESvoVjiJ
7L8xAego3yb41uc8+Z0N50Ml3rlP/rrSuu0toVdJyiM9uTNJSOkeuy5LXi5M1tO3jdsiG0+PiaJq
1AN7TD1+1iIrtv/8ysOwBJtjUtPJEft3Du7DeCkIMqn6P3JJL2bUkm5p7lvzMoUUc3MHT3issC4k
df5UzDvoL58JbQmfdMTUnPycZUOQV7VFrcHDaEmVrsVNgzd6heX5K1b1zm5igNFwIhfR1IGEQYf6
kEFVRDdDycCPFR8IapEtc25Imyd2acmmlksQXQLzkJD3y7H/WGUtgVDpTcVttKqxf9Oli4+Q4eGK
8c+ndLFPxrL9MduYVCHrVo6v5N7RtUC2Wk+9cyw7l9RSboiqgBeI5Yil21g99vneErsilh/w0rck
3jExi+df0TropJ35RifF2xR7P9qx2DXM7Kh9hspzDPdvzLkpa4X5mMWtFEy/qol4OmP8YjMiVxpV
5cCogG6EvsOJgmdS947DuKyp6rsgsJ4nu/5KyKclYI26q43+Qie9K6Tz3rIHglC90XCM1gDJCQYy
CaDuonsRPS34h1DBL21LxUXZGSG+m/JOhNkVxEbNgLPf5hbZtnWXsR20m8fCbs5tZPFEUmShVE8R
SxKpBZ8HkiZ5kSvpgbCApWkXzIsa9wITAn/HPPUrfr+7bozHjda4HvMu/XOSAZHD69BkPzWi3MJJ
n7pg/mYttxtMUg4ACtHFtj81t0kJIDooTTrmGek56q1tJTAw2QfDumJwPUpr3teFOkqo/mQY3kDZ
QrJpFmuPPGeRNTa0nuotKNQlGgPGlV67Qi1GT+g3SIpsKte0vUtlhxQYT93KH/kmCdNHjJjtew9k
R7Xs60u55De/hbH/Qq/0IPixueMjxPHj5xJhfrgg3Amd9RwstPNzH4vXNgIUPb8MaKKR31+kLB4L
RU0p4Wu1/UgmYIJ/ysBEVY3+w2DcxXK+uA3xcv/YSPkpkbsmFPQk3fGj800MYZqBMSrRO5PYG/j0
2cox45aIIVbmfgC1tNYo9XKXQYNDXVYm+QkNrcX8xAjkT8DG9ojflmeHFXmi23UNSmHTTiwvuty5
+ELm6yrS2W5wnNvA4thxySGHT/2cOBjVIzxNge1+xtLdegGfOPs8nm9vgNTplbdO7/vYwUJKS3/d
zRXiIcFrxpi+cRkCrUtf/xAPwOIVNGKsx1epljMHueaKiMuXIa6OTtYu31RcLp6RnY143IqoORdt
vBMB40CLTOclXohnsEx/pFM+k2+4adkOqyYgEY9UDtgsMXXj/Kr1e5Cmp7LqnplCvdWiRiNWVR8A
Ayj5pnRL5Oc9nrJrGd0JM/llbJPa+huj+Scp72eKqLMmkMkGELUqmuws+vA2azIAuV744hKqQXhP
TrnO/R743jqk4Fxlcr5jMH3jM3hYVX3+RDmsV3WI4p7ufNWXABDM9kq8Us/Vz1ClNu6HKn733dDa
iMZ47jrekTEs1Hp0w2rbBTvhgYXEtnZTMB9q1bAfuZzQWDw0EXdXO068wUS30x6NL07rnHMEKDvf
1q8xMaf8EbBEhSmuGWhHrUnbTK+Tozf3P8vLG+voZerG33+IfVPd3SZL4dZ1lB7oipQAEziSGrlT
zQcqpOrk2FxCACr2nklkKSdjg7p9No4SaL/P8hjxQLjzLAAeDfaGaHEpGXl/C/BD7p28D29MhnPH
lJVn74nyFOV+sw1HyTzFG18iifZdCuwAjGzlzuxSi6g8gsiBMo5dga7DwxoSZ7c9HFkAAOQxS77f
cII3eryzjdFZV8kaUyvUVbLemKXjp66+ep/xqaeZFvT0VSw+N83SpQWOC+vLQzLwnuFb3jCEBagf
q09SQO8V4/7Uw6Q9ntwwBUxrsk8xb9AbxcdR93T3MWhnE9b/WjRzRwU3TGvL0O42cuS4jlFibSkf
GmcstsMQfo09hjWmR8Ymtut8ZYHL3PrsEGXDpoABdMDXhtdeUz2a9XBKeXODnkTyKA7PQYbBdM4A
3lXSJAXD4RtQQuLD77jMw7gq6vQRBdNdRjQc1wUjns4cvA0Qm55AKP8B4ly9EoDDgJQgAjTXFrT2
3qY+NKdx2rEGZUjAmATzAEIYP/+Dpc4cl1AHJ3OvXsUvRBMu4WqJXWw59r4oCyKOXYJlALXTaf7F
wieR1L+bYUODp2PVEFUmJOOJ7pA2olw0I8o+536QoduTj9wrF3oSOlTJak6jRrRH7yNfKH2OrEnd
LOKdBR7SawdrVUZLYWNjtxD6RgTzPrVZ9NvTDrUWamKbM76pvaNKp1u2PzeDNq8OXVoMPQfFrNll
P1PNtrmr42LTFhEKIjpveiUSPVjlFNa4Gmw+BXckVM3jMsgG4iZCDCt29AVw7icqbGhr/rfHyDyv
0+eiB6qWxAhkIvdaj6fKYKdeWaCEMv+cxv3ODvOH5Z9Fp/1VtbRuRXuHyQx1lB62Q8HnAzN274L7
19aeXMyC/WaZbSCAgtNiUlXnX1Vygw4PwpWiVCOD/tpGzmmpmpX9Z8zxC/kw30HERo14uhC96PIa
lWH/JmTdsip7qBlgk/D34jvsWZkwHRK3Z3230MNN9Fe2yHDIJe2dwXQdXwLJGoBqSYxkGmK+pExg
o3p6jlP9bTfdPi3tDaxiJjAWrsEmxnjagDoMwDrMo7hvUNxpq/riKwxhOj8Gg3lhfXoX+dGNoesn
u1iqLIVevhvny8hEqXLW0JofwoI2LOZxIKqMrlr2G2ErrFeyua2j6m+ohnNnkaqJ5L5k6bCyfABv
VkkEYTV9YLD4YhO5bTvrleqI2FLnKWAgoMgWr2uu1sLCPdVdl/9Utrrl233QFXPDOUSpDTytCmee
v3nCWSn0dagDWDEsUmfLeIrYtiL59veVdvQqwgq4Np2ExwjKN1urx9IvRtT4alMwErai2+V3UOri
mvS7lbpqH10QSLm71u9fHclR5CYsjuAuUXlits0dvHIqp1QphhVlB2FJuftIh/LVFN6jXXH5UdqZ
9L/RJiJ/tY3iO7OQN7AkVxXX/cq33IMvYflUJiepCghthtlkLu9z0I0w0zvc2IMuzmFsP4rJOgPp
eEax8yKwrBqWgsOn7vJxpJEI04flN+q9flcM8YmAD1I15n3ovqRlfWb986VT7wnVP3QSsnH7B6eb
jr003vX03ZjqrjWcq5Zs293Gua9ieZDgSTSD/pWeJDKmAA12F747Qb6UEnjMQxKj8y579DgymX30
H6kO9lMXkfCOHg91PklCE3UFohct2g00XJfNOZeJrLxLYta7Tnh7EX76Pq6CajovscxyeabB1L+N
qjgEbbydfe/esnCDp/rozsFNH3SXgXYipIzyTH3HvuVYtwQaS/Y+/njLXt3CB5dpJpmxpZ4Hdkot
w/s2ru4jL+H2hIKHloe2ScQarA3FNhAptH6ksTbG2RrRpVQ9M3NECncF/6cb26fGN8+lZMOa0Wdu
wLXc1y2Quzl963WzJ6UKn2Ri3icDIiQ2W/TtxcWVFAABeniu7bShYqivnGjHMXuc9cCeO30fUO84
fNQ9uBls0fjLHiTySMRCzzZ5oaN7V/dItn05NuiKBxQP44BMxCNctfqsKdjzhGdksGGzmyI42Eu6
b826cydROOIA/8N19WWW7J0bpYrN9JUgKoGY13+bqIxyDOhBzggrrPZ22JqrClL7JrGbt4KxZecK
ppuQgbYp89md0WGNZ8/OvMvljnkFk0tQbcRAGqL72hfGsEZW/VwWbnOqpxuHiONtjW2htKmrE5IH
oDvjXhfiN6VBhx+otgy/iblE89VlIJDybOMYjrvuiHBdDbWmLCA6LxbYCwZcEaUoH+Y+W46TGknL
zIjE4maoIGmm0U0hkCQJkLhbz1P77E4aRXSTVP9EAbcIHdl8+uIrzGI21wJye5uJNQhSWHSC7S8U
uB1N10sVWIf/Wmgk/z9U5Pn/Hipim2BT/ndsyyMjpJ//gLb88xf+h9oizH/JwDMDCLam63uW/+9A
EXguTOV8KQlTsF0BcPDf2BbD+pfpgkCG5yL4Ywjw/Jmmbor/z38Z9r+kY0MRYyXnYO/xLf//KVIE
Tv9/AFWYyvPihB34Szcgl5fyn0AVF3d4QDn2FGbAbRub+7AJY5Y1X61yLZw6M/iiefaoKud97w7D
hjSNSxCETxIrPd/z6qgVHv6mekMijyjEdArEFItcEMEmG+By10p1H3dCkQJSqAP0uCUCzj7LwEFP
m6Tv2phYyBYHSU2/yoIWPUKDMYgKTt/a4cAaOaNb7L/dZjZ2obcIv8pmX0qmkToM7HO5yLSM4cSQ
xUGZkprroB7ydzYUsR3e1GZ/dm1ucRTbrBswKEaloAAdub5tw9/Eo4+kvTli8GRKruPn0WdaPPbE
dGe6Qp/XPrU1oyclTngUnyvayoMr9a9pv+BQ42wR4ba09PdgIScIkBKjgBerFHAgXhbMZKZqQC9F
ISNGjRZWPcaLCUr0/RZg8pf2+yeHGfVKFzSKOQSYpmEUzRCscHNzlU8kJ4jEbzf4UDvorYzeJ53k
D/XoEF8GW3VjVtQCSLGyKT0iXP2VfYwYzoksvDnjNgcsy651KU1pSVE4JU895vgTZoowxHhhFSLe
K1ugOMCXHVap3jtGZW5L3yMPfl5ZAYZz0GxQ5SrKZrCErD3rFPZoYy3p3qY+xTCKHceBg0yW4TYg
UoSRNlLCGdDUGHdA38em3WcWq6GAuaybFZ+DcoutFtWxqaaTD6J71clUrhkgvGQDe9S68Y7VmB7L
llAT2G/TeuDIb6OJpb2r1NEoKYqjr0Hl5glCcbK2eAwZlOldW2S7sPDgyUD68wzTpy+VoK0ctR8Q
/D91HaG308Gxo/yeCweLWajOYthPVko5QSQ8dUA9Oy+AwNJ1ykD+PmSLGipG790o5M5DS4+Hnqg1
n+WCK6yNYbgIU2cz3HR0VcpfHpGYwS6wOF3lb2WAw4LHS5r2BZr2g+qMiRwwkZ/LubO4TaBISHDZ
a8vNyNhyvH1fogFJENCh+TkkfaT3AIOvYVrNF0uLjccaX6CVy7trWPT23qyZ/nYNdX+a+z1T0ezv
v9k7s+W2sXRLv1CjYmPcwC1BgjOpyZLsG4Qly5jnaQNPfz64uiPyZJ2o6r7vG0c6HEpJJLiH9a/1
Lfio7oGZepDHC+ijlaBI9daCG9KyKfUZgMcsY/7LIqqEsvNuUYkVOVSCjZ32akmqUMqZoLNwSXX4
lDpQsGbm905ZFDmKb+5SOFuVRS/GTFHhMopATJxhy5zplIca6TIrUmqmKqBlaCCmR+Al+aYDF6oP
I4VFjBmwc0V+ITuHfh+Gv/lPz9n18Xgb8OxzO/drujr26KiMCL2yPHWtGeQRlF/ychhSqKJ36pnb
lWFGW0bJ1B+p5WSr6kcbFubWHrABI2DDPASdk4/qrmP/JhfjfjVGd1rQhM+SomdD9uR7R9ygCnJt
M5IFM38PhmbgF+QT1A54k+PudRxRZHsn+ija8lmXK86j7X+bMAi2rWZdDNYu5jLvdox6MwqXyFiH
j54g8LNORYyxVN+Ulv4oo/rQRwK8slFvdDzfbds9h/13wjYoeFNxZVKiEcpFizdimAN0i9n5qx1V
qNsD65zVJTWGg4H4XlGRZMc+Cm4l3VGPgqHXejC16j1tGSkuVvFNjjaqb7h3zXnwW0tlWyl/0TGu
XSqGb1NEOV+imP+6QuEx5gRctvLchz0tgJ77lqzInITm6iN4ajTw+GHypkspVAFShVhEJoxNzrX/
AKokpaXHveBEyBLuq6p9m+Klv9fWzynphgu9BiTt3J5WqhYsb5mszEEA4acik8ZrnPLERPlrmrQ/
NOxClGIUAc1tcI9qbtZV31zdzDi2bbWlh+SJcdhbHG5SeJVk7z2DSQK3IVtvEJ/N6eJ95imLYRwT
9OHQBd/lBg+Lx9cQ6fGHrnp9k80mFRUa7c3aHhGDwdsYApNVH6lpf3ZNdwLHA+BRlftOC1fgBIMv
UMu+Mpxwt2A0oyNrQbnSUThrDzmfvp68aI61AfY+Eda6ED73Wq6TrJ0e+7S2KZaaP+nk9ENL1UEy
Ls8z3CqfoTAuWDkc06rcG1I8QF566gYnDKbitXG6X7OQ6kFGZnNtQ0gIccdVs+GSdLYteSBMbLzN
YWsF2sTDm3f9crB0/rc9g+cLPkJ8ep49BgP2VatmOaxNZsJqiQ4Cc/Ud+NexWDvlS8/FcpzZb5xf
1SEeyISQHoJ4ndzAA68NrgC9LMdqgGtij3PyLjlQZtXRaVLWMO+nU1WJAfHHuCWV/D60Ut/3NgLP
UNhPceh+Vxi46ACCO2JSxFo7xCyspeKD3p6JtMA0i9Qb2n2Oh7dlqdKzrcZgW1887GxIvWbRvg0V
pR8qLOnJsTPl6/JkFyXeudXlopVfNCB3GyJsBbZPdOosebYqWwYWeZ9B51sKL9/X8T3XUkIkXvmO
B1Bj3STOt+SMUAlSLVs5tAdrzo+VOya+4VQvS748LSO1mwiTqbnm7Uz7rLX8qx3ksiUDOaPRV3DB
A6EPqDRxfWp1L2a6dFmSe4RXkrsjNab1LaGrkosYt8v8maDADj45vEdbvM/JjCaS7ynnvCdu+QAr
F2YFXc8xwfdgMvAaR9kHPSEvhio9/OPuGpvls9t3vzitxfi8kP9JHXPXn9rHMOLinw3OW4TtDxa6
eijs6TPJsfxE+HZsDbuW0E32DCz/6+Ty6DF4BULJDgZXd6cS1tUUvK9t89DDHkxuRAmwVdnLpRkK
vFyd+5VwyqrCikzet0lpQdGAONBdOLiRImyewyVaIG8FVMjYOzw2aRbutM413wsvfAg7C+B/mF6r
DnhoJJsPC7gbWjWEt/EJAOngD6sDPS6eMsrqNg1zDZuTBsED7QFm51ONcgTkAzZZWQyfDRUbzI9x
yBFBbsisMhGtqo9pPEqz/jVxquOqulw9l5MX3lIii672zWzgvIGog5eSLwYSpDB+txgjYLvkO7Ih
0wiXtzIqiw2JYKaRpS92mD3OdoXcaR6AyPzkp9D9pC0RIU6hbr/kDUtlSgxhY2j49gaCtgJcDaf6
D2927kVnnr2s+i7J1LV1+ZxozrkwEvu1acu3kQy2X1jOp4GxmuAgZVVyHuLdOKVfGjYbjlCQ7riD
b2gx6TdZwugOyygOigJ8QtXsel1LHnJpbvQy6Z+s5UXRD7IW2WAeSb6DsHFPpSaAe3Ob7NbpcDok
T0wyUxjv4vtozKcxNopv+oz+6AyVcVZmz7h9CUZz+ZpMdZ3mZ03bDST9bnPLOSwmO7ZTUQt+opne
0aq+VZxmSV4/GbBvEb7Z5SmG3+ijLPZN0Xu7Fmsb85iTV6G+pDndKiNS2nYcs59xKxlULBkn+7pf
gomUFk0m3raHjNQncRmMCL5a7OXnvKJNSVvY8UKkyWLEtE1+y0/Cbt0DsAC5nm9YtCKuS33g9tOw
x9XFuWhYOA1pd7vlNYoNvm9Hz4te2HvPSjlTOPFhwaXhW10J/00lyd1JuPCUFQIaiXUKFGUO+pdc
w0Yw/tm6mscHoMkYPSw2c5AJwE5Jr3nUhb9TUBaV6WjHUIrXJJvDR4a+R1YdVPH+rWwSls7Vs4WB
KbCMycAkj05fiJ75uV7XWyAx9bEOtTP52n5LzhSmGQC0y6iq7xRin+iqY+BWDr9SBuMKQnr+o6XD
NIzLM8UikmEmicOBWi19FNuSKBFNKFrHqMKSm4GYiM/ihnQfX3WjQIdjKd/PreMFYyIcn+82X1UW
T7faGHoMguDFWplP18IZSZxQJuHPDEUMU88OgAFJx48koyP6ePHdeonvjbVxjrUR97gA09NMmAHM
37pw0ye31HLKptb+rtDCilsax5An+UFkzSfDoehYWzzRcRbrWzGm+fqT9dtSo5CtMa2jIewViduN
tNsnOm2CdvHm0MG0y7qiZwJKDEoN3lsF5E1hxug86AJFbK5GFK84ajqCpSiArJgifDI19T1MbEXx
r8zxCaIiJhwOkF0AkbLS9fEAQLO6wBQr9sXDONGN3Fnyc8w5Dk81lefRMA8bQTCb15GXJNIYgEe2
QuGHSAeaIKmww7T6h5HX7ZaIUHygtPENIyOWzUfKKNlxaff1TdegVHzcDaHnnLgj6FARX/CfY/JK
93Lk/aBoofdphwraid2vH0DEEMLYsFlduLXOjFoS1lzxycSVYCayZspeZs3Qfci4k2fFg8DBa1fj
kAloM4Uk4GGlYeMmHHovMjvda5LoQJa1YOlU+8R0OPLtAl9x/4OdxjgP60EijEx1MXPaqBJzW1Oi
5Ie9ghk4btpaPIxuWhKpocvDiYpHM2TW5IoEdoiqMIDhXWsNDbNiNtm4EnnDcpL/5hXT2gG09kXx
OG5kuObwsMIqu7x6FAg9iYZ7TOntQNx692fLigo/Vulr3FPCm7U+VHpG2Q4mIavPb22IAcuuTWw8
PTeoclY+Dw9sMIvtTGK+6utbaOdg9xRC2VQ96TXXkBZANRoomYGBM49nJruCh2AHUjPiE6ZGUsmi
DK+hltyROfehxx13XrJv2HcYphi4tdzid5iRoY4dhlvNpssHI6Cxa5uNKyFLK0BrSe1QFljkrWI8
kzwP+ZhtIFEzCxW0BCSL+7Kw422w+DGWdkBkWXl0xopYsLbLHVdZrjUU+zBCRCocDeOBeN15UbZ5
ptrp52SMX8qJHZY69Fk1dL88cgJ7o4WSujjlw8LpRHO470XV+GIbN8kKw0Sg+dkl6tlcCPNp8byf
KHInb9LcmXsjLtdS+X1GfWDD8Ztump3uFoQr2Fgg7Kud3kQ/aL4+s7PeJ7JCx9qshmthI10uiuZW
86eTRHdXD9l4dbOHR8I0tKLKgmOZJL6y7VkedJutWhImzT3b3YtJvbdZuGJ7P/+/Tvl/Q5fGnf/v
dMrbVx9/tTliZfdXwvSfr/qnWCn/YRjSM9ErbakbawfK/2FMm/8wHQNXjjAEQGnXsxERS/CQCJK2
+Q97/Re+0GIlM3UUzv+tVdriHxJlEyXTdHXcy571/yJV2hCu/0p+FsKjlNSVnms4YLBN8Tfys+4u
naI5nY1uNElnCVKEei6etCFLd42XA+obaHudOWku2UJPbpX2u4punOMkUi6yxddYgD2Ixs69dG7G
GCRpTN8R4z4qmfVQXAwAMKrD3cycgBlDkGI1uud1uCda2R4nnBz7zmLT79r8gWvnUdfDazbiPihj
aJODPbpBWsE903X2rxQaodYlD5bQ1TUCWkYouvGzMJlPKVHuC2uHt3FaLjZww/b0IaxmZqN9cWja
AAIGgtnO5YnuPItwG0iyCquGh5SJs87DVrOMu788C/8DWRvZ+F9eXbZOG0UZydk0jL81TAsgfo3p
tnhkovohL3SwwRUaB8AO/QmTPDN18kZ0ufauti7A6Tvpco6aHXFewF0kb1Pzp6fnV2z1r0qS3Pz3
P9/fZGq5vvs2UUWDwZphGmLV5P/K/aabDGfbNLN8eW9208an2I7uYatb50FFpz7idgTwTyNr1q/6
43rMJbe9X5zoeXDri+dOHXherB4SYt/ZfteS9pHTB9N/N+e4NMAN8BouZhGYcLm+38ng7es6++HU
OM5oYLv/eQKwlVwW6vaCoVfjfjFqssuMwWQ97Oa+KU7L8BBF5PPrfDko1JBAk818Hlv90JuM8zqQ
UTcjZSRVEXGKRid/tp1Y9/ELb2p77h8X4r54LZLf1thrt8puJz9OzWtIBeG9mGCRwUPAfklSPzSQ
Oxa5mpqyJbAnWK9/HpCyQPP79y/+OqX4+0cPUrxrmNK2TIvT9H9/8UuwM6MkjY89M9vC3HimXTU/
kph8qOYC0gijjI3ZOd5BF0tApwoQs2Z+gcryiopAYrMuuIOQfPBHkEN724KMjBFfHs20fPMkUT9G
4PrKxourRd0m10uxJ8B6Ckr8HqT5JvZ/rd21YzYSx9ARQZf+VyTx11XDArrHnfSNBvLBp5N0X2DV
jUVcPgjb5QYFMNxLyurG7WI+hqRmNzMKIYPwqttDFs/ATK1Onbaprm1kNHuvHb6gCnJXNcCMZUv0
3UJd3WtV/xl5ZUeJ1hJdy/UPJ8KPZAEU3OelOfHVGLZJDBy9wTAObUeWrqPUe5fn8ltMR8vB8ZTB
CBvBjSg3FvpSJP/hjfrzRvyFji+4tJrSMS3Xslx2Tudvn+LaiRLFx3btbMyTs73eqT0ak2tJGnDo
PA9FnWKUZe0kyXC1tPPU7TLpXbVSZkdKgXiim+hKDa5+ouX2MS9r9H0Q+oToLhQK+/zee1am8ZwN
3Ef1sDaY82TuOTejH7bXqVvKqrdl9davZsqREn4NJs3IsjnCj/apbnBEt4XxJIudB8ImwDcAz3UZ
qH9b19deNQeP1wuv60UN/ddgT0Pw759lXo9/eZgdYoacIW3XYKOz2eX+upJMpjXmes8ApKviKYhi
y5dwe4jWpw+ApYmre+aDNY5vxFdvYtZpGZhwq8nUvVJzLHdzQS/U0LVcr6Z5hs74YXjNvqYB4xYq
9KjaGGmIXrgmaymXj0gz+zOfBJxrHadRclScnljA/dbT2iP3YSCLxJH2nSe0d4xr5ylVyAaAnskl
hvXRTVL4nJkHnjrTXlxuq/xHd3KYffhNww1b83Kih4iS6bAoEkllFiiOlrssU5Atq5dEGKs+aB7B
kHXkjZDSJgoiOf0bM5vXwJhZ9+AIVdkN3+Z75qlh63JQPSx2f+gt97dWr/JdpOtUtCoMJoWTBFWp
f86Cm48lx4/KhqTThiRKhYtyVYa3DioDdhfr06RjmgkYZ0Y77cheztFjWBnuJSXPUEjcujlXssGj
/SjrUJGiSuVEPwZ9p9u0egFj8XYkgBmGObk6dF3vbmutW61Enbcbh7TwZd6rB2CurAPke9vo4Gqj
9bT05gqX+IBs95LF/AvEzzdpOTLgO8Tw/oq1eZy4oCVWfTMt0+MoGlw/KvsO/D4+27UTeJ2VQeRI
GqR2GrQg+hJPM9ruZIfGd0xtIN4S9dW0lARjmmZtQ02mIxYvMT+m12juJSu+Lwww93Pvfok6Gw9D
CyyyDpuT0eC1lmNOTaL+rkO95MLUkLEHQWFyTEZHxaaORnIyByy82rDL1fTsdDhxzeQwjG75TAYh
yPeMR4bvbZJAdC81rs+pwNaVn6caJ1FXMbuj0tUXPdhcmi08PyYDd26E9lL1dPpUk5MHFAibW1wU
4kaKLqPhTBwnqZ8a3WaE02S4XnNmHtIl7Vcl4a98yKFxwGV0GyiVvXlx+r6hDT5794SO0xYMWrL6
uavOT4kCurrxPNjNyiok/GO75c90Nh/ctc6zM5jGzlrLTcoYqAE8GFYn8Yi86EPcB10cvi/O+GmF
RhIQ4lPl6DBWsqPtmjTsiW9iyB0bibPYRIQbJhPLKzmL0Kviwxz2D4NHCCXC1s68TRzpJijPye+i
0uvj6HlMuezAyglVqjL/HCzvDc2GEJ7FRME8lTPlfrKC++C+aF17y8053vz7VUhfD6t/W6hJ6jNu
c2hrgmG9LlKfP5/I31J7ov8vXGWmlNWI1z1mOfH4Zcy6RzvDHrSL+6inV5VdaaAj64BSO8XWeDCK
agkinlWmg5dUDR89luclqW6IjysT09a2sjCu/+EHXatb/v6DWjYhcvZwEkd/P3cpJkucMozYF49h
iy02M0rtRTdYPvOVJjmU6XSxGJijx3ewN6dqV43/4cVabxd/+xk4lUo4WYKZsjSMv9XLCB0vtjZM
JNZaatdUNp6xm1IdNXfnQrcxK1SPYYYjl1rf/fmfp4eGT8/WrqPsjk9g5tHVsIaHNkq+wRi0T0sb
rxsJtT+Huplu8YNuRvcyZNYWFaTOsqyi7XId3lLYrK3gUu3057/Yd7s9wvAVHJg4zesfYz+JU60W
rhSjSFCyzAYHFA3JCbVVRgy2ypKYuzhREi9q+t0cbTPL4/xQy3vOC3iyO6iJGD42QiUeiMIRMpLa
2uYQPy8YYBHo3P1/eFtd8S8vqs5pn+M+Q/XVArJeHv/6BLaTJF4IhWfTL84HEW0F+Aii8AQQhIT1
k4npaTNyG+kp2emHsd9CyKQVRM/emiFlcBhL6iyLq5xOuENgxhfsjZrKLrQGu3tXxY8qzA8qHV8l
1URkReOfeK8ZPLsvjBUlM9BvVkz2ShZrmVXuxn4vn2BKlX4GYZ2ATz7tbHDP2YSCVMtjm013gA/6
xhnsn5QDcOgicrkhwv5ZSx0qnORiVI1kdpHuNibzYvrCEa06GmR6h/w+DqydQ6AKt3UEL8JBlvC9
Cepp0mWHXuBzcwoWzWFMAy2NX+FA3lWRnMaCTsk69WsDzpdWBeBvfoLJsc4gDAI3TNB4HcW4Rms/
43Ew91bGREtrdTIGLpWQhuIq563uY/jgjmRthEoE8KUzni0DRFtknyJyuJu1uXCDGZfXvDYpHdT2
rRTa2fW6350zjKt4Dx+h6y4wLwmv2DEjZD3NfILWvD3wDLd4QmffaEYQdiJ+V5PHFaLclLUia0R1
Cg5bLYWSgfrpZNztWmC+hrmaULqFe+lIer8s/dgmTFrUxa1ihBPTHnrI7KXdDdl7v7i/cmwuKO2N
rxpgZVU/nVX46qRgwWprNLZR+GBYwscD7ezb3MOVACC2qCqC56jdtmVod++zg59M1F88SM4ScRbZ
/AS8fWECU9pp2NykzE7OtYCP58MosXeSuNfYyUfNocEpTkA2eIMOxDj1TmasHQ0KZB6SV202fwDE
saggVNfYVD8mu9PZKPobZ1mGFOqDszHGZeAvCzmkBwZ5M7MhjH2qRHKlORPLD4QiJwQI49HF9mi5
+J0RA4Na8TouBcAXPfR+hrLcc57dRw6iNpLzsVx4QyqrqK8gs665JoDmF1BA2lmck0JfDmMR3Rcy
+QxSOq7PVX5Ri/Ms3Pqlyi1mnO3yBrLOX2wbWhXu1JcGe2iVl8MuYdrhC42pVWbQRp8X7lWD3r6K
ufaOE4frLdWpGp4KZitBRrWZD2bH8c0LYmN4LfJbo+2Aun6NdA2wF0Ohtkb3R4/+sFkASGxW0q1Z
zMdcSW5FIDW3UY1rGchRn6dvfa/MHeWYsU9BoOUvLWYpHl404GWD/aG70tAZcM9oN+EAmzGddPNc
TjhKDeeBOjz3yQpJYBnSgFimEX5gULxwlQN/+ctswvxcdiWgXiMi7rpp25RgLi6aTTzDEyODugbH
u607NioQJBJtYOiOrmG61PUHUkgt44wsRwEaaVAfJgBGdYI2OVX6JrfSl3IVhssyJreAeJLxKfQd
C9w28Ksu1ekoTsmVMZbF917/FhpqgbcsUD+8vn50cgm2y66PDaGFwDPGl5r9H2n2nTLJF1UJ79wx
9+Q5517aGKel0fANaVGxpSD9tEzdc5yuTHAItGDpCAhNH2XtVgyVWCbb5WNcXG0jOJxRhZw/xsWP
eFb7oW1BmSwEW9NIQiWDJQg5pFphFwzKu59Nnkf7mrt2EU3vOrQtuPt1doqhKNDCyFzCtEkIcHux
2IJ8O++bXUusl3olTDII+oTNG0IBtML2W70E2iukrQKNruZt1FY3kG6kCJTm+BO3n9gYXk1I6oWY
gmXO6dTp7Ws4Rz0HS51YtQ3ZKCvgVIdO0gG5JBwoJdIEBLmDdVNk8OPGtzB+GWZOJKihJ6ZdoEUM
fOS7McjI4flc6BPugC5ef1J7nCh5qd0ZqOIYkTrhuUenfGRJyradWn5ihTyzUfBlVcwZuQVcynsO
/0rP4AyTIN6Bb+NDEy2YquGeJdwZSgZ2uOOyxYc9veEw1nPm986uqEEcDT8Unfb+1HnPWEDA2UTe
K6PQnhx/e3nhyjHf2KnAcdxH9iDaMA17l1Q0RiUqelx6WHy24rQu7ejgKe3qLHS7ZIa42KhCEa/f
Tq+gHHUpTnxs6SeKGF+KhF7yXLHM22CQWgqcXPISOAVd8+gqjBEdSBOPWt1tUQsgbkv228Eucm00
7NxA4Yv9dJq8JnpydWs+kMri2Is3jfsibbzF2G6KvtD3Q0f0bWxJH+K4MvvhHBE8YbPf2l1q4bJX
z3rjPI+6LrdiqbkcaNHetgcikO1E6MmNOe7GPVfU+jkzRotDMftqypTngOfnVTRcc2pUAv3NXgCk
5w3XyHb82Y8n3Dxei/ADl9tP1sZmRK+biDKQx1ArDW4/CVjbYADut2PCADqzFp9aaXhBMTgvugl7
hZuhe9OGAKtLRS8bRCDITpjIypX/nDTf9YLF15uMR1N536adQ+F6wXp4XFsFZM3npmrhjkxRQ5ij
xUHKxCjddnuZUrRawndrrUUecb4RhNTujiY7BImlO43AHQ6NjV/TlfO5x07vSMpeZKx+6QnfBuLm
MVajoiWcgUcKKWbo6C0o4/pHIRxq6MzuYdJy8squ8b1FJ4iy/BbWFhHuGX0uiyBBx2Qqt2brXkfX
aQ59BaZmFuG796lG94sFYIAnNH9J97cBb/EAFddPe6/1DTfz4NZSV0ieCFkLc4wRFp8yX+OqSaBw
nW0nakj3amwxYVBy7Pet8xGOKmHmW7hbiG5k0YGLHdKWCWEUZj+LZPgkeNxfXYdEx9I+eE4FSwba
3qYuoOB23OokRwa/pU+h0r+AfYkd6PPioMU9New2gz1C3jwEM/CFqTpjr0O91HEEjeFAmq9t7zEt
HxKMzcxxiRukrpEFmC+NsnajBjwGRQhUe5i+uuJVDbl5FS1rnQkxaOdopMcXYqAVivTZSRWvnbrM
SQZVqe8PZqdAIBOA4WUR07NC3mPLSJagrhJUeRZooBF+jDc4qCTM8xIVXeh2fSmsMuEzQHhpdImM
zlJM37SO4p9mnruDQyMPxp7npqX9kNvYceFwHhDsg57GvRgjscJ8WVxTbrj0EjVvg5Z697LzyZg8
LEvxocfdwVi6taOFwrNRL85ojg+DiWUBwmjFJ/Hk6ngYPHjjhELFKwwGTqZgfnExNFKCQIFSUED/
if8MpW0nSPSWcXXEbIEiTQ6sJCgxnc1baot1ZKfo1UT7oLsc2LE2V79TZqkny9yzrpPXlsvbUmm4
rhYKZWv33kgCIhlmrU2hCB3ECyJO7t49OC3noeGTowPbqzr4iGkbPcQTNowxcQ5pDhjOaIBTaK73
arfxQU+W8MJyk50VgJpl/RspSma6GpYuaImcr1Q1njtLJYxDa8MPRNjSvKAKXtOZOYytpie2kg+d
YfmmihaPQ36dHKranNGn2h9qkum5GsblOHXdfDIZjXB4ry9p1/GaaJHAAwbDotEpLmP09OKZnXYY
inZBBqZ4nea30EkjZBZpXRO1q6XU9q7t0bee29esgUxXeMd0zoNeUz+IG44vThQ9ZuoxkiZdBtoR
NSUJUs2laA0q2YMl8aJx3MgGW/qjVqi90VOOwLDqu5PNR0kAOUiSDgOvbr2IrPwllhgrLZM4IrL9
IVpHKgiyScqWUkVAJqWpnoZSJcGYVfZjOXu0S3AiI49ZYnrFmpGrRvOFbffHaccXGM86F68kRqFV
5a2pXXxXzEiOBJ3VLqZQCcMwzm4bJSvpxvQYir7apMbU3Qnd8InxnC8rvbWu5lwjwQmK1s/uSh9z
sPT2m/CAgSbCfawjZsfwXqjRyem5W38Ee7Zf+zImvI4Gw0zG3eb1ztKn+J4B6tzAv63O/Wwdeg8d
fLCIz+nDKzYJJiFVciZdHihd/01h9jcy0gAUSqAEDryfC7zOjPCykX8UklZm7ByMxUPLCewawone
dlf25QhfrUm/Uq+cuxajkM7JOtnpnqzaMW7lFD451lgcDCzOh3/+Dz1m0YQZ5cBICI2AOFwwDI13
QENqzw5Z2X1jNo+9a7THymlfsmUUa1e8PBNw0n3Jr7z/MzeYh2ud5/ktrYttF4OPo3q9proJUuyc
EnPIBWYcMXwmAths/tV08w/aF4aD52UHcLrRKSw9cSGCRqaIvX3Wo3vHg3aZReYQ9SY2WxZYwf78
kRl5w06QgL1hjEhAUfuW1w6phDJ/aeJZu5ay1K7w5jgUpSILGpwOtzhfdTaQBTBDwMvakV4+xUP9
Bv20POuK2Sa/trbPtRkC94SB2k51TKbajv3I3IZ1w0XRc4YHAhZojZRO70M8mKv92trDZ4ERkbLW
SI5aeLbj1UwksP7kWby1FBW1g2peDNqIOIrf4RqkAP94d6Emf1N1HVTajK5qVf0uibm66Vqh44zl
dBkB1ocwUH83nKcyi18yG5orTUbutrURs2cGYLQumRPmJ1ILVJzl1W+xzJfe0IftYPTqPklOoFgF
O4NdvnM4Wy7JtO+y6tJnzvDSRisNvUvOGmTHc4dmFVVtstWTGDZnarVnCs+BC/a1uSsjjYKowtJf
q5Db52JW6pSlMFQzjMs3I29fPXPCvoot+FUtBxxPxdv6S5AYgTOli20/tvJlGZfkSIr3ibpWEsc2
SX7TXtiWpQ2yzHGNC3UFl2ZEPEm550D8gxtYpPEAC5ZFKxLFlzBfJxDcl4gKUmveMpqBTroKyEaH
gS6pVs4JEcztFPPXpSdRsfS31Erh95P1DUgVtr4JJZHGA9oe4C10O7dYuCWFOW6iRdJERrFnZk2I
C3aNGAqgyq3dbTI4Asfctp2GJz5nZOGqGPJHNNfeLuu5/E+lfu1QBIkj4z5li25NV50q7JZ9LZxL
W00nLnvlletsndBSpTwDaFSPmYnqha+WTNTFyjsY6MDajpGZEaugsf04yOYqMaQ+lBb2aeqfO6zE
fKy9WVxTl8SLF7lD0MtmuMaewX16AM429D2nxEl7aywvPdLGzHAO1ZQ6oOJuWnhoQxYvxKow4B5k
naj3dQkujlPQVXMXYLgmbkNaM7lF6fJ7iuPcd7BVbacw/h1jtz+MoXHTc48lPApxdknsqHbZcElr
R0Xo26ovk7lykEnYLEltfjP7/oIxsAkaeiaCKvfEO/gJ1itM9daYVJBYsOBJ00BGM/Qi0GJ5sKwk
3NdtET3PKYtfjo1dWNb8s6cKMS4inmpHFDczRgvK+rh8ZRQ2bMPUfcf6x3E8boaj7jnePk/BFzcW
rGuxgPLvF/WWt2C2+8lJ1k6r4lDWefbgjbjfplEFU0Qquatd+i5n9WKO3EXswdqBjHZxHBrdpTOM
mq3oROeG9iIak2vbLL6L2TJ30FtOomS8NNaCm3c0PeKZeGU8o+8mXl4Wc/mhJdOpIYO+D2t0vUJy
+KhXEoM39t+jKJz8GmblthYkv0YJN4Z8bReMLPJ+G5NcsueSNHjaH4XgW8iIUZMwYIgwbLmE1Vid
F/GtBvwd2ZSUiEp/KyLxlPELeLFuIgpGZBVseUxSapeVIkIlZU4kAgKtVmHBLFSLGwG4P07TQLVM
QROUsR2FcvG6H7cesQQVO34fgy3th9OfJ576nZypBE4lGMqr4j2+WWE5XjJ4+avPA8lUcwty34wP
W3iYQavQuRLsgRDMud6Nk73rkQAAHCf7CT8I6JiqDvqqpuq2asZbnzf3qXGnc2M1ny7ZrzjzjsbC
LiiocMY3yIcQcvS04T2Jqe3kx1JLgAOD+opMvsMLhiEjSnFcTmJpnzqHv7O0jQ+6rD6G2fsW1Uz0
ptjAwN8al1jPQbsy3AVOPB2EiSOwZArDjZHUknuJiUcB1kZAIgWmhuoT6+1E9y5dAmCU8PCtDTzo
Nm5qb61Cu9TZwknf1gW8GBCG9tA/GtXE8j3zstHb4/KR6SNYODB/Rwg4jFEubp4R9DGj4Rb1IWjM
dZamXGaQEURl1K/qbCrqKePyv9g7tx23kWzb/kp/wGaDDJJB8rxtiaJuqUzl3ekXIu20eb9fguTX
78HsgwO3q1HGfj9oIFHVdqUkioxYsdacYwJ+CIvpVArSQIq6qw9WR1eWFnW+L4r1ioUKJSpyghBE
VhCGkNro+RCUpkUHg0YRjUfCi2b5s6xi62iXoGLgLLckG/Lt1OWXetCNu86L78cKpM8su6OGuBY9
peb6w0CvpJngAhX2RTNq52KYxhuduJCtHUEHPAcdK/UQRxelsCoyZSO1t8kJl+fuWxwAkSbWcydq
dmb5XIrE3JRVeCtnnqC+6nbkBoRnBdW0mEEncVKa1+GgUl+19UZvtfI2Kco2WEyIBY3jXSNTTD6q
bFZr25seqC2zoDRguxfRhR2Z8+2CqtkuxUoQXi7pMoE5H/LxoDejFVQStUlr3UPWvmGUjdjTJJ9o
mIxhZ7vzsrd0JnJIMOPWe0h13gBRXVtdVsYJmozBMIDwkFEk6ckdkkuv4GvAlf2gxeAcw54stpZz
MGk4tGRyuWWmifrRorlgaoDpocLpFcL5JNa+NuvAdrLKl4Soo43R4OOqpzALhjrHyZ7Zob90JdiQ
deDX695pUK3H7RXTu/c4IcXF/DFUa5AOcK+MJDGfAzz0uJDFI8x79EC1952Y1OVs1hfo9rD7R+17
X0pG5P0z9kn5IPXwGYlSc+ulukYWELLJObU4HLUIZ0RjB8SukmqQpzRdQFXfI713ASCg1kEjvddC
GYxkG6BFiZ+xYUHKG5n7D7MBz2PZYzLIEDWb7rmuJoHNpHmm3JARFJGKVszOnt7Mbq4uI6/TZYR9
ZXq1r3T3WtTUWEohKbVnSwVQm7PL549IBx9NbxGe3Zhy46S4BmT+pWMQd2kR8SbnNMwwtS1D0Ap0
Q2oOvxikxhKVQxq9ldrfF9oXm0oViIfhwySM7DYzk/aDpwH5bEbqQwb5FDOu4JApvlqDOs1Dt1y0
2HxMQikOc8I6DAOqc9S+5LyK7ck0u52ngapceMfK4V7hwVhTs6o50Cfnwg75mLFOcM8M7tFQ5nyL
q/bd6lJMgoPh0qsg/SjE859W3SHUOY7aNcFmPf6Dczg6097uEatGpBYQJoKhH87drlygZbEKbO2w
Xb6EmbhvQ+dSl0V71nvZX52w/WG1gJVaHfWAabbeAWXQdzsy8QlO6TehV8cUMcAuXnrvNkMDkJs4
cNoGcm/+wpnU3UDOJIrBIccRfHfteuckk62/8k03E2bPQ5Mi+4eO4vp0ursvpsnabpnaa2EvTyQq
Ymi00WQbIw2RkldDRWc8PRLQTj7A1JGBhQk6nQCLlstaECfjqaV7egG6hIImPxTV6G7bUXb7iRyp
Ni2eF7F85FVi0e2mTeG6zFgjNwCyEG1cYR0Id+K+3JU9+hDUmuZuVvF4KstmPI3DPPGdgt0wvI8Z
OvPZphIiEWVKiYgX9UEZzVOz9FSIluTesdWrURVOUFjTEfhD7I9J0WFnDR9npIgX06CpXk2t/WjZ
GomTazRpQ4CayuTjEiegX0xo8C540oTr7p+5ZKXPeWQIcO8toXuEQpQdXGKk9u3UHVpTn05T3D23
ZTiCyHCX82I+Au0FqeW2wx66ZnRWVbVlheNZEwxt13EZVDqIp4QvNNemd2fOmtPrAGcsH+eXqEOZ
7FL6xv0LqTy3/WLTHnSmnaOyhwQD36a1oK0vtOM2+GFhPiIRBC804uivKRUag31EKmSZfflQ08ny
R+Vh9kw80OkTrhN6bl/7xGDKBoCNgR7tGGeCZQGIhsYfvCL7LiSybHScM0ztbyU3B4Fu/UtKcedB
xcaZWPAuiVxFh/9YmOFj20vShEECT1C03QGXTTOUr0Xu3E2LNe2Rl07bIfbqgxgAogL6nTHW68+z
lbSPwhxuBzSH9lrldpehAhifybpFIOpkhA9kBMezOqIbQhWUDs3PvBlz2H+YtdpwOMK5u+EMFxKb
1INeo4UPwWaNlV2+14XizulpMHZxdDsmtHti3bi2Ufe1UjQKa3nWM+e9T+wvZXwEvOuS0Iz+q29I
L22kfpu1A4MLQiUgb34nQI/+Q1E9WyMHqqYcSVGKomPujrdlz3SImiNIypXxCqBoqWe/F+vxZHxp
uSaDTcmnUJwQrfUIlO6L7ARAopjgXV0l37U+enRoDm2azAUskCyU2cu10rFwiWFNva5MaizaRlOX
5ltbZ1+mgxwHXVdVPnWvu4kU62IVls49/dtt65pXrWEvoJp0qDB4tha33uIcdbfMaKlBOPTOgk4M
HzCE+z9o7lMHMdQh3q0ilx1J13/xD5XiFEPcZVG+IRK8WsQNAuhhhFmBUrKn48ij63W3+KMu3QPG
XDCe5nzF+nGKYWlt8tN0k2vESAqO1Ms4v4vMeE0q6wVeqF+7w01fCHKDf1pxt8+09Mlcsqcm0tX2
v3SLDil8Ho7WkcMgj55xXctHz6xOKk+fUgaFIrdvh3Ap/6U1/P84kD/hQMTf4kCecdv9+PjHf7fv
3/6xw+723v/oftXb473hX9+7Hum8/KdJXDjKFgPekLQlslv14/NPjH+yoRq2Y8KgNwUqqf+ntxfy
n/RTXQt3tbBc3ZIoi/6v3l6IfyLdhuXxCezwLE/8b/T2xm8CEbS+LlJ7ifSaW9d11nf3q0BECunV
TqqB0E9Tc1tazSVtzFVvaN+bVjgelpmNKcbRMo3Fa2bR/jWU2z1EfZRhNO3HIBbNfV6r6F8cmu/T
/4l+VNd/aY/+UQ7FtUrwXqGG+k2S9PnGkBlIx7N06SJL+vc3RoZlYVcIvVDI5PEW1x5qaJmFV/KW
7prReABg9Kpb4DrSNr4x7YwkITBlfy+g+U2/9a/3wDXxbIFmQKxWiV8vTlMJeJ2QoP2yCKy6L86c
gTe6loxgJpJvQDdQSxYcmDpRZsf//UvbHjp4y0SLrbu/ibGHtpOWKugJlU0Rb3Gdqp3J8AhHn804
B7H5QOO/qod7x2uSP3xsw+Rz/SIH43MDsrEsAvX42NKxfhMYt41Wd04qaj8et2M6N2+TV9C/s6NA
toUWGO6IZa9RjNl5i5t6DLHmJ4hLvEj4yGz/oAxbn4O/vB3gdw5PxPpA/P41OItpZmoe6Y9hGTkM
sXVLTs0MhrszLgxg9rnbY+8wEwZdzPh7ne4KopKtqt3lD3flX28IOv46O7xuGOh0ftfJjQjQFHqr
zs87A66j0okCAMV7u8TE6sgsOy49aE7dHJ7BCRR/uA7r3fbbt2K5WHRc/oe42lm/tV/UhJXjjUwa
iV9rrVkL5tb8piR0LqZLEbVrNdz+/R34m4J6vQkk94Bj8xQadIp/uwPDSLh1uebO4koZ2VEJX0rt
GkKb/iLG1TroNae/f0VjtXf89gmBJfGigI8ctAfr5f/lE8YjU6FiIvXQMOf5wIwUJHXsrQ798o7q
jAaRmT0gZc12Ck9HZTY49CuQkBrJKmFNLBYmyLu/f0/iP1x1l8mRq+NusnhTvz0L5EMTQM4i43sO
UL5+0LqzagQ/ihQeUplSc9bTPrOxuEq48NKdTLIJuhfDNJOHYq6YNLJiXmuVcsDxAC+5qIfO00yd
OmhxiHrA0oO8dumcPYDiQ0FBkpaxk0MHlZ+//vcfx/zLo42tCnu6i6SHld/7/PNfLjHpho1sGiq0
GnMkIYwMM2KZoUAmJLTEO4TgbHovxGS+Iln96tVvWkms5uDm8THp5SHXoDxzeHzJbQrcxCjeXfTR
Qe8QPmgRV99IIS7a0nkng90G/Jrdrg7fF6Ym8QGWJMLLClRtqzHyGlUT7fCCuBczpJnWEkr49x9W
/GXh4Aa2DJNN0kRa8BdHSyEFlnKcpT5NAC2QNbnGI2oB9N6ENGUcPwLdJVnOq7t9btiYAkKBU3ps
/G7RSH+Njf6SCcfdpjCDN+AqvSDMqvLaA4r+bk6ntFy5FjBtrmoavT+IN4X7+8PAm0e1CXyD1YbH
b/1wv3xTluu5RoI0wZ/jxbqrATTURfrQ95Z+A9wHt7zuQp22uw/NoNdBlpvx3BXfzDrHMst6yfB0
CXdD30SnyUCCVdco5YpIbqMavd0809BAvFZAEPooZ1fDLae0rZzQEBLyTc6Si+AkI8rwD9/J7+YV
jCs816zmzAYoOKT32yo2zLNBRzwffEQZCAqictlGcVEFy5rUWwm7/Dqt/7QgobWLbDl/a+2kPZHl
+1KQ0PU4lUm166RwTnPJLuTm7pNJq/Cclac2+iKQSe29JX5oshEUikMASxPnR1GJJwTiwy2Ajzog
rXmNbY7IClHWPkZ3HBhrfW4kTGnjrkuDuGQANdsy3cWkfgS2kxUgYbz02WjnjyXpTk5WVV8GPbkt
8sX6wyP61++dSHcP3TimSjyXnxfwl+/drstkKbKo9xk7jOgSnXn3+WkcvGA7w0po+FS8HxcK2R/W
ut9NM+t3Q7XByo8jwlh//nbL5ZBeHdkiHrPTKkjn+Ie96HcmsDe02NpFlWOMtjGS+2zpAbXMGrnL
WZ/6MYkuTFSiwQdoRDOtDpmo1NLCmekQ7hRD1y8I6LmNEM8yz1+zvAr3UEiUdw2FNkd+eTsb6lna
IMfShuxCTQP+Tr4RyS1NZhGwUHA4k9m5XtEWqTsVQekyK+hFY/3hBv1rtYH8XRoublf2eYqN9fv5
5fpLHLOJdAkDboksu6TDo+GQicb0i+Z5F0JDZkCDa2dMaWkMHTwEgqE6Er8DCpPM//sV7HfD5mrz
+nRFClt6lsNK+e9vpnMdlTaZnP10QpFuJflDmJfNNQ/K7rVYq+4lznDfDwU56ZX2IxR1drTjCMkD
Y4EE9Fuuci0QdpJtRmd0/1AO/WVvlBY6fYpETg/cr59m3l8u1QxFjO6D1/uZiVEwF+zZBjcpZnP6
TLhW/vRk/HXzQr6Jm2KtS02LcvDfrwbRVtWUMYQnL8+8qxON+JHFuY8GbbgnYTDBYCmW7ZigJUld
aNYg54bdaJKvp3DakwNFNzIesgPk1ZdEh11aAGGeTYNhpV/1eXWJNVFfmhIhWDW0lyTEPkOt/aXs
qzW4OwUao6QJxNfWTjNSXTAVai0LmBSA5SjreLi1kX3H3EL3KpnwIVrZi1lZN63VG9uin8I7xVi8
b3N6BUZLkMJCB4Etf3kuplpt7M5DKZhIi+IiuemZt72VXUBlAifcKKLjZCInNdjB99Yc3TZODkAk
EeR+Lnr95qyZsXE0X41J3SRjXT5aRLxOUGT35hr22tPI2oXi2SEM1HdJrXukFGtIH9DHR4J0821J
/wiVDxlrLVCGY2za+z702nvKiR0U4Pq8ODRcI5fMm7+/ycV/+FotaTsQKik1WX5+2+nyqW/I7AE6
GTXpndG47Q0uiSYD4j0J52NyDXTtOfLJPmmfo3gB5Z39QLqu37VOcXQKcFZ2lyFesiQqUEVgRDLs
3MZrLsnofcWnmb/GmfmtEXDr/v6dY6D762rNSiFdDuMOK4b1u2ulAEBNPiMrX05kzrFN4KsRp6Jf
0Q7nflp79ss0MRZHoIdV2IaNhm+zQVVoYQZBe9+pW4MT4AZD5e1Ck3kbWeabnFIImm566xI5s6kV
vtuqFkwDG7Rl5RA+likdoNLSvqUVVhQrrGD5zxhbKpZhNRGb2M+gg7mNvHQmKicjSRI8TA2PCovc
ydE69D/IxJvspzuBsSQi5xU7y4ulmlW3Gv6wco9YpAhW3Sg+0G6kQahwEcxe89NVHbnXcUS5F/Y/
UlEdHPKQfZAbWNfppjOG3VpjQ+JTld+bS3cXNwysqjKTfusdmUraCFsDjYSUgz2Wr26RE1wg8Wjp
IV5ir/MuzqCfiTeFywhfcEhnl8tY3g8kCW1mS1d+rNu+shjCUz/8BNBCejJcYL9SXEWVX0Lgnjjn
kyAc0ptuQEAmAR/vCpShE4l+iIJKINBvsxaVtwMy/KZZbs2C7nCv3Y3eYm8sQU9XttzmfbYiq6dm
2TGr1XZLZ3rE6FZvSyiwyM8tWRfQ5mVWUCgxY0Zulh2Y8m3deSenrjuVoKwC8TniBSEkzMbwbQOy
c9XaHzENw22U9ScH+LPfGwyN7Ab8mIpYqbQKeZVe9Ch5jXKb6t2+XNZ0pHTYZaOJaE8MGDdT6mb0
a3Yk24McjD1OJx5ZC+b9aMtd0swAlVOofsrAk50DHXCtIHSdfL9o2bHTPSbfNf4QRXwUXogHfs+t
u4Ai7zruOiN7cwC3lx9FipyQdOEOyT2Qp1EOO1GqC8d/K0gj7WeRLCguAaKKAnw9jSvA165fAQDd
6iEqYPgoIJ4bBTgymbKg98ygJsvFhGa6SwmAwstPqmokfXhvwRTiU8kVKL7JLm8mSLL4WOQ+Nwnn
VskOyz6hce2DZ05yndj/1ObpUTXj2UrRA+SL++DGyIKrEWdsJ5f3ok3Dg8yzl9JO7gtLzDtAoIM/
rTHy8XLf6hpqtgRQoxLFqfIYa7H3b6x0tdeE41eMqQvouzrdVUm/Iyy8YvocmBG6twoB5VbN2Cdx
sR/MGZOqxgx2K7tqb8VQTpu4Dn0a99ti0jmxl59jFoxRJstTh7vtph5BWsblrmpIk9GqGmKKtGHc
peIxiwghygAfWusvKecmPtA1J6a2VsvBw6yK9EHbd2ab0TLundt2/WFG4nEe9S9AaA1mI2K4A/lY
AndoZkMw7jC+5R2GgFH+rPUagnWdOptiZs3F+L5BSncoMF9BX0NNpCZ9y8qbnHIbtQy0nl3qePul
48AISZbgKVF5W0g4+C5KD1W7d3FjiqDROaWD+bNKslet0Tg5ebsa1gahv1DF2ZXbbQEu3Rb3q2av
7fp9XKKnKyZJR99gxt228CG9sX4dlpLJts3sW4bN9zY75NSbPHkd4nNZHxMA46XkMWlMptdlzPXD
LHRc2iQC/ehpWEmqTT8uo993fEuy90O2L9yBsGm7Be58G55Ex+EPLxWW5jF5n2yU5jW0+7y2iaKI
SgFJxIgOYhyemFmna6jjAAVxKgCVD4i9ZP+CqP3DKbqnfqbvZCUugThNg/sBBRinSAghxBxvJxBr
kCpPs9asd/KtKDDC4DqB5V4PR9dCzzA2PaY4IoRtj4ZC2dFUs4hSQ7NO5yAkerK9YkmETD9GPEzN
ufXqNMjb8UUbTBzDGmUPqB04QkBvt6IgXQqKUm8MAkoUvxCd/GaMjJceQ6TS0TM4JYHqOUEdRMTi
pamrt16Pd4WWBbOwz5TixQaxW7Vlrg2DBYEG87ZXmxCirai9+1TZt+BKMFNhxUUQh8CbvFic/GnQ
dPU5T6O3zgUAW1ddy2St2MVQ7xNEYFnmzb5MJg8dJOl1hgUUs1vIzgq/toBaVtcb2L7+e0s0B5il
jGQRCdgYcViTLdlWW81JRvG0pHm4KTM+ah4uZ+z4P20YaEhNXqMFtDF5AwguElkiJjEu4ViziMdT
j/UQpru+uKceDnKi0boDvIJ5vr9HZNkgS01/iCH8qGXXB2N7b87evDOXGJ8/obb65KLUTLcOZhS0
mBjUcJYQve5kPsS8csdsSvbOS4dQgc3WkjvI9aTn9TRvvDYb/cnWuKZ5/6wiDp7Z9DUPY1Jky69R
wRkU+gfRQBHu56ar2j0JuhRgDhlH+uJcsBie7QbejFpAZE99dZv2+deO0aCPEORhUBITpY29J1PG
duzktAfd5mzs7KUC2NWb3+qwumC4QXKUwj+bAeo62F6TUvmanR8mIuaGISE71vBAVXW5b9ZmtBr8
l11DeF1WlrcS9f4M225jvaLlztCtPSIrcHxULCk/CJwIgbMynNxAwrnxBln4azLw1mIAaAmkWpHx
w01hK0zm8OSQRyFqca1nmnlDZjHY7oj6afnqNDe/S3t+ceitEcjZztKzU9ZPh4kbx1Dg74j8QrG7
KUjbwCkuENiavI7p/cg5Q05OTD2P9ngUFRvoGmRgQ9YSClc8kjEbqTXg7rBh7bT4Ustau2MtvikI
3zSMCOpNAWA6tBE3tfaL8MIvs2PfTUj417+BtazD+kaUT+zpb7aR0Gk5jXwEOLJkdi64SkIbwYcC
xWv0WNtwTSOoNUjkWfejVj2qwUOwgIFODOldNLL/GY9Oh5REFAQWQaZ4K7oFBmgGZrqdy2NmgTld
+hcA4BsHKbcPJe4781cEG/bwCgRm0I6ZbX2bkgYmAWZMshOMvRzUzYT/HuAvvhS3CC+19ZOb5CvW
YBwUKUqMjOTq2WIWio+La1zhqbW7w9yFIWrR6d7qrQOMeDz1mDkX4Jw+W+J3B3K1hqGL7YN9x+ue
nbLjfERgxkXpk3dQnrwVZuoi2uJH77rPnWUU+89/62KgaqYV0SXAp3CScaqfushYtkbmRP46nKbX
sJxYnG3yHKImClBFrfGnuXHTL90T0xnthigxhrozreB+LQWrEUuhgT2TdCyF1VQMNvHJUpBWa+GV
mR35pHOdtoPbTtsUucgsp7sGFputbpqoo8yJvlAN/TQMcgQluusDYVNakHQChh6Pij9HMIgcZKO+
00z5LqQEv4S985a4Mc8pZ6Yd0NgQJ5K53NoamdcUrH4xUvzEpQ3gmO5horFSVYNZnGKSgFIVtkEh
sPE68V2kJe8ecCrUYCaJFY3zo8dAcDarpTh5TW0f0izHtEkBuIOHW0+Qh41UCh+xmXVa3NzBuwzK
HxHYjfsyRe54kUXy2NmzfGyWKd1FRi627KZf7cKN9k5/sFLDvJrwwW9DI/fdBgmzAzNx1TUGg+KR
WmRxk5Lgd9G6Ak5fy0GvkQpJlIsO2ajUvrLULkG6ezZnsYtGvb4huIfANF4tYz66QfhcHqten4hy
K9xVDoiokO35UOHTqaQ8ajFlVKZBDmCyJK+lSd5lzM3djlobRI5a9hq8nECL7iNv+tHhD7khkm96
EnDYt6kzB2Uz5Htm8PqN6sBcWhH/v65XcVBWOqnlbMlnEaX3HCP6bVvk3T365huGek81ahKojL16
ajsFYlypd5nHZ11pfllZ7jerBRvdkdeKbcp9nUltnCKbdXLRq0NBLPqtR3oz/oOTGlyXGMoWFwGa
hqQIq7MBJGrHmVmi4kAELoLZG8VpmOHLTpYRH0xOUduOJWk/scDbEeKLsWy/GkLTfbqWz6LioJON
6i0ywMFIjILkab3hXSU+WpIhktksvGTjhAjXqgA1a73DASz82E6sneyWoytRsaHSYOtTWFGj8S3s
8rObshX1OEfY80oO9oTQAp35ma2ZmjX+ZI2HGSHzCHF/Vsd4gC2v9Dl6QYeVZ4byTR1NrWYcDHOY
kZnOBDQs6rBoOgFL683cV7TooqJz70e6YduuYXhgAp28ZwY7sIeE750M3TuUdVAvajkcIyE4xgHq
wct5qyHtONDNm6g/6x7oidfftG2WHFXDiT+Mo1ODmJWBKzuI0Wiz76x+n2JezBO3/L2lpHHsTODx
c591T1o8xtgbvOHDbtxAGAqEetNTYsQjKyPr1ENKRRzIeDJoEkf2WUXLmhiICzkyk/gqa/iQ6RDK
B6dH2aMyJIeTqcqz1GG2aoOzcfG67cfQRA9dpkXQNBwD22qFedaJ8dSA965JN6Bn2tW7qsjUQ1mg
d6HuP9XgzAIKN+8rtqd4KZb33IvukWDDMZX5cCAxq3/rkOC1rje+VtVdVxX9qQAgQ71k9E+cPXcF
RuJTAQaNVGZCBqXUbhoYqDyElEOjJy7zWN0Vw4j5TQrrGjvnsSlWHE+V3i/VjMu5B1nBBv4sLQK7
lE2yocTCKSbSEdvFvjSNbfodtKIgmyriFHitYPDIbJ+zQOs+aFogrJ2Sk96N8th3kozXBm2mpEi7
mUfX2iXSVvfVnF4Iscx3zbgswZShLVvjyjc23rwbRmHm1jUB4Qq7tbHSdY/DzEkpIaf2sCTpmXa6
QyBAiy+r59u0yuxgtNkD1y++T+Mi9B3SN4NcLNZlmPSP1KHFP0NbQIruJc/VkCbPRj6819Ij1ZW8
7RPV4KHv5/CxGKfvlMw1uVmGFwC9qbydq0dHAxYqmh8ru6Rzkl/Goqt2xpjpGKdAWFkE++3mSja7
piCmM3S7YLAhR/dJVny3YYc20VTsSzN0CBrRwAPHLAFdxV4MnpjKwsV94g0ZeMEkSaGxd5TkdXf8
9ETMEpNQjPvg00yjxelIGoDta61C5TnOLpRNSm+3LK5dD8SBrkMKyDSDm8QE1BeTYd3lC4nLui2L
XdMn6a0yVzyMI04ENrv+kmTpMWvaU+MBiEWAy2w0Xo/H9pQf+LWS/p5j7l12053K+mGnEvXQWxx3
OlPTbuao+I4iBb9IOt7NPtx4vFsghYAkp9+qijbPoPBTY19SR5tLziKjLPc9nEVxLReI33jG88OM
XiFbOeXZ7JoHL6kb1H55A8OZLdACn8/66GKCqUHfyNJ4qBrXec4Ss96bxIIF6ATv8saWp6Hx4pvF
fMdCCEsc9e4uHl07MK3Ug+1NfdWOxkGbQLFhpCeABjYLQm0aOG7UtluLrBIYfKK9ySIxbYXgvM5y
QSnSl8wqLSw7AAbZTrHoxU5Sb1SxAFsXWX+IxwpLJrEvIC1q+9izAp4bTagdrnfipNhh9tIxvnEu
b/mmP0GtUx7UA2MLEK3U/eG2KDocffnw1AmnamBS2l9meoiB5y3PiRT92TH6/kw+IXlg9jjd9A42
2MLkSWWgeWgqbpEOsfodYHLqU+r0wOzBiY+Vmb/1zfLRwpzYGBrrkgA/cJ2HUl2TZUBgmaZPHvjg
ZdYf8Nj0xGqTIjfbsIbaclA7D/jn1RP9Q9jmbF/TmCD6ZUurK8V6PTXWHtcA9Vh6XaavUy+eRTaR
rENGXOoM2cXBilpzjg61BUCBNwXpVKZYFkl2sBONkWiRFvCz9fEo56K5c6K525iDXIIsVCA9lbYv
mcfeNKjbSdflnzAB3/eEVx+icCkuciUizPiQOPGjz11sD3J4y+g2BaB5Hp3QN9dnoLdVdylfG2jL
5PMBDXHt8rh0jXmIplSHYknH09aLU0h267Wcmd3adctn5CZnJ0+OAwTsi1epoJpeGZDetMOs7paO
dBk9EW3gtlj25OBpJwIYZj8ZN5Rry+LeVIWpb03boOdmIPw2XY9DYhbRBo2MLZMy/SxmnFVu5gJJ
IiewjlR2k9DLMDUMnJ5dZm+jJk54meRHls97QXVCBGN8HN2QArt1BSwATo5u/1RRdk8puHjZzEgq
Z1AZfU5Kg4t/bZORJ3Q1E3k/u25ysxhpxy3sl1Rep6rm+pd2vI8mGMtEatebtK6roz2ntEMESmC3
H/D7j5TGlmJtqp2mfdBRJo5zHD9Z41PE03+VnZfezx0oEtWm6bOGwEIu5odrAXJjFIEktbOIf1ti
jpqMsH1yRWQA47Z5mfGQpRH+EdIu9xhiHqzVdhSj6RiGUew80hC2eoYK0taJQ6oFhOSlsx8HZR5U
0cQ3jpuD/v+0ryQM20b8rK6VakEN9Z+xI0cYx+IjihkwebhQXXmzZz6UIyksfXyTDv2z5Kz8jEOQ
EspY1FEaBbkTUx/0AhB+WzT3DPc/OFSvFB8yllrbCjorfC1NeVNk1hpYraIAnwHjpFGPzmVmWD6N
nn2fUFVUyYSUmWCnvdeRmdKbT5Vu00XoyvCU56Tj5biGzuPSJ+eCwyI3Txw4WWe9tpwCx1Aj1XsI
j4Xql7uysZY7CwZm2E72uXNIDcqn8QqSug/kkHCyViNRgZOVn6e4udMTr4QFY023S+f2B63rH7LM
3Me5A0wvLzmVl9MYpGYDfH4dDM4jcJ+wT0OfVo0Mar0dNkin+uOYxC/4dTM/50TL3ZHEW20etLt5
gtmgysG8p7J9sXCOiWw16QBoD5A0XYeIgy2/Hhz0BGmbNpp2bBcESFo3xpdS8/v+cY6nd1Kdtb3u
9vYRdCZoM1sSJ9R0ZD8XyjplMfQo29DeVbgQCDLa6qqNqt+nboYrPO+uYrC4Kyeh3zHwPXFKBa4j
1PcYMN3qGp/v2ejLe0GfaWyuSSK/yCRUdG4sevjEvyvbC49lTACCokbILQzqDqYSjqGefQDiOPux
VvR3qJatjVWNMhgoGuj04gROI3KThNXuStrAJ+afGIKKAn9Wilqfc9n9CnH2raWhTQIxZD3vxgCB
/VbTE9xQjsd3xFDREHQkluEkzqMLs4R+V+o7ADMf5ikqGSZvEd6VV7P6UCSgY+cQwz5qjTtNmuF5
aeP3jtMd1jKXSBNgO7txUCiFmIIz6tXba+/K94ospIPr5cPepmjcjW2Gx5SNQltoLFOBhrex/YiP
YnBjD6cNM1PwpJfPH2v/J0hruzmVrnUfNbpHOpJKj15vHid6fyTEkYR7+vwxdnlz8iJlbNBfj3tG
FNdumMefOrUIo5Pke986YjM4JeRCI2ognkjvTPisd0ZG2lCyOeMjqFjBdCNLSFjnSjWJ+llO0bVd
YzP0FslNaRn9FWt8Tu8hhQ87KXU7lbrpO9JyXqpS+7bMCa/JLMd1bPo99FcHJiHP9pKVOyhF+mUR
enMifIQOWN/39+Srki9OK+ZrMqfnz3eMgW7Poc16FwrakTWp4WHMEi9gs0rPUxJZ8CdgXQibQZS1
QoVKy+o+YJNsPv9z0wyfOVPEX1xzrnyK7vGuYEZ9IIPVPSQ8PHeff/D5V6I4fhnWq9T9D3tn0h0n
0m7r/3LHl1r0AYM7yV6pVN9Y1oQluaGHoIf49edB/k5ZlbdSWsfjM9FyqWySBCKIeN+9n60oBLdW
+50qd4OSvsZOQtEKb4a02XDzwZbX+5j+7Pb27bTeTpCYqe3bVZqa8Jxi+/AscgJFB89ub96+Yh43
1f7tawPnL9ZqKM0H4FaED7iN/aNO129nPF83f76Ak92RmFVl4yXqG0BQSZ7vXL1qr98ufiqm8ut8
X4v0ka28S309HA+/flDGOjDBEIfBln88jPMPMY3fc8liOqrnfcDbX3z7H7//ydufPOK4IULYyMTm
A74d4Nex3v727wP++t+8LdTkgdLnI95+8/and5/x9kvLHsXCVQ0ig7fTevtlPJ/m259+/fVSgdKT
tbj7fbDff+X46yTC2wWdaM7+9azms/n1L6hjJqsMaR5Nov++FNJPuDS/j/12CIDi2d7QJL7u/z6t
3+fx/vu8/e/MfLYKv9gen9a7r2ONurGWFfaJX9/27fb8fexfR/z9CbM+Jksrlhzzbfv9+6OzEZFv
MH07zfr313l3cr//XeO2LFLoof/+1dufju9ni5pi9X8T283sQgtZIk99tE/Rc15WtOGY/Ne5KON7
e7jNe1GuGvrjcBSoirTakNBS4j8jpS3raRx2Q/OzbMAAYBTrFrVeOJDBEkz1hl5dZU2v9mFEkbXs
IVK+NfT/1+7wmd3BQnNxOv30nrraP+wN81//ZW8w/vKoOaDPF8zFSDqR9P5yN2j6Xwb7SCDu0KoN
Xq+IaP/2NxjGX8QF+Oh80VGjNfP5X//xN7h/IShC8OgJHW8Cm1j3f+Rv8O1ZPfJOVAyt2YIB7TtI
TPxZs30soapTA3f6TzhNmJ1ve2AKtyxZlwNpX2T54h2qNQW3LexBVGDrOQO3p60NE4ZGh4+VIE/W
TCQY9juhhenGz+JhaRC9cVW0VXbZpj2Vt966slrcOWxGkH8YqXVVKgS0k3C2cQWiFHkYMTJ0Z88M
HZt7bwjs0LxX86zO9kM61xsIYTQTdsm+oTa1jeGzplGdV2a8T5SitExBb4xAnXU4NJHhpegK2AlA
7z9jzX7wSyxAfZXcarYE3Bgn93EQE+HBgq0mC6kbKGz4WfLselAOvZlKN9ZwkwR8yJEdA2yE6MyT
4mf+mHhDu4wvRt5eC0ans+7KFIdzFW8R7zyaMOvO8hYJgWcuq5HQkEovVolNvytJAXWhzZR53O9o
YoFgIoatxCRL4r2XTCAgw+G2Ule4t7pFGrGKatz4u+ZV58+OlpLPV7q7okKFm0XiiWyfBTToAg1g
Qg/Pq/bNgGjr0tCD88iIYGgU/osOhYvFMF0D/6zP1fUwVbgDfkaJT6cRQIev33WG+9h709NUFDs0
fXDhWN5Zk0Q9iqIBO/IqjTo2mZb3iP8RmV+e3hQSjFbxoLT8gTDDa2FiiZxXaU2cD8sptYalHgff
fIKYfPXkTuoqogVCM6tcmfHYrC2+dGSibcC3aELHij0wESOubES5t0lam4vQlFeBr65NMt4ci0p5
Z6b6Sgr5OFbsCzrAQ+RLE0Zlgo42zeKhi8WNqKw1mPCf2WjHGxpdZ+NYvKgDxr+QaqRXL1Pf2WLH
JqOn+xYRbp+J4AsBLw++xpLK86zv0aRT56KU1VAxX0jT/5oLkMQEcZ1FOW5qfHEB2BDw/9UVnIPl
lAQQyRzkhXl2bafGtU/6FTI25/uUgBrIsR9HA7EKQfGztBIAkZiGoV7FP+uW5LjSfaBZ/NhR5V/R
YjBmE7D7opPhtKpqVv9TfEtVAX1N3uAWVmybLUoHJG3e+TSZBhLj9Dbk4E33GpnXNtlQC3ZoGBEQ
JCxNN70thZsvv5jU4vFWl3u/xo1rDlTrzCg+91wKBrrnPiKZbBZT3d1nI3c+jNsbPYTZU7uAHDSo
qWQcbVD1soloMRl6+SFzinZhSEWpZLpuiL+KLJox5M+KdS0N6GZdcoMDga/jz+xhhCi8IefpJFm9
GXSl9A4kVtyxNX9M3JSgiRyUcMUgSw2gJ45qqOSRP7YXDWUA7CvW/vd/lsFYb40JJ2bZF/tp/mHM
luW3PznOgWKP2rd6PzGsjDNiC80xQD6BE7FH0sAPBBf2tgrVjhRLZx97hCmJFEOkKmV9ePtRhX62
8XLBzlleVuUljYGvsiIUl5DYhzQ3rgH5NajaO21Vk5JKFQyh8bndEZfeBKOzm8xs68SAACIbP31T
DfbCisSAZH5AFjOaFnvnhp3RANMyjW3nnIcbRBwlm22X40ev6YCSq7erR5+F+Zin529/GkY9+c+f
anI3HByeFZ2dlTKapyENm5XV9ofcyifyEd3sUheA1MtEIgYgnLkjGBAzQhCdJ6DXVo2HIM4EXcGO
ydxFsSz3bz/G0X0d4DjPjMd6H7btDIH1YNgnGKtHQ4EdFjWqvShchRkRf9D+1ArCCI+UF8s9PW7S
y3DHl3ubPLvVaLB1rmoRs1dsRpBuNMcL9wBdBKBZabP3wblVZWDfdKgGoNX6dSUplxrk5OmaCSi/
RPXVhPElj9qaPTW78XH28WpDvhVD8SXuvK+yb8970N/ESo3rlkzijczuGx6ig6dPr1oA75/wti9D
OrtM22DgnbIyzd4/m4Yq2ZsPQMucldsqSmoT0niXZm+u29QNw5mJTz1g32ryjhxjuQHnM2xiz79x
xjo5tzP3Kum9astVBure0Egyi/zcoIy5DmpcuLZhDPsusQ5WObVbB+DCshTiC37rdKEbYBfthirU
ithZmHSxtJe9Il1VZ31ax+RJVibFjbTCSehDMa0Yy3XrvnLDNKISsIuLCbh8MGD5xe66rk1xg2Rv
P2bjnV2Y3X3i4jVxLjxJFGieaOxv6izaFpgS5fASjbi4x7qSj15OemmA8KuizLOkO9ocus5buKGH
IA+awa7EObwklQBYDiknG9tpTaomZDyqjNdUL6vXYSy/KB2YqQNdYlENsYfsyVHrIA/AzCm+ku69
tlPF1EFK0QoUjLMCU1tRi8vAI/jFFQLXi4mYwzXs4vsBAC7VCKrTary27HhcFRl0kZCErVGx9nUL
tAbI3xWhEk504dGwIOmcOEi3qZ6VZH52EeQvOi08N9xgpAvYb3VyUEsN7rapHvCqtBtqrkh7ixTS
g0azym/BSgMd2tRSaLcIK9ZjVxmk1rC5xWK9miZbgzpI7IuiQLdHZrwuMwPZr3DwkoBOvcjxiMxv
MjRVc2kA4jivkhJcC40PVjBugSa0D1cWcOZFXyQweHOdNh40Eybs5jrWAWcOrdNuYxOFZzh8b318
DYi00TKVyZOE/n1uOqY8h0izzvsG2FcbYKiuxvN6QIFh5RFaCQJxL7voe2IDAcw7lfEeAGUdKmRR
TWPb+L+0O3JG5I3hZdOt3qQXPVraJz0ZBL3Mnix4Cee20WcPRRQ9tJhJFiOKp/3QeN2XGOWMkQC0
q/q23uHXzda0dHgn9eAVU5f0ZF9CmHPRv5aDXNdRskv94qLIqV+mdgfqMfFpxpKRZhWoqJTlb90Z
Opw6mr1C0WRdujGGhr5xxlc9iDaqouSlOXgI+kCg8/aJFOwQES6qKLWvxTTs0i68jdr8p63HPapA
OWcEDFAMCh7NUk7dSpO5IiPBTy4L8j4XPXniaddu5IRcIk3tlk4vjgpKsjTMBdgFfwZ5DXF7iC3x
kOcQGXwzSw/2JB9KGaD6dG7w1yaLMvGAZghAOCQSZwtpDyTZCJS/FBY0QluR9NrYJ3i3OGoZtaW9
am79HPZDTapkrbXnrmTFmftDu5lzSq0oQP2cAc2OZFdsIXrbO00rnwtEBqsw4ZCRQ7O1RGio6vpL
m0RfwTs2t2XBWx/3zRkgK7XW28xcd0X1knbCuKA+RC6B1Ddst3/il+Hx6FLtPMnNAiHHAsgvARLp
QhgjvIEib89i2/pGTJ9jau1NBeVvBBK1iObMy4ETABRrr2U8AxHbIlzJyeyXrb4cYHnYvNTQGqJ+
FJUPuiZpVoEx82MVLLcAAdlOd27sXltLD8kuUkhyQ7Wu2VtmXC7BF/JGJER7wTUQaxVxZyDPFSv8
tyMjx2TBnDpQ1e17t6xAbYTVVd+b43yRdVLERrEueeUw+tkkS/NQgM/eOp3z5Je2uPSc9jxBtIYm
T956ibnJWMNKqHYXTkr6jo47Zx17xNLINjR3eR4i5XKu5xS0hYq/0kpb0xkBKxmxICzuE+kZ17aV
PqrsobfJ9ckQdajSKi7DKSovrWpSez+Z553WWvWor5AWDMtsoumIrtSgwwtpNbHkqywj/fLth+Ym
B9+UoFb9cQmmwQBT4mshb6SAGM7a+Sb0Pt2ByoouyUap0Ixg6KHdRL7xRHRRqBNsXJV0V+r81oRG
tG7N8WuidVdpw3TXpAkTYIH4qOdeetTKN0gCgChmmbbWB8O4nFwiQXpj2Jhe/kpLvET4On4rbWSI
ZtGsA6NuaVFqc45Y2W7lSE1XEXW8wFVgLfR6APriqIVHZPvKgSmxn2hyJbH8Hs39KWCbT2MIx0kf
mRhy4BG+l9zkVGuqtPlpQ2o3XIvppEP2njbZbVn3w3JgfNHqTpZ9BZHHC9NHW6+SpYZmn/AFmrBw
zjce0JMGCCvCAGDjARuCyOX7FvqUrXS9X3noJ2mQ8O90gQyvyhHODrW9F/MPGStGBmtEB6R6UQj4
FyOKuUk85l5+PbDuNbw71MwAM5T+GIU4mUBYz4sX3P3xJLNNzdBYjpGHeAovNSHQLADimCnPRaUk
gk3W0sbQi8sgKG4bws52rVrofnlVQM9EYSNvzd5hZTNAPevxWJFIc18QxpNkMQgolp9abpHF6Y8r
IbofaTV8saX1FLsZ+gZdfyhG48lIhj2Y52UUzHizmTDnOQOBo2WElNQ0bPrj410N3o+9hs67n6gc
tfHYdEr6PjppBjPUpsOdJuyzInPhrpGYTmuenr9WPAUTwrE8MX+AUgQdqY2vrGO6VQFoSuNlvI58
VLMkoN1n0Xhm1IlGRih75hyVe1/k3ia0kCuEzApCJc4aaPS0stgrxXX8jKGiuoV+Q7ZLL6/SiUPi
bJOkIOtstd5o5OMh8gJ05GXz0Dny1TL7+Cy5cLKO5ms3b6lTrV0PtRq3E2ZzCE3iCSHeo1aHIzal
C4WPxwXhrEqCVgvTfioQKLVT8k0MsQa4zIhW2nBvESmiG23IMxOSlZNUr0oEd9nAtyC13dXyK/ov
6ZLWCAq0Bv/rlFyOjXVVw+T0g2hdaz/7HPt/0DJhBbn2Us9csFpYy3IwH2DCLd9eD1H0kjj1Lq8q
0gO7VT/QDBCoz3IxzX0v+8AKkwU6xrixzPODK6IvY6Jgm3kk0Wo6gea5uhIRu7bQj77UIFlYpLHM
UgooXG48o2ra0TEGdeM5Wy/VWGFUOzXVTzlt+4FC4jpr6meV29dIrW7iEOMqtowApYkN6HQJmuyQ
fxF38VCwJBksUGTlSDUChFbisESaYijWNrnqvj9/5X4j0JDujI7nVNJxCUr91iG0A/ERm0ghHwIe
GKhuLLTK8JsfdiaoP39bZNlNaGUTGg5p7ltWdlFk4Blh6TXlHda91YhyGFRRjgUlC5atS1I7i5Jl
OL+cAizVIE6J4fXEevTDejmoBv4sSN76kmYtWkelUJ7mpNzSZHDNK8DiPbvpMIc7FiP4oKICFFJs
AgA4G0tvvvduzY6HST6gmbO2xehBCCpu0YJv8RJjKKYIW1vnUVS9Equ+cHWPY0Mu2eCrWZhjPm56
V78DCffFs/KdY4zTQiehyFlbAdQJ0SMiZDkZrGwn1XDqNuvSTnmzuqHcl1G10nw7XxcZPXMWIjD2
4s0cuxXMaWce9B/wJj4NlIEnUp9dD3hNeGt50auYzPjQUeHpS1UQYje50CTDa7240WA+JN2sTIOi
tGADoK1rO8TONzwkAcnshorX0sE1UdVGvFRAFUciHG2sv0y5m1AFd1qh3+nSvW6H6TtYMJbZYXUW
AIKmKidXsRl90Tr1ZBo4oFhe7dhYMReM9yytjLUeZQ0jLwJ7zMgsvOmuDNBMk3CR689lxFzilgM3
3Ju5gEtrxHiTl80P2+nDhZW5T1P61c4tCobFV3QkD8SIJUBlqm+h6dzpMTN5PPTXsRTfBEgpmcvz
ZJDjaqhFisz1EGQstsdcf7UVbUk/YuYERbLAFxtuijTbNHoUXRcd468wH3Jmlq3Vqb1Ko/08NOqY
nnLaBvduLnegOh89VV/jRGJz7oNb6kxedmEQvGZBf2N2g7cFZ9QI1FODaVyHMbQsrXsuQ2tYKce6
9tP+Oc3SZ0EY8qL3p70bPyjmA1Uhcybh+3ocTRZetX03sICgysKGPw+3ubKChU+0wHJow2tlgmvA
afwaOfpTHzrfHIwbdaX0TdJBBACBF6+HId2HnnNXFdOd3ZRE31HGaQl7y7PuOvM9wipUwPBV3y2b
imoCOjaJjOShrDGGISwGrhDOkHCCI9hJ3qe+9qCcut50yF4XRscwMbv9QGoesox2r3PZNknt7TLK
pku/RwfZt8zXKhIFSwGgaoil4YMZGLD7aBV1fYNycufl3pfWKVmiBCkaVaaaVrJMADjtsnJdOGdF
2shVZV3ZJYxHzaSE4uU0uMWirSmJjZO3RZukLYo6vcC9cadcm1dT/CAncLh6AFcLmuL3AGcKe7lu
B1cKAJQYJ5I/IKWzu9qWuFijIH2KCbXJRrDefiStLauLbSkcWKh0JakvKNTmNj6ieFxihkih4dEn
LrrwweWFWVgm8Y5K/kRuu8paxifuw4ztElY7g+cxmMYXAQSV6SC5nqaSYCW8p2NASwdpM8t2ZK2i
W0ya26wFQqiVtEOxq4Fa2NQ5YlXUh5iVHVgFRBN571/WDUOYq69hDznr9PDODXHE6ef6GMj1mFmP
qqA2lcX2ZW9axbJGY7uCBYsY8FH2bLKMDl8cOZbY5LdBc1Gb9nSwovDFLAHhohnZ5nT/l5OhRVjK
XM4/Hg9FV6VLYlDaVeVzZ8IAEGhQgHXyp/AaF8nXdIj2/WR9nxfTAAmbg55fhNHE9rvut9RUE90D
RVxlyWZAyjj52SNW4UXGNQx24xTfMT7v2D8/x0VNMMAUri3i/JxmNJA1U7dNszuLSEVgkcOtq2Xx
NqHdrmnuIawMNjadX57PxlbLYHWmPCHRyuqHuIm/NIXzaFSgHaV+Eyv3mg3lOfrzdgVhku0IOQaJ
Pb1yfZGIqxHJVDvbDcSs4kP6ghN5iRctgMu6GDQPNKFxb0V0ZA0xNAR7gmGUvn7lJysaCPukb84p
FCKoomnx6hf5U5JXT8TdMItVvk6wRQfo1wOHkfGomEVhnkXoiL2xNncxysAlJ7er6J+vG9WhN8vz
l7EUXxGGwc/XakaHMh57vPS926H/YbFEOixByEzkC6kZyIwk5XK02S9eSYyhq9LvPY90MLg4W/FN
4Wopwo60K/qBXkwUTnDjBv5N6EnkcOMZjsp4qYXqzvTm18ltTUbXus7KSzeiW57adr9phn5la6y9
URkTBpO8aLDwr7qJ2aKAfauVpDpMRnBGzhcvf589cCbCliCTmtdt8ugMRA60TX8hGWYHNkc8F+yN
J32lO2OLolEj3ceST2AZ7UPrD+ehhmPOCR4p9J9NTnwvq0ksyFvHzsH6eyG0qFqU6fg0v69VN16n
mdEjr6T+qlpn2c5xL6Nt30RxVp25iBYIls4JOyYAyLppsVVWPORrrS6q5aBTAQJkvoBooK/6PraB
lFr4gigTKTYuCwQXiMrcPN3IvoeRbjvAkaNlGHotRVxtx85f5KiAgoaRbVA5QjhVnNnuEGxtLxLL
0o+/1Hp3PxQDKYD9F+WEvOki8yZJtx6C3UXrFiDWG+PasBJ/kQ1Nv5PmgD002/Y9Jt8Rug7WOsvY
Vna4kwaAJkKgvhc1CEG/YpWeV7et6e0Hg0cfL8LKQCqzjQ1my9yKViOmhgsGa0K+7cXQGN4lLCDm
RfS1iz6gVphrvIIlYGvQsi/CDMyLNETNq3VPsOm1nbL1BFM4ESxDKZeNBuuEyO21bVWvOPlwYOqg
XOP+3gtIPBKW9S2N+5QmDgkDFhhoZZQEjjM5omlaF8CzFtmUeshRZi9SUj6MRnuvCvViYVFddMq7
EBSXhcYOznIpVDiYkVkAYmga/XKfDqGDoBwOulu17p733ca32Q2ZAbBHKaetO9F6GEYce7ntr+qa
UNUmJ0czeBFUbTudIriJwY7cT91dCYUAfkxz3veEYYpk8C4VQWvLLOoeHM37JkNSbEQ1/1ZIFPEM
DjdhQnZNufY8d99LZjJeIs9JqIAb6B2MgR9hulOFhAMXljdDHZ4nLTHqWmw+Ukh/kZHVAyFLbyuH
R9Ulb2LBwnfCxlgeaggfdtejSZ0YQ12CtocCCBo9lykL6vSU6xfluWClj/B/ald+1RyoO7fLvGSj
rWo/QbyCIMBMu5+525YbJowXOMzmzhJ0wzSJL9sjkmOVR9LZd1bPyx8vPVEDDrpHG20ZmPremRik
jR3zqovbMxXqPsKkZmaihjO6Q53lgs3mUKf5KitG4h+1YF+Vil5uqY0HF86PTQVvtMSwrqIcPrHA
Euz33HaKZ/A90+BgDCP6IYYyGW5Qd7TLlB1JBqVqKUjvXHsJQ3Mk/RmKK1pZH6Iv8GhyfmSXvoSp
hMKvymcLBA7gQH07WYla4mFjHDE1EbLdbnPDtRcuFhqz5b1VGM0SJzB7KQRBq55Kqkcgy06J4WA2
1g+Mj8/UyNhBQupecvLskMeh3GQVOypyEtn0O+OTKNgX6PJ58vVr2korSK0mBUvEWuRVHLKlQC+4
s2X2Cvz/gvg/Xtg5qcdm+qBK9i3AcLalsm/Zs92OmDcD5Jdm1dyqgBmwfEqDfGvgky9n95J0bIjj
UfOES/k2Yzm8UTZmxWLS76GKntt5Q02h9XrqktSp6KwAPWfyDK+1Lnd2PPJ7m5fIOrbwvpm83EKL
ZU8STuvcdL/4Y/mQFLSaciZFSjjDIixwhsc1en8GPWk5KxJLMRZa/BBCWst41v2FN8Mw0j9iEmC5
VW5gM5PfHCdb14ZSnRfRz1xbeSSBrdXP6EEXzOlthJ0o1iifI3BYxwWzHpD7Ve+26da2KfwO7Dgt
wdW2aSjqhcmzNOfjtvBVueky39qVT59D57JMrrFQwL14lzOYyL/hvUwEV3nOyu2sroR9bQO0jqMu
34I1iCjxZy+YqcOl16evgvr+cuCWL9tu9JearCXWkLnMXIHaTtsfIrZHTokawVizz1SUpVI6QyuI
JTRHc43hOYm9bLvi2qO7sFiNSV68Utm6SJvhx5gE+s61u+I8D5ltIsetFqKhoBuUHjezcadzy2zd
G6puq75uFexzx17W2BPXroVB3FTTWdf296O9ki4RlR4t0g0OkW9pFd/XevPIuhwDXNryOFWs6mTD
itSnYLLomzZa4wgf+RNL7tzP2bwp+q6WiRYc6NYubqazyo+/g8Lh1eagcnP8H4QCEV08NaSXW2fW
5Mq7HALcLxDi/8qBPpMDOdA4T8uBHuMfbfGS/0MRNP+L/yiCdP8vgKWGY1swXQzdgBr0SxJk6Caa
oBloBgEHYIoPcpAM0jb6f//HtP4CdwVp0rRBX1kYEP4WBHl/2Qa/RdgjBCoeDvI/EQT9EzGoURoU
M1D1mNzIZ06lAh+0r4WPshi38mR9QkOahUS/hUa/D31ENJOQvymL0H9t8SUt2IrdogO6ihs7+wQ3
c+rcZ4XTt5e/Y6THorV0kIP9HgOMWCQpkvgqZvHz7h5e/zrR98TVU6d/lLtc9lKnKZD3+7i0WRGA
8iJKUugbbRz8T3BWp77AEVdsYg/mBsrt9pOu7TMvX9vaZ7i8f9Iq//viW7OQ7P21GVimjUE6kUxo
lrq564uYYmZn6MK6FvmAM5WlJJ0b2oeETH58wf7921j+TMV6dzv8Fjx90spuX7QazUTUz4l4+vjQ
/34vLP9Iq2Z0RodPTXT7SoiJBJJBr27MqCV1xiVd7OPPOHX68+/fnf7ECqqfmqqjV6eLm8SYgp2X
2fonT9Opox8hukZP4QYi6XCfK4i1k31d+ebPj0/8n8il37d6fgTenbhJ4G7W5Fa3N/wo/K41XUYl
t6b86rKY2COfDldx0tSsIHxKHh9/5vwY/f9jG2zmPz9z1JUlEMm2e3PCS1KH3R4x7rcp8s99T77Q
6ydJkZBnmX0GvT1x/byju0NGnHLDgSDBFCkW2Z6On1+DW1DF6uMv9E902++LeDRZ0Z9vIx0HLvIj
9y6Q1aFi5CMIZAGuxPPHn3HqRh3NV1Kq0FUhT5gI7RSytBwNaqltgBIvAPuAWXIpB4J3oHamLx9/
5InL5h9NYgiQIMPoQbs3engly6ogPXZlOkbyCRr51PGPZjCv6+sk96Nub1V6u/VbkuoITfvspp8Y
9vPL7x9P9tTWJrNKu68cExONdUXlCxhNN31y04/Azn/f9WNwHk0HgzYtJs6umvwV2wwECV26R6qy
rqcarXx7bdXypck6toqUSgf9zCvlTkvSzcf358Qj4R2NXZkiaozNgmlBsH1nXt65ibWB4X2dqOFn
7chh1cnyk6976sOOJmg4tWURpDrGIR1LNlWIZoVa4VAX+SEY4GdX3Rnc82L78Vc78Wh4RyNqmLxg
aHQ+DeyMsy4Huhxugijx46OfejSOxlKm+SLtdFzhOpnw505rEC0hJ+1rN7TeJ/fm1EccjZ2WcL94
Snn6lBQ3pWy/sxPOl5Xh3H38FU5doKOxg+13wk2HICwk6aLfFoUNUzXojfT7x8c/MaXNrPz3o8cO
sWwpMdX7XH4n9HqjaBUo9TBV4yfP06kPmJ+zdy+eNmnwiWtjve902AkBMiKNlUafH8KiOPv4O5y4
Ru7R+AD/Bb+OmNu98NWVg5LSqdSfPUHo6f9x9tBXU3JLjHZfhs5eDtV17vo8TdYn8O5TZ370hlSk
1mpdBqIXhB0cJjS2pfjkup94MN35I99d99jXA2W41CycMr3Ky/xx6tMtRZhPXlOnzvxo4EqsJhp8
MuDCkS3WQ5lW2w486PrP7ujRwJWm6YI+5LpYHgFKuqIWZu4+PvSJ51EcPfCDK6sGBxnvV1l8wV/8
pUh9KGMYT62s+rPTF0fPfA20stckbwxiY+69Qu4TuAV/9kSKo4d9oL5XI5NuoQlGh6hTqwpb70Sf
8OPLc+KxEUcPPGzlguOzVLNR6yxY+X8dOqJx3bL/w/OfP/jdcxkJf940sUbz07i5QGakbbBBWOeh
2apPHv0Tz+Zsq3n/EWArEY0mYYOsfTsFuACI9f6zq3P01DtmMvJqNMFDNIcsvaX4swqgbn188FNP
5tFDXwBQhbKqMWKrWVIynZm2JKwoug+1/JOZ8tTdPXpbjdQdtESqek+qFSA73f7aSpRbgfXlz77C
0dtKj8x6yuuWWQE7NImTh8TLt9CXHrs6e/ijj3CPvkLvmV6dFyk9n8i6ihJjUyeGt2hyRIK+UD8/
/pATT5B79D0IVslay+U+E0TwHE3lDaSKzceHPnELnKP5pxyC0k0BbOxFAc2wp+Xi3sbaJyvtUwc/
mngke7DGm+dNTV3G9KxCevnUPtYfn/qJq+IcTT1eI8IC+cTbqX+vihi6z+R8+7NjH80704BsvrPK
ep+0rAE9zAaNjD4ZWKeuyvz7d1MOfQsR031u9mhkti1u/2kszpXqP5kU5q//L9tcZ75c7w7vNtKg
bJdxWYR1G4TOYRDarpTjXVSPW5KJLz6+Qqe+xdHcg8rbGCXUE8ZWWemLdNCB00h8nMnGTrz6kwCT
U/f4aBKiMU9Qe43DI+iMn70+fRmyrx+f/4npba55vr9MfpiCxmy4C410J/BPKH86N6FQ11+RovvJ
ADh1+kcDN8Sd1Y6twQAooJQ5GVTX5s9WPPbRwB2Ubye0Auq9Gxk/67HOmHRoOX58ceYB+i/PkH00
cPHpqXwMtGofa9d5vKuI3UggcmSP1ficEin18aecuDr20QDOfccICSRleg4VMT99WtETNB//7OBH
I5j3etdAcK330NbWJoTq+rMd+KnTPhq/jQ9zGYcaVx4tKFb8RebcfHzOR+E5f+/t7fkj341diUSq
K6eg2nsFol0H7dTkXYcqJU0DDZvUcpSamzhb5tad7KxNNSgUgShw8nL38RmcGNX20ajWe0sPgco3
+0zYI/rLPuyeZcfFfAw6Rzx8/CEnht6by/fdtyTNsxVuwgVUWAw6y2DgGQusfHhug9XHH3HqexyN
7rzRvZHEyGqPPwlJcYdTY6BM8odFHvtoXKd4SVh34WTVqx9tuUe62Ic/Pj7zExfHOhrXunIbvVSc
OTnKh8pOd5anbW2a5F72ZyV8642D/+76213SO/DM631bIezrJr/F+lavPz7/E6PjLZfk3cEpCJAu
FbMT0/0xPyPD3UQdH/fbj49+4r5aR6OaarAf2CT47lHOQ5T+kRjPIIU/eWhOnfr8oe9OXZudB1HJ
pdcdiPpAGltt/GRcnTr0/Pt3h04T0epCMLDbwiGmprx00umTTfupS3I0ZNPGcodRutWejsOiVF8d
IFAA5z6+3qfO++j9awxhh6L7zbJtrnqr3ham+ck75tSDfjRETWGFFuZr3jH9Q1WdSyhBJUhpnaDO
j8/91IU5GqR6x4wlLcg4QRAufVSVQ3UxiezPXl7H+WaVDeytJUUByiuQ5zA9jE139vGJn7job2lS
7x6WOAGemdCK3wdVYd2K3NVhHHfjJ0c/cVnMo7eukU4I+z2bqdHGU5N468nS7xt/+ORxPLH8fMtg
e3fyYmwiFXYUOa0RrPyywx37imPYkgtwL/53XdUYO9NK1p9lLZ26WkejtlZBlGIKY2i5xsqzG8JB
kB5+fCfmSfdf1kHm8bANqgkr6cDyM7QeizavF9Q/H4jpvUeN8mzEzTPBrtoyiv+wVPMWr/Lu6lUd
OAp8QuCParkPe7D9n16nE+PNPBrKUzI3Ugn52Ruhvo2QzesY9e0ahmHsftJhO/VoHQ3pvI59o0sN
hrR50QqbuIZi9ptsPr4Zp45+NJ6piXUiCdkLtEMGaM8VbX5l0orC6GkS/vBHH2IcvX6Hsh6CsUVk
2sca5EG/vxGTfeekeOc//oATj6txtLSOUVM7mp9yG1Rigzv8L86upLlSnVn+IiKQGLU9M8dDt+0e
fHtD9HAvIEYhEMOvf0lHvAhbn3WIYOGNFzpCqipJVVmZuTwEpeMdbo9uWKO/GlRv7KclwBE7ZSOu
Pii5QXcfQiQPfF9p2a9sgsGKFkDI24PM7YFMDlJ4m2CgKRB1FNTkkXM0J4EtcuUjTEukeTTSrTn6
dHGFAN2cTQ9DnICypJrBGLiyBx+vEiTs3n+EmuXkoGqOgz530RY3LhzC9TlQzsvtXfj4A8BX8378
WDaxyMEpc51kCrVqYFjBMbpp7gD7vx+7L0F0y0sYKB6X+w7Qb4E27UxumjmUFt+PbsUSbMocQWJm
0HHIyKdOqJVzx2Q5WvwBHhaQP8Zxqo3OOYZUY/0YInFASXy8veof76rzV4X4je0DvcEG3sGz5NJG
KMPjICGBydeUKE3Da+EHHNotTQAYvA6eRKsFxOnROta02VFMMvv39id8bDiQDny//Oj355AtWCht
piL50lSALEPe3Ns4uhZ6QhqzMgVc+Nrk/m/Lk08WCERXzNI0c+1WMc2dT3sCHiSQfP5qsvBetQCK
b1sVzV2ztLBqNASIK2DU/6L/ad9QAJu3jb3s9hujsVXv166PXW2gyV4exwFdQ0CBEjmvvOk/XhjK
NH+1eZGm0GbCkz70LzRPvgSps+241XFwAi2oFWUI9nSsLn3YfAdVwLmW1vdtS6PFgsxCGySp4bCo
KzzOHjDZ/rySFzPEAsAA36061H6LJAXF5BXaHnfeRA/1IoWchNderT3mDPdQW7uLpE7uW3HTtldm
kxyqzhSt2ZeBgFR3N9MK9K8F+iXoAQTD1rjyVaat1hbMB7gPPQApviqApljtRkBzP2/ZC8q0BevQ
VNrkcwWmSKhqoBNifmTDtgckwLbvN6NSWeFY7Yw7g12hN/0Hr/4rVo8r05poUVM2ScHzAI8wiR4k
ZAaOLo+/3V6Tj42I6kgbBob62SID7srOGDkhmvyD0kPLrniZp/54+zcM09fBNgX6iYEPDPAbNPkM
qtVPVZWvJND/nkv/+7igOo6mcNHiqzLcQnoZo6MQoGsJToS6OIgs/WplUEMjkIdryMvgxXgXO2uQ
ro+/ydFVsPukQXtygYiUDeK/Ad1iBw5w/f72gi1x84OP0jGcFudtp+RSkgyAZRclSHzgCA64dQ+3
f8Cw60w/xJg1MNriblWK6RtwbndNy9BFMvyqVbep6ADSwfcOwR20TasG2e94Alk2FFXQd5L6ofh8
+ws0Vej/z/LScPm0N2cOLhFuNS+pg8wfI9W4CwlgCIAlZKFS9JscfCTfwQZQ9pB6DB+Bzj4xHi8c
JWzvyPFu9paWY/ajRSez082P1iJiXKF5Za7+kBrtjs78TzgFFwrOhRp0D1Ujz9M03/ngeb39Bcta
f7DJOpLSHScPnFbICvGsBydQgA9BD80/NFiEBa3jwFfOTtPvLBb8ZqEyQUlLltsog8a3F0PaorLO
RRU+QF0C8kfcT9CI5a8YlunHtOjtooUS7U04TZHpBj8SBEiyxjrMCmdf10XStb/3jK/chT92QRpq
4Ryk8F3vtLa4ojfkrgUZuGLWP7f3xuCAoRbN+xnisEmAoSc0D1YQxhiJ/bmTybaDKNTieRG2ykea
vrmGef+NFeSJqrUzzuDZOhTGGiZn6GIcFcwXD23Wfim5+9UCL4jF1jLfpp/QgscoCzBN98uREdsp
CJhYxAf70DP6uSvWkiCGvdURMZJC7oW1ODK6MTsD+R0VvTjf3lvT0FrgqDNoSI8dUr3opz3aef2o
PPFye2iD2QTL/9+42jjLjnOS4+WhQInhsOzTUIEHjycrrmya+vL/N+N3IapZbMbUXeQNHAJR32St
4G2auua4Vtel6GSG47ai/dxKCxRrwyPEpVcSmqaZa74aNpMDxhkc005vf01d+36G+OPtRTeZo+ar
NdgJnFmVzbWIwx9q4RpNvUewznypa/fb7Z8wLY7mr91IBw4ZKOSzZHx2shZav016GedgxW4Mn6AD
Nj0PQjkgQkU6C8fRyavH7kcswTAGcRr7KcztbHf7Owy7oCu5Q2oXzUAtjpxUVtGg+kffbVau7YYl
0vGapSPmTiUCfCfCuQdnF9iAvK9O7H7aNnPNaZU3KofNOMR8r0nAw+nFYIQNvNPt0T9+5oAj771f
uSAt7VRKEdGa/gt0bo4KLXgqE2fQloF61p1WTizTImn+i3sqcTLuNVf0+79MYfIpBzlFAc6U259h
Gl7z4bQf6hRIDwFMTP4HYjv3yeiAytF2VszHZKaaEwc95WEywEyDrL9L+vF5UMM3ZOfAvtQdb3+C
yUI1Z4auoqqrJXVvjelR5vRQhmRlk5f0zwf3LR3/xX1WTFaLnF9rgcDag74Q9+g3K7WeWvSVkJpc
kiY7dMk23BzVQWFD3A1Qr5zw8kfuu2r7p7q0LjKkRyHkGvDScN3ytKMYcsGehNY67pCedyl868JV
9iOI+0MyzK/Mmn28eLLD7a0xWJeOFPMz2qAXHrtvVfLc+Nkzs4svAhoSt4c3+KCne3ieV4pluLhI
khzsPHmFakU0i+4hcawnkKxu8xFv+bo3R2hCqO97Pd7pfGADSF/R+pxP5e8BpDYrXmIwYR06lhVW
GqtaNte4jaE27P3woDe+cWzNwwdw4BRzCizg3NbK21m2n4MxgCbjWsLH4OKe5uJspG6cNm5zlVBE
zYGdaTvnGVJDF/BQrpwUJpvVXHwo085HcEICdcjOEm3SpASTaNonh3AAXahLoYSVkpXsnmkztJM7
LbxgjnE4Xe3CeXD78Rr4zv62wRqWSseOAX/jWEUB7leZQhDISecrmEOPrG0enMFJV+Khwel0DFk8
uiDTDsbmCh7mYwBuUZLI05SsvUFNwy/O+MYbIOkjXHCVAGcSgyO3L//grROiFDivXGwMy+9qTj0H
qrNCCMZf+8q7s8ryMePl5fbym6a+/P/N1JGCt7xKMORtM/LqJOw/mqr7yXfWylumqS//fzN+Aj50
YPIRvn3mpfsZJGfg9Ej9FeMxja45MrQGvGKyeXtVZLyioPOZ2tbP2wtjGlpzYWfqIaLr40xIapz8
FgMBhwRYYWXipmXXvLdg1aygVYDSZToeRzs+8jF+VoH3ddvkNX+VcB2H+hZeUMP0lcTJGainb5uG
1jFhLYVwAPDZ7RWFBAhYg4QWbK/bhtaOYR6iYjyDu/uao/zxGHQQMcZ3rMG1Pt5QoqetaerbdJQ1
iyoqDniaXWfhrjzLPt5NometB5BWiL7G0ASIY0fOB+ZYO0hDrNx3Pz7Twf7+3ofSJnOBHwL3ejvS
V7chT6DVBj11EJxlYn/zLD5sOxd1vByzGgbo9IA4Q60zujn+7azg++29/XiJqA6WA3eIj4sbIjDv
ILgAJjYKKt3cWXFWwyHiLL/6JsoUkK2sii5BFCPTN1kVn8MMwg+J/QnFsxW7N32AFsiIDUKtjiIe
oPj6J3fSywBJwJz6p9vr87F1UkePZIBHxJOFRDhzShS7k2ewFK5YJ1lC1gdX9kVk5+3qUMEFBeZ0
ea/m+S+QoPEjU8PCbtkCRGRTcIfnYAYET/hjzBU5gLMVrehiPHm9259vf5+pwuBoEY/gJc7QqQtt
OFWd28H66ffkGbXUOy6gSoYUcVHbP4RbPyzosrl2X2//rskyNN8BwwV1oXKDME6f0hiCRAG4Ep8U
OFxvj/+xb1Idehe4PSNc4fxMKvVzrpzuxOL82XfBS+SAOleAt/b2DxnsTwfisYRMedvA/pjfn1XG
DnL09yNZS+eZhl++740HBQn6kxiYwq9efPJRfI6b8HkgYsX7DbugA/FSyGUD0Aowlg0qO7+2P3Mn
P8e9uPPpxowt1UJAGKaxAEsU5DR8uz/Q3nHOKJiBB3ZIIBMyueWKo5oWSosDCcQEalahsIpk1r2U
EO6Fwnhj9SuVOEMc0EF3GYMWpQNx6CuEY0DcBZlv31256pmG1sJAbCso3Up4YD9CiwK87wEIE7YZ
p+bcuCdVdB5hPUUwX4KqPFTgAcy9lcemaeKaD5cUAveNtWwty8CUB0a+PWg8t/GWUB1lxwgCYgOt
jCt6gvetT++AWVuJvAaz1/F1SDMXaFpE3X8WEEz8UQZq/kHBRKS+uQXuepMNPfCVHfg4DhG9AA3R
xiyhVDCoLI6oxBX/giztZ+zXnyAE8dqL4Pn2Rn+8FUSvQfO4nysfcgURiDfBeHfyWbUtvulowdgZ
Y7B4YJNZw8GmHEAvrT3lTrxi/MTgtzpYMGU+gMYxQ9KQOtAu4JEXBPelG99PNT2qdHqi0AWFkvSD
iEGJmM4vqZfduXPyCHreQ8HDpy0LSP9O702cjcHeT2eCmhUECo4gUrsHpcTK0CZrW/bszdA4Yfu4
lvjCEpS5zJkhaEYhP0S+BXl72DZ77ZYSdFkPzW9sUhiwBJfz6QXK4dvat+nf68ub+UPclA1D6tbX
xk734Jxsn5XD/e/xNJxvz/5jH6E6KA/NbyVUsYPmajlQd6KTPLAwuYfgAKRu3QjluOPt31neKx/c
t4gWr5AayyCKhPpSGYBhdwBd/hNJ6ymBfnPfyF0IwnKQYbtp+dq2brwSAAy7r8P1srgFvFAtcL1B
HANoyOAqj26D4CHou23VA3v53jcbBIq/JmGQFrgOYCLedQ523hfgjr69ah+HFmovu/Zm9BqkfSCa
R62yArXgf6lt9wCcQ1F94/DLur0ZnjjoSwxQHQIdMcTrpIsGSKhrW9scQxeDHK1mLGaFSreic3qH
F6Z1yKGmuzJ3g+Hq4DripANtPbzLRuS+rSaNIP82+OCh7Cb02+Urz0xDhLQ150Yemg8+Qeq4h3zf
V9lAS0O4PsR1PAZZutubTP5C/D9wDpu+34fKcxJeZWCrbWc1n4u+Kb7NAFYcqhyqI0mcuccABK7J
bkRD7D3guc0RJP3eL8sKYqT8GeiLpO/ug5jJY5PW0N72ghLSHQWkl6oRz5mS0SOktZzDaDvi4Cr1
b+mm+blQVRK1wG3sMn/uvyEXmBzLYoztnZV2IFEfJogppnEKNe0qu7TMKu7mns4HMKZClTmxk/1Y
ZuWeTVkdWRJ4Iov0I0QU2x4E7wW0MQvFoO3VTrvOA7Wm6JgVyaLuLpNbl9DzqCCXhefXXipwa4P6
+ncSztURDFzdOWitdB9YLT2EqoRceJ9mB6hNVftkal7bqodSgltCsiEt+DHtx26PtvV0P0IHZ4dS
GMQVWUOPJfSUniCbM0HuKpAHaYn6OPqsP+Us/cZl2uxBaO5gQ2m8l7x5qSArc7Kl255ssHPuXdoX
BzeWI+idh/pPGLrO3ktbMKjXU7UHW3hwnrj6Zatwfo5prA6oFIM2KPCcI5R1/iRhCJhEy7LHEQzM
zyUocl+bijXnManpg/BseakK/HJgj9ZVZFl+h95mBl129wuFnHUsODicQQR6B1Y8kA4LqznVFtqj
GksV+yFAicEG695X38F9u2XFvOOWG0NQ0u52fRckR0ulEsIvIIa/baYfuwLR4XDEdkFpniChY/Xn
woFEWwgGbL5SaTcNrkUiiMhQryAVi0AQvyMZKHgDqOz8c3vmH0dRosOhOB+HEDJnPqjRvWI/d7jm
E5BWrayLafTl/2+CqNvFVhGUPIhcAQWlsAcd1ZxCuvX23E0LowWgrFdxYjEohVuZ1x+TNE6eA3C5
XdKmzlcKGR+fkkQHO41eYPlF0PhRafE08qyuvFQWmMq4gLiRH7vb2ESIjnxiwqLQbvS9iMfxLvSs
Yx9be6E2JgN0QHElZAMVm7m6DgM9VFaAEpZ9X2X1yiP0b4vFR0Fau8HIYa4CVMDza51b8sXOM/sa
OhaNXFUV8OmW3ZU14I6kD+g/bUGdO54E0z9E9OrnlEJmoEVQWDE5BtP636n8VXR+a3JQjFLugOAK
QZV6L9PyOtcE8qToIxr5fspAVg//BOpg5RplSJZBL/q9iResrlrIkbCohybn9/4REjbVC32x6534
x7pCPtTeFgZ0ZCcYRUHm3OKHQBK+a71P0kkhHrTtNkX+p60oJpmP7ASLbJ6GT6VX0WdkAb2VKGNw
I72pqKrRqJ34GH3of7bq1S6heNHsmuzP7UBgCDN6nwJJ8rZQScOiLvspZQUh5jUaUUOIYVqIifnQ
MD9eigDyONA7cAhDeWsb4y0EyN+bDoNuWpPOyovayj/S+ocfn8NmjQ3BsCY6IjGDagTkCTo/mmWz
S/xf/vDf7cU2LInOyOXGve2AFsqPOuzhIffzz27jFYfAkyuGbjAWHYQYWEgMVZbrIazHUGqJ95w3
d3KQL2Dxv/0JprVZfvnNsTQ5Mxck8byopxLXVRcdA0MNHofbo5sWaPn/m9GTyofc8Dx4UTwMpyZu
7jz0oLTSe749vGl5lo96MzwJ0VRl5xi+b4YTV3fuApHu0eiyCSgApqz34w8K8otAA3lROoGeM59w
bQ3d4E8DPgE2xCemRLyDKti2nkAS0Pc/B0FdTqqeYbfHAdJ3gVuf7AFS3GNnrTXXmVZMyzbKiTtS
lfAzmz517tciySMinqEItO0eEmh+PAxA/3pVD50l548AYX5ssX3mfr293QZb1UGKiSs4VMUmL5oI
CKtD3ttHRty195VpdO30ggwvyg89Rs+h4HDsZhpCEKdYw0mZRtee6BYyyJIOMNUx9e7rnn+HasPK
mpuG1ly4g5x7KksEibqGEqs1JUrtB8ktedq27JoT5x0U3EdFvCgDzvXkLYqRQxWs3YsNFyYoaLy3
+jkN/cxOLdz3cii3zfAqssscsLYjFDn5dy7aXZlXv0NGd35Lox5iv5BjXLnUmtZO8/CwUADRUPw4
JRlkYxT00PwwZyvhzzS65tBM+DUneGhEQ8LDdFe6ygXtMiBf/23bGc2b0cQdoIu7hVJPiMonAAXJ
KruZIVDoWMWiJujqrQs7gtbiEU+J3ViC4n4ODm2RbbMrHZ44obthQD+cDbvCquNKOlJ23LQwOiqx
IflYVKjwRyLmUMKzX0S5ZjGL1X9wqdZBiJAkKfImhV5N1jeInQO6h2d2KFm1FodMP7DsyJtDzXdU
0wVzOEXQAt4PDM18UKz8IbNw5U5hGn/5/5vx87JVsyjTOeqWQnZWZQl+QYThCah1vnLJNRi+jkCs
IAJMHR6Mkd/7D35VHiWzV4Y2GKaneewEjSHUQ+cxQspl30FhXKTZHl1Mu1A0523Wo7ntHFu528Yj
Zg/a5d0wsS/+uA00RnS+ugoJuzBB/isavSY9pqJqT1B/41DCg/7d7ekbNthZNuXNBk8uelcyr+uj
Kg2gwZofspE/q3gbuTbxtCMe3costSApAKFAsE51xbFK45WIYNhbHdDos4FInO1DhJTjkQ7uT86S
82wHj/FUvd5eHINl6nDGGviQxM4YfoK092ExQklwG7EJVE3er3tMG9S+pNVHqCccAplGoTcfkn5e
sUrDtupIRmR7e5mpVEVk/F4VnyB1BAGpz7dXxTS2FhNqMHyOAYn7aAZjNPSBocc5nObV151p0TWL
hB4i8s0AxMBkhuFZoG/1LFuo3N2evGl0LSIUtVOOTmr3EeRZgwMN8/zoDGvMxabBtVhQ9LgeZFz1
kYR4pyXKu2QgK/c206Jrp7fPXUgF14mKgL44o3MlSgMfQb9bcSbT8JqfKkdAUVDUKhKlhGB3CaG3
5FoS8W3TqutgRjGMoph6H1EmcM9d5x6CYa050RAGdGK7kKmwiTNY4+hC29RK/Qk5wG95+wUYhnBl
8Q37quP1vJGTrrVJH5We14BpvEj2nIXjYdviLF/2JgSXgoM63oaGWFZZzzMfTlnu/9o2tOaqAVhR
Rs/mfaRmaNI0wTWci5UtNViMDqTzmkr1eKj0UYe3w+glJ9mj9bFY40MzDa+5kuTpNEI3vI/cVqCu
Y4kLaFJ+jqgP3V4Z0/iaP5GCx+jZbPqIeRlIBcO9ow5tlRxvj24ySs2dqq7ovBBVocjyLwCgVIyc
sxxoWL7W22SYvg6Ho1XhQo9pQAzOqGohx9KMsMnMQREJpSflv9z+DoPh62C4EQJGds36PuIz6Ipb
5wSxxJUNMA2tHYC8d1k6l3EXsbyBaul4stu1rL1paM2h4tlpJlq7XdQGfvUNAkD+nTvi+rptTZYt
eeOuvi8CnCFWF02QkjjYoQsiirGeVg5u09yX/78ZPUgV77mX4fTjkIQOnVOeZE/bJq4dfY7thoMD
DeVo6Pyzw+Q9yHJPt4c2maPmrbVbLvoalozsfN4L6N64Tndsem+jrWjOOucqJs6QdpH/I1RHp944
rOalAZ6RrClA9ECUtfcCHkGB++vtBVnyQB88/P4H7BbwIPORVYny4HUuASKV3ScuZqTu50Ms/R0k
VFY+wrD0OvbNcUcFfXusTdJ5zSEesyaylUUujdoai3XIWDn6kHsqAhm13PvqivahS4cfIMtYe8Qy
w2Jp/lo0hQBP9tRF6Aa9CKXULg+9AyOog1v5i412gv005GdhO9tAcERHh1E5OAzkiDIaSxrlff4Y
OO0pqNfUkgwgbKITtqVpwDOVlF0kQm9fiRYI/C9+Tfc20i6EvTS2vSvG9uAV+c62qxUn/It7+sjo
NAe3RgcqPSnvIrePDzLxT6MQSMW0Fzl3kAR1oh56xnEo7qtYrPymyfo0x/e7sA150ckogRRs42R7
G5wj0zYSMKIDyTywKNC4wzbFAKC0uX8EG9XxtoOaJq75/jBN4HHzuQSOk7oX2yrig2jL7hDk1ZoG
yHKSfbAdOlKMWRXqtiD8AV0id64D8Os/KxkWEIbtlKBHh8fKhzI7qgUrJ9PH32TrPDwMfOExZNRE
5Dn/JWW+q0WDisO2phVbL9j60pdxxjG6Ctr60MUAN3ehvVYLMARMHfNmT/WA3okGWz2H38FDn0NJ
ttsLnz+JVJxDyM+Prr0JXwcK1PdnbAkKbCtUhYwqa25Ovej9vc35Ni4QYmvRLLe6sfRbuAREDOyd
54fDMcz6bYKGRAfAAckzdTwI26iAQotVBxHowk+p31Y77gx/OEOonAlAPk3cr1iV4Uaig+KGgtTZ
DKbmKPTbO6vh95Nae9SahtYClhM6IWgdagw9hYcCsl8UIo2b/FuHvyEVigMKcK7IGV7J7O5j4J3m
dI03yDRx7UJijyFUBuwQvkDYIfbHg0zF4fbETUNrgWkq60VWYxZRWSfJK7WLFDw1hf1ry+i2Doao
+9oC0TScWBAOrF5xScY15PfHE4dK03uv4m2aJCwpwP9e0u7g1sl4JGBPW1kWw5Fq61CIZmmac2aA
C2vg8UYHrcUBcMvuronPMbsW0KUVv0aSnaApvenVb+voiGwovSy2Rw6IF0GZKa6K4Vsp59JaubkZ
ilm2DpKAX8WxBLwmCsQr76yIJvSuaJqLpEDclOXLIMKLHOgr6JcevB6i56iqOOG44iGm/aLv9yvN
yrlVbhZcVN1DBqiO+4sTW+XzNkPTPGQCxU0P/TH/4jk+JOrZjmf/bRtZcxC7y1wBaKO6yKlgJ/Bz
kQO67KqVe8HHd1Fb7+8AWKgNEi9Rl9HtkBkEaQGJd65/H/vFjvjymhWfurUeJMN5rTd51KEkEITE
uhcV2HM8wU+AZT9Rj3+5vVKm8bVzrhgGSQF/Upesnb6U1Dk1Q/DcWCxZsSDT+JrHMwuSG43EWnlx
z0D1nj/2DVqdwINy2fYByw+/eQw7kIFzh5HBMOdeHWpLPtMCwhWtKFaexMtM//eKhrf6+x8o41RZ
xRj0l67zHjP6CS1Pdy4R+3hYKRmblkg74dqyqeRUOepiFc2e8PSwFJ/Qo7cSQkzz13yYpGKygFnv
LwywaruI0GS164v7JliZviFG6PDKviWlcv1JXWxU+wrJo9oeVuAypqE1N/YKEC2m9QBHC8UdqcgR
5BSH22ZjeAjZOoarQdmJpqlQF6esPgtPfhW5PMpy8eakFvvapT9HUqaHZkHTiWJbKdDWEV7MBb5e
9rW6pPN4CknzSZB5JZwa7EjHdqkyRzIBsE8YKnmgSVLsUxf9Zl67UukyhL1Ac2XgJhRSe0pdfH86
jarZ99MP5eGFalnXwe+OwGjDsNKVfj3D3uvEc0FlZ7VIc3UZ5LxPcP/rRLypYG3rwouytUEDk2Pr
q6Q/prUD6iQxH0Xrr/WImHZC82hL8bgRdqEubjZYx4mX1ymf/SPULv7ctl7TD2g+DUUahX7wUl3m
1DqM1quqfjspXXEN08prx7IddjVSxxi8tziY5HNgEcjx9rw/fu7aOporbskkghxD280fEOHvZjQ5
LI0Dgv1mcu2ZaAh4Oqqr7QUULEAmdOHIc+xKq3qIUVRube9nS+yVU8ewRjrtnEDzldeOFUyI2/u+
EQeaTivx+uNXrq3TznHPThTB34U5KfrT2pfaVXtl3YMt9JK41XFWG3MBumpw5jKk7Du4mDO7p9qG
dmrhJd+bbq3UadqIxXrfHM1VOUnw5Kaw0oQ+Sn/YSfHUBw7uR2vIatMvLNvz5hdEVTMq62UbpuDA
ceHPPbkLmL1LxFox2OBqvubLdu/wmg/YjhLpv2l0LqSTd/24hp80Da95cu0in0lQVL2MVo4m3nmn
5G+frGWvTaNrrtwSpqy85DgS5sdKzZBIb3cjWpJue7NpdO14LqiqqbKs/mL5/n52nJ3vjTs1lCuO
YAgWOpzLFu0EyV1E0UZ4415YwQvank4TmZ/SsokqEv6+/Rmm31kc8Y0RsYT7OUnwGYy1v4LQembD
/ECZuIeuzN7rm5V7ksFWdZxXUEDxqC7wM+D5J+FTQNVOBA9j+O/trzANv/z/zVcUJJ19G9RCF9ep
d8r7VHivmbpWfOUqZthrnWSuS1Lf60ZYUljGO5m1Cx/CPpFrXmaIpzq+y278tJVV2F/iRaQjLCa5
L3OXHm+vjWnymg+nYe6D2xFvhMT3a8Dq6y/BzD5Jl2UrpmqavubFy+M/GFpMH12s53G2zgOukNvm
rrkwQN10DHwfzw8q/mnd9ND16Qjk5xpJoWltNCd2eqdDq7/TXxorsE9J2NAHqPQJ9EqSNVUHQ7+/
rcOwWDeHQK6i8VDIftmFeBbNp7Rhfbz3iCril4ITHl6avB3Ssx9Sgd7M2hL2KQ3sJD3F4AoYD6Xf
5N01t/IgBXyOjfGuy1N345XN1ZbZK3AOqqGQOAuL3/1InlOJNzC0HH9t2kZdGVLllheXkGW9zE35
z+w6916Fvsp5W6nC1sEzqnbcNKC5vHBRINHV/AJD0sMQZtscSAfQzHMp8hCg8Av3ww782Mnv3OVH
d7DXDiqDA+nomdpOsnGGbtplVJB8dd25QZ43WTtJTKNrsbFXopadwOIPPh2BAa+8XU+8bUh8Wye8
6lGjgeob5h576avdDZHTWufbVmOa+PL/N0Fd0WxOlRu3l54mBxeXDxDeb8tc6tgchgsyIR0sRllP
Ge+LPfNQGLg9bcMVVie5soem8DKQRlw8Qn8W/UvlyQhZn1OSq1OYOSgAroH9DdFLZ7JS2FD0Oxf9
hTO3umMQwPoXEgfhsKuI3KaLAQTE+02Ileerqhrlxa/EMcnzCUFrVbbCsMM6xjNUdthyJuWFMMiY
DZ4V5Vi4w+19MA2u2X1WJh7k6gZ5ye3+OIQoIs5JG65ssiEd4C5b8sY2/cTp0zJuEdSr9DxXMW4d
fnXfoudlz5P4Ppy9GsxV7mNh29t4aG1dBhkMGnYJnN3fBwsUJrK67n4Knm/rAgXhz/sv4rxMc2JX
8pJgv6OMi/Q+mXDm1LEaVrzOYK+udlHo2QB6XvD1A8LwNUuTHUuac96vXdIM++1oZzlBisTubE9e
wgqcp0Mlf8eqWWsmM1yTdTiZk0E1u2go2AN4uff8b3wAP2lxAC9CWv+8ba+G1dGhZLglWNUs8BMx
C76l1P8D9Z5vgQsp7W3jL5/2xmSTriFNNWN8Mo5Xr+7PoIW90n4bwsnWmdX8Ma9rD+xPl4Rga5ve
gshNkv+qwOW/4nOGwKoTq5W+S1t7cOQlG/Jy53r8N0XfhUvFOedyH1SsRoO7v3E3Fit7s1qdM8xt
1rgSgjEoVC+xT1kHArjl7c0wGKvOrhYLMPME4IS8hEmW4eKcQr+tF2v3OdPomqOlrVOjOR0rVfUW
5L3mQ9m0l20T166Kfm1xMBZg4iwrzrFfgcTQX0l6mhxAc2C7HjN/6mZ5cYcfOVrTOrVLs42lGB1v
5o0AloCoQF4KdOyX1T04RIJxZeKG5dYRZtxO88YPMLawfe+xQnsLbud07a5iCD06uIyzPrQd2stL
61t5syuKWoFOo5H3AZ94RLI0fkDnWroNzWDr9GQU3LdhIzt5kQ4/hwl9cJy1BmPDBuugMuY1YsoE
7hJzUdZ7t6sf43D6XIK2YSXEmTZi+f8bpxVtABHHDveJ3O3OnVKHpKLbLqN/S9RvhrZIgTayAkOD
sv1aZM6hHMsVkgvTrDVvjUFiMCtHYcUtlj7Etp+dnMLyVyZuuKnoELEFxQ1CV7vCNch6TBLxCmnU
70mPPKoKyZXW/ndZ5a9l2IUbvUFz47l0WUuEqC5gNrLprg/73NuVnp+vWajBjHTYmGdNFfeKprpQ
yq+VpK9BO5xSPn25HeEM/qYDrcqOtiLOhbxM5dEV1g4QqDsylXv86i5Ua6nPv4Hng8qqjrFKuWRS
kFJcEgscWsWfMW2fkwYKsE23ryf2kJC7wrUPtvs1Cb/kpDqCBPUQF/0haH5NZX4fWu6BA0g8rWp1
mD5cuzDXOekzvEDHCzIBTb6znI5bB57PHtiv3bac97VMSffFC+NiDQca/gV9fbQMyya/8SteCvQG
5qy5VOjTdL9Aqzm9hmPhdfd4bcfNyxAQyr/IJM8yZ2fTdir4rkLZviA7z/MxrR3ik2y7XQyW5Spy
08LGNjlhHTyXaTywRYKnz65yGhe8nywU/4Ge5z48FyFxwiPIoDy0UJCyC+9rKarulNugbz+SQdji
P9TKQC1nux2voYkZMzBTJZ6FRPuAfov9ZCeofRCnS5JLnMokPE11Zf/OUqsekTrtHf/iQLcDHEVt
2UMKGrWZclePrZMc5gbZXIjb1e7/MfZlzZHr2NF/xXHfOea+OHznAeBSi6pKS6u3F4ZaUpMgQBAk
wQX49V/WeD7bMxEO+0ZHR+uqRFWRwME5efJkDi8w6l5/2x1yL4RtncUshzsv5rSF8zh8BK7XaFym
vRcUS8AUO2O0QaTnHkr/5mVZt2Z4gVC2WQ4YtE7lw2JGsdJ4FSgL2xGK8Y+Kq7p5rG0384IPGNKh
vMlkTPsgq91SyhlDHYKP4XpGlqtshe4aQwl5D0s/IbWTBDQLagxPrEMT7CRaprV7hcfq+oNBKt49
yqi3MEtcFDpZmLVdYMJRK8x8z9A5T+i+RTYlsY6lLGPIZIlz7adRmIt6DCPijSFUbQbBIQ9mDQsl
Zf7usLwTQ6dyAOttT9IUWDhtxjpOjiKzrqrSYPDaqvWyOc4z3LiatMikTNGJuqvzaIntQNM2Zeqw
gChUK7LCbrM5zSBpp+VidA0KgApSmYM9O610HI1+iKIt8smomUpIM3nslwsZWVA2usQ+dAM6sXnt
97734i8CJvH1xoaFhJkUClxVB+w5tkSJ9y3Zh8T9DBy1Mup0MrO5mJMuLI2c2pQgsENEMNqtrekg
Bwx6RTyZ/SKKWOxT2acBVmi87TVd18kautu2aYlOIsx9TDLD4pkDzuM8dXm2fjE2aRPCdnB9MN0S
ZRN02KM2LFS8aHtQrhl92vd+2z3KBSx+ApXrca0SuW0Q3ebTIr848Si0ICBVueJgPVcMN89k7Q7l
OBByh8+EZVOWaxDiTMG6GEYb3o6xQ+iitq1H+NAsL14qeUzTcdiTvDdx3JVQ3bAu0VNjolvUbvDv
ohwmDraAvOi2DERMchNH2QRpUjqQ/UhPsncwd1xnbgyVAsnwbyMwjXKcTczd0uVSfYMV60s8eoWt
gwylhRuO50SsffuqUzhCe1vY/rKuVvy7VmkvVNHpXQy82OY1FE8sroX8jQ6BFxeQpPDThWAgLohP
uw4gIEXk2kStpBx68ApinNrdMkz+d4v3oGI3XCu+xVH0kPaaC9g6chCsYzxI+zoLp19vDdQum4r1
vK9/+w3cV0fcjqBvPmY4K4y5BQi0U97OK5hrvYd2oAB5cT3VOoLxJOb116jsbbC3Pyyf+PiAaJt2
NIywVF+GiSMYo0nWmO9OFjfsOebYloVpMatz6ZMu41W/TD4vI73yjVOtAwH2tInmECl/xKHhBwW2
LchZn5ixEkb0PRTPPYx796pNNhIkkxQPQE0baIKlSRMUPuxV4ny0URZfOsfZ3mKZyvE4cJsvaey/
YWBIxVh1zz4EEA22tkTpEpK2NsQG0802EENk8xN3pswWHTwjfzAMrEc0lnGsH/dgiD622J0x6mxs
y6H7InV3aHwD7ds8CjsagA/+lYerO9HYi30iR1gSJhmD8G2NM29IUg7fS9YHFQavMnGMlgTeFTgU
fi07u/AoGbtju3jtW6+UxwgLuYct0TniO/xRuSVmddkt6uYP/Er+yzNB++4rV8mngacxlLVsDGcN
iOC4SeFYiICeNEsXS5G1eibXqtv5kwi4q66mYXah2ou9idS1GKHvPaRxc+n3KChh6SfJkrkXiFvj
3Ez22K4PIfz4poopM8uWcO3orYT7TzNe5DB5uFkbji5qu5VzMg7eGJAMQh0LaflcZ1RaxVyYrmIk
h8h4mGs6NgbcjWlZmv6kQjOZc8D1qohrkwWWqJiRysotGLissl44hvoRizLaOqkPaUlk+fvJHQLv
YgK+ozUKCYaYbkgLIzhmeb4uRmie4BRgbryc572BDqofbgOu0sJtwE7Z0pImsKYnXVIH/rFvOGJh
VgM2yscZZyGNQXBNL6x3RiwNa3BDwrizIYmbIZ5+KLuM7Hti2iEiCG1RVypv6sM8WzZ/yGcrPE5l
kInpWTTWHR9sE6P15sBy0MesI6bJHjrX1ne/xzrtitEZVEcCkTQsXyxfgiPDMATMYcHkvTluW3s0
Cn3fVI7P0pq2SjpdNUIp1SMDSNDutzCN1x8R4raCxKQadzps0gtzEyFcPK5tPwwFs3LwTkPU11Fl
faHALdrCjaLw87y8hZGxR1LtG0H3Vjn9Aewt040EQthLf3HNtqy0X1bwU9cJvrDQBt309zlKZXPJ
giSOHjyVZgvEkvGA0VmEoOHbmsyR0+bgoqzBUxOj/iDwD8iCat9tdJgXpCw/tAjmmkBvu3ehYt/H
DHPDUlb7VIf7FfYokG9KpVqCXKbeNNIVekXbo6nhdkAaneGORjU0sJ4cucvuFlgc2VhqvVgMbb1t
E3RV066rAeKN7WlKIIaTx1pKHLKdMnuO6MXMdwG+pENdD9QuitXUQyy7WTHFJcdY1AcoHSPgomUl
ghxsiCY69lM/bWRMQ+y3hOmtvkRrDH4EJr7A2p+wlwRN4e6i37jaU/vYQy0nzrFL2wmjor020Fxd
lDojWXb8YvIncAewy8VXzBRB+iTi28yPYabr5UGEgekfLc5g57erZ1Akoj7q7q4PAiTlcYTlMPF0
iE6RdZzVO4WzN2fgOcyYoMO7sb8XGQAy9ljtMzzjJLVlrGbBCs/CxemW9BCIK/mAFQPUy1MNZQ40
qaFv5WxdzsCHjshaR+tPcBw7N+88lyWlYGtsnjGuHoS5NZKv1Ft3jEpLCBkyyjJ4ZZVLMjFBWrvN
TiESvkTnvWUYJ4nqMItyPmRjRkzrDx7dlsXf823M8ESRUfXxnUYxTOXiROHT0ptgv4xDMzeVCDu5
VEppizUvTa0LD4d2D9t35kZENegSVbzfRZjXXJvmu8O1nxAzaPhGJLZ3v0Xgv+mSJdE2FJDZb4Fa
JXyUMNrb9HBOGmjhhn0XnYG5zkGVgb7QHE0n+/DVN82er4G97Ro3ZPDhLbvUob5uDOwDHKa2/whg
5gPrIckUHMPW3R/ms4bkeVjWCBHXIIYxN7Ge8N2DE8LSrER/gy8ntkKZBsmiq6Mc5xZ/sbO3Zmc/
9reeZL7OvFybznbF7q+jR5EAtBDxRfbUFwHblbhCGFkkVaojdDs7FQ6sYqYW5qeAsyBUBK12ohs8
Hs0Kudtsb+A0qDf/OG6JnOAE1w+6TGHiHd4cP97gyDtv5nOUawCJJWbjA8qGGRF39xIccV3mDBPx
ZcAegqhx8QZcLyz71UJjCBazaQ2OturjgmNKvKY4aXRdaBVYRuBikPrlNrcpAqwNk0+/TbwWfpC6
dotWIUqQGSyOnrpJq90iMh30hfo5C3+IfnJ+1SMyRWK6ZHDonkH581xzWKfnGzL5BySebgVBaqxx
u3BdcJ1AtT+pOUgCqWZw33BH1yOZ1yY7CacWUrlq2Xf/JOsl+dLOMIq5pHsLQ3MvFWN2bZBgCa9q
cZw4z7VC1QXnwnF9jMOkvdNKveAbW7gARYn38hYJJ9Tvi032hqQ8jOO8R5R2D8DxQ8gjgSuNnEB4
rFD1CstxMNsQGmAQrXEqY8u0BKxMf6QO2pmo0nopEApXdJqPdukCQXmGvIikSIaeO1i7+5BV5vwt
Qtr8PW35lh1QukyCCqG2sKqNv13mZZ0eh40PToXoPsP0NLmvs1WsW1I1Sey2+Z52bVOlw6A2xKRm
jK68cdf5mkVhlpTethjzlE0TD99k084fO/bIb7M60G7esAqhU272ZqOjCVKVzzVkQio1gWL1MC5J
zKsAbz+7Ra6JruGuAgRFtgTP7lBvb9qyXVbrnIQowlrAB3kK5SQvlwC8ZMnVIptSxDsqj8haqG+5
zEk8atLMbsfRTqmkCWPKe5UTs94lWHa4Qw04WloILatI0abbsMJxbsr7zGWMie18EJDjI+62NLIM
eR/O+TT1mSiTQM7sOjRDzXPIB8WqiL3Oqw8unJr6y6y9+7EFIa3g3E9+YL4EoNSbI8gWxvviN+M4
f7RmNuMrE3xOCtgdxFuFqsGPb0hjZPZ7YhHeJfjyXmBIZ3Yb32J/Qf2/idaql87l6pcHZy7/5z7G
Ojg77ZhkPwajhw1pIWpTGonOzYqsGdrwlGwuTlYxwACODo67QUBZWg9KU45svPDRyRz3DZUjKnQ5
jjwrulm64xniq4tbdWBC8XLvwtjedSiX8eAuHptgkgZDANTv0puog7nFDhIvNg4v3oh5lYP192G+
qh2FOirIqFelsXxbADbEiYYhYrzwHH503Dn2urGwr9Bt+83acdxzFWRgei8arErqx7OnrimipJ/X
QZhEz7t0HUVxdugNPrC9XB6TpRsL/AMiM2sQ97ysU+Zlv1GXRVshExGNB8dNwZkZt9UTzzvq0Q0F
wl63x1V4ScQBnxhHlwG0+rLvAQIq42RW90QtTabeJ60wwaeC7+l0HAfHt8cegQhz5o7MmCFJ2M8r
vJ+l4isZ+Gi2z27zIMAU7J161hAEf5OeDYBptHtryRyF7cfadml/COPGfeVdmPnUWd0aqgyeQRU8
LIgjwOcTC74CfpXIh91dk2KGenn6VU2QdDwKFUHz0tVBm1YJd3zkbHUjw68pjGB9olDrd3ln3DZh
ACHA85wRVuQe/nR0y6NfqR2BEph1XFAHa4s21cL9nRXAU7yB7KKPzP8yRfk/9Kv+eS4Q7493rB4w
rgTHsUOS9GM+Mm+lc+JHkNLw1aMcbFylWfC/WVj+D0jyPwvnT57yBref1GFHkZVDhxTTzLv+e1fp
X9/3f2s+h8f/QOXmv/47vn4flJlY0+p/+vKvX4Yef/79/jP/+Zp//Im/Vp/D9a3/nP/5Rf/wM7ju
339v/qbf/uGLQmqmzdPyOZnnz3kR+m/Xxzu8v/L/+s1/+fzbVb4Y9fnnH+/DIvX9ag0b5B9//9bx
488/vHu3+1//+/X//s37B/jzjxe0VN44Q+fwP672nz/y+TbrP//w/b9EcRRnqH+DOEp8H4Dq9nn/
jhf/BQqmSehC7DQIsvTes0c1p9s//wizv8SQsw2z0Avd+N7LnIflb99I/nIvv0DMj/wgg0Z++sf/
f2P/8Gj+61H9C5T3Hwcm9fznH0H4t/7QfyGrCWzF4sCNvSyMojSF/cE/tReUbRK7TmqlPleSTPUk
j00NK2wM9F6V534BwzersAc26N9MNEE75trHW96sCW25zq6BtzmlSHGw2IH3h1iEXxjHMDBKmu/I
8th95nynYDCl4MxLS0YQI69zkEIX2+izdBSUPyXzc4EC++bj+sRiKLSwfeRCbSeoXK3ZFw9QB+lH
WCaIULRUQcvpCAvygbRqHY4l7BjT47hvD0LgHUxmO0cOdDkXHW9QDwhsIVF5kG1HQSDiJQR1zbiH
nm8viXsFfcutGHhEuVqhjxAYyMXXp95knxrFOuEI+qjjn8W8YQ5vMhNhKT8bqw7Cbb7yWj6Fovva
zAwXETBJ8XVEpxE60LwHhX/3UriXe4aseHURcY3cLYzyQfvA7ACUg044PjRNNOZbY1raGzD34Nv3
EiU1AbviR9MtH8I1v5tgeF+Cvhi5utRZe5BDV279cPGFfl76/iza/Ywk/zVZ+5GINP3adMOrmmFO
lCzvgY4gOoi6QUBVpzATwFrFy9U1j0i9BYEjy0a6/XvN2PMkFAYOmqwHSfx91+lzv+Uq9K7TiIKD
7Xd6kmY1INy1qD1/LXZTxm1GdsnhGrzc/NC83hONTX0F7Dlh4qW+renwZYpTujfJjw6YHY3GCS2M
GkKXEYTnlnvmFUvnJ6+RE8Ot4UUxdmJBkpCBAXfD5PRnNHjxZcQkjbe2L7zF1CIyR0ayHWh4Gjte
mfaOIEtsQsoXXfWRH+Y9EnXgTpzWvYyradw1AaXytI2xe/AlBvsbFjo58nYOkKTuy6Rt8tFZvkTW
6K/hpH9Y2CwBW31ijfciGtjhWCeEWpugMLnFMIBvImLSDWOtM/pA6P1YlEFnLneHYIxX5ho2crkJ
4fQxwaCBMMgk5UrNr2KUGeTTNSvXZnuvWTafmnG1RLSAyZpszJ1FfR94kpstLXzItoUbgKrG61UO
H5setwofZGxdaqaJ1rB+QgrHyFDD5BRnLSb+vQtzoFngcTGWy94/hBh+hrdPHdBUbpYEQ/ozxQB8
XjumzSGpDYhfZ2U87CthfvyMMZTCm+q0bOAiiTObv/YGPBzWT3AWgYW91ICPuiZSJGhYXyJ7cWjv
HmO71cj6xSdk1Z66gDlVO7cfyIObw9ZNN4w7uMTAKAPD9RhlnQJVBTz8Pqt9JM6G5zqyHHj6hAXR
hmK9BGovu3DxaIyXFC7QpIgBUYziBgmY6zgk1OrH2GHOV5jxIJinaNAsJWYpM+oIN8baUfek4nWz
/GPNlEujbF5gj2GwE9LtES/EM+H1W5pgGpqDQkuMH3+aeQGD03+TbTrm2Ao+Io24oa00kcAJ2nLw
Yf/YTH6FUA4mV/9tGqDFFsFMxe+/7/syEtTbEZlEhHDqgErDzX5o4OaDz/FrSeD3t3T9dsr85M3b
5r1IWsCyjIEihj5Kjlq6o0vXPhsRtwVzbEvXedwr4M5tzoMVscwXokpFrlipQwHd5JY/BL589GDp
Q1ZnBUaDWs0EOq3iRGjCWni4ZDo+zzw8hGCfXZIEo1YBegLZdEGZDsQTQTQ0BrbKbQSMXr50TaGT
bkEU8HH72QCi74IlOwIgqmINM60ZS4mFgBJmlEl5zXieDitmiCQmS/E8rxkHQVWZLGd3yGf3NKwP
sjklDkJIl8r0Kj2E/c08tLW88u0nVLejfLxPoutsQ5XKn3qPATKEqzqp25BBFiV95oa1t3FO+QFA
2HoygbMg6V1Gql33NEiuTpB8Bug5QZ7UW0gDOZLQZT+6cV6BDz9ZOxj8T8zL8eygIv6OqZ6HXmFP
Mr8N4ekzo1qFXn0wIFNGqbg+1k9Z8+x3XX2wLqJ50Hb5mKwnJ52+zVCc7ELvAXiFk8+LZHnDgVNu
bKNWmGs0yEeRyrpsUGYCHEGvVA68LoNDACEFFMskxfkKdBT+d6m3UcRPEbkjRVV47WrIbPHWvwEZ
fvD3+mG3blhM4QrF4cFOV6UUdo8Z8xSqu/nqwJcZ/z1s6XAckmEsMc9ya9300oXbBxplfccEAJt2
oh6uThpAzAgy7S0dUATbZQaw0/tVUifHyJVJFe3ex2BMVIBGZagnsJakjXkO5ACBvx19aNQBGAVE
zmCwVyhA/2h5c5zCcOHpF3eBXTlfcMyhFTKl+68Wn3+qE5ujpg0QNNaS9dIttoi9a7EU/jyZfIrb
XKKjQz3fLZCMwsViUYZI+OQeQsW+zOgNeZmZgTW3cKERAOl1DN5ey8JPSK6upNNhTLHrqEqmN2uF
LZ2QVbyJ3xrA72XS91hY6GfW2hFUqbVaA8eFrIuL7kgsh3zSCr3Lu4DV1OykTmqEEtNc4xljtdP2
LfTn8Mmmrwi16C3BZ4rC40MgDcFeDeOoLTCOpilKnCkHS5XGHNF4BgOtaiXCQZiluS/qHkDMBMiv
NwnN6s3mTs8ZTKnDOOcrk2TX9jew4YszFzho/SLlSUYijSDUeXBQYiMHurIA/YnnJtcTJuqVaswZ
ivgAw+FFSFUW3pFNTlLPNAR1rciB/55S14eAket9mdDSYD40fJseHdg6ZBSTBdM1WfcvddyhVz41
AR3SBtLQcS7GqPS67GPZ0wG4I4wQvIn90sL9Cd+2nkxczY/MwqW3hhHhvCBFm9X7wqKIQtgmIVJv
v+SG8UjHYCK/xc6f3P3DHaPssHieuUEDEktXrxMJYcZCbVuDt6DcKhR9SgWG4KPBXptpbhDJ/f5g
+aBICFd5wIJqu3R6AISBYh996SsEEmigfOrpfBomeW6b6KYidCgtlonTm+2iuuSbyFCdWpDo8Mky
h7Rz9MUEMocx1mMruzc4xzT5V5P1HW6tya0fFyvzu4Py9M8kmz7WdZa0TgKGRjFCBGNDHgFJrHrW
/fLRkCZbptvSl47Oa/TOcpu5SQ54aCm0Xy8U4yMIgI1tyBg7gGa2d1egG4Ez4LzX0W9gUQVnzhXw
wOvezD11enR12YwuKZAQHGmGZhkHh5HhjAqyN39IZO5nwVDEyRMatB1tcd5kEekkpFghWkUmYIfE
y5KnMEaml86/0J/ZfiICrdjDX+vs2TiMeMHPPf0mYOwUpjekuZ0bEr/9OS5fdHhpzbvqL1F0G8Tj
ry781Ym3tP2+TY8AetE6mmFoVWmPSpxI6KrSqItIOL6tSHOGCZZX/rtqvqqkpeiogrky+sfNu7kp
RmVp0Jeez2HjHJImzXfgctI+7Mt2dgUWTgf+A4Adt4Fh8JQ8Qqy+coKxHJqRBvx5qjuiXXscVHAR
YrrOqTkkG+wi+Fpt2Xd0Z5BqXYG7uLgGRzPKbTV2dk/nkePJDzjHGtqcZ+mT1fgFLMLKyB9LPYIz
071pc4eQs3z1u4KhyeI2I4m9n3B13+sqaX7d/Q8276cD1CCbnzJ4VvkMedfwK3UvcHs7jN5tfN4C
hdx+f1x0R9bx5hoGo9YBfmWm1GojSf+KbjJw8IkIlCdZX1r32xoiA723QJ32GU+q1OgNyIZfwCSg
nGta2uww+ddtmkkHHUnQpMb78cAgTPaaLEBm0cFMk+9o3GP25N4nKEf127Volu/+M8t4CRfHAkbA
hwQHPdIbjKnnuNi5d9bDEIGsNvtHqaGwbpFUIMlrgWWlsJuRrkc79G1j55F1yH/My/jsW6ofw9/Q
6R7BeFjy7l11GEbhhd4qSKM1y8O6UNEWtchtk0tJY5P7SamSQneCRLldjqqGk82GyPRaZwUoS8j6
Au/BjXO02vE3jq6HsKX1z5gT9izQch2pWKqZwy6ZqLnY52JQA+0e0if53TeFXAmmyLP61niXmB8M
QyInq8EW3MXwxps35a17dVOa+qcO6uVz2R23+Mwx3zJ0xxUxey7SPi2d5Lh2KRm+rgJJ5GVF9ols
RTsVyg9SI39z9+ehvW3mEtiNsOTL0J16oLK4T6E8rVAm9UAmxM2nkXNBQgCFQr2fWXxe92/9GxbL
VKbra6S+ILROosS4R91XIz8E0wEo9oqTIY+fan4SIPoiVWw0KtkSuI/kEJlEpZdLW6b25oqTbSpg
u41fTTim53IcPxpGk/ATvPPAx2FY4JEpP2+dW52glqDwHGHPyB91T9FqBhze2MK2xRQ/W4BhUbGn
G06Oh+lhfPNP6UScF/G43gRaxz8QWBmaBzhwNY0tGpegOpHG0Do9xw2NosOdeAOaBgoScGNc6gxg
fRSIvJktEa5b8CmAkOJu5eg1KbqNMMEzNNyLPbsk42GGmWBSxR1GR86zPUjkuFEJyupgCsNh7w0D
zAzndL55Ve2d3AShCvXLaA/9+A7rv+6Hug3sIMfcHcn6aEISvkY+DeQX7JEC80zrXERhIeuLMAg6
D8l27rMXV2QUvww+iTn3T1hW4/yLe9W25Wb4AMWaIHakT0y8BLUmXP7e8LzM/V3Z+bsI4Srhn7Dq
uH4I3Z3W9sDFi+9VAkyElWj0MbC9CPwDZuAGqI1KrD9s0VZ/xzqbVtJDIrOsAdBjYKk/1/Kxl4yY
sHTwbuR5s8ckrZY+h8UbG2m3v/TXeQL/CVDAi13IXD/OW55G5yVCQVhxU/T4I9GgydEUeGcMVBqS
npqeREhwgGOXqGm1kyOFl1OReHkMid7gOb3/jQD/o6kL9PZSiHrg7H+rm0vk5bB6Gdxjqp+dd97n
Wf+DT6BPUY0VPObBo9ivzdempdN7lp3GlHZYYEmetGSsi6EF0Fo0ssABLVLMbJ9MSjNB4+UN+zzQ
NN2Ldj4F8uY1BfDbZCGGHWMA1nshA8rt5Y4Yp7eVlwygNyhP77p/TqPT1BV+e5s8CKflo3yE2aNC
fzMiIFWo74BO2G/EjuFrjwwfLpFIXD0UMkXToRMH4hm2BXXm3AnyBeEFT58dm/khllfNcvNm/MoX
RNwddgHSI7jv81OUVRxEv6ZkmUtsXyLJyKJiYXS44qPh2cZz6USF5+djXG478pKHeHnYhmpQ53hn
FIpanfMaoBe2wr4cHX30owr0G0z0hAZvy8tRVDpA47qQTd7LE3qau1v2b3hwXJ0VGqrlQLaCP6Mv
in3kmFKuFejjEFlGdhs7BXZ/47wovGNTX43mKP0uSVu4IGv10MKHfEqZyir2Tzw42awy09csPWK7
x/rB9y7peuAV6E/ZkMMWMe3Om/PsIVa37BnrZ+xisjiPokNWur9kwVff/5Im+c5M0Tbpcf6qcS/9
POAPoV+5OA/aapaFYDlmLtBSxwmBTQocgrsUME+XnUKeTz/c+Mp/jpA/Nl+5KAbkf5xuFZpL7kwC
N3fcl34s66GCSlFtChs0qB+Oo1PggSTfhoFOFiEVsQxM0/zOLzgE8xlfiZekva0d6EMlkLUZZwzr
8t4rQR/fHFJvJ47kKszbIXclBXAiwgO2hvHPY5SvQAJCgEZUI7qHZPvp/46RPElQvND4uvT61t4y
j04AtZDyUs+h2FLIJBSQc+xgVLZJ2Wcf2oB79IKWRjYUEJIGnMQd4gZEf+MJMtyAoLPmBAcMWeiU
mMvqQyHzwbUF6++f3XHQ9S6QFc3eESe3mUsv/oiiolureS5xe/s9hyRRiVO3feraxwmMt6G605uW
joRDhcBrxFE/cv+Y7tQDh+ZqoPzKaYC2DxrmVGaVRprifIOIi6pv6J4m+9k6p7Y5d+HvdT4uwakX
BxOV6IbP3pNsi8F7QoaOZDdXzTsLQYShzs6pI2940HWPtuQLzh50P4UuAASjBgd20+YZeEP65LoH
dzjj8HVw/CXnrL5s69s449YfId7kdA/zt44/DBbfL9fpmKU3/q12nzC4jU1YLPYoj1lQDMP1XlbG
9hLFh0xXyAPW/YyP7TgX14PZ6Ql8JnhsBN2rQfA2KJnp/o6tqNaNDBkVfRl3V6ct4cq7f4vTc/j/
qDuP5cixJF2/yn0BtB2IA7GFCs2gTiY3MCaZhNYaTz9f5G2bW12LbpvZ3UWVlVVVMkAE4Mf9V956
6jP3YukOJOZY2Yu6hnUfasrtF1KJ55l+sf1W5+0ygdHcMd9TrRETxvpznR+QsZpdSMlFhMCJzek9
Ty+qEqbxxShpN8NJwa68H7twsXc0NIStWp3fGbwBQZKFEvK+vCD6BUBpQm3bDfJA1PCgEjdxgetj
V+xgvKi99wvIT9+Y+73ikzNXON4Q0dd7lB5kzSr4V+kt5+IZFIbqxHvDQcsbQoegqp/6TZsz38Xr
pdEe6WLd0nxS4rPkn8AixmJXyb2ahcv4w4wPvzqbYdObrsm8BC3Q3wDKneTXoj5M8mra58bYt+8i
fiKDps8QSr0YDaqKp4QPz6+b/qLJuxi4geIFchqs+tE2T8AxtGufantZrL3p3NFe0Zug++KANmc0
p346XZGv279jKnH7W6Oiqofx0oTGO+0JVBvslzGe+XqjYxefOnnOtpM+7GP9UjE8agdDuSuZygE1
m1NtHBPDCJgqGyCt+FzYrspdLoJMfVIaH2CTzcI8I3L9MdEbDcdVCUozBGBnYWYLjuV4mwy4o5ZD
Vp2nR5T6WwvVrQ7cJpaoxFV9AwRuX25BUr4nQ1Dxv3GeEK+8+Jyc6UeWwhKTcOeyvF46F/Y4T7rH
czyFc+cSv5oMx7HalfneWN301RAXGhL6WK0MrP6Nzpb/i4spHzmhURqrwi8gsXNIDddBf8SGwNJr
VFfjT6Cxv9NeDTDY8+Tns8/j1n3SdKI7/G5ZjkQHafyqeGdm9Ujr6ACboUQmQ0hchd6NfqmFqnEV
yHcAnGb2ij2zWJJn3O4f04915f7w3T1Gh/HRqPy08ufX5I0fhiJqCHg8zA+WpdIJCgKPcnd9Ea8A
z0e7PoHRcSZm0bW9sz5Ro5SPUeotoJ/SX0cfB+RLCd1Cqb2jZWTIqNEYZbcDZGn2Zn1SkE+xVotJ
8FGlhmxqS8vrhPFUHKwpZsX07Jd1G9hGfcjpFDCSH3RXWgMUOBqGgg1li2IH3LFEesQnPOjgXRW7
Jty1Ly7Iryn39xohxTFmXJcBcXRuuHC/HRppBopivNB/xURhsnDEzRzXvDij27zp81O0sZnO48tz
jOBxWUL1q3hjNXZZBtqFTePp66oetzykearsnUZX23jMcVSMUglo8BnDtc6d3rL0MfsZ2T6DIEIp
Lm6ubk+mUjLUIHX0ULCYRiiTAvnD4o68ixGTiXbQb/INX3eoNegc/b4Nl+46tRfnabNvl2RHQaFh
L72fY8PLtJ55PnOz6cmaftTgjXLT9pb2PebOTjPS0yIXvx1f1CkLX3X901kGnjWK3l1abfuZrPO1
M91EPa3s5jCu9vq4pbtEiR62/mcHPSEuGU8U2pboqgCkTIB+iWdU37e0kwb0qh2UY41usmJmy6zc
HSVcxi3I1Gcphzt2mdsr07m1u7so4Z3d0ElbsUc8QmsH4/IT6RvNXO1Zq/prdO7m2Xput+kEHepG
gjby2hXnlkbDDFYa1VRXH8SUPOgmr49I/af0LmpQ2iL8HdvteYlUn906J7mdnHQMQKYP45qd4za7
qh3aMTme5dI9Iv+B4D9IivVS4gCIShdoowS6ZPAPa4xQrsr3syAjyK3D4viOZQ2HYT3MfcV2tgrR
WEtHiVKENzfPm0BfVtUV2vgdqX0XFsvj4IghLNroMS3L11UDCZNSeXMSNJlRRZPjKGcR02zTdncm
/AJsx+BmkeBlqpD1DsUkUaCbB82Eh42V8tJsc34mrDgLZk0oqDy0Zjen2bfW6FboNMqH+eVQa5tM
G9x+Shmb1AwB5fLV2OVp6sb7Go8gy6RfhhVb5qpmnVet77HBoZ5X4pTpFnNhwysXU3Ha92KAmqEW
0sVqzaEFvwTmv7U/ZnmqF1dV9JcsbTRC1jaF537aQminAIBPnliscRO/5BlGpQaOJ/09SfQfucxe
crOQBHcnnCVIJg2tfCKj4D5WvrusfbEyr0n0E4LUyzC+Sb28H0fimOtN9zSQSUHo9250rHu17tU7
A2UafaLpxkmlhCNOCc/YMp2RB7Z1qJwjajnAxUiFXsac7RoR42dqUebb+o9toHbRlRZBm9xH0+AE
FivqqWOsIWe7HJg8p7W94CHLP+fStH2TOwFJNn4n9VeCAOkBr1Pq65UJoWsDj/T5S4FxpxnS2hva
Gd2ozPdba/3Ok0b31jX2hrGI4Utnr5hbdJ+qonr5sBVeXSS1uxX2S9aAoLaVHbsJLZJh0cGqTmfs
hEx3seGLznm02GQMibAyW5eHybAwuCANclhISSvBQb/m68qk1ZV049Nx1LIfKqH87qoIhNglkjTH
hDbQSj2DwRHPGAFov0f8Nrne3W3Oz0aXn+Ug0PIVTGRBl2dnRwf3ViDmXId4ejC62TMi/V3N5e+i
qoCugN0hbZp3RGUcIU48we3WvF6EarbN9ED2SuKh5wTMhXRVpB4kt35N135JnEtlZmSAAvR3uWq6
JvIJV83As6sk2yACsuhIwi4YZhkWSf6q6vVLatrBbBuaC5bOgthly3gCRka5CIC1dkD76v7VRmbs
1aytx/bNd1Imx9bsOc8VHufZfp1tpgWn4zVrR/lztpNDpItfIqWbWBXGypqgiWFmDEIgs0HwhFWh
bH5iZ8K1TPUlvjcVpOHVktNrTHAGGohtkmkcj5k4sUS9dBE4N2E0LM8yj8CGy/Wr6IqMwzQ/Zral
hblqrX5slV95oVahtWDe0foknKa1CbsaXVg5ghFUtiLRHw4v0dzZ9IsRk4z6ZtnS9gUETKhawTos
RHENmt8PBZtC5+WMrwOZxtK9sxwmsLqMs7juGT445vKpfLVG+bSUehg7HPYsaHO1OUMVP9xS+izt
5rj9HolNXpwcqboFq2zObON1bhrMmJsVoVS4JfquFBQTrT9qwvK9V160Ot9T5L7NtDuQqspgV7el
1zpUdnViAosLHbYh2/Vr/LwgKN112dUotQmy3DyoUOeBQVYdlH7vClDpsJine5KurssEyJRbAL0c
3Glh2Xv9QU2LV6Uyr0XhJAgzgWiilUuauiXQneyAg6A8Der6a83S3SyJKdXAAOUUA6WsbKrol2/D
4uQYjDjox/5RbtmJXWa9v6ppG1ZK+YZO3nag9KPVfB20AIdNQctHq9/kVJIEQt/NZ6Am3kIXK12J
9hu02LLsUB/vo8JogyS54UBWejJuLGa5rj8iQ7lno9lblC3oJDfWKIqaztq51JGI6Mf6zkfYvLlm
p6Wg5um5snPwHfXmFW9Hb+r62kMpGJMF5rJqIQ/hPENCV+h9SNaR1q1qq33riqZ72dZ6NwjbFUv+
pOAiZLQH2NXHnLdd2lTVYvMyFsMhIZyvGHqAY+fqdRtkc4zX6rXHzrDYwDQjO5EzNNE6arxgXgGO
LFXc2SaEhq7icTZqkHeZBaIll0jr1sFnGcQTisn3geYVo4aIaAlQZh7z1u5dmRuvqJ+us67+TIYR
qW15zAi+kgv9UGkEky493Tayc4PhbNZ/dBIEuEv0QGllwatuZ7uy+okpiVNoqd5HvFYk343HOevv
MSqx4KId/KxpXtDxfX3YonpXuxWWSv1ZERTAaI4JLmvyH0vOyI8k0a/wf6G3BI2PgacE+nZY1nYn
1knul4do1R1fbZ2MZuk5JWzvPKfDG0fIFih6/aucnJdYa5Xj2F2SISr4PjWA61LyygjYZkPGrMl0
koNqmzZmHYsve6rOtZ5agbO+j5pVB1IHxJWSCKOZ1RnSLq/jpvj4F/PDYjq/WIMl95C3dbrUQT13
n2s0D1TuiRk6e4KHfJjX+NPKY8WHP1H9VgPYnY3Y3QbLdInW+CxZa3ojtf0yYZuNasSvnZqr7OuJ
QIOM6ubfXe6Qc3YeXjXMb5mfJ5ykeGrA0W15xpP/uczRoasRPmn4H4Mynu6ssh93Fa+PgYyXdHcY
vrRr79VquN80zdc0PlSy6HcX10w7qPktnl837tfBs2p1nzInlZ3N8LFJFBHWsp+iRLpRiQlyjlC7
8H6txj2rSwSTvPkeVcrDpOu7oWt+xPH2G0mFBsECYYGuymbrwdrmrdeiU/c2aB5TRflTDLAebfGE
egaIBEm/OznWR7kYhq/EM7DeGnayFnhyGDcg3c+FsL5mDBRuw2+CFcaCDhQp+zxNVc44HucGqEvP
9qWMNN+0l2cHszz0l/ZrTlQ8aGP10SIuCvoaoLpf2Vmx9YxMPVhuX0ZQ6FS3JUrNoKlWwg2n6rWw
hL7XZPdstFMcLkp9t6U152T7KbB94CGhV0Az+MPojFOSmVAlapYiRRvGU1k655YjbY8QWnHnuZpR
PQjrz+xKNrDjZ2zV9iKCVlolehntE16r7yguHrd2OVudjejESjRvGXDRJv1JtYzOzTcS59Ru2Lwp
sXYGSDMe4R1mhPei+irxAxcLqwnal6Svk4OCGDnA5YQyUHm1cjBLobH3pRk4tjspBw81jY1hhPMr
63fZCPQX41V0igrjTJq59TyjK6kg59YVvXzxyxjN0p/Tak/eyc0t1Pvovj9Iu3M1BYX/svHu6vlN
JxXbMxTKHMZz1XhO8uaomPDrJf5qdAS6ZqwLCETjpqY29orCUHOWtoqlOqdb0gfnPrKRRTuxChfy
ZqyFGkCMMlka0Q+7Me/agUAmkbWW67zYFXBrNwy/5AMr3Jhk0v51S6QCfXi1rRWMVKuDDd+NaYos
zLa9LiVP5DL8zI2Kq4isPTJwGPqWVCZLtsHagDfp3cu09Oeurn7mqXWdzeSMNOmrVYZgjgD7qxMW
qtsWOpCSWE6vA5FIIeoDd4nbN2wBurfl2uAV5lsjJ/Q8kKYt8C36swYYLrICOXF0K1kcrqnGdGtY
MUqo1vQsblfPq5d1pJAOhn6pq7HydAFUIKeM913RCCL7OW9vajY1AaLpK0XyNalOtVY+xKuA4MNg
5XaDYBewrR9aeTvia1GESp5jJs6hg1NTeBOda171HV27A8S5bc9bt5zzxRl8tWF4zlLjfTHNQKba
CEnbnKq6gVzXVYHebN2JUX8a12lXYrZ0+xKsf0zbJ1xXL01pHRONkW0g6jEvtT40AuyWuEOqWgSG
0vywl9LTkFbxQJQbdWR9iGJhHhp79KWAXOla+9S2RQTRsgb48BlgFyboeWaYcNK9Zi76TlcrHz9J
djf1DmdV0gWlAg0j9fU4KZhibDa6wFwpkb8Z5r5UEcgMnAx+3y2fQ2tFO2TAFbyTA0tTNv2JZQiM
ZYODZdTafptlXx0jSx7USlP2Sld8bFPj+PrcBrkSHYSJ41eoFWB62XVo87jXRCAoOyOR3Wld2BW5
ddF5nJL2aprs0RxIGgOGSMaTGyE0ZD5bspNY2kMuLOuUD9WjUW8HqfRNYKytJ5S52ptzcZvDL726
gbDG0wfCQxwefbrskxGbms7iSA9VehMy1obVnFvnOAGgQ2Fwb4xZdZlB6WynvMtT0R8dNiQcV3MG
U6nlbkCFq7RJfGxHqDbb/ESAHR+LuZv32WqfsMHNfiKdbC/XiJZg256ccnbCJabhTijpXqMvHspb
svf0Fqc1aySO9QjQphl58Zg4zFpZkoojkrSxeImb0Y+NhSjrVG7F3mS73VRnyT4Gyqjnxng0jXXe
IztmHdKEzdGqlIser05oO8ASRcr8I3sKii3kXujoOmvtli+w5QVyYi2oHesa6TD8EOF4Ceb1iufb
Yw5lNCaozKNet0E/0SoS+8Kwpem7Px9RLU4XYqjVPIZHPSSOQ9GNDfgVy2eWq3nY99WyK3r1fW60
/K7p22/2QT0i0JTUNY4lXCFTqDY5Dn6cKf66wWOpLc7C/lasNJOUBoM/CaODmkx0wST69bCWyzFf
hcOS2O5ArWxP5uiwE3llhZqN9rCxGlodDIN7c7I/2khiClmyKCTS9NLOce/VWSqxwWFCsbd5Olva
RCgsyQyWUoIIzu0FZbYGKDPUB33KP+wS+DZXyzgQIwpTJfGwz6zsl4nuYrlBReYdhv86Q4WBacNI
qHpWmRzmDId/fZvHppsEdx10hKztu7IgfFjnrEKfuNKPaJG6L+fEr+dEBHkvaj/tnSVkb2oVKKuN
gLeIGr9aoNHM1LCeJfBBaTlHaRnDx22XajtHO3NUzA9TB46oNONDR45QdmjGejOdr3aTlacm7gZu
Ec4pNTdO7LRCsaaP8NfAS0W5wiI7NKUWEO/ET9gXfYlTa7P5d6n+vOI9eUqrZY9On661QPLCe/yN
rdbteutbQ5GOy28vyhnHSzb8MhXnh1OCExaavaKr1p+nVv+ckdHmc7VrDGGdJCYraqSBrDo9chPR
F7S17bb2/Nxh5dohwLqOiAQEfiyMQfNbx/4zbPkpYe6GNXhsrbJzehW0RrXbd/l5ivLVVRfoPEPf
vk27coJkWHLwRhon1hl9JxEj4krRC+P+YKTKD6PHaN+hJAzixQ62gettMfJ4rNzuvImI2qGb40Pa
HNnuwu9l1kfHpCfucgCxdAFpqIxj00DmFXPc7lNad5I+sDdzwdG2zdfMQJ9kWd1nn/DfJkcH58gW
GvykSohZGG+DjKj8vjJCK4fTFkAgca8dcUimXjwrzk6JrBMDckemwMky0jV0ynLZ4+dEDbjcDPdq
ArfTt4ZnbbC8WkqMxYpUeMiRb8Bam049Xe14gUKBWO0MHi0nAtuoIh5HWfzoo2I/shBMjJlflHPt
FwoMgTMV95uC8izt5A8TrAKJjLm319xXE05utrs9RUMf7VPzQ4rbTaub0a1JexTl+NtM2S7SB3Nb
5lw+NvAu6q/kW6zXYleWfRiJcocJ0oDOS5XABDxEuKJZXk2fBthvI37BO3ku2jZssfw5DopJZY7a
fYuhOMaiGhqKxdOH9Cyv0HT3ZnLA+BdY0IObjTFNEheOSKMgngK/qLtFNm4qxpMAqVko4w4NymyA
YMxk2Q3t1kIbFm5kLtuxin+PfVy+cpjt1HaxcZyaN+0hmVGSOVUrarkvEvhIq2IqJQiEbnh+mNTl
uUq3+MGxpwd+NCphVYsh8PofnPvx8whKHmE85WSunDja4ReoPFFAVhYL3CietA0uQ1QnIaJi1/QU
iUGkh26dqqelDrEhVPdWo/C0I/BUrPHN6YgdSvI4Cdi4Ao8dKZOrGv2POQEvzxE5MsY1eKqzAX/e
DF4QdQYK/wYJHMYBekOCHSATPMWIgdORkOB9/JmSZ+HXnfKRjDymrESL3EI3XigHK/ZfRg2hB61G
M2kTtr9DCSJLdsKuGadEhA+wlB0PRpqO/mTNjzhDDbeyxGPTMqjjUWUbXI9dH0FdVSx9mHIpBXah
fR9Jd6jXjeJZPnZWZAA/Il6V6/IDT/m6gzoQL9jizIuRcMPStNt2pl6u5w0WYEtL7B4KYuCC5J1D
YcMqJA6mF/TfUfjH5/RPy9W/+In+28b1v7B6XdLPru7r7+GPmeu/f9L/v4Yw7Zbv9m8MYenvrvv4
P+ffdfX7r6awP3/s98fN+qWo4h8aMKXuWKbt2Kqj4/36v64wRdX/QdctbCGEY5gkuZLV9k9b2G1D
zz+NYOY/HMzOquNI23BMlp/9j4xgf3L7/p8NjEPR4fN0iS7UdG62s78F+dINJJ2m2getd8qnqc5H
V1+qZzNac2J1TD/KhiYsow0uKgIdHcv9Mvyy2DvrT72Kdtd67GzgnP+QInm7rX/ZK/XnqjRuA/9g
0dQYf8/Rlara5105H6ylLw+6BqiUJkVgK8OVKsHwIARqPBunzRCttIgqJvY1bm0/j9Y3Kyr/U868
douv/OtdklyK1DHNMcoZ/PW3DDTVVqZoK5rDqNxssnF3H4veZkyrntDahkY5KN42s4guoYdCIxyF
inYeLN0JjDhbLvVkPBojlo9VtoiWW5qNFR4td7brFIvlJcVx8Zfn7p/v51/9fdotTe9fL9gkKUJo
ErOuqvHt8t//kp8WqSLR7c24pfsNXmnKS0qqVRAN7eqrRXxpOXJISFg+BhPMXitr2PFhCft0FIhB
NyfMDf0IuUNQC3R2ihSbbjH/TCtG/MlS7v/91f5rBiF3VpgEVKi2lDz4Knf5Xy+WKKmaaqcRVUa1
yxTDzcks8+CBj7qqFV6cxpG/LG///kPV20/9+y1yTE3FBqmyTVT8LWJO3WZeT6nu7dGSp7iod20b
EUZQNrqbCOzOrEv5aES0BA7ZIPtstq8A+ESVOf5/uJA/seL/eiW3L8nRBHHitmX9PcpzW8HMuq3a
t5wCIRTCfLgdjcR95QxwCVxuL++rylTOf/42YSQUfTbByYwJ64rpZfqkueMHB/myqDvyfJZdIlBg
Wsi/7EUxvUxFEI7hyaJ92QnCqvwe8TuYCnEntVGlO3sw7+Z1qe/KfnY7pzooqzoDd8olGGd8T+Sg
POZSO/f9ar86iv7ao3yoOdyYT9PtrlPuSwdJVVlXPU2ZHdhqedSKJD1jMv+aNJVIiYacsmaKmMdQ
YNjYSxBf2u+RRFgD93g3Y3SAuaqGXW/jVNOtaac6meIp9sCh38J5zDtrEp9TPtW7bogPhVhoGzdF
I3Dv5GibOMfpWjOSoNqftQYRgdB2q8VcIXWDMz5VI69MpX1mrsMTZ07LQ63byVHRhq/c+uydYn40
S5GiGTXv+ejvrGuvuto8KumIYrYep8OC2itV0VvH8yNZGGi8DOL4Y9xYyAy1t8HJV7w+Mz6bFA0v
S/IQLVN9LyM9OUlI0bWIRv420KrWi1HvidVDUw8Lsk/b0bhf81jfrRpenXK1u3tVAl1H9eOsLShF
bw3tkoEomi1N7hTn28OYd0Gjjx1akck8EnhT+pqEginbhpAylc6smJfrZEaYCaGl3ZYX+z+Eeapc
7t9fI1WQBqtbHB4WWiPzb6+REZmGYQzFjtAsxGJRdZJzPp60qAT01RwGumK4b/N42cUq7ChDhz9o
X0pHIY0kIutarvo+0Z1T1k2PkZJCnyUtyju7eYrkdpnjfCc3MoraKvvqC2PbYfw8xVgK8GZHjOCu
lrXRri03FFNIPYt0PC6Jvm8snUHxRFk/Rls/o56bnrJm+7bYJHgzik3kWJib9pqPJJJqI/ecAycK
0mZ+Q4izFV1/N9W4VGdx1pSq8Kemf6sqZwRKW+4YGAAtloSNli7Dde414uZoLpHmVSDSjmP/vmSm
Ewc2MhN1lkTh6SVBLJI23+k/NbFGLjFwKA1oZAsjvUtbB402uEZUK5+lKZ5G/X1I2/e0e144l9F5
pteRoVJREhiY4SQafsJcGDuzHSbEuMu4K565EBJ7ZoCBKn+RrIR25zJnea8wn0pFIwQNlmmZ180t
F+W37ji3qfmrxiaKFBhiBLLnxNCegcbUZ0kyFdOX4Znz9hEX4om0xb2B1ddTzEs/V5FHWBS0XVtj
6qgy3H41lPn8lojppW1F45HrmjJbt56hYeLcgGU6BY2WVc+PpWSKHEyk/Bby4tR2DparaZUICeoQ
e+JnyOa8dJ2SetB7b1su5sAEyWIhAP4ojq0lTfbZpu2wGjHTEr4b2o3xS24qjuubFpHufSChgkw8
pj699DGi3Q0gFJDLqPgm65xoM/oK2QdKnz2DCr5PFrXLqde3XCVHT7eq7+jG3dQyzTwKi+WS7Aau
Ve9x5WcBlr9By5+srMhZ1Bt/ZeP8PFTaAfd7S/Nk5X7aIl8H3GcuNlcTcetHMlMC1tzC3ktUqEsy
wMjagYKEHvsVCqrKMQyl8JBhprKnoWlJqrBRmM0a33O9Uh7WeLeuym/sQU86iRlKLajZWb2TuniV
OoQiGxnXu8IYdx2ioRbuvYlQ79HCHZWk+9mPJgNJzAfYNh7T4Ux8Jh+ulSGCqvpY2L/kOvJIWZ1G
VCN8f1dpfDKDEdjvJA7sbDbQGonjglacjEK+tgm5FMlZi4HWZ749N7O0lp0jNBvsCjqmGKe+YJ9Q
Dk7Q6fyupM3AYVXWIRqrEgl1lO86Q0Gepn71E2xpiyRDKiB5ZWlQqft1B+Qj33qQv641THI8uvbM
9O6XKbDzOHa9m6zGGrI4hwejiE8i7uxz4VwSvf7WRSRIh9snjNsZ8oBdSbTXTsvX19qMEK+qVA4s
caglp3BAL5HUZYXXWGmQKSwfqKS8dFbrkJghsRtH8aRa7c8oXZcnzKvIz/VzWszazlHtG9BRBUSD
vm/r163D3ps9HcxS4YPVNgRmfS46l6ORXbuBsz0BgEP2ZutVN4r0JDKZ+U0+/0R3oB3g9rHWbx16
xK1ezn2skGxgpd+ZYcS7TVqH0jKtXa7MV52z9bLoXD8RUa/YjnnzbCcYrOUAXEmVSyVaI0B7a8J7
5gBOxxWwX26pzJyVfjE7EYhENLtuabFP1erks65J+GTqXLKRCVfO9knJe90b8YTDSY0/RKxsu0LX
+4C1WndGBh8/IwgShgInSPYVmWPVKVUHonn5Nwo2RI+Y7dHbcPuFOT46jLnRz2wbXebU9N0U2GYR
UMCkA6iaMX0xyYsOYy1SssnT6+WtiKXYKSK9YNnnS5cIPdGI4J3Sk2OhktDUduRwcf4uP/qi7r3O
yhroCKzg3c0Jv1r8fnOvPES19jTi6PXI3iS7tUJsMmAlq7hhDoO2UTc3/yfVMccTjTHWOisROcfR
5tzrQ312SnSM5MIYeBO0LxaYh/R2ld/ldY8lLEEobS/XBpGLruKE7uIFsdqGdQgNRdGtb0olsIxl
p7SwvxnWUSgD8FVq6hnJt86zVCy3uqjp+H9bu/FsUdz9CYLBhx2gDgBkK35piL+XCFZuHs+Gur70
U+RPrIsq4eXGVr2X8YZlXX6YYjTBUfRkZ2ECdOlwB8/RpldTHX6tnXxr+pKt1d1LqRrzMTbgJ8bt
HWtf0WLkMYtHq+50uJVlTL8Vqd3Ht7zKiHZunfLGVyd4XGOwOTyT7T7K+hhNK8kZHOOu3ic+orEX
7LEwYTHmA8w6i4AY3yRBo84Ctq2oCzBHtyeI5pcetb+zzvQmLEl6OZ0lvh1bxAV0bMVKxEaGdtf+
rPTGS9m+5RnqnB0qXMckNJbIH5H7GCtdWTySvJH0P7RJEzx/bUHulHWZICQg1Vu+xsoVcrojGQgK
aoG6tNalce1Wg3qu9HgHy4RdVdyim/PFI48ZHBIHXRwT72yO1SFft7dum7D+kUkFZaQ9RTHCWA0r
yqLpb1UzpzuTxFBSNjItIGQmQMXaBO24kDVFwLQ3TERPIgN6xkFLovGNI26H+sVJ03U3pfWjisVc
JrHlLu1YBUhKkLon2BmW9dQ4+FpG44lkrUdlMLFdd1erSX6tKaWLyJbVnx25M6rpaJqz+pjCMLAG
xqNS+xhRQRAzzR/JdPShU6AzreZBFGUTDB0uLm01Lqtlou+9bQ8sYavcmFg2cC3CSGajfMsruzgh
HLs9jgpOCZj5Ks0rT7Wmn5UYCNbQ7+NmQXZ+M5/iFeoM3qFhcQiX0t5qIYmpyghvZHvYz5R86HCw
yEvDxtdFalDWy0M7j88G03qIlC4wRWzvq6WdPYi5gmSXfUTEHYXB6FGCaw9pP32n2YSTlJSmsENW
H/fUIsBFXmAsfSOr4FwK1UWZQ0cv8XWbmb1bF0vFVau9TeDWgYLvEaXNcJQqkoYRoioW68WaBUdR
F2GcVcqwIrCGZx+vcfwNna4gFepIHaaEjhWuKNARv5+te8coOH6uhHpVaNDy71ZVZn+yx93alAcy
AL+MkR6ha2y6vJio3Nkg3Sv+7Uyy3qdd9t2J7Qi6c9vzhu1kcBCfN4QdDjGVNqaoaLp4ouoSvDN8
VUOytycedS2xjdDmIksNzo7gRIQ65mC8DRzbMmnLS9yIEO1Jexcv8U5zIGxqZ0uQDbavlc/mZo3G
gYREBgfsCeN2qS2WwCvda/tf7J3Hkt1ItmW/yMsAOOBwTK/EFaEjGEFOYFQJrTW+/i0w27rJKBpp
b94TWmVVFq9yuB8/Z++18wgh/01i1pANas+DC4Pgx1m+Fvl000zq0rurhciw2k03jDZmCarzPMOT
1AgEzkaKCgbdNZogPm1fH9kBqGAMUuPSNj2gH3HRVi3PQ2OgHmtl9cg77zZlzTYiKkB4w/BkMx7a
tUi0T96yXJw5tPF5uPFZCcQ6lIz4okNRPS9jd/u86Mx3F9d+jBdR3zRF+jXDzSdac9XuoVMtS3Gx
LVxIkVlyA0kAoDNSObkUYrvSiiFyOKLcS1GWOww+iC3EHvWnjcXDifdRYT4FB6LBW7ydTnNGe8Ml
2qhOxhjNZ1HHng9WY5tEdE02dtXAI2jsqj4rZ6xOTvu9q+RwNuZ+OLMCv2bmeMiWMIS2Uhjndv0j
EMarLmdgX0bznI/Bfe9F4uB2jDP52GzCtBLPaavQjNiojztljudm/aPOWsTIacMNwsSb2fT12TSc
YDvVMaWF7DZdGxdnNEX5eQDEvbF6NEE//jGrcR/CCwRdF0OsmKH9WkG43NgN45iIYesRuPMRdbLE
7oOXKea+kRnL54DFBlKomvzaSUzOgsC+tN5w167/lI8wCmJgrfQfkKIJ05n8GMCeyOt/bA3UxfXs
e28gbcMq7Xs2EXra2fgt59uGHj3uy4RBmB6Y1cuCX6L1zGw/JchZWxNTuFNECwSE/Fm0Eer5seDU
HfeNRCSdDuFt20d8F8xvoSvyB2Pd58hB71nPG9F10xFJTX774w8opk9DFiFh5nDZhMkLjDysN162
kUAlZQ6JUIjZHzLwGkxqOcYCkybYo2uzZaVZ8w1d84ZL6XSuUj8NhHjg6s7k8yaa9MdhJH9byPuq
Sh+hfd6zp99oBk/bRczfioXT1IYGH9cx9f2idkPuMMN3o9tgYnQ0abwbYjoFidyC4kK/lUS3wsnv
FBedVbW1CxYc9hlcDGlKP55TcyPDqTk2OIgGY9+ExdWkQZEN2AVYLt3UfjLH8FJVoBVQURyqFPvr
ojyfEwuKwZxhljYg6BaNtbHJ6FHGsG8x34Xw823KEMMzX8kblNtgaHeuWhgerv2Pgk1MUVa7kXlP
mXgAh/uQ1tb9NOVYEvSd3XCCKVl/qeboU2S00Gy6r4Ygi6Yf212VC9QYGb+RR5/Gwx7UCYX4Ch1L
o/HO5SUu8WWmnHcsrGdzHt64XDC7qrrmsj8UCkZBUT979RboJ22RZvySTYWzp5mJDb281qbx4uJA
pmK9VZPGUl7ikSVK/mBxPMtuYZ2wte6Y17d36N9fPOtNu8Wpj0d4PxKhq7ppQKiDOeV6G3LwYjXg
2lXVpz4QDOHr6UnaHvL98c1IzA+mLrlyN/DJcPpU+Fq9kUgHYzppwb/tmh6MQpoP9sxJQcflib7n
yMNkHriS91wQWT1EWSOECKuPjYyeQV8jZwAYi3/R/AZU9UskxXfI02+mB66g6PCvxR7NnMqlrGsf
bGAa24Y4iS30OG7VCN+wDDvJzbzkSO9qgxBdJqrhhOcuB5UG3J7Ui9K8GYbqUad63JlB86lSb6UA
GCw793GaF28/9ACrU/fIdJ0cP69G1iC6Gy0O3WDuO/6OU58LnPpW8NgG7kOpp4NhV77WQXAZ54bH
EAhAjJBsY7YCfVg8XBlaXma3LNcYxY20U7HOymkERFZ+DRqAnH2uP1sN6xQFyM5O0mbbjiYsChnt
ReKeRlUMl9CltcDgC526R0Nv4Gq20WOvMWkCaCOFnWOk+UITCIOH7czbcrE/DaJhgQVJQz0Yn/N8
+TS1sXmKhkruV62JCOyHMCK22utCfOlRGe6ccqJ4EfanBW0tuqXSfinrF2QXxtkdrWYfNDxBdim3
NqhbumjhV4+Uhhd8RwyqYYOpSG2MiNyVsHOfwtG67QjqAHVJTVJ8TJD535iWeEFwyMCyaeFHLQjx
Vg5aFZuULSAZ0dE+Zk3okAuBgarh1B6bau9h04cb7Phoxxo/jbjpZ5R9bSW8fc70mh2qQl9RpNt1
h2ZkTNm7eDwnRjND1FA1M0SR3FcEcywFi0fCX83pyu5lZ43XHFt8HR+dpKFYHkOEZNKld0XwBxBx
53tjtMWpTZ1L5Obx0QOwdExCpu1eizDfGm1sFMEc+rIqzhHkkQPtR5f3sgCXKJqHNgjkRnb9XR03
3r4M029te9smLzDfPKdG5KjKYD+WPVDhevVGBnjQkgplDEoaxTd1jJLB3EQlW3oelT0XbgMHVosY
sNMqPdFPmu6XkmmBaafu3qY87aqZjp6BDzSanK9uSGjBIAgIDUVdHDKuDtKeOFXj5Sucqn1ittnZ
W4ZytycAoGUwTOM8NVKkAQPOq7G/S7rpMctwgU9NhY1o4DKQALVokvgmbtW+77ryAlCsp1q9FVwX
plHU1xxFWO8eS89Gvj3WrNssQBE6oEMgMKc81EEwYQlGkTcq1wdpg46wSmwfm06JzDFMbjwCNlLP
3Eun7HbWyNbRuMiuqzp99DruCuM4HOuVLeLi95WlfBiXcN7bff9auAMC3sDjAFMBVmWQ/U6XQWcM
hufQxN/vtdZbjr3oxsu6m7xuv1YdnzUMGPAVXMhpzdBPL9Jih0bb46JnM7SuJ8fXY+CLynycWyN7
6oL8SzoQGTPN0KgqA2LDYmVPs9DTuWmn12iImw2t4Ax2SUiU4HxKJ7CJNtOIJTfLS6/0JytrPlij
FhxGQCHSxiVHxCaPRbXGfABN9NqNsCAMnQxni/vTpjf0fWSUYHqC7GOY4iV0RY3un8P5gL6Nt1/b
JRQKfUScLs8kBTyEForMlgd7P2eoHkWffhYSAydBKYgzhTWcShd6gYkTa9Zuf+vYxQcrSIuHKEAo
tqxiP2D6Dsi2KBtQNVUHwzk7HX87x8186KmdLZl5F+WE3KF15N3QFGkvc+HdEifxcaimq42GJAZv
NCqnvJMNBEzqNRoJEJRPlrVq7DjlN+VaXMtEYqxLasy0XQNfMgpgE1ofahv3B4DNeYNYdDdPvHrh
WCQD/DPUt5Aw+Ue3Xs5Junf6dbWIRK1/fYEtuUa3ZCdHzGl+Xtn1PV1nIXlSJiaoOqQr0CIFAwXZ
YLlx3A+A/6OjlwQUG4Vl+crmway7hpCTRh2McMJVNTXdYz3QNWyyoD1Easb/lq/DRKzoBQ32JEIc
V+jle9j2wbGoZlx8I1fQhAvHcaq4oA2kp9DoNQSuWsaIk2uk3KsjLI4w/x8ik4umCKoHnCvNbsk3
UV1MdyaWZ9vAn+1C5jvVCWIN5UbfSEEPPy0JXot2Gg4FphiEeIjOXPSac9JbZ3qKBBwXl+9B3eqd
24ewXxBxbpceaEaTm/d2LU+KCO2D0RfdTjOpkQ3nk5bJcpgGDP1xUgIKSz/OkZCnAnzgJCGfxp7I
GQqgMrPb7egpwbc2KrgumAPHHmXN0KDA7MuneMZb5zQl1qhF3w5zzAG+Dn/i7rZIOjA1Y7AcTM09
BX/KvJkgR5/83D5OqqkOU7TqMGPmBuijuNjBEUsQaB4qvDw0z84IbfkjlreGN0EQ7gDNwbl8wWmC
owrxUzpEjwZCxUM+uVu6dPAUhFy1u1Xje7a4qTsQkO3noSjlta8JeJqj8a7FETwGj3VSfNIKkwf6
uDYsOZbz6H6S/bAhgBo+VcqcVCuMtVCprcFUPpCpj7Iv510ZGSDBZiorTyCuNpEbFlPF7BE2kFHY
5i4Iw+mpL0BFVFF+1rWhH9sq+x6yO5wMioZ9XcruoJCj7jwRKb+P8HWkhsFFohfbpPonGZfukXIe
76Voja2qPMaAsNN6PWFK1q5ftdMp4hZzqQx3uu0yknDY7FDu2dlnNeThfeSE9nPYYuNuBr2FOsdO
nI30puslvMCoQwO+8ANkEw4IQkRdOX8dFSMTAP/GtSbqc2abx6NR0WnqYnER1oj1NyrFbTTMtBVb
73MOhutpeOFDRxpfZpcjTF881zz2KK+8vL2Hbtd+XOXmmmkDXdqi2qkRydhUhy6oXK97SvMQkG1w
nLTb3tkt0v2pozvk1B6SR8J1OrpUPIwvXI5w4nw2ahp+IYLXK1ZJYC4G5mIElP2gvgUghaH99PUO
mPx4ctKJsSp+PYNpB12UTl4JmhLl6v8AHHnHQQ2ACAK+qElCGxhKFEse3ubD99bK25fQaWhmJdl1
IQno0JNalZfim7aXGMrBcjbGlMdAOfGtOiKHCq6mARbOzJr6offsb1MDo7Y3ETyLxaVzM40DXBMO
hiYxkmfhHhkkPVL3CPKslv2ItYrDQD41bYCibZoRkzbUFFD3oMW+hp68sD52KmmS44gvF5MFHj6U
+2JfGMW56zWmZo/oaJqVbJ794J7rXIFq4/KnSs14v205wQNur30hrUviF4vLJ7UgOTS4KYs8pbvB
31pjViL7YueuzmkDyEVSDvEBSSICy34757q7pogHLy0/9z1Rk+F5TqZLlgX6aFOAHCGfgj9cuqMV
Fq+S6x2a8CJlZI5yHQw4e16KgK82PiHxlS8NvUPKqPqfGJ371iD7a2fRhlsmiBBDgY5tGpqAiqv9
Grf2cMBgSUW1IBMP0P9GoP8PvTKto5gKph32KHauvfZJofFv6aKtmrElv++iwtouRW/diJBZKyVm
fXW68UsSmN9ix20Pc0qGUJtRcjcdp0iFyjSeJfyN6i61KjSaJWwL0JiEL6Sk8IxML7k4iRMStCPq
WvWIO+CDrsL0Lg3OfX7C5iOOsikfs8WCRTNQgM1BeVXNWN/NyGohkFgLNEBsvZ5hYyBxUue+RFh6
a7XjFiTDArCrKQ6a1OnHKanHx3kM9pU3NndVIyHaD0z+nUiExOO5a3MpNR/hN5uPIp0kQMCYs2P9
R4Zk1h1LZu94i4GyNZyXfRutmEaqnZsI0Gbc5uMTSaR9Sw9Op+aTuc6CvNhY/v3vsG/Nm3lG1sj8
n3er5PScpmgSDRTQdt1MzwQQi1Nggp/3dvjLhldJVPrt4E4suaUaXk0ytI7Twrv+8b/mq6RGNyVF
UqzEdghiyw897ykQZvIP+Tq4SIxXe8xRgazN0brMH8jvSuaqf2pmGu9zZj+gneDmYCfsbKUvSxE/
JW3NTmsslx9Slf+v+3v+Mwje+qPsb0NmR/b52/c2+kX0x//nX82fZ/1HIY2gRepqiX1pVSL9K/nT
+j/MQ0midFzT0h7A9/+r+LPUfxQDI2bqrmkoT0okZ/9HAWgZ/1kVcp5GMOV4hrb+NyT4VUn4kwyK
OZDn0WFWDq+jKLR+yKR+UorloTWrSGCCmWmab7o6Jn4BGI4r9nKmb052l02FNSEECqiYJxIUN3/T
P717By4CRLQPDM9dTbimtwq1fnoHhTRT7vBF6M8BMKMQCHweN9FDRzEnlWRuXtDoMIUWewZ4sLKK
bthJ6TJkbR2YB6b48uc3tEoe/58cC8kh74fv3DS11BpB2ipO/On9WBhD+qG0Q9/SVYkH3AUhErPF
pWZ9QmX1hd4Hh0Yf/y241vw1YfXHCyPZk46Fco8fXK1v7KcXLoYGvryyYp/TJilBBTYjHXG8EhG6
uY035s+ShI9gpJiOZe5XAzYA5Dcbt9TQ2wfx5ETJZe774eXpz9+Iu/4EP30lGtGj4Vk2MQE/3t/7
d1Z1nUnSQJz7qSdfB9cFAI5W6loF9gu+1m43BB33Usn8dQyhcgzIS64YJuHm5MEz+2q9zxoQ8EZF
qK0r5umsY3BhY4lKpwgVmjUqsd2g7HAnBOmytY3NWi3tTW90xUVFT4C6iwuzxxKRT0eXWKEGtXFV
nlPqItMR9wvRjk+xQZsTjz7Jn0EPKd2DqITRXu2cFbznQYBrVn9/0qf4NuGrluV5CBr9MKIOPBKS
ZGz6OtGntGWiGTRSfZBVeEgBPtCWwkVKSX3FhYxUqAFD6hY1pNN6tG9VJ/yK0LN7MB5w2suMhoB+
aoRgchaPkPIYWB4SC2UQLcqr7UyGn6Kab9p2++efaVWh/tev5DpKocfC9qnfrR8xjEGqRZT5dGt4
gWSGwWfzrWuXSVys/D+/2q+qTWgDNi+C+IuRhPJs9pFfV6smpbSfeH9+zbh7S4WV70VqmBs3gOQX
KKYri/S4TZtGsGNY/Len5d3D8u/LY+G0nPVxVT8kuz89LCiDaxYWLy/zMryZ6g/jbO95r9O2svW2
15jn//x5rXf7wo9XNJWtUOd4WFGsdx+YIA8Po0JBiN84JNfFXgGaDbUZA59TuDYqBu5CcBhqoDpR
AOSHZXAobe4uyjHrR0t4/rI7MqxtGCeMh1xN1ELQHTbkd94nFbocSzAomL2p+pibifNYepDyLIOy
OfCYr5b2+Jef0FzFee9WjImYmuOJHCrCQN7pmsWoCMcjN8nvkQF3HY+J6iSTZMe2z0EebUN6NSdB
9BFWUh7dMnQ8iELUXoWZEYs1i0PYMKT3YF7v//xtm79Krv9dXixllMEmSwR90a/Ly8pVqhh6Vr6M
5IMUApCnuNotljPPa46Lgm6z8bPZGQ9CMz36y6uvf/v7L0Zp/DbaMh3LU+9evdBx3da5Vfkd0+Gb
lUcjS4Kr+BVA6hI1wVFpEF5OSNZWWDXwTTJ+N8XatW0qD2dQDCH2z2/J+t1v5VqoT13P4XBYQ2N+
Ph1qNE6IKRSR2IVHv17CtB20IJdA6y0CID33+hqHd30DXY4Ht6DDkgU3UfIQdtmVgN8KGLI8VDBV
l5DQBqtHvFCP3nxN+5Ts58q4dCR3IhzlYjL2L8zT/xJ4ZP7uS3WlieBbI3iGD/DrJ1haHQyDdirf
jnBQzeyWydyFN4UzIRmrbpjd4PNCY2jQkz7bK9kYpUJ4pUE77YImReGZGQ9//lbN9w815zw0dPYQ
U5us//fLDDbFMmaObnwTtp8mhGIjRttDkBSXtLra6pRmxdd2xFkKWTpH2XLbgdD2dLevwtC9TXf0
5jAlF5W+qewL0jh9+PM7lO/3WapCvjPTpj5wFX+uBdxPG106Ev7GpQ7L1zh8Vy53eVYHrqA+n04h
JKYyWOKLmMcd/kmoiU4l790g7k80vsb8gyXKVy6qLtRhABFe8zCGovMpCvnNI4Vnd1h2o4bVaxFp
uxlpe2MDS6MTpeebgTeuNlB4ahH7S0WwjSoZ5ORpi04Hp9uP5jcLksPfOkRm3eyM1DWeks6Rf1n8
76tUvX4JFB8UxBYECfaDX7+EuKTdAomeL0FHPZBbZEBxfJjrz07trAo+e6uzYdoHmniQbLH/JnP+
3bNnsDgkKn1bob/69eXzySKaum0zZEN5cEHsF0fevUua1l1NIbSbCroQcQY9TWE2bxfQpAgPz95Y
poesdDufN/eIcuEvD9SPI/bdLmVARlEuRSq87/eVc94j2BJ9kPpNV4BXxTh/CsuEOy3+ygquTWld
uBt2Z1I00f4ylaBQm8ND1UWuPyeAq82Zhi4J2yeXyXyRQZ0rPSO+uqgmazM8INyE8e18TDVIRBCt
MjQuMX74eK4ACobzfWPnQBDtxt1l41EjSD/YlbfcTHn1Rp/u4o0oJT3UHfR95XzMNV7+iPnNjAjz
oBPsFm5cqnMFVmWa++wwLIDZ1ZL4Ru1maFTpxaa1fT8ESQRgGNOcdAEZpAs7BzmX9kVjfNwYRmXv
l3H1MySUjYYj76Thmhd8pQhwkD/41Rzvw3xIP0YjMzjIPLChE+iAZg7l5y9P63o5+PknYaFqx9Bs
ctzPDNtZK+mfnlbRdLobOpBrEcDDg6mH6a5TGCiqPoFt2R6jJqluCcvcFMTiAALW9qNa3EvYFmSn
R5Htj1i6t8tIZjrJF9y/dHUWRj+fBpm+VOP8xfWSjDTit0ImzlGbon2LIUqS9bTtyjr8iJPpKO3e
861sOdoJrN+io/aQrbn78yf97W6O3N/iscSH5v64M/z0SbFoSKNuqR2YMrrIJ1yT9jC96KEQpV/S
gONQgQ+cGR7ZLJWzXuHaFXY5cb9BQvXQjAgjFzREf35f7zf0tSz1PMs1+P4VZpp3JU1ltgFOaF36
bhFTeE4oE6siP2UDSyNvXos+ewtGt/7LLv2bV7XWa6zpakoGbb3bn5DgNBCxomolELzMKjOvrkIy
JklBprWa8DhNzJ7DNv3bxvibMtgyKOEsXHJ87ve/QsZmIyoxUsGNX4TW8mpUaK1VVttnEzf+Juqb
FIc3NnOTAQ0CaJRRLf5km508DOke0t8ytiG3kq2x1N8bkfzliTDfn1/8IFyPeCJsF9MiwoRfnwiG
/ekwTQy28BzdB2217FKTJi/yY287Dobn50MfP9tte/EM7D89U93OIpiAMcxlhEd3TZVzm5Z4FEsA
B4hwm2Ff5ugqRzz+f14769r4+eFd3yr2Po+HxDRdU7+r8AV1r+zYzP0sVfT6J+McVeYeNcdxHLT7
l/vEj87K+1dbtwqDjp+FIu/dSh3gIXZdGjZ+o6MO0Q7UAfJToCX3t1HhkqYnCOx5GOmBHJaimk64
OLY1svq//EDOb5aQpCkFpUJztaEh9esPVDpGggElL30Py/RmsY0X3vDeKsFeZKylubHE2zwjMGYF
vg3wII5V0Ljbwu7eagbxHxAwMxlqvk3ZylNAqXGbtjXtC52G6FkY8NnLQojJ1Fo+VMBzUOr4Opjm
mQiu5CY3wvBQ2JoU87EmikigL0aaMcBBJfE0tFLrsWQwvkty70uctxzzqEQUpib+hYTTdS0H0jZ2
iQUEOr8YZysquAKmnn2wpxrpVRzfpDY3lsY19J5tf2Nd7aVFq1kLhsDVwXPgHIagm0WiY//P6+m3
3yxuX9ezaO65P775n7bIZbTrlICYwp8kVAP+k7UzzcLZzmOr/CQvibct0r/UKu+8qj8uThLvsKN4
WUmj8P3PGc1UQHNFJ1iH85dmZtYRBEH1VFs2uRG0AtIuNDlJIR8kFWEgBJv5SxK626VyXnsAejAe
XAcuIeDeKQK5Z8fNDr/hsF4LiJCurfIa6ev//pviHXu0NdlEyTb9dQ32xsL1zu0KZqB0CsiwFlfZ
V8EepTppZCXZyEljL39Z+f9V/PM4y9VerLlRuWsR9eurEkWn1i5C7teAODY9ZTZSREFqiTe/Jc73
JayL2zlCO5HXaj4tiuXfVR+dzIhfJwMRhuyD7IwK/KjLpT1bEk4XWAL3b3v8b+5NDIY8aorVpv1f
t3RPUA5NhsuoN6icGzf/pOy6vyDwQ6zdr/clIXaDLauN4xHwWIflc1kV09Ow9M8G7YcbM/ROf/65
fnf4c8vAps5GyQX9fT2+QHWJZgKu/KIzX7O6Nc/Sqx/aHPgR8cdYyowaEwe+Nd9ego8cwm9alolv
o6Sw45J8AXn/53fkvi+81t+S+5tcW+bkIL3fTUNHmXm2KLTjEoMsWsUORlddPLrk+zJf8qqboQc6
GgfIQGwSl2E2scBbDcNibr7BiE9z4ylF5nDtUGbgHnGsc+UFEhIM5XwSN7cItEM/k9mEuQAqYyRd
vefTYYoYqCnobr+Y1TktUXqYhocGAl30KXJcRm0mjK4yTqd9Rnwf5tcZooxJjENSE++wZCbXhajH
j9an9mGyaCwri7lkHgN8qaI4vRhW/mpaJW1OcENb+o0DYmSwX0U6ntlBkKkETbYPAxiEZqjNy1Ti
ol2cO6dwxGFSmMhQDqpt09r6gCvIIlA7Ps/m9FmD9MDkWpBbmdN7J8by1ins8TRkGComp078Ocpf
Y/HXZtqPR+vd4WcbnH7O2mAxzPe7lFRG20FLK3n0AC55jTrbDrJv2cR73SGRDGqDFqZtf0zD4T6i
4buxJtmdw6xHxxdB4vrz8vlN/ba2JdgGLBY0dfuvOwHRu5WerTQjIzTG3DEsH+pxghRvEqXiqdsk
9L56Rpr+pWr8TWnksNSpUpkb0Mt8t//MRt0VMwFwzJ4Z6vV6eVCz/DLb1V2jvLuuAxQAgohwxIlz
+M8f2PnvT2zTzKe1QCtGSRpdv37iHEn9aEwBsQb1zCi084Zt7Y07uHwJQSXzxyHjyAKE+NluweE0
i4NyL5HnKcO+jYpi2EUV+n5QFuDeD6EBKT/zDBS46AhuLeoYDhejPVZ1hPkhUMbnEAwMNoipeJxT
ZDE4tvCCq3b4sKjzKL86CNlVRcchHN3QFysKJallsPfMJsXeR5BsZSfqRtfBK5JF0n4jrLPsBPfp
lN+rRWSHLDXUJu4L/WAn2T6tDEGtyGS7jcfqlSasxMaVGyX/Djwuf7Rw6VnFqShRxVa9/Pbnr/fH
+v11fUPWWDurhgXJw3xvi67tuXXI3q19MajXZu4betMJnD1P+NyZpg3hcv29YVbodLHmDvnDUJDr
UcaAKnVpwXAikZ1sTdIbwZs754gshSxp9QUa431BgwQAVyBQ6Tmkmk29eyDZ2NyUxIwdZFBd6ctz
G9Ptp0mmN0z678hshQQzYILLzYHgG4/LY0TgeSCJvSgpKncqzk69IQiKZDJB3JMBDSeaPb9xumMY
io+1bYtrGYw3gcZ8M6q/jr+gaPx3/e06jmm5DAMNydBlPQh/qpc81AGIhPASmzE9QTf2qvus416L
bz0f8ydvggxbmoW4Q8XAblZXZ6MnHrZjcvbiBR9hdW+cpHU/yMEZL12knO0ElBobVRT4EEHb23C8
cxDkcKWgHTGPQOj1OVIyo3HFoMYbnQ/kOKK9wToexm91N8j78ntJQ/5uze/dE04/7MMm+5aMa5JT
nW3cyuUWq5tL5QY+Kh/EqJKNKysZ/mMzRoISrf4d4kaimyzG1tUb+Sc5ghuaSqYUeFvlhJmv85Kb
Kqo5GzI7J/YKcfDcPjfYYfa9mb7Ab3qeSnlPx+7RmwxGSlW9x3higY5zt2GTe3eJllDuiTkCvSl7
8RpUOrwG1fhPiJkCOaF36IrRPmo7xfUh6fabKUqtFB1vWi/fKwFVC20NUIm4JkolqBQS1e4LPFgC
TpEpCVXHfpsQazQm6rHVKtkOyL2jb42HxQxjwj9zJr4GWOiFExzJav6ncqN/hrBDh83ZtDHrdlc0
5PNYwkI7kRBNkYmu3MZmfq3x8+3qz1VahHuyIL8jQ3kK3HwPrgyL6Bg82Dg4N9wNg33EXRoelHzq
HSQYWTbe51XDvLFVLxLmP5sHhsIlQmPdefV+6BdU+d+lzSWOxmq557fVhcAYGSIfizuHGCEsGLm+
tXX/Ia0UYc9er2kzUzNrG3dtma1ObkCksSqxs1shcjHytgw9vpFhiU9Pf4+oOa5xab1Q6+87M7pA
iiEeVqPsDwwlCd9iqqkM9S0e0OiXAom5SgH3EuXHWY+gcUS/dWgEQSwzF6V9ZRbjriHEN4z0NhbE
w+DfI7oPgeyQr8zLvDnOyeLcpB3qPGUZOxN0bNv2y9ma4kvqalJouBBtwS20roQQ26Es7SGqMUoj
VBdbaZmF42GRZns/ZvdekzbXKRy6U9ipK1BwVFlqIcpubk46wwWKYwgnNXlVMLxJjyEreFMgIyBU
pUc0EJEBURK3U8jSDyMT47XyrlYyJ2vcsEMYSTJcJnoMvhy8M7w3edRF/SrgeO81ioMNXFsyniSY
l2Iwn+vOKFBkeyRUIcs0p/GrLKs3zB/OxsFKtKPkJLVj1uSjzMLYVDmgQzeO/Jno2B7BctWDF8S5
zV0wr7/ZjXUJ4gJ1fvgwTobw8zBpSY4emj2hdqEbE1qMHDkPYjqG+pbVTbzd6u4TFkYISNrBRg4u
wcvqGOjiW0g2HOJ9Tpqx6FBwpvM2hoRvuepWVvyaoQAeN7s1gqw13e05UyQKwK5BpZclR4/cegim
jXMcpmGPXca+Lev2PmkYW8rGelBh/93FtJoBmECg+dGMvFsBl/fQh2EJHfIDdeqhq5MXV1aYfLMr
njcW4Ngjs3bj4RCsplVkd9ye/Ci0PtMzjU9jNvuW9ZZGqLeGmXGVhR2jEXSmzDj6ms8EQbuSSE/C
Aqw0tvZk0995LhZYl1i+cEaVTujriVAVaAGZvthudRdpdFiLA+C1diH2ktBCjnp3Mcnpku7Kji/a
C8I/3wFUyfQ9U5tFOE8OzNsbJltXGrrxTpk8O17n3meVBnuaQ7e4URMqRCta8Ki0xnMHd2pjuwTk
FZI4Ldu0j0GL8NMxAhLN3PImLcd7q1qX90KqGwqruG3e5KT9nLTbZcDkkEHnb+v+q6nw/DJEuVST
uFJyEbWj4PYl66+0EPgslzdDF6SBF8lXLWhUjOhRSVp/iOJDtGbgifDgujHhEMVwcKvs7Fjiatpf
vImjhT37S2OxI2NeWzn+HTkeNI/gXS/wCLP2I2yfq2XQslUl6ciBDTyisYZdGEzZrqU2AlZXYEyg
HYXsy7WoW8obRUrwnoOQdMDWbs5GNLzNOYlKqXV0bH6t2Cy/e47zdTI9SIfxPUfTva0tsAGG8aIy
nnFQ8PzqGbG+nnXbLvSWuaPlQJ8bmLzjxUgpfgYi0kls31o2WVJAC+GdO8PJGqL81C3UA02NeNPT
HxHPPqVSPXOT3s6YzcOR5jYwjHqG5tNwedrQS98YDO9gEIBkpq1R518XgyjDURNlFpXlM1cnsNqD
wxOaUoMkTFx3xqhePJSJPikh20xPQPnWlVe5xXkhHDPL2/yKyZ0jYfZOHtjd0gaCPPSNuQF1jc0L
27EY5PdZ2V9ru3+lgn0WxNiBnWGfGyL22mXajwYnBlEaV3Ql8xGEsp/I/NJ2ExlkxZsXlo+434jg
+R+OzmO5cWQLol+ECHizJUDQy/sNQiOpUSi4gjdf/w7eYmYx0yGxSaLqmsyT2aMY8NVp0Fs5YkFq
62Ue1oN4WVo0mgYIl4TvwvZO1wmIldJ6h6nWE2OLqLJophc1lG80L0DJN68/YGwo6681dIUQ5cWP
a2RHDoFk583ti+PwGeIz+8oWL26Vd2MK9DUF8tAG7OtKXrkCaeRz4E/NDJU2GazQurTLZOJt6b4S
4Ib4LU5aVxM5HYjPNeeWkQ+SpnRnqfx5nkgNs5V+Ao1652Dy9rY7VmMA11R7NowBNwGJQ41L0PYc
T5n523huPFpEYilQmn0WYAQxrBcpcqbKBn8q4Qyf7tp1hZ5k89vShEJgJAOnNCh2LL8Qh8zKj5Vh
iKuN+sM1UA0gxD/anXlr6vltMKZXnkMM/Is4jFChNczk5aA/OsZ67Gw9nmVGuEBa/zMrMlMmCjll
cFOSKtTpMHD7FWn8iklpsdobqePDzkzz0CzFEGPRskN87hiP8zfsXOjFuHfDBneYsrXH1O0hpZTP
8yjeB/QU+4THaTc55sQqonkKqlkPO9ME2W9Mv5iJLg2mQWisr9JNi8NSCCZeI5wtSa43XMyF2JKV
Nlt4kq17wH0hRrTHKQBGbLdgCabsV5/ZN0G8oHtazrBySCU2CMpVtY/BYDppBbCmXhn82bzfKb+n
GJi9c94WB0y7AKdNzsymgowhK2z3/RAOXuWHtbsRhWFj2cGr0nCQebaW7yim+0OyigaH2h4gPUEe
7fsG/gybmY8xW95psp/WdU5CO8iaw9gzLzVmAqJz3B6BEWwpr2Ub5xurxYVOV+YonL31jEvkIV96
bI4cvaVcyAFXxUlUJO5hI9god9g0fNAqZLBTgjfcEWThkfanvL+hzXDI9wmWRPyRU6VTbOWeRRxF
cqoBvxJwArQ3xW+BDrffzewj48HnhMUDPmHHy4xbSujKdXFeGRETPDHd6ny19zr3ixALn5VbTYcR
dGlG7CgJ2lRrvDsnjCKUteisjGUmCtYg8lEQ1pJ1Wh3O7gRqxEseJrhcIfMjIkhxgOZb4dsYHQFI
uFlMnXguIGr4p1JJtgSJw+AEjB0sUwwg1FnQPaubKvXpshVXfX0sA2KHunxkUUmJQzFm+Q0eFtPt
GUg3fJit+cQQDeKMwvFnKrLUMNnjcZNRoyip6wVoL+DBk9vl8IHbitVZ4V1qMssclbMalfqdhgzT
gJRBLgmYX6lQANh02276ALCVnAUO7wmchJO0lzbhUeexrdLxy2HwfFnrTTDTc08GHYo7PTnYkM+O
k2X+QrQt/E5G/tR3yPa991xsTRe8Yx5E627Jtd9mTvZrav2X1kTA13GrZ4DT++q5g2G2g4v15Moy
ZqJGVe286fSYYTW8jvb02GeL2Deo74e++AzGbwlAAfMjER3mjHlZL2OBcWnhtbHpqfmZ00HPxL1M
4NcQqNnN5PmwiN9RLf/ZRaxbZXsRDM336YMpvme7DS5sZgZWa/oLn6ktuFjS9TeZSJlOpyEi7HtP
HvwlgCZL7hLlM/jXnT1Ru7areRsDwbbV9z94evhALq0SwMYh8A+tFq012dZ2ukSDh+kUoNGt0axd
o/QX5tdUl9L6Goomtprpo/CTJ2k52MSdKlQa7oiWi2m2nd+MjIcSmFQxlBed6FZ9rfclBO5aNvcp
kpFdUlWfqY+zubPxqhOXAs3iUK3ZT2JUJBA4d9P/RyFd5OZ1fyed5mmsV87yphoIMob7HwwdhvVC
Qnb0N64vfhbRY4QsLNZHlvkIP+qv7zGCqkAsezNg4JekDyPm+YjxzLojqqLpkj9GsyzHXeOtk/Yj
jJ+DqTb4iTY866VWHfyxI5E2y30ubp1ZnH8OSjp/mLvmrssSXh4DjVGdMUC/kj4zJ959Y44h21/B
PhEQeqXuR0IRSnv99efkrBP9CxfAAqYBBJpWP6YouHUp3g0gnu/QvkIN23DUOvl/YnKe18mkXfPY
YwTqd8nH05q6VuiCAfe04DNxQIo3OL+ILwn0iFcOAq96Wi2CHAcfQDDdxbQfc+lhnOFMJU1bzesA
ZxmMHAcsD3Tu8h+NQDwN0Cd3OCNcDkT3z/eyNYLldbcK4IGZR6zc6GTEM8Py3jHbAQmCkpkBk3+/
utUzC/+TO3R/iYH4DyvgzVL+v8H+P7MPGfF94AaKKQqOUDVX51Z1ybUlwSAckMmSwXXV6PXy0T2a
qlyvNsmHAbIubBgdgDQy82QX2BeG3hUuQZiIVjkLEoed2Oqc9zXlOVGSe29q1ImoyqSojihajYPX
04OSWjF1f/YABb0ghEthHyuM7MUP+NH1kr5XSW5H08Bzw1nX4u8cSUdKCBZxpPtuVNlZ652X3ITP
pTEq2/0fAlS17o+2Or9tCY6tInyMnBTvTyoDl5GuRcMKHrbNBoqoLiCDBxMUzlVXy3BAkt1w0rS+
ZM1LFi9mn1O6AEST4OkPDif6lJK5S9xTfYOMsByJSnqfPC7FtvjkuozXtX4G9ZBOsxOqzB52Nt4h
XOdDv1v4Kqn1DeGnEzFFo3nlNIHrn10DxaFkQPQMfPraXo6vuT1gRbKXb+a6hKzlS6xV7QwQLNf3
iwsrsn8qW/NWOjYujSQAxYm5HQ6G8xSUQ2SAa4s44fsDSIiDUHMoc2cj/3w3tJER3FAj4nB6VClj
BI+Rk5pp0pYsPSJjJiFRg0ujz9PeSNGItoDmstR4h4iXxu616hZCczLaay8XP65o/tibtMhLFfVd
y/XcW3Hv6y9L1QS73jYR3i5YuVRSmXESfE7NdJ0UXdO4rXIZ3nQxQ5dy4xOdzMUPIq1wyIByHEjx
nXyeazFjgJnbLdSMeOUxg/yWSvLmDHLhzOqDTDESUTxwPpnuXLhksaBYRgi6vj7pWx5T1WDGG8y/
1SIOI6B3Rqtu3XPPIa4potSHzd2z090KdSoCn7JAjOLQtmCiupbsq4oioKOhilhMk/lJVxMnmtld
/O4OcMV05/icvaIY61AyF2YHULxnyfCPrI+9MZOloGVk+abQE+Jg0tkUTwpPGho8m5lbKlf7MmRk
OpYeFqm2XR8GTmvac4v0gfWGs3Yv+wIGZcUzZijxa0iBiHmgGZQZQccWkvdDPl/pgtRZYaMtVpXu
sQ9y+vpmfWeJ8tmEgP2U1T9jT0Ck3SZzlFZZtDqAWIQ2HStdmKGtrR2pYeNDWRXViSQHEns797ma
6Hl02EECTV7oZk5C5q5dXMA07cqEhlB67rNgdMQEyuyirkMJ5VgjIxj6QIJXnoRHRNugVAV8QclT
kgomZDrf2WD0/eelB+Fozm7Uw8CfMLg/J6ACKrguzxnfEGlgOob2z7UBcTNENI/57SzBj4as7VLy
MY1f4rP+a1bjcSrglhlGLe91SBQawP5D73fN7qvIzNPirO+tdvTrs5HX7qvv9YSw0+/FwOHJgwUN
YfM9I3DceFyK9guIpB3nC4Xn0HcirMHxexxcagKK7BnLueuoeoRH4lz2IjKYxVXpgLz3CDeCUMs8
hTs8aSsPjBcpWmyHqxUcGGQnyXzMvRt1PgdU/X++ps5GNQa7IFu4ptrimGiOfS3qhvdaTGLvlXn7
6Hb2kUF0ejap7q6zCXR3qEljJRNJb1Obsa71oenmfjGL8jp5HfqUQX5CwCU1Y10uoN2Zq9Ec8+DN
d1PxMhKyuss3reosgtfV0xkoB6dSShZ1vfvI7LqI2bdl5AaK7EB83auYmjePhTP4LAaO2pCOYWtU
SMfkVw3vLnQsOGJNv9l6PYraGhCZ3043M2+Mo0pUdlPZ3Vjl/UFUkriyZQayRSnhK+Mwm3TsVkDg
pJfJWCwMY0nbm6OuQAdsp5hL7O652NLudc8cidC06GcqOuGAHruGHeqM9oItA7xkrosHP1hYExJj
BzWjAjehRAjKtGfhAOaVpdWTWsinHczUBGFB3nAx924MnvVd6HFeJja2+RnKKSVuZrk9pxPiAoeo
x7YfmWGwlUjRnOL0tK5iQL7MkHqTDG4WY8mXA6VT8MQRvJd6gpSKhvY0n5gZOVeyPWsApK+aWd3X
OI4R3X0m1MrP8AUK3J393dwPl9TOaSoZ3hrWcMXCCcDCBIMmCujBILPioulPo1t00bRgzJCFxpEQ
FH6c2fdZmX3QAuBURyVZpt24PXTf2txzmJvJgrYs4IsDwCbzDYAcaTmxHyE328chOxnL22QWd4bv
UnIWGLKRMsUO0owzJ8aZvZq1n3PjZV3XI6KsF72/r8FPSWZBh5S+Jfcm+rF0P6buI1UZKgV7qi5+
W9x0RrpZRnfL4x3kRGqhjbSitctA0ZLtVBEIFBttuuxqKbprL+YzKc6LYsZEpiCBQeh3Imm6H2Ut
l2dTwmCQzJqa6i1o+w2eQJ2+Fm/KHO2rPSDFMWoD1ivWhM4ngcQDheAXH2SdxAvVa2IFkNuIORur
9bAWQ3HsPZC8vWiRLdse9FoPvY9G3oWeXH3twKbKAEQLvN3WnEOGfoK4yqI8bugI7BJUM7a3fLUG
bDJZQROd540dwNTeycppTyH4DDBvCOelfxvrnrR3nUGnaz00Bizo+WsG2hZ7xXiffOalLeMWQUxs
DKt8yDRIPG5h/zXoL9nRFFR3vrXZ6ZtQw0ET6t2+ZD611y2+1aZRqMPSOMSTeWEzivToDTzbgZ6+
qZr5RzeqNjaavj8qPz/CafMheExkw2Ia50RvIN1CoNUN9tV0YiltiJ2c5RQcm5RfQdrOp00mzUWW
fuwKwo7WlpXvkq4dmDdIbkn7tgz7zsmGx6z23pXgg0mm+t50k/HcaoDuZu91IUwVZ5GlSAnNslPX
NBA8WsUSxjSIwlMRZBawwY04jUmi772u3lcDbgUyMxn35RcydNeQmvVxSKBI1tpw1e0G61Cp5Rf6
cRz0GjVPCVGTrKUv9udA9yj1ZWLeUtNjNiooFn0i5RoSU1Zs8zFAnrt6ZKFtVt0Z3Tx1+Ggmx6mr
31PDKS9ViZqMdaXWbvwJHMWQQIY9WZWEJ3U2+G4CsVyKpigFR4OjatUfQLVSkRr+bkWecMnz3jjp
CclDPtK52JnJSZmR4KAnnV2CyedvWId/LLf9WG9XgkbZIXtSC26ukYzXgi3K2uKfWMfieyB++uaY
mBwBexCWk1GzoSXRDy57sLI3uls2ie7Wlq4dgmTct3w6bLNi19GyQ0s034EMROiB0DDbrGGuR0MJ
x7MMHZZdrDUevRlzdaFiwaTTM4j5GYNtF+YylmT1Mp2B2XJ2287D4rb1wdzwOh5fRIYlgXvqK5dU
eTiIRA4zW3dpzWD3VXea2MxnAzcpRcxbcFvFlkdL2s/eIWW35QTbLHA44J3qYUjUEA/z3O6HinH6
yARx5VEGIUkDVFovXVl9tx7J1r4JqnNJSEUFMFj74/3U+vfO0BOPq9Unz3RFvKwkOhXZfSrUcrK0
9AMhUh1nksmjXwBVmoU+Ry1Wk8wBoiwIlC8Gyah5YgwsTIJKSu+GzivBIYdWQPMBtOiCyKlVUYFh
0rjOxpIhgIQU1Tf9g29xm04DsXU1LvreHrUwcwWZgpISbW09xlCV5+77eppvrO/mG8DgZ73zaBud
ZW+4LmGm278WvcjvUyB3M6C1vmo43teIp894Sn2vuW8GMJ9+Ut6cgIlbA54kLnTZRSSPMa239EOm
9VXoGo7AeoFiDhkSq8GUMp6+gDXj6r8UQ8+ap95YZID6dNlr7BaMJV5qdub0TU6pBWcpGhagg5YA
3c8Rl6gfAncKVHYaFVFScZvytdvMTFPl1dicWEe1JkNDqy6NEyvLSPPKQ1Ar60QhFTZidmPwgxnJ
XG0T85mDkGU8pw3Oa8Y2gDWV9pz2aVxCdT2zIzJfQVN2bb233RkqhKGle7winemf66JnDZ7Pt0au
lyKA2qDbwuO6W80HHbBbWU4hJZsXL143XDQOvjXpprPytkX25HSR7r7zXedu8lto6g3zqhURGBqC
sIgmq36adX8DyrWAy2ouxaTBHlU2Oe8UnAJAOv/0Lggp8w9jPZA50TnXxHocGf4dZgBioR/YJD1r
SXuwrZyJV2PTOZFiTq12XYG47gBk/fAXgIqryeO0qPYEhP5NMmg/SyKwfJIVo3FCS6yRnEA2IrFO
HQiYM8rjc67UXeZopLCXlknJU8WJGXCjobCkBmwugwXStatzZhmSX8voJyPdQ7ISUNn6KMvqn8ld
AE+CxKZy3rrqAjJU/2Q3gkzwjsS8zFgRxNlf7AnCVAcj5ZQ0rP7kvrkzIeDDEHlVnz6nxDXu0rY2
44n8WtcGkd/XPWFCNk4e7y0rAc1Oo03UCVOdfoUrYknjZVKJuU+B1CEc3DdpMO9B12iMufjL9BU4
GyIkOKmqHDGCSYpHb/DjXVjRXY/dmz2QVhBA4A/WfSnwVRj9AArDQHhklwyIA8LNYW38ppDg0D56
Ozg8XlTW7ofBt25Dmg+hJ4ZlR6O266pyIGwkO+kZhD/ZqE/PeykWm+KBKD78ttpZiODRK4b5IMmr
ZnuSREOQ3DyJ9wih9EL+GF+ulKpdk9VzjWK385uzYQZPCE7I5gg86I9/Vh38+gkr3M+CNL9MAoRT
lAbUDjcvK+/0WjBAqVhRFJwsNAz7QNrXVlvf+fBWwGzTh7lmT23u0FUyMiTTyYKxROUnGMmUEyST
vnmqFHv9kn0eiZ3sQ5v8rbXKM3dKcF5GGedW/UG7+yIzs6H4BcWiWjh8TfGku+n4WCjWsmZ1mDDd
EFPVLZt9uwpb6Xt79mAD4QR08xVBeqTQ+xsgmau6eh9X/U/OxV1HpG+YmwKvac6k26r3SjOMqJt5
PdlYZ9e29+Cqefe8erWaPABQUb1UP2fbAc2O8Mo+Suw7GyiNFO27O2EN8+3sKtj+OB2VY6Oh46pX
57VNzR00Lv0yUqDXa3k3Zs7FhL/2bPXZQzI9yhb4CvNDnEJqfR1zVkRjszx2XFutQPDVlQWw+UZC
HL5W7G53lTdo/KLpulToiJHxMivu9q7LL7T6iZl4oT4nZb4nLrkqk+f/tkuyH01zONvm1O57BnIj
RPHzkulvkzVtP915QMef7ms7uaQD9UTiJS8lOu9+TDygL8YQCwB1hfXv/y+PZ1/tJAcT93LwMBCW
zVlbBC9skbDwuSY6Hvh/Gvm+as2emzRz4BM/Lk0P3tLnGyyZFviT/F6tlaak0i66BoKqsXzWjzZI
LyBin2zKWDC5ybFJSKcFvYHVei8Sk10JjMjVdPcoMuiVcTWlxY8+y+8EZfGHXpwpeom/xWSICZ2n
yqBrRovgo5ldvSwa0f/15idXuxd23vgvKYL+Qn4TBZz/uOiM8azmMk08PGUzEsbDhzvPDf2Xeh3B
aaJw2wLMHac6tMp8zVlRspgfVXmz+vQz8UlNTEx5FqtzquBhib5hJlJ8G2NzKd3qD0Cuc2mBB1V4
ic5FAcBIU/43c8y1B3Yr7Y9q1IIYSErB/Zs9MTvqGCnwgCg7+62K3rnwv7aRACIfu8Ko4WN9Z9gV
DszfdKjyO2NwGfRIImrX/CyzmbBTt/izPLs9lGmNonnS99a2X1yNHxCbiJod+4H3GKJy+Twl4709
VoxtcNJA53OoMb2Dq4z3es5e1zS7JW3/JyQTOKCzfyy0HkqH3OWpYbJV1xTKxZKw1a+eNQlxZnFc
aNTW36zt4QJU0GViO2joFOrxVCn9sSiAUPpuy2XfvqCge8Vuh7mtdWheCXvXZwhdaf1dgmXZW2b1
wmRzB/d0lycmdCyTWWtAz45G6yMrX2YeU5ZuH5xoXyOaIu4bogBApR6czrwbFM9rlop/hvGlG7T7
Hec2yHFkBHpFLT1qOoJq42wjeVpMGAZkyzS3bITCN3U2i6xpBjU/3gqnOxA/8U/KTean9P2U12ZI
qO+79Nc6IuiH0l6AtApM1FYNLq20lTN7hXlf+oD3mwpoLQm/PLM6G1r56JfDs+dksWt9N2wwLvOA
j9RHgEMW4a6b+g97opRXbq44AOB1jiMjJRbhVLCuBxJyo8azwqZ7WGHotvOIGJv3eiKYttbJJSJ0
cVfmMlzlSuyeiBLKvIeVSrbQxBghPn9opDTuHBOIZ20e4Q5qNMOetkPg0pyd5oJ3gUChBidgPgLD
tuWkR0taTzy5yXMZJCyj7I9x1IBRP486mH+FGI3qLLIspCLToh9qKwXc6nRPlsl6WhY9eZ6wJsJS
NNlOY2s99UESrxlOd51WL9cEa2kvZ4UHbWDG7IpLOeMhQ4k2gNOOUl27OWMSgwICi6+ZdgRqNVwn
SkQsB9fS9EfWueuT25BphgB4a6zeRhs9UREAw1eqILwdXCtFcMJxKVDMpRWCIHM3eAIiCboXUNVB
SMYKdKNMc3cIcjlEKpBVHbHCuxJDDxDUAGVB88kE4cC1au3ZzPM05WsXrWv5nSTu0dlkPHXwJtXZ
I8D+aLwQjA3kvLfI7xYCVUedHXFjrwdPms+ELcMMdcJRn7+VbiJb6vKvfkYAIWZKccwU7E5G7Vmt
iNdJzj77dfFdzy0Fh1u+Os3wUnGY7KH48VpM+6+w9WenhTbr9dmXZfSkpRAebpRtjfTTPNj2wufa
pY/jWLy1ypURSdjzLndJZen94ZphFltSjcndhl8Fldi6y6tuu7Qi7tqebKf76fIUbA0TfrUl/gQP
TsIJGySLeTFHkzd07COlspd+iw3N2xvTH77zo9xDAeRy9Qkia51hzxCjjC0fija3HJ6P8b6R/R0X
+wUzFAMaj13wCl+aK6MNg6H5W+xA7jqzvPUGYhiwkX3cNEqFYu45cnJKYjf4agRru8yDSJ5V82s7
BVnkOyCgLeeA9J1nosiKXdUFeA84JoBTtnud7jnOBIDbUaeuF8RAa+3QhUuOaK+X5S5lcMcT/F44
R+UikliGnrTStYq7yv43IceTC7T1npsH6DIb4/7VshYCGDx0hMwIcDEyOt4EhVa4/cOGq92ZTjCe
K44I0KI/OuSBZuxQB4J5YxWNAJbP/nlLnRKWK88pVgq/Ty6NGzjHbubbU149ynHuu+ZhxBMd6TiR
JfKb56ww7rgro6pHfesxwxb0VGUpwW/6H2Iy3jV0IZSCBSWC+s+c6St7lo5NR6Zz4rnXbGqzmOuP
avWGAqYOQcpc2iGfz8Z85oEdw0DycWoa5jQxcrIbiftlJqie7ZPp2Hcp3XGWPJpejyDMY+CpNI2h
hvdGnjg7gk48Fg4z5cVMqTVfVLPeKaldMINESgZ3w2I92TJBv9EQ9ie2e2vwroJIoKItuR3Yj8Ol
RywCEpeTNEcHkiWh2VTIVNpf4HAMsQFMhKriLBmAx8SaEjTagdfvPTcJXSv9w4mI783qSVzx1au0
wYWC08HpXvfpIWPybfKucJkpHnNXkDeWH5gLWXuzED/Iy11qeWJjfS1H1av5vw5kbd/SPAKU+O08
1Bkc0j8vJ0lFwYLbfWd5b52aEdivC/8y+akolCGTUe7rbgn3Yt/UIAw129H2QN4iRb4PPG8n1IFI
7AK5TruBGekYMNrXq/zSax3/heT0ExuxkkEAr4i0qWcCkJgyFYDV9dKO4GQqXl530ft22pPKRYIW
63dx16jtOk1isrbYMOvdnb2KTfE5f43Wch/U9jHzIPsmww1I7C8WeZfNP1n1E2kaaElI85Ht1+iN
X3bHEscrXwvKk+0tmaDy2vtutV+WjrSF0cutnd6XyOpS76HtPIR2GssfIKgcjvrNlnTgVQJYeDTG
2JLBb7OQmdyYFJVo++qaqVFnuyy2yp3TOR9C4WtuVHKAl3suUhusoZ8SIdtFJpJuiuv9HKgvR+QP
nkVrWizBj5z4+utlBzobbTuCajhb5XKfmusr2tplJ6ryhXSA72bQIscD8M2+zIJrwXeN2KwcGKVt
z4fBMeuwY6wKHTeiXP4YKcYZQk58psYOEYobD45ehRWj89gZc0xt1QHD9tVwW/iNgCLbIf3QMfQr
zfo1OjZ/hmRFqQepH7EEVvX0bA0zlwVsSxuNQz+OX43OdaOMiwv+2kEozCgm7FtShQf4w6tpviU2
IGvaInCx6WMhXAKlaija1Wh1uxI1FcRSriPGOZWzwNJe2vUoXf7OHrLODoDgIBmM9H3/suQMPx1s
C1u13vttpJm1wxQLPZOTOq92Qtivke+b0vkxJbvmYRDMMJcHd0uRcQYMA4XsuRXhKrKQSh81iTQI
Dc49FZjG5aXemsFlojzM762wfqyifwduSBqHpmBKBwFtXAd9e2EDB3iFUaNJMFEuapZU6x0QwS07
G+gt1+u/dsvTGZPphJeFggSkS+zpxdUpYZqayIEly+Zrsm3d8MAotzix8OG84P46LaZ4r9iqghkf
4hkNW2Mhyrdr9zcPmH7BIUVHkzNOEK1xJ4MR80Y/f3TrVVRehrKuBwhtmIC5PE4lJndLY+HpcdSN
gID/MvybYRsTDmXhWUgIlE89zt48j/CLxw6hg8iY3GyPUeADJgiQ8VzGAHJVRD3IOyGMmEB5wlw2
RK1rH6a1eR9bs4pKNFdim7/lo78cYAbAMWQ/sbzxeXs7KzGJP/AELqK0+rGlYx0sF4TaglQ89o3q
qrThYruJSx0lz2jPgRujyU3IGVFwrKzE92MH0mSCRKDJaNp6/aIHy7Gy0DH343Jlw13xhWufLcPc
ZLIGNTOYy6GGKo9XbESJ0u2NtjD2c2rzelZ+OSejkQ/zceZzCLWVt9V2AVHmPNtmCuYYY+i4X5bR
i4SzxqJ694U1H+oFUYlDkuS0oLfT8+rLrAKPoG6Jx0KhUjHGbD+Um/IEXWHt4TVIgvFVK/9JUodi
3dPfy9reF7UKdkkt0zhdmlMvc41xr3Y3dtYzMSmv5fp/U04zU1OO/5bBfqsbpp5B2/7DKBtWHp8P
bXXotlBQLBrSmYnCESD3kYE8b1iOlKzaQn3WRv0bUqQTprzk5mqzPGDoYyyEuAk6bUPP3FOy0ZNV
GhDwtIWcFGvxnzsWryXBOYXQp3P7Wr9oIw4N4vYgAW5jm1TNSOvahIAvDZaZh9AvS0fk4SOC93Ga
n8waaLqcP4thWaOUzR0UZOOzN9s1orUj7WH1/xsr5uYaJrE4dxL2OiD7+WQIhejIoGsn834VfMZN
b//ZeseCF5VubM0ZfXB5h6K8h+YwgxKo12eUmwWmroih2rZBJ7vLSywoqmyAXAaXTeb8W4kyhcOW
m1RC5HaWZpTn7hCpIYm7cfhXsuc55ligEZK89xYVLRiJ8whpPzawWIeeLomiLYwnSuAfzBXpTnMw
WCPpgE3SaUjoCsFkcNdi8duXgXtZy+BTy/OfnDdkmLXylBoWPzBjZjgN2DuX3jouKXdOq6dDvAwB
bF0XgO4zlF4yxgvaCa36qHtb2wmIxMTh5SC3pofeXC2IMoicocX2cY0tznTcap8NKb7Qrv4bFm+J
pLJPVDTsWauS1c4Ie7otT/oaMMme2tesFMxIM54dlx1fQ5OZaV+lHgE5hePitctBK3oSTVk9mWo9
tb1j0+bqH3ClP+h90ec0CUx1hAbHVUBcmRgElnpzSooVnw1C+Iiq/kvI6tNd82YHFsAJDVm8D7py
I7eEmJ4Cx6OW4TKYrOakzcO7mVSo5yqXn2scwAVQ+buiiirrMbPz7Q2z34p5+Y+2EeFrp/yYt/yq
MfK66Jb9j04udgP0cD1Lqcm+jm3ZHrKecMqBsJB+ubpi/Te5uDYCp3wvKkawuI9eIZmRoDEAV/FK
m9mcAcFPPvejy84J2RssH2piEGxOnzJDAa+yH/ihkatXaVgogsps1/yo2I3aFo3voLfkdw4fqxBX
z5mJIjLrA0qqj8SoP52kSyBLaaFCh2hhNQ1XPI77quumKNPEXljfplkuR7GaX9PgPE3znG8KUH6/
QW05e+gS5+WYCP0p83vnpGaCR7r+OrEX3GFx0eHxiEhX3b1eL1poEKbIU8YTltZejg4rl2elzy9G
hYzUSIw3L4Ps3fPXn11sU2wgXpieHlTH2lobgetno3MSqjxkC+kD/oz0xkrb9uxZ9aubd0fJrbWf
C3IaqstomTcsrs2Bh2OJ1splU2rl59Zo9t3ELsM1IjNjYCBRdOJAODlq/S2K7anCCVIXGXVqMvTH
3py+ivQFXMGP7ZPhm429DDHsnm2deZlAPHQd9DLZ7oEUr1B3p/l3As1rzKaqjmE2/+JA7xHkckYN
l9ZybrrUCqwwTIoMAdpBkg6wg3+S7RuLd50dkhsFVf03Ypl+qVboVWCtR4DJIyvdzEOaOq2HxuPp
Gxaq4rn9mocOR2vNGJB0mGnjASyhIk+MpQ1fURBgr5U/3ALynihhp2TwTzacyUvJXitP1uRiDfg9
IU6DaiKN1w6KozHXXWg3/Xol/SGq58De4xf+9fzJP665uI0pO/u2Dpz9wJgYZuTMKkkjZHnFTYbz
aJ3ojP2fyWqtvZvrN5/dyU5AeQ3/x9mZLbeRndn6VRx1nz65c84TXb7APAMkQZHSTQYn5bhz3Dk+
/fkg+7RVaqvUUREORdEkAQLI4R/W+pZNAiUieIjKVBzO2g5JFwlaCbZMBRjPJKDVyj3qUVQsVaJT
vEWdvkc5ttFhXSejL7ejZn8IEsNJqOX6HJt00uRYICSKlkxJSeIo0HWDKrfmPsF7ZoZjKCqhlkdh
PZ/colwHhqlRbFizFg3dJTPtz3Z8m+3JkyrRLbul9YyI8mvIZpptE1ftTmJ/Yp26JkEdzTzRRn7t
CrD3CDKYG2ntRFb0QBjAUNgHPJrA6m9bs9H60hek8GK6r1kny31537ZNuJW3w8VO9VOquOGlgqIQ
IrZckhyNkNIXix4cDh5/eYSifZ7iiSlSbM1vft1ifEpDrZm3Hbngxhg/F5mZr6cBmrRV6cdS72rS
zlw+Nf+OCgIfLXDAtuZ+7BISrYGkZEnebDBDdQy38i2VOB1CM7zkVkIoGVJ05o+7oLGvOJ6spZXJ
u9DtnxVRfLdRWj7TLMV9VhJWkPurTEMC1OhkShtNwzDlWtoniGOfWq2khfNC3Nusec38lI34xNF/
06torKkHKCAzrh/PkWFA1mMNSZxcu9C91ZTGn5sek88wcIwj/wjOqaofo9K/61LHXrSmxG92rFzv
2KSvBCoiR0fRoBp5Lo3ohIsXc7Wn64uqS/0dwgEuHclWKt7wOHPfDFT+jBRGlph9VM+L0mLS6/Qz
SrOOgZlHreSs4mGtDGuDBgoMGBiCPKTvjib/tRGMBYEGECqTWrMmih5yTohFnhjkmaKibPqC8PrU
JruDyb496TgxYvd+VOOzjxB2Dgkjm/dGvuxVdURWjpE5JpnJmwyGkEawR4CvL5vc1FmWc/rrLjbU
EolyFr0Grcb9hdMJWzYfHQLZZDG69ZlS8SM3o2wbq6fWwMc5mExa6Olvm9jPMsZ2HUFNTlRLQDmx
LwQRDmjYsmF488sSfogUG0D/b3rMHBo5k00Jkn0MPjEd3zRKRU7QnQa4wejWxhQslZVAGGH223Ba
MhXsLs2GiCE5i6v2MawkzC/6LLM7k8c1swf3bITNtqdHvAnX77h53UmSf2UfrSKlUMBTFdMaO7eM
2wqMCiki6zzHLq+mz5A8OTh4cTQj1x54f1YacO4c7ckxtkXJXjYgqHFWmPJrGk9IW9rx2JHEsxfm
8NaJdNugvWLSrD6GLKEmMpk7Tdkb1hC5TGkg5+QIggAgED6xWwdkqt8t25b3djhqyNd5ap/w5Zg7
Ee11Lj0Gnhox57kLwByjo5mARXJA+Gd+eElsQtERZjAXupkDuGTHBNTYFRuoTObnoMov2WDrG7d5
x2Ub8HIJ9mmXevsMUwIhjM7dj2s/4jx+SHch1zfRg6ZTMxMBicCuJyCvxRViMrjqxpCw5pbRgfaa
jfJZI8gcfP5wrXxQMLpNYI57n6ORZ6GIvl6OH7KlhSYJwAl20qYn6kh3YITMNMJrZpUefbbYK86M
tsZjRCRkF5n7MAmX9LyfyVW/tI4Ddcffjk74Po20x0xi7VzWBA0ke8d35/WQ3ptFRP5o5dB8g+d3
+ovjVCScT+CVOHSYmPXrzEe6ZnIcMzddEPjiLgkDYEbRDrdmMaiQS4/vVmXoqLNQ30bxXoVlvWBp
HM6d4ZUJ96xq008oylLWDPHXNsrZd0yIjO1oW4cIa8f4jLeVjTdjvzAAgSpbbjtobEeE6OD7dene
K5S5K9MAFFjdFCAIQI1wErOecEijk+99kOFMkDnrZyuq0RWscH2I/pn7BomYijk/PoXI6quVjmKe
sfpX/NtfhbYuTR0prHOT0NnHAAHkbBzyL/iM7gaHOXmAJKYvrlXgOABabnupGs9KpRE4EbKhJ5oE
qZBRNB9F3YsF4paNTpm4MKDZwBlviPVNxvtqixOvA6NHuprjiwczLB+zl84pw3lRMAG1Gy5jXU3E
UMtIKhvdkwh7bTmawd045s/VFJw5iroF7atcljShrV/lBPFS73Zhhcsgb2alwT6XPJNtqqMzYLJJ
UFuMNGK4ST/Irtw6uvuRDkgdS9JoCqdHk9J6qxsXBFNtRfPcRqj5o5dYTfiZvLEjtuqu9+toQTVy
qgrt81A5H35MukRYCDLt3XahDP2udibMvAROVo61qiPejgkrTlgJpkl9u+wbVOGTMfPIi2mtOzQB
5CfzFnacqmPEZVRUxdZTw2nApMhH5edHWkACrFAtuViAh5adNP2n5fbvgV3RULQ18WzhUau169AE
6SoaJux/5UW3I3Y0GsOgxH+O46LeD6jRk4YFpKrpE/UX5aQfkcfCa7BWugDKM72MOKzIreBa7646
mAR0rnaEL7nmTsQx6Fec4ZlJKEtie6jWnBGswFvC6HA2VtEnzK3MJ9nA357adYxPZe4eertxlyNX
g/kQ+pceajbSq60b0RJEPrww0fh77mwRpqvo1fSwH4AXCU2EP1wR9k0qy5Wdsc01erW063yjGv3U
OiZWt/zRhc6DfL3B88IQnBUhU+wGjairq9eEnhOXyaOrw6uubeMTfM9Naii1yBQoUz6QCeflqla8
Stq7Db7iGa+7X9ppd0RjU/2TiNLYm7pl/W95RBiX1WPZCdJe8LBQVw5PICR5L7xJIDGYy4paoevV
ndeU0dK6EUPkbcZk5LQvnor1Re8gv0gtfH4hDnfpLxEUsTS0nLvCHGwifkpz1hDKREHjP0sGbjPP
TkI8FWvW9/EabSq4DnymCKOMuYfwcqQRlxrKeSPH1JNDgnCKo1HGX9Ni/EC2f5IWJp+QHLIwaE6q
a++zJjl7uUOhhWvO53yemYaQMws/N3Kl2+mOcLmPV6Wb0Zaaqlry8jCd2AjSzIKd/XisRn/n6bJc
M9CB8jQLvGkZFOHHGLAXdsPhkxVHi6LGvyhRDfQjCTJBdsksEKhed0JVv0D7eI61+im13XVYyGyN
P4V1nMnf31DQ0r7Ea53sjU2XEidWIj0nEmXZuFhFqjRHJGy/sNVR4PoMlm99Vi9dpEjxmKhFNRb+
pjMoWmCk4wMTAbj6GIeMY4PKk1Jb+Oy0wa7kpF2bsPANO1lG1XvnTC8eO+s6Tz6EadQz2h4EQjZc
S6/i3ACHSbFX4+UY3Whe94r81+zqu3wYArnugu6dUK2WNqC0rQ+hUiTAifPsjBhpUd7Vax0L46lA
6+5kbsft1kuWI6hgqUEPM8OcHXGGLGhspmCbtempwgK7YGtGghCKKqHJY1EaiLgcL9r1tdXdRxlW
XI1VA92gv9QqvVnDDtmWFewCv6z8xdjAObJb7dPUS0ablXxSspseTYQ9XDJkTBKnVhr9UmOMtjIa
9RQnyU6LZfDs7z34DuuU+JsdyU/ZIn2oTbN+yRLvErcy2QevHbQLHMtYQ5HLiG1vs262tPMA7Y9U
UsREeZAtMfasUGmFpGD5cwXCYGc1tkAeEollbienopUZDAVWchFeW3A0T1ELapA33qRM186mzaRb
FPk5NGGeem1HjFuXyTUjpSmt2XrF3IGyCY1ENOgoWR0T7m6IOlyIcos7/RXNvs/fZD/Sq0OUYdWc
VrrkHWutbWLfCWETPog5bNHCaYbS6SV728muyqZFH9DtyyI9g1vji2G4r/O8v0K0c4hVQvcD+h+p
fuw0ezdyjjqdzwHh1bywQ+2Y+dQ8jE7NfU3G1lC2ryYwxSHAguZJJvp1J/VTbVCAInjiphhizMfD
kM6RGU9HQ6el0Kbxse3vbgibNLGeJuC/D4wIsCj3/kGSmhSPlrbGYRovatCLC02lwzpiAz0YJICN
SqpDIay3sJfWhmw6gcYzsA4FCqCZ9KyLSca68xQ5YXPHMiVaVkbWLWFxw3hpySGMkMznqY0pIfbz
+4G2uMpAW9jC8ffGwC7VrQbegqaJ9oWQXEn7a0wXc84m1zphYthprX+dOA33E6O2TASbjE02LGE0
0W2Azhh3ZXup8RdjDWNxhTHpJUmGs2V3JE+qXi56icTnxqWHPhQs3IaBCfJvli2WeXIys6IMYbaF
BuiEpCJgAhW8ee0Xu+LqQMbXrqCPnBVN6W91D4QW6slwmRYZe3en6U+5Y1/jOg8OUsTN3A2jz3XC
egioGz3bBBZrdD0es7EYqjVINpvaXjc2g4kIMjhbyPEZPMnFj9ts7ys1NwMGOdqpxx1cpKJfiwDp
pZUlbyQw37Wymg5JwXVexdKZB6O5jJFS1wOYp8jjkDQ0d9yS/6wdWNwCX/sKQIvM65zZbkuluBbF
IFHiD891ESRnG7/aarDzBi5CkXlL08vVBvcsmmfDre7pW5m7WmB/CcR+hU/Sc3n2vdNq0vRXyDn5
PofklFi5OYco1Kyl394w0j7mPuMZbtSnwEAF0unWoeezuAQyYFwRiXwxFjf3g8cVNohDaxlWB057
vae5S8dBu/g5hiy9qfddGp2owoJTFhwItaoPMMLSfUyxzefrbLDALoQefQn67CFsMRQBt76l9oJY
lJ35Vc/oRGK9/WTqdbePxLMahYSp1bdPqQleISXlPMiZyLsBPYluqKMyq2WO33iOwk1tHT+hPyvK
XV7Y7bFT1nBH2jX1DGgvgku58pE4yajWZldf9hAaLFaUuW51h650N9wOjaPoveYeC/oW7dTOYMZp
TqL4okfj3P3sem94j6yzrkElgBwnNl2fpGcGjEnvEZF1S2Pt+b2HMLffCVGpNr5JMjT1+31g5/mh
R3QDQ6KaS0abn3ytBAHXaBMh7Om4tvvJPXs6ByQMGAFwZiKGvm4+Oks8sXD3tnZGliyhhshM7Zsw
PkHoNaHILpG4eGMZnpGbvasgF2vDSY+lmsKzO77XhqbfaYVY5G1k0v0yZ4iKVuxrjZwfSQlMcujN
00WYMMPB91Ga2f2ghXRpPjnXqewRNxsrLQ3xS6nkWvpQWiq/QRCugQ3g3skdZ5enH3JKkw2FX4Id
UMtP6bQPb45Wz1YIYah/Z7kZ9ic/Kfep1n1indVtYs9a64n0d8bNw+gjEadjS+ZmNiE5gA6sKOoq
Drn111QNs7w2mQAm72XT93tHjymJlUcabMBoLzK1/iyr6Kvu1OrY26Z+hfCA/2QymYaHxuZG2dza
kI5mjC6pF52aFaMpx63Q4HeN+iROId1SZ2cYBNmXLpwAuayFAGaeMtRfdIllnp1yQfZ3dD+6+T3+
GISjqJkpydM1MQeU1/8cajLsuwlSRRNi062DmTDYeTOcOmE+lCvPAxgNXIBUtVB7jG+r1MmranRw
3MuUsvSD8s6NC8oF0hTk3PhOuZ1//nasCCjh229OTru1UWJpj0bDf4DUeOGOtIKY4s1zRzNXrL9f
DZNrlVCi3Rqx2+90Ex1lFPVM5guUpWOEPNbkLuSH2RbRd0YVOt12V8O4Iy1hFaJ1QudjfiqwP036
TYAC1vmhRVTddeZ9OLrGG6VRaZTdziphZeqwxEDEcWxPlj+9gDi+gYPDlt2+/Gh8LPl1B2DIqUV9
l43JJzKZZ8WkwyljMz93yvZzYg5PSRvghCzch96L7N00IU1w+jeUiK/goPS1YMcyQ+GeLpNMNNup
TzaTkPYOv7JYq978PCQ1lj632FExkHhX6g99i8lPVHZxcD1Gr6I31NKzwidjgOVqFgyQDMnaSmKV
ckGHYPXqmznVZkMMJGOUSTrJOok0D85KeY26EkVqESjGUbJGPzb6+2//YEpd9gVhKYYfmo91y0Av
zbr4IINiV2YGnkENHYacgnrZDeQE6HpT8iyls0019nFBYqE1VQbSRuUPu05sDdQpm8CJWd/deCgk
kZq0B5aJhpgJrWEiUWdS/OhkBCYHQ3xpGyVg6WqMQ0T+PGQ98Yjeu3K4taBeAZtn+Be/r21MBeRd
VcxBx1w54JAwy1T83ibN4weVaSWIaFJZ61a7VCUXz2AIDm2XPzjBdBPmDhY401ixNbvEoNPCaEr3
hsrfPG/Qt7kIQagwd+2abtP4wAeSDiaeGTKRz2sWegSFrH2my6exMSpUed6wJ40aQXUX7psI7XWl
RLbrjOor1+w269JHqy2iVT7QnyjL3w2h+LB8lPasmMgM90u1tNTAuLU4DYHXXVL0oTiz15WfsJke
8ezCKETUgtw/JJVgE1X2l0CFkmG1rh8j5NekdqxEhu/VsxGcINiOMsKwsGj5I2S/mojxuMz3iKM8
PvBzqvuLYYi+KOE+aS5LGKjeeBRDinoVetVZdt0TwD46BHtFDlv36vrocNC0ZFeJ1ZPGV4Q7Ry8O
SUszETbSubPUju0yBrs6Oci2e3P6/iXPAIUySe4vqL2HTnXXnnp2rOqhx1Qprm2ZOwSX2aTL9t0+
adDNA5ztgcy05jXrdhVjarQKDTIr0U/nwOOei21fLG0rBlEoamPhEhJ/M0iiyx9055zjrZoPuE2S
LjUZ+xoaulTH29OQvgpQI0SJ+9t8qOjJW+0WpKBFL42HUgadGud75B4bZFkgdr5EMviUK1Wvrdbr
tpnNKlC4Dtp/j5yfzOTK4/jgbwd3PaADRUtVSTx86UyZd/o4kcRkM+j2asdZN2O+VKOyFx0DyxPZ
pxfZx9YDySCsY/vpUIQNZeG0lZXrLvxJDBdle8XKAIyIwAEJl5t+MakVThOwcqo6u/1kA+/HRQGX
qOEmPEPwdO51pLvFeLuOd12/8/CDUUuFO19EK+Awl76PEJQk44mFMFOhGmeLFjj1geXarnY0Z0HZ
S7B0BU3UsKWcpzrtbTxSqOIZqQ5tQpy2KXhaqxRMXZsqO4D1CGeAneQaegIimsEsL8DSqsuQ4q51
Q+NBtMg6rATnQxsH8R76HXfPcTRRI6T6Hk1jC1xTXLqukDszv0vzsdiHBG6yQm1vC3y11i05zLQp
VwiXr25Exp1K0WG5mfPFLhI8X0mzA9u9GBm2bx08EJNM5J5WmMNFz550F0aAnaYbErhy5PAsBW7F
gzPlO1p5naTS1FxZrXyRws4Ojm2KrdaLddez4QS5xALSGcjiKPGf4ewcZlmOQsb0D20LX85WwSn2
OfEQeRC3hz/uSEPlLWo/bFk3iGlRmoQR0kjhFKxoLpT70prxA6OhdjVFal6zfjpiab2zLb24Ulbi
phUHpDGIKMoc0VXelptBlY95SwyPM/pc8UQQ7aOifI8xxUPjgaDRDRgqUtO9Y2AQ7qSjf2aLwCRV
jw7JmFVXh1xXF1l8Mer9JtPkTpJ4fT+E5WkMxMlrlPM2EueLktVIJxbK4dGSqtl3k7pgzIYO0RtP
zAI3OYOuFI8n83+AvrVjbwe3PxP5si+qZDuNfrUOqXjneA9dOgjSoquOA4WUbV10m8QQ7Z2kSFWu
eGiIl9+JMd2aLU2M6E0M71F4kKkNvq+jypCDbO4cpAf42FtkGgHmvdKHiaD5y5ZrBFgpfzx++8c0
Um1B06c2FknSEmDb4EB7AmQc7WwZcq5Kxi5J1F+doAZz0WyLBGS3Xovx6IR6gns5rugFWR1UFbKo
wBwPWMfXRopczXPC8ZSZercVvMEWukV8SzanslHEx2//BHW9DjKn31KIyENCwvBKT7DE47EkGi1x
t1Lit5ejHOdeGw6M3rML9oZg3ybto+405iGIu+MIh31jMardEJnwVbcad50NpFlNGpZOpSfVJwa3
3AjdfRuW/pe2rcZZyG/ErtwH6iYsZgO7utHpITBDLS6JohgqKsv+NmwGULBEA8pk3vLEobFJqBqz
cmeUsmY0DB/Vwh6OJwsgokaxiUe6n8fsDaN6PARILbo+LBbonE04OYW/9nMYOkHoXy1Yqw+pJpa4
wZ+RDYAgxXm1qz0wJ+6MfDr9JDSmO73nGbNxIuQoQBDKxYe+3bmZ4jtr12VBei8GMwQl2TUMvAAf
WEAMR5sfpyIPmTSbpE1UWrLC2xAthtS6OoVzHfFlz6PRCnfxrfnX+2Lv1yIGTKCLlbTwThuyDBfe
UO99py/CGcS1ONolkrTSWQ7Zx82g28Vuo28pW6vFTQlq59Nysq3r5PfjgzfSJ7NLdi5ug/k+qNtt
gFJ53ZIi/tzo6ZVIDnHnGHssPc0uqGCPMv2rNqnDBSoqh25u1ajHuDcNSNAEdmbHj3YMh0OsVsC6
fXwPz7pA2zJw30QPQywUw4mLkriQFqUXn8hOjx6avu1BwIH6bcwR5bGPTJdp6Tsdv9j4Opaexm7z
hVEljwz/UdzJrP1UojY68hAbwy6+4nBLVwDdboKDYjhl+ZkBc7WAyM2JlHRTvWgdHQmuc3OB2Fkz
M3sYA8iRdmMVY4q0bp4AzOMrfWQ9003BE1no4dKvItJkJE5So+Ef3XWHJxpdHrBYRp1FkHUyyKvF
SqmPOLQKnTc3bdn2ZKWLgjNMYPG0AlbrLeSiwIkVeqo4UgMgZl/XhUKTAXAFgXs3felGC8tad50E
uWMR872DGm+IHPLp9QRxc8Aee0m0JMlqo0oXeWSH8xbm5C7IQlIbBtgIWGl3U4DxEMk5ESZBjZfW
vxsjU3wuy1XTOfUXf+prHAw6wSVm0XypAW15OO5dAZ0mAdo2jxKwRaE5DPhahf0FEzsYxM670yco
TMYERmloY8ZUdmGQgehEiMFK5xn/WZXW1WdAuO3WduGmDMSRmrQc3GrdiWagQlrusZZoBaef0gaq
sjL4MMjZcOGyMxEYnG0Wuajis+wy5rI8kxOj34WhtWKMsvLtoLyGvaLrvunOKnS3SeUm9xqWidwI
EphcbGvVFcGf8RmC/Z6Vu3sVUvtktfqTb2jNBQkT9BQ8P3ljuFtVoCwVgZ/sywZ4Z2gTMGsP1XHK
TO3xJoKbK8v7qEdXP/p+1y6S3CYMRAjghH37IPGYfEuRC8dEO8VxxEWiSQ5Dn+A0RQx+8nRui8Kr
UfNN2Mks3PLTm20YYi5gJn3ua/zWMfehOC3gLBFXt6zBDcwxWqC0SILxkwFhBFVUo4no/O0ff/Q/
BQJNMBtYfWHoZIxyc91oKFqpZLwFaEE2W0gXdikLhHMA2ptE3GDb98Tk4G5KUDyghtBYAy/LLu23
xItsPTZQ95wVTEhonlgXsXAvfASErPDXyoR3qLWcHx2d4NYZoc8Y3QcKpeahjOD0sW/ahVZsLKy+
rD6TYsDOznPB0imDChGfU9W33q6JCaKfoo/WtbPXOIrJjLihjtzW7DcOGUOrskhwbzZatYy18p0x
R7PrUzLr0e51lxBM0dLGtLVGB4LlPzWKRw5/eLz2dTSlthwcTsahbQfO8yjdiqyw7gQOolliWP4a
wZFxNIAtdVbh73VvZ1qjeWTPWh4mY9z4sY0sy+MeGmrmMTLVi0340JX9Ge6WajyMU+4vzFEQKK95
2GoH53VMXHOlh/292/O2GU7FsFBirHW79tW5DXTqHACElxALYI9g41xYIHNVyeHSuEfTkNW+QyWN
mpXKIWLKhtznkUL6TeKkWdeSKhHigmATe44rC5Ab6KCFUetnq2IsTdHAlpYUHfWiPmK7R1BOs3fn
tsPWYTl97AATzfTmUkQGLCXNQXsh4F01TXwHSWLckFiPFgg3MI3qSYwhVLCmohuxyY0TgKaKyP+w
rdy577gIIxhj+4ikZ6bXAegmys7VpKvuFBtNvxdddMmL5D0L4a6PlkeFQseMRXBEOFDrywQ56MI2
460sSib3ScNNGFWAWVlsUAdvjV6yR02akc83yXBVxO2GmDYUeGaSjatvHH78XNVBwSZiD4eVE83C
rvQIYRwDGkD8kvd5mzza+uBffeShjOZri3K5adnmGzoCCoF4DfIl+pCBydoCw9hNn4aN260j44IS
ZsPVNVo0fMUgvPwK9iXZK+QoM6c1oiuzJIG3HnyiLtKT59oBfVckV/jdly17uG81jmcAECBMj7Wb
Ppl7ra5QP93+C3jvU9s3yWY1uVzRewHcWtO4X+kZSIwWS+ROp2ynaAjYEuFd7GL0LIbNWiINQN36
sOtEXRxxlDQ73zT4OPUt1AR5b5gFsRyWOhsgQjHY4WudzHjT6tWp/NqVyasa4CW7VoTASNR7rRux
lvOn7HKnWzG93YSl1jzbHVI6bTKh/ttcTcuwzXetzJdG0XaXqI81PP4J5nHUOLEJA1ObdpMBg8aP
CncuyinYFQHz3MYCR0Ny77QLWxeT68TUV3kJM8uaaXCCnc6gRnjJa6QmaiheWCHkBxQq1UpjMHqI
OW32ia7bK6Ory3ss6FtPVq8KPMtbJY8pl/yrrjt3IFfj8yCCLwFK0C1BF09aUSqcS6rZJqD7F10H
FyGua5eZBFwEu9abUyv86s41zHcU7OKqB82WcJFiZeaVs4wL5V27j3GynY0bZfFMaPljkbfTI7ID
nGOFOk5aWqycZgp/EbDyH2LgXJtGyyHjySSbz/8h64Q3T9N1z8s3toE9sLJuLLiS4X1aG9WiUuOT
N4XQo63wHqc+VePUPCfUw/P2VqT6GAEONM1swcvMBRqGGbBFddMJuCpc27+Fd/yft+H/hh/F5Z8x
Hc0//ouv34qStiKM1A9f/uMYv9VFU3xV/3X7tf/+sT/+0j/WH8XphfHgn/7QtZD878cf+cPD8uz/
+usWL+rlD18scxWr8a7ltnv/0bSZ+vYn8DpuP/m//ebfPr49ynUsP37/7Q2Uqbo9Ghm2+W//+tb2
/fff6HW+Szm5Pf6/vnl7jb//tn+ZXtKoUS//85c+Xhr1+2+e+3dT2KyuLZMEPQ9U/m9/6z9u37Gc
v6NesAmYswkq5PukzeRFraLff7Ptv1uEuiJgMg3HcXRBKEhTtLdvWfrfb/8/ETmO55HB7Fm//f8X
/4cP8d8f6t/yVl5IolcNv014yL8TWTSe17U80/wf+YOO0fVwYSFFC4OhOrcUGJ1A+PLrd2/Gv57v
f/H43/J7vwstqfIgUpHeTSuLSFRsAPgf5SJAD5H+4hT6yQu4vXffp6Kg4gsUUqIevrLo91VlMnHB
ffqLMLQ/5gH999tzOwS+f/Rx6sx2yHj02pP4mz2UeKDXEQsOzjICR9ETk7DGBKT/KoDoP38c5o+p
hyqFKzGO+iqoaLN4di4BjYq2DjDyX4Q7/zFO5t8v6YcwJ2k0WkKfqVM5gAbzA2tDR8pktB7OlWP8
xU/l9ml997GPePSTJAimVT5m77GoJaxgt/XrX7xNf4wQ/Pdr+OFyWWLKrWBNTCtOjeYVVo44VXYA
isJsEdv4NRNAD1Tgnx/CtzfmP5wipvHH1+In3miajZrw3cgCW97ANMEqnnu/FL+ILP7ZM9zS3r97
t5rGGZG78Axu41MJ1N8yWTw0ffXasL28+MW79rNT5YesUQxpFth2HQ9XM7ZvbuEAkkNg2si/9vjG
DwGhQRokKs0ZxiJ09+5CzxjPleZZ3i8e/ifv0o9JnFqGtSdSnkT4fAOBw0VHYFSjHLcLc/WXPmrj
h9M9gKYrsIJJVvQt7nc+AeTl8LaYJeT3f/4UP7miGD+c4TSUnSamZFiJNj1Dzs6Vh7bWPHue6S6z
rDk53S/C/372TD+c6HWsDQ7+uoFqs1XszzWsoY5eXXsNO1RKGug9yiqwesQbxcs/f3E/OcKMH077
JLhhkNMIE2SHcw7dcDPskqHRv/z5w//sCPjhtOdzl9SJSb/yHB+ctkpuy1qYFcTy/NVj2PjjqTjE
ll+DdepX/VQMjM+C0jobXar94gD72Wfyw5nOklyTYYgIKic+DL2e1XMufjHR+rLVCI3xa2bQ3DV+
35eg/3Oy4H5Vav7ksm/8cPLbfhWw2Hdb4mkC+iHXDfr+GCKJAxyUoS+du9mkqv1f+qC+lbvfXdB8
u+fjD9t01dz4D66fQjB3ch8hHoac6BfpqD852L7ll373JIpQ86YZS5byVpZ/0WyCp9lKdlhu/vxF
/OQmI364GHiZ52DXFOnKz2K7RjDM3BW5ZRLKbYfl/YORGWA5c6jsX9wGfnJw3Gq9728DrAR9s69l
SjSG1qEql6hraLuxQl/KhEp/IwlV63YT6kP4U+zK+09//kp/cl6JH64UoiNmqp7qbKW8ofM2paLm
XDENUyRmpjWI6L/2ND9cHdLWCckC1klA8WP54CHDAZLepV/bodfNXzzHzw6KHy4RhP0Bz7JCirI4
xIlaZfW09PsEgcqfvwYKbD6N/1AOfAuu/u6ww53JjVSa1pqdmqtjc2kjUmDiVGtXyDUTZxkIyamV
48Nxj5qQAOw0BvYOI7Mhb9akn6LC8hmrdfOpooq5a4gdKJi0W8ozGCcYAlmU7yF0cgO9B6PDoJNd
WtZH09aw2246YkSyrc95rFn4/IOgKp7ckswiXA4NXvMv+aBJ2mu2IWO9JNBj9N9j23AKNVMhU7+b
CNUvKozShnwH3w6mpG7wP90hHa6djfKL2H1wUs1pLuS7xf56cgpb3JGPHE87UAEhIjsifKBxdFxD
ZjFKvu41pSeOGWj2AwmN2pjeqsumtD+UFQfB/eSa8FxAqA4Fy+KUVW2kFgoXsVwOkW3Yrwm8Zu/B
LNGY74MIUtctLjtsjm5eVuORWAh8v5I4lhHakF50w1Hv8kY95F6FtjHgrzRekq7BBhWhmQOXwG5H
IEzrKw9kwgwEb6zNyqY+1nUUs0Oqk87MVlNSugz/s6i0JDErwEjY06ZVkb5KKwh1YG5S914SP7K9
tyKwxfCucjJbX4n3sNsMEbFV95v/x9yZLTeOpFn6VfoFkIPdHbfcF4kSRUkh6QamJQQ4dscOPP18
jKqazorq6bSymYu+K7MsiUERdP+Xc76TIvH2sfEQ8RAF62SsFfTQ0u9760W0VZeh3R5KoLwYztVP
Kwur9ZwZdTEtdBjaL4Y/qgq142zyd/Epayfrasd0rQtDBqfFmy/DuX7Hedd4Z21aMGlqyd70zCSr
r26dwfE4LQJVsyQomwzFQ8MaFkzzCCYBQEzTR7JftbKIyO3pGwHiPBbllB56Mk+jnYxtkd6OGXmC
G5TlDb9sZLuG/7LyWwVYuM/xR3+ISnXlV4A3x9qIvpbJU2EGlfMFMX0yDv5AlBY0HaaJ4S0gz3Jk
vsRgjVBCi8zxDa7MmN3QLOrBvnfZT5S3Y28V9lNvaN+/GACbIhN7RzqQKuKpFKAva/Q6J2stj0R9
W1gVW07RpHKJsoubudKmmi+tIS3EwDJjLg3yrvbDaZOQJ1eOC3yvSbitBHYpkHYl8iWmkRC9fa5z
tGXXFHcye3F/RJWA+d4aBF9h/2oas13YClO9STBBA7mC3z7qmRuTxOgbeIYlTrYJ383QozbOhu6t
IGNVPIem7tsDMXNUIRWEBhMopK6HF7PxqgIkTKODH3wlE3WfNk6dHixnSMdsMwL0yve1FQSY4/LW
deWlqRAKnIBaZPIi3bJvfvoOkpRv187JBVkMvqTE5ukeFCgHJpKyAqGQylh9YAg3k4dgqmL0uEpP
abnu6jRFqEK0DTAU1HwpvKES+DVJE5VAmrrI4hjMzShs7X+oNMjCJyLlfDIJTIdRQJa51eBiEfWq
4GVg0T2u2trq9G0XaWPe8hUR+D9G6CP9CSuLQhmIawhbAVwEFkFxRm6Py12FYEu5sghwBU5GfNCW
p6wfadGlCU7XeLYefajAjFCh87D1brF0xhyS5I5hom8h0ZfC92ZYk2bt3sdsrtDkgUaBsk6yUKmZ
e5eBdQCfG5Pfo0oX6XrZey9ihGhKiKJKcCtq5Hl3U9+h6xOWA9nbjJHI35M0EwX4kDI7XYMH5B5X
Qzj5OxyQWb0bYh3GG8NR4/Ak+ynBpE0CEt4mK3X4sqyTsgvhH1tuovdV1Gre4eTa6OUYFScZ0B+X
vs65tPNUJA9t36sIxp/oAZ8u5pq0NrWszKg8MxAE11yRJv7sMwT/EHUns51pqasKDcFJ3G9FQ/TN
z4FNgYEQHNJeBs48GDK9stwGtFY4d8i7oJxJuYv9XDRLicY6D/A6p5Y8mYMZiCcvxYV3LH1Dy5s+
hcXOJyzrq22lBaR202YNSFSzmdjCmgAGA1yZ0o4IBA4mH0s45IEYwuhxyBuelyNCwwymNgCueZbL
wLKH4TGIGnK+TwkaDDyS88C9FhPawzpsJHXM6sRjHTn4iFmZmc2XEXS5A/ydAAJsKCWg6gQaj/FW
qMTBP1Z65GHwbbQgv4MGGoOfRVRLDYPaylCao9ghfv4RZHFoH/zJjN/jbLLLYZ0ECgRNGBk5Ob3Y
04Z4PwCgj7bEVdjIjZymNl6mwAQcPyZU4GukBZ54V9WInA1GqNHedoFsh004gk9fzkAXedaHyuOG
rpBkPMskQ95rjkBNV52h3PrGmscMBf9QYzXzGc2HwGBUAEzLsZzEXpOkF8rXQktuQsApboOXjCWX
2qWDroghtbWhMR/GHMbJXTnUNs5d/G9qI1SG9dwNPRbEZW72L0R/IsauG2ckxrAQoVviD0WKu6br
ZvFeejCl0GqNOqoesknr+UcvHXRHIWTQ9CUrOS9vJOyv9B4GWyY2CSdffyIHJKlv4nqG7oxO3cda
wwvb3aqwpnI8OBgOEbLVhDhpVoVRkeyRLyY+kDh0OOtAwONeZSHBURv4rL75XGNQnMxl2EEg2XNB
zeFNVrSz/5S1VUowfOJb46fqzV6+RZbtlvfCyuG55pnhRGiQOmGtUGBik7dTTw8/047TYdWn5pSd
ZTYPARp6whe3ZTRP5XLwDF18K2Kg6gesY0htgc0lxq0qiYcHd4AqKV50qd3opy4GHvyTBGzhP7fW
jNG0D4vYBfrnTqp6lCxLqpshYBWcLVmKBWTbTTlipIOUvmRTy/VscRWQLhQR/1C7/UYNRda/zG2n
vByKzlBIyiE36vZGSWbJYSrqHjrRKNk89ek0I1vr8mkT1ZNdsdjCm1ctVJfKjno/goudWciLFjXm
uOHL77TkdbSoCaQE1MlKD7JPPEePRpeUBNhnOAe+rueIOX1x3sYo7tK4n+8i0YbOKaiyHDIG8W0+
ALxOjcl2dtuUUUzEIUKmlm9lHr5O4CVbJ1Z5csYAhVtnLstcrOGP+eLDMEs7O6c5j+/PoVfMbFEg
JkJsQ7OTwW7Kg+h2wLkvn7reSfxg6Vp1hU0RggVYPLeqH2fb9UpWf06Rr7vB1mTImV0PCK/vKwNY
lHLm8cEjPXd4nvtZR8dr2nM4rKRsC9QUmTP1iImULV6qAVLWaiz5xpDpmVMNNsHVeOahv4d8KeI2
25ALxI2cWlFV/xDjNJibqCoMuBKxQ+JgInuidLGMSdwyiCbrS8iiyLwVU6n6x16AtW0XOVkUEB8K
wqbvdWtfLYVZOSTIP6SvANilXu4eacFy4KBMBlZFGNj6wZ25IncEkeTDIwKPpn4opwpGDM9QVr71
nD7Vj1YZXvzUpJ3dPlVGbw8vlR4kpMWmJTiYA4GPeN/0Ch18EaFo+pESEPjtN8jciDcz43mn+Cvj
dxzGcLydWShPb7qx53HjoTzxyNS0BNLpUM8jWTN9CjXLYBENLYeKe0Zbaubt0QPZ02/n7srNNuba
49I1q9zZW25IdK2fGG7F4s1w3F0fY0FzV+if/StHbVLtW+XN2WStJovMxp8oSuPuMeqIld11lQVa
zZkZzcTQL93OPvUBpX5DMG1Fyk7OHUXAdjxlkBQRHaXmReCIa6KtOeRiPJSVlN6b0JM/32ieWOer
ylzS8a6q6QHlFuI/zxnXvaMzJKtovlO1iiNGspcB9nZ2nseBwL88lXa/N7UiQmEp89LyjjFEdYPo
iaBpF2zNlIPx3OjCH+AdizZZ4xVwx4+hT6U6YDwpQCnifh92ERchmp0ZQ9SOFiGfPqkPoE6TMUBH
4sRend5ViNzdDfK7EcmFgj6J13I07TM61yz8NuCjuMeOIZW3tWnb6s9hmN0cwwRyJJxymevxJasI
X/0iJ4i1LqRLmQGubNJwzLdQ/DA8joyGvCMBhaJ4sqE+qk3nXcFO89wl8UsHYwOtdc93F80sNec3
IG7DwrAdF2PDpjCSht4Vgxo4tGPNp7YuSxBrJ1dIj3QXPLGgFQMrQ85OS6Xc6ZalbIpRiAysccfW
iS805OKqeUt9fGk7Rc4H5DDSl9qmXxhQoKafHCjwLpauoE9ilKVViqjC8EbrefASuKsgZguxJqEI
Fbdl+ll0DpN+KgdU2EkAdggfa7htdGHCRK6NYoS1ZxLMlQtzHk+l7SfOjWo9IyBTLNIelXeR+eek
ciK27k2ALyxVgUDzCdF3XFXxlMZbo53smbZRENYRjp4kQYKtN5jpmVwxsssbeAJnj4k+krlqrqZt
2NU2vtV06jITHi4BegfQeW1PSEoRB6fZ7abgMoGZat8DElb8vUQRaKEMFsG4SkOTfTsuTtUD0J/n
nqzVAqDhJmy9CX+VypLkO25ppW/t0kc6YxJPEZ2rzAy7VxkAtoTeXRdfimNVH0bSUCBuua7qfLJQ
kJ7AX8oJaZqh+ZLTiHSZWHpsqhE0t43b22538Ny6V8iEG9kMn2BvPGx6dkIsFnTaXgo0dGSzswae
YIfViN9KozyzQU+qPVm4rLXCCGIwKXN2D8loiktD4ZKzNLohKM8yfrEShZS6EOZQ5Ng8cuYSd2VP
4OSK1gxh3cK3VR8eXVBNBpFWzoD8p6573KiDqtHHWYFAwUOvbMPt3o0Bwg9rZaaEjHyavVFUNST9
YZTq1jSYD7o8E4i+X4JYO+IGxeZMzexBJ5YNvXwk5cqzlC9vRhgykKJ0qWXw1BdBBbduRJ9QZ+sJ
e25wyiMTOO+Gohb4s6S/DdvXcg6M4oAapokfa2XH6m7ykWvvasOqhp0JZsh/R8ES9vvKdQxgPmAT
wngb1ixmGDHjFqrujVa76ol9+9QdpSWBoS5aQKgoXzmJTDoEr0+at9zXkptTeyLeBHRxBiIu2jhM
1QkhNfALelXd1spsmPo3FUdc0NSyPgpSAry9C8+kvYWbWclXKx9JwiBWsUK8qmaXFLnChndj0Mun
HkkfAuQfoapzqL8my3L4YvIPYKDrKpiSWBDL6RWTDg9h4dkivKjOagkvLBKJ4SYM1cSDbDNM3OKs
CuV7EERpc7S1zuBrzH5f4jmqomSadkg3Aw8iDVJ79xLUvUn7GWdzmp47akVkHHYdRne936HRItnV
qp/YgEsUgyKLLTykMm8JF/YY00c7S1fQNcpwbLOjk6qwxy1WWcl91iiz3VFGu9a2aibLI5vTDNtb
xTfCPtdOYZt3ZEgrfD9NppzbMELftiigHJXHUZiNXo1c0MGxcSebBJKhDIz0Fikc/yEMymwkpFlj
oYAfIEU1bsGj9RS5BrHAZJ6VFt5EABw1OHY+zBA450/mDPLqOEgkd1kUIHB+JomhnO/BtmIrZ/hU
QYGw8GQ3TPYW0GOvqUQMEqsPTKukPAHu8SzzKxqojpeeDSL40UuyUH+SeOh7D8BUcONFoUtuFTL7
EvxAR3RvZYObChsCG1OvEPXaL00/ZEjTUVQzfxoLOmKcsRtbFjVsuRDdQuYdvAyN1quKuWxfNelQ
/bDuiDiqX4DNE/19BQJpJmF89+ds1VVNYK/tVNhus3HjvCOfyg2z0HhwPavw3xmG8c3DNRfmxmOA
+6tyF7K1FBMU4oZM2aAxz/3qNXIo16IFJ3Jhq3PR6RH/Hf/4qW53jeVNHgEXmEW64oljeYC5pPjQ
7U0FkrQniTNBEJrUpqe3SiU5bFQxjXkn5C4N5cjnX8RGFeF9Q5RghJc4aSJHvxMwzWkIV2SasUvN
g/TTc5aqpOd7HnTeu9HGTraFuxIBCiK8SW+iWcQcNPnop/VqAJfIXseo2mw6Efpo4SSZzIqiqvWU
h8U/Jm3u20ZSf037icLoK8tdSz8ZqAyyrau7WR2mkpk8rjcvi5D4BtlQYmLwJF/uwySMufvpizxv
XkN3iNSu7qXtnu1smpsjN2xsfZSa6h7dflmVxcYNOtkeqhQd+gFPv8f57vfCd4iAmrXl35V824z9
bPVe/MPuKsKl1iKaHWs3Jgx0rpKuqN55g/YBarK6KrMFuvxEbjRJhp19GYIycosV3KMc63gX4Yoz
T15eVY69d7IR4vxbhmjLAHvAXzskFawsxnXH8ZqnBJ92Q0juZl4M3REgHzGyy9nu8P+hyKOrj6HW
wUsbt6SlJ9hKKqT6JninEV/D1lfunFuHViS6wI6Z9uJmRgwi9d5z3a66B2noerA+MtQHDBqFhjTG
wYlTv5AB/rgSAgfcqNHLKWINrjyQE202PDTgsLHlzZgT9Y9fM/1/S9n0X8uR/knk9H+TNf0P1Cwh
GfzTWuNfNEvcc4X6ev/6j/fi6z8ey4/3qPyz4unXT/9NvGT4JholSzjC8Vmp2vCQ/6FeMnzrj8Ax
Lcc0TSZMtrxuRP4uX7KsPxyPZUSAjtkJAuKg/498yTL/MLEtSpRNpnTcwLf+HfnSVVrwn8sY2Mk2
Z6kgcId0KXyI/u8bLEThINEMuGoyBC2kJZbAeuE76plwzjezZCfQE2ZpC5yhf/qL3f/tNf4sbPq1
Bvz9pf3AQZ9F2iIP+G+qh9pXDRFVDoiMZlfHxIdiCVhYkLcAVlyYhENPBCMKdeA5oxYAww0smCjF
jpn1UtCj9phlAKzn3V+s/YX1zxsqzzcddPLS9ZFYOHi+zN/+KIQHiEwz1l02XQ0TzpjOkS4jhPOg
WYLcXFuqJtLOu3Ki3YYWSbx4nf0+R9XFitN4Fbg2BHdVyqWbAsTIuEh9p/8e0iBatD4z60RMyJij
cLHTHhLaAJ3oIeFGwRMEmq+6LZ19kqNYtNpjS055PCZ4UKpQLYM2u4O9gyaz2zflZ4soYpXNWE5k
dFtmGUQB1eiFo05dALSt8gDqlhrzRWbM+xTUv9cGtyKoT07p7Rw7xIaSfFhBeRlrXMlantDpvYyj
+cy28RySYEUKUrDt1rQ78xJN/EcvSgPjo/tkZ8JYB5V9o+fpToIFXaScrsu0w3JoFJ+zDUtvKNpb
XeH19NXXdRqygB6DxSA6IJTNFnh25coxw+ewZ+JbyHFv2HAYcTgNo5HBDeKUzIdi53jhobt2Xkxe
3pyG9Baccnkv+WM49hns/rn35l2OqF2xnsL8FeeMVQFJlkwly2aVV3TE/Sy2WFWnJYJhkoH7+ER4
/RENB+z4K3bJ12RzkhbCmDVZFrRJuKs7fpS1RhN9A9Bk2vihM/3FIvkurAnkm2eHrJCKN+6HNJ1G
3dprhuLGoog6e5cTvsR2k+mf2d0S1VoAYFFr4UU58SxooplaEzA/8VtLWqzaIRzIv5Z56tDSVi3j
FLBYOx692mm2DISWPnMfIpSNtd3U6Sl6Bq8Ur6jVA/LsUc5LUwMic6DDdyYMGtM0npJEYqSJiXJA
trmAZ7zCZsVli4+RkCb33LYk7KTtexNn34EqL7kuoatHJD5cRQ5hX+IUZAq/L7leu6avdwawLbtv
7Bs5sK1KMVpjIsTixTJ/xQmjVvgbW8poh8/dX+jJay/MXw95Iuxles35vLpmj5Vr7wZ/eial2VmU
Mv72+PS7OrtzRqZF4dVIwlJSrytjfswsd4nVCu6hO3nbXLZiO7AfZNWI/rysojOjf3ddkZW78iro
PJNqTsTvkDoRkMyrSSJnOjMdanh900ghGWUXbyD+FEvVEmUimk2RvWUh0KLxcxy9m2mYHqqI95wx
JU5n9BdFBmguyLoLgZEJhQrFYzi9VkRHrusG7JyJlewEWK85tbY8UXvkO2dl+DRduGBH4BRJsDCp
uOvZuCsA5Qs7+2xnAOs8l2ivJ76XoHtnKyJKgh8imAu+scthUx2g81HqJzx03vmXLT+LnJ/KAmCV
kC82zu4+Cudim6kZc0fL6NliU9v23lOT1y8tPjXCz8WGAvPYB9eVMQoSor7KVc6mbHG1kkWdgXdB
52TDJVA9evrMdUh5QaaLt1jJ8ssmnB0B/5n4HZjgAV/dtM1urBhjUmIuQevwqFgcyXTGl8hteZMt
MJZwfDbBpnuD8UKmGctjsBNU+KBDk/ZIo3+bYyzlj8K/WJTlZTDTbezgc+KSAF5HcZgBWDP7kCmW
eR/1xjll3+SRV7kwu3wZWUQQ586yMNrH2nNOlrBwU4VyYTrf2ike2ZrHC40ldqkh5yV+AQkuAz1S
SNxMbFOwTm1EjXis8h8NQsFt6M0LeX0242I4adyYduOcwz55azCI4wHsAf2Hx4EgSqslTUz1LVPO
fO0XnBx5Ft17AWkhRU2QZpwREZwUxKuVL5U7Pk+Vf7Jb5tLJxMHAXZGp5EuZkM4CwA0Jk0SqfJQH
4pWoimPZ8CYI4PhIXPsAxeC5dWuCGWP5BBxVLPK4g2wDwJnhN7FhP2XKhei3vE9lftLHHAoaljDl
Q5b+A25mtRxDjrSyde5yhUHVbTCPT8vB0dDCWWOGd6WlfhQ5DymzeHCLjn+aGHKN9pmNY7UMIZR0
nkkOS1u/SDkfGqe4Uym54P3s3Qt72IhAkMxnikcD5jbHLa9DU5nyLFRp/Cbs5AMz8Yrjai0MPhPy
ZljkPKXtEyMFlAxdTPwJN2E0xh9wXIBQyJtJEKJYX4OGisp6y+Lipki5KEESAf3QyVsUHmiy3n69
so+9YNPokK/DFSGP80SNDgDpPFgKJjvXfvTNopNedGVzF0Q+tDn7me5pYUOtXFhifJgIBK6JHTIZ
DCzmzjmNabTxSu/AdcVAm2+rGeb3o+dDxrMfuVViaPRIPmSvnkbwZyvI3dTvFrFRgOGWdYghi95T
dph2VMj1hNbl7ddtX3kWu0DWQkb83cf8ufoxfATLvWDMv5rIBpRuwKK0u2UdtqfUeaSrR+LiaXxC
M59zC60CbAUpArjT6uSLFe5XOEAt4fTYYOaplsSefQBmeYNJfx4SeZoSSgTTgZGrovao03bX6ysM
aFGrUzQmd34Lk64s7/PYxTA7jN9hjuu8Y3+3qGF2I0IgF6K870s8/YF+T7LKWjPNSYi3wvuGJuc7
90geiRMSBVubdocfHNgrJ1Z53/RXqlJnHSiSLyo4F24vV3ZFjiN+o61VweGx59i5Rri9siKG7ANB
MrpGKoJSJVP2lkqZGYlDREgj65umszFTlveGBUFgjuE7F8mF4FLylWHuLEUNd0N1R9zeBfnNZAG+
ltk1fqXkj6Wb6/3OLeJbpJzBkrsZ4mHdSlAObhR/IQ//rvzuNu/rtRtam9QxPm15/WKzVMLmJD/K
hLBemwQQYB3X0miAMnQ9BTlL1fQ4Rv5tEfW3auYp9SfOOFHkW6NgqDXU/EVEk72FXXHveNbzrxpA
F2e32onCuov85h3vFmleDd7V6mQbxUPlc+NcO+51NCm6QNjgU8fpUaC0YeuzmYK7oXXag924AOgT
EkqJsrS0sauJwZ0QEK3ilDMoYZYq4/j6PwjvxjMUtMYXoSQr0c32mhdMlkqYZBiGtrcsgvQ+aZ11
P2QPUVY80XHzpxhuSRR6y+cHYiz5bswTI7FkWDYpCeoOS4KydDdkfWvoIM2jhOWvayX3w0SfLNUE
6sQ4qIREocLZxINxoAJ9Tm17p7RpL5mPYHf2yCyrc9HvKlN9EosFOS7o1qQonyL0PkdqxZEpDdhX
Hu5u9GkLjOC9i4ITAz8+mkZdDs2UfTArPmdY1Rc9xVjmhV/5vsmybiUbH6x2zZwvI8DLqhpuOs4+
sIbUgl2ecz7cBx0EMxa5C7rofc4wbtUzfF6moIKCgdD1qnc/mJXzyY6USnkt3nxHP/57LZBvugKV
liOE7UgfAc1vjYYdNsLCV20scbrDG+IEbjOubrbcnITenY0HdQE581oyWjq7FyP1UVMTwu21h7Mg
+4RNhHiMQ93/RXP2SxP+p+bs7/8yeh+JR9Jyrd/kgIEPUMorO4PHCG758KOeI9KQpmBdFN2irMU6
pWRfBOljFyffSdq9sKQniNyP3pmgEbpeBht3wDyWcoxXgtxC2TW7ueUeV1QRXZe8eS4+5uZamDQl
FpEAT6iNDXRlWeNf6FD/yzfjIvKygOFaNuujf9aHGp3J3DajdbFVtJkHCoHKlHvc0zEbc8pXvvNz
6F185d1Zbn5PvAVBOZjvLfdYa/+IrGNZTflNqrkqsdRSCjbQPxCQaEwhC0abL2N46lyjZPLa3Xem
s4/m4qYH8PsX78S6io1//1iwQbErYSjgMx/453cy9KSX9jNoJzE6V06u+TwTOwhc/sDq+SyMipi1
mX8u2iWkksbrf/+8/ktfzONKQ45XmeEDU42r/vZPCk6pmlYHXWws4T/fujRmleGc/vuXuD7xv79B
XOqOsMV1tBH8ph2eumpqBzdiJTt626x2T71pHBroen/1gP9yIP32SryEa9o4xPhzyt8U5VNu5RyG
SbiMa3pmdDnPlvdUTuMrMkus68ah8EhZ6rinhX090m2X4alu4IMp4vmYui0sNl0LpuIkX+bgVwRx
HkJbzzAZL6hItnyDKGfr+MvI3HN1BQ2zSTzGZBhfX8Gn+o0nqn5STw6CoDV2qGTbi/Q7a+4607uP
O/8kWrMkgiO5K/zwWPICi8RlDODX/mbGYLrgQnoh7C9YqIbElJmjA6Z9uhhrvTeJqosNb+enOWwa
uqtV6FjfxiU0veW1urm2/r6ZPFsFyLwS0FVMBNAIfsGISjI3+/yu6STNQ3HjmPoyoTaOYDQWU8Gi
Jbwp3PaFYfM+/TnI/vbXoAbBynNLYcSFET4K4D1LtKIUddNTSj+tupe4K4j3pL0dgbZJLgkdJ0e3
05eIVUaeIoh0nG3uJPBmq+jbzzxG/OSjt1Ak6giZTgcUxxz0WyOrKxNlnwf5jTH4J1SomNnj8tJ0
NJXXJsXLIKKncXo/h/6WZRPTFot8PyYnp3LWlwBnLbIhcBad7NdO1x6I99MEBkL8IQarXA8Oy920
l48IWYkfz/n9CCvvmvEl6EjRM1mNiWcIiI/X70Drc9f7/nRSMj0GHsVumPMmC1VcUCq7Iv7JIPdm
1nxAYW6qBRoMLPkLLwnA12Kwn9xsDXnmO4RsH3das0TRL5HuUCsbP4FPYQmOpieWmyDOOpbNCazJ
bOm5PglP8zNRw18xxPsFLN5MyZPrRB8hZTyhQHsoxj14wZqE1/KbRv6dfbkb/sg7HjTtdLdQPyj4
Khi0bXOD5uM+VbQA0DIij24kBTq3jBFPui1TiLgTj2lfvsyJdXb65KNQVIKWpjSIrw2VYrw+E5zq
aG7sIgJ7bCTfaRM+FtKHgcrgK4q4QFjrm8S01r54TCx+DKYoBHcIAQvTo4OkdQXfQcRixMSk1uoL
BxEKxLfObN9UXj/XUKYWiJi2HrTwtKd7KbU4kabwYY/DltUH/U+ZftVmxdAgPhmp83RFaGvyhv52
fPz/nnj/v9l9/wfOxa/n8f/6h1v2X8bi2+49//Mc/Pr//tsY3HLdPwIPIICNJkW49tXY8jcP7/W/
+Gx8bYf8mMByTebj/xiCO39wxTnMiD2CW4my59f93cNrOX/wA+igbRG4jK/lvzMD/2XT+M+rgOkz
dykjdfM68eUqEL9dOj0iCsj8WX5nfaYnb6O39Y/s2B6zIz79dQJvYIlw4i+mzP4vB++/vCrAU9sX
Fqji320ylVO1AkpXdodIajNSU6eIGtnLgaAFAwJYfQaBTRTaaw/6hXhD5mTMih1vNzoS69FjH1Rb
uDec/f4OcxSj82av0S1jX7/DdLuPPLkyGVt3BWldcA56tpBwWDrX3Dkz5TwJeyzGr1kLBoojmndo
MjmAIIeTYCzBqtoETPqC8oxc4lEsMVJAYE0xKzAKItU0NU1+WAS7xr3mFb/bQA0X2kOzVxZ79tDb
wvJBNpIwwWHGjhBBTekflZqB9LU49maiDR5gWEWiWQ/Y8lk1VihAaDonmi7XbHY296sThHvkBK+e
6a7bkGg2knAyzF1mkmz5RNe2GdyOdrEsWQlTFt/pgBB2e+Zsn6ydGfY7XThPdi9fnfwcxfJxcl57
i6nbGCwDFrYDb4GrzJLMBcm+ji+DKHYiL/cB2e2RzI6VUfMGewKahjssKxutqvuZfOuRBK8guZI6
5j0V4AbwyX50xB146mM+RCs7HpYJWQ5m2f3giF9CYd5Ynr03zHqH5uSUpfU1qJZU7Ca+NziDXVJu
Jm4MB31Rw8ghINlPCyJdSCeGULm2xF3sPIQn/U0biJ5oeBhMNtKEQ7q1/UD/e1twB7R651Xb3Dgl
SbPtYPT462Ie2VE8oIhaeFm+I7KE0RO3PbtsVpTWfU96VjG7D7SqrfZ/OATdthWjPB/UZ+2QOU0V
kWqJnLM68Lw8miO6BNhE6JluUOiTYzVtgIoth7TbZBDw8A4R2qZ30vAR35VbowexTuCE2S4jO9yM
drNJ7Rovk7Nz0Z0CYX0oXPSy15wTce3Jim2MgyOygeWAJ60IBndKCyOPfac8dERMt0QN5NF1Vk31
lU5qZXfFBYkIM8Zp5dTzxqEkDkNW80IROG6ZqyTcJ0OxnIh3nbKAURz1AVFAExsG7yyStykgFbL/
gWLjxgCg2rk99qQcdK93r6rybhSriU2+dx6TeYW7I90aP6twmUDy2KaP0ZOO1iQeP0CQomzNdo2f
n61tUJpiTfzA1i7nl7r1NwT8ESfsXs02iRlBXJ0f7OoK0W1cyPqlF67rGFhZ2O7zgYerU/UnhnMX
oqfWSx0QD1nyDTQDmpWJWZuCMl4yD+61OtY8/K1r7XwUv05arfJR8tYsyGHRxo6FWoD43rTJuPYa
86YkiDyd0cD7JJiGN6I9ljhwyOS5E8i3ga5XKAET5Ox0Y8tm/AkjsWTy4zGX9LdGJRbt8BqP76Sp
oRSMVlrJr0g7Z+Tli2rQOzx4q9SxPkHCLTXCgGToHgyXAfBM8Vt+sK9eV6wYskj/iKm/l422L9VV
MUPQ2q7Mgp1DuVTjeOKBEp9TXJ84wM/txCqnMDaTGx9mS60jdgv4gXETkayNXh1yShrwXXb1tpkQ
3dvuRzlC4d8P7T7DU5SHwZtbzSRoFtU6Zh1yXd3UEfQywyCOryEEy2mY+BfibazLXRqQodR/pba3
cose3rz7hcnlmKfmQ9poWH4gQSOG7jholLrR3pOCpWjos1kZ5BnnaxsVhM5YukzZJmS2BrGPRtG7
xPkAbc66bRm6tL1YY8hgjfY+RMMiJXQOJi/Jiy+ZcAiZtVa0Wwcb9DPjsR9tz7bIzHeZHu9Sh9/u
DPs27LdeGa4dQgNrkN3e9GwSapCI94g6fEw+EayeUrtdFdlXmI670vskqf7BCQ5llD67Q0xdTNRj
ZZ3GkdiK65oKYHFB/gaqpVtWEesE81BdI1+c3qQ33rpyYvsqX0LQkg3sZOKDYh/mr8/yq/xml7qo
3TdFW7rqOIKq1rtk/5u689hyG9my6BfhrQAQcFMCJOiZ3miClSpJ8N7j63sz63W3lKWl7DfsSa1y
KSZhIm7ce84+BjxFaedbqz1hNSKXp3MRuKwW/amC3I/wetReZuURAamHzmRtEJ+ryp2SopobmQR3
nDV1vxhpO6nNupYQ4iPWhaA6tX3+Uvd4NTr1trXrVTIuOzHc6lp70yjn1ITxWgkXki5yyi+2BIAT
KLSLJcNj7Y4n3RXBWwbjMh9Xi2LcEhTszYhM9Vlcg1cPam0eU8N+6DhiuJqqvCXW4xQT8IAaMgQU
g9hi1dA+ouLZQ75hkvHmmBt1Jl5TX1eSufSQbTSAQtJgS22x40zzSmtIP67bbTB3+0ZVOVouPeOm
gwXyie4mWqJ93m8QdblXpkhiqTR4usgnEwNE6yNxkMcCZ5OEYi9rsiNDda3zXkacERyGjWZBgPVb
p4KiY28le7e/dh+dJXGHWjuggEKYSggpPNHnPujvBox5iYVVrvqmsccU9vxWTOhr5xHaqbUyl+bb
UmQHp2CAOCTI5eJlrRUEnhqRy+vn6WN8BOqG8+jUVPmKSaTrKD/SSF6K4cuinUNYevGQ7OW1aI84
Kdup1w/JJu7zbYUEKQjstUVOhFoEHpyme4UOasq2HHNBc+1IaXSomP4VmrK3OZIObfdsZOpdPPWv
Skq7bnmY0q8k9qwSXd/24XAXcqNz7UGidtZAURLySYQFhNKt6FV+Y6obs7phOsksSacb2PTWG5g8
5okamjDDtZTbyvxedXiTq2WjLhb5I0SBmyxnkJiXESilYmBBCjlkJN5PdfLvxBC/tlb+XYL+VAx+
aK2Uqt7GdUAxCBrW4KHyFLLMvgQ7yx09a3F1sm9Id/KtTz736oz+Uw36oZ+UKCheRWFTg473grPe
9YivkqfZf+LMVn//QbQNNdMRdI4+dDqHRiRRBa2T7zeuqeLWEVksPr1cl9fJNbeVj29np+4+uazX
3/+f3+9/P/b6a/3Usep1mHeoTLKLuMW85oqnZFglNwTKsBdt0D40q2ve/Wr5kb4GAPVWwfrPv4D2
a8Pu3/fVuKKpTJPumfGhj9rWOJEVBG+X5dJ58V28pTIZXV1ebG9wtQ2Zbxnfn+S5jXNsQaR9MT4z
dP/aUfvnb3B98n66BGIQ9Qxdkt8gebRilnvzW4W398/f83fX2bJMgYZIGPRFP9zeIGZr7ZY2u9Q1
ffvQzqmOOCbk49c+vmpYeHwjKq1A/eS5+tXx//eXQwR1VViZwuRA+OuXi2BUzose5RczB+Zs+mrx
ZMiHNgA71/rW/PLnb/m7S/nzp2m/fpptW1qvpgGXsuIssZPDc5jf/vkj3nuoH55YGyyVJqRKBSo/
CrICnTkYso+Cx0XdzOiId1P2qu2tDXa+m9Z8hF54YULuKeRFAWb0//zxv7mev3z6h/cltoj56MKu
uDR4Ygl906bEG60buqgrFVmPEn3W0L7eoD993Q9Hb2JjbBQvfGC7DvzRTzZluSHa1WMP9afpk2/3
m/t3vbQ8JyDh4MJ8eEopbgwM/EtxwWK/atWnqT4v/enPV/A3C7mD3cKUjFBsldnOr89InAqgkGGZ
X6ZrmNYVKDj/R9iO92f+l0/4sFWkVLwt5pb8oiwG/E+mEVTef/4Sv3mdf/mI63//ac2oG6zhtuBL
SD/c6tthq/vRFtjt7s8fo15fmA93n8+RAicfLSHno9AuJaedEqnP2RUGD92Tm12arWRNxsi7rbd/
/rTf3H2WCSBxDkdDssc+fClpRHDTlY48A46AIPH8K4d9QlD05495H419/FLMza7zC6wMMCF+vXih
FtZqajo00NfpWfWyTc5RhlzVFe2XTQ51YJM+//kjf7O5smD8zyc6103op9sVm0bEING+PnOTpy9P
pf1jKNFV2fs/f85v79fPH/RhuW3tdCC1ma9mrDDu7JDqTFsMQT4B3dPq2rf47Jb99ptBd9QtaaFO
1T9sn+CKk1ggbkfOfSSl/NzNxQNVFJExxbKbpJ7wehWb0Xjt+m1qXfSEvrFC8C/JhPGynO0rtyE6
tMWZvEecFgw3vur2STKiDEjSNAcHwUbytTEQC8UowJPmHrPXTqLdc/UJmH2XU+Ki616KjZokmwY6
+oBXtYIDFKPz79Ot1jQ77BOaa+VRvCpJwK6l892Id81wGbL7pA/FgX7DNiBXiJyd4cVUlBOK+Gx4
eL85/1FL+v/Wb75U34v7rvn+vTu9Vf8fAJIOj8Wfus5x8f1Noc/ZvvU/t5/V68/9W4ZNw9hEga3y
6ms0LW2LR/fvBrSimv9C8MDLatOgZtPVeMj+uwOt/QtZ9HXYSu2G2d/kD/zvDrT4l3P905iGop82
GCD+Jy1oeX2Q/3fRMFCHo60gqO99So0M+0Np0ceqE8RFTQvG2YxR8k1Pk/nSZGK1wHQZJkLonFoP
9mS92bN2DlCkELtHLG+rRRWuTokMrcYv1jsWWfJJ+NqpVu3LvjU9eqEmIYrDPut7kzj3ntlT1nGC
nBoCgImd32CuRtw0cMZaSJLeynrWL5FqestAuk0UhMZ2CZ1tlcu7fF4LpVdv6v6NNsBwsRTdAx/I
8NKYgOfXRf7JDmH8WpC8XxeJFlszuDqS2f2H6jVtjEJxWrjdvKcbtl2OkdjjPbVpvyoq4yTtVE+A
dWqZk5QYV7dDYa9weKPa1gzICPSV3Bxmw6aknbmG/6uiOZbJTtrTxqqW/mhU4ltVK4gU5uAN/kW1
CjD37GGkHDLQo26NGPAYyxj3IHXmLidCyqa2nTWQK5GV+RUmr/SKh2n0eroJ7K+mk7kx+USrnDvu
Lv0YAzVY4OlqjI5LqYtNL0Gx4F+7OEE0b3RnODYtY94oYmpoOd+xh2j7pEETJ6z6uSpqDDrkgGzo
Nfz0ltz8/XD9LMCXv55N/r62lOsW1ZshbRjwv24bAHMJ/jOVcwCswR/hAGD/PYeL4stOqDtj0pd1
RDq0F9dPROyslTbRn/E7PFgtmet1ld5PBCxUyLU9FQfjajIMEPhJV0GszK/CPLpzpUrGGtJSPP9N
cpJCb7Ygeyf40j2z7FgrVxZWi00R29mmxcrkzjoJzdmIDG+aiB1ftBY9ke3cBJ1cz3PEnFO2T5KX
5ZNC9J2w9+EFlFK1LUug07WE/PCgIXiY51gq52xM6EqYgbdgRvTM9IfsiMmAcq4jnlZnRL234Swf
MdZvEuS9eUJQRuki5iUJB1r5Jo6pLuI4/6pEc+khhKw2i5b9qJMW0rSN/DPB+LP+8538UHL8fScl
HhO2PiZoCN9/vZPDokIZmZ1zktfBBdTMxpk6kE5ztckzNiTC9VY923PfoR9KkWHLyHFWDv8TySjt
X3/+Zd6Xqg9XElovsxcGegbOjg9X0qybpqXzftFqOvg2o+2VMpQJowgHoswS9CTA5ep6wuN/LyYk
QFPfXtDWv024LujklskjC/tNYVh+FFxjPEzrZHZWT7LcMt72dsNGoJhHx1DON6vZnuqHoJ5fYlSD
a/jwgdfpiLwiM2CiYOSrgQF+u9TipBcRQwAAaiupqF+7ifDpPLOrXT2xtweG3biQ/gbyYgt7M9bz
DUiDBdN+PJ9dVQevrwo6TakVi2OfPRhRfIhy85Nq5x1S++HKMfWwdDi7WLt5rH+9jelcKoNE89KW
Y7WpsXzKBGY14Chja4/6uh7R9htEMb37KKeWoLsiOedw0n0jGiYapj2NOnlK07F3lzmYfWz4KED6
0asQLPECLqZm7RWipfFN63v0JBgcsnjazvRAJgOhhWIpNgUMCTYG0Cdxb+plCQCcbiyLan31lpXe
nx8X9dcT4Puzawn4JmyhumojLfr1S7fFbM9SFedsmmIfol7jCtWHCgAuXzWntRXF1Qa2UGDV+5bO
ojA/WQY/FLX//gVQzpumbeBG+keLZtJi2Ej6mZWlXoEg+qGXW1OBhEwmwm0hqBVHDYVeIh64cnui
VvUVC/dn10G/vhYfbj5rjyp0rKLUKB8JxiLMLALQxDlqC1/vgMJ18nuQh/ZtDLx1pfTNSWvr9DRW
5p0og5eMKKl914ZI00Ro0dmFfB43g7HtLVEc1YZnww5SnoDnpM015CYK7CNgM+t8pG9AUJLtKlbo
oe6UrtNfG806+QGmE77VQbeNg1CecT12eDt0MuuAT39y2a3ffV9Vg8Ot42W7+s9+ve9EV2qLkolz
HU83I1A28sKJNm9CvzLsa4pSw9QSBptCe/K23o+LSZh4TlCtMaa+AcOhhv5zZqwTr95X2kqw7E0o
pdPSzhn+ZmeS6AIiUND5trYvmvYWdlqC+Ej5K61TxyeXc153uDz3ZjWhzcFfa+D2XwPf8MHWG1st
kl/ELO+SPJrXalPdVIKmO7npysruCTNsDMM+gDYjewwPCKoXh4OC6TwZflDq+K0sRhmAQSOk9pug
HwFSRxzYFbE4jFwYHhW6WbhYbuLDuCSZpzn6Zgic5ja2bsdIxCcyJKwHx74QKhXuq8A5tx1YXU7/
1c4u/BnR5CaDaUUh9ykT/Fry/uNhBKl/LX51Xj7zw4ky6sYkjJX+TBRxuxVOgAqdNNjCGuq9YM6P
xmsyNgQmMQKJhVupOHISY2+TQpbaJDv3NSE5wPzwfWf5LiBnYiQWciMbZrulpnsgi1jGIcu4rZN9
0oB53+w+vkhE9hriWlKjEPnQ5UlGW5FF1p0NLXqj8miOwyLWsBBC/EAjkghjfrBVPxw5wDltP+57
zmV0Za0OK0qjkutV8mCUUnsuOd7VU52j5ItovgfTRemS5BzGJFM2jbpNGkT5IWpRlw0JRXWDmr2F
b7HVxgzJf9qSXaIt15+Mxk9O4teX4+N3xB6qU6+oRCW9t9t/OvFDxdTmoCGTbcRRz5QMN5CCgLid
36o6vfvzCv27F/XaytCvbS1Vta8l+k+fVWV2MNYN0bb5VG0CJf5B0HS1+fNn/KNowADLqYcsacdm
IC8+LsKQK8XoaNo5JYhn1Whoa1XIej5Uxb1GyuxKYIrxcCRRA0rIa+jOUmoH6JmNb2hHJaOchka1
zrUuXMsy8qVi+MJBBh+Owg3DGXGIHknC3A7Swuc0lxtlCTKv6+W90phfrvzlVTXHNwDyUMqoyPC6
sKQev9ZvDQ/aSjiXPgb6HMwlFV3O/0AT8THieLQyEXmvEiT/IIIc7Jc1MXGWTufAmF3mc9NdFaEH
PAVDy6HCwNHxybW7thR/fhi4dqBTONLyRJCE8PHsuFRq2GDkOjtK89CGMjwQ4otNQ0X4F7YKwlRi
qByppG4Fy82VBFS5RbE86VnxNJuZeswAr9lCF+TAaTuSGgrfsDPUkDms+3rGJqY3ng7PZw19WwHU
0mwUyb2xgtjxSEvR3NC0n2G8MSdFFb02yZrZxLzlodEph4rwy0zM3M8OwYJRVrdlG8eeWgU6dUxt
+iXv3EZNnXHTLlm6bUXCHjeINVqQV8AfwFtC5zimRbheWFRiIoqTV07R1gGLwLcB4tR6Xuq7xAT6
8+frymb0mwt7lTo7AoGaoHH465Nfts2yWFpzthITBEOmqXdLbK+WvNo2ua3ejHDcVlE5/b0XY3SD
N5OqRHK3xe0gDDQOHKe9JsliYseksY6NwNoZKGEMjpPh1WRQW1UPGIfuatInp6a13YooH4pyLUXK
gP2jMLN6PYgqBmY1nDS91tbLkj63jlRRiSCATUg8QdX5JYpM57SURYm7plGJtLdQVnDy96qYVRp3
IS7MhuEXoEQAu+Ac9W72RmM6pzOOkrFdTdC2wGjEzrGOenWDkOwN34G5TTvzO9wPhZIivwmXwY9U
/iwG78thYJNSF7zjYdei+EwNhuI2pfemstCF9Oms8jrzdULDCysiCPsulrsm7eHpRBPvnhET0RIW
Z82w42OUlH8BTLS92C7OM8KfG6OMAYIVDu9ysa9HsGzmmEfIV6y/7KXywbkBr1lCsYdiWZj6vhXT
C+0al0PFd5mEFY7UulnNbK2NCY+vjlcxQsRjG/EWT2H0EHCVz9aCG1QXcemyKO2YsA/+oJPkBxuJ
VAHiRDeGjuAdEz1JsJhidQgVFzgQPxhmbouw0E5V3q9DgDKHuSUWcZx6Mk+vMPpvjW4iHLxWimHa
h5+UzVdswD9eetTruEZsQfPp4w69VJNc7CpH5JqMCMpYNYMZogSp0s5KM3D5GqNhrOD7lSu7iZRd
phsPgSA1cGjkjAH52rsFkuNXV1NbJc5loi8rZ6idI74xfL25IiB0dBd7BuQ9KwReWAwOEQbsAQqt
FMUIzhGuZV5rhwul77Di20fwmWiYh2lnyWSPz2b2NK2K1qioITdzLFwTMq+5xH7dExQpV1q/EF7M
+SN2sldi1wlAsJMGR0783ey6U+Rwz+q8qDb2lJx61STIc05MT1GGac30BQkChN1PZkQfLRYWqykG
ffgyuspIgi7+ry993CsRoETlBKGmd/G75W49YGEzAJm6wkp9Wmm6uzyKuTsZgJo+WXM+9ruun27Q
8LJoRuj0I6+b8U+bbTMEeqAY9mlqZreJmkdc7wfVhIMA3h73VKJWqzIx/blv13qEVznJuaWtKgrP
gXTq0GOaNf3SL6XtjRkR9hDWPvkNf7PbOHQ8LQY2UuPx+3B9rBAre+84pzFyVFSQ3+y071zgxW9j
x68Cb5OgwdKtJ/N17g1gCDPdIn1O25XBsjOHDrL+XlsFZyfAe/vJ7yadfyzZjoCmYaC5J5KOVu6H
U4V5TUELrPJkIW6kRgxWdUIQpKEMFyECxgY5CJzWMtN9AG1nF+XNDfw9Thoqe0uD1BOXI9qZxY3A
N2BGbcNTUXb2Uzq9xXalctRoSi9JstFriOOBJ3+sljFYz2MduWXVmE+96kw+BrIe0KE0nxBDoGua
O3MbhlPBcb0y9qSs2KC1G8K6ljJ/ysie4hUdlGNcsC0K/S7qanXTVwTGvf+jhCG1FQpFdJBBmjQW
7XbuerCx1WUSzmOuFtX9lXOzG0Fc8qrYxiv+IXRGevUVw+Y+zsarazGGqaVJXJJL1rl9Vk17Ncex
ZOQgBk26vWTRhqtMmwHWTtYeljrFTHBQQcr4UN/O/dJtNX7iEClyZhdr1s0Mf0agQ9u3SlRsWtPc
9h34AdM5k1izmRb75NRKcNOOFWhKiZyrb69oPXDLEchZV2sTdW/KqHoqBDywpp+jEySs6qnqxgdl
SJD1SvWlI99Qzna6dQaQfZlMZ5/U+cifM5n7QZXfhbb6fYC/LlI191on8FR78ZcxC92IIAAPLWiP
+NaTjUX26Wi1CCW9GZD4UYbaXWqnMU31Za9GTeUN+lL7WqFchWe56i9K4BdmYqzraPpiq8l3vQTQ
DN3YxpmS3s7mwZHhcsNWerAdlF2NOfC8j9ZGKiLYT61cdX2y1SftRpvq9TULYa0rtKmLuL0bJ0Jv
l3TwEr26F9BMt0aifYswRyBepgVjVeVuNLRLJ3vpVn1AizGWP0zMzZc+t6B99T/IJQYgZpUX1jKw
sU13C5f4zml5uvQlf8bN/kipqvV+XXAQluZfpW7d2+P8rVw6Zsf88DjToZMcTqbIYaKnc83Ygu8E
wlWhDPspG75UbfClSHvWn1yuw2X8yxxrlJFwydXk6o9paMz0F8W2HIC71jHI9A0Jdq+DYe6LBU3w
SKGs9qBQujE8RyOhuBXs+6TLTo6RPDcOJqQxf4ZtewQ9vy9mZR2CXoU3Tht9apf7jGY8TNuvU9zH
7thUIcJc5csELROrUxyczXx+inmQ3Bjt9MpZtJU1YC2SdtNvcyXYz7qCYr1HetYqzT2G+tZLTAzC
Wlf268iysXovzrILI1qlYC9PsskXX1P6Z2WKBRrjK9Eytse1mQ00Ua4jEwCc+LCVluxESLlWOxln
ZwPqgD5/yXVKAPAJizcnqfv8XA3fRtBy587gSg42E1O0512pQpUg1lyO+gYuWrixQM+7ReP04EDb
ezI8XTXSfxSRTShdBV1/DhDCW+p+HvTumJbKvFIpPoH7XlSYcMeJcj/Djrwa28rNK9N04yQ913Ku
DjWi2FIxcg/Yeb520A2Qlr2SDsedkN41ud0x3rfwZch7QTph9GrRl3W1Or8U9C4mCfgF8ndJHwn1
uEOtXyj2sStNUlzryvKSMpOrwIZo3SxEFo5LsEmX5LswKrSlWcEtm6ZL30xPZotuDvkmLIMSi/68
m8M4XaFbHWoMcrUtvUjrT33CyWEUX5VsFr4TPtuhcUVnkgQLA22JCsDeSbAcxwC9fD13ZP1lxkG5
Ro12/ZqT94uW3uUmg6w4ZkKrqGKzNDn8x0b8GCP56iwIPM1IUTmaUP326SP4DJJiK5S65qJx5rtS
4pVi4UI685ae5T3QmAS5JvuI0MEbh+VfjhJYbl+JEVX+9MxK/4x5d9xc1XNkl/Zu4LSvjW19SzTq
9xwKiQIxaAniW7Jsl71SPgxcZSFjIpFJnojT9FnvRQ4mYfLUoWSqYAoyX9QXU50SUHQNu4BWbotW
QyhnwcDOw0m7qM1VuOi0myTI0rVUsGlg6MeBTgT7NibUPFeVO6Wtv9JQYnAiIxiXlYYPzIhXWOtf
4448gFlWP5C6Vrt86TatHqTeRLKI1JsTYeK1a6cq7y6l7SoUU+ObKgHAaZ7sgasBcY5OMX4+AIot
3y7VHgU8x81C8vXU4gSpq20dhLkPdOhQjmq+D5qsW9bdOJGQmtT3jELxZVla7hV5jl4zFjU7Bguy
k6vbWWkaTC4I+ueszdEoj7dO7TjX1eGAcP2VjrF0S0YDSaiV++x//kIBXu77sAjdnJMGBE9t2Tsx
N9l6m1twHmz03UoHQgSiMhLzKk2z3Hv/IWCSjP/f//b9j0u76Zn2pLVOjLTcv/9FNFm7gDVfNnhG
bH+Mg3LB4MF/lpld7NvsrSlzYy2a6gVbuk3ln4QUjJPirCBsgPDU+7Vleuh2sX02Pzrzdu7VM2DS
+5R6iLYyn7/o0y4feEbHvMrWOey/PYJ0bT/bxpNIm24zadprb3QWR0LJoU6Jjm2BkilWn7Up2taL
TeRrLs/vV9wh4HZv4qIdNX6gJuN3ajiIGiQKog1eqcoYA7KqlXuMrQAEIoHbg7XTg5grX2PVdNvC
Po2U53vA6AcqreVuJknEx47gLjH2JLtESs9Mimklnc5hmuitJZY4URE8ZxpdTgeiwabFnp9ZaFoX
aYP+I/vNDyvGrNY4yLMajGtdzA+11Tc7x0/S6smBCn7GaQyKH7yJrRNxbJmPJqfOFbVoAenYesly
Ss7Iqu56woBdO4Ec3BTFI7Pt5TLp6mUAhrmhH3tT2Qv5ozNwP0s3XgwL5+YitKc806ObpD1asnZO
BDl54IA7XCQoFoXU8zXMV3q8HGpPVLvYPXqzXDuZuTHb9issKL4nEbnTqIL90KtbNc2eYti6RwFa
YkfA3ibOByobgipdW4TCtcJwPNS5cVbUftzUoe4zN381u0bshBJEt3TXgkNnqDeOWKLbag6PzaK3
njUYX+v4JgkTeaRbmW3RnP014Izgme0DL6u7R0E0lC//UofsAdpWulG6cRsFVrsjY+JZkObMuFKx
vFH/Zph4p8JYS7YZztNtNzMjqzjRTAyIH8loPvRow69Yibm3OAKn+zC2aIbp4R3g03PPPVdjuz81
fUtPlGeSlX88m9SkS9JoHuDKwIXnvJp5eg/RmGeH97+zOo14ekl7mGe89RObjaokEd4uVKDaqVxn
5TLRw/Aty+jRYqVvsa6NK3zJBvt4BE1rqV8W01lfwwMwpiWhOxFhp+rhsi9ioew6Pd8VmMb9UJ/u
nbnY5nPZ+iXH/yvTZV3GFZCLQP+eRCI7mLxPE+vNxarld33IJAp64Eipbs7AsukVRoABpBgfK9vU
VjrQsR9dLasTkR/7tmxYwef6XhRF5alzMryMC3recspA43bO2lhMShJVj06jaNxwSeNjWDSBl1q1
5tlGZh/I4WZe2T2DpyYoWIfaKHLTz6NN3RhfG+WtH0j2EBEcogZbjk2crTWJ1yTux1NeWQzmtWqf
LtHdWKeKG9KAOku6/6ajCCSaYEPGsh52fYPiUAuri97lYmD/mVt/6VCPtsremiFUlz14Fai2xo7k
5glgV+rcdVb8FxPRajMmQUg7uYLzNDEF0i0vmmt7E2R5c+Yulqtyx7Yt3SQYhLuY7VMPIHmlYOfJ
AWptaRhO8Oj0vTYm1lkbtEvG+eBYFJrm5oKy2qbKZhyLhWIS4txW/HujbeHu9rjaO/YyV5gKeJpJ
bBWD96wBme9RmlwC1SrXvGjpjrCiryh8DuxgeMV0akWqiW5dqovuqnZ8znLnmj/QW/5kpHKV9Ao6
tbjyTCs2H6FclW5i0mNIjfSoVPTvaCUfU4GQzOri+2Js8GOEqJVhQwe4845G2LYwghbNb6R8iYep
3ici/1KT2bG3emutzPOaODXzLlL6Q2zaN4mtBJdYAr238Dwoo56e55qyjGVSryvnWLCOdobJkbnN
8NWhzXAxt8i6Ji/BAC9TN5B1OgsvSTZEFYwg+sV6r6lriDbNjYmPjDRsTPamUb/kE6CUQOkOQHZA
GzNcdBm1dqxK6uxnxV2klvFjCprdYeLlJrVaewnPzcpKTQpVpU79fgKZXTtQ72ZyNA4GiP73beC2
zANx44Sxq3WN/UbLAXEctycO9P4cDXnk0kG6qzhZbvW8fW5UIGychqcNAGAeqiEIX6OBPaa/FXXQ
vC3iBv9dvx+GMl6FffojTWgIOLx+h0KpwPJF9TeVb+8LXWPB7lvOfIOFhSx303GeDm0aQsMz5seB
W8nr26DDUMOLUYqS80e5lWqpPYcwKWojPgygzbuKU5NZwC5up3mjRNLVchWx/TVPr4mop2Lagizr
xkkqwEwis9iKQnRnOv9+DGB2U4Lxmk2ERxbxUCsAUpfc6pO10ArnWE6id1XCGWP7izrL5gjFLN5n
1kQ4gLOnSy/8zMD+aSvl5CGwqPZZTRt0mmXqVxyNOeKBXo5EvTEBGvvQ2+5TjrjrijYBYe0hTC6t
X3dtE2wJxcB2Eo7FoWuNlWHI8SG7Nof1CRBwrbFdx6wkblI4XHpLXWg9hK+2juZwypNzJsoX3RrE
NsRwr8Gn3vCU4kOjGXAmuwi+ZaU4Fzrcx6Qqzq2xxM92i3VJ58tjW9Z9eV0UGBfEUkT3IeVDpDBr
CoYJslQSFfusg9L0A+SCcQ9C8kBg/XCgPu44OAXJLbn3u15Ws6dCKlureajvr0tR3mV8e7sz/Viq
N2Q2L8cqUcBbJBcdYq4HxkxCZBhdOhgt8Ju2wQ8bpEcWQtrmeVpsHNFDr3eKeE2bTOPBh0GYdKHp
pZlarM1kBLHRLcoWpvB8SHuaIUUWvdKchjwj+mcw7kC9KgLjx0FJj/ZiY52DBJHKxvGNTqV+BF1w
7mnpgiT1ReTcjh3kF5asmdz2nRyPKvzws1LqxmFKg1OLJvbAtVwPRUyjtFqEh7N1j/OqplmZfM+n
BPpEmk5wIurmQZuLdde08SpVzeKgN82LNUfxTk+U4VDW7aaJ09vWyOKtyGYClMFkeGaebDuz7C9p
DQlOzoiJFso9T0rM3XmBH68ln2yVTLEB/24Y/Xmc7uJhOYf2lRoJ0X5Nw5KwFUVsgeE0O6Dnt5II
Os+ejNiv+tiXs2WeGCfcpZb1PCT6AekaLTCF/9SZEDkToCNqFh5iBO0jg9D1RJGxWSLjprKqNw4M
4CtEJvzFQoCb21+Hij5luOvB5Z8b5ECtEdK1BYV3CIyvQ0/yD47ewo2kn1YRlXZl0vtIzC8Oz5nf
d8mz6Bv9UJSxx2IcHY3iKSlnB6oOX6rlGIz8CH9tFCrbMI0SV0cNv71e/HQmbedKJ2042elCPzGI
5dBHf8+iBYeJtGIzMBN8m2G7k5n+YpojfUujRebojDFSLw+KNpRMp642QmL4zQJ1j5BtrfZ56PeO
ln8hIhkiHnyVXD3hjn2QaRQeZZF/61Cgb7XhhbreOQKQY+ylyZYGTjVes3B/9Kb2owlFhbUs3RtG
o/ljOVXuWAq/gyTPvNPZEUEToOufic0u92FfMfc0nW9hT00Tslv7WYbPvliUjj01C9ZV+jKpXb+J
AEPvmix8tEgMIYCuTU9kunxTs/npGt02yV7w2GKP65YMu1wxcZptHJa+ZpMAyPE6bTmLKvxLLere
gz5feyH9zxsVmVOvMlYeq0sbuM6skf+ldaCzS+2BVtQqCY1yH8zQGasMz3WMCGsnqAoEBMVTAoh8
TZMtYf/j30NgyTymbUerVvvHtHlUyXnTlRqFdiG30FHkxpiUBr7VYF1CwQBjqdOMtk7p+K1hgOlf
FJKdxtxwS8rXvTNq90Gg0k9s5dEZDoKd/DbZKXSd3JZK7kA4BhZhPXI8ugRstPF4mEVzT++wQ9BK
Q3rUzW6tAkrxrEa0eMGy5hz3zZNl9sEmNBXpsvDezmkcP4xzedSOGSrJU82iBM3qv6g7k924sTVb
v8ud84B9M7gTNsFopVATkqwJIcky+57cbJ6+vsiT51ZaPpWuAu6kgIQBpyUxRG7u5v/X+hZRcH0l
zpLoJ7JgkH/TPJ09miR2aI7LsVFJh621+X3ldOVnV9a9OcjBNGbjDknpuS+lIegn/KxqmbUeoZXK
QdsPDR2jqOmbjVlP9+NIbU8CiV8ndhz0i/4oAcNxedtyHOvzEyw9WtuCixF5lSLmulEr7c2hQ7Wt
HOky6TjJZeIxHmJ062W35rdpy/qYdBbO5eGP4A/93px5RbJJXvD4T34Bwc43u5I2AtlmWMWL+9aR
+ge7B2ZMsIB8m6b1Rzaq9rFW1AtvNyqUPZZ++X1sbdvLM2ZnXEQc3mBfmisnNxGlye3Cms/rcyiI
uvb7vmqpipgb1pEmSAUie1LjFNfuDfCTzoT1VFMZpnV6g0Fx9eZGGTblgqIPpvq0ccCuey2LVt5Y
2mFgoXVnU262Sy/tANjGXiz1FM3TVAXIC6xxQt+NSDi9ieZkj9S38KBjfWorcybpJ/aux9XfSbqN
Y5eCWNzZk5f2xP/A6MUBai++XudkZAwFYlyDbFGwNugqCfOy2YjfjYZ2arPpeleHx7VALDMn6Wbu
QBFTW2NLZ0sblgeshqQ4uToAP9+2W6TT6nJ26A6EdsyuaV0cdHkp2EvF4UYTvucPJltbaFjTrVKK
e31xXtIpZ/5LHrJqNndxnNJtvrbUcDBr+5IwzY1qiOeEAGHR1+2hUvWDsEW7BQSbEFw6ue0wGvQi
IMcRpEoqEOFuntTT+pPjYZMqc5h2NAMXeZXY4UAVHpnyPbM3JoYkqF7IspfcWLR9AUoNJ+N6JxPK
ERa6YviOUxiu7fgkYlX3ykB6WhIdevnSC9O4QXILoMQa92iOMw9GA6VX+hSgtKRyPKUq8oWR18Qb
4Jh5HY75NFbbO3LbetAIHcBjOr5yiR4+JlArALDJzpfkWFDaQ7zpS7gZLefJ49io98u6DtQkB/te
m5Nj3hTnSVK0QFOkLIjzoXIHTlLnUlTPaIdMf5RN9b4eCBCbnMQnxgsXh5otIR02SEzGAbSFj3Rj
deeSNoFkw4gbtU1kN/VRcSqf7e2RIAgP7cKdxInG12aQhUJsKqlcqI8NT9K160qI2AcrJ1kx8rXA
C9vTLp0fztwjG5aqiNS/yBPrdEFv9KeZ639kDPlv0Pn/e96R/0UMf+VK1PmvbSO7vnv7LH7yi1y/
4Z9+Ec34hwkVSGWvjsVDN7T/ZxfR9H9cIf603HXHNmB30mH80y2iASXCwwZQTtcsVGd/OkVUhwQA
GXmroiMjuRaZ/kdOkZ/6/hYcZDIDwPbTm1auhmL15wYxW4GhzUtmxBwnaPU2pOlvmqhftH+/XuFL
C7qO9EQ2a1Rtg78Eujf7crCclmB87ekreN8oaj1kbDofi21yUrfaY3Gxb37nS/+5yfzrZ/jSxtVF
TYJsw2/Z+JbbnlKv9pff/J7Kz63iP65xpU5pGB941gjPfr6TiZGVVlPmq0e4iSc20167bXbKNtnE
YXwyApp1Hv0D+E+V5/xGvXG9hf+p2Pr10l966GlaLQCar2XXDO9M/b0vH/8ylM///FF/9XZ8QVr9
eQUsxA7WaHT41/H7Vx2BMUMLzGWe07LPdorfhtFZ3ynhsiEeEo4AapEg+50y4GfR6K/X/DJwkMbk
9O64JnxEd/bjgFaX+6G738ge9H9n2Pgilv/zagh20D9SAda+WgMFubJzIcH286E3eq9j0Lon/it2
IFSCzH8XHhGsXrNdA1oOIconL3I7920PZcr7QQpVYAaj+/T3t/0qLf3luWLe4ugBJNOSr8P6L+oN
nYNHlJHC4q0Q/rLE8uuqoORy//dXuQ7+v7vKl4Gr55C4J+QLwCVt0CJhKx8w1XiLvvv766jXueTX
C1FoZ3W+Mgy+KGk7BxmyrXMhUmWCJzt80T3Fpf27peYXlJ5wz6MPhcYr9g93vxtN//5W/uvadLB/
vpVxkRmTY3ErVbL35IMZH5zy7e9/vy/K/38Nof+8xpeXxI7HSl7Jv2bAyuF1ntO2cRD5Imgf6YRv
f3O1n+1Wv17terf/Mjj6oamsdmTA2mHqfpaeEgLpxjLb/GZy+bePDTiereE/BxX7VVlPkOZYmCO3
bgxexC7xd4DKwzp0AiBXLkpWN/Ul3keQ7B5R7+5vpoF/N7dBZIDfiqASZfKXQSP3xjhpyEZgeD8p
/dsq/Wb0Xxfln0elo2galktCiG3DcL6+ZNGSwThPlpmnNmNCHr5jCUHqKr1IT9Je1Y9SiADC6zyk
5r95hF9MYjxCRzHQghoqcTX45vQvj7DF7i8RhwWkzQWJ5b9mkQtCyvkob9jQ8r9gm7ruWQRRsaFu
Z75M/hp4v1u4fvsprvPwXwaSsJxr0hyfQvhTAOXsh/QBp1vZ9E8vaPZcxb2/1/bmS/MWfZgv2p6a
lpcEfz+Yv3BNfr0TX+b6lCIPMWp8hjHAjrC4dRWUN1NgubR13V3sfoy+ZXtCCsYjdB33+28u/8vM
dH0QGkubjnPRBjny8y1YK7uXlZoaaO5GYbcbjlFoU0EJXh33Ng0cT9kbe2RG99k9zFvQMsVvBvmv
79iXD/BllKtdTqtEghM3etVO7KIwOUchqq2n5NHcoyXxQAz4PSmBeEVI+3IHL/3tEvjrDubLh/iy
S5qbmXhPhMHsYOyw2VkvV59r8Mqh23tElu53geg3vRFQ7PrtxX+Znzkc0aVHrgg+E33Yl6VOtQCS
2SqHHRIDkMck/XdnKuk/tOTB/v3DxgX15Y238JQoFr8sswoq7K/XyuKkXig8d57kaChFxNgkj5KC
DNWBzQtbTa4flH6pX7NWsy5k/1pZsNAMSQMysbVkM+e0d/cc4xPDM1uBNs+wzfJbluUQYywEUwQj
9PRKG2v9NirzkyRdA5fKNY8B38fAjQOq8FQYHKXpkDxOU23xGThr14Rr0aCbW2mzrsrcbONkzdsd
kThCd3MmtYMeE62prxrNPG3VKjQTS3SZlpwUQqtXD4Qj422Q6CTqnhZPE3kBCYOWpKh92UTZg75W
Fk3DuVM4oCeg9lFrXXN6S7tQRldF6m1QGyf3yJtikd4PqTDflyYuLb+UcFOcVIjIP6zVqaBA2nGh
vMuceCTPEX1ZE2HT1/e2ECNBWl0Wr1sC4ipwxxgZgN9FS04DRyXZdIOdtygQX+W25satLCtba+zL
bLfQW6CkJdOrrik5HBssZA9NilEIbGRzxkiAZloo6RYdkxaMFekjcl2Le76XPhcVnW0lobeBcAf6
0iESYbYIlhzECNAaPHaFe8Jx+sEVzjDz0xTYYENfWVCa7D7/7hCIRfoS3dDnyOyiT2uUZ9DRcUkt
3MgJtFoNg8c455nONciDpWdTW8WDwNYTaJN+yTUyFpKkdHY6kjUKaPRoBmxyzyIajU0C3jqI07p8
7ARYW7cz6h8kFlhkmKdFfKwy4k3ydIafBnA+24yDuu8SqniZWr86CzjClEa+O5jjXYzcF2kFPah6
xhxdGNWtGVFrh5gP6YuYbE+eKOmplC02hD3hNHecySvG6Vu/YpLA638qkvKbqRtkKygYM6p40vD6
DTjExzIo7ZmKVdp39Bz0+bZHOVUW1WbMNOD9VLS9LieRfDdpBEG4A9I2TKLl0rRe3CfVoc2EQ9AW
J1xCxcQy3bfR0tL4c8wnggvLEGtkdymy3kwDioC0/a0BoKJDLbJW7O4iIoOc9JmC3tBdE56WqXYj
hOcoxunc9tRNN9JsyLu6Ehi+SNokUAqmorw25b6koOqRm0FEJukMjLiaFzbtMVgMoiafZCqCJmun
ILKjFuisofr1oHLHdODPmo7uLB/V5c7CVO3NJTzasZ8pw0WozNvOQTZUlopXc1z2rCJb72gNxdu8
wtQLiLRF4JUbzI7XFqhIlX002m2gU0tySwH2VkpXbOtzT0SbjLP6Eo2C59JLlXiYi6W6W+WoOQxm
w3NXlIZk1HJBQK+I0Gn6/s5YeSbQEJIChrp+7RUIuQT0WoAU7RsmFdE3Mi0OUkqRM1QGZFBFPuCS
6y4DCi1PLuPh0+bVo/0bRw1JviTZHkWfDmEcd3oYodvfzpAJdk0221A0Lemlz6l8GfwLQ1tKbsjc
KEpXNcfV7whd2JBRXvt5ZjB8r9nijje1GVE5szTfrHEhQruI8xvOU1XiLVaqf69iHQub3bCNE3Kf
fzCh6TAiOvyXiTJg/av1ZYPMi4ipqCPdMkKLjpjONDfU04uN1evTOdVp+JmSeUPgvdh18RA9y519
U9U0kxLZnj5neR+TbGEIRHk2oW4UXS3jU3beamqwln4opoGIA83V6HcgeHOb6r4V2CzqjQUYeE7s
J47R83FYtqW4jZD3djTtJpSFiz8QMpRNjzFvS6HtrOwDOPLiVnotheDLtvJ8Scob097J0Y+0+Sbq
20V7G/vsTovV29WEGmssduZRHVyTHyvkiPZKsFXUFIPCcdLocC+Gh0dlKyMdibKj0C13FcS9MR8u
7YlBVkm915s/inFjQJBwleZJpN0PWZ3PSXFcnYcOM7q+Lwe/kDdKHaJq7iNK2GFB8NXg6zLqa1/T
MT/BS9jG4HLXdvIHI7ubjC5UGGnWjDoPHA+u2Hicg9xCB9gv0nDnDBu1DZP40WilkvZkpjDEARIT
+LuLmQT8qYK11QIiGqvLMlQbAk4bV7b1O+S5qELT5ICp/htG8kcqFKhD63Qbi/mmKaW7uTICZOGz
mzkvYnhb68GFXlnou6rCBTrlO7JhDqNFJE3YFXdWW7pRTELAZ6K/SXQGCAc+2XFOMLOy1ZvPdrZu
85HsLMS8zF9Et2sD8zUSKZsCsCozbAeZzgd1Unb7UQlMmcK4rd0LnHl9cyLGu1x+UCs6a1V6W8y3
sdRsDTr4tfZR0UFEgLYyt40dUkBGP4Jf0rNGgAjojDiMuS2o+VQVaL4e2hyrtA7CftcP93ofTust
UktDDVeb7hfSPH1nO+92Q8/Wuivl56F4zeFiYa1iAYEa+zYPH0T4oe9B5Ozc54kZEGgdWhmRr6m2
T8tBuEztB8MechYM+7A2JPIobx1xhLZ2I1kfOTp3OXmRY6Cg8fsgnlrze2lK26K4JyOyd5M0BMwN
BkYrmfZDrbrH/kNnjFhsgl6H5rGm0V4JEaj6h5zv1F6ES5MFUb0hVUeJv5nyvcRewrY/iXfisZBp
TPYFIoMH0sauGUOJvoXTPWuIAqebru5PyVh/Y+NH++I1EbhMC/WmaNpnZ0QrXuOIZFtGzNrZUnt/
GuKb0rwqA0AS3zVz0BeNbnvOgGE+T2gHYTA/mXnvzdYdwBqs6aZvNvd292hPL3aPAP5CXrGGl5IO
C+pkyV1oLxAOQIthvEmzY1G/xOvT1KHb+GzKjxJhCEHk7rV/0p6rqPXSihgOjE1JTcu1vxXLbZFB
H9czIDrTw2oPG/ycp37uLrkYrz31kzN0ddCjUy+m7kTeeeoOhv6gOOXGmlHALsV9s/aXvCF0KFIu
+gzhio77JTHlc9VML4YujvFg3EzTuFkbG6g0RD9kjWyXXanIFNdsrzrkwXqRazM51z0dYLvJ7izs
IlZS7mc8k0NreJNiB+lKyJWS+UgqNgXqcl3T2b60gxLYeb7NWvs2HqTntDN8Bf4g8+H6WWjKUzza
9VFyzA7jbzXfSbk9kHqUGbaHlMWOnyyY2JgzFjiz49oSpdGSWU+8hCzdlY7CLFwahca0PiaYxKRF
iTf8NfXSohk8pFkYtVBGu6jmOo8eUxSmjllvM0Vrdg4b1/RSj42hbroueo5gjlBDUcjJyxQzK4lk
hza7pBNhFGgwEdNFKxtoJS1m+4w9spuwGjZg4+HHjsB+RfmWKS09sFyOUiSo1GZh9eq1Vq+B0jpZ
ss1U2pYBpTUknl23aM8tHefHSKtqxxVxVD4uqRlDWZcGzCayBq4a3Xor3a/EkpTbvBi69MkUUUfm
ehmZEzZdG/as6U04hlR/bVZ7RU+jD4+pOhohzcaeDXJlZPk/D47/v5sx/4vaLFdX7H/dZQmTt4qy
3Gc1pMOy+/5//8/1y//MhPgHKDndwGNH8ZaAR4KM/4XkopGClokWh+lcK1jKFQv1LySX8g/SlFW+
62rT49/4rj8bLfo/AOBQdIInYaoI50Bs/Cuq4vzPsmb/5e9/LaGzTf/53HmtKkNGgj1lKKg0NMv+
UoPs7UEgrIOKjGhHVuI9gF77KOwYQH2rGIeqXE4ZkWe72BxnCgB1Ki27OdZqT8GdH7a4IooVR+uY
l9Ter8oxgDOh1JG5ORsZAKqCia7R5PxY28Pt1Ns1+WZkHQKqUuPlzEGK+TpJ+6NIVAIXZTUcbedk
gpwi57QuPCuaGh+FId6pnsBZEclNqOREFYyGv+ZVdcbL4Za53R6xIRWoxhRJ2DhLpDKgYdvvVTy5
af/xxydT8Y3fTfpM115NVtdsRHpISbv1Gntr1TNxAFZVQeEglECgfiAQjSXBmSOKDMkinZa0OGlL
nO/bqup3mmS+YxGpNsTiClJd7f57PWuAyZWB1KQWKXPtrOlmVVFEjW2VE4zKr8NsI3ZTXBturIL2
ytXe8MeRg2/KV6Rmz3GoXlHOWIh3aDNIULNH+PsqW6cuGwLczaQfruyzkQe7ayaLh6HWhj2ArcHt
0OlTsSlvks4nDKl7KOP2GhknTTcaEYwzfvVV2cdX4fJ8lTBjUPqmmZbkTfhczcgwDnGW3OfOsrJd
WJCMrNyqIziLDM10Q+u6yl/IArzT2j4UNTxaKbrKyCwk75LVoxrKJn0T14GldFspE/1dD4oI9rzu
bGDBODsj7Z4kQmwRdlTRHh2adcsd+5ak3c2Q20QsInvaJmjRUXc4N6azwKABj+/KDcc5bjzyKs4p
t4VGOKqeo42IVXn1JwBbp0m1D0z07MwVRKzXgdJkonnqesHeeFc6PC8nBscUr0fbGlsvWa5ltWFa
H5UUCPsV2KTUleHPVTKfmubqEetlsUFPq+ylubxIGhnRktPV19OfefzjjyKRkXNkCdmMiHlI9HWv
8vIHeVCavcQximVaupXxju9lqzBuufhhKqt2F09QqtaxeuQzYH0y2vY4tM4NPrmFSNoxCagTaf4I
uRvOVoSKV7Gf/yBDTLrUf6caa6ux3yQ4JI3Var0O1GIu51gktf7FtIBB6BU88Xk8AcEBrEumo5vH
kzhpOUb+ZX7T22Y8mVaieT3L+da5Lef6u1TZWfjHqw8/JrnWJ8id0sbUdfrlusgY57xn7osmosIa
M61OcuOBPMs2eibmf94UDU/WcTTIqxS6NnoHmU3TAd9gf0jnVPNXNgCusPPlgKEx2SXoaP/4G+6L
FVueToahWW5HNGy7ggStY6yv3bGGAIwJUlGpVBHbjC2IEpY2C46Tcn0hB6ppXV3eC8IBApOCCXHC
Q3dopM0fD7KQJuPQcEd1pYjujLJ7sosGDUy6tI+d3O5yTuihFNn2dkb6hjSfk2Cqs2wqg1b5cADS
xi2XbkAkhh1pLNjGKWwEeyvPD5q6Zvh+IRpIZfdhTRxuYLvn6MCimLhvgp7LgkKaKKX8UM4ULgyE
6b5pWYjJMGVeDnGTvBDxhEdQR55p6+utXKXodyw5CysOxAd9MZuHsiJnb2nvIkvAazGcTyIQXJHj
c0ir+HvWLztLspYtebMnR0KXgldi4twvt25t4YGbyP8MGJ9YzHuQ522LoI9EbPIjlLHjHvZPRZs+
FiL/cEwt37QmT3uh+DiIR23lZxNTEfSzzh2sDJ3q2NXeVCW+rmLtaXtzOUi1zWmll+d9aqC35sgV
By3QjUOBZ29b9NOnM1unJSurd9chduSqzanO42Lto5Iu0WxqmJsMaAnLithoYctr6DF1hVSfQzJd
P2V2j9WKpCRuuyYYR8pjM2G5+HIkOtYif2/SPKYEX7wlEmEXWTKWIUnK+56d1Lmcx1271gcJSb2d
HVp0+pShIPU3VE5dI5elwGgdt4nnMkxyThgFLAy3L4lwAAsxuolMZIqgkkrJ1p1I/gn7BppDyay3
TJONZRa+gEzEpmLNQ5BeyB2wDfREleRXVfLD0gugEET4tNQMPDUa6w3D050nNHLwd+4yiGdWw2uo
TRGGd/6wKyzKsQxnJXpIqg7xpUW9jqHvSbZJlWyuL2rqPBcFnBI11qgd5ngjGJLGSr2v7/r92iF9
6rX4vOZ8KvK1DYsk5wHPlFH2iUeuwIGd5aPUaPgmyroHV5TfK8S+Dghz/CaH6ag6UlBQFVPql8pR
/HEg2sRJmRAxqpKXil/+3oFaLddF5PF1l9ZswwlzU4gC+mQ0xbu9iGiLUtKWj0taOYcl6VXUf1cZ
EQu+3LxKmDyKdXrRixhTRYuTXk40kNhtS/4MPj02qdBvrUx/pccHK3I58spJ24xSZjlZtV8vpGrW
Su9pgz74loi3pDChh6cOFo64SBcLueGq0aSvCkcOO/BZU9a96gUq9yKu3jStczZGIpFfTMoIsXqj
HPRmngYV6cxBohMsY5f2Zi2SWx7Ae9aRy6KiNe6HPDrO6fAw1wwMdKZJmKoY5gs9QRavM0otDPm1
NB+7mjUUXzhytZlnOzSlr7LH9yg4AM3iPCyhigp4qM5m7Nphp7Qosjr02aecaKc6T4x9J2Gjp/SB
Om1haUHCvLeLdsHZi5WfVPdr1bcnaL5Z3yryAzdjNP2wMcl6MoZjKosGd1BGJI558Viiv/NtjMVB
c7Amez2NovjQODwyK3can8rTMDf5xiiUoBejP1r1EZkXM3+MT7Nj6LjTmt+3CaMmTZu3OFOfmEU0
b+7iA42LO8kqBneyQ/VTlseG9QajShrlr9aECy4X9j7VW4YhK29n8orJEetUbbX2TRuvninZH3Mz
XbQRvS5P0r6hdeEq8pjsxQS1dZSpUUVXClJJNja4mC6Yi+RdbmknLHEQo3GiEMmRdFjWc9ssoUbG
OwYLSmSxlW7I2TD3GQ0UTkOVEdo55/VFlPsiooCtmhR1gPmwGySuN+qjk25RxUWN+bYow+OS1RfL
XnWWgdz2LZA0bs9egV0MyxCuRDTYJSfhGfqxyANb0z6ciLSxJhWPscIer8YaZmjtu6nWBuWr2Nfx
3Tgt/JRqMgEolY60BXT4UvDS22qknsTUvbUaXWtpUoIpIuUHfWfmkgEguXOv2Dc5eb2npTsPdlSc
mBn8duotagRzHBKC6c8KVmnicvZYOu6BPUKD6urLCqmlVXrD6/R4KxRTCTFbWTzdhqgb1sBiWn8Y
UAC3BmY7V+q082jSSnAGjugUjfQ5Ue9kI0a4KJ5n/MySOT1OdfGM6ZXsjkaPQijnuzm6UgP7LPel
CvMMufayFu8IfOcnEaciaeSPFNixkxoXH+d2StArYUWU9g8Od9bvqpK3CmswpRaBAkOeyOGpWs/s
ijRIeKWtB5FbRMTlBrgyJkUwpO1u0fW7kXhrSoqUKyeGqrzq2ImG9TyZ3Z4Anhc8pBTDeQZu1/Aq
ty2Uy9VIHzUl2YGRecLwgfZWHFb0cMdea14WHZCaYjCp4y+X/R7TM1UpbObNceyJNQUcF45L9iQN
nVta8RBIzhUKJPEOrUq0ixvilkRFPK1YYBw5wAPSOHu7GtwNUDZgAoRf6LrYWEkP8LGob/q8LQLn
XrOnlXiS9SGdjJQs0JltUvPNipy76LZv1qt8UzvWKDpg3jzVNfHhBPfcTmMEDJxmERY9+gDJ29yQ
mDcMCwSk0elcAm/wmXTp68Rxhce1utWwKk9khnbHrsl3S219W8vybWAR8TpuCD7tYZvVNf6tuSPT
Oi9JX6rUHUx5nALUOPVunLBzEYEE1eia3dy+YMN6oYjxLgYqFMTojIeo7vdRhvFKvlWj6wJoTb27
QqggSFN7jLMoKMsKSmNMSch0yC1jL9dO1rHgOCWvM5WUFkNX1SvvkswedoxkJLUZer1V4HK0zw6l
WmEwQBfrqdXyZ7LCjgsLKjPtNPJj2epjMT7weqBv0+yjhlPHjK74FrHc44olt7mpHqxZDzgYA8Ig
Nh1xbpBVVOGjtXxVOvVBUfOHcW8olO44ga5O8cRW1lvbItvksk1wBbVKEGShbqwnpTzVa3/MzX4I
pkX7TpTgvjGbb4hU4rNUdW+QXnH74ehxwaYMPiCF3JPgGR2zibgzRUr8yoD5Wy9aqNVi3nRr+kbw
2XpkXohEs4YZC0XK8lgoBJ1pT/Js3lfJxBFIZVsnFal+wxbSAyz8JA95G6AIPpg4wPT0ITP7cjdq
e1ERbRa10s2o6GOYxoKiYj53R4MURrwEm1aPra09JiwMktkHZmzxC6L4dQuxbzH4+HV7szT9Hwm0
5yoZp4exkN8MautzYpLGrCzFdl6YHCNL5kFhvUeZiAyaczz3cGQTg0B6QtWfMtUjP/FluVuPg5hu
G8tg/5lnYZQ0WsjODe1OC/Eiyl/oZfl5m8ihWTRHx5pJui2xAHHm3Kqo4+iNW99zu6S2KUEjUM38
QnLFixiVh7rLT5Xa8SWLHY4dAhJ+fafMDrEmTZ5RkyTQabd1DsTQ3Fk1T4YkWTz0WIa0LDqaESH0
Rs2O3zSe9XZbpARWGSu5hzKzPYwO1k2SFOWELeU0sOfGMcq+R+LdrSJgLY0SbYh+2ItUJn6nGAix
ohPRkrRb1UW3sVfnkirTo4pbruQY7eUWpf84uq4OHYTgij2IZbJ3X7rpuxhWqnqOfaoK0rdr7T1T
CnBDfb0FTvCQ2JjTpnyPSSANIJngomhXeWPycnaq9eGU2gsoyfdFRZ/PG3qeB2ArmFj5kVUodBJ7
686GNDaZD0qEb7NIs7Om8yIKQ78s4pIJea9h4CBQpHyNcvGKlO7cxNrkw+N5hSPkz6pylqPO2JJ2
p41sBZCr3yVR9C7U2XALx8F01LJ649A6x138zBlsK8vxRRA87tIxeMWisMedvofEiE+I1nWHV7tf
CY4sc1Il2zze1D3muAaEQzxHXYAS490pHAt34xF3VBEIKlQ+prWDxHhMJecDJ+tZoSHrJqrxUKXt
R1yW7KfU6FIP1TcD88eaf7NW+yVWaGOTrvWZYYxzmYxWu8MUyRLcXGvteim/6ul3aH6b2l4ekhFL
SzMkT0pS9LzQmRLEy2MMd8WFm7vVlJYgR7G+ZGrynEIJwWoV702sCrtCwpUEnEZpzHM2qA+6Hj9K
8ryZRLlbxHqUsYcB3Uwx+bInS0AsakrEK+NcNIXkznixJerqjGFJ423rHONGqe4mKz4DizS3U71W
WNHo25PddpSnd+Dmq5uQR5fjN1my9Z2eMVslhdczobBg01vBJ7wp2upUs4Fh6FGWAzbom2bc7Bs9
jzZy2wcgz6+wDiXy8WMUIHBqifhnIyCKUSHvzU6JEjTz59GUH5QZmJzAXclpENSsDLevpTsUJ+27
KumHJV/ui4W4wboLq6S6J4MaN0o7FgEsE+LHWa+JRP0uIdrYxKu1kbVa8805pby4xGUw1vhtKYvS
ULtNS1KZIRd6o66JoDqrS0PfHaZNwatFHwczYCynJF3y9BU0EzZefurxow8NMvKuYCWvwC0kVL8F
ULRU1FWkvKIdJlhC8dDHaUfgR1HdYaQJE/hG7uikHzGwtgiBo79azaVa8NzVEyWwXr0vJmgJTl1t
RDpq214Sm8hJghS4nsse+1ab2NGQyNZ7Y17P3jCrfqoBANDuqucsYQBTofFGbtc4K14WQ+hduzvQ
Tufrq6G32IciZgNJGl7YQWJ1Jq/NJhkAj6KrTw3e4OUVvcG2W7v22n6vvcRJnu2k7SHLrLewmsi+
iyHtMAqOlpU8D5oo6ejmvtKN4NqFfqwsQkbtAqf2ZGHHHemltqB6yFrlZ4+UNqiXISKt5MvYEd3Y
J9p3qZTepKGwQXkkvKvSjyhKgl7qQ8Iobxs9uTGyLqyTlRqNApkTSuFtFdnfyqlxJcV+wDn6Xstx
slUUNAn6QOlqfmxG6LT2lJJeW5Uf+HS2tarTXpoo0ZbVTqY5W2unTC141RPnKauslxUtBnHw6xyi
AhkAn+YzKCOKqvlJV0W6I/DgXa/7S8rMsqGXPtqTyczCfL0qFJeLZSDbXOD8q6LrjicDtMlmSY9m
SA+A7/HyGEGiEuSt1ex2r7NyFfMbOA445y6ToBvMu9aIHlMnbvHuspOr+Ym4S0dfleZ3uRhTv8rU
T4mIMmIYqxclg1eBVApORGHuqtzSd82Mk1Mx1s5rh/risGDqxqaYmgdh5oovDY7vVPODPBocQOqk
Z0NNVJ8+pTMrJPICjZQfhvm+nJWX3lEvi8xhUwcHQuX4uZLnz9piNFcQonTabxIMzU02l1slv6x9
hE0HIIwLxZUg3ri5ryEXb3DPE8VLYKcjKMq191YlVTeN/WGlcQhq61BEgFEqtsSY19EDUM7zpFmZ
OEsRCWk3OQ3cHIDRgMwMv5T6ZKP62qwWHr2FJbo+D46DZVPB4oxAxEyno6jEsmW349lT9x/cncly
3EjWpd+l9yhzjA60WW9iZgSDQYoUSWkDkygJ8ww4hqfvD6ohyUiRtKL9m+6NKlOVFogA3B3u957z
HWvvz3/UWbnQZR6vgqKi0a2zkutCrQoxpqvIQR4hfBdtmBvtW/ZFlCqHNcw4ubGVtpVjAf0Igzjl
lfC+ntIeI3e0DAhrhA5LI48+5aeo581nOCaOTHhxddL8yoWOFocOZtaBWhjKwxhQl/I05zEy3QFd
Tv0jKnNiZu1sTz7HrUuuz0yULBZOZ3U7TegUu2fDA8cLHY/h1uT4By03StlRse5i+V55FUS+dvxE
DR+gnq2zuKZpt+hDhFPlb6vwcBj7LaWxSztsl0XhfqNWfissti82x6e6+WG3eLW1gJ9oEzG/DML6
OnfUvqMzu6sTfV1jIJYxtc5kNJ1llhYLJfuahob5aLp0wwncJTIVpB+L8yDFxkr7izwrP1sug62x
r+FgXooMqG2QfWuKSdsGOg1tzskLzYKZrhP4MfbxzIifDyyFfh/WBFYOANQr7L5e6F+GVXqlN6m8
rJowObY+9VRcvsuRUt2aBu9Nwo1S+EzXcTVuOOhiESvAQbkaxsR9G+gbi/faJowzh9SW8ElW9bRt
PayM1EA4ZA7jWiUFrDzKdJPlZQB0OEvoFWb0kIFBteRLV2k9vYOFlPBpC68AraJ/BTmG/9umYpoM
1y0RMdCUkeQ4db6tatzdTlfYVGmLr6gx9W0YBfeV/GWlabiig1Is7YCSsN2GmG4799afqiezG7OD
wYFxIcvAX2YgmQN/vOo0d4eYIF+KOca83IuBhOfUmg5EwA8UTKeLTqe8HYfc/6aQiDLai8iAt1aE
1NAICe0p3XKGWxtd/TVJ3bsqMdZVOrLuNMNXI+8vhGBJTlOYGf2hc81rmsC8EQ11crEFa+WD40E1
a2MIXBVBODlmTU4GwazlSNm9BM1mSNFVqJEbqJf1SeX7GLg3nscdWGl6xrYNQ4AyTtGYWz10rG3e
4ea3ZqFIPSTg+7tyPzXx3kj6T2zMjL3AllzU4U82WtgPWelc31tmWHcAqRP26pjpaagdsesH80kn
HBoCA/7JpMcUGwORtbvM3eUKQGFBKSft42oduZW94DQX7HTni+nZ3XZQ017S5Dh0Tf6z66n6Az+n
TCCLGghFP17kNZsv0Ra/6PURJyvkRckJZFGFdrRO5d1oBvZFB1OHiN5Lw87UOpLslYALfC6tvN2U
UdztO463+8Jj8SEc+pfHd0bvVF8SFTdu7YYKdhqyQQtTcGo3EWk2joa3N/hpiL5e5UnurVWpqkto
6YrlKP/amNRbxqSzloRLomTSO58lRj41vbLXHm53GGH2A+LjWb5jH2urJP+3Gat9IcmCGMd7tF7f
9GFpirZbBCaB3oCUvzeF6S8r4ntWmDzvmrb5MRqwWMymEFv+m9VgyXClbGJd6tFur2PLurZ0MGed
CpNNGodbydy/CNPyIWOULCobjKlCGVcFZbuvE8oueO27ZTlyLO5qPtnWsse0yYNN3KXV3rXdch8F
tDqFrbsrrU6QtkDdoIt1yH3YoknISkfzAid+s4/hSe0Nu3f3ZtVftk5w080y0jB1jkncIt8A+rmw
jKxbaTPoLLj8/bdDaV4pc2x2qq3iyza/tuMYlRkBEms6DlsjgagQeAH4Gw85K8qnmcKiSAMnIgKL
apLeReHArhgweV16OAnaXuytHpNYXpCfrhApsmACakZzglLDWLuCamNlIdet6cKudCn89RDK+66s
viSKbgHta33/+w873TbSV+u0zu6KqDhUvvaAcBPuaxmA12iucgItyHYpKWM4YoCxxtYhDOpNmRqf
Y79B4KQHbrit7PoaZYe55fx0gvYBNzHdUIZGyjah1gnzpN55ETzPgvqD61Im7DWe0mRVD1EYm9sS
TOg+EIdx6lj+s40ZVt+yyjM5K4Q/w0Jcgu14aCVB0WEb33Z246/GwXRmYjSHuTwEi5WS/BNXX7I6
+2LNOO5SD8XeUBiQafx6AL5WJoTdra7XKw4Bd7QPKfXqRGdSzkTBpODFmTFe72JZdHglMmCOiMbN
VdGjJiqGONrE/ae0S+AX1dSOOloz266oaV7Exi897jbmYMK7qe1yjfl5HztJduHpyTcLmIHZcU4p
dXKUIgGdW/cf2pjD9hAMn+ExUsgK3ScoPjmZdOmXuB9pzATlowtxiB0dekXeROteDMdIxuFNMThg
2tKdVqc7cprvpwAon6wpi9rsza0ueaxh/xFz5GMAC5twVvA64Og4oAX+He2TZj/WzrqsjS/o7TwO
DdAGBydDZUbTlxZN2axSsNoeBumo937lbGkhViCTz+ocRGIDjCvWJprzmroe4oI4bETKixAmwc4y
y+/tKKItprs7DtnlyjMy4myMH37m2WTk0BnpqMAWI+fBtG0XnQUEwNGPvmN8NxxQFNj516FPpdxM
dr2pphVT7CGyxvCqD+eUWpWM+zS/9TvtNlegLdxRbFTAu610dji4C8r3prtLs1IHMpn/DLqI7UfX
q21UNhvh5HI19gST0ehchi4gv2k4NsKMloMb0h2R7ifFqMKi/6PK9eOo5kNkTlhAwmkzceRFUAyw
70o4RW6XbGsEjFnTf4lkS822cBCt2YsZnHhoU/Oq6Slj2cBeYaVoABtLwDk0NxE4+DjKUvaCXYgl
WCBq/lzo1tJO7rvESS9ouHOIxC9wBcZtQ+T2J2cS5TFQPsFw03Rs2dNaETdDd9RV6JjfIz+9t4HA
m0oa606ED3Lcl1MPVCGV7iZk4zfYwzZrKcukc4mg7r4nNqiTiWY+at1yzv6mBNybOCZsQGPpp1SI
8UqVh0gW/iHRnBojfrTJZ9YfRGmK1GlIJphpU2TSoW1U7Mh9iVbGkYygwpgOKMdv6yDfpTUyYPQ6
uyHWkXmZ+Y9KWAHg3hbWogo/k/7o4+9np1BA7aPpX7FTbJsH3+/1FQJtNkNeJi/amkpRB6iv5qXv
DckBLwShOMQNsO9jexK5HHMtMxMLM4m+61bzo466YaF0DhXTYEE7ivwLtOrHUjg4ItpqWfQQSqcO
WkWIWsjskp+arDg3a/d1Zvs3gnWSWLjpEPcoDOKq3coqYQ6rFJG/YdHfKfgRLm2PzO63/lOW0Mwd
asqL6Cjp5SN+Af3FCykCH1BLnZwsNYeQiZVLEuWqpA+16hp0lzThN+xMHyUERXwmF0keIY5OaVNH
ekVpptx4rOLLhr73vC3i4dxXmkfvIoZW3VRQIJSKltakxCrglL6sPfoozhz3MIL/yizGjFVxzqkN
k+YDFcGxHHYsoPHRrVYZnT2Dbn+m63LtVMb1XDXXR6yq4GFI3+bMUPcNFZCI2kSLosARqdp5ofaj
NtytJXFuEGpr0gCg0urnxBz3NpJcyekbOAQ1OyRMoNH2qSo51bJcYIdbUl3EBui2a8+ViBA4L2sV
xwCO6VA5NHQ5+sauxNchDPdsQ78oRLLxXCapYsL4CitxN4gXH2NcMLxEyoPhyK9StfFBRD4i247S
hilisUhNFNKDA2Gm8M09gWUUCYeOl1roLUbD39lTch1lUhDroz65PfMyT4fPOApni0XvcoAVWGm1
I0E0Ge+n8iekU5Zl3EGuS6T9iItxFLcIzCH3U0FeOHnxFAVpvY3D4EmJ8NQOaplWFJkskgpW2ig5
iTcAwDd9zuTJ00MUav5sggHD4Ypt0dgh35Uoq6isSdGaDTIK+VRr1cE6n4tBSUSRcP4jLxt5LJrw
PudAG7CzSWvtEEc5OUcm+Hunineiku2xBoLBAfU4Clx/upaPq7obLiY2bMeBNIZN2xf6oqN/rAl0
8q0Ev6xVoF6KQF02qdZtuiBemU75KyRhYR/MTLlYeIBnCLGyNdo2ydTdAJY0V0bsfgIwVhyiqbvG
zgRWpWmAR1FN4jW1HPX8Uy27EakOOEpyIov7pDgVlyTIpUsKdNFas9uTVbbG2mz0C9BkNHpw3Brt
ckK5tyy7Nt0HZf8kYncRje5Px8JvYHSjA+D9B0X4eKEc2hN5my9S1qzrRLe2RoY+b+AF5yYUiJvq
5JP6um4Th3ZSSWEu+Yql4rPRpj6tuBnIGWs/bb+Nr+OU3eFUQmCbDG01/RobY20lTX81s93ijiyi
bu4HRyKcdrZVdZ/GucTceBi8CKqpDlEn+l3dqfWYGs4a1s5XOjj5UoYG5xEdeZ7TVJs+CgQHs4lz
qiCE0LV1bo5XXBbNgKGGib3wan9hmK6/U+hSQBKVJNWGd3nEAu75dARkNO05lhNcVNB1z6xL5kaC
BWB2GbThqaaLhtgZEWPEwFNj9+Dho7mpunrP789gP3c0M8vhZgRCClA1mbnTEglgjwi+s6aUWzUz
njxl3gFO63Zm1e6kZX9TbqodmkJp4Gr4J8TVNOeElX0nKMG/QMpVduzTjPE2sVKSZ+pfCq3F3tDo
Fww4EXd2R/tfCA7QhkjAbEdQeBsVLnCdRFtA19XlpNvlZTJ45S7uAV3BhyQ2iXNKUtANCnkkdIqu
CqeX0BHRJAc45IhgGX4OvpF804jGS4mv+0RloCYHMrDZzjvWLUhnslD7aD8lQ7tnr7eOJ25amECJ
HNmQDy1OP2E0w8mbYyvaYZu2+ITrNtyPLYoq0y+7B1uJeq0V2JMk6gY4hG62Qdu3wXDmC/k0FXFx
sGLzGsFGeBg1UjDsMjIf2XSC5zCzbhcMwngM5bh1h0Ld2UljoxCTT2lI8xXAxQUHn/KC3KJdVRH9
OBa3WWeL22Tujlnz97oOhcKkGhX32kAFobKK3dDIe1kEvAQn/dIwKVFhA3Qcc5t0oG0MIhYO7u1g
UbiVQ7QbZDnzM7FBWmI0WOCAhwCevqyS8LtmFNe9yI5N4dx4dI3WAZlYKxzcJ47S2DHkEBxiTFeL
BAHuWidZaevWRHKVkZ+dQosM8qidspPhUspC7HQL2O9ff6VPuY8Ex+FkOVgLTcHA1mwLyH9p7nNO
gI2yi/Wokh+0o6m2jbM4S3TsUKrR2YeC/ZDpCrG2aitfcqjboydCIWJgqwMKNnJ8QtlkgkdKWuOm
H/Xuc9xyjFM9Ad5+lIZ0NxPnvi+CU0rGzp7jQUfhHulpT22AxMqJ2Tbgz7OlwjNqBBzMkCQRaqMf
SQ9od1Wr0U9pQHij27n2Ba9D3WrFsh8dPLsdaUtKFlvbN64kq+VoDekWiWR8jN32W56o4s5kEYja
Um4SQiv3YfMrqw3i5ohPKig9orsOV9z84WAkDSKgKKSuC2ouEHG9z2zcIAZfh/jfe7Pa+R3raGUZ
1ZJQnm3tUqwtjLFex/TQ8WfpwYWV1OlxCPT02HgOCRpog2ijAQw3qe7IXm2Q8d62yQEQe7QyQ5Ym
s6CJEQMQkyx1yovV2knML6kd7DQYimiqF0mP/CGhHbTPy2NTug+6Fz3EMUfYgvEE6LdZsLkXWJcn
uR7AJ+4h70RLFCzmplStv+wF3bjhC7XgZVlZ/MCReRryKqAWQ9huyulbTzS2Ln21z0n3XFRuuQ5S
7VtSXHgDxxGtwgNSi6HZjd7wDbLYdxSPJceD8LI2gkfhVfkFMvV+r6Xz2dzujoFU3VEb3HrDxjDF
P0PrqUE0GIQD2iwpg3UUEPVEYZNsoMfBDJOtOUYemacu4L9qOaKDxWwFT7XtzSuIXChnkPD6KsGs
2+ecdfFQq6+a3zjrijzSRJb8zpTzWuhPydoB20bSK5vQgPxzlDmIfYYpY7CP0WeyRrS57XmAPrgS
mDKJfOZ5Yc1YFLaVbHKskdGcaN7KFV6IfmUlJllhlP/6wbj2A8YDxj3yd6L+NghZnDvSH6nNjRHo
5sA/atCOQT0b14WWnILAW0FlQcJk+yjVQKR1St63XXpRq1ZbJ5img4a29NEKuxuojA8ues1VzeDy
PkU29QWhgVwPu/oQ1OpQWga5U5wrUc7dDrT8TDH7oM2jlZMHHFiUz0wEK2Ba3TE/Iq/MCdAaL2VY
e+jRatqaLZCbzFjpBd4wvQo/VQWNZYHOl6LnijCXY2G430YqckvotAg/uvshiB9tDLPys5fhoQlQ
c+/JVP0uVbRma08EFJu1LsU1m8NXXWtA0+2cuSToWjA9KECXP1vPp1hFZcCxh2RJguY9TYlgW6Gc
iDvoB203XXpedYshqECm0R5khZnVBaTHUqttlIFS154b48VDEdBNj1sbuVqtmWssZN6a1n6FPby2
2KA4IHi1Mll6QUwed/+oKoxMBcTeRQ4Vz4it7uD1WsN2EMH01G6rbtsntndCqcqiVOm8w+Nwovpl
u4ho+0sIcryws6Gdg/3aK2n74UVhmvc2L9R//lXWgUGf2slF5VnIY4wL7+AFxur3vxGQII+//ymM
vH/9ExgsQghpLa/jkYK9XRbtFiePhR09IerScOVlIklaTa0AJblifDpAJ7PQGTajGdIKn//1rz+i
qr2yIiPYgy8mCD3oxk04hsUVIHl6hWWZr/uZvPf7D4X6XaaUtFuH0pdd2/LG16f4GlgfLZTpk8ai
eMPbzdgRfAKXSN+EvHpYkmITSS8Ftyy22xXnQusYt7gr+/ih6Mf6poHGbndhdqFcUe298MknhuIa
2fA6SsK1HQXucfKG8gv+97tqGtsrgjrxiGhEMymZX0VG35wcw/onEuF/2kX0/x/SbY7oe91sdPiZ
jy/MRpiB/u02svR/zOQICS+KoN8Z6fZvtxHYNk/XCax2abqbQsi/zEb2P+g7W4bg//KEM2dK/cds
pOE2Miw5Rxd7umGYumX/V24j4wxrY5JGRYybhOymu2yxvTOqC0Lrwcgmmh66Y2DjbN04oS+p4uRR
tnPhIjRjtaE7iZUWz/W4yLqKV+3A6gF0BAxYg3RNTp9rC347kRBd6VcLFA8uLhGa0hayYJFUAXHY
Ks3IWuH9NI6k7mp6hknfktZIpa8pESwuB7SRQKobcoUxy5jpeFJ95Y0XHR/mIGkTY6F+jXbemJfA
nqEWE5PWuPQypckGg1CpWQQ+Fo7zaGTjqB8tyx1Z+gve7qNr9gb5BYGT7SmCfkOrvrG6Mc+WYUYD
awjIgUhKDmErpcBO7CpVtvwwj84W1TS9raYlHvbhOKJ59TfIGxp18JMEmgE7ZlpjwcJ12Gv1q7BX
tXatqFVQ01JxMDpfbbdR6lEB6eqqbyLS8sZ7gk3pzGj0hqi5DLemTmOKpANUct+R8WhEGyROXGKy
TmOqq5u0jEd53QdOOXBeYxu9jD2LTktQKpDYJnwI+xCGCOchVHLq2NWpZFsyZGVbXYO6nXqssg1t
n3WlpImfrDAb+yEri8iytqYHVHbfmYVLyrAfVNNc9SrseqTkrteyvRDRyOtWeQWE4mrg7pAL0nm0
FdOY3lVbkGwBpJ3SxZZ3oAx+pDi3b6owp4LM2a8wYbLlhlmsu8zKf1hocdHH+gLIatoX+QqJm3YC
2xTemokz5Ovar3XEV7oN8oK8xI6u0lWnyA3qAHiHIUGUyqkHB0mhF47BNnQCJ74ZdE0f/Uv8nfb4
2NJ2xcYdqvGr59mwOkmwn/obVaVUv6w4x0CmfH3EedMObr6LUzTcEXZTy05vIt8u0ltbk3Z7oTLf
x2sgpwaWqulTAmPfZky+vzUD4kv7XSFzFXsHoRHKdLJxlxKr03t+yCmqboghHfus31vOZI3Higai
PBqtKzB7MNi9jWPnbEYGcl9JoVFUNdZxA635VCvOpstWODHlDGsQzqnAzmgsUUMUirQfk4hSKCO9
sW6HipArGnIdRttAc9J8q1nwbZepZyl5g9QAGnUjbbMhwSPv1MalN98Qn2b66Q7XWhJcE2OkSPhq
JXPQIDeoRmOQJSP/DfNrJ2zwGz9MJPz2vRkNRrIaMcg5u7Qb+ZwCTFZhLZy5TID7ANnQln4nL8Ew
oW/w5ATzasJCVk5HOkGo9CMjSmYV0giwQI+KIjoatd72NADH3r1whpnYktB8oM420QaGCOCNv5wK
kdaVQcEf3UEfGuOF1TkIDA2HyYra2FEuKjHi8dgQdnZn3JgpBzIyL6Yme1JtyzdapADTg2+BN46W
yUbYNb6U3agkxxobgo2tg3xb1IWuWdG95eC1AnFDkW7qmqckCyKrVAuZqsa9MpJScE5tvCCCmKJT
tDtFdPZpcwKwAMLgRTBFQrpSOefy1vE/KaqCFd3AivQb7Wec093EweezOnx59rr5l4f0uWf0pWHU
paLpOAbJiGQ4ItDQjTMqlCfyQeS/rSWVpIvbWTkjGipOvMwiTx0HN3Jv377iy7fGP69o6ryjdANt
um3hhn3OAhvtMFZeliOD9+bOGCEbXyk3AMYZSRO6ktLonrSMIto/bcxPw/8OfhZ/+KEzX+svMuC/
LmuSiYsQFaT5eUimKlSlV5RpscRbAdVdR37qNWG8g3r70+00oUzZYFUNchPOGFNBkyDmQ0e0cIGN
LWJ/BOEtxp9jQQKXQByzePtevkRa8aNcnfcuu9AZ8iZY31/eSz1123SalehTY8qtH2Oy7CMpdwS2
mOu3L/W3+8elLNI9HcMzeGjn96+m2gyFhYW1rcp+44fGDwmQ5Z3fw77l5UPiIrYlUIaYkr2FPLt9
FB1svXKoc6ATwMJXFFSIp+DBHqaDk6gbpCb31Whdvv3L/jYg3TlyfYZfAh+Vpn520dxKJKk73ES/
Hk5Z2WNgklhD6qH8xFEfTTtCuIu3L/mH58Yl3Xmj5kjrb88tkH1UVCm/07LD7j6bYtYRHw/y2kPC
8d5N/ePFoJFRPsdbybx7OUg8utqoA3hy8dDSzoZidUdJDpJNI5Lt27/rD4ME1q9jzcxgFhMxf5Vn
nL/ETwiq6unmdZzrdm48LB0H89l/exFDx38/Yw4cC5DV2UUqF/41ZxrseSSJ3COvEcdeDtk768Xf
R4XBRnqeWJ5pzuPi5U8howbRSeYyKqiImVK/6HJq00Z0KRIOz3mo3b39q/7+lHD/G4YE8IuNny36
y+uZrdZOJTrPBaiOL7bZfTHs+j5v8nfWe33+3i/WQRB3lsmNcwwWKab0y+u0Je9eEc5TrLI4zoe4
9paFhRhjVdr9b2fG5Nsr28fLtZBW333VUNqjCU4D17vD7MTOMsRHg1yl09Xx7Xvwt+Hj6bbOK4lx
6uGLPl9jIPVHjfDRMpCyjlappV2SJN/fvob+h4sAHoPIAD+Z89X5jQ6EoP5NLCZjNP6O1umK5hU5
tXO4B4lgMM9QcCALanA0IOYpxb3jdZQe1F6E0Qeeue2gGJIGbG7dORtjhU69zCDFaIFhz8S3QeEh
Wpp1jGezxW0brd7+6X8aYg47Pq5lWSxhZxOn6RDiOIjeFgk713ifwkNToPrGkowRdjr6O4vc3240
I81BZgCUAtsqL96XIw1boadsaBALryfQsWbSkMr59i86g3ryAuSuWZIR7blM0r+9MAiGA5+Cz3Mh
GueI2Zr0TOVR1co/U+dYsNnF6Yr8Dj94PJym+rpyf+UZHCMfLoFJOx/QldFlSF5z1Pl9vzJRi/7+
iv/ThY//h/Ap87h5vaJBzvRLfMr8n/8LnwKJXuqeY7Nwu7zn56nX/2za//O/pPkPWzLfbcyfOG2B
8f6HnmLzfzlsFylrMIZ+b1D/BU/R7X+wTjCHqTcKACuW8d+UM16OVs3g/c9qD/D+5ShtJ5WBW/aC
66puNJiALIpF375HwH059f769DMei06Nsh5om1z7HujANO/MFakt+rKO63Tz7Da/u8H9zyXMsxdH
ouwBd47unhKyUpayiyGU+Fb5z/rdq9vnlxvbvz593rE9e6MH0kgcu/SsU+nrHgLw6FiYMYmNzq/A
em/BeO0aZwsFWRRNKcVgk47W/vKd5rPPTqhVxv2Ujg8fu0lnbz2XKKiIbpF18rRgV0TkQSHEf/uj
X/v2Z6vqVOOmsGPTOmlC3Nm+z1qkSroR+YPu+/u3r/HKIAUT9OIpoKnyYqk06zSYJYzIvHVnI3ru
etU7P+KVcXqOpq+TwOF0JK0TuxtaiCMNcIAGkzKePvYDjJc/IPM9YrlJR8eeFyCORwC20ESdvHN8
eO32nM1hvAla6di9CZGISlTcgIcjsuedD395NvlrBpxNYakZozvoqXGyR+cp1NNNRmIP7va9JJCv
HUi/avt3Xmuv/I65FPx8srUUzaT0c+NUhOj7o7B6LHscl28/glcesXE2k4tuCsaIc9upYGu7kD47
HSWmYj8NxA9/7BJnE1k4XRpYbWycSLnahUF0l8xxabX7zpN47facTWJSpuo0L93sOphaRFK2aeyp
+7230r326Wfz2DZTR7Smll5rqU1ZLBNQXojArT745efLPltIbbNSChhBeB10OGELv3DWaUn98+07
/9qXP9tJasCKbEmU2nVuhrEk1Zwy47rqbUKN3r7AK6ucYbz8+lCprXTQWuRDerxlEu/dijeYGCp7
66GZ+dhFzuZxR4RL5dhhBYS2+JZ2MK4SY2MF6CsLD9vo2xeZB+NfB6H/zOffW8pnDyIwAvQpbeme
opyw7YSDQG2OmwDyK+KpDTrIw9vXeeWR/EahP7tO3tYtPEW3PEWGFJ9Rd8FrSfzPb3/4K5NZP5vM
3RTpSPiH8iQcDgqLOq2/qD7B4RVD8nhnTJmvXeRsOlcmYhs7y8pTi6cor1d15l0JD8SbhL5Zd0dl
jV/z7IutJyTP4iaf8BwPP52Yl0fYL5Ih3NDpucKdNjh3prbVrb0JooJ/6XCPWcpczQbq/LNsNwRi
H/if3gm/4a2nUHE3l+eMdw4kM2jvT498DkB6PvfolDhlN/jFqafNLlT4qIx0XWGEigaYY/ic91bn
rej+42sqYGagw7feuYmv3cP575+NArPH5OIiRj0F5HQt5QgceIrC5mDXWfjOrHltoM1///wSfqWI
Vhnck+sMF3nQf3N99+7tYfbaR58tKyaZLTU6FefUOV6IXcbztp0o4neey2v35mxNAY1gVKYOjKuS
xtHxiXAuxvvA8Ncf+/Jnq0k+dy4nERcn8Gg1vqW+9R5qv6w+9rLWz/YFbp+mmMx0eeozRPZRd20A
C3n7m79yY8TZPsC3orwiSVWeKg7z6wylzn0YazBnKsAgb1/ilScrzhYQKD0Y4Otm5rROoX+hongY
fwg9t9x3qquv/YazxUMAcqphJuUnUjqJ40GGSP67yjdVJ+qPzS1xNq37IlIlbTXjVIdyg836QvX9
ZaKMm7dv0SuvvPNipurNlKzWyjvlRvs41uM3z9X2SV/uHYBGb1/itacw//2zqZvmeZaPRIWeOgGK
r9BRg1gCSNjbn/7aIzibvdmYW2EM3eqEXHPnFfEusvxbtC0fe8GJs+kLgN5w28CWJ4TYYLXJYOuJ
don0+vbtr//a/T+bv2ZLVkZAWuYpJkz5gII0X/pW7y1tJ4quAd8070zk127T+US2dIXSPvZOVlM+
xCTIiyg5SJX+V8XNf+83hHc2mfWcbIcwrb1Tbera15yOPSUoM/nQyVCcR8JlBlJtw+T94qLgrUhy
KI3wnef75/sivLMZTE0yg+mWuScYc8GlO4yQ+bNYPcBy79ZvP+I/j39xnvuUhGXn5pPpnmLcet7a
6zD1X+jsZtvNxy4w/7ZnE8wWpoYJXtgcnENIfCmwzlA5u499+NnsxZ4ylvC63ZPfo1dwoWXnmNc+
9tlnczenKY5woHFOZYrIHnyg4ot7jx/78LOZayUlSSKt0E+NCzkXhr2E4lTHH3yoZ/MWDEM49gJo
RJqW7lELp03eBNE7i/Jrg/JssppKLzXDj4yT09f9IkVJv0QfYdBaH/Llh+7OjH9+PmaAxhpSAc45
BUC4L7qp0Jap0+TXb3/6Kz/APXvxxkGHMNnm001ffXIyojvQXe/0un5nufnzqincs1krbCvu05hy
Bc7Oa6Q5V0URXooRzBe17Y8NTne+9rNZpeAIeUVQsS3MGzLW/al1n/yilO89gdfu0fz3zz7fTbph
MCEAn5qg7g520xsb34EOHSnL+dD2BKr3y0uIYPS8rEizU0oac2wOGW4J8P+q+/X2Y35lZXPP5i+E
I7rOlpOeglzGmzCHRhX6jXpniP7u3f79EEtP5+XX99EKaZor01M14olHPs6hC40eevyoXyBIhyJ2
4czIWONC2FdFd6FycTXwL+A34f7R9dFWeBwAJ9SoZaILoDfvrLjzOPvTNzub/XqsN05AseCUmGLp
NzB0xakjEb20iQtOp/Xbt/e1EXK2DGhOaUu/5SpFtkgKudeB9+j2O+/UVz5cni0AumtkWYC454RB
5JCa7hra8WbKpndm6CtDYxZvPh/dGXS+ppXjNL+TPndTo+PPcuLV2zfmtQ8/m/6JW8eiHg3oDBb8
RsrS45y7on9s4suzid9gtE5NzFgnfyh9wGmEvchs8N55n74ydOZA4uc3RnaOPupRNJ1+U8hdpyTt
UXlfvRCQTlfW0bqABPLOL5lv9h+GqZzv37MlRoSOMCpfsLlRTgp217Xhp/TdtkiNfufCdaQihCM4
bEDofezJnK0IfakTdoVI4+SMYBP8ZLI+w87Pf37s088WBA9ZapraWcJhxRuRrLR3Im7e+eavzYez
Kd0FAh5LQ4EBAq1zKBJ7BGRfZRgByUd5++vr8/f80/M4m9AhduCERPHkVMbhOuubz21a/dD8Hsf+
Rec81B2s7KnYxNVF4VPZ7D52287FAFBGCP8oO/9ks6LgIcz8zFnj4ivfi5+c14w//C5nHn/Px5k9
9Z1JMt3J6HrjqjQ9gSmcqiwixnylSUpm8YhxJsdsmeRj/c4KNs/HP131bBXwxsovLcuITy2+1lVp
VZs86R9xyIRLyqnvTKFXlprfWRTPfhrQr6SHDZ+coDRgNGlDkrdae3hn0L326WeLgQitJjYLTZ6m
xs2+THZBY8qmdNav3x5xr33+2QJQ+7gkfaSYpwz7HBSDnenVVx/76LOZnlSVqARGylPgAuwMLRyZ
zcPHPvpsmmewbwPMs0DgUtIgushYdoij33mgv0tXfxo2ZxM9nLTB0rMmZjbcs3PQ/i9n57HcuK4E
0C9iFQnmrahsWU7jMN6wJnhIMIOZ/Pp3dFf36o3sKu1dtBjQABrd59CNMhNFxvC+TavbadJvsu7X
l2nZS2/gbMiLtjTEYIbhcdbpq/IaAT5M2V8lhy5c3T6bxEd3pNveKsY7Q58BekpbrXKgTl98nReG
9cn28u9hLeeZutkySRDamwC2jHSGBech+KPjwXDrpyJDX9HXKly0kz18ESQvzI/nxaVeJJoKZom8
Q5NFV7i2GEDCEx8rB/jd9FXB54VsORUZ/723as7ouvAsedd5s4Sr1A0PNh38P7veQCsHVm6qhiP6
vM1phqnN8taQ2uaqz/v8jNLQO7p1ccId0cTejkji4Jn8ueLSoP7P3hgJWoc35jXH0zJjQW27XBjA
hr8YOn/9Hrj6WcCdGZNDL+3mWLvjcqawm24I6OgnbHtZHPwpzU4dJytFEve62zl7SVRupUnupuXR
iEPoHxhiFl5Lg8TnV790O2fB17KbmdxbUh7VtA3lBEAyW/opTRUKIOqtZ8Lenr5YDZ8u+X8xhyd3
FofxYrc1SObyKEuxrLofLm9nggr0+Y38NQpw9bNQTLNJDl2Pq6dgVOlGhPpWO2O0/vzqp2/nb7/9
LBr7tgDUkozFMaZb4LfVZN1v+HPTbd5H8y9Yh6wfTa16o+14bK+8obMQ3fld3PWzKI7W4IFV0CN0
BKuo6M2vzvAvPDFx9mFV5uwBPBjqo1vMCZ3/ZSEQzAya4719/tAu/APrLOzP0L4mE3XJsW3iGwbF
sfD0u6sufV4K5WoogmzaY4413P8/ndXDedel3l4z+VIWfBZCBKKsTKMmACRQCozGrMfij0Fl2uN1
v/4shhhzF7K1GsojHbKADarQWfRaLr7I5l74Vs2z92rmqvFh/ORHOxJrCR18GtVtRM7Dg/EIagqe
S/tFbuXSvzqLHgDV3YopqiN6vFOC8JL490QrMOwPXozpLxFfzIcXQsd5VdTMsQAyGP4PYWkESyDR
RBZ0Z133Os5Cx1jooAMH2R05PVGIWPUTyfer+eLSTz+LHInjRoOAUHvMtNTFw5mN91NtHH2r/Pb5
r7/0D87iBOyTyKY+n35eshkLoallZ2i3zmzvrrv+2ShGQhNB4LWKY1PjvtaGBtaNoxu7ItbdazYx
Ov0S/12HhPCwRFPP9XGMwaT5tHedWJAwSiyn0la1dzKRfn4zF0LSqWf236u5iYr8BgZGdbTr8o9t
N98hzWbXfaTi7DNCATbRPD83R6j866lpniNVbSUG3ut++tmH5OU2Pe9zzuX75Jvf1xvbrr+IGKfI
8JfZ7bxvxM7KWWRNeqIfam7Qj/1bhPJgDMG2u1W6/fz3X/hOz6txYlrXVSEkIoJaP0gnfRwISzWi
7i9e7d/3NLp/XoYzd9Eca2akmG5w0qanI9YyHF6GpgyKyKBWQsyBNaoPmnQDOvi+Onu98EmdF+i4
9txyOqpVR5zSQJJTx7fQw+ICvfLBnZ++5q6vgWFpFeADHUN1+eRD96m04YvxfeH362fxw4QoPsdT
Vh/RYa46J73JyuL3Va9cPwsdrkaRLMwPdbQBTR+aZh72RujFt6ZJD9bn/+LCDHTe0kXfrQqlytUx
d9WpxXA0g9S3QbKalaSfOu4+ogRGSjLo8Vep0dMs/ZfRcl5jRFcs7VdhUx8F2G7/VY8pCyYf0iq9
uM1iMRgoXmoB7mmyTZce8s9v9MLwMc5iZCfcEpKdqI6h7e9QQK7tHGb02Lx8fvkLX8E/vTT/SvFQ
SNSbsVapI+Sisdq1vZwKQMZ5LaE/X/cvzr4G2oBOzlq+46h08iddxMNOzNAnr7v6WfRNvGIIa29W
R0B5hr9S3qjhDilZzn6xfbkQJP/JZ/7rCellaVRNatJoTGNzNiJao4Np4UceQTKX36+7i7PBqDRg
ul4q1BEGgPbajaV19O3oqz7ICy/5vNrIcYc5Q6fT4BWlLUaPMMVoyVfttxc+0PM6owEXomw7Qx37
pISbLR5FoTaZq71f9WT0szXz3GvTLNpJHbMpASCos+A3EcN9MbouPZnTS//3ywWfhORlVEcnARUt
oE27WvnFZuLSgzkfuWGbQzINFfveWIANpWzDOx3cTaHQN9c9nNNt/evniyxDOYwZ4RgrX02bMfIK
f+/mXluvPv8Hl+7hbHSBOc1T+r7SIxmBY+XkNwARpgWEy/Cq4eud1844s1HmJWD246TPt7L3D1rX
XDWmvPPCmXR0qMHufHXU2DzvYfYZOIiS6enzJ/P3L8c7r52ph24UJmbgozRHqIQA/oOkdL/4dC5d
/OyzxL1A6jElqQHbIg3yCXaaBCb3xTP/+0uFC/DfryZGlFZDtayPGm1Q37OiYVaG12/+QrBbfPv8
8fh/nSzp4Prv/yj8yjRQEhLQsuhQSthr6N/fNUXrjwkAX+FWDcuHDKPp5//v0hM7+1CbKB1N4Iqk
gcJ6bTjRO+6Zn9ddWvz3VqIy9vqG5hmUv83S88u1EQ9XrY09/yzsRxGVIuBUqqNSeMosWuACm2LK
Yz5ij7ru15/Nvgr4kFuPVXXE6YK7DjwtBq/PL/33NRhtev99MCeiXuXrPPNxJntoIGdB8uRmG84S
vaUQAn5jyH3g36m/eF6n7///l2DeeWmNZZdxnGaMi6iCHxbyBbXTcPI24q1DvnDdbZ3NOFmdynHQ
WL36IyIrnE/IiOTToKPZQpSzMIxi52nD2+f/7MJYPC+0IddnyTjMyfLW7m8rGpIF1Ujz0nb0Lx7Z
hYHhnQ12WJDhpKfsjmITqkPslh9xQq76819/6eJno1zQnKtE2iFENGh5hJ6jkH7RbPz51S89m7Mx
PYOX74aGDLgZjis2Q9uqSH42WX9VLtH7vwob1i1+OvbZMe/x2bNydwIX0d8Xe+tLP/58aFfhiNcZ
V+RJoNVY2aGy8a4WxRdB6dJIOBvWc1zaieWdLo97C+rNeyL1u8zzDNzv6XUP6LxKRg2tQs5UlUfR
YETyW7y06ovMz4UP57xCxix1VxskgQ8GeroVlnbvheWw/vy7uXTxswHc1EOIQU8vjljC6xWQoYiy
L2Qo11399Eb+teaKEqOqbHT2RwBRf1gEbAt1VQEJhX1nYzW3kz4b6dY/uv5srPXQnAPhVV9l2y58
kecFMRJuqo/IjIOFTlv4GTzVwqoO0qyfr3kwpMX/+2BmOq6Auc7avuY45m6yQ2ML/TW5KtQAzPvv
1aeSdowuNjwyCW1+m8yAmiHJXtX8Bmjn/MnHk6WSdPb2tQXNvExsKqsqhBUunye9V83q80f091dg
6GfxsihrIx0m/o0x1C8IYl8bA16t+jJFcen6ZxFzitwGHNTk7RssoYvO1iaQeRQAqtT4ovLh7+s6
4zwp1dRTLIxo9PZ65q29viyDSdRvmakhGAinb2lioRRxeP1hOX3x5i/d1Fkk9VoUEhSPu3th1Tsl
mufJtfNlZs/9F2/l7/ECytJ/Py3UQKyJzNDZtxgyNvCWjGfbNN0voujff/7/dQeoCpfeGOs4rWd4
ZFY6peuq6LNvmFy+2mn+/Qb+r0UAbaSCTZu5+9K2I/ulN8Z4uMfLYuQv13y3HIz99wmVuo4RLPfn
vTJmzQqyOg5/tSpnzVrrRXXdvgQE03//S2IpI41kbOxRmP1mnUe1CELxBXC7X1fdxvmso6lymnKr
FnuGHFT0bi+dBjBh9sV6+NJrOAuAmq6JQgsdeg2H8E1p5ZMB9/iqX37eRmForkVVpm7v2eJHW4Dv
m9lTYxA5KIiu+w+nz/df0xqkAUoX1WjvNS8nhen6J4t9HxUvgxTeF8Hj0lA4C38Il+Qox87eF/aU
7nGWxzeOVnvbKUzDLx7UhXdwzhcztSjlrC0RSHxnc0+gosJUR6123UM62wracW9YvUrtvWpM70E0
bXYvy9Y+Sajrh8//xYUbON8SchrT9eWs7P3ge/6S4251p2a3vC5vDmD2v69ZN6APJkPh7E1v6N2n
U/th9+xo+r5sw9T/XSMwjm7Bc9Yn0AU1plfd1PlOsWjTIpMnt8ZgjGwN/VnsqzCcv3jn/xQP/f+2
UD/fFpp1X8vGSbmpBKSnqLy9V8ifYVrvexMqtxV6bQClN8rmCOBs+Cy1WgHrS34UmXGchiiksr5Z
WXm7GLlIRFDAKUnXcvvSOv5rHIU/wiHDDJ+b5Z5O03Y7qg5hiSwL5lgO8a97SGfhI56aRJE3cfYN
YsZhl01Tl+8sgBHl8rp/cLaEcppIoeNxjb0dVXDsC7vr1oknoqsyteCJ//tpges3ItnRA16FeS4D
AXIPAaGbNV9seS5Ej/OGjlrvJ6dPlbUfYUsGZd8gKZlafMeWHn/xLy4Mvv/r6YjVFM9tbu2xSRjk
3QZnq40ksa57/mfRA/owpj9WFvtiHosCrOjsBxFFPs+fXx5C0j/Zx7+NhLO10lw1VQZLVd/rddxs
5ji118yjv3ghKz1F3syH9UfX+13pg3svG5UvQMO/ZKX5Nhv5g5+mb0Bhf8ZG+F2rx2TpxGo/F85O
hn4W2IV75/etfgTVdaj1BPluB1UZPB9Syyq+R0v+ffSBK3qD8ZG4TrSdcoZUVMITIAG4MpLxozbs
5UnfXhbFWzlOT47BIhtT1otbldjSwvF2wI6VWxqRwnvp4vChqCuAvWH1XDT+ps5wxmTNsxGXD3rk
0S/AdVzAmFWoL5EZLmOje6Ay5Ydmu1CfbfdHjn8x1au958obMsCbtrC2qqm/xa2FfhX2h69361q2
27oMVyqOl6ldbVwnDgpMCgC7byxLR/fuSMgL/O7YnlERDr696GrDXUR6VeAmmQ8wOZdChotepHdd
5+ylSnYpJQCpsO9CgJboh4uNTM0DVF3AOzMkCm8V2vPKG6JdjEc7rqc9MN/dHA8vEeqQrO7Yp+Ee
06znsXd+5GFzJFV0HKzqvjYwl87RfE9eZyuLIQ58mf/ys3h9erxJYWQrS3nPFEuRTRJpghFcLpoc
4QujB6Wu+G4lNcDreT2mKMN663ulYwHxhsdc9G8qdW9bz3Zxhuh1oIczBt+8+nF60n0y3EuzYT+R
yW+NVT7pGZYYW21JY66cKEUONKRIt7xwXZbqLtf1Y1JPvyF83cap1a16/Hh9le1M+9TY57/0St2k
hlyrVK2o9AlSY/7tScTxkWbi9aOeN9RuDBRjRoi8KOqQ58xTOi5LWT+ZFJWtMZUetcR4ZhmEE8Q3
fqt4wPUCxbd34/xOd1skhE1/cEzxrCOnW8HQbLjQpC2S2KF+V5oPqpD3xiTzpYiEve1zoa0AdffL
pDLkMs1FdV+FrrUgZUFBaV25cKXZ4AZuNbTfzCTbIQusH+MGV3Q1T3fWMN4rVWXYi4t0QyVcs2pJ
gvKOi++edJ2NNjsyKPDPOtqEcCJP3nEZe2vOVVDGtOuxE2gb86eIbv1FojAWlpX528+TlT/p9wng
4CwsPyytywNPDM1iMpo1dFP0k/WGnpZ2E06aCfW42OrzUC6mVO+DutRvzL7fkrANsJ9iUfO14l3M
2XOMQRHxXLiZNDwZbftKMs/auEm+oVMG/ZKbPuta99JkajOQLkN2lCDbjqAa134b8N0eOiHeJ6+/
ad30YMokMPxmlWazvpKaPgbK17fhhJapSuVGoYpZZrRgB5OTHvLWzgM90k7GWGNc4ieN75rYeKzy
8Cct59Wic1ocLBgsoiRCMNI6e37bW+bE6PfEoPMz8x7KM0jjJCnu9bY9ijkRS7w/vytdPiX0mixk
YoJOaSQGeipaZTukXHZGjIUYba+SMVsmjd4u8F9vdM7+OMv/OWFMCCC7TkjnffDkzSR2OZFyIebh
z+nD673xKe77xzAa9mUXEc8S51uqYQCjvG+r4R8uwrhd0qW1oDEcD6Qn9nXjvtnY6cbcf3ETZ5WE
5bNWpihuadKTbgZKBRllGpa3lV0cHEZi6xonumH/mz//kDZN8Tqq13U0qPoVuDYclnDKF4XbEirA
jwAL7zhNiW8quOUru7S3xtCAGuilwhaavzt5nC4p8d+UkYffWnPW+DzWQ9MsTTckWhgLc8i3WqR2
U1hni6gpx/V8IjpWWpQHU6zHpyR7irDevh2MSSw0J0n2MUS/oHW7vY+Dq1DeBuwn7taiWSRWtdTm
4qGYy3c3n56ErLe6CSdKjKAaF7MDtVxxskJJs0P/ZxtuMUy9dWG8dd32kdQLUj1kxqYV1YtUzvbW
F+pDb9p50bcYiKNTyHeHfZ+PhwgNrSoiLM1R397aGLW8uFB3s/RvzDpanrS+WuG7gfCxb46mv1TC
glSZ6j+EOb/33oxve8BfVYCtr2bjDQT3uGEhmW5z7AcL34utpeP1d61T6UQG/wG7FMIhBVFGx/aI
dCnMOww+6lFm6UOZJT6qTNcLnHjOQGx7nIWDVNeydeYMK8foF0hKaA2GIgfYpw+Q7P1wsWEFtFCK
k8zPXmrV/JudcE5nwbj3ynlnJw7jH7AAJ9R45+tCE8vOQUGdTnX0mIel3Ng5c4KswP4rzIb9hG5M
r+8dUPMN9PpHi/aF2hizVYS94bULsYJKozAWIS+O+tZj5LvPyKmPZu5F6wYC1MoEGxIkmTJox7J/
AdIG591gAKMBiEZUu32RE2c7OtD/Je3ZoC2cXC6yvnsDviqwVhPHprRCQDDOkiky/RAax2dArpGn
cqayy8zRCYyEinkMDltT1/JVq6GUaGphLkHMl5tpnmCl0h/Ecba4YYHA0CMhKsxbXA1Lu2scfHvW
TeIrxem6/zPFn8nI22vkDNLedX7pHcqbIZ8Rb7Z9vDGqvtxSppMdOQ9Wr72D9TkqVLmizpCvNUGE
mdZ69RzqGASwYtA05E/JvEiLCmKR1ltzi5qt8oNBp3rdRNmydEpqU6ecbUWfWsSs3JYk+7l8uhLV
0ORBj+bhrh7mfl217bgzEvPE4E/z/oWj4wQwkYefu8DrRjLWpi9u8BP1HCOY2wvNwg0rMQO2skWQ
oCX53rbU/DpMWbKms3EO4rjRtpGVaA6ispywVlY41hfDaFkfSRg5i9kt7GVVutOOOqj0IUya7iFH
9lGsOjMqnqyZImGO8Nr7KusVt2iolhp3I3l1KudECXSzaTdJ2tqWekzp09KPC31g+pTyYSzHTWu6
7dYqpgJO/jCMQWLhHOSV0NQxxfVLhKLoxs6SYRtWIvzQzL78QF2J1s/NODSc1Yi4MpaYeKImmpFx
SEVZAe47rHoGWsfNAFLtAJIlWTV+0i4arW9XsXTsdVwVxpqm+nzvTyJZuXgXEFMbNEez/dikyVj8
sHBq3A2+1Rz9KkuOOiw5jpD0eRW7xmM4W96iimLzu5V54p6NnB3oPVZNyWh7yCYB5mSAz/NtYH0a
GBzH3+QoPF44GhxxhiDBgPw9r2BUAzlkGj5MKpE/Oz9ugqyXP4y+eqij8gekFN57LLWATQUrtnH6
ORTdsKZzyNzQWvnkWVa8IFWbvXqCs0Z9liggvTpdIp+LEbENtXE3VF6xsTRIxYQ/EjPWhD22CaMn
01VDgH4jpnJPFHQHTKOLkahHJi41/y6JSqRn2cSaeOyctTHF1k4z4nzRx5N4kVnrHIq5ISzW6sOc
acEUYXxfW7Yg+LtP3VT9RCji33hqEAGLeRR8+uj8mTr8UxHLsQUmeKoGerNdJAM45aHAvsa70m/N
CRVohQ923YZN9gL+qd7jWSluKt8UbM7VnSasdlEip9vlWF8WKhx8uLxRaDN88xKJqp79wSymFhNq
pbUaM1BjSqI/RG1aT33+Qrulf5/1hRcQGHHUyijfOOCgb/Gm9K+Z0RoozyifZLY/HRH0InTXJ8lN
MHvSwaAYJSjJCqYYL5TLJqyjQMGRXqRZ0wWm8gmzomvfm7pCqI1FEVJgnC8jt8zfU9/95TXuGAwl
7k7lmXz7s2Vh8hzvpmmyv1l8XzvPaxIkEGW2MQfnoUpp1Y1xQOuziF7cpmdSitKffJHDjSfsbC9S
7dSLEUJEdeulBRGH5xTn1mZMW2ubYgrdmlYz4aqt5b4pbLH0S9sMFD8yyKhGCzCWFzfoOhJ2XOmJ
wqSwP7fZCW9Yj8sMMG6QSgBZjYTtjWKvh+LmOVuR9z/h17cbI6zvp4acaJqVYlXp3TcWXv0rtkj8
V57rrls3O3Y2a/tK1snSxkG+6lUf7UCQP6cxeAWHwTPQMR5gj8NoXtg/9aRJAyyA4yKqvO/conbs
wcxsVDM+sv9tFjHOskUDy6m0RHqEPldvaG8aPtqTo0x11nuP5msR9frwzRtVtXTgQq5JkmSo/Mbh
0ZhDdKwghxc43DC0mrG7mKvWXOQNVvOmECNynprsD/N+efCqifiV69I/hjrKSz1u3sMCe1rWWGmA
ythia2ecmlyTHuv3mJX4XAaxt2sRL7tQWR8unLTNLFlTY3j2qJfJ23XBGebWQIeyzstRLBvU32tr
TDwCpTjJ1ug7RU33U3PKIXBhDh8yWaNHih2bJ5N+dCPziBLqkM6MXLQYT8nJ4VhXbbQd0jTbDXmP
EK+y3+wirxltCKMq9MCaBc67H5qDkWBrEVH2HIWlNrKQ7l13Y/ez/bNlW3+opr58oCkO97WfOmtB
q9LOloXF2i+OEWSIDz0/HRP5EfZxDD67aTB+JRpG8Vxz2iUkIHtfjs1bYQ32DeqTY8+3cJNzRIa/
vUzXlkD8PI4uRm17/lFNnrGkJnfgO5Vy7bCBXjpD298IDkAeMrt2A6cJ7RXzTRTkoU4CZOi1TY0K
/GC3OBHCWZvvC6bEZSqS/k+SpgowlLSOjZbV7QJ3lHFIK+zauo2gqCnLrcYpDc6o0dwYY/XWtU17
A8U+PmRG3b3n5gD5Ii/9R63lmjg5fzpDqYKudGkzIA4vCm8Yv3tOGL45ulsGqkzkajDjR8r18iU7
/peywiyDoyJc0Zs8Zfddk0VvRuxZ5rpB2SgKdhshGphFa7e98QOtkURpVbB41uqVaHsChvLH3Pmj
+XOdf4uUCMn7KPwMcRJYKvf1wzxNRHq7pwa7wvu0aCOze5u0qr7tinK+JfXLsrRIUvcgOLC4M8Kp
uDWzMo9AKTnVntJU5851ishZZ35rEMJYyrazKoMZrnrQu2iOTb3X/lR9kR479lxPYwufbetroCo3
wPNQHQzGYMEIkixah3Zmh46xdC1reuaHurQsHFoxGwSmVY6NmxrHUBkK77uNQaA++HomPobUGdaG
nMafmT9yrQGp38rQQ1ReZl521QKEcrvuUrhnLY2Gu5ZbRQ8pOn2Nbz4nCek5S4puyFS4rR00mseY
5OByFYNOW7JRxqxoWQ1l/RNZdzFISu10fTPGXrWdpyTco6zOHx3HgJbsl7GpL5TpDPkilE79HPvO
9N4xo0bEh5OvXHeTeuFG7nirNF67aZQOKl8ttZd6K9EmtFWSHhnAhhuUso03I/WJHzqbwa0RRfn3
WG9KzLKeNY9bLWvbZVrg+LZYL2bLvtJQYFNQeioq8at9JBLdozXA0tqbyFdsPuzYqj90Wf7SzSZa
W1iMJpv0gNTK6dGLK6df126j/e7cWrDSQupBPlvO4y/LcLw7he6hRjxTytd5ohe5o+7qJWHrfVsk
dZjSA808Nc5+vGvDSAY0rOIERhwWWJ3J2Jyi9pY2mHLDgMoXdepG+6zRUZGCF7+lWnI0MZl3/mGK
WO9GZGyWacS+IQLctVSu1gkc8r4TWIVtLVvDxYzp8JL2lOg2971hOihR8dkWAo1GhLd0wxqu4Ufg
BBhaEolJ1cvlALqI1bV/qglj25cdOD4kD0LbZh+0UWq8+3Wc7RKqxFlyhczwGovjx7L3/UfU0cUG
eEe5RrHhr4jl1cYqaSbVvWL6heMlvYH/Lt/TFAFnW9fs3ocw6x+nbPIWnG5IPM4jSwkKFVboQPJ9
RmH9b8VS7tFPw57u90I7+mQLbokOJqmiqbpxihAHlqz6bUcQpB0/KR9ircn2Sve0dTfFabEc6ig1
7ypf3LQF3XdmE8NZFFqxaiNPbHLU9Q++bnlbrxRvVRPjLx6SfuOMstmnZk+KISIxVceV3I9CDoeh
DLM9y5/mgcYre+kIlLx13JfPouyzx4i+yl0zF/4yG/J2U/uaecc2YFjqbl2+5xUrn6rp5p2ou3t7
IismU/TDXZMbv3ITuyz+SXth4FBflF3rHZ28oI4OJP6qmIkEMkca3zIDr9U8D+verpkn8pxsXUZ6
TjpSo8yvnwPJ8ppUz1yTfHDlKjXc4QTIfAX/mN6Zc91sRARrv3DM303vM11oA0cwMdzldStjcShs
n452crCnT6MVh1jIP8PY6jhb0znQRi3eVWJEmzGznjkmoVOu8zgaVoUdftdzI7m3es1YOM6U3BnW
UN7M6fCLbSom+ZNpU6cji4yT/lJXZfpuWHnJCWNUPhEvmgcp4/i+b0W1D91Ze82c1vqgRNK4j0ZN
cTxP6BNNM7xlMiMks7BZcwCTs6kL/aM/Z3SYjDSc2L6GRGiG+dRl1vBkJ9BlzKHFJxeN9bs+x/Er
LljtQPHXdEPHMDviqbAXyofBRgvajCnR+ihrVWywfrcbq1H4Dr1cbEf2ZBvAtSKo/HL4yV6PzLJq
Q5OOdqOMMTTX5CfBPG6jHuJuo5f9MmR1SWvkP+lK48WRo387deYDiBM8g3bfi7tOgOXVwqhgn5pl
AesWHbyAPRNlR2upJ+EYaITrHdtuRY+U8da0ub5gNf2azgk7Z1C231lVtkFedepGJbp7U5eiXPFt
DouutZobNGvWqtHsmIFizSwIBv2+8h1jPaeiWxdRLJm2S8WkTxb+IPq5w2kn7edJS3wmeBgH6BDD
dQFWjj9hkz2L/JtJ29YmMlSytKTWBKE26gccW4CW/Vgfj4052syVibUcrdY5fYU2eVBWIZVhss/p
Sp9eBzWu85F8s9Oq7uC74bASYSLvtbToYWrNWvy97zsmI6eLV7MZ+SSYiop8feZYa5H6Q+CU9PjX
Je54emsd7LuOiN+rKo1/se9I2Mz2foT/GWxJn7AHF2bMLAeMJRDKoJ8+kfHvOtS6e1NyGNJMY7c2
5RTfmf2Q3LBGch45ffE+9IjPu+KNLTJpl/tQef0PFgDOpnCzcS9d02k4binGn0LPq6eprYcXNZgR
Ypkq13duUnDUQbPYocqi8VtVD9bSrgt37as8fRT0pK2J4qx0S1blW+4oXoWkoG6rqCg/dI7VaMgP
89fC6tRz4hne/eAUZD4yqiOXYW/H7GKTbNuFs/7dlQO31acTCITJ74d45fgSVH5V5XdmR+hYoIEe
nrUwS//0SHXghfrtUxohHgqtOl62JPcWre6Kb33TylvTsLPXOqYlpfHGf6boJgnXp2qcb77dZgfJ
2fG2+Md7HtVIIzyKsE+bMjqCNbtYQuaP0qWtWf4ecpGxaN3cfcVPOm0i01EbXYXmfZWbzg65Ow3K
qBTjGzAHpCzizgiLJ61NelTMpm18YzQPGwTcWrFUToLX13I9ZvjJ7ranC3IWcVJah239aKQYkK0h
MmgF6uV9bsflvu7yHPF7jh3cSHfSN9ubwZnHtTW19kfSKP1YGSV7gmkc/uSWaexlqfUDfQMcNeyk
oZE860LHOvhl3QeuKoadldVUwORNVjuB6ZXuY+n+moxxOmahTU83Gkn2Ut34JNMiWbq5UEujsW5y
aLZm3jSciDUJoyEjbz1uxta6oYfpJtOyJ9nF7SIlq03292ha4bc8TNcthDW3s0qylvU3vKrlgnQY
k5JFPpgpqkvHKLCj6F2cDK7k9wPDs7+nrk5BsfUNXBS1v9qrzzBn5SV3g6PtLVZhJPb3fscBVuOu
Tc/Yz1Wnn7aDQe6z0SZ+RDrr4bYPl5nsDnUTwoimaVMl7VLhGVhlnAEEVigWdmcwDk/Mjeolw42a
5Tp7aHYfSdL/qk3zrc6cvaMy2Lp6MKXtK/bkXanqWxdy+dAna763JXj7XedpT7I0GDZGupmFzsLJ
WE0IVSLZ7/2CgzPH253yw2OqfmpVMSzMtP6u+eG2KdJVrdC9F/n9OMfrole7cEjuGou6YVE0nBZr
b6UVHnrX2Yd59Zj4yZ0YUkXOUN6ko/5KFuxPKPM7z9L+RPXEwipmKVRDhzMpwAgKo/V2nTvcuomX
3DilMFfK7X7knCU0Xd7eaPZ855Xh/zg6j+W2kS0MPxGqkBphSwDMlCgq2NIGJdkepG7k/PT3w91M
lWdsjwgCjXP+eGIwPtkc/cOkHv6qXVc/iVSnPhrLOw+++6oGx+dekt+5BifqWR9kYgSOkE9j7CSh
b6XrAdR6t0hRBsUq3ABZGqXnnLC0/Gq3KsZ0bSiyX3i5tsJ+n+LkhHf6P9sud2U7RrqA/bI02BvR
zofMF4epda+yqNNDNWVXRPvfZtb/uDyJRwb0lmiR9slqaH8kUUE1/alx1gV42WF+9aYdghDy+fFS
hkPSRO1qOn/Zk0ooV9bMOU5zuJH1HQ1vfWSki8Mu5w92tXbtnfIlrdO933o/Q5+of+2qvl3+cdDm
6sf1unAU1ldbtdftJuhaMugXhnuS5rqxetIaCCE/q/4jh/XIqfVHm7HxxMn8UfmUqM5r1PMQxSkT
lIJSgf3w9hWyg9SfjyUmLja4xzL4ER7/yCZXbDD00OADlo4RmDTPFCtrjcHMBD9lNZOETbVtntME
ilnr44s1dV+0Jz91bmLdVUEXYrLNfjonJ1a9cPBLQFQqUafM+9O1xlFyEbKC7XVNT8NQh/hF5E6R
nxUZnu7ve89b9iQgkdzfq4/KSe5OAbE1labHPjrFh6qvPmdyVbl08xuvtZYkprYH+xdDoHfla113
2kGYUx3qHu2+RmJ0p6GXOhy4fJhVQYBZkp4MOcR7x+6yiAJR55GI+hX0OQsK1xnP9SBMgBvuIy5Y
eeYJG/B+VFZAvswSDqN+5/K6QarTeT/OL24372cq65NMZ1x3NDj7JiCAI9RtDkaUf6c8tfWICIgA
Kui18ux/ShtvFMFk3Id1WHvTxZbEE8ZueuIL0+HywAyTDOCeiPlqN3Y6BDh1xYdeJPcq987UUr12
SX/3hHkRyfxLX42rnXlhx1ALjkd42m7WgVeVJ77NdG7ClbfBD5+Iftr5Nk9LZLr1oVv7J7qet2Zo
Uwu0Nvtnu2w3TvnP6JrvjMsHMm+oAyKqLqgA33Z1Wh18CEJKCn7GMn7QtevAfJm3cuyeKSpNj2pq
/qsX3wxJ84ZmVTqHafvQvfbUKefKQ9sHNWBXAtrh1zenGFLimquXvBgACoayP5FwLegIjQ9AsM1h
0Ab3/zdxraaP1eouozIuhl5ZO8sDyiVQOlwY49um/1fO86VajG9pmZGuPF6GRlIGYwdLV3sI54xM
v6RlFamiu45GUrzRd0BjNOfUtKlw3ebV4TaOE/lDgTGKTdO8FaXDLDQ9kJ/sDVN7sW158cvmc6jl
zSuTU6mEczBbD7w9LupQARAFrl2f06G8xmAbz6ubBr3lBckq63DUTJ22bP00x9Yl45WTgRxOuxgC
cod1KrCE6ii7ZqgC7S2X0OH/NiuF8tlNrsvSH4qh/J2Z8Y9TgQO2xXcvmkM2gQYvvU8fbmlbYaaW
jxTeAvApErMxQBOxlE4t55DO6XGJh/q9WFcm+UoPvZL+wsmb7nVJOFs335Qenyaru8PS8v5fPY5V
LpisBA1O8zRGMLzPXqJe+1reGyqk02lNd8LsHaK9iKuecvWv6kfqxfP14nadHTmZMkhiUq9robYM
MHc9MIC6d5q7YfC6MppzziVbQvzkKNN2WZ22ASfbhXrFCL7NnHf0tX+21ZwdYYCDwiZxcURrwda9
m3ohKUdeX42M4nIveeka45MKWy1osnTvKYPMmOnkNOkRVWNoIyNKtx9V+sYXEw2jRPa6ZIwDrQOO
N2v2NffNvSjG5jwtCYqGDL4PewQhtat48eompJHhU9lu8f9vq0F4FCT4wYOty0a5dn9q/fbZXdsb
+8gaVNLZxP36ji7rZMdn2S51d7Hc5aVJ5C/XhpPWTOddVtB1sx7DvGqNFzToegk+zNXJHAsviAvP
ublp2R/RMpN/7RPCnMq8DLyEzqvFesqF/2/U4r3Rot6k3+sjG8Y3ra72ZbzSQ63RGpjL8a+Wur9d
H4y0rTJwYCXAlywxRIO9+Az+zR+dFLqAb+NDOrMHPAKrO83O35ioiaTo95aEnLGJPZ/tW9K0LxrV
0TupqrfY521juMUf10UU7pMKs1sHjXU3u/orUxSjsQwKVf6h/fzRJBwQ5fJT+/YLGS9fxYh4wfIe
3uJUzJvLU6qyFiaghysfeAzkXB1RDx76JJlDz6OHqJHrf37ab/DcCbHkwRmHJzrQ3cA3h5PLMyHk
0u1qPV8DmU5/NTltDLn1ZSuMm24+zndnbv7TlJacmqLyj5PVaruRETAv1QsIT0vXaH524/XdGXEa
cuPH/tREZL5Tnq71v+YFnsjurfeh4BGR3EM7Cu30I4kWc4iT5GXVNeh2/RUm/ODX+QfRZ4gi0vSJ
Zh3WZkd8CwazojUfZCH8+IXxjlEGUYv3Tjf4q9TbM0cpLz8PPG60633cL3/7TL+l1fiwiD5KFrRD
7eQ+mw2IOaY+NqGKIbdoGKxqrXxfpG5+N73wt9HYjPy2eXd8Y1uaDfeVOIQqEHpjBt6ikrs+JEu4
EiwaSh0KZaG78FLoCeqwkqrVFmT4lV61Ipp9Tz+plCJOMYu915HLqZVWGxiaY4ZTWhikR8g46hr3
biFcDiqthlxr7F8KpeCN/PZ057Tdju2gABxngvKYxYdwnPmLVEGqKUOcbmDss2uY/C1bIx0n90FF
sJPxLjAN4FSD8RwHMFSw076wQSGEFcIPi6a0PtcUKYqfTfXnjBr4DTFLYYHXaTOcaYnvJa3X+i9q
MvULYCuOXFklUeJUb0Xsfa78dMGq29MzEEURzl1Tnwuq2OGYFFKsZqBxs0rQBiw6+pGJF3FmzA8D
8OdeanyIKs7fhRqfxsbT7k7L5FZx+8KDdAGq83jfAdYcx8RII0FvTIiiyKWZQyh7P9pjFUqkvAF6
Fu2hJ1tr74JIr+t9wg3Gqd6Dq9SBBJwI4LPaIxOs85qopj0PozQOTusu57ZU0yNfOBIYfJbAddPp
jVL59erm1frBiPtcJwAGlho40n1YeHsttEPFlvfmaDZdkmVx96X+UTVNcm1KPYFcIg+0BbLENTS4
MG7T6ByoJmDZau2fqZ8flbLzw+gy1RmNPQTalBe7Uo9TBNHGf1bWllAQI4iJTvijSpkDXKEj6hjl
jz41VyKqJ3awEXxLavWpYmK/iTgZLjl7+ZEuHJCbRvbIbgqkaH2y1TGlMWeS9ogb2C6wjWsT2y9m
avxt52V+Idap2adjr7/o68D+gbogIuuy3Oc6BJUSzES17JJ7i3T7lKVl/OVNeflm6CUyMlElB5zj
zbHqpX3QeyxMjE1DlHXYQZSv2QdvdYogzY0B7RakUJlXxELYctwJF4Y163LkO0Y/PsrSXmF8ur7b
6bQU35PSMYudmtZhH1MLCijpN3y5uT7/xhDXc2Wg/Dtm4SjTxfjFa8TmNSY/hLLinVzYLFmrXmOX
SK98zhvcSCq/wkM9kUKkX5oYYqwkkobRdLOVgklrN03R4yipHgkJpQdwd1NjbxBTtO/KxToWfvpe
yf5v0jdGmNWw/81q0oDV4zQHrC12si96dpmGAHib4bP3kZmNLutS3Jl/PJfSLsra32y9B3UgI+rY
eY0IkffHp5jEIuBlUEXfN2U4l0YdolkrHsWotbuyXJvAWIaCJmaoSdjp5Va4nbrXFkxVviCHkKmf
gxRyWTprzIJFQQpWs3xUcYK0a66XoxGb+dk2B5sXETDebkY8lAZd1iOfattWq3ZO3CK56fkXJ7Mr
/Rc/Ec9THC/P+XYvr6ThsaGjMJwN+Gx7+tCm9t03smTXrLZzclL/UuT1KS/XUp24VeYfz8z56ety
WL/oEBBfetbXRHe4s70EjYD/3kHgiy6iIN3gU06AaE5u1bvSsXWE3aYr3BDhC9IAbdFlDui4VPz4
pYPoHlklSepkYmFBQwuH9nXy414eQM2ECHi2cvGsuRoaQZDXTbbpxe6LXfL+RynR/ykcpEhcsDKb
Q94RXY9Mfe26nbSNgY7ockiS0Kgzx9utUqZpULcO12Bp2+yrEUPTwdIWvXWC2TDPFpMOvmRbH9ow
rRVxoJqZw7fnhIBbaLEcTbEm+nYaZsioflvrKL8GaXUDAoq0dyFgO3s+ZpU/f8xzt730y1rlR9BP
U7t6wkbkxx+RGp+/Yl8zZOL+wGeKYGyF3+08m8sS+au9JC8mHVszQrkClUE/1CnTlWYNNuH/LlgG
pwR8JF8Z66GwncI6ATUlL4uha/faq1qG+7Z16ghrtTw7VoFrcIRYeHe5mPO1MlrpkR3I/bsbWL7V
TkvLQQ8HStXTG5Ij70mULRrGYdCTR5v6xmUSBei/WJYqozdOyN+JlOWHjqzG2Rl1X/F7SSSo7yb2
xx+hDbw1yVTwgKRitdisJcjEgqIccvNSmZ7m81L00D9YjdadtQHcONCStPUBEZZGHlbVpBjr3Mmh
RqUulibA6Y7ODrqDLdN2Rjgpo0medbtvkUROjnqXrtERfMxFZsHO21/5DNZ9pnABER3pPkXBd7Gm
FlgsFymknkL8W4pkrUO/NZe/ZQUJRUG80bx2S+ui4bNJA96NJRsZ6zcvaqMvcz2oUwvIN5tHLw0T
zHg2gwwxB4EDGsLhrptufmX4Bomynan7TFzJMQ83tCIvWXiM96mpbbEilkhZpz0z/lAEz4JV5fmi
nTXTRBlk1TS9Bw62UhVUg+0o8BBHxvtZjSglbB8ZnGUD999aJ7V4WBodCBtVs9GFg21yPVCnM9/a
/eJ1R4ntJdm3DO/NbnIGe4TdcDenSGtCHXm+xjKQj7kwQl9NKBmqyd3pYtpPhLINYE7wZNHgeYDo
sWB5CETh9lPUukmXByKfxs9mVNZXj/7dP29OpCawub9/FnjalJk01/2HLZT5UQ4y/wvyiaIuW3y4
igxRM0Odt4lRK506NhpspxKoROb2sYylrUJ2WOQ6RBGpt8WhXB7ubzQGVp9W6jBCM3yIU639gVGU
pB+GiiLdZem6/lHNklsRmcHubyBe0UeNlXL32FPuHFzonOxoIn+dQuCEad1zl2bvyvMs3A9ePr76
FcY5ZKAA3JCnnnYooO+eK1HmebBkmbuEkjff92rkdhqkDV9R5JEI6XPs1eKpbudhObHUcvlKuSnD
43nIzx2ffT0PeTtI6GAD2QY6mfWtMwHoD0usbdyu3swqyP3uKEr0UkfDbUzoW4NQurPpLeVn3hRO
GhpQsM0x7Ve+dceeBjcQVm28Uiplpog3Ryh9TmvLC4e5c9Dk2B1WAdAFSKfCHgGK/WEp/5gytRGs
WxRD82K2ih/g2vS7APdFFgb6b4ZKIaJEwGm1yTnuhkkEoNstTlFpD1iB4rYfrsiD6EUtl0G8DV1Z
2WRosbrtW+Q87TMcZI2u1GX+2Plj7Qkc6ppeQvTYvmLpwJVhVxpnt5F24LwCQQGw06yrNsp6yyzQ
jeqWEfQa3T7o0CwdWIu/4VF5lJhRyDhwvDPC0GsxNhwupqPqt9ixupPhVTBiE9f222/L5akptPp7
9UXeBstiz2Ygh0LM6AVGwCVvgYIBlojR1WqVbay7imSwMrRqIeewRpWe7karLmkDV7rhPAmjNdGr
SEdLXuKtL3RX5aZ9AAtExpLoVu1fxsVA29jUwq/uYlTxLrd6xJ/DwAUoL5Pd3uh9PfeLQp+5AZg+
iqVtrEqBF9tLuk7f7ir/FgNvi36T6sdKwsxazh0xO4qHXP6ptOVVy5mpxowjzWtMWKlx/WIzvvOa
D2ZCl4asLEOYs700F5A+hbanW28soleYp9NqmBeo+YOtOw5YWf6XdtDb1BsnlUxHfECHGPoXuaHB
Dlr8eFq/fXk2ga0mj0v/jXoevYRCeTHDvLvmMkGB9mi/dEoy8+xWZ+NbM+W3ySo/GW/vHt3Ce3/i
kSgK2913aI6QeaJwLp4gld/0zoo0wBBD9NTeWE8OEwcUHgHpm7Ju5l5KMOLoVnO2QAwCSLFuP07O
RefYDCAZn9qMsNGSUOrAUrR51Vn1isLjqe2NtykdDnk69SGEGjvt4vVHfEzLzuzWs5Wmn33ufuql
fPKakgqR6qnUFofeG/kJSnSMDclGEQOvxcM7b5Q8RBMwBzQPhG09hCx1SKjntmEcUHczUww5A8GI
3TKeTPTsBVnrvYdC2atPU+G/ge+DXvr+nr7lY9pWD6Ne5sDVjct2HuFPSh7r6Fa7hIbbIDXZtIsc
rLUZtMiyVsXgljFS8NKxRP9CFdWZohOLUtf6n7KME3f4v0SMv0aHloEiQyiCOAkymhq4qv0wubYD
NXamgORQqNHq4lQi/7QX/WO7HdG+9BHX8nVy+SEba+4DC8olTFoUQQlS8bYwXjdbSlv4vy32yn2f
Vz8Ztwfyi2K/DPzedWhOhM5HSQtbR0DdfkqJmK3i7G9KpY29qhveSmRb2nuaLX+kYZ09vkFWXp+T
lllsl7rOBdvF08hKKmqiuHNX/2/pFkVVknGYWemCpdHacNI2MZj+JpCyJZYO390PTyv61Fp6dLXa
3VfuwjwNldy7BbJntqazPU+MxNygDmBCPVg/tIiAFdbqHWHLL7TG1aHRtNe+wyyxmaWCLmddgDlH
n9eP1zhDkmhW2hA42fRryPN7Jj1wXQMlk9mOR3qbDxlJORx4m/I2iSzEmhukMxumgM8XjjrqmH88
RHvkDYFTjMU/5mvEEei8u89WTEwgJiqYeRHHrBWPdZbn2HPvpSs+fK+/tLxvoPjrZ0mhBMPo+io9
9UKB1MUe0fDEjikQkU9nvrWPtId0N5b80ikk6cj+l6z/TAax7Fx3M5eJ+rHdEMyIb73BfpQM3cEp
tAG+MwaNq4cOdXzxVpVJtY/t7tIPPIBydOcdoGzEmJrulGEd4n5+deAbTpwUb7Own2VBEMaSlrtC
G//bLgv6cjDdrW2VBfpSTuMepvoJFOvV1tOHOY2/XVIaKoifaqk+26G5EYFzxjIT+EgNQm1c/4Oz
OBWW/TLV/RClsjhPw6QfsnLEywgitUCBdUbxVfbmv17L+cHxSqYyORqDdS9s/4fMjBDKFYVS9mmt
xsdgT9cWjDys6/FGfsdvSyBTFvm+l92fFNnmdlnjLDnN0tMCtFwpEuf+c7TUw4Vdo0iZNgW7QPLm
sbp26j8poCvMKXnXNxDUSMcnyiP3jjNfnIEZKy73bjb+MceYoYyQtqhRgNCjB1iF/4MAUOc0zMvG
tTwtG8DB/PE2lNlzlnehzqIdWXU97dY1uQ1zmUWmvT4lAKldh3EyaT9LXIDlMv/KxvWlELniTbCh
AgiHC/OoZfmj1xZ6Bngshzk9psq9MCpvISKE6iaT/3fItYuvqRuSsTYCYjrhCIDbxd7948uYJXWZ
u3/JRGW7kSfy5KezCvXRtyLb4gXG4PuOljew6/xC09O7tzEHVX4x/eqSmt23m+b/NakZ2Y0ZbT+Q
D1IrhXZEo7vubLNiwhVPUrqB4mmfG/+mwZeJBYmiIctPHelOPaWvanRudeNErUheK0O90WR1xit6
so1pXzawKcU2thJZPlfrPssFxm5ZHGcsTmM1gubiatiZTvOZFzlym/xq8l/cmtWZc+PDq4ho4/+0
w5R0Xirjnx3zIIl63xX6VZRVOFYpiqH+BDTHNJewpzfddyZHnAEi2amlPrR8QrEAnpvM7EPM8wDd
ivmiOg7WeKW17qVukG36fv7V9u1/kGCPmtcAdup3SkbFoesdG+BWhG7FbclOxLZWXtPUVZEEGNgh
P7SDLgECc/z4F54uEp01GCBwCNnHmGd4Hvr2jPEo23trWbDTNudaT0F0pTCRzPg4dIzL0lX3mN0p
1bLfmC6uSIUg3mbv7iyLEQLY7tsSololGCHc8ZT7c6QV050gvntWCzRG/Tn3nSu6RLCSJPmvpswC
n33+bi7+H6LL92vDnIDtoarFLaslxzfWydpG+QOUWGIiWLzqxWmtj2ER/0rbf809xnrF1789f5Oy
DjZPjjtOZ9VUF2JoAiG1G2G2h175l3jq8Pn1DTCmI2XE36N2akREaqbiOTP4tKKaVIjhpz32Rf7b
MlEBiBSuLOnsKerm6mCQVrG3qFuMrLF5ZZk9GlrLaeWWQKeI5ePpRcbkwY7DsTMQBpEk3y7lEzaa
Tzl4p7lqXv2FN/FggS/7w+/O8f/TDDFHOFUf0o5PnihvhscpEftAotqSvjCUBYxZtKKMryzpoW1r
VZihYHhtG1iSCoPlJuvfTow6OXSmPLhNEW2/jmvnKTFU/JWmTnVMuOEcx7tgyjpwBF1no4YZqd7z
iemTK+VRltOm7XNV6afB8l5tE1u9ax2WzA4tb7lLMTyLmjMHFG3K+xdWn99+r366TL9ndndrWuyq
rioCoiT31bQ8cm4zjbvF97a9im+TkevvXKTHTsN+ZBeKtCAnn8+IE/+NyChwoB3qydzOmib/Msz5
vQauDBs8EsiLmZQqN3nW5vitZlippeMHVVFme8NXIfCx/CxRZlli+efqyg/cLP1HSuOV+/06gIE8
JbRcXxbqsb7mARzUHR99O97j1MemrNcfjaw/5lyLozLF2DymN5PpWfnLBfwVrKy+Fk6N9dErrmg1
orzHk9IDa6Y5vnq0C5rHZOW5C0+v0g66UgeFC1cNOSA2lV9TzWI2+mBCMzOAOqQlOm6+KTmo/Wwn
V10UPCHEZHXZS8VchPMrPfijjWF6ds9UeS2B1neHYp4iO0MsxUr3NOjOgfjVW56M/+lMYCyfU7rT
NInqq8BvMX/SaKYiq3G7qDfSBrON+wdJ3k1J70fG7iH1VypIyauumr0JT7Zj7+Esnnd624f9pvJe
2WlUqn+tol32qQEnr6y7xQ4Se8bn2uvnsdP2Susfa26F+ZAzlej2qYyNl9zhQJJx/jcbASeU9uKr
lR2lSp+hYI9jP5zNWny6fLdBZwliLpO9ljnR9rvrBJa3yp9SJGTIEHOI3jiceoXGYokcVUTTqJKd
lrhRinlxUm0IhoMykQlRjvNtQJo/2Oq8qvG9sdscADC+L8BaZf/bS+RXvPR3hvh8Uz0cBHQHSiog
xjW+pvn0z+vEceJwF8t01ZETIX/ty3M+ez7aPXHQNf3R8DJF1f+8rM3e8RT4mYsxviwfnZH80pFb
4RNuBUpo7kU3aNPssD15a6vttYqbG89wmCfFwTeAN/uuPmDweIn9JhBzFiB4j6zeQxLtvQBsf62Z
9uqyoY3suvwkkb3EON0BGqqx2KPoi6yWJAL9Y03NIIPEBL7QD1WuIewuj9M29/qcu1Yvkd34D/wX
gTujbBSjZUciK26LrNFENCgKgabNgl9U6+88bsLCaw4LoRBrg6VpFfiiah5PTCN/fe5DyQSsBkOi
cQR5LlH/4xgr0vYXBKIWsLEj7KzZsJDIjemmnPK1uz83l7Eqg0mwoFTu+qE0zF6l/eQxmTtZd8A0
/zrryT42G77n1f8Xa9pbbiKaQIJkl8B8zvzaF9XBEnMIKh1q0owmQz+0rhdR5R0SERXMA6pWJvAw
GbMjwR3XztSDJomvhFs/tXV3SGKQ2aw6M2E/NZZCrOOft5sWJQ4g/PhiM03WbX+wsg7T1Bx1vbnA
+ieHsZvel3w8ovRvUH4NwbzIC0bgTUuAwXlCJGpFc5odW1G/+Ri5l9U58/YOfYflB9sRBoX0NJs2
DlWPbrKZJ17Mj8Ywg4TvSPQVp0AauQjJa+DHyR2y3cTRkPFWb2rgR1F1TjBJjMa59ry90sTs6bvZ
qsPtjTMPVii77rXV1wP1Bm9izd9AgfK9ZVjgz+SkgEVl50XoIQJzH9Nc+eTLkUCBzvy1OV7j2X0j
KOlIntGhXeE1M85IXmBGhNKLlAOLVWFzVfWTEYDa5Dt/mskvW56NMb5k7fQW98kN8GAK9LT4JG/p
s4MHd536Xgnnoyq6GVffaATc2uPOnIaT6SYXFyJR8C6Cz7sWyfDMe+lXLf2nvHWiKS33vuH+BqK+
rrp5Bkb90VVxnES7bmraw8ogG7fWPy+PQTGH7jlLx32M+rQbiGVHhtAErcJFDjY8cOOVmz59Ozyb
jltyGvGKAYOWuJdjc5tGZLD9hbOZ1zyKjLJAcu9MFJvuqA+mUl1jn7qT3gdPGEDw7DBnygzo4DqZ
vQR9tNHc6u5TttZR2Qi0kTzPJo+nycJjUDeq6W9UXFQ7Bqoh8Of7Bhi4Ph5wtT6SqQq99GW7FNhp
J4QJ2rM5JntcIQOCEfwGov+q4u59wVwgdM55OgD+dqI6ZU13mRpn71oOo/C684zxLfagPawaIsPA
Y233xw5Mh6QFFG9JhGfog8POzY23pcfYZPYnr9EvfuXgQrOcUDfjI3i4hJDEUNilTs8MyOtwifee
tqKPcq4LO3tf3eDBC4KUpiscw5GwigGZ1vTpWPF741cHfA9kOeQHMxu/UQuga2kDrUgOqqh2Rub8
VOYWr/RnmyZELvCeeOnZ46jjxrwLdQeehygmtFyN/RHaGEyTw4v/voXyqe0P8WtGe22nYWWkI5Lp
u47iZb3XtuftJvSc9QZQ6tMcuoX6r3bbaO5WBIDSCU3tI0M5f81G9WdUxKzMvhtpHT7X/tcCkqrs
MT8nwioYWZ0j61MSWOuLzUXxqrSNumJC/1NNWz9Ni8WZTJDKD4xO03dtXrw3Cy527aNCRgTu4yIw
BPxBXPhAzbwv6vlbuSlbPPKSXSJ8QIvcvaUWt2RZnXurueDz2zV28mLzobjhz2WLhGv0W5AiGRXc
xegD//VcLgFyZSNWGVv7dzvwWJV6HYmkvKwcTVzrZ12mgLvym+H4g5BJH22s+a0zELUy0vCu1ImG
FVi/8Po9pDzKtY/mslZ9YFgTMDk6LL4suzLOcWajpR/uaZvvu1VEnmZH29Nm6T2hMe21dMpnPym/
9Bb31PYH816bWHL/cmF+YuFeKUQ9aX73TKQHrJ8ZJQRHJKJlPqwj/BaBOXoXDZ1KMpmXupTnbP3m
Rth2rM/t3VemzrEt9Qfhua+uae8yePgt8YIk8d3QmGR6jWHWrORytjm3xpx/zPV4ajbBeorkF6nA
Gd92H+T1wokPNrYZ7aWHVs35/yt0O0HlXDeBC7CmFK9NUz/P7KxBO2Vql+n19yyphVYWmUeQrjuL
763yyp+idP9THm7kHAIIcTPtXXEKmYxaF73PqsfV3qpncbHQOx/KakE87KDKm/FG8F61XvVqubWy
Q43iKSuSjV5+aM70YIjpQvxI+0mAb1mQ1rCka3foEMPgdV2O5qpRJ9vXrNOELy6jwV6v6Sg1VyQk
sJCAVI59MhL/exNsi3yuj7KeywMo0Uebd58o2A4ogxmAdHpQk0DPWHLUilsHV4mlEJxtHXpB6S9b
YgjKsg5ZVZY1t05IETQWGSXTTCiKHJ5tBpppGl/7rAPUmRk3Vv9tKZv3wgTz7qojJsQ/FqW+Sog9
HDapTRR3j0P6o9J130pGTKlfR7yNQaxTyT5m002ggPVM7aEwPQVzab/NHPwLy3wjK7Y3SB6MRCX3
d3X0dJBmZQgqddlUfa1p//D3k2HDwcHAjoWCROeTj0toZn/Y5Qw2+EseZJF+zxisGGysJwh0bZeN
pBEt6d/RAnc2sp9Rlr8WtyfBweyOmdG+qBSnf+e+GVYq0O4mR1TLjIXU8AC7yWu1dIis2/VZoDhc
V+fVtMX/ODqP5chxJYp+ESNIgnZb3qtKvrVhqNUa0HuA5uvf4dtMT4TaSFUsIPPmvScfIxmTlVkH
2Ch66kLiX/h3eQBJl/Ip6/NzGtQfWWW4x9JQn01BnL0faHUIOlwszgkCTSkcanMdzGo/GtXO6IPX
MVfPTVrcbGV/lr58i4iXMcDzYPBkZGgbnf6m3vhl8zSGbvxraG+79Clc36gB8YZe/anqZoo+4tW2
f0ceTohB9NiUqMgQjLOy81edE9DPKvtvQW4ht+vzIBIc7tyhAu9RGasLzsJ9EXh/Oi8nJ1lhalUO
2Xybliat+ZVveqgPTV0CN1IpKCJ7OfnnF5RSvUE0/DDDqdv5HbPzdtzpxrau1UxMWLSE8zwZMduc
sMpUXXlROlXHqMrD1XIy1SW+ZNG9euyiWGWy9FcuQe0NbseIfzJ6ovfAXZpRahmUXfCHsQCZ5gYF
Jd3OvnGNuHknaW28Oa63qTvjOeNl6b3OwUIzpmeHZUVAAbGHOeGcnhsWSq4mbyAmajp/6BAQnozk
n5nnZwLnZ5kmX+YY7Bi1X6waZayvmkMSOFgr5YejcN2GRkC8ObOfyD7viYmFjLn8zygMjyKfccsk
Iw3+9FR2aNwETsLee3XGAjia8WPyAWNMexBavy3LqkaOejkuoHtr3hZVslWt2WBHr4++XZzqgbB7
DFQIRXJvB+bd76sXHNvvtYMmTzrlGsn+N0iy0zQiq/I73kQuLjaAl5I6hj5IAm0JmeJE49lBD5j8
GfkWaI+GK5DGOZJp6G/mXjjrQfabRWV0p+AetSY1fV+1W6xh/7xWU7KWmFDxPd/9uXxN+/7bnV2N
UYckgW4ReCr1S8+5ByOx7VPrsJQhvR/95WnZxq57Hg1jbY8DbMbluQrd8DsNuJ8K+VKgZ9hhfsy9
7BhW0WmwydqBWMNpfLKUd2RX/Y1d65wjswvuhCnFJCQQ4nydqvq1nQe4W/4FUplce1mgqCSHbm34
xb2IGzy+af9KfhkRdCj3sk4NzLI93iK8jrT36c/S/Hm1/9wjucT5+OoN/P2cTzgEfv0Ui6SHKZPh
Pp0yaB4+4CeAQThxQu9V1kwkZ3F1neFcTs7TWPsPy86fukC9DjL8jLpR04y1l6ShdFpeXnvxsmjq
7TgobgA4j8t3D6RCrhIbqtVCg0I3FKrZdEzRll1EMa4ui3e0GueXPq5vlgInB58poh8Zg2THrKnY
zkN4pNJ7VEn1B3DwVVp4DI3W/H9xCfdhnfTNUxk0h6U/mqjSHWbfblS/mjXmUrcubpGYDuC+ToNf
XZwGoZNqvAvtC5/58mYLBLu2nuO92eId7yw+zREIt63jqJqpTpNtrLYtnwK80Yc20ZB62Na6xZpp
P41SyX1lpvFljFL/2QajhDfXmt/TlgqZwJh51COZ7l1gGfIH7ADBusoNsk0zDsFHTPKEh0Wq8laO
HDZg04+uqkAo6cmEzxQu3Q6bNjE569r69DjhV552b0rY4NQWR6U9/sYVlp6aS2GRAQyzxYFIbTID
RuFTz/Tb5gQz5fgbBhMycvfP66NTFBr+lfA+EzEMM5s0IqykRvUC13Yp9MS3E0UvQwExrGpiDqp8
ck550if/NeGA94OSYb2M0zzTjLCyMxuZB7qHFaXqcBhxfTC1if9iwNVnASh1VdL8z05xbkLAQ0kn
98YERkvRZC9fkV3/yQ/MQDwPTnkW/SB2fIaDc6hQWmHc1caqGiiMikheQxPQQZX/SYeEoFxQRysb
uJJW9XfoO+ek4xkmF4IpNZ7em7HXu8mYvvoxP4C/OzOUePLxssdO8KuD+k9eDU9g+n4XqdsN9Tt5
eSrFGkyB7t7wd8gD1R1FZ888NB7jD0L57xgHwdk5BV7lDMrZ0P1EXHSiY+Qi3e6HQCSTQeS60noh
h38cWu9GTAhnWrsjdH/BIaT+f6UDI3qNk+g6VEBZ22QYL6FTH9jdQBOd6ocMx4uJJpvV6stU4zdH
VbDzuuSO6eAS4YSKxRIOmDZVM12XPQFrfEh/bZ0+u72PgWOyOwA8/hZbwSMyTLVHSP0zzOIMfIQQ
IwmgTSeGZAPEaNvPXPQkGr/cIr322CrWWiQM+lR4x0n/kKnLxH7ISsCI+uTFE64ESAOb1NB/xohQ
WxqE/0oWLjLbbxYLOEVb6LcveR+WfBZyC0sgjXXtdxAE+4YMLcf2ysODvnVYqoM5pEbx8Br1TGFm
7Y2gfzgulUBkAacEecA7KiB5aMe9T9pkIEDFi9H0VOf5x2hI8IGzZKucn7eXqiK4IyZ7iaf3E+KX
9V9Ud1/dbAePIS2upFyDkzctDR3e33XXsFChcCtGmIyUV+E8jJQ3Q0f76R/b1oGkURcvRdb+1djW
cLTecCpekfZzUq5Y6pyZ+WGMVXoj56I+GkOmfmxzNvfeLIO9Kk3rn5JtEa5Yfs2LZo9IGUHLqCHH
Els1YXFPvMLcsx/ps6pA2iH4UvVmwHoqIK6rQmSsZ5tLoDyR3OjMtfZ+Zr9bdL/v5sRjaBBBiT3r
VVn9b4Goy5lXylvVEQCpSuNNaGH+58up+BE4CXCaQLgHkjaxXJrK9OCbIwVQ4D3HI8floNgR48bW
dNSQh1Z8jSSX0QH8yaKHKFJoPmP2ajMLo2Qsh43LqCueNDObSSAPG7xXai7UJUGjeVVeMO6C0gsu
Zk7wWYqpofx1T7OT0z2pHpZowPT2mjXBo9EWWIcUF7dd5YSW3SSCR1laEWaq5ppkFMqzcsDjzVV0
48OSMXyeXsqJWl224z9kHmYnQxW+kA9nNtWGxB6yofJ+YeC/97q9E3i815gfgDrl+CE0+ChzZNQR
9slb1EgoIT21Rtc7xTaERQ7hCAUBCPCw75PSp6MMXxITM3rna3mtdPWVd+I/EQSwWVWN1d60u1Xh
182LSNWfEZOG58iDsuaC04OCnq78nLELezVUydNQEbnXA+FyMrPFrnckEC2vY5aRee16GEe7BhHG
n6isDjeZdI+owvdBug4W6vJV5KwBZS3I/CB+VGPnj7MrY3hx7gZbfIY+7qPYrv9gT3G2chz/eRnQ
toT6I5uYzo1Tmf2Z1PRm2+ru+7CjvDarP9sirS6NwK9dhZIRW8kcM2vONlb5I0ra3e6DdB/V4sxm
qi7iLCen0Sh8OaxEzHCxYtpw7SkHfDs3J7PsMXgbzUX5qcuUyf0e6apurpnejAC7tSHzfY2dbUWE
879eNb+W7vbQPWp4ZvndzhPaPwt47Phv5migFxloPUGLcS+tXKZyUqUvMu+euta+jzmXiKtQNYg4
VuvQK79ETJvr9P0jbnrYbeVvL81fzJvBFgUHGJxr/Cva+WHk6bXOoYYs/1MkJbUg5Rz4oAd1D55g
XxCX4KD23IVhYHd8Mrxy8QGBVKPe+AqLHnFx2cnq5/28gXTTnEWcuJuAnFWTTode4uYCq0gWJeop
/g6VrPbm2PoF1orwOQnb5IjGFC+abL72w8D6DoPZeHQ42E7+FMT+Bizl3K+bkZOKfhrLHZSZdmPi
BD8XBkGeKQ6TdYCz4lyWOdOB0fF6Iqaa1RUJ+aLOM8RFSGC4+3mQ9WNo0vwrb02LiRsGTqbBpm9m
/H0TkavQMsjDM/EqP03Dy0+pXY2/MLZI6/Yo+j7NL4C0Z4cdm6+iwCs6N5ih29DK7kNX64aTP4Qd
a/cmybZIMU3zEu/UCt9813rSmOJJ0vM2j+qE2bvc91NknjMRJE9aSngovTs/98m/iJ8mx/OT29+u
Nvofd2yZ5wS2LPEFKLPpyCfYmIBdz7RpTy3+E2T5My7CBGux1gP4PoA8H/kSBCWvBE/whhJCz2QN
2j2iCmRbaTc8vgXYHu71KmHzdGW8ubojrp3pHP9ZacidjqNq3uKDHz4qpLcSR/5a5yHnC8Ap77+x
NoNbPPYEGvF8Bf+ZcKWqNdDKfJVyjID+TYbu2uW9ghQSmRLmDaKIUWCY9dqw/tYN+pwl6ap9CE33
HocBDjHX/KgmY5Toeo557iKdv5lpy6gmdqeImemA6430ZQROgZUPH/WUmMd4JA5ZzXquSYeb4SFl
a8AReoI+uBDhkXRtC3OSFYUbwo3BCfrzCLSFHcZST2Td+tj/VUPH6m2D5TE+955h/+d1DcdzklUk
2waauh7ydGYn4zNzV8IFNeHfaSLwZeCAYqxFgOE5zpEjJiNEJnBd/4HHkdo0sGIHSidxtraLZ0p5
q8KY7lehjTHK/AWdSAaDiZ+LZlVzMwmyAGcHBTClWSfcOXR+/5QxdK8qXe/KAnNIPczTScM/XfGq
hs/zHGFs5Vw+EG73v4Z6jJ5UOFTHAu1rHUUd17tQ9Xiyh1meTFJ1f51BohSIcjzMZuGv/VkTh2ZF
+POUesmVxOt8ssmDnUU5JRDm+ileZ3aMSo2t8pPYLqxty/7X1/g0N23Z2Ic8jBQBBR+IcmoYGMam
LFp4aN0nOUX0QEEXue59J92F9ZBdY56iK4HBiBYrqJydX+C51MTSUczDYrq6wgNO5FO4n4RDmPwx
5xOE/rhWDShe4fzVc2ccq6kJn1nkpne8GBFwpt5zj4GaMMlElZWcXJd55DoiUgYHvBhyfKdZnn5r
o5yIJkECXI9DHbPjV5sMoQwkgNCeFb4ELGm7GO/bzfUL7ocEQfItoZcEiWnC2QycrP8b6IZ2vjB9
apxx8tFJdWkU73UUG8GKUovlCFNq66dA6SQ6qgI3Es4y/E0tTCMi8Vhlj32Z5ONNNUnkgqb0xpjc
qBMyZCqxmiZGsDiQ3MXq304RmiaqA3tTWctksR2G05GGPg1QxXpjrb06Zfo/CmLHOQlSpuH64s4O
QlkG8XBtzKG3jZpwHm8z2sZzhG13bZuTiaVCJqwdS/yx3pscmZtadgjOEUdTrWv97Lraey8Co3wu
AyN7DQWyDEaKcl+O2vkym1ys6jRN9yzuHW8ufOet1GhSpctsV8iRuoWH0vsc4Ou9FjMAOz1HsGJ0
439X2J/lqlRd7YLkmEW/77kYgSlYQbpJRdNu3YAONarTJnry3a64aDOGM9KFDkzexp/WeB6WvQdh
SmaFZH2PdYwDbZzRbarArT9s4RWvOY0PYfuS6Jm2yIEQDbiMRmjiUoQb0zZTubUVaQsSfB6IFN2f
FDZ2WGCm+oFYE/xWplM+INhC8xDauYqQNF/eqGzFuEtsaz8w1zqpmpXXWM1exJH5Tihl2vNiLvwP
Cvy2wCCzjkC6r8iVIiekfsehFP62UQi9FD11pYw2u/Ytec+niu71XnmenrZpCBpMg03fCel6d7v2
hk9qkPwRWqDSSTDrlwqHH/Ngn6xrXGHj2JFZyZOtj41yDzPL+pKcPVdZkk703KpFSYVe9OXgIdoI
xvinwQGV3plo+DH6LEV0HdwNX6dXuwsMovBWcbbcxHu0mYaaRDRyLwZMGuhNEC8oCtpjlhjOSzyK
8mx2Zr5zmC+913mW4HpPVLGvEpQdxzDai0GkLluFJam5gWz8r+cb4X9KVZBNSE+Fl8qtwO4TgN5o
nyVUgm98a8FWu1vwb9ABx1gLprDHoMvyTe/k4p+vTOOZLAMM99RTm8REKvVQOvxDIGuS0q5bNDyP
ROKcmdbGVRQbOxzX9gaIHgbmphGHeMS82ZhwUpyGiKaNoLCzSfdu4tmCV2DWej/4Mv9JuJR2bsth
n8C5Wnt+Ba7MJ/hgECSFLlq2RrjpbCZbxFfEpglwkUVxxgzFdhA2lhGMN1YKrMvgtmT54u5ThKq6
m50fq0Pg1dN9iqf6kGmcGYcghagHiZ4xoqXhJsxDRIzTG6puD0Zt2FaJTJ6ipLV/QXAQJE0T5zkw
Z/kADdAQyazZ3Tn4BsqxGvuDnlrgdRHdM66OXhssTPDm/q8QfVbsGppiB3ej8k/4EMvL7HeovrUH
Cj1luavfTP2pdxNaN8EwLnGdv1M29EeoXJTjLsNG9sy4B8fpmQ/XUFSzdM73xgDq1GOIec8ncm9r
LvYlrziGL00VfqV4chfPifmSoqmAwihnZgx6dDdJZ3i3JiXIz5sM6EXN9kakkY9PVv86KsxP2rDM
C35c8zOdfPiPtKDUfWVKV7BKCHPvvNxoNrZbhJtELvP+QXpvU+SpV2eY30RhZteWbblMufx827lp
gFIEcXQTt0H3GqYB856gUvEGSuDwVI4G0R3rvNQqyKLDZx8ypLUHLAwW3UjaAqpjecBkLAAc4lmj
+Vwm78IMti24+7CsQYBHIP6cn6Zq6bgCnHtFFFBJLxPuNH53jBRBUmByT3nWuLhkZe68WRHf9xXt
bLlBfyTaI51mw3O1wyrJ6C8U/FNoxk6nPm2G+zyq8Bm77DuV45dixcPkDtbKnc2VQZXAHi4cW0Q2
temuZwF+S3nmRsftPZbJxWXyhD2aO+aF/AjYNGvN521t+/4hzJqTb3SPvo14uWCQTAbdYLvLuuZv
Hcq7YMo0iY4sWbDO++onEaSt6vgrcgI2Leh5E5PP4KiieYrYXeABQyGjuenoTYsKeHQ+2i9Tx2g8
Gi0iavKFSdthzsKSm5EFFM14rFgWoawYw/u8NdlWIXkoc/dMznenZXI2x+k851wB0NXJId7b4Dom
7EvQf0ug1vMY3y2rwYXTXkz1oYoPWpRznoSbNGEGWvinWWAqTAukeCB9WHYRghs1LVbi4dUYJxqN
qrF3U9qRZAHVuppbtz22buA80RTk0I+lCtZTJerLOLMNJGPapiki8cQqGQdPc9kgzMjCyXfSNqwd
q1XnDVoUsLbOt/65rlPdU4uq1qyWspTg6EpLOBh92adnNqOzzAFoKzFgeBbgr8hJt0kz3UHXpYfA
DTriPWn0XHtmQ1eWYG3KajAWQk1YRflkr+qu7j4LlzUNPdXu0S766ZoPVf/tOcjFucjmx+wZFahp
14H8byKtTIbZ3KRb1BfNRqXHCLoKV1uPUtOXGLSFV2VvWN8BaXnz/BY7lcJ3NTZPUnvpnmBdtDMM
ozn0QDBWeQmRsF0IELUrbOywZfqbFHm/Q3ed1kHHzrm0B+TOGmmuMEHydMb54ICHVf6KmdqX6WsO
WSjd2c7oZpweOurMU8aGjy2gN7FjF9WyMEBUx6BWPYHI1trDhDUQ7UgjxQ4svRjW+9kLgAt5fuGe
WllKkyg5jPLU9cNDnOfFrhSI3moI62d38EY+Hal0vyAbsCTELnLnC53d2oAjkwxkQdzNjvNbD64+
ACoJ1ujfhD0KD79NWA7c2321GWBQQj3xPUSVkUggXlVsmH6861LJYLJiErd3wa+uKKsglThlvzJ8
9Ufb6E4GibdtkFQkv8GZUOLzZMHpNKw1s994p4oUkGRBrjMt0UBzQw0wJ8i0VVGbHQPRwsjIPUlh
kyTjjGl9JMzQy3neCtPvjgSl/Su7qbzPVBX5d8nzvyt6pqAJhu73IUDc4ieePyMw32SgqwGSdTLV
Wz0bf6s2zzg5uh8L2sAmJacN8N3GDZV396IMrG3dYogNK6vZ1gYzZaGsv6iE3RqXcLedhV8cg9zD
oNLW3ibA7HoDhpsenNFkl4iZmMSdi/KDyJV49DXbkz1O2WOfC9jQBtOrIoyjs8m1+K1Ss1nnE5YF
nMmQ0YPUrfECQwaWeG5WnduZ58ih1DOSHPvUVNePSuf2e9tzXdgRdjuRmP/Mui6fXbhr7IPJffZ4
6HhdeY6J1G7qV6YI3dFkUMzOAJpP7WbVzjYdg74BsJIvawyQoat2ahr0xiRmdxHkGDdSETLU3CRn
sv7Y8XqilZYFqqWJneHK05wzncnYY0EEaTh1Ii5+IOYV90GLZm2P0qNwcaN9FqvxeU4yQCiDjDdj
VWKlFPiniqAu16NDZSbittxGFTu6Z7M1X6qxTonnq0afSVhiNCuJhsPM03vVsSGoV47YasnM1lbW
xBeYr8+TN9/tLDP+hV3e7Yek6S8dy2B2zCjNW5Tm+LfpDs4ADnDouEwPQhWqG/2c82pjAN7GcYuj
MefNaC0tv4yiLN/HXuobIEfruaq5FXwhiNPaxCdu/aSdDXlb47mMmmDjiBjXXggij4wJqQ+3pbyp
jeko0HI3VjOPp4n14KBcsedo2X9mYd+4EH2ZvCQBhkPeycjZWlmmidQZulplk8hudt8X1zzqyuWU
rPZtnSwuFKtdhxHbcopgoM4j1lQ9C97W6zDF6rc1XZ51bODFu2ci//a6BxCD7WJNksQGsTm3Ldwq
035jwi12UolvQRF36gH7non5kwwygBMYJeRDEGj5tjRqwkguSZwkCSgdikPVRLQp+H0pK0lJbCPd
7lCUCBS/yn7cedI+Z8H0PXn8WCKgkC2dnzRQ7w4vVFSptQOoBpLgdma2zTavfRMVcH/c/fL/YZDw
YfQOifdVtT7LVOs/CC9IvNhNpsZ8w++xKaJw3VXXsdLbGvAANn4/S8DiNKTKNIrfdDXmAnpBuCFs
gwgjziP6EJiA1cTV5wXo9PnIB0M/Lb+KCU9wgk86tYXas5sUZ6ooTqZM3nSTX3OJ4cq2zT+S3UAq
ci4JN0wFGWhu0UhdnL2Guc27cZPBuV1J0V5qjmwV6hdIHjsRljid5WGO85eJP5Bl6mQ5VK9VFw6r
jsB5kyS4A1wEAqO942ebR9hUg4spKDrDKFkjsKwpp2+JYf8xbc58vL5e2hJFIRtLpcvByfax5idr
BDIdS4tGc5ta+S4CcbkxzOqFsQoja2gOyoFGdG2EWtvJtemDPWhEVL/wJRIKe3N2tBPA+B0+Gljh
Xcc2voo03/IIJQRbrSL5a0Co3IS4xWU0/yQaUH/orEdoxygGmDdURkxs3lgulK0ZdGLfvQ/z3YPR
xHzzwyi4HIpbag1by4nebc0kZs4OhmMeGlOejCQ8NCM5ih6YD4L0C5t59JFfXV995rzHBd9tpLHa
ZwkgvOW5k9R+qWvCOgpJBflnZ5p2lAEYVn/66G9tf1TzuAGPi59q8Uen/3nRHcvSBU8h2zxM4JF4
UnzbXvEU5S5Q33ZozrOJrraAVwEdEmuCBQYVYxU6/BAyJTqhtzMBzeUxTEz/ZUzHXSaec7idCU94
YHXHYEq/g8KEpU3NOnAgfkzVtyHb1Wh9ZiiUJm8uq2UuHtsFwBVinpWIPZw9riHPPePeSRdQYDm5
caeJ5K55NsZSXPiXfL7aG/MqbHAzD5r8rs3+BHyhA6ZsP9yCkt564B68OL0G5MlRSyAhu5GJcqiW
WGK9CxUmibTq3gKVv3DFbSultw0JnVlWt1A3eCwaHo4leR9kNxJVFOvZmsl/n/6JDGszNZMJwpNW
YoA31t+HIXmPB8U6BvGPoOIRqsdHUKc254zJ0+9vTDxEFRZwPrBDIA5+rh6L/y0eMKjOYOjyapca
496SAo8AK2dGsSCTjPUQB3+yofmqGuNVWFO/HZT3vjyRCI8kPPmtk7CeBDBcGOv70EtPpgrcY4MZ
qs2nF+W/dPGHCUViFZNbtpr+w1rWbo5w3STOsSfdLAiWrnhjFy6bARJ2bcqFOUgIMdzMHja7wYct
P9WctURlRhNrKgkOfzfyMSYWP52TgQwr61Qo0MLoAdXUODudzVoeET51UIQCJ+WRSlP2aDtvXSZv
k8a9wy2wK9MC021xq5fnszGiC32YtSkdzthRjITGCCG1qXsMFTu/uwb7qku/sjwI9uw95fP4yd6/
g7MYenIBiMHom8UqlC9AD5w/xDaXpyFNh72roSKB+sxndW1cHy/NyGS0xvG+qaoY/2VbMDYqVPWl
2tB+UD5Ph9j2SuKFSXcxpS6o3mjNrJCuQnpQw8PopadOqmfk+QVeCmeDBAxmczHU3LCO9R6zb4Yl
pMqYtrktgeYBN2cbIPb9ylNvYHgu0LxP9ixhibZ7NQEj0eKEfYsSLehR3PKR9X6kqBGEkR3pcnjg
9VOR5B/Q08DMJ125K1LOwSI2qJ+bRziRuS+AQGwEYZm1x9x4X0v32nZL3R7jTeAVf5WKvAB7uahb
+nVSVT+xNbI0AgGQZ08P4Y7XhmCyVnu/xxtoF96Dpcn0dRCy2RuDyT6W6YnozwtrDFZs+XupJAuo
2AaAG+PXMvDPJ0125V4hsGhfWg/oNqAQmwGFh7uSTpnlB2jPQY8Fb/aYGNCgKjc11h7JcvbpjH+Y
yP/1fHYlRiAwWHdX9etguR0rXIsr9tL8Kj79wkWmC40lLmXhwA63xthwUOjdKAfsRNpDP4nfIRAY
67FIeaDbPxGaPwigUzVhzlRA9FrOA5X5ZxYe7DMnvkgzekLZeabRRDoL7GqjMnmVo7cLmu5jTnnF
9NRjhRmqbcOJUZlluiXS/AND5MK8YjPzFrbsN0HfOeVjh/Zpny1KaehDnyKj7CjM8xCyeY+VYWhh
RInYA4HTtkyu3qA/wtlkhVIveITYEpgWuNYNpMVUMT1YUC/uCH+AU220WEQwdp1cd0H4YgNDblOW
Z4ZhJ7cVpwYcj5AbvR5Z3WQhTE/yZfkhQPIvjqbhZxLmmdacRzGHaEBpOx7pFsEBVMHe1uoR6fFS
8O2XLVuScEtvZDC8JL3xDFom2TjRBLdhoI41pL0qHMB4BrnOsMKfX7roK5x5EqgzTTKJ+xIFLYzY
OtFiyGAtEbj5lBjtupsdEvH6VfmoqCWHj9ZAtELvyc2YMwEd5JNdaSBzkq6jbl/rGmzrLI3XoMFQ
5uKU0HJgB0umfxKPSb9phVuW57EvxYNYGxXNFWUUtOiEobaJkr1jWA/2Ar7FC/eK624f15iDC6tZ
Q7HsmUSpq8DG7pk0RE077EZQX8IwPh01YT3v/X3OFRrT27QaHcMWeKobSYijy+4mWkzBCZey4p2V
m3sUVLaNVm+Mjg6OKn+CQJ19+nBthUupxxFA/y7Wbudn+B6dM09twYK/8l7g5lgP89Bcg3awt7oh
5d7ZVosyKKZtsHgNg1B+amO6TWXAWGr+rW0awnGei1uDa9ChPsxIRbLq8M6udlgmLeEuro/aS7/Z
rNB9KdzeZ1lNf1o2qt5R2H1Sk9bN9vp7WrTeyWHB0p8iGaJXu3TANIUS66bEtwMonJ8ookBy7Bga
QIQ7VwU9Xsf4Hk1guxWTucAh+GJgDWK4bKkEg2oYPE+SPVwzQZ6tHyhr1bBxDHoyHXkMBby9uoXX
7Ji4VADc+RNsYj3lTgrKyWHjpGj4YM7n3FoWs+BUW4UxqabCYRxaErYJgoV4R/mGeNzY+AJBJC63
B9M8DDGAd7Tdr6N5AI0cFMA1TPumGZNtI94RFnWuMdRsaQjjFetPGW14pdg5Wfgflkt/LR1RMhKY
LugTb3I2WWI0l/xELpkQyBGfFemBthfvLQiERHYKh3nxL0qGvxxI8d2N7WevCd/Z//qMDn3wPFvs
5hA4to7FSxxZoAGsTROKRw6ZhZHGwWlCcKW4dydMhb2MjFXOJqM9CHjjWtpqJIeF59oiFMDTqZvk
jrqhNu1Y4pNg2GCDxGcNCxJxKPczL7sI8dCnuLXWrht84Z9/DdzuUUzexyL+StYyFlDiiWbD8EyL
7FognjfJfEr43lwxvOpEmytIICxjMZOFP2HdJ2dBf4X9R5mFErENK1U/cOGl6KIiS/dgh1DhSzgJ
mixNgBG+rJKTiAS1ePyGpuCRi53MbW8GPgyl8tmeXGAUBnyK3lQMOAAv8cYWL3DHS5hWI6Ppik9r
Gx+i0TnWXULbEExbs3fKLZr3I7GaB37k4BjqAdhLA7YECArvUfKTzNFXGbpfTYBbvGmuQ13enVFf
pIfDz9H5Qc7Wix/Y6lskziskve3iI3WDuj+iFNIVBDddTM9Dywpbi512YjL+tlGnH6EI5GYwslud
tQ8/90HuG3RNbF9JjUeam8MqYQYbZjn9Jyss9zPYf8cYbplr1ofOZsyV/P83TazpdGXaHjm6aQmS
g6cTrMkKg5aYu2pTNEF6GNUC486Zk9Zy3LLKAfFIdQxIR+JPLAhW6t2Pkw5Aog92vXy3hvADI9Z2
qqK3qsEyyLn+7onijg3g1MXyqNLxim/9PM3hjUnBt6j4cCjt7OZi+sDY8tdE3tgxnb8h6m2IdrvM
qlJoOJjygszaZiBuZ8c9xXS1Hd7apKSIQRFnrLt2QgF1ja40YbeLu0gblrBe2456q2EjajhvyswN
lyXXe2L45WbyUpaesefIdiX+MZNZjJz9V0KM//mCWl5Ea564k59jwodCdzdSj1bYgBY4Ms5ChY9B
DpjMVr0uYxL/P5bOYzluZImiX4QIoOC37b1hk2xSGwRFSrAF77/+ndK8lWYkGjRQqMq8eY31QbTT
QR+Zbs9euvEjemm/O4PRnf002ntipr2HABx2E+5jFhFQYf8DKoPTQvywrPQIseRXhHRpVdT5RzXi
/0QXIGWBF4qomOaZ2NVyRGCD8VcvCL1a+JkzLUcd7n5pYyvvSFffhVNLQMLc2rvWUjH2joHrDQFS
kK+yHEChB7vPfGZNRaFtBPqLDeNIiEWUsJdCy3UMTgKc6ZxA4VKmPsF+YBYcD3qFTWwuaJUrbnsO
bWjv/GtTE9djAMf46kOkGOCGWM7ByPCH7g4NTF6YsodIpmpZb1wnbHZ96iZoofDgWw5BrP+u7QLp
WBdpzo3TPf/I89SFfAErriOJHDKNMmgqCrKPE8tulmPqWxvEkRipEuMy8lw4FsrZwnM+CLolnGxY
k2YKvmXjy+0YbpctI1gu69TXo0vUjAbIXyteqrjWtlEX4ynujO7e7jGQlxP1YdR77mEIWhhDhZ6d
dPx/dmw35jpwfLhO/Vxs4XbINURW+zTnGh4llkmxNKhJhIZRPxGv7mbOIwzYrbpuVvz4ksxeDwWj
LeIjUTnDigwP4IlmtBF9RMVH2VbsfVhuU0t32sFOJhKWW9I0VD7z1q5D7J5dD6Mhp5MOM8u532oO
414MzGEcMpneRHk034qWN6/TQhihvq3dW5M9CeimZj0Z7drHS20tKyZjvQGGzhQiWguzJ43TZKM2
B6xFjCRzkJdZFVYvdXIdqv5HYFvA6kqcnRNqgbVqcLh8OMpBocL1YKGB3K27KeuPpSW8k9QGiBeZ
l1/HOVfbuAWoEc1eick5VqsL2pTkY3Qab8te026nxJ/XHZRNvPOZ9BkJZ6lbB9k21P0/NueRUuzm
vJYu3hzwwSf8Q6Ivi9nEoqzNkx6YGKAxy+JtKhhCjME6VeOu1qcBtvcSxExju8NB8iy95rulI4IT
4P81wxL/VafeOb7z2Q7JoR3SQ2wSZw4oujHB0XxZ48oZNTdYE2t7gKWLfwUZjwaSmkDEH7JurUUe
NGsPi8ZUEzerq35mUaNxRtGwGJQ4sQyUSAbHPZYxmhGM/XTdPqbY5kDfjQlo7z5NuMJK0LWq49k6
6L1LTdd1b1PXjTCQSavRolPhqoybklEX9wLK6iqbUPUrQUaBby/s+wP+4qvatp5jlSwHY37EosBx
INoKAi2qjmmtXb/i7vyns+FGRRUtaKuqEhmenMk/pQSEGqV2HhIFI8qTaQT7pix+R81QwZ2UhylO
bmMCKlo7L3g1XYfO+Gzm8aXrHeT9NKUpwUpt7AwLu9G+lDDFneKHAA2KzOKaztbVLW24MulnizKv
1byt1VQXAWZXYTtDVlR0mnBc4mxELhiXyyqq7rZjXsreQLsu0o8mZXCEARQehiewwFcdX2B3EO5C
ZNF2tofDkOIhoM8Fw0Wt3oe1+SJysXHn9Kz+347pJwXW9+kQgiRN59AjOAV29e+sazahO1x9XT87
Zc0yKD8r5XHSyvHdk/2p8BtfxR/pmKzn/pZpCJhYi0aymw/w3A6QShg2979QimzyTO6h2FwqR9+a
0I03vikZP8srtO6rAN5yIBXBFcM/pwiTuxU7t6aab8Y/4ctwIbGzPjZJ59PoaifKUbTFFTjcPy+P
uIJGVEPjtzLndbbJ/eDFY/ZE+CAzJ/h0QdU+wil1fwG+MIuK0uw8wNPyOmzdgsr5NApjL/IJeyiD
amWBQsp7dZDlcHE4bM/SuTSM50gcCfF5Szj3jLz4d2s7CIOWyDAbwTNqIH0yiqlx5DAxGXNnTApa
fNtMym5K65a5K5C5kTGKDS3/LkDQSGclXNxNCArHA9bWciSkiGodOUJ30ShRQlJ7IFx2R3gHAEDt
8AsnkwdWmUR5OwHbsSKylLq5Mag/cIlfDTHRYH4mP/rCXQqv32Y4iij3LA/trV3+HuDL4fmMY27Y
LhXSnDaeOPVCx9WfgFwFLNShni5taxq37Yg1BSLYGGSzt6Z1jitlTV2DeJNIDaBcTMhxfT0wYvj0
Rw2fKpTIZbrmgNkkJubXAXSawDwYBLUzVz+0GuEjk2UuOkCejNHXsQqNdd1HTzKklxM2B5wJHAkd
XZ+hosTfunL2EG0zmzXs9M/Iag7YiFsDG7JMAs0U5qs0sKeVU75Tcgg5OlD3I5V7UsX4NAwkA8me
8oEqikZAU9Wmnn8KmdxsRsUIMJle2RAL65QxWeDKcxGhDZrbQ4+/DVX1jGluhqOGaSEyCspTjWxm
HuNvu5BHhZHMkzgjFrn/GyRjl7s2G/eq+4Rwh8hS/L6Ot5CuN3PA2VmBatZiXukBXO82pvMHGrJL
LA4wjFkGBuIESwQPP5vWdjlfa9njw5mNuCEqkvJ8KcxwBavw1wz3xczQqksEAz2FQibf8z47qOuK
ggj7n3fA6zNHyMrL0rcAsn444txleVRxWPnz94lNbaBbt1SqlF+Qfs/ferK9pH1+CYVHz4txhJbs
9UJ1q9OaE21dWchZAaz++dIY6arVXSp1AnMh+AT6KTVa3He0MCWwo14lSCEq0yccl9lvEsUrMQcQ
I71dmLo7m1YphApOqKviozt3r9cPVerdS9vYICiC7SpMZBFWey8FefWJcWxIDZ3baJ8FgpkbWYYY
Lw9XOC14RWTe0pJ0iZE/PZNkBOa1vaMLA2wxldZ7ju5nMUlkk+a0NJBvqxWK3mDZcf0DloV6gdKG
lR0M8zoL3wsOul7Ya8FrS6MLIVi+ZxZy0hQ2jFFnOMZ7W8fwrJ3XRtgAWjWkBIQvEeWXXpp7TKFu
EUawQ+N99rCB6G9fCYhSOfdsySTHj84TC+OrI8sfXPAQFrPc1asihYNynVjsAJ0NKUy9LOarHqt9
zJs3stbkD6o2ja9FB5bE8GBLgHlnJFkS386U6sG0VlUL7Ed+CdCM9H9qvWHKHv/JSZQExXOW6PH3
Usfql9l+sDBKLGxLG2zWM++d1bwYtXms0RwCm8Btr1Mm+PPJr0trE7Mo6rZ4BTLbWD6V0lwg7rCg
C2GIthza+OlZqLHc3j7AmMKGGyYFjUZJFzG8BRa9KvWixdaDGUtb75nEbfQhf0KCwMArIfl4CJKv
0Y1ZTi05Zwwk2dxh6ldZ/MAjYSeJdsVczHsLoupkECaSutLBJb79crseMTOu7mvTCPmUY/6n8Seb
/J0hWuVmijocYfpm8Id7lYOwUB6pI5a3uPrCfe8k5PSW6s7Ns4FtwYMzPM+557ZRvPltcBpm+dnZ
+rhQGuAxjEgJsa4+AFXrGS9N4xAk7zv7ss2VK9NIWDt0Mq2/YWTzUtTNTwEwqnF6LkiofhQqeFLz
LjJxt8XMSVpm4m5X7dUvo48RDHbnQJu/gVDYcHxx1/RNJOQusOfIjicrBg5yumjDDFcjcE3QZJhg
efEVusk2qxg04n4LGRz9JIhwkRt7v8JM3cv9txbS9sJxVTZSo5d34cXBJdTQSNL1j+e+pIFqpb0S
EIgGaC+suJyy0g1WFBFLBta7wgphokDp6IEwMMOIR2vnqjJwqPMQtqXLjI00phPYuNhmQxS9MPuZ
Kfc9O71iVWWDJmO8lLvm9EFjS2JH1IbDQwwCGLaXuJ2UZYJ7Bz68zFy1gSRBuznr9fxZOTBWxzE1
cRngDCOSas+iwMSo/KDIF0w/hLYZBzBYjQmb56fbyJ0+u6qEBjsMr8w33jQ3CrF+wQ21p90rB5d2
MdTgATmXjMTUhdbmv4XlrnrdBIRorr0fM0lFY2HSVgPjXOKyOpcNSQlOd/EBVxaUgTvR9XcYuMWy
Q8Lg1kO+qqFUUJL8pA2aVSo8mFAvrZQHDat/5EWR82gtjVstxWS+zHAKjlC3JuU2Zb2VIQ7hNfjL
ruOz/rEKm7FWl/iM2mFTwve3IV3RZya4R0t7i1o9/+URifB0JBUL0DzqrWche4Q0TQSQmRF1ivDG
+anC8CXHawDLyd8OTmDSYdIbjzcIRspRajyTD/qOvPeF0NGXGoeAMCBt0Ci8q9MYBpkAHW09Zq5X
sEnj1k0kEcWFYrfBwa2G3uPNmqBt8MPg5u+7WdsR0QmER7h2lTQbo8bt34RVA1eDKZdfgE80O28e
zhUFuEaXRRvY07My3CWMnCMo73GrMNu9RanSiPobWQahNuUu1NLTQLtPg3/ylINIASdKttQ3YYer
zAAJ6zRUacO0hVoJjdC4swMjeAkQM9FbkO3jFMdCzO52KpON10PIy3wzWQmyB6PSPrSyib6tmRB5
MVUPkcT3uFZwCHhyS/OyKpixQqj3im/2kHcmHpCLDHM+TjVUnynP+g2mwYFBpVQe4mbCdCnHILHO
9oXt+wgZ8hLObK2l78p4gjkYjMmedaEnMT4piNfwJYY1bWHKTaEX92TPUP/jp7g2p+nTsosT29vO
J/QbT669Oye3Pos3SdddUU6t3Ej0B2yzK9xd8Q+KM3udEDK/whVFWwBJRBz3zEvo6gUtB1XEzhgZ
99rjdGtCMKckg6DNeIUZTGOFqLp7eBjneDwPVpG+RnnC7Mrpv2dIPjvwKIUYF1c9aPeirX/CJn54
FVUJtJhNBsk/5Tf7Vr3vXXlnoLufJGyCoU+bXx45etSOuNINjHZ7sULRcG0sFQ0Xg8p5p8JKPjqt
ONtDzP10NkFmftiyeUzK/ydgq8fyYJUO49UKtR12Dkds6bZu0x+bMd0B9r62IUw93JwyvNWUQ/bQ
KNJoTMFcsE8rmK5I3ujO0Xp5y1liz9GSfmdQlMtS5Q4wS+s7zILa01wU69oBoEvrN1JVVkbi/jVM
G+r3fNIatFZxyjQtSXO4GARZoGYkZoS0DBkRjNFw2ps6i8Ba9dDOC1P57+QWeleknDBk7T+V0Q4q
fZbAJWhOC4R7Aw2rpxSOpUtIVXWLuULhwO914eqOI6BqXg8LFyPiWWBLG2Os6vt4xAfd8F1V5RWe
lLOaESDXzbAl6oGSSEFbZRKuHY8adhi4K9qwxV75qXgy49RcSquVy8pp16MFJyhCIb4wR7GridtI
tXSnz0CZlaIwzLteoGC0lYdJWKGbyDGcKxnnNrHGjMO0ThWLUnlmrzwdNzAfnQST/eWE57dknGcO
4ZFJ2tZQdvAZaqktCg6yG0oMLjBRJoBF7RBODVmVyhMWTHPFHZtMNHf01glBhCgsF2bXk1MUe3+h
9lCjTxHK2mo+9SYQbG1WzLUz4zbSMyVzMyCTxVIktbV95NbqxpsfVYsLi8HHi7r1YOFkhGl8YuNa
IGaKpeBjEsPFtNEYqWty+KhziS4/0vBPEjdWcbeApIWZkfQRbsoGOwTQcy2oX2dCObciDPDCCRvm
VJLbFo5/KzSNdW1v646EOiR6OFHv4BWvI93/jYboycYNj67ntCwhRJUeBh9h/2a6xtWtx7eSyZU9
jh9FytGV+08P4Rle8Y+spoccLGpYUSGZapJqfolGrGymoYXWM1fdt44J9qeUpn/IehFujMn/cvPm
u4D5R0PEltZ36X62iiMZPtyMZIOaFh2sezX4ZKmYbxPWeYmmg8n23+rTJExD82ZGS56fsyraF27K
UTSHt1ivRzzqu6N6lBNsrXz+Fw7O6hXnUs5bn5fR111kQs0LxoHMuLRNqqthmRmQWhfu50BFI2m6
heVq+8Sx/gNDsRMwELkUctyFnX2siWMSMl7blvYemslWvRCDDyGHXQ82wtnJ5w9cfnmLOrH1Rx++
i3GZ1Npi1WWw4DzqDNkUz1F1F1XhcWaQ/KnF845BHMxab1W3+Kg+KixgYwlp8+wh/B8KAh1y8xeG
akfRW7e823e8OnIPnxMiChGxdbxEoL+sjMc4cKnxXi1iy4CcrU+XghGG9TcpH00SH1MQ0IQ+NMWS
xQtKVhSMLn53YGKfYQuKD8i2qBj55VxDjgiuv8TBThHbPSoy9JWMzN0LvP1lDossBXaJeWmclh2O
GawNYYFSmm0uvXOZdc6QFhleuzE0ubeaaV1WnynE8QGCgWu8D86zsb75fUZZbqYBaJhr5bUFrcbx
ASYM2ItzIoVgbSUuW2N04DtsLLXdBDcZ0GnXjJe9rcOB6JexLvG3e3DBTnBpMJpAy1KCRNokCBKP
4oRLPg4XiiKvo3Nr+5+weKbY8PFHgY8P3ziPBiRIdHEOjrruy5T/cOkZRC1m17jYeIqDs7SNcTHz
YScaYw9EtMo3ndv8wTZeoH/M9wYCKLXAO6IAzTA8R6rrc/d5nmxNjJPjivxM+xb5QPfxt4VyDAUZ
m3XR7XP2MfUTNQ2RVu18hcHOR/46in0cunRMESQoGlvjwV0YUZxHJGH16dmlSOS7Q1atZIfmH7ij
uGiibv8Y8nFVdyXJpH9mxiWedBcTVmvO8Okz4x0nNqT/HhiLRpfWVj2UjiOLJQnl9mWmKqmcL2I6
PW6E3KtNiG+oqP013MDUow+Tt1zMf/hbUYmLyTSgs9LdDGdNKN0W8eneaWh+lOuUg5GNzXnv0KNN
eA17JkGSCoqdDurOqMXkl08DAhkGnur38DaweiUW2vAPFr0rFmOKz8LEbI0pBneBzLCtV0woHR7D
+B3lOOLmzoo1qPUvtQQ6UQuQPB19kxQIRNpNhQSDrJEVHzcQFqxHCYT8ZtpvNrw0p/7ycFozKD96
7SMJGRKKXTW/DXhTwqLbRziJtAXmMuLkYl9sZZRXhOL9/0L7cZNEv1n1Exs0/hea7yuXFgABOiYH
+wg860znnTGw+g6rM5lRwO4kCAWHygPXPLvJq+UFOxRXmFfsbS0+zmSqUxCo86iKzK0B/Zdfqmir
SHzIyCBeKYwe/LK69YCeMF1jFMv3tg1cUupvEaEsMIqVVX8lzIpY01yfeurAWqh15d5go2D2fqpR
n5A8ttPc8ZBXhCw2tBSKl9NhgCOm376DqXCICN7/4Z1q8+lXAxCeJk9ubTo3u8pIVkY3qSsMR32f
Gi8Ra8P1yjVDkbV6VdveP1jZM2kurE6uAnezMxegXje1eIcXUp6O/AXj9mXJ6zWyHXh6BIz3WmAR
y3fEuCb1w5Nql27UW0eds2BhceME9W6OFUBBCMd8I6wFHXQ5LWbnFQ5OPxNE7GLMBit7tja85Rnb
JXtDZX2rX94r8pHy1OD3jvlPg0MPLAEMdvVjhqtlLZprxg1hXPzkacChWZsIz1jk8VcLG6Vwsfgy
rr58cO0RkhwCTNezE+zdOG8u+MhsmVNXC+4LrTrgXutciyT9IlePsVJIh0mOxzs8tf0Eh07txij6
DvSfnMfz52Q6O25lauqnXPWXEmA6wJPcDIMPBiZ13F1KOLyRNq9sae95FtytKTYOIXTHgP067rIV
EDBy+I7G+Z0PP3FrB++DXJrFSHPKGGsDtXo1BfeaDNa+j3YhJ4kOqDjgazuN1IC8cnn5jeXegvzg
tS84QXhuyIctjDVb7lWXnjvzUz2FvpUHTxDzTOEWN9EtKsiZyzVmNXw4vTyqzb2tIVDAh24rHZdd
c6vZYm+N+TWcTLUxal37zugfCl0MYI1YKkzXnV2sWCTYVqyFvSf2kSQO+cWT/2dt1u2HuHVhGONx
yFvUs+FHr0K3Xx3+hkt1S5WoJz/4EDHXw9f4NXamsFhdp8HlyDmO9EcR9N2BnqggcNNtNyk+xfGY
rmP/GcaET3cEEc2gGzAJtiDRgGUBXpcYrYbYK6pSVr0PBWZCLNRKFLfewzQUMpU6VlDiLq12w4mT
+rAUHSiAgultuymZXJUcH2P/YBxwiptsoTVPIonUPiH3jmevXcoIM7r0OGjUMFRz01fRRUf+VS0Y
8uUX+Bvxhq4s5z2jgG8VvRhRZ5YU3xpznhoA2jW6LWsD+o4nHxNCETayKDK2uPatgsCl9K1WRHKt
TM3/nkOL/CoAm5zqIM7kzqjKu/qCoqsW7LiOnm5TaNzBNUXJ5iFypX3cM0nedTVGnUZxtugMODlH
5MvqnOBKDZoHD7+OXhGuyZEaOiYLqTP/xZfpGGc5NoSOtmGvlrHxJoL2aRf6Ebvy10Kkz8mcXrhV
RmAsxzr4VK9GN1FM86qNTLnCvLp2hvOK99KyLa9dxSvFtFbVMdxZqcMd4buxYWGKRe2qJ1T57QN/
9AtH++wiQdEYQ2KKWok9gCOus3KZzSqD+g9RVkTkMWvVTsQh7GIO6NFB/nfpvXndJ6d+OlQ91nG1
sam6vV4ad7VIOtytYFNiocep3SyIcdlxC9QZPdBpaeVdvTlz9QHwhH0A/sk9HIQktXcGyUUFmGKW
ir0WzCuB+sLqyJ/22F+maTp0c/3Xggu9jOr6m1CvXZ15L0ZrX0QzHUNfW+GfTtgqLiju0Hwxhrqk
Y/m7DDBELkg2rYR+w1Kvp5tAqURVOpKnbiUos4Np4Etw/OrjCZaVfRKCIFISmA7alH7ofrjXA/tQ
9OItdcQ1Clx7YaZYrFhyPzjTEb/v/dwWe1/GTzITt2T47FD832JsOnI//Qax5VkZ5ofMmyMG4ds6
CPYmOwCY2TbC7GOB6mk5eunVsCQfCijY9rF+yRXbjsXRWNj72dP4e9B5cyxrE/YzmRrR1rVm1nIg
NrjkrWqjO7hVOOKHhMMFx2E2VgbdE+GVg6+NCzcqf6Qrj7ZWv46SaCDPqn4P3Iok1tdmS7Z23Fyr
SgI39Gd9TPqlJtotQOZeJzXdqYxtqNSSqH1e0hxeYj55u1kajwyXZlVcDnDgGPTskDBvTdav7FDU
0iA7+XCx6y+NlOhY3Hi3dXEO9LeafZNXVm3HEZsWovI2YGr+blQfOm9NoYMTb8y2OruQiEhhgqPJ
rno2CvhkZ0plVdM0/Y+ezmsOwZ6l5bHPM/Bg93mDRrPVCSuwvsFwFjmExxyQo2rPXvATtU9OPs4/
9cZMDJJ0bODb9E40KWM4lUCHOMT/ZTKxV1l/7hi9sHFKSlN2YJA5ZgMXaX6VuMZkdYRi69qkd3XG
sODV0aEV3a85ek35xfxUdmK11CLQUxhKm7n/CNNZdTkKHWw4KsfhE+kMQy+Gkkm3DA1nOxAHYIwf
XKi6O2yFrouDPq55qrLmwrX2tQHhqWDpFB8WkuwENniGRS/06+XcMMcXe2oMUgqo7HU9O9o1paR8
HzGUMS1qx2g+O1QWI6gCu3MhkLlVDRMYfad2W4LGVkb7nsOQmewfNu3K5TJ5SdWdiUliBig9aQwd
eG4gUiBKnLMUdPzknhNVTT1mmP/aDINXR5UCLYDCwRIH9fsHhIv9yM7qP3PaJGHCkuBncBkBwx/R
3P20xd7hnZd15YfzlvuXE7XR/iVaChKYaq9678OmuA8kHi+E/agyM2uw9GZjlc5vdazRMLB4+FKo
xotchsiAuClVsArFjWfCEQpnGqkHJ//Vpd+Ikwgnn+//fraq29T3zVCmixE+PK2RcN65m3y1n313
EeQkSq+Op4SJ7jLpvlkYZsJEUuxlSlCtw4zxwhJAyK7eLbX7C7ED3j/yYFrjqYZJFQ1kFXNq8Uk8
LPI67SO1040nb4b861OZ8zOj6DEzk4cSsAAlI9fV2AlWpcTZllXg9TObyann3AoowhGfb7vkzCtB
11zp+AsJgMToldckabD1xxUYLu2O+dXKw/V0IAxsSNEp50go8M7oEaokNw0Um2tUZSFw5y7O2oOq
SmWeXMYhWbvBT6FjgkZyBFSncCjPHXGyrIEd6ZWXqlUW/mSxwjPgqCjmlzRhsTlPoYeo6qZxpbYJ
E62KGpetosje8SENhxkoL0AXNweVAw+x+UjPG6QX1b9ggbjEa2qd2lfX8T9VczhK/Au0SCWDIyJ4
HdwnsyfMFeSTGMlsKwtz2Xr/zj/1Xul48OqetohcGL/5BLuaa0um5F3tGLD/l4n72+q8C00u42u0
K+U1YROQaqmzIYzZV4iLfR3KQ6oOxVo+MfuBj8csjpWYnGk9/FacfUdsEj6tVgVoZiiZhmDJivdb
H1of1hTGgOYkXYzBLo5+D+pZe+8q0hmTfNZO6C5VSxh5+TqPu4WfOmi25MMAZcOX5sZ4HTIXm1O6
rqp/98Dn9geYJBoeVci+ZhKwUA2/oJlBizFL6951zl0dE0Y7nt0s2kEiOER8EgAGVc/arovRCANr
akcV2G2PRwtLThh5lzGBMR+LDRDYyuWqkmrPE+U9ZNNSTTU7i9regz5Yqv8dqGlSGgq/O4zYrnIV
fDW+Ziv129LRWdJ78BkRXv9bh1jjrVq/XMeULzHYg9r41a7bpc3+n5mwvimsbyNvljPHWESWALuM
1P+/ktXSY0GxyP1aX7Mt86TVCz0Gq4o21+JP3tMIe18BEaJhCtKb9sVvFWTkcxfUF5Ug1zObBH/F
uzFTsHGW44QANZbqtQEJdNJ2F/QvqgfweBOx4LhRK/F7eN5FDI9QPtTmm7NGauOZ8nbFvD5qsaf6
lb2HG6UWKl/tmAKahJKEfLbdHxtURb28uiDgiKiOIlbWB5sSiEu1nKpSBxxVt5Dt0Al+WItT/zT7
N3Wy1ZiFRxTRbGwBenguKG6YO1Oo/4NFss9poMhQDvDGQyGFhNPi5vFehANyETz0svptZpbVArHD
QFZQgEFvrM5AD98MLlkt30SNuSE9celsZlw1T47oBJ7SuK5rGN5xfFZPqc7cnfozy9NVaqPc+DAQ
AipwRT1fTnw6NGCO+gvb5qVf4joI4OFAkez2CuTI2Ol00gLUJmjae7MwN7Dk11H/a3ZcDNfQe9FE
cCzE3StuyDBB3N04kM6N4WwCgKfOvJJDHQYrnUKGRcHd8dptxpNQN4QPUlmfnUAuwR7tp5co/VD/
pToU/MkpcS/qlgTOy8ghrQ4MPqw6uidKXNbEv8Fdbi9ZeU7+oMc3nfPo8k/dH6ZEW6NoLgaVkJZG
allyxqrVoC63pjYfRcwcNFnznNhJtQEwjZe1pzBOWn4Qnl3Y3aqNA7QthOhvni3eJl4qAEoX989g
ujcY1fM5WA9F9DXjpTNY+srgpKQUYIYCDXxDo56mG3X5rMA8yi6W/SZdf8FzzIHpqgTisDr76nSt
EBr1/NQaVSeBAtkAAvlKBeKpRczKRmSyBmz8dyIpui7PyqF97iLtqLBCLsWkJe2LbAUexUSCmtRc
Cs3EG5/3hbMgFsQ8PP3onR/9/wKs83OFRDVkDNk8MAp0uF67GMakCxmb6kbVE3TxFj8mwGGmSZ7q
MGDaADfnVhfYPLFTiSxHTPXtkWqWckxzpnq4Yaoig2irHffNprmjd2l5bRTaVAKZdXurZ98Ot8pU
AZv/my8chn5o2CitWVokjiqASh2s7LMnjhtA0rQhe0WuSwf+FT9dnavoVBYM1pF2YI3M/VfnkxkY
06vaG3mAaIiNFQnTZPdk5qeXUek4QUXeuczOphhnmP15/trgOYG9iw/xtF/rplj6YXczB3H1GtT8
imdte5waflN4GLdQjyMCKYh9WCRdjIoU1pVXwo9qXawkPNQpdoajUxBHrz0thZvlt8FPe8iUXvKY
HGd690SfE47oFhfSRJudU1dXikNAoLi9dzJk640pF6ppgwP1OknleaqBVZRYAns9plL2Q2bxfoCx
s+hzJjOqgFMLarSbw4zFIzuJM2ufDl1wI9q3tHS5ESo0TmxL0KG+llQ+kODiYQLAwNwyEMPKtcha
I2WqCAEGo/kl03M0C/j/2GF7U8D8wPzAGLUtm9utw4bM6ZuzettU4wj//q9BE6KGjP99/XQwkvSq
a8MrAiYMjLr63ff9z95D0eSA8kf1t2q0NCM4Okl8gJgPkGBuxzY9hZX7luOLsdTti94YJ5zy9yOo
5ugQwDBWexvQAe7hJXSLz9Iann4THcKkX6nSXzUtGYWW5za3esIPoR21A0YTW/WXU2mQFuQYjygG
DKqd5hYxe1G7EeXw0WF7dojbfmH4fNd0MBa2Bah4GKtGRQV1ZUwWho59RZrWcjllmMQjh0EKGMWY
E9PZ8BscTNNm2LWk9WxHjzFgPox4xYf261BV19YnvHbO7tiuHdRjLYYZbqmlXAb7c2nIC2ObC5nc
xAj1e7Mf420Q6qggKopZ21JqSDuxzhxB46p1anFPpbz2RYMhhaRpntLeu6eaUX6HeGCjstdAOcHk
sD5MaWQj0PYMKzccvnGVygxtPUSYWGlZgXjQem/i5DFQe+gQqJDKoN+MR0I2ASkQM1xkQ+GmQMex
ziE9ALZMNHCtJ3ZlRjpnypNUZ2XhCnhKQfnyr00zRrVWlkGDtRM11os69LreByTr6XDgZiCnHiaM
W608NFhmU7MuUmQtFc2kcPR5TYLR3dT6Jzmp8KczHOMMCjH8lJC01/LExfW7obVAPEL4HF1FqnCW
YUITolvXYOwZmb/GqhozKbrTZPptQdxnVEYQF1YZ99YK48eEKGYqtVMjYRUaALc30w/WvlZspy5y
biXjyqUuKxsWuuMTLOQxZCSksR/IXC8GZ2YIo190r3/ph+5NjfP73L53DYLqEU9gilpmeMTNYJn7
qEWnxCfdTHSRwBkz8FgeFCuD2f74sZBIEeC3m08c2thEybDG51LtmZ2HEXIjVz7ctQBZkDqUFNw4
5PeBLjueBhJolVC+ey2ouvHiRS4DHbOHR2FSCovuA6Sac58b3X/FEGGZZyNFZYaRo8A2n3yBIeot
PV1sk8WGuTmrRgPEhSW6pn5jrzcMfEdVIJuJYVexVmc09Q3FyDqiNOxRy1AQWYka+KByhQ00N0RH
sCHX+QjvXKyEXb7R1OcVblCjrr3r3bgq/G91YXr4XlL1cZIO0atCAzASIYyi+dPTx+W5jegsIo4P
LtPUJKwQc19wgJL9DNOkIaURASbM0ZbsO0rgzLt10H4wrKWBKxZ65LCKNoya4T9h0YkTZDrLl1xZ
yeecIepHeyzLllAcPqYaASEBOlTMo4Lm6eI4YtEgK6BRYWJ8haqTLGYF6hcQMn4aeRglxgnqn6lD
qLHb7q3gHrp4NWV9hPgmIhqjWVb5BJLAYwjIZwOPK/jIEehbk1CR5j9DcBfYBFRMdZc13TxnYKqE
ZzCD1KzYoVqtU+2FQsDRNRzv7hNS3jopiTGsSUTzFzbwDwVK7zzVT6Z26CGPEqbF6UqsSwERjFZK
/anQ+ZJMRTXcpYSNiEsYo1cASY0yS/1j2L2qA0UtPb0lB+6V6kGd24k6k1H79Tr6tzzdyQAevmvs
AAwONu4xrtMe4ca+c7iPVXjmh7bM4tTaSL1pg0chM3qS3JPpHaPhFb9QfShHYqtCJarap6iTVPgK
j3gozfYY3AZ7/AptyLCYR8UstMaetkwdU0u/WTrnpFttrP9xdB7LkeNAEP0iRtCDvLZ3krrlpQtj
5OhJgJ78+n3Y0+zuzGq6aYBCVeZLtNnwkvY9G3RBj4KfMdHBcDrcCyXNt1CTuadfEow/Cmnd9U3+
YoTDKyehqSArh2A8nmV+Zog3tIeZQSedfme/5Vtwu9ErriEdvto82vqYoD+ymQ179CcoB9lyB9ER
Qc4ZrHsTUPVjdlQJuQJzyVvEQIPiXb+yuvFcFdP/DwDNkRAxAZeWprk71C+63CnF+2RGdxhdLkUt
jzBBNvr6e0a7LXPg9FxIOilbfaVCWR1jPJr6XNZikiyxbHkDPHoDv/YThttVWP/50ABXnVc8LBTn
PhNTjxYmCAoLIH2+IAhOnnERoUsJhk8KNv13pYD61jVhBi5/iQBEoE8GvLIxD6lS4oCP8qAnEDHb
XINbN+pRO2L01CVADUoE19XaZOUlotDfaHZ8FRq4BqpLU56GsL4gsb6fkvz/8ySiiW3LI9rQ7IzF
Ba0Ape1EX6xB9zpz+/Rrpp83PWJL2Z/1JFQvQApec9+3RM7T+POUuw9s/K9F/52L6UlfEb1k6ZXO
RF5jUSfTJsstsaec1//7INtTG3UXGkv6nfRlzgvt7vSwW8o3xhShqF6aAXJTljyJakEkQoZ4M7T6
5+gHpU2/msm4Y8Vc5MybcstFS3eZjmyxFTXXjUkvdzamTyDpV8Q8oPyuYWcPzKhDv0SmBJZZENJM
E4SvvVQ/MBPYv14Hnt+IZpkezuUWMAEyjvG2VDuT39R1dRGMcFXoqGUO1gNYJ4wrQlYdFs0mAgCc
YDNvS/EwszmnClxApU4FREDfKmhp4TumOtIvAy8exyYWXdKYqPhoByWifUKZrGHgsCHmFeo3Oss/
C9nlfn0CLYG+Hx8Qy1NtRkdeDH2BYRYRTwzRWMr0kAG8K1mpa0ccRsv7qgpwuYrVCac1y2fWoN1a
/B+lCAUYkj1NrF3AGz7XNTC/5imz/S2cd4Q9ofK2ZIQzvnc+VeKRRWEcZNB8Gn7zZI2gutA4ydl7
NezlT2N4Emt4FWOytVi7MmnfFMHvEChI1kjmHIiu0x+9iDxptdHt1Mrvd3NhIt2VONcKXDZWvTNz
82a5CwcN78KghRR0eSxYoG1KrdZJ3zkuicjcGqZ1yFQH5kwvNHO813suXpm9AoPHgn4Qg/udmJw0
eAprVgfGc/9vb1qgNbWGuwu4xluZhMeANznM0gmdG3Av9uBU510G/m501cnwoSPrY4xeKPVUWm/N
+lVQlFVtPRLE4hzUjFZ/5AdX/qfQ6K8pzH70k1MP0GTGWgkiLMdVMHpPyAxSI3NubfxJx3bbwkCh
rXBwAP5d0mj86IPqEsUoyxXUmrbp78o2WOub1FbZgQVFVyO6KUO4247nhqBLvShwKIwxWfmFeyYn
Y6/315qwUsTrxj9LVvRkK0l7OETxZtHRM+gEt2H+4ld4g9l09ImV5whNDYBwdEZOsDFjlKP8c+Oq
XcsrRlcTo1y61nsmPLUPPVPXJaYeWOh3d6AdAXliV/HPMvzOXBsgEjmLw0238bjpnoiI52OCysOa
es6D/hJddicgnErl3Bvy3s358SgN6C1kid1tJt+7pUYFPrS+WUwtfGuYNqNulKM9pGUYIQfT39Sy
h3M5432znaMpqBRdUJhZwEDeYUMcsRpyJZAQ8z668Wc6kBQ5O86OhT+dK2QV7/pjzTkuFg4IeWci
fZFa0lRxTutgiAEpXjX0tfXqQTtR19B6OYu4E5GvyOlgXfSWC2OXmeazrlW8nqkwDRkdLhGk/4YB
wmIV5ZBXzPDZt1EaxFWwk33/R/AqYN2GJF/LR29MPEGJXRemk6QTyzB/O5hiK3kW8zrlOI058HOq
M/exR93S0VPC7ouUeiHuCWogN6/ImN6TKJnE88nN+LzgV1yzv5ttNiBJHsq+0urVure04zgmeS5q
33NJALQnrH2St/cCIc+EYkO086Ug1XGhImcHP41egYXGZ/rppy4WNbSMrIZkCOzY6vyTkxY/VRD2
Wwj6HegI3JYtQpCwd/d+n5ZPiSkg36IFL5gHn+3ZsFCAoD80+ifQRmtzwHrS9QDOm7T7UWw77A+P
plv8qnxCF0wSQutgqXXkU+O4b0ZZ3Eemx4VCak7ms9Xv8J/m3J4qvblte+hbopHC5s1JCQdpGocA
t8Xc+PAfQQ0ThBO5MQoMK3xwwKLrLbXhwLFXVd9dXda7OfLy9QIeeqUmohlx89XxQH5p+GBxdjHZ
xF2tzbDr8M7mufZZxz13OKUhhqHAfvYqeaFrxQ4S0ao0s9FiWV78VSHDYVM7yIaNpT1WVvsO+Pyo
d3LHHB4oUs6xP+3pIa1bt7z9L+4Fb7vE/pmRN5CxhRK77zese+Rv9Wi0Z1I+XGc/OCUrLOwVHsZ+
eDSs/qPC2eiNdJvLdBdQNxMwdeZp3VmC2SVwpyisDl7ff6AnxG2ynIcg/XMT2oV4mnh76DnzKWpX
Z0XMGWVYZ38icUaOgJLfG5Ed6OelNgN6IeqDFAYMhhXqvey3rscnh7IGH8tG34EE2rMzxf9UiQDX
U7cscVFYjW/DHArUcLhMbT5S4PEQJBaGQeZpg4wXbDwExuIcxpx+WVrxbxb2uc+La25z9eh1rKgj
fvoQA1Yhn8ASf+gjQJNZnKAWSIq8+6nOnxHipF/OkHxMN6peqZiAPXHuzwhdGIgRkPn0/6NvFe4T
j922NqKn2EmuDvlEqoF6ridbHVnd5NAcS/7umIohHpzvfEKiXDYskUCNmd01m94jcU3pgrmwD6Fb
A4VplrWpxt1CtRsV43Yy5R7lP7gxBhkL2hR822/6yJJkHEW99BBjtPJ5kAJeq8bgqFctL4ESG3ia
0SoNiu8MPU0ko58KTFgNytaiop2G5lmp+GqA7KaZTr3D2tP9X8wslBRe8uqlSH/M6SpkSpW/a9uR
1nG3xYd+K2n524TdNyS0R+2GJh8+cjoszdb2cU4Xv7DJCf8xN3kIRCav6Bq0wypC0giFjDsKCMdA
b60FEPhrgO1la9t6rwZ1cRnliM5EjxzOd+NUYaeyjl0qgEIkNZDH2rm31fjLw8edB5omZsx99DXi
bZInV8GQsleKKQviAk4z8N+jlW8MDHs4+8A535rcYndw/pBg8wa7OF5mxn+17+xrn8zLlDsTj9pw
FYByCQFozGn0YeUG1gj7Q6jxAG55DWXhqvBx+ANEjDCisuwRr7aUtU3Q03dNPA4A8/tCmNMg+nCv
9NSLJgG8/l+OuClgYvVGs3gTETTEZY+GedNOtJMo/322TBvZhi8OmnjNSAzGmo/IpD1HACsaP1gp
TluRtx+ZpZToiPXfy/clOXpjmf5q6j91gtnaNZu32CcaMUR9pP+siO5TXiPH7B6oATANnyf+q2Ib
g5O66ZsEMo2C1RyUuPiRCBfBYXKjbSxerGmiOdj/lBzRI2U+Fpn/OMS0K0kdTZSzVY0NrS7+F0KD
IbIhWsmetgltdFq+2QCiBs7+eia6UAhYMLG7cjF3pGxmKS7L3PFILuF4XPtwhGeCVfJ8m8ywzms6
6zyTHM4augDRmBNWTGuaU1DDCbZpLnnf7XvDeyeGEqHGiStpTO4fPmY0x8Mli/t9azSnUdD/1zMg
Nh1EFPyiDyP8MtCupwYKnAAiRLCGvQIyMIYbtWwXLRL2sg0oONBG+SYEHqfrFNZHRaMA3ChVFTsZ
F5KtBgwOEVEUVYmserpyIBU4nNjMgfRrOhBmr4uDuk3hkBW9uMvlQKM8gIXkVReMFlxI61l2UBY5
Srg2dW70YwEONjLvXVKAm4iSKnfsWMznnT1PZ9rbO9/PSOVsYTlQe0/jNZTtNWgYXDdRsLHYfzvA
+aBPrAdLY0j6qaUTXWwdJnaSVkhRdpcO7GdncKRtZnVUYXsYA1h0o0XrD1Eqk3k+c/CTIu+yzPTG
pdIThVLOH8tgHFo4omy78zokFTbLmmuAbX3FhSPy4GNhsqA+uDpxBqvawfuF6JMKj0ntzmWv49JR
xD7XHHSnCVJFZapirQRBB6p8sef0opcofLqPKWtclPmrfIkvejMIJvfiFskpc50T+rF90Tj5fiBi
oTcC3Iq8aN0UHmbaZyA7D05foMFiS820Ts4MJvZIDiSNuHWIAsB5XS1UZJ4xPWZM1vPe+vbaZRu2
471gc+4CSsNUHSO6CnGTMVfnIBX0l5kL48cN1AvMxlnaXSIfXQT6WQsoTUb1M/X11pjGkhcejag6
wtnHwAIgpj+KaQRYRuVa9WfPizZDQSheHxMpY52Ua7+ym76H7LhB4F/aXhyVeEpsMEMFbQqUSqcg
YxeVCeVmZL47Nq6ssLhwk/e+TXIA3rCNmps7k3NtZ3nMzUayspD902TicrJ2ZmhDeKnTKvycaOrw
mI6WdTG56F0JKIyKAOLdmrbAv1KqlS63dRFh9tbRwbQFhoodxviaemQqmHeI9kB1lkwrtAcnchb2
s0bmxq/tNO+HBXOF5EU1h/KthbmLf2JT8FwNKMY6C08AU82+a3cl0WdCtR+yhrFkI85BSM5dK60t
nH7dmPsugcW2w/BvKT4d/LJ6FfCi4SNfnFscOO9xlz3z4lgcGSqPwNdZFi94R7ONL99cn5Oe7drP
eO7WrpXuRioO7gOtAIAstDbpvIk4Pw8zWCkoZVgYRDS9cdN43GFvbE2+hT4XhBwf8Oae+QM07jyW
5oiOaBX5W7Nx4BO4d1U83yz6JteaLzbPATos8Z7X87nuZf+dKCQHpK7tXbqVusViOF5KWQwknq1w
s/hJfQk52q/LEeeH/wq/hbIKVa5pvUvTaPCwgJ1hSqAPPIZXPxlU18zuY/k1dHO18x0P1ImoiMM0
5iccPOxs05fVWzU5i/mnQgKaIA7oORw2w49+rUD273LWO6T9sxv6mpj1oXJ1UKwfvav7C3Y5PRKq
R9Sz7DTzlifMXfpfY7Q2gSP2rhLnhiWk5AVflUgcCPVgzbO7uvu/sCUZD7f/5D/kyvglJufLEdW/
bCy+J459duOuc/Qzi0OHJCwgKHILRQ/3ITZAiND04zA1RYKeXeFSoyXzsaSSe5ROOz82g70Vo+Xu
5jh7MCBRQV6ecBzb23BwLjogPRdfZB/+swFhbgpO3xtiwc0DKXvdYQgwidio/T+H1Eo/bbfPjsuS
GTAifUYNgshvnrfRWB5ylx23+1+si4QhwCUVjGgJ44WgxBgSGVKyEWJFP2rWV0byssfarZ99M4+P
ICvpCxPSaou72Md9F10jA7wlGJU6bD7kBFld+dWwnaIbxD6k2gw7YGS+AcX+Nlt1roQ8KzXepoCC
xuKUvsWq/e1C/G4mZmOWM/JVwAEYBqLTwPXGHflMXylyasjEl2QIkweqrj2+qm+v8bJ931dgBuhc
R6Kv1jCszxiLjoDm6DHwKLSIVHexUW1ZdiZ6ZM2RDBqSpLqAZxZ8wqpD7GijaYqngj3OuoxzcSSQ
7GaPbE/e2AjqF1dDU3mFdcUj3ACKnFHdZ0NPKkVRfCoB1NtcHvsOkkIl6DD0VSYJw5vuJxmc5GIP
DKpMZ1141XMewkP0sZM+qpId2Wz95wkjSmF3T5XnfaWDHHZRFDFLSOFWd4/6muP80JmXTU8MlPFO
2h7FTwQMngQZ4mfMCkG4Td2MfT2OG2tjtK3Y+EXFXg01F9IHumsWsMbpPidfIklgzfVHZMcBU4YC
029XqV2JFw2JCNALU341vgJvzZs6qQJ9v4R9TrPss3Knaw6eNhkZ/7UDL3rU6Y0jNfYL7ap7DwY+
KnCsvrx/9jQhkp9HumrhSxSE0zpKAhA3jREeY9DpWzWMKZAc2kdz2F9tLzgtRX5nuT0NSLiaKaNi
TFXhdgwASgOzkPNF9iyfYNBfjISX1SRvd+owSXQeeRlB8C6L5ZYW6Wbq8w9RZ4/2iIq4Ur9x0G1k
WV8qF+bdPPkH7kFGSx/8KWT4M+zMTT7p+suGsYnHiylfsrLEkLyGc8ZHjJl1cPdqxSmx3vnQ41Ec
oViJgFhxCo9fTdHv2QeQfmcXT/m7DCOeRyO9n+ZTkId0N5aT35R708k/ixHsvukVB8ytWxgRuzrz
3qC1M1Ffiue8qkhWq26w9fdLGvyLzO6w1PN3bFin0su3crLwQCHWc4OXdMa+Q7mkpFmvxyBud9Fc
PS2CVpqn4t8iFbAbDQvhRN2+RjYGxdo/M+uxD67XY+avfTb8jtp6SW0q4bFt7hjMPRXehP3K668z
mQQIg3k4LaL9VDCyyMt8VzfLTzhpDRmjGLiZbrbh7HvOjJa5MMxMu3VYvWaIgS3t4tybHnq7f0si
iWOpeC5UXZ1oWHKApWUzmlj50FwPGyeasO6oXeQR10bDEWshHeN13LnHXv8hhs0b6XI8mCQdrNzK
4VzV9Uc/ZRVYXvOg47JOJorcT8ElCUWL6438D1LDePkA9rrt8GQQiiDga60E3FrfnF/w1j/Ylncl
m5vjGxdkFzs9A+V4/BUz+EWn4eJgItw7EQeg1vE/i8W9WzKe0SZnRArq6RyTmHc/oEJC7cwKLabl
ks6saqllnJvReZpF/i0qC9F3jLhsaoDRDpjWQDJjhxzy4ZBFvrULMWp8x22H/t61WuLVF/qvwST+
mLA92yTdHjleSw6eLMxDFILxqWlmEUSzIffQXHWVGDfJAN7am97nrrL2Te0ypOaNxYOPiDtwZMej
GRxbyGppKq/IHbOdV806Tt0lYBn7qLXM2LFIbCNKrRZYLQ2mhTDV7rqBmM2GGJ28E79FFv2J3j4G
bvtjFoww2fVElNK/yOPhNgB1NMiUWZk4PdN4SLZkQD52lbn30N5vuhK1ZY7mE888uyLOnp424ViH
2YncjfQiTYrlmHDCTSLCvxyAl6eoQGe89LBV8JISiHu1pLr3Te/JbVMuXI2JsfB9muO1mxzamRdG
OiQAcyhkBY1C89AlNSOLiBzsboL7JnmXyWZFyR9H0VkE5auIwZw1HgDdMXiUyv6xAz+8LmHq3LdF
r2ce3b2SztWblnpH7+paw2BexSHdd1afyKEt2YvYJ/YrQNkNlwynvyRDSPxMyfisBQhYVar1ELtU
6zPk7mUS/zslfWlBEV/M16ha8JJQnHP2ZpJDrRu3stLQ33XbzeFqMSAlF6Z9lbWuVtJyXLnCvU5O
8pFN/T4K23ndVt2jJFTm7BUDG3cgx1UXzhAh2wBPh3o0QvfXEM3N8Z2H2uPYVQP2WTnd1K6oEy7O
6B+WDCHeJOP9JGvE4s4Mrz8I4awIb9+xWUggk/+rooCQGp2xV918gTB38TtASVWHq9gd10ScHBeE
kG4Ara1hacZyum7bFGBNDVmIMD0G9M34NQfDLolixp/pqcKQ7Xow26zM3RB1+BAm5m4Yig89ZTSo
eQvPbWl/TZug9q/C5Ohkidb7FonxnJcm2wMALpNBixuGPD+Qf6uILHHv18ym39yg85YSFpWIJzgu
j7RU5NYQWXaPGAwuquK06WIrbHMiQ8o9epuj47E4RR0h2/V6DtPiNNUebwrG+GMwUOw7NUsaj0by
TgxJzQmJ2XboDNaBwjHibJ9/pC4tPyGyI6PxlXCGp7CU52jB0Z47JHuW3fsY+TQubULmiy7+V5BN
2pcOiWz1I1sEH2sozyNThFXV5g/wETntFdY5NMjKDcPvKgV/ndIBMnRp04KmK0uDhnu4fJgO6Ei8
EForyUy10TgKRCm+/VYGNanJwwZBGDufPFtlde7q6trYHobHwOiAYofWqZDVncXo2iUDdxsQdkMZ
2l4ah4GPzxzZabLrYhOVzSOKhVj9leN0R7LiswWissgMprgxxV9QGNmzldo0KEre0vpM4yToaDI4
hFG0KDzQN1GWduco16bQ+sYkEpDaxJl4vDTS+xPxINhZ1FPqVAtJPyy6Pbz1ufHOFC5sb8h8ayI+
VyLAGJkTcyVFvi0szgiWSa6CanJgVi5nC6AhJkpNeNJdBxjPLOJPeg9nNqq/2uk4JJenxFA3/dML
Ei380b+P3faUJpRfDl0mdzIRfpTHHGB1tMz4QRhFV0Zzc+X8pPT30f9r5+RGp+nRhDzYqGINtgxl
e89TCtGDicuNlecVUxm6nhHH6XQoam/jxeHJzlmfOoRHMmN21LZ/OgVya5Ou08TfEpFPzh60moS6
4tRDyzUW+zQma0yvIiTEruoyeRnb8qES9r86b0gzb7YTdnySegpcXsM3hAJ0FeFyHPL5oq0l+tu3
fnASpfHmEYb5/23N2FfrWPRrrLNsGBZluldtDHumm9TedYZ3cergbhkBeFX+uHGkJ3+Yd9ovftoB
3Cgmbw88TZ5oXaFSzDp8ASobdtngBJc+GyB0zSUzzKidzII2M/FzmzTq7H3ug7IGlwCOzxIcsSzI
by0ddYJdA6KIs/yvwr9PTptyL31FBrjlNjCTJuPTXOhj5VbobkKrgTKRDYwF7QXhdeISGuAAwO2T
7iUewgjGI13Ixhx/yzHIT1Pq4pyoOmNrV/mwthar2YBCGr7ivArgJxWjcQoQMgWrAmPFvhxGkjtt
t6b9gMrLJNX4FmYie0xFCqUEFPBwEmMlXmRLg3SMGuzZiYxmtPu9jA+gKuud4zNlKNwkPXEowxg9
DtbVmBlKg1fk/N3484tdevahTVlHEQJ0zzYjmbqhUjXLjpYdce6JfPCiXwBJGKmaE3ETvcu7CjTf
sVYGUMupvRvt4zQlWyPLCKbRGj8cGt6qNozn2v3opvq9Kj/0b0AvPerfKZIEMJHhv9QhyDoERUwp
NU6hqErtggRP/U8y4U8BBOf8az2+Kvfdk6S+DdFXoGf/FSJOdzOhY6lOYdb8xgSMW9w9rOR6FUmc
U9ictYdG/5tEjeGgufNRg4URkkl/V1YvHbSO1gh3yKEMvHaVvMMzM1IJL8kxh9JSRdYO19Q8vkxg
lPzuj6BYzibvPbgbgW58pGHgWo+WjYDYf5p6Y18kf75FErHz6aEasK0Wh9kxUGrrtxHdELRNjY1n
RdGzoN8/imf9AflyVtF8JVVzRnTSkQGSIfJNCvBjQbSq3Xc07RYfvqQZFhAujjol7aC1tFTANekS
/C0kmq3Jk3waCxJ3WyzsZvFhoq3j7uTsJWWSPJc9negAvUB0m/mKsNB45HnH8Rg6YIrKzxByLOYh
cGU5OlgtwcJU/uFYJAlWJ5uLyIUTgfvIz7QbgLEzSNkAxpij9vyBYbT2+RxqDZz+UPzSu9CZ+xOL
Em7No537+geYUvvKPMYhzUm09dWmsmxyhIbghret4j8MXxMxOvryVSQcqPIX5bg9079kBEbuFHsj
hAxJ11uLEca3QCutEt1D5oZyi/h3DGiUhhTOyxeeyAOHi7X2w2ivFXX5fVI9Zn71yGntCCOUnUae
BtUd5244YDj4mtLkMFXujrvaGhc7fK4nYALVqW4rfEGMXf3nLgHldb+MGNPFjk/Il9U7DqFeO8th
2gPEyqZfAU4H6XUn1rB815KLjAFudsq1flE8+ycY3SeuSMWmS6NonZj9w+j8BJWBTkZtRxPScnUy
x2vJ4IM/x25NnILkhNhjQqTh7uY26tCw3g8iNJmOHx1aaDV/TZ12nNhvoQEciuqdRLfsyTXgu9cp
A5eHlp3Kpi3JY8RLlzbI8CMAUpx/zY8Ks5Nh/ZbB1cvLdUTnZrAs4CqVOgxdV+I2wvta+WpcBzGN
z1CmePU+bb6jfrnN3t1YRB+TrroCwrRuyl/97Syi5BRC8gKk56lry10Xfval3Ng48l1CGeoy30sy
t3ryAXhYuD9BY9zH5ov+mfoXiAlu6+/JWAY7jPqWMUHScxMt/Xa1FTwF61dRUunPoRcXkH4frA+d
/sRK2i9LAu9UiZs5MXFfnjCyWi59XxQCgZyPLf9n3tR7/ddwn/Xiwh+iq53OzZ7GKZmujX6suRuE
QcIeMw+ZA0OmYw/U37itAeDKt0FGe+EkF37EUkV4BolSaV57GdH02ekHNrAWhIEnbEb03n/1+5Ba
yQT4KnrU8XiHBWZ/m2MEgJtZG9s0dzmjyfhdC8+S3NybMPXMqcapw7PlDHI/LfLXypbXNO2/5gQp
sEO+DBRl79MgpROc6aHtl61RFQ/pLMI9zmGXnEo7xE+ClybxwXmTHmmq8FxJ5Z8Yim01gsYjPsOs
l1dKD97qnh+LJoWwXvT5Ec3NXr2kpYkOiPSMwGGGUNnvbYSnK6fpF5moSZ0RjXh3Ttnp0VbAH3B+
5gmdoQyOScZrP9tfmdNfc6DXZZ7hgGD6aPUPBGasHLunzQ3na7bgYsq/wUPvYowNcDWMxZPwOWGW
0bmxug1B77sRDYkv+n/IXJJz72dsPLmPVYHLT/ApR4j95GTMyrz6hQqZabta6HuQ59WpkgNvf/Fa
ziPpkm2tREBEU523X4aAAXOxcTC3lsq0TkYNpcKYvlww8WxNrwnRjVFXIWuCrRSS8UScQbK2JizN
UCtPJHqfTEInF3qlpgMlaYZWZgBHlrxMcrn0nfHMfgzrhTJzHI5yjg9jE297iSdSTRfLYFBvtAc5
kK8cimnvLlKcR+qYNnXNW8XoZM4M9ieUeJG6tUby03eUPnojrWk4I0I7FQnLUd4zI2F0kfnLeanT
/TIVJ9EtT84CVMqLrjp0vQLvq4wUkgiNvACNubGA32V1d7kwI72lg9Va0LQA/OFZrT48PvQC1yT0
wnU69+dlybezCQcx6Jonx/Von/TzPzwl33YSMP7p1hCBj5PXPDRefi9i60UOzdZkUswowcbCxE4R
VM9BODy75XDOkLCbBqMKTE2rNjJvsTUeB24lSMJ1lRL+a4J5Mtvs17Gqs4gVAZaoHuuoGnfK+Ogg
iqJz8t6UYhUwC7PH39Pzj4ukJqOp7ZK9C4icvjB42nw3cvz1CZAOZ9Ioe+YMQ8QWCLrvOQP+O4Xe
jQPW3ygy7dILG45f2Vklb34UIWttiseob45d3t+3VnpoGntj9s6R244dB7fSFJ2Nobl0AmEd1s9D
lNMxGDFGcNd2sdRy8uxVWMl5MeIA23BaXcJeFiDiSMhq9LNslKU6hLb31bnBXRwTo5G2yCQzJoTO
TGXYddh8DI+zS8lttL3xVnco8rz6wO16gVsP8nZqNq2QeywDq4GqVcUor9TYnKucNTyu6A7jJDdR
r1hbCo+t62QcNzoPtEj3bI0TsT7jn3TMZwNKlrtYe3Qs3TohdaeBjLourBk79Fyel2l8wAsNnc4o
kvdwroE4dPto1uINBeUOA8iIvM0hotd7FU57c4iFPUkYs2Lw1SEnrgj7P0QUGxY9Y70Atp5TvtOw
3nWp/HbHCKwpL33EYABkZUPuSOkh+ClR+ZId7KU2QtzkLmDolWe2xH6Mw04h2SPsh64A1o0sIqPE
mYNHL22bPVIznl2f9HnkYTneyiV5sAIqx9mD3jRsVTg9+lJeC54Uq3/r2/o9n+ZD7AGLpE6DTRMc
s3F8Fkhl8Uw8DJnHEYXO1uJvejnBLQd8DFto4r93jncK7fHU5Oll6LVcPyDbHmmqPwYHzxs2vUVr
1kmNU2S5pHMa9akM7f3sO9+z14OozLIvzsaoOfvhYY69n9AngmkYAdwFtsNjYkdXv3Tf+o7BPXDB
LSOMQ1t7j7k97dMkeHKT8TxFjMdM8zlpoh3J2ndgB+kc0EuUqP4Gm6G+fobiUv2OFpHRqtiYHaxj
O0KFCouuQZ0azzhc6mPXqIvjz7fQF3eL29+6JHwNaREXdXgaWLXHNHsxEJeYVDuE/VI3WahiE+x3
C2BDX/WvKM9Oiu6238drAjmYvTnnhSVy7eZOsOP+GCuLjA58KwRIeT0a9yn/K0tJx8JIvhgzfApp
9wfJMXVwgErwowICMlk4kU8bmyy2LkT8MijJ6f308hu3TXcvEuY6BHO9hFr1D36xfk4B2K9ME2SN
k7sAhCQHxEiOx8Zoz3WD4nBOFZMKT7S4z3UCVBd9e3NEGchsHYcOHmSlk0sWUQx385TJTdSUf5Ya
f6ZUXrCOkrAyDbB1/WCmCPs/Q2Hr2s7443qut+Fmx5hSF++pEgYqV7dh/ux0LWmbDW0+NS87mp0+
YMdBbQeF9liNgiFORkaraYhu2xOwvoVLsDzEhcFEsZcJFX4/vBWFNM6xZA9p2/DYyejctmofyJbE
M29XRSyuSCHfqw7MTEeXzOFFJ1viQDDMCS/YWRY+goMx22cua4LtKrUPYfaBxjEI7yg99Jyp/1ww
YehE9RE32Ckr17otMsetaEMsdl24NDRoLQfcnF3BGp4DjvlJHj42eY2qqK7hjrb1Q2pXLuK7BWdV
8bnMPW9WENl7q63VNs79R4LSAHeYzcqos382NAQQTj2Uo7lpaY00zLIBojt2B1lYt9+n7lyW7oPd
mj8lzIA4KO/iDNoxQ4JxLTsyghrGFWZD8VHOZxU1ZwyPyN/QrTX7kRz3bdP1mF8j/8KbjZaO0KO6
ew9F+Fgjqejy8gH9wN1S5UzHW5UgrAqMn6Wd3gUvIXbdrV/UxJD2mFwUkaei1Dzy9t2VgcdwvL1y
Dtf8hzs6BTejIdCbJRGPx7UzMMYvywfN7/vWhFhUk2a0XkYbK2TS7mw+cTeDeCWh4WT0mEsdSGIi
FmT24n1AA/JdCvaKADkVD/s/mbj/koGJbiH7W0MGXjqMv61l3Ned6nl83ZhGPGjFgGElI4KqwAVJ
NJIP4C/vmvtQ0eFxIKT05gb/91bj2v2lXMf4TqNOfJIUflI2A68kCngUIbGDZt0THX+eobzp448b
yNesaOGTECg0DPSWi3xHo6jdT6M0UD5AafQN52i0ilAIig+KCYoP3GrSDbYlA6A0Lxl70cy08heH
MpP0sXsK3uU/js6ruXFcDaK/iFUgwYRXZVmSJVuO88KyPWPmAGby1+/hPt2tu2FsiQCB/rpPv9P8
/Dk0wafn5vmhm0uGqyMT7Qw5zPV8XizqLRiLnwRjpSp6FI7kZTQa7tDeIWuhhZcGdUOoG5V0aBym
o4aJj/dcL/SqLrPPwdBle8leDZ/D+ANSutvJGN1hspB4ARq/6FTuPBdZ2MlTynnrfTdQuSrVMRXT
xp+6l9obGR8Uz5FJjUPe0N0+18lrZrBdDlA1wP6zqD06QpsSW7wLMMXGtNj7tF1Ky7X3jI6eDdHu
nKQP9wFnPnxb06Y1xHOj60UP6A+hnC9xVN5oMnihX+IWZ83VC9JniyLbriRoMiOCGlPHny8gC/l8
d/RIwhUcHqRDWnGpHADcvgXYzTk4n0lZdnh18QiilPXJeAbf+UfxGTR29lnOzdUS2Y+AAg3SGL6e
GfFmhkZqMC4bGDAy5TDIezlefRTUDX97RHpZiAOOebN+tPghRUSv7OIh8aLnkOXesFQkO07lNIeU
M2ogTKIbMRlAOy0PSwVprMxnzx4f4lDtDCasR8E9nfzoa8vm5FKu06f0nI0OJYqmwvpsHzpn/rUx
H/PookvbLra/BTEhs1MRR38dhzxD6aQT9jCJoEfuqrXYNfseNdvxydBQZ4EhFPMQP4+YwkvupkcR
IfmDSjJ5zM0DyjR6/ch0iD6PVdMERIQGcileAD40o4KT8MPbaBD6KYf9VLIkWGBTXBNBs+6ZwRFo
7gA+mbO3zvMEkU/29EOVA/NPDADaWvNu2OQm8F0/bA+e0dlb28XKjSeMwp3GXcKR3juXBYY6g/sw
kGYshoyRT0aekiPvwejHT1+0jF49gcF8uLRRu2X8vzNtGsT7hjEsZqdUvHU5Npt46Z+bnc82bQu8
climDPqBp+QWwv4Ol3OkSoxxY/vxS5T7V+IZT7ld8hv5NpTPkZvxVKCsgy1s14qTlz3reD2Fgnej
ocXG0wDgS3DbhyhfQL4S2whvQ9ehNtbQbnAQ5ph9c10iP0YLJ7uubQDuCElMCvPYNHKXs15BGlI7
DZKtI6odxdPZkPU1L8RdTwglc3AcI+8QedkBp8Adjyc3DkkzMM2su4ZbFRb6ZusAOvZLf9dqXJnN
QCNv1F/ScH6J+EVlF52qevGhEEaLbCSOCW/pbL7yNK7jOt90sqEjcRze85lFQgtE0siDkt3W5ETR
zeEVcLi+97gZiArBQF64XGFIGqUBRpDo8lQt6SwZZNupZkLmpPKWGeYxdgJsRt5xTIKVVNOuEsJg
UmgTBiWjwrGfUVYSx/tpItyflHIk0ZM8Lg9nmbq0/iBFTTg2kwyT4vIXE2ZxwZeIOewkB0Yveejv
ZN34m6afD7qbHnHhtrR+2T22kfrETOKv78WfWY71phiNQ8IpjoStRIlH0gvjtKHk1of8URvxNgzx
k4ZJw8AeuunWHLKES351F+yINm0JSapH9P0Fv1y10t6q0GNeUaCciHye+DzHexJPdxWHjKCH17rw
X+Tcn0a4k7yk5MniHKwN+59LGz1wJs56ialXTct9rInYl5TzlZkYVzpLPGa2ufWQ8SGvrxTerSYn
/9ryOqv6ZybmsF/V2Vc+PiBzF/fmfgzoRXNLDYPTNQYs52F28gaDIVbN5CSfXS6NefPWFAKArI8l
fAzKPwl1eMOYPPVcaJZunqu06Q2mPwTYv468fwh5v9Ei9Pj8qWkR/jU6QouNvCrWYuLPr8Ivrcci
QeFnsFEs1gsanTMcgCmjxiryfuMJTbVcoqtO+cbQAfij16IAAWCDV72bRb7zsvpWug4TKEgSXI/w
3bj9M3zsd8j+VNeIN7th/WoQx/nISW8On2U1PthlYm3SIHU+K5dzWVjPF8vGx1ha0Wlss7eWxrZ1
2LMFaJ9UvKkLdQy8qjrNqUJeYwqyajzqxsxxKbMwVsgKgMotj9hqmf9yFH6WnO7ICvDLqYJBLdm0
pY2MTH4ROvmpopqH5TkCqjCJVVHL2tMnnjQOeDfBxjAzFus6Jg2dRQ1qBHnc4MQCApmdgcvBNTN6
94Er2B9XDibgCxOVedRsmm2FyxYmkjvLV809xQ3Hvdva+xDHMGkp9s1Zldz25TGpUCZaJz2lfI+Z
Dj8YS6IeVjPK7dDADuJtINkyt01Sf9gj1brsQxk00jzeu/VU04XbErE2PSC3M2GaTB0GNzlUiffW
wgkPMtR5Cyz/pl9Q01Y4vlrWTAeLGdbDc8ZuyU2/3wZYhJ2+p5zRhO5dxv/4Kp6JAcmTsMURYw2W
BwDRz1WZcTKpw2NoBgHYNxpXK52Kw5D6/zpleozOZrRwKoNx27rHsDCvtd88tBUO06CiZFX19Un1
OHiTNJvpn8Goag1HEwEs0DHqbjD85v6g9inrfFYplD/3ObAYlWBPYLrS4J/xjCXuywUZoP+JjqKj
IzxKRfDj4ECCOkWpZdC1d59LJY2kHU5X8cDrfdeFuN2MaFqnEYzo3o5/PBx5q4Zk8bgQK+pUoXka
oHjA5GR0VK0yt7m5mdijuJDMc8RvTT+nlTgk/txXPF5HZuQ+TxcX/DSWDIDm7MFQNAMFc3w1QW3w
z+JFoybWYWtFoiiOXU9iy8pZOa3/HkT5bQqyHf6fkxVGuzgtz7OHRzOfbTjDNRbMTvYvToSNPahN
d8PkOgNixXbh8Zn85sZU8Zrixhwvcek6b4+dQ0F7L+l/Ls3HMIupohe8fbDPZpwi9i4z0WMtKgLU
9XgRdggDa7k2JpHzQqnuvrTUVYfZY0cfAMwRBIDeBS1WMBjbGyyUjc57n06qhs5Al27oJnaOWaxv
Y2f/5pjPI/0oqWTEFoOoYXP353WosDP3XbChyGO9NHXFVXWvSsVbc0lu+jGtxab6dLqPNmcu6wzM
QYmGh68GZ5K6Bi4wenvKgk7xLNd5MiIph6+4JjeDX7+PSX7KRz/ZDzXljd2/vOfFsWzj1r+Jk5wb
MtioLJZLUZ479FKPgcWcJ6s4hkOhVf3lBOJQi3SrVH6gnx0YiNnR45RLqAVUhBceCq+BNcvA9ga6
ijMyJT5gR8wL4SC9ykr+77JYGhfc6VeXuO2bPHmcUalUavzxHQinC+6bp2Nr5cugLbiGYXjjpH4v
DPQGZGPyuGb2ajLQpHXpqV6eI0kYmk7CNC3XNJp+a6Lmb0ilr2bEgvdcmCyW+UPU6tQRB5udRbrn
wBL6gESw+Bkt5mPcLS6WBCpJXFhd9YT8L3Fjw9IHHNiBGbYZNfhzswGh8qTtZl95+dkN59+MaBlT
TYNBhM95mpozP3Xe2ME9nW4HJsJqih6XzzKq1HmMwu3UvuqQzi28lUDGnrKZnpYuuhXzBG7FhL63
nE+y3AQSMDA1wEtKeLK/qakad01U/qZBziqkdrdjKkoxVJf82ItBk10yqIHAJJ9YU09laG89DvrL
pd6MjI00GVNRuUKz+F4s3n8SmmGGoI1nT7enbjLecYlsvZrQscZWJGm4NGZUm755oOJ0R9DwDa7I
wRQBzgSyjaQ0yxbQJ55XaOr24/JATgVBcc5kuSH2w6D+pVXDHBhFIZLPucL1EIPi56OJIrVvWgs/
MYmilLjgMHmnMRl3rLC/RR/y+udmk1Me7HqC8jwMdytQD/iWeFD63CQStiS0USsbo2GOMNn3yIie
DV+D59Gq58ZuMmQtPaBHgUAyUUwboknjUQUehcts0xFBY3HvJ1n8KQR7l1sZV9wtbx3chU0+1fEZ
YndMQF/vZ0/h0PHneRPm5vNUFY8DeNeBbhMH+KVF5nCNMAqtwILngwHLzGKAup7BhogDb23Tm76h
stU59DZt77WJgxDn5B9zCi6tiJC+y0I8RYBVsFbRGVIA/+fkfgVdS5eEKIKN7dWvBVgsAVO4fe0R
oT1+WiJZpJeGS5OqdVAO8ScWBiyrOBUi3BErx3K5+7NhO8vW0IKqq+z7WGB7Hj2owMW7S1kDdcvc
b4BrYAdiaL5BgWccJhmmlOE1FS9jQC/FOGzpfLsl6E4sE+Ia6TUKsXKViIdW9l019L1nZOtFlhyS
pPzKJvM5xAGBZZ45+CKC194iWwz3MGdwx+b4atcddE/vXLkTWhtGBvaiZFI7PrB9av2rOcq3svgg
nYDOTNMw//mDVtZ5Hn8gA64K8aKMFjDS7xw3m8kOXjVFLly0H8044HBSI1CGb2wie7IMxPedi/Qh
yKJCMf6IVuVU00LvbXNGsilPZC25ygdnSZB/uXr5FZBB/CK2PyxhhrdhdE5lAbUx7Idd0NyhRUHp
DaPHItI3HJHM/UtcyQRBxl6+qFoxvbcPyyeCc+4hY5U5UD+ded41vPoYP3Cp5OscYnw3I1idCBvX
2sKPvU4qd6GEoxqgZuwyz3gjpXnt8EFxPyfX7JyDxFjYCexMhsePiqSAIOXxccsGh0Txp4mbv6ZP
xLMyQCKCeX5QUD5Ovl8yvwzdvQ7oa7doxMWMnvvGDm38oiPxEDTUJfSUKpf1K5FaBAT/ABgJKrHz
5I3u2SlAO+ZznO/lXP9JhatfZ03btyvInHGCzoCzoDVbMTgX3VgbNr1DYTG/r2uvX/M2/wFi/Kdm
Yk0iVl5Tx6I2hQa9JglPmNCvdpG96dZtVlYyoba3nd5WjnFJiC1q4FCouYjXoxesjVai/wVsk2GT
7Hmfbsqs2rWuK/ZWwCZLSk52dbVzgopDK1+YW8oKbHn96YfmF5jU7Rgqio7UUxIMPpH0adVk/d4p
hj0O8TWcGwZ2JOqs/lWSaYmB6DVJdZMdxhCDa3Jw9umm9SLzoSjGYwPvkEeBSdXAZTadL0zV15qW
24b/RobTtLH6D1TifVXRjGN54UuUjReHW4Df0IuzpN2DcxEEh255URk4/7RxirzhqAkw8kgmcN9s
lX5Z87vQWNx6i5tVucNJtAopt4g0YmP4J7TTv8WY/BJ4WFH2TMFsmS4bYfXuZ8vqo6OTZFRyrTHD
unEDS0Y8pDkDht7+cuMFFhlpMmkZMUPIqPm2rAJC2A0hBV652znLro2YGNdTQt6g5ncpFAroOOaR
4saRrp/ew2AHxEYkX40FStLgzD8V0Ynswalxwp/QMXadxkWeEsBqByqpi5Zj9XRuq/FaBeLokIPV
EAjWGXN4Nt8zdyy6Blpnm3L+HfPsZrIBRV36NrA6Vr6XPIa99UU5VrBq2Q7zGl5ZMuGhp10o5aOp
vztAW0u+gosOl97MFvlSjfLCfs+XrHQEKwRcYcdrG2vboQdE4/DH1b1zWx59JNknQjX0gOPJoNBs
XVTmq6RcZ55CdFrwA8zCzVgMW+nF1JbUzbaT1quZy8M8d+xZVIiIgvaNQk9flTXT5tc/OXj1Fh0Y
6W9a9zwIK3cZViKGPidt8lvxpW2ID5sr389ewoY8HmAPNAB+Fs9pqE1j/rPqmCzrWv4OOQ9QWWAW
RdR9SRws7f1C7+s1V1ecii6VIJF3wl9Orh0hnPOOrztcCWQ7GNhka4Np6NSbXykh2IVPGmb6t/Up
aWWA5bQSgDXFKV5HgtffjbN6iJk6j0yWAzdmmqKqV5N8JBRI2xMfreFuu9D6lXb061BveIRKefZG
kuulRpFdNngA88TLh432u0tCDYpRjwfCvDT/DM2+yOoHSuytLYi6Tix9Xs537pHSKPA9e5GNJs96
MjuOyIMG9YJxefkyJvOJeR9zD9D3CbgnNXNwYfSb0BDgz87fOINUuFwnuKntAVwd6btjtVo/njF8
qsrf10vtfV4DpeNgp5PPPmm3KeOZNgy2VmA/jtn0Zjpqg3X7YVFNFaki0bVcKQI+4FbQM8Xdv7AV
78uUE0DDEjH2KlGwXgo24dDGx64dddF5+DRb7iuotn3UouyNdvFOLIUvzZkzbqHF+0T+D/n3zFT8
FHB09OEdk2EGoUJLuMixow4dB5u4/fAGO9tZXYFzjbfUMGS4bBJhbKzI+Zr0BAwqGGAyp1d/Kq4B
896hpeVTsFb8XDQvpZ9xcLHcQ9INe+aWDkNRfFqS/hs9iRdN7W7GF7rzbOJ3eFu3NAgqIHz8cx18
E5ixaGlB/Rrzh7cQl3OvHfZRU857G0mDhEjDlzkMHIVg+E36nNgW5hJn/lmOjchdjz4vLjVWgJ2b
J6wcN2oSfxxDrf04/7EMfeWyKJvsh6KOd9vxt2WUv2rdBTs9Ds3RiLpboqPbNDFh0QP9iwUEdEM9
+A0tyc0IVJxb+kfvkGpKQEYN9eLmHK8kKg4eMbeV0xnflANx2XLQRGaNG7Bn0g+Zoy3sjdU2d0g/
tK1Y40Fn4efggsuMK2pajH+W0gfZVUezzh3wj3MAhzDeBQt9oqn6pf6cTlfYVzBzKOpsi+or1mm2
aqeJt2b3bQb+U8M8ZBUU9NCm8EtxPNEepTE/e1n4QkdAux6JTBotArTZt5hRA+PZZWizHB8RU+1P
osXbwNRsZj5s4gKHejGEn85CgEr9kTR6BP7TOJmieQzleF+WfWQnnzpwboFvbwc35i1Cms5RgFJS
rZCVvo0U6GFMorcOik/hTl9DzB1Bxk8m2SocSgyTTeqlD54JYHFCr7CU/AOb/Wdpg12WVx3RGzZw
eTDT/XKRWi4wJVfiXRM4nwYdM6UkmRn5LFHuU/tBsSzrgA4NDAOPweCB0OPdARl7eg0bth3KZH0s
M9Bi6+okMWaT6IpvhGxOiveuzFvkQh4wDGw+qHqqOE3s/vjqVnaPCZP/TQWCm9OnXEqqo9/6v8GE
mtPxcDi01HWOeQni4mUU9aeRu3u7y3msHd6Y/rgXwUh1XPuWyezIsLpeu7KQ5xH7HxRhcuQThAOu
9uj7dQ5asOpwR/qpsUnd5tksulfuR881JD6RAzKJFwM+y8RlkpH+LxrH277IQd7Yxgj3jwFbzSNM
/bSPUUpTy14bD4bjn6is6w5C17fMDbOri/AfSaySlFSurZDgBCRAArFWvUphay11w1EPzqOJ5Jn8
sQeMqCNsTF/retkmc4JpHt3Ucdo/IkO/lBnFl6pgLZi+2mN93QNxPVWm+SVG71GIErWuRUepJRng
Ud9dPtWQtPVi3LEpvGrfufSzSXcm/LUETyn63s2itAcXC4jaqPwKvOLkthH397J8bpEI/TmEQd/y
6sQ7FVn/Os/6txw9azt4tAzcgEEN2c0MH0TZ/zUbUP4lYv1ghxSZ6YOVl97RSGuenuyv11JPHWVE
LnOLJVNvYEL9SC0/VSw8GB3DDbTMX8vOv8wAXD+rEYMN6rwhGQhyqxwGFwuGWrUeL5plU8dj9QuZ
kEQwxFFoGdbrcrQac/fiLBYi0F4kZZxtqd2NF3CVL0lYdDK55Ertwqk6IuYPK8pwaGpMQfYmk8lU
3bIe0AmBIy/1YhR5Y89buRLr5ag5ybctE0IrbV96B/Oi3b+KoLnSy3tYHuBOWUijHCWdgU2KElJp
OXqTKJZJ00/gI4S/8ZvmY+jqn1Bmf4eOIIJwoVSJ7qwWH5AxxvE5k+0ZACPJMnpjEEgxwHHvjXrO
66Xl/DUF5+NEx9+AqPjRav89dxlqi0njVvHBgfPB9egoDPhDgIYoIyVb6VrSMbuyp5mpirqbbn73
Oh9bc+g+dQI7bt+MsJMweSos8GubjbgYaEMup5sH/DByMsx80YOcshP7MexvGTzb8O/Wjt2W7GDq
3qGI5RSQbAIj2bvNjOMkeVTlcJsjrtKBFb539kClCjMlECb1G47aFyJM17waT0mPl8a1J6RrvMi1
zQYXTEej1iEeXCxiWcR5xY6MtwZq0Cp22z/48sHgDzYG0mFvLQ0rrX+uOGUEUBGWc6PBcLdMyMFm
7SfPCi4cCgKZBcwpPJhCdETS5A39/D1VxAAnp6YuOkivY+9R747dMDPuKUZYuxAAIUzKTLv1lMun
HgtUGJnjtmg8qB6Cf63sSTfRis6Ir8KdNzAhWOKRcptyo9/EnvWKDSSAvsaJNuhVd6J4sjv41nQy
lfM9wcscXCTejtBVzeIcO5yLSfvqpAw0hzYFhBqOT4jj72VPlYaZ4RIbs4YBv2Xvi6D80ICdIhdp
w4fzD81nDc58PQ0RYwrmdCgaFzl4X2our1i6ABd58mX5rRocpqvU0fifA9osJEO15NL6CvUwW3wd
Dx6fw2rA/rmyh+kwReYRi0u1ijU4jbm6Ynv3aVBTm3hOb40ZPS7WOMuLHpsGJZqDAjGbUyhMiquc
KTvUQCZwEHBqLxZfMD/SSdf1iwAwxNZJfQJ1DgXfnymsH9bVMRuN2zKiaOBkaIwEamJ0aUAMrRMO
xm3i36zlPdD/UcX4LLr56k6TguQHBSEp3gQhY2gWV7NSl3GKqKBgcyisdKHGkt7m/MAYSt15xx+I
htPQnv3xsH6JeNghvN6IoGL+ic9i9OHBUNDF4GSk12CR5ZaLLWLIqWvyW4HYWLBHL3t1UBPes4bv
oQ8fbDxnxKu20+JsnLIf6SfbXs2bKC1uhkd+L4fCj5T4R0UZhoPQe00TJHC9fCUk+O56JvLjpQgU
AQQapY1DOFdH6TQ7jyNF7onj0OZA83LCk2yVFm+uynLY/apbUTkvTut/dJX+XfbIDklwUVkZ8Z5b
TEyybmmmYOTmSRAtETdiFVqPvoqeRu0chgpTfjjijbK8Z+EE38FQ3usm/BaWZPrO8yRLdcjtwV57
Kk+BR4B26OuefqzeZ3wAPyjROdgk65HHF8GJdLzs6dhqCVqQxri5yPzMZMEqLqeEodINk+m225V5
fqwEh6ekAwagm+CyXDvtOCi3oRZn0TECXzqoLNPHpURellwzb5mUEqcYzgAEgSfh6acs46IYmifW
GhtKHG5iCaOzkdaOGCMxFnSCqHD/2SOU0OXv+Em6Cwz/3xxzjXbC4ai0f434hsuRdwV2mbvb+g95
EL1VhOuLTuL6ghYyiguSxsNkp0crYypHgkAw4ULLOCx/z2Zi1U/YRtxwrwaix818LPAPe7J79W31
NrJhcMZ+6UsOwhlHwkBzX1XGW79oEn35Hc5fRkHkxwsZwuhr1SXXhOnGnLo/9GLz712sUgW03hAL
D8Xz5E67GIkMWAe/DeZ7JUbKzshb4gQhNB3xagdqVzB3C4f+PHNQSiNGDphhGh6PGTnSLEi8IWEJ
5XKqrk9NXD7p2nt03Blwrzwu/bDLckQI2aedfMw6ASxzeSk6/FrpI94gMKa5eYaae06p8QJLnmwr
FhTecYJ3XSIf+yG7lyQPV4BHqfts9b2wgstyE/LHfqddCgqEs2Gk86cAFzayM/CKeisCbyUqJppD
qm8+TbtRHLzDDqHNI3huvf7J5z8Akvw+1kvSDZbnSi8PUhSFJElpCQhU/BiBZFluI0U9/szF+N1y
7vWWx7zuXhGkaVEAEFO1JQfr5FxxckKE+LETk8SVl+9dN/uIK+YykTw1w0A3mHPrW6xyurvVUGJw
7m4NyhN6so1l1m39RJ8Mj98xUuVOU1SD18rdMg0iECn8h2CqFUbc+jmVvAsF1wbXhBTgUD8NW77H
RD/XlIIjTH01rXxDRENmZ7OfhvZuElsFxRE/l0hV7Kk8FAXAi6p6xrcHKtYAnY1cI7zTcoAuavEw
teO5bmhJsDSwEuKxqwm6ftaML3E2fDUJtnHXMYsHJ/b/P1b8m0gqepJukZTV4ljDuSMByTmBz6I0
L6LiJj50enqoMpObLT+X4tUb2kDjTOs8GcNJtN2b0sPej6GZ8gagK4Xv2kmdY8EPvTzIsg2fsznh
XTn/7WW2U1aInUd378sPG7P8nE7kqLiMCkjokhqQB78KvrQmWhVgL/SLnLsGtMQVua/d/7nLsM2I
Q9vhh4zDxzHUP50pt5ndvFsmPdZG3ZSXOEwjLifFcMyV+z01GllgoLDY6U4DFjVt9BfOmw9NzQHG
mcs3DBX7ZsGpFe2VPY5UxEBaHY0XynJfXZQTPzqGxnLTAJ81CC1tQVOMHNTagfNO/IPti9dX+6gc
72OODTA5dbmevfBfl3pM11ogT950aC2uU8vtNy6MdSH9B8u2DlbEVFSXO0uP9yZWbNIjd8ppcU2Y
hjo32t/KjvzZXFlceKneZu5W34qc0GCB38YJy/s8Rg9NV36Uuvso6sZYjVEH5M+UFsPotnhs5ygF
sW0zXuzCp9gs7wzg0BCGD9cRt9THBQiZ/hKN+TVuvZcOAAuXdAvnBWupd/S9KcKl6az5zZS9T3zy
cQHuTWV73r4AjJvQm7kRZGN3QSueBIW01ozjGMMNMr5R3hqH8w3AOezkZQ7dvj3QrBNvZtvmRpw7
/sZyEUWrLBlJj4KQM4OYHPJIpwHstmGW+64pDpxNKRzkMFNX1x6vFBUuzWVK6dIbxYYgEyA/+cea
snMkQbTYFT6DsUU58lA3Zn94wevoPMlKWox+Ks6/7fwQ40gm+haeLJcBqTasa4ArNIO/2SnGxSGO
+NmMszVY4G8P62bXBR/EQ/GNMJEp7eLSC+fs8OoZGdT6KuW7nK9Ow9iwKime7DmL4ZmDtx8912wI
zey9UGZ69GrM+xM7LfNDShjth15Ye6bPfwJ8Y9Rn7MXAazQdOKZSrIf9SrYbeibPXdpu+xk3s2IP
6YBmQSMAJwRkrcCvIkCuC/ABtk2UdhBtvpMV+1Ix19d25ibjj/Gv1sZL5adnLUWBuoURgNlDIEYa
JTOAgxbMKZJhQ2HDNOKIPrJmsN3V5irxIvgthrUXaBZDzgwipDSBvsMIl2La0iQdERFg02QvzmfS
e9NXYeOdM5LFzMGPtDJNiExwvozGug2sZmoWXn0zCi+xUXsrz+oeQ/hORJicbudBC3ISC+oxPeAM
AjLbfnZ4K4VOQM4he/Nc72+huB5zpO3TpILtwbdTjR5g++FWJt3VcQpMAvV0kpbedd1EuTJePyfa
Jm1IV1sJs0P2DalNybzTmKPoTML7MZsWMFbH6DLWeN7U/6eQQbJhVbZ1L+v07g0DWr+DwmZrEiFd
PtNaCR31/w1U5uI8SPGuBxx69si+1TdOcUKruxhp+GO1XIrjEPHOEgDbYzS2TJm7xqKqpx6Ik6YA
t9ZuRFArnPS4eASiG5vBsHFlwxUrehdxcXXt6KHO5TdeBowUHQFhW4Thw6Drdk+UdCOUh2YOPfUx
oaCc/ugWqBKkRNLHeevuw4LaTBT3cluACruNQvqPNuEBBDBcWPsyaxYgRpTv+oLrBSGcu2Tbaxzr
1W7FF4MTgiSpWW2lZNNgjnqPM8snxWkypB/hpWJkOrQlvPkZDINCeytJuNdqG1lU10L73+qoeo1r
95qV9Y0spMP6wyc6Je2DnbvPDb9BLyr20OngslRSyiE6D+8RTUT+BGMjtLZytDaDyhANxXGZHLa2
tcdxcFEkr8NhvEKvewImvDhaS+IJxERySstDoseJCYSUEqISZy6eChkSQsJOSD4CHhLGOCrPi7eO
V+6mRFhwDW8nlLMxYn3ntPKDKPiNsMjKL5aYXIbgPY3qXRCiXbsApIH2g4OsO3+XG/F3KIqlOKJk
OB1+Yfo/RYBYCFu6lyGxtxWZ3LxF24haeZLY2fMgOdtpRshvfPN1eXS4ERNhpR5EMEuoadeRLIhe
eD+zWeWMLdS30uV7IK2LO8wfOX9Abpvplp5Vqud8cL6c1qJRXWx0w5GxU5PaNyhi+yqwwVwbuJOm
M041ZvOYP8sWxrZn6Zr4OedRaCMlS6/KfI79tuUw8RlPDMnWcda98Puc8jl77rPmjR7XB6+eKL5h
L1Zm/gPFmzex+yDr8FT19Q2aCCBbPz8mTFyePBu3TD0phyM63DuL31s0lUL5Z1xIMCtnHaR7LOaH
2i1OUzdzhW0qRGokTwRCe8c7+0NirExz422egY+O49IYVcTjSc3ph9UG7Vb20T3y42Pjjk+Baz91
cjoFHQksQ6GElpoKxNGg6kIJDCf+8Fg46bHqespEB2qvx5Ksm7CsEL62wi20uAQnMEsErQ0KHHEj
LV96sclsHR2TxD1Lu9tVcfHU+OTRrV78DebxoCrnj1RMo6uWezyGh3s8Ju8Wlbm1xQCtGtoXZ1DI
oLn9NQhxNKhGl6P3zyy7R6P1fgaR71OnPk9lS/UL03wGBDcNLmptg3m7+JUvOI7VV4dxPw8ujUB5
GhEhDsVxbLydVdTWruwnpuT5mJ0H/NC9du9h0p1nzS10KvPLws8Mneo4l/nBTWMoszLZLOhSI7Hu
rkGZhdm7lIuzf4eBg/iLSRr334uVtz/kiap1ZLo/pcLIUAIVAdyzcwPnWtGspTzUp0i6sHuCHzsb
/pUWt45GDa85Ry6VC28PYybZZop7cJzEfytvYIvvn92KWpYUB2MHiQjHtX9oe/tcRJyWC3vBEIZf
QxmRPGa4VPZPSHt/KxkY61RXX8WI3dKkRyh0w/S1HipuaEwIqcXkk3JCNLXK2g65l8JOQVR3+kX3
9Mv32HaPjsPwybfDA5byYJlQPg98iNrqD7bsHmoVGBuqlrCOSECTVf1BNuy1J5UC6q+CaCfmgwVp
YUlNbrQgU7hWAC6KltemapP3IrMvWRNLEAkVVCGjODl83AQhT27tkkmb/G81t3tZQXQKJy6qEaDN
2qyfHA6reHJSrOQNm1mo3svYD++xVf3tAufiDe2ftrKvVo7ilANo2pXd9P8H44Q4S/4j6byWJNWx
KPpFROAFr5U+s7K87Reiy1ysACH8189Sz9OdmGhXmSAds/fa/ZJ/rL367vE1WWI8TfH4h7DDk6OX
Oy6CLcfJoeQT7GUFoAGd+10DNckH+Pzh1eJBThV+RDkABnO/k5ysuWi6NDkrJqnufQkltQ3u1sD/
cSwYu0neX0ITEyubH+T/uJza5jhISmgSvS6OI9ieNd1b6pGJTdDT3sU4MtfiO3RXAEoq+BPbDK1h
Iu2nhuAOYKQPnvklMUrLpfzVmHfwwwIvVFM27apueltjo/zv5jN60o0zj6+F6E8rovRMNuhJ5k1X
EHGCpIMKSHKUjmKddu5SPIM09G46Jq3MTBmVZqjLRSxMCHi0WToQTDYv98i4vG0e52l4Mr8A2NYL
Wi5iCFBcso7c1hyuSaR2QxEes3F4XuP0LOJsx04m2WY95NIic6ihcjL8kF2xtFHWu1cuoF4hTCMZ
8DOz8MRXgW7ukKLc8msNjSlAAI7BkpnZmL5wV4BJ9FOBXitHaY2s0HP2flg3/k5Fll0SiLe0yc4K
Fhj9hUNsWlA5+SHFCWW9k5hQBJ9IkKREqFvKEhwN3GzL33F45s2L04s+uccqSN86JpmoCY+rirRl
FGTHxf0gbDM3QIeeZxeQjqbtJcI2/SmRznh8nkkRWDDkprB91k3uy1uBhAWVZJqvyuYFI+8NZ37X
kj3GSl1g5/ZLHWdcbL5gwzGW/bzFu8MYi4NflWhoVrfc2qTGVXjD06a9JpMbN9tO08huLUuiP1EC
n+42GediOKs8tPO/ym0rYbAcAYuDMl36+Cmp+BB/hjSEooy7w9iWk6S2iIwv29SIh+Kaoc22qqai
v0uXCP2qn9OvsXr3C3GbRLN6hbXr+99+5pTB38DO2uXiJkGCd78da0EKUArjj5g1z0gZlS7njYNU
EznvNLslaJNywkUzsb98Idor4O5wRgRM6RQLcQaALyyC8UI7OhZuOjpM8DuZLgtw2oGfrsjtGfEA
/PD5WDsNTzTteKQfk0R5yWdUd9C+mAYNCGpbltQdWbpI39DzsInkCSEqpmL80LWcTHVZ402trVFx
n4LeKW9gVJDKXtYWXKqdCBkM/jZZHc/bMPR8Zz+mLRV2jOXRf+4xLNcMt3WM2a+rwJweFiePyDNu
0pohJRKH8ntMLYmmIXYHBIhAJYSK78rS4iMKq8y2mCLDFoNBpoOI0WfV96/C1sF017XWHN+yIc15
tEdVOusmiPgpDRq3t5JPnWqejL9LxPJUbZQiuf47pwC5mXgTsy4Vqtj1ea9h00R8F2OLy0JbHCFl
VZmsXVlaeJ+XAMTCQ1vhIvtuodCzTk4Xx2ih4sBeHcxzYVpzI8zoYfrSwASl/esmCTKOTVqah+0g
IkBlcJFYU+JGmPWcgq6wAv7KHPx6R6bAZrEYMbJ2k1Nofbve6AS3HSKQdnqGdymW1myWPUyyvkuw
++s61IGLKWIR9vgxDpzv7732Q4xRurQIWdUpHxBWt9meLHdbOT4xPBulqe0wsLjNavOjFvjiLZ6a
pnVfwsXp9dMajXE3IykMZ32HF9ZKX+0GyM2Rd3gGhpxCpElQTLJxnIOt9PiowXFJhwKeEioTq7jx
pm5FpYlHq+aAjhqgKBNZMKqN/+QYkVdM1tmU3OMQr7u3XjYOmoPe6Rb1JNLYjf76/dD1VJKEwSHz
WW2nMHS3zG70n6Jj7PA1r4MmasHl5pz2gVsP7sJqGfnZd4qlLXpzslYWHxT0zvSAdF0lyZlCHU9p
mgnNcmzq3crit8wIWPXNECRpDC2u99lvznnZ1fFe5LE9Pi+B59I6c1otfrdLokTO6DSYl2dEPqDO
KBn85iSNn4YJculAy6KwzjNB5rcPwBNtXcJV69KkYc8/1/H4OiSz3z+WNbMzj2qLHESS/PrZ9WOc
NY1P0mJujXjXbopslczb+5GxWEnqo126ZK55LlCRLcqNzDgxOWtSCMMB+r9xWyFYBnOmykxiB9Rs
eN+QOnrT4+QugeEqI6aLmJg7lsdsGLpWbX1EszMkh4QUe/ONT7U3l+fC4mch/aRtRkhVHCGGSQNi
S1vBQy/itEUPh7oWUp2rtX7PbHBuOHfBYopvmYb2hFEhDTzys1K70Pmeno6Tn3TcegLqYqslYXwR
S3AeiEJGp5uIoSm83LFOunKwieyiQcEoh6TH1OjIvCLT2myze8WwsYgEcutgwRDbZ76vv/tySuqH
3h4FijLX9mcktDLANR1vOHT6+qUtgqV+Iu6qXNSp0a1i+LwYytTi25oxTBrX9X3NBAew4KwGEV56
TLSYfKPIiTA9JbHPcvXG0eEadoQtRH4P17OxoUai3ysYhFj+AP903/llZvpSJze51PSILT4Hr3PD
RGKlBmlJmAyL+MXZ+Q7DdsF5UICKB3I49gdWeOzeQ29MEvbBFpNiM4kuZvGI38qGqjJXWUqaoOrL
ZTxo2lOux9Vu/D64gRfuUeMqrhWzeSwEbvIbp3OtAORlm+lIbvvUsW2UXmqB73JsicYNln25JCJo
7yaRVjTXowyCtN3Mg720aqtQNkzLwcqnePidsTQI5vXYy4rl2Z5nlDgXbwyBUT9YWdNV6pJ4Im26
va4YAF3Lzsaec9AkUwX/wRazA+eChmzKAU1HVuDLq3KCKCAYZgZYtO9dmUfObnXCumY8n0GcMcm4
blql6kGpZIEDvo+xl9UjurUQnj8KyWlgJkdxsPb8mykBW3qpIfJgCkE4LewvC6CxuMOYPkdPs9Wi
dAWfQwnB5sSahsQ7OIGf0VG7yGvH/HEkLYd3bjX20dHBPirHNPFQ1xVCW+VwcDnbU4aAcRFRvEO4
Qlp7w8o7KzAQIFxemu3o6i77L/OnNGMAovOWcZZMMV0xRquVdMUGA2tqDUxgxlyzgesaj6VQp2fA
fDu2n2X6oIeqRunZuHY7VdtQWU0doHeseMRLi/QVyPbjRPoqKgoJ2zamIPAPsiHUJydCVNntHdCp
PN/BLdc0CWTNAg0vYseb/8591g1fJRxRk5YSUn/BA8jXHkS+WLJCf0jRpOsvbqjE5C7pbLaiA8IA
1upAozBJtqyi8Uf+Z7uRrk9iWrAqb70Q6kfDCVa31vvc1CTIMC2pGhj0cYvtKrbAVjv7SuPDPo/p
GnSYLyy4zqtK0+DbiQnJ2YFxiAB2+eSFzGGUQnHg+W7r/CG3A2m/41ZYMEGysV/dp8ytvUWcdFJA
zMCo5gwd0cIzxuv5YOFXbA/d0DfEy1Pw9RzFwdiI5h5ZZZb84SAB4UOQYqXjL4/9IKYhseS/XW+N
PQZPXvFgvYRsP7roBxtCwkoMIitZMyiNqwTGVSXiNnvL22EAplSHYTSRpRim9oQew/ILnWHXXTTG
NTVUXf6okixfv/pQ+dF6wHTk+AKTl4ObfAtjOWNN4Sat59+jU8+rcUcF1yBJBWnuEjubZdPAhEAD
aiQevE2wMgyBRhjdMeTqj3bK9ss6JbNskHNko+qT/3IEA8K9GTkMgb8xIfMyZuJRMu1bNfRefkq7
NhDjkXrAs+yND7m8v9Y5W5Rtr2AgVSfMsVo8uNB4x09lK0GebZmn05tlw6QjSdidxkzuPC0EivlY
jdFrUgMx/VPkfsqNhHsuJf63lQK0EGPxpuHiBtszRN/x5KQlQsOYkSq1FzRUdsa4gzjJSEdVPuNl
mfyzAoVNIeR9gM2yeS86p3d85hdm7rvJF0cQuiYoLzLwWGs5WJQeuELSeMN/WD4jKVwiDggUYxYx
YfHEmpDeZrDt+XmGF8rp3yZ1UjwT9DSLlqX1MmhEuE6gRLNrRCDHH8qtNP+QTlGvXwNWIQR9jYh5
zpi0pZ6+BeGdJR6xnYUlbNhtEbqo01IlBHQWEZmaLI4ZdJE87BIOtnxa+ArdEJgky3LG/2sRpBJc
Kdwf5MhBLYcHh25OIKCzM9/9S8nqyv+SDsgVTHJe9BlJdWon2NcGjIwsJlnM9gi2Jr6T0jtQcPrj
bzGiCRoZavNJfa6e0nsP0Sjoc2Ienc+AnUVHT6bimC3KjGPdf7McQce3cZKgRECdgUyB+TNgMYw4
veKyxapawWWABDs0rUzu+K5VVW1I+E5YVoXzIuvfgmkj8AlKCWZEo2t7SH/XfHZbhipL7NBbzsgy
eSsWPks0kziCo5yc385d5XmRa9SfIw8o14MP5wQfUioRAd1l1gJWZvJWG0t6QZe+9HR3TRuok4Oy
Hv6j71Kc4Xu13NE9D6FqjUd99hmMg4ORNaSdrK+l8RKFCzYJt+p5bLZ8ElP4l/slJVTYXqQ/XKs1
9LEbJXVpvuXCT5Z8BOBUQEdDtUA3osHLVWDw8iRtf0NtJdhrB8ek7vmyblI2ZHjk8CPl0WIsiHke
N+qmzXVdORRklDHhZQato4qLW/JEIl732ITiv65RT32lEewfspD8LFRffLzTiJeBGWp5ztJ0BWnj
46uEi8DmvE8GnlKXzmDPT8NrwCtPCG64459ml3eVKlsvOjYjDtPXCNs5Bk7VR473ZylDm5pMi8KB
4DkXbsbcpZ443J0W2+ym0Mlyn8LUyTTotA5BN+GMKJVIvs+IhIuimMHHUXagz9VNhBLC5Jm7IJNf
JxrNlb4dkl3cwJxaUisg1YFQM8YvGsHwcls3ZHPBiNAJokjU33XdPwIKiciJcJjz84QzJ03jix8W
RXZYtB8tv20kDO2BN62Ij2XeFhHq43QuyuYcJnZoX0PdAXnaMFucCiBjbHZlciO1HK0fLNc2B2CT
FT7hOXQrDeiVhIgIHNtFgUb5ZmyyyUNm7fHXY3KAvngH+pwSMMzoUR+KdEzqx4xB1fwXZ7xpbZIp
tIlKFHmzLpT2JI5GXwRKjP0j+49WEbcqF1lt0y5Hm3jDF1EWM7uqqo5/RlcOWKVYqrgSbvHImOeh
5SrxhJmuDOlvO6nc/5hH0BML1vRxWj7RnSbRaxmsvUCR0NqhDPnYUxXek/g7i8+lzvUCxIUqv/M/
OTETOAP0ZF44MHySqY4BOMYsRQJvBE17IwhsnL/LsKQ9vRLIs7bIeRcRT7+cPYSkQREs0u9qSnIK
qihIStE+E/aQ+T9j4quKBA1rpCGP0si272MtotGCDBml5LXXtt92NlN9JPjwj8pgNJoU0C/Gvg32
nzHPiipIUEQNIAp621s1xYaluTxRipGEfSOCyi4Y6AXhLLNN7yySOzsTtkKoVtnppJ4LetaSj3PP
fowckCgmCj1BXJx6DLxfO3fIJ+DpAZD8D8tnwT9hBq96lR4ay6maez8pivax66pFHTI709BYmhEe
FRWa34DCXtj9X2XbaawkM/Jn3Hwl3kT1rbhsizvs2K1NFdgoZ3nw3bBgecBUT3ekbZK2gUKmQrVC
2Kvb+ukjm5Mw+M9K+yEX5DhF9FXou+ppUrvG8cO53aY9DhAGW9qSZIWzrmbdvbVbbgockFOFmFsO
lZ1d+jRzMwy8GW5NMv+ml7Cko92goSzrA2RF8lfWVQzxZs4b6kwmTm1+68XC805BneFPJVDIGjYF
6RgUB4xRIPzPjGrwAVT5T9VBpWwJZ/CIU66rq+NK77ywFr5ihIeHHZbU414ZVrdUg+GDyvHuO0mX
ma81aJh29l14FX4PlnoVxMveeHNXPwwSBmub0iLglcGVp6IKBwkuN4AXvV/N+9yZyRJUwXLv+7Vn
BoIMB7UPtcUOE33S5l7fZgw67lWbkVAh3JmvoT/3CT4COqZ1WzYNEbit33ukKHOonNLKrf7Lgjzb
ezGs2C7p+7twSnjbaAPUt2Zmfxhp7P9WmqU2LFnBisjFgl7tbBXFd9U/C1ctw8cxdOazVDL80hN9
b5OyVaA9ybZAbdCXD7l92wEMvUZO0/11MRYw+anGMeFlcHHzsQtmZjwxtYizBhBql+vPienWy8o0
bwc2qDrRlCqI7kPRb5EWVo8+4jWYmvh3DrKoXptuSfZBMPcnD8w1rCWJipVF+32maTyJBMqOyIHY
+trY28jJtm99DhcGWpW3p7Ced3mx9te20Bhul4i9Vqb0G1Ar78FXqHeS0Sk2CKhwJo1WSwKt38Gs
gvViZsK/1irlYVnHGZGoJCZBzKn1xG/zmReYEITympWIDmz/I5eoVsQELwiV3UnHYDBxh0eESbhj
cav6Bl93zKKJg4NI19UkcqZInUDsszrG/un9c1wOVKFN4G5BqO78RtBbNtjOPlETX7I1w04l5j9Z
ED2NHa1G5tPHggoW+SX35DEBh8hiFadd89IAPjBy69HurpiGP5uKIK8qqk9mHzqoiiDhAB4hpLeZ
EjwhvjNPymPC2HAoQI/gwQBawdfLmqSs23tBBPTghPSSUU9Dv9zmKQtKa4Qn3pGECCQgWR7zAEcY
KNYo42do9cEfV1PyMTpKVqB/TvjjqBU/H8thQIODH2KBs7ZyWK4+FpU1J6eYOxhJ74EW5cleYD10
sXUIFh+wz7QtEvVfV2MOTEjdIPIDd125vvh5fDDJ7W5BUJhPIl7AxKbPJkTCdCJZedtn7q4v2yOn
+rPDfgUeCDFKPdvtaScsd0cem4m6nq6O3TyU3bwteUkW+zdf/2YSgRnYD/Klt5lT71xVvtbsv1Ax
L2Qdu3AtvWMQ14eEb5YB3b5xf9IEPaZjb92GrXsFOrJFy7h+ch5vZd7diQFlhALq3ZCYYgxethMd
aUppe8Ww4GDHR9e+T6YEJogd0wsCgLl78G18S0jxtqKvjgtIeuBPBhLnes9QpIg/XIt3i/BgGrAN
l++BZIND57CyV0Yc1H417p8pC3ZFF51KMppslxioebV5KeP5ZxRCbnodXHkYr3k4EYjq3jo20UPr
euAcvPXm+OJazp3RaKYVNwl0mIvo8c+4JJ/3ET6peg3fybz97DTJymAlkgXnvvfeLPnRn/tDDzda
DsUBtSuVRvDigeFvJvfNSetXzl9QworgleUDo/cpie3d6AmUjzzKjMRQmSFvtmBAwRqY4F456bRZ
mX0NvvvRDOWLjKMX8wuNPDeSApqPhxG+3Gazf2SizOTnL/Eb21b+JZvzaAE/llBGUnaL6PhBH+e7
0LNv2hjBghie1vJvYblnuJSHVs4/DBSPEPweh+Z1jexdL6dLVuenhJUz4dpJFGzDZLnMbKPm0PuI
jVrTqcXNmBJoFYdU+KPF6L77tJf4irX1kjvtd9dOiPwCE25xG7b8MCG/eM5cku0yNlPrsV5J6SRn
urIlOT8w7ia+M2f6CVH+t8QOVZLiEdWqV2Kl7sm3CEj8xCCNsz0/ykAiepz/NkvFgTduOjUfUHw9
5HhOPaAMPI0tWTxO9zGaT50DCEQc6PyGeYHDSrhMzn1OFGJZvNXIDgI93zPke7Lt4C6W0U4raxcs
RHIjYGTmsumL9mCW/h6gDjsc7pGR/SUchuQ+cWh512bkfRlTtarmRJPiNuelMggGWOXoWeNrxJTY
974MGMj34i3a523cFWwvu7sU823uNZD5kTjWP/a07uMyeHSgwYd5hOy13458akXzRaz7JR3wV7Bp
YLJ3G3bVpoMlpMRyTov8kJFoYaSaUBmvzCFvhtA6eAHIuwaOOdq1No8O5sCYOb5V+Z+nNY5in0MF
bTrPCoMJNhKqfOlcdQ3I0LHs4Mgga2uOZkWiNvPNpR/uF7ipXh7u7dEBGF1veVPPjWr+PV85jBC2
WR/mZx+QwxmgCQBKsqU5Gzkd3CTcdE3+4oAqt2fOScyFjnG+8paaz7yY1S21ODzX+CTy4Im+++Rx
LNAvIJFcrrUTGiLjFp09vZKzQ9ayxe9zYs577FLrz5TG26LFrMTZB978JQkKrCf2ZiCP13Hbs0O3
FLNwAmk1fKEavES5875iF+UfaUhNfNkLfXlz4rzcVeQHYc0783nvhVUSyAtKPQoO7PGQ1wtwbjN7
B1askt6Irwpc8FM4e+gMnGMqUtC2eBr483oOOTL7LoHtAjokbJTdoflOFpAR5utVLGBdgzAu2E34
32x1T2H0tWJhUVhdWkb+/AkvYT4++kP2rOzotk5h3LOSp3y4GaOJ1XJyWC1Om5mtKxAWnEcne4q3
5n9HY3G2OUh02O5xn2umFnPmbUqf9h81RTTDIcK7hnAEbUK98aw3+AR3QkUHc6aZM6tsI0hXKFm5
wikG+NvjdyGmXUe3UUarIcB8yqTfVsgFK95PdwA7yfFhbiur+TL1Q9lD35rq7pw63lHhtTSfteeB
ciwgF05u8+SIDgNKYR8cZps3g48TWnGppQqxjJu3qDWn4EVWLGqG8DrqZS9WiNGqGPDUOv52zBNu
v6XNjqofXgt+mKhadoHk27Ksp4gM9dWTBz92rxI8dgDc3hV3DIm2NbVFDg07iNC5ot0dwGtYhTw4
hAKbukPKfMP4EpCne5iW+lLrYGNeuMVasDdmzOiKLKUhWULBhD2+81vvYBQEdamv0ZTgrsL3za08
j8tpGpszOsw3y/1KqJt153ChYk1qGORgFwzH5WxgBM2E31dVLDo5rT0emm6WZLIjpeLvpkLmEEYY
OlXx34AAhJuRL5Z8mCsrH1Yz15CCNc7GfRv6F3O79Plg1vv4nRjz9+jS0QPWVvi4LD56pPzkL/5H
06WPFX7SlW4iH+V5FdQoGAUuNlL3okNsbv7qNEk/WHYeHZSZjKOKz8qOD+ZWmTELuIW+7Rtzkqtd
kP2xquLq8pIbGjdT063xG5mfzTz3ZOUdouKZDc8+5OGsg+HFfMLsWq6ev95T7x90bf0pejJsJYx8
HTVPWRo/GdOweXRZId1ochCcmFw+0e7NadpwwsOmvhNAM8xPlq1RvlEVCyjlnCoCN/xy/oM8iNel
51JjFjMBzJKgTR2OpNp+w0R2T+rvvtQYG9Gw21AerRris7c89/2CY6i+qhZCYlI6+xK7ij1gMcBi
x5pj2FXAfTxNjjgRacZ3NwcIRakiA/A5kxh3GgmWqOJTE42PQH32U0oURwSvsw22ChWiqWgTPzza
GT055iVnVVvjHwoyHIx2e7sWhCQ31Xnh47dCJsKUCxOTOAQRpBFjdCKTIMqzGN5bfxtNDIrN95L1
I90hn7r54xyUNcuIuTfI4rNsx2cdEc1BGWUFgCqT5qul0O20eMzz/NmcDubSDLz4oeNTaxF9MIV5
0KO37afxHFNxjKw9mAEi4IjORC9TQJWvwLVPRCZDU1+3weDtZzcB6QcDihCDeXYv0nBNkNCz/t8v
+OIDGjokqhx93S7n+26T6sy38FAYqL77Y65gUBBH40AkDvNfrb2o+laNcBQ4cdlk3VQzzEVTbmN6
S7jWV9l/+lxP3ZBfB4k8iUcKyiBsSUOKKA9CDqDui1Mhy4uF/F5RsQXeF3nsED3Duw4RU1E117b+
HPoEU4Wg7yVhh1j0vczWTxUl+4VzM5Z6ZzPKMeWOOTfbwmC3gRFwrZM3ByEDnfsY3Y0lZXLsbdS6
HOLMeu7K4hquOYFEJGl1ogCSR8A3FqiKcymZvcvCFTbjCzRGCpEWZxKdzl40nfPJDHJS9peMf1Ed
3FWmviOa0JQ/ftxfzJdsDIt5OR8gpG1SZrnmoKykeuzy6SNZ4x1K/TNXDtmT7t8RgsEQjXdN4p3M
vdxX1TviAEN9YEvybOoSqB//dcxQh4lCc9HQHetXm7rft96qiM8kg7ge+LCAxzdzkLUgXMae3QN/
Ipgq8wWHfXxrThZWpWdGM782Wja0B3tzl2IXIu6EJGs6HCSatzIb/46hOx0EGJShqj4tQ4zhKWW3
ejItRiSb/Vz2yIwFYkFgx149s71FFkPDSdz9visxqgB0ItqRQBSYbE0K9q5lGQIOiD49Supz2+B/
tb1rT0nAOhE2d/7jjw4VlGYSuR44C1KKSLhNezF4524w6nik3uDzHs3hPzSkq/Jf01oO6Xpp0FJC
AP73uuSEPYNMvZjXmu3wiZ0mmiEXY2LnPydc712/EKYT70zFvgBHcjhlzPvOVOrBwQV8o2NuNU9i
/kn0PlX9fsQByexyO+jodoyuHd2U8UmmHSNt8tVChaS+LL8iKJu+aA4OtE9HkCAx31Vh8Dyv4Unx
/kqb8JBV7qPR22VhsDcNn7/MG5cuTfblpWOLFNHbsTI8zSNGJEx7fo3ouaqZP6f7OFf3FnACc6P1
wIsHfmAh70wZWPCcFij2QirGaqBrJax1y7W8aTnynTL/j2Xm3ly85mkRBSRDvtUeXaN5RnP9Fsh+
JwNazEzAKfe25s9z6SNCuiSlcGfyjqJEvy3n5IpYm/e7PsZiZEjmH0PsgyzgbgWZSHH1oqA+mUeB
Rce7OS5K3n5hPzZm2Jb0e8jrpvoZu3FvOQ4uZ6JXEHsRMtNH15Zklkbpb6JJKWqCQw7EJhvWC2/M
QTMPVQi7RcLohOODmmBfZ/OdgR/UlFyVVR3tIEBT7u3MryN8d5ui57dD1IPy3rwS/CV2755dqSjF
gSPwcuGdvi8zCzp5sQlZOtdYY01QLIgVEsMaiwcn5C5bX6m/nWp6gIRMi1dvvbZgj5htQ4LfmJ0R
K2xAMoZHlRkhhz+LV3OuyTw+8izzIESJ80fX04Psg2tQoHhprqbMNdcoi1HsuOArzSdNdbjChMP0
xADm0pQLP4XweCaT5Qs7yznK8DBJPkseDvPjco+fgim6Y1QHMNMl4NB809XvxOClcjixu6emnnbW
6tza8aNT5wcqQh4/QofAOP4rUvQcklP77VHyW92dOTuHPnxanWJnqn6LI7HlCWy76a2jiyAo7Ejq
5iFz4xfCXvhXu7ybXIV8yOZcdmk8CLAwTU2ol0/TZFpyeTZ/lHnpTGWUULLUzNZMOUUFWOZAzpRw
WUjoO5qUfVdMLFcTFhtVepaMfLpI3rMuxTQltnb5F+H7mYspp+m1hH9B4HE17VHsErMbyq1nYK8I
idfV+fXp4lEYf/uW3vCpxFV9NMers3ZX8nY4GuPuxAV9zrlrod6zhO0OEdlAUtsfPpbomFMwBteS
sWO+CRinBQCn2jpmf7S632G8PhXocETH4qO5Zq71kMFHzAP1JLlsWQ6dzPfAOvRPmQQk62Tn2S0+
BQyNCokgC+RDQpVonOE8deGVU2i3pPLDzBxonjMnvthFcmsOBHME2yJg9tg+BElBJgpHnjJVR7Lu
mSRU8AXNgIFlxAGnyxG006lIlw+PkDZWRvesQ59MA9ZW9Kx8LxQJe9dVDKbKez+ukTdF9ArzzSSX
995FD85IY5brfSbHL5J6D/2ESC8T8uLHDXVYcK4966K4b2Olttmav5tqCsEK6J1e/uuO0cWazj3E
rnDT5ONhaOQjccBP/P8hnxfT6Hgcbyf+TQN/H9qdJy9W+4iJCM8EaMFjWUE1xB4AKA+Ywpp8F8YK
zguqO4pSCu5OliX740A+CvYjKnDs2yyIj0htWHRlVztPr0NffzGPOobq/2OKhEPSmLfMTFCv0W9I
R9HaPVV0dU+h/uvOydmJWIjnlPix1g9tqxy45uJcduuDdEdna87bJhq+nTS/okw5e3AKklg8h81w
1gl6JfCph4IZBLPFrSetezNaNAVgNcojWxtQGjNjtSSB/+yq9I4Q7u8oYXWPBJdDVb+pjF1Or1lL
2rN3byY1jg62ppzCBEsiisdVKI+r06C7wwjsxR5mAgWOvLgkzDJvGKHvFg6PpXGJFyv/sAA6R9Hw
xGrpJrK9RxVb3Or6X8E2QBfuRPpmzkLX7t7jBl82k6eJJjCDP2MKkMwL7oek/TFt+MR9yarmwe2H
Oyh3JK3xnsuq2RHUskUfetYlS//Iqj1WSf27KY+9yr1HsHjL4XGdp+KntrJ7iBi3/HUHJkWfLC+3
ISMEoEI/gu7Ld6c/dZARemv7/y2Ffox4j2vP7Y+YP8kqJDIWf8ttb8v3esKnGYijKpf7QC3cJqRu
xwHPYVL9+9AQ512cNjjF5JTa+SUQ4lEX4cUqx1fEmFc2sn8nULn/eu4JwxghZFwXphj4d1HD8SRO
/sHu2wsApWVPwtMrJMG3EL3gZnDXJ6aM29LysL6VF6cjEpPJvEsP3SMtNOMPz8tI4KyOIw2tQbeW
lNxDD9TdMkMobqqsmL6dnrw4M8/j/AdzUMbM8toA5fhiX+IUZ41ADnPjBQHO2+Qpb/Gz9tQ/hULk
agGvlcHecdKdbpGsRPweJLgPWi8vBJjx1FCoirkpHq0Y/w3Ei2s3GFxJ4H/nln/UQ4JvMrZusAze
NnV9m8zFxzRCLOrZKfgRf2yTke3kXSjxT1h8/h0mITZ58xKGKn81HVU1uU8pT4tU5FGwp37oh+kF
mG+IuF/fmZkS9ilmBLSmpjdCyspexX4CB8fbIlfm61wBQQihL+Jebof6lwbiy+qISGrqP+NSHCHj
Qc1VLC9jgHpY0S9T6N12HGaDq8VNi+0TiGZ7SPvx1wr1ax73t0no3QWMgqYo3i/0dKLyHnHSHdB/
7syT0wggzb4WV89exG5qnJ8mLB+LvNv2sXRJOl3vPcaIU5aymVN709tAYv/Mg5H4bxpX3y//1vOw
FYw6pzGmJ/TPmdcifpRATBy41lQjPmpDx4SOOy6OR6ggMKqIJ1/y9zl0HXK063dVIBVCgPCFduui
NV9vVBbkA43yI6qsC56atykl6Su0IDMFejqYIAUIRN5TgkbI6fLXGS3fTToxJSFFBBfO0BcbleGF
lI1O6BVjooGd4neNq/eqnj5lEJqZBlBZzXYZ+HFOd+T/Rj6hfdZMcE7e/NQBunYUDa8hmSgoYPAk
oe+4yZEM4HDDFlHrW72wbEPfBnpRNZ9LqJFKy7cm7BASTSwxa9tFKqrIYVuz6n+cnclu5EqWpl8l
kesmmjTOha5ayGd3Sa55iA2hUERwnmc+fX+M2ugyRXfAF4mbEO41Oo12jpmd8w/YYlp058ccbxr2
s6EXwTb3B8jSoINoeRjyeHPW7d9mBjPEsyDWlP2Hyp0KcLJOd0Nemc2wFr32YCrl21gPGw/FGiBa
TvTNtYbEq5Q0S+Bu+x6HMtMONx2bGS1nikVch8cSc5cnpDaWhYmltKLtULRG57liVBOwTSQQREvc
V7R6N64u90tfj9+KOnoxGtxxcSeABg9wxShQRiF/Yk6x4X9vgWdvigLhypAtUaKn4CL2ZUFpgQJD
Lz0Ee0gz2CoR9aZAxD2M344DZ/yUKuqmN60nu6HybMNxVWJ0VUxxr6JLDiZzi0cOlcuYaS+5tyQe
tLYIJUATk7loqOBE1XswIs5SJDmAt7DiyuBtsDLHJwiHGzr88RPgmY3CVkExged6S4vmW51wjEqD
697M7gR+OxUGAmGjo4YEu3mgwM4dJlVp7TnsxSK6Hrd7v22PWJGYVyDQdw3/ga2qyUpKwZNTLo6h
jq3HfdV10DAKKrtdj8essSIGl2IHfuHalaRNl1JR7OwYaVdv11oNURFu5ajbqhytxyey+rC20sO7
kuN0KvVQ+ex9TY3DcZPPSDVuXK3banrzotXqRxejpG/HAIQ5gtS2e+PCZB75rN6VO8DVjmXu2IZJ
hh+bTsh44QS+jXEuc1qgbqMOUwO9ZVHqdFtHojqr5xXnmLs+aLxlamSb8T9UYvEeIJe1S2Rrb6M8
QSU+OLqcuB2LY6tloEJAcSowuNpQysYLMV802UgzJBuhbpMvrFIprlEyfqkLu94kCJXB9vYO2FFE
V3gavfmKE7MB0pkt4fBRS0AwPF8HZZ0ABguya6Uv3C0gyvyBi0GwiX2PU1rt3dRqti9l/w95yRgr
yOWD5RurslGarRfF5l7RypcKsWfUQ6S9GWHEJkz/NnH930pjPA6yhOwD3O5RSRG7m/fEySIUC/Pr
RhLIv5cmbotE8g3Vx7Vn5rdS6d2PEiGFFb2j87/18/YhQjIDU8BjrjkfqeBGjCkViGdHfgkt9amP
MP6rO5NrmIILyBiHgUgRixm22GMCyjFRDYK8v+hkFE45zzxhp44JAtdbuRruW92+4yBBRVjTfg35
yPSvk4fCr3+XXrupB8SIfd1Sl5E9tHdjL7lwqWfrVBFqPgmk/aIxPvie71GN2GyIsBcXXjzapQ8u
xmvLKHFF5Oi/1nrnLh+868DP70lKOyUr72o6XWP91qQf5MlRssEy4FYSAy1BEWEsHhzZUxGS7VCZ
raggKuK+r6pPmAoIlai/5dy7LgNkFFVfpcurRktQeiBuLFKNN4gtludsH7RucNZ4pOyGmCI+SCFU
485CxpICxVbCfrov+z30jcV4JRtXStP0a8ctOL7gWKtEMNZ7Lgq9Jz9mEjIDOre9sS0Cvie5wrDo
PqY1DrviuXchaLPZBy29xDiM8m05CtfXCfg80brruPFuQhGu4qJ+T5Lok1/2WBgcQ/AguRW6jNRv
tSyr/E8Q4IRE5UDpwh1618ewUXGcyjhnhApQvT4x1U0ugUmW0p3cdw/w+MHr86o6vr1Ovtf5Zze6
FRViA02Gq2iz7QbKbASx1iLX5vUS8qLhtZl4HE+qz6ylnVv6njJiZwARoPBGMy+prDsnkW8KtXqO
a9oSwPXfJJ2zcEebXGHPhk2xaRKYjFq1TWxgVX0NnwFgmHpUDMVDSN7dWRxaWoFkWmnZWKLWu2A8
Y4w/zStd6mejPwIabVsHx6NF7oZjgc9+wNhx7aWIcpjcLuIA864wRtilDch7MDBWiafdk1tpRZqj
HRcEAfSMSh+Xg1LmEpuYH8Ai4dXYP0NKQb1nOFddMq6GFqFWo+mw09CibGfwzmIhW3G+cwBtvQCP
wGi+9fZCC+Fry29+H/ySQo2iRqj8boII6Jmk42uS9+LKz6gwSzG72RjhofDuVKFuRUaZQrE6KnFy
iHkFsq8ehXJFfcgC46Pq8p80YN/8hio4uMuj75rGFfRd/bpREiqMY2UJg0E8b/KXtIA5olg1yUAD
T1AhLmbk1Y9BqN4V0KC9hKVhIrx7nHgfKFI4EFt8HREWKecSHvweN1DM5mLaIRFVtCyLN1UfrfVS
b+ipts8GKieLUA/yhWOgB6yYULdBA/1KNOut5CTt1PENDc53YHNQ7Y38liPwfYHGIdUEqRo1iQCH
jWfYoeh/uIoxjHXq+4abptdw2NSNtl02dX1bifoo0gZFOFinsNKemOWd8PPnLjKp6DSYlNky1WIK
jJGsvGolIOKKdoZtogEKxtDkOJS8BmbxyE19Y8CAbah1O75DX0CKXgrhP3hSsKt9+6Gnq9V70qqU
uP8VkkZuR8OUrh4qMRkssEDTdxoeyi4ZIsnlx6gCa+Y05n1U6zdI3N4ldrGXJG9HM/VmwGZphH7c
otT8AnMJwR8nvXGQ1cQ7zFiIvy5p/krUVKIA370Fpb4Fd32bJCZaYenHQP6vDfm91S0qf/I1G+lv
3aiffLoKVz4Eg0YYPf0K49aJ/E0X0GY2cxQ4aJcFEYJhaflcFNqfv2vNivJVJVITWXD5rlPVvd3Q
WgAF2yyMpsTUMHAg/iU/gjrYx5F0nZoKMIQBXkcdxVQgvHSFznpyxdX2GGMTAvK5e1JwTb+SW/dX
3mHtqlbRAsoZryxLL0aYBMuoVz98rJxvLAqFaD9sXaj7XZKCF4GQvinMulk30LtTF8SsIQT2ikly
KFPrT5JQuIvDRqbqK8PYQh8zBcFiB+1Tm6ndplbUlziKfmUCSedKNxMWtkX3q/BW8MAMZt0Ea9xZ
SPo39RutgOvQFLu+D+449Hh3wHpr2MH1u+J0v6ouWyuljPdzsiOt7qUW2SXgKgiqZR0bVFLi19Sa
IDYxJO1eahQyrrxY0X5mZhcdE8+FPN0ORLYloXxogQK4wybA2ns6MofDKPRuhBElSKsNsS+KCky6
hlxf485QfLRZr/4J0I45FH4ePUUoS1zn8LnCpYZEHchkhzRdKjWfVA/pemBHEwxPCV5zq6p2MSNB
aeiz8Ec3yczX+3crTDOgMOBvdAw4ULp38b+xdGBgpuM8kvfb0QlCOpIQ23esdWhgE81vmqql+z4f
3CfJRD5A5BIS+x66mKjgBLRCc+SpQera6UuVFtWVUjfSW18a+gYHQXej80uuPNvY8TFuSztGs9QA
awJOH54hmg/0sjnhaUP/6dkt/XwFDdZXKqkb3fZ/yLnzu7M6JJu4kkGkXnlwLhWlPrhkaeiNLynN
haAtjyiO5mTzoGf3LNDB8Gk/ttsKLi5qB2sjD4+JJstb1yg/oLJ/BpTIIaTe4QT8Qu3vhyV19xwT
to0ifUi2eKpj6HRZaekHMVTxQwwh75Zf5z82ZfOAiRfyjBHWBRGCYbYBbz1TmmcCJN4WnBigD3A0
pWCENZ4j8LGwfSQuqcTanM+vZA2tV1Qm720VLnmaqeqG/0MjL7Q/KmyKl1Fbv4I8AxBlDLeWVrwH
rJSqCV97qmXw315EA9dXxJvcSjaRbvywLHKiMUpTUY5HyAiMZ0SjgY51M4DiZkPAo9cQWAXQbbb0
/toMuGmqhrzqsuC2E+hlZS38oaCxjpWONTKuQaHHdTbXY2OfCJkbtpGgKGMk165f5LipmmP9Ts3R
bKU06yJF7eOgDLznl1Lb7OjmXRvlGBdoN7LjQrMDl4IiinJllPID6wRSfaivzIFLH0pSVEAD7l2m
am58OhJOMOyL0nj0s+S6kfOlhZSXZ5GO5KJ5RGpxQ1baRXr2FBvJj76rHmxPvFfwoNAtUfZWWd5Q
q7zH3nvnMFethaBJE0fdnY73E6foRLvqqJlvrVZZ6nS8qJnoG4RH6FUW8ErkWLqp7PQtAbVRQSBw
cAcecuBTmc7PgStfSRZWavzr6OkvTIQ81Ui9NlPnBZnbbeb75JSoP0ah8Wy63rFmkq4Q5BhQo8GA
DEI38GTpSa71J8ND+JRrzrPeyNbakHIMrfkPMvspzWtEY7KcLnm/tiqVxhAljjC66Ur5CJF7o6TW
NQ1Nqv+W/CcwpG0HMgyQJEsY5B3FX87ElCGzWj/YkWNDlvBWUAWPlpT+TiRtuA70pF6GFeUQq9oh
NLDRzQYxN1jZ9EJyOHhO8WZK2pvWt592RbNdSRDOLkbd94oSvSUvA1RHIVaPjmvpk5x4W9EPW5SA
7hWA4AvskO6GClUTWk7JFQhoTodWnqH3qEMzjP37XgO56Lkltdf+Rsp1dD2l4ldkAGds421kQCKk
8gbCSXbetaLdULN9I5UePakBuOYwcZJ4lBDK7nG3S3FJRFD+0Gu04Mcus6YEMpfBYMe6oTtSObSF
QB4mLXocKqVU5Bkj+h1AyQyqUImgw4hBduA++x2dXr8urpECv6mtAbJ1BR22TGnD+MUPVJyGRdJZ
70IYjxnWlleQB+5GeZ+sl+HixqvWgkVgZhR5ewP7D3tDpeDZj9EBA9CNdYBEP8tiYv0QpdPU+gET
Gk+MrHxHMOQQhs1T4vsgS72DlYufVle+JbL5xBJ+bWLaWJpjgpyVyAy9efzfCRV8gmRIRu2Sp6Jv
zS1kPXNpKui+dlrxwykToABBKwPYy2ioQJUkMUqvfaFKeAYgt2M5iHH++1//93/+32f3X+7v9C6N
eqSQ/5XU8V3qJ1X53//W//0v7NjGv+5+/fe/JQH9TjNl2ZL5++fHAxxO/iXl/1RuKw8xjvZ7vbjx
jOzGpvmaV8rH6dG170c3jX+OTkXa4JKdi30J9RprOI5bEPeuLht8fKUvP32wqRG2fSZoIQXvmVE9
1KlxuGzo8X2+DO2XGlIrETaUNjSbrZeqyVaFor46Pbo5MyvqP0eXlBhF7LBA6zpCcKThni6H5aoz
DBC5Dv1ECE6nHzQ3/eKfD3IlR3aCIhR7t6yPcavdBEV64Qwp/xwaWcVadJkn9lrE0bF0pJ0UYat0
+nePy+ObRWlOFqWBbFMghKXs09j5mYl65VE3oOqyNWGCnHnGzNwY9j9fIJQINVs16z2qtRESvViZ
ks5P//6ZoDKsf46tqoipCGgzo8j7byxG1OXQR+iYk9k2p58w/spvZsgYl9aXBdrIdC2SOlX2kWfd
qMqwy7T2WjUdiukptSlvO2Y96Ii704+bWbHGJI7pLnA39vWx7IUcfI9CK9f4QsrBqcfYFnmPpx8z
900mEV0o0EDlwMz2qpzq8hJt2AQwYzSYy8vGH5/7ZdY0U6f7khbZ3lDCP1GCtB22g2d+uzIG1Xef
ZBLVXVhb1DGwd9aD7mDFFaiuEin89jrJo0UuAtBdzYa9Yx9JIHgd+hFxyEZy2ZuNP+rLm7m5SsXa
DPs9SJgjcttoRWflmTeb+/iTULfDKjU01e/B0SKxUSTLooL1FIWrHH86/e6yF5iEvNxwR1dVt9+b
xDvGFYW/riwsn0+PPhOQ+iTYTTTBclFK3d50e39T6aq/aNRB3fV2VZ9ZW3OPmMZ8lZvU4+p2X5MU
ISkjqdGLZ6i44ZlPPPeAScjzhYe8kO2Gw31F+RFX0RLNabO6PT1FM7GnT0LcUp2wrJSywRwNDGtn
d3jWDZionB597sePf/+yPv1GQVdEy/nxleTemJWerv3eyzdFyQH1skdMgju0girX1bLeBxmKnlWj
bA1aGHEW7k+PPzdBk/gO7C4u2kKp94beQ+1rIglFNLQrT4+uzESZPongAmEuzFaGau/FNDad9Qjs
CWKQv+0yTYYVjEOwX0CWwnVmBgupGhasB9hpaND6QF3FUgalePq3zL3pJOAt2IT4txgxKmvygyoj
mq2llx0I9UmYS25phY1b5Hs6Pd2K6xSGXWp/LsxndkVtEuZIHetOY0CWrhwHhLJP+851kRaDVIda
EJi8tP0hqXiqi9Cyz3y4mcnSJnGPN9Yg9LDO9libmlepjoKr1aJEe9Gn0CZBbykmWFeTPd1NButK
q4DVxUlsL06PPrfotEnQJ6XWBArKGXsFu9q0/7A4/dect7hK7SzvXpTV0fFu0n5Y5j7CFeYOZYhl
DDK6dLNtqWo7jb7f6d8ykyG0SYaokXaM64a9ORjym9CKdo2jPGSjQuzp8f8ugm/2Z238gF9SkCVk
We0DPd2PBE4ZEc+k7qsF8nyFdbR7PcMERDOQGKDE7IY4FEOWR71yiCDE71CpQX86aUIqA/iY/RYI
vUA5yf8YwJgo6tlupCfOOrQclW6XX9vBUzWw6+z6dujKZ6T2ZWp3iErFyJzbtA1pO4rM5il90tho
eutD0G2gM2v5BgC6DhazU38iseQbd2mW0RTusjTboOfn0xJpkdht4GnIwsT6DT0xXDIrrxvrkpEL
VSzEHwIk8SvIN98H9ttiYejihABjzF0Mcp1UP7pEBABch6HVHDiuHhJbWAr3efMR5whMYGGWgEM6
M/PfH4y0SeKsgAKluhZq+yrVgBwEItfzFeVZNVtd9oBJ6kROuyrtsFf3qs3VHA3BnhuU1OM6cNn4
k3zI/GaUmTx1j2tfHa9rCOxrrlVddeZ0MpdCJknRIKpjZECVfamKob+LEzmQKQj26FaeOb/PBJc6
SYxRGqLhAshqn/ioPUGMUTuaj0WD2lEWuOLlonlSJ6mQSlmvqsjG7XERa/NlJaUtsMJCa70z96qZ
iVIn2RAWrKaiUjHsXRSwql2ZGHBhRSYQLjn9BmPe+yZHqJN8mEd1nSIFBu5dwadZxrgCDV2cFEqI
EEtHtYrj6eeMM/LdcybJzkShrCoNmSZzo8RPRRFj09KIzKQwmXowh3ILP7AEV1DXF92ZZD83eePf
v+S/LPBU5JLSft86arTVAoBOiJ08n36huQU2iXFHRn2hMQqxD/okQF5Wt2gTYI0FmaJROvRITj9m
5pCkTiId6c7WZTmJvaJj4tDVJYbK4+UUFqbt0v6xtTs71vL300+bWw2TuPfCAlO4xOr2IIKkXZD5
OKS3Pii6NDVX1oWvNAl+KQZjWJY4/dWyhJgG/TDvJiuGDr6lrmAeausHHaWc9elXmvlOYpIIgNs5
mZYX3R7YjLX1E7oHJmrGBwWTrR+nHzGzzsQkC7g0godewUUFKEHYgqQx/T9eEJfXlw0/yQGaWqLp
lZMDvNrx90MY+uBUQi98PT383ARNMkCZdJqsxGm7hzc71Fdu2oIKhK8y3JWQecwzh5G5p4x//xKL
ZtQUXi2A3NJE6dapW5nvSaWCog91+eH0i8x9hkm4w4KDAQ5eZz9K3L6GQicgLcoSw5l0Mq6Yb1KY
mES8EGphxyii08Vdd1qHgFXQyPs8lsw37LblBx/Hvn1TF6PRZro8/U5zNRYxif8oV7Wit/pun9nx
TegXWEKi6LXB5AYoHm1QBPaNXTeUh7wBkiu1Vr9MUWRch47x+/RPmJvWSU5odAOt8FJt96hkdJ9M
sdOCLwatceYVv98ZhDVZf5Zl2ijCleJgVdA2UzoLEmYDCGN9iFJsgzS6CdzqzLO+z2/CmqxC9ANN
p+6d7hBB2X0FGyrDcBTdq9dltCLIrSByLpk1bvr/XO9CGtrYiwpxkKT2Z4hHfAmy5rKhJ+vQbYs0
GCJJHFJu51ep0qrrgd7bmVX+/ecW1mTB2ViSqYalikOuwohO5ZxkIFC8Ov3b5z7AZDFZLcLXvVN1
B+w2Fk5vfYqh+1VLxUbW7PqiVCOmDZ7EH4yhdk1xGEkEdZzflC1OxihvnX6F7zOZMCcbSlyr3F0c
WxxcaCtyo9/4fXzjAgI7PfzMDJmTzcTuc9MKc8M4RLWNs7Oz5gusNOBHV1hrX/aNzcmO0iC3jUAY
5oqKp94VxvCIoNaZmtHc7Iyv9SXPZ/ivF2zh1IMRWjuiFiehxBFwXkU5u0ev9fQkzT1lEseGgjt9
YWpEl56/g4568PTqeWSPXTb8JHiBrlid5TvGYSjNYwahHro0rJjE3Z4ef+4bTyJYMhxfQbxWPdCO
wSwUSPfgvAnd2DpQd08/YiaMzUkYeyYCOVo6iEOYInONX+0fL9LOLNG5sSdBrFlNZAA57g4YzJCx
vdJcFgMHn9O/XBnPgf+5z4ppLwwILKKwjsVPV8KPCtNGTO+bJ7+WtjlSXZ2Rbenx7xoV+KUtPk8/
dGZBTXtj6L4CvujT7qALA5huKsn4OVolXm1UhS97xCSwUSkBxY4GAo6myWNbyj9AK76bkXnm6D7z
Uab9MTcCroXWnjjUXXNQqnbbo3N0+pfPLNdpLywfdKO3+0YcSmYIoyQ1vfWq2FyC5x9tLlm3p58z
9xEmUW1XXdlJCh8h6zsd3QWj3BuxUNaWqUpnHjH3KpPIzmmhl6GRdAcH4A48p0BaYg9koa6Upcuk
RNnn9KvMfY1JhCuU9kolzvtD5SnaFYSkFoYKoqOnR5+bqElwI0YIuN3Duig22uDgGaKgWZ/WIG+w
XL3sEZMYrzQ0uVpgAAeUxG8R0NlnqFbYjvFw2fCTO6BdyFj7GFLLTU+297bXo0elQypUSnjbFz1i
2gGDnwEIuXPaQzDE+h5ymLcsVd/emxpU+tOP+P5GIPRJSCu2lmnoj6sHA1EqfMZQLF2h846Uw2do
Swuz3NC8OP2omQWlT7bssjV9zS/j/hAmKChqjelvJdUuLsI2sNP8c9eOfdnIS2S3Dz7SQDcgcEFC
4c5z5rePo3yT0PVJXKu5zvFF40vIdZMuS7MYxUnq4mCn+IekMh6Ap+doJiz0SXCbTeuhua635A+3
WkcGusewqmBO9nVxJn/MfYZJXMtVEWHNjMJ9WAMOQw/IG6HoRnem7qrMvcIksu1cDBC0TeUgktsY
whLgBgSNX0cVnaioFm4sVrH8Mkqcjfz4HDCtBSgMac2r0Dx3SZp7x0noR1KDaG+iKYc+6TtMo0DB
a4Z/7vAw+4qT0MeQ3CtUn+EdFV/2T2Rpr1TtIXahPuNZZnk3hcm1o/8rZ8K7mr2+hu+e6e3LRatk
2jIrAHXYRdUiPQlZ5kEeChQQQh+bK1N1lDMJemYKpy0ys69lE/HmFjXJrH9M6sr9HSOidOYN5kaf
5IK+UtM+pMh80PXmQQqkD9P2Lzu+T9tjueG19IXYWeC+YyWlbYakOZATzu1cY2b8JhVMe16B3Wq5
hg/KwbLTO11GHaiqjdUgiyMHvo9aRa2uxKbusi89zt+Xu4huRqN7Rd4ctJhAgYkKt0+ypaWRFfll
KWfa6QFGmtUOojoHPNsQXzC8n22RbEpLfT79CnPzNckHamQ6Kuzz9oCG7abW1kNqHvgHqNMrpGlh
53cXrqlJ0OPTk3USQg4HG737TRcW0G47PT0zTXMrdhLzAa4yViK79UE3nPCQGc57Lbfd/ek5mhl8
2uopurbLI44/0BzLdGdZgf+qsfGfa9Mq4xR8s2anTZ6ujDLUQKMWH0spvlU6s7nGCB3DKQXeTGYL
4zlDK3/0DQ4WiFgDCh6UKj5IhmGficq5N5wEPB4avaPTqT1ItQWJDT83VMrO4TBmtpxpB6jsgVEk
idEcGr/EfgSZCThk6U7Jo8uuD+r44C9hmKV6BIu4bQ4+fXacbo+y5ENM0Pdd3Z3pLs1N0Pj3L49o
iMA4bPP6AGs2WsUpkkKYbJ/b9OdmaLLpx3UaxXJTtwdgzs0aOyEkX0slQqoYVafL1vAkzrElwLtC
zVvyoihXUlyjnmJBCzo9+kwWUSfBnTpNUFVV3RyQhbrNTLTs5fQQq/5LJam3gW/vbGwYzzxr5rCn
TkJ9dOpCqQtAYBTBvjKZrZu60cybqjOsZddV1plPPvNRpn2dGlOAtnHd8oC7yS2SHX+ysN/Giv16
espmVtS0p5Mo0LzykKjAXcZbZ0VaL1oQS5edD8QkoKsYtD+IHUj0Wp/eCty2tyEMsMsOqWL8NF+i
wbY9mb1v4BycQAnA4r1dDtiQri6bmUk4o9SC/VNBLsebDvsIH6+Pm0rJkSA8Pf44B9+kWzGJ5fH0
YThV0GALmv6M4w4RNUPZ4HK8NRzll6uGn6efM/eF1X/OkqWFwkChFe1s3YaYW+jtUnf0P5cNPoln
GbmFWGn5BHagiRUcamOBTa5xJqPO/fRJPKOwLCTYh+0Bnmmys6UYLY+8ldenf/tcZE0iuK1VxSyb
sOWAvhYmjFZ/wF4xt8qPi8ZXJgV0lLlCqsI+oeV21xqSd23s3prDOX7HzOQoYxL8svoJLDRIA6Y+
FXGyKkWDO4DmSJdN/V9c2ZfRtcSP0StSq4NpjUyGBnU0t9fP5M65nz4J3FivQ6lN7Pqg0Y86pMAu
gU2n7WVp4e+F7MtPx1TJ8128Lw+BasnrkibABlbZubCd2WOU8Z2+jJ64idzlSKAecnxfVr7TxGhV
+0fNc3zISB4CJSUe9WjLn3vgXJ1YmQTw0Kjcxk25Q4TIHBADiLANS3zkh7xCkTaGL5ArRdPhujal
pkA3TKmXRaueY5rMRMnfhu2X9zVRNsoMTakOIqi2hYrxapEee9O7Px0k4yf/Jgv+PYx+Gb7uYy1K
5WFUpClwHTYRyI8tFCnQt9KzCxfEJNBh3PqyLjwOZpR/bum2du9d3WTPp99gZoLkSZhXmhAZ3Gtu
X1ED/9BAT4y/ob8E8PrMVjH3iEmoixZ/xQBtr0NMD1QCL4w40Z2Ka8vpN5gJR3myS+Pwkwm5opzu
GwP0RhyC1prSXobhE/Ik2CGmxVVk0kVJ7aT5U5ci/ixg3q8u++3jlH1ZPxYw/1RUXORtJLM/gUYM
OxHDNTw9+szqlCfBjh+XJVlFRmlA8Regz38GZvmITMSPAmOkMx93bvYn4e05ti3RXOCAl+TFVSA6
aJX9ZStfnmzPaaBRK6zYgvLcQpQW9B4aAZWp/Dw9PTNHGHmyP4ejokaGWS3mohqCYUqvX+kRTo9l
JBBS1/pRYudM5XYuBCYxnIDR0tFaLA+YETgISEPiKz8KjDk/T7/K918BVvs/1xG64FjT1BSaYyl9
TQz7Jvd1/ZIvrNDumow9jNZMsSuOPlhfpslvOGXk55rc365RRp+sUaUIQs+lAX0csv7NdVvnisLf
BlO8ldpVT6dn59vZ5xmTNZp5WF45ksszSpqFQu3VBSUhsRhq4Z6ZpG/3VR4xWao4iOtw0hXlmOle
vcswKsVfyEfSOoiHNcSFAJ8FZzRFSOVLlhRPnKxeG1d4LS/l4Tgk3kEY2RtSr+DFizM17m9XFMNP
VqzQEqWRs6Y6FqKvXhygUgiOl2c+yMxsTYu7dmTUlmbm1TGtlXKlZhDPbNfAlgHU/yZuG8SudHw+
5SBNn08vgZnXmZZ6i45jZq+b5dGzEC733bK7VqTWuwT7p8hTNoTnNgjfy3l5zBy39pZdbhnvdYbX
6pnVNfPrpxdRV6hVn9qVhDC95SLTK6FzGLxcNjOTDc5Ah8epirQ4aq2mUh/Dd69eqq3Ah+z0A2ai
b1pMtm01c/E4tm7B1691t7hCZx15R3d5eviZuZnSJ9TAMAaPQ+2xU3p5EZqNvMx1xAlPj/7tHsGX
naSOIGytwI0V69aWnv1hp+vRKlUepeah9bszd5WZDKhNUoeRclpxcaO9HQJQ44Nzh0nvsjO8+iqp
zxwE5uJtkiv8xLLxw0r4BHKM4YG413kjsL0xsqH2rjERkO0c7UzJZ+6DTDKHlqByiRCJdCvpHi4I
WMZDPTr9NWaGntaQE9XupFYW0q3XqPvO7B+iwlxdNvQ4dV9OYn7tIFcq86uNGLCMgrSGe44TPRMA
U3YAgCcTzOkg3calv5IBrqRN/DtDgfGyXz4JYDkwGi/1ZCZFwlXI8+CY4LGZXxYA07JwJBA3LkJd
ui394UYE6XYYEOzwIa+17rtfd2cy6EwQqOMX/zL9em0bmlnW0q2Sof/TF9W6M6UNpYEez1NjcdlM
TYK5aWwfnoEm3aZS+0xtY+GG7pndeG5lToJYYE8LU5hvnFsp5pv6LojP3W/mls8keI26xITd4lcD
fF249ZNSvZRUzk9PyUx+m9aBGyR29MbqpdvOjtYqTYXYdK5M/Dg5xCDIePohM5MzLQI3ll70g0Ns
iUq7bwpjiZvsuYPXzOxMq6i6nfdxA3n3NtV062pou7uElKPJ5pnUOTNBYnzul4UJ3EyK2pIPa5oI
ldfDPnKsXZ64dxWyu26DaPNlczQJAENX3dAAh3lbqO2CTWc5rv/TQ89N0WTZG06B1EZg27eYHYFE
0APMDiPlHbabf1kKmsLf0bPMczxfWUVptzV0ercI153+8XNrZ7L6yxAUgqQhP1KZyapIEGuxxZkj
7tynnWxUYpBEqaOg9Dfl98mviFM6m3uG0ZJ+rqs28/OnVVQYjm5dOI102weYMo67IZLK53qC39fW
FHlaRNVCV6+a1rTZWbp7p1OoQ155arWq42aLa+m9a9a3mAmiL9ie6XHOzNm0sJrDcrLTOMjRrSwx
+mzelFp91qCmLopeW2Kzujr92Wf2A2WyqXlEVwWAu8D+L1YWger1y67GecGN3eSmqt5PP2XmXDSt
tZYF/MwM+vzRM42DLaLfJSrtWgWqtCs3VuU/tG115oXmHjWJb539XsFuODu2iXTrNwJjlmIRZeq1
W1ZbVOxvA+0cTGxu7ibxruMMPDS+mR2xb7xzk+jeji1UfjGb72mPn565uXUw2e/S0HG6UPTZ0dbd
dDlY8bNiIITtRm26djne1DIacqcfNRdCkwwQyUJth9hjySldfV+FLjJckpxKwfKC8dGnmZz8YORI
Bjr7xVEq8k/0cIaVQlfuwniZ5JgsNbtM0/LsqAE5eENvvIhS3HZbXdtLNT69hmGQE06/yMwSm5Zy
nSYaevRKsqOa+uiehbW85CvVN4Ead8t+1KPWq6y6igc0W08/cebTyJOpQ8NCcgdDz46gqDpg2FIR
4GOimpihXPaAcfl92X19q29MqZDY3XX31deRGrXL9tzRYe7XT3KMj+tRazl5clTwz94Hpq5c0+J1
7k7/9L8nkP/oDSiyPDk5mJh3qMPgEO32a5fc26HY9nW3MrtuiaF1bbzmymOerF1J3xlx/oMz+1LE
/qrWHnV88LTmYzzvdTRsQ1lZCH0XedKTgVeOKUPWMDzEFM9dD+cmYvz7l1nOshBF3spF4XdQbBKS
1Y5eP8MZfNdMqpAn6UgY+PY49tAcK5fFITvHQgo3aJm/9Kp5g7z28+n5nsl602Kxq0pRrGJ3eCyF
f2hL5QFu12Njh4fS8H+cfsTcPE0yUZtUgZzEBQKhqPYgS4vVPCqHPy8bfJIpqkIAuoOOegSA9enI
4k6Jokt+t2xPq8N1TQGmQQ7iCMLOv7fsvl/xuc+JV337fRl9kgTSsmEiJKuh+FXi5iDHqBb6qNSu
hBNbqA2n1SJvG+31gmniaZOMkGZK1BcaBnOZhS1zrPk9qoOIXp8efYzN/4hZRp+kBEVBsgFP3v6Y
D+ETBkT3dR4saqP+dXr4b9cow09SguTZ4BcqduM0CTYm6LMx4Dvr/3N2JcuRq0r0ixQhIYHEtka7
bcluu+eN4vWkCSE0oeHr36m78uWaUkQtqxYgEjKB5OQ5fezlkIW93sc/T7nvjcHwZtq2OfN0kT+J
9IlzsUfcOObpr6K+hwTRYYWUhgMi7Nn5VgwQ7ZTTYaggcrp5ybaN0XD3ASTjWk/p9FQG4zNqro8K
XCEkj76xvrrlTgYzkn/Hq7kdQVg6OzxpyXKauvmlnCAiW4AoROCFJbot3YR+DH8finUEB03Nk7zA
WlsGCMAXXNyUF0XrhsPPIH3ph04OTyuLHj1ffQx0f9DeTQl8HGv4v40ELWIyQ5ELNKfdLPZZoaB+
Xqdb1zKLo0SGG/oBxSGTrfLJT9vnkckv0BIC0+L08foitiwis9q4geUrr8TW7E7sjwLMa48SLwhC
9dAvaMLN7O67AR02MvyRclRFpdBGeKpT372bpgzy7E6WbeS0bK0bjghR7GnowBf7xCQIyTneYDWE
Vs/XLWRr3HCzUug+W7gqn6qQ+efCAQlzndP+7rbWDQ+rez8vJ52XT27QRKeOa3EmSn++3rht7Rhu
BZ3CKJfNUGCna5+cQd2tWseRu25EB5tlDL9SFBwfIFUqnpQQ93MRfAcf0rSxP1jKIvh/yoprJbpV
R8XTsIDul0N9j92RIDg4UXGgeXlYIW+2Cv/IwV9eM5CTl3cQbJi9b8j7Hq+b758a43cCvFl7TCov
rLpQF08LRGVEew+mBj99lhOUwvBDJ7K9X9qTXzwPTbxkU4L3hTtQXuy0s+5kyvdr/Qu4zD1BCf+w
7L1q3I3haza8yiGHwHUIFfk/otIXRrexG85D+X0Nvk3T9y79ONffC/kahdUBTaOzxfu24nqO3qCw
Bc2m9TiDZ3nCDYdDTWSpPi0kP0L+8tR16YtfQRvOB1tcClU0ADVEu5vb0zBD/7dXTxgESA93EfmQ
On9n/bSQx8GH5ALJDxoUomne3VfzaVzuF0fFWRXGTjefh8YDzfI/H91lW4RcFvIxbtZdX1jlHTfA
AkIJzDnFQOoQROr+cgjWr4N7Ecv+nwOkFL4Yk78KKIQsake8XxPoJxvQO/jZVlLQ4ikmTXHYF5CS
K5oCAtbK2fUj5ItSCZTfKEGHvbGa3j/xhJeu35z9e191EM5w86cuR7l/CunJcl53eeQ/pmUYexCk
u96PbShGMISUQcgi3mZP1QJ5g8GH8Bckt+67cJM419aDERFB2A75oH7NnnSAtVDp4jWaIRHBGv7l
+hAsgcUs1k6BiyolxRAKDqKirGghO8FVcLjeuu3zjagIWrfRWYF/SDTHcoLiVXXQNAebZtVvvX9Y
dlWzZDsEOGRx6h7nmQa6FlWRTNR5FNUUh4xsTLOlC7NCGzyKq2jKhicosryTKrvzQg3myPqodP9y
k6FMEmOt2QI5rSJKFj/tjpBTRMzx7hzoOW+4hGUmzBrtICjqyluaMGEBQmA/fSQVqsOmZmN/sjV/
Md0bj1Mgv4FsUQaVW9DU7NpZR5f3LsSycH/dQO/mgVzOLh2/6QBYFx40s5MmjgaRYFavvyq5Qo0i
hDDI+AHcij+BL90qWrA4BTP8WgUSvE0o1k6CcI5+jEUPcVJIAyx8YzLez3FjNIZbN8r11JSXQTK0
/AQcyv+qNnpwK/K3Xpt7iaelfafTOFi641jxv9ctaFvF5N8WTCEp5UzDjKqLavpcFM59ODh7PJPd
9SrYOBxejuHvbOLMcHeCZ9SSQUgjIQKMiT7klkroQqzLfZvJU++sZBeG0ddo6raghrYxGceisXdL
+Eg1JVPPf7l8OUcM0qRL1H0soKS24f6WtW1Wc69rlbpNdDlzTNFDN6dPKWOvLl5trs+LrXkj1dDy
UgY686YEQqgc4oOlFIdC5lxBTRG4wI1B2JacWcW9tFGEBHcwJNqvoBq+ntSSntOhuc9RvlajQrqa
1euQy30aTq/XR2ZxI7O0e6wzV0DRbkh8B4c631//8MW9bTWbAL62SoeoEmRIRJHf9SWgAaVPP9ao
gO8ifbrt+40w0Jba167vDclUD3fr6EBZetyI95cr5TueYqL3qNNmapbzkKC8ek8H/gPB7VyCRUaQ
4BnYvk/XR2BbW4bPQ6U7mDsuhiST8sRq/u2iTs2KLYowS1A24XpFr4c5DXmfoGTjBepsvwkTJ5CD
3uVK3BGCiwSvNwxmG4nh6dzzx7XKwj4Z/ODz2HT3roBisK43somWyGWC9yqEJFU3aZ/U0ptPQQW5
+3Ze+H4SKTtO+fgHW0L6MLOQ7qXXVBvx0jIoE0PQikxzF0j7RK7iA11H/5Cxqd1DR+/7TfNvlpIt
rjNMgngqwYv/vQPdqJ3Ai+BuWMWNIzBSJs5ULh3upSpRKZHfyTpOSSE61FjSQm54+vtGQl2DsW8x
LxyZ8tO48svKf9CtGwFsQVWafwiqEKI9t5iKBcYCmx28W2ZjxGNWqeegh5yjU3vPrVg3FvD7wZCZ
MK+MRw5EYToeZxFkcQA4Zrtebz5avR9PmG8cKAI/raHUGUYwUr0v5/AbWbNX0fN4Lackr/sv141k
G4QRT6Ku8Ma8a6OYNbLFq1vbM7LzcyfciFfvBxRmVouC4V0UbPKjWLvid9qx/TgxHL088Vi100/a
lOdWbSWbLMXVzIQJpUAxu6Kro5jMxVPr10c9qKMD8eDFCz573XBYS+htQJSoEHpPIT163Ybs3dDP
TKfv53WlvK9gQ938hPwZ29G8OOIB4ASB2OfrfVjmyfR7xjmUgEFvGEcQCjvmYj3ToOsP1xu3DcDw
eT6BhsldFNZay4AeIq9qHqFDz/r20NFg4+xg6+Ty/5vzfoBE71xnWAkhzynkFSF66C9Ii8yoQzr3
kNzeCGA2S12izpt+auUS0gfjZRGMUDJo21b/Xp1NVltb85f/3zSP8E5JkKkwxrULLNPyy8zVxpZl
iYsmJ2gUyo7kUPOKZVlDmdVvn5cM6oeVunGdGr7OIGKGVx0vjKecfiAVCO/85Syb8IXX/YfrK8lm
HSO0szAfWFaSKB5nOf7wAZx/LtIlP11v3RJMiBHRGQn4OiOvGBe8/1i5/Kzq9C9RzcvFp6F5kxTT
fNtATETUWoJPOk3RFSvWapfm9UNWIod4fRyWiTYBUZMf5CQvWRi3FGVh0EcX0GBL8bz92rcUmbrr
vVjmwgRBiYJHoCcdw7iiBf24pp63B99QdKOBDHeOQC2ExxR9CUhRjevNvBszlR+vf7pl8zMRT2vV
jmDMK1nMXWRxae6dwVH2u5Yo7yUow9W3nUGZWWdaNnnXMWjXIa+fZTvBhr1wke3grby7bSDGLk6L
HOTKYY0OSvc1HFAZVkXZz2WBCgEkpxu6rjdOtuHb1di3azAyGoPjPYohOlS+uK1sNsARtgVruDWk
0gkZqiaM+7osB8hi90ixc7f5DUGoYUu2zLZeDe8eI7efoY1J40A4GbCZ4NgXtXA3lpTlusxM3BGu
l/kcTW0Y6yx8wDPs33yM9qScPjYeewlnP14r/zMbNbR71e/rs//+HYSZwCMQlJFsWUMaq5Y3p3Rs
gl1e9ONhDQPoJ7pe8OBVkzwGUAc7SjDkbSw6S5g0S00FyTsXuonwnrkMX6HHuRyqZe2H3RyN7r2b
Vr9V783HNeiymyBWLjUhA01auaVgNY2ZkNDtcgfS71gK+fSN5W1ZgGZ9a+6mkImJXBpDSHh8gV6P
8xNwDrzJyGjrodtmtUvXbzb2IvMgm1cGLFYLqMPmqr/jQ/20BOHJb0MUEqTDPURgb9sBzJpXAMu9
Ra8DjbXsAOOkUERWT9kYfLq+8CyuZIKZhFtkrTcQGrv9Mh4pWfz7nk7qcL11y0nOxDBV1TqMbrlg
sj9DD6yHZng+7YKo/giY8v31LmzzbQQcjVRjW9UBjUUIgnoahf1pXVoPkqoyv20Dc41wk3VSdRol
hfE018OJeOAG5WO2BQd9fwDUBDOhGj4g0IdGPHacT2lD4mwh5yZ1b/p4aqKZgMkUULhCuO9Z5UJ7
Hq+UjnC3XmBsH2/cB7p2yJVuVhpnveMechL493ya6sPgp1v0iu+vUGpCmCg0vZeCzTT2BoZv79t5
rzIoyl5fPu+fHyi/9PrGl5Eg4XR2BY3bIdw3rIuR3AU7nD/GbPQhVJRv4Iv/AXr/N+tHubG/L1J3
jVdJdOS7ey8X1d3ay89QNc4QmspPTibOhVr23TiyXcD6M81aiCY6J7w3PUDE4AXPXBBovo1GgpqI
o2ylrpokJTF0lp2z4zT1vYigv91egPfXLWtbGoZjhgSCESQlJF4G9QeQgqdUN09z22+kt2zLwnBK
QI2Y8qKVxG5QTN+nUPRf51rrn9c/3tK6CTbqFGi9AHEK4jlTzr6u6LTTU7vetuhMhHbgAgFLayeI
oUh0kYQPX4Ym/xN14CVM3e5XuGQbm4dtGIZ7+h2A7O7UBrFfTMNFJ/EDk+vzbSYyjvUOKEN7VETS
eHDqHDLzTNzxrtrKv1tWj4lkKvIu9WiJ1iUmQej0Hkzff0cpf9z28ReDvXH7kVIsH9bQOHWdP11Z
fodux+v1pm1fbjh6mmee3wl8OYmaz2QRSeRpKKd4t+XhqKmUMKxpLlVekHgGWSrKI/PiQXK5BWuw
rRjDa0WaT2EZKBIPTTfuQPc5QIdB/LluGousCI5h/zY7AHwURVqpF2fM0YeoYWDkrQ49EffB4KPM
nOwhIHJadfMVOPnTMgswcYutk+f7hxFqQp20Jms1d00APRPxsRuGIyfF7waS99zPtyoDLZNvQpnU
iKu5xp099gJ+kbNB7RuDNtxuUv5WSsAyQyaah0aDAsxBB3HYD/Lsd9I9+ogcGxHDNgDDq1foDXc9
6FKhUe799gvx6ITrL+TbX66vAFvzl//f+F1XNBFH+tuLoTw9fXcJZoGERfRDgt1/owrOZh/DtTtI
vXQ48ZC4cN0Dk5ULwHBebJjHtoYM526GqXDTTPpxt8p7qKLtyg7aUWWEFwNX3PQaQU1YDrgXGi/A
eondNXhGLvoBtdCfwSC/MQSbfQwPJ3oq06ydvNjDzeUI1jKUfY6D2DiO21o3PFy2vOBLAKNELp5R
6ln+ryzVhmEsbZtYnIbNovK91kPmgv7hGc5ETXC6vi5tTV+uem/WpSRTqNq8I0jML8XeK5w/avTO
19u2rHkTfhN1nS78aSGxD0qhA4Qi+0MXdMC45u0W6M32+YbXOjWK+9sq82Puy+eyZT/AvPn1+tfb
mjY8VvkdQvUwkbjpZ7Fz3RbontkdN+xu8ScTbQNhh6jjkSAxjbL6s6qz8Lg4dHwMKOlOrm7+3jYI
w23XVgBb0Ywk7lNoeMje93Yq2rwE2UxkZNTmdupFDbKceBogPt+BjcfhQ7lhIVvjhrsGIPdpy7bF
hoy02pGDKO00M/nnNrsY3rq4HaRSUfsT9xmqefNgvNfz8uWmtk3oTK6KOhy8Ad7Ki+CYcrff0Yzf
lsUEBPrfDot7chYU4BqLM+3TXbTQv1I3W7cjy6o08TJ64DVbwfAWL5CjvQfv+Q8a8fEol7bYu8XW
W5olLpgQmazPigyEXW5MZRQHhX8KxuAIXPPGxf/9my3ESv5toaWtJmh4TjK53Go7L084kacFBxLR
eC+zYhvb7fujiMzdCnD6qAcBeZO4Wv7qhuYsUb8S+cHd9VVka95Y/n3eBR7o21VS+stOzz8q+qXL
tnKF789zZOJH80KvzKF1k4x9+EVrcOItwWc1eXfQhdx4Y3w/VxiZe1ZV0FJ7UqukCIazq8QnDr5A
cGpXuwLkjTUbz1RuUb5YZtwEkqZqyqQqCpG0IwD8JLzrSF/ueFFCPs9/hDzhTSeI6D8b2oAXwUwy
mShIKpe7stBlgVtsWmxc7W3juEzXm82YzyGIhME9mURNJKE0Mf50ovIJQPE/vPWTAaowN60tE1eq
/JVPuOOLRIr+7ATp/TTmjzz3T9ebtw3jEtHfDKPLV7kQt2oSz1XHIWueZTmcUED23efqA8/I4Xo3
lkVs4km7IeNDhkw0MIR9CTHvfASMr8vvkWV4TdW6RXr5/j4UMWOTKxt3xEaXNokzFetjMakO9cvl
sLERWd5cIhM+2iydW0cpaZKuymJKdHvoMRGzKO+7tn7V/nqeZ3bXNv6JD1s3BdsEGbuftzheHulM
JUJGd1ngfUGdxB2YXV9AnXhUPN8YmyWEmRvhiPLgzKmKPJnC5WtPy7OQ/esAtPr1+bc1b+yEo2RU
o6JTJbwrj3gV+86C+mPvORsBzNb8xXhvVnEx6DLwOgTgRaTfnLz9HKbNR4iKbcQSW/OGr/cVCUO6
CJVEYvwyreR/GUBMvhtspF0tq9aEivo68pHIaFQyqvyldNYH3bdbsHpb25f/31jGR46wqlWtEplm
/CeZfefzRMv+z23TamzfVK910YdRkyh5AfBFjZfOJ1rODLWtVdnXz9e7sQzCJLNbSzEFUwp+frCn
/cic+qes0434Z2vasM8C1l2ejrNIJgYqRD8oqjPYz7cyLbbWDfsUOFumug+zpGpIcw8Gfnryp2Ar
2llCw3847MDdPAnR1Ek3dt65GoPq3NZzea7CwDm4KwWanQE1dn0OLGi0yIQ5Oo2sco0K86SQYfUM
UpX0sRCLPPpZEB3G0c/2JOrDPZVTdwobWR8Iq8fHvFm2JPAsxjTZPiOK5yzHlResaOPuJNd0P0+3
Ua65kQkV5qoAPS+DE5aO0+7ULFB45p8kRQ038R6Xwdmwo20URjzXHIU6blapZEJxy66EssxuuZQd
XZ8lyz5rwoRFKTOShpVMlpF9TpfwhFTmsanlIeXhVr7e1ocRy5tGh0hKwmVIRL40U7ebcNiZa1Tu
rJuM6balbQT0EITSY5PROsm89lsuPeAt1wRKHJC4hKBpqzb2DctkmJJO2k2ptwxLncxhVe1AMM92
4/ZkWLYNE7E7AimjXCVlsg7igwbB/E7R8IMAJ9j1ybZ8vYnYXZaQDWlNZZKuQp+Vu7jnIIIg622t
G9O8pEqSbiFlErhgWU/T+ifk4zYScBbLmOSM6yoIyDbyKlmcNdxFPqTV8+F/4I/7eNu3Gxs2C/xu
ANimSUJwSe16vxH7Og23kGgWBzDZGcHJ6PhznmHXa8HWB8WG/3WOugdFXb2TRN/0+IO76L837h7K
jITkmUxCXQ3Bgc4gRgBwb6y/3Wai/2xNF5U+4dUoGipes3Q4qGVTg9NmIOMYXo0rqyYy1AkYmo+D
LJ8Xvj5zsKvu3GUL62brw7hze8qRSx2SOuELP+WcH2gZncuOxYW33l03kW2VGqGaheXlghfUCaBA
z0XekOnc52xdPjWgSEq/Xu/E4sQm2hpk697oAgaYFOPgIb0FRGvzcQqZGG47XZooUyHBkRk0rEpq
iLkeuqH+gOzx1lPDJRj8FzAQmbhScPkVrJp1nUAGDNpMDjaARsg5zgYZ7TROBnuROc2ei01QgMVe
Jti0KHxsZU1Zg32P0e9THiwfMmfVG4HJMh4Tl85JVtS6hZTZIFCsS9JvWol7vTiHUZVJOZQPqmi3
MDWWkZj80oO7sqAMsMcJkKcfhWI7vnJ2um1ZXdzmzbkfHOLMGZq+ATWqzs8uCcRBC7qlgGv79IvH
vGm97QjzR6kkCEyr6eBB9eugl36L/tnid6bKERCf/oBn9SbpufucZ+KJZS3btcI/XLcNf3/RmsB0
iSi6sNDFuRkyKFWK5enpT/3Sn1o17TohIfGXPbrghrnenW04RjSEdZD6qJH76Gr6pR4zoIshjwpW
1o1DjK19IxK6WnUOyl2apAib6jgSDxA8JX2gdNzm1/UhWNzCxF5X4DGs3YGJJC/Fh47Ir0Prxq6r
v3s+8pH59LnOtyS0bF0ZC3da8wUiOVOdOEvzLVvr+x6Z1DKoH5k3vwa9BDyvOV8flWUVm7DsfA50
F6W1E+cOn/VuGWUHPhdQXGysM9tQLv2+8RJRI20gOwTHZW2go9qfAdd5TnWHehfnwaf0iAvTBqLZ
NhRjN19Ux6mbYoKqLP3GM/7I5bDFVmxZX6aaT51ygoxNJJK17n6VZXWfpd1LiSHcNgvG8tU6rwSV
LZqXRens1gwYsjTKl63Tms005i4Oq7TTwEXihuRSMDkF7g6Gv1HmNDKB2I5busAVwTxd2/6CEhiS
wZd7SlV+vm4fi/lN1DUKT4rFr5AADsL6xBe2W0Ejt5Nd8L/r7VsOUia8GnirtmlWtM+IflUyeCRq
/tIO5L5oui12F8scmHjn1lvnIi+KKpEjB5ukK6pDNN1YBg3Y9L/9DLnFBpwLBY6buUZZ/6jG3VR0
bOMeZLO/4cUR2D27uovKf5JPCD4nlwEq5Rc33kFNcPPolXnVZFmVAKABJQjppTs8hm29Etq+3th8
Wh0RxxsQg/wpP+RQKtmxEpeWmW1y2djm1vBfmuftxGbMLXejYMdk863P6MYN1/b1hu9q3UxKtEuV
qMrLT0VQ1XtnWmccNshWteP7XYQmstnhxPPDEkk0Z/Dm5wH7wVEJpl/G2dvir7J1cdkf3uwDChoZ
kCybMMN+Px/J2kTHjEz9fQ9iy8N1J35/EkKToJGsIKLqPYkLddUGei+ICgGBEDWIka538H5CJjQB
zoI3eYsTWJnoia6HMGDLcaaSfpwncCgCB9HvpcBR/LbOLoZ8YzA/DLNVhyOuLCqNmTvtoAayb6V4
oLN4obrciHw2o13+f9ONonLso1kXSeupT8hE/O0Gb2MEtqaN/fjCjoG8e1cl+VhoEKjkBOSxfX64
bh/bgjKceoKSn4PiXNxSFP+jSXcsAv5BuONt4To0KRgXGXCIT+FmQoLmwQdj+w4aTlsPs7aVZPi0
i4Q4URNO3yjjg/Kh790jM/YwVul59Zt4DLsNI1mmwERHu9nS6HbG7d2Luj91mY4gAS+35NNtjRsu
3XpVG7YhrRJdIqO3Tt9KXt4YLqKL4d4syyUPxEJUUCWF3x8DEnxI/ey7rrYerm2fbhywwzEkQ6t4
BYY6xIipnsB/KdxbrW64LqXOsvJswG5A5wvECMBPXudbzNSWhR9dxvTGNGndhznRpEqQo/8SdfI1
rNJvvQifr/uVzTSG1y5NXkYl6HQSwlAHVKVtcRgo+OVua93wWg9peLaU2AYmKEu9LmvgfvXIJG66
AYSRsQ1zKmWOG38NnIDSMauj8WM2NcNy48cbXushgTP3Y1gBJ8AT3M/jdpy2Xskss2pinmVUkUJF
MEw7ut+yht0zST+5w1appK15w1cnD4nmGty1SSurelf24Kxi+f9YtVXGbVk1Jta5A5XwgCBcJriH
i+VBAVodPSD+T1tqfbYODI+NfGcGRmbG+TZg2aHuoKkLJt6tYG8zz+X/Nz41N6viQlxCWZCyg8yU
f6d5+tvtu7/X172tA8Np65YLqMDNVTJE66lPV7bzZ/e5RwbhtvYNrx2hLaeK1YXXzp13DDzfP1ak
CQ5aBstNmYLQxI+xrKOUshx3JAEOsV3GC/oH6edySxjeNsOG8zqS+wxAryrpQO2B0w5eBld+k5iU
G5oAMtmDWiPocD1iVfbRW9Vr24x4E5zvVFu81lx8vD4NFnRMaKLI9IQH1KLrceYZov0quqPuwp+6
EycQ0ec7z4FOZj7/DDPe7SCzc3e9V8viMuFkuolWBsnHOulT1zsEufIPnQfZUoCZt5Sn378ghyaS
bNKrIsXlLOfmFAf3/gHAhqNDsucWBH/XR2HrwvDwcNQCPMg+5p9k9AVc8SjQRdHrecpz+rIgtXO6
3o/NWoavN8FSdEGJXIsncNf05m7c92zkeIcmYXYbnXtowqUpWyAfEyi8CZDuS+52fzM8sE6Uf70+
BouvmFCyEOejoi1w1YEoxXho+7HYQ9fy1o83NulSRCN2Nkw2uG7Wu9Qd3Q/DqJCeB5h3YxJsk204
u49C5nIRAxCQXnEXcfY9qpynQrLnhnpbW6rNSMZ2nZEwz2CZKsnKACUOYBIKv0OWOH+9PgeXrfO/
zz6hiRZD/bpoNe3qpM3GL+BhAU8jIeVD3wtQTshVI7vdTmdBJ77hIJaFayKp6TKVY+lrkUCGIHsG
T3nxUa1ZdSB8U8jFMi0mnroDr7oQ4OdDHg+cnX0e03A8gJLyeaj0jaO4dP1mq9Vr5eQM8KsER9jp
UNKgvqcezw9MqRsTAf/BknUouxLAVCfpgCr/UI71fikhX3p93m3TYGzlPOgmIIwQPyDBVuxruvxP
91KCSXP8dr0Dy7o1aQdlvQgepSsmIdLl3mFgAPXVJDYOsbYpNpzbbVGeULOhTPIsHPbFBFrpIE2/
5GkBaKXnb5xHLBdcE0mEUhQayHJCQpinxzZUB5RaPsoKvDtjzY9hu0Vpa7OV4ePL4kUTCd0y8csW
vlcEar+4+Xy6PhP/PKi+4+MmlKiEymfYUQCcG8DhIPZ6nEi3L7wXyV5ysu4d9bPU0NRW/AEFhHfu
+Gktg/2Qf1VNdVfP075sh/MS3ISGCE0l4bBz1w6p9yrpoQv/gReheOpz3m+M1bIuTCXhBSKSqnfx
RB5l0ami/D4i8wOthju32WKitEyWiTQap4a5pV+KpE6bju5b1roUlfudv1U4aunAhNRknS6Vr/BK
nQbqEDJ5Kvwt+KVlQZvwy2KdV9dBXRte/5DDAn0t1MGK8kxZ5M1yp4keTg7R63IUqz9k6eH6ArQM
yJQYzlfWLHWFbTLz2H2Ze48erzdeTC3bl6kvPEGSmjleJ5IxdSvwsRbDofUhokWE1x45KL/2U5dn
ezX6/LYLhAnVJH7fzVWB6Z8WXoBO3p0f5jVKN1ALNlMZJwrwNpbhUCqkySHBdMdoBhIe3RS3ZUVM
GFvdppFucQFNlr6+ryHYAqfvtqpbLJ9uYth0tA6OWpDq7avFv4uycN3NEOU63rSG/MsCeLPh5iAB
bHA9ROa9me4Db74D0cvGXmL78EssedM0dcKw9Ft8eOdXv3tAzWtv8xBqiUcmwMwjAqnLusFnswy8
vt2HhhVnNpf/kD1et4xlJzfhZS4IcVEFXlUJK4t8n8lc71OyDvccoJ1P17uwWci4l4Ocj/rAEFYJ
uPSzL2uHN9gdgfrjFkGFrX1jN2de6uugSIukdpxM7vXS9e7Opambb5x2LHHPJPuM/HpiPa3KJMrT
x4bmz05fPyoizpAMP63TrZHb2Mcha4CdFYo1CS5h9alKx3qXQzj8cH0WLBNt4svkCB4PXDcuB8IG
mYug+MDD6i8I7m56ogtNxFQObk2ahWGR5MAQEr/5PWWg4cJ718be7F2WyzvnEBMmVeSAcII2CZsz
ip4DOk+7VOFc1etk5emPC755dMRXiPgewE32qDyyD0bvb03E5+sGtDjjP0qDbxw9hJwgF11bgSSc
Rv8DOw6UVKKC+k/lOkbfU9aM5W1h3FQ9noI6ytBmmawEtBag7eKPTA3hTYXpoYmq0mU9OaAqLZKM
RHm9HyHx+GMVy7B15bTYycQpUMK7tZxFkaShyvYt7X+jJucpavKfGQs3Nm6Ly5tYhRB853M28iKh
EB28owzIfMevf1+faJunGPEqm1G8AubbMpn74bWR2YelAgWn8Dfsb7GPKdcsmWrmgZAi6bF5Lp3z
4LHguS79/RBsZaJtIzDOAURlgPhFyHRPS3WaNbJucxn8itLutvurCSWleMuUfAQkHLX89ACag5dm
xhtJr8ON65+lyCQ08aTlyiYIizjIpXMvOBLqekmfjevvMGX6qEYnP6OOAeITaRupPfMnsh9Ii9q4
Rdykqu2GJr6UjLqoR1Xgjriyrw5JXzoQv1xfYJbVa6LopL9EA2O4m4vZaXaN9sdThJvG8Xrr76Ma
Q1O8WbRtWYkWkyN7vA00pP2dyeKnKC6gZfp1Wtljp9wfixBfrvdnWWz/Qc9NellSBxeOoKMpeHGU
r8svKTJ/7NjqfmIb3diMdvn/TfidCLKIzrjAaGnzba0AjFFOFm3s8LbGDZcHfzPNa50Vybzyz6pf
lh2loHq8zUDG+SRceDCVNbINvHXL0wSc5p5L9mtq2RY0yRJS/vGiN7aJPFCAteBt/iekeGP30e04
GFn5S4oikxtHYZxOcMiaxwjk4glYMJqdK7sTi7KnwXU3ng0sy8iEz41TAGxYg1NcU9APYDP7AxGd
OxpWGzNsa/5iujcm0qnG2xnExZJxncLzRRz4QMbUO4LApjpdn2fLLJjwM5d6U0hTWAi1N6dZ6aNf
+t8lc2KWbrGzWNbpf/g1V+glqmXNEjoGJ78Jzs66EXFtH294gJ8yuuZ4fEpWkC5MopG7QtDzhFNW
MDo39mE4Amrp6kEUIHcY6mo99ANIDC90uLvCAX0geKK35NGj90+KrrH9Rf3UOqFInXgJZAsQd18c
pE/bE2VQ+QgjOkBIFGUJKwgTN5zDNi+GcwB1RXt4oBMLyl6zqH5uePtyfVW93zQI8f+9cKtKEsmC
2Ym1LvND28rx0BTNRjrt/VkHU/q/G4+6kTMCerMYofRb3ecKgMDmGVpoX6SKNhzbNoDLreqN5/mK
krL1OyeGBEe6Szvi7ere826yPDPxaHnogiZtkU4ctoF3EnLojzib9Btntfejxv85u5LlSHUl+kWK
QCCmLTW4bIPdc/ftjaL7DmIGIQbB179Td+WnaxURtbQXKjRkKpV58pzA5P/1h8nj/qzzF691z42c
50RF85dNLqfbm/v+yzIwCT2rzQsqMDnlL34+PA0eJBar7gFEmp91TL9N7l4O17YFhnGzRnpidpf8
xV0caJEpZ4IuSaR3Fsk2umHWXSO3xqGYxNj19WFyhv4o9quuttENY2bbUOOpjQ2OtrX4XgHCeozc
gO/g82wbbBhuOUjqlHNJIGpZ+GBDaj/0Vb8ep9XZMV+LhZnoMyidgBR5DCEKI/oPpJ2e0Rp1Anyj
TGZnrxpjOUUmQ2e+oQkxznOSTbT6DtXFNFr6S9cj+TdGn0g/3FXPCEw8mp42N9Bzl7+QwL30Xv2d
qfVZtI0G0z9Xxzwqvt22CsuWm/rDUS/K9orleFmWZTtNnqcubUydnUjAtlrXo/DGH8VeE/lswehC
/h79v9bitwt6uTE6jvyf+77/Oq83v0DoBEZQimgSUXAKcrxL4cudj7c8jILIMOV+DhsaUJKjn4uH
Jzwj4xN1AC1tkLp7qsgwApTiyA9DHc8HL2zLUxDCHqdZDg93Tc5EdyCnLAMxClAZSFo/8jLyLzQf
/OPt0S32aMI4IiAGI6eOSaabIoCuHDTsgZ9djkBedJfbP2E7XYa7Gj0BBs1V5C9rnyusTDmfPY3s
0e3RbfZuuKs1gCzXijwnEELR09yO0zHXINgsu2cRjTuLZJuB4bQIxfGVLMpfIqdArW9uhgPv3T2U
mWULTBRe0Ip6EYRhg+scj9NPPZsObCvuu69NztF4WkK9UCqg6t42iRjd714ud7JC78d9gQnAc4Bn
ikmFsbVfXhZ/+QPldCQLgAIqw+Xb6JPnMBr3uEctG22qA1/1nioWTeIFOKY6meBmj8iuyiMp5+F5
QQ7sPnszJYLLpSG6gqTBS7jS6eCDhOLAIufr7dNqOUnh9f9vPFVVBbVwp1a8uKQOEtKr7TCN7l5U
bDtJhq+ixIW8scYSjWP7xVmn7y7uo5n5P25/vG14w5BFFzeS1TUBT2JbPjDaN8/g2YzTYo7kTqbG
9hOGNUe0HZbGmcVLG0O52yte5mJM0UmzExzYDqxhyB0iS7d3IsT2zfZPS7oPXkn/qn3/3GzLa06H
j9627PgMy0xM8Bo4EOKloi7JRggIJnMlIKvZPetc79zZlqkEVzN5c5IgOhsHY12LF8/Xx9Jhj3yb
ywRL9jmE6kwl2wex3ClxYFKhuRNdS167MWh/12Qt5wv60XfuV4tBmJi1yhN92aHKnaH788fW8vA8
hst9/E7I8P3/GjVFNC9VvsZZ2NL20KOIfpybWux4VtsOG+YAIA6TqKASUHmrE6T7vvOoPpfOdl+h
MzBJzxroMA/g4ScZSizh1wKv5w/QnSd7wHKLPw0MW1iLJYw2SnjWxWI7QGwSDQPR1B2dVa4Qtd9r
K7ZssIlYiyBv2JAe8fgaNMOjV3YF3otkjyDMNvrVOt5YwbSFoqgnWFkzTNw74LWlz11c7/bMWPb4
P3XshjoDmOzjrEGPZoj2UjnpTG57Cr8WIzaxI3PguQNDuQnRV3TpiznRXXHpiT4KCAsWKgIg3N3x
rJYo3DP8RVC6ylMUP6Xc9ekKIJpzJxt7dWgIf5gI+ev2HWGb0XUh32yIdFQ5qBXSUYGDYtQAmTC5
xq9B666JotO5yJ2HzdnbfcsRNpGDi14FKmsbz3KcgKooPvMibxLqdk9c76V6Letm8rAGrutGESXg
YAXKCjYZJCNzH7y1Pec8/wBwzrDjTmyTMVYOXGttoSG0loWTPLeiPHZy+xEVUdbOwX1J2cC/mtGb
3blKc8al48UZ78OUlursLvwBaOqvtzffYi0miHBsSU6aoIRSKq6+ISkBS1IHGedFnkyzx3aOmM3m
Db8bx0s55FBmyeZaj4cuHP6OumXvPWQb3AhAPCTzobgxRxl38wACBLmnedK3ffftviUyvC4drgKy
wCJlVYVyGh8Ev2yN9M8OVfVOX7/lxJr4QRfvn2IYgzjr6/glFlAQlW2bSMY/XCODQnkfb0/FslQm
NHD1i22d64lnSlLmHHjLxHpq1dCJnYlYjpOJDizjHvQaXEOq9qrtI4fKOWuUvhIt5uC+YN9EB4Yu
n2oGFopMTPrTQJwfK/N3Ml0WezbBe8s2V2uJFp8MRc0LD9nvDrCzzVFgiLvT3kykHkH3NBczlIML
iHiD+14loApMFviLHZ9k22IjgNo2cK56fYcdyIfmMPS1yHqf7hXmbftrGDLgN201lyXcN9QZK7DH
z12Z1EUDwK4XSrXshJi2K+k6uTdOLy+k6uY6irKI9gGgn+FjDL3SzXGfiBDnLVaXq5jTbZt4f0ro
TTJ+CwDH3m1rJ5uGqDpoooeEFM7LULLj7R94f0d804Mvgyul9vkGdbm8CZKlW/XzOGn+5b7hjQ1v
RsYjtjhgHZ96Vp6UVKCIw4UU/3Pf+MaW41E0o01BOFAEA4r42Ielv16KPtD3pWp8EwMOPo3cm2K+
ZqClRXAzOrKoH0TX8uYuj+GboMyWBdEiaLtls1//OXn5L6nDnRDNsrcmJHPEi3GINrVljZLeEyix
ZiCsvD1SHNvRNG4eCUbUvNLxlpVtW5/cMXAPHqQPLnm7TfcdTvPmaXuOgBKNhhAeJgX4grwAhPi7
8kDXM/hfPBrwNP9vW+0cx2uo6ZYVSCcjB1HSQ9et7VEDLHiJHEcftsCnyUAieVx4DzH7oQqep8kd
IKJWhSgy+B701O46yObd5DSCicINtwwPHLC1jEs+P5VN0953FMx7qd9mWURlsWUVjUp6WSrF2CEA
rGEvrLWcNRPcB4lX4Wyd1lnJZjgqqPI9a7Dknu5bHcMNCnfI1VxDvKBGFVi67KdEm/HOyttkosxb
T1CNulcFH+KgmASaO50VLDwVeDE5dX7IHaaSXlVPS8g/iwqFphLwD3KnvtJ/EOyEhj3QcFs25sE8
H/tYaAdo4d6dd5bOYqYmYB0RdFypFTZEaJUCnHqpGfKp7r0STiabcLxuY17E3ZbV1fZPE7inQrN/
VOR/uL3zls83H8y1s9WoP+f4fBHLs3a74Vy6xfbZxcPjvjvWfDRPfG77Htz1GZvVdma96s9T7ZLT
PK5/356ExTjMt3I1SreTEr/A5VifKgIV9Qrlnp0DbFui6//fxCNOU/WxZM0Gyg0ynst4YAkb2vnQ
oBa9s0Tvx56+CTJf5qZzVV3pjLiTPuqtPueh6x+mboLk+X3YGN8zYoXVy4umyxudVVpVB+UV9DJC
0XknfLbtgREpOGRouKNrZFvcLpMw+aNm6r62b98EmNcu8gZqi5bMJbn4OC5x9wCp0r1Khe3TjZuW
tA6k6utgzeSgye/Na/n3QKk9YinL6CauvPMj1rgkWjNPhN4BmzwcYin3MgS20Y1LlpQ161oq5wwV
KHomTR0A/UL3zqXl6JuQbgFmb7fNR2xqLYfoNIAN8qOHB+sfKoj8+zq+fBPNzSNvARVEMWU1C1XS
XTMRgWx2avK29bn+/43xijFXnQYyNutKt0fjsM4zGPMePMU2umFSHlvqgBdyzKKlE2dQfesLbfR9
fBy+CYReIFwBHflAZTLwHqt2SwGcOpK12lkai9NxjdSJ8mJ33DqmMlXxv5ai/+K37NFj6iVu94oe
tp8wLIs1Opw53ljZVEKsNGcfl2FFZoOcx8XZeaFYfsIEQpN5Q47MHVXm9PNzF64vhVse+jF4rORu
Tfb9F6lvQp3Xdih9FFUwjblez0pW7ckNcvdxphFLo0r6iVMW9I/Sae4DJDGTv4eEgO3rYKszr+zz
cz6O0cPWF3vSQrY1u2ai3hhFPVNoVeVYM2+LaFL1Jaw6h0y4rMfoBORws3Nzvp/Z8v+DtI7HXm+j
N2RuV0YXlFr8BFyf8mH1giG5Xm6t2FNxt3gqE2S9Bp0oOvBuZtBe+BsSGFmNobtg3InvbStmuBGv
rajqQiazVbPPnLsi6ZRCmTCufnZhe7orjPm3sefNtqB9Poa6FAwSQiR9UsykgggGYLK3R7etkHFB
d4D0ckJmbAbEz8gonmuxRUmsi70ClcUZmiBr6q11GDX4fPQ+9S9eTBHHi11mmRhn853X5L9kKm8W
x1MV0WJchkyG3deqXp67tnxFGuqhCMrzpqvz1HWgvRvvSpb6Jto69Opui0Htn4F06U8IxndJHPZ3
XtpmB1CohilQcyAzXYLfBZGqeGANuDJvb7RlH8zeH49QwQO3kJlbOr/UKtZEw9HfOfjVQN5sg+7R
GHdVMMz6kRcpSN6DMgkrJn/d/nbLITUh4muuQz9atMw85QJsm4ugqs5uHIFx34tKvu3E25bDZMLE
wbLP1i2K+6yLcECHNXYOIYTNjwUZ26zahvjs1tF2dESoTrqKo+N9szPCBVQ8uyrCUyjTy9gc14r9
o6n/6oGH8vb4Fi/lGCbuLFOJssTYZ1vbJ9DoOIdr/5fH6xRaJztBg+1wGUFD2PnQAWpZh59A25GW
L7zJv9/+etveG8HCqqGMVNGqz5wl+lww9xNw6r8LGe5UJ97/cmbixAcQfa7QR+qzRfR/6KiQCSNs
rxj4/rczEyfee4rEfqD7bCKLe8r7SicBFL3PIAy+L0xmpgLkWDizjBevyapI+Im/Vk4iQ+++RDgz
eVErv+P/viWyjQTOuVH1h6oR/knL9Y97dpeZOPQKHY9TTWiHKqAHLRDVn2jn5Ekk77s9mQlF7/s1
cv0CzJidX8SXcfSaR+FHX+77+uuheuP2ELQowHf9JotjctZqO5Kp/tQ4YgeYZzubhmNAGzt4N8Ot
zcog+tmwSiRyKT7d/vT3nQKLDadQBQ2HXP3aZSxyv/h18Fyw4nly1/HAy2onyf5+gMxMHtSOby6U
VDXCVQcErtC0cr6jC4odQYzSJoDjtoknw+lbvdLyeHtWNoMznEWsJ+bUblBngUCFkSy5m5CR+4l2
1r1b2jIpE5meR93KWzduM6TJL8LTn8Jt+8Mn4stayPOIdk68/r7eno1l/02Aulu6qLlHXp2pQtET
2PUpZrPusflY1srEpQvu6lKh8zMjskqdTh6HUDx6VOxcCbZ1MkKCrQQ/xzBheI18wSFEb3CmVOOe
UTsFD06Qg+c98IMXPtyXbGfRdZ5vjBGo0tXjvEOaiZEvQ+iWiReTnTSWba0MS3Sg4UoFFW22tH6V
oGjxFDbyaQNj9E4AZfsBwxx95KE1kIy4hoJAfSRKqUfJHT8NVBnshAG202Tc0VdqVsGjosu8eEDT
cTx5j4V2tvvu0ciwvF7M2xKNZZs12/xZjPTbCKr3u8zARFbnnbMhMVA1mXabIgMtMT+V2tM7K29p
DWAmtLqsRt1zrfoM/DLfoX6UTir/k2/dK2urX9W1YAPJ5lJCl7vy0YayfLs9K8uOm6jrqPBCspKu
QZ6l6J7WUcW/Z+BKXhW4nXemZtlxE2u9ABLozD5vsrLoou9xMOPs1gil3J0T9f5DnpkYa2cQrhhU
1GVLhzI5KfLPohmeCrdCBw1N61nuMYlYLisTb01q8Gm7DX5o1qRNwno4r4579Ib626TdPRO0rZZh
glCOBm7Zj7tsKDhJkIsoErCzXW7vtm0GhvFVw9wrF9m0rFr5kECpaoVUFeuTtp36o5pm/76QwSQr
Hd3QUwWRdbZBuEg+11C17M+e08g7z5TZxzIIicb1vq2zunYewhGSFzP/etcamU0si4rcyuuWNpNo
ZEpA0/tS+xvETKr8dYz29Aosu2wCurtldlTf4U713XZRB0Ipqh5kKccvtydhG/96AN7cQs1UV5xS
RCBaLfNhqlZ1QE5tT5/SNvrVmbwZHcdmps7q1lk19/KhK8fuEqrdJhzb6Nf/vxmdFcSPm1G1WQ7q
bo1ex7I5zx1E7nb8hcXlmUBuX3XOssm5zeJojJNgVOzk9R690Lr4+77VN2yYCZ/WY66bjHb178Cj
JHF9saerZVsew4ZHdhWJ4Bi8XTvy6EN29MjoWO60g9oWx7hAcRhjPULuMtNF258Qj9UPaDEZUsHb
dWf9LU7IBHE3cQhKJkWbzO/HR9ohLGb8t9Lxkenmy+0NsMzCJBod42UtCN6J2RyIv5tpPdJtvigi
d6IMy41jQoVV2UN4CL18GSfTEewNaReog+NPx2JY/uRj8PG+WRhGTEcRCKH7Jhs2FLlkfLle/ZrU
O1ttOUgmvGySRG1iXZoM/bI96rnNulZJXHfuziVgWSUTfJArUQd+tRUZUev0UHXhdqITmBtC7eRf
uolUT6C734ufLJMxWVmgaVyAf7sVKJPGfuKR5okX8X3NE8zEyc3NzAeUedtMoB/+eao7ENhwdmdY
YQKd56jdAlQi4Kuh6F246hIP9GdUykM8NzsVAsvqmKLLcsYbblp7OOx4aY/+NZpvW1+cbp9T2+iG
R9JtXcwFOB6zGsn1Yxz04alSVbRzjGy2bHikqYgluoUmXJUaJKmzBi18/isexl93fbwJMxNC5qNo
IeDQNc/NijaDBsWmHU9ns4Dro/TNTVa0mxN2vK+yrmAHknvHvAzP+Sxw1aA8AFnN+6Zw/fk3PzOt
U4mwkZZZK3OV1LLTCVXj+fbgFm9tgseIG7OpCpcy63qvOfhKpnWtj/5Kvgq63feuNdHN4Qa6qGmj
RTbV/SNgqg9okXgYgXm4PQXL+TQxXki9FL0KlyJrinDqE8iCzPWxjFi7hxO1rZH3/xsQQ2ip5etU
ZKJujm0DoeW2c4rDNrP2uK3hfTBBZqKtfF6uooCCcEbBDHSoaREcB5R1H+5bJcPORl5HaJcURdb6
6yPgQ8PJgQT9fYObaNRVLbpXTSAyn8+vvT9duNr2lBEs22uixCjwvpzVngAWFcJxrdzYoV/lHkba
4n5MgFgVzkE7h6vIuFc/aEIv2u2Ro9rjYLd9vHHHh1MNJR8AEIGg879yNbw0Xvvj9obavvz6/zdu
gTMBOd8CKPt6iS7Dyh5Db35ya/Ln7eEtShHMxIWBah0iUEKKbKbrz6pVyRaIxFe/+vUrkV4CwMZh
gmbQiv/e/kXbhAwz6z0te94Rkoa1Oi6NevT8/iDWdieqs22FEbW7ZHH0HGH4TvdlAorkOSmJcx8/
KDNRYrIEDBcsrbCAvHU+t+syXPhQ7MXUtm83jBel86kr3JikvtN+KJjO+BSdbq+65RIzIWKiVaIT
2iUp8SnYlCMVn5uq/OKTXCduDN0pMfGdgNcyC5OF1J0W0Yx9LrKGOfx1DJsOwPWi3Yl3LV7aRCmv
JFzo2vkiK0LU12irf7A+/KuU85FOwV08qszEpOUFTK4BMDyjQVt2qG1H7PMIlqMtybdN3nefmZg0
IHrniE4LScWyTcsxx03AjxG7k2MU2mT/7zgoAQcT1giHSYQAvkcNREYm8eX2cbIYsSnbTPVMBTSo
SFqV4nw1YpWLD+E07US6ttNqGHHOOx/4FGyy6ropcUCiksSk/jFt/OSEHHCA6E7oLTMhasxTwYhs
Oe6dcBpeQdmSPyzFRs7+PO2putoMwjDrgE9QAB4VSVtNVRKVSgMQtce8bNkJE5yWs3guSC5JulU5
9AHHp7oaHjpH3hfUmbg0Ho9e2cxlnF7l0HXAX5sFnLjlep+3NuFbzrLqYG5xcTJnffLC4J8mHvaQ
pRZPYeK1XFerIpA5SVd0hAA6/wTauzxhcnweo3bH19lW3zCyiQ1g2RILT6uqeaxE8ODn23kdxjuX
x7grVR564yw8XGbbhEK2KMSFeN0eXMtyLk0xadBtNhJJiTiVgxiOmkMMSvr53ugW0QpmgrVYjVPp
op0VyMwIWmPtMZirUx1f+OQkQyeTmX+kUZWs/ZbE88/Im55iJo48fHWjj2v1K+DnAj3pt/2VbaqG
CXox9LWGpY3TiK/fx5x/8Lzg5+2hLUfAhHGxcSy4BtV5Wubd+BQ18XikRT5exjbfexpaTrIJ5qql
D7ayCjZO/cXB4xDiEpy9kqCt6WeAZEBWUl6lzO+bz9Unvwk4e5YrKj2Pp7VuH8lCHrdSZZHeq+Pb
lssIlYX0eLk1MU+3sD6rvD5EfvMHoP3/3P7692FXzER39WGbV2Ar42kbjP3fZVNMlwlXbbJC9Ooc
Arl5QkKxPDRt5BxQqdtLzfx7q/4XOwhc8/+v2uwzFbW+4qlmRdLIT8P6g8/FkXvLmczkCM6OQ+5D
Nln3R41QuqnDg18/VPrc5BXKE5mT//SCbBbbs+AgtB8/qSibpvy4sPl4e2UsJmAC0pTuB1+ygKdU
Og/gJfm8IBLfMS/bATX8VAEpvqqYhygNtvWLFwuoyhFgytnyvbymI29PwHZyjCWGHlSwFXzjqT+z
T3MZvbSjk1bLHmDPgjEwGUv5jBxJHasoHavhU9PNz6VWr8L1s7n0/CSHkiHId3/fnoptLwx3FHVh
51AyxSkvOX/MoXP6Y5mF3sm1vb8bnglDC5pZTY2ETsIG7hbZCjzkqrRovB9c652LyfYTRk5s2QAj
rkgQpV00PS5R/iyLxj+LNnhaQL97lyfyTMCY7yBhWOVblJZdfhK9XI+1cOojjTjbOVLv74NnIsZE
V4wkR0N+OjuySsoBejCj9j/d3mTL09oz4WL+Nna0ckaeRsL5QXOnTXPC/wFn33Bw+pgfgTyVl0Ky
Fm0pbHgaBUQ5bv/0+2fZMzlNa+RodNg7PIUg0FfqfvCXz2BbROdtC90MepKDs/NDtgU0DL90HTbk
BdztOsbqoHk+HFYPmePb03jf4gHn/n+niq4dVwZojUvnFkivJUJ/vrsF+UV1dA/J/O+r9D3HbZii
3+igCUcEQWNbgq1xSKBpf3CXrHIeBGuTJaxOcZ7p8Oqri/iz5/0GbOoAuZND37wymSfDFh8QZiau
dJ4KfaYSG9vIY+19JMvr4EXHrv1D0T3uvn9LIe98rwkZU3045eC4RkDefVklSqov18+cg/o0SbQM
LPWF+gHyHt/XVX0Kh+ABeTU8N8RLKVhy/b5473i72IX3vsTwAaKkxZV1Pk69qHrEp4S8O7LtYw2P
zNh3dDOccaNRsR39JkxCskfl/m9v0nu/awQoU66Ham2wY1VZA1P9AuwA3eSxwvxqfQ5zmozobpQT
T7biFAvvSIcKfH3BWXVZIfVL0fqHBrcS/oxXcqroJ6f6cfvAUos9mLSpvQCxItlonC715xXKoXRA
Fwosr9u2Yx10Ce78sjq3LX24Rga+d5ZgC13jndeI7devdvQmdIOKSDux5RrQt16TQDGrSvKw3LN1
69G7/uyb4aOKbq0sNyihqF/d+it36IFWv7h6CLzz6Pep7D+1M0/m9u8xyuq8OvYrYv/2gFMHEtGd
3My/qbb3tt9wOYRK4YFY5hrKo7zg0AQfEMdb0i7XdN/3jhZPkMZuGgeLP56aDSqY+jz4P+KquC7/
ylO8NrD3tPqBToBk439peUaD3XGbo4drOHE9RO0G4lN2PSL7B9e2O1c7erN8xeopjaaYMCVhd4n7
Sh3KKN9Dh9sGN1ylisq8rgoRpNwvXqd1Prtius8Lm2g8nRdBF/h5kOqxX5K4CV/opDJ0l+yMb/l0
E5LX05zqbSuDtFLfgIt4rUB4etscbSMbHqpRHXfCsgjSupjmJHaDR4e1H26PbbliTchdE28ujdY+
SL3xQUdhEuThQaK/l/+U3oy8Njnf9zvXCOzNqdGcNq1Dsfr+GP90IIh7BCv0S13XmeO4PAmW4Akd
3X1y+9dsK2Z4kLoBN+KwNkEaFCWBAYUjaEFAo3Df6NdffTOXqal17wExn5as7utTUW0t+N+qYerv
PEqGb+CuakCH44VpOYI9iHAUZ+MI3Lm3P98S9JrK40vfxn5O1yCl/fKn5l426P67hwuuF3xnt23r
b5hxC82CgLqxnxJIQ58nxqKjygPveHsC1118x3WagL4qLztFhfBTObPPddR+dpRCQ5K/8yiwDG/C
+cCX3+VV4Pp4a8QHQsYL5ewp1nvyGJa1MSF9ZEIR1icMX9/p4phLEIxFVXRfa6FnYvniWARNpAp8
/Bz8PUexSJh3H1+3ZxKzbnVF5ToDlwldWJJEsSyRHRr3nkmWY2lSsdauN3T1jDNz1fBQj4KukTiW
A13RAwNozsvSO+FeHs22xYYFe2HkBUtc+6mmCV7525BAiOb24bRtr2G7gZg6v6wxtBMES+LMI5II
a33fyQ+Mu5crOTsk5m5a9126FfMrrZsH4e+xXtuWxTDbonC7cVgnlqopOK7x9LnBz1C+1/5gWxrj
jRIV6xRADMRLnbn1E9K2mTeWwX1LYwL5sNqFM7Wem/bFdHTVdOIbO7Oh2Rne8u3/AfH1fq/8fnXT
eQtO28Aec+3v+GPLqv8HwMcgITPGuZf6PZq9S6+JDs3WN6etcuvTXYfSpPqUqFvWIyNu2sj+caPq
ad8p2L7++v83l2FXLkB9gDgU52R8Bgj6U+xuCVvyh9tf/n4JzTPRbhSXeKznlaZQ0vpW+flzy9gJ
mrqXJRInUrOdcNy2vYbVOn7R9z2lKzQWVnbQBQQ/K9ehO9ehbRKG2RKvdwkLciddefexBUSTr2WG
JMrR36bHtrszwvUN81VSejWbtg3mO2/PBOyboKwfxLGH+t2Od7N0hni+YcN+rbd86t0tpet6KHJ6
jPLwEYKddTKM1SEgUD1x+08DHx8Cxj9D0nYnTrVskImMG4ahLUQktzSnZfElKoPVTXgDSpf77Nuk
YNuQ+0Wj5KrTtYw/o732QQbjztmy7L5JqMbdBsBWaAiknZKntmOPFW+/xQ4vEiK67hBO915rJjzO
iVEdAoZ5SWMvPI6RQujVB38BsbjHEWYxdhMbN4brVkHmDKs0NQsa7+LXuF9fkQf4dNvabeNfd/+N
M9lqIL3ArKtTYOSApnG6Kp2qXl283K0vt3/CdpAMSwe1wxSj7K5RPxgZns3DfNR1vsfgZRvdtHSH
1G6/OksadGH1lWrmt0lAwugusIVngu5Acyj9yFFLOsZEPTpQgXoOpHcfc55nEkDG28Ry5vdYGhDv
ByV5AHnpjnlZNtaE3LFBdTXkjnXqka5IoPty6Fb62wun+2J2E3Yn667Ujah1Goj4daXkwwj9iWbU
ewGjZV9N4F3pTnKQU6PTeXavBd1qPq8BHq+3z6Rtda4h8Ztj3zgxjfoqmtMgao9DMby2FQfR430i
wJ6p/T1LL+Z9M81p7iCnim4itICISe2EL5a43UTeBe2kRtY7Q6p9dc6pk9FJo9Sxvua5vKs27Zl8
bC7zg7netErLaRQH3TsXERZuIjjdKTXZttcw21myUbsrGVJGOnFgIvpIynw73d5d2+DGtSxDiDCX
TqfSapp+Q3FHoMsXWbP7BjfuYxLPDjp8MLhs51+dOzYJAV/n7bEtx9IE29UVpEDhGlXaVsgElxIX
1rjB9bd7VYD3q9yeCbGr2YrOJy4UrCp0DqyEiKNinyiPPxROlzJIl5cAciQ1uY/Y2/sP6k63jRhm
zCjewuJMvYZc0LC5R31k2WgTb6erDmw1M/qTlKM+BIz+SaP54+2tsKTpTJTdhuraqtFZmvJmPsa6
v0w+OzpSPXgwNs9BP8Kw1ydgsWcTcIfUHG75qBlSZyjTVvjnCfREczv94ZbL99uzsS2UcQcj+z5U
4HUZUjfMM6gcvUoQOt4e2nZmDUuefJ73gGni63MNbgstI9Dmsgodk8zZieZtX2/Ycw0iddmTuk9L
6tef3b6oL9eCyX0GbQpi6zLoal+QPp1W+km0+jKS5Y/ba2P5cBNjxxywqted6FNAG6ZTkSswQcAO
dj7csvImxG7beolKFuonash/Qo0oT6ijv8RdvmMClnNpNlWFPI5b6DZ2KeS6gVM7D5M+BZpfiLOX
gbKtz/WX31zD8DUVSrK6TRlqHGlPK/Xs0OY+/ljPxPH1y3ZtPF76NI9inoT9CvUC8tOb92hjbF9/
/f+br6/yygeBOmvT2tHVaco39iDCubpz9Q2T5dDxBbLDlenSj0nhoW/LT8O1eN7kfVZlovjambkl
yjMtsq452j2gqaOCC4jyxF5S3VZxM4F8YRUHqKqO+AVQoNQR2gP4eQWv8rj+mGMvYdWTT7456k/Z
uiB8GR5oDkX14qEv/AOYFpLIaU+1AgRZPw75csAJ9Dwn+R9n39YcN45k/Vc2+nk5SxAkSG7szANv
daHusmTZLwxLlnkDCF5AEuSv/071zrdrc7pcG4rodrdcKhQLQCYSmSfPYWMe4pdsUURKf8P/GXkF
9NwD5sW+VI49Z1mbM95yxFoh08uv3N7A07kiYDCBdrgonnLmhrrF/mXLyslq+OIKmI5EdlliGzqx
nO5AVhmCVvflQ/5ni/878XJ3pZIClcOR7sfBiXi2+hf2zxn3sOVyc5bStzKlBBw/IqxRskM1u18X
ln3xzPqSjzs3URsPAdfstXKs8A1G8U5JdbcYEMXyYQecURBJAFx/wZue4QKnWwTgpFuoILhDc2Xo
G9N0jm5rBXr+c7MJ59n2dTw395RJVEinAKnmD07jxosAXef5la6bqyUXKO+SKmdJvapKvXeazO0b
+AMvtYn89YoBlvarw6r8DPVA0NeDQGT65DbZvS/dm56AdtH2P1YItPyN23LN1W4LJ2epUmCu66Hn
Ela5c4mw/a8N09qiJZUoQdTOxiUFfBq5llna8SDZHhT9H7rWWlvkUO+AaWxwCU1nx/3SMsgCZMuV
06gPJdUsf+NYKnNsC5D30NQwWGxr85ZN5aX+qL8+jqwtwIesucdY41lp33ddrL21Tnxs1+D3ruSv
DRE6Vb/unYkO8Fj+YqXtSNDE1L32pRGCBiceRvMZ6tevv/+YMwu85YOqGpY1VDIrLdtsQXP9nLr2
0EUVvZS3+LND4C9qmeZmg5ojcXCxwrG3sjI4HRpA1rhFUIP2mnZeCB61mT5btNpNNtmVZh5USxX0
OKG4XAJzef7I96RbOsTCcquFyKy+Ggwjzir/xan6aFqLt48Nv4mYhb3qjlT+ktbiyDv60Os1ppO8
BBr5681Azc02Lqk30aw2lnTovWNtCxmXI3oYGCdPDppu0IVZkA/lcq0tJtVf63kaSbWmykzqhV+p
sUnUYgSL+Upy+/0j0wXOzl8392hnHWpl9ZqyFnJQtIEghDHZPMktWX/Q8k9T+VOwaErQXCyLWFOI
mnSh5jPfDa5dXQgWz9j+Fo/K5sxAjKuW1MlbO505WPqWwhovpCXOjX4y1p+fXSjPa4UD4imku49+
3RJIK61L9PvJ/+vRyXbyKWgohOVB0HQslyEYcufQ1daF3fPXt3jyKxLY+ncqFqtvGZPp1NYkoADU
WSaSKf9eqFMZrXOg7JwRFRIG1giHjxd85blvtAlasoaZTo12iLSpXTC1ShSDxJAtu9/P118bH4RU
fl0N3/QFuoWXMSWK0qDgtrdrlprErujNvesZ4kF/tG5PtiEDXfxJElDNpMtAslteGv3eUjbaC7r6
Ug/AudnaOGRt2uNk+GRMoW471oFDy/GVVbS7cKKcG976dbqgIuHNAPUN6aRmL5DEAAVAtlzSZ/jr
kIps4wXGhDHVcu1TeK4FKsyy6tM6G40d9YouIsxmF1IJ51Z943INaTTj6uVzSkqQooetPc+7Yppo
uPqzjAyosHzuvO5j2XeyjSXAjtBiUQZybORsRcUImc1WTheSy2e+yjaU6JHR7/Q6kaPl3oDeOOIu
vT0BoenEvkJEPvm9mfx1JEG2kcQMLT5AivApk9JB5tZf0QACwYsfvx/9TFmWbAG7rKcMrFEYvoVG
ELDlgRbOrpzHAJRnAeXqqjuhpfZFPh0Gefj9h57ZyltyyWZZp0m61pT661wqCNuVRtrV7qX2j3PD
n/7+Jze/lCXLXZt1qd20QoRQ1bA00LHZeGHdz9iKtzH0GpLiphYUUggiTwCq/D6aVgDO5j1v5IfO
QeJtjL0QPUjq8wHmKHxjTXxd6THMcvQXfMy1e5vAyq25GCHHOKVgdb2tuHpm2SV+8XPTs7Hw2tJa
NcswpQY56eDINWzW/oXmOs3q/PH3O+iMUWwhs1W3goHTVlPqzSR2lvZKOH6ISOdDgQLZsljODjAD
jd9NqeMY96rU91z3Fy5mZ5zGv8BmmyJDJrWfUmZl39tCXZcc/tXRh1yLtOJl/PsJOmMDW7bKiVg5
c0BOkja+fBz0fVlkFxz4uZE3xzaHQuWovIIchS9u80zHVPgf8wtbZsqMUM2bJSdHYKw5Qg1nvzJx
oVB3phmJbLm9a4gbFXaGwSHbrkEQVnyaoQOlWhr40GEbhzIxjDYcep3U/JJa67m52pgxI/1igiip
TkfINgVD5/lQ/hKX1AvPGJq7seE1dytKZHka3YxBGxYNpv++luadZ2Ufu4yTLWKWjqbRZq5vHkG8
9ejbxpM71hdiWh/u+F8vsAhNf3XTpWRzAxAomoaqNrspaMPQldp9a5qyi5ZOlNHMGw3/Wrk7Po7L
hU89syRbEC1VZiNXNzOPfKj2gBNEaNF++pDNbRG0Qz2wCmx35JgR9klRno5QmLngr884vC2CtjL0
4jA0gB1ppV+Z8q+kaK6XPrvE63JuMTZWbWQty5sc0yIUuZd9ewsg/I0pphDGEtUCVGi13uWFdKPf
z9W5uIOd1uenQxouZGwaC19IgZRrNcVd1kKT0jD93UrZzm6czzN372xRh8WqdxYUan//wefWf3N4
9yC1rrrMMY/aNr4VatmNi7/72NAba/dBZyW8GkNDFr1HVYCA1nV5+/3Y59Z/Y+uytycEaLZ5rCXo
aB36YJXGZwaZi98Pf+ZUYtszm7bgVvCoeZzsKul1D8ee74ei3MlMXoP79kLy4My32EJty9kCfrfH
t2jRSOMUeepVY9APzoVvcWZtt1DbfqIGOHEwvL8WkV2YBwidXTg+zlzAt1BbUzTWxAkmqDGfUf0Z
iyWQy1MFceasLcBfdmGZz32Dk6v/ySpADWB0CPexhfr62SDej26ev/1+ic/N/cbCrQUtY32JySlE
E3e5C1XQIZxrFv9++HNPfvr7n548X8bCsdtepGoywBJoMRKvxXBJiuDc6BurhUA1m8caAmeihaCF
m/tFyEl+SaP33NRsDLcorJmafWkd/TH7wqz6gWq1k66+EE2e8a1bdO3odbOmE/aOQjeduJnUo6HA
hpB9xk2uKN/s2r3ggM5Y8RZiC+VJf5hm7B7WsUPrO8fFV8eR+99Mkzx6Hv+YFW8Rtb7R1qbPRpla
jj+hymfUsepmPzYNcgk0f8bctqBaCNjapiEIvgnfscyMSd6lmDpZlQFoUXQ7XkoQnFn6LcTW89ay
kvVapz46lZEe975407BvZ/2x42YLrK1Ki2VGLnC9zsDHibaab7SqPibIRrag2qbSWelNRpVaQ0Cy
F3Ar6eHL7835TGy5JZt0LQmKEo2h53Y4UhRzHXMKO2NGUfvCZj1j0lvVYMeDaIrXjetxQP9bBOm3
6lCvHr1wFJxb141Ja8OqM4f4VTqN1fVg8R8r2iwDs7zE/3Du6TfnsbLX2i2zqkl7S4giWHjOhyAH
DPn59/N/bvzNgczNeZprc+BpywdjX1OwMrMpv9RCfmZ1t6BandeD7wy1TKuq/QoVxCdaOXctuoa1
q/cf+gJbXC03gLEXullRtgF0dLEmM7BK+2OHzRZUu3ZywrVArEc3W+NOV/ce4NMXIu0zTnQrdNx5
woQGq9GkHsmeuGOmQkEmYbG8m75wPplcfMyLbrG15uB5EuRu1hHdFu5rY9fD0ekr14LOJbKhH1uE
0+766VAGAQ+8Gul52jeAk4NdSiet619iXjuzR7fgWs0Nsye5CxsQ8kpa8ocQw8vHHnxjvjNwkACs
+1AbRA874JbaDa1hvsCgeO65N7broZHM9iBBnErL/g5dkr1Vmh8cemO2PTgwMqLHJp3XFlh7aCju
AK661KZzxmy3sFpXOZXWuBWnjR7kV18KMx2MEazVAfcZdImh0VP7HzOxLcKWFiOaNDBNxzEbIo6G
0wBU4c4FGzvjnf8FTUvLxbFn9GR5I3gLFNAJIGmo8d/f755zw5/m76dtX0F5UKEXF5U4G94zAJrf
rkD+2Lmcl0EHL+1e2KbnPuj09z99kAvmnLFpB5m6PrCcXu8XUZE5y5fKUpcu/mcioS2oNhvKuuoG
TBUT3310tPZuMpmJ1FWYD1Ngj5daOM64vS2hZammSfk5PoeK5oAP6ZuEzS+MG9dF/v33y3LG7rZa
yz5octYF6iApm9s7xynuPcO55LXPrcTGpmXtkCVzjDpFWXRvFQSiWNbL6n/wuN9ia2vXsHjmWUWq
HKjSG0bFYvBLXdJkOmPXW3itsLTbtCAESHlVQipaTypiwLQHzFl/DBnEQ34//2fmaIuzpZ7p+Fnh
l6lVqS8uiHJcxXbt+rGGArKF2UKZngoOVHBat/OPGWflSuwLSfMzO2fLktlOoB02yrJMsQ53rmHW
gSv0pRTnudnfGLGAnpOdtWOZkkW/y6k/eNa4wxlx0wKQ+fuZP/f8p7//yU8UdkVcQ8zGsa1KJD7G
kkSk1Zd4Ps+t6+ZynCthLPmqMLojntqmj106xjYfL0Ry5+ZncxaXvIBYIqTdj4WV57dTWyWlkwWq
VcUVXdrkYzO0sd/BWDgrvKlI84k+j01nBX2vLh0356Z/cyqPmXZs127ztLEKHRlNcW3l3XrhLDsz
PVsILEA2ds5GSo6G2z9YsyVCU7lDkDVlWMzeJSjGmTXeImAbOjNpIEebrrrkSJOCA1hamRdYK3/8
cwX+403/Z/4u7/478z7847/w85tslx4y5Grz4z927/Lmm3gf/uv0rv/5rV/f849PUuCf7a/88g6M
+8/Pjb6pb7/8EDeqVMv9+N4vD+/DyNWfo+MJT7/5f33x397/HOXT0r7//Y83OTYgGXh4hwp588c/
Xzp8//sfpwTFf/w8/D9fO33Fv/8R4s9e/us73r8N6u9/EPY34lsE6BTfo57HTpwn8/vpFe9vtm8y
YhLLYh5IAk4tlY3sVYE30b+Z7smbEp/ZrkVORYZBjn++9DfmWA6UcT3LdE3fQgz3/5/sl6X536X6
t2YUd7Js1PD3P9h/I3/+t3riUkIsl/g+dZjvM49sg3CzYBwCslYy5d610XaJ6BweD3ZZRxZd0b3S
aD/WibeKMZ7L8VNWz0kDqSjo48S1rYswK2wA0LxX0kmUJFWUqTULJ3CBRHYrurCo+aGDhp5t9eCu
XRcRdNR+FzL/BKZ2I5RdAdIxn4RMWWNgA0sZmFB8CNqJP0rcNI5q6ON8puVuLroXE6kuEOn7Ihzy
R2CleMipHa6QbruhlNMwI2MXgx6sVfmXbspBnOWCrGrO90VrH9AA8UAQNYTSFuCPNt5HQ37yp6re
a1QlTOjnBZBILQOIVxzXcvmKFrQv+VyJACq+Yje2ZmSj3zB2vTUQiNBDzy739SpeuqzZIwc0R1WL
NMqEtp/MLItEUB2OYJrYe4vXBu1c8z2y+wGOzCMXfjLZB4B8dIgkwxIOUo1A5KxXpfsy1itSw61t
gSzPjfUkOoAznV2zyiP3SOgSB1xsHdhPje6YWcs3GRZQgQv5MEE5TfRrgOuJiqtxClFKcg7FLJPS
Gm9z5q8hcaiIrFlg9dTj6oo7e5g6INarPOxZnbq9F5iE3OlqfZ+b1t8bPEv6J9rJT40VFFIemVhf
faT6E3S9fuKl+1bOy6fZ0w95r54Neyl3fgu+sNnNQSwGIIue094j8kXP9gHyLKAtXkcaZNxxIju3
d0bV7ZA8/eyC1igmILsPVDGYSavXHdAdn7jVlFeWaSYVmd7QGdNGpHbADQi1pKn38zu/qGJalvfC
tob73K8iV7k2ZLSm7/kKFKuBzgjHML4JPydBNZX0CjOFq8iAPShDyJ98UeWfK2K8jrb7uQTnY2j0
VIbLYN44zdeFAoYHIMIPo434LBnWYY2obudQ08UKAT8CQV4EwJ511Lr5XED/ZwfuPhVWixO0BcBu
c6OOUAr2wnFsb8BpHE8681LiFBZ6HXQReS4/SA2CdlqZPLas6pBZtheP3lQFuVZXliYnIppPWhQe
2NXc63WpwdRPQq8QM56pATWbCcyTePDaPJlE861tm8OcGylzoVDrxfbQHmy0jPiyf1rz1Y4ZmpMV
619bpVIxygOqjPuW0ge7N4pAHsvTfp9cKcGmXwE6SRMwBT6q2mahU1Y0zgbTibM+YbmNy2JtxG2p
GkCGtRvhWuE41UFnxm1Xcqia6ypitNFRPhB7N/Qj5mSw9uVC1AFAwPuFQS/e7pv94BZ9AropErbu
xEFA4nZBL4xXaVdPLMsPjCgFHp7sBkSsNKQZ/ERm31lr/jAs7YG7djz5ZA0Xx2wDamckcN2bclGP
2gXPwQB5LYTceEvlDCHWC+teX7lVu5tm9GpMhrkb69JPskIcbdSSd8Uw+zsto0pOnxpP3buG1zw4
Lt9XgrJEWbMTnkQup74eIliQdbDQjmNYNNCyn6Om/iR1vqsYogMUYo4FtdKiU1WiJnqofR8OyXpv
KQgvp2odgrnTc9D6PhwovqNdnkL2ZtoL7M5JFmGfLWo/C/rqzV+8Qd6R2b1W1Wg+DJZhJnSu37ps
urNap4mESb0jOCxtiH2W8zHzhjFYP48EfqpVc+q1fWrYuXsNCakTgO3WsJbxB1mmiMGKj36LVxzX
CgWnAe/FdY5iRmwvJuLYwpHxVGIxIYpTgwXezWOJSD1wiwWnQN5bj4SOLlodDfVN2fOREwsNtEU7
xBDI1vUn3JqdFzVg3mhewwWNhYw9z00H0JKCVtO+N2ujvxlqs0tqfZRdn+arx1JdZXPsELc8Mn94
MGmxQKedQCQPXJQJbTt5EFO9Lw3ewM9BwFqDDvjgokS1n2t7hIrV0CQ5X6b7ZnjUuLNEvoQFe37p
HJxTV45wZ3MnV35LMlhR2YJFkiyKfuUrf64niwQCXEeOTc0bY3nLqreilvUX2ndPTlGRaIYCbuRV
cpexAZYN1bKgb7tXm/P6PqtHdsuLXAS1mdd3vPKfO3R0OSIZ5oLtyew9CZc9AxfxleEsi5nZQ3ag
9QD/40UCUJK4g4oJJm/Kin2D+kLk5ZTcmqT5bhjj8zIwLzK9Ru0QPK+Bu95XNtqOQI6CIspp5wyg
OGBm90LXIhzJuuIwNm2Qdj8Q75Z5HJhr2z8RM8LHNLO+7kEwgA1wUnK1h37X+wBL+J8gdxIY6Iiu
NSWwUreCZ2Sfu+Ja9E98hAcdveEZ+eQIdIzv7urzCGUVyssyNE557MEOPON0yFVDPGjKItea947F
ksx3zCCvSpxhIn+A3ljiVOQ7r9npDT/sljw4qL3upGI/lkI8VD2vYyb0UzMVBzQ7/QAAew502fJA
9uvVDJPLhixUSDkYQE+G/Yp6vyinR4/DJ3YDDQfV7CmzTvLBCdHGmyyQMXK4eEKP8XcQAha0eCpX
5F0001dewX7UuRexfG/232vtfemN8sVQgcoOGTjJB8PcM2eJzUwvgfB889CFnS+Pk5Y7RwD7H8GK
ruRYojPLNR4so5FhW1pmAAbz17pVJDHEagcil/fulAfuAiBR12Ay/LW5VT0D0202BwiOHjgtH1AS
eCvAXi4zK7GhvJcQx70G18QNc+9cr0V3FMpcQVmRQ/dQ5+0xK+ZX1fQheDenoyHYq1v4CTfmR0dY
8NpMvyAzHJbVdNe4kwrNxocGeB3JASUUe3yZMx4v9fDGvAknq+zCfp5YoABvLjpMOuF0DIpZtWGT
yaCCZw4mL/9BVdmEeB2HhTlmYc2H41Q1WB4ba0T9+bHoxgW0os7tmMkQaNHbaQFDJRiXA1qotEP+
K6jlN3DH0GjpWRt0yxwbHgqBTta+deY6BjPUyiNiqiOIFK1gkixEFC8CpMgGLAwQMsAAX+cLfuJD
XcCfzmugqrVJ5ORNoUPq1yrJRPNW0+XRFuUrRc0C3PZPngS7N9j8EK6Sh6Zmb6Zswb5zPzemsVu4
j4S3KbBrrSrxUMTiunhC90+1o3kVev7w7EMOA0REdMYfx3rN3j2kJONqGV6EUWRBSZZ97k3XzIOM
kuOhyKNcXEvHcYiX1fk6OfmbjzjDAXfCmkc2zXJ4jQAdC1no9xMPdJdVIeHOrhpAxdgvy4vyuqMc
4BUc0w4bY9Y3YMBIBreCoF5LEWDJz6tZvvQQ6BA5GtmcfizCqRBPdApc5lkHoHe/WUsP+hY5xAJd
tYHpGMCu5Z+ZtoNZdPiDsK8LbouhJftdY693mspoofeO1C8wzdgSXIUia4/O3DURUc60Q7gECl6n
TEQubusGB1dReV9ndkOmFzDNXrU+YtgZc5m4VfNUG/6rabZoXXWXoybo9HMQVAQ5vDIWg7yqzkBF
u0xA9ssQBzAvNlt3Dbt8CfLYaeZv5qyacB0FDmLvE/rgPyOZ9m2s+hGdzebrUMi72uytwEeeO2Eg
72JdmBvmGpiGG/ViyEO0tj/UjGe7xm2doDSMu77KXNAWghIJal5fRrs91oszhyAdukN/XR3mVAYe
8Fj9hFapoTUfV+5HPaFtMLrdLTLnVjDn2NR8CRrUaQFKBxm6TUuA1ClI/oiHkNFuT3ppVhZ2wrub
wGHU+s2BFk4b+P26BqSscKmx3xTmKPRn+q5PEKOaQj3COzn19rUlldgpTe/nkbyM6PsPJl3iDCdX
KGqvXr0bqfPCcQRGMkfs3Xd74tbGFR+aA58EDQzdNjvIgVc7s0EQ3wUNuBZ2iN2extG8l2otgWxs
vlYQZQyWcsnCYca1AQIPnBRo+bQWHpSuBMkHAqnZbNACD+T9KhFoeHxMDNx+o76fecR7s90ZEnEw
Om517M+wH8N33+vKtFOqutCipbvvbQ97qC5kAl2ot8nN1K2xXnU+4JMz9z7xTJUHysZE1hBVqVw+
HtFCecdzers0eo4A/LYDowUTuxYsVkI26K6cuyCf3dvTv6VD57hU2oOby+qU53m6uAVFCRG+WfD8
gcpqxayVEYgHb5cJMSeaIdygMWBaBA+5Ii4PHMHfV8gOQREDJ+yoq6DKzGFnaY9HOXnJEFhGvi3L
uBkXC1cfvGXJwwWyUelahwqsg/umRdHV7tsb/Wnq82k3DyV4ZAZomjcang4I6oSXDg8r7eBSWkxR
zXUZy9pLrMFQkTLlV8uAA2lmgbP1ViltfC6m6hqFg3vme48gm31ekZWK3bwUiXHL2Qnt6EzAw48q
ZBkD/h5ncGW5D9AZ7hGmtIGu1UvGh6+OBin8Ag4Upx7vBhMXrQZZgKgtTDQ0euM+BzxdDerQadww
rJw0D6M11zsH95uw8Ne9RhvIsWK6gNN2myjPVeh1uBgo2TZ3GCNjxVfoD8s9ePr7pOn6O6rkbd1j
sTICOXrflS/NCq2OskSADGYRHDahsVp+pJsiatomC7AXK6sDPkpgxlV7RKmzxJ1nKJ4pyGSDxpny
xDXpvemlq8S3zgRu/Yt0EY8TUOMifnjkQDAnqmkYMgNcxjLzjHhts/Exm0b/iLoLSBfQEcFn8eQW
6ymvYGCtK/E08n0/EVytLcYSSaFMXhf9eFj7qU7q0rwavGKIxtUKe2PA9ptxFSODdfDJDPBmbuJq
Xz4ib+RDGc7noTSXvTGRNUYM9tWx8y5gBIICmPG4s3BsAQVwB3eNXBvEMp1+SWYjZ7Fns6h1VXFo
LSeap4ey7B66Fajvns8Py7A8E61xKaowXMube+2J524qWNw4Bg5pKrvI6NcubBYK7oSef56MlocO
9Ye4nZdQjgTHxlqeTt1l3xf8wCHZsThVnrbg1ANvdXEl+9wBzbuF66m882n31CocTsJDQW+t8uum
1nU4rdmXsechmbJnXvAdQmAes4Lcybwq9mYrw8ajWZA5/GtrydtCMXAcejuIGN4opMD2wwptENPG
me9lxi4D6+KtDR0aiPMG8DaPSKVk+yav1ki0NUOczIISscDOgNOzffCUTwVUjzDRI+O3cwv4lcS+
QQ9wiG15hwgduBbAUnE7pLfDsoI8eXmxen6d9ZBY8RwZuQ5NSZaZaT6rva5UArWeOK+bZLGNOhJF
N0dg6t+DduvOH2w3Rh3QP4xLVx/nCcztJ6Pp+jfdKeOmqvPvPn0f2AL4cXvQ7tDuM3DBxGZuHad8
TKmNyfcgyJbol9k3+lj2TouyUH1Vt+4PqMGN0eSMPp4Yp6au+rtakLtxBOanO3qqKoIZcWF0il4N
kPYjFfQssR5t1d/n7PSwdiVRT0/6U6A8oEVmWearYqIFpm1R4VR3kam/zHZ3O7srw2FUBhbVt4CL
oKqG9nSjHyLksKbE9XoENECdQ/jnpV+Gby7PHZy78utJHAPXKb8JcwUK/lqPO6gmqFBVOiWNsJH/
sl+ndjwOa5/UXfW9NaoHNVXooSmAP1V1MvRgs5DOqHF+NN+sUDlmkQ5OfTfqaV9b8MOQAN1B28pK
YKl4HW2EO+InJi3fXUjA7Rz/az9jz491rXBX7l/6zLtaK4Si+do+QeEc/Y2+g3yXRrhg3ikXl04+
gjMyo9Gk1JFI1z3yeS5vFzRZn3TvT448T3IkCwMQuj2Ni0Yo5xk6dNiogsKDcMac73pP64PF+LqX
fktDg4TFku8lqASe+GqwgLgM+ReDX02lEte1U1r3U0PJ/Wo/rWsZ4GqswrHsvoI9EqF138fCofJG
GM1721l3JTecEAlPJx7HN2qzKs4tuDsoJ6NOD0pi0syRsUrzHnLo7Jh1NpKlC3ODyVGITTrX2leD
ClcDUJZ19VPoak5PvKzGPaQL4VR8ShPdG2u8zv1pa8H95ER+a4VUARYA2okcATESxgeOpoC9DRYU
a3J1WLXjPc5OEEFYZnYDyZXshnTrLXdVpF2jSOBHD0AxkYMe+m/dSLrAIE6+L1uJE9TChcxZGzMQ
666YbX63CBGbwpE3OL3qXWd4mBZUcfsubyIunKArljkilXmsoLUU8Aa5TTGXryhlntQGRJLXE1rv
mQi1W/5AxfyaVmtidoUT8q588cUq4gyNGHtLZDfCdt3d6pdgMu8QSDbcUWGWvbeTLWPilCGOCNji
WJsxpDfsoNJdvAzcCMZS4FYiLB5MtD3QvFQxXNBD4ea4lucF+v0961WQoUGqNHQNpAkhb22GuaZ7
3ZAoR7xeiQU36qqb435NBe8QdZg6g2xN91WyO94OaOQw3CTPhlu5+l44q0GEFDmNILPc43xSXS3y
NV5GbQXdyJB+HZYeesoC/m+yEagseEQwwT/idnidk7kMa4GpNOrMDdRc3rCM32akjPNVHBa/6g7D
3N56DdohcK9poJ3j0PZ7bzYQO2kitEOFom6jAmKgcpYHaBHh1j9iaTvIRHYuLjWxgUuEkWexNLID
662D4kN5yqeAzqkln/2li7OOf+eIZY90KoKc5CexDtzGTccNKuXu5zIzE6BbHiFgHli5N8OiO0hN
jAK5A0nCDK18iZGxBY8y3C8rOKJcW9v3qmj+H0XnsRy3EYThJ0IV8gyuCJuYM8ULShRNDHIcpKf3
twerbJdEkVjMdPefmv5FR67T6IfaYCCsUvp2/rb9dloMBYRlHION9BWniUaXJ6X6p60Dy5OqvTPz
+uJsLBTwywWRo9dxBlr1xmKD9A9S8khql3Gt7g8y1eoUuAAR+5x/FcbQHgpnuSM/ck9atk0TN+uf
TLl20bretqp+WcYyxzFTvMkmM5LGCfqnaZluuONCGsT5lGf9Q1mXS9j306vZGFu0ZPzXsvnvm2fR
HlhkUohtI1JHvYzT+O3p+tfpp/FcZLfCaj75kPTophFmL//Y5tk5cJbT7HuPFX+o6Fv/yCpDhjS9
RENLc0Jreq7bgJS26jVPjeEwmjRj9sqO77F/IuCI+ap8NqByot70bix/ePDVHjnctKS8nYqyzOLS
MM5FMFB6K5P3ttiYvCsnbskcmzx3PpoWmUTejT80P0BTzAiuOGxlzarpNsgjaZUTldB5UO6wxmnA
zoiqbr7ynm/cFPQbE0dKBeuUeI7vxrMhvtZgTGNfcbCcYDUjMdlrgp+Uj7ye6zBQtRFlc33gyd67
YHOx7uY7L+v/6C2XoRF0341T0BhP4qvzgCSGHLGUu2+oK+wtCjgo9P/pZSm4xzQYL3HIwz9yopPZ
6J9bVWTHtplgfwKXjnEtbsg9+WE28kK5zwdrpoZ69KMsq39kU9N4xOPsvAiVoQ4hAkkymkxDq1+1
O8Yiq36KpS4OPDOQPnu+tPWpmGnkyU2dw2XM/Be/rp7cqbrzVVWdvdpoIzwfKnJN/KWsliujdXNp
XLzaD1FOlYysHyzrXWnw+5vCy36y+ZvnP9ywH/7GZpKLx2FjFZ5bz0fPSYf3eq7ujW40byqHt3Be
gQx8B0TEE2PcOJuM1Dg/6bxpznKznmRVSoZAmgjMxkk39EZktOMHrw4Y+uDpsMgn51Dj5A4zpxTX
BWIUIyBG41SxWjZedoacAeKIdp2hdSrX/+Y026JVmW/TemCF2mXrZHGBAUI1tU5OtAXLvSXeWCca
lmJ5ks1ohlj2rMjuawpUCZg7BllJIMwVvdht9qH129GH1AtMMV+G2Xxd7LKK8qGkRQjql1Q72UHx
vdEqOAdfNZy2thO3m3Jik7UM1pqp+2kb7t3czW89L31nnMzJN2lzBMkLpX5wwzJvbNrhJ+Dpjq+x
iVg3cr2xKyDHtJrPrqagBpz2cNyuJW0CK53764xk/gxWxQqpbj62qylDPx90tBXGLX3qT+1u6ujZ
wX+FTG98Ps0+ZTMrRRGwBwlZOLrZlqz5cFdNZMYLbbNjcYN5nQUJuBzcJRjOGu1fTPphNEwQ9r2T
W8dmpTn0+6LhgtbpQUovA7+KMTsOUbmvb4RrbCwPnMV1T+58Ym3CyLBd7VH5XqHbCU3OHzZw98OX
8CN5sWCHsNnp/msvpp0guzUiPyiLSJ/sUgCHW17c7f6jM5hRDloUDXMP8rK7X7kGQ3CUu4R5wEW2
pyqSwupCU/CPs483frD9ES0M1+iqC6kc8dq65kfPFWBaiWOizpiBz08kixHDNDL8lupU6alJjM23
+NEtH8CoPOys+Ts4MzhVw2KS2G0Y2klNd2K5d3eFMo7Kr/+sYxXve9vFU0MplBNwpMfvg+7946yz
QWPWs9HKmPlhQClNNrI8CRu0selAXUtiD8PKG2gTivZjTbs2bpc+mS3ZnnXwuBrSPvkkbaViv1c5
KnmrJCC0oh2JSjJt48ZgoLHbKy8nBcZ3soxiJdhL7XFhNTpgYyXrnYR+EQLmqMk/nHStEnfgiXhZ
kyyuTqaR5rxiUw2Opuk4tykoRF7cSRH0oItTnQgzN2LXBdXAjP7RTF57tpZBxWPrPuUyYAW5VOEu
KjBemCSVGWERGOmhrqc+MZYJ3nL4bfP5SxUlT2MRXdz0Vn6Xid6Lc/ugxHX5E0s9GQA6dvzK9Sc3
y8dpqol17RzgulTcZCslsir0sfeMl60Olni+su4Db/KJaehYudZh9BszTg2gbm8ZYDH1NdfASetw
DWgGpNFe9n2Vt949GMVTJfYxVLNxS3yEPgp/tpJWnezRHM61Vtl1/D5nwXxLpzSemPZWKDHjc3bd
+6yAqNxt9pNtRl5F+w4y6Qqm7HJhdFqJz1hq/7VZrBeFPDo0aN55xlGzqvIkm/YNMLeKphT8qMcK
IudzbjoDzB6xzXtZv1NlBH8XCXtSA26aa/PTSm85KPK1IBrKkJ9BRV3vt+c0u9SlF/C5ugeJuiPB
A/tvJzknhFDrT72/08Uu9QRGJGsknvPRn/4Ui3Wo7XS+M+qzWPQ16s/fEqmYOcrppjQcI8xHpZKA
3TVh6pSP87gvAKEaIsBS536xTqtEx0MzPRxTa3svzHyLdlwFcdtOXSxGaCPo80vveEYiFyTbi55P
vvU5ijU7zfa149Y3M/tC4mFcyxMrNz7n4DB1/ERzTiQuqcSh0oN3HFTwPg/Vf37dGAeLVfGREs3F
BM1czMnk5m5vyoFSDXb4WbC3o929U7f1sLBZwxiyg8mx+UF1NfwudH9lPnoCvMspJ5fQfq+l6QU+
rLo8RyPiy6MJMscnq9KEvOuWq6L5s3RWfQIuDXVhIBlRy6PhYdvv1cBY8ZW64mVz1cn18jN7SVqL
LqXJD12HKWQbLnq0LyDpsSEvFfmF4NPAm/PCO0GrWHePfi6+XFYVBMHBry9wa6JdtlADE+T2VbcB
8wnsEyvH+CxT6wor7J92I79bpz1Lv3uGd1ahkS9v9u5+Kp+3JaOTJgXqrt88aor+Vy/7N55R8Bjb
fSXNO0ucrP5d64r1RPbtFWUdtbh3u58+lTmz0XIJAlgXoJ4P0M1oZFNi0Ppc2nZ1n4pOQlTuN3Av
nHc6jWr+nE0DMLh6un4wI3cP2P9fupondCNnvU6nK22Z1zvHut4uWgWPgPFRsHlzXBQUrUrcDv32
6NSTjtNiu3Ai3i3reUDF4L+jzOghuluHq14dzJXIs/nZz9q3fBK3Tb48O/KM7qMNg3Z8ptlLlNJj
ZAbdM2XrN18wqlWT/ZJO320WRMr8L9teQSLsyFSYgsbcvS/7Gy/w7iWXmGUiADnCapVRAwfKIKBe
wWd0ZGdlZO5pzL0NPFGlLwW7AOK+25ZQpTArtam/GYTm26nCRrZMj01nn8e1+PZqp2Ti9ho4i5d2
m45WBbAsMCZFS0oHUr5sPfeY4aUa1J2eRwEkGNfcOL36wZWHZK92Di4tLkMPg+IoJlDpn51gwp7Y
gnUisI7ZG2kI79+yec9DZfTJ5PlcN4ych6E9zbnHhe/Yoe3zmhV+/ehsKtpLE6nRFHyqen/PPeOk
7PUrN63LOAKy94BCseXAo20LwvOy9A59LnViD31iDuaZfpZPU1dffOGvdnM/0V7QWU/3jpgezQ2M
e3Sr+62pQ9POvy11szn6YSbxNbaFw8Ctj262/IKtvXL4IN60G83BctZz+mnUxuPKO2aqjRsZtDH9
HZVhRuM83PSbfFB+/my7PJahZotnzYlQ5RyJXdF6yfIXg+h5qJ6VS9+Z6fprQjpSzepPL6uHIXOi
WfsHy2DLaWEu+8EgUiGy6Kc9i0IztVVCGYsasEkIEf4veoaJdEuzGzwk/jBfWefd2tKjFXMXFP/u
kAQNXT9PxBWfq139HWuWoRMvlgy+LcJstu/0jBRhChxEM5xJ06qhqOunihseVs6kEtg/Pj1HzdfL
fOeY9pZGfkYfrqsUepV5jB4rQWLNaz0EQ2IEFBJrNrJw1NvbSA6E1QKBN7aAXHVYqTVQW/eJdXmg
HnYRPFpONSfTpm+ntv4o/OG4eyAS9W480o6zjM70uGE8FWqyuMI1/aPG/W0GqIN3Hbiqut/Bmc7c
dTe58hgkzIG92+lj6QmwcY9upMooh6Lhy5PResdm5MMw1ezF7QTsH2cptPtpQaDRPLD5wCKncLwl
1ujL9qYu9Hf5k2bT0TSNyKk6bmwxOPxgYHe7h0ig/Q2G4CFzy7PV6wdtrG1i7tb7Rmgu2MhGwk8O
o0Ytiien78i6Tu+xlby2fjM+VPZ2ViPVbmdfbymHRz4SqA9Wu46Ah2D3G7izP9+pcWyvbCcLJYav
gq9zmjaYlKkJ3im6PgDKS6YX0MPWWRN93/i5fcssDysSMPvP0P/jvt6lVJEsTT8b0VKIF/NvsGz3
Rd6zQpysGgKpcvPUrcaJbtAMg1VP6Keym2Fk/5moZJVY1j5AXB5qmfpHsAQzqtLmodPoA8e7up8t
aDwkHJU8ySu2vvY/oKtzPC4bx3XIv+01g9KuiqRexseK7zeyakD31Zo+SfL6EBpxVGUr1Eh/9327
XU1DRzme+Ug45SWrGIInaofvgKq0axVtBHX50/YdpLnH4kXzXxaUdST9LTukwn8l4qyKlLaQhQVf
JNz1EZ3zGL5ebW1YL869u58bEBvplS/Nnquz0Xd3qHXag2MrIF9JZgxTYNC0qBF89sg33oOovZ1J
71on/OmvM9LmKMGju34ttGtDj0xz3ORdy5K0I5guzAQQojbcA22zjyojlwk2TGa97Y71Qlzf026f
U3RsADup5KYwyvopW9CEjWqBIDfsf51qf0p4nELyjZgzx6n1Ije3//aWZTHmlK/k8T/PuMwrqxxe
Pbs71Lr8GvLmeoKCv5JzbSntHObR+60IrjP8/sNszTc/Sy+4B7eQjXHVLXoCOjQjewuK9sVtjKuE
iPPvusUGe+l8L1n2SI17cxhlKLZqojuYY5nyqeesCjkEUxFzs19FRxlMhXOjJ7qKwXt0o5HTyFVp
G2PMMlwEXsQ75wUq0BJ3Xsh27OPsYfZHmWTwXCEt1ZIoL31aWhGVlBa21Q8HC+tSWvMB63oKdVcX
CVo4EBQEV45phP2+V1GWm+fdNL9hEL/z3WVatMzsxsvVe0Pe5Hnwt+bgQSiEU9Bbd6M1nsxs+ra2
cT/ucpkib9pPlrkX7wKMG7o8qtDUrTINENDqN9ZEKCrNnBtnjsY28HvMof/TbQqYVLfOpTWp5oxI
HT6W2PfM56pRikJv/zSNwFc/bfalM5SVmI36KYzi6PprcJQ6+69jpWRo1vrXzP17Z8/FwQ1sFIIN
NG9mIypFSIN2qLipO3KurSVW0pR3MMF1XJmsWeoC8+g7RnWqAY5AlofYyOVjZktaresvrdibSI8b
ohhiU8CHWLbKeOZuVEByYM6Fdh8HCOYo7wcWh/c+CQbZWRjFx25JpIel1YYDE3Axd3aczvanL0fr
BCWUTTK72+Xm3Fndbh48kZLKN1gP9fAs+mv+ux8Fa9QtlR0h7tniIpD/YFberIwmTHZxrgx519Rd
QNDKHtyZQ/005sTuWU4LsYWWSMnVuBiTedYd7X015xiBxx7iuLJOvNBmiP3sd5D7o53eZABWYuje
ejDrqLYjvxneZlk+iXGsTq67fbHSu8bdNQOhO2N2WJdve3I23h0D611lS17N6VbY92UmPr08eEwL
HQPPXxwni+qRHKnGiWtkoWiVQpw4zJ/lv135nzyF2970vxETXhzmbobDbzl29HX2dPB3U8XBYvxu
0iedFvngsiIxzNhvn4wWe0/tCU6zy2LbZ4W1yy/K8H4D0/ox8nmjgLcpL1v3pyzIOS+k/92xwj1Y
OtiRNn2TOj05gXHOfAgO2QrJmS91MpvTudy6j4yeB0cGstoKwdN4lGt1o9A7xKotvEObJr4w3lPt
O3dPs1M8jSjVM23xLUh1QC9HS9G57Ki6SiEQah9mf3wd0v3JKjTkLBleUWfQlVTza5/NP7vRUkXS
LI8CGwTOs6O+Kl60QCrkAzPr4mwAjoYFP14eLHeeJGRWNOJJBcEl61n5K4+ulQw4ysiiWEPLsJMp
qzKWQKJ8TdWMrgGH8DyHupmrpHJzgaCc2d1JWcytKQGvJe1ZWFjpFVL4RE2PxPG8+6VDz7zd9B4M
4Xvf7G/Ef9AKjtCnHavKOzE+F4jDtJPfI9R8IDtx5AVJn7LJ/jSvY2pHAmFUpGWUpzCwVbrdpMHw
kUnjbg2mt7QCU2MgtYGh0ifb129Kap00BMn5U2Fc9WGXxfhOl/GIWLJloWg1nsaA2Otq+Mrn9eDC
r24oqLOcy6+gyZyChePDAGH0xKeurGrzx88U+6Oggajb9LNK7WTojJh8sNu0ZCIv8ChEHWKKvGO5
dCXCLYW3YUkLBCACvST3ptjeENY5iJEF2wAjUVmf/Xoz02LpofjMr/Lsdk8y/WQHixn7Jhx/Dy1Y
d+e6WB5y2aJ0sZ/YfvEGLuVf1jq/L4k8d6YJcMGVduJ1kShb1MoUCGPM/8kFolMYvNAujXzlGk1k
zkFKAlXw6xYd9qbgB+F/cWfOQ5hXMpqxDYVdwx3vbz+qsrkS1XjKh+HiXPBzMUGMXCZVV8OcVW5o
6uXNL/clAlz8Mg2ocefi2OknPo/fDEUNkoGb1p8x8EA6jZ1P0NI8XEYlu5OxtaidMuNPPr5qbT9O
gbzq0XV0fe9BjsBdzY1LhvmNtqP26u+JWpWIxjnj2/DZbYimTprDo1vaFtRueTNv1Z0jAnVEA3w/
tU4fcbFgO7nFj0mK6JjliasYTbIhPRKid2OmbQUfRQabapQXKrNNw8B3gqPn+uBjKbrCFkocc3l7
aXxGZ6S3J3ZcEYbTnF0ZfAxW8VumX5tpb3Hju3gcPPPXU7925cElzW5kFmjvUjF+mQrdDNFPzfWz
etjZYpUTXP7Y/hQQULfzcN9nuj/iqf0MzKKn8XO/TRtwvPVb7Bvuszd3z0HffTR1QV5wjcsdtoVD
AWsVAaAHhyXvBRIMwYtbEwY51m4QOzaoX5o6IUeV+Mme8XdugQEoMkuyFXYTy9yzQ7lNv7R8CNNK
vR/Srpqp6OIxd7xTVfXiPGqAkKV1ojXjNcusqTiK9MOskQw41z2omV4P9Y5Ja0grBMxBhksGWMac
+NZ1erGlZiodZcnrXnSRW+9n3TbiILVh3KhBtRE7ctlaaLVJVqde7Azq1ekQKDl9EYQBCjKyq0Bt
7dZkYk1FMuluizmVhI96R99LAUoZW7Ma4X9uF81dY5UfA4kP0Zwvv3K20lBbfsgU3obuBCosyz0k
sb/FEID2cQ2y9702JQaG/nGpR0CzCQWaatoY88YUznroj7WbXxpg/5nxIsrHYOFCKc6mnMXzgg4w
gON35XCFWJURorxVa6YjC3hMFbp98FcbLrJa4qk2NEozEjSzJ+wP9XEX089MsHE8aesrc5fvJbcF
mMeEhMUG+QN0cYzpGzX9w9Rlt37l/C21tyYrEqDIROXHIk7/UtTysNnFZzYPP7XvfErRxs1muege
B8Tm3uM2BzHzkI4aqwltu8E5tX/MZVcfOqQXepCfTQ6UXyjm6qV891wPXWA3vDWeZrcwVpgRhO/i
DM1LPYwKDmhPSq3+8Hy90JStyZDEb2Tl5CnLKrakX21Cw96iHbx2nRmUVgyUdaotQfbqtl9MuT8z
o9uzhpulSbvV0paxNK17pMg1z304L0PQXYxe3tQiZYOvv30V5Yy8z5QXJJph1Us36dDhXbNsbgp7
XI/eGyJpjXzojyhBjLu1P7Dn0ShZKyY6dHHdYEWLzQxnqUDGiBgSNbr/gmA+On61hGnKa9Ebmu9Q
BR9rkyZTmV6BE/9OLNN0HGzSMUrvzdVTdmI9eEk0tYjR1ma3tm/QRxvMuLnngZ/1ATMkysO8TuE4
POPL6rwudsDmI+30N+laPJf5kN+2mfoP4cjftnU+deCD8YU4MbK7Ka1e2TAxHYC9fapzf7sGDXc2
L0joc6dSiIZMiyOrwfAJyZhM4++lQeEouu0DFxoGEC9tk47gK8tS2HpyC9oqx5VVVSppJeouc/aY
ql1vi5FNdkk/zY97Wj0PFoliY4VBrA8CIxo1soald9sQu0mXOCjb/GbPbttm5psFfxj4ohUishj/
YsjAtd2iqowWI99PA0/QyobtNAnk9gviE/RXi4i0WTzrDgjrj9/O9a1bw+H3Bj+669l/XXv7tHJA
bTlZcWNvTJoCWgnsD2oquCrBuAiQKIGCFZUZVpMItcgE05PAMOBNMiLyhYtyio2yWG6crapCkhwT
RHf/FWN2sQdRnv3mj8K9du9Z7b1uint7WLxjUDNv0gRYZ+s3a607FO28v+ZiPZEhNoC3dfwj1MEb
KeyOpvwtlkJ8vl75z6EsHqdGAACiwGi7J6krlCvt9Ly37Z32lwtnpD2C+U/nBk5/uguy4jjMxrsz
Ou/53k+RkcmEvXRJJ/cm8f0li9c9H4/MBT2q9OERV1oaG7O8aWpjTRRKwOoZ1TZRkgfZGDVqX4sZ
HmBmwEqVo0L0i9c5H6mNW0S85FvrOtOBuvFB5LyofwRG5BCmvIkD059Bc1xcvFke+7pWKOiYKzM/
R95D7uLiEfWcpu6z798NbXfbNZgfubqZDzQvi7c6Xmi1A7ZBvlrtSJxt8OyIttKwnF1eMvJ8KK39
BlDYOxFrZ5yOyxFxBAA3JxYt/sOQiu3cBNVzIXRCMf0ytRXO8wyXl0O5DTq929vlsd7mb8fz3/1C
f3mg9JDm+nGWbJumcWTBULgKjJfW2j0IbSVZJvawM9Iqrhv1Ldz+hDhSRI7pI26e5adTrjSVzYvl
9iueC/nSNxUuzaWMx77kZ2rUVxe02YEdus+Lqi7G3P40i3wZgjZFsnUxjNyPdcXR3ZCgFRmYuzHd
LMuyxoEBpEG6ZBw03NO4VPlYiu85866qQfM6QXWHPKP/NRgupmU8bxkVpJBNcZkX3cV9nd4Y/mqd
fVj9ULnuY4G7k8IkXkuBQGhA79YufOIN2L8ZwCI1rRc3BUYSgBkEX83qoiz769OWYgoo67ivqliR
sBGzIem/3vL8oy183ioxH1wH+TFJ8fd2l4ImonKKMmi6RFntmR0lL3OR0lRW04+/AqR5hR3LGtk1
VhfvWG/16+ioY9b3b9CaczKDLhJ0sseYk4qoFxiEuO7qg9v5f4xlz2HBf9mS8ytsdz8sL1p64ril
e014iTxZM1rgmZ03kWiLh2k/Urthr4qHfFn2YxqsrPpwk7LfAL3UopKNLqKckLpUwr5FDu+FV8Hj
0g9//Vr+7VSKPjot3mzORs27DD5L4z2R1xQ5/r3pLGMkOxtVBZdPGlAUGRrL3F4SG0HvkP7n6vqe
6FkGPc0nOBoPC7KDgE0jZZBu96CBeDfRHCdNUB4QZJ/xOZYwSHD6wSbFoYU53ut0Ohle9+wL0SZX
2iruWvdFzBgmjd39djnph62r79lCzXW5m18bWnMWiyRwXqQC2fVXA9s/b20fetZ1hFzdS66tvxIk
6q5FJbkQOA1VaMSpAvFB/xLo3EV2Za6x6qs7hHF5OOlqi8rNZJq/KpcLqQkuJJZBwPHI1P60uulN
WgNI+HXxWrZ/YHi67+aNf/cV6uyRArB30xQNZbpHbiEfamsO+JzH7mht6DZsADl5PQBjUx0bB7X2
7gI4gatjCgknMlDD1MJp5myWHy1SxB6tFxJq2GsPcbwbNF2EetZ+NLL9X1pKJx6btD+W+Za44/Lt
omyD9QVyUGN7KjrjOrnXW6wWczmuqfOaGyZdjBmtS6/uy1z1CB+sIPIy+9l6KnruEaTj302qEz2x
5FUgLkeNgehG3c6SKaRZMhp2PR0jpThD277+dVv5uVipTBbjiXFXATIvErZzamJts8WoguarNpzd
IiM8DuYmKeagx34EGD+WzT144Oe2kAbWO9Ndd83/2WmKo2m6OnKHy4YiEiNWz4hSmC9lfrsTeY8P
zhgRsQkQB0RxUSqz//yyvV3lsIUuLcmBYQN69okt8o+uHDF3+M7K3XI/ot1FDMCcJYqzCrYg7Bfz
ZveW5bC09hDVa7oljrcZ2FTVOS04cEEelAxKVeLpfnvoIr8tTmkmjKjPVy9igbm+R2t/5/VmdzaL
AZJfDc6BIK//9n7zL9kMk5Kalh/vvTjBpif498xjX2cQkVi7caV8Op0nbyQan8gy0yAu6oCGJFvj
BcwL7Y9Da4C1c8KTgW2vOdF358dJ26iLi4/ZLMbIFivPDYQ2zT/9pWyjnToDavY8YbKuV8DrvGG5
V7NjxXdg+pjTpTxb3vRnFpSlIh1J7xZ/p1G8M4sH4NLNb49JAs+1G9WuO6C1cO9SPf36rNy80Ut+
ZBfIucVcAvLqukdrGOJx5S3ZyuWu7zCtbOX8OBu7l7AIyDrVMyYSS+sH9iA5AMLMx1QTI8Y2m6KM
seJpUsg1rD4ZeALoZO8Ls8feu3BySnv3wnaU59kD/52Q8MeAgfh+Nj7L3USwOC0zJ6VGcYFQoJmL
Isx7i9vBn0A3sou7ubcFXN2QLijXAd0SVfU10BK/eCQ7ppanzqLw/ptVh0IZcVVlIAle1K5uGG6p
J7UpQmt33tuygMf2qSp7NnKCd/92LLwlxiD/krrNrw+UjJiyfu2cP+5C97X2pnPIXKj9uh/nS2/R
GW51EbmBqKPaqn6yrT8M1tVTMY3BwdpRUO1C1Inbu+KIxoyfdYcYYsf7FJaBLDCypVMI8zLG5bYe
zGx5Z9c2351dlee2EjkmlxElwOQ9+rO/HeYi+GfgCk8MC2HEpgoPNWz13Q042gzRAjSl1oGtMf3N
tiCTc6VrHkdUHKlv6yTrCyPGdz6/KNVdfuu5oYbzu0SL1AiJ1nfvdonsX22hg9B0GSCZ7b/KZftF
9g4AV+GzMphx7/2N/CtTdrx4eVVFruX9yXT1syvM9+x8/+rbIpZlsQIQU3XzmewvtDpdsd9Zi/Vg
us8NIs+4nco9zlr7sGW5l3gXAC7r2Jt0YUSR/ZVsVikNmSXLgCp99y96cR7WDF8KAi8vQTOehbZ3
dXM5/ldTiRMv+U279s3Fc7eTZeQjTkt7Tspl9xlAnTHREsHL5L0HZGEkftsbyYIQotiL8oiooEMk
nD4EuXFZVeonYtefsoCDKQ0kzOzklB+TtyIx9Ax8+zunbRS3wYQi2toRJvp5/eNn4zNoMHoUsiPD
BfQjMzskVrdlRhBCKeybzihfUb1+skwNAdmQ4eNvAQhbppXI4JbUudnFo3FXLFiGedoM3iRY+E4/
HxVLBZGsOPerzd+55N2nOVPa16o7XB/UxGXD8P3mrfNNkxHswR8qQ9+0RLR7Vh91inhMDASvg7ZJ
+xhptnFMR3LFw2GN+RBnaUiDh1mTEJaolfYSYfHwI865Pq5T8K8N+h9hocnrnTrl0pnjxkufm9QP
GPHT10Y09e2y3+xT4IdOpp97q3pHWQBeannnxl6nS4GiRJSWcSP+J+5MtuNWliz7RZ4LjQNwTKPv
GME2RHGCRVEU+r5xAF9fG7qvKvPlqhzUqCZc1L0UFWQADrNj52yz4pdC5uuJJ1dvsrZ40OoMd2DN
+Ojk1lOKsiILUmXuQ+AfzZ6mNZzCTRuW51pRLwYFNnqRFh9G6P9uExyveTf0WIHwUgFKeplHSWw2
yBVEg11ThcVpJve00ulHWGG0zHgKpk3y5sv87NUYcaYep++sGMfiqaDwGjvCgwYkDpqSzdzkDwat
z4gbzGwqViXh6ooU9ngfd0uToxmrdljjJN9rUe3LhMyw7cbzemzyW+3Vv62CUMNItImTLN1PnsPy
o7hs1/DF2jU46OIUT3NxyiKb8nye+jWKVnaemb53eBdVac+7UD8MKtPMPquDNEfWJpTli5UNh6Av
lpEXyoQO/7gukd7W4g3Ne/deGAN9+9jg5AgEc7fMSreYs0kpRyYLCROxC7jCpZgeXUI4qUCyH907
hSuxMufu+ZWknUV/HJj1R7hVmKgqb12btbz2Nfl7d7IPYdysEbutXV7MyT40LH5GQoWrPkB39U2H
LKE+qsq9J1H25EAa5MopLOOSeSdOEMK91SlES3oJu4a8ZUoYox/rm8d63VWQX/id7Zoal4ARJ+iA
w5b+GLO9iKKVuUzqwmn4KIb5YATLBrTFcGSlbzYuaVxmez1o8sHxzMQ8szmmcuPWd66HS9p/486N
X2TnChwQM/kzwkjhFFUYos3XnOncOvCjX62Jkyd/C1OCJobyNzokBTpk3sPgO7/8CAUk3Xje+JjL
7BfuqFVm1n/CPMLZ4Y4vZuWfdAv/Bs8kZTiUh5IM/HpMOWxzm0h1EBNJimPc0bjBdAd8QTn2ISfC
iFNdA6z0EDpxo2OuZy6WEAGwLHct3eneBfEfp5B3ODQXOykVs++5WsWBu5ttKkMZspelSzdTRIx4
6j6RM/StrWbzUFDQG/wAjxFFJxSAHm90qCDF2JuOBRAHWz25VoIalRp/xtE7NLOY1yJoOBcS/V63
fnUwuuYJvUBhgIwf3MnIDrHtb2rV0ZUZ06ULymMZGOG6aJibt2oW9KTmnrwiLQDPjZWZZ/6Vx6W/
EXkwrstc3ryEk7BE8F+P5bkyoo+wHXapOzZHEc2bJDLjXZPb9kaa8001ODrblm4npWyNsWLUuFhA
ZvAg6HOX4ffIyck51xGyWktU60NYI05abWSdS2dhsP6BdkYiEVfCqa3lFphjc4rDLbgUaz+N6W2R
UHOndfbp1Mgzti096SpBk2jdM2MYjyf2SmrcDWEVhi9EjLENGWb6M0IlqgzzwU8SxEOMlVJayLpw
ECtf3TNzoKCPjuOsXxDx2hUehFMq7p6w3+oMrqf1J7ZGLDwU7EVWH/Mlul26t6D0TiNmeNFaj7zV
n1PaoccDU6mBQqNUZZj8ax/Uh+z3hZ/8mqD6rwvsDNQc9Hp+S0DR1GonqhEbde0lZ3w//M+eIaQZ
DZ8+ol0nuAVivoE/W2Ljtn6EMT0DuzJq0CFjvq0lojueyuRYW4ocZddR0Qt8oamcfrvpR91VLyOZ
/mfQQDZyPKSIXLhcsGjPQT21O60loVTDeHea7DFraAULqvedIYaWNpU9INKlES0jS2xJdcVbk7DJ
nGPSZoC/zn2kJc8aA5xy2FGa8TWJmLjPzn65+box3ngpPBUiQhgJDrMf7qdO7tJhOoXU+9zHk+o0
sVcmVCYgIN3Oj+lEp9lqZBMS0npl5S0Hv+jPWR++zTlVhW9MJM0jzrxCDYwUjGVsZQzRbvui7RHb
MDdGZ0csmWlbsTYmrnivoqI0ZPtRhfG7jeRSpOauMw7L6VDM0TObG8N1lssfvk9FCLPmN7FP0BEJ
KZzEsRtYJO7IDInEpsAgHbYIrBTdvFMHlm8ywoV+eXbyfpdTmhhUPdT+0XNuT9jkufxNrV8oY4tV
nROO7NeNyaIvADcFQ2DAWNH0BWZy7ylPr2dricXP6WvYRxXO1+Zdmd6G4OuVzXDrMUvfYnphNrZR
bTTTzK8VMy0gEzLW+y6Sr97IPzOQpB9lt+sDAjVVvudBLDZT7pJG6YsDWLzH0LE1F2b82xvKt0S6
f5pRfCeLWj5SAJ9Lw+A4rJP2Us55s8qHDpdSqXDnGphq0+nB7+ljOdHw/ABtqAtxwybQbrVzJ0Bx
bEIsbL3B26Ds3+x/pxV0SeSjVoceIorZw6+KnHv4s/CmXVxXkELLPdf2MuOwxQYEfPWYmJ27tTIf
g5Yf78rGbJ/sat6blZVsPYdjtxHBJRTtbTYjesiZCWxPs7/CfouEOW9ZCLbFrIRirMPyYND5OfTs
K8c9S/lpedXPsVL4WQXiTTrsaz/6kSdYm2wj3TL+vg9DjqmZOnH0MXV7Z0YpH0lobovIvie8C2Ms
afCQI9e0ftzh9T1hcIgIQYI/p77TIW257h0yEGb0Smx3a/aDpJQe6r1n45UbJ0xHRmVu0vqJ3ben
HqjgblDoD7aIuhtbOH9FgcmJh21IowkeXYfBQJ9xAwkPG4YRPcwF8dPB6yVlFc2j2fZqb9oIi7Gr
k1OaNdx4CPUdx2tmF9w5aYvo7klzDU4qflRNjEWACmRADVkT4PIxRjjZRtVKPZatbSFkkdfw6Nq9
qqZndJoSOJWxLqX3aRNt+8a+uOMtrvG9cu1P6fipOrvcWzE0N9uu93JICOIvUw6P+c+eZY/yZOX6
eTQFMauynVZlT7Q2GKZLljToG2SE6BBdWEcx/nGPOP8va4qf5VQjT/eg7jqERQ7WXd0yVkyY8frp
bamrMbV+jxEGEJfHqJkQMatzQSVaNITssOVjVeze4lB+OCKGbpCdcp0eoikmF9d5DFtswrg8ZEHZ
/TQYhzOfZ1ghs+PE2jpKJUInPf0LZQJe/ppBFQJw8FJZVOW5CP1jxfvCdhg0J4NAV1AMp9TFXRHI
GR/Q8kmm5WaZCAAqGN/GRiVEGelXSf8+GctAiDfx4M3oUVUW9acqHreWn/F7qCiT3DisTy1Fn+fG
+2aiPL5mhncvRFxCrCWwf+p6Cto0FXJrJPatK+J5xXyWdLP8VXvii91yfL/SucP1wqae4CojLJWb
rrqaE9OpPry10ZTi+q1fAZFwprn8mL4qEN6TINmX0/RUY0zYpK4dc4l35CLLqMH9CH4fW3JTAoRz
SmYuwvH+VCwP2qqKfP1c/HAH69jEERKH6oZ9PCSPYcBITeekIaVjX2lkYfHgBcNSilEZx/l7pSp6
SF/kzO7HAnsL1hue8dihkmM+MScryj+WR6k62Ypf/6AejDnj6icmD18BcGk1Pvbyy4ho7Dwt90xc
mR0F3SkrKckGAyGgLoGaMCtHxnSG5CYqBEE5X2QwvqQdU5UxTy6dlNm2NB+rmdB47XOqGo5xF8qI
d2OLR23Ub344bEcRXcfRvcy2U+wYBeFFS17UFGGwJMOydWvsDQBuUdt7HmZo6umaHiKJMaqJBmGu
SNNi9WaYOEnIlhhrwLefCzGUX09Csswf5GbUOOGgD/AoyhufsxmiSgUyoSBbtg1mkyXGFkaYCUN+
PFfpBjEGZwdDtjnQe8MY9coMGRLKcUpWthOQGyrkwSGtsp/ZnDlo2gKvNOMjcVZ9amwJFxrbVx/Y
Dz4W2henkc4GSXXcVHGDU08P1a7tltG+VzE1Zr8GY3lm9kLGt85tnXONTZK9G+NKBlDg7Cxvn2a7
3CZzmBCl6iaqTgiYSCxobF7xq21nCW+pUpeE4+IpKjU4ilE8ts34PihCeKYA19ZzUuIgsM6Bys3L
NEfY8wPMGtGMrA3aBcVNAG909YDaMwQMBOK22HtTg/UWu+7PwCuxNTRli7EpdA+R57vMmGZyEW19
NEEX5Ruvj/7ocEiJ9mDiLCSwqqkyL1Wc2G/TkAFQIyCPqGUf524aLlNcOOsghgeSze3VLkf1VFf2
c6Sn/m4a48pya/nDtt2TG7r5g0j8T5GQ+KCWg03ZKGNlugEmOJ1066IcyPea+Z/Y0AdREoztp57Z
H6Ga1SxHGux2jJN9hnY4el62wYFhvTmTedd1Zo7rwu2oCoHhvCQQB47IzCiV3cG3h3EbCqRtN+ii
hyRsqDnDaOt4ovoZBbxjsx0+MHuQBzkMjw0bfvgk+ikghWCOxeYsmuBS1H63Sdu2/lVSdlPcml1g
3CRUiKfRdaFz6FYPK8pxhg0yHXY16QzoI4K3xCyplTyBBM2RwRweFWRlIsmtAOwUj4W2ONDzojgP
s322ptQ9JF2g1mYqHytVqmdDBu01TuTWKiyTwWqMxm4X7amKsAprojQnOys/O+xWTwVeCBKe9Q0D
7JeZUSRTH9KHK6u+xTx/1liohg3gNWJSNivMKxkeCeL5mw4DwdEZvF+98MLHCKDgxqgLY9fiSLwA
A9qC7zURiPiwOHunJjl7hKDW9PH+Nf37Y2U+A/qWDO4W3qD14A622vq59sCcEhUc0QNe0naYmTct
pmJQY3J6cS39hSkbn2kd34OmF9cqLsFIzoBonEBdtU8QzrXy8moZPEWn8lm5cIy6gVIjjg+ELkgW
ld2hkI282gsYSMbVD8Pu8n0W9PIqrAIPbFf9MBvnpSspm2zRPs9hBG2PlfErFZvZPsP79MNq7adx
6i6iTpoDKyXyx7mJ4ZMUVysaWQu9vFOVJnDAxk9v7yoiOU7wjfLw3U2peBulAQsFp+x2dMncZ0E9
P+Pde6Zem94k4CTwTZEZnmzlO+d8NjgdDGwSHSPikwMbF1UIAUe2qrnl3swA14njX2HT3KIi3Nh4
MH4kISmVdErmuxNz+wQstXqJA6BBKCb+regNZzfI5qrcXJ89VVCVek3zYfjdYfDn/ntymr3neFyW
RXbt8mF4xSbrrF0h9EHSdbTh6N8Crb0nHwFGTPXT3z/0Nj48eMS30s9fozYdXjjwh5fWJpwGb+vI
Rqm1KtMJW+X//mAm1CVJdkrTQYP8itJbiCPnQCptZJIEqMgawgeHV32MDO67vzefI+OdXUh5xhVs
X4UPO/ife6X16mPBGUCo0YXjMyWe96ANRml5PD1aYTleqmjeS4Kc4aZj4EDqPsMHva2I1wG4W3IE
hVNdBIC6bITlw8My92Gw/bdP0ZDPSdm6vN4KaUGtupHpi2+on7OgJ03skYdhQp3suVn/3DdVuipf
hkHAtHTnY5bkmET74hYqDLU5RlkVS2sjEv2YsDeB5pAsqTd/+dSlFtZKk4Zi5TlujT+T+XCOQ17M
KH5SHYOZgYEsolcM9NcMrRvS78Yu1JPAYg1zhIeYgfBF8ZGbeyOmbhs0/w2U0SLEtFt+sm6VFHV3
qOZFgEqho4YywADq/dI4Ibkyoa7YITGqDkRgZACIK0A9MC/grM0OcwE/wpG41vHRRDvmzPQGJHGz
xH1laMoBksaLr+szcp4tOvFzPIi3XhFmvxPj2A00eYbofnghRT9QW7+6Gj7EFlUEku7ojw7i8EdR
IGyW9pZLIz8EbYQdulv0xSaI3+S4+G3x7Vqe1Z55qIKtC/MDeir3CVgR1Wsmt/20//s3VEiacwnZ
Fae/f84kyN/SSQ+Q1pYGQjblyjZ1sEEUc04kH3BNeYBuIiT1OWXNN9NpPEEp6MW2KzlGFQInG5tX
qWOOm//8H38/++fDX397Fny4kCGOcw5dTbI95wg/00B/cNqJEjXy6tPfz8xJcHRUA9cmKdtTXyPj
CFwS2ervpxxGqIcfRP7ja5OHQCaZ8GgnVnt3avZUztVxGPo/G+VIWsJI2cWJSqI4WQxP9klt7fXo
9YcZ4l3lMDuJm/pjFMT7UyqriU4Lw8mht/uXjBVXK5YtofhiiwrS6lyGeY/rvd43QotNlhKSYLS7
Eg4jMGL7dU+EB/4lCwbpXuwFoJAew3B4SSWAnuXvoU7v8wW6yEaEn6alwd8yYRpbrD6hQf8UZXdI
X0wYMDh7mSx29TABSZusYZ3neA5sCy9pWR281kejLRNUsfx30Ycvg6m+Jc6GNMBMNZdMsMKkjCF3
pQ8MkMxjm7gfjds/ZW2DMsiFXNDoIn8BZCHGKXpyW3Sqn0U2nshyE4N/CXggYuftztIYMNTO3Z98
nB90s66ZZMM+MdNNN9tkeqtpxbWGZyToHlPFvEF0M6ap+T5ZVHnRLHdWT8laps/WxGLN2ZX4g94L
7MbaGBnh1i7FF+2dlzsffzM7LqTHIuZcVvs0qmgh5+hmoibudWqBSe6vOFX7sW82qdU5OyOed431
A/lXr4BIP6jSxHdn3CO7+yZ4f9NZuyMegUEwMj/AynI0Md11vOERyuaL6S5BzrA8JZn3BSPz6EWk
A0x7g22M1C5z19WM594GOlg6F/u9gWsxtNMWO0u/wukrYWoPP2sxPjPefHeihmRvUqBeE7ugQg8f
Cg8AtKniEpWR7xrlESxn7EcqOVr9o2NCx1LYyFc5zheCGnSCJ1b9PTM3f6J9Rq1KnQ/pksMJd0bU
77yFjeMYDRyq+Qe/9QfWaF1wpISxvzaeSx64OGv6qn33ZLWnF6FuEECnC3C7AlRr7CMAlMy7w+wx
hadtYpzOJ1qIIKnO73OKwK0T8n0aioGyxbAm6HQhAEf8KxkBMbrf2A4exUBvH+fHJW2+xt3lmEs5
Ub77ISagaQ+ijdU2E/4W29u2jHaKjA9DxxQMpjMHnIF3SePm1Y5+lPXwCl4VekFQ/Rpdu9tnLkJl
kZzbCXB07Df2xonFLQguRhYGG0IdOXH4oWfIik3SEEz2BjoZTFM8D4za/6OrCuUmeas1mnvcAG0u
mYfB8v7tc2KVGjpsS+lYltg4rdC4kFYcFdN0KB6eGvaBQeZGzP6JJzZDEqtluP97YHp7o6v/Nc3l
sMf6X4L6IlHPqUOHaSEbVPW1cHDhusVAwk5ogIRd80xEHZr+NPY0VDa5n6RHi4orWi5TUaw49oMj
/GtP3oBJMWp9XZcnUIJ6FZZuvw77nm4Ch41SPeEExVZaxFg83WunLhkiN9kxUE+DZ96TmAB1hAqw
Uqi/ax5WOLfleGiGfthodrhn0fyohuwwTQ054CDa4doUmzQBKsM84eaV8Rv0KtJdv+cZp1dU8QCE
9XUPy686Uz+cYRwPeF3ajcyU3LXLA0uE2QUqojb8B8NN36qM1xeA1ltFI4RBF6ZM5qnvwPThKHS7
umc9N5ZAdDQHpj55nVj7ez+EpM72JfTmpaAChYVqUCx51hvf6Vem1Kdl5jeG+U+u7n83R9AqVNLp
rZtq/Ir6gPeuZSDlfFKkcZwH9dFJp3fJgarmfjNPMS8HNJ2RTj+7aRfVxryFQOiTPeEqd22mE6YA
OFEbP6uG7+i2jb2vnXNlRVyeo/NVtephWDBMDlmYwm0g64Yf05CiHHT6NNo4Upr8o67VZpoWBMTk
HgZt3oMhvy1HoJjJkJbW88h00ksMIr1/bevVe25XJ1LUj67GtNpS+uhZfLL/yHfcV8NXP8y2wmqn
EH2owszpI8oK8qZV/9Ln2IpTEgko0jMMZs/Ef9SpBzumCXK777RzHzqi9nCLZrwBTdI9miXD76IY
LqE7PLg9KYbc+erIsbWNeS3woRp5OfA08XdV4u69OgX4bofP5F/2cx+/LdsKjN4GwXPMYczo+MLv
/NHJqwN3xaVu23e9sGYS4zIWIeNN+dVT9S2eNLbWUTkuYZ3KwDhP9MOIS9pVD5rINLUvthLftqZg
7617MP80wuIYdAWofGObdhoCbAfRIHMJlDCnWdEUPYpX7QwW9y5XDNYXch7Ywcuh2reV92U5/usc
cwGmCkxeSz6g9W9JVJ+Yv/927TlczyEcADF0Tz7bc3d64SoWs/k7kcx3FNMQjhM2wUgjT48T1oQ4
ijZGkpbHJlENRZBH6lPZIR43N7+2iRj3JbrU1tLsJYttqz6NWJ/++RAuf4ym4Zk5xgsB/kXsL7rN
KKgajZ5AX63w+nQFZNy/BdK4FFLYgDir/37qkDkbmWvvUpwZXjQOmzDpAC/ChmGe5MfVSS4f4oCw
+WCTfAptrIV1fdYMibiviSVIk5dVGD3tA4bV098PmYUdpeO9YqxHaZjGAUVLC0BuUsGJpCSuJ4ln
ChDnmk/q098PhoVPLG1ZFktDdcsrcdUkSriVkm2Tlu9NO9irJUpR1/YedPXJt9yvah6tQ2c08AEb
R26aAQkc5vLGKG28ihZgmU48dcucKwyi196UdNs5rWBUvysDzyDFHRBkx/6aCcpSZb7beffi21QF
bJsQz0xm0lWcIq0FbC7eRoNvA4NLFj8cmSKLxNa7yDhO2xBzLxx9y9vBJPhBFB5tkdPIG7Nbi3SF
Bhmdkm6mlnH1cwWCi2IWHGx1UXr2MJEzC1T2m9XH5ZOhiEYXPNsTsvi+mNG45X2eUQeTUUdrz4uP
bub/xIAurCS6BEVKSocDLMSks8MtgxkX3gbV3cwm5w1PHv4O5HPDyo+ub1/GGbla0jNz1J5HrR6c
1n8NlhRWC/xi0gnVg+rPSSC+29BiWcBvE2cxeP5jJAfi+euIyF7hw2kunXgfdfLB1dOXaZt3BN3f
DtWR12usKbXcE1jeC3Fo4p5QcNO/zAXLczs7OYxWNKEwAR2GiruWXOvkzoC9IXJGY+PvxNi9TzRX
vNWchDyEtjIjDNmM8ZEomL9tLFIh/CzsC+J8DOtDFBVvfsS8MG9Hxn/NHq4y86mRizIQSHOcrJsh
4KeZbONSle4Vqj8mkZ4wbMHW19YsfnglHRePFDjffhtygXG4sPNlHCnF3V6nD+CaXt3p2fF4Rwyq
gV4BJzbbmgHdXc51SwBDQjE0bL4VBb1XiJGWX3+5GWYjVgvin/baS6UctRmG8iiSKD4RcSjQ0ikF
xXBwegchR2usyBCkoBczz970Y/Oiu0vix/lbM4772rTvEFuJtTMVjB+0UzDL5R9g+davfqIdBGbV
A2TElmrG+WYgEMOjHcOYLrZOOH94yE5Y2jEPmfhyykoxDyS2hg61tmtcMV0zrKo4s3ErDC9lJikx
md7MYeNe00GA76Nad4D6T6SV8PYoJCUmtLjPjK1oGL+dyYQvpgq8MybSVy3IYdQxYOrSCC9VIq9O
+9uM++fZNrC0Z91n39A/iJo7fTD8rWk7z6G035yEfw4VL/VqMsadvPiO99KRJtl3BaHBrvvNDPrV
xUq1sSxeUtgI5kP2r0mGSBPuNZgpfjBehyplACMZuEkIzPVnjXS0IhX+Meb0ZUH2BLR3787FJnX4
wqoHyKKd7D6DRiSybzG85Ep0qNSiCYOvNEN9HSYJzZooTjbWqHNluS9MGiNi96dZiGLjVTnNujaO
dit3QeBPr5PIzJ0SwUM56ReS4c9JDkqwbn53wkxJY1MQzAOvuYe5CN6IuEX/DjwDM4NvffdDhIwo
mGOaFu8Y0612bxbptbBDfRK6fA3i6MeovWSbOMMjskFzcMCstU5N+lPYwAxGFr0gz1xldGu6lDrN
qnlcVsUHzuqPSTGFsR1eQlWDAeyXYn2Rslj1Y24U65Fxtk0tERL0zZZf9NxX7KTIY5BxKb8f27RJ
TlLmNgzzcESIfZmzp8NyRo0zXlxj1WzcmXQLjit5lpMSuyFmLYGIeEh79QEMBQps1QGRcJyBX7Mq
tkbKOFj2qBrYEIzyExba+zDTqjemJj9rZ+xl61lQEOdUrDqwT0DVi5GmMaIAsWtCUYlNdyod+VOJ
9gjKE/vxwLBbGRYIQ/C8m8RgTxIC203kdz20PnodrWqKIdzpxifQxOwcsGJwQjEjN1173+UEywKL
1nfX9Gcq9vqfHaT/Wmv2bzu7vv6ndWqv/9dNaf+2Wu0h/kL7L/90/32f2r991f+0l215Nf/1X//X
q9v8f1y6ZrmsIfyft659fOa/4s//uqXt71/4Z+mabf+HZzg45ABjuI60fJaU/rN0zTL/g/9qu8p1
PQ5JSNf/Z+maUP9hWdKGNWRatuWbhsmGvn9tXROmYiMb9E9WpBlgBJY1af8Pa9ccqKpsbPzPtWvK
tHy+F6YU37FsuNPyv+0rxKPgT5OJ/bjTinuE6ARJifpUWKS54B/swjB6Aj06HA0Te3LvNCRQZqp/
+ggyj+LSJPXfLCI5PamfIa33hFtqsXOTH35Z7LsKQJfwgNTIQf8RVIyJ0zCQlMl2dOojQpVr/uFg
61DBMhSGlKfYRFB0NkYmMYxbEHlQZGwyUbOZRhft1x+paCQSazUsuKVv1cEeqYf84R5my1LEsodC
rZpXxhNA4137PNTWp1MStZWzZR2VEwjE327cuobzVMCidZybXGpsi958VZkjMEQjDgA5dJdmMrMT
NN58ywydcgWtUC7WDntmus/uM3g1Xjm8TCZoSj+KvlMTEqKQ7bev3HUyuDaOpgTuDb65JfA2bECG
04bJyQRSq+UVAWJmyVOld3aZ/zKkis6pjh4NfJWbbtliNg6zs7FAV0cGx32fV/O10cZbYYTNs0f6
ukqsHNBLjAmNv8tKjPgmWNqwVpbjXVvbJXufECOriDJO0UGFnj6olLn34pZ6jHt8Fh2zlnX56Ro5
k21sz5HZjJh7wK3NUFFSRutRqQhb0yR6RWCedO8upPzwi0Un6oGhwXuLELKCGdOsaocfmDVVHami
DfjJa2F07VuUK++g9pja9KFwMMANQZ2vfYya9HQvnckuksIwmKKocYljxyVSoIQXn/RsPPZzhlP0
2aFMnA1MyJ4YQ9E8sM7D2i5ErlXhKmvTpA4PgJk0cjz2FzNIj7YQuyom3eFVXn9i5VIIMLKLbjDU
xUPuIynMEyUQWwqsm27NPcxP4waD5IuRHXYLpi7kuHFOaT8ocLQFx5ptMhg03W93TI6kbPvP2Z6T
TRZF3SVwuDXKUTbHqAfvbtXV41C7+pVmJI6G72yidFEOcNTZ35tLjLtN3f418qEsYoY4BEGLe85d
SJy5eTbiojmao4U/oDiLUOirnzR3Gzvda0tHi3ErvvU4nl69mymB1MRZow9QWoyVQgtlFnSj9hRb
pw8qEnLqJ4ZdhrO1/5YSor1MTfnbcqxp641dcTRGYmQp2yeeWNZFHCfAFE6upr7AO8XeX7vOc6/n
ZF35MW6vdAQOdvd9kvt/P8QlCb/aZp8KEsns1E926y90iyl5mkJtXRn+A9jhTzkRZ9ge6YmHcvMI
WPtfX+VF4tClffPwzxf4mOGtcUGPLV9BuhwbA23VduhcEjwNGD/G0/JWIeihSITeuaY6fh+CBxlH
H1Y4J8cEIXmh2y0r3AhoWhB/yhphdIbwnsnwxe2q8Zp6/tGrom/far1DESAQfNRhTsR5MuGOslci
zvFEZ9BiOROL/ZQCbbNm+KfGZMNECa9E4PLdDJJkscne7MokqKadXdQLF2hG8RV77VfisylPePAN
ckwLq7aYOpw8zYZ9Xa91MH26jUFI3Ll7A+MZBtxbGCkYyka/PMRz8hMCp70J/lRwDuBNm8TZGwMw
kVnuemX361SDTDGhrEUxowkNeSwprIsip3jIWfWHxRxvvtvNW8RtbKSpiswjPf7GHBML5az3j5Nh
fCuyi9tmsI1NnrA4B9OkMXtQ8lS7IbwwEOdCGlqMEf4Ty3s+ibNYACZalHXwDVl0Tw1iLUDQvpm0
AcyJjIMmvc09SELKbfobPJVHkXJ/qLp7ssaKUNrcEaGNmC7EKt1xuTKp7ivs5c64QA7eUfXR2bBl
tBn0WQYOUNaZ7yet+Ik2+8323hiINIt0HKd/rGFFrswRGkplikPvlaAQfAjpNAsFCS6C6fXPRuby
alFlD5h81paM5A58HURhZPZ15fCogO7l3uZY3wwzwFFYCniyeArHwrnPgL5gYOptisWMdW7m05QQ
QJadzUOJe5KTazsU7g/tRO1+LnAvxrHPOBXrwJrlAMBUq+qlwaO+s6pm3VkwKxrM/wbrv1a0FO5K
6wj4NEkfBpbMVrBfMIwUEpw/0Stw2q+DYCoWuQNqOUI3/R9J3pEHo5cPazdB3nSVeVDrup4t3KQg
GUbg/PF4DgGAkATX9wRm2sAyVX8GqZWxTQcCBVR73NmlbOiVQ7Vc6Sy0UHSTm1HVX0nUmafe4dRj
vSn1vZzCrS+DH2boXChVkGJnAl4zWnCjsRR2k7GvHBGe4PgELkTWijuJlTbM+XAXb5qcM33CkbBL
Ijt69AlAbHWwlSwn5PlIrru0ENpKp7VYUmDdc09QeNO0iNSUu8QglWLH8rzwe7LICo5Qci+NM/X7
tmd7gNfbR3uV8RRY2Lz0laxqYiNDDXe2AHTnXqT2LlpiAACgjeFkN3bls5mYp9IzinPHnqVTFPgf
LCo8T9GUQ4YhmTs4E2MszqsdGc4LKpMiS8aixc425TrKhnKrjZ9TyewuxJLyvwg7s964kS6J/qIE
uCbJ1yqydpX2xX4hLMnmvmVy//Vzyh8GPdMYYB5asGzZLdVC3owbcSLqsh4Wk6a/RpQMQh3G+jVW
0TiCYkwX3wTUiCfcdfcOnXin9CZAG2SrUTrx+3c5omgKpWFTg0Zcg+CqWjfnNkx6oSow6JXKs17l
0nzjwXoelDfvAiUPA9IXDvfF3JD036/OgKGH1MsemOSDJ+Y40i7htJXtrIRhPTfsQUoESIrAXOhF
DrBgR+VvRavvhjxLQe7M+a5cu5Ns0CZFZv0WeFkfNIRUWGEHf3p0e3P4sHP3HdcQAi/I0nwK3YT8
iuylgj01A9d2AvcQS1KpuoxvoiXBAVaoG6dqXim5aB/T1g692PgMJjmeqrqhLKAUB41jSbnZWSbH
NePFDG5z2YxjK/dO2uEfr5wHe60RqG8m0EnF4P7ZvtdOtyHRY4JNXt8G9pH0LH5itElRCLh4VEnC
o5zcYPWeybowyH7AMeFKvi/m0XzlprJXcpy4/t7PFSgxBPp+pKIvS6awcxc+TB6RqZJsjT0CHCR2
RoZhw1g97oQaX4o4YfJpjpr/5qxZT8P6MhT66iG10vpU8+bq3wlhdAfPitLOgZRUUTSpTK5D+S+X
03S4WpRljeRqtwWnhLDmBLnDtQmJGjMXoqN96mvERMKSej+ojF6IeLlw7mrvphxGJu0qbHjqdV/d
rHzDegyk/m04rMS7/pgRl9/PugvTsa2f9Tyh5mLApj+iPaRqdV6a8XYbBljgYWOtYLDOupieGErq
l7TD2EqJ2cZNSM64Or/LG0c/1NwnqfZVLgZkYsAGwcKnCj4AwS4zluOO4uI51qAJXRPtDMVJTuaN
gzb6u7HHRLQ64g7TKgsgK3n6+6EBasA8AJTxlnv3p/z57weBwEhj+qw440Or77gU3uvbB9PvuGwv
etwbjn50GM5ORoKvCAWc77ai1PYwMbL/51cdc/89+d/1zuOwIWvvmNJBHGnlkyAx7ggw1MibTHgw
F7Bp7ty+hjWAf470+qgfZeb3lxqP7rRI/ejd/G+NQnNW9XxilGfrlnCPMrX/NCSBdy8lqJNE3dBZ
pJwL6VOJgoLmZPXdqGW2Q7hFFs5H+9qtODXtnk1KWd///UTDANzEvrPsc/oDMJywWkRjHnKGQNHQ
e1mFppdyJOCV8CQpjZAIlE7iHJg0aW6ee8R4kdScYPLPuTfFG6MhrYk85LasMC7mjkc2EgIOeeqo
NPo0NAcPoxZNdM91QR1fU64nkkt3VWKzfvNW3FYuKD7LTI5YsQEB1NfJzLxr5nR6W9RcVUzFK6Ao
sTFaXLpYVmfzXTIwAXNQSt9EMeVY3cAe/P3UVpwL6lXJXSrEZfXoj0rWB+FavzkemwfZLsAxDds4
8j6MPO4YAVUL58XSUe16+qUll3DX/Jmb4HVg0c/GuI3FLnfXR27QL6UKy1yXSFyIvQ6L2wMDwIg9
zvMfguCOcyJCPbF13rRWf/37YZmnaY+rkVAqowA5sdBQDGome0mcNu5Oui4lNI7hX1LHMnjfcPOc
DWO8wtSjzoDnfkZT6m7zO40Jw0utxH0x9v7V8/Bd1wYRWXzFID2qygWmLWLye439zHIkQLShQ9Jr
rukKmZ/l//SoTPMalNzqUtsZwICsn4YbsKFtq9/mOsWPHVrPHmxKv9UTT/KkifMvgf1E3Zix8TL1
Fgs3Radz08epa/qjwxad+J820IMZh6vVTZ/aqrYfxuaFs/f3nF3kZIudqKtDmTIJ2GOv4BTr5qly
5WWM2+XOdJLmqQ06+47z0uXvZzX6npfxessKfJS3h3ebim7Z9bxKMqqYyFm1BRepOstOQqbTYyoD
tZUsjSJJtKjJWUrnhZOc6EA88L4H0hyUdBL4LdjI4tJqYiVJCiGHWS53eZ2tK2wE28C1U0BCrkhY
L5ZFZiJRkb6V2nhwAE80fbRbRMQfrNWKC1LyUw2vJbXIv0+5dS25lWw6M3Z3gdPh5I+JF8qxDGOW
ICaV2dtlFj03ELmNZw+yYDoO2xtVr+ZIuE1mvJ8kqIyIYrc7WeXlrm7Usu2YhqgGnlnuIb6vZrDx
+59YnM597rxiwSRTuzZYGDpJEhGBI0yt8gydusY56uK8H39W2jxnwZxhUx1/xQt24oBF3b7iOSRp
kkwcsT49mH+haQ5fiDa4JLn9DdzIqY3KT1XigvqkgyhhW7XPEx9kQx0pPPcbrSR9kgT0RpfcUDq+
VlhRAsv/UNRvRqr8w7LbuCBhs4602IpLF5qFlei3F54bm6tk/suZBisiTTFiSVnn+xv2igRBgO7j
Jzb8y8lEEE8w6uLO4h7sQYe1ijM5FYJ6RGmW59VCZeeKnIRMZAd6raaIrTCGsiTmhk7lzdSoj/x+
huppx2v9yyi6BVoZc6AZG5E1rgXG+wrgb2DeZfONXpPGGEnnq2HIIZwHJv5iFgL6AyfyXrL/zDwF
iDaae7WAlYL5ZJjlfbBKmFx05Yx2wvypu58O21WkYzAC7SLdg+ro34JbE5KD+A1Y5sXGrlWQe+Bk
sXKOMdsvN50PuJbJF/gJ2yfvKF36XJvcI3KCjHteerU1c3SiTrdbxf5m5+P/BtCxhHSjkoj0AK2u
EMQry38YsmGKphYyAEMGbWN+ymjNmRguNGb0LC8i7Y3XOZm+x0nzCNr6x9ivf6pgftKnqQbKMTim
uR3t6Sm4mdsGvP9bd8LXVuWwmygpeFgJo2LMeKXr6KO4cZMWqmmixJww0xvqZHn+j8AZnGPCrXJP
ddMbfOjXFRcNB0wJvB5F3bBn0NLrO9cD3ANGHTHiBYxknIIcZgUlka39C8WpLShW824RvNCKDo9D
56QPVp+gixcEF1eLWsbpFnt3oBLE46ubGMSJ3Okw+sY3MZ5iH9vebh6bZ3tIITKkfOARBlSXHFj3
i8OKYxYIS/JRJAHjQEpYomrIO6LO0QwE8TShSFgSWikS40h6y99yVz5kjG54HBZCstzEndzeAUOH
FGJKyku74Y5+vO8CGyry3QjMkvZEkGs/GpoJcKntl7Y0T2z7z3nZ/wQwXhBXLrGMQVm0Pm1GRoOB
jlYw44P83P3MLpV7y3CbMefjzOkScFdlPiczvO3UFWzL35zA73cugzXvtoOQPhJUbHFidYLTfz6U
3rzxkLKYPus7xNlm2zRA4VhbcB0TJURDyDVhz4R4TPElNEuRX5uBH4BjUmTL+dfS+HzjNRFT2cNf
Uj1upJXOOzW9U4ezUQFMyVgAyvP01IdBn467igvXInN3K4LyR8u0xTDJkZNo0yf8iV/M57TPHBl3
9LZf5Vc/qwhtTF0tN/tWTbrrYgqJHGN9afyOcgPKrw7SuBhT9zi4NpztWmJFZRWfjNU+i62wtepx
a079n65XvEHT6upU75zGDw4EqW1X4PGO8xIAb4TZAZJzLE9lQTtt6YxGaME2xFhs2A9J13/ihLsO
1vCbDp5fs8aWQjAXhAKRKcDr6GV2BhsgTipK+DTzaMHsnzoFoLVwJtjCwyoueEP6Pes6F8mEnhWC
iZ54tbzgcxQlngTbI0fgVo+ysJ4IhkP/7xrWP00F9yg+slOhZjuT5t1gyic90FCY4DyCb7C89vns
RxhFX8zA+6RD4pjmFdfJdHpNHKPbJytbo8VCKEUGfTXsH3Xu/OHJfsKOHXEjE7wmifjWslhCl3KD
tKqvNiI0KQPehbPBN8riFzbbtAcnwxwmgtDxqyrUbQbVR/RonMx8ZJ5O+DWzEw6LYzlkvK3JvoBI
SvdFfQnsme6v26o7NjWLZrhO23ZmN5rkFH4uKktYzCMIrL3aSQqTwjZZCMeQDvStOiU4Mt1IJzVX
57K4I3O9nssON6GYPOo0loIyQxXlJPk4KBHt4I5oE9p8kiXTQwZictP0wa+snV853tVbnG45rBVS
sAUIOptOydUlq+NB78Q4c2XhDH+nFc7GJb3YwfulVs+twrqbP3VhQgRRbBkTLyosrQ46A+O9BG/u
J4Fs6o0dWEmJuuRNB+rKRZMpfGqUTQc92MC7qoz+EXD3b+mZy538gzWNXB7HgKSCzRa4+aG1QWxM
rPEG1PZtJcAw+JB2YpdO6vE2C7B78MpW3k8sEUUb2JHbORzenAQacS4JmnfybCSUeFRS/LE1d+d6
5/jQBmlAGtAFEX+AL0P3ie13YWGcGzqmaet+FC6bBBGS7r+fe9gQ/pzebJ+YBTlutKGpOAev3Ez7
pCVu1WEQpIXYxFH7U9ZNcUJOFCe5XegCPFuksXbY0P8UZNXDxKCvvJmJ21fda4Cwh1FFFJRCMAm2
y2PMTOcw10++egQv+6uqPOxuqRWRtfJvBYSxa7ysHtW8vE7vYsO3DxPv1c2YBsNJQAnB23LLz/D6
nW37p7Zx/jb2j3QmZja1ebM3jYD4li63nRAwU2b7O1tYKrd4SxsMPBGtPgNbEjpjv8gGwmjU6j53
kdrMtUmPDYww07comgPnng3le0HoZata+7GWK1XRZwuWlSvTr6XwfuW1Nu5EMv9gLUck+mZYapvp
W3u8V1kiG/ANspQTkTmlB2px8W9kXEJMnF1QDP0wNdAWfUZGRkc756AdjDT7cNAbNhUYWNKyhA+D
n+2wPPQe6Ok6Q7Yrg7fYRfQy1s8+HiN7CuRjV55sWjd5Exjmhm2ft1unOt/mJQVn7Y1asqDumMRG
nL6sot4vv8kTBRdHnrN+oP1qNiOoZk92RkKVLe+VRsh0z9h49JoGs3bmshXyPxJFdLuF1TjOANlG
y+UgfWujgzHVupjki9Z4pDaAo5GFhSoG7c7GP6zcZ2mU80O9OD8oSAGYVPuv5gBOYCKYuvdIxhYl
WgrGBpZFbooQ24armdgRCz1sLxlNwS4xAjkodT1mAUV1XB4PlH49WY0uTqy2w3xt1BkbG1s9+Vk6
WA0z2u9cQRLPVO/5IJ3jAiV71xbZS7sWNOqI4Oe8du9j2ThgJOd3XHjdFpEKSoZ4m+PsfaSU5GL0
I5BLpuJqujV2lPmViCFXQVmk20n2OzVKIlRUQ2xb2BAJbV7maj27vn3OVmd8tGClZPGL0VXBob05
lJd6tXe1FQYdzbvEFxj5POdRW3kSKbk868ksH0ZMQzmNnNOY0q6V3mLhdOVBB2p5UuGX6lke81xN
29w1P1OTCSKpLej21rHU1LSt1jIfDHc8WC7lCZwD0xVIDIxxFRqBfp0tfT+2cNAGXvD0JyChGsnN
sgYcEmuMQdWM4+3FIN9R/l8ArWXXAKcjygsC/gpFafHiXenBaUX1lTvdO7ACg9eqt57iXK737TSc
XFvD7DA9elLa1d3UAOZD68b2MDrrGGSE8DvrsdXU6nUOgPB4APaCL5yUm9Qfyp/du7Uzj54edtrw
8cgzytRsZ6gfQ8mc9fMYr29lcitISKtbwWX3QjvsPbcXcGHeyNlPvHlpGdV06dxWisQIMMChHZLs
0V596PsRP+A49Tv6MalM9y6dLp1Hh+XGdlDEI4V29qyh8PepsSZC3fHwZ8bPNi2uHKynbcDvRNia
kPMKcXbk+sGNwxeFONk4mHxptW8SgoJbcI12OrIbLWQ1ItXvab2W0TJ69BVVHRqL8OGyeS9+DpHY
yILn2XV2SOQYp1T7BwQL+1wiUOHkwUZhwrvnOgAjo9th9yGiy3smm9OR8vVJ7bOUXta4Z28yVgjf
wCM4P7nPpj/Jt3HWP+NRXyqzbt5rkGfL9AMpCwApD+uujRNwUVZ56SjQpHj21PU1iUEecN52Qm+T
yMNmj66LMcggkcYRAO6t4zSPsUW9WIbeXXfcKwzh0rZSZ48zZv9Txw2swR7f2OlzWcVv5tDL/QSO
0WxBrdUUEW/cQdDG6VKeXMCNSbmgRwkrmFEBJICNByMVN0vg5Lsggf/fzO0fqw88+hWMhxxJFnUI
V07ewauXjTgnLYFeDvf7VWf0SVf1vVGBf1nHrV13CcjX9KAKh65O05aIVRMRUPkdmBSsuQeXl/K1
axZwMM0Sh86av/o1bG9hde9Y6si1p+LOwMx4lzj9vaaqED64eilaU+0lbryIp9ra6o7i4IH4gOt7
kL679Rlb2OuqOKqLlGIchCs3MvuCZY1yHqv4gPv3SfFiQhjs/pTOhwmnCzX+AbP+vVsVSCb2EhEs
7Vxj3ZE4bwzRAUMuvlQm9uMgVEiFghuvv6eEftPC76ngw1yKMsV05Ofkad32BBnuT1ZYd6VhGswE
NM3TpXVIhkY+dJrmqxltcsGpqY1PPwDbU4+kP6rJ7KOSrnKD1tItRAaQbcy1E8C5XbKoct8tE5s1
rONl/5I2AjA5pbu2RYFHvgwPyVJ9CJ3+bkybM1cX2l3avLvyifX9LtVc8HvHWzgWMBqYMrvrcu8H
e70uKvImIPch2JDO3e9u8AEp5n0IQp7ZEDFhzsTvOSOqvgh22PXQ+5vRH3yaDZrp3Axi5GneB3L2
d2vC3nJ4W1b8Djiu9k2i34IGhYhdb3Vulmq3eMNHYU8vWQOjfGx44c10JG7sT6OkpEt7E83YaBKr
zNUu8ccne7h1TAe2zxBz0l5bbEk55gcTCdXR0nmwINiCO3P38QQRSxrgUzxSwdvMO7LapAu55r2J
TLixipkcsqhPnvNrSJdDIB1kYc3PktvuNzScoz1A3PPa9cxNX5LzKcywHI3irFc7AItXm1tpeA8L
NkJhdFdOz6zkhiLfmXwfm9Zqv5fa4H7Z/uyVxT3AARrnW7cMFFr0OCoSFN2x09aLYTYFjIGlOaSS
Nw4tNQSRpSPveR3siOT9Sb2GH3dcu7BVsmSwy4fHon0VvE8r8n+jxKfQLL/4qfh93nRx2FTVYbw1
mNqm2MOV4Ops/QEux8bfBq2+Um7locLnefngU2930J0x7xPffhzXNqA0QXCpp1Pm1C7ibMXo8CJA
jDCpjMTECDGxDi5KZyZ8yjLs6esKJzvXx2Sev6qEkh1bOvmef2k5dFaah8Z0pAHsHcBdEK2l1e0y
YspJv1KLCrxXUUI4UCKIGAHnuzKYZKj1InmRHvJO7hPl3bNKto7WYl5NLJcg19xfJEHg6kgoyYtL
D09svQgzv19nwrgdDV8WBWgALLD4Okc/Q+ICRtJIcYrjWW+DMtiseXKfZt66X3ASbbReuAmhDpR9
dUdp0QuUnfjEVJywj4KcGAcV/2b3MC52/zSrljaetFLbsupgRNUzQdQgs/aElFOmxvwGxF79iHlM
bZ31l9YOt3hjec6rhONMiQn0xi6MqHp1NhROk+n2iWJON8+Dcm1Wtw74lQJVqRAjO1ns5nV97Wzr
QhPzvOnP/ehcYValhxXIIJmoFE4HNWoNMi4Vx+WDwI4YujkQN40IguwIhtTujWzb45GIHJUEEZoA
0HED4oF2m6fVYsobSvbz3CTnhWZn16X8wshHSi4n82mlEyxE64x6S6md11H4aDB+UCwan0RjfflD
3ewKmzhuj69k2jVgLHCI8A8aqzUfaoigYhbl1qMrbFt0+nu2y0d0huJgreCfAmKEaLSoNKX6NbPJ
w0JlXNvO+u3iylSG7qBywQirYlqdoR0wHkz5wUPTP9grpmeBO3aTlyaFejwW1fjCV2MsnnLepQ5S
s+8VpGA8AkOefluN6oESgCSUVXoIenMvrFFtQGNS/ejUB6MkEJ4t907GeqwqnxeQS4FHgbDT+Xul
SQACGurYQHPA4Nw7ADBPByp1Z7ho26R7nPAMEdbIXq22fnIaX0dK1xXEWUBH2fgWY6PZAhOdBrJR
vqhoY9HWz4nUPIFLSPB1nkVWHhyWUl6routCRbYydLyjsmHbuuzFNjxhIID65YM7zcZ3u2tMr8Gj
WKaL1TONrjiDoxxaAAtGeRawFcPRwqg7a13tfX9EOk6LZwwpNntIMlsZxYyAIObnmvMUXZ8olU32
sOAEDnHfhQmJxy/tkbjk7n97NwzWNq2kueFdu56smvwzN+ydc4visKCqHhpyPD09PLQdDw+UR72R
YiXUKQ3/bKw2V7+OMkFqO1iGNX2YtVwScthp3FOU+pyW4s4hA493HVd1WttyH2fkyqH1/EK6x2uS
P/39UCfpzpOevyNJkm8rGilP09x6IT+bd4mdnl7J26/+fkgAPURezqr1X3/wr0//frFjf9k+8uc/
f/3vr/71pW3lr9uMByn81x/864vxRPUnterony9L3P/+5v75vb9/a+w4rKKqLbt//cG//s14LOiS
7Idf/9eX2ZP9P390Kglw4qMM/V9f+8/vCRHHoTFyDPrn9/7+X//1v/776WVeJq6I//sx/tcXNgEH
UywF8f/z+CiTHPQkitM/f/+fx+ef36st/RhYWAX63r1MpDIuKhvB4Pz9fIl7+xjr9j9/WhS2e/n7
+xaBSn83lQpejUn8CkeajApnXLeeb6evPY3ZWPbN5PD3Uxq1N5aDUUUMHXaZsQnC1i8rug+aqIjt
+E+cPS1YZfFO1R8WW+UDPPpiN06vnp7Lh8Gcqn0qPfdst+N6mrDEOGvhR7Kv0w9hqJ1y1+JTNcTB
8salioDqt2tP3fO2WDBSJZ149chzAQzoqis89vo5jzF+uhbvwrnqjt5CqzXKib+J0dYwTcm3lDNU
2C7IpYWayC0NOcvTRp+d+VkGWfINYCM06oaUnFXcNw5KHsrfYV6qY2upnxSK8cMUFM0thEvMT4Eo
fvZAEzF6u2AiwYWR78+Oq5XJt4PbowehCR1gnCwhl7WbslMOb6i2+Du7TZDDwO5lQwo5s55mL7t1
t7ACK+rbXbHr93XVfzP72Me8YybAerOdW6wXcyoorm0IOhnkqWZ6N/E/5dRBLhy5INSyn8GDCrlx
rDIB48oHIzKvOzg6n6JTEJyiyhHWXlHziNaIecahrIaEOUZfF3EIHhm+z/jEmmDZqsxCcSOSMVA4
zYRydOz1dz9aQRQbxgdUx3jmTa0k6TogwTtOX9tmAg1m90O6S43HdKUJZ8hBe+FSwofzArTW6FJM
CSvyBnIpvryvvOE1kjvQAhV1BcbMPdiL3eHQMahHHeYC7ukMJeMkz7NDbDxn9YMVbd1YMf0QOkfi
1pP+sCFD8LSyPyAqaITKTfDzDiUI+S6Igin4aGOuw3Cd8UsQiS4/SeDl50TWHK7Skyuyo2V7x4yd
gR9XhORQXU+MZTGgJVaOZ4HydCAldRAWFTU5pHW/GUK0I/xOK0Uzg3jschj8ppTHnvvtDsAvlyb5
vlR9c+cJDJaZC6lj6Gmx8HCCDAv5YzU03WYxCrGRCXEfcLWbPGC24k7HTWbbl8m0M+P1IwNIObW9
2gunfBmxBXFQPOAHLzeYgH4v7c2/kWFrS1uKDel1AUY4KajGxEjOED+LG/fBNq2XuuLMOuoeeSIg
SFPhFnJyQiEJDXo8Q0E99nRs0wQ1aDyQReb+8RwKRvAoJXCwiDPWM3Wci6CQuFjxWvWMjG391TpL
A2YkeVpbfp4mJmq/Ws49EwS1g1FOPWgd82PFwgQZn1VmKB1rjxd62Q5zw9zKTjbKTBvq1yh2iGYY
Bsc/PQBPcj8aB0VHvCYw2vJkCd4yZMDmvHS3Q50Zu6y8AQPFiz3FIBNamgozg1NaUtcvZguIJGtM
opc2xwi1dhEOm5wQOzpYXkzBDrxXT/6NyiZd9Q8tXBxe2/WuTEnugc7aeHbzblBNAxirvZYuMVQl
GXpMSqpoBeliXmDDxaicyGEX5bVuAq41/+yBA49iUqhlM0t2jq4SWbBL1g+RI5cQ8MdaLtUTpRwk
0FPOjrZBg8EtpEcsjPFnxFC1mZf8cxjUl1eVCEU27+5m0XnU57DXHK68TcCafll6fam9Dw9bBtTX
2IZ5SdPB0ODPH7P1axh62J20nsNzGShb7iSG29H3MvgpvT7HxZOcy+U0oNWESH1yWyQPAZvULSeW
9TA6zvfY9z96hAF/YgTLq9niSjOHQ6BcyIDZsYQCTic1RbNudmdgjz7iPn0T8/BegG8HNUTXpyne
Jnv84rD4VYKlxPlUbEofzqAFeNSfsKD75CEzkSAk1/5OzoMfNfKe8ZsF4VqRECKNRa5rPDrS5GBU
GmFhj2KP16EBgc3sL+m/oWJt+/dV1kDEAnAuKLJr9O/btzLI+t1R60+zTuqboQHZ1GStDOwABO9T
VkzZiVqqBS0ZW93a2l9dRrrMB7kXTyh9KqVbJc9Cu31K/bWJSC091+ImmrbonX0JpTV2fw7u51z+
TozpUxj46AnT4hrDZ2rCk7Mr9GGqJTlA85r3eryhneFEogY2G48kD7u8A6Zivi8ltCL2GPpQJ9h8
xlYhodEbsqY9MrekzCZIn0YpMa92XCYbianA0A+jOb8tNLjtiS6ygc3uWL2kH0WH4ca2t5419ncu
6VO2SBF1tC5t3vOwb+WtH2Etn+2Gks7StN41GLWtwGTV21/epH5qQV6/Ak4tkznes0uA6zEmL23N
tgXOKqbYwf9iv4a+5JJjv2lTudy1AEtuNod7oLneGZwKZC57aKMt1Z0+AuR8VlUAZLfOb+DO4aDK
Ieq0DZQO8Qu4KBlSTKQlGj2fuYwYhv5jqdaK2H2XF6c5zQu+i8BjAYDpi17aHmBWZx7M+YQITO3E
aKKQjf6+89t5M5icCUm8hdDFEGiCJup699knWMHGpS2OauWkRWByl+bNb04XnLwVljF/TEMvDe7K
VKcRdFdOl4DntKDs0VvyHFRG/WpSNHEAiXAJmm6f6QneGSlPXnXfqI7Yaf122M2Ox+M7HGuHU3tL
RI/iuWlbNG2kDABX69JX26JV7xXv8NCwOYcb63RIEIz61Akectns2LjHnELm4jJzMuOsdoOIsJIj
I8HzC7NplM499kaO9EVcn/0sfRXZW7/E9D05KdflSd2k2XqlnRYvctmCsG88ViG4xH76gMb38tZD
GxCoo87Cudga+7XOPdwzsfhuXOOzIwZ+ZnyngsiC+pNiDSeK4sBhf21U9miX7s/bNX5FPdlRdUNr
M2bdwu2vlXSf2aqABbF9zJKajXemUDhiFmxzQTdXoMEUTMI5NZZhHxzlvYmJRUA7WgvAWutC6pXm
zuGa4IKnIkRSCcM6FpIQTRHcY+gnoCPIJkwJUlgmBjMHhEeSjW+AkCALlfzvzo6qKGiOdRLOYJsw
VKN/MWaDxR36Y1dP1yK+lV7O/syB9b20OeDPJCXHvCJHsA63SwvfxNgsB/IaR+7vy6Yqux8Udvmb
bnS/VqP98JMWS06yHGfvWCUsShoFibkfDo2LqX1KzV+8JHDTeY+m1PM70wv73wBnYZks3zkbOmS7
YAFm7IQtTOZQdcDr+9Q4UupJm2XK826J6hnhOxI52XmPdd9eGawiCQ1f5yIj6M0/sEWGnvFdQTlF
fhIxqBNkdmQSno+mRZ2tkg+joeaLrkhn082oCiUkA12qyBtm7lGSCg08Ns7bsXxOpeYls5bs4mg7
sUbnAaONt5+tMrLVSOWgaf/okfjFSp2l4eoAXddL9nRQ43fR9K8MezEGV4yAIqnKh64JHjM5fjSr
bZ3GihFL9qjPQVmdZg3lIrn5ZBZI4NsucB7OfVfaoW/SR0kVsQXcWajVuxi20xy8vqe73B3u19pN
9lY5nnlixNE39oubqAekRizwViS9lBi2esph9G/ZThn7dM5YqJUCij8KElkiZ4O+3m/TzNgg03Tb
mlF7W4y/Wm3nKHfyzSrkg00IIu9hu6zUnUZ1XvxgaTGfRqF2mq0i1P1nRvXxmFYuSCeoV6GjgDMU
Pj3J1MXewzttTlnWAr66/cpqU//os7y+fWILeaWx1955iehKcsk5hdI5oqet0/Fks/wMbg0Wpc9Z
YmhS9Fo2vpHMsunAnSTqnQZtos6YVCbLO6Q1+poJSOLvB6sVHU0ZLnVv1pYxtjrFFMDTK1P3Q7uD
pxQCCL/JJlQuuJ47MReW3clhtjmZYF+i2lp/CwDdkaS0vNCTgfi1POZ0/1DzgRjsLxh8bn+lLYz2
Px/yEgSPJdlW9/h2T6brvZrGtOxc2npAPN2yzTTQhyvfOzO1hwTVrwvwDmznaRLf88robzIN55Db
gxPEzXwgL7xtOZAs21pn9QmdCFNyw4XUTXPj1Hr4yDPf+lrmxQxjOG19ibSyZE122zGegOarzTCp
7NibFfqszx6794HwxLHBpbTAk5k3pJpjLyiwQLGZmQOujHGwglqNPYGTDVkIp87nPCGEB3RD4DSG
f5dPnOdS12MFaLl4HmKuYy7TTkhiGYeJlohHbsX6k4QdTUybXHIELvGwp1n5lVcsa3tTfoENvJcZ
sMbSDmhqG8fnwASD7kk46Y3DBRYj1dGaZ7YSjN7+cCAm2rNkOmpzvRjc+KuAa2JS5pfc1jTRJsMO
pNSXZadPKFJfGBAFg656hyK9Ja5pMKfOXFjH8q0iVwgj4qM69rbYZ0OlmUhqZ0eONCyD4Vt2HIgc
8T3wWosmiW8y62wmk8BD1M+bMO+5yQ8+8aaALAOZLvyM1C4VbN0jMoAZQanV3fUVDZoN+j3Mn6XL
unNQU51Kjol8VWzfxwCbQUuvuOFIcLInDjY2PuOpoGluqTUIWbAAjqiobkFEbxZuO1lPEnDgDT2s
1Vs9yVCvJPj9Brr1bcto9DnWoKF8gdn5pa0L3TmUH/Bzjh4pixV6ZdYwO0tJ46MxlM/C/y/2zqM5
cibrzn/li1kLE8iEX3wLlbd0TdfcZLCbJLxLePx6PeA7ox5NSCEptNWiO6poimQVKvPmvec8x3sm
LZzSgnqwaOQzEn9ChKwB7hNYG9laB+bAz0r0Bph2WSNEi69okUK7hPiC1BB+7wrUNUtKj1DLMZmT
1/x1lba2ukTNyGKKgx2l4d6MkOcLL9s5XvfZITDeiCHZJ0ZTbeegUoS+hhwTQYUYWVevp3a69ods
sqCPS/N3mClEpapMjzMVXpnJxxAdyqOgUVst/OrSvLqO67GUM9comuGUTHYBx5g/0/W911bAWbOq
D86tYGxIIkpGQjfQmNOwLkS8cVc+Cel7higP7cDl2Mc2z75go+xIXs4i8mdpjQCNCI0t4AtNNuJ8
DWtQIqi6V3JaEotznJvuxfHal1EOTJmg9Vs1iWmiow8ZIAPtl3GnXZU3JK8ZKzEF8oTSqBJuv801
nCdFiyzhoHoMs7MgbZKZi1fuKXlQC1Fz7fy05kIStFvmxu42mmMPomeYFVX03Js6v5TGQ1aOSx5E
coHw+Yna6AcMa+Kypi8GZA1CA06XVXmnZfaGDp45U+y8VTbBjqFdMzLPXQKbHTyKJlOQts+dDXG9
SFDd5FYGPd5Mf2kA+TlSFJ1ubPigOPiCddLQY+FJwnIAOI6AnRKFb3gwDfy5cacaCh956KJC7Su4
iY2obqMAr1PityRSlOqGs5Z/MOjCbRx8G4W01kHNqSfJoG1UTHu58DeWYtERZfkT8zk46L71jsZ4
6Qv6xIvUlf2D53QkBHCT7Ka0C7ZWLZiAUtiz4Oa70X3zLMa3Ycm83XY5BFt+9dEAfZhcCio3tbpd
WiJ6LF2okU3KzCTLGoWNkEoU9jPCPaYHNXq+wn7opMjPXUCpawvkePNoDJuUdGzH1+NdBK0WVRGD
9ak/+2jyVoBiTpFB6VfmOKdgw2HuK11aiJwSbjs3CnYVDZBjhYyq08HBmKPjbJGdM3QZ0ukcIQrn
pGkTjuS6jA5FqBziz3BQBaRae2JHmzVdp9q7QlkjsMhn4O9q7e38OU32hsiwBAaILzwNBwOofSHl
Dyh660D7yH4AcAG4+xhHX5xanswxsRma4PdKEfdTc5WgeJrpFoRmAFIbqbC+ywaYcZG47SyWCtjr
9jpkPz7ZEhpxJ5pfitH1bq79J6MrzbtAGg9Re66o0YgcdNG9WrrcyFGQ8yjH18VxHXfEUo1s0kbI
8xIEwO20Ll4d2wKi3KNtjq2jMTRvNfv2E32diIgYc751h4ExbQtA3042aBD9o2NUz34xYp6rDXLX
5vFHZmLGMY1sa1JCbfH63PkQmJSaD+X44mrbPHrMnCg5OGhTn7LnBCjyUaaYILPWhNEpXvkbhwik
hKVyDTYJyOFcfhHgRXhCnz3QuiCXNubshyvU2cTt0bI7Vvf+LvDt27RClmHk8CBZ/Zzt7JPXmtNE
xD5VZrF7QJB1wKCJtTQFRhWh7MuTQz+Rb4V1H9Fqib9gIKVv3y5olRCRezCyjpet+OnEYL9L0o99
Hrilt3dsOu8H1v6bDl46AQwgV2dzQlkNzKeHmcVRAHWw15K/HUcXOcw/psTeI4myoIi8DKiR1x2V
DNFNels7KcPrWiaXoUsoVaqKru5o/FIuCkrDZRZPx+aBliW/1RI1x3MONKv+3VXOoetQgVpS3EkL
D7IieAFptmCVrIxk7zR0uYmmXHep/Kjq8A1pgsSEaFNpTJhXSf4gwhnDMpWkS6KGpm5DxQOiizbD
pRvBG+hx/ggMOtpRAICs6MPqxi2nay1fpgR2rQvKwPJvkrhOt2lREg2YWB/LS9bFHmtsxsEKPgCe
8TYGBuUcpbSNrarY3GMLpVFK7N0iq0Xb+6zRUOt6zrdJSPxU0lbXLpfF2vG0udlPEOJ3oZjkgQNL
uAnf3BFVm+YSXWcIV6dIxzeZz5VUFW2A/cJ+EnajV2EzCzB4+UtZpIAtdEInI7VTbFDJOQWyFZbW
h+xy/o56+shcnrfUh6kFIJdDpBje59Yjk2Pyd0skmI2MOs0Qd2POfG9Nu9yXM30yh0CJHSI+As88
WsVNvahFIlSoM0C00tsGBEeto8odd5iKyEHo8EL7YZDRi+Kio29v7aRwknWLuFKUpLtIAFz7RJu/
hn7wUHQaCECM6Tav63Gf8oyuJQpvDtCs130AVraIb+dG5dfBC3Z+sASYsQohaNunXb0X2UimBCrL
XV5m5FFbiNDq/kQq0T/+U870z7sTDUwk10caHTNIh/l9zgmljCJBiC7K1jYWzZ6YSuh44HxWlkT3
RP3IiZ8WYWZUUJO7z0Lw9rNH790x1I0TpupQ8rYC9gMfSrKp+BwpkNzsKhbEXVgsnrh92Lc5I4si
51RGh9TV0Nay8NtSU67g7lDIDfIcdANaAjdCkJIYd607XIRXfNBivvVS4mHtwX7Tpr6Wtj+shrwg
UWtScAneG0mDz1QN8SVdx5gfPYzfGtuynyApD/KhroyXXroBaghg7qarL1PIFNsEo7xLx+7kIsWZ
ncTY9myW69kPjyVCp02GL4lr+9o4AnYTIVGRA/GKWfDnaDMIxfFRL82Vd6MWdxBGrtFo/xZ6+hkH
89PohGpHmMol8fFuxT0JXr3kXdfbyy6lUBMDgT3Q8gK3wiYgFUGRdeS7l7pDp7FEv8wt0c0RcLfe
wRAeoxYsTfAphkrW7D7PM6xwMNEH6adH8DOgjToSCdEa3Num89Wipzxkg3xqiob2tEwfu+C9SLMY
FAhCnZSmO5N7d5tzSFzTCH+OyFtdp60zb3hTnTx5Iq6OHsUI5AWf7yV3mx08dWNn//ZspJh1Z0Ai
sx4NRbsp9wfKeVBaTAs2DNmZj4HPP5oNlb4btcaqGaxppyM01vSjVoMz0qEwqp0s0EcX3TGwOSHl
8EISA7owlhgU/FVwPyJz37Zhz1yF9nrUoTz0cyvYgzrhrIaZe54xHw3Fg4oYP5s1IydsrCNaT69Z
/jsn/QTiTOYVBXzs4siOyWpmvVgbdnUXwQI/hSDlaJZlN1FTH5xF2hpp8g4kxoCy7w7S1cbBK8KX
tsXB2jEf27n98FLZ3UdivhcWKzweM5+9ltQHyMBOeh+aiwc+Y0HPQWhJdEvasH7GeWuewP05Bz+e
UlKQCrIFaEy4aXFNepLzCnrFwzSyVX6rwh7gt3ZHTBcEBIUEjXsNGgG7Dc9s6uHZsIqcyk54Kz25
3mnEmCSapDtVc3afiqLZ56Z7Bh/Z8541SS4ntVyYuChrKfe1OzFdxFkUkx7IsG2lxzo+RebEoVc9
Wknt7Ie+4t08TeE+LLDeZIbnkZAyVPukhIrHOwgh5hAfU8d5sJwGa1XFgbwb0SLH/bAcD8dX9uOn
RIn7XCJ4nMPTgDKH+jfGxWlVF2whzvYSSu+9jMDR2pNxV1gE2+TZsfYCrndOYXUJZBaA05MuaNAE
mR9vbJRNa4gzLLUUIMs7HGMgDBafcIVcYMoYsSRtosxF070ILjr3I/GzpzSwS3Rh8FKdwbpvQiIv
mGbFcoA7E/4ixYaJyoC5rB5e8pH3RelnW2aAxtoaKtg61XC02uoFbdRX3qviqNUPoQa1bkcAbaoh
O6TiDB1YwHVxzwVXFa1MT96jVcZWZGP8NUeaamZXWRRqU76Nt00OBR0rJOJOyPgm9Rcz9Hg/SGPl
NTWh1LFbwQdiZagr19haE11Sorx3hSWOZBhwrB+tgxO27NzTcO0q90by+jFKDEpc2VRCTo/WrAhq
fuzIpM+Z4lNa4FXKx4R8iZATWQvWObQJd3AdRPPAJ5kRWzAcaMJkhcSjzhqTJ4gGC1uuHbVItXzK
TbPIwp0z/oaVeKgHtczAmUnGZcpg9Bs3HUYfng3lAm/UBp+sXqexUW9YcoA801cWUJVqHe6U1mD2
nPpALs6qMPBqd+n01E/ydVLxKffINxmq4LW16g4eAGmVRNlcWzXmZ5g+eCsQKQrCGwjAjgDxDfNP
DHOHrEzbQ9kHVwwtIYxjG2orxaXpJCl+HoNA22pPiZHjJctdSk0cBglIWqfxiBN39wkDRupOaqss
QN01Ag+O8Jn2rmQKNMxwyoPgnZ4k1zue73r0XxCAumA5GA1G1iWuLi065s0AgbGNuYQmdi5DNTUy
U1o3DktnLfs3QF0PyQJ9LYsbJTgm0Ie6SQlqUWm6jgBDrnBCM7RIriJ1r42ciiWQ86AKxhCdgzeo
ldEVWJM8N+DFCcLZeyyqihZWjowXQHCYbWynTXifU58aTNCNnhttpLd4mkKWY9J2eq5Fo0Wbbs8m
neEELZecbmrFoJBEbCLCUmz2g7h4KNq2jXR/NVrrvUU6Z6S6Uyd+4JDHWDKTcSg4xaQxiiwjiAnU
y7ZBGoEW9aNj3PkPU9fy3o2juwkTIatqgY2CNwNBPjSoHDbebMYWRrdjOYuxEarqmZObtfabpNh6
RDkyt1wNIZ+yu1rsiG3g8gONlRkWbRHaXYP4lJjuWNRW+I+hWzl9DuIr2CDtwHGRkB/D5A1hQNeN
G1jpFcM6byJRokR5ri9WBBwnKP07M4fT0uDTRVuPi1Kg7o5FfF80zVsaZIC3XAsvjDqbXmfuAL4u
sugK1XtAYlzKwZBInnWPmvlAs/ypEnOwA7szHQeQEvltUKgPh1YlbQSE+ElU/GgrmlZdNdfrpJhu
fS62rWGSwzv/UKNoGJp/ktn0li0XK0ngFR0Sehd5ynQ4tO+175VwbBaMgr0ZZOQdpyVz2sWr5Da0
i7xIcXZADxKZCS5xWEqbeoreHQl0QlsztEixj2ZIXFPnX2AGfYBZfm4N+5AV5nQklYIZRLhHMopV
oMWNHNkZs2v/OZ1oWIRSCKQXi0+6TfVGheKJjKojEK7irMrHKc7qsz0X900r8ByQRbdS7a30UeAq
NEAbOdG5rPsHpsfPyiN2RycTJ2xwF6m2geTkFt4Pzg7LW+oxz7XAHhe+UEKN1wbj5+jAKhqT31KP
qCcLtHpqyq1b21Y7tbfYVagKzWDnCP1spe6SA1JT1FcTW0bS9b84QhAAHtyTqbQDOCXQprPIktwc
E4+YNIx/y0NDXm+jPFLMW622uSAjFfHNHm8I450gYxCGKhd+z7Trx0wfjAYvVoA9SZpGeKA5GSNf
UPct8X6zdB0ankfR1tVZqWXrrZNN5La/PMO/T1R8aVB8HUTcAPtj1Ejb5Dy4pJIkdrwO5ul2EMOD
Sx7LnBccZzqTIJ3YPDhxduO3CWH3AHQlFSHnPDffuDgTJ43HsNZNdgiNalXObX+o2zlYpWQ8AJ/B
380SECHND/QZMekpoTbGQuLsewrEFbyVE3iUa9h6ii6EtZKAwCrVcLTEHUIUSY1SiIlKEVhwzRBC
uhpT50xIIudpY13MjbPjcLuOallhK/ms4B5tsibGFmeXX4GMe0Q/vMN6GR4jh85nXrPtOg0DGR+n
yVr+Yjb5qExjsUUwYPRsf4kbRoM0q2NTq5KFO8KwNsWHANJViW59RbKTz2X716OYKVHC2BDojOZU
92HhzOvIJeBBmzzv4W0BVeTIyRO1O7ZX7Po8zcDGci+goWeTEh8xfkJu7dT5q1DkBdK+w3od24R5
zD9iQoQ4QqtfgY1nqas7xGUoWpvIVLi1YAHZPSP+QoDjLlio2Xsmjjd0LbdmRk0QwLTBTKLYDUN0
6GbnnoFlLZLanwwOiGx22QU84s/WHPPosqJ3M4dbHfi3XQKfR0zt7eAN5Z2cZq50+lhgz0j62Oi5
AluiLOoW9umtBcMRrjGJ9eROpIRAN0yjMH6++ExcuQch1mxRsAfGfqwcB8NjdEMTkn5XDTWvqqjf
QBcw6qO4KwYFzSG2D0XpMLf54O9I1tLAUJgGCnDxe1hfB9p0FK12dm/TCylgvO+HcqC9buBIb0WF
j6pER27VFR6n2eXwyjRCm5B55nG8JGlwZ6AaKdLu1zSpn0lDomySG8QvZNM9QcAEVnO2LQkTJqVS
7QYIOqckbp/cTD8y4qtW9FemHVufWos4fZkYJFU0VCKn2dDTF1SxtU+pl35whOIaqGNkTCgnVzpE
SzH6cY0vlU0+K9CYAya+CCrhamDsYx7MxZYp0dAcxpRZtjbKfdsuUdUWDCSG1vu+YVMbTCQu+DPn
9RSCRoZTwQm3zVB4WQMjkhpg2drs5SH2YxzjTX2DoZr+IKmylf5HnpSfZ7d1qM3lWmjPad4dIjNN
ThLsD7+Yk1OM2no/0/kDTWofC4uyvgQ9JRoUQi0rq2myEtsm/sQZWJ3oPPvkgLxeJ1H/RvYb4wT6
h1xPtE4iE/2t0+Kbs+leL9b/NHKWP4CCXFvEYstGnTVXFOE+dzKAhBEEn0DsAxge5m8ObWd48ZfG
E5+5TUUZanXyA5dvC0Fap2NzS3JZvQltsvOGLCMyrx6g+dXPZk4rCmjesOQYvg1afhBMyGKJqK7b
pP5v7LDnGQei05TFoUKgLz1kjKXaN4VEBGGM+JUDmW5qe0JMAqFznc3oY+rjQPDuquutV2RnX0IV
HBEnGr1kRa2MhiFHqrY6aHGXEV0+MSjUEeKaGVcFIPyGOXI94h1gJEIALKg4EEC7dLYs6nA0UQhD
V1WXv3k+2cTKmdEUYm9Yxd5QnUvaoRNXfIQKiKcvHJkxCzYV5gFi4cZn4U1ltQ3RRfor4fVbRXrK
VnWj9DrWBAa5bAfBQDDXgAyPzJtdnfU/0S0y+xS38WgQ3gMjCXths6YJhHJTMk2QtINSnMk7V9IK
m8WT0b7FHtwFc0Y5ULj4qcd52hpy/NXn3tYtU3j0Xohv/cuIPRJR6NczoFhFpU07OqqY7hjnFL3V
Og996yqd5VRV2BdZsnvZGbupU5FuneoHYdCC7RueQLNk+EObct0W+Y9hEsc62AUky7e1o09jWGrq
QxKTvm81y60/d/98yZ+v+7cv+f7E/8HX/du3ff+M748ZpULC+P/8MN8P8Ndj/S9/1J8/4s+PWyzr
jKD/98/F//Q3/rcf9edhnILUk8knyQkjwMpYoqSC72ipeImWCjOmlQipbFHvwAnt5uXzpsiLk12Q
REYY0xI9NSBXOn9/tG/pGa2+b9KLJ4L5+wv++tp//ygWOrS1y2NFIbZYdqh/3v/roZw+069/Plhh
TwYWkx2/R+uDg0Tg+5YOl7yv75v/fj+Bf0A80DKK/xaV0ubl/vdNA0HTP77r+/7kLkOCf3+A7/vV
8v3ft/480vctmfj/fPi/Hu77kb4/9dfD/bn/5zv//OJ/PvZ966//ZrPb+uHwi1Cl6gQcTpvMkl0S
nHLPKQ5hxU3h1oiKvz/awsr8x/1/+dT3R5klE6aREdY+Cq32rtGWZwTzP5Etv4axgTF38PqTomvU
wlyMlri07/9amxyh71uB45+AiTAx91POFkGPJZ7MAESG4CXcAeNzZV8M5b+XA3VV2pFgP3JM1NDg
kuoLzRLbIAMDllicwhNhw4wPGUz36AoMt/mYZosO98InrvOuXaZExSbEzL4tsuJj7uYfqBPPaIyA
6Glm7YxGptVAACqMKbymGLl+YXQyV3VLnLQvcQtl9yGUV34cmg8LjjrK12NcdRiVOLVvijTc2h7o
grjB+ZepGxzFAvH/yo+KdlXXZA648jYvvDdIDptMF+WtzrI3fuBdMPbTzmitFG0KQq4o2QFsMZ9o
DUH+SWB1mZtuacubU0NFWKfFMtSsIKMiUp6UvI3Qc4+OcHZ6DB8Qc1kM3OKfiZj1piyGFntn028q
kqZmMi7s1GU0NqAImWJ8vg2+WdshxRe54TgnZDIq5uBlM5prS0yfudOIJdw42rgWjZAkNB6HzNv3
edP+VH5LpZFTt4aD9xQtZW2xHjSFcGvFlODjR9Pq8IzcMTrUYt7WJAFMWIzwAudfSIzLVdcNGLyp
IlVXXaMJBxAiahK3FXniZHAjKZph0mdXNNSYBjhgkfpD/8vB9LqqSfTeVBOeXqdkzozAvfiZB8aD
qYWFnE6gxfZGDFG6I6mQjNxV4BvlzkVAgSrF2DJr+QnNN/8Z1U+OVuIHowr+ZZieSeyrGHiuaGX9
SjuJWNqJyT6I0J2KW5s0hjFSW2tYDm7a2Ea2dxP01i9hLCSyQtQbU2aodGvb26i8DN9U03NxYwF3
DYdNN0cza5n2a5tj+1VefKUN/eRD8qqCGRShnVynXkJoaHI26ROnBnEWTvUa23qN9XtFs2W6k62H
JKaa7bWrCyItjfxngM7Mq3AZykjllzDKyLtnqh4xBEahQwNh4GQ9uPSToZ79SIUYt4FVIiorGNeP
waJ6yh8c2/iae3/YGMA+1hQTCs6lvJ8ydUewe6MRMHD++lUImtSgqEfi2/BOwbS7M2Obp5Q+Zm+S
NWTiYGzpzlP55eMdogGwTs9enMFWbCg3krExMNIskEZiNF5QVeEMrbuvsdCXzCjuAyvKSOHpn2z9
YqUEFgRU5WbWlDs7Y1yc20ezJI4BJBp+LUMtyiC7YSabH9JQvxc4Y9elGLN9y1yEIB9KbSq3g59D
wrFtBjetOOO5LlapFT+il6BjT9jlVjXpr0rAF8/Rdi3kjrR2Xg25+JBiKegFlBgOSvHANW2tu54R
oHMwWxBhs+2eTF0hUpe80saIEbgQm7HnjdaAEXD4TuiXBeZj1F3+U+yTzOdcyZanpBM98pM+/hyY
/cA35xw+5wFiElyL9cjRrmXmJUTO7zx6TIj73LzhaDHfYEPPz5jIDs3Cxw8TUGujZ7tyY0egaVNc
r/P33YaX9mayvPmiunlFGC3mINt1UfgtN7//07SdASL8y4e/v6llTSxT0V8IOUZ3/NfHlm8ileuA
JF+d6lwv4bZ2B1qzHo7fX+FymGso7y8TaaWVhM+gRuMVuA/6F9mdG9PCuJ9CgxXdpZ/zex/y86GR
1jVs7CMdG1bKkBANeLyzKgJ0cMAqsxEKLMY/yCQxrkAiVPyzVWBHmktalHQMmTAHKcALKflp7jGv
9LDBhfOGZuce+XW8NxaNpBVp65zlIFitGlGEwGrb+Rk+leDU0+zeVnF6Jwc7W5cchimqofFEAdqu
6Ec1mbyw0qP9yvWzsqjTUVi6HtfVSHhmPYSnNIzfwJapxe/+u3Nh3i+p3xxm0TPxBgfhZKG4ChFt
iZ0pUJpIWsmGByFiYr7A8YJPgKVbpdrd00Ag4EeIO+ITRgAn9n2NHncD3wHtIzhn3jXH2nU/HWM+
mG6J5qSeB0Ya+rWWObo7tz3woB0yOgf5YcBZ5Rn/t9yEaX7lOXjreu+R32cXWs6nFMmPwCuuTm8P
2y4GYzTNr/mUHUgkBu1kB5ugym6dWb63scOWM5XwcCJvOwXzFWKQdeq7R7+GwuZCNXKnHr3VUG2n
sn0ymxwBBLLjaBBbYSPqtdXZ0rOBBf4adPQ2HC1pBxjQS2OagtT7bZPjn4qCG49O/zKixAxkPQx1
32xNG7yg3/Ek2lF2r5j6raF4hxuvcyWOcDIW1DTui5YeQGeVYCx9GiRxD6wZjTAnj8ACtZd+uafZ
QsBTWkaNOwp9Z8shpbVIizAi9VCH6HNGN7/0zqP2/F+BQgeZOdHRoztCwjvCDYtfhegJ1MLhRXTd
kXfO11BCtyFL6bcpxW6BArZm85sEwhByfvec5PreLsyLn6l3pKFwqypUcqbyLxyM1hyZkSAmpVrn
fUJ/T/fHPizv2zDtt3Ugn5FOlRtX5a+TyyUiKRW3enoUmYsdubnCxn8sqQs69zqp6A0Fw0njAlxF
no2TpwdGigDzrc3z8xgTZ+ZPJA67erxpWzcgscJ7GeKMU6PT+NRIS1eKbIe4fddD8WRN8dGznK8i
T94ZWlr7rNXnqeHFTYR7dj2gr/rVzWjQGybEGIi0+dw9AxvsT/3M7l+YzUdrHDJXUo0FlMJDCwm+
j1A4xDUMF0kaVJ/sPULDst5/m9IfGZ2UldXXx7mA0jz41dEToCnpBNrrevSu/sg1LWhXbGfaIxtF
mNjarpLPsQa1JewQGm+EKQ3bDRq0JOQy5ZAMAIjaqyNALsampeoXlit5jHq/36CgIyDHf5oif9h1
nf3DsMXFiB7Q04IrgQPCdAzpepUcGYkgl4v8kSM/HaxJkvdl5/Xi7bjpIILs+s6+2pmNCc85AeJE
7u+Tpbs4tiwb53bhHtPBmDdByO5Vll9Y51cdbNxd1d2bUzqQ+EFVAZezt0kbxmedsqagu7X6eJMP
3gMnB/h05JWHU4T1vNjyR0JHgMawdn3/qxNYXBQvexEn8hCVJOxFPezygEww+u5louhV5wx/Rlcx
u9XhnQF/sMig1gojxFptLCXSEpakTahOjTOcpvn3TDztjP4T7Ae4yC4q41Ug4INEcbVpKopKam1G
jduEBIiVUXQPpiSrY2Jn6fEz+EgYIy14Nmxi4oRrb/LgxTbUp6NUyLuzeiYOipFxV31Zqb7m84JK
pvicK2yE+UhPuvEeyG9g9GKJfYCLYOs2XyEkIZO5C9OIvt8ko7giZIQf4lX7iOk/1X2/6jyYXy3n
CCuOL3ZLVnnpFb+bPtzylKdEcU03k1N1Wz2sYNWd0pFYKS72jIAEsntriW/XCXFLNsKvt4kuL4Ed
7Lvgezp2iVzK6dCOYV76rAJ2eB0bE1lF+26z3cOQJEVqiKn9ASWBP61PvcUsFjrknkUD+GBDg76I
ilvDQu5cKcIFy/ye3btCPFh/MoLlbIsdrUDE4VK+UXPHm6Gpv/oOp03gLGBQqoIOCBSZbwxCSWIR
mwazPFwyJEHl+DiTyEn3u3oZZkQyU/fchPZPltNg3WuWnDA9C+RydF2Vz1uodFGNWTPz/mf+/Jsq
Ad0zTtGHj9tmIejsChxyxgJSN0rjq8v86lZb0SE37bu5l789BhXrMfodS/k29yiTGCezQGgawW0Y
HHWGfJKZ4EnU2tvnTmXsC695KAnrBOHIkHHhFbC8soWD2OaZzWP3Pqwgnc0hQ1zMHNu4Qx8Zu+km
tlG5F+pTD2O6s2pGSGYrBEPD92rA72t4I607ldPoIYU+r4sLL0O2+9uS0vT/46wep+rzP//2uwTx
qKeHzzAui39NpxL29/NEzlb4WS65Wv/xyVC/nW7ec77tv3Yc4/7HOKvlG/5KsxLe34WLI4jUSssy
HdflM3+lWQV/dywnMAPXkZ4ZBK75J83KDv5uspA7AS504Qnfc/57mJXt/t3yfBMxoWA8b3rm/1WW
lWU58m//8S9ZVp4pLTPgZ1ikZjmBbXkEd1W/3x9iHIX/+TfxX5KQ+bI/L8gtyqOVaRb5rupHFE50
nEuVj2eCCkgNepEciHm3TcdwMhDLjGfVCwI1XPdQZhjePDBZqzawcJE0b1YeoaWETGgt2e4+gy0P
Bhr5MsDIRYyaypqZrmHxgF760Haxv8HW/9w52SPlHFY32sZR5JrboUXTOBQdMzYC54eYksaK73s7
55BKJjQWWZ8BdocgbHjnME5a6IAGkIPHm29UzISHOlmffVM4d9iz3JXnw+IHmL0ac7TsqS6c/Zg+
UZ3CJAnFjpHZS5bPyC774AtdCipXHNPHtrwtkCPknGlu6JejDlcBICSFCp5qDp0fmuyJCFhW4TY6
jOayTwSnSKBl0+EToaR0mh4G9HVFcBvltUZax2SK5CtK93obeW19bar5ITOnq+tGN6OTP+dFrfYi
TF9F1PNkta+2O9Rbo+eU79JZTh1qmUwk7GWGu4s142DH/DGG7AAAc4o9/sdNrtQvtPQBRufh4lSQ
Kg3Lr6nMOlCaDPLKkPjAVkMyJxNZgUV2gw1pwtTvhYvLQs4XPKPlUbZEIGdogkUXF4d4SDdJ4M2b
vKITzzk5vLQ5kOopWzjISDXmlvK496f73sTWHVvzJY6gr4AuIMS7WjstYE8OAfB8O7SCgI83egpY
BK1SXryYtbdoQRXMIXlAccLsMcWAqSKxcYJuBASMzEJr6AYZoeRbazzVCcfLvpdEOcTmk5UXzCNi
BmCqZOjWoFcMrEASIoaztXfDmalPY6AFDg6apDZNnKqcDcC8EyRLCS8TIuLKxw4PtRBHVlHAx3AR
tt+IKHkcVfCQt96DF7WEOpQrEgv4e/q0P3QwyLDPISN11pUBcdubvAZZpHcPATYA2qVOJQIjeKtM
oDyDNp3ZBsx7wRgmkIeoxf1o67vpp5LBdBRhXW+biG6CIcoG7ShqojYI122KHcfgr1/ptoexaes7
0+LIMUhyTXCU9EzEgrecmmbdd614CubkJfIaLPUqFtvgwlwfqavPWAr3O8PgEWieEnZ2pKRdjx5y
sy5oGXLGsl+nsncJ0eTyXOHsoJoqN+lANm0UGw26DHtDB9N4CJbO1+QCUwMKXDLHA+VfMSTvrcrf
cHriF+rDXQ7BgcEGed8U39uwo7dSOwNnRiwFIwPcKGkA7XjN44RVpZPtfdfRHhApYhmR0R+Ird9S
gs+d3P5guUl6mGuTKSO0DhFATXZHeDmDQdr24ogoM02cdzxvS5NCqGkHdQ4qYJwG8ziUoz76t5ni
bVDlXqYWcxtcLIuKYFLVwzjr6AXexVPCywfaKCbvxIzvXd2XvANDaAgzQO4aHTyv1Q0q5QNpWijq
OoeuiD9CiCx8xrc9DO4ZskSCgWNbsgy6DoX05C2pXz49lTq2MB2o9LXJxDstJPq+Vv6RxWDbizby
1mNC+d4F8G2t4JQAcERdqsQ6cfUJgWkIANwkI6p+6GsfDBnEcFykCu7ci6ZBkOokgU0SfVhuRIRf
O69mzlpUA+hdnR6iNSYhScm5Wmw2K1VbVLG+e0N7xdx17bBBzDJsiiCND26cPNsloyEV8jbyfXB9
gLTfVdJCXUDhDLilq4fqJkZw4xEqfEauu+OPHI6yEbcJmTscZJYxHVw8jUssaPtqz7bwAqcaWTQy
IRXAhSis8b1TPkGdEk2CX4YvdTSfRA+YujGj/8bReWzJqlxB9ItYiwQSMy1H2a4297absNq8i/ck
CXy9NhpoIulJ1VWQJk7EjudJ1Vxd6Uu4MrKOQADmWcMQk1j6SP38QsfLoR9BCNUth/ukWY1UsbLO
U8SwxMfka7JIg7LlttJkj7IFMONVPqHI1MbPMyRnlxgCFtEM3oYtbhE2YZyw3puoPSMMahCh3dDi
K2vK07K6RWsSKSI6gniN+U/Ercyo5/GLMb1RMt+59JdwUcy3eJtC0iRn33CI30c4d1IseZYs+tfU
fZNdt3EKbP42XTSncaA6Dc/aYZjjawtCYWdlSDG6infKls/12P6DkNIhJJABoG7vOjLq2cC/W3M2
37VkFhpjNOozgEZYAqCf9TxIgXok2Lo+WcXZtOXZMmsCk918Nyq2TUtmdxcrL0CVY2QspKkjuZYR
MylVZxJzPK7WqqMQERmGDH8doF4Oo5T0sTDQvovi4xXdfGhtO2TsCADN9EBbEmEcPm0CDvtl9uIT
bcvJprbLO6+DH06R/W9wkIWVIT6SPKVFw6HNum+e0m7ZC0gfuDAxAtBRG3LwCXOCuLshtoFBL+zc
sl9wmo/vaUqIKgfVzuUGKKxpkIGNMsIKYF9OzWImqKY7jiLDto0ypqrKvCTNh1YTFUjyiHs/CEsy
SL3yA5QTG48kdJ7NkFEAUtQgB7rqkFY8BUmaPid1lQFghccgRUJ0Iw2HMiatipdky8MqOsiYpeif
aM8LjDXxUccQ17MBOX4nSvXXWVtX7CQPXS/5tiUQmqjlzp/jl4eH0JYHp8EHF+fTeXbk1Qs8RPA3
2DZvcxQwgecXSDhHNKZAYsctbJryy5YFM/JIfXk9eZbKv07UFx7xsx8JPJ3AeJ8Ke9hHFCKPiXXt
K6N+9PrkOtTibe6ygF4OMvBV7p+acYACPkFQx8qIHqP2KZpwlbIGkKRia+Rqlc/YpqGCsyY52GFH
C3vQDJwWOx7+KmHt0Gty1kEIB0V8JGh7gMnzmLejj4bCqM+evRBOUccP5FuQD8DnTuT0Jrxliqnn
VisrPRkjBry+o9stdjNAAP6r+ea7ON1HrX10ZISpvIWYmJpXGcNBTHX8ihKgDhDPIlrR5g/OMCB6
Y/SXJkvfFs5AqAQFLv0qOxL3gnzd48BS1T9rHF/iGCK5Zc+IcwSntcl4Kx8fUyrct8w5+HFM/b5o
sLN2TpQtaJvhNut53hRUiOwdkcxXUmS8HsNyjlPP2GvZ9huutyaVacq84tF1j7YgulkBE2K6xe19
wbnTJc0hB+fEeWMNsSVVRWLEGcPCTR/iqbSOMGgTCgVBwY0sD1wijBshFbXVi9q6VkTIYy3VgDEY
PK+jIUchbzlV/DpU5t/BfDUp7zpP3ikYquyQaZDLVA5uKqzPp0mgBE0iJzPrcg/t456pSvOn7jnB
Nx2p5UIYdPgFAgWPNRgtKqwazwwNN3gNqNYw0PmcbIJ26opwREyHq0nJQkPp+yUzOvyGLmq85UDe
wgx0xwmJ36E/lMBDo/neR/09NkgrT22Zhz2ICJqHetX9Fzf+tasbOtjNNe7jfuGxj45eH71YCR6g
NSVTm+5xNiNJTlO+mQaSWqOqRyloKZSNqHc2hTc79NYhKo6LLIgQRSBpAsQYkznN6qkJg3g6YBAb
7xS5g18Z8hvjGjtlyu+DUt3Zffv/3sAe94sgGE7aGmh2OR19J50Ppn2p2NzJvIAt0awckcHmL+Le
OhekbldL9cCZzBaMVXNnYnWEx7C1yNJSgGrjb04ItPte95Pj/KPfYdH3iqtC6nojYXQWcR3TZtkX
WPOTCzrveiA2KLB0bdYSptCOZniTNWfV6fiEnA1qCnhE5zmse8yQNwnlCT0HZGjzONY0hJfaPLml
Xx2GvsZmVGFeAfOCf3gih+1Xwd6ZrH8SO8AGrty8IbR6dWOWvlwhJqPCqiLmzQZesLFzp9qP3vwO
0Q6bph9tPVXf4eCqMM2WP3GFXhposkHpnJ2H9VsIaL0XaeRRelKTPKgOurV/BkP+ochlZgzI5/UM
BLBs+M5Xg7pGuWjXYXYZobAiz7XDv6JCXZscB8o+jR6UN4B88YKjsjEMGo5VHXDmPS+E+46WNjnK
1XwHjv9qtRqjGhUY3ox83TYjNzZAlmQ79qWDzYrup8cc7aYaPqc2xoTPQ+exmtuN/eCVF0YLc+iX
16Ie8+OUDFe+zvriV1VYdqTjBtv5MrghQxH1T14WO4deO3dqKZ/t1cw/otmJXn/5wfLPj4h0peQt
mdFRypsi4qqaE3hFVzFXLSj+NudBwPTMG3vcQIxDORTOQD+T5bMYjaNwiGbOSlBHwSFcZ/TQ534U
ZnBr2i76C8wb4rLOuo1xG3NCmlVnMqf3bCJs4Cnxtj33HH128UCkOAHvi7/4WLseW3BHvMb8sEuX
T2M3yw7L1oBILv+b9Mz/L2V/Gym0BxYOgzXEbbi8jUughhLe01g22I0b81mJQF8k19q4Z/qH5ojb
sVpOJCR+O9NaGLMy/pvAbJDmNt6Z6N6LjGiX3TlsRQjZ5UivTDw84TxVR+rbrnntPsQMGu8FJa+R
YBLSsGBs/T+shsGuSjw2nAUxGYsj49IYL7Un4QFADMRHXO36vnK3ldtxees6QgEzt+JspQt3rnT2
lpp+8QzXoTtaDwIkzKVshoM1xuNjzwn/3o4w4Um9iIyJPg/U3kkzUu729KM8/wEp/LHvKNJ4WNQw
nW2DNqEirsXV8qDbzZF+hu381x/qH7tLKdBpWVMUyxlAVQMrwb6T3QsO8LUHwv+pvY5TAfbjBX69
0atXjjEo3BYnB5n4OAs8ojx24AEkmrx1g/dJtayAHgzclKvu6tQE+ePYXwbXDBuVGQLMMXMIA0T0
CHcFP2q5oEF7811JwyNeodkSJU0KZo0WWinItnGUXSyQ4gvpYO7sy+qY5LNK3CtW1Zxjp6L+UOEA
IrTH6ZZZZci57cWNoK0ShEAwsPEMiPwD6HhzUk1CDjT9Y2jHPsaD/WIx+48FQU3PnqhlKPJzzypx
NKZ+NWVCa5yu3lQaD/Et8xo+TgVF1aS3AR4NvcSdJw7peQFDyYs+PLXpIm7DDDvK5+IYpxj10Qpu
bUoec+E3Rz1qT+ZvnETpIc4us0VWPPWNo5usSXagCnsHdC22EX4UN4VGgAy1Ltac4YnsTxy/a4Dz
2KoT3dzMprvYg3un90Rszdx7y8msbDJPmGyUyQw722Tm5mVirydq4zhxHZLq/1wwSif8q53R7gxE
DNBDFHaKs/jYouQPWXDlLnLq+QUOLlNtf51sS1FvosVruUrgnLds57Nx470wivisVID5mj4U2WHy
W9jvNhY3vNHkUFJAkKP/wtmauntfJvBrzcSkkgxsYcZU7PgHQ0IiDKJbzIygN4abYxaCd01zfauH
0PHKB2o4bzJtIbRND6VeV31nYUI6UOU2ZhGGJX5iiHHzdtTzyfZokc0AVxdu8KUKdVt6EEjtNJ1V
wUcGoZsgd5La6N7KE54j7OSG/19ew31IQR85XPS2NVZjKjeDsGhEvAty5D8ZjJdeTEAN6+zsixyO
KMgzjM3Wkev9X7U8cF889n5pkNCgtMAcvSc3ncjepWBIsDcclq69aw7Aa4sRNVA0fu8l9DSg9t2h
DTIMwgl/WsRmbiTEoWSFW8H3EOSK6jvPcbIkKbXbeS5eqqeMmsVN7WWfAQ75xDCf6sqXxwA+J7uJ
/zHGFcE49rho7kjWVxkOpynYLl1XXHSSH6JgjR4F7peUJ22rTx+TT1Wpvy7XEE5q6TmraX7AEIIt
HNBYqXeq543VbPG5ICNGlQ23Q/u35CLF3SRdhnf0Ioq7zHlvZtOZj0eZbw19w/G5FU/fzNwDdg93
LweJPsqzxEWLhCvolmpk5U1cqI+GdzMMCWNE5iScWUVLP2QS61KNpaywN7L3uU/+YZ7DaWQUvyX1
IMpsKbrw5T/D8c7AOKApivc8IKFV0Mq76UFJ448Jot1EkoWrJw0vjhouZUElTJle/IYUQzy2D2MC
46p1Kn3w3T4Jy7zzNgUbrKmwKM15/ozR1oHwEwMyQi8Mmma8E0PaLhPOEMhCWyHtducwjuI8aOKO
FrAlPJz/Pje5psU6NApM8Rme/U3nR5zH6YEGdrNtfPMrm4jn8sggTETbfjVLmdYfMJvgxGoWgA5X
QwKX/wg66UJ7eskg3yctzuxFLulFjsETrBBxdgL9gwkCS/m7zaGKvJeNHAUzHtM7ybMXNYDSEGV+
UnP06mhWBst3TkaVz6ApYVGQWUG5iEHIVD0AwqZ/i0X25AZq3Gnfrw9SuiedoDez0ZWXMRipra4p
sxuLCqdg8KkW/juL+jHb/tUaI9jg1HKj7bVifT1dAnpe9TIay7ejbGIjEMPGkvaq5LV1gWFFIK9W
1IMtYYdywr+Zwb8JsMJa//DejDP6GMzK2mudfUzOwvaZxVsjoIPJ2Ds8VFcPqdXIWOY8D/uUT6oO
VaVajiQkthHMiU3ZnXiL17Yl/4OP04X8+PD5SNpHHNRpPdx7DvXNOX0UJa8gnSymIdD+qPJDlZCC
M4K+0CrLnFv4V+Fk5c7Eb7sS8H6WmgUptQbCspqNU8y/eUyiglLNZ9hbDqwY9a8tOU1qYrQYucm6
VvOZkCQh+tEEMrZQSxP7kv9FAmiTNP4A5b7FXn4ZYOZxxAt+ZyDtTL4pfdAjR8VoOqY5i4CXmPqp
6DrrzFtebsraefeRFx6C2bsOKUlLFB3KVAjL4fsC9z6255LuqX7Avj7X1VOZ64+paz8Z1xnGa0sq
zaAwtc8MWgEqQHjp42gMKStV9JBF2d947SIhVrKz+RBo4O8xGKkEu4XXzh8xLFNIVNHf3H0dB9q9
UjMd94UkoDekT72y2z22BtTIoLqtiUMTOXc7+KzGHPJ4W7X13TX/RQm9ePHa1Fuaxqqc7JRM/lLp
EW0snTvbqPtQCVm8xSLEXQLI6G2K2+IRgq4oxVMzmL8ten3p4PsSVfpYZ+FgLNd5NJ+TLjpMUf3W
O7IgpgsiY3Hj3cQoEv94fGpWu2ml2RwqafG8MPEZKn1x+Db+OBDad6UkajGhSY3un4JPWSg6O/oM
4sSU9J8ADbg/rPitOuBmU+IjsoPlMuuIFk8OsZmeekC0aX7AAWHO3Ruhf7heYGlMYaVPOA2eZJ6f
4LDw+0orYPGbHhAolq2/kKS2QINOaXLLbePZKiFw0vJmbiXi0ZQTeFDyyX+ZaqFWde3LN3BiivlT
ZvOlZNGROfWrDitXFcR8/y8aR0672I+FIMdscfvnJGorJ8yRbupc+tBz2oeegvsg/m9dfxaqUWqx
7zRZrmCFnqC7nIi7XSz2LGEH9zq3vl1j+aPNDh8h1sCJf8kejixBLCz8D7pmecjL0JipgYQSMG9G
kDC7OH4okqMucMgOMYKHWf4rfJLq6AnXdLBgvwBwv6Y+f6rGBtiU5t1b/I9oDPx9rE1MOL3dHzP2
Dws15QUkzm5BWcPosWf0zSJkz8kuolLxNAd311GErTJXHZyaWSoUfko0ONy0CL+bcQM+q7rQGV1d
Rs7qU7b4CJnzY8b4TwdDe8rN8u8Smd4zWYVnqMxkuazhsUUkPxdUC29Aj1Vh4i0PQZnQ3uR7H5Y5
qVtXi7CTya2qbMrY6Gbejn32oYf96hJgYYl3lJ3YUCn5mcwZ89Jov0USIcQdyXv2fBm9Iqirk5eo
xcIMr/ZOww7mecu5Kkc9Tr1y99hh90OPRyICpBbGHyj+hGnqCA2RWYPKp+/Eaf/VAluR6qdjGek3
nz5Dv7H/86vxEPgVn78VMe2+yUOcUVrXUCjMrElcMfZ9eH1zgxlhAyufPlf4zQJVFS5jc7ey8oim
QS4oZmrX4XRFX5uPfpLjR6qne98j1JCAD0EYg8fKZLRKpn8m8ByPzcQSM7GjHxG1TRMWgIOg+9wa
cB8hs0nT4g3NLzGXNgaw2J5UvpKskk7uyfTsmI06PgJ4UWC/KQJMrIDM2OrX8Sp1dTCjmDr9BR/y
NTPygN71H1VuJ2O2j8Xqm2bEEZomFUilzZmqKd6NE+bCeJ8rD14rjTa7kpABqdH6ZWTa9f1iuY53
oWCqPNS2PlcFXMuKuhmQOuvZCLudxmWkDY6Umu0Ni0vyOGZpwXdGM16mrp6KAWCq8onIOhaXiX82
ZvBrF67eSj+5ebP7XGBu3QMBYeMeGmo5WvJD+YAuKYx/laq/AhNOjQvGnph/gHyXt1enHEeuVM7f
yBxcpJnMPzqYywhNwz+zXevHJou9T4vZCsEyJVvTIy8lTI/xHvbcAvjnPhCKE1u/9nBVsFa6ZtjR
xFPwKRuXCS1G7vFky/wr4Pwuyi4UIpj2E6K8GtMvqEdENdm9uRpkbxbS+kbbCbbJCORuV3qEtMyf
ufbCJhNq13d2HXLcvrYyhdRcyPIgs/pWrmAiJ7WPg4RWRXQK4XxsjZ0RrXIC1kKfmGJSC+foMKhX
yju0bZQ+RL6Pw4sWTum/ybi9ig5iT2cBlEGJUyounweJ67ZjNekmjeGRxJo/Col52/+qXC2vrlPB
dUnuJb8p5G5KKl0dv7eDw+F+BQ0EBhaX+KGcfcR0o79yvUxPaYwEokz5oSnzAn1OQ3gEZK/Niy/e
HY/YN1uKBgOOv+DXqVuLZ7W6J3wswpJ7HDfduVILb7h7DRL8/S5usMb7jHWJSmUzIojS7KdKO2vv
txScCx2jFoj0BZ9GvyVjx2OmAKn2tWLn8fqTLJwTKH5IN8EUZqDvnOIN3OqygwxTgliNoRWgPlK7
5cabZIWdNBVibVLWJflouJC1zTGJXZrqpS63qLvyIdAu7RG369Xqp55MZPJf8NQl9yAe/1Qp9wuy
gp+8C+N29NIXI00jKhzdIJzkE/hT7i88o7Yo/I1p0fvI6O9t9GFp9BNiaMz0wEnSgNtDXTBh790n
jiFCV+Lgy/x9Tgi4cXmfdrNN5Raxi7sbWLC+RLAfhHm1i/RZyUwBLodO0FpLdsa7dkJinK+jHRdc
WklymzSXPQZBe/Qn44NmXHR6plZb2C8+DdHJk4mC/ZhqDnu5AFBPJzN32+QfQNvPIcJJon3707VK
dXU9g8NdXH2NirTiQnHNjpHOam50+pNmk5z4euOl/VkCPz0WRGFSLPgbJpSbNGns94Ano3eKV5J4
/TYNNCi9xuv3ceoAPGt2huMzkiffv9MutwPDZB5dkRfNkvjDrk/KR6ros7Pr3+mrRzJuoBYkM+FT
o/2tTI5imYMl2nYyuAAj1iqRTJSIuNSpkjBio0uiq8XetYz53ktRBvDi74q6SS4+p5jA6aN93nF3
xoxGtnGZOHXRee7BSXMyLp5eS3a2+MhzzzwVBBZDIt00qsHm74jp4l4llAtH8Zigma0xw4hC9hmc
ixBbPl9ZuNRD1D9drP5UCSdZTjr1jt9CoPGSIKWp+qV3OWX3IwyklNx32YGybTK6FoGAQ7Zck1y+
W3c74JA+d37jL+wd+9BqsDrU5DCDT8B0MoXPBDiK4Zc+w41WY40+wsGqaQlw5ljdMaUju7uRiW7k
dwOTSvqA8sYNrYmpugwZYbKqZJSZF3ZKk5BaQpdgPpdBeId0I0B3MGHf77CQX2b5RNWNPnagwEDW
klM3BtIcHOSoz0kSjKQBsIYijpcDMYFz0RkinITRo883R0NXPxOYQa67M5VBDqSXXlFzn0hG4jMl
dbkZ5Pj6sNnYxeqMAMbGH8nluqqan6BM5S5xRhdtCEPROMMb0s5BYFnY9ALU6rDOHinucSJAAmgn
PJ84U3uX+xyxdBBH4k3nWNob/AgHahbgL8NI2Rn5f4Mr9Fksa617+x1RA7SZ6uWpZsSD+5fOkimf
n4IBLNd4SabiwhEYA0HqPlNU+t8Y5T5zLHG2hnO1ZCvw0Rh2y+pDGErMyajz5d2vvF8MPdOhit5S
w+BbU8bZb3KCdTM1S606DV3vnwcLydgel5EBXQBoK5ng14n4PltRciIMtseXzX0+4XijeCUzA/2/
JNBLcJcTzJQCh2JAHjfw7BCZ+pKax76dv4OacmhRzDeibtO90NN1qYyfpaqtvWdz8krwjc0M+LlV
0rcX5O3FPDUOT1qQ8N2DRD3POWnIUbAmV2v3Qxt9EdUFuatvmkHZLhgZzubl/B1H09voDePeCkqQ
q7hV6wzm6mQR3rOmydokha3CgIz6hkme2vb1U+ckmFKJ1i3SSUMgTXhG6ETlPfg/rptlaioPPEeH
EZIAiI2Vh2H3bwm7ARUu5HWgG2VP5a3ezhCmXuSCAAz4Ep0DfXniKcg9xuFMMe20MJDh3feY7D2R
9Q4PwJIdM8mlpqlwzsRk+jaT+gqY3Oy6Ip95OrvyFMScq3qM63OQDttGN9W+tdC0n4Oo71/q9u/U
GNdkSa6OWvut8ZPFzX32SxkqQ/1Ds6KvImpQg20O2nlmHbI5+i077MVdoP+SCEYpwvHRMhYZG7zL
GET8HX5WfpycK0SSvFuu7C5ewY5PgYY0EWkGCUmaG/5waYl8zOOrKCJ8y1hR9/7EI56JVJ7wR5y9
sFoo1M7ihYc0BTxlD/5z73bPtkgvWe7RocDeundw16AEeqxThzYxjl3WBTcYLQfDxVuVxM2THhoG
VAKlh5sCCkudPQYwDw6Ccd829ZgK2kwhYdTE+9YgQsNctdiZAbV5DTRzfBM71GJK0fcppornLMs5
4TriZrnGAUA/Jl9q6fZBys+M0S9MPetpTHWHggHyIU3mi2ABEnV7yRXI2o4yghmu6FkmsmHaUTy3
lnR3frt8pVY1U5+V7M28vCaTlg94DJ2q0lsKJ160CvSVOeoJXyWIbjdrCVGgxlB5elssg+7umCZd
kn3H2eBcHQ2gf4GI0dp5iWuODzgq1jFlNu59EWE64X7llQZPxfoKOQJFzZDkQaIk/Q5KaCu6p6MN
xM9WGjUd2cVL08T/ZkUrHTXr1OmIxttGChcJP6wfWfoTl9aPYXRfTsuXbFakNuIcIAtGuy8T0xfA
HpviigZnoPyvt3Nq3GsqUI2oeCKxlYYdD1HOfo+S79y86V/tIKJy5BXIcgaT1JqOrS7LHRz1LQJH
EiToNOdRTvU9KgizuD4/flZDLKaidRxDODzk68FmO71gj0r/ND2+UM6rW9aNcWe7IzWryWuaQzDI
swdzhKJCv8VID0V0sDLXebAYqxCiJwyoTVKAfT/KPSaHT1lOO8HxD5BVMG01cFk/gqI64MsOWI3h
3KeUGTkdO6/b/LVa7u8gCV9Up47eivXBnMk41tbBPhfYXKhYOcflwQ2a6mGMXDyeXCHCxPBAKVFZ
KXJ+AzD0FgkzIgONC9HCfOpSfk1G0GhETexRYtVfWsvA9saH3EU+BbYMB9h9g7zHEcFUF9U+Pqxs
Eoa5KszcOb8odr/RwUwXDQThoN9m3H2gEINbK1BYTJCtVN9Ix3R29fA1avEQSDT+pLIB3eHtH12k
PYp/13Rg/Leq9d51zzKqm3DU1HSlyiTB4zZ7w1/ENQMQQwBp3Hc+/1SaSq5+tvVANROVXYBbxGB/
uBBlJB5grF8/s2kae7OcQpjg0bnh8Oa5BwfOkDu8IN1Wb5ZAR8Zl2ftxf+pz9YLZ8WDRnIS5yX3j
Cei3SQ6oNJ0evVj9th5Jl8I0EwoSLrAZsxuXM0hPBZHpIy4Zk/OBvmUNATMj4ZZoMagTtIFRnlcS
2XHP/BVMyn0HvioXwHTIr35HinEyRvBV9t2wmK8JJ4X7zLDFB6hLHPQYxdl3RrIZadQJKwCrlHwI
gnA5kTyLou7GC06pRvicAvb7KglwjnLPALEKsaN3aEomgQnmPKMLKWaWRJCo35PDVAfPBy0x1cWT
hcVsSeb25M3NceZ9OAp/Zvkwp/NgP1A1gfTjVOtQy/vKu5oz2IJfgSEvd+nS/HY5KBn0GZnGAqAx
SL8QSPUl6Z4LdGdgO+5hWBJ/g2J2jIVj07S2wqwiaqIodw1CM7j4cyI3Xuk/eo0FY33i2RZOe12M
bD/LW1Qsjy2Bz3ChrQErLfdq7AwKgHlyBkmmSFTPfwu4p/uRMxobrpX3h3G1SqTeV5MP/ApgSTW6
d2hHreRSaQEFaZjT0lx2tWZQGbrt870ytxNV8lQOvVC9O4ZSrDAlUHjC0ONhYE+nPd0NPeGUe8y1
QAjL6LaOWb2adhnsIsvCsXtat7OaZM2fZp1GyiDYaJF1O45/T5L9e0cugtv/mF4iiCkPFa69oz1i
6JPF95CvR1IXuPQUAL4ho4y45XgLQ6gBSia4HFJG1a7jnBNU5pHeV4KS3r/1PygoXDjmo/qPsnJ6
sWvfOieWfg0W3CFLCnq3yu1wKdgwGlL7uBfxTeZsGj7FNrX9H1baBXT6hGHG+8oERwT06urE9BET
nVMM0HFwBfmE/NDHt0WuoWxBAMLg6725HbFIAlYQlN9FBpWa9Ya81GxuzUhc+3qGx1KS0s/bgaeg
JK7Tz/Ytrfk7fAYZa/uGyeBzmfvmEOOWJuVivqbTRFyv5f4Fh/tkzwBicNs7h9HibUmb+FbQ+HHQ
wvkDOScmo0m6t3esC+p6jSMU/K3MiPhzbOZ8SUQGMv0Op0fEjk94KLs4vvsCAWdfLe4DzP7V79Uq
ZtrqlGAuPeL94I8rrYYKA1PsWsMPOTh7uCiL31SEhdXlp2FyDo4kWQoxaAr96qiB15FZpG2FUIVx
MD1q96rRDO1s+ONGDQtFS1ITr+KWkgOqKipmE5zLWSDaXZCY/WUWCmJBK8+ZpKjB5gAKxCWwIEmB
sQyoBevG4UWu1UEz/v+DLWd+kxXB2HZZ2I/jGx4seHAcwPuKJWIGrAcwnNmmMH5ycjmn1opfi7Tq
niL+Ojn2OwMVeWvlJqM8P/iyItPaNcbIJiDK/gzuaD9XzCdHrBaHwXqocy++8vg+VZJkvpO47k7O
waHWFQRlxQSZ2cJPFKBFchcHmOy6LbF4/EQUS28GbUNVlxnTmYDLxuD6UBkXZzdgtW6ZyPxk3rMz
lp/DQE+cjCsm+caT4hfcYftctlxe5h3vuuX6x7TgZkvaFJjWWO/jgKB14EY4R8oT4FbYld6pjMbm
QZVgg5n0JiFhVdZyLz4Ebg2Tuyye2cSKfQO3f46bk7s058SLiJFm750lNKYdwIcUqTCZR9qFqG66
O6sYXoeUSwnOiJm9ZDrUTE1qhYmskdaTcGoiCOOrxdD7TeGZ8gJ1A7/JWsNBGundfVOrPWDpKMRR
V2fsSaLZlnVkXgGjujc1hYTMXqgZ22PL/eCe8WsWTXMi4ddnpvUX1NBCox4dSnlNKlEpJtEJLgM2
EU4EDuE+n87ibR/Q8qNj7IOTia2YC+RVN0yimN0ZZ7vKPQTQYO3+KrdNe+JeJ/hI+hfDM4YwtRez
j2iKJFQR3Lfopf9j5vqibfm4gowLmoK3s/XHXgmjop/EgzdwMlwDO5yqurUmesC8tFp8tJ8/djiP
IRPxLlFfzaWAlWnAdhln+hOWH2upjYMLn+/GYNQW2YbzCBnQOk2WRAWIbBaqqn8xK/XWyZ88SZAv
YqiWdfGVU5GIbtGGTd5fU3Dz59QEsjHE801M8bcw8yvg9XzPTeGb2CKPj6FObj/lIROiFokJVmOd
o9UsOdsmOBUyGBau8FywFJSu9aFG3LJr2aJb25K15LNO4BjmJA1w72G4HRZAzz6scpabOnPpWEfx
PzSDdemWv2SZC06+SYcU/aAHvzyQ9HgQNMAfKH/+L9MqCX0qZjb05NIjbAWUaYPKcTWjLwbwA+Uw
v8ZcVVz4mnQnEQxRcxdrJ4uOUpLCmXfpFN1nwLZHRkOy6185LVlH1kDID4Ah1myn3fXjNhLE8ngp
uaune9pp6BsUyx9LrXkje2JURh3atk7HH0QsuS8SUjOCDHdbd1/Mv+lODb6KpXCfdFWe/HHRbCVI
u0rl38TjsZMYyYecnszEsU6I38Ri2GzZUi48Yc0d8fTVtd13y7Luqd9+pDBQXnI3GDYz71jY5wxF
xVusiWBR9ruPI/9Ar5CzTdOgO+gM/3gwM/WIej3duDgkXFvT1L15kUkDW1m24ZTW8C/YuCNZnlpU
hl0dA5rGJD7pnqc692iDRqfcQSRMjtzPKmr2VnUMAypWseHBKDmQCXPGi+ZTDkkLVxq29gRqR4Cm
Ru9EgB174IsemKrC5dutNArygvWd1MgU9qvEAf+jPMQzjHvuJzxV9JxvKofsZaXwAU9e79GrSUC4
kd9u4bhrYR7CCjR9vB/kr4Q0hxPlgLc0RznPHYe7Yiu5jE454VvWPLplfqOVQ6AdCh+MwKQEuLg7
kMAZCprdbdHnGDAPOylZnxmAZNKHTrS+H4BVN66umrUvnHpJMM72RG6pEqo+6LnGmvRtJcoOewUo
xZc96K6sVFunQU62RfUQRzXjiRyflPKu9WTXF3utQB0jOl9iurlLLvdJkIFLDLrgpEEyM9fkbZoo
mJNN9s838COOSuZXuUAydXhUderdh857ay2P2jO3TQ8qXm92PQ9OlmWvUUw2yp3SF/YU/h3c+4Mi
GQtLotxT/Y6a6cIoaeTW6gG423eBwEQFo7vTZVMeu1VTcuoXv/UXHAnlr+QhlX5R7MB2cO27z7Mo
HmODXEBkYSgT2c5K00fP1DBX3OCzN4qHIKCOhaWAaYl6FW73OBVmf449EgOx2fw40IU3WeS9REZ7
XNw825vahAGyBMXarkdMI2ZXd/ykP8ym/DXZvbVGKZhbthfHLPnGjClH0o/Lm/fr0LLRDUAV/sfe
ee1YzpxZ9lUGfU8haIMEpufieJ++0twQVZlZ9C5og08/i6WewS8Jo36BuREk/RLy5Eky4jN7r52z
gtlTjgOMDa9cY3MV9KfQQWSYa3L58gAhrxCXoGEVSxPXcGhUO8aS6lQH8SkzadWRiSI2DjLG6gvT
vnGndxt6wTlomKvGFSr2Tk/mgQTQzVSWwak0vkh3gfE2sIuW2VA+ki8GrKGhnM9c/AXBcN/bQY47
PCczKP0oWLo+ixl/sHwo7BgMdebBpxuPacif2CKVMJlQyeGFYduP1PHQpeNiNgc2EE6VvkQD+8Ay
mMgSHTD1q15vG9EbXMBNczaNdMdilfuqXQhDWMxAbpa7OCsOjES6C2hC/2Dp8DNKvTV6KZaq9vQV
NcCiyhkr8WijFvemRd2uUNULGZWEwbS3Cs4gS7FhuCo3B1qQs7UxB6xcfiOuljldKcBfIpXc1zWq
W0ARJlw5kCGujBkf99V9kxRXp/NRBRDSjopB7q3qqUiF3mjPOHtIxTBxUUNNyBomFcQXejQq1Agk
dVcTmNiL6sAl1az/v6n5jzv5vzE1O+LfmZrXP4tf1dc/upqX/8d/uZqF/BuuZml6gsGdS1bw/3E1
m8L6m21DlmSNJsm08/gnZaW6GDOx8zcPIUoQcGcxe/Q9+X9dzab4myMCgYPfNb3Ak1L+x//6n3+3
W99XuY6qsv2n//w/OPPv0VB3uJQd8x89zb5vOo7vBwHNgRS27WGf/qun2ZJ5OuNZ6A4Fi+dNkoH9
LppntLXppccbcOxH6cN/H8QG0nt7jIjF5RabiEzgEVON6+McCRfh+1jAhKnImWmjaFfjNXQVEtyp
g2cb8iYe+xkAT44FjMw0lN5VOb9VU9a99O7snqEZbLUzBecxY3xZ+tJbdK9sOClyGHp7yCzrZO+Y
Yb8qMQTsWSMV2yDuXntVHciQNf/u3v+Hr+mvX4vLn+uvVu/la5G2J+zAt1y+HZfv/69fSz8EfZE0
RDN1wr1BNgfhLlG3YTYn5cMmhiY3sBu3jqM2zei75z/fVSW0ezbNIUHb3rwRynHi8L7DyU3Kwszu
A4wZAZZ4qoiNPNXJZG8dk5AsLcxbNzBZES4dT2jGYguT7CEGjX+FVxmv06JN9laDv67qLMnGjJW3
XceI9qsRcf6gf2nlT7toNN4G4lkvgRguiLqOvmsfAVC4m4D2fNdF37ORLPz36shJ+gKXJbuAitr+
5dn/ryfsr1+dtXw1f3/wjl//+R98C3x1rmXyUAkLV/4fF/1fXPL8RXAtRFKxOSehnrJv2gqujrwj
doY/49qOHPZJ6MGPmqSr3dwXmxqRY2lYP9m0kktdDldTQn5W0fASkJx2ozWeUNXiPLSXBDp+55IB
9MYw8IjxL/4Wf0OOptpBFcJoafPvfyHYAv/0+7iOz5vhmDYzQ9v1/vFRyEXPejA2W9DF/GTKhEPj
KfKVrYrhb2H+KDC8Gki1DoUazNu//9mm/68/HKGjj/la8r6bC/jgr89hh4Osk0bd0aEtY3AMUKei
y58ZWrK4WR4cEExDCv6/jGmZAQ0691EXZBsRVs2BscRvjz/AETnvzjCM4Vo2Wmyo7M3Df/M5//UY
4WPaJCAHFnJEx/unzxmmE80zDtoDX5S1pviYSTE1IBGTMhfOyII63wcqoPk7q6rdkWLxpB2R/P1+
+n++trZp/+sHgcyArVValMu2K/+J0eDVuVMGcz5iOcbQWd44FdkQMPTZ9JNItzyF96FHsTz1kMhN
2vZ4Vt9qIO4vNd2b4TKlzfDEMUe3rt68RNcM6FmtmQcvVW+lPKaEqdlSA2NMmWI1LP5GNe4K9tWM
796M0b7rMu8yGJI4Ah9RbY+p2LOQbOl4XClWb5epfEHM655h9Q7Hlgi6ourIycbZsc4nUx5pr189
1GrIoaOYMUz60izNSZp24ykkl/MUL/+uRnm90n7TbpGINsW2nlWylYZcBhAoBiKSiAUAs6Zuxk0q
PaSmfkXDWGT2q+XqXRUh3k7HWu7xBOTbZqZ+aW2rvMOhiNUjaqHix0w2R8aHu1ovKm4Wk7pozzII
0odA4y6swnGbcfXtNAOOddD7Vwagv23HenK8+B5KZIuGzXnQXnRP1lyBz4Qs41TU74VC3Yjo4A1R
Pn3urzFmTq6D1uZwgM9V8awStmPQ60ERojkFRZ/ELmC7zEwOCOoYaPfVOaudZjc7bI+QMm8nCuFV
0dpXP66PZKNicMn6AQyWwZS3DQUCBxTqTkuYaeT6TziWfjs5jOsqiB5U131wsaX7CcTEiuRBfA8C
Qrhr/0qrfVxM1JYjUbDanXizjIeE3454atynD0ZgPUlbd/uceGCCYWwLGRdHuZPpa8fPN3LTvosY
1U6lhWACvCc7TALHypDBrvpGUP6zlSSBDjn5QC4HpVUzIIjRZYAQwa5JzX6rAGWQMOy8JuCSLR3c
gAAVTHrYq5iWArIHSAdE5JPTkcBpYcPTwPAd23yxzPZlrt3LlNfk0f0icPVnEcAD6k3iliJWM1Y4
3OiiVIEgydUHpFX0bN2ybOwhlM+js3W8/KyJ/72mU/nTt4kxDoX3YQwzp3e3UZ2+mOg6zV5fMRa8
zwFNKoYM9qpwwdx6ZGVD5kMZX4BE5mvQlvKYtx+9rp9Ju8dTW0O2nzLnsfOwzI4RugdMAe06amS8
Y9e6roY5vPIv1ZlFKTlTxocYifEQwE95PttF8YZRLLTdcCVtzJYMZcxTGI8f49BWd5DBE95bBIke
k+sowbkZtPpDJ/awQ5vGlxQjPLBS977p9VmaXwP3KHFZBgDSWV7HBUdH+jLM/saIVr2Z57vMMdUh
yyNg+KwzI7917yI14kWLiWAyGn/vx+bN9fLuIjqFwUUgkLVMdzVY+sfkQiiajOoaFnwuQFU5zH/i
lEgZeHWgoq84ekZkFuw0+UhktA43rwjOYsqja+OT6TTIuzAyIEqCaadTnI5V2f0ykPigCmYgiEMa
tsJR99GxgCfmMpDnSgjVoScBc3J/xJrYBmeoPxGxfIM9m54IX7nkMQ2TEvMbK8lXJwGaDtR+JDrY
HT4MxlfVgVUjOey6cTcWscy72DHfJxMplB2lpNjmv3FmYYZxRHro/fbgaYLqxsrt+VCAM8ktWIdh
qF4zod5iQqA2kwX3tCi8vV8NV+QxazsW5AX5JlOjIKlvwTy/T9WfqNTxi3BDRN6VePDKP+p/k6Q9
p38d6hHFz5xFZKhY1xBmeYaU6yBTdVGK56Z7y0sbPXFnOLswieGKORAfexN1izQghdt/YnGq7APf
yKHsrfjBogvX5gAtEkU8Y4BsfhBC5duiCZktWgM7wRnlmsriaTeDNuhkylBysTPY7fBVhexcC6Ir
8kp+TMWxSO23FvIjp5pAWYrCue2SAuT7Q2KXj7IyXqSZ3FriOFE5ZLmh9kMC7SKKWWsMpFdbQj3A
KQYl4Ybz/VitC/47lWBSTtxq5yNb2j1X+SC31hx3227OdzDakHkXn5SePniI6uZ1SN/6TsHZNQjq
QDBsGX6HFd080Kw2rJ3YjBhKXnMAjbsQV5pwdX3krkRwKdJzmwXzJrQIWLSD/pYST7818QyuvHx5
kUeEQelu8NDYlZnrbJQfvU4ByjCa0LdoKwaCvvUWZm1FlrkSa6OOD9msslMINp7hA79h9JJa0Db6
/IeQ8knW4ROjp5+NurGnwOA+ex8Za0Yk5Pk9d8O2HVoi3iIJmUcVoDRYgsZ3BB3xYtb6y69zUG9d
8U4ax8+2m8K1HuDy9q5c2P9+vzPL4FukncNaAjii0+OxrqLsiLQC1XWOH91vDvdF09sPgc/DNpzc
kQ2XZkZbZ84Pg7XtIYjyO1sGJXEHDM+hZjy7XneNQ4ZRYgzfGvJq/NK+TlUnzrLbzhbTJsQ1+5wT
gChW62g27nNnFGxvCaVay7FcTP1Pjq3HXZBV95n+7GpDvs1uoVFwEnuSECQfg10greXLXpap0mJZ
F4bxNfEmtSO77rFqJnWz/I0boHUCacHyvDThoqRxz0IBd7Nydbv1XCbVy1auDj5IjVB79HCA8zx/
35nA69UuqGzrEuXmepri+WVo8ba66aus2Rk7rqeOTGgR/CwU3YDqDvP42B2rZW7desWeta91Tpug
AbDvLYfofhwQfVYp7ILB7K/AoqPLODDPdBGAHEIHGglSR/c8jDOicl1+JPWcQMwbiDmtW+brLId7
1k0bKIVMJHv7yLn+GcTuR19h8y0ET2wZ+d4ZEA8R9VP9mUtkpOSTrkR2qizztxHPPnMiYtuUQ3KQ
mKqr8vsXfxycNZtuZoVAY7ESwJQUvYveu0oPTQZczp1ZdMq0XVgOv9OJCy7zvA8bAV9vkW4bJlio
SedstxjlHiRI+mvNGpo3kA65Hn/rxrz3LY6qGuqckh/gm26FYZz7qNaL6TGFJLwMu81on5uZeyp9
3f4IAvnRMgen4DIuSWrM99VivelHygr2fXAln7wAOXSEf9ajTWYwH78o/EjsFMRXzdszuuym5/qR
FD3MmHX5ofBHQ10mM9VhTTahZRKPztRiiA0nmGQukv3JPgWKJYAIn3GobXCXwJxQvJKBZGlWlL63
lgsRPyLCNdbupiQzd1X11o+IFmCRdjz4Fe+xo99SChXd8ceof/u4CZTXxzAr5EUoSEeSKXLhmfeN
aO5i3/pIx+C98avnKvlibfltOuE7MLSRK8uucXMmzampxdc8V3QPNn0js7OS8OTdpN5CoENrC0gG
3KVSbNUQ/jYK9Sn67j2L7QlCIF+8jruTmaKz72KNG8iFj+shZupnIGLTeDNM5HQIzPVa+RSrDRLj
Iv4O5zvDHO/AYv1C6BpuEAv6W7NKMZlOmNPdkWwuuxhjIkd/NMEZZuZLlxJD6QAWdav8k55f++5D
l8Os7Se8wRmr68bjwWoZ71CrBedKrSzTEEeCbVfIzJbQJtJQvbY8ugMG8qls2rNLnK9ApbwZkaBa
QKTTWj0iJcVzjlKkSTCqGNbXDC8oh7wZeP2L0OHbNGOGpaNAB2fOSAQmc+dSYkAXI/4GYd49lPod
CEkuUgdfIlyZc49qbMVtfUui4N5ksbFyCVVdJbl7T6zWeZjkRSNjDIXNfFU85c74i80yuNYRHWgA
TqwIaTYWTAYtMMlMmU2M3DBuEp1T4kx2uiaJEfpXT53Zp+9dMYFNDS5oH69mat97WCNhyHKN8g78
piadIFY018xz7g0PidVsgA8vs0sfLGiafISMYXIOYHFxNW1PWhPhZiWuXFdWpnfdwi/CgbwBY/vS
L+TOFhkcPoDOoBgfnurZw28+LYBJIlvXcVs+t3mHJ5Rm9bF3xmvQDgRYe8xLhy6mnVgSkDpEXkkL
wDIYs4PXclrnGUnqgL4qLRWzHGcDEyxZJ2WxKEbLxfX2yRzePpRfpPudB8VGW4j0m+ge2qTR2xe8
Owzp4XA0gyFw4iJEsJAT5u101Wzj1LJ9sVHiJlx7bdpBgddM56FDnytLgB8TyFX5Z6gZkWgM9bAG
4QLfFUhdXXCd+/7Wd0PURiOZROxu1j3Pfd0siBFH/s5lA4cQ4awz5WwgSuj3dT2zvXAvdtQ/MQ9/
zer4lnK+Iqvz7zpZviGtdlTZoMjuMKFRGIkq/YIZlnnpVxMOC0MpBuJao/zJME/7routr++vATyy
JbkDr+OQX3LUYH0NCpb/98lxnFMQAUqvcoAGYJLVzN43c1KkFvP8q+IHMDfd61E8gWht6QBHIgAp
PXwG/EbmET0v2z/RU1dklBjiRcZ+XDeo6nHq5z60kNIbjnpZDEkrvfen+bXziY3JtSC0dXgUWT3f
FyePKRgLpGQdyag+lVnNfQNQcTC3VWPLo0kqLWBa/LvDgDeG42tm2Wwt6QFlP92MpjJOg6aKdzzw
EAnLsXXegGoqyvxsN8VXGmoH6nt29GziRbPxYrjNiwvEIguebLeq11F6lRb4wCIajpx5/APSHdjy
XoUS8mS2HLX2iJ8gfQylnHeJy6bUcs0n8t2jVWhF/WZYZg9J20yPZWlNjw5xrxXJo/NQ5ntkGzgV
2K4dUZQy+ssn1PhENAUYDzdKKLVLCq8+49FEqhCoFvYwDsw6b+v7qVpMM1F4cvzk3NrGaaxHY+sL
ZBe4NGBRufF9Ni5DhbnFspQReTADZFG6RqmMGTuUxXwwYvkzGrEWpBN9FhCzaa88xEX23DO6XGLE
e4f7rbe9a+hQHDfDVB9Adn/+AQGxWap3vgnqV3SEB/TkQcOa2Y8x+sMizB6LAUiQGn2O8VUEWPIk
GSzQ+bLyrcXwnFdvVRCHD4As4eQl6Xiai+nJUeGNwa1YwimiTcYkdJxI8nXgzqPMFReBO/tAqs0+
Qf1l2azH+iSK1qUcD/1I88+JEqxRVzCpUcOOQQ0UC7Kf1rU2X72J82/iAuoZDULNIVMqZMbdBeae
WblGB40Q1ADhVPAncxMLPTUxyGPIMDkgfMlwFNYKiQOVGAtlGxd2nHs9TZ8SgkMGBYM5D2bzZ08v
Kbe5xO2oqh5IuQI/Mf92FG6jBDfuYINKsblSVlrbiARrtY1sKnZoMR+WaB6YSIOPJwaYOUk6bcje
K9e8W89WdBgr3dIJsoX05lPIpIwkAevJIgl2l/TwwnqlmDbbTFmb+iW2ZLlXDWq0sC6epJFa3DLh
B2a8zehb/slKiNBsk3feSDQEIZxHe4RJU0iV7IUxHOLEfVHFOG7QSUfU0fq5k96ZTobTtGNS1lJ4
N4uitK1FsHYkFjUPN+uqyPmKOewpYxkUr6YGwky5ONqA5G0NGtxgQOIdBwaaIMxr27hnnREb4xOI
YMy02TUZGmZKA+UV7RrXiX3MRZafQNmQumDPV7POGPblSLSdsbkrS0wi/nL3+q3YhxVsQc/Mb5n6
LkzLPfjMlKyYj6BNhvUJvk2mN9G4KDjm+qf96QiejhzM3xyUpynR8NDwka8cA8lXmRZiEyvvPbZn
dQJf+jFYNeKdipByyWwmpuk5UqpiOAfNcewnQCNt5m8tHoZLOqZkp5H7QHrZsMV7xPq5Di9Dg4a0
c6g7yyo5yaQw+Fu/NwEk0ErIclWd+lqE27JkKpCTySzFjQQjdjIWBS9aup99F1GYQu7kAm+PnA3d
anLkczEZmC2Hn0leZFsWB2AjbXRWpQXtsbeAhRmA75rBxrMVkj1XTMSjF8Fn0039yo09hE++KNcQ
EXYaIUI6PWJqeIsccia7Uf+IZ5tDAg0BmKUBp9gmajDmkQC4q4X1YnYOrmrtfBbCeirzFlZNWP52
q3MV6vuIkJ/RJjbaMaN0jSr/0A4z3l+qPAK/glvj6acu97o9mAf4LkR8VRaTOO5fofslES/HQhlH
J97eW2w2GNgr8QvLCA0BS1sj4vcDSMyhSZGx0SkG7JFUqphGsOl854Zd4Ohk8zJTRY4TtxFsAoxb
oxlvm6L4zNGv4QwLIeyX+E0CaonVrHZlsZSwAI5yDxxdI6+Qbgig6J4h2WO6qUKuv0MY+xTYNddI
CccqH7TaudVQbywX2fQ0gi54AJklGEvwDNaG9dy44ROC7TsCab47jT5kMPjH5mO4GKbMpNGbTOFh
lyP5cr18dpyMcXAhD/O4aILaX23l7sitfZOxGx6EtSta+uMuzRkMj6AGGAIjWvL8ja1ViPLQf3FS
JFnRFMi1FVu32ebPXCITuRt0+muUDF/x5jkHa4IeI0f9nhHmJgZHMT4rHhD3PExMgogvzM9Tfcs8
MbLZQjaPFB6ZFD+15PgNiQxmbIVU3ZjxG7Ebf4YSTR2i05tfwICCGS/4xmamUiU2K8wpthchlmak
5xl0SlnATw86qXlPiND2O/HOs+Oy5iTOdeFf8A7D1ziQ6nKzMhwxJl5624W8GJVptDdLe2OTTd/a
LX6uiGvGyGy6JAZ2kKIoA2UqH3I5XivXmW+zRlzZNnSXRU7i0MTDuiZK7HGAuLqFVpDuWiiP6zYn
7sDDgjmPeDcJ+AH0G16YAmBIrpzHwnNfLLo2LLmauT4sRbsM5MaLTsZiOkg8nyNdQ10EeU8JgwZ1
VB5dQhLuawNUAmOFFiN+e0jc1DpxOD6WpoaIan9rM7v503AxJngjA11KZzzYM96Fch7wx2P47G2b
77vJPjU55tBKUGf2JoVYioUnTm+eS9RpaVZr19Q9HWVbP/bWuV5a+Rm+AY8HT2fvp3Q8FLUBH2kl
O9TmjK/yYpOWI3uQvOhOuEkwWVrOF7TXFdGB/ExXmutkIKLJlcNFm/aLjJLPQA67IvMvQDQPjn9E
5UBrR+jF3hH0OHkF/UqFPsHB/bqnomGon3/D/4NfU30nVGZ7FYP791eech79tgYCGJvOqhITirZT
kHYPQ6VM4CKUNYvRZeh9BgN2ucfyD0fIqOkP4dxYejhOeApWgONmrLyYn+y5hsuXGntPoSHkGTBD
/WioBN//SIISyJTp0PBE6nHYq6RzNyPLxU0/0opDEY2cYWf3/rkiaibiCbQCQ5zTeS+bSV97gczU
FS+V2yDdMrp6a4eAQKKMiZsy801EEJnDUMkoKVUMUBV+maZbi+3FzJ6QLFRAvSFmsTolwIXSzup5
dAlHOghPPdgJbY1l1fpolY+MbdktQKDcTjxNg499IFY8+WGw4ME6oGpD2j8rFdgn5eMxZMoOSITP
20BJIbwlfdAzIecq8x7IovlWnXVX+RH16Oi9p2ra2h2ZbDa29a4EOzMCx+l0Dm+E1ZbZeI+hk7yG
HsOpyT/PwZCeMXfT1gF5wHhhYaFtHtMIAWLLjD2pjPbWLqk6VQMWkTTxja/I3LQEZmBq+l5BauYg
GyCigi0zZnTLbKYrWmVmmrLUm0oOxTlOM2qrdkNEuVgxzWJHNiUL/r95yfGJB+mXm4E6HUYbzXQw
KNTOuWBrV0AqE/wOw5gQNcr9DNg9RDJexsfDkjw6BKl+ctNOMv45DGk+bVVdFutcWWdvARsrpX/A
lb/jIa9RTXI2e96QrfucDWmx0MIX5mbHi7PO6xSdm7SuXA9eDc6vNikrCatZhfFMtJHi9MdSepzh
ag0m5rN+kpRWDk9wAYeztLyjH1j3Iva/qUL0Dq5FAIui1OwGW2g1vgXENaP4NRc528QXXhsJB6s/
EGqcN3yk9NmmldngqyfJNgflVBwSVlq7bBR3vfmjVKxeEtbh6zI1N3OY9qcF1+M0DgMXHgTplW/d
9JWb5Q4vQ/xKSMt93Re/IWiLV9Am7hr0EGEe2KLpdWFF2+M+L1RzyqFMIed7SMu30Jmey6IKMJB4
p94fxEkw/ZbOaKAbiZ4r1HNu33xTCiMulttGOtV9YrMAI6cEkVU6MuXH9EFtbp8K/jYb7RTeVur4
TY7zKSM26yBQJ646TGO7UTbE0s3YeKj3yYJiDGIEGAziJtso+pd1mfgvyj7aYY+0OH7yp3zYDVkl
+Z3z/WSOT0gdoPW0Dy1Ty8RDqoqAADkCUwJzriBis26w2PmZnWQyWbjwgudpl8TZczzhtWwpobV0
x11sWkxecWf3pnHvYGhUiJn37XxzJ9Xu/D4zLlFDRLRomL+GWJ9DjKQALe8jRSOh8JiILvzBLOnc
8ouvE9uDb+KQvTGyZzJ0drRS66cw9RW+y5uHlxObEdWrBM/rgSO0YKsxwINsHhJ6xefnc2cT8F1B
tfi6VHRWyI039uoa3rs1v1CcxFtITC9jRqZUWTzDmQj3TdI8jRELIvZgq6BH5l70wXPejgqNZ3ee
k3LLO8eLUo39uuy8c2c761pwg5hmnwGNI/2AfdVHWZQuby8zGwzn6PZ09Y7mN8ixWDlB9pZnKe+t
BG4P5fQaBJG7T5aPUbvWTEmUI0Qy4jf0158V7C53KmjAfA6t2vxBwhcWlMQgC/Ft7DGcWKNCkBhd
rLIVu5kiZIVLcEdtbZwHy16ImPPGC47R0lknI2XxIrgmMIAYMeJnIbXPHha1meT48Kn2zd8MO+tT
oO9Mk3lzWTvX0MalHcEcAoUwbhzcd6Mz2Ne4eEuM/BShDd0QUhPuh5kJIdGAFszqcEGFe2x74HWN
+A4CxQo1gs6fBkduanuTWsG71/q/XFuCduxeHQYkoiNrAvTXngyfaEWmHaw9Y4FR0pkiMcM5lZwj
RpA6DFkkqlen4BQjXguUP3tMq7OQQDPdGKd5OEwtYzej55ntZ6tcz2yZ955lROjSMUSbobgDQneJ
vLG6ZmVGpa7vKpdLnvrWwFJ0MEvyLuYOi2hw6gZImm1MZFjmVo9OOHoHWWXOziOoCKtdDs64yw5B
99iNY4Z/F6a7lRpPjTTWOMzBPpq1v2Vfso7hHmw01KNto9mG9cN0Z9oFDGcB8mCYVq0BBMUqw2it
lP2eWal/LPrcY0/b0l+mKCHgJ0oZ4lFpKO9sBiagP09zS0HXW5o0MoOIIiaF4WrrsCE7M7cbtmHw
k1glTva6wLNrQFxzmDFPYeFvJOFLDGlLH4peu3OyplhHocOIQiYnZrbdrjZB3DukhK2jGJfmFInv
mKEJBvKxW6lEoycLm/cpvCmdvtejT+Rd+yh9psdWg/BkHMECwsmlDCyBUhF8WAE0hipK/pDTjFs7
AaOWBvzH2TR3Ehs1IZ+bvqJ26CMA0GZgii20ymyN8TSOmY+aHiLpGExobUwPnucFp9kb2I4XyTtP
gb12iXxeNbne2NgNsML4rz7fP7+y1RJoyqSXls2+wHdOHPVQZvGrF3/mXWZgX2INahTPqV+9xaF3
iupdEYUbb4m2t60sYNtncIUmSxs7i5eCxfq6m/3xIuJbMJVin+lqRy/engN/Sa+Ifg5sQFaJoy08
L6CTYhsuuvuA+B7+xZYdyNUJ4h/p49DX02M8vSQ+1nZPByyvuX5Xbm2RZ8qLtvbQHgToutemnH50
Fkt2fygoEjJS1tPKwQUF97ot2k1cU+UBBcqBk8Q/5/KrzTkrxo6nnvRhjWyjIvpolbUG/7MEQX8E
+HQtC/vSqPK5KbEdehm/rkrmXedY4cGlQgA28Y6HFnVKlfp7egjzYBTInkZj+FHGVb/sDfG9Os2N
zLGZ4925C6YkPOaKbsLHCdCWZB0mhrN1CQnTwXL7NeI1giFGExLskjRPt6kFTMkfOmNvhuY9WsHv
MIXvilbsEiVBDGvc/HIDyTKkiHA2LOTPMGSwRC7MGT3zveFXDzB/eLmB/7g0GjtChjdkQwKfzHnx
7egXrnjelFj+WJLX7WHqD4K9DLUj2NA6t4eNmYhflej3ZgHW2y+rEyIoGnoEGrXo0l04pDuSfaZj
KxdZd0ngKrkpK2W13b5FkVElVBxi7C8FI70qYmdjM2Dsuy/RA/Ssie5l0OWsNT4eCDQp3+dcX6K0
4hgu3DMtSr6tgBBgM0V0RQZHJcTJ/aNwqmJcRdpHg+BzDbvNRxHrE9EDwSbBctqTaomqpLr0Nuxv
a2JAG/1xUfA0wYMw9jH4LGJerobXDecs+9ApR4bqm3ndpKC/6Ro2SooHw0lJI2VAZAGXJvODzS6i
UXofBQa1/7aJOdu1fbk1PdvaRdLseRx7Nl5Jew/cfJVQPeieyN+6zK95qYJzm9SHKRv3YmLqY6N0
OZOiuSFf6Kjx4B4C33T5aw9PgQfJhLQGcanmm2PD0+zH8t5DcLaVuDECFkq71g5+5+yAh8T85jWE
/rvQ7CMyh+uISXoX7AcHdSVSgPfI5wpt8KjBuPpR0mV4sdBrMQMS13QHbp9++oQ7sxLmRimls8rd
gkARnl8slJqbjFykKm32Y6KpN9vPnOd+Dz0VLZUXxYfZfUKlkG+CEmRv0TC7IIQWJceHbPA3ciNh
W/UJqaCP/7C7esO1azMJJN7QZ+fcmu670MG49uMeBvHs4rmfg/DBRvcxqmhTYlhZjYvDx5qCl8RD
wGSB8K2Dgf2jUW/J52DmyUvHs/cSdHBIshKKFOROKmRPstQKaN98H+g3vcW72cYfEA2+ZpACh1Y9
wLm+AaTDhNPi48pb+9jE1TPAKcB8kGhXQVy4xyxjLjmZv0uA7qL0EP8ybQW+KrdhrNEFq85ZjSCt
LuXAzwmo+luwMFC8AoQfxCcxK2tXsif0Rn4YNotO7UDWFsP4TPl+ZaFgr94pYrEe0psHkwsdP20e
9VRssgbKR0xb4zPw5IED2Wlw8JZJRh8d2Vhaa28L1fQu7MlSoyaLcMwZ+CV9dFC9Cvl+qBNnOZj7
7DjmyQv3/aHDyn9NBTu9imNBxuRxUCkdjI70x8kfTnXt5Fu7xc/VtfJDj7VeFWhi1o3zOaQQSFmt
TiDzjqy6fxK6mZ2gFL/beVNsXDaMSZkdqMWYhs/ljzpHHkBXsI21jdLVm95GhhxoootPKN0wG5OS
wJXxZydNYnQkBQYGGrEtkHBGLahyUmz6AfLOiLZl1VrRz4NwnXdbTjk4kvSOMTTr7KHrGQgDwCUc
YeU66ecim9/zNG8EUsTtojVZjcSP77IEt39dUQEFRUBBmbJ1gAnMcsBHClFg+ppRGWH9ARfWsgGN
y/wnrebRTePwoPLkbAwlKi4PkZOtUTewLWDa8xJ7UfswjZAggwhlmGP02VpU4RM5MovvHtr4TKoi
4jf4BPkTlZx/DfC1+ikx3do8Ub2/hxCBN6PLncIx0p9oFKG8VUzXfucO0P1SCCCqjISR6r6z8tzI
IUqf7CI4ikw9JgrvP1TT13b28i0TvaOjau7+Yfu/2TuP5biZhMu+y+zRAWQiYRazKZZh0YtGErVB
UJ8keO/x9HOg6emfQgtVEVzPVgaoTKTPe8/lGrTdNF1oPrPM3SJAORhkvKAVJtJsdMLbzOmB02Tu
reFrHB7NixrTAZ0DNwumt1PFF32Z/gy78c118yPXAEiz7fKXC0ZzAnwX1mDqIgs2bCTjr7anIV1A
M8+tF+P5T45an6ree0MTcptC4AD4xjwjxglHtjceCiN8DXTjykpTdE4pajZbE8SBKYAXHluV0Axe
7KJ8G2QxbglX+t7n4WfdDJNDOrPLwHHfT+IAavNVWNO1WaRfwMfdDAPW2SHgoEaqH9wbolcvDpVt
cJurs9tMrICdf81E61jqs3MJO8ekX1R3eoYAS6Sfk9Hw9zkbUZqVcWUI+J/cXOyruGkOdsqRYs5Q
ABkPr1NtXDro07ZD2Bz6EU1PrtQ/o+nfcIQ5XEKG5yRMhe3OZM6tR+976QziMFXu1wLK2qYk+uiz
lx29eiDtPRTgzcboCyB7Mj7AgewSj4QQzrkBhLhcmEZI+jT+rpVvbh0iLMvLb0b4fTAZb3EjX6RT
eSUT2IpBwH/sQshF7qDdWRCt7K5+aTB2QAJOs72dWAdcG/RVAhy2pBO8NCBiAQdNjyZXd4ylXHgE
SL9q43NTXcqsPqSYxkEPsa21KugTItu1OFZjhOp7unFkBUdIX/MQwTYoE95FhMfDL7j5CBU7UNlH
hCk3h0jqc2ZSm18GojlYoDjwhxE859WczOF7DiP7ujWCvSpicVRvAN90VEmMpf0Qvo02R7ogHblZ
FSG6HGQ1nmIbCW57EyUEosbdLJgODhyrKQwvOP75Q+RDYhtVKD9AOpWJFl2RzXXfcm/oED93A6SM
dXEAv4csG/i+CR7baFPoPfBuAiR3ReH9DCf8pDrqT1dV0X4CFMEIFSVE2XCs3OFRZGgaBVn1yf1U
MOlbLld2fs5OZE65EDor09riaitDi4ARrYy1Ww5RumugdhyKO9y6E8DLQRzHYrZg2YfEmMON7Er4
yT9iZnFENcQOf/RAunICZ0/62wBc3OqMkWR2/1WXjYEdusy2jRX6WPIG9hgTTuge/LhvstEAjK4M
mlHGKbZrM957HAaaZfhY6cElpDsGlUjjNqm13kbZfkbXdy37Z1mJ6MZRPdpIE7G7FaV4YvYOpiSU
G5W1Qy56Vbsm2J42IqjH4bgJAOKs2Ei/6Kjpt1z14U315BVjNPorqVU3fE1KSSboDk0VMjEOBgm2
6XYEXMd7hJcMTqb/lIccR3tMcmHSufdViVK51AuC34HkmT2nNGi8vGsuy39N5GL8No64JbE8WIju
k9m6riE723FdD6XVI6gqyxuiaPzLXAQHTVfiU3Prpy1u8/BXMqn8rrebrerEs5ZLdR0NoMJNp0UQ
EIoQMeGxCFzsd4lIbytZPJehDSeuF+UB0Cyba5Agzy00Lxfev9V9URMTk++gfRKy4uKD7Se5ube/
/+3vX+pxoXlNwgvIBrIVgpCegWBp47dxfuRWhBRB5oAtkrkLox3QUgQoBpr+VtQowsHP98fO9R8D
2t6NM7SHtLa1I9w4rgLxKJkDDng02/o1Ps4ka5tHvaMlz3YsQOD5RTkF0VXhOwxIQX2s4Ev77CSu
tJ6dk4m/ucoQRmmZae9/+7UGcm4gwvpfrPnsO2wHc0eSOvakmFMtNMksyomRAPJfblsczwMzMcJz
OJj+M//LPAQIHlnjRNNTlWa3X2NMKiDSIVPnDUSxpgmjWRJGsX2OWwcfvlYTwVMMH9M2HA6cdXJR
ydkj0j2WMnXqmTdo2zJAIPVFPqehw91ttxGHpKDq2gejMV5cy3yxyUU6aAP25OF3JHaxGwgM2dUG
3Adh1tl+6EBkcH8vLoruq0HHeUBdqfZ1H/0zOM5NW8rgKYmnbxr7r2ucEUc9jZ7iHGdHGsXqU5hO
KRzA5KGomvBQ2A2ZbB4x3jqufAxU7lVuFubB18n/kkT9lJnncvlpHlVZmHce2SgYuAXLO1Kz2ZPs
Mh3PxG/fW2ai0OCf32aJs3UbEqDdavK/wl1AzwhAomEMKoRxk2cU26pURoZyv9fyMd1nrVGSfQuy
VyCuu84E6UVd7h4yHaaXgUgj59qwRd2PfijT9sHIVVpC0tXocTNC5bkPY1q9DRz8A7J8VpXO92DB
A5kSh+6k6Kl1s2U+ksSINJcq1K0rTYWzXjFp9vrAebrh2iyAEsKkAgU7AXHJJpRetNciD8ajw3Ew
G0r/WnFJuMkb+XMquxQtYp8f1ez5GxVXao0wj+UAwVKSjbwb3aF4rRQ63jDhjrNk+Ky7NkewjgiY
7svWjxhB8rF2zVyh7fx3pDrLfRZ23357utzZn6hF/lU9McNEUIIe2yo+ILELjzAosTkAMyIrrS2O
kf7AeIkoRjH65kaNhcBQpPfw4KHi8CS38uGQGwV5cFjYNl7mjocwY5Js+uSf2GIpOUZMkWmBACyd
evDwIz0iJI14K+UAKNgeNgFAUq5U50wtNCbaZN3k0Ie7kNtHg1OjI4pLewNEZMDvblzlKo9uzdke
CQkRjdwYM5So1Dn6g7fjrOOxi1g3lwCS9CB+VPAwtYHtpu81CVTBanjIIMkxlaP5NatHN+e2/7eF
0eNqmYNIH+4k47EDbmCYvZkepvnr9D7nSH83Dnl5YQjgZVpZ3OjMwxdKlt116polh3Au7kKfKDn0
yVHKfZnWwn6rwmG88ax+P1khN5hJ/GhpMGMV4KdZLESsadUZdzANvubAAe+sluv7MDbvOOrdEWVv
f6IdY4znFG/skFgNkeI3ldEPuAuEp86ta3LrmSrpWVutSNujnbhvTdI/pJFOgpjhc0hGoiDeIbn/
3RjLwUQYTSzKD41Gd922+WHMJ3bOg/uoeg507PAzrA0ayJygp+Ulc2zSEhanxI1JWI2fIY3ReiSI
vd+rq6Qvr8OI60dEafWF6dJCvFqD3jnT00tzuA8lKgvoHObeKSGXjvX3HEoOWXKvxPb82xD3/1Oo
zxi2DWyBpHX/X+Pgf6dQV/5PbN/Z2x/B1fyXnzgD/vf/0pT8F3p423AsTKycUZr/CaLWbPkvZSlT
uJZjY5X+t10b9f+/bNdxbF135mNTV2DlZkyYrdyaJf8lXd1kS6okPJbZAP7/ftm/7bSnDNuz2/R/
3LW8yLRNGzv0bFh+56o1ez9FdTBBD0JfMtmEDvqs40fUnwK08eZddfz7pe89vJTvby9xFi5Ot2aq
dyKR7AxOIbIifs04STzz7JUCOLPT9V0BxlZOJLuYkEFJxGr19pfDla5lYTMvrTMW5LWfvzBtCyHx
SWAF5kogrpGHtQQuplVwxg88O+L/8gWchQ84w8qfsXBNdpWwroYWei1hpyEXS6frfu3x85+/qx8t
4mTRBL7GNYl/VWrBPylUHG7mp2+nn/+nnfk/DciZK+3d8234Hb2VZGDsRGdfBHb4SWKbZy/1gMXr
0TehTvU1wSeeo50xMa99joUVF6sXRyNQOnZJj/627YvmH+i9gIlPF2itwuhy7wuUc7zfys6Jd2yb
bksZAl1JnX1aDdmZF/zpwf6fGputxu9qrA5bVL6xx+/3+mtIwg2kei1F8wAJEXflV1XXd96If+t0
edZet+jhycgBONGfAZtdtOKm8dnBZswOzyLtStYvpcYODVWHfuZ1K/3RXvR1blxZf9YmwJGkVlBC
CVR39z5xISgN4tr+SZIcZ5Kni7b2rmXfN01OST0R7HTPBoaqfa+7fDxOsUkIpJ4lx9NvWWnhgDH+
+F5N1fvYNmSwG/w3X+59BKQZKT0jbNYhtDaOAbi+OveylcZtL0aDVok0nUa+FqE7WygVGacoyCZO
l2Tt4YuxQHUdt5sO9ZXr/R3cw5/Ys60zrXrt2fOfv2vVVUqep+8DmpFS2Zd2lduXbhW1v07/8pVO
ubTfc7pfsSuhVemxe2sZOrmG6VM2eFenH/8nY+I/XdJe9Hni0cosmHi8WyKxaBR9spr1kzb+ZFE4
m6BFOHj6VWttdtH7c+R6aWyCWsIi1l6XOJVs2X/tMqDxU8055um3rH2NRaevI4JhdCuIdpaDJFdJ
yESWO76cfvhKEZZQhprNRFT3xJ4SUmdw4uMHGM6mQCPLBkyC9Wj6bZ6e+TIrH95adPFExKZf1RxL
gRq4YX1062jPI8Eqp0uy9vRF1zbgrw5cdFOSZriCsPSS9eb3KhmeTz9+raLmP3/XJ9oB0X1iteHv
x7c68Fi78n/1DsoFJ1DqTCHW3jIX7t1bvEYlZV3rs5pB3zkSBxQzMqcWXfCtMPXdx4qy6N5s1vGl
sRnatx1+L+hu4WOBSBDmdJpe4js690VWGq4l/yxM4Ma9G6nRQU7QHD0PnirYvOZMIVa6ubXo5k0r
ScBNCFnVxifH1C8hN0to0nOwM1ddh9M1tfaSRQcvuwGqpRm6O8O1yBjAIQfcgiBzGPbumHK30/Zn
PvzamxadXB9HlF8Ivrk/MUksyCoTCWaUXLUi4o5yGudsY326PF2slQ+jFvN6EOEBM+oJL5hXX+mo
6Eigt85NTCv9UC16edf6UuFrs/ZC5t8Jh/hmh/4LCfFfPvbb5wp810O6BhStldrOzmrcy9HWbqDg
ff/YoxddvPed0PNFbQFN9LVNNAwPwKVfTj97pWOrubbe/WwD857nQpXekdOlkblhEA3LTaTgfPX0
C9a+6aJTE7cTkYMyqb2Ip9b6FCIl6HbkwsZG+rFVwYwve18EMu1GzrKVDXrXvlMVJD4MX59O//qV
5i8XLRItU4OMg50NRAnEHVCp8VFbwb3tPZX5x1q9XDRMLR0CbgP4/eQPQPvoL5B8nKmalTYvF40y
boa65JrC2dmdaB/HvO0PHIe1+27M2sPpGlp7xaJxDrWtKguKxi6GqOM35dPkEaBpQ1M4/fy19rMY
rGu0dqPZMPOYfmgdZAdTtwbYdmZ4W/n1SvzZdnJuwIwQRPI+kLZlXkFori/9tlSIqVMb6OLpMvz9
LbqzGK7DPLPBjbGbHJX7PSmD+DKOc5Mk+NBUzYfeYajFOyK/gjBjW3xqa9qWBNtDpOYSyz7z+JWO
8Bs6926cULXmJ5o1WHuj1oe7qvLsbYTz+MKKbe/ZGbmm8WTbPJ+ur5XdkLnodb7wsHNKprekrG6q
Wd7FDfvGK6vvxEA+4TY4lFDoxt7an37fSuHMRQ/kdq41xKSpfTqmczBK15v+LclWYf4TJooAuFNH
mvsSuR45Dqdf+fcmAZ7tz4bHBTKNOMAHSp4HWNr0wQFYFca4gk4/f2Vcl4thd7JsxwrJUd2ZdX/X
W+Or3ZKCkoNd8AEbnX6HMY+w/32sBEDwz0KIrK8MhNjo9/3x7jftwOJGAEJFfgWN9hW198vkxDd2
j/5Bg0x2+rUrVWfOX/FdU0yIujQ8RyBLAtemlxppsgM0jvH29ONXas5cDGhxIXPltjy+CjtQeRIE
dtIQc8jVUn0HTEL/YKNbtADQlixudd4TJw/w0Laenj9K+0ueYpSe5Jluu1ZXi2ZQ5J05pRpzS9VC
+8UV4HTOQ9NE50ZnQ/61CZBG8efHCMrEwG3JC0KF4Dkf2+tKjnuAWfeOTrINx41KmCRtKtBO+S84
bviaiuC7xNhz+nOtlXAxgiPurDJfMUOTQYsECdMsqkkHKOPpx6+1hsWwavVVTkwu5XM4hrHqz7PW
IU5fiCz72AvkogJjvWzDcKAP1YgOwuEld/Mbx++ALWhn3rAyuslFDRWebDyJhmnnEKXXGMEl2LkW
zrXrYIDkzjKO4qfTlbUyV/8GHL7vmWJq4kx6rJagxlRBBuBbO3MEvPKZ5WKoCYtShIXj2jvDQ+TU
gHJSv0p92n3oh4vFhOMWqhRMJ/Zu8jv/Br0nmDZs2tuPPX0xvbi1UZQkZ9s7EETInez0ldu9DzbQ
30jTd3VuJHIi/4X11xC211wqX5gWsB5yxhCs2Wda0Mp8LJZDos6BamfxDr8nigU0AIim6WYQ0aeo
y5hdzGLT5vgza/ftYzU2t4J3hWJzWSAYGRxkGBPRbM4RlcbN6UevdGixGBHz0iPxbqQh6aLJ9kWE
9rIsRhPGYFw+kjNbnmlSXJH9bXKEzPNnGaxQQEPjuntXe5oBJ00irDLlt6TiirdNDH5ALV97hEIX
zqi54CmjHnBkhkDUHYyL04Vd6TViMbiUBgKsrKOwtv/GiRapq9GFc/YcZb6h/Mv8j0zwzyIiFyl6
W9n2zvS+9CaaQwJQnhIs8jnKBdE/xj0kRGe6dfSHRJ65mVkr0mJA9m1sHGPj2Luee8vjGCbZlnEt
PdqxKM+8Ym1SE4vBBiRDqFlYP3YCSI5h+pwM4jzCScf+z34NOZyafByIsCaIfm63QRLn24YDHh2p
3ekPtzKSGosBqcoCiHGCWW0g9an3tCNIhI+tb35je9/1LVmZceMnPJpcvGLbDMZ3rceiBJh5TgIF
zni6BCuzjrFYpVlcCQ25TzMPgrbaoaaAxmTH4cGNBxCdmaWRLJu5Z6pr7WWLAYr4kLyeSl5W6+F9
grktYrFrYULLPeR0JCydLtPaV1kMS2T6oaSdd+oOnfihCvBB+GMsDh97+qKzQsCUgYCXv6vKAVog
aS+WiVXh9MN/ryf+e60OAeXPvloVYVAOEVWknrSn6Z/wLXkWFyhRdkj5HsmK21eX7st04MUXHDRd
4LDeELS3JRHyc7/X98YF8OULdxt9sLCLbqyg5AXR3DymHplg2CA/DExcZadLu7IzQXL9Z2m7ULiM
fTw+ND5JIRGdDxyHI15J9Lu4vFdogscvzbk16MqcsiRdq1yYJAnRpWTnvqRjJw5dBdrMIFBGB0R/
5hOuzML6YhnRVFEPEZO3CH12YqsUVpV5LCQf0NU/ZeSsdDGSnTGdso+1d33Rh02T+0cSX9hpWVbz
VoEieiWFE0f/6a+0Vm2LXpvmk0YEnklIROgzgI4kJROMGm46e3g2ZXdmLbFWbYtOa9mijIKwiXZx
Lck48ncWZB/hmLuogeQI6Axmzkaeo/CvjET6YtZn2dLGTV5GOwyWJMyXCnLh+Fa306XtRl+AhFhn
Km9lLNIXo4XiAropSTPeeQA0IxP9nqfb57YMazOgvhgtREag8FRh/eGEnyTFfTqROH/diw4m7rHi
PqPLvpJsAtOH5aCOqNs/U6y1+luMC2TNS0Obi5W18nEwxX2QDHc6YsOhy48ORKMzI8TKMkJfDBCJ
HnYTdgx234I4a3ckDy6Mk46DOafYnW7ef3+F7i7m8B69qtFZ9FdFnk4D0NVLw2Pg//zY0xejAVQA
uzfB/+w0s4TT3KcDcr7mDaacc+b3z0/67xlDdxe9X5VRPaTz6i6xgysEYvF+MM0nvZle3LH4ShbY
NZaET6dL8/ehQHcXQ0HY1XFt5na8Y6N3P2nNJx3G7m4w3Ud0Ec6ZtrVWoPlDvVv5NP0UBYHOLm+I
K8SsKfnnU+ti428rTPn4FW5xBBHzHeGRO12slSbgLDqpbmkEOWV0o8wO4OUme3eURy+N9qcfv1Ig
Z9FLsbtEYS101iNeScAURDWJCWO6NOQ/eUx+lLg//Z6/D6G6uxjUOP+YZDK35Lh5dJ1Hld6b4xu3
/1jW7W0CvsCNP3RbpLuLCou8otORlnOCEPvIA20r/qK1AaS10wVZa2aLCmtFRUwaiSm7jhyPNvxK
7hXe+2bj9MOZTrOy8tDdxQAWVjowKsKtd0Z2m7rPuJE9vWAZoPYNpH/M+0VxI51zV+Z/nwXI1vmz
Sbs1OB2bKRkjI96pLsja20DvwISdrq+19rsYwgiSIRCsxaw6ZlX4nDSFMMF8ZMl9Zxn+hzbk+lJc
mUZuC4fAinbKCj8lXvRUjUG9m+KZWh5g3D1dkrWushjMLDkFgJdZawRx/UVaxoMIPBv/ozKvGjx6
n8hu+KyZ+pkOs/JZlnpLi3TcdgLcsKv0VLyRoAjztG7HM/vTlVbsLMaxTDpWaZMouvOH6MBF0jYb
9B9cEj8mXnlmZFkrwKLHc1YQ9aqXFKCp82/zAQknYn6QPZz+GisDirNotrhk3VKkDFyl2XxunfyB
cEGIC5hrkt5p8dZ7N7npXtSGe+aFKw15qRgE3g713URfR6IvxHF9a2Ct2g6WMM/0lJUKs+d2925u
wQBUaP7Qou7S9v6cIFpFZ4bEtZ++aLmJIxpdZg1iR6d+qFU17VjQ3pEtWu9Of4y1F8zN7N1Px7tF
AIOkbrKsvUoRjx2qVLzWkDI/WDfzi9+9gIOapPMBPu2wMfjIT83joBeXp3/8Sl+wFw3VUvAHPKBJ
4Nu43Cjyt8oFmQPUzhZkwJ9+x9/XpPpSGBgEIk1Cg9aqpeON630nW3l27lx4DCfJcE5ounKapi8F
giQyG13GIn7nVtmhaZxvEb610rFuGNAvp9bbtdB/cWdtO2NGpQxfTpdureUuJqyidGTC8QmiyqzE
x1ngZSmw+Zx++FrVLTp6Xo+EXMfsw53Oxz/rHPsx/WzaCEwS46CIoTz9mpUyLNWCwkCaYWkl+uMA
UEeX2ewXEAifWZyuPX3Rt10cO66lz4Ww9fxKDkl6kzbyYzJKlp9/9o7EtaoucrNZOz05my4YMF1y
jP+xiln0bfrakPUuw5I2jLNntHoi9v3l9LNXxg1r0a0taXiaY1Mtg50VO9PB/lWCOIK4Burn9CvW
an7+83cjhx00I9EZCcO2kT1HItiPmlWdaZorI8dSBThlE4zJhHGVzBLrIgWUC7AiyPcN9KqNG4nt
6SKs9IClHlAXTtCz3mAnbRJD3mripm7Fm+mQJJ1Hz5bdfOiCTLcW3TjDbRsZCaeHtRbe15JY4VQQ
w3zO4rH2JRYdOQmFTAkJCXZ4nDM8sXW5yctz2pWVT7HU/XVS4VCNGIIsrxnbi8Ea4PwGLSbITaRV
Fu4OpwmGM999pSRLHWBL1kilcvqbBwWcWCpLu63TVm/OPH6tLIvuTDASPoeBZlXbsicx2LhOiUXd
j7L/QuDsmUa1sn5a5vrl/qisrGAfE6L7jAICaLMSIln4ORl0kBM+BAI2gmN4PN2GxdyI/nIUsFQJ
tiaUV6l77k5X17UicikpDsS8wcn/2adgR9RzToZQ7H0JOwWLFvV0gZmVSBnj52hWREWSM9jEzrbs
viaws5PyTKNfOaeCivLnABFDCSxky9xYN9NtpTdHsJKX5NdvQ+3YaRMnR/fdZAAW/U7u3J2WjF8g
ajyerpWV8U8t9qqS8Pk4mLikLCr1WcQteY7VtWFNX08/fmXgWErTxjwr2may3INb9MfQ7z/FU+Ls
A7eZNm0cXNkW4O/Tb1oryGLooOtNvVco99CUtzoeZc4qz9XR2nZ4qRsrg9Qj8lcS+pv9yoDN1PIf
xZlo90kmv4boNuTGbCw/5g/Rl7qxEZcAZyIkDLfYEiBmET8Hlf50Ja18jqVGrEw7H40gBQGOCbGj
27apf5FWr0IHYS7PtOe1lywGjyQarVQBNCJ2wbysp+qOfCvM29wEGTaYbutjG8ilxCkcq2Ymz3qH
EUR3UB61gcS14qE1D6fraqVBmYuVAXYzBOpoBA+VFBuhPZa12oztma3cyvg9G1zfrwlaIvpKB+Tu
Lg9i6CAm2axZ2o1nPvPaKnwpaEJWb5bG4PeHTivhDheHrobEcltH8D2DhwBQNYhYDksBzpxTgq1V
l/izRFkAPzyZS2S5kFnSeiaQmp0H9g3JxekvsjJh/I5SfreQyog16LpOay9h2bOthr6TbWvHBS4b
b812uHUpnuElZ96mfm/k/zJhLHXTsqzs1q/nSLa2Vfq9NoEniI5BrAehebSZvJ7UiFn3tXfzCtqj
bQtv3wi+4wMxAt2wJcjZsr4jzHTIKfG1QQcXXg0SOnnsEMZ+GLUqlnuZxMBoOKJoKu8qJ1dWwQYO
CjsBG+rGJq59wtMvlZMFDzqcWMi5jl/gPK7sqnq2C4eImgsojGX1bOaWll/20C4gTzOX2Fx5JAWh
NRNG6W+jP6XmoyEaLT94hfDLK04mQSRWVd7Vjx4Hy/2zWWsCtgu3Y9re1cc+hOdaYKi+J6g1cF79
SETSJ3naMcbrxOvIBgSOwuKQxD50BfZDZaTgPyeQHcWFUEiGPxVVPPQ3XE2YX3VXa1k8mlGpARp3
Z5a+yvOZe07g415UhhlfFG4B5HK0fZMQW1H3hGkpT85ZQXFHZIHcTax3bBIDg6INtW2cu9ZIkkI1
dua1Pai4IaXNUvB7XaOPCwOUpI6uYgM1cOp+tE3BSnbTV21h22T6NU1LZmRRSbfZYw6q+UoED144
DrgIPQWREEqN87YLyFJBc1fllp/cp4EzvBqV7ja4VEALH5vau+JKU1l3qa20ytjotg5Q6iYQIs2y
rS+TcYRi41junY2Dub+MSXBB5QesSL4ScX3duB14Ni0DaZRJAesjcu3Q+eTXteZcg4W0eyTQPsIa
CCEw91LwrG3UtgP5eiBngjvSzAbPu7GgE9XiOiTVt3Ae9WaQZP0ZEUUAitQWLnxpT5lA0cAmzx4V
jJ+V5/r7yCZHqIFDOQaZtmn8unCPZmYMJFvAHwOIa4IiNOA5q6CYuBzO0sJRxAJok9YdRFVUc9gi
ZEov2yM5nSHxSdPqTI1DC3To0R4dE57pBJskH67DIdGG/NlpYXvGwORacqYuQLf5RAMWIs59kG+N
FxTbySlBUuNmNEhtTZJkYnD3QK8j/cky3anSrdHVPqvREBhcDQHIamNEgEXoqu/CEHoARCMQPeoX
GUeRod2UVlxPfXNIfdc2tbvR8RNgPDEoy57IEr+QjaS6AoKoibXU5GhgMyekhTy7KUjAY5NAJYBM
cj01BKn11IqmyWP6PI3MPYyxJnWyNUmPe4NLrlfDlUAHAdbQL1IFAXSqqjjOgJzFGTBF5fWp8Z1q
MipzqynQTR25qb0HitPVgWZyUx1lJFHCLJmC1txMGhqoLyNYAmiJmYgiFcB5MQMNFUBtxN9LHaw3
sFBfhVP8NHV1Zz6EFTAycqOsOPoEgK4gDaeciBt5JC2+BrcWjDwTZr80QnNDAIk2XSW5S0Dtlu3X
iD/EJuiq4kMnouvhixCh5E/X+cT9M7h6X8+bo4MXMMn2VRWlBkkkYWjDq8xoyBB1ylSz0judoHmO
mQbN9UnNIsQA8OBGm2AIE0oSaHwt8DmJA4EINn1dQ4uxMXvcZUEFEiURtZPdiFqb0p9jSUyo/0bY
Q194VyN6bGIRbeKn6gYsJKkAcgdh0tDbXe4Tq1qhNrJyGKHASbjpc7JxjgGYZNWNv8Q0xire6+Yk
9Ke4RDBUkxvKbl98kn4UOCz4+1JTQQwjJrQBCgWtrScuk5kUFq1b+gPe8Js2y2KLHEvwiAWDiB+7
EJD1KK4q4w5w+QgVT2pd2kYHoy7L8JWPR1LUzsknl/zqIWmi+A6JjCMJiTFhYCS/SkKyxnKfj4kd
PhcokcmHjifw6oQdCZXJe2HoSnMg5vmTVPupcwMLQDrEUkh7UJckLMNNkOullb50Mz7RnEOWCgJX
jR75f86WRqj6eUybIr4msL1E2JEZUTlf7Osyhk/pqZlxSjyEawXbXJvC4DhPCJV1YUCIgrtW9PM9
x7U+xbE/ZzS6aZPOBs3QRfUL7NiVGxKWzda4yNI0+9Zkoi8OSKdjB417nQ9Qo0c/SuI3IO+RW2y6
YQ7+vogz5nWu/stWDPTFpKmSH7ZXuGBvdfRjTAEg9a2fqh5LkORNZs00MdvSfZDoFgEWwzfllaPG
eSKNKfpR56ElfwWdLnMg5CZj3w42iCy+BGYazIkdHhMociBIeMAYCy0WKIkHBBSUaVCQf1+Kmm0X
PR/UB+ZsZmxVbXRhVO0PYv3Apm2SiBsycokML7OJnAms3rguGy8mukelHjDGTZsJhhEUpVkhvkSu
EdsvqVEMABtjz25Z7sV2ZcQ/g3gavoZoUmZ4DidQ9k8mcUVOaOh6Qfqqh6oBceNmjAjdxm/8NAsA
7LpRC/bXDvv8eYrswPmcjVGpfyeBr6m/k7OllyQsKNJP8k1D2mP5hn09Ii1xcrBXkr5DGjCBf1qk
OUqh+WM5gd1MNE6bbQpgZtYvg1m9+IHITUfOEpkqBjuYu47oSC7KYXfeG0Wkki+AjKQiUT50euSE
IhpmGr9R6l76Noxl68xZQIjkX/u+kfmnYaqiUmC8lYoQxInzTfPYsRupkH74RNdrm4EZ0LB2CYyz
4ehnKYSXTa4nrfrmYdAI/hnKpCw+u2qc1+Kg2Upc/2JgIJxTGiJzfJ2IZejFtgEpF4uNrOzUv0ud
sJouy5E+gVkJQjUDcKgc7SvLntYI96OI2uLKqRg9Cc5CxtocWGVJQI7Z0Fn7oqgJWc0yM/mpY7T8
GTRAz4jDEmnwWGq1Y9AhNSP/pCg3sdwGScAdqcc/WlWUzZVnFYVxjLzQyK5pLMLAnaUzZhJX8GaQ
ERc/sNioMM/gCyNfS4vy9CZ3WgAhsVfDhqubgcHemQqGfcrDmmvv+aU2AtML85a1KCPbvVeGGQkc
sHTSGz0yrDmsaCC8cqOSOPSew0oLNHJZKuaCY+M6prEVDgPWljm/drdGTgXsTNpRBuKdprU19G6s
7wq/Z3mXlkMmCXnTVTZnLgzEnhaWSI+cAZo1JzQa6LCiH3P3PoOVoNFV/bC5a5RTGgdhyKbZh+7U
fOs94kq2onKKcq8zK73Cmibw3oSL1dAFO+0pqzvrB4QsUrOg+Sj9KhscDb53mVlQXjQ1GPAVoflu
JZhf69L3YzvZV2NeqyNreaM/SEWzeWIq1HzA73lMVIrRBxY5jSEg3Ri7tAnNvUFgbmdZAeR8GNPx
YshFP2+DPPI6L9qJvv7Y97UDwAqR7pOsC40F4Ug620GOU9E/wC7s++uEa7h6Cy9QEqxSwZRuttKR
hQeeqiCpQhvpENuoxBdB5pWXGsmeZXSY3cTz7LibSgmKWPj6HMVgtZJxPmF62URGTdJDYDdT/2Jw
sBsS8ZGqYmOQHOpfwengrzZ9aIzaLswGV2MpGbr1pS2BzV+VLbeCdEXLMx4630uMqwKDEYEy/QDg
XqubNrvIS7dLyPYULS6Xtujsl7yGkHph1tDLb7RwyspHYm36X1LXAK00Vcgawe39tvgelHr9sw1g
Nm2IsXCdQ97aQlwnRq6NX1Ozad2vuaYPFQ66hvV9TA8GDVrkYbz100I996lVFhcgVKz8whh6lMhj
YdUEaZDo59tP3DQGxtEPdSe4mBKTQcWqpF492CwsQRPmtUckU1S57aYYgqq5r9oAeqk7OZG6yrO0
/BYXHifeTVnamAd0kfuXQ2I4/QH8IHz+Kk0JWqmslIQP8/+Qd2a7cWNbtv2V+oDLBDd7AoV6IKNv
1VvSCyHL9mbf919/RyjznHIKlnUrUW8XB8hjWwpGkEHuZq0550hE756iXJtuWbGXEN5KEmUPc1dl
3fc2czr3xCxHBiv58uTNs3ihicv8i5Y69UnHx2i87dvZEPCEGDOyb1rZhSajKt992FMi0OrboC57
cVWpA8j2/1MqmasnJty9NGz0JQbHOH6VlcjKhPhup0m+ONgE2EbGs+i/MdrVlOF+v2O+NHd+tYN9
1/Tp+7hnApfKugB+ZgPCAuaplMMmm6RnOV+AonxScXizsPzqnd4Vfao8S8LKtIK1Fm9yi5jmhJjj
0k8xgUkQxGq706XlAcPyZv1oBxGMJCgO/VNf3uZuuKhqaq2GTf4/HPW1CLt1qJ4v5NSgfZmijaW/
pNV1aJ/sgIBS55Om9AeFqrdC8U/1hEmrMpttEjqd0vre9QCh9fMcdd+nazX45AsQb9XsX12YS4n9
pzfpSZ6nhi5gZuOKCLut0xbbhMZDEpyaSfqQDxeX6OBC2uSFj8ueDbHSv6buJu80T5UXtumzw6Nj
oxxkC8httAbfyRQ3rATiDxFCfYHF3W1Qs3hVXvsKod2WeZsgdZPRLWg3Ktv7iVBE9PGsionJ2Y9N
sFe0fjtIdetCbUWvSKLyj956gkW4BQ+aENlLYhSj0WAxyrf9eupzvwcYE97aU+fFwSGhKhZFr0ak
L5P5ylWJR+WtOpn6LeyDRt8b+iFkF28q6ooFt5dDLWLHgEQt2KtNSgzjTRSdS+fW6X+QLoLYXfeb
mfeyPBVGfAWb79Tlck8g/nLMin0NXh6UjJdPwG86uQxYQ1Rz7WVmc4NF1Heaa8I7oV2eFC2GEve1
BFRfm9g3GgKcr1jR+zzmm6J6zYhsbcOXQJpeWbuLurJ38JnXs7JNCRDqJW1qc5Gw80uJOmEAJRx3
nG51OvEuKKgw3yXRmdHJE+6rmzBb9fy2gSOwyu6s6dQ5u9LKfGapxSVAo7YTz8SJXehMyvXWpoeg
g4cprf087Wz9hoUvQKvCz9NbJ7syw6M2xR5huL4WfVGgU/1+HPigcvbeqNvj/FUpmPJ0quoCgiUK
hpnT76toUTW3qnVAgvDJHf/RkPOusslQ5lS1gIeXak5DlCibpNnE6h5Tmu+UwZ+ths5kFX1me/6o
OP/e56I20u2VmmA+EvoQfdhQ7BpnqQrMZMnl3gVBEmt3WugSTat/KsW6PL6/eKzfe1uIPZ8HeOxg
7CuQNPSWDnNRdyTgq4jAW+OftU/e21z6apYXOgsjFIUubzYkEHS3eXYT+1AXUbqCif1JtVv/4ITe
WzgbQJkTEDgiusj90K9UwqVj0FrhJdd1nsuStVgu2E6O6AylFh+nOjWIeCA3gSa0N7r93J5ZSPYs
M5KYtnS2gjFPYWjTyQD+2D5Nw8zQjm4bswTyHLJVN3E7K8PMcl+wj/BqAiFHa6uNssDSY06QNyr4
V6mlPYk4m6CAjbOb1NRDXJVOeg51soqrdQNzHiJdT+5pRasuT4vx0AzGBI0iBo4CsIvxxG7I16UR
NRbulr0TVZhPHqwPrtp7z2XCjjoQUx1u096c96yp4ZQw45VBue0z4zNrhviguP7e/eqQFZxVUwEX
om6zmtRnsum/ZWTA4kxi+w9FshzNyt5AOG+aB64SMF3P6iPcG36nDY5YB3Ol+YGAv8rETJ1SrmZB
LY6BDPfsJ/PpR4/ie+us3VCHlZpJyHxkXznUs0TQgT/rFll9p2oz/JzdiH07Zn/7+3Htgxn8vaE2
gBjeFpEht1qSR3BtTAVc0dAmy9m0ygc7VbrDpBqfSa8/aNq8d4N14CCygAl9mUbZizCqdfZps+mD
UVO8WyWoAhog5blLLxxEU+gU1s5Gmw6nqgJaO7k+QNBrUioWv79uH31T2ruFYdJVbhF1Tbi13Ahq
H0SEgcb44FTU5Ev4wUNwiIpgY6vTqmjnT971g7v4vctXlYobJQ0Py1QKC0IukMvAmQgliJxP9Wcf
fEfvXb6EC1Geo26zjV3jQNL0+YLwDsgUHk12ZGXlFaUB6sK+1tr+SQw1Eo1hOOX8vwS08/ur+9F5
Xv795yXfBZ9eRXW67G0JHCWHIp1Mrub3SfrPrJXqewOwPZJLyugKdUlvv+YmCBDV+Kzd/cFD9d5v
q1AYLGwq9EszznovVcPD0KsUthRukIGt0D9Li1XfG281lkYFVUDOoaiBT1D2GjAwp+EnkuwPvoW3
sfSnb4HCUtCWF1FlBuiq7AffDa+5/5b/6Dt+b4w2BOlulCxwldXgQIznvLgC2PD7Y3/wBbzpRH76
5BXF1n5UBszVSf8jCFIf3cpmMOGoFnB+3Gzz+7f54FER7zq29AD1WnXo6dh1c55rtgBwKH5/6A+m
xbe+9E9nEAZV30U6DghlqCg0SjYOavT9wur7ZGH00Xj5Tsk1GMLoghZTXxHZzQ0lLcUvuH9WooB1
Q9KFC7TbbQ/YsOZPJrcPrtZ7e6TTpQWDNEuxEEv/vkq0buNEw2dTywc363snVzVNRqRq0E/0lOVD
3u9c5LoQraBI/f4b+eXHd9z3Pq7UicTQZYgQCV8vlo5sH1g3O5/cSb/89Bz88i39/HXnbU3oELnY
tMaC6pGstIlGjyinoX5oiolF+T85C1d97x4VUuZN2aFDnGhGriFzpYvGCOxPvuJfngZHvzyPP52G
4yRBBJAEQb9s9mXnbOrK6ClLzPKTQeODbZj6bpYPXHhAzYh3Szc6ZW0bllxa0npSlOR1FuUzGnB7
PxsKa2b8cJ9MRr/84jmpy8n+dFKkFstGL7lvEwzm22Bq62VYNMYnQ9VHR7/8+09Hb+AUBeyKOXof
bYCJbsOx3/3+jv1gFHzvDRUAugc759voxcHMVU9XH6YBohy4u9H8h/eT9vePT0Xe1R3ARMsOOuHX
aiSYNaEz9w/P4J0kTetUM55UR1nYsdKsbBiJDomX64yyC0XwRl8R1/LJt/zLW5cn8N2tW88Nvc0w
Q9KfdSQt9/EDzfs7LUpff/9lfHT8d3fuBIQolACYSPsNbQ+G/X0Yz4WP/fD692/wyxuJE3h3mxYG
KsG5ywKIWqn+JHQazp7WxuEn1+fX4k+O/+5G1duBjkiqBhvNomNnQ6r0MIfsFLiYLBJ8uxlXHdWl
2H52Re1H+mum1tCZ6i+1QyLgBTMCmS4YKK2NxtGM9CdL7t3E/PMx+t/GRay/F6eX7Hvzn5cDvxbl
VEeIAv/r738FavDX+174C3/7yxL4Qjtdd9/r6eZ706W89L9JDf+vP/yP729H+QQEoV22Fh+TIO5e
4iiJmvYl/xkF8faiP1kQtvkHrlzXEsIRloHtkBtj+H6hRFj2H7oh6AeCFRAGiEAer79wEIb4QzU0
kkWQXGnCsi+Pw180CN36A7M88RYa/AjXtqjT/uvkr/6s6/wOBvGrsYnP9b5YosgIdLyciHLM9Rcc
7PQ4sp0U404pgtekNp5+uiZ/ve3POIi3Jff7KtPlfd6NT3EV6rEJCGVtqqK4QgCl7O3Wme4tYRLx
RAvOekxBAWaLsp/D5KDCABWoGarwUMkBnW2gqr0/BaYAfJjKtcBJcadnerUazHp8YTvUncrawG4Z
d/D5kmg681WUmhekLPR/fw4c6/Jpf3UW78ZBKgxYVPmGEZbJ70YJYXMv20bRl1ONgArOfWjShayL
iUjPWd9VwPu+NLQDFxYJ6XRRaHtDGKu6L7XOZmrpGhENlAyiTbkuHQQ8aElqLM+RPeb9CQgkfYRJ
mWU+eZ17QSlZsaMRiQ3qeO5DZAeKghhjMxai7Qi6TfJVBswc/2yph+eh6KmRZ1qkXsVaS824StPv
pcqDZBhtaXpmZHH524xFQlNbkHod08B+O7jpWTEns9+adkO+7ZQ503OXVdnsNXIE/TtHrhJvSOas
jqyCm2wZhbN7VSvC2I9O0MlVW87jLRH60cOk26QfO2KmKR8K8yFzeiRstOdjUtvstHuYWmO4jdtO
jn4Yu1TbA4VqnE9vz34OzUJcG1bjPuXCaBnkYHjeiTo2jm7aZwegZ5a9duzKWCM6SLAmzOQDuiG5
mySSXprMOLjGq9qN84jKdh3kPn5MJBhKjdA5sEwosDlVd3Kh0CU3bnacNbQkXpDMja9mg7anyh29
iJzSaxqZ7nmCx3Pg+Iq9JkFcftVbNW+g8bXKfI6zdop3OjC3J7BTzaZFfnKoZVksEqSSW4cG+T4v
leIoEfU8tPAkf1iyDatFoaHQ13Mzeh1MTt2T0zxdFWVBgEOeIJzz8gptsw1r97myRuerwh14je/J
WlmKVZyt3CnOIcEgl4YIrWYqLMawb0ALHssCm6gXm/rkZ6o0DvHAn5TSao9khhvPUYRixkPIVL1q
ZTReW1xY5LtKY+6o0IZHI8r0p75tkzsdlMtqDuJg2aajCZ29NWqMM3m/mF1lfBTmHO0zjEAHk1bC
K9RSEBBBXwG0dGNnp9du4LddPH11rLLJvYtMbTuWE+Tk2kzP8OxotwZxtndqVbusJUI2b7KGhmm1
hxbR2QHxgHVUA24PT4uASHrpHDs3AnXA3q6AMtSTlh0QKJlX+mjSvVAVp7oqlUG81nIqbzJwdvlB
NPFUEjsTOaMfd+GE7Cl0jGsxT+DV/a6Rzm1NjSVYu03QErnT5sprIWS7V8zSPKiGpOUz2N1iSMfg
wMutr6kkm6mN43SpAflcIkMTiudQMhy9UcTls56J+hyFNdIXdcrDRRBW5SvZ83a5SrO0vu2rS7FP
JNWGNhdaGG0K5LkzOgOO5sDFq+yLfA+Lb3khj3pC1REvOeT00EqLkemPsT0uDMXJv7ldN10ptu1u
bAP9cDHL4r6YDLHRcqd+bM0oWmYiSNaM6tmZLE2ql3VO69IdraVIdHLIghC1CUjLcsgWlLOrvRXM
5iJXwG1nelIvqzgBmg6U4lhqSvWsZbV13Q5EWXrT3EcHMVgJy6mm+Dap1XiaurF7kHTlvgWBMayC
WHQPo5OMz0Cp4ud+KsstT4bC7VMEW9VyxK2dJbC8lapHiWSNoltUldotRgdJIAy6KlyYZR2tEFAA
KmPrVz0WUavD+pvapRoF9WNclPk6aHv3sdd1uKS57OJ+Qd5VvOmJBVsKUfQooqjoR96sWcnGsSeK
y3rIus8IghLtmTujXM6iDv6zWWxqm7tttruiQIfgKoRmtenaLNvoPgqitvQ7uvB3hVHl9rIsBG15
CLfzgeAuy6JHOY2ur08WHeLMHdE3tVkVHxW7w3YezKn1bayBt3aZpnYefXsiH8dsjm5kYKg/htyo
N8qgu9JLrcpHA5sfVB1gM6L6LDvEle0uMgo14MAUWjZ62wx3aAfal7DL9HOpOO62a6OaIUUt7obA
RoU3uuldyZBdgB/LXfCUzuukxMb3lLjTta3OEO3q0dhNfe2s8yxtnmZHTdjSXehlhGW8Fqqu3iT5
Ja9u1iQTuKEVjxacjCsZR9EukE20d3EWxF5Nnk5Fa7PCZGWIdjPnZryw1EznqVLkQ0GLes3iXr1E
btTPSRQRsamOcb7RIdryVUC+J6C/r+HG8Oiq/tCo7tdopGVuB3p92xhDAzVj0Gn6VzCG8sYNhhVL
LuMQRrn9g4iCak8whrm1basEXVoiiWKAmZGdxvJJI2nXN/jxHfpFZsqeYZZ8b9IMET1DVAtis105
ILP2FdIXUIkwcmnU2806RHl+Vucw2w+q3e7MQQwRhFIjuGnqWLi+M+cTkL5x/sG0oRGAOyvhubcF
oEG7hzCqRWa+TtOo34kEyjqMPvuSn6wq+i3BjcUqt4ik6IK5PxUkYKeLIgs1v1GsahFqxvyddWO5
TS3uNbtSL6xYVNdf0CtCsI0BEA91nz1q9LoYGBRjQWThzCcyWs1DIjc+xRBZYEC7oZKui4GcGl/o
IXBUdifDA03ycV9raRN4OYbRlRYmgw+qMdzJwmb9ZVrjQY+rale4c7IhJVl+HUGOPpDekC90gMrb
wJCBTyukxB+TO9816u3HITGGtTWY4YH6X/OSxQ1mLFc2X8FJKJuhLMdDrChF74kekVJVR/FNCipx
YReZ6UdqDwlbbyLzaM95sg7Yi3thVOavs5nCCpVKj8a7V/lgtPeXcWM6vKGK98TMOUW9pUUdqZda
LN4zrpVWvbZxMD3qJq4zkg4I/YBNfWpqNuIlmoAbSzoIlFNNazAU58VSacrcF1ySA7popUDHbUSr
aJoGahmdfaMXwJu6sj3Uomc/lU/ums4mquqhy0+x0XVXpgLHPWi6amuhkb0xrCQ5RkVfP4LjnVaN
Xfc7yMvoFQiy30WpVVy1SWk9WLTuAw+Oa7gJCGvFAiS1fql3BnIB1xbiNZGT+9w75rzOgwFRjzZ2
h1xW+qYcpNA8HD4on9DJrcu0J+yKmmgIxF6k7slqg+65MxoVe8WkE5qPaNK3ymo8hqDUUV+Y7ioR
rmb4Vjdnk1dXzmDR2beCk5YbwXWflapHaEAU0QYv+41WzPbe6AWY9aGssEZNSWF7mjCCR8PhcVSq
3HjB/lUsyzjV1+jSrG3VRvNOMzJJLTCPNikK4Ya1mNZ+EW8CYelmCVZ0UT/FTGA3KJzIsipZ4k1h
D8S0nuad07FrDUJLs/yk1dyDMWowscukCV8cVDvJqjcduWstE7Z4qKMAX6rImrRFZgrjbLTZWP7I
asf6is+j+TIzei1HlnfEcLum+SQJoHpJqhAxBvXwYi1bpXkpIaA+2jrmilCZkmXruh2L+m48iNI0
VuhnYcOidJsWpjWEd6PR1Z6S4KwRuWxXAmH/E3MQmVAuCcITPDnfmqKaUVs2UI2RYFgR5N/MsWO6
xIV9LVpd5eHFzjSzlCh7pClG8ZwqunIAe2l61NJaLy6J7q6sOIApXVOyn5WkPI1WZTz2cSs2FcQn
L1fi+c4aUwwlc11QsEFWHqNe3JB8K5a1dsGBOq6Y22NczMFLJnUcK7NmRK9YF7QTc2bjE6E33yC7
zm2/H63W9Aykdye7GFAJKFkdnxoVtPo2dRxdW9XFPN5bWTljKdT6PlwFIMjuRzOTzOBWlQLdrCR3
i+glyqe0fEUanXVogJTmpjdU86YIhD55Jcr0p0xRk3uVuLNl5djBC9EazCpWU8+7jDyyRzVC3lkx
1ZJzhhJxCb6U9M82BKSw1czBWOXmMK4SV+Exji01bcmtCrMXuw7H6oI+bZKVkqTdwQ5ksSUmtLir
sWUs4j5193U0MD6bUhl2kBqs1Ti61a0NkjPwkwHSta2YXwEg9NdsirRl5rpi1euCm1CfQXqDQuq0
R1XMWBEVG/nmls2DPMgp0jaoSEtY6Kaz7cmOQNQMHj71Js0xhT/ONhFBqDr13iPfvFq0/cB0ihig
PAe9a4Idbx2WfMMchDk+BsW5ay09SxZaMg26X9s5gtCiHJ2J8OjRpjKUXNSKEaOk6Zd1T2I/rTAZ
LQpn7hF0t4GxrvOqHVeVdKObrOrUjRCNfk+Vrb2b4iTeKax470y7LHdwVXG2an2VI0OG+lciJqeG
hiycFZgolr0qUn9IQDlrtZ7uSwMrN/CVfk+Cb/9ix4NziJSiWMNMtk6JGVZ7lodh4YXoOI+zqds7
whq1tamP02Oo6gbqL1n4kRlmp7xz2kMEXvXLUBXWNaq/XqdrNAU7t0Ui46tsuxDRGsXGymLWcp1p
tKtC0aARd+iUV/o8jbd5btkrBLXjncR4dijGsDsYcy6XGalQT7ZqVNuqi9vJQ8yoXc+Wle6HPhxQ
+Rj6S5WbBXaLVgzHPNWCY1WazcJiIZ37Y9got4FWqNRzQ1Xj2rUFVrMkwC2gm1N2SmKIl8eaTSge
LiTiuyDCQ2GPUEv0SMsQh7nYlZjamlE3kKLK7rplk1Md8xCc65q2mU7EuYpBiq527H6VTVgqS/ak
8q6TcWF6tGTjs4rrZ4dTqjtXVIn8OWTR51WKUf7owiS9V+tQsRHejcmKPlN33xdatFHKOMEMnkTt
dZiaKTv6UBz7EPCx31eh9hiUX9nU3uu5m32va3RAnppm48LB+6L6M+vd67hqjR+NpDxFs1PLJjZu
NuuaRvYnvRbnzIkhppu1/o17Ag9FEunT1hZl8cQAq1zNnWNg8JiD4opYw/66kz1826y3Y5JHNfuH
jjfn1Fh65+NaC/2msuWZ6jxZqATZn1hjWy8VPsVjN9Vo4y/b5PsqJOliVPHrUpRO9S+ZtIphBcKd
LTrb0sTwskjKmzhVxbWIk+h6mElrWphpw9I6RvlieaPaBk+VXjchqoXJQiouw2iAjWoY7BlZb9c4
Eabmuc6CcvCZBRJybRspNc+uW+exZhd0JeJUCZeVQQeY8OWRkhXqO/HEo9BMLAuBP/PdxFrJvonU
oA15xubSMubknIGbKJD1r5AymKCphr5kYSJLQPa6gzh8ZqFtzlnAakQfnhPERhgiY8xTEPhYE5W4
MzyHKs5TVinRfdhPkV90vWix/mR4SSsIlwgvI3u+Z9DSb6kYNXtFut1+RvcO0nqME54521yJNFHO
TlaLTarMzj0rq+Haztj+e4Uh1cbHaBHfxGisQq+eHb3Gu1eobDoNRdXJrydMXTBUbzJSWY54L0ET
66n5hY1HSnEDkyCG2kJvvpCKwSeepS0Y0GoZ3Zk455hhAgwntTHGJyXK0W0WcxjcFDFyYhwVZZf6
SVqmwzp20oLQIs3c6GFqbOJSIs0rx/wscV/t2BTLV9V0jDMz4CSWXMJxVTCwpltLqu5aLavwq8jd
y61B7bVZlmwxR69JoAv5ZjtNV0k+JEeZ2v2yMzR1M8qsu7E0m4pRMQVo/pwRNSX33sUdk5rtaUIP
RqCCzUSg8KyRrKMXN5YTzQuWE9xvGUO4RYv1wKAxb8M+zx9AtaFfnyOCSJqwOWZ13ohFXw6d681p
mx4nqobsY5N+lRD3h+m2DNpzOSjyZkYJvU0MF62nbFhDhTir+PSpTE6I1OldlXgQB70FZNLmAuNs
oDECMWyqz5DDx+WsKxVHxu9UquO0Ck1FP1hN335zVHbpzPVBjJqltN3nVFjTxsaqwDyqAd1mxryz
gRT3z0Ljf55FUBzmWM19SWO8QKuqM2V5mQtKUvYqG9q6MhdlvEqnFFuVq2GFXERGF4ldXWVBwIla
486RagLQXbFnzAuGlnassrC44FkRnEFc97wHa3UzwHBMjB9bM8ILVDWy/NFJs9yXUWc+CNCZL0mR
aLdt316qpUXOJAIhtjgKpYghBSPW+WI447jEV4Xnmg2YPMZuU56LQdao/rKG6NmGh73zU1XTXc+x
IzXyeZyGhRZN/d0cBQUDSqOdcHAai5491KZyiKvvFbvlOTHM1TQb9PRs3vpcV2b7PDlZe47DcdK9
NnKjxxb71coQ6fjC3A80p6dmEGJ03BQJA4ilu+LeMIimpDb6pJRtARkC/W5kad22I1l9iTmn3HXm
zM5OnQfPyNL2aAPESRhUUqymaZoVP6aBMsSaZ6YaPK1y64lbQ9Ft8mfa+aBazWWcdCzlnGVDsMNd
755GPYiRCDeDOM6qaTq+VY3jl4srx9mw75nvgIq0ful02X1jVs7CLRVlOTZpcDNIExJg6qYLrDIt
LjJQkKsZUxeO/C66w75mrh2rH67MIFRXRa10O5wi/egb+ahTCVerXvPYkSg4eeua5WGm1Qsjl/hp
SoUIwn7MO2xmfT6RhBXKmtIat8ZlEhUW81Fgc7mJLm8f8Wll6apJXUTQCgA+NkNDT+FlDphouHTK
1tCnYOtSM91NU6+vsbFGFO5E/AMz+1hi18zLL3E3q5tIbRtGG0R426A2WVJWsbZr47rcTCxk982s
glvgZL+ZLdN2lGrVunDV8Zthd8GWNVj6ra3q5I6wa/12tqf41iSv7D5MZbrX+mm6MefZWAmWabuG
xuY3WUvx2EodIHygSr1hVu/6Ndp4RfMmmq6H1NBif8gzk9ViEfX+SOsvJKQjNe+c1LYX7Pnz19BU
y0Uvc+WG89T3Lm6he2ugnIm3ttl0M85lr58049jYOM/TcZCVV2gVRiTH0RibQlG/Rgy22cXHlC2G
UNNTYttaBh7cb/FqxIAc4Pat02s+nvtdidgIpXZR3FlBnx5KtyqObj7E3PfR2PuGZM2VBoay1rAk
+lE8Dn4igeRp1mDfFYMxUuerAmbDqW5Y39R225wiGdtfC9stj9LGb6E4TOuhSlFY04J2b8ihlFwR
VS6ysXZZ0oT5HpROcxqiSlzlrZ5ji520nQ2X5FVEMkk8N5LalYU30tfKONN5jsOaCPpAWzZCyV7V
sS+xk+TNAiP/iM176hm80tTPQjyvKtvSBY5LfR3ls4qfv+31FVEEATXsRDp7a7wQF20bPDj3dHVZ
z7DXEVGlLyus/9su6oOd4F54SKfB/ta4o7uzUzGc3CGy1qYM1DvV1ZLzmPViZXZuGeNS6OpHc666
R6c1iY8tDDvbKmYy+b3OwGrrYlzkZmrdBHEdkjqTj4e2BugUNbF507j6sJjtJN92Wgrqpw3nh6zV
ik07EnnuiFa9CYpoZLXSOi1u23kcjgpSW2Yd4QQOSY/B+MVR8zxaUg/TGO8q617NleGVTXpv0IeS
M8fRDYd1UJ0h6C/wNp9atyAUHxcjCuoaJNPz2ElW8zic8HyNqspdQ0sLDJCMwJJMPQgslqBEzJe4
F5OxDV5Y0VKIk+wZHnWaafStqp4MzTyonlC5N7u5rtI1U3TBb+r6oclD+65y3PK+NJ1wP7duchUP
qikXFDSzmzJK8HiPpYq1tbfML1VtGbXfyik091rNw4OLjh7OiuKrepOzPjA8S3Oiv2S8/x+3v8VF
gPpx+3tX1N/+3vp+e8GfrW/d/cMA/2G7lCr/alX/1frWjT/oiNuqQ53fMd6a2P9qfev6H4Zmqqgb
4bLqunaRzfzV+tbcP4SDtZbGt25ZGnbs/0nrW5AG8rd+rk21zVDpy7vC1DRXI8Hi7+qZhDyzXAeY
x6KutBZFnY37tmzdReMm1deG+uOkcqMGfbYs8MximjSH60KNaUpefsEIabNMU3xXFGm+FWkwrtLQ
tR7rEU9yopVfDaqSvuGAXnEVdzrhi679t1eaTbZRRTd9SfshWxss+jbunJf3RSKu/zw0xWZP0Du4
MuLA3TeDmi7yBLPCaLSnWYua8xTiFUoHdNyNRdcgckr7utZFfph0I140ypC9TGpPkbcQ9+QJ9NvO
BX309oLRunEIxHgyLTamTpzhLTXy5LHqoz9f57LWXxpmOe7g2tLvcIOb7nI8qzPZHw9zd1TpxNKV
14gpUEZr8vIEXHNOfuLaENFrQF3pSN+AH/z5x7DRjuwsNX9qYPC4SWb/6yVvr7v8R7WDU2ViCCZ1
mEP9+9/fDtC0ctjHacMl4Ff/fP1//95gyRhW8aVX8u+Xvf3p7bVvf2qpnl48+AUWpjJZ6/agbuoI
2WVX2fcjd8E5pypeNjp/y5L25NjJy9vPhOGaxzkufrz9TBp5dnQClilvP1STYGaelvWff21Y2x+G
aMBfcjmsiQZ2X2Du9lKdFj7uIbEDjuKs0yEOFvg8igcaroQYEaWwynW1eOhR5ixKkus2bz8Nh3Dy
8xgPtXX55bDTuGqjmh/efoqQ/yUwRvX09tJLnI00ivL67WdKaHhJx/4vG0bWy246nIjy09gSmONp
NEhiQ8eunsK2VlchKSOnMItnbNmafrq0F1eZFOZpTOeBnwb2KVDGfjXSHj5lVdWR4jYppzFzmhWO
jvBcUNle8SvxOYjVimAIcqkz2ZYrOjz5eRyaYqVQPmInr2Q0Baea2tYlQMLI2/MIBWeVkYx5HtmK
8tNgOIcNdffMCaZz2KcUFNlhnseOpWdmSf1cOOxbSZYzeTfLXY6tYZ2zAS4pKz73LEP0zEprB+dC
Ky2iBYvwKugTE36PEl2N+HKXmdSSq1HAwcFvn12xURPLoB/KK0YClaPQRB61aV6yA2iuxqqbLu/W
X4XgbCgbm8NVJpuB38vnqzGM+iXKEHFVZEnH8Tqdd5MUHmloXF1SFChBlvbV2CoV7YXWvSr+L3Xn
tSQp1mXpJ6INeYBbd1zrUClusBRVaK3P088HUV2ZFd1Wv43Z3MwN5iLCFXDYe+0l+Fi8m6PccT0s
NgTBhI/R13K+Wxs/RmwUeLcxfYT1kPJ6bfEIrXDyJt0yrgrKmZuthf2hcdKvyz290NvbcqtnJH7A
7Ojnh8clp90+0VAnfnhiUDLmbz2T+V8vsvwJzgP4nCl+8/GJsEfT6gNxvT9h/v3eBZLnXa+BU394
KSse9W3ZMh/ni2nA2PM3oI6vt8ncMC13f218JQ+2Zq/gjzr/3a+NEfjaxlbAk349trwT8gFAdRrD
j0+4UP43RJZn3of/UJXAnJ18uo9PaEnSe2BgDEnmN//1RfykyIC0cNz88EQlHHetgZ59fCJzHI1Z
Wqp9fCI3mYeZeqdslpf/9QMaPnLLotWr7a/3Xd7Nbly4BbajfXyiz2sLS4Mu3H34jyQs4OvkU+jV
HWU2EPXRIBnylUXFYz41fco06TPQCsPtAPLwVVTFWqH/WDUyUq5lxlUwMp3wMhBSebYtSXdBPIOv
6s2XGkvtTNrih6hqDGc0fLvj3PTqCKQ0E4nYq20hd4HNZDoz3R/C9s0fatbdXFNzD5rRmOumttNd
Xan9vo/D6tUO+ocxmcX32qE8deywvg+xKJj0zDherp9xYzpnSpA/lk3tdMW1K6zNck8YEeeUpQCG
E3R6S2LZ7nqIWCt8h9LbSISrucIi0Dl2dnZZHls2yx+3TRisK6sT5ySS1aNJ72al1vca9+IQXCEA
WnTc2/LcsrEL2oKsjm6JXyXvm8mVwzWt98znqo2sCnJqZTmdNSW6KNWYPOAHJg8V14xbJTnS/36o
Y1D3CAihCKPuvjwc1vx5paW7luri/Z+XPzIWo4oGJsr8z8tD5KTg9pLWxWF5+eWxgei/tVGa9e7X
Y5U1Y6ZdaGx+vUOrD2JT9VCPfr2eLvHXC8Au3z/g++tVWXvAYYl1Yf4Ky2MiLKYTl9BnKNIIvjWa
1Itw+22d+5/srjZwjtAnIkOC6bXpLLGtpm1Evt8G9wH5Cq9i2pWmP3m+sp1wEX5zK8YnZgNTORys
9M1qFYLJ4qbcpb2SvA2pjice2JeHkPwrAvP8LbGnbF1pk3Hs5rtcP2uakAhYbZTZW+NAceUqzGpK
4ePOl0rVl/u2roOn5V42PqtxGb4Osv0q9cw/B0z9zRyXldjsm/1QdPIWdepbKsLpzTQb8yTI08Nk
p5vewrIeMD1QpJcG8pPKnOiW5YW5MZQs3o2NLt+0zJzWWN0Uxw6zmbeMZmulD1V0DgHNK/gQb8pQ
7BT8gp4siA+vaf/NqlP9rdKs+B6MgqDuOjuZyZCsw87XYe1P7ipxG+OtL3NlF2Fhsak15dUfMPAr
g7jdgANyrMdjtFFDAYGzxSZKc8rkGGTB8CYkxsBMIBss27irK9mlwhzz0ZTjt4Ha9jrE55gZ32sv
NPOptKzt8r3TTE5X2ULlyfDho9cnXnVyjhQnxXr5noNWartcMvkx81K++Q2fy1Zrd+fAezxBp4lm
Tk201umuT6rtqm9akn1mTM0KENTam9FG61TT6xf8YISX1/2wrTvHKw1FfzNqf7xG3fjH8r2dsa+O
btxP6+XJKm9uog2pTYk42Wq9ar5VaRl7+Pl1h+Wu41sQSpDzX+wyDB42dCcMq3YqjhpPg1D6F4v3
xq/JfqtJB7v6k/YDjx3xNgyZg61ruRVJra/hGjpv7Ll6m+PSvW0ZOr6FLedQjxKE6ZFyjsxKPPe1
vADsPszKUp6CsbrYamPP4/Hwkg+ReurMMNlOvji5eWQc1OzWwjakXQ6yI6PRZzgDK92CzBjYAlbW
I46D9uKI4SAaeyvq3HwWin7QyT48llx5gE3rnRTMbojm6sZIHFi/SfzJR3Fabi2bwhytgxM3m0BV
rF3U1dY6toOt2pnHkcngDprLD18ZJg8bAlwJp8o/TUOAMwE9PTwkbHrNZwg21tn3W/Vow74QTAw3
JMM596H18RJmULY2HLu7tnPKlCK+uo19QZeqsv5bBdODvH+KVXFLSvdzV+XRSz4W6aEOk+fSxfGu
CsNyxYjkbpaSCUbQdmt3ik61lC8mKOtsm7StRZ4feqzu1rUeYoinAi8abY2YyJkedSITxP7uKgdN
3oWK/jUYChZx5J2bLNe/DEFp7IqpFztbttfQHbZKIbIvLISHqnyK1PWUIyroWveUu7NBl2OuwQQr
HOXqQ+dXnuoE10kp5DZunD9Lv2BBasddVVc7A5e3mT6kb3yA4Ok1CU1zZ42Mi8us+i4bsc2T9uLa
+TMD4m9t3lrb2nf+HAxjX8DjBv7eUL+km8B08RDSflrTpbXNB6TbagNY/m3QM29MgC6VXJheZTnf
6io56rg8bYMKzwujUk9+XZ20xoSswmzbN3KmvhmEoFaHFResrfoprEBRy6ZeCfhtRiYrT6PU1YLw
nFuMpMwhzteDiDkAKveWxs2w6mvhcZmDVVmXHf5AJ1FFPUh+h4NkauLto4bVuosmrrEchox63IOr
Gwe9npS1heZxfS6nZqOodnXCGqPPxgE4VGC15aKsT3v5MxaruMqfy8oQGzhFFZqdFkhXv5d6dosY
Lqx0HCiJFTNOJSP+MhnilU/znNVu7QFPbdsYrDVWEOMP1WslRy+CuIc3pc4PFPt87irxBtQ1a7Mq
dwap8fqLUTjOKpoGSAxVfZXFrNzbVIrYws3YD0OyqxCg4/LmrN1Of2Kl3acTmvugw7kqsOqNZjPZ
wdLxm9vXB5DsakMMh4s3QnS9+hWHE3aO1JWqgKek7dKoYxVXPzmQudZQ+Z8Gt322lHidmdW9d5NP
YxjrcL2Lq9lhDebHwTq1Sv2kwi6UrXVMUvgAPVq2APoR5yJckcAatxPGSduYr4fYsCI9E4YkbDXY
PdeiJqmzwF8RT3ETylCayw12yGIzpvsSripsr0Q9PAdO0F2mFxjS5U7JdAAxW8OZqzZzlLz5RjHa
T3oQf9XcnDEWCeFm34Vri8+4BhcTu6AMFPDQqfH83FA2rOQ2jk41FHN1rfnB9CTd3JscR90J0xIr
q/wDozpE+g0GKm1spqciRAvbjPmRHM1op0zmA6+JHcSM6iB73HTw0dLeqmH0rKgOzkJQ+0Sz6S38
wa+VztC1tXEuNYay2ZZ4Jq5NKweJYfx8taDMwvfG8qxJcdBSIYMFzmhcW0lYwzRc5SSLQ5X0ryDi
3ZZGw2Wxinci8ZOvlqbEm4DvYJTUkDakw3RNbtZ9nAoqAuG+0tlwKLKyPnKXGZMaPyy6wEYzjoma
Q3VuvijtKIF5yurQ1MXKKpr6ODgTMJHVsxwZ+qmwn4Avy8vkimc9dIwz9Jw/DV1Pr2aAlT7E8YqJ
jvUCU9SE25FYkHjcH6nv6js71FIPg890b9j53rGqU9qbzdmtrtXsPejMUnO76bXVvrXy8M843Jdl
QPp54xivyGOa1ZCm+VE19yzKxiWsz4OmmBssNtjzTt6fJMzfzpymvV4ZDygDX2R6xKBINQftG+xF
PKvgulSWal54LTU3k3MYUlZUhDOrOj+V0rNPTJ8DMJyYx7pGM16MYIIdv1WyQnnzpWPtG1u5aLHr
b5XeqL1IyvbNx5zXG6N6JFfIvbq5Lg5u/9SmsjgXxs/RGUxYZ4mNlTdHoxVUzrEfIICTnXVRMvwo
CE7GrYYIJ8vRX6Hq3C3VDV6aGQrD2vDUx2R04H4lLlaJh+TQYjQMnrIXQ2uuMFudPCjQ0Tmw/oyY
aH8mFLLeGW6trftm1ZTZDyWzGP00XQ2wgJPjSuTqDlUCJ4YZVbs+67/JYZBPsb67TmUrYJ0OBSOx
Youf10AIw2TsfXgz+9FnousmwddKsctDPlLcpKkFC8AJ2ePFrRqx6rfKJNn1efWS52l98Bn81nLS
DoUGLp7aZXfxA+NraNTqzamke3QbzC0Yk95s4C+x8kflO9SS8Ml2IssLx7a5YG/qnEbF1DaBK/U3
zdRfByYBFzF1WBHqurXjfP2j6jiVgfXvFSDZxe+SNRkCdr5KsdU6Ml8mb7g0s50GY4RoIGLLp7bM
79IM74zsmh3BPlgAjNANmpHoD9jMP2K1g0YY9LuhNmEN4GN8g7zmdXPdzZ6VntHV6qpw0mADi10C
TvrUAOk4bqN4eII7eW1RQdzd/I8yqWeXmyzawC9Mt61Kya+N33yjFOdiwkG6Mwmaz1zts9/Ep6Yh
6K6qR4FJCctyhMkV7m2DZ2npHR34OAOAdKvIYFdWpX4b3INeusq6sRGYzDAd2M83gIfCL5W1Jkrf
UyF+I9vi64Wvbg2fISisV6fXXrp7ijfOClti5ohmqq2wRx5WNYRMTIeCoinAcXktw/4Zz5aT/Cgr
6ctvZuZu+0a8Glr71k/CP1hKyMjFmE5T2JYXxddZHOZbVDB/3fKNXsHXqUm99ycAZkYS1/ibZZNY
aQHN2icT+u8nfrupk+vACaSTbLH8ixNU7/+33F3eb9RHZWf24vOv9/zfPkdcuOcae3AA2H98vl9/
a+VIAgIMfdZ4D1eXUhjpf3/Sv99WxxuFGdf5w6ehW/vLc+H/9aTlEv2o2R1/tv+UFi6KuV+6w/+P
5IiYsP/bPIYiYPg2/S5FXP7hr3kMqkLhGCBTYD4mwkM0pO9SRPO/bN0yEVe7xDBrOka6f0sRbY2h
y2x962BwYYoldvKveYxl/5dru44NOR6WMF2+838zj3H+qUUUaBmJoFANB5tPy3V4v39OY0w9zGut
ZI3RZxECTtKFv67NkIjISk5IkBuPqiPBIDzDhcTOrP5irxowDXo4YWxdgIxj3bSOp3dSrNXUcF9g
gqyHKimfNArfl9i3P4tS9Rlf8FweTlc/mXZQww5uBDaAVAjj9qrITjDIYSK0eoJmKJo+d7ayD3xD
bgpZsxhpTX4fxihd+709cU1Mmxvq6AbqN3mS0DgdcSyggj136JMcLM5hWyTdode6LPRC4YfXBCvN
ld4goG+QfTwmVacyDmJ8oNXu1PSmQg3OCNhfmX2vH2PJpNyklLwwdDYpX5WMlAjr5GtRfwDkHHYD
M2VKseMgy5/aYLonwynOgYqGyIquhn9vIbTB3VZPpiXVrSXM+Et3Ui006E2m66/Zs4J4eYPoqL9P
Vtt6sVGtqrG2njWG7WA3RYOcLfjzt8Pyf1GE2rNm8peWct7blg1T2LYd3YaU9TGiObFGqC6DEkPZ
nRDh2Gmi3uIRknE8CnXb9EFx/LXxW51yGFKwhq+P1ZsoAhtyLWoPp7xMi+3PpttiM9oZkETyloSn
XH0de6M/YgPanAYTYs+ye/pYaHtFd/N9iaf2VRcOZo92Gq4E0rQr/VlELEHtn0ToXhKpjXvpKFcL
r9tHOUw1OF3jKTkHjB6aFW7S+ggxPVNgC0aJzcXGWYdKsjdVmECoGQY8UxtJ5Aq851av5ZaRWHji
mqMf69Rz5zsxhrxrTMlMWvMa6lnizrKf5okgGLnCOEV49mDH5zazqYnmA6NwNAjoKgpvW9d/6NOY
b6fGieiZffxXjSZL/kM4ibY4Kf2+oyxVcPqrFipk1gf7Yyiw3RkGqFYJn97tvwqZAvjpu9nU2sBl
+gZkUT9GLNRvEjq2nbTZyraDbOtAcD2HlZMfRiFvKsqzVzGzKx1GSCcCmfX3uzIdm01eTtlx+YGb
Cjp/Mo1w5EyEfZU53l2RX02gSmPlC8T1oXC2sig+6yQVH2Vm0KRG2jnU+naFDbG8OxCeV0NedYfl
vx01cvHyTuM3oyP906R3xpeYv42ihmwCNT44fWnCUq5fBDUMzOxG3b//1FkWprjwxc3D8bVjHBXo
JCMohZGphs9qZ6/1hbxRGeFz5GDEayWJ76GFMBA7yuwHrKed35fdp9T4VsqawWGtxedCHSmF4+/R
FBbXHInchrF0tYZMC7jtyqexhhNETMJ5KC312cwUpn1yW/oyuCwbpQuORjxwJLD05KJ7HcBRWw24
ZoV6od0K4psvkP5sONYWylykeu5YfoEOtK5aJ7/WQRhsgrDcYwPcr/V5P2B0ayNVzfGUdMdbXQz1
1fWhiKqF/DMnBBqRW+F7SDvqByLrtYFQa+OXdfgcVPnFSSN7XaKwu8A5lLu0e9K5YOxlGQ+bGud7
D25z5unIo+5VARksHir93I22fujQ3xwKpf1PkeXahxQq4VqqzfGq0jmahm4bH61oVKm6aDOQZCMh
sC5dBUUcWgwJXZkoPqWOe8TVc6U5ZvnlfUejLFe3vi5HbBGgKpqJqQHIsoGiqZ80hsqbWqV1IgPk
jYyQ+JxmUXw2RW6+jsZqav8YIzyVVwzTKlBzNB6xFoUX3/EFLp0pzEKocfYJj0dyBUdqJuzrHR8z
7dTZNcxSbv2PMm20cw/F8sAU5IFXvXtvgCIZZeK2qdU9Hed8t0hbXMVDDPCCoOjQi9X+QZI57q8g
UbnH5QDx1YmVQ2TVF+i7yrlMq2LfuU69x14YZnVf1F4ig+ZWFL3maYYcPDxdcDDDnnyjzWdppMOD
LnHYSeBor+qEvmzZ94Xb6nurqymj9QKFkV4a8dbmE92nJvS61lTPzbxRJPlqFPMq5D7jmiRj8DbO
4ukkKe1dEdXhWyFIGOjdLW3rmlBKUijAbY59YTA/kYFGOZ2ba0gRrodBAQqy2LqGfCrmXcbeDYPk
JdcZ9SZNtCnNaby/XzHLFqtVrZ78Fx+j1CqLnzjfVlVURpvQ13BirQt3b0TZpp8AS9FcPv/79Qzh
7YcLGoRXbEvIniKXgsDpjwnK7VSAS8NFB+5K2lMxn7Kp6QaXBBnwRW0iudGwkkXfOUFwdQ1QRzfW
c5I/sPFd2YPUTkGWIJjwid0Vvh/sQtHkyZZBh7VL0A6eRRcciDoLEHFY8QHd3RonEJzdI/MlBZ05
LSuo4iIUgz4LMlNPkZfAiPdSdJRXGOkVITdV+YUIB+ekq7JE79t8SpwCtN066/POT6f2uQr864RE
b2vkaU8uVWfeR9sw7h1z+vOMPjMXXHXzwQqP0qI4Q/tvhnpzQ/uaEpk10iWEFjz6pMTeABLqYcLt
zetQA+z9MM22DOHkoeRbcw1j2WtY9pazUbXPPBDfSs1JH4OoHpQQzdOyqQGH0PF/qoSR7AZttJ4p
DIuj0pydjHW5kxAftSJEA2/rrL8wzhGtai+J7cLUndRROcMKUM7Cpk3VhGboG5tebNeJ6gn/d9TF
bZq8RFA7Vzp5L99EmhwyHJ/HpN2rtjRfogJqIAkE49PQNaO33MphVPz7MeT805yGlYvyFxmb4Tok
YQj1Y01kO3VQQ5PQNmaDxfm6YYy2WlYtX3sQ/hy/RYlhHTqpE6AdKfWjdRScGtwECr0TDrsREcYZ
71b1LDNcXBGDYQ8/PyYSmEfLb2+lUNxx4+zXmlnUQBKcuyUIzKmIDfc7iToYz9oaSLCocVUwsm6P
pX+JMAEVspLQhlrAFiaT5+ehzRjMjOouRzt11grzynxrOg3A4L9tFIlksSWu6KBUijyosZhgHoaf
ofpwwCwXMo7fHyJDcjKvhRAnm5tCoIIIw+Q2UZeq8zUqBph9P89xUzZ20C2GZy46q6BuMbFxo5OW
tsluiuuNE0XKfJ3yH/Zkjgf4juQc2U2H7j04ySTP70FHuhR6R22PcvLQGkF2IxOmvjdy2spEi7ze
lO2qLlBzKqlsH3AjHYKAm/+UprpYq/6jsDLmogoOHPQNZ45I+We/4wbI7eGvaBtngq6NC0ZilhaG
HgyB+imtT13qoyAdc/NgaZ17c9r4z0zxjXNcW/0Lc4ze82e/9ioA2iBf5prLkGgTfOtoi/SyvYA3
ehxSYkOuWfdklN8wOFM+h9p00XRqVp3D/XWyXHNTdPp/SM5bMv5+/26UiVD1YPHZqi1s4+N3I7Al
RtoXq9vSGuyD8C2LTzaHPIwSWmpT1hopozzYx9hnIgLmEp1KriqTcna1qTop0vRPOrEPJ3Tyaubq
7480hVRPQXKAqi+eVTMMPMLKtp3prgic/qvwSZSOvwHXjbdFxxwghKO3Up2eF3LUKj5wWOwbkEcK
WGYC1wL4EHCe1UDtYhK9zLBaDeosPquN+hwKq7ssi90YQoCdaQ+ab3bffSyAUSokX0cDJT1X/mH3
72vBkmT4+y/oWlgD2fCwVQ4Ny3E/OOeErQ/QakbtmoDafM0CNF5yKeh8xzwkKQ7HDtjEARTwuANS
N6sjiwFTQD3NdzkJTHFdQN5IHY2xo9kdOURwq/Q6dtgr/Nnq0vguTOl0UF5HasZTkjj2lzYtvSLW
o0vkdJMnIKwPQTF9tcMeTtMUs+DTSmJrEAYXZTZAtRJhHxKkf5tiGjuvzp3houd5sdY5NuirhvTe
pfXPWefW6wPrZ+W/0P60Z31CQrzcjVKw1X//5RaH1N9/OYyUTGAOQ2iupqPk+WDmh1eZHSZg3O/l
wWBLi2qX3wzK4InimxzpP/Bd4Fubf1pm9oZ18yOMgWfnNk/ExnC2nPFuGAdkXxDrLcN6nhpjL6pk
uMXCHlEay+9T6qjnOk2ocmv49GVg5Kt//xrmx4sBJYTByqBx/nBB0j6eQpaOSFn0CINl3akeba3N
aJaN9fet5S5MBsJ4WoRyW380IaD5JInMjZMeYKFM1gYqPXekLFLTF2ICUp8eErFRI4pDGCspZ0pU
HqSa3xqtHMgAokl47xTkJRpAJt4X6dDP1ace+vcapbezeX+w0I1y31eUcmNj4hQ/dR4/6Doa0euu
Gs18zYNjZrif9FDVkUJQDsrK/mT4aeb9h99q3qW/73LgIpRdLDmsNcTTzfDV7y5+kQw5A4ZZFppI
5RIwVnywLL5aZTl9dshK3sptSILeriy15BMnHGopo3+IPEVwXpaQiKBg9NG2bjv5XCo64x6jSteV
Xn9Zeqmlq3L70jm5DDY6360fKVUXx3u3D5J8R6RjfW7iFrZVlWyI/UDbY09cwQelANuH2vOsB9F4
qZTkuZhrVkrUvmjjT1ggbWyMkz4B8V5wp3teGqvRh8XVk0xk4pqQwdY0s/+Up6H/z6uPBhYI9CJU
obusZzMa95vxYV44OYYFuUJhZv5YunjBFYazHk5qUKrWfqBcZaDcxfdYS25LeThppAYYbab2q6LN
8/fe27ArZ8+7vFceSzueRIW5IzOE0ViuGq/SveVUPC9L22+Rr5CvSFPL7cp69Pi8PbXES+7efzDO
amPtRnZNMi0iydi1PmmFxqzJ7apdhV9QnlbRPjKbco2mvX0SbWSiDHFQ+NYoWrIplhebnI42U+gM
8mgArIaP1IUqfYoin1j23LU6uY++0Sl3MyYoK31uBe1SF/QoFUZCbmC8tkkYof29ULrKNbra9iwZ
4z/5UlzxVloFoZP+CJXhWY6IQt8/emHVA+QKc0O2jtS8pe8eG4IvgvFPctncN4kJ0Pq9ilGCIVgH
fVcfJ/wyjmBv27KJ1j3MnHsjstqjWilxcsze/mr208bc10Xvn8p5Y8etvW0YJu/NUlc3cRTfNC1S
Eenkdz1LDAhR5dWmrzcP0oroGuaOb0rT/mTE8ikao/EJl4i93YbhZdlU2bB/7yTn11peQomUmZda
V/ukzq+9U/4UjuVuwEHtK/M9VezicdR2xNCVu6C3VTKLydVoBVU3Hl8buCXScywFo3qVYdOISRVW
CraXDRro0VzTdaECEUjLjm0iwWgsXKZWBUVapaPjn2pyfjRfD28KStOTFr0tiCTVobEZFnA0nCRz
/NxVzyQzqefUIcRCs8FL5+abcEZ9pXeZtWlrNEoC5To2NjADsAcZIi+Is12Y+OKnJofv6qCDjfTd
53BOrrDUCY5C7EIaiPySsfUMTiZW8JJB7W6pTyQBVrpDON7c8tjR2U8ceYUFk68QOE37pcQ0Re9u
Urd6s0r7tjSBeR2PByLtHu/n0WA2K2Zh9TkYYtISUTiiWmfKg1rUpig35PEdmlgOIhTLEb5BTAdX
ajX8THOkwZMC56m2e+MTmX/JTtJ1wsFZRyVp1StbAPcoihj2pgafSc/lsDdgY+P8G7Ub/n+40H9M
qyKxcSGDlNlODJW9Zqo/9SWRdNp8BpAg+dbRDF2XOtHiXqKVsJyxIa83udbmiCnpWZcNQ2e6V7Ks
/sOl3JwXod/XdQuA2DFUh8mAM/fVH9Z1U++mEF2w74lMa6leCkwtJjWGBsYBpOTRX3eXH9XW6fIh
zxcU+GdlJLokHatvpKyUzWp5jAsdN8fWgJwnk+jcZNl0hLewIrO1JMsv6MgyrTFjkQqFUDvfFXKI
1+mcBxWI71AGoovm9yzdOFvbAf54oyRXvjZuUxUey7Fun5w+fe3LBONm27C9Glu9tV6nBKb5k4t/
hp3pgMJ+xUg0THeqXRdXX3ba5t8vh0xu/ufv5uIQ6VKAM7MxPwpbnFCQA+v2thdjMwBb0bAvUaWo
G3vEEZCatrrgtdY5A7AVQv4vIidsLEsa/ypovZoo6s8l8jvO+i7ljDVipq6wp1Z+0WJ01QyOp4yt
dehLmFNLVa+7/h92T1+4hrGjPmsmI1jGPdpzgL31rpxAbqRa3FS9cO+ZmZ0Tkev3IaSTHrC2qGr7
60jJcsDfq0TZgkox15rG630sodqRTtFsbesYGCVC9XnPw2w6qYr078uOn+/BJ3XvujyQ+prcLaVs
IHGKp7h3jfuy0UpGtXlfkBZrDsFKm9Qvy7llhMMdeMy5jNgmEu8CqjGyRnrL119+kWVDquYtw0B2
g7QjWsdqIr924nNuwXXURNWRlMkvrM0beGfBEVf+02BUnytQ6oeAsrvD38na44XUPsvka4IsgR9b
fVo2mSWJhoVTuOuLiksM1wG1g22cutMDH1gde8WOK/HUQH/jAmGBqRQ+1zbze1eissb9hVl7wYTD
zNTpmOQWCJhVPLtOWj4b5OXSGqXBaXlMa9LoyKIv0bLzbBdkhDHmyAYRS7/lc7MkEZyIo1rGyqpz
UkB1VJbw6zXlC13mvMQxBUG43XoVfXNIRK3WbbuMUMgWtYOe1NVtWQCFLI8cXNelEO2rqLsZyEdU
V/YvNsLLBBH+Yeh8yH0YEdyXkui9rAAgkFhaZJE3GFZ073ojRxpV3IZSr9ddLx/1fDiEQ9Lfctcd
71Emhk05Yc7k2JDBw9CAVxCFf20SgPuqktEZYw6ojnEy7hMk34+KJM8V2rPVcvwQVkThajnFfjm4
pBN+qxXlMsSZ+wT+T05oW5wxmtdnerO+Ja2H3KXO6E7KGDjrihjPbVNw4Va0t2Vc0NoOSXVQEje0
bgKQbe5z/761PNbavbINI+3T+5ONcUQKk3uqDtsh0Acu1rhjHpRpZP9IeLqp9WOowvxFRYp7xNTu
B0Izfy9dLB4yztpSfEeWRJQ1LiE3AuoawxuauMcpoM62shlwvADLYVLkoq7Quh52K4kzwYBbTInC
YVebInyejE9lTl5W9VbI3r4suy52guc4DmGAzVdLlamqiS7Nt37aZWsfALO+D3NnxWrmbC3CYo8Z
wA6vOUPNbhp+g6SEJbGe5Pcuryl11eEP0CsaRCYQXdTlLw1pgk5IBxalxX2ZttKe9eh/bImEoe+v
dZ4MV2gsR1fgeCKExUPz46aZWoSGtfGpxXJs3+Ib4E0jPCir0e/tSKazHSi1h3FLs6IgyV4GfDEP
ao3LBpSR/PBeVzXlrLGyGqawPTBmr2U4BTSWhXNe6qVoce5dS8KWguXCI9TdzrPt/tHP9b+BzwEF
ihtt40SNj4nmxKtldLfcyp1QP+o5p3KDqkTsWoEZj+rEE6GcpBcyuWSIIlU5blgR7Yl4vzR4dQLl
URY/cC3hYup2f230UpfHbk5RmUdRy2dl+qDhvD2vAfUDg8norNrNNhGois0y+znfgONS70OUUT1e
Ci3xdLnfoUtqIZu2Xcv0t3iA/fuPHE32TsNcbz0Ujv+o3Vx5tCW+LPxPHan62Y8GeXLSqtriwFZ4
nEKggVk0sWrWOnGQ4hBLWz3jIMqhymh57yBKVuaKDHcjLA2cplqZaiaPgzuIw/zR/AxO+ZyiAuz2
35vQoiMSSok0aH6sT7RdmBVnYzSaPXZk44aJw/Q5DUgyY1egN9egYutiPPSVXV4nMfrrTnQgJF+G
2UqrT6PkOAUWPHK6c9Tomn+3nO9x9IW6G4uUSnZv77eInCPpL2N+Lv0NIFq7dQmyP0DaJlt7rpqX
TWfTOkIt0tMmPyxjFhyVSaNdZi8LxL0MQiyZEnOhGeJu4akzGUX4/H8IO7Omtrlti/4iVanZ6l4t
9x0GDCR5UQFJ1Pdb7a+/Q+K7N+fkVp3z4mBhCLblrb3WmnNMN5wQcBNN7uVdXh7k5ID2dXlXoNgm
N9vqJmJgM3EVRXoUUxRsez3VHxIWXIY/4BlUq3yM+04APl2powb8jxBv0ogIJvQn5tSl65Njz1cQ
SlT0pXPl0fc9V21bya8ZLXeX9ekEGZdIO9vEhNqG07oaBHF8HcUovZKtbdrhWkQa3Tm/GWhHsi2B
q5LD6Rpd+wUJfwA2FQ09MrRu02COh+lQl4cad8Y6jMx+mw8VO4F5cJ0Z/bO0e5Fc8FoZR0gkOwmc
9nEw+HVOUEeHiOHEURT9vWLP94C2EHHi8jq6cPY2MTzVXV52GPVaR7sRg5ru3N4J96NaPgZiqs9m
ZRK/GNzFfPouNxnn7Bg03VmfD8FByzzdCPCnuD0a9r5/+pqPmu3Ar9Fj+6LPF+q+YvQ4RUPr2dbw
gFoWFSwiAnObaRoIquKDhkKPIlAt0XyYYxquE7LIva/hVw1qcg2dq/O3mVDdo5yH0FrgAHktUVeX
X8VMYJ4VJZi7Mc7JnKT+UrbV7/CdTbmyF9AWNdIGNZ+LL23uqNSeoYkUR+K3Cs9UO5aYoDpGTpSv
2boXF1IoTK9I3HoPNrZbZ6VLyyHz45OGXBF7wbjq+g9lMujNzTcAH+4pcN9DGRKYvAxahDbxDgvV
PNO3BEwSfI8kRhdCcigZ6BbsYzfJH42o/qZoktI6C61TNgHcKjA2/JeOjWH83bIxac1BNtcMwfYe
Bchf3uuGxtTsvMUFlDU7ax4EmRqFr6kWMTI8up2KAIMoQgaro8MgUnSP1dxgZHYRIJhDyWvKINp0
gHsfi1lBmNjfppYUwKIV+Q74wbTlczNeGve6XOXxPpW3MsoRfcSonJm9raDwFlc9yn9VkG4PCer3
ldl2/0yFFymROgbpWlRz3lutcUnRhdiiKkX2UJtPERIrmG2zLMOYrY4QP5oH3ccZJknLxMeDFElU
2c4HQXms7X1X2+W+TAq59gcUIY0lULjMP20xpATxx8XBCKdun5jT2UizPVqC+qChhYWHg5d63lE8
5FJkj+KR3N2vDVif9cW3EuMelBCu+l9zIy3ILI/2n/9EcM3vpq+AXnCdA960tglBh0hovJQxmb6G
MMI1OBmop7iKHgFR6ft8gJPB1PBMlsRZzR3/DFHvAk40erbzIdmk8TqcxQsjiwMOLiaAy8Rp6fvk
avZok+a51kamzoVymlzEB2VO+yoTzvbP7rFzMxoD2mheMtEFmy7tocDpyqZVXAhMjcVaI3HUBK6K
uIB5GLm/xOdafP5gy+RbqHVouDPZU+hH+Ed4rfeF0+XHwbbYkQGgWKuZrt+WGwPJJqZM5/rnUKjH
GhkTRrKXMiQqcH6sE+NyFlWMgpFdxjptul+BlQwXpxLaNhxygDRqN12FSnK7g39SzL1FctBPNRnK
d9Ocmr0CZZlfMa4JIo6eNQa7XtSm7YEYoaXYCM0RDBQw2JVEjXKXsjAfo8ty6Vi2wDo6vH8WBjaB
yRpn5rWvLLGS846DbnG3ruvRQO/PPN8ddIGKbBLzDlRsgM+4R8YYIFeJktaVJNjSyy7WjtFTzI1k
MNV9Qm8mQvJOpuW+UvN4X/W0d3Cs/bKzYbiomIJW0+BvNLAqR39urUTk724bO+MKMti/88B0rsbQ
cBLMlxy/sJp9J+IzMNOI2Jcf4aw58+Fy30Y5vmPhdkDK4BpeGlfLjQG6bY8a5KaZ/aPa0xOBSsif
TD9rl0MhVFfZAHAtJjh9x8cp+FDi4YXLZ/TBRYDYRHX87tj9BTSk5gXFhCp6/t+W/3e50VWe7FQE
u68lv+9y5cDW+2CMrbiWwEeuU2KBFU1BjyhdX323SDReq0GF96JTgqOtB+KhYPa4Sl4qaTUXGvAx
YkN9yk8GLCxJP/Cbrbe/IPX0mD5c49AO/rFQ0hGyfq64XtICBS6b6gintQRi7geHUMG741rKDihp
+jI/o863u2ffDd7VIIk+6ri7KGHZH3llP/rQIbI96JMzyAjoPabr7hbJoTqh8q1SPkqwIbZYvuJL
lhnTmVBtfc2HNjySJUhrRoJCPua2CC5G5jDj+pqxmrLZLrsyGxnGUbYab5wI36jDyY1LMjgvZXYf
rMzs14MZbkeTpBSN0ADy22t/X0S4Gn1I6YfMpYDea325IRV4VhDKUl2HvTF5I/sHhsposgXUmmql
duV4Ks2PiA8M2o9yqwZ6tYnxxt/rzOnPxuRv8zLvX2MXvLc6PWX5WHl/rs/LV3ZH3KUQ8RHBzzcN
dRgx74ZzjnXrCcHciGuttWYqabNHhpX/txSlvyWKpm4CfjZtelC8k6hg/71FTsOt0fMq6DDvC7Zf
LaJzPA/ZZ1Bqm9aOqu+KFqoboarKUVhQHNw46cAMs69whpAor9mZHM1+ZFrkeJTJ2N344LcQVHF3
OaaBsAMfikaC6Tj0m/ltcxCRsF+vmUH8TsiFXQHHTy4LCADTp7ZesAMB1ozVMnDzpcmCvVxH+qhr
PTnp6bpzgXHVxZBuv7YuWZNBaDPYuWUNiwV58jlReOZipt63NSx86M+BF82VWoXx8Gu9+s9dqb+S
tS0Ag4amzcos6KYOeO6/9L1BZ0yzYEV4U6wX69BsmctZWHstYm/J9PJvHWzoTmK8sBKlQTz3v/Ja
d8bJS1c+1jp8+Fh26kfS+sER90ZxId8Czr9fNBc/08U1abIrMh8AyzF8u3GOWehc66rk22iuqx1X
np2hdQ7V4E//JSDkr5ATniAzOZ0tjUrjzRGaNU/0/mWkonLJHZUWqcWMu4SuhQKybuqcCQtDuMJ1
EML1gb0didM4RE3CEkAU6grmvbYzR/qBmYVCQusYvQx5s4kc4zQkUE+jUWV0nSXZY0vMZdX53YM7
o8ghKur/Re3p/H3K02Zl5igMh2arpVnWX7PTAKOqAqm7WzfoB096Ynd7v9P0vYyCz6Yd70OPMnZp
k2SvIu6J7x4683GyId2WlnoLE2DS6aAegQ2Gr0KdgoNQ2BV3btHs1JpeTevE5CfYdLTRUmEGIbzy
iRpuFYHFuC334tHJDp06r2Tha9z7xqWaCnFZvsIhpHpDwnSadbI699NFlYNCTR3/s/1qNJQFSciV
ZyCoAH9arDHUim1pX7oIo7XrtEysw+IpD8oT7Fz91rTDu0kQ3gbLpn4xHFQqwRzHW1fubsDstWqK
/jDOwpFBWmy7O+30tTSNjuVNrnzHeoNKSf7o1NFfD1OjXINCfOaxmZ9cdQDglYzZdAC7euw7wF9t
SQzY/OtMA8L3iFE5cN3iMHZ6dVORkL3+50/dctL9awt9VvRbBjtsFNcGI8O/PnW2KyszQd2H4fUQ
OzbBfNrPvA5TxQMZbXuV2pDhNguthprVa8iY5g+R8o8GVpj12u+i4GZYwy+BWOPW6WYJurdxGXPi
1R399jkjy/ismnnxIPvx4Ca94uHSNnESKuIZnM5Dj5LlEM57er0rN1+XKWyWpAIArTx/Tc/KUf0S
ES5KQl0mJMaOuERpl31fBF+oTYuzJsRbR6vUM+oqp901oPmYbzDkObsxH34iqSUeTpcnra1A4bOT
iTc+9ajHeGS6ptMwXSPD2C1FFp6op5q0b0+bHHqZQJzbCwm1+AwD4W+tFqnjf34vzP/36eIUEjrE
C9ItmEWZs4TwXxaIpFJMagF47PRpEOPNrTNWb5xV6iGww/LBQZW+bXKjfOjNclzHcf3Sx6qPyj3r
Q8owF6VoQrd5cMu1o6psoXNQWjTykIFFQXckArd+LE3cdhDE463L1G4zmzf2KsOgb5Gt7tmjTJuY
mcUOCyWCSzsSNGq40UqUvkwkO0ShZXXKMHwvU7ppAPlGEs9zXboDkS3WcWTg75m28n/yWakh8bPQ
Cgaq4a8VoW6gKT1rScjD5jq2iti7/edXUlviyf/9tEbeMQstXcYctkYK1r+9lJUoXRXGkY/aYOxP
Uy9qemI2AkBylLK4fO0UGpZSGEcg6BkN53mMBy8OqHkwFNel3mRCEHlGBWOFrsXjlxAgdi9fcwwz
+mEsJbrDlOxM0sjKav2nEgHv/msSaDXxzkdndba0gvl2inE1D/D+47aco5nwwDpNRNTHqKHsmixf
3esjVwU1hYfxZy7RIw3fQF6imMXfsig4jZptJGknkKKMmeZuZw8Labrph3tkJ0jrDYiYtFL7XWUA
I150c0ubSmVEvQE3kG1xisQH22qTNcubek5cGBSuEXEtEf79q92iJN0dZTFBB3qQ7HtpM2Xp0tz7
2jDk/RB4yTw+GWTsrNpuBIg43xUDXY2vj2xtyZ/ED5KYUqMIWs6WdL6baMYD3SfrEKZW88I1e71s
mxtydQ4mieZfe3PqtTV2S3iXZueMGMDTmxMI9ZCTbcLsiAWpM0y8o7NiVbNbCie6vXStNKp4LS22
YWdewil/XYrK1i+M7XJOfjlnNKszDh3dFNcXlM8N6hWivMOPyE7fWvJjjos9Jjbe/ttpaevzevpv
JyaSN0t1nBkpZ7Np/OsKqmej1Sdt0Hpf51yHZYlpZDCeWr9faWTZoRGforfQivcZ/oWrXkGjkfNJ
ib31JTY8B1wFy2ZlQteO2FlWGBpCOBb7ZZAMKhyH9KIg5937rjnBfjmjM+l+lGYeP4o5a6GZmvI+
tLLb+UWSHGBL/1IHX+6Ttoi2fVt85qxOD36efBqFFmLHxHOshFie6+46RWr4YWci9PoWEkHS3rHF
syyIIHqW6wYtI8TbLnzUi1YBh66Xb6gm59wamR/Meha900yQkOGy0MuAhZ8KMz01VuaC2bFCki7a
+lp074mtmi+Msvob4oF7awePWldAdxQVZO4wl8fUt32aOuDzo8z88pmYDkLBnt7Bhlr4ZWnr0ERK
PKdGr0JJl7WDfKIlLGCCRYg+WNutIinP/SidJ5EGb1yKy2d2PbegatkbRwVq5Fn3XPROtAEa4KU1
H6HakPmd9AjlVJVwJ3xGSB4hUdkJU9L4QxHIal2bKYrl181WIzvimOvQeHO3dVbjmIpp3bIkqEMB
7ymT6BJmAdBggwgn5CRb5XNHI+CFu6H31TalElY7ZwaQGp2tr1s3MO+64ZurKHKLH77lPE+61fw2
igdaDNpY2x+wfSQwFeQTXJurPULkZl8UYOngzVOTjbpzc0MNH1ua36DtGG+5YKtf1nhzeh0WWFGG
pb/MEvd4r/dRLDUwCZmBscYGtuaosJNwoVSzvKCMsuFsThbKTfFZTZz4q1DQw5x7YirvAjZdK91P
sj0qcUN6INcpq7SvWk4EXGqozXHZLC53eZFPqZIy955f8uUQdJG1LZXo6NpV9ZxHzX2ZrdrUOOuy
yVG6NHblxRrAQDGM2p4l3p+9afKpjp0efITzy52VootcdLnJHPedYcup11mGF/VRkvIBKmxq7FxL
LnYkzX1l8yqwJaWjP/8pVomFOpehjVI+869/bhIlvKMjxT/tMDDMSh93AkIT5+yqAVNrZx6J1z5T
50WRkscYw0PRjxuRNhZKUgYteGZ55WUfP9mjeyIErXyLFGAiOHicB0RrD0oYGNd4HlA5czAEKDp/
S7SSudatSrwppeFFuW08iKLAqdE7wcWUdbcToozpjpnKB1nGrKhL+Rfr9euEoexxUdNDK0+xOuf+
OUmnyOMzxFy8sB4W4dOQGTdX+ifsbXihKjd8DiH4eUZb6Gigo2efK+ebNvT0qa3LP01KtQ4eFr8K
LkiKD7sY91oVK2diHaptpJnZTeRwNiKCF9CtJcNjMzbJA/JChmCTeFZo3LwyK39Y3FFVBgg6ISwR
4x8WEgeb99W0uRrJqaIHHQO58NuyeM0AHCdpUn2PqzZcFzOUrxDM8EKigf6RjKXJGO4i2tzneJg2
i9chmpyfShIbzz4tZEYB4WpSxwOIgvYTMeBPujX2N+RNgVeWtnKiUUPEFqOQXTpgyMDiljwlZRWc
Rlfeq1lvtZxZixo5BYjEtL1N99TayaP2HdFM/Y8kLlRcdMhcvJcdgZyQvS1fJZNBIlRurKhAxi3d
I3nK4Df5WzOpkK8HfXfVCzNcOTmOH7pmP2ojBl8vwLu3AJTYGvQAFvhm39juMZ9cTCRapZ1x4qnn
yq+egf0EMaEEjnFIk+Q0zoPCMUW2H3WW3FlA98F3Zd+LOCHGpk1IBwIT/9Lr8pOYvmaTRn6w/erp
ooxg1nehG9+fR6ddufhtTuRGsDUEx5EHeX8nY8Lw0K8pK4M9yFrUSfCTxke1l5kz0TdIERGkKETa
ONC8BnjHWsVHtbVrjRam3bcbohEH6FrsVOFnHkSvlRujzn70pAB46tTGF/YVACHlSOqBnR3tqbHv
ahn9HkbH3xKsVm6WAUduxf2W0BBGlX5lvKF7zVezDunsg8wGnj9LUOOtDJQXrU2xSNWYbz47+jmn
JK9YXEsTR+OgO5gJgmvM5mSv9GiM0A3XG3gVwasTG79EAqTDylm4gkKlFz1rN62hCvZLp4QtN3H2
/A9Abv2VXWUIz4yUFBVUgrphxo8ZzsxytJvTV3e/GsfPgECD70u3t+ctOtEJRMflyuCqBlO0dn0H
EpRu/QSC9TbExIHRzLxNoFUfoxb49DKlAt+nHJW0D45Bn7199WyYx6Fxb1ui4+jNp8WRJtxFhwkj
oyT7nNiHqj68HTqWz1/qLqU4Z63/kDdTf+kmR15r3WXHlZ6X/z5Ss7tSwfr/UmUw3YFfzeKTGGNw
GYQAOIZmsg+137nfTPiT0c6zteVtL4le8Ggnv/pqK+6x+9tUphIHGZMbMhLSjeyb0XPKMTwjiC2S
baY0+by0Eh8T++Kh7xk0I97bVtibQKgkXlrcc0s6MyDHy6byrMJU3fZD9MkuX9mCYLtq9Fz3pG6s
wX91B00PV1pc2xshmVeXzs7J6ch0AftzV2X8bTa/2ySL15NSf++B6yRuDE/JImendSRpYsn0a1L5
iyfCcphtrhSpgmSvE2WVN+0GHenkpUmITXDIz5WbOl6jgRAdSQdZJT1xhWDt65WOxplxpwZOqNLC
9aBwbQkIYaHXCsPcvDA63ZVtH+9hgdMoakIa9X0Q7CrN6j0tKE5xAzQsGmBbCOXgW7ZnCP916qp+
xdjWXSk/iaHAMNK54XaAYk2H8J0UgIe8z34pbUs9/B5YwS2P9J3WDnsiVo9KKQize6qU6t3KlIta
9r9Km6ikILlpdnBy7R1ikUOLr5d4vVNrhXfhjOYGat7HlCD7zyY2WrpM71k+eX5O+s/Yl90qJ01M
0bJ11hiM0mkYEwuAix5hLq+3tUPXcFaC8IPUK07QOSWzhNPbIrQsBpvLAWRaDQGpXaP5guK3Gqyf
PhUkVlQ/3OizUMCZ5v57AWemY06opuN2tCMK30JdicYkG6oO1oQuhZ4jjGjViZAZAhK0MPOyFiqg
TtTTThjFz6HRD4yd8MsA5n1K0+lRm2aKRXimgvyugObBQbiLrQSHA3a1kJNmSuTE6tveQry8BAa8
Dl0BuB0xkMjB2LjrVJYYcYuKAUt7jpLxbsjkEKja0SLKYTQq6nCev++bXj328EPYuKHxdX+hD/VY
qwIkqlybYkKB6eXyq2T6Q6jK/G4qRHE0CYNCXjF/0tdT69UhlpWK2LWuz98GnuaouGdbrX5O6JRc
bForUrDUTdmFYKmKaitEsp9aYFjG2MDsIM9rrNAIqWnb04CDRlKMjyjE32JDXitQb3eyl97rHFIo
8bxM3fHKkdaUvTNwfaQm3YjR9+JU3zeyOKhFviaKa51aGA1rYwqo2KglHNJeytRdlxkAofJmiPLZ
9lEetFxOptC9i6KrV4fBZFjtiGtMA+aSyYTIgTSt13xSTgGDtp3UBTDbsQTtPmnvDnZS4oLnUESf
YD8KHg+7Ostt7/7uiFFzZcvZ12uPXa7/xLP8lrZH13zS8YGtdJNtdIlWiVIWip9CshITIbQPLTGP
szCyvPRdpq/AFZEWqiLk09Uy2WgRsQ9NIM+hooy7QlF/dAsywGV+ToAdqxkzr/JK9c1HqXzFEv/Y
5vGnrpm612lNuYrHUwKcdMWiQNsmLIZVxZ5laLuXsglS3N7WRxyr6KTUE56GivGucSwIvgT9kkz+
1YhbXlAifBjtlQ+2aHn/Rzp4paRd6cunwNW/44NNVlNsXnwt8DkVMKE3QDL89tqQVevhwou26pyJ
ag2ZB+P/RGpGfRTuoG7dEK6b1k80I7r+BQm0SrJF9CsKlZ1WWyut9A+kVx3AcBGzQgzYan6S0ONQ
kJjICYPEkrwP2MqYRQA97QeVUCCz0jdqE59DmkfzuVBnHkjXazZuciybZU2ao14lH3YVv3VlttUY
/YPPBfuVFvEtScdw31rl3UhgIZXDs8bT3Ywt0L4iIl2LxW5F0BBPOMTIbyp7EHC/zdD9FgwZjhSC
HsKkXruQINYpOM7MYnZb4MjJhftbmoDHyXohjkqjpevG5TP/TrtkKkg/Sfr7hPouNaOdOrH2EqTV
nZnonAneqLxu3FZO6qxTdizsIkBj+LRyJ116/pg+UYQXR6fQ2pVPlMpGOu6wDdJnlV5LqNfhUfJY
1UxHFnTb8eJsPHchX4wx5gVjrK5IDjfYUNDQGCGN2BD+O1DoIst7D0aSsnLNT10k+ob0KyhepIUf
tc+qpiMtTTs++ETEey1l/MrwnREKnmqvjNq8K6rLdpwCal/4QOOVo4q9fVfbUbbLsX0Wfp9xAkfG
ZTKiN2uEH8IONN93ZBLu2oqoCYxC4bG+Qx6655Wev1jKeI9DVpbKKiKa7/yH0uwIo2zwJSafjduP
F7IufiHQI8IORZ4XaTywy8y1gJ/KqZJbmx7o5zi69REVG2oTCREdc2TrGTGQKkoVL47x8TohxYJN
MMOaV53UCT2C26FFMDNyn2uOUXm6S+KnIeF/DjyZTLD4Y+zNV5YbezUqgY0Shw9CVL/BfoGoR3VL
UQM4hreKgEVpr6D5E5zGu7JS42JPp9tGN6N5Lt7euWqn16lCQGu6FHh3W9oeUTL7QMPEn5VRgQ0f
7F2YpKeIWD1XS5p9ZqHU8I2ebl9SXhjAI79RP0IVYXhaFB6tot+mGXySmQ0ftb33lXo2lQwHB7QB
Gb6Mqe05+fCUNfpdpBGLnwh3TgSTN9SzJxzfhFcRWUQH2zhQnY1e3KeAp/BFOnqsvMC+J7cgyY66
4+fHBpORZ1ndlr6Y+SMaZUaCMYQVPQkem0EEb6i96IWUDVdmgO9WUf3I+GO2vml80ALd1Pz5pHcQ
2JEh/rb0sfHi8IwX8COU+AaS4bn16Yx35VCu87HjAzd8o2wszlUe8sq7dxfzxZVdhb0eM6R4JdBv
CLiKl5PgjTWrpBLOv/UExj51XRcfa43QdrULCQbi2Vz1+SZhEL6eVD4VrI7uxS2d8Eg63Xm5N43W
pouj/tCGsb1XOW0Dyu91xsbSs3LGVH7fIfjhNXVtFiDqnQ3stPygRBHxfkzeMobEjt1cct/CR8JS
j/BdXfclwtGh1D66mf/QYojQeuwVsmU42YbWD2mmH9LtGeeU2SYN7S2iMb0qPqc4IdZU6xPIi7Ms
XAEw7OruakjU/Rj0eyIzo/Ug2r1wcySMJrWQlpnRHCfVXOqwuS/+NKy+0S7PFX1rzJKSaSo3yKO9
0C/NF0o/7SJkSF1mxNZLK8fqUjtZvFq+W5sN/YCgzVYWARwvCVwNqj3DOAaONXiWU5vvlu4fA7+r
XhUGI/vODhg3wWX4Vs8p5oNlvtfjTPxBP3V2JzV8HNj3rCCsme+5GfzO02x8EkD46BvnZH3Px6f2
Rj9wAJeEld9CEbUiRe0XQTPy1PuKpEdmCc9MmSYATZUnA3wGF0TfHQgELRwUSmzy6LW/5O3U3Kyq
eSUtonuTUZkfEjfr1+FUdkR21SW8WxS7xfzdrKme616xb7KS4t40prf80IR+8qzbXLOWH0Lt2G4l
BIH1aNUhEto+fOymrL7GqrLGUR0++g6HluNT/K7oEy3Q/zsSGdWDI9vk7Op+QmfA0RZEIILpUNNW
oRFMj8uNJdPfnREOR4va6euQrlcPNhbE89cD5uOw6dbOlNrXP4fIFB4Iizwp8CHYBbffkaEaHiiR
Yq+T/XawsIPw549Y1sYwo7rXmLKo+YeOEG9tpU106RwnRxk+a9xYvD5yOyB+ImtfVYl8BrG+wIvv
g6RWGG3OD1AGYH8yKze6kSiXrFLVva8jCe0Adt7CTpk8RQ/sH+Tg7nAgtbsRrCxVADq0tp/My0To
1Rt5cUhksjfQRx3DdQKlfPD6b3YztDuaPO6GQFZQnqUW7XEGIcOfiH6gipHUjxApzTxz0M4lkvRt
y7gFarojBrUnNarBPggYL3Rd9QeroUG/r7aOkFK0u+7ql+U40CoWg3hIT3mvZXdXKg/86oYinYA8
kiEzbyij6fsU14SOzeT21N3G4ZyiHk0jH/IgeQ9GQoxE6UicxwVRvnptXFOn77C7dAEbxdrrZ1iF
AaHbi1kjaWNk8gKEQdlij3SvDgmF27iN+5tNuOomrZ36AJGzOYPB5ryGtfuzgXU76YbyW5f2tVL1
8SzV0fT8nk6LTP2a3k3f06+V7rNZW+1aq+BtlkJoO9vFnhXVCm1JtS3RJDj9oS9M+5yGwBILzYke
TWUgK82q9YchdNtrYLRErQs7/zakNplK3WjuClkW31qtejZ1Yirbdl/arXYnsExZpdWYHAW03bsu
c+w/tZ1tl+9GmbMVzEhpT5A5E7pdu3a60H3mEj9AXI7KV1OVAicUMvJmxJ8HVdHZWS1d87YqtyMh
Y29Ud5UtP+qmsucl1DhF7CVvRoKycvkG0BAwM5r5Qr1mrvNguumuIYiK6JyXLqlvfF/7INOyWylV
VD/WNKmPNHQGgulJ0cuB1i6PoBlmewlu+UuvWAJFLwjp5NUPZPY4jlaDYDUFsUajC70YpR+BWoke
BI8Fhqebwhj1Atp8B2BHuTWJ9NFlFK+CcPkHuR1j4NfUlHG5n0R91/uMlB7CDNNtOQ1ESzqOsstM
lqrZUWZkncJWwdF4Jtz11RC9fD+byZQxind5Mn1bvpFD6BhHA7cPzsuzMt8IaSqn5UZy0jVkrjvz
3jLr1soowz0z3Jd+ZpTkdv7PzUIrUSKkUauObIqjgQx6ecjCMvnzuOVYK7OT0uXZa435FNn0FK7I
T25SQPmUORsXSCTdbiDYTV7MOdxqdQASpP+URv7U5Wr14UzFTwI+6+tox9U6gdVfCxCZlkWbg7O2
O/c7Cj55Xr6OCqvjOjYfJuWbBM44GPGHkZ7iLQcNw6CvzJi0i+1yE/SqhXYJxPNq+bJOQuMcih9m
hQwtbHvmFnZ1s9O+ujly5nXo9e9qPjS5Jn6nMjGeRkcPT8sjlseiYEx2pNaHXhQ4SrkpJGUp5pgr
RigSyaJaXxeaguVXE/qx5IpK9k2Tr0utDn90vNM6m5VfRmG90TXtX2mrMPvIkCGQGZJcRKcrFFGE
Niru9LA81FIAdZWpRFzMeW5FZn1hImyvDWOgmjTpFhKt6n7L+dUJF6TPAfMg5nfXfaLewG8kYR81
Qxzcy4Ap2fIQ5NTn1I6YywDL2jAXZC6bderDWNaAz/lFyMD8V2RLJ9jy4qXLG9TJUZfDxLbz9/KM
o12+p2YYbX2SQA5NTze3C+G+zseHPDc8Y3LwLitGfTMblcE3SlLGJrwqOIRGzxZy2CQwdTZjU/AC
zzctjeCE8e2DUarGU1TZwz5499Wow17LSZM3SnGnN13cJXmvQIaelztDA7APi+YPp9Sqw0iUAIyV
OIJiWMyU6/nL5caKm+hUAkqYyekncuvTy3IjHf+fr5a7uPh2IneTY1paACOqbOS6ZjDHiG0CUnuR
dy8UEa5XAAreKgRieSk5dOwxFNsL2EJ/pxYgU250jAdlrnViRTwyVRhWtO2wetI8OaoaAbRBL9Ob
XW0oVPmASMapCEnT5hA0jXZbbshoQmGskRWMKF5HqpxGwNQr+mYEjZ6E6b5PoIMB0HHD5JSOz3xj
mMMECXY+iAls2JoyeP7zkOWr5XHLT2h/Hrzc/+vby93lBpNAsikJNFp1KKFulM/YN2W0hUFc3Px+
iF3qWAPCbgAbCjtYcVu+U7lMLjSzPS/3luPLz7co7wm/i0LQDfy6GBfhzWppWqVR/bIc+vMDaYzw
sZKo45djijE8YzxAhuzUvOBqfZsKGs8ZUSMq0tFD7dIJUoLuhdRlGMtD97NN7OqbaMXKVVCBGa77
UkrExCU7H4UY8yt6LmPdAl/EYGv8rLsGUJUzvje4CPfmZFZeVImPfgJvj2BcP6VA05/JlDLQks9m
csS3z6nouKQ3kKgoZVwZ1c9VpVfPVB8t7bKBkcd8N5r8JxeI37asydFq/bx7tpruFPqQSoB5autk
jq2siXnAn/uzD/ST7hfxp8sQdJXPVHd8eMW+Se0eiFVU7yEQxE8Q0himUD+/AJH8HpV0Kofa/ybQ
C++k77c7wjWz7+DhVm6WpO/SlOoGPXGwAo9G3Zbp4Ytf9FeVqfS7rRORg4qVYg9zwU3JJ8DvMIVR
NmrPSaM/yXpkvyqxr8vkhxZX1o/IJ+c3sUp2q0Up8dfPWRdDmG3V/2HrzJYbVbYt+kVE0DevEqhv
LJdddvmFKFdD3yZNwtffAT4n9r437gslkEq2JUgy15pzTKOZgibFbTkTBnNqxfInk57rtzk3z0HN
u2c1n38XtVmf172MaJO7Rdl9VYKthwjnnvE1NvdmoGJAtax6jJNdPrAXajt3JJghNrR+S1j4EcZi
vEuMTD13Vbw0A5eH1Nnwh5qNe8bn87ufyugX+TXvLT3ul5w102GCXLvX0iR/9YgjWV9ADiUusrGq
vk1cJ0cvN6L9VOOrdAvvKqUe/UpbW2woG7mPSEevPbQTtIoYHmRvUEFafoidNZze1s4VlAtaOPHw
6XTIYwbyB2UMidQa6nwriC5+xfQTJGndn9cN6U/TTuvyH6WUVg37mcVMS40Pu0Gu1JvY0rzAaRa2
qI6PQyTTK/e17JuXi59RTiKCVk74pPSXVOnH5fosufwnMJTxMuyTMOIL2SivUzxyNqRR8ruHMz/p
M95gF2lBDBYBcWHxOlZ4CDxKZBnBwNSjWDca3i+daDCsnrDNhGmfE1T6TBkKVMhz9yO2IZvkaIR2
RCSIH5mmnGYETi+dW+fXyp45d5fjrEi/eagRplmr7wX6x6+NjBKbPNvJ2wH6wnvVKT2h1d10XzdN
RB1GpIkScI89CuAvz6k1es9NBadiKDG35h9DY3mP0TH0k1o4fzO98x7rhgb5uIOfkvr/HMNOBc89
fgFtRQeosmnz27I/hjAUsF2ywNNRKsAwd3YenX5Fl6j7O48zqlZeKEzsW9WUQWSYDZHg7nSw2v69
FWp8i3OcpJs+Zx5gFNl16Fj1D/EvbhmCcupEXOzySFsegXGINiB+ND+SRLg4nbx5XSpvIS2L27qb
DH1LuQJYJNzdTawU492iJ3AXBTZwu8JOOw1DzvfB7npMtspfshJRHVPSskr0Ty7l54cjhXWtuuYk
rCZ8FEZrH+msEj0yhphhFLe/VjgDSV9siXh09PoYEfJ9muJMO3l4AY6KQ1iP2vf0sGZLo1Qd4z6q
Wacqemow05vTR10SvzWa3S/g88WtneSfPE2TV4pjrIHKDofq3HxqWD+2UGfrttdudWh9Y6bt8u7V
HFLrt0xEcBHu7RibiC+JMtmqoUnaiOwRdeXKAQJdee3r8d+btpk/BsTvjaa1+V4xGyfQe1ffYAlE
nJYbFoSp9eE0h+4F62/dqzyBBeMbDg/rzC9/FoXCtzVY8lnNxuLcq+5fgsPLYosIE8ENSTv7MjYr
ynh4djsKfB0I0UCnCIRVko0CJf5U9kwUSCye/fWJ9VjHQpRPeXl6fWEXqTXwhWU/NHKEo5QeHohw
5KGOSv2q44ujD2lIznupX9djNoi+/zxajo05OSCiMI1gnhST8WU5+M9rKtZyaqupp3/e4OtdlpeR
NEySZkEz5p//uj67brIJ/IM3GOG/fvg/z67vR+N2BP+f9Lv1J/6fn7G+WIcz0YZwz9a99WUqYDJg
YcCqjmU1ff0taLJG9Mws8axGeIRwNeQ9kBhMlkl8t1B+nwraJXNB2KBxdgi82UYsfQ8aCXVBKfsR
05nZHVudYj5trHijz3Z2kpFQH7moQFcClyL0AftDxVgTEl96dbL2O4sqJ66ob64WyOZRqN5n7ylv
g5kgZUhza6D4loa71dftJO7N1GRymkMt1DYjNiXaOAVBIs44sYi2CPwJ/wxAs+8qhrbHujGBVnVN
31zsxqK5E5OYGA3PNODKC67t762r9s+eg13M8DoSKsZflkw/CK+JDrVla08LtqA2ARNphWGfnd4c
9xJc985IL4x1yXvf1+5JL4gXc6esCUxvThY1oo+rDCmFtE5CVG3AaGdsNV3kd8WkKVbHFmuTweHn
DY+2bZpt1fY6s/DevhVl/xJCfeh7zfyezwPfU9tpb076muKwUvm7PbLhTzU0qyML+70upoouKyVS
U538bo4qsA+k2UvkUyiJSQ8XXL/QUiiKNNvCmIZnrA8yaHLqJJnuKi+OiDzovKbwvaaOXlG4mwTQ
ZDZrZZ6t2wp8YFO+J8tem7XhI/eiYH2uT1zkedJa6giEOm2EMf/RDaMOvnb19WDGyHtaN//ax/TJ
YL88MyR9c/pn13ZSB3v18kxoysI3ejIcB6+Ln6vZip9r4DgUW8RTsezlIKIvLG+/nltfFbf+7AIC
CNG7fW2iUO/9sMcX+8+x9RHOgPFStuO/jnv95NycdaOEKPArvaUF8d93SmRE3lFhIZbHaU0XNmoe
0YDyJBlLDR+1Wp3LN/Kpw2A984amSR74re9ZIe9olMKfsXibDXNgHkL5fDYcy7ckzW0IHVVADYQW
JpxUYLbEUlEVPU4y/WM4/YOmgv0g5I1IMLI2drWd70ImWZtITNOD1t5E3ZK8R5wD2aYYp71w6xIi
J9ckjNOFloF9opgS91rXeBN7rA5NVd7nJKwuTtKinE+lQJCH8Yb49i7314PqpP7naTtPE2aQcWwB
+QuD9dl/NuvbAE9OM6K9VGAbaT3jxOOOt4dyluzdOp5/IDhgPepQy7CB0QKadtF5cDxNafoqIbRQ
w0xQIMLdu6TmLQH1+1pgTNz3Cn7LsYJ0qOegjRu6v/o4DRu1zkeoEjQmvLKZTw5NPsy9T71e6sGk
UcmuIm16kxTjNnM3GjShygl3wH6h4nzXncoBDODEsH94lWUhRkAKLwmAZTeJvGqrZcMIRib81DJd
7LxQEd8VSfGxc3cs8uRVfEpDle8QHqOzNQI/LRzNfu9sgyAntCcXwgzM18UhUSJQOVAxqfeIc71D
6KVyU3WuEdPLcsVhrBwUJtkAOz5FRl12Gg2IZVM0USAyAzhLq/znkDtq2qUtL55V1OpmnIkLaObx
W4fq49gDWEL65XklvX8cx9uctTUCDV7zzyZvSOnIUs6c2mq0kxOqRKJ761aVhcb4vhxeF5zrxtKY
YsJJoZFuwASywCLsjazX33Dr4cpJCsKL9LR9o8O1Hg4jZpBdXlxXY1tik64Fmgo91Zq7OUGKW91t
Ft1S2hDi6f8cLwvTxjr8r5dnKE4ol7anMs3nM7rc+bw+8sgQYQVE+OJpKs5h/d/jY2rIMyz9OlE+
KUcirTeiP8TxfsYRJ1dTZN/tIav9uHaNIE3TkBtHetAJ6XoT+fieCjXZuPVMZFsDIjUSfPDrI9Wu
JHVlSUlh6KtzIbtk4WvSmDOUU6cn4D57ItuggxbXaGTgN5kfUeObhm2TuHRiI49jcRWjW+abS2M1
P2sFwKOvh3Nq38DOEqCcHCamHpQ2K5IIZiCcqcZIPtTDGVBf7zPUH4VSEyJt2/ldBynHLN59gIX4
GSbg4nNPYMLSJmgiJt19yuKnwi52TOi0I4AieRnUWl7WR+tGLrtfx6qxIKkSmyEGEYpC8Ae9C2v7
/2xwI3mX3EB/5qX5rhkaMOc46yZgsnboPMVp4z7heQyPVSP/psveerwsgDlrCm7glFvrlDgPuH9X
1Zm9oO8zYJNNFR6Y+RLcVdAZULN2PGVgbbhPbAzIZE9l3f+NG806S5MP2WhnD0TE9NJMhXvGAPOD
qaCpGQZr/Z/YCLJjaunvYyLzi2V1CjXfidPJG44F6vpGVdRjS1ZaVumvGiX0U4UT50T66Ju6LHpG
19CCRLj0nke72rI6owHvdRrxjspGQ8q+kTQCS5NmZduW6DwS0tOUKMyPMfQoLfoWt6o8FgqVvlSf
DqT7VfC1/DTWkq3V65/jkH4bUxcINhA9jGBHQ1SEB9bqhfMCfJ9+K1zubcUNq9Yi6eFUxOe2hNoR
8TvbbpBo2LNnAwKSRlB6qsgbOaPJpiUhbDvZuoZk77NiHojn7dGVkDPIsKhSgibGDlsp9wdfz5gg
lC6GtVb4snoZa0VeZ1tUzHSiP1lbdUd4PmJjiV5sugizri5JWYLJsUnd8ie4FH9ChT9xPaWRU2zi
2H5RI+kEPVmxvacvIYQ408nsPsbjkryM/XgbMSGeMmrPI00UV7rfc8LRtmpRPAFi7TZqIkjMS1Ii
PJkdbXLEDUG4AGJScESem3JLJON+agg+HTWsWtQo7k2lzr6XlFeRGkuw9Hcc2+NOhxVQlBRf0wIs
hl1r711W03pvSTRJbPIgtfy5Qqfss+FvtMAqyUHZR1NkE5vqWd/L7NVVlxo4Ku5rEdX9Q0b91QM3
khkQxl1MKbdKe3dFV77VdB2ZqRWkvS+73WQ8d2jjr/FvL3H1I9qkTR+bR4wN36QHeGgcg6Tx+rdU
dEzBMn1bFIgiC0eV9IvVq+WV0bEGwGPAzbdnCgay1Jkqt1F3iGIHp6Jg6kqESA8rMvBmorlDmFM0
FlC45pRmphKHrueAZC16Aj/wwGzz0SRyoETq6mjuM4GEFzWl+j+0hd81LOtdgIN9J16NiCjBJpPw
4LMlJi220LLSijjDMt5OeLOLROSnJjZ/O1EGwy2HZog1iKTqvtuLeKtn/R9K4EdZbaZIqteyCv+q
NGk2Fe1/4EYyEBpVHUjq26ymUZxMcG3aPNO2iKWlSvRCZm5oNhGsS81iRPVdV8jwVXN66aTRArWs
N6YttjaT2Q0fDcgTcnqYBI/f29hTMAGlhyk2lFtqUHmzNpm9xeUx4a7FENu73JATRaBCHcj4y9To
0bqEVRvIBzeYBrJ7bwwHoyODMXddESBrqJ75PRLvW0VS37ZuhskfEtZDjosmLBUHPZrb+2RDfIeR
IGkzkDPr4fsy42+Uyej9mrsqRgqDweg8KXQhlTrON6nZffTM7wyZ3uzZts6Kx0iFaO9Slgu0bUSX
UqMIDC1iZaBwERikhD4TwReWv7fQmkBTj31/6dVmOoXEloiqZAWe4nPFurLBVeMdsS7/lMpilSKi
1jIROaYJK31gFfBBwr7c5aoz7C1T+yxprly9kT9oNtSYxPUhf2Fmm6jIuDyQDmmziRuhnJ1Zu2Fg
lfeENmCYb7yeamqn5NUjT9vyThdwq0srKGlE3PMKb47WQtgN6bKVdUdCg+wt3+2Y4bWdPkMISn/S
LuyuViPFzlQWN1g8vXY2VR2jgKsnvxmcFotgc7okRTVfZBq3PWXT/+6vj4Y5U3xIdsrXE6OCfrkz
UhJJ847UvESFokFUmWYke9HCGUX7AfJVgCZDeHsLGSourtcwKM3aSeltLFKeudco4RwLxALobjeF
zAYKxrRD9Uh7mdAp172bbBjjcd6ZFB/gGBe5cwwzlfY89/pg4mYEGbP5dAoaq9LId1XiLQ0aG7ES
xgXye91h9E6mXe9WR0HZur8aQcaFDR5tE9YZRneIh3kdKowBYQjYmzBVLLPUx7KGrlWbpNuwq4K2
TMtr6bbtk6fnhh+GrekrUevAPsmfKkROyCmEuM3afG+Tljw6nLvbUlHMi+7Cv1AiyrxtfBQJY6Bq
e8kPhvc9eFFsPBqXOlzCQeX6oE+FML2nU4aOe2/G3QHyek14q3NPlEzFqIUsSxRcyc0C5Q8drb2H
qbhOvOqQLdqOIifieMbHVzPuz9TBt70i8v2MNwvSoMcQGTH4oozMTVAyOEwx1VrvAu0g2pq+wp+K
zKeng/BVq5HzMARtwxqhUbvmAq6vuehq+AvTFDoJI2KtFpsvMWylPa0kFKDcTenr2QwmjCEZ8m2F
edCMCKgrTorUCB9h/BzQoxdK+Qsslwpk1a6CKUIHSp0coS+GXzz7p8r7qGk17qhQ8JHlOHIblkun
Xql/h2HhsCbxOrpbnnebrfJPr43XicL+g2o9Ik7ETZsefIRfhDL/6DrrGeJwSlSKy1djtMYzg1q7
LQkBPsSwyB8G67bIs58Sq36YcathDNQVaOnIeDA2Um9XE+s0CXgly57djs29kzD9If32mzYiW2RQ
BLrw2EG9tMTxOY75UXYRy6E83jf6dO+r3Lium7YdjKvS1vW21zzyWZfd9QmbVhs9geWFk1nvQodZ
7vrif/7v+shoKKSmxvz0//7XGMIUwvWSbOreInZ0RjL+9abrezmDfmvsbjiu//lfP5KrXQdtZfui
if4kZUmUZkV6dU/0LsiqDCLzOLx3XkXNDY801YrB3Up9NJ8xOCaBFpvFkz7o3a6fVeor0azsQZwv
sizxiiRenlVgwzlH8fm8jYnjLggbajqTuglLen34JG7ogZh8aHF7j7kMOjKdTg3xjXz7efGjKE2E
32gQz3qTUsDCJy/ynWbF87dJJQ2Sgpx1amr1jAvOu9ejqr/QpFURyrbKad2toUX4OCDj/brb2Epx
QGwAerhP5EFdBJ8R5tGL3RZ/6M+PL1Th9Wer2Ffx85S5+cu4bGo7++sKZbish4ShdkGmqfnOsaJH
A9KgsAXZ5N3w14jTY+9YZKQ0EUnQ3W8oirTUAB34AMS0gPmh6it99ySa0TkRnLQ1qlZ7KKlyzkl/
CKA45hu7EcVTeiVwrvRdL5F7KELuI45Auzelwi23xCIVw1qZ8/ITQg0Z8Wk97KuBydnQ7hfgZdTo
H6PWVqzTuWwIYb3ldbfLHVLw4KiRI1rUewIbtKI/usL+6WIX3NhO9N0JmVOCYUPOGNKeRivZ1ICz
CoJqK4/UkdY9GHrc3/OoG1+tCMGyQxMTfX+8z535MPcZ6UXVqPtNjXmgHZn6h0x638BGPZmgkkm8
QIZeXUuzeKZTdC+IVZdzw7p5OKR946c4lKoM6rIWv9ki/NA0ZkBkix6rCg6BGG+ZEhAzh4Z5ysSm
xRtSGNUOV+9TCtKOfu+DxL/Xxque2uh5pngq4GBuZ8iqvZOsWcF3N8ofun7quZzF5PyFDnjk6/sk
kpZsZqPdVB5jiYBH6IhDSQUoHw3MDU/YdndqrZzyFgf0/KyVs0836uiEAIrlTi0k7rOJ5ngWopSK
hwfKEeYDlOo7vsRZvyjPKF5R7OE9yQqASWLMLwZB4JV6TQpS2Su3PqS6/ZOkXxBI6rcK4vyGthJi
3MHeN2m5M1ztJsXw1FCR9PL5I+rCy/yrGGtWC9YPy3iGNXywEx2Re2VzyWksrLStKdEROd1OGW0S
owbvlzpfkasfm1x/RWr81ifQDTG37KoC8Vyf/4gs80kb5In29neTAXNZnCDyuSTJ0rdrdmVXBg22
WlcRT/AJbbietfcMkhvo+aVWnAf5dU+OrhyppWysFhOmsO4q/KABPCx1ZEkXzu7u+DxcWT9KUn68
UX6DJP/EnAhvXshUvtnlk/I0MvSb6p66NN5IZ8a5kJ/GpH4dmXNh9wxg0Jt/yPI7cZGf4AwEBCPd
1ZQuVVxtVJxPNKqT4r1i4oy46tsAsX6DW4RxR+NWM6oLCwSJiGJ9NCatBXOA78WaSpJSNS/tykX6
DBQPJqH63SlpGXdLMXD5vKgCkdi+ZBtXqvkbwzPsmJ9lAcOpKRG92Yw+NJYDpWSBIDsU+Uxzxw4/
fZ6In5PqHQstCSxmgGMCVGIRqW6ljVqLmU3KmJjZ4lRjtS1Yt0e5tmcohcAPqFmfAsuZjuQjkjSR
4T6JwpP7MUrCnOONYs9kghefwpTfgQMcUcFts7DYycm8YlgMalrgRKwfdbB2fJm+Z/V75Lu7ZLLp
TJj0fVofE/+hmHAwj+q1SuVDdaiujzElEwMbd//CTUQy67m64wcd2nkrVFatia5VCGoO7pB+YgEM
oCfeHMGzTm0hWKHwiuWJ4Xz2iSQP2j6/c5n/KnoGrpx2WkLqeUlYvZo8HE4Xx/Z8wED3NvLeB0lC
UMLytayeDr26sYwWLPRw6RvzqGnKodLTi+PCAieaZ+yqrZOhBZq6n6VdGGdN/10rHxZKwUOtMTa2
BK3pOvBt7Vena5+Nm7F2wls55zsUos+WBSGVPHJ6bcPZs/MfdCsQWRoRwv34Km31hXn2ztaUfSNg
EY8aiv9EkT/mHm+XjtaIovE7wiN4E0P5iRz9WNtctE2L9tKhN24giA530yI0xAS6cazvjo5SI4K7
PSbzS+9WnyjDNDwqMzMCcC0/IPuBK4zOlVedrV/YiMiDGG8aNyacX0Ue46TgupRKh/LoUpWSloLi
mx2ZFXo2vk/NjCa02huld8NH82TBqOZsXSQn6V6XyRk5y84FCBtFu2Kcb3ZoJljJMr6I+FR21kVt
cCM4ETcJsAcJAI1BvgDWY+VJt3J0f8VzvEDvb7NH5VX+LZkpzaGz7do3ZBX9uYyiP3oY7jKZATfX
or3XyJtFSBAgplLaaCM43zpKG0NDcA5SGpPlq6toGPmLYL7V0NsDG5UE8mDYalwqBOzgCgR/ykLw
rA3jT5YsCE20LujmsPK7OH0yK+U0Gv1RwpBe7jZqFr5rSue7BdYYR/0+mTiOHCp3dm5UG+4te5hX
t0jPsMEp7fuwpD87L8i1HqrUvF1j3LPB+jTA4VkDsARgOJs6zvB9tD+qPHykNlMIRByBIcgu8hD9
zzo6JrMQHwl5pTWKOHz9eaDjkVa420Fu2VA4OJYQxmbjpwm/2R5b7JTCeSa0YKtJlHdql7zruYRF
zO19W3YUrkzrSZrjD8QAVAspncW6eJ5M7d0qLyyC3Q2W7gj3SXEwCA3ZDBRFEprdBPrdTNt6QhgR
VOV4RriGfb2DlUSlV68oDIK++kz3sBX2LTNb5lX1h+Jm7w+CkMqtpWgsu5AfOoNq+sLkxuW6+c8M
fye1shv21O9tWf6dw+TJTWDTsMhgJmDYr2aLzbnsCf0ThGI78BzK5JaodA0H1olt5QUtgRUHIib8
CYrd3iJ/kWVK6BNseNNJ2ZKhlVFrzP6UsXhVnR10jphKDRMqnDQ3NTESnBTz3rbVn2odAbnRA9SG
2wS7jMVkPKJbQVy4reg+YelK98NKyT9BoWiMFFIypNEQFqahCTTIm8M4bDEkGJEahFkNmk8NhIz3
IhG7PqXZijEqcyKSPbId0mEz32W8bcobzfB7jJYkYZEHvU5YapseMyv0C5OS+LQVMWp+jWY47FtB
2z2zHDoe0H5EgQq8Q8pS7qlWZzNUMpMbrKh91H9wPDUfC+/eMAWMwe7QO0YghoJvivxhfY/WdadV
4T52PkvWTgkaaBtZtISMpZfqpTOI10le+dmXDJoUDZ+dqkzBJKMHI+Npgs0yVfmCD96HmrHvKLo4
FLTEOO2ki9g2cXZ1Wu0i1r51tzd1bmfC9Y1qCrJKHvXcOeQ4dwfKGEWqPXp+umaYuxh9AE42MN24
11vlICzkO4JcZ1j53D5CtOkUhY9RNtDmp7jTEYDMHbwynGDMWPDK5EAvIVArE8FoEkT1baALEo7p
sVNJNJq1Y7gUGvAORLg3WObtyA5FRjGit1DRgPMF0m6MeAeY/FqRHEt73CV6cqxd6zzaNRKxYa85
nW+m005JbILgs01cZlvJCT5RiGqpGjjN3eM6kM28o1IYYG/aTWgvLNbKEyVgIRyKwkQr1XYgW3kA
n7FrdQQV4K4q3TwooQvNaVtb8xIMHZi2DQThm+Gkt6QQwQwopdJtVMbOQennwEl1/sWYDE22RCJF
eRpD8xyYKguwPNtHUcJcfWHqjug91G8uJKHl+cpR/GclqXy13GLNOeYKhud88mslv2ahc2QBt69s
B2/1/BL1/mLl1oyz2hmHxYS7qKYGf/l9nDg90FQEcTr5cW/us7o6mkBNsg5h/mwdIs/0WaCfBieH
VZ9AwNuWBuy5tNlVQ8WKQZyjJTxiMEG3JYcI50pUGr8q1lYaJ2+sTvvesvZ2Ln3mjNMcwBDYOcIN
MkX1kyi+CWq10B2OSqoeyBvxG+VYEJKhWr+ybPKzutlZinUinYCqn3vk+vVH9SCU9pQQxJnx6biS
aZ27yYzfctG05P2uZNZZjbafYdTVrepNVOKCuzlqPqTdUyOz4aRpAVGscOU1HFMKOdYW36nX7hfD
BjXy2RJ86T0+b7VC/LBucFEelCqn0TWgm134kGlXxMeVCwqrLNrT4/pYsvvgTdRqACnGIeRmif6l
h3rtkOStrPkCDPyBZvu1tabnUQw/aBrhsFlIbGsKzLppNesrx7VT5viS4xQRRVa/j+Oh7any56j9
e5u+SEen5jxb6Dz6OncCEWrZOcZRhT+gpLSqNQpr3al9gAVkbha22qk1YK7J8qwXP9Ht/Sc3dpjC
7GTl8yfmwumDYr1yd2Ov8jUVCIISLX4TagDHIlZY6HTjZwUUI40kfDPvFi8cvxXmtyL48JpgfV0Q
w14VNoz3nnpRAQxcYAq/NWNtvFqUtREqu76mR+lOmr16WflyK6973TWRMi4TRXjMCrS5he+aa9ML
IPWWttWS3GJ3V1qh4jyun0JZtxkEyWneMWH8XdDguETSzjiHvATdE8MahobiYiaxetLM2eN20VOR
KeI9k025I7Zv8lcsDeGQ8YEBKgAPLp/Kkqw0kA5MwKuk3DL6GBsC2dz9mi/vwCmhtL9kZyJY4pZD
ztvyxypuofEHia1wcv+L6iNiNUOrGmZ7luD3WmF9gxuh32NGNBkqaOKHlOy/3ivXU1jyXrNliY/x
oJMkSSwbHMfosAea8QzVOSAbs9vWVKuJoP7vphzJ+gydXGZv+cginmSB1ZydfYsKGDJTf1jzc0xj
yJebnaBZ7QECU8Le3eZKzGQlzMV9pY6VKnf9r19oGpiKx90p1KY/cVFbtxTj5bDmkFCziY+dCShs
CdbNlmDd9dG66RpyaehySXgQjkbhYSDcVs3bo+61/f3rg5Gt+8dyXl3izoiAVFJmMmzMB6v64arn
0QEaSXheN3JqwnPpJD9lMlu7TlvoR8nyrH5TKebdrCWFYt10JsMEvZfTutf0BFPUpX0z8ZweVl6M
stCJanSdsOKin12uN4b/+CJfxJP2o/EcMhWWxCptVhWaYZnJ2omf1K4/9J9f6Wvf7dUF1S2j3frM
+jsRtveQIwIpCfYddfjErCOqhUvgXTcRnJz8GQD6H6bRWDqlKmp5Q1goJD1VCewFu77iw5omf24J
zzmue3Zk/oqbZsTR10kMg0bjtwsTazDN15YP5wB027sMdvO70Kdyv+6tG0vrmtZfH2IpJxOgIrXF
nbAGpLXxNpkDAcJS37tWNDxM/TG2Ur95Fq1WYETDBZU+Cwq9bnBaRpswooy/Hud3P6ohVkFJ2Vqb
0ukeDy0S1P9F5uHcZBWrI0TE3YCN19bb3RR6tonf3URBtGxGM6JH0aUWSi9kMLiGw86PG93YpGRs
nddNM2JV0FGX+kWaQ2zTjCW9qaEWXsxLPh6AF5hXsPgjXvhcZdFLVsYvShfD5dP1w0AtfI/8Fv9l
vTB9lsGnzRBfOQN1OFDBXKiKNA/Le6PQGY6hN9D48eSBEkPy2haMwSbap6+oRlDwLdYdykM9H84T
XdF0Z0L+2rTLH5+EaOldwuSXb3qGN34DgVvdMGzv60ornssZ0UA9RAruhkr4RqjBCuvzbb+UgXWZ
mle6N8bVVOXvxYFP3Wx8iTuMqDZT9UM/whFodYfCcr2ela+ER+o7GkSU8OHZTcIY97XSh93R4E6x
+KjcUxV/D2PTRfiePmv6cOq1eTolRsFp35QF+nlyysMhuycs2I/WYvg1ls3YRCyz00afN1ZcFX6u
UR82l5mNp5awCipc33LmhxgZPPGVNd9Rs72MhUm3HzGRMOKzvsSWEb2DLCeWe83rWbyRuIekzjl/
EbJsPScOvO1Zc7QldTV1DF9ED86AzodETJzAfltyZPtpsA9dUrx5CJTVhYdn6LRhYZ3n343YvVFh
au05uWKTbq4lJ/lVYLs6Zx3SFFGp1ZWaCzB+CqqbwqsvTQwujyg8db/o6C51T7Zcp1NaQXLqxFyq
ptF21Ih0GQf4DTzsFSQTsqihImk38HNZ4ze/hN8b6B+clQHkZgj+3db820zgUyZBJkraRaCn2pnE
uV7ypxd8bHu1NMtzLWrvtXcXVKXhvTgskSJDHfa6Y6iHDgGkP3rAoggUy/x2yA20pra7VzWt25YS
r+oKXMa78cTHlVJ7QxmsZE8JhMMlIMUzxSNSrf6EZIvc2cxEL7fsltyirzolMocZkFo/TaN0jstv
nNZBPLUxYjT4B3pjUpc00m/cblDbiU6p6DkJZ+/6lV45R1LD3Wuy3PaNJbSjYG6GItrF65530SmD
yrMGTrclfXWWR0tli7Mkd3+6TvVnEp7Yr99Hn+fVYYCXRWkzjY8gFvtDKvgKdOQtIkSZvH6LsdbS
hFmKU1P6qY0d8/jl7aIUGKJRx8OVsxHstlnVJ13F7YHgIb98fVmQVMtTE0ZkqYbjTo7ZKcrc8GgJ
rYclW6tDMAGF2Nhy6V3PDXJnTL7n9ZHwOtqCNBx1fRg3qlBIiW+zojlVnXFapyvrpl7adCSbv5n9
cmZ7ibfXh+5bhcQM535JAbRx7UdShMbGKvruQBgDDDUg201WTkdHpYu4TlfM3MONSUsjZzK4XbGd
2qCZtFSnvZM7Kdoygmu0xs4wTAKprB37T4pLEUsbOC2LDuIyRxjt0D2ZYwQmbHoOa+1tkm16V2t1
J9yJZJPI8CxquJPDEmk4rMArt3K0D5U66A1MbvNB/Ciplx2VpLbJTn0PHd50qjHA0ouC0SUlKovD
5LkzmVfSo0C/jbtuzg6auYhfi6d1s5KUF8lCBxTc05NfuaahJTCGfo/1c7o1OTDpdRD+GlBVUKhb
LUcvso6nElifoo/I6sZ2+jqfR8sr9qL08Hz/D1fntdy20nXbJ0IVUiPcMkeRCpZs3aAs2xtAI+fw
9P9Ac+/jOt8Ni6QcJIHoXr3WnGOaA0zUpU4BTvhHa3FMaY1uXf3lAQFifnF7rb8PBiIztTQ8OGyl
g7AMtYl1JyeJH6eAG1KZhf0IoiNz0DwmJJSWXnVX2IMG+RIso2UZ1ErRXw3noDd18mTUwiKgBssS
sbvOi2+7QApIvzgRJem8BAHiANa4e8SEbYOhND0YaWY+hVin8NMCfQynLmK6/b3i5njtAUlkflLv
0hSpv2Des+0kcI6ELutmRsa3N6bkB6kp3ZGvjdeEufQBou3kf6EJC1/1fIgJRy6QH5IvDGksXHVZ
a02rUIvMK6BA5zwNaEwWZoM70KJEPBDvhNT8q3rPBzJ4HSX5SEUk3lT5FsE+5zBOYQ2o4CBZRioP
PZO6bHWcokV3aAtyrC/qkwrhcyzLfcKut7BSI8/8TrwBscxLCROC6NGJ0DsKWlQ3nbJyZ8sacbbd
D9FWzHmDBZwBRU+U+39v1nR4TJi2CQAQtXKJ5Z1aE2xBGDuejSXOCPatsxER0ixGgkhX0iLcPCrv
JeFqDIi9dJ23v5n3Xez467FiABZPkPDXEBOOrWO6p5qogEfeVenSSHGzGukIns23WvzC0dNue4J2
NjHpezeIfvq1T5K1iKmxIcYmK2se7K1YjFFH9X+pr0DBzpAznjoTW9aqgo7HRlsFJyNm9DaWCfxn
TX/VS+JTzVjad7c1/kQxI4TDYIO5JE/MuqMhxqFPMPHCZ6O0AcfoBc1etOYL0O1gb08I6lXYB5ym
jrCOxiHTIyMkhShO+0hf6FkVH7HAStWLft5GFUGN+OIIOdQ6pl9D/pzR8NjNE6pKfQ4EtZ3FVGJZ
vtphqHfEl9p4/qoO2RJ8nnlCyOP5IfnjSVptCEesaT2BRSe9ybqQTeDeTYHWzBz9nH2yc4CdwGPx
gg1M2ghmC4kTCwKvZbRwxCZ6QwgcP6nlwS6jX+riRTWt3zaywx2FqH/Xku91UjD4dCiG27Q9M5V/
B2bDCSKs7sLU7Ltp/hPPgFSW8MmJlrxIezZo9Q3nZmqcK4AhIALpwzlDTperf1eUPVcusPghxcMV
1+dcD96s5bcN3Hdd8rF14tC4E5X4pYKtHN0nkSdCucuHA2IOCCduDR6Kluj5tpHxsU2cjggX63mO
ym5vq4MjaXlmYdxdiZP2cX3GGoE0yb3PCUkSO2FEsF6XgOooBohntmhHc5eciZ5dhKo8fS86HEND
Nc+rROvfayeQb4Y+8Mf1cW0O2AjypNjgJtGew+hXtGRwVQw6TmSmn3FA6E/2nGobkiCDKypLsJCE
SqrI69EtcFYZ4bXoG8m4Q3jvYTI8o2CZXyIpNlnoxz9ZNLpCf1WH4MiSHl2eJdqpRKOI2mj6dHQj
pTEX5+emg5tu2cmGBM/0PbQndPrvVLfGDwsDFSYVJmUauThOQkpo5dWX0am/6ZZfkDo+TQccYR9W
lX1YsU+Cd2V9aAgwV1LO4hyEzNSbpZ5UG61XGeyeVvMcL2ubWuBwY5BHQDdhbaAhvYa5bx7GYaTp
rZG2kVEKg/TMdiSgHxqDu8BNyM9DQ35iyxMDRpH+c0aHcDANQ97Au6L0CwqMR7zKuzo6WVhvUxgE
T55saZUJ9z76rcsWF2DhLwL9K4ts3B9Ddmmoe1/btz4dQ2AyVX53S7lOWkg15uvYhQXov6q49mD6
H3+xyVy4rsuymDkRQAeTS1FFs/4UVC4CQq9Howf5YROa2g9N76GWhN8jnQAEy8CXk4HjOUTI/49O
GRhHsmlyftoogOvFg5EzlcunNCTWOndR7QfJa5YL8YJ6xnlpigys0wg2Il/2LxStp8BzmBF41a+i
iuNvnp9491LaB0TR8TdpDEtVR4nGJshsLxLv4DmXYbn4oV7lXmlBA/UaYkr4ojCgt5PpKFe+neN+
QXQUVjiY/q60OkZ4jMoj8deVt/Hr+asD7ZVaf9Koeyk6VEfEcNkL/5q6A4YOw5RLP0Ov4eiKNQwz
96GcABvTp6OPT9UcTdjI9GUNmBkHERZ3rOLBRFrYEbDZt90uFJH24nO3qnqnDetPf/KtlwYwxtZn
xrZVL1OT9FN7YMoH0Mnfx372kerevcqq6cp9Id7G2f+SU1Jfu6SMthPk6b1Te1w8nBTnCbXwwW5l
vg56EvZEP70hKcmYWnMywvu6YIRiBuBhemnisdk6YY5dZu5J+ey/1WNaXsAXnOHJ1PtkaQdN4hdL
AntPiuMpC7X0KUZf0Y9a/1Qb/kGIzDiwezP0EzTfRRy9BVJkz0lqfRdDGaDkdcOjrrnThxcxd/KY
OgfmVK/F0o4M7Na80CMDt6r1B7J7zNUcTKjhxMRfkofabLfMZNDpR/th6NOVNzd/+Ia9ZwyU2b6K
kmIbCySvagEPXVP/YkLrwqV2oEPTFUYKrIPuTs2sOnJhaDJOWXKZsQntLdmiVibhE4W9WexM+m+H
zNQK+tNNg1oE1SxA4PjEYlgBisjI54DUScvgJoXMOJ1hS+1Q7Dh1bH2gN8aNuhSKvRc7t7pBB8zY
5U9R9oe0afv7nGQAjTvmKRyr3HWtpdXRHCSTndR66qLobM3U2OpzYThgiYOldQfkdlvPBK0YtLMR
OkfkofyRjjT3hR7ke5NfHv498DQQquN1Zop/mmIqzuWc14c50MXZzKd3m8Sn5xxMzM6AzgN+xz6P
Yd9Tu1H1hCbbQwBOsgsy1C2W/WyVboIeCrpdbNk/KSzqC5EBzUU90xxJBkitm2s34mMjU4yN/mIr
R3SLH1q/8Xdng1NfFIC+jcqZQLT2YmsfUPa23lyaV1UIO26PBY++s7kc2qzlOOqNiYQETD9Id/P5
W2NSnj2WDlvwSw2hzzE7CT88ugirPDSZpWX6H9WwdJrq0OHvpZ9cMW9sW+9GbOHYklaWBg6XpBHa
fhjhQtTDLDdlDAholBphQqnVeCcsPB1Z7B9AW60TfK67RbDMA/w9LJDwzDBrVO2jt6ZO9FceEqKn
AZD6ttez4BEOWxfdsDXaqFsPnGua3WAO+k6dKqzCLXbEDkqUlIM8a10uOW4zWaQzilKYZXdMiFXh
HvnTTf4vRYK3GiBjmU4hObtPth+8F54NF1935b7GhhaD+t7qPplMAfm/hAwD1VAP8dKjokv+leeE
gJjQ3u45fhW8CH0CO5L6IM7oYecMjDaiQmWramMOMfQbSlD4sOgPyYCL0TeIMVWJf3GbvsSRAzoY
xL7ab8es/o1Uv79Zo4FGurGDfRdCeBd1h7a6hl0gyUlZZwEF3WbQioiFtfDWZm7VtxQ0yBK0liae
f0GAyj5nllI2W69AuUCeEcGqCQt23RT9IezGS6uJCyMEym6rfwkr961GNA4fz7v0+C+jDcdjgZzT
OdjVr8R2gWT6BZ5QVk0DOTwJFWPGWVZ3BByC3hxBejxHw8icru6fqf0+VM/AwXd7sIf+1UMMNHB1
71bpDS8JcW6z6+vvFPHNpk0Hzqz+f6G7GGU9yIMOllvP2tupNN4E3amTvZRvdV4cCKwvttWMecMw
41eTmv1YtbhQsSm1j3uATw9ru245a/XPqlRfbzL/PNoF5lh8T+OeOnrMR8C+cw5QEZmN2TrDe15F
95LB7sksEliQlHnbQOpMMsoYb+FcnFM3/dm7C+CyypZJZhccY9EAzTLrF9m28T2sMT8tR9AypenX
0mFYaUMNm9bDDlxpGlNUh4N4oIXxiX6D8Wy0Ou+V9ZVUKP0Ea26tCr2+8NqjA+W/HmvxircXxWZs
rUZC7nZm3Xz5OfkBNfaLpteHtQRcwQC1HK6N5dEeIlvtAK2TcUNWb5mNBJ9ALL8iKh/DYETih8UH
h80/KVvtappn6zTFo/UUSutut3FDprL0tpXNyQDGG+Lcpdydq+5Cq9j6VgWa8yTTZxTH3SprU+2e
zvRrag0hrlFi5cnLCSxiN2pPThJuPEd8aw1v7rF+5K9GZpIV7vbx98TlkA0w0Dt5LU7fCQRo5JbF
+tFMijK04MKjWWXWWkBSog+xOZXhkcQmCI19t7g4cGXMg/GL4Wr2Zmhace1C4e2JKxqOIkckkswp
/JkovwPFQSoS45puDVzTNvtqgGrPM4pPM8/il8f/iRBvqxc+HFT4vucI1sSN+jv5tqASzSK/qkrZ
SFJwkWOebPp0E4+IFzQdK6c63RR53W41S/eY3tDLdGOyEm2OZRv1sunsW9Ilv50MUKfnas61nZv2
GSnlP/6x2mh9W1Bhp+272WaYxCAUYW+wPwBLg0JYnoCCJnBivrSJpV2NwvJn5BGMhdrIgTzHiTH8
cpczubodwqxK4S8sjTmryLFZJAQK55n+iR3W+Y3+BUqU8N7cqRE7ZJPT0+M0ufSzazDYMCXdYfVI
pOnA4H7MuR6tZ5AVL1lKdmRIdSaC4bv6dBpRwpQp98a9CslO2qamtJ3Kx0uVnh2W4LGLkR+oxLDD
b+fNksHW7jCpJ97wwb8pT5J+yS5gvTxFsfxJNkW7JuyCCNDlbE7kkH+j8G9XwhfFHt7m3DzZdsyZ
mnQEP4+uNWfSW2XFdNCc8bcsTXFGGhq9Jj4Bj2zlNGe0l7iL6l+ww15Ikax/TTwZZFyvG0LWZF6G
UD5CfOaaQ6SgM9O1GOeVJVrrG4Nb9HKOzntaOwJuGjZGx7kMSZZqV4iWk9+M737tDbNxNmz6E+oZ
v0JSW+L8i8RPRHY2ipC/M+MhyUssWBCA9EqMm0lkWP5rcjGiUKH9ovtEcgQhCCDl6wQlVp7gkF1a
cKr7JkdUOavGnkdsL1mPmZy4FC9vnIMG5vU8tXoO5l7QfJ7onBdkghHblG1r7KiIXLWKhhc5cMsN
UgpCDTtE5Qc5lVgsDfKkVolrne1gzA4TdgFI6sxmHY7v6tYsyzpftCo+PjrRX2BGwSNjCx4uJWRw
4u3OjWViXdMNEqL++3SpQcncUMSVXgwqcgnNRGHDxxzW+BofWLyJy5Joj1iOfwaHlUednqkVvRVn
q2rfJUa+07H4bCL/FaCW9St+Q7AkfnuYpWJSDIQpnb2XCPvVge9xNssWbvSSAQOFuCAmGJxeOmPm
xq6BVFXN4MAxHQ1Z/sH6Wb/purFmluQ9q1dsNzPQBuB46uXc0NYDYKVvEcGRi2zR/AFG1DxjHREH
4dCWDoXsyd6xDQciTGcBpHIIC/lvb1PPmLFjB1AL4qhD/mpIXVcnJyrK9tKR76neejwgolq3XU8e
g6O5578PTlKikG+qD8rqiB+YV+qLnf5TzD9UzaLnIXh0XyPTebSDkzqh4o+OzzVKUHVUBYmHR5Y6
fWNCYb7kQVbtkj7JX8uipxnPB8E+Wkbcr9XI6+9DnDSbNAL8L3TqNSi8q0434+9lBfKg0TGlJ61p
38bGFPgXYjI7yTyl1gYVRf5b0C7R3RoGQ04my7UG2hzB9ojMbeTohL6b1oc+eM0RgOIGufaEbtqD
dtWO9V1GY3vr4/vfd9Tb84BVqhjZGOns9xsrZo5WGxw5mIggaraEfXCGTt/ZpW8ffLRZm0S0ICJc
BAEWPp4NnB8oj4WEKNcNRnYznpmlNo8A+np5VrtVdnNek9x2rzmSwAGoxibHeIziBeUxTTL7GmnA
baTjzJ+FQ30ciiY4WVpgQE9GL6AUEuTNJGwJaVbRv3Hb6mBw8j74sVs/45DOd2MWyg0fNUQsMmz3
c+rRF+lC6oYoAKu0fKzrIrI3TuRYO7qE4rWx+cxUdvjlf1O3ik0UibFjEQ/RqfcR4ZtZ8eyJcl0I
iOhqx2w9JryFC16OmBF8mYO8agMJn4ZWVO9krU9wOldjQyfAFpZ4LQXdPCA9QL4cXTCIL8aS8WHv
Xcwk84Axksnz92VcQo8lLsBYw14iVOeRi0tWzVF18yt+6hMMqSdQZvWlkWN5QeQ/D3JfSBCSjzBf
beCiR1Fq0E/tmps6uLn+2P90C51SvvWfRqvDGb4sNt2y+HQOati+KRmfBQ7I1crBqyoKlxGmkC94
uCCItqStLa+cKgDnGZ7VUtWof2J5SGkB4mWDM6m+MDE5wTyrR39G4sDX9BbaTVvkkn92iaPPMUWy
anOn916A4V3k2Me89t0zu4zZCbaturBeYALTCJIzevA6SLZjAyTWmbtLImj6pC7TuZmuFaUFA0uj
55jfNJ18Kphd4u7EGwwbiLIL0EREtHnGkS9qoGCj+/zbBk/j+UfR/qhsfoMqklafyk9USuM5laK9
Bl1AGy5BSkZzgGytWqeQmNr3MKKVFPZPKhJYN3WEEDGkck57cP+FcYtjXb5UKEX8bHru5JQeCH9i
/B2bqNo4dl0LtyEYOHSqrR825s02+w/yyHG8ZH157bLk1XGtGQ3gi1wGOfQRq1t+Qxzt8yPTA0Dh
fX5oppYyqYB7TRLij9ZEzCVaMp8itYoKq/rp4nivI9OhO6ub30aJPN4yG5zmZfFtaScWbji+MR7s
11NjfKEQQS+iFqoRiRAJ4gPJKdy70bXqXqmvYDXO9lH2wR/SXePHCTMgTAeIHar8kM1FKb5CifoY
wo59ndse8FvCOEGbPExkTENzB/mC1xKjas9VyLdiv/5bcDE3Iz0bRMfyx9hu211eMz0HwUnYpFrw
c8NNnkc5l0eTBNlVkBbp0V4YBqpnXWKyXmd5Eq/Ve+byI08zY8/BEN5OdfC1DENZpE3U0Itxn0TZ
Y906+l7W3SOMTh08qfUzbFOltvV1xHEDev8XI6QpAY4FYocL2r0ys6+00CDkdzS7AnSi/ZILNM8h
NMMsbrd2YrN1N5F5Vs/StJuZVuXkIzNdufS0LWKrPbTE/ZEmIGLj0CONztPyFizzGdVj4U96TOEl
oVTQQANm5WbylBXlq/rcmYDZV2E4dKt0if7iYHngThg4YfEqiDqiPUogqEoEEgZesU/i+V136+JJ
txrcPUVZIiZPUnBkCQMNg7GFBAO7CpSexcWOqZ6VFn7hwPL3JIc4uEtL++DlOlVjL56Kyp1f0CSA
eJyukI3JpLTj8qPG378L7AyxfJABTnDziUA+5BrqIXYMA7rdbG3+vhfhRHbtaaOmFMlRd1li9Rme
vBHo8gzHOCPVV6PDEdSSILZYYv/mC+qlH9AkoSZSCj4fcjHrAB6OXpxwdMIeWh48RkmPZ+qlY2U/
QCj4+7/vB5GTrOWspfupxcSOYznYU92dqMWDkw1Q6gz3mVMA6QSECKflehLJp9547ZO6s5ZXgsC8
s2t1j6nTtCixnNJnxdcA2GpjlMCFRwCGHSo8QIN8ayeRR5sgQrA8406Je3T5DoOyC2Oa6qyW7YaI
mbUBihAvzLIG9uZAA7cvDyFDVKSX/I/7AZv9TgkPm4o7fQ/qpdpWuV0/j8apCWICZJfspyBh+hw2
iXud3PDmjkSMcD3jKe3eMQWUZy/3Dur04XqvtuxL4vfEK9Rh6yzcNLw7bRddkDzbq7K0e2hCgcS/
RuJsaSE8aOoORk2S/O4lCGUANwIGLIznZQwSh1hUgHcMx462+rk08L9GsM1Xk6iGA7TMnA4kD3nh
G6eednrmjS9qGQFE8yLRPMfwOq9eFTD5Cy3SddHzhjtXhcjWXkyEkImateT00tJVa9/ixI8vqmgN
JzAK0jfWKopT8/HBlHwuJhSp19Lq92FUemCcr6FZ+28qF8pO9H+65UZuSUo5BnWPWNvO24N07GQv
zNh7ad3BTq6zTSk7jmV5NW2tBHNhuJ9jGX7Ahb6pD7HW+jckQ8lqHK5BlEzfvTw3j3LGBDqErv6D
7+od/c7vOvZwuP9/ksDHp0Q6ZIkSZ+jlEY3kLp6+T3H6R11Kpyroq6Z2c9DjwLlpQk9h/lXeCfS3
WNM4mM7MYHAjbkBQFM95US8cIgMv5dARhUZdQ2RH9WUGc/6zH97oDhpfmOQ5PCdOQo9Izk8ii4DQ
chx7IlslOKh7S7ewDngNSVjqpVgqd8hiz1NgApEhEWVlG0N0GzMSOFc9KTLnlC270mp3H8ESX0HI
YsdMy9/LkwbExJ3VJF65XVIdGmLD12QLzTjwiN4r4vjY6KH2x/vl2RK9y6D9Wd4TKG9Wji3iV7TM
h4Q94tkGpMmiXy6xBqQ0BDU3oLqUnUVMg7Ttf6jwcnAtf0IwQav8HkT0xtdpPFKSgDbYFE70i6Ra
8SPIc/Y4EAGQM/r9Iz6sEdmtcgzcyy2/aa/smB95yS6uEngwFo4qI2LNH/hkgjPGEKUNVzNYJEjh
AEuQSc0JHV8M1GOkYZNFKOm1Qpzk4Han0icQvAEs45t8k5WQpyivqvfAbBEp4CVlFpJcG+67myiD
gLG49Yd1oTvEhYvFaxkDpqbhYgmPuJ3IzOUk5T1hptM3Qkvylx4XY7foDdTmqvoaJQSjrQF+iMuv
1cfZHp41Mn+6x2kGolOVSv0zMC3t1mjWTTMSf2t6NTM5TmZpMfU/y2zKTfohbf5zyMSS+aOL4oX1
wXxU4S7QiIvhCDLkgt9hKd9DnCmnyKJHSAnWPiNDzJebf/5JRlK+ymxGb3Ec/BNhYn4NxmVG4bAl
KxkP5wolkJ7xwV11bcSC15B9NqH2o+VtfRSeP20HB1bdvOioqZfxgLD72KJYkyzhvAV0ve+P45LK
//aYM4dIoCZ7BZ/U2c8ho1kvsqwtmWAsQkWA4KiAsdga2GXDkhGSZpj+rZvX0udoVbGGrQavnz76
Niz3kFbxxrejuVbbEImq/25IfzcpFxmZHjVXraJFq3XRsDM02GEr0wv982MJhzEUP4TB8ITxzU1g
9JMqvE5jTFZcSLKMalcAEHOvnoWVZGleqKkZYtBPPynF/qEydrLi6GtAgI0ILAsTwGTvxHGEZsH+
3U9de8pIOF35gPFKxjHkjdix2AUFRQ1N6+4OdwirKYOyp8fHGYRBvJ8TlE259MR7PaC1c/VoOqhD
T8aqvyo6bNo5KRoFabTvODCSdRQn1nOikZODBJeEIHKxjKXiqFpgbg5q7yXzlhMpFKdNXhHCLr2m
O3JscFa+p0PMzn0sneHz45jAt0S+Hh3/O/qW8B79VCurrJPyREMFASIKk/swR8EmXchmfTa7J+Rr
LHwaSgGnx49WK0VXlQF3nnOcc7pPy951RPOCj9S7BSRuWGimeps2H2PQmXTbkhmBB2AEhpK0vpGC
cI847cKPcEk2yQY6i48M6SSi46QuB0Zne18QUvKQgvdVv9X0ot3Vc6O/yOXHZa6d1eiTmYMSyW1W
m8rDeYo94yzaKrnoELAAtgYHYVi/2jmqsOSNeLvpAPQXPeKM9uJFyb2MjZqwiQhTLEk5Vll4Fzl1
6TWIW50zeFJ+xiRmpF5OFmk0fKofczHy30jQ2SVtNa0f15ZxiF3OyKyjnlbw0r5qJ87eXklaRRB7
3/3Wzr5LPT+4NnlRVdDpm8dv6KH+tv0U/JinYVS0O2R+Gr2oUelyzLxeq2GSuUyU1LP/eem3fOcE
ln4CiAT14wmJf9m08q2a4aUR+UmuTbfqr0JaW2ToZE0ew36oriPHRvL8zAp4h6fxMeCaanEkbqZD
rPNS8DsJcWS9P2F1yYNymwHd2Igl59xdHkrZfTRVhT3cItwav0J+Ykizpo2ITwAfx6NE+58NeSwB
VWy7Vq93rpF2+z6PxfHxG3nsEmNDLbH8HqkVnjtRp2e86FdNG5O3cIpfgF1PH8NQ/sqYBvtR/1os
I4lqCBZ3LmEzNhY8JQ8Cq+7egxn/MqQa0oIXyVBoByFG0vSHEnj8dX8wxU72FXFsuezqR7U4Lw6t
wXIQDll3JSnWkZ/A78GEM/hpty5nYaM1flEHYOlXB1fAzoA9cUvA3N/sVvjrvHA5NZTVsxlIeSF/
j1jkuCyIowHY0NhYVFTZZ1gk1gK8BxhlFpHFhBlDcunVX2ZSFWBQOyZztt9sijmZKcY6l4+X5qGs
qI/DnGb7XuDgcj0wxKmJzHgZQJkOAlPHonqVhaXhegOiA5qYcLDCfoGS3D5NHb2BhtotJyJOJhlG
YT0Bsrus/49WfRl6W6H31G+E9l0m0ZAZUf7UyiB7CWxdXIaFTT4wz/23dxbXDIG6cgaBUsVE4LJ2
rZVG284Cd8+6ZB3Hkcs2u7l4xdbhb7LUGnZrzRvJcB5F9kuSjV2DLm2LRn+ycJSDlAvpmGl11W5U
XxJ2wTZgV2JYjeh7pRqT/Xz1UAckV7qMqKYqH53+kHJ8X5SfDOLWdMq3ec/+a1TlS1FZ5rVy0h/E
2pQ/mKOh6HFQ/zUN+tEkpXh1vfaF46/+6c9XtO6LbAvwrdpHHdk1LyxySTr8KgJ8u2HelR/Z2HBX
G7l/SHIjOD9WLgSL3+NkvjsapRftDrBSpnZuO5jSwA9Qpo3ZfqTQdE7WQHYI51Rl4+l7zDjjZGbr
PmEF3zUWE3a70E0iU/EMMLj9x9W6qy/a6ZnEUUL9puhbNEzGCX17cs21xfdh1KA2lxZ71Ts254vx
h52P+M/9gjZchm55NUM0R58mQGY7SbMdsEStneWm1pxx2s90VzBN8zJpsgtgZFzo4GkuI4b5tc2s
ksEy00gH1OZdDyAIENnNv7mcPLplT/3u1jOxqK4H46YiKLOb41/MKAGI/L+3QDWdB/iaqNzqjHyQ
YKB/VRGZSu7W8XH+iCAJyZ4pcOpCWVYzBTmjQWDSltu01sveRxDHALiBQJKD2cP4V2q1d2mi+B+f
Bf5tDshUq8ERF6jd34okJZM3DE/q7pfDQg3piRQwavetQVt8etwgiHpQ2nPsAgN4movUfVMNEZgU
BLPFr0PEWmmQ7EKkXUP3XOgw8Md42M+tHd81Vw9uj6n1aEtxUBaJmZoPiKFtE8SjM5fM9XDnaLV8
tAe8pUfwP40CjiHPj35lZLneERnCzZ6H4Fk98OfdfUUIFJjhAXuamqv1fO5XytLHvROvMsA3Jz/7
Rw2Sm57tucYeXvV8Xoa8PQGBZ7o0DvWWFHWOprHxGulFcvCkzOGOEkubt9NRlRs2ngQ4uygxA0lM
Tu6zDuQcs1OqKPByQ/3YklVLXz3wSavIj6YoVOWGIOWMm5JJ26OzPWrDvQ+hdmFJFsNiRNBRqePQ
H7fKdrfuOfoxfum+CId+10l8nu2kv6Rj1pA/OuwhK64e0h8nZyfu8ehPJSGYUAzemdLhdVrGhnjV
LIBkBZOdZeITzm67anQ8X7jAvueR01+HCtmtVpA6bDcaZQpgbYAD4zQiG4+jrb5cM/XQJNSa9NIh
4yyf90Cz4jtw2ohOGFMrAFGMnQJLrtLl5Gn0WnnRgiNLlHvCCOqe1DP14Bvjvy8NX4NJvnxVvVcW
BPq6ZeNv8jpKsbzDsD49elVuD9rX1nNSspYbCxkZ5u4cTzPxnM5JltF5Lm38HgPzTtki2LEm19g3
hichZ6OwesyARJYirXcNKDtS/4X38HFI0NK0esrT9qLWttTdIIYjOcUkGTVvKf/6APpgnKBbfjxt
JYeKFtbMpo+0g+gACf19gE7DAV3HmmJlfcX24uJP5CQyWt4nPH6Wg9CIPxGYdMemTYn2DYSxgasz
FvvcPQrzzTf76YvVUYaSnYCOHEcug5Q4X092hdvKq0syyYbidfqyho3TjD9DttaDUlT8HWvNLtKQ
2EfuH7SAm3Wf+xqtVv/REKkxo1t7aSg7X+soI2BW+odH/emQM4Rpvg+vShNrFc1rEbKnJ4snLwPA
8DhgEHSE62AR0fqhq22rDu7GYHbPtTngj9M50fgFitiAZuFq7i25L4HZq5Fsb3NFuoTUrrmQtGbp
WW9n0wzPsY15Sz0bl5cT7dRD5FsH9T7e/4C4TjZ/MsotY49SaqAJAv2lLMzmokr4IqOH7eTN5lHb
ymKuCNXBGM/fcPHg+f9Zgpf2tpEdtazfll6WIOWkn6ZE3bnNwEHO2Pu4OtTu0FnBkKBvlIXz+bg7
Uh87KTkJ6uZSt5m0LTKc05hRCb/yA0U6zW06Oes8GawLFfI1i52aKelIJ44cP3F15HcDCQfmbbTD
ITxYD0D03zOYCQoyDUR/jKf6D+aGaadMtlgdADssxUNvFXKt5u9lLPxbTJ4Hw2wzWeuleIUwH+Oo
RWuqYktaaDsXcuaf6HF1IcAbsNuIU7WDzrF5m/TIg0xywDHtcQahk0iOHLgm1bNzvPQLu1V5tJmD
7Il3YoaqJi2NS3ChFYyrMR2m76zJH77HRDPVZrLgUlJs9D5zNrMb8VMbizrqsQ+gn35VpabadvCG
UnRTkDgWybtqwqjmjcEkesI16oGxOix0pzbq5zI23zGSJ8dmrszjMGJYC8Mmv6mWDEKxiup9ulrg
5D4tG5WVlnvRa88UcSdr0YNAWLQd2YjR1W36t8wHDO/bnAL7prqHgqhKrk1zDbyIhJykgqGUuMUW
RVCzFlpfEGEOmJNAWAR6WE6g6nXeOH2X5HMuV2bF8syosPMIzmwiwj2N/tik/fQZmtEvX/rZxcqT
R9v4b2dYtD1NNSeoiGLFs8WBe4b9/YYw7FCNfXSFYYXsnwnuuh7z8gOIJ+BKXD/70YXUiyMKVZdu
4wOBz+Q1M2nqiWS/L7xjqFXlPbFH+Ng5nny/bmfUPvit/j3+0gjYabrR72eBBo7qg8mgV6/yTLZv
eWZuDGmUJ3we2b1IOZ4/argpm7mIjDZzy6/2zmSXm6BJfhYE3sIB1LK77VhctbilUPQ08oUbqnEX
tMCLgCdBQUKrQt1ItiyqzWjlxKRhgHhrs4aAdAYzYDxoYYTV8LuywEGoXmCpO98rySkIhcCc79AN
rjXoBZfGQMYbml2/Ew5KD/WyaA0bMZRctTGlvRrKzmnhPi959Oocjs4Hs6RpPKl9fk7gODM0RbfA
yd0gKCJddLJtlI0bVl2IY0hHCI/od23VQXKoBInUTSgv9qLny+ymOxgzI72NEW6UqG6oRIdfoLAu
zTQiDFia47FZEgWUf2q+VhyqZdWBMehelRA4WpYjrYOBiL/zp3rfv8AbqmHcoht0sAwsrn/OAuk6
98TJylAmqV8oSWINHuX6YCPH+bfCnsJXMwSNHaX4Oato0q5T3CJEakkLvbru6MJlajg5wNvfliSr
XdT8XI3Tq2Jq1y5nDTCbeF4aD+g0Usb+aJY2BkSRCjBdBkiu5VtX40G1kiZu86Hn7psTxc1Fz7qI
4UaB0dwf213hOONLMenl/3F1XsttJF2zfaKOaG9u4UGAoKdE3nRIolTtvX/6f1W15tOJczEIAJJG
ItCmKnfmSnrFRPUxOdbfZ+t7kx0dItN0AO0u86VgUeUlAQkzDCNMlD456cUO6KV3GSfMM0IX39eF
3VQWrex+m3YRt4orXQjDPo6YP7RyLOHT0XJMuNhtJ8ifqG3S21YGubVVioU/iIVFTSRw4YXf6InK
3gY8+Z6d+9+J2QBgccAgj01r3Tu0/m2MOhcv0g4NTa76Ac8nemBMor8LcsN4IU0sjlP96qcJGfUK
KAwC46ULGNMByt6EJeVegTQYDFET3vH9HTVE+nsNEQIwRgeipcK0+L+HKvb/vhT4cw5YHsydjq5M
iRqVSIMHA0/dUIhOTnsEw2IbED/b1ymkLPLmi3fyBF5JFZjxAXFyEfDA7TbuM3nZJtdf1NwiEYTu
cY/segMyrOxMvG/L3tN3aNyyjNwm6GX10ctiimCzhuJbEw/lNCOuJRZA2tx/wfg7orrGLKjygFjj
2Hj9PdTyyUuso5bRupYVgxwFwPA71mSEtrORtE9jHQQrt6NsmhcC95StVTWbbMkcYO+RPucTZiMs
DsEyguVE2lIPrQwPz6ZLXECmcdFra9K4ndiv0hBr2Duw5iyEp8QhsWJhs1UvfaedT+9WjFNT2dWx
pG1qG1THupfworE5+mxb+ZbG8lL3xWdQu/fqFjwMAUWx6MUd2yKinemBzxVf4RSNuA2oOVILI7Ue
Us+8nPv6OPnDxmq7TWd++Cj7nwFS1n7Weufc6zl9LjFoQRpXmgMnDVoPDV+7hZwjhl2IJ/P4Td1w
1YHsRV6+p0Mm3qSUSDLTNO0flc+mNFmeRsu8sNvIX6t58a6Ol/9ymy66ZyYe7WvfgRlpdQMA6GzL
6EhQEjlwUSolyiakjLbBIeUwSJbneVG1PzXNR7KSrxq/xhGfJf2hB+VJnD9k4yLT41zL9mXlnJXz
gXlJ/G4hVm2FBre79fFVsoO4LDTErMpQxivitiYsv9MKC0EBdOnuoM3Hb2hikbJr6vr+ret/K41Q
PZSOuE9oXMNTWOXnUo+rSzIsDYiM4YdaNAau1V6q0fkVchJu1yUo11+G1CRTthQyuzfk/z3NiDJH
KkqwFZxg6tm/B5O4OM1IRJu0YrYeO+hhWzoB/UMsjcGtwcCeBO6E2PXfstJZOvPNWtgFT3/GsJif
NLgxp9jXaV1qi2/6MMAOZX98tRwAMEtulJcu9t7GZjDvspzq9tBkd4P194PQEbtM3fiKIhTxuGVM
YVFEdvaojn8WVLtpks5JfJsWjjpGggPCsBHpwhcipy1CR4JVqR3XA7HGtEB/HuayfPQDe6te5ShN
19Awq5O67rgFMrhdA1Qil3zjAz8udWWelQg1WY1xVbQA9bK/W48NA4+biovWFCzsuhkFapo5lfdD
0Gc74TsER+OopoNZqz4od7B3AXfG85BTSSwCwjvrfQY3/Pu/vT4VP2W9ie36a8BqdmwsAmm5KX7X
MtmqHqJk0u/UAJKoPdYkCJpJo71N2RAdehMYbOdM+9Fo/ScdUzCqSJX9NS6XurbRAjf4qOwYqSeu
wo/R089G2YLDa+NrAy3+rZ9+rNM7HRNCubjdnxb4uB4gW2tVpd1TyYNd2ZjdhzZ+Vws5SOPRyaOT
aVOPbkBiPz01NobVGukKhgUstzzfKuWOqycClSzVZo8ejFybeyB0z0UuQCkk3MXyPtvrIx5KSTBx
5C5DkVSWCW7gYoM96FK8hsJOsSSos63297YRfMTpWMHpHY39NDXTccR7di/CPLinappJJbgnrzZr
AjeNuGQYQdiU40cRZj6eVVqDiyYdJxbCg8USJBjz781YWW9eXZ01YbrfYs+7itByvogzX4u2p5fJ
9HaDSJrdlH+DOr2zyZHd6/LfFHkgVpzUZ+gkX6b6ID1POzWUDLoOKx/xyquvLR3ciWw+o787tVu+
NRYTvnbsH00ayciNuf4qynQprqPYQFXDtgpFB++CelDquBpSoQnvo0g/U8tVgRI3wAhoQXVc9xCu
yZEW065+qk3Twv0mY9lseTYq5Eq9hUmVCp9sHmGM/zuYQLYgP5cWj4MdNPvIoWtzPeTLcjniHIXj
I01osWMVN7dhLj0H1CxK+Zd7MD9uSWhpbB4gCILSoQ7ululVd/Kkozi/CMuDryyNxW6qcQeNCcqE
0h3i0C1Pa8mMop2NvrkHRsqSszHx3w4185vFgsAaBUDuaFiqB7bD0A0mAMW22bhXo+nuDOSnk7Ir
/3Mvp7WOLuPbMTdJKxF81qG/Wz8abRwxWXsJnfLR2F+CqjMO6zLIncGkMJXKTqUjC5KmuSBFF3Ta
C0uZdvv/zHJpzqaND5EFX7G4mJNhP6iH2plxfBsw29XLgWxX7rrVdVYkElZ59Gkk3rdwqYg7d5hH
T4X9WOmmffwnSKhnFRG5jTHjKVNKr5oZ6OyA6om/T9kxJ/Y2+3XFp7l6sv33+7IU1kXo5Wd1rEQp
//TWoAKmAaPThti+bStNX2vN3XUxa8yWmzy0O8RxHSXum3qWdkNDppACo1EGwmfdwOnoWdajerAG
UK1ZEYbO99jIxE7L3IzpYfUNNzCoG9tIousQd9F1TO0/GUgsY9dnenPRyTVsA9ZbT3RYWq9q7OHX
+HO4lFxqPysPpVOYl6STFQ3ocUgl5jcnirq3NI3Zskyx+Zq202svPYjIUMM+FSPbGEroo62vAeMr
W1Ff/DoK/G2e+hDIfYy3RiWeZR78xvgvf02K56IFvV6Y4fB9tHCKzpC31mfqPZTaYTPK99Znerob
DfDFsF0T2mOv6xQVUytVmyhkbKKTkG2IOVB8H4f3zeDYG3rL6DDXRH9tJ/+1hfRz7szIgDT+X9JW
PXMoamVZCVDWpH1JRP3w0lKO+ujE9frKtYp6y05pnrG5cK/D/JGCJ1XKYdMSG59NLDhqC1R3nDeM
UMKdOk7tuWTZKX/PtTSmQsuwqWu3IKnBYXY4hDCO/9Y7r3hvcVWzR+pnpqHzb6Oo4W7J9HgfwuTo
Flb29UDwEZ5HghS0VLsqXb4tAX52DHLVsx5hj4gSako91A6mrjilmQqLQzPhbvMswfxMXiK81vrs
1OHBXR9c3AKpeBN3oiWJwKqtoYXAahkIKgtgIjAsqft4a9nFXQG6HzLvUuYngndEabkF2wByzpad
u96KRSHyBRvFMr93o1MxO5d0bkiU/MaZ5QyXpJPpT9bd+rGInkkBK+D5kNewCY2uNg+LsGt/kzi2
c2uqX+SBYiYxbfxYyWdtQLGEm28cYZgHNcKZgcRspA/uahmhtesSDBd/6mbA/ujU1KfKjS1+R8po
lFXKWGBdJ95wzHL6Y9sYJP8/qlyjTR55C5KG9G0y9RDnQfYMN3OSXgpsqwjHPf+qdvnJ3BVFqYmm
7ynVCNGUnNcrwEpmMEmQs6gdOmqnYX3FPQBMpnxv3MLmXVl12m2YDOeYev6e26TkbeGUVQ95Ql6k
heN+tpvvbcmOz5Zily9c+oPVFpF1DjuTqKKEu5w/JYevoZJwm81+vjP/N2mI0qjcLmnkHavaJBhb
Ozbk7npictO/RZbxoSXe9OiO7hfXsA2/PL2wLWQ4F1EK01LdIjQxvehise8op3iu0C0ugzc8qWFs
Lfuk1LO0PjIbIBlF3HzwdUx+kXZRs+p4dqJtQlvRqmbQw3oqk9GBhwKMaSxaFhzjAk89raGGMTOW
7izT6rt79SqgWxBvtHQxEfq0tmNQFLDBPJavcsdXdD7lFWI+MJd9HGev+oht4dKdRHGSY3OdVJ5n
YQwwkaiZS/OU9hI1bPG9ILialn8FBlN+urpNN48APV3bJrh19M2zkHBMV2++mS4x6pWymGifSrlr
0fTBWmlbtdA2Zyd5LHv0hrG/FX3UflVme9MZsH03fAy6frJVk8pKT6tTzVSP+yx68JQY0y6Ubv3E
i+2NUVj3tSWQZmw7qQDRmu2DlfunyXfY8onka3WegOGCOZC0d6vdPqh/9bRv3qbmHGtadP3HWgOL
M145hYJjsEwvrHNbqvkoVS+dkuFSa5CzM4VgcQqpZjY8+sZ569/7qXmd46A+IBZNe8ek4lZDNt/5
WCi/qk5Pz0x4x5ORZN9KsbjPMU1De7PPsH6xfgg53Vjatmbof6C5wt0dYv+DHC/2r4bl6Zy8tOm4
HI0OuK7JcBvIjH8uFxwHRqJfGOaDmu+n7lkpwQkcMOZP25j5zv3igxKIPRa/msuXUGWsDT1DwuO9
6b2IIN9IJEpvVAPzXDigBBwE6bNueRn4kh8jw91T2rC8RCFvVdIEJBbC54CBGm63TXwVXM9P/9+z
caJFYKwkaayLdMaNZKp6wuiXJKKsOHMR2lp98K5yid7Wbv+Hae8RKZEWOKKGB3vyyFSC8vumm1hv
ajIQv8bAP1hJrH16RTLf1NEczOjJfcmmau4Bs7iGa9+NRJk2OJ3qh97RnW09lrSvq7HyotsEEaVT
pzNQgKIwdU5KMogm77XCvbcdzKY/L4473nuA5MbO/2kV6Hqcd7YIwl0KM/sSNXBoK40EXh3isNfz
d5oWvrejd/OH6ZfaP/Ql/dZ5MUs7IYteTBaSwd0wXOX0u2UzPPL/XbZ6l4OLtop66xs0Y3RJWL20
zdBuEw3/uoZdXQ3+yEfk59H76RCrpbLEtO9EjQrsmYUD/NO1wM2AolDDy5y7PAOXCwHyZ58F12pJ
gZLl4NnuhqMWwZyqgkrfiXGsP2zWLAwl3nQ/ay7qkolHKaFWzR/20Y/Aw8etRPwUhMq+ijDDkjNi
VmJr95TBh+l2Rhw4DElX7ywM/M+GbXX41kvjrZh7rOJYj+HHVcKkPTyZ7Ae7QbQuBifdpGNG6AD9
mYAGIlaTvXBIOGeywe3jvKNhJgDeAM46I+3PvDQ4AgtfuY1CwFXgTP3ezKlFSDsmmsRtFZvd8D5a
i/Xo9xY0jTIlvsOfWVe9tMzRUsiPpl72fj3cYTm7aHYcEoR3P9TlU8kWlmxJquvjAuSbAB4UrLBm
n2DZZnXoqBzc2LZ7TueKIgojQAP8X77I8dgd9ohJal6WG8bXFJTOoQ/9m3IQx+X8naCH9xTFZHMl
XGGYO/Yf0bzO52HNYrLJu7c+FVLfjiXiFDbL0Bh/F6HxAN9Y5NO38qqOC0DqD5XvFTuPWParqTXP
kRh+p4kjIZKsxVgMdWAe8l9Iwf30ueQjSOA/+RgeOrf3uJaXtyaiIQiFZxO0KTiG3qghwcuLah+4
L6NZPjlqHQZhgRqlSF71Yb/ERXhjOhuTKbAIysReesxs7eS/LF6qAWaf2q+pHom0dAYz2zK1UpBR
2psz9K9xZoZnv+uBgTkJzGy1zrBT9tTsNcILOzLye4lxrx6Mvg1RgTPKQ1OxfFX8/+7tzBvPUS++
5n52aLBj+22JOf8F+txpcuoOYiYoBokMYKQCA7KfF6fGMn9jZurpQf/vffWScO9boaXARKR1Sj3Y
6fI+l7a2vhW6nbWtOvqpxFhkNFoX2cEWHSr5qDnxERgArn8Uz8grgbiz4FAjtugHtfd3eeyjZamV
H6t652qnDkIpZEZRfrdoADtKvW10nQ6UuS25cjwbwUGcWXwStiZ8RiEGHpmmG0i1xpApiv6nmacc
NqUhTuY8f1/3veqmXdpWuRNi/laaXv2Tjke16DEqm/qIZYaBLjf1bQRcw20BetEdYh44/Lo1pP9v
85YkXnho2+K+Xqbq4hbehYD6eeiBQBoaIhG8AKZog0b14shlnsgdGkdTZ+UuqKJn3P3NvS6FdxvP
lpEinAy+sLjMmPQDFO5Xl04f3DuIywSwddVJpzvxcm/Q6wKFGQ+cysNCy0rx5PHVS+97ALgpDf60
jN/kVKd7DiCf4EiPTpafaBsqlJJXrY4f9aiZiLW1WAd0bb4OtHZu1IpjGPDegopDoepZ9ZIPy8+M
28otardxKExD37kB8hO4nGSrz5pzTLx8vmLF2rlwE244SN7ZaWKWFbIok80vxiliHSdIbfVWd1kW
963zYdfjKC/zVEp4OvK5wkTqo9ndSp0Qe2fQHs6F7QWDOGOxKkellFgFn+jzhu39d9yiBPGHh1mC
6LIBjCw4PH9Pgc70Ug7BOlgjqHBOKOg8kz2Pd1DtXOloKaGL4JRdbI3A9cxExAnEbUA6PFOIwb11
9IwTuXJxWu2+iFanfqZXT92i4oVdoAGU9ZTB0oWZmmbPfbE8Wb1J0C8j1JcU5oOJOn5hVEwuxaFR
LDXcn21sxiTouHOpQdwY6uals7PL2Nj71dE0Vig4Q+xMt8Jo3F3o4o6tqOdQC7y48be1O3XvYZbd
mVHlHYOxmndqgc7+cztaRNA5vr58Y7ovCmv5QvYtf7bC+tMxeLuoKQaWDuuumtxyo1ENtmnj8VfQ
S8aNWT3VyPX3ynAYgm3GTtFNj4lBk7saAEwFYCIDw+TOtmCrRl15CjkCVfjFJ/hxB5sAeofljuC5
E+sg5LNC5xxWlvEMj+22D7zgNDlZ/FS4KFly04Sz+1WxkhrGF4VTZBfwcs5GT2ObYicnO8eNXZ2y
yqP2p6FKdRVoWGZsS8OmAKfU84O67s8Jjm0yPDaEAKFzQUrcnd6SPfVjjAMiB5ZJefUjG5GIfLY+
3Kk8Fi5HfGYxFHnb945wjKOfQ6IvuN7H9jiHAxd/z+x/c0148KoSs1hUFPtcg8T57yKA9RTby7KE
u5Iwz96nGeMUW5DiiSTMnzPam+2QOcKbYe5Tjtb7ImiqjTMgeXOcJmd9sLpNiLntZBIvYqYkMbgj
5vKaxTNr84hdBYAhZZ8rXdFeViPsjGe+7ygfQzyyn1u2IOwQu89l5pqw1UOs5w2E/yNHK3saLUL4
wLlzzWQBYERv3NWtMyYYE11d8pUVwqpyPdrtCRM9llYb/Zy7wd8QJevugnK5X5PpIv8EdEGelk6j
v9bsJjUf8oYuwsmb78yUEjhLGaa0capftMQyceM1/eOK1lXahYGpvCHLfLSGvEfUN7IX4txPZWHQ
vdSYL73dsRiS0YkRyHIieTbsV3TO3JKfRb2UD+pZD6ZqH2t47KLCSJ+0wvI3/ATJV979NNs6unDz
wFAhcexzFqZXr+kb4hvS0UU9zruDX3gfW7pYP16rENv1062DcLqJ8FYPjCeSshoBh2NUMYYJt2KZ
vBWRDi4D4o0hBjwlchyhiJN4Dll8CrqIZGC/iRg/x9XkrV5IZsHl3VB039V3aRi1LIPG+LjxOP9P
grszmQdJN/QXd9wlGL453EhCc1/cru/Z+BEbrCgPLhANBYjPzsis4WGoquh1zKx8M4fJbzry4teh
11GfdYz7+1pEn+v2jwrfcM//62SXqUH+iBnxIEYSPWp3pblXoi0gNkdqebyBM32b6PWx6mjbax0z
vCDDFK9AV6lWD4kgFnFyjXo6zEyiuwxT6vlCDcMDfqqFKRQ47L+p6p6K1qUKrDvkCjLGNvK+36V/
fcSpkR5bOdsUJNV2DvVfWyWXrZoZdC4AIIyRTTKEvSbyTdckHUWDPGhJHl4x8Z1c6TVTby3J8gUU
wcCalT6o2xnT1uRRvcogya5jN1w+4zrXrIRg8CwrMFTQoy6ZhhbZXHIaEB10etTUpA31ZzVO0l3x
24q0+NSEpXvLcmES+OIHzd3hJfAwm5vDu59awU15Y7kkBA/ZMH6rKtK2hHyDzepnQz1yrq12DcNq
WQ3VfyX5YOkvJW4JNMol+9VVxpHRV3avTWF/HQbneaJd5bcNJSfshlfOcGwS9fABuag4LiOErigt
jlozcVPg292Yo5k+zZU706XlntTtVT2McYKjpiL1mZY/5s5oNmoZgeEI16XyUyccZcqUqmfE4enb
9cdt0+G9U3YHvkPmpyz9NlFsQBGTIqd6UF+iYaABVrpR0xdHnnqIDYAziqOQ9XjiFFBXPZhTQBw9
KT9GO4W5Kq01HiaKW0QAysM0u9P0nKhTEsP91+L4MBWoQyqwC6WOnhO1Fff0pN6h0cXpfLdO2pCI
qYvBZl1CBFqNIFGXkR0GNM+uSqK3JZZcPXjUW0ExRw4cqu6PkKSfJEo0Gtrm+RBI0k+5dL8ia+eU
TkuyA/O+A9B473EvBLnmR3u/RhHKO3AeMBP5hzaBd40duue6qmArL9L459Iub/VRpG32o+zbXwwh
qh9LWN364LfyloxdnF3sPJagwcC4Jp5gP6MFhIhXg081FzuLjMpFaLlzr70pi4J6UJYWCk8xt3pU
35XgdXfJLPwnxHqixvR8Ewnj3o4r+oWqyoU7xczpXgaXcspiWq71K90q9nudiV+jKx6s2O+uOjL2
OV6mL2U3V/u1iLq0jYmX4axMI61VuoRq+mHXwKpX/iUMC+ExAaq0iT2R/BQUzWLplRAbOGN1hjXC
6XepS5OlpS3XMUmtRzHoC0Gc/BdORedSivxepTqW/FkJyCljPT38xsV1PrZyX2d43BUrKy9WHdMI
aapJHTRxpQ8EeGawDxThhpUqKCquvS2kn51a7VtppR/LI3L+/GKaHji02Hvu8+HUV4F4NmojvBv7
KIeGVMZ7K5gbDi4qQPKRXZyYxx+Y/cHMaPWPKRWXZKxBK8iJfTk7BnWQrPDVoqlArd3gou8wT1EX
tfrKzMp/VnMZ2yZ4AyGI4axTbQzc3lfRLxlZcOnIaUlWFKltXyuUkqOf1CRV1CBF6N3F7AY0XjAZ
dERl8akYa3eLZGRQVzY5d9NCHxlhB2ADOZetesZ4j4NOFgHNydPCkI2kd+udW9HXlzog3L5RT4Us
mskHGyUnp55oo+fJT24saD3UFjUhrUJcGrR32+7Zuo9oi+pl7PMJe1QpunItzooB7/hV/YAYnb6y
cE72A26vNXpnS7rcqojSXT3sRoeaK0+fH8LQlj9RlISUIQMdU2uLzABOPdd4+6CQSeyh0FoQkGZk
HfDwpnu1Hu2oSg1BF20C5PWTOhzLCbFl/VsWrzH2Pn25UqFOtDR8MhYs0K7r/srpkHiKtKWV0Y1g
R9NesB/adOFzt/D71dXDnJVEZezlFGP+OrWBXoL1o/BKmDjOgoEUoXrw8cWuz/6958lfTUdCGRUk
qd2/XwBfdaKn8dJNc0lWwH0elXcgzlgHyJfqegwUk0xP5nJxJDp/A9pX+uTJudQ3vvVjsArt2YAb
tSkMnWGjkz9ClgIBmrNW0VyHtepE/rikafVaJDpGjLh+W+T+FbOSLvGjGPXlS4PNQuMnDWpuPaMo
U7oDPXQretoUzKX6xXJ8PIi8Td9xyqVAEVOgA6WpMdgCKT4fxpM7N/VXKj0uBj6aDf7NA6Q453th
wk9UU0qvz5vDkmFSqWYbRy0ri1PUdctbRpr219B1SClhQLSVoFMSGe3zMsQMlUGj35k447eRyVg9
oAOBQJaLI5LF1X093SmlEDi1eS1z913JmWHbfpWh58k2KqZn1RA+lj63sqFhZ2FPjXfO55wSI/S7
yBdAHhZneoQMWd+1cZptNAsKPVLMU5rz8YK/ORuduWGoNnw4OsjscG4GnLMA7tQVhAWjdQ3xCj31
8BQ3Td/5bKQZg6pLU1cyqsrS6PnfjKcaueWMWjodhJtO906E42cw09XQJBtUHnQopHY39diWg+m4
9N5b7Wv9cY39kXG/HzDwPox2dcmqJnxRD+B1nrEeRzf1SoMlAG4SEFIXJNpLDW7lr6vTTZJ+Y3Se
91QRfdeyoPrIydj8PRdLsKEtdV01tykx4n3k0NHoS5L3nYYBZOKD4jIA5u0ysn2fUw2ysaPUOu+9
g/KD/8MtNB1GzNU8BlbhMwHv9WpSBNza+vz3qpTT8vrPz6CeoQTUZXB1HGpW9ARyvejj5qU1YOw1
M6acpjbrlyQgilwF2qvu2/5zDktS+uHqmg5HmxDNKgtj+GwPA6vTHQVkkijbGcclTk5LawafQgOL
yHa72FRmMwL8lInOJo6XQ1PjSaCukHi1XnsEuXXjlBdFz44pLBhoF9Ex6IPp5iNQ4v6OWWfJrNhS
yKoterAye+yWTcy5uLGaNjsWEYbbnLUxBiEZN0K6G/FaRPMGNHT1gJWFNSVwYwU8njymwH1L4gun
aVls51921czPWTg9U1zzshrZetqAq3p8BuBARdrIiJpG5mcXoetJ69CuVm0+tTtapkOnu+iieDc1
H2XF8YptPuJ383Jh7yP2i0+wkQUkMo0SVr/L6dDi77tGXvPDmZviqF7pgY6Ck2cosOr1QHHiroeW
uUWjm6/ql21i5Y60xc9Xb/GcY8xsM8nzUxXbp2E5UxEJXtoITP+whE26U8vmvtV2UeEcQHvD1TJn
sYvAy57TgKqn2XrwBsYe7Hiz+tKTeVO7YzXt/veg3huhI4Dmbp7V+6WcFLTVot2ZLfuurGfEUvtD
um9tJgGbqHeJ9QfQTtfXeTL+mtr0T1jQ1rauiPhXvrpeb95FpdvcFXUdXWn2YD/TVzYJcSvetVb/
zuXOfHHc9LMhf7bJic1dlSHfsnDWJ/8RB50IFctdANjKSKzp+F+ludDQzRBjF4UWhF0Wia/r4nSo
OEqX0D3qbg7wm1T2nRVa7S0jHLIDShRRz6T3dCwKZ7dga73EfUbxbkoX6ip8CK1hw26m7oZb+a8+
GD7mOkv3jhUGAGu7m6DK68VbYv846nQMUAJ8JwzD/UaRxzmxc+t+BMfyL8iia3Clp/x5lF0eCyM9
/qtujBzJoag1RZgQZfUJTDky6BlooEhNAzuG8hUJyuim2NraWUVJl+9945aprUzBf/4czMfcJvol
x8Ygzxqvp23FFvBdXa/+ggbH8sfWFnOrgEXr7+lAGhImq/ZjDRKbgYL1zfIichbCO3S+ZT1k9RXq
wwaGe8LimGa1bjNYVX9dn+owKTfGWfjsuFYHgOnmId+rnPTqpMHVvDUcNO8OOQZELAKiZ2nBIfBR
clRJSgBN79Smsbu+dGVnCixbEt9EdfdennxkHd7IowWJ56SgkRha0dRVj4tTWy++NmvXCVrDM/yH
n40KPshWc+IMZ28atqsJlZ6EhXpfTHiMGXA/UehWHRKd/RCjVVYp3RRtVcjMtASZIfU0qbRdT7nX
bR5Aj4M3B2KqzMXh5ypYNQ1VIjB/HsJpAKBji/IZa1t5QzM8q1eLfCsRHG0iLC+lM/yOuAd3NpKf
3NlVXpVtamMy+ee4TCsrulDyIXKgbJHXoNREPYQ+0XFqrJz9v/fQpFPaKciGDL5T7noMYqcWjWC/
7sNqwVRxdLBq1gboqTL9VIm+sc7cbeuB7y4wCt0X+UKiAUvxW4H5I3Gjx8l4WO+i+ESOqZlOt2Xq
mbrXeXZLE4DzfEx3xtz5h2JZ8jsHt9/ZovFZ5WixRdDPCGAe2om8Ns+JFh8pyGZSagf+Q2BhwIwC
wYEp86xFBn8kcEL7zl4cLtN6iwgg/a6R0Jadk1IAx5HxZYd0kaijCOvPJetbd1+GEz20MjNslLKD
28160s4ptt/CDO5Mgw2a3QQtna2pvpd4VKQxA1+SfFYu9jXJK2OfVVAz0KbNR8y/YAmBNW5mZrMf
cZE/5t50VOdVGc8mTmTprtNDdgrYPLhdwoVJtPHVcnP9KRZoTxzKi5F+Ukjp7aLZBUNvfSlDNSau
Q18TwqssYcFHm2W80R4fE4/IiQJyBwFB3US7Zi3J5/Uc5cvoN2qlH1JDfXFnurDrKac5Gy12cOL4
ZzJ1uEDTA70UD2JIqAlS9vwmI1RWjLfJb4J7BvnlDVDtDfBn+agheO//PdPGDgO9DcFqtbUEJnPa
oK8pAa8s/Ti5dIsqU1dt4uNdL1BZJjvo3ci5+r0H5zKw3LuZXdOjgy+NiYzznARl94gk3D2G0KzO
Gde6jcdiTzk6POBdJ/w23r4ou2ld7CFoghFegpiaF52KXsf5Ah/HHWfsw8feKl+1pHbY0OfzqdSX
74AN6kONUYsG3ULs/ZBLimYAoVChsLDNMcYFkFOqvDiIjEQ8nX23YEm+iTHWngg258eo0uebZUAb
JkLw0yP2usHgzMFKUoO8JJezgQjzHD3qdfrFjQqjgjM7ryDXxy3ibwZDW3Nex431wy2LNzWUd3S/
O3KtDI9d3XKlhC9+ypkiHVaFBxs6s5ssOMHbnD6M2H5p3apK6VXFn1LHCIP439NioU/JmLQ9lMPp
ArQars/SPuTiEzGmOaqJQmC+kBeDjmay71DyrkdjTGcPTNWawbpvWK/Q48rpeTGxA9R/tzbCE38K
P88fSoJ+7mhQcEjAi8y0PcZrSMTnFA0accj7wLnvQCM8VTa0SRjA7+vlJBY0nMgYhTqoxxrTAEOr
+lT7FBTiWLX449F4obYk36ayw2Bke0WX8vxcWRqzEjmBNJiM33V8hpTJsBtnCJEdA7dNycME3SUe
a+wNg4eUvsBo4gBIjiO0R3yg1CpHstCejVWk0QfdN48i1j586bgpGIwdvEVUpzTJ2VmPy3BRW7D6
ZwWGbBvIKzHXHedFS7GtGI0d0HtS0+W8mMwr3b7ZmhmBmbZcesK+GZljvxvbe0bNLZSiAunAOqsX
6m12g8ahHoD8eVL3UCN7w9Cw3xITVm/FVv00LQScJtojzl0IJcJ1LkUBe9KtcM6O0gH478EEVLZh
9JYfbVvaeaBWnJVkl4MFO7T1aG0FpRIbrGH0l4VV+MCyrL9GXX5gLG7QTWo6OyekMVSXAlgq+yc6
cKoYV0EJDAslpzRiHVa3sW1ggpr9T92Nx9N6t6a3h3Bu+OBEOqRD9sk79bdTk4PXQJ1VSiLSHFxv
CmNQmBT71N1swAItX8u+HgWfL43NKhf6NxjRJGJruIvNcl8AcQ2oGGWPQUJrsHT3PyyNDQaCBIxJ
mN15LUous+rgQtqSZGGMjdQmzVuu0tmTPfnPqBXaq1xbsiTdVJJhQ51ohZ7Kz64NU/WgntULxiN7
PHap0azZHhXw6SB3wNauv6/YVxblCYv+av5upnjKkDwOIAaNRwHhYsOfnH9FBDFXnZ4vpZ6il2rp
tQNNmBui4Ytmcf4y03kRYmA5PV0JP0xPnTBCotULx3wpS7OpQ1IfWeDTeadgHMyk6XSEiwLncxDH
SWZBPTItZ64KLJfmMN9I3sSdzuJ9yFrttq42JuTFiZzF0FH0qcx46sGAT3+Ah0UaptXdu14zQAHM
bvRRNxVmgDr4azLP26h5yDN93ulF6O2Ris94hmH09cAPgANkbF00Ck/kW14Q98wb5DBOm6zhscw5
OXDgxmeQQ9BHkNmriOZkdKx7pbxHDvCD9fCKNXeWoOJit0y6SwsrFIP/I+w8liRHsiz7KyW1HsiA
KhQt3bMwzp2Fh4fHBhIUnHN8fR+oRU9mRbVkLhJi5pHiBAYonr5377m0qsAseLS2r6Q6LwFeFPn1
SYj+570XZmi2t0sv0Gr0FcjTiVSLLv7h5LW5altp33BB2jfLL4ltG4lFVCZH106/JkYbo/scfLb+
w1cDMvBzTkRKsMKKMyGRpX+cV2QxGNEM46ZAcG90+JHUY9LS+l+GYEZo8K8s7xd/yu95vACBWqvu
LcGoVGNIa/eKCTcJ4dGeywt6sazY4IMjhGZ9vlezcuotoJbqjtGom+7fIVninvqKoY3Eo8zexZSP
hgZ+Ual3Ws7KEcbja7h073VyUO7slKxGGjhKQtbqfvpQWe5CSEwkqXBqn7BodKfZQhWlpvoTbftb
PFO+DRCAi0I+qPmJqJGcRiJGCLHMVCK3f87ZfJ2NVpr7yrPNFV+ONjHlerKLyfhdZ57xwaoc/9pa
XfaBcEXA497w3MNLw23CDF/JuGa2WaQGzY9N3FJcNtl48PUpvgWJ/ayWQ1PiqqBLAu5mqXE6TSez
lLzdjc8G/UpqYMc990Tt5+7CUhjnFIfOmS4BZhV19vAoHcwlRslj08ACYUBBLc2z1KpyhWSwXqLt
mPQXw5exIRCe2+VRtYgbwMC4MgHQVNo2GZ0Cq0FdnSKjp64mnoGApB5UoGys5zFIB6Rf/dUNcfr6
tompesgwsNxVpl4xPhAVoAWG+2j6CCc6Qt1PUVxAC+/Tm+7C76lNa2YGPRYbTfupIfwiBs75el8x
WihJy6ee7NquDC7sNw9TYAfHwWEQplI0SBXv7wquZFGpcIbte/yyr33rmO2/1rV7RfbcPQVy1l8r
76NPH+l4//yJ+vb397ZuP6QHte4agDrPRCOHm9p1xUatvSrguy+Hs2oECXyrq354L8w03HmRaE6z
HsAhAde31mj6P0M+AoWS5e5GvfVG0tkZmVecyxiA9fJZqm0jXJJpn1EUXdN1iX/2Hb1wdCzR4Gwd
38pe9HkGo+OZBHg4cqMGDRiBjyiosRuXOdwmyPBrsTiz69kej4pxZsw6IJ+k/tCNAqrGyBAvkvXb
XBnWdaIKQgp6c9CB7CEpjyv1Vh00G/hejBjCTKfp6IK72oeVnHZgeEFoVFO2Kkoj/i7YDgZTO7zr
pB8xxXjIJ2Kkx6VQ7ZeDK+LxZJb9W7QUsHMe+pce/4bz/w1Tyj9luxGzSkSNUZmnTwwvvqh2nzG3
C7jdu9AkFIdcH9xDxJhwlxfkftcTzpIInKxrlTxnwJIoh5Eo3YfIYI87e2yDVW9dt0eiO9Vzr03o
cYoJ7mdb8ZSA8rEK3umzemIlQj1a8ldg/aGsfMtGcGUV5OydGSHIJxQ0sIV9K+hn7Bo61ouSuVxH
tXYp6I9/77riZQw9IGNlBP3fJuImM+FQRXgOIj8vb20Y0NKypLh4puk/Q8B8Jjkq+2bMxVu0uc/y
CY3BkVm8e0jnn1DuWTczEtOqXHLfZt3p12ByPsfBVG3UlF5q2OdbK3huGy681Ji/YCosN2MoCWod
U3NzfySbRuRv1WQy6Umo6CJ0Xcuc0pus8QF67KomiWddLY468sGzY6veBuObFdIlnpb1KQWAjAW2
0/aBHQ+Yx+qjsv4m+HxXVebNN20ut2Qgv2cFLlHSgj7PKJ+jNnrWu/4BYI2JzI/CQzC2XUKogmvW
MG0kcbvZqWCF3kpIJQ8yYFMe8H5mJcY57OLy4NrFuReBebQrfLAL9atKgTyRymKenGleCWFbP5O4
flIaWTghcC1z1zvmrgDllZr6A8ZscuawkSastQcV9ZLXAM/bMNd3yIuNlUUg6spQ2gGS28t94QZk
IpYVj/tp3tZNL3ZDZG1UnVzZNKhBljuol+iUgcN99aBtrISWVUx3OiqTAAkWwCq4YoEzkZWX0Pp3
+LpDF1PURv00NJB0GieGoAM+e0PWVXu0qNTjJEEbktEMLhxa7Z6WPXmWRmqXJRn96iEpjS5Zd+ai
rR77ntj35e3k+wkBYBQ7tB7q+ljHRbFxIoFAXn6oo5QuooEmb0lu1TqJbqL0QwYmbvhVEOhR+sCA
u5aOuXILO0QJrQu8/4sT1LL94pkcULTzAYBLgxC2t5Ri+qD79I8QggVvIqSSXBidQQN3NJ/IzBoF
mFK4sfEhsR38PBAjtXVfdAbPKfbMZdQel6u/iBOmPpNl3FKtJqwuwBgfB4O3g6Tc7iat/D4Y9s3v
ST6Cp4EVyId8uTJcsmFyF1NC1o+UXh2Utvqlblq5uc8a78BFHFYpcu4xP4GwmXa2Wz5rgx3xG80x
veewXScTeR+CX3hjYwzZ9tU4cxeiGvEIld3cHzeukZevsvYvucO8SKQzVIoF2IrZPFzZc6K9h1mx
i2fb/QBcaDz6IyK4zuYaMKRJzG68tCHjl7pzrSP+rX2z6Hul7YOyLKxwU+nsD2jgkA+FqOca4t09
BUH2SeGGxpz/o3ZzslAXWUg1OXQDRhYylqGLXkMQ6Sk67jTk1G2TXe554yOKNOR7w6vv2Musrase
sJxknxPwF2pEG9rxtFMkQ52BGDAzZPnCK2nFmxHuEqPs1p7g+y9cHKxuq5ksFC+HTqbm001V96cs
tZcNzFifir6Md3k109svMiS86KQFcq9H2tnphV3WF0VcQjdqr0RUU4vm1kCc5PA1jLP9PMfyWgOK
OfcFl9CkD92zXcE8ggboH5qIvMo+DfyVusucMLDWrROVK70Qb/gCxXdKuaOmzV+Y1KO2IKD8WFeW
3OYLQFpLko1Tz9fS0QkLkqN5DBEprys3+9HbvfmK+AS7Ss1EtA+IkRN1SvG4CNSznCUeQ/7nu5Kx
79hIkR3x0LTj9T70RCPabf3R2zSZH57yaOrWiCl2avXMUvOrO4e3YmicDzDV8n0LsHmj3sbdANYW
/NCqlcxfvFhyPhYsiRp54t8MgJvbbOacKN6bIwPEog5sYDBhe6ahSDoQia5PgZWd80FDSrK8i8q2
4A8mpRJ0nWXqS7zggnGR/nAThYvwy3NeJivQn5QtLdHY7UbxnH3TkH73AD1Ifr+qSFpwu/OV2Tm2
cm4NmXbNq3rVjPb8GM6sXbY7dSstb7V1JL7F1hzshZhKUrKWmf2Uk/CuCllm6iq6qgXhcwDeRvgb
avutmTSkKdsmjZTGHbZB0roHz4jnFwSyz1Y4jLfBTPGoZPbJZTh+LXVpUBgts7wRx/3hHtPMfCMq
VlytKN5IzduYI0R5n0tlH9LHGeKQMKnlwkU+WdJiIwBWczAiLHOWvCEYLui75IyWAKe36Vxc3XsI
MLY8BvFcMWGDrR870EXUVRqTdbFlL/9akSdwSlM0wuQQN1dXtz5wTzI2aYevJPwZz2WI1h+5rCAu
GQwAfMeIz2Csdf0VxEG3VdoF+CXBzmrzYRMVpbz61M8QkPr47JKvFTcMwtVzodT8kzMDfQ0GTNQu
gWPrPLUeLXjonzr3rIcD3AlgKic/qr5mCyVxQG3p9Cfmcj0Uvpt0B/a5lmlydc/axqVNu7tLFuu6
4cHYx8ekgYy9vAj0grHJNDxSx9lU0DYJip17S0Z4223l3QpchRstHCm2S0Z8Z5x2DBjYEKwaRS3S
ZEXLch43RUpmj3IhQR9rAd/IC0DSJfYYr5LSCFY1MwbV/9OMLDvZQg9XrqbPr0aTEgqpXfXuQYq+
OFV0OW7FhPQeSMY6NvPhVb1CcYZEZgRIlBhGdBnq8emuk9FiPbvkWYjBRpfxg6bl+6C1etbXPHlY
5jz6vJB8JldUuxQT0LrXMlSV5aZ28uGbLEKCP/yFhd6M3HByfIpnzEu+FYg1bbpkH1WT/wIcYHsf
Vfoozvv+mlRG985Squ0Z46Swf+WNVRZV95CXB8gbjC2D4KhK2EanUeTzrN9Hk3cG+2syMWRMZeU0
BikcNcraGofAQNi78qGOwE2pX8w7Mwwq9ktvtov+2Xg0Ewr4JQ9Oh5iJTsXrW7btAP7KjiTTzo1e
aBwmW7vAVNW15Qsx3tZPjd4X/+VEqKUMmLXEftRIGV+Z0i7fy9BNtxJ28VE1+Xn4QDJxIOC4LaWo
7VRPgojhTaYmMywBI1ve4NEXwcdxoYNBSa7XNXjYAazMsRFkEGmVaaxKJFQKYTYtEWKWLRq0A+am
mWp/U/Y58vbOfb5XLAVgOY2ckAQp8lXK9y7mW/b1FMGppCs5d4AZeKBGqyhjd+XiHHyZqCMp6eYv
dIYcPEUkeixN14vvudGq0bLpVC2W/6UmOOnN9MUpBe450i1Ua2Bo3eYhbdjw9I0NdX6phGVc5DcY
xRuIYPSincg8a+5cIshEjR2TwMi9OL+0wq4fckZiG4Jw523V00ErynfHQbuUmYa9ido2fXSaDxg1
wXpUzYQbjKGEZ9avGmO3fU0STiJ7JOB9fnEn3T+FpKCtTFvWXBlAxpVhI5dpc38bz88xmSaPd3RF
Hnjbzo8RFjXGtlvg98uyEPYFRewk36NJNohqjWGj9VmA3rs+05nQrmnetc+Fi5JO9MEF/4m+7+fp
Oy0VPcUysEyF7qaJpeBL2jw7jYnlPwx1fZLWmllTlqwQeDZda36poupjtxCwqn44N47hvlR+iVpZ
HIapZBi/jOlTI937OArXjdVXl0TW5ZmJqdwRb6BvW2g8yBPG5uJ3Q7vuFzuqARcaXNfGmPL4zRDG
R4/x07du9JBwgA/MU+cSLV2cYDnIicRGLTc3RYiGtpSN/VCH/NQ5CT5DJRL7+2qH2b7dVwPkAtoQ
6UJhjJ8pALKu0Q8Z+gQ85TR33SyyXm2f7geK8Uu/0PfckkajuvJc62128ydfphXk86WPgdmSjnpW
QjBYHGJBrTunyNVuifFKG8N9VKCJQcei0mTUQ6NWN3u6icjp1Jhcz6Be9/majJZknyyalPiHi1N8
N/ZYgu8/QkREao1zTgt1SRTuc7s7JH79SQHGehrC0FjzcVsOVoVIswdKJkqkbwujropCHa6SdUAf
WD9psGm3WtlMaICA7t55VUWKTL1Kz1jru0NQAyTx7PoNOTqSOoz3IDc7Og3VwEPLtpND43gfgy77
oWxnhmmRzCALhwaUR4s/QEQams+VT7Syq6FQZ1LVARVFBycd0jT8MsmvqSHfTE18VerKOpO7CvVf
hRjuWDEJodXseA9qnUAt225QqGVMVnLax2hGWEvzD5ZNEnVcMZxeNo8z4ow7VzEVQUm/DV5Uq+G+
QD+irLDDsETOZQiK6rb9AquP5D/S7u+4I1QnjBywsGbWyBRy2YIuB0ML14J78aNvu6v0GjSG+8XV
eIJ2SY0MEE/7ysSRaq3SgIVLN+HBVqE1fapb423mt8s1jGjGDhfNfL23ol1HBs9cItkvxjnzcrlg
cuyvOnJTNjOLIdVs3HVAxOHVrCsmuVZ30SNjX+H0aZEmmhFjrsZbh1SL4/TJcEZr9c9//N//95/f
xv8IfhTQ+6agyP+Rd4D8orxt/uufhmn/8x/l/evH7//1T7xNKCYcS3cd3bVtQwjJv3/78hzlwfK/
/x8txDCT98DdsqaeTur8pZgXj6EwH7uu/FHRfH1u/DI7ZBalcVj1YK2onM8NF/BRuj1sDIayJOKI
a2ShGgydpgfyRQfuNi+Hs25E7v2lnc0YH5Rz24mdj0Ti+HvTWYBnbm+9hfl4MGl76FkwQIwOqkef
AoeMN0r5zHyaJ5q2SWzA2VvIyObAlWhlZBF1OEL2loODUlUZoqvYQWJyYdpqItmdx4rKpWD18wne
QOuD40oU34rasiEGSIO04nzv+Qvfc+ke+RpK9GiJF3Xi0nmKnO5nIkLaKcmCr54sEHRDBJUXz95j
CvDzaRjOElQF6I/0WU3wGhQzt6QoTq4kW4yZ3HBjBwgzV+00ps7fMXcErVQY6X3GWE7hNaxKDXsp
ulpVqEY621AjFkjXFmhiE/ToKVii3i15G3oDVrTTst1Yhv7qIA3ZbCE6PKMtMHf4a7sTtK30MBKN
u0rjGrX+4t/BN1muigBJhE7M9wvFudoohb3YOwM+g8yD/ItBgf1y6hW7cK4e6tIbP/X5dowQ3hVm
lH+k/A+e/eS17reN1px9grUf8KE5Lw04hL+5Pm3vt8vTs2zdcHUhHCmEbjniXy9PCZGS9FpEwsPQ
fuPq9F9su/GOvuO6qymqtBfqvPYlczcjGqF6PRCJjEqbzgZGNQtkhi/3ttRpbhVN84Sitn6iVYEm
2nSPWAGz57qIjJ1A/kirZCb/WOJcUqQBgg6K+ylHFCA3zG5WpeE0b0Yj9qp0A9WSHTzmIJBFxxSm
Ti5PTpnnh6IADEvg0XyScSBoAeGI69lTLV0FMcLr8rR8PN5hxZU3FMiv/HlLqfU9wRn8+Nc3+HJ+
/nx7L+ePGk7nFkeE6ej6v54/E4GlBmhEAMCiiJl9fNUTzjS6dZPDQOLbX/80c1kt/u3Hebpn2p6j
W6a1fJx/Wk3EPJgMGnEF3gdWNI2+RVO5ZPPZhIZY9vwwTLSHNPGBORiPaxEspO10X2AB2jWbe1YT
KBrgcHF5SYrsB/iz+KDmQXBBP8wDvCT1zkTZ78hwXk0hC/mcRdNjbQbNNq2Igv3rv8o1/+2v4mKB
bIEIxTJopi1r6J/+qhla89xklr8GGWaflHCJoJDprF5JBA8b4QC7VAYkmW5MT3qPaY+SW45hvYEH
5d8odsCxhmWLfpO3hUGEVZbCAP3fQPQeSaGrqqy0ejuNVAF/EPNH2/yJSqc5a2le42DI7TUsW3xS
muGBluZBhvqZNFRLO94HIVaxN5Y6dNCsM5HBM3AQ8eogmlnaUvjRNS9d2QHiTtUiV4ck+FIoGY3n
vUH1TtfgQ+P9PTZrqCL6LmN1CMRXRgqJvq/yNCJz71uYMGGoHa3aMaczYL8ssh4Je3ZtJKSEKpl+
FyAwoiFfndVb9Wpq/uaKd4zfPi3HMCFneoZO5SlcPrJ//bRsjVlU1TgJrNroNGoJJZDLKaBIox/H
bqepvfyMLu3rrMvxPAVWeHWa8BOWBe9mLoCLuHpQi7A6MLZe230mLxJ/xV6OPOtVWpU6YFwNH6bK
ind4D9j9KpDPFGbnci6xpZKKmp0L30z28CpMeAWLDEZYZg81EALU5JqnBfH9uQwHbxO6fkcuiRFs
68JmOEy3Z01ARx4N+laVgYogCy+vv4ScWn2Z/nOhRHRVJhdIDLuHv77s7d9vZk6kYQnDNT02e67u
/rb2tky4HT0o0u3U+s9ajwu+wgiM8Z5XUdP9SI2g2qsvqX90PHKDmZGyqR9m4/zHoQG8eUwcHyf9
ssMDvnVUndou9G+K/agOTtZupR6lOLilfcKSoV2hO1v7xmBabDjE8DnlrvH9FAR9XtsrJ/emU4IZ
/yg7w18rR0fnB862atJmy27zCCFaf0JwIjeijb2npMztjcHW5jnv0L8Nbts/D9DxN8ZM8/9vzt2y
rv55IeR+t2xXWg7njtrK/m3JSEbQx1EPhC31BZ7N3quenMAaVt6i/wTTfRzjCfZfhRdW7d0jxliT
OcTnfK6bi30dCAYgKTH62sz+J9eJq52ThqCBeCfJrl1DeyAUCIEGPuo2pcxABLOip0z7YsExml0R
b8qu9Lfx2NFqMVlQdH98CZd+/zyldNsImwVW+0nrZXsaEO1Rnwj/EnhBTeFSPP31+ZC/l5mqznR1
23Q9abJJWJbYPy2hCR3V1jYIy7k3gAQumXVWacnFD2NK62WUUdmMX0Ko2UjOw+rRbiYfRSGo2DnN
T5C9n6JlY5nMexonHtzkpRxybHc4FLVhk14EB5r42HgdVTJ6MGeruzqai5WNnn2Y1sHHORqzNVN0
uhbLK3JvBe2JBo3fIj+xAaoQC32cyXd6RP+LLKjUvb3ZNMxZywiVDxbnPsWnPBVttQs7P9o1cbkN
phxnY8uASWRPfeTqzw0qPN80xI2ks02qYY0I/GfyrcprI0NaONC1Cf9ydmEckHPiZR+mMnfWeUtX
atnBOSYZVKXotU1V9P6ZhyF9NIxPsqiuCi/i+9pXCHLjMSFfdaX6/dqQddCtsqfRQmRJQIh/UNVm
PeRLPIUoyGXbuIb/OaoCeQPEJjd//fn+e53mmLojFtCOaTv0TH/7fLWJgswKCTZj1+qJE77x6oo6
2j/4cwPP9otSmahDBD4URg0WPy61Hqmae5qjOjqFhECs0lQbH7jAF1SPY20tEjMPw0zXT2tgxwY1
Maidg3Umxatx06CiI4QlzsYfr4rI17ZFxgDFOyZaM25HX+ivXo2ANTYGQnlAp28jqY1rrrn5nM3z
R5er5EaW2a00+GhyLNZ8DtN7C4x8Y7Hx5Z4J4m0YhMbFCd6auQgeO8bzf3Nz3KvY31YL1gvh6egi
BYbe385e0YYFzi+apfe7g8Hj57t4J+EuLWoT0YxVQh+2B/CUcezplB7DpXJwp0KMSTb2oHWnTuRc
9wT76G26gmmQbv1ApIAy9PJtHCkSBpTGp1nrFvfpeFUHo4CvoBlws3DFrCQYq5VCqrRZdBKlFG8x
k9ptQcqxEaJev0OmxsJ6um9fA02L3px5tjCeMg9kw1O8w6LKOG3vFo93fs0oJ7fG0KpT0P7aoOk0
ZfpKepekSl4FAcD7P2QAkU12gVWl4OTDdSuDswVEyNoI8iT63DkrFHkWh8XZhxGqhS7aEZBX1bZL
ZjJmLcu9qcNsjShRysXLnWhCwhcBXT22kj5SN9O9/6JKJWUdSN3gVev8By3NGtK3uvBDEjcEnxAz
oFrVs2G4dJ+zLemJh5TBR8iT7Icl8aAReniTpStWvp4jfCZf9VWQJEieqR+v8gGj4dobJz6Grv12
n+xTFddrNZ2Z4nK+9KN1bqTMPgM+C9aY5b2d4bcGBHo0c8TgkshY5sO9HzjGH+ibDjdnsL/DxNMO
M4aOnafBNRp1X191zah9hX63ySItu6GoHTed6L5YbHGfsDfPD8J155VVCuPQ3bODC2jgGr7Qve5r
u7FwX4fBEh/v/VgjNacXorx/OanCzjhqpsNGFNLrsSUBfRtgJ9+EYnxQrVM1vOdZuK1wK2MOM/O7
0rw2cYBoI5LUII0eDJtJFQtIuncz8zGCHcdDvfFpZA1MV5RHtPIIhNbQel/YeH434zH7kAZFsQ24
wFZF1s43fslPaWWksEiG9Kx+gB/1ZM5lskAaPCbnErOVrNj0tSXEzdQOsDeXC5mHxyNkHusso/gj
8HfrllqUuEuDWb3jQ/hURoV99mZshK42k69AgBwo7KY8Yc/vjlocMbGxvegdvfNnF7u8FUoNkQAi
kckcwx3qOe0ji669noLqY5OhGyjdlLE9O/5z7qM1sTsd+hID4Cjny4L2255eiX+syHPHJoM8nuXj
E4x+7HyUlIAK2ovRIZi1H7Oa1DQyUI3dL1ehPX6/V+pdN7+Dlum/usOqI73xawMMf9vaVX+eUd6g
QJW9vytr5IOjCwqVzMHFoIkIUr2VNmEj/RTl+zrKTkrIkozhm2vMHTDwkjwwHT353aQuR/eixCB6
IqkgGriE4RQWt4kMNgrDddiX1VmxTLXuf16pr7kxJLpfm5Ksh3EcleEWc2+zA5rRPd//xQFZdfAX
rlY2h+bhLljDGBY/y6TPQcAQXoEkdUlW+KMmbtoZq7O6W9FxnBPZoW6usm9m7T+1tNNq35EnDYiA
g6yWQKeFn5G5IRbT5VVd4QXQEp0UCd10IPPNzV5Jf/xqIShZFoUZxzUcUrSTbp5c7yeidZzncnTY
XPQFYQLWInaA47WyPgc+pJwurE+WU7qArbqhWivRSBJpdBKcQt+rcXZMTip9i1DfS5P+/l1sQMlb
rTz6eAc/G/f1UgLc09WRgX6TXJJO1mdbpYRWMhgUM/kv2QfZKiya2J7PQ5eTAK+N1yrrro0PNQ4n
m3FzkylgRST2tkJ0kQ2GfiRbIOU+SST06okLsooCnr1RIE9qrbcGICxL01XIEq2ZDV5M6VeKYfyk
kDd/U0b8vuXwwLNRPjiOjb5Ap5r41zIxloA5hSTR4V5GNDDBVFcuWVAz6pU65BP/S6x108qEZa8a
qH880yyYkSuXjvRWQVIGgh03tFwevCWTfgaYRHBpSHB5Euz8KGHQ7wjrdF/2rLl9VkNm6IGbrLHd
q2ewbJGFfW6ZoFNswYwLZwZ+/kTMQy+Sj6y9zlmWAwQ1mTwZY1RRPsApcDCqrqHJuuuCFe+pE7Cg
BOoH9W4SRvbwN6fu9wrbMYVhepRhum1RQ/y+40jTheDty4Hr0cYaVi/GgTZBpNF1HjooKb66iArP
spvwGHWI7OoBQ5hH6GVKt/QY5pwY3bGHgzdF0ZkgsR9OKbeGGxGnVjgICun1br0kJtd+DCRGkxJK
3MRzNhVx+0EMAzYDrOyOswXT1p/dKLsr1uk12LvfE+KxvuoH24icE0aMbiWxNO1JLrTFqh1LEDxT
ts/5SC6p6bh/szUznP/lTFEU6ACADNuxDPlby1uQ6ik0m7icX5pxjR+bdV+CFLYY4mH7QR2QDjkP
lmd+wq+O4FB/D3ujIA0mcQXCp+gF5jO7hWbZxUkSimMP3LCpY7vJw/w9lva0Y3MSMg51QTuX3VNo
tAQ3VVgIchimXWoflBg29m2xg2fOaCFv4Tvbw9pzevx6Vd081B1gPKEVT2xpy7Vvuc2TmXpyHyae
jfJzNq64LsObqZEbIRqXLEq8A0pFDIZk3THQeFaRWcQEnRj2T4+QDJ1Nnw32SR2a0LFPqIY/+041
HbOmHNcacqRVPrbW3qIBoVQQ3swgFwp+Tiyl923Q6+FmDnX5WJdxtQrE9/u9E40Eg1h991y79qEA
9LYLxlSeCgoMEn5Ix2Q+i2vqAtzJ2Mwl9IKbE8lk3S1ADPVYDBL9TMsEcfNEc2tqIy6CRc000Cfw
IZ6u/2gWJGRf3X9s4bbuRRFb7tdm1AxvbZsALtBFt4ulm7xKtNjSpwD2tQjaf25mZ6HnyVl67MA8
UmE27OPL410aVaeohtQpDNhKRS0UIQPHFllaKAJGzQTZk1nVCyil5CBqUR3KUCaH3GIYGcoB5rsJ
Q843yV4dOp5lWenTv/d4Jm2ihoQ+bdiHEVvBP55eeeOvk9Iwb/ytzjqFYLBT+0A9w5PSxc+eR8pl
jR/55C0R31oA8z0fEpJmXPkpdMydrNnISr4hrTVKGfW2ssvvf72+iN878awvluPQ1nUNz+be+a0b
NFXT1E+9x/qio5ru3K69CDeHIgsRjoACdOZ1kG/7kCgU9TZ0S309WjDW0bosm5cSRVkDFv4y6gg2
ZxRbMGU6LBi1hf3GBWIgk6BbFwbWDqcsIOzq5Vp4jJSKKdcP46KXGJjF3HS2vYREMDnMoiMQlbWz
6DNbRLr45edXL6nFNVl46U2N1f4OSRodyI2TO36y2mo8aP421/nG6vLuQdtuNEm6TuDCvfXK+arm
4YMrzpUzdbBYzPqo19lH9bgY6JjCe7FezXkUS+NVXpJRk2/GKerZKpgk1bQ+7KiiXpygDLHfKxQo
q1YrQ4J+5scWMcffLGnqsfjn/aPrAiqU0nRsy5G03X/7bGRWM22tDCggJa6JQ9UxyVuaGr39inIA
wXmVi1PD02Hto5h/HdIiXIMVcd9ynecipJW0rIxzvBy6uDUwTD9nJo85lWRt4VBbx9n2roii2Xi+
O4NdMXnrgJxUPntd9jiG+5CmVOaz17qnZLSY9YLajX71orvAbO5hAVrp0sJMA25/3AgplxTxO2U6
mQc0sNZrM4oHgBzepiw9dEZyErcJio/cxD5tg1Zf0F0xO2P1L35GqRt4AE5sUjHbnvG2zKkv0NFY
OQ7B5oca8MYq3XDpkOMdAhKSutATZff1r+8SQ90Gv38UluXpchkX2Ia+dKf/1OiyokGCNLb9bUIi
xMpbQmj9JXpWLgfXCh5wqplH9fUQqvEtTRoiKEG27hKvhmCCjOo4YXU9W46fHJQ13QiynyHr+CEI
RiggOnI6Ve3Uk1evXZG0mzhPkwCbdKBvJ7wfPta4lcgwoqkI58b+fC9eSwa92zEzQF8UlKes385O
z4affatnZ2lBSbUC+oBekm7Aac37sK/lRzPELkBAQmdM2SZwBo/QGu2snl1ziZmPLK0bltVt44Mo
STRLHqt50vZKWMQEncmj/NTXHalchu9vwqgsTjYKciLED17b9cYhFwQJwq3R+++9M0wXD3G31aU9
Qu1KQtpdmEJZ+57jpNhA3WQyTsX2Q/0jnazhjvFQLI94zLN7X7DLpuTSO1j0PNEuKzjBcn5ZA+BM
Miac2niz6cScsxDPnJIaViIT0BX9Am+Wr0P5M8TOXyTADePqba5WcXdIin3bJASStn4Di8BmnNKA
hpapKXa2BUWduRgz5oxauSlFh7C28x6yNk2uTT9tI1pjD+GEpLvqKSnIxhy2RjHsmkYf7nx0xNk1
rOtFw+3J/uBhrcBugfYs79FWN9247+shfWRUGpyoysv3lOzCi5pTaF6Q0HSY2G4vm1SCmI1P9yZN
MxOOPo/TuM2wwz5Mrjuc4qox8WYzezDHjubSAlNvJvdZM4b0aGs0W0WYoIiPGu1bWoxrbPh4AOqp
4NcxHBp69bCjn/397m3WdW/e/vWNZFrubx10Vwppuyxopi5dlq/f1rSuT3EmFe20C/0eeA5qygyZ
zNov5vCYh9YnU7PE0SeMAU0Gc2cNUm+OcvJR9ZLRWe0Mh2BUZxm9sj8cr73FjUZVLL6YP/0s2TDD
tH8i3bzWwDI+z1yiq7lPzk6xUCzdHOuhoXXbsHdtNou4Y3C/0lql47S/G2MaBEOFANCmYEEYo4bT
/Vpl6DceJrUXLHG+r5Pa8agFs3hfRGm6UcPjDj3i8a5Rb0IJMgdy667oMG9lDVYPPwiMZ6dskeAQ
oHw2LNc+A/BBONWG516NkWQibozBNmFw1aD4H7smah4N5Hpuq/d70TAxKBeBij1g3kuT9hG3BoOH
GaH6kpOjjw71i6N/UFnT+kh8uUGdx45BdB+qDtF5rOfdLSyiZDsT27GErmpx2e0V0V3rAXkif/xv
xs5sN3Iky7a/Uqh31uVgnIBbDTTp9FmuWaHUCyFFKEga53n4+rvoyupCRjayLpAQQimFwkUnzeyc
s/faYnvtwg8peczXpsb1MKcW5uW6PigQMI/NepBlUhodr5LgqllzsCtRoMDKOc4us3NH4FVQEdW9
v7bl/p271pFMuqWamtmIRsf7ejC6nq7equ9tsoZsWB0+uj3lZ8XW0keCBaXnLOKnG2k1kgaVaVLd
l1BK7G/Qy5SL3oAjoG8TSH3KNrFbWDdh8t4ymH0qMBFAxiehJB0/r+GeYSU7fy4IXLmOq4ao6zZ9
U0IRJumKy4gQ7aolTCr6Ml/vvTVMnZeMmbMdJhfI76oQU130Fl+v3bSYavdhf6cpIHjEatoWsriz
i/YsEy33+gKt2nilK7ep4ewR33DpWiytsjNgdUrOhkYMo+cqWRpJT0coVXstritw6SW7/XVwSwIn
tWfYFYcR6MW9Y3SEJiy9/CFZPIVpBVBmvL4D4h6wSUhvsCOxl8jwjl9dFPKngdsZFuxNUX3oVVV4
KMSvYYB5VNF9X5Usk9UglwBtdlWVIXwkKbmeIVms3RsOcQN0guTABGaXRP3NVZHNlq7cgCxtLSh5
3TrsyJJZnPHq30gA9V99FTNpDman7sQc89RKLLI0I7udHPryxFL6+wcMM8TtEdW9lrD0tpYcDPw1
NrpuwdHJpt0TFwSPpzXie5WMp5M9J4c8muTJRD+9qa3p4WvZE5N+u5QiO5IaaVzyuBTnv17KjD81
NQRwFkMwF+EdtXhW/3gk6HMxVWSKAtyWhjirzEkRLfxUcSRvq4pAkySV0anMGTQ3Sxp6bhEOt8aE
tQ4cM1aroem8ftV/0f2G6+eWzv766cqmiulOB2Y3hifD1m9ikWyv0/7cVooLz4cHLez37gSElPJp
kVmyNY3svBTEDNmGPbCUz1vEZ91dLK0kqKy2ewDgA2yQGdx/OKZqzp/WdLigrqNRequEt9Cv+OOV
cIyhIx7BqrZfb7VED7CN1e9GhQjdhfYXaL11764Rk1ctRTTR4ra1aSCbDvFMNVcOQbONrW6RFvc+
HlE9uJ6EnJpcxuuJgDDWdHsNvaudOj99/Tu1QpRmbPfOSZiorF0lLG9KJsJfySFrfMhMVlxJnE5X
utVFbfX5puoUZle5RwnuqUmOYobWzvaKSPt3xXr9UxW2+9YGBt1ykuAQRtlJx2fafJlHqowYa0wJ
HBCuiwGu40uhvztY0bcgQyZUAHjU0568qgG7qzc07rLNM03fXENnE8rbm3KhAZVXCSXkw9cTGik4
hQrH7u8cVwOrYnIaJnAS1M0KSZ/sNfU2mxgBTDCkvphmqNbKL8yLXm9qpkY3V1ZQvzT7qyyihO12
94UVMhfK3Ku4M6b0FEnjr/O0MxhB53cdCEU0QdWjmngWRHr/32t/YuY3mkx+y3E73YeKQo2fim+1
lu8sLcX5rG1DuNKEh2KmLNHchWOr7KZipR1cl72q1T6/1kqCGWhYI6ZnVBiPCOa/2quNTGEtXxur
XZP4125d4wzFcVYYeq7WIuRB02HlGBC4UZM895NOWE3/TlfxfaHws53Y8M1V5wwsut1V2aLtTYBF
flQY52tooqJUGFmQW/L8zIkfu5xDN19Jimvn/vo914jF0a6G4Csl2GYNOFZKtFOdBFuymZ4ZWV7K
rHq8zkY0F4dljWt3n+dyM0XSvlxhDJVGPDyDOyIqD/XvSz+pocmWg9377BI6Nq7D6kaO+SFad5y5
Vt5jWDXbr7bsgPOCGnt990nLucKVI/rCwUzCZASO7kwPTN9pSwttYd789cLm/Kq0Yajv8DQbIAw0
U/uTyMGqcreLq6r1HXK5Hqs8hPXRxsUtG5Vykrb2Qctc2erhAtS1R/u9lMtJJHOynwb7tTG6ikXZ
Lk96RRiBbUz6vm5XVDP9jm4pqMQ5Bg8OOqvrpTejrgk659aqnfy2qo1mV2b41MswRuWDP3LfTUp+
Axlg4HZJgJ3W6V08Iy/HiJN/7yAyjRC93nDcfccUF+0pORlUOKSfog2HlxuWx8y29/S6Etwvo/6k
w3z2FYcJaldW91aYPrIv9gG0z/hwxdLok3koykG8ExLwxtG7u7Xziq5GntNZjRKLoT7xNKehKi3f
QTSw0cLC8NZT0KlU3Q8iTCBOyFQJXJeG8ViH0aVChn25/klnHBPoptr7V5CmXod3sxia4zK4w4a9
mnRs7gYjrx//+k01/7RbmZrLW6nqqFcsVf1VEGy0rj1Lkgr9RF9s70uKPIsMksEoAm54woStWnyb
l45oKk3A447b4WQqnfmYlvMu5fh2NxoxBrSMWHIoXAMDaXJxZMYEv1nnY/HAOAWQDrqUdXrWO+Nv
jjNPt9cvttGxjxX5IsUCEjRe6LcrPDppTBSauxpHjcnPYvU1yz+v84++W+lbba+uvmPpua4FDYHc
bEh9vemVIp5B0Cpkf5UGyQu2IjbCnexXM9dOTol9XBgYxY09kG/nUhrQMmeOWm/FgF97kv1naS9P
Fak2u7++ytavOyESQM210LYihnHh6P3aJihyEwH6Mmy+DiFx1RMlS7eIIksMD9cPyqQpXgPSdH/9
lCSr5a7QX8blkAiVGEgR8cytqCZw9zcokQuvaOk9tWp8uX4Y3UbsgM3kG2Eo9bmc4D85ue0GI97R
m68PpjugWsPZN+UMy77GbeBHl690CPwQLD0prVyt7dyg1cVIBCZ7QppA+S9rmXhAT5q3VK1viPI8
FaVoLzCLq29aebHVJX+xlrt8Lsa7vlh/vzW/e6lH7EEah7micpvzVCLm13HrM/TVGxbZKb9roxiZ
3NJUnH8ROIOg3sacOM9z2rYQ0tmmzL7da115+Os3xTZ/KTld4RioZTVT5XgCbOSX4wnB3w5uCvjg
7L+kXVYtmpFleIYyBVaVaDPEDByM9CnZqSuqSTZE/Q02kmnECrSE8ic6wOG9YoWevWj+qGjydoFb
cBM2AuN12h1zDAnH65+uHwRo1N3Qyxx6CaiNiPMGIbB8qCz39z8lFp4YNV20p0iSfR4fZGZXZ7Mr
xSEaXI7AU17faXnfHyw7Fnv0z5EH7csBPkw0YetAXrlu5J0a3ygdTH6dmee20+mrRSJ+MVfI0nWY
CCW3d5eHaGDWTWIyXcxiio45yWWLvYSE1ybvwFZoADhNg4Dp6l6A1bZy9RaJxZ2QZt2mGlbxKftZ
K91g1ksSp4lBowM0Q97t53tS2txjEqbVfzpZ/tqcdi1bs136agKxHT3qX0Y6bi4ZxyZdy5yVYaVp
jyMHN7W8DBVmsBmE+Es3mpkXCju/XYh7C2oV9XY0tfOZ8HSbnn4CC7rD6sTCWO8dpSbVu621G3Ke
SMEw9n99p+l/utN4vY5taayzLoOzX19vQwoLahx297ygnko6Gp7cJ+OkK5frJ9OYW7fN3FWHpkAD
3dVzoLaOeaIDje7FxdXb58YOO2TKVhSHx+sHRzWyY4wU5Voem0mOMmWYrUBJCguXcUI0mBpq/0Ec
rf/pEMCv4tKjodIwLSqcXx4aNzQqW4ms1s9S495GF+ddjTHGoL+baUR8QnUMw1WaUIUV6Cd1fI60
NbIrkvn33jlgVcg/lqgm07ynCSpTVzvIzrUu1+auYmk3SU3Y2F9ff+NP139tljPa4XZhzCx+1Qhn
Sj1rtFRJE8AruKKMCBYj1UQX8/4691az5Yc+pOKQd+bRLEKxdxNl2fVEQQRlPQ2eLcLikpjy46vu
Z7aTeU4FXhynSbwZyarF4u2ilm2vT8qUL/6Y0y/JWri9V0Q4CoT3dHBe3Aio9Rwvaz7Uv1JqcfE1
d5ymiDv4D7/4r7pUl1/ctqhGLeQ6lGK/vFtszoikBpgH0mo+r7+qKfXHvHSWc52RatOYarfjrRpP
ZvMkbLAraba1DM6bpYX0eUjV5cTatUbhNflWj6fsPo/qMZBjtCVSaTz3SbwvYiAQTM6tow1lDvdN
ar8MyXQvQkgWVbTTYTzFVJhR87Wt/p8/+Jnaq7/pe1nNBHrF3S+f/tdTmfPf/13/zv98zx//xn/d
JN/xe5Q/u7/8rt1neXnPP9tfv+kPP5l//fdXt3nv3v/wSVB0EE3u+0+Ax59tn3X/8mWt3/n/+8W/
fV5/ChrQz3/+/Tsg8279aVFSFn///Uurjcvk/v4f29f643//2vr6//l3n5/RvGd/+++fTfL9vfjb
w2fVf2TJ919/wud72/3z77r9D4FMTXNcCymGpjustTS8+Iom/iGQF7jreUXoumNy8xRl08V8SfsH
e6bJjYXQhR63RreWbPT1S/o/dKShmqrS2GBtJnH07/+6EHdfg5Ovd/B/N6yxNBp/2KVtQ+PMxEtQ
mb0wXqGf8scmwjhZIIJqmmCWvgfLFXREZt7R2aQDwA60QgY4oOD1zZPxpcmj5Z44hFMuteFF11Ln
xgZ466EY65GNGsuO9JwXW8Q+k4TwkIyG6QHV+UYG7Y8mTdekzdwDxfRqgackeoRmck259cIU1jis
IgLfGpeP0q2nSz6R1VsuWiBIq8IChxzbqMqXGMV+0Otg0a+fjjPUuEpL+sP1UzXusBum4+RTflcb
jaK5LrPldpmbZ715oSY2LxE51t/eJjWBNmCmt8xq5sMws6DUKh72aHG90LYOU+Vmd2nCS2sa/OEu
ZBBGjjsnXQhtc6fwubNyOKOtjT6DnnhQkcLr5RASolQeDbsmP2tgCNC3k9wBSkPoTDqjau9srZsp
XJCfW2CnZjM5XT8o1tJuW6fC5Z0myWaqxluC7aJjpdrqzgUcwLRjrL1BC0ua9PktmlfNM638IZfT
8lLYx4p2dmou6QOFHBtCAyeP00yoLTFjRDniMRQPoQoPNYMQcm6kUfoVYQ1H6rAtozX6yno5e40O
ZzAK1cOcDGOAlDzxTUchw8KQCA3r1DcEw0slmYwA1MbsZ0QRbNpIYLqPUocBcoiROiPOAXfhgQ1D
O6Ssa0S60yKG0DFuTMMmwCsvRz/LYTCORiZOIZizvM6IOi7FW4djwyNXdjyoRLTWBlJnBgPhkIiP
0rYDO8mai5qmuIN6spX6n41p0yjV08emqWo/MiuyKWyj3S6GNXjqKp7F/AnHuA8UBNI+N2uNh9jc
KDHa59SBJQjwTcVbD+gwL/LUz/X5AHcUXp7OyasilWKeYyZxsalsEmJLWlKcPHTpsQd/vTxAMyP0
msk1UcxGULXRJZQjudSkwoete3uDGAcSBkk+/AxbezSFwfirh3KHfLkKOA1pvkZPlQCHsPRHDN64
iJq2OaU8AozBa+bb7iehhSejHA94X16KCDRIMoffnaF9DeuJR4kQsQrNTTJFyQONDe6tzJOu+TLX
8cPSvWZUXmcSCgl3LXQPSK5KCgVAU6hRJd8HqLvSX4i2OcjVMh2jslisD5mYGGykQgpwBcWrGEnI
qywkW8pwCwrtrpzHY5k7pESq0S16R8kWPlgHy0K+mbvzIZ3cQ8kUOXBcqD6EiDw1EQdGODaSrpJn
SfHDlRwPucOSAkplk0p+jYUGpWU2ZAwbtOEUymH8PeH3umU7n/B0YvMd6c+ssfE58bZgCd70wbzN
9eqpLfM3OxyrUwsPCK94b8I+cCpU2nUZ1KWmbTDF3fJDa/I6J9WJj1iOMNZl2c8lj08554dtCh7a
i1eR1xDO0zY3e6/iXT47dvzUMxfRUtQLzgsWXsWv3Jhy1wVba8TlLov8gkt4A6R99dd3IzL6Co2H
p1TWswOswiDU3ksHN9umjNZO4wAZvqzoNjlWX5wqSIixRB4puD0ZBpIAhVWXzF5CJhf3I+WZReCp
e8yLXw3H+TGOAkFXeVC0aqBHZL8BAMnA+1B5Zm7/yPSL6duo+e4wkimppRCNe1gu0GaRa9rBQC9H
st6fE163IiKCjqR2VsvuhBnjRDxgvrWb5DcWR/Roi+IsjI3dJhiS4VWP7MtQTkwRlQq4myyRlOuE
+ZQ5LpnIJGSI2Occ63iclSqsvKLZ2CGuYrXddt2EypD2BsGOEMYU/SdrhrnJXbygkcwCvVm2xYx1
yxK1fVRhu3Qt4bH1BIVpxvet3TFAfp5S7QX9uL0XKuCALEm+qVGzHwH+eDYo4i0z+Q2Rt7SaUojL
ylgc8KUx5+yg6xsdKSGaU+1qmJiwtE7O7DyFqMk8TW8uOo2rQFcGnuUqfBtKwimg22fbTkXoPLbD
g6uY9tYmOnPpu2+TWG2wUrZemuM/58R+xwhHO/fpsTP6cWOleO7bxaY9I1CN4QTos/GxE85nNnKr
o/hivpIld7B6MpjnBD9qMX2tMXqOSJHcVU7ys7PKt6XsW6/LqEI64b4VXdVvibImMmJ5BUr8w87w
fEvlCCjV3RSHgUgeMg76DMAcqRg6iEhXQicWAO98UgHujKLLbuKbyHQZ4zrTNzEoE09lfEnC/LYu
6yc1bTzI+S8VYLEZBXiRAl7O+kALZUH/LS7w7TuqV+v9C9GZ+0YZEs9uOQJkwjiN8UyLsdGW7YS4
kaC6AxbcDduSBYi8Vimm6K1X80ssOmaL4k4R4ZOKNMKbNWrNhP2FbZe4AIhUcmKIGTv1csBxkvlu
S1ZgtChnkl6yTZjVh7DUtZ0zLM9gXVRiSqJ66zDvjSb7Bj5P6NutGA7GWPQnTs7nsmEP7oFuLBjq
AlSXPIyxdS+BtnnJYuhgzkh9jujeZPOmz06Fjux+gM4KoVHdh2EY75V0GD1hq/VhgYLTu+lTp2K/
w8h0F1Y8w4uG4cbKl3QLv2c4DxmWipHEmiSnTNEEi+4MVKrtE/i0aG4O7kKq8TwG7qBLH/qxTuui
CczYG9XjZIUsrAntQpsNhFXDy8Lu52TAiW8VAsp0q+V21X2rF6aPBsTi8KVQZ9fyNm4VF3UhedF1
SIJIh2bEyyCHKWTdefwf/P6IRBZdbOtEsxis985OVbuXpOl+G80W22uz3Jtp6Xj4Ofp9MbxqlE8H
F8qcH+WK4ydpN5xc8xlTIjkuJJl4utKbPAC6BMo1vSAEiI7zcwr3h9BzsCbzZxpGXeAmUxY02riu
Rf3kuct9zVawSfvudipqspcwTfpGb9MNIaC9aKTrl2Opb5uyP+PBwIfTKM1G74g/WbKnfhm0Z9If
3g3bZqWe23sRhwSAg4Ms7aY484mKANPXoYQcaHRQttfjYYxxgshprhHCVXfRvPiWZM8vVo24OgAq
XxMxTX28NSTcGtp+wJTt5mBk9o9IlNMmG492q07HLk7Owp0pvaR5X9jVCBg8ph2bzhfXVZ8IAUVb
b5bRthra24W7qzdpYTvih8NB4zZaiGXTxKdcF4JQtgMpqu99OhvnqYk/Ec7gcLBuOEPubZrzvpDQ
SITeJl41VjZLbQHMI+pfW6kPxxhJOUEI5W0R2yBVKvq5inOrcEb3TCe5NxKNmjkDdqnSG7gbmPEF
faPKVSJ1yg37RSGrsgTlD96+AVrXWuhmo/Y9eo87Oe5JvUNNSdYch1/kMGZHJkmW2H5mjQ6CkBZF
g1ZpuHVp2HWElowjghv6JAi/XzmgXcOzcScBJBa9OIENehELx/IhT3xWLIbbNPUCe5odXy+ktlUr
9VFpRbMduKSBVQIsXmid7+WPfuGcH+cWIgPKfi9tZmCL8aDvslYn6bx4tmN8ZaSdWC1uTp1BlylQ
iMMY36QdS21iTuz1EO7HLkG3A8WhiaDW2k3EUkqbxDiDayK0Lh9ASinGpaojcTcqlzq5gX7QbuJ0
VPdJS85GZY3QX8A4V0kLcT5k3iTukTYkrHWcJ1T1hiHImuQ2cN8AmSfLoS02FfQEJK8xUCE8jq5b
P3UKJIkYV1BR4LYFoncTOWQUkGTdW9y/RlvG28l8SIeEFQLZ+yxFFNT5ZzcjjG4kSFpEomS4vRc6
Eym7jX/o7IikbvALQoJJZHqITe2johPPQ7CYQZoxN3IZpLICT4HtCAgMycUsZvzARAB4XEl0FYh0
46IbdxC+HChQaGPR3PMkEDvSmy5T2LnVEAcJ8lRqLd6JNHmtmwQn1NDXOKEQWWhuvHELFBRwYxa/
X9KYWSXh0iIcgHGRR2VMO8PJHnMtszaw3rk5p+ZCBBVTLSIiHsCOPU1jtFPcac/6PW2ZOVSbtphb
iLdIFuVPrY0m3wqZRdVqyuVEAu1lA1RDFE1y18oMs6l5iytBD4D1ubuM6kOZQ3ZACy8vxrRNQqzT
fnSTH0vee/NoQMhpMweyhwAA0BvpFuxp7/UncAHxwYqso0LyxFGptFPHS9r1vDvbnjlzp03l3g0L
P1F1kkwIlUNkW5BcaXDWSx4quu4bU2lu9Vl5BcJbY9Dp552Zo4GhJf7QjjNKNTmb+2rSjuSG+mmi
am+GMn2UcvgeaaT1Tk6KYxDxWJVwUYzItdZe0cEeazDjmfHhUjahCy8SvDyrPKeaTkImDyr7beBq
27gGmuym0DChd3e+OSSfBKntSNMkVD7KomA2yOaqVo9z26kbJgnhysMdNixHnGrKhGwlq/9pFxZq
WAI1diA2hr3j6pL311a2lmrdtqnMEPIvrLaq88yq4CEKTvwh72OvD60F1lCIy8HMOIFV1cXK0QAo
C5l2DOD2pWuLQxmpXqGTcb6w0fauPvF0kbM0TwibDY0cWfNuykIBt2d8MRK19vMTGjSXYskpbo1S
vZ/3uZNST1rcFFFUX4H7z5qsH0fcibYA+t2JOYJCyrk8iepNojHLtXi/QEhsi5R0sd5EUFwPOQXS
Kh+kYx+0NQerIYWDC24mGofXEPX0OT5rGrwP1zx3GsJr06FgdVgt/bRWcDVhVVJ0IoPt+LOBWr2f
nXqXq2SKROxUKACjhgtXBqWENwZLByl9Kz9sVxmPtBIjb5rMvb5qEKaSo5wdTYieB8Vl4JltiXPC
4uakd9Ei7uiFc0hTPamyAzculzQXpE+WevghgZ3BK5xBrCfkJjMLa72aHLI1ReNHoxj3Sd4AL8Fw
scVDdxNxkx+ROx0c0lx8deS10vzfdUR12Mu9XrekbS/1Q31qyuaEEgiFZS5ewrHEVz2olYc15FYt
nX6nAFkgQ8msSTCyznB8eSwjwT6jQYlb1mxfYgbKsp03hCs+dLLtgkZ8c0rlu1ooP3ScR2oe+rIw
XCKH6qOcrZc5pTiwrAmbIE05zi+r3TKOghbBRWAk6dsCHnQ7Um57YnpWgBt5igV4FWeZnePpgLyU
mUoEUVp7dPL+blrqKKCbgYPM4n8b7ZuZ2hWXDmGGRauGNZqHeT3TwtHdhwC1POSkH+OUqsfZdoAj
OflZklKFpDA+Y1Z6d9pLoj2DDrilC/uRVmi0O325TSN80ohZM/YfsKNKmgMzr7u9ZRCRonXepKl4
g0sj3Ud2R6a7zU2FXYi+Rq3vptW5k3e5uRvgGEeo+AfD+cS3Ife9QWBa3RMKkuYdLrzlkA/vPL41
My93PA8lSQEy/6gXhoYNM97Fmj6GaG/M+lnnoLizCvXVWZRnMLepl1jwl+tCeRtphHAv4FmWMKFJ
kUEI2Ql749KsovmNi8BMLktVv2kqF6l2h12VY6pRcOdGZkYuec9IV80whlnKRiwNZ+ioXXYZEkjO
hGmzKR3dz5n7OOVMC6qNg94kHAftcwf3uQxb5UYfrdcSxTDxUO2nFYbNUVrj86INd7OV/CjZaDfD
4jqACXJcJi253TRoNqpsX6H2lQjqa5hKwC77Dq+IPmj0VTgd86z1WwCITlaNHCA7g7QNpsB9DnVL
X4ZAzhNeVFanOiGvIgwMq8yf6Tix4+OunK3FD91s3GIGop3V/Ea2AInL69vYsDT1Zk6Vn4MYESEn
yGVoP4oBQWuauqcsdxS2SDiL0lEwSldvsWEsp0xxTxre+70hLdKM2ZMqlTOCo1vxti3HgW0hzHm3
jJPOhUZ49DrrihqgZwrGYWR04M4vCA2JW7Bj+Dm5wEMdb9WY5TV8l3DUPK1JXHIZiD5WFcxP1dke
pjZA+0pt0Uz7Iiz58SoZ5fnWmQf7pluFFJ0A8mrem/YepSbcEIv21jJb4SYcxd5iizi0I3sO4o0o
7kc4ovcScCT2YJPJcta/JL38Dg/hZzGTp1P0MfUiH32WAvR37b02N8dsSEOA7y7LQOLF4CW9PKZR
li7juZK5hSpWH7elQqhKXs9++dCtEtVCJ0V4TE+5YJ2xNfgEMu2CqiCiMW6Wckd79BM2XoKrHvIB
T9y0TIQF5PomMrKnxFA++xaY1ezgbrH1OAzGdt7NJnVRucgPU8kg4RKKEdEXmxf1tc/Cd4Awp75q
Hwe5cIbHV8VjeW9r+W9lJUzW/RA2VlVww/TZizNOP9teNJ7a8m93cDnxXxibLg0hzpMuuymwdW9m
ojn9YRxonBrQAXq136YxK+IcUfi3sH/sZjuaHGidGvn8rFFD27ZNQA12J0p5X8ldhbcozzbu1F8S
o8y3ajl00MWI4iYu/EamxXNTjPCvKW/2Du5+Y0gLZB32wIbOA6lZDxrhO/4i3ZI4xvw5pz2p262P
q3DZDAIQsbrezmBHR03xJ53ctLo7pUr+SuHFAQ/gVJOkmzIibiZcuHzgE8CbKwwg5x9GuGCsls54
0L6ntRx8+tKENRXzI4oxSSQ7xP6OsFrVbDZZpsV+mTQ/DReJSWWScGZpOy1PWbArXfikX7x2fDOo
iceiZUxmT9plhuoXNpN6o6FZ8ku3PWIRG1kVsgR2eV4eJoIO9kiBW7UDcoE+/IEWzMaFqhu4fen6
gwDdynJcTiSYJpCAxbTGgsbWU19EPytbfmt1Db07UYme6BPX75VhPMTJD+bwHseYZssdZO7qb1Gk
NwENXenFLM5K2M+bIUFRElJOYaa+H6uWcEsjwttboINSoBrWXRqUTrVFD0oT3zRoZi+hc8I0s8kJ
lfaohV/VqCIyzp1+6Gx//NJVZtYnvZcsXynrGPYe4gwxFg9FDEODYW8+3Khh+ltstWJrhMlnUiEL
iMas9uG2wBeqbobFKndiXO2orIzgGBUs9JAgy9Z6UC0J2XeaYcA68kBXwibEvNjYQqwb8kAbmoB1
Yd/llKHgcNKf7AfIIGJ2hUoqQSTn30C4TXKiW16SiO04E8f+qD3b0p48rUAHJNV8OQzTN4k0j9mA
ek0ChPy0Ymjj1Dg2JZ0kKB23cOCbrYUnhtX8UsHeZWMjWTGziaoOWSfbNPs5DBPhrNWg7ERLKeoY
whMIvj0F16FftA3NRAECtDIlsAvxMHULGZ9a5a5Fs/Iw6PYuR9seJO7CHW+CCY2Xb4mSqHea82yM
JfVr3T8mPDF2Y48IMkg1SueR101IL2P07CGyccnnKQ/0lDggiNU2PeDn8tJooZIiVQ4kTHTGonAX
m/1jpennRrPknvaOb8/znezjsyBAMy8JiRAqMnu8mD2Km6NTQ0Yg/ymk4PjNzafsYII+3g7tuKFp
OErmM8s+HQnxxPHXhJm2QREfb5QQ2Uuv4FtXkhuYaKcxy97NJXts12FdQdIubwApzAWQDa/JqjQo
0DnAS3qUZJJvJmIlPCPFeQGh5GJ1nAZI6qJEisEoa0/CNH0DHtqGgJP42I4pIrsUXEsL1omAxowO
kKv5lt2NARG4mY6+cF4StJ5A8GfE9aSq2JshRbsumvrBFfSthcutGbd6UGZUvqIKcJwot3WtJVsw
N2A8neg5Da39MDvab3N0o8ZO6NezBRdd0s7iR5wjaD8eT81TOz0Ii5avK9yXWgXs2kc3pTGjXKc5
50eJc1cl+T1DBBiCGRHYgufbW2rlHgH7TtS1uFvApoXMkPaVwkXCjhd0DcN4k+Vk24rk1n10+vKF
dpChcT+HAomdjZu7B0LfMmPX+go2C6ns0CXIk7fRSifZoXGZhUzFrmqaIJM11WPPUtpInU0JdwT7
8jbC5HkKOVY3w0rJSvl9WgKvo2imG+a8jsCojJnsGrW2do2TgR8BfGxgpFmzVbeg9DlGdug0Hez8
9JPUZngUdoqmjqfR6uNncP64c+MaWnfMxRqtt4lYPKJr4OIRlCx9NOt+gSkK3GtOeBCPIC/S2BMz
S//QFHSajAw8U7irKlbwqc9wRuuqL7v2Y8l1nYhBmza+JHY26tiJCRuNUwkvOKK6L6pgMJJPPLzK
vXs2JilukjI9Gqv7EccdI+SJ4175XU/v0WofGDIzA6t1LUiF8ZDFmnvpXOf7VI93APnultpu9mZD
2DaTCW/CrhVUvbvRsvEc6s5FKRgO27Qq+ODXejV6smH+6NLy3GHFeSFRkCkYq0BXvA2T/l03SPSI
ITPXUTYwn1BuSc/l+Fnqis55lYS/TDy17WmEAoPei8MGSaBYJVvA73hADKayNt2quH2a85YKI3S2
kWy8SCufKRj2RpL4xACccfZU1L7t0WjEZ22e1JyumW44zP9qWmzgKmif+2MrSE1wKwaCcfLTzfrX
iQj0DchkQbdR2qf5oXfqtzkD2BWS8gcvod5VnfkiUuNMfDRERIXyuh30DZUR4bhd/oyVvvUS/Qis
2c86xi8j1ip+K5YDS3XxmuX80+OKKVzpsXRMDcan21SzMPBSLHLg3SrmmPg2YU2o06OfVFFv1FfM
PdirSd7yLUJvXXbiHUj+cL+M6YWVk+idnlgPhwGwKbRzUSuPVkQvMZb9YQ7tF7WxPmlwQvsYM1BT
2sEUCu1vF4wY8YTHOIl/m8MVKaLS/Uan7Xc6JwI1qw5kj9+U/4+j8+pu1tjC8C9iLXq5lVC1JMty
k33D+tzoDDC04dfnITcnyclJji3BzN5vxVIcZPNJxclfWgKns/vm4WS5+doYXjBCnRWFPCuaQW+F
1sF6mc+If1gX9Xs9PI/2/DuNFEKk42ccix876WkVYmz3LDYIQtuildtb5rZMvb8oogcq0sVBVvm/
pWcMo2tlkcAwoFZX5YNJaknNjk+2Y9+EKIIOnuINlK3vbe2WoYiX87VGzhxaOsw6Uw7Vjfr4QIf7
Fk+c2ETOcIVJv1V6d2HQjVZ5Y8ot+T3QyIWiYKRl2I/4xjy4knmAT6Hl9mlLqux5aLxga5cAkYHZ
nTNXS9cZ7GgYx/Fbkc5sYHCz82SckoZ8ZRwqz81EGaIbFDx/8uDn7i+z4+NQad+dIIZ77n/LSJ26
YOKJ6MY7pOQj8tlDqulXKLXQcOHvibx/bBzmHFq4OH9q7XnmBtLbldS0F1NjxQoYTrJChkL3Rhyt
znc5NFyx1p6D91HT+RqJmw/OgHmxrwj/qP3jMlrzx83YkjzPp/XadeTneoPBmoI5QCzRYkxyqxpK
GfznC00h4Lp5oZSS1UHIe+mierVz4zx5+rmWntiSsvyZ9eU1H4zjQK7wzpHm3atxiKXNWz0Er2gQ
nnPDuw0ZDRXkvlHVkX5qPYXgRq1TSTl/+GwTAEklqfWmtWm89Nahwdzl+msEFN9QpVLMdF6iYaX4
Egdc15Rbo+crLKBcSbHn/AheHN0hbt2nlFiQfQOJDlGc00RPxPmx5TFfWa/gdy2Vjv7b4EYvhlN8
JTFLoQ9gNadyl9gnxvSOlSrd4st8gRXIN3nMo2Fbz7EwL9KQaRiP2k6rXhLeODQI83NhgA/Fc/SV
ExaxnFilqKsN0d4v5tJO3xVbP7Be23LpxlkoacdgfBqLo2Plt4xw7XXPEmBQkMQtN117gu3NmLEi
xVUi2q2R/6SS9FNsvy6VLBsStrnM3PGHYXlnuAhitef/R3jyFA+GJN1FlCaMISlyPPdFIndiqt+H
uDYOVceEZY3cijNpaqyKJC8xiZRFdFQNFeRlQZR+2m0FyxFdjFfbDZNaFsRmg2EY2nIdbkpYv7QE
m4lWUxtj7ew2KRM/wRpkGFDo0gYxIcZ0jhgLWwkWCkbZDSXRSDpsZ+tTIuG7Z6Jtv5Rg4TMlDxg+
rQShkcjViy1fg0I9S266Yw31ZszPWcEQ0Prz33Pc0i3SN+nfOGeXOauAsYenyGQy0ntvEQz9ogF5
K6G6V4w2G8Adfss2g/0y+bN+PFVxzliHXzWZnTedUXSVdKi/pQSv1PKb52hPDUBD6/G6NY1jMFdB
P5PgvG0c8apaONfY30KIWTiyvSfQqWvcj+yMWPG6Kr4EfTqT75RR2la818is1qMPmNbZeM8IuPub
g+THbwsItuohtW0S7J2tn8H/jNhNtHxTkPGKl4Ij2HTyHwIb154ZX9LxpzTdX9sVr4Nq3bDJXowM
04TL0GYW2bPwh3u+RPnT+MfY99zkVAfXVfS54DbAoD/ewDmRXIVHrvPiljZmdU1ivv2afO5sqO+O
AjeP72W1PFq8o2GeNvtC+AnJVxQWNcEZcdrecol7x3OyrsW21qs3GAqAhd54E6n+POMIIqepOaec
ZKxJjNew/kwB1FKfU5pXVl5DeFTfPw9okNeksE0ZAdWsMddIjG/jSNne/1+TUWZvUMsLFHAt8tO8
dWB9Vp3gNFYNWYbjVIVEtU+wNPLDK6u9b6wRASxBrVSjzKfYkYgn/honV6sU58RqTJr3SM9foyh4
ouKu5t9sbry23I158GZMct/aARVPDZgwl8K7ldahP9LL6wwn37E4d4m3KbkxN3qm/esKxRYBykWd
JmACv5S1G6k5WWWWcwca/lUG0W+YQ1c6k1Dhf6cWL5EGW0fj9Kc7QA0v3xDXh460fqiyt2IKB49o
A+EOBBbzIC1vkZuvXJLzjuRS7QnUOvdR8Zp65p4CAHoS3BqPDE8x3cQPc8kjk2faN+0NnNvEfgXU
UNC2JJ3yEHQd9YYf+jw8+K081l78Y6uarUUcyiDiJFIS3hF4wEryTRdxXGjVXblLqlsJOKXu05CP
axTx72DV5L1hJ+rzVG5F7P3WPj/E+NMWoJ7Av/OqaD9jfd5MHQ+R6sz75DLyuHMF75I9ohlfSOiG
s4QLVtPFYxsHrw258RqmZnSI3kpXYu+1nFAtL0RjbFM3u7qRfsJSVa9V+2C5XbJGicfBo/V4mDVJ
MoH8XPDwoIYhbVxaVhR9ToM4MF5/i6Q/5nTC0KXUhIKgQfUp7mAuR7MdGKlKvtA4eSXvgqqJzNhY
+JpWlYW1MOhQ6sXAKZqQR1Or4QOicq33DZwmxxqNoA9kHYCQ7EmdQDRgnq3hoZXxjYKGQH4HDlEc
LnscghLOWi/HiKL7/2YrinHeBxcZjQWpf+N97ijXzMz23NGBhS7qWdAAK6z2NHOfVk5O6Kp+MqCG
U+L+EBDKW5Rqv/Q5ckl6QHd9y1sW0YGTOTgWBEESHsn2CpGSn0M57hJtkfnZVZjpYq95+mngakk6
/2DZwcIJ8TFpHHSYHTc+0A3n1rpAIWRFmb5KGV5Qhi4xRWfmi6KikMJlp4bMKJDgEZspKsYfLWZK
14t+70LXKEN7mvRmZ1fTKaCPlGiiktgfYgMb4yoLjZnSI/a5L34R4L4N8A9ofkYfp4JugsjozvyM
1lMRP8PCqa5WXfwgMiTbLi+mlW6hqqrin9RMbp2DSstK+4dGY7WOTLHXR59Ux/6u6uDbJceReWs7
YIEVU/za1FwOeAQ2OXpDB9uxw4KKypQYOfr8qKAcnZto9XcEHh/SFNOqOiRWu/SQ0UxhQBQ251io
D/Jh3jzpnO0enLenhjCnwCQarafRaY4oZzDtURdCy9paz/rHMho39C7/Bt5MjGWkVkODZ+9bNjkN
lcx7kVYwEaBbGkCXPVf8Qz57wu+XaMmmlRUfMYSUmWg3KmkfR91DX6Kj2+jvBgRy2NH+hCzveZTk
Doy9vSPF62Uq9auviYONtg4lo0ZMjb20PEqwjfY4TOlrKovbmE/8F9NDYWFItoR6htQvuIZBgQG5
H3S1xnBNsa0/PwdldQnECJWSIjOryWyixPArXTTFDsMZkis+iWFYZRRd5T3pO3HDja710zlJDOSz
dvepnOX7MP54fiCP0B83Gu2KzaD2Vkzap5MbIZ3NwUrpJnmkyjmjO0SPuMSkBkdHSOMU29bOs4rh
YSzn89DHILGBRAer49ZPzTSMmBkfRJzGq1LrA9DAP/Z8eaLyDywqu1qkFBmaHz8S62JBMhsB4hXV
7buM1j2eyYX5oSIx8zJy43qFVG2XirF8hAnUJNnlml5+t7L/+788Ner07yJjz/YAcvChMn32qgLz
nO+1BD7KZnnrjXZRhi77MpGuK6Ojp1tLNbW2rGHa2GUAg9VZK19n3m3b6XHoeIQD475cC6TVIeBm
geKF+ZCOxT7rmO8QJmvpoVQEqKFEj4EFCJ4u8GZ+jEf9Sc9Gf8fmQ+GkjOUqUfl3UujaCt/NOyII
HAxDO2xlNn1kvRG9ed4ZLaF1hu1Z1Z77WOW9tcpEMDy6i//ME8mNGsOeXVHbxosj0eNzDNol+kff
1YLVD1aL2a4+qghac9YmLD4eqz8K8k2/oIJB8RLojJ4Os+gSbbWIK58zCdKgu8V0dGEEgZuCXdPN
YpP2tk3cNCBGFXv/9KwFJ99BK6aHzPHPjwJW+1g7ya7xChKFSpt6HkdcdBROeULcNNYtQxX+BYee
0U2bcXkABWd/aRFax0jtb7Ok21qAM2EcucmGsMccisAL82motgOb+0rTHhNrsMKgj01uuMlZzfgs
kNnM9Y4CpugjgjdHUPhVxLBXmjVeC8ikTR68ZgZHF4LR+9JgtoElQPdhumtoAxnGEgKhJpDUdIOc
u5+1Ly7/GabngIi7P7OJQKEh4JoBIl/rSEvQfxefMJG3UXhiR/FTtDbMmM+VC1JmlE0Z+jryA8pq
kv5Uu9awY8zDBY/tHJ0YiLpHqkasn+a0D4CLl+63Z9AmH/Ua60ZPj5WRTYIJIf/hjzuR4P7XwJfc
CM2yJG8shz0Jabc6j+5Fs5hKYhPhlRXRiUWcb7VJ4PA8xD5rJZ7IV9KAPTR7l5K7VAdGv4nT+nEq
YJqQC95Q3JAGlX+S9IziMpbHTOt5OuR8L/p5L+qcM4XEISpl7VUFnLxSyh9pBHW+TVnYuzh1NkSl
otqJjDZMu2BL7oG6ioGMJ4N0qMIBqBdoPVCP/qS5PDaMaLEpKmLB21cMmyS2Jv7awJRMIsijmrqI
w9ewyczRD6LXSLSk8dkgz7ftLh6n68ZUvGQ3s//wUWZztPoiHGC1yOX/Sig9ODp98q+LiwkOnlxU
MVTE1PsOR638IGGOlvm2fBgRlpccowXqPvSiPF5qLNcW+YsSQJVqnHevANnjh/9Gnxhx1/JOK/Rw
sSIfF9yfwU5z1kv0QF6XzonuFc4J1HOJQybZ4JiIOW0EcYbp/ALkVCsfs2iwNDG3otO2ndOdVNZD
dUrvd56Zexp7KdmRVzch1USH7SLGkU8moj21z6qvrkj7kA3qHwEuHSFY7guKmYC2UrRICsrFaoYf
BACp6vAYZ2THq4D/0w5pZ0MDJrYOEmCxa55ZG7+UE9p8DxLSEC9tdYKlW2O34hf2N33C0pcWMG8N
EkR2BLq9oma+584CGKJEjNIjIerjllZYxuBWoQodmxmWCpm5WT0oxdZLhAURfHrC2YFBfm2rRy9B
8tESobgO5t7ZWYr9OaY6pA2aSwmfip2epapHTLE4x1YqsB/NlKAQAIEVquu/cakTyT0ygu2FsSFh
bGOZycVKANhjKYZVVZhoNNSIDgNZSJJg766GncGxFOfkSwwm6UFlUx87pbRNdCXQHeUQzvhcW9Y/
+C2wHAznKUoR23ktSbzc584kCKZ6DpDHr0fX/5nnWr+OM+ogzZ30NYpUPK9GTRVTPW+hPFEu6uFc
Vs3iALhA2PL5phZSxTJ9mXwGwUx+uKiQwBNKfd1G6ZPbzj6gMZ2kTJOvo+bTXDaMyVGbTpFLqs6g
QtUJJL7ME3ZL1lnV7twSRqt080NVxvTW1/6NPKBk6wzFmxsgTy2YpEo/udGMrq8Vv2NBJtMRWbLN
IcLz9CpRUbSAtm5mfqgifp0jDen7zAJv5MRHNonurqc8/VMT1kTkMHy2NXeNcVL1cMdUitTL8D+C
gjlvFrAMefAhWu+zzepHJbTfogAmBH55HJr00EeAc3YcbUTck2Vod0BvOKRwge5EBnJWGwlHV/SL
/fKnrQAM0mpxj3YuGI3VP5AgHXQU9HjItTTWplQ422Iwg+04OyxEqP6tpmKD6opXjAFuaGfeuh0Y
VMmge3AaY+lPHpxtmljPuP9Q79mCILLSZfmMem4hjUym5rOnv7335mXjekWDoq3dDoKs6d2LLYK7
HkwPg4p9Up16RHsG6u8cUMzSCEoqkOacdGXfW3Y0j0tKKSYrlRhA59iCbOpAh8EnNzWvoEa4kYSm
e4fOHhHWdSBmMuNnHtHvz7ygVOFqxoMxwxuWUEZFpTvhLJSzlaZOpIObX82O6W/wnV+hWLBjCVHI
HH715Dxu5yFGTJwNG8eYsOdr26jhl8CIgERr7iiextgSu6RLt3XNNcqbLpP6WJLTtIKwnaYHa0rp
onVRItXVr9Mx8Qwq6DZOQ9NJnpMhW3loigYvMzf6GD/jGyENUDxRTfzClQNenlD5aLXZXuFdqCt2
cSfVv3CHWaEqK4RDc+EeHelvEr5SUlfc31E8B7q80+SZ7/VC/iSGMNnqER5EC64pc1hzTcZoR1Ev
uTTcVRnSAr81V/QN41ZomlvGP0cj3CYSKNqh7j6j8e4ucuMBHi32qlffx7lkiXebllfAfXQErnpw
I+fXjoVDNGSsNmZw9zrwDNHn60RfWQFoJaicjbE9ZpHVN95gYk4Qvb2Oaezsugfbf8BGglKoCEK6
k+twKFicoTRApn99vU+3IgNtsSc1bN36RGjmbzbw+NkNrpU68z8q37/aBs3Hnc210sIKSJH59PlV
6JZycMhZNke9s7cx0st1TyNpX45lWJkjLRPS2bDH0837G6fpT262n7V7GIbkTy7zm6UVn36GMFnr
vxpOYGWOiNkHQNhKXe1Cd5ldapweyCNnNiwaF9q3YkYxFnEu9HaGHxmJh1no887Xkh/HQMRc9Dsv
QVWm1TT2Kt/ZpEuAj4kDDg49qsqvXgDj5jZPRD8+sQcjin6LBsS+IJekT1Allc6IjvKnjEV2VRrV
6zQx3+gc8aJhsw3YM5y6+PJL2KCeXk5+LICJVMx3J7P3KkCub+fRbwPYuSpnTeEFG3ezbT4muW/f
JlxbzlEbQD0mu/gMEM6ljsRfIHlgGe1ak9Oe5Re4TnPLkHkTatJqdqDrdwGRs9Gi6tP179aUUKLr
WYiyUnQPCSYFrPt8SATvkY0gd7YBWoBgCbuithpiOoiAgRJJuUpLhKhRfRIUEvp+9hM5bbUlHImW
TdcB5H2Xo8DGSd6W6qG1lh2/rIlnTBQJMxFnUIeratWY2c0OvDCNq5+oGcNi8aDIaXpG9cqnL+Qn
L1K+81MzJKrqcZLxX9tlXy3FmqKM77NSB5dOai/17nabkjOiIokgB4jX0dNj3Jy63GqfrSVjRmOS
RCq/CTq284KY8TIOAGKb/oJqflPm5m0gRC6MJxP9mCw2aJWJazR4LXmrQsN23mgh4R2NKuTYGoJk
lVBHSiwKVx41Hhxl63ygWVh21OyQebYbrcpjf5Hv5HDsBgcTYYNhUM77scF1mVfQbmQbk3Onl2vW
ZhL6WBAzI3rosKlim3IJX6FMoHDlIUqAVaflSXA5HKZZhlY837MEDZNkpKrLstq2asA+EtlnPynD
oh0f8TahXHLTak2xyGBy/3FpfdgW9UW91A+erYmlOf4GDPvlBsne5PtI/n8V7OijbiHE2uIHIcyt
z8lZni5Fo6ect7zm5B6CKGpRsS9yTimjxvWRV9+CUfXEhMw3YBPBrvAVAVTWaXGxVAvCrHf9jkf9
2ZDgTpFvtKsZdhRw2w+UtfHr1zQR1Tbt4cVSk/pwoYhEbMk1tWNsnKIGX5N2vbN74o6ZK+nSq4CZ
2iXwg6/UFahJuU7QzCswmbWyZ+qOaFIgN1UGa6wbh6bO6qeiMv5Zwh5Ath1E5vbOzFm9Bfa5S4l4
K/BjiodM7pdSkmdbEDg5iSLUFqQOleJLNjjakfiFs2RdSMZy3HWJevI0/2g5lCXkc8+I3abYCXlY
iGaNTkXZ4w4c1JeOT4YsGD30a2huZ8lPssfuHR07EyN2VjpagYrrYKV1zbFgBVtXWf2Aw4FIIPQa
j/SobEhkHo82Kc8wSCfEHvx9gj9APxbHQQlvCoHCb+1y46mqDkcvBgWwWYu1KN3kZse2DO0f6jHg
adNZ62Q0fidXUGYGfgJ4LfeDjHhSHDhSLXAlKjT7t0prbastweG26aZ4gsxnDQ2An5fgH0l+4XDf
wSY8BUsgDtWD1sbLICXpH2QZ4abBy8QaIKoGtrRIvxKb4OrI+k6m5DgMvAHFlD8lVZRsYLLDUdMO
id5lW1tLft0SsU3scTVZWnTGg/Zj1uiwE719TuP4YrRB9qz76s9KLVJz0CcT04RleopSPkRysxVn
2IpOvxUJ/pCYBLDKusRhhF1ttp2LQp00Nc54IZCBJ6bWtD1c9oPEFrC2WkGXe8QLJqZD5XBRg/g+
VXlUbtycypeGRlJRzhZNPf4Uunzva3Y3csiEcJFq3JphtLZB3kfIgKGySdzeph0m1ppOCCnsRycm
rivVtwhl3mneJrfbdpHT1Gpfm3N77Gbo18NYB/0Pp1lXPVsSVdEY5K9UuDHiN0fw41owLxtZZULC
xMbGKeanijnjANDu7+CotlSy9ltLjYfBUQcTSWiZI8ygYAmxWLEwQ1w4a8yTL3bpo10IUr5hgRLI
nA90LiOzbMs1bdqvhQS+wCwTP2LE6VefhKf9qwm+3aW0bA+G+Rk7wLOWwYnqOBZbQMLra9EHlbku
kCTeeNcgnnc+VEEUQyjwvyuWj5Qv86z5ZLSXtGRtCLu7BX3wXpge2r0ogXgy/QVazNez3v6RQqSR
3Uxoa0r73+zpz4Eo4Pc0L0d49dUIr7kG5UH2ibMrKCFV1TiQsq1TIFBvOquZniY5v8XW4tVLcVLw
keg0LLNN0gKldVNxAqiH7XSflMJXjSiyzbTPMllOIS91N3aSfnkW5RdDiqPE1KsubEgnpUMExE1S
qMmVaPnReYhwSsicsk86tkwcTeMXxXz6ztBB/Slr9KGvjmkZnFr9X1Sp7gFle0yyIoU2VpdzxCQu
OPKwdPrggQ38CkkZx+q6CmIdSQobn1HyiaEF2Wk2KqvcpkTGGzpKDBpssA3yzaYzQ/Ia5U5luoEx
tze3LDb2Vh+IHLfSeafgGFLNvVktw12Efica6qd+NI9dYX5BaQborXIT84UdkosTrGoSS/iwcygQ
C4V7bTwRfkfPiueee9pc23g4JeNwNWOR7fre+uDtpKbDqg89VZCAL8yqLjsnXXrQQUlQhO1EaLVf
63uvV9fGLoll6x1nl1iHSlrVKrBK8w3h4MXPfaj0xM7Oxh96vU3deNOubxp0rkOzypQ8jGb2Xk/k
xMYxHtzJK16D0ei2BUan2awep4AqjKBmCFqIDdgrgcnbA62B9B0HncHJnxHw96YgoXvJyfWgBnT8
bBu+K0ZaZ0KTo9MVRBRQnauQoNm3FiRvN9A0DoYXnDt0Ca0Ny+ATBkC4tAqxZWLR9nQzHAdGehsV
FxGtBKaO7l6M3U1iyOBbFDgzaKXZ6MZOGCUKJ8G7hboJ2VXaRo/JnH16AzpR14hugOu4FXUOHUms
EHLk1gg1b9/pynnQSv0tzvytHPhwJwiNWbsT0vvRWUh02nb7/z/mECcb59PNqnlq5UYNAplujh6j
M5urDfK8b9uPfjC1I2WyF7tr9qbj5WvH7OtDLuW5wOEte7c7lL16lXm7PMeGv/ZNhpmhKv9ALHk4
QM4DDOsooBiyCv2ZQ+YwNMcuL6KrNf8S+/zgtZ12HI3K43MhKK3m52gpFeh10j5aen23pnmM5+qr
QOaxrnt+VkNOOpIRCoH9aIu8oQ9bA6gGoQLXTeVwC5V7k+4GaJkUunRY2gCUe4tb9Vq/sI06r5Cn
vA32ysxSjm5/DE49AuzT/3+WDhMLaqEf/v8rnSYcihN0Nzg5y39ww3ODM6fFKkF7iKrmA4dw16X2
G1MQWQNOQWYCxe15UZgfXMZP+OXrW9Yc82YgrgjB47LJ9k9Z0r7zsvdIfyl8MrHOEdHOmeHnd23y
8gcKP9HsedRYWbny8cI4N+RH23yYn02clPs28L2bWY1PPYvZh+eiSKzo8d4jBjP3velxmBbaGYX8
NTNk85LQdX1E9x+hvII/TuJ+wj0uv5pa/QyD/VJPpkG7Y29dU0P8a11W9TRV05oM2WQd0LnmJSDm
Tj3RRp9FjMWIJSQC6xOS/szN1SVLnGijfIqQYH0fMwqehZaNKyMC+OwTNu3OJMm9lVnoBcaGDFrt
2Ef5g2Fi+BM2PBQ5nSGxDhlDijJOjZInLEN3PKTBClaTbsckkiC+NwqU6tMQj6gt1U+NRhy/GS9t
7h97tJsnH6suV3MzkhjQ+dspn0FIkxGgF0cGeKY1TawjTJxxN8SHzMwkC+ms3TqyVXwHjgCR38kv
ZyO0g6YNoai2YA3xg9E3r2ZADp/q7HuvTVy0bJdr9ErpY6UZ0bFWRP9SB9CfBgYrFhvojbhNv4JF
V+lZaIMnl8kDKxqKfy94huQnulVSVuyCqilZzGdAz2PncYcXKEJZlrH79IGNID/wQ78I7swwxa7N
ocv1ovERalTZpTGbVSQFGFGjAMwVG1tixSc70n0eFudmkfS8SZroAHROR4k3Z1SXuMwqLhxpF7MG
2MbWq6zNJHvJL6fH9MQ1ySHSNRJWJq5O7poQXHHQsfwbjRuORvti8C0cx86/oYRlITTVFpcEfWrN
mdDkB9qOQifSLl1buvyjAEpzWwYEmaRrtixzXUcDrtfMObQxkN7EiLlrAuR6RKIUrddtyqREp0mG
bzrBhLTZ1S+pQCiptc0t7M8mGNRq0CBGMwCpCv0rK4MpCZn8FEi1IAjyK4tYDGPGAU6I0WJOKzBV
zgRnJtxerio6sv+1Q9zQm2yCS2c1ofXkqrS5+siZ/UNO/RZXq7Ehs9w6QFqOeP5NCHCdYKuCQxy9
w9uwcVUw7wKJCYdInmRNZZu5ToX35E85AJNjUAA450fdcK9Sd81Q0D9A9sZ9wEDe+Vychrwl6C/3
WaX9E0rcTH1KiDQRf5M46gJzLdO3uUvqaUIVxF+1RI1bA8bhNj7XeYz9qCJSCNb2UMbDVs/gwmM7
1Vd2oT0BeisyFCdpf2v465cP6uZ3HKjl2FxAkmjo6lz4c8mNllQQEGZ967tySay2DoNebfMo6Jgr
5M4LenR6pCBmSDNGR/wtz5vbj3LVYxSwfVrrbNEBIZv0LZpDszWQlZpN9SLHgi65ttrk7vgQkTxe
9c68/5f4/O5UV2/JikcuiFl9Q4KZto79N7FQm1j2ROjlZP9rI67YHnkFmS9kCt/6oQtCWZKRQOMu
6Eqg3/MW9lF8NkRYhGpwVWgL64rKntSBkaJiQ4jXiZpvVIioLuJgjzkrWzuN/T5Y/vOAkwAP0Nnq
Wa/NRv0hnxFr9CI2RTwowUSLudH7FgOyirzQVwjOv22fhwntEB5Z4b9ptzLwf3TbH3fcQmfLSi40
VxBc3UdvglN9K+yvjNI4hKN6HSai++knl7ctyXWeytB0DbZN2fDWJXi5ObhDb+i/7JiO+76OL0Un
zL1hZv88LwsrogyfUYCLmKbbrtwTFZ2FTuN9TMUlqsxvLVe7Hkn4erSsp1IPQn35PDLczXj3q3zT
Rt52SrND72U2PszGOqKvOEaBKvZ0cUTsPtaZbwz/4LzYxQieTHw5rNPS22qlddF5A3ZtQR2Ex4dr
s0UrkEukp/OP7xDiVxSs+/GZ9j7wM0f9ZV037NF/fyt5jw2ehuXdR+sLEODWb2pO/gGxPKNJfIia
zmC6Nq7KfONI+BeAbK17xRzVZD/5nLxXGhYpimOwUvaosXDzYFZb/ubURveBuoghcM2tljkjrqP5
oHsl30IEdywlBTD+m9Lw7VVDeQxmtashAsKMgxcvXbeKeG9HE9A9jZy3eMTcaHfmvvZK7IKgT87o
X/KBuzgYpk/bsJekb4Wn0Ss3cZUekxrpQUmMUPOb6/JRozIeRQggCyhBgDMm3dYEu48IPmSMe1Kb
8ekbKP2BBJ4IW7wlCginTry9RzIzFLePhw4nr4w8JGmO/Z3WkqTDIjjjNHhwiguXCTBuPAwbksHW
i42/t1pEYj++Nbw2VoJd2wMyyIMjQbvHtuvN1WA4/6aYwTj3mpVTR4flM8ux323c5jwvAynj8nW2
RswpXruxBkpeSVFIYvT+CBPNMNJLFNmVXOcjIQyTU6MF7W442h4F0CbsRvnT0FLPC1Kc8KX8jJrP
+joyN3lD8SpRbTleUeO6Cb6apn7sPGOTMBROGXmuWWUjTY3/2b457ZTE36Vrv50VP7EuflXx8Er5
YmRf67i5Wp01LWQBrBYvBTNdRoJIW37FMyrXYTjpi/dVoocNjO5k5lG0QrT9Hkhfrmt+XhP/5arp
nLeWPk6Cdfx/5Zgy5eSfEaZjayg/25YMtJThceoZtKenARVh1aOoFxbdHFGQHLqogUtN9cvke7jg
xy9UF+VNr7kwNPOjwB1BbT1KPmOef1qW8uXwxVFceg+67ZYreAjmHMK6Mbg3qxaBeFSlAVZDLzvE
4kPNgA4ueWFWoF0MNRwylT91fLB8pcfWqIkSlv090xYKZ76poNRDWiZx3KfztVfZpVDqrfBmEMrE
uES1u076IDl5qj8UVfEUW6h8QRehYdjDp+g7IqMW50bLs97cJs+2DrYyZzJX/mqsXehlp3hvS/Vk
CRMUORvvSW+rXTrnO2+0ZZgT2SOb4SoD89M086/MI3ekdAlIShBPzPGfnfuQaQGyY7peiqP/bSvx
OCjtUmL+rtNg75N/tjaF/CN685M1PMjdTzdtsFXNvPhk8ij/DU/0i28066D1Xg0G6Tgx7wyXjIpl
dOBwJACtF0cjyx6zvH8Za2ghP537XZDd3Sn+befiBoF4bPrRDlNdq3fE9xAWpzVn0AAWtinBLFfA
u0VF9SGt4NdEW+K4RNHmlvMO9HKCt5tD2wwu05R+SLshMRsHUDpigGsKMmAXvy8z6Cpt+0uz2EV8
Me7K2Xs0Ug1YDiRfv43/sXcevZFzZxb+K4bXcw3ykpdhMZvKUVUqZW0ISS0x58xfPw/7MwyHGQ9m
PwY+wA20WhXIyzec8xwz/tXWTHnD5KSVZ/417DsNAZewC/IFg5Gn0sp+ko5bhrOZuYS3943qhf8U
t3INbiBsbzl63EVQBHLVGt6u0RnakNcbLqWwnKWlrGYH6RhAiJ9hC9I/m7TUVlwscw9KfI8dopFg
q9jmMsUC3VYLt2JtHj9OGeHHLRctSqnHKtMf7FBscgY9BkLgZS07uMsGvHP2JdrgfAQjTJEoHU6j
GUCNmDfPCqB1NgocMWb2M1VYgHq7YPyNWH0BSRFpnjEyUvec7zYnWp5NuTWLAJe2Gb/k3lPv9S+J
yG+Dmz3h3LpLk/q9DVFkIoqi4kmf7KTzDiJWrylDFpYnssBPCSdNYiIIGSCEQ7OZ9OQpTZtNZ9Uw
N7wz0380ARGrNBOYmjO8EnbX7co0/PHng51rtwhYrcuyfPNrFrmxnKZ1xZgXt/52YBXGzBjfSCXe
RYkFMBuxgIda8cqnRaXMNxeiemuJAdMLY9iFoUeSwXLsJ+dRuqmxmkdfaBOoPMsupOD1K2+LMmqk
DNSAvzgYqwfRrXJ07KJs3gR0tXULiEzJkhkoeX1ZZe9IfoF6Mh6IyWo3FnbKMWamT2aBe0AQ8z1Z
K1nnNaVT9CjMedOVo+agHciGst7MKanVkB4qQiUDEztmOqyMCNGHXbKTC+hviP1m7j4ZDOzQvegS
e2tvsoU29GzB8j08WdGpryHcwZpdCUPid6a2YHWhXytU7Lye4sfWXRZGLihye5KXEta4rwme/g5y
GPYdPAb08jvYFHhGCV8jh9thZBKRFYz1l+spQZmUYTer2klHmEMoCarTIpie4Wf/Es5DpWDXurb7
NWC4SUlsYp/PIl+IZwAHJIsk19LbaGQTMk9pgLl53UHqvXXwVJYiPWrGg4HqIyX2XBZ8OkPlBNu4
cd6hhaoF6/Fd4DWfLghM2vnkoRY+GSO2czIC/dXN2oGga7lRVlds8gmEzYjEfpToOLUOLiYdQZTS
JOjWzDDhAZFgNV45s2OtVsNa4wnsZihltBMUfi5SR5351tisBv1lKnHVdR2LIjNLvlwmjICPKCfR
4UUyfEhSvL8+NjWnUo+umd8FklkC1xRCC6z3WTDtwgGPI97vhx5/CWiW8QYhIaZJqJhAR+EpaqXc
GU7zGIbGIs1YaXBGm7NsiiPLTjeR5REp5o9U++7gr+M8P1pRnx9dpsuI6WBN6N83ZuOPWZ//Igt0
7syss+Wb7CxBHKqJmKva4zlvQMj0Q2aiZmt8aFp84ywGiuTd+wgsYqA1caC/sIo/9FG60A0fM+9o
P5v+sIvnY0sETMj5ksi5OCY1Tis1lq+OQd7cVFug1RpiUBD6fzuu+a6Z2k5v76L+qZ40uTShrEXu
eNOC8aAm0lf6Ckuckpc2hdxm9XQyCZGNnOy32IwLOPyg5L4Bkz8w6zP3WtRt9GloD8AYbLxv3YLR
4tmxgm9jmg5pySgAQx+p7HQnTai9TPXR5tBd2n11mQZEeXoW3rFQ/+EboADrowqL5V0iIqC01ptg
DMbNs2beMG4SA5m9DMn2M13KJDdYp7J6tFvhr3okfEvdheSDrB6uzyHScbCFZJe4qjiZnAXoVDV6
p+5axeHNwA9Ml/Oo2WpfD4yZgHMtJKH1EyL1Hcilb98fHie9gLxhbQJrPFCQYUW36f1ze4f1xV9W
WHS3vjX+2IguINv0bx4RKAuGb/B5Rm6e0l1xn776EQfXMH1EFnL5yEc1Kbq5GwuOrdOmK7ulH2or
+cmshNuio5K2+89eBM/NGpwuZ1EfsR9PH/uKkLrCvTF6OBikty7zBrgiy4NfyPYMCUBl7KYVxKyS
lXCH2Ko62h0bVek883n9muJ6P3Das9E4gdJ9ylt6YbrrsUbQB3AIICqdYG3Lq9lqBzttf0G9fdSC
7jmqyNquTH8PcpJvH5xb0O1aQP48+uI7thB5fRdV2iYzAy6C2f+msfPUMudlzJw13/V9MJXEQbjd
oxtUmKl1hQfGwp1bmNYdq6SHWifoPB1wfGvuC9JFAkjTFAptvC7JH8NRdAya+KwAvZCuN+1GUmbY
DRgzV2InG9gGLSHb+7j7NmzS/PRyOAwywDTEEQsg4TGn9OJJGdinuaptRtgaw5ghAJoneJbaZk7U
rmntsbBHnz57MeAMU7bDDXDn6f4Jsf0rZK1rFLF/dQvT45NH9sycAM3GommHi40QXGnul2EGZzyN
HAtB8pPoSIC9r6G8Qny94S5CxdlQ7hR9/BJJrtao/8kruEss1Xft2PxMenrKLQbXiu2RjqOFiHb8
4UrzWKNEXPARdqnE5N/RjRFFMxGCStcLKCfIW1s6x8nD2ZNo8ffY1+TM+XS+40fAMpOdBWo+19o5
Dt+ak+eHAHhy6NknsjJma8z0FkxVAkthvPeLjExSpN95qh6xKoxGxQ4oQatmNhjpWBpZovyl5L1E
nXyybOedTI/bGHOawfnCLsA2z/WhWFc7kRdfOUU1VLcj/tvPNqHNMsOXKZBHLtGl0ZMByjA2bLWR
XzdLFPAuGigrtQEbssnRoH0H2hspfBBZa/mgU5HTsASETgdMMjPGRfTTo8evqsqDGnGoa9m9rxAv
DeUuYPi5TPJin2VcL5k/XP3eejHDj5EeDNPgPuPpUabxqWQFG/BaDTa/G1U0dz1n21iiFUpvPtU7
AA6iFwC8eA5iExgnJ04+tN357L2tx5sleT0A8Noap3sjBQc2xPuRFR4Ktj5G3/j7C2hb7jSnIY9J
I96lpbESsuBwTQEkdN7LmABv6HVW45VstaUTPLluQshScpNGwrBarRguCYDXtP2IoJsUEB6uYMCt
NQtaFMd0CZmdoG8R95ofwvBhtt/SigJdaDG9ZgaFAvQBPpZb67mPHGjWduDRhWYqXU598W2phjzJ
WTKGUkJII8NoDj8F1C8auEDs0A69xaARmYrtk44OHcns7MRAsk7lnQ8PHHcIFzPzaxRMHXv89BWf
eh+4xcoyPaBFcDjssAy3epQ8DjVOTXcGejAtY8XXv5tiCtYAp77x0jG0lNOBusArxpMEVc2MD6qa
i2mylPEl6oBQgAO3C2QXHuCMdtSoxe24erAEdE5v0Eg9ArFLVg5WaZHwRRc9CC1YJFZgf0kxI3on
80UopICebxvrTpgs7yQhTZlGr0WyEDRZ8nrCnCeg8KNPow3jo2yqm547TNIaYKFjqrRDa9bVGvY9
4ssYYmwK9m8FBYjWWt5PGjEMdqwDpeKV81k2RvFqluxSClMAAy9TWAYTbtU8eLJNGx/XvJlxRlAV
ICQsgZVevke26/FY7ZdGBPCCyhCGaIGpChOp4YNMYVVOw+PA+nTxP7rTqdHMVZN5Z73yX9rOPLs9
EuB6CE9em6Hape+qOuOp6ZGPMG+9pL0CTQO3XPhv3ZgyAcie0gC9l1LwF5ElNys2TE+axvh/UJDW
bAmAHv9wF7ToqZw9A6lwiZQVFrlFLJEMeJA4347p7CQPoN4NzC1gvXhrDQ9aFByrjvUJy7VJ9QxH
eRbURDZ41DiFBj2v758QI18R0zxPgC2XcSNe3IDSmioRE6CqTiPfSoZ+25XWzvPDtW63zzZDqboR
+2py9TttzPYJYyIrQLahww88DTaLg7E2HuIIYaWmsqdWL+8LEC5dFYHC5h41HPFoDRjNex+FDxcv
W79YnoKQLkg7tys43BeesinQ1j7jy8y4nqTOHV7w7HEn8R2q4VSQEVJo02sqohv+yxIVHrBH2e8x
rm9K+B2FGaw6o3rX7PDdGJIzJcXCdo9WBUuoA2eWVkthYx5ODPNaZcgnTLyHhQ61VHnup1NdGAQy
m1VIdEKib7dRBTIHHbd+h7zlBttlH+p0QGw861y94UFCOoAVAAL4U4ViAR95+JMz7+LZMpd6qHFL
/Wt0eJBFXDDOvPTvYgOL7GfoacepINvVT28mWJNEBu466cUjqJ5fmRhXQwNdoK+4Pcv6k2SpYTU5
PFG8/LGuRhQgunh05tVriUjXAQ/WufXdpGGYiCXHfCNraqmoe5JGfrHKhhmyaSJfHq+9Jr8jhlqH
xntp6rzcwjjgkAjTHZxbaz1YwS72A2SFhfeMl/+7Aucnp4DFxHoEQ7ETUjwm+QFZMkCWeA40YqYu
iXs5tzNEWhWfZWrzHBHN/SjkfiI0vAiCvR/r5xlwK9KL3ZavkphqqLI8s9mtWPDYgW0YbAAyBQ4d
6as+hBeSuNEv4CDpWuvcacHN86IzJhTSRfgDreYIh0XwZMobsPQNBiYXzFHnuus0VHvYHGqho8mo
hj7eDfYm7ay3ouvyrecE+yQvL2iuIKnY4ghOFFA2NghIxs5q/tUmmtSi5qlXd/4d1eCFDItj07gf
dZNec9McFgGCzsBKYW7kCKb1FTXrncBoZhf5UXQCwWUwPOAtv8okuCTGIddx82Va9N3z7uywQmTX
4FAs7Ac8zWdRfZrV7I4UvQ9OLr4Yof1Uemc2LrBApwmDi/eRID4fMiLREjkeXIGcreyYbIYFpJ3W
/rbaqVgiPgSWcHJn5amUzkWykdUdv9mMxXSnBosBDzrmJhDNtmVwx/Q2tzZpKJ6rDiBYFzOC4JFs
RPYriywSFtzisw/L91Fj1pYlYKNrI/oBP/fUOGDkAh+Hl4xAj2Mu9kMMlujQKZEDtKyaC4+XKAyG
6E3A6KoIN07NjI4KDwql0o7lUOwZFpUbfvVeU6hjVV9y0nQXn1SbHcPLhllNqjZ9MuwFMuOF1sxs
f//O6lW3ImX2yTDo8C0NXmhGI5fWBuboGOJax45dxcZyiBTxYjCHooyaMoS3/tubHsIj7a34qfaK
7wjPMPrr/oUqFTqQHb4oS3se9eEZmcZr7GcrsgnAVxiVtWlTZL4y0o51mRyywVs1o8NIbWZ9oSWh
0mvQisYGAT1Ji1hARViio8+IERbOoeoSSraaA9CsoGBVUfTlIi6me4t7cOXaACAmR3wTgEXaZwea
LvxxCkoNxh9LafnlkcfCMSfINxDig8BBiiIEXU7UbN1wwlploD/R8SG7FuVqx5M9hOX0iMd9XSqH
2o/pblwFR1/ae2A26TRmyz6TVz+PjZWEDqAV0btnZvu05PmF7blXA29Ij/31QFj8QP6GZHC3yEJ5
cbwWV0YmWjaJ/heI9HvAmAhVPhNSHITDGK8i5G0xhp9JWfzCPsQHMva/3Lg/Tk2+FbNBpFXBrz5N
d4BCyJcF9J78OLFQeyd11JbMkpaumPgLvO0Lj+vFQPLDU5KACA8eLrMj9Vownl6rHsB7PxxinUgo
OBT2tmbVGfss8uu+3dmZfcO8Fc8dB6riwVqHRcLyfCLvARbBuKExKljldSi61w4R7WsOuD5kTFIX
prtURb/r0t48pCGQKTcLd4npXMswRp7Z0k3UatFVv7sD9C5uJCoWUBYi6kKBxusvTay+pnnDOjSv
JTBYiK/M24ycCUimsYODnMlBDJCWTcEuV0DuHag8sBTODUQ/HsjYe2K43HD1wIq9oHZzT7NHqe51
Z3uSczZ5yHo8KJR+sZGOkflV3aFSSjPiV0FdnqlHQPcOxz4yvivVX4HGPMvWfewgDgcSJ3kQMi5w
RbrCQB4um2rAiGGjRpmBPYB/NxhfpoUkwAUnFbKG3xbNLy8q3wUisDZBcR1gaYVmtNcSTRLkEK77
EO8l4N9h2ZVsMBlDeFY9Ax+96dDMRd3QTh8uI5qVLO0DOuhHYWPBdBqk6V20w5/jUlUfiDEuj6Ol
RTtE3YdwQvPYOR7AZ2VfPSxzD0HFKWPExXcl9W4zteCIe8xPjtMcpYXxUmcDOX+AvpMzCHlr43JV
tFjc3X42kTvtSZu9zo7DvECsW2llRKlYMGLC4t734oXpPtkV/uJax94f2zEjM+5yLqsWAjLCi6sb
F9eZX7SIHDLNa9tiqtaaP2CjTmbeF9hnLXBZz1quZxvbmuPWoTA59P7ePBZg1VHs0FrvY2SYRf6N
ZuIrMUOw3M4nslh7ReQtdXMIZspwnH2RjGxysuiK+mAnDfgiFqwgVKfJhhgeKANwFuN6Rx+kHbtE
Hilw6Vmm8uxN0bkr+9dqnE6VrV/0oQAHVhckVdjZVVlMOHJ8BF0RIy1JLvTimFwcFlYhzidYKKWe
JtuBvXRregRaEPgya1O8He0zgvKFYRMu05rxeAFtKLbNODG17+Uasay1Sxv3LpLO1med5Kr0Ijlh
cocntDagOkXkuxvpXtM6T9aDirYqdp4JgAXl6LzZHPds4tA6eTDBmwrVuWOUT7rMr0VPcBJk8HOi
98EpJymDH/aPg1ZejCnal3xAYSOA5oYEL+nwll3Fh19ZYFgADL1EKQo7rp9yHpaXK3tOgrBy2nV3
jJ/dOLmPHJouFsrGkih5wsja26gZ9XkU2c2MbtSNK90iXVFjK469T60FTu1Ng71pBbqWaN1LJRHO
6VkHjVenbDd5MI119D41Hf7+fNjluUowJAaMr3T/gXc9seRuHwdX2xuUZazP2XWmMC1j6VSox8YT
0kyijCyioPyJJnaApLQxRI92mkQSQyZPYItm5pn/QIha+tQzG6bQPnlj4h6QZbUPvibFuivAbfCo
staFgWxQpNEDVIkWXCIP0dRnLcb2DIwRsW0T+HXW+htW5HjWdOE/t9lsnCbxsQsDxuykQSE1iGYM
DLnKK2+S1BRNTPiAgorA9pcf3ag2fUXght4kBmPClP9CUufVzL1yU1Yi242qDt7p1OBiXLlN4Dcw
OCiRj646lz7StTX9wN3KvJAAWYJw4q0HA+hmqSG9YZDb56FYz/6CXZNBBZxvmtpttI2tq+YaRiea
GvCfbGkSo3wlUgYZUckcOS5tSsdqbWXqNBpFswwK3nXRW9sIxb+dbISO860M+ufStB4ap75vjAAs
UyReoruIgOGlnBuYIE7fvZibvgdbjp0BQ2pEE+NLlEIOLCXHaTfpQAiGXlv4xgmxQDGu2m1zg7Vy
R/ovDDaqw91cyWdueBz8pUOmL3aKUVKR57DxVdauhPaqD2gA6Bbqbd8O2Mlm3xFTxZOZAkZB5k9V
xNNXaCY4NUBIAxNa5CQ4dJ1wJXOsWPTpNz1EHwpZl8mo7x9xbCVHVGzIlBXjILNxL/N/Xc6+l7YD
TrRZU0VBNSxqmvUhG6DX+MYFpus1xGB8yJg/LeZ9D6LYkPAm9cgMa9h406m1veZS29oX8lFsmUww
Djq1LHNE7NSRZjIjBnMS9xFc+pANr8ORjNyk2GZlhb62pP7WqFYNm91W43Rbc8KwYuugQUNI2L0G
VH+Ay8X2INlrU30Js9mHrHOGhZiDsmYKOaK1+6gcntLJSeliwN5ln4GMo62HGGAbdykfQg1GJ7S9
U8nu3J9lrbMPpy2MV6FF2+wnIOWwMlnxF8h/TVwrOA7uE81JtqlKPzkzSIHD6upmuBFN7XvQBCwT
Or2BoPFA4cWtMJzOiKY9Q51FkTpXGnSYRUD90fFR/rZuSU2kiBsxsnhRKRpxJwkhUiGKL5lteF5+
KXXmRNzDMD3GByRGIRdvfPQTkp5GjsfC6a91CGFMZmyOLWaMHXvmMmLsSIl4Te1CoXkEeSjS4Vam
GPQmqK2CqDQekl65lGd4Wdkm0pjNV0F+Rd/3iSSUeiuyPjSVvPTO49iSczz1GDDMrP8Q3PTjYips
1Pep5SCXwjRgxCELdkDnPineJkwmR9UaImU0XVloj4dJg7xe2p+0vk9+16YbJtao+ZjOBOFrx4A6
ct4jUh6XiZ9eyNrcjD4afq1RfPcIllcte3EMRAg43AlU2vAa1ve6RVVuIifwSyLhGULksfnet4DO
1ABK33+ZFKQOCkWsrxa7RyjNe82xPgBXyD2Q0jaA0FbCPZImYxZAtsdRC1+HNn/xo8LYV4iYUmSG
qeiHO5MbiydRsKudktO0fxUV9VvgGNu+9KJlQLwCgwzMMJz6BjiaCzYEnwnCx1De2bH3OUzqvWnr
9cDSc6H7/C2LEFoGIO05LIZdGnguaIv61TZ7tY4m7zsIDviiuR5CgMK2Wz9Ln3LZoIZCt/dkF/Uh
Kbl9gjLZjb5F0ZRpYlvcayoQ2zS2vlr9pvm8Hu4g9ksJAOUpfTdgg0XGOONHvsKNqcfwvPFO1MQi
bnKX8Ky45pWJIZptUP25Rg8LZoM/MWtIIbNYSx2NPVJu8KxYuVYMYfBAe8UXjijU0JxzA2rchZYr
YxUBXnExFMmgQbYPJasds0tZqIuU7FADdfHLlrW42z+wVIW4E8H/hbd34Cgne8TpgZw3SJNax/8J
LWQQjDwWft9wGSW4Vf2Skq2Oy0U5o6KcIGcf5XTXIa6/Og+TjNm+mhYNQR8xKnXP2H1nv/hwdXi7
MtdezVSSGCL6BytwN3DwPtEndofAR+6ij58RnQNnnDYRn8zVYznsp6g43do7a8o+Gx6paJknN/wM
J2LyRbOHAB5KkREMrGrtlQObqchCSJH80oVFr5LgvvVSdIxR0egbrxOfeShngErG5tQGnNhyNMeK
u7ZdgXWeFB5XNz8UAI8pCYBnjAwKx3UlWGPE+S2Qew+jpghf68B6q50vaFYR7YcdWD+9NZzohvFq
G8FT7b7/Ll6TmTqFAlUbxBeHzUZa8lI12a7W4UBqUXxLwu6hnNB6Rr2E35Jme97usqN3JzDp5Pop
is65TlZKfKddsFfp8JRNAuQMU7issX64M4OtUeg3W/xgQYZhHOm/UpjuKJtuArM+Hh2F2lNaG0v2
zGPAd2FhpSQW7kZUKDzNeRmDastKoO6E6apG2wjiArdW/czQN2Wt+0SI0CSMFz+HsYNAGF9sIW85
g1xY9Y9C3xpaUs1FJA7MIC0Pk9GdySxgLGlyCYYTpAY1XFr/RqVurumtJlTj/nLMcoqUBCt9iKSy
mfw1DDkfv/a9ZGICzDNrtkNtOSvc98+Tnv2y4ZJcUmcKV8SfE+nR5shsTKZCsZ0EGzkVzkpp1VGN
DOMnUbwntvUMSemp6lHiQ6eAgb2NI/c5IsHnivgkXWC3si5GksT3ZVF+ahNmXDxsxZ3NPrDrOVHN
INJXWCGf/DiP39zoyxu/TNPQ7ui3T1EndQx8dBpjY7wHRcXh6ZEXnU3JJbHhy3AmQz91mYixmZrJ
bS42nPoBFWZ3n6UzUiM227OVme6u13QmMQ0W4kAkYNaJtWESnu/RUmPRybHLT0YwzkCum6nbIcty
iExidKwjT+9jNByqWCs3Uyyqu6gw76sYjZ/tICtrg3wtITws4c6q+XFA+45/68cIcPXGlPWn2uwP
pRDNh2a0NkVKJblBR3OdaYNB2Kftr7uUyCNi37HPB4pdIhuJrcDVt46r9JwkPNQVq0UHkyMiRFL2
xm7lybH9yfPuEksXvKZvn+2iAlAOvlTH+Ta+uE7dkgwU9ofWSsx1ohnOQS8UqUYetqA+/qqkgKUZ
tRqDc366zq92/0YF8Vkiytzp3fzcypcq6yDlonRCc8MKlKFIVw49J9tULxKuP0DF6ltjs6k8k54E
cbtvSOSkwQELANrwwefkfuxzbrmZvKjHMbvwVGJDiutVz2aslnxsYWpYAAKSncW270bU032Yd/wU
XJze3RqNIE81SHGtYMpsOv7UcpRaEXzBnpXaipiK3kVkmIJddhjn9zZ+Q0t26AwuFUqmxaA0XN0u
TofCNNbM2/ZADqBcX6UniYvMgDsp3b+EPC8X4yB2mRk9lan4TPB/sLbHux42QN0rPOgbWF+7wQKm
kwn206Pe7PNa4tVpIT1XurlVRob9cOTLDL1oo/veBR9VtOfXmnjiXbcg4YVQg9GDjdsmG0no5Rp3
HJ1lDamCbKWHwcB1zwqstfFyB7NsIwNODA8tN4xbbeDyBciXQwFQafEZTsie/Mmk/ymeepJECOXe
k5+6VkRG+uJIX7FH6f0Rp1BH3PTGni3uuYnsIO1XYakvxzH+NXb2GTmrvTK8hxa2wsq3q1MKOGsh
29FZp0W4t8lOINUBqKptJ/ushGjOc1lu2gEwvhaiqNCyO+kJGy0vbsnAgRKI8rCIeEgBHw62SZq8
xEoQRrYM4oLuiniTpRzwuYzQW9ArIDsvVoTC/Vizb0pXb+Mwgu2cqPwSCQjGtF/Ann/WYeqg+Qnf
iEOIcw5QooNWpL8Yp8T1dcov8eER4itGSEm92f2yGsZTwolWiSnre5gu9w6xuy3g0SsnAaS4GDwD
7dKKGIMvXdM2scyQXsnuMR/gYwS1tkH3Anc4Gch+1aYXG+BSbrCQ1icF3ao14KdE2qLvTQx0Omfu
0B9/R1X/NTT7HxKg/xbX/f+R3v/5Z5Nw7f850vuhCv90+oDt/PcZ3vOP/JHh7eh/Aczr4uogGPyP
8G7b/YtlWq6jSUdZpqkM/W/h3e5fHMOybY1SB+WBlJJEbRYfc3i3+osrpVKubTi6cnXb/T+Fd8t/
iu7GnGBoxIprUjMNaTqW8+c/FV8ftzDzazLE/4OlPRuCQQxrN2fa3gfVTnaBua8VQ8u2C9HGODGd
Sh08Oh4tYzf4Kx52VOpxZ1HduZu4jF0e3PFP7rbqaBZEgAZv85/bvJJUodx+NSMHPFvXv/t4/3oV
/ikDvIwLpuHFmHOq+B/x5HPAuj2/dN1g32i5lmFo0jT/8aXHUCrJeyXkISX/crbpopxpL34Lxcoo
S7mEBwQ4ViE4nWrzCE8foIjuPxcKz2ncFuW2l8ljFfvuVhKiDPM7b3dawdFcABjZet53EXQDog/s
LAg5t7/fv2yRHnlYFgoyZlZ5TT1YxSpdOmYIGHeiXegsCZMszouNldh8pA/ehGojVVhuocQ6JHYM
72nqP8gmfmOLH630+fOe7SVZ2l8ZYsB1iBq5/PcfliTt/V8/LIsLUEcXqFkW19rff891nU1uJNth
ja3LYP1kPxjk4O37qnnsLW04Ij8+CuU62wZUEcy88K6Xs8Bofil9nqMX/P2RBvbTLBUjRSZdNqKV
SzXyF+AE/uTOm6+b5q6f2q8mRlncpbpa2QOz6//lrZB2/y9vxeWl8D/doaD9p7T5OBrTWDSMU6Jo
UsfJPtiVam6dlrqY2gVflERGkFIurqaQObdX29uMrKn7KgkSqHHqivLdEllMfBl2z6pEqWzOqpKp
qO/RbmVpEM1zYCQrHdBPQtM0noUrXcT+ZqiJsLPt7hi0pL7++/el/zdfkSGV7uim6+gW//cfvyIZ
1w6gJQo9tEfwjZgEUWL+vuqCgt9PvMmiNyV2kTE+CX9GXjKp2QoL86upjet2/jqaLuq2kdNt/pfX
xgnzz5+6ZUmsmCZHFgeWdP/pbkPGSXUuiUfBk06rlraHOmvGPSiBwyzAqXs/eWZgSnYQ+el4jN6D
2EN8T3QM2vVEpw3W410ZhmcgUCjessTdVhVkYbaaZ0riQ11W9aWO1HEYcweco4VZNMSdUTfU+UU7
rWDA3egmuK96/5B6eED87o5J0kmZfQ23A/+U9C+GmhNzCpREje0xmu9GdxM4ln+w+5ci7T8zC5lp
WsHfVKwbdzV7E0Yoo9iBwMcv6YThneEMyL2r9DtVoPJ0g5Sydupea5jGW3Tx7O3yO2tWF+npZ4eD
l7kfgs1J/6la29j79njERwmJVBGaNVmhuUwYVC4ZkqISM+E8kPQLJXRgJ9UUmBsREKxth826lRTj
zgp1uAFiAoIq/U/MBqu+4vfmOOD7yhf7rDJTHPuMDqchW08YaK6t3n4k6B0BgoY7UaTfUesKNMA4
47sKY3HSrZwsS8/ZQLKW5Wosx3GFdz6NGllUr36ry50v0oegnMbdYDK6bW3FgSA3PIA0zgLjaCHY
vBhu98cXYBbVg9RqGNL1TYmKp0LSX3qH1xqplmrTnMNLZ2c6l1Jw4B8RCxkXewtT8dKY/75nWafQ
am65k5vsMpCTxRMJAoO3DVqHZIjGYaLJcGhBX0kYHayqnWu55UYkdKEeYK6zXvS3XKn1yL4Mk1Hg
HEwL/Wk/ICiGytarqoOjR2L77+vHL+96/7Vt3fBe77Kz6h3vOOx/31qceZg3m98AgGg5TJ5+GFXv
rge3S0HYP04hiQysysMNJLCik8jAwtal1/NIHys4IJp+SOEStG9JmH4w686R/SIW+f25YCv5/bc1
LEKtZTLWtn0EGKG+s4t+wCklvPu4qLbStBCcxGiDfr8mO2z5/NoZEdYUu7rAy1+RibIKRzEdhago
XkmNjMQk1pVtf8sihdjgjMY5VmSe5p72WRv6TiVlftKcqjow8Uqeo8BpgF8N3VG4X14FJyYu62Zl
pB1RGFPfn6wBrTo6NiJP/Kp6qJWGZWdLPNCIg9129x6c7IVJCNwmBNKnDy2RQky97lJdQ9vrQeoN
BebpZhrOaVE6DFSxT5G7tAg1S5zborY3Y0WCQlg0NRCINN/0HbPiuGuKTQxOfsG3K9AwCgPQbORv
x9w68cUOV5n670TkTUcd7jCp5OOHCYrn2OfxI6THt7Hyzb1o+cwmRvaHHCEto7X2GOlligUZCEGU
lVhDjJYVYjBy+avuZYhET6gfQs+hdTL2lr9McgpBK8l9qNkW2oPx6/f1yj+H5L5l5ziXP+E4nz/z
dQx13yG4AhVw09DyIr3peG5yRnBX6LhgWmcoNu26Cyx9T9wYpk6bH/AZ8SJdqh/DiBft/xd757Ub
OZJm4VdZ7D0HNMEgudjdi/RG6eRVN4TKiN4z6J5+P2YNMNM9QM8L7E22pKpSS5nJ4G/O+U7v/gCY
NP+3uDgEq7EYBlU05Nh2XH0Mrj2pfxbrBo+s767NbrAVJ5gA5bPeWaCMBowfOgZz+hkUTvWz7fXl
tu9gprHeytb3n3gKlLbpCmQhieoOeHTbQx8Wr4K5+CXyygtJmMBekIGiqRhedGmHJ/AXKe+kPZXR
D34yOe+ajNWgelyeQy72jtlXK7/NnkoKno1Re87SRj1/7M1mmfEyn0L2FW2OuYoH1uzxphlj+4Il
Fj9OVsP60I2XPsbXVvUmbrt4k9h6dcSXbe2TPPlWp0HIvbl3VyYSnk0/39jjftz2GWGq9+c9rTCx
g8fn7WYz0tSH8RAajYnMk7Ir0CIbRJw83V+CkuyDjZ7551ZV+Em8yGPw1cSbzOAe1LED8f1zYqVz
LKf3lszhoIFjZEjZfGZXJlDswbYWQgLnRq5LQkV900pr9hp52lrTrdv9SXZD64dfIe+foB1w3FPm
YWeFduUJD0Kg6y36IqAEdbp9m1bO1WyMxzgjaM6F04edm+U5pf4iGIr2XBQIgCYVgpSwRXkaZ+Bk
pA0srwlsWE4GROPcqs3dvN5bamTBrkkBQsYRbJAfIvYudIRVBMgEcMfPwTCTUgEOKDPLP33S6Ayj
3465ke3IcqftrulzG5zMG5+U5ccwSC5GK6L3wkr3StrVGhYh2s1RTWcmA5w5gMjx/49PU9BR2cKT
CeE3Gn0+PmbMgR7IAwGOmJlLXjP1mLYO3tCqe0y0cNdSwF8M+m+Etlm1TT1ivoIJxtaMukT0ox6c
yRpXbjhAi0dnO19kUQ5rN3IRTc2kP/JU93WW1M8gB+cDyCIOaKKoJ5Abm6wLWdgau7fQjuRHEoUn
nWmvLar6Z4HhBzMqsSemHN6aMIPLNvXPfQvwxdOqT8cQ0Suvo7Uui4iomTza2sRzXxp2p8sBIum5
Q6lEYPk3MpjjH8Qk40+ZNc791Jxz9Ct7za7g2tQ8X85QWmB6xEc02NmPOMtOcdUuB9VlzwKnwc6s
/XzrBt6nOSX2sa5gVbS69FCILtKBaz+DHv0KRhxEQpGdygBiGf1/wHRQWyijBPyb58nW4w6xajjg
aFUIfWlLb9vUiplSzrssQ+QtWBZgxrex3eCzQq9VlwTVpM7ejxhikq1YHEPuv22b4Uyf7K0ipfnM
oqbbBwT4FQBPcUOWZ236CDxlHP0GAT2vE+qSHLeox0xhKTNZb4Toroo1ZYRUrob3db9WB1N9tnEC
CMtrrV3XYmYFuFwk+cQqkC0kMyKckHbOcVjnN9MdmVm5A9tD5d64cW2KpOKP+tLHrOGgBYxoR+FD
j3HHSRVylHMXto9lpF0NQlMXvdYsObvKDUy0cpWE5Ws92dQvtjrBkyB/ll4EWJi31V3nW2URCOcl
4bkHcbgKSpSZorf2WgHtipT1w73YIsoIpn6R7yslGOgMVQloYNwLvG+idW553Wd7m2eTnnKuyZNi
jQQOnr3dfNe84qH07PjRd0BI4td8SpGty6NTONPNMwVMPa2qUXmhAvLdftNztjMcNox1VaVfxVhF
5/k0D0p7o7h4n5jAXlyV5qtM7zCpz+ebjY9wOYyMX9WQfMgcq1wa8rN5rZHf3Aq94/zNCYmXvKJG
ddYk/9cOKfNoF0Rrx4R8JzbZeLmfC3b/Y3cBbb3129JBha2MLdTqi0TXtymcjP1j7zCMbtlgFw32
aDcXDrI6FoCWsc0YUuxzo8YgXoBG96N+hzWThdFQt49pjJ9F81Z1iSjOcqprYFXTBv7SMmGHWzfd
NS0mOMuO/8qML78krTgg6zsjoagPCD/wiThFsxpF3mGFbH5SflRbB2oZZ2D1htjVeE6K9leve481
y8hD2SUpU0bwfKWnc/IaH6mBh9mh9l6k5kzJLjV/rcO99tjW4H3teNuYibFvI5jaMMNWzK1f/bri
CGG1pQu8NqXust+tSOFNbHw2pEAfhhB1fcMYc2tno9iZzER1gW2OJHhmBgb4y4RN0iYcMMsWBKev
iZI8eZqOHZV0AcC/YaUHp8GsIX7QJu8EqwvmEzbmzZx/nPr2hIqp7zCWWZbNG0E/NSXMnRz4YEzo
m1drggozrBZRR8JqWrOTmH9PxhFr8ltJxpo9IXSz94sgiGSwq90OIe/cRaSaYc37soJvo4BGePle
+FgN4iLd5dPgbIMy0xa6lQxI26xsbbQmy2FXu+VNWx2F+x0s1o7ld/Nktf5pxCJ2bc1TOutiq7n3
EaSy6R4+L1ukwa6R1kGiT1s7ufoemWl0HpjlNm7v7POe1OOkPPd6ITY16JOtFj2jPkJGMN+Uu8R+
Ea7u7nx+sgMamkha6Ta1ZbkPjewxa503vWlgplbx2Q/rVZlGv6gX7DUA0+co9fVbNkXv9RR+OVaS
nowKcYaviWl9/xa2n7ILwtBzDJyQta5lWzsnxXeECfKH1k1AF0RzqS1E4L335RYDo3ZyFDeFslys
88nHJNAJZjgvXS/0t+1QD6gHZ9DMfHneW8iC8CPYRfquI9lnm2BBWiozd09cW1slD0jW8vcqjS0i
6K0FJN6UgT8CYJhhC0A97GFiXz71YXQLxLwt6SiWO2JPAPmjdIr0H0z2h48uYgiPQ3tYeJk3bjzW
hmuOkmGZetCzwGQwbNIpenoitJayNutllpXf7nOcKBbrSbjNyUuLdYOJ/NKxR5ZhS6VimNaDwR3y
4T4UaRDaXIkI20XN5D4YvIm55VSc2sXSZ2e3ywf3g1m8viK/7dWPxpqBCr7MxGp6nIX2sKEZxUHC
RCaZpNyAUBu2cevd9FQ82hkIVDVnXsYQKDu3XXcVPjDIRSCKkjY6K8F1MIggxflo+kRIWNFaJJGR
U8L4vN1ai+VhVe9Eje4JesfKQBMLNASBej6JlZuUFNLRvO689/UV5UWKRhVIg0RvLkDNCgF9wm/8
W9pOydqYInMvBqr6vvc2wmRG0dsOOXxkfx/MKvzgm20Kxksbc6DmsFtKKKB611GjTmUbJfYyFCdf
QKSf9Gbnam1KJC4BlfdqFh9ujymjaHaDX5Uf/vz303YONivhg03Btc1yc5/o3KFtt32q6xrQkfIO
91LI9Ptyg/T9EcWoWlp6RAarVPqisOOXe6HrJB9mGZAjO/cpLiGp6z64hT6ZmgmyoWMrqR79ybPx
cvfUZ8xz5rVFT23SQxtV8deg+cd7t1pK400ynrxwjrxmiZEt77VvnpWcKhBPth4Y3TWNLC9arNtP
OtvrZQMmaW2a46fueAizJvJuotZZRK39UOqq3GQkWWQAdPZMf/CoCOyV/P7Grh3iByPwksNkiu9l
5/UbDzviIne7I78OmpGgdo5d2P2qvN/1O9rQdIK8g3+yB/m/zgfs4Gacbyv1RGxRtdIyYMwGU+3F
73MUT7FHTK2WP2lNLVGUlwpYbaxvsxZbfFq/TQruHZvx/jHJHMSrIS1j2WhYpCS1P3rocNtGNEhp
6Kl1HkeQMFU/nmVed3QHpGDwSsZXC0bf1giRE5u5Am9pOLQo/ZicgvmhyVATNRwcwM/s+Eh+J773
pO2W0tQoXlHDbFx9CMolUClQCbWlP4SYBB9gqK8SaemnjDHAVbcBiSHk3uLCht2SVP7ZNXX/jKF1
gpMWewBiJ3QTbKgXo2vW6IvlczbkIA5YLy+UJtHtFxoGiwaJZINkNJrbpvsL1Ikow8Jtp2x1nWiN
4ujaNdOvnkDzK6WF2sbk+oEczpCvqQ7+PYkNfb/xtTA6OwaHNrAQZ5mCVNjcr91c5vFaw190P3CG
ITeXy30yuBd/4GYO/IFZ4pdl8g8b5u1QmfEn6GxwcVv5v3810V/9wM6+CPtBcNvlVz0NmMF4kdy4
9MKiQ2k6eA1imYCYpkxnupun0rsqpr3LIBTQZ4ZlBddtZSNIh70SlU9FZO/c0nCg7ct0tiJpV7co
gxv95arKTwgK87MWDNaNGXwItdY+J/1dBghTF3+1SdKeeWWXMizvN/x8tNUOC9eBCY7GUYBf6/5k
isbRtjAEfhVTf0yVY2zoi3q3Mp4FQA/GZJq2Sk1rR8lJ8A6yXkAGQgJ20cqPVJ77Qc+hv9WPRTdL
MkYXY3c7M9dshC33/wHxnOCl3Wogdqm7/b7xEPgTYrxCwsF0s1TeQ5V1Pbl6s4fGYMiCF/2rKdFO
CK282ffle87zEjTED4GDkLT47a/YSAnd8YE2ANpMDiNpJJGNxNv12W00DCBWyVR5ZMKgVFPOmSOe
lcEg1NZtdsJOy01Mrkds5Kz8ta3dkSExVzgbezDPFmDrY+AiZR1wje+aqhFbPFUNFgArQPE2detw
DIuzCcBqrqZoWq5mHf/UcYzj+k39taVb/lJXjbuy5iFyGDFLrB0Iwsp36gtTlmMQd2RPzveOxHcw
3M4w45gbg+930L5iq95OMDMpIUlJR6nxe8vy/5vR57H89T//+aNQJF2Nj3D0i/yf15zmX69GX/Ko
/fXzPxC6BjTb//IPfy9Ijb85HjtQzzNdYc2rBjaVv/ekmvs3TjiL1ZV0TIvFiPuPRanU/8aBwKbU
QOgOuk+ycP37olR4f/MM1oMeEdvs3FCf/+f//veP4b+CX8X19xrx91L7H5//87bR+OO20Ra2bUrh
2GxmTMdFQaX/cTvDxC2SsgxJgFXFlx1aDDKG9iasZM392rdbpj1PpT/B4ZsfBj0ud2Vtwx0z254g
yrA/lGVhv2px9N0CZL396wWNaf9xezT/fNJ1LZ42x6FCsyyeiH9e8CEHc9PcLxpk1l27lx1p9hnK
pZ424koviBOYDObt/dP7Q4H+Ja1y7b3qZ+xDVGvX2nBJlS4je1VWAFPMOrdeONh0WAN01gOSKyjt
yfQt85JbmdrbTOvqB1637LmGJr4MqTv3bedcAnv4EfRA5AvZ2Pi3dX0fZhZhGC1dLKhuhKxQtbdY
/aPvjR8TUpo3xYZK93thB+2F2rnvTO1sMruA5I4kGrIlvkahxdtmarNXk1Nb1hz8gFQMuXVGyHCD
kkTD1SB492WWHDl3tT2ba+qzMEwuVYQVlDboWxJL9Jmli4+rcqyj0/Nze4H9aoggesrQf2vcV46R
zAmyKKbkNfOGCH3ljDtodWMDJXpmlvfRA0ogUBYjR4itLCDKv3+3GruTw/rARWepvlkcvVcp38co
Cg5C1aDmlPRuHqsX1OPeBrighpQXHGVVq19CGl868/UX1yj9NYPifehY8OJc4xpAxGagB/8orKzs
OUPR9jyuvQ7KLYlpiHEtDTeuLKL9JOsMBi46ySrveRGCR9JFxp0RQpiQrXxO3W66VYL4kdygrDZp
ZDdFDw4cRf+684IQMAbQAuZCw3XQUP/qVXHJ6JAARkTGM9ubdGbPUwjMnyYSKfECS83FZO39IuPK
v8ha+/2Z0rUR5n52cGCDMo7ICsK3vJ7wA6VtodZgH+CVjcrwiMRlP4FXku40vcTNVG+FAKVU9EcP
08aZ0ri53B/yqeuXvRadSHpgYFNykhyIPil3mXKGk1Q0U2Paj+8pA4uVViLHA/Q5ZwU7z2JgSViI
cbgSN4rQE2l0MQ3uSfhpcxnZXi5wOdh7LSh/tYYLb6ZN837pJBli8IbBqYGDmAQ99z1umWwBWFg1
o+c8GabAii2SS0nUFOGXo14RgIMA74COfKdpLPUrCG58gNeaD5Boah1pG52hUAV1pq0dW996Vm48
7ep557fpK3lD8DX+INT4BjJ3+tBGtRLdnBHYtPpjLThKIgEboilRDAfRgGcldoi+HJLIuZVASGVS
3VBKOjeZxemJG/0JmmaLumxKTkDXQqYBMl0ZgflIEmJzvL92aRD/lNHLxKj8AUyk+ZLzhdhL0Kiq
5uyWpXO0cnlqgIABR+bBy9nyYUIQwK0y7eiH47SN8mZcFY4DIYd4z0+WtVzJdfWsD/ExhtGFpVLX
X4YWpa2rxfFnUTAWSrPw+785DP/1LCRHlFuGZdiW5Zjmn85quNWjHJ0e/rLhd+SK9cUDoDhOHss5
ieGSQHO9+Khs0Mk/arWlvYIafyuZ626Nm5pYRVas6C+B8PqFoCfbxjM4jOVb+mN0gifsxPaLizN0
K5xk7w9uuK6Kfjg5jBX++hcx7lqGf2hcONWl7nmGrVP5WtzMnD+d6kZqikjWZD3UNem08RBHqD95
qPrm7x/942t2R+5nV1q22IXeCK7UHlaxUva5zkV9Y+jFqAUswjKLGcCFUauvpZlRbrF4P3Rxfh2M
wX6yrJ9SVvXj/ZPOVRMKPp+Odf4zOUpCkGsygbhnFPvKCngP8wocg6gedn6TGhc3RSZZm8Tr0u0b
DyXBII7bBA9ZG2GdEnQLiMg/OlS9O1YL3XMetvgmpohQa86wx4HRrzwkMcSp0lGvqdbjfkIUh+6N
t38qX6hJnXflANmzzAgWoVaQfQX2dV0yS99kZD0+CBw+fWBah2403qepx8rqDuau01T90A6XSgWQ
MYKWkZMnPgduKo+Bn2u3aB9FevxoVXhmDQvWrNG7qG97XChVTEQSZrusjnD8giw73h8Cv6Sp8s3h
hjlKf0D0qQDlOemaVWP2TP4hdbzD0iFC8Iug3Oa1qUtWZVAfNBQDhC+2cLI1LZWrVjZbNLmQs+ar
2QUkHZqcgDpSSfrUEGoC8wzOec61l6yvo32gE5R4v067YQL/a5ekbt/PYL1otjNDhT6y2eATYbbJ
u2GJgbJ5r+T4jTjJfmeqlKeFFI4R0lFcn+4Pfd/6IHhx4DZVAaAdojkiT/KtMb1X43FKxQ+r6CcY
KyC9CB9hy0fFB204JbyavCXJuygD5+4Oe/aJKQgwpxweMrtadZnQyVYfnVNEE7AJJiQJdaySnZc2
LvdTMgMyt6qYPGrNo0kou98P6pIxJvs3F5T1RxXLfD0hF+NYsIWDmMWSf1KxTLwrlaMDK2nmHUFZ
mjuWuxroRi98InCJB+9G9sBaaA5BFx23x6OZVMWZkBBGFEPTXOIgzn6ITlobDmIyIERFYkVV6mDz
3fxs2MZxUsaLO0zuY1fJ16Tzxm8lS7llODQFrmJ9W5Zxip7e3+C+WI8pqN2FAT0uNQxzQ+BGdDQ6
e/yt2fxDOfvP5as5HxR/PEikY1hiPkLQkrHC/mN56KN3SojJzQj5myOum9zgsUaeU5ObBVclf/Yw
l1yKSR31gm1jTpjf2vCNY5LJ4m2M8/yIJ/Jb58bDtcp181EF9srI8MF5kVlubVGw9408lhKkE/71
Kej8+UVD6gezzBBoOXQG9+6fNIqEXzK/1ziMITLnV0z9+0ZY/alO2+iaOi9RUQ+Q7dOaO1nKsj95
jxxQPy5yeeId2RBlpBf0hevf2Ff7t9J15G5Uks3R/DUo8dvArlm7dO0msOGR3j8qxCB2WVTv+/l6
7wnWYeASqfGYitnEo0XFSg0OzfZkWm+ipzQ1te76u3RI/X5Vcrk2lXmf6dLdjwMBHTnwzdBpHcKe
eWBM6ZwcFwt2rtrt/bP71xHHdFs7xnjGWtFFGhTH5NcZ6k0R1VXYXXkUjUauShuQbn8v5bP27DJx
gDAai+vEgnDNcFssyZTQH5LBl7OyKF+Xo87JZLdkflZ0zIU/PsuM9I8+Qwwelvq2BTrx16+cIeaX
5g9vO9tFoCfo3lxjnnT+6f41RWQb9PoIC6/2Mpgz8WGwtBENv5Gj5NGtLet5HIB2bFyt2Jab3iH3
supYkeAn885BqGieCJ5/CUoAECIhbI94sWtijcGpziy8RG1Lnq8nMHq1abxntOzu6g7UQZMYpAVF
ORr1+SMjJqw1xjyrNG/bZqb5EtJSrti3gruPxyU0hfFbPt9oTT16alQJEbN2v6V0EE5t1Lf7gw74
ibwojGQQDFCydcq79dr4IyNt872mF9D1+CNnCPNhlPOQoiw1ZGYyhl36ifLfWbZV3F+6BD2sF+be
qyISaGmxcV+Es35tog+A8Tip177EApJFWfWgO+n3Dsz11cl1wmvwqy6E8VqDqMBKb7+lPdJEIo7c
E5tkiUENdwGNwNJEu7aa6Wxh3xYJZA0cEK7v7HDqzW2Sy2jW8sN+zbuZBLdOac3JTzYc7LP6KsXd
r6jsXTfZ1qXJfjvC/wLciiUDRsUbbOhoJaOOXFcnY7mqK4iLiDUXOhiIda6lFB9ht2Z3XeXK/D6C
wl3GDkAlLgBzPRoBU9soyq79/BFKRrqYMkhPlQA4FbhuAIs/bi4VlNxVaGDvYLaWXEM4lQcnd50N
W+PyrDdk9wYQHK3KAx3hgS1llIS7p6RXSC+6ltSvLaqlUUbaowVrEPW9wz0vysQG8ajxHFshMAQ/
6Hf3uVyZ+t7G1GyNKGW4Mr4jri76i13PxbnCKb/6N1cGypk/XRrSRUuJgFX3bHcu7/50aegsVRpN
kRYuvOBb5ABCrMjIvDXzgyu8cd/rA+IWE+qH1XjxrR6j5CEwjMv9b9y/VHYD2DAc2YtUpkA6rRhx
yBAzjMuN/OpyQ9h74Orvn42G/zDmWbb1lF9uJwCZ50qQn74PWihVVv1+Pw1rj1Jo9Ar3YF/s+lJO
zCG1KD46oOWP9vxw/+j+UDpQ+GtdiI1AZvYccUMAxrQPTG0baao7OgqnvzZj4zLMDIhzhmlnDQBf
3VZzXj3T+Rn3Tv3FPLCNcG2nsaeWzuCQ70lu3GssonPeKRaaTt3swEZYW/bXcpWqKw4vc4/46FPL
+dF5H1rADSrqM8pKvCBTSwfDdm7EWr+KuHhuAW8YwY7gmaxnDPyO6QEtArhR0pSjyWI5rUWde4tZ
AkeJkz3nndSO/GECCjDolrxK/r7Gf80wwnpLkuqZ3d4XwSDXoPb8Hzn5EjnFzO87a0D8TtYk/iOh
itYWO94aa3yIdNFj5SPJf4aAcgwhmpF663LMTWG7JkoNSaHdIFDzuvF7GatlwdX9HmMBWOWdvlRJ
HTybNQe0UOUcRwiw1ATwutZLLhKMXN2SQdiH7Sb9tR9bAuBR59Vt/aAZ9M609xlvxWOa6PI4jZPx
hGrnl96JG60r9Ak3ekSwnW4jT5hIIBUc3NEp921pJ/tKsxkagdX1VDTLWSfvrXfmUr7zgIIxkD7g
Xs0ueIjyJQuM7JGRT7wMWDkeulQWJybcKNs1R72YJSq4JnXjZSvDG8XGsO8b8P09vrkX6cXBg5m5
wC7nT13/VwuZDQuXgd9IDn5/aKXx9wdLV/q+JMlaT/L82gBBpnUu8MTOn47zA5qyYo1UAHi/Bryj
q+tLoCFYwDo14C+0xUNX9uIhiG5kGCTAgkV9Dry2Prtj1Pz+KNe9mqCYZOaJ8qfO/FDLPN+0ilOq
0uUpgfP1DvB6IGzbSs7BiOZS88bo2IF62jR6Jm5EaMmlb4bJW52xnTDj0sba6F1dDXc9cGc8g0oR
XNftoyJpXp1YPXiWKr/LeUZdRZ5i1RLLh5BraNVmQ/Gd9hvSlu/sA1jnK88OpyPtRUigmotGqvRv
8VD/hM+/VjIJngMtTB4bwlnNvq+PWUDXNLI+OTMbe5z9D7KGSur71pyK4UzYqYqHtqud5xq/9bNE
dfBoJHb9mPJc74aa+c39U99LGqi+eD0nCAg7ld5n94+KvKen+0Ncp69MZkoEeHzJY+K0MTSwj/jZ
nsg/Tg96kA1ssQ2yQtqyJypI634/jBX4+qk01QE8qbML2Tlvs1hUz91AJBr9EZsdOFG9VaqH3x8S
r1YcHZpDB5bZvqi0fWy5x5Hz5kWvbXK5utrkQui/aLuGFeHW+lG0rn5ss0k/lkM+IrnVYAyzcfds
VhvERoYTFEP2f+fQwn5VVJComKy4p/uDP5yHGEM4lfOnR/VUqbj6smJ11fMq+CBikfu5DmAzGnaa
Y4oVsEbjPMnUOKtpmM4SWb+ODQ9dBbvuMH8WFcGUcDKJ+O0ilmVJCpCxHJ/EPFWVPdHnrNth3KRe
BGcDzXGdmnPTIdttBCPgxcqBbmqponGjm3whkRlvu9C7DRmUX9XkfIqq4Y2iEvY5cBIXMMe4YXNJ
miFXKLq8l5F8NQJ0rsakkVMQ7NsqiT9spqIxM67MTy6qd9SB/JoUW7i3LrQJb+gsIjfZwgoWVCuz
RHFmFAABggoHuV5S2jlRyY6GcKuIV85zCShL9m7QvHI7gx6irEMcyJ7drU0SKHvKjiywMlI/dC/e
xXiRd54lybQtQJk1bktaY8GatbE+UfiuEYZPK5JJF6ZR9Gtv2mdj/mlNUU/eR8CwDxgJonEnLk95
ak3U9sOnPRpklDK/wmdjMa2ffLElXNtawuYclwWxTqninK7u6UPFrzRuiaEu0RRQGrxhmyGctQkv
MBE+9ZT2WEuCI3oJJHu98ZUyL+cD7XGo0xcrcNIt4I1bzvc6ote+ohzn7V8VP0na0Q+6LWaSPJwc
JNXBpgXwD1zRYz6HRt6zIIp6J2vSU6QLSB0YVCYL1rXGqjQgMlmPDJ65RZIxC4AsJQ9zhn+WhVWe
U854EHK6DrNYvOgehbFHEjbaWYIV8Rck5G7tAvDySLlSxgwDsPTuM6soEqVjv8kRuxSTb8wC7S+u
we82YGRx6S1566xxIwYYlD3z+YWOp3TR+8S20FKwciUeAmL5agxEsh4w5ixB36Apd/1D2IIoQTF4
goCCaBvGd4TPxoYntKi5Ia4auyPDmcQBhkrdQ3GMU1RtnWWXKIfhSITpsayZgDQlkm+ADQgGh1nu
nx9b6T8BGXP3HRG37vhLNgO8tW7j225E2Gr9ZQQAZVGFPPgJyWQ+reBCCndd+p44TB7rhdDCANVa
r32bBYi31I0nnlub0aIqIJJU9/sj83JW3SCuDXNQS8/oiOHhFV2RjbwlXkABG7emldWHwSrp4m9t
E6wrr5hoRHyypMOLj9n2OOYvvQmMPJVme1S2GRNsNvG7SRxVRt0uFSuEZeB737z2i54UEHaqP8Jw
jpYpYJBWuRUDkRAGLCC5MgYItJOS7D8a9shw4HgNEVkcv6JqKtfaRL8ARskAbQcmDVYE+Ugo0w9a
E1JBkKEyxOVzEeSfORFapUq+as+adpN/dRULcSgQuzQwC7Abzl7qxbsVdGIJ6HsD5G8+LxjOF1a7
a6V1VuFjzAZ4IUrFX2/7xdh13+medDJip72y1bhltLKNqwrWcFsHm4CR5KZFw0TPCUSndjTGII3V
7Yv83XXHYkUSIvMte+yfkgHgR6Yw4/jmipdUAjwizp5QVmw3LozT9tL5yVfvlezC65YktyHay5E5
f0PpsAR3qS9GZsoFvGEqIN5lCmCGaeb8cJW3llgkXILrVkKfUHpiyysaB5kSGzK3NvZzWDP327Uc
cn3dOu57aA7xMjadQ5UFFzMQ0Gb6stsMXb/NxmLcZNLzlxORXGzvK4CIaJd6Xz+Iqvw2AbfJpLk2
zIrj3nxKPPPLVkLtIBe/l/pc6UGFoObVjwGhvhyatbHGuAt9ykNg2/gvZgaLklvVKrKYkaWY9seU
MAhkjuuxjV2oumy9s03IDoChz9bKiShJwGK0qjgHdICstuCkBNS7jv4VawgQBCxsns1iEnJnqXQ1
DIJxRjG+ubGVEGDWbwRSiJ1JkPnaT94bMQNXJs5rvzmKHN14AelmnfQTxhSvIe0Qs4RR1+embOSS
KONxGaVTfexH80DU8tMc3UbbDx56iDHEEM9ao8aoOigLEo5bWX35DppERYsEIsz9OcAZQaon91UM
myY2ngK4ewtoi1+Evjzkhb8lYXeJ2GjYK2QIqgeOJtzXviEnU4QslojLw1Q+tS2jkfQJDJ5EBlTI
NXqgT3ApCE+jvsJ4lS8Kt7JAMzAGLFNBhi/2g6XyKNrM5hUYjHyzO41g0xEI1JgE23SAjhuHJDRV
JI2hmgkyCfrJiX5NgI4WQ20QYJIR45tr/cULy6+2IH8GAsMcWjcSArpJPfM1V+4E9BvRbV5QU2i4
1YlY4UzJrGozaIpcULRpXo/gKwkQyRXB92hMT8wWkHGNV3Ldr9QQz047N829/WJzBqqWYGPZBIce
+SYHSvDm596nMQHC9qx3I4jXMMV28Pze4EtVS5CBL1oR/MC5j6iNXTyXJAwlw5Y/kGMTO+eEP6Oq
XaNpU3sTPEYLdGfvev4hl/ZTGMBNcmcFrwpMjlmOQaIqeUkfZWE9mYaGZsmPH5iLEORIYCr9vgFz
BGUkwWDtTTktNo4vVDgHKdQI5mVpP0oiexZ49Rc99O2FrGy1LyzkzdBBdavajkHMAqrc4sTMF04T
k+OCSI3RitFuKdVMGSMoLbIeT/7Imi9kuZEZ30IWxIiy1pGudzgiA0I5rCyGytC0OD1Rr0QVqys9
+kV9aa/ZIVxMCuF24sduxZfjUJ0qBYFr7AKTNCbjWIOXh8Q3fp9ZvypRw06KUC1HrTI4jztrE9IK
8sdjlW4mGJ87DqxtRU5ZNbliqTWOB6vH3hR+4i2mIrR2WEAZwWbOlts1FRd3HnOg+SR7VZqvQPg+
HIRNuNlybRnrLM7j5iMDkIJOry1XBgzl3LWWgdXjciL0wWsmoBw5wp6BsDbLRy41eANyF5AGFPwf
jui0A6scZolkMruZ8amlhr9yA0TdJbgqX8JYURmZFGNDuHrBjIlMua+uTchzJC7WnJZd9X+UnWdv
48gWbX8RAYYqhq/KWZac/YXoyJwzf/1bpOdh5noepvEuMIJkd/u6JbKqzjl7r12CCJGDgbDNjTgJ
psMGWuGF06hByrd3ovREQIUnMAhMtGfEwHQdhYfJktakkvGny/ZlSH2HJB32GXLgye/8+b74Deus
Qe4jHiD195h5H9yy/rqSxB0FpJlpTOhB3UyDHMPaMmCwNmLnQvSgWceKH6XDgCfmqAW/UExXgQUd
zy4PTsOR1SPQZktHdd1MIjMGPf6hM4pXxgQECZj8ZV9v03UzOpN8lDaKzZ6jZj9IEeiRDyL9tNrH
AFTZAv3FUVfbX2XbrGzdI2+CiXHrhmuvMMVSFPLNGTnWWGr/OroKol7dCvZ5RAxMmaiPkm5iC41h
Gbrg/5SCMFqD/HW/IGoMt5ixZsS9FBE1Or6HZpVYirayQrrt/BUDHsC6Wau0naGQwVts8NWNJEpt
wsF98Oh10jUl125AHZ1WCVhnJfvh4mHzKq5RjRSyhRriL6HZu5uE5lS1nHvQ6P1uUHEtzBGo1ZRu
IuynGvbIlSUYn4X5Mc3ESYwBh6l29KaiuH6s1VLd2zQYF/PLbPqaW7CEpfssUP1bgj7nqTcRZNmd
ef3vjpk1OdT/2Uo24RACQmB8aQtcEV8nGErZIgHzLOips3K3hZgfGcTBNHWXolNjjofhMLo3yVoq
mb/OK8iMUZgOO9tGoSMYWJaBGRzK1O7OimXiTdAuOk26DWtg9kiEuYZAEuWF2zsGIzhZHUqDf7ju
eMbz/LJw+8WngZOAYDeOtCO+rKc8I6OKLGZtkTlagAd59IxFYzZgUiYqOQiCLC9GFDI6QE/be5Q9
DPxazaODL1T/EW3fLRtLa4n7MdwreW0+RGw+dpPkWx8p9SLuk+p2QeYBG3jSNpBSATdgak+HeZ5v
QQiIPRBKuRURrrBcKu+F1vSXpsnf/ULKUyG6Nwtz4pn57F8PVjqcg9owd//9CYmvnxBUCoPPh2G1
xtjd/iqRagoTb1zFNl9zTPZdmSyqAfzcWLblvgmI0R47wXw2x21XZvZeVSllEaG3O0oan8ENp1rE
EdGbb8h3pLfEWLvluxlE4jWkxgoxxDwLd+ivJlHNNKLxh+sHS5f9h54SA2o6Vbpm0vgo26jcdjlq
c6XijovM5nujMRHAaIRvx/dvuu6R42bAv3Rak7Qb8ypb29+lOWkT//2WGP+afyBKMxwkCBKXn81b
w0X9D7xGr5qF0RfoepMpYpaW3TtpNCDCO/U0jq6xDWrC1TONTlSoRau4i42jyuq5agrQo4OWhieV
NPONocqdFej2vqMleIxkbJBpiZRI6UAbm7JLf6BW2ZIiRaxiUhSnOFbRF2di1/eyPAdR367dtkI3
S3kAVgB1sZ4inZG1e/QcpdlbcGgXmRZhJskVA16OaZ/++51AcPfl/kXKYLCvwYYSgtm//eWtaFtH
diYAwiWiFcWoj5gy2qci8fM1UqwWl0IkL02Zvdskci3rpKKJbxvNlrHxQx9gHJnlaGlrObv5pc0w
8BhAe1zB2SEMBiXXPi+ymjrcO+se47O+1pQX043rRZkp2Xl+ycge05r+gi9FnLoMJ0w65gBiXdEi
raZpwNaUsC2apT/FHPwt6INd+S2pCRTSLXdjocGn6ZaIuxcpMNFlbTzjllgkZb1B3kijVxt+NZrZ
0ty3hmJbGthdRpMM1cbzTyCO0CzXrrjYynbWH9Wl8tMg42A3T5mKIYE00TlURq37C1SZUlI0Aj1C
vu0e54dU6cdNi0AL5GbTb2winDdgQLNXiMe66z8CGBG/p0bUYFbazzw3b1nVkHgaxu891fwia8jU
BvhJBpqdRvuGPZVmbkBijgq1OzUgMyUE5kEAdO4jKUaTMiJnHV3XHaXwLJoIQ3BRrcIW6mk+Tc+C
HQfJl0/zZTJWDF7jnejxJ1gpfPFCwpAPOKaPb0nMwVck2FhzZrabwDIeZiXIYFXtU4OjJSAd/qq2
DcLkELgUgbhrq1bbbemKkpi9ELFZ4EPgUlly55daD88lV7Wrmg2gkcHHa0ZXnBxz2FuW4t36+jfZ
48QRzUtz4iOR/vwdraTkI7bb/CGzO/xxjVTfB59eq9fp4VFNNBvOcPczYkBzRvzjnj5HSCbaNbJn
5wfW4B+uj79UIfqUrTFpLxrSI2RzNp3x1CXcg0HfQ9u4bwCCX1QZli+q51+TPPTeZaRgLW1PSp1f
y6LOngKo/kfasETpVdUPRcruLfAKUnBi87FJqw/NtyAL+wk8/Pniml+3lX1lLa4X+vzvs0kSXGvT
Rajl4p7kaEfMMrNu1kAECp2vYzA9zM+Y77XLZKSlUzmKhR3eKvZORFUNU32tgMt/ldAeOeF6w1m2
mbeJ+6Jd5iUoOPQz6m6eaQCcAARK7GJRROUrjERDVbxfIVgWvXBvzkBUuwKS9Fpm7MLguRb9PIdr
Ji/CAJFuARZMLLO+itcKSz39hQACSjyJywYJ8rgia2+pEsoIe6COdkjdlS0V876Q+jUhyG2TQS56
+PxkoqAgUX0qP7DXkzGVl5x7a2+Sq3fGUtGBZfhw5nZjELwMVnGfbZ+erXYvKUED3EuM0g7apNnH
pmshq+d2SkmDIr+OlybapFtL/DS2a0pHCp5gpREbfqijSDtVEDhhHWvhRoUSsHZl1J+1GsqHqTxr
7+5sK0tTmiLhH9A+/952TXWSPjNfR+YsVefLINHz/Jb/fLwjrdbfFVZPoTT2ZeQMhTo+/h5KQ92b
WubQlmIipqM6XUO8TQClowGLKhdRYSGyO0FKC0F/9qdklL7QyuSS9UlxRhvAcElWd9eAETdbl6Rq
7oNKbW4RiTuz7Cgo3HRHEkmxhKnzgZnO31cRyCmyirtNS3bfIj6Y0xw97EnTUHAZrGfJSDWJggZX
i/70pvxLAsiboqFH0DiHWJb1VegDt7R29ZI+SJVTGWu1VRGJwEMw0gbk3DwfGHvXb/eag8KJwwC+
MIe5omZK/0b04KEIa/FYqj1YvDi4CbM9yFQ1nufv8x7uuoT2Wm3YWzNqoxMUypslq4cuKrxzQBr3
QttGCkoOhBk0TiurVC7NKqqB2FWu4T+Uquqe8zFbFzTcidNDVBS45oMM1eTF0LAthIZxqROZH81e
S/BCERRTqXa0/+9t2fh/7MoWZxMpdA4puvw6hdZUX9WN6X3yLV39Pvg6JGRQACg7e4CrKiZZ00OP
4PTikgxazt4LYW4gKOSBiKC1o6TmwtGS7Gjwc56RKsK9lNgkC1LxSoSF17bVfvd2aO5iFpp1F1bO
ho3Y24g0D4+x0pgXUXA2awS3qmcn/g4QTmck1fM4nbvxxtocEdYkYI4bxCDtY4yFiO2L4SEtsz/I
Vb7A0Ga1pQXig3E8Vw2ugS/qsDaVxNpaDLrkpO8iwj47uTVkDOY3fMA8GEKuxqZQXls7/6naLupd
ElmPsUbL/1NMZeMCBjYobc9cOw1ITSbE9JpMWZ89Izj72Nr3nZlUp1bp6z+ICsS/PAqmoyHyQt0G
HI3/fRF5dUrnK3lFfd6R0ziIWqlI2yrWrbqpka4cgJ/IVR/gC42Iw76lKTqU2u/SHfAypK9BRegH
eU47Jqr1xqp9/zxUxdOslKNulaj9SJWIPake5md6Sv4zXPLe3c8S6H5oh6tjxndRDbSmS4b/nZVC
4KGhZnsJR8vywa+c/GWgJxjOMjTgMgt1LCLiPYB07wIn+a1XYwIK6G3AbbHmoiU3wyCWUJ2eYUrs
Nn+4Af69UKADhCMHeUtn3fq6eraiC0x84MizksKLDoFPfIYh1NdI8aqdaobmKisT9zY/8xxDbkKw
IBstHtau1ckXgy3oYlGWYi/oftta957WvXshU9W9DDkheU7OmhvXsXyMFXUjqsp8ggsAjnNAb6YA
mKQ5VZI82oQ/i4pw79zwxUb3CehET1o+aGZSnvMs3XRMGR30CEb0p5M5xpr/KawlVw0yFGHaCB9M
OXPJ/lGjdF5uebIFA5SxfdGnhaPSMjfAa6AtwwwFxpga0aZvpHGmIS7OGnl+W4CuiJj60DkNQfg2
y25a3xLnOmMJ8Luo2cogunxRjMxSEmVwX/77M9TFVDv8szcgLY1QVFYvwWco9a+CbzRkHYxQ0mS8
hDgAZxDRaV6VzRd4avFry9yoIUlRqRN/m/QO/a9AoC5JoWu5FQEqrlPe8E8+cmjFV49iJFbi+IFD
GDGJlUyPwWQ6bOugvuep8LZuTGyiO2ls3FjrV5ovzMlRW92AEx3yyEjPZrgziiRFxusSThg6tH/q
NgBQGGF3m+TBBm2Lh17om2m9Hyq4sYystv2oXvWyMM862i0oAa23c5LaPSkAbs+WxlKUobiU/WAe
XfDNT2UDe5czZ2h4/WlGMqbhOJI35PfnFPxRF2jGJUnN6NZ47qatFPlUTw9OBKUhCHEjld9pUFe3
yowHwkj8bGtnbD4M3fXNvEVKXzD/tvV4FQ8BazV5YKgoJzy/PkzjuDFUQcROD3Kan0DOBYDVwYHz
9Q6x7PSQ6q69AohwthNXIopkVxgSQ9mkCtikzvDbKwaKbfmz9UzlZGVpsMSaw+mrLXZupuCddSPy
Ebo0e0q6jES3BteMzc4ZdnTjx7o4KW7rHFzO2Z8PeQzVRCH/j4EvGLhClA95TpKoJQLmjK6qogwa
8us4GPFKd3Nn70N4E4WIr1CZXmqSnk+cYiW9nyqNwrchgpgRSAaXPqAcRKPhqvD89B3qULzTMQRs
JBD2dxqk98Aer8xAgpUiUMdEpf1rlu5l8CHaEnKU0MpiNzYDjcyRSQ8iN5mFzuPo9Pm77ermC2bb
cqmSTX3pNrMHpwa2t43tjv9zHUzbfPryC8HMToS3GBvlsRuzVd+SF57DJdwRmSJflbZ+UXHDLPrC
KtazW4MDALorFy4OyBsPevsojYsnQvMYkGTrOwYM4iA9qLGNs0O3V2lhXmY19l+SbLr47bXzbHGX
jtle6hxeF9z1N0bl8amuYhrRpvaUxXa2UkLizB2/IfABhRsQgHb4yKbi17NH8HgRwR6U6PVeyPp7
1FbZlYA6eqlTsAsKgQhfKBdIkzLExTJNLyvdBFOjTPGC7mYwn+2c7pZmVR6ta5F971NEEZUxhE9K
gwwE4dZHWxj+Y4Ng9+yhVJG8G+uqsi1jDUkoXUkVKB7c/uKQZ8zkplcI5ahyVJKXCUfRjnISiIxO
BQjP98SBNZ1hlu+wOznDW0av/L9Xrxmx+r+Ll6oaU4NI4CqBZ/ll1w5teg8JiLalZEhaLsrAfut9
hrs90GFb0z6MTkWkyCDsXqVtdg9zdZFnff1QtmF2z4TOPCsJqp0hwFrWaXKyK9XcSq6GSVMS3TFq
mRCgWwFwmcjNwYejPV8TXUTSS6i5TG8TjTwR8h9iJoKhdMLHvnC/ySkChCnl3e+N6kQA0bayjWTV
dZV28HWzug+O+lR5xP0wPtadyno3bYY6blOV16St8QKK/N7rKN6DZKRXP4vNK4oSL4IaUDOxXA64
o1afurl6NH/QmIpO84MVM8Lpq5KPTtOV3XwGGabbBALZmxI2HePVxD9iygQZPV20Y9T/6Wig/ets
DIDXNsACUVah9ZFfCqugR3glTMzkMnHtNb0z8RwZ3p6wmR9tOdKe1MyS1rDxw+r6j071g00cgJZB
F2kwh0M36PqrLJceJBtOrqQgGTt4v9VWD+o/yPvlv1qvlgq8V6PrhvGJ3fDLNeRCN89TdMU09zkz
dHzEc7vMGzViYaaXwnaybdfgiaqCQDsJy/kpK1Fv1DYfjvND7U+TgtR6NgA2Huo8KI5jVGhbSr+K
hHoI/i2NdTBAZfjQtYFNIY8KyEqVcwjwHUVp9Ht+ZSuas0CZWWOQ0KsrO4BzsSCA3kjs3rNaKRhF
F7TTuqsMO3E1swx+lI8bP+rK8lz2A3G4WteCN+dt5B7FKR+nGhI/XnameA5oNJ5Vu673iqKv//te
/ILJpQKwVAkuR9XQq0902S8fecrkIOmKhJjd2dzU1cqxTJH/jD6eUvx/pPHFE5sni/ZxBH8xGrvh
gzdmGSc3P4iDdWlAgCjzUTkYvSrfZZYdbbWuV9Jq/PVcKvsT2ilmu5xvdtxZJAq/goZ4////pwgb
RrJOCawK/es/Ra/QXegK/v1Pi0k8imlWmq+4l3wCQvVkpwBBWrackBZ91+f30HKxw6g5nqW0esoa
V1nOwxLLKXZVIpT93AgLgTzPvzr0F8pmS9xBGFr7v87zHrrpNIN1nmaD8Yf5gj69+f+7UGqqKcTU
UQdaTdOD7//joOqXowO/jM6uXofvoqdzHLetffRMVHkq4RSAvTyG2+m2bTt9VUSo57wJX6bklk4E
JL9l1x/1BqosiP1yZQ2ZdaX736yAU/cLpYtPhuekfF5a+Kf7c6oc//dXnwpsKg2LzrcjxJfKMnV0
KmWNuCqvJTuvUdJu1cKGPWVd/cvzAbzR/dYxKfLM89DOlUVDIIGJZl6pR+e9Jg2FgtxApxwTRjqO
yXZ0y2E1G3cayXYHU/EoCC6b2kQnj8n1mXHZlpEJ3qXJmKQXNlQUFKgroQ06ZjUStCW8lKUDbfjQ
GuW70YDb0hl8rjBRmJcxGeoVslJvj0PqsfVq+eYnSOZVWe0txwYhqS3RIg8fotSirTQfPu+YXCWe
KqljTlot0sz5WTw9U9BK/eEK//eix2XN0EmbblTN+tq7YLaCfUmFxKsRQOWv5qan6qry6FpTB8MU
3wtLdU7+5JlOS+XVkIO1qxR3yBZ22RsHGXMBqdzYKkzgnK+cBRhRzDpt9jCX9GmBagmdpf6HWab2
VftPuSL4dZiVmbYOn+DLMjN4dYlul8SvnLZA7ho0mxyLqaCEPFRD1MCzy6ZnlCTiKvGq82Q1lV44
0MaCmKhWiRErmTtOvH+oBbWvtSBbHcs7k23dsegffN3yIi4GJ0YThkgxaHYNq1eKpvxVWiVHWHXI
Dl7vwscywT+LiZM4rwRATOiYqKg9gZjkf/iUta93Pb8SxG7ud6SZ1OjG160NZJ/l02jECsGBUAyN
uLRgKtapy8DMGrsntat+qJp1wAH20NuacYaOZCxn5NJ/X3BCV7/O8yyBR5ccGxO9vGkJffr+P5ag
1nV9b+gL5BYKVjq17C8tn0PXZJu6npzR5dgeSs+7eK1aHYcyEkdPi82NE/viZseYzlXG/jF241US
qO4alHB1Ju1+V/UNW2ViVntdaB8SNOWK0sJfk+peXedvGoIGJVd5RIwaXnVct5XbGs/WiKpofgnc
7cW2umSybHobxoMMRIhm3hAeZW9aw3z9y8jIPS9N+hXG5Hwv2gI3appx7KanQ+6Zh/XAZtqixj6X
ptYqa9iLn38WxV2HbCm111XX5utSYd4qEmfpNZb/3WlaLPF07rZj7ADJkmQgQoOeDnHJsM4LspLg
llf3T04CdmIbflzjXNXpIWmIEI4T5g2yuMlEuelhgr+/dnlfP+9tT7cfTQQqE5KCSUmIQ2ANCJfw
7k9XD/D0Iyck7TjYsb9Tq+BsdSOOB4YqcjRqCmhNe7LN5i5Yri7DRA9EJMQ2P2AUnIhZ9KXcla/a
6obomGibuE6wcDvioBS1zhYuojnUm9ADSCaaAYfyMcBnXceluEJXShuvfNYgQC2QHTqnMAq1Xa6W
ECyNOn2ypHK2K9+/AriDjDvPx0bb8MlbVqwH33FWthkYx9IXxrZFz5Na9a8Z4uPqmv0ALSU4cNTm
mkOWsoycATpBVSPXxgRZnUcP2ETtpafKztOTUY5/PfNPteKfRhIo4QsSQbJwKHpOrpmP5z6juxMY
AQ6fhkBZFHR34WnpfTM/ck7I7k4EDKELaSDWadjtLB/Ide7UHwNd36toB2UFx0oc8L7LQwGNkGEP
PDaPKwv8M+WY3LW+TFnRHIn8kcybebajuHm5sZ3U3hsDTEOvEvFWGUAi20Q7r0PAattStfXncoqH
UvMi2VIARHFUvJPidscjNt7NIivx+DAhn46xnzfd9EwRw20o1Gw3f0lTajZOq3vpnfBtzIEM5k4L
MSEjq7cui+zs1PT7acaxAwQ4h2ShklKUuDonV/zQy8Af6f8Osn4opocusQ+frBHXDWgydVF37u2k
vsWxfAkKskUHD5FWwWzdCXKd/rhBVsxgwUJP9GhJOtOR6Zh252Ck3cGdG6vMhJ2rsGQwr+GhERTF
STc8zK9UiU7KLRC9+rAspk4ihin3Mj9j5zDJgVQf7crk7Ow6T1GYB6teQlQapfmuz3348nGoUMph
z7PWqpooJzUqjGOXmjHcd8U9K0YllrqVad9xhA/Rqh2I9suM6CHB7navjFRBSybGK6lNzaKNMZy7
Z3w51ZExoEPeYt0Cr0hIrhL4IPcYXLbFNMjRbRM3YTIgVs9Qhq5EUdPfnKKXN6OmVwtnlP2D1FsV
jgv7Hd587+q2H5Y3DodA0jtDeos2an6N/5gYyqH5OTfeEwfsFRGI8lxmBl5p0Uo8rwajb9LjtqZV
mutKqA+ACIbDDJFplU01q2Rk4Vp4A+P6PkgUkWV8Sw3x/Pk9mhEf3tyiSojaA5E4rGJEaQuuWLnp
BJL66e+VvUhu/fAQT3NgCz3mJqCdz+/Ay2hI/TMHIBI1o0FbR4TenmN8Akx9tKe2lPFjkf4aZMLC
NBmC6v5nCSTRRwVYbZqqUn4A6PtdD61zzTlVX0AtFBu3B6ARTj60MuiHk5GLXxpI/opYyYXi7rTK
Kh6ybihvmRXnVyKqOLHc//6qYuv+OWcpLr4jtBULM2UgHlZwBmc6QlTFkE59su/wwe+MrHeWVADv
5BU2b7S3FxZly0dTPvo4dx+JNgkAaOX9XR36YE02QbNx1SFcl9GYs5lNxWNVEzmWJso2FQTlxqNP
kkbT2wzZ2s7dmC7QvPm+c8nsXBh5j0p/ugOzFjkBlgRn4REwry1q9HMHzpunOV+hKGw6DW6Woi1D
ryW6gSOGrWAqSZP+jAG0z7aa5I3sh+aDBLby0+08W56tyfc8P3ME9HSvaqHNeKl+Dolk2mJKJLIe
BSzN1LqkjdUHkX4a8kfX1b1dr4QPCff3KZseItiXhW4DNStrnBrs5E+5o8C4oeoAD0SJj1bEhINo
4KT5De1h2be2/TAo5m+nhjziell3wivZrGNDVxfzy/kblVs/2XQ2drGFs4NUdC062UhjSn9Qzhz4
y6WfcMSRM6yl62x/q9AxJOGMiyD3m+fKtQkY04zq+rn/MYlRd//8RxURod1tCmeKACLt3LPoDIv5
qd68ID1cx2NonNRYei9B5vy0W8/Yf2rbaqYWC5uhtdfk2vfpiQof/eq6MluloPlKz2ye67IZrzUB
io0yIKAFq9IVEj64gV9gqXQkZsepN2I0TmgPqXn2HawBh25VRaUehmV+zX6X4qffdcV7Dcd2F5bc
PO3ooFxFC7dmxn1uU2d8soQvUFuHebQRRTyeGVTqa7XWvXXVFMxx1RKB73Tw8puwX/VhhcTcQiTQ
uPGrTqTZKhqkfUxEY99FNjy7kCEbpUgPJnc5FcLfTwcH7XihWm+fteJcNnaJkAfPdYlyVKqq2cl5
NatUx0f0bztrT5HldjB1e0FYXvIwt3orxRiuIv9WhIn2grNp3A81O3p/hKNePUgNkQjqtBAQrUDB
p2U6GE+pinGV1sQ8qy0Oz/gySfJNf1MJTCzadD6aZS4RTTQiBEl+j82hIUZAIi4ofCYRSl76jwgg
yTjzDedkzkdxDvLaMYG3YuaOe9QrdWHnXneIJ/WH3/U6a2LBaRIMxKeS5W9NS229u/br0Eb2UXg2
zgCVpXx+GZs1mt5IMCEYY01ZRAyBtuaELE5jzVqFsUwPnhb9mvEoVKPDJygl063+qAbxS9Tq2kmz
UGkKB6XUdJirBiO6AwrfVE5/HQaM/5bZQlSpGnefV5it5pdBafU3AvPaXU7jSYvj5K3Q1N9Bz1jm
8/JA4Y2OVca9xCKHn1CzLwyjHzEUWe6xiLIpoHbna0EpD2WOdLy1lbMbkK3ZetnwUcdw0AtH43jb
2ZtZEpHFFWijxCcQfFJIdKIrd4EukPiOXv44ZO13py/tVw3lIgmcymF+iKZnQ9C+NqVPHAfq5wfH
9X4VvjG8eWygXMWNvpV5PrxZAfAXNdCx3vKnkKp8z/QzIM/gXGjR+hOg0jJ/+KBqQD1BHuoNganY
O0wdNyqQjGdvqJ/9EZMFLSfctqZXXMOi22d0K9EbJtFLZSVLocMoqJmu70a9Hbd55gdPLkJHFgPz
VNJ3vnia49Mp929FHOf7cijXCbGi59ystXPMuO08vwxTPosuLr7p9JmvadCQNBvknJYNhrnzy/kb
SnX7FKwNdrsbOtOFKT4kP8ZmWWmJ/n3s+18lGJSZkVBmwYtN6XQPEyJ8OaARMpUHITCrKSQFj36x
LirTgCSUlbscivmiHkwVlWNl8JsP47qIuil5Hlko0A54oxtOcZDgSjhcqQXjZMz0AzfqZ/3EqaBa
q2LQlq4SZZdMEI7oWjqn/CoDe9+R2eF5XnfOGij7mad2Z85V8PaV3tpEWv8DimV55lg8LqNaL79l
jn/VuKOe2yDW8P6QdWvEVAagu578XElWCaQ8pkiTMjAB3NGkKi+nw9n8XQmBdQerTdk0dO/WtNrb
6WQP2Uu62osSmD9T7KcXzS31F0xlK5GU/WOZ9c2ujJBfT8KXoz1VOB3uXUWposP8av661UdGgQyK
P4J+6/8+tXE6e6v5T9XqN48coIM5EElCZ2dYOLHlHecHa3qWhcwMl/PTgIjpLz9//hmFU/1Sug7R
6dRdmvtMeaS4qz4ThCZMIKAiAkQEJuvojsI9DhgBKtM2r4kV2Q8aCsfZ4lqP+GeU2lvbgVXe3OlB
AqxdUnotkiQr7qEfYlep/O9uRoJ03BhE/oC4VSctj5fkfz3MLzk6dss603vaAq5xKfX4Vieqshem
Ui7DOleOyDS8tdSKdsvubDwz2POoYLMpHjc5cyzLLqEwu2WI/nGdjgXh82Ej12jEvbUnjOEjssw9
987wLJN8R1+4ob2vGRhjkpzhoGv+tGss7lZdv0o0Vl4yFLtekP1EuSsfpZo8R2rhHHGB3LDg+aeZ
y8VdsMXPxrWvacOlDL3xkmblcBFJjb+nAGfLf3BtH8zI6CGHu8pLo1UvInCUqw1u6lx6yTcXzABG
UPOnEOHvMor858gzGSEWpnYw2o1jWf2z1T4IEeSvKWLfi98GT7y1a9UtSImvKBcmwtZo61dTRqSB
5PT9LFk0SwBUFVrjznmSTdytkzjCW0wq/ZOhOeRia70K9aPHcFJiECpyCiYPd0KUJ5BMJgtgp+dv
Amritp6m3nFVoeaMfHs9dy5HGE3HocP+g3WNmXjS9wsvHVC/JvTh5giNuqOAQA/1XCvyR+6Xr34c
URQx4qeQ7Dw6UEnx6CElv7MhRFtMZOrWtu3gA47MzF6av8zkEe6Sg/LMle2zEXlvXd8pV0wY4vmT
uaW5FLAYwQThvcE9RZd2BWDLmALgUMhOHbvVgwVF4YA6H3KNx0AHN4F7J9w6e+m7oGWvFdRUQeq/
c1u4CyK8MtZziOpmhv+n7PoI+lOe4juIqm/+0O3srlBf1JpWgc7xY+nl+W9PKuoVcS6uyekZ6mJv
MzKxvlJs87VcpQqPELUjmGNlRa/yrSJigTrA+omFCTqEU+i4OaJ6F2bKmRgY/2qEPU5yq6UQGKpl
6zQcMJnXHqKGH2YnMJ1Lq/B2UiqseDVi05IVOfYMf0tHu9s1UiOjqcTDS7xqda21VdOK8FTHcbwV
Wf6NaxXCnua3tBriTdjXh2lq9hIRkL6o+xGKt9f7L7qFJyQwUJXP381r9XuXyfTk4Xyyp+O6Oz14
vZbjoMEFFznUR47f19uIH01XIdCg+nKJKMMdM1zwONCeXoVmluyTbTwhttIAqolv5O3W7iLe5LR2
10M+hARjTYhmTdOf4fRfyIUPvmMyAB6ZDslVVYdzD7hkAxVj3GdZZx68nENbZuubdLCarT6K/Jxb
vVj3bIWPruPbi1wqbyE5Ixd7uh7i6XpQpuvBn/RpaNMXPQQzxxZUghOEUY8s5aFGnjGQFUcNV/WA
P/k7pNPv/j7dzUe8VM+P7UyGrCJQGEWI1g3pOxntehMFyGyRJQdtK+4k25qnggAsy4bNnAWEDMAR
pdaOU1KoylJmu6Kvv5WVUz45ThPvBGvalip/5+MjuzZOwnlIS/NfPh9Z2Pwqlahd6InrbUVOUHWf
+fiFlDD+mciVTSx5GIjkWwWhgMRgJzmNgPYuEcrppXSi5PWvDVu1z0BClKs5pBT3RUG9H0TmYzoS
4+s52lPCdn1uPKU9Z5lQFrZ9QmLWvypE7Z1ME5Vp4ZbqCxN41M3NywzyhNTfrcwUF56RaI+DX9+b
StpPVtiegsSKX9xKYwUgTckvmpucIG5x0tdL1xjWBWqdp9ZqlrbTZseW+hbOTImaKasB3QepHh89
wom3igzlWTN9cmkiFX3PZCFQFWdHRvS2w/1U0CqizwW6u5bBAP89JUZqemnMsKC2E6vvGYj+s6NH
HnBgw4QrkpE4j8WFa3V01mjPinNf1M2KtZUTcYzVgM+k2yplgycGRvVSgsHdzPOLNop+/B+yzmu5
bSXatl+EKgCN+MqcRJGKll9QtuWN1MhopK+/A+C+Z9/wwiIolS1RYHevteYc08UCYyeYB5JR8MnE
qbLSwft4KEcevNJMiu/M6zqaZ5N+KY22O05x/TYo0sAhUpAcdaWJ2xzDQa9OXETLq5O6hmnpvNMQ
mJP13JLpmBU9AegsP6b5syVZN5xSxajpQ4yNY2N/Gj7SL6vyuk3oDXsU+dOFmYi+USSnbKSV+rsc
f7CNz66DmDuz0ETWIqjKXW2XODUm0o7f1ugByyRm/A0oAAwITHxF02t54FOgI5exChKoxu7Fv0J6
CG5GQrjs/HnvnDK/N7UOZdciAM9iJx8HiGzgIfnX+6r5U48gIAH7twdGRMPHYHTHBr7kLz1mdtYJ
pBCcDLGHcFZaHopOpBwkiZ1YLpFRnYYG5qMSPYKmRc00mOGNsLudYmj7apDotXDZGx3/aTBL1As9
qa+MGGQOhW6q4ZKMVeRvFtVVTJbaqV0Isjb5dk9wAyvMAVFwrOZYoLDP5enxY+H0tviIF7ATvTpe
R9ZUX0puy41Xl4xlF1AXFRtZn8snOyP19NKA59J7OAbEUBccTXsMaSp9ejy1tDR9kgYSyaBnua1i
jKZhnJmnaWbisNSqTTmWnnW8G/T1ItIFa/opZq1t21n/xmBPPaH0O6oZ/rs8+ImhbW1++PV/r7WO
Pz7JMtrVOi1UmusMATrcDBs7HqyNmY31zmZf3bCgtxxskuqcDWa9oVP+u2xFdFlIy53VlCemDoCn
Z21PbiiyMYeo2hceJvW5WhKJwFscJ9VGiCi/1L5PSTBX+oOo4Ypa0T/MQQhfEQHIM3Dub1YzQ/HS
EST18vtOpgcZJQqLzXLZGlN6gDlMcnYUEJuu+g7FlIJhXJf1CU816/rY5feyT4JTkZgj2Lew+01V
vZ1S0/lRBm6za+cxWB6RObegAHtuxPN/D43Z3TIDP+zU6H9kawV/9eRPHw8vDTvUSdXppmRRPscG
Jxi8CavJtVDLGEPm76ZhZH8eiviADCW6N8R7LZJRD9DTa9swaZegXZAPYoBPNR0btIPTnWbq8oDZ
5643sw5Iju9pw4/8aG86qRXflkOmsn+Q6iBvrV23zz2mSXa/8OzNZ33X6RNUp/P1v09L7EkpBqmn
0Cuemmkku7IwSFAbG/8UK53RgWqZZA8E7W0UJRl0nxkyVTV7A/HnCYUrvbq5xK1GHSJCr6UXhl2v
UT36fLAvjJmbZ1QWoMCnzvqH8QMMiVxFl0FV8SWtg99eXlORqmbc1q5BntwB+LL5t/K9V5esnHdk
RftCV3+XP1/D8ejFQ5znzB3X+b6++yWrbLQRQwIBodQI3/Kb9reBPXDVhIn8RM5vcqO46akHSr1J
4IAvU4cUqvLNzMxz15gUBxAj1n5H3vzktR30DY+Re0Zd1XgFEEh6v4CgGcRo/LYSQtWlyfGm2mkY
fU3+rISshHUOsO+8tj71pRM2d70MokvWhZ8Gv8cHx3WGupa8L1f6tB6GIvsgvEjB08WC4Mk/kecn
34HErTem2mcskmlLkkULE8aurjXAP6eJ3xYfXV9Zv2N3GIHjQQQgh4hg5ArLgGe0wTUPvG5rjXb3
ksvSBno3dR+JTkezzXOmGVLILTyL6uy66FTmc+Cyn9X2e9Ua/buh63+0zJ9PDTHFbPdUendA4eM3
rtOBpb0yX2Ef0Ymv+nzfWPm+blEFW7JlDub6M0kbSMK6m3qYOvOLy5dDw/YuBa2PlTW1QM7/B5y/
PCvwsrueAjtc2Zr8RqCQaaV26k02bCqK+TH3R3ou86tOH3m7qVEfqRlURAnr1dM4sKk4dYMtfL5c
vjDqZjWsGqfC0VLZ/qnw5Hb56n/fkvYMc+tBe+9hHt9GvB9HLQenkseVhsOI1zwxqCf+jHvUUTDo
dTSWiR6We7ec1KWfsVTLs6z9YvrTwrz2GRQUnqcujdTNnTaWGNl14uOgqbjrkGH8u8TkeWwi2vDl
oH0zX4FzEZcugsQ0hIriRGfNN7PLfw8iwd7Kd3wvDccw02evFubRqj+PhTDPvesIYrkdlX6akVDP
BHLPyabYFpfVxC4aNHYFdCh9UMeuiZu1DLlJoij5lrIAI4aT6RinOC4tHf/FaKt6v+xDStnppZcm
RBr1BERQbh2hold6ZMccH+pl8XtERPHtkTv2oENYFXzs9M1nGw3eoTNPrUV8m82i/jVo1q0Y8olf
4pM15RS6cLJG6pXX2Geh7kd664OufoWF3R4IMDKPruqOvW0SGE3lcGpSCM2Rz4iCrBuS15u2/vJC
ifRVdzaTMwsbtam8e3N+8szZkgOKsqTHUOgOyVNv+PUvxGx8FkiEf0rYe282WTVgVkRwFKQRbBfl
00T1sxIOE4x/e7/U8FslmPPFMSZ5pOMTFtGqOSc+TioV9NhpG9w8peifjRHIlO+Cwlz2zqUBbhKn
up1E8UfrNP9cOt5ZJQzY6KDaZ6bLv2VTjUxMZjIxeQREolgVUFdyO+sBsJ3vrxs9Oelz27Qeg3IL
DpGxoWIoYGCm+q0V/IpVX/ylu/2PQoD7ztqY7Co7Itod3cSTZm2rkDRRE27TA/w5OTR5UQNw+pn3
0bGNmAdHf8rxefDr48Pm2ugFrg9QxUL2137uZCxbUw+6QAlEn6Gdq00HJ+1SaxQfxkg4jl3EpLP1
av8YdivZxedCnFRWOx/tiEwJy7tPwIR5RvFkH2GvMAOnO3ZmZaO7nuG7a0wsu/P/FhRs0GNGAzud
XRTLa4n9h31yQIyURdcGXcq6Hzvo4EU0y7yqbc0/uwsT236bu81HTPLIj+fLeAzSJzvhzCea3dgi
elj3TP4p2SB80PG0XnoTQfr8Vc+V4Vk0nFGYvRuvBepqv/XjHz6oyWMywIFgBGGe4gCGi41UN3Xc
9N3v+2xvVVl5ZDjp3AkSmFZ5EAYfTmgdEOMZa9mR6ktwjZaS34OmutPsba/EpzZ3yfz5YXnWeYJg
8cRMLwzxPpBuTPfGddJbZYuQcOgg/NLyKN/m0r4ENI6ecoO0dUi37hfJtf66hwR7bjs/ftcxvRsB
sdaLzEGAVke46prjgW2NpOUuGW9dpN2Y9mgfZj1+DVkavNdBwjgiVCvTgUfpk0e4BiH8b6EX+3A/
/ztQLz1HLY+HPeS498Yb53yBRuuPuTPc8Qx4tR6vGPf2WEhCDhTz8G951jnVT+UxuFradZNrhFdH
Pw+Odl1k7kxWVskUTSuOBYSIpcMRClq9WVJDos7DrU3eZWvoJDjOs2f6wzgJp/xdOfDhkAn87CvS
OOrAIBzbTNwHdDk2JmTded6Q4KbDCLUS0v0wvxczCZgk9XriQ8B6GWpVgUo/nCoipPWzVwXQR2x4
5oc68VmXyzq95C03ddmaB6fLglNDIV7N+uXlaxmSpUtZNdcyqIWiHgomVgQdhRSilpPX4LduPRXt
pQbzg43zzTMC3MYLNj32xLRGmjzPytzWhI+ehVvN634kEUnvofdbG+ULVD5MncI+klABc7XBZZ6Z
4V8Rk3ePPGJY2eU4XnWSzXkX0zKZQ8qs45JIMmLE7bQsOvl5iji44DRaa8acPIegeqlOXW/q949b
5eGUxmQe01ug3Bnl0OzERGBTm5AYajEbYkxKZCeeYTrRkjd2Nu6FgF5f5iuBdfz2+L0U/Yu7E+r3
ZsCsbUckFCx1Ek34Yb/44HsnJFvD1KPN4h4R9PUugajdjYXXYh0EnE8YyMcXgthQ3M5zk6B804ox
/0z9pkHkQMB93ZdiG02hdgxU8iZ7bmu76Xdha4jzMlT3QtowYRZPx7JM33JZ/xzxNTwbMqEFUurF
TWNcSOnYNAcQXtnZKR3wT7W4a7kZ/WjI+fLIhlxNkqHiTNxaZFhB7cfrsiXZPI6q36VJ+9SiEnxj
fvQqjag4+pyp9iILUEXRHN0vJH9dkoazfCDbQzkP9MsJ/w8/xwZGpfrRx/3L48sTJiKpeQATS1db
icltjjiCHklDrat9ALYK9hFoICvMj05jOt+gCFHqHEM/kPsKRzrdRYCamDqJ2bUJf9Pc1v/oBwAM
ZHp4rQlaymhuhX6xZgGPKJaFFH3zIz8BWYL/qMed3o72Fe/EhtS8mgg7PTwYefoho1i70u6x11ox
BVuNtNK47xgz9ck8PwB61ZnIsDzETlf6GB+6bLJbSbqql/fjiaYOYpG+rL5M3KCr5SEqlLt92Nz9
+DrSFnuIHtBkQf/g7LOKZpLKWNnGcbEn9z4TooDZJCCPgP5F7RXGk6Xt2QGKa+OYR5sG4HFxPjD7
re2w2GuBsmAy6qdl+rB4QRivknvOR3kea3RZNwAJ9sZ9ijBjG7dVtamHAeBxgSJIxBEZiwFUDQbq
j1ZMhYSIhEP32iL++RG4o9yWUfcvEgEzV5IQ1AuKT3xGBR3ZUvPgNuCkesWGu7fqCfSGhLW3jCJ0
0FtxEaLQ7Wleapn92WtZ8h1JlCgdaTRuyZxwsRsHyE13Lfc8fCSskvCNm3Njl/YmJIB2YzdOe1ke
Il3/aTIS4UjuUOMlU9oeY4H0Lg6AHhX9k4tSlwUwIwtokU/qiTPCmalZ+gwKlErpxdUeyx3TN8mn
LbOefV+/sXc69+WjFTQWO2NOdHawcW2sYq4K5spsviH/eirpv8Mck6ltaD32Lm8COIbC+XGPhTqZ
c5kApsXuKdZqbkmEZiYPjYSNVLFcr1qQPedJlOIQ136zxeQK/4aa7EjeQXPXItQry6VRgpr8L0Mx
brN7gPlk1dS984E24Egzni4wcaCLpaShDtlqjAfv9K/M9fLelDW/U5qpPW9NU/vPZMIzRF9UidLp
XlTl+//HJX8Abb/8W31WSJpEnHV7CZO+6JzkPNXVP8sdWiC9YqrR0xrLE+z6ddgDXfDEk1bcq9pj
pt+Tq3tMAPXLWasDcbC+0PNSBBG8sAEQz8M6zMRa0OjzYLV6JlgDf4j8G7bfPzRl9n2IrsX1I7Kp
S/XbdIJm9zithexfUmLHJaynuCSdDF8Yru60Sny3NrS3xBL/W7iWptZFxQw089pk1CxxG/JTEzoT
VwLqYBLDh7eyjIijmhTPrpNvZU5DFvqPfRycvNtlAWkF3UAQH6lOb1GTy1cQ5FgnUD9EtPke0qkk
VeH5sb1kMyFJ9RDKhQcBJJrjEf49oBb0GyqpiaPoifAy5iyO2sAvFpZDQq9evvZBG/3WwpmU1IkZ
7+d1xJHbIIQn88OtOZzlvk+YlSsGHCwcd/97WOQMy2XeW+/anFBghBWE4LicgbZe+KZwMu/jqmPH
t5Szi0y2WTcB1r2QxyeTTM8GUP6CIPdbNCG1x4oBlQY+vszN61iDH+7RILZ0GA6JKuJdZ2JWmpck
PyIVOI+TaBtBHoIYVpeEqQBAt45BWW3g60+UBvNQmbXiXKZBsSe9MftKq7c6KIpdQSYxw5b41XAL
7a8ABt5Qaa+M3EJYgdCKXv6swNACkWhMIBNEBBZMMq0LyeoMBZ+auUcTkX7ilQbbRgnJOsSsc4jz
Nt+b0tLeYfbck9Yy0E7kBQV+5M8x4CHGIDe39pQRz5BjkH13FqYXqCETcJKu2Puk4L5VwVfZdPpf
TJ3fA3/0q4Z0mJNrU61zEuHel2ek4dV0MxBcH22z6leLxV85rEG1Nd5l5nSvbssSYcv0xq2qIYhk
SBsOzo+69M1DO9sbIjO7I3IYjw8dWYXKgk98eAZxb2MrNMefU4rEVB80H7YZmZXKyW26gGsTUyD7
QaQf4dRom7RIviISHQgg9qofnlt7FxccYO2MkGydEr8p55Hd0nSy3Mk99Dr+aCfkA2lhyN0hYC9v
YBLQW1M3uHCn11FpEMY6q7RCkC5hl7TbRbOlYTPcLc9C4cpdz/B0HVbTz85Rw1PlyXgfRCn08SRi
JNrVr0GJ3mxsDNZyTbonQDjmfpQCn3XOoAIXrXEvssS4pya4fRY7EbTmvgEHu27YLY6xTz7esgDF
g/tL1Q72TOb7L5lvPblT8UcnE+E5gY6C4Jfk7zxH9J1abnBolfXaTol2llGXwULmH9SlX/yANPan
sBh3Q4FZR6kbvcQABfcM6OFUuPoBkEhFhRffTGl3pNHJ78Vu2jnWLz1p7MNAGYsIkDgJjXMx9P80
+5N23gFCXfojCBSSm6EuTiWpg6vGtkOmPzQGWnv6pfQgRnOXjJt0GHC1VZG1MlNwdsviO3qwS/Kk
vhm01jqrM9+lliabRmjukeF5RoRRZq0HkOzEg6iSUTgCkM0kfPvgqHp8pQO9S1NUVaS6A/uxZXuL
SxCMOrSILcoU8a7FRBdm0Q+weITZ9eV1qe1Z4Cmi+lct/0u88/gzM+Yfzc3o0yqXlrLQ9vhoXkPZ
pG+QufhgzrC5x9LnKPN9aYkTBw64JUBRsbTECexbw7feG3qljipuvQ8nHbcoxMefTojEEnGbdtSU
gBKUe0yAdevmhF69MUGsnTlERW8WbwS5HTc9NNPPTMYfZZYMX1NbE6mdJtOr5clm243xLujUye1s
Cx+n+GmjTKEJ3UZXVszoqgKjpYB1iBzWC4zZYC+vGo7ztyhF4EAAxI9BIfoizTvZ6P50ZZ94qYaK
VgLus3sWeqiDXbfbK2HHrxLGNpXDk0l013r0CYEKc+1rkdU/+gRjScwuyy3SYJVlO28crjQUsx0K
cKLzlIedIGkINJuGaj34rXtzcIGt5QhhocrAkWao/5+EVlt3WU/fy9+i+J/Xe0Z1wCNjJgAh+Y8L
coUa6xwnffXZGf1FOMEvq82tqww8cdVNCHy60VRUZYgYc6ejw8fdseHUia6VbKqO9i56Fdx7gllh
jEb3R0LS4zrJ4AlaDg6FAW7A1orMTy0yGM7GtRNdYM97w/jDhmrUdUV/6No22ZemCTMCodlV0QlK
yuxaDXG77S3gBOO8WYiMVim6bNLOYtM8Dp35K5K4Mc2KjyfKwPwHiIEJZ+6nYbcWLnoyanq7zT9C
fwI/QvsK505evBjIl1epNIdTV+Qox8q8uSRBdk+Cpr6NDeg4V2XNRkOIu9Eq6W1Tf7BPgsJ7PcQB
xjma5/vatdxt6TfoGxzn06i8+kKzpLkMZil3TOeJTfT/Ls4VMdtXMpKXV9w+wRmkXwAOcw/MTG4L
W4y3KhEfaGDLuy5BN5mm/8cm4/QQhOgOlz7If22RztTIPtYuk13SnxzEXhqVQT+ShpHW5d0zYN95
jiFRqrth+emDckhodAHNEe9Ure4h9SyqNZIt1lmRTYelJR8miG6T7qMIKQfiOXFbFrV1HIOhX3uF
M+yKqWMZnS3pMDnU2vQKXDuxvGmRG30R3WH1KaFwWvPvkzTf6kYafiRaq54jeJnQMxXVH6I3chxX
Bg2kezK2X743t7d8JJthkHiXx6kctetMZXGLVVxZYl3rdr9zGGPshqiQrw2nVF+E13KOkcVOXl7q
aTJXy6UBquYwMd3euEcCQaoce96chDMEJoJIMgzVHoN0/cYcn+FnZhV/hfYystmvH36cx1pkxaxz
iQj0SyezbFPCdngTQfHmpowakJb8dL1oTlemS1NViCa6tHxd3hokcFsEeUfWzube0ZMDlCM/mN6J
90nMUONOccNp8ayjadWexQrNMyCat4a/ztbVHG+HrxsSLu7gS0z+q+Wju1ksE5QkwSGdAOemIkZb
nOQd7avcftVa+yibbnheMugdIFDMn3VE0g3xAy3mhVuRW2hs6A7rzPOPYxaPN4717qbtbB+rUks6
A/vd3nU9Jv0O5Ou6V+P9MToLINhuwoJgsVbS/EL1UO85ezg7zt3jdjFZEKzw76VqJ/U+3RaWlSFR
ziUT84doTkNLQtK4mI/hFcrQQeBh65tn4m4vnmNl56XpEZYhdSRfWGeLrhdpU7X24pjD6NzpRWwl
VjFGu3MiQEcTZvkgRzS0A6/94n7SzZ7fOwBZGJguahzJAKwJXczKVvJTeBHwtlF8s+k+AfrZWG4h
LgtVNKjALtaTdxU1nsM8H8GLG9lhhJq3IwXJe9F0yrfSZnVU4TF7VNUhyiNPODb/YXGy+ii56/hv
ENjr3TbPLIRPDJ8+Hs8S5EvL8m6YdboqwwLxpKydl5QD/wPEsPwcEmf4hh7XBIEQ1YvR22dma/Wx
Dau3otC3PVpV4h+dacNqF3+XUwePt+r6k0uyJ01PnwWjK36Yhe9ts5bB7tKl5gS5ebw/yrOIV5x3
HiMJkQ2xm5wGI9jVRtV8TAhBj9hBG47htrmOe+KDErPaOnYY/K0r86XU3bewHKs3y5ffBDCmv7BE
ffdDtUt7o//SnOzE7mZ9JiOgTkaNzOSHKFkDk9zAKJf3TkQ0sUcfk0476Pu8cOxX5cHamnEGQTrI
5w41IFxaSO4Ge9YOHMM//Rxm5Ue1dfAbn5SLJLuZw4SQnwr70TXTw1xxs8fWytWD7jOkGkce+fJA
w3rqVgpPriJnkh+U07xzeV4/q8qoD2bSkkag6o3Gwfu18oP6FJJtuqpmCd/yWtj9dQvS/xrb/dAr
aUHsSj5CLGc48irx6ZsE2OqmllwMNcdIVmmGDDSG8h8j29vY81DI0b3x8FhbSCVLnhZ2jkf9vcfF
fA4Lb1jNm/Wfvv8KVMjBbpxwbK+pUCYg4SXal8zs6NQaqfk6uHTvU0kGc9rShI+J0gG5gsdAn8k1
VDYIF+f3klCeZw+tyrkrm2irF735s0vclVKy2FMNo7SfsTiuQ9LCEIjuIJZtAjuZKELxMmaFvhZB
lx7D+hXitHgPQqizKTPqDRYkd1+HCVV9PKYXy+N3NXJX3a26Z4ZklU+TzLVNUIIOWBmeHE+PpwHD
4i3tunaNxseq4/obNRpBH1W+byNpQWdmVjuvmbo5KmwjV1eV+rVilL/vYR5cHm9g7yLqdxOElwU6
4YczyCZmuHaEtS3nh4Wx0pP0oIuDTyfm+P8I8FNTz7cPneMUjddMS5HN+wB8/psltUw8iM1kkjNb
njI1AFLlkIrYn8Gdal4ykVA5lZ5aSdBP58dP5iM+DmYJ0uK2aaIpB+6vdxtvaV5LnYwLYMGHPpLu
KsRffbEsGR5SZpmPZ0shhNul4URcNvfIi4yzyeESu7cCL4HzjWwmJFpRNM5ty/K00IYCnSCXMCRv
JjEy1BZVRyvXIddmioLwE7xltqJisn8HCPl8dtP3rux/EDyFoT4P3e3S5lvWnS4wm001uL8nG6tI
Zyv7RRRSrr20YK+zxDVOdH2tO0yQCoFpwUAm1ODCaNf+VL6ITOC0N2aIezBqBGr74pug4/aUhWm7
SbIm3ktRN/QP0+Yi4aFSZxPJGptGsOYf164N1mDO1lT5NBfOWuFkf+cnOcCpv2PantmT8uWV//tL
Wl8/vmf5ZtpfjH2JrSsMMt6TKXduYSTpaDIV3yLjbFgeEnsvCm244G1BmkUT6otbCtsvcUXPvpe4
z/TESmYarvZFbiyHsf9Q0csztwQfnbhbr3j2NDJPE9qMz7arlV8o9ZuLMLz8HTVgBCmxi57wSgXn
Ni9+BtTL5+UhiU0YceiBID1axy4qMW9VgXXECUMvsuXkXiNZeE9dwlZah7VeAyv3tFymrv4jGOCI
bWuH4xs80fzLSgL0WcgnR10LjnKWjeDQVKsxIQLJ6ntxKU3EHklt9XupCI3wZ8V/k3UfUmX+S93H
9SbTG+/gduozmcrhlBpeQrtE11/ItCKJlaa5OWwXYCUdWHnihkxJN6rBENnoL2jUblULPGnpJrsu
qZQKzzj3I/FhDpIl8G+CG7hcQ3ljGG92VkY/Ovg5io5sWTTLYl3R3Nh3dfmPj0Pu56j1WLaBsD5s
psoxQoa9NNRQq7kbYk6qL3RX/wSSn6WX/Ytel3Id9Zg8sGHKdYF9rIqz92G+0DpeXr4h7O3k8ey/
b9VLNTyLJh822K2qT8zEm2SGmPit6WxlPcijKmVN+67fhAZ9XJwCPVkFJEgDt6AH7kDIz/KOFfr/
u1ZWuX1tMtN8V+mzpny1cUUrbrU7wiyIpj/FqLNelJp+c9OiOWlkl+wSA5FOwGD4MOi9XMEOilmA
FVQfg7a0Kp+kHk0zOjTcFopDLrF9yadeudUKwMn4FFdZ8hnFYGIFoyDPbCu0scWp8sP0syTWmWgg
ohaW7wqq/LcKvHxf9mSaWD5h2ca8gSwPbRC+ldw55zDt/n2pFO0LdMTgLP2JKjOywjtOjPSyfH/q
Mh54eMPaiNuRpFz1CvZ0ja4GqJhJpmme9lfHsTuEOl13zTymkpx70o01v8aB8GdfS6D/9UA0F9Ze
5uO07VKaPow40R32Vd2vOwfXEZkh3WvRoOEx7YaPylDvFunH8tDO2aCewDGYZOm4y9Wvx8Sxjzoi
y8vW+yazxaKT/LdK0HnxVvVvFRrcVa+b8UEb0Jf484PWC9CWdkg7BudUmnNkKEfjOc6EezTpScJ9
RMvRq879mU7ApggR+KjNYaCh2xnbDDf2Sa8CTDexmjVybuKi+3OcMwxdukZt76+XS6x7cLWy0SRw
xK93RSKn8yBpCqI+LhhiOM2XVqqJP0Oy4Qx8L7ykv/lJzpQ7phNDWAvQZFai2swxZQIlWo6XjWVG
2ySCgWe1Zn9ZnkXLpcPWYHbZne65/WIAB7NCuW/9l6bSBUUMD50op7NTnTyGPetKFNQ2C/oHx/Q9
xe+6r6OwR/pVGF9jdzMnx/uZ2BOTF+feEv3x5DLdx0CD8WfV12m0W17Uojrajxqi3rSsAD4jOq/q
ZFrpvsx3ppDDqm+b4pRZI5Zk6VPtW09x2Rkb9PtMdSwxR3DMTjGChz+jZmUiAvtKNc89FOC913Hp
pEAIlTVtO6z8lcWS2WaZ81LATd5FdSVOTRCMT45Z4xZMxPRBDs8v09K0v43F38il8Ws3yR+TLuhY
5FiLcdx/+gXAiT7znwflzCGx8zA79GF/DO6xxa67MuaA8QEM4bGcUQhJazNtZZIy1iXVMmP+qwb+
jx5vHFxNl0Ry0SfNaXSJo6NVNK6drpWnuHH1mbWzTWlUvAqryfdh6TtrqrXfRpziR1A02NpsFKep
tJrbozNUms6qmyZQEWROYH+DY9XOlxBP/Y0rC7FvQ0DUptlVZ9zNvHstGngspPqBKD991xQG/PGY
XnXgWPmN0MKYhAhYblba1b/i3D7aPX4/xQRrXxADvB/7cDiizXJu+tjE685wqm8ihO06R1nmS/9C
SgoJYENcHPHueXs9H+2z0b7MBvlf9agHmwnNwHnQEVON5nRswNec9ZTxHPisWJU9G+rQvpph+Cxy
MXyxS421h655LpoRFtYnvIR46b3Qf66EyS8+P2td60/W7XM5OZfZCPhhFtE5UpFHJq9pv9OiCgsc
SzjJanpygbmWPezSXHX5LjSc+Ck1zPFowuVYYYcd94bqitUyikYfJS49QpqVOf+RIUHu+iEsngcg
fHH0shDfmZNx+g66jWbHFaaDLnxbHnQEszgvX5cLFyccHh7D2oXVPF3MSFpyi87Yhak5rqzF0Ezr
m5ECKtLt/+m2NanXFEX1qk7El1PH4rMujeKgMddmJ+ZS0IRfp7avn5MquJhT6aKsRTrL3kiKRnUM
tZG2jPV72ZRJytQvlT7mq1Eb1UNgqLrZUohdeeXMntjFCjuOVXDOWQJ038tPBCB+pJVvPQ/dVB06
twVKHrrBepnea6lrn90ERcrylplOGp+tJtr41vCyyBZxqVeXenxecPn4d8RTMVTn5YrCiCjDhfzx
ONe6orYgik3h0whWGUNfWuwW47rTIcqFc/aVaebPZSoZzdpRqWG+IN8Qo2QprL3KFd3YeVeW2Aod
mb3WZPw0kw4hj8DSXZD5VzVa/mXskuQwel5zzA2t2lRmx6iaLlJVleFn50CNii0CvcC4eS+E028X
x1Mswp3q2vKpkfFNmwb3kGg6KOagaTfWQpmPDIdNwCn+eVzCeJkH7n1ATpd/JRINeasSyDIjZe8f
R5rC6F6XRjeJYt468Zvu0eieJodfZIrpstPV6QXYcSZBe+J/7yU+GepifknahLCD80uCwuuikZ9D
/3Z+6tH/vQTzA5N1by9k89H5AZMLN8E57FsheURV+dUYPXVnnj63ZkOtIevwTJsNP5aYtA10hrX0
wJsNc5mRScinBXxSukn0tD3CSZ+JJ68OY6upfeMWZEam+S1urXxVuqN1wDj07njzYFpro7eApN/E
QIhcY0bLY8azo5KltRItRAnUAfOEWk3BBpJRWTP1yhrv8yEGG+NIbqNqcFZhHxL4jizeaFEV4txC
QGRMhbF9JGv31tNcAmiFXv6JPe0ldNrglxF8UMg8IetJvm2z/YU/OHmXbhzuGSzFm8eW5k/E7XYN
x6yGQvUPH6pbhEvzg3/31E59se4qt36XYw+nQa+dvxaOSRc/3cR8c5OzF+Lhasf6vDx0vfvvM7Bx
r7QYp31BnWA/ecS2XvzCpnHux/4WcwoOkLLvPhQ3yGEpd+20tMirIAiRt+UfPAfGzSpUgvfLc8+j
Iz4TM7QvlglywJpM4k+mPrgv0dQJnIXc5Qj6eFtQOdDOn9H2ywNCn2CPWbBfZUPw72vLF0ZXYppF
mLFWUf+TlQf9ulvl5zQfwutS7BYuClbDxmRLtvkyOxrM1L7HEsPxjKSpZP/RRIaFjtqnreg74rw8
05X9NsJhqbfR/yLtvJbj1tIs/SoV5x7V2AA2zESfukD6TGbSk6JuEBRFwXuPp58PqZppKaUQp3si
ulmHIiUgYbb5/7W+lYMaiHNS3vHVimctCd4bwtbe2b0ucJQsMzkNuBexJkUSRSPK/Z7ow9nq7IUy
XpyPqbeEq9UJGCCOvmo72idZFlpoC8j3/F7aaceA1Kok/ZzPrlj2Athrslo7lOkA2yJIAY1M6QF/
ESzp838yktH5UvckP+rHDlYMtZj66iwPK+1sZF9kDCsAl0TGWbFJ2FgwzumSFuauelgNbGUM0pP6
4Pr8pdaCQ42X/0CDEQjopmmyNTYg6oOtrnCnEhDdWB7H1Fr3qtqdrKBt9iS2Ulcvu9M4/1Ew5/36
jJrLZtLhKFeARJTqqgy78aqev3RtMn+RZEqAZlsNcqyY7WgwZIZ8NYSSu7nKbOuHJJ2pgU/HpJ6Y
dBReqjg18+dQRfDLtu5GS43uQAuOXu9c0Anj1luoFdqsmHLGPcwcN5xHEQxh/hUyiVc/QI9z/u6/
/lwRA9Q9YblIdHDDFfa83Rp1IieL2EbvS9NBoW7+NkTDDYRz663jP4KIP8FRLpnKUjLBbhotTe8U
y789C4Mqwnggr7KSQZuQ3ous+qRWtyFl47cBUMnCpkp+UrMJqA1vu94ZueYi8StWg+Mjw5nvWhON
jhuRRAvCJZXX5LHSNJ1bohoqyUXd5SQwnbG5EbE6wH4IwoRdnPXsKEvwuIGljyg2xHOORsgtzAKT
L/4vEnlLolIF8gK/ZcNhTlRjSvp1h95hG+iIbDmken4UvV3fRYLGJs//jrLtHM0qaP9TH33MHcY6
LyxQmbUMeBBflFNmdUfaCN7TwN4X5rU3INkP12eNuD1Wd35CkeUsMDT7bJcRsFw4w6damt5SyPyr
byvlPj6bLsqYkt6YAa+ygQ07QkmPpqJcFTQo7ksreC2FsL9/J1QEGTbWdIpk/DAOwuGItOvp/N35
S4dETk5ASM/fWakgWjObA5VCuFpJMtwWQ/lNULqOIqJ0KIM8n4u2KsHPcxDRMVAQhJWs+D+zHl4U
c5B6qvR8iaIAOYIi3NJDi74Ayw9kMqNuacQejV+i5A2I7/vQku1ag3amTRtWZQnPtTQOpfXS65hh
ltGcMN3I3qQuCauti+g/MGDR2UszFF2qvJ0mW90ZhvOMtTTBHkdeNkvP/tjY6Sd06/Ye/1W61um3
usPQ+RtzDgcgUaG6mZqhumk79SO04Rm1/jPp0nKcWbVkORBz1UtcX6GQaqsXyDXjjCJeMUvGOm+j
s1Y5tTpOj5aMwIJtxyzJJTzQOgZIVlk7gHJ0s7rptrUjXzBb6TvC+mj0OzWaRprd6/PKZEhT989Q
PyF+SU0481GFZalUpU2oiz8z/apGJ+Cvhvmad5bx6GhgQw1sQLfn/9J8wn0Qi56aslIpLvYqwfLh
dFDioj7VFjveKmIdWBd6fSrnL6OOZHdoLG1xF6mSzqLw0zsEL1togCfuBvE6Nomn46wZKNWE7a5W
7H01Ia+PoYTETElVCdYV0u/sRg5phoKEP5sa0VFxse2lMbIVC4NmXPRN/MApVFffh+JgjrYpglU5
9N57Y5bYPrHqzMm8tj9Mdxik94oRNDzDlb+kV5Lti7ky4YeApzS9Ir4khc89f3f+887So01iVVil
E4w+tDXt/dm1b3X9VldLEnPDTpKNk4f0z6tq0bOoW7VFGWyGOaWskEbJYihPlrS/8gVIUOfG04po
+R0VG/p3Or0avKrskg1y4pZOmvRX9WBeDz7pQUSLEE44FxkTGu6uk0Y3xNvI+5oK3bIZgE+e30Xt
dAZExYqQCOPgt501QbyT8anf29SyCTWf4aDSJBPbpMhw+i4TMtu+Wo9gcbZqF80dO0pgVpZ8omA9
p9NFBBOlM4Et9GktS2p6MdlUd2qYB3dJNH4UE3dJMjXheNMzEyrvKq4/54JxiSE3A/820A1I2mul
A4vk4yZ3h4mdtKU9FcIf9hWIr20cm3BefXmjFR2rfNOk8QeE99HCYjBGtb0zNQKCzy5VtdJMOox7
RATr86YuSPwYjg2KQIl4tsuKl6ms1sZs+IpjhdI9TaGVbsbzmg0r20ev2fwa/Tgw8Bl1GDAQgTXT
MC37Ap2pWsno8eZgHMwLrGA6HVK4pr4rm5SP1aVfeDtx6J2hbUqbrfox/e5czSfVnjNfAn9RaQF+
f0k453fPudp3wbanwUQWMp0piBPEoqnsxqx2kwnbgvqkoNWL1nL2hqflENzLmjoSzZdqM9d0ZQsL
ehkkJK9XxHl+Z5VMhuy3Bms4L6LK2gq2NZUo1AfaHdsOIw1vGJGcRtkDKenkwbT87Rj0ze48QWHn
xGBhiGZ7pkKJqA3W+lnkXfAWadPUHtNWoxM8Yw2l0dIbKvKaokn+GgZqhgSPXysxeZ3MxvrCvjw8
haZZnajXfG3q9nrM0/4uZve7IqpF7jE6TNdNy9yOk9BWpntoPTHGaDxPOZeNUgGysQmiJSKM8F62
HUWLQG+21OwfrDYsrwPMiugXTDSyhoPPlIqC7uohrCk4xOg14GmtQ+zonwoEp1Fe2a+JwMrm18hH
nOUgcu+9yxX2TVX22R7LR8941GfpAZkIrmgDPvJcUAhhhO7UYnamsDb8bqhO2/KORf2qt2dH/Ij6
6gOatz2/NpePnEn8ItkgFo+duMDsosWy29wix693kodW5i8lZp1dPcBa1cmCXdidHnIF/bVDZuG3
bBj2Kvb1g1OKHBIyYvY2a+rrvPOzfecP9tqq4/pBpv4R6s5uEqJ4zitKVww24lapae4kLCBJ3CQ0
prOsV3NIwWVFarYRRhjcVPSLlwFNVXaJOaqMqmRLqDXhFhZRuqU1e8CjMR7OT5FS9CQBYHLc47Bd
xKlIHzA90JjMiAm3W4nPnWCIShPfkpKEt7Nxb0Kju5uQ+iz7RihPxjAcCSNm6JwwgBUsSe76CmW7
nYjpNVVbnrk+fqxkqLoTijpyaNqxgnxRokeGDrATkroE6bLeLctM77at2IyqQpyqOkShjor8EaFS
6DrVgOFy7r/ypd6TFMUXkZsUJLvuIWHDdjPcqJMnD5VtEIcbFMDE5m8jzxg/SLP6hRDOGEOSBcg1
oHam/gsG36l6n8q6Gi8ipWqOpRbWMAvUaBUPjXHbtvXXxqSDeubXOPjyAWQpO92YeFQnJH/4Fnt1
mdON2Pk6Z4hI/nM6JfHmLMSelOwV3YJ1A+g7XmCpyjbnIfI/3ob/5b/nN98fzPpf/8n3b3kxVsiJ
motv//WQp/zff85/5//+zs9/41/H8K3K6/xb88ff2rznp9f0vb78pZ/+ZY7+77NbvjavP32zwr3U
jLegP8a797pNmvNZ8Dnm3/x//eE/3s//ysNYvP/911vO2zL/a+Avsr/+/aPd17//0pgp/uPHf/7f
P5vP/++/3PcknN4vf//9tW7+/ouC9z/BROk2AhDuuWpqgLb79+8/cv5JppMFxwpIuGlb/AQWTRP8
/Zew+Uv8NXJMWPc75Jv99Y86R+jLj+Q/bdsS5HAIFfaQSo7C/zmxn+7ff93Pf2RtepMjia7//otD
/Dj8SP5xB3C1pum2w2rYupjxWi2k6Kqr9QYS7w5l58os2j31mPUP1+Pfh/3xMBcxFd8PI0xQurYh
JbPsz+vXEaO6o01jvWkV5dAmsWtjMskE+ARrluIutNnSYXz0qv32qPCQJIfUuZwXR435aII+F7E6
xEWgvY9WQQ1BtB4OkjhuxWFgNWEa+rCBkaX5hU5klISLHdxwB1QWV+PCidpHrVPgXmuvIfho4YSf
21a59kb1rivehIifnYYiM1p1Wilo4+t9UytPf756F8uS89VziFlXTYtViXaOrf2B6K22Ns0Uj8Bi
KLegQrydHSgvfz6E/rtj2LZhCwnrBdz7/PMfjiFwFWsksteb3o7eNQuNjMM1a7QB186mI+DJ1RPc
3ib4bRfq8NJr9Vsxm/YCJ7wyWqJS62Y9teaDb1V35XhfagCNLbpnxmHK9YWh9G4XHtoCYMIg2U7e
gWKar7TGWO2i4F5WCHjNWCWp05HLDz7cfKN/mGS/X8B5hpXsn0xbzturHz5cYJC+FZvQHxDJnJq8
v/byg2hBbJjRQ5Hot3YefY1t66RzG1FXrNKoRw5EjjuN9M4odik1l8pyVqFSbLWkxaVOwKpIr4ys
PU5FsevtvTDNU2cmsDFlSQKMsbHj4UBgHHLjngVM9KL22enPH+ucmPLLx2LtwDih6mwN5yX7Dx9L
kWRQEVhLWkuGmjnyWKjOysLYJFoAPtFJkcTTSaAbOkJTK9GPWqrfNPo+8oKTbqhi0egxO3+tW/35
xC4I9FKqKuur+a0zdZOwv/m9/OG8gO86eaxHGA2zVariIB/rrVY81DhKExT1sSo+2CDrl8PY+YhE
q+kqb7qt2hdPL67odASlUdON5JDaAybFF0vG91Ua3fXBtMbX+uKL27bB8WBWiym61RPngEd0p+TJ
o8my06sIv67HZc5W2O7y6wYBrcQLbeUp0cvRnZNKDJJX8WhsZNnue5sVme8chDI+xQ2RT4YEUS3b
T15Yvv35auoXyXHnyykdgstVjf839IuntydaomJuqDat3TxU6MLzSjUXOwmRfmk5klJA7a0pz/bo
ohYo8LSF5ezCCudumfnLFNUeHJ1onxnJcciabaen105sfvJ0GlkAbpYis3F6+Qkugu5TazjeCh2v
6ZLkuYcipLvAq4IPbthlusT5M5lstQQ3S7e4ZRePiJ6zXWmKCnpZJJdBoW7zyB4WbR+jjIXbpkzj
uvGnpccT7iYkri3MPP6sOJ9YHvuLll3YiAf+zxdaXC7Gz2fFlktl7lXZABoXe1yZZlaSxEq1Ab3q
u3UK6SfTJiQxxnMmRrJZWu8q9ChNpDZtt95wduSe2WuiyJVlU+VIfO6V4ZCHqn4TGDiyROSsaIaj
zJjKHZVuiOSx8dkj2/cqIpbMzaMqWY6jH20zE0+ZmukLOEMzBKyw5jrL14Y9NuGL5S6zKcKbWXtn
D/aL2RFsmFUEPlVVdsKVfhUkFW+1wwKcir3Qe4I6Ah97RHPIzQo2GgDHSdifQcW8o4ndegN8nUqW
60C3Hws5Q2TCuzyb4EVgTHXT+jWadKiSqjXBjoZCrbL8pDD1JINyiacTgQjBfVT6mvBbW4GEttiD
elG06FLzM5Gy9bLLamUJkHszRd1rnIIuQ6rSW+j2Ewv7WanbiJUGRa4hq31WlQ0wvmNmakvQH7ar
tMON3dcBOVDWm+zspepNE44XUoAUFujLaSV4RV0qDqht+UlQ1/XStsKvUYuNLbxSux4NYIie0ckT
txRPQ6R8JsXuWJv5PiP6xq3mkT0ZiseexCOz/wrU0Sy8e7PS13XioLFIHlu0dqvISq/jGzPIadLh
fGZLX8FsxALiqrEsXH1RNxEiaOXeKJH+GiobsCDuj8AkNaQIvg5ssT2kbcNWqiPDbpz5x3Vw6yXZ
k0k5ycOju5iFDH5zrfXpsDQQjy+Gfg56RooWRcUB7hUbUivfDUVJXh98wnVXPGbKsxNV2lrjATOr
9qhoWUbDMtuO3UBHXo2/ID5EOOgpPGhu2crtOFrrNM9fh855i1PnmKvNzvFQ0GrkZmriGhmuv7Ct
lR7SxB7uJtpFrqCUtJgfr7HqZqhNeScUcfzzS3dR2ZxfOTJMVB3YIFPFLwOBN9WySVTAiFNm3cgW
JHiRGNAy6YFOBuag4uufj+dc1LG+j6YGK1HDEgQhX05OsNvYy6d1xejoBau8z97j3sQoLRFkUIrL
E+PGL+6KQd2ppVRdawS1mRAHZntRzPquWJUBUUgZssw2Nhag3T4BRzIQdoKJVRwX+N4RAumcLuXq
QyaX6Kjvp6G98UgHdFvDfqlr5F5NG135LLzdnK4ZDsqXIWrXbNtxyKhdvsSIly1U4hEymhWgNxwX
UcyrFkAarWsmc7VDDTkkJA3q+dYKo5dMadamUr5pisDIMvuk/fgdNzMAlAKOg6K9VD33cEymexFO
RJSH30g6uB77YRsXbmXctaa5hYEUxt61GLac61bBBx+b3bHqvRcJ/54Rd222lk80Yo4IpPJLmLzJ
2xRGdzF0hIlqaSs1zEBF+xi5lkLSiJFoG9Dw+6meSC8iGNxNq/bxzzf0sjb+/YZaJO8YBg+Tdp4+
f1htjD6piFOdVJvSKJ4JqLiLMZMisRZEEcKVUFRX9tNWae19zbXWnCPp9YhWZm53Dzw9Cunh2XJb
tsn7B2f2m4nbpL0gLaGptnDmnd+P6yCBNiAlM6CC0ZrjRsRaVOvWXq2V21Yz94keP3oF/v9YLBz9
3zv1nzbqP+64fvNecWwQHJawtXnh8POxlbyOEkCfLBqUcUtJ4VFhjnXM6Ao/BApanEj/gynd1Ij+
Yf6UQmPZ9/MRZa/YDkx/pnSreIcW5ao1BaWoJ4CuwRYk20U0WCfmsYR+23Sakk2Ngo955r0R/IU0
/mDd9NsroFOtpl5NveNy2WRChLQqhyVGV+/V7KSkrAwzfDtk/UXB+MEG91yn+3EtzqNnUoGzVTb5
Bgubi09PMxuNg5fBoZLI4MAx4fsg3RUIh618nWR6Z4nkue/TZyr9X5oh3BY+Fs8/P3D6fFN/OQlL
skU0pY1d9vKBE2U1DZVSQsPtM+ZX0OFd232Ng62RF2Khm8iYcdbtStO4j6xk29bRkxVlr5nSxUtb
Ky0XKQ4SwIGd7KgCsymcZdmJ+9hOng0CSDVyN/cGbjOsaKpbod6biGadMKECdbE2g5+smxA9N274
wdUVRh+b2/7nD/m7paNJVCClFKmhj7l8ss1WKezMD3irCuPeChjvhkzcl7oJw+Kqb2NalFggXKMI
3gy1vWHKejBHHnnPXwGgOOWizD44pcs6w/neI6cw4OsKjLYXNVxI3pGseqdk9xHdNU6/kU59U4LZ
iOL8pW9K8OGcpBk2Hxz3lw0gB3Y4HJ1MHjid0srPr1zjyxAXNlJ1PUy/wEOg/4xavawemR/iJbWN
01CGJ4jynws7VjkFE6uQdxVUrPj0k4ZvHLNAqnxwWr/ZsIi5T2kgMTFNx1Iv9qV0pSWxEhJLS2rB
Xa31UzsQPOKVKv5NnkNfEHvX+4ib8eEhkq7uM9j2C5thfEUyz7cp1o8yzZ+6nnXu+ICk5cs01PeR
Idbg2dNl3qKSUWN7o9X9y6QayR79zouAPu4OT+XYFgsjaZ3lf/u5oxvPlTZ5wXRiDC62LNQ3/NJq
gQfGVUO2dKssYOhWi3SyiFEmEyDuo2cTCYmLgfckkoL1XlcE80b8uUn0J/DE06JNvQ8utvh1khHg
q6jhcbUdQSng52cgb82ycWy4hi1WyURDXBQSe0NE3KIJxBLn4c7P2T6Mi1Iit/7gmsxP9k8Djk6v
UbUM1m8GvebLrDlKaYGUXUgk9z5pqbTX47gS6r5X2fsEQE8bc1eX8iqV+mNj9gvO84M92y+lhosT
uPj0ZR2i8lZxT1UxWgXyPoieceuhcwuMOSaouBi7358/9PxS/eEzX6437A7ZlEVcxyZ3umNEpQeF
1kEDBv7nw1xG+8o5z9cWNCPlfGd182JG8VX81HrEtcXRtrMNWusDNjKhtnupoIYyTMKyh2e7lw94
Sp7SMHpFh7w1bDSY5cZRevg4+aNMwkWm3GHuePng9H575Qk9JJCA8rGtXeyVtQlwoS2ifIPwYW/D
+q6rdt64buoAsaKnrFTyBTrHuYFmFopoy1CwrPR5CeofApSkRn2Vwjhz6i8fnNhv749u01K2sHeQ
B/XzC1HQqWMP5uebEvJmRpmyaKz1FJrLYChB3hUsXfdjJhdiBpM25c6po5cck55Jp6ktNx+czXyX
fnlafjibi8sUKUqIzJ+z8UMW+A6x5iaG3Q5OApLk0Vzq8DXNNLuharynIbMOQrjoYbEpP4h3/WWO
mp8mQ1hU5FgZUEr6+ar4mTVMfewQPGt/CUYNF4u+bcQq908JPTRboWjEtuTPH37+bL989h+Oqf98
zEZkqdV3VrYpHWjRtuYCKFj2UoNI2/5/HuriZfEIicB4jnOmJqkh71No38gqujvtw/XH3Hr5zaeS
ghhrU5CyedEy0Q30IyZb4800MHsNNka6CulDQ3ehfCXs+9rIpyPxNkaKKAspcFq+hSU9U6hBLSSu
FD6O2vlfB0siGn2ZhTZW5D8o3RxTVk4fXBftl1XwfN8pxaoMIwSm2hdzcVpZsaSBkG3Y7m2hH2yG
ydopcb0uavUwDyI9ca2IrA+BsrE6a1cEhBIk0iUKZ1E02fm1TQLvBlP7M8GbOu/UKKkvTbz1CdZq
EnqjteJ5K70t74u2/WDW/e0o88PpXzy2Vh93rZbyCJmSpRvbThQysTh0XbbN1HjlN9P/5D1hxDV0
KWc5yMWDhGRRA7NH4zQH3ju3gwrbOFVevS90/YruyRJUhJvH0Uej/S9lifk+sWrHwIrCxr58qiCD
Z1R6+KDhaNQuBmAAgUvht1cAUhe5ni9Rvi8L+WkgZS5sg91/+02dHxE60kCNqcbMT9EPe+hhkjEE
ZEYpoFGrhFwKjzvqYz/L7faDGfs3g4KUQtB3wEJhG+rF8OxruECnKGB4rgHvwuU3Wn0b1PEK09RH
UcG/mQqkNKSJntJSNfVyq2BUqqI2s59uxIoQYCti6QaJV5PExBWQJplbS2i5BCZBFnAVI70qAwJh
/IQQhca6T7rqg5bNRyd08XThPjR6dWAULgFFhInJdI0iw+7v/nw7f92N0gghgdOgGcKGhALAz/cz
oRppQlJitI/riIyL1FVzGS1DNT4h6NyFTEiu3aYvID4+TbObIVvVtbf64Cx+80zPbW+dFrPFGGRc
jD3UxczUG9me+B3ypJDuD+6h3H6pyPclbGIf05Eb6VH5Ro8PKvro8PK88bqYgAxazmxG2B8JIS8m
367gEigRVDISfvnAGqXwDMOQQnG/kYCx0acCOUoF1EsDQj9fOkvb1kzLRSm3oI0fFP3e66pwDbv3
WRQS3R2OLLcA1Elf2Zh7xtNSEWbiCtBUpnbdlPa1hnlChcaIkgrSQplQ2k8JX+U533VW8Kgk/rIb
5BFaSb6NVbnOHadezAWsZrzPYqIFdRx4YLL3QlbXlI8eiSBhlWUvEz1C96htYH4dQt2DqPWgtngz
ZSH2dZmGK79NjrYX20RjG4jx6LPHFTNOFT4YKTXroAhOqaG+Yn99gtcSbDREPwTD6DtzUL8U0QHj
XLEZ84o6VWujhapPOPyesM/ru3a070eKxatCza76Hi0xBm194w/HJMrGY1wHx6lvikPg45Btk2DP
Ff9a9RFdMlRtej65Cor0LV5n9ZhMw7u5ERrkD1jKt115m0hgYmP5bpmNs2Z4yxdjCM1ESd7s2cgl
ZOAaBi2XKutrekI07TuDdO301Yr7Fa4Xz7WGPFpXlX5TBIa91IlyKAcBryEAuNeW9l5WzU7WQrmG
LYhGFip2hrbOroW/NAeBUaYiF8yT6zF+LnsDnrB6r+N73CJzexkg7VAhEYuafZbrjPW3iX1dnS0U
yJPCAS6XAJT2+OGC5gf+YeIqIqNcDa3z3rTyW9neWYq9Ik+rdLMBqD0QNTIfSOzp4PfgIAjlsvGG
bTsNiPfML414QipYLpo42XgDu7bWdk6hF5VuOOFRBOHgYsAIgfh5XzKsq6b2zVOQUtW6+sVJzceI
lXg2GvtWyd+B8p2aLnpNvPKLshX4Q6uGlJLc/GyF4QtO20CfBY4Zh/NDh3q3NXINrL3liV1rxTwr
HNao+RIN9UNkwqfO+UaNAzK5m/tQ8U4SONuyKLoXAYfUbcMKaGVLBXyM5Z4BmLZD1LFwKFyl4B45
HvVHXSccvUHy1/JmuGOs9st08hLuKqvDqa+ogBvB3Vga97F31ZgqrQlf9MvGEbuhV2s3zRuoqJUb
0AklKbW5iav4jb1StE4Fzwspaxupdtizk/DFk+KKtG3q/VW9dOKEWnnt0hrjbcEnJ4KZ1mMDFJ97
TF0CHbY0rs2Ujpy/CLMeBklp6K505tsW6/ct3LtFhwjVoaaTVI6/EEr2bCpR5RZx/9RkQDIE1IoR
bm+IM8SayL4dePx7p25ciX54B9/rKm9sjGTDXQa2ezTMF6xw3QAKmgdKEt4Z5fTxe0te90X2llnU
EkhX/uKoDdbn+C3LciSBAXp/NtrLKasfcxN3qXyDdbLSVTiHJRr0oe2P5xIg3HRydDKqAm09d/ji
t6DKWuoBtFZF03+iz0rntUxBBVa3nf+poCkCSWAg1sfeq5b5GNZ3RgPlO8EVF2QjnbuER2BI43vF
6TZmQ5mRrTcgNlOdWwIzKiG4zoW9tyxrW3RqdtTD7ECwcbbURnVYZF5701anykz9RaGR79BaKkAO
GhApCmfwJUs7nZ15Sc+ljmx84P54LBXKO46KYZSq9gIX1roWRDT11Y0WGc2ie9C3Zlvqi7QlcM+u
iXC7atPkFXWqvyQIuwSTspkqX6WHl4q1laS3vnQHmutLyivCzYHi2mTq9rzEwulu1Egz3T5XTr3k
ESrfh04cefuIAiyZABA0dd8HD42As5wB1IPao07FM//7rDB8uopGadQf9C+q0LciZCzWq5dumZni
CwCYa3NUVqZRODuNMEW9GeJj76ysUn3IbRyjmDp2lmO+VY59l1LiYN0LG9QbuTEIKKyQPmpsOmzk
jJVltt1Sq8kiLqjM0h7qboqwdtbxGG6HQptW6Pyx7DbzaOW4bRC/QEOkPiKrbt3VWOhbkyW97VyR
26q551EGfHDpmjlBlTyL3gopdhEQiWzZj8D/+6UtyMnWZol7I31gHa5SRiSl5/xeWeSAN9sRVvRw
CkHHaPrY87bHbwRXymVUVytb4FXvU4Gr1zHapdIaGl2stFppOWmGbc3OKW+EYHtO/KMSGv0sCMLt
l86u8LGJj4QMAX9MLIdxw7eJ/Cg9t8eps/G8CehgHGizRqpcm6OWLJIoHFal3mPjs6KjYFYBMq+T
QTB+mwRIvDpFIJ2OctraWquR6Gl9rTBpQbTjzaLqqtK4fUIG+jlXkuc8pmuiSwy7RH5RDatXDY8f
9NB94Gdvqd8+FqSDMyrEb1rKy6cX78Tq2cPcIleH63x2yTjDsciEScxL9ViQfYCtFeCVPYYkRBnz
67ZsB/MYR/VNDTI/yqMrLaYiD0fekWO68hyGq0rD6pWPR8Sl9spUgpWNAMvVTAscxrClqxW6vAWz
TY8MUCPAlGlYLnAYJTaeCkrE20gPVnFXvKsOM1InGJBFi6WqBW0CuS9hcoI7cxu2POQ42AaWzuE3
S8HARnodI0yOLhn4FQb2+JVmaoDZWBdroUdHs4PE6thxAv44cAGbR9veEZ8HfbCxZNY802+0ywK6
0Y7CijOp3dapx03QaV86a+gWfVJ1QN08fddjYKFTOl6Zo83kqFLntdU10jVaGlV1GwUNknWUg9Cd
EEnH1lXPX4qJNxhHPP+ist8DYt8JZmLZ07tow+YZljzkEZPjUw7V2+zrhW2XI0FbHJj8JN4oiueV
rr6QwzbRu1SGJXEG12bJYIdDlvwiYrRHHco0FMPnqqmeCAvZ4r646ryUQFRGkTpPD6KvH/yaxVU8
lKtxxEjby22ahrxN0MPWlaeEC8eKHqw2/9bzsizU2TzYKVG7SdUCsN4UkuzJwJpH/ZWnJFeYXtT9
1B7AkIx7FMq7LMiVBXCKdzMJFjY3guZzvvQau6EfDfcS+8hGdhvUXkzURLvOgGRXsBSGFzgaC4No
ct5JZVhYQf6NnL37ZPJwEIGfWwzM50aRbtl16ouArdoibod1PRViA4Y7XlUw/cCwM42Yo0++U/We
zrCqXiemdfhmFU1zQuThuYEXx1sj5L1D276nvz4F3OsWtu/IJGYJHNUKoBDYXy9V8QZ1VFl4Ya5D
RxgOAp6eO5fV8y65MWykmYy5n7Q+aVhlYK0jtOUg7bJeOQFL60DrWGWYtyYckGU8JV+dsiuotATf
pAT03AKzZG4jqGS8kRHIHTKmtGWMDFUjsnFhmEO792T0DWoZ0fDqN1mYwSnJ0mOjWtDumoWKGHA3
tSFpZXRyoqQQgDEgXVK4WeKj3DSTaSxrwA76bBHIxvZUacvWTBrg2dZEdh5hgYPzaPHO0XXuCO4a
ilM4s4CmGnyKlxQ3be41W5sFbwNEkMErO4R4vVwnzo4kgdEgsb7pjncPcixbmdFX4qiQrvuUWf1g
GN3M3DsVQVFpt9ckxlbfVx4j4xghE8g4z65F7XxTbVXjpui+KdatFx3SGKL5UvqIUdwZY5XflMVD
5mG7cqHw6byWntO4ev40AnXo733zyxRDacJrFBVv2lC5lobxgBZTMfhLgSzHj1RX7z974RVqG3iQ
y2xCXTlZK5xlR7vNdmMGaQF/hW9am0TdRXV9RDyEz2N21IFDi+wTNhKXLuU+d6xDrWlXypBdDxoh
V8V1ojV701N2QRhvyFTYISG99hOGuiZdkTy0GG4HIuX8hqhII6I8rh2FHhyJadzWUX6lQD7Xedhi
BEpqrO2EgqswWFET2FjsuqgxsTG29gnciQzoQ6TuC+Ec6nzc5wT6dfE3plO2rcragMyoMKPaTc+q
cFgZYbwushzYxLSqcvQ/nn/AtbtlQefmhnkfYqFNsmaZss7Jwmbr2QObFwNuwTzsrTUht/EIHMCv
Hxrn3mrLb6SmoMDTr33p3zfddMQ2zs6PHFWrO9hTsjfK4D62opNFyA/bntXo9YsxxZOVyqMzjncU
oq8ajdFLIWd4UrRHXcddXGlfnaZ5yRzwBvQsUJEVXX2cA//g1IE4gH4ZtneGWR6yoFgHhnYKccMV
/q7hJSMu7LaT9dbW2RGb5Eno5THS5KeM0BbLxhdoeC9TlX7639Sd13LcWLZtvwgn4M3LfUgAiTRk
0kmUqBcEKQPvgQ3z9WdA1dElJtnMW32fbkRHdZVEaSeQwDZrzTlmzstKZvJnyda+yEji1M9Fd51p
FP+RAFTzdAhjaZezZoYq5AVdO8jy+GmwKouJR4ceuM8XC9CUvG8NjZiW5S6spB1uImZNUNjE58SV
7WY2JUgq5GGifq9xwdWp5g+qfZqdxZsTQBVDfFxIJqOCyVIWuoV1M1Uct0fZxYG7Jb0X/pgdZLHm
hpCgREG/HmZ7w1w4mYLjgoVJnbZF329sy8JsUeLnmlzVEj5cHLc1mDPx6sj6T0M9wA9wQfXhLW7o
Aqa7fJHgYfJT7D71Xt864MnlwQXF5+eLEyScYgabydrWoD+qm1BtjlnN2gtw5yG29VtRW6el8JtF
vx5iaT+OtT+n4Lby5YCDwJvm+ZPu0LqYgtCp4RnJG9VqCTjiwGnNG9t8iYD2yTiEGj46Bi6/k7IV
Zu/3BWl5lY6JHyUoGPGSwhBNTs+Q+JBj5OoCTjfJhCWLRl5FeOGtbQiOo2dBaClJ6zHEGyAiSblV
CI6ALnUwUXyrWonbSj1ii0adenBiZdtJ7Y7eD6nl5b2mWZ8IcEVn6OzHTtrZMyOyG+ujiNWudgc9
9UfkdBpW6jKZb8yarSSLLdAvA76Z7HeqtomYxXDKuU1tUhLo92Y27Ezw0ODgd0anbWdkd/VM5QN2
ziAOg7MbVrsauouQRqAtPcvLz6GgBMChQlA6bUd831Bd0qXaOGTPO5PqkZvhjZSkIDbtzLTZyhmh
0+SArMdYydNIT6WfFBROHbgGoK+25WCj1wfaAwjjJA+lEwkD32M2BxnjcqP9BAm7rEv49DnXwvYY
LU/YwEMJETeSBQOjfcvfAmVpCMDfemaaetJYXKX6U8fLHvKlJ7LKFjvaWZbm2hQqsnDxKz5RkQA+
vo7z0eXEvlEjsDJwSa2d1WG1qkcgMrDhgbjaveTC+HYr9T4fSEYeOmlvJ5Y/q8VjiNl5CHNX9PTV
xXwo8nkjc9dgNUG1Kzc6rjLVllzJnjZ5is6NDerSaNussUFSm0gGImoFCaxAwsc/GRX5zy65fweB
eE8yZb8Z/DB7jiD0p5njEWrpCexYJdkNEky0sFB9gP9BNKvPpmH6pT34bQG1zYFfKaqnAue3vE1n
ivvyiYmGmk/vtQWeQPSYQ6nu+YsR72dwqCS2O/gSsCaOtN0HiKYsN0Gd7ok9QSk6Qi7MvQ7z5BoO
Ozjl0cZZ5TBWzaInNeZmnjK3rXq2hh1HbmWX1EQISPl24KFYGk8l6KVdVFffyFoBeOk7xun1eWC5
o66HJjCc75Xy2Z4UPCSeiFBihxKi36PQHD6q48m/Fen3KACJKtgIsB3ZjwKzZTIbZLOzIaqoumhQ
QpNiG0818DVtZcy4CpeWc84u4zFwgAA3iGLzrPZ5CgLyuVfFDdCVcbfovRfhWFcbDNSTfoAj5RM7
SZBSew9kmK2y0N0uw8ZaICsl1z2DQ5hFy13SqIGKnWXQRWBkyScF2LSmKvve5NRQg2C3zZsRtF/S
A4EZ15SvbistcAF0trZQYjOQI4q8leWaniYK8YEFjwZY2ONRhUMxzjbdcYI8ZvZIXJ9ZAddY8p0J
VKlByAykb1gK0KL5GtDLxgoxr0NGJRMou8wrRYBRgy44OBmC4HBDLcjLbcHZDpJm5JfzvIX8jjFl
S1z0QQ5/Yje85+lkZ2Fv4TeSxYSBH45dMfJqDuBELIOoe8n3azvxJWHeGdKTRlSoUqS7WrX2Xbtc
dVjkC7p60cB8r6/64dkdCDMtCcoot2ZKJQPDqRo3pARnB9FWD+PEqSvLiLVnSVhm+1duUTBOpxNF
5CNYEMxCnBSlaafpiTc33+rYPmUDKbJU2uHy7XFd7vLShkNh7NVR93P1Ll7Q4Ko77Cqkz+fXDXFX
9aIeOePcpp2yt+1iJ/pfBSKUWhQ3EvQXNrr7hHK0ENDCyOXB07oLO7Js623IHiOzmiNZrvs6lU/m
97QZT3DztxFr4VijEIDTF1pgU0awbxObpXkb3+CM2ITCT6NravsvXTN+AsTg9uPgl90YDDrmRIKG
dHsJ2lwPGmp7ISsViFtChu4BWWHzpb08dAHOVV/tq23f19sUvZZWjad05tyejsN919btthvb+vD3
P9pMrjHEZw9CqRrCzZvukDgxrbf13/7+zzguJgr5/+m3f//G2R/5/dfM5fKvv3BWV5Dj3//9+7f/
/nMXfvv3D1oIYQH7mXsKZOIIy3E8/v63v/9x9mv1GrQKF5yfbnuKDkraLt7fP6MvI1W6v//7P/49
Zz8C3IqMHfZnZ7/+x3Bnf9VfI/3+xd9/JskbeT/PNjPPqyv56+eog/dV1COmyFntCAdodOMR/PVA
qLnUX6lDe9dpiD4b0u82ddj/nCXxSR2p0H/cTHqvc7baMiyVwgrrwvr7f3Qo4cQ0uHyQm4yGubcB
TUQZ3ivpklXsnX4zjVAZD4CqyBrG+tfDxClgnq5iGhDdcEDjzyaEd4hkB85+M7FydDYvXNhbPePa
q8PWg5QGgYZpnUmY9Ip0Y2AGXFk0bJ1p3ITE7IkBZk/UBHFnuvViEskDQpO1eRTjfVIR+5JNfite
gBNd6pqtHfWzntmfH+fcmVORMslZhRs95/OxbrRd3dQPU1ae+rDeD6pFfYf8HHTHnqBdYNeBU3e7
j7/r97+Ef9+Rc81CJ01SW4y0iMexudHCmzh9shcWd2arRk1P6tRfgFu81y+1sQWu/ly0dHRNX3/t
Mrp2giH6KiD7wU/yeGPKAktf/iUl38AqlzWSy+BAj54vtmpt09lM7aZ1SUO9tn9f3XtExBr9Wlxs
eKIQfb3+GLMpRTICgSbgvHBg9/FlnV3/4b1dh0CKjijaRMpw7iWNzHQAKjg2ASHdJxvyi6f3oiSl
huDCziz3Q4I+GwDSBYHBb3Xkm0v7e1zrrCMN1KiccKI1AWkDz5FusrW3qy+2CHsC2q96wf68kwnS
SkyIrunwvTVhQiWKsbEg1vaaqm3NiiVojJMbwdLN3CvQYTR5S3k628KP76l5SnctJuNNGjYeBRTW
bj3fS0X0rbPS7/S8EQXrfeeZ4c1gFI9qT520XktiQFRt+jhTd90UGNHCat7qcf708Y1/M4Fx43Uk
D8xdCmXK84eabKRSLsWANltCdJ1PABqak5HGdx8Ps84W5/f5z2HW1/uPeTIbhtikI9AEGGHvi5LS
ZZU8TMvjwNaXAAvfnGlfjIN6SQr65p09u7yzR7eiFZZgc0EDLcRtic13Cn0OXFuL7XhYTtvYbi/c
0LcT5zrk6h2yDMzIym9l7B+XOiL5iPW8a4KqypCmd4cKuuE4UxO0A+VYRgM9vPKma8V1ZFZfoYcG
WVbvhE0fyTKi+4/vu/pG7MCnMW0dTxyKE43/vb7xQGaTUWbbERSktwwi6jH24YIZr1tc1XRwZ3qd
BOeatZs3btNsKA52NB7ZE8zaNLmrVL3P2FD2S/mzTtttphbH9fWvu+7zxx/1vVnmz096JkKp+mRS
40hugtmm5BFBFIvyC8ob9b3H0EZ7gSaeAHHlXJVM4ZEsiNqqAzq6u5L+ZdfT4yUb75T35Z0pmfc9
acZWSuDOqP2MDexMM229jqDX2r5u0ohN9eRVsQkofxUOT7qn6c2D0S4Pc8eL3Mb6aWn0LwUtCqwH
39cXqZHTY6vffnyzlDd6Jb5X1EMK0n6EQby/r7/XFMHVpE4F32utfGPC+WJI9Zau5TaOlCtI+zug
S9+JjAQs14J+nb/Brmo2kYbGpLFkEpvoUnfqhfv7lx//7D23ZBOZGiJEXO3m2XxaJTyKWU2op15z
s8bCvImJ6cE72FlU1q2btphJPKpUj3SlW0ljCV+6ibAKTGi2Pf5K20T228XZGvQMVb2t3bIRwotj
cn0LYkOEjBRArIV8HduhUuHLn6z6MeqAAMtpU9KEAb4YVt+koXsgz6zyxpZfjXR5n6iyJ5MbBWGM
QExUmegY9GerTp5RO39P1dLX1HA3qtgn+wOIrm+GUcAXr/jh2ioERWsS63Vy8aLczwkmgnqJMIDN
cTNL26qlJF/JowuYaW8KjqRFWp9MQpi9rEVbuVznFBa2hWQfU2AwgmXA66Qq2xph4ZHGfCyTQvXG
0CECsBdbCQ0U5aCgHspPcUqhMTPYmvcmd7Kh/bIrsCwsU30tm7iARU6o1bhTBUJH3eH1bnG7rEfT
qS9wLW7JJaN/ql5pkh20Fre0ago8geR1Ahv6FRmGb1TgzdvmBwHsWclGZgC3VpovqG62Mj0wjykr
B+FVjjGWMCbpTTJ8LRZToFLgAhN0wpth1lJ3ETBzamsADIO/YuSC8xRrqRjpKsgjKdtLCOu2cfZm
wu9pgwBXcD/m1S86pDcsCl7Tqi+WIRFKR74OLQjjsz1QLukelcWBKmYB90pgm0Vm8YiT5CTJ1rEf
uxqNcOz444RGQ7OOCEfAbjb2qYDl0IXSSyTMl2nMZSJuEXVEPBTIB5+g0P3K2vJX1EUnlTzJpMtO
mshohvQcpb/mDWFSeGtkv8jEU2MIx03MyuuseGPFPxQ9JWkoTk8KePRLO+93JkKbXHRjxaw4ABTO
1srJCRtqf1pNCZwWd6VSbpXw7xQbBxad0qW3ciGuteERo/+DbaS3z0T+wMXgFbowx6wDnb3Mtoxz
TrE4dbD9O5uRw7TUnEKe66BSEsIDLevI/vpYtXc1WL1wiA+KeKqqDlAvkYMEaErT1wufYJ0uzj8B
BkqcBpiYVi/u61nOsq1JSuOmDtTRIOQk/Ua06Knu9U+KaEgdCrdZYt9rSf1jBKb68dj6G4kyylcM
BJpmINdHrXk2tt7G1LqwZgfV0qjUlhBaYS6lsi3kW/RtT/TRf1Vsulu1+5UkKtUx55ibmF+751nO
is1MpOqT2vVZYArIcHlsiI3QR/rTenQ/C/NXKueZNxntfWVQCZe1aht2yudcba6UWXVI7hx+2VL9
IC+5dgxN7T6UYZvrndl6JZgs1Yyu2qbnxE5BjAeJQn5I8T70e1HP1D+gn0qkRBjwN0lWvSTgfs/e
ipeBxYdFFIjI76PLH7uc2SYzwXEifBV1cTXX6Q9Era7QDMzoXfXNbNqvROc90Mz8FM3L1yUyD1KE
1IcUNKc+kkGX0NWIXwiicy6cJN772gyZrSxUShbH3x/8jw+mj41m9TRwgoIOnJFzQK7J/B2RxMs3
vzN+P35M3tk/26a8LsAOdwOW0OsnVOvqehirCYlyZAM2QwvYmFvsHxcUur9RROdvAksqZs71NE6x
4fU4few0Q0ohmuYPDdYhOVZK9pnW4QMAwkPRRZ+XRVyTpkXpj0YNEWBWqx717OIK/94baa77J6oD
tO3e7KCyNHe0Sa6CGiEnrRt724JDTfSD0RW3c1zeztXsC0pJWM7FBVP+O6ayVYwOKcfEY7kG072+
CZnd2gAIFBx8nUxEV4TByaxOjVH4QlFuKr3baE7+q5SKB+JALwz+ztaR3jnoGn1FZr3BnQwzhIrJ
ptuSG+YtqogMhTgdTs081lZ1RMryoDXmQxrL3z5+wN69aIciF14mxWIXf/aEAbFFV6ErdWBFFBt0
+THJQx824obQ0UCvYCXXjeIbyIoQ02RfPh7demcxoryF8wC5NniCc108mS5FZ9B/DZzReNR1x9wk
9XzD8edWoElBgmm8aHL32ewenOhrpA67rhZbhDeb2UD+OpFoATfjbkbyjNTpe2dCmGvyTqX+nj+O
YZP7U7PcOuZouJR0YkfddpqDP14x9k2tqltbdE+WzoZMX0WqhvUSq4yqmWxtjDR0F0DoSa18KaaS
ncmPul0ewZfv6j7aapl4VvBwYjR5cbL+qZaN1O3t+deDaklMTjdaNhibZOzgLBdp5dHfYydRzUzg
KoRPVwLaKobPkaXvV4vDb0UFmz1R1e5aOYMiwgcqJ4cG0PBF9OEPQ9b8ZDYn2krNw8ffgvbOw7fa
t7FCUH1ZOaCvH3wj102ozijGCysiDjzvH7uGRl7cIVSghbfR67zGVFlslywMqhGpR50be9JQsedJ
3VOPA3uDIv0o131LQ1HaGz01I0U2XtqlDODvV9cqxJgI6Rw9t4GzwejcJEa7M63shvPS81SvW9la
7ammV7tEf4mgaYLeJHi+cCnJ2a4oeSTAn6KaxAb78fW/uXyN7YfNOmzrRApb9tnll7RfyxJMSEDy
DgznHqFJ0zjPcptfpUP5MMB/1uzlK4FH1ebjkd+enxmaBQ5nmspWSHbWj/bHcjLXnUimFktGPuX+
YPSBKjkrm02BBk3UFH0K4q85lWi5seuydUKAFg7wF+n2KswRc/2wLD3NXFREAEZvB9Ju6pxotqXI
4Nf38QWj0Jv39dXnVeSz2aKWSvZyFrfKAmm7zlChrQcf35N14/NqKVqHYAK0gfRBFjivSkaL2eTg
NarAmPtjaSLBOGlr0jhi348HWqfzNwOtp0iFh1+HQ/r63hem08bhSAnazlrkv6CNMv2uQrLedOSE
d+b+vxgOGCB0b2qR9nkpbKGx3GY6pl3gWu6UX5PvQ2raZ5r3JOZduLR37qGjUvCEMqXrzO3rtuKP
x6pN8mVWY2rJ1ULHcAmRluQbA6akoV+ovL3zQMBgpQAOzHXdqZyNNOUl0Sa8GMR4AEYoUByrvf3p
4zt3aYyzrXKkToCiHHxaKQepHCEqJxL/4yHe7LPYaqiweLC/8f/6b37pHzeM88FYj0Ii/tGRH+0q
+SFqfRfLs3zhhX/3i6FCtG5qTUAOZ7dLoMmeZJNxSmt5FEX6QlvjtML3AIn8V5f091Bnd83SI9EY
Na6rOrelzZIJb7TtT00R/fMpgVv29zjra/bHrZNGKnlWwyXJunEnW9qdVMSXPLXvPgEGaDINXJJj
qGe3bZjN1nTC1alnhf4QqjuO8v/NN8Mh0GGhIln4vAtR27ONO4jLaMaFM9TshaWxVebviAl2Hz9r
7yw3UAPYXkKdhIl7bqWXhVPmTBCYLZf8VzwLb6Hep5PeQdnDMh+arrhanEtr/LsPnoWfXsMeB9J8
vcN/fEtKG+YmzwOZnUv90Cz4DNa9vEZqqbi0j35vKHbwGrwS7qe1UmT/HGrOVSA8mcmDtzgnR0Kk
EilYbKH3pZV54eDypgDPe7v2EIEuWoB/rLOl2xz73HAqQM5j/lgMynFjR/fWEt1m0YXa43sThE79
AQj8Wjp50yBU2sqMDLE6ZIurcpK+V+gyCiu5sB1/bxg2w8BvKYrwXZ2tr8h0iRNDExxoFnTFanKb
NnJNrb2w43kPs0DzgB2/TCyXSQ3m9XfUlBOTXck4Xbfu2JC2MZYZPlT5eAJNAkkqP0Zysg2R75ld
Q+XO/IlkhMijQB2KnU3AX69Yx9EQHm2zC6/ib4DG2crM2m/RkMaPDPT3bEpZSDS2w5yHdUDVuIAA
JC5Kgqxp1QbBBamHZRjyoIG1zURrC22re8qon0qpgTEEBxsZF71Nka7YLKoTkGDq0eA9DMTETVp0
KNGZSFa2azWgGajtbL3efvyGvz1U8Vj+eQHrY/vH29bFnWF3K94qErBS6KwimlcDXf0xaZBqNHUt
Pvu62l5Y9tf78ua+GZQLZI2SDGfZ18NKajGYVcObp8X2xia/VqIbI3G0mapfFniAj6/yvWfV+WO0
swWmmIE71Smj6YPKq031ZbA23P+PR3n/mjR0hWySqZedPallnPWdPXErSRvarPSoSY7hfl/RBnAr
07rw6L03d9G/+fdoZ/OJwI6W1hWjGcavGZ8BaTyBIT3G6oWrev/egZBR10oDXcnX31QoENQWNYom
W5p9qbyTnYpSfvNfXc3fo5y9R7lYZMLoCa1Wycg0yBacBfxHw1f0/8fLOXvea6rDJNkzkMCzbxff
c/XJaNQLz9u7TwKEJQ1lj0wp4OysxKJtC+b4dUNDavz4SzNpgkqI05UJ+6JzYcJ/90n4e7Tz1j30
kmToRkaL9M4n2wfHIUhQW+Upty98Te9fGPsBsDJUw88fBrORa002Z6Y77WmIacl8iR/Xd4lo2gu3
8N3Hbt15/GukswcCiKItCywGwWypXkIOSzV4eIUvXM+7tw7OJPtpFmX6da8f7q7UkrAceBr66m5d
X2id+VrzGHeXIoLeH0g3bNZKGOvnAIdIn63StFj982j06spGSYYzIGY3VXz6p7MQbGciDNjUUKl6
I8TqUg50NAPKICQKegVmd4C/e1hdodda5T/eIDIYYhUaBNpvAPLr+yfUOlYGlYl1HQyz1qPI6yBW
4pOUxQHB6mp3LOHofnyFbx8NBkVrZsoy1U9oOa8HzRYnp9NGuabKFhJMCJ3NT0U3XngA39EcMYzB
6mTK7IE5ar0exiF5ZLEKvjJrMxm9X1S4+wBQJ9/kK8xGobOf2GJkCJyJlbugd3r3CikT0FcAv/qm
p9AgQTGihtesl1b8M6VWcFGE+/j/xY00GQQ6mA1K5WwuHEm2iSLcP0EUYu1Dc70gQ5aA/n48zLt3
kkAiUIAUjiBkn93JLFNDJxQ5i73aYyNDZy5REV3uq/a61AJZxN5CEc76JX+pmn9+iSQiwcvnRjrU
zs6GTtUqz4gAK9gMgxavpCu+aXi75YUpWH3TDdDAV+DJ0AGB0yU7P/bJiy6RaWIXQRMVMi493c0F
OVXSVN2QDKat9J1rfVnqHco5QRebipiekLtc1ZAJCG97GDXKjn2yfE80SrqZfaM5/Ze84750+iWG
ztvJiA/LztPB3w2l8VxESRxVnvSOXgRDqt7rd7pReyhGb9UwuXDmWe/u613e2ghC/LUWd4DmnE2v
WAtyLbe0AlIy/Ajb4IITybiwor89pBIjg7sJdSaVebaTr9/T3k7hiPRLEajOzFv6ZW6I8Sq+FbJz
JebGV/ERlXr58vEzvf6lZ1f2atCzK6Pcgp8VlxdncID5lMo1Y8SijGuIY4jTJOR/dU8fD/l27eU6
CRLAS4TuFWbK6+vEVCqrwhQMWbcucSFBaCxBXKLuT/B9LN2l+e+NYIrOu4pOij0fCyQiodfjzU4X
j61cFMG4FJtOsbYYnDYyFGpjaXyoaa5FeMI874bZgkd86dz33tX+Obr6evTBrLOFuiPwbm106wQQ
hJj8BM9QBM+DiM6/5ol/RdPc/vXVnSXlnP3n//lPeTevgnT+76JzCODhf/8/BOes+LT/nJzzMCb9
8rPNn8sfr+Jz1j/1V36OIpOEw/6J2gbvOclzTDZ/xecY/0OHgvlwrSCxUFOz/Hd8jm79DxpajdIR
mi1iIdYi5r/ic3Tic9i1sEmhdsazTn/3H8TngDd+PTMjDKMSx0aB6Q4BB3/f2WujJV3UKAlv5iIy
1yCbEO9VRZjfwr/lw3BapJe+p0bX26FywMWydidi011CssaFfEpw1ETVcgIXO22SsgV8AD11Q6Pu
2lLv0z6n/1YWXmsolk9vLt1ksv3DTqfHxQLBoicPCBzC3VR9J2JA9kvBSV7r1a+dWKp9Ww/BCEIA
vcgM04f2KQ4ZolbkHI7EYEfDBgSsE+hs9uC9DTtDH5brISIuA00tsgjdws9InawtJlcQ+uIWpWSg
IiUURpXUxhUo8+pSgjcRGrtFwarHFm0HH6M/giMKhjy5biIl2wopkzxjDgcUUT1eO6miJaYWn0vR
iUPTQfgoAZO7tUXeVyMmVGhRuzmqata7SdoP2yUqXlTTQVUQTkEEYsGbFv0e59zPuglJpB5whs36
p8GEWUc3EpQ/jUR1AvGPSuSn0MX3Ihv7Q6I/SZiLsBGw6Fm4J3saj6aZPAABkfxaYPTTya61+lHD
DllEh1rKXoamVna2GL9OplQHbTjv7YgsOadrb/oCZvuSq45rtPm2GbrHKW2e4kibgWegTmnm6DBm
6EBpLLt9nRyI51W8Sg1PU5a2vqyDGhH9sp8McHwgObRosK4M6zlRhXacl+QhatQQPYxzTS259+wk
wcXapd6owIcypan347aGrG2Pn4fWxstehw3yL+g2i0aewZh197xYrgqXY6yM5SZTxY6qyDEqMHLP
BFL5c/yiIxT0M0W/b4ycGlscHotU3ZKP6iejAk1HRt8Wldo2rrV8o2vx51BpwDgVmM+URDn1PZEk
XaL6patvDSTWfvS1AU22GbQOY2xhb+0WDkpTVg92N32zC4gjTiwsSj7ZAdBGtYlmVrSwkLtb8gXJ
/lCOMp0/VwKKRMS0PgWNFUGMLJxjPZWjn4fzSZPjXaOHqLdHLSZTWE2JRLHjQBtLkErjl3rApQBa
LvZxjFiuQebfwenUB0WrSxJQ5VNHSq2CxtCvTIAL0agLTI/hBkgLoLQMm55aSuG2acWXZNZyN2Gn
gxAyOnXGV0ufHhZWtWNfOZ9RJk53RmR9LxaykoZ4CGadbaBGJm7Tq8YGh2zrRkuZbTXMleC1tDtZ
ir810p26GLPfd/KjKgoyReTxQZrFtqvL8Rgv/ejmrXkay7nfGb0oIM1MtWt+lfOyc8XoEC5g2fj3
QbuTD9jbu3EP3BPCXaEcQcOQ+yymeNsPVXlNi3unFNkWH6nuk0BW+WEcBaR8zHfQVx2uStmEhrp4
cXsv8eSgeluTyR1YQAacFBmTZCnZZlAlyxNIiDSQ6uZJLKR2Zp0ggLK+s9Lu51T0pQ8xSLuqjaXe
Kn0Web0e234r8VW285Ui6eUtT1rPNUfHpSur69zeaNmMJmCZPI54OOQNzQvRDQchPDaNfB2yBXXC
TH7UNQZYmUBCgCDmuFmkhK50zhzSR+qI2shmUoxaw21GKfPtbthPsJI0M/ccoRNyYQPE0qtTYawg
fGU5EeZKMkhf7TsZhAI6KUNCnmAAmZCn53qQfHWt6VrqiKSXKStaiD/scRW0eum3LRtrG6DsZkm0
eqvDdkZ/ilbCbnBaY0iIbmJJNLz2jg2ysrhZ5MTxYqX/VqFB95h6NHeGzBI7ANcNOyQegq9tbu+N
DrhXmWlug0h/bffvZMhrTXbA6jYeJJs4+TSyQ99ZTUjmNMPZUlegN3VepZiR0q5zA6gVV+nVdGcN
2g9LSSgX5w1ZNYtvhWN84AmLN3kJaKcyvFnPZQ9o2hd9CO+izBoxuXfXSjMdkiLC8sTFtI7TBomt
3CYJEb9xBcmnA4noQRKldmZhYVbiIHZQq/Nzk2LQ8LSWZ+r5ws8dODtFLHwpwt/ZiulLGe7iuS+8
Bs4WVn37UFoWVg5TurXYyrphjUl56YeDOaKAtNQkAdGUhb4O3j2WelyqLI8IVY8GvwAFCnxDh8g0
bcG8WiaWan65MqC6VVIDJy8Bqtqn4SGXjj2c0ADTPNkxJD0SX43ONrQoOsdhyMOd5Mgp8b44OF81
o8VOkkcoqIvWCORuHhBjDn4cgbbOUEhu0sZ0nszm+yzNhzkS14UDXDksx2+tBOm81gZIWK3WP2QV
ULXSsa+Mxdk4/J5np91BX+CKhnNg00R2xxCLwFQrrZt2/VfbmPZMix1ETNbfLgfZrIw/1vddZXHB
9InLUgtjHAwYwCEJbCZF/1SsqKg5Sq4tKRsJXXb0bSo4A0VStU/0RGwwnUBqqbRHiD28QsDXt2DU
UjLTS2TRmo193+tn7Zo8FJy4DZ2CodAh4lQzKBuFt7maZVfNbE9NAa/qZiK+au0SWK07ZNYXGO8c
RVOyPVtODE2rwWFQYMlN64V1suOSQ1vuwQYR/lkaz0s7bjkocaYY5Z9ZXrgWKWrQOUevynJgfmCI
yUtXAzmJcF8r6PrV8RHog3qY1Qltpdr+NBpr3I2oxbHMImHv7wxr3tE73jh1WXrrb1RGDzZVJ7eo
n9DvofNLXdgXPXrxofbWNnOa6jtgHdJObbXwhMz1KOegWQhZirxoKu8mjJkelhMHNhrCcKkcPs16
D4JpkZqtRWi4bvG8DtOhBzF+rbIjsxW98CFOm8HgFDtVGtFlSUwY9Nj3RSWJAJbRwxxNT4Lb1UA6
1WYddatZXTEycaOjypcXguEFbacEasyeKEMelFrPI3OPp7E7GCWqQMgP7bH1F1v+3AmYCP2YHLAW
DDSEkGyI0dQIaxqpi+XK7WJcyxKhooreXDUGdkm7Vq/twr515hglK9lnnW3TLeKwk1pVyBSla/h1
LBiENEzMdYEkusRPmJnSYjw2TvKsSEvlcr2xZ+FQLuSXHP642y6sw3lbsUOwno1yiTZjDY2E9Z/k
O3k6qDYIJ3WawD/UOzmem702FrzNiUt4NzynugOYFLdeEU2Ku5BFQMz0dG1K1VUj7RYBUS6ssVBM
C3S8UTDfWzorvV30gmkAZ3oUYS6Zrhj5lneRKbZGKsXWSr/BtQzeq/eyBLkZOl8TWxtSqpzmnWn1
yX2by5+EkF6GUB/3/QIEdi6gLxhlTu1EdLf1Almjy01ufvMrHSz73qol/OVLpHolpBxdxPkde7wE
ZtTcbduYVynOrh1AeYqNKbuq2Ipr4484WW5zS/kxY/gBBWh/gb2ARKActlk9PnRJ3e2JttqEERkb
9VJ+SSTxQDtEiwNlfUvzWDrIYg7M0AR7pvTfFYOADas41I7x1Ng23ohU8wpNPaWJYYOoJGmxMDXh
ZxzdMX8oVyZ2+5m3gbz2ssX9VqFwNA9VNVK3iD6TmId5w+RPaaaI/KREHpgn2AdYKvXw2xpG7wF8
mzyOPj4ZZnQUJxi5TaxSfuoHzR11fk0supuZc3a09WJg32bs5SiC7VHzjc6pX+OZCtiMUicr0VHS
vHruqrh2MXWVR0cpVb9Cnb6t6WDDqoviKz2pFjcqRnNnLoIMKpiSdNhjf2FmvW9q476r8zVZiztk
Clv2p9aIrrVxOfaAUu+kU28U+7oxsqM+K2yZKkAbxngXK7MX5cjrp7pnkS1kP9SWeZel2neZjSKo
8q+2Kf10rDwwClD2ZKk/I4BvDm2HkUzGEKuHM4zg8sVqzCFIZee2jTpoWVPzDA5fbCnO98E0zJ96
g8pqNbjxuMh+PwzLoUmkXVmQhVRE0W3TNKrPruSOgsw3BCkThbqZdWlsWAmBvObKg8grT7diww0j
hZPXaMyHhS24nSrd3plMzNZDFO1Y0RJL/7EeF4e2OjY6KLlyvNMpLHNIGjjRKKG0k0HJSXWPDU3T
fjSl9L+cndly3Mp2bX/F4WfjRAJIdA9+qUL1xb6T+IIgRRI9En339R7gsa+3qG3J13tHKEKhDoUC
MleuNeeY2aWtUwMFxrXezs4pyWLH56TeMghhNhoxI8t5zPFfKLFxew0QFtOeSvdYhTs+bLaPtNI5
h6LxndDERIIDhT+fbl2s5Csy/K5rhY/Sq5tVpIBIB/oIpSWbH2oeo7AXNgdf8RjpWYa0JEQayubU
cWhGW5h7G8BfgMx74qyHdTpV1b7KgufaquHZLIAtq38lt9jeamXNGafoOf5Byk5N3BsNkMWuD3js
CfGOOwx/eo+aMsR40zQ9SdnJRwTWyk1O+E/ODB4VdYwLU7MHqme4xL3ZJgadkGNd7FR+NBFYW9fD
saOSO07fwmThvce4+QjdfOrEcHTmGyNj2aulL0YPbAJnRM7NfqyHDlwSVItQcK9y28kPQGtPliO4
Cu661XUBkJEYz2ph1+doch4VTzIa2YE3SavWoERhjVk8F8CEv1cyrM5tZ9MwYKHoqrqjfcAq3pZX
KMSjwwi31jRsOCPRU5wDTOTkvi1rwGkKq/QSWW9ymMwifWe5I2SRDJGDOxD2o7k/Rg07QTtkC6mM
J6HM3rSQqDrXqhDxwszF898BenD3qOVP7NyLTpfrYEft64YMsgbYzLDQcwj5w7oXy7XbWpWf8Mpu
lGKZrLSQzRMkYlNHCXmwh8l617UE6097VYQAcwvMFNPImHmIfFPTUlbCeWS7SwBXyStVWXLlxuJb
nXf3Nd6htR6BkPA6+0NzWUqY1VQbEMvfNAzadaHE1rbG45CF11PBLi3sC7vwYANVWCx73aJU8b1s
AvsxCJNH+kQDuTl5ynlO89vGey8gIdXNcLCbjhUv5qRREk67QSjxljSZOmSuiQCTDOdVxxyOQ39/
6MSD15tvjWt+5Czsxgz5sBbph0wnc5eYbM8R6tCG0ojVYFyX9XB2S7Ethn7eejU5m9q4DSablL/W
u+d2zyt0mmBkINwBLskupAE0SQWMucLRdODpJFe4dfaqDG+HcZd4VnthVPJY9NrbJPXvuM/uO2sG
6VjrCzoV0UgzBUeivrdl3v6YRP7iGeW65lVKWp03u3zOLHmt9CTeuaFfWca1KjW/jLQt8pfT1Llc
kCZoTnkfnKTjVdvCACoC9MEzQErZlXe8lx9IhaOViPEQam67RUM8r0IHMmAQkwAu7B9DDOe1SJ+y
mm+YCTmYwHBbhEa11eqlNmWzxtPSboc5+NCD6UeTJ8/V0Pmusu8Lq0FsHRuH1CakWi/LbT/UeEAT
qiXNTEmjCvTNfNmUfNbUZjcAQH0VTdk+i1mCY7uhEtaibG8M0ZnMvj4D2APk4MFz42LlxEtWVZ49
9pEXbcahf7PDGeCRBIloN89mYw7+YhUac5hDU2ht66ZLV/QJtU2inSty8870wxQtR35Vf+i16rmW
7jWUogtPS8p1gn5pbQBh9ZMAzHfBS5PZhrVN5Q/gL+U2N7szaaTXvRLqYgK9wKZt1Fu5SqFKX1XG
WzaV96NGTGMaqY3dThIX0OTPqqHREhL/yJJQ5DrRfVF332xEDqEq41RkhtpmCOUOmyLdjQyyTFgn
QMXIiDU+KWTV/ZzlDQCbvsA/n11ntvPMtvue1eOidJLNerDCq7I1EAFGurO2a3wGFtGUORy+gUoW
TFSlaWfKLgFQGiBgiA8Q0+hhDJU/irVmB/oa79VjJ2sOWd38YoEK7HNTP9OP2mm4IM3S8XbK6o1j
5vXHiRzIY2pp2aYMk5NjgYhvB8BJBVQ05bTPkaynnRPjeShMvn/HXDKtjOB1Jp+imwiMLLs7xl8c
5EaZ009QI/pYIPtpbJqAhKmUAh0sXuwA55UA5cLwY2T7j/Ps6KTxbdR07m6UcpW5HA9kPR8i9nzg
XzErUE9LyRD1bTUG1wEZrfCXaDtVlvow2a13yWuVGTNwRzhIpi/SLvBTHX0uEAfvHLJMFRooxbk/
e1n33Zlkuo21hQ7p6Du7uE+qFsYbi71TFLBfT3ZbpJsoBe6H1+HbPC4w6DGD5lUTYDcNw0erOc9z
Yd9G2HjWRndX0G/16euQ7fiUB+QclGm8qL62winJQ2vdW7yOOzT/w/XSG1rVo2n5hjvu9Fz0F2nB
5gNWGwEJvKhojGCxGzMvDa9bSWQFGm1ATgU4UxY6ONeelkFYD+8zrcnXtOARkg0ChJ1L15IKPXDj
wEe5l3DYrC20aIa+bzV5Ew9P8GN91eKVpQXer79z6lcAj9Tw+VzpTVr5bdqYWPTsdZhBn3OmiCgt
UguLyqFLnAzsLp0iD4OUOuWqU+dF41WYctgGuGethgg4Vj4LBY6oKDnTOb2PtVysM0dbFHCwkVr0
Bpt+aRAactjUQxhv87QFkFZumjKAvCysAAqLRhKoE+Nwbm6ZHd8T+34yqragR8PoVQ8JhU7K2A/T
4lo3oTy64cA5M6l3zZBS6oTloxtUP/LIfpr1gcEWpuIGiJyPl2PPKOGC/CiCz2LJy97LC5Vv49r9
RvuHkUF12wXFSi8cYmirEq5fE323aahhlplvY73m5LgUOxCkTUWgKDjJaNCfCbqnKCgwVVM5+M4M
0TvMe7zckfktha8PDrOYzfTewRs5KMqdoTfZLp2PcfTKtRG63zo9wFrvmD7c25j42XylAjxntQNJ
axQ++ZlUnGKLeedY6BdhQ9gBATjnUMV8ez1aauxLlwFN0RLf2L5NnI900n1RsaDZLvHx8PCeILdu
wbEHEKCieJ9jXZzdZ9kULyVyrL6val9oeIA7b2t4ebIdB5ftWK8gaIbOEen7u2rRbpV1b1FBRsM2
jh+ccqY+6y45titaHdGRjme+Li34TtrcAhOE+TTrcCxn9uOVtKJ8awo628NQQodWAx1bVp5eJ3x6
sZJksoCq6hlrLctumzHrT2EP81I5tT90lCqDDFhrRq5NzoKvs7xDdXnUy+gbjpyzWclx5amjWcD/
6nlgB/dE7MH0Tdjtps+St6p2nTvhEH/UFcOwqukepaGHx7SfaX8lxtqK2+GVBtqC2ULj6weQ1s+9
jKAgajW9gCJJAZY6j3EP8K4I2ftclrRifk7GGgL2NFyF2LnWqd49ougS7LRjzMbBK2+GBJ+rhI6S
0DoioWMmAn35WGUlOG4jemwS3OWx06S3ED8fmqJ+HT9E5GzrMgv3In4oPRO5r1PzbOhlyFnZVduJ
BREaZHNTe3a0tQTg3dBrTx5Grbo14yOJKt2GhO9tbg/a0xSPp3BsrY0MldwWGrnYJtTdixJmpjLR
zwbWkO/JqbKAUxv0XzRa6BIeGyYym1FX/KIKbT/I7H1uDDpgg9tc9YHmz3H1nCvdp/WVn8tG38Z9
uS9Fbu0qPWgvskud06dP2Eh/E+SD2mRhoIEJIJKacOx1kqKkxExkr2raWKuSOdq+J6+v7oftZFUX
zRwcoly9p9jCOJjxXA1e4BKrrovF1GZuWsKzDzBZAwfolVYN9rGoWzo9cYoVuQpo02fy0BSk/xUv
jhjlVTnEtIBeiJsYyDPUX63EZOnqNZ+4cCbhlQmqtlpM0PUoOJI0e3sA5MYJS9KtKRG0+UqfPujd
QL+31DHgKI7Eg76wENW0djJ6zLHe2Vvb0PY0T6qLrm/vsog2n0PhYE7RuKZf/ihV/QPpqPQ7pQg4
SGiwVC6D8IroEs745WUZsOYSi/YYZNOd2ReojBNajPbAGkQwM4GO+U0p+yunLO5rXseVF4BiZOpQ
Hs1rFV9JUUzb0tApwVrjASZ43feBP+WzvrZK8FENe3ARmYBFy+B7r9GJB3+LlLWH0GgxTyp4mUaq
tFgn9VjIN0C1JEck5sCqh2HITWYftKfO4n6IugDdQmLeG/lkr/NxfjKdEszKR2qWt5FVXRY5ATAp
Bc1aT53XoXxLlsafBpcEprCPcO7W6W36/cUlSPaxMs4Ie27LMX/v7YaYcyi1/BPfdSXJlHAYfZpo
IoQ96MBbyvvOA8cQzyA0mWKf3ZbuiRf2j41tbSoHhvN3DiCG2BPY/t5hLxUclKfiFg/Cj8pWFOvB
FvrewbOnA7zxfRsFI+nu8ocJisq0wVFszJnioJH5S9zJbzzS06S4sTXtJeuyFbDb4169BK4HKBMT
jV5upKf5vO+XXTu/6lPklyK5VETLYyIcPohfsdjbr8e5uG5stNGlx/JrFunB1UL9cnA4LjOdadI+
2qIyivepVWvXwfIhW7fbkdnC1gH1hdWonB+d4Dj2JcGEeW/RwmbqPZZiOoY4Qfuy8sl/T45tQHON
VuVFx4XuRA7sNx8OU+5EFwQgfRdenR0jjhjNMHlbDYeT3zIb4mQfq+0Q9YSB4OaXKmz2vRdQxjcW
rRHukqBfdoKkWpyaNJS0/AO1hnUCbhz3qO80jc7RxWmOdmKrtbRk7TdVRc6ZfReFChyJO2/JWblP
nGgD4UNeWpNotlKCandoy61SI23w8tg8+EF3Uqm8oFy1V0liajsAjTEFUWSB2wzd9FhP49WUmTdS
UBsLavFD5XXXg93D0lxHrU1KDyw32jxgPlFVT9vG2vczI5XM0jlSqXitBiegqJGpD8abQX14Kcd5
Mylt3kSmzqTPMvttDb5xVefqssBEeSaJBYtk6HTHSQNt7mKx1egf7EuFxUQsySaNfav0IvVbnbC/
kPQLw0vaY2K2D4IAQoopIJ5aka6b0dX8oB73ee/Alg8zgxpxSTqZuhPCh4nFiPdpYms4UQzCdoHE
SiQZSQoDT3haMv8MogDRe2I8EG7D5CCtgdaSvYE1jzVlHP0Yju05NHrmC+nIn2XoWg0tExs33eSc
qznFECosBkhvfUguodex6o8GzBc3v4tFVq9qmzM+dvhwQ/BB4MeWeB2tQm3MghkpY3swuKTomJnG
lqcFF4FmhEeNhYQqey8nUj8WcYEzR9AqFaERTVc9ZpNzF8Xt/aw5nW9Z0Wv8VOUtU1YTNtI0jo0f
QrojSelVGgyHoNhAB4nQdDf1YWadCkCWMfJtyiOyCPtN1z4wqbp+X8cTL/kbrI0n5gUpM6D5uWtg
AGNM6laQPqIuZKQTzdtIV76V9taNHNud2Y21b7QEmCvUmDHEyGebMDriB0ydcebwNuUfqkoB/48P
Opv6LAGptMFLSX0xp4wabaKd132XbCk3ibjvm1sRcKMbPVkwXOljbpcv1pznR7PJ320bHH2HmcDo
jMmPNHPm8/BpIGQ8BEZP+zqhCxtXT7RlOOWa4WMtisfUcu611GEJSXUb1OwIAcGMqCGTCDy+dFZI
VcKDSDQ29JrshizMrwqj5Ttj+wp087VznWOKi8aTs9yk4G21qHH3hsekkKmj2wFdl0u7f+K+FZiB
hVUSzDWyT6QWifejFPvZEgxb53SbKMBAGs1OcnFoUfYkYzizfW+lElD47CQbnZieCQX7nhbURkYj
c5EKCAgZQBzaEmSbjMsry1nJImT2X7UpXauFi266e276c7/kl2iJznTWYywqGcIPDXCgHK2CabwN
jPSPSV6u2nH60LzqVdGxXdUdlW8fCv1iGHBMx917roznKqC2LJaeqycLhoO4XxJgL2752hXBDY2i
Cy1I891UNvTqGPyXAU01o0M1S3K6nsV7R4QM6LwA9/hC41f85oA4gCEvRxDQ8Y/QyQRz2CKks5ys
IlFk588fqLuyc9PX6XrETUArKae129UNhKTo3YiY3wA2TDgoSeDccfdsWOGBcC7zHHuGb8T6OxzB
bCtwAWKc5TfKnpGfNujpOW2ZyoqBPjpzsnYzzIxrZgj7wXNMsXwGf8TIPHihmsEv0AenUFkvogO/
VgV3kZKKbW6kMoE0Y/K+xiPhoOlj0hqsH1P3vbLJbe3pL/XTY+fkHfFxw11hyOSm4Qvn9HPdJvp8
O5TqMshhk8us0raZ6d7KXrHnGJVBWA6rsemErziEOk7OWMg66iVw1kD/sTf2/tgxxOwK59Lq+/Dk
DfyhlBaAwkV1bYR0p3sLQbFHpucmdpE81FV6MrT0CVVRchyrhtwUsvZ8hmjMpeeUyE/p0CeqAdKL
2ox9zt373spu2hllY2qbb0Nn0zElLGbbko7GjJoG+3ih4OYy22ehgyVcxw5BJDl3re84DtnTk85W
tArmNNwT2W3E5rit9I5F2bOeUidnM5Egpk3BBJ4a61BB+mqtfptYxeRnzJPWuYGxUtNrsuPicP+S
FUlyVedP2nij6Bf3gahBRE9vgaCPlDWM0sEYbroq/5FM2mWlVReijjrYHxEQQTVf90VMirdTcKZm
5tpNtHf0zlpHwBl5ybPnGsRe46pgW2bipjKLdoWtY5PXWn9QPb0YnlHeaDHIfdCFL0lcw3s2bqvc
JMwL2TKN6b7YzKWEhZ6BRhBV/wRt9tSmDohcEepUwWN6miqiA6fqmuPpR6VIKPJiwp7pc9OiyjWD
9SF6cpvW2A7FfMrHzkVNFrQbUgC3TrJrC9Y0vr/HvpqE3yGyW0fd+JqbHBoHJ3tGA2fug1k9tONl
rk/1TVoRGNFJEAStW7x07UQoiz69zG4LHCGYzHUpSpgdRAdqRFEbgNPHhoYxfAuO9fpU7SF2PzNS
SbddW9Cz8+YLgz1VAMpbOSUjU1D9EaCCfJ+U0tjGrXgkdO99rIk6wwpsbAbfSTw+m4YmK9c7JtG5
PFh1El00av4uc3CWXeAMxx6S8F4VMdkV/b1cOshxcdYQjqyDemI81bKCpFXBqBT6eKNY6GqmZQFt
Bof+dOZBvIniZw5pNHit54QEoCXIu9tq06oSGXqeKLlqQAev2976IObzQstaVEYwIman4IxmiVMf
X0qiUqhBXBdQe+ZXenvTeD3fb4aiF044+DLG6P8GkamayS9HH7mESGnSeysYdprdcMd4F52T/RQR
9J4RBbPicymQINvKMe8TrzjPABJWoudhH5cBalp/1yrkFv/WOcmczDb9oNBGxTECJOs5z/KYx+uO
8i+Bt7vSRPidxHLfGhgq2Vr82ojkLneza8MlTAHX66KpyY9OFiLU4YRIlpi+SvBLs2mHNITHG0Nk
RFgW30U6Zv/URv9/qYX/XuL7f9AK/0+y4+VqfjBWpPMftWiV//Pq/Jf25aefEMQXt9MNSITp9r3p
sva/9LLL7/zf/uK/vH/+LfdT+f7v//pDdUW7/G1hrIq/6n4XztD/LBbexsVXofDyB/6pEzb1f+B8
xjXmChsjn+3hefmnTlj3/mEJ/ENiCYDFpOn+t07YEf+AQkEFL4FefKqB/59O2PL+QRbvQuF1UPe5
FtzH//rcP6m9w3f1nz//l6LLOdYWbfPv/6rzr/9Fz487hPQt5MgePjAdwsrXeN+kM0hvl2Rx5XUi
D5XlXkuLHp2eamrVWNNTq5dki0q51kT1kGioeAOaS9sqJBMD912xYXOmaaTZfwLzfjHPLFfGB8RB
gQLfhWLylVsal6Esepv01Tqg+xIh1hvijhQiWrcn5dGMHQRxUqNZWafB4V0Lbe3GQYt6SS/zj27h
nz0B/3kx+Bpw8ji2iT3gZ1W+G6u4S1VCyqicxmvs0NbJCq3i2iMfjp5hcJJFPl6w1YxBJA+kCHtY
mPDc/uWx+ptv65Nx8d/ui+Uy+JuxtgmMZ/hKvvL4EHCSJhrX4QYBuccA1cE/PFcTazIlnJPP1qmg
p05cX/wtrDklGdEIRjE157PmZbuUSedVrenR1ZAk1/Om4ul8UHAv0xh0qCD0jTDwODk1ef8HN9Lf
XrizIKzQy5sGmvSf75/Qm2DM6UZuwtIhDQ4mLa0e77q12+QqVCZpJtrwZngcsUq59qKWdZlU9gRW
LtuK3M1Rnz80hnub1fnBTecrABaompY7DM3xLrsYjSL8Qx60jrT/51eDtxYuC88g/9OK++IDGRCL
MMVezjdiDEvGWML0qUrdddLWOlIli8ObpC+UExmwZcxeHsiHI4QgsUlUiomnCTtT7H7/BPB2f70o
HICw7aRjWnjvnS8PolTCidrAMHxFdi05SCLeqRz3Wi/IpSviNEQLP6iDiujnVkVwoki8AFXBHCxy
X8OWBosXafm2q8eJ45hb/+mLXr7In59Qh69YgEzUpbG4z37+orsR21k9Ev3H03S02mG8MaOBbNtr
ic3U/3xxRjPZojp47BDVPOt2zPyxJfqdpUdEnnY0ubyhIr635HCksuDD6UVwoUxg9904tmt4rmRP
cWb1P2+8YdZnARiNWWA/Xv/+bn+CjL58GgcSh4VtzIEn+BUpYY9a19dCxRuXeHm9kR2Jeu4Gxe4D
Z7+ll0djAE3a9dzotADripMRYz7tLo/Bhwc66W6K00W9/FB45g9kZC5C5da50qlibmyvvg3aoH70
JO4DLSjVtVyy9min9FHzgyGt/TBM54JIC9/VxmoPZB+xlFcaB9tVJSdS+iYVBFbEUW2xY/6MDCSd
sj/YTuXPRjO+Q8zvuCRh7sjF/fzVLhkLA7xX0Xm+iTpoHQW19hn6YtdTeqvXg9oL8PC+WQJq6BMZ
HD9/GIR8Gb3Y25XwAA911IcXpJ8UvN+p3OZOARrWQQ2L1vspCPr0NBPifKiQ+psoSK+YVvWbAnr6
KpyT2I97uoG2RCbau3W+qmRDkLBNplOUNKeUZBNDYxI/Yan2U6EwgE9HM1LNxbB0kHsqvkfpiQvi
pbSLWMuv7YFLndVkbmTW39dD5F27eoEWU4vjP7wQf7eKWOxjuEBRsWPHWV7ov3AmMmHxOWlL+B7C
q2byfuQtWS/O4A0ogRIXkiNIXJR34cqzreIuSexFhtCcXM2+/D9tqyBr+Rrxagop2cmWguAv1xOW
bVJZXUWqpKslt6Ph7HqRxruQ3guRghJ5NBjCzTRbtJmEA0nPEN/sOcSoYOb54ffv1697PBdj4eqj
U4ez+Re+l3CSLtFq3farvEG8UyvCmfNE39Y147TZ7B2yWhu8Mz0R28PkOvs2B6TaZ1F6UCVRwr+/
nE8z+s+vO1sqGgeTJx394FfUIcYMAkFpY20k/bRdkBCpiOx0XDdxRJ+hH86eJqaDWSFUHktzS2d5
rw3FfelM1+jP09tJcks1Pba26G4KEGnLEC846RotK8j64y4jKkkxm7apbLE3UDnZPfIBW3tpndH2
66xL/BL3Kl0JRcpbUv9ACTKf0jm5dQDgseiL+WGRx1mJuPv9hze++sVAdwjqTT43ex6P6hc7qVnS
YWOR4cM3HPdaL0BGJouD6PP8rubqGOvRBKndYSvykRgzJ7T2gzLvxpFIig5Q22qC1bYKhs67dO3F
32MgZiR088wUN7lsK8T4v7/kX94tw0a3SHlsLG46wXX//Cz3sVnFrKSoJXmjkXn0NBu9VPcnN0G/
VYYbOyrehjI2yP5VD65mfPssyirZQ3t2Len//nq+QHEcamlcv5bF+wUo1Pa++ouhAE5GKcB7xx19
6oHfsYlzLBnelRHGjNtBMdAcppHiZqgAHJ0DnW120R02YuQn5HOpfnyNDcfe18lkHIxlue1kHB1y
Tz+OE44ATELqUJJxBrnm1aUl6Zu9Nd5CWQl2tmA+xks9/qHqdL7WHMvHAgMgDSEt4QAY/fk250Go
VaItJl7B5jh2NkJDsaNTnT2OSGXj0CBgbipztR4bzXdR6x7wbYzXKSzPsCVzrdO8lynpRiLoAuvU
TbEu1rpRzcCSzWvNKxiCVSGOEpU+6AzpcBYg7ZhloR5CyxzQ6IoJ5fA0pJjILWutQqbTPeANiCwJ
Ppl4Pmii866U1hEzN4cXjYMmYJojnDqzZV7CcWKXdhUp5wnkxl7r6rNW6R9J26MVhyR4LrDGrJGK
LK0s+5hgnnZ05V1V0nOv6JseDfqfR6NnYOjSTV6JEI20O44ZwslyHzLTPzWz/K4XpLuVcWI+LAYC
3R7faI4yEMmL70QZdUu0VrZVE/xwXCxcVo7qWGtHFoK2VoRuIvELc6v8A1LB+OXownfHvuPp7EJ/
s6iRBWo69eBIP4WYZlWVWJtm+DqTqXKCGQq3sqqL28+iMbDaEfnggjA2UCEVXfmU2cMd4njrJMbE
vTKacO/mdHzntNa2Vutu82YU95psX37/Jv1tmUsBSRqJAfTb/YoNYcIaOXqaSRwxmf+5rM6a2puq
eoyjNqc5jZC/nMtjCzHctzT7Q5ZivEQqsC5zosNI3DVS2rZ83PgP1n7j69uAM5eTObsVlyUoxL8c
C8KgqKZulHSg6dxjIWDmFcXjC26Ubt964yavyqeIR+4VI6SHcyRBs1iDys+srL3LHXEVas201oyB
2jHLomdFoJnrmDMZqnK8/h7m7XQWAZnCSnrpvZcGz4ZelbcilNvf32T3lwMOVYkATEHHcClRvm53
ObnmYz4TuU1rQmzDySsYdJfR1halfQAr/G4TnTXh4XmU0pp2U2Kwi51sZ07PJpZjzCgCTZqXgNXG
PWBMM9qf0ThlBKGfhYspIzU0/Z6kg2/GlOVbb/KMo6BjvOaiaC1qfbo3k4E5SBxkDDvcYrrM54xj
DHwRExIyyb1K7gIjnK9Hiko3v07M8RAqN9trmcdZG3NYmvfBgbcLA6D5njW9depx3Z6cMWYLQNZz
ldG8WLWGmHhWnZ63PGh3jt7SOe9Bl+vK9rPSHjZJw+gCB8NNu/w7M2SNlcHNOKFqBULCZBze4Hjd
E1DnI3OCqBZKQnHrk8fBg1gw7EdUcEMc7DKej3OM7yXlPu2yQVpnnA0owNzx5GAi2xVTwkdWnkcf
Qc3jWQLQ+EMhI3/5ZuHtmNBpbIfuiWl8rgl/KfI8MoLR1g4zZmPTOdcmQ+cSW9cZYNItsp99GhFe
7pUD/YIxGTl6RAaiUFoqdXrTT+1F6eX6wQ46kM2acvaeZWu7iIdyHxtWQnhq+hbiB9vNo5ZvurZp
j0MbMarqC3fXkF591wlnF1p6gUXXMP2kdoaDoZFdCEqLpnBnVJvBsL4XZDozNiH4OyPwduUUvesT
JS73Bu95W9gflXSsB2f4w9355JH9XObB70ZuqwOLgCX+tYvCEtgRDixCVIMJUdN6UWzTVt8HU42s
BMQ4vVdsPqVXr8hsP35+aU4Qw3ue2ytVEyXJ9FHtZqlvbOapt62RNw+1kucEI3FnsEt7BqrujEL6
RkVILUvisUVPsqzgqLEKiWv8GHBA4s/G0VCe6s76A6LQXAqfr58QvIm9ECxs5gFfduxKKKZHYRvh
SrZZZvTZaX09r4pro38laZpZUG9depWDfNOrcUUmCCKyxsf23O5BxuWLt7Y95NBFmABMjv+5VS6t
utWwDH3nxLxzsna8ntspxGQVEXAusmb7eb51Y+MGF5aPyzK/9/o8vZqzwfWh1M97a0rhQDYVqe+h
JnZ93t7/fk379cmnucRBgooQAoOxdEd/Ot5ocE6TuBIpUpGjgUMsWvffWreRK2A42cYN1XDOliCX
uevnO0yOZOAcwql1Qpz3ziYYs3u7nr8lMg5ueaTfR6DQ+yqatItqnnmTvffeHcKrdvlBBnuFu/Q0
eneFCxdjLnN/yMz2LIqy3NcycC+rokELRWwYMTKYJL0m3Eyu1SEbbOrdoKZzlLMGAjs4g6BrjyMr
sFtXyR8gPV9QkssBHguTzdkTPRmPw1dwqtEPhmzMFK0ZVcm1MeuKl20gHDmWh7gvHu2leTlPvmJh
culahHMn9l4lvkUBJ/C096bnhLlyV7bUbfm4FSR5r/U2d/90HvzlubVp+OLo46kV7P1fOw0Ka6BE
0m/6YW2uPrdWdvOuo2rLIGSey5TcUxVrJjxW7ZtqWIK8Uk92jaEzzdK8o4sgYGuCT/lDCWz8sqDC
pGI3A/wPzYeS5MumX8CHr+JaWH6/dLpdh+Rwr2RoSKM1wjm2+F+iNbIeaAjLKqYYiO2E51xWruNn
QSwOoKUf9bhkENrpyb61kP6GlXW2AE9qaINNF21pU0w3UYm+4/fvhP5rBWiCuYKKyk21LBrHP78T
1jRNzB+QGn62zoyhiylK+WITzXCYiClftwzzkOnJsIvJxxYCk75jJze/v4y/KUS5DJYkGth8w7/w
bbGk9KE725Zf68Myjn4U1ighmmbJnTbeRfVs7ryk0i/DNIxQP5JOPhZNtC5VRwpsZx5J4uX4hP6W
GTKMo2Rg7UHf692jflu3KDl/kKUU/+GM+Wvnmna/4D9qIIOJxNc0kdHlAYtT4lbKGjs7p1vm7VKW
PgHf5d7IMaj16WCQmtrND42uicto1r7pXpVfjLHz7nlds5+T1DlHWoEWxaqDc2NTebS2Mtce6u+D
HoXHeAj3DISnpz/c8q+dO3Y5NgGdwp+muwWH7Odvvi44ODdAVTbRRKozoW7Y8Aou/p93q+6BopTJ
8bPboU/xuUmqSxlF7UNe0v/A5UQjuQhvykkMV1aNvLOKynM+hYvgwd15JrIszbwZg6r8zm6AuFCG
FLvLETXLxFmP8MGgznIO/4tRyJf4GYeqVV8yV5l6wqozIJD9/NGUweFxIstpY6Dl+lzXC6RLJ7c+
N7Nl4ZxK106D8knWxX9wdmY9blvpFv1FBDgPr5JIzUNVqQb7hUilbM7j4XT46++icoHbdhoJcIFu
w3F3EpUknvMNe6+Nv9bG9Yz27miaagPspQoPwrS+uT16htLogKwY6ds/v/far6Ssv16gqzNpU3nf
LfORRPcfNRgYfobAbdz6ivTkWm1G5LqCqRGSNKShfQQhwrDujds3B3Ihs2vCpRRht1XusGjWTijr
75VMvkvRMy41o3Omq/9GtXw8+b/XCWzZPFaA/Bdg0G9vIg9ZopPy7tu5EwdTyEAqSb14y7Aex4OX
3OJl/BZOYe+rh7L2qifZtYim+iWtWpyMFGEzivzQf7zn3O7eYTABu7GUaVcFPK/VYtbmqoa4wfI/
SA03XKNudDdSr/DXNYV3JTXv7hb6S+d2n7J3lB1B59oqi02xc9ljV5riU+kWAUEUaAftxfoRhiZj
8FTf2UtBnTNnwoVl+oXS/Svn+G830gLqBWluE75qA+VcnrD/+BQbzMyFAep4YyQlpvIiM3w16ZsN
38+dNbpQabq3x1gDSAJMGbf/EJAot9ncuJs8Po/5eB1ZT27ctpwDc5yGdaOrxd6uY0RCiv+Y8HIy
ssfSxLWIyx+MLKx/wb8bywH/y8dsE/ngsr7g7HWW9JxffwhZjI1nJ6m+6VKsrTYU9XXdYN18zOdV
bk9SzdTUB2lU3Sw2DD1S2aHiIMYEE9IpoPmzmfsr2aES2qFGcHVU0gYss2IcZguLbxVX+ybhUI9Y
e1ky7g56DXvg8bPAg6KvpCQjfI/jfBo7DTiHcwt7S2xI7YqZtjrP//zw/be7Bgata3js7Rhc/c7G
S9lytjb70M3MhKMaw34n+/SUlhbwBzclMTwUYoV1kfCYhFFcifVfnxVjL9V6OvUd7WmeqpjWdeVZ
VEV0VkiaTlIz3pezfvJCUVCnzfG3/8+rpnXmOOOXv+0Khknv1a4eeNXgWfzZzhHFebZYR1NXbSKy
bfaplq20NhsvQkTb0Rb1iSHJ8+gWzUbKCckTiJ7Zi4zXxj6IGOW4rtmI+/pzU7rjORF55//La/59
bMzxpjOk8UzeaZpOR//1u1Uy1DS7GGU0/7d6NeRNsa7m0kr9Au2rNiv6pemK5zryqr3hjkdPWsa+
8zLvROLasasbyAez0vYbyKY0j15mbNn7JSeum11NauUum9J/yXH6+1aPctj1dA49Zynlft/qQS+Q
6oINwxG99J1jx2ptHs0WJakNxaO7q66yi/su+yiVjJGdN73PhExvI6KCd515JUQUVkqXx9+a2Ns5
iibubRpq52TorJW9/Lmpx5iXBxxzzL8DANnNZiIo6ZRM9h9KanuQMezXDB3baXQWjhPmk6CV6sTA
chmtT272Ein6oeSsYAuT2Ncyw1n+z5+ctXwyv54K7DkAFlGJWQ5t4m/FAazcespy19w0IUCYkJC7
Z6w5L49qoHHXy65gn0p0vzVejdfKkXq/rnMeEvZpf8SIpraPv9Ht9cWOheg3yZlROcugVUGgRaiS
SHyN+5t9//BmRK17WpYPOBhi92RIt1kJfcRviAnDlyFe2LJmoMY7+TE6jYeQkPFEFKW3MEyfw6gR
uwKOxCma0e6yuWbAWiuvqBcxt2NtS5gzRHP4J0AycdQd+Lthrv1wjZTySxohXsSh9u3ELU75InT5
57fyvxw3OrMWHgDD9hyq5d8O2JGgQOx2Iwds1hHvZ0XdNZ0gx1GQhwg7vfYpxUzqPzaRdQoZ3Rus
na3npGJyz/M+dOU+EpnconXOgAuU8Rm6ChrXpj4+nlyn35kKoux/ft1/q1GYZVKKm4yGiTNY7rlf
H94OgWXVa8yzbIYyayP/KPE9HV1M0mtZWePHs3ShrtSk5TwVWahvmAAYhzFFd8OMT8GdXFSB6mba
JQmFe6hzvbq4/Hj//Cp5K//2TaXQ40RcJA/EVVi/vUwFhzONso2vDY0+FstnUnUHZjYQVZQR32Oq
ZhjNchyFM17EiFDFx3Ti8UMpc5xcphCJPKfUWbF0nDbNnG1YPMvraG5LBlePYZyWA+jz8mpnlarx
mvZDvxnK9mDXdg7bYNY3Yirrd6w3876zmWVlcibAbJEksUzGRO5dw8z9JBBM7gfHgRJaU5Isw54V
e/kZjtvY7KPGKO5TzT8vBO0TzXF2AeOBo8rNOYhoH7iYo5GpcuhimvVySG3pyCB18AqUmbktm4Aq
jBI3Ft9nNN7k3lMZyVCFWzfNCZ0QSxn4KgJlcNft60IP926ciBOUJ/bLSGw6ZfpW19AkJDmD29ho
Kx70Qt2WJQlXcpzfm6xp2f7J8dS59m2unH3J6BC/SrLVm+xsGHl+URigBuhWs31TbPIMD7aZj10g
a7yhbYfjctamndbQ5tRxTSRuEatn1SrPHdZxKo8+3zWexabUCZ0Agev5MV4qc2gEBcbYyezVU5gp
V8U1L81AO+1GEI+A+R1NvYbupL21y21mNFjjHm9cKzpEao/fNu6Q+rE5t5ibEezGyNe3heYgwa17
8DrDt7ZTiovSZt7OK+EplO38KQaTwQd7PfI6w1xc0wzn/VhDFcH/kJ0Q5Hg7KzEwdqBpvs8R1Kyc
EZaafS/l3G69LCJtrUYQTBwzBni7Lw69kMnWaABLibA8RpK4Asbdlv8YhRmahx3NSpLPvp3fENEQ
XMhw2R7jJki8WVx7Jd+58TRj6QeraJhJ/T5hXS6l+Bz5OrwjV/F8kSS4appJk8exL3Brzeo1oQmt
xMISSXSoGF0Vrd1Jtw5O3/XUDdOb27UtVAZiRFmrHnTZmxd9JiguwsSJ+RXrBVGWzx3srGOyLJzz
8Nlkqn2oM+G3Ql1HmHduOdkMKwsO8HrMBvdo9ybwi0l/HTvGmwkSWSQr+l87EBEa72qUONvKm73T
43cdUIYRDkz4L2PdR8f3632GLso1lmxMAgspN349zKwJsw4dk7YxIJWuldkkw7uO+r0cLPS5dp6s
Ih5gXYmV4+N/lIPCZzi63zyr3UnVyL9p1vNfJYGwGhWUlOUdZN1uBgS1z5Et/1R7WWwKaxQ70H/R
Ws2a7v747kavptmlq3awzSO5Oq6fOxL/ojolu1I6WeCFBd3fNJQnVl3TqrAIrtgsKqogVQvjuRFE
I/fpZH7OhXxTgDncUUfWOzhWL6xbXUhhUv1WesjOLam/RVgGbYdiKqKDp3zRlDdDxwjfmWGQFwQ9
530r/dqZ/21y/t/ui0UNpTILQzSKKO7Xt9geI510rJz7YoQu/Xhf8Ef+7B4PUG2X+zSr5fdoCvFi
pPIGLW89SqfGJ64GaiTU/TyPfPBuRIEtc1c9TQM5odljSP0vl8byUv7z27DUpQgaHk0AVcXvCO5I
V7AyVKi8B6wtgZfk+bZqplvV9gzxLO91agh05sdRfMPA5WO5uBnJ1909bg6FraMVaexF5zJFXx5K
MEHQQNJKf8/KyT7q5bSR2XxL6zDdkWZZnVMdF13ekhn9zz/I31ahjx8EdS7tOdlnlKy/vucd8Kiq
bXJv81hEZGQVBl2a/GHM6ttD/qeaEObAH1z1vNTPlVOwm4mbV4YvzA1sf04bwlEcBQmZx+rin1/c
3wYIvDheFW+1BVKdGfVvohHoXJ0SDxbv8jIXBadPoERKIGqUZTtpkC3RtOIaj2Yg8UxuXU25e8tz
WZgduJui8Pa96L+yMr67E4m2j2ZTmwAxOstatcbHmEPjhhDgmKcpZjw5mzUmvDYKuKGcc+cu6z6W
vs1SlgqNUUoEXcRpZbUO2YkHeTRszIJUVsGEcyW7EicCwoFGb5Kn0Q6VbRTF5pmax2O6iPbInJJ/
6b2X+ebfv4lAjnhmlmNpaUd//QCBCIqsVZeKVZqYn0P6+36Uyb4xoiLeiJ4rVmkKuHKOizVp+aWs
7BcVxyy3Qekesi498MWyto+/ipY/evxujNJPYw7Tw5w1l3Qah5dBFTUksHk4sHtQF/87ieUXk+7/
CNmpu/WifocwJw+PP3pImZXBxkum9BtUiSrChWkAAOhot2FRWcZmPm1NSXIcTgakrqtMwXU2PQ7v
nnn38uG2ConPSAtATCx/qdlhuFaH0N52KiKJyFafqSMyv9e7AZ8MMo+0wZMsDLZvhfD5UuGxl7F6
Gk3oLpSX6SXxkmbVzixpTIQ8O7c2pmM1fue2rkPmwv3FLSP7PtM4ao2rbf9S5xotsXP4/OVR0aQ8
umx2//eFuqF7jMziu+KZYktEPHreeSbuIbH0fdk7W11rMZg/PosRAilSRTkeSCfYde1gnMNUtcAe
alslycyLost0IwQ+vTjDuGEVinEbYLb5lNjd3agAJ+V5dmf3JjHHd8krJ/u4q7HKPMdauuGbXT/N
kVKdcZt8RGyd4LF5UzCCwNqNGib1qnKirWo5X7FpyO+DNrv/+9IyU8NPqtBTxGIU+8xE8GmCEr2q
UbMVmaY+oxX+VBCl+4W7Rh5e3Dvm0hvBIIT5fmeQRJol75bVvTRKYb14jfXGit43uTHf9L4ON3pd
yDVxpNAmUbu+Dm62GkX8LCdTO2ciVJ+nBfZaDzjLnPElMdX4RQHn8Vw4G/J5j4OHRqYjJ/Xc4Mw5
sUx1AqUzjXeA1g3zVzLfOu48rO5BlADcIjocVQ8Ygtz0onPIIHKdkk0ZIB/CRTRycqlaWAaOszA+
uGSe5IJynCQ6W2UuXRo6ToHWLkUwQaJmIW8P7CTVTWtrxVUdovIaDfUmz0cPWosAcpwn5XvXe6sB
F3yKVfva2fm4fRw5y+zPR5eqQQ/mF3i928fD0ctB32qqFvupN0Fci4pz7Lx2nameHNxZoBVxvz26
tcYcn0DiqPsyG0KIw5Syk2EfE9nAizXGN7esv41eflQ92T0R/np5rGKyXK5tTWVa1mjtMYYdvNaQ
cGNZ7l9pRyZYrKl2Ej2HtxkjkDS1cTqpSKc5j/00F+5bHXbRemRpFjyGkI9/qvuQq0fwbv3OAAGR
6Trdj12C6jQppgeChLdpN2WBpqGUUaY1MLYMFUOpgdOAd+w4I6CEaXZucatQfrJi8SOnMqmRHLrp
cIFbxkX6RRu1s6f5Y1h8GJ7mu5aonmK7sndSaWD95sCEjBnja6EB2MDt44B+ETGIHZZ7pan4kn4D
FE+sX5TKmINk+d1Izic2NwyoeQxLwzIr52wqfb2FG1+g640ZSwoKUjdTTmOJQw1oMlQdzf5zKuPp
XMxwMThgWcTY52FpvMFuIthH6VWqNR1r6Dl+EiU/C1tLNv3kJvtEVykSo7KcLwXf80sVtfJQMHzw
PUQbvjozHtQsAu0ADph2O+zjFDby4zigqvuwOXhpporJV+zSOhCBOSBMEcM9H0EdwersTjK5zi3M
LEMa350RS7aYOatLA0FAUoabqPDqb3IkbTbNLzHV3LkZTnrWVBcFCHiSu8DMc2awWP2mMSr3D3HR
o+UpU3fwJ2NuV4/Gj51CdBCFFT5NqqXy2ZZcL5M7rZqOdO0829beMH+FLgLpKZnMZyVOtzKpE19Y
hWDUUptIbxhhTaHb7Gqq6cCOhztDCCq0OTw+fskXlqHZ4eE23WRYDzU4hKLDuJt7hM1oKEK2EQtx
RpixPd0rvSnXCDcRm2Tf87hUf7Bt+AEiAayh5w30iMu+pvO2rhGHq8fpMZGyfs4kpuC/SnGV4247
kxdgzMYNrwuW5uX5q53BAXjNiOiv4nPmvj82LhrrWdgvo0rPWxXw4JfDRRQ21l4HT05rY80cwLVz
MLCGrWBEbRRFiXaljokIUceyCQzA4sZ7lAPR5LBUKPN8PxmFeO+zfSy9VSra5NNl07gBvnlD7R/e
LIPuXSWg4yh0DO921SBeVxTn0IySgERvbS89uOINMAPmyEb6tHCSq/CHUr8+Zg9Vog4B9FJ28g91
5GCW24dkvu0A8cmp1+goUr+3cfYbEXTBXOPf/WjG5lxxd3Oir0cbWzptOKak5W0JB22hZRsXhO1t
AI7u/niLcsP8mSUtLlkjzc/z7ATSsJXj4/uT2OHAonpsr7Wt4yq+TxBy+FY3z0YkrZfOVNa1tnk8
Z8a4KGe8PtqzHNylVRyexiYjs2kZQAg3DBJDQWGvf7Y93OdMz/X1UukLiP0Hat1x5eixujO9OFvZ
Ws03NAGTobcx+ohwPuW5AJfhVIc2Sg6TMyAJtfl+QBygJKgPOn5bYIySEzkHUIVBmdKkW+i42HAH
5VDa+9GI8GzuUSF3DRyfO4rQdU2LZE3MJe1rbGt+E3/NcMfd4R5Pf8afi5GGfyIPQxuA6t6gYkY5
vAwYWM7/sJ+M8htnFDLklcs8qM5wvJeTSn1A1Hqizt3KnL4PbmFunCb64nKMr6qEyw0G8m7rQ4Xu
N6kDRddOEfHI71TwBVjv6FM06bfMnf/ImHePJSjExt1qIaVGpEu6DO0Qk7Qg/HTWoURkhov7OJ5v
eGYvQHhGfwi7dEtR3IEHDus9BCBnW9Tc4bZTpj6xIMoBpt7YO5cZ+Rn3/H7qGJ2VXvphivzSJGG2
beWCQsXcaokI5XmSQjV20WmZA2V0m+UTBtWZ+Qu+rRw2EzX1LYc8lzuRhJ4OS3JiHKiEOfNX6oMw
o7qTb5MWn6yYIr9mUsTrWUIox6I8SQS8Wa1iTcsM4SP4GLfdlKpvk168gj546/IhcEybpKiGebC9
xlmhbK1ETqhwuAb51CFOcUFdphoGSw7wP8UzI5P4Rn0miBhBhYSAdcoEDF/ZrU1Eqq1l3+KFBSAG
bZH3nF3h/LTs4TSq9Z4/+wleYeW0ULnTdl/r7RPGx9dCED4gk+QWWdOTp8tmZVtIOOpuYCEgv5o5
4nbyQGrrLdt/J24OildcDASgcy1PxlzCvmnUe9ZB+8bWBICq6oqrMUIJinLP3YQdKCE7wermcfWB
OoG5ZwbMe17SKrxXqfP6+KLgzGMsKeA14rsOwWjU7sFDmbeu4xDGVgPyNtpqVXoDOrpLyypoq/A4
Wz89a7x7k/PURp9WHx5zrQm4S69hol/hxW0YVPnzwGTXJLkJiHdj6sUaz4WKAh1RBRqLWRcTqOqt
mWoqJDrLISgNYOpY8rYAmEDYwNgyHjSAU95nlsyfzCMXWsDzqOqvjp7iamoZY2gNYdD9njka0IlE
JSphkrs0J9wCQhVOaPrKD6vzOvJPZeRbjWs/AW9WtkTXgFtJodAT6yu2g65FCayX5F3JVN+2am/d
e4afAnrBDejZV7P6WTqol8pPO7MOUB5Yf8Xfpyanx9DNs6cDWAGlR+WIhnHYmc0PWS/k+SdkMZZi
nlpP3tJxQJf7s2Og5rF4y7dGWR5nnW10mWfPtsFF73bjdhImCx6uvL6vIb7D6Cv02tlbJB3MM1Cr
MFV2UnchisaW37JmigG77nOrw+y2dFL5dERiN6/7ufry2LO76MqN4Q22WYjA7BIhFiqY/TOjDR11
3eES14bYL/pkE6YcENTlPJ4r0/sgY917izQZeEoxvRbsk49RQ9QC2VXjNz1kWD4SYkJJscwJh+5m
xOKe1vCPssFBxaKgsLVzUYAFY+mAAeWEqjuDSGu1h3qWfUAz+zQJPGqF1yF1cd4sp+R1mGtiUbc9
vpTQCteDxcNKLE6I96P9aNRyA5h9bQBTbYF9DpPtj9A6EkKIx6BZF8qL7Plx4aVo2mZM31GviI3W
6eCVTUYtaTRee0QFwuVi0uPyTuHZ7UOnVjchFD78KbBqeRO5IYibTZR9ymZyHwpQ/jJyoMuwhlAr
Uv1CYSYrJ8pXVreb2vkJZDAXjGQ0q/Dmlbb3loTVxYtd6PJW/iVH68qUDy0e+vhunALL2YUVIEVZ
7hhmLNzYlQnTiPUENj8Kou6LWVBgLVj5vtw4A+yvqV8Kv8A17lr9DfjI9zh9xWGaPycN3ipMB4OK
Vc9xrsCIvwYbv1PT7z7TkgiipPwjDLsgCot0W8wtSEpNbkG8q68eWJfNpBGi7P1B+lcCRntdFmDu
GF7SiMK0ga9kRbI9DLV6VIxo3jZq+qPpablneEvWvcya8NzHYc5PjQhI6MMqBtKXti98YWyiYIGu
4J2QdjAhItrDFINrPk/pIXKhpCyIhtxG05qSh/wEL2un9jNftohmMbZVJ+jcVw2BkVZz3Cw0MqKX
Mp1Zezck7skCPwtfqtNYsYBL93pj3Nptu3byogHioGfM+IunPC0+uzrTg6oCWp8blfJkVO0JFWt8
7H0rPTnNsDSBqE8f6uHndHCpC8CT9kCvnDPzvdmM1zkRKPYC62Z5GWdVwFeAGAeWkZxxdcTseo42
ajqvaQvWmXZwcZA67rQpvTxI0w6wMaCrVaPlwCcqDm3pzpCijT5lrF8OQRIXfDRc62AuAivVEbOU
1L98a32cIlAO1/EsnocKLpyTP+HCZOLPGDaAeid2Hs5KhIs62HesSYLN0HeNpTp8aA6XPoQysfx5
ufzkThydEya9Gb2NiBL5Rg54u1fC6AdkS5YOU1Zvog5KC0q0c2QtJO5Wf25jf4G/qD+H8afmPiWc
7dH0macMqWW67kF5WSM1OuhgzeOfe1ZZM98l2YRa7AINeiv6PytFrHEthTyeVpxDOUeVSPhLZWXU
gMy2Syc9dqA89MgDUySGJsgMgKYgxGAVh23K4Lv32Z9kb05l6czaORPOuaryiQ4swiZXrGdJdEQZ
Y+ZhJpA2rLuhV6rnOTynnn00FodpJa7jA7tY7ga7yk9lajxZU4yQqI6CgQWgpmyXl0Xe9HssGXu9
GzVqQiRogLwYrT1RCmxLBqBHVVL1jyiOIBkLNBS0MqUBU3yYpi+7zT5VFz7q3E27SaeEdEXG4lWs
dPjqFh2PIS4p+39mumarrmsWG15EGg8Fkg1zKfYQRz9JOaw78ILt8No5L036lpZfafFhxKZDRaAn
fjGN/S1V4jdQItZa4mY/zPU4vA9jei5rwoS7cLo0dqq/ZDW2Op55taP64s7PDnjzz25q97SbNYWz
q+rvTdzdTOUk9PxYzgRpudH3VjDX7Lz4FXZwRHsPZnp0NlVSHO0M0UtcAlxynAKb1DzvhOCCWCzq
alLsZb7Ri84JEG+sRmg8GA+jjYFjRZX+pBzIVgkLfySzl49y2thTQRVoG8eEa4jXgRqmgbqCbSN6
apaVKsV9LAAMqbFGeAYgEgctWMm+0tPL2jdctX1FgVTRsvXOl2L/WfNU/nQr405XSGesvw+wtMwC
gR5N55qLc8QuJg82GtsUnxgYNZNXMPxwksAmj7bEGHqYjJtd7D1l72gvHZkYhvai5j8jhdIffz6l
C9OIZUN8LJWA03V0Mn+st9p0SduPMbwNBmMVbi593hFQr4QHTJ6yfzWqe1RskuZtLPxcCSS4MwA3
0Ubj3ojUXR4DLKIDI9EOSM2fxoCPnrSwsP3h2OhRuXm0q3Q/JENFsmWgDuNKm6wtLDmj24/OsY8+
CJpiA8wGD6OVveUaFJAsj7a74Ql02ncGEyZIoOpYVxjHXkaO3Hxl83Z7mnKd7RgqZOd7Hoe/aoAD
nkwk+33QF1F2zypCenpuSPhDRAS5pftRW9O5TGrT1xzCI6s8En6O46IvtpnT8XlVdFwlOWYRTFwG
xmmraVtpu0wLCbmq0kJ/I2Tmi6wiumcLMQiZd7B8weV6Ckjubnn/ACLTI2X7Ls69PbUOpkRpjteJ
TmXbNGsvV4gzx8NXY6WdXO8mGEVBJ594oB4A6nXBdHLWP1lLpkFXd3A02oUebCWnApwEGEfL2hpT
THTKRBBxBcxq7CFqhyY2zsRzzh72vy2hATToHDjrfgyr59AEMwAyMV9PtUt0m92sFVmfjV7bqzpl
ch4doeusOmzfJdRs2bMDrwZCHnRuJ0L1cvQrDKWZ+xi+NpCnlyBcruCzgz522nuNtjHM37FFrnjF
PnPhdU630xYbx9gXwzksQHPIMugrQLMD9DGWtTzbu8wEgZSS4RbnpIbRXJqtSJ8wTkyruGlV+MQx
cJ/+Vk27PAXWMJ1SpHXPKkqAmTNBbB3SDPmKc++1gBMaeu95q/O8dLDiZvOVc91NcZOiKkLPjce0
ObUqMz4ICb5FJmSg9jkNe037PuWudsBpB5u+7ukGyO4j6yckCZzPnlih7Nx6Yl8aM24qhJgNo4fJ
9aFmVQwJuL+iXa8PwZKag9d+U4vyMA7WOSECYNRfqjAEJWhuJRzcbGljiefpubWX95l9hF/BjbXI
GlMZT6EFOPXLZ+LVG7Sha/wbzIIjvEnQzNHyF0jvkrXu4tEoX8GCWfqzpoMCZyCoegQMGZpfcsx3
YUHDT9BBO25CsF72BE2k5/sJValUWDiCMQarDhXz1FW0kkD8S40QAnaRU/nEzNbXk/oEc7+K6QKJ
R2ybbVObB24qf8FoYyJjYH3mP0nxPZEvlY6EMO6Bhs2bsScPKHoB5rUqBGUlOjdWTT0+1wFWuhPh
BiOAYgQJaAAH6Xu2FBoGkCLQ4+RE0cDwEIuWxqxhFwrQitzRNEf45HhKxdYt1Y01vlG7cxOZ2zrN
TkV/nfo8OmREcz4BmaNpLZ33LjyiTdSDDNFB3DKo7cseQqDSbWoQj5r2B6MOj2gSAXyNPfO4i8J0
PiteqtGlyTVyuGw9juFBJaBG5MZaKYlhqhGlOAU0Bpp2fqIcs3Keeiu7rZlxqwweSHthh+WJcVcO
3ca2lI1OuEzhfYkymNkEzUOEr4sR7uitXdq6yXHBr7LJCB0YeEbQ8x2Jo29Gcs+w1rexucYUTQIJ
UlISRitaOJPrretRsAMByaTqe7bhgy3Ee3aN42+ifLa8xKdzh8sFctC+Lx77VK2YIWMI1XNkw3DO
i08OpcS+8T0gaSky42CcpG8lirtRFesEuh/DVzxnvizac8yLPC9XfUH5HPSa/qcy8icKD87amDLT
R0qr+I2jeBBri+7SVD26szrn7OSv8n7W2DIMrrggo4L3zCRtJc3G5F83dmvb9lgLOCt1+JYZLE9T
rS43wur1fdS2ezSU7bnIluibOY/owrg+wDmebXCRP9hO3aQjKWAJ/QnR0IarZiqI6SHBdCdLPtt+
cF6SKrvw1G/rZmskEIoIZgnd8jIY6qls44PL7KwXyaliRDkhbWTjw8R5yO5hSzNTTZ7YFI1OJ+V0
ZJ+hRLiKRrzaI1uYJXpjakx56WX/4WiVdh+8OzyicNWqL+271ZdXJeuOLdBaJ+qOofI1enFgGMUW
4dyWbe5RIa1Bjf80Ero9jHFz5fpGRlQ1uWwGSsISBnrU2RcMBSem/Zw3L21q+2U/bFrqMmZUbHCu
svkC64kb6VmJUCGVVPbjE6ZuSneO1Ck80MX4E9+AcHhiFkNvsC8Uvxg3WEtqZuGYmf4gfo+elXJ0
EBuvn7b9POurPtqhqUmuIgzfmh4Vu0Ez43uTAIsJGAvyVH5ozPrDJV5ybw4FBrkCQaIuLGppVz4l
ffVZ9IoKpCKqrvagldeCPJ9rahaRT1RNRiwUf1ZXMC35G+e1NZV7wAnmQQCfu9TsyCLWp8ep61uV
kk4QjDbXFPdmexMV29kWjARXW05kPPB1u/PqZ9H0/Q7vF6XAl9u47j6sheZ7MX+fIoS9a9L2e8zC
4DqwXHjTqxshifYr/9LiSFrVrXJ52uxBJFfPgTkJYBhIfGie+Q4D4ZgvpTvXG6BC5a2vICzksoF7
rOevroQKrmSvEaOG49wDcKdxjogg75JA6MQTGrMWWIjSP6bKfY3iXRLb+whG7cDI/hyaomKsg2w2
HPNmW+lH14phzOpCeSYPrQw0gIkr18MDEHtor1jj2sfSzX+ObiaPte5Mx8fvUIBq215VbvZNS7BV
ttz9ZqMTnDA00HxtAql0bMy94+dWZjE5JVMmT669mtYE0zsBIZHTsXRqwmQG3aQ1spiWNVvkbmoZ
0NU1WfVHmZaU4IlFo7f8gqSQRIue9JIUkKaZ5SU8074k6y2kIbeNQFbE4QE2jlEv26DwO9E9Ade/
dUauveOW7/c9LGT2Zs+90oI3hunpm/MMVTYusD70XoKjOv0jXtJ182IwiOJgRh4VUHbAHYmtaZ/i
Gi6b0uGoZs9C3ztl5BZ6PakEgsILwDLhmkNRuyjahN/UY7dTp/qWBhYz1ThGbNvo84fTX3Kl4ydu
7yN96nnKrD1hv/O1Jhf3NGcePAZtOiNF69dj8l5rxZMN+nplx3jdhUE72rgxW3sB1ZnnOV/JHpV3
TbzP0NsgTcixMpOUWVVqZAeumgpeGgshM3Gz9zlvbhAO5fBt7LofcT1nlziNvE1TR/Kc97GKGZlU
ZNDRzLts883mOibQyzpHmnO0R0kaMd7aWa+6AMl1drD15gsxeXiIlBzidALY2ZEZq680aHsd0mVp
hEQt2xVMqTgQSW770AV/jmlo+4PMj5Viu1SneoVdQGNKlITF4fG7//vFSJyWo4MULptKJgmd5soo
cbCgd1MIWUR7XJD7JgZOGcd74jlI1/QE4aZ3pk9dzZAdZmYR4JLWeFIJqItmM98qdqu8RzqduwJb
Fzzr7n/YOq/dxoH2DF8RAfZyqt4ty90nhL1rs9cZckhefR7qT7BBkIMVLFny2hI5nO+tfgthBEL3
EBvMPcKY27LQa+J936lYc1/pvGJAFM9GqL+CFZnrth8sPufAuPS01OY0+a6n0E6v3mTKS+3x/sMS
XMf2O4p9Fj5MT7toDG9VjhnXc3wIlVyvD/evXHqJV/kUUKgzC0Ya10pXxVDnK81W+bIkaiNXVrCj
NMp/UTrJnXuCqDYoObYYD9cYJeya5AjTJajSXnbjZ5XvVUqu12utOWyeghUdOqiZVgLIyOVinw4k
mclmQ4OcQbto2j1WQ0JiqenFey6N0XsNF2D7Q/vJejhu6IGN1N7L4/0UyPrRy94hMJZWaD17Rhls
rLZxz2CTE8GJiFBNeXJJ9kcg7lbr3iaiNNI7uclyqzmhMooWtQgmsi78eusG5REpSk8tpPXjKRre
uLxgPW00VhPeT7/SAgh6OgH8LHs1WmEfR7J5PWK3HwuEuvzNDNcuJPwbCDIC9/o1AFI4zlZG9K4L
X9GlUd+KPCiei7arFmCrwTY3WnBQ4X7bqQ+flBdMG9W0T+Z4YSc5DoVvbVDhVetoomPcnCG+F2UY
n9HOMBPK7zR9WTR8pMCP7r4f6+m1qaKNKgLarYzHQo+7CxGbJjFY8GxxGbSviVHfCMx5NO0hXw1S
TLscgd6ysZDhDDVDSC4UuHfi0oaue+NToAz6G9l3JlFx4DO8pmGSf7C0bruwB4UMSCCMq5ipYtz5
7CQ2fY7DCSxOz+tL1XjVJQf1WPeB3i4RzqYAgfOD/O/Ons6eB0naPDUbf2gAvuSQfSbRxIv7i+83
1ByNS1H2bIVsZCPy1P8p2+K1lJy0oEPLJlxjn3y3K/FZe5pYF+lzwdIf0ilpd0gL6BtINr2Hy2Dy
8zXtDN667jTS7Cl72el98zZG/suQk2TkqCbfcBWXC1rcqpWJrAmT3iI3w4UVxxB3awBKijXwqqxI
crrERaOWaR79jHm4ErSzE4v9ZLIbxJi4bbsm2vbug4JV46WM9dKMD0Ma/WhNu7Nwg5j3hvG0Wk75
3SBcU0p/ic0RFTLZFJMG+OfSPAtiN81NIJYBewl4Fxs6Ab02zV92HUQrrQM+cjwovuBcd5PaiKD2
0bT+QRX2MBeBvFhsOGqBJSGs2seE/XjrIBZodfpjsYO7Ne3u3pBh0Bj+2O48T+mg0I2zDv0ckREx
IHZKzzH1Jmvm/mVYVujT06UjyavmRCCNunrEGOcsmZ6qhQbOmweoEWovPQ0lYrtUbcikC2vtVa9o
1ZqKXrBVrIplFkDE2zUgSYrNkGJcEI6qMF4tMsuX6RQfRsvbqB7KKC8uBW6xukzMZy45kLJdCCuZ
tCfXQdzSpxWLjSjf4ckMuHHoPtRdmCzpXnRIseF99nYZGd8Pdd99DEzhVk4fXlnYj4E+rYfe6lbt
gCTVWzdjoW1aiqFf26aFjIY10fgYJ7h3RpzK1Nd0GS0i4z0c54brPzb8gGu9d4HYobxcC8temGO9
cu2rlz3HzLJxftaRPwNuRLjnPYjwVHig5hDiGm5L04kPDuRFGyY/suJz0XPtFTtmcZR6Gl2yx7AB
fkzUrESQn13xnQwTkZOcn24YH9MHN0Ec7huhe2UheAhyP3+Jyv6QKh+jcUnJdgbzc7BJAN8GjXYa
p8DdYF2eQBwnnHfCZIogfI4qYNdb4NON3nBsBixVk7NvWobnOQN509Z1uVdaqhGhm12BrL3+pxTT
BxAPSds2L4w3I/SmDagT+oxdFueFfi2aW+kilq6/RzTxWmFtopTP3uQbJSjZqxtKagz/eLwZcUan
sH4bnQAb4n0SnEobycWniADxE9z1IR7QAa4ij7vHHmIqQwbncBWgKgu93y2uc7AZjY1xrSUz3chK
RYRtWS7TRttXjlib2ZW4slXHcUg8tQRD8DiR3PzNYKiU7rppL4FhMUR90Za46+kuozCYibBeUpFj
5SVZ+b3uXdt0CM7F1rO56ARxlH21HFN+NNySIS7OiL4QgFSUnRCnHn/RJbvvXT94Iemj20+ZwTZI
equiirVPw+8W0kYvETsZNjdUDLG90JhGYqJiCuqYMxCdKIPovIbZG33I/U1rKPM6hIGzKh0OdPcB
5oD8+Tb3nu00tFZtgfm1cfTfjPU1tXJ70ahV60QfCPz2TfRLfiNihm5JGc1CGt8csNr4d4KpJh9e
FTB0YL19QlAJF82iDTdVWNsrM6D8GOqMus0EB0kVSW8ri0FbTm4jblr4TBF4SeB0TNa2rGFV03RD
IZkBueV74abo9CdJRVNvlTkQGXadfurFtz1RrdBasA2UN9bXCBXCgmiAdN+5BpFOBBADGSXDR0/K
OD0m9rWWTfhgZlBY98eTeC7VhrveNPmTpppzPxOhZAITgaurD4lmZps2HUKC+S4n/wHVaPds9K5F
Fs6IuXp+fHRRkXSCBd+og9OYReO1CHtMyT6UREgVwhyQ/khF1eNsd+6TAPMiQUCPjsK602lp/wnF
IZYpcfekeVzaIIPkqKH0X5mTFy3XN6B5G72ohHmpBosLCwJxN99k5OKg9nHFwqGego6XhU6yElEq
Sz96Hl12aNF7ML7644uXhsvJZwHmX2swBXL4oK2POM1cdBS2ra/4SJalfnK8swFRXPfl0lBwNOkb
4oOl7hfrJlDs9RkOarV2KnaGFYJC5FnBqYWR06CLDUaQXgJN4L0pFVmmwWpoh40VI99rVhUYnPN3
tsvaHbwZLVmSsqaoBoCBJIsAhbQ4AYu7VtGvZQ044D5nBL7z1TpCiGpARytUegBJJB4tPUVvx89I
WYBBAXM1wzId5ESeb5pEX03OQ0z1ajNxdlBFNjuGvG+EWivarA9l2K88nnRs2WK0CdfUd1bJ1LjA
7S+E9uqAe/lstwROqYg3tIVt6Non/Er85pSqSAoUxC8tiIu0eZfVV0dNVQT6SyKMQXOGy9Qi3AcE
SpuRoraJq0zY8U5CO9QWwljTXyRzbSiXwIKeV4PTSYT0zE4IUOlHYW5H7coRl646FvmZb+QysXIg
5phIV8Iit049o2Ap4e8z0YHAI0g3HjVs8FJ+gOxCWVeAbXtOBGq2QNRpu5uBWLtJVoNzIzx10dlv
jktm5F7zOE6zYhdE6EqiJ899jjKq83QQkeaJd3LR8LOMuiWCuF5OuMEin6OeVVOng7G2P9Gb8xF2
+BlqgvLWlb+aidMxO/Qc20Z3MCoq2xEgqIbgSv1mW5s5oLTnj8zSAGZUUNiGJSz7DaVLaowiRggk
RcCTBH9j/nRtAHKZzyeIOvXl2p9W9Cdv1wNJrsNLJ6FZtYuf7y0UnuK+Tfj1mK35OcIl1tZCktpe
UcwvKIVpyoPj5xsDxRGbUeLxCbViQ9363ylRDgOZfVn9txU5/mOaAZEfaMYPaQ5oZvzVEL/0WoAV
yF3gLcSHpvFuEv3V8J+QCiZiEvphu8vgO3Tffb9eSv4Xu7XwXa0nS2xcSgUyijo0+6c1frMBCsMp
VhRgsxM31zq4D5ucbRray4p8MabvPoXktLSlx//AL0ls7YKY+xWx6viiSjYa8Srwb6NLYRVxiG6F
QrdRKSA8hEqB+mqTlWm8K33KAJ0yoEtJihfTQE9Cy7vaeEnoU035CktrIYa/EXeCMrvpGYbMH3MK
9hO0yzMuA/U8Jd1qaNQeHfzwYk6mtS5AGbYGhuW3cDA+Qw7Da9LZ7bNvUajhpN9kJEVXrQn7QztA
LnZud25tmyqoVNuzGF9kHGQ3Pcts6Fpx1Jshu6VNoT8GwQpRc0OgCZlAMP0IN2NmM/ACz9sqso9u
iAmTG4LFvTk3rzOdN+vGnuJbPZn6hc6IrUE49e1+07MDcyUcBtWZ+tkVSX00XQ2PqTEEz0Y7cani
ovzDBpg9pht+52ouVZUxu1B96HYGwM/OGUz/GvtUCWdzZ6GIeEbv4qxTu7aqjINTWr+TJM3e69oE
sszBLYCb6axjVl+ZcCctxrqXJhnwAY7hXxqyHlTHgQpLn28jpbvnfze1HiIzjjfk7DX/efj+yL8n
2LMXioCgYfnvG1zbUbsAjIMIW/ZZzTdzd3mkqIy8P5SKjr67+5dDmYDrmtn7/WkddiQw/T+haiuI
zEg/W56jRlYi/30Ym3KXKHM637/RTI1+phXgu4nDZknkToH0DTMcSt73Khv0rWt77cZwYu297pJn
UVt/kiHKjoYD1hX4IaCTQadg0brph+YqZ1V5mbd04G/moLb6Y1qkBaeZqScs2lI0hzHuf/kVPpxG
897Kh374KerwJ+rjmsyjxN7lD9o4TVejFL+2J+SH7KctYgeyxkhK+TC5+qu2vdmd/V2Ndbimm7TZ
UP7F2zuCs5vNY2GFN2UjrQVPE4dUA6TA4lk/ZC6wp6sZ29IFvsxCw/4SriC3jbJqupPFcUoDMqrx
8m+RBKp3M1Ar2rkOokJdkfY1xEstHlCVe9tGm+BxOvOmB1nzlVJKFOsxO8RBWOdMw6FkZsa1jELq
/sh/B0qVu7gSP4Po+htBhtZSELSzi0Q6nVBETKc4AlFfiKGPdrj5THXTCvJgdR8dQGlSA0LN3kFl
JsiZFST1occtsiWtf2doNNl1dQY/3GzzsmW+4pnp5K2x8MS7QWFmnFMvSN/QrIvrrduCYDd7lTvW
2e56bWfUob2VtfDP9xssUyAaZkN1MpLdOxx0v9HCBHTGn05gpVipQkew5raZswslSePmDBvh6ZI+
5Ul06mSEWaP/B1m6v9jJQUEICDtNdAf7bF/5WXnOf9R7Rg3xw/OqeEL2WabatqXVBhCB/nekYT6r
RjIQkgLbkNE5K4orqmIOtqoz2fZqR7tqjUfPsJGyMd56sr9W+CRWoqAsDm6nWmk1mgXD/zu0vHcm
9clLO6bBXfa/pQsx3koPq3fymKVeviEiSa6TgYQ2X5sv9lP5G8337g9F8hbILZihdTOTfHh20/qn
gko+CVUgeSyaYYcxJlnhHSup7Y6t5zavSHKTKc6V+a6bobFtPSje+92E4/JhDIxjXTsYh2oipGMQ
1Se/3cStzzVetUQb4po1HcB/ai2Lj9FoyAmtgvhg+PLoCNE+pITEL/VaXbQSleLIvCm9AuVhQsZM
MXpvUTFpGFMWeQ94PXYCndngbdBnasyrune2elNCLdpEnZdpsh5NZd9io/eXxK1wAQ4qxBK+6t9F
SrdZ3NGA7VaIjMtScUGKflLfXeF5BHCqcuvs2Vjl2Urhhmpd2e/93ryI+d79u1jyEEb0HUdeoEp0
zuQrrP7X6+5f3l/MgX21G1Xu7w/9u7n/LM2ztANC5s3/+9LeCIp1JOp6+e8/vj+xNceHOsrjbSWj
re/Zn1WGMhdLe+ytlSZAZiCjSNGgooQ3D+JeNQ+zxOthEvalZe063O9VXjfrW+glhYMwjqlTP1K2
617t8pR4k/NYhUZO8RmwAI556+Z2PtR8M6a7Tjq3ktTAzz6gKKJhJVvQOcdOtpqKx95Qs+39Z8qD
4BI3gUTGxelPEuRfJklxMHIQJbrlBbHOGcFQwaewtfHQdWd3iOnQiywXSh+FBgs9Gtwm/9PabOod
3dx65nTp5lRiQwK81YbQNkHWtfheQC1M014ZM6gByKnozrARPkUSFWlmUVMU/nHTbFYFyOYkmrk2
cKr7dYtV79BpoC/O2EQ0CyEl9rvBXbiR9Y6WUtvEsXdCo/uHVJZwi0XExz0nX8wQY63V018asDO0
wo6yXMfc+4aUxyRu653ZNucwa9uHZE5j1aeWguyWiKixBeIfBudhsKv6XJntLkQWto1qVGFJJBCr
m6h26updskRvvIDgMa/eTjCnH76FjtHK0nhPfn5Yt/0Jp4F9oq85WyKrQlViD1xsEnGJ2iJgL5Fe
04qzueuR59dVRHygE7VsdpziHFJhQ7FegmhxViQoSrZiIdnBeWhbuYBpSH/igfWGOLHEZ64TlDBW
rf/HGtCHOC7gN7T2ASFVkEN3GMJDA58Ex5wOQLIgNFQd1ffoag2gpKbWoRLVrqQYtu/nJvi8QZQa
PTUoI2hZDn7N0npG6FtuyoH9PDKxRYn/Iy6IGvSIx0uxhu8apzEOouUHmmF/ijs9vzi4EhrJh4W7
n+2xlWwTYxJ7Qe5gn0tj1VkpqWfYSLjM6ONJlFwZUy0k1Gq+6w4hMMD8lfQkG/5/97Hq6iv1ZBY0
2sY69cd0Y76oADkSOy2xERNaHa1PvxppTpSc9nShkoa9Ss0ywCafoDCptXM9YpdslbIfzM5eB54A
PsSdN4xu+TgwYl8MAXFUP/YBlekW8BR5idpRp3JgwabN7LHtg7qzzj+XoouRBWG1SuNMnY1s+h6k
3m+rHrpwcFucgWyiqasDj8/EsMk1J7vqWvtVQ+bvbeMXSXRzyupAnk0chJ1PTUQTZt2pALjYo0zD
Kls+m7bDGzNAeYkc24HqKAWVVfcwBdbWFoVO8KD+3szXS8+KL5jMF8SEfIY1169BQ3egers6lszE
lO+AUCQPuR0/6X2Q71QSwc2W6W5wm4VBkM0DCciax9/TQgzw6zJY2w6eFVc92dHadKPqVocmyQsd
1jVUirt8DoprByg4i8Vqk+nhNbLJWoo1CjGkj+mlEYL24cYbTylV9QwKbbNLeqFdginZ9cJCbBzK
14Td6GIMUB24XOIWEdM02S3zlaA9+gMzRJs7u8LpQZRUU6yRL2uMq0rSzfjREPixbDTO47Qus3UW
EjjfGoCz7oDpacCO0oKie9L7dcNCPyOPr2Dfjaz7gUMvYIqmKNHWZWSCA06axMhg/y1Umh9gTzZx
Rv0P4crHqkPI5ecGJZn0/q3MqGqWkmnIDztccCHx30itEJGApSbdqRzdW9hY/iJjgzjPqQzpYCtO
jy9nKEnBIIrb2Ewoj7vGMLdDT+QmSqtgXRoZeiOmkghwRjfInAvmfMOmcZibp2SDZ4PSmjLaI/A5
5x4JTXnRpWiUSbFOBI0hlOm+9UqtaXKnisV7KsjtH0KWdZyPe/k19KN+FqN1Y8dbvuVoaBZVIZrL
/W5pvHuV38+x5Qajk7XOqSwphkA+xsnonDMXkdZkPfeVcl5VS/GhTCptG5TmAZYNNA5n5iqhGsLE
Kbmk+O4DARHean98tyjsporP8FYm9d0OHdgb03vx64kyvzY/EzrICW0ORJG3NsYSsAyJSK5WHMx6
GkgmZv1URCT+S+IjZw4XiD4R7tKPM64jRXEtHErygsF/LRUDNkSrvVZABQXV6RI4jS4Gf+8wC9IZ
OwAjEsKCoQfnZew+Z5FXADqo7zEqX5yupoik/OrTFjodcHaBhnCZJ61Atk0As55FHDtx+NcqSOax
ZzY695/ICxf05e47p6MeFlk3+vcQRKViRi4vQ+J3x6EPHqNAbDrtq2EJPJW1Yy4nosUWJelpY+lS
hOoOD66w3GtpeWs/xWCV2qAgvQJ4GaRhrlgYBiq+S6lfDFxIFWipR8DFkljpPdb9B5UY+Va18ZPh
Tt9JbCCGDfx2hW4pTc1xx/m8k4kY9ujYbkb7l4iwnO4GYAoS9/E+28zoau5SGGIKQVv8j1VjLMTY
+ZSEQF2QlDaB8Q3GWoBYPBit/4ZJ3j9wRRkOQptetCBChovpuMNSPzlBj5d1vBhNgQdzLlktWxJ8
1ZSRvf1pF6O16sA69OrDLQPvGKfjs9kCGow2eFHSEGRc1d2vbZbT1aJOLSfQy8hadcgKWW/sFo6A
sLZw13cZGwtv4twJrLM5Jt6jlrKgauGxojKRbKTQu2Zp41/rZvj1kybcJ/O9++MTZuACuUTbNycv
SHOk2SzMuQSMlOl/39TzVy7uth5PCUhxWikWVZ1cvns4XxpHaCLnm/tj969cCiP2cxdsUAzFQaS6
R6Uq3dBFIJ61hBrywcy/gjr3Hy3GE9Jr8gepoaiwxLgnTqZb+X3dHzODNh4GP2B1ZezIQULs6ZLg
wpmtp+4li/X8aBaIRyFW+LIIiRZ0ID+Rys+ukIRgCeJZenyrQBGxgtF14qY4V52NB8rkTS5Zfg9u
FN3KgSSOou+qY+uBlAlFBnssNHGupCHO96/8Zr62Sg5F35LvGA/SN9b9HVU6eK1T8BxkA9VKNU76
anDW2JxPFuTvT8HvzyYg/O7x3cjhOPneeCxSUvVH8n5K2pkGypeR286PYzie/vMMPVDtQU+ZKOYr
DCr77ME1FpOBEAtENn/493AVNNfc8cXh/zxO/IkDrEfCxf3V40C/pwbnYmed+WbPos20fcP1ONOc
oGP3h10My9uQZLhNHhru0tBILGfi0w/3m0CLcWmEug4Cy2cKUHC/vT+ciRJLQJOBKU5hfPl3U0xZ
CnbHNakIgpKCTbJA9AXCpWzfTurp/sTQKfjoRElvWGucpq5l1Z3feJ9U1mPRaKv7Q/eb1GkIJMxQ
iGFusRe+65P9w4WWRtAgHVAAD0RD1Vq9rUpa3xykIChP7ZcirbVT53I9Lknee3dVFi5Ha4qOIzjV
u/zGpTucrQCyMhqfw1ATr+w+xcbQwm8z69URIUy1LCNjfPNtb4AGClxiEbk7udAFOGO9S0jgyKvC
LjSWIzJkZZ1HH0Hqf56FWQ5tFRxP3V19kyJASgkmxPS0qRg1RixLjbiAGvIsyatHX1PJZa+RzFyO
Yb5Np8h4wYHKxpxNtc2EELGveshS9ncBmu4PgY5kObgFfqOegP7YjTb3xydwnm0QUGtC7/r4YVRy
nUHYPHvVm47b6uQn7f++kZKkhCR20HOk1CHdv2uM+v88hSz6fFVYJmQ8wxKjMi++/5i2Kh9sicWB
Bu9NJ20PyCPzr1boYMn2KrXK2F+einLY4khGKh6W8Xb0ivFRzTch+B9K+mzTu86Eil06j4HCN+K5
4tF14PMpEdsrvbwF/uwuoud5UcmhWudNAFYO3EYp+ij4NO3+TyTekqYLv9JieOhV/tA15MpMtCk8
mrkI18WbcNvqOFahTgSYgYyU9tZHgBDwYgfFRjpgNKD/xrvcbxhi2q2v4Vjyu5EPeL75990KVbM+
pQob+f+84D9fdXG/ikMWsX/foCmpvwT5yqOR5sYyEN8mmd8czVOnbr4H2tFeZS6A7bl3f1aqc9WW
yKKAXPo3O0O2lPfdkxMOFYgN5gqXpuB10AUZLoU6W6U4GFcoE5t9HHSbu4DofgP0JfCFDsNSqz19
D6+9VN6GDFX5QDb5i99U6dlJ2D15aU9xdkdGwhQ4J/7qYj0Ypty6OftXv51l/qAQWk/hctyb+c61
kXA3LQmsKdohuj+bVe/B/EyBz+GtUgdSvVQb1U7FQiqUTXmSQmEH/eukm7OGkaYhbxWrTJ7MnFMX
Mal37tProP0wWOpbVBr5MsjUdy6tzxa8YaMRCEurIA30dVC6xwDJiZNyDMiReZQSzaDM/IMSWCEb
xEv+IDEEk45wjmjJyaPcP9gZZ1mtl48pGzNUmGzYIVQPaNcfpUakROUOnCHtMJNhHRZsmwtdZjbR
sZ07GmzJ4VAo0Ayf+XlBskBywNX7YcXEtjDQb32qTTCzgavW8geWP9vZyUOW9dg2GNHXje9Vq5gP
d+nrguh/QLlTFLxFytV3MfsJdx5JwE++6LWg0960ohVBfSYHjbM2rdC49TF0RddkfxMR9c8+lFHq
xi1mfgxz+ijNk4037FhiiTJjf9xV43fjpftQD9pD2j81llUdXRMLmDQ8ts95tuxSsfH1ArGU8Le9
oM2vqn2gtSDVD0ZaPHnMxGs+cLVjflOG8zqnyDIZ94Va+lX1O8QCKn8yIFEa+aYz6iZ+MCuxdYew
1YFahZoGrNQq7QMxX0t6T/0jsf6AGyWxEWqw86MRoTDoKD/jAjSzD4hYDhTjLtXQHDzh+NuxY9WM
VCy3ZQtK1hc3FodmG1Vc3TW6xF8qW+y7qPkmhKZa5DW5XCG7X/gkjc2amf2Rljsx2GODdxXCtix9
ygiWP5gqQQHGComwDhPaOOJoEFO0CVMWCoLgaJH2gg2JEzxrQIxasKBXcBNbZVNOU+Wwhn6yG3Nk
WNIKj6Pr9jv6T1u2UcM72o0MLpwK6tpQ+A+zcQfuVS9IL0MY3YzViu0gs/dqQAdFxThJbc650m2C
K7CApCAaI3rHDcHNiHV04T3QUUM6imeka93w8ayygVuiD3IuIsYf05GSs8Y5115ti7bCEjv7xiEY
C5csvyZOF/syKtgotHkLSXfWJlTlYWJnrhMVv67nK1rqgcaVJS2ZsuvWKBKbJb9Ls7NUfmLEy5d9
r2sbehA3Q0Kql2BvAkqUWWRixYIrkmOWJbrU8JFOOofIhuZl6kacVOZk87aimB0l0Kd3LtxSv4ox
+25zVS07gT6kRK7KubalHZt+lBzPGZPQLiYs+Oy6brQGHKMpIWDR8DJmM8eD2tBwo2m1Q41uFqht
2bGvsdAPaim5IQBZ6Adl7i+1Vo4XASOeepPGgkBsJOPXblIhQtlYoHYEBb8SfFsuW1NW2y72md9H
46l2YZYZL0LgRzD0vkWEnxFoO9gWsUC6dnbcbDgFPaNAonAfo7y8ahSJoPA1ikVnsPIg9SE7CMYZ
7cbjUIk/dhN8VHKiPu2lMBDHOzhAFi4ZEXbwHNe4/7Is8M9pKd+qknQYL06Kc+RFXyox322RVVsT
48R5YnE1mJFunpq9SgLFWtlSZCBz6thBS4p9quenxhHEfOnRlivjQrAH/iC0+BO30QsjbHK255uK
vTbBwf7ScMDSLJNIlwnQoq1HB1MUhibycjZmEcs9SerF2skOZMNA7JcR9gzFTyRzdEfMKGmtelQ8
2CQP6JIS5CDyCCpX1soevb9Oo/+kaRDB7SVLJ8jeNKeprr4i2yOOaQmd3gYfxZE0yUECwb8F0Q4L
Zn1gJ8lk71PP4SG+3okGGExUWoW6dbrCxv4xyAgCFNJPyUjcw6jjPamn6BqPBDR3ruA37wR4RCi0
fVx8D95JxkZziVyBv5hMoUB99EaDxJSA14gWuKAtUyLrkWO3VYr94c0zR9re42hWlCGmqiKB0zFE
LhtY5iaeCmNXSP/TmUb3UI+70qgGpsWZzgfStR2ihdM5SahqnjM/QyaPIlQgC1P6caKfPutmfQl1
asuGHBc+T7wKugbmIDhedTJldnpWrRoXzi+C91q0tqCoWdVnimsHRhdpLWWALbiMW4VlGeh5zrxI
crbsYQtRSf/wAUd/cKgtNsK6th0AUy8h5LfNGX+p8VAZ5WloQnM/OghCyihOV5qyzaPb/4kLqz43
uqATQahsZXMxW2FfMhd+7J1jsnwPknaqHWVcMfL4Zk01jb3y9fItdFukz+P40SkBIhPje+0J4sEh
VaPbJ+bN6zKUCHnyFz1Tv7HZenOByGqY+LFY60yngFTpMMcTxGTWy20tXGqL/fhXmqZE/9tWOE5w
BccaeXqZLxbJmPwWUepv6mj4ZDIQ+xnzVsach+l20FO59lhhjdp2EsdT3wf9MiLUaSWM5FE6+qeN
wQ/xWP2cYw8/KVVu0an8SfThi7yMrVYh9CUm0Vy1+NlRWO/z0VPbuO9rhm7QCvqJyNeo9iIHEzVQ
n6/L2HC2YqLjVjNLgt9LdH31wN8UoFmFdtS+NC22dlriOm+17j3VToqXpdIIzugNubd1d9r2M7ct
UTZtisgPHwzLw94sCPKVozHuhJxeSeW+GkiD+8iW60FlrPNSzhmUNLCRersGgYbuB9RdyZpa3z5d
JTHdLRiYHhspnlyl1H7HhE1gg6LQLjeICvP4vLkibAmNytZIG3S9/9PkyP8jUGyGp+dlLyL76OWC
zD5jTe6dd3E0/69fTPailoQpNo3Slpnuv4YNGoCk1ggqRtOsAFlufUl2fxV/ZKPqLwNuaOC5aYmr
xDiyu/M36NFWLrnRgDzts44ZiGyVEdfieDWKtN14qsC7jU3SH96CMm1WRWZAPxEd4kH/LFpz+lJR
NC5C8TalyOLcLCPlouJ9653PEYfShgqIdmkrE69/ZhLoo6z1FHe3CZoOgs3tlqOYCVllWQsnaH5T
TEYLw61/6oplQJfIi9svy4I5R+4uNiadQMB6HIapLU9alfYLy60RySWxt7fajTAsAuLd+AK7+I0k
cVpLdoJW1sWnMPX35kCccFv4WLk0NoL3Gzvy8msQ6T+1SeNl2wLY1vVrpQ0/ZG1oS7tKh40vzK1J
6znrB4h4Z2qoSqtkFzosy1aRQGakPXYG5zVRgj+GDRjq4mozRT+JK7vzYGlsQnV+QyfjM0XSus3R
6ppFrx1zGBVSjyhgm1i887+2CrdVbbCNissvuze/2IUk6xSDOtRYqY59BTfTJR+OmvqHlgmDRuFo
Y2u2OAZdciKb3UAcx46qjxTdgNVFjXQYZa3TPwNxwhRH48ZzxnBdkojxqucOumPR/Zr/xdh5LcmN
bFn2V9rqedDjcOixvvchtI5ITfIFxhQFrTW+fhaQNdMka4w1LyyyMjIzBODu55y91w6baJXo57Qs
2rOioLanXiCrS8HTNwZnTOvjChVViEWB3BKkIis1TmzUKMZbyPZAfwyGj817pxW0fdTe3I0yh0YT
pjDE6r3ngGJECjqshEcOmFIg/1QyfIdpyTviUZLjsl25FSYep1DvS8eXa4bou67wXHjeMBe0UDm7
Fts7EDTmWFPuVfBKNt/IQJ5DomXQAAaqiU2qokxgiV9YdvHAXgBHkSRcBubZg+rqxNqFhLREGXN9
bvmMWgqNKqWoYKJqA5lLwdpUmYrZs3JVZoftjoKR4UFCP1ay7pQmh9qqG4huNJ2XXLb1JlPGGMKX
tvcbjBUIfwDi+q9uQOigWRdT3HWHWa0e6vtOOvbaGtqtk5AsjTK1ORdOgmYcaJiV1sz3pz8Ya34z
ZWxsu5ArdaJPsHyLhyhDGu6PLFYRmLhMsQseWbHWVmWE64D+ftQnclkasPcwe+CbnfB/xD8QPG7l
9tbQ8Oo11r3XeuJhBqN90r4jg8mt7qUbkhCNrdmp6O8Gut66H72bULq3ltPtM4+JbzypmrNOVw/E
EtwPsTb8laNlUU+2RadtdFTlkWYuWzDPoEbN4JykWH+GVoUcgdK7cbpwZYa9crVidsgo1+Jnr3jr
wVQ/eHYFlcgFXgdcES6Txtkd24C5SBPNXAXCse+8mEZIO/FYVercbW0h65NddZUE08atv9UnyrGZ
MqTpDT+5ljEwV6AjV3awhLZi6t9IF/sGre8KRt44dNTmk+hsJlxatchWGuaVKyGVH3XptGy+1UPh
xSn3QlU9zI8y/LHfoC8ixR7Tb+kolJNRBPi4zzl3KeF1xr4NtnKZKYWmJg8q8whkm0p5nt/0mXvu
yAoBH5wuogczBcISEZipT7N6Spq1G01snQCOi5u7d6yxHbMeb53GGgomSzmWURRALmDgU+TMdM28
uNSVZ55pPk8hADjJppyMGaROq2apKzAiCsPNloXMiyVoNdQnDYLw6QRq4k41eHVLVk7K4ykYoCQN
uqsK/ajkwdXrjPFQUXk2OXk5ihaGZ6rVbO9ilQj1JlSXZInG66JXxK7LLbk3VRevSVAZn+Gnmm6c
9FJhHAV3epEF7rOa5eNpRK20VR37pQzr4RAYJu2/SCdGI6/7T0Zl5wTOFnshnTh23dP8N9fH/VGa
eXLX19bak1b7yMPni8glExnXHKe4+Y+GhSLNwkUBpegqK/s+SsmNdug+LMaWYpYso5AL2K+YSlr5
ylUQyNYKsaecWe5UzEYMakzxgBkEu5nqJ6s8ofhM6MQfx1o9WALV6YjrdD+WDtAnbFM2qymWnfvC
0cSzPg77HldkPWE3A4Wn5jEhGLAiLOboY0iFw0bUqEASie65RriLANsfIP5O6QlK2EB0jCbAljWo
m17HWl84XoKRlV0l6AmS9ARSai98++R5Su0zB2AOAwgiR0UKO9R7gYaIHCdsJLoerjzPVtjeOXbb
bfAVR/ZV0RRka9yD5+lffRN6CKKZ7Q7hAGAUOWPRl8ZDNdiPDtzpS8U5ERenccwxDzFkzldNQ6sE
c2xPgTigflIwd+gJlBhBevUNFf+KKwH5RqLY9FL5dkMLg9c8IH4yNzaqi1ImUULr8xP3A9+hECIf
S7BPOGGUXrzcFa+9F7OEINRbjp0PTkJ3/swzfMEcyd2jQtZ2MKhMSOMKkWehwnscfK/djKQA0pHJ
khUgNXtnYxZ55sRDm7QnO3mR5lqKvjUctopIx22Qd49NJQ6EcvK8NZSbfSe8Tcjs9kwxUO4CUezr
qiH0onM/QKktXWcxJ1u5vgdhv4vsMyKqYS1FzzmY3Oy7z4STtqb3ahPnO/8htAHkPZEYi96BbRSL
4MKZlcP14N2zk0BvdUeNDdOJ95/PX/HiZ6HfF4xGOFsi0HK8YGfAf135NSZZNAJ8ilXNucwP411P
cgkh1+oNvXW8ga1QrtNuYBkpFRR1Zb0z09G964A1JXiQjdFRv7NuMBQYtWE72sZHU2vKE019IEDT
+wWVOaZpzDUs5YMTZNZdRFiLH3t7SfTIAjNZgbwbP7vj62stiBEaMbO/MNe/TTv4vvZAYxEEfdUU
ifncVQyOr/lH4ei4y7mMb/PbbWVttZtvd7zCDB2nVo7BTp4zH1q7krEz0giLfn+Clw71aG7bT6Pz
4A6Nv1I7uyKWCijSZ3wyHS/g/5VibT/3NhcBS7bElX2juvaJH0R2XkndWkek7W4iAydNzmCL2tos
dgpf3iE7BlwCy2rZ5Kiao9HYOjG+yIWqhO9YnpMNIJZVTyk+Iqct7ZheQlON2wRV8WMC5Hg/TPlJ
IHLBdQmxajE3oclPbmLigaZqaRznHeAz9XpepLFhaYfOzjfEy8vLnBTmlPjYeksaS60wSFAv3J1W
1spKCap2NWKLvjqV+sFvh7bK+yBo8gBccHvPXI1Dpj4CdqCbXGrtXZRlB69TX0wapndKgygkU7vv
fef7h4TOQm29fEKS9elsNQapc+5qQs4x5Dp4gJEnSDo7G+DG1q2sEbGHSoKmUmEw6ZjKE4T1fNWZ
+o5N5jVCXP0yDvSxsW4QM4OQCgzrtHqXEgEn4VdPGZOSeoKjj7hZGalzdMb9TPSsZmSc5IogO0Xh
OLzZirJoBhkiT371wKBd0waNX9N71smtetTVzcQJc6tTZJEnrmseikx4UHBuoV2hcSxsflH4JDN4
IXzbIDYB7pFd5jNs9iirtabq7+a1E18QU4YwBC2oKRh5RsaxABdu6bQlyyCsV2lgrOfg1z4ACOWn
xubzWpMNrutE17+ZE5k5bzRoN0mND6VmBjoaAwYxxel2fSq/NUEXrmFeELqQNAc8dRwyPJxcYtT0
g6+h/8jJJV1oCp2lMAjeeaO1F6GrlGcFBGeIOjk9n70ijWYnRIqZPtLB2hPT42NOTKUr79KUGMVK
ltldu0sFCSwKY4k1QYEoDRp9oY01PQbNSDEiCmXntlTKWacgbaHsPOUkhsDQ477oddGuOg08iNWW
S0QM/cW0i2PVbuNe1lcyDsJlEQQ26GpOSgl+mfndmpdCGqLiNdZluHKmlcFVEywIptEcCC770K0w
WecTl4K+Sou+dZRvngastVvN7GI+dq466fioeXv/UtsS8liLf3Z+2yJcZWtL2xEOk19tQfXdeNo6
DSt1Z80rVUkMT8HEelNIvDn2xJRtcwsOsuGRH2A7O0HqIAf016EOglUSql/n36pKw9nqakwTno7c
M6Lf5iwLSVg0d22uquWewCXCZwb7zav1R62xm3uz5TYIXJ8ZL2JnTuN9dcWbOkEzyotsh73MU3Or
90b0OlSIHIM0wp/a5eraa+L8NqQIjgLRGJemdb8qMDVfe7jEaBlEt1W5GBZd2ScbgPfAZaabp6dk
whiAlzQsvKWfdfF9lJPpOaDSSo2qvKtaJoBqYt7b6gBUc+oMlz5mVzv1Tg363gs08ldFOM0+B1BG
kxsEeJNDNhksn3w9gtcjstPpoHH01lo27Y7D4kpakzWHrPbb/NYwokSBNXrncprEZ0I0uwgj69GL
OAqFnq7sEhlm2Bk4cDmUAkfFyM5+AT21r6prCv4aCBhPljiRydZwxsywauA6Lo1QK/aJCvK0DOHY
xxOoecTdi+8CWmZs8SOiBIWLThDg3pOQMto0xh2LyHxRqNZ3QJHWQ22wKMjUn+aVINjNSmVhgRZz
KDLfxCBR6KjwcodxNuzewUl1ICtIx+bQ+64yx4VtF8GpTnDrSTV5Noaq/z6vAAyv8mOP43fdFNwZ
g563K9EigK4ly38V9mRbYsTB42fGlzzxW47UrF1xVyIf17TxAEiJNVmi2CNVp2/RVpiIFDCox7iP
0zQ5BXUwwtgYULJ63S2fTHwp7rSVauf8CEeB2tQVhGFH+JH8rOzP4Z81i6kZfbXKobk4QWot08hI
duD2MUizrS4crMP3ulGcHQQBWp+pFx391zLF17PhKao7+taLoejWvkVZO7/jpa9nWPvxvs+pW2gx
zM2YCk6lY2ee6W1i2BNoDm36M+u8LPN9Vg7vdG28Zaa25Xbs36EDo2VsSRswQPyUtuKsXQvdFdP5
AqNUipXfq9gtXLKGUHd+qctObPs+aPF0EiApYHQhNOCC6u5H4vTuBaazTdbK/vb5bqUtYZ1zMaAV
DVYZIAEIhVqd6yACHHu0WHxhie9o/fecCaCd5Hq6g6HgHSNb5yg07b2ChXZVcXRfz/sx/il+CM5K
sWuQs3LrUVsayLLr776gSetPx3Fh1JhcKwXhaG5isewJBR24NOvYeAgKA93VYPDcVXTU05oH8LsU
l6B223NZoCl3YAHMkQSjTmk9Ejm2c4GKLMD8MHmhWNBldqVD5qxKB1OpwiPWmtr54KUnSpdwT15u
+des7nZ6rdyBeQ2ZfrXwSQLEL7iGaKsCuM2VRH8IieLGdFQSjOMnzXIuOFs/vNp+U528qkCmhyBr
PxepWaUhXvWCh264ztd6auPa7boc7k/YX+mSWse5RAVKjRTMJO1zCqnlTlNXNIlLEiwA83eWwoY4
OcXmJCmmofpaqTEnOHhprlnnr+reetS4je71NjDOmAHuS6E2+1ZTT/Rq82WD4O4wQoBDv6hUx8bw
ngsvXefGgMU7bfSTLY2vmdVzRUxHKI2wIozZ6hFaQ3msiPSscJx5Ot1IECNUPsKHd9r2h7SybwYw
FRLZBrHEzsen1Son0IvBGbYfjQTE/+jlDMwuEg9pUKr6BTF8i0o0UvaEt+hDY5z8uChWnx0ChmAW
GLRLWKvPwZAARWzj6pIy3z2X7hRa/5WLMWNLc5SrP+qYKbTxWbZo11FwgNg1G8RmhVdjI715JYZ9
G1eCF8tVa8NYQOHlHjsUqqjJ4+mTDRWKZV4xuQ63OuvsNbYZHSFWtx7AdhhlrNxiqfOx2KazDHqj
epmX9rGun/sk2ZO1rV57hH7LRMVVmo/ZvjYM7T4nC2ptuhx7Rlo4B+Epb3YmXsZA+K+Gzcg3bQD1
oK55RBtQ1MhvTFjYV1EUTxRW/UlP2mLrEu4A1Y820RACcVFF2+1lpS+GChf2kEDs/DzgKlnwVeEe
fUkLe1wEUWWe6YGCDh3yr4WIu8tYNhYSZR/5vPZkkYt+rofEv2FUtNYypjfWjJZ3K47Jad4+OhtS
zufiH5mju9Wm0ZxdV/F5/lvV4DJtcWTuXL/Vb0qZvTRCBl8qNKRW310jHfkmOcbwCwHm86QVfi8R
zFlv0PmDX99R7W94xMbgwDhpbYMj/sIdvaFs18DZOfa+4h+pfgh4QOXSqvt+LIN7aoHwmexNUtvF
s5WYuwDsm2ab9biQdFc9kqCWQ6T2p84YkDf0Xo9+rX6sbBVSS1c8YEhhjoDXFJqF1z3TgsHiXHb7
0AU4M18n0sPGXvcrs4hSwhRiQOAt2c9R5L3NpZQelK9B+nX+TWiX1IdUZ0nsmgc/HKXDEteHZ3TW
W5pL6ipQGbxHCgOH1IMMpqdJf6Zt1p/nBgKTXSAcXGyLhMzGE7GMfxYqozhP1uFlCPK57KHwsFUI
fFYP65H176FFurSOI6XdqP3Y3n8uzL65lBrO4vniUuCTxij2uwIHP/pezdurNacHRE3JI9ZpnQNu
RzU6OKNcciTxzmnzxGxt4XUutW2sfvNr0OdGn7+b020YIWLakkygsdM2/gMMDMKaSZXnhAWEq2XL
9ot9b+DKSwrjJfZc5XmwOVj4fJpoDyLnanEUhR8nvbcxfJbE8LyPNUuIqKP03h4iylJyKXfz4ihI
uH4hvPDZzPr4LvdN5Q7g2F2VddWXsGDMjgXM26hYLb4Edo+QTBEBOKmOuhER2bSHo0s+h4CwhrlA
m/7IAJwMaDb2cxkoJPlFcap1Z8UfQDk5xbONF2TeZsYQ3rWuN6WyiDJiCD7jPmxdEFKZw3px67UT
B+jHhjjbGBVDIQrI9Rx6Edelccj66kF6s/9BqHi8MNy1eXH87z/yhMQCwaDriBL0iipF0qfwoxPJ
Zeo2MlMW5wHgLBDRle0yuJw3xnIg05jTeLlLNEcuE2Z5H8R3ASwbSnDjFal7ng870WasfhKZHjBY
9stt6PCR4YPpDlJM9VWFqjZzAib69Lgon/RsaY0hqgg609YRNpiz1er60PqBAomSjLeUM8R6FClj
qxxzQiDyaJvq9CCyjMO/O7VVw87IaE81t9g25bZ1+GkmKrqFNPP6Rnsru4qy4en1XvAtHSGTKS06
RJrMrDdafR+W5bnsxvEKrBswb4xvPEAldWCaqT+y77grR0Ny3DgGfZUpHmwqfcyx3nlT3qYphmpn
QjOhIYJVJPPMfld1WD7yuK2PzWj7q8nOiam2hzydkpeALu61zJRm2Zq0SbnWoqcmPjhzfBFWTqA9
oQVFKNcx20Ce9Vpl3OdZl3/u8EqKFLY2K5yiUv2YL6bKhAAXttx/hmjLu7QN32JK1JVGE44FQXuJ
XB+uEW8tO+sq1IT/ZQA25WvDF9aznW+U4dKLhPGgeeNjDIbgQPuufEBD6h7miy8xwVoVORmr0pDQ
1dHqqYpjbMsQmRVKYeJY380o3sGEwNDYn6dW4edEAs8snMfM8/dVqasrt+UkHERjfSGh+M7Wsmiv
eq3FHm97Z90GfwPo1jHAprVEXi5NTBaAN7RqkYRVctZdJD2Qb85Bl3n7+WMoFQTfRq+emKAxl7Y1
TgdlB22Grl2g6u5WdIm7nCPa8oADGi2ER/hQ1hYHhL80yZ9mSoKlRbfETuAL8X1Su6uROVWQiTvP
TM13YZaXRgOVUtOAW3HuXFKpyRvHUGufZRxyQ+pcr4+Ux5wh/SLtEVfATj1HuX0rtJYWY0ALbO6l
wjj005te9f56SNt3IFYTRrMmhsnHEYWMqkNuTTRbErd3XUbVDvwvQmYm5JMbu+GGF0kayfQzbLHs
NHddua32RA3yHiV0kZHAj+A2uDpFoNDZdRrvNNdzn52F4ltGott9qZMVNNnYlUQe56arxgF4an5a
nTF5fdI/aWw2qNA15zx05AfMF9l8KppXR0X3wJtJtFvz/4usgo5LbN6NhfXST518PfaKvR1hlwQB
vKEYeGYYbfMmataFNhx4jBJK+PxPGdhEzyRCTEzErxE8wpeGohQ35XBAunfEgJveTKJjbiqb/fz7
RhskbxDqxcpNRXczhREgTSLQALA5ofcNKTxmOAT3QZrfTOljKkwcPq1qUuWKaiXMoF57Q5ttUV90
C0IjviCVx800sM/Pd7RRGOdCIztMGS+q2pjvrpvcYb5u2PQLmx7iMbda7YW493sswLBuO6tlRgIO
LIxqdOxhWuyNIXyN6izZq/BkLrWLxondY4/vFLStoPtBvODKM+o/BR25exu34aKKNJWEGjpR80c4
/y6jJbLApbo4+ZZoT/PfdBNX3WfH00TPjV2muhKRjD5L0v4tUvURtop7zjjasS4xcpgfYSDBi2K4
GbZH5R+Q/4boCqdoUI9E9KJHB1oeXDxu3C0JACimpgXNjKPvIzqsOU5qJH6hqCKy+5AIf7HQLU2Z
HtSQMq1281NOGADtOvMg9GDcfN6e3sTBL+Gv5kkbLeflHUVTTg66VxzjOQAVCaZ+CrKP0vLtrwIP
8SZHKC+JlAEtFG26UIaHNukfkqp/1jlSzmVMGg/jpVVQlpcbrymoQUWvnfw2Gylj+HsimZdGLzFY
5jOioNdOQ3P6eUzJHbJtpRN0t1Rwv5h1+iWSSNnNgLpRCWETzsdXTL0ORwKr3dTxg6YQTlFMGK/5
jksph/HF06YfyruWgcBx0Ie3ANP2DRuTdUviMdhXugr3OOq/5yI+g1phrqASp8GlqtLh5A8DJ/kl
a3rqXmchW1M+jba4fe72ui1PGiyZlmL3UqV6eWdypSylTZTG3DTXY7TjHRtlkNjHhkMOnRvYHoS3
mtffh51q4pcgT2FquqVJYUiTpqFQf0liRS01eg1ky5WuFn9WfaEdOErHUOA4GTSqeerCaeSuMELR
OqMFXBwUa0ZLX5IieTANl6hl1PKq0MURaPmKzAiudRNCcR9Gz8oIyZc5uHoEWIYrABS4obQCTC8n
0ioCrRIo4Slw9Ww/17dGKI1/iCrV/h6zrplwC3Q67BZ2+vn1v31nffCqf/2h/o8hy9KG/R/145Rq
Pu+TqFy91UBKxYmp6wOp20t0D/0jeduHubp3GJhd0BIt5iLMNeMHN3UE/h7hA0LDj6WaQj62XbK2
4bx9sYR3EL7ZMjQ2mtN8iLBDO7z4aulddJ3IqYp8jsh3NnN2n19hDXEdyegGhvYRXC5pCEw7VTV2
17//cK0pHfrHvGA+XD5UNlOpqTq7nMPXf3jxaZzSeqoMXvx0tKGV2K5V3Es+2Xc9VD+cPAtX8fxN
5jsZJS4NTE/DmFqqntgKI39i5WnqBeZADP/TzkOjx94gnkVppArGDgjR1obqfvUls/dsCNuTXSik
4sy3voFuNpxC7DdRMkVrMQCg6yB3ido/zIdjnUEZdqIWClNaIEDohq9Q246ZO/GasyHbp3n+NZxU
AaS+ihWwtHAzURwvaNKucwczsxS4CLH7hSgo9DM5QaGuIBiCqM1yRXEsVliO9IsY+tek1a9imiS6
NeA8onuL7mjrkc2eTtO+d4pgadqmOMm0tp/9HPGpqp0MCCOH0SvR2Oj2uPJKuFSyaw+//5j+HwnU
mq073ME6zwCFhfbzxzTJJQY1H61Vng72XgGzt8eftI9IU18ylsD6aEtiy/2gPJgNHpTBMG8ZNKUy
yq2FI0A8LLIwCzeDA2MnYVj4peeU9EMC9f986/+X9wHOKh68LK3+/V/8+y3LwfiA0vzln/8+B2+k
U2V/1v81fdv/fdjP3/Tv7Ud2+Z58VL990CNEiiz59SE//Vh++1/PbvW9/v7TP9ZpDc32rvkoh/uP
qonr+SnwOqZH/v9+8T8+5p/yOOQf//rjLWvoDfDTvCBL//jrS/v3f/0hpfXDZzr9/L++OL3Gf/3x
6H8P4u/p+9++5eN7VbPMCOM/Tc3RLM2yHOmYNonS3cf0Fcf6T7ZNU5q2xoP0+StpVtY+v1L8pz6t
XEJYtsVNbLAyV1kzfYmfxhxcOKYlWNWQVOh//J+X/tNH+N8f6X+kTXIDjFOz6OnT5fXDKkFPSfLs
SBZnedQsyU/7aZUQOSMEMi7Bvij4VNOg8zYjFt+lq0QEk+rtpXaK+15Nw6tRxw3WAiYbbQLlNYL3
8zxGytmL8kMW5eJbXxPmJ6SzCYyWuEkFLCnKpmAnmvaJcY16wtokTvaA2q4cQ1qocBz7tumA1DjF
t+ihi1CCMCjGJ2mXujiMsrd3ZZet5sqDgKJsGkEdZnHPGA8nvS/xIpSc9CkVPfbg7h/uTTktkT+/
ORr+QywDpB1LHT3qz2+OEYETTWO/3mVdGGB/a0gegZBWc3AqfHR13qi2hzkYnry7LcwAJPCeWt3j
14I3rHcNuug62dI/hsIVOsODb3HWh8lgbz5fZ8jIZTWXSGVVxn9Nu1MKwsHrw6nH3j3gKw9hl0x/
qzL3n7LYp1fw4yu0DCGRFhqqZUjBQvTLx8/QHqtCk/Vb1Aj9liksBziAXTmciC2TmhfV1iEjxVhp
FZRHGMzanREihi3dYlwpo+adDTspOWdS06U0lzkIeH/+cDf9dcn+eIn+7VOwaGdKW8Dt4sqXqv5L
JHvkOEhukEyhNCLfabTw91d9U10zL25P+RSUXtQ17h/0/gUvBrKdSspzUn8vkRGg4OR8rGgqiLbp
oc7g32yzcJ7aiK2/tNtNNcQxHgnh0ntpiaky0uFW9whFZjmXyfbXKyNdW4quTWjG+t3vX96vhzCb
l6dbho58hU6i5OP4+SLLcekaqO6NrRJmYs6s0aiMVeQkJWE5VWNyFrE8D66yUt5D4NAuSF2Ms0Fp
tUxVsJoWFrW9FFAS6759H0I1OZaDgxpCJvlF1lyxVu1EeOTwnmTmBMSS2t5qyROfu3NDG5pHxe+z
CO5f5hwJ9SKJlYPZ8vcv9NedjtkZR3t2K9SkjlAtMR1YfjiQeIVuMMmPWiyB+SEnerEBP/0QlmHw
0GQqO+zQYXdz0VFiN3aL4YtducE7jeNrI4vkZRRAtEqbRjiuUu0YugSj+kEe/sPTlL8cGqenaUiD
O94xTJzTv94SqpNqpp4XzVbzGD/mbLjL0utbZABRsZnXANOX4YJsIJ1rDbXe1M/cdSW3fKi0/Y1g
MLjkAejneSlLh9RBELdmhjYl4gzxhUzz6q4xUAJjhntQcdAtJQnOm3kdqPAM/sNJUP66xltsJaaw
pGOo9LOENb3iH954WTiBW/dpy9m7BuqP/mFb9Mw4G8Q4b+MRux6Wihlmg6YL+UZL0tTURqYkeSib
zXCsHa1cmpVI7nCoor9xPHM7qOMhL+0S0SDqMrjhxf7314v2ywGWD4Id0FSlELrjoAv95XrpIBch
zhDNFv1XelE0tJaeQqlsWMBYiqYh+LApn3xzakDG410mzecSuhwPSF9dRS1WoaO48GSA7GXDkH/L
REOPANOPoXTnTO/8Y5GSymTyafgW3BsjUVOQjOazHMrkjdHckt0QkUyjPqG2z9Yu3aDfv0T179ca
G7jJvSDx9Wn2rxvMECRjPg5NSWd02vYKRBmh9uQkZ8kE457vqtazuKoYKihT1azDIrkQyPcduzRp
PhQw5zRWn6i8/uGpGb/uDCaXPxBJQ+iU6YxOf75o0gz1VKcJHJtlqO+7JI72XlfjkpeA/us00o6p
me81Rc9g76cNNp/8S49bGQRS7C5jKo31NAPo86+/f2La369mIlQdU/Ju8V/H+qVo9UyH1k0d1pgv
kBEIyoO7qoeRhB7diHpgjnkGGprm4CKTGD4yTlwLTSxkZll3kD3FMSbcFQmAM363gIm3MSPbIXVT
xMZDeRJTgDfBO4iTaIGvmT+YR8yrl8HX+ltI9tu+CutmFSqiX6RWbL3rOnQBUlPl2J99Mxab379c
eou/VOk2RYFjGZbGBJl792+nEL8rsMbbWbudpGNNh94DrW1WAhEQWJRSIMKt0T/4DASB4TGUc63h
OYnIUomKZG/6E3GVAaWDBl4XHdBmuGm0dpxqXYsJFSW6hSxCSOnAlwEdf/H1mr3GY2PpCntTlQb5
l4lIt6LCsFTAL1ri0gB7kQUPSVeLfZl7Hzr9+UU32Ba+HYvFBMIcKCbVAlUvzBXFNfWxDCFHJPdR
pIZL+GUAFJwsgShavPjBjVEo+H5fuXrcLQsjx0MWQ4zr9PTdyPJvodXAK3eY1DGM6Av/RFAP1qZS
UPPlhbJIbdU4Wb3Rr2NaZQuX8R80x4Kw7xqDb+Az75BWg8gpNjZOgM2t5VcbSfXu1MrVTceDx8W0
jPV3GLGYcfsXZRjosKKRCyw4TwaUR7CqxFhXuDUJiE+hbZDebWpb21dxXB+8ey1Vrh01ooRUS1BE
ACVEJvRv+NVG7y6Zd4t1kDn5GgvxIj5YHoldo9nC9XHz6WILtmXZw8u22K/poh7TgWZKBlepmjpt
IY4B5IqggEacZEFLNG/LWS1Vwie0hK/daLrrxgH5ZpPp6KvOItRQZOAsJ7yi/O6WDAsDbEEpMukN
oQF03cWZwxzBLsqTMJzXWg03TfZRuLgCPUlKFOL4lVSbFxzSYpm1Ota33HmLe+Qu3DAL+Eh4iadL
LoL/FVrpE3jscelmjTdFDZCnCbi716pnQUd9p3jlkoAPk7uEAZpnRuTgIKvc0zVYwJd8Dumux7nO
kKijh2/t2H1vpo1vy2qgH+lh890HSWZGmI6ItUKwQxCqq0KnVL2MCSsqarzE7tmCgVW7ncQaN130
5J4qXvNNVsDyTK3FexXhTzE2sQkeSPFJ+eR+xduvLjDWp5vKEQCTlMdKbyaoBJ5cV9G+uvqoAkZC
Y+Eju/B8MjKxyBiaQIynZ98Gb1xlLdFodHb6XRa1SLXLaf5QlGep9y/M0vUe76pOA1czypeCxcht
ym8BvqcSXNuqDtKnQvW+Za31XA7jnlJs7ahGsskzMm/yel9k+auHYWlJFNuLF6NeKmt7Zw5MEtMC
SaAROyCxSSfGPgZQIVLI20lqDOAWl7oG1Mp1mnVacXIG0XFMghDWt+temNOidCC4ORgh/5niMfYQ
4rboCSBj6RY6GCbDmUPkYt3uIAT4Mx9+SdhmvqPhKoL8QkZauq0k60Njjl/sOKofzeQ5NExtpbrg
3CxiawLnS6oEL4ZuREsItiTt5FRGlfnGiRTvduOdHSTmtYKNOuyc4d6auAKTpUkP+n0P820bAARf
9zESseQsJnFDk6QZ1NDROgRhpZ00azyEvamg3vbktcYotldLUe1SVxG3oiIToEqFQYMv2XDSxdzq
1eWunM4sUWk+qtNCxLqhPOhBgJRcJta78ONlbKJwL/o7JFM4XbreP0Rabn4xxH2qy+GF5FuVDhKG
VafTzC9tMMU4h1F2ctVWf26MbjGwhW3UOsi3nmc2uzweibAMcvXrSCGsNKH/WAy+ddJAJC3Rw4qv
oii44UtZXMJRIUrRtZEH4YOzccfM4u0B09zRVqqXKq3jE04uXPIMfbxGF/ekteto3asGjuHRCtAf
05WrroqBpmaM/SfKBNBT07uHB/I7yQrhdRZkOiniuiwKnsdpo4495nFs8t1XSyFcsbXit86yFGA1
wSkaIrKaVIjaRhfRX6s9eUfaI3Jgynw/q4e12ZfKHljtK0jpA5wO47EDRziXGGZjaJvWQ+pegWRn
AoGOfdKHzxprAnT+UuLq98yp/YeqaqE799oqx8RrZJIYWzQCj4VWhXclgJzSKaINdgUsirqtPCo6
cY3M0TANwdvP+j0eHXOlVcJ5qbvgnn2+/lBUC19L5R6JiyC4Qib0Nqhs0fea2nnEl7i11T7boSMr
DyR48Y7HMZe1ThTF2BfZDgw2QLIRpFrnR/+brfNYjhuJsugXIQLebAumLL3nBkGKFGzCAwng6+eg
1BEzi9koSKpbooqozGfuPVfgSdZeYVQitMmwmLmLM9+DtSkuSe0RwUhKpt8Jp0a3p5+WnpOBVTDE
J6B9b7TNl9LhNM1gdDyAYK1P3mIWEVpGdQ9AWOKtWvxRF9XXQixu6FJ+njzKnedKUR6vX3fBAfi5
wFaLc2XcSTXu78wS4C/RIpsHm+CF1Fv54RdWeXEUzLupMdzreovRyW3sKI274V5uX2upB05qZry5
KxkXZVN7IdpU97bcfrl+BAyyMMz/84VuVRBkmA7o2zVzmSI3ejTUhLO0oFz+/bJ6Qoa8SchZ2H5D
0wuw9KgdQqRDEBnrdrnoZocfvfasnZYNyfn6tYG3/7/f/d9PiesIvBLftgJJou+1eyIytPtuMbT7
ZoDVTOk8HPPCRIo7yY5aYATnTtDvtYpGHUzr0FRpWFMdsJ5sn5y2Gm56vb/UaeYwKS4zskulZPuV
JLWv1HN9J1NyRtxZzx48VG+0aCLdFzVo+E7rHhqFO+la084eSSXbattpRXqDPeEGEkTzoRTqTUHY
x04veBAxs+ehdGJ1zwuPnc4qIaqSyjkVzvoJrBtH4Coc+IzIS0gBOShzg/xCdasXtBPjwoJZM18Y
x/YPpmWttzkSQSpE4sdmJWC+nd/8+yyXbnXAgPMysCrudooNTiNzdaD6KEWyybHJ/Kut5JROhJql
S4uZUEFJ5rilR1oFidVuXLfn6y/X39a2/8bt2v6UNDNXHpcbWAaMCLweSVpkf3AFGETD1/Z9Plpv
kvj6s8xzbI9J9ytS6d61dUXdbVu4O9CIWzi0SLfgpUObY7zoLsiVZEmeisXsfW39dxJdN9GxxNZa
4YS9oUquQhqyIbiuz1TFjip4NqHtwX5yDIP9W9Iaf9Z5Cho6pMcqd8lPrShxvZbEBqwIesFzVvSP
I5yuR92hA6jngR7Gw2Qft6R0lbPoH7TZeZE23kyHTdH5upnoxpf12j70SknXu2mSUDNwaiiVvRNK
k4TX4yaus1/qX2ZlbMr2dd4+1Y3XXVycJlsm8UPa6vEpxg/BOs0AaAm7gDDrheTSZaVbwV09HdV+
eDG7Yb2vB/V328FNowGsbMo6pJlmfOtKXF9z76V3I9LgcGoM9VR7dfmkmfpnkucABBlwH+zJeBqw
grwrjYFXq9MeVybKwdxMiMYFjKDr391qRndCe1DDhLMrqmU5vlXFHRGMyckozYmi3M0fZYxMtCnp
HK6fTol4+fe/G1WlhVhT6bacFQAdVrigG210qtivwjJtEG/02Q/TLkwG22cwm1Yo1STf1Ioqg2oQ
1OlD6Z0Md1aiocP8KwDuPuaxeERJal+Gdjj3mrtu1nBNHAl1tpc5e0eoYakxJt+6tA+UjRks/GkG
kh/2ypjeg0jAO5xlNx0EjVCvx+lZ43sANo88CRGEe8vw5r8JGiuor6Y27B8z7nZIvSn6xgYdbMdt
cfswZzaK4yE52tv9kEOC+e+VU4XMLtI2HF+3B/sOpFfqI8PkB6O/rbY++5OVi701VObtMLgmgDnG
KtuFij11y+5ojecJE86xshJQNa1sXs1yvu+FitN2qvILgZ8c6gSb84FZaRbDdfVQZNDYTEe+TEre
33S8KYEU8oaRSRkfskIdHvuqilx48IAXkFptns/rLxaY8n/jBEebImwNW6HOm89K1busE8neRC19
XFrrK/cs/mfbLfZY7B1fG7UNzsKI8KYgHeg0MnU89q33o2y+hvG9k0b20bMS3aAu0nfa7qdsF4sM
6zwOrcRNjlVMiPCSl8gKgLBR1VyuP3/ARH91edM4g/7aedZyi2iSTDOQLdfxMlWcsSPHDhVD0X44
QF8OWkq+dz4Iwk+6Sp4sbBgRfhLs4p0e4zHNiwAtWPdA3YFWpZdk02yfXh/P69eIPiDnyNMRN5Xx
fIwNHGMk4fbUHfP0hiSM12T23hsRzbIaTks7CTzEjYG1idX79dMOodkDYQsP4B4cH5B9+fz/fcS0
/cUSlXO+3sFYS7SDl7b9mR3rBGzgIdHqGytpVHRYMzyt1kufmjtjMxEV0krOZlc6yG0HcV4FzV5S
CY1A5uUlh1GG5CDegkQ1SK563vik25KHrSC2prkzXyQSJb9nvfrvo+vv3vw7m8uWdHMNFwillSFO
/+bHRVPMITRMoLR1VewTmH5F1JgWJch2ky1T6+7QZSD/lDHYm0IINZT7bAMCX4Ue7AvBjqriTeYT
oW+DDo2o6WGODcV6rLGfApNgqasueb3PqvEPzvOMkR2t8I2e+c2o1qA82S/pwLe5IFGdX7+mjx27
d/aw/dIeZjyXH4LlE28nAOikFYqIbYoaXAevq5YAxMZ8isYcWoBG9NY9m2ZahokupKFt9nsTQTpz
2P7RcutPWmJ5KrueHYZH4HJhJcCYCWGwF2h08r9fIPkxHtjm5NQTJoDz5fc6J6/WLt/PNhA1Ku6n
mbMqEH2R79UsPxWrXD4rUGjBvyecnvEB5gARYAbedUoB90Qnngu7fkM1odwWrfKrig0Cy9b5ZrGy
7jDVVgUehe3JrDqCNDFTI0swLXk4ejYqswX+S6K2k07eQDxBDenoeHlkjTFO71jJo+SFWZ2raYaJ
wVsBkRgPbfGADRzR2GKfre3qgp42nepqwWLfqd9ypj3Ml0Y9tY6b3lQ2Lu+4EcahUS2sIX1KcSKd
+gLhuUIxs+0jitrgtF5XD2Sm1e0JxcAxxcD1dmVZ4pr2HLWybg75qDjv5vQ7CfiI5L3crVqr70UB
1KBACRyVQ881CVkmj/4NLRX4l/9kO9LNcYAoQ8XFhADO0sGLWtrWy2+up6lUz27uVcSDDdVJZey+
u9YKCczISBp4VC3yQ81KJthIJxlVrb58km+360V5QqhlveRwRsMVQoo6aMOlRHNw0/yqSp18Mz4g
EWEaLtJ0mBdaMfi80Urpt4b0m0twDdzeI/WRFDF3O1+UQSkDtTTnoOF5hG9UTZRuNW/IaftWi3l6
+iff0tOgquyEjGpQ7SvhDxxDLJ+EXut7WtQllIx2d32jhPx49Bd+nL+gRa2niiw8ylDtZHYqbb2R
jSTa5fEx3URu//5owqfkpQPrW1j68nStOtXVFVjA8pxs79o+aR0V7eAU+SM7ZJKl9HKNwOPkwfWB
iKvq8/oCyhUaZgVGeicJej0x7kQDdb1+14yE8sKbHxsHJ5oQJJRc1XqtnpfHrJ3s+FykdVBo2Ll5
/vtjrtveDXuP16oeCvag87e6uTBJ9DYvo7I8pm4yIQ3EYHS10luaUp/E6v69amJWxpAAaHs98BhB
nLx4I5nH+Co6IN+zWv7gxoE5lmrzab7+mK4rv3+PTlzPFZd8Z5J1gL+5A/MH89uNEfAay+dqDRDi
vAFpvD6rH4OtRCSOqycYE+MdAesnzXaKNw0qlcCm/hTXxuMk026vjjGslU1ei6z7DE+D2kPxnkWM
D0ziYp9HKc9E9iivsVnd2SIuHybEwqDgOxv/ZV2czaqB8Kfn3Vvxt1iq9J/Ori7yb8Jr8lOa9GaI
qR3o6DZ5vfYWjKCWw1SOIVwyTtFKEXBa9TfQJis/ILt99PoOQIVInitOlEhhUXZaHDbOScc/C+fz
SZJGc7x+VLk47eT2tetHSl2UO6df47BUmX+1xdI9ziB0/Zgf7X5Sx3abtvYcPNw/tGyCJYlcsvIl
w5m+oybHqtIQg0t8EaO0ZO1PcrCXizfKhPcsUs1XLyF2cbCnkenmVxarK1FOWXcsZzPD1TaZu7oq
1eP132mTpu0bZWHt03Z+ue5YDSu7v15B119kwd80iOZm7buQraRxSVZ73mc9E1pZgTCVzMpv20ED
PVwphIJsvT9WHA/4L10M7YqLkiDqHMe9ZL1rHMu1Ia6tt+4cu+qY6FSfvIrGnTKhBV42sSv0LvtD
MXHtYohOL/jH61ACHs+3Q97giYgci3EWMoR/Pd84pSii5/LXzXQ0ieVJYWgARasF0LuxwJj0oP9/
xT5QFayiKwFURKmd/L+PEs2CdhGzWwT3eRKY2cOGy+jTo/Os2ct954X+gfzHPWSu8VcZVyiIedpf
1IY2ilnUrSjz4YEhvOLnyYy9qaadkNYpI+F5pyFzDLRFvDVmOlBIu5Pvjtt03/HSIIP5UpedvTE6
8RdGmHmJejax7mArx7Lb6fnFlM+J7M6rMb5yyH05uVIgSMYC3qvABtrs0Y15ymOHKWs1kZhpa7h/
D6nZMeCUqofUC3O2BTlotLPk4HFFB5pBI5omyQdL5wU0V+pPwvhSqm4O0yU+FttAA05itTOS8g+e
/ZNmFgHhVHlYsL0jhoZgTAW4kl66LQa5dIKdogCTJAJp0shKxTtOiYmV3JkYVad7xyMxp+IzlM7l
3axA+cFViMKbam6nQeYPUIvBU0AdH2mpxsAtW8KWbKeG7xbCE/mks5oTlloeCiDlfof66lypW+Bf
mrIVmJ+k0YClUfKTRpBAPMX0Wi5ApyFcFMyWuIStoGU35YJgKEqPPzODrUgXw+EEEkEoDG8Xbwls
HE8HHtsvS6Ww0ZVEC4YfTe11QPBZRCiUc8Y305Gj51MEdn7mtltkK1HFGjOpwimiRSUYshGhrXog
AUxkz1XGZCV3yPpIINArBRm7zPCP8w/2OZzobEfmTK9Cp3tb9JS9FU/8rsPJY+UHJiyvGZP1VQVe
idI/IJDicUwcai7dfaFPyIJphQrolvaevKEqGicsOIizXxxUEqo3K7cSh0aWxsA1S4Gze21PGSFb
i9mygMu+aXo/4z7r9pPxJRRuJDDkF9BGPXpje2AT4gI7tacw3m4rtmpvUwZRRelnFjnVsfNE+dqy
WNipnffeMaTZD0v8bQ1ER1kZQ24iTnfY/+bDaiaY4a0/80J2xJINe69wrYCLXzuUepPtBKN+2H+3
RqNCyVv0SNd1jX+IdmpstE+p5ySRmjSvG9E1SYbb3tTN43pUS/dVZJbG5ogkZTU3lT3UW8BX1HCe
VR7oun+WtDos4CoD1rMXqxFv0FPPi758MIirtRQgAeErGgacfbIUr7EYv7VsWgLF6b9yM30xtsF5
RlRL5JLQDGYAph+A+ShTNYJ94L0QbbI3lpVNHS+96ON+L5QJ7G/6zU7raUl/t/fKyIXoxgouI6N4
58iMg6zOCbSasn3DuBYK+t+kdFgN9dCOpwVEZvM7JBL7jDewl3MhyY+kr5Dkoiho8b2b2oUKBXqB
Dd6cAybjQLNxbeVyDsYpM58ntE67WR9Dq2s+VNs9Dqtdcr61b1hwgG4U5KAJj6ClJH9aqiZwLO+j
jQeyI1T1QZA77GvTX7uOnMZJmHmy258tq9gq0JzkoRLxOCWRm5PaWIRNHrs3qKGf7I70vJVaJysr
qGM0LlodP1kKvsc44aKCJaT62XW9n4qXtoO75dbap5K7pN5VkDjL7GznKUwOfT0Sj/rlJhDyofxy
ikAG3PoJJ7DT+KjD0dzjYnykf6/CoSRyslhoz2cmOREvDwtPwGUhEs+AC2rYa4P4w9sbAmgx0KEP
I3n1tu2XDlN3Zy6PmmV+HHGef5EWgwlgQeKmtBh9avUo2A+5q0Iyc7uNVlhQ+Q447qySG6WaSYcl
/kw67ve+Vt8HaaMDXZqwLhXuLhZpqQIWKq2Kgzk7UKEhHPdZ/qEXdgHdvvrq1WNqlDPc4gJCbvUz
6ldETkPeXu+wKNO3wMi4DOHsnzqdxAazB+oyqczDRyMyEjZgTItMGlQgHEPxop6m0tD2eiKOY1Wg
DWdjBK+EAI0BPQyLJJL3QE3cpY2NRdHgYMqKKUJIw3aOueQOpNoT5J0iKJHbrDO8UdE/zha3aGPq
+0ItyBjlTsYuk+smg9vleWnx9q9z7frTnykjsiyGfgs3v71LOlJPeuZIQaMWfqcqFSnAsrtg7jd3
IsVKQqKVExoGvn1XLvYdlnCtM/+iXt8142jxypCOqoyAZpaqfRa9caz7kuPd5V9Nu3nr6g9s/foD
ccQ/lpt/gh6oPuY0qbemeVcuxXKqkmUJ+3xSMA/Tb+Sp9YLWZ2TuWQWCH0foSclUgNlx6zlhDHmF
i2QJOo1cGoVU3aDr8WA1yoPsWMC4haqyaMtgY5XuRzbrStAmc1grbIYd3MwwFT7hOreBWWx5w2qj
7YfU/Cy1ClQOqX+ch8FMNESgMoi10e0A5FV2lpxyqKjsJFldyq7bpzpJePHE90Fldwvbg6xYSUWh
O+6OOFabkkL8sRlE9q3DOGU1F0hwI07O7JWUn5BgypW8YOejy6H1d0a89+giV0birLCJZVJxk+SO
8WutQ+jOCUCgyiaHd8XQomBTjkfyklF7+qZ3m5VSxaitk42do5WE7rVvnXggd6Q4rsS+dBlxParV
uuEAj4m4r0OzqCRTKeLGbkrjbiG3duUKZGzc3zNnO/Ldj366xnrUT3WYKykwx2b+HbU+nCb3YhSy
OtI0EgKrELhHvh/ODP0hH72AUlfbTwm4Bf7lxqlfPvOEFfKauDce37o6Fclhi+1VDOnuwN7Rei2C
Xt1qLgMc2wij7sGpCg/h9nJq2uFTcEDGFv2m4eCugKbELB0rS5aUDTr1aabMfjDdQoTY38kKgtEw
NN1FslQMZ0RXO153v543QuFIAKdSyJ8cm3OqMNGBKZJX9ogpGTqnp36yER32XQcOwxg9yJ0NCBav
XI4CAyKEzDxa2/x+1r1lp5rNyco7+5B4E2MN9Zt0PLgxDdO5tWTLqgNJOBgCemHvvfYrL0TW5d9V
z3xCQ2BYKBt1tNajpSVUpwdqvnrtg9iEMuuSnL3YZmms5EEhEsHP11nCUWo/UtfJF53UC3EpFM99
9qvG2n2hgNk1avbVILCg7EBbUKSGWqVVsZ5RDpgLj6pihv2qmqgXKfk256c7I7RYWzQ4GTT9kQe4
Tws7yEdSKs1m4YJVM19pV+0guQHBO3GrdLb2YVb4Fk09PrQYmqyC0r+hFQ6XuXlGLX2pgWr5LtXg
Tk0obchUZz2ySzEh7qaBMOiCTV2g6D9JU3y5ulFS1FJSuNhgxUKjhJMRh/9axJEDULSn69+lQn1t
SGHwMy+7JKNq+N6ET2Ge+grQH3R/e/PAet7L2mjzY/XMhO51mYk+jYaElGK6vYchJcLUpps2wVY4
loleLE6+XJfzQS36c74w2HNGde92TP3FfBGaqvmFq790HpYG3cwpMXWOXrSo4ELIQyCH1uuskzKK
d10Rz0m2EIcNM8FK/6AfeqOmRzAVkj93MTftm5mZ5YMG8gLdqRO/6VPV7ZuShC9HNrve3KDKIiOF
HNYj8HTvhK/mIbFoPeyJKyXu04ApVO1y5aiepobDBk2Ouwnj51wHFXaqRdOizDNK5JBrv8MHyB5x
5NOKdPoBcbA/pLhDYAP4uZQkVrf2gaKU8lXtH8sSilwiPsrmTh2GD4U5XDAu0DS9fnb90tIZsNCM
GltZU3Pe7oHGDGBqslMybFjjbhS+cAYKDJAv1QAX0ZMELsOIZyrPc5ATpxqyz2sPev/trvpEbGdd
nm/aekH3qTVpKBzkgyxttyWZcdLN1bdaELG2A2eoaVLOT8IEDKN/ZqBC8FTe4/awrQ+dja1fsA0K
Zg2snKe+q4bYHG2wO4A67WYxW7x64CUsYjY8b3LDNOMaAYgSjE36rHPJbtcNE1OSG3mUDmB7sG27
xbtdF2ZkxNI+5Fb9CBtGMkMiqdyuldNkPYI0m/x1TMWBOzQiviwg9Pkur4pIsWR9M9vTZdZi9c6q
qetoTvxFI8BhWHXQByPwOwZfbIBxTB5SrBq+og26Xw0m9MpiujEEc/qpe9MWUvk2W2OTkja/MmFe
pMHKXEG7PL/KyuFCYGO0DkTMGyn0oH54G0w7gOH0neneh0iQkzi5R8wcHJW09DrWufJgdRmu6Qyy
mlaVu2oyvsfVO2M/jpmcws3HzXBKxDvTNePG6CeewYQVlOmRsZNqe4PT9MYa2hvLu1O6uDkNuvnX
ap8LqtYD/BCbGxDwTBUzBxrtBRqV1R9lu2Z+K04ZziJnix9PCHRkfi8jOCvOzgBgQt4NrKZq/DEn
BDnZV1FDJ+IIkoHVaK+6i/N+FguPl9jlcQtmV8kFamai6VcCIJkJKmHplXjpcZkWMohz9lgtbz0q
jJXo34zsx85bUXmlX3MSo0bWZbdrm/FbgV8eroj7shYAWYZfyR9U66+ioQu1JmK+xxl/8fYlpMwH
D0qysU5gmJIh0OwZsAnYQe63+WIZyTf7FFyitX5JzT+9XfMG2P48fYE2WmmaQTGLfztd/RV6gK/2
OYckMVUoiYx74eK3lQhK2L1MH3HSpWc5WE044Iu2mO6ePQQcTPdyaNit/TGX/Ie9QLDQfiwZqDWL
2KxSj2LD0H2YX34dK38nNii+19qcoWrenSZZvKsz+6yOstNfh5WEEPMna2YtUjGVFm0KV20wxK70
xO+cU7+4zcLJGksfJMkLeobcR4D0rVjOZya1VzLHS951DSwFKthKzZXAJd+MyBUwXuriS/5+rqLk
kG6j51TnnDdnwujUkaI3K6lGdUsNnSQTe0OSyrFKnbdr9bjkSxd6lRLQIXLqt/0FwCP/dTb/0SA/
c9+nSeChbqbu+0BI2vo50wwSa3Aulwq1/8x6nhOQpO2xkUOkGuRHgApiEAO4NdPex2nqdjoI1n1r
VAViei7kVfmse4zFXjtvqfD80sUWynoADSH6MX5k2MWsDKePLRUevQYSuxQCuYtGkJ7DDqFhrG3Z
0y+CcXVna6tBS+PwMDloWpruYA1SHgw0LVtFRcyifaEm47BitOGMlcH6ww5s1oStR26Yu85vTOOZ
6+jHXuUyr3tKUlktkd7bMmKoV8iEOlYTXVTJnLEQvktTS90dshL2DwzYdeNpXBq2cgeRua8oCBUH
n96o3A7bRl8gm6TAGU4rpMWoyk3MldpNZxiwJTi8q9xARxHbWxqcCt+JfG0mQ1polWII+k0u2Slc
v7VhaYioP+tRtqHZdUlQ52vUO7zvJERnVTRf5BM4u5R9z4apJ/gUgZeqMI49ylS7q13T27dgUypa
TL/h3aaCxFKtlSzM0nlU9WZFc7wCuSGCT6ZcoKZKFOiY/hha24VD2r6MGM6ZE0dM4cAuiuaUW+Vr
Nta3RlzAENO9F0u1gkks3iO6BhoeSTa0iZYTLmTMhEMjkLRWB0obagoXt9eDbQBVCbvSoCs20okk
k/pv3s6EK5QzpAH9szFbQsp4gdqObG7ODconQQ225U+RnUk6Zp7iaaqe84HAuCF5XMv4lRAR049T
1ICjQ2wUseEMfXNfM8Y6zCrH2W0dIG5ibNGr+sIudNrr3YBqKzH3cznpQT6waMYvnrFHpACcBR/V
FBU20i57DWdWXL4Yk72s5yVoldHe2577xUK6WPRDrkHeTRXv3iv5QFkBKnZJcUHfyW4nbwJ7JTOq
6GA1UsXqRAwslvLUNfCohanfK13z1iU25+isF3hM808Rpy+o7txjvpaHJo7/9DnWX94AM/E/O3qM
iszGPSgnVmPleC51ke4w0r1UnvvXk94WF+nuIDqwyKq1oOLuMA39AlFquEzcUW6SkxWVAXduPOcT
mpafFsmTksrhoqfMXQERPSQTw2BTW24UdzEjpUM6FU/jkSe0D2OQ9gdaVfAjVQh4wdk3nIuhlerf
hqtuKREopVXs1kU1X1K1GPc6ProJmkLujDGqxo2B3z50/fq46sOub/v+AA+ZnmTZAOyp9djIGhNU
TIEPK5LBYD2xkagNYDrubISWC46pZ1rswS1t5sI5q0g815JIjG58h1GyGxOAmK196VtLDxE/zzti
K5vDgm+kKB1tn6okCFtO3z/9OqvaPbFYefE2tk8icNQ6inbQnYEtYnY7Iuw6t5r10kNijnrK70C4
F68fckblGXk5NI6W8MA+pe0576ziCCld3Yw5TRibUNg1OcbA/bsAsUK906XD1EklzZJwdhTULItr
2CssN4mizHQ9qgsm50Zv/F1Hy/WJiq4uDYU+UTnzrmiS+yWr5kgx+czxBpdOR49KEzSLajkFOOcH
mcD1ZgJcnDIuXE4HorDwpEQWGQ3ozEkue9I9tD8xxuoDIJ+HutKJwqWRa7yxJWtCvhEyQUM0VD9a
m6EzilcSQqz0QHVI34W1aHSUQ8X3sk8lSfM1Ip+j6bK/mIrHOOsV5BEd9/0wYNNv7MPscsHngyPY
L2pIkYruuMYkOKWM6lYHKVKDiK0uGdIvpXvLNiJSF973hovY1SEy71IKAeXCM1CnEX5Q9zg/aO0h
C1PcI44g4h1PtjsezDYOqROrQNbW6CNJYV6ZN8u+9ZiFj0rSMJOWxJKN3n3dDKSX6B1HuXUwF0Zk
dulWjBkWgyht60lR9TCPC+OBsuHMAnmMps56I9h6RRbmvpQ6qlrFXukkGPHO4zidklF7n4TAm87l
2EGN62w38fN6TkK159upLcZDZjb9pu2Y+KuQd5g6YJhjKgjaBp+5a6HGdNnfRWqH5YwUyvHY8MgT
TmZ9rXncny3uxNZRFopr7R4ZFePSYlkPYrR/VUMH3cxPqCCWFRX4vIHuyoa88RHMnyP/2MjwkXIa
53Ya0cLyo+mczNivOMV2Q6nI0DYI5FqL+9i0HmFmzRsKuQYoSufgtKmkiKRJ7isF/UTDNjbtaFnZ
CsWkvNp9ur6UHRELpHMyL07XoFPFgBFVp/+3N62TZyOlXO7HZoiBXcZ3hadHmtPbTAWIdUprQC6j
9NEmyD19QhaRK+23ellhTiBAxkDninbjjQpquvccZAMNh2uhIYTPvGZ9HmJQeZwsr3IyIMH0SAVG
EmjqRFphE2sHVaKl95ThPsn/FCUtGYFeeZMeAQ/kL4jQbxqLOX4LXRRLpL4fybE89uOKTs3m2Kk7
HlTCNdyndbAJGatpuSZCtmgq7qlOXDaU06PJMBd75yrfMjiGBOVR3VZxc54IJZ2N5JKbYk8QtHOE
64qEX/0ukG5B8dEtbkbjlUcpxeeckDLJbjsziDJKm+IoO5W4If4M+ZuU7PgScA0Hp6FIJRsrZe0w
Ekb+QDzFLW9U9a51eXMC4szOpffQq+0TRmi6pY5zpC9uXba6zIGS5Vwp3tPS9fot0pijw9SUTJa/
lBA3S8PKzIVhFOh0tjtzSTScHh3Ej8bGCCLdo6ezQ/MczR/dQjvMqcUoRyNp2HXjl6TCmL0O83vB
hDnioWdDD65YUevDUsuHeNCgeXMTj52i+CNWYoBKaib7M25DwsWYmTiFuh6rFGFsnzsfNSWmMSkP
85KeTAqCSNRaTI4P722zXxGepLxzUkKNk6X1sUT9pSzwgt7ynjsU87RHHnyzKuHPIk9Kad9jvWIo
OBhRYaCLWNb2CKy1CGYksEx+Z9+ey0upVGyYKkrtoXCViETbS5dgwzLrxwUmG1KGhnB7oupp0rMz
Nh/fDOwxJym4okpcBCkhtY5B1fZWRsWjMzP2QySMUA6w7vTt2hMx9QrjUKNp33icP/vpg42A+bWO
90Znkv+JBfTc6F9OoS0RJiZ2T45FHK/XBZQKfxzbaHdsa34gd9RoUWgQIOw9uVpzQAhDA+UAb1K5
IafZi7zRetd0czd0oj3ORf3TFOZTxQTvrFhuNDjlg9nX/X0/3pjIuci1UB5Ex8Dwj1y65VLOduDu
GjF3fhoT2JgZJeabLL3vZtuJAJXVJ8c8STgyIkO1ZpsWf1T2OLM4ZY/DknrOp2GrjNgjNBavbv9l
97Vxr0j6srXQ+V9LeiYrGgmpTh3wxXZafi9tsQeuzIuntGY0k+0uOjr6PjYKKFvTHR5LHjuK55X9
drL0b4gJ7m1BCIBlITNpaR9PZoLcqlpdpOATZsBMKke1yd7q5XaEI3YvTG307Qayr14isM4+69h+
wLTDATTjHaLjXnyjIdHSqUCTKXlyyjyxJ7YvkChb0Ix+E/JU7Mtq5DFmyxB5loo5wS2f2+JrM0dt
Knqj2W9bp2Qo/+B0P5bDVhGJMTQ6zEE28RW0CDxysjEuZetc+mkwjsAYCDqaiEMf+zTCtHab22RM
aG4Fdn9x4Q8n1r4chnt0S0CtSQulMohA9mw4tDRatPk3Qe5ByEimnne8QMyLcttEwlkcIPiNCNI9
/HnYsfGOnx3TINq4aZirmB8NQTKw3mqQ/6PYmCuJb5iKFiy6sx+zqY7MBgKWUdTT0wzSTCEOtuyZ
DaO3/K4z1iLeQFgaLrKeFU36aBpiPWpkE+2yhLtw4YLzJyO7AytBYgPr70l5Ugs1f+7JzUJ6vCsq
/DbSgf87O2RjrCW9UC1jXx1HG2EZf4FYVO7HcrwtANDTfmZQiVU1PVr6yDVEpiSnIk6EIMunGSyE
eOqyJ9hGTBYF64t1YMvoeQQ2CMVvpKP7mqo8MspKI0MdX4yC6h631I25QVzsH4amRAdNXO6FPLAw
YddTHRWT9V3KbqLtPd4Jhle/K/kj4fM8RLcdAX/ZyKjsaLjNk8eQYm/qPIUICi1jxjiXIV2hOPiF
akBcJjIKB3R3WmZcpkL7H47OY7txJAuiX4Rz4M0WBK1IUY5yGxxJJSHhkTAJ8/V90YtZzEx1lwyR
yBcv4sZJdO77omy2zKWiwMdWTOrckomDJTQ/OBqbOj3zk8jJ1kx0NaKIeV+aPsPep/F2aL3nIAdU
Zzf9V1wYJ5xny9anJHGrshfTzxy8QhbfRAB/hWvSSzunlyUr6QIgw9KNVEvxnjxWfaWdShphQz7g
fzUM+ztDFrfSF84eJsaniUEj0gxqUo2SPl+l8xOVX57Jcq7ObGy1uq+Qcth1i7F6525HoWEDv4qS
sfO6+DYt/CeoeNfGY0HhucvJ6ZC+rZmlnp29shhjBFrUeEZjvx809xWFpgCUOnBvN27e+NvgKHWL
8gTkkVIEpvr9oCf3SXIAF0xOz9CjgvVOSDIMc0OhYRCz51DkK/8Po9jCTMSAwbdgUUVk+nh5xHAk
tMtEEizt1vH6V9aK6S6nMxvCZOQm0Aeo7hWy7/ecIrAKd2DTDr093ZiporkAvxmbNieWYwDN9s5s
0e6tdr45ZqHvjZqlCRFBPvH0BNEHPmxjnsJNgC+bNs+NTbts2PbM/45t6QAc8eXKBLXDbgxGQf0Z
asWXq+b7ovbOM4no0GVh1/icOqnzYmXOyRuSLwM70ckrOA21pgcHWVyDvNn3GTcXXaERYxB6cakQ
3iUS3QTC8Z4cok0WI2u2wdY27ga7bgAUD2fLtt6goV6CnKN5PkNEe1gGcPNtS/3Ckm3jRVDPPmcP
DeXd28KkXnwYim1hcyEqPCo1CFBNiJODpuHLnTGNGqb47PA3S9AqWOqZ8dkEXdJFPQyTXe1hfODT
pd9wcSzOpGnqttwA+d5hf4XphF4c1E+ALVieVo849R/7zPjMXjOdP60ny6OXerfcneb91MgD/Iby
pC8gXAJ81ZGnU7tkanvVAMEm10VEljSumfhfS08DHEMdXakQYwzTfza95ZFm3D8FG2LbIRHTxLYN
yNW7GFqF5j+YmbdEmc+6NqbSssLASLxcL6KqfV1zyxIUTojmwBMg7ZfcLqww7WyYCvn8NsDk7cn1
DBZFaIlnYrXgBa5S9LYa3Ki/5EdgARFnII/nlB3p+QU4GoBw1hgs7bI7dCL7wyBiR1yztQ1mVbWB
ASxJJAsqS7WKiCdmOC5PWfLqygRFuRswJaqfbn60fNz/rLMH9sA51W0cHe42g91voE8nOZT2oRbe
zi2j9dpKBvYmTIq92lfLnK6BCTSuN00o9jTwNZKobLCaeRSuJmSn2w/FJihKi+Qbo5k1lNJhKTZv
TPEvpd6FdRlSbI/doWiYRPUu+BC2n+wXAwdc3fHxHx5HO8aTMoDymU8mqmOP4Sv2l33X9O9ZgTyb
Dvm7U7Z/evLg+SPzABVsG7PZUQcXFTbepSB3H7tO3fLJeHNSzLVjWzC+pXcSswRNu+++l/xWjnR2
PHonMp53g4chsQ1udZwWB4HqYunOuqincIfrJpHzq26OP1VKdhgZk476N4C8Ce0FyN8YHcnnw6rX
DShAyUKKlh+N5WdiK4Nxk6bgZHkp49c11lk7BzFrtW/z8iNSkKT2emHwG7jYA44PXsOgbV3yEa11
+lqYYpnE4rNsvX8t7KXI1qe70XFTuhayn8rXfxGuPjOae9gWC3p3cDc00yXepbX9Vyc4z1m/s06N
n3j3Nrh6G4nMiAWoragtcy4ledPeMU8cyGHuut2G+ZwFMcEvLWFFEpjMyd42m7NtxbbNXofnJSdl
2yPt222y78aPPKWbRC7UYWO4p2+z37Xsh6P1V2BJ85aY6kbv9JddJj/4kHYqa68JDLfVjHygaOBA
J9Jf3CfogIl19Kf4ef2UZtJ9UPMfgAZsYn1wWbgLz8oM5cQcKFX/NlGGKFvuHMhLvPU4JAtKsyAq
IMzLYkvC99FN0NmAAlEEDdTYA2dOdgAbDbHjCqvPzW6pc/FQnz2q4ZBlSb1XXLGwycybgNQKS6T0
RfqYK9lWDBwgftiZJmqCi3qwFOa2UlAUXbThcMwVpSM4aBDBMeMZ4pYagmPcLp9UOrrbqUwp6BC/
iCmvi+v+6yr+rImcRkh3E2PPZI8CLmE+D172i7H2szKRcqaJFNmQ/4PcS1+sCK516omtK8mlpgoI
It6bRAlx5V9+9Ud3b2pxsRkLxjEKy4KELlsqr7Q1wKkQTWQ1h47d/cpMnJYhrTBnPKYeM8AYJJ9x
7N7sRzvQ4ye9/fbIme6BZzPH2MExK6YuctOyPJeCML9UgnC9a5rriAMXWiGDGPHfwhJ512huH412
eZZcUpo3hWEz6jKsCTFMAXa4mAk72z3SB50dlXZp59wJl8VgmW3ewyGo1+7qt6FnoR4AtWSsHA4D
8Ss+dPVdzhbiUDy4DsHzuBlZclUfrNbCsTEclgVcvqwJET21OIxLF1U8rrnNDmrvzfWB0kCD1pyw
EflRjWsNZcL3VE2AQoKBmm668kb80ZOe/5OSgdiUNQ2Ns7PzTCC8DW04Yrj3Rv3C/0GliOpaLCiJ
xhpYv8YBqlFWzlykVUFNkrgDigxQgKpNs3yHoIM01n0bfmuHLjfxHUCJSA7DXe0wXo08PvvJx67D
dpC+rwyuL+/nci5ogmEfGhWB+0sf2bOhFV81hzX7MeN5JCYVWm5dQjCov8AGvgfVoWnBnKXDSE28
M31COgH60+MNmWM8NwCiLnO5an95zDV3Kds7Z/HgSbBHSvV3zxsPXTDvKH/gbT7YByNpskc7U19w
9sljxuI3XrLnOrMot9etY1vqPXo43cYaVmzYtXtzjOsHzfnxjOLH762LsrRIL7knGTnGX8Nc9vhC
vdP4xLx9GZvcOfCBFFGpxfk+ps0LFrUeGR5vCjkhdzXs5Dw1nEpTh4MvRLrF+36jn0LfdJZ7tNSw
atEnqObHilqCYZCUGuLvzUl7bz0TdCs7syWp7gwSVBzT8UkGZzTNoG7SQ27S0mjxxZdd5zMId198
AMlTFDtgbT+O00KPplbZ7c38WDdo7bI5jDkybOCqf7LmbZQzgLGhI/inTt5sXBDH2b/OKUvQtiY+
FCxhb5MGTpbipTCzHfaiW6mYO3KlyEtrvBrKPtgIQs8sdbzkaJnp26wf03W73grdCdfMTdikCesb
rdDDTDK9+h2OVg17JHC5JDSM6WJz/ONGm75SkZwNFJLcoga9w+QjGQkpuErjDaWeXmRO9Z2EgmkD
2G0GUi6z1ay/6UqPXN29m7uh4pc0U4pXEep1BuprrEnfkI26d3yMuagGzSkfL+Vcv+mupp+w2N4D
3Un5oDfPLr3kdODgUkWLImw0vwqPxSkG1HE7pHYbxXpcYlpIIJdN9BK1+KrxqN4FiRMcUqc+Cjoa
IwK7VGjTMpvquJithK5uc3Ye5561TFw3JyoxHpZmFdX594a9Yx/gOSUsDTDwpbl25+QFTiv5Osgv
t3KuA8m+3dA1Nr+m7mSDacAflp7tpQclBYV0O3vlFYVJ446i41VD7ogafOGHAYAAQxjrgaXbitGm
AhCyCTvTHxwCe99v17p5iduwJMlUuVRbdy0PMhlN8hciDMyFBuZCuxGJ40RLxLgxSEduveC76KFI
YKK8sySZTCem6y+vjH1JqQ9NbvdMj9ku9sqJQ7YO6X8joFLHe7hjd+ymQZ0H0wd1R6SyTqIfZDTz
uSR4JzeuZYhNmfZfhaF+9aoSOw49xst5fsnafItD48tH1OI3xGvelo9U0p6WVqdViftnUOd7Uu49
93SLL4pojr4gaq1e2qlhoQEcvqKmbKQ5gVozrC7rPcPNoiZpSK3mtLFr7keOgIAopWN1z+5s4jEY
/IJrA8QIB4V81JxJ7K382ZsoSLCRUrf4Ix7MRkEUceVnu/RPI/BC9ncTzsNl3qpZ5/u1Lq7PgG8N
2doajj5g9Bdr8muORnhBrX5QZVrfhnYptqlalgtv0rfRH9ROuWNKlKa4c0bCGjMP9iLEvs596CyA
qBNeL1icbHu/jPWw8TX+5SLPr0WNwS4uOH4wCU50l+x9x55Ps0HhUNLcZo3uCrsPzqmHS3Ki8Eqr
jPPsiw+txdFKiRlFApIXv+Fz6+bR8svylWP12etaK5z5VVL4QeVYsxeMJGzfuC7yj+VQ/ZYgQ9hM
t1OMI9SbrHurS7a9l2Jb8Kw+ypYS3yAXoLj08eHHfEQQWVsJlDcLPuCaMb8GvcXdhb+hmIdX3Wev
BuWSQveEXU/3kHtw2zzBThPxbte18ZrE4OmBOXia0iTeOALOzjJTN+AnZMpqnwow4JjKYXc5CvfJ
r3oQj4XkVhzXL844NBjPkx1qND+KwPJDZYzHwP0hX0ScHTpT5KXBK6L4mhelPdlvSY9IWxwm5SM4
FN2jmRL08IPlG5rwOii0MOjtLqe2A5wZW3+ILLY414nxIF85ygtuXanB6faI2ltfJ8/gdoeOZPCC
itEWOJFdfZ/OPHhZejMAQ63Y3BnXttm3RFC5Sla2e4qH746GvPNM1RXr4D+uPizurQp2VOMe/YYf
zNwQFBrM/LUV5rmgFXCnrQk5vT3N4gVoXXKPf5rnhhzvJAglYG7H8wTwHCgF/7XvFlJeigc0kcq8
qNoHBAdVGEyww+QIIbzNzSMIp11SkSUF63DPERscG99LUVIKcjLcmWg1R8hVaQ0Rnp0Exl7vpSuF
F7Z+xWYyp8tsYQ+gUdEbmBlEgw54B0dYFw9/XeNPtIO7N1/DU0EtGEY2QEBk8KDhAFPS6CpbnmPY
hYFtcJMs7lMMbxG3gBIjBwOwU+u0IYqwp8Je6bgq/bGVEVFHLrfGF+woSbGFSXsLoeiGJh49YD8u
Co0bcNwc2St0ucOdPFt3SMWrWywlczUPRgPBO5yQMzDC8T5azol0qRl0avrRijtVddhs6wUnfSK/
tRJKjj9OP/BI/6FJY4qy7I3fx/pmAZB5muF/BIv+0BCDT/X63TAkR/qyk7YHEx3DKtatGkrhiBqO
A8Csy47L1WkoB87KWJohrphFpf+KKTa40sXfvkVVmyK1bQ+9ChGgL5xN5ZUFcNQ3azUO3bD4Gpgn
VkK4T7Ju4YfWtdxvNMzEuzgeNs1iuuREq3gzTnCwdCN5dmdhHqw1j9P6nUacFEkn9mKsOmBCQwly
ycj1ZEN8n8VvzEQOx60jPou2umwXiYE+3Vqj6x7op77Ece5sU507cS77J1eTXClmzuDRfgA8RL2y
+PX97K0Jds40wq0IPQ8MVP6v1evnTPQFUkHxm43dFGqxfu86GXl958THcx/U5sNQd189EsdcfeZs
oqYp3/Z1f6+Ueplme0+e4Mzd4YHSx/ccb+gw6GiB7tVX5nGmOhw5wLskCie7TJ/XME5dMCxrBQm5
WrkYPCk7r4Z31yKwU2rlxzQZqBme/2NqMsJJt53T5JTgvtFksRM5/bL6gp+F1JzRamdh9tNm9I1n
Q33LkUcsFXu2se95pz3mOARNVGi7vilRHjFFco/0jtVcWydW0QDVkzpKW4dyw7I69QYmIAZpjfqZ
XQWVT5jQRIsyjxKEWIbjCRhJqREKDK62r58cPfhnTDp+/eVNW1cf9MEsR6f37pHD9/GASADTu428
AjECy9O+1wb+ugAili7L4kB0j2vBUMqDspZfQ+4oPc4QtFJmN9Zf5lQdS48anjmh5SiZCSkaGfc2
h/rydVgYu6WLKoN2Td/belZQrUKVEU25/R1Y3aM3d2BY2Q/yYMnmKYF/ZcM7qVHu+IhzU7Jq/IWY
ulC07IiPzW6ZBI2ecTlHfbfx22F1ER09Kn6oH0O3oTuRukG79zblQh5nMU++R3fXClz2bVguoNO1
2LlYgznBPX228iE413bwLAfuW4GfP9MKeTYV19/c4FevjAo4aWt+TDXG4yTud/TfdIj1CbXgCHq8
WefHQke18sD3Kx9Gil3m+zIwgiiwndDJcDo39XLvFc3Jq7RbbMsLYHRsL8R5kB1pMqi1Pa8OznOJ
xNK6/KosM3jMRc645CZbI9HWufd3SNQ50dvxbtAnCFABqtpPgFQVASJNtqrdObZ7phut2zUNBlt9
YidkzOK9ckwSBotJrmmWO3DuvwPoYZZffRXxH4wdXfFSsknnVVcOO9OhqrQVxs6zUsknzpyjuEEX
CYgrrnL2FIxEPG164Nk59478RVL4apHzL56Xblkc/mAl+sslNM2yDvZO91vVw2vnzvl27tonWD0E
g5tmT6dhUkk6xsoHziZGHYdZfBgPg2zv0p5Lc5OoDeGwl6rD4TN/czsd74oFtM7MloZ0A3sQtqQe
3QgY9g1aK8gEFI7z2y0uLpMyowJHd1mrYbZxwU5xv9VfxER/Z58m9JOa6EM+7b4cbKs43f1wndSj
cV1Aey1Aibz4QNgElsj/IEaBIssNJnFWdN/QnePYzEP1GQvOSVLazcUvpiwsPFKFek2dXglrx3T5
8nrjfRBcUokEh4EfKN7EJ1MRfUw45F1CMUcMI/cw14A+gqLvJXeBYKzEvZZKKtyltvMbjGN+NkYm
5gNyMP6maew3NwY1xF9u6TfSf2rvVjuEGjZ8cAFYnX+nijSj7adpaDgYqEe8QVXenYvBrHdjYZ96
2iqxI28hGOnskkJLa/VdUrLzKExFuSjnfLUMy3lMutPAcpAiHla53Ew3egq/Ve+BrTgz2WASMHWd
XAbuB8w2b92kxijvMkDhxMRBAKasH5fsKGdznwl06pq5fpNo9hx1kaUSrpNa8ulgyhlL9nxEOKKc
L1F1GMWJi7AmXIpibzd8Qqr4nXgSGiAPy37szX3RChJYdGghVvDSS2Myn1R1lojcO+hiRAlxxGtw
HOTYPTXtfPRdDRpL3u1pC3sizwv9b8TSNrn0hwVvdLI9QkGuMH9TXFuzlV9oat24GpmttKVQTeLN
WW2OXgf9JqOFHKBi88aAvXP79KYCstroKfucwEw8SPNosrsl/8Q/nqUcc0PpCHbpmMhwBwxBS0Cs
iDlleQrUMhFsczy1T81nMVXNwc6MW+GbKEEuOKipci+p1tDP1bvWLgiKKHdxU/bK4rHmAUgH8IZG
hwO6zY6dgcCpdNbmaJUYR/kJYcsiR5djgFjoKLbzbKVmqa/YmQ9+379lkvg64jC3tTg+0whG9swm
OpeZ+7gtuWl4qDVBjmtgAv+Dh6l8ySoLNcrouSibh6Bby/UIvUNlfreKUV0656ccuS6Ty84w4HqF
+Tix0sQ16z3T/igP/DC2RWrvippnAbPmtGuNBA4Yv38msSfdwFNULtV+jqevrJg9po8PI+FD6yzj
J8aLyyzo7WyW7sGzzZudsCUgGvRvMGP0AkJhdYtiQGtIc6h8yEGqYRuaFVt6HyIfM8WOfcWts+dP
L0HYaMz+qSsMNsSmcNZuH0x6JeXgupg3QqFqVKOdhHGavWV8PeFgA7AAH/GkUDIxqPJDEN597Ep4
t2xY75beO0uT9sUKFtUy0kkFPy2eqgWDM1e9TjwMY30tA+3imPQTQ3fGLoZboUi8Ld/qivY0zu7U
ttvGsn97pnM8o8Dshedz2oBPjwKBZBPL8erGa31bX7Iudw6YScgWL0ZGp2vmMwngTGxAD0ceDsuu
WQ55+kWtXcyZyDHm84d1XBXYkpJnKFoscW0WoLrn/WZ54h24rIVFxpnj+lSlUVd0YmwKjUQeRhxH
e369wNInlm/Ym1ajEE1x2ZIdCMR6CNLtUzaxDxAls26aY07xfGdv23RjE53Hw0SIqYynnUyKZ87L
ZZ91E8mKAZlDF+ZqQDq5IybdtmQqiGmYj4QB2JtCYW4BmJHY4Fj89XAB2UywPBDLcJVV0rC+H5at
bmb5mrYGf97jeiPUUbaBHVKiZ+PKLGrwjSbfrb8FUPQu8/g2Zb6HX1lgHbOqw2hQrey2Vhkpo6Oq
RrsOk8vMVBbyAKubEmKniRpQ9mFzSFforeliOjMMeC8Nsk3lMfb0a5HcWBF8a12QImkS6ZA4G7dF
/PGaE1uafZ647h6TL7s7J7h0iXVINfe5D6SJHM+711G4aWOLra8v8qfANZ+QvAn0ZOADrLTm4MEX
idm0zuIHwQWQTLrsHuOGI7epTYrOk0KeJ39+1tbw1zApk3v1gGit6ft5gBur4ZwhkHXUXKxqbWns
fLeLIyPhTzP8UTMLv4GKWCqkltKPOn2hvc9mC2QFj02mQZCpCDhZGUt/iSQXX2cKol8YpP2SkVzm
Ezw1PEH2HNcnVEEUOxjskTuX0aBVn64+OqA/ZyBG7cmxApfhoSl2ckohcy/Dva6cD5ZaTwS8s00d
SEG2i5+JWXxmft0fWwIwaZ78U/QLEfWsdoXB0VUK/6jmnFqlDpt2DWJvE2fnLln+6AycNw7Kfyi1
Izt8dplV/K1LYFFDBsJFd58smg42jVIXEeMjFrAbdymvcw+Pa92ZzGuli1clx5QlX+KW0cxrBO8B
nZWG60AFyF5isz+ycb3SUJViLK1ZARP2YheSXavRg+0sZkgXc8xYxuqmp9GHe1v2jUM0OeNNEhIw
fdG5LOSI60Nc2g9ZSlDc/TQI9NLbli2rZH3gqhmEndtW0Lm01ySZKXFma3tEA42aNVWuYzMIRw8k
tD7+Ag0V27XtbUyt+8lNLxYltSPA0dBmNOFamvlEGswAn6i1pdmHqXfKgk3rzJeyAzHMSfkPnvqr
7VLcVysyfka7nKsGSLJwbJwGnv2uYRnZUn7553tYhIC7ya2UJ9SBDiqpAROC4tLEbVr2dnyALGTK
xEVYtRtUM32+jGn8YEGOa3Py3Sz8qbtwynPtOICffesU5EAG9XVvofSs4/j1MrRwzoquUM1XX9iR
TryJhPi2ycvnxCRfUozYf7301+y73QyUHlX71FUZzo2WYo+8yj9KmwVEb91zSo5b7MQvSz/+mKmx
c31szLYFrIBWrfumVtahK/ncCL9/b3XwaRQIEbTDHsJhjVFGQgLxCSizWCR72DgaTDIcG9ocb2aX
zPU0gvk10Bn8tgN8OVwNhRzaVhD7nLz/tmiJGu3muSf/ES6lgb2YMQ4oA6Yp7SHAgbtpW5jIWVGd
bCAVJSc6V/YamzLvWyv547zH7d4O1QPA02iwyhfCM5vS1KaTp2rYe2LFV+VGCAab0BxfkpIgSKnP
RSIR4BQDB4IvWc0qwUHeZN5T4xN9qIZHe0TSCHKkFGMsTBL2OcN2xg7IgM6nWMK2VNj7xluDFXzI
JRRDcnjgqALBw1G2JTs/kpzB7N4XJb4B6YK/vQ4uQfWgyOI3RCqwquD7ZigVBWauXBFLwcEWZi2K
BLLBzaYMxEoUGN6BEKrmQPFECTeCFj4I/5ALa3IrNe0HP+69I5afkXrNDZ5VM8pxBYf0Y2HCbu6q
wPvDm8XriHbsrW+/dgRfIlE533UeY5129N3a1IdPX+5MpV/KPH7OJ/nteA1RtS5kgXhrnXsQyfjG
Gx4fwtNXlcMe7Y002A3Nya7Jo7KQ2lBszgK7lPfejHtCV/FVVRqemiK7MzLwfoX/kC4NrhdfPGZ8
s+ig875azVDMmVAprZSXkOWuho6DFH4WqTp5SeZ6xiL6hoRex+NpqBfUA5/XY20tm7QhrAdJ4FZS
M7kfA5oCWoU6ZqMaR06cf07kgjZ2hm6lCDt63opMFSlZZxARGxvPxL3dE/YZ9I3DnvpKRilHSONy
QHp0qOS/qW86LuSsNtzLVPM+HuP0s5961pvqqDFqDp394au/HtWQ5V9QbjmsvXRuNvYa9RIW7B/V
GNfc0L7hcociIOYH3v1zJDm5rNCLfoG47TiHZBjveKHZapRRZ85wDykII1qKi7CvaR9h6MNSmS53
C+Nlv3QbD/Vo0tTJtNpfcgUvDt6FYc5/Gs9c/2FOJ+HHOaiL4JIP5owgbG2UjD87i4Aug8jfkFAX
pPnWg3TIadQGpiOvWxkpEqpqAxZiKZ+90u2PDoyxMHmPHf6EH1S4s/36JU6J4JXUYrPcvDpsFSyw
GW4DEcczs1fwEcyC1w6MW2THdiTwaaADrpWyNUSg5ODx/4QE5RwMAKgLg/2LNKjYuhDY+Dfn8mHg
Ys2qwriWeUOQa8xPBeTJ0irvRp1EbddKzETyviq56IFB2jWqB+qP70amgY44Mp+7WnxraGslEVmc
wHe5+dLYFFEnGI1UQ/CBzWSYJPFHOcdmiJ37nDTiGvOFxhg6tHbC7E15Tcb7XxArjfBRbujBUFFJ
LwlO6uzRXQkQDubYHMhLYXOoDEXOIT0ZV3gNb6DOWTQl/XfFW6BfmkgJ/dKN7e/CAJ+5I+lZQwb8
UtzfYM7+BRmJKOLy8JMCZGQn/q6t7n4O6EalLV6BdQ1K9b5kUwqFmPecsTNdvyRRQFC5nz0rpPoW
h2PVQkiZHlq9udRNxY++bde27ie8AcBhJFdVEe9zPofbKRsfiPM8SMEJ2bYGJd+lQ4Ke3gQipJ6O
mRk9i20On0sEb2fvUNvbi95mAGAF6O41ew2hqfSd29C1KlAtea29xIN/y5pJ3zb6HG/JU1DW5FMz
qR/t5dWYh2MRUGlssk91dBMFdglnA11FFDCEXByKIPYfuMI8OumEousxlMzjsQOwN8kWqL53Zxrm
NSUAkM4ret9qX8q5vzRa9Y16/Gj2d2VQ3GLZnuIiYA+P1APJDS/x2zgQMdCsQy+nXS9ZXfTmbmlp
fuDLwKB5aUv3z/W4VrOD36bp+LU06hIM2F16e1tYy0sF/8KeMY/pBoQHx9lWZo4OJH4CbXqLgczr
hsZfRh38gufbrJ4mzrY5fyT4cUS9HMs6aup1R6P8l06kF23oGTFiXDFstbR5l3XLaSiourTMW4bm
O2nNih2t4CmX2auLqQNKC+eH13xMmk3UJC6hVS02vNx+eutRPSCEMr9mC6ZK8pDS76ZII7I4Bke3
6yKcu1GZgH+reEypO33QFmIqDtBVVuzrF6fT4+wMwUXG3iZZkPztBInTJ/OW+f67O3mfcZBwa03H
X3ofv43Bpw06Sa+6/JhgH1Aesik7/5B3pbVxTCzRynn3lEvAFIqcTUuOUdl3oF8itg1vgWqj1kxZ
fBxGd9nN8XiLy/ohzaaDImjj9k6N/6t5J+WI+9V6By91qfXkhwTneu46e9aQ3GjZDmBLaiMWoVY9
fTYLz6PeXXQ2P3zO+BOjYKfiJV/rOMXKzoEBRjSSwlfwZaFnaJ+BBAI7UhfqD3VNXk62vNvcLRXC
Wx03FWfisfPBXGAAEkJ7KjPY7vjKT1m5cEHJjTdNGz/+/4ErFtX4sbC45tA3bHp8Q3M9LlocPCYy
FFlBlvq3liKtikCcpx/S4W+BxpJk9bMtC5h7YTaS2pwErF3bQ3YbOQIGMtScxJE2LudW9GgzZIkt
kR0zxdZv/U2PZfqZT+KmGLDCpieANNyL/seEmkT8Zoz6rH41bHWgArbf2FhEdJak0TCaAMxkczLL
6mmosy0YrEOixo01Wby75bPNGM9E7pu7Ute/Y0xVuHAtd9dO/c5hi0nL8XTGsYRHWDojAnT5SKkm
PLSca6CwtS0QElbpZHgaXFpSzg/xUBJ3LZKL6Ee6JIHANIF20zIWpp5NI7ODzzV7zNU8H5e2udqA
J7nFDTvXxjnxv8Ix9uWHbsdbIax7J8ZKhq53YdfzPQQ8AGP93rFtoqDSgwIUZHDrjbVmeH5hpZX5
3WviKFD6XvLqr4ug1oKDSfEehsEHL3X3BBKnUFnzVsQDWYP/6XI2ltDpKBP3MRNzTgngxnKC36Tj
gallm2583/7RWhgHaAS3nNFl07FrzYE1WsNFmD6VGi3ub8vK7t1u17ZkZSYvfm7AyaAhM0CJ+B/V
apjA75iK6VkxN62cDqyfLrKEcpeKx7Foi0irprfqpXPd44qC6gaIFk2n33Fkw1SuS9h/lEmwlsm/
tKJ6rFxXHrzsyaurx1GnWGHZOxlFsZP/Pfrg7CabgL/9qVMXvaUagA+nhV+QD2w1VS+FMQ2R0QJr
yakE0IWMmt64SadkDdtAnqAr5+RobD5FBcYX3zD+HeOlkcZ457os9SEpzpFVcmnj8caYUKfWySqt
AZVVfaihodvb5aFsqJdh0xMcTfgEi7mANgGLHBqKi1Wp239mz48HYqdxxhAaVsF81864Y6AkuWHm
WAd4RWfTGr+wX3HfFO1vM78EU4aaj5iFuaL/c/METHatWEE/96g6G6GL7g6biC7Nf442HfFosxOc
OomFrfmVGCRXN+z9SFAKpyv0er4ODPIGi5Jy7fdDk/f/l5rFBXu+PKSL8WJ2U7JTpDLN9sqxjLNe
cFtsvwXb9KjjdbbtUb83JPM+u4XIFWnOwE6Cg/K5nJJhjdWkNsUQn10LRsLgc1wwl0OPEPuigL1M
0VXGcYgvq4j/hM1HAsthOE9omsnIfizOkajd9pS3rQOECXjMbGrPc9/eK0dqe17mj9mcboXnXDXZ
qq2haZ+LKu6g+b47XLRJV0qPcd27wJFdS7eg6DV72x8vo+WQRiq7u3gczoGPY7JrOzIQREnDgnX6
Muo7ugq4UxTm9ywSXhwYn7BuFGHKzWJTVcN09CrrUkv6ftisHvgN5Dqjom1kp561Oq4ZPHcG+EW/
T81oSQ+eq/acmEUovZYgI3CmVI//vKbsQ5Nl2n+Mndlu7EiWZX8lEc/NLJJmxqFQkUD7PGuWXHoh
NHKeZ359Lyqyq5D50GggIEghXZfLnTSzc87ea28NjdqpGo2d0m3ALbWGYVvSwpKlbV306ei2SN6D
MVwJATGCq4rfgaaJE5KOlRPdGOff1ywyvgthJsdU9OTMBNFS0M1f5BbWa2Zlh1HXpi2nPsJX9ALL
NbIeaVeInyNJ9w8kErJsBg7GdBrYMwhcanHcListTM/IIBEUMfEChkBLg32GwJZl7TTWmWP6oXRI
UXCthitc9e+Bbj42Db4oUSWzKH5mU94IvOgH2+TAr6uekYzTT3j2mlu9HwbaMjaZ63X4U4/kfvvU
hiKXewZdN51tPnDhG8CEDRzSafoAF+QjN/QtZAgaS6k9rFs20kUdOeEOayjzgeYCjYfDqA7jDhfX
jaPd6LoHH3Q0Tu3kf4g6udQFwcsZ6vuJwfZyjBltgC79lCgmpLZrawKO8LjQWo5um5bLa6qCehkq
9xjqFP1FP8d5WfJH6MOTFTKfpzxBMl3tNQy6CyvJ9W3hBMduTPbYIpa1qdWXwes2FV1gDqJpTZMK
DVqCWCfjdJrXJd3azJN0BTAmyyF/gTLabWsip5hnMVr0NQQGVeGsRFbd4BZ4rB2NM0nPODWSQb3O
g1vslMwGdHT+muh41wugvVzS6MEWZHihQJLq2urqYk83HQ47cjzKaNUG96Y9g6PofnN26daSASGZ
NAbcAvjWqi1vvCSd2NCGPWaRHKWgpi2nY6zRKvDifhk1wA+aRI3MeLVPROUE11lvAQibtZwlgpZE
oZ4yNghVk+wdqH+kTzASHWFBLrWkuG8he8EBIYktqjN+nj0cixkHnc6yXyIB9iMbakkEeHBD7+RB
lbZYjlu9dJ5CRHLLDkwl4aMlsmZsC5wNUPj0pb3S3QT+DcB7rxRIHNBAVG4NvhxDQjH02LmsJNgA
ASRFY4a0ahpLI7BiNzWitW7gAU7yS1L3qG9t+42OuokXNObcI5uM5jMjIpU7YIkg6vTqJOo22EXo
1hYBMtpgxBJHBlaMVb28t0wAdeRbGhFGqyKzT0Vh4N5x6Rm4TDL6OL0zHVxtuerec1SzsxfpOPbT
k9OYd+1UwsjwNk3t1FsyA3/Gzr/px44Fu70yRr8z+gZ0m2qW3iiyrWMS6AvdGAI+967rR4cO/VOP
mdYLqvu8d19Q0sJk7AK5LJbM7Gwaw1BpYFcgysm7L7wENMaY3lsuGXmIpCTXgbbkUBfzcK67YU5L
Fhh249GC24lnQTpwPW2G+u69LJHkB6y0CMUVQ9ZJ+zGd8l3YHKhDr0J8KXaGWT917FGrTjY3XeDR
RKP539c9ht7KwJnmf+MYR2kUvjcCXgt7I7wfv3nkmP/FRGuryugw1P1tSVoXlLL4kwkdr4b8tpP0
Jm3skknQ9I620N9oVOmAzaIwXLkQRe+Ux+Su8neJM3wpw++3Ug9ejJBXN9Ce9aKEz63c5dTBH6sg
ni1EqXUby80oFHH8LmYFZ6nCz1pv7jJNEMaM9b2xaPWguLLRitoYS3IXO7xlvnWad6xqri6fmScS
PHFtser5CXxNEaOaKZkbLkLaRShrhwd0QRB1ty6VNuM/Uu81yYZXM2YvRpddB2E+85bDDzXfszZb
qEvtdYqHe5YcItE8RjWjwK850MMx+eUJshjL9ziZOOW3ZWnvbJ2QTc3PalL9pjEkd4UZbJGbXjMa
CKmBJCvTWlgZrHGlgk+q2ifZTPBDGHN6/qvh1Y+dpGSzWRkwRiPtDpPvukxA1vNCVTFgMCr+pwoS
jOeEbzCluaJdG6Ud0oTXKrRa+Azhuknnps8ABMq30n0hb8uCm6sanG0GKJUGUUNvNGI5wBPIOOZR
D8ujcht71bocG8rU31gi9Ze2473LgkuGzKgfi8E9b0t64FwsXLitZk9Fh+GFcoa9nUviFnJCRa9e
op8FM9VmVBJaPCxTMe19BwVrl/buJgH1Nc5VUEkfzlbFm2X3RN7ZHiuE5227CdsxgkfOvGwu0J/p
a0wTEvsguGSRna7oscBWNEgxHGR8JZCJd2ZkHFy0w02jM4dXDvsjkdlPhse4aWQfWeB//TEk0S4q
xCSOP2AZbCt7fLD8YRu0iAvGyWEydRdQhG7IeUNAIaN3U2dgNBXh6zQz9ej8cZHCIEjD+KTsls46
t0qGkjF1uj2DqoeqJ0hPdvltZJeoP/OLKxDRMvzCMa1/eaxhvQHqZrJixLsOYV0kEZ/iuuC6DXct
0J5D+omF5FW02GAjex4RMBMEwTh5G5ZAK7wQDrKvTJq4NONppubddea6M+hfsCQ82uCoOTzQoPM5
QsQeY46usGbVhLtBV3dD4bctU+s2SQAaeFxl/eSBSpeY9Tq0fb8Fr5NR8P62nDS6hGb7kQ7Bviwa
KJ2Fu6usfljDT5xBijRymKDwVnfZkqiszzYxoWbRIQAdZr7GnZAoPt7C2Jg2To2Lqmxe87D6dOcd
KBCTABw7HcvkLWFGRUYXe6NNZ3iNEuoGo+0g2hXKXSAfJekypvzyhYE2w0kunn8kcoaQqmliIm/W
2wh2vsGjMBZRe4Mu5wag+rcI91WCPsOMaYXrpoJL0vQHo7kfuTjpufFko4XNPU25bqd0miYqk6C+
Ra5+tCYY3K1p4HjgbBlioaDDbX7kFF7cNG1D/yb1T3VGWHJSKxweaQosT0M+bKfDXSFgiyRSAnBp
OG75OH9LDkWwf4G2zgNZ5JMBa8kSYEuESYw3Df2tiHjvNLtH5hWeBjewNv3wqQsM71o0tz8FB0PX
0pirK9aiUSZPhehfq2lAIe2MSyfokVENxLAnaE3QAHJ0xBgI+y4kJWNQSJbq5pTFob8ezewFy/jK
QlqzbF/QvL9kEEDg/w3BqvWr42gxrIH8Bf6wbMFxM3TmWmfWXtp4BaBl4pJJEC+A9thONlybbq6c
KAt1DxK249JzbyPov7Etd3k1rtGvJstxMNMVqxW/ukKYm2MjamSxq2jacDTlooJZ1lfhOu2LewUF
x4j92yDI36My5txWFZ8QsibpqrXSo2cs1NMJs9kqMalAiFCGo0JcwxghaWlVI5a6Rrdd5kR8Fv61
Im/zZkBfblrafV11X/jEpw2zvmbVyAth3emqH/13eiLPyv2aOlirvYc4ztdlR+QJ3oPB025tneGc
wUFKiOZJ16v7XgXUe7OXzPS613nRkCmUwDGwH5IourH89FML9K8J8OJCxAy0GCc1NjN1rzVbenEv
RkejLAET7IX9k4kRfzWU465Myq8ElNk6E/m9XSVvrRMqmqYxzEKytlaxyq71ICyAZfWHoqmLgs5n
f+SkpegeONmLYQf1yrHwMHVIvcfxiQCxgSNUvA+Gd4N1OMy6O3x/V6SBB2/uyVdm/u6l3BKVtJ47
NbA9aQ4BmVQkkbIPfv1izorwMR9scJT0meYxG6PPZgmcJDrFSLr1KXvJXOiNHEk+UrM8RBlDXdNj
aOXwHum6Yy65Fcme5TIlqTfVo0tMagudT5otHb4llYOyp8rupzBDKg7SRYrwXri04WojeR+C8TLU
abQgc47adbJn41a89hpcqiJGxlRarIm5X29kZH0RVJRtAyxxY9rsRgfK61jjFKHPj/fjMRTQF7v8
U6ZwwXIDR0aJDsxu9RUREJAusu5BwRphDunce31zrencg8GxEQYuVRHaFB1ciQj+w2XZ6Okambo3
NO6ClulPQYhnnHUFcSTc2Rysm0XHRBtOueDVCj8zToVI5XMevap2tQ08lWGiHmXvZl3dWR35HqH2
VSdQdeiQrA2LUVxedFgIcyhCNnbLuu8/FRS93y/6QKETrYDCDZmib0ougC+LW4l6BRgzOtCwOOWC
kj8e2c28qXshjHFtdQYe17JE5ctTiwGtbzmPM6xPtkWGtl8TzgeSrlVU02ISNuUIDacBXgAWJSaF
lB3MoMT0QWYlmZHw+mu3eq7AJJt1/T01TPfnJyoLnGh+XLwpjgirSbLOapm3dnNxrmqm96j0NUen
pY2L2bDhPMb09hJ0+xDiUKfPT1iXzi4Hx4/9weBfx8VtzIg+MQ+B1zyP82/2jTJdm0qzV3a3gkKw
6MzpIcfSA72OuSgXxSEFrTViEV+XoXEfUENgSN4rAd8Mx6yL/0dshSLFxy++LSrHhdXzHCIbB5Yq
jsmIt9DuV8bArswpHFWJmyz1Qj73yONpEfY3TsXcpLo0g/+GxxNCnBSfHfkoUwa+yUsVqpahfQEE
s4YpxoZLE0/zarE1iZn0qpmqyGha96krtbJAOyqxr3qmd6SzhTO1BxOZaT7jDIbH7F09LV3krvVS
ny0OnpPdEEBDr5c8hyQmXbKbg3dCnKAbpP0Le6K05VyksfmoUymWpi4LBvgouT0/Z1AZ0aVlkCg2
mm/+uGLc0W+CINAGcsPMEl82/ByXQaICeks7wYDkix+hluEzfaHwVHbbPjMeJ9Ghb2qGB5Vbq9ZL
xNat3JTdF27bAFjPz3CKWgXkFBUf9GxIlooDrWRFX4U0M7fudGNpitxwSnaQ5IBGsQ8shjhDRxjy
Lrshh2Epsxe6EeMFVNCwqKa3Ku+LDdbJip7t3EGe36k0eXF7xP1eM08o8ergtRvkEpPUD+xdKuNI
rKuB2U6evwon33s6IcLsJyu/4dn5BE7QM0M34ENWgbtKOx60EUpIqk+knFvXOJBwB4+DACLY8JFY
Tnq10iHaLZoQh6vJMgCV5lVIr1t29J1Vy2tv2M1L7iQ6EG+OLpVJI8CcPgihvRmjqVzprYAQzbhT
K0cW6eEHrdJHkJW0vYeAOAgaVE3JM3UJHyPoiCikpcQoNwz+vizlfRyRT0svkzAunFyoNBSu74Ds
qiqb3sHRqI3RE44i++9C74udj4oo1ye4M7Lc02TKuNYxiWaIitAUVR81c6yFMbnZhjW909DVCb85
oxmCSMSkjZlzOJI/mvTNkU/OdKlQoUG+Zu+5FMW6inH/B7KVwCzYtAGRIvNJfQ5sx9KhISZzHAZe
mWqM12axUWLwbtO9DxHsLtx5IEE80aPIfpo2U0yrSScKiPJDCwgZfFhjs5w2duUydQVPBSXJWrbD
hKeCO2lJzFW/DgWlissuxg5lb0vvqaczKloQIeGTaJ2aQax8MBF7iS5YtxmCHrqyL0mZPVCXoIbl
VSBbahjtmXWx+fWtRUSdjAWMA2wN6GRb4xQG6KPVwFpeKM7DFl13zlqbYfK5Ml37NjWMNam8tNuw
3S81kxaubjxNqb6JrLTYpUJAs+rUoinIXGdOOy785kjULlq/8KUNqSwm7zsza84PzVLg9zvRfHmx
ZpS/gS9nMTX5Jx3Sj7ybFaQmuGsiAlO8ABsE3G2CBjyc/W7dwMCechyHU70YEyZczCecnvvTpxxA
ak8KN5gCfD/MB43ZajXFGq2qKLxJIpjKJg7lpU31QLnWZzDYa+O+7M2vVHIHOulIBs4UlrfCSuyd
PmEIswoc5EatmqPjivIWi9y9FuGctXLmVVnkMaElwKEtIZ6nI4vOyIpjjQyVsXY/0UrvV13cOdvW
dwHTeeE78VfPVee0j/7EuKJxzBvTy7vHpo1jbi8UvCgY91SC3QuTvWPbaA2dLit8iJDomsnY8Vr2
cN8mh0lCBTCyNM0t7uThjQjbYp3UtEgI4X315ui03m7lXgEN4KKFBovN8RhbUX2jxppmYzcbLCZA
Cgfdit6MqY2+qki/uGRHvWTj9OUOTJTWSlGN2egbnnyrm5tezb3rDOASkxAmatEV1VpojVplHiBX
YrvEAVtCcT8xTrBtJr2GE3x4ccdhC2zDPX/Y+5xh65q6t2cuxUgqIsSW0Wl0ylH/noJxfM27ieSD
snH2Yxa51kETR2cOS/z9YEj/WncS9QV2XKSuVuOfQxNaWT9yIA8mn5mJKxWQOlujk6m3E2O2q9E7
NU4YoAdeSlsHRToNG4NcTq9gthmF+TpQabp1uv67o5uw0ybhnw0NrEglsREnJTji+X/FpqZtQVw+
lIQRH6shjY+ZokGNRDThTrzznGrnGRM+jlZupUFslMrzg1cSUTVacLc0CavR1IkwtEtN3rEAqjvT
Nt2lH4bmhhjWGEB8Wq2lNXaXJHO7SwR8E5Cbx9m+n4MEAzGfOH7fGk4YxZZLyd60qPf30iDytqwt
X9B7hA3sJbl3LOC2YMKj1v+NUM58CHgZ/25DWmNx8UZQzhN+k2VsN/OPJCizLeboWEPDFflI4Udm
MSqXcFL/etEnU47HX42MsO344hIEosZg3BWNtvtNAq0yUrdjs8NnbUeUmW5w7pUF+n3+TMoJeFrc
ZLjqRvDTBlQkcjSe4yBoVqXQ/aPRW/OGlADetU3iAOwQXzXJqDsjmRELchxuxZzjyVsjTgFvwFbB
5KFnr2x26PjKxhTtB0ub7nS4kLtQaiiFaG76hkOBWiHIHaEhMt+JssdRuf5jel/OG1ptEpeFVap9
mRSmNZtYeqt9MfyhFNSQG4PgcgQgrIW/cWm+GcTHukYcOQds+vDMVmkVyb0OSBWOBkLxhoPXQTQp
QhWt9stbGY/Pjcy8Q/PXtZvO3pT5oo5x9O0KVz74VjycZUgCnTVfuchWotOoIu2SDNUz0ujxNkrr
8Gw7MdMJMYYfPROWRVig20EEmO+6sK6OGRQ7nAY87tiBjE2xlfQcUwFFC7AatP44eETB5q97HzoK
SHsDHRKd4YhlTWds6nfnv54iVCdv/RsbaZh+sYgQC2z8HCEQSP+vNDHHlxF2hF4M+G9d9DA1fpHz
74VYqQpxkDTSHXdzh8pziPbMoWgmWRNYF9lijcyzLy1qWOX1QD7+z2eZHyNamV81bgiSyvwZfGLm
za6vyy87ENY6JZ5pafBXulgITuy1GWmkVbmcMEDugsp3Dsr4ZIgxnEdRpMcUPJbIVX0TmObD73sE
5GZ2XdN5ILUiP026rh5jCwFbUBivnZ03q0SnjAyRAMrmyBWRY860vX30FHWVXJMgwfslIwLPEREu
TD1Tj0NDzJ+ENIto3aMV1YCbClJzaeGKviFsgaYI5FVHlIcK2ulN2nL6cNzyDpPKPQd16za37Oap
pAQN0mI1GRXzZsWEDo5qdVKOnpwIhwJfNG6QJgP+HMbywSLNtNSKj9B1x2upWzqjlp60C7tdh7VP
oz8Z4qMSJQ0YWUd3tltezM5114bu5Xf0P/EGEEu78uv51XAnfJG6D86baneJOKo/4yPV8DyQU4xH
Obiveueu6sjqKur+HjKgtadkR5wV98VLOvx4wbSWsEoGvBcPvueqB0s6FCwqegN+pS8jjRLYb8qL
Y2C/lxLmk2xOkF61m4w1cw6dYqYfmUBvpJGdvMJDUAtR4wIrVL/1MU5z8J/EAmxW522IHrrQ7qAi
MUq7AND+2Wci2A8VZqXCwqvY+WQ3Wfi5qUfh4Om2P77hKOFoG1Tb3IEF11X22hyr9LNPoNqCvDLO
wshIlBnKF6x+ACAjGIO+Qp4f0ZJ9APFBBICWRl/MDrbjEByqprCeStS1ywba1m0ft3ezOnUdd30B
5Qm7vp3nJGqm8Gt+b4vejMOTN076qdf0gXENMYHA+rloOunehysN7xFIdie+0KsiXrJS4UkFCbmN
DsTBaiSRMBGS6qO3j7nkDI3/Pj00NFsOYkRMEzzqtMlAIlvVcir7cm8ru9pmBcRblcmchRJ1GUjp
LbNCtZtix1krn2AmDGTn1qC4iQKDZR7zYOREkKI7iIqpORAES0OgB/QXZN3NgLIRhCpSmTDKaM5L
l1xWFnXEi9pFYOxRIl7CzT7HBHLvEmJAEBblQDT0U8d6sW2aXofnOd0IPe+5DdFthgxL12iYuZl6
SAD9MIFQce1lWRHEW5NIvB5M/FsWbrNIq27tGKS8gwQXBDGkhqbdBejawSreV+Al4K30qx6IxgkN
l7uL2UfJmCO0BK066Zchfg921BCaaH9yoJQCDE/iVcoISyYVYThmSk8E4iotnIAk28LemSSQ5kPF
oTZ1KIU676l10rXjefPu5H1oVTrNKC2aZW29nkp1XwnX35qWqxZuYW7trLZ3TaK/ZqZ85hyRcnQt
nOXkIBB0TUi9glsDZwoA2S7epVyMWeQb53Ag0WVErc8wzUHQqR9Z23LqMuRFmRa+p+xQqkYX5Rgc
67s63VpclOuobYxtnuToY8JX5mDhgkUdjxKGS8jTD22qvYXz+jfW4rZjEaexWt6MsXUORgb6eqBP
K9Hpz4Ju1RJ1+qz9smNIiyeUx8MzT4epIGqdnOSLEXYn6Ury1s5GaAvWgaqGCYzkQQeIH7M5hk4R
gkFcPXKD52DlBzLeJyy5Gc4bO9V+cg1uoaFKICB90qxzMABDgxJUhAm5JZ1/GLrwteCgjjgaogFm
hqehyOHOTwQGxtPPYKQ2cZX8WnanDTwLb4Vo96ybWMlmxAfxYcE+1Hs8hdMmt3vKdsZOS10OjPBK
e+7ILKUXVUeX3OfBxNjo6OV9KcSZA2/OXVN9VbTr7UTRVUOJVFgaVmp+TKnAIdk6tfeT4SBvLa8y
924ao//yekykdW29uRRusaOOvKPN1pPxzhgE8m97fAaERWRo3N9oWVfuw4bwym6eVjapQb8WRXBF
I7hRpG1EHe4DsOUB1X79ZDS5s4bbnBP/yrHLMoqT4zjBtlM6caqMR+DGoIUVDChqEdPlLNIVBT3R
EvODNuXwPAiNIjkxJC9BlRM7Rwg5mZuVFLspK3DM5NFWJM1XAyJr6fv3qTU0pyGUxYoxzknmGQkQ
PQMjzTp2MbTubrpJUyT+lTEeCsauWzeun0fTPPw+kXiCM0M8w+KOg4t+9jIjXUlFyCNpoCwTizDB
3E9LlhzwuruzY15lzakgUaIJSMvuDjN+ssKefSCm6NkABrEQHbhzXKSEKI76QyTG15qLeNXMvhU7
Qsjo0BBDYhi/li1nozlGRcUStX9wN+Z6/2pFCF6yz0jRBexiiFv2hFHZ0vex1j2TIPZsjeyX4dkB
gA0IvIDLNZLTxko8775XJgH0hWfN9hQC+tazY1NGn7UNZWw0NrLHriE197klo2xXsKghnmcUUiLY
CNrgLpraD1nR1CLNL1nhEn7NlI1JLDVurVF/sjRkqBRSdHzy5A2xo7UmHlBV7T7jdLAocxpCuUnv
ygPh5iiFANqhqQ7PEWhbRPM2mqfDO82rPmucJP6o3kmch5hS/75+jjJQZoflxhU4z2r+1rgoaUjZ
4L+Yu/zeZHlV3jFDgeMxpSRL8HzcQN9nGbpmlY4HerHevU/vqLHC70JSQ7id/1jAyiG6nBpE5jpi
P4Je//jbf/zjv/7jc/hP/zu/zfHG5Fn9j//i68+8GCsAe82/ffmPxzzlv99/898/86//4h/n8LMi
/emn+X/+1PY7v7yn3/W//9D8bP77kfnt/3x2q/fm/V++WGcNsUp37Xc13n/XbdL8Pgv+jvkn/3+/
+bfv30dBevD95x+feZs186P5YZ798c9v7b/+/EP+vkx/vUrzo//zW/PT//OP/53431X4/m8///1e
N3/+YRh/d21XSVeSL6wc1+GR+u/5O5rzd8oix2Y4YVmWC+XS/eNvGZTz4M8/hP133VE2tadlmko5
im/VeTt/y3D+7lq6bvLB1JVOT/SP//tn/8vb9z9v59+yNr3Nw6yp//zDUqb5x9+Kv97n+Q+zzflp
KYdfJV1DKscy+P7n+z0MS37e+F/0hItyKoKD8P0voaZdRhRLyvK80NhD0aeWCdjMZlGa7YBI2mUC
21ekhEUIzUmGoqnmWEgkCftZTaOx7CGon/z4wWLHv/zG1/uFwNOukmNtTx7NyARvn8gvBtrBvYOu
84JMz16PbcDswWvCi8PaHtu0mnXSC5aS7kbkqOjI6/cVjKW1dWTJrgK9igIjf4tg/Z+jajeZ+sR4
D5Nh2OrJxWAQfNEEQgBbAqY04DZcpjTcJir5oD2dbjqj6JHjp5uEFIqLPxKS7dN99ZkInlv3JSFn
yfammhiakVNczeiPDnd5CaoQdEiH7SBgGs2519oXWb8Xpg5fuCn6CwgoY4lHxab7T3lW0qkZyIzv
BuNiNnLVTkz0qrQkqyqYhsvvB6d1MeBaPjJu4RiIOswzQ39tL1lmzFWbq4qplVmvU6v7CXzb50A9
5Je0tOehAp/5ZllvJhDkC8ekOR9MvEhRA0EIAzovRZBVFt9mhtXpDdabgkS72NXiS2U/eX6H85CR
wOX3pfdgm62ZeNRLzCItxgKai6rprLNZJP/88PtlMbehaWNAUgFGLIInDkDauTRJyVoExojlRiWQ
ceb/Gc8fJPxiyW5wYllPL9Awi22cIlzM61oeOiPeh3Zjn4Um7PPvZ8b8WeFzDBhydGF6goM+GLXz
mDkgHufPfj/oXoY4k76+LH7RViMAq64oPJwRyVekQVCGuV3ty3WMif33D7RpBK656EL2cNc7R/OH
38+gNGzjTPjH3+c7zRfOVIJd8SoIyzT6AYsEVkwize/XPn/frtLUXA5k723lJletyjAxhcNwN2qt
BNXOqWr04CI0lWccmjb0tjmz3Rt2M5Sw0FYAkzJZsAr8NIXWhO9RVSONczhlD9XKFTNpHvTdMfBb
IlA5JdMXtJjG9437gAhJrvGWEvoZ+tmB1ra3FUHXHwpPPpUeVt40k+lLE4tvC7fUtya/In+O/RBE
t2RQ8Y3ezj6CgVzSkoJl7VaDt7VyaF79oLp7ffDsNZMQec7gLHNEoVmRyKjfI2XozvAHbTpirv8w
eEwKTEZgr1l4r3XI+g05s14wCiTz3xFoHl0SN34zUqZARLcVG2xfRC+FsYs024jPjNQhhzJxIkeb
9OCuHW/CAT1uTaPsrtdMZKngQ8rWzT8xGC3c4aFF9o9IwmtYv7TosWRDpY1lLWN8ITei1iRIOGQJ
HMAgwabWuepTaz1GerivXQWC16eUDaMy/3B1MpHamjkA+7KT+S8BPNE7AFhQ2my9uMMeXW5rJLZL
HCATB/vaOaHMzvA7xj+FgDuDNdY+eZPBSZ2W747MqnxjFtmD7yr3oQMXC1bhzVGZ80Mo7gOJS96j
W4fbwceKYgtTu8XxsKzLjGz00Z0uoWwLZBT9Z2h64545f3ApWMTW5FtlcP9S5khkfT/UM8Ka6QAQ
Fqv6Qc/92JVTefWJDoAuGn0kgjcqExAGnXm0qK6ZZQxbuA6HhCBoSG3uiM4g/AkikqFHrgXHbj7D
tBgQGXq3zBYCgjEgFjJKPbbaOF2Zk/jgsm3rlAHpyLxT1XY67j9zfCMrdFXhBnruovpRpXM4AzLx
O8Nt8j2RnWSgUiTNJe+TrafPtOf9dVD6zWm0ugeRjynuYvtmVLraJWpebowKP1sPK10rHmnivCIe
qI5e0Nx2bRTcOao7o5SmVuHwOJV3iBbIXoGxR3xNoq5R9DTZH6Gmk6DkleqUKtLwDIL9AjFe9UiH
HzzdZmNX7R0nNS5Vy4K46idfXPPQ0DfNmL9hquNK56ZB4fYwUSdNNfhVoIQRs5NufEaNuiq6OR1a
2CG0tSjY6xPczQo73bWPWCjcobfOTphVcEUV72adIG8itRgLfr2HFG/xhHk6rqTSx6i/GEfhnCku
fVDHmPkaM9rZCdkGRYIzMDdDcIhRgc4UFuySoauBtUR3rnCbvtIexbOumVhjXce7S9Ps4fePaVUO
V66IbrPYczaRTUzK3O0UvZvfhQR/76q6Yy/TckjWhXHV7UJtegC8AMwFyUKxfk+02G2vNOdEw5KM
ApyHi9jkNgxzUZw4MJ7Z/dC0dAQLi67qsVV52osFlxKxrMFNnLDdjnVH34JRcGs6/hMHZEDaDbzx
rHKPk2WPL7p7yZ0u35ada+ABa709ow9AP4j4N74d9lu/ytFsBbk6gz9jLFMH90wPl5al9xcnpvId
M8TMccCz0wbnWxXFeMVnSsB2pMVbmVXg9PFcPjbatIOVZV0rx1uYCk1IQ+zROsHkfZUumzGN+emS
6YhSe6foVqE5AqjWtasLwnc70RdBzvBU/r5ref/plEZxWzZzWRk5xCtX0zkP/e6ujsSjVbUm0zIm
wGhnJC3ua9Gm36IKWiTkw9nxTQlVTt2QZa5dTYoKdITZ4yA8bSPmpz+I9Ckbq+6OO2YXtBWFbxY+
jXbTXgXpI1uYdv3G00t3DiuE7ROqd6+e+tusQdVkeONt6cY/Y8haFEfBm1v5X3pI6mFQULnpZvs9
Msa+kxPxrdrbXDruNJMZXpyUE66mDopTSQ4bz5phHunJmE9cYqJYrRPzWnnBe2Vl4taNuk3shO4F
o/etVfvVdUKpvDVShQ5gIoy9d037hbEviq+ywnWRpNd8cNSNl3/pDU+WY95bMPKDhqrR47mkGbkM
fgXG3Wtj6AF9h4SQ+5ouy3z3BG4qcSY65zilMtcz/jh7xJBQ9s1zbh310C1fzIraltedNNAwzXc2
fbQ1PXncZpiAOWeyn6ZFDMTaA7upB9fJDLLTlJLal+RheC21EizpmD4zP8rXdopkisGZhuXRfUJ0
TohP/owQ2FpbY56ussx8kGlPKEgby4NwNESlxWisfx856EgdN4PoC5gaBH6v0J5MLloPqNE10WN3
DwB0b03F3Hwv5UsKeIb2ynBssFkfMsa48yqW6V3yEnbaYbLacp+3pPGSusLbEkXQdHieeq1bRKDA
xM4D2Jb26ICpKLL7ikMzsRucPgZv/CHBvD159XyXOtSVYoq7Hb7+bYjL/9Fqq//D1Jktx6msW/eJ
iACSJrlV9X2VSp19Q9heXkDStwk8/T/QOn+cc0NI8trbchWVfM2cYz6Bow+PwMjtnRh4XGDPPHeD
1X9qE2yywZN34Scwvith0ADmd09hy23venFwypEolB3ZlkLuOid2Pwx9Kog+ubSCmAJlElCH2+z0
beQyG8k+BlA+5M18CxS2fheCUbcvdj6V6tMgpOaulfihxCwPbg5yx/Q4AFJWn1uLtvirsQliwUg5
X3koBid/pBRwULcZ8cCr4vUE8QR5uBo7VvRD1Vr4v4hHCo28PmIYAWKuKJd4Nu6ITgifrO1w/zAe
2M5m91OZjvoaEtHuZFbmW03SaexFyZtp4OB0YaxeWHN0n0gMWaNBF54o6+Y8Ty5ET4mXnqPnE6Oh
jxzLB9+CQh+JwUfM+exgdb2pxizeYfZhNg0+WPyIu6ZoPAkXTaVY3i0riZJNOtvQaxBVrwmQzVHU
tigyZDKdkWUfoSyJV57TnMuDeYwSDh20/rgRncI9coMQz24HwyefeF5OWo+gn7L9f++NYf91vCa9
jds8teuP1n4rmP5/ckqSmN4FB0Jyiv8eIUEc80zIqG5yNTZbM0wD9qLTW4Fw/Q6oDtmTkyZXUgUN
WX9OE3ltEkRX3S4EADqbDA0mM1oruwaEKVABwqM12yrcpM2gYGXi5MipINmFs5EzrAa0LjuHgMCF
ZQOWnhvfhpbLEzPU8jMVlUOlb/4lSS+HZPggzxaWnDdeu9b404JtuzGkxOGLvLh00v4y4aikKqjS
RcLPfDQkpdACR77vJ1e+KBt0eh71RJvbC1SyLUHcsTCCqrZmXZ++x8o6K3eIT9px/lqWJ/ZYb8J1
QlLcbhIwmZzYJBokI1KOXgCywM+xFw02niABUVUEm9Tkv2wvWFqqVwQmZ9esNWs7gDq1+CPbrvgs
8poccOgPYk6Q/efRz7jt4CZrbkqMJNhGRix8QtYCLYH3QaL0dCDyHdJ9yhutewLL/EXZhrNogrJC
gMnP3EC5mnmpOBXV+JXMakV2W5Mbz+9LjATBK0LjTJLouFJCmvupKwTYZsfZVNZEKhLe2TOIq18g
/o1nSf/Fmjz6bftwO+MW3z6Q3GrDLp5b0y0ZACcAnIZ6nSnRrAXvFzqsJj4SU3Y1e+dfZYy4Jqcc
KHrLf9QCZ2dSha6940noaHLt25MdV2fUcATElnnyi8fXT2WZ4JMmovmydLjNXoODAZ7Br8LSRx2Y
zrspqmyXmjB4hdAbXfX1TxdilgE495rK9KddwA1HPmMTo9ZZK9G1X+lgzmyakRKugzp9jhBDbsoJ
dkbV1rtyyJyd1xv6IdL6PYctpsZKX1wn507+FgQ0BHrU23JyPDYs8NUsNiGuyVvQxchyArKIq87l
jIvhl/hkd6QXb2byF2vn7EekyoGffMWJ0q5cY3pVbnAvCCrkSTS82bQi9+8LTEQEjhYpTElDNArC
leCmRxlgj3JqlKB2tHMLw1sFc5a+mgRUvLoOVJlUFZq3sUrXWAbyrdFY8t7wWVd4qOBqTc5ZgiN9
VISKFq75z+iC/jYoYkIfuoD0EgJW+pmDBwbUw5Hs65AalIcaLPam8dexZInTanHKSSdjuwidNvcY
FRBlP3f2exGS4tHpHkhpLz913lXnIgE0Z88II0tglWfRI9epwwUCRqIpA7FNExXxoUIwPhrGte4V
u9uk/ui8Itgz9OIDubyffelvzMlnn4F/blU16LvjWhurZsq6pwFv2cxxZHVNClDSynpWOMMIgKf6
ge8LpbGd1MiCyLA5TCO5GoPHAwlOUpgIEw9A3qy7qTZO/3upMCTQkeudibLiBRzQjX9FsMn5UOzx
1/jseiEqzlDZHV9Pb2LwYOC57AxYB5rsDPB/q4vQ5j9kVGG/HpB4mdVp3MPJQ4tjsnMbcFmRuaN2
9HeY4QHV1UdUDdV/l3b5KoVbv7LzFgFx2faHrtpXOFyL5Dkg2ltnSXNNcIi63Ru4mvJo9x3y/dyw
0KDnRXU08b7uxpqRNEO6EBPAiAeWhSWzf2/26mOXLA1mJk6NO4KXij7q0WfVnIxH2SokoQUKjYEG
CIyQXdbyB1t95SwCbKP6EtDCX+Y8xJHuV85BDUm3I0iT4zzgzJxU8sSm/9eH/cZxZZln23duSR4t
0zOiSjVIqEOSGHjm/CWUK6mss56HXR+n2T9zR079kprxJKbBBbEm4UUQh+Yj6pgHS7xRFmw4g8w/
eYvxjOeHfozS+uuRu7vCS/MuYF4hiw6nVzfrHz16OZDLl7iY2o9ZSabsfinejAlipjA0OxDJ2ZTx
uenAqSKlt38WmYrfwOufejIuvgLBc4KFQ3Cimk6ukUXMRYI4m/7XDDY+FiABieqliOOzjRv+5ABB
lotkmclac8lCqznPfpijurWbr4z8WNsc+YgkScd+o/gBbNZ5N3pIEvKbsWepc2OTpdg4iNYZ3Kcb
3gTHcPHlY22d4r9DDYu5b/o/9Ee/gqAd37zBBPqKe1HDwj/ASmvWhCEAJwJiwM4Ku/PCML8iG7rq
pS1weiwpFdLWVctQElOlSbKiW9SMWCx/KzrHf0mCRu+DmkmAmdinWisLHW78qimLe2UGq7FOjpK6
YMcJL0k6MxBbh/qzqoYAlT0ZgoMfAVcxzVcXjEluRgecUXzuuzg6DtL70znBvBuoCOVcyKfSwmeH
ZSXLJnA7Yk9xloEOtrxwH5rFPp4HcS1TOMduw1oHqcOfCeXKvURpQ7Z08uCzn6yGjlIr1hIOT0rp
waDhPU33Y1acBsV0B5JMixC7LV+70KNnqcVl2UUjA8oJL7QEMrypurQTas+Gnh9gKYev99plqf1a
eeLkt/nvQWGon1rpoykmmjeOs/OADjGK/eE1k+ZHtOAnus431zGEegxBzDhDo3+Ouf5EjVKFPtwW
G9iUb0pmsRFhv5DakDDC/mTlCPwhQPeXuliekcoo/wCC6T5lRn4nzes9KjOIUktKmIu2dKQpc9N6
vmmyhRbaKkkb+XZi37Pg6v5Shqot/QKroro7jXnhraHnEz6W+HDuDZTEsfDH9xj9oXB94IVYngIc
Vn42jwcn83ZWYufXwnbfygZIn66KHyRwbuO4au51ZLgr5Y44imV0cLo2v3YDoSY2qpNtxX4WSk9B
zDVnT+2nr04jsDN52YHQPrkpFZUVfs4PHqZscxv9tNPy0kBa3fRTNy3wv3NndRe7zT4dILbci/Fr
qOxon4TOF6f3B9wsc1s0ZbW22N6y8+w/eAajXU78o2orca/g7VLRFKeeSTkzOcS/eZyuUIvil8uC
J2NaJFncDjyx/xAMMa4mpzNWRTjkl7D6pyDJGnMbUVRwhbqNmcPkL+po2JndH+IQ4hVzYljUrKlN
I13Ir+LOT5i0m0QlhPdkEdwaiUFhF4uXsGJZa3bjgKSnXEe/xloy5mculTvZqa7t+pkoD59hylPV
SoxjMFOQiELtXXE2qO73bQO8PLU9JoLOz97vdsMI26jPpMOEevRXjiTQYbLnvx5lBjHjV2cgDFP4
f5O0jrZ5IvstMaGgeyPFpl7wKwmHM97vowrRxOjsxiCcrkZLDI03SCh19rD1w/gz8MqnlNN0PijL
pf7kIMGP3tuPdjwEGgogP6HAcYsJfuXN1ZKIPlu+m6k1gdZLaN2yPLhV4nfnh90NgCl47F4gEa3n
K/aN+FnbQtwk7AExzqxIUxI/E07kWxbiZvj+yqkqaJqkYwQNnE3FHv7Ce5gDDQHvW+JQPs6E6x3H
CGwK2rx5g1wqqv3biAqqxEgOn4KcLGsshxOUhf6/i/RgY8mIXAP+lS0uT4XKpq/vqRN+kYqWNfaf
lpZvW5uOccINQ06kZnnt13WytnkhT00J8gta3yay9b+od+TNVogDklpnW+YsCcIE9wPdrdylfWnv
p+iN/+kJrfLKCtwIFhlvNrwb1//gJXU3cpYvc8NKwisyYDxD8UgS6IONn8sVTs8eCFTyREC3wopl
H/ImOpJ4Sa4U67QXZXnI8vxhPPZE2x9j+f+/YpIw7XLDvYSBIa8j5ksic4pNE4/1+ftHGZDapKum
Y9k2/ZZZ22PI6oMFIPLkVQLLlLKuVdezjaqDhEMUGiacO+sqYwomrLCwTX2Hb5fL9x/EamI8g9t6
65OdkPYVgkzQQwyk3R3bZpP6F7V7F2OcC3UiT2rC74yJn64t/XAWR/pcYkqIsVQnrcUf10fNu4w2
bnib29Tezb6ZbHKkB3fLK26NM3d75gIbo1/uQhBOHxFDuL2DoWeNuCT5sD3d7DpdLgZj7NcjQrW3
sFTVIU/+zhA4Vmnq2x+Cz+euNNwa+5mQd+Rhx6wan91MSDXRU20Wvva9+N2OTvQp7OKrWJImyELc
dlk8brM6wGjiO/0pHYONMixm/m50tiyq07ou6Cg6FKfGh5sitiqs4m0meWUNBGO6D8Wst52b1Bcy
xRzyt6guPY4G5Ub5CZDc2hoQdWk8+b5TQSTxWN2r6V9N5bNqx+mddgyEjLJ+sz5MDp2n9xJzL+QM
RYCzIvvAinFFEUJCRKf7V/tLKEZT/GuVJUXO3BlApRFKj1FOm1s7qD4zk5hyF0caczpyBWYqmn4d
Sv9HUieQmJg+Ip2kGfXL3+2HjSR6M5lzdiixkx0iMHc7aKw4HMouvraQnlwBl9EpJ7loAKl4VXc0
FVYRbcEUdj5s/sEEqQD7w/1DiPwLlTX7LCIgbp4Ky1vn47Ito08sO7tRmURp9t57rxxx+75YfkJD
WAKfnw4QhiaMUcK+laWDjIYW50XvGrc270kB/xHpuru3gzy/BgYjPtMcblkgynPtwNyAXLxrAtHz
ckz6WpLRtQNJyHgfLt0wDj3YKnIG/BiwCObf/y4xs3FIOTYpWRlcIcOlCcTuCL8kr/UqwMTnKfsH
jmBUPHpOb2w1iq0OY+Y7hmcuPMtXx+EmkueED9cJF0pwU1nAjkTae/SyRye0r4SNFOu2afwXzgfV
+vKmIO3fvy91HIa8UY65doQlTzQ9Z7Pq4h1kJZzaguj1Mks/o7o3Dt/ffV+q0TZvM5SFgbH1GWAF
0LrRPEWk+3Gcp6vSJOR5BO+zK/kbu3Shr1XWeFO6Hm9yUN6lJFCH9g9hYUp3FPZmc5fLxTAr46pR
9xpOSVp56ZBnm7Dst9vWXfmjeXF13u4qp7hn43hNomraMVciaEwv8IUeZxBFkH1KjHKLwtdFK04d
4kpZbUgzce+oH2Fvjz6xhx6UQlxE5otlb8opnZDf+V9TCTGvSbv/e/n+WYrnGUmyZR/tTlE1TNkj
lchiMajdQ5NqvEcfy5Z3XLNBxwkcIUVjEyJpSL3iC9d7jWGv6K6jn+t3fO0QMYuSVIp1LrL06EsV
rSWhc1+VjBwogFZ4tKg0vyS5KlGvjPfE7Ou9Qu4bBTa3IWDer0iAFEPaZe4oOPjWHz8dTzl36lr1
ZPKzbN9Ovtl4r96U1AcsUdY66P34y5AAcHqOA+hAfDu7P7GuMUXpiACseyu+Ssnf0Ysp+graBvNn
Ndc7JvoYj01o7rFwbzqiXaqtwTtyZ6A3joG4jpk4DsbgrmZ2K5910FTrss38g4uJlvSE5BwRPHCU
PVlzQyPRdKA4uUg7tC8mc+h11GT2ygw89nET5BnBhKNskwKOEykNgG74MjPq4gjl74SxPn6iRrZ2
hBzF+7jV/rthF7cqN7KtZZMLju4ZwLPtDHd3Hu2TolxeYwcffjfLBVSvBDSar2SAt4T7s75XIb21
xQv7O1fxxQii4SOpymmnO2TsbpRleM6pviyl+2ME5fsIQAjabumQm1w09lWO9ucoc/OdbVkH+N05
oMR/h7M6vxOmN920ch7f35ntEB9k47cvQU3VUZHqc7CcjGJ5CNmmu8gWNM5I3LH+pukCg1qwjXf2
5KUXf7CavQLKf+psv1qbzmRvosoMZpaZjnMcSTs/hjwgX/KS5k1m4+27C279/gt2Nb8aLEkKZJAb
QQvhZXKLu2gJNigJJvSrsP6AwoCGrjLHGyVD/RBJjoas2Q+zE76x+iSBfFGAp3ixFtDnmj7M55T2
O+JneCwKNoYy8N4yuENn5bjPqsmcbVe2/3oknb3wACHDEJEYQx7vYrgek5fhIwV6azTqTEnB4GKq
/pRh5p5ZtC952e2zaY6MEiseHtkba0nkrHPMiNK605UaRI3FTHrG/J9KzXqBAmx1CytsmkgME7ZS
jwLuQcv//YqxuN7TJEhofA1oEhPmCGp4FMdNtpnS7p+AQTjD7UKeYls8ssqGTRGlZx9Dx9pzJZup
xjiA/rEOnidTbh4x70Npbsmun0RsPpy4g2JgNc8gzGy0pCHpb0OTnUd7YaMkDmybTKMYnhbxqJR7
2mByhGL2/AgYoou3XKY6bw5mnyMJqvoTKK3fczfU29TjUBod1MNCEeDBxhO1+m98IDNhODEE4aw7
Wir7DRqGeHTbEHdC1D+jQBxmfB7nTs58YNE1gS8w95UR/YHG5NdBfQHwVZNlZJCZjJmCngd1BnzY
a+cs9AyvslnkJfQTi1inrzzA1pkez6mPLTtkcoDplJV/pn8OmY9aOMRbDynvRZYu2ZLokVizbQB4
ql+hKMjrrcQT5d+P0jXmo135H9GnbxoHycNvXWLYWncGTpZSsV2YiL3A1nVEZ8XBDjUO4PgLxKyt
M/D6R3b3T2FH83348qN1qg2Ajsbwx5kI3Cz5fG5yqwDmCEElb4uj3zCQy0UMUMclsxjy/NP0WOwC
WwCPQcQklrWzjsXbWLsjmAT6uy5s83Vk6iXNa3kwI5Jb+86UHukXNkHCeecKRLo1db6VFnvTc5ET
015u4jz96honwZcxE2oREh6QZCl9W12YmyAlYLkP8HiUMWQfW3tXXzG0Tfs2wZ9obhhfckZFMtqm
E+jrosvvCcuQ1dBr8UJm6tU3Y+x+dfZvij0L3JIZ8a9ivM54CEpX7pQoMystVyXo8IQPZoxVp5Ak
pWUTt2BHw9pa0w81ZWIV5ewXasq/bGBQ5caIRcbyi7pNPkeU3571SNA3vZaRTdYW0t8hb/50SVQf
0A2xQlIktMxOzOyVHHnAtLq3iJYfXmscfVuWQQz+eQQRLQtr12RQNBMQVscExjTFWcYWqdZsVqX2
+kMLyc3FZLJRasJmN7ZLv+C/+SneSdZfJzP0mO4V4cMTbxMUcxzAKL3Tui43tWChw97OuIY23hHs
W1g0OMcqJBqdPHd1TBJOFDJBRyyuOJ9XNfvXADAPszAyV5A1nY206G6eqPYZj0S7FvbDEnNzdd38
le0YTEY4IRFI4Do7JnRZ5OIybI6KUhxFUf8AuQYLpmrcU92sRsO1EAEANWvClzkYo/eUxMA9mKh/
K12YB6bJAdMtmR+8OBs3OQFjPbzmXd0gODHwGrF1BagPu3EYwmSXoKHZWnH7uzKmr6zs530TqbVN
0gEb6N48BGD600qQoEHYBY/cplz7Izeqy7vO3BTLCZltC+Utt0DMOcImNrgtpw89ACTFuc1nhrSI
vAbrikAmZy1AI4U1cjvh1gkQ1G1NWxP60HLTAn/Anx+v+sU65pPVs2jPzT1e041TFxTEeXIVPCSO
9pz8aHoYzZlud5OefiRll98y1yI/GUGFyZyrUr8sh0BE1v/NCnQBbikvgleUtM3R8v4mk+ucuWuB
ei1W5xY4ZafQNLUue8PGFFuLY2/tGh5EscQWqzD336O5bY9N4X6glqRFof3NFZL7iaAGpnpoJA0Y
U8YPKTEDA/f5g3uIR008v7qd+4z5F+NffuN4v+QjTuPcvoEgLF+X6KepukdRQYIYdwEEOLKjnDHN
X0qT2xc99rVuOuwrKRlZxZA+++gzqWwCaVDawMr6t6rt4Jj3aMwD1IRWFgGG0LiXy5khjYdjA1UL
wDTQK+tM9Mg72VHtUKTWBZ6bGc1eV148mdDOWpggE7v9aFOTk7H2SYCpCWyt9Y5eBEc+8R0r1zdA
20RBt2ntriJE/BeWG4AM62lCLUru2xL0xzo1zMPTEOmrK6tk1fAsLJr4igOSOCUkLpG9DAB995/G
NM9xKz+JocFvlWAkgTefEDa2RZnLOar0dFax5PfvZ5aipJ8OxtoQVbH2ovbRwRja5NJhpj45lP2g
4oh0yPfhSNtUuNZBddBZw2xuNoON976YrwEaeQ6eSu1CgNaCFxYaSr2p+nhNxFCzFXY/MQfqpnfy
jFwSFfelGA8Zj4EQWa0XjLe6SwDlsKfaKfJDddvtA4u0FiaMzs+SFUhpmPlSapGxDYmeORjPA8ET
lt/R/+h8thEQkFa1NGg3YrbclKyw97KTL4prg5YRHYNaOUFN2CVkl7AYN9WQ/6MC/9zMxTEg5rtC
KwkCmrzwvH01ZnDDBEOS5Z6/tml99DTErkxQ50QFpWTOfXNxA/OPxzwVOyCky/pMVAtbmGxX1PqM
kpZdbkmEw5SRz/ohokGQp6f+ztvlSjbnwHyIzFwj8gn+q6Kdsg3zhTjjeCOCY9/n48YBS4gPAtap
QjpgklSJpS7UB+3zAkuHRsvNsOiF9jJRa16x2KGOsYESWbjwGEjqEo6cY5jQN01WyDPzzWhMkJOW
LPfNCFut2a9dBe2hJtGyr1T9YoIBfpntlHC4VIdABN1DxdaCB3jbX8aCm70FM5n2qIHpBBEQIx1m
HLJ1MxyDWmbGCeQF1Wt4sXPN6NjlbTdICQocklFy0p5eoIgQDTvkrOjl1gIIRF+OIG2yQXUQUWpt
+qAwHu1yGfuqQH+c4XRJrJ85gi+E2Q7Edaeqtzkn7S0gFH0/W6Bei3YgwzCkDzkbJV4w3RoDVAEo
R1KM7gmt9bzm18p3vttUbw0u+AP4gyUaAc67VbXz3WKlJQjJxehI62la7v37KyfwtqVbTZfv73Qx
+TflcoxLZ1/Y8xXBrHeO1cidqDKEOt7oWluli+SOpYRXmOcUwbDJPU8+xqaMjxqz/M6CLbWF3/s3
E7Gxs2IChtu2a852X/5IbVgBYF5m2FukHc2KSCjha73DNeg8IsFEcx7MXTuSPDdNDDylIu+0I1Pc
WFZqUUEHO6BAeKukfRzmnNgyUi+Pdth4e7fNzx5Q9wj4pR1E4h3YVfdk/7aaqRVyn2nF4DvpupSx
WgPGYE9N6CZIINu+NSNMibBN8z081gXDzWLeH1y5CTXtUFONxksoHczvZlUeURsiL5Q3klzcO6sx
Z6Wh1O+cPs82DS03itw04PZgDO/p00iTc0K7tnaAMcEjqYpVN2bZjdjtD+2qcStl8yqNoniZ/Ucu
i2BHm87al+r8NtUVc+2OWKCJBN7HbDE8SO2IyMJmnn6M6pQQUVOqSX2BYfnqav+svEafG8Z4mqBD
tyjfCqvO1uTdUgJxfqzJyK3XrDDTI+Pe9SAT1DJ23pz7sWDDBaXAGosLBkQHCPO5IG9i6FGgaUam
L3VjhLd2ueh2wlSYoE+rDRBMRstxReBaeQWMUFytrv9ryjA6lAJTGsm+jyRbknQDq90n2qRQHFL9
4S3VYRGzOkIbVOjdCMBoJ9EsnNBTtCdruUCA/NTQJ7Z9FLIUMMqnp6ajAplxKaoGlJRhPbLUIy+a
7R+kF4iVQzbv+yoU27Ys3yek8CvS26H+TFa9F4qpPnFXEO/xNSZteGKIpuQRmarYua0T8e4N80kl
6H+jJRe7SPVPrP/lh9GG9gmNyuzW/S4MQJB13qeXt8GbMThf2g5xRU7Ja1OEyMr7iMWYhZ0/DMNP
NCnRLY37/s3ObVIRGmB8M844WrHoJpcLbRiZRYJwVFUhfYo0zyB7cvRbFM57j5vn/v0dH2UIrK7H
syUut66I+qtYLt9ffV90BebLS7Jj1aA768wSxZFPUij2OeRbjt2fMS4YULjSeTunfXCz2mk+iBJR
khOYRPIskdghem/8EXQBgRV+lhrYjctjaawMk22zwIo87QNg7z+sKTqIMXbe/UUHbBXjiz3AKGux
sqq0ewzIFIThNJ8l4zJgXcbaxzT3WKDQb7lGahV7WXUQy7dNlt3RAZSsOcp7V/j6AHUkvsbGiFrN
aL8y15+OMdOyIyjt+dikttwQmwIbvNK8CEHWXysSiFc2CjGkjn4LAVP+CnRRvPEXAV7JfIcoT+AJ
eVc/qwwIWz1SeJBOZV4GpwtvJEWiI95OhPmxUYUoUHRjeNVSdWQuz1CeEtLpZxOPtzSqNaLt5BL7
yluxPFk8eOrUFYH3ZML9OHS2rX9VC4Yq6utT0QdUIJ3ctYtYw3NIU/ai7oYiONyZNZJnx9LxLajz
eO82HGYxHffTRFdRDoTz6HOUN/iIPbQoxpRKJl8TKCIrNNVJho0isTz5n698FAaHkXD3No3G0/cF
PdV4ihPSWYpEvxhzSbaJW4cPK6cg0YEDZES1j8Jtm0faq5+q4RNS+E50CVY5c4lTnTRYY9ie0hB2
mtUgJ0pc9/NpiA13U4a2SYHVd3eSYHbMS41DnedEp7naWxm1nS0CoHNjti2skulHxwzthAk6O31/
9X2h/xyW/RMvIX31Ow/S8lIGHDtBSc6TRkLA1LKlroWpM7xs+hzBryeVQbtgRiSPJ+5ZZ/oPBXB9
xlY9Pu0u5ZhJYGzSUm1xKXUfXdQ9oiAiogO1z6EtnOaRq0G+jCpQ+7yAP7j6/j4yFrxIiw+/SrsM
v1bTXzsXhdbyXS9j7NFTVa6yz6LFhdjCFCCQiDGi2fG0yJafff/BEETTGhKZXAejSLdGn2TrdoTG
ZKfGY+hKfR6t4eo1VvNwhEMpZbm7lAPsUdTlH9PM+rtp9feoGsWRQ0gc3ZLE2Z5sUki3jXgF0BPu
6ogZHG81sSyORa84IAFky+AW5kUFzBAMjpzVaAuk47rILm4zZhfi1dCQRtEfhgHpJaYzAv2Bhk36
uyRxo1tg3pJhGE+QrbMHKtmMmPGRSPlMyHM1RfYuzhweVEltHSzEnTDaRlKbe/A70vf163LP6QxB
pz/dvh8pCNHFJczHvW2JmyAM8WOg3d5T6FhrwgiNG2LYa+XXJEzW6gqC1jv+951ug6uAXosV/0i8
/ZhTOpAaPqL9IuovaB6m8nMKo1WdejgdAueVHY1YpQMvURsPMEvgb1wqeKVbaiKeWU4gb98XK23E
+vvSM/1euehoNxSGwUU3abXzFm5V0S3Vl4BiOLbUlq4JaIuUw/aahm179dGNqYlZWOO1pBy03feQ
ITl8/65m7ppHKa1k407KAlRD8TSnDpLAWF/7oV6WNeBeUXJy6eyYpDP1DEwsgDaTRWBFBSvIiide
l5YTzbXcemOTH5iVY9PujfaQwveosVHwdOxutJusXWU1Y3mHFtQWFYqdEjB6OfZP8KDJeo4W9T7P
NEaVdc4GfmQ0J5n3EdZR/ePqhuVEmR2zTiMnHfR7RMoPqzLzYhqeg3Wotrfc71AWExfYqJKQIcCi
wVuvqi+3AlLgd1h9RF9eKqz6x2K5fH9VTXuj98dHYBfjaw1/1mRyew+Xu2RwWFSIyQi2iu53i7bz
T2n01joNQSpy544vs4n7zcpA6SWkFuxbaIhHg2QaK6jfLCxl73P4qdtN6vnxMTcqROFFsxoGP31n
RN7sJ78ixi7HYNnhzoAiLGcAd8jUJ1v5F951/2LbHg22Mf3x2wyJsqHUT7KJCPvRT4liO0lM9erh
oprq+lEj+tqHVYx0zguJ8p4tsR/AtJ6GAum356uSGYMewL6k+pVPUYrgu46uckrZKrKrBZyv9Ssw
ELVh4HBFImQQ3KCuMmMhj0OueMdFyoYLIszOH6tflSMnxFjm/IjpnFVoiovZj7sUwNKrGwPuQYk4
+N70w/fjS5bUYwQF9pc3ljdcS9bnSCYtODxmaYBSq3VX62cyFzYiZANsWSrjbVQ0/mc4PR3V3Mmj
mH6CYwVO1YOo8Cb7aic6uY+9cXXTvWHk+ofpG3Qo8Ep+DLYsyBv7aNVUPc0Y45tiBaRGvNHfpYNP
f2RVlcQDy0RwpDI6L4urfZQ1l8DrbwwScR6OTXSdQoM4ipAASCq4eVdPNBRDa1f0boO/LwfDJFnT
6/YdwN6XEQ3THu2it/P7UW8y/U+NrHtXUglu446uEknWL9LtxpdkVKwYJQEODXBbNKjuk1bhXOUb
aDnxnYlJgE7UgUKZ6+wmAbBubQj+65Z3V6GbI3ml3YaTvCroF0egb0ck5ciiBmtH1VO9UjnyWszd
a2cO+S9kMgGGpG5TwHrbxIzyb7A1w1UndHFqPmLHsz5nWb53PWl7rUuOF/l647MmvGgdjl6w9pzS
Z6buoYfyA3UUGcF+7AkZOStgu3FjXRmIWzR8CRrhYNeMnvtLLNg7D/njKWG3A4MwQXatm24dsZk7
0g3bjOdauULj/D+FOGoXLAC2fs0bIuzY9zp7mgEKjFQ8gm4yfzQgyl4GC3Kgn4DXYJup8BQ15QXD
POKvkSDAeAxuCH3LXR8h2WkHvJm5P6M2Lf8fV+exG7myLdEvSoDeTMt7eZWkCaF29DaZSfP1d1Fn
8IA3EVq6fW5LpWKa2BErxHtQhs4By/AmttCT29nub0Wn/qreQaChkIwN7L/fBITwM6mqv0OI0KR6
qzgFCwPOBeX49P++xuM6XB0tnuhehp4aIOgZ7ZWMnn6eiD4ChMifDBvqR5q7xWbIelAoqDFM/VG5
ZeYm9CLJ4CqcD3NKvBPq4hFBveXYwXFMaUUfkkOFqrkUeJvRTAIsYRGluPI+Ih/Xyh4eksxZZ2Uq
sQw2Pr6vqDpEEU02o0yeHdn499kmpBe4PLs4clNciE11skiDrmBlhTcxDuN3XlU3OeTZY23xu5oT
U9OIGFwDHnY6lyEId34AHciubSrvOMQ5arxjUPLPbuBwQaYzlR2K+UafcmJ0x3LZ5j7zXjqA3cLy
ORLWRw9UZb9MxNgjYfoeDIfu29Efzm25hLkLUkV+Dob+5xaWtVl1Mkb/2xys6gC1h2t86kMVaxv+
Fj/OzCC8LLr4MVVmdnCG0WLqm+1KmI0rx8foEfaKSB4IsMTEfB6b5ngZwDVLTE1sWQMGXoNmaNra
x9Ab15VnHGpRofE6PMcdDi82ctc7qXRmbLxrRn9+chxIETEASXb2/FfQxeGRQ3ZGIyvE5T7+I5rK
3DB6jBi7ENdL0SERsdCU0q+sIiEZeRvDOnjKP7Cfnan0qE5dQ3FJhIq34W9vbe0CiyjoqHYzylPg
/+5FOKWPWTd4L1bUvGdGchbIaLhjrmFblw+4DTAM0MkJUVIutvIYxVh5XAjCzNiSQltK2PXKRkvF
OsmM2emXjK0frgd8dFU0/hmTBVTc5uZz7c8J5zq6bRpm7eFEaY70t2nAI0BgOkAOb46GttE+i6Dd
Kr/JdgzbqdyNvb8w08f9FLjdE65hkoK0O36FeXPWhBP/sZntrEjtDVE9WN0zqydUvbChujrdpVPg
bW2m9B+mbezBDzS/O+gmXCgyCyqo5YGepbMB//I6Ef+ItPcHY7TjDXYGDMSdfzVwEF/aIInOecGQ
OHvkJLnzOb1QDhGHS8M4j2MKgu/bM1IwQH3ZcisJJVYmfgoDdYNzTy4O3OTX7AjnNGXuNjECqCps
q+WcfGHqiLj/EIgW/5IIImfUDiAvuXocC9Y0AmQFBPUBsjCt3eKpxaLCm3Z+KUzDP9ETBVO7hwzM
hFoeW8YXsPlbJsyFN0I/tIeNWixQmPnbE7k1ctcgjNNmZy6zmM4/o3VjgrbsGQFDvMU9M7w8SR3O
ZGm8JlSb7izbc4iWe9EfXbvGQTReeONC3aw9bFDbseuNi5uBa26aflOXY0P2vJWP/ZzF59od/zLm
+wggTG1jmZSgU4qVScdWCkD7oCSw99EtacaKISooqS50LpEjVvlJTPoC+jy+kXTJT07uAWWpn1sO
y2duAnQTTVhnRDX/LUujfs5RdptIL569dovw/M20tYNk1W39KXvrimgnyzjc+PlggD0X4Uqk9Lux
gFFVkYC80v6vIva8TVsWl6DA0zC3FEA0TRfyrLE1U9V7LDz2fCTL9ViG+0EbeL7n7i1qoxeA/uBn
hBWteRGwPA830XRiB8MygUzg7dqGzs3Z9L4UCM81bCjrFE2et/MWHCJQrigOLyqN1Z6SVsbLWpJS
Yiw+2RpUof+ITfCx0gxUwMHqXWXT35aazNdly9ktHwBWmnr+yHJmPChXryK2RxBactha4fDiawxz
SfCrWcowcHCshB/fWhPXCmGfBwK26aYflX633aW/Rg/DWfO3Nm0FGY0MDRRsI/O+YJz/6ZyW95aH
coWn+1dFUV6Oo3EXt7AVSaCuQw7XpRDRjhxec+BgRLJRZlsURsS7fLiYCbbVpoUeKfSwK2QaHLTG
Eq05cdS4NgdVnGSEndBQPMXT8qH7Vy04VUkdhVU08tIPVxuO842WJ7rZEIG/mjnez8ZH1xb156CU
2LRBSudorps37Uf4I50djqzhfelbtyyHrQGkyi0xIvNYqDLaF6nKnmKOrmtrelZWa50860cAx6SN
WZtZx5we066YGDIasPQ9j7Lpzh7x6U3XgBbxnDTYiwnyBJeB8TgRd7edBDSaMEHYpcKhjWfRwkmC
HaxpdO6dn7xo7eUEcbqe2IVBoYjr7kXqufeM9kRW+wCW8Fx5d4bZPR08zW0eh27rgbN+gIYNkBcB
ctLcz9Kx+D2gXj2XPSTVGQskSFvz2dBiCdbPxXV2mL939Z8JBsQDIAAGtoRbhzlJN1EIU91J93Gz
mAKHkElMDztAoTpSEIL4xvlgM5CKpqan2zgxdFqshy86jQl9JuolRiPZgivB6FpI3BgBtAhap8Bd
owpOA+bRPnspgoBhxUw1LuQZf4utMEeHq9zjWNcZhg2WT2yBnLK6baXxiRpT+DlP46tke7lpSQFP
6g/7NGfZIll2bLHCncLEek8VHUA2ZusFsxCeYmMXYMI8DH5LigmjG94W0q1ZOd7H6cs1619DPRDg
iYOVKqXPN+PT+sL0f13NzR/HxyQTOIWJVdzJnpjguBdDGaulMeY086JcvMVzaRf1uemz8ILPnxVB
J8POnPL2Ns4zd6EuVaASjYeqmwtW5u8M5puRUKzb1RDNKdTyV0xtm2syX+PUGS+2mUyXwFP2dsBJ
AiMPH1syp+AhZguBe7JOBFkD/Is1cjDgt5VZ6i2HH/rErc67jCLxLuxeJl456o8a4NzMc6Z973Kj
5W5z/vnALsmfqMjz8V7Rmpc7W9yJzAH/mPBqbznh0a2pSPOVRmtfzII7orJK2rt7V2BGLcXZUE+Z
YahTWrcV1SdtdKJ7MnaTLcWUPfROO9vzq/rNVhycJz0FZzxFneUNR0Gncuy4p77Q7smiwXQVUUtN
kofvzY5x5Xj0H28SlHGq8VxQg1BwPFO/lxw/n0o/HB5ZieA+dE+WU4mjDJJ/GS1bD/7Mup3Tg6tr
ctmlufGomLyAN3b++1Bx10Cy7KhUG2R6huf0leDF2yV2liGW+b8Tw2HcNSgaxsquaZH2uDanA31U
bZNLFPTE3WABxICOBs4UENOHXf3pfVpB1BT/GdvyWGAbRn3M7gudPAnCvaJCGMd/Ab9IgHnRGY4J
zmVMgCzmt4BoI0n/WTMittaR9zho/wiMJobGnxNdnkE9CnxL+wZIN/4JnxqVXp1azuAr6540Jt5z
JaC4VfMltimgEtyeadH+S36ErMI0HZ2SQh/O5sO6dZ1jiBl6y5GAoj4bA1wCwdAMrYDyeHgGsn0y
tcbYknOhmRWG1JyVnwGI/ZrlsCEBWQbrVjzNJAbWo66vIZFdlDJlncISuOQ0UZaTF56FITM7+VWT
nE2uircsoBLJJU3lEuhKq9S6+tRlzEn7wFBgBxuAi5Tjomgsj4x0svRGa4/iVyej4JbWWsHprMEh
NhlMIMjnoqRaI6pfR4E73jABGw6wR8IaizOPirP1M0xDXCsTROQRpy5ZDc+BqNd7drRHjgd1nPbT
AxnFZBsnAZB0s9kzkYxu3BemY2/KJ69h1U4kKBrPpZTXn9X3ZIJu0nnzu/cknfQLFsqku+T28yej
zb6mdtYHaK5eETnnGoI8gavoUgXQxPOZ8HdmkLoqWNN8Xla8fWYK25oCYwowVg460amneJk0hnOh
Y4fn6SGfBRyOLLjzc26bGL42b5r3Ab4rwzjMsil3x5O26LrPdsVY/4QZYLVHxTGXErNIOHFUIZnd
VTE9TqTCc+BSGCqQxVMP934ppw8rFXe3oB8gpuiJUCIEnalHTBisct8X7b+QOepqnPrfXt4BTuQS
orkprHB8YBB1g4cq1i+xCNR6wLO5hwq7J2H9nLsMmBcrXBaoI+ARdzviHHTblJYUnnpC7SjBNb+d
Fbv7Ew241S1qN45Tm7uA7gmQZxFEe7LzHPEXdWirgj+iCrvtlIhslxViX9XEkVMhjQOwzKE7Aoaa
eC9EEQGobnULsVce+5SBQmv9BtGV03SVYAl3sLwPzNDBvIyHKMehTrfS3m4WLRu828qhOnYjRuux
nyiMYsItiKkHT0XqbMBCYHU36FyqihAfSDq/upWZHu1GfiYqBgCc/FGZNGgE8Rpyw7T1xJFHoBY+
cfygsacjO3OX9ponDBOcESiSYrIoqlb86sjyl3I+mE1nPsUc12LrCIBjZ1KsCOipbraWmU+nyJAN
KuNznGfetymQZOFI5cwHVstVm1lt91gPxrhqRySMCXv5qjsrNeqHCV4uKCq33y7VkLNQ1kOOuj7Q
IFpxu8qoKGRXsPANawsTDKbgaXIVD5KK6Y7P3JXMQbb16b2zImdX+Z89p725P9HqguUTtfrR8I3i
nKfB01RRAxV21rCZhbzA1mBCS1gapx/zWoSBKFXzizXczSLpHwa73w68c09BUf5NwIufYBdyEHHs
szZ4yjRj2G3EEG+TOh5n7mnaQTTNXkRKps7IPtO+io6sqZRndjMRwRadDtF2RyEU1mgmS5cqoh2k
cxiae1FNavCgozx7wWHCVNQXr8QVYOHM5rCjqOy3DNthB4Of33nPtVENf3KKf/fKCjtYGQbDuiZ5
NIV8nDqsgn0qkWY0thlsyTGITtKxlumjU/3IyFW2GJYmalDhSLocFrzcYUvgi80YYL+oHsgCMY31
inhjNuYyjVvMnQ6KunL6rdNJasTiFrU3D0ZkPIeC2dgOYb2zyuoqrqESJL+o2SWeQGWJR0kXxjtm
77XZU+HmU69bdL4++mH8FAmsWZkNnBGjAin+/rNVVFY7Vk8MevkQCMbdGaQhLJouPRSYY1wPjM4Y
w7B2a457QVU9xVZuPcvSQPUxPhjvFds+jI8mJNILlSxUylothwaG/DCbPcZeYPGeqoKE4lDUdJlL
caydpHklT7bjVxxceO3W3cAzTv2mAp1yJ81IwVkRmo+Wb0Le6EqEgAlv7GRG+mQ6MjzbTfiSD5Kx
lQa6Ktg7IjGpY+YCO0EkufWkldfMNJixW/TVFk73OpT6Kc0LgvxDoLmjll+BaSmShASgXSxyWHQZ
qxFyXEtHMU8xDY6TABS3CBb/VJ17Z5Ld8oVvkqIy5iRmimPRe+ltl6UI8Fu24Poi1PQ+Ck+GGD8w
uu5hkxF4B+lBnaMHq1iqXUjB1kOU0UhLKuufjVLCHJyIZEQ20er5mYhgTisnpYHD8Xq0VDOnDi9e
A7vIH0TYgZlucGVaPZAsNfL2wGa5oo3SeAQJDQIkMrgBBvqEpdmplbd2tK631ky/lkSjX2OX7SkA
O8KU+T02gECwtJFo0ezzSSrURgVwEGUtx+3IfrqOPZaVxrxX0d2OPH/XRHN8lbSHreAlOtvC0Ife
iet9TbSgbgyX2H1DyY9Q3SURwC7aQoYbh4D5KYdqPzZMzodyBMzXgbioKnm0DON15r6+mY1Br7Af
tGsqG9y9RXKcVZq/nxc4PrIArThSJnAwe+nL7iyKm2HkarVOJp2+JSJ9GW2wLxxBIjBaWLHLposO
nHn6tfZsazc4nODMZR9O3bVeEggGztATgPIbemlB5Gp8jDT1oYtracfPjYQlmegxsA02oyzNUz2H
TKzKpN81SfIxapsdac5Jf7MOjkHAqmU4O3xy637ozC3cZmNVhj0TZcd6JW+17phA7iJMmFfDjfFl
ergYuNOv7DBzzmo6R1TDH3iRr/OQvHJYf2Z4+OoUHOvVCM5Xh87OFaJd+2GScPNujbUh3HkDzDDg
XethdqhyGd0cSbzBx1Vau79crmGToY4z1D8zzkZ0W+wMkSuAxU7K27r2wG28tN5+zsJFyfcdjH29
IDo5neoIvaAF6Nz2UKwWRRz3Xf4+Et8rUM/Xnt56RCIPRs3Ft40webvo2Kq2oaXb9v03vuTmVpRJ
TWm1PKmh48ccvFPNm3gfknBcvg9oan/9dgLlqa1LNdSw3ChlKtIgYS8+yjgACcVAkQsSqDAdDJsI
3vibzrGe4N4j6uopb5eWAdFLM55PsRMwYiD35Dsw45WdPAZD/5JU7O9Ta7zXZbgcgXPv1tiv88Rx
1mlhPMWpX/BYxPeJHWSJBDunzhmPhNfcAzEkLqdEoGxU/BeRc3SLNW6sAazyDb2Eplde9ld7cDkZ
jcEpcVhmoVTRANpDsClYLrdYW6Yj0MGz73vmQ5cJyfigOPCYXiEUtF8trQhYwxemTjD9hq3p7Xrs
dgRl+pfAVMmxDyf/SqRnC5S+OxbUK7G7jhb94TVFPo2/IIVhpyhekD4ugnNS+vqg4hbVPIBzJJzT
ANlob7YK76CIfynqWIX628xO/urU7t6llmxF/OjM5S45SMgHK/hHVCIVFOwYyPKPBgrzhFJw7p2U
lmwm4UlR2l9+h6w4reouSbC54nEqm+BQFC2Ev5qluYdexeHSezXICDH+D95xmYZYbckVus2pg1Dw
VRFXS+v01FpD/TdN9CWc6z2gJv3YE+F8YLH95c72LStd9yYUbCmZW2LlkZM3FeuwkO2/WTjypvvi
FUKgM7nus0LUliOtHCHsyM3PLXHAdCHmNLi65V93qP23XhTk8KoRSo/DWtMpr7zmDWcw5AB17yAj
ojklJ6+AZjgYj7QLmkRGo+YS09S8A3hRcwepwQf5+J4onJnfZNXhJAKABKmghWyCt5oAKV3MwVi8
unW84+r+FkyCE4CVx5zzWvHA0OvsZ1QcFWCz+4C/pGJOKWw3Q8h4NUiSv8zE3n2MEW8MFumGz5hf
V3NN7jeL5aFRY/9cIJXnmi0F3VY9UztJdoY5pcn+UdWtwWUEuUA7Q7+NjKXOHSHgNJcUhsHXmRBp
KnpyjaqUdJ/xIZYuitvPH2v8ZKegc5pdqRGx+moGJU6QArczzb0LikTIxQPbero5/XxOLSol2Gaz
s5s5wltrxFtdcyP/+TelP8HVWP71KcIEL2vwcGRSMW1gGP/5E7ki3KE/nw9unxukBvmf/vtq1ywt
azFW/syKBaY2PrhREh1GQuWjY3mnRCItsfcudareqUs0McN4jNcdVuuTFfu4L+TQ8b5bPv/5U9NZ
zl66zIzbcTghd42nnz/9fADamZUr5ZikhnwHyBskOhTQY9sZ0Xso+uqWYkFYOZN079QxsQ7FWBHs
PAlIT2LDh5pMrVWN+dUpo/KOLuoSzL4n1RBfhd8s23bq3y3tkGHu002HV2vvl11w92ogJlSWP8ih
jy/tCBUm0xFie2vc84DxQtt530u55bovZ/NuuBajFidFJVk+bZ3gn4/y99Cmunz1LaxM1fdIZOfu
IkxeCMCzWC6fUigT77ok6lhHfOuOppPRPTge5TiUZzuJ5HuWvf9okoV2LODNxGx+FMtujkPiRLG5
qptx/u8FiDL7X6BQIAH7Zhf6hEaEtr9T7KZ39jPzRk8AGh25oU7Z+tHJaA+gDoJMdltmdxf8zbZN
3frAcYzKCmc0iOLTppGHdr9c2IDUkLV7z4bXn1c7zYmpzz7BmJ9PbQJK1EoPxp7MQGo0+o4k/ccq
6vFBF0b91izUrEUwFSO8JIBk4Rb8Wb8OPG4oORM28iNU+oKHt44kDLIPh4LwNsGhNrR1+sjR8Veo
dHSVgrtkN0HB1QE2U3cJeTou/BvfK9OHuu2CVz/Et7d83UIEGNyRoRRKwcaxo/JjtkdCc0kpzz+f
pkiZtJK9J7JvtxUJmzUAB+oDGuF/EMiBENJn7on5pPNRMOPhq6m0MPnoeC990hUD1P9RD8URESq5
ESokO4w165O7/2lul87cJP3sAxNIh+FN67gHJTGSOF+rpD+T5TJelJ1NN9VCp/KyPvjIZy6uJu2a
AEm84IPsfyUdg1q3cjing79U4NThh8CnsG6r1L64oA3X2Agsjj71IU8bPG7w7MNZWcfEH9zDSEvM
FokjXHMfZ91RDeV4oXtsZ9hMse/RyOkU39YSjh0Cn5tOl34F2gOcG1bxVxpWCC9W+lGm1oGQ5COn
pmmLb4bfekKXRIokvlYlYrgzInHSUAcMrlgHxGShw3gPOE4BKHTkK8KpOiA0IK708BJq/VeKTG7q
ep5PM3wbzFORd0O8JtQ2tKdIV/ZHWwbIRBkTk4ximw+zDX739USmme/xOfPkc6wG8QYVa6OKjNOe
iTRqWQVmAjsPgRekBhdqTMmMqbe8Y14kA9VbFwoGtpEBEgmPVT7Bes63P691PDt0kJL+ITXKS19G
m65vimc5VA+cpbtL0Bu04YSu8xoZ/aZjmgiZKfSOrceD62M19kUefhKTkOspHRfsa4gE28bPQTUy
8HSX56kthhuRleqZyNAbUYTpM5l5HFocgtjTNOZU0YsPdrO1nAkXFSnIIVYCRv/L11v6idamNcqL
Ucfle0Rr5c/XEysx9t0MvtNmUchz2X7Mafoz6/FhfrxjYSovrqjl+ucnMzuO7JnTJBfTsf13ZG3M
Rdi5afK+N+I5NWS0FazjBxvS/eeAx5DyQv8UhCVymxO+9H5OQnaiG2hQkfdpGRKU+MSzmRpt8xwZ
wfvP13tLOJwqzOqU2F11L0mExXgBPw1jXuuEEU3sNGobz5MGDVZ23HOmYadLdUzdJn5T6NZntxjD
dbr8RwwDGCfKhqIMmV8zW1fPVhRdffj667h1jbOluf7Q06UPRCXHz5okuLC3ROajN1m6zkEgh5I/
S+ZPu84feUYqjEYu0JLGfk4n/Wfmtm1x7J6cmqlGEuWrIODCrubnSQJnYi4Qr4JpaD4wLCsAkzjQ
WH/stVAtaoTXvcl7B/H/o8Dhgdce4bitWDwjHjeX3AXUZkPtO1u91AVjZB9pntHVVD9XMEaNW5LN
L6aHQ9+DiLmpjLY/BR7LlZndWhGDebMz9ZT3LPRBYj3lHYu2HuUfiMPuZ45mRo1VchcSRXqsKoOd
WE3EqLkfpKQkWcF3RouDQOroGaGlB5YHckctvzy9jI3VHMqbl8beEymxTwmaak+PkMf5gfe47Szu
HEgc7HrBZyb+xX1dfJRs+EdlmBWdLHzZSNRjVbTqBdRJABungudffyOypp/RVDRre2S2GGfafyv4
9qxmTj7DxN1CYwm3cTCSiNIhilF8cAoFI56BDsuGPx8zNZkbEyrXB45vkhzLa29ZmDPMJQZFo+d+
dLiY1zFd8nksPkbUvUPUT2ILPyUiX68+kgyhb1be+JjYCbXP/QNCNsNqTC2w1oBEEPOD3dLQvj7w
p11oQOuCIrAm/FN/tjER8TlnAFg6Y/0pxPRSUrDz3A9DcqLoifRx7h1wGnM4sXjXJaCj7KA7GMKs
PgeXyI24wLdBjm9bh+BR/dJKOHFT7R0SMyFuLsP5c1LRQ2Tn7UuvOn1tmcGvw1bPn8gX0A11hfmS
+MqLDWX15+/XQ38T6UBfJTtdkSDAtuSkWf8+hhVStwkHgXxZMeUGTU8V+kNgGB/EwFt6kS4g2Myz
5VPlVVe8f8MwOLrjqbSRgFKbJ1m1ks6icYCM6drfFZExIMDLGJMnRyREhlX93g7v2gdnUDMfPWGc
G3nO3f4zVLg5OWKBpPluYhppRqNwljjPK7Uy3I8yb9p28A2QCK1PCpU4ZUP++PmbNJ2+xEULhTp4
LbXxK6sAt0x40+u007tR5GduA5gB0unPlCWb2ffyi9bMugWdd2ZSnGsrwvA/1HfbLcddksl+m1IZ
sfKQwziuQazUdvsZTDNyQub4BxAJv9MUt0JcmC/M0XmSZU8DpcvW4GRrxch+M0K7ZKzrHcZJ6G3M
XubOJj95RjQj5XEu2r47YCeztw2UMxQljuF+wYg0Cbkuh7ImloX5Z53CRV1zlKpWTUfwYilpCpZt
vCdNqDQvblCHwRkUq/3q2fPp54nyc/JYQRD9anSIh7bM92VUZUchnRkNemvinSb5cJvdkaDjTONb
4Uavbgp3K6VNnW2EquLI9s9p3r41leyfg2IZ15rc0o3RpM80bJ6yuOI9Fvp04eKaXRBZA5fjgym9
d0/hRWQIz4mlIHhA2b3D6RZfQ+wdCr6jYZkeOFait+nkP0+Ts646yrM6lAZufancDt04rtwoP8eO
zwQYDsTYE4BGqw76Mb/A/H3nWd/ja7sT67yDrJjxX2HCCqtZ3iIwK6tecfIpuxGqIdP+yrC7ddrk
SPATSzTTnreoFnR/iH8c8SATBS3bZIDqPrjAREm/ga5o5ZudNBsZxMZL79Q8mwYDBJVH64JwKmAZ
u9tPhkGFW2vILcYcduC+pVg9oJW+N4xjOQFtlZyMuWov7WxDBggnj764yN2I0tHP4Y0ToYzm5uRu
ecxNzLvLaxzItPjsivRXQlyA7HtxwvRzdXpCHTzVp2wmiOznOCPcYIMASb4LYDUsQA8P/vKfO5eu
JB8a6UW/Y2aYWm9mLzh6C/cUR/jK80A516GBRkgCOwfVy2XWVu6bz+88WqSMUI73ZojqbWRn/Byg
y++JDwubX1XO2feQOF2+Sgd9ByOOr7mCABeTV+SBXYYstcg1vk1AEpLVyF0SCuNDMvMYONRUILpV
gi2VZdFijvvluCYZnCW0PbF4zp7ImF5BQZDmGwN6exdLaKCoR95nIMBpBP5TpkX2iJmsuib0GTKS
q8Kv3jTf4zyvaKXg5mKwjG8hJZTLYnzo7VazBATjpvKaj840JDuZXVwtfj8iw3SYzGhjruKoRACY
bhBB+7IMazINLEaBLP+5veBiYhXdoch0R17YIODg5PmGckIAhQbnQlTgG7/rC4MjeKPuTBjqFnI/
xPwQ0J6T9MFuFhWJYuC6Nwp5/pXAlE+i915j8spPDS/yyo+qa2uyFvmDpGa3rZ0zzHcJHV2fWjDH
X2EZZNvOmNKTmebyyBZVbXoqBcMmaVcpdYmPpfaC7eReEWH0ATRV97Lk/Fm6vSFpKJ0UPBEAqA6d
U7ac5S1vA4P9TABC7ozstawwunrJuQl9eE3uFxrIBIODfyVWtygCTEv5Oh/mlE6g974YNG/NjpBs
XVvXegmZ+fwXV3NgBxhi8TuMkk1RWdOe999Eu6lHMWaSpVuD/wO8+S+w9g5RUqaXySZ4Rz0K/Uhs
njIBxxE11ZZTYLdSgdLHzFH/GLkOcD58D0CBZOpbH0JO8esBzMMqUdR+tJHJmmX8ZotYC5cxWiFx
EqvkMBucbUPGB6tGU9Ws/OKbxGj/gN8QjrE2XhdDWrqcJRRmvX4uCI5xv5wjp/qaFcWoPvP/0mNL
mDRQrzGRp8YIWZwt1CfYSKJG53Q6LmJKs0CBFvXoDTkhTvE6hOJPxlV9x9QenIXCTDlWlNW2FTAN
EeTfAKoOjLYhYwMBBv1W5ZwXVHFgFzmZNCKBPYsg9otnMNv61gVSrQS3A7CauBCm+dlrpXltdWzh
LONPg0OZMxEuYskkqqHdzIIUpl2lLtN1tnnG5kxivOqgzTHamFiWUP4EafzEKz+DBCcMkdL6INL+
Lgsr3PkW31DKJLl25NERpnyl16bfpKJ/4tAvdwOiG5kaGLEKF65Mh29rHhZbxEnksQ0LbPpbR5uJ
qfKnGQHYRaxJmDJQccK/x9uWGAQ345ZGtDnO6EosEIlNZqbXlrwiYWJsmg3oq2uVDNXednW1BUGL
fY2DumDgsiffiKV4yJ9/froQr+CyQNqVHs4iH4Ff0lUJwcjooRu3+FcK87kJabrkokCyeVlqke+A
AXdrOqj0OdAVb+oAYeHnnyAJ9dTb9joQon/M58l7nBrjd+dl9adN8QbC0ooqclqOi4ECCo6lNflr
LnmCQ+VyMbcAZ69+7t3/d0XMcYedjWyO1hxTyrY5wk1Jt2HG4V/Vctj4MOg+xzZnyQka99Z1Cxk4
xqm2vK0ME4PkUHLCprqv2I9WE3+6sTjD/JpfBoanJGuial+lRKV/DlYQzw+lwGKuXBf3B6V98FnD
VRyceK6jq1s8ThVZ9pHK3k2mN4Yozyh1Pt263oVTPu7qvt4QiDMPTk+DfNP5l57l8zwGfMK3ddTq
d1ox5WDVVCtqJXmP2oI0EsZJ2O8Kg0jt/yRL8bQUBj9Ur2iEAjNSK74u/DIlSNkpRhWnuJp4Q5jI
PXWC7TVKWkoOs39Q+piHN+gQIjafZz045Cz+RogPB3qJdtPU90sT4QQUw/12c4ZacdgB2dIIxOxL
aRetid6na9XhhA2j+l+uuDgiUqwmDEr7JBHVnqEaKeZ4WHdQCoPFllUhCeiel0qHAT5Nm0+RuPiN
Yw6Gtl1unbGY4RRu58B2dnmVf3p5SuiIsdyqp3uMU5v31A5+vAaO9UmiXJwiTDxd+TJnkvcfQy2U
LF4y0eAPcj3WvH7k/yjjUOcnvjx0ouhwbiGHVB5Bz1yY/S7lRT4AUsjMiYeAlBswkA7rvOF7jLrY
bj2yURtAuXwPBQ4fdikbG/QcXDrALAxDaop+/Ipr1lwfq37a133KKpAFkNai57FxNqMCfaOKITyz
G7zBuyZeY04cZiuaYtyUKymopW2MSvVpgyGrWhZrq5hwcICZXoPy2QTugxhySnVb+tUbMRJT8T6w
cTyPS11oDnWD9sJ8kxzj3MMIwgB8zhNGSpa6zsskyCg7+G5B02AY7tfZV9BH4FAqCp65ymKNtXBF
ZcvEDEtewjljXVDjs/rS+BtJAFrMW5PmjXTLYGuk8+A0hO63BjnH4dU/MPSfB//FiWccBssUrLbr
JWC6FMTKw1hmjzqfn0jjvXPw3hhgg92+/nIcYsx1HF31lB87dUVZ2rYUowQmHEqn4G4z5r+JQkL4
SGOIGf9j7zyaI0fSNP1X2uq8yIHDIc225xAISQZ1UGReYFQJrTV+/T7IrOkiI3PIrt3Tmk0dqozF
CDoAd7h/4hW417eNsi61SFC4gx+f8uaqyIM6wDEXeGnCES0vveoJt4Js06oDJUlDntiYa4OdS1dy
MMZ1HdCccMinew+gJs44joo2sVFW6z6BLtc1z3YG9jAb5CNY8JeB07eQETgl6JB0US6z6BRZfizb
o+ZeAsXfMIXoYXJeg2fGrSstT3Eh7sB1OYBiGgpxtdkMJyVpNi8GKsAiHcc9lpO7UPC0DK+Xu2Cg
ah1Bl0PBE4dyAGr4nGmE69zDsCgaa2XY7WmOzu0kRXUWZSFYfgVSgkiStZ5016mg3YT/mFuEISLP
lDEXRe+sOhnMl6WukrIDSjihWIVOi1E6c/3Cehj05EmfzD3EZkpyygMRZNvlGjoW4yMbZb1owDgt
UVQYcNFsH3SgjUCn/BWCcxOLOQ85LqVr9RQLVeg49HtyzLOmjVbrG83CrJS4jxAdNhLR97D0+5Ha
uImrsFrDkgZdi9/XVHjrSkvPOryMTiR6nmyXgJnZX8Ggc/VmUQARnSfZBydekUy0pgka3Jx2A36A
GKVd+ezzyhB9Tw3E8kFCngA8vpOh8CjK0YrxOdXbr/AGKrccn/pQQZA7rlmieArEBi6ojf+9CTMq
3cFouYgnEeLZwSH1fMCdoGHWZp5hw13xlc6YroowPvR9tu6Qht7oNeVjLGwjmrNCcdVGKQl+NwjH
3hTOEK51CqzLvIEKNhHGRWd+JyiwwdkczOSkS7AL621Mwk0qkZmtUtYDeLYMG1SevNJiD9WAwXuw
Fp3RVmkGG2i955xbBuVioXSXFjWCTV2Wr5WlVG7sI0mDnVJTqEBGK/oWEVHsZDqAdpszBESWGHXR
UDCzRWbqzxh0VYuoeqWniZyTQArJHso7xzM20pQuEejBVrPH2sLcRJdPSJq16t4kICgleEh9MNaG
qhK1olu4VGu8y5pgp1Xg48Pi2QJ7ArgUVqo3QnHwlJ1Tqle5g3iIT4NdJ+K0UnlbISNDE/y0sMdD
DEPAYBWxgjlTuhQR4ahOHRpHaoSOV4p0oT7eIeRmJ9FDYRAZil4g0xYCxLebx7Svc7LVrADmoL8a
SoDyqbEohKqsNaoILjL8p6Wcdv4UrEL+OAVUUFwc7IWLEqM9vSS+cZMM4wvsyWqRZHSswFpDM0W/
ntL+s8RfarEtLJvQFAUCepXmeYvwpp0lAQ8RckmJ2tACxP0YURel8kUwgGMem0cA8X2iLzg9jdL4
mjjtY4zkne75r0qX8pcE+ONQcivdrTHAlQDHIZfIG0Nxnr5Jk21fn5ub6E/Q88k3Os32vWNa+PQC
lm2UGuviIvdXqv8EWqREYABGLbpb+sJog2+IunGYRYLVTbe21VqIrROmyWFdr2Vvoy9wR/nJDXWn
ABMM41QEDsuwrDeq1kabyUxPCs1ERc1yrnGKcFOsAt0W9SVDVMZynLwL35hrrrZzraaUn20675yS
vSzdBghNeqnFUNc7c1ZmWuNdeBJ09jMdpovCzuozSnbjLknFKS8dkHmK8EbxwifQnUODPtDWUw0N
qrAjFMyJMNnpnoZcG7Y18nWdZraLkLeSxFbx9kG8sn0A76Pt48EcI8eEczR+wr2yjxIITykgYrot
Gb6tS54QHDQFBzmINKlij1tp4kwQoWLc+NlzHMtkeRXY2C7+j8/vv+PzKzT5kdPvyWtVv45vjX5/
fOGn1a+ifVEFwBjH0XVQELplGf/y+tW+aAZrHxdoU9U0Ke2/vH515wswfltYjtSEZjuq+S+vX34l
YKsYttBtgFESG+C/4fVrvzP6NXQL5r9K40GX5PVcHuO8NfptaRsaTh+x0rJXkVwAo5p4q+rcdz2M
7vUu/LmGfpog/+k1/NZb+Hfj0QRyuHJLl9LE+fjtePFQi6gcQHEDL520lx6V4g5D8pchPe1QVn0z
D78ZTFi/uTuBWK/lCKFZqn40mkWbSYEvBwaNIzCZ7nwwghcRMvEYnsBtey3xLKNWX+s3ZJVplp8k
GUQf9VpyMmB69MnlGLN58xtbZZ42Z4qh2bptABdVkeF+f/eaX2WQ7XX4nuZ0UyH2xcmLZ6EbVMG6
QAXQy56NmtAcf6Gx3gvsO3Mvpu/ZX1ZNdpda3hnAmVDR2kVh2jtBSGaNaGTQUc7i8Ko0zHOJUQSK
qBc40TyNPpZ2QKuRHT0tB+dq1qSOqzui963oDnX7XaAeAz8IoUYNCX3AJxYQD4qr6qucPeSQ1sy7
JymFG7So/GFpKogTqLHUd+iILRD6B0lCMc3gbENVzVMWCtQun2TSJslK7J2G6l1A3ENCXqMmB1qG
jj0oK3weshw2QmO58z0EfBNA25I2M7pNlDtpNeQVALnU9UyEDynweZGy0OWLiVN7gXwgEdIyHTkU
2nYZYTgUgHlXKL/aQKc1bmq2dS2GF3+AiIMdLZRZy9oCHutmv3nO1hrdcbS3RgX5+dR1wgu7xRS6
Em5dTtRB7miCg62nOBVESFFi+qLqWHQs8Twb+YlaGz5QRMfOSzg1LgUmt8UEr7yj70xRAY31/KJp
voXAo6YYGRmGkhMVRxNsYU++NaeKoVzaOAQaPHE7vgsn9nt1raGBr9jfCruGacQTz++4Zy++7Knj
danbwC7S/FdAbAOdXB+kOreuYKVkInTsAJMxapNaFjIaIwm1j9w2T2+aaQJwZXoIoOCuU89xNaVY
+RvRv2jIdZbFt9F4KdCbzG251EeyOKZivgSdDLQn67aBwxU91CmtcVOw7VmLXv0EKZJYHPgi0GVM
Tf2VrStbpGqu5tudWC8TuK1Yb5chdbeU8lKAxWivvCTTPq+/9eHe6a7j8ooOOErLrsfRPQRyGYYl
oeNF0RI51xhxZC8d9jUCKJSlwLEgvHD6C6mca/k3g9nLmKfRw/uqvlOmbyIJOYRZiaJcCf9VMO0m
NYDopsYKKWJeoKK6JoxcKViqIcnd6KCLxckp9R+/66vUnT83z0PYAKih+yTb65p+PW+k6V2zJOAX
LFpIDAN6nZEksyc+N9NyJeGSz8vEovmt0kKxDH81Wf4qQ5+AusZpTopZTlun8LZGbNBYSqGdKpzy
9UJ1ruc7FNFrwCzXOo8ZFQWvU1YU4TeFSkGj8Tea4TaAWHWsKAve2Qq8XO0ntCVQPolTdwQaXmA2
E0SvFYsYDXalR62Nuwy7V4HrRfkyMLFqgNcxiw9bhvlRIsEK351iRMbDJN31kBWqJ2+VW8V5E6Mp
SAIV6cm+NOw7drSVWUy3JO/PokLQqU3PmgoLplxfpjHcYV/flHjA4VW+McJ0SXYgnLk3u51Iixyu
d/6tioMcGaFbWV/7AroJy5O2oNtprxCR3Dj5FvqaW4EdlnJcduUdDHu3aKt1kr/khUOqvMro+EBM
n88mnLUt/UYwXfS814HPRfWvoKhJ6nDXSDs3TFhTzFJQ61SCN1GUL3zkbGo42/SsCL9hNMygLn/Z
Qs4MfHunloLMn4WE+1vK8uoQEADlhLUnzl6k6fSDFwUFNbN8pWu+sPRrT/sWxY/IXyCgUq6TzH7K
Kv3E6MzzqWUbYsPzIGNl9bcEumiAVGyDWh87IH98flF5D1Q5GykBV+SS5tNJYJqjw9mQQgJjn/20
4y115KUS3Y0qCgKCt9pYGLyLSfliDdnCG+7K4a7iJQrZS7X0deQFtCyqXcT0fevWKoE6+zg4peWA
PlkFjbQcyNvBsir+Ko8114ZLFZnsgNinWxA9WrilGuhq+KoIWV2ULUhH5HD6QQ0A02bxAl4IiAAU
5kLwZsnwXNVKP0PzUXejN6Xn4B2S+sExlWXr+66FTizS+m7VJKRW6VZDe0nlWsP0VcVXrfdYwUyK
5MGk1nWueJzL11XE4+kvcnOky2QsgZE7vY8wb7vEAIAS/7RFJWCn9aBuNXBomAwizAgmJHWxs/gx
cyjjL5BbyNkTDRb8TLxzfPKVakf1kJ66XA1z0A1IoTBqZKz0PfRg0H/xvLT9zf/Ez/9O/EzB8k3c
tnxsHv/x+uN754/p6z//uHlM88e34fOPz/8ZPgtLfKFmTsCIuRiQflv8K3zm/3yxVV3lLQCVY/Hf
P/5BK6gJ/vmHIuQXgkwUkaAaCKlrFpFhDXP6x+/0LxQ++bVtWDpFW/F34mehvgvpTHqhpFy2Ca6E
gi48BVKFtwGtGof5qNBmPnQ61MeBug+Qi21UijOP3i5vWkNH/K7vbQdTJvv2zYP6XYA7B7CAuPw8
2738849fRz8KcAfZiXISxoCL/DYCCRUZ0IuA7Ee3VgxYPW/2is4p7jXs7tGy0tuHKozcPI5/Lu3/
NqwXPOsPL4Qs5+1jaL1CQzhJHw7yAgWCVbKOoFKftEt9jcuo9Ukg/eOhvrttW0pdWJYKGkvHy3y+
mufH6zDz63/+If5XiIVuGXXTeIh29gl4nkV002yVMyrbi3SNr9v27z7mo/G09+NhP9oCEmI8dPpX
mHScikW+Gb/qz/oaFeRT77w8/XjE+XF9dINHq0oGUWYaej8dJh+EVgYRTbkxCKQ+HuXT53i0fNAH
7vFH6cZD705rzpwV0EF9R+llQ1niAirf7v9xwKNl4od5kYZ0gw/mWbfvbqIlUe0CFMx3ziSX2uln
Nzinrx89x6P0tlSdlgw8mBdKs6tX48p06423M5cA6S4QVVjp2/7U+2TUny/9R8POeemb9TnaA+0t
ndcyHeznqtKspRPLYl11zj73FdfXg1O1m48oVWlWRQSVWYhH4RlioVX4EqjOpaiHU1xrYFXMtbkG
NE0YZJcd4hFjnL2OmYF6iX0VWLgbaNoKWEro5pBUFoqPcqxvXWAshU5nlFzbtBKitr1Plfp2NMlg
8OChIQS+U/YOMtZj9dxl1Z2a6jsT6KPd2t+QGd8inP8YOhNhQlk8FV69z638IdcadaXVUIz8AdWP
un7BUC1YanF0nQKiCJQU/HSNXJwKBvYsHXBFdIbx3BPBM/BpIGHlWd3qt7n0TrIM39u0OHdKYx8Q
/DbJdJYroB2b8EE6KVAL/EYJytWdXot720pfHN97BuVILV+pH6Pa+24KL12bJsQlDDt3AV06czS0
BXJTxtoMBnVlB/V5X2h0QHQ0pu08mVmF3qwTmC6yMNi1psXjGOwl2wpBqXCeSyhSuNyT0co435oV
RJvK1mBYwpnBDgGY9QiseDGk5W2EScCi0VBwz4bbFgFlJ53Bb0W/RYhmoyGZFU0+WWkU7MainE2J
r6KmKOjflQe7r64mBQZyidJBGBh7o6VHmJCqW7PeGwynr4MzrfvIeQF8fxN1zRmQnWduHnuFvDxx
IpxN07q4CBBwCH2cIohmEnqocgtP9qbVun2BzQHWWq9j+G3yTpkIzDhfw0a5qBpOp8naFs54optw
e1A7DpUEOfZJWUs4W8Wgg5gez9ANJFme4BOLno117jAkXnEeZFD0y2l4jUXQkw2Z/qZsje99SiIT
KehSW7DCb6E2ERvjB3GvAFFdwmZGdSPG3AVu8dLQ1XBn+bm5M0A4b3oBQdIbWtZr0SrrSkUz2GhL
9OtqslLET3MU26mM1+qQrMsUdR1vQBHjh3iJE1/JDIKdWn5VelB0QYkxWOWcmjIHhmzRGjI3dqDe
+xNm5I4Klqyn3DJR0c9KjHvpGt9PUE9FRmaXqGiXzf5qnm6d1WVr4XSmQT3FM4FsrtHcWCp7+O2V
m1sgloYKWJe0bwwz2knsEn0lL7aZAak29qgWwBf1QrBbofakqPqFFyDPF/TKRYSI5qzhcQu0qFgF
kVMiBORfYBR5R5xsumNqvpgQwFr8Zouhf8KZ0YeeUyG1CWfMtqb97F8n1Whbo8ztFlh3mEmLUkgG
2xMjh1c4nPug6rey0HDS8q1VodA+1XxfWZs6GlyGUedLT06saqV8LEZ5mVjyBX3nfWsaCMBUGFyn
NjWpPH0Y1f4VMVdKNUry4ESlMU/HXdTgY15ZllylRnNHbqEvm1a+Go2aUKDG480WiGP7013YhAcQ
A+G2oiGCvdbo0N9Q42/YMz4q5XRfe+hCxb0xAxW687JGwHIIYBP434nK0zUMfmOGVSGwUYUIauGU
uw77AdNI1TibgGXSFI6bm0+OqF9CqqOzfq5gvtm7cyexE1ubj4x9t1QWzj1IHldf2Dfljh7V0tkF
n8ROvz3rNSGkrRLeEkS+HzBOm9lWvh8OhV7j0WQiw5jY+zpu95/c2S+h6nxnUsCVdhC01w35fiBw
lZYyRdVwgEZ+OmCi3T9JFtcApc3y042pAqJMNyPwp08GnsOjX47DNwMfhRlIl0fsdqF6GE/Eut/4
J82iXzsbaO+c+Z+dvtr8vD4a7SjGAD6JYnUu1EO9qnbZMlp3l6Cuduajf665gUuh6yzB1cdtVuVu
3JnaorquzptH343XlAFO0vvy/pP7/+zBH0UhMUoeg2i4omg3ruqF2FZbYyNW6qn12ZP+JQw/muLj
wGPMzAqhi+mgnuDL58K93Fgb5wQY01Y///iufrtsLQ1kiykNkwzo/WqiCoF4JTitg5nct+ZlTTgj
vOuPx/h9gGqbuiYMCTlfPwr0QWCkaj2gDaVvSCvcYu3tqlW3EgT6bFXL9rPE4ncr1ZT0Y+Z+iG3I
o5tqoqDy+lIdDhT/ltMST6oVXfIlZgRLumyfRcO/W6lvRztaF8j8TpKDjtEuUOs+ib7qd9Y2WXZb
cY1zN9zcZb7u70OxqDbJ5rO1ov1uVb4d/WitgKkFIpw4wyHZmyfICa6scxDGB7HgGF2aB+tqAt6/
6C+wzYapvdDOPp7b3+2zJtLcJPCGNGnQHK0fJ0xQkY3EIZ4thGji1uNnq+d3b8PbIebZfrOVB7Lw
qziMBXfY7cuT4bRYpQdtCcZ6+dnT/OxujvZW2VGj9KtyPIjaQKrKmZvHlL0+fmS/XS9vHtnRPorI
hO1PWSgOqYZEf+yDWzA6ayfqrgZroVEdo62eDxJ7S3pE648HF/NqPN5XTUhS1EwsyKfa0XqZQkFo
ZzYj+2p6DhJnrWPH/VqslCu5UreRq50lG/U0uP1k2N9O4pthj85jYAkqDaNCJUftV7oL3fHU2zqb
bJVtlM9ucZ6lj25xnoA3CwYlidoKkfxjLOCdzjq86hbPcDAEKAvvtNjYn0zo+24o5Ru26zePVM6v
6JvxcN8dPatMUIQo68JtEEeQfnovNGQnO5o+ftNdoAR49fET/WzQoxev9+1MSRXm0SpxYwKeYo6X
pXFuALJumtuqTf5vDqW3d3n0GsoA/TMV396DdzYQUYlT/6xfYynuhmtv9fG9iXmD/mAG5dF7iNlo
N6IrJQ54s631FcnTEltOjgxJgSE4SbbK7tOixm/f/b9WqDx6LXHwQYRNMGbzTC56B1hk4SE9v1Av
zIW+RvpvrXwWyv1+DnV86+FHsoUeDYlNiG5MiaSOgrEezrQbfTVs2XP8XXZqL/UFQGU2cIpvbHX5
0yfPeH7Rf33Gfw1+dEhWTd80FtsBh2R5R2BPdLWE1ucvaDXvcJ121SW70w3lo8uPR0aG/pOh59+/
fWEQG5yQ3BQH6L/f1QB8OPbWqODRrXSQ25zshTI394DdIGo4mGem1ZubpKOLiVvHDWSrFd5t6aJv
6F+jOIFYZ2/ZLz6Sk8MQfmuN9GwMAqzVK4StlW1fyp2K5+LCNAFla96jLYsDstInFWa7y66brVED
+kKVByIO1hmkZA+X064ykDBHq6EINWeZNGmwKdCWcrvJ8FZ+V5R0j5VnqVnVzmmEPffkdGiiGOum
wpffwxYMZZVU53j3ID+s60jSoVqzRKXL3wDjds6DBPWlNN8biXlXa8oDyp0wPpLzpPc4DVoHfSUx
1mu48uoFkjvZmUADZ+EnXb6LATliPKnetiqixhXMD8WMzLVB98uTwPjGHGFm6BRP6gj9RXaUI2K4
8UsKKq8WtgyLlP4RfBssRmH1024Mh4exHYtN02KwZIwIG8VOre/8yIAjHUKEYvm+KJ6OyOhQ0601
PLEaLQWzk07c53nyVeQVfoKTv4p0B/PCGoXmPqP5muF0B6S6PgG27OI6SrcsgwiOmE+SWGc9VMkF
VA6Eok2sCwYw6Sdd3WKn3fTOEtFEuWyw9lyiHlWDrKIlFOXNuNBa59DUmracNb+svJpcY+IDsaRe
D1/8rkiL786o3IlSQxzPEO1LBqmeXjYEpLGZ2cUGxazegCkRDuDyFFhREGcbGA39vaIPL56XBvD+
UU3uxEk9yrOmERNyp1C4sxADuzi4L6psa7QCwDz8IXydykUpYkADwdScI7uKxVeORp6Gtrbp03am
GIgeg8YPqHyUEvV5zuEFQonY89Uk7IA1LwIMBje2Bj610aATmTN2p2nRAu5Kcv+uhAk/xSO+60OM
Z0igoofSUOyzxCBWmR63qCKh9kMtoNoGUKjOETyhtoNyOWAYoOxlM1M5I/+m8BCfGvu2c2VXYQGu
UNZBSx+ML+w89AOpTHoKGmFNeG4l2riwqDEurNaLNpokop14ODTeSeCb7qry+2cEj5qloyJwrrQg
JRKZX8aGugebfxkTtmljeFZb09fSRI6hQldxGdrdIcNmZ6FNCOTGUl3EcXjpZPCkSgTmFh/vN79N
PyyVtpO0DbQ4naOdTpuqvgFXohJA0t1fojG3iKwF/ovunA+UW+/x4wF/t7/Rz7Ao95JTGcI+irGC
xFMrJAvVQ4Zek4s6OU3LHdDGq5HQJz8JV/YyWQbLQGWn71b4oG6mjbrGvc0NVp+FtGI+l4/2eZ1A
z6RYQHtLqEfRkG2C5s6sQXL3RF6raQvFm7TddyHJflqq/80h+nawHxfzZmev/NRwOjrMs5DsAnUh
txefnVu/vR8qII40DAGA7mg2bTHBYzSN6YBinTssdbd0sRbbYae01k+t3Y+p/I93LbH6B/LuOS/G
KvSD5ujH/zwLn6u8zr83/3v+2r8+9v5L/3lRvGY3TfX62pw9FseffPdF/v6f489N1Hc/gHpA2fSq
fa3G69e6TZr/wgTOn/x3f/lnW/YwFrRln/MWXUz+Gk2Z7F17VnLq/sfbv//n9362cw9t95i0v3zh
Zz8XQOMXm6KBrZqmrpoaU9C/1g1NO8v8olKXoljIi6a9a+YaXygA0MulY0KpwbFNgrr/auY69Hn5
lWM4dI3Bu2p/q5n7foXYRFOOKQhsZsSgqgKufB9eZAnU4sCS+k2WWGgGQUQb6/gcnPNprmdnFdu5
FlgXtrlxCqRYVFu/rxpUId88rsufL9hbiOTct37z3v28Cqoq/KPSvPnRu34b5Hh2L8dkhC/doKu5
TGnk2Oa5sIP7cawJaUEP45ISwaSvIiA1SMyY8CgzdtIKLINMnDMe71k8qs8Aq3E9G0IXbPNBk9HW
a2dY4QhIr97B9HONDPBDmO2MeHTYV8NTIQEsewWdsYBS/sf39T5m/XFbQExtE+CjYyMCebSdWI4V
2aGqejd2XqIRJVUVeBkwQBO6q463Ea6FM+pbT8rNxwPr76NGRpZ0+SkEGIa0mVj96MWPoPAJ1Z/K
Q0Weo0fqPu4fLa24UR2bXoJxouAlthDROoyL6ymy8Y4HLacILSBGjK5yA1UcHVpLDS0mD9XTvCoA
QELyg7Mn3UnyPAEkgDVqUVJO7IPalcix6FAWyutJaHsv09ZW9mRV2gH6EDbJnnYisJMVUtnmQKIi
3DXKUbv3fGMXmvxdXUd+DQvDr0Vb7wt82sbWDj9JPY/S+fmh6KoKYoEWOnVn2zyajqguUjQH0/ig
dOio1DMsYETUxRRwUNKZVHWaFMGuGMuHwQLlo6bP+qifCTs6wUNuY5b4FtioSXw8Ve9Ti/miLEDN
BlcE5unXvKaJNLPG7E0ebKdwMQOFZuZMuGfBG1zX46nlZJ+lFL+8bIyomaplGwaLTDpHGQWqYTS7
NEMeWr1dSedMxVLZbKPvuYZGohERYGUqeD1dQWHMr00MgJr7OK201aRhFpadD6ryLdEQVAXlj1hD
Gm+7KY/cXjoZxP7is+fz/pj8+YCkAD5tqcBbUEp6v0Nh4JSVo1npB4Behz7TOcK0y9aY2AAiE9ZW
Bntj0NOtjRLwJprWumrlrg1kCpATnc5ELRTXduBCtuE2dvoKtBX/Ox/5V+2hjJU+IPrvrCZIPKsO
wUYgduFDxLuLsrZd7xIbd1DEQdeqFY2uGPyT0g5wStBustzOcPLx7WUlZwW/OKW/YD+MY3uNPteT
gx5RajV3ZePhFA2HeOmH98IqQIQZiNkA5Nn1dToi852Fm7ayb9P+1Y9iul5ZQptsIGnD5WDRBPW4
SarkMqnwJxgT+To1cXBiFN4Zs3RrgdRYqJ0OGU436ZuHKBIkFrngOKmIc9IGDRski1MM7Ro13Rhy
OHy8fn8UpP+Kmeb5sYHym+CROLEEyP/389OFIH09f9QOfRs9gVZ6lmV4An15FxjJ1o/zOw34gwsH
d6da+JGl8iwKBDqzysFXxL5WxV4tir2SBN8BIp4i4L/Oc4GAAmzq9D7stwEswi7PrtJZwtfKnbWH
snata8+ZHV/57XiDmt/e1KevWgRRta+ztYpvnhsKfT/cosNEbXLR58Xzx7cNJ//4zNLxwECOz7Yp
aNH6O1qXqZ/DseyD4DbRTXla97eylidD2r9M05Bs9Db8OiXtQy/Tk1617yuTBMWn3etOA17DOaa7
JEdNvZ/N11s6rAXZ8CJLsUJRgxctbhGs7L0YkO1SJGm/8pL83LZIDZPpPu7orKJ4SDkLkVFDbepl
WZU3OhbIUYILZzdAfCwQCUqC1lk3JcmsJN1KSaLXHSAxoNa5sew4ECda2MJ7RlfacIeK3wQTjj3+
LAXiQd9lDz1XNHrVmqCPnJvR/Cm6t6RLeuRsBhWxJ8vyTpueIfIci+WWl5CGLsjgPoVQZO39QdVW
WmxYW7VUdddh2mvcN12/w6u5pPKGmaSHSiNQzQZs+9YYxNbro1Vg1vrSwDTFxQoEV5TcCQAay3OY
6v66piaMu44WXDRKd4Z9/K2PFd8OANgDSTkKAhnQ22BSycAT03P1Wn9OfV3fjKIG9HMxs+40owDN
jKoExGEgsVrT2psiNfZJqgVI07KP1EHzkojWX1o1FQsLkaSF3eGj0zTwLMnnVyIL5KqK8FiP0TNy
h7ZdmxYyrk6Nmw4t5HybqyBrG8Xb6UWTLrAYrFxRo1E+hre2Lx9G3DMtEUN4JmuEFCfRFgLjjrzB
tKPogApIXlI1wJQ4VqzpOpEHQ3hY3qmwU2f8ht+Hwy5tlBUNhysHWT5Qtp21IsrQE6vYhfFgQHuj
39nbWNeMPvkrVQWE81AiVvIYgn1Jw0drt7VB1h1KbAT6TzuB86H6bnuAYeMY1LU4dU2p/3iN3mQ5
ujdllhZ31W08Jt+8APFxKymQEMCQCMVg18bQF9iDhvZwjLhSlMJGd7qnhL4X0p2IpFSoQdpPiQHR
XEbPoBaynbCH6ZNT5kdA9MtlEp0jx29xMh739mifGllgGdUtOB+APppzFZbFld0p2WqIpIl9hn0x
5tNN5I3axkGHoUsTCkUhUn5Ymi16v6LUUcT3mmcgvIDwUVtH2SoM5MaXVI76OMW/LAog3KkcPNKv
bvtMifH9nWLw4maMDhWQdiftkFWxKkSPptZCGAdrdVvC5xy81yTTOwT6+ntNr65ZRmANUFyqcQEo
kG1eQLQlgpLJnRkp+95r++2PDe9vZXeb13zOeOr/H1I2lf34v0/ZLkkbm/wf1+Fz/i5vm7/1Jw7X
NL5QcZIG+wjtOkMYxEk/MzfFtL5AbjNZz3/CcPnWnzhcYX/ho4aOPCPgMfZscoI/MzdhfeG0hCLF
aaFqpjStv5W5ifeBkUFcakNmM0Gx29K2reNOcRZ2PoTkOl3ZON9E40C0YS7HXDnJbHNdleVOxOiS
5cVN3ELNnuE0wXjBbRJW6Ku69tdI3O9kUmx5g3dEwxAF9OjVbL192V5DeT/Fa27ZI8c5BeikF/WO
Ium669oTlNeWQh1WRpqtTIu9HM6LKIuNXnHk9Ou2LvaBqm8SP1iWFui9/JIgGGcaDDwhKZT6uJoa
a5cYGV4+3qIuqxNnyiD812s/SU40I11aZn5pajFqPcrKE7S/xg6HjgxZKoHpRouVsI0tLx3yLL8M
NOdS7ymfUWVrpjOsgPZDm+5xc8AhLLnsbHOXxd4qm/luDWrLPbIyBvZZ6F8lyT4KJnQZ9E3bDhvn
Csmu8zodTrVorTYIRIEGjLNLPA+wv+o2efLdmYotxss3wxg9KpoFfAx2kJXsZ0vRWGtOmPx9lrYr
WwL3UPoL/boPBrRJ01XWyy0GI2dRDkg4LD5J+H70zf7avwxKO6atEaQ4tqPpc8fyfRTWF7oIPRFi
XBPuDKYSD09M64PZ1Wc9SBPZRrz+IFzUfMTxbbBO+CIW1whPEi7EywTTalWUi4SPJ062tXE2U8oX
zb7yYPcMI/FUxRfmMiTo6kKxlgTl0J3r5Zu38DeVgPcZ83wbtuT6TYpVgrrIjxTuzWmBxK7SpGPm
U8adkVk2YYqXnGtW9m3wzX3fBfDLqFN/POj7ZPnXQY9KkK0zIKjtJUj3NsV1q5P9gfeL8LHH5/ST
aPkIPP9zLO4QJuS8F+jH/ExQYyGOciGcHrWMwcen8JJ2DmIdLdJK5SxwmijR97J4MDXl6ePbnDm8
b47iH2Mb4PWhv7L9mJZxdJ9mUKj5VKTK0vZwUE6xuFdP4nzVqME6nPz55TudisItfP0UFtUm9vAh
Lx0XUZrbqgaf50QXle+DjCtpxz/lZbsPwqtQqfapPXySpB51Nf+8VqpjJtmxhSzRHH2/WQhm3gmn
iEIFGHG+n0n2uoNlSaRdTYZ9CIapXiTVDZsSOg72qVU7D2K0n8vmtKmcAzIinzy631+OzSngEMP8
WqAKjUlieIooVqmoa6lbNdwqhOnQGkFN96GYVTOUdu0l1oXngxpN0u91gYCmT3mBzLozy5uP5xLK
7vvA6scTcihTg5+jdk42f1TNkNkA0UH3wlXYMHflXWGUuBSYyKT5xn2j3eomAht5e8Bxe9IJMKbJ
C93YNK78AA5riEYKWNbiIZdYmuj3U3GWRzHsy+i7DJN9ocHT9VPKbepkH2pbx5paXVV55xqzXhD+
oq99hByUp580InkKIuMgfOvKbgANF8ZTjnVKlO7RCboisf8/1J3ZcuNIlqZfpV8AaQAc6y3BRaQo
UpQoidKNm6gF+77j6fuDMq27Iqq7avJmbOaiwipDCokAHO7n/Odf1q5/dRTrULVvWac8q7VxEBnD
/246DUsa9XNOW7vIg/JqChyyhXanN9raDLIDziH7yk6umRJ8p1GxdbXyFYxm9lCjBSoqopnFo6Zr
n+Z8OugKQ+C6uphTvseci2yvmIAjwuZcrjUOLeLcrZ9rySvz1OZoS9veOBGL99Rap2FIZndV0uRH
uWzb+rbKTMaO1iFX20XcJofWiL/nj96TCzw7IJ2wubsdyPlz2f4FMsvW2qqp/lkzjSsG7WSOFnpl
zrmAx5OX1wljGCu3D3ZtbpIxvaLMFQuzJB3VTORrP+l3iktuc1iLzgukuW34bE4Zb0rNYgY55kQ6
O/bWqcoXxxk81MOz1i/zptg8W5F7aoLgqozNBW8x3C0RpkXERnlGhYlIWLMqii7dj1WKyDBfRzUv
1NgzCtUjAK7Y/8w1Tkwt/g7LBA9fe2OUlJS945z7yd4OsXFqU/NWL8jxGslNUDgw44YEZB09Wte8
YST2SKLK3gb9URXiVNuRLFzyUBYQWeDvK/6bWpQTphV+ssJraOjp/rIJsfMUFUwZ35W80XGytQ5Q
lBHwmtarKtGvE1BMOAxt6c9ndfRh1SFpbBpcmMeGlkZV1X1qv/rk7ykprZkZdzjxtggsy748+gw8
Av9Jl9iCZGV6tRL7MHQOoZrpXpT2sU6+UzxfFqNeiQVsrWWu5CeF9LWxdI9pxFeSmoUTznLAvN3a
rGCdV4PJaUTJPXsFBQDVfuliOqkxuBrpxS3IlYZiocm2IdxjbQdsctBMHjJ5MXvX7reDgjHjZItT
Eac/b0UPzb2qPvmJizznfbHrS4GFEm5v7rnrW6qT8SEs5ieYDxjh+OZbjzV3YBO1yyeaTayiBpq5
TdyfB4WJED4l/Eavu0oim6Y6GclU4FoUEVzb4cGV9QXvPnrGgKs26okfOS9EFbZ3oVgdUBp7qmOT
aSDcndXF79hGvuYhulsyj76mgYQ0LV7ZNVvgvNeOVHK9n1xHw/9OXRNnWKd90Gzlfn7Hyiz5xgv+
QC29Tfr02psGlyFmExSDRWB/ypwXDnTPYXkmW4XMH2TH+/kzjoz9FwK6t69lb0aWrCtt/DIjceK4
OHeBe6idkb2GWo6tQy35uQp3oow0EtclXKKFqKJ7N2gu1H2sZEz7exdLa+yjlj/f3eThk+FDTsgj
PhZbXJB8g3IRaOA8mJkJfoYB5J8frZLJVXTiOGnNrfRpwN2xJcmytfczwDPvKTLlb8eSkNdGixd1
cpgMcSrL5Futkv1c8zJDwfyVG94R+u0pFVhFmu8YNW4Vv0Jo2/Px+1M+TO8ijTg2smU/FmsLwNNs
zU1n2lvVsg+Okl0VHBLGcnxSJ37aXFITUL4dJM+MYJf70lrHMt3F2H/9bPVqFH+Tyn3XVhYGsp3W
rMjmQKMfPfgoU1uVuwG9vbxBODto5X2k9x/ohxova4TOawv60lNKFz4A3qg75/nB5MLeD9EBuxce
pU4IinC4I3Z4wq1lNxDHsYyrtVbzgeYFrJqg7JrGYULuWzyC6efEb+IIVV7CnB8QNBmeb+G3ZtaP
Lp5HOS6/gTo9z6cqdtUe2ZC4dxunxldWA8Ie9PRYYdszShC6+i6K3BsHp7HaDQuPqK1TibtQHWnH
ThqHsOMuKFE5qyzSfdak19CQZxTq3/jAnYtql9nRrdqWF1nwPfPJCJ69Evhx52a0GbHiYhhC9Fp1
dvXknBnVJcExf+HDnmCPZYyUxt+QEalEJn50ZR2CXrtT3+f/hwrrXLTdB96skXZw6xgsx2Rv6oL0
oyzxITJO872jb+fsqy7ADOe0NU/zgw6lzmJom7uovXWCS9EO2Kiqt9qcoNfNd3XeNsDlhN5cfMmL
LWIf6gMcGW0Up59PiP3P1fW5RSPckoUaplc5xV4iORn1fA+uf1GUHlSu423S90R+e12ERwBeRDoS
Y5QRKfF8FkiUnXEKjJBr7NR87Or2Oa/xhDZxUQZeJmTLco+VWxIdlRDqHa7z+Txuouqi+sEVRO/k
Q5XqhGZ584VWYXnvJg0ytFQ5t+jgJjwD5i8IP/8GY3lTn8ieW9aO9mgb9jnt8wtJlfYQEsXHKUy5
5fewcXxMmxrQ5fmgj1L9xIo5zN9fNhD6HP9UYMyPF/XDYGm3dGbUFdYjR/qXVskV6fEXJgin+FRW
MSck/7yE8kHdPfuBucN9GR3SkARb8prQmcyjhvow96rjvPQIa2KXj6iJ8lJ78KmEU0thYy/hTLcU
ghMfRAjVw0JWKRvcIRLsjuqYROPewPAPQwO7GJoVcZ40OQut0N8Mn+dDi780esSONV1A5/cbxw93
tRFcTcVd6T1HBxm4K+xVLogkoJwUyXWuzqNIwT/AvtVdlijf/bP1QygZUfGPk/WqZRzvc1mfdiwo
U9Vw0cKxvqiNeKX0+8QEpCSVfRtyE4bAOLlkd7PvA5a23gwIVHZw7UR7wY8Jk+tTkjMdjQ2qECxm
yFeZy0cn4MOJ1ICWguH+nbDBITSqzp/zSCnYpxXnPITumRnot4sRV5Jl+zHktClxeiCZ8iSLda75
F8pUNGAai2Y+dYOCx6LwRGQKVSHy38qNUg+Ar8p5GONvyPmHBv/mRdWDu1UaF9ex1uNxvswq/gBv
/KrrHuOyuc7NUz5oOlQ3dpD00I5S13NI16Pnwfoh4tCrrObU6dX3D9quG+a2KAzSLXKvbAnhjBtt
kYbhd+LKr2EgTrJ3nn2KMwwcNviafRcVxYBgYOONLoGYtpN7JuuodkjkVPVTElMhVKqVrACYl2VP
wJxoVlbrX5M+vCaJsRkGd8M79y5dSjJV51WW5hivavz2/SDfZClhP4TP2as5MRyfQH3RGeZRC7X7
0OZgK/zOX0k7Wf0sWexi2QYxtBCJAkkxwNvYjE4k56RjNKzKArQbvw0CbUiEFiXfawTmg+84d31F
8GzmtJ92RUCQnWWNZ2qhjp9t9G0WzBeqsWdEofhMopT3tJas8XBvxHQUwsESrcnMi661G9+mgk3I
W5vSkBsR3BBKcQnC6NqoT1ZdHfRBAOjguhEnOXS1CS9OP4diljLON2SNF480T9By2WRyipywdAkd
m7BbNOYCx63WIeoxzx1zAtb9hluLtUFlaTurdnGC9OWtPugCq5lCJdaYI0LTzFsLU1/iH0knKjBy
IOTUbNjVso5XHMfB+5jgJhxkCy+flxymM9hm1w7cKmMnzMlZkpyBQQ+29kYqTvlItG85H4eSsEOi
5yi5BpnjsuwT4hexVvTJIGyB8KdKqkwHyvoAf09dYqf7oOQJL7ZO6Bqsj0ezMt9dF/IgJo01eYfJ
ufNRENZd4a4jSf60lfVLR+1qIvjgH9ZDWayHsvYZVRgxtsmE52kkcm20Cm/0aHayIO3VaM1XhDfj
tu9G6FRIJPcAW3e4mF7H2p2TCOW7W3Paaci7yWVL0ddaNwwtDrO9/89XJkoG3DzBJkjRTmYCwM9f
g4cGno7TO5mbEC+OZGMJFibvXNglT1Sa59jSTqJkASeZCUfOwnQFmVFnnCzpkhvasnc5Q7yzyRda
tnZbL4vOeB8gMGANBZLXIMqc/YNifz5jO3lC2LPKfBoG5jv1ci+13ln7WnNhIveFr1KLZQzm4p2F
WX2UXOf2DR/Y2X6SE7kkbmLZOVSFgoa2qUrqcXksuury072BQZ1YyAf+YtkP7CBykK80KHe1yuZE
VOF3j3HjvJWNDJehl16wVIcvS6PnmAcCza5lZG7jikqEYCtjakjJ5MXsnJ3U6svPNGU+DeYVU4rw
pVFvbDO6zqWtglNMkuQ7Z2406/44NxczXDGmPn4n7OYTa3Oat4E2C76HOv7uCIX7aV4xEs89wYSI
YYP0zMaikMyiqz3Ez8IoV8nQWUso5sxJg2Vdlp9W4GxEcArz9CNUFK/Hkm9kQlpXMFdBaLtiAjhW
VgGRjoQWPoWT/FAb54yvCCEe2Y6AdoxxfsgAbIn9W1vo95qFvS20ffJYb/KmvMHXfVlVYpvZ8W1M
FPMCA3nysgbGHKytzaSOwAWdS/4GbixVyEmLqsZ3XarrmEfVhrQ59VzdKTbnOY7bpN00Zf+SBoCO
llo+dG2/bNXkCUyYzXF8CQs8hNS2WI8DAziFJy3TxzTz923WvbeadWMyGkZPwMG6Zej02BkwboPy
PATYXIp9z/brpXHNR4xwCmpVrAtB3ODIeHpPoWqMnM9QGdqi+MgKlv48UfRj5ex0HCU6YOlC8mq2
fX5fyeCadLwDsZ/e25W98zHw0Xrar5YDbyyCa+hzTsZVSJ47BvyJHG7ssn0sWvXmZw2qkt+FMf1l
tOKrP8p12ZFOndTUGHohT7LTtpX7FY7+879Bjn4fGzgmdvYUIpZq8dIyuP4VWRMpk4lswFWTHLqV
2qo9Vs7KeQYAyqDbyqahIDc2fu7Zc/QXRAdvCu3QiwZ6HEVN/w32ihbzd1QS6ZltQMlRHfhnsIB+
/TzDmNUtUMqcN9YdIxivGCQ0WMJ21ZqM+tVN5KtHZVKOrlPu4qjY5SmVJ8BDyiungTNMxPxcK1yf
estHmA97hRQILYdLXGDtSlNmUOpHRrAxa/Whr5VNPbHRp7X9EuOWPndqeuvvHTM6NilsCRVbnnKP
X/darTZWdNSsnnwaLCgxpiJy1uOkWWZy8kjtWgZvhKwuOZs0dsS5Ku4jsghlRuSZ+qGE46EcKyhX
0bb1zWXDpN9W/C1rvHfPNcHnGe9xlauEpqLrM0OcyWBmBQqQBSSRDOdP3kF8oRM26Jxm0NqrsVzr
OiPxuCUpuF+58+cZ0UYTkkFMJttquOx7a4lAG/efYBe3ym1Qz0UuyEHuAAr1hn1LTFlssHI5Sjnw
cutADNIOTsz9RIsXa+YWteBWZGA/zBIQ7K37EKhMhHJVzHSpyDgk7IZkg107zXwsk3EdEquC7r8F
CJH92i/cu7qJj1jcrqDhqYvGgIvQ5BwAXNAOr4FH3ySjnhQE0+C9Kl13447Gl6sWN6VRbItqvOtg
h0flQQyJp5HpSQ97k4N24ftm7EfiJZDXLlUp7lpF3/3r9+OfJhA4U2pwEOeJmonUU/91OeaFDdYS
kiBt6cA4qAgKSiFrawevvhm9RLigYnkTf//rX8qE8J/fAugzls2v1ngtxW/YvN6KrCklqymbS4xc
wvxhshce9GB2b5sB52Sk3jNxZ6aDRv4RfzcDA30gO5qaFmRwxibHklWUUlZ20jkoNMej1L2fM8Xs
m8vckLdR91LyU2AGA9HNEEUPkDC/Bane3WlYKIr4GiuM6UA4q8E9p3Z16TJnO4bdMg6wt+LsjDtq
r9RO9+Bn27KgVYedIYOQo0mUl3YyTjNSMzjzMQYQ5Rf0kjM8I+ZuZu5B2/lQy2V36eiErQqEyESS
MLnHGdJSJuswd3jzNSpM4SaK6hmobd3yYmSfNegYGAtHR2riHdd1F2QG37YcOFjV5TiUl7G0tzZx
sLxfhITnF+D3y7y28S44pUTxxOFVD8tLo6gn+NfYkxmsP/vcM5wzpp2lF5ca7Ffv+fgzUjD/8589
A7XjRhL4sLDnQdqAzQZyy++flptTGHISyrJ4rov8NB03flBEywaCCIWmL6mL8W3ClgztTmUap9Hn
ZFPUM0cfE7jEPboa2RKFULekA3K3sIRe/hBJwpgKRx1pFEdLeVGsZo89wUni3Kk3PMIwqp6TkR65
S0je49lVTPKINiGxV/maERHBlc7QpZ8XF7uj17UA7MhKwuItzTwjRBBkcqF4+wfopiK3fgkoSP7c
5f8WeeCcE8me/k4d+IUl/n/GHv//iIXAuEhjg/nfeQiH2b3rP+7eP74+sQFHO/H1w2qfra7++rd/
shF08YcqGPW4kPl1C4swTsk/yQi6+odhMSaDG+ngu2va/L6/uAiG/gcEBZ0uArNbweiPL/3FRTDU
PxxLZRQIxZyhMRSUv8VFYHf8Zf+ydc5txrZwHnBzEHy+ecb6D/O6ViNPUDdk4lUuKD0WNQvQGgIc
nBCDqkWUVPetTJb47t6rhnNrFtXTqDibOG+xvo5qUs5c4nOZ4ShNj41e3h5bJXgzdZjo0ZPZTJfO
BkMjtX5n+/LQDPbajhbVOJCaVhnlItasizOVezbGBqtSPaXXz8bgFqhqk6R0q3GQ3PWTe+P2GFnm
cYTTfrzuVWtatfaIR4s7HKSaN9tOCd6rsD73EXnXqtTytQ5TfOHrRb9UpvS5GSx/ZtzhphlR02LG
8SQt912MUYhgLMbzvBU3hTDthULw32JiA7VH3GRH7YNgRxLT9e/CtU+k/5AXN+zBQvC3kQ9S0PoZ
Ez4krokDpyGYowXjyE9pQa7DMLMXqSGpH177AsooYYNYnJK5tDAf22EgJ43+JexxrxlzRLRFOJ1w
su2LHt1fwG45ffiMthY2SDCZlr1FH1wOCZ1HpaBDKilI9WeREDGPZ/4xVpJl1USnTBtghFTOvSAi
ZpFPjFmbnnyE6Q7myX2k5NMqhG6PuklZ1Qb1VpShqBKifYMT8s6xgqFyP+HI0JKN4+RLjfZJGuU5
asvbpouPifKmkZ5k4jQZJPwRhi9VUV3L0N+rQb9j5vuQKvQyDrF9JvI1c7rTIjKqh8o/gkXuFVXZ
60GA2WzybRTmbS8Cstls/8ZxYpVEBPdsljo7uPVhyu45tCn7IZFRp2AzpdF+QcYevJQI4/lpqkZ9
nybaDUGAz5CwT2SzEX4BHd4cDSBUyPPQvxcYQS017MpJLc8gjKOEodlNn4oufrTsZAv3Z1o09QYy
/X0Y8IhkgcWMOsWMi5rHAmIhyV14abaIuJpglQaptZC986hm4U2P6W+rL6IJaVrNSNXrdWho/RDd
pio6U13t4BuHG4Im3jIRW+B4u4pxkSeiIFyO7qM2EViWyRHML+0KUNJqqWD1I3rtpcStxi7au15Y
G0lbFqfteXZfUstsH5PlZXevhLjRq1j+uxKI7ZTrEamvzjXLtKcUQ1clwjxTDbuz6Ycgv2qP1WeH
aRSeYuxu4CFko/gT6dhZdqz/dKM3PpQBymOD0dYyMDyrxy4/rIv73DW9xO+ffr5KnBj9KCR0vXYT
T/Q42kshNrgg75Q+CUg9VD/bEZKcI2+DkAAko+53hYobrJ5ce7t+VZ3u2zHGK4laF0FgXewCGvU9
KlM935EtEHjYWt77XQ1h0xmOIH72uIsIwiNugHDMZo3qP1l0FhdhtCVONDFvm9q169FMXkaXlN5O
7vuIearZMyeu70wRrDU1uA16dVcY6bvZhfXiOWem4AXQlQbkApPv33WBs0XU4Q2kGGlSex4NdBJi
KLzUIME16wg+1cn7IxsaggPBm0Qu6fBAxEsXF5jj8svR7XD58gaQnLe7wIRMKrBzjBQyOgQRxoD1
USf0LcFsfWEM6KGjdFuNOJ9Io/P4D3vR5t2qnCdyk9k/0Q1UC2VCYyeV4X7qqofIDiygSWqNpNnl
SQBS36rPse90NwpXNzRS2bjToW71fDVFSUsvTJM7Fk8OrE3Qr299sCBtDj0tfD2s6Ma8OCcFJoiB
l4osu7EnYxcBoRglmECslfu2cPpFk+LdNVEoaTHxGxX9clOTjEVU1ioS1QMMe708kN4WeNNE9guR
DkcyZStPpwYl2XpYYZKcbbo5S3WKHc8S/ktWFG+TwVhAxxF6OfUwV8QUcouk4hWvLclBi6EkTtr+
GjIN8+VHZaCTqOvu3a91nE9rUWE8fVSN6ZA5hEOwWRHbha+aHKKvxqTIcosCd2m+VxG8YFqokiiu
3U4YTSMolUSCMH8fS+SeQ4U13WDdTNWg08s72LDnKrPRNxn5NF/qCH1YAUpsO2XrFDpoX4NwgLsL
jO4hX40WFuHHC6D7g1rw2oeZ+iWN+Cnrkkci5T4ZoG31scbAhwTkBSdezoAXKrTN3kJKO9J0MoFN
PF3jenhK+IMydQSehKZKF/9AtE/PXGPYkFjB/0iKt4KOXCfWOyGHo4SG3rVpuuCRnR1ky0iWolcN
y2pOAK9ww96rbYYugiMUIKeUiLh13L0QvRaPjoHKG0ebXW1qRw4/2FOubXmuuKLdy5Y0bvaytuRT
UkJFNzp5yMp4LxxWTG2Zq7KP9pV05oDod8UvP9pgh2Xal10eGyEuU2zft1O86sGakQqVb5rZ8FTM
9MVu+7OpxyT3vRI2+FwV6Sse8ngYJ6Hk9XO8ch5IKsW5kMmnTlTKIsixnMLo3WQqEK4nvYKBP87p
oHvGsohMGw7QvqMLLbIn2wc7dyvuSFgPzxGRUyQnc6LZ9acFHgusrC5NoZIUyZ7p8QaYFaNsXxWk
oVnZobP6AmoAB7btxgXELsY4hfMe1NNTZAiCtvPmbBndWmpaytzdIMa1jteQPRM6AuOuZcBIuU5G
LUmsXo84gkEjiGbaWFtfOp862jdHWdAXE4+oeSlpUl5ZY2zvuDmzhIT5hakGeCzndkwaTrNitzsy
EWSGZPOZXXN4aywmi3PlMoH7RTwtJdjLRtB+H/3JPUFbYXGZrLC2G57dVP/KEP57rpM+4Dpxx3a3
GfznocYLpTafRa6d0UDuekA7ApeXnE6FHZxTww4XVaBtXKU+ScN4il5yB3vWomBG0VuVxTgPxyGV
dOwBT+MGlIhXkKxFNWqO6JRZwhlLLKS2HE0dV3WwDFbqnV/nL0Zc6hs7zrxUB7cZpHLb1+2ulsa2
TLEa0KYNyVRbX7/8FGU0tR2BiZE+AZ9k6hpnzjUkiX2eVJ8ILx4GFXtu8tXXMhs+aid5LNXiQgAd
GdHPZsgUBSpXU8NS74YAsK+o4JsSoCZCwKfKvBMp0b8KNaxrJd9RxBP3ERSz5zveUEa4hM+RKa2v
IfTXy72tlw9liw11Si4QQHvHLksGHlXepSIuPW8VuWoJhMWOOqzYGzjL/Mew9e97rOCSYpa7Z+2A
jgLoiPCozDFeFQO4imwkTj4SbuIIoVRxla4GkFMc5zIxDRmomdZ5yNl7BtNl9yjzpRWWzDuU4Yo7
UrWgV1jEKabbXN9qTJDQBEw6wXIYaYRAwo2hrabA+mzC9KWjXTYaDuY8mL6ciiGeFcFsDJw3XRDO
tZFD/oAbIll8KUp1qCoIEFrzYeqMrVIQr+QkKgdSEb3YHOyEnGOzl2x0F0ECaPJGmcovUoNDtCB9
u27I8uYA9OFTCDaxKcN0g9oX5YseejrzQDi38lWJUghxlWQjC1QCEOr8qItPzWZ6FdXMU5PJ3aBi
Yg10N0NiNauWas4mY4gMSoFxoCmoBzKNNLq6xOj/ps8m1ZsaE1eKFJsow5qVeS6RQVJnQpp6dh0X
zPWw6laSYVr5fXz2h8FZCKkv8c2cGFOxs7tD8QDLCP1SyzCp1sZPZcAEQUuGgzWpmyxypptcOncu
JTd04qpfhjK9sahEVlYTPfmB/LLhfOmTTww4ebWeq72mM+NtTljOhpaDlArFi93oBlMO15tS49Eq
mFDRTyLMgTyxiPDh1LthC6VwI/d2rOgrgBzsIWF2KNOx62cFXUtlgU7/pfPZy6uaymuI+CUk7LJj
M9GbxvzTsuvKwzZkWYl2LmOMcT2BlS9dmWwq1W5vtHinh0q+TAX7sDkqu05E5VIF5/Tn8rStGDiI
6W6QcwGUDp4xc06VwQlWG1X09drQycGi8HpCQNGxidxje7zI7aRctM1mwJx000/aZ90CJU1Ti0B/
zLd5Ou5Hi3h3XuwxmTzbmdSlbQb9pq3NV1NM7EgV72wT5MvCKDVCrQJ1FU36E4YHCF/bfpemD2Np
0N+QIJjHOa9ba1ymXJ4gEeBYSrIeUPjKGDO6leqtCct0ybKi6Kgf8z5/HGULipaHnlHOTMSmXCop
GyqHZTVflr9wIVzHSou3RIUziTab3/sWn9cxqfhRiCLLiQuTaI1RwbllHFahwIe/ivzmxsVBvnO7
RTmGNh2qtRetfSjbFE+GUO1uHHbNWDPu+iR7lm2yHuz21iTdgNeGSGvdVVdhUhKuyc7dKTmtg1Ce
RDhg7VjxKEmEd1nUMB1XqogvikPcl9upgmrK0jZjUa9gmX5NZZfcjMQeekEjqS27PtyqMbzEHomO
tO8C5vSebg7FVpJs7YZmRRY24fNqQ+Kr0LotZB73mDjmbdZE0W0TuBuDQdUGqzJCxg1rFbLQMrfF
S2YSITkppC3ILHzKrEtBXMxyGtNjkBn+ykBweaxomjKlGG9LbICsbhVQwm/SjC6laKS/jNNOWxaO
ehqiH6gQB49yvGdG2e2hl1bxk8YgCOS8Yu0i+t44cIMWvlZHh58/pkgv0ZpFZPLCSowlc1OzGQPO
ZBReWdpfIFL528RQoclmL6VPlJAZafRBSu/Bn+FoS90oX7faQOBKqt8ZSWy9pfkdPAw6QfvQyGTb
jXTZWbfXRZM816K/8mirjfCHYp35iTKj+ndOU+Ki7LdoEaS19jvzpk8krNzJnTZRPY6IH/1qR1uc
iRoZthmVn7I86USqPel9eYjC0YWRaX4hAiTUQA+xSn6K/Qg2Bgd0JaTwugKPD0X5Ksv6HFVz4ROT
DaK1iNVb8lrZaWe9klqumDgnbdMiD6Ckg19JWKH/Ulu+CiAdAmiWSF7JjQs78ylKtIuw8gfUpu3C
DQO8WPxTXaafRO9+Gr39kDokpwpzzo48tdLtTqT8rnUxtEx380fT159ytl6gsJtYpacV8NWMMtyY
ha5sfEdZZ4RQr/VMX/nOeKoajIBs6Ekr3qhlLVyKRBgyXtAV935AVnYx1iu8v4bVaNgPGfJYlggx
HVFi3WQOZVLVVhhLV7i3y5xUNI7xsBvIQAG1XaiDfhmQn3q+KDNqvOjdiXuxy076SFCPo4pvxczr
ZaaZDHMNLGo0G39Y2svST5IVCots1RBd3tnVgYDGO1s3jyGNIJkgO1ae74dshGb+atgFp3wyIuF1
/GvcbJMSlx4E/h9NnL7pdntoRuMD69pXrUMyZmTtt69sG1k8EQRNPyPecdndZPomrqHUIiPrmWZS
fRTzbuha2bYe+69eS+obmhOSKI95x87vzJHc0JdklJ/dstiLieQZWhzXHWrPrVAfD2r4CtVhpc2G
P2h2aVczhv8AA1QDoO9EZiAkhfAS5lT+AtxbI8xooci10h7NrHujHaQY7WN7DYKmKsoqIlAoCOyb
Gi1J2sgIkAddqaJCYdCaxyFRHyNDgxBKZpBXOfYtEUrT0i4n7mxL09kgMO+MsV7mUYoTjbSfzJqp
tt7vq8lhlLtiMqWIZVAAw5BvD7+ppkyyDVKgmFbp67S22DGBJqFhG1tpWu8ySsxdqhp7PU8NeFoO
bU4zfnaxMt2qqJuctqtgU8JgmtSXAYVGnVnYIkTwS1OrfPet6nvS7XvDEWtNwvwg9jVkKUBGDFoJ
5CWjlqoRGVVjk4Bk0kmN6Y5eOoEhvVRMaC4lxG37A9ur0qHfkwCZ5IQBOYV98VBR/aF4gntdi5XM
urPV2m9IWMl8ySUJQoIJYacaEBEe47osHoiU3WaVMy2nRqAZRdaC+VSF6xPC8VZYn/bkFqtMVs+d
EazQrCfrGGMPo89xCA9NZWEO6SlxRnNtd/qHHOG1ZWZ9DoPhrTP7dK01ghswyArF43BJ/Khd/UDf
/9emBPMv+i/Lmf83nGNmndb/jv4/5kme5tl/bOvkncHVP6L/8z/8E/rXLAxkECAiNlc1RIP/Df0z
RURsKFQbkQwTS2tWKP4F/SvmH6o+e7ogn8FD1jR1Bop/Yf/YePwhEEXgimugX8Qb+e9g/zOw/9/C
M8dRbUL55p+Dk43BCGAe7/8D8G8MAYVXPvqUaficRYMgvTJjLC+49GWVm8d/uEH/g0DsV7bAn79O
4GSEhmm2NVJ/0wUNnGMKIE1wr6C1yXGpX7Ut6Pi//iX/0zVBkMCMCoGN8U9egwzGlMmIk+DeEbUN
iIkXRKDbtjflzilLxL/1Gf11+PvnRTFpRtL5Y/vzu5IzMLA5HcckvK+0FIKKEjdrfwRPlbaL/jsF
IyIZ3F9mqZbs8OaQd+OoH/RinJjqVeHSHKJHlfTi3WhH9//6TvwqMvr5ZODg5BaiVZvFRr/dbr9s
LC3VtfA+7KNsjdDzHNnKwR6RF1vxiITcBOm1zfZUvvzdX4ygkQgcS6f2xVrit2VVk3unmZkT3Ncq
GH+cUQNaRt/t3DpZ45xPia1RKDPteVbxBfk3Rs/afFm/LmouFdkZTikMtphn/bqo21RnN0/wWZNp
k6wMqxWPaVvdYoNQrkwNxw3CemFYWMUaAMonMD0X6799/bzTBmk+KPUIUfyNFaMwtGsyGUX3Y1vA
vEQXzhkSgiFYeBgVCRx+J//E24Q8C5O/+vu/nB1Dd6ACYSDk/saBmMJEl7VVR/cU1uHjJBPqRQlX
uIlLdZlCG+qYH6yVzgw2ff/vnDXc+eb+evOZZvLYNZVt7Z91zZqoVQMFRnSfuGpCmaTj+Wsonsi6
Yd03PIAH3khjZZB2d5NXlbPFCXBo3K1uzGWD3VS3ta+cJqNbJoXe3dYB3V+YReamVjKDEDS9Pidu
c1KIBJIt+NEU0MP3PpnKPaxiSzyOadreiiHSORvJbouyLRRWcN/C+k/KzmvJbSTNwq+yL4AImIS7
LYLes6x0g5AFEh4Jj6ffjzU3rdJE1+5cKFrdExKLBDN/c853itfeOeb1oG30FPPA1OHJWpq6sbWq
tr1FVewuVd4gT6nRpbJSoAaj7pdJtM8aEtZkFFV71GNAJIu2XBpuyNYTEUbAgH+hC5Tb88xLJCaB
/WaLM6fWnkmhqPbR/ZfRaCGCG311LeJpoxXptIhs4tAb1aMqxzXmU8cuCuXoN8wx35uyd8FWFN7S
V+mpcVxyQCcy5xEKXoyCY9pcP+q9Mh9bg9pUFUEbkvgtRXxG/cBUWODIcVJWC22VbZyWwWaiVfq+
KOODY09qaWamwqRGWLCt/1S99/3fn8H3o+XDY0AJLWAy3FfbRL/++R0cgDrb8RwmF6Yr+7x18WjN
sr44NrqszgzTlcxkAiIjzY4K79NazN5jMoDHjAxP7dDZKYpN5a5Gw0oP9nwf6faRhwleu5WlaRxK
oYc3ow6vsTNnjzJW46Hup6MY0rdKyOTFHjloU3vs8IUlhOe5o9rmza+qlt0ejhTxl2EPUqScfIIs
eWBsJUCXJemeKr3Z+Ml4GT32eI3V2k8TnsCwxUpe8mjtes8+OF2REs4yLvSoDhd1lJ7Bk65S7ojd
xIyVSVEYH4YoPkyel+xV7C0pk/FO6Pn47GxlC+QydFN6+LDTTv2sbwRJ9zrRjhiwymZt1PTKtYPY
JCKT9QBVGYcNrYNqFhpIlMDz7voTC71tQwUukbmsARINiwTM2yfBTh8Ij/c7xIGGYFBpeIwMbPHh
DnEmDZF8F7H51wkjDbvZ3iR9d8pgWGzjDKKsjhFr5fgAR2O7e5lph44gORHeVn3J8E2VC71mX14p
C5atID9miPRV60/kLhrTLkWeBkDGBcKpxf0G1wXaJDqSakraA4Wy9p8qldox+lX+lwrE+LsE4efh
bERG6Tn3ZNs/H0yHxbsf5kVykdG1mpErcBx77LQGWpF62o6AbBe+UNswU/BcC/0e9bd25zFaI8Ej
Odb13v79q3KvAD+cmJ5NIQgZ+V6xwMj68xXFxYSDvNXVJce7OhBKaVY2Fq0aGaAkoWgLD2pdshQ7
DUDbNF9u9Exbsm/Wnw0TpI7mPzoiX+PKH+Hn+Le0YGXRsvH/5E4z9L8LK1QnCE7QepoIWd7/+z+K
xUE6lq5lRXsxInW10BjSNxo/ug7nuetWxu4OrtLz+aR1iPozzAAsAKvLbIujZiOjNNO6PL3/0kSk
LaZNothetfGtocVfK29TG267rhwz2RRJrUO50+abN1yz2pTP3cA4sYnC+RISG+42Oniz+2UhwnYK
kgJw4FDoQLqgCikO2KXlAHhxkkbus1HQTecTI7oshAJcO99rpa3ruk3Xpj7V21KnU5NV3RP8hi7F
rU33mrrlQ0ckeTA59UtxV3mZtfHDzKMUGcNrmzrdE2vFcN2kgJWdOe+f5rxkHCeaMyUJJ96s2/uq
AjhclBHpD7mJCSoV9bEE5Kx4/K6WR1iTnF2id2yL7ZOdb73pEGV5e9QIJ1oVTdYeGo9ooVyS7IJo
bZHNmVgkUSKCetSGvdNjeGtbHkpTLzMuuuilzDpYif6rsvT0kOMdQmGWOgcjG66pU9tra9CtFQSU
ajlrZOkykLkhQUNVEfnNufDrH+Us3FPkIxD0aj+6aE1SBv/+uP8FN6QugDXm87eQ7eL+VZ2ZfTKF
bEHaS86y8lgnEwzIuSnYIZlt4CLfXzZzNiy0rqzObAQXYVN6+5BosFWlmmiRmZgMK6WqbZub5rPe
Am9Cdbuqk8i6CEFtyUxvfOkc4gNLA3GQ1O2bMrnfPeQATacTPRC3HtuPhxmY0NJroypgAWGu7C78
4chO29mRpe2cRB8fbE8ZQWKRU+a2AonPWJ5Dk0l0yAgAhEm/s2UhjoVm42iTnPZa9Wnk3b1a+/Mi
9VzbEfcjGMkXX8A/TwfDiHVlo5pGvp+jPR7sNwbDfMh6tzDyurg0J9X26BUVOW1G/dsSsj0ac9t/
UlSbf0rE7vfAXW1G+LsOCwrW4ceSVtcMJCthd/HSmkWvcXXLyWEP4EMrEd1vV0X99yRD9RZZUMJb
55ZW4zlu0h/DnIZfJ2tgUu3pgUD8xIWQaQdBYlI3j0sIgM/GOJFEEWGqLBuqF+EU86PmTY/Kt2oA
c6CxYll+8hM5f1eqxNSjvXN84tZ5IO/H3T+Os7Lg8a8cbbh42KxXupNbm7zJ25XX10gK0JfuRRWx
FsGfF5iEDi6aGO9ChX1qG8basztG3FywR/d9EknCwMseL7NjD4fCGDZ5tcKvWP8kLcVjy2DGJ62W
F70cCfTL+umraZS3pMnwomG9P6Yh5EKjNceVJ+NubVTM0wW56UzW5OsITWpJWKVxDsN5XhVuVwVm
UrL167zhxSL0hLy+NKqx0YeNBazK0ouHrJoGvk24IXMIPPilkZ/RLhzQosJjs+bwNDVERky22KA0
si84bZHbNshossm/+UBHV1qezhtZsepqXNM560mXbep9bQn1wO1fXLhl+09ad7JMPzztd9wqWse7
6NHjKftQNpa23gErScwLumhjUcUy341+CvBnZPOF0RdqacVysa6ceZGuK+lqC1efNTLD0CUw9bY3
Wa4d84oTHXlRvvPAd/TlgDLR9Uklq2JyjXmDuT3VQ+Ndm5Fk6umObdRzvAZNOTzmjNSPrFOmbJiX
uEMbAt4889nJgBm9/zbPDeT8vr9CEuQFGKOmt5zRKvsdt1lnmI0D6XaKFXVYvfU8UXb1zQ9n9tRR
+th5/ktbRAi7qm4dCq/aoEtBXDSk/U66w7iXmh0HmU+CPI6dMtDRr3EAWvPOHFFacW7GS9vyz42d
+VtUm/ZL79W/pxWlhfMWDfi7U1V/ae8zytatARrU3te6Ldh5WP4tAqYU9JabP4Rz1qz14b7NKJOX
shP6ju0iKgU2QoW6PwvpoqcIPSHXQdmYj+NaNOz7u3TYVwMGV3P01CfxOubHj56azCPmljOXcwZn
y4e2tSs7T59QUF26TLtpnDDsKxyxsdy+OkZUxaDnWOzKqHqERZw9T5XEjUrLdMe2FAgWkXm11nMh
/TYwNVFuYhv3FwnjTSDYXKG3jjdIjLxP6sl7cfbP4/n9VXu+DgTdN6y/yE1hj8Rj0PrmYij0/K1b
uQ+mM6Ss3exPLs7/9jeRLOXgbzBs3qEPM5Uo7Mc8kVZzqerkjTBsQO88dJpbfzI++Fgg338ihgYM
GHWOR9hkfx6LWdf4Ycohd7EbC7gdjqIEM9Qnf8nH2+RegFP0esY9hphMpQ8/TN7GKuuMqL0UOVhF
wuVZVkq4xMY8sBE1AtPdtU7hf9LMfODjg8mmlYH8BiJQBweB2eHPn40SibFX67QXNqL9woQovktD
LF2182LzTbrm3PKzhrA+NroDS4880LXxd6bLetm1s/vJm/ABWP+flwOwnvguaHOcIh/u9swZe1Gn
TXdpB8jFjSREftTataW19+F9fBXUSewkhbbJjOruRAZPZpKvUcjm+u9V2X2g/OE5phSjBdHv4WU2
Zf6f7wwq9CnEVT5A/rBWrrg/y0P2o8pbTBde+m3m5RxqRrVOPIXnucSzJfR5a0ukH3EVPtroetbT
bLiByVKr6o19bsevDhu3i52O4UaNyEvCTIrTWNdvcFfFUSSNejJz74Ea65OzxPrYUvE5059ws5sG
o0/b/3C1E6I1oodthkthmUOAX3BcpuXA0lBIfKzpIPa14+crv9YUksfc2RlpCH3C9s9pPR1l2NrH
HtAXuLJ5FeVs/pSMnfNYyltlNF8HiJcnWG72tkimH6WtJuTRQ3a1oe8du569f9+uqBMFZAt8+iqG
y85SUW380XLPs5f/jClI11nlK0Yb89coseSWMcqx9s1w8+8fLPO+D58spjw8g+Z77rRuUUb++clS
pTlCwwl8YQcw7AYEYctmgoQgukNqT/IQoSGq5u5ATRMdNGPfqHzYt6HtL/MB0aGW5TsHylRZjtOl
o+JYD8ng7LRWKohL4zn0XcZWTRV/64arbHwjmOMp2YgeLrKHhhv9cSoOyovnw5DvzMSwLt44hiSf
AtkzMVberUt3VUhTcUa7Zz1VqASZ02xiK7UXiVHXq8Q3WiQ6jbsbDWM6C4lLga0agipWvyBFbCSb
7oMPCu5kkg2CcWZREJiyofx0NhZ6ewTX+BcykkPAH840zJ52yTRU+0Oqfnl62q00tyKpqyfIKkWM
XoSEj9aSitqHDcTUwtvPeIGfk5RGWzrRAv8QO4wGhUviVRj7e21lj+0zEwSJsdvq17M9RliWAY1k
omxO3aRZzED1Ch8/QvC20Y+ZKNIv/gjUaRTAG6bc11YZawprNMS5Qh4SpX67ApMQYiFwNrq6f2py
rMlTHRM+MkYXoSXgH071XullvotSewl8eR+B+74BVahR6WIN8ivjzNwdrwXjl01Swbjx3IgYZz3Z
WzVA2XByquP7L9prnrrq6IAHfohSHvKxsaOHZOwRtGZM5KaEaGY5vc1VRGQwAEW3NIz1nFljMPO5
sUtPZqhiJoZMH6iEqy/yMfcOZl1by9G+i+6tyjuyA9lZJvF2fnKnRMB8CYXmbjTHeBsjJEEucuYA
hrt1UQPx9IhkOjQiK+t+vdPouk9FMHXNcigbxoMcUDuE2AumwAbMqCfA2/01sk7YUVGE9zmhSMp5
qkSinoSAQ6n17UTTPC51DHiXJk+eB7TJK9fsgbiWpr9KhcL4FT9wA+Q3czBMOkHClEef7KYe3cVa
M0S2b6cfpJ+1nISR/UCV9hsQQbH3495beGkEg9gL5+VUF+nZSXtSstu+vxtBasbAQM1crUc46P8C
WCZWeW0fRdOhATC+cBselFN1W5AuTDwfJqGnv/yi3YR59piYIr0NMZtuzVPniPFWAGw8QXIq2XVb
Jd9nZHAPRirzY5FyeHXoNZIQj3oclrvIdu1LnbXqGfr7UzojwWhSy0YARGrOlBVVQJ5Rtktzt1hU
Yd8epYnMVNMgDAxE5Bb4Dtb33IEj3+dp4U0+99SAUyb0GjMwMQsVed9/t3Uk8Ind0VezIVpmWTER
ElX4j+nwuzc5B4Hle28Ypq+in188BASovrJ4rZVyJLOCkyfKorNm3ROF8nl6MjXVr0hIfSggxVxy
QgILDO7moL0UrNzOqJEeLK9gXNj60S3m+7CMRnKQpez3XmQzpE/zoGnsZkHGeLilTo+389iuGtbi
TAxc5FE1gtAi9/eqC6unqAMlkShJdO79t33aNGvOxj0BwfOTNmDy93MsMBWD33j4PRpps+KrfB+8
yn6D4rLwUFCAY0FqGD9WVu5tKQ3xDHiQ9wE4vqrW3Gv3eUbUa3Yw6MO8QgY1glR+/wbHBAgEvZO6
R1dwi6SXXgJjECRBnYvcLo6ygjoOPjsGSIKOsY0o9E2i0Xeqj5H6slFeEF9sXtw+aY4hpBGiHoCY
9YpYgsJGppJHuHg7Q540rWKYXrQ/p6gYDua8xtpgsA4xl44+82Bk3ktfupCSnOKIoZaYdMNn+Imw
Zm8PaMbbvvlVVPFGlqG8ZqaQe4QeTSBBPMahMoPy51hpPXe/lS5xjdSBz4F4iVwCbZOo28696+z0
NkOG3qolRiJO+xwhYRhq3d5Pqn5v6SxbdG3Jl6HbdApbtGXR4U66xRQrLi8UmMXN7MQpCdN91hd1
QNDatiudtY7LpeGdjzsYOF4at0RBud9Aj2Rn0qu3TTfkn0wS3qM//9kEcMWy5vMQKd2xwiQV/3nF
xpmhZlfF0wXdch+AvLXX8Ae1oG2r8cs4MqGrZPTbNL9luTcE7CfqHU1w9EkN9z6w+Otl+IaHAdkx
dOOji8/Iu8lLEf9cwrSLgSxgqRF3OFuY6VtH7qSB9N+aVX9RvqltBBHegeJTH5iCQKmSPnJN31+W
w6RfQdwHE5C6sJevNXX6FvZaspC1ma9MBTS4z+qYSy06OaL1T0kzD0s79g2679w/ZdGcrC2VfY26
Id43DZDrxPenNzXhJtYs70n0W1PP5sBu43UEL6zDVbeb62cZFdMtKxAAaUVzQTc2XZ0hGu6qVhSp
YZwi6TFQrkO58ooRC7nJlC/RfkyjIZ8dXPoZ7cb/t0jnw3WZeNOluIbp/qVZkI4/D2U0TJc2HwYS
aZBrR7lffamyJylMfBTTJUaUukjMPAxgDNhrvBfZHjJb/Emv+bEzswjdhhOMldTDM/7XcKQw3N4a
rTS9DonhLTmGUPC68RD8e8X4vh7/4zFiWqCTt82c2kav8hEx4Wt15iKIS68S+T2GrNjFDU0CPSjN
YIxlv+wb38Jbn3714cIstVG0C7wZAgA1oSOdmMxVW475NpFJvW04e2qnE59U+O+t0Z8vkncCT63D
it+jkfzQpXaijmLyLIzrmOse3zY2oD5y6QVd7XRQzd1/Vp6msMnYcaecallFFHoT1qfJKtWJqZGy
f2Aw1B5ry2G0EImlPcjlVHUlm2ip//z399Ty/6rCTR4imhGH/9GUfDwiRqYtQHekc5ma+GuauAAw
+u5L1TrOysV8tDDuQGHbDq1XrORr38t+9AM29GmWGyFNjWgK2W6VbqK4Zh7JdDwPH7sSV0WiwvQw
TWO2McP6OR5lctSc8PR+n6Qyek0l5rApckbYPXG9duupDlxLyzcIXHX+sG+sYNk2SaWtRDGlq9YG
kT8T1LBQkA03Ii4dmiXYjO6yHuNv9H92UKRVAaDLbS7+PaklFs110vWeIjH/pZcRu8vRbLYuM0I/
SvK1F1Uz12g8PahZgbJlxHesuuciJ8Shp3e5KFfstaHtDoL3Y9M2ULP8EnJHSnoMq/KLnCm3nQzB
Zx/OHAwlQZi2FR3oQ9vndnhpDcy6mDP3Hfri5Rh7zRKODFmiWQI4pJaEtniwOOx4WpQqijeZV3XY
AdroZOU6aBiDEam0rEe4xclVpjC5ppiK35naTZfwhS6qnGusKIqtWZnHyKfeRMTYbjGt2o/2KxGE
1UllibWL7qh0viFd36I4AAZ1SrJ5vrVJ+F7LJTveL/dZSXMzSmggVt8YwWAqnSTM9LuWunZgZ+m4
CEXpbwfhJXwGXoibb0gWVecKXIa+fwzbygwqOzyn0KHY/XjJ7f0XSQQFm9dDHHf9IyDZfIcK2kSL
SFLS7KnbwNhnRVhBuve6dVN37dX0RAl1mCM7Hvv5Nqvht+Xgw3XUtHZzArpav0qPfh5OgYdPCyaq
m238yDynsYMuvc4ID9Ln4WFEs4l8d2j31Zx/ddhY7Ts8b4pp+mVuDVw0WJWQDT8VhWXfzUCYgUGS
7Yshu7AUeAOPSYgVA2kE2k2/AZsGMMz3jOOU1u5DlvJyRBMd8SOuRdn5wdgW7qJWVn8qDPHILkwG
qO+JDLLaeUl6KrNR/tSOkmQRW4AgSxdvnNHkrx016pN0vLNnQ1FnTBw+1jA9Fq1dlRXQsfA74akV
XNWTYU7rXNPLIOlEfkBCrIgmguoghR4/cgMui0TTj6QSncI4a4+VgtZ2mhG07sNQhz7sDUcNz23U
Oel6tM1oQ6nK+jzv85WrnIkUM7/emTRZdH/xZlKk/IzCmhZOnSWQD5vvoyyfnS4b1mTTMfmNwefa
Df5AIZAVoPC3dv2zW4NfaoaWkrt3fjtuN27wkiW7Nop2RdTKneBhqcMgM/R+mzAoWXKZAcccyWlV
stpUrH2Wccz3KmKAvsDxl+/xoKkH2WrlBf9dGT9MUxzCREs1iHnkwFhEW2FPUu6mip0XvmQUifbA
daCP9Yqx8Jeqo3q720TfK9GelMx5SMQhm86NoTYNYxMee0vfTwOO9QR2YRBpGCtFKrJlptJ8B8a9
WNSN2+79cna2ngulhAakRkZ97pviW5168YqRLnA5TD/Hsnbs/Z0dQt2irrWe4tokdHc55aJe1x5m
8hkFSY1WZkf5FhHBAxFAdEOyH2b9wvWU7po8u2KJMOGfRFHglKTvVgg/H9KxGw59hrLX66pyH5bD
gzk0wynjgl/lHX75ATvjvupX3TSDomNS3jZ7sD0XJeV4c0e/2Ln91rX8dqGsmhjCvLxgMIJMqPRp
3fZH3Yr5gbOqfvW7fDF0IeRHq6zWMfkFa9YyxaG0MDurWfq7hBZpNTGPJC7VXIx8djzY4BJUlTS/
Dbu8MQLKVzNtLduyeVyl+nRO7w2RRlJcKUCjYXJayqowzxNYr4ep0OO1qdnOeW7Kk9GOt6ZlOtZU
unPgr5n2d7tmV1vxYx7O7QqoNTZy1FL3QoyEPjezwcgZhP16evhALvAaJn511Cz5JQ2TeVe52DNk
m5I3lGorn5/owbLZa8cGvlPftdX3sFfnOi7iZcMkZW2zhdlYVQIyaGRPmDsOvkC+Vo9ZoWWPgqka
HkK82ZPBneS6n3CD3vVIf9YTLsMx7maKZ/qke9DjP5eBkztEaeJo1mWG1pQpgC9h0uD3tbJnNEvN
tnVcsa4UAURAPjd87s4NnkfNwi/cpf0kDn1tIouvdVjJTbKPq7lZD7ZuPNBU/4BtOD2MHlCbLrYF
+2XpLEUDXpXNTrc2ZwhjcxtfiupihMp4nOmaGbTUjwLjoyPn1xZ7FbdmffT9dI9tg8LKOkNYss5u
EamV2TSoxrPvUWa435i0eoEhRVBNkCjdNhlZVOvxJy0PhJH/+WNebME7Eib6DpZ1tkkmwp/vl173
rdPEhXvp9Ts67n0P6rWYVufOxiJdO8h7sLGCETiTCME4RZb4e4q4XJq5rb1xlDXLIi9owFkL70SP
q4sU5Xxd1IitijI8dczSHqKy4ttph1c9Gcyt3rG1e/+b2oIpVt/73be4Ht8qg4Dg1tW9IPRq+Yxn
f2lZ4dIbkRdMDs5dFR8MWfWMIpm9aUMJpykV8THLOtI1rOLmNUaxaHQ8FiRcDefKDAOLLuhQ5tF6
4HgL0hnHfmf2vD435wn1huh2F/wNTskGwYqMfaqz9ElLuYOAO67DqbqHSHnW1nLUN80euq3uefjf
+DpG06I1oUPVOOQOtua9ZrbRLPUkfC2kkb14YbRS/WTc0sn49u9V6F/CWD409HieQIJyV2Z69xXc
PzbeakoJ1k4t96I7uP/8FD59lRnf1UR+l9Ai/Smd8pM/3/svWrHVTAj4Jy3MXxsYXoINRhclA20V
35kPL6GFszklXhRd8zl9znipACr1Z8LNviKiyDdVJUEjRRo5l8mdjyXji99ELoEe4yN99Sex9Iyc
/nqM2XfQ27HwcpDIvf/3f7wjsc+WA8xFem293j1Y+vCkybFb67WyA0aXNFg8W5ei6MlzrqpuFUfI
QkddYNexuZu9zhIPOjLNm7TEPp5A1GhGvfUaa/+fvb4rpsAy8EmqfqgWRugtQzXtnNgZt9RM7tM9
Gmeo2m+OhfM5Lt0jmdjeCrCodcCRax2qLv4t8zLhG+LIoB0adWYu1m/xe381tK4+VBPVh3dvsVvo
3V9qpseLhIiZvQ3e88Wj9ut7+1FVTvtFA0fC1qR7Vl32onn2hU67++KliGAcC/fbaFTDIh5cY1P5
fXflj4OyqOlnWev6xZ/jOJDs7R8waBkLMFoSU+FB08BwWaP/yEwm0LMoP7K9e6oH9ZOS91tH8uLG
KqxqbYP5mTue83qcbQhXk7zASWEHr71go2yvg+ntR0zJG7ya9cZ20rtCidt3AvDolwleSdydY0pV
nJ5DWDmPjtO/4lNtFk4LBETAZXgbBtYu7iSJ77v/NrZsPNE0TIXS3bUzRfRcg9NuTNeLzklWBiK9
D2VF7h/R2rarzvbY2sgbXml3iWilhVusW8cpZC4PO/rpXZEgULf0iSPQFGOMQqeS7129HzDVq61h
Ff7GCb1vRAst696uAUA00aYJh+JIDMYKRIU85HHRHPupGy8Z9Gsrmp4N8H5keUBysfpvKXooePOV
CESRj8cy/NllXnqI2/HNAWewYOU/LSsbJ+lMibSoZIIVz1e/G9OVG2/yfs6DNZ2iUVn7MBmfUwQg
0gqr73Oo/2zoL06tdUcuy948CD8fCZxS5MC06JpERYB7aT5aftadOM3Edm76V6+Z1fH+DyhhyrWr
Df6+ea4zxh9oeBtypzBEx3q9qr3C3KPosXZlYh6xX1hw0jrthR5eQ8WIxTUtqViLNAuMkvSQqAc/
4iudEt9qJ0DQmR3kJaxfjxHaBe+0vehClyXDWGRB0vfFwa3G6sHLOsj2IW+E3kFBzkb+zxVDaGxt
ZaDiMtlOzErNUdFt+OQEZta3xtPkMbpv7NKUYWqfJRsVjd5BghMhASNlVjlN9oNnIaKCSrOt4l+O
yWaGgPejsowXECryN3LyBX9O/aMpJXK7GR6A3VZyje54hsdviK2n9fJqivpHItJr3ZNk387ztrBF
gZWz04JZG7TnXEOSEM8zqsVYLdmcWXSKXXzTO31tgcU5urSn5FbFxXqMm2wPFzNiXiv02xiyGUoz
W6w6bfrlhaW/8wTsEm9021MrO7CfOSRYWi+wBzYIy160QPDFNWe4vU/GrrwgQX1GrJC/6s0QIxUC
bMCcOH+tDANbM/xBVDXWYz+U+mWKFDbY2uqOXuvmTx56SmSHwO+t4bUuy/y5FlqyTt0o3zpFUS7t
PG/3DK3ygJJH4nFF+YtUwtgjh2CQL2eYwLxv1uwVR7cy69dZjxYFrNrnKYWOL2lhacdzLKuU8O+/
gO5ug6qqyD+wh1VcJ+VJwIVfy8hPjrVgweg3rgKJ246oB0jzmF2wnDZAiTNYgiMfoA8TQ1Dz9pBL
5NzWKy1KM6KQfTgfIesXFjeHgUe+7vPmKGLve2o2EEf1fs0bbr0yITCDLrZ2s0sjnSBYWc2ellwq
CUWqEMYLp1q/Dx0nOzsYffApzumBOcIbg+IQV4d2YVmUP0ZORe6NJ3+hrNIORvzbYdZTepZ3SZLR
RjRoIfssYYPpripPsjDHgHNr2uSgrXDAZ6fI6b/z5Jv7ZjR+pQY27glQR5tl7jahbt/p7nBHSTNb
4WT9obF3C6xsrredZlwwdeZ4yzFju7aBrDQxyIbgCwJbKnJu7/8UKQHa3zROaVyoFe+JFfAtaQO0
JuNGGp1c14WSvHe/iD+0bpHAhDnPb9U8Jt/a4UnUFHR1L7KD3uUegCx72BpIFcLZDAyrLbeT0n4V
ZaE/gWqyLpH+I2F4cazinxW5tst0tMLNCBhhL+ZOZxYk7miPotnbfgNAvxgXIHnb3QzU2E5mddE7
Y1hXWnOD7uQwilX+abJrc+83uUIen/iLdjYzLjmrRieWl4u4EUCLGHUc1f2XrDvyETFVcXWX0Nn+
qwGdaFdL7zCR5QVVFoBLrsl2qTmd8aCxGH72uy+GFo0vZWw2uOdBuSRVJLfTWFsbv6+mcwadowwB
YEZWKQO3L9VjPrVq51f+W1unF9klw89CdI8RxuRSOw1UGls0KOZG1SwDrITjqRF2e+xnrQ6iDF8B
C5Srm+jNMgGltBpy1wVugkTZvR9JAgoIxtbtCKfJLKLfU1+8Ga7yXjEUfJ+rgcuwyM2tr5riTUZi
NQkHrko0xifya6DHww27ZW33ZDk9pNIpsVc4Y0BSxVF/GBpnX5Aes1YuA6jIi6/yvu4VLOfXXnsK
R8QUeq8P64I0n83gRyysY2DcDg6LuGBQOLjaQ32ffWQTp7IxAL/UmKrss2SGb0uu+WVgKraJ4nHb
IBm59XVrBq2upRsPkgYSSvsKXcY/2zZSGE5qnOh1HldfEKcuGNeF29QmfxAXNKrcsTiDhsgeSS6R
q2xCtj8mgoqaZ3cKCfu4k4/1+HtUe8+unh6bu1pYSzS13lW+ndyEU33XQ2LSu17oHJUwNcs4ah4K
/t2NRmHJybEb7egRTb08yC4MXOkPQS9d/eaMcNuHqD9XYyauWn5rvs9xJd8at/f3BnlLkXJ/TRbt
+L8X8H8vAODaIpvGYcXUx/5obMOqmUrCE/NrOIekrWqO2v0fJG3mXRHyZy/soU3y/bsO0xSk+f3Z
JkwExWhNGObXxsEIgUSUhGJNkThZN2Qg/C9h57XbuJJF0S8iwFRF8lU52bKc2y9Ex2IOxcyvnyU/
3bYH7QHaGMztuZIlsnjC3mvHKNQ7kM5czE22NibDXYPVNZZZkrQ7JMrsDas1qqdoJaSeV11Q0uFP
M7cXi9pVUIjxUXGK1BZE2mZOv2hMnY8mBcemlmdDglycFYlrfmjkBRLbCaEHe2UI/oh6TzVkQGLi
IQDpwdU7nAgjGInSX5esafYTY4purq4bfRAA13DuhZ0O/fZdyTe13yy7Go9swlbggeqdVUqUERI2
EgqVEjxJ8NambcBmwXqJrfKHF/TkZ9mkA7mBeg6ogJY1aQPu8LNjaX/O7eTeaGr94Bf6C50PWsPP
31rAt8bwglUkcesfOiundEwcVnlyScz07AoSbb3atTZZCV2saHYYEsaVgRBijeggPORRBI1zwnLu
JIAz60bvpDtSZ8TGqWPAdapH62zPE/XaVAJ2tp5SrcGzo9z+5ranPMA1INKwX/kSqeWVEQW4kaPH
HtgCoBmULmwi4js4flEjk2SfPWaNoVY5KJbKNRllHNPI2k3WhFCBuAFUOeqhskB5BG6GD6DJ5NFx
3T8e3PkdrmHIEIMLeL9WJKHkOVANnAk6QrTbxxpBAcc1YvIH9CvWvjeNbd+U40HX4auLqeZdwZu4
Xo+73wk3vfYfQxOvPo/FcetsnKb1n2f3Weo0pYaa7+rrAdERh+a2cXPAmIQouuq3MXzHtd+D4Dbd
nfbH+2B0f2UTCRdB2jZ3OmW0CQ/qGGeRCSpqTgjmJMgTlhfpOgPKxiTX47JrFCR9BsE7h9ipshjY
F7IUwSR7ZyqonF5xH2LCIZ/jRBNub62srk8ExM7Q0JAe2xrFUGBxWbGds9dZ0UNMDQnXkIoq0Kzb
AKE9tOd8FFS1VM0r4r09JswB9VVudQclkW6IjNWeP8F5KwMC4xosh2sfqcqa0faN5acT/pPrEZOJ
BNJQ3qAqTwsymYrXrK+3/z7V/s9MIACdinLNdQPXhK/293kTiSlhgtWnl64FuxgE9mtxbYcsZEVh
ZYKS8QE72gZSEhQDiEpCMYMbtLD/+f3KCfrhqzf0eSoQOIy2TBaLbPZREf79hky/BYCBeueSRf6A
GJ5tYjjmgGLGethkBrsxNpP5qkWOMvQ8LgN//BNH6bRqzP7bLIvsGCIJWyVWY2+MkWVVg178yYDo
8cUn938mOoHLgedB8EWKhoD/73eKssXFC1jUF6tq5oUCVLIqw/IHxJNgKQwP8iuLuGaQb05aGq9+
0D9Qf28o825Kqx6Pbhvql8avNpiNCHzyEuOYIzPCctZPK51Ev2vgLFvHSY4267VDVYSXNriyk/q+
2o5d85B7Y3UyGM4d0V+9SVqkRYov+t7M7KVVJNkTupynKcgegqkhCINhyy4a0vAu8ojoSPNCbIJ4
DPZMFFAWZueudEDkNc50fWwEb5PZ/PY5ODc4T1pA+4F7qaZ23DB8ZqCWQjNNJLK+Ls42k82QFiLO
0oBw+txF0dGdOGrcoWtXg9VC+pvaF35n0DdDCqywXJQWs8FUkjN3dVPqJhjpQQL/7I1hsh74urd9
vwasCrtJAeYMihtrhHk/eNUlcujjwrmG2DtFhNXoud6kymAYGljNLo0R6E84cse0PxYG/jRJE4rN
VMgdLrO3JMteDSwwa3/OTZSJ9sbuxE88SQv7qh8bs6jd6Zm+XiOmrGtpn91RxDf0WaTnRbsuVQ77
7M5ZlSas9X9fUe9z7r+e/Tw/GczZnK3S5Hq6PmX+MxBjlkEiWdI1FxUW85ZTChHdVC2Kobmmt6F9
IAS43Km+O47eNycnn9LoHHuldfkrjnjGWkjHdoldftPyBY3OOR3nrRMg/dNFQYZxpKM9BeFColfb
qYx4SplYX3mmPt2+DBg9dL+M4Zg2EtT79+9gGH6kzKjoARQVxboL2cUGM7sxBr+LKijJGGHeqQtT
7P/94X0qzzgz8LW5nBxsEcB9/P26CpNQ7M+Nvkz+MOAxqbL12Gev/36R//PLOdecZRpfGz64+HA2
Ocipoyafugvzx3kzYyRZeAhxto55UO1tEkzzmfzOdvXvV/0oD+c4dPnNoBkIWwrxcWxbI9QjSMju
L631a26sRdjgLWyTeFgllWcu8ln/+PcLiuAjxYGXZF7Bt3eVoHiOe1VU/OdK9Cu490HmYjRjQnwc
TG2f+m66m4KRRg76Df8vudOsw2hGdq7UqGqtbqM9DUGfldgir1iNZKO/RyhJeHg9umuYFA2iWNhz
sgHFb+PVqUiDO1W+04FIjt19PHfeUjRpsjN8cIpR5b15Q00mgM7Ce+DAQABreKiD2eQI/dR0Ymg9
3akYT3YZOd8IzkhwsgZbgHnVkfi4x3pUTCikM6yiQBxqewKViI+l5IkGZz3dFI6jUMIyA3NHfRMH
cXIvwmNMG2eOwWUc/F3vgWBMBwXkidydOw0Uab4S2qLIZ6kdW8yMhcEu9NgbdhEv9uBAf6eYGShr
vJsORQl+Ik9sTFF3u7JvWNAE2Q6+AvIDsy+uO9fbAZoflcT8EBvmr9HLo1XU9/Getdw6SchRIcR0
2VR7ViXherbMb00S2PAYnOzkCXPN+BtsNTwP/LorGj8ok1D8tlDC1tEoJxbYDPYFdt/VNJg/pzY6
Cct+Hsx5PEur+TV4CRl4nt8fpCKhXatnHxviBqtdZBnZluQ0/TLHVCpGuAo04j09DuNdXFXg0ccg
RJg+OHsmlCZvirUoiyHPlM6uBSIvW0eucnpVtNFjsaK1p44ftLlhC7Lx6rinq3XMbZL7b9htnaU3
V96ybQgU4suHSrsUtV+t22YcDp5fsMyx533slOOxy4Eia0aYhhJvdt7/sPwy3Tl2aC7MAu5r0BrY
VT3Rr8ey2xJ1xSUjS6LuZmNpygiEtYKON/FCk1eypXOhZ7JQXc4hQ4Z8fiHA6ictSrnqSqbbaurY
KvNbToJ1wdy3PfpPc2l7FIZ9ikBTVgLJFaTptHklybEmN/GqP18gQAGGJrN86aRRtAEkWgL5zfrr
AQ0QYgZ2F8VVtvC8eaUGGuC8i1dlh8hBMq6vCrEUqsfg0bqPuEKds9me0eQpgMMKCWo0XKyhDlaY
xXsYejl/cIMUuQNCcrbrnd94sMyM5lsQT2T4Fv25FCkAdWN46DyzfJqi6jC7EEJb1xxPhWBc79sH
BSjhES2fuzTtiQnR6IOJK96CAEp3U07uqnT1+v0CkwhGUFrkPOWRGfHlGea1pNAgFH/MLNY3XR7I
jSMPVQOatVfkxdamFW/ZHtubZHbA3fe5Os6DR/FvIMHSYcAIuHhyJnnWiWyORs/8Lb/hYUvtwsMf
u8IGJ1j34mGDSFTt7GVQ1pi9+Xxr76VMqiPZg/RWBA3XIl9bI/e9tPyfLGUpxdBNRrN1klZJgZC7
P0x88ufW+ROMRrmQIR7AxjObpeCYg0AhYa5n6aXHULIN23J6muxsrw27eUO6m7IiBZVhRvfvj186
gR+ET92U3IsrhvIVe/6MdZ7TFJucrUMGi28XJd7EnE5VD8SX3MFDrKBvBuFmTuRxsqPgLuE9YLhg
dCFVdT/81gNpdpU5qHXn9xuVevNTianRQkXNwtp5sQw2nXh9TxVycgJOkDBYQYJhoBnSw9C4d+Yw
xNxDuj6oBjd1VyTDKTJgKiTpjdxUiY2dc0DPXgA9bNmkVfZgLbyx9DdskpsjW2Gqr2o4OUk3b1ng
rVUgphtZclqXFUR1w63SUwsWYzVhEIh8C1P4DMa3nu0XS7HhopNHAq9SMPBWvcrGgE1UUzUX+Lq4
IyNjYdeFYi0LJr/rGYw2Wf7DqKrfSTn/GEr2wRGXzrLMHgnPuGD86K+qrGKXo/9wg9C7jXLnNp4c
fbLhXMKWlQvH9jCfVwqBTUAgVjoQMjAzT1BIfqcoPoYNSvs08J8nI9A39kg1Gw/QX7w54tbPfICu
4SqcexVDGrQ2o5peoo5/xAibHW0zpURaWfbqutJHk6XvxtYmYGlktpgVdK9tVQ+nUgw/Ys40k5dY
oodcGS3IPqNlhsiVBssktlCXpAUmnbZYRdRtpD4KaCkIObqEdPAgJUMAc4C3BhkZcOtmxdos7c0E
wopWwWVUG5h/+nkqb5DHIuFFf1AM7W/uDf/Yu+5ZsytfCNsIj4TyzpesfZM+QoowV69SDgc0bmpb
YevA1rvofU7qNI3jTeLkfIGxSRBr9VIQmcH0flDbSZQPs7a9k6kASAeBCndQHsnlvnhhdPQm5e9G
p/qTtv5w29UMDWOuj9rI2KW/ZzqWD6ABJEQIpjFTrWE/Kj0cwlCvAhMrw+xDSEQ4qNGW7Q3DZuZ7
dYXNU/1wjUE0huaQEB4CtjXBSYE3Z0Kl/0ocrcsYKMUkuBtU/SvzZ4OwOyVJS0ExiG9CE2snFknI
h9QNt5GQ0BnzCjwrjv5tyQCZebNximQWvuXgR9GjFfMQnKL8OVF5fXSBCK9RbvOvJ1AzsbBxOCSa
7HBh39aCMMV0lLAzM/+6e1towzVfjAJdfJye0olL07heelMrHqAWqLOsaC/CiqA6y4ZhyYgWdy0J
nyQ5Ncw1+p8iZounLE6eNFSnqc5xAfOMGRkprUM/rDHdukDhOaCWhm4gLknD2xg2bg9anob+KHMY
tzBWzy2em9XsbdIUVQ+RjP4K0o2LfgUTnhLmbQLu7tnvBlZxZflakmSJ4cdcG00xkTrfvDjIyfba
9s8GYCdiCrqfSlBhJEjMZ7bAIKs9nGIlduQxLeTSc9gUUuZTgPQLq53mHUrTJz/FHOQmsAQwE4Ee
hw2+I9KNAYkT3+ZVU3GZKmsBAx3EqYvgQTDwDv341XcRoVTsrLeRwXTTLF86B0K6rtEPGzNt37/L
3E+yYEc4JkJrF4Umw7uPmKScUp5gMqO/ZM504krEJ2LRjZaQTIqs2fhyeB3yAv2h/MpObAefBoa8
toPpj/9YtBQfYXxM/S0GTPl40ZVDinnNg4sd2xXmvFP4cQcm8bytUZ2stmABUaJ5c6tw0WeqPMd9
wgTcqXnsZrY6wzfM8bPD9HGK934kfabodg+eSULFTJmjFXE4Ap0NRz+qKWKy40035AlCBvUzc4fH
0BvEc1iwG0FE7ewserQ1sKHmO1vENhH6rZSjScCsNpHOJvOz6h0WQPzzMByxMcTEkoVN88TQ3dpn
uItXSY1/xRnb6IZqcjU14gZNTnzbdQkuubFqt4MRMusNSdKOriHoCgHxwWpI5jJb08HqJvdVgR/Q
Ird5iYLvLojlRdHb35X0ZfDIH7SRFNxm6JoMkcvtWLkkoCPEMDL8f9enQ5B56mhgjKNdMox92A3T
7eyM6ySGY5LjcN+3tuaivYLr06mYXkLjF9mo8Q1TQ4ScPN+GwbtYs9rh1krWBkf9Y83HsOKKvaRz
PfEvMdOXDnL4SnRS3VBI9PvG8R5ctzeZ7J077tx7nPz6vs9rQOvEw+0KK3YurjN0t31GAwki984K
4FObacKKllxQ0t+yS5Lk5BMNEdxCsi4P/h7siX5hYO/dTkGtFi4H29mmfbsmygBtTvP0B/JKksQ5
zRt8L1vPqqojEQIseBJkiqzu5UGMhCkPglwt+qTZz+JdanripfDeFFHyMcrgF3vOsNX6BB/MqNmC
0Dz5RYcUSK2D3k/Oox6MZUF6wNJSlXsCER/TAGYNQ9liGaZ4t63K60+pcfWvxsYzscPEfEDMmC2I
xeEcG5sxVdnK6bN2k2cT0EuLeIwkq4Nzq392oTZ2uTfplayD+ub9R2JBatUociD8eLel4QFBBmdk
Vlejqjumu9qIy4u81ttBm6+9zJyXzDu/i2uKa5kcDRS4VmHV25zmmblzuSSqoEb9RnPCRpngDpJD
lDhPUWMsctUrIPkmrquCBEF8nch5/JlZPlJfj2CYqR3UYw15exEBb0bNNv5wwlScBGRcI4jytclF
+iNeNaEq702YJAcYWOVOR90+7v3mVtU91C0aXC8m+tXAs6frXi/S0N2B9uhXWlrfsrGKThCnHkHq
0WgL76UGcQoqzqaZCebfSHARMRbmQywo2IzI8HeQ6dPbvnyyOphvmDFppsZRbSR+UWKwp2r5vnRL
YutI/GV0ivx4+77ot5DaL6wYzSInzbd3bpFsBq7GSURISPLbsUS9vajMa7QLq51NC0v+pr/+gOtC
JleFxUOnPJveoTEBkUSyr2/GIhqR2bB+HGrvRmV1t55Yc/NQGzpcehyzuCFOIOi2teCCGv3U/z6j
NQI+/jOX5bRjMbxuM5qIxA8L2iD69aYs/F3ojMOZoMFmLdw4XvtVhMERU+lW8BR7rGigOS6BskVp
YD7++1nxCRfwngIHHwWVqu9biPP/nojMxuT3fqnFxQ6ATmHp2NWVztalOz6SPcJOpAvMZRfoneoK
yiulluWAtZle8t9v5H0g//eQUHrXHRvqHZc/Hx1CXS0nlHmpuBilEbOAGRBGE2V0xLYUAyGMIlQT
cPR1bxf4NS06vGicjl4ff/cRPZ4RupMc72RImsKKz55KSRgB+urgDu0LqxNkpLapy2OUMw9lHGVt
tEH/iidwRWWpNv3siruYpBH6eHX0meOyZKpPUeJPe63duxBt+mK27WZTx2F3G+bu078/gc+PbWQc
V4CFCSYDJ8J1SPef2dRcW8g0nVleXJGfx8Rz8FWw/VSqZkUGYWYRy+7ZcH1697x+/vdrfyIxOQ4T
E+leX9hz4Oh+WJfwsgVC5Epe2P8XoF8cc1nCB9yLDA4QIAPg3gP6nWL8k8qmXmLfLPZhmI2HyTBh
2pf53YhjeltZmbmU18VsZhAWJRONhD19gzY2rMbRGiA0LuoGe1nWdPeUl9f8tz9WrlmBXW1f//6l
/s8HetWkejCBnavJ7cPIFgyj6jFgeZdqNDULrA7XZkeKjhZKrivQGNcEpzsySpDz+1byxXTTut45
Hy5oEC4CMLHnOlzPHya3STKrXPNJX7qhH7eCB0E5DKA5k2cnNueDLmoKh3xmi0YqKNj4m8mvx0VV
TpsMU9SDCSLxi0E83r5P78kTrHJZ5zoOwtSPg96JCOGefUR0P2pcBJ6Bg1v+KWPt0WfCSbfIbFu8
F4tDV7ULv4oPNbYsUoOdN6esjVVvZ8OaCPj2YHnDw1yWv4ouX2s7kzeYo9QKXACxYG6p7sirBk7y
AErvR+NJd21qttzs+vRF981CXrVghs8OUs5kQETxPQwf97GqWPvWxXqwOjIy0BJjvvIYFzKt4EAq
9kxwZjQU0ZHi3lr3OUm8bdg7T9iDV0MML4nOnvvEMMGvFJSckcpwVUUPiceEw7AZvoKKNu7spzHP
i4NAwyiq+K7WwfzC9sXcDyo7krNKrF869ieCHbgVrOY77aPcyJmEu9gaBsgC4bQc+YTvkkpD9Bv1
OuggVwxpAoDAD1746yyipHEqfa/Zjc0YrweJhi3Xwj5yJxfksuhqFw5CrCeCCIh/Oma18Z3JcHTu
0S6t3BrJ0TBAwjcqDEylq/YQRoiU6793cx8yPvxRz68lU981Utts2fot+etyaAh5ddMNrDbvHGC8
CQJaNFP23hEsT7cc2JlfoRDFrvEKuIoVe8bsmpiSlxPZD32HHauv3R23P0+brn7xEg/OhvdtVkbH
lMo9RHUzbjw+PJP0hXs6opQkzJjtuB2/Tj7ZbUxpvYO+bv8ClaKmVcxe5u4pSdh8Wj7lnZfiielU
sa8FcrK8Q7CLIaDesJNfR1hhzqaJxwDNtlpPrdEt2yvTtvVO7z/ypoYJQMqbauzmMKRXo53h25uR
XIBlGebB3h2dpW07+XHCOHg0NFtBQt8sQQxPNYzWyWubX1aybsaGtBXWffuiGsQm71sC84RUjKJH
Grq0zRZVzsWmA+2CAoRyS8tqRPKk3OqZpXx8HnwodaM7WAehM28XSQGRIy1PWQP+NWGjAA3WIOc7
R0nUZqAfVRu5B7OjOow7OBuj2+KFcjqfnSpPFr/MxiOx0u3e8/Oz1OO4Nxmar/s1D91sNWZ+sakr
D6d3EvXXiNNuJdzE2bCXITfTcE+W0a6YuvhwEyqxMhvzPAtqUEIoNeF2q9Zw252bzGitdH0cSkzZ
KkzI/DU4fOOoeyW+vjkUJX4SYEBm4nzvil/Cm9wbb8gob+r0T60YF8rp1pwJ37Qzf9gL/8lN2ztC
SILXUFQHy8jtk9SWvkAau6N6fR4TfDe6GCd03sW0cY1R8zDX5QrJJ+awLL3vEQYcjZgcwnTQXHU1
2TMaKObaa1ru2dRFiU7J1VbsHFrr3jQHoLu+3+5lzWYCUbK7HjoCLgpWmMi6wc4bEnVIG/U3FVrG
wg/y/YA+dg3q6DZFdwVGhVwGN6na4/sPP7lpVT4dO7slTxYZGSshZCfCI3wybSoLzIDpHvAt349K
Ng9mi1BMC8O9Jfmh3NfpI43RIsp69j6W86YVMlpoH++FqJ3L74HZtUc0dPsR8ereSSAdons/Y2Vv
ScOaTdgLKeNlza2sElAS0sYDgrIjuIDbsKzCPAxD3m9gL3+Prda9Udcf7/8tIDWoN6Yv/AufrdpX
xLltSnxWgM7BW/1dh4AZBzA9tfG9Y0bmm1+wYcp4g6a75BPhDM4LuQgmsY9S7vIpUhE8elrPOWJ9
27USj8FD33moyExt3Wolvniqf5YnODzRqVQZMmCfFx9dVa3lNzm69fg+nr9FwMY2SOqtQ12cVZSy
c1e4UKyxYKbg4uB1Ml198WD/VFawBOYdEL9wtYm778/Y/9RpopaOjcl7vC8NXqrrGsrCnFQPIw3X
dM1vac+Z2vz00m7+YrDzqaLglVnH80Py6mwn/v5mhNFxzpf1dB92zX6cqv1kwlb8d9H0WTjD3Aip
KqxEG8iV8/FF5rQK8wgSNgZjfedjUt2QCDxD91tbtVfssji/pEjdjai6I3KwWesO/h06qIdY8Zj+
95v5XK8IF0MPkjvUy1cFmv33bywHEWN6G+17b8yfWmSjRg4Tu29dIDn+mU3E+EL1+NOndVd0WooW
8BjJWLE8FiyjwulnFxQpPZ/93CqUhSWkAwQewjhVc0JOXyO+8Pyh5flYYgnuY/Q9uPI91gcfV8y5
PyUA+lOXy4MXtNdh4kVLHKTBIUqYyWLDsLZmMj2/Q6GlRwss6j3+Os28I6vXeppRFgS5RZ2TOytk
rMipjJncpg6HeNE1xtpwcPkhw4a+RMD0umuNlJ1eHO5EnDLNypozOvcmm/vHpotatOvZHdN+iwUX
UOrcA1pFwbMxtTP/0m75yrHHVKaR0yb2RXLDLu6J3b/PcjaYzozolkHBQwoZ9/gopH0jK0zbYR92
B4BNS6HHNwOJAnbg/gbjDvio5pca6GwxePtISkoK3VmT3OfWS5oQvS9yiLkFcjzLn0+uJi03tAwu
ssl9me19PDrTIY7M7Dj62R37tIjwC6tYUcTI+YgSHYueHEOSFjqyws1uh1O0/pFPaNVzpRga6tdU
JBO7ZuTFWDmM5ezKjYlljz05i4HGnMbdbKgL1EzOstiwdmXwNJqEUxqTSHeVMg5RNlib+vo4dJq+
3gGWpljN7GJtlBVbjTrcQGD3ViXF0TFVVIuiICMLyrK76/M521lmgvc9PrWAhk7+dceSkk82xTeT
ydyiK5uvrrlPqgYhiWtH5safayLMh05DVFNPHnMk7svhSkOasoSh+PQdly+hh9eK+IqzFEUx4kmY
7zVl6PLf9+nnI5E3QP6KDakcy+tHJcdYGrYNQUCg5e9fp95/IciKOM8xKZdZxPTE9uulIW6h2Isv
TojPd5t0eGFeXmIA5Nb7+4CoVJsEOV6be6ei5vZQkIV48/Wcn1u117H7PUdK8e9f9pMYWHi+pHmC
n+wwi/xo70NMDVRYaxTbjZvugiwgvsmjhPadRYRX9IuPVlwP9b/aSOFfEc1XdTatG0+Av3/DPCnC
JvbwSVgeuWbOXN24xpSvnE55K1V5ULyNcl/59tvY1U/eZLZcv2KHXh/+EsEFrsf4ICecMYAFElaB
z8wK5UBV2mrLDPBPRNITCsqFyDzjKBvnAcYswMH4KcM/uR58M/reUloSYugbyyG25rXUAp5x3FaH
MDHvQV+QlFdeY/oaN7/4VTud/eaPcmc4hAWAcXKoeM3aRoTG31+HsmXNNha/TWBlG/zfSH5CauxZ
metxCMfTu/bSyhGo9VlzGN30Oyg9pLGB90Uh8f8+WPiqglAk9iUsLf7+YAMOF0Y6k3MvJ7l3K7Na
sucCbt7oY29Gr6X/5bPVvt6IH79LugjfsjzBs9X88DhrR5PxMdKS+zroD2B91LeuDpYuMIhAlZoJ
iZYHTcD3dWR+DdaiL58C6ONYtpazcfIH5004sdoXEiJLmhtrP/blKRpsUtRmWmpV+qzA0obQEyQP
+39f959vNZ+tEm+dZ5rL0vXDhYjMKfQIyXPu84TeqQhxnPjQVZX7R2kMSOYwXTwr3f37Ra3rkObD
R4beDgEvYjGTG/3DDR6FOdl0wyDvZS4GiHRFuI1LPJYhm5hSV9FFWNVJjt0M05ToSfz2Yhn2oGHS
amKKKbAujQmByi2msS/e2v/5QIRHsSSv00KfTJK/L6AEpCdGPo7dep7Am4bmQ+nbrHPN6qFPne4e
dvIpTGJxDb5Sm9id/gCxoiqJTJgZRbMyXWt6COj9YgAhGVuGTofN6xdv8uNV7grISzaBSURjMS79
eHykSrpZNnjmZXRceeDtYh7157eGve2iLjsPn5P1e6YvOotpqjY1EsRNNwIaRCp4NPHVP84z0xWA
P/6K0SmFdg6a9Ks3+bGydcU1SSqgrEWEiOz4wxPM6S0/aTzfv5BwGtx0dYS5s632SC6znU/a1Ipg
S3fjoihYKIyYu3rU4mH21mEYiQUSmYslK3rlaIi32iSLkl3+vHpHsQxmTAKeI88D1DlNysjF5cox
pCO/d/BGAU/4+zgFQZiFECK1FfWPwHHJTicecA1PBbkS1dydjUARwtwzw5JvYVF1O8ua3SX8murO
9qq3U9OOv4Ohcm+urJTr3k8RCzDE1JqRu8/00G61RqxSec7bUKH4ryZzPrKQBpQ9Jbeklz1FmPi3
jS0Jfif76jxNLASbUeVvfmzubQMFXzgfygmOOMzHI/YClK+ugWi9mFvOgRglXJN8D4LB+lEl3aU1
bbnJAgycAHGMw/sPiuInGVTxrWbHzQKMRprd2aIJrXBP/PAaOZqz6LWrf6YFhrbZOLRG3ZHvg5ys
sPL00CKOX9YVlRDqpe1os3+1ujLFLJpS3cm7MTHKe6ecix3U/2hHTTIcfNOuDq2IrsmQ8hb5bnZG
+0HVF/ndwUyRRaDWrk7c5Pdzhvu47vrnCZc2+1njaEzTjV3LX6KynVdAHiXpuL6dnLyrtY7qG9J/
PKG8M30SCIktj6wGRUQanyzRBbvB//WemaEH8UsK8ivfmbRJ3W8TeGhLwzpE4Xi2phq4Uqmag/C9
V7vzkSmELXvNojrpWlpLZ4gJc/QIdYVRihiBwc1BxeOP+EpBSsJi2IMc+B3EQ7H2erg6rhGoXTSW
3+vKb9DFv727NhE1EVNZsWDAofyY+XG3hqqfL9GEIqdL9zoUT6ZbVihtwGQNrDgrY9oEcvFLXdlL
WZzmX5QW72Tq/56tLh0VFQwPP7hvaJs/nK0MAVwrRfR0z+7K7sPk0cfebEmH8ZOffoMlexLCGG4g
Q8cHUUx3fVQSsjm23+1O33QcOztmiQTZKG5Xzcb2G+kjvhm3i77oiJEt/TsTQQsZ45XaN/xFxL73
Uxyrg+RQWkZFdV/ls7WXZNctHAwHqHuy+qt0wE8HIL8kAMVrL4semNP6wyktsG6VkTbuc4lGFpDm
eKrybxOQhZUwdbjLDLM55NZQMETtn/iG419VnYKkDzb8j9M+6/BnhKmN0yWJmlOJ9HsTEDDe2+EP
gfN761HeHjviQxMomvu2At2TiBjUw2jlmzJPxh0hR9MixWuIDrTELTHqjYAFiu6L+EwWqbRmhDAc
hqB4JnGpUIv5xZhCdFUpMiAW4S3mNJIN00NZSjLhW+9bILs/3cAK9t8H8efPCmOOCFCbM72+nsh/
f1ahO09C0EODxZDOoQ1uRpAwrZNs8q4gFqb8qqT4tCNxPZ5IjFPgZHhcje71ufCfWYqeYPl6dps+
mLMCJKF7wl2Hzj2NhbcF0GYdZDzpfanMra2D4NRkp2hW4tCJLl1FLvTVEBHqF891+bHAv74py7LJ
73CpDIX3oUobukgOLQlpDw2b/UVGaUJkU9IcegwzKOmCG/N97W8iQibvjPAha1NGQIojX8xwFhDd
JHNpLjnvyiePFIRJBcRbQ6hiym2F4K8CRAZW5YQrpBVXxqij98oBh9+wQIYcgNB2IoOaVWG2ourw
Dj3K64PMFIFBpfNQlya3mZONy8pX5dEzkLUmhAUztowszMp6o0kQQCFD7lDj5e6tH7brqTPjB5El
B3b2Bo7XTC9s4jyWLMn0XTJ5hyvue4m4FUsMhqzA4/eVfoVnptUr/20Mx2smMpKJKnAI6gqcPSYw
71HUlXvbffEFfEKfvn8BoPQxSeG2YAz591XR1xVz/s5JH+qWMXo6ub9MD+MYNlstxhOnmdq4Q7Uz
agS2PX5Ls/ofc+fRo6uSZuu/ctVzShBAANKtHmA+n97vCcrcmRsC792v7+ere9XqU2qp1LOelE5J
Z5tDQsRr1nqW+FcvwX/7ZhKvSk8t0GEyeP/r32FWCp83rsenxtP8bm3I+Ov12+RHV7N2Niq5y2QL
N9frwuJqQGKFwXLU5h+2JSf4afkXz+SfO2zcEcipMIK4LGpZ0f7TO4kkvyD9XRNPjt59LaO4r536
4LrE85Xr7bp2dxqGwlrJfxVu8M/lN3+uZCFIbcjBcJ06/vUxKO8KB2Ma+ETf2cLhumfldI9K5WkS
jHeaFCCtZjGrshg1DIv9YDcjftxpQ63iUZNnAtMBb+7/d+P8j3KB9z/17Wf50//fv4T8/vtf/+//
jsxfFvr/5SAOP4fP//NTDWpYr/8Bf/+3w1gln936X8N+//Er/l/arxB/u95gji4wczFwdji1iTwa
/v5vhvwbNFIkE9BK+SGRyvqfab+W+zdMU/IfNx6pvgzt/zPs17L/xkIamC+zfZ3ZieP+T8J+cUH9
9bzk72VxtTKOZv5zPTD/+XNNYJphkiczpJhyFoCNCWS5sN95pQjNae+q2YqPRZrhxkMrKYZyiZYW
HhqhiVqdI1VusPBCXD5ZZR4z5yubcBrtJGxd6oc67oDOMX/Ub9sKoR/Ol6jCgrjao84oruGulBmS
KZJMAjAEkQtt07fIuMYSQU5rPQzk/PAvQLN4NawruNtxKlZkmT9PTRbZQ4XYtKgRwxZOFrZTW/gD
00TfxWxwTFC5BrVtHJY6ZahEbo4P/HoIbQMudh4flylqr0CaprcosJGuKsJgU8/6pXptQtWDSA8E
oAusHAQHNNsURBhmC6VNT2p5iVnh6cwsI3J0XhhA8rFUsMVjO9zaxl+WVvipA4Lb8WAuFlXBkzW0
fZ6D0NSrNQlUon6p2bnkVTqfzUQP1v6LI5U7MyYFc4AsvnQc7DWwgwPQwQ93e+g04spm16Qx9ugz
8NNHMWZMf82rDxTlBzfNfwoQHIDKGuaI4yfRaUbAkMRm3gQNZvkB5IBBkccR5MNnGTdaiOP/Dxri
W4d4WgYQ69GzPNCZQmfKncIwSRKbPmbMwsbW8bH+Lswsjlgx7Mnyq0414qpN46e9Vmc9dqXfGaoI
SjD+TA5PGFAjPPEV+yYHdKJslK/340NTqB1etoW1bmpDceoozQbnuLjOUc2KDoXBQJC7Y2iMmAS3
MtUD7tfRX1LnwRzJbJ/X6c2U7Ii21rsksPgQbCOwSRJXhaImHMHDJtNwS7J9nr9oH/9QXrqYOdKX
oRDvRszcRvFOFb8zc9B8vgyiD1zGXDH9Pw5pXStPGKKF3Sw7FOKgTzwLOEFZ+Oif8R/M8tXT5hel
efdDkz9nbVEHiLfBGYwAkRbzV6GNS3DFZlF5dJGA3o4F1sQQP3QiGovs4o0Eg+G3H31LrOelY/s4
LG/qqnWtJu926dIf5F5YwO/outQunuAuxkhSA4FSk5+oGRLD8NIQaX3ppnbzs11Pkzt+ZUv3jT8B
EY9iyGglwi+dFgkBXrr9Kqeb3PpgrweIpexOjY5YHStyZAL9Qmw4M34BG0pKSrfbEuONqUcVVUvf
BSvIn53ROSXxzC1Ce1iYy/zlMuEXLhR2I6vCafDsoAQ+wgY42dvatxe32znr6y3YOmIixoTMRHq4
XWlM1+jVTdsJ8GBdi3S1npQI1YJ626BrOzipQ4zdZF0lo2mwlaB6m839KXLt0A5sP9CaYgjGjxAm
NkHABaLSHTUaUFFPftle/hRnjbsjsjLbF62NJx4bxoyhOZhmL0XdlE4n3QvhGL5aFZGtQ+/6nMQi
AqRWoU7QH4al+tDTjBQ6JgAolMwAPigvRu/qQL3SV0tyZTZV9VloxcecgORNnVH56eJ85k0J0yR9
w/pRR/Vo8yN3rLvYnmE8jYTL5PBc0ooBrq0MFIwpT/n6ei/blTvVtBgpcLsb4BnhIgTmqmkHYlY2
u0t3Bp1KCp0d7hURpDOmqaqt6mCcrqdZ4xutQcm6Vejf5lb60zofLdX9wh5gBWazNpGB8KwTmkNO
hlXRoBYWBose3Y0mXzRzwEyGU27SALrHOKJdFzl/nRxoB9/XCk7TpuqO2El3T5IHAA8OimvEnA+k
tzkPiG0WiAZ+PeVONK33DOvWSz695Ejedq022NARvzYWOz5hMLa/1O23Go2oAxVp68WHk2pH8HZE
CLZA1CakLKoveE6TJ/ckm4F5cc0E5HX6AuI780t01Lt1yIvoYRTU7fYC68nMDS3AyggBEpbIyBkw
km/Omg16xCoeQFTcLhhhoaMJOnhNvZhlu08qmNWuAsCwVdqbUVT7io8Urf3mindwaKYxyoDBusML
+zt2nWw3AHiuyCUZMMMN9J++U866T/DeD0R4fxb296j1N2qggO+d/nYbT5rAl2nadhvkGOBxr9w2
w2ixXiMaVBNkS62K+CHDPRP2I64FshVuUj3kZgtKjH2fMb27ckQ2lfBVr0mB1JxzwbQZoHi2eM+L
yQ7daUPAuiE3guuwN8i0X+Astesko9GswORDdS0W+bQ2qLFbNzldff7ck+9WFYP/Gb+XuNTD2f0o
tG3CUe7tG0HyQpqRWTfE6akzeW/ymP2bsaQlOlmlAx57j1PjySUHOJxm2H9oHHkdpboeJ0XYds0j
xtbSX8bAvH7ChZ4HW84T4zjgjV1K3ADDd4L+H8ZwiQLD+b0a5AkwJsv9cRVBEjMtBIyxQ67rpy5C
9HlcOKy504sloVyAkIRx0EbwOh90a2gDa1lVIMf+xvD4DZFAfBsMloZGYg6c9en6DuNluyoc7fg9
2UC7l8lJNfmD4EfpY8O/gKV6IdybZHo+Lj9du1M3xOYB+p+NhL/eCVJTeYDTidspjZJaxgFSBn8s
FYBqblnSnphrGTHGPm8uAyIAe9+d452bDhciWZ60zfyhN7tvYtOnNLpJuu6dxD8NiC5vItk+j63G
c9Ob0La7u5k6ga8AtXVKxsdAYDpLz3DehjhABinhJ0YrGlf/qnIJFvdXJwt4D8A4EOakX4pMQCeh
ZNqWxQxJPzlO+RopqOMssmO/uyJVANCDrqy6D46DYJ5UVEr92KPlZdkz0GJ2w2OfwFy16E5EgruW
rQHrLD4a03l12tKCNiz3cLCG0FxJt0s77P6SePuxf8Smhf9uNvBZG8sRz+oa5GMLbKEe+XS0e20Y
OP8745SNaNnwwZx0BWVhlbw0lXosV4/+o7+BWsFI0IydACow0VCQ6rHQVjUHsiPzzR8KeN3byO97
DaGMR+tsziR7kU1QubUAn9/d2XP/5mllxk1k+707k2RBCiAoFuphPWyG7qLF2+MK7zEdUjZIkBdQ
lfNzHpHAYxfzYvemdRVm2vKXKLI7Yq5Z8bT2RUvqKRgqrBYdSfa13XMg2oT2cKYHg8xPrgXlNs5r
2H6PFtcyjj42nFo9BFMCOoyAm4SqTLvx2Jw7MW/ptr6TB4WAbRVaaF2fxLzBAF/iiyN5smXS90FG
CmUI8SeYMxKTma4wl6da6ggMNjcj6BEpWAaeEEWqUlwfzDWd7zbtl8VJhcstwWZVHptWbhQcI2vF
xQ28rb4s+FDNEfPjtH6Tksb72z9eI7NEShlhxz/YRhNYJ/LJa6+Kt90yxR+rzt95bbQTim+4OJNM
KXsdAYmmeYrhrzfZZ4Uy8Uo0nsJrWZPJ7LZKr9p8B0YAHI2VsngzEOslNjPIdB7+eKKLZAIRXstx
lcFZsgf5RQlG1cpCP5khxIna4Gm6SzQL77LEz7LAZzyyaNyYdC26QBy5vrFsrsHmGbcckqavuq73
ibBwSAOpnutPrzB/sBpvB0+RMp4O3Dhluad232WxBIcyqiAe9BjosHtQeUqAVbkNvgNiMEMWOvQE
IKV6/W7mfdCbFZqGhu8+qbPfnmhICSXNoSF1lUKKArqofHNhQgoa5dmsy4+iUTGR3Zgm9RacoOlE
9tbk+82cewjX7yRbCSINctSdECMr4TDMv96ZDZI0JkhTb3xa+faUDnUCBGf7zj70wiHraon3QGcT
xvsw5UluwcZdjikutx7rUEziSg8Fri9PU0xELVxqrH+sT/rY/kFMy9qWFwgoDNciaj02ZiTS2j05
6BwNWv3bTXRcSMUapVkz70oc6SupQXKNx8hQNpx/Vdy6eXVFGlWHmmVtMF/Xz4b8Ygil8xhr37G0
cc+ihqDmEq9QW+dzNFHLijVtw2HDU0JQNXck+MU1gQvg4dgK8FwxOgmkVqoIzsml9pz5ANPJ8l2G
KPzQtb0a+/KcLufYmcy96AmLslePx2qTT5o1p1k8ZzU63QzOLrfJhGC2cvKQ1fmnvdZU1y31YoPF
LYNi3s7uG+DmN1sl94BNohJlBmuKB2Ox/5Rl96RpCOOFd1oR+dEP8I3aJelaXVbcQYom5fP6P3MB
FSif5l3jzt+xZjWRLOObGCtVCCieUWzrHGMGfmHdcbASRxBLZUVlRbBdu8S8NcNldWN29bYIJtx/
US7UEpg0l6kC5FUXT1PBWWCSNhE6g/PkWst92pYv+ewZKIfZZkAV4Klflg1dwJJAOmGlTArPdFFe
c0Gaec4s+yZrtGdUxHf1pn4J/hw/JuLLoStKS21XNvGhhIMT9iPfhq3UxZ6k9O3vUuFmdWT53VNL
BK6zPbmmGbH722W0iJ2cf9P4ck7n9fPmmoTi5vFXNztfi7tIVNnOy8yJmA/1QNtWYBil615w8ftj
nOSHQqQaAJGz3faX2TbSg4dcDhpvlR0dbAsBzkv80Ns4hit6H7pTcdjs2K/wo+4QU06oiiTDe5FA
lhHFjnG0GYkV5UJX2tx65gWAJw7QvtbRDyu4ENP9kHS3XdeQKaikHc2tyzlTeiAmKUQ0t2RzT4A8
05sHYvO4CPpu82eA3xMXDwo6TKQVG+GxMu4sgRO4zpJfMMqTqJohJ1D0hykSrtBZpw9ReV/Jm2nO
DKPbFKJC3L5bIxVOL0EmdBVu7w5mXLlCcRQ0E9V8TWLRWTBhQTonIHSCacM/M6DQ5w/kjaiy6UFs
JCRs6aMiNUvHMa64qzchgy5754W/0VXyapnLgWUV9KHpUJChZeJizYubrmb2yueRPoq4AHxES07Q
XEg4/dJZIDDqgPPv0VzvYCC2ZhFatBg9CXnjlTPkkd1pH26OVu4mfiX13brFx97Q7lttwtQ7PcxG
GPfySSzbTZu6N4k9/pEjW87ksciJZ/MsmfjSUMdtTuE4sWNkoCPrBh0MEYFS9jdd4j2X2bzzlpQQ
Ee7Vsk7f9aX+igXJJXXOithkSIC72c8zUQDi9b7a0TX3rEIzsdzNFe2wQC5WRLpA3JAUUbuRHrGI
X0Nbko3hrQ+juZyLxDnXmQS34BHlDoB9QQULTLEa85PWFKdpRibBdWhSE24YPrvVY4XwCIfmnQn3
3Vj0P1SBt7ZTnRPHvZdX51qXl6+SAG8133gmqVYsCuqJODtde2ibs8k9iInnwhm3+k0D8oq0qzvb
mckXb+Pflrcd/hFA3XTnPEuOLRc/kAL2kGTN6+MZ08Rjq7dnG8+eTx38WdbOm2GlD/VqPHfUv1s2
Hxoi70OrhgK3ugAwJD1yuWJfJ6m5Ss6Atfq8O6fG3hHehhLD3Zfm2BFcQXmEHN/wr/dfJySCKE2X
VB0lI3Q9JjCisqBhlzLCBBVWPbCtkX+ipM7ORjzjYFjyR9AYbkMsJFwJa340NyztDg24Uw8nTzov
WWKY3Dw1jQHXFiNvFfs5ixC/K7UvXWnfM5xeSkjmBgNH3ia/x94kj3RBJuMRtGDiRhzLy1yJsNUT
E7Bi8tFYAjOI+LXw8GtSYMAmY+0jvz0tnJ1ohx9nco8EKJwRnu4y/tQ2jb8mr/yz6QxwiHkMdI2/
st2upW+Zvv1IkgBsZxE/UaqdSTuGwqUZQMnP+mqm0WK4ODE1nhUVVBjLeF82XjRphN7lzu9y7W6N
SjvSuO1iSRr6VFsfulEd2Wgfiy0oZfmykNtdFjmuaM2MzAoqc7rdI6sgQ0IJpgJamPVvCZwVP9Vn
qEN4gecJ/JBl3uTaz1a84wDKwRdMwnnDiTZHqppwotdYQhC+BRM72qjS3SfRMJmczAcwQ/FNK9oo
c8fXReLll/fl1FySlJJfySI/FfZ+2VBbDm75usVaE5h11fFDD2miy6vIAspBB8CZLktfm71rtn7i
VQ9EwLxOfWhP+3Zt7t0yiXFEmuJAFgPntv7HGyVncWu/QShyohK+WU2+Mj0Kg6AuZgrjLu8j3TCa
cLryYsl8vWMNn6x9GaQebZRdNYfRgGSYbNSf9Im7PFutgBCr197w2L5SX5P2sofp+4gAL5yQHwSy
3uwj28ejoDiAKO4E7na9Csz2VmsMHjD9XFCoN9nauHsmdnb9zCp73GGZo6+s1+lXHn+SI5UERHw/
9Pi9fLdlQcSOPeoLqjHGOsWAz515pGcSX4G6FCL5Z77Yix/je+IADZRJlIS6mq6zzmPijRszMBfx
0hOtVI00n7H9hxHKWS9Lxr398LuTfGYJ6bAkajIbquUYeEs5RtxjTjh2I+RDzR5YMFbpLl5W/qQx
+ZIIW/aZqhkS8eMXHjYlwHgVJO3m28i7X2C+swM3RzQi+9k8jnhCbvskVFX2mZn9vZT0ALn53GDn
8Sma07D0WNkS7fVG8N58o3PTtezg8drZd31NoCm9ntUA0qVeyVN1C1njeqGzUB+b+cZ2YTvoiBIw
OYrykHa42vlx3JZLfmuTdBiQzMtkmfggO3FWNF/YjKH85OF0DfE1Wts7QIX5Vszkkq3Ndl3PTYxg
8cucmaESfckoqW9+Yz809wqMVba1p55i+76Z+HjHQv8lOvVVl1McTISrhCLzvsvW3rVkauluFciO
M0ODcuC7zIkwvpD7BjSeUnn2M0Fd22f996obz8AnWx+U9wmDbx5iwSK0Nx9ybMlWMCg+kK2kwSDf
iw6lR9BcSB4qqgAZFYoDrIoRC9RmGwIW88gDJH4kqxBPZjdUaH8wxNFC55uE6MAgL47nLczK1QFQ
jfXELKB8MK/mZ0RbmzOg2LelBJKUA2LQVYf4k6EJ5imOIp2YpFSYReQtmwyAcrgAjF7qPLUeNF7w
ZgMaQiKj5mCq5b998Z1c1wIGq2SPMhjSmMrsZ5M7om2mvQahKmgHxEVuWfrpYKBASuRnYqv95MX4
GpvmUzjME2EMBttqXuNrrZ9RQotqNjBotUIsvNSCKFCxRVjznpESFYd6RKs2TFPhC6FHNSTeoJdp
aPa8kSPeJCtPfreo6qCxIM1oaWRRKm7khpo068sX4WT8yiTHxDTqY6AskxipvKY9Z/QhM47S1kru
3FLtdehBOz4vXs6VGZndkVaVI0HCbdbbNCPrt1clDtUbeTwiNmjE6QpzJyffWbtNWQAw8OhyOk+W
oVWmijDJwiodv7EL3ORteje3FJrzWB0lt+9lG5tT38wgQIoBjhBANqfeutvemviiGPFFo3QvRCVd
3Ey/y2MKvx6sWmnrIFQdHxPCHMw9HzWjnz0PSCBI88WhrMmAkzSEWKZ4AIuWxLuhLe7Ndr6tmykA
OsCCghOeThb42ZTqF6YqYbc0b6odTyJFR6Yn+rXW9g6N8RDf6cod79majX7BD5B1VPMsETuHRGSz
LdksBEv572R0XeDd+0oVK1bbB9X22Ct09YErJiT8CjpHqQKn7YJ5c+qTrbYTKWIQ1Sc5QmA1plMr
9fyQa2ZyZ2zyUcARoT3ra59hknHsHfUwEDUe8MJgmKoYWaa/VFxBTpjXC/nUuVu5t0nGiNrj0x9g
zbAu02DZrS4aiokJkKhvNWnD+qknbBnXUtV1s1DFSl7HrqAFcH/hXGv34wjn1FG0x10iDOR/bI4m
ooeG4slQKZuwdT0tzEobpqqgzm6MoUT8Rg5aDQLpxuX2yvUc+hXfXjvTRquWqbfD8B92+Hhna51+
nZ3d92l+6S3stLXauQkoiTjf61VHZEq3pnR67bIHEZTCeuY7HVPtwTb5VqdKmBS42m5CoBLYE8vU
NLc/gUZPp3KbwKzFn4nJFJ5p0XIo9e4wCR1aNOgDf0Uh7pvlu6dBdTChnk3bm+65SNeTTjCxdQ6W
ZrIo4CX2yQ++K5sBjo4j2nARnxud3LU1+MkHufi6BjpBsa/QJZ49NMr3BeHsfjEj0NtaJqTLln+7
6fLSqOtJThEI6MsLYM/jdLPx5wMU6DJKcXtoPjhRNEYGiRch/gRdgqvK6Rv2vChrAmhXu8FyxpsJ
ozEii3QpwAEsJ2ggrU/A23veEQWzbRhbN6fw63LV/SXr7rya7YPq0+/cVNp+oAPryuynFVV8iolV
aXOcISsBKpgZ2EBeo5WMRLsFpkyIxJo0+9lNXxKnYQA4mS7gQD1aV+txlcPEdVx6tOFiF0PRCnGB
4Lms3V+5AS13jnmVagCuPuj8S0qw1I6VJDNfBHMaLhG03nSkdOx+WaVntbVBwyghsKvBz5K4ICGc
9XcykdQsIIRsMxoLZl3JBCFNchukPXNfkyZyHFCtZd3wuxqYmpRXNG/b9C8q1pnJGAmAHNCP/jgt
RphSaLExZk85ybY8J2woSpxJazUYvu2O8FkgXvu8s0QtWLwL4Jcosp8AgT1gw2PS0X54SFxeO20k
tSOhpY/LnRopnlJlaaFZXbfVfL2gc+ITb901NqSS3K4EfMecBiRbW8T49PtJUnl5pUYQp9TAkMHq
ocGiV82L2N2JKYV+o51kbUgIHNZPozBKt2A8AWUnp0xVT27SywNOgl9QngTCOUiTTZxEsu2wGawy
Z6jkfPQUsLNbP09FfGcbdEWz+yIylpTW+uJZI6St/NFJybDvdqWYp4hHEOlTDOHa4eAHPpH7hbfd
xshYGvmYOF+rawOstemQNaUecwrOsmV8wiqF82K+x0irOiq9VCtxczsb+fWElLnO+Jss+SMUl5fc
dV+1ikE5G+CXZpjO45afjWKAn1PfkMO089DKtn11I0QRJar83cjpT91336vRfjCe9ge5PQmm9n6i
MdOyJLkHLSPXKTGKm8RkNNjYVjg0dRxAIiEoVRg0bnQZ1ASEYbec5gYrtLSwmBt2iliYIntFtwrN
PnldNjz3bn6eO9zxeT9Lvzces7bNGQQvNo/e+3H4uQoY0JPJSsNCDL6Wrb6fwBdow9MoVv1QSmrw
ZdEEtzOSxro1N7Jq5MyipWMdD7H9TEboQTnjBdO/eww8WIPMZDC4G5l0jqmJoIAwDxGl+kRcID7m
574V+4m1y8ksJy8yiUgD9i/rO6Ni2VtrjRuoZR3Ofer6Uk8JkuipNOXauQermZh3ObmKknR4z7AE
XJwC2mSdl4eSqy/orEbbDaRl3ia6xLhD74Ne5lbObVAOA7hJtpJ7aIHPBUyQWw6IvSmz6jhiffVt
L453yrtu4Nxxicpy649Z3uzMSrcY1FKKO2aJAlB1295Oh+s2UJc3jv4y+W5pAC5dlzdnpU7qndgK
mec+siXCjbfZ+MU36wCHAyxZ2++8kuJiSzuQ2NO5UE0L61F/zFP6+NmZHx2lxrCyO3h2qkMUKnXE
pYXcjcSwxiwCGd+zp5oZt6zeBPiIWcFI77DwOqnRhFncaZ+ZI9nSmumHoDhygLwwaefrAdFGPylD
twEvp4GwCKeFCtUEgxmxWrJCsjnYFyF0iYTVv3WxNtH7M94j5RZBSQcHNXHHdy+nCLzupoxBVfcr
iGRiRZ7QIR7b3uRm1uNivxh6dfbSZfPLRZU+HwVrcG4S6Eq2ByMWVx5Ve1fspBLJc5IMb56BcSmb
LTIg3emhVlvCsGh5ZinDGIYFglsRt5KOKHWK2j7IQl3mVq8ObiXXs2gXl6l2A8g/KV9r8mfksp0g
fVNkbO0euS8d7mwhI2hmSOv9xgjWw1bAfCBoZ0vQzxYYI/j9fN0dgZGuxXHp4F9wYx/dROyceHRC
W3OQgg42fJnmmCwxkmmQwwHJa49N0ewKUkgvM6Rs/x8cK4VkmXE6qiLoMESZ52z2uqW9i7OSHCEy
Lm7NscYR2sbiPGzcptlolMdEGnszW5gQgFIDNf6dARx1NPJOUhIkcpgtrP4EOT0aUxfYwdyL83Je
6uZZ75lG4dq0T0WcBZ5MUFCtBZMzJPnaDL1ySdNsV2zH3DQ1aGWvdry8zLH3Yo4WxROHupGY3mPS
GFzeIraDWQ5MtIYxQIOt3YzUDkXW05g4WRpCrzYOuSTPVrMm4qcqSFpXkT8wwjlourTZ2VsctAXF
BDEWZ2GQUET6K/Y1tqyXbHK2SzKh0LJMXWPzmG+niTycRF013BhbIhmD8IVw1d84BI/6+lxC8tfn
93Jk/kh0yIYk7X65lrPwBLvINNeXuWMBEbfDkzB/rtkMPM8Ui2ufZISqjYVfOWtYWNprrjmskTvm
iku8fuRlEUd8V+Mum5NXmVAla5vSLxh2Y4kbd2Zee/B42w7Gm+a4r30ir2lSncbnz4SauC9YsTDf
+sVghMHUZ2X3rIGm3XV8/hT+co+WkpunBU5kzPY9JKydsj1tXyS5xRAljONJhKsYx0CWdxwQGf8a
f3Ettp1AbxlPtzYF7ARXqlQDYOiBoKy2IoQLtKMOq7qdBodELnkcRm44VtRUFu7KQFlDrKfX906r
XwiV+1zI04NVe1zYMqyWdgDq0R9q92JSESK+6j+35qo3SM3PxOBmbicw0a17WtDHr9fKMNOyN+hr
cLSYUtmXBaTkyWzIcZ9auFcJFah3lZ0Iuwef76RfIqWBrIpkr5fji0VH2TAHNwHIuNqyRcbM92r0
D3qHlxgznCJN0O6LPgTjYBnpGKyzaHeFPWU4MtQjlgLE00zDsYTUL33WEGAolC9Hc2Tq53phwRZf
rzVvz3bqMI3LsXDeM06GViVcIzxC3pqw3uCgpllaHj06qA1KlC+UDTNt6lhOu9es8/TdK7m8hMVW
wh4WNyR9nTHWIPfpOmNBzeIgVdpI7u8azR1zLguDeg7ZfNCMD6r+Jphj849eVO4+cfK7dGHAU61b
csy0do1s5i6M4ioydkntyEPiCPcodtZdXPGG6oqx3tYgDZsSD+ybxvgLa5zaoC6N2cr6NM9I5IBP
iy/2Kc7X226dD7ReFDHZHcIbgFe1fgfiZQ0M0yZqtGROPeQR7rN71kQUi41ts5QirDBnlW57a7gu
2lfBAgPpD3+Bcb2s2N2o29w2tIzqz2DajxMofiOzEMIhnAj7NbmkhTfsRkKHBflQR7NAvWJxPKTy
zSBI8jXVmZHmNR+FvliUE+IkO3vvWBmFaFXgNnNv+65QNwWb3pBI8JtlYsdb9kN8aFWkeXGg3Pxo
WqRCpCM+Gb12tH1nOW8g3BjCmsaNJE8bIm9qH/IhPeWKhbGsAJzj0YDH2aVko4Cs3qj9NhcBSkE5
UUohTl6H47xmjEp52rcInkC4jFfMN9PRwJ2qc9nUJ34V8YOEwJo5nfmqPaRUFIGc4Bp63mt5rVvH
zKKTzCdcWVRNI/mFOSo+X5TpmzuwyNcxtfoz0R/XpMAWBdvO6I07LSXfeUY5aHLqnVvmJRQeze24
XG0YZIbkxWnJs0+3yJArZDS6pPTE7Niy1xLn08EZFl4zjgC9tHT4xfI29tA6GCXjFmF13OgyeaYu
JkCdXAzEAggB2mEDdZeeW5F+AwXCMceeU4nXwolvjHROfRZbJuqH9nGd9LuCE3XHbvpkMpYCZUSg
KzaHeJTX2C0PmDj8Ck4hqwL3W36TfoR1pDA+SaR77xQAd4pFYtVdSiXVO0ZomRR6mieibENC5rGF
9TpRR5vHJe41a7cvYrPwZ/pq9Bq3DZNCBA3MchvCZ1TJhKDSkwdZOtm+6kQfqkG9GG2cvCm3etQF
m2KyisZpJuFjMIlVkXAbdbbXG514ZAPY5DCr4vMm2Xr2ZrpQ3cwfeYf5Ny10WOpjV9Ahkde7UhEG
U81XVudavk+9KSo9khXLervEoIl1ExUcPeWZUgVgwCTG0JunwC7I9OvjoGyQpJGffDOQEbojH8S3
11inKmfAbSSgPmePSCsduQ1rAuJLQxHzrTUGa+oal2Nk1ZKFTR7zGW/cFHNj35bOWIQV5KpANyHN
k018SyHdwMkBhVFk78ZVaNwjmZL2eAAbdaOh1caOldwBDV6CVVI0NjGqujxb7NCw6s9KA22V7dku
GEYdlZ3LqonjDzDvo+VME9IZ8ynfUIxZi4EXJJ/kQSvrs5F2bP84aeNGnqVKP9a4bcIlnn8Vm1LB
SDjKtEDB6EB3cxg8WMmtnrDaqIgjmCSlbTEL1Go60u2OZPTe8TLiAYd9E7+CBW8vjmJCAl3zLh8x
1hAhmJ+YmGDbvG8G96uGEcT2HWGAsN1QdmhwV6hlflZqe1bz+X7dMDlWrWD+YEaLqJ+BstO9ZhUj
Ut4lqMXgroY1eR7XmMaYMHGkMLCwpNHta8+4t0ZYwdgz1dkqx+wxkc0DNF/aMZX/B3Xn1SNHkl7R
vyLoPVdpIk0Ikh7KZLmuam/YL4kmm52R3ttfr5PFhTDDFXagRwGLHcwMyamuqoz4zL3n7lKQxqu+
1cpLobcm2wXGEhBw3/HywzySMKKI1YLyla+M8Ny3hImW05ttdB8Nw/7V6Cm49uKjqSZxJHPuib8e
sqIav+XqS5LmvCGU8RtOuhlWCVxUsNIDJW73NKN6hJtdiMTctfpYUrGbuzl30CfzxqPOXLltSXpC
xSg4sfQNAy++fXxC8E4RQhv2LneU7xEApVROMswiaKq1LxPm/ELu+GamZ1lB8cBWzu3nvU9kcK6D
YuMa42fr4P0cBjpRy/uifP1GlhICOubdsIF5X2f2Yd5RNXI/WdpDinaFgyAo1hUQwLwf2EXVFduZ
lDVSFjwS2YlQUAM/3lufME/IxWXCpcc8WUtbb5TiUGfV1hol6uE+qJawbrhHtdwXJnaBAqF0ISzt
OEX5mxKqX2lIfGzVPWvpjFzNiFO0EeQMp1nt3KdsIrVx2XO47S3+YVeJ+IkdvERUjWfTm0u0DigM
HAOESjZFpKlPVBlZS5IkeCFEmZ7Z7wbTQea8JDIlDlmMDKXDMEv9oMvOIm/xDcbas5NWPvlsHIR4
5OcBHSjTDxNZS74mHQvU5shJyFtk1MhkLJjX2COQDHoVR3hoVzeFG355+gIXkfobgci+Jyiox6L5
JJTVT9yB9AzDfZ+LD620P12dOizL2ekQgbG3hpDJr6rvMqd/h+1528IDXBMj+QCxgs9XeguBdD1M
SATqNCe9zdm0RSr2HZCdXucax6PWhugVeGdJYEBZ20wgswEnojHEXF+Jnyl+YVuh3eYfACblhhEz
wz9ZDVSYuH2zjDYoKeL1cjxhof6KnOASOOW0N+eR+iDp7kRUWMROukgPwvJlmfg0Q7rJVLJOqnlP
Rjr3W7+48LSS3Zv1HvAnDtJ6Hjwz8ceYxYfMm2mVE1NSJTkyAymirYBBZ2OnOSwQYH5UihxvJJot
rrf6rM4hXT2RPdBnyoh60nL3KR2QLsghSUqkcXC9S9LVp4Kdzzy2B8tAr8+6sd9nRviuDbgh0ACw
6LK+B8n43qMRiDH1ru3EOsVV/RkUTUNMm7Fi/WOc4tR4Rmzg7rwyfVYYqba2RoLcJCO/sdh+a4HD
6jKdjsKeX1sjgUJqwAWvdfvijdPBSWE+hGH04Nndi0SXtUm0hdzTR+UuabpdPaBUrCctgYvOFjXR
ImfdAe1p2c1ZWNxRMTKiTkYNHQRPe6WcezMt9J2byGpfm5WLCdtEXy9QLpYKnlDBA100iArRmOr7
cGKlJwtABU38jbSwS8msZiUy57toAQ5rZfST4IJVb0X2rskovryhooeYnyLDU2c0oswaSwFXdz8Y
2lNWsKoO9AdtqNUW7r0fEgNDchammoa2dWTIxorwVDdgjMHzouPWd6EJux8V6NQjOSeAZ5W10z5Y
+L3509h6P0rTkUeHL0vBP7ehnu9ZNy7ttn5qoWOvTNz2+Jk2XSdf4ZTGPn4gLjP2TnakXfgEkKRb
pECIomJJMn24or/LxvFdMipCw4Me1CbgsLGdm1BDTq0y98Oc+qPQXPOoj0vAsCbHfTTo30tRUEVC
HPXVBEFPk/FNG7wDh5j9ALpkRIL4OcQkXxjhdIhCRXbzeWYSNgQ8uJ6l6PaG+ajKWPdzDaBjwhrI
D+rqrrDdh6u37P/knXsqMv73Z6vcf/3Hj/HffxRUVPz32/86R6TBNMVX+09/1f8jE96CDvm36w8Z
/iz+wYN3qH+mH/nnHz14y2/4+bEY7TTnbzrsEZYhuJRNLG4L9euXB08z9L8BApLg6JZUP4Fv+n9M
eLb9Nwtf/cIBIzvMNBakb1N0rfrPf7WNv/FLcT3ri78Vv7X9fzHhGX+2h9rCAaHKoXb9b8CWEb8Z
tyUCC0Jbl62sp+WP4eTdjUQU7PCidvuwtOwTclxa2ahiAGMyr/ewUl10KX9yb3HQGfZxcKdgB+UT
OZHTL6rUgoAqmtxdVO/+8L7e/eIL/AvY17siytvmP/9V/hlCu7xYrhvHFAbEASH/ATntpZmeJ9im
1/GY3DJArQF3pEe98WzAO5lk4Enq4RCPdwP6m5UHR2yz8KOkTO+YppXf+vYeoSET71a8X3+uTqNx
cHWd6YGBpC907lhiqF3BX8GEbbjABEetwQk9KoFGLkOCaJndjtGcjmn3BFtqW2kZlJGhkLvO2QMj
yQ+ladxKi12WNUalH2jRV2OyxY9M9iZWPGisaIbF6RLoe69g6zPEGSnvGiQHxq57S9XWqnJIYyFA
njM+PEUqoGQy6tewQq1ntHpxJpZSPsC5kCSpspxvWvNdJtO0s5R133OAH0L+kKxyi0tFzlASyp1E
J0NNMjg3Nl0YMTCVh3UuIWuFzNkJARtNfskpOtv2iW3P2ayxRgccP2st9BYQplgXJCQF455lj/tC
pOC7Pia0/xKJawe6taL14c1Sf4F4+Q19dP3QPaGDxTPovHFDL+iBPzr98d5p0NswJ6FAXpW9HBi6
FsGGyUuzjF+ak1lOzakt6CQrp8SF3iHCo7GtBoxhnmKeFgTk/eRJ/aYrLgpoqkAnK3Wg4rllFWDe
zKmDC8QNbuz4r+zXv1H9/v7yoRSYrmGARxSLT/oPL5+sOpXMJqFikWE1h4Jcs4trx6hX2PUQJbFY
WjDIxUm7mvr7hiyzHUuV0nc150JgrYU2hPV5YqJh7YgAqQq8E6jh/gLo8b++Stf1dMKcdRy5v/Ol
ehNJhFmE1Xqs5jutypcrB7WcM5hr1kTRYdQ/5sgy4Tmj9By7Q071eaJnSy/wpi6qmdpNGrZPwh0u
aSqykxUAjf3nT/8/HlXAKzkplwcfwzD2+j+/k64ee5ipMDx6kzJ8r+k+7C4L/NrSiV1yWQlT8lO9
8kjiDlY+hjduQ/cmjZlQXd/KCfFm6MEti2IQqmF1b1pEA+dW/Rd8sGss5a/j6/DJCS1AvDGzBjTK
J255ls7p/cfP3E0jJt2gytZ4sr+qobSeA3Wmdbtg4tkUIeuXqX/rGVW/tEbJY9gkX0TweJwi+E3D
qfcjozHXZV+YHMvOT2Ouv2yrJx7DSNd4GK22Q/Vbra8fwmAu51AvOxb3Ml7FbcBu1K0QgYRFdIly
hJPKC5+YGO50EIs722Fy1ZRmsJlToruu1MdMZXeIAonZFcPzPHriXiaMkrP6FNkF8Ses8QzvC91U
9wCDOl3BD7ZPysRinK5hjUR/gSww/uwL//v7x9MuJQmW3Jm/PfLEqyazVbHMEVNe7VKomScvEldr
iMWsnqNtpuHoEJlHzEb2Wc00InG8I7TrbK/bHQWVwVBEwEzXpr9Aof9vX0NhLDemCSALE/zvN6bU
BBTKqFjnpQ61ITeJCOCmXnHYEg7Sc+WM4w+HqF48SY+qzI4T9pvZQW42BiCd+nDYoU5JAYpXbCQs
8mt7J9Fu+xiX1z9/Yszlpfz2PeTNk6iEhIHTXvz2xIyNNiETY7JPgM3n0PCe5b3IcFfBUeL5GN/a
JkOua6ZyF9O+fW8CXGOkELVbqAzoBapRQyStsDh6GxnXiNVy65jTZKySOX0NiW78ixv+t1CJX5+8
a9g6V70JkfJ3HqSl1ewlxNLq5giXuYPTg1AMxZhu9rnR+r1u9zembvrehCeY/sM74nFuz1PS9H91
8fyZYLG8Fs8QGDxdXZqWYSwghD8+xY47AgcI9WwtO3aJFTju29lMpoM2yZfr39HbmydtJOOL6dyl
NQ0Fq1J/sZO2opPj6cvs9GuY4gBIQWrtU5FGLFIqicmqLn0ZaN0p9AZYorW3IXzP9YdKg79Yqr94
Vzly/vGJWiCfIAtN8LJQF37DpNkh4iYnTpN1V0KUa2uV33ipfZwEhDBlIRm1NelHswNkjpXBHOj2
CQ86wwb0oONywljt/EbD225VgWDbGuxkXemkYvYB6VDYWJ1KFMeUnMq866ojIXcn2Mrl3VBi+cKL
7JXSPPUF+rdSVqV/rbvSlnsOjeHka0nYHpql8rCi6Nn2EnTJsfgRZvFNPDDGGtJ+KabybeV8NHWA
3i5ADa/G8DsZQhF7RfcgZP8g59m7Fe28xMzHH6VQP/rZTAG9wg9nGHMjKrJWh8Ky4La10aWJOXJZ
3YGDGJZxq0TDxxJljTHLPQde5l8rMcfVym+FzL/FfaG2lUeeZtJEj9XoNus0wxJR26AQ2CHKcrBP
k9ZFF88FpRiZZ41hMeS5c8iz6aPAYGUeIbsyBnIY6yJ5vBaowxRGlzhobl1uFRy00auaGoE9zHhl
uKH59kiGYSg13JHLGxTN2a72+uKMK2RPCnm21nVxozdqZHPFKAN/UHHBg/ARTX3pa6UGDTNbuWQd
7qHFUwZmKIc9DKOurH7wM6jDPI87qY9hSWCRes7a/A2mVbFKYV7srh8x2gmNStdbg2FiC17k36+v
BLTiGZYCKw2qw6kMGITJya/s/LsA1n5XaIG+a4fOXYV5w3/XYc0Vz/ZTE5jdKRj1rcPqyQn4kbIo
uLmeN2DhWsy+1RPWadZtpWx7gkSRJGjSxbQ0JwCFsJmHsVnvXRiJK9dmTOQZ/PFKzcaqHfrGv16k
cTWBWzd6BtrZS2RG8xYBJQuDEacNAqQdkXTWI24u5B3DARHt5PPDdsvAPmPAt0X3ELCURD0y1tLZ
J7yToV37LrC8SxAOpZ80GSI/BVMPG7GB+wYfXNU05AqN1UFOgeaXWWwDLvD2nYVsqvNGPgwGL+OI
+0Urm/Bt+Kpcop50nozdsDQvPUNsxpC4+LVC990hOImKxXntIOULPPKHCAoqd1kdiwPiP4h1AYui
sPrh9sIioEE76hg1141t/LhWkXGfMR5wrU3Z4I8KCURcDX6VFbk/kSnpa7P33WiYyly/5MQPFo+O
7vmqMmyY81Tzy8M9JcSVBsxovOEMPasAGWEa+ygNeaBpKk+YTwgvnkFUeYWV7a8tJPlLe3xQNjq4
6dVEg3hIZuMWhb17yAL52fcZMs+CbW6tYmebKHq0ycp7Rp5vrciei7KWOybWD0Y8ubcs0qPIgIpV
57vru18K1hwlahrIBPUONUjw6FXFB5uFS+EgcCldlyBFphM8jgAvvNptt2S57cPZtY5xyXSzs3jg
81rbmHn2ZJXGixGTnHT9/pVz/iQHXWyDib1RXmQ84XnT7CyUsHEjVnMTVUcUYicI+OXtGG6Bt79W
iftF73ATY+L3w1Fuc83bIlcf1x6M2o1dhstMRjnkCdBgayM+sVLCv4bKxrdOmC8muonb9GDjjfYX
Wfv1MfWRjYUwsuHSB7rrLgFO8FkHez7JHxWmgJbYuUPEAoAshgGNMwO+pfjFEmefOtLcCRfB+VhO
xSPBSduKdK+HqUHnqvXjXYo+CwU/Qygz4Lus6irZyXbAWJB9v77915NsDhwfj6Lx4JYsbF07uOsQ
a/lj0A+rNHAKXkOAJMh04uHcRwVAw2thFiOrvn6JHBncSKIN/V8Ps8H669KUEeRxvsB2yLRKEeqX
YaJfvmn10s+ys7+ezhXPvWQEgLsvfm+qurmNuVrbpTdCfnPp9AnNmIzkLmCBc2A9LZblodW4LFq5
cV2b0appTgeb/nbjEg2JLobAscJtWbfjH2H/QcBtVB+iVOXHqppwfy4J1PacoBscu1vJJbhOIaX5
s5YjVFyKIYQP076G3b6uInOv9fT71wfJttReWSLbdkLt3HoEROmyU8DNQfg00dmwJdkGRds6qaft
9bfRfIiV7At31xjgE7wQ+0cDRyTmXCFl6OBF6dcUG1uRDMmOXup6/15vTKcccWYyS/cmiTl6HnPS
JZh4uB7VJAPKVBFG1PDTBWMc+AOAQFhI0aOs5/nvH0M3PsiYteKIvnIT8jVf01Ftoybsn7y2zh6z
6UecN9ugmOIX7LVPCaLIo50gdWc9ARmhMcQpLB0UmdpNl8XwKMaMrhTJ2CpM+uwUDKrZ6p47rEpx
V89pf5i94mZaKLFx9GKGgzz3YwfSBtfUvfsmzDZlq8GEyegHtDZhRlpnExW+hifWBZaxBnsXHGkH
mp2ba6iZXHz8btqOdw2I7pBFK0WTw7o3nsdzNObiYBQMaSDa/oh09DoOj40Z1T4x5MEWFY+LGYOz
NhQRXOQ2h8zgFeDvp3BPpPqItE9HJpL21MjXj6q3RtYKRuEnFfhgYvk2oHGcI9Iisc8kB/s4GNi7
yyHb4nAuD+nyCLmZuR/VSBQqAKZVZPCTOghZx1KDmD3PlDMJqinZ4XoI41cbboZA3w+mog7ZRuLQ
1DzIBdiFpfmhxbr96NTpl5WxxFIoXnMdBsEyGLh26NdvhM0DXNdpesM7RDEj0RUiiT96Yb6OC4tG
xenjdZux1eCmmA6s20l3jeofUdHnfodWCq0PkIaY/WKa0XjO3nw7RYmzu/7p1yFAQXKmUaNTTIqA
0rAci50+GDsEqvACO9Bauja524h519ad9W+F6/Z7ERBCPrPzyLqxfQiSBi/TxFShRHKRgtbcCk7n
nc0oO4oRJakFULTck2VqRac+CB7T0T5UeWPeCLvZwuEYDmUSq8eZsKu0wYdBKK91SOrwXR+6Ed9B
8oqpY9HJUV0nDs5qBfUQN8l8bweGIkvHlus+TTdaVWzGuIROQqDLVgqoCKYXkkDQ1YcB74OPnxxv
LXZAdMDrIXx0J5u4cxVVHHfOy/XK1owPUw5yzXDXn5kucKFWEDLYmiK6mCPfmHIUGkutcX18savO
WxGxw4rHceMo4+FXi281AzBRtsylLdXFLtkIulbEHo1INIuExo2WL9Uz2qFNn9u6ryHV8+lWqgP+
hfo2xVKN4XPxxWCn5mJTGdYjong4ipZiRZEUhUdghHptSQDA13O7mtVXIQkc1wyXUKTW7ddyIjnp
ehCT0BrsJHGcdcNpSUNhHZYz9doe2kp+WarXzkWKSpJwre2vEaskSzdIjWwNIpigZQfHBVleOV3l
tRhzDA8IBuPhXHYn0JQ0DVZ+wyZm2/SRImuDNWcaDHfXO9hCbrdKSW1fXy8nIua3ptcZuxlJtFUW
0m/NrYMY6FREd+QRZ+frS+zT5Ib2aiW5G26XgWtSFCczYB0isVMB2mhIyhj867PfxIH0ZbwEXxoC
pk7SPgEgN5mHXjyHTOqkxJ/AQXIdzVy/7kXd2ZtuJljIFEySBnXDhmflKsoowHP1BRv4OViujLYL
8T407ll/vhY2dhElx8AsPnWSgBhARncu80b8mGhE+tFBRaUm6eNXI+2gIGK2a+pzX84vmpdWB/BT
OMf7YxhoiMREik6CQIhW2NO59CKMXkZe+tcPoMLPW/VA/g09sWDGYVrB5hRujbjcX7+CrM25raYC
ga/eQYGqGFQzfG578u5XhoNOgzk0D4GN0LDnQzkMjZqPlWWdXcY/QZMWZ6NSP2Bh4bklEhaVHCOj
lUs81JuY7VumsE9TX58EqoHnMYjOxiSeYIe8a6GrfJa74EWxUfdo+XrxUMu+35tNBytAwudiRBfo
Vnl2s/q2tSGJayEf2bAQAcQg463w0B8SM4r5/x2iM+IorMS3tvdUwfXDqxPsTAebL56gLxuR8yZn
H4NCZd5jS29JUqY1Uw2reByPSIfJ0mvg1s1OeaD7aaCcKM/PWXtMGSnRVtcDQY0MBD0e/gPSmgbU
Rbi/15bxrWsdBv1F0m1C2RknLa/XNgqzbVShFYotktTDOoPb4iH4W35LilV5TFDgo01ez8YcHfQA
ZoOnj69jGzYbMMhvxQwla7BEvMV9Kc2Q0hErjqX3P206o4nhAg/aY85OD/8fal7d/m5XlJVVMIHa
whgTmXgZEpTF+GAggI9W9aqCXB3hgixJKu6WpAdrR7WXrm2vPnoN5NM4vjGjn4V1SnMsao3Jb2YB
XK3tvZvGHsggLsioAiNs4viqJILCqWcj3gyK3PXw3bT1LzH2zSlCWcam3oZVPMgNiaaLr2G5ny2b
GzCI9iYb9oVMF/vCRd7D9wvUoL1y6qzctuEC4g1vMlOzbqbUYTZKm15iZgKcCIhrqJaY7pktM3rh
oU0eGFx8xUVBMtOEQ6xi9AuMHdQLzdRakjqDiDtgRWN8eN7U7WCIbj3Ra8e5lN8U4kZst9G0rmt7
P1g13zqUeSVKZbLDKFjJHz4h8IMJgnano1HPPXw1Im6wGC35k7mGFmBhfcnom9PrLzi9x4jWKqBo
YeZ/aPPMZRnMZKdQ1r4MkkXiR8/funJTzx4a7lm9Vtm008102uNz8sN0AAN+JyBFUGRWBpQSvqN9
0o17i1yo5V/neYxgsdBPjkLsljWqurNq8Atj8UW3m5wCKvSaAFMnbe1tq0c/VaWtiiGVyKYg+Yx6
FK/HTOIeSRlvAMxJTdbyWAnetV5itxwh5NpqWGNRWCLs+LU7XjA8Pe+UG+qc9sx3vXI3Ei52YBxL
Mx++DvwsE87eA2RX2lrMpHZLoyEeZnD3opvOdVQeo+ErmJqdU9f3Pel6GYXDqjULTAtBckJJEcQ3
hkE0LbPlR0fmD5M8qEUCQqbllzsuh3YXjKvMsR9dGcAPT9LDkqvmVEl3iKuW4EL12Va6s7cZEpkG
piYeFigKBUODWpffB1s8VzBuEK54rwv6Ug8BdqbfbLtkmJfLjy4NXkIL/Y/jAYLOZhhhiXugVnrG
eW0BQxqfdM+8k1xKQRbfU2CecfV9n/ARIlWQx4rgw1aHcVwZw0LOY9Xvuro/ewoxTpDDpurQXdm5
/TIaMZ6Gzu9d2iYEmLeBKr+4um+TxbHO/Ii4bmK+V6aLJKLjs8oSxtlwyBJV3KtZBWCupOYjI6HG
7YONk+hY2s3mpZWFXy+OTtQ3wSZbOGdDm1qbMGQoH+FHKW2K+9ysPkwb9jcrA2fDtfGY5SXaqHrQ
toIalcOcqkwJ76Ufgn1QwlrTovFASAh4em9HkMlNHSRfQsbJao6NxzpWYA2QgldOfy4m77NzLAmw
iM4MdetXmIC4w8fTbyBSoZZFdI76DA25WvCWka49sm07xulcn8IlCrMtG2eNafCCRvMwh6mzTweq
mdIt7a2dG8NOa07pnLmbVsAQ0pI3qwLShN2ccl0iTYkpE8A8vU6jmE4CSWNJZtMePuI6H41yxepD
S77q5SjzFvqLctDrt11x4dNmJEvzSokCQnIV2KmPAxSt8tIqlsQaBl55zIYjPnUPZgRJhCRnARYJ
ntnIj9u2ihgYpQaU2BS8Sz+d8gDBd4oChfyw8m3Rqe4p379M89E0MZPTk5hbqJCFS3T8gE44cvBx
J9VBb8BT5/TKeAcL4qTFuMuTofetEDNJnYW3iekeI5NztnO9twjTLcvWCATkvEZrfGgs6456Y7F+
EmlIIXmUrkrBvlhn5sxbNNmYe7qJiJ0uaTZlyo67qO5woNC9Z+iZ3SlBVzly4deoeUXDFMC18i/R
t7e557cls5qAjOR1R3Dhlg9xE2WdtkfBteKMHh5TV0/AVE4gT5kaNiBH6MGxlxUj7lu6KN4aQkjn
tkb1W8E91W1719sdx6CcDyFp6uu577/HOonNoduDPGFzk7UPzLEv4BP3dpMgYU9ouRPHRN3XC1y8
9RsGY8goZnF0sQftUenstfI+t7R5b+T5l9sbgArKjykun+o2+iLlyYbYY7ZHUyMfAT1GgrBXN9Yh
wk8I03a5rcVPJpvRfUEELlp9Cg1mZRFusPiIXpRZH7s4S8MQHzsfmceJNhTmA8SQbO21X6gL3tsB
iWFvoDrUSSXKlzzuTDqcvoHWnoauwvabP0sYc6dA3eoSRzxz4pncI7VttPR9bgnAtVtr3jjBiE1j
bHe5gT+bR8ClgjAXh0zA8YFkTJ+mU0LCz4QKADEmsa26PdxzVwJCFvYLgiNyOJyeQiojfdGTRI9y
RiNTChZy0U3p6fgLXF61TeQ577vvhDMW6OnnML9pOrIiG3jHFBxndABbe7DhcsCs4MsSVRtTpaeO
4cCAUMBPFolzeXJBu94AIaGCDLuzJihrnNwUmDkEm1X7hZVHuurDigO0JbTNC46VlrebCZYGwU0i
2Qb4AijZ5q3r4G0YA3NtaLWBLQZ5NaQ9MHPo1kbLue/FrdPvwRV9T1T7MzTF/ZT3uKsK7xXmZr8Z
RA8445Q7nG/YxlH1D5m1N4nyIasZYWuIEJJUDXoUh82hruPCWyW3RWGVF4i6BnCRVG2dJshXDjXz
2nwojGDmkWAQoWkGvA8aKlheC1n/VnH7sz9WHFWgRM4KdwcB8cqPI9lsERRSh1WOfixV/dn10Yyy
S7vLKpByJDPeuyrKdkOdgs3SHpIyAiVZiS+84y3AvvCU5ClmZHf+oGzCy4Wxc/SqVzFA1sji1tlM
ffGzdkGleYWubwkVnnIx4XobKF40YCp4n5BfxgOkAQURb6j1j7gL5p3mVmf8wkBBN3XKYYf4ECRY
Un2U3gF70rAl6IizO9RBSyfbFpdOmYFL9PDVzegGmQwT5Z20XrNnebk3rOHHXJmPQrWUMyASrZAh
QEPCQmRyXrth89I3jPlIUB6ro6AAg3Zabuj/sXFUAWmtyhArq4QuacNOhcZrYXw26BOE1DckSW6n
hJI1yJL+CMnldoS0t4HSZmdT/E2p6FBWAOeUCu8dCf0leTbUWB7B2APES521a871yusSqueqYTaq
B+Mmrpx6Z3iDBay7dp9mrCrHAiPyqln+lkUpJAavur/+S1bL8rGNb6wGGgECofzgpoByrr+yLhYY
VioaoMPzuK4obO6a5f/qBOwRwtd6H/fSurPkLO4gJYYgQJrtOA7jwUST/ZQPpJg3hU9QAKUi6caM
gnPuoaXV7vWUI066Z0D+fiWrdY3o+sjhPECYnUELJ4tOJAiCPTYZqJJjsB3mNNv1nh/FoTiYU/mm
3FyiJqcZaJwQW2KKHU1h41/FJXiupavvJhIQsdbeBp3tom/Huu9ZoDTiMc8OBl6LFnsqVcmd7EGJ
Guk0+GIJh8wXP/tVVcCGHm/OyQ04kqZxJg4oHjHpJ0W1SwCFkH5bQTUIWIVzLSUz8qOpEtgfYG1u
SRGWuwSk1VbnH/1SO2UfkRXFO0pc4o1hNu6GyhpAylERQymUCW9i6kAA4k2EyyxgQrPvw1btJGI/
Zz9b6NbPXExX7dnS/mejtWBjUVLLEgWTlzn5bjDmbz0QQTxTPPnBB20UlFfGZkwfBrb2xXhK+tH2
8WePO5yR295wuKkJpazxDZee216gulPBq+kwt6Jb5xVFHmlm0c3eJADz4BC9s4r74OdsWtwYXd1s
w5ZCvOg4HkVi5DdKg4XhakF2bBxevoCOu430qboza+KudYU4fJoe6tTG3CVR4aVt+0zxFvUVLvTB
NJHdxLd5OkUv3vhKQ8AGTEQzi6z4DOjws05p+mVav2leN9xbLd/t61ippLdP4G8CRa7PYoIDoUfm
MZzN5zJp5aWsVLVzZPyznZIRpggAGel27nEeX72AMfd1auI1tsC5Cyw+EWxoVCABPanufJ3DT05o
MHhV7uE6j7hOffIINYobxMAQRVVtEMllm1jTL0Vj0V7a0SFUggXgMtE2soavMI7P2yZZjEpTQ2ig
kQERCUdexVD++tqGit5hIDnRGLTYz0t4l2b3FuM+fmoT90If6Z5nLnGK0Yh6GuT1vphIQk1l2Ow0
iP9rgvu4EoIvyWj9RFCVF7LnhgOg6nA695XHt0ADets7LUBWVHw3qUn/HwIKoSRXxzLE47N8mVnM
jXeJ2b5FifEEagvh9jzN+0h4X4y+/bkek9N1UVdarBVAeB/AR2DCwiX0awTqAS+hj6W8Qaf3iarJ
wqrAOOcq/YrbgsVBskQbSPcA1Af3TgcvomhGvsXq0UvcbNVaaqHUN1xHeCu5MPipqZth07AVxL+H
WbR04m0roQTaJbAZ5lubEmQB7x7wkUViZsfxzC9IaAVhrzB1YJqxjvOqWDdRf/NLqFgweoX+DUhI
BGBaltl5iY81INXuWLMpbaPugSJS7ttFSSl5P44aJPZyIMEoGWOIPXZj+sxiEUPPlAJTQ4q5x4G7
7nKyvKPCSfHWJNTzHdNLzcZY42FrDdKUyqYkjSCa2PNaer3c3uzXERegnChp2eMaj2Pi/mwNnaR2
vb9J7YzhqZNDimiWrziGaneR4xAqMGzCRIL9mm7sZB59oH+vTQ4pimKZ3kLp94JdM3lN5rQWZXXX
okI86bW4ELxEnsMgD63U1JpZGPsCAEqEMyTOwzIWNVUdE2fNsBsvB8FDjfVVt563c8Zu2kdwjAMV
xH5J2uANctVvLiaviwELXBlv0Wyat5MZIGLv7OGX/oY5VLUq2jqn22eGHYTo42UBg82dBAGwhbF3
+iXMSUPyTru0D6aC4D3gEtzmQ3pnRw6M7xjLY8zpi5nTj7H8L8ctG90SUhIX+pyiRAvEvZub4BKW
28B9V6xqT4VZqGPhuSSXoTRLkFS1gyM4zvOjvegr3QYefM0aPl3SqKYhPrXRQfO87ERrz9dDerdB
VBwj3K+33VxuYxuAWG8taIuFxzgwLPWwOTTgWlaVo916Vv15/dJgkSrWdVg9M7t/DfvsRQ5Qx349
CbUE+15qhBsv9KxSlUfRuRcV1UjoKoC+jzDRrEVj8QpBsCSkkDNEC3EfWQhu9yNDgHVliVeLuKOV
rU2kKOVt6beYeicPExVj1b/PxGVDQUr4jtqqjMvWEXBUbMH2svAyb9Pa30322idM73s9yJpDynIy
TfBo5g49N823vbP7lIjBzD3bE7bMugxwl/HIXYfaeYL4wYQofmuV871yzA+cYsnFNaLumMOC+fUh
MTTFmz/0BnERJlklfDZijp+Mts8xpNafVhPtIw/uf8HqW0jj0Ym66mBNOAWy0TAx5JAt3AgzvIva
4tMzjlepAsaUBeLw3+ydx3bdWnqE38VzeCGHgScnAycxihQnWBQlIaeNsAE8vT+ADu1e9ht41Lev
riSSB9jhr6qvTPXixnD1Bso6nLED/h4pf1LijieI84/4TCbXYD6ZSDwjRJ0iyXAgEmRJ845tckp6
hwpgZNDIdKtDxAkmUjPuZC5pcL0hIJdNKYQVhsEnS3TvOe/ao2bRa9GAfqAUnltyoviAyLXLMJnX
MWuVs6O4n1VpP65PAf4t65xmxbteWS9kG3aNmWG2yIpf0SAz6iGCyuolc8/mqxCmvR1oL9y1HiL2
iHtSNdSXjk+InyYwodgxsdqASe9DDBgyxOWcxGq5U7D3VwBrFHrzHDcjsRReSgMTUON2ezrtsjOE
3XUN6hY4pBHOE0nzat5lxIRJco9/Zpn9re3Y2Da4xzh0IzvT3RXvEalgPywnuHVDg38k9qhDfl40
9/VQUrWK8K0aAmlP0ypQMczVhY6X0y3K7uR1qGIu64a6GK9EAj/Vm/5GMox+qrxKq89zPSity/y6
XdR981dz3eFBTkgllIQMlRs+FibsHwJv7lFJB3g7vXXOBKhor2Q2SwB6b7sLpGIOk50VEufr8sja
uz0R/Lyu3sd2Ai6MO9pyTG9fW/HP3i7Xn2/aSdbfYdytn1XhusYp7iPfBDSMJlw8rsvVvFhZYqPc
QQzSQLJlPcMPVP3SAjuBdLKhxqwCmZW+rfvIt4EeZ5TyoSWJEijZ/HPGoMCBTmEFXQ4GjkV3hgVY
4156+k9vYqZGOdRJFoQiB5Eop1BQ7cZXEqTKlGxgsqrHcIh/J4TuBPE6yPfiFoJ2vfW298e1FX9I
zRdFl7gXTFKy26wmu+s1vbJXo95DBTQJCSwLpkO18CYXrLjS7NGYOZmZ4TD9SAAMHlbn7uras1Tl
Kfa0djsylTnKfBrvfbo4bxcYVcuDNZQcQbk7p4wjIDFQzxL+WfXJfhHtayl+j9S8Suky96DzO4J/
ekgc+2HQ+Bl8u4Y4UFSACc42QdQNYapxC7pwgp6kSAjs0c2L4vaQK8pAq5uKoXd5S9ljoiM553sl
3/Spha/NmXRTiGbHilxzeEb9L7u8OmPTRgJczNxd36F4DBBKumxS9uuH0BvMm6RnvsoIA2QqxV7W
ermNiHGuv75sgdVXS507tr8lo7icD2yOJgfhhMke94cEkJPHN12ClD2nkb7EJqrTUCyNKzGr7Srl
04Lt52CQ7+boBF2E69mYRXUg/3df/8QIM9SxBHRZ9iHTmQSRp2oiCBUkT042OcsD/NCa7pXDSPyK
exMY05j4J+dNdgKGYMiiPJHMm/KbMk5HOTdKgIvjhs/81YiACkeVQla3WHpdMo53uOJMmcfH9YO2
x7S7OCPSjLEsdGNcn/RmqraabjgMsoSfVfoA/WVQOGTigeRBWG9Z69GbzyZjMa0+wVNK4HygMLIY
PtFscYAEG8xfmHTYP7z3qiqeezIXt9LBhtbA2zlnzgJDHhnqq7ymKcsB6L2m3WIJFIfaqm40RJi7
hh/jGt2YqZucY5URR944Z4W1+JanPIlcy+qDLLwgibJoKxj87dZPrzI6frEI5w3T/ZzQNe5kc36e
mG48lHyhvSsSOheUZEf3AcN0C474eoyMtmhB2naYJuWWDXGQDJpPeScyzfLqlIpFRtDCtUhdLcTk
+fdqvpc4PfeVmVwAaS+nT3cBUsChPqw/VS0HBa2Mw93BXZoptHY5OOzc2SRnmkFNbjRzCiwTXtsI
GAYrxSMAgCTQ6/otHcxD0jUfcTJeNXOAsL68AbzeJHexwOwxgtGVahZA38DgIct8NMKOj+t/5XFX
VBbw2OqcgSZMaHVCyOXgRWmUfPYyyDTrFadYjBGpYkCyiOR9vQVHfXlsrKxnfuNdmON4dzd9tDKr
2jpdzcDWaz1oFtW3fWiiKUx6zrYyAOKuO2bhz0pqH9fVPEpFz/3cawOS88kxHIuz2dAYNHrl83o7
HdnAmDCG+IQkAVwQRZ9S4dv8NtJqO9XIuvO6cq37yFTb1hGshYmLYeIvnh3fVhuuVjGB5bz8ZG5s
+H0jJ/YIZuxGEp10PUowCfXysC4HqzmX5euoNure1Kxx3wzWlxvV4IZ7IK2Jsx27sDv15oSwUEmo
Vrlm4tIgZk6t2PsM9o+NBrYi9lKQsZVvEGUjk4MQHkOOPqYRhxBaDkhaRy4SYwJYnUvqG22s8DFp
j98LGzMuz7pxlEN8S43mcX2S1bo66RVfFWOsp4Tqou+rVqRUG9URmF/F+VvYVpjB9zr8vyUPtS6L
JmIrc+u9Vzn6GQ8VKfCMsrSUVwwXobLX4fNthJvbR7BegKTD2h+G+MlphhtdSfo+bNEi3WT80LTY
OKwuWKzY+lMUununAwivGzHuuNw7Y4OlbYfm8O8fJpzCfVfrj+vykjoZnAHXUei0QvqJ05x3vsRK
KqoPte3Lk9KqxrXI0129GFysvPrtLK5eMxl4PHvd3ZdRXAWqgS5UGvLqTb4BxmZ9JvPlxOwst/b1
TbUzOW57k0mf40AxtjOHYL6JN7FZbpvVYmYTTXLCH0FLRDL+8ACVbWloTk5pN2Y4RziOTKX8nVcN
hkmLOZ/QGMZF9nTMs7H4y1zeOq//VE7eAzoki6TH8Tdsyz/WUpdmoO0hhk0bVf9VLd8NbVivcdpN
NxuzHczsCVAqrqy+az/XV8xeDt3LvjJjVk+k8VmzAsGMRxZeI3wub+pZfeBMjHG4qepTmZK0GNJK
2QlAkTD7suk8QRdxWAsCBsfvglqS1or+4M9F+x35UyEpXgqsyztD6LsYXMtF0WDzDpG4JiTc60r7
ihQVZ3ePurPu+DPzhA10dm2XwKgBd6VwWVXK6xg64myMsJ5UjSI1o7Yesdu+ZNJAwh1JkBfYYLDr
YvDpRP4wZ+kXIkx+o3kOvBZgOsQVVkyvfhW8sQcpyAIribbLKNE1QUPsM1dLTypX1E1kaF+0mDAw
wgfNiY8qibxwYQdA3N3ZSmrdYG1hvjKJcmb2X1qEdm0k831LFnw/VyEz58X+vTgyvxcNSyWa3o5i
a4fau5kj2TDOs3e6g+RFdwDYYobj3BeZjcWwLo6FqnnbaO7QGHn8sfmEiy0ObgDD1t0gMpYJz2Cy
s/iylhzWYtB0KSxuqXgANZrJ0xDvssaGXbx4mKOuwIwfgusZzK9iDL07nVQMY3Ckdr22oZIWbX8s
3CNz26VznPvZ93WxEv9x0Ki95LfVKOZDlX5gAaFsIs7qk1X+buKe5LgZg8qrIkYpBTyVue0ep27+
qRgUBaQeEynd0beW0cfPnQmxHnj0ei5T9PZg0LSxgdSHN8wuUZO04imPYdv1BhT3xsw/PEliY1bD
Z1O3tp1oqmvfV/s+K/i26GDbSFygTNLrY1fQANVr8kIPixvMzfTeVlV85UiSbXHqVU38bAbkaVy/
0DLI0IbAxyap1MNCfi4me1vNkoIjnWmrwd7UjNyvxFzDPM8ep5j4U+48TpoVYs8fhuOsyyedBfnW
FnwTS8nB8uEpaUTfocA4w/SxPVJ4yK0Za6oeNtyk0VWnbAacxWkxSIO6XwpQiAOyCLGwsrpeaFLs
7d7vYyt6IOtpW9cSuDP1AJzh3FShmQsoYGE58V1TLC/4tvuunn/sVBgPh1H1fKsJk6BClADnRvO6
8ZvJo74XbKHcWJFY0KywA1KfwiLDSW3MejxMToelSJ8ClR/jMa00Nwhx1wQ2sAKFDGTQOG550b2K
RA4nnM4Yn1W6c+78OGuUOfBeOjYOKh8kuY7B/Ug8I/fjkS2Wxw+oEjVFfcWm7Y5REEJ46Gga3yht
FwGmL/0QagIFFyGNR4uTbd16RCnoeucuvrU7hUTUcluOrc+RoQYdt3Z2aDUbaqLElb1UWqy/x2Nq
4YsIg/D61Iz9SZ2xUDaF8/E9IGvD325YHxOMSuf1OEybeIA9U9m5Al/FLKnMsu0GK1OMWBvWEQWH
DxgFC3+1EJZuJM/5MCcXOlwAc07jsVbt8ZRr4XtOT16UYhDyqBzX1JoU3aSdJsf6m7qJQW0my/s4
63dRV85DoTQHofZkLFIM1JEX3TtqCo3mYX2KjNbDWalWnNs7/JtOWKZB7tTbfBlWlj8I135glXCe
h4zJyTgUPiOUFowuU4Wx/qNUZ1kOCR74rPArxoymiy3eMU3smfjSDiLpIAPNnrXj0xfl1AcjduZK
oT4sNivI98vzKgoUYSO9yjbERRXpv/tlYxdD9V4MEG6/S42ov6ZsLT1Xmf5I+IdbBIandS1KunCn
OpF5MLyaBhLddI85py+OrSF+ws1q5l5Pqj1J4FOeRq+t2RDh0rPb+oOOe4rX23H46WX0YxdW0lxg
pm7TxXdPr4p3rjmigNVLnqkFuNtMSV0TOcUCcb7OIZPREkcUo+c12puQHPI6LrP49o/r6FrV7A00
Et+tOua5tjJu1/NcST/UFkcsg8F1nkR9ExZS0vWwGMBx5zO1Q+i1WlZ/Jz67Zk65D0wo97HdBwZ0
Rkdt0RJywG/E54i6mykhDm3yF6XEqHFHWKS4/dDCebYuseu3m3VqMKIP7kHxqCdPtfbYvaj/M6zx
FHlDcWXs9wOKBT2enEFwf0ocCVV1mAuDqq22fp1zdPmwP5l8uQFOobd4XI703KEorY/iu278tmFd
BUmVf8l8prGeHFoWar9wszXfHzloLkD8EjQQo+TyUqqg8hH7dgrTuH3ff+oFdvn1eJf1Go4ILQYb
R5KZ8JIXXa2oCibplRebrO52buML8UI6AmCgUFuo3sP2yar42enLTBAj3kdCb0PMGHuoOuM0uKLc
rncTsorbyrWUc7wYrjKBILWMokN8kbThYT8YaBNhX9kSgvi5Li7d8rwy+qWXUokwQi8Xkip7j6e4
uvG/xDheCjlXLOq8LG1BWHmN4+uJA30mq0BghkZQp99pjBafIOUUpbdDrASxl1vT3jNwd9iKgYQf
XtYfAIaC5Lb+kxhUPLsZ950B172d5O4DPvlnr3eyoJ/iixNK82xHk31ezwHcCKpzjfcIYDd3NlkN
RYBj95xlgLf36/PQDMZuPYFiedxpOjAzqfYzNE27usxmddPJeh0VMjHozrwjnjM/ix70gFYGmqMz
Ok6b7LBqJusWG6rqcBvJ5COmpNZWjN1vXsmB81Ah/SweLpWLlSjmp8odDhd9x5HGq/H81E6yW8cD
VC75VUtjBiO3Bs8e6p4FkpOVmnl/GVtA35ZjINaHi5e0IQUj6sXo4IGvI7oW5481f1Sjt3PIAP6s
aHlMUnWiNxiWp/ToYkDwTTsNikKaIJ0wBtiOPXXxrjX+caMIdyTPUempBlC92XmsF2u7xh6ZyiY+
lxXbCDAbynVN40jjcLud55kKDc8UFyzvu/V4TxtifDIctLrEmU/rrGAQlgauv3lA9fcoXVyexFBH
Oh3iTa967KRKmhyGGCNNM0xgsM2+OuNKSG4z1zYsIzjKxtIwfYj/f9YzlgJw9tiPodjWqmgJw3fZ
ATb2wzpGjD2YatZcU7REoDdiQvd9o2k6kEG5aE9IDR8YSmqUG4s5Inl6+JJICGkIRA/7gLbR+w5Q
YGydo07gu6JXlEobvji+H7sHgEauw66iL+ac+mu2wPPhkm2cGT+NMSTctNR5Yv4uuazPbdCENmwB
lJdESR/WAcUAJvphjIZ7PXb6bu4UqthGRaNyyezPzsxBfM3+AZEvSV+D2Go864yjMdnNcfdz3UsL
5mInmSbDLpzQHZISar4eJ1ibmFtluXlzOUVZc6e/esVRo4Wpd9iwFlYIS5hBPx6/4hR/PcoxUkjk
h7IigJa0qRK4Pelt6hoi2j0YBz8aaRfh2WZsV40N/wI9RPci0LAZ4pA2kgNhgFAmtD4l4OqezEi6
h3bRX9pC0OnMuty38lekKeToOlZ7yI0thmq6xYaIyjZT2iqiFxq/aDUGkhy1DsqYv8Rt+RtJ0tp0
6nRyLNXvJB9MNcqSoxaO97R6IyBOAWqpeJcy/lVH4igg82/Zd9XnShTqc8Tdr2CgpdZU4fRexKGr
VUeQW96LpRoygNs/7CtInFtUFaAoHuNiaRCT44guLiPIqDU5ULd8AgtfBGwi1elqT2iSaDa29UY9
C3iKt5hROmIqS/ByLh2a6Kkj7o2ZjQjxVLu32HO42C2e9IGwXJBaDXewdvpo5fyShPm1s70PijcR
zt1k2FZh/j66A0WDClhBBNUPGVWdHw2xPFhxe2fAGsz8IDZ2YUd7Zebmp48wAo2lS69V7fxIEwDQ
8iVfJmf6nlUbAVGPhHuplq/bKuDx2+5uBLWKapJyd5qAjOWWPCed5mAaTh/jMvXuxS/DBQOYaaiV
JtqGYbaHvrfDc/JSiKn3azjbwDyxRUAcRQ6WxXts1tWBtMzf0BPjvspVjFJ8RKZ71lMwarYXlX9J
vlgn5sXuhdDQTkb1s6Dc7bhgPW3dcZ4NtWh8hPfruq82be2cc9V9QJWKrowRoDQ4ouPt9xDNbP3U
zmrQUpn4tD50pZzKPZ/CW4FmexFOrAcW5Zk7u241itmp0CghA7CIGwSE6MlaTO9xngD3yMNj7kw3
jL18xwWQ9YmyPo2T3N6MtHkvUGceras5Q581xuwN4+YXBpD2PuDRryN3ChwYqNu5VxLug9w+Y2WP
M41QjlbT+rg8NaNcoDzLugaWHI5hOuGxX2aYWoPL1yjnz3nJyq3XU8tG4hsrFD+wGrTPCvICZloH
Lq5fq1SNVzPXPvKpfqZMqjuS7Un2jK088KeyOkZGrmEW1gmStvkPbdQvmtUgOjX6lxqb6anTu5E/
pT60it0/oEvrj2LQ0Si1cm9K5yNSXEimGGPS2jyDECU5ywqLwxo/o1mlglCbMZzn2Q6qFutVNJUl
iypRd0WlElabVGer41DgTcCFv7w5RMhQbVIUKbAVc0yjSTprX1oncTJmmBvExIMcWaxHNmMr2ndo
GuAkUgosx05/qoB5+rrqfWXWhJHXlM/uRL8Ibu31ACri9s1tHBH0Jh2RNjYPfp94zIxKXkw0XPBe
B7rbKV7gMQWS0rO/aZ3TnrkgPQ5TK492WcAsz5d+EIOq9JGgxMkBh7qBFq7uCelnZ0t2IGNHu9u3
ZSEuKZV1iW8u5y7hFE3Ap0qqPM4qMgsSe7LuPjr9Jw6k6khuhT5HRTvbLlpl1kHyWO4nK4ipzOvX
OiR+mrK57uoYWqs3sDSFqcO0J6Myg+8bkRHzWPGSe+7o08uLI3whZLsy2U+pRepqaPncho6v1JXi
pET0SNWJGe1x+RJ0qJnU57U53JWhDnfScj5XKdAw0j8OZs8gs4bXVRBQJK9hr7X1hVVzV3W8eCrZ
7p2hlJgEbN2n8y7k2V1oeK1CTylNm1FIkpeMXsV7GP0ynbY6zQYNB+vQrkyoBkut4a/M+bJQEwB8
K9FhKqmxRB/TIWIF3oxJp7bgLnIC9w5NU9xLU3eORl0+rSl6jZj4euG0m/BuMz17StHyl+1MUHMi
F3XQSBBOiyk3DmRJLgxnyRQtoWRWSvwOqKwaG8mphkvLaVWWQYdzG8Ea92qXvntpnh9Tm0R2SXfI
8tsKfXoLNXoWKo63RdaGt9KA0ETBMO2bzTBc8R+qv4BGxJuuQ39uSp4UcvZjbHOdN0X/Q5J82CZ5
+RxOqLV4mFk4cvdg5mpOKJDs3PoNjTrnczs0m23ngaevDcyyPbHsbGqfc8Mybzbc+r3sqIbCCXpe
2tOuYcz4WY7ayO11dwzR9K/EW/lAmtqikda90OOWXYUpzW3co89RLGsdY3Ukr7nszoTc+ketOAJM
DdqED9iqpHFGNjxPRhU/N4pyCWnfpd6TgZzZ993DZPGti9AB52E9hS3cEqELY9elA+qMPbYM0rBp
CmPilcRs8Ot7n8NhTei/oUwEPCWt0Hgi1/2onFuo98sfyd7do+f3MAaQvagiK/ZjOHt3eqa2xuJ4
MnlrjSwCOMiiclIgvuwgIlE2sIyMXfVxJW8AS7F9DKtMrabOhEABrNwecWzCT88xI26chiBarmKQ
R9HKfDUj3hV7C5ZzSJsTkYvCrt5qrEGlA4mRj+3b8TGMaaCZah1oSvciBpc4B5sWmWQjyF3kquld
uN10d1XxtJ6UacxDxgCzSCEJVTl0UzmHnl6+fTzjWsrivwDc4CFbNNtVJCYO5rQxRxqkdXqgcmJN
SJyoV//y37S+/4Uq978wZ3Bz6gQ64OrxRK7slH8gdAG0kKNgg9/qLZGOtjA5jzfCuBalrMi5cHrx
HJfpts6sUnYU8IhJTY6OnLVz9c24+n/C4stU//m3f/nio+zE9PQnSqryH4GJ2oL6+78Ri3yK/0RY
XH/DN2JRN/9VMy3HWZhbKrM9C07PN2FR41dwGCwoCtMyNQYo/w1YNP8VZcajyw7+ge3glPgvwKLp
gWwkAOB4julahsXv+k/24388Te0//f9/ZBY6UOr+B4WJ+Jdr6q7G2dsC9AjZ+J84Qo6GLd4G7b5N
wu6ujB2WjBqMLodi7Xmom2JrKni3DRR53oZQb3l1SGVmiONGfNSw+fY4pVL2FyPzMzBni/trqkit
MOUjaQL35WdqX6PxMU/8xKUOqmVpIFKKaQ7G+KkkEzrNHw7t3QqH+uGgUcM6Dd3BtCFX5ck2Zdba
dJ81PiTMlBtt0j+Ldw2w+9SyXqMGSPOrwQCBVIyhi/vI9COGExVl7SUj8cHfQGKZLDs9jBgdio+R
4ubemDCMPNXNG5P7p48ieoEeSnX2Vfeek/JodGfcjzTCYXfWICa4j2V7o7zaBimuY9ZsJfI69HGd
YbS4Eu+wOGh4EZ0uO4eGgVD5KMFM6xNfRE1jBWV5zoQH8r3mD9X7+2A/eWa2MXZJ/VmhVZhYBftT
h+uFXFLQIJ/gww09dbuc2/v4KpQjTRSG4CKX+636M3OwIsU7TTzVRCxZLEHVFqQogkH7S6lFx3Gr
rsc/g/AYLxpPfWYFZkwMgE56Uq1le+kxl9GDk1mSkGa5Z0a7oS7wGEHSGJEgNT40kuVqZ3OX4Xtk
PkIR7lspiB/pP/Wo3bJth5wAZLjDc90l7Vl3rgMHg8x8o+bJwyzfDoEFFSfxSGZV86kgU9Yo/tIL
ZuEAjXUkKW/cdKPnz8h2bUzOh4KziFaaEm9TbhNJXRRNkVMehW9o5EMgxYYTX4U5CBYqoT0yov8w
pyS9ou9ugMn9LHEy27nri+Xw2OaYiRdpZqZpiXbW8Oraz4imYJEQhKzh6vW0s9FxIHVJ0+STB8q6
17Cl0zxAhV0Jh1PBVeJrUBJS98XzdqPxSh3ewxD3j7MBQrPexnW5VUkFqP19FPQZDg8zW11MxgOU
0n5u7pwGUDSzSzHTFkprCsBzvxbV7yFG8sTUdnFMGqseEZOS6CCEr3RHw/0AHVy4STCU4zJthq9o
gA1lnDBgV0q7/ahCydHdY4tBFv6ym/HQQNlkkAkKOtoyUdmGUgCuoAIFt2tZlhummCi5eN3Iw4km
8rne4PoksNkT8p5RUKhbLFTyOzCqo08iuXa/a+EQDddOxX/2IwWMYC6ngX6MsdBt5+rHbDv75lLW
oB9/ulF4i8cRlkXNw8v7WpEx8QrqnbRjrn+K+a+hvzZUpU3TgxSEOdqMM6J2LHDVuaI4Yt62yeJS
a0cYwGixKDdU0+5L75QY7pnc2qmT8kUyiVvCp+XITPPNXTo6xhz7b7YE197wUFBOoDJEBjes7ZXx
npSfJvNVtXlBWILPAB2Zp1EAKWzlR5oFXf0Vz78cldYWGuqskEfP+5Ubj/QGPQ0cGidTbkMeqZqf
t129hvh9RT6RTDXPMoGOozpBFj1b2OxxCx9qGnBiksUweeAcmrBmlfukXd0UzFZZiiCvaAIo/g6s
RI7KsyQCAKWwMvQDuqyf1b9aWOYx/m6XMeqIDmVpHiiPV5JDtFd21GE+pjC7PeNewLweZw0sBtAG
Kw9MlotINIwBjGtI47xKP7CZwY9J1c2snIUeUVOYSLyISYsnbf6VIjn2zvtM4vAiWtxdYxd/cr2x
U4D0CDLD4rxjDu54RBU1m9ely/oDOJ+Q8NlyCDRqVMTQ1DYtFH3DwwzOOIgpP/ZSTxY30MEvcqxr
SsdRmq1qeqA+1C9rLdmag0uRxvzbnGlN0ScbuJeliGsVKArzj42rv6tN8jWAvsER6x4iD8+VbsFm
cRg1ppHy5cX22bEiukIU/Ux487WgVeaIK6mkIYHymxJ1SEXgmZRnYlxwS1r6LFwO5aWeHvRBablF
ucrObI2JWkYW8jFtDqrb/6Hl0KJOypLb2spGP/MIVNle8pyxdTVM6NQCASBsB/udplbC8AUJzi7+
6TRMIwyV2B44hb9RqnonlnYKfUk5U7loNQ8c2JR44JLlLU2SROh8BroJ/glU2e3QoP+PuKVYifsB
dytVQyY0czo8YlBRRRXEJbqG0+E1EQj8jFf/AmwkAVTvGYziiwJ87jd2+qfdYw0aob0k5ApItiqT
DvVrYlbXdcfWeuvCn6NmUC/IDKCX+YMZ0pdUmVl48kYq+fbwbGIURYab9Glu6Mcr/G6QfpyC7UAW
+dKT7lFO5i9S8QA4LXZwkSn9sRcUYUhn7AO6JP9g9AX2wPiuDqcbnY2HrmuXNoLoaIqDhSJ36xvn
L4sbDbWacH03mVnfYvmUJ43zRNzl5mks9gmpfj2HI6qFzgBv68qVayI2MWus3i7jvik8EC3p92L0
XrOxbBD7po90kL/0CYQdJAg+2AFYz4Bq3RUvLYG2zfJkCJ0qKd5ouGuQ3l6hE2s7q3GfYvHeYeXh
A29ZxIzyNC6km86JpxOUg7uFZgoYagnJU5+AFZ2K0bk7DungvipMA5lP8354QvqOZgRxrPZnanJb
GEf6j8hxgMYniHbhkLIAdl9NEfWBbkBx4IfDPAatEu+wGgmmLpn4YVVVfo0b7U1aLqMWbED6Uo2G
ONGc5L6ZcMogUFFwsZSrYYI38THkNzbDW2giXIWoFrdUu+H0p2it4IBEWfanRSR667oVloQe0yQj
7U3PMzqiCwlrDctUF8MYop2dM3rrMkPe6dl5nphCLNV97CAG20uSzlsqPRLfy23CdTS7pkLFF9yY
tyUGo6ukITA6qruuZWhP1agVAEug6KfrMrILEuxCG/n9yH7MfzbtVEGUI0xpHnNoZOoursB2Kkrq
jmcC6bWbdjfBf8yO6g6HtDNoJZtTzoAYGfnuCBA4v72ZmB9VhFuTUkhqirqLpRjdofXkxcNeeAUS
5qt6dyiS6SVLvU/RuzfdpNNZGDiC2p3RpRXVsCC5TmYbuEtUk6NgDcxCshnpesVZ6Gzlp1RgxvZd
SvrG1CUVPoKmwszMlB0fLZpMTwYMJSQqZl/rKBPbS0ZF/b1lukKF4qZgxbQkjadVczfzII8/Yu3L
rs6G9sfw7l58FBwacr6DuH12i2dklwM3irsgnpI69yLyI8QiFQ9n9tdOb1lX34qh4D0host8qdZ3
/eLKDTpKsOo69vOKOBAcFPc5BJYomeypUPE6zfycaJ/gah0MhnXSIT1mZXiasNUW3hkQyEfZFZ+K
wXW94OHNDqwz3IW7gza4nCn6ba29ieTnRBNiwac3MACfzwuzg8EiuiTx0OaJI7QjxVu1VM8QjlXs
j7oBwGPfyBkG7UYXD22dvdh02DU8/WoRGI2974efpBef4vQ+zvih8M3mxYFzDhYOGmIwzJLh34AM
nAcT02D80ON6tk1SO9BuHGnsqzbQ5qeKgnH8PntTUc8mYAqtejE13E+W5z1MUbWPTbq9tJs10UhE
+Wtd7FScVakFmMM6zooXqIizwzDdUoViZ42Bp3KaebE5+1THmiyhar0PwBVGjhNFeRDkbmdPOw9l
4HPWHpeGzu4hga2i8Q6V3rwT4TUGXl/M91CvT4M172GB6vGvGAeOyXcGkEXhXjHSrYNMow+pz0hE
XbRyuoJDivGE/RVnB4NCTmTsXT523GCuLsVl8/g7g1XSZly4ZnMT9396td5MM5ckQSaXXcx25M42
6TXZp+IcRZ+gY8bwQSWuk3DszK9DTkDcrK4OaUv7rT0KTXC0eZzjp14qm75/JYuLP5BIfPojtKnc
4cTvzR3TSR64YnlhNNJf6c7VQwqg701IsHkYqDbLblQwJ4UDCMM9tRbR2hGjGt6Ge0xgf6jNY2g6
TJ/T+Uc/eBv25V1qRgDpVAqh7O1Y41as/GaKHxJ8m2nEV4GPSYvtPVjBDUcXhPDBjreucYusB616
QB7eKMqDGj255sNA02vlqH4MB0NqCKw/9REKKZA11QAvaqCjpIEEeMY4mLYWBr/yt51cQofZo3h0
ERDbgb81/MjijBZw7LM43JOm5dSbbb25pFiZjCusNAxUT0M2Pdv1bTDHwEBf0WPnhDDHxLb0VTfe
K+24qxH3u8XK07+5SnU0xjPNhA5VlOSzOXe9s3tt+mmGD/NAbQd7ODFfH/4bQ1Y7yFUjUPUrL2Nq
z9tsELummLcFk7SkeJ/Km6bNPvedynnE/bBrKDvyog874kDA3L0OP/sUpJj9NNh3UJR8ffSbac5r
E4ErHBoUHo/k3+LT4ql1ydXl75YYXk0yGAxmQZXedY0A96SQV4rvZY1WxPUiMwIG84devUYUrQjJ
OXemW6Cgt/SUDMOL7ryMnHywmu49pG7DPlGKwuRvuTTAqJGm33fBVJcvLR4kfCy4IbiNluOWLnSG
rPVzp5gvFLAdk/nX2Fg3nRv8eEBT5+nWDuWIprzwjn6Au8C6gMqKMYp2SyIyoFAZSeC+BolzLkBJ
RcPT1MGyUr7mVu7B8vFWt+Eu5gYraYoZl5wWIwhQQDU2lzR1DsLOaXvK43tkFNvSLR5Gk902buHK
3svip1zCc1FNsAxKQ6TfC4kLImFp1yIHnchhiAwQ0TdYvIjCRvozGdyTE/dHp73Mc7ijWIjbxGsN
ZUsRkT9Z1kWnVkEcPXMOHEehrS1cmqQBe+JYHsgQNNUzy8JBadrnEpumGi6oneLAFeUHbQG+aYvH
mo3ZcJtLgacyyn5MTBTG6jxp0BUj8ilPlvNitd22Bh4EBCkiw/vvXJ3XcuPI2mWfCBHw5pbeiqRE
2RtEycHbTCTM08+Czj9zYv4btkpdXdWiyfzM3mtnjMujYx63ly7beJa+FG69DcnKDdAH1xXoQ/1k
BOT4jeFSNwCoJ579Ufg89faljbWzx9mIRWxDogsZR0S/Qdgku7xdp3awbYBieYSZOc7zANGiIGNq
gflxXuGz67S+B7w+XsdLLF7MnIsmalCuaN+jr63Rk6O59W9oDm4+LWRRVGvNf0/1WxTMYJXvwb2L
6a1NgaX6GfXvsxv+5knN3AHNiIG+tBLLOoVPwip9WXXVTSX20Rh/EYdvzIihBV1C5AxfdWqv4YLs
MUKhmCfkzfUoZFEA+Ijti7Zbm2N7JuZxoYx2FWdiI5zhFU/eQh82PdtCXK/MWVsmEurNH4vLhBGy
560XYFbAuKvKi+lEpG+ja591vPZjwroIej4oI6ItHgBKryQ1h7JyCBOHvNRXLzgIbplZYgF8TwMN
Ckb94CAFssTPELyOBP9E7LuU/UvK3qKsLxUG9IKgWwEOZzhEPS2bbR7w8vJU4W+xToxT2HKfwxEK
IuVq7q+T4lMvw3XeIii2nXcjDmZaMLKL6BbPN9kg1on1qDcRnk/7YcIqh5DMGahbzGLp5TSmERvB
sts75Vn/bSmxE7Nb95QZhK3smJk11bOfdwB02DzoiFnaXYXjW8+gVYKHYM2wCczmgMBnqbyBIDBU
rPCaAvGg+TeXAxB2U/2DZvytSnZGGhwydOJVXJ902EwoAtd1eJwtyhDIb+F4RTLPAcvhal1qpzhW
pflU9fSKV2uqnmrtKNNDVYgVnwo+co9JCJQVyoBqP4O4u9tIDCz8BRIAjAh+u3gX1cCM4vFTVdju
43AF24HcJkKl9WKjAcpJmmfu0TZ9DYPPzvskmNsL7oXZrycgZUVpHIpuTwLLlvGa26wM7Y0Ij9eE
qQ0ZdNw108piLxlZ1QbH40qhgC0hPRiHvox2KXSk4Ml3NxFBeCyneP5jIozBTl9dAThxbjTlsowY
jxZL9m+HdnzC3olMoC9Xfu9CLyCFz8t2ddLzM/S7wnkwaO68rt/ZLV60kI5UwTjB7epW5sHa2A79
FRGX/kJmHB5ms6jj5EUxrErCa9GZi9tUkU+ZSAaJd5n757RuIIVlM20SqLwfd6RcvQWJvUafuRdd
v6lJD/GS7synYWGN3xDBVxK/aM2HcyKbE2YnoHNkSCX6Sl4UciN1sMU90mdnu5nEbYBd6FnUhC7C
sOyWQTs1KVXKeV3cWStHxOS7IAZ2ss2kvxrYt/J+/Gri3zzDGGEdaCvX6HHTluZWKAjrx7KHI+tO
C3O4i+RH12dYw4yeBQ+vAz4mwHBQ4boAERGZ1wGnQwVQTC8nrgh7qbnvHlvqOGAGwLE6MmGEpUQ7
fWGXtRsdn5+k5EiduYXp7RHb8j6BPRPBIbURCoRYeUpwcq3qDkXOnDO7pJBOMdNhvGMRysetgqA1
yvbRZb1l05IWLGUj9MhfUk7wVXUsUiVh6YhFADZ7LSpNjqOMvKDqp+Lo41oSo7PWrQ2zIWpWsSdP
etMZ2hKuEdLzTUSvHDAB6HKGpU57QGOZsEN1FN5FapyIIq68wN5aTB4Gm31UxGc8bEufdBoAOyJ7
wGPpqGBlk90WzMQYxiokL7SMf2ykoI5NqIFEEap2KT+w6I9Bn4G2blEmljj8wTbAh0SAVPnfPvGM
I55Hhbxp7BqgwSN5tlRR9W8+vMJy3KXQAjRlbjomvCCaF1qQ7PxuhSwMqdq46jTE2Oi+6BIm3svt
+JW1AXAGRGAmcc2Cz8bEZKrYec0Oj4DHXQ35qdhaOYCg5lVztlaHLpUlQc3TMNTnnkW1B52sRIJE
jkeayPOQXhKC0lDuNFW0mIe+gcFx4XPecKqrEL4LeUK80+AnbciFNJwzfohFNB56eZrIvfe9N2cg
dtudM1R2QX6RyMnZZfRzFsfQrFEYr7qXtMfIrXj3Szwe2FkRN7pnE78jRvpt6F/AbXByHnwq6ZpA
4Np+KcUldOTOxAUky3vtfJAxtMz5f9PRu2iMmKKW/QiOzuLsThddOeuI/SWtU5d/2cnL1I97z+p3
owStRMq2Et27FdwijE4W3DlaGYqZbY7+PiUDxIQUnhAx+IB3Zc1CZ0K2NSBf6RgpzovQMdD2xXkc
qe+8aTW6T8o51IxnoyHntjk2mGXbakk+r1Gzn6cST79aFLFZGn1b8icP7oI2qise6x6LjvEvbp6m
9rMHNtxnFEIGKh3Gar6ydvrw5gbTUspk1yTHJj7okbtJREV8e7Q0gEalLLnH0FwLQY4nxGAHISBn
j/SY1PhPEtEkF53JuZfwvitWEQRA5uKxc7YAUKegmPLpxxi5Bdh7j8Y/r91bNicwEOeuX/ROs2oI
xEyG8FlWalN6GMsM+VFRi87jXs3e4GVeTNMTISxggWFEeV9IoZeW9GEYMQbQxy0OorMLvoIXH/N1
9oR89pCCxlWszVx2DNRdkYubTgLn6jdB/I/k7bMLIJbteJFtTPROdIxL/EMJOyB/QEA94MnlqJjS
VZF+OylKW788Su1cN/eBSsYCkzFEUKmTDw0if94dLX9mYT2MlKhqvAqLDG+93U4ymEcq3BnNqyIq
Q5GFqIzhKFR9Hut2WQRsb4oLYoBnTzakykMDmSCcoj9lwIgW10a15UCiDXxtERsQjwbqtKc4O/sG
GJMiecEDjAg/XOXlrTauZX23h0/VVLO/ipkJZEKtZ5MH8Cc6lkSIa/J35qU0YFQZ8pzYfWI/v4U9
xm8kU27UY3wI1sb4NqlX7FiOtzPewu7LK6AODng+yq2KCKS0n/K3qb0IzqxBNxeTrdB1pryd9Wtd
I8dtZu3PdOjtVxdoa4tqbOr8x2j6h2UbSL1/rFpxUkwwMySNrSHXjHEJhuYZx9pWF/cprteAUiHD
ju37oE8vecx0zOVOdxAdl2LXMAyKAsz44zvEyFXYcshx1damtvN7oBfD50S7aKcvY38JUBUa2PjM
4tCQSRzCQQiaVytlC+VCUWAwB9hkqVvq5Ecg9BVqEscgmbU7+I3BhMrVNyZp2Ni1fI+UeN3bQPDd
S+cE1C3woxdFze9wLtrha0tL0A3tNsOmwbSRZ7/l0o7Wg1cy59buDq03mtERZDLJxSu6yhUGkWeb
TVxFOGWHUbMc+qU0kfGW1zS7+zWuh4BRXS82EaTEDMYHkmmKHf8el84i0G3kKsURgPzSAHQj3Td4
jhSQ8Q41z7k3spPj3ib4JUPF+JLmT8dxFkcaZNM7uMF16r/nzWuXus9jO3xB3lwED6UBr4VkBuEe
rQrubUIdpQ412dQFqZpgAHPEsBC+M/kcHGUdX7q4Bgd5NfU5Evqomn4R66y3w6fKvCQGvN+c5KsJ
Sq+jYj6VFHQMg9UvNAxIP+UWviW4MvUKgXPhCPfWt8XGYw+md3I/GkS3x6Cbm2/iLNatL44tvc/U
wh1xoYMkJzJNjjGYrmQ+/i8p90njDAgLZ5r1CbTD3nHA+KXx0rSZZTd8utSW4eae12EaN4rULxOj
jc00PzLeuQh36ouTwBWPUXfSp22iLkNwT+yneGNw4Rrqm5tYiy9Z8uK19qoF+928pvnNT68j2AR5
LSrz2LiL/rGWuyjek+YrngFMZ+pshrtM24JAEwGpObj+fOYf7r8mn76yAh23RmUXE1Zlzno7YD7K
oScCbTuS5V2UxVarYYCPP4Vh431qdsacFtClrynmu4raic0dI13v1vtXyYCjcJ8AvRy1Hpxrs+k5
3+XMh5p1BPX4mCAgQIX9LxjNBTiGjWQnY2N8J70OZy/YKuNhMl2ogn+BK2gxy3XKJr5RNdJ8Jgxt
c9BZODTcsFi1FsWQ89o8lbwxQKyYdnRIbJa6XPBlO2zzBhzgADFuyPdW+K5Nvy4YznwauBnrpTBj
nDvZehLe7Of/B7eOkStoLveUtBETt2FNQAR/RcdQ7zr42r/Ie9LgxdrmzZYnuyfNgRW3qJh8wof0
3VdfMDnIYeNNG9cyH70OcjahiI73aRq7jmm9xM4nwh99fKOaX+NXerXIY4mMDx2uMIFyZq/OnAU2
y+R6onPLHiTALRoBkzPK4403ga7zStylAmeoRxtb9x919s8lVDLOu61Rc9YHchWRL+d9SjOmCVb8
sO/K9ph2zHoMcw6eS/xn7GxLvNJqrSaNzVYOgJDPrnlMPrDvXpKKgkVfprkkBfCzct7LHktAEf9o
DZdlEV6DSGGP/XS0QwCcPDZfYCCdZRVuJe9tzfzpg4d4Ml6pvpGXkMqpJd9el4NeanYpS1otZaQ5
sP0m9F3YhBqD1pGAcrnQ2acu09h9Kb3nqPgt7XjZhhcQN2+ZNRLEAXKbW9LOkKzNqYmFoDd/rNyR
nBLoQmJP1AZArwIaDVCNfM4I/vJr8eD3kCHC+A439ODbwT4gQFnvTr56HtOI0QGzFGq7Pnh1i1+n
5DlAKkrYNDNggccV3KnD7YolXto5C81w0VqoO6i1UasQ3qLdUWJwAnBE8rLQzvU1BtXuXM2sVODJ
HWjZPn/w6mrkXE93cR7D4xn2nt0fohyBvgZKiGDBvL8qqX2ZMlg3XneY9IlpJrrhOocjTQKCzrSP
Rass2jU8CBsOnVbmd9UiEY0nBhfICsaCHJGfXG3j5j31wA766qJjhBD1j9kKgMrdwmdlJO3hgi6c
UurF8dlyZ8uINJUa0UXZNGcrCF9H86Z5oA0MSPatONZZzkqGnwLc5X1uGFjJv0uX5y5D+G8G8Oh8
xdCrpvGhq/+ljNoVZv1MTMUmbRbhIypFjNl2vXeCbwPHZzCDKqRAiXQQg7Xra/GclUyrEB+k3Wue
6dus0n48zRJLP3iqapZM+py2ZF+SUAcssqsoN2y495QOZDwIANGDWutjcWLwfsT39pia4160FaS3
fBlhGpDMBLCNbNtuq4v+ofI6YkUv1nfF0LfX838eKw+eFrd60FsqcNN4sqLuiCLg1HTt71Bu8gjh
xeRua9/ex2KCgdFvIz9G8sm0JyFnvT7H6mjOHA/IH7XhMfhnL+ngO7W6EDnLsRrtBXSlTVj5h2CA
m+Bx0jiBWgE4WhiCbWwxYeTilDJa+eQP3ZcVytUxc9t9n/H6pI8Tqt0gx1IZNzePa220GMn3n6Et
2G0ax54BIbuFxyDrkuVYQh5uFwHCj67oHtGLrFuz2OqUEpYlV5oD/ZghtWYab3KCNsylZWjT3XNm
uxhqHU3/x0IAcSoY2NbY12iH2E4S2Xrre/gcSX2VRnvCrrhWurHvlKCjePd7DPhYHrCPAv/QzGGd
j9WuHqmm3XAdEXbkkr3hZCBVu27jmcNVQ7kRXhtNLUYKZiRK6imLg/fWj6h7+0XTPxs56Ucl+iw4
oUn0HeN2Frz5K0NfJ7SOjX0s2CuWmn0yTPkxFBoClOeWYjNJMVEtGo6Abqc5bJnDtct2bhp/hgn/
pranYlqNebiZSsQ+JrnZmSp/7Hiee8tDaYq9oCTT4iNlSd+KFzTl64jw+FF0+8n79ZEvldWwbcdp
VaE8KmEKuPDAK8RBueeBFzZfEPkBHp99HKRWFFhMDKUI4KQG3fa0JmElP2RW7eLUWLmSVWu6rUW/
SyUmsvKd7IFV1TKMjiJtp8DAd9UGN+m6oBJgUdLz5ih7dEzNdhQ3KeNzNuL04nm3bfa+NNeYYhRS
i9D1ECAV69rHwms0O21ewkXay5zHUGVX15j3zj3YtQfHno4OqjOUF0Rs2g9GyJsbOX+mwfXuLhHo
T4OA7947mkm0dsxoR1b0UggFQpnpARvDKEHxhmTaNrg8gQe3lXuozfISQhluP33ekB3KwHlVxKQd
WVD1VlYvWm9ecjlf7owVkv5WJ/m6R7+F9PWxpDcP8R4XdIal266q28wb7khD99pprwEJLjMcFvgC
RVUyQHi37fdkohDFBZ/oK6/nLTUlqP2PLBlePIrfFsJbY5wzzwFtqO61LA+tE36ZNp/iaqh3ia0e
tcx6NwWlklW6W8EMpoB3244Sh3m2Bdn0MIxURWXBNIush0RfmNRKiz7S1yI1V7bBEw9wY2J+0Zgb
DxbNom36B7TJC2uw9oRMbDqflFi6SGCSksgd/LXrPvxOwm5T0JTlWfSsAdNvvAn1S726NkG5rWF/
+XI6pNN3hoBtgA4rK+stTPeK/dZov9raT80gZUDBGJRvvjFuIzKF++Z7tLb4+KEeXST3J4zLVR0g
ojPv2oAlu7aY5yc3Qu13XodHbikxuQdVuIdzBJKaDhwdnSTtRFlLN073hPOtWrRxdvRkOR9TuScw
b9N0/LNQKPM+6+DJTDV8eM4S2TSb/YdJf4zqR3P415cMhWwYCPQddroaeWZ7A8GXJW7d5P8gMO9L
bgZKWTnwISn/EWlAl+88xUV/jDUSIUR6rhINDnS9HfG1KJbqsCNPoxKfid6/G4WxMHpjYWsVCxjo
3CxKDCpBL9hq0HSqnnYAoQiHWT3J29BRu7ic+p5Nlrg0Tn2iFkFP5mflBz+9F7/DtVtXTsZhYnVn
YppuHQm5XjN8IPbvGgFXhPQHUWZnFtQZwC8OVMd50jVQogIs3jRINCoKN7xtLGM+msUD4lDeDRER
g/l47abmqQHK4AwWLhwTfYAOWWRJys8CLwuT5S/FvLYl+3rK/4lhShc11CzQYfO8u+WmAadFKopR
nFRmFhjNHPuV4e7VdbrkmMV6tJ0Uzas76C+gtL6jTD/JOH5XIqpefST41eS9lKRzL+sZnKTHMdNb
2bK9dsdt2I7MRkuxmIVU0aNDEGIEIAJIJkNWdCtVq9VPes9mtMZmAAe+RA6qLOl8dD3oJMcu1Nng
xS4m0a5yF1NYxq6YqUL+XsIO8aoUxi/IMaw/rOk55qYat0Y5Mb0bWEttEWrkpAncwkzCh7KAgDny
2++0kKLRDx7DBGlSECBiTUnwawr7s8r0+JDilF8R2iNWfuL9cg2T1GBEKDcwrNu2cfTIHyc/fDZF
TG20zfL6NebzmwnmgM6IBw8pQgDuwqWcnOJsrRvTQYYv2smIGf/Z34H5IIFoGvFblN8GuL1UPgDc
8AsTrOWG4xoQ/7Jhd1rMFToaHv5AlJD2Uk8vPvcltkzTA30FzBYvPIZQE+1ZuhfhqxwGosLqvU49
W7v7Uucdw+SPTT7beOtoROMT+XfhsYCscrehiXdmr78UCc1i8TLaXDZtmj4AlKpXdsq+SnpfSnKE
uYPdv+YQ3NYstkh0cYNVr5XIWuJrb9b0ht1eDfOJUMlD0uW7DCLgVsE4ZKE5dEAmyF8YUCIuqp4l
V0UQpkoFOKeM9c5gEZoWjXTBA8C/JRpUi/KSnbqbt5vIemqQJDdGh7yR2fiA8tFElWRcYz1tD0Yz
fKYMpHZ91TJPGxSJEHam3Q0dhblByiLeF/YYmU6zV2KHdS8C+C5vtvI+oHwZo4eE1a0VxSupviZm
bkWqs+9H7VwyCeL+C5ivhdO49hv0yMN5LqwYFhJmfwiIyHNrBhqzLxjLbkgh5HEukHONaA6SK4CE
iLxGhrFsx1eG+s3pQ1tYocoG2iZ3gFEqgkXU9CiYdQXRZ4POwZ+RZs4/rcgZ8qSL2W/l6CvfBuHo
UxV8exarXgikdeQsx47/OiLRFDF7leVIqIedSA6D8wGTcVNVHUiEL4UmW3PQ5QTPRorC3l0MDsxs
ol6qiIu/Zs6+I9OLfn6b9kBXCMQmsbqcNoZF8w3yPO+Zk7Hn0xiY+/Zb6fxLsZMH8oELtq3vRY0n
j/2CTmgb26KpOlQhMEfvVsWk3eFUtcCgVxhmHNQuiaKRDJdFs7NMfhxdnBIPRvmtZmkHdmGV6R+9
TlKY8VoxtLUyUFuAyLTw7uotG5s3VTLa5XIULlODiXZp4EInNqvgWRNsz5OSaLdfWgiN4iAZOd2J
n6Rtbt2Lx3Vhedm+jdnoT4t59FyKQ40Mh6S4pdP3y/yJiRPJO4Y86cmREYaDD41ZvU7OZSwx4dvb
nk7fcz6U8Vh7BE2nDvSPjctqu5qw04LRCBXt5z7AFEwRvwxInykEhAluR5vRc/zNWHRZyBN6Bw78
dslsNku+47RiSNchfGGT/FFg3nOqC3CbeYGkseBAftw0/8DrJSXbi4KVm56vrU6QNKDYeyFHSJrN
wFNjdqeQyanbLTXvDTgHFfZbzVMzOPweXpUK8XPVbED6ryBv4lAYF95IFfE6MZR2jIdawB2x6oUL
ErysmSDWb6nYNwVhMeEhxejBEKo2jpH6MSG4XEP2torLrjfPg04dyQppHMBQ7YVz7HEKSHr0enrU
JNptQj20Ft763UQs4nHelxk6ufxepOqQ0aLH9RNcM7sFyo+M3rw28XeTHMA4zTqjrD+PwU+omK1G
9aIgxQ+xhs8Na/UY/ycdu/S7N+5cxJMlQuOfQLTzDnif8yFu6cw1R27c4NeFv08S6zYbyPpxf3TC
bvyesBx+Clr4pjyktlgY9rM+bEOusy4W+DNJDTkm6XMph4VDGwozNql/UYIuIMNRZlc2whpwhygE
3Rrs87AsOLoNQMSA0UIwiSiUbW0/cJR0+g0CgUewRGJcoFMvhL/FGVy1b0bkHvv8K6Ka7SR5LdXL
0B91l4zwrZ6I9fzWmdiyp7RAeoO7uv434ARpN/iTGccdAiabUWQs0PeN5aYw39qMVA/OPUcR6Aqr
gDzKidzhLhWLoqG0M5ZEHlvZfXJ/hNpF+YeD4LP5hni6qgKgbl9uYa+08NmqEZI4TavvPCWmpTcR
cMW4QCRDffWrR2/Uxc4QdCVto77GvgZraRru3hidfI//GfIUu9rGK2m26IQ2TgiSUoM9sGpn9Zwm
q1vGoo8hyw9u/Hd30pAwQ+plLeGET4Fz6WmSPCOxX7QkWNU9s3azgQXVN+N37BT+i1B0UmHUvLUd
a8qkqlgIdDqjGrbmlc8E2cOsOfgPrLad505+wDD3cAyaxaofGE352q1xy+jRzr+CUJGzPXBUabbE
qeQCHspK9VvU46tLKCartPkVvFU5yqLEfRKAebdx5xI/It4NFqufRRNXi4JOwWadRWNZM3PrOPC1
WDfWsdlHmwIAV49q5hIZzWXsnnU+9jb/IxZoNi+8GbjtU+QTAX8P6woGtyYbaR9LlP45ZPquLB/L
7NQRUZ16LJggtadbT7+OVXYfMRG55XRozd+Q4Ge2RNup/5Xeru3vjUZQ+retpbeEpxdNND7F5iXr
kbq6GJ+6dWcxiENK07tq5XVy4dqPAiFJhE0pzhv0xucSrp6yH8iJ0fDtaIREsFicL0crxxPs24Qg
96fW5qeJi0M2ID9Bx91fK12VK5NGVib6e96aD1PB/hxiAoHKYbB0nIbAOb/imBfo3whScl1jkWu+
8c24dWs7XXZSihgnciuaROxjjZIHoA73o1vEm6hyIPeRgrnl5n+FZiXypr84nZVC3eTFiYS7SzMN
juDc+4b6KSnhICnOO3REXH5Gz8Yqc8m2o/TyGmdVaTrssroe9kHDB2SmuzHvcdAv9CnmGt275lp6
Cllz1iOHM58F+CHMGjeNBXmlF5Cmx+gFyHB1Nrs2XqvM78Hq5zB8wcFNrMYfQ/uBBdZjkksPXxzJ
mbAA8sUEZIG6CL6wJt1LC5iJT2lfkaPhois8GIDOV30fA42jmhXDWJ/zCfk58ugdcROfgYlAgYLY
2FLTwa4RE6/Uqqu0e4xW2M8ubVRUS4euDHO6ZMNUfBijimgyP0dHHxi/wiMSzrQVWcM6O8t/GOHM
ehxkmXxsWajwP8SzgcnHeKkSB1NrcuWHg26HT52BfwKYnvu9bRHPuEBD+WRXB7BTNjFFNdcdgG8q
RmMbxjPihLhOtpW7OiAuJsHQC/LAK5eTAMQUEeM2lAqmdMs4eXZ+ETk/dydUipE+CMKwLLH2shgF
BkAgjBg79BLUEQg/JwIKllXB1d8a1Xsp0z3OwENkc/NB4rmOg2udPDfniawhEKTBrisLdPTZgj7V
YzeLRnqK2Exz9xkJcocB0nOtwuT492u70W3GEdnTOGRsB+eHLNcE3fr85d83/x5yxxsPqdlL1pLz
l3/flECmNsJSl6AJArArWu8s/74ckduUi8jAwuhCWyDDjcRDWbHTFHqpH7r5YfDC6T8Pf9/77y//
/u3/+t7fv5USR/t/fx9JW/GB4MTK4i24dHn6yXYGb8mwEA+1pjHX8Cx5DYwIt0JCwbeoB6s6Qt5J
/+dLvfDQdgd6K/d+E2JRj+ojysPq+J9/YXC86rgV/Hw8aHWPN87Ru/HwnweVhouZLMz4FJtOO7re
4e+r+v999Z9fJk69t1DkQf0ujnH2fx8sC/KLSbQtvaUNmwHJFYPZ2QCfTluk0WE5yqOpQYD9eyD/
AV/m/PC/vhc2Wr7XCsUsPfW4aqV3/PuKPp4xVEZao8s8w6avWYyytEyiH5xq26bdex9ahgQIK+Wp
y31ibquw3FRmne4YgF7jzrGhS2RJS/magMzKQFNpqfX//ToeiKiKX//7G/7+q7/f2s1RU6HhlutJ
H7QTM9z/eSCAoD3+dB6LplBPj38POOzphP77a4vngP1ox+DAxr+wHUL9nzRbk4jaEluN7zUIWnPn
aVL+ay0legb6EtO+aWVhPIRgS0ghaR/mfJrJSMXNJm/lwNr2w8QXhEoMhTrCFn/bSxoQpx1ysksw
rXZmcJikgUIZj866J+yGZiiNT25K2LMynY2wdbHAYMGglQnm8e8Bg6dgCgQWWevg3Q4JBHb4ozOA
qSRHR1uGXmsdo0l8ZlkkUUcjlkErIUKYtnUUPUfAE1jCZeroseBiYEUdX/r9OWxbbR0zYVykCR4/
nWDwtkMY02h4/JWr7wpv2v/Z4IWA4Ot61GgBQtPaHXEiQ/xk7y02VWmB35oQjOlNux6i3GN13F3S
0K72SX93Y197idB7l4quwpyceGuadGxozcO9B34GD6i2VeyX19YUbAxtWFXAM/f2HMIMZAdxl2Ze
ogx3n65DgJtiLT5A8qGoy1gu+KPcyAZDPmFvjyXBemRsy/xURQ3VWCGu1Rkoi0bRTnppQqTD+g/E
5OeMyRrIPzHxZPNf7YgQ88MMHClrvAh9Mt3LEdvgGLKZcqS6uxp2FqQpf79xbBijGzSb+9JE7WJV
0t06ObNWFTDRGTEl+fQza9UkDUu+Sm4G6PHbpAXiBUQhvvUIt6jmi/dWTwGEdEWziQtKUEKo3B1h
Rfq11ChOvWYqtvh/pmvgyQiXrWJED8SU+Lz+BtPnDzSSmWIkaVVs4in9hYSDrNowsmtV62c11dYr
r4VJanHtLUG9SQajdbSlpO1WpkuGnMqze1YNAinnrDUNo99SH4EtIhUOiz3DIeb/WSXOqQUUns3f
i1O0cC5zNX4k+GO8umyvEemsI2CGR4MJUZ1oHruEznuUpqW2JoOjmic7Hkz3ZgeNS/6ZV9MbWsXm
v99r0nkqbTooqbqhu3RAfRjkyqua2N/je6+2KaOR69+DKOIGCUL2aIK5wHPmxeBOzFNozq5RwhVW
ouRpEkakbwmma09DYmUbQ7aMtclzORaGFh0ZkRfbyhKE1y+Y2HhchDI+5bUbnaiwoS8T8EL6rABS
RpfKSM0co60TeKQUzw9NRBVR1XWw7vKWqQqF9kbIwVz8UfIa6Zc4oKA9uvNITbTwYcOwQc3rdQhi
HOwrEcPyVd11w4mCP9lbKXCr+d34R0qaFOIPo/Pn0HZLNku3iz6tjLlZFHTGEdskRtTBZD8LM1pJ
Q5w0jOHA4PRTN2NWOrPTWRN2jGb8s8uVcsyNxLvGYGJxYffjTiBRDzAU3rIcqHjdGvhy5z+rKUzo
XrZ9lY1iZDSzgUxNetfSwZ2k6SRq2ODFRm948+id2KR6fFyeHeEjSp2RnDYFoJt23tVzHfGYeeEr
SXYemynWPfwduk8MsjPHqCQNaNW4800mqROZ911iICtmzdukD0MX60clHkWbMycqAv8hwvl61GcO
UTaQAIGllnC4GSEIPheOoBHd3Ag/Ny+1vSrGOHyw4GSuTSrClW8QBqmh3Nn5ZrzEoujeIit4qeUI
AaqkrTNnMp3o4a/Y/l5XnM1o0fs9O5JHq8NoGujuuQokacZ9DyK0SXP0ReNdIcUnb4jhR9pZsEuK
6V/t1/fexAQepnoDebBI70GLwYaRCS979kytVKxDqghAReSjGoQb7ButOBNbIK8lK1QvuvtBYmLN
GlosqSTKdA3qub9DKgQ/g8EtRcoQm49uI+yd9HtaYGR/HV5CvIZeO/ZAZXm1u8Hrj46dZPtc99Yh
2RoLhxDXrT1WMXQewZvLj7OJcTA7MBVJ+5AhSDDS5D/vLw8XDwkZ3YHJIwrMfgCMq50AaANvyxN0
gH90vH5K9YvlINss1UzdZbwlWfq7jXdpSDs8/72hgoxxmF6lw8pJomRHeb7vVZABZPbFuqk99y1B
Sz8Lp+qd4OC6tMQCb0ufQOGhN/JLFsfRxX2KKkO7RBxWYIv6cmnUDb+cv+dTW+xME+tDEDIuNlyu
T2VZ3oOcH8BAIpBNJv0/n+hR2We/Mqe97BDRD4QnzB+4qWeNmRb8sb6SGEE0cao1CrtIBTESgoBR
jw1t6mL0hbFreXOS0ZjgB9LVS5hmJsR/HgAUUA0ATAPl427d3E5IZpAJ+tIk/c9XArytEwMosxj7
ryOw4T4TJc9fBVr2Sp61gVLs/7B3HjuuK2uWfpVGzVlg0ATJBmoiUS6VRunNhEhLH7RB9/T98VQP
bqGBLvS8Z/fcffZJpSSGWf9a34Lm5bvQo3JQAYAFaZroTVKAAyH1aRreJlBRN2OKmc1HRcttkCCk
Z9J1wpLfTv3QhHHtH+zMyhFcaZfoZ/+vS7zsIP0iOoOyoBUq2s/1/BskIg5FZ+9BcHpbaacQDZcC
4cfLnZ1ppPsGL/KREdjFZsyJi9Ak3R4BhXKooucOTsR+qghL0f1zblzEFVvqN4Bsg6eSP9NqcPjU
qf08lD4bCoruTA7O7aPsSF4baLCLWRneFmEttv6gw5AQYc89eM6wn8vxbrKcMFDdCfMuB53ZvRCJ
emj0cuySaDsK2FKWya2v7oOHJY2fCpgO04ESHITz6MNxy+DRFZS6WLQDbKtmF6T4NLUNdtMtk+hK
RpTRz2TQlJOarCrL3dK2+yG3c8SyGgDY4N6XUOUXX3Hzw7s1OkflUryiEjDFJSOs0l5zAZPxWk79
DfdPfWOuZpLGJ6hjcOaXY3RHcfea+sEsMlzPk09tbuZUMC78O6fmTm76aX81DjMBujvaktnhGvNU
TjnrcHtBDAZs0pNDBy4g8flRh1zc6UFxzMi/wc/E53qp0m2uFaOy8gXoBSJcsaOW7UH69P1yfqTm
oo0/raywt6rBRyBVdAbqbR0Nf912lq8hzk6miSJpGktzre3xVcS4z2qx3Ihm/PA9blt917MYOfjX
fY3v1qzrTdY7gL9NRoMOllvw1XQ+uu6DSmXAiGk0tqXn3Zg8NTuR0p04V463TpQQG/LrIPAfDSsO
g2n5BecEdVNzhKNZCYSyUaV7o3idJaQSzArt1jQ75xzP9tkkfNCxRt4DqbvtnK67jh1xG6ugfRmL
AetGya8+1/eBD0CK9c69i3vkvEXRRFngHLsqMJqyW/d408phE6XAAWQK6RQqADpjckrgkO0Zc6xu
WpmE2qUt3gLbMuftdeAmDfVBdGHDYaWFSSO4RAYmy/a+zQrj3ezSg+X3j0Vi3dUt5TpF2V3Rn419
t4aJbwYuL3fM7jiutUfS5cZJm+OVEibkEyoOrlYO8FSM6tEjy3jNqe1F28n9P8e/fw59kejzK8O3
vmjnxH4y0gTpVgouGPca1dgHvQYNTC8qDrOYU9wCeNLdVONIrdj2/IwBVlndTNgGGVP128ycd5Yc
9J5xK0za4svsmxeZAB6I1qIKLqi7abiPsm64+AHIRYuiDV1MM59PQKiGW+hgrij+ef40kwi+ijl9
YREg9y+Dfgs0rw3HpFnFatJpNYChkdeNr1Zzgidi4zuuTW3pt5jpSdZt+cAbrtH1mVY5wejvOj7Y
1snwhRMjpIPH+/IqBy7d9LP4Lhas+aq3rfpAcPtdmLEVQoR0b0ztEkefzzob33tlxKHZZBjMZutA
5Qjvt+UQjB3bXwMWQzhnBl2gVK/2yf3i4udKcaKSF2kGOiIbAYZneJy8nK5cjbSc6QtBYWsD2hpy
s/UnHI+K76y2w9JC3CpNjPcZlvCIAuNmYTancRf7rLjU/Ah85Hz9zlBAbEbMvZ29dlwidn1G8YBC
ef8J5osCjVlZxVF75Lmoep4Yu7jZtnRFu2szBl1F2RpbLOR702rNcPEBjRuIiQk8IjmBY/Vk/mF5
c7F3sveAoeph1B2WAN3cBKXAmEN7UKA0l//OeKrzkSFdVrxpV78kVRwmM2qt41qP3SKYL1O3qNmr
i/7NbK1faN7FdU/YO7DYBk0OnnBFCvasuji4ja3PM+AELUCDOBHdDkW76xt37wIF3dm4U3pP3S9a
vScuQ/TBxVA4xgyufTR5cpQsgNA3tmmeXs199mBxLG2rv5he1IPKGocqDTADQfxr0waXzoAo/IRw
FCr+MdHQGusAKs/sx3/OaMFIz4nBO4b4rSTIOnOcPoVnPKtRYQZXzGtmTjLSSq7tFohTMDq3UBY4
FtCW6nRvjhwnrOXNVxNweI9mdnBDtB9zxFFHdHIndYUrDF9RbXMiHgYTdwYiGMhPEKz+dc+IuJoT
tcPiTRZ5ifaTGG5VCXIJWvuTIbmha5P5i+reuPAQ1ZnZPz37AcRGFN67kHOBaZL0janpUCzwkRzf
Yhojt532fuNqsg9xgdJERzC/WcUwJhcPIv3OY/nUe/LgDMvLnDNUarrSRllgSCgahinUOHlUi4Lt
hVqZJc9G7jG27KG+txRR6QRnfoXtbfLduzVaJCJr7zqTSZdte59ZLlJd1sCXh6Bo+qiswYqO6NTM
BAXycFsTpB/1+rpS5+TVxG38AvfBlNgvFJ/jv3In+ku+27z0roJ17LtQSclEevKBGRRmu3O65iXj
NLqDhnGoVHyOpilsc5ibKStDauMkBDiTQp7cKAbAbm0Xe85UzJklci5to8faIqMvcuKN3diEmEcf
s8k7xxgHB3+BihD1aG9DcI3qTLB3NvdU/j3XDSH5NinYb0Z+oC8XeA/QEr2Ae0sRtd/O6ua0Pnsx
lIQaqWewMfV4SANT46HTImbUvLQySt+moX+a2ToBv8ijn5jNLtbeoWLZkiX3IhL5wGvSjaPKSy69
mwpLrOLSb2YX7UP88Ss+60xxaytpcyhaHhLt1UQ3YGSSAgDPUVylQKCZh3rHSDzApVmpiexoHS4q
B8GgBtrZ4tgw1FYLzzyK5CdOpu8S1WnjpFjbuX1ulcJyzjKHh1U0n0GH5UzUxf1SzlfKNA+ZUulT
imd05BLGOwmJU43F1o5Kdhd2JVA9wwug4+CUoC7xGDOcNUs8HLDFkt08gzsBn3JG+7K3eZNRVF88
O6qFH1p8mObD2NePtVJgEuzW2fra3uIrX98YnIntPF/RV0i/d+QczSYZ9jqqKqYE7b2TJe9+Hpgb
l02KglJ1Ltqx3JXp50ytzc62gbO483RvpiQWrGjA3QxojfNoe/Cy4sipCh2Y/bulDmLfT7xJjecc
zIm2aRPOkhGQ7vPyR5U6xJZAApt6yLm5BsWpDByigPKhrnGP+Fn3m0YU4q1pQiJjeBRrtMKMuKlr
C4lN7n7kEYhUSzYjb76BFNMN4OiVjv7IlIVs2HSTo4uHWjNJaUbK14vhPiPycGzX92/wYNyIiYto
EmRXZkCcVcgnyiSv897A5zDpv6Zso1CKAWaK+s7X1J/teJRZECDemLSaWlZvb9QMFXOqKcPoiwvW
uR5hEbbdnMS3uY2wVy3ZnV2b5TaJaVqM5SsvcmFCmL0Vc1KCTMJzMzvLDWA/9DJfoBryAFAYK0Kv
JcBK6vfsBcxBYXONbYr7k34b4AeUfkFMqtcTHhCfBgcL7KlUQCXVYCNmCdkL8vC8rTx8OFVloo1g
SaiNAmfMiNczJ3sKReR1COppx+iAL3LbeCc29VNR2+3ZyJldwT0AUntd83XybTke80lfByxSFoY4
R3lvItJnluazjoM/MNTyCBIRlxv0qNlyHlHaAB0mNjt3/rEsuj3EZX9btN5r7lWgWxSdMl+xUd/w
rH40/yB60CYVKRsCTbBi3do8UzNyU2T6eo7Hi4qshoKz/pHJJpW8EWEefnOyxx5DFBcHFWkZDfKn
gQbW5XK7eCNooJrdFYDCBzE45BHQ0Xd0i32PXf05zD71n/W8t6kPRVu+o39hvCqpNnB9QjDt68x4
lQ9QfmYeH7m1OF04aXPlne/E1mDH4ExQ2LcjNJllFDR+4VqK6y7e8psjiMiJpJMzPC2UceDxKUPV
cfxPRGNuaIXurzp2dQ5mH3jPgHbQULNfkI3Ofj8tG96AJ1zqQZkFF1jPYTWSYhv9Gqah5T1gGMZI
gtOCsqr5NSDq7LLQF/3daNkvMub3FxyNI4PB3ALYV1HqsOeeMuNiNrBbYcFgnPZALyWpCQOWrFmb
P961u7SswAWVQFnu8QDB0aGa3WnOHJJe24lhPDwYuLD1s+KuWGcUMeYFlOcR8IpXpAi5NqGzvDsv
hvW1EBjrnbhj1pqTqEk4/C9OzEK9nnofSqNlLfAKJiZWgxlbSbHNpqbYSj8rdoBYElx3VDQZwBBn
B3YY2LDjMgYPAlrwThresh07el/zDkWXvhYYZg1O0Q5jXItqnaOdbi3JX+6G4NjYEcAWgyudzixQ
IP5rKe5HL+KMCIJkYwY53t321V8pPtYQvXSd/tANFgNJrQMWpn1u90dR2I+dPS33usjJOwn+9tyX
mOOd6TB18IHdTVZI67ZNc5pJJlzG/Uzd1uTe1bGIttNoYiZpi28x2qymfrwb/eKVPYMvchxQuGdM
fBlbeUaibCjykndWo2/s7sXNbQFZb6DtaMQX75f7eEg/iHpx7BfVQ4TgsIPCfaNXt2+V0vcF7fSx
r8AkBYWN1TNCFZ8787oDoBhhgjkEsYU3rRQf2cJIHiLvqRxYzHUtTjyELCuZRU+h/KmTip4OWCuc
Qlis+27t3QBZWaNYFT7h5Ui2JMwig3fYHUg4uG3NQY292l+KB+Z2xIAColFGUT3pKuJGYKNHLjW0
Kzv+LpEFOVNCOmH+8dRM1l1lI1dTYwm7Phf7BR0dlY+qGEpmNmbWzySahvbACrsPjIDyBRyIpibE
TxmFIPU+5jcQz2+6gMmnBOR+l02crUA4lxs/rd1jhkJVxOzsSUsxYgs0SqQkf2bKUu1cmceoQZbX
TFQXR39mFRWBxX1DOm7L2YWQtU2CMbayc5lOe+5+OYUAn8qMML1WyaaykF8rGg54TkE7BJEVFh4D
SZWjzoiS8cdUwqiIlj0M7JcCt0K+Ttcjpe9LNmkQ0HWJBw7eGAP2cxkF+a4b8KCKpHhSdP12GFKx
KRHrBtToLcM5EQRQItpTNqZUlz43fsyyNsiNeLRG+/X9YlTX/Sg+NDIaRQ3pvMkCcfnnnyAFVqEq
4JHGzBRCj1HKpkvH4hizZEa22W98D+MWDWgEOoqYJV3yRkfj3pKQeeqCkbhtZn99N4KghWvX4ahv
0uQP9CRWN8tfVvLjEb/N8Kyt+orDnTrKAMNP5hJvs2o8TUnq6L0pcc6a6qLpZWI8jl9tpmxoIY65
tTyogIPwTxRv1CE8cHo2aacUikKNauhvRTpc4Yk8DUY+XdJ5+mu4mXIusLee5bFndmQHogh3du1N
0OmJjLn9GNAOCPxTkHF0Uzam9esBu6UGa7NydiqOe3bRf6S6n/YGdIDWmcS2z4e/dFGvQ0R/mE2H
JDcEHtNxCTVxuNriXD86gCqdArNHhpkniG4YFTF+8NPVo00CgmVx6H9NM34pIT7RJaE+ijqn6N7o
7/1J5mfZquvIb7DaQRxM87a8YUr22pjVuHWTBIKQsYlspFTOLzh0Wns5OJJ3IyuNV46a8zWdXgw1
Fm6hfmIwTeGRq+z5XIwyu3ConArU4ZnWVk5jim6yoTxyjD4bPcQHYzHN7SL7JOQ/ZmPuIx3qHnuR
HCvkoA5GDM8+SKYlnQ6UrbGa2EuY2R65W6XDIcVmSUVmvrUDvmZJX8Y7NBa+IuXVYHpIM/SQSA2n
g85PHGsAEtq1VTAijVV6o4OXj+pgwKsdPhPzu+a5TEwjYdnl9zBV+xj1dGNRKs0VCYNfUi/JxSxI
pixExGOMTuzyKasq0YFybGnlzKf9YsTjaU7hDC3T38zEczPpzt9L5g9nUxiXInPjG3y2QHKowQ5S
e5+ndgr4gfx4E0MLIt/RdHM4tg5n7AZaIMM1nGNDetDEPTqSMWFKK/wmSJLpuhZ8+fmzh2TEeQSL
I4d1y0sfsU0qjlU2po+1w12R4rHzuuTvZ4QNm/jClTA9OrJ5kpWwmYnRhzuxNOvZuy3K+ELLCR8z
4z4wHlxVaSMOdZwVKCTVqW0+6uzDbHraE7jqBUvgYy+wvubK/XJoNeKqCNFlTFZiopvvbEd8TG7+
0CmXfKfSz60kUb4oKLE1EAv8Q6zcKCJ5gX0uCD596m2zxbqVef6N//7FoHRroOFx5m6xnSz/bowq
iCITyVD6NHjkTNwLXTNezRbsRDFgyFL6qdD1Nqt6BoWY1fdzt+jnyenAOVfziczMDZZ9DP2aUt5c
0RvQK+y9KM+bXETsJOAG91Rg7Eq+99ssllsX0/zoobGnMbH6rspADnK5Gggt7IolxrGuh0PBaHBr
d1nJFbhdzUnrv+GTsczjBzGYbK04Qb1VsvXbM+OqaUNwkFU9xzZp9dCeevFXtyk+1yL6KNPkemnI
GADg/CaugLEUfqup35lBhNgUoB2bWuzGXH7NxfSIoYdsZLNvOiyt1vxYMMcPPeM+MK46G4m0iBB7
VaHwXFfUr0gaJ8K2gJXXDcOpjCJ6Njinqyh1rhIWFJxZ1ASUWLGXcq24owptjuE+uB1sSCYzQare
SxPRdJh7gyVouFpGn8O+4Y4765COtOlETe4fGwz5ZqbozjGzte6whgQBx7Z3hx+PJiJkLLU3x648
QAGPNgMEjamEw1YqzPYNkSLs5PxKKPn435u0+vOKKIDhHS0Hb8xfKAbdjCXtzrECnIQfZ5dSBxT0
QIVGP0Do7S95RWRwcZkMygqRxUC6ljXJRosP3ghodxc+DDcscXxglslHksucGCut1oyj28+UuAh3
0EuR0IU2t86dqazXocXM2TR0dHE5bjdYrWMUZKpvOiHJSymafVA/wxlnJecuQbEKS1SKLr2hqIOj
Xk2QcHDRhyLSwkmCa8yKMckY/hqLT8QPVdjPDSwxZRnZWVugBUj68CmUHQ6R6SxxM24cZ3ovVE4O
xsnfpNO0J6eLP82UZKXBTVh3FDbBwmn7ejharnkbzd6xatsnYSFJMzoEoBDfaK67hIzUT93GE0As
/90ug88qd0Hb1nemnz3pBBc0xV8KhFKx5Qx56GzQWyO0DsZKTOVdtlWefx4NkxQR4UoGnuN+kC3p
IZ/2b1FnGBhQg0zsMHVuENwF2Ot7IBFBIZ+cnvzyMBqc+rhiB0yJCaoNrHetDTdhultk5a7873sj
J4mV4xQWjvPS9o3Ph+oV26T4MqLfIpe4jTxBgACVEkgg6d/W9EA4DiRWEjxZ8VCd+9n+S+Xw3Q8Y
DpN60luPTiEmiriig0MHcVMazgcTwM/YHCK+dpDOgRmXHrbYmHiMijiKds2Xkeorw66CE36eOxm3
9XnuObYpe7g3BmJ8vYFMG/9iAjlnE5S5IE6/iDC9LFZKzTQqulF777jJuGnOzalk5UBbdbDmMmVp
SYVsh4nm5HR4Cd6H0fmV0mJfGnxOVwgixSQ/qXcDaIK/J19A8ZKusPEvRofcpAGGLi1gwdimiX1N
e6fjwa3bAY3KczZ9Mv2zbj2X5UpgPxU8BNFA0Hyx4xs8PXs+CPeA+YDInTmzgJF4+IOaAbdQT8wY
S/sxixgklUj7no+wLqh7JmTyMRXk5UeXGlcBmUXyK3SiIvuYAXMLHDBn7p8KZspQIrF1O30uuD4e
ljl60r4vzr0+0vziXHUWLS+NSk5uP33HLc1PVkPfy8wlLfCS4RFXPS6xMb8uWJnnIGsPzUhfng6I
4NW4M1u8uVsKr68M0GV9/6jbvmM5iUPHcQPGJFso4JsMAxFOlgta0olSCEB6DeRvbXZrPhRmXVqM
z0FLdrA3xpcC9QceW3DnSPM+d+DutJH/xaqMFmwvGGNmNi8afjAsxZMRRnXYd3xtlgjKQI2MxNGR
AN0dgNT504arH2a6YSXo4NorQ0db5vb9kWMHuoDlJKEdqC9V8x9IipeGeSkDTSxaKeVh2uhB5kTN
EXpiDro8v0oHQp45WhjFoBgnhua3RyQeR/E7GnDVFKsovwJz6479pJtx3Fi0XBXTAm2CiIlcuJS5
qdw1LZJ8S1RyZIq+inuiAcY3oVhV07z31w6jjv4vE7b6jindde2zwmp5Y/A7buw2IDIX05FVVtVu
LCc3tDhppQPGeZX24PdG86OUE7B+EBgOpjGFsjOipwCAa/yQoqtDu4DTqbhg7FRmvIwzi9Yi4WAQ
v4H8gObmY7WoehBf41K+LstaCfTbj96VFfPTCtc+zKCs+EHIr7HD4E8wyjIWJmV9dKLz7ixSwl8F
5uwgNuXJjOd7NcEbEZh2Nh7g0spUr5w9zN3kk0DC0VFite+HJWE27zNSdJm+d8808j222ImAVwBy
6mcUMm0/cr86aFsAgW/KlR+hzlw3EFVsd2dw+0HWIAk1YbqCsXIdLcsTKw19kjPdARkrepdKSqDL
9WKck0SwZLGnxpNheeueBg7hWyfy4dfCwdnQz3VfjGdvBqst0zszI8wxLG9V8j4Z1skZcMlZJrdk
pTRPn2PfpKimHLBA+CviLC7VC4bNCGZKmb4zp98HzHp4bnJ/t345arIyTLJKnBTTdJNU7yY75NZh
4sS+37xZqDu1JCdYZfNLWuh+O2lWltGh1hfVLwGln00/vIrrIvXu1hDwOHXXQLifmz6G7dTu8jQY
jnQQkgRF0y4cgM1LPL57bTBvsLzNyiOXhVhbRx7VYJ55aYO7IQmABqXdS+LDFQ0eVTJ+5dD19/Xb
knFaqXuAvF4tb60ieePQWW8rqxU77byxggo8keOFzsiLAToUswuyc3PLQ3j2JveIhV1jBJSEbAIm
86PKfmpB2hmfRbzKCEYz7RPBVXuxsRyJAB3JogJ+R3EiEAj7k5FZaCQpE9FUHe2VzZp/TWiuh05V
nLNGEnBDgmKqglViGo+pbmzgWgcuTVCyLOkfGtcF59uDKF4stYRynTT2xoso6oD0DEpQ3FXJyaif
i2ICTQ611+LIxCEKyojNUIYpzsFsYTxnCyuJ6TlogKI/C+aL80B2yh4pWJ6b6TqIi4e4dP/K5VyT
SQn4kqcok9s2Cegw9SGryxGFNkHe4YRNtq+R3bEog+tO9PpMtHS9qANcRMU/+77zSmcnYBTV0KIu
vw0HlF/gNrejECQ0Yv2U2OgF9aBeMMATbYpYYxbU1k1b0r4s0Uw85EgGACMzKI8pzQibGj7ap5Mz
X8J/8EW/KhUm/vRUIB2FyThksAtQ5F2Bqs8xKw+1B9eWD7ttLgwlMBL4zk8pxbU/Bf4ejYeMRUvi
mU5WnSxOuDTup4zJJhLBtQiwclliCDXniBI2UahUAUeamhzkv09XcrLw/xss2ZvxSJnWb2K3r1ni
HrjYPEw0h9RWRDbWufBkD3irUEgTH3hbQgGnR3zQj3TIQGfAuMqTJ6xj7PIgeYglCqh5nJZyU6jI
OFBX4sM+tcOpHC52bjUXQ5NzdJL2VDLjlGWnD0U83IqmT3dNxUV4HCP6Z+vviRGBMTOyyhIPU7Am
9FgMdxXBLC7vE/gAZYScX/hNaZQ/mQ56D2SaE6fH0ApQnL2OdkOmh7xJrAdUGOxopLNCYIpGWKns
O5mMe1UVj5kzvC4RtgE04e8qsKpdz8Gs7umkHOLvrA3yE1b2XUHWzrLbPiRM1B0DKXfWBMSrTij1
Sz14M+raBaNKhi7ysUKSXBfEHKHmz5uyJ73SNYCmA6z8DLJuYnMxrrRjPGPK+UqgVe7icXib04kZ
QPJsAr7d6pJ0hnhcZoQCF5PHkpcgoHskgRG5bZk8JL6iAPaHfTav89co54jeYq6lfUm8W+2MIqQ+
2N8970dN7bPdclQ3IipLsu5SG/qqz7mAVJP6yHx4i6V496cs55FkwJ+3ib1r3PRhsF8rszguzdqd
CWRNRztBBHqbE+jqO9D5xvg52OJdtf2dkzsvneAgOaT2FVZrSKFVOBFB5d7+SWT6UbS4fbrBAiPq
0txd4ZkVzBI8qblICvOWMcEQWmguu5Q31tROhbFC3dG1vTMm9TL3bn3ljfwPtKErIce7tMH/rWO4
+IsbXTKX+HgMUIkoH4RMMeWP2vSZpSJtTv1zFCCdSg/vcVDkb01Fd0VWNxzE9gG5v4T8d73XLWwc
4i0ky+aVKQEZeCjSa5niYCcDxALZTlAh4JDs3Ts6mJm0r6EMq6GmEePTW+AgfMzza+yC4rSq5AwQ
RvHznGZn6Yv0aDjSDBFcYtZhFgGK8YXgJj/HxHL1uoMifo0JyfbO2gWzfKE1BW5uimhUvmF5bPaD
yU9CFcG9jnOU58eR/LHspj8157dBGTQbq6SzFAtYmLYZIq74wtBYnq2AoAsNrBZfT1gdlC0mObH3
SMk7My1evEc0weAI1hQCcoZ5keoovxrv6qmnV1DWe58juc1+x/FyIfpvuCe7ZKzbZHdjux5u5vhp
sPNDPwz2rQunSVqEsH3NHm8m+OTctD2JJvsTVX7supcirz+8pE+gbOlLFfGSyjF0Au+9tlluGqya
YZH0q3Bc8wHbwTGyxF80MgKyGoq5xwxtiz7XTYxXHGPdXmr3EQD9S63hMIGJDpXkcqUaYzek+kPm
JYLKOF33faH2Sv9TsYwh2duJDASG77t+GAj7rRZGqNdOUkyGz5mJSmtR/xQaNWZXPcwQ4EbcW9g/
id14inR1+ZMxpQ9Tn0ZpBwdTvlrxRDn/UIXCwaOfnnS68N4hImywcJ4Ly11WoCuJ5RUN5oEUm01K
jKHNS/Gc+vjgkLbN0PZQn62ZgSXYhLU7yDj1cNCxIewI1n3FVEmlkffuOtAUBx8tYfBfTKT6Qy0Z
PVbQs67IPatK1rTx8ru3VfdS0yeKoxVkREyfs7fSHQoczqRicSfPAYRWo3l2G6glRDm1AwNFZ9FV
mbBvm5nBriRdj057D4kU12qUMvntO33MbOsrHmeULRvuYEPoFhCHB/Yc3WC6T9PxOGY9AthK8ZpT
pyEhXn80tccHohpKMXL3Nx7lx+LTlVPROAhjFHOpKNki3Pz6pmIgvy16NoHKdr/n4D0De2ERpgnB
aq0BMusJXC+l5TiEQhsPfzhROcuXdA1sWZDjShqPeiaCE3i0kEIHQn8JcSw/SV6148mQ7fLErjeH
dmycljZ4MGw0XgIYQesc4EwYmzjLr+u114zZBlH6wn9G08fj2C98NQUl3fnYUFDCWYEqYkCIAE0Z
2HGcbLzfCSQ8fT109QiidYzEmVM9T4XiCJPB/e+AdqIE9u59b/+4lf5z+SD2Q0kXs8i/ax9Bn9ai
bYGTIo3wOnIxXHsqYXZRuOUMsmBRUsTPKrrJPZsK0whPpS8mLkuO9Em5MVDoFNVPMW4JfNj2nnJd
IPuxMvazzfDStsyDWXUCyoR3WYbGOogYukK12NteT1vHLi9u/OaN3Q1olLMEqJc1z0b0h7B4sa3y
kQtsCnMCbVkW7i5zs2ftMuNr6/SXTMmbRW0SvERN3YIQLkgVAAjBsOznhHlQmtbW0TTsZ6rJKlme
vYocS53UrK9WTWcDX+e8X3mnzYfSrNoz/qxB4p7zaKOccaQv8WcTY6HsZqkYuCXPSndHvS4ofnk2
Wv0TWzP8a970KoNHg3dn4/74tfEpatvbD2n252ZWfRgsE+OYk4PHWLhzs3XclK2Wt4icJ5dc4BXG
UULIkcn530F8biSBViSSGwZnLNIBlnEKO0M/eXdc423iBrGXQ/WC3fOxC8yehNhDILp2v1j6z5rI
gjY5rRyOwopS82UrVjAHfhDsP/Lke15/YoCy8Dnxw6eHCedPKegTgNfI4Cq2pxMazA/Wpp2Kv1i+
wIivGJw1Pfm5rF1/o7duzA9r2iXJ5tdFFBh53ntnZCgKKcusTynkJKeUhyTG1FUHZ4wRmBfj+opz
Pi+nutKELcm1gCEFSuxs6RBYdH4JWEg0PsYSprS9LvDEPpfo2Or8OATle8OpIJ3i87zk72JhSTKm
feW/txbX8jGCgmEnX7nBPvTdKHmu0/vm3a3jixCvsf3BE3c1sgsWMIDgMzIZDK6w1NxyMAqzuv2S
wCQ6mh3HVwKzFPjp4TkYphvG9GHtr4YKXiLcZD2qt6bhXdBcB9yuPYNyyOkbL3EdsMlwOjUPU497
WOxsFeyDO2YjO9cFKVGIew4eH+3g7PzoEiFlBrFz70IqoZoYqRNXgpwYQejoHBXgjNPykQT35Om/
2GYMOgT2TFN8Go6BOMksO2oreXVrMA4cVDXvDDfS9wrXNcf4ja2tQ+JNT3GXX6kcH2dz0dbwY4ln
Qd0Rq8lGpfkuy3k8oY468mE2Y+4o8yYx/FutbueZK9A/JaP/v431v2lj9Z3/Wxnrvv1U37//2t66
/vu/n13/H/8W/LvrBAH2ACS1QJqBTa3qf3axGu6/k/7yLXhhpktXq7CpSVVV2yf/8W+u+HfTp7o1
MLnECVt61r/9j67S6x854t9t1/ek70hbYG+S/09lrML9L1WsruM5jk+ARVrSMfmntfW1/peq37xx
o5bBrLkpSoJQgz3JXdTztW4HLKLjPxkwt6WYRXvDY+XvoJ9+QJowGH72RI29ZZmhjtXjNZUB8X9+
2b6n/xn/Vv+7OPZfi2L/z9fmOrYlbBchQZq8i95/fW1madQsUd2AeIfRN9b4YNyovxCnMeEmlNBr
ZtSHbLSzg7IW7zpoBuOoSHByfcINMZi9H/ZsNNfM1cV/05Hs8glwfqOySZ1++IB442GvMapzLD6l
wJN84v/6xqVaelnSGswyBteoQK5Tzh0TSIlrvGPILs6+Js3SmH4fpnNS3bJ0FLvBFWzTLgOBiYvD
pims6jZDKgsXZlLhNOn5jIIGWCwtvwIYM3hZLtRZtydUIe/GNQpuxoV4YI0km1/OZ4zPavNPRG6M
GNpTfhNmlBrBDVQsBdmS39ZpZj+bQkHrRFxYONOeYmdpr9n8t7FdiK8mWZ67/0XYmfa2raRZ+BcR
KJJVXL5qlyzJlnf7C2EnMYv7vv76eZg7g+nGDGaAbvcN+iaxJarqXc55js77ewZ6W0/Y0S6wkeqX
vopBNvr6IEMiU8qFkWN32bPdzfP9v3xY/pf3efkI/PtLqaSCkqn4pCz/cZe44H95BgsayCIQbJn8
kmpX0nSsxdzX1yD31Hb6GFqhr7HtZ9uEFBv0XIZ8SgxFg/7SA0e4dvVXCb9tZ3iZea7VKVCO/YLE
ogDhW1VHu4ptNtyEwI04+9bEd5Fxkw4eb4to9ikxUK4xOCd71ChXPONIGcYQv88KoiNK/2ybC5Fz
+eL7ob+LbDRMBh+b/+d5MpeH+d+eJ+Wbpi9gTklpu7ZH/PO/vgh20TlBGyJc++evFvh9l7Z4mIs3
7RbutR4iyGPy2fJD+8WLzTszq3DoDel8/PvTZI2ILm3g17cEwgUAG/Px/36b1P94m3CL+TzwjuTQ
4rRaPhH/8jbJURbZ4FDUY9X93Yu0fWxU1G4bJuIFfkYCltQDQ/D8oWYqAA+3CO/LpPkRVTDcd8sI
LWmLCt5knENx8x9LUdSXzPE/+b3OvpuIv0lc/Q36tIHQ1tgEr9Fchuxz4d5J41Ig0f/vT81g8yT7
MdjRtBr102iBd3Tq7iylcZ8Gw9nWkXoIa3bRqriqUa5cL3jOe7v6mF3EfV3DAGkeg2Q3lCT1eV4V
7RIStGyjeXSd+tb3IwOFDELSLHyu9Ki86ib/7afjS+qN5ilUXXj+f15f3/v3M8W1BAxmYQnXcU1P
EQki/v0Vxv+OLgf3Gv7ZmKgDEBPsK/3rOFq3KrHBeZgz67dJWfvCazaBpX009tcgwTYUtucISNja
MOFSTKX56WUQUYIeP6X6VbsyugSaIahkJoEDYMaP7ruXtGHBT29ibXr6/zrEEqpGktQcbf3o5emb
LRI8h3TrunN3N+NFXGmV7JMc66crABzkLO3JnoFRpmfAocxJmLma58IGGtClzD4NVK41dfNcqEcv
9l56WlcrMT4rMTsHYp/ooev4pW7FPiyrE/CYhKRZSi0LHa/Krl25VcO0rTWCo0jXj65ILph4yw3W
kzvZ4OxjtTgjY4DEeCt9Oq0J95blNOlGBvbWTrzvNI55y1L4reGbEYwbJpT0F5hvfJOdaGi+NEn9
5DI/KxlMOz7WhpTCUs+A45QV4z3qv4rpkXXMvkMuydDHHO8z/dMPUIRMSGFuZuLPwJZDLN+DZxjA
ukTk4/YhuhHPPHS3QrWXGtzTTqc2IOmiyW95frHYJj+q5B6Kdzs/BL3nMlpTDH2y3gFLhfdpxWGN
awl7z7p2vGAhAVpsZofigVC1fYncacgEIJCahJhksnAu5P/5RbG4X3zg90VpERPeZ/O75TMTq1BK
jJLUbjmjcKNyDR+J/Rm2HdbOe3cK471dmeoMTt0/5FX+oJTpYaGhzVVdGTx4HooL002bNwKcfzSS
w98DA0gz3akMoWVjgPL8+8VvA7kfEYivEI6u8b8E5z4LcC44uXS2/AH4mMuAXk0vNyPxQSBCEvlH
Jm9lEWrQnhlsdRrk32VAkrvfFZ+Rav7qFuVrgN5vjXNqeIJgubFw2p07SVa6EIDmchORbo3JJCx9
6wwyG0yv+6xF/yG7cryai7k5Q5uczmw9/LF/aI22e45ArltOJd+SivV32M67KrKrfQUR9cVw/ddm
Gty9rOd6W1ZaPyBkWv1txmuFW5Ium6YI9yysUblule0TCozIBx4dsIDZW2cewts0KiDxe0gbu6m0
nmqkqGvNM/Qig/ALp2vxGVTWrZjM+MG2VbMOjd4/FTl6FtnWP39/1cReiS5v+T9YVgf5IE+z0AZ6
6MY2Tv98sYxrZUOV5Oxg9KGXz3gVlRFRtfmtK6IHK8lyMuK66lxJwVQu1/6bH1yJmfG3gvCXbejP
p0L57X3bYGwrAiRvcgTSZTdWz4M9AhSLepZ1rhTe+Z8vigkCDNiKSXRfgGmtuhbr/n99aayAvq/Q
DUkTvDl9E+xDKxneg0aAU+JbwWOhrZPRV8EZbJtN6p7s71zLPON1FsRP8wNaYdkdrbRb4BjyNUL7
ELV/3CwkXTJKbjkUo3s3q5w7lUgDrQNBcZVpfTn9DptJ/x1VyNGsdlbNjjmY3te2YFBT0rDLuIGa
zq9yDZ6zlNP40DHwBBnT3DybwLm4V5eCP/7WwnNuorY9RtA8kd5M4S5RM/lUXWEdTD/+acDKL7cy
xPRKvRWRfirZSGBNkdN7OQPNtIJJgal2qCrIhWr2Wd22KCox6ZpePx2wkWxySGawbmYUnMtwkeEm
XSghRalffoh2+GPW0GStAUKHTVFpKhIRDUukp8rjwQtK0kvCJj+VY90+JpFT7R0y/kYL7gDrjwZz
cBqWqIsZMUcLOaJfaBI1Xq2VFbCLjn3mP1ELtq6E4+7K2DyZERFq85T9guuYnEfm0EdrgFpQnARD
b5x0HWLjPorelaJzNZyBLZCbkdc9hPo97f3pc1fb5AepvhUo7yCvtMsvkwzzVDF77iNLjj99x7vH
7mdvZmN49LR8En053f390rkug6aiSl9tYl03edYVZ+jluL6Yv29C1yfXyQcH28MXAoYtexydEah3
6QVfwmM+M2P4uzA7gz1n5Ii1BlTFvMvhGuFS/2i5U3GqJc4oOWfQleMwO4d++tYjjHwsjK57dDPq
zUjCqTR6gxm+1NXxLxFlSgi5r+JFB02PcDfU/bifNNe135HBEbEERCC//OPfX//9J49FNDO3ZDsW
XfiQDlG0+fujkUufwjp7q+2q/8I61G49b9g1vKVDWFtnVcpsU7LHwvfOAi3w2KDZFW0Bnw5/rxNs
IrU5GrsS+cVu5DLaZXFAGlg6QVDDsrsPnUn90yLgaGe4xTiGz/G2t2brQqVDMk+H/i7I3Zsxzu7N
T7GWctP9/vtzCoInu8VV73KRrN0GSrYfufVt7qEty4pUIavNt9VQ2i8avAqbvG5rYwa894eTZSry
PtMUVYjr5Wd0cRz6c38yqqw4Y8zlgJ0gUw0V6FT2uygVI/geYauDHdZIGJea/IzMsasnRJeTZZuP
hsq9zbRFdEAUbFNHfLT181wXZ660/jFe4rEzj+VWHHu3ciTgDG1LftQVwoxqtgl88udrXYry1noh
Oe5dd2b7uJ3jsPwgdeOk+q1tkb6Ql95Jjl69az1SUIui4ib2bLISZuDcpVHmwDunJ5+u7sKnsXgM
8z9taTpviZzB041j+lBbZbmZM9E8sTCKNvkY/hZqqNkL8K9njLpOobNUH83w3RHuc0Y6Vz1FiflZ
TIRT+21UP3VZiDPUR9EhzWLXecVNUJJuuiH+483wOzt5H8fzeF+1cAodWmRulXLKml9zbP22h0I/
2wqIh5ZyHVadOjVTf0WtX61cs/Qu+GuLc51wddEnpqGuduHgfkRxCwrUGhiJ5/1DzjTjbi4FUzYs
1qldP0ou0hMlynC1WMWv2j45C5+1hPLilS4hdYyJTZQ5i1Im2/JTjnF4HCyPvzOiRCxnwG69d28P
pDkVLh3xmPuIprPoInxK07S+DDpOXpAQXZq+uLEi5MMyNMBvZ5scYQEUtULOa4bq3NASIoQAb6Ya
68mJ7Vebp/6O165Hdu2MgVqCQu4qOUUnMACreOf2iBwDckPtuAX3odjajXP/7fPnhGG/9TN21izh
eNeMbDt2xg7kyxpUw1AGxmVyDJI/ad0RrPZnp3bRVYIC387ldO94FMxyJkZIYLeSHeZV5OZAdpMV
IzoMsI062bhhORp8ZnzA+jozILjdoIjN8bWhacSx5Y37orgXbOo97Eo3MEbosyvVUO9BL+6eRvR6
PFs/Rkz8Xp+eAqHPpk0MXUFxt5nYBfkzRvMg6RFqT9OnSET8aBOU06R43x/pXNEHCRu5f8G30unh
Vs2omkq7vGuTctdagUeSzlKziT1hle5KI+WjFeE2rKEF1ndVJHokREhkU7nBqLkMcYMnBz0R5H5z
F5ZFu3H87lPlvrtWWfqnA4UsnSK6jhRmmPdYVOE2Wvn5BrSAWketmIl5+z0jcTdCLUg6n59x5BXo
rNjujj1nWDuOh2hKzx0ugSbjsXQnnnZPjw5KuuHZ7BpSG/wPl7tlVbMlQLApPeyhxVucahI/fczt
iaaMSUAWD/VnbfswxFQQcx9+LNuPIGVv00dLuG0KBWRKQIFCk86E+arQw68xN9ZsI8oL++EbXGtj
Y9lBeUgJxA4TH1iY+eK2drgZEODugcATBuMqMAHOT8chAqSzZ9pbU61NbL4X1j03/Hs0AWyVhepA
j8wn20ONLQOy7Aj5O1VOOyy9KZAMglca9N5OfY3ICLifkm9DxN6eum58ynLxKV7AOdsHfxgRfc75
Ovfhl5DPyxNbzefLkuQNlwZPukv4hWR924FZOnukIK9IIyH0AOyRU7Gmr1D6OVGIqssEXQz/nTED
LdRitymJvuw10hvd2o/mRIOWwMafUtSWWYmfnB+JvBKIerB9XfJac3EF2XxpzPIZ5MWyM2fJW3YV
zImIzSiPs10DWih7gOS5yaQxn4gJb8fzEpUkQLtaEhfVME1/FvoaerYRPSx4ZwH7tEJZTBYrYVgV
xSRYsOLIlO8lyiQsxnLe9Z0tWGX6f+IJSuaE+V40WbjPn10L6Idurc8QnNuqqhbCa8xxSqrR3JEt
1UymdyqJw076ngQePG0rC3XMJqTFTOfyOUz4aQNM0qXdeGc/Y28F3g7euCJV1KmxJ/bdHhTRS24E
/hN8HJBPoiGsIRzYabGD87LvYUb22oTeElXArGmcksXkBk6bnig2WAwMwuXNJ9yH5njNUNhA0QDa
fZ55hH2Oo5VtBshLubydMHiMsYfdORVeDFWOh7rn/NedKPaub3zlYU7+H0BXREjZXdoQsJr5w7xm
eoojiO1nKRTS35Gst8Q74yqZuQ3suyCUwS0vnRtFlbCM4suT3m2kg4PgBLzfvcUNCg17VOFGuXUO
CJtqxLMxXMYyvzQpg9gMYCpKryW/Cq/EXHlMsEgv0H2FWobYWIuGimdygi/RYdgLQGu6I8aBhQZ1
cXzIyZRByIjbDZHoJcVyOh40ytdKSPzMfXUkNrjZYFeTm8a7qjiTqJjz38JUj4SgEtw6U2I7dig3
XpExF+I7RyNFcYcMd7QX/rItAMOimph1YC2CynPRQKsk4wc7fpwd+2UeETi63iT4laJC8yc57rBi
A31hhSYOM66DpE/kcRp4z1Q9mQdbKFDYyoLSG+YEcRByLFM0HfNng7BkD2yl27WsjFMsVOtKoZEG
q4dOcO62+YzxRwXJIwv4bdm9JfhE16B2m503q5sXUCaH1HHo3HK1IfKe/laRtltWJmejqdgnhx3b
TnRDDO0QeY8mKlpQdayxMgbfyDy3VrYQ3zlLcy37dYpeLzfAEwzeeDD7KN1roi9D2meguxNbO1Hz
HkzRO9Gvuu/L7xYk2KozLBaVJqQmXfi7kgp9HOfsSArS0fOHj55EsVD9Qa+ESK1bF4gWEMIfAdEX
68B5cmdNCzPEcF1788iiGNyO45FEP1jHTr2lFikqqsj4aTzEgIL6FYnaeqiggHuTH+ycWO4tBguP
bjndwhg8pZeYqJCcBYecx4r8Mc6yIYKeFl9CWaHaT7BXeQNzYYXzUXkCQ0k8kuuJnXEdNtzdjtEe
k4aeBWE395gUSFZGoLVm6WxxOXmwOwN9sAJ1JB0AYjsJ6su6IQJWSiIR61il05fBJLq9QWOG4bjc
I17BgKhhCM4kmoihvNQNqiWz2Q3ZkjGfoR2C1XPHaMi5ML2vew7SyLKKnUoY2ku8N62nkVOa49vk
c8GXOa8dS8yV7dGiRQXZd6ULZR2xIb5D5zyTprARdrfE41IZJZ01bRVl7UBYLn5Db2cuHD5LFizD
I+J90uWpdHLk8Z7sP62sv5NW+plHDVz/HCIQll4elUpeNNjlrGdQ7jlP7WSCvvBI5Gm8dT0HJAc2
cOnVcqCx25BojAYb7nudISyP3xylv4Xhdpsoap+zyX1qu+pV5x364z4vSeLBPDXxDqvZNQ/oBwzo
R1wNwUVyP+y8YDx46JgPcjGJTQrId6zEN9JQ7Fa1idULs8g6FmwjQpk8kWe4ozgF1On4xiVp6R1m
6iBADVjFSwRZ9YAWVIFzQOI7bdijTxz+Ib0WqIsAV+QKgQCZ6CMiiyyvzl5svRg6gJlUIjpIBje/
ZFCrJ4iqG9NYEiNc1zj1C8Hakyafoam7a0adrJ0wtfgBXZijNndqhikNVkKy5jkFsyH4PUb/Yvtx
e9LYJbTCnDiYTbJpMlrdihDdkNArl99P1AK1fAJnYrDintQDxOwzZfW5yYprI1pKSGX3bCD42+cC
Rbca520mwiuVPuNAydGOh5qpIYYHkDnIw7kJUSeWNgMcMNQgvXXD39ASA9HrjSynj8obHsBYdceQ
mS6TGHUDuH8P4/kUKdHR7ODvp96c0Gemlnbxq8gLwLA7lgSKIy1p9h4IkBVsPRT7rFNg1s/yyhh/
Szv77JvezDyNu4RHqaqMPRsgvIsuUxL6PcBQdkFzUceoX73QOeWpU+DvREnQ1OQYmOWc36nFFN6F
HID14B/CWRLM0WG9lXG36KZpxaxg3MYF8J1E1D55aONKgKI6ybb6wKSnL6PdHROljwG2xX1kaOsC
YXndT1l8Qg6xAZ3+ARRjOpkttsjSyfjQL6gDwzzRRk6viHzVxi1Ne61oL4OOA7jpQ+OB9jI6JKrQ
WErAAPXu1jVC82rlybEgyGNVYyhAzZM+jM5DMmMq75r2J3SQbbeOvqKLAaw1fBuqvtIcbESJpNW7
+h6Xn+6Lr0aY3bYGG0GhsRrhrPntBdTPe1OVX+CqpxWhLEOAMaDZInr9hdAa3U6aHTwcBV43HLuJ
k9rB5V2pX1Rjjwm9Jxd7nzp/guZAxqv6KHnAGxsZQ9i/NopwBRW65yojr7ZbfshqzJ9Z8ZioY10I
bnAXEd2bXMruRzwlWD5N+mMV/+kysAWVdTZRHQX5tQzUtp9Sxso+HBmToJiS2aTzqxzkd9OT1Eug
L3K9gEA7kT9Ov5C2VWviyt9QwzlrSobntqFtAXtqTSjW6eKnDTbnTUxdtoLSjnvEN39ricrQN58Z
gfHccY73GRyDIUCAb+hsqx2+yRiz/9BwCbUV4WhTZxIhQhAGQ5MqESQs40pQYvlgRPfyoS/y8hQE
BZrUFKgL9FFwQu29kd3iAEysOyDlaf1Y7cguVMegEk9pkr+m7uKHGMsrqJ5mXXt49p2YtqJDt78S
CMGBo7W/yHN7xePI+Dfrl8tPcq70T0Ge1BdFSK82gf7briJFC4QsUWg2MVxGaq0xxJ0GnHS0eOYP
FF9zGbggsiMwhAjchIVaU4+C9VfCUlO6HdPvkKMDEHvrO2oVjfKbWmfc1fqbddLWHjx4Gr8atUxa
nJa4QMbyG6JKyItoiYWuqUsNmLorL77iIIqO8cAOLud2WQG+5bRPKc1TfwyuUYbfZA6O4GguIO53
8aBeW+bnfD/4H0EcAEdMAo+jOqjXGlH/mBUhfGgE04ID7FZWAfmcD5MougtCHrWv+L3tZO34abNz
DqlNRNXnEBibafCae7HQWUeZ/hkE4wSRfAW0pxTn43tJfwpS3mGKwXKZgD2ZHQYG5Bsf8XTcRuMF
Ur0mwI+mHM4ou2RrusuawHgLAOC6dkMNFhjRSTnDmxz6O9+dCHopdITmlRFwZbePqMHLHeJ3tHqE
V6Fk1Pm56V+4y8NDUyDTjVaJ2363TfRColHyKHL6q5DEw6oZhv0MkxaxJjhMACxhX3NJkvOwTjXZ
G8M0RgDjPIZmJvyxivY16Kd7ptnRftZfsmae2tW4YCYkxzZbCBcd5N4KCAZir89DZjXV2XZgr6kM
UfnWidrhW0CKIC6INyr0nU1e66fA4oPTlIQc8Hp7T66b/gZPC90+nd9jMJhOguzeHe684mQxVlwh
hD+PVvw+Tjbj4PoJ3rfYkHe0K6LKeJBLEjUxzmiLp+CxsTrw2EX+WFgsAPwGhRUBLjWfUiKss+FE
nOpemqg668ZmRFAU2Q6NLNiIeVhyGTvyw6BNVYoHy3ZltualP/nwolaZOVx7V5yc7sUtimFnJjNs
HAdcVhv6TBY8iiVE6m0dkmhVtfGuYqTidUgFWBlvKo5fbNdfy54xkO8E60YHSyKomki4m6XxVrlj
QO4K6dceSFx0Oz+t9otDNhkvVo7du+vhIRNFgXeIFiFP7fvauNhdd6o6AewDsX45ik1Tu9sy8HYL
5bRk57doxnHVQq0NOqLVAOFQMQc/IWOZweKe73Gs1QYni6JSFeYt69V7Qa4uwDY5whiqN0anyNBN
EOqljM8CX+0mE0izdwtwG2zxHPMgEO40QQijeIk/HJfan+8YqmaQ80I8FokN7EwF7xIGeeFcEAIT
v1ElzMpspliEPEA1GDZoUBUjCQASkFcS0f5Kq/o18UpUH02zbxgdrUF0NiC/ywciIjegoAGiBjGd
RU91AtjjjiSuZydoSC2CqzIaqB2FCnYt+7odPqx86Z/sxNE7y8IVAx+KedIAMBLCFuUIFi4f7tna
sl10/HG+JPCQn0mmE7TGVpLAUyIm6hJ7uA/LnOkY2uLEmgoWaMxkcg5dVMnJGWP5tciraC0mF2Fv
b6/GESzeAtVPGK1CIMHXDQpvgIkVuj3INLFYat+0dm9ugNW5YCTBWKKLGcwWFJkxKAmfLLPatJ4Q
QISnzGBTKdPw2acZ2yjloBmY6q0vWfKZLQEaUYHCOrWxMKMe4fNLTpWARcuPmW4Ex/zFZLBnaMa4
ScOkcfCK8aHMmz2820cEzrxIVbaLywRpB+NqH/7Jm7EjODbbMPMzG01Ecu09Nob76VjtD0eDu+aQ
xJrBSAujjfmOG49BIVzCbRzfmWBCgFvigLQYJYnnyTX3hJxwK+G3xrrYfaRzf1ZpFdyjxM7iyT8z
CEWqL0m6KriuCFqJAuIhom+rJP6jVMWP0yOF7gxSSqsxvHUciU3KftV3yT9t26V1ccRRe1SvyJPx
v7IwdpKIczM7kfpxSFWE8pFbWCwxMYE5rIeY0ymiFRs1qLi5JJvaws6wrrIe1NpcdnQd7FKCBxyS
333NvswtGKPlDpKANJxJj2yGz1jkW/L8cA+rqj2lc3LXwNTdOjwOp7EbT8UsLcKXomAfB8mqmJy9
64YUKQCnZm19dYQGrCKRvgYOBlwmfgMEFqdvjhXJ1ktcEQo4MmxcXzH27V40nwxlUuW51mRdLDs9
IxVO1GfKZvpVZ9VD1UAYG0zM4DGDy22FwxHMZY96RTiEQ0WsCF0OmsS1rmCal9r4Q9lGfuwfgjYh
Y4oZ12ps62cqfslFjTWzaJx67UhEQCWQTRZMI39YblxD4d8nyE339nx26SW3IWxFu9A/BZulxvIZ
GdgGrqJWPuVwolzU93//d5wrqphGb+q6fjOqlE5MgoBtWR8ZQN9OaqqdvZ+nT0rHtwRQISUT21G2
LGCRSnNr+iBzZjhSCeMsmFk8+GgtYlbpHbIcrE/wH8MCbEQQwQ3O3qig8rtu6E8ZDPSNwxKVDy8w
GRwKRTV/qaIfVqGgaCd5BdtHmEnStBv2wAmpPsF31fuXlObRdMJfGirMpA183Q7yA9D9EORqM9qx
xQ6AfngI1krJE0mk8Cj/0HJvFng04c+iMG6V8x6HpoNuEJVH283qnjSGvSN50UUU7PxaMTRznnTG
QMhxAYEv4jO/zZuD6LjJJ+QgjWc8t0FAUrhf9GA2B40tkCCiMq3/lGnFKG2RfYdsFX0m0vzr77BR
wNUnsNpA1pM3USCCANay8dj3HmvAo6QyW6V/hBJKBmVHXAJPE4fJV5/mDx7BiOu8x4GIWg38hsOn
jRHmFnQuLIZGo9bIR7IVdHVBvmecB++9aqrwbCU1s48AjyO2pPt0QMfhO7+hnrgnt8bB7z/pAjoR
slLvlNaOuCiRvcIXA8WsvAF9hu6v0g9vumbC0YhOvMdW9mooMhXKstj7LRvf8kFSd62HYsCeEhQE
vm7ge781BpKUlspDeupklTOMYsJPO/p03X2HKqSQC9ApRpp/aoLodwZA14c+GjoO7Lu8v+P+Oae5
05KMx1kdNTWpXfKn1h404gUmwtZjXRF0Z6iov+ZKHcYKdkXYDQ+1wEnnOtm8c0fDPPh1cFd2A+yH
fGSViQLAVvd5OxlfE/puXDLUU0mmwtvo7yOP454FscCOA75I12Gwtcdx27UkuLj+KevMVdFbCCNk
80YABepJgKPG3F4RwUHZKWwsQtjSvBDSA0tMZ93nTITx0M87ITGFJ57IbyYSHTjsOSJtB+tgWRi7
2qDtSFJbb6X2L63LUW4bIVmGmI2bxq0IYDGiY+59VKwYgTS4R1vRXpWWxlYPHoVYs580jh7MSe8H
HuydqJpDPLNnK2B/dvWcbhmfETY1AsqYLVUd2dev52EeeRE9FHFFuGvhrSTjJ8eVt+5T60bcKvdA
kiSEIip7k1SedWlgLiUpxgT+26n4MCiIclAI1NoWjHudgKs9pqZtWlw8BBOdMYqPOyYJZKGSYe88
T376PRFLtXI6dbGZ5G2QOaGWYka87peprJHADeGFHV2vPWKueREFwaus5hKiS2PDI5MAH0eO5DCN
je+cVJh1qR02sbR0usL2lExw8zWriyRCEZH+jdEYb9poH9gbW3s8Fl/R7N37C5M970OmtRa75654
LGR3abok2tiiQnySMjl1SEUbY+LPlmAHOj6ExbSDwi5X+CPwkYnuMkvq0NCvr2Dw7sgpOblasr7y
rexsqOCKUurRxvJcJA5llzO/d7zRhRbQBd/dpZettx1+iZXEeH7JMekAGbOwqS2tatskr207X6u0
2hQFMylrqF+M+URg4SvHRAPjytpiChxPeQMlXrWd3I6CwyrqgM/WF4kTIh1Z2zZxzTU2XVqz/IgM
+xylWbll4fc8E556goty102xf3QS93clY/RwJoUuoCuoWJkr1ghEGpRh3Ru+DTrVivs3jjyQZfWI
JC9AXxPaZLwIxuJRQmaNdvw90ko0sYZ8VOqculjHpjlg+Ft2BzAGB5DRnEnItg70v+sArdlKj8Ru
DWAx2FVmpEg4bbWSUfGgsJB6tf9FcQY+wymBVCxuEpeiaxVW3APmLMpdJl3WesbOkMLZ1Dl29E5a
f1InMg5YGcWq9j+GhWwbLpNTlN/5VtI9dYjycnQwXEbA60GCck+5xkPtmHtc0BLFn0/dyD2GhOBk
M0Zi3GjcNbJ+C8EB8o2ElKmud5xmh/EJOphITSlSoOAYEXuah2zZppD6LPPJPMf9fLD1wUuRKmaV
8avAx7HCrrQnO+WO4Q7QF/iC2wpVPTbmgjAFsLZR7hOmrspdzHDgDivpK29+zvRL6K3Vy8dBQZHM
R7FmSi4hkT3PtB+bIODkjQsyE82RNESWo8GGZfgCb/RZn0d8SGV2lw0X1SEHcOY/WWReOI+J9USc
yWfgM2nct3ZJpfVC+6gBblEWxLjtq4qqPaMC1Hgmw3LjlfkvL1MPUSnlpm9YOlUTQqTEvlaEAfaA
M3c+cQwoDJlCpsac7BnxZML4IRzMeWAia1bunsR0vEMU0i0TYbMv2E6R1RaoqycytcoSds0ZN0cL
u2xlxEFNACekATIXN6Bt+cC71jlW5Oe1Trijg3s2M+9r7tI/rGAwGhqgHcI23SC2h/NMOV4MtgvJ
M/8N1uPZHXHWuDYPIEvPvdZfvkSKEHVQ4OeUtILRDTEqOvbWMxnLzVlJ/AaTQlXt6zRD22PjIbcT
wLl/OhK93LyR+9Yx2VZ4ncQrD5HJYoq4BDotdWPNVeNDz1g+rrKqeNsYqTlBucUlwB3aB+t2sRmC
cX5xwqGGnMrpXbFdN4YA6LSJ2mopTqX3XdvjWS/tqo+CeuuS/FCI+i6Z0x+Mze6uGdrd3N6RBnHV
JZJpJC6/867Ys8/8oDBDojQMm16CEAxzLO9OdRvj+DtcZgVcR5BhA6E2QU2Mq/avVkTfiuyHvQ8w
nS2YwJjJf/mWMGYUgcx3qmY8HhKy0tmwC/KW/CjTKrKD7N+COgoW/laxSgqwP5GfH1KS38aIsjRj
gdS6ol/SNQmu76xz4gyPhXA78JU1cYVd9TH5rKPKySCjzG/PBoL/xmDuadgUPr3zWrEkZ0X2nugf
qx3DwzBwpff6G5ZZsU5cHAG2G/zigwibIIIq4qcLvAGlC/Cm5AcvqbHRhbPPZH9feMYG2e2dkQJm
G1X3yJXBQZcsb5c0N05p/5pcjarF4wNN8hGVJYS28mj0y+65m1+yVsMgqsDeQQR8n6QEtFm3VGXm
li39rbX0n45cnxkPC0oU9yd3V/BwE4bzsClSWaBVsGjnRy6HDWtffyWXIbLIf8n8Vr9m8g9ippd6
EGcHTjwLSLz2rhd+sdIbfI2ONu4+p9anVB1TpPZVEiF+95tNj0G/Ram30j5AzNh20NQmd4ygILhC
F2xr9eVrSk3sSAf4zHpN5MiFnA22Y3ls7oa2q3mXxh9oX6jiguTdA9B5AHDJN6zG2qdR8laFX317
Unw0dUg2DU5DMZH7tJCd1oXjfCcsj+BdzW9zhU4AtvwOiP+EBCQmqDo3v7qxvQ+QIpq1Wx9VieqK
MVDJFEy/Bl29M1E+bf6Dq/NajlSJsugXEUFiEngt7518vxCtNniTePj6WVTHxJ2YF0LS1W1JVZB5
8py919Z4Pmuf8Us7Du9txxgNP0S9fiBx/oRn481hiORkkirOCJm266hbB3rx0SWKtYeB1xT6ItHR
Xut/POfhtTa+iGb4kbYZ+PrYSaEGVH+Y/r/zqqWrBv0NoCRgZyImSsDWCVQCEySWy+G9NL2rF4tL
6CTOJoe1jNjB3hemAFDMUA12gZ5uJ8mBlhFvuWLZPWgBQy7qVoNipmAcoLOwTV24N5L4PU+4I0Kv
7HCDW+DkqUy2Nb8PxWEITEB+eqmWEHSDRLLTX/Oq+A0DgDFF4N4rg2N66/Xv81K7GM+umczDCJtd
kdkODMgPsh3CNSFsNx0/K3m6RkN/rc3yL60AneB37e+p4tA1GYDKFEvNuVAFXEYHYJ1mAY0wWzbW
CQ9kAYGpay8xmQLwvAA8pQ9ycCeee7TFAC+BQGamtlNn3Yzn1rBPlAR4cga+8KMGZElJgz+/Kaxv
W7z2hWTnduo7Ey1soW3/iNytDb7h5Lpy43MmR4rN8S4hCt3v8zfHGW5GDXh6dqxXVXTsWxTXIJN5
VPQUjusEqe4jy/MXtxAOXeeJc8/I0++rYzyNaGTMteXwFygglGulTnkQzGLLdOZDNbsqSI5eRVFc
msbOKFWPrIwzJZhaD346WL/CvkHBN3eMnw9AXJGEQTeXQ7DxcmzVA/mktG3UW12Z36jAWFpDCANj
BRYfA9KBLFm19j3WtSjOVoyCaJ1qxrAY6oI0mEidOtRyDQbtveb184iIEUwl7kNC6g3olHircw6B
MdPC9kUk3gbyEeYDfQsQDPifCR9De29ZQE4gNnKq8NQbDXh6phOPdSe/VaM4TwwVsjwlXnEKUGUQ
31Ql8QMf0SPiLqJ+r+giTq++QSJfaUPSHuieYCY798yQZ4wL3KiCVoNKgk81hXLTD9MlKuP3Ilkz
H033+Hm2E1O3Y+UaB13QcpP4FKhV2Fylq45ZE69GbcpAVYh49rlFy7qdYG45aXUscuSxrdZdS2T9
G0TjLH9QGRXVk62Prwbvi+7AyOJZEssClOFl1kMXDsrXSnnXydUoYtgHO05QY4ign20bwhMQ4YRx
ELi8o5e33wSKyW3vJvlyGJHFd1ShbO2pju56DAgFstwfCsTBksgA2t4JWD3NQQ4Qi3bv0mc6SFs/
W9CXi5HZvfKIeI7DbwkUfl3OB6vKaG6N4NDlMp5c+DCLVlnN1KopT445fBnO0JMVM+27oIHyZatP
5WcXmQJVJweEunlDseeM4lxa5M+4Woz7LRbreCT5BKnIgEml+lHOyn40vss2DCwYmnUJb4q4Jhek
jkd0zRxcMOXvlplDGIx5obEa3GQlu23idPXKzH/XuHuwL2Vvtju91L1CAOjygye9WpYc4hA0Ovtu
7HecoF8by3iZJrAoU0KhUzTNB6lw2yGq4Kfg52BLWPu9eA/t7qNTirGdDh4KWvxeSeZLXResCDJ8
d4zsL8DML3rkIfwd8PLgQVwSPFgpsg0WIp/oAxZZbeBNUCjfbdAmPkXbUu8pZFV18Kv2w3bs7owq
wltODX0P1yFc3ip2RTaZoAEsuEdEES7DOnqQAsF74IxrN9WpU/GIupQQwDDalWSlX5RUB5RkwweV
FIYxNrIyYDftdMTbMf7GbT6MyCTFXwZvLFNRglDL+hgEQdvSjBFJ9Q8R0eykXZSfMtPb9d5Fq5hx
yRaTpP4NuOUuEyugz0yXsYNVUY1EIGiMDEm3K+D/ptqHxN20sZzi2wspr003PocuuVGFaZ08mik7
e2D0P1nhYmAzpoUEgsNRHkW+de59ZPYNkUyWn5Fo7cHqKCU3EFhZ4cRzfB1H1ZYIMZrCM+5MAm6X
Dg7OBikR5epU7nKEBIHWM31CY7JEBvPLbNxL3HJLS8KJLKYdOapQJJYI0ZCerhxFoVxAndim866N
+RMsZws+oyRMMtV6JBBmQs99An4aye7G9CZakCdkLF24FJ5mALoTGb3X9teA8XKTa+W3mXVs8n/h
w0KRr0UIOTAEBUk45jp2wpa+PqXTXD5nGmclbWCS0cbRwS095mCwcraB9Qsbi3bO6uFMjhaVepC9
MbhhsOSsG6gqWGNvYV9fwsamCiRwKRsumFPSezJF9xGW4cEs45dOuwze8HDaseAEREYURHDQ9v6W
M4OzL4vos0fcsh+Sak2u53lMJm7TKtQ36C2cI9l9/na0am1RzJIezfxIjJBsda/ewtFeYzA8jcyU
05ojb2lfYI4jUU3Ct04mHusqPRn73cYVtk1T1msvCpZuQHKAHw9XqNvopnmlOhSaTcDjSDpH5SOs
tGW8iwLRrSxsiiAZYM8RZvvIQptZcIyVLXR+kGy2s5JspBGE3Gt0p/PQk8PeDsO3U2596XZH2OGH
nmb6fO8/LPIH73SCeP7cfT6cIgley4mrjT+j3dr4fZiieg0SPTYsMF2tezIHxFWpW+y7DpkNQ8t1
GHbtyc3qrQaWduvgZJszKMiTivhApMFLgJ58JIJB98OVS6uf5juB7mPxFk0tmFMpV24eqtOICFC0
obnSqqdh+1r6It9apIRbjX5E35OvpYyJSJDJOqqhZhUT7diBPIDQynd8D4fIuIM760BW8Gd1MXl9
1iYVbPZEzJ0V1fosi7EO5TwWKLv2noQoZhmmztNSBfFsAEysYZQw62U04sVBXEHc4CDgnLfk9KL/
WVqa/ML04iEaH7y/jp2Z7w3jNTN2Vqof7W3aIh+IpvGstdEtAz24Al0MTm9O8GvtxWBmMfwdMhs9
J3jJILTuzZL6pjB/kp9Iu0Ho2gaWq0JyFO0zvKLrGBrU0BSrbYVvgDhFAhVcs1ULjTNGogOXiw9a
E93SyYvYHeN5Xskb5kpeaOxg4lKUP/Xe/p2aeMtjWqSab6VHfie0lbYBA54OPod8DCmQfepBJwaV
uGOUJ9vcy38pLNb7oTLXgSWeHcxfOCce4NbjTc3WSmIVER9a+7OEKtvNs/XKqZE1D2LdeRra4YEC
WdAjWYzZK3M0fPrzLFON1XeVFYhBiQSjjKI6MbN0TSxkuRTjN1DweBHhjVooVAlME0bgHxWx0WkF
7QKPht9Co2dn3tls2kWDs6OgCb6ubQ+A5MScEcQ1gTRp5B8zKk185EiAQzhuouEE5tGBRUxobvNe
kALvkfpal0gHhaVvtGLaTDU7Q0l2MkG3acfYTALsJUzINimpDPSmhl785KdZARkXAeA9Pxh2ulfj
0BkhCIf8tIUwozPelrRE02gkxm8tUKDC/EPOosO9Nm1181bQ7aO/BF8JDUW/Kdvwra3k3zBRNwQY
+hAjkte66jKRp1GyKhDwbsChPKqeM0QEY9qy1mHNWEOGic5cpznrtfFVdtw8Ot82Ec9CEMxp1Izq
mmq6RQOaUixpqk9RuOa68qIzLWVCqYt2ZE9H2Ti8gjkNgLBSv2muehiMG7a+NfMxE+sVd96fGBTf
3sI3xVmY5AiD5jrNVNyHfe9e48Q8erT/dzgevjSkY8iJXCO+EFuEQHIUaq0nYXIJBCPbIQlvJA7b
1k4jL4NuOK7RyXIBRcs5J72uwmsOQahMYBDbXcH76iX5ve/wijSd/g3YM6d5FB5Qm5REu/kIeC11
733XpXpK7oXVnP1hVMfSb2rCucvxtbWUxnSf/gij2gNbrNqRfoenBJ3QCCIyhdN08HKNCVJgTDkO
vcYDDjdk9jpv4j9Z4kR725uG+USZ7EwbeUHedA9OPRWyAJJScc1HP1TSN4upt4arxJx+SRrzh8VY
nLQe7uV07ybVL3SBAfGkw8n2Pe3GDOO7lAOWmvmzzgZ8ZRvesUhK/UzOcrDp6Gz7DFZ2DYZ2crAQ
Tdol0qyKNk6I4HZNBwSFYhKPkE+1/NAURW2g5AzSHZJ4b8MUY1yKRBVzAHBxeX7UCT04VJ1//u/r
lWZlW4z46S4+c8qqX5TE4jOh4F+2CF8EIpyHNaAkSvRhW3cWWv7GAFcMHxAUgOfv06YKt8qjekCF
jkUVjsEqE0Z7Q1DoYn3l+3AeMXFJ4p+1ZxtrSn6x1mZEJHYbF5di5O9IHh0PgzvsAVmseJ6zb1T/
rHUI4BItl69jNqGXN+fzd+3Yr0bu/aiiaK5/jOndTBkY6CKJLlZeTu85q1sfZc0j6h35ZrhwkZDy
Md6M7iYsief/QrKTe+pHr6EvW40PmAZbo7Tzg2OjQgTvbr79n0/Z9i6act4rADz3rNqbxDM97PmC
oKPYI/b51hFKmGNrXXzdLY7m2G/JREamJrxjq8ng0maNc+lMYnirwZ9hwPLo555Farz+miWTKRdh
5h76MEeLPznp2WusZaSgYQFJso888bywA+tulDrO8b/L0CXusYtdRF0OxHU8E/QoXavZY8qzHnkC
oEo4cuepzFjmWQV4VebpG0HbtOQH80EKTvoGUOViJb159dw0vEije4fjHCyl3opd1WjDw4bEcs/9
j2Schkc92sQkZgQpkC/gnDWjwNKLmaPu3EcJ2RLif+z/ngnirpVmBwu8zD6ZQKg7yk03wIKbtbRd
f2fPUiYH3ci6oTrZxWmivsqYjdCtsg8MZoei8+xtgtFjlYWR+Iowiy+KHG5ljs0UFJ3w0NfVzK6i
+p6a7q8n6gSB3mzzfYuSAqMqkAIHIzGt/9FDcpkYdr5ToYC71My54POl4Sb699HzU8EIYEaO7QTN
sJ3Wex5SKJTIML7fPHi2Z9dj2mUjfVi1Vm0j3yOSGGuEjphG9u+GqoA7sUnvpdWsw7Zsj5lpq/N/
F8fnps7V/PfmewHtD43I/16CWZ7ae/q5Qje8z58WeZSxNUcjaAbSMgk2m2dK1myxTPumOaFZWrdI
Sy5J1M5/bnmUASPHhV5gJCKePVohjUrDE1CwHZb0YGeZClIZUH13/fwQXO8SjBl0NKCQPOtFMrII
skHYMETqsr6PKfK7vByzQz/DRTTpf0MRKrfCglTu9pM4xtqnUUJOWMOt99/Y2GEUT2Nz58CGjiWe
YUFIqsqTPR5Hn4guCIQ0pQdDXxY2mcKOSe8MNrcQ7DbPSYIiDDjDrbzR0/KEsL79Y5j22ckseS90
EM/GWC5p6egPl/UNebq7zoZJ2xr2xcE/9M4f12LJGPqTTS83i60PkbQ6ntUUu4TWojtWdE7d3Ps5
9GF0tLGNM1wYGRUS+9jl0bjvsBBQNoQcY7KymF0se/g0yO0GYV1LIH87I6MSz7D1LZ08Q383vw7P
S6AjwWmBJdeWTvlBa/3YGfKMot7YW7MHPPDp0UZE6DyEmOplil9lkzRf/xaLFPcAZEc2+Dh9ZwJD
n2CG9SgUBStSI+Hiz++8PhFESbKo5C00EfhjJVJHZldVvTMq8Z7gTGL4ZWY3Bo3WOueRpCICWJwM
Jh7xJD/HGnl77hAORx3fzbKfO64141mkJt4RrS/p2Aau1ynOh1UM+g+sW/tAQA4ATdnBA8XcfoAt
vtO8KYP4B9vQ05zoqKGq6FsH3Ga1BUItK1Hd/136orxGDvmtYAuQAKhbTw/kFleTTj87Imtgmr5k
Kc1dY/v51qD0o1Pm3LLaQdKrtySM+FN5mvq4YCUb9jEBmO+8UeEhMDSggjrS51SJQ2+a+vvKyhrC
OyI1LdzCj09DUc1ZqdZXUvY0CKXZM3eSr5UMurfSqeIVITEHv7HMDwFYvkjYUq3c7rYgBYoXYTM2
YrIQNVr77iS0e/suQ/OSZp/mYMpVXZcpeP74PTInEBCj8VKJPrqk3EQBvJdv0tpuECDLfSCY7rhJ
n3xY1FhrbawhjOKxC6YpPZqk1nEQJXqrhbCD0pxPXeUqAtaanTWYywLYyp6EeUKbn6t2gUemncml
/kjsr+PYt0IRPzD2NSEDhaq2LUrwS4rI84KJhN+l1X/DXZrW2BAQunBEAHQZZacqLNElOWDvngyh
JHWDG209HKU0uraTPdqvVTTIJRE0CMbGLDkpLfO2VeRQKpHmawHgWvM4MtQiD+ySuO+YF/tzrtva
Mu2RiWaJJk48hbUXvjd6oZ0pRLtXUyO0T5V3QL7GmoYRtYkMbUw9Y5/siAcSy+dtL1Kg/L3b/LS1
xn6x4t99S/Fr05guEV1A98ErZyCEZJ0gPItkPg66RXxWM9IBH6px/Lf4JOAX2hlXROPwlaYrrUS/
r1HjhMXVEqjOC5OojqAYf0gkH4bppetqPkoMc778RGl34NZMSVAJWsE8pt+HWaLfcq35LVJkWWVg
ilMVFToVY2W/GCo5w+iehVlgGyysq46ycXt4Q3IAG5DfpjhM1xoKG5T+c6aiaP46pYkWi7/yPOok
prUQI3ZVZj46A9sRiRX4hYrOP4a9uY9k+rQh08jrgJlIlxiHqrAp43MPE62M1n2E9b9AY7LAQmaQ
F8gf7Lvdw9R7fPAK6rkvR3OLeZJQV+GYaxZsHwORxxE4bLVTaMLMZHGgDarX42mwqMBi6SOZqMtf
tcEmH3AIeK5QLWvhhgr4ryEibxXGLriSycFr0Lj+XoS5tsRxBM+97zFAjDVG7DD6CiBcvBQBDWyK
P2fvcD5Z6p0pYD5w0bJ4HgmzQsePDlHS1a09DlwsfZpnpjjFhb0SEM0PA9j3JwpsCAFXCFqCz8Uf
ZGiytGueAzdFakFOszg+LwOQTyzBWU4TxqNMTkTEnL7S7G1o9Z9oODCHVSFriGdDRwobtMyuIQ4h
o8T1KIfp1M+XoXEJ66HVafvQGThHO+Mhnlt6iRlfyKFZSo2aKGAydGWjrxeDLqtDGWefKSi5M+6S
/EAmN94jU+o8pOSNSkd1bLIoKGzcfgTa1tNlLOYyug9uwH68bREI69/Zp+a9hF6KGgRT4ztwA/vc
CVnf84kcDKq/55IzhPXBbgl6ykV69Ue/2dtmT2MwrIaLDhEZCEWvtk3julsN3au+mLvHtMMYxfgZ
LPlEjLs2KE8KPcADCTjQU75rG5jo0Ks8l9tcgWwPKT7qLm5O3iB7zmLpS8bCs8LQ1L9T0KhNWgFU
dWIJS6cbT5hdtG3p1/YGA4jz6FwWiCmZz/R2xGGTnHkpDbLjU7lq/G5nVV34yH3qhxp3cRGT2qai
6lRXFtmAM/3i328+RP2PYV4Bke/eJhuStDNywAEdEQLamas7DXmwijG55aR+rfT5kREYOXbp/KmZ
duF21CK1RGriH/lAoVlPVpXKgWDHqJqFXbdUfAXsstpHu9nQFCRxEZlGMG2JTeJlLavkxNgz3gcq
/ygsGpVD6JqHOJPxiX+R468qrYtOTtPKSZsBM1D27uKU2+EWTDn6g8FxR5TzJZnD5xiClyfTU9d/
9VPrXO2C/oVOpzLAqHd9PnOOUZLL7jTO2e+t/BDqxlsVG4eeUIyPHkEV5HDrBRNtdbXoVBuStGXM
uTTHZryNTDOi2WGao+LFK5KhQBZZ8CObiEy3vXTauTqM4pEHloZgPJyeH9XhaZDfsxdokkF0xfUl
b4Ky9CYTVH0qPxJoJ5D5/O+XkccBZgK7Rk4Dx/gB4C8Zeoc2JVe4N+1iNeoasZLSvMiGwRgnBXMX
Q0a9iVptRg5nZ7po21rF5SmegvqKBcE/OlW7s5yKkge2xSrvqgQKYpCcNTSCLGck9ozyVS8694jp
Ry6JT+Rs3zkr9rp15uXy7tKV3rYNZoFKliXzysg/jXarjsZUdTc3LrK9Sy2/EF3Q3Z4XJUz4+9kf
PZ3uVuYw86a49MRwS/3JP3ZjDYfKRmnjjeUxks2xiO0czG7r3W3Zb56bQT+RPvHvXm0L6xO22dXQ
uB1EkySvirymlQoMd4UW2NrC/0z2pmfbqwEAFLrmETpR1S7dsrePRptC1hl4qie8T8eiFIzMvZri
D3oeckkjf8TFpH3R/WRmYctgK/MpXvoZZipVxbOTqgouz4s0RXAhXG08VEm1Z+iqr4qSJB8aiHA/
I3NArGHE2p0nj1oi8R+eQKInWrS+hTMpBoZ4pmMliIsNPG2tdVHyMK3XFGAcCm/JfggtqGFKujUK
l2ZKqRJK6MQSx1Yw8okFe3VF0wm8eeFvwlGTG4dFexHO9zQeWMANIDDWkrKjCqr6QNRhehrmi2zT
LxaFgS2HTNfSKUDylxPmbnQYryNVQ2u3jEgHt96UfevtsN3cZS38Y2twArSQXh9qvKeLaP5J5izC
Uw7QaEBzR9tsQyLjGiSSRhbuuq4DZIN4CjA+U41Id/Cx02oiXCwkDY/0x1svrUsXQLO2Q2/cVH6d
3jwhL08QVNIN7Sbq9PEYtYi2ishytk3CTECmNYy1Kn9XreqDvW2XLrqKrlhmTVocEYkFq86b+qXG
2WlRtg2hvnROcwKCL1lmd3dsT+V2RsMgHTJIQrLvtHjqF3OilxHF6R9K3/4rwZvUa2kKEM9jZ4Wm
pImRs5eRqoPovb/xaFanJlQOjgvmVsx3p33uozTLKhGuBAk5NwtwPblpJnwkGQK7GAOTzjtBXXGe
XXMfDr4WGwC7KtddPH/1loY2bcqU3Mr5L8Fgw4qWh/R5G6QVCJCSlZ1zMGwltiZ+pzOeY9rtBtl1
vW0dEwGInXMzUlipoZ32ieRNHN+8sOyCflDAFrsMm208aPWtayCKmQFOj7Lx3k2LsqLhtLcSk4s6
YVbUL02jkifKNXmyTcKrhzB7karYJb4X3QhECl7NPmQDqmNtK1Ikg4WYqqMeEhcYhjbzeFeuWt2I
PlGRAqZAoHkZB+1nLGttDbc+v/VOuH0uqBrYyUTIngbEvQwC/SidKTlpoTwjdZ/7qfNfGWE6sdlT
VppAGDK1Zv36pCupFIb3YF0gJVkntGBwJhyLJEYjYrbvMS1Gldqo8WbJxLwm7pdva1QvVU+oKglB
adRehMjoWDX8DAyEDF04vdBSMc3DWB/LLJagI/UWk8Vdb4kqNeauFqcWuNG1dhFt8+KVfsKCaX/W
cpz2dojrmH+RSERzz7nWh6k9H7QMcibJ5kCUOnnBtnLTWbPpZf1OMLc8kkDJpsY6TTMZXKM5/Rgn
sBpPDFRreLeSqAYSdG2yBlJK9aCWeyNI/yjiGIn8RCcN97Re22nSMbAtvKvhR/HZi3QAHBx9K6MD
zGBNOxjphY8wvlj1HF0OT26bNJ0vNVVMCnFjr2vlNieIo+9E9MlLPF9kLa+DVeUHckm2ZtBvTSe1
rzwAPYihuZGJjy87qFrSclTyd20U4BaSPnwZv1vsHJs05zs1vZ2OQrZrp2OPKeFwjo3Q3pVJjwzm
U8AcVLz7ZK3egCRFH0uTfvNRVUa6MRAdbLIYdNbTijwn059b1rU0/+lA92gE2splLSL3+t+nmSI7
0gLN9I98lugdcQ2McXHypP42lEtyKco3YaC9tYnjWbdAWnhD52wsvXG3hsfmWyfIkou5oOgSFYAi
IPALDuCbHkzA22NUYenLrFi9YPCPbs9LQqrcgswl84gnWXtDHLTI9JtGkv03wFZGsEH9x0jwJhLx
a+9EQfi4ZW3DPqB/BOMKigC2vxX5ybiFNU+tC63zeV9KGu7T2HYH/4/qi+5Qqab5ZELNs+p+OjXG
0zL1sxfPLU9SDzmHVyTYklBjofxW1c7Wu+qe5qvBEfM5ZdS/Ct3k/fKih5sx5Hfq7jVJul0+acDs
FJIAEm7rQ+vCYS+VPRI+jW4nsMDD+bL1D4jCMeM4UA1Nrfqsgrbb++irrhGH42WaetDTBms6JpH/
l04VmnHPg7TGoslijP5MdKGLdgi2ujYc7F5XYFkAA2taymyIalhbaJZxsjSYHpmQP3NHTQ87Mi9g
Vq2rQNkvoOL++yzFIGsKosx16ASfU/6ghep85bZOM3VI+w1Btc5XS28I9qT9Rj8Nm6r1AQavWxej
Y75kMVRDjfH5EYoBGFhmnm2UfpnaqPYVJp5VzvpOmNX4ouGDmmOtxpcoZlD4/IiMUCbuer+2GmTK
sR0Z9+fFiioUgw4qpvlL7eCml3kuW0mXIaUiTCsLskeTTfqN2CmmxDVAU3ZwquVqBDjQ6ejE5svk
ARigF00GkSjuvcz0jZUw/4djVyDRwZLvohk4ITFyFrEFokGSZrPPwkngpOFE0PQm81+tPxfucBIT
gk7LoBwa2j2H0/hIgpBgGMaxx6uSVwnx6AsGyQc+Y41iAERFJNLmnIxU3z3z+R2pGmpjKxTsJpQU
rBDOH4XF5tZRSpfBb1qP0f15YWxr7cL5F3Jy07vpfyH365tIC7q7beJJDOnY31Etc7qcq7JkgK9S
CJKngjj7laCFpcdeJ1eSC/QV59pfPdEqr53Wkps7M8LJaoUeJuUGb+PNRnnmpF2LqLlYTbr3Z6iz
/EQAQPmxslqKKQSr7kM2vIjlANKhmB+SIlF3jlfBd9dRj1VwoNAn1FvHLrM3FTO5R3FAqDCJPfWM
q9CnZj0MGqaF2nEFfUYLAsxkc58G4AuaEflH2oEb7FAOriGv2qehRH+eOOqTeNF2aYZ/KtTMx4oK
wa6re67j/33WwV1RX6AhcwDQWs9CvFVKNkoOXLr7E9sysl0H1Sm9N3/dDXp8VIMXo6Z3EBr3rNJd
mR2pOY6MhDYwYr19OHfLxBQWu+fGUUdIXHwq7/UcNNGl/fhp6QSV15nHuIPiItEgNdcTcZKNjU6P
IAiE5xjLD1iwDH7+H10BCukHr3q1UUtCNiHbSGQayPS1VEG/SHX0AONYiFcHc9I6bmqxeX7aGTkM
tUq8gOGCh+gyTbfDwf1WZXeNTBI7+rqstrXmIsOumvg1dMmyrIV9qRObbHlRW5dsxN2Uo6nZFROS
vVVbkOCTjPqZWTDOkLkvqoq6vs8gGc6NfE2zg/o+kHd4gE0EmCxy+Jag0XZdxtuZae3J8IYRsCC9
0Cxt7J96PH5Tn6pHg6rZm+ory125A+CZISUu62vtsMBoUzSHmNMbpxGFY3lmwVs1BzJgyLgQRzrP
/eS+x5p5bieZ/aqhZgWWsQEJpD+o28UDMQUyfx3lteUxUXBgDNyrYpZBKi/5KYp22ymKRt1k+uBW
yXTqLAfT0fyyZkS9dy6QIRMJHXLY1tiUpvrGFoIzsAj2LD3uIWTMuwomp3vR6dtUmHg/GOIiYBFY
5IM6No60WLL1hBv3NpR/XEZghDbL/oMiADa14yhr6w68wVFRtJvWKKIzgKPo7PoFk9L/Pjfb+KWi
abF7fum/rz8/KsKGmYoGVsnL/H4DzMbG3aRPl/8uTg1o25H+71gLmt3z66HsBoYE4o9uNIm2G2lC
HwfUy8dR1sbeby3xgEHavbU/KwOFIA4CnJpVM954pZnWuXq6YFWrruTgYf1tvOizA4+0CkIr2ZOv
aELFrneYvnY6ka03iCj2w/f9M5vD+NkxCKXOEMDHCu+liJHyGObvwsRXEeit9WbEbPBRX++kAP31
PK8iybf27eBsCua2PG6o5mqPluGzKaF0uB8jnpiHMrXmnvhb8Q6fuv1VjqJbGjHdBEFc9BEpBbeD
hAvZ0at7Xnp9gLOBwJYX/I22wN4rWu/szBet0wkqGWrjL/elRTqCUeirf/8Fh/S27klg+u+7wX2R
sC4mypCuLm+DM/2m4WHsn589Lwpk9I7tsGSnKUSJHQotVyUJgBZVsbJMXJcdzl/kA5V5oG1+rxPf
uj6/9LykRSh4+MHt/L//4PjNm5DqWpWgt90mDM/anAActumHO6n20OnkvfDqThRaxt8+HtUX7iW6
/xPROMrOsq9xlc7zy8KSYu9U5Y1ilc6wY1iP2uw4fU/Cekcxwx2m6eVb5OSPqXI3RVuOP3rp1USO
corP4fXtYdORuVSEL1NfsEf7o7l5VtdxfkQlvSyiwDw0qULv2KTaIh0rX+AUZUmnV/XbckNOYEbe
7IIRmQQcub9wrGbjXUXQVUlyo67rey0AnlWL4gUiS700Sz4DOcrQG1ATI/QJy9girqxbEgdLpZt/
B/lB65+jqeHE27TBBUh9iTTZik0E8118MEn+5g+rDs7sPmak5aEjTOc1FY2qQxuhCr84VuhY8gk2
m6zWQRVgogTxVxk8NIygU7XR4m+TSfDOjFxAd0zGEa2sQgeSqoxxn3uUmy6aOYbbGDpKYIqgWYqj
btY3MhmRNNUhCZgEOTUND0jR+zMxEEmwrZmLUXnDgiGyuUQtmcBZmO1pdOmQvTd36RPjl8z/IxGe
S1oUyZqc218keT0iq0WUz4h/2YoKbgcHw7WqqdnIKL9x7vw90P+2qTOX+IOZ0gAprrpcXXBcwTSm
ved719HUYoCYrrvXZbKPLJAlDEDLwxzU68JUWbqVAlEynOhhdtcM81oRE3+myqnBmOoY6AizcD2R
lLZqkaMREQUQE8OLjCmg2Ml+Bj5tm4B+LFKI2fppjV8+8rdFrovyPJZIlQOr6XYNduS0xxZKA/Iw
1FZ2nxqWi4h5bmnRCpst8J4V7zs/O5Hbe1JB3S8b6vTFZJpQMCL2SPpvq7H9Q+aztqemBrBbBLdW
M72TTipG6bYAVTpO+VGJU5tqho4liWxRi42XuHgWrGIfizmXmLQOy621TWGTPi2jQbHgY+qyodEv
m0z90HUAEmlHilxglP7at0q+g9amJi7EqZfLMEDDKlFJD9K0fmh6t/Q9cs/qKQYeLOp9hpJjV0Q4
NDvzFjK7fXNDie9ibOm1IV0nE26rkYd8QytM83smik6+Nkuv2NE4BG30pPf2qjP+h7wzW45bybLs
r7Tlc+MWBgfgMKtMs445gjGQFCkOLzCKA+Z5cABfXwu8qipJmaXb/dxmacwriUEiEIDj+Dl7r32h
B0MwVsTMHiT/3i+iaN9X2qpmT7OS5Axg9AK/NqVAQEZfPoV1tmyF1a7VJNxdVK7C8N3HN37rQ7hU
XRntpw5WgJC85RZ74CFv8SgEsbFIZ9k3XhmbOEM8Itmqz93kqCAy1kFLuxTTUTV24F4CdwDcyvh5
XNTFUKOeSG6hGzC5yvo3MHbPQDhGEIpWuymr4TKUmOQwiKYzx9JAmbUize9JihAyYuLKWeV8kHZy
j2BPrCGesRb1FK7KfmcTtTZN+81BE7HyHIIA5wD1KTE2Vt+QhZwz1nLYBC/MrhRYybKNbvX+wa8Q
TaYA45j0gVsEQciob6KIs7L7hPBBIq+DJxyqtBqLd2JzxMZVZnex0JG6AlriVLbvOM7tryULZeFZ
22nyH+IMs2g9Mqi0MWIehsh80lxsdIVjXweRkWGaw4CtheI9cl3OdKg9ezRKN/nQ7YhKvynnYPIs
STdJjc/iYLhecvHYIZWTdzTY9j9bYbuN25ioR9ZeUFFcb6J6b2T/7idMIckM6ZY9mW8o/aotaIGX
0M2/DXY6g0BmMBLU9WWImutUzLeC1C1jbcOTRfTS13tgwA8Tj+WekIl1596V9A8uVgyBPzBBLUCx
35hhIY5R5COcJn0zTwgW4gHAUkUGvOwseF8VOm1nxBGh92m6aAoyI5QgyaBfNk75jQSfc2Q55TVk
dXrGMYAjuhqAIuvkrZnBPg5zRLq4RrUyahcJtr1vdcJdO+VcxlwcSwMZPDOia2nCKRfeFO1bk5xF
5N2zX5mSAygoSoP+1JFNRfYn0m+9z24JOsLz7pfPfYUOY6wwgfpTX61C01xPNSH20A8RPcdXOejx
Wc1zHtz82usI8S2d4CqpjA+N1s86V+UuUal2qEfpHxxuPZo607TCwK/o7NSUHYVC+N2hRga8/qEB
fwT95V1VrZzT6PQHrqSHKoJbiHZuIx04KKIxXG41lYNn5Yw1xhwZiIpPFCjSNBueSJe9wVyDVRgt
8yrATG2Y4Ha/NiVA2TTrviSV5h1a/1LVOK3xiRCfl3WokGwmGF4CcnBQ7iWtINKMgUIDx7qzsa61
hmcHPabgtvbQSpoM5Kn3zL3VaOkekyEu/rA+6mnunUkpita+JKxB3HYBCRCQ1U+Tyb1m1GN80gbt
Y0jbS4n7bFvqxEeMyvgg8e6Bzgu6KD/5KMm4y+vpsZ7MsxXiZceiUwrkz1SEM+nUgnvjsclOIBnX
1dPQgqbpdPVYjY57MBq8aYq/x1gL1zalYpwM7p2wGA833lQwiG/1fJe53B9uu2PCvnZVZFxxa30B
6MMug4BoNYwYCiDEIZ7fxqOmDjGSMBnnzh789NFx1dlB/X9ApwAX3I8OmTeQUBHgNGm1Kj90UdRt
spxrKcGNOozsM/wqOyfK2WBkeJsC/brtywuJk+ZJkoVX1cHOiXLjQc7yEGQ6KXLp6NnzIg4q0lYx
//ZF+QF5fwAUfTRzJi3cRaFF8WawfP1sjvejMSIuDY+2qyNOLFiDTQuLkinQi8BP1/RbfHh413FD
74Yo/+bB8Ym1zl3bLUm1ukm32SzarTSpPCpN6Ut/DNCXtfa6w918EiX79xwclFMT3tshGemL7J0W
YX/uW7StggwFGlhLb7bjI7JcwWe9mRziLyY3vukxgfnDcWq/5SUhEpkjNk2mb8s0ePb18i23B9RM
YBFovcOFMOJzrotkx0BhkWhbTeto8GoBEZr4L7ZMWm56zfwKpS6WxTczLp+joX8tBxtlDZacDc1a
hZh5PKkaRKyblh848j5iK7/BDYUTgZnATg5UhH3rMd73ovJgDHV5oGZihHyq5uDiksj4pVWTL4AQ
0d5IZhV35WA+GNCFsXLn9YrucuoD3s6TwsfyPN0irsVBneS7JAJMGvbyJk4RRXuFB5IJGMXalAoR
mI2CzBbdsi2HfdbTnXUN8mF8CsHbWjA7MHR4lsMqibGVM7q6iQxwCB3t06VtB1dt3Yi90vqt07hL
p5bTsc4S1FW151xsgnKT6RIikn3rlXaDAXytiKO5b1m56hlAaTp3XNbNuUJmP6VQfp1ebtRHGxjt
2hRAHVpUJAVK4bb3yn1pYlYRQ3iMm4IvVbB1scdO+LVOHsXVok168i1KZ1PbGYBGTX+RQWlcyszX
L+C7W6kFOw+G5MHIkw1qKkqfcfpKFCzbYpE8Y/nRvgijafcBYpfF4DsPLWO7VeIbtzQQHMRodrpD
aWLvxkaCUyASx+Uu2TGohW5cQibxrUFdMlytBB9bB7bL/ztUDIbIIAah0uYbsJZqX+FFjQNSfUad
LhiMuQhTu0ZDxFYI1YmJyYLyjNXPunOK8qp3oWEN1gp1j2kh5x2My5CH8S6P3D176U2RegxXGGXu
goQUhWK6dRKfjbyg5zhufp+fZTikYxX/lchHf0hapgNJyTNc04Z8N//7D/lkCK9c8HsYtOuJpBnZ
Ac4JE0HiOok6TL/Qlbg8ERENBvm64VSjbkYhkHfyizna34JmKc3IYmiG8iSJhvPvj878p2wvadk6
v8CwsEM6jGB/PjpQMex9xpajC3huJER443pL/ZvO3mAu5FQ2brSxM32dJWK8Naz2eRijB9sITzx2
tE1TQtWj+3bEOmCAZmElyU06y5m2I/5Df5jw8eBFLv8ilEwYc47hT2fVk7ojTdd1LF13aaP9fNx1
44D+STvQe58DEzi0yRm/N/ozgseP6LSyWxanF6yk+W6iwvpTEwMvBz6YJkgOwj3H4NpW9OHqcaON
tXNQ0msO9dCvUSMld8JM7gJvzDYBumGGVt2GVbxD75jpt1gc9dsOY5fWwKCbMGuTYgEZQa8kkMb0
a6/b/bHLY4WXuDFhP9jhym5BgmJWAgYpiDMoCvACvoyOCL6zq6CYhlWFi4JCyVp3flVct53RfOEE
CMBdJEBoJaCvJi6ZhRt0KFM9j64iuIdL9HM21kkVsWQPMGnaOGJVhNa2a8BywZDD+1SVUvLp2lDZ
Kmzo7LXaqz6HTJRExjzghbtZeN0aBBtrg5l4hwBDIMRZkLb8DBOfk6lt48JqTpNThFsRkhIdpqLd
oKevDnapweCfv3z+EYz61xgd4+a//yoN83BD7+wrrAbmYm1CG42HBHlU86s+X//5Ujd0yDEgN0b4
U3hx5i9VjgXYNLvjVJdYMAq2pgaY7pUcc8abjJlYA8zXSjXyGsH/opqbiXWg5Be6Q4R7GMDOTXY/
Sd+OQNL5kjZwJzobZT4GtvNn66s0rHFv9EhJAhoZ60HLU0rwjiiSyKSrUODN/fziGM49emSxxSsV
r3HzFJBWKnfnNdprE/cZPmRIHyQ1FofPP4okuoyMY2SjD4cpy2671q529Grpo2rnqSUXa7LMU+8h
BYUg9mhQC+7H0ILYbpQxiQZg9gfyoW/MukS6IUl6ADvhHz+/5FUKpMJtwJqKUDtmekFNrLckx1Bn
3dSqtO4jgIqeFk9fpjw3ERRO5iqgljLCwH0OPFPh2wKBYgVk9JgDo6a2UksnIrkmpePNjBOF/8hn
4U3i2ixPifTkpTULcd2MZzcR2sbuWu8gBwQFqm4B11rOwJbatg6k0UB5L+vxeD1wVR7xKNeonO0A
fkBTtxtGIH63mNxIHFv2Zdo8LMXqlR4+dZg8bOnATFcDSd9nAsUqxof1O9BRAjjdrMWTUS7NShmH
wfLwkpqjdku3hLEo3dAlLcqYRjVxCnllDMtkvk/a+e7I117gpDuS/IqHvswTouPzW6vOylsBVhBO
xkSUwgwSYKLkHW0MEGvFck6iVgUZn4wxwLr6ozQAX4jexJ4Fx/o6DXALFHnhrkJn3sNEKbS+xkXI
NmXN0nWH+mBit12QvNBkDXTZWmKkjtFXMI6NDqMM3hqeEKhTxuM0CZS8sOpNsyIowyn2rYzrvemV
lOZ0v3baGDVnktTxkhYoyfzKY2Iy/13MekN+GdaTupFsVSihUYDKquJz1awrV/POBM0lHG0ZHtFQ
vPp2MjDMPlE0iKMvbOSraf7EHN6+cn0VQDuqMQQmTbauBZbIkb2nP8eYWqVge6LnzToihWs7ZDkC
DM14R00xPoYzLt0rMgFbUDHAgRHc2ANWY9TgGVIqdJ7SCz9w7Zo75pblPoMiuVIsN8tm1GB6Kr28
jq0p2GGZvXJTr7lYUU1Ud10m913ILaK1h0Jk6RFxYbzpG6mfNZc2h6y99GC5qHhFoU4WLnAsqRah
LkUM2WY8JDKOn7oZ4DwmnUuMgUFXA70DdnS0HKbfffv0AZFSOi1i7YG4gQFG1UGOiILgx9rdV9S+
VzTcvJ2XDe420tuPPuyzmygdqnNu6O6itazujIJRrMfWio62SsZdb/ZPRU/no1eYhQd3WGUYM0ff
aR6a/DESSHYDiz1GrdKC+gQCZtqfW7ubpytascWu0V+k4x380DhFRKhcfF9o+zGXNYEi4UL3LWoH
qFlnaikmchO7DkPlGv63ut9kRTef0HlUaWFM0whToP/vvJWwhY6xghrVBoE61PMXQQdt2fWmvYZm
whPUrYwdw7bsboLOvXPZcJANRKlo+aCZUhPGEGjMfUQ+xkqjXfBN63cgdvIrejXVNrP9aRmMqJXo
8aO0zrKT4Cw8ZMoHaOr7w4FBrflnTO2//RTK3Pzj3/nza1GOdUTj8Jc//uOuyPjfv8+v+a/v+fkV
/zhFr3XRFB/tb79r+16cX7L35tdv+ukn89u/H93qpX356Q+476J2vKHhON6+N13afh4F4dLzd/7f
/uP/ev/8KXdj+f73v70WXQ5t6PY94K76MdDbIq7333788d9fNh//3/+2YOT/Hv36/X8GgBuGTWA3
SFgHGpthk6H7t+8B4IYh/kA4BuPZoWb1vLlk/M/87z90YQvd4x+EYUphkMWL/u8z//sPGkg6Pnqd
tO7PH/i3/zyu6z/rtj8/r/8hY/uXotmjHLVME4sNlZ2kd/5LjPVUanooDJXtc/cFLg7d0/Fb5qbO
wh69uzaiQ8z0ltEu9F3YHVeDn4HO8XT86/5jBvVwNU3lefTi5x/O3/fj/DH7+18eFq0X0yH+ez4J
P1edWRomme9HxIw0zD2s/Ipu7xXRYwaGwPIvopfnT+DHEvfzHFhUV5YwXWFx5n/+ZVUT4wrMuoyO
mP+ApRzXtXnMCt/bwPxZtSFlwWisVDkcfOVgEObe4oSkxyxpXuesn7VGStfS1j4w3jzYJvwrA2sr
Bl/trZYfXo9oC8MC8ROmxTYJOtPvz5Xxy9ZiPn6Xc8Vl4Qh6D84vGe6k/sAoIf90nxjeq9ODSTPb
8VvaZ+YqjVY1URvFXtqWXNVuyDZ5QELIBvv3B/EvPrCfjsH7+RxqSNQIiBpRtOF2XXoJMphB3hhJ
Y9H6kje//2U/Z2Vzs/z8ht1fcpI7yJdpUhspNZD6Ri/8nDfaS5jvu8l9SyPn/ve/zdZ/Tr6ef58p
HWE6jme53C/6L2+u1MCNhban7QLmerCfurWBbmZZtTVbXz3eDbbd0xgus3U2GzEoyJp90oHAscmC
WPdBXp6JL1uHSZEsVTRc28RUXlVeHh/pDJf8CO8+NxO18nDfrbKamQtCeJ7mEXBoidkg55f1OYVd
VA03nYIYF6VwH8YmuGUg7mP4hJUwDTHdcV+IG9HTcSMXdLCqvXLp6PMA2+aB+Zp3PEaRYyRfI+Fd
cpOfaOj+DckPK3QOuP2r4Ywp6WkAD9YWZ9F4YpeSLN3BOsfHPz2IQo/2Rc/uhv5CtGDqUF0VRkh1
PgGmnA2alWGW12oqQF1Ss2zorK2CFFws1VMyS0/2AsHq0itdxDQB8lpbHstuHNcQUl5CDU2TmzTP
ul/sevQxjK8zZpomgHc6zBOwzUXH3n4JziH3A3VLBlgB7L7GkXoUdv6WqBJZmlM/F1pJ8k4I8VQi
/kbobp1JdQ6PCQEgRy95SkN4iUMOVqyHd2QixAKWxlSRjQ/qYcKpqOUXdMK/iBLbaOQUZG9PFbK8
fGea6ZOeTzCCiJaIBE4uqIvp2FCworLnMsGSaEPns0S8KW2y0TvbnkjmpNZgzju4eAx5Wix9t7yX
cwiFzg5/oORjzqh1W8sT9a1eTsscqRqbDB/QYVdCr+xJFooc3LFujT8GNOpqwu2xmPqeZJFbO5Rw
HyD7THY3oH+hq4GhoSqSJ3bZZGIDdZP+11xFHzU1cimdN3q+57TZkTiIneihqlq1GXX1jLWJLo7M
+pONwX/AmM6Ija08Xuqp9XUS0zx3CQQe4q0FBstMZp07G14LhTMF7bpsmMt2slzkNsOJjJ0THhAy
h5zoISzBf7a5eq67xNkWY/sYFxg1g9B74z2NNOQRU+UVfIfBZB6nEutOgdloGWjnUbFFRnmIvDnA
24tuHAD5FHndXdKUN7ImV0wM05sTF/naMBVscXJi6nRTt8iBRuLpi35n6DmEvRykskmy2MJ2JfW4
d5mfeVVg4dFX3zKWDiszj8Nk37NxWecNs6LmPksLg6s/e3ZE+Mgid5ZusIZ7xMzLagwCOWKPMQ8m
XRRTCzeOXkgZeogN9a2CmLFMy7sgnNB1TIRpkBtttlc6aai1Dx6yZNTdCB/twpT5V7myL1Yo5UrY
slmLmgPquuyYegUBhJW6O+qRLq5L/0FFYfqlMpmFlmgLfL0y13prvqBYexCZCRS9d6BJVSSGj2C2
dTl3D8X9VANuLAl8rjgLgE7koUrTL8BLjZUlNHZeefBYOtXWJf9s5Cq0ku5CUjEjzDoFymwEMYQq
65iihgaqNCzbxn0Y0nrVaB1c4tpnYA+4WUuscT2GUgeK+KY3j2Hu2k+4zLQN2Ji1ncPmZjowPFmD
oGuYsSxF+d1spKe2TpmgE4gTMeDVc+K1oKPWe1GZ8S7oadsSeeWsvLpvDxERvcyiGKXbxpZtUfZs
t9PJQaVW4vd6Uml+FpHiao3K8CQ1lDY2n+siFeYE7mlGghiMHTH0n3XSjLatBwlLV0F13657AqDz
tovOBQyaVajGlu1Z7J4D2rNNysQuNXt930b0GKaY0bTn+JBuUfh+bqrCoiBaLFCvE8Svs89QbzM/
7y2j/8Ctol9JmIB41Zjw9sF1kyMghvnv7aQMD58RSEHEDVfGmBIDw2d6UNDTCGstRbAyflBqRLPb
UOCnsZlPYu5dNDx2V3XaHKGV8qQ1lVzoJOquDAtnRqRlG7j1ARIFSMcma9rSyaobNxuHFUpGUNBV
/JGJfS3JWrGtPLsimmFcxaNvrYqIyIsYSEx28s24utXjWD+lyfRC6sMXOZB4NZJSadmgDecFcAom
Aplad53iZg0zcY244D5gydvLvFx6COoXDVA88oxWDtKNXMOirCyfZIue7qCUEQGewyptKgzHTkug
OAMNRB5fGWRIjAhzRCXzcCA+IY+fwiFM5exFRHh3o3ZlJZAvuzbLPgOszGi8dXqSPhxarcX0CCy9
ZFwZg+XPrduq8S/g7VANDua3FqzYggw5XNh9+0WPgQwa7d4ri8e8LC88tlBNi37ldr5zFathX5ju
3kiNixeQZmg1JMgqQhNB8mzMMkqv9cKjxNN9fJdleTRSGzrjyEQrnQNqJvI42TkTMczgeEHX3qOt
j4ChqIZH6eePdlEOsIJKgtyZWvOpF6W1ilzYfBEWYyZz34Z+OgrRJsuuguLlTmj2YzrtVEEt48pl
QDrviiG50HpzDUNhDj5yH8rgYzKJRLIH74XITtb66eIrMozA08KZgIITq/ffl0uWMdfLP7SMKZeE
RLlr2JZpOaxo87//0IgvQUsORCMk3An4lFs9Y3hr+bcRhFE/zc0bJA7NonWhGUsTFbyQj1IPabf6
JiML89IWQUbTs0crP0dZ1+hQ8eljNMny5GxXgAsc46lxQvO6Eu4Xnyvd9HO2J3JsSJn2rtyRZElh
BjxtaekRiBCwtzbQ1JR0sYAx9puZhRq6IKAmnK+IaAM01QE4GIjEjDnw97hf8jGAXj1e0QJdRVO8
z3xX7SxaYIQZNw8Er4zQHao3t3gEpWyuhyqNlpOlR1eJQ3irq8cHJlXUIJVGbxvaQJUy56dsBSAV
PoD3WkkVfRs1VPxBG0LBj9S1xdgyC4qd79jrLCa8XZfvKU2RBasmD12sh2b6iPu5WVt9Bk+kWzoK
65WZX7yh7+mJey/STE/0nMWxigUlYOiDROQZJhp1rZXrQvgHr0u0fVuJiTANgMWRkpCebPeiuSUi
/2xnBfWpnZ/EDKYvYTbtkPyCy5gY0pH1tJ/rMFuVWzvIt50G5mAciNCVUlurglZJTB9VExFO90x8
OKq+DaU3rA2DmFes+LPXkDZ3U+6oV6+LGH5gXwnwocMpSCnIOgCpIAxPlo9cW44kaflM/FQ1c1Id
EN1YMtc0gSWIoax/nn9NUoqrHklZhsvFcamys3JbSszNlvfK4wKmtR0/N1XyrNpqC5FHrhBmdWa4
yPDazpkrSM14B6s+vrK74NEHgmW30bkqg0dr0o99Q8OuxlC00MMDcpc3rFKL0OwO0mi3Wu085FF1
JtaV0J1waNYBeuHUc3aNmd3TFtUb/9pk6LEodKqOWtg3rdvju+5o9mWod0eKQ2K8gGupdAWxPF5Y
BGUSRshqiFn5eSIuYkGDzk7lve4331yvjDdGTiSim5/hX0iIri65n2G2q+KWdD0NfaFOu7er+guj
hZKtQAEmnpnrK7tSd++EsBl4/n1DDfsWhKioB4xKIBcS6KEzZQtNEUJbFNVoK1JPvMe2Q0Uf8hSx
x46cn16thPGa8OEFBohsVdR32kSUCkKQdoUPe+8w4cuJC1/EtI83bYZ1ySEpN7B0WI3Njd3DWcvV
0G8rp9/rVZzea8EDBYDpRuGRfTiZWplCdCShz8Q26p4QklhgEjykYKoltsOnzIGqID4H2E3HjITP
ksELg0r/a0H64coiX9P3oEw1vKuoDKAt296jrrm3U5jRjQxFyMwUSKNL+gMzoy+IMm+p3LtjOjCC
qOcorNGOVl2pPac6JkvbfCdj6MNqcsmYnJupjPOnpEPt3SbckXATE1Hvdb00Tm57KjAybDr8gkxv
I4INoMEvrDL65mbINFEFkKd0NQiPQE22JQMYiimP5xACNn/E9uoo6dk+k2jSl2xm8oMmSvYN7W0p
GFzoQ+tvnT55bVy1tXHIrz8X7u/ds+9Nl1+aeb/88f/L3t7cT/mfe3v/pyN66yWNXn5s780v+d7e
cyQNOUH7hRVIp4VEA029N+3f/+Y5f/AU9DzXtqVN44Cn4Pfunub9YdDWsnmJBKTGNIcXfW/vacL6
wxWuo+u2bYs/u4L/D/29z6H3fz+LGTebHJpBe8+Urm3S4Pr5WexWEbHSLZNkhRmycKKLMottEQ83
gzK/WLJeiwGjrBiY8LMFFFn8+Q0J8/siiy5N4Z3YWG9V6O0K0Ff5LGQAbKvjX08i74QWEe4pYmsN
0VRK8ndC5IrtPzXSupraCTK/d8rNIILTZpPX5dHtHu6J2br/4RP5fuH+2C00dOunkuP72yTL1yBB
kPdszS2yH0oOuJJMUkgrfkhc79S4/SMhD4TnkHEWwLpOfGJ8iGFyJfUADrEr6XPs0QCR2tuJ1IeK
xHvN/BNVLLi6kZOh1KOYYNUI51Zlw0pa4ko63SMEAjRr/lJ5+ZZ+775oxIGLYydFvG667pGx616m
xXXR569qst6AFxMxKg5B4uEQcK8yAdKPRUnXe55wZIs79CQ89ihiH9Tg80R4IV2HRGUO2At3gRII
hex9U/vLQJM7DLtHIcePZojXSRHyhjisKV4Lm45kgFAn04BADCfIaDuL0bpWJXcy0Bauzvt1ICqX
hHN3xXXS5dd6JK4sQtxR7OzzXvv6+XcWIN9a3UzhcJ/LHMZbuMPWctWH9PuZgekKW5M+NxGu67i4
bjLWOExcpN6W1w3C6dztb/qQC60IL/GEsCbzdtlg7JPS3//FR2783ATkI8eODxnC1HWP3uVnX/3H
jxyQwOiquDZwtNhrEdkHvSWRNVGPhd7B8T26fv0ugXst1VBsRRU8JM14L3Gf0oq9l66zb2J3r8v+
UdX2oVE+MHTnqNfOPtDjeyJsr4qgWwaltyO4Cho8V1JiH5KU70NNg2RdHBRtCRWqm8Llk6v9J5KF
9rRONohWIWKIK11m1xh8F2JQuOm5cBi7NWmCzEgcZCuuPDT/E70LhJq3cuT7E++UQFAX3nwFlNfz
LwuEvYYCjSHJ2SewzYKA27eOLvOVq6NdVnxaFI83zYRRJJQnCWGmmOK7+ROXOX/meAKB/6RXfCxt
vg16AlMK1z5KzWdcOllX88WEjAl3bxztakaCME2jC1KFK2u+sm1+ELfL/LFqWNYUzkGBZjhpwx1N
y7s8UDcE2OyUBUgdsdk0+Mv5tckkT7HdPtRlf2j0/Lq2uOwC3mRBDxBlJ2po4C6Y1qHOpHe9ldz1
BPTGMxYVAR98Ge3p91eMNc8MflwKEbB4DmIfzJas2J8zlR8vGM0ErDqOrrgvfG5Old7N5zARyVr3
uRkjzi9eSIo2uln8/3yDKj5LYF+YKhCTz7mJfObzStjw39ylTcNnVcd381udD75Oh/spKa5zaz7N
BfEn5XXPaywfj2ia3P3+/fyiKHJsx2K2ZPNooXw0BHjNn9e83opg8meOcZ+QraOkosWU3pGAzvU4
G/K8tyJldeG9zNcWbsonbJMH1Yr1vNLow/AiO3s/Ff1jbdi3+cAqrcGnKHBDWCz5vz9Y7+cW+ufB
sjALwXOPeRZ7w58PViudVkeQaNyraIZ+oUN/nO/ZeOwep6RWmyTMWsZsrKDIkRYqr5uNpJbjUgtx
yFD9BLbHSEUEoJRiW2DBiIjvjEvcvXGJDLo3HyptyPFok1wBW69dqDJColw1/dLyMKRYPScAJiK6
CJ4MwYhzsXGnF3zPfOsE46hozQ89YzejYs4lgDKxEJ0EBjZoX4WvPek1Uu0idQnBGEbnmWCNBFMr
GYdNze1LvuGK1TtfyHlDJHRePS/qukaEe+BhD5YeOigiLl+bbHhpJB1OGY4vIoRPb43BM83ma53C
ExF3OG3p5WdMuvLXeUGNy+Feczj6KNC5DpM7vGL9wnv582fX9HWr/BXzxSmt4LBPCTcwBcsJY3G5
wKrxefdKVRZ4Czhkq+XuSqImhCFEklFRdv4KSW+6LSih4UvnK2XHd8qMm0Pjx89wg18Su32Murzm
UUDr5fcXxj8t41zFlovCTHgozOCz/fLk7ktio0fMQ/dBx0qHAqyxWZp9Z69PPEa5gueVUuHVnB+7
aKduEE9fBPUyUbLw1otrboMbWEO73x+XOc+Qfl4tLIPho+sYpqB4+/WCzZEUB5Nf/3lcGBseA73Y
cowHNCkfgc3K30SsX8M95vrT5zN7sK7QB9GIH+TnA1grKC4g9br4QF2+0bLDy+8P8l+cPMvwTKy7
nm54kqTCn+8qF4kU3KdIv5f4AZNMEQ8w3Igwvoggo6tKbRJpX2XAxQAKRLAX1GuuB44PRjXgRRsR
bU8fVBx+f1z/4uTZlseozORGn4fbv9zt/SA0OXZT93lcesFzWcezIA3nNkH5kkD8UFQGTUBIx1z+
JErdC4eP1qBVVDQ2YzEOsVA3ZDXB4feJ3YsdrKV/df6sX8tGPmBbt8Q89XXpVem/nL+YnDIjaaf6
nuEfXhtqBFSuoqBi5NGrNB4Pk3qcK0iErLv5QpxrgvmRi+xwUwS8Bc5fEXDhmhRptIgD2Btz8Zvz
iM5DHgEqv85ZjrFLnGqFZ7OkoOvm+jK/1louXGXfxo79F8WRaf3z1esIV3epjYTJFkP8WvYHppGQ
blDcK8wEUDWHfFXZZXMoiuK11tRbGSbasQ+rce+S/b4EE7vXS/+Nqba7SjSWYhXoOtTTKKI0CBMa
LdgbqDybZdEGD4Wvfa1ZPhaxJ09FHDzUTiXWiTfcK2yHh9qAegeR+GmuG6Tfk+cUYoXxlPPS+JQn
dnAJ6/ZJw9rYEjDaT6jYVax/8Ly9F/Afqauo3RH/YNcwME4b7J0ltzu+ZO6oHAYgUAxjgTVkZrbx
3AqaoUEKQ1cPQwL2vIklMEA5cACoyjeLTF8luLRlkE3bwsvHtSrxB2K+Rb/Us1IHnU7mYUunnBWO
7x0awmd6VX0pSjphMuXHNeX4UpQUSUHEIl+3xTXqw3mNJ50iGL2vcx2Q+gq4TThWKJDnkyPK4Zho
2GZyGEGLuRLjM8lXsF2hb45mf4a5eUu+yas+yjeCd14w6b8lmnvSE2eeaGlf9bK4FlruHZKwf2wy
nmrN1N+rz0kZV5Vb1nTHkSGuk4zA2oJoWtzQlFRsdvjiZtfNJAM8NB5zrJF3QVB3vWgUvz+wctxH
PjB9mblv+NNzTEOG2KBJB0jQdo/KAgEiFOtZkfC2ZataupTUkCHjLvZhL0XKB0HwBW5cJ7iojGdc
4cV3cDBRRxYZB+bxKC7SIl6Qg4aU0TUITXFDHndzBTCbZhScvEVRw41rAn6OC/eftEFeFZg5j8WO
MhlF3FaQQUTQDT8Xx3C8qBs2lnM18Fk9ar7+0Y/6h95g6ncHeOO66VtLNGu4Pb3w0k4kdRVz2kIf
Bc/ENJJ0nWK4L4PnPB2JdahDApsjTk7S11AGh6nbqoQKn0IkWYqxzw/6CCdOs+UO2BIZpfLTm+W9
xdb4Uof2LQ8EKmqLX1p04fMUzbVHxHoLIpDU26ps16CnXnsK5ZNmcSFwVPTamono0IwF0YXa0kwO
U19uFOWP1S6oDf8S5OZHbymSuyaWJhmFu2lQI8JZ32/Yo+WvSRFE7Hs4vTLkaiMn5IZWNx9vT2X0
Zz3vch/y1NCX8z580oAoQr1mtuMbZEnb3dZtmaTPb2xyBTlQlDCWGPTN7x8Gs1bplyepw4zeQp3/
H5ydbXPTWraE/9BVld619ZUkhIQEiEk4wBdXJgyyJVuyJVnb1q+/T28DRexUPDN1coxxEiNrv63V
q7tXAg7hmwMuTx32/noZbJoHs2GKUy8rYmJobIiLGnPmFQkZ8WlTYNjUMjurSBOc/IIehC1Zl1LU
GputkkCWBgYXr1+cIxI9P+bTBNgm0AlK3T08CKIJzSPo0mHz4K850j3gjsUWk2PvW5vRa61jB99y
cvlF8l5pZEFbWYO3CNyA9MoOs+8xods+1OYsICM2RTwxCNx0FtC9kXy0RmOaXBXbmpI35R7OjIb0
YJmAXjbrW4Xi3Q6VOBJp+M8cJrv6suSeZOnwFrfDd15aXw7z+ccoH06QaA5oTwrJ+ehChkRriZNQ
4/YXZlLPtnPf4gv1oGlol0Q2EBP91kdRzCcNqnuhPy7XaTn8GCOTk9/a2TshPlUYvVcgkRF4YAh5
43kAIoGh9QFDZWbvWn537JhV5FOvD1l6nMc5vAdlb+jHxgQH8wkzloge9XXzwN6DrIv+ioh6cWJ2
I2WDYHoed6yKwgPFxnj8ohm2ITX7dv1RH45A+Cnum5rWEPSbDT0fAXbI1pZX90oW3pn1ZnXhD7hR
+EvCk8Jjwxi0YW+0pYV4C5rK/IhpwgV+gA/1yt4xuOYij7ZooIJq99ZChDkjpyHQoe5+0fggA4Y9
FiHUG39pbiEiBHSoZxehW9HqQ7HkOjOfDQjVL5Rnul6humJ3rtfeF6XBdGGo37iwfUja1QdjmX82
DX66E3Yx/ZHNyTiycTa/xnLGXJ0O5xwB7nCRUOYLMmI5Go+kBzF6u6iW62iVLR/8EhhkTpgUA5N0
rIUlTssemTDgmh+RhVpahKaAAT2QFzOoMTM4BMwihUIp+4+/IiLIywvfY12smUIVawORAd4u5IMc
Id1QfxJKldEBXDAEvRFvBS8wZJcZcy+CexeVDTK3+lIBtQumCDCb0vvm9QSJNG0Qf7hmoZ1OYwFN
jzezJMl4nS0tZ5Uf3IoyGujPVgaLB9oOPNJli1ZFePYTFaw5Tru1GhUSqDSzaHwTxcmNC78wWXks
LNM0W3FyhevVBc1Fn2w87y9WQ1icrRDhXjRUcjHD3i3AmsCkGp8metsifGOpWt22a+6dxWaujXeP
XjLcdV2yoptMdc+htUX2YJmuvX0oO6ZkVVS32xipNMZt9AGckqK08L09zq7GT2+iyv/ZeMV3GCoP
wYp+H+3GbiEYLNeX7EyENBmpSrwlG58twRTmNd2jYi+2/1aCbDrWhE0RTFtLoGBsu6LYnHswyzHQ
+GY8r+fw7zfvu8Vi8zPGRO3C3wkOm/Ngjf+zIFAhbETokYT026K/L92WO3z/ALaIBSrOd5+yJj3G
OYiKNrcfq4DQes1LdP659UeiMoNtLT9W5sJmsgheTzU0JNRF6tsHgISIuG/afbJLDlsbVPmPAvcX
GkJVhnOysMunJiPztdAKLjp8D89jhCDnZo3DZ8ny7uLsR0f4gLebIAYmabxedG+7jpCq8hm8SrZd
QmJNOjwQDtX8CoFrAKZVtoAXxie5VoQY5bRMjGtWKiBhNTM/PPwU3AFXzSwoFCyfoi/v3d6/j3FC
vl8XhKXWm37zlxgNClIomvJjM/CtAo8eO41vuooUoo2wqzA4zHMTI4CSjl0CLJeeKLS8BOFbPmFD
/GTndIvSEqwUV1U9V6wkKy68bxEVXvZNHJzowBJDYcXSmwmD5/D0Ey2KyzcjmGOdNumnlrgUwTVb
0pY8fCSg4KP9bPEMYgZkP+J2/NnutBkahm9cFMEZyjaai4aMGioEGq2tCTSKmLtQ0sa92gHKxEVn
6O3dxcT/s48A3reQIoiuyuFrLLwGESk9TzNDhxVw7J33BWkpLg2YcbyJZ8A4nT/Yt5DCUV3O0glp
A9X8cvDe1EvmEXLnniYddfVznK833woaUJ1laM3O/II7J6s61KtE7vHC+1atCdhwXJDR4xw4qVfI
7zEHZryO7fY3f+AnS/mswMv/NkTTLxA6OVrsEq7bQh9sQUA77urNN7taQP/raXA/RLh1AhhHC84G
RYolfrE30ZyY2YMMAnvPh1KcMlJtSpSmmogqNG73MCveOcvIvVqjqRSRjtSR962r0om39tbv6NLi
YTlbLt+tSq8gPiiqJzf1QDIfUFriLz3rv5K74p08516OCz66uzH05uGbMSdIMeMbdGX54ZX8vMIL
rKAgpezK+QUutPT1SidZwaDSSBTP8vGxrEE2t5oga4LbbOy3UDMYkrpGBvJ/bYrKvYr7xUMVMArN
kknmrwC3qwUwFBomwvWRClKL1OsiXpHih+VAeMRcej08EDP/MNxMXK0LOVpGffkgrGnXfUUknS8e
irlQPSDpJph/FKYeU14VLlv591kwvNXk8hcEduT9Kl4UU4pA/In59jXO4l8E9ZqG+D4HN5GVKnWA
oiOrXcfAGMR2HEv+wMoHV6lKIGKAi6qiCLY2YAfTb1o+EZIMSv8KXc0JhOqlHD/JISsDAVEMydLD
0LWK1hgyposHB9Gr3GyDBeWejCAtnZieAsKONaQyFpyLT4ZaUeUnE5WuyCIduk2CTpGdJNCPo/c2
cVtAchMP20eAIs5UFubIebwcvgrA6vLp+Xpc/zMYaK+nQSOBQodRRp7p42REmhgzP49Hh7GsvK1t
mUGgETZlMcCZhmx80c2gFAvfBoGr8vQqNkQTwuyJNACR4WJSf6G9XzxiEMdW7AoaBNtFTl7aMCjg
820av6el4q3KVq9PuAPdsYujCaTR16KRBS88lFB4cAYCr+yXexCJugIFqWtNooo2gZbYXQVB0xA/
GwRfPkFPws3eURBtiu+qDeCGfkK2+1LOhQMwOU0cBtgORweLYBw9TqldhJwrM5/WVSfS9rWALQdm
EY1pcmtCC7n0W0wg5vajb1kQO6qBxPC7xeauz1FB2ej2xP3Sv30wzhhfhVlC6B4nQXDA3q/RWlBJ
SSs3b/356pPGNc4W98oFY2K+eOX/pK0DQhPu07q8L5YDJF8WbF1deCg9tZ5GnxyDqujr15a8kFsQ
3FF7j4jtMkzYns/BaIXSgiYTFU41nOSdryrh7sHOqACT8WkZaSIKohY6GK+zG/ylAV4IbEbKBLvo
c7Eyd6oIA2FcKlEqoupj1bUP/cq/TLr6LC4hQ1W08+t5H5Zhl9BZomGxdRRlFrN3ux7cbZFSCds+
xAuWKiX1LmLSqFgzUoej6EgL44vOp742m78bdvZcyVadTb+UFA9bG7/X4vTXqMf+ef32iJdwPHRk
yXnG7PJJww5uT7IqFyX2ig/UurFBodh4VvgUI2nipNDSN+Ojv07eN1HzJKzOYLKs6rlbCO3T6JEv
0kUujyDGeelNl4N6uNobNdG+Af7qLn0qzs2auTnj1o+br9DsP8Vmfm8G5sKKW5qRTbEndXVC8XY/
f+3ISe6CbULh9ZJQcv6xaMk+tphyTuHxIe3mLKYyzhmaJVea83Ygh1WdT/U+KgtmBjpnhod01n7Y
waOqBz7OitN3AOZvFwRCBjCHfrItb1Bl1L9BMkmMoLaz4QzAoFl/Fm3Tm5ZCryYovTQgBMIQwB33
rFkv7jv4z3RUeYQX+M5bMEAcPXquu/L6ML0Aa6cZilk/yKgKQIo4GKahDYiVw7J6ELlDUYgpp7cq
eavSxuhydKUTVT9tReO1MGZCUkKHB9FQSVI5y90h7qrStRjIOrb5F92hZj7AmYDfsaFs0CQXGagA
dtz3XUD6lpb39ZoU5VfmX+6GU0jSC0d7Rqkz4XDwge5dhfcvxAIroGSHXLzkhmsBUvnecRKwKIFW
7rqcjoTwFlzldglVg+qsDbhWNCGqJ6jEPPJ5MMi5P3G/X9rR4gwygonSAOXAwW47LGhwOVJSfIBq
eGFWcwjdIkb02zu7u+V4gPLCRLDMyrG4JsSjIy0n26r8WKyBj4rmrqpx52SSqbpvSfntxvtW7DDp
KJnxKyAiSvSUde5V3fd3PPdIqYCNLIIVWqk6YoY2BhXplQFrgxjhjWhDeP2zvlBySnGByPyQ2WVQ
Naqk8tcYZDPbewbHhQcRAYoZ7Unm5WedLlroMSeaaTZXsHQ+ERq9FY8lLmYfldWLXZBFku501X3L
zvc/XBgVZvggKCNTqMPPL2zoMHYERSkBKQAjBAlMgRRLbjJwlqnZTTlqqzWlp5K0EWqEgmXtqjgB
3wlhpHTw6T+ADBS2HB53RKIoQLVxptlBWDNm1ixXoZk/KP9x4Si7JSDLleOj4Ajg7+bvRCeh4QLA
DpC1i84UK8A/EGAkgKTKOAJg6pTEFE0IqZMyvQqMonWIZRMRB/1vMSaU6xjsJ4R0BVft+U31oOZT
0Y/2N1UzWxwD9kzYRHAJHAQQc7fJL82OZRiyrW3ZPjDRF20MosxF1YH767bHag9aJjcQT2nRxibJ
ehWyWXrJ1bCEROKVRJXwINlDAPQ3l950uDsxRyTUOxwLkmETCr1JYqPv/z15d4lFyjaduWKzDcBi
mSOO/AUAb8b5uw7iVGVgIQBd6igqFuQxBs/yok1u/KD+JFzKK5kwEL9OY5vZixcIPSIiPILLlh1M
4mw5eLj8x7OHOCZfwal3rDyVY2Ykp2wPZCjsKF78T5l4n8S4UTpjN81Tk3CcQsKycH/3eAG9rjFe
SK5ps/FhPss4NMlwKpaotn+qm1DKbkV+0ev79w6jc6HAKiXrbfH3g1IFM4OSqIh0yiOaGRdA4OKH
yo25BfhK019xfGwABgThNzum75LbNd39jHuybnGhxjX5pgvKISYVHT+hDGnD/CCoEyfJ9so+1++p
YH9stuZdvCFRHNjKmfxRRcOVbepiKYENhdncxWu2xQXvswIQhP01eLAyFAh5A2wbktfXp03ywqgQ
l6cxxw5q7cBF239NmzGC7m/qxeLBWoKaksRqO/2hPU8cBUNW4W95bQY2umLL4Sx1pQAogSX2Q/3i
s0+wqiDEX5E5DiKGsS4IdvWrCnbtbImjNWfEnuMwnLtIR0ky+yaJ8gVElHf+Gm1jWHwssDNUpC5C
VclUbXcg7VP+bMR8YRFpb9X0qeQTWGJmrVNAE0TcJDH6tDkqH/axWXkTbW6Fm2bkUgodu3J5S83r
xObs3I2eLzw4HgjaozSM6BfjAsu/72BVF1NE1MWDJq3+fb/aPTgWBaeGcpKiYnOkJuQPsDN3q3u/
LcH2xWZAIwn895X+DFdMType6Q0tXp42Vf3N74KHJgSPWRI/A7Mr2dL91czU6lV6W62Yaw1gDAnt
Ftp+lkcfVFcS6clk0zcVNv86ZnXc0uHyS+UJ54sdeY3iGBPKBWmEiTrcdZB3IVAQmBzA2XBLb5fr
fU5CfhKfIrYmWu+H9y2LsgDeFOF2dBRZRF26Bu0s/hApmukKc/rcPmiUtyjDvNL8GzbRlSgwWIlf
xh0MBZaxvk9p9RI9yteioVIVcQqCDbgaulyXNuweGeuoMu+w66H6BEVBPCctY9NSLWfzbvAeSdvF
RRpVWDMTcxTmVhk3NEs4DOyRoisWbXzhwmcwEGz4J1q1xgOIwmgLiTD+jWOYTEYYE23BdZKAZzOq
0q+v0VBxx8GdCkI/M4S8YUjidhiXZDYKzNSf3utDF7mlYzQjpKCXFNIVIXT+i2CrupxLJ4Ax3Mzh
Q3Y9dTsK9JCAz9oop/RAiaEkkCJ4K/zie4bX8usX7CgYBxcMeTXKgJmMb0xyAN+U1vodfayX+02F
o9VWBLEQn7SRKBgUrdPxTSHYaiUYKkrGqBrp8aHaJ8dPKSw5DwfXokQlA+QKp8eHNCCuSrcEcmAF
aDMZaLF0lpc+OsZ/ic6ogF2fWaRfQGEs+5gt3a21Uzys4ahBYcEt7i6r8x+Og6O4SKRi8TPFWRGP
5fX78dIAppQi2XQoFWeolZ+fzWVUBtWYTRcPjfyYwYMFCyg2MsITFxxMv+hDPgTmjgxLYxmnbJZk
z8LfbM8RXcIuhYwugpjKSAoyvKG6LwlATlzvMcUGARbmGVCHELwRcj6/3jFhj10j97m3WyAebKMy
6r5afVWTvFcpVdtb5fM52N7s0mOXAgvsjH1U0ctv+WH5wiuoE41NqclpUO0FQANrkQT2f5DHAqgO
rrJdz9Hhp9P0Po4UmsOoNHiSsevD3FX7Wr8jUymaDZItX+sfFgNdYtAm9wD13Tx5Sklg38SqZDge
TbwFwXZViRgH6zPk90/NjoRlhbjdlV0bTB3fYGCSnc1ai9v8FhPgrlEMqHKKxsjb1U9e6X2JPJyw
hh01LDwDL+leBiFkk4CK4OiIVd/uUZmal1F2qHZVdu55FOW39sHHse8ympNVox1u3wxYJyf9bTnM
yquS0+VUvnN89mMMgogDp2M24tCxcP86uXAtnm63lM/vA19VnfWVlqKNVQBAJAH/9gqvJ8oVi/w2
LPo3myJxMbujOVNkMTMIroTH2kyGXLSCU2Sv44wMIxja9DK6cYRfisMn/7rCrKypSK/a7b22/2ok
rCDbV+LjlA2jSIDwgFkAvyEp1e7pD3ytY1A5hBaIssXXF8gxBsl1cU1ETQYbVXxsni+QqCh3q6ZZ
bu8VUUolQDh60XUkPOQPy97/NEXw6RYyEWWxJAFSxk5/H3/OLr6zH0dubg3xbsC74PVrc7KXZ5tv
DOEUl2dsUYCyjrngS5v1cJDje1W0OxpgFjn3yJLf5OCQRLu6xrgTKZAAN0kmUmIYzvdOhB/BektK
JI7SSwAwoMUsAmIQxa4+sgkufATAUpKgM0/Y3IkPcLT7iPmA4QtAeRCnJOTPby4tmdYqQAX3UFIR
HjLwC8QFhf1q0nSijNef7h51c6s5uyWdiRwQVgPuAydot/fD7WM5hePPBFHBfIzMj9ev8XhicraF
KfIMjjmEwJGW1l8TcxjqLbtIuAHYJc9gR298kkcOrw4wvvLJxKEJKNl1uzipIX4L7/ys/1rjr9vm
exLJ6aQ2PgqquK4EsnGQZZCP2cEPriukC1Oa1pt7SYG6FTyNNfDYRvQFeqOzM43D5mu8I9XJqAit
/ccKx2BH9CioLTo9DnHQroqw0w3PHTMQrUzto3RsvsQ1+dVAbNkTMfJjzbT4GI/xhWCoOR7B+dDd
1UirRLlS+D4iNIjH5EYnlSa7SDOC1RYFys88f/v6mMRH2xnhRkAew+zHz4Z05uCzlz3N8KaLzb0L
xEVrXqF+oeplAz47RSqKFy5ZEMVDOaKKLf0q/JrFI9p07CCldGKhel7wfjXLbsRsEmlT+X4UNB9n
dk1VWLUm1CrCD7tZSClwA7EX3hMj7uQHSmgcjAHMKjCgWi7+NU/gHKAs0lZUwWQHULtXhqgMLyL5
HJZAHcyYEpgY5ut/vdFzZ9I4YS2BC+SQvp/fGfwXMuxu/e7+N4iH3cNjFzHyC0CKKT73mL7Y3SMe
cI4BVcTpBTqFO11eBrzkWFqYOWSEXqepysdVJtA2pi1sLRPwJDtY8FGRbNJpUjX7gYu3hLVLokAS
fNo6Lv3hQ9HPb4pudytmQtXFE0z8Pufb4V3EhBQmezoEQr7BPXm2jYLDZkBbhEHUwWI32/5a4SMq
2iicd3AYOEri8ZavqnrXLM55tEvghF9P+GuHI6R7kSd8+d9x8+ZPHvdPBB+SJvvLd923Znhqtrd8
8TcEH1jq2eIsthf6PrH7Y/fNPPKEb/HYpffdN6pU+x/886if5Ui0t/oR+/sJrLy/vuLN7f6v+Gbz
xK9onrRxokbfXPIaj/HqlsfuGw98mVyPdna+/9q/wov8lce/v3BZ58WM6DW/hMZ5Xm9v+Qs5Gk94
JHP89fgdN3OP1pC0w/6uPwfa5uiLl3kPfmj/ayP2R+/cg35y/wbb+/2T/a/vf+fXY3nO7/vfzWQ+
nvv6J0jzX99Jjo93OJ1BjGccJCgAwsNSWV1ks6UfFmSSNSVPs5ekabeQjq6gh07hZ5+1W2jNN3H4
rjMjLBrKLxGEU52QWypVKI7+A5D6CJA3cE0N5w6cTuqf4UHUOyyHVYa4ldASaVTVzh3Op+NdOr9u
Pj5ibf4k5UGXArNS2BAiJfplZZMrCUuGllMg2Xz9DxbyURGDa2MVxxw8LB2ePt9nYDXSKHuDxkYn
jN8QaiATE+zR0c4+7qATVnAPDCAPcj7aNH/SqVi06IDIC3Vaa48sOdVPjOdL15VyeCHqQzDMun5+
XXXo0Wh+WSFno/yu6zINpdnd7LswURfnIlaNxQxB1yT8vIkR/o4Gt1SKPlTCdGr9B+X1l8YyJe52
SWGKK+Lz68KIKcO9JJ7fVyX3CIwTr45/ihW9kYy9XuEyorxe8kcVrXQyqWK6zvrPabrBZjyZSEcl
vgf4/Kkz4+ieSeTCKRwGaI4pTR1EONFqaFE2rcbPOjUVRlYe0uMKutaUU5Qyph2HSxuGH4RGKTdF
K3LW4YNVLKdfoHR+VJUXxPcEYOkiq2f7sq4LjiI+kWzaR0WadmHyVn3mP4s8XvXQey2qTaSB/mb6
A9M2KBUjXUoWGIXE7HlUCZ1AB+YhOJC030WAFi7/EYtePnjjPwu7pscPejUkhKbZ8ieILU5EfpH9
8DMoiLrpxUbEs2b2sQWrc3AssZRKhY3XnuPAfSYljMpUIm96C7Lh16dwkhweR+RpUU5vKKRLeEfm
B3XPNluVRRbtdtSjgp8ichdrA9HOUqGiRZm9LYpuMTGLcfwB3SB6MrRIRZZCTwkfJXXff+5GiGk2
CulWOUJBqCQyyeDpa5eoajQZCMnTc9MgdvGnwRyTN0DDoiFx3eEn9HbadNk7aIUGx5bpmtY3YXI+
TEfvPauX5BHBJjZnMf3j7zAnRoyx2iwn0zGkxQE9mP8psfr7ENFQ4kOUkdeOuwQn6JloaRsUgVWG
Mi/KUcnmUMtLBBrGmNXZWACtZ027vfk/UrEg26zXu88GJt0bVAk/0btX6GLGn6/f52N5Vy5Qwc/F
sDLkdwfQlYeMhc5D8ZbpBQkiI0taz74T8N6atP6BZMF4u0cJo7sEtp6/YNpkwq2pHzA5qC6qnx8x
CeU2fK3QeYBFRKe0XW6Pf74GHFEBq31wZ2wxD/CkFm2SMflu+9nts3P2fQT+8RROWFVCi1JtpBvy
HximfK1CEDO8rSwlBNWvlMyLKBAHG1A3qNsEjZi6o4Ap+vGnEJu6Lb7rfKgzWHTo8lI6op9CmKLj
6UzRUEawTOeUquvBSVHGDXXDot1+po3d+7go/vEHCBMZgI2WspKquCNbXcPtAgEUbAhP6XLet2zP
24eO+2t7zd6A1J/CcldSIBA1RZU4B5S1bPaL7WMVMMtM1H+1Y305m6e3+aDG8lOKK1i/M+GIOCIQ
Z4gB4zyZvD6ZXEnr73HKEAv5SUDhPE58bVvP93fUPzt6D0dzpi1lCSYTy/LWZnuKV9dTWZznPwz7
t0X0ooxWI6OilDIWM2P+K9OoLHydRUgDnIwyDUXUZmHvnGIvK3pSDlRiFjiJ9lX3fgVx1krEx1CT
DoN4zR3+HZGGAO9Ta1dZ+DfcKSFK7XMfauiyJZUS6OtiHrmkuc1/1DO2caosUVzdZ7QTGGbkALC9
lMbQveM+gvyZkQxK0VFTIHUEnar43nosTsyFqNFEm68qLNiSA4zt8jccqENLLAuvYT+QGkpikNfv
/hHqur/7BmyQcz9GFv/87mMW1tIy1p9/9i35HhSVrtk96O76Cw8WL9EcZDER2Dof6i/krA48Y0hm
dxyKCOVwD4CblA7N9WJY3dRLaOXwrdtyizdnfHea2PbS9QYh8ySjgxYspKNS3BCPtPDt97NFFVyh
5q4UZ+1X8YxifOS6hFon6ldHa8mhrFDf6XYQiHomPspL4NxrMR6Vu+4FLPbOAXQngaajKDmD6pAB
NYinyT6QH6xhLPSyIu7TeOIH1DPFj8Klglon6TCHoUIEiO4/C48CFQiYCF/Ox2NkRTbz5dMQEIeC
d2cBU4R49cToH6JIXB2xCxV8anJgw6789Ff+Rt/GOs66PpgofpHlhOL4YTf9WWCVtdnS7si0rjSn
uE91E7/ePjagSKra9pF3nQ0TrwdB9IHYYVNJrv76JQZHiIXE4WkYcFjGUPNCt0v+dY0jlwarfupP
HIr0V3a5zzSL4PZPmrl/TlbJk32ayaOJ7nkkh9w/7n/YsF9W70hX93/lOV959i8veSpWTySwC9xN
+0te1FthCMMzP7wXI5UX9m+/f+M/aSxvr6iPdJN/S7krd8t9kZLu01BFIHzhYIBQmBd5Yu95fpCG
Kmcis9znnzzhiyw03sFEwJxNvwWc9+cHfqem7s8/aSlP9LPt7f6VPykqf91nqfv8lEf+KgYR77f/
3p9f2P/O/ud4Puz0Xm61bG95dZ/HKill2BdP5J1/vlp7z3MyTn3NdTdPZ5/xYVqgaZHRlyYg+2R5
HXLBMg828gbV8CSuNWQM6B584HG3/DkF1HNjyiOlsv2A8ZxBkhkQo65nf+ERv17hTOXN+AYX/ffU
2P9otV1qIvBu+7HnyR/8gie/IIxf0MWMla1JgL3k0Fz9Gnt7ux/yigNjDz3sH21/yywQAPFnYOna
zvPfw7ofnz+PDAiDy+P+lT+jxBDtn/+aI7wvL7n3Mc29ppF7V57w8u+ps38P3u/Pk26Ki+Xvf4In
lAb3j4ARVBCj+olRL32HP9DUi6Y5e1BCIAbf8Up9H9Rh/8g3ef7na/9XeCynZ8VhPibJO2JGKnLg
ErB8DvL+MZmt49LL7USnmargrmZIQhOjdcHXbVJ40MERFP3O+UXFbkKUvdB6BOCJIvE/5Im6Impw
cQAajnLsEHX1/GU4xbBkmEjjYXIizRX1XIGkEPL9DsYUFPCmx2RkSe0ckp/qZM43AJS8hNEwRAgv
anyGTuyuL9wwHBqUKkHzBI04CL7KqGtsOEw3k2axuKfZx9UmWv/U8W8SuOvESNNNSpPCLyYmd90s
nvwEzhz3zLQwXPm2gvgBc47/4bJS+E8h65uD88jXYp22u2BpuayB1JSSlgirVDo4IDHrojYv4yyN
pUpaZg4pErdqsTwUm6OCvBbb4LRk9qiiISoGmpKQE51bBuL5PFrKWvrFjlW2majUJhqLtCOq82rn
L/CK6ortg1gVIj+KqaToSMV0h90AxCqAPE1QcjjDsxha14VnHJ3PQqLow9ZnQxEO+Vglm0lXyskt
gS+mmobQOPB9OMocRGTCPi7rb+wOwowZzhXryq5CUafzCGM6lih3R+gD7ZKA+MSYHm3YVE8J9eGM
AhuSnh9gJfUWJVqwbHo4B2KyUY1GPNr4xRWNhO8lHhWBt9oE1367OxeJ109r8KfFE23ZEBUStmU+
gRAgU7Q6xeA9ymhdaRen2pzyKRLXo2K+oQ99M1/0TDj4NSAC1DjY6lpUmDYu/smC6pp+SwlBG4Ea
pnfcZ6ocTLxo93G3KWZvouV4XRh8t1QJCL2fkbc+8wr/VOYtBONgoAE4HBGNzQTnwOcTcJRKsm9M
O3GAO/xALYyuBuCkKl2gyHXabQoWFWqtCncOIifcMrIfVY3IfM1CgUUmYoSyu5oUSezL0+SWo+Sb
+2mI1piPQYqY4hC0G0OUwFgPrgGeCNGRTOwZ0RlPKE4LIYsTVg75hZIwrWQJPirMGJCuUS0WKRAI
VHJ6J6+iYu33zNcUOx22auVQbSgFmmWing6Mj6otun6SIiKLkIwYDc3z+1yWhKO7KFlNVCYTd84s
fqVFOyk8OUlk++N4Y4iMTActSg6HIHoS9WhXVF3vv19BOTwwNkRImjko18FFQVyO8U5v9hf1ixVk
F9xLTLKUKXcwc2JE0bJqlJ9OVVItQaSv2yaRftuj5/NKoNPT8PFLQ06flgA7sjwBGcoOwLfBDNMU
x6R6IrMEqY41NcVR0jknWY+qvrL9abYRcGF8aS17OFNVe7nz+PFBBCO4CgN8gBbyktv4RVW1EFvx
IPBH+u0F/w7a7bVNAZ5gtOGtfOHs8KioypSyGcBbt8NNUdeX0udJ5lR48YXODKeK2+CRhDTL+GAh
DcRvuxMgAMggr7c5BwqCXDugm91BaisZZty6dBvjFe6XEJNUphUDU/wJhWudP8v2NVFgOWeWAL7p
6qEALUJM3RvzLwpBl4uQQyEQsasaakpkE3Jl4vQq6tlHN70joAO4A5mF0kmurXk0wFRr0vX1Zn3d
MsyCAgSvaqeWLpT+53eSnmj3FvNfzo5lyAd0UAPpmaqn/aZ/S29rV6kTkVssq+0aw+d5e6cDn2V3
W9eY8EDW0MnmNbgoYsa8tQS8Fs4AApzKh9kLf9c5WgFnjB2rT7Sn08DES0eao8yjbITdQEe755Pd
Q4TVpNmymfDHxBWjF/arXxAG0Aa3Y/1L9Sc5phJ7lUjsztAdCwdD4C7tavrQKqiLhCFe+YnFqH//
YCdmBWIeFUp0QCLy/PrK1aaZIc+s9zscakXhzSgn7wz7E2HS227cPWoH1lQUG4gd+0G1YjFutPOe
djh8+Z6B4lDHxuow8g9LJWkK4Ndk9USDi2T1Nt6iO5KXGlJUhZoVbgqapFUN7KQ4RTuYSH+a4pqB
ijnFjB16XHU2uCq9ftfCF84vgGOYKyakBHZMeqzY3XpYzRNNM61vQZqaPb+L7lrY4t5g4oNqiue0
B4ljfGHsEmoiTM1qRUVsKV93NjWVnWStdToiOAZuImmMYC4h6cEj53CzHbzVdn8vF0Wze1NO53di
QwgVU5xSFMV3ZNNe3GH9TOgpSQnRgC3ZeNkpIpSWXoN9B0Dk6fD4ha3WYPkYgAlnFCNIKJ7Pvbpu
p0m4WjWTLiHcXNGWeT69KApcFGincN8kDDoImAx8NRF1ui6D9P0GEq+8N8REl065WVOuETIvOpDx
44lM4aKaYwKQNYPpIGeg/wDROV45dFpFmkZZFqQZZOz51bMz4ZuBVYAC+ou9IIYCckFgj0GwaEFa
3dL92RkX6DZizjBXRGdC1AuYg2B6r09MF7k/X84y0UMyh+UyKPQhTpdVtNDCOH9/UdJIaOko42gW
dDfZSUyB0NEuZt/1Yuclkyah5PfrNpuAgkfWdeQm3XXTowqFv9vh1aGjpWiht604aqiINNQ5VE3S
LzuEFQGYQrXfzBpw7gcNh8x9x5hctMa/DzDaMaLY+nUiZGjSZXooX9phTkMCPG2th9S5gg+7QVyD
GpET41r2KRKEiUkldqnyDjgwzrJHnkTi3zQ1xwgSzLJjQ9BZ8vptfWG9Qw9AFZ0z5MC2hwl5SR6U
r2bzhdsluw2qwwaSM8a7Krc0C2hzLCQRyWPaOLBj0RaB1QRhQFpMhVTOk3YuXzAqpYMhC4bwOS1P
DP9Lqz00CYEeCScr/ij+3yRj0AbrygGhtph9F0zr09e4CkjyIhmRMSfxP7IxVCcvvqF78LVFrvPm
N9PYWWz9R1nnEeaNKJ6UE6q4hP5QLVQn+gsBbWfrjLrxZkaczIWAHqhCMuwW8LVoaIxTQYOiTgsn
xu3R1a3y/szx/fL8i0pu2o40GxQ4rLJ/8i66jGSjF8HbOm2deXQzdb10TEPKj2ghxQrk+fXSkLVM
VmlSuEyvscqO0xvJTbt5BlxH1EdjYMTDe6+6GNW+RLSGTpYyFVaEleHG6xRti5MZlAD3vxc6Fydd
NxEqdlQB1cHnF+f5+Xwzwx+G4JjwlAJCFeDzJptlE8KCaxP+5y5CmIopfmltFimbulQSJdsk60b5
vJegC5nDapzCVoTDpnV6+kB3adLhxWJmjksoRE9BD88vllr2YpfVKy42w8HFzt/Slr6YZzdOLY94
S5qsasb1+6iutTFJj/Wbq6GamWTR4kQowhOttdryPh2fKSPalEIdNiiOhkjup3Dm9+I8Tu2Jdl0F
VApYNDhiZUpwpM9JZfVWMT7NuK9yf1udAgoOzweNEDA/qgiYFckRQaYOx6Jf9Gs661AQFEggama1
xbQbmjxMaGrb5DgO4CzYLDAIqMJ4Msptw3nFeV+8hIDh9Z3spUkNCTxgQhPt+djqPx+KoV3iVVL1
0ztl3s2vRNb5Xm3JUDABsFD8JTzSDrFKmw+zEj9AmHErEm3CMWq8k7Za3ZSL5pQSQbPgcJb8dWnO
KOSv/aGktxUWus30TlUc01IjZjY4z4Igee+jvalCZrNQM6rA1TqZ5HRGqYMOpIXwNICR2aF/UkJT
41AqVgqJROnZB5lozdLusrcn4sCj/FpjDO5I81M/BSRID7aIYSPbChvl7pIlwFRlpYqI9FvMr8jJ
NEHl6SEFccM2prMALsJ7Rxwj0fsfiEY0uofFRgmU2act7CCix5oRPGJZT++csjmZ0/2AOcemgJjp
LUKOMyWYHfmVFPGFwYmfBSM/Ah22TvbP95Rt1PUpQPQo4nPXxq4ap4nI9EfimIbifVVmOaSbvehT
Q6zZp2TWEgRIrUmb6st0lr9v1rC7ycx+p6H4vyOrFAkPzwOq2TpTtVRc0M/wy5bdqyC9QbCVIfd/
u3J0Xw13NExIiID+nq+cdjtbmIB9987RrQWrORfF/dS0+KYLBHD3FoKBil+S4tH+59HfbCsnchZf
qMZKDsfVE2vneCIS5TMHUx+GhTCVg4vLbL+dl8vl9E7+FbJ4lEBBQFqwHSdeO8Logm1AtUYm/8qB
87h/8pLsg2Ao3LM+noZSjnd9XROceYqqaP5QtD+/YcOQ2MW8rvbr2c9IlMSd5ww1uyC6MsPyjXoz
SOYuhbAI7JIbaYsXDM1MAIrmdO9a5kA1/jJoVQqqNa4auIJ90YSlDHMnGopdu4C3pJDQ5VXsZ1KE
enT8AdiBNka5CnobDczeSm3u/AWobZ2YKYfVCGZ5SgxOvBij/8KX8/kHH7ezWb2aT/O7KoE8j/mK
BAP6XKpGOGnbjNWngr7EtCqVALz9zvsdz5nM5bTY4gj213UFCRpMatCAEYfQ1rhKLOrfQjED99oA
WaGuUbVPAKY6B6h+L0BHsYwEp47eviV6daF1TmcgSjjmVPXGSQSfbfy6Liy2iRCIC9NDn4+27sNF
Y1lZuq6qQ5MMT0Xgjc6oikqARcCglhjFFs0SjV/yaQlGcl7bq2G+vXLacu60SbZXRYCSgf3ELKkd
NPR1kPpQCIE2OhkpOYxzkAoQrAgGThHIR0+bB0cfNhvOSMgnUlhkP7bL6mrstzf6vtR5Ap77pb01
y/UHV17g9yW8kQNd1AzX9bonU5HPK2KfXMaOJ3kuh1wqN4RopOAR0AICRtXzqVWnybQloWcD3XJL
YAQ7IRLqQmngbVRRhwfzF6bLNUugp3japxqoaqE8aauWP2WGJRYuZ6kwXom5XCUIEyMtlZFs78SS
OAqGNMRwNDAsIAA0h3tBNOxWczh+HJSQNNWtRFGekWsEeKKYUcrudc2O+YopjnTx4nHJsk3VJjG3
Xr+mo2KJu5ekySH/geEcNp6ol/k4nyUr7iUHX58V/y6JwURJQwg2KQpMwrHznL3huxdmKmvCkOnx
K5iUuwOsqAuJqrMR2/fqfk6DOeWyr1/li4sW6iuFzYgw8mhnbxNkb7h7c5VL8BA2SXludD0wPmoe
QUuF9X86DnhPcaGD14J/W2HRkPZw3QCW6hlsJqKl16/rSH2ku5c4kQmgZkjb8eczsV2F08SMvkHu
TrOhWsZ4xLdFNb+touJCy0B+p9px4wyHG851wrrrLiQfZTehWCb7bWgKGHDQguKi4SqbwvuS2+Ul
mNW5jfYqWK05lfY0F9oeEwBiOmov+EH/0iStMJhAyOYagUxxrOeOZAMogPx8vAG+nIhsp3W+x4G0
Pj/yK3Rrrkh/cOJ6TWCGTdLhkoWlq/AqZbPefHee13T5IJuVwHy37n6k3uxatXDhkqYr327q6Sdp
BqL5hqZu8+uVNz8R5B9ZImtsAPsiaJfUUWHEHYzNOPhYty/Mneff9MnsSrLeNmSRjySvnEeSJDt6
Nykfoq5rlyaSjEgCLxSjn4+3LVV0VyKkIOBv4okOXaVRQu7HLb4ZOlBfn1Mo/riwg5OAUBpars/5
GYGuPr/wzHZDGZomu5NldVEX/9gYm+Nyh+EwNpkyW1AlRgoDXb6Yk9ZDZQDYqjxB+kEFlJpoqqho
P2z85XWTLCkPF+TuhBRrlDpFce1yL3Rtfi/zLfaePLpWtwOl7GJVyE7K3yryyIk8nDcAmJaN+rOi
J/qQhVfcnwniif+fs3NtbhPL1vAfGqoQIAFfLTvOZXLxtJN29xdVKqkgQNwlEPz687xLVp82dlkz
PTXlTuJcEGz2Xuu9rQ495yOQL+gPvcaN5imcAjn35O2zrZmMEywwGlm6RBpq5pFQN3W+QZb8qWpA
wrSuIeCHNKgqA3wDX9KcJVcBzudyoYr7axE3Qtfk8o+q/YNC+9kimAwJAsZQis45mr1Lukb1RPJz
yq2i4lhnU0a6hs4mK8KJ1QoS/jHgdWYqUZIdmWSEPJSQYqS4X0XCSA+pgL9uUa2bBcJuiGsxXfL9
qYERaWO/J38PBn2vVSLWwuJBOHa6CtkgPvHIo8oB3Ks6kGUCx6W2k1xR+tDWI/IWebD6ZEvFqtOU
AUaK9zphLsaQ8W7LRCsUoWQxrJWHlSx4DDxANYDaJHQDtEmEexpVTJkXlugLtR2VCgmJWPwpWOZy
7LLeOiFOjZCungUJ6q/RamYXUmgQTFbEiaCRauJLuj0FKjff1LCMT1Gmlfal7KLI+hlCySuPS5VJ
Sis2pOVy3p1kx/DYZ8eR7Yi7b5IOmoCqIb2xh3XkRQHi4SyTwzcvfwQ1HGWAYP2UOQl4MkFLcHAM
++JHRqSLoi56BrXeTCWv+uv38NkEK64VlJq7x2uO524uP5nGKdgx/yI07bcSMpVDowJGwUsKk9E9
zA8KB+RYYZjRwxlSVyqKeFCr0vChKPtKgR6SVaiiUcId6qm3aiwkDFGXoHAxjbUyEbhW9sUMjJfO
aBYvaBxZlSEY52y/DZu951ZJv+KtZDFw1O3yHhadFCB4KLeA3BioRGm3883hTRUAA6xI59WWo4t2
2v5tHzKSsCwvCUJeOqU0KiwUBBUCY8421LJl34iqcnUnB1kUMH2DhCjVXloSUtS7FDHa8vMdd3Y5
/oq23PqjdL7kAgJhKiq5TGioLy7ZF+8aSeycU9IVe3PVbnmgax0OzfJO4go97mrJ3l64n4Z8ZXWh
whOl9wk08Iv6WwifGIV6qD7tsg0mw/z+sgpp+cIrDlm7gHyMGLH2jNzzvXrXh0W3tF46OdC67TlT
jrxCWwZoqOuX6UIs/lTTw24p/iUrfsTT1HybCZuDyhz4FLj6IOcwHxUrypLL2aPM2/B4eJH+eCd5
wVjFD4d44PeH1+Sb/2FjjrDyyWw99AT7sKxdX7pqlo+lA+1G/puSt8J63yWQZ0RwWpkPRpIBmaH4
Z1DHEYOALFoaCFFsxps0GW4vJ/08iy3Wu02MBNIjuDHeh9mC65leu9/X3LwkICqEmyecV73vSdHD
qY5MQlMFVVtEGeVqtnkrwbvcD0on0Pe6gBsOwI6ogAx09k8d1MSIG4GPlbof4J3p3318yqJ+JAqZ
EOBYmip7vuxiNrLKBxEC3LgcSGIDNWaVCqkQUPsqAj2yNZ5WKn66GaEuk9MisWd+5EVaEr9G8+Ae
8UQITOWBknuOEVJPP3CpsGhDzUpfTL9UoDs4KKyaUkIPgc4yhjN3gUgmtCMbbEevb70v9TyorcQQ
xkAUEBuzy65oz6JmG9yZgnNFk6xoIRfsl0KJYRJyEfXs+PLXKMVLgz+UWyu8Tee6ymtRmH5Jbl9N
i2T9I4/s9et85vzTMlK74xL+q3GoMxATUVQaHjzHvyOV/2NV4Rmixx0OJPdLbVeTA4U/wuQAeo0G
wFVqO3Ps0g1FHLXSqECPfNMkUzllowUZ3wppEF2gzURAkr1bEpYgaZxg6GUNUs0gkEB0pU/c8ZUh
3ughNRVIVU4ISXq5sHg2wYVPHHMagoouV4i25tra3mnruhv68K5z2JVJyZPmV/4hSbYEfBjnwac9
xaBIa0uxjiyuImVCRfxAYSGeJK/Cn7aLIyiQ48UiSTTUlk5KPldp353qRI8rpcFmiXJXT2cnLxey
pYyOTNysZHZ67BpiVibI7AKK4dcftUEWszcJDSpcNXwlZ9W85s+aPGo5oVYkXU3dOnJwQllBD3tp
KgoevOqrAEGa9pKKsaiKIxpa9hGm8Ki30TAvYUQaj9qR28cwV6padFVa2IriFyzruqxtTjmTCjzO
sonG/UMVwLwQryt5IWFb99Wk4Q2YllU+Rx4fuBs1wi9+Kz+dnZMAu9I6BSuA6BShqqORVPu1xpEm
W8B05frxPWGS5erPeJtzjBVf5IiRXcfM2WTVaQfLiNhQn7wvnM/+xGz7BfNBqIelkXaWFGmqsR1y
ua+znnDVfgNj8/r9f6mRRyoacQqLOibZ8+mW0ObLKiV1nRIBQavFKpKuKyJRThj5udwVi7/XwDhK
BhnPKQt0OwLaAOtPqHo7xDZqerRbK9vczcN3Q5n8KbGAFqUSM8+YuMoLCa81XEj3WWm8avFPAna0
YBRNPj2RXjSl75pWDErYcZnu9fqHt3yZ+eKDjA4FUkOYz9PLpnh3IOfKoQZhKgmKuw/RMCCN4MMV
xK4lR7qQ7siC0omv7eXUEpIUySbKPABFJ4FmkP//Eyvl212MdzRDHrjpcbfEH23UB5H7mveoABtj
X1QLMCxNUZP7qs6v4jcqe4MSi/KZd5Pk2ppScOw83Lxb9NlvEqsFTKhQnpleVY2hlr/BbVhVLEY9
AZs4oSy7iNhVdYlKpBE3qnVtiiOCGM+0ieI/VbiIjdcBqQJGQLzqV0mXNIdRrShTvNYaMFEyC9oS
LdE/ZnCvAoM1yYpqAICbLo1dOkKXaN357lpuwKkh/QohoQh6pZ7L9q8hIvpjFKFKs36vLGcJ/C6r
Xw3Amz9csc3g8Azn9OehYf7kdxu0HMGd2+Y3/Rh+rl2HIw1AWZKgaK8MOkILzhlT4m9o7dDqVCBq
zK8z9aW6iMf2MjrAQNM7V3sUZUi+YfZY2VDMaj9OVPrxq26Ltk/5KoUOlvjiQjYOveWvL16bBv7s
86HvQj3FmQEp9fTNddok2blbj8+n9CdUKW4CMCLNHGSLAt+FNFj0CyZCt5ZWjskryj0whS39iM35
FkosaeiQ3Ys5VR2p3FOYxZ9aK4qFVKFVIrhzyMnQutBmWyYox/6LYIkXMCDMJXQEFFVQ5/P5CVNY
ZZNfLAMDFqWtGwLMzkMe/lujSi1Yn7JQSQkdiKfIS8CVbm3iEM5xHVuXxSAvQWqxBMuQgLAUoItP
77VPWkOZEkVozCXQno3pHlZAsug5JVeQbSIi7W2gxRTao+xU6ek00E6B+GJ+RToQtYDCFdEpu6be
CbmOJKVkO5Ai4fUl8gLhukCkyPbmEq3GEIW58mIfdItssfUNFlB8+/m4tFQ/zZVH0WWbmoDYSMCp
2HWbCQpgCCnzzXw82SnsuEdCZEMjQcwzdkHhmOq1TWLH/NDXr/5Z3CpyK4lSyQ/2acVW8xjhfhl0
zpD0HlVg9YUZod8JG+dI5EwyE2VZJRw4FMriL9jFJNBXySD8T5Hw5pYiSF96IhW0AuJ00tv7jJpN
aSWqGxWMNmzZf/NFhJGecccNAb3Z9EvjhURIWEL/Y5a5TYwTSBichlx29QRZ0ZG2hoyNvmSzOnwj
efBa3mm9l9pSJV7Sq6R82wmbFNbUbxN7iL9MPpWMYn39tr1ABj+9bfOHvsEZUUfkM2hL1x7rogJL
YtbnSJ0PKZYOxZvD2H7SiZzX7odg0VHygPT9pbEDDH79oqyzeLpZAU4tUCUgTHOJxpx1Hn2xrcI8
H707SWYlWNJFyT9mqg4OhrNnvioY9UT39l52nxz5RrLikFI44UDwoDKI1Q6avYLBLtKlGODYQciA
tEgcIK+QjVxGaCNITjneNohDR3EF5cxx6Q7Qmw1jk8ATVBELndeMBOnzhGmqKjZRZ896ws0/qaVT
kqM448tAzYsv6pJ+DD2Jva2z21Mm2z1Fa+7dSZJksTUt4pcDfCd+fZuFpOoyYB9WQhnAHuc0zS/J
9Vf5DmkMy1qogpWdzOBW02ITkayhpGkrd6RVkosm5eR/McR9LojWm7okOIZDCFQPB97T7RFd8T6I
6sgzXtKG3vB07T0keJB99UO3ZwCG2nU+hXLlrMEEDdP2KJxZcyeUWGRcKoo1ZyOn4GVA7Dm4w4Vi
6WGMZ0SQ/vx0aZsor7K05T7rzMQswJH3cVixYNQyQOOpVRAPbtY3CGMkKA9SlkgzUPLuSFXcXmx4
X8BvEUJDo0n4FXOez3RZSKqOhLYFCyNI6032palWt67Dgl7u7kNvers/Vr+l4KZrz3F+Yy77hyFn
HSDfNNwHPkKthRiBvG4+pGH6HwWN+hO5Hq+/yIZwz15kYB2Qb49TBbf9bKVm3hQvNsd6cVKQyVPk
CEYg1beD0Bg4ITQyUZBXJ0zDiX6e+nHnm1hKKfVNDIX7nkfw1bBGStjTwE1usQbtatGSSPJxKtDF
o/c3j9TrH+MF9BEOXe5HDhgMUnNvZt9kxAeGw8KQUcr7GwvawQPJ78YhAqLA0Hbpno2WkfZQ46Ri
AoXZmnQGmjmDGurCdamQmN9etKZE+GkU07OkBQegdFeudu6dxkV1XvHZLT38vwLEyD6Sr3CP//tw
eNACzRucLATSSKyvt0d9vQoLAX0Zve7r1/YsyYW3XNGs9OgU1NgfZ+Aegv1xCt0jBSfijHZq3u3e
qWEVFhMF6Vsp9VU9qDFU5yFsWTAeY+/Sq33UBNxTuDI1RlBdUifgdd1A9WLrgolUp6BOQMoXFZ1q
UFQanQLMSPSmsk2i5I3v/3aop2/I1S7UGy+tCZ/NgfeQe7/iv093MSarE0k+ZpSeCa1utbh109iG
skggMzCdWTuY+AepjgAnb+QkUrajiv92F/+cFu5tHwd/vn7fDfuZrQl/SfoOygligKCbn15XVqRh
UCw2PptWagSuVB+i2OXxJjXk5gw6q/+SB1WHvDYyG5LmA66GHURv+od7ZOcVVtT+cB0IP2q+gUgt
EQLAUx+Jp6YeIHOHPe4syFCPqyJLxKu6en1fYSrijCWs0WEMt4SwKlW9CDcKR6qCJ2PcWnkEwhCe
MTkk/XOsip1S7y/fpsWJ8oeExOnc0oQAzTeTq0gbmXDG1dg9BLvVB1VXomelv9B/pfvTHDSNOH79
Zr8AxC24bSFKJEZDkXYyq57KqOmm5abzrdKXhVae1Nzb/Oxi9rk8y3DcaRJfgbqeNnlb7W7KqLiV
TeK8bQiH0iwfFdcSNUhL626B3xxeCnoBOIf/SFMlpaLEtXoDFKTahMX1WAQhM881uBO36Fn6UBYV
o7QUWo60laa9JLj/6jKs/dIbwKaONZPVH8QYW56uNGcbDMsy4sPrQSlxrWsZCYF5wGUr1seR9Upn
t7k/OH0s1Q+1icI3QkzDanv/kagVXZguixcAwftcONrWR9c5DEvvzmLxDyzZePFLQJMYtvxI2yKi
KGH6AlQ9HCKNoXO4q0qx6iBIBGTZQHd/yZnI1b++ZF4q3nBXqTNk56CAm901vynpwqM91Q9MVufn
b4DIsDIjcBdwSWUqDb7GhA2riPyGHv8SwUxZc7Vpmaa2Yza6xnOCqoET2WQw/AP+kfbaLlpSMgHO
OnA0ruv1i3/pka9QiYg/hovlzJk98l3tB00WLUynXq14x1Kf4ZraNdQfAh2IppI9TBoyyRUNwMuH
r2Zkxz9p/kxqywsX9hwIWKzY9pT4HrhkFajm/JsevN/uUqq17vGETtFlNSieKNOSVX5vNLHynOhS
pdeQ0WYgbUK51SH15iTlsNxfr1/UC7wPF0UcbIhpMgZZmh0RmJn2dRQmC/gtHmvE3UKPKHW1XhAV
QQIPJQHZlv3tIm8+6diw7Zj12R0RVIi2PmBNGBgTvW2m99kyej8llXudlQR62ckN6Pn6Zb/4kJEF
cB+pznnOs/q836/q1ZGgRSvalJBkhnucgKLlpCKLiPySTjBZYAp+xLeVRCHWw3Qj4BOa7vr6db34
5mCtIkuEetJlV3v6jJlEmy4yZ3DJvoIujY9fm9xl+HoG9pb8bvFwEJimYRR6zwbYueEb10mgcoA9
1c+hp1bqSNDuyLtBK8bpkzNkigbyRkKGtpn21/22/HH5tX/mU6UcUrXuScsOALeY3dRwO47boNlP
d5pcash5OTLNfYOKR+Mv5AyL39bR4kvc9u+qdmD+9AFfLZoQjseQMlMqGRPkgLT7QfHj9Zv70kNH
Y+9SqkGvS7g+u7kxYUvDKnNPJa6IbMKw1ZRpWxqIPdE5rxxwWEEb+aoTp2K4kfxLqrzEnV4WXlq5
Mitn9PIE9DnUkXiCnl6Xk3Y7L5+2LEbIPUWhSkInyotTH5qKuOoJtwx4N5adN53rfhdAbtoahs9D
TaIShahLCuQrC6LmAL6jaYmnNbl2yfULtnDgesPsk4hrSJyraWAauNDnAkW52gtNNWcgccyooehn
Vnk8h+WA+klk8SWK5QUVBih0hAAWAbukBfPzYRUPdV+zUCRr0wetHHKGvdV1GmyuXRY6rbxC3mRq
CTC9nR38Z5eDGBAppf5ZPxyRREczjFmUsKHZpRE/1adRmHJpVFtCWwX/CzeWLtwK+pxr40w9xw2J
rZEW0FgaintBw/3/Hp3DuxXJ/0063grAaD4HZyIbb0od/3iX5vvrtCPuyUUMht30pLXK71fJ8MUL
HbJMARHA4S2ixg/+YzIglgQYBXbTixLFF9ozjLUaGsiVPRfUtN0+gkglcaGrnD8TV0Plz0l9EtEz
aEbohnywFmCOiD7x4ROF/gqmUgje5Gzu+83wOcQj+vobb+qK2ZulFHOg0hX9AvqEp29W2C2GYFVC
1hq9TzyC2BV0Bm+qLaDaWUOn8WfqbPVIxQ6JGWbwPF7L7bu/4k3BxCSr2NXT9qreeAx/uHTAm9fs
6dVqwhFPGaWqbAmztqYv/LRBRTndiQuSAEh9hp8j2tTsI+GWWxc8ncGr9CB5xjiXVePerdJNR+jY
kXhMquoOBphqz5rJjCRC5JEKwU6Yc+cd0/er6oAkGOiB2cnTpMnfKIIvWyuee1vx3KpBc3m5lR0y
+ygQPott4x/HE3sP/cKh945Rl7iZwaHZ5lWvCL/Uq2TBpZxnUu+ILya380Heg8Rr1hCsH7rKvW+K
/Qc/52JVZ2SHVf2/g8Qelwv1CQiG8GBuuqCXb6NluyF1kpsthHNIuFpSWKSqsLlNUnxSdrohPm+m
P1TTRFKAqSVo6bEyXZZePZtnQkYNIzlDyGjUKYJDn65fnlAQbA70f1LwyJ2oFaCxDvJQCq2TJDQ6
EpEJZC98eIiorljOMokmTDQ4D4qqamxA0sRqYQjvFZvVr2iasiPiUcTmMgX29GWvv4EvnLl8gojQ
iiVZ8mgBZwuh7Ily3+yUa/sY2S6t9ZkR77CwKyfT7PS6WgrXJNBsV0BoAGfxA5JZXGbVls8BWg9g
g+g2poUgE50X02Vde3Hre+wMK6z4zP5LAiQg0+FBQmAx/wK7TQh8hLOQWr9HdBPQBLCDSNqeR7ga
D8pp4O/Ii3sBujqzhooWP/FYK6T2GC6lfG1h1B3aaHYXZWxLTWgEWIkC0WHDDktClg8WVyMMq6s7
1GDEI+QHlDec1/0AHtRyVkvN2cPHCulQJquTtclV1hdvLp+FLxSjHmU9RT2GEOzK81dicsfRG7Zk
XyRx+SMKCTqlZ1trAzpEGRk940d7ixlsK6Bk2PN2ah6RScWBO/9CTLDZDBBmJXvhuvTDhutdIB2n
xycNRMiWzbe9eGaaIX22n4JkEqWBNpmXaH6WA/xtI0gAMIfz/ineB4+XxhNMxJCJdtF6HA7J7wqB
PFMxFkuH4kPQprhJzdnQPqz5cwq6Ek2j+6H1IS2f9HnS37iai0Ippt7VfGzw3H64Xe8XsXJN3kvj
KFnSALIn2ZI2QgviHRBjqX6rlgDsMDoioiSMdOXkLQClJNBi37GcEsQOcoeoO2GK17rwDgSasp7g
qAL87NGWtaMZ62ZxaoLVWtxO1yCeU9yEkCIFEfkxqCKidc9bJ8fpTYgQX4n62sR0WDKq9ZeAqn5C
oA6oTWf+ezQ1NrrytOkBRPJxQwfNO0KXy3rYl45DnYWUO94S9HceMtH7sJv7ibyrgKmXuvV69dRe
DuV4Jc+o02Y3Oy97q+pRaII2QRROaz/IPi/TDZJQqFje5XpNt/5VDwXv5IO4/Y55FUkxXIc1mBwo
raUEB9S6PS/vVF4yB5lmaL4SeZHkfedcfLaPh/G02MVFfbhrk+CqLv9Qka/m+AynZUyrdFyqcBYF
cxGwH/NpMf650+anSEqBjYGHrwh36uRQncBcS/Vn+hIsRJIdDS2z05TurxbQnViJVMnUBMFV5xGp
pqNLGo2oRdYVHNw358g4Zy/9OwuxRKpECo8gRf2YVgUn0knuaMeIsEzZFWCm2ACphk4rQB26Sjfj
MCGRJDgwvDMh0dzYCnfzvlxN7/7l7A6gzA23QbIojSoVxP2/HzhYfUhVl5n/hUzOaNq57j7aW2cv
4YfywcRs21B0YNbqCBbMOyb2Wy/pWVjkjst3QkpKwFwJHy9c1/NC2cMsTVAoHFHMMGuhO39Db6Z+
72eb4ni469vm3T5vv0UiNI8ZNO6j4xQi4UO/2BVXy6olhJArI/1F8RlRdPx+GgsLH8Th7l9ko1/o
yNDsEoyEtJQwU87Fp1fXbtJh68TF3pB+Jaxqi7O2UzwG5r5oT6spH4fwbRURFWRzoHGMuFTkjnBg
EYl5O0AKX+SAnpOUTNjmximfEz3oHGRy2sDZ5v2wx+zKmx5tPyaOi+gbFNarIYM9fn5yS9p6hf/R
gF0VEBKymsscxf4/K26UKIBUFSMia232TLOxwF3jdJ2hwzKSWVgYgIdC+9XEmgaVHVVrTU1ZwPDf
s+ZUrY/IczrlnxfWmjmqZ/sNF+UyAo+hV1C7MwyzHztnNaarzthzQUeyh8koKWY3YchK0K8+5l5C
wBAsBuFXFi4CjGx2sR3qnTT5PWnGKzG7xjNp+wXNkV9RSfmqGlt8a4TXMkJS1JpkZBlciM4WCXfE
C/fs0hxFzpWKK/3VSouRhlf/nKI/xJBqyrgOQxOVMOvFRIEk7phBgHbGssw4oINGoiLoEpC5iBQ9
obBCvSAWcPEX8Ggy5eElKdBt8Z6fpInUIzoUh3T46AYp8C0bXSEROlpo7XpHt2Tukn9vufFk4K06
jzT0/Lc8ZoYwuFlLJFSywGNF0KZiwKSPkHErk0YGHZzFrELgOC6vAipAGQwETwDRmEBcWKH6STdB
t8rvMddN9A+gLQ89E3qD1SJUnT17f8OeyS9u055WonIFROMDr5rNQEJNmZt0BGj8rzWHOIFQrn2V
1kPhG5qIfFlvZS3rs4UoyyVSqziELX26r2TTMUud466DCVj8GgYgNziK3Icbp/R3ecpd/9FNeB4d
bKHcTJ2Ys/jwUEHwDNBBmgKkabmqOmUANE07tIYSt4Q0SK+k0092/aojch8Kbly2V2k4EaWNR4bG
VyeWICRBNaq6yw1bVbsSdtaoLgfswymIPOQXui1/7e3jD12Tflm5XnbVHf+TrPZrSWE0DlLWa3VK
E61qwJQOdQIlxHjWq+z4Z4+V0wLZn+I3Tdn090Mj6vu83kTtnVL/JFVTIoRJ/5FTXYlJEYPp9iSS
Ud3Agd1LtTg5jHGePPZlbrAxY5KIvb7HWFDj0ycLCgUnGHhwJNQCs9bUSYO9U+wWXJo42Jx3e1/9
kAlI20NJaIJWobYMDVEXCdDtIEq5dZ2yXeVqydEyCarm5n/VpWtoscBMpRi7E5A1lLkiCrRpShph
oxUR8VuOXYLc2Of9ZbbjjSkPwC9Vibz+KU9jCJ59THpX1AeMFSVI7OkCbqPGi7uhaw2bNY4T9Cg5
YrzA32JlWUxfgL2ZMIE3unqls5i5TIFe0puyxYk0SvDySHgl9Tfd+deBHQtFg9oPPVBk/4xJVI0G
1Z5A7qi47tkohEMqdtV0OTbyGmICbkUwr1s7V9uufMjCFdg6mh0MY+pbxRq3wRgy4+loXu92/0il
SDioCDy5IAn+JvvMS67Mz9VmnyX4PafWSapZ71rM/PHvpitVopSUFWpZ4D6UwCr9ipyHMgZ07fE7
gTpQ4cmfqh3yyf2eOFTT7pbIWMpbhRtgsjtpnAeYO1rfkK1c5lmFLSi81F50IBf0XQSWnnItjWiT
TRChmpzPuufyhmlctMhXF021tdYTE4kTRmTdGG8O46CXu1scv/vYcaVK7mq2PxTI2XF6H6fb67yF
kQALk1nZ+laUiBbfShyMUNVTsC1nIk9CSkhRvElLkybZJB9ZggL9fQF2PNObic0eT+pINWt5rNhj
ksKlklFWlNwyZYhoX2Sycldk4JbRWH2n0B3ppHlu3/vtwTTyyZ63AqRO0+htuKhAMp8hndXj9Bip
hGSilVxA00ajiRgg8Kopaj/1WffeIjj71bu6H0j3r1OyB/iXyQORyDBf9BhAWKFYIEVRY5r7HAS8
pFiM26q4klnUrNI9s5oVx6r45jy9dtzlnbfzP++WyMVppPn3dNqJwNGJOWwYVElBIJvzUIEJ4O3+
qgZCJhzR43ISWQsJ/yBfl7Pp76R/iDq8JRq3oyCJqacldhqKC7HuWqFK4kNwcdvsDrfm0WHBdPvN
T9uWlSSEpUyaH8GbZ6vG67vBC/pbGBooCzggEiWJbH66GRDUtGy3wa65S7hV1u9Q06i3SNKCmkOo
2kljok5UL7zQTRmstI1VzJYSNKc9UEinlpDmoZI/SjoXNpd43Tv5Vbt1rzsnvpIZNUn4Z2hLlUwY
yNT+iJpnyLH+4kI4/JTpo1w9+f2kcT1Ze9kYwS622Xi7nYLPWmMKBDADecb+1RdX4i3UWEwbbrZc
rZeTmF6A4LlnxEK4qK0h3p4FrubB6JTTwD17NDgkGz7UEjeJe/CwoKlzLeSkYB+hWNNdsxwa7JDU
O9/UkWpiTu6SDSuNyHRA3CBTgXwWlxNDjaScbfjggtTO+M6WWAlmLDunV1xXbV+bGVsv6XCofmgQ
F4GtH4aUV4QNC2z4Xt2ZdGaqoCyhDiBzQhXw+pp7LrQHjAYBCfiwjE0Aon665vzDbj/0td+a+zYC
qJTCTNiBwoG04QfheDuka0ni2HR5Xcb3St+0HQ03kVxWgjzUSEr7IQhSPxcbKOWQglcve02eN5RK
YgyWvCWSwWJ9fXrZ/fYYOWlft7RGiFOUXEEBpxLevK06xePFbV3vP8XhHu3/D0mBhqXUUsGNgxlM
YiatSCnpL9xR3bEnT5hLM6s9mk3A/rmmhyTlulhmVWPpiwMa+WTClnukSSITNqo5tsHCoLrI1UwG
dkEko27N4F13uC+cxafOpfrvMDtDnzgVMyilXfEL9/r1y3xeYClQgaBEhPM8/2dsernJ90VdjY21
5HmtQJk0XeBjYewJ9zTyCPHwxrcqHsQJC3UVH2giFai3ajtyutd/agsyOJG2yKi3ZMC7EGl2BYpk
elP5o1wSF7U9V5vNHy1Hp8KXlROgvf2ckmG5MRdL3OcOXD6makiRBOgd5riIH+2ypbttmjt+07+H
A4m8Kh8knxTpcjJfUPOCjYjTkLzFztpBgQFU7tK36Aql8ixxXPh4Gy5bi55LG3SVZBvDYIiAnWef
+ttVVLdVx1WCRcpzK8Wh7M1ntb5puHMUkQGvFzu70DNp6GVzaKl8tUos/50P0W6iC76W5zSLro/0
aHlakGDMpReZvw+3jOk87bLSm58t95IoqlQypTxKLy0Fg28IDozIixNK0nLUZJRS8o28voi9ly4M
TTT8K0LSGFXxrDF1ijbxjsWxBhLk0WKu+C72IkoINQsY9p2RB9M1RXmd75jGpYjlcNswGItsyLWb
bep1hzodETVFk/r7IKVzQ25UX3EvgHWRN1Rb1FmLhAqz3Pe7awRbJRk1C6Y5FDhnQfrpLWuEihN6
iDfZoudfyXAxRlORoh/Qu9E/SDXp7niYDiN8GAN6pYI0bPi3nIzRCvli+p40BeQFMIPSDqce5CPv
wTe7yEFlYYE0keOvkxpGTSqrkG2kT/FshsDuCXFLDAbADhiQ6arcKqPxRtRb3DR2btpdFCfByDhK
RnvirlzymeiAgW4L+uEEZPHtsEjyN3kdu+uMWTXrIEUuxSL8ypDFaxZnesX80vpmWO2ru8QdN9c5
fsOqAF50R6a/9hyx/YiFoIo2bHhFzvHb4eAYsGRiyMcvNmzR13XuMiHCFytONHB/OyU0q2sHs8EM
v0I61LWOu44QzvFkYD5kJu5YAOuq4JKHJR7lgb/n2KNddeq8Yefs99cVHF7X8TSjRdFwWOFc9hiV
RwtAGlauYSxbBru2CEg9zred618rQCrIlHxec++SHT8aIlTUkxjgFbNIk7TxCMxapacoxNxnsrHI
z+EgyCkV6wEk8SbpDy66zcODUCFBlm4V/QxT+mPl9g3s61fhSD8ajdGCZJW8fxsM0LrDiNJrRQx0
iJODivbgfGCgJWq0JQkb4Nv+hJNeZFjpZUw6zXhSWSOA1AF+D6htppZ7FWqhBgv+jWF3WH2Z4jj9
UKUxXYRfN9dpGj0URYenfaTILavotlxy68IUDG0BZ5Evj9+HyCm4BVxRdOApYl7jt6KnGBCOMzl9
h2s2ziD4ZcrGcnKVB+WXbMNzzeitGS2bvGlD/AaksMQRJd4WD4E7MeKmytB9buvoxgF8gVVgBm65
aRvGuYA0kw7gpFjPKcXdt9PoDzf/6h1/nwxuUd8lC/7lfMPST3g+13lIFwZR4fTur2wxfMW239AE
0Sx1KSbwQ37JofzczCUcWLswJ/cqolSbFRZB4TY+H/jECiHiMp4eTDGZyh82MhQBk/GvePwtPx3V
noyG9AbBVY/k4LLy7Xlioy6KXAYKRuBzhLlPL4oQ4aHyp7iyizLn6SPWegY9JdOMsN51MaNDOAqi
8V40vvLr5OQUCmADHTSHgIrYPbDtRMI4BLnne+x3hE4YwgkbKHbGErfAepRUrfYwLP+fcB3SzXYt
kl8HkGq+nuCvFjo6DNBcNsoRAoRTPjZaeVyCdFzydahxACXMtFLCY/xT3YP9AmX568dC9Ix9V4oF
qEosVTWn6rw6PMa1v/G6yphZkAv6Z+XwQtRU7CfAfxKF5Qx2j5ZKv+TeIaXOUQV2IzgY5ZlJcOHp
2B8fFPKX5MwjrCHea4oIAcz8PdGSNzavCQsT2Fvtpk9BPP3pLtGlY1oWAiUAWOGvVvpQTHRux7af
3aobzbbsfQ4S7HVL3EG7YFvOHPYrCbvVBqjzF9gof6SwCc3c6uLwZxazuehElQr4LPE/I7KCq9MN
1A+EKdoB+adUh2tyk5VZtIdmYwAjqlakoGnvEHktfvDc54Zg3//yg12RgLVwB+vss/pBlzlKrz+l
l85u4ikZlrRkZttzKm1qChT+m6o86ZGA87oli6zEeMxGK6JVg3hl/wB8/Goe/5j/UsCrhJS60I85
cRSw8/qFvVQaKzcz5LooKp7FTDtDFrOn1+VdteRgWeFbz0cacQihqBwe6JQ/Vz07ZbKMOHxr/1bU
uE6dajP+lu/ylKygR1kUIWlpEN7tl9lXdZpuxs5FDIMQe/E0kl3og2g+g9yCmjmtRlt4qiQ4Y+K9
H5PtWr+ml+v1z/lc/hOD+qK+kIAKE8GzYTkrb596x0NxR7rOzWFMudkgnuwXuQc8Q0LD1PEQFKcu
8Awxq0XpUbObdR8hohtv3LWNu442oGXlR0mEFXivGDw3zxgy7tJnNeUPfcL/ov57odcCt9beqGBw
/jPbGCtq1XSfFne6cxTYvwLknUnPca7tTinRwjkE8ovKSXxyHpQhANEi9Us3wVVDR6sNYeBuurar
PMJmv36jXyrvY5p+umwvYFnNy/uQl6/IRn9nqk+RxlKHaF8SSVsJLaG7lvNU1umoRdAjVaoIc+5l
5JTsM8B0iqCwiRv/hD7WKEdEllRWJMWtAv/pjewntz7Ebbe7Uxqgdkdl2YmgTSbnmyg0V0ObIlIK
8aysl0emONPkiwfVGm5TwFa2TW/Xf07G/tJG8Yzb5uKIKSayBi/p0vdn2/lU1AN8/DK321cxwcys
QQN61RMsQQShZC5kyBrwf94y3Sh3DTE9x2jI/yM08MLTfeHyEJDQSjNFEW1vNDudw2FVR/lqzO4o
hR/kJZZgxHYMWnjL2UrQ42CFqY7U9wnrTzKR5f5B+7IBknSfdbl4vwzqiwlUIhCeohHy33Jd/I+s
8nk4drnx/NaJnS0EA7zmo7hILgQ19Ga+Ddm8GAsmmHqs8rer3eb2fOBQ7eLP3D+Y344XyWpTtGZe
tLs9rqJLz1l89uxaeYs9XEc4RenWZ2SI31Z14DiRA4XAWStvTFRhnegI38Uao1Woi7QMRY11ItjP
1HyrIzOH0Jpzal4G7F4AEBjgAM3N6E7MgBBST9+Mdhx8Ly/c5ZdhiEG5eCMquhDQJtUB1s3p4vrM
f4+E4ffzRB5tM7VD0GDy4I5Vv7ZQrwAvOGJhuaIuLEFzAf/t1pEwFjG51gQg8GWo855epcNDdvzp
GNy67Sa5zr19dFv5HtV82FOfNDRPwYK+QZu70bZ7xv9ViB2Y73JD747ys8FoZ1Q9xUnQqQ9uQEIt
Ng+q3dnvb6Z37kTJaAIXoaQMDH2wGe+UOh11GAASR0MNecreYWHDj2YXzV4TBa/pDNWRM1uzw6ol
ClylALB/KED0fAYq20aAs2moGNal4tLKRTAjIXatT7gLzpSyy+93Uft+MVwdyt36cKjJpfs6Vcm9
WdCocntGa/hkl4SomsRkiGxQfF3m6eKb/o39tfI7M3PNMupH4HQLLWd3Zryv35EkBxuj6zZ5F1P9
tOLExWku2hlqN4+RMoEAXoQedTlyJdqCaCRDSqScSCYhI0NeQTUW+Iq5CdGO2EeqHMWlWRxzzAPK
Rz0GcOiK8K61HpEFBue05CboWhJ/BZ1eHXliY8jc50P4XtF+aOre5137tSo33yx9CANnm4NLYBCk
xCz5J6jizT0IKK8kBu3ZPXNrpGHRex1WYgilubDKsikqUrHgR5RekMew57DkY/Wj2FZIIcgPfdTb
dkT8lMf8XhpaZSkYqErekCYNGpt9cbb73LuvtU7F4uqdBIZhJMjTtQ7kMaJDX1F3xfhUsEb/BbBC
1rsEmOc5NXKAADEKmfoGroM8BQEt+g0mEnZHcH3uqzXckiC2ECQlCMJlFTBB6093NC5V2DRMDjPh
GBRh2Zd/I9gRFuVRSlVwy7jxPNd4cAaNM8BarCs/Ov2cb7jePV9Po8P5yoRwvv71A4aO82O+Rt/5
zun//IzZ4Qvvqt2g8NI3/5pVf/oxv83+xOmbfOX7px9r5rivf8Bed952lH9h9bDU4HllEjMr3i30
kwjW94f9V9/hV7cQdhpOzle/vl44a+aTu8d7fdVv+MFUcn7QDfoVBpOfvuY9UwEgYD4ymp6vmsAT
1PaTWqPD//r/acb4Xz/lB6dB9KcfMEj8NLq8a+9PQ8X5evo/kT78oB81bJxJ43w9/crENq0p46ev
/DLzyNs9TXJ7n3xJwCrPE8rd7v70J8S1aEK9/uBpWjl/H4Uj3yUS7vSVn/J/BzvwF35NPzzPsOe5
nuaY8wt/+w5BZfyWv+aYn34QAdsmDP/T1wtngdlf//8sIMpQhwFvR0AXDJk4tz+VS89veqfgVm/i
nwJ2wDsFcCmXFN/EApyRWtemokUjYbjuSKseucBtedgcSEMRFNQDp7p+sWdmMRCkueySBuow5ffi
viBvM4EtAKv4TpUNZNMCv8H2JqT00VSiVY1BVElSHLd/mpWkWgBwolmjZGPUUJJ6v9wFrbOieQaH
077rnO59ewAb6Dx663wXXkOSl+uyhOTXmPFq0F8wpvGbfMs3q4mZejH7s34598Ficd+NUJCq/Xfg
s+6m622iAOM1gACZCYIzpKvyHzmn6DovmupNvo+BQdru8KFebg5XwWq1ZfPLh895IrR4oW5olfPX
98LeArX7I3/CdAfymbZuDoQ3MXpoYORgjlwYCKtfBxFpXg5pXvuaN83bclUB37e6HpgwaKIJx9Lm
W9+WP/waTRHRraPv9m/roXnoCzrLYadJURWShx09lBOAt4YDO7O7ENIPHKruBeB7cx2k/M0co/zz
Kb/VHwGh8grvJqL4ABh2XbpAxj64CzmkdNJHaE77G0pX/46XlWuiqZrrvONPs67ctRX6+QYYFhUv
TW7Pb6FWZB7Dgr/OonCT/fTLzrlYjwtqP9njBj1Mu7dZ3UXMp80qTKO0u+XxO7APgcL9H2XldLf0
DIc/EPZSbY5peR216f4dFg6A4S3FaAHCmCxBRSVm01ka1eTuJnv8hR3DCZ0I+6C7BYuswMnzLlwA
3HbN22CH2jiPUKXnWQ7SH+6aKyRP3HCOj6vusFytswxVjROv/Ktls3iw4bzTADqd8sndkluSHXm4
U7ir7y+9jE8OAL2LkuNi9WNEIB4bSz/42wHg+8e2hIrM/20xo+oNNBRSsi4lgilhTS7bARPB4MOb
CVOkOTXvj+6JEBw5/v6LgQpPRa9c2ZJuyo0ZxhtyaYjnuPK/XVlZHndhvep3n0RGSGww5JiT9khr
arAxjQWka1aItiogKYoMIuTwVDaCzfukFr/M7EZy8T7ZvXRdDPmE6wHwhNGfXdeeUSQ4UXafog3d
E0WHRJ3Sy6hhSQ74lECxhLApbNSkeXKBU8+eJH10qzhs5U3ah/ldtqhupK8ZUDrp1wTMRCTVBwFS
S0jWPO/xOLWfEjKvLIgvGz67xb+lTkE6LrHSIK2MZvTsUPtQ17k12WM9oP9jAlTS9nc98WzKi1SS
hjIIZYSSHVEj8Gzs36OLS0YGqf9FRYpap6q7ESgivU5E8oVEn1KuWKwMOleNBqwWzC1uHsd9RFsC
B5XXBWhXrn0CjqUg0EKRdEFCwWVSvj0e+quSgxslj1R69vIn1ZfXV/bMgmfrZ0kiEcrp5ZIMrbl7
J9v2UERjOBn04pLMP0jSjdpDpkwhdya4ZcZYgqNVkeeKBIMttjldKkR1Z0xzRwTYxPf16c1+hPTr
8iif2Xgsu14tc5IEVoDpoQkh/rbe2auHzk/zzSf1cUI4BIpLt9ylKWuluO1rU/vBLKCIB/OrKpBI
4pWsqwHhtQhEihd9BqSuX5U6aA4Q4gMkSkqQg2qfUqijEEoBIgqM0mgdif+LdnWT7w53svUTJvxe
aVNyfusZmb/voux+lp5w+szATbT+C5rqYK7TLoP9ot/5Hp8ZS0sS04Ghs2aK3m/H3e56e6zehG7y
Nk0r5K+0R9Db6nJE3yrpNPAwC+0JYsKlThLbddyk7KYsMwwtciwJSSnHS8F1M0HP82ueoSlO5rYr
P+25ZwEyZzAARQ0mKDwsfgQJhSXAxpgmpXxEicAsSc4NFPqJwr5rKn3cN3I2YVCq15pRoR1LzeDl
QUuz9Jr/Y+1Mm5zGtqz9h64iNA9fcwCSHKCYLtQXBU3dki3ZkiXZmn59P+s43Z2W/abpijeigiIh
gWMN5+y99hqeVyvITBZGHg5nx7tVDu5iV5vVAuES8CizXiF7/sZOuVz9LyZuTMqZHMIi1Swm82GC
kJQiB4i93xWmlHH60E2bT4aqChFRIkXjaIw+q0UwKPqfEagXTGQpnI3l7zNhUXx0sRSyxX4DEjHL
bDJU4WqOOsRgShbJMcN9/fWfQZrPHxwiONo9PA9OiKtRQ+zZ0KXWk6SjveMgCxXIgNvBIftW74fY
IaJwagrCDICROm2yeDi+5b1XVrysdRsfWeRlZ68zBxyAMNwWkHwbgu3sQfIWAYP5VWU96ejNNlx5
HwBHtvHYCPkVkBydr6adKjX8ElnoqvxYNDw78CmnSGnJ4NZQZl+/cuc2TqAtvOyx2EGEPUfkcjtL
mh3j9g/tQOUoiWBMxYz7O0c/c/MqhikEk1OMNTHVRAuVg5u8nqplf+N022954XzMFqSVUgNeaZAg
slA0otH1+7e71XSxpTg9k9E34t4W4amAk/3sTPaaZl0uVyEkQ3mCIbaQhCcbIK5xINGL3AvlROHz
LYY0J4l1MWKKvuHnA/Yw/L64CpdrhXOXEsiakFslY3nB3MVvKqJgR2mQPklRa3vTT72FcgAtJOXj
PBIjTBxck2nJI8Zgm0stujBoTIvLnMTrJh1EgT2K75JkrEE2o9HaZaKPOWVm1Y2yWBgBAF0Aac8l
PV0AZu4t1w/KKtRujOTkvZv2D2PXM+uj55bRNegGO9cCogIM+BRrufhJ6QDCmeRnopNT0M2Ujj/5
u8rr2rb+SjdVcbfdBtceNCFvQ9f0G7a8utHz5TMsYuICqIFPxOydKqmnkmEYigdNhXzyzsVTQi9y
lxXYBiw4OTn0inj8KYqgDhUNpA0j3/d5XLUVaP5lNHGJ995YBKzgqMjgr1xR30dbNnPRil9/6UiJ
P7dyXDM9ahbUBM5swDF5Qwd9tF8+ZCt/xTnc03t2dFF9aC/JTd/8l4lIy8hLvZlCrr66VN+uflU2
UKg+jSEXBrRF2qjbDTMZEyyBRbhfqgfTrBb1fJFZ0ANgAPWNel0oS9dVQ08qeq7ekD1npuJRbYvp
bbuli2kXfGZ/SZ/mY+Z6bRf0IiB/tHQr+s6ujN9vUwaxRW6/g5ZT0rZQAca12tE4XKKHboT/sQbT
IUUr0E2/dP6W7KadiuoNLgNfsmr6u/H4HTjPf+fLon5rBRM8mByvZ1LlsptuQw9pAL+p0mRafqDF
Ve41+Q2SZhgnDp2tNwTxXV6DasrJ33emv9uoWTHKFGmj4Y+tYT5eh1syjH1GbQtOLLtRw5bBAIpW
9vamyVbT2ypKQA1CtHyKPOp2/MugotBLkGxlPkKejcsTDP5pUuZEnYlLekMheD22wOh6vqq/1uiE
yEBpUer6auMDd6+C/Fcfpu6V46D0p9bhACwmLGYr3qqmvTjZczV6mr8QDAVQbzgGd593UfGi2CxQ
6jyoqtz7VGsGxMsRM73Q0S9DVqbG6lz6Nd+DfkOVpF4FDQmk6RB7PSNyDTUQK5RhuNGnkFkiOZjI
JTIK7sSgkvuz3r1mc8lqa0apNSc6JSKtqvyqAG7m9kqb1qdAKpYPakd2U/qmDla9maMabz2UbT4x
3mKXqCQxZYqSjFsePHE5NYLJaRuHNv6VWMmlU1OF1MmFhuUnmxWPxn22um5XoeFJBzoeEDxdaCOW
mUIUWvi/UQpi0vLGj+kKxeRE/MXo2pifIjHem55SuWJ6pd5KKRCXOwwOnnNrJFkDLTnSYE4kfv9F
izE1q+2QbfylCScqanqI1oHJRAH1SUWRIZd4vNLlIsmvNh2Ec874CVsVcc3FX+/6xQPcwms5cUnT
xA35wq+rBX8vfZNd8BhrGK+EW+PTwdkqy88+WahOvjW6EM7iGCaJTbwoBKc7Ed8Ke/NRhqaaWuh7
pRISjdSI/0deozj+S6Mr2/I++bhm9WvpMdX9/mqpzqTEMT72/LzFEq9XKbBjV+nhPhFPIbaQidrQ
1IHWR5oRK2er0jzOCFEZIYnv023hQ2sGo81JOR4tleGd5AqyIBAtQvN4w1dBrh6tmE7lDu+EZI/R
SE/J1EaU3LRKP1bh6npCh96xflG6G4dL63FFxZ4Qe8EKmAAQG2fkC7x2Ylj8q/PSyo9zDgIVWEDh
OiXlbv36gTOz7X1+m2Typ+R3AuxmM2vPW6zzhevyzwzU+mpjgFlUOsneMsP8QbpV2+s+2xHPb/8s
5MLUXtllGizRIt4a+hEEe38HIwv/Yalk2pECgP+rvGLY/FXTLc1vLp/253cE9gTQGOK5MDk/fp6b
3cYdEt6zD21Bez9Apsj672Z8yJQgxu27hdWhtWa4u6stPhhpmXRHSkW1tiKG/Z+ZH4frSwOC2RvI
z5xl7yHH2Y3rMHkyYrjWe+MPC9DKBRW05rE+Z4OGxaqgZVmlplZyJ4m0xNqTZ4VJW9jSFm69z4iX
HnKY6q8/BTOK0/MqYS9Q99IqUfIdX8FoaxftcoiWEhi+qXqUFRA+RKn3QaON1yNr1NslMaK5u+i5
VDRLaSRFkg6wyw5p4TFB7rAuP+Dg8mCbGwLdi53KynADqrsdwMAg3gwbSMhTivW1wBCxAfyKENCe
Bpsn1cSY4iihFkVpI8XAnZdHJbxvZfRI9yvCiiCxzEu+9cr1BfQwijGeUr3a4saKn2HSTlA0/c/n
B0g4EO/NkaJ0QUhEqhJBi80UWBIT/Xlj26MJDX4BmlF2CRsD1LRopCqTPMtHiScqnMjpyomMagvL
ANAkRIUi8HeXI1TPNJkxKhRwXvm4IqM9vsEeT+GuWDfJkzoPqd1EkdKHMyaPcG3lPaT9Ta/GwQhf
vYaHuBYPvNscUTJi2wsMyLMPHm66PnnL5I958+DqvKVxBSbnorPtyGdOliDKJNDrq5ts5tc4eQjb
7Imd0Msh3NL0QWzpwjIvC17PwAY+Sq2Ap47F0UzOjnEvmKKuyjbpkx9Cpu/ifyvyRtFbgsON2Jp/
u0IzZIIHAmYIWKsYo4oA6d9u8UFYjjjMXrx7bOLhQp8wmy3rxfARFqETkRsx9kSzI7zyNxhM7krr
yWlqhRDeSs06jcmN43pYH7JNK5xKAtWEQqwKPjmb9KbxFo/KMJPCuE/x6mPrCzbW21Xm/5SbLDXe
zesbyxlkDyoZi0SzxZA5mLNSpr7sOjg0vMCY6agbb6vxq8hvsFlvNV5Q3Yls8r2IUXpJD4Ec6s4r
zOAlpTSZbFxXbddm9Mn3W7b9tzYdUf8urPn0XeHOg5XFAmOERx6/Kx301QXMfevJriEmyHBOnMID
vC/YuPJoR+IQG2SusjznTGwBna/ZGniTiwRmRkcu+LN2VBi3DkAdMtoupDgU5XBKxWO46LIys9I0
j4cbwlAKYPMpUnX++FapC/sgz6GoAkoq/5hAI7GcNUNnb7stWnoscWDSZfh2PW0/yIwAx/7vQsHF
AcusLSM2Gr7Wjf/qsdAjxutrUTFYADamdfnRlvFfzZj+xwrbd4JaxfrTpFCC7bJkWrga0SRQYwGT
Ww67Iu1By7hS1c3rN+zMJsIkIgzIlYS0iDx99jLki1XqdfV68aD4F5WTMqRC6fAhJkjHeNbBrtEJ
KzW3wAndArkCG0Kldmk5N3G6XVjXadMFlB0S2udoe7Pn4UBNubD60Fnl8NrRuxq7cOtKUNQBEj7o
ZJV+YZwXSZcypytjB21ymGXx2AA5xKg58upiK3VugZiKRzhS8Jxj/Hf8pFOtupvGCXJT/EGT4mln
2CACj1YojwlV1QLctf2i/7mJA6wNDrECJIhiFcW7iOGAX1yV6afXL+CZ418xP/+7vllx2oTrZeth
OX3fBMVVEDUgTqDTIsTrePjfu0sNBQI9bfp3U799i5L4UWZCeJi+MUORCOYg7K0eaN0MeCDSSCqv
bsB4B+tsF6tIBULWCK5UXB1Vll8tWir99JuS1+IRVhUAtvqEKMGHAfDaqvnuiejkGzWjetyNZ9qS
2emEsXPpIpr0RKLSUynmmPpi01doDjZQM3HpVNsYdNyJafvAmrcMLbis+gdev6Dn3hRxU4k9Y8YL
T2D2ppTQfFZjwnApibePzRuJoOUkJlqvTaezCXbfYLdinEqTA8qsUapGQsbjCocN1ccyS/snqwoj
imMhjqEJj31R5TVWE2IL5W4MPKoq76Dai59dl1qATkH0wpgFRiTV4iofl28MAk5rlUXLx3EXfL6w
rtM+GdI/Zyt2zvCNYRsfvx5Nv3CX9mK3EPjxnjzAe5M8zmhHFGi9uxUm/hrJHhBae6Ln0eiJA0oj
Qva98ur1Rc2SdM3WbtyfXEA2eP/2DMlJV9Vm7Nx4+bCYsg9hkV6loXtdh/XbIJR9SHklREeHlRUB
e6FwkdsEGiWgPWVaKcFExj9+Cg9Bh4AcLOSeImBQ4K3cYyTDUzWsYqFF6w/hki4w6/GMoazR/4XT
KRlKtoV5yV+junbXJxcejZn34v7TelDoACCxhvbC2UE27YpulyfDvjExXrApJrUMRvTyqzGxd+CL
ti2CB29vDFfgGhokpArspHqPj0GQkKadSpfQbelGZAxs95Jf7rWQI1MdkA4j/FcC4ev3y2h4jgEh
vBcx/mHxbGQg0scPUd7kHozgxebBYP8wK+Il3qUDrVXE7YDD4OPWdcW7wUehZFNqByl6RY8uUy5T
ktJrb5H3SaaOY20l7+oJO44OrmURGEiWctkCwPG3/EHEztc8Bx/wVEMjCCs+XkA6ArEDCGZDRxKR
vMnH/t3gb+h4wLndhmwCHDpiBHG9lf6Ii/gvbwDlbVF46x7r7dfsXr7p1mKZXE0+N9wA/CtA027A
zoNDNMbwxiiJCJmMEVELepURhyrNaEqfunJ9K9REOGE+wXy0C6wXeKvNyAAHOrspP8YLrE47YSJy
IIwgDMCTFO1WZUUEI2KKLzW/nja9kztEBQGfyDXRAsd3yGoze9dObfwk6rkOmKoSwwR5icqJKf7M
M/Yh45JLwoPq8kZTeZUY8mBpu+GrPE9t7E2NIte+i6HRxGRCajfIUmhJxrwu4Istwn4OHePkA0Ik
DdU06eVZ/A4lnEP83Cfj1WGcAL+HEdTxJyujsOjHrGG0iNpNhayq726E3T9Q0FKQ5P5wtdrGdxHG
haC7j4ZQRt70IWnMWtGt1hS7Gm4L0FN9YK8oFdW62vhNAeBpk5FjoLTeB6WFVzKTZDTlVbt3yc59
a9gKzDQNOZjCF412dyW2noYxIm+Ld60qWo94jQg0hryOLMa0WLSmMQvUHMfvKoBzlMPouTVU1/ne
QouOMXsuUgYM4kCLwSEwxahSmENhpsGTB+oImFJAbt9DUTzhmoyooSwSRhGAxGqMbItvavh0mM4b
vwvOlzikCqKmFZ1eyIJJnBDWidZAk9mKQDJlF4m2Q9N1K0xMHnz9msmCOHBGeAmiu49BAYpQMQwl
Ru6j1YAHODCQuBUNZUyzBhkWDCSbIRnaEFkguoAcUFAt/9Q/YrJxJgwobQA2bdLk4pCz9leTOe+8
bY2KDu6DnOf4M/+KfFLyfJfHoAeJ6FHFa+wowKHdRH+9vt3NdKn7DVsOzYyNgZJOhO5lD85FOnL1
YObt+rfqDdcUFDVhazY2XZQ1psBogi924/2HXJdHmTBU3jK7GpOdMdt7fVWzSNTnVekUkdxSQMjx
izAV40Duur944PF65H3/KecUj/GAXWMfTyvqRzRtYpaCyWmblCxA56UEl6b6oCI0BLMtkhi6ILWi
6h4gfl1XsP3/BzohtCgb8y9q7jpIRUgd7kW1kk/x65/pDOrJkcJw1pW3CFXK7GhsnGZy+qlLnw4z
zqyE2MT2BZXwXoHMGtOKvSHmI5/tq3Jrxdgw+R3l+tceAUfZl/wfDdv211vRsxROuubRbG15bCPB
Xu6SJzvBc4GKTm4tGZJJE4EBwC5DC0Uf60Ew4yWZm23xhsAnQqMPOcD+BtdCc9/5Vh/bIcoxhsPw
A7Rhvqw0/bCtPGsJrMORqr5YsE7dxG/czeY+5p4JbmJqY0hG8rBQmpdm72Zfo5ce1z7G+dO7nKrh
9fs5s+LeXzMCZENlzxEkYH7/xdo6F6PpajHQs/dUZBDVtMuoDzMme4J4FMGwWFOyOfiesAFrF2+7
4la2UNWuXV2Nu91dOxJJxR4l+hGb3vtixBUv4InlFM8KbL6YIwjF1a+ZAVRIcVRC00W4K0sq9fFy
oTHsJHP68wQxyN9wGA/8HZpSaFuSTmPCZtekIUO9kkZGAxEDfPE9l6/QGcoVgXwcZdAuI9rCEyzd
X/Wrtmckou1Tp5FQ6szlREDidPDElB90H0x/x/nAXKpB0wI6Ky4/PCVFYWo79mDVSM86FRy+UUu5
mNv/6B3Ag4RBJYo21/VmzWtZ2YTUlmX0pMmKugcdvspP0r7SN1AqmKBoU9dEQmWqOaLy/msD7CmP
NNmB/wbkeuYdYLOgr4ZwBylyDgWXa7RHGdQRMz9VUdArSFnkCMNUlRe98t54bFpwTd3edT3djd2a
D0EdxqYHGfY/kHXfyD/89ZdgpmIzLwGnPFVYws4G92h20brRK8Z2zHJ4aiObsXcn4sYhxk5aWSCR
9+axJvWqJ3d1ldxsau9JT7A85rQvy6sUL4q3Ddj/P4LSfXJzXNYKOwou3ayoiiAqNqgTgKSp1e0Y
EQCXTvCZmZNkLJGaVhWADByLVu5vz3Fjgqup9AS1apJ64dKd6VZZV+hhW0wBys57vLfl6RSDGDR0
0bjQvK8KrCvs9biiqCnyJzlTcmXpAUTbQk6O8wuOKRBG+scsEVkjBqrItsm3uLP7W5+poGxF0Erk
0V8VWB4WRNOKwibL0B4wR7wmvD2+jYYueWBYinQrpqZ4/ROdQzGRtsfQ4uCTRMDcs0+Ux5tNAi/j
Kd5NPxuUAFdJ3PrXZnim+twc1Cu6m3hABSaxqOFZLmA4CklmdtwueUpUcfeQ8yXJF3ysSbBQTCnd
nXL90MTbB4nc9PWeI4NZauyWHzUWjBhB3TdO/F9d9yPajxo0f1Pa+YR04PVPfK56OvrEs8ffWlmr
7bQdNob8qxFR78AHVIy4PCk9dnLanz6lGGS/UBtRjQRusJuJeCG6QIQo+/U1+Wf2i5drMk3Gi3Op
CZwFysuqfKrS8heVMKKbnnC61t+6gJXUTJWXwpws0drYHb/Wu/7nbVV8L0vrY8YI57rI6votZjz4
23iDzVhz0zLnDNv3/kbPXIrvi53zZQtXpAd6u4pT5PoU8smbOBj0t8r3gxn5MuiebLQYV22Pp028
KAfqtL76WgSL7R2UkO7dKsbpp/CTHxZr+pB3Q/1Z3vZRBx8hp/K9zlqgubZAvNjBeb5pknr1cSIH
8CHPGM69fuXOoW2UmjBrKdNUDM2qTqIo6gDX1PJJjaTKfVUbmk4quEZ4m0ggqs7E7JSmQnYE0jJn
IIHquiOMQX8DQzLTq1kZdLQwkdBe3tIiret0u2xMX6h4NbH8qjz7NzQHWihmqTHRdUK92qj73jQQ
GmQLtaOJpP8T00N1SYzXiqhCMiQxiCnokZCwXgxQRnayKTX4KjPQA3pnOI2j+rSKOZ4ngxaNRuL9
ji33LVWDZkjFYSP0QQyMiVrlEHf4D+5RyBjN8X3cBcFGjy9FV2S89rjNP/GpbmVlrGJK9uCqBhV0
JRmHDz1EDaVEtzql5etvjf0faiTV0l1ODjo3gGR4o5S2iEPmxEvAc0iv3EADfbAQMY7eBxlHmNko
F18qE0O9pXtc1967tLbfyF5TTBlRFmVorY5K8uOIMMTfKKR1WY6eIABkkRpCl/05ieeD+RwhQeTt
QtcwbX02RhWnh8G7ySbHs9PQgim9ZBquxsO018+TMN1SAQQXbufJIahkOwpEJt0uE7z5ZuVVbjsS
Cup/KOPiZuF23/TAJtvhnRWXxmxbzhU17MB1E+AlBtpFOVgW+V1T2XemO+dhf31NpxgmaxKDgXQd
foBjcfyIeWt8o4O4KT4KRBHFRrpzMwai0LNranciQRVvYSzfNzx2YKmiqhhMCeCjyIafsjrQNBGi
0FdlrEU0pk1F+arwGGmjO0ibl8Gx0z2MxdMpgYPL8oBcruPFl8G0a9La9c38Tu9HX+NPhqRJPlO2
0jQFGB/I/wdmlOz0jBlDCD4pefVvjOjPPIIJjm90mOqWIFcfryxaDf7aDVf9g5yBZHhgrEBgKCn0
4wApqfo3PhsIXDTAETfDTCphfin+8TcovCfnJb29F7Ak2nImLHMGoFWXyzTbFSPkNYhbMnVy2VT7
BnpcTgakI+IxCAhSOtmU2DuYtbvBfVsnhIJSociM1No6n7DnurtM7DZ+5McvLtEWuJDwdriC1LX6
F1t/uRnCBFbe+gG+0iMjQcYDyTv5behFMYAmvSMejzdRsnnsZVFHUJCmaQor7elIzLyDskqxOsLM
+oWIlYgB1Tya6Tw2Ov6ivdm58VfBH2BQMHaJvPyNduEE4GQEQrCdUFuf53TuUutxWGTr7SbeT5ef
T1jRR2QHBQjBjFs0NYZuiozRpB5LNJwQCVyV1EM9r9wWPAg5It9YlMhwAZnplVAn5KeuSfbr28Fp
VcuaUaKhrWCm5OEndXwHct9NSbdb89xicV4s6QmZV1YdGNIEljoAhPUVul9aMia/GsdLpHag4gqP
yHygS0Nrg01gLN64HRISCWfWkSmwVAcxDlBfKDu+CpydFt3jFK/eawqhgjFHzab9V8NHofdyFvgN
EYkK1vnjBgAd0APTzp2M9qzazd11WLZfxf+wN+lfepy8cPF+FS6/y31dj9YeqIJKSGNkpjiIHoRy
mvxwuweTVZAU3rNxW35cevWbcrO+VcVbYi8hj2t1eQZSBYlWDXG5uzJP0uyDoMXThNKL4BnOjUvy
aKinMnZHsmqWJMvCI0QQIamXSFRd6LxZOMODURAYqhmDUr8BcBhwGKGAUUfdb9nVB+uHBmvSqgnu
El/Ug60skoQipqR/K4rgcbEb2NStb03Uf5W855+MgiOH5DeUHWgiwcLMY/piI2Dj2y0c6vd7qTzV
xmpOKHjedNioS5TkLsqfphZTt3wzFLv/Em+lwxNCEZCTm3zKI/dCG3sKax6vK5jVplYcVbgFuNP9
MG6vc2/zVuQbPTUqOe01vuxR8Wdfh98M5CqdLBi4chG09yidVoPXSS5QEbSn19/dU7Ysi0MinbDX
yLJvzj33xtW6H/xquFfvLxpdtmRMRDWvVlQjDO2gmQVRGfTNTIjZzZXUIqxTWh5Toj1vlooktQrM
UQdoYnI3QciskDtR2/b0b2Zu9cVy5PTcxBsXIRKoLPwx15uVI9HYZWsOGfdRVuhC0Xprv24MDejt
FGwAp874AkKWPNBlADeMPYygNGFC4mYZWxyTCBLcGqJjzHHQQDACrOx7ZBMcF5f5WadNMkmFLz/A
7AibPNfaulU94fPMGcoRdqALvASX4373XeCyJino+vm++NEYGUAFukzzPfPUsqaQIoljVXjFrHHP
3a7A6Dse5QMIyQoIFZM36ablryUaQ+9X//atkjApmiVZ4Qfj39AJru1kwos8/Tbh1JjHu+9dnH67
8NCqEDreuo7WZjC3F286iZ74sXKM3otjaRgBuuETOBC1qNYowaFwtnjLQYQBkYlsoj7RbqW2x8cr
HVdBgOctwR5gqDozJQmW7F9DWg3VrfTSws/UnkcLn6fmRMGyrmjkh3sdHkJQD75/AsD9ltQXimWD
tnGj/QgfepoMkZNEbIwIzpCk/Df45mfeINSkiLOYvXiRG8+mCF01dFm6LYf7cp3fBPX4AJ+Q0BEm
Cs8QVEYyD3ia2To1fNQDKEmAsf9CshBR4FPfXeKbnVaeYA1MgTETFNVyng9WFttil7r1/ozSlr7X
ukKEO1Ch4Rp80QUze6fC7agQRIQTyccYuaNm0DZ0uaE9RXYjLY6hEC2Q9s9Z2YOcgYDvqWRxmyWj
lxjDV/zNYYBWIU8lYgxVxTpzJJHehthJ4J+z/qgSU5dPZPOOvQYjMGIKgUYux4Wdva102rCRKc7C
+Xghaledt3Cc/l4bo/gWhmgmzFm3NWT8C9+0GKndO8pGL8R8uflDJAlDjAjyv0vfMj4Jr7+/514D
l9eTuVXiBgkl43HBWG6nzhlq33oQRJEF8F8ItTI8ZPpAg3hSZeuAMUQKyiTBSIIo1CcK7LQ63Dku
C5dPazvuqA5EFkY4g3HIeLmvwOzF9yV1gEvQCxLFaFfy4WHyaHoFMBSbvQEvGxC3XFpB3KKN//RO
Tikhdn07ptQhnI48yW5k1fz/YZGzx27a7GDJumvnXtW2ABSYLaSv1uDfnHZxQIvgw1WQC5ddcPau
lMrNW6FKZ/IZIODF2DGssRrnU24Vf/7Ggfz6daRcOb6/eY9tfbpceY+GQxhSiaEI1jPnM8SQ9aFc
RPTcCSvgGcAezboWxmJGeAkDZxxDdE4L+9G6DduAN1mpMuJlibInxoDOcIkdJqooMQ8uPKen2Iue
h4DZA1oipnSzyq0hFaboO2c0FaVITAbXIO9I9nAiatgkCwkp0ChOa9XO4zGIjaBU56i4LsdznY4M
teswVNVgJJYz5/G1naLcmtxFkqKEDT9px/FJ9dNuo4G/CXa0wFfYeUTjOPBPTIXOMEBjT23ZkoyJ
xeS1pJ4t9gMc+aa/fv0SwcGzcxo0TbN8qOcQFWaPapduGM35YU/AEBJRjJuwny9Gj40RXHwFH6aF
xBdbiGD9LE8R+zrxtZHwFtsUZDv3vJuYkcm13cg4Co0qniwFeieYVBkKtetq0M+gK4bb7R912Pmk
Mo08CAg7GXas7a1znW035V3pYQvWuLyTpUujs+s2O0ymEoSpGX9xb9GO8NZD5IZHhNThqk8UJOBh
t+5PUF39bP2lVSqX0gH6eoUyj0e3wZTLziBbuFqEGHqZ62ChVGd4GXTfs009YvANzYYN+rpakeGK
3w2zdxfNqjGqQrB4G23z6CZaMnReyJgw3P0I1THJNjDDR+vWQ4cYETvQLRBDEJqtIquyEKx6S/7C
HkLGtVfR4kubVuEx+9ZoiFUlxPFyejut8bu3S/SQPrEx6I0z5zpKxu3Nv7og73bBgrPB7/aZZPb6
4vDn3Pnjo5Swqcod1PezGtIbk7Z1/cG+l+Ru0dd3VpIgDmOvD4sv23p4anbl+707EJzGQcYA6Own
YlfwA4h4v3KPcMWLDMaz5w8TY+iXMlY4MS/OI6J1Ct+x70VMUM2oWlFiAg2y4TY+Ku+bUccnKotb
CaJ8C3EVUJY8gjRm33PEL70v52puWJWIhlAOOUD4M2iygYu+6jEAM81YuwvxK0IYZnJhUCCbjROW
hnAqG/PlK2Pkye5oSAogHh0Vbk4RpsTOKLuERJ8qdNh5cEyEOk16Mzj5DJ5E2YQjqNUT0sqpvc7S
2zGbDGCgnHoTs2PoRRhW1vEfZH69FSlD8I6IlSL/twWLT8ltg5Chqyj6+OXT5/zdfbHO2a7TLNd0
hKGVkWbLXZUAFL8M+Q0JmdEAxEe0Kc1uhm2NQDONSYX1+XjfSAHQgEJFFLuv74YGJp3vhoFLNwWB
gsLH7JYvqgsqRbQHm3Tftbh9dpe27qd4RMYCi9fFS6PeMlVEaC3ZnYjqUl1pWGTg5vpS+O4phYz7
+XI9s5MkaoNhx8iDt0AAEKebEN0MOwnRFHvwEoHvutd6nkTDqjIC4gekfUsXxTAKO+bSooopFE7o
luiScr1fZ9EtOU2fNEzqOVXsBScPCmOR2w9THDGW/4lwRp8J6JxeBlA4nFOOCH+KF15U7q+xgGB7
C6kGZaDBWph+ZwXYEBC6qFBas7AWKbJE/lFlOdGAaTz4+r03YNrs3nsUEbAskGAho58/k1DHqmSi
8bMnDIJbp9ndF2s7ZLIL31jEyrbmJCJJBcPiZonhZ1xaQBdQGnF3YSwxQp4uAsRGtst5WLa7+t0U
c555Az4OQjo5aSC1FzhGthFHWTzCnu5rDlDbhk5Qlez+Ch4oamwxjEFj64lY7jcxubvYQ/Qezkkw
4z9nWfC9xyr4c0WiLH8PZ0fW4pOe6iGwcZ6sRg7HtiVNy9Jx2OIFHvbTE1zvnQ4/h0IOjN0Cchbd
K26Hr7EDmZ3jFKJQJ0+PYFsTzVX+yiJtrcS1fsmWyIFiW3xtjHQ+xNt69RATGPQhW3b5Y7VJyzvf
WQ/XbTQmXD2FwPhEm+ScszBaEbNXmCj2K8WpeGhamnLztFxY1vs0D9cZCZWL5a2VCAmn18JRx74p
QaKtBI+nIc1vxrW1fqjx6Hi38bZYb+wSIiG33yEyj9d5ubLfRWsuLp43m+vXHwuTkTd7LGgzyABD
m4lS/QSDTYIqKGJ/9yHbbToY/mRkQOX0O0KRkbWZsGMiEzPym0WJ1F4maCtrhz8wWaqvFmH4Uxqg
uOecErJpRhhkCsYlxA+5iMm3ZkDuoMEMpibfizVzjh1zeZpPQhPuxnL8aKYCWBCoKfAAk0Sx1Xxf
bMJOAU0ST5hnVEUG74kJxYOG2eSQEH5jozzT9RMxpwxaFY9MFo5LXPQFXmbbS5uymzEs0BOEmtvW
8TBR43gGhyz67Rt71RoM8uA5r81H8J3024rcmIgDAca/lBt7prUJuFvMOzz49e5cRttMVWHb+Zg/
2DvemmKH3ylvS8WBXLuP9laahLSr32XLFe6lfRO/XY5WejU6S+e+zbDnExGktRfVG7+hZ5SaAJ1o
fYPLfXub97zRrd+sHkqSs677IPlmrD8FSmGV7vzsGt72Jhin5VVUXtXjBTD4zEgAXh/ceqa7bKEY
hx9feG/hbbuQ+fujrMDlWucvcCtHg6FcFEMKZsZt+rTnnV+zDQk91AsJFBZJ4uD/ES/h2uHZrbpJ
BMBJRbxKlDLbXYu+D2SLuw1/0ySxSxkPV78xTzvTgjCxZDCAaJedd654smKvCsc0GXCA49AHFjRh
6WtCFOg4Cc64lkbFcHdlbAn/yVeoeEpmYaeeXtlL8lhpCN5VQRpBw5pI7vF8yvXXN4NzdQtdZgBL
ELapg2Hi8dXHfy/bxaPX3/ctpBrAQcOIfZYuKv9GHZ3O0xg9SrYGRRLFGBCuw5FK/PgOf5GcrvrC
us50wUx91WtC/iQ7c/Y6Tv5iN27r1rnXpE1WCi25sqKW4xd4J5P0nuwl1VNCpzXUaquW7ZLflO5P
kHmJGvT1RZ1rg2EEcmc5T8lSmdM1JpDyeoi4r+ZR5b520DmDzH04IJbGfBQfLLWHUoRpgXJSibek
b9nAIQgf8QD+OAXuk5KtxUluQwYu4SULrHOFM2vFrRPSFF34nHHQuZkzLZFnIYIgYnpiTUymTV76
IVxBJT5jigKnfWca76yq2tsUdcFNv1zTOIovtv7VUZhFlqzH8C+2L2UZnF0nG24o/b0DHXR2o5ty
1w1F1o33mjxKE+OviGNGN6ABmtYrZxwjDQL2UNFno3Ey0NywR881cdYDafh7+AtaOWOU/GIhrXXM
Tk1uPSMJjkxSdOzZOq0Fh+S4TkDAtE1x72VjoJkV/n5EnUHVRvqHAVbJ4BgWpMxgVd4bcI6yVUqe
SVZfUqK9/liekpyYQNK/gR/yKlPl6116WeMXdVPWW5v6k7oZc5tH3mV28iVFEqAAFRpMDr9wv7Rp
dCMF8pKmeGl/NObLXG0CkFmo+jnZM1q5bKov1f1n9xmWx7nqY8mGdGC2xnG01qFD3a9NuC+yfwud
Y1b63pZyy1gsYNrbZmLwaT9k1ASlSBCcfFGmIfjU8ftldLH9PbfRwLwKcW1GbkMnfLwwaOt2jwvC
lkRl4OkEZ2bgLW00fY/h6wDQLxWzWBpYAquS6fP02/68l2aTiu4yVHCmFglfrmkGVXdU1HY9jTt8
a2CW0CT5OEQpG1TvQWatf0nproGy1hOvOQ6JctZxZxpcmhyN5owVClKwf/Kwvbhes4etC9kLrKnZ
0bzhkrde/Fl51S/tf2WVv1s5yMWAMJQPWjQ4OUkgrs7SXqbXTmk/2cs1xCHrm2Wj1JI3HQ4PFxZ4
5kXlfRAjBBpiHIYz/DQikHNBUDgdJkITEbZFFzW2E0sCeaEjxiOdIx2k6CuKqpUwRcJxZYDIJkCT
m3807sL+EzIinBVjujZbV7MaM6jHQOhtjEcMWe0me56HLGZz9Rl6S/mpNQk3VQ0jr+kIfa6G2Eb0
7gH3XT5qz4yUjhc2g1hKb+uM23JiPggwpaGz7crLDAqN6Ktl033a7hxZFnJPqVfgsxpZ4CED0y9g
/Kj+reCCeciBF4LFL529ZzYQVgnzBbGFhPfz22q1drp0FvFwL8aV0UJhiibpo3Y3Y2AO/ij1tZps
eRNpB5ZmQOSQBiBVNieXofH/x7rkB8juxiBzdvWamICBRZ/YhgcgrrnOWRFAjOcsowcZqxfyKMPR
S69CX8BPILJPETQ5kPmhOr3wGpzua1yvCFYXlGn4ffMxQtmH2GUNroNNDWUyvD57Q2PMGAF7LQNI
yOxddafWJINuyVJESlEfI97WZa6h0eocn6Hgn1BKuQXiQs77GFzLq2zibDWvZm9Z31RwmhGC4tsA
ymIOckyDSRpBk27UtAO/UYFNiCfUrkACFpZT3ZRWi30krxHASctZLwW2zPBUCGbx6lfueg9b/4sh
py3hA/Fq3aj20nS7JWLiOl6SpKuz2QTfM1+LPCiWiDHeepdDqfVmzz42IjlotKEbM06OZ1smEagr
2rDc2U9EodfJ3UKMBtW0mqQIAa46uYUClnCkVCQJa+eMI5kGoH8+eF3AGiivJDgUbcsDUbyMZJ66
7EZI7H10pPgjEHN2EhFvr6I2XXg0wnClM8YE+/yCiaOaJ0fwW8bo2yfsUoM1ua7FDrwy+hOjDRNZ
joGPSapmkSorVKFJ70YQCar39pLT0BkEG0cD6bIZl0W0C/MjvHGqMG4T+9647DLZ9VGVH/zcJflQ
qyU54sGc4bB1aaHCFkxMF/fe5CtfeA9Pz3IWF8cRU3vJeU/H4VG/7XfCFWRtsu0IFONcz6xrM+AB
/BPoGTuA1NS28QKFISJloSVVtL02+lc4tnzyr2jjLoHDp0clLDxy7JxEFHm6+ePaB/ZSa+26ejIc
SsOxxROmtzGQxKOgZ2RrIjmhUJOK++WQEqeLVsKz7NAsKB/9N4KUTvEOLMwQYJGiBKEI+6XjdZUL
m2dz1zj3NqNjIULSvUv7api16NLklKn+SolPRKs+DsP2q9LmtX8JUNX+pWiq4QMd6oUbero4kJhQ
GXFgZzB/Zxt+yUTEClY5vKme7YMNX6ZQEnvIZ6KlZa9qRvU2vjUZVw4rEcIhdn8Y4o/q7L00dy9K
UZv6j44ktn2bl9jDzZEddzbRsaqYXirKmSDzBsufQGc5LaB5gSHSvNcLq0wM6bpMTz8xcbJRaiF1
1mRWmQUTY/wLV+70cQNfQ9Tm0pg6TnyCR8dT2KbecmT2sU8NrjaLP6l4QHdoTWHSirOi8kIzHDHO
TMQ2+P3+qOTI5DW5zK49c4TTkYCrMR7gnORFPX7ccuVij0OWqW96ayZzDdg96zJyRGUO4CZ4sG2U
sEbHpY8VtJm64/YlLPw39rUz1wudA06SsPOhI81zjUvmCkOTrocvMr3UusQEMK7JGHIWAbNh1qXN
2JjGe91XGYcWPb0clMiomH5GNVDIZRfE09KCHi5gR9e6FCE6u17WUENTLm1DF5f7sXJbDpxXwQmS
MvX8uyovig1bGa+myGSaK3mp9eM3ZjDn1hSoqBCOSD7srGUqGc8PmZUN95Jb+StiYUW479nCLHC+
AttFUQbbLUYPDF8ypImCCLWohlkAM3nxuC+CBqebv5n2olvBJwoC93wjG2uvzda5AKPk3VC0X6I1
XCeAF0NsBbv0N/DqacklcpX4tvIBlL38S9ck73Z2ft8u6huTsRf8g4LaB/JLkNXFAWHYcyZZmRbZ
crf0BiNglv95Gwhs2c+jM6xppfERf/XgXX0QBpunXpItzLUuc0Bn6efogXGwCmFLM0zVXHq+ri6w
4SkW0MAVlNXvEFUXgVx5cGeXXYlP6EVPUo4yWAzDsiXrhFmFWD2KLY9C2t8eeSorLyKucF39EkO+
CjTN3kHnIADcXgNC5IQBLVfQStkEsUnMIW4vKvd9kXEOIwGIU4Z0gJ9GKyqHH6QAahXlbGIEsWmC
CwA5VGowpBFTjoBMKrRDyahUSQ2lzXiD8mefj5i806pe31VnWaDP1wsaMhcNRBINx+xtxCvdcZpm
+CDfnapjdo9xhTQyGR7eaoyM/+Ch4dRIUo5u8jCwFXkORRCFr12kfwnQ8klQUJknjYfdQZjhg8u1
LWnKz6BC11GcPIQA6JZLPb23loxt0C7oEzJ0y5/tTUUgL1zY/M3VxnU+GDMBn1m8bGQlJUKIoC5X
agtBF4LujHkwv19ik2flnKDqIWXiok1ZRjrrvCG7rv4kJPz1S3hKhUY6huexg3SRCQSt3PElLAOM
q+yuqZ70b6m3RMHyebPafRY+GhO0IYcyaL3XRevdyzA7DnBmXvj34+B/QUL9n8ub7KnlJ61C6ICH
gmMojHZ+KKVLMMh4XT35S6kpw0+LRVYTDlfdyFylbzADQSFUWIAs8jysbAZvYI/qMlWpFf0LYgv3
WyaqucwINtFNShikNLGTfcl94/QoxRCM4giYFNd2hKCzbXgK6pSUs6TlYYTQsoSAxzasCVq24wry
ajJ+/SFDhAPRTiXRAeXTGjvkHb9h1n5StIFY4c9Ib6k2DCHo8R3uOps4xAjdiVA+TfcU2iz0QIMk
VeAi37Q4iI6Fe0u4s/HukOe2rLZUVerxFDGoj7zb1FtfKo3Orw9tI4A9b/Kcc2y1eZy0Vjje20l9
VbnZH0LstUYRVIWEy/ZdCIyxL4oXV4Xd4B2+p7lormrIippACn25DN/ODzJJLqHMEmzHUeZ5pml8
ATF7ybRzCkbcmHvJRSr8ZLcUvSjqRVwS3biNsJTnIFOtW231/73ExdjBE9qgrIDfLJNOdNhmcejA
kAvSriLJOL65ntPiBj5MvhGIk7NaFFiWPP9ILipfEo26/5Enf5+Uyk/IO3Xh2Oo/BaD+qel3y+Tw
Ealw/JNtim8Y9lGnfC8cQCJV97GoBJ+aX+B7+IV9DKp+8iP+aX7r+Sf8XL4Q+g1CUvmKzFN+gWDU
/Z/iS30LMgYCSPut4lH5TgLoSN76wRf8Kj+aX53+ZGXmS2JM+Qn/ApwE/UBMKkml7Q+TYkrkKV+b
n05/8gX/7aNOFYRK1Cn5pvzIL1ELKbT0T/PD8xecXJnCTvc/EmJqEk75yta38R9fE2Grn+DL2YOh
6Fv3v4LZ2fTny1/g53xj/9+snVl3m+iWhn8RazFJwK08JHYcO4OTSnKjlZMsMwokQCD49f28n0rV
NlJbObX6ok+n61RXIfiGvd/9DoOyUc+c1sb26DmewveGjUpdzPHItN4QHJ4vxhUXWJZ11aNfYdNc
tXighZtdQlIGJJS+ghmZD1b6DuwCtuLO276hRdyQeevGCk5mvuxgn+BqOoKfKL7n+Ili8XErXV24
w9SqpstwgV/EgRThNZyVCppMmZ5ARmoa+B/sgGbTfwtdZ71Y1Xl+MWRbUsHpSmuyS2uiRBvk5JeV
DcNiVIwDlCfIqMveu6tCPZZHJqv4LH5YkvOSz4srE21qeC72jrgaXIThhDbeSGzEpnnr7GrvM78S
gltXlt/jph5uqmGwEUvwL4st4d3Z2maZb7u3fRP/sNc8Lz4fPZ0dISz+bEuoDIjNzXLrlTfLeOPE
F9w+UFzLcUW+K6yDzzlX0kW83KzvsRiOPtqwGUy0Xx/9NnFPDXBUw321CPWnOB9sGAVYpfShw/Mz
m7F3bHXyFsqLZqUcl5Xc/Phb/R6WzEgMDv6UTzmOrRdBObaQP+CT4noMi3UmQ0DDJE5c/zqPtv4X
266iu76DSd7gTc8/cTm/zHFtuegLGKhlNnaXRCW5WMTiSNHEm57Ej6S9ikvre1nAoqk7frxJOgWB
+6mxoL1mRhzSkl+ODmm0dUvghPhufoCCfV2ur8I1jS+07tBRvujIHN6fQwMa07qD7ZpW19tV/7Vd
+tECTyKc9wKM6RgePalhlkS066EalTuMXMqdV7zpEhgVJWCeMjkvxm2X3gVpWfMDiJSskzZ5Y48E
o1ZrK7lgh46k9LAs+kIkAFbOBeoDRMEx7y72+Gu1hye0/uHLMk0XyFQcClreZbaEXOQ1vEuPGcNl
0OLB4fUthJCKh/R2PJNlaXYwpinGUnKurOBnWRt2ypm9Ob3HzNbkqgU+RL19lIniBdYWxle/uous
8SpbcQLMEXBRfh/G9j6gJQScm92nsr0XOCJlipjhusSktDgYdpzvxo5GzXo4BqSyosXawI50yT0/
N2bdcmN5a6zBuNDlMkzw4zu0H/Q8+1QzjvOYRF3b65FHWuSFzp37ZmVd7f02OTvb9q9lOoNHluKw
TvdDn3F+dH9UjtL0k+oL9spIAVziSFO6zpxuXDn4SQMZylovz+FnGZdH/A4ZASJ3pmPcvm/c2U2y
jR7K7fZRI3Amc18VC3pelWB4ti/P3DAK4RJEumdxV5u8u24Gz6Oz/L2tmkpk24KFpLmfKUUBjfqc
kGf4F/F6H8CmfjuM6Q1oa3uvvZCiTA4lY4LzO/kOqvwU12iUb6u9ONcDVX59RRp3o9ceXCv22UdX
ILLllh1K/QTAXcNxGfnOcfg9aEP6gX1gvG9tTigVgxW2Kgt/htx9nV2ZtvzvimYP+Aw/FZcgJxUB
LQq6UdRQto5+/xkeavDO//s3UMS+/A3juCQnmUWH5AJeRAlF0hAQ/PGnEDSJ9DUM0VxTaT/iR2kw
Ir2+CQ+Ty5IQVDX4YUC4rLDAfdJZzg81uWP/MJIg9CndQ1i+EcNHhDIHIcEugklyhV5Dx1JDp2rP
IP5z0qBJAhIhSKRryB6fxlphp3ovtL9ocgUVdC1TAHptRe6JNKS5uX5PgCtoRsaIxhn/YuyqzQTx
IKQlozZkIDZ5d6t1PzjWfHWfZ7TFVfyXgCpBMCITy5VGoCOjYsbUYO/4WxBdTgGxBQ3920RRg0Nc
lJwzZ+WJ4ygi0gGbNhfbHKqZSa/kWWHT2yEeEnoLOa5ACp9QWox69GztvuUS2kDj2A9ZRENQgIDo
L+JgSUkjXvMsdx6SoXoHfSdb6FH/1TvkSWeMXgH8SAGebv4sDeezHssn4xjYx4C2JLYSXVn9km9v
iIdK3snCBAbvgoAweMUgWXCyca8EUwYNcRnrqXs6D94ejas4xwFHXR4LQ3be56Szw+51G9hLZTTo
UJ+zgbW/CSZVdxJvy1/Lrv/ApXutSdXBX0lzQHGI1k6Keez8hwJwNZOVC4zG7QqZMrLrszbJJw53
qfzgwODKF3rADS/XI+SH5drdttndgUckvxV1eTlniYhtuiFl+WMydkTS/jsjqAvzR3O4Axm+fkaa
kd7L8wVmEyxAIGZAN7htL58p2EV22sa++2E+DpdQMQHWwMjI7alwaZflRz7SL/WB9WSubwWq0itJ
Mym0V8Ikmhi43kgK9qJ3LYYACs8K8RBh8XGOuUncknIvVm+8AhXOLLLcADtFz9dh5ROHLFFO7+Bq
tssfZDiSl7C/uUUkyDQB3LBtZVGgfjxoKOAy/u2a2WoKarNbiRDIF858mEGP1VANPAt3cI0e6xG9
l+wfxhg4WIRK4/pTj5w9rEthTVm3oeSPqw+qPMpiCwubPwMJSKOmw/480ceg0i9ePFRCsrZkj8+I
nlncyxffDehV3azO8JoCRQfkCSuVSrAuIB6V8FrlHB1V/U0Q2xcixqF//xXGZL9sSEgO1Zrwiqhu
84YDmSkEGQq/uta5acvEHOFaPE1L1bv/GwCNqNKNBKEggAKirYwMezjYGjsn23hRZh/lDuGTlqYA
Jy1EAGQa5P0lHiPJJmgIAhKHN7FkAsSU11NlY7Xo/fKqdBFLMsZWry+jb076EpM4TEJ3j0qLiufd
x97GpRP4z+d7yipdAidFguprhIxqjHWxZkRCpTVdU2CA3Lo0k5ISU9ew3FbEjhFj5wDQyKryDybi
Wv7TrwQkY0DCgGC0CYrfxTlyhplFmGjqvLFbhRAyV0Bn0OfLtxLphriDhXZxU7UD00DWIu7bshYU
EGK4sixYZEyPEueWSfzDY7G/voUNRHn8jMCETEuZM08zSILci1e8DvsuzkGAewg8PeTPt2pYVTk2
A/vUBvSGZGEm4mn1S8g4swY6DNw2/B11OexLjXLEFKlswBDFGYYxzgXd8k5znqZa/rZX1KJ19mBM
q+zG/Y7Z+S8Lzd8CzVt1YSypoxWt1Ejh4Db1bwrdL6NyD9j2YYUFF44gFyoSDDEHaDKU0z1G78pt
NGQiaBnSiGqqFeIzdFmlSvYDpYfKIZOHbk53J5GiZl06so2JDdZIigOUXYnddt+87ixV1T21DkJ4
K7jXhGipJldN6W+jdDvfcg0SMS0QMV9qMAGBQ7ZjO8j346y/NQY1K1DFEfobJZjxu2auH7fZYxHT
rTktKx4pdIfrA/eLDMvPD8RMXTNdEKDxaIhpLsNg6q860sE3Q0LHeagucF5HCRsyl8BIt0L0sxDV
WzdPaFcflp3TXbhr9xb49kFTA0HePipjub/rYDZOSC7MeuK8jc9BZF9lrX2pa8reedBhU4ghwOUq
mZmlNnX6xoAA2RLkNMd/GeaIUMpsDULJHWetmrvaunl9HxwB0A6DZbKLZAxF4Ydl5MsTlaC7Omo9
pBIqB5oEkJKkC98TtVPlKbuAM4IPjNU4ZSynmsmtRs+o3tPYx+jRztKx/el8Us+F5obhJFNTvPUm
a6fb7IoqwnX6Qa4IirHRta9xVG5Zj/2sAix3cTqxf0J0ujLKhlzMXZtaVYY9oKzikfUcpL+a9exe
hrhNSeB9nFrfVXmrC8mj5UIOOiIjHyaesUQ65IkrTVdp5xJ/gCdfaRTbhzBMPEytGCOXMdgyhEl9
oX62/T74s19/4IN3hCPrNdB8c+Fx70H7nnyevModp1Anw78nTjFPmUkdIUFLTxkE0E262ZXAJlHo
K0fCY/5HhQL9rbJAxzr6bZYSN/N/v3ZQwNInwOqwj0Nna+TYVUbg7F1TQoOBdmuGF7S4BuSGVqsi
RRWMDiMTs0HJqNmVbJLV4pgC4+x4yj9x7mBFAiErQtCMM8B07eAH4Ldo8B96l1RpuNPNnPM9lxgC
qpyMsRTguh+OMsVASCoqKbcxOLOZmSq8K87Rc2GBJqKWEoiNKAv/LMN8bajI/tYjypFIulm965KY
GrVrckAYAW0MI6+hBWU4ocNDdnR7rzpGZvx+LaIz3+TEvkEuTbVs6iM83V8umDH0kf8m3DfaN7LZ
FmdOgRJhjtwdXSUL/PYgxzLVDpGfulk8BiYaJp3fy6fOmAgLR5iMKuW5CF4+U9nXbetEJSU89lW6
B8Q3k6u2khZVwueYpxn4g7NQlMTDWlG9UjschzJXO6v1NRTYyZEP7AbHbC5jJxqjyXNt/NkOY6nM
QB0q4UWdUkUpWEV/xrP/Y+L716KemfR5qRbS1SPhjVBCy1/VQLEmUE4pdQhz5ZVvdCPy1tPY0WSB
QSqR4/0/hz34jhzlNO4WsU7cNXErFNIbpLD/oDZnDdUmg16dX8KIck4rsGK6hEZNG0cSM2ZZwiog
QN57AZN8gSyqlEplsgcwugiEbi7UQmpMq3ARUUdVJUskZc0YNp9ZfCdOK0AvQClcO224x5MX2sF+
KeuMLIGDB2U/52OLsEnVrMvE3lEI8Iiyd7JbJq6csn3GxbPmBMbZqQZjqP3h5x+k4k3JQZyhRPRB
K2F7IFycDkHqXctBsd6k5qJTGok8rvMO/rFJklYfyeZQTP3Sv5H1VLVFfwSlXN9Fm1o+1+fJZ0fe
bua5gEsxTgK+POLuZdvNDrSNd2bwFpHPoOCLhBZ3mEr3FuMRKmZdT/0K+yluW4kZKlyUbFSnJl6Y
akMGb2rQYbDcQhF8b9n9pcQNZcj42Gq/qeI3LnV8gA7/+tc/vCmOXu4k11awt9Q0QhYmaGftFw7y
CW9f6R2CfOU1q8iXkJx3XiY7RdMgaGKGgW4aYUolYBpVfLpz1bboBlfSLqjErfrjsBPD2ZoThAm2
y9EtCEquQ2yxC+2CPFW3Rh7KLO3flH1Ifnb3sbJ7dMTUxBLFCHSUyE1kC3U7SqhRn6reVVe8quJ+
Mz7pKi9d+6km2Of193PiBAS4gH9gaBPh7MgLbZkUFSOsnBMQEqYiJAoMOHUCHooVr763rfpWw013
5d6sivGjvqW5wfnV6tTOI/wnqiyei5WH+RQ4vz3tgqzEXe+rP4EraE7eywNEJ58Y160NaFHW4TdZ
ZVlYG5jrDHVc5s9v1y5zJmM7CLeuwm6wDXyNrLxPYjrbNBkyYxHn1NjbbOGBCI2Acy4CJefiF+HZ
ZOB+tXe7nyqWw2TP9e8JhzI8Xu05vFDVFG6G6rboy8uA5lXpHzXY1HlzyiOPVJzVCH2jBaAhxAFi
qk0Yd12UeqVH7FtEg8rMMoffG7vxX3XyZR0sFwIc5R3mo4yRdapR3HrW9zCjTpgDiUGVU+dYYRAq
dEHFpbFS7cF1fAgnW4pKZAOip0v+oSF/QC+s48/4g7DgBVmtKvtNO24hgttPQaxp6FldkuFRT7cs
4AAlJRJpjU9eXn7ZsgLi9khgl52hIb0yDVzosglnYCM5pGbEhLLolTX5rozvvfSyDO+y1XDtkdSq
ghRzii/kG2HOU320yuGzuuWeMFa/hCJdrR+0mkVcMSFv/oYZBheojEq5OB/MpJKu+Jtdu1f93P2p
CEN1Tj4JU3HCJkZjZNfoDtSuqoT1ou7jv9iYz9+Cbo1n044A56Oh9BuS05DuizWl9kcbUz9FxK44
ph2CH6K+4B9TR5huJYaFUqNoJZ7vRo252vHX4bxgIj6DfzNpy4JuNsCbylcPxh5lXPsLXaX6ImQi
MudmdhSmzNPnAD0YtQj07sb2trA9bIY531TQ+koAVbD2MmrKxbwb7qqWq1dhizlXG9tQc0T9tRp3
aLC120BJd+gN9LKFG6npEdwXbMlbO/Pmtb4mvxCrI0G6uo5PeJp6xa5Z53Q20PDavn/M8vKLms7C
Sr9Zo/XzIFGXvlEPam/gYAzlL5F0z2cXnzqilWvJJQwrBt+uyX4gnyaJNnlSGA1hnOF7heN4j5sc
txNKGo7qGCE1K1Awi4pU0ih+hWH7TUMFcfu1EkpA3DPv6bhugWb97LkmHWA9Z29iw1Uwd+E2zAD3
2I6GicXpbGoqaXqgSRqIEa+OKoq+apigBl3PZSzOzgvOTz2XuivFF85EYnu5c7ooaos2SFYPRqcB
rV+Fc0zWlrQQYq5pGeJnBV+UcnUgow9zGXXTSl7YD635juet+E8+FzW9uE3MrU1z+GxHl6Ob4kVZ
F0afqvmlsS1M/5e5JrxJ+jJDtgasyTMOZGwL/2lM8Y3PKDDOfMfjxswlPwoiP4NuccImO7ruynXi
VeEeaFFjphSpBt94w6jjO2HCZJ4LiQkVEhuTJl6cWmsNAEptev6UOZ6oMUpjFAQviKIdfb4a6efv
ikay2Y42QO3IRRUJQiRlu4EkFBPqJlG5YYS3s+s8AXUZre86TsQkrvv6c+GVeKv9rQdlwY3x/FNd
cDmfRRqOGWs8qM9hSP0URnCcJ5vTC3cstyxbPSjSuukYycohQirfOKvoouABMmUt4/KXfCvEWVQR
KgvnA+y8Z6ZyTaOKl1H5vjKhgYLhDjz7qHb+AJNLTkaS3CdTanaUmbgSqGM5JMbpulYbPxbtm3Hw
3qpt1rEp5DDbwskcuN41wT0vJTi1umHGA1vTXnFYTdv7cumR5bXdr24Tl0khqQmtTilBQZKrGJMZ
dVgaQmR4y2H5vf9tsvxmdZ89DU4VkvKOM5kcfKlp8l6ZZXk6H5l42jHKSYf3TuomJ/h7211/kNeQ
Tk/xWEI63NwKf4cZxn2xww1llD89f4hn9/2yRPmDEqinAQ+wKem5/s2gmXbWiGll9ScjVKW9xD29
AyLktnPezJMdcCSyEguvJrVpXhb/qO3VxpjKdkTyinxikrFV38hEW0iHHABUzZwvsI4ZIKxZfShE
RU6EAmqyZoNZ6eVdPMtNw1kxy5NntApKsbZAjbmoIY33GQymFiRi4Vkbo8/KE8AyNKZKCTjYauoi
HjnnAwCpehf+Vn/dJNk1T3Bt1X9AGTxxOT9/di3DZwdDxqVjF7uQsLaWaTr2pRpuanqjGaaNuYD6
TrFpdLArH0TWzKZXYXotqnSAP6jIC68fokcp1LI+JvUFmg8DYcav0+cqonQX2FV5x1jTJJmqTxEF
QMojoY5a/rLGPwyGFZEqvETHQzjiqSg5RD4w0zSsj3n5QZ5JccLAhKRmmTdLLSoHqsAZfgZ+/8XK
UI1i6GfoFx3/HSoPNUMCkbXgjAb2bHl+qhxBaaKMCaxIwE2mq6cIl05WJgx2WaFGy0Q6sBRz5srH
nVUuPmbOUCHhZdAjvFeb3MiR6SEkR1Zk2Otf4Ej8vg+WQiRNkge8piNz7CoO2i2C9wf593Pg3JoV
rRNZYitpRQ6AvE5aMz3lygC/+qLxp5aK2tqqsr6b4lLuu2df3qmt5+LQiEcKVoggE5O7dty0PYJl
DQ8SrGuVveWPED4Fw1aD2EB4c4k+0IAKiAEUFni2AfvkO8zNJKYTNiXDQZocalLSl9Cgi+uicNx8
Rs23Ip/Kl236fy0z0gv2cZ9DL8ZbPpJA1WVWF2FUAapTFwu0Q0uK6poPbyVvsbQltBsMyKxe88T7
OBHhgIqGkiOJjGfq1Vm0XytuUrDDBkSVBQEHUtuRjrMp120zT1Iy6pRngs5I83DZSjaFpIhUxmQR
622FTvBb7j2aZKl3O0D9ry9FX19x+kCcA44LfmsH8+lhUCdl7xWzlEOK01AG1cInGItcibu16bzF
kClPdPg+ovewNuiv2R4youew/tRv3afeQeLkK4S9x/5ejZE/335cd9a15W4D/iJABeWBkH8pBSHl
PvkFfDGXMT0KTN8bnoS56ewz7CIm8DJfsVz7reUl7/RYyjvJMPh4/acfk3hYJFz+HtqMCKR1Wnx7
m7lfIBosTGirEHUV36Yc2lLEWQQs4Km/V4ly50BVUMH7nD3qY0IhAy0pM3XJ2C0nHdpfuVjWK4Dm
1x/4yHKHVY3cgJXNNBg563zSLYy86bIpHYt4RC5C3BXCbgmrcfXo72SiNr8IvfjClyOFy8xaLgvs
QL+w/mr85sEolBmd1BaeAzXiCSLuziCYp841fGbBhpk60jgY5smzG6/EFDp2kjpFL8pZQAHj1wRO
UQH7LYmB8ABYOiphoMTo3jPEPor0NMoftn2/EKHRM7o1EaFgW7jnGsEjJ1C9QgjCrpTKLlThSbGe
bYt6M8TR2kACWu7kKT3qSZui/1YtwYmFSFFqyeNNzYRE8jbuSWbao8NLbqUVZjz5wKCU+5DGTCWi
gG6VtB5AQsdgTJ2/tpLtkQ3BmtYERpaDwkvPLIsTTRFzOnLIMFDAzWo6GQqSpI5QXmd3MRkRAuUN
i/8gqkx28buxWT1J6a/GI2TUxmYjLh70TzQ5MGRree5Fn+qK2DJihkS+8pImYHaX221BnoFrxkJV
q/si4LSTCaydYZOOZwu05zdVAw22gYJTeYBZuKphzAkSrUxiNlTcdx/VUWbIjmuHdRtEKM/q3Xkg
5URLQCI32jH6SqhFUzVP5u2ydtgsOZflpKvgL6LPBdkKwtLsQGtB39vQwpgTKOZQgw3DAuK8klfO
H5gSnBoK0LPBIffQnIB+T3qVehVXne1kbKkAhIIiUrh+iEVOXMZ/+VQ3i2rYfRTID9XjQQ1a4W9v
E6RnlwY7mD1Kp2qaOU0PZHyrQaZZ8ooNAfsKGRDiNPrO/P0wcXPsqYyHUriBG9PT1nHLVzCfNCE3
fyM4uibCTKqpvx3GwsY9kXnpgfWj6lZuKn0CaQaeyoW2FSqEYYGBntaA+JL9lnmWQ8kJzq3hxN4W
n6MUbqyyz0UZ2kbJZ3c93NJ432iI3FCoiTwh3Bv/riu7AO9m7qchp2zyezG8YnEWdJ1EX/Mk/G18
I0hDo3x5vwqvo8q6JD+JuB/+FaJAipMPRDBbZ7eJt/PM4ShShrAokarExZYfisFe+Bs7j8IVrFAj
EAlH42p8UibtfuuTXjJoxggiKICm48wb16DPHTwHq7W+etXuxpq714dpZQoJye2olOidNV620dIZ
+JsRjXo9Fd6ylNGeUNXn7XiTvFEjbQdblcm934zXaTV+MuzwAUr+lgpH5m/2lk85BtAJeQx5/mho
6ZTem3Uxuxb4LAbw+ZHIqYsAxAXWErQYqFZTqCFw+l2XBEt0R8r38/lVmXDxgQUHGd/QAoF+fTqE
EOQ+j/ZZ1WpHcwwANdTVXdqF9pOcIQRwiZP4+rl5qvSBE0uNCHo/g4ExuQvGZF10XrPK7rZMYdx+
eBRYqdZe014JtLTdpOCRaWLNfQXOcxFG3TfD7GFXaQKvY7afccvBEBGdvYJpp7yRiqAm0m+335pg
9aF3oZNAd9DAsY8KODP9X3FPazHuvqhdkpua2Ozivpssdtx+VdkHkOv/HV7Pmcxvl18o7hOTtqhc
za1dWYAzbO3dzbKMqDlBQ5eQPK3t56rZXs0a/yYrcBlUY+pk1327ThcHsadmK8z7r/4AABGnZFKM
Ym0SMGPGhoUqYkoJjqHSOvRkVIwrPN8hjnI77ykndM7sVzMGB6TRiWwoJ/AZRK/XX5f/slIKNOZX
2ovG/oIB6U0UWMCZUADYs1clLBiX2J9xtGnsLyKNgse0DzTCE6wRkMUcOygSsMMXTbAJ8F7WlaQa
BdF2hnkDsD6n5euL8lTLimzAcYWf07KGk3vTC/vS7zdBsp+liLIF7VPAwYFKpltT2mvFABlLId3n
DHlMmAB9QkbStHC0M891zEpwfUXYUN2xn/EFnoAZRElHs3jM7toWQXiRfrHhaxrDfq4cjH3fyLgh
5NSj4qfSI2xKzsw61ET80mzEkvveMs4urFl9ZiufKuVBhDF45KW5EKkmt2Q2X3WbvqvgJdRsUSpj
kTQ8OOuGkIf5VVwlP3Q5aWoezsnibuBQMGMVMS8EoFB5F4/L7+KRNPPdT07Qh9Hl3Pwj/7aT52ME
iwjrKLjYR/0psN2wypuQGSkQjNzv6Pdv+5zjpEK57kU/7Tz8rAFoz3EkuoqxRCC6LSc8Gwnk57iz
bsoksRY6JupZelMPztczn/xUTcSnJm8UP0OZ4r785LiG1G0XwDyVmZufoPmBPcgmeggxkVMdIL/2
sOJFztv3PkikmFCQRj4ZAQ6bCsbXh1WcXZ95rpNLka8t5ISR69Q8c1x37UCU+H4I0PcVwovEDHRC
C4HswBlMm+OV8bvdbH2tE0BuMOL5+LH1XTyGDuq5CLB/MDg5UYvPSHsSnU8t0BGHw8Mg013C0tIo
NN7ST4A4SQ/gE3kmeYFqSPktGmkBkLkKGcHgaBhBx5ZfzzPJj5zK6HlmsCUQ0jMDZUw9AXKCKsh2
8dpP78TBFdytKagRJKXBp4b8ERmOCu42Znbqx3bOYr6rfxstEvL+bGjeBhQN50U+pjeZnPio5yMP
NRJ9AmjkyzWWNUWTUyblJh9LsAL99Oc8WrMZloA2/Nlp/qNe0Z7JUYeQGdVCoguK8ZRbqw8ipRoA
gTNQw28Fqqg6EyVAESHVkqJ1PXun013EDJ30Us6+vihPMJBc2PosSDUQtGOTYsIiNaBtaQTv+2R2
q4KhKuDfAO0JeTI0QppNsaVU8aJk+pbbYnZwtlPVyhhUfXuzpRGKfKZIiBscBawToCrqlFhI8by9
kOWlOknhqoTLn+Hzn7p8UH4qSx28kMHIBBkuN04ehtnMM6t3T++CLyRJzm7jL/yINkjIryEailu+
nyDkLgEFiIB/GMUzBPPzYOSpNczULwywM4L5A6Q7WScbROjx1qdvB4xUf1a19B8keIi9qzpSD2XU
ajJlpB8XJmMGksBVXkVOrqh8HsuD2u71T3/qrYUel7WYxQGDb50Jz1APK8ebxF3bnjknDf0BM06l
sBhPSTyNNKLQcFlYgQDc/XLFJJSzSMXHH5YSJ85J/HxtYucAPJhLTvbW6DnpGC4ZTDY5UB0hVKqS
4gF7uncHJyiMVX5rdx3u66ahxSpW17WbfVULpOvvvK3qqV2PqI+bJQKAm+Pu8fKNZY6brpZ1BpML
Kywk7Nf9ltyaGVaF0D29ofq82+3Mn/v6VzMsf2uAKpqQLJiEa5mXCIosFyCVpWJFmfOAGhqzmpsu
GzCCYKwg7ACTJJHW/uDwUlUxObz4GbJAojbiPybbJVvFsxqwCaYmMH7T0YGm9n1eDKR6MMmnyvSJ
AVYgfF5BXcLrxSxQf/XeX9W3AhBEeTZBSzBejXsg1Ody473BkP/CQ2y2CPqzHvcnbvXnD21Cxp+t
Vkxp7byIAXzV90bL7qpubwV66tXHLFbDLo04S8XQaHY/5Uql+aCXDQsQv4fOre/lkPRfbyJM3chP
Y4bOsAHR7MslMaZ+XK8GLQnKfptqKMBFwLGbh9lsd2ftILgBUHCEqx2WAFjtVO7q86dvs2KAPrT+
8f/wWJNWyVvWs3pX0JEcCskmo+ylXWIMciuvK5sisYrjK7uFqbXybzdD9mNo7E8GuoI7mREA96/a
BF4XjRKexFRoIEQvX1fZAmeHG16XzkOR7FQ8igcpVrWMzWUrpEpczLGD45VwSGNsDjNJs8U/aBOO
6x+eiz6BSlz1xrQ2C4q+zuyxXt2pf+77AvSJ9wQhyQ6gga3xnYYdpYGWvqEGWvqG++dCDlJYX6Wk
en1pnRirv3ymydIKSqfwbHzt7uTU2o/k81UzTN58/iD6iE7FPsQRjyamC2nQGX6MsIJHWgSDqFo9
0Sxc3DbaO6CfHiipaqjkLIoLemH5Whpw9ZBnbfw+JNLg6lF5Xha0i0iuF2IzGiWEFBEEcMQ7BmJY
F+k+aDA47Tjm5EjROcBEit5UDfMHiRJaHC/PLYS35FvAGvMZ8E15Bpnrt7Fb5wUMTS5Nl/cQY+di
r3oC1zgEwO1E2JMK80A7kuw+x+uRe+MLWOOVaOYCj/d2rMxJYQEI7X79y5249YXTM8KDHsXUbJqq
V+Oe3Dt99YxYOBaP62WAFUKChcC6+RgurbcaJ0ikLmxQQ1ydWPYKzoOZLlM57Wv9c636iQEpTzeX
sQf7zz0ycIOmX0RWv/57dCaVCIBqCSlTA0cZcpsMzTggYBztGz2JHCpl7GdmSBi6CbyU4UNPWrqR
Gv59pQlTNtmvmfUn/cDxDQAuR+wNxRQWwdQGL8+OIMcQNVoLAaVZVs2tuZfsUsw0V0AwwKe5qsDj
NbCVcYastQ6S2YzfcX5oO9e/d7Is0bfQNaFwkbR+An2M3s7Z4b1b3AMeEpaYROFNjXPK+7iAS+WR
fhzmiXNRBImNHqMYLsMtEuS2IZzW2m4wtephXdtYF+XpBjeiGXRPbDCDyxgPkEU8sEtjJyuAwkni
jMd1c10FVUM+9nq4iXtkHJXMc5i+bt5UHQ473cp5sqPEfU84Z3hTreMapjaKcj/lP0J8Jt5CRmfn
rEFZ5VnYdg3WTn2LcJR/WLcC+B4Vy9FRHFclf6mOwmLhMelfWK2ywUKav2qYL+yMV5zbOBcFq3T2
Nl+BWMc8cp40RCePMvtBuNm1GpS4eE2N65l/3VWbzeXru+1EVcY8Guq2DJgEokxq7HpgJ8Z2OHwU
BUv8dVnpadyQ28v3qunV0wowFhKn/lGnhdzDheEaehfD338MK3tAc2Aq0LsvsgY0Jh0klu3jPfcn
h/xPMyf8/frvODY7cPgdDuAAWzLEPmJSlnkWreIqbwGDgNwFBjWVtOvcj+h+bWSH0pLrrtbdqAND
Z6968APrw9CfXn+oY0eYyUNNFje60ziUufO9RPd+AMoIA9UgPrJI5pYQErXZ/Sct4xu1hnp3c/BZ
5u+EZPIC05QE4CU29hp1yDu8rixyXMU/1iXRvi+aW00mpKs8P4gybI/J5oww+5YJtfC1qY2y1a3d
tF+uo/s2tiki1lcyoTYHh41tMT23hDTmKmWyo+ALWL1viNMDbeOQSykAAD7a5eahKAFlclxPUCTk
G4+B+3Cv6YnkvYGKF64XKbcFGap219D0vJzOPVGoRKjqAeHCGREPU8lutstnQQyOaRjBQnzNwB+R
zT6tABYDjZmkfmRPm9/WY8YQjuHv2Xr1MOvzhbQ2kipoJpMH/qeuJv0JxE69hlimYQMwx+DiX6TH
OLTnz599coBbeLsvu3lFqoA2KrgCcyMsxnzGekwiZYxofKNJxevXqJnwbdFExZzeBAF2yEn+QIJ1
4vTmoRjfYIZG8Td1HR5X9XJcr7j9RBAxkUr+aC9oPRcxfGZTOG32A0oxQvU2Da9pi3YFHrhP9g5h
qs6CqLSHYLO9KXfVjZSdGrKd//ynzgjsCmQtA94CvXBy1nXzTVbB+aPdAPDHgO1aA0ktX1FANUFQ
5IAU27qrEUa9s4PgjWxDIM59CAr3vZf6H88cEYLQp1sMb0E4eYKxyfp6eS+PycZbdYFDZvLf9A61
lXZi//xHSiFuHvC/eS7kXoKJBFyTd/+52e3eyExGVhjMyj6UbfCX4qHPPKP6naNnFMuZ1BHD9Hj5
jNkWC711MwevKxnpq9CRJLfB5CH3uRjYA5Lxi5uqA1Y9r8rjGDs67kwmaIxTJEFQ99ZvYY4maHWY
XVsWVDYOCA/tf++C1kR0f68/OpbcJ549wk1MZS82sVOHs67L67CN5oVBHfzGyOMMvVYtZ7zElc37
7m1D8vmSSyF2wZbgiHj2dWlvrjSIEh0gR6cg6ysJWX1MxRvi3AU57+IRE2jHOBzL5F4jTmNnoiw2
ePw5AhBjAIB2S6xepsGQYkApoXeqERfA12GCIKqTiJHrvMd3Z7xRVkm1os4wYoUIAA6gF2Yd6YuS
yvaaRA119M1bN984KRv4SNj6xTXtDAJHH7SuyRR1JecUymOxGBpYbTHO30LF5ZGuNkUImbQry6p/
Z8dr2haZQaF5BywVE0fsljySEWPHtc5Jrb6mW1HGCBaooa7tbyVG0/R36J0u8rH8INp0Hga//7ee
BSbxMOpiCGM47mgENayXmktY865tPiRp95SVPLJooyMzrjOr4Lj4VRyAyBS4DgnnfLmALfrisqvH
1b1aO1kiGKLHiEql5s7CVEr3sPxuRVqLkffIdRnDkke9Jok/y539dD6l5gSIiMcMfjxgIPT1znRw
kOWjnzppUBibDxkJyYdXypmDhiqH5amiXJ9SAKdYlCIs6uWWSOQkbvwDqO4YRKS3gSdHysmcYKup
DYDntbOqXIYcSgP3DEYe2glajCLGaSVrPNs4zCkBPEnUM3QUv2QKh8OauTOBsJRiJstFY3uhijb3
w/dCPkOv/WZ5MC2Vgq5hN14q54E65h1HW1+/IgJqxFKMrz8pCUt6YDeDcrg3UYkpa4GPhcTrSW2l
zccwJlQX+pxAuvKNhE0cc3ZZY0SYQPRI2HRpNXAbLjXUCXDnNtQaAOml792nxZYcXy4RTohqwzwU
8pgav6plCITSKIb47Ud8tx4LlzhynipizMRHFpIkOwWx8zW39h3svlMkW1BaRNA3kuqCseWWxViz
CCiedBuJhaZFadEpYhwq6SH/T5CYNb+MZ8NTbu9+Io1KF3N/+0ajEvWcaVHcFGH4IBa2Si2l3Bab
9mGddNTE1PgteBL3YQBmoc0ulaUsnkUg0Sktm2+DgKRgOaAmGmM0bpBSglxq2zRrOHPU1saaGT39
/r1y4lONHE4eed31XvhWXFtRWzmyf3fD6pfHGESiVMEehvspj7cSeWgzv8zCDcsPiBJ3poBrJSCI
RcZwMrURnmXNhN44T12LcwRHR0dgMBT48cxNcoLbBtmOjerM56FCGafFQ7QpC/r85b3qL53e0sjk
I3+mFpZQe7e0b/8jHEUcBX07wROHgtErNo+bobkWAcRac9eBep0v2I+s3LH3U8YOOn10ZRwqug2f
4bzQ3kc3j9eMmHH2OiASymQxLH9QS5PPAjIXb2F2IZ0Sw1X+J0LmdE+LkCLysb6+wGlDTFnOPmmf
iv9xHpg6gfdg9s1pwyBF8NSUNjRu6pkb7gaBwAB0MBnlPhbvUFGprqUS9H3jmskUkFOlKfbKHF0f
Yj90ifNkzHS4l/9gjHri5gBoneGgB6M8mNuTDs5DokgXN/PuzTicDk6jXSnt7ZEbg4mj9DYh8KXM
iFSaSRMn/9GR/96qrK+KatDdfuZG0431siSjDgSDioj7wN9vOkINmICl6TqM7qW3jpURCqgp1VAf
YCu7L8fAgNlTUliPXvI+omhQwS3+ImbIKKNVfbC5dw/Qc8+VtSfOXroBADIfFS5XyOTstbqk2W3D
vDQjXsEHsg8VKVijO8FOOmJt9Oi5dOqigfIkTALJmIYZl6Y3y2FzraIxgHbgW8HdNpHPzA5eG4NQ
bpkuRM50Hss+SrJnB0G4JEaLueOM9KDpg0NqzNaNqJfwH8R3rDL3Sc2MSoZgVv8s7OpH73L+BXx8
5V5ApZXHhMT6Pup24SPGb4KjX+JXo5/BxER3iKRzMc5Vlc9JD8FQTjl+80s+GrqPRJPO6X4ZzN0a
5bSF4VVMJU1FnafQCaN0/tFqR9LaUNSnvyTZkblDAwNI6duApni/M2FKoNvT/Kkt0NTcjAPEk0RZ
oMGy7E5MhjjjFY0p4rXzFMg/BYNDWVxYy/ZC3MF9dRG+XXJdlGVtPHRlhie5kmxTNHEXjC1tapg3
b0er+qTWTR2wjGDCHQiH8rTQt/T++jJu4gVTqCsn+a3tq1tGfYDIS9Zs+fX1LWIsUyZbRF0Vo2Nc
6jwwz5dnYee33jLt5J1Dt9dsUTtBXoJ2c7sfetG0cPYpbxpX/twiwgiViIiHSulWJyCHTz9wngxP
DiBJMUiqxwTUNCMmrX4GHBjF4OirX/zU9YWNKAouzyP6so9VV96bzyRPB65FISF2uPqgKWaV831o
MzWqEbNBF769LD+F6fqz0fbDo/62X/y6z/hgOKTp5NWJXFsb5JP2pUpZwTG81L8aOB0m0kJdPtJ6
4/pDmRIjTrXD8WcJkq/uXPINlSniO+uk1f6p3PZibzEuuKAipUiXM0SZ8xzE058EuQloEnZGjIFf
fhIv3wEQpQzuzScxHGLsU00TySRLiKM9WpxejwcSipmPItcyP0DkTIBrjWk0IxHPw97KW5KTpUXt
Q8yvCWBltRk8BwqD/ncDpqSrriYNvd3Or8WtK6w4W5Rt/D7eUHBrJ/ce/kUFpgXUp1QVumpUwIbQ
AIVixlsKWJmmaLLbLEvDyFbupiwsGZJc5ytZw1MHiQHXL4tfOqzU3IlMbDBHfBn81fikXkg0XtVC
Qzg+bJbjg50gvZQwJkvGn7VD8ZNxLJZQwISrSKVSBrirUFeoEnt9n5wgsWiSEc0YKmroMo0NtLqq
5Ezchfd7yRdujfiNH9gWanUl/lLDLwasRQjDWBYcOZTP8wK2q5JgOvTWvKg+wM9YuGpeNBdVOH8n
jxj935kLPMmBoppNdOU/4IqcuKiVLG8ua6ZbUz6GV63ctGst5ht99FZv7MB32h+QOkSptHXYYUeh
TWjAJ1U70mloyUu/A1/jzNs9Rsi4nOGucATBGaDZe7nkAz/vh20TRcyO/z6FfO4L4emEP/cN0RDh
Gh9SgEcmF+RDL+I4/qGZt8GgdiQg+BDGRAkaadYWzU6VOYMCUcfqGGfaP2hLT7R/ID1Ib3FfR65m
JEnPqshubNLErbzNvRSUwtKrJdb6G/xMXOw6mWuJ6a/aQs6GxqBA3q98Z6MbYEqY4RG+d4fvzhUW
J74zz0YlQOPMPT2lMVtNH5DA1oYGUrc7TvVx+VvVrXB+TWbVfsrhqEG0bO8e5VUnsSJZijRUjLTo
pEGnvoi2KPuiOkHJoLmbHGPEA9faVJeq0ug8BnkCggaIQI7Pe4VdySz/5XrI0q3txR4Vuu/FP5RJ
bagP9DY4vN3mSfDJWDelXOaDdlcCXANsZhpUTp4Ykxea3fiyGYPfeuNiQsih6QCYh8n8U+dJ6Z0U
tFRnDws93uRSncEgtyEEc2gc6UPLsnWh9GbhfVwMi2CTfZrlw726H9WfebUCdVJB8nfdI7epYPxS
rmPjY2GWCzVyM+ABMtB0wITZW59DAeBE98DQzmy/E0uZds1heKG1grvay9ftFZlX5k6xuZfuodhm
9+W8udZNYYoAqJo90vtF2FKQrrEnTnDhIeVtn9FAJAv7MIyg8jtkZFcx8zuU5dhoVgv5EKlUNb36
ah/T7okUnTdPFB3/PUcP8JI4X6gfNO7RFCXuRmjQWdIG9w06ajIZvsgvUpdbD6tV5aEmR00yE9Z3
JdEIorw7gVcB1nGjDB64RM8jw8bW6eVymLOMCXSlI0akOCVAdmlc9EUQYF4AgiBOl0FQ6Df1bJLd
mq3HalqIOKHLvYt2GHBSBuvdH76DmmYGGNKSVv1Aeg2YgUw8Yt6ssYsAeBUWUcNO0MIT9auBtcaA
4eqAK6rmOc+5+R/OznS5bSTb1i/UiEgQIIa/okbPc9n1B+G2yxgJEAMxPf35Vso6t0RWSHVud1d3
W7ZkEEhk7r32GmjyzlY8HxFto5z9IUWfisS8AkBgr9LEDzWf3ZDco4iVSaNZ2YqG3hEVUFx+9Wdi
UaYYYsV9f0i93s+Rf13nxYJZ8RC/KMuleuURkLLzR2RxB4Mt3TB0b1DT/nJS88uEhL8IHCaiy71o
XLytY9wP+k1pLqetE5GtAqTuGSUaAHD4yWqumwycuHDQ59ebhBBDEn9MymvYe5hj2WqJrAg/+dJV
nC3hnjCWYkRTp6CKiyKCfuwilOh9vr7Cu6ZQgvNy2A8XjUO+y7SnadQwok7R+9agoNfHpAM7GtO/
ihp7OREfjMeAPmRIli5M36NFiUIjH75EDUtgHIIS1/zyD/H6cvLTP0yijwacaEqWqvDevijQ+Bnl
h3Kjypb9OJTFhX8kjHsq95+QjRMBNJXltaCW8kCcj6+Mo36tMbgDtF6pu5sokZQZ4z8bw8nUf9ml
Cy7gHSk21m3SN/N7YZlezCA4Tzh4hxHRQs63mImDtO+rkKwWdl5pR1TL+229kF7BhsVu649bb2cO
DubTx+UyxP+QxzF9HPqmfzOt/J5UJt3IXc6GylyA6b8qEuJxajqCCxKFduDA9V25rzLs6RiIHBHM
R5FokLQgKkP7uCT7Kc0KzI0jKj+tk6hNi7vG51kBudHXc3Xoqems/JpJEOsJe2vunpWEYF29MhUO
R3B04nfw0+5JFWpW1k2nRI06JUTJCo8KopPWMN9cZkkMAHoMyadignDV80zfTp00TDxBwuAiuBFi
WJQJQzqf779K580vlJ+vG491PnrACT4dEhRi+tj6R4ONjO9E0Z2UNsWyqW5rHGEumINkF8fE7I5o
2C7q5jjvZq/9yyqtHUnU6mIXmOZbR77RqqISgQL+eYMb7qbqUEP8ULeVsbpU66fAAzsT6tk5XXsp
YcdEXhzkQKLX6dzDS1N1uIKP2wkHqtb/BfuBsylfqnfNJp/fdp1UC8WIptTQtDVF8yMsiDWiOaGC
LzcDGkp9/0xg1mW69GAU+aG9sZ9EwCN6JYJC8X2dcOm6LEs2Az9ECZ/GfnUT5VqdgdNfRRWRT2Wi
B1wEmOBuD2SuKRvAb6iSp6qs8fDetzeEgh524QGOR+k3zIdKPsUG9tr1JjuwKtdANeGem+If2XGm
gWDz5tB4N/tkrq4YKzBaWvbbW0U0Rl2VXqdMvC7Kku/qmYVck0ZI8FjCAyjzDbyTgSKS9Nr4og9C
OCrdTKxZjnItk1W6x3r1c7Y5UJ3kMsr5+2GGf7AuhjTok6NsSpcPWLDpjI0KFMNPjnCbvmiz4197
kJ1LL2C5lkHdMjer/pjSkqlVeYR2V2XJK7/h6syRJXqfFwMahRUXvzQRqX4zZiLD8BXGP5851MY0
dfNFSZozH2b6LHjFmQhkJZ6Qj5NuWOJcYpMV+a488ImbDZQbIeDNpg3+9PemunKOaEBZYQyxeBvM
gpTYOLybpU/LZZvtqdn/0AtutqxXtpPhzp0P2c5j0MWtcaLrAmOiwuEb14Ydkqwwesqeh9a30M0K
h6+lNZuPDRuLOud9X405mT5evOvH2OzGCW8lpYQF8ZxfdqU3kNs1mavwwI+sDS9lb8BsksHQE3Ch
dY+vjb/hKWBPgyW9ERmIN8PfTA6hknF0jYCVrN4tgziaTAhI8XC46mfYAOLlCKJoIKzuaDY5ipgX
dFNJGFfLDm4Wp9lt/Q7Mot5yxeP8fSpYVX5CsF2/b9sbuo/yson1qulrtOvaevWXa4X3fCl1UQVo
JfSQ4lkoXAWIGgQsZP/cZAYGpEteHNzgj+mgafEBE/9ZW6DDxp6ufF/I5472/oFpEf+FjQ8b8HqA
XNIht+t9nkQuFnW6vV5WbMZHnOBD/61x98tlsm2Gq7xOSYPLeIE6HXIhg/zalfZ1WPpdsbTRzeoS
P4aQKbs5LscIemxr6GDJMKoGd9eO44HENq1tOINlDVWrH8L8zoS8oXQ5wWWUzd6dWViQIoCROlDu
GvtQ8rUC9yvNW05Hj/Q5kuS8hb95qEb34jCUb2QY6/VhvHNCMrtXbq0zcOPqwuNdbfY9kOYhuwlD
rdpg5Wt9UgAPrfOtG44FGOGY33THJNpZ+5RhMtccwwY9Nps48bbR1ZwuASEEvOdFEvg43B/G27qF
19ZviS/wi3B8HYVE2Hk4oezgwOBiHPfzXe8QMHbZrGheG9qnl3ym4KKmw7hqsnV/642bTyFMH/tc
p2ycY7xcqsOWAdIaXuRpub+rgcGvnWBOLr2UsiPc1+s7Z6M0uX22vXU305fN4DqXDWa2F12EALmL
qA+cqj+88bu134XlMcaYxW1vXEgsRN1Gh50Twxcrj7xFzsJWuvYUJtFx/Gp/xZKn5AiaiJkDb/V/
mG3sc2fm7OkT/sEtLZ1ZX30Z9R+mqimv+7Bnhr3hYUl1nfZudDdty4i8o3n78j910eMMVhUh5DRT
7qwXpEXxJpKhdxLxFgxwds1+gFU4oD7o3F+TIf1vVbphc1h/Ncx/dhCGgucoeO5ZhQltDWEuEKWU
bWfqz7GP3aoZNgjT703XfcMHkzJC3O7UZwE98JIUyaaRiNSLINWfLLobESfYH1CYZcxtsHksyvin
vWciVjzdT9mI58cFP2QVQnc39CM0IqdiXW9GqtoOAbYTQAOCMe6DKeTqSt+X4n1n0TTxYokA83KO
cXBLxYKl7eYDTq7WwkTGgvTnr9UhaEwq40OflA3Lw5mpHZGx7+a2tjopeCQ3EQ63GkVZyUoAHTk7
/DiUm5ti5dyPnG8i2FraMt1lGjVfr1Jv/SWjUadM/xTipGhE2USL9ROlVLAzJAl1EAp9lF+RrGhs
U8eoFHj0s7wWQ85+qxWWUkMCaNrZp++nawOPTm4oUdroiPDP5Z6eeZ1lBJjlbZ1blFrUBDXSEfxh
ayiIlEzjdo3Z5YovzLcvIb9KKj3WMEfkAkWotu/dm5rYV0JDSR2VeiJSKgh5EklgXOFppc0PYYtZ
F73d5OvOr8gsl9kfHbAyV0RO1JPRmMZmWsBoXo/eewDEC/WcSvuWdYS8tKRwsmMKvGqjiW17QemE
w48IdFEd/xQCc0SeG5jjK8sj0QjEBgIUZF5aTjx5LPIIao4cVQ2pv1Ql2Bw3PBNnKj/PeGBcqMcT
z0TBHvLnTiMV9Vwdf7InTIoNDXMWBQMxHp+2UFaS+6Rb6e7nOH+1et6NOB2Nx46f46SJ7j79HcNh
uYY4ROr26OaG5EhuEyclsRJSJS3A0487Om8mI8IV1MfDcPfhVzyGI4qVYQIu71AS6OOFq2ribtWZ
uBDIqlKQjTj1QoXKDTWqTJP1QMQWlZS0yEk4DrGTg6Zr+2cKURsEgMd6KUT8N0tEZ5syD/st5sqM
mpojR8iUqZ9jIUlQo1R1cYbEgbFZcBympYNLC/EYjctwYQH4mzA2qCD7Il7o0f/ILF2Qh1DfKGfz
hjQnm2b9TEnKNO6WwCFFRU/AcM1XZghITBZCmJGOIfiEUf+YHXfyFdT4QpMWEUFqKAWim0vNSUZu
vdMLqWA/y9EdwqtuLN/ZCTTUCsk61TGqge3wkdHcXxSdsOAEefqRnXN0sF4CVoY6tEUJjyj68SMb
g6QMiPVz3wmK19DEZtkgcBGCJNBRsgnL0YE0qDstNbnvYBrA9iN6lQcP9l8gcWfIFhNz+IcB/cHW
Z9R6os13TJxP6+STvIzmtB9VizE35yx471NFsWJ6uVJPBgX3wGxlpsaWXFJzqKZKvvUQkuigx8+C
tLQTyjRFm54dQ8iemcF13pmbrPBeyYpMo5jn0z7Pp//QjKjzuLXIlAPkp49vrxOMBzOZugRB4oyA
f04ALxOP6lNbjld5yNrVCBVfht8sqOgI+iY+i5y+3WlkPsagksHp885W/tmQneE6DgdkgsApp5o7
mSBSm9chRxNvK+ChvOdVGCgLTT6JQEI7vSLSewqzNQxTLfedeXAk53Gd07rbdirIGWbfG94T0UIE
0wnXhy5iM3LEl7Tvj1L4fhuLycFGzEBNUx/gNdNCTmL4LK5x6hObJFYT2QAi7ejNKhYm5kxyxUDQ
8El2MJpn/p/fCbB3uO04BGyA/WJVNH8bEBSONzUZikL70JoCKw4PtYY8tpV02ktNwoenmn1fEuMZ
ueA0/URft0UKwJRLgVqSkzyf+nM+zIJJi0YOrwrGAygTT5h+hdNGVSpzJG2wGgNJkjMF97TPvuOQ
OxQHVB/0MN12vsoOHqUowhfL+dY+OH0eCv+/3jKQyAoQt4nfbyC/7+RxKUzVxjYamEaM6zUkTZrq
um+DZ2ZyrlU+PioL+Bwye4tDSLf8++TtrrfF0iXHuHpVliu9bXeZtcW7kA5vuncVRXnxoi+Sn3Kr
KXvm2rANtApTA5wlZrvp+Q3Yucyhf4iiIEP9SdxNbVn+sNzDcxLciwCtvazZ52/9GWac2C0ytvFp
qMejKKf44+45C+Ll2myPX8sFqgLPWGxphO+WKG9P5KOeeffHFLtvtOV7G06bOuOvysGoBPQXtf9u
Xb2fzrJwnkOVp0KwRJ6sfuMPG3T/xdXaMebF8Fq+al2LjFe8bLpYbadK2hFJQU9BX+9njrEQcylO
zDTY/yjFG4sWaexjzGKxhJEwnOk7H/qzTpfOwVOMzUwU14cYLtniaX/2ai5XCRYyQtZupGpM7gma
uSFTAnAlf1ZVqD5K3Zn3ntO995ByPf12WSbZ2bOPkeO4gYs7wum24wVzHcCSuz9xxKFQvISezBhR
o6YoR0Ag/D1IlE/JjT+3fE50BPZR/FosUuNTOEwuy5mxeO8xbyx8Ae5v+hBTJtnKaPUADssiQSps
LYF0qG9LN3ij4/yBa65yW1i8HZYVMSXDTbS9bPbmrvKyG29KiIACoJla9ZXH+aYPWuizAAsqwTTv
dqofMjJRaf7wtdK50SzOLhzoB0poxKDti6oJcM9b692d0xKmLsbDloqQvQ0pP+Qimy735uyWMI0K
5ukbfy7X4aQPSfElj4X9nhLtZFurqiQfmgommgysSIS0qUtssaJ3ynvYykVWphs+91V2DhvoBzQH
onsada/NTKsqG9SmQjDWTLg56GwV688aks1LcqnDSiajor2KgPHMhzivC2AphsxuIazBvzqV2XuZ
B/2n9PrX6qTtnIGIxtvysL9RrSnuqR3VHaav/PqFMFjt2Q9ipHQP2xwuoIyGxFKydTv0rp9Sg08V
/bBC77sAJoJeIXYcsVD/f+b5iAERHMRQ7xi+MIE5eRaFu7R9s1neNy4cCua82rxlGCcfGm1oCsPo
if1k57Ha8D5b37H2vsgaoC6GD06fv4IL98w835oKPX45mX9SD3B3IVqCSj6+rnFLA7NZ6UOU3KZu
0tri6kxOMabQUF/USw3Ny5C3UHrih/gjzWZ9Az5iA6Q0rxLnVbWFuDlS45ZLODHKC2mG5QLEz1up
8uGDE28LzZcWwBRMiCUUnFpwp7QT+gbwPg3ml2LArLviBthJ56/2ZN+CsTimiJar8kScI3l4RBnH
AAnKtn2yhr0dGL98SFAuYGg67Q5d9r7x97ebvryZjtkOYTo6RBpt6yC9sKUrIsgSZYgd8c30sx/b
/ZWIkPJHFV9YwgH9RTbpbRIcCUvZo47WwL0jbwrZBVSyDpkE+6yKlTXDg2KzfHz6pfiHIl7jako5
uP90Xafpt2t+qBZ8Y7zXEuJFVfJTVlFyNbJ4uOgM2vLUUk4plyl9oLXhhRuiqe64iBsA47r6v7un
kpYToJ9ypSmmpD9ZT2s9gM5WhqEQuh8JPx6YNjY4HLhHxEhhI36cfAFBuBXfwpLuaPBWN/4pIogM
zuVzUmCV8/Sd+4eCClACdZckJh6EyNP2J5sDg3Gceaf8AB069/azSAECkhMJPrC5ryHzPM7t9ADH
he1NYaRqMVlf79KBtl7ramLya9qQhcHAgLNbzWHD2e5Gr8cN+6KIa6Gqwva5l/bcKWyDYIOwuoCI
EjRAp7Tougm2Vbv1yteRT5SfGFlMzGhS149N4zPlpESC26x6dfLjbBdHVN7u8BniPfM1wN+cQpac
LJUn2l5WOF8jtphuM1znefTCezYA9nywTuYrNG7ddVQKeBU+3mbWjZfMJslnps5MleuGuUDjbklJ
7iM6i5jdwG9FXFjBMsVtTH1KXHhsQtIauOVKsbFhDTqaJyj2dtnQ6i1Nuls8l8gqsP8977+MxUnc
ZSCT4miplCkYjCAKjPpgg1qrdvpXmhvBaKP3HE3znLIOGVB8EvI04k3guyeHbjh6TMuyZsYFjalD
Gc+f5dluUsp0691GexWRXVWCb0BMu+oVjsm6sUiRJd4trKEMAA+1kuAfvRMFjHW9tzY1knNCVMGn
3wsbF/H4HIhjiCUxXBhWFobzjx9Qt65Hv2zdAfNAmPQah6TmO2mBWDLL0a0/QDU9/GXdx0WgWjFN
jQz7DlmJ6pMsNrf1P07O8S9BzYhlmTRTSwfU1A41J8ivKgvpQ3xSFlRBidkkM6zJwNPHMVPIWBrB
NMzETTzyLH0P8oRx3R/+yKAHquKVGURWgUFkwTlKalW9xRwedgD1eP1H+BpSRFJXidQrVUkBvVWl
yfNk+nPwmHvFJgKagvRWhtEn94z3KeLsi16JYViWON+LzNGH8GwTxsliQIkZkK/un0Fmpgu/aQH4
AYd0FxQppcj3ZmCWwo3mIx9Uk9P1TvCQdeBZjnRD9S4mTCM1YRr5EGDBq2K52x6rHwbbM+ZeOQUP
mBjshbThBoowpbfFzghV7Jok/HlvdwEavIF7ZwkoMJ5hZqsKf2hAumrfXNfQFXbqyO/tGxRUCkfd
hC/4h/i86rLzxVdPvjBA+DE2jO9Fsi4ShntPL8pzMEWLUXGIrE0OFPv7f+vL4XI0zjpE7v8zeQBM
tgJXBLZq2dKSW2bjQWDu9UQe6cMyg32vTkvw3HoAJxIQqSD1p6/uPCeaq9ui0ATqgfqLl9/jx79i
0pSVTmesHisKedG38e2Gjq0vhis/RGZUopzmmah18WvGzHlyZQMH6E6FA5UZw+t7SgSYvw30xHwA
/qJ7YaizrEuQg5EaUNGE4I9ThwJWGaEHGMSs+wfBGeA2NuOIUMEcrSVOCv1lk9Fp95P5778gVJ7B
vvrkPjK0WJ8e49nHn7zIkglnt2i0kekCuaIJsZVqRnwArFEI4JowVsA+ol05GFt251H7MHIhzPi0
/z4f5W7Jho82MV3XNpLzAyI/0MTH19UtUVCNSTCCVzJgaSJq08bRAMynHu1RqfmpCyuAwa3xGK41
AShPnzcDJCzO0GUdhl3SBB09fAz7ncCtz37QMlQY0/V6mpnKE88BM0QjUpPDC5pKzix/2C+7YQz2
uzoYy0vGfAHp5Ry7ptVYYCC4PskxA3NJDE+ii35QpZnClkHiIHoCFBPFs0VLk90w2X/b4AMKs4kj
0fpmNAuysT3h70pzzvmD2gMs2hnF7IW9yZrrxgbDs4D4f3wknyQTShP5cLQCEA6chn4IRrqHKGMi
ftVtqvpSzG6EfOb3oDqlSfX2a3JJUfNzGlXdUhw3legTVLKqJkw9fPV95tt+xMaMBXd747HvXkN8
ZIYOa9pW4H0lHsHArbaTu5rDTeB22AIihisEqdLJX/qGHbIenG91zwZSpBBWnn49z9XxWgxEN9Ju
KY7UnCzSLg0Z1yXA8somtAuUg6ypmCMpi3GCEw4BVbukBo8aqAgKUTmk9ANtGc9HuAVnCCzXZENr
qMl4d8ITGKzbLk6QzPWeGJRCTP/5+BGllndjOnIzZkZXIBYMR8X/qFilVsaBFlmUizCHmNNtYXlI
9Y2YsCDBxv0VTfKOSdueMQudo4EDwdYfMGLfVle4Uo7sPLCKUnfD1OgAa4PF8SlaYeAJo236jblO
aR52JuAn9zMrahqKGMNkGKIZzT/OD/DNnGyBWETRNnaYwa1MoemfKSbRO7IZQWSLYR6VGoM1lTC5
AwC337a3hrEXQekswtXjj64VB8vIT13B48bY+ZZGmpGJyZIS+seLlr0dqV6bWnRA0NDd6HLJQozL
CTfplDUVrhBUnlkq5/sZqjMfuicMInVUJzt5Vw7OphowFy1pkGiIX2snl07GBh3hJ2eXS8r/iq+c
As4BBhmG/ULO7sn2DHGeJdv/w/knJQPtucc8JALCebyfwTijpztMOQnFNFMBAA2ircYAjbL725Ek
1aPqAbkAlyUVQEvVJK6Fqh8NVIVqhKi1OjgGT980y/R/vNlKO8pYBVtdZHF2Evy3w3lEaOOsPjfN
dlKqA5nTmoSDgAGcD7IprYUELeqqICq8K6KeozG8m2Z4LTAefymKRHEJ9lyD5GuzFbFtwhrkUmZk
8tTQ9MCyDclhtspr+XUC0mq6MAVYR5RUQpWI2kgsL2QMVxiAqzFj5KYaxtPe2gMZXejeeXgZKtRC
hbRNQyTT7V9IQM/Xk7QbVi+4DT36gMfPzclDx8k9zH1lNvSQPNjPoJwobHwsKR9ASRlfKOFragDU
iuUOs8vddNjY4VQXPufvev7I6BlRjgdI4BHDw9p/fF11jGT7cPSyN+mGDaNeXURCWbPiDRI1n02v
E01pZFMaQR9lTPfOckRAtFsQEzYcYHPuasWRYQ3XomEBUhd6Ew0VXCuYOpd+7OwtAQFjP/hpJLg1
w8QsBV4ZOWXDV8YZxZ3f8sN6Zw/dtZ6/KyyggewLQ8ns8mPXXg35Id+FHXWQJKdTwyP0a7aTyIFg
1QfDVxFDPclo2USKS0xbfBhtxv0ed1F0hSaueTa25vSRgmhQ5pkt9rjg2DBGHt+6DutRduMEx0np
KBmbihvyYCEgkaMaOkH0qfA7jcNS0TuYsLBFqBIVTPovSrGzIwUPNJkZsUsQar7hqHt8Yd4xWKY9
YRcoeeGRprgW7dJDFV+XCx2nWSH7yLlwHalKLOM78qExox/ziDhS8kW9eDCaRdHD/Lb3IDmVmz67
KWcsIh3IR8aw6QK0O7QvInrWdCo5Arvd0UnfNA1iUsOS6b0ZdM9J3psDvZhxvA9Ry18dMTtRigSY
voMTWr9QjTcqCPw6YcqBImEZh0ss2z6bJcuvii5OaXLVBiGlgC3BW70FSkkPrcEvlZ/cl5S21i+t
GSHqUtFcOAWLsiw48hA3Nj4OsaBLxtH3psiRypFlbbYwzPoDc7vSd/K76GC7SHO8iTbmu7UmSTlj
r5u0MDdGLYNxobQxqxou01HV3hYGbVn605VPb86dyN+mEwdgz/zF3hGwCsijG3YeaURSH/Jqqx8j
LrmCscptmrzHgcN8KBf2qsTMCwziur3uOXfoB/kIab5JiBTbH1+my1ogYuYKYCPT30A4uYkW3jU0
NtmtaWfAhQGszz0MCPv4cf6R55ceO/iU9YqzytHtISlwzkaj4ZI3hls/w6pKB/R6gYrA8nBvwGHr
PCiWwX/TDrHCynEsKwt/4jT2KjrT1J/g3C2UbgxOMTMR1dVy7P19lVwHiZ989noKjJH4nkuQBezu
8mF+5Q3a1SLYplMOJXcylJPOwkDKSUrD9kbN5+RrfLyo9/n8hakR3D+nPP4qsN6EcMeJfBHiMYBq
abuPr4f20HzcxsPxxeotC5fY5d63NcPxbucU3CFRhpoG3vOa5G+WPsDDNsxehGLtd8lh3P0H2lTU
bDrPeWltlkPqCTM8By2qSvj7gcibSJUJ78lwQ5FDnRR3YQk3cpnbo+WSqedTFaEBhSStbZrcHU36
SYw365TNKSD+QkSGMVvGCxuQLQ8pWvsrKaGW2fk4T+G9g43s0CIUMLIRg8kz+s8N6c5yVXXxwHOU
pHgDMC06GTQ7LJeiPhTrO+otUxV3Ikt54hkLHRf8L62t7IEVoWbdscJk13B7djaACp8XxdDIIFV+
PT5DTW2GDV7A2hwbiQYm+FqyO2DtfpKzjpwk5RwpyEOeDZrOWScdhcikEAOPLHaKLbk3iuSEsTg0
6t+9rlXNTmxq/2Lk9E8PkjRq2cRJQ3qabzfOuePFnY9dDLiOpSQcsz/bdX21Gfz3QrXU6vpIqKec
YbBMkmJOqImHImMQasUrO2DEFHbE10Y1SUedpuHuNuiuy43zSoI8a3fCnPbpsux+IHayDLcBsSjE
l/mYwp1evbM5xEMLN/sdiVSARPIpwEdBAFyKc4tGNPiqvsbVBaBin7zOpk9brlzOOBpLKQTJ8g08
bV+sOzvYNJwlSjYScNWm68e9N/8RtUAtSnNgMCIIOvXiL0orEidNX7P9YJR/Kge2XV47EF+iyXyI
immArh8GuJE0FBTHT2B9p0deZLv3athtaiwo6M2kRRcnz4+H3d6JLzcRjchII14Du7jQH0DTuDm4
t6wfZVshgWFZ3N9s4SdlNn4VlKaUUh85nqBX9DBvAeoSxBUcdJg1sMg9MAqoHX5c0cjyqC/EOBHs
ahlPrGZnO74nf7m8FEsC/udn61HWoLHl0WqWX7AOBPgoXtA6gh9Asal8+5J7Z5s3UfedLYef0/A2
FP3+ojCIk6SVD3/Wx/BNlmRvphAStuZM3swsAnGnaologWwCWK/cllqWPD2nm/qOFfqCA7di1/kE
ptAICMzj+P8k3dq9ApO3t2XDh2ij0bt8sLzF4a93QD3sX4VcmG9WmoByJuW9gb3n7codKaiOZauj
atkjahI3UXp2XIM9h3MkgbFcNz9GwEp1yyFv7NNL+SxghD2JnYiiywBLM/892VBxbYIKHoXLO82v
U7KKLG1oERlAWJMsVcAxFVakNHZ7s6aK0Uf4WoJokS6E+VvBHe+gRQGlDnjmKs8rQ+TQeGswjItI
JDp1qA/3A3zYfbR8suZS2inzw8s0rD7olTse/feLb5AiwVoQTg4Bsc/jOzP1ny3vhIlvBGtUTQC0
CKbr0R0psB+EXHuJquQRdywxnyhq/p3p4RlQwm3GqhyCkYsImenMydbfIUw5bmIifsW3OJrwyyaI
Xtr9Ah2j2IDqMDVnVfLeg82zpp5Vun/reluEbuNzOleBMyebWIj5t4ilG/5z6tjFjLHHDc67j0ye
OkR8vx36ZDSlnUji/TIPeXe4ccw7rUyam6mdSBuAOiqbMY/niq61gN6m9GuFT6xA74rEUrbOM4tB
nd3JdUdAojAYQYbxaDu5l+u29YbooOgUeKAW9414EaE7NyOnopz0U6B/cDUb6cJkMN3zwoImUE7e
Tj7y90GDY7YV+mCxeOSx54yUVsxzn77Ws9H/liSVEAO5mHkP/zo1Sghzp8qmah+9nA6oN/sCD7Ry
PY4U2jUynQBJVLdBFuSFDUNOqJOXpGiVl5iAoPna0mtETL8B3BGjpRUERiXd9csGRNsrYxJEKNnN
PitQSW5TIlXpfqeM709HXlcpSaJuBUvdUh7l9PjRiPypw7LiIuvxiOvH5Q8yszNaTueLEsjKfH/4
QhNGVZn26E4GpydmDdpzSd/2AnYYSrGVqVWjYytv0I5IwwZ7DFFYeCjB20HYoFZNbfWjn7LhzmQF
Jslgt3fTpm9vmy5cYfm5/qc+b7MbUyz+5xr8BWXysXjrjZTCeTIcd8di7gAUir1BfoJlZTnMwyU+
8fmbolu/RxVoROSAg9VjkSK8Rt9z27lp8KJx3OrGJz76JjUSyvgVGFrGBgwYSpl7dNaXZLlGd1bu
+HzrvzldmIH8D+B8UoFRFbjRCZSEfoacxXbJX1u2Q4b3Ada9osZpkYpXpUX6AE/4Ccx6Fpw8G/oK
ijkOdxITyP4u7fgnw+uMyDdBKP8ii+S0/gKdoGyJ4KQAxYFVnLS04aHLs+4w17KtfSGbYcXP6FpL
fBjkBdUDjfAxX3X58mWOs9fa5uW5SumP2fT86nknsjPurBATfGEV8rOFyniaOFGvYwhbalu/Uu0b
JdR8qfRkYIX9CuTFiFM7jEjFmivrpsj4DW0nIwjcJqRfeCBYqy2Q9sCPoIhjP2TrkwiyP1j1Qyug
oBDpEnwKRTkuaXubONtFLZMLiQjpKGetszmk9c9KYFISi1/iPViPBPAwJxfzRVwnwapyxwqBkkU7
e3ofOZt4c2siEhk4BSmWmQnpgPwbEOjgZNcmYc/j4piWhkY1pyZBqiPUFSj5pDzw/knYz1mCSti5
iEAlRbYpa9xovOqH74pX0TNVZJKloW2h2YWoCR6rsXg2OdmSev++VSPxN2DrnNzG24DunExv1wgg
MIjT8I0ClQazuYV18llHgiiQkavNac8E3+pUVnyHXAi4ZCWKszVN03vRbH30QNFMgwmx/3PPVFQ2
eRptyya2L5yLqeAUGj7No79erJsN+S48Qk4uQaOyiKyS4/WYRfxgeM9bgDRRI61BE2tDC0vO5ZYC
yRzd2o0dKc/EFKWmVV13bzMGWwBxiAnp7HWemDlCsDL80hnYEOggA4UmQUmk2N8jTVgJKqNyVwcl
XgH3mVlmZNpF+S45Cfw+zdFVYirPWvUtjfrbFYas4FORM33xNTTelqmIbiGkC5vobufMULvqihNW
lTMNq0JNahXaz3euZ0aGPEdCv0FZyeER0/EEmfPyoWhNswnfaLcQCjBNuJARBhPNWBlBOI8G0ARb
IW64HzSTjIte+rMGHLyhv4c+1n2UJ9ix5csR0TPOt6ffkzPnhdMLPUGFiyQ8HlrGXS8Vmy6qqsPe
dXGIg4/6BRLnr6kHH4kESGz1BeODHWOFMjXmlzj2euWNz/Hmr6A9amjkQS3bem0MJS+IkR8Xyt9p
4ddSbTBtFbZmlbzFoU6vQWkIp2aP2gPOOawhpy0/KaE6TObymanK2ZETUr2T0BmFHvaS4dmAAN5T
5dUHl/x6KLtRr2Qh/PxgX6crLGy8EywF0ssx/BYfhmkxLYRhkC/VicwbtQw71nQfAtdpWdmJvkbH
zxZDZ72GLlZdBpGVGKxw0Y83sW4fN3nSo+78+/koURLeO7wfTOPF0cQKVYkiQTC+XabNTQoBCa3X
L9vmF+t3p6A/48GE9UW7fHh6+Vii66P9ikORORBEeuSKeJucdENhFK/1mtdss/5Uv4i2TgoVHAIB
hvaom53+S9rvKZPojswx+WnQ91/K1cr3cXMLhSWmtLxTgvDT5y2feu9uHTVPW3g7vAhU1z+CGJYr
e/MUMeNNRwbODFhvI4xCdlGEVJb6In/ZZMDADIB/4QLlguaaX9GWhAlb+oR4jF02jbvZec5xuuny
oH9RJ2iCbVDNWAD7lWOAj8EEyucU4IYzVhEXy2YobjUTXEvWt7DcdENJWnhg6d3m2WwF7eyP7yQ6
Iyy0sRVFnspVPn7WReNmgRmqw5utm35jgnBt8RxOaDU91ndpdVECui/tYYXfpLZxDaLYYb/a9Drx
uAsmxNLnP/2Y/+GtCeU+w5AhNvi6hycXtwbbMTku/kKqK0MrC9mL0i5RhHwVNT0qJQsQzKaCtmFT
Ez+VysHmJFnilADEKINIiZuIA0gho7K1336QFODp6z2bUYYbFLRbmJSGPFWQw9NlOWYmnCg9Psl4
wl/3r5hMBlREnPnCOgH1XkDPvxJaJOWCuFt2giN65Vq/2pv2heRv8mh8+srOOIfY8lE+YstnQU1c
bB4/5vGwBMf9VNJjIQ8QriFKcl9NX6PcfC8njUHW9A95gJUJNzTF1kVFsLyqZXubloyeJAfB4/gi
bPbIZVHxKR+JsqqHBU949JVMFgURSV2mAx3sXL8FX50XrgMVLAoKCXx+KSQOwa0Mf57+lGdUYD4l
WQXQ47n7EIFPDbjW2Dse12G/3hvCo5tNyR2T2b4t5tnrbeA59SiQ/o1gBpWPKhc7iVHAZgUq/wu7
anW6j14ydn2uh06dNMnA36rI/1tVyKvf9ekQ0ByiQ5VgWsaNVFwfRM93+/Ljut+wklXMUysB9TLq
/iTc8Fiam31QXMvILizX7yvd/fMbvuXInl5fyNWhKgDm5YR6fH1h5s5IIUsQhp4Sm+JORGD5gP9v
mS4RBKtUJbgqV38LN0cnLoUrwPAVA5AfWtFlpfJihc2MzkB2uSIGaP5uYQbQQgnWCrBIIefQNj6J
qTiC5guYsk0DPzRM2fhCgqCfWR1nW536FVJcXST5rBN77P3tKTj9HksRgOIPgs4kwo2ISUr37fd+
O3yy9GaKAJtVD59eHwBnAGBY9EnQu2+n0LusSakueEzPe1FZ373HjwDcKQLkMViwcZUnDB1i6r1j
PMSGyHg6F0pg68kHOU4XhhvLj3LBLXwLuTGfxXD+ZGH1Bj8+lsbolZ86pE5aGuUGg6Ix/Pj0zTvz
tkPZjMV+RLaG/iuwjc/fbl431VmQHzxDscimS2OjilxLZMLOp9/jQiLBpKxz7AAYGfrkQVxBxM32
LNFMwxuXMLL28Sn2s8W7dJbpvY0+jafPIc1PX25fwswGLggxY3h+lHG+O/AR4g37A0jaRrXDySrP
jzFhmTMfQW1rgS0crbTI4mxeRIQs3zWDsvuz49+pHVBMlnYH+RLXG/yLZjDg53EynWKPHz2kEfRg
W+AIw/I8qYW9JGxySJU8enTUMlrzI+JPfwv9e2/5bCvdOjx8i1vzh2VAIn2T5gpzmb/MUL5UX6K6
q0O70+XYDQGXfnvemdoCI6dXGhIxT9IKlqJnPunleGxdbzlu3x/pqEdjHb2bofkhcM6CfCTtUZp9
Fx+g7HYwK279PrYewTIX6L3kp5BqSa78GY+JTssHsQbiJdukbKFQSKlIk0vS7pWZMCHgaEdH90H4
JjYjPx/sB+3gIgjfReZrTI7utj+CpoVXJb0D2xeNwP32xHWxtGTEm6L7QEV55Q3JtdfNb+WTLxBU
QzSrZ/PJbEtohkASotb/0EDJoGflhBbow2RCihhZMmpFSOmqP6weQkee1fNSFFvDG4s7MAy/H2yh
LKHpU7avDUDiD9XAnkC3l8+8oeeHDBVSTBCgj5kg0cUnPfw4+7yizly8l+qoEf1konOS+t+e4hrd
6xiXbFntuBSeUhIY5lqGWY0WvlIKphbrkZ59hEQHS3ou+UbZSkgIJuWt6iYr3FctxZb+L7heOm9O
1xkjBLwdkQ0wSfBO3tS2ZHpNifVSvXQwFjfL0lz9r7EIYBtE1TeR21yLM6QuVgWpOj1thmqMFITw
vMGnjTw6uy5oEOLGyVL35Jwsjq67RL0/vxwP08Xsr+wQYBUJbUFEZbVwu+V4InnuBIXvQqcnjAhi
GuLXgM67pW9fpTDoFM/dYNpoA3IFVMW5EK+XkT6ZJDa0TRr4yU+jn4Ab+TWkoZ140lHAcsbE+KGi
wS4L+SePFWBMuJKMOwScqcbUo5yg3WhU5hFXjuvcW61Yqcg1AdKdCtl97dbB7FEwiMjWUtbavXDP
vsg2YyquRWE/eM6kZvkldXvJYFrlf7Fly8G8WAFUpgo+yK2kaMCoZxK/lGDii7DEmTGF2G+Teyc9
kyeRh3yfFRPkZ8HLY/XaWdM/VSWIpQdL5q2zRRfVMl/cDl+LDsLj70FFCFPm6TeHYcT5eoMVyyPg
ziH3OBOHzm3bOU3evxbn0TDMnyagJtlWo7JWDamzTderT3VfyiBchTPKUOBOrxoBOXgPsTcgILVC
KqSXk8fd4ntx03lhpfMaz2ZMkHjZjC9CGKOPeHBuyZ1EsjB/VnEqm3cpwSDzYBnPxfC2CvCw3LBy
D8ZF24NJpDXogEgOsYDEVdoJRj2GpHfxBvoifZ3X5mLvty/t8E/dGuI8yTwp6j8JTpiw6UghcOr7
H8j202b5JUWwBEJTHng7OEzfhOR77MGSoEkgCAfmveah2glkoa9t3/T40DVl9mfpsVGrVNWRrtsT
oWBKtghY8ApCK/zAFysX+BMcdDKQZyoBnwYu4EpigLZGWZlKi/Ev+oPzCjDSaE9iMWvVcvL+dvPI
/etcw5AGbQoXoOcGhR7bVUx5oKwgp6JJYCYehfU7s2KjIXmjtSvtKVxnxtpbOkkeiuVSPrMO/2Hb
8zlZEeWhpGH4eLKDe/GE11huQryj4VSA9f8+KF8okMqea6TE+3CWxQTpB7BiZj7i1BUHMA1N8QRI
dkz+nrmwf7hvMCVpXFC10MGcTscKOjinmH0uzBGjmYmJ2BKaqT+EGTW+IamlsqNRueoO60KMgHvD
/fwf0s6tu00s28J/6DAG4iLg1ZdcnFhxUnYq6ReNVKUKCSSQQIDErz/fXIpTNtIx6TpjpN1KKt2F
YLP3WnPNCwBw92C5KAwExll/NpIdbMphCL1jgnM0pKoh5omNx9xpMZaa7ZfZXVb4X6T91PYozwRN
SETAUXkhojCmiJeHaXa17NtZwBaYekDAiDLMbIteZduml8lh+sYvMWjlZVXWXt6jYgQB7gXk7iHo
cxi2/vrPl2+yHWrPvgcyRpjwUzjxCU9/KKFhTFKiJW1cI15vd0V1PY8rBGPUPwmPf4OkSgozUYxk
fBGT19nhHY7ZXDTraswBIV2kazZWpfXEMhGrOBgpXvrNb5tJ/lc6R6dQZ1Q2pALAibgX1di+dySd
P/h4sMLxNXrIGwc9BHoMuSpIrSArHpkMSyKrV9hZCefiXciwpn35LpxCPiw0HbDgKPIgGXpmVUmV
NNtou8Nqh3bTY7djzmBiwQhQV4bfyIste3caf9d44ciYx12gC/m6Cw4QHhP/J19sD6HX1/QYt9jL
7R8jl3ryVqB2A2lElsVsFaBqgE5l2Tpy4y7dIe+VdA2QTv42OgYEOegZ6U2BdbNAwiTgFBrPlsKU
d5TfY+nBHWeEpUmE62CGyNYsrysRXmS1JdRaRBdN7Ct8LZyMfqkKR6BUXwPE58uOIT0oGzQ3pGW8
SINay0n8dO0VMU7FvA5ybkbnXrs69/7UIMCynGATbartbR+319Y0/Zjgacxd+sGHeL5/LVaSxWgw
B5Vc3ejckPgEseik69bzr2qqRJpg/HqvWsD8BcwwhsfEo3r5AQUn+ymUrxDHB/go7FtAnM+/WrFJ
4u2i2ur1YDdAeapnkxNQ4yxTwvjoFiJeLEUe4sOm7fPIGqIfYBatM0tHuTBvHd85m785pPRBwJHs
/p0hN985zZUpMMW0SCAiiXgja2KNmLT3yenKilTaXyHk8vKLe/YP2HIy0rVQkjn4B+VeR/ek+ZZS
QTT1Hm+BT2R6HC4CJ3FDlLsUqXSDOwIZi010PZ2J9ia/GbVgeRa9SdeLS2gtN3I+0CLA4xVwzCsp
3WhWgHiVoicIWMQxPeo5RHZomZg49eIPF7hQc0i58evHXGyZy2oA95gVnKH3Wi3jaxWgPjEhGaps
EfBUL5RzKh+++S+2Eyed0eBbD+G3/OCTxVfMZx09skn0vOQtFkPM9GlKiRCpQ+89wzQEO4cbuWPM
w+VHhGu4lKup0Av4qIPS0f/yKj1FfnR1MagaOonQDYcIPKKxYu3sN97Mik8Gh7S+N93KR7sGNqH+
wYoSrALkASeXNlO8HX316vajAkdEQLAFzA3VfPHlS7Tw1OEewTtErAvsM96mQWHS+/P5JIviwPLR
dAOt19Gg35wBSFAq2z/VuZfTzRvXa9+rtHSnuNPRiKvjkYGWjAOc1r8NQ4ZHcFfiurhz+uK3Jile
yR+gEl1FNLsER+ZFXH3UO2EaNPhfajHUgI58sZPCn3tPoUVWA/Q66psh9BKENVpldz4TS1FfTJVp
JO4kjad02wZRABOlGIAIymA89y7d8B90qErfks5WaRl5LrdC+jQtH9RkD+k8f01WH9kJiI7o2/Si
yxfLLODlhIAF7ctf5hTf4svQ/yOm49hkpDN8ud3u0G7WXjhLe45Njk7hKsJOZPjYsakY15r3t8OX
Rxppdc2Gb/XMHBzna9TBoFyNaYNPOHXadChrcLtKIiq0oaLMb/Aez7vAsSNd1kRuwmAurWmvargP
kL6l9S+ZvJqfCIYM0qzjkkRkEegJTav25Zdv1pk6g6S/CWR44FZp3QY3CxKqs8PLdjfLScSTitDC
3zim1bTbkgUfyQs6LnUEdF3SnsvqIkB8JWRbZEQBg1TL10pb1YhflWE06ktzOtVndsz24wUJFSIP
bnit/jLaLLyWqb4rLBiTKDhKYlAqslIbhDuH/K20tRyPOJYtBuUsX7WRcD+nffNm6zWzY5zIAQJD
FikS94N8U0fuqoCZwUYhqiLXKJR9MlyC/jZqyk3VxDOUIhiOcXUUExrXyb9CYmhBIWXTzrqyglbP
CYGELfQYjMr6Ar26zkc9+X6OOyQ+pJosSrpm1D/IFS9fr02yh9cL4Mq8CFAzmpoTxBNUu93t57vp
PpzayWCNPOilvBy0Os2Th1WgUCmBPEeOEvQdn8m3HLZ+IODyewgCIJ095TH7V0dvIAWUApNjOuGO
+YZOwnqLY47csjDSNKI4XZyKB9EusAK91Pc1jb4a8Hpa3eWryTsa9FfiAVixriUIDU2ziSOfRTAs
Z5r4KCpz1WNH0+aL5gD6P9HLfZzR7h+KFOMT1vNjXX0IfUifK4M7XMI7VH2YSCPkoPHAOVwMI8U/
Ut2ZFUJz8KXFOeB/nCArdmWEn5juiFjnKmsNOALj6XNIClNAgRJeOPWjrkubzctP7sS7hk0FevE/
T27wThSY/UQY4UfvDIiICveNjodNXX/e+6sbEbBF/RaSHmCAJmmTvdSgZCXZozaRYEeWunIxL3F+
IR6Ad0VirXSFsxf6DHiSnFB5ym3l9lq06vjhf6ZEffY1BqVJUXkNtvRRaBmU1utBbuLFuclDOCBy
L5yKiIAVQley72BmrHG2AD1hszIuFs6i8cnI/dW/+OTNwLOFcB1mPu6JOns5QU2fONTOETax+AVY
v4mPHEJHlOL4pQGFy8VEwKO5TgjSEpP3cYMUcti5yFUgTGotpc3mdVMtdhdS//noGLTzKpVpnIZ3
7iiEz3A8bkDCh0LAvttU4aanO7Ga6ofzMjECX6DcIP2gg/7hhCdbKAHImkqpz9fbciQJyBF1jGZ8
rpBil0kQC0OQD08GwRmpIq6/BzTWdemNU/cR+NgyCKfXRlL4+4vFNp2ZmGOhaSydmAybD6gRuwVi
CSOj0ma4OxwJ5KjRa7zO9rKnGWZxqGO3+EW2235P6sMxCguIThNubajaBv5dIRtNsQ0NUQoRgXXS
bjnbQ7Fbh7HlMREmwvRv0eEmubmznRTcVxlt3YE5i/iOIGySzEgBJaDhsYyV5t2CVdn1X17TZ1eF
UPtII3hSrgYNe+9vfS+b9/MjCeKHQzOGFr/LLU/sU6VGug7vGKvCcv2YGWlVCJ6soJ9FK0rUX5h3
nGlQgA8iLK6h7fFpUIbCc27KOaWlRUAxXzfceLpfXjLnmQFVXWx50fCK/yaJmLWYeKGXpQP1dfvK
xutgHhG7hYUmj7Jaz944RkugEdT+8KUH11clh02UTuLtTC2i7VIyecc0URMJM+4Rn1HnnY4mTdq6
jE5rAbkOeYJ2KRGBxyujE6WeTgHuGdwFLB1DYMDn/WwfJ15drZxgJnE5L8QfwW5CHjKUmy0YoELL
GamqrtfJZr5wGO7Z6ATqkPYAtbQqmiQ5FKmQ1fjBsonZo+TyYUIaVEcm4mIsom5WfbzbQG6Xo5Yk
SW5FLU3hIlqe3sCKpAxphTTKEGKjvDYdg9u8f0iL9d0veOOeK7yYbROHCsNwEg6XdraqJ5N8itaA
AtJo4oLNciKVSigLGiRosEDO0GvXJcE8YreomfVQV+iBSWgokfEjrbBihqShZZvl9y1g+C9wMc6d
e2CdFiGMyfUwezmbLNENT4kr1UYYrKDPyu2WwbycsjgyqJ5wJRGKmSNhsh16QrEjQ1m5iD+WhuNb
tN2p4cEHDBtGMVRuOLSDTaLyV3kSzPPexO0qto1wj2RMNmzKhxd7RDOio7882BxeF7Q+RLQx80lC
SrpXGrBlJN/2LflFwp5aShHEhAruEiJttuIo0V2qXB3yaszKKHy/dA93B28yU1WoubWYzHYfOOP1
0BRSam/XPDDyrrA0IUyak8UJXjZafZqB2oyqZRbAtb28iZ6Q/3nlqJbCSO8bX2sIV7SH5Z5CNicY
C+1idyewwkjaE6Cyw/oiDhAZOhS4tCd1i20aU7DuoHknSQ6gngiD9xeiD6kSlgBIBW4MyfKq5lr1
usXr6HuMX5JeS+NCUfjoC4pKZD7bG149H0UgYYUsT9x21CAI2vGXf5rFPOVaQaqu6golyPeKJZOn
n7gbkiSK1kok5GiM/Bk0AfqQel0ERLSV2uafdBPZdglNJnIry9ZU94Ma4E48Hhdib4rg1CXeNmAQ
a1aegAUy7kgPxx1TsxzpSooO+mk0ZY2jUBiHAM/t5bGwdeo6TumJGbk9ucgowxkqwZD5neZfkkIy
bH8zrVZEJSsaVoEkVXoXeyl9GhyuOvjUMUJW3ECBgBlG5TvP31bXztodA8KEIg3ePK5MHEW8VKAZ
Dab+LfOKNN71BCHCOY8f+TnpHESJ5AGKNvbam0dVgUqHwIHPD0r+yMTQXVNx2dJwjax6HSQn1wbj
xawMMQccoORO0jsHZ1vSKHbM5uX6x4Fi617p0cAY4qso5xDlmLQdNyJ/9HjbS6dYkSmcJjx2aDGS
7uhOI2NFHQXgoiVvKBITYA3zBZPRYptsUwEL6uGMnojSQZxqc2kivZjt5lISY9VONj6FOC797fiW
6GvLG355JFEyrYSMARH3+bouyijaolcmaNPhtSTYQdM/zWQEZuUBIYRM0nrqJvmcqltWeIUsxvO9
UkcwvIDDVnMAGnuafBP3yvVb7DRSDl6fbV2EA2E/waKFKFvM5pttc1GWUHY5iBD8IRX78vIDPeW4
s43RQcLKJJmF6mHwQAtvtfcJaKKkYeOwWTS6A42CJaqUVD+mj85pe0t0JDtmYQL2MYsvsWBfy24H
zw5w/J67bkckd+LlKwzPHOkkU4rQSlGI69FgN6l4FfyKsn/GnPVa4YYqI3Sldoenc+ghtaE/JowA
Hka9/UG0Eq0Qk7qoa+RVkDpMxNLOQ5TIkzMaFqGEYgNpBSoNS5KQQ1a/brrpb5oNBg72ehBQlWSd
Mvo2bi/q5gzsQ4qyYMmMQLIKwjD6rP0i9mGW/dXtqotlUb1pA9SFvCk6J1XtaJGoJxek+/JtOruf
oXYhqIDUYIwKBrepT5bV4uClnNfMYxSfWhNRagK5xVEzIjNpgXd5TX+vFad5G8a0Cp45coXoiGhM
Rq7rzG6GhTRCw0SsTsi1z1+aiKN3l66bOYc7J2QGi2+NqIXyUtxqYXUCPtU4aw4oxBhrb+IMA+TO
5LTDxiFNFbeRKP4uHfu/uLiJq/ABCVKwrHp+cf1iScZDH2w/7sryQzHNXysURlNLS7wgj5y6+re+
2TINAX6C2Gs1L2w5d4IEG7apwdlMcMYx+XMFBr0ZoxAilNlzhgPJ/lBSdybe/r2OAfyJH5T2rZo+
WHl/l75Y6kg6WqxejLEhSk19wIeDjGfRb6RbcHtmkBDu9VkYRQnzoGPuJJxKpYUQe9UfRlkGy80h
BUsz6ZSMWME1InyXNfkXa0Z9aUsSrw4WNc1BuL8A5X4HUQKeJUa0cbGFSOKCXWLGZCAr4zIlTGcU
MC8/t1OiNpx2SNrYabGCUegMjshqtQQozrD4VdmsnVjywvJA9GrEzkx7X3MCqPTSXKbjfVUKl2xe
0o6yhypE1Yd0YAoHyjO+gXG95Ja2kfEfbwYacaK8IK8RRlRhwrBf9u+m64Awn+JDu/BWNiS1eQ03
pArxussmY+ZcZxDvhDqAjY8mnWPHcJQnRQpIwm6/c7LU+rqSa8NXnSIE7bucyyQgfSSeyDAFn8Hv
Ijtg9XjH5vcQwEhO0t9kDWqEQKYIh2Lx0GXV9cvP48zmw3Uyu+P8gL+LYOr5ewT2BqVjTXazsaLZ
fB5xYknxFVYhda72Y0tIAOmQOteM8kDvIjYA64tHz45TIQrYl+JtyPKEVeINr6vCegdBSBBzdlBR
QHVXd1Ue0APSF8upxUpyiAiqQHXLOpf4i4pzgjBbkTs1suqhOo1rTc/wXPg383IQNedJJzu4Z23Z
uNjveMHMRMGwWSwVDcKcGE9az/HCwY6bubRsCg4UqdzLDmRZEjkRtYpl9MGJ/u54KaVFkHWEHPBF
fVNFKM6uimrZNvYxC3jj34r9aLMRVok8sBUypBAS88MwWg9CTjpjqjZCmG2aA7H3lzALQ06fV1MJ
I0dYhtTe7oSR6vM10zrNwm3aFFuAR8KF5otEfWyD3cM2mL/vUIZpblJit894HX4ou4x8aASjCX3R
XE8vuVHv2fr0MFViGXGN8dMa48xm6QDti0+6fxCJUCQE3S2Zb6iW0RYYZbe7vroMVl81Xeh8ZNQ4
vQSNEqVhiGZwily8amPyvqRLgTTMVRwTxxiNa3OMgFf6Bk8fijtButK3WOCByC+7w4MGEpDUESaA
QpAMr92FUc5NRN7pRcYsSAFaJoaVKOQXMvhOcQYKKARZDMDRMaKweH6znbhtJvtJHs/E+ZePk927
Hy2Zgu7Uiuvbaf8Qcq32WiiDJciohmcAJM/NlzcOk8gPFkHswsRAJeapGxssgiqCSQ9xK7QNzuQU
lJ/i/JcldKcMdmIChYZ/t7piTfK6efPR7iBrQG1kzTVZ7gNTdu3d6o5RXqNqRYqHlbYqGjeFIgaT
VWWtnmjPFH78Hk9P2wPuMf0B8z5JMYd2AM46hRhcT5hhUIEZzYbDWuayog6ZBJQNbuoGF6R+dOSS
TT9Vm+ZqHxzAsgkr0lGlb6tDWsCwUAKdStVi8nFfY0AMq1lsZNdDrSP2NFok7Jy+CCAREdKse/Nj
mHy1bL9IoCNHfyOiUKIonV56L4FIMsQ3DAkwF+7WgzGa2Q8I54Wu036Us4wzbz822+ItZe+D5Eo9
Aw51capjhf2I4SwHIKmjX14V5ogyXBVAYvTAtOA4vQxq2WwyX6YpALZ1mY8AgjpH9elBt/iPxPYl
AzrNtUwOzzijwKBSK1QlQdyuLyIKHGnYxHHFkxBvYtJubNnDfHr0Uag7hFpS9OUwL9S3aj0FTNBs
1FShB8cEGHou0QEQA3WS2oyeMlqgpwKb8wm93wLmpGxW06r92PMcxb1zWgVqNHhjgicAlzJAv5Y7
qYbmghIE0YhemTEiHS8fz75ZCJRANuDmCa9+/sb7xXZVOVEVv9OwvNtgqRJMKeRQmIfz1+su/CCB
uTA9DbHcDOVjnMPQ0yFktD10paIYasgrtF0+nSJWewdam3m8at6A8bE/Q9STUiTAY0IbmpnIM+EY
B9zO1UIx3LWY3XrKyzUcDrT79bSNu6iyEaG2CnFS0jnOMXu8rYiJ0oRF4yJJmBQDowxdvRii/7de
ll0s0LnZiIUSl5R2PIRX79qwGel4TpI4sChhNCBWGRIxkJzBwU4aGJsdjee9Vp55wEO50393G4p2
pGI2KFfFvEy+600H6brRehPMyWThWqEG1nhW7Mf9Uc0RYQHQ4nsTQcp5+W07V7xRscnkD7/jGFnY
85XSu+G+DQl1fy+3hsZ3Hg5z0pQ7xlUyvFTVLFxWVKYg911gsRLPivWfppbYNZsLLwshka9n45SZ
s898iokDtnuYrQJ3P7+0Fg43dRI4pusk3/WcawJ0rtTObOLupo+XnFvAykCIFsWy89+JWrmIUUn7
Pk9cbk+i+wsYEhIlJYb0MOPcsNNBvPSiJGthnhQxcB2aBWQHd1XBn4l5l5boH7Bb2c39S9mktVU+
69ff8ogKJccjyV46OjTNYGXY7ErgLuPTYB+9jgEfNOKWD4WFU3XQClVyCPNWfIk4o0IhMvBzsSNH
FoO2hWdbL1+DSgEKGPd7wqRrcMf7Lo2Wy0M8W+X1VZZu3lhyrlI9SN9zPZhebJIqmhbrt5skfa37
/RN+E0P3hwx+HEmwhvfk0miCqOcJPsSd5fmlVU66SOZovmgy0KzOuQxoxjrTEWqS3Jr+XrqwNZgf
i6Za4u3k5nhKsLd3PtUcDGPBiJLUqN1VWp4qN2uMSB+I0BNlSEtfvp2n9CrVNlh+IRiAYYcP6PNr
Zj/LItZvgitujnCfEwtLVAFQFoTyIyJajEEN4bQXaAygOqeq2ncbr6AHnX+VPE/8OQHPUtmJ0V1s
x3Dnk7gXlIwTvEphLdG3A4sPr3XZLAvSz5hFpWykLTx73Vx1HgqX3C2zj9V8/5e+gJRdYgJqqhDU
TBcFUosuDeSkplQbnHB+lTJC1ISeiLBpHFlkedQxTEjkFUl/Ik2h5jXCgORZrt1PtGElEgUNsgMG
X4SGfc+C4M8jRxIAWGQ4qnnpjrqCXTZpvwgg7nvY+PLqlU////iNW865Ps64hkSj/b2O4JEHrB1o
sCgnoQsXLSRbQiYcgwfsO6tot6Hs16JUUyI3G8u1hsdrnHft+DhzEAwBPZSWEqL4Ow2z9BLp+0pu
pNqtmDg3K4c3Clg1n/LWi7wg5p/Gp0pTefnKT/m2U/pL0GwfkhrEzyEHGsuXVVYjhjAMRTwue9ML
95ub8rDiV/sSi4N5dWVuf1xr6cLJZ1oqLksNN1/0NAltNdb2ecgvX543vLGSF2JKBpwJUs/9HYy0
o30T1lusqm2IpEmDdI9acDryRU8Vn4lY0rdU3J+EbXbAsaqXNcklXPmuxnMB0vplQHKbVHuqeTXd
ldBVdZcmYb8AKQ47rRjAjvkIYDqbKFzgQUcTAfF6K7fczOKFZqW81bgU5pScJVWHaH/2pnOKY1xu
Pu+SrUlTK8qNhPViWI1Pmk+chqQj5Y7iQQ/nHZOrYT3YtOzedCPGPk33qDSEJ7oulq8az7lEZkrl
p7sqKqXBheZ2gBE7Yp+SQaJ41zqGeK2vVVzJ+zGu+TM8eVQe67Q1thN3Wn494tVqnKc7rr1LcykZ
HVQNxEF0cwLzowrK5stL54Roa181ILU3QD0ELKWl9QQ167t5lC0cMo3Nc3WOGJQUFElPRCBiD2BP
WpNdQjlOMylyW3mAlUHmouUsw7Ael8yeqLN0TTj14N8CmMuRMDi8sgkjxZgIMoux1wDM99ZvdqH7
SWeqhN5iUrtSNmY+RXj1TqxqkSpSsuDFwFeLZtHk8/Zhn/eIUxdXjwoJSTJlG9DT4slUSezxqC8+
tuXYIXFSLDLoRh/KIYG7GzK4oS7JX2/AkTbMwDQ8DhZoHetVCNubaR4igsdBvojCluQQcoPZ2/It
7orSEPRQrIWnjd/hEwEPVwYkDIwAf0U+x3oxnzx1xz94PuaWlUEJon1DtGuxiJp+Ur683sIgInI7
br4dSH4ED+qI82nflkgalL1T4eTAJqeAczYLMQoUL6+RqgChskk+m5qHrk/DE20mbjP9nQSut9iw
Ty+iHJejo54DvmcK6QVx6Mvr+mRWh5k/7Rx8uYD/yE38+Tf0vaojvKll/piUjA4TwH76XxkVaVgn
DpJL62W2gAem+sEKbYqZ06Ay0I6tGkKEYi1z8d/UpI2Tn08OFrtMGSNCSGJeN8Sasmy5x6J5XRmL
q8Rr3TJrUg8UTy8hLfiNECc5tP6M8KMvjn3CjhQIpbLMuM+8GZo2jGOvY5c4bNGqcgMHzZmjlVyH
2wt/2tx1BIvQ2gAtgAzrnex2KJD99Had4bbvzN8i1asvzOySiqyjfxd8rbmHxFvjy/n8JeJ3yULG
ogM3xecPu9q7y2oTbHjY2BiY1iShf4cVK7PBnJme4lQk6cwzIrbmcISy620bvtlmi78E7ZhaR9WD
unFAjZfX4gmybg/5yeUN9jMn9cIs3obbI9EKKCg4wIpgX0tRwQjK0uV1sFo1dbUjGfCgDgjZZU6v
olu3TlS9X7g2/buf1mS6NgIwEbsJQYIa9/zWqbidZ7m/NaSAyS6m5tPVWmKbj+6eU2ADkCT614GC
s0eWn8+Jha3dir8XIl+B9PM9rtpX81LH3PpecKET8vdGbuGwwhle5uAJU8tsGyQg21m8g5S6XjR/
cHLfq3ZOVu0nGoB7c7snDaVzIQeoCxB/OMKuXBqncSTgpFsZXFEy6ACKdE6PtYPfKBqhxCAqCYPE
JW2jVZYFHFwbqInjwYv5OD4UB8Wl/r3ISWwslUCWI60XYVSzZfXdrtN8aoIxqw+0CeeeNDNSFbKo
a4bWykWxcFn7cTXrDgw+8YG9z3OAUaZiV08/1ORk1ARE5/p1/MBP/hK/0sltTEqo/j5/Vn4rvx3/
ET9/fgjAHPhn7Z/8PXcNHg3N6lble3HFz8Ev/ODT7rbmnGDXBSP8yn/zB8c/5kPQ6B/y6/iBrHA+
YwgabG65Q/yMy3s+dIsrVIT8r2OM7PWRnz8/xIl+e/zJBytrq1t+H3EOJK9T8sn1G7oNzrRixR5F
hMoVn/lw/JMq5c//dFqUJfoTfnv8zIefv7iRfObW8vPltX8SQ66VFqhvCoQ7Aeg9f0WLZgp3rtmv
Z/3h0L/aTHvk9CGTnJYx7pTZU0emWLOu73Cbyi/WUcUIe36huQR/iywZxGUKgsqzyb172Jsxh0wt
BfXYa7IE4IeM1C7x0sBmIsNUm5yxkeb+hMVuXwIoAoE2ExWsiwZfIl0G092kx4KFG+0SsXuFB/bu
Gq/l5LLbcNxJN2um5C7cN84UGzz1cCHpEUXDwMHie7kuvtabnBXmsAsFuZcTuOQDxGL8JYxZoCuR
vx/8NTlQwtxaxTFVK4wR+X90suLPKEJwWxf79wdvefnyczq7zaN9mFJzBOJlD3cEgPT9ZrrhBZs6
nyUEVKsvSbdEjwru0kxO1E05ksbMN4Rwdyv8wkgrxjAe7xwAIbWI4wOXE8jN7v8/FzfcrvzCj1ab
+b6fuZ3Om/gVwePwSrlA5sHXxLyLYEiGqiprxn6q21RJKwdZuSOMAzEVpyGkRbExFydWzzCkxXM5
2MEZAFQQb1vay14mqwWpAuO41mlnpnfhydcYtitRGiIArjbHTpf7W2ak65bgMD5HFyMcGIjU2awh
anLMcZAy2NjCSev3UVB8kX+DlOVyLbIBUcHf8jjNTN9ouxC9GKIrtQ/Fxv1ttY+hmdWfygRgvHM+
J/vNh0kbv+638tbEGv2SAIfgoqUCypApXI2sKb0Ww+MZizcXIS2OliytwWtD+9zjL8H3DZhcY6cq
YZxLYxAUSm1CA6kMwToVeq+KnLaeFOCWkY+B9nZ9rLaXr+oEaj4upn+uavAUil2w7reHqrBxfOF5
b1YNABj+f3LqijlzuwUBTszayohSQLdWxaDWkwbo8tk+KpGwFYKwKnOoXbb/kHjz+5cv9PwrSSDP
1KPEIaNwWDaUG8hJ4WI7WwTeF6fwyMBmzMiS0YjcVGjwLdZh8bB1AOxpGjHTVhB5WUDjXyLnESOf
olAs4JFLO/dkkW4THeHB+aIweP5ko97pQmh8/kyGAhKyBx6jGVy/1RdqOg+/C9k/80YwGiN3g3tI
xKX8VxNxQcP7f10TuoDn11S5Haz6ZUqhCjptpM2V+03UCgMpN/LzhP7nsYXaFC9JPgt0lM+JChcU
u2Rb4fMxclVDlEirDVthACLEe+ACg6vqnY27m2YlbfSWd1zdau4pw0QYocBTWAyp0OuYtSZNhkwx
3JpcPGpTmXs84oLjgblna6onlzYUubROHCzzOdsR/oHfVQSmajzqZGpcdv4hjS+UMiBPGSap7WCS
+dD5pOTAO+M2wpWQaZpTcguZI4v8//LdO/uuPr3E4Q6yi3bZlFPIrAI0CYi3DCiYC1MEvNIkV3ir
rNDrgHkx6936YvDBeIVZkFLE0w6IaqpMBsxwhAaKUizd98iVasUP97qnVzrYVZxlE83XC8ebySem
dImng3i6jaPP67yg4w0/CfoxUuphjukV6CaiGssoKcH8ASCWi/zNypvciCQi3H/8/DmFy7QWQ6AR
kQwZs02evyHZat/ttm5YQZLi+oh4F5+bKuy1BlRmyMW/V2ZbwvZijG47ov5gTtECw0jSVhKhT3n5
xp3d5aY+ne8EPzKEi4OLqggThp1Z1HYoikrjLtxvk67COWn71pRJLEDVSEJsVAvajXODTzAHrhYF
uYHEBSjldJx9eIrlccOwTjViHoXf0KGoTTZpGR3EA6cyyKuMosc1w0rJwsTeEg4ntpkSl9QPi3Mp
VqJOahH3TbxMMavjxLQsSQERCetbBZ5WGN3t+E6Pwyn18BBgfsEx6twm9OR7hINNKEuY5yx3zeHo
b84EwAo7tqBUw38qTKhkDKapW5n9qsnrCPWRJlDDtJ/5U3qB2CnNH4ftXVNgWfsKA4MRcC0nFQkt
o5Uz1kCfvX4IhwwrmVUSwfF84fq7zdYpEFjOFFIEcgRZc+N+kxj7iC8xrMzYvi0jY0pt1OITx6DJ
BtcMLhzixnykFOPkizMoKSvkyZUNVm+/acqsyn1eqUqHYGLuTWlDcgmDaNnIPA6AHj1xJOiRgimd
kOiHJk8OMONDlfPXxZiKeaQfMugdoDZZRvyFn+d61Xm1MV82WFSeYKjNjO2/lP8ec2lWptxCyx7k
QftQHQef/JqlTTDruK7k7IVFimgXc4Jw40FRUxF0ERbLWuAt40bYKpIL6SSUbs9yAFCcWf5vF0NF
CG4fYaTHokuOb+NBEmcPw4h9GFoXQn5ETc+XmDM5kN4T50BJQFbiR3STyd/dBGQEH0q9JlppqOPg
bMA99IhlR/ltDKtItqnwhXocVKT/t7Hk+O59tgmCbYCNM+8Brn7Ds7DKMHTu8QG1+mZCHjR0aLHd
ZNiUz8NPsOLk/32t+ouBwo1JPWEZYsv/OtZdhcAklDigHjTzKnZ5TZ0ll1bR3Qc0BMY2wBZa6hY/
GHW4P7vdP/0Wg3PSJ3Cs5DEzF5cBjRwLVunvJhXcdl+Amj9p+5QsWVMFcWVgWtySTrw7Yh+8NVKg
2FjYHz2Lzu0zTy9usE+2wapMqv0S5hGLQLQ3tQVmp76aW/KKy4S2BmOVLwp41FeNroVDmGsP6rwM
2l406ody9qVhDCCBP9Nnz/75k4kH0epzf+GRT9FsJm+Wwl93zQc15btmwUvKCJK3WI9ZI1v143EK
JlIvP7SH7ipp8tsw2l5pdvTfn92ccuwx8XTqMYwZ3q94Uvl961JBbrK/4qX3ycWnxYoKRkQSfYm4
WaLQqav2dRl3b3NnfadZnEJYJElR1y3r5l+woNdGMijInl7bsEVpU3+XrLJ4b9RCWbwLUo8PEB4m
jOa3yuilnKRuyBNGyCWEEfpPocFSNCgmpd8jWFOGzS/4cp5ZaM8ubrAL+qsUMkEI5p9vQYRJNvuP
zgxtg48wi9xFYGQ8uI3/DhvvD95OYx3UGQyXs9ibZW37etwF49xKA/4BsSPVIYYyMHiiVedWHSR7
zg1eT6Pe/HDekZZCdGxT8v4IOhLMoHGwtuifu58k4NmYuOgcYM20j5YSLJELG+bN9yvO2eWB5i5p
q+uqnfzhety4YAsXaH7Ep3Rx2p8Dpuoa4KkjdtPlTRn1iGkwjd3RBMjbXtmdPkp5YYaijo5XBefa
Fq42En0JNQJv7uAwOdSbSdC33azsYLRx+poSHyDNbHHl5whfZjf1i4tikhqaJkZgs57cejv/o2R2
BmoywNYFGpOZ2zretZx93CRKqv5WkXtyGm/SLf4Q+cGo+eKJpgkX6ZHOw0vQsXmIka2EgHwJlx2A
UpuLWAAa7JgJD2z78Rv4f1wX3C+pdtFGDTkhfuUwXURYrLNOMzF6uxudEoI+hDGky/gu2FaYV9E9
bRrykTbXJgzHWrjAB0TsKfGaRza8c+8tPcrP6xqQgLL5BI//hd/NxDSH0wMg2c26nrJqFd/FB0IJ
NTEAfpGOXfP8EgNqoFwrXnjmomr7yAb+zWXBSAShBm8Dd3m+3vqwijereXj0fVTQknhbUpTI40ON
p3xILGT6h7JNSKjOLF2Xpl5tPP8sG+KXr+skQwHwA7j8n+salCzOgtq4WDTdETentxMrWy+sNLJC
sAIkF2kHXIRrlNScOltd8HsjGzJ5l8kEgLVFgQBVgtKA8aMyUzbq5F6eW6LKjtfPVkwNTw8MXbBE
oFRlyxnWz/t6483rIJ/l1R4qh3twr4uQegn/y/T3iorpVZyQ7h4sisNlDeX4bRzUm+s2mxKF7AYr
/MiUFLGsKA0rEtVDlI3lull9TTvyeoPEWZN2R8wSzlvEGTcVYmHo6Wm33V7lNWrhbjdZXddAp0wW
8pjWajolajsjgsbtyHHq8vpVui789/ZXSHQLyBQkYQJHuk8aj5BQ+vGARe5ln1PSOcto/s0hZvU1
/s6rNyPPWK/iyZ2CBA2LiwhZmBnP1x654vEi3W7dmVj382xy5xWrjwH1Ujp1/w6W+PekDgZ3mO0f
0uRhHjao1o4oNY4CN3LgEBcqwjfReH7O/neJuiNv41/8wvl2Zo4oQgtM44l8HYcUaCdP5nGelB6d
8HHwqZ3ZXTIgTOa44KGjU88GRdNKfKUGwCuHH4OuML7WtD1ZTm9XK5fBbHQ53qmfK4/BGSYx3pic
vvDLn99N5uRZ3nqrgyEOls4Jkd8KfL3NZliAgwQWK3W0xmWI0thygyHAYaBrQlquP2tZTPIzGXnU
qs1PHvXPi4M//Pzi+g0qhF2zPYBx0YbTeUiTBdDOvGF9YcwgNDD5hj+juUwrKFjAAjEBx7LuNr8V
6vl8B7CpdOb1/LNMsgX1S10iKCUvp5/GO6fzpwlDY0i4HHJo8p9ft4MQG2TY31uTrrmWJpBBC9rP
mOUYEgjEhD2TcDk5b5TEQZiPJfRrUX0kbv2FU+7sYpRmg6A8auihJN9ZEeCBMg5mD8I45PcEtjvL
D7uk+2O5Xj3s2h0+c9SohB+4THoepT+SrrlVcce2+6nvku/aF48+CP/quINcMaFWpScOo0E1mK2d
dFevA464NQ/boY7Br+bRL1JC1LSChgnWJeFI5yaf5RIgNivTjL/lD2mh1eBKLy9Ey/4eLsSn1zV4
S/xV6OcbsnitStVbouFSuUV2DrZlrHsecrwl24uZmmR5Gk/UncPIhwDGH8C23nK1yKKOqkcRemSe
WA4hkFjKmla6xPvNqe8VHKykVfX55l9C26wyyHwqwB8rv/hcbYn5QjolS38Ufh80ccyJ+DQPaJk+
iHyYYQEnXodprGLa61+wZTmH88I9BfRBTIxIbTJ4T6NwmRcZkc5H744NlRwEUI2nBf48glKq6kQ7
kWG6LKs13LLWh5zqXyBi6ZGcPDIPvwLOA82YBxWds16s6jbJKQVgnMQr2uon9hOikGupmz5rBVbO
gFO8UrWJFo1RkrCL27vsRnVKvLyczu4PWNQxMoJJigX74NqquGgKyoCJuX3lPUvI4X1ELaWlYkaX
6Atl4cPSurfrAsTr3OxeCjC1ioJEnclYZuj55wjbBdsO2csZc/pJ2184xdRtdsnE6E1mrU5MqEon
5VnnygHU3vC4ViXO0ERLFyU7+KriL/xCY32mBsaaFWlpwj0DjR0gOBGOd1HTbHb2JOX8IoHjo9rp
OEVAoa4xNa7ZAr1rbE7x7b9Tz/Do6/4Lu7x28cEKQzBCTJMuC0Ow4XUt4av6xPXZ0a5BgsI2UpKX
ymx9L3OEmABPkdTEZs4z5rvMSZWSqv6qXTL+j/4NoMSQNPZY9tQavh33T58gNS7hEHtIc/QxApTK
llmfUEXKQ6GKIs8Zp32Dn5xI9zmOl0KURDo8uokSNUP1/t8vebj2MfN1ojc4GQf1bdvtt2kfBGj6
uKjNqrn1JwUsDh5Qs75dbCa/mQCaybzyUfQATU4HJmBGZIgyNHEZZ76eW/JPr2uI9Ge7edEdMOLE
S5ddXckPTFbU+OkhSu8ntyBNKXRU8wp8CRx0/I9YOlTXf9ddUdhQH1PKkFVyUj6snbqkAGd7wOCl
WK1u9tnhOki9v40mB51BvgfCawRbG3Mbezx1fuUes3IkP/1qe9038YeRZ3hmS6Uz5nAWJw5QZHA6
Q6jaTMtpvT+aKHICKlc8PgAGIyBW455vqRO1xTNpklmm1pWxRV2M0sS3xWFJpc2/MN2i85timgbj
K/IotKeDkovjB2yXLdHEESII5DtkBzB2cmxel8Ufh7LmfaRZ1qHLyFvv49pdXU+z8NbZ0TT4VBeK
WBq5Z2c2L2TGtCvRNAowLRvOa3C0KqPlmkogYXqlJARksHJR0QhUvkI5p78uyvyLc4AG5HkdJOBH
lq2EhVU1VtGcO4K4HhuAwqNmBPi8RI36ycSpKnjKYTu9dHAiQEPGKJFdYp+7N9Bl4GFiaUyKeNaV
pEJzgcyPm3h6jbTvpkIZI2PZX6hRzywyKVzwbUCiAy44uGF+AM+rq3YwRS2rjxuVwHxjzHDDY/ug
MbxCaTtWkbs9fIt3JDa7HdxaTTi7Bsuylhw4TiNVgr9weWdaktg3lTDTY57noPt0/DIOmonM+VRC
E26kq4pdNnvKCXGkSjy/0838q2hRajgrHAmt5QAVqRb0Sf/1AhNihY8w+B9eiiczdmKki8Uq29mo
VWqm9AdVOsBMX4wFySo1XnUX1DeMs/ViStH2aLmKlu1v0Rj/1XVN6TJQWMUU9M8XWLFzM692atei
QTSoVKthLP0Og+8FEYbAMNLDS4saVMuHdLv4Q6l/ebK5bfKvLUOlcW3aGVwXLTIbGM5MnI44RAwu
Ky/qbL9dOmalIJmQBS3IohaeHNreHJCkw35J25lJvdEBPp7fddjll3Kkr/bObIf14rHyAVBYyA9R
620M0bL94XmREaD+U2IpMDkuaoM9N2qyxmvKaErkAOsNBU4e07Y9GkkZ9ROdsj3f0OuuuzBz3xi2
IxsSieAujJRec2CQztyteQ6IXY95zjyA3SQiNHLdXzAhQ9ERvNdAh15ntqgWH1uoskXt/l1lk/7C
d6nusOMxizxtSG2slksmLoBjfp/079qsLm6cLdmiI2vptG99dhOGh7SPWdF0vl4lBlKo5bJZLr6Y
2rNkk5c23By4oqL4KYLc5ng/6A7p0vlqa30iUiv6lFGc4kwRAVkO+cyULQEJ1glddBfs8G9PcvNa
VT1vkhQ58gfY4gSADRqHqorQcDHFAEUcjOMMj7kP+ZD/auTDRVEJomfGU5B64vlKzzzcxSgyckTJ
yETZGGRYa/5dSBsDiEm6LsFkYgpog49bZlLkd2o0qx1UxKVsOabvOKM1CgA5Q2YrsLSVkzO4rqxo
80mya61sXnjbGX72v+PqD6hT3i286YciSF+5G3TpGMfYBoFLpvJDlVOoGFABJP6SecoakKRhtsIm
8vKCOzFaUKeBN1qMOobDEUnU4BrbLfX5YjWf5Rl5jPUNTMNrOx+5zHgDMJaCO3FWyswNc4svcmjO
uVWBX92kXfFWfPIuI25DyuGgvJNG0a9578QKGW8o7VkOdglZw8CNxLKMhnewq3GUhmW8L9bcLyxe
MIQwX/A9rE2eNdpNZKzY9YOdKMWwm6/+yJP9b0jpSCAktcQYd5Bq5HajBarayDSueybiGLc9dp1+
wuaooVDtQ6klQVlNjOgRzWXolq9GnoEO+pPvhP0tpoNUTyDJz59BH/R5GM3bo+GyG0M/kOFt7mAP
zGcc1mTOIHetYygMlZN4RFhSPcK8YrEfNyhGNCIUAgT44VjTnJzZnKjUOeUoW2hu3EFFQLZkM3fq
bDrDdhPuGunM0on8/MkH17tHC8IHfh6lIUf9B59jaUJK7/b4kw/lDpHT4k25v+UXyg6EINJ35AzG
sNP+8VkfTAhyFH381H0cFR+WPRu/ZkNH23H8+VPe8VTz0f+H36Um7qgrJiKv+/8cpR///Dd/2B5A
Sa4qvhszTkQg/DwKPor9LcIOfsv2z2eUHPpsf8JnPvDz6a+j5uPlRXJGmkkrorJnih4LNs1g4AMk
t5jv9mloRH3YSW+7xn+v9o3Mpz/FJpJhquw9pD5OMYSWXV/NSaCqKF/33wDZXgmY08khh4S0xkU5
haIk74Al/1EZh2eXTAqV1YHU642lh4BeGYflMGUcFL8d13tjyXbmDZAdodGeMdgalMJF4+3CYLX1
zUGV5WOkQJRG7j2KJH7Jn+Dn8mJtHX/F/v3TBSX0lLWTe0yA9hDhtZCOS+uoN+LzcWnF3/j48xdL
TH/rp7qIFXeR7i/1B/aLNceH+isKI/4qq4wPLD8+y5KBFfS/nJ1ZcxPXuob/ULqqpZ5vJQ9gcAgE
COSmiw2bpR7UrZ6HX3+edynkxMLH3vtUJcbYRl7qNX3DO/TIP6EYp5XNf/xeVjufQG/SXyX5oc7l
X0ucX3Ve6OfxnT/yA+eRnT/R55MGyG86f13boNAv/ucnDOX8RTu2BzviPKa/NwWfFA2FI+0BPuGj
64Dp+0GJ4hssfz6yOfjeeaPwkW2DbgoMRJGmzv/xc//8xG6lHx/YP3V3r/3DJvl7C525UectxFZx
pv13bawtYpjaZ+cNxA+dNxCfsHvOfz1/Emf6GfdP/aD9qfPuOn/0hnu+z0dWyvqnBgJSjD/4j63L
aNjGjFdf/XtAfLL+yQde7Z8fz3/lt/BF/S67q/ni+Zf+/cmPsfDneQj8fr7J54yC/57e9Y80rQDN
belYCQmE0uFFaOOFbVduDl3xpl7Xbm9duHUb14Y612H85AZcUTR2pXaiarMfqXgOYBTVAPbQB68n
gKDqrML56jxnnPPYZYxWLvVbGCj0rC67LO22HKqmC+ji+lw60fBySspX0gnxUbLOKSmtlG6k0yvd
HrHIZYxlED2hWQ1UkqAHRIn1OlTKpnqYkEJCkghhZSbzroPFL0GKqczRLToDJNqQF0UVX3WW5wmc
jz1ycjl+CQATCaRePHJnm2S4vfhHUGjiBJG+UeicfPOHacyfViEWHd0fxU6FPrqFrXQDIZDogj+M
jhyEGZ/JgS285SJUUJCL0i5wHfw9Lq7gdgEy7hVlaQdnKvNHPKA6ZlZib2JFl+RHmgdW/kT+lBuW
P4mm2ZCpyyON6pVVduXJ2SqkcMjSR1AlBl0XwTzEGpfEohBRWj7Sza4MVwx8uwmXGb+pvyJjght8
o20sAAYbiuaM0zzHhflJopbgNCSChuCEfh1v9yIwyid/mRJel2B+/SJ/9ALJMsFtJVNrsTS4YxRI
MaIOvn6KT/2N2TAffgqyGuUH9CCFFDexywleXVvdYS689ri9C6LNd+lRR4fwneZLEbZcrbRYTdZ/
7ob2d1kPVFgNnLW50aSmfvV80f8RJAfZFCkV+nL87/9UL24979hPNR7CWL/mzeaPqv00LNgcgsIy
OU4IMaQWP0X0SkVkGZ+ZE87JEhPpBvAc8eEDwfgf7ka0a4jOxPt3ln490xegiFQh5ILBxPpvRKAR
zHxOzv6R8QM6Bq1O6Q/lbERYH0av3hQ22zltGT+FeGmKmxUHPPycNVE/rIgkuS81AK060qWXVp4N
dKK7jBzY9IcNQDyOt/cyeqkm7jU9bWeDs5ydFUIQzEOez9Euq4Psc6JuRk7LhWYspd6Ho68O+Dv5
h5TYkJi5GzA4ZLd35BMWZ8GOl7K52I+WIzFG3wzKtsjo2OoI6q4VjUmW1LOwPIuK/sdO18ASklbC
bUCBdOMuH+uQEsANcXcvOIXVmlH2J4X5uGFB1Dk6eDDLC/WtQiI/6gNSNVCRWlROe9rStpXAtQU/
bqlsaO/HMOtM+Jcgo6ZDDWZz5KgyB5o3iEQJ3y8hHZ/MswARJE6X7VUguipNX2Xz0u4QgkjT1cID
8Gi2uD5mGhL7jcLly/OF3MuC1vmJyEUF3yAIXxYa+I+Oj0Oa2rh1l2LhjPJOTB+64IxzS9S7JUmg
Wpa00NFIvxajSl1Y5Xl/K5XRJxP3v4i8V6qSqH3g5ANAHnh8z5azAiWil/MnYiZnNO19yPUPF5Zz
ipttG6TZW+nYxnSKJbVoxcAYq6CoavjrLixmUkyosnI/mSZ6WCKP/GXoogkzBSIQNOKFCtG/+dsA
BNgoCmw305GZdWFoW8Ae96KaXrqf6Fm8F7DQj4HRC2AjY8ARDxW7bH80plF6uKtnqvAIxeooVzrB
fcFdAE9FjqQlhSZuOFlDiWIoc0/VcLTbn+cs2XrDw8eGljynPsblEJZ+KopXLTffmHpM8uZAhJ2W
2fXYI8RShKTC25WLLwLU3jkfreJfcUAxBgMS70p63jm2jNRKeBzRGn9zPVBkk6F+sYb04fNu3BcR
l52TrcNtvh6iK5NJxFq0YLQNnDrtX83essM4w9ubTVHc1HFy2LsZlWx/BpA+i67dV4e3UzCg5uCu
5fUUHZZ903f5bjn1PtJYdfnZj/H8G8PZvR5rP35ZuE35WvlTFMIMpgWXXkU03p8JDKzS9VPP7SIw
iMIQxEuSp4j6Uf/YIDfhywquaG14IKUL6pib7b+DCUQcGJ0ia/qXpzb1dgMiddNcvakwDRLYRbR4
nWdqyUXidEr01DGc3TgxqqwoVhINlb0uZcEG2iNRB3GPFqmOpLiHPZ5wB3g9NlYnrMzz9YuqzLHe
NyoNBXiDuDXMDviayVncm67uDrcS3RH9vTOoSW1E/SDws/pY/fzF1DgaUEqUVYlUv7oh+ubWyGSI
QYyq5LdN0P12CgwGd8evwmPKghGFdAiVEuefJEyir4AcEbzAxpBIaUlc4yy3iKQWqgLWiwDVg2ge
/nU49GaHs8E7KfpKDc31+H2md+Jd7M1fdETmp+SbEAotF/F/F/lz2mkjoInH5QT+/xLVsQ7wQNsk
K6x3VFGB6mDWVA3vDgQG9Sj3voo4QGZciHtb3xd1bXUyC6vg9LyjAo2jquRHFYg/PcBLb4XzAG1H
GeXTmLLEwwNu9fNykx9xt45b6vR+lpNtF4xm1/iduYb8/ke8qdfb+Mj5LCaKN9KHb1t2Uxcz/0iX
7zyIFftixiAUAWdK9TPUARP4N10GHmrcfu/6MPi9cGKMXwJv36WH6qro/dO+qBH6THv3Oj4xI3Wk
V0HhsEuZ5Rqna7DfXMyxr+nigvKWhdwJMMduncBUS4u85Z7w2N3dNH+pu+PXDaTrXRoGuFBIGDOG
FFNF9Qi19VnNmktVPvvgUAyEGLGFP0bsdPHgqsbpy87J3uqensoIv7I+vLXdeEo3YrfZZpbafQDv
5Ykpn4kpIyOKwPGCn5Kbkn2zWsr5AXIg+I91IMfy0UD0lvu87P/wQOk/PeX/x8gDKAxCzdCIvhz5
wR2aIF5RPidUjqgXRRTW68Of6na545lCLyNhVIXe1Sg9aDNqF9uLpI+/1QH6h7R+JXes3azEvAvP
xe6c5ESElf++NX1+4ojZEaZG1g7k4bjzNPXyrm+Ke9WVJDCpIM+fwdcQuqgurMRJrIYxNfs+W96p
DiZwuaIZUQmzBvuD8vDy6ef5SPCJMuM/xnURfK5dV7rbJj7e6zIVJKOosH0IWQBCenI82ZCZWp3A
bkrU1LjQczu3zCHESVYpfTak1zxeXiZAMqg6UGlELfqiyL6m87KZkT97K0HOOuIUDsTsZjwkgG6x
fJgGgQKFseFs6XypsTif1YqS65RlFDPRyo2LjphQCZTw05LaGw+cWVIWffpRXvZa7BRTJiFQpoiO
wtsFMM9b1rJs4Dy8Fklc4vxkFp/MNsNiCZ1LAwXI0mwguMWb5csPYJcro1k3alENoBs4BRwdkm53
auQj6SM8L0l2mS39NM6LKY+6jZPl67QikI5jhjCVhHySg1eYKL7zj5vUFd8L+uEZynRGJsdHcAAT
WEkGW2PuajOpvyBXIphaaQpCS8lAPJ+S2N7K5bIgJiOVoP23Ieh7uI2q4DAWh6qf7gs06+7cEzLS
foOPDkycYimIp5rjQptlqe4ktIIAz2kXd9Mnd8KgofY5JQzXUV0f8999Z+NCUT0WN9XWZHunFUQr
Tc0V9mDmgwi/q+SJmvAdNRBzNQVj+7qokxPBMbfCSJjXucqFy+TGrSKaZsfZe21ToQ3LqyNZvi5a
9E8qBQgxMZoZt/FLGwgL/eX3RBdxw9J0M47Z7qRjSFFHsX7vUqgBarxA7qjIu8sRWTO64d648Qj6
eC33hEzX1KzfV5cYRrIgk9QNcROaKvNnvEIoELnbX4gDuxN96SKMkZuhHOekXCluHn+rjjQlPXQP
qwZpvxqzmf2ahf7NvKhAP8y/tzWkazOV8XVdcQP5W2gJ8VHFzbDCu7cJkr03E+h6A7yGZ7aS7p+L
aaZCT1YMF0cJ/UVLED+J41DMAL+6Gf9F3KYE/Khjci6/RdePepC4OOpXKhATEmoCIOPkh5eH0+9+
xAm/1WNniUi0VKGvmK8Vajw7h7vDm2LwgM/Cjy6LkdpZ/xz2JTSXSk0/HhHLel0PyBDGNTG9m6en
vd9o4ooa6WLjuiC1UOjvguRbXTc8+iYpb02Thq/8BGJnHVNmKbbgCUrYHfCRcJJPEctCHxI9rQQ5
KrPJiiunJa4ELert/dxD2nDgRimpWUyHzfc4oTrY8H3ikPcFENNdvToH+LiUzOKYQHbDgjed+9vR
jcubvEe6tW6htbBIfJwCoglYv9SJtHBE2q27hncTEB8PwXZ9sS22PSBaYuaiaXvC+CR7NZ06GBRH
t+D4zYurYiWi78bpUzGw8bqV3+Ae0OFDtIPtAi4Gg67myq4rXOH5fS6HIK/IU1qJkfKIt17Mobky
M+4ECd7uuXuMrtD2IQ1r0Okkh/loOsIvxPk7mqwVmymkE+OG7DvE5BiHz6J16aju/ToyO6/jxVFj
DAHNMhr/dPya5+ydFibadTQEp/t2xsqzgHntSb+IqxBxjNOxfDehbnm1mrJH+4DJoIxU3BhX+az4
Di7BpFvyoNy6cK/AvwHwirGV8lYiQmfIkps1jr95EU+r3SzFvkrVmM7aBtVtWFlondImGJsX68af
rquEaRIWp0C7e9dmjHZb1yWiZC58TUDEmMywKaPN7L1ck033rk3yFT3e5YsBIYOVlTddP70TL80S
z0sa0lmypdv6M8Y1auaJX05pJWrHzwdT8YS5ME7UB/CPFV9v8lAMA6i8BIeb9DRdwz93cX3k4BIz
SEUACRCgbIq4Wc9xJ4hWC15XaZsCXULRjyJ8az/KkFEXkAwYW2gw+vN5O/XHYkjkOJEnkFIKiM+L
tGHMts5yBBIIwcqySi2yxS1zdprcEgkqrI6C/jwgekhdY9ogZF6R5ZTRZhdmh1eD49woCoqO5BCS
yKnKBf7aYFuTTuh8rmYkoJPnwqLHwjWAHEGAVBzoMygvD+8/Z2qiwkyH7WtdUEI4Tg5iL3K6KyKJ
4bO54AJCzpGRguSZ/O1Z5lT3sqrMMtN5Xm3osnuqZUIGBo6QhgXh2qWe8OpPi9cVlXu2bYErFlNU
NQ1VEScH4AKCScVNcT0Vxwkuqni9o40iEzvZfsgKS+RtoaZ8UHISLPELYnTiYoF5/AqYHyijgiSP
Mupu7tvfrQYQdeu3kBLeqXok5qM3o95OmCeCaLVNPz69IS7ZKfadUvhzmYYQ9FFweTV18yFplo4o
D8ik4EdFDcY056g3AaIgrG51BZRCidXqGmc/YdJd06WYcPiqAxQcjlTcMAMzWYWpd0T3m6YxlE55
YtUBZ49Pu0yIY2lbx/iIWqkHoY8l6dAbCo820BK/xMfgx6EaBsg9Ofq39eGAVybUBdAY0r4S0biO
iAwqpL0xBdgjBuXuVZIfIS5Kz+D5avyjaxSfO0QsItoJaG48XKOe18yHcns63VvVFHR0hCe1ZQNo
x9bHUL0fepw6QMW3sYQxzRwpiFOz9f+y93h65h7b9ih1qZ1GOVTiKQ/HlftUkcMp3r5WqiN0n5xH
5XWgXW82TBBs02D29+3obTHw5uLrz0ogKtuoOZU6p9vBT2+t6G2GICJwnBxFJ3ELPIe7ljLC84Aj
y224iIZQpuQ/bA85Xi/PK8qjxYa4jQo7A1dV3Q25Xg3mm1ZPACysOINTWX61mtZp+bUFM6QZ1ub7
DyB4elKXA6JVRHjIDGOOc/EkoZrPbRG44CLIINwa5JN8WDmFBKiRqZW1IWPTS2VIbRVRfaTBLQqS
cOk6HVfYWU/PMEfOTwODqCq5YDVO6QldbM4oGN0mOG77e3+avNfxQa6aKxUgv3e8/ZhzJatpEdeb
/oqAObnrDnzmreo8UIi1kZR2ob1lj575GHlxTUkVIdDoqDDKsTEzLOBi0+27lWygW4bTdZEj2t4n
BuUBrv6ilHhB70yEfOn2bTsRIjgll/qiItXRH25dl7umQCX1VoaoMsI1dRHsi5wwKWC47kLJtI64
bxKOUZ0l7rFugE4Q+JVjT06DIcneNuTWEs1R+dEi+1Oh6UB4UOXwkTvUEl6YqP7aRUTQ3QDqyYMx
Nyumj7rlrm5iD8BklBDmET4M03BbrNSu/LD86g/U3WOXu7xxPtcs7Kv6BEMO7oqTEIRyuReYxXAO
HWKz7qqu/LUwGbHXPH/JV+BwmXSYN0SQU+Q0iC8Sx9UrEZp/IplwWzUJF8Lzwi/dqzggk+EbvOyW
wEEGk7psfedY21N9LE/xteoO9bGBZAdE57Y78tL+Sh6DSPFhb9MRU0y8Z8Ph5hfUe4q2wZRjfJtX
7R72/Oba3dKVPM1kfARgcLIVbvbkaXJJPOfcHaFa0Zntjm41kfOJl+9CWol+SEYelXG4z6Ms4jqT
uGXo+VTEVEc8UE+WUWfdjelV1QflbT7E2SsiC9ZGzHuLM8m61moQR3C/6w087yknNl23/Pvaz99b
XaaGpxIfT4fb8eR7t21PACza/tMb5JL4zuW1lQ9HAqqe2/pnqS1vzuqxIq9Sil+nzkc5KKnqE+Op
1RWsythEQCjk1IgLT7Xx74NgvbJMYLp6oATf0za9E6nSF/m728bflG0UPeQr0JYy7/AzYlpZTfkp
4Xyod0ukBRpE/R9VrNsAP6qcllMEkbiCm2kIejNvN7ZKz1DMIkR+vZmjz15EB0NHmOc+ByS8VISy
TwIaJU4OZDCCnT68DCDGVMd+U0hGnK6NSv2bfIu7C8rFtu0qe/uZyIO2q5AtNron93xvYpaDj03a
D69I6caP/XS1QuJ9erbOnd+H5yxtV4Ey8fPCE+GSz9IOc9tvj8OKX33XXPnhwX0VL5xYXeCt34rN
mhBbUwFB+Py0J0dfUCEgjauXtX4LyXH6YHUKopYOfV1mUHvz/FcWbEm+lLdIDLjdPt5iM1r3xUSP
l+RtSnLnC6z96t82divytLurnaqw6BlbEBhPMxIFJ3z4fCfkBPE4daaI3+puTj19FzMBnufU64Z5
xqduCj4WvddQE29IC6dsYbJnRlh/dTKnu8aQsNphRHvLap1vRg9Iu3xhXJdOWZSQj60hu2eaR74e
NmSYdFmps2cV2BFqHJ3PXbhuUSwn5cIYlg1NQ6bDN4ZksajRwi06ns/iFW/D7fBvvw4Of8hvIQ/Y
elVET29sGEURcW93Na8zBUsDMY33ZCW3ZvLkaWJVTh0W9saZ6lddRlkm45R3wxPdvBLuVXvgpG15
sSr0T9cJ0uvA/sjmzMRxbRqOrXiZvJfTzAnDaUyXyQE6teUkxklk+D4ZVpQpqq9SPnEHlVgNQ4mB
Rb9w2xMfqjD+1BXLl76jwtW6LheLR4ynRsKWvNJUnNIhJ62MXeKRk8O4XD4YcKfoeiL8W0zUoQ7B
mymd3V2deeVtbPx35tjWrwy6O3tnQT4VwVCb40P156YrstalZM5FRrox7xChOIG97nnHAwd8fjQ3
CHokN1bku5AgweSlH91VFYuEJM+EksrwYIcq7+P4oAZSUT9yQcrs6PjzVyx6rzufShLPkOUxxt01
KdgWcCC3RzuQwTMtIc0Twlym6jvg49M+mo7NrY8BKtaVhFyG2qqTk9hj0oOEBqp0dE35eReQfxw1
7hWEUdqkAk11TGXX2TfA6dPRnaBsRIZRqXONGlqMSBQzFn6mnkwbyEtjIPG6KgInvFJKIdVod2X4
YCKa27g+4ugdmua2G0x23ZUc377T8EB1PngHGsfA0Je7bqBgVkc86Riz6ysSee+N73O39P1y2B26
8Ntk0GjtQrdcd1PM1IiMPqX18pJSRLEH1O/f1G0I5GLJD2/rgmvUFEVyF2d9++k0Fe7XsR0jipLz
cFsDS//dn9QZTlI0VAb6VLULHM+k3XWe6H2jdrj3umS6Cv1u3c1l8QctKKpqC3s8n+diH/vjp7Vo
xv3oQPVwGrQVT9onhnd0lpPmoNthxkCJjdjEPXGnEXU0t4VPyYKidghgQ0VChx3pDo6hN447cWx4
SdU3i0NPXSWsPnRrT9wYVvxz9dsMORVhFbX9If0m847pcOoQgSVkAnj3xox8uysBmkzV1yLT/kiI
kdwTL0uHnvXXNwwrTNdXnSsRYOLpfbywlNZIpazjSsa5xZmkPp0aLC6pWZRZTXud8hI5FyIsC5m9
gS4B8FZlpZYFXHgxkQvGpLcqdHgZx4t8u4sBQ2I/Z193TfINU5GPpuQvY76yEIUSk4l5DivZE0im
Ylx11qFt26QMsHRfUMmjvrQy1Bq+j1kq9kW19d64ZQMKdmLSWIuZDAh5H5jF3BRrEv96ODrrm/a4
Ll/rZu4JFoao+de0DQ8DYRCNaXPc7LdHSrFuxls3gdZuPjS/m37TmH3UlBkFtrK4aRWKOC7lr009
vojm5Ju3LfNP0nXwMwqEfrsyJhbxenL7qzrmYbgDyx4Tx2Sfe5TPHaTwxpSWjEqYq0OBj7BwuXMT
4ryqYT8xfIT+VkT9Clr2KpUXPathOvYecJi2fBdFh+YmOCa4UGbB9i2tHObeRDRDzeSsL0AldQgz
zFg9HFL/hVOfiB1XqnA4QiXZuf3tOt67OiSWKgxCqx4Rae0rGKz525J0MhQuf5uqDaXVOpWkPPYb
DUdcW1bmJmrYi62E+t2WTIq38JlgGsGeAb9dlyUZ5VTC/QNn4zhTB+ThUIA1ksO3wWxG+DZ7wTeo
291+nFQEL9goNaZ7Imra2mGUsjQrQ5q5KZF339kX8jgs9mzCg2ELbdMjniV5RXQdE2JvyU7AyqDZ
u1Wc6sUkpDDecZJy1LugQ6fqp+nG/N6Z8ZvEeY3yTkwddTW0l+aKRQw05LarxvoD8TMrcjZ/Vps6
vp4a1jWHiPdyrDkj7fUHsK0mC9fWkZ/pBhFRutC34bxdr6aZC51zFRMLv+KIM0mXUX9M/fd080k/
isrp8yu/JceKxtF76XlD/WpNkwx6EU/WW0/LS95v/ukwLJurjbc2d4UhbiGKWc2+LbhgzAn0Y7ry
YqM3OvgX1YgezeWyz9J6uG6JtW8o3aVveIOkNVQp2CyF99VBAwYA0da7LZd+2h15+3hjcNm2C8ua
tL8FAUBdzg3nD85IRDSmHTN8MOX6r+QY+r85nV4grRKCBL6xel35OjpO3cLWxig8ZaflJ73ewCDX
k8+x3EbcoW3M4fhLewrbZiG5fA2LPboaHU4Ogbt+qfqoCTbpYXptkHNkoQ4cVweKQnnLKWnrvb+0
mU9OkrXDaz9JP/oVqUydcRBtM2Iz5Fe8kZO1xR9rN06H/tpq9vvT+v2XNvC2xdCuI5KpnMX1ylug
V18L2NPcVkGSfok8gpBfqqHhQPPq8TXI5mpXLkn6IqdJA5AGRNVk+us64pkI7NjEWfe9cVOq8Fvd
OkuxwFHidCqAA1wZSjv8GA9Ie3xalQ9sCOjqYPPdZgc1TmDXpuLrtl8hZpjbzuEfkRoHbUBo5EDe
uaoP+Hh7YCq8NKx363os3rRDNbxC5oFLPkSvCppTdv4Ho/pmcVJs730knjD14j45mPl1lczjq19G
IvHaL0/T66Spj/uxiZNducFV5GCC6pn20yMFF9jtZEdeLPwX6+xhcrAmde6AngD4AqhBIhhF4X7R
GqEidydVM/E9LTQItZ46Q+pokG4jIExpqz5b17DV08s8ANM5yo4Jxn8/8dqr5khzgyWNpBGSqUpK
4wwQA+ma8JYt7BonTT/mACWF55Ayhjw+BITyEQVGJ+KVMjcx8sUdAcKrGk09u99tlRFVW/s1tBhs
Ux36XNywmzr6koKBCCEvYQa5HloqeAZSISS2q3DrxG/VKoDR9laVrB5wH6cANWH1IPJuYShEgooU
JMhqQgVUzKCTCVIrxKOQA3VGBGJNblIwtsgSQnL9HFkfP+qgBkQUIxRv8/l6ulUq+OnJ+jQ/RW6A
WXaRBrabok8329x9awbgD8y0X/LAeqAkIhtCXwISeT1xFFu4BuU315mt3pDgnhb6uPBgGauTglkH
viGLdb2xHzbdoiLYrgK1dwHQlD5b8JnwNB6VawS0JDSsVaQKmarYKnnrZJBgjlRCu57yI24mOmnc
RDUFBPUmYNSpyfdbXfl/caikw6IMWyK6EiMUjqWg83woOdTCl9FCoC5CZ2uSbxUzqhlaU+j7CWmY
5z+HiLjkMSjJDpGS8cldcfLbXCKbI46KblmWzWthhjt/fFHk+TerY0E8JfKFiGFIB92si/fhh5Gm
yGDQK3+zcA0QR1b9Cnmep5PrR6rUW04ZtnkoYSDKwg/3eBWcDv00DsVrGavbTop8NI+YSlABWcBf
DkcfewR1P0GnAuI1S/m1BDUAObv8rW3mD7ZM/bwu0M/FVbJ9yPIYngHMolz9cGBev+TlOjOwKZze
hnP0MUu2xJHIP/sdJ6Qx5s7tIEAiESeShXbWhIQFFhMlLUM8bgBhjfJ84Th4+pk9gox9OLSLc9Hx
y5iTB0dOEf2k5C+iX5xRaQ1Gkk6aOynnCuAh+Zho1UtoNBYemJ0kPRWVMi0JEDCMFI6t5uzEjqAa
JAMPF/knq6o1csTQ3bfsSla9CAXdiGa1R21OYMl2QmoTurc5Hr+KpiznVSGT5Famxod+JouT3zGE
vJU3hNj16ib+v9odDx/K5UIq3Kie3LV+r0UuAKo8oacTTBHIgAbaixi/emMWBXqEZCR4JA62goG0
sCNFIvoPYD5C5z882jyQU9sE4WZdHD95ViPqehi8hTZMruubJtPZ+AnuN6LsymjEVUazGTkP9MW7
kJs77Nr7bGjv/Q0AZUEcRZJwZViy7T+JjiPjT5w2KyqiYJN6ooR2JK8U0lP4+wr5dIG0/nuJC84S
H8Qiwi6e6yIydlnaX5OgM2OfOW8FCjYDQHSIpwJU1dwO4kTFhoqKj7iQ+s1aMP+UZ80lqKBaI9nr
M2W6S0ECjYwrmS4MB4mIsRf9LscpnCVL8hBFkpJIK7y1EPst+C92Yn0c6ZBkqCijKX4EEb/k7xUt
qGNXoRmri1B2yE/v1EdON58ABno65CXqvT+JOByaJhnSIcCumNtcegTca26LKYi9/dm93KfqE8fY
d2Pn84Fu0ntd0DpB1IOLuGLUtHh6XNbu+eGiZFx0joBAetEGMZWHh1sVLoANOyf/O5JR4CttP2kl
iKgqxzh3PaKWxd/x8RSMCyT8e2mzT/hYdH91ldw+p6na7y2HQEhwmPL+6Hy2yj5ACSzkcx0/oMV8
FqmEWhwbopoYXL4C4LoBT3/iTWMhIzJNRbulRYVHcrNrT9BOcY42DloqAmRHqIvpcQgiZ20xIGXl
FL25RX0yB/LBpx/UY4sqiIAThboDYm7Qhw/K6/y2SgCnvDYuumI0KhFZubadZCTCBcQtqO/6rVY5
VxNqQdbuiBOI3fkm5/j876WytNAfjOni+K+c8VQy1gzmH1tQoox/HfMx7gmaIHkPCPiuprV8oeoV
bDAhdIVQsbXCgM4jFsDTz+pSQOKncV2cwPlU5UdKAdW7qaNqTztyoiy0Ayh656PCYQ3G1XlO0jvw
/R9UJRWkPz3GL5uZzh+dZ1U/7EWaU2jDXlci05IkFGa9iufnJvfnK95nXvHVJZ4nmbHEnX/QiPIi
cev+1M33aChV+26kFe0QDAlPqAYqvQcaqBUiwtOVVR2j768eUzEDnBrW74JbC/Tz/GX22KNkZOHW
jeKYxu6lzJ43t9U6UU2/l0Kbuy3hNQVgqkEvGDy2ANPdWTm0cfh0WLLf29gHxMU8M9eiMnYu8aeV
H5s/WBkmRE9koSa5eWecrp5fkxZUe3GghACqOesYc0LP9+E+cRbwI1OU+W91+wqOoeqbBCg2Q/6i
lTIIYZ2c6XTw6UCOsw2lZSzS9ZiFmqmd4fepb1/Wa/ur238W2F2Bdx3xvjicp4UAe1oApLDhdDrR
+6X54RIxKyZXrUuUZ0GZtPXcMvrm82sp5n9QPK8L8+QsL5AG/M1Tz3Ks9UEBt5ACQoPrWh71Ulic
C8yx8nQlpSH7b1kISdckIofLwYyMR57kf2Qq8+jUJ0Jce2SaQK8vdpG39H08RxMVeCW9CdROcJcx
5WDJq4q66yOr320IzEj2J8jRYoZNUCJrZljXiNQgi5jypZWRh/QQIcpK7R5uSrJ8UWL09L5/JBxF
WBfANQZ6nEtQVR7OfbRNAclG3YrtDYowtoeTfuMsv48rIL9K4NBiFSBKXWVpVsaH0xvTx6D84F7g
laI+ZodoC2XmT8piXVhaJiJaMoMmnriUJEpCFRLIp4C1lyOIgm2Z3Sl00y0ktV5aa9fybtCuXF0y
VnTJoprcgZ+TcITEYSm7v8h5ZDnIVWk+ims7Ijj/3OGiFX+xIyIX+DkhEjZAW++CtZkHsUF1OF3u
Db6MdciSJKlZ4+FFT+XJTCRisPWtMVCqEvf4oeyOf3rtercez7UEBJV/e3qmHltbmMyH7maLGCWA
3ouZaiPKcFHgLG/dBRUQAFOW/8XVr86yNqNlTiL/LrK0qETWvB0JHVFeJTWj0ElaagpRRANU+BQh
zCiNrBxN2afH+1j4hKEtzBjfC8INkjgPV5ZXlgkYtSPJYTC99WmXSHa424DRAq1YeFB/SEi1inDp
2St9F5tEN/APNrrdxw1A02cG9nNQ70eseAoWGwqB0aUygFeevNHznM39Wp12QeNcSWi3W1KqwcW1
je2IlRQnabmv6afRLV9JlSHupMlNdED9RZq2NtJ51qrg0XneAALEyYuiCm31i+eGotvoDWEG9CZ8
J/HR4gi0Cj0n4QsU4mlXSnpKGDhZBLj4UKnHPuWUUZh3XXMWNiFtLNkPqkTh4Utm+QSgnJ55no/c
xDzP/x3wxcIcS88Zu7nIXyuriArnZdJtrwUCkJ5Y7LHDkbewAwSUElcQ8BZwlSuZKZ64uurCuEdS
aPvM0fYI7JZ5RvEQ5zyCLijYDx9kGxajiQbaodrE3ZFcAiBhETHPBzpicHVBCWYzaGmWp08FVYRb
4OafVSqqU4gvK2QY+GhTOl5NNaWjBGsU8uRI7eHx+LWDYK0DScocYh8jCwaM9WxRl4v2Tjnr6Ud9
qRtBlMbeR1WPhBRUw097qvLCsR/XBDb5qTY3rk9j3pQFcIOOk9t3gEUVcLSuOnBsu3w6Ofvej//0
A5WYe4D/BeQH3PnIFo7UAOJeGKAp+bge0pk+ag0PPKrASNCHqbfcsDACP0mxI87ABLmrsxi8nOkL
mZzGCEXtwx2HVXdXuZRULAEkmkpz44X0kCpgJzcVEoM7PZ3oWTfJR1BqJECyGSG6x37w8qatVjN0
RIfeveLVeuL/A9RDlQxMdoQvrTx2pTMo/PSJgHR4g2Q2+qq4U3OZka3dFAvv10Buk6cBV/I59+Vn
pbaqAprF3EispJjetpv2NljXO6WgtkabJB9NO761xFMusZlzFwECSCvN8VXfOMg5iVKnJ0G3Yqcy
l64EbWWByaSp4JQ8YiX8qj1LLNiDwf/0enmkePjwKV2UZqHuDJzAW+9+A/WlTWgLQkcSTtZuTW72
jmJ7ztbb9L+pZiSCn3RJbSJECSjySILAJI1gkp4emg0qH16xGhpcr5gLAp/ji6AzGMJ8E8am+jXr
Cfss+ZTWPQ6zVAPjgzhC4nx3WbrZuZJWplSBqeFWIho5HckWyMNOZifrRuiWFRKH6Ul1W5B6GWxy
bWTw04Z4ljafSvEW6KaUvWhyujPAA+7gqPtAiVXeDfrlbiJMurI+s10a0LWWNEeBVASInivfocjc
YhEtGtABo2P68xDASHGPHG45XdFpBHAABAciyMy658lucT/xu1usCaASCQJHG2ndOSNbw+RQf+Im
qwDDbb7nDjCdqiaerbDdyhfoYcg37iUMAzDmnd+ALZI+hYV+0GH8GmW0nNFHGU+QYjx6C9FMv23G
pmP3i4MGSzW26/FXvwL75Rmwh34GtO/pCfR0Dz01gRc4UW9Tl3Ubr5UV+/IjokdR0AUn0h06EWRj
5W0lwIQTVo1CNTPXByBmPUClh0fXZMtGw++sCEEzimEouHWxAQ5HiimwtgBj4scqOVgpttkciPrC
0+/m/1iOXGKIFhAKX2q2t2MWu6Zjp8QDXjXGFCBgwCLhIj2ML9o+dffxBkCVv57AbbY04acR7huV
+Q9K6ix8Il9QBlDEqkawYYo4jpbtr/5CGqqzKBYLX+/VbGciIenBiGk09bRtixR+XI3Xxa0f9O1r
12NBWFa0v0gcbAWgGuOTe5Uuw/XRO7Z72uzgrUK1lwC0WHApkj45DijcVZRSUC3K9mNBH7VbuBuA
1SSA1wwtewOoICc8YjUCfKIJlV5BOihfRIBtbpQWTyM8NjOv3m0cnGB+CQOt6ox6kO7IupcdDec9
aT9mWMAOeX9TAgjEP3LemR7wqydinsvqrlxWfNty0Tg0cHfrkd8hlsrTs/dIrKnD5O/Zu6SNOk4y
M0TfR/6FygVi2paXLn8LW6OlJ6ZTX4KXCpCkHQrJCehLT1l8JeK0GiIQUKLn0KKPtB0fjuwiCh7z
Q9CmZXIOQljLPCrE7bsJoRPlNAHWR+hSSiGHdfJGAiPglT/JWsFKznFUqwTeVcyXGK+1S0lhE77c
NsAfUtdcK/VSQK2+mC67ekuQzylOn/cr3h77zuk/5dFyvbj9/lQ2KCJUN6KCxIALoUUCQUoJyNQU
I2fXhnS94KXaNIKbC6NZD+HXrBter3xfQiERbQhzSD9aIpIEWBTBrUAKlUZEy3s1IcUNnwLObJ5t
5JC3Ijv/PL958whjhoeLV4YE1Nm3PwFQq8MhPK5ugIMJx+XZNrycKnQcyBpIN+BPGYh9foDM1MDy
myIM7ZRQtyuHNkACQHk0gKlGfJ9abgFhCgyS/woTwBr10rAAkwaIS80gxyWWWO+jksrqRF3TxBAU
3RPb2I3BfXZ+8Go6gGyGpaOSD/zewcKeaA6wHGExc777KWh+S3iNFjr3bs0/zJFgADWJMFycAc6S
V1oDOHKaheaaWRzJ8dekqL64AxUYQTSMg2CwUX9TFxO64ZxIjN4CIWJI0CAM0A2pWU7QGsxBkVzf
nK7jShTIAKiUmQUT8nu2fw/GaVpozqqeS8GYkRcAuy3iCwQkoxNbTl6n45aYcUKz5dVh64y7wXfm
PfRZ8DzqmlVbTjG7qbpj/8mt6JLCfuf3bRhZX6hwQ6zWcAlSj/C4kECE+pRw9sUYZy/9ZXRvIkqh
V104f6kKUJfRsQP8GmBJmAbbZbeYY02doT5d50HwjpJxfD1WiLB4AzgZyAcbXo0T163pFecALHeS
OhFRgfIGeMOZSfdJ2AiXeRdo7gG706RFOXh94uOeGx0Z7zjSvYpDyMxQLOLHWtGcpuidsxAFClLO
yVt/MLFuJBiIADbC527WnxNUlrWaDihyIHgfXVQfqrlswz5tw3sgma90mtUu+GrIS5oGVbvAxL+E
nIeeUPn+BzNKci2xg8/IyJ+4ssDfZEHTDVCHXXeUMOZdzEVGUP3XTBgMW2B+VSr9YDkWS6DFnb0r
Gfl0hlk1EzEG6i40bmC9AdKWSknO2v8fzs5suW0kS8MvNIgAseNWu6zNUlkuV90gXHILJAACJHbg
6ef7k223RSrEnolwq2WVLIFEIvOcfzuq0v4/e/h/XvU+XhBOdbIMc2QEAnyEQkbF9CzCU30uwNWN
OEDlhosDNJWBLh8gSWm/sibLivVfOB21Qx/UOb9dl/O2jeRYjGNrwJwjeYO9QVnpcEcgaPWk4ja6
MXSLOV4gYHOSqlASCAhHPH3RjJQ37ISaICxcw6rKFyg0lAIwsx+/gc5hH65l44XcjIjrtfXff0fE
28080PMFzFun9wAwQND6WMYe00oYmSkhkqaBUiHjtuCYz7MVWuL5XrSqTeva2MGnctU+xln/XZev
FEFbczqUEmh64J4gKkB+8cBynpKLdCSZxHv3JYS+rZ6d8AHT9f32EpgCZrmLZVSYsVWewwatw87w
bhMnI8tbMLrYStkcFa2hqDABS5Xm6fJ1TRM3UZrQOmrUsBVx3tHpy/7SM4NhZN90SazjmNMkEg0z
MzdKvlqZ52T7G6AwZPcTUJE2oLMocoTL67+ZwcoUtoODMFDCERNLxaBpHENwHs3tx3f1/dLmt7dk
b/nNjl2uyA9Zm8numt+gHlf2CuhkROJ6udB56chVeozTBOtOGbulyEczUhPzbU8gU9hFP45c2Lu7
FJh5KNO0B2n7drm55Vglw2qm5tIupZHzug9ijGweSA+8STHFHvnVnHwP8KTnu/sBxTXiTxf8K7Qk
5IzCIcfTcaymf8efwgMRRVhpSRsDlt8DgMr1Mk6ZDByT+ULJRUiHEFMUV5wHC7SQW4yATCZTGrdY
CJPGTdaJ3r58IImpYWW5kblIEw7F23zkLdRbdLC1xKTwgFSAZBgo8Lfl3mOG2GyWUWTm00Qk4TX1
rjVXh9QUmj9PaxyAwrDtiZU1KVkUZvKjGp2KcA46SMTlR41O/rsP429XtwcelFkbVXOQbxghS/CX
BOIZJgjIMwoV6tT1dn296hZXI/FK2fBVcHyJiNp08umMo3rBOdEEKpRcVWIYWD1y7zRg2oxpxAsg
NZ1AVlQG9PZobRRqXZF6Ik1darUENkzUFx6Pqs6FIDqVkEheInUZJjpJUZk2bIHm/4nKTXN2Kz27
uY+TDjQg11RjAovKkwxOxlR/io4iouh6XtanigaamcFtonWb5MhR/v4S/O093DvKw24dbqx4iMx8
V6+MYEPINKEPzpfhk1zyuru/Uv+gfBXfrZUn0Z/ARWn5tPqabH0XTP31kRX43j1G2BIyLzoIfXJ3
3j7EwFptiq5jwXnB3om1XBqX3MUShCpEVJ/sBFJqCqhn0M2D2JtfJrR/C2+OK1XebZt4YCMH6oC4
v/2AXLdwthWnGZgylKSuS0ZwaULkxDVKOBScovSllkLfTKsKGxRYN0NoXw9Lobp8P5R6mvP3GKPk
HN5LLdXF8ZOz/mdafNq6m08po2eM5CgloLXC20kos6HlKCeqlKoIEEIzx7JN/NjG7qWms6s4Is7C
DB9Q1WRCBem2BiYflj1Q8Mi+rB1Nw7/Uj6o+kcRCoBqMCbee29uPjAICjCR7XEy/YHHxMuIoBdXr
lDku1TSV4/6GQ7yr7/k4CXx7v0+ui8qae78DWfFJCdiIpUNxphgKnZ+KFxCUmvYEAOms65GTWXby
tU0p/6H6JZ0dSCn9md27I0sIJWajjwZqcEV/hKgyFS5fp/m5IHDdGTNHiuYmnZZ/Rz0heA5N0a8E
L1Kmx6X3bK2TTsamaynWvJpWQdVUlbr/atLwoumpWgkvLhM6B38boB3Gjw+aUnkIOEi+VOysnpqy
p8QyqiD2UCyTaQ01QglmG6+oq52GtWwHFP52Ra/bCszm+3T/ZFDfuVii4kX0iQ4AcXohGl1FUjS2
0s24ivBYLMW7220U4isFDCVObL/2YQZrWy1J7HoUXdG5CS1WtnAvCLRZnRrsUmOk8hzmHZ3ogPGe
phWPD95Lm0nCQmN6oS4Qkt4G3WsJKkPUHkjnEjYLi/VZWq/jv5oO9wlCrhWjZ+nY4J71bQOgpUUm
khxy8CHQCAqOydfEb8qiVxUEYKzmxybpF3dlugRZkoOJJM1TkrBMVHB8ATb61YhiHfhYLyEUKsRg
eDonBGnSYk/LiwnI98QNl5hEVlsHR0gynPT9xv6WWXXxuV+Vq8shBODqazrEOqH/+Hi3eydbiLnO
miZLeRyRXLRXEFhZvxjWrh0+pnH5opTgpvNvjD9KSdSNBXQHuSxUxAROa5wL/J4RqROEFlX4n8Ho
k013lXQdi4oziDBdafo0B6rmwHYJTtOi3+bLk1XjnOpxkllfCW/SIhyfumBkaHvPNPmDDH8hUIPh
OfsDvrK+ixMLutKkz1ULlE10jN4Wd2lVpX+qHmuY/DQsKBKYA0GS8PrEyIZB/nGZfTNfQ+uk3cib
k69VVrGpzg8Cj6SwVNau1Ak6XKVToeh+1gGVLqKrnjJFkds9Wo++pOIEjHJL4EI26YytU5DQ5oxY
xCPkwXvH6pvXvHdsZfUqYkcNPKOzGNCL2gmUnhnWBWsR4ezx4F+U+YHR795eI9XjPq1BpQIKAY3G
6Mn4Mmf+yr+o2/XFkZX2TtPoYzMg/DNkMg8M+Ntz1Q0qd8bgU901WwRJLAINTNU+2+XTdecD0tLU
ons7a9zGdOZK25s695LwgdXJsMInycVLS9EYV3sHYwo9rpPXWQ3XYIbmxugGhDnY4KxmIGz5YG13
BYOh4T5+Ve+k8zE1lHrf4wlielu014u4xEcH6yi1gfoppPX8UFArI3Z2Fn9kw4nI3mpEaAgbKpDR
dOmoSLX9rnv/dpWgZYO5NsocSr2QF/3xJb7XLpEciCiSehqR5EG25cpiM+N4vhVOohmnRlJtRt7R
nVNMkelwrnWvp1oMn+INMX5dmnJa/R3F1vGT9+C6eDZtBK6hxyg+3r8D0Wa5yHuritYPeut+2WFI
taFDodTn7UQmr1ZcgTX8/7P0iDqS9ExJJqOK4L9QOO8rXaC0qP/8UDsIeJPJL/+tBclWSRS7U766
zeP4RzMBZiqIg0AqWAGVgT34aCUQfyAOCJXVeQ78plj+tAYKGthDanpkZD32SK5QQayYzBNDCxLN
DAg00Ow6G3w1qKPrBcuzRjjzf7zlegkOgfX0ofRRbPBvnzUSEOC7M4uHPEYUwebXNNSwiGIqhq1r
SUYVZ1m4+SZhs0eeUxBs74NFddbYCN3dHbJ1HNAChN5r78yFwdgbAQwpnHubgDUs2jDazIEZDm7H
vLeRD3xrl2SY4Yj9kuYAHHmtfOsYdn4O8TE2NvGJBBtyFkf0dvDwwLVyrDXMSFC4Tupx7gc8cpMi
I4KnIXNstjXQbU9xaQMDpc6EVBuzoEmda1ZsEMzb5qDvaOKGkUDpyAEiNRJPOwFUkdMNP5OL2RJP
mkXCEeQj1aFkQQnICGK/4NGo1AmVxBS8hVKyEf6dRdSM5HYBhM4x5j7zC9IllytKpSzhs9Q8GhP8
4PBLohWli9mszVoLK4yidgPtO6yg7/OKsJm8xjwHrjf8q1KpN694t7x8JL1ADuEm5cKltY+ClriU
LcszJ70ZUwTTERQkl8V43jI8h5eNNX7vBYybAITUwRg5r/T78gzrPbnoWe0WVybCwMwA9FLHukm7
Lv5UkPLFZIBFc9KU8M+RC3qeLqnDVP+bGYURW+2lejets34S8V9yH9MJCUY04VmMkwJbZkS0gfIz
K9VEyiZIXb9AGEh9EzkAcoU/fVsX5beMRAAgG4oobFtlS201bBRhaJMbkGcKE8z4bCgwkFdrUO+o
pLDLC2uJc5K3N+VHham/OG3D8tVkMyOHHBbnY1Xfkm7ZYLcZ/4na6E94JMR2FfRkU71EC5IpskRI
fThEt86q+2y3zfeqRgzY1tVJMvTn/Tw+hT0LMawp7ysP4WwEt5INBPXUxOdRY8C828WmIt5iufna
YJI79SyIEWOLbXgEIBu3hPQsydcwcS1uzuqqWu6Gl7ESm1CZGXmBHbyLGYOBf9vOYXP6BDJR/YRb
9turZs0aqSx9/7TK6M1Ypg3Y/7mX8XbYVobDlpxCTH2dTXgQOLaGazSqIVMbBrUqWAf22MPgxLg3
m0B5E8vGZdpBuSUCCkre71ZLpPvT8BA1cINpBgvqudOrt0ix1kWsuCVIgl2WaxdUUkkHGf+BCMji
Ml968SPyKwzUiww3a1eMxJhuSDcYlvPnfEZMQADgYzOlPrMuddfqVXqRFkQSMNuFF+aP4Qq+YX7l
rca+22cJNVc/n642oPGuw2NQDeTUWy5mEbPJ5n4l6VIp31dZEwtAFUBUPN9T+318S5R2dWHlEEj2
SPgBQ0XSizywCWis+WarogSv2SBObeCT23CpXUH25nlNwT5suARGbjIzgHm1uZ/5J15c/FCgbsMh
dO6t5s0PGzP8bZm0m3uXgSintaswoAELuuQMoYRFRzb5fahMeymneoSji8rP38/vKqtgiKxk3jyA
IZ17I0VeIBEX2vR8Qr2HNl2FrEp3HaLqIDUHwy64ZSbCFCmtIgYVDHlcRbs/4YaWDX8IPgZQUJTo
oSmcfjtF+7AgnyVuK5H9D2bIbua8CqRtWpSzOCKMJhPeQjB0ukVcYGS1CPlM3iDY9i4rRbpDxKUj
sTP4SQBIiLwAly6s9qXsFzyNyX0dh4SwEsZKHSWpbA0sqQgxvSeKlHA9YsHoNo4HFB4oE/Uq0dFR
VyO4gh7bO2itdUnyvzNOxnhi8mvygYdXubLSJNo4JqsItUkjO5PYGpljNKxTSlQjK1KYLArKsMG9
CsyXYhtQ3eW28LJspsfrroOS1Vyz49g2DJGiKvdkRmXu5xaBHxNrl+uBFMkb9M3EZmjZyNUrkKsc
kocxJ1MMNMZbFp+qfnvTtDjhltwIBwElO3dPpmKJIkiym4/X9oH2ZP8a95D0Msu87SYOpkfldMsX
Iuc9q+3KMGA+wQQJHR2BY/aAcgjJveAU3OVXcjtI4CA81aT60IubhET4wnw1PctGLRQqX2l6DKG2
vwxCqJqX/Bz6Pgkzq4nCSNmQECZGLegByZAlRnba8Cy2xKTiIIASq+15LXlnwCH41awcJJU55GZY
GVK53ELFY0BzRow0MTJ+FADiIWQ87FWkaACDykjBvopqN3iFZj8AxUyz/bzddkZg29MCqY3UvCrZ
dyj4AWE0jR0ZEFKE43j3gV1ItwHjBhuMRMGY/t7WkT11RN8yfOTedDcVKBW53VrYJJwweWrxrOdS
rpfAdi6nhGB0OggRBAggpOETAv7xytgfpsy+ws9yA3oZiZUPGIyML/vt1t3NEZZt2k4peJoWYtRn
+1N8ZuQhrPJVQVkYilS0qQSWgp8dAagU4y3eKwPjGAO75gYlBbG+9BjmmSxgjtDXifvSnTI0AxR4
1cVftVuhLGU2g0xIjjYcQuvZY+XrCbco4JIdXKk1cJx6NXjM79CGeflg0/iyCBI46KKtui2bVbyd
HzUReMhBM2CYMmf17HfNoAyQG4k9NRqtyak7jMZHrpSAlUsumiaRgAmYQSOaszpk6xeG5jzsxEqg
sXnWfQttNITsAVJzm3DXwD4vV8s7FxijGh4F6By33BwMQdIrw9HNa2NrIoV9b63V8RglgzPPj3mo
nHumsrcAUFssF6nyFpGS2Gv6MWQqJDYgBVKaH8KxJSsOxlt7kzAYee5M3xrSXdFDksiGHWL98vEq
NB6Q/duAbzSSmB8bpL93sRad/oz3HxIZNFu6AzPnKESZrsFNsiRrOiYoqZnh1oD7amiT0nMVeWAT
Aa+nJm9clOA61bwn9YhKJHA7olRKh/I547s/vmwDmB5edkCSJqAYIcV7fLjVrluMKhNjDXGJmITN
dPhWtSiEG1ST0scMgEC75C3WFVUHwclsUZEAlcYDIqBYSGvKfhNO3fgJGtIO7wr0U4hFNmP5CXcd
2XVHt0OKBRkw88TQVsrNZSuzCfuSqa8aQgK9Ga9lw7HSIqIbEs4+km6zkf6gVlczN3Q60g+KkagD
ix/q4HIayXWgngplvCQVbjifmcDhQpkcKbHeX5NocQkkZWjZYn8ugFXHQ7piT77/6eY3U4dQFb54
vbyAiuBF/k505OVQVCT6iLkDrdAscYRKIaZh9J8bthAo835A2CzYAtlMSDyxi63x4/t7EMSoZ4ii
i3wRwmiR9++110jVs2ZF4byzUsYsS9zMXkhfLUgF45WOUElkxG1IL6AZzEbZqXxSkzTMDiJlpsZd
GBs0R17TEVhlhqnBWMuFFjXE1gW6czS4czt/nyUnlNmxw2cD9jv09AGSB9CAPP0a3I7BDPn7lSYs
6aRUsknmEhNB5MTH78OBz0Hvg0/yhoP0g/8/EM4QxN346yG/TZPkvprXD4bmVpJsQpmM8kxC5mVS
XiCHviDBhjw+zC3CbkTsNR3UB4LIiDnB0jvYW9BqiTyJMNF2rwwM6XL71XTikoCi7V9+RLlzMux8
xyMSAsGI+w8udSYPLbo+H3X/24M4S4i7qEjrvTfRuBz8wvAUAhIX6aUVWY+q2ZQSLbSecI+LvIS3
a+h+bquJttnrCQ5Ys1VNHAwg/BLrRD5NrF2DPoisMpw/rfYgiwcAlnFCw2xWW3TSqk5nxrk3HXVL
3D/Lt6+dVpJKzypeNA5hrhmfIMMachRhywgFPyvpWD6mdE2nhLXFha+RP2BnvVm8SlBDLqQxxk5r
RhVsQ+MZET8Q4o1WqSMdtXimj5fIO5U7S4SZeyCj0B+IhN6+oxzV7apYtNDQUHyavumtsedwoIr0
VLEnX6JyaASbmxOHNFqeaQxamZ5npm2hEyMV7UZ6OCUPl6gnenJdZJPW3JOPL/gduBRAL9SIQBK4
uOw9E9Rs+Wk8uiFz4jCLK60H2PYTx9OTyfCYOQZxFjIPnuAcNlxpKmcYWNg7SXpNpcL5r/rx/35d
xGjiOFGj58aLPTlvBvBQpLPOFLy9OgoZwnApCM1mU1Dsup4182gV0JUwlD8pFMlmpaRT6MbxQtEk
rew9MuyAvGXGFH3wfmXI65HfTwHBoezQQua94EkqF0Sf10PNqaZNUK4xKYZU88u3aWwwJFQY9U46
MhGWVk4KKzPvpSYQmdJRPPiA1AvVAhUWTl14VsIczquNTA/KKCKDQ0qeXQUJIrz9MkTrFx0NiyY5
q7vtg04Fki8vFDfiW+Vj6ySfJAMvAeNFHtXszuJsrWT9UiNINrslA8NMYvSRW6hq5eCtCtXEAhsr
2eHts5Btu+WmjTsQb/QglPxn5BKNj8ow11tkZhKipf6VWINx8qcULEqJIUNYpbpQfUgIZfbxxR0o
mhlIgHfYjwKw+DjCHvP24sqwzvOwK8p7E4CtJ1Vzj+weiAMFIrA8E9B4XFM3Rz8+fhXC7dE8D6ws
HWIC5xUiIP0MjkYbFBd5G2Imu+o/D31zpvpEWkQRR0Nu/bVqs4t87VzOvORm6d0kc3VVhX+rrVFA
e7lELauXetzLdviI81KBXtiNQteT0OPtS7Wyihz72AJypb2TvENJCPJIy8dqy6cDQzQgJMCi8GjY
kImaCjZyZmGakwn3z/Gm493rgib2GT4VId/cD2avGx5V0j7W91of4hY1sTgoifVbJbCeSHEwc9ko
ABnhdCHlvJfSQVXLh8Umvh7X7rWGKyoB4+Ol8d51odhYKGKLuUNkLr19v9zaH1fOHMc3eYhPkWuS
4lfSdgMBt1gbaO3UqGtijchCSamlPYlSV7M2fujkPs4gvXtdSiGxmb5LNxO5b6+r7xCNeqSt32ur
1nxPU4YJQIACYAORsguNE12AyUjRWcKNlAFZhZSeeqkGjteHB2IXTZeFp4x07hEsY6zvv4FytY2Z
JSNoE14IBUrcPnlT/Kh+HikaJln6Q/IDT9jnr83jEnSgE+EWKxgKGEIaNFDDKItsVQ4jMHm6zr8Q
inojXZGnJFOpksFRcAHI6TThK5yo1NMZthzsD0KFCotwBJI7PDQjrDmEbfX9sGo4b+tP8mLreFCd
YRSm+ElVLqvY7GkB3JKNEWATKgVtpTZaCZ0JkFOxUOf0/+pXe2bH1Mz7JBeQgTl6MxFJoUBQ5ZEh
b5RVPsS3ocPHDKvgkDKOw5QWfhy/uFNwU2/uDGjAWJoQag998nmyANANPH5HQ3d2ZClrqb7ZgqlV
OUaJnFBJ4uyHDrRtAXxtpev7aeMyp3t8XG6WN64zX2svyxk4n0X+Z0KgP8v8RSX3nBK3vqnWn6Dc
H+RHZGTlkcfrsETimhxiOxbUm2SaBXsg3JzW9oas/41ZxlKcKdJT8xgktsf8eqIBiSRhX0RiGrnx
wpolDzHpIliuo2n83jSAJV61uLPXq2t15n09PCp2T3fg4zfx8MhfOD49eRyi5vJ4+va68tml7B+c
HmEwE3iaEE5HA7uRw2l2tOo5hRNKbOXZvBDWkZa8xjuxiuiAiW2eAdBnDmqa87CLH+OVd6lWRdOE
VO6p8VGNq33YPDYl+zNIpGSLqrwJE/2cTvGT8dciO4qK6Joz5Q8lqlUJcR6hdKkrzksSkHOsiZqZ
YoLHQAgUZzOT0Se63QQYSvTP5mH5x5ebGbK6t94w9rEXEHrJpI198h1+289dZ+TebgoSP0Ns09Ea
+kMRE5DbxIeXsENOF10OOQCakK3cTKESmVHKL1SLJdOE03S99U7SZLbPB4qWM2TO5WlZkKcMM0ha
OHms43dDmLke7yzhp7ioQXQUa7j7m2eUb4CY5OHeycCKJ6xiJ+nho5OeQjcatldehS+5hj1Nw+HB
c8boNIpZWfAvOLYtBLipx/bDDDI4U/w9p7uRfA4wtuoXedxtj+jcikFFUaKJCTZJyZ5X14S8MVBs
KYCD9L2ob3nJDkG1DEyDDZoZCQkkIm0cX2bXqZwsQ3yWIEslr7lpHWxVS8yPKDEZLjbDrhlkJ1Eo
9AILj93iW1y73eqT08b3MqyR890W5ad1Ro5UtCUBRKHK/cDVS1yYxQqAX8GMV9vRuQ8baNsdHGTh
0Mkq4LkSZKQa1y+R35PC3tmAnVBxxssC54QHtWSEIS8RT1Nz7uIhOgkHGMpwy0yyngkbaGbggJqM
Hq2Eum54Sq7QOtinVVq+CPg2c8gsL/2y6WL5dJkqzGEq0sheaBDtBh6wnlktvcpoMzx4qAxiteFh
WuNIsjZwkAQgZ2f9AM3odsrM5cEPC50cJc7OWaOcQlrxDEW19BSvWY8Yore4vo+3BeegvGVbIO3f
o0exPVUwb49jq2ECXOfU8b3SGPREDbhAFGFqUBEQGR1FRmXJoSFBtrpjXHBP6Zw++cn4WHvuue5q
MXZ/EgiF+sAzniu7Y4Qy20K/LHB/AgRQb4pg6H1S2Ofsn49fx0HUAcXhgnQn9L+hKsRgf3tr1yQ0
+713K8885wD6bSmGpAWvUD2YON0AR66qDkRu55HDNo1dUtL0hkAPvTQoWSQHHIR5zv+IHJFK3AR/
uvhZK5u8/EikLv0PiasQtJzI9hL9gDrdfqJoSHYeW71utTdqcwQUZ1vu3nELzyGUIyNFgJcRXzzI
1mKvlnLHsbLqrQRWvOhooIXDWyG2RxO/dBN/Km7zGp87aH3kciEeBnARjEJYBwVaU+QbjsUCuQrH
EzUBunsCIETIMCLiRci95sRLiqUBLvXAD5K/7OPbeJAtxetgigQuERcAYhGbV/xbEZat63aKUrRf
bJdYAuApimX9ufQxLuuuKUFVu7CqlDpkbDNonHGD8DX5rbCYYE2zOdto/2HhIm3Nm/RblCTP0mtq
Hmkz0yFZ3H2HUVgbmlXylGQ5Ue6NAfDkMqD85BwjJ4WWnL14OUd/YOD+ZnwEZLtQh2EL5IDUHEwN
XVAknNxPeaGE8wEdHlWauiYdaCWZ8xrMKhAAN9eDNfinpb+6DTeoRQSM9fg1Pn4j36lPvIj2Hi2h
ekSixd4+16Eduts+7e3PUjlJvqHEmnR0GPJGWJOITNoiwTeaClYN06uOYajo02ZFi2L1Zxp/rrsv
AsEN2cpE4tS1Wcg84XijP77id3pZrjjGlc3oQqaQHnAcZG1Z2eQRmJFjS8QhpdAip11fO4l/OpCr
roJFzUKzgdTS3fOYC8eWzi1kGByGWmVnIpHYgotH0CAaO51vIqA/HDCZ9ZeeyIhgr1yCdkJLVSVK
tK2oAChlxkfAMVe59wXj/YV2Dz2xRtNOffzxiz0w37HOf3+xzl7jbtntelkXkwcwhC9T+xE2blVj
aYyBApw50uQPtbeNRS0RV/2DG7Qo52HtoamUlGZUf7RHVpR92lSjUdR6BQAlJTgiBtAWgW4GfAC6
PF5RvvcaGAaOMYAwH57UfY1F3VPuLrchWy4dpiYaqSvXrjMMdCUsOXXomgtOfMzlDnKAr2Y2eKTB
XsPMIzcyhEomJQMZjoGLQxhdiegeC0ZYKZAibhVcL9Jrlk344xvxTq0nfQjBTjYAsh+He+ff7LGS
x2zR3smsIP1QVLa3VZXWxFziik14VToZkEXLY6q9o8mkCOC/Ic/loIHG4PjPVP2A5Sm57GeYlvBF
SRYiwmHymE2D0Yoy3Q3MDY7q8IdIH9Fyw1xemsJ/hCGy/ok0nktbiHKYhJ/O6eoi65rb2jnWFJhl
9rbS9W1ODnSmzsJn2907NYly4dx08q2JvDTSwlzDL9giBBWZsZzcAwUFCPq2i+m741l3ibO4TVdI
Z7hIQ1ZwXM7+9F2pNMm/NmPw18c36VAvs+AyY5XjyIgpUvbw6DKcoBX6ub1T75L2knUx67saGfaj
nEFgmZvU49nJsoegLk7Xy54MboB8CA2hCrGVnjNx40o0zTC1tOxo0Kz8RpjmkHi3bErnYR5fkvyP
fQzUTiJa8oUZfLsAHylRuZPfYyfhD9E16prVVP4X5/kBk0GLS9SuSankwdhfjFZhb4s28OZbeZqV
5aViTFCjl66/iKYORpSWERVLBKMh9a1d0R9w8n0SB5xvKH5NaisPjb1k51smp+5k/e233Z92T+US
OeVnsfaDsg85x2Rk8ZY8ctrp9chptNbxwA1HIOneOmN4KuJ2h4BkwEq98N+O9blqkm09+2vjzxoS
6RJXYJNVBfOyIcRA0WQqTzRXkYPSztfMM0IDmYfsZTI8mWxZch93CQJQwmJNrQm/kZDkhM2de6uZ
kJqu9vHqO3APLLgrQFURaxCQFW/o24vvS9dlkEeY30ZDC3g/K1AYcSzjbZRZqGR5OzeiTQghCmFj
guZYMYLmLdQmegOFEIZr77G0thclTcTHVxjqtNh/e2lYCQGA24tJqnt7hbiDGDPTpcNd5CNpJrWC
+GNT1c6UdGLFynX9T7EekNxDi/XcfOI2P+l8VQkn4DKa2fk4gqRhaRr8m8T0myxHM+w5tOYbVcA8
S0anBR+gG6IbI8iFeBIm2wF/AQFL6y0ECw/yF6GLQfnXdu3L1InBms1OB7AyP3Q2bbf5deMWz0r0
U3o0myeCGbTIoXsj96XSZfS0eQUtiMzZNkJNClQFgAptqJhlRWoxgvKBCjbfeXHl1pBWQJWqye2g
4K+bo6kLZujswXvuc3SESE3gePb2JMtN2gx97Hyn00/gD8NCLjwP+yH1yUnjo7EVRyz9lZ9150W+
JSaLhDGGngLZE68RcJQIlTNTFrEZf9O3N/CPBrHnnxnrARzwT+Of2BQj6WALU/vB3DUykICRtKeJ
eDMHjcPpIc2VUFMTd07VrqdapoVoar8JQsy2qGtrFRauZ79aaXGxaNorkZMGxQdjnZnALKd6Rhek
sAQT5H401etgsq8eLYyFSDVB0RQm+3bhhg7muM0IbwfWRilEPAVeTCtpUdISqUxtLVuGeHkzBIoD
uJv/npLWeJaiBXU8bK6CyVfL7gJnwrUA2IEAIo/ceeVF7uqk5dXas84DLyNKibaH3sFWqwNdqbn1
ChpVAk3KdGqVhE2SIDujRJzAWXme84G3eVvUL5Pt/OhrrazgNguItF4HTzAeO5j06Hvz3rYTMh3D
w94H7UFV/Pa9yQYrZ19s5zu1rKa8knoV5tp05uKfbLb9lh0TjlDKmZSBIPmifPKqAWcpx2GNZp1H
qI6t1zmfj+gI3gHyaTsDz8cS4aE52zf0l5ZXrKg9588yh6peF+UEHoI1ADh8wP+hKFedudEKcpNG
UzWDpGHGy28DCZBqO5fHAibNL377ZAaExGFZRYSkmmaP+SjDtbtc1JNv3F56OrWAlImiN09wZhh4
25OxW//pcXD81P9Wi+nVKuavy3L7Lw/Xhxmj55NO3MfZJ/HwcrgqVU28iCalY5F4WBfJdT64d5Lh
fLyn+9o/9l+FAl1UXYdsM3v7S9Ytl4uynezPwi8apEhhjTSD+aHoIIhcyUAJiTL/J29X6YldwHTj
3svp0u0IDAfDh72gGEjbbnuWTnZFo8+NwVkGGkkFnneKs0IyZneb6p9h084IAmNpITK+o5LCCnCD
OYjeavmY16B0qOa2Zzkcq2QL1DDD5bC0H9hQNHcuYR+qG/d6WG1e0zDrzyu+8yTvAPxy07pnyVfX
oYdUslM4kZOmclE5zcbkoxpfSugwBTHN1L59/F6+s1RD1ifJj/HCBavbHy6kyaxLa2z6Oz2yGuTj
2TTEMe8r0XNpx+YIy52jx9RAFCXUm1yMFfoMwvNM7i1q4xrl9JHrWhzeZHTgVEREBwNTkNS594y3
MNdZ1TONkJ6XCg0M1vUzsSvAC5lcErK4VGNjcwPyDOfCsLyMm6I6d5dJcDWkhKl7DP4+axruDOPc
TmG2mlM2DuI+/ah5IikhI29QcPvWxxfSYZbRIxDFDNgy9mqp1+wc5NFbcKRsgEG9CFMC4wz/qlUI
hFso4JgQOKSV6VmzxliCPeXVLkECGps1NkSMBvOi7ebejHC0GxAQmaoZkUqEDLMpz7OBhEWDbubD
/H2ouEKTuTS3ApZ7vBEgb7T26KKqALwXjRVT1+zpNUo2xW3uVZwPNLaSXboxdYgmj4Q5/TLzBJoR
qDRNGMVp6q6Yot1ki86VO5xnmY+kQRmLJnQqcsvhJLDrBKMSB2BYA66mI1YqJnShS+/0hExI15TE
LfJhGLkYa07/zuCYLJ/GFWHTXAPwhyFLO2McGoMbgJDxrb2GWxB0K6QiCQe/+TT33bck77MTXJrN
eW0VzJK2UabOwXyWefyImWSZzHdw7aX8XrJP0Q1qRPNQINXLNmiKyFc6+XjBGY3bm02FkGC0fhQt
ixDdgAkA/a0ODyeriMqY+X+mpf4ZcQJrpQpcbboSTtKeGZbO+EWpBUrVEHKUd/AATIzBzkuGjkYh
IU5a0teKyZLvIMaXYmoyKl/F+VuMTFXt1kfeCXkAqLrZQVENSOSm/2fE5euMYeTjF3ioPX37Ave1
YIDNDStxXuzczQxMFCZh9BDqj1BOqWT3SFE1+r2arj3NyWBrHN5rodwi6VVeCuJtWhR8Vlu+zNR5
Z1oDRs9MEdcfPe0PooywY/sBm30gEMJb7OeblsECmGqzmT5LzWm6WwtrCAJ8AR9SMkmdM/nuuVuP
F5rUUZFOJhOHPeTnNRie/p1pGXEOV75SOMJrH2tO76++SX+q5ExpPqoUsElShJSZ8H13GhcZvEZ5
GUTfp+WzGl3JfSQhlnVbDuI0krTbv1VJrnYLUcO5EG9xcwrGPx6DeLhh824gPIvQEGN/pTx8uy+W
hb3J5zHa3gvYlhZXAnUp1jU9oGEpaYqV2NSfM14knsUOdGfCwGEtRHErfezj5XXIMiABQujBmcy2
jbxiD1Wdu20Qr52Q0gJbrgAibO936pm0p/bs5AQmsjPYK6QWcXfuNQvmmHKvqKzHZHHuFjVHTsiw
AwAypCE8hTg1oTdVhNgN9fjANQt8ViuklkitkGZNCgfqpWFTuHQSf4WolRDmUvqibGYXlgHiv/DD
HHSW+BoWYRi6sRsFZCPt1VLuZtEv8DkWpnFXWoCWo/TcwluGGmTM5k3AhxpQqxuhy86SPBSK7oum
V8JlrwKSzVj/V3FjP7aM7j2udjlkt13ubiADRIy0BA/Z2wXjeoOzZpqka1RaUTg+N2H/TXEtelQ8
n8pGae0pCbkVVisFYXhh87UJ/myK+IdCwUzmrzaGXO8mnPipwVw8gzDrqWHdDxx7K90kgsnzLV7N
YfxedVQ62gHVPjQRWnVQFBPfQPciKac9wzum1fw6eJyVU0nOfvmo26huTSeZYOnax0knAaggT/Va
0oq5jHJ1iViwaoxyHy9ks1DfHAS8X6SCw5RJu8Anb9+vLIFn3KQjUVIu2G2GupOSEYOkc7LMt4+m
m8gBplEf5yXnGnKSTxE1kBSB0VbFgp69osPhCuGvwolzQTb+aMULMRivBvmhNWEy6FXVoHanevJi
gE8wA3xSjBmmW9Zo1txXgYFYMN/SyUI2CP01Wwu1orvpMHNiBnId66u6+p4hGLyr3knmALn0qMYV
L6eOTAY2yVXrNj4rGAtsZDAWYrATsNmruZ++Czw0cTR8l+yJxojjUdATYK6e0x44ltghj4/LOdzP
QI0CxkOgwHCRGZl95bdz17VW9UiNUT5p3/Ca4ot6JSMpR2ihHi5ithfJrc8pKnKjmpQgC9eUMGCB
R7KSHRdjHbZKXA36BqaVwf36zn7/PWOvHjq/S++NF96QpD14KqInjY+TRdKOOOwNWkgPJ0Ab4hAM
pjldJP5N7AZXJr5QY37V2aX4JoFxTSqCqnpG4j4tsgnXJ1QLY7GkDrdS+/Xj1cxewXJ9u5yhfwmb
8GIXygtb1t5yrt3lZG/HDBdJA8GeUD8q1bCheyb9hgo6cCc4zua6xpPVFIwpR2RGAsiMa8sV645O
H4V4epFvUAx0lGeVW73MW3gKbSRGV6pZMQ1xJWeD45JvsKBr2JC72vCLEIlD5Eei88RC7VLM6o19
FdUkk9tZ292YmfZeYJzOINMEPzWacUtbxaxgIvqiRPp0RiHi0TK8Jzmf3kUUUKKKKWlsGrZqjQO4
CmnONLE8zak804iCE66UY2TTffManPU50MRQJ38tw3V0trGWn7HztlwX8K8JXMUcAcqdMLbY9tmM
8yn2KOUiyEE4TW9g366LAcSjytNTzd/Kg/l7SERK3ZHWb0pXt6HRQAz2nAdUfXnJkyjswVNtnlba
+GGY5WCJOmzGA75z1drgiQVbYR2xn+QheUF2kZPuXCkjtSIIwoXkohMhBXqwGRhu+ajGU17iXOA3
rjN+ybAGIJroHkq0GII604LggzyBJRYYT47D887EzEGMewOTt9uv/7DKoTn5n5oEomiE6rn1PLUQ
KwQqiiiFpz2itDrMcXBZjAEyK7h5l9JsbzG6mD1GaxkzgA4okvBeJvlUL7m9fMob+w8NV8tzOHT0
jRrYwVFqFZzrUIDGOgNFLO26pvpJ4E8D86QoD2HyhqECZ/k5XsngP6DmSAoNqKWaXPptm87CWDVw
NRcMaHAXyWOOcshE9kBm6+5gA30WyFURTKWBg0bVYsYdpNOVVzbsyHAqLQUItLBdCIDvH7d++Bgs
rD/lb9VpNg96ItybxqVghi7Wpqr4b2kKj/uJD0YEo3Sm6EJmy5AdCOL99zWbhr4tLFejMBEtYdgw
PkajPQeaMYnWAbdWArtoRT6aJrRt+sca3j+L6N8hFj7ed1CrHu47vssgLK4HOygX9Xbf6WvbGZn5
txOHKwkFboa7S+wzH/mTLvQJH3d/muIqcr/wkT/2Wh89GuP+j5Ft9G++sSoI+iF84D8f+Stf5+Pv
n+h7atLAC/TZ+vm7j/wKPvn1i/gmfv7vH6Pvuy+AV+mnEeyUO0iDRxiuM5YjF6SP5g9UgtwJ/B9/
52ODl5eiNNUfr9Nf9cnqjM+Nzn9NiYu46YofFmGQzLKL4oKfCqfOP9v9eD5fWmflw+5r/PPdD+Sv
fM5HL6EDG77o53Z3mpksOL0zghQhEx65khb6jDs7usQxwCdp/Z8/TU23elk1GOnudp9k9hcv/ofP
+VMWZ4v5NHyVT8m2khP+Jd/HV/kYUp3z+ai/1oBZ/J1mir8gz+KTX3/YWE6y8L4vc4ZwvOy+/Ou7
6vGUr+/+hdXf8Yn+mE/c7t8XpLJm98+G5ZlICv6y+wF85HP+xa+fZ36Afgmf8LFmlESqz/c+YQHw
lWNr+p0lrbFRwEMMjVmEe2zX3IPURpwCCA/YARQLTEM55AgRhJXBsFKm4BqHyR9oVehbhgxaGzsN
ESzhaT9uLkTv1IQnlLyVbEVo5n98fI3vlFMOM3qIyEErRHuy34ZlQDp9F1irWxl9lY5k9E4Op0NO
0C3OUhsqXToJU7n8u50X8/SzhdUMjP/CC3C4HdCTyVPnECYlHdPb7cDtQrLNp6a8b9Porp6Cc1lr
mGLPe8i2DkMmNkhWUZXM1UgqPuSV7CJV4zMnF54OoZxa6uOCoIPZLsYGIHscNuIAQnP/vlLvt4u4
odLg9kiwrGQDD/veyU7sy5sGLCPSRBEMg40/qv83Hb6bJwdcIEpNHCu8+cd39CCVjrfN1QhEoaHY
kvb7zKxyca5m7uoWtYVxUaixlqRek2fEmdkOjZfXTifpClkx8i5Jlg3JsKJ+GyJsXZTy7TK/Lpv5
q/gdbUypkqZYowr4GHqgDaRtSvBSnzFE7alqVWV8gL4xdWcCj275aSq2pTJT1vBM/dv33Vk3jw/H
DTyHhStedbivBWI3FFnoUN6umN5u3AECaE1GprBWuk7wKvViRruAXl/GdKNo0rFm7g5x7ArI+F/O
zrS5aSx9+1/oUZWs9fhtnARCgAAD3cAbFwPTkrXakrV++ud3HXX4E5uKe6Y65XaC48g6271cy9IA
RVa+VYxEX2KXxfS+0lei2FXVpdLHeWWNKwXsTpOOrkToWTmEX1IYNPS22aFvqPIyQuovu7m4gGia
U5JJveBFHPrAskB4Wu4yjTUDBmvh2vmvqsb/UsTJnTVAUkeSmEaQJCUFqqM4GVPrcoFd6J0neYG9
aABlK0jKsGBOJ33Rjf06iRxLDTUNBX8Zf8r7Fr951TOlAbA0CilbYmIs3r/a1Epk1PBZrCguwb8s
Bf70ugBEUPCD2ED/7GSj6JNDmHsR3pUKEW3oX4BnAQ2hmM5UCDdwXUn33Ur+MgsXhTyy5Yx8W7Fu
HqwRlodSD91LEBhKMTc5nGHjAgrBR48Mg7WD9qqbDp9FcrYQC9zf2nD8mBTjnYJFmXml3JTZ9+9s
J0dtUKmbi3mjbcnWNKB55XtQArL5psYop2Jx9QZIwGA2PokALHuDOCf70U6hdHXqq1fBcHwj9OOs
utZlTYTz/qgQr7S42M6Q50Qe4enSaeCJjLt4JGQIISoMbBPQfpECktvDLeqCttoLXk4liprVPISK
IvjUq+yDCat70YlmuBY9EjrCkv63O1oU4ujJdYERUBfytLUN+Xh00c9CRpiuFg4Rt+rVdECWLOyY
aq47UGlaGE9YEZD5v7IrB1MRV4mn3FWm/eEFXvR3SUlFQ7VOkejblBp9yRyg5S8lfjcPYPHhHxKS
eiVD/z62JqAj6VQfkKlnCQMwtzTx1VfJj6RTPaPvBc2G8v67rIjewiG+e/7zn4mnkgEJi81uweeH
PnkSGjeNv0emC40jq2DIeaO+W9JirSK3T+KPb5qmAbJUA1Uctr0ba2fM91INGJCuk/8OhJE/VO8U
msHOPtYMwZ5tDhFzQMT+KDUS6SSHfny4WqU/VICL5eCljs3zH+p8zkURYBohrcVDBKv1dM7xkzTv
0/0AY5XSCFVeKYzkPfVfarQKPCTLKN6X5HHyY/zD9OCoAZAJJkf36b28x5XiywBQzjAXru9sv9P1
cWh5OBgSgKxP0Iy4/dHhbQijxeuVnKWtM0EwGzCfEMIKk2MAD+x5iKLb/C8DBIFtT0YmoEanFsRl
HvT5Mcd1KezAhoxwj9bT0/vWt6C8POVHUYoqxoQbAs2NNb1AVT5aoEaKQWxFHPO8Fs1HSSupt2Sd
XpFmj7lnwqYoDbVVPw7tZpW8vXD/zgI4XafqyARKkQ+A+uQ6myFD0WRNHtceP0HMel827Z13bO9k
nJlv649JaDaCNMj9TutPfhDJYF6WifdngRaxrdVhVB4jl3Dh2k7H1vMieIni+hInCNP99NoytEam
KCqiezeRRgHgwGj9sh1wAdC92wtuQUvW1udAuajOqmaOqnIiAvqUtv1d9f1yj+CMOOnhLht60C8o
vAOVPAWR9nI646Dz7gHuU2OaKaPFYhHRHGZzqlA3zGcg+VL1p4y12uRreYsIDpD3GOole2rsJsU4
z2nAKYhkOaxx+jGHbP2Wj4NI5QGnPgTw85miDUg1CndDnt0NKzp31ibJGGwD5pXIQUcCbpYobA3C
ojZTbS/bUmHy2QMDWLZmhKQjbofiKXdb4dFmwB1bjSMWLszJkgvTK5cWxoo91V0B3lVhjEti72yo
fvl7uFQ9ncIrcdClgGJhqf0EEJ2aQPmf+sDFyb+63ud00xN0BusamCJyx8Kf43PUgp2DALajEhaU
lMhIuyCDxh1GmDD+r6hymxvHs6qG1DSbkE/H3aNrX0XzfYPME0Iv45//9SQDZqv9jbmPOt0Z1vGo
++ntO4w5YAaiFRUAOpKjlVpY0p21k0x9gUe6hApAAgIrtVp4PtC/o0vWlGfCbEyy2NcVsUIJl40Q
pr+Gn6m79VgBxwcLt0OKIo+ZbENQfx9WQBk7jlIlfQG6MQZj7KHHz4yGQgunHMSs/0obcLOGIAZG
GQnYT5IRqLxLB8TvL5Ma/yqAVUVyerJIe3ciNd2bFsmr+DptPj+CyFXrVwgmKRIrGI4OBY0ZYlAk
1KIj7iG1lbrL9pwhY81+4lzXXnt3cI+X9pHTPU4QXClJkaSiyYeb5tM7CZZ6Nznj0D3oYFaCiusf
VXBWKWeAiJoSIBxABV/J40sSRkLniwykTbih0VeNREw1Syseus//7QT0If9gzoZhua9638lJ4UOr
bry9c3zQCQZXCCz+EhXnQCJamN/qxNU+bBv612J3QGn6TBH3VoCDJdwUM4mc7/kLO/Ov5LbFXBU1
XfBYILRPqrpkPrtVsw+PtsmkEm1AvcHiDSviGuJME7NCBXsVMJHw+1VXRC9gCKoHSGZtcc2catbU
TIsmG/2r4xD8KYaGzA/UC7RoesJ4q+00O7SSHQerz/gSPeisgsKnoYxKvEJgRgfklB7kUBzf5300
UeGhzAelWhgJuYIr41gMmEEyc7nKmEVUyGlEC9fRo7agCoW02sWue/4un4nq2esCmRKqhEI39yRh
85vCrfBDZQGTaiSy3BsiCLeUT4ZI7Q448gNEUDk7oM3+UENdB2cmMCc4BJcbiai+s710u860rjz6
3z5HI9e15r/TI87PkS2YnGq6F4BJLXABfiWZqMKYSM7CJFBw+g94tndVH29Sd/3iOAUvIzcByNXf
dt1wt3WOX6U1IwyFePMa9MvaLr8ZWppg4GWxw0JngU3o6fru943XrY9r954uyoP8TSTMvZC8offW
UIIHjj1rluHOFO8xypCMgEX+0kftDfLXlXHunPBS2vvbSws5X1xQFGtjTkeX+s58yFxvsgqkbo7K
JCCXx9qYBCRVw1EipMNZtTGDNtiVhLOklyX5AsWnlwv5vsosv+bjGl/EBXCmYnhdKndP71nmD0O1
9ZIJZViwJhPQMoHBgrR7sQ8LcGAUKarpE5DQlxYklSR34US1o/dK1BHlu7hncg5gGzaLWrfBSHXw
t3+ICiRqoBJoU7KuA6TNxB8RGRYVPrld+zsiBS0nfyZjG9dBepVm0I/Y24RCQuvRRuYxqmhCRP/X
C44mrWT6AHgQl8cn5yo1mJUT7qPxXuREi7QBayR6pAjfATqNyji1EShbsMRXlCWEKpZYRIx3iwwE
nr+mM7aIRgMXLgR3IPzE5G5PRyMGbuW1XbC61wmlrVayU6qMaLWp/GwzZ7ekMgb5YkhJdVqIi9T4
wGx/ErZCW4Ii3zxARxSAgHZR1foWKSo0s9jBLqc5ZzVWXbjxuWRC4dCnrPf0wv2hW3VDXMxLXRpc
Ot31TY7DouBBcMQehDRJIqSxgNbbCJ2dVdM7wR1DjAhtX2KIZkABnr+pv1t7bKjgl9yA64vO2HqR
ySd8dsfXCTxZ1cxNQ/pdxK/FnrKFVHDxKtmx/m5kCSs85aPiroo+PUdbFl3a8c/qitwzMnNYXejx
B+Q4J+HIPLvrYVXtethkETBEavmU53Rd1rRO4RJwGMmoCCdVNe73op2/JHKL8IGnjZQ+KECpn2Ld
stUZFlFVC0xyc/lVHzmX5qeG8WS3eHLJp7tFarxkhp4PMY4qgN9/tvbBFpqvwjSKyiploHcBZ4s0
O4JP0IIUgl/cIvOVULNQOUNBi8UWE42CWf9+mRd0fppyDCiI92MXKgVi2E/nY3+IvV1/aFpcf1Z/
aXHbEtlEj3IX31n9Za5x8KXU3d0OIWUW0mvLvuSI+ocmdtpQntw8GMkEHLQgwJxAbjgZb0Q+Dn6E
PC6yMaTZUI7ykcUNHkJjLBhMUrL/Exbb++SCKUFQwG79hPdWrf+/XRhcUBjGZu0ZwjvKsU9vUuU2
fZW0kQv3EkQeoZDoj0JPKqdOcpAG7M3t1tAKXbCuwiM9NpIslFW4B0Ewn7+w84hTF4ZBJwYlBB/m
lMfg78ck8OeY0xJWkYo5ZDo39QReWS05MbnaFRUotjfQ9j+CAmPfaPeiHEXh35FFu0n8owlNeXWs
CABGQCBod0gQHrYWdga6p5lE05rpW7Ujb81KoNSEOV+ChL+hFkIDZvT5D3WeIPGhZCUGdwS6Dy4c
T+92ltX5ivrkcrclfZ6EyVcJMEiBzmZItpdPoRqKRQBaQVIcQ28+1EH9+RGFKgqjtODqPL/rov3t
89d4VrpE+nsVUbdka6K5CM7m6TWqeFE5fuLhGxC+gjr7cp+nCHxPn7zs4F+XQU7hewuMovgcUIqX
65gIaAbB67ZCy2ZCQ34NSEe6fgIiCOgnnrnnHN6EQ32vOSOTTeH9GjCTSlYqMpoYvLW0YSzJXhXa
5z/WWfFSHwsmSeRTGQQnaR3Ffkmh/fJYFMSx3HopJUBzQOSP2S7bFpejAGor2TKe1Kjfyh1RHBgk
atWatLGIbGkDYkXkq33iAtHdnr/AM0szLhDgDBxRUDMMwKmcBfOlGidUFT660wjiNBVMDpGdmqoX
ErKuKiiyqTLMTpjaEENBJbmIAqFlbpmPicc/y2jVYAUMKRHEwO67ixg+idAHk2Hz4npMqkZsCKvv
aWooLiV2C0mIF1qw94sXbZjWt7VwR6oxC/LZ+tapBDGIitrMgqNaQymw6g3AmgBPsIKpVMmdGpjN
uoqCq0Lyv6uqnQDBHl61eRhtKpfCUn9EwXieA/fKD4fdaxytK06oZH3rCwvZjMDQY4fi/z9oAOtU
Otl4aTZRRgHvCWfROzm14v0xHuvZkMPsqMupN6T9RNGJ+FoL8WdHBKrSsFphSUqckgGpEhufdn6G
3IWO1OcH/TxmgpBgKGuGEf1fDoWTmIl53nZVG873mNL8C0TojanZFPAxDxB/HPL5X22yQ4qb874K
PtDT+SQCI69B8wx2AZBoteiqlm4tkKYL13ZWckW0E/YKZkdQPIFBnxwNTVP5iCYd4TlxVik2oc2G
DhsbLyVXicQklKuVr6hlrjRPeb3Odgv2YCOT+Mvlk+E35zq0SbhtnAkQxNzVaZY8Hym45v6wBCCc
67vd/u3hULw35XRfo0auI4ta8mvFHhrHvAMPpXOU7F5k0Mvc9fP4korXr9d0smn6BffEidwBOxSq
hH/TAVX2Mi5AI9tqRSdB8ILHqgINRtU86mq4Vmw+0/K8HJPb1O3ptOeyyIjZ0JloKPw93cx905lj
G4wDCEwqHYrJKZvbw5NDB8GqF7U3IYvFmS+R2xplK52QbyyqUIrAUhzBUxENn/FFkNCu2KqqDfOH
DfSBStsHKXaYQ4noFwqpI5J7tK2GqPruevKgoXqlP+ju2KI89LoeFSJFGrCl7AHlJ8yG7nChudOZ
ZyErIUVq+ZZjT/vdncyHFg2IG4kFi8GLheLx2jjxD4GDFS21UX/DbvkKkac/jMNGdYC3ZLuBw1R6
bw34vZfBkZ/JYqFxtt/qftdsnO0lZ4rfzYFIOSQivNxs7E2e3mtnFaZl4JfzvTAmSAohiUXFXqUl
aaXiMfkgop0mgejjKi0F3Tq7flQ1lAmUsIOX09wzpSQPNCYVRYO+AjgAMDBPr2zOd8cyDPvlygY5
mYoYYP2TxQVABS31y3f9ChlGrlAohmRPWZnNUUAMKyAN40QMoQXuBLQQhLbq3o8t7zoEclvuQMCX
ttPXOsfPMl1pgPvATPjjwtZ0VrHgA9GD9NG9poTHfXz6gZx12rfdvhhRXCZuctQtBY7RpF8l8aki
Xiv7tBokyzCBM0pY/8QoNWKfV/QESZYkxYJw5IDuGACDHgXe56/wTIGIW06JR20/8Ni4s59sCE1V
z86Mup5tJahmpl5k6JgPTkiCuYOeQbZhpTCVJcmy2qrDAxxRvVnEI8u6pUtvTHe787bA5fCxYXWp
VOEcLiJcFHqe7BTsqEQZEVESBfyT2UtZaSyHyRst10VgkTyhd5WstrfMqWKjFRuvCNvcWsYmkHjY
RzL32kSIgEoyC0sSXoO4HgCKmNP/WLxtHP9tW47f5JyhXFpcD+XSmuXSshLF48JtP8+vIhdpUALs
UAY2p5DUOCxCusCdi/QRvCJa1M22ewGI9W0AVUgt6kW3G7hxgLsVabLFou2ovSH8lPh4lKIrKh1R
1akE0xFyoEkp9kD3QOuREIYyHEWhC9et6fD07uu60eHh3vsssNPEYCzSMjz0nLXYrwPeAJ4foLyT
7NChpiky4BtaJ0QEHRGTJooMbOR+BB/z5ejSQKFaWNGni+CZA94RWUTGL+r3hOP+Idx67dX/wOzw
gsiLkbKlekgFAxuEp+vQ37FND3CcP3KxNzKNt4RDUChc46vHlFZgG6XYdgfHVlSQBVkcWt1qKBGX
b+dvtmKcLND5pJhJ7MKnfnpd2WE9tlsnGV6LE6Nz6zF0kf2JymY6a4B/yCL9xmp/cV3C+Pi4iKuL
LQZdBgj8+WG2shgnw+zDKUOSeLXm4k5j/Dl3q9U0z9OD2Di0VF7thpIyPnCASbns8B4Y5I3gAdp/
SVReWY4jcktafi0QVCsyQtkgWQ+vc7MFSolkbi/ZN8qB1CWFW25ZXpLPFbNGrRklCa2IBvPq8AGK
8Ea6EAYmJbV56vYU4AzgUAVtfUQz2iLH8U+Rtob+QUR1idfPff5mbr7GOVC9Pv6hyrlawwpe7GJB
m1T4DoGJFGjFEKb80Pny//yuA+tyGKeHGl70YbW6aSLmbfH++Xv7m4KB9LEJCtEOIsj3TuqmULPj
iX/oX8fxeKP7JlisFDV6tirBXa27bEi59MCJfMgIrVc36k/J40BhrHihCv2F/VKZIAeXdOz6u3Q8
/J/GipdeJxEyNnxCwXvVSI2GefP8Z7HXejJPKA5RTg3VB/JPQ++sbQt43+vdO4u0keWjojLLPhSJ
xqTw4lU5Ghy0wQBBJAd2txTDDsirFp6W8RHQnzE1bgxE50iafum/hRVQQDR5rKaHOdBckKeKOAv9
BK2Xne0ftK51bpx9FATSvLUEzCkonCzFrPHmcirWtuGqYTE795ukghetN1QJU1oILcBayZOInyui
HPh3ytsovkz0AOCdq+ZhVRc1kCqMV+j1Sofi+Rt/3gohnrCHNloJiC6fMgN9DyvJfTpgRgj+e5Hg
S7srmMcJvHhOiwyDK9CaCF2ypvQh0KiThILSoZr+kfqctiN25KDGucuyqgllLasaLxwtqAqElyzS
9bwHuegcybe1Wwc9sFCoriqvETITiaMhgBXpg2cwhoQy2AzsljAHLnxo4bZOhwhwQYwGHJrp1KGf
DlHV7cddctgPryVDkYPFhEuEjwUqqADgBeDu3O7PaWiuRV1Mgoq6jv+HtYURixd9tiTBlJU6ENE4
5rJg0orv2UwDBW07bRO1R/7qHu5rZ/pqtwwgntKwvNyn/t3GT39aAF1qmcS7JwdSXO/y/VQF6TuO
0Y+WBQtmf9EXF0SIQsgMP4x8OpmQrKXGrxxM0Do1ANWWjAtQz/7/kEuDqfJXPnZpAZzT04MyA9zU
FB2eK4+8ArciuKZNzsF0I/jfMnk4mDomBgDn9lC9k2fa4+SfWd2Xpcl+U3+A7QBWM8Y7BGzVaf3B
WR8Gd2zz0vITvUqSk2jkI8Uki45tGb0u2eQUaEgPyJq/yJQqVIfagCjhkBS3iGl5Gb5sSzIn0xKI
cIxsmnBpZ2Pp91m4Svvq8C4fOPDAUEoC0/YZWHSW56A+g9ttWgTrpGWq5MUk5J+9uE8IAlDEk5in
6PHkqx/dgSMrCBCeIPggmrFl63iF0PDFk/68sQMQcY3aCoVe9EeRMjpZU1uvqI+xOz8IHaX8t0Xb
qh52TMbkT2XVsiLklL9xuYFISxPvUU0Val8+4Nr6yrK7jhrnpeuzfRzp9MDdEcnf+itS+REX4fmN
4DdJC5gIMKvkijhznkXPvnEGP0WB72FYcTe3iI4CKlZxwPXQCibbV6ld3DiR9F0iY5uzYNQlvzUp
vtlggu3a6ldSolY3T0DPBl7oPwBBn1eolG1TT2fGkW9ZUdVfa7pVvMq6YzU/SOVNYCP5PJqSw1Eq
UVL4kQhTvpZIsSnfiVrcTgH45+CDohoFoBp+n0D/wgl+RjHHX4oFj2YjwwZp4BQA7fiA1sedv3pZ
N6H/Ak4n0kO9428s4TY5VuUmQNgfrZrt/k1wCPwXeQiKT7xbGDKkrjsZVe/87gU+DHQtEkIAUxDD
uV4ZYnWZZLinQsS1sjRkjFgIbyndslIobk7oiiKPkN/SZFPbHhRgigS58eTDmwYUzppo/oCUEe6j
K9lox/wWktD7zTDQjQd8gi0wTjcJ3MyrICvb2yLaZVcFee6VFedW9OPuYK2aCF4tHVfu+ooaDXII
EvMmnji6f2Uhb21qMHvt0Umu4xqme+MyFDA7DSLTWHc3axzarHCEP1MZ9mnAXoEug7Xir5Ir3+Dx
3KwpMc/Hywp254fe0wE6OSn8vJhKtEebd8aJ3sIc+ZAc069ySGwEmyzL+Y+6TNHBgv8MhUtMDQlp
5VtKO0CfctTYzAEpVAgGAkg8+h+IPC6ksbyAkpIMX26jZkcGR2PBSDfHEBfbMA0C1Ko8fqpmTEAa
mvX4oVEbsJUVYZKdGviPTgLVA5KGanTMvgAfNRAo08yUx0j0bAtVjnHO/PX5zeDsaOA0kH0heRRJ
FH6SJzeod0skdMJKNli0Dh7bp+R26lOpmqUctGaBi14gaxfFzToa8iMdHdR0tLzUK0Hi6IKzVHia
5tO/UbUVOR/2K75OgsqmBOU0ju5I+xZOuEvOI6ELpqEKjDrGrYCxVBrYcWuEcFS+FuJeMZvGSMeH
9NilLjdUEzpM0NQCWit2m+ZczoEqCZIt8JoKYjJotIIQGKDVBuYCezsFJsxLGjpDFL9lHCSYmArN
PsV7aXxZZ2UCjSAClMFrFHCoQTbsybkAxzxKP7qYpgnpImyUDvr/ARdFGQrRC7DKyHiCjDqN8Zqw
g1bcetNrFSd1l9RFtUADMl5BW6WGLQFpbekCQMiPS0Ub8Rml+6e+3eXSpMWO/XrI67qAiwC+CQKO
zPj0nEwo5aedM3xUt1H+jS4GWXVGFQ/5ZCgiZO50ew+dhCJvJHgIoehejQdh0pOYerWkSG2NhDNR
EZ5Cbr3AOsiAoFDQKjNXS9BXLULK2CqWWI1vx0ekCRl1mmlWL1KqPj1Qj367ySZxVDtaLQA+iefR
q/wsIafCK19jK/FG0qbWtu4IuvofhBDnk1wFzhXGW0RmJE/6919Ot6rPfKSLjsNH3RJR5AV7t7iV
kAouPdZ7fBGQKWW7Sgq53pDA5UBUApSWSRU3KslpPYqFod5xwX4frrJPKsM94t20Tv4HPSeNKgQl
nIGJJhDJPqnPztsydaCHFw823EVgpQ6k/UAIpCEcmu9JwZpDUsJ2B9hbOPM+A9dlQ2HtKZsl+yV5
B6vTT0hA1N8T+anwc8NmJ06T1qJ6BHLdVWyXN8TMY7jHjJ2cBOtX8YIEPqOz9UMKUMouheJKUiS1
EbrUzpnl7rstGjGb3uQfY1RvfBkViRIlVYLn99MzFCWwWQrVYqfEYM7oypwM59anaeymBXAo0juM
GpVlCf6n/ciazUk4ckeYSxirSTzF84fDYCjIkg+r2oLqlDDmqk1p3kVTgCBvefcP2Bba239dlVzr
Gg4IoWvoRR5g1JNrHYvtvoxj5ryBjaLoFRU0RaxqS6r8K8c3Fa7tAQWkR61SQXrkVENb90Gmlxfu
n2p2p9cUg4wFsQvjAmXQp9fU+GGxZ1+r33V9+Woaa0y6uXeSQKVWpjqPiqW2vicUN0wk3cN6aK7K
fvtRI68ytK5zKWhBciUPV1YtScv/IRXVPcSSA6gxkA8SgJPxziCxROPBkRYW5xA7mnB8uUvaR6NH
KHgDA9Sy2TghJA6q1umy24otRc0KmF5Tkhk8fyPPkBC6MC5K4mI4n8Sn6Ge/jNpud6yLd0lAagKP
Vam+eKy1q/JfAoIALIYOPPmNK+QYwuK7EuVmNb3q3fytcPo6ZZ0IO4fwkkerTdKfjjQbHk16lHkQ
u0BD5OlIx8Euz+n8HqwaXE3FTjxPndyqKkt+MUlorFKXsJsFkb6kevQzGVYkjSKC5AFyHM4sNH8L
4lSVa6TNDFf2ziW7V6lPdGp3gEiKdtg2mjaHYPgilFoXzrdN9Nnfh1aKeQiRbGVWy6huNrtXfe3/
i43mTlDwBsAup8eMY5GQZGTrdEAVDmqX1tKWVaNulBB6PSGT9YSFfe8Hl1piVkT85KahpunGMgcE
X3Z6kGZpN7bBXAyfVIq3uHYpMYvAIjudwUBgGancrpFrBlNeT1BHuEDLnlpx8Q0hPFC8msaB6qHD
Pn4N1eil2pj6v40YYuZt4v0lQoxVbN5O34xce2zxVLQTSLFDMf8l23rl2lIpVy2rL8GBktmKi668
nNcvZsEcwvqjUsdS2CG94cRAXcFHSwsBT4zN4iBCZRI8tqZCvV0WrepHkrtLKjYb7i681o8kP+ZK
MQwSTVd60yHjREReW3u/Cj42lCam0UVZPU2tfLSxdBpZLRqKi7p9/6AMelaejj18UNdwsYEkSiPh
NGRdH/yxWKXtuwGrHERN7CMaFjznywqg6MdW8QSlkuX5qYbJo3yKfu6/0cuEB2aYrNrIT6mRn+Ij
P+VGeJLk3WYRM+GR7/djdoX8AbCt4aPERTosWDk26d+1X8y3epT4CW+0PPmphaI34tetKMqiVqJ3
SEhJ8QCOPvJqM30s33ch2pN/K6DwPst16HFfIi+nly1fy/sSyOsdB+mf8Orla3nOo/6e1UlZXsBP
/tZIUZBKlYcEeneNMMryxbf1SIPMkDT9LZGC5EjtUaR4VE1pU3o+G6RReAWPP1VTeKKZgRwKcMZf
HxEzQdkjveH/Te1cSduEZ1aXxDKpfuqlfOUXibL4ellF0jhZvuFxkTBZnjTDx+WXFwkTV78lD+VF
AWX5FX7081f4Ca9cfs4P3a/2QW0znvAv/pqmEbuPnUfMIF4pIZfxo96Xx6/u158qK/qRvSx+VX+D
j6P/IbDy+In+fs8Ohq5qCfqczx9A/tlJTg5PyTH02eJ5Gp/0xoGj51mLisk7CZiIux4UsJym5E8p
E+oEl/ya8KfDelGoln+I+G2uizfmDhCblAoBmwVsuypKJuvkQeAjdRZVUW9WFPj+7ixaXXe6PD0a
aRz1qIsEeHFDgRTq+PkPdiZjShaDvgg6kagL0gw9a9sUu32THI4c67T3MlVM0d+WIbO7hXYutrRi
v6Am9oVpoX8QLVwFNvX6iji7j8MKjhS+wuTPZgLcx+6k0pWFpAMdEjTY+nJR5gwiEVlQv7cci2H4
FBfX4bZD4Zitlza22MPQTh/KuL+TukdPE9mpu41inlU2PqRZi9IWeEZwppZohaT38zdkfVpk4YaA
uY/JAUhjDJW6pyd5kxLn7siVaFBRSGR7I9XWLPU+Lo8/9Zp+3eiYwewdyyM/t8JNNmenMv6NveH/
Hn5uK78+0XbxuD2xV/z6hSYD35ojtI4Xy56hbFzfsIfY3QFxpWXnaK2m0vLIviCVJKuYpLOGBTOR
Zt0vi4qNgrWjRWUfnywlu9CXtbssq4uLCWXY07hY9xj2gICNhMer03sM2grvQKCJf28B/Dluru6v
RLX4Ws4U842n3Lqv3HN+snzxXD/iLi8/1Tfce/cron7IodtRcL+yn+hU5Pd/vjfPF7ktnvCryxvY
d+ONH6W2fo6irmA5qKoHZLD0F5ZdHrArK93qbDEwv44czxkhxnV51Ch+eXyok++cAIsg1vLI4C2j
yPix2//84ods8Hw7f11+ZsMQbByPb/i+/bL83jLoPC4nhvPquLprv/DN/JWj8PGY4MnPw4In6GDx
Fv0kvSseGX+mw3Jo/JwLzIhl19ZPfpHF0o7Mv/08B5DJ+qfT46yVrCUIjJMaLPsS4son0yNr2vCY
9T3duPcJrHEbdjB0fDEqy3hqeOw04cmyNJdRZTx/HV4GeflC7YwnGl3NEoTPNPzk6VqFJU4BN6vf
rVGNtKKQv6MCnmg8OfNr7G74BtmGp8s273Fm1jDzOhuaoH3m6JTXat1pkHnOYx3/++dznjBuPDJC
vz4ug8cILSO3LGdGaxm52Z7A9uFxoJa1zTHKuDF69hX/N5aP6/3Xxc6/8u3fhzPP2mN5NeVv8n8/
v6cCJDtzhLJjCn/AaFQpa540bJsaIUD49OPHwEspgGFF8aqZYXeHEPRBxWwfnC0I/GOSv4s8gwl6
dgD3FpFJyr1LCGPge8WL3ANAMKIhKd2w+oCGZ7tDlDOoaVMEAy5FZo9evrNFfKWZ17u3yQ65rKDn
IU+cH3kXoKhf0quw7YOc6s0mKo4/yun4H3TCzJ1bihGMojOhObbWg2QJtsIqTbsY1ZNuTcoWZ4SD
xQr8p4e5Kn6FaOxbhcxB/m8r4bGRbcBGFdFO+W/VknUZ1lxCsh6b19TNQS+i+onWLrr/k1AR7eF4
h0JngjeW2iUYbATSiEoi7kid4X2Vx6gz5MKuBSntilhYeErcn/ItiBh4JA9JhvKXmzrBy9iV7qZT
wiZZFWh5lrTmSGI+ASI7vKipoJDWCI0a9DkaIyERWAqMAa+JTZA3xZcgr/Bb5QrcmHuv3gLbN4jQ
cf8ul4DvMARA7v0kfCl3K5yutu/bEtBd62JOuAXNjyirTZCCfQRoX3/FHWU5UUq4ASV2W/szJLFY
t+B/m+3m1e2YuF+SPSINNYRgXrRFcQfM9lDghUGVKaEIPaRo8a1/ZDMDNPvUzfaQIKDFX9VHpBfi
o7/HI7Hq/nLcAomJip9ZJKuuRkC0YcecwbiRDS2FdePs5u21VSVGPiq7zmRGK8in66BK4OvKhz2f
JUhDnHP3qJ4gV/tnOzvRtbvbzS/6FRPPSUUZDXbHmxlr2Ks4xzIB5mK7vfInPHmvnBUto7iDH1Dv
MfSt9xO2v3mVfzdNV4JJT5vrLC3q27Zx5x/DwZi7ZERrZ6abVVdMGbMd0HKgxJI7XwZf7TGqBq1a
S0mEmMPaYC6Rx9jy0ZlhqsBoahHPujq23ae4PZobE7Aw8lamujT4AT9WnEDcHOuZarFXnL/BlNM/
SPE6kKlO3TGLsrL/PJOZU/pk94sYMeAFSJ6RjMd8GFNSm2zQ1S53u5vWVHyADsncOdqPr2toHEjD
7t+JNG2NQuISCdpmYvbK+ivzEcetMjp/trbqV6pcYtTzwRz78mYunTXT2nX6t/PMOsh4z03dNO0t
nRsfF+vVlmYt62iABcL0Z3ESioItbHu8W6GMJhQMhKHYRriNd/HKue5Hz1AbZzcIUCBN9plawFPy
lsZjsAOyaMb0rhiT5MMcpS5Sdn3ZTjeeKVfpC6/Y1mtBRXfhR9xa4IW4WRxkP+TvkZBPdvsIx6Z1
WqFg3EcxFdEinm/jbj1vb4osNwea49CSwJ60B49O6XZ3zx0r/sOCj/BMGaGoBMVUIJadOnG8ASbe
ujdd4RyjG2/F2+ND5Rcrepfd4V/JFCWfsrBdv4bOhKxmPa2xQ5jjD+iZr1/3iemufWwxNurFxTuG
bp7MD3dU/5WeEwJS6s72AOlHwYCOIZn49lh8qLMWg1TTjf/uD1X7DssnxKYQQabqcjjQIjvEu9tt
l5b11W7dt8nG37ZcUbOiKToMhfuhwXfsR0VP67adAGbF02HPhKftyUqcX7SGP21CNu90+NomaXab
93h41NiioEC5zz5nQwu2ZOfmm4p23FW7opnchf7HpGy3lMloJbpGFyM1rmDEUdmMx2u/48/lBm1i
aNDty3oYW1IxFqHZuv4dMhMwszt6ny2yXUk4suTwrHhFvZyJjdu0JRyZEFuhHOg3JcyqTRBijgPI
FztqBwdEAiZPKs/qe2+LOYeh3NT/Lur6I9gJltyUrjZ1WHw0FVtStDo4D2UYcXBufwwcHjiIZdld
slX//NA36MuXGF4f+IdqhLy3ppmKGFG1KeI+udoX5Tf3sMve9i1eLPO2+0wvG6F0mpsbKZ4Ae5aM
IjeNrjq7UcKulkTtHo+FcnfTmDq7P66L+n1fu3/V3FGkUtHpyae2fwk8hhqXXODyUmI6LTg7iqR5
jprPsEqPANYIgwYj0pvbQd3ClRht2gPDgCoo9jH4dLs9djRJzplVB75/PUAPxGWEl1DsxwjesJeY
kcnGLrTfkF2293iiALSq3G9DEhdkr5yAvTuzyTtMCv8ADnh7SNB5O443/bh6uzL9g3fI7pN+eIMb
YHClkcsOXrrZ70Y0f9i2PtXJvkUzLUY9kUsyK2gcbsDp507lEVsZ/jwKcRyQnmxwtmIJuE363oCQ
SI6YYAQHPhaieW7JK1moEM6RcwYxAGh6j6XbRBvMAGJGAR/PyIFTsC7YlNDkovw9FTf1CppZvZP+
dMFe65qmeGdlhqyt4QBkoB4YGnB2PvJHuK5g/aThaEGiXCejWn3rCM1oUAFug4i503NBrruvrju3
/2a1/2j0EMqU2sgSppVgkrD2+a6GOr/nZLEt+CZ0xk3kxN/7qN4o3oClzAQMKjzqkzURFcsVkKVE
kwYHdlqb8aFM4Q43ukj30CCyfhj3m7RfKTLgSM/WmMDPnt9uQk4ZTtjPSaf8QGFLyTQJapQeUt2M
49rcZUfKGIcIOzv+TL4lNjAJt5wtlPCn9oBVNHghicKX7PmdZMK2OYIKqKqy0yO45KtRzaEddPMB
ORhaC22FynVjBuqqRELDkTeGCU/80yO3WoPWdVGcGxjmehxYSdE+udU8Fma0XcsYvGNqmo79o+Z+
AC9gUaDMyKtwWtq425yQbeYf4LdMtLzVzHOEV6m9v0xKbSPa1s1NVOWE8thOyGk5qJMUljdzh7jH
RhcIPm0RXgY04XIHFwH3te5JWOe34q9xDhCoTQQqbdmg95QRBOZGf9pFAivWxwn5OPs0vnZlnjTs
iGvBnYYvd07NTeyZM0AquDRuqZidw3qb/FGOefwS1GeC2iAHdOITQOB4g3PbESdlGm7cqiPxRu3I
WbXYH+8IVb+yHX8LOs7GvJFFlBujWZ2ylwQpv743ToGmIEbWwQEomkdlyi6hjpfWLrMIaJXPEc9K
dTOYymwX/vs2Re5LFtx5gotU0h33b9m++fgHJuhAp+AaPWLOwVZroJtkKBUUN26JKn5IsOi6VNvR
TQQwhERYXlJD5eoQxicAn2wRfs9ZMDTmpg1os6ZM9txDQNEc0+wOzOoRqy9uduAo+OAV6MvtXtVo
49z12/mvZJf86Xds7LWkP7a77nvnJuj4IREfEiWaVnGrw0Mz4iyljoDbF+ybKcdU0qFRs2dyCIze
YlR7bbtd8sqisM5sRJ0UZBFBuFtoJ01WGRkaSwMs3yeQN2zEDqZssI3yI2dREgiDRFPG7gbLrmJ0
/Ca0ejOfNUKIiGk44BfJ1Qp4GBCNoEwm81aiKvWcrQmB1pl6Brhqtf9GbyNkAyG8kjeC8DoQaUh0
sE3ZIKDxJnG4ndYSD1NQdzd+c2ti1Q40ZMNBoN5dXDAMsiRJtgxMHGMuekDa3mHGSbBxoK5oS3a0
JC36dCAjygBhS2UqwS45L+m/7LgrZiyZbqWiRf5JK8KHjVKRWBwB3WzaXLYJwfZHUhBisN+hxaKO
v3HrdzF09frI8jdHVkhecVIiAtamCgYQfxDrsR1IEdQiHwvC2nho0GbJlKejuQqaS+821cT1wJhA
UouUh+CuGdc/4lLvrT8kBN3QKHh2izXGmkl2L6tUc2TJ24247uSsB+6ZFTZcF04/wqWqXdiz5Bu1
BNyGjH2o3hLbW5+TtkUfdZHV2qMYAQZqIAqUzHCeTl/o5K42Rl5sAnDkyksSUly0YZUlQbS6q0c/
e5PJHC8/aC6kLN2EJIZZIdU9mpgWDg+qm0OeF1CvemXc7X9qP/c2+QzqTGdVXbA8zJ5gd1em82Yq
g+Yudg/TZmXS5LaStwTU8R9WaS+oCDQWIk5Q+F/qnAgk3rOig4SlMkOWrho06tweBNzi7udykwXK
ZKv5OiQQtoedQ8wRMX0SWTWoIl1lpE1D7jn3w55RRJt2fZuijbNxwAzxeTHYQEKQhcAUMKWc3g81
iSd18GTQ1dFZC6a5uLHaAFjjYGrIdwRdP4ID76xCOKglRRTI76xLIMY6gsIp/uB2JNe0z1mFkqRN
PAjbwxbgoztw9pkyWW3cPbebejyTw2UvxNqb/b8nYozXyF7v2XphVF2tSPMwetoRe5Sy/KCKPaxL
96XvyP1N/cCYiVo36Ao6GdERdlY+FTIinKxlYiZg2nGngBza4XiHKcX+pl8Ph5f+TnYiDWNng121
4OyCyxr25rlCuCk4EFO7w3F/Mx7Wt/Nu8m4Hl904yQLKAPmKG14xu5dZ1mgKy9NxaPk8RCufha0M
RqD6KfaAogbmJaPJofmjzRnDdi6Iaipz13ogxA1pjtuE4b9agvgbrGZ5j5ywZ8Da4qrNORNrn42j
ReOVQIZfCDtOFYAZZqtjqsS9pDVZgdF2R6QTbyMOPo74ZDt7b/nwawjzZX23B/f7MJsIRv/YHh7c
KA9ftoBgspQbW++cf5culTUkIoIeP/ktQ2nvTW2AR+nPy6/F4LwHlcAESMFP1Sszonhs2HDbFQm9
Lb1giYxTOHdAO03SMQPMwC5aoxJztRz+Wki12O/19P9pOrMlOXVmCz8REQJUDLc92u1he55uKuz2
bwEqECBABU9/vlTHudnhYburEFJq5cqVK1mx5QyePjXrxABYkH+HMBIUJQstGEya4VgFFraVBGgX
+xLALNic6OLPP9WZzMJ5AIi5yPkoBSYAUbjImfZAiOEO53aeiINsa5IAhfvCZK+MaOMZQjVV91sC
jyAGWWIKsy2Yc0RxrE7REU2ygeNu0JyHOAORdqeq6hdEXyBRJULXgQnow15x3/CiTEaQJqPk4STm
8+8jdsV257nq+Ba2APWEhNNuSnbIiYAW8xGcMzHqTJhHaGRqcQ5KEr6J3k2Wg0FMsUe6UvR7SCdn
FbhS93z67Dcge7JS500I+bWbHn0r4Ez4L+P0+mivnChTyuvr+WTMFzDNHDn4rkDuC5kHSCs4fqFg
kbW+ju+Ttpgfa7tI3Wgu2BEtIT/nOLuzJOENMby6SHDvM/0a7IhzVL8wqJCLyR5cx3sovqyd/+O3
GimUe8aw50fTpt3DMS4cwZ3Lo9upycdZjJuDsbFGZLvtmr0jjQcArwSh+aL1Q4QHJuN1no4cb7Iz
11WPNlxiKoLnryLVopMc7rAQa4hRvuSCkK/lYEoNxznegfAk0iMfTVGB3hBPPQfMH0ImatZZtclf
V7KqfqRtV+Xj8eiW1X08StJlvQmbdNr8hwidHX6zTHMgQ4gq6I3wIL3pke40GrVSA/LdDGy/oKQI
ZKz6ElM88d8xM66nJiGT8Ge6hK2Ey4t8D1lfmUSoHXjMHgRxMAv8DSFSI16mFIKKIiH/rjwnbuAE
6UWOXSmr3vAfVcs75f/SnsojHBi/oC8ekx9sBcu3JRKUeBTcwfyxWaDZCbtqZYTbmyU0ygp6t+Wv
TbcCnFsZBl/RAE9SdsOgGPvQ6MLeCKW2iWsJF1d1ElfQkP6ziWTW0nWOH8hxGjaaINlwR07Spr24
Icm3nHl8GaPEiCVSpA5I2fCsVc779IgrW4EZfKB0/KE7U6/KsBJbMKzx8MJaET70mf8MZ3IkJhOd
75IsqAegOTxlCTxxCbN6q/P57zIXK1dA+1t2XtSA04nNhlDyrhe2DkKejLFwYXhyaYwqDIjwMFCB
/O9VOPjqrpev1sm27Crw7aRvvenLV2YCKEo+pApAVZA5v7Yu/ZNDX0vgFXazq1IKCSGjF5lYFPOW
agDKylGI3Fm1yu5VgAvDrNZb6Q9F3vuP9+1vY4jwK6IRnFemv+jJPG8cjwfP5Wgb+YczmULJ1pi5
ruMeFktRp5Jv7oodZiW86sT2sKt85g4uMK3HFBfELajQD8dvVNTytWWPyTK+4CyJFdALROY8+ekb
ACnGyPwUrpZwOk+A89axhm5rHj3zcyuzf0Uwrx/sZV6w4+DE6jOxLGZEaINPr/Zryjpe2yvdprKO
cteaTaKPhGDFIkfgFyVABamAbg23KQ2lcoK9BpHonLhkgzl9MakPYJul8j394TiuP9h6d8TYvrjg
lwKBmMqeOrOtj102nYKo2YAxiaLTfeLo9GQk8aIiT1zo1Uz/zXUHUWKJjjLFmR4ZHJNlUFzLeXcD
R07GlyEbgF4mASAW8wG0mN+ag7g/g2m8m+GixBuHsV4jlBPplD1b+hLwB7u7mOz7uEzf4rhfpzfe
w5mLkcG7Ih0kyrntnH30GKnhcrD6X6aAxEoUdEWXJ+vNZdo+BH8AMjLJpeguhgOlcoHA/+Cjt6th
eu1+3rnz2dGPbqd4AFyY7T9zIV2AF4ZogQHEeY9dwfguzU/kdYYfMeSXC9uPdJlLQhELgzmAiGJD
K4wL9Z5vUkcI405nRgMJZRqyvXiIwkpAhyziNUiwlUtdGhTanKU3nX+nd8nYW+4Su0mydoGEMYcw
VC3/URs3JG4a4V7N6/FB7UfxP5XUf/0q150sTdzjEhPUCrKpSogOkyeeliTwTMVQMiYxkXgcEkFT
C7La+LHETPXgigoDaAWxELKl+CBxp7ISGE98XJwBJyJNychsdgK+4HoT0uz8n2Eu8F2VUbG8QrMe
XBha/buczR/Y0lvbWb7YdLTfoROufyyslWUmqJlR2J+ENJA6hg9l/p9Lh+u3san+l+gTL2XlghST
TZg4akNovG9Rmgj9wv+v7IV+mmufkQHm+wp0qef9iaZZlvC0zWiseXTNbAiurZomgpKLCGxFXhKp
kMBD3KY9xaTuYhRxhZ6IpOWM8A8UfQpv430gXJ7OhmczXnh1S9i/u9NyQg9RlBkf0Zjls0EYw4E9
ftuK5eePCOJCiYHlIGY0G96sSDbpLIgjXs4CrTibPE1ys6jtVeM1plHsE09QzJjAZ2nUekAmrf+4
VF9+hnDN3ocCqEMHN+9APFyIyFUthZWWSh3v9PZSDj1GaP0Z+o9OXSNEAvKpO1tDZHlJuePUaekC
sWtCKTaTNyz4iSuBXTZiaB8pOGm19OuSGZK0ef1nbcVzulQCaINDgAXNAclFgumv0E28DhKP/QyW
ZMgA70qqMKBSGGouQtxBq/uhXjual0b1yad18d2cma8Ro0sqnMgAG6RFwG1P3Ac4p1UidSR2zCyh
m+QvZFqOnxjmLKRbaMhw9Siu5zmpGy4WtCUl5Ts/kg6UDUfRXZiHwvhUjnv7pdqoW8aJg64nbrB4
ioVu6SPf2Vpq5D96YO9XXQ/hwp6jr5NFCTPpT6QddUkwV8lp+lxlpFx4qKf2ZliHf8pwc9gD0lCD
FHRi6RrrGVCmF6JbvB8th557YD+/CXbeP8v7FQWxIBIAB2ytLaWmBrmO9JFdC1XASWzG59CTgdtS
xNuAOXcRlg+K8E6IDXeW5+89NaEUFGCu5K4of6HQIYTCzBSeQaqqm1xgJQeHkqFJ+5hDabz0IzdA
nCLvMYBMImK4M2mr3vTX/tfa4bxX4cZBaiK5TEkiEcjh/4uvXhH/x+ZXFcciSiqP3pe7UejQF+6O
znu3ZxiQESqZXBsK2hEdMAlIHQtzYodgnUQOgdWVeIZVgBMTh2vQ2Req6EQPAYOe/LdPiL3AIg6S
0KCMsobW4F9obKwGXpvJQRl2GihQ8KPGdxHCN84+d2LEm4OpzCn4DwIXM8xpb3baBG7JBr8am3wj
PFzNiJEAi13angewAGOt/2eLJdxOfvEP6SFmXU6Nj9FTvudi96rSX2KTX/RFisma6jj4cZwkE9Ux
eiP4VxSZ3+AWIrlFlf8nYORtNW9oGzc4hl72U03NX5qV2Druo5/T/HWkHcKZaPESB8DzugGS6wuX
nHLcHiRJpEslgjspzVQNCzm37l99zYnOmdDeO8HDHOwdyWsiaJbqUyjOgU2XuTdUyIBcI0Zz1KpB
9/+FiYPraMo3BQS10EPVwvLL1ovBII7pEXsJcN3l8UVtcIIFUCOnSqwKZIiadBbgKJy8wdcDIDO3
4T1F7yvNIMXM7br23eewWqGVWQxbZPa3c3UPj3hi/+JXDCdFr4kZmHFMT09kvXCHgjVcl3fpxbtb
lQrxIBlDYxyywSX9zA1ffBxNufyiM7b4o+pl9eReyzl/BBJ3n8VZyJ0AcwIy7SakZidHxgwsTiMX
p4Foxj8hpNBodqEvc29v1EqkiXdOmMmO9UiA8dU60vJFqYmqK3AGHAW/WyFV4I3BRArR5zImK8RE
id4UXCr2HPH7nZ08dMTEawK4UuvMZB1hMDjxgGLfc+X3FK6B2grFw8yFUx7XX2rMi++wgeZvRY3w
BeAyhaT4jriDBrd8uQpFUrKyiK6T37QMIP5YyNlf7sQzHxdfHSHyy0SC+LnwZcslKpHUXVPi2/WE
zMP33XsZUC5tDjLr0y0c3AtXq9shRMfESWdzuHMOkofZruTDSl6CeJfLrBiX8gs1wR4oW7lvxsKL
S5dJpGKvYlLSzwh/huVC48QhsYA2w+DqFi1PkftPqjmVaPt5y+JTRZnup79g1qiRGt4OuP3/vYzC
P18kdtAlecWKBi7JVZJ/x+BRkyoxDpLSYrH7jw2ikO5WNeuZ95cn6eXRdCkmKsatxQdzpDDlKOrJ
aWLLlZ8ulL7V6Jn/C1HgRloz9Qo3yCbAjLGjkdZ5fmtCxQvWdv9Mr4WHEtUHL5f6pJ9YCzuM+v6Y
McKFwg1r+I9dkLJfZCKjOHdwtCmBnpikMUzguLwzv2LXgTSl8kZeY2hC3SCjT/eAZgP2X/yHo+QY
lwkFPzfOjskx/fNB/y7iT+AP1BSQ9cqrIWH68uJIVub017M1fQbB7+3+mwLOryqiUhh2deUwv1wT
oDo0VkAb4SDVhbZf41MYR9vYhzg2i/aBOIC1x3vEioP5WfQ0sQuh4UKUpEeXAmhJri3BoBzgbPTG
8YrEtM+k4NII2bZSx2QaN7Hkws9hPSj+CFuQkZ0EDEXJkdk3fiTXkeZO2xKqI0zCg+GfZebf7XBk
5V05lxZU9pJFXfN0ZdhdvvO22CJxp9oFGBsrF/4MVcwp5sMNIZNOT94WCLxasDBON6rz4wUB2kJZ
Q8s8Kd8KGFdigp7wnv2JR+EmLyR2BMAkyIP2OhIZ+qic5zqtsjXchnkHrp71iXBLrTC2tMw79QT4
M20u9VPQiIk0M+fu3IlLWsrNeuOrWJqAwSCirpphYyw9lQ9VyhpIX5Fh0jz8iawI7clQc4JXpKqh
5p6KGajqo16A1tKPm3SCC/BRCQOHg81NKoC8hdGIXULFmvvcZhT2qxycBCnyL3KImhFOoZL6LdW6
ezMxj1lsk1WbYZaaHf6T3jnL0oYYyZu5zeub1PRQcDQamStYTxGHzDSOJ1IhRGuKJlm8djf4A1Dx
F5cosoYeAiAnT75PlmV4ilygz9BQqOT6tWoAonj2QBbNRGLoK32bz2PzpE7nDT7bHEisTcUAGo2t
5V1FWjhxvKbjA8ty+RmJ/Sh4UGcANqkxOXzLNonFEI7bVt4k6zlDvw3WlR7hKgAUwgLViGSdyg3R
4cnskpvtICK0CW/mEoUEXcYS+gQ4KLpiLEOoqcz9UCuGA0zG4Ba9DFz3u37fTefPsOXLk1r261vT
qZJ4rvaaDhZmH5pEJqTNsvfpngezSKjNefH9mg53k6pBgQ3EutbwFL6wJaXZ0L42q6TQ6eY+Qp/6
kqR9XzMmiZ1M+uQvtTFP7J7QPYrvhA5gZegNf3ux5ifCC3fPlBOIJ1X+xfaBX1TEBbtAQ6mZ3Wya
+sCDucie4ZLo3sDdZn8i9yq5xfRWfGE52WsN0cY6KdUKK2y3rgzE8yY0lL6H/TNqlu0hy89keCoW
kXC1WTBWQqjz8TSNZ4o1XFn550kNh2Kk01imd1VAMlGdWD27UPqkJQCmDPX3MLT3p9p/3pYy8Pj6
dZzwXRVYCVADQUUKF/mlhlTA3qhO16+qhXLAQ/BgUa9pnz9kJ65cWFwOOp39arrSRoMI80TvaXYq
EUpumZMDC1tiJiJvnNmdlJRKIvmQJ92X7npZ38xnqWnOeSg/DXlWEn3h/l6PXXKlJZNybh7hP6OO
qMJ0ch2kZ7ve+XXv/8fSHI8awvdWHfOW4uhKFZvPrANoNKuOTzrjTcQyQILBDgpN97wpKreRFLYb
N3Vy4iAyroIAP/TP3YgZMG5cxjMeaTMU2kvpC/Yz1Zb4Y2wZsptV1f03UnuEHobQWg3L9VdFA8Vv
v8osdN9R7znw2dQTMcjti3tTph7EeUn5M9jl9z6p2td6FObdYQcMd010wZHzvjzc+obZZ2/MvhdC
Nyz3Sga4aPF1EOJddAtIp9BbToVIgtglFYPCb46O3JVY+8smVBkDg9qk6OwWUF4sVlEYBwtLs72k
ZjT0wYSitRN3b5VArge6HKF2oVqtJcoZI6F44S6OkTxLDGOaU2eop0IxCAkreRbZFDW5lmKhCHyQ
dpgMIQDaJEEklL/Rvd62a348GnQZt+5Qy80ydS10zuVLk+WFWGGwRRo6C1GIIh9pgRQUIQ/gv5vQ
7gU0KromoR5JaaqtfqcONgw3CjNz6gqZIv9yyAjNbpdAX3cebVuV/7NiQu70NNPGKChiGooPAX6F
QerrZYWtQ1OBVTWuHEc44+MFdFGDrd9H1lnwD31+MFTzmYkP6tjOn8IlFTM4yNtA7H8PUoG+AXQM
cNDafN1pxXldXBWG4+gwYYyFNDVchvYQ7kxSeRz0kKXK5LJqXdNHh17wTmm5WkYu86qt2jeITzik
TChCXOLeVAUNdQN6Tqc82SaJ+yvtAXUw7V+w4iPAoACg7t5coeJoj5khjVDL+SeYKkDFYuBE1Hri
tvaT+UugXp6BKiJepaO9dX9cnQGohkZ9snUGE2x1/8Gs64woaDa404T8ta9RSrpLk/+0S7W9160Q
8GQElRNs3Ix7+4hyzP7T5bwoRj2gZKawoT41WRq+DKPKmKskWRAY/FUoHdzVilJO5i7FnUN/H0c4
abkKSADFKQXwBTc0gh2W0/hpqPX8zm7yXHPpviklgvnr1GCWzFkm2HOHL23/S7tj+mhygpqfqDoX
wpsPUtY/sZ1MIqcMkxBH2gNXwYmKpqZcfr+oPP8hBKMTWaSAC6akDAtmsZ5lq5Y8/e1FsO1LVKsM
mPitZXyb3VkUe4i3Li3xCsMPxCln/WrYwJSm3z6ahtzjkPRP/FDNAHncJXgpNOw/eqSx6h75z4Db
YF7TOjpAkc9Nv1LT7u1DTkp2K0vBWFKRObG3aQkgOxGFuF3ZTdry8CRCaAN6LvZwQnVigcBS3JYG
L+MoeuAdwiUvJdeMx486MYNN/03upRhG2L+nNN7GGi09vF/dMpNU0IuFP55km6L+0TisP6qsWNG1
nZ9SVWCScv09DCQsKsUlMZYCa7ldYU8UygNuWILheMX2nadvmOe6nf9Dh5X+dqcKorMt2zdwi9z+
cGWecGwIn+xebzr3x6J3p6zOR16Ka/26TAMTw7pRht5xTCVRiHKfSpTkClqAXUTh3ew8axSEcUgU
RJEw2FKLPHFrVX1++hyLQVoBigFQQVaCWyAyd6I08jk/LmoCxT0Yk5TqXfSx7VDLVURVV4KrfUdS
IwmxzCkOhSiSRFImlcdt4TV0VK9vNv6J0Kc3UMLZOyAb5UVaavMr+62auVNxd6hFRsZbpKyhmFzq
uUvuZ4umAG96ikor36XbOdNdnl1eyeSEQKc+pIQoM+CSheqR6hLAnhADX6nPVfbs04EKRXZ10KkW
NWICyec0V1zU0JScAKbCrYwkktMiTjqefMI62epsBqKbaPI0wSVKHFDsESnxsXkMBUkpq4eeXOgG
UPr66DTHxCw85VDOd6Nepj9ohKmbkBVyLkRTRvFsa5FPCl7Gbip53xIQPlLsneCjuVM8Qoi4Y6oW
cEz+1NyEcofGYnOiEuHHIAZ88Ee//gwnPo1tSgCp63A7J5wo59nOGi435/UCrVAQUznEOhjEvf+z
BZBL7ZxgcxFVEMOHcEVERjYN6ofFToKMEb2sb0SZj5TdL4xN3ITb1NWV13oAYSIDIANjI0CMCouS
ROamnDn2AxNGZjy40AGNNyj6+BqNMBR1We2Px66Qpa6X51N1qJuZYV6fYqa3l359o/zKp5wJ2+F0
7d65hQ4KYjdffsns+6pJEsaqIPVU2FxfNMLmtGmruygRDXDMZBVs65hG6A6CUKBAlZIFuFIaA1AJ
MYIL6NJ0x3Yb1iwFDJx3YMiA3oU7nPfjA+xddEzrpTR+EVmS1F6vBBxuVAxy9zE6X+F02f2PcsVv
8TqfCyjz2JafFTkZ4wo3w6XP7BoURQauyiQ4bLkJwtbmwoWLaBSz8b8MtWOAgcEifEFfSECiUQHl
2eXxaroefQ+UvPCmBjszUn253qMleseATlHky5x1OwvlORgw0PkMlm6wJbFXgCx1wAWKWWQnl3i/
DAH9LItwC42FQ6/pEbE4JwuioU4jVKfOxsZbuZidpawt0kYcbzwOIfnynIKrvw30y3/pSikPUwME
xAFm+lrMCGYK3iFj+EMrF2thb5PxGD+189BiJznAyBIBI5PncP2LWawQqyYhea4ctTgjifV+erOh
jyTj4j14BwsosssK2QmIADu4fPvqzyi2SEn0TbuX39dz/ycwLknVBAYmr6CSDnBV0lCBHynnRrQy
YY7FRTyIiibQTjYdj6GEZLW44qIb4g4xJ95IOHhw43jwiStE5KQ0LACWKlYf0QFIDgNffRDbpQpY
Bd6AVdAmZoHC3glyGMDJamNFFsNdic4N/gQ9e5pUDxjg84kJh88VMD00+2XMiRGLGfFF8COlG6eF
10w5jC/lIskWab0SqRWBW6VsUGS5/gkTElRqCG/vjDuh05iGhyNlVRLY1ZuBY/1waDo3Sop+t4MH
zk4YBN6pkOWvz9o2946c7bZkAJDU8Tsnz3HAiYfaPaMUUnfdwh/hx/EuSnpcyiPE3BSVx4c4zkOP
RC7wI4pHMImUhoKwLSJOsj0WcCaTM3zuvvgaqYdKeRuno2lv5sYjxIB71cQU6VdxK7VuyTlFngnQ
I/p3Ov/PByhZjbIJrQnP4FPkmh0XdbyoxPIUwk1YEJmN2n9pj1DfZXAOREkRgncghyPj5cuoQnVl
8ysgwitTQdci22EoB4mPktJkw2OEKqF6AJtPnIz6a+lcdLTtVC2FE8my47g8Mm+EygZPCVTZNfs/
yiQdAEUKBy+COLJPpPn8zNqu9rZMLlwJ3BosZTl+h68muTAc54BqEBEc7Tj521D2A2nd2N0y+Ybr
gc5GLarPUXZsd/CaD26S+EhWs194SnJ4e/7WSVWpLJEn+5alC8F8TWpeVNx5w0lmc/FIBzijulCR
maD1Gf0BRNuKT3EWinRiG01sE/25bannSk9vUhGkTNMDEZqF7ItfDLzQCgoUboNOowMkmE3r6cHX
O4axWD9HcYY1qF5ilbm6wi0ungHhs32TdLxSUO10l0tV2Nnj3970T8Xo31p8YSCPYBPjpZXX/bO6
Diu6i/FNWQGsZy4SNGPk+d5z+GSXwan+Y7CEY3AqOhjTf9FZSufY+RvZA2RxImLFWRAsTQ1wRjui
hobnUQmprnw2wxQoSKC3tQXPMwQOfWnYYJEV9CUZTpfxW3bYdNcd9d/yQt25HLBQ6tx2u5lxf2HL
4nWY7GMN3Nvqt5F0PJjlhFENPktMJEcLOxKXyywrvm8w6h9k9IYZmVQeKdGe4jgO5VZUKdRZy4Gf
2wFzbQEfSqWKVA+PEoIa1Kkr9n+SSgFLsUoRrDu66X9zqz0CciEolys81HIFU3s2vjUdC8bhlho3
+c9BXDw3Jr89bzt/m5MeVBnJsvLiuxvQQuOOTjwgwV6otL+od9ED+1pigIJ7PlDexp6R7vpbF5dn
DOUqbOmEKRXGFjq+uHPzOaN7WdLrBLxtZhAIUnX/9FKbECk2HX1ctSKVjNWNWWhDUl4qEAIy3Qzr
WEvkR3dB1RR9Ar43lZbnEL8xR9sdC8UTmStuRqJAo4+Mjp0RbtHMsoUJJ3StkyGK76PNkWMzdNgF
AoXYN9hiJC4prCXViZgUKwR2Fe5x4A4DaPMZyKQRNgoHgIawygUUUE8QSSDmn+iGSCzFGF+PfE8J
3FpDi9gzyQDMGpzUAMrRqkEPxpIgDuCkSkjTA2aBjGigBlHPyRu9MxqM24W1yuULYrWYGP+jZGYU
uQxZoFrB0i+MaseOEzssBet24+oDJlj6a/Hw42rjWryLnYHVaNUd/skY252JG9sVVEG1QN1tafIt
mmVuPTotpINie0m60NFNGlM9O1MgLtYOiDFN0CXZz43LVGyWEG1JBw6nXafjdDdXZOFISpKbuSUK
AiNYpYQH4Zv9GOSGOGAw8WgC2HRgy3ntp8ejJ2HPJRWr5OEqijS8bUZsVzm/dSNsylZl54fuPIw0
vLLP2gXTJ/z0KRWDa7erRPncUjleL9W9OEOhwQV60Lfwumq58aA6N8T4hBbfcVZKd16e8iEFO0nd
xw/V36jUi9m+lB+OnsTjOFbUQ51osDpj7OUWiHN9C0UCvZVwgSS954Hzy/Kacqy/jVdiXvO3+QDJ
4EdJVGgtuklaWPttgqBFrkijQrh+xa4b3FmesAwWCCEMvRoV+ic8OpEmZCRxCLW6H0hcqcuixjKp
KM+S4bj1l5xB95lI8BRVSWq5KKUZTP1Jc2PeR0hnO3aBxnzk0Q3zjBQDcEddhrS2lzQUrykeFJBR
sls1ZQe03CNNwZR6/QH1JIRX3Dn9PDQ3U+25qK69v53p1o7SOTOC3Ecq1vQSU0GXkoxcnhcy0RPB
+ii4x49q/Ljgv/qIgxjoXNo48EMDnUBBh5xSk6fd7d7SGwKhZX6pCyWgfgAlrfD17Bv4evoYHyPE
qmry2WBHZ+GhrP1XJUKUC18GOv+HCzPiGGR9PC1mdf0p0OOmQVmlN3/dxkUaa2rcQ7/JCqSRkHtu
ICLKQkAx9Y/2XFkGfnJMJBUQ8YeyhHfSpfG7qjmsLzBiWjMEOReMpkphRXiNMRGUqZKxG8aMPF8z
V/2rrclqZJa843CCSQmyU6237o9aof1VSasLTb08Xd2E9130x0UTCTWA6mtgQJS0hplR+MqRTwfW
0GdVNsMdXC8SoQoI6a+CcuEJYvLAz8HswP/EyWUjFDmUTUfBlZ84wookvwgRBIkgEYDs4mCP0pZB
pGz3fbhrlUMd3QKOh+vviNJ9mCYqb5KHoAaHkw0/pDPLUHq8Nyn5gLqQhjnLwbQ1+vBQioBmgOsM
BBA0EKQhKEu+I6/ias35vkqRYFomxQhD4g9ofVQdHB5YyCtgOHr2CgXkldQZRJlbQYK/hXrMbqfS
7DfzpZ/uuJ/+wQTwl2vin6Qfz9ABRictxZfYh5RHFMUJNydoXSTCNbu/Im2neE81QcSrm7z5kS/S
yO8MRouhYyVQYuA+YHPuBRoXHG7Uj37hJoo6DdGzahkKvOxd/9DtBeVvLMy5U+Et8pUjP3uCWcy6
qKzt9Kgs+dsXFDptP6vz/D9pJ8LtHsM/qJDYUa+CJB8HD0JSAJEiyk6vh+OD9GNVFGxfUZdDRm+4
ZEUsEtOseOmbhdKYVSepvxEQ5KMdXvf4+YLrzSo9NArWP5bFTKVhF4no+KpSFCoaLCqX5LusQBQq
gh3q9ygZJR7nGhcB6BLVbT/8ZcFz9Yz+jrNLdBXjtnxj6Q1pCH2hHpsLXImRudH2rvxIHTr5Vnan
T/FlNCH7QF6HhIzXfdTd/+qqfN+nKboIrsu3auDrRaBLmZnm1DDtDD8d159+Ry2JY5ygaoTbDc1Q
1k28hRTuxXUhp3jIPVvRcSSDhateygYY5MFYwG5XWtANWo/zMaj/pnI4oRQUQFqi2NKWf0gHKJQd
FSfT8hSxJdFi6PsE+Y3QlpROuKGOC/AVci37+vDZyp1EshuLh4luPqZ2o4O4JIJQp5SuXaSi8pNk
49FIEM+LL0jt3CzXN124NNFzF3nmzkVUo+lkj+1H0UCB7J7dKR6hUEnyf8n273nscGl+qRzEE/D0
Y29Q1p2IrQgCNRLipOEccoBsLdWwFhSrGnhnsZg1BxMfRgKkSuFvpTMcSF2TUgl/2/IWh6vAJ3xO
Y9ZmDmxrZ/5OK8octfADol6zLZlXhRmkNGrGgdriLxAdImh7/6Z31pzBbET98/Vym+9pBYsGA4Oc
mSISUqc7faVuzDXJV0Zh3oQfYiFFagLpTjcmzd3fUJrTxDtz8+BNSjsMmmOLEtnP44du338fo7gK
XFjY2J0Qe9PItUCyop17ETKmwpxAbxLCgcoRg6mTgQMHQuvsTIMSOAkpNT5mSETutzMYgWnnQvlJ
FBnZHFELR89G+MJsyvA+9NTPBBG+aGQ2+IO44+1CtyXdea+iAE1GbPhT71DLUwY8E3BUComNEFqR
oE23lOGEyyX9xkAC0CHhh3f1GkkuBQleqDQ5RfIb5dRXEXzDHS310zXr+5/HJc2ezRVpSrLt3Ttt
3DOY5MytItE8Y3ZYWLk1D/KbqMbbchwlc140ilgST6lrZGixtxKbbMiXEML5bpPHmnuu6Yjzug7a
qlOwnY6epdt5Ylnp01KvEnH4lqle+SFBUaPcNSt/VJ7AdZik65vkTLgrKVKiHATs0o5D3k2B4NiG
9U20aKBZF5JVOvtEHG08fHEu2fBAZkbPt+SWELN+GKlAjIQbPUhZHNqGJEdBztETt+FrSa3vjkuk
xQ2l2W+Wi0F8KF0LtuAvHEps6me0P9Orbx9U26Dqy9kDYrAv3TUSw6LChVa630qTturd/GKuek/u
5q93FBvZwRlzXy1l/XlkXAjWpNljVwtc9PRQxOMxN8XnmuxWXzlDnbRLbf3G8+zpN7Aa8Rtva/Ab
yV3MJGoAM9UFtOUZ6Q3mEvKeGLonAmDBHe4kZFusTgvwVHNryKfApsnCecghfXK+JX3iyFaoDpPW
QpTiV8MT0u+FlpM7iPxxvkkUl6rJ+NUOF2aJOFgX8xOBFZBsIl+MdxZ+LJBXhCAHjsCX5IfdHDBi
hiPB/Yz07AroUTPzVr007qmV3q6oZDEFbEe4cFwOWk5b054e2ylkd7EjXpxMC/HtXyU+93TChFQu
egfSUxsX/Qsuku4IlY0f/EBrhtr+v6hJiyRrUMil5TdwUcIhzHfJq3T9jeQS7voMDgwM+sDlISAQ
JZUSKXdQ60eQ3ScMHGC1I4Mtohto6/01tQxyoYHeXagMCD50q7GnukeDBWTkrO/sfe8Bbocn0NoS
35gaET/EAjLvkbcr6MQeLAVC55yBOOy8/IymvyG3oYnhr73g1wq9B7PDt145MZ4BxIbxdcgTeBoZ
ixxFj9J3IztfYizj7UA3I4Sgw9oPITd+ApBqNAYiULiSIVFe/xpde9BxEdUYPIvyTb91DRyFWcio
ECiQnhdkuiGTPEoq2EKMx05uc0Lc8iKZpsrFIZPAV3FDwxMQOIO44gDuu5uRssnN5v3pMbYAcf3x
wGcCoV/ZYZTo2vegFO5emiLvjYLAVy2ynqSnHj23In5aW8rZihpxV64Xvl//oM38XnYHmRt1QJkG
Io3fsTRGZbm5IckBSoSvlFLKT4nFnaJj4oYmfCSzAAnukJtO8GVs3T4EtU3UbtKxS2+uc/cHz2VE
NJY/fwmXBlsjE6glQ4SAf2Rfm54tl2Sn823aFvSVHwLKPEfAMaxKcmyiMKz9O2mJqyaQl4zBYVSx
GDTz3qJeK7IIkvThq6A+STem3oB1R3b6dCRyv5xIp33GVRyF5mEnMMLPkU2JDEBh/nEf6NGks7Z1
rxlLw/eDetCkN3yz8b5Z1AgxG5iTKGl/yg+bexZel4TV9TJdeODV4d9Jd2cY6LY7mf5vNyL6CJjH
+ys7yyrZu7SC+UQIA3KzO6NIpXUHmqnoi6U/V2roidAMIhYP5FiKg6QAAxwkqbLRMf+KUW/m9jou
yQN2LeWdQCzlxKFIhptGlylGWPIDedNQaVy0DUnJbJfX1cWiaohmIsLdaM8O990hs5Q9a1AtvMSq
ARS1vDGbyT7KDHMwhbuoC9wN6x00OzbtfWYvT+dqcVyjvKA4BUX3lGSYe00ue0bCRb2eFaShDPMD
yq/8XKioMBNOaWBXuOkoPta3UoYbWYiqhJuP9V0kNygPVI4Kd5J7jk5j+mxhOEjbaeFa3Rs8nD2t
SPylupQw0Dw6TY70xVx4mzLaMr9yd9JAP79Fx8GR3SDo8pInLAUWHzn/YMtY+HnlArOTHAahhsTU
ks44h4k8tVkk8bTWcP7tRH+UZ7LBBW1ubNcQbWkoDNY7IhkpcyomB9UDUlnUiXK37NfpZlzn+pOd
Rnp3VAYwow2+QrUFS6uLFLEf/bdvlcKUoBuq023TFBSuhFjxJiv+6JrVUxMx2CScSr1IDJZiqEed
imganYnVaItykdC06/KMOMO9CXTj3Vg6/P5SiGarabaNzqgv2YF9JYGPhfwUg5ZJEHlE3bpeW/vM
/a//qeXoTqC09ATJ7SGr+96wISgKxlLkJkp+UodnkNrHwVTw+6ehfezS6u9+Wc/3tp1OzCpgnqXU
Bo+Vj8zrdXo1oHa6m3fRyFwELrmBQaBjuz8JHTldy+m/qb2evseSSjTTatAgupJzNGRquC9rfEcd
990TvAB8w8RdG1IWny/3Kg5eoHwKEjzxzmzQ6PMgdIgL0KstCxbfJf6LAkwqMZKGkjBtQQbTl29i
zahiZJiIrOlQIZiuaM5zRasV09LmH1cGRX31JalF7OGLWpVDQrfRVEJGnGLUweUhudpRo5COFXKB
CvShce2T3dNS+i96EkjXPEUAJ9Icwd5iSuE6jLhCImhIYgNtuNC1snqRbXELd6BGuEt1f/jQaa6q
rgKsdRlzxBYC9sBn2NJA3G8XZOPYWZF0jQ2NTWQSqAl4+kRWRR/HQxXQjFQ7gSd2gFLlgu+jOx3/
WHY8cTCjdw6G2y7k0/YimufWUaAO0u1QCqg4oezAUgOjANgvuaSEawhesrZDbLv3UOPMRXNWIN7S
wwpsrwgJiBfZaUZ8/ElfVSEiEfHoQfT1bCbSe40A/6PaOJnWoU5wQ5Ozd+ewPUauOaqa0V6dyfn5
YIa9kSEcHA9Hxzu9hawRmYinAEquIL/TZyrbmJ3hH3ABBlQDrfYVjG6B1JcNYRFd4Jwg1y+2YKDI
YrpLt3X8XEFPv7Y5qxE7wV8MJnw9/o0/1TPGzpPY0f9pE4K5AFNXNs03Ywpq182luwIQuhM9WmHA
c7p3qyY0+ysoCoYrqj7ho7nISukr3OFcqCXDLInnyosTIfcH+g5siuWgYRBDkBP7MZXL3UH+pop+
+s8muHEZx/WTKImwNf+vXeeJwc/oOzVjtnCAAsWZk3DtNAWKJIf3NfMxLy49PapcxmuABaidkoQK
KxX7j6ADHRARpFHBFyci3oUM8BgIvaZuHOiOhU1zVvQ+EzeFJxZQayFwwiUhgJkIpqo22AysNP6N
pmg+bEl5xRtn5kfF7m2xiKgS0DRKxd9uRXXuJ7W99/n/0XRe23kizRq+ItZqoEmnysFRlm15TliO
5NhAA1e/n+rv3yezZjyy9Ak6VL2pyHgiZpCyB3gf4TZ9cyBYsPPc7NDGLf9lemkYcJ0DKgu0TYWd
4A7lwKIvdwQf+PW/bZZTKuRyP3f5kBaVYp9z7cCdgs0bdhPSXZ6K4mdeeNdWjAOFyJ2luHSAmp05
NVPJvDRrSLj7LhXIKRwIHScoTaC5vCTa4Zw4aPtSF+9qTKq3q/ImJDfK3FOH065Rn92d8ky8Hbbl
ZNzxVTgNLU0KNoR0EprhgA1CCAe8IS5st9XQs2ef9S53ZSnY8E7diUpO0wNSAxTtWiGhDi2Kp/F4
NItvXmTuuAhiqIFDxGbpibAOMTwChoD7gj1DcCAZKH+bCASKxDrbQRURC1HMKBVI/qfKjarsbU5Z
bwZUh4/FRnZyO+46SYfBQvIxP4v+Q3Cc5hXVBlcDeZi8N5GVuDIMCRoCLFDn4uQ8tDnRS0ZsflWE
76kGIpTYM6UWzGLi2ZLa+AdHJJaAKDvoUqdz/6WjhpAxKb37i0qLQzXxjp/ibHUm3kv63WjfzAbG
0vAs77gAQVvont3+qpYkuIKXq+irGIMuTalzYlnaICSoeLq2TWW34xbGiHRAjO0xGQMAy1LSmVx7
pDcYRDXUE7AoVf5HPK8pFflnbVhbVjT3QgnfD4A7DwPSo7spns4PcZVR7IVc1w1d7h1NAjfAAa0A
x8R+RAPG2oeLGllhGH/TxotozU771+UmicbA5muA6rPuH9OQFpprCrmRBmDG6MqduQnfPM5gbK0/
v6G856SKACitDD1bu3H4kkf7a3ruLzYD12U89kAAPV2OdG9cav+GBVuwg8AkXAtDLlZTdVJOszZ+
unAsXQBXFHY9HnXJgVEk0l+AYdw1HWvQ1e/oDlEWeXRs6SYHZgmHCYXxT0TeihmC4UWkx7iFDhJH
jwenwhxjXeKigE7+5y3scZnBCmEImHvK3e2uQWjVZ4J/m53zOU24vFIfjJkXQc0s53ieoEaPqbg4
4NmIudwhUNvXyixvRQ6/T8PwEwcZsKnAInrDhrjG0AkyVNXJLIaCZqEh4uSmMT3JibTCwAjl6t2U
Gj5TXo4YbAuCaB+cWMBdvrjouNhynjs0BTWk5HU60ZppiePw3caTq1bMWFx9P5AApXdFJgCfAhmj
iYCaxXnvVfh+iAwViQkq3KYgjojYWwYcwlQflBhEnWOqCosefXt25PTlwARA239MAYhb7ChDCKH8
wx6e7om74tA6/x8Jdx514lQDvmxhoNXOMY5IFZDUKFSMKfee7uW5C7igRhQRCFBfXZHF5Q0scQi3
RJ+AgiP6NpwdEdkSxwY6y/ADEdUi5q9Bx9BIqHYkCD6fYhJ4SQiiDcP+CcQMEJC39RfXbA0xLceG
y0vv0lg4MZpzHo5A3ggENB9RoNYE3POCP3sO7qahcnA3S/p+9+YZvj4NaQCFQqINx0r3rWk7KlOp
vhDrk3yTvZHbShmek15ifaDsHavOTR0RT3ixYx1ydgtupock+Gwlq9/h6kXDj8Tmpm8d7ePuQPTm
HCWzCT4MihfrtmHq85RTA54ENQsWx8GBV5l9TSdKsp/mtjcMrfquK0zoG+eCramZSNejdT4MjUvM
rWKisn5OITERd4hVMpYmp0MyuoOvmUxNjwOcONc5PxoQHFePJLzh0Dqf1UjSI9Kr+tHJXIsRHCUh
24m1xoZp/x9FIsP3jZ6Kdq/j8UqLIgEAjql2IMIwc1rZhQMOBSd4zyI95Q6QQa0PBsz0Ks0Cdq/F
pdRahqPJHrIhbLsL6KOc4yiSTA2XSkkaAifmfNDczysyF583bUsW2UVn01PaNZHG3iWP9OApES5C
RuvOe1IxsDVsPwQUEBfWGoq7gUA5W/L+dCBbqpdL+ZB1m7Sv5FfQZatOEFKSYDZqaZ1zQZF9B2Ed
wd6LTbc5EDPha+TPOw0USVsKz0AloEMPP5fiwDAMHbwXoRY5a/yyLpxXe/2vZpTUypqvxoPIPeEQ
chOuI6g/xxFRBPlDgTj8drR7+zaf/fYNQQsd61TwrtEUcLBeYkh1CIfWwyUqjaCq5uhBywnQJFFT
mFbS+4V449sQhavNBWWcAak0i/8+jTXsQQZMn/FC7MI7YlfSWlopeCXeZerGV/h0joIY6L9omCmv
e8mZO5vwtyQUqoVK08kSXN8vBio3iruI9/A+KtX3KF6xgpQAMMhIuBfQmd/isQAsLEUfZajb05rM
u2i3fy/yhlrKe/lzkADUElN14DBnq3OXV49OqopP7KnmKlq6/r0z+ac+tx8KkZQ7VYV0EKJx2DgJ
40m9cR6g3nfVpBnOTzJqrThFCS3iQ9XCEYk3UAXgwCjriILBkOg0eNy6NCe04kUmCU5J5b2L7f7H
cKVxZBD8IUiREtI1EIq9ktumN2jBrfCvJB4/pDOhpNCIqKaXNx3R3TdWCAtBKeHc8UUMKdZJvMJc
AiIP4QnpgTHoFzjPZNwbTAAiJaNnSRS+VN+e7CQZoEpVj9miJauMLJrpUzbN9t7lcBUByLqLvgOl
QrPqMHNmiLi6XwJTC9h1wAEJntwgTmO42x3cznkeXZyaVDauLJRCCjkT10YulW18Mu9NalwXbACM
LWAxNCTkMlQgtza3HBCfy/8kH5pymjwbju1v+ez/SiNYGWNYTLxsuZzgPwBHXQVlIpoDMHwQNrBU
bk7AWa4GdAYc1oc8AJgONLuC9+Tn15x5IXkddpKSiFAoe5flIUNChNSVW2hk6FKY/AkDuQgMfSzT
u10iibVckZuLRyg9WM91R03tUXTJeXg0KIjanUAKPJHFCjUEmkGkslEaDF0ayUkN34YMwINHz+5m
g31id5NpDsTauJJ+1Mjspbx2wSQ4HN7Q2dGoKo7yoXPPmEUAep3f9DXswdbJkb8jpJHxbdTugJsw
188mwMpA2IsJ8BXBp5FMdDzxnYLbsx2x/3hUJ5kt2ndziZEX1SSfeKlk3SRp9TbYHNDjBBJD9Ckx
jhuHWA/MDYJj/+dk8sFF7BadL6CuM1hZGJ8AUwckMr/v8i6Lg/WpTph1TzScyCewM8c+zR4ICPbq
nJ1DEPs7bkdsOCHsF7FgnJ4btDPYc0zkEheBZqNgUkHlYrrxOmpCLsRWIm0JQsK8KWdUKJURssBb
+D1oj3XNyH3mCFKwblRLHuw5Q/kY1hGFH1UwRd9sVoKVzjiBHQQC28Cor4Zyn6AKovIXhE1sR7q5
mKslxV5yY2hp33WdLe/yVuVgtbn5yboMP4fKU8/+1qSPwH7ZBxUEYr3mOnMBW3qQzzfBTznwVvIF
QDz314FWkGQFR7C3ZJw7M7wclkNN7cy0MfAHizlnQmfjw09foxv3UG6Y+K85Q/NCC4foM5FjNs3O
4rqMetDy/NA3haYH4cgf8O4XNdT63nPqlVuA0oFzqRjpK1BJYIY7a/x6YcBx2ruoTPl7kvmjJyQa
5NbQTImol+efPWGBi+9t4+P2yUp8jOIas9KxXuIzaqGo58skSpz40WOFzZtInYUmrcYSSzEJo+S3
REvPHF22pFo4WGp3cdbmsliRElMtACoggy5wJRchGyQ1LFAFNogbTVD4AokpFLMcCLRuFPvs6IZf
jHje7EmfEXttX6hVC4+AuLCrh8e5oDkacul+RDTteDgnwca8KU21dO0xWs0uetekEiEhOUOOKmoU
SJKpiMSlqYWeIvoWZQFFkSSipZKNf1BPTB45c1V6gJUaXZHLJ6TljiJttjw+So63RkvvOFDipKAh
Ln4yy76ZkEUtnj0xJ3R+tlyvhkAe4eZVJ+CGJKdc1OE5fQTZPrQDQhkXFrwrbfbts0vqH5JxetAV
YhHt+3xJCQ5L5oJ6cGDAoFi9rh6Dgnplqmx7Xy7teYNDeGaXSR6jCOkHX8rakoVK+MLOsCk5PwTL
z/v8JYiTDiM/MjCnS4pEDenn3+wBUi8aQlzlkF6jlPjC4oOzISZmVAEVAV+aI+u+JpND3w8nkymb
mUhRnSGVKgr0IlGdBkjURvVcn7O6zotXb0qIFXCLcM7pSgpR+LTsHvK++AkxSR5kKZHGIOpR2xDz
g5pSCTrRnGCaJpLWWmIU3fIVsMZleOEOFK9pQIUDk0eRqRn1JPQASBOiElAdIddBAH5R4sNw5qyV
tOL6won5htXqz8nl5fncq2CV6KDlzp87ETTsIE6gpNxqg8gzFT5gPOzPTlbIrEpNnKtgCxJnrDxu
JwmNoUyni0LO6jTfkvMB7EGHRaQZdoZXSiz/XRs3MzAnpQsKlprwu/69t07DP88e2I2xO5Lwee0w
fdd2YP+miMAsw2BU4XEq1oH45JhDQE9KU8rx2LGf2aLowC5UrNa8QsfqdAiNU246qKc5sd1V2/ZN
Acp2gvtDR39OGHNwvRRLfq/i9L3c9mm0YKkmPjUjwhkxCORFTtoe3SQJUOyNXoh0l9J60uIT94a+
w1DxYQGANMOACuCMaaKXyr7boE+JpkN/KkX0ERMiViAe5ao4/zhd8IAk/rsJ6DQ1hnOBio97mreJ
CoJmhc6knzm6ZHmrVE6XGeEYjqLoQVk5HeYT3IrIkvYTkXRS6ktLpdkQGadgMcrhQKJ6ty7lbZBs
039EMkFmDdw/4bZUV9Ho/y1g3QmCFy2I2PYwKkbvZxXVOKskTUJySZpE/La5JJmQoSZzfdjLLmCr
Y2c5IkS3Af3CKuS3EgmJ1OXMZqGTJpqhkJkX0EJOC+WwjqZF+tzAWHF4ISiYMa2KSyNlbaNVp+UV
VZbknrpiqhlEzcIJ6YJCxHlIw+Lf1TpfaXtYFJdJpvwUJ25UNAtgmD8l5HhIyPznrYA2BCLP4uXh
Z+OPUV0D37oWEsPXP34EjROFrUN2kbWAudH7XwFCQSaiwopxLSZQdRgseOEaqMWFVWX58XXf15/4
y94wFvBqT7gQIrjSu3mVsJBmOP8gPeNByBJIDUemzegP4RDP2wI+iwaeSp2wLzpQ/MP3MxU8ul5y
9Uwj8QkHmI/rId38BRMyU8Ob2X2X+rUXmjLgpJaoMS5ObLuj7IZypjeTERCk7nO9rBS8zut8OXgl
ANHlb6Un3YkTF9iQxxNwKQE0cPVJv2osbEgkeIeQqiaWmnxGLn0ST6mt0FodE3dTPovQWMMsF1cn
q1CMOEMnjHpJrqTzVJPEZmpqVcJl/3OhrHaRzdwKcC1uuKZL//QTDZXsQCRomHpIKwko00xErlcB
wiw1t/bYgpkC7EjSYXyEQkAC0EmJRAgs/kDM7BCqCPrEM8IUVxRkfBSxKGYFQF0H0uxwfYM5DkPV
574UFn/m3tUpCW74YkBE/iULm/oCwjGx5OqYx5eusvY6TPb5LuC+GBnncdOgFsHs5QnNxE61U/vb
cdfpSkvg1f6/ZOKTiF8Cwte/qryN+yUQ8b1EXiBX4R+E+igvfLGEq9GiwawqfGBu/GyOTKrhrGYh
o6GrceQDlJlb51gaQIDel9Zg8IrIyU57TkJX2DedPLW8/b216KJn8TjApP9z0TOESZRPhPdgS84o
3RkqQpO8ojBLayaFovzBCZr2sKknC9x5VRVWnhu1EOtDt/kj69vqYQyylYGGwhDVGXU04fdoWUoe
65DnP0L2uoGJvAVnp2OI6ahKSjJlOTzNiLHO7bIzmf2blalT9xvjFWZJhSIklfbU8lg2oZUTSJV7
z0uD3824ho/1flITBPxqbtXhGcnuklloYmHB9UzLjgkKBeYxUGuXkyUwE1/kRiuTFmI0Gvm3ROyA
zsQTEn5wna8k99EKh+lVF2/HetVLhCFT12U6WRcjEdh8aeMtKyLlgARADDPiphouQbBtKMuI37ya
mvw2a+xTlpu4vBbPzQ185EJ5KCstUcFnbauxgiifYYg6XcvuISiy4dzgil0I6gR40cFtQgl0f0rv
T5P+3vjDcEeMM8snx1pSdzhRvJTMVAX0AbPIltMNZHERKkB9hLacmhtiM5XTTntdET0uuZqZZyxb
AXXkUEGlGnayjP4qMihFoUibnsgX1F4IDg4AZ+wQ0dWhC8xHFWrQtKP0wAPJyAVMlnfrtIQhx38U
/hu4cAA4RGC04VCCdT6+N8nu/yzXcck+hez6Hw2ioU+cG5R6pc/RuXnlE7a95FNyHOH3GLtNRxo9
Cj1Jv3LHF7kZGFo4yIZMsZzEQQbX/M/LseLXJN/ceS10eqORhsvQJCYUc+fiQUo9BmMc4pTwJfQs
bCNuB//grROW7C4jkCpefQOgNRxgQkozYGnxw4/zzCUUBpJmq85/szh56hbJ0tx163OyA4OCufJn
EynEqC1/JzmPc+tQorvEPAWOzXxkpkGvFNxO9Zr2/CRnZFQZTzTUHITNygKHJ04xj8hUFcRfBXwu
Ulk5+2i12aKALQUBbhxlPHMnmoGIo1q3pb2Kl20lX95kTyeRoJ7Hc7lEesxLdNUtJwByQJCfP7Kx
O15ztq33eiOtQ1Gcfh66/nhE7dHC12Msp5LtaECn7HwZGP9xhw2biS/x9lV3yJ5Q+9/aEb+Cjelu
7CLXmfYLYK0wxXUsJ+zB7qanYhFaTqSYq9iRKEWjyCji+DjQJjA2C/0L4KsZhs8CLYwr8/v2bEtv
ZqErmw3IlXy8f15NlXAKkm1GKF6vw2VRGNKsvAOxSDjRLjIH2nLWsznqnb86N+BYfg930w4cl734
eRF3LTdQxCKu5LRBEs3/MARd1Hm6YXGkcuRchvZobPJUZOnw1OgOHc3Q+9xceTQCRR/IQkmolDYe
luNVEbLEa7L0bjgcq54eNsx/Evdo0us10QgaqzBe4uveav1z6dcFNS2FE0aVfhhfCTvxkXWaevi1
YeFub3e9+n+zY/T+4lA+66uT4vDWZ118LDZuuIR4zFlkrDKlbVtBkM+2G36BegSAK0wzuB6SnC3O
1LjTu47hej5UPdctViUqhqu66D3cNvWpcO/WEShN6J9+iqzfG79vJw8xmaf589ntFScr+Rh1wHk6
FzHwbQ8G8jdJ+f2Zab5X72ZoyUcP79XXbSobBubwQGdiW+3c0UDsfFh8pUiCFyBRTw6AuAne92Qf
8+7H27wM11tyadtn1clOVrR2REB1sAUQ4XeFzCBwQJFR0cjLq5OndOGOQfJ+cgXxWD7ZbRv+KxhX
/3xOMqiqb1c8J3VPOkpKAuVfkqyBfNRC9MTNUOt5gFBgNdoI6YQxPYmjvRekTC/zz+HdVLO3abIX
Tt0YDGfoWdE2qBFnIiOn84CarhpdX9eE2EVXtGUpHjAmtfDy6LZqIF3iWSu087ieiRXZB3N7eFP7
49ir/kcBZ3lnQj/6AtjE5eSrfWLEpsUORB0EIOruRePBqFGKoA2IQXZ6sm8e6FH1bSieojRgHkLD
kQiUM09Uw1mdvlOIwNBm0WM6bzOZauDgA+LvJoO/MOPITSGOJtCL+j32MdiNch/+Qy+k3oqDU8XE
FE7iWuwzQNy8hlE8VlxM4timPoX52KSoCIrkRlI9on3Wnwirml9G0hfJrTA6765XBulxwCDVuLFn
DLeuu7Tbr7aY6prBc3nF18HjI4EM3zFnbPg6dHKqnNzGTTTwmXqOmzMUxDIPm484XxMOIoOjAdEK
aUxg2zU15DbSZmLnS29rl+NdSwoR/lUsreptK9tX+tDzxSb8J7cX/wpszaUvv4odlwHho0L9IXgQ
zbtnP7kwoCRQxxUOOyqLCH9CgbC6IjvhDH6jFUC/BxmYlWv/Pqp9/+lQavuCSKl87TN/vBptmcrQ
0i5bRR2PmrCj83CFbRD5/lVXK+KIKGbSataKMjrbvwjz9ktZxp3RdMftP5b/8YJpy//Z+HRtVPTg
HotxOVOJfrBbSy5vsoAMdQdmmD3nk+KxPL7QIqJtOU/z01jJrqEi+JD6dFVQtTT0Bf+GuNu8RujC
iJqI0/qXqfRyPx97f1XyMhlegJzXJN2nopdykUzephEr5wLaZjLiCdykLpnt6LKaLjpOHEQ8Pcoi
IoaIaRNvtRr1iyUXpkkYp0MXMmHQyiVlw+viT9YHi8RLAp4f8LfcEAxuG+Jk9Oa/ZfQhF8d5isj+
J7F+qClWiCkZYvc9m+v1rrb1fj+MQfEt3TdAxXAoP1d9VT+RIW84Lka8dUO2TMiPSpIiCmNrHOJV
e37e8G4+jVGAsidD5e5ChzLtJ+/POVpeTEhZc5aogmyXrtzKGfgR+es0zYxR+SRJSH/FVec8bcRA
r0TA7OrXQo7qM0AD2OBIgc6gBkR6FWffANf96aLUQ8F0c6F2woxvHFGnOsSC1IV8wkGEZAcrOklx
0tOAoSYPw5hX13Gi2me4AYpXN0GyAhy65L8vAtgThrMjvcd+enjvDDDmz9Si4MAZkNe/G1GWAd1w
zrZZSnkQk/KTjiBkTc3h6MJjB57F72LAE+xjbc7ZkXTdO81eRq9KzfpZFWyQHSHEuxAnE2pN4CJp
4HUsqVksFO3zl7GcCqjiJNDNwWWsVVteB8oOE/XFTrpoV7KRCKnHHdjpGzfDDV3Lq7b8fEjc4ivQ
GFHEqiw9ejWCxj+mCb4ZiG0GpKmUJjIv6ClnQq9vtIaxQAYBqpkSAnpJ0lhF6DtTXaHCKJnwF5zD
S5jXeKzJbOYwZck1RqjcXcTApShH/LjXSKBYZIet9m8rjx4NhgQ1ebg7im7q39upyr+bTWbyldzN
dkZH0ATT/A31VQqjK3ykZJASwEcp7tXTveTFSkDaU7pTdZqIX6Lx2uljWvTNdLW1q36/533GqkQQ
DrQvJTZCXnNQ92DPsYQd2i3kT5HM3KtJZCGtPWgztzNraAr4DcnGOr40EbshbYQ7DArYUoK5PYq4
Yeeua464ekaS8toowhaLMNclIxlb7t+F+WvcblPx5X+5RaIYl3TWYesh/g0xE3cS4EBxJjCwzb7R
XCJDHdzuxp6q4eS4iak4D+5MwlZ+Zwyh+NgniKhRxXI8jozbapb5nZdjjsAs/6AjEQ9a0c7swkTg
uiJ/A4AZk4e4aynMlLMLydWanhjALZQFLWkNPUg2okwzcLBmUUrBSP8Ldmi72yU6+w9FE5GAaoX6
tfCTzmTQlGxA3jMtQG9/RgAp0HVCL0hAPALylOwQGC8ZFtJLro8LpBbo7ZK4peECs7Z7T/LrF5eC
r04UQwuwUiyH6iDagSJ5dL6t2aNHQfpaEUcjBAGgKiooMXhPxMxwPgMfRZCEiSRDIjEAC9pwH7sY
H7EkbTEl6CyAqZiJ3KAN91+WgWWMjVtAgNBnIFEEbE++6T1+l6z8ci7mz43TcMNPZBAHYUdkhRAb
4W0iR90mcwcmJtyAUhSvGC1gihDnM4xZaEEXos7YXkfkc+KAhxJrgaRz4lwpNMHzDW/IUpEnDiRN
aEhsiMaL1E1YP8IkacyJqJdBspqMOBLOL7lNFiUfv6m4oBcZgyFUpCQNQyxRKVNzUsjxZ7Mp0lug
dBINFNztKYgYNvCrpD7KhyzFwHNWIJ9bTQF/OmxdEemwraJho9nFkoI0FlBJlAtAQYUv3QbJXc1E
C2Z2WcbZ8qiU+qEYmMou58bKW5gTLUrPRPK54rT/lca0JWrjjLtkIg/l+ozKCdCqlWuPAwXUkGbc
1GA0WAipHSL5Pejkv3DleuOd8hZU3zlHK1QkAdAiXyPcqSLG5WDX7d72Hgucvm3CTuwI/OrwVfFV
6dXwL4Zf26WJssEYhwpXu39DksRGN2QYkxBT2PfMEPBu0671yWoRwjUWB2Ev8SoixW52tbMhR0Lu
PFJMKvmKHTaUb4UkPwCMAWjiQrBsHX3SDGds0jsPeRtsFvvSthvbm8EswIwAYenJDp28IbiJN1tz
yPIo0vMwwNIsoUtSU+PzCAsqR2YQVTsw1A7Rge0BoZqPoL9ogWLVUZF25jehz34nLPF62VLiAMKY
cx29xcOgBOEl3JWbnv4rkip/ZqLaszplOKgMiXQ0CR0CrkUo5BfZMkoXIjBo1VvaCzjLr4M9If4P
FZu5FQjuYlhjHkcAwoEsi3RXDmhEFxhykQFc5bFfoCVr2CCByEHrpPvbiGp7oZomMJTEUgQ0KI+X
/TPHesqEWlYsAWGcZxKn00eAH+d2/DQJgxqhV8b3TG7ef6kcFCGsPqIpq/E32f7plMk9iZIEl0yq
wIQwXC2AHKWTC3srKrCUMXoSu74IoVC0EN6ycbMxDOAgwUQwiRJMwrkinbbHrBvCdHCY5gS9tyXC
9qYC0E1B+Ug74TBNwaqFzOYoy3g/mGe9q8014h7DcbcS22MyInazaUWAFFpurFLSTajDflVhzyqd
RZnc9EQQ8J2c3ouSjTVgOc6c69WQQ3gvCEY6S+Q3bgwgQz5mQujyPTEBP6he1c2RTeFtBUMHlM5/
2hhqijScy/zRMgmq616N8+9GJrc7dhihxfDopmEqUPVbrfFcYmah+anQGXV5t99WW9LfzaJnLcgP
RvrMBDBv4JS6REUUpOlyIhXItJwSnX0vEf3uicCNvpfBRLPEyCUdzo6Rd+GGleDU/uwsayogsuaS
VM60bNCXDetkbIevjHebENEwGYYyGiko1ODdFPnFQ7VFFGYN00QuvKtzvko8c7Pl79MNNJ4COuNw
BUTF9k3xLZC8sIU65O3y60WiRPB/ErgIK0UfrBunzKLT0yE/yo3g1iSSPhP+imRjYRkatiQa7QYF
9wEb7aZBuFQuTITA8uKcQ6zL3wD5uq0HoBefSN1lMoAmaTLcNonct1FMsQtqOmM9L3qexRBpoGDL
53OMmUQsCnoJvVyRrgjq5C2jvW7nmEhg5B/iWzfkCAJX8lgyCWDykHYaJv+JwivxiXSIsIzNh6D2
pBNzZAnvK15c6EQeryxtG4VPLo/XEZVggp9dpsnRkJWwqv6DlM5XFWjwE8PFfLzmO19fSamcYSih
s9G3VRpm9zHhneBCW/StPgXM3tG4ylxo3UGVujg5S/FLhYDlQPz1ounUKuZkFhN6AV1+15iZZTqR
CI0X6UBHdv6TTHnaewr6g8fiRvtRUrPJZBAFdcdTCCkjOTVSVGb0rXkL7GI4zqQuh3EOUfVxzLl3
4jRzCIg5W0QmOVRMerBtdGAvihdMo9vnegDJCs85+DCXcLhuRDuYITJvS/xHDOilG4TJFhcYrD8P
WcUxa4D33ft82xO/87yub7rD9u+Uv9T2AGIk0QLUc1KEfHTHart6WaKQi4lLv1FklVdy4zkL246d
xNkbXKCYDOxDM4+kTETxBXYCN/0LuspdhB8dz0owOAeB0NDBn0kt4b0F7mKgDo/EZdINkUCpHSub
fI1niVJkz3TRA2r24RG6O7s+w+CsrlzelTMgupxdvCH4RxRHAPaOFzszrnAAd+XskqFXPoHgDquj
Hvl3euhu5owL6qSaxCrNLYhA7E99VBF9FFjokNWvc4jWc6BCaqqZd1RO+40zVeHgZo3GEI0B+G46
sW9NxDd00QNObWk2zrA57gMUlcxOcwIyCd9rAs488SzalikdlxjiBSodOT67MKOjdWU0MekI1kTy
sIpHA3ErEf/8EmHAwtNlal+3GTj6wmQdFCTO+s3VNV/N/LArDEDgXSDNwDr0VkkJv4HtDshzgVP1
eFrXMgvAzXLfLMoGkG9ElKIjdeumYGIqqIrsv1ZzY8HYkdpOXLmc4NuBmM+bxO4RcJA1XHuv6UFc
W87XF6kY5NYKhzvy3JY1WJe0PDUiMoAU2vwWo58LdkMejHKeCT1uCgq5fy7K0UkxXFSlU0uqSMxx
tLMkH6CNn0Fx5poDQsbknglFMCT71zkIqW0i1vUptPklMymXsl2U/i5cEraeupHpGu84DEHAqS3f
ofkMbroT0KlCEoNucdD/2Kj9jTfxMPoAvur0eavQ2uOHRLawUyG4yRIu59YFODjIfmaEgcPd+0LK
qVa/uOhZN4zcPfyETUWiGJyjSIpF4WmT3NxummJvFqXFGfGD0dsDHHglPSF3BGlPUKQY03SGFAY2
E/FLTkkoV++QCBga0X33k/fNZaiGCatH1+QMOs8gOEpBn3D4TxvhwuQnkboWynReNESSBIETb/XL
19OCA7vwP8tbwbXL5rI72I+bWXQJTBWCjg56fqcYJqDFKJImUj9sjXlqtz5/IgaBDplBYVaiG+uY
MjBIEYFx5DvAkUTE/7yINyYZVnMpy0Q2sampGIj9QwfREyVHtAdCFApl/oGaAGIIkGiNnuwot1vB
nBa70E443lK8yn1JJXG2VM9C0mAx+62n4J9M1jOmY+Vm/FTbonrRCxFTKgkQObipnC0LCGEdudGA
wZxw+hk+n7tzlK9l79NgiAZdCGoLdQ9afD36tb7ag/JvKoNsnfWp2MVZnPCVtUS46Q7eHEbwd6qO
rybY3jYEeIxzZg/2sK51ae9Ky4kW9nl3cxLi7+bZErQFVVizkCE0OBNV++q4dz+d6UUtqDq1MJpO
CPR7HaObL062gI75W/PJbM6Z9e4dUr9gexI+24PH9SXLjWoD1SfJEEyFDjOuHZNASIZR+VF1kEZk
Z/NySN2R+c5tOWW3O9Umgp+CNG6mc7hIJmTXtAR4vK7coCucZG/S/wJyhjFohMjUocH5iHx+M6KZ
cLqHnovzorWXjBmtwQfTAnBPCVKM9wFUhwc9cIKjkeCJ6FqiaEf2nPPSak2RfkmTK9kYBdMhkNgi
M+UpchCuTBznmRNjyIHJhMUwXPKrvTZomlnorHPwNFeQUBnxuGT+pAzG1pGUb5LNPIPtP4Qyd9XV
dswQZujsKH60hawLEoohnEpOXQDhCq0Ja8zNnsUZSIsg5h9JJDCLyH8V+8TFA7u8UKnh9MZvpSr9
3Msg2dpSOSepHFMi6PI2Ls1EUmYV0CLyHnY7J4D9mKCJekRv7COF5eHNMvruRC2tmfScBkLxYQxS
HboQ6wupCqpx72b3XELVYoFqVxa1LBNMibznVAwqJT0fk9Y88qRH6gDCaMEbMcq+cyVxT1oGxyeC
rB1KhDnFmrAzHip6o3/6iPgJMSXnRR4YimFFhJ1NL0WPRDOB9JD+uHTNX00eLeD8gL5Pz8JRJkyt
gmkfg4gRDETjSWK0U9o0HPF3xSiHOGMarqLAX2/NSp/QHamgtf3b2VM094x58loAwhyeJxGzmuiR
6DbDJzf+YQiYMWkijiC1thoiP4mQqhfVyFeTmkKRJCQ1QEG6SLjKiCBh5XNZj7GREa8g9OAMZP4v
i4MyTZbNoE8EaT2KEpWtkJJyu4pzZzjBhAcE48iqQbYladcdxCzj7apDEA1Zn6CtG2F3fH4i5LP5
oKblFz8VfMKidpXQH/Y0DicaG+yn+sUBB8PslDRU9rKZAQEQY2QyLgKdHbKGxqNDbkQULynbLjRo
8+3fcZjBfjs14/2GV7E1BfAOmuFOMjd4ShSf+LyARDfiyhiDQiSEWJAlot01bBjCfwy6/WhoI3WI
ssIOGJFX0FYInH+u1O5FWSfeDevBIzUjGi7Ti9JDhrOokvN6Z04sCR0uxtOFIbC54arFtNrLYDHF
jI3LDpK4UHYsATIiYiyQkkIrrJyO1CA2EcfBTLKpHLibHLi1VG/iqdLFd1PILSPZcKHPdnUCJLUw
js47hdRq+H4qE/tktfGwNmHYwFfRUdEDNOTNgrCVjBnz0gdXAoOt89NQlliGjXK884zcQyRJH+yA
Z+QOLVVxFbnAlgajtKhlKwyqIDY0BADPI0rYgvkVL0CAzM6qWUC8HNI6ucqaKuUvCJNnW+ontcUv
DSZFNYlKTZpMbIPMXgIPdVS3ruQwWYFOBzbzd+diQHMBsSXWCBcYDdMKEFpLjkdGMgpSZkKnT0ua
E+mPc4o8wPE9A7QDdt74UedcgofYpElEQNxDFSiRqQPIFWw5AISbr8zwqeklMeRrNyc9ZkNODqon
KTQnOnWZI2lPYjHTROwdCb+OqwTR/inZVh9dPjUsATU1xzoaW2EGxMFXiCxnlL3CvUHUCJEoNQnj
nCHo7GmqOAV8eWcNGhnHJYiESe3QqYi8Y5c64ewN4hBkkieW5IPOTU0otEK+jT2oyIaJPaFT3vUw
lB/h2cjbyZFVLvWjj8n2KgyiL6UANySJ0T5snLPVuMzXHTr06zSlV7EB1DAlDiUB9ZjIBQjleRXI
2CUeykU6lNLmkKuA/sSbKBpgOkpSkkJWaVr1nwYmo2IjUpBb7fIq7gYXO1F4ErRzyHZsq/0XDuP1
GSdnK0NIqJsobSkNATaRHEvqEdSkOLRshMTM7rS+arFfE/Gxao5PCgqeZMNhSa0C4NMKjTrh0BIo
XcofLEQ/0jonLI8oID96NIwMEhgKISokC0n/nKgHYJaLJVMTJGZTC4tI1+3CMLyDvZIInsugX7oY
hcPMnlIDBrJamIY0dABM5863reVjzI4WyZG1KADVRxdzvWHCCwOKJy/nYIWMI56kDmvxCMxXC0Kx
+5NJrHSrPBQcvvTXGIIdBA7ZPdyFCV4Mj5PoCQidPC5pvOadfgGdHX24El56AwLH9AbX11bD/RFH
0VXSyu0r6keT8n9Ni/Qdnp3Ih/BsXsUZlhDga2I8TijFf9J5QySDH0raiN+ByAN9sVJDS7SLnAJ5
DzSHFkJE2AJ3G7Le4N7YnmqT8jIv4LbA9SAjtUXmClFnJKnPqSm0z22ShoIPi1ecWNmP1B/3rvGH
I/ltOnxM8FhkxSxnd9N2YclhRU6xWvgWzo5qYXJ5y3woI2OFTMxqJ8ECpU3LCQjOBxIrM0ebEvAr
S5ryeoYowM05TQ+8dZQOEgPsYrB0jD/PwVt48f5ZBns+uBQARLPec9pwycv8vDDeqvtR2yfXPJsV
gHioT3Q4PkPs5FhCqkA/mJOe0uivQU5OtUdoEJOKObnFiqTWn3XVNQ8ADy+4Jt47OEOvCVWDIied
NBojoVhrjF/3SHk51YayxVI2cHMiKKMYSw2K2RM2ikhP1mY7gsB4mKIFth1CNgDHumF1s4Qdj8xw
yB8qYEKdi0xKV3hutBIwUAPHSRqD7Lhxr0B49H2wyoTnk4fVSsR8hI9kUNFtIulu6EMRSS0c3MDx
H4lXTZCgcgUX3DH3zU6VR/IHjUhORSAF5kXL2vIO4vDYbyfckxgnkdfVOf4Wrjb/Zx9xuDPy9xWk
mW+k6MFOonF78FHAO47lASU8UVfs+oCtBnPHFRHwfpuafPYLqOoRpoa1DWRAkKHoQMTX8h5xrMVI
p3j5cs0guFrvGw9tjtOkFTJQD9szC8WXFoJxos5BKMGsQ8Tj4oCzG4xcATYlBbbzjuCT1A/1CUzg
goVqiTAji5XakIylG8bDArxKIL9L0HWTt3TIhelmzJp5gV3kLEFzTs0vMYZM/oWe7jmMViQ5qaEj
sTlT22Y5yMyGIF1GYTlB+zATfOz030MsIvCJu1hD3KmAdJ1acORY/lHpF5cGKaWMy0BKuAtMILWX
YLkaFIf5zXBh5hxQdZcVAac1BYLDw4aMzhnxCgxPwiJywBNXXfxX0qCYKT98q5Igu6+2YefGMsCj
B4ymJdHiTYVse6JpELvPMugcDzF1wYnxe5GD0EbR7Tj4yWebCVwudgUrThitaFQ13mAEJoiNJTM0
2Vn82hAZwGXqnMU2Zv7cwGxdh4I4B4FqgFPd6lISiqA7atQLybZQPLmqGVJuQz8oz08RljFFFwRL
EEQkZ/JCBdfehEBLhuhFL833/2PpzJbbNpMo/ESoAon9lhK12pbkRZFzw/I4MQiA2Hc8/XynmYtJ
TRJHIoF/6T59FjQd3D9KW9cQEhoPVXHJjb6cOAJjtqK/cY0iUC0+XcikuQ2mIT0E/bbduGddMe45
Zc2suO+c9iofALTxaGaSBpf2w5aqD4B2BGRBMVcxT+oX0Pe6351e3B2xr/1lhbTlbNvfctn+xaql
GmmoMPyQox+PJs1CY8h6CfHnBB1lTzZXNdCGIQPNv8Oi7kMIqX6HeSqcen/PDN3QobigWkL9hUqY
bgjKhP6oDF78kbPCbkDoPdVh8CIkFfJ98ncwcyN4dVPje/ceeSsPdiO52QnyCVQrZnes/MEDZqRi
9NGNMUaFtmKmA7TK/gOdwmm5w2b7xRQevc4cqWGi/2yxavgRc+Lvf1pYXCbNco2Z4TrtDkj4EKNm
NfzXExpGzJRALBAfOKgnD1k8FndtWaplY2bNlFDCLQ3duNjqPPrERgPMhhxK/7c873eXnzumeoep
+M8NS7l1U++XnwJmhreT0uJQBnK+KP4rvQzwflOIV/eepPNzOMafp4VJ2xSzADpgNEiMzPjmnszG
2iei2NBpDNmorTIJwDJK7XplmUN5gzoS0Q7ahNnYqAij7zWJwhQd38N2YbC4+s1t51/Gm8Rxy7to
H0K57Ro6vhhZGCfxm7HgLBTKnIKxyLi8gnA2f82Tl/+OGw3yidHqZwryQmQ44cep18H9UVjoSZtf
IV7F3v8aGRBTiFeWlO6eA9HG0EP6w/z204YochQsX2eyrM3urAcQeDEzh+sR4VDZSSQWgzOhsgYU
UzoBgbUOepPu58R/J6IqSV0kw2YyaFWAgOWrzQNa1e0MNoj982Mfce5d/ShkEACMXT1CfvYPedE/
D/jOfsX0kTN1r2Zn458b377l0XcYomDbBM6Y450NNsMNm8AIwSsHhCbWhA1kk+EEjvCYox+LkrLf
EBgFhluspwOHpmC1GUZIlgBAqIpjc/yL93ycudKcPhemguwkxugCFzxve07lNGvtWFFrzhzBhXA3
yDHzUErjMyISSdYMHayz7UkOFdhTexPV8KA2NoHLRxxt80XavfsYgwCQ1o3tm1YsGOYm+QtWlCBX
PkgYzPJbZxOLPuSLpVk63wTVnszUVQnFGhRwllGr2XxQffF84azQiKPOBcKEeKURhU5D32IkfZ3M
tJpqchAfi4DqLXUb2OkrElobHVmZ7axUVVGJp5TbgIXyHIBJIhywGLeCoit5wCbPxgCRcXma6iYV
dggdB2GLB1ox49fvJ3zj3kH5ZYSDMdwt99nWMskXeCqS5H09Esszsw7Efk8TBmluQXfGIJkyagV+
ZFTzx9wvCTcxOwN/39OLnKLhKS2B0iFrwe/aKBChobgP56opKaU4YToRE2i5tRbJHOQSXLJwe4mw
xplAE5BHM/gFP4PHim+b34d/uTHmfMIRsD3C3CIavZd5kWXejpm3hJL0BhRR4P+uX53fCkfl15ly
Kt0bXsdpZSQN+D71s37YU3Sali/nyh2JWqSkKdytfo87CrOCOLU0psDIif914DxBYX6LWuyGZodm
UP+qT2CvFCfKY8T0I8cQdT72FTT/ZdV9muD/ceBxk809dywHIRr9gHu3CP32m1JY4kQBf0P2QqH7
ve8ahownTqRBT/fMWSEruGu4EvxiVCLZCxGCv/ksHGoDt3PK9JK9hFAJAS6XQt1ggUPdgQPNN38h
ytMNGI6Y21fqsCQsFNg6ORw20dUM8xvY2D8Wj1yQgIv5O5EocmVzA5048ulgSAuqKaGdO1DQqp+k
4H8zY7peYVtiujSYenXSIkf09C6TjBvFss0ehzEOJnjVXNiQ2Dhg7dOj/+94RO6JUQAycob7/unn
EhUd3S6tLh01mxrnabH9KbMUwoOJNfgxCkAoWUhTSh02I2UpFq3wREz9lJ65JKkMvJeYmRV9P2V/
jyvoY841dXcOIOBxcb3hCcqgqEfZX7gRpnc9vsOyQwrB1twFRM1vea65KFMdSoBLzu3otOXuEJwD
ipGKHBziUH7OINqfYyyWUZ1C8qorD3SHLyZbrhRLGgw/bd1T0cb4vn4yeidZhrRigwYOfMQvUAl7
4DBu6KlK/67OwWviLKvLiGdFN7OeoknCHh4PLoJpTstSNuWZswU23GQmBUNDJ7a0Nfk2p3damJdc
Qy2T+s6hVEm76Q1NOjM5ZA8PtXLeIeumt0tFUF83V9EXKl5oN0hpQDxPFeZD/KZCYhtxVEx7bMFj
WOmxT6HKM4qjPErrYjiK+GlGPTFyFHBGrpc4R8ACmch7LPII6I+qNc0pWDHVgJyUyxFAiSLYUTEW
iINvQeBSapaofPtN9M0SZ3tzkvRm2QX4atcX6Agh5T8NLveTm/41bz6wAHT5g80uDOSiHIAquuNr
0Md+sH7AFiRhM8N8a+XrhVaM0tvfc7ISIEvNuSIxRhUs2hErBw/sI8+SHXABpLXghvTCiZkLH/RX
FOtKeEczn3EmUtDiR8QfW/RIFDaX7nTgIq/gY4/0iOKb00TEH/NG0WNOpQAg68O+dR2o8qcwowyB
mFyX/MdT5Lx0ZfTRJ7gjuhW1C5m3wQqlA8Q7ruE2hbg53ZWZbiHw1hXQkBnX/q2f2+DdpqtzB8ch
Dvj8NKIgWaxtbPUgC6WbugBZvLh7Tnx3dz6D+SuJ2d8x3ZAn8QN6+a9ugn1lfEad609a2oHM49x8
eY8TZgYSEfZVk2CnS223Rs63kG75eXbRuSwUQUVAUeZM7h8aDwRGOoJpNxRFDZEIJfX5sJ7PewZG
nHKkYT5dI610wVTBMt40Tvs3vLLTA87YdLoXVb9ySONkhFymGIl6RCbJJvjTh2vzmeqUAVLIoytq
5GMOJ+vNOa5LrIuwhLXMTYHH6tssLLjO2JYFKusruEaQ1Mx6lE9wiS+cwm38SVYCHTc+RmTcNKzm
1OMZ2nWccteXBxvZ0pSBXpTIkdP9evmJB2z9PHXZ/n7nTISkJJBn+xjjkbrrx9+1X3H5TBS8syzI
TfPjNlRFNGtcEL9N4MSxxwSq477SnerXQEuWRT5jPJ8ymj/UrvoAbJ453kHa8PeBEKblpWgQo+67
Gz+T5lbZtvZTbNgIuYH2G5aP5ergkwD/izhTnb/+GOB7wUOgbs4/mxKLUiK49ZLMuel9ZjNMoMHR
fposhQqX4XOko2XPYTUv+jWTirhBdKWNt4gnNI3QyvhLByoug7BgOB2RuYKvMeYW9sMmjnGl7lcw
57iHzCCS7jX9x4ze5BtW4/B5KzM+PIrR3fPf8X3Z1TBNoXswYzVTUCqfzeG39ilIbLrI4gSL5wNh
jZS4p/FtXhnmGADFcAtnPsFO8wSqKTEnMkfsjVD2mUSN/CQ+s0Rl5tqWw691Rr5fFhW0KWNz7WoY
fP8hvetDdArs1fhYrvJOkiz+WvUJsOMEsGJmvsZ+ItsYmCZSl+2ePhNwySmgb6EpA0b1gASANDFP
CWcVqkhEUg/GAL9+0LOuUQWYgNSwmIHoMTqDdGwjO1JBPiwfsqPQPOzKC4pT6BSAoXRgJFDwlxm1
NUQyVrGHEk0PjZ4sktU2xgvnp3Eg7cKv2/wYaSIDEPy0BbzMTilTVakWSuE7jUNkcrBrIW5qO56d
3e4W94+n/zIg2YhkEUUypeoizlBHDBEGpP84UbM7nHso5zCfgDWpyJGTUNwWPUR7WagXxKTc5gXi
LCoJHD+r21NRtjd7btrHKeE5VXt2jPGmUMogIJSJglfBDak74cjolzCOZwPGbFdkF9zkWijJHHx0
WdrjxUH1TgCR81wp7nK9R4Dxj39mM0etQPrp7rQO/2KftFGR8UZISmVYDEMrDkZK3B5gv26AOYwo
FZMfgPsRLjRWt8kRyyw1IeuTbqwkFEzNoOBb/MKFSQA4MNe7wsl75KQUg8CpBqnEJWvO0BSkPdR4
UCCv3cE8Q4ryN27eC0AE3666HYlmuEV7VD/Ra/ArXMy5kIajtJI3qQH09Dof13YxkTX/7ONRBtuv
pZQs2R9+JZJBUENN05lB6YtU4c/1S+x0q1ivYi5bGgL4GINDSYMvrDfEt4FsKfnxjokN8vfmdzoK
FqbWoUvBoTyBwQ+88WqxNDHWaqZSt/4TdYB7u2XixvRcs9PK0Rs5AM3+XkVfwr1Cw8gZSIiDScgq
cV9z+a2iWXs1JNZDen4bjYJPaYywJMWxS0YFRnZ3Y16adrFVO4hVmBjtKB94VID32lCzbI56LHGY
cgIsBfDcY8ziWm04d8JbmQeEvIsOFA2onFZIZhJ7l7IzmkFYp7n6bZQVMyxlrsXITzCVddrzDpHR
TOTQQ5EgxIjToH0u2hO2sbDFwWzuOtAG3Pngxnfb+BEF3Kv7AfMc/9x/5DWgx9TJwC1JX4Yo9m+m
JP0oYvo4o/NjYgTrsuE0iwmPh3XJ8kY4jvMA75vsSNSXpapjKWBRxTITCdWE6fVtUKGfppJb1Cbg
VJHn70W8DMzMOEBXqHiatTeExjL4fNuauf0WVTSmHWrcW5SwCVJdznjPuApYbx2x8KMmTvyvzgCw
xKidHCTk1FeuKJFeEP3pPiYrNeLtV+yD3MaoL+eWjw8LC82fBMBpS7VeOxOalpDV27nU9DmymptJ
uXsTLkSg9sAExRTS6S8Uccka/cRqBp3wzHGwnYbwniDRABtQJjDTOfy0GXeiLH9XFjw7BEgWqUQ8
XbyNdgiUXQzp5h/kIswvm7zWKmS7D5HAWgs3zPfgotuIbjlycQOATZbd5DJc5zVScnQIFeaRXh/v
uOE22TnhMXezd6NOcOzUd8FUh8cw6RXcsyd8LU6oyfoS5z8SLqJbyBcwkhXkPK3MetKF72eIQT26
cFGrVnc4P4YgP/KFC+jmG7I2/BZj1EVDk70ve8IUvT2jWI9++w4ixU/xHtOS3QSngNNv2uIvnppe
PwG+yXegu11Kk3ped81xOHU/ImLMb5skhbS9Y7pTXRijViBmgIXu45qj4YN8Ex27lUXlTAPH/ezB
a9KsBySdOQbGrI9UawTFYFbAeAFAjqErbOcFE1R4LeO9PbaqoZOuqCO/QW0ANovblD7ujC80fHiV
b+eWYNB1/2Yxkv6w7N9inLdhwUxvE+DeYYDDeoSjN947Daddt9GiTC7lSu8DVIhejnIRxMRjJp37
GulN3CzAzeN9PvKNbeLtXkg2pxpa/rct1f4GQHhPeU7wMwQZ7KucrN1ANi/Cn06ivV16Ypzdnk7R
6hk/AyszocAsrDUcPkQtAtLHjapz12e/nDv3vxKy2zArYJrxS4vOR3PLoC1cacZVJ0VLDxRKis1b
vPLD+xM3mAvbE4YHZ2C9+cSebaifswTU0mFI6Ypk5Vb8Be0CQ8rEkCvWr9diW+XkvLBiYdSYnktE
gzlPD5I7xd5yml8IreDCT/QMBlaJ6RuMFJSGsA2IrDr20wDOFDBKI8F1ekBtRg/IXNa8IueUv/M7
dqvvlvgswy/8TkILzsxdkH1DWARDS6a3cE64sLS75hbGyCzVBukA7ldhSn+hrECU5Qb7dyqa+HaO
1c/NsovS5uz3VCJANQwDUqDOqMrW8ubSt3Q70Rp/YJhAVChyzKf6lA1gU8UOBXlf4vSMRAYZCUNl
JmC96BBFVJ6HwzpMwcMahd6x3rVYA0uwgbls+S+wLhwvAIhZurTzd2TG3os/YTkej7S/Ps0RFbS2
qTK0xParxQGKR6mjzroSUq5z36X9t7wtsFFuO9YrhRuby8Wg88boNMYmwNjIAWSo/4Wi/jyPIjg3
u7s+2y+vyCYDXBZ5hdOpCV8NQe19jkP4M6y8gKPVrplKxnFCx+ugp4s4rdn7bpq3I/A+NCnBxOpa
55HAidhhT2AcBVVixhEbJ3EmZRmqZWlar0rUecY0oPPD6nbyxg6kEqfGvuaYnZH58URAprB1JO5L
zGRmOQXIhRrCgVN7srDnCmTKPfXTg5DlWlmypLwQzQDN/zP0Sf/oRoCRNr63MN25BwuOW6pPp2ZD
TgOfrMIr8TFOpY7aLASNMDn0BX4VbM8FOQrmSlkn3F5Ogz3QjGA70p+OVB0BxBNAS9lwn29U5JF4
EduODV80xfYaonHyDiesHR6NfRHllAzRjC1gvYHEBRLPFeKJBRxZMXMQvGBD+oC9KNx7EMCaEoqG
iH+B8SXjYK3+GJnfgzodom8YdKSj85wOoJ2Y1z0hsKW6VQyf+US4ESQK4IWCAAhjIhTSnKYtpd60
pwb0lLuHqyvojNF/PI1epNUbVaCVjO3d5HOnJO5clYhB4508LWX0Yuq5mtfyoKweRpow2NNqe3X2
NOlO1SAOo7M+dh5Xvg2cOlgLxylEYlWBavGesXcrsGza00wUKT9/jgCNLSiWLpIRFjrImFwVRAac
UtT5f08bMyMm4fRYVAUwB7dfBqaYN0yqrOGpyl4wy/vosLKr4SHfeuS13U0l31O8cefCz7SkouiM
hXyV0qSkHdedrzgbi0DQ0JbahDNKaHnirPfuyPwzFm0heZA3oHuiIJOF09UUl3oNX89fKR5m8JqY
Oa+q71fxfbQdEUjTOWHmjfctG3MOKfQs4WjGMZNmmCXHmH17LRP/+SSA0KxLYVi/lvsd+9qhKp4v
4576uCwOZFK/VcFYPJtwriodENsU/AMLwnkvyvoZZ3JzYoplkNMPrK6+xJ20VWc9zsFzDM0CPh1k
cGV9QX0PnklAoCkNATroo7GpBsXE+BGrVj7gTDAUaIg8YUCFTFdgJiWAlXwZbFMMtTCizcLe0lDS
z0Xnkh3NNnAKRbBG7jchBVM35y/y8uDw4ng3Tmm9r0j0hdtvK5Ab+iNiRks2HcdFDDAMC4lfhJEu
ixvJxeMExhATI8NoTbhY0bOXPXDtG+ZDxW3lQbeB/Zzc5TT+zOrxYNszfpln9XOaV6Wc5k9X1ExJ
NvCnviuVmhafk7Oj9YuUc7TNdYCUJ+5uklPzLzKbv41qPs3zW+fwJG0jz2eY0srprUg3BCiiBfSE
/lQwYW4oGfF/YXljkoCCTL23M5W/O8RjHWmpc4tzrklxgcF0RGp2PPHcLJOpa9GFIJ2BmcvKnztW
haEXSElFEqAv9AO+aAxDGAKWGO6O4iQWmmDLCyous4gOTvPgRjztlObwxk9YlnsCjg4jAePHYscw
EdsGHjBDC174iYaI9gknP/i1lPxFTO2Etc4VoYNEY65cJcV0R70rGE0HFhsHLMOl4Jk9Bibwgf9s
ZCNCbCcgvICe3G/Bs+NVvz0CmBnDLz88CRy9hUe0tXF+JG72SzGiKcLt9fXiL/5fKDHBaWTbSZfF
YJmBjzniuDXDNBNzGC8zBPHLoLrhFo/N0F6DcpxMdyhRR0Jdcv+5j8MG09VgufGQ+MNqCR79hmcg
G7FrAXUJd3cx+SXMZrv/9USc8Ki1TtYw/mJkYB34aQ6wa+cgvqSf3HXpPkzXmrvM993G+9RlLPKV
BVMe2gkHmsM0Y1TLs0x9qHH1ivVnEeegpFO3/N3Xs/eSNqx+uAFM8KTRxty1fibJD2BevgOQJGWo
yCOxBMoeA33Scv2HelUDdxb6W1NwQZyiOLrweOMcdGKSxq/TFKaquKO3vf+84u51JJVSExhMNYCX
UVsEtLoenw4An5EgCwCLCmY+xygX3b0hsNgZ0B169Sn6vMLSxeKWndG1/eWV0/lU3OUKHfDLtrvP
LmV0z/b0s4eY/UWpUuRcG9nMUJJYb8r/jKpCQ/g61QsQay6NP69Ex66HsSi6d4r2F6Po9GmYfUHt
lH1Da91SgamlV0piPNkslZlfw99dA69OcknuZJDdUgK5A8AwRaIiJwjJNbQcfer5wV/4t/DnyVVW
suXcCo7FiPWFTQR11qXYmSOdVBE2Lka/gUfKE94Bsrszl/mViCzZyWUo00N08nABbrmpc0JB7iN/
xqaBu3kZIdCmY3y3i3ZnxNZBNN5UFzY19X3CoXcGi3LAQaFv9c6z26HnAwfKAGDc06996zRPWdnu
EMRxt6PW5tjDtuauh71+qLAW49TkzVYoaw/SZoJx3EV1/XUbedUdHRk4E5WMBR1WEwdFXUzu0VA/
nq77MOZb+Q1ULsRzgNv9mtS6p2EwO8R1B4LuD/6PItJz3rNgbTbCsL++s3F1f+H2r0tGaVdZbcTQ
oA7SFwJs/nEb4KJiJ0DKGT4s5MU8y2BThK8EFQPEBdH2be4YPmFtdKd0BYNf+onXjbtd86Xy0JJA
40ZFxjgaUg7KEnFsjG2TEiPMvAxRpU9RF8ODPLR7DrDydAoYlNDrSTHMvOlPHA8gadPHvMiZTnJy
NyEMACNIGdhpenViG04yFAiJtDvuyA68RyMKKnqSjiigDJGDUB2OPLyBXUgK2nQDQb/pb7kafAgJ
zBzz4NM0Bv1j4EjaeSqSJ01UEbaAZnY8hlQK94qqj3aA6cLG6PrRCwH+6izkTRXT8ktRbnNV/YKE
NaBmYP1ZJlQ6n947n4pZ/FczVeK24tOF2q4rPxB4YH0kb68x8mrE1JpGH8nIrBjC/MxVDm3eeXZw
B39kfgJUsUMePcmMeCqAJDLPGUFwvPG22+SuiJQtALzoMwaxTkD/Y9fuVPNQq1Zl2wIDAgEQplR8
c7fjWnA8wk51pUW8oRvjqnhlV79twyl7jPb4YlH/chTh2AIfqUL+S3QAF/Dku69+S3wdlCq8k85O
EN3mZKY8+WeatHo8ZR+c3a8kA9I7wYZCVtlDTrH42niABOS6OB5FAbx7buIC7Rr/D8Zt8zgRZ/Pg
wSK8nSi8OpKqniNxrJuyXu9h3viQVxkozTMwnh3alcvZtp/XPVzWIj3mTLmeNocyPB3i+cXM7nps
fG5gpP3TXcB7mwUXoGpr4V0uO3Lghmi75iMYsKgI4Dfz6zSrRiiNk/EC6h2war5qZbk8UK+h6qzR
5b/gDDA8UcZMmB2O1LoOxipxwcvra3jz8LB5ei0Iir/tcDaKXP9Hj+84Az7K+qu6zBsBzzi1+6+m
LPVEitWFYw6Z6UKNhqIPsT8GrntgFK8L/50bBPZW9mnwa6NTY9xc1QGpjqcG14JuJLPyAJePumDH
79tGHqcHrtrcrOmAL0KJO8nBadmKuC2+p5W2KSYqx3qAExLlVFPenkEAPGzvaSqAj2jbwFSnEjzA
Yab0RG4PwUEnFg8hNcs7QdLz5ykP3V8FhZQBpb5jqmBJwfIkvjMrxb5gXtYHwCB947XfTLB4WvD9
w/6JwQtjQi4JabSljccdmEwLfAAG9g5tWI3N4h06SgQxsYO1QY4Dxo8LROojFrzkkZe9+KvzeIG6
DeRmfk+I+zeguG0q5b0Dqz4Q7VnOsfWGYRFchOrRDYg/rwkTR0gieTElS1py7IgUAUWPZe3CTPZX
aTYW2q3NpRrvFsGdfrh/m2J1qcIW6ZkvP0FLcbA7MZ1zPTEa8B6kIuMdRA3zlA4KS06JdO+d2Mju
wJ+w27ov+RNuSlZFnHBfOhktFygI5jcChPyKRe8FbnhTeu0rEYg8kZPsn1w59UGdBXOuKCSbBGqh
koYbGLyHy+40PMctQTxuxSFCUwng4cC1TYgDvKu2gB9QhUyvlBnjN7DSUEpPn/vtXP8v7rTk/FPK
EYylkC95nE9B9OD7zMnigWIuXtblb79h3GssYdPvgBJhAEycT7DuvTscVuefkMh5tWny2RVqaiBX
janAUYWfzYBJhKPYA3+E9S+PHvWYtOjBa8+Y+tHdSoyh5PyqVAkLjrCi+ToZLXk7hRPHX7jQNgAO
1i3DWaiQalHmnUwXfH46KSaSdWrnZhyPCbUd2i2CsQoXoLTnXr03jlCxF92Z+2eip+rPJ64fKGAp
qRHKBZ5zOoASyNoNWioo2u9DEKe/9N06vCLvz8EeE0DxfMix4Zo6t9CmZJJjNxtTlHuD6HC7Qzcv
S1yjsu+4nRk3QnQB4KwzUDbjikJp+Q5tsX2pBgq8qFYPB1XhNmqHYGAfYqBERw6/vmHgk2Plne/Z
PcWO88fSTI0d5bb0Wx45bmamODnM4mNfS66P/e/FwBVFM8bDA9T5i5CA+fM1GXxQbztyyfYweo6d
i86U457z3V+T5CGSAj0iqAOaF2szZxhw8HKOBGbL2XN82rFfGTF6P31FE5UnUPb1TMkkgorxQGcu
5SO89Jg6DrW11en266C7AeEPuNp68ZQcA+g393MzxZ8hlHolmFLDBZWGX7eNr5olwY420tk9+wX1
FN0axxpkm19VTcRWVIZVDG5HE4hXkHsIK+ylHbLZpRL5R/T4TeoDU9RAo/ljhUWf6+yp20E2hZYK
c2EvYULBFRjMIKrKKN629ls8jUCVzOuPsRrcOQzJIAW55JVAiyBYDvXSANXZTjQaFUjtjajwMdiX
vByghbHGA/qTehTAMiIBd70L94/AYb/ALhhg6EhmNiBeQJVkdTwEdQbhJbuIoPkNpuH5bw13Lfkt
A+jJ2EIbXBQmmPxB4hbAMphckaU8qxQoOkohzL3cO0gU423VBhkZ4bDx012GLXhY0jSfxVoSSU9x
9yifGAWLA9CfCRmYuZlwB+LmF3jcNwHOlhRd6QJLmsgbzmcEGQZYogp3P3gXdOgWRbCteFrGYd68
zw22TByTX8nT5XgJOF7mTErIWvxlDWMnvN6ObjPE96pVTFTa+zCczffkaqaOULu9D/aN9zwlIwbz
CZ+QGSd8jX68cUCxvkVsSQy3IBK5QDtuwLfyFrc8IP7EB1D5wumAMgwFN8UkVx8eYnxvKW3jCoew
eNUQAliIGsF7LqihPvX4Zmr4XbtqREhzPI6p/+8pGeia1JEQn0B4Wils5RyDrxf+k5lnzA0WSQV6
cfQU2lUzhVy/c/FXKFLuKJcDBDc7eJP8cH6KYJy51omPmzAUVq4StwZuCjz4xlVV81p9YgyMI08V
ThUK1AY5g86/pVaq1+UNPjlUoEk8DjB6GK28GeA0+qUQjN4UtRaMAqZC9d8SUFqrH4lb7xnVKQK8
iu1jtlEYlb6jPGU6XTFUUIINX4v7ZuNAN5+QOKRv0DzcgpF7bLjdC39IPJDU44V2WzYeEz4ZI1eG
BCZTkCwNQcB312Wo0w9S9sGJZV0yAZtj7DZI5WYh5kDVPqNOJpl8Q/OL76Pg0c2ZipzIqxLrA0o6
zC95yFx5iALXOcUWRq34iPmNk33TZ4q95rUolh+xqHdSs/cJkAhSeM7pVk4cbCEXcF2TWHOA0zeF
jZ5juUfVaU8nJWoc1iCuEozFKbtQO2x2xDOodxUKlTpcLvMgTuiZOknBjrNmSAYK+Humorsk3900
bYpckUmLTdztboqdany2+wp+EQ2jFO5Uq/EM+DbTkEhxjK0S4/Scd7qbTtHh4sXvJTexrEdwuL1G
2CbD3B6ifQ0ptfiARQgGJc+wPuKomfecJvYMJNK5wvIhd3C/V7IcyCv5n/wCBj1PfcSJYEJ8Q2xs
ZyDb0u3DHcUwDbWIg12I0X9cTmfoZJQ+eJYAN3eCA6Vnhs+IODjUO12B5ec9B5yFaplWC0br/ovN
VGI8ALDS++NJWxojUzl0PpXdFIDTUMi+8F2EZrI+03hELTsx0zLjiXRHbZZQbBTguaKB9BoeG6/d
soncHGTjdMEQqN2dQsZaku4pT5VebbsXZp1isnHfh5RdvpO8Sw5TJ/6nfkTGN2OvIYeCorqQv5jh
YWKUGZnOuWcYpxkibqUGW2No+G86Nv0rPTotLpd7yrDvuDE5AciiAdnEXIxK6hBwq4YhKBvXyDhp
YIzSgYCyM7fhZmTtCmhLERT+yJhsVNnC9WEPC+qrlizccZALFggqKxfcghwSIFNpmvXHfeFjfUdo
h4KdGNgxv5u1QDsCqiz/GxCVGPqplYkiZ44raq8579guloPdVasLvHKcz7yXHvMjZvwiBYgyJfBP
LvzaPBYbbP49Zf49DuGp1DpukALd+SHvEI4ABVUretLC+RRnKvB2rBKicMCjz7pbSHAoPLi4IkvM
JwAP9Fbn42nwuptQJk88o/jaK/M1+vySH9pwX9y0VfwCYZotoNfvVlqie5JEAGRdD8ruxCllHrsy
s/dHlpBxFZSehFr89D7hx4PVapo/WltmM3uaBVoE/TxQOtw6QzaQiOWGo/cxP/HqzDdwrjIIvDGN
TL2eX+KEdUoK0c+uVZEboHhh/8rJky8DexTiWx2CJ7gJP0P/uFh1dLL4KjFsuoTxVifallX6NmXG
0XL6gjkWQ6aS+y6HGvNlomV+JLgCLtGU0+0KXTX+UC5z+E2vkz7tO/MwmsaOwrAS6bYb+JIRn4f3
TX21Y1iCcw0z3Fw8ZnSLUB7BZZgywSJhLxc+TbRZ8VXd+L8sL9/lMVIElG8yfoWoEgOvJ81fRkUz
QxY5X0vc6wyUAFNG1VrQwFB5nh+iZP5ROUhA4houQz9FwxHN5S1e6ckhkmEmvrIBI0xmJwSRExe6
LK9e5bxbE+omGAUG3JuI3ow4oemXjsV6EGwq6lRPpIQ+34anQwduQkXMBVKE0sulrDlELyz8Gspb
zZr6xFFG0UwNVifjm3n8WFhJuukAWrD+NAV1LVSNTqKiH3feNzn+TCHVrCWYYYyYXd3kL1Xwz9RR
FRZc2jxsNvbVC0ZeDzjF0flJRVmkICkET2MISAcbzyIFKWNPcXQbFXq+r1+xl+ew1HAMxJ5sDphU
RSCNBILbArQZtgTnr4vy0U2gaJkLh07Ce3wN/75GD03cMuFITtWpH77ZOvebSTcKbIe65bNZViOc
deoGSlacs3Txav3Z/yt2kGhwgL62//KHiE8jfqZQ3zDtYGkZkRM1OjUfjHlInkxzZwYy16Ke+Cv2
N891T93E2AaNu8hMPh/qwub/FVWLA72MIYUFjXriuSjbde5k/sroANMTwFHOMIz6QIX5ch+oczIc
a5luuAHmfmlU5t96D0Wsqr243f3pU1QxUalt4ElQuMM8UNZH85kveV49cAvvkhLSy8NN++gTmpS/
TUGgdQ4hCaMeAHwKc9zHEDMhmmOh9h2T1gue59Z61aReECVH+W4dblFxGGKK8clGfnaMoTui4tK6
UkaXW+/wsN6D/sT76nXCOdRviUnOoG2lVfQpVgiTpZPbgOBKGJuS93g8FQRbB/K0ACHfGMAUHWuY
DDuQp5wLYRNJQ5ei1/PYiO9cmbcDLG9F/8XQt2LAhgjnZ/yFtJvMRszN1BKvoKorRPwJd6qbFX9k
FLLZZ1FM4ga2Yndh26Qh71rke+Pc+C727uYtwNj7e+7T9S5RGt05pGLBEgZZFUrHhfq7cvn2piFP
F4YafQYvU/EcubwLmWUx59kBOFLr/+WuZNgg/HlDVNnfbViAyEIV8JRpuBwxkEl799dSyBvf6oGO
GebqvTWIfkk6hmbjc8d30K5IJ3ETZYmpO7ePaKg3wUSIw3Hl7jj40PEyAJNvK4lGf/yF1LqFRtT4
yiu1vzvPH+b+iHkxBN9EbzBHKVNnSjcF9uIkFw890Vx3hrfMuP8myrCK0SvtC366XbAJLNkDB+Ir
qVvf/R7UAczg8rA75/tDFQF69i4FXUizlN2UK+toUxGGRUqH91iBbP+O8aR6ROyoyPCjqIPnWSz8
fiP19uF0iwcCBZWPg5EjeJtj2J4Y8Rf4mw588DJrttvyPCdsldh7IZYcdzSaDdTR8bGc8ocs9IlS
7KmWNeG+Xswn+Ni+UlszHQdamWAcPNRRRpdnyeMjTUMBVekpows+E8DM3P0Ugvo2Pi7GEnfoxt+/
9sP8P3eDzYbQfX2UH79JmGMFmvgd213c7LRC9N0i4nAXymRXWbVpxRheuRHuojtcytuYCTdICiUC
PPyBbyRwH7KkYZ4KlqwHSi1eGv+4Y6N6SA1F7zAjbzMf0fDeJuAE3tQ7Lix/j8Aq5thQYgjf+U/a
L4iI6Pwn/fAJMWLCFylmaJknRrG9539lAsqKaMjCxb/hylzoobhQ/ZS/nToES2HN0W+txMg3v+OE
t4JZEUCZnF96eRFfNUMd9/ykzs8AV2dGFoADxH+JQhybUcD9kpMjcssw749TQSkKa49P2OafvUwH
91Ldw9i83kYWukBaG+uU2xOcB+p7p+mBlnxBYMydOV+CrdHawbr1MM89Dt786o6jgjIpgv396afd
PBMqmmrR4egl7/7M/DzznzTTNkWeW4NxxopgKkJ+VZHxMWuPzeBP7HSlIkF2Y0ejIkMP5e7f8jOD
hsljS4Zj2h4Wf66OZmaXn7jKtkpRLI3wLvoGQDJuFyziEZO7JBVD/PwD6+elUqBoEYEXliier55x
NcBVBJfwVgT8quX4mxKglGkQT1e2qd7G/kl3/LyCyaC7UKpw+G6RmJfT/NZvpMZB4z1EA8eh3bK+
MkZseuhiUnU03q/Orqou/0w8LGNg4NJI8yWlYM01rWgPMz+mKvtgSga0FBmQqb6UlYBsg9C4TV4y
wvgNjdSNaHkZLv4jRtHxJjihuRSgDtEeh+rMtZ4D/XWMvIqOMsJaa0wCIKeGFCzWfxalusCUwGgx
6NhNaOBEwXWnH6AJYHmauvcJ69Y4wL5DsW6QqsuQXz45RL39nZ4RPtWKRhIr29oxuZmYAB1NOP7m
ED4/TcjRcn3vLRKoSOmYtMRP7dxvU8UTrAhb4yw+vUwesLez8Y/oJeY7czq0xep4qjkpXp7SPuSr
Ns326l6EcyxqXZDyGEn2ejMtqs35qrgOIW9VtlO9MJhDkBaTU2RAvZkdmHJw9jkRrqSwiYa4l5KX
Su1NSoMeQSa1MNUWdpNkcciSsz9DlfK5MgLd9oPcjFSceHs+IHpEfhcb2RoMnhq7IsNNskUtIfdt
tYjwTvF8bLCA2VNcQIb2bhAZUQX6YPdVevkuGUE+xtmzVez9DjGHDGvcUbOfHRsTwzwCfJhe4c1I
X4KApojpoNNhf7kng/d+Snt4sF1AESzvr4E/fdV3YCaK+oohlTgcGBEgLuYaIzAUCAfPcxBjpriW
8Wfc/xhTkLljOcWRgBExDP2k+O7iQtpn8O0dl6i3OKP07oYTnM8qMNs7SiD25R6Cx2G/dIz2+b7i
1dcL6DYtI1a35vlWL+pBJaGx/t0Kod5jksI1B8bhDDcw1yhTqc19CBlQgBBFgARJd5tCCpCCjcJC
rVC9QK1Js/K7z5K6kwcIibD/5v2pued/yycfW1Auljh9ZHZ8JUtXCiast/y7rLM0q7aJF/orSnRu
mZlgGPJBgq8giczkITSaAAzw5kexY9uY2eIVwjrhIaVbSAoomynE3ID9gH/ejlO2Jz/93p3A/87c
hPUqVpiSOir5W1pMn2kC3YQDcdmir5sz//HDOTrkFK2Hc5KBLY5kHnI0nOkDdEEiEtdR9XNqkQmY
oQX0ImxwJCbc63bu5dG3Tmwi3wtvLUepYCdELnVHtPK8vJEFR+8AVBxQ7w7MzecRvpzfLm+4/6DR
ouNKsJ7RvQZJ44cJumKPVyFjwphxxC3gOlDHvqTqgLF+tLhVHwY1KpAc+oWkuNsqtgqpJbTTAipG
4EyFZyPE5NmHDhoN6HaEG4CjQIpjMilipIl6wypZmeUnNHcnoISro9YqXpMwEp9+VHsQ3/Tt2Q35
NPXKmsHA8SUCJHPQG9KOMRQDoXNc8NNiIEWro2AiXIuvKWAETfUHEndW0AUqR97xUr2KqpMIb1wg
xUGKIoaOqFBNb41WmBqqY85saxSW+HDMQXHwj+Y/ZxFBfCHMFEkrg3ZFKQCFH3MKJjqjf1J/TfHG
Pg0H1BHPJDSCGap9M75BgU3cEUNPhsoJV6Pcs2qZrZhHjbm7gVeh3C00/NdLdgcAXQBiCL8Z7J70
LF6ZOt9UMZWaNEIJFmeUdxdxxsTNCp/0Qi/K5uNxEwaKsykXH1qWV+ONTDnvLVeHXjvcmnPEPM8N
aOm5EM7UcPRvhUjq9cRMhwAJ3n5Gz8Po6jrMq3J40s5rPPP4BuBvQqY4ZoOv/+fpzJrcxJYt/IuI
QMx6rXmwXS4P7bJfCLfdhQABEpv5199vpU7clxN93O4qCfaQuXINou8UMRQGu817AKQIq8FenEMv
5lPT8wI0cvHIUm4b9x89ENKrjehCkPRKFnOEGXNlhbCySO1gQCkbRigX7IL5+GLR0mTtUWaf1Bru
MMrC0P0Bv3YaLkXZGAmRioeYPJFgvJCzKCow/VqLZriF+hY/pAI7MXWhlVeiXFEj2J1BM29kl9cq
5bJvDkRJS6IC3xAXPbwpNVSPRL4WMgTDFAXVyEqeG5UFHPZI1267kfsSyhKP/YQScsz/Fgh/65j9
B6n9rxgNGVSs++xEqUCq0vGDvIZBQnj3oqDB9OfdaUYHtI0wC+9fSJMKiG/X73AFvmuFy3nPZ3oF
AUJIPZQqJUBFCEsYyp4BE1FJ+Nhh17VyU6lfixrkKYAxF4s6n4EKuD3opPESGV3Am4Ygm+3ZvRIH
6i5CSvzqRhafCYuLLf/ZjWzpegmfC5QB0ii9m9cBbRCTLNUssLOZJbMQ3QnWNVp6QimR86tPwplE
ZpcyGSFNGPk/prqwETWh4NVPjaarJu2I3CsV+hdGnzWdDOfVfGAundWAl7CLZl8PV9S5S1yYt/y2
htNOG28EWRJf+IKMNdPrpuN1o0qCBo+sXGYu8wkqxMxmgD2yICWJ9ZvV2yUxEwJSDYJnfx8qnQZo
QqPGwufF+Dnedi0g2Aw15Lbc90SvyfEirXlYEoJXBUu6ImtSJslWCroDN7h3wJ+vP2lvnjUOC5lR
kGRcAa67u93Z3afsk7vNCevGdwN0h8Yv5AoUx1qEWANcIFPwIcldQJy8/AZpewPhgaUOJwCYhHXc
Mi3bIohNfUrfETIwAmSmooo5kOygKs54V/vydZ65ATFgggTb5uBGNtQCf4e7yG/rj7QSgHtdiaon
HNl+1YA4DU4L3QeVkJFJeDRUBKhqDXfs2WTyd7AZiLmeGlRvnVBEeyvizoqcfH23rnpIpulq6VOu
Y2W4aoJTZFBGYc3dXuJhJRirK14NGrh/mNUzOCv4HSmhTCQu6kHt9FN30PTcwqrz9fDcxFMoHMGF
RaCRU8bCcTE7ja6Qf9kS8LQkt6XvneGxAWyrivJ8ot322S64svMYc45XPI6J6oDQB0+SZsQrOOmO
3Z92Sj5UPtU+KX3fhDi5Hf2Y0XkxJkWFUjNnkZHjDMA377kgq1NN/AVbMuM3QZ/kBttSfsBEcJbr
hvSuW5oSAFNgBkGMWGoSYesoAmUvmqLgZjZb34o50Fd8b/OJ82Ne3zRwX1KdvXuBTELOoujWiCUp
yTHnAB/fc2e0PQtdS+UwjPHV0Z8+hZIeez4Z5nX3p9gjnOvJwOHs56wxU+r5JNlaKPBDBpsQ2uod
2JO2DWyKN3fGosmaEHeE6atd6KrzxxJrLJ6zxkaS3jBVO7G2uNLyJq7JI1j4swODNbwGBnRKfEYM
MKYc9MX3+TL+WO0/TQnLsEo5x5iV0fAfmCL6LR1EFi6/Zch49guK3+LA9AS4TEBTuGdAFmUUdwZ7
Mx1wtzjO0LZ2QnDE1swC1gzHJmtJ7lgz5BgOeo7nAjMF3hMzm0PAzPQ4cLiIttZtVFV6kfO++3MJ
hu/5Yawu1D2smIYCovCoKSjsuAcTDS6EBEbE+CqdBgjA4dnBJYC+rUhBvBRMI4O3DHKzHwDsCivi
Jb45xxMG7eIqYDo58B6iKP4Qxvl6M8Rxel3gn2uGrXDsGSGIxYsdHbXxSjM/73mT8qQoBgCFnowJ
WLFsA7Mk3wig0G1g3j5uASyBoPViWUA2onW1TaR0i+2ALqmnKRn1hftWwAsu26BEDF3o8qR15jjH
GwKIkmGWvpoh/VgFvgXBuaH7Z30jrOQ7YKJhxZm9E0ElFtozHw+/GBBRDJcsSptoWfaOym/j1Zr3
JYxuEA1MnNIdgwvpZv0EpohHQCmTa84IN0B7nUoqWUI+ISQcBX7sWeGtLhazbmYcgAJZR5F/pLnu
GtBX5EO88gjLT4U7Gg/GJrJy0e0qfLQnr/s7HjEMgx3TLsvbcq7p4o648eHHdlk11PdixgBqDzwV
5m8MeByzGj/w91+pOwiZXHVPLMWPIlKNIUtsH4oASWJUz44FoFkSDFsUCcpKn0X6lRFoF8r2Ps7/
dniB2/PD3RYzgR4iiYwOOA+/+6Ng6JAPswDALR226emHyFlnxpbr5Ast11jQIV60DLS1GKNG0oAz
fHvlZHoT58W0g2lXwcv7H7Jcw7MymH7uqY46uR8SrSYKGJoYa/isj5eRY1Yp4zbnP/CP3Old8aPK
4WtZkRqiUbyuRHfQDCwVikcVw+5NWBh4ub2abvmiFtGYgxEnxQjqLWyjOPKhKuDbKDEo5C1GfnbM
L8XpeIN1cHZVpVwzW8XKsQhXzgrqwDP1vAyeTQ2h+x5ve61PNmd94pmoDUhPrOVsYEDEqMOXSTXP
A0EK2arcmTJfU6YyNQdU7BROP+Uhf9biEU1MHx0J3GBAcj6vncMu54g0X7XMp1Zr4WXxPJgAzos6
AzveU9ahf4JH5BZOCihuhedwpxMLAkdadGjgPWv8xVsR5cWF7559+LEABtETfDMmerKelRaioPSm
ZwDcP8LYKLC8mVMIN0IciFz71uq88eUk7w7sGW8FXFlpsMQnooiPaF/YM5u2LVykA6+GjyQorJAV
LdlICLq1g6xuqATAIf3/tp3ReG8eH8H13CZ2EsuT0qxqZnwQoEkG78iNeIqZMAXrNErQEFkSwCN6
NyjFjJmyRZRZFUxzyMURc4hsDGmKMsDeRE4q1OB/lI5XqhWbm+F31kE2UiqoDYxp2LFMpV/r4Ute
eyQtPrCc32saHmJDVS9ITgB9h8vsRA+XlaBFBlyhr8HWmfO15+TKFFg0S63sZharPwATMstgUu3A
ptFGbsxkgXlCUBz9fOF7nKv3OHpxALa6isg3AoPjpJe0l4kxdaDjIZpEMIXT4dHk32mubwL3eqBe
sViXiSiIOWUpecxWTlQ+244PhLIRgkqso1KLs/D4F/JklgZPBIGMlhOBDm71+rUNt2gYcsB5OVUe
Ajwwl4jWWWEERt7DvgY4XXQkc7roBv5pK6Ez4Evw6ic58BhBGQwv5ErVUu9mHmieafzwc4K9NVD/
C5vbaBEUsXkfNVQoCPYpUTGaRwMEsonC8hI9h+aXgxUn44jxHZxKDdSOoFLmxYBjGPs/xzSty2h5
FCzgIsKPpDiBZamlWH2TmZl8e11GC3jpBxr+VX3g0CF5PqXW45DFCJeqTbwPu1qkCykcn97CnADT
aHBk9e/LOdYtPMcZkhdKDtVA8veOIqIvKoxirzZfFbfiE7qM+izL6EnBNhDzvfAxAI6q/AEFPtLn
ffw9yuiYLhOaiOVhgpKsROhobRrSFYgDB/oFKtxvBvxlPmZuncecxtakW6MvJri4oOAtfIXeQYMR
0wSZKrM+jVyLjRmbsCq1jhFC1rtLggoFzjGp/62CkMEMVm/id1oGkyg2LpUdWlb8IHLoV8EsBKoP
h8KZE74KUZkaMcFXmp7Jtixz1eFrgKL6Z02nchNhr3bvZIdiZrAqZFOlMtizkR93WEKONggACG6P
cIR1k0W8avEgkV3gCrtRjWYLa7fbs/myUSeWbtmMbrvuacyRHAJfTxm+0LlmfgJHqQSYD3QsO2oh
puu5agWaKCMhmPNhduA5HPgmhtRq8m5RDNuRVzc1rASyFr50jplsR2QbJpV8ScVCXLAnUSM0/8HE
Hjur4W2atalHvdu+QHA1nBKO+LXvP5D29YoMiI+Pn3K90BMrTADncxzUpW3yR1Y9gaFfJHU7hB58
1HJznOcs1aItfkQ4j/iMCiplruJ9Q3sI8sdBxTclKpurgtvjAj0N0NCigf4K092/JpDRynPyuVmo
//Bb4jJD43XjdUo4oCxJV64vfcLCCYejpwSGpGoqjp+A2L6yTlN+Nr3BLP8FasY0BHKFp1TInz9M
Wf9sGO9q7cr0uqzif7Izp4U5KEwVGqGeVLzL1dbGH5J8DhH5pQ40ljcfULBMe8LivP30mekvMwRO
BHYpzHMuiZwbhJQ6tLWMmMrTZyZIvH25HrG9U+/wdyP3/SYFgr9YScgyw4Q54lrydxl5axh0yWQo
VZrJLW/g25Ny/Ed5oj3Td7yjKXGhFN/gA48MKc8QfSS8xl7Mnn5H9UG5xM6XJCTDcPQ69ervqyap
JXfkrh2Cjxs23HeGKEwgMNeWihfCeMINyC9/pmtzu3T7e+tejJQtbadIIHWlQpV1bnICv2Rf1OK+
dGfKJds05hYf4rbyFFacx+EorAI7p3bPPAwBF0Mx9EOcClSomNSe7xHcvvTl9pvEcu4dHVn+Kf87
bzw6Y03MxBJfp2t+bTMKI4W0YivWgCKUK/xeNPu6JUjmmal4iYsoZX75C4o0ZKZj+7mIGVkarJAt
kH91RsqXblbiA5PfhxpxH5RHlp22HCG33DQb9OXsePKvmkNCX4qe9MY6WHvGel1Zx/JEEc99HXGw
ywMAD8LXOeaWTjvet+HiaaPMrZqbwmLJppmJUrgKOYePRsQo+SWBHzXvNLrLB3PMgXn5HSiRaYwS
WFqNBLSaQ+ECsmzqRhZZqtiwjYnsXOhHe4qwSgCK2nw33puust+xSzg/f7swxoFizfFPAEipjHmj
gGPKtjo9ckztsy89cWLwC4LwFjT3vTos5XV4Kj7Ds6UN7JgfFKmiX2IFxequ6DygkXCkhNsghIYi
WBcjjuzEVNACMRJnZRXfwyZD9T9hdmy4/exDlKngI5hdAIcyeNiAltJVJ8hXFXyqrOeIlAvJtqee
4CanAQ4Qts28qYeyLpNP3qhHJ0jeIWu6uxCFI+wT5pUfp/khKj6uZohNdwUKeq4Q2C2wYdav3YQ+
3fw4ag9mdgZeRvCMdXP8Jf/hQuCFil7gGEQw+PTmWwUi1y5WMwo0Ie4qnAS+zFDQ6jJ9zHgvzMBR
0IS6g4sWOiUeD4DLHv+dv+lY79mG7SktyEnCjS1n5VlnhlkB4s+cSS6SdIYSlq1nhdTCKqS0YSMw
DcNaUK3Gerz2RvcTRX0CFzv/aVQSL6GB7kFxoQZgBnBTO34fgNN7neNgot8m4mkfCg6Rr4I8ZLIT
53rasXHTgMWrpBQzR8vX5Afp2IlApgzMmFumJY0Uay/KkzaInszXxyB/j6RoqgTQjyJTi3+CmFs3
QLObbJIMcPILxjiQBXG9Y7JfUXrn/e5HSZy0ILW3BLny9Ui2IFdJjlvFAFFPVM3MRJRCeTf1Bh2x
MxdNqYVKKW/K5fw1LF/Z2UYaVn5X0XAcQG2C7mVy1JHZdAQwAvyL5SM51De+O0E6iG9DFHeYAv1M
neQAHtVaNHVwBE+fjRXp74Trn6od3CjQJZUdswylC0yFKXdU/QdgQago58OE7NhmZQa4ejyC6Hx4
qeDk37crM96Nw+uVwxhNl4daABYc9bU6cgwNubEks6djBEqQ2QPqeLCiPcMDn9kY7aWaY7UKBCdR
hlASSFgvTiMHPTbIGoX6I1bhvqNXFkiNqRPCtJXXup36/eehmcc7xiiEqKIPVP3sJ/MDYAUvzqcV
wFHAXQYLCCp+m8TVO2imO6EBEDcmWhlsdBr14yoAv1ipITZ9Qp3wFilZ4pI1MPq/5WTrEELiAkg9
IcNMSyOH+YLCaqXYmQ/RG0MYihuZ+I9sjMudRqNm3UvRcTWYrY1hIMYThbvWvc4zrSC3nofTqYGJ
Pkp1GOfBxyzFirikxwI9RAZLczsSgFFTCEDuMshH0JL+tsdVLy8o4yZarJr1CVjNZbfbjipvOmAL
G/KeQn2rEMj4Ea9n9ghOZ5YCidcmiIbOuBmoIvJHVocfhVKyZJ/qeL9REy/n8RmhCRNFykU30CIs
VNKMbP/6zGoA//ObtNp/OPqO1x7yQN0p/YsBe32dRHg1EYQnAzEGn1SFHcRoTbct4kwzV6WhoFcG
8guh06cc5QcOP5KGwOjl9tYxRcABW5moIltIKnESsioRlWB6gG/asFMekZrW0JVQUlmg07yLcUOG
lYXQgA4IZ8/9UD1bbD1+gQ9Y4wBaT1SAFZdYAQR3W5OrQUPX458pYMLM5O30MOvlla1OGwnaXLx0
JXVkl2DRU4davl5ffTQ5lM53mz9sYL333iq5ScvxWuWgx6YHmlcAX93Ebo8wDGXZezECT5JGRbZW
2H12K7OGgHWvRec66poaJJ5Zn8TmDYPLjLVtli9qNq2FhF3xpwkWTtSITJVK1gBDjGp2OzbD9TTj
O2OIl6wSbcvB6mH5NOxlQOc/3cYph1UD4JqU81ZHtuTTpoWav4Az9bh+tym1KMihw2pH51B05LXt
UHVtOWQMI+2Z6czMaPsjI+UXOIvvtZvTL2ideQrw8bL5SP8VRhyqIerNetu4cWdtIU1fCrHy9hRh
GhoJ3ag8FLmW+wmr5D2NEcrgVZ4/pETMcLqgxedTvVixYEifamj21ecx3/9O5oZl4EPCOjJEMZ5D
itT20UsoZPY0VaRgg1KC4bkdd1wWqR3wj984/JPPWw/pomVUAnx0hjyr2fSYjJRiUQ+uw5YlE/5E
Xc6XcD0/AytUZh8AL+7I1BdaBmtVdP8TN75PlWI71+EBxdCC2WbFs0ZIyedq+bWEg//jh9WlkfPQ
y/vRl01qkxDGiJdCQZBXsJA+78xpHXWUe70CpFKc1VDdZtiLMRdhBE0c4QEutoYFRHT/6hppnwTo
ulYEK296884cmTymNmWTtjtuCAQczERHlDdtgLFo34vCV3JzroBtfgKjHvgawkVPI2zCMslywK3o
N+WwhEwAAUZDw1OT6nXvwuP/6Dj1wj+5HL3TnHb3l9ulPxG+RUgmkB+zVYyWwaYSbmn0z0Cmfvli
TRESex5fSl1gbzUV8c3vBWHMYCo8dNiYwOWU7Ar88TdvZU5QY5SN0QisaHqOwPtJjvtnKhyebsjD
tlveuoaew0sMeV3TclYSj0NgTy8zKRHE+tnv3ygPqQpWHm1PvNW/qeg+qoqhV8AsQVAS1d82+SzD
h4ctE9OKFVv8hMPRr1Q+a+HIJbhBM7mxHtGiJI315C3MFFpyjMkCI4rVJ1KbYRRsCIpAemLLSNFc
gQYXiBn5ivyljB4mfaNdFiuLAqoPzyveMUXVQhCSYZzFueQei4pl/i9ryT0rUhxsrFCkMnnYYj7P
HOOfgx+vBpM9TgE3PRpkK8GnEJfNKYy/GgZjwAGUperFP9FbdqDI6CauZUDr5+AfBca9QP3ungDz
Z06dEQsjSXrrIr/qoGlixzTuya/mbhY9Tp2JKGgpQzrin/J/xJuTpbKXUuGHDhBC/MhjtUP16k71
w+QzwcGBB7ZshTatEBXl+K2IWdGhMps3VjLYJT+NsoH+dm23z+3KQzOw0zoochGADk90rnYimpPr
NGN8Y3VlEWoOwOmneUBPNQD2x0F+ZPgLxR9MOSf/yMuoEPbDgFthsZvhcS4BnJe5BjSeXyvp7tIs
yXDT48Ky6FkL5Yow5tMc/YVq4w952+tXFyYI3Tv/HbkyyC+HByEqEYM1wBxFfxp/pBeMRiXMml05
fc+82G3H/kujiOnPjoXNSKaC3IcAOiwBnSdJzrscJ/qZg2vg8NNoYd+csg/7fmhuvYFnHOKJfU2U
0np7RHb+iTYBHkOM2oP+lSb2hKFMu9BJgnRiw9rDl8wGWj9D0Xn+DAMaCXoi0BDhesWQIQJ3DIOX
uDo+VZT/MsATtKjWNhkgSZYgND7/BYKDc/c8rvFyw9EX3nWtt3z1k/P565wuc47siNlThPIE/iDG
Xs5RxogRcukJJnhTDGZSpngPaT07yM7yxO7PqAWnGOu5TQRVUqb1EvY9JfXkvW7gmu823EgbbiXj
UVQV7F8vh8xZHSH57rl0Mj7yw6wica751hQ1xFPBVdrxxwwA0R73PWIO+JIA/en0iS6S1kt5VDrk
xeLgFPCemVH4XyI8an4gIkXVkx4pk7aDHASsyTkDQQvgM8vWKGUtWWJ4hmaFMhVhzI6XEfkhQbXV
WUgDHkab3GnpYx+LjlbKhlTRTqxTPMDwdaVWg9H8iSoQ2XZz8HjmDJAkDgl/UpyT91ZgyN9XCyfy
FODVQGn34FccoRFR7vAb3uqVwqro6/BbhpPEWxGFPSrXY3v84krEnyraJUDwY+oaAMkCe0s6vG1j
OXZNMt8IycSh4olAIZqsA882TXTQ7YSUzrQlfaiDMcd/zYqGImE3tEcabw0fLDsudeycbiCiTDUC
EmImkuSgoYPgwK4nXNXS5fCtOInqHtnv5U1hXQ8EXTffCoIWABJ5EX7G9YmgmsnKcGKyz3CtV1GD
QJeBLq1xwWK7wf7l6ULyn7LgD/xXAFRfuAqFn6xuAIxVz5h63u35KkxQf3XjGexnZU1TvQCpHYA8
bLorzFdim+5Mn5FWbAmMVJiIcC35I98BRJm+PMPQAMApuT0RqvgMcXx9mtLjdD0cl+nBL7mlySqY
PvleHH8lMnl3RIkDcQmjGFDlQD9PDQqFvYyDsiB8ycRP9jMM2Yi0y1/rc3eG+lItcL2iIkkZqHBZ
ISP5QjKaJhY558bo0xOtW4PLKI02reUNLmBg34qx5RlhKyEOgB5ptHFf+TEpZ0XORy2ox8DTuWRD
dWIireaIR+d4BNSoMNB3MWBBlPPDXETuZAoJSU6KX/a7g88Ui4rjEpm2J5oIcgbIdgaphRyz94hB
Ok+TjrlGu3PdHyk1/ImlVjtWv5vZhfMCpcnYnEUCQctucar+8llKQLcKA1CLYVrj1guWmyP/8ooS
BJrpaZgJG0zf9qjIQRQiXp/b/Zq94zd6D6DWyP/AsJDJsFJd57z6ti7hQ56eIyKCmHKMrL9ur8Sf
BPcnnuyLOfiJcAXFbHhEqUdz29DOT4CiaCLx0IF9jMpUYBtsuTPVYU4B0nSPU81tRNAPWxd10bUO
mUxn+pwCB3eZwr8GrdOR4g5C1eFqf4h/hlPzA87F7whKJpmXp+zejTF+XLyxbJTPZ7I52mYevMKR
iNiYgX+EV2p5Ika6jaigr/sEdMVoxEXEIHDh4pyAKLW4bA5CasMrkUps+7PcmpjMQLXnP/Em6sus
oD0GcW4ziKX6hJj40bijOUKvsv84ZWDPsiMxH2kZYfTl7sdpVzbXEdobI6YuiMFvDlMNsfDIbvPl
7eeW8kE0WoF8dmFkEwBRKNXMCKaIyPyfVKRWtb7ZbgDDFQqvootE13fvQA2KlutbVmnsjm6POS0X
YqT5Q0r+KUA/GhhMX4yUq4dt4RM+SOkdztIcnQNUD6OQFnjncNnIPzZit3dl/Y2hKh3/SFEb7rJ3
8uNlMq9DmqGJbAONJybWi00mZGlJ6BkVsDiexgVXH3VxCgALtjkjSAefCoeE+UABSh0E9HTm04pQ
dTFLxoyqwOUZRwLRdkTPy9FbzREaHlRRACM6+izNAwLwd/M6wM3wD2waiuWJRYRuBOKtuW5JemLE
igGO4hV+jtT8ogkw2SRrvie9tFuO12xumSGgD8VaBvgjwkXJeFLywQUY3DOti+DRwqfHWozTmq9M
v0u+A0M4rk6J8yzLkZRsKu5f7gzAQEAz+WmOcJQsCaK7y7R4JiGV5AgNIXlNZkNBuBtPfGMAmTWk
l1jwLdfQt+xEA1hsRDWI6ZH6FAApGkacG8HL5uEzxPIV/ycVxWn2cCEPwVhXZw+XBlQyUdxsAy7K
Gdh3DGoRfFprYyY4lGsd3tzLkXq6xW7IWkbtwxZn+uso8f+0JTVQqlBK3H/AzVNcSDyfje7FlIfK
iUg5Ji8a6ZjyNx7J+d0IlOk8TEi1Kky8PuBOQ0Ro/T1CuvXE1fR5CNfxFsel+qk48Y4L8mcWl34+
5SVavJVLr3Tje9BjsG2p9Hg8cDBgJgZ+VLnP2EJ/mxoePYV+8NMWnhGpaGiTz/MC8mni3nZCvNcX
6qJEa6qkLOYwojvEmGrSJWhwsyFiNn6YMy/D85JihtOQNY6RBfkwLP1IVLaeNR6BLHe0OhAa2BaE
EMAvG7gmGfbzECdekNPv05rX5dFJxwBoS5Mo3mNdgzJU2EhqSCGttFRCUQj3NwswulXrVCm3yr6M
dfEwUSEDuPAZyRtLu5eV2xGhnLSnLgHuqfhieqCEJcGM8mR8k+P5pPvgklzcCJklAMKDAJAxvJbd
q9pq+L/E1w0rcqTG/+AWzAqiEJPpCOvYV1ygOOMPmjZNwelHBovyoSUCte/a5aYi0OvBxcv3JDnO
V1yuPy4ZcyNY07kft+sxqXq2C1YDqZI5ZOEAsyEBp2How0G2PZ9jL//K4IijW15nmsCie6TLU4gC
YkVQpvgYfIxi/m42kVThOz6Bw7r7aeLpv2V59MUPhbQwQkJ4wYRk2qAymtMbOcmcHEw5qgZJ69R6
+e+tbznrLK87ZO+esQ/HaWoseM/wHvA/pmJM8XzqgwnWiTFDsMR5q2Y0XW1LR469SzK85NCFAXUB
GRi6HT5345CN19uxHR6J0tzjGFPN3J9rHVwAL38igo5dyQRB5jBhtGZkrrBG+oImo48l//cgJwDQ
gZgoNuv/YyVdn4ZPNRzxRw+CG5qYontM4R680oV4PyuxSvYAg1hbIReZDmHxHeOx7h80jMOjgfeG
lptyGjYP4Ox8RmGBQqMt+/3VrsaPrZiA0jGuQjMMZwhDpnB7zLCUvY8ObOA6FSeCrv21TGJAwsMa
v5iXZOHLjSvBl8uwN2vAkayCfSuuW2y9YpHLkAaOls7iZg5UdJigdiSHtIULfg7rTBBshurkl7+L
sEFSelY2gapkJ5WbOIQo6aB6h8+OqG5KZGknKNMP1NJs09uQ5DiW2o5MfYq6RtJfAs0K5vj4BI4o
WKJV9ndYnvdRud3t1oxE+wPMSqy2fmYpJNdIpZWcQDnPAVXFrCvGmNAE0rq+TyBIlGZiES+a1oTe
inJk1SVRg/gXIwfBXPIogNfJaJ2h+08wER4rR6eaYlNzU/UoELwOAlfrs76YhBxv1nVcLwoKC6TN
UkI+rVo261rzyEY9dPyS9vl0Nawl9ZwSDLuAYs8Z/ATDmHk01dNEjZ1tJDMVJ46jItHE88CZn/kY
HezPzUfsmrdbkThwKkHsKmEcXpnBH1Px9cbtoT+O5mB/d+6zT9VMJdJUS/Z8XuYj0SwpYP/8NNT7
+3QsPMwZeFwkY1GwMjim5cDe1e/ix06yNC/6YOPmbqNesfhyUgP7D1hdY+5Iqf7fJQpIVt3rWL2t
mc+RqSw9b0ClPiV0Mxg5zI8FKeZPfgrZGcVJm90zqPkmyST+JGADIn9mHQdBsaNbro9xgh9NEUwe
hrLT2bvrEkXujZ4bXs7FmDDiGWbutnp3minVizxYWFVAGg3GdpiyjNF3F7vkXyJYSMpa4vLTLpiD
2348r3+y475BmNtS9JZc1o/IZ+Icrh5QTXBa7nbkI93k25AEV6trdj2MtDFYw6vTtKBQwC6I6j8r
xue55QbZsXSOH1L+9tt4xl/5NimXM36dSXgAAcp3e9QaVFF3rkj1iBV6jW8ejwC5UIlXfTq/0Ajv
Od1Xj3FOXySfT+Po/wJQGfD+xuYfWxQ4/figpF3+wliJoRwGBOT4UhnCsMPBcD8ASdk06VR+L2b3
XzHJGRCTqFu3qPhAxyECdVgmH2xw388QLB3zUxpdTjFLCfW98Eux17W7o1tZu3t6c9BX0BzzX0eU
POM/EDHipz8yjYU7UgWlsvXY8BjJciB4UkEaVKYH4+2HbOza493SZVFNQ/IyYoGTO7oeNnSs+g6O
8+5TdyC3wwRl6Jlus2h661Y4nvxuUX8u9NWDeIALBUl3Ztep/9DIyuJdzHGjW6DZoUHQCSDvEGvV
FQ0kuVfWaxDnNeA4MS/N8QTNrtSdkA1m+N5zGnL+0uH0HyjE6D6wQP0qAQ/zGxz3ETZAjDqx55FC
nl9yhgx3CZKexz6nIMBWgOSPFKpuJ/NME3JlSQezv+NueqpjedXHYQluApRoqv8aef6j25DUR6u8
3QPehfGrjBUHM+vwFGHs9JCfBv++HIktZyR4eELORvOcJOWnbFXhOSBShUJH2ZUvx4doR4XAiJbT
05hzbqQutRgltNq4kCR89aRt+k9Js/fogTDS1XhKg++64olo8ILkMX42kxnG3cw3pWbJGv3LCs5n
1++Xr9QcCS7N/N8saHBBRIRAryzTC7QXs5RfiPBwdhw3zCb9jFwCn6K9CAmadhq2YP5nPj1zuAWv
WVSxPhnc+MTOwJ6jmpoTn6REDAv5QxlfpQPuHpDDqbip1MWRrQ/1fAPTmduxPra3jkyrg//Rx2cE
vgedtN9CefUbtWAMjsy2pxHCklMibRCN6CDEfz9wrBZntkoHWv0A2g+kDZCDn6ColQwpnewjXSVo
brRdP7JZZPOv0g4REk9qpBYUN50Ma+8ZhynqtJMQ/C7gdYeMthS17PeQGk/4Kfqo9B7qAZfsaCET
bQ6pPAMKcNewRGSdQmSQUmnPa/CHUTU3gaeqrefgRSKTggdX0we/0n0YlIfXjhHfcxElGMVPrqJH
2c/87ZFmFjUJXlAHUJpaeU142H+fzxp3bbg/+AzJGI+hqBClHeSN4kaO2qqcq0K5AoCqqAr5MupT
Q1JUQMXKT8XA5+DGp2IL8BKKChSHSxyxik4AJPNAtYEBMX3UwFBnUARIeN7XtKj6Tt0skYIf0HwX
RcwMqQFoLDEIYaTqiJYUja6hG2s0laUXqE/SdVFZsSaKh2iGD6y5iXGXINDXdw6yy62Z6dVZnd74
IzRz+mzTZ86UNE+UmumXuhRDUVmY+nb2JKOYLNWSsaqRXF0HD068a+SUF7GR7HFtVAzdEIRT2pmY
hw38DyjF0sIPmoEz5iqoPBF20O0q03cO1k/zqXusV+/0YvobXDr+wmHipGXSASGHOj6nAcR/k4vy
sPg3QYrBoeOMwNVP8uVWpxuLYM6YJHaYj3+c84X2cGJxaNRhlZRML2b2Co+ViHTNyTFjcwEVYHFC
yB6y1TIklua1X+ypnSOyK++ph3a/zSWUdE9qHclcNQXzQ1Zfx+Fxi1QbeFV4NBMdCD5HKluTdGOb
QZmvEGj8LPE7kxfmnKWQKenoM0RBJO0Ba/pn2nPjEcfnKbga4C0zHBr5z2D8lARoCt/VeCmaWYcu
DIHJA/ZeduQg4fIB5hqEbh1h5UY5Kws5PHma9cCPpUAmjXLXyG3oQEfIsQQLo+4HznMyaO8Qd3N8
ihKJfotSeGbpBGLwbBKZrWCS9YG5YnSkDoZlC8wvwgeUabjDQQ9+GNC/cdHS5Z3waSP4q3/r5BTO
1PhFwpV5kfINhMsh0rvBtgcpCwyJKao+Og1aGPVxsKkyKCQA8xHmInnAkpfDFBUUAORGqTadh8di
4y9FMZKHlktKuIZXsNqlWopO4IcGYxoseckOD5i5t2wsuJ6sEDaHiAfTfm4+Dv6pgeHHs20jFQXN
47nw0rv2yC+YgPj+tBUVwtYC4299zP8c+aChjL+9E3wVGxrNDLnos4FccUba32WOLaKET7cTT1ex
czKEiJoweD2Op+lHFR3WV3woaVsn2QJjcOc9210cqMVEx2oFNWMoNPHSRJBn8RpFDP6p5uNd1D+2
3NpgICwLDAfPEGaX/6aET7wJmCzwrMV2hpbGx9fBUHEzQzVDZBM6GFlvy4UE5QPmjSnM1zuSMN7h
Xv1qoXkhEGSh4u4oUiLvLOWL+CBUj7KZMIKqcXTrkn1rta5f4s5gXFwfWOCW2GBKW2mkzayqm9Xp
KGjU7o2M44QLgQOihKt4cy7Wr5liT0SdNMcDKX4kYQJv3j/NJc0k7gNAbJppRPIcqRttuJ7reFPg
6xTz6rKc2ex+B4WJA0AmUKRsvBlUBe0Qfg7DV6MOnZBqYXKJfz1PCAbMm0l6Q36dhh3QbcEEN25H
n+98kaFSPelPUM4yUThy+PyvcAMmoeHgCSScZvVJ/5fNLEkeQBg5rhqp7yn/B2hsJpQ4ICz5Ms3g
X7V0GtGQ4ux01ocjbgW7HqKAkZNqnauRUwZ0RC2vuIOBKS0XuCMaAnZftH91QfxYH/jl+paQAbg0
Ou5bkODD5xXXdnB08XFmDCY8AUr7GDrO2oHw5+KZC3DOcuQNysdmxb2Ig2CSNRs/mulL7cMhjQJG
hYJKzLIv21Gn1gFofOHIjCtmGm9aqreL0yysMOlLukjg5kIh4h3ZlMR7DzdQSnGkQ2KurVnfpYHo
1mjio1Pzx5A+5YX5Hl1TNVILGkhRmcCjJyVJRFKVVSaas8Es4NM7KHyiKRVXrjyz6xpSEdPcFyz4
gZzkxGRKwhlpHVgMP5ornsoOUy34eRjF+KsWka0CeH7+kbk0sq/in3rjb2QHposmzTPt4Ej6wBVs
PGACPURcXre/9qSimkefnRkrUCLAYFAYlzktBbTA9MYYvU0xZ+8QZpyrHZWQhlk1ntlfRFHPhoXp
zAKyaMkx5k1OZgjl7xmJLpYlJXapLHN3IpLG5Kn4f4CsSmZktDPKtz2oAfG92RlToICFbf2wsaWc
tJ5Elz3M+E499GtSATpXKCsO2DxgGQWYhvXiu0BId0ayAiWQq4N7SyQSY0Bi0UBtynUmVwrM3c6U
fz3KCLGnOZLxUQCNhfLK6CIrtUo0IqzZCRm0Q9aNIFXnlElUEiY1pxxI0Y5djKfagtsBx65DksVd
AW+OsDxqL/RbpDfA0aQjIGDFD1g9aVidr8quuqNGgATjEiJf5NR/Yu/7ZzlqEf91X59EUCStBCyS
O8B5MIAbvAOhuTNkpkMrDgNShpjLCJ0ajF12ctQjHHOUaHorAqW5jdRwFRxns98QRI5o6oImMIqj
8qKGz/s4/QjR5/gFthvlI2gTtk4sR6AFZrJoPMnQvbEKyjabSb+xuqXt2eOhrkG1GToaKbOAe/pZ
e/iS39nRaM5M7N/NoJcjLbu3iKQ5Yhxkrlr0mtvCsbpA3/B3etIZhc0co4GVnw8AO42QNp+RjCj2
cESfOKbnqvyn6MIAc2u+Vneio3ABbaVVVMMWf90Vu+YRM0SCVXPWLicNJ1su2UooK7q1pQejW95r
1gVQpVobIAYzrYXfyFaNbvqByDmeElcOkBS68EfYiu8yEVBNOjcw28nIZm2ngELTiBkB+p3yk3ca
ST2ID+PzPk7ytynduWfSPzAeO1Kg+k4PTopEqM2YRQNGKufDxfTlfcAM307WUL6+8kplLigsFxza
59pAUKHENRztaZeUVM7Y+I9qXPYptY4FM2l440aWowhu7fIREz3pJjno5n3TcMFW9EaNJh4JP9HK
ZyN2pNEu+bf3Yaj5u3OPbVH2d+s51qoVcBxUlLJQthqtTwUEaMqh1lL5aC9o/GcOqrDqjcBWZEBy
ZsloDBBj+y7n9Fu6uU9Zy6qGOAP91Fd6LJqt8IwLFW5R5a2R4ouCAyLasNuaNcuzK6Ltlg8TZvM3
3Uhb2kKJM5pniwVWGHCoDHWGFBNDgSJDsRewco1znyLHmEckPklfZV/KJoKuLxvMYtKt2HHoGGPQ
xybiPiskmjjCp5byTzACTKjs3r7BtseA2Ds4oEDdbDU2BBdSg2n2ZThgZldeCLTFNoP+lalzGVn9
F72CQZScDnWqga2YKhyDmRyUf0nUxIgUtdwOmMC4woD2SK8b0QLQQJrVVBZwuJaQKCOfkpnpOJU2
QRscHJzr0IehFO44S4xdmdJCaKhPyQwr0bA5E0P7rhh/dhVQbe3BuiZnHnBDU8peg/0YYkvR4E7e
dXH10TyScJyl2Vw0zJVNk9UmNfG4xPmstFnegKLpGAevctpQcJzs3jk6KJjxzJUTlomV8GWj9RQR
+qJ3O7C0NWy2egeZO42oz7v3FgoH31Gu+zECb+p2NNMYwD9EtF0cNSSGZDkSYdTR1Bbw/7hDCJ7A
BI4RcE2YXkLb2hVUQ/1+/mawthhNdTZ9908BB8bGqD468QP5qpRcMX89KocOZ5KcrsPxqbCL6v7J
4CJ8clPqniSIcqgsWCkbH55Q3e/1Qu9Ab0a34QY+DPMMxtDoGXizggFKTIw7CqtHUquTr1Bm6cnP
Z0YgZeHjnd+f4iu38BMLmW1mG4SNIj6tuHWF7deokJp6oMq6zDonKDtduf7ru3LFNxxYArl3xvwj
kvFln9wtwRFfknT3uu3cLXbiPcPNJf7KAYOQgEEOVTI9XtXDMMKm635uRnEVIByRP/EBUI5uii0B
J4DuvOso6mo4Yk91Tqieq1fu8ZYiA7B7vjGTSYXNQVzgeBBqEg3/x9JZLcmNLVH0ixQhhtfqqmYG
u+0XhWGsEvMRfP1dmX1fJmbG0FXSgcydG9afUUsmucPSeCi9jGeqfgI4NXE2lJz0fTIPxcHN3Gln
2Jrsr1pki2UCgDqLZC7mOzUYKkPYPGNG1VD2YMxM23grIuscw5jIy5R5wVgzNIp9Cm0VFuJ4+zAW
UnRMSCHoF37pMm+nOH/rwJV/YH3bvX/BAhJ6rX9SDPgiOKlXSkQfHXAfFcYrzOWv5/BZpxpEypCp
xUM+98tz0LbrjabQeT2JxGXMdoN5H+KCxPAo8qAcNCJEUvPfMZd8vahFsEnxymv5CsOxHGmNujx5
lDQfiA6D+2jE16mBzsU8CsEKlHTsBpqAwWMToF3xXPKHmtTwTpoiA9Cav5HDELxhZw1ltcvtV2sl
Hom9XPxa9ghwK4KZLttdOX1GhJ8i+0PUvj+XkogyrsyooE2OBFrSRzPR3Z+/EqzO4D5iPGrAnTxf
PhEhFkxgRBfP51F5tSnl7CNM46hh7U0G2mpCOpepSG8MvIYbCxI4ZBOH+U7iv2qilh8ywlWbwl3i
7Q0W1AgJOWpVrbucmXMubgSqEHl3iIhoGzxpYTqAcU/EliJq8SpRnhRQKMu5ecYqSgodqbXqketY
9OgEuVA/iOGzH6Aw8qsV6CmUEq+Rxd1w52ax+C6LCL6dORogtz1gMVr/N3Z2+62sZfFZXIgLKamX
aueqymDVCDerMI0SjwMSggBNH6AuZyY0FomTsVdWgprofPnyilQFLi3iYfgoceZxmpBWhqHUAlS6
yp0pEgm5WhW6tEdO0TgAIldur4pkS09uDld02z0N6pgC+n75aw31er/QuD8AT4NsDfVLDMvnEo4X
SWpl7csEBUN8BkAUx1+IscOwaRm55sF/0VdyTHsJTfhQpzk0GurFeGJpFC3hGgVd7HLguWMBGk2f
+zyeX5Zpy74RrULIT4UMQIsAVXjndrz+XqquwB8XORXKcxAc/AKuRpenYu32+bvCgmXCjNt2kbA7
WXSMHOaVVpqv715g7XfMG4SMSs1WYG3w6KXEcGniIFxMWNzgFx6bIcEJYKu77jo2ZYDMMIfexccq
v2FwWJ6ajC1ijZ1rXzVegOqKGv6W+hYNMLgtlQR9p1JPCIW+0nnx6MvqwfuTxATsBDCIxweIBHNc
xny6ubwrDxHlqx/bNpk6bGCxBke57N1kYPsPS10Llcq0L8O6eTfK7jMV/EsICtub2WOZtmXFG6X8
QpnuB4RrdyMJICsQi5f062/TcpIPDvacnF/+qRnw4igmXMdpdWXOEhCM6PkfVIB0y2xCqa+tlNMi
EsGPQW6NpBbCXjlFf1UguWDy8p7vtksJwBaBwseZAg99cGmn1VVn5IFeRQju7hk6xSdxCVdGuc7j
ENMU9/DrqodIQpO8Zi8ehI+sXIAWDSt7LQc2IxXYu/WqPrlVr7xoD9E5lOm3L4WNCJKbbdhudnFQ
232sLJVpgbPYSlWZ/P2Kb6epZHE3z13kVodpWkjIHmmTLIOARM2Nm3zsHtX4Ue1+iFzRuFyr5Twc
AJdemHpRbIsRgfqDNxmHSoGe6NaiPDlGATHvGhnfcBi8WA6/jkrWYqFN4X5BpxNeNKxRJvNiZ+pS
xylvZD+jdRk2QyTUzKEjoymoUESkn3dgQtdmegQQdyyUQRRyYDa4siLupereidhRUZuat7YjOHtm
BEcWwg/ke5AyjxsIXSpzDUFNbcDKQzNzfEczz6qAgnS0+uavLFtTcslEKOauDPxozdLErLl4ooaH
gh8J/MBdl22kRMF5usHw+BYEFDYw59mvLBFIRcxuFhdZUR55uHt4M3IbcQ+KchxBI2Z1TLZZVlaN
1fiwDOv9vsmngOR2hRcFOWM1LCm/5ThuCzQtQ/ZTeTfY77cvOizCQgx0u9gwh2XBwui5Zyf1V47T
whFhFneCb7XfMaPGTzUQHIjpC9BFAMizc3tKD1VO+XyXhaBhxD4wsYLhNCaSG46n/S20Cig9BWwc
22WXuHvUnFzYmH9bgpCIYyD4aGExP9vGIdqFZF1m+j5yanGYLuvIx7aZFmNsl+QrGMgOI3lAJdEf
wG7/FsS7di2VjSOFraj0wL8YPIc5ns1MhmwM5H4SYNIcKydLT3hrFzyKAOArCRklTRHF3jntMEbH
CMmBIBonckcQVsHU8yWZMuj+Aetc/T8WDMaXiptHDaC+OgqY6JdexBZW69hIpIYGj22DfbkaAsqA
V8ZTLXIwHVyKAXOcgO7EFe2Dv3ERKaIVFkF9U2LRRD3WYwGCLcC/ZQPA0WqESGGmYxt3oj1zxZA+
BdFGvjgVXYlAnyMYiQenZOURcp+dM7YKJoA/ULfy53pG8BZ+tq60jHggZCW2QqLPamfw3FJmzY2g
oJs4OTlEFsUtkJg9s/FpxHo+8O6uP1tHiLs75sKZD6S+ONRHRFQUNxlkC8YaqG/T2ere6qRn/gAz
Ec+r7UMMfrSZh+Z3JQy0C3E0b4eRgL9EOgKq5KPaedoGNubSq1tE0n6UNJ5HTWVe6pR0tZUDdpnX
l3Sw50OamvCuJqvwJk/DBLovX7Vv6KhmfCNswJH3vkOxnXawxHzHVPTkERf4IGkl553/9KtHvxn+
lYO8biA3DNkEpE94MDC3GYvKW9f2zxrEv1MSinyooDSZcXiZ4X1ENjcHOc4hT2m+eM8bXgzYcEBU
gtVJvc4vXhHZCyG9gomKrg/AVBw3ZU5QbgLUEoSpEy5Um4K3sssXj/dtWy1z18TuHkoAtPeFogvv
R0oVnUJSZcAPoWjkiHZNcalBxAjryH4hyu7C3+Q4wGCa0MHgG6nu6XUTUaIOoj7whKfPL8IFNaBp
Nh4FuqkX7IaPetabGER/rzFqt/qxueWcJ0TaodYpbOiewvhQ4xcPUualMvPgKbwUEmjPgNC6GwAP
hhV1zLChaCsMBfXIQPzWKoPsw955oqYqbnEmi26SZXzu07XB9Jbvh5FN/DhsgBtDTm0yQgE0Focy
UqL3YRZhAkII9CQ1E8fu/NRwWmAaZ6JXSDvptZdv5+96E6jHW7N62TfdiV8pzRtHsbhr8vo2Yq7A
XiO63XtvhJQ1WJgueGcYAFyrFF2NjzoCq2KUJQPhhSdrkUunkcYYUzGAuwhym3JpBLOwdtMcMd1s
PjwBCMVlhhuoeNLzWA52RTcYKIl9BWeEIfLusOOvgXqSd5UaGp85TFltw87rdlnAAMXtt2WngcN7
AW7NSisr/spjQTIXiHnZv6sIj4FlhF8PL8kugG3smeyQJQC9VCl5XDPnF+8T+O5Uc/gXwsrkx2C7
E2POZPeQJcSEVZzLrYWbXsPhF7ot5QmKm7qKwIUArtwRDN+ZSjjs3nHmSqlj/3fu5L+/Eoa6ACNQ
hjJ02399jzNYXJXbGME1YUN2DOX9zM/U8Q+882ySTxlQqw5o9cNkMod+guZz5tSvG6CMAniN8Mqf
CifYNcmYYlSB4dknQS2cLBknixqjaGCW4v8i14eTWF50UU2BzDgVWQxP3epZXHGAMinjRj6oX6eI
ZsWxmFnB9qFCafkXoXQSSct0d/WY6OHZhV/LPz/mTMWMEjMzjwfwpVIv+Iv3mf3UoiHWQjxbKECA
m2h47ObZi2iohJHjVXAafWSe/Bq/M0okn3mgeLd30WecJe/JnmkYhEUvwQPqYjduABzZJlb/NYam
sY4jJOFDh9l+IseBCOn8lbqX/ABwP1H4+hZvYBSBCu4qTBHkPs9w33hSesBoUywpbQVXus92nGz+
kuqfnZUPxBX8pPgJD/YKXrM62+duzKUtX1BIBTyPO+V+EIPJWghuoDNUt1k09Sc1p0bH40As44xr
Cw7KMeFvahddtc0fkjMftGbHjGLhMBdUh0SDi9Qz+8W5zP8C2oIR0VS0Zy5CsXEE/gJvBMg/yQgb
uTP4iwcWaRyfGoK2OW7w/WtE41F0f8YKzZS9gsq0Fd20OA6KjEXptOo8ha0VgJXITMEDeDbitKwp
8GrfBQbBnbk2Dd8FGKgQK4c4BEFbVjLD7BUrJSksxLEt24r3qKMKl2Gndk9iZqX86DEJMcLmSNIX
iYLxE74s125QsVehgYNcAtAC95QeOl3HMd6HZSbQDxHox7MTHf0h+q0N+pfGX8Ji1SRIqltFpLU7
/lJfJwzc1NlNuR2CTYxnDjHDFOROs/cK2S4qZIhwhOI4572xf7/KjLbBGxafwkvlewpVEmmmfCkO
N0X+mQb5VDScklogimWFPxv+anHl+EpKSQHOiVpEmBB/lrFIa3pRMSleVuCggHoHmvUiSXo9p4G9
g6bFU07NQ1WAYrvjlYxMCk9jx0YtJ941q4JKzOUNUZsyYy/wAF7hJB6BQ7KOa0u2Ofrwf36BYGCL
m9/SlRshd6s4vXQAlfeMN6cCVTy9p2tralvchAH91bcPNV73vuQkSGf0b1cCCqHpZBlBZ+W04kJs
znZ6V2HGHNMr2ljA+74MeWTR+mg20aiCHIidmaSoyGhxJDOHmx5G056KUExSCNWuYGfKeVU4Tvh9
YvR+d258NxepxXY7pHbtQT5B1aKluOV47U8zsNF0gsZMBOYoPtaQ96zfZT3S0UsEoOba+AlHSQEf
53KY8/T/A94hIvqdppd+e4eGdmhGHBQJdLEJR97M/jdi2vm2n1FjDUFQ/4ffEzMrVf3u7PDG7Qtz
wUDDvZxMOz2aEhoV3zQOj/ncLw/eTgt3zvvyem0h+bNbt7e9IxkXBKv+z0rxJt3LcjcXBXY1d8I4
sia2FA2vXJtWa0PCzvrxAB+3JVObVdWQcXkaMLm+CxB+kS2SGH++9WvfiY9mZgdeFGG7P6NHPTun
CDuDW891Svd6DbL+3dnRER+aWKKMG4vEwijug2/GcEhYFZwOqhvuYawgEsxqBMxwbajSxowcpBiG
+zCzEFrbE22V4v4UaIilOlM8qPsmQ0QqurUUn0xUiKRdwR30ZLKQgeGACNJWeattH4ds8oOLxpuG
e2a50au3cuRHXu/2l0VDT+MVAkK4tGFDt5bJcUjd8LtBZP6Q0BBdJFXe3Yh1UlRBTSI/+0s4G+1Q
bRj5FL8Qis9XZjDnd6Tr+Vsj5ymm1XzLFNShqbOfFr5dFHp4lbPUgGkmTj8t4ayUP+DZLOcCse8t
vHLARG/dAhA9DDQz/l2qwA2HNrNI3SQ1ohQzEfLQm0gi00gyZGUEXC9RbuCA7Gs/vHjFEl6pMSUS
OgylJaSrqqPym+NbDYBEaV6rbIb3R0M9utwbokbVtJxFcjkzj1u/kFgB0fZHPofMkFDY7SkvJM7N
6zY32w8zrK/Liv2Bh7j/mtILHNqGMRKRMQoLf5v2O8Pd0bNV851b2CJ3rAjdipn+eZr+qBh+T6n+
dSvy1drsNKBMf42ykA0wcBwWc7Re7JTRD1bNzxg6ybtFaiLcV6HjiUE6CwiVW8flWXQTIhacwyRG
VAKFR8Ogy2J5HAbmG8/uAzVR+djsZ66PweLV4aVUXq5pnZC2azffibjCVSmCRgK5aH7ziS65bxOR
2Hg0cwVeq5gMGtJzrSxfHrKJ7R9FknGyckbvRmqtZpSp8UwuebzRGOadTVBKmlp/dBIuQXdCkb5U
lCzKo/Mp6aV4gMnxde71oO1C/sj79TNb6+fB5KdVOGI2FOwLFb0KB4Z0of8Lb0xLr+oQMDVgiHEG
7FOwgtX8fdkNrI4GLYtYm0R7Of+TvA/N9N43n/gkcU8SCfnSC9FHSDFLSrHirbSd9iqTSgxx1Ym9
ENXrkDDsicBR+3jEZjxPv3sdjMkVUz4S0kBJOG3NRMlTIGL0XJG4k4n2rnN6BY4yFPdxgKBd099G
n8IW23J0wSxD34czI87JehkOI9ktookpawwCKqFtBCjrAm5qoF/+K+SR6GakAm0AOCeWvnrvFo6k
87AEvmf0Ee/FOGYIKikVhhUYTT8GdxrlpeDwMlkBmcczKALXUhvTJuV0gMI045oi32Bm1jtTLJaN
XV17bpkfcenvjnu9fgic3NjcgPh50eEJgQ8wElv1mX1JaEyIZQeokucxNWhau3jQonKI+Xnaj3Es
FE+7ZG2b2c8+Ikk1gUZPFaa+q6QMWimFrKEJ/XJAxk7LH4MTjhCI5yOuaG+TozuquZQ9m1lHRD7A
5Z4jyoX4xkeq8ycrpcnuKZvu42VIjkZkgAMsx+dIWg7oNNuNJaL+ovbfEjdD4sY0ENUxk+C02lBV
ms8Gbd2hwy3py+5MbFzNwFMaGHbfK9ioTvNmDh1gRXsKL8K9r+9NWqzfSLRILiOLgSFJOrS2/b79
/+AfMsbMFw1RxMcGVtGpoDoGbhPn8b2Ta5Ni9qbuW8R2fmh+FR23kHFp2IqMMY9mC+nERt3OkdNh
KHRG9q+X+5DywvczR+qe19MNJzx93gYBqQA/kbfIeKRK2m/eKkBaDY6g8p2+ndMrp9z+8s3bJ0Xn
NQYxysWQ5zx/7pNAsStK4ibgvLca1Pfy/43FCW3l+MktoD3HUaBu3h3zEGI5xYqfXIXlyGHzHom9
I3ZgXPjpVD1DLexZvqW13qyUE4ywGBBAAwBBEwPLL3vPgE5SBt9mA4KWBJRhnz+9Nvs57Ljlk8OC
kZzksUFzYBH3XNm0gRTZlMq3ane5u8GrOrSQ2wBu6gU3SvLjTzKOVboBbLOJ8sry+GtKZvTXY0oN
pyDCeJ6pgUgfOgzt6MFcEd1hLNRTcbyCFCEFKR9MY+61NIPkcNeShqK26PpgC1cuqYylp0nuWhHH
Yr2oAykDODhAQ8OnBs8SWB5AouURqT9lWcpAvoJtfiKprbpQC+TYg+2s1qVqbFPIILpIwBc8nybN
iBVwVCX++wi/9zdWEBC+vRHlxoaug7ExMyuoDHYsWaYEQz+TzD39ClkT9xkDaKacMBTGSNgVI8ej
Dx/mKgoo0ok7gc4B4xTiEQ0ifFBKDahQyOp4XgPEksuoigeC6qoCzoJU8p5X+P+w5udiMyB31mE9
tyjDJxblKWkbEgoDzBMacaRobjJrZ/sApNUNeWcATD1uWEcYwH+Q4zMegz6C5oE7mS1PwBtZ6HHC
ErFt4CloFdUMu7K3Yxg8ENjPTHNhUvg2rMoIp0282hMQfM4xv10WOMLd5GwXfhnWL1mAy4MdQ85u
mZV/AtMBN68MsJdigvLcxf613XGK8CfHMzQvqF6Bi/lGUAMWpxOO9hHG8oiKcRer8ATQfjLjydzY
Z6R3OsdX6+52FrMlIkWuFhJcLjhQicllDaI1EHZZs4+vGmqTbVxE8c4ibSjMtIrxdnorSXUYYVEc
dpere7cE8fHkuCXe9lGdafV1WB16zym4sRfWl5A1FY6VliSbZBCZ13+KooKCYFV/ojP/wozyL+KD
o2ZS8dA+44BOQdTVJqeUK3aiJ5iW3WAX6zOxYpSNw8PXvpIUD8NU5m5AoHT0F9ZF4cHa8XPaDA9h
EdQodJSCBal/QDP14zPHafeoX0SNKRascMgm75gY0I75kkCsFC69nfkDya1eESIoVLF55HIQoiXh
RMICyWN4+BDP3Ps6YCSTUqIo3f1kIYmj+OamAORpGPWJbK60uGktGAegW+YlmtHWo7O3cRgE/hK9
v29eYgLQgIjoxBQ59wcKyEFek3pWSUbT0oAtx5DnljL7bqXBPQIqqlI+g0/i7kVTuLC+RIOrQbtK
Oi+68Ea9XOwiv9aORg5D0fij1vhrWECaIrWDP3lNujzBHcaFpfS4EVpred8DZhQeXjkncCNA4lCw
HOpMCvDhEajwDfoNND8Xjd0K614iOAobkb8vHbP/qq52emtmO4p8U737sOJZd7SwGVNCkdl9thVI
cMbs7pL++x/sDbiG4zT/IGSXKjsq4JI4lf16HobKPkyuXX2nq+XBeqVpHOz/6OyGldMcWxuIlU0K
M2iHTUieD/85tEDvxSaABzDCFwcB1d2FbbDk573jAJm52UcR7jOuPj5JYUfr7MUWNYn4uAyetUB1
QB2ZHKGfexuprVaBo55Y2xcRPYVixki0wEYlpmhwOedMTbfgTdx9aeXJxKWOrpQ8PeYyLMak3jKC
o9esfZlpsiEEFFZzb58ZM3IzSIhIM7bjmXsNTwBGB4OAMs1Yhc9yYd9iWQLxQrqaoYYm6eMusQlA
hvfjizXTrEe7T+9Z1tv3wtghxr9JPf+wAv8WWvG/Bu22ZeTycK1vBUYWVIIMTLtm/qFXuAiDe87t
65gL7YErCm6CL0/XXmgVd5BoUEOqTsgCy5OJW2ZTgCRDD3uuKaiH1NhKcV2PH6BzbwtYFzGDLOMA
WxAVAKCGAFAB+uW5wSvNoAixCBEnNxmNC/mlOMzIDFiMe0iyYjArEENWyaR6UcEdzZEcI/oqdpAo
T+xXbGQ8YCH8bVkCfRT/i2Fjs42OlPOklVGv1/ktOhOuxQoVhNf5twUGElbNTIY2Bif9gkoFG5kH
/SLkziwHOh10AzhsjhNI6TIy8MSjkpMOh6eDHQp12RFTJuz94EgCXDu4Ni/s+HgoOSTqFP4u9Ja3
HetapujJg/pHceFyELrYUnqr/MiWd4lZfFQJQztv/ygRVv0iNA3IG2lLUXNAxmN2QbwQZ/eczRNC
Gh/5cNKs73QT8Ylh03QiYHS86FqnOyV7kl2p9xg1LW9hZGqWIYdpuoZjERrScUvC/5rB4u/tpawX
8qRYx/M4Ke8QKXqOoP8dlgJYTrd4kxIrykeMUp6rwtpodT/jvsoBotDiVDQ/5ZoSSYKBmEAo7P2W
y44dTUSgTfUJFoxTN2AZp7w5S7OdccBkI+QXvynO1wzf6//2TWptybeIAnmBdjcfy0wsY1bmb19Q
U4OTCtE3zOQkxGyGiYGJBy5rXrFWL80epTdenkGhsNDowDjgJxnxKvBXhzfJMTiNgKgB0Kea5gup
zyOJ41/UDdUzfMO/qkuhAjtfia5C+S8FscmngkTYFjfVQ2GCV2kVFksWKBcfcQrAjYZH0BaCOQuz
NZaACSEzLzMzVPUbk1TgMZHRs+x27IeLaz/L6F9dMVDY+mtyRrjHZtayRd2qdhQEyqFK4Wi9tBmQ
7Gs1/yDtOHqzkrjwj1GaBRxDMtIW+R/OrFjlrr9Um1o4HExlLKTZlG0g+Y2SCuUl8TX55mdAINoV
ZqqA4mhOxTszxlhc1nszUkJnhj2ndWtSV/7FHPWgFTiUIipgJyF/Vra2H/AyMh98K5OKueYRSHh6
QSAl/ByECpo+Jjp9VEuc23iLsVH05l0Qx0h401LwOQC02Fj4ecA5pZgoPaKzJZQC0z+Oj11cOhqw
dCCt9TCN1isdFvJ1cqhFefzlS9QjeEwRNtlCKs0QVFyVOx6CXpNcRwM8Q68XnkIXZR9KhxgQJyxL
co1mP79YALu4ACS5xQnGV3llGbJNvit7NZKdTgYg1tHT9l1PQZve7ojQmdQ/adf3nLmwqAVbuv5G
rKYYkPkHSZ39gqTPHGm+15SXGIiET8wEI+wW8YcvedVxztkqE9yvCU8eun/GmaxJodPr2GAh3wRR
EcU1QuwDfA+4pfJ55RtkO//i1+efiIreKbIFnm6vMsPwGI0lcLY4Uy6G8sgWE3LG+dES0vfQXZ/G
M2JRn+CjgzdISRnNCpcDWc98u2bltVCDgk/Clm/d+Fpnh1EKhdiuOOAgFIHfb+6/JRVsWLTLAwRJ
FYx+xYkSBIpJFBPiGLH+Ud6Wvy+48Q54YIR+8TRzkT26YfsX/RHM/HSCvYfc+n101+wRbkz9tuwU
OO2MqAmGqLRlqPILvLqzgJVi21x/McGNx0jIFaAWC9Y+KDu2D6+Tstfj6YqxEVp2AXf54DvBLkf8
Yu/Vsq49CxbvYyvT42mFMRyTEjf0PyhiskvdhpI3/hHDx8EpVoZOEmfvDwtFZT9xiKArVn5zyYGA
+w7japunqWJMMRMXwbhiPZI+ZuMKCooGqNi49HEIOLB3L7LvpesN33WbElSGtS8inWNTRszLlwhr
Otls9oAaaA+WU1PJxL/gtzEffdVcC4mxghbH5zDC+E0hu5Q9X7ctF+/eX87rE8ymgFsQRuRHlPo0
awOh25aLl/kuLZofsXkNfC2BtvaR1WxV/JdVcQaolabYQkVW2T8pcRkl92MGmKde7HA71/tmbJNb
M/Hbxxbm7FnAYUPv4OWcvKhq4f9iv4pPAAM+eYmFJoJMbGmNki0HhkfLENxGZyhBchWWI9fICt3Z
d7m1DGsb09dYHOJlkcd4Cy9Y43EfSg4DT4ufhgyok/hXPMXu/bWdb0og+csw2gHSeduDmvWJ4xJX
yQ/61n+7kXKu40AeEBINEjhiUqifIyNOiEaUCOUm40LRFMYx/y8GNaXwB3LLsKUcbck2qPz50Nn9
f3HHd4ulcx0zsKpy+RQfWvl9PChGPro1lxcsaJ5bjFtFJclKeAJU+4yhfd4wCkQmu/DzbKLcj1BB
Rfc9yASU03sYeUBDzRlv1Wx94qFwE4/puqTmGVowCgcQQKLFMwtDDXUnkYrTw3ql8OZPOh66DOP8
i3zpyM8c65LlIBNkr3CTQ9DQDI8BJ3eW81JEmVlC07iCqYp+JRVVoSMXPKdgbPEjvRzYw2KUfqsL
Np66ZwnGHCP4EMo416Dor6hrTZtkppwNSPWENhZPAyzDAbgknuXE7yigIJz9M/3QHJw9/W3H/DXx
Sr3DkBmBa4H1i705GfhAYbfQ46vxpcSgduIjbxieOmHgMmAMX4VQ07pse/t8Lu4yKA9XxWQtj10d
Nt9UNyzOjzolzSgR0wq1duJitTz0T20W3BpGojw84BBNukCOA58KFBAEi8LmLFNuTG0sUi+gcfMs
ILGaa3/haPILglOlwDwpNqQntWc+x6Vjrg0ihXs4yxgaEPfUf/Z2RpznoN2VuwI/vpFwDgSxBDLg
bI+aBsY0M8R9Yd5FyAwSCX6WlyElEiffYUsehoXFihUBo4+N2iDzUTfUHdyAmAowI1D5CkCLToel
SmgS9V0kpZklH++8k6YwoaOhoEe5bTYKsMWSberg57ejYrqU6cjJE8dp2fcisdSQoYIug+qXStEP
Oe39aFl/Q4CkNOUmwpq5nrPD0C/BFXS7DVix5LBF/bHf4e4D+QVb2V9WFww2FRG7QlXccjoT/Iex
jfjW40qFVUZHHLs4vGF5BeXRdv4ma0Jti9ADPIivMZK+8DuCVIL8osNXTEAFWyzpsLuDhbcx9Se0
ZrkZ+yiF/MpNV6CEO+7Mv8UyObb4/RIlQ9q9kFvRc0sUphElllWVuG+xSxJ2Sdxz00rmVVHzm4A1
xNm7+cNPpzeb0TB/jf5XzmTCALoHk/Xuo0UyGcQzhEIl+pCli+6l6yZfi2/nCFeap6c0A0PrlnHZ
QscjQAbVB0k+gAwmw+g9Kjgwhab+Fc6VUkmi9xsv+iD/m+7xM+hXCyvDdI/kI1LYy4PSFGcGt+lR
axxqZi5yd65+aPNlBywObiA8nwa6xKKiUIyxBCBymMUmzbMgQAKiaS1j19xscjiIxLQN9jPC/uQF
RQwaFuLpMJNK8xs1HRtrzkWRznoL1TcDBTD1lCWRIXbiwNrCU+mFr6Q0QS2YAu9qkAyiBs+zN1gL
3FAODZU/zhBAwDMIIoJpvbTVa+QIVYLzakGGetxdaVMrXnHtYhVcr/5vayyxLyRughBk1re9gbTC
2Ihg2lP2NBxPl/CT+ZXGmbcOk3nulVFiKbctaS/81eNsCeg6ljn7vqCXsMlHozpJQBqpp8F2cYif
OcfFZysKHeZgBWYuzEtrUNV2Rp7bwUMK58wcHNf5gOj9Q3RqsctORfTClFk0ZftKzSfdHbaLbM6Z
VVDupHRGUoVKgyPiISAHRqy4ZUu0RJNRvs0JE0ki5eoLmwv568bTKA5JLFo8ARFcfoTqarSx8gLp
f6U6YBDBspvJdkej1ET0W3Emy9jh68FmcB/9Vb5Asv9TV9CSqxXaCY8ML1ja84GImyaylm9itgiJ
D2udXjiOwbAfw40EHW9fqh97RLKAZNyhMIJ7A/VTJYwS5KputIyWeatZ9j2OeQO4nd7rlUruCRcp
29tCnHOk7WS3N9tMznnDgY8k1GHiXFIenuyNngB+5qdK04sU40Gb8/PLaZNBmSR9F/mIQbPTg7bu
fLkFPI8SgmdKSrWhGt/f0+38QceC+kWEX2PAj9CwXjGzX1xSi8XXX8FmWUjfF8RiF3oE+bt4EeA5
MUpQc0hj1kilAljJbI8nHc/mc/DourAmoWMOeBfK8vES8Dx+bXEp7GAv8dzhzIKWw9Mtk5RrG0wb
MIdoc2jVB8vmeOY0I5ytABspDVvJwwwM8HD5YPBAlpA2bSsk9QXfcAaikLVK3h+t1E8UgFxlIYcZ
fmIxdlMS2kTloNm00oZSN/9ryXcvXfpdoX/gWcx9NnEwEHgPkaWhrhnG5D7M279NAz5I3leZU5gu
cFGZ9nKqqAO7ldTJ7VbOzu9g4PrOiTm6iBMg6mGeP4sBTqP6Kqm3HJUJpyvEG4Z0//aVW0rMPEVO
ZQZ+nH5l9aoQ6EcPfT2P7Yl16AvsHCc0jLJIpBQdhBhjavE6lMpC/06O8X2SMuPMb4Qf+te2w1dN
3WxB80mIlqMmZ2atVjs0UXYtLbeVcsZIM6wxcUHzOQ/hLynP/LF/GnPvQaxF2go4Ew4TE3xW4pn3
rRe+XneNOK7ugmEOrHyiSV5Q1UMc3erxeTXngKnAZmF2KlVkwRexz5yhBnSXi5WRf0hymECFcgXp
rtboIsXDNGkQoimTj4Rz1Yop8HU+pMQL+dIasaDLNa799pAHM6Ovma7bL+hedoe7UAFdP+O+cTgk
EBdDOqKi1OJTH1Vkcx0jVAlQlUuTIznUvGOWboDEaFjc4A2RCKILMSzxoFU2OaPumS07DsAuA5aM
Yh+/nPGVHWmNx/VFChstwxcPipQWy3bMumgoN9XStQ2FwOyKqlsyD74K697+1dhp/xBRejFK9oK3
KK5htUxO+/Nru4pgdRCynCE90ndY3dTm2NJYzbNFQuBJrwLbWT+INgMVcohnHEUOIA7WyXn5SX69
xcDcv91Fdak4pgxW9ZSMF0OCePpDE5ZNzAeNJPZXtFli97Pb8mPFeELvTb/GPkU7XU1aWGxDsiCT
w2McMJSQ5EWKKr6YfDuR+Eo77p855pWAJjE0OkqO037GYJXlMhBkEs2sw5GJIjU4OzqO6CMkKY4I
cECQWW7qs7i04EZ9nPmIx7Cw8FtvZ5oqoZEWVDiDX4VP5ZzWRyPRnOCl7UfvNITdtVYTXXsre4Za
bjkpYppFXHVDzdLM3DgBe6EvVJMHkCxhrsmK2ag5FmtObkfK02MWbhFzTSrYnaPCoGvDNyx8LWc+
q8BDX3bf4iSttoDtmRet/YO9rDj5AiQqmlPuNOSTaFEl58GVWkECQQca1zPndZkGr3Fd189+nbSP
Y8DNawMSXgGbPUGLFN9XOjRkx1YvR8OZJauowphTyUKO5zgDQceXlJAROeIxSzouJWiEyNIckJGJ
sWjNHKlynPrVwqmDtF5EtwipYnirQUDfgGsZXYx0WmCR7ygXOfWE86D0RZm/SUgkTCfqCy+/1ltT
qzjFuZhsUbgxaPgC8G0MbQw2ImTYkXdJ6ySxXOpsowEFAu2qvUjpcUrGHj14XO0YAHXr+SWb7RWU
b0JGD++PVLLzBAc6aiaZIp7JLLlaDGwvDBkDf6LTLGgO6joCSesxX6W3t7b1op9NFRxT1HMUlai0
Y4i4fvjT98aOwqz3pumQrK4L5YJW5weHPWfygv3SKe5c7AliKG2ndqUIGKcl/A/7Z34du5rdwpaA
JcywgTA9VHAvVUFNPi4uIlsnhDG4gc/AT9zwpXSlNLaQQox7UPzyw9KF/r3t6yM5sWA1HZUaeQzx
QzuZ8Xnx5RTrPWngKlYax0t7k49ZHFzgwMXbjOA+S5WCQRR/L/h1+HMJa484Fwf/+J2/rCygmA7y
EkeaQb8fQwzhWQjlCtmF1OHfYwo8ZLvMrQUxKeFO3rZD2THFyqonGC+CufOHGKkVd8ZU+92UzRvM
GS5K0jLPLzRWZXlwEysKxFp0p8X3bO8GkQ0TLL+N33yz96/4VOK1GPCj+PSYWmWUt3ElMuqV51um
PLnRpMFbtnL6xrOAuRu3XEZbMyLQPCKQprU8G+/EqKDYhJUNxnVeIRXsgHg2WPINiVBweHAxmw9e
CEfT0O0JgHJVDGH7bd/x0VvGCDZRNwfQ4cPqOtOKVJF5qw/rnHquC67MRn3MYsDlgwqLd8ywtbo3
hlSOqGsNNqNn71cfe2RBtlxGUYYqspl78ZLcfxln5G1VDM/SQ1KUNR8yB7kPC5gf56DJhCwgjAbf
/8BCx4EjQfJ8fyjiOvhmtywwq7Ozj6lw99vZ6cKHrKIvKAcQEhaxrELCsHZKonEkrI8TAzsEhoE2
TXnj0SPnsgwCnHJHlyoM3TJ/TM4Mtb1rLdGfO/73fXfTG0AmIgc3uuRsW9oXm0HFyQ65ATO893+M
VH0I2kDH4mDBrnDZ0f623ZjcUihRC0B+vWFaTEs5CP4hnmmyS7KL3Arbn2nOr+DeBggQTaiq9g4a
AsphBvQh6D4uWi5EytUrfmUrrKQxbGaqsZpO3zYb7Kly97fhENR+8LpjgvcRr1OAijYJ3pB4qH13
Dh5ATRBX4fhadvS8iLiFT1yVfzjAAU/cDnGZ/EQ7iboHUEuUOuMOHQVG/HF1Y+vCWjiyMl/ugnL6
N7kBV36AIYwcxOUQLC3GjTCgGRSebNsBXJ5YlgRER8c45B9+E4y/1LkXgJKtXHjkO62yYRvHQmQG
LqxlhPiJ4XAWMXnrWbTajI2pdEKBg+ctZ+oVNV8K0sG7Q6FbXVUWDoGUiusTZOfuPU7EXDSN0LQW
PHU/5B8w+FY8ExkKcVudv/tif0HeLBrmWN4WDsLU380ENT5InfEBNnzxFpfUhLajkB9uNnht1RPM
16wZ7c9yYAyl0x6akvmOMEBiBgVrGfuCQA3Db7pc1pXkwtguntzErx9qtBAzJL1x+87gBcYG1sgY
aO9k4TFKsS3sTlwoi2xKUmJct92wbwCqikkhfhxd27+RJI2MGVdlf4oUpT40XQmDrApN8DRH5WkE
ujoM5F5/GyE3Xdn56D6YjZoEc18Md7HVR/hHj/OGUYZ3hbF4e7e3DP9E/nlrDQBCdVw75uQ3yc7q
O1vuH0WLR9IpTibZ2p8U7OFvk6VBhLApL92LPceFEBVcfePDFcdYxQL544hi9RKPKEKYzIleFy/O
vv2PpDNbjhpLwvALjSK0lZZbl3djjI0Bw42CxqB9O0f708+X6ZuJ6aaxq6SzZP75L0R6Ud+gT2bw
mUljywXF4yopsIFb089u2Ja5GOj/CxssHRY3Oc+ICK9JbaQimcWwDi38vHyGKCuUiBlU6eSBK3fV
StCJWyJdB5zdSfV4qApypGKv6P+r2kCidk6MggcTRPYh5YGHj91eTu6t4eT6RYEM09AhKoAgqcje
xA50hQOd+u1RSuLb0p9CqkVfPNqojpIS7ekUbdi7S/jSXpy+zWuDtEllRy1KzCrjdj/ha3rdxIgw
YdpSY+YUeB1m7FLLHz6QujZ7eHy0F/MRM50TpKdOZD4lJt0yLsU/nuYtgr/rsEifCKV9q0YD4AkE
RJtE+wkEBMMC0QvIzu3BvI72nCvClUGyYC0Kry8xZgEg6rT58CeQiTKwtuhxFkK9u+FLHbDGDkfm
8tgkXAQjy6DqGMseaUzyqvS6Fa/vUqfKtTSugXSiKcAABiQg8W1Od3pQ9OadfBSiAgn6+AeA2Ukp
I9zPuvrM9ZO+t1O1xueZl/MX4cT4FG9zDMNFEHB1X5Np6MFpdpNnzLWQCFGQ4Z4urj0Gl1Cy9Byf
RBSaRrl5dVTSj/iKxxhwXIx755yAQcoD9jsN54G7000c8ZjAjqIvvUOTU04hDG3pCwM0QfjnYdqv
EwuFPapMXrEJQIGsEYG/eJ0QNYb7jcAlccYEgiBHEOSRgk6m0rgmwLhh0zkN3Qao5/D5wDCxuTxc
z/Ux7OMupEtjgGj5eRp4xjl5Z8UKFUvWT1WCjQ8Nog7pfc6mJOVCc5uFG2Ckd+Ty5GDlEMKe8zk+
PHj/pGt8DWpWfcDbum6Ktr7fPNe5djcKkg9lUio9s1SzH8HWcnK6B5KnIXrpAs9/XmnwEGowW5IJ
G4Nq5JSsa4AxQNSzZk6HcALOmgQl5Iekph9hxAEY0jSvMM0pZ628fwm6tVX2HiB7W+gvbiFAYJB9
CLnrxFsNR/q9/IBLkGykVcO6te0KWD8D0ddkzZ1JDmWK2Uk8AmQmpi8J9mU8VUAneJP9hGkP0/jv
Hh7VLFqZhsSU34mlHoPeM1zFEgFbEZmp17WJ+GlUN4/CZtES+gOlgfd50/f+P7WP0QQqyaNWEwdS
ESl3mKLgHrBeMTyFiITgpsqApJaAx6wz62qEGseSgSce00KsJ27wMJDhmIyD3ZQNgQA+/QRaw1U8
8PVhafHqJS8+ySiymKSVZw8TIolDhkzZsYYhy7pniR/GIPa7TFUOQ+PtTtSgSO/dc4VD+6VACtRq
jIL3nrbXZ8CxFsiD3EkGL1AhmT5w1OJ3py2UJlTRskAr6bk1Yn9qPqVbPF3FPj0f88/mBa8q3PCF
+AIjiIEhqY5n6cywO6GflDA04WwojuVg5s36ZRAj3E4RWx8Bwjp1nKRq5mj02GgqrlH2qon42Cbm
k3GEwnKswdOJvaHawbOfDph5hTRuQu6qUtDJRZKBZO7UYyum3FHtsA8rP0ZMqpg5o0ztmRwcrqgl
yFFUpYIpeO0Bht1XncuB2zVVQF93TE9YRQgUyL61K3sMtc/BTBtrRCGbOE41nlmVvSFQiKDuZFi/
adSqTPDq0z485hH8LoW+8XwC3BGtkMke1YUpgR3HgFosvuWzf8RUkiO8VngXhugbetyCrvIdclt+
goWaZ+CXFR0ppQE0cF9ix+gGwGVh6LlG2Dcd3voNP8vZhVAigwA9giXwxW4yyto5e5Ts2/lEnGbt
nwO0Hfz+zxwPfLsJSF9kfyKBgxXOhYX0HHMT0koZWgP9U6lOOEW3tFTCPQg71K01vaB62QYNb2Zx
ouk8HmPHdIcivoKz8bCOTKBo5Z9cAjtAQsEca9oyWlu/+cmcidRCCnjsQ7b/8DuA/tVTy/ZMICCU
Ni8BOqubrkQYDO/naUFy82qakRIrK3qmLeUY3gWp7Z+DzrW/qxUuu2Pgllc74h5sE9wHrobu0uEY
ZSQkQjicqNQNNgH4RgH2E43vDv7JCFBPaYnp0Nutmym54rAmjP7IoAbi7YJn+PHPRrh795GIHpm6
fsFN6U0cSiwg96U92PBG7C1Eoy+LQihoycHD16AaQfDWPA/xdmfDuATrfZG8SI0zkXAfblv0+DEz
UsiZ+Iax8WK8Z57RezwQmAYIKRx1cAfafTkM0NXgTXRwM/WWgaWVIHpmseVdsCWvZstmeA2AVzlR
FEAosDXE8QsnakwPMgYEHWbmgJ5r9nRgX/KiTPsO44V3lSV0Eaq3YBGDggb+W+iwesQlHOzQd2TV
ggyLIli4biv8hAeGrRCgI6G7QxO6UoNRTUgj7YfTBdi1MkIQYroTS4iP6h5iINGLg1+DeQ6XVT5X
29Oy83lVX2DD+F297ih07DXaieBSSh+yLPhCAt/XPebmajqGB7R3rgzHrt7DKrSgAt8+JQWTKzU/
DZMZVa2Lx6AVPzuZbqvJZD/KESg6iyrj02iUZRCyqJw+pNhrE2YlkyDK6nxpaE9yRs/IfXCDE4ib
eJQTgCyqigJrvgmuYWuTf/0ycQIS66LxdBWPldfwTz2ZEPvAIRPluZG46viQM67GZUEiQ2KSuq5N
z7gEbwcGqkaYOydqIYestTPhKziOiLy0a5L9GiJIieETa0G9KA78LyqUkzCFpCqBTLXSFAI9CcYg
Q6S+8v99fA3hcK0pf4jsFjjG8DCXlAOaKQ6H1sEJHc5Ao/VEW8oQmTMO2hDqDVF9YYoLCmmvYiTp
OM1w9miGpM8TjInKuYw3ZgrE+yBCUcE+fCtGJCj/JWLcKbj4DEmNGKQAuxFbHvc4jDgkGzk9GGdA
rV0FIgVruR0WHFh0wkxhSngE/DFMl6ZbcywfIUJio6PqX6aj+1chAgUbBEdF040QXpIFkwPcATC0
EccurhfmtgmEg0qswWOX2JCDG/EWECi4LAiWSa+KMsM8ZyygA+I5iH1P4Y5fu14GcqkYWUULxNAR
hysjmXMk7MBdr2Tt19ysld9/USsjVIP5beDgz0z5Q6DPTNVDtiUatOiT28rSid/5LbzcSAo94b0v
ENMVTKZs5iOwZVFwsW0CPm7s+9RrGeNHJ489Vk7CVG9hRP1aZYkfns1InaAzR/jJjOpG7qqD2v8c
TzzdJeM0qypEa0owchZZShPDXbMsuD7A9bn4UFyQh0fFiiVMz4uWR0RGKLVcMLvYxSMnIz/mQC5+
uzh4PnURSk6YJPPNx78Dd7uuDG8NFmNxD58Ll3pT0ucUY3pjoRNI0BB/QMPCKJwLbc3ER0h0UsoG
CEqki85OjulpI++z7NB956jUK74IaS5LSYnr+deLxwc8imqrLxcX1ycCsWDYZ+hxA8SPH/oUwuyY
YRWAGyrgThamaTigZPeL7yNMMgu1WICZkHoyLhFzTafCBAIMx+HmhWoDyO70FNxSUMNKCyB0YhGE
jh6ByYkDGNsvKGg+bZaa7IbN7DJDhWyuZmlMyqiSIH2pHktSZeOmReyTilHkSBKZPfFqiAyRc2x6
MztvH4MBbFSIoCODBWsMVnGA/d7rign0xYEDBadW/N4fHLmQqRFDVNiO18a+gzgAydDsqAIbdi6y
nV6caSPOAJi3AJ7ZghE7NzWSlbe1lRSWpAyuXcwxBIi2MiispX7sO6B09XWnx4bXXw8k2CDkBKrg
wOtmx/+W7KC3K0FtF6v0Iz6+gBhE7xmHBmWy4tI49GJS4kNrcPcOS5RIQLw6YloGr/0HFB2SQOgn
VMBC1chc08lfCGggZI7JFbIptjyxJbUTY+/DkbTCXXV7vi0uCceND0vjOlsX8JIOfZXIGPESCWFv
Y0lNuMIfkHCxjJc2EAdF/C6xLxS1oRMgZUxqcS/HUmeg0DWwKBhXQufIS8C7AXvvmvfr1kCVQjfo
fKHlpxwgh/rw0q44XKZXMIlwrBkiHGvEegHyxS/NaSMkh0J8CN/cTqBBFAd9AmwHpw7CiRgmSONF
tAjc4xNrXvwLoKtTh+Vs8GDt2FzGQ+SkHsROBWMf8c2zTJdF2ak33LHMbw6kue/63cStyMSD/7hy
2uLCwJLUyUSPqUh1UJnzKCDQiH+uBNeKwbXqKxYpoF05/LGEhJ1Bj6qTzmTGacignQNaXde/vPCJ
pOqF6gsVJEk1lhODoRhIWMvjXTxR3BTc507mBzclpGtOyKwk0AG3+jj3qCmw83oOUp7ZgpuxlukG
DfE9QaSvwUGpizd8MEHHZXinJh1a58p0TPtqxzs1N9oC6JUCgQjRAXQ4QVeVtiI/o+q5/vhBnAYs
lHUAVFAxjdCU1ohJKFnx1oPFxobf711Xmo/Y3GN0Di+OQ5kmggvwYE5LsAPsCwBJuSZBonALBkJk
4AVkjD59/BoUuMyYwQDr9pFTXmSnEbogDAANdxJyjpuKXmiCGNZBLVN6kzvs35zqdLW2HFMcG9zu
Bc2RAhX6aVGegtZKY0cfhqAi5OypBij5iziq64PgFVAZhlLAexRtaP3Qw03sEfwYTQ5zho4A4ToO
K+TfMiRMWhBSxYeFfrkaptUElCvXcY0ifEepwlUno/NC1wFnlWk+zhE0Wrlom1s+opDDSZJ9RIrF
JhVjEjtQ0Iv6rM5RQREX9Ccf+Ne5eN+7uqk3QrgJ4q5gDdOe4GW7PgI+YLlDanxYsFEC7vEwUr4U
UIKp+pduby91I+WSIgo7krEPP/U6DEEF+gG+GHbpgFGSZ4RauMCvhjoCZzhGFaT1XCAAea8jaijX
EyZfhBocPjrriXNApVZK1JANLU0PYh4aBzVoQw54pGBT4hgjXRtVO2M/GTiGqOcecXfk1zR8PzHi
sQ2mP6J4jicufDlHEk/MGzHxDxMHd9No+UYzRraMBM+MvKqkxx4lzch7QmQsCUkg+JKiQ8YxDELk
q5cWr2UuIwRXZgbB7XiKQhdPbXpJxcnj3p3TV1FTrR+aDhVYbZWQkVgZcvRV5AioFqOkxEGrGzM1
2CDYOPgIyTh2Ycf01fa8nrDnIp3vuU9ZXegOANDF7h6HetzcKILyiQhZvIrWLODOOcA43CyLftT4
x95aYHXoZQCn1hOsqYs+afso6t/Ooy/URttpMJVQDDtcYA0nCILrivJcrWCQRAHXGkpTZtzcPFie
u0JXEB49OcOvqxvg/1OKhZmTIEcfGOWGfvOqc/tECVcHBAqbAayHCXgzk1/cGuQ8Ev9AnYwnDmRU
9+Bby+ybTDnojqylOOf3CKYk+FQu0cl1QU+oK6nuOYx1aktyhf9QRll9fwi/Qo1GNVtArKyUM0RN
zjBuxMiTIUF29jDcA3Bhs+UIxD5q6WRZSb/FrU9jmukS4Y76HheGzx1qI3A+wG84MYLEuQcz9iTk
ALI5zBib1HxA8/BxJPXYqCSZsIYlOBoLmw7OFuUBWlseaA+vgikHOP/MZe/uYBu5D8rlRi5XRuZi
xjzxsPaO/+eXC5KzZuBlFDI/CfFV5Dovg+UKkg4Hn4O8p5HFEaF5c2lDr+tTzBvYM2aCMoVSLUjd
M8eM0KeIR1HdQh3o4D8LOQ0MjmoOjjbH0A+3Gon0Q4ABEkSOTUbDlgg1zg86/yJzlk/IbehCNpR1
uc1/xAy9T2cvSGooxtahGIqz5XNYMlKpSRe/dg2T2iQIq99rH1SPSIgotzqmSKtlpC9qntDImS3+
2WKNgknTbxdjMuge0Yu78FHdnP+BjI8lOI6zt3aFIGhjOiG6b+zg3MNcyY9ZNyBi0HdyuB0xZooG
EP4Uj/Ava+N6dyReAdHSXjMXX5iEFXuKaQ3kTbvQWSXTCZO9bSaunDs7AcgMxq/ur2T0AIBzKg0W
pE80e9ZCxe2ZQSnOoTNJG1IZLwyUkSeM4xOZXACqcQBDNgWPXGcbfUn8Db4Vvz/cQryzuRGvPv4x
N3zGnqWJq90O4T+ihRNeEs2TdzXgcvmoDJdkHeFyDHhiM+HCLGPPfwifGTK3exsGE6NlUdhY3yNC
SegJH/HmACssMa5CjUu2K/QOD78jcwwcRXH+A5XxTqGUQ1EAqkFdBjrCug/d/IcVt97enlANd+zP
vKLEYBbOPgGe/Kp/x9ay7axojBwRxBgCN3tDibk6wNZi6+XukCjIqlmu2fs/1lkcPDJQIztmaGhb
1usp2p+DmuNIqKK6Q4BnMDP2mNGvnGSkMIGm6vOuYZd8CI3CCPBK0GOZ2sNKlqPegUIhVEcMQra7
xjgMthMkGULqoTD9RWYojOuJzx9OaF1DkjyldMV68jRH3/LqeMd99/fCRXId5Xv339GKxedM73Z4
aJ7jENOKFAgCWpEwiYklyIc/6tqphYsLEVsFPLlfVF9rKIo3Offebw1OwgtBIq3WNyXVQiD8V7ec
3Ig+BB3gO6pZE+ajvGGbn8Bxkdy1pS0vxh6LnhWuEU0Gc2ak0sUNr3i98OfTL1kDGJgJX0++DHlJ
7sEmJZeYsrYi3HtDxQCpg23NIVNXvNx6opvXeKGEslZKdKLAmKYSpqt6qByHnzsOV5ZBy2tdXBxU
yghXT5+r+uNUEC/5Gv7RA5R0inoZXvdMMx74J17ggAH/iRVgiUFFL8KJ6kQcaUdIa0oKS3hrxFoe
HwCqNywXr5B0uudonMSNwr/Koj27GRtI+DaS5lJsF92VodfBJ9JSuWQhQ5AphLAL5qJIUeUq3s/P
XZ0Y1b1owvOdSjrGuMzJKHE/0kSK8EEdCWt4LPy0vLxoDMmvCc8skNw81vC/hUOTISUzZLxiAWcT
7tRqo5HQ6ye2HN5mpWrj3P5HnTJSRnhQBAt0OYawxImWyRrYoy647+0i7yysaW9yaFpMV/hNMQws
yO/1/IC6M72mFWLEm0NpPnbsVuNVEG0pjnA/ZjCrzuSHB7MF1JIGBy0k13RHUedkpJctVLI6DaOw
4klFyNpPoLBmQIZWlIN33gLSvgTwRLRhTP9Q++GLhmJUuLp8iGaA9ag2cy4pN5WASZ9MA8RRFGUO
5Y7ELQlcLPqrRAZeml2iOAmY2PCZJgteUEBXR2Qb6FSEKS9/mw1m+J3uTh+mPycZ8SWfaUblUeFa
KjwTyo51FhSzcXG7hpRE+S4h3rM0b838pnB3wrQeTSzMAQyIeC6tnT/76Lgg+cDm1ozqtD/8W8TN
470Dn0SVhU4qwoJCDL9E0KLGyNJIHB7dFLJDrnwwXqns1I+jTsz+12nj87Ii5UQVn99W9EJPiO0T
1hh8lEEE97wsxqBiWcoCCe7JROPkK9FwqcHNgvuWWvpAgReCCB1+KFK9jXKQwHVaNXw1b0JPVie3
xK0F3MNYfjFvDFlwB8mnN3SnoLuCTklhilQjPZfRVVnH3Y3NfShF4tK3QqkRn3eJjojH+CVBBnBZ
jzhWAIzSQEsmUFKTFswtJ+FTE37bGpW7HtHyGIaYmIUp6dJIUMhIGHb/mRntz4NRbBdscONBkfG2
oGNTH3ZSe3hQkZTIAVtSrSWSknzMeuHQtgMvjOsXdbIQ3BkxPAhVW+04dLo5UbkpUllPDDLBp2nY
RIuZQObET/6p3Yg1CNOJuiqBM1Xt0IGG8klxNOWzieZQSzZ81DgzBOJJpjn6TziWTLOR/ffm0+Av
5uGAB4BKTjI3G3aJTAVsWjFbod6427aQBBsT4cDE0w0TDJcMzJW7hUqKF34arzrS4HHnAj/DfoI9
igsUY3cfv7rASiA837ZauT7cBT5HFVGsra4IuWRW0w/ysmWQxnEsofA8WX4Q4HRevTKXhMtsKJV1
hIDQlEGrOHEBaSdgKLJZoHwT+S3PxIJgMGM9k4V4F+KVrTHRTIv+dSMDQUFpVf/LQ0qvF6Y1aAXZ
FTBf7H3i0RPPfkUeUrP7dGdgUKMpHydz+llNdAixywHUZ/4OCuZNZ8fHt80dSGioGfoxtkweFc3W
uHcjHtJe0RI0CBX/wsE4CzSS3XFY/LyOgmZVdF6frCNJxhgoMKQgBIKaGOJYX8TrK4y1/Jvu0rns
oqsMLt59WW7/gb19DSOniC7JFwyw0sKL3x6G2usghJewD8nQ5sWKjFbnI6TkMAIlwxSpKf0SLQ6Z
QOhRUWBh/QOvgS8wM9NEkMUwruH0tTHk9iyD31+CD+XQ6W62aAxeGlv9tccOOTPbw9do8HENGymq
v/Yz4K3roEvqS9ofZDuIkJv+L7QmKIfSF1qREONhyGAuwdnYpT//Yj12hBuyvMIT6Gk3MgroE0xc
patR53RYBbCXaSTFs82aDS6ebH+fd84t9BaTqRMSQAilBwSrkwGhxDYcwianIsZFCl+HO4YmmDJt
Cyo0ABb6BuYJbhbefZh5BBDnbQscIScr0bQJkyX+CQEcyy+QfRsZprxh9aKB7hK3pFFZeobbkF1E
pXoOsf2CTUGZsIUvtuCDMvbKV4xAYg59HfMLN0Hnnbp5ITBhH+bxh6JI0GgtYDFLYSXjOcsfwg/C
9IPuni+xfdfYCpk0BIjwMamndToSEhY69Gg3uq6VfkcKFWPDVMhwKJWdAgB99WD5d7AAcqCVeEYb
79LAUKxJ+Ya3KOV4nTOPnQRmAOOhVOWvqwy5QVkUcROsE7xJ3Kdp/BjQX3NdrU+qgqAOzWmrWDx+
FoUPxdgB1AJqHiW3hlSkMopYfTrBir1leMJ9wHx8gnN10U4LtTPpptdaG3/wHjZKVDtu33BOAMNO
cjicWtS6dRRwtDo7p10GPdrsDV5llS/SJ9pj6MdmNk/Ywj33cXiPyyK23l01vpMSVv/hCmHykHDr
n5I6/ZXiKgZ+v4iz/UDBEbbw8xbRYcFG2L6LDUsVYWXogOxdmbHrr8AwXcoKgBcdvtFHTn/U5kOJ
P9Bs7F0zd59Vzm17HjM/By6jqAu08yKxBG754HP6ZdzLCd7+SqKgcaWX4uleA+DQ0fu8S+UdxzIX
70840A5CNIEiBzVCyu7KGd7rU8j1KA3QTv1dR9WIPEp0/i5NhMWZE7EQ/Qy0bs0p03K0DmKIpiwW
8LcGb6AJhrXq1VV1JmRWLKagK69xTNE9c8tDkKPyz9mS4UgiVF9266MAc7cuzkrMLShvuRDp08TN
w5JARhtMo+36dcsonCZ6xWP3shbaFqJ8lDEV9aaY8CawIPHzCeEpHik7UYncMDEeUGa/5xH87okC
OAGx/wheojqigikp80UW7y4U/bUDEdXG5qE/QNDckuExEPskbVQKCX7xaeLgB2P6vx0bf4+MT7h9
PknkrUv4XC7PjliaS0LXIHztB2dXLihPis5HO8MU3KCG3A0owvdUEWeVwuYi/glRb02xd8TQzdQn
A9+z8fYYWRwV8rOLgHJCRkJQYVu2zuEykAVXV7L5P7svMjiUmq/iv41H2gITIPooyvy9PDnpZTgK
cIvHMz5g0S+n4lIxM8k6iNG3p307Xohzr966ERDfIcPgY7Dfhdv0iFglPjvkM4P3CFVL52bHkj05
Uee+ORCbn/qgKX61REIouaWaAVyWBOwEoPhJhzjViGMG7tlBhFLQyahkFExVFw/NuKjj8AWnBm7/
StBy0a0F/lK8Mn15h7FPuXTiojceP6aQg2niscSTlIIyrJVRkBJhaHXU7HIhnvzJaRzCu7LGu+bu
/da7x4nFd5OMFLQaiEPkjTBACb7rTxL8iz1bvDB7LQQhxd/3qGT3g0CVKSktxXLCKfrwny2wy33l
SL+JShcMwo70T7HhfQRzWf+p47K/XoOIBlffDxuG/HL5DsyikKzQN4lPnUazdQFcFJJhmouMCRGE
uOUlD7iJEIVSDxdEsJDuB966UZIeK7kv6EdBzyh4rmEXuMgSJJM0oc5D0E5yisMV6BiGIsgph0sP
i/8bhFavNqTKyWMLSlKcROBHqnOO6EBCwDuMwgYCzola+2lRAhaXdmId1aW3c5M75D3rJULd6p79
zHYk1bTlozWd/3g4bX0xdd4vKiwgzlYcvUewXuawf+1SgYS5kJIuQwAdNf42Lt9AeV8QJdG79nBD
GMAT2bIAw8WGg9M0cNJYal6xuc/WosCsYxkQIf/B8In6m8OIJ+6yv5APMCMug8kySGZZ5Rb8xRSI
YdSeJu+4L/JcRkYMONnV1Ig6d0wW0J4AVvNNuHCpdQcq5Xh2Fpa388+WAiWK0SUnEYRtyKKgRSFu
h93GMJJsgee8BOJJ2E3Yxr5aMXQ0KfReQrdfGmIYL7o9LDh9skdade47Uq+uqwTC2A46K2LtnEEI
yw4p6MzxgaSNHBA1xhBl3weJuxPHoo7mE7fH8UbmB5K8LCcvA/Xfa83vjYVMnw74PMYrRNqjHyfv
xmnm4Hnh7aL1DQoxUms63mWQYSpB0O6Wm5vM1GNxGXBs1Q9dixviZwgxKwIoXFyzqxRIaLybnPZU
fGYSdLqJy+QAxqfwYs3PXdRdL+Q+52fvVLX51RR1xl7E1cLEJmis+CtGAfYplbCk+ySq/oTkwX+u
M2aE4YmA3BwXIAr/ihl2TG/aB1Jknyy37eGR8LEO9XHJ+K8+z166X2THkcKtXJlQuDPdWPsFo9Jn
seqG0A0XZ8eCXXSjfUKVp7lZDHIYDOdE3HWbcJkyISEE5fwvB5PGGkVUqmLd0mXTQBoTI/4ZFET5
MnUI1F/RYHSxlU3krE8hA25YOOJKi6DkMRnZ0gLJhC0jBbHIqwGejhgTf3FOnlLn11o4LRGXHMEp
ioJzERSo/hbMTatV2Bbomx8MYjolzamLXOADEUVRAdfbc+E/c+KEzKIX0/1R29F42751CZ/RSEgf
VQ+e2uKzidPKYzeyUURLaWN0teJfGhf0RkvA54cnzBect+KHkRUKW9P97PPcxSEYVYaPT4L6k4Lx
P2kwV0CYsJJ4+4z/s0ABYJDIHhXP9QDE4YOjV224WGEbcNZqUeSJMtfXmSFKZjNjaMEUQBxYQsaO
MixQd/6EvNHLKgauCUCj0Zr3GJMVEH3jlNuD2Ar7Uk2cn24Wv+dpTvA3e633YWphXcPXEluAk/h+
MmAy2FfyCV6rOFo+BwdHSCeJdHqEVMYJrir29kU1AgbFE8c3xJ4QCQp+57gbOYVv/1oPbjZTRSEN
BdDTLyDrRv9R72MqS2yJAVoROVjXrM9KLxUT1AXjzC5ObgG2xJsWBLGZhvxpInzuGhNvej7s3G8I
MMAJcOSRVZpTKtwCNduKj/UbsAdFmdxsZhNCVpq+pwZnJTK5mPNwMweWv8iVCPOHoAj1CauO6QST
q/J/GZ/K8eP65Dy4dXx+nZlkspTQ4xpKWxxbgE98Vlct65QYR7Yg86nK578yBYXzgfYf1gm96hoA
VcM91BSqbsT2KxQTF4lKkcFqvoggXNzSYL8xohgknVKESnEhi1MyhxecXjXJve/7PzIrhVIF61km
ULsg5T5UA5VROscIeg7eyphRBr1NMDwiwKSJJQTgjmBBvMFSYV1hA3+3DxnKbjdfcoSes92BwtAZ
YvkHgCHsWzUvIN6dq5dkCq6Lrt7LmygsbHAPdEFlScnBr/fyxnlMJ29EGCZW5iMp0kjgAZlbGj5w
iASmv9BhQWev1RkIEux01aW0XEJroxunQK0HQjZAmTDYdx7cEgUORqcLoTFgeQsOsOgaOGE4QPk2
DA0ovuT9xxb6mVmxTDxYq1gt0SVjl5Vcrb4c/Afr3I7C0CyZLXBhPC8Vj7KaaXIdt/0j7NEqZTyt
auU2j/5mHtCBdWssu6mBlok+LYEGw8Aah6oMbkNew7r6oLy0ksgCHsCogsGqmyTvdqXh/NiFY1hd
R2V8t8ZMzsI8sr9VY1Nb1uRa8sL6KP+VziY+AzhNP3viM8llTE81pRQDD4zSkScAPmNsRwoiQFbs
yjsKw5i6po2F5RlDhboRkWjlz8d7tbvRD0N06NWB6wbHDn4jio0SyvS0iPwCGgbzBM4/TgYpDaPi
6cgAcuAGUa6W1JDMROHKpyFMKX5qITQXUXUBO/BeJ75pXrNt3I5T2JOqAL3rjYtTw2XXcJCJ4tqz
GKXB/1S/qy5g8aJ5gACW8rLChtJfzC48gfEL5ElRvBzYZTRreY5XXMyOkSWPtXx9GZSs8ARYUY0A
oPQLwi4znyz6VM8om4PuxtTh8OhsLOXKOimvtq7eHOrv267kSHNOtrtXB70qgocHsHS/4O9+H7vJ
UsBUE2aCpXSPQe7ZiFS2nSTTqn7EwpWrLojmG7+j6QACx6QFEwQpqHOm+FA0OF5UQNSNHS5fFMhi
aaI6e5On79pJOAGLPsig+oojXpDKpXjwzcVwNMw5D3KskWo+AXRgrgmUJjQaVE8V4U9n6hQQc/Tf
se8GT6JnsY5g1MGAb54gDjGGidjspbc4ne3MFug/jozPoSJ1VSh686l9mLzyPppDyu6gBsOgLTYt
u6XyBgAtPT0XsEqsN39/aG9iNn+1caYp65kEpuEzvzO5cRxepboKuA7ATNXwGauQ0w2DMYhpkEzq
KXpZZtzLZGiiZCHtzKq8GV4tXPav9C3ADnRw2GFyYVRwL4jJAbiLB9YrjJPjYhhS77LY33D9xtm6
4fnIAJurcv+B5nK6aHnbFH/riDEon7HzRVmByMGunEP6pUO60+tO3I/USDKELH+lpA200iztiRv4
xCA4QfHzZPM2YArOOlSUFYsXGOqEHTzUNcCKjPnCQd6CFreM8flHTv2akvzKhwx5n/Wt96CGZar8
IBwSc+CAwWs+MtWnZD4u9uw0XYx01GJud6w8rxqd33ltkEl+nPQLUmNyNpbPknFMutqn3kmgF0CC
vrRQfq4E5OkDbgcZaIYWwiVJVrf1TmedMAcgF+90BWwc0eXSXatqsN+5CpOGO6n2YHchlqIh6SEl
qAg2j/s/YcoGgbwPLcNKY57zh7mZ4Er6zenWekyp8xOvMTc4+LFrtv8IKwasFXc+CMf0KoilsMVl
JlIzv2zm+CmO6gZzE7xy+h16qcrOxUtMiu7ccjXaCQFWPWL55pZT8Uwjx8+iMl8jKooemtHFOomj
nE/5gtwoYP6FXvRKzSOVyJ/MDOR7Mm7+5ljhXiWljN/r6sn6dC76XwjzSfdg6CG8543PpzPleHMW
olA/cIJ7rF0y9m5Uj8/HmjgsUeTiJY2nejQWrVqYqe/Cyo2BvUOJsogzuK5kTungxJvgnN9CIlrx
HDkz6Z0RLvBJSHak9BN+Rl7Ur3lMjN28VL/9fPphowXnpMImUFfALhV5XN35GfNxxo9iHdOHFpPC
ToAZxNnfxEPWYj11uU7UYIovwpDVN9rHG+x4coGvXbBkyPkBVu2wM5jGo6tR8awL8FqLMK1uI3vv
llKS7uA25GMH/1gG+BI4hswuZ6XznOXGBkOASbLJNEXdwZMKJ502H5+QT7/D6KABZr8A2C9vXPPQ
aVrAwr6ERoerEnFVyFZwCUOmRGakpT2AWhWd45hnbSEvWV9OKgjc2AalUEdyxlsH/4rRbHWHwwAK
/RY0inQedkcpQm64lverOGKYnnnHsXCs4d6Cu/NKLSH9XRAy86u947dr5NEjtzuT/xDRokOLgYyh
NOr1dIRnPypmZi6cMsnIj7btBhkHm0KiIAG7elGMC35kNwouCFwfFIUFxsVmQPvKhGlKF56uk1m2
dXEQhiL+xjDDmRIe3j+UwhBvlWKBYgIHnNZJyW88WDABP2SEaSKLGkNDuuKCOqL22aq9y2AfzO90
qw4HrFCQsJbK16LjvNGGO0F+xDYQF4gIw6wmcz4dXrxc84YB2QtSVw00aaiInHTqzAQZBt8u0en3
efPKmJGSUPYn3JUYAIXjA4jP5P3pe1WI4XcLZNw1oF5qWN8FGHK7mQgeHMZ9MmsxHQcg5q7VVwwJ
v6EU/rJYZolxLyPngvnfMrF0sS76wmn7TXXMVS7e1almoWCcyvsbpugv9GbG4Fu+f13KMLxsmnr4
gM8wkHz9mPZ5olroWPB9CSF9pcy+TRoSz/Dt5JNvzARWVNeXoz0BiZThE6Z9fLaDfSaqot4P16fE
4Dfiopc7mHsxNyaoXhJSAlBfZLv8u7K20XVbreNPJAAEVCaLwHhB00KQTerpOj0Q+PYzV3wPi56z
E/Z7EtFkQeU7oz3hBdJN5g41ghsPjEaGtsAEQwc0VOQly6JOd+bVyIOP2yRkhbvp+ht3OW4wxjfI
Q8fhZQxa5OJiSARdCG+gdvYSmg7I6R0JYogM0D2Ohfui2YmqE1rw4AaiqYLrYmq8XzhHQUPFsvYe
xR3LXkRlqmbtF646TJ3BZbP8l3Rt2ObyWKtwuDT7sEPFZqH7U7Rf7HWSYnLK8a9Wc1Ro9OUJ9W5i
nPJBdQgtP9ZgsKgGkurJwrEG1aGVGAZhhsl4Ihk4gtzc9P8p1tJwf4JegMaeOG55B3Id/QP4QcPe
ccvSJzBRx7eJx0oXNnfpvdPQEyQipQ1qgHq/87or0Gd7g1kdNVMjo49GqF1m+KIOMEm0/3Zd6FoB
N5hKctRrX2wsNbmVv0yhGdKfJ8yV1FExrERxKHF3gmz0AedKv+Zyc0UXacKZx8zq+rS+BYvnI0oB
7lMWHC7v8D0J67oIxfVLdfYiY7ypcQb5rhAvYUpvlUVVKdboCEhJz8yI4SXaV3oCKRgmILFwg+si
51qy6T3Bl9UYJnvC+LGakTyZksUy0n6cs2kdrqGgf+9q4HYzCVlC6tM4gIJe4X1/qYWPcpZRuJUP
TkLroQbGCjZUJETiOCwf2m0wWDjax5MftbfMoQSJYNkl1DSXAq1VvRzpm3BaZN/3jsh2awK6E27x
29ULqXUTalIVeEECfFvdkjMiRnNUS/W3OhbyGl4CZ7TtP0WVuqfYdxR1/127kAo6/D3mc9CFdihP
yl5V7EYigwxEAcQ+9HLqD5T2tDbG7TltJdgtCg6iAMB81oN5P9AllG/OsxXVHZo6AABXrFPdGXC5
iMeG4Zq9Szx0Ajz4e8LRuXcy+sKPtcD8WFzmhHHUT/gp1fi+wNB/F3ApH0AFO/kya4BfoiXv8qrf
JQREPQIzDFqGsIeEEzX+Z8VIkIF+waIQCpuk5oomjj/7I2EpmlGpE4H8BCInmZN5Vr4CqSIrHDiA
6Ds4nFMwFoHWxcwmWfCTCD3ZfWZ+C1eWjdhDH0txq6kCzMWbm2zoohvH8/+Ct6H3EXxVRBhqP1YM
X/TyWDeuIdfigblGkI+kZ3NOciCVdJtVh4NaV0KVOUbPvIHEwYDY+EDgEEzhpTnSX69M+gY61eQj
FLKtcyFxbCibYU5LJkrfMRTJRyZYAlvFaB+CFD9Cn0tdRdJuxR1J28wk2nLJxYuwcCoKohXnZ4Y9
SHx38RdMxHVqgDtyQKjqmQIqS7rrzVNbr/4nHZdqc1A2CdKPk9f+l0wYNqAVgFt+LG9dSY8HhM5t
Ktvqw5hw5EetdTBxKIh5uTh5Utri1j+txPwY2xiyFS269iviigLghxH43iA8JeZBJAtR5b4EYty2
mOYh3rcKMpKQUQGYbpyenlmHRQGiItF5kSCV3VJaMWIQd2c1JJAZrZzY2H5B8ZnF5Vh4mqiK8Rxg
BeIeNDyqyXQC0vwjtEnOVcfh1qH6ZnCOAcyB6uc7uozmpxnylDMlJQDAeCKKwriPQNgFe+5Ho3w3
5Kkxf3A51Cf/zCTuVZ3pRNwhgBPA5i/B0ZwTILqYGJppbj7ZyWbAVgPwmsAgKUB/TLGeE30H8Zla
C/Xiz2QCfIkbwKWwQ+tdgDuKBUOy8FIXzDIX6RuSYPuN4R0DkZK7W5O2FoejCLtvMh5GdiuE5fzc
mex01oQLZFf/jil5F/lAUtIICRJmDPtYmtL/dYS3zThura/YE19xZ0AVc7Mzft31+X+MmTy33bft
NT+obXb36zr6r64a9sbV1en/hJ3ZjtzIta5fxfA1icOZwY3tc1FzSVlSlZQaum8ScrXFmcE5SD79
/lZUH2C3+6B9YcCtoZRJxrDW+qdjeu7z8JbY2fLRcctycDn88OrnfIWQwl84HhGgOClE3KUpt/q8
sHKvCepBfFeg74WzPccn5/A7rdIq9IjMxC8dYQZE5UeHwxp773ko8ae9cDB11GQdi37cKEKcI3bJ
fvfL7VwB4lw1AxRbqdg5taubIAFxWpfqKr4cBBRNAwshPWHOjcMsahOeIsg5IbmQqRP+TiSuAOSx
wch1Bb1dNOt/YI5uuQRSQiM54AhsFxLE9l68mrp7Z5ziiip6S8i3oSLKkpNLupdz0EngwRmu+A1S
U7nN2daBzNd+8k1xoZiXfT3rNX5nTAwMHcNCWe6cYyeOMZvj9ZwTmoeEd/undyjktysztzf7vwWL
dHVIsyKYdt000U3SpzW6TdbDmBHkjpW/FV9aA4CjSB7f9B4Z13mOfz0xx3ALGxBIOSHVDFtFjC3x
eJ9v4whjo4ytnVRIaBE1L9XZwQ+DDPhcr2cGlz/QD3/PKSW6gkGR0/me2viifBeyvIQFYae0Cqqu
s6rdVGHc8Qw8VrccHmnHzaB6OCwO5rlzOGzlcq4VEXAb7sF4+jtVqhK8q6qFB8dnIL7iKnLBsfP1
zgF8GS4TXK2zifJvwFb3WMEeV06IqUfSuHX4oiIeZE4rQ1Evr4oRqEiinBRrA7L59IxrgRgqePAK
bJ4Ocqfp2kGqWmQxjdU5r/GViDk2xcI6Srn8rPvR0WdPoYuqHpojkmlubML7+GScE7Du2SVwLF8c
94jn5BJM83mqQfiiCwMvPLjg9IuWyN0YZEuQQ17ILC+BZFHSpCkX+rfxxa8UC2goKRz2eQwDugCP
UxeZRLR8Ieuo5gVY02gF3JcWVHo5JPo3zXNXT6c6G361Bfc8xeVzRcAiPYhaMZoX00AXBlHuQTrD
t+spgjhOHwrcY7AuvnNSr1paZiHzOeqPEZIyo2kOkABNofhiYOjGglM3I1rme0El7DxCr/RZJfpM
Z0zbeugi/roizpKunK5YQqVgpt9aUDwN6/zRLyt95XRmKMN48qdzXXCZYMgpfB9eu6cSd1umc049
TtkDdcqQPiiZFVa4mLeQa0bOGw/O2J3DTMbEuwmms8cCt0oiBnc/9cDR4HFgwfOAAiGslugAc8Sq
BfUBdeEsVMhe4NuLgAlN8siIH8sj1H52XdNf8I4pF0SSYuAn2ufFO/lhecYirBVnEVUyOLL4u4Bc
koegiIw9QSMPuRc4VsUi0fqYEVDjYXLnGzpueirLwI0qtB9OhdVaOuAicYZ3DWenB9GSlsd4VHWq
kKZ84YwT1Z6FUSgA8WqPSjD9wSR3wtKZJDBdkRxlATsp7m0SAH0sMQobojqbKaMqLmuc7F+2eMBJ
ZzX8hJKJsNWi2/AFy5+0wnx0i48OceigiKWZCFzhcIooY6jnYev2uB4O6NIc97I0MeXFdKaxR3KG
3Mf1f4oDENUZtE9hHjipf+mrKOEPyXsQ/Ri48xv0Vo+sSSdMYNGXy2U8R0zOrzl1fxHIOQqa/dHp
Yqy2Gzi653yQNydZy0y0aGNYw2IW4hVwTRB+gB9MvCxL/kNK2r2rI7m2cDpBTR7MfETRkwsE3YXl
cBdgOkWrBcfPOQJmgut0mc6m2pFpzaDJUcltTMsKfiF9Qb1hSRR4P0kGqa+IGYkZkVFR6JmdZzXs
MvQQlnc1cIXIUESc6mg9NDUF0/o3LW6CqAXh6GDcf0JU/NeB3x7vVQ74kcYahlV15VSrUkuQ9PNZ
79I5CgMPmvnHCY89DjH+cEMa6BUK5ppJE53NKusEw11GNrjMEZPK6VEt/C3rfo/dw28CcEk36CUM
QNKN8tqLYaCJ88gB8IVwe/qyoll/mztRUDGSGqL34E0YrzJSqvPtxzQKp5ITGc9ODqq8qs74VtKR
DTxkezM6dEHNlK0sF6PUQ75xPFWiIh6KjyBVnxxGe1i3LQ3rYDHfYcJLAQNU44w4V5ZeXC4vdnmR
UH7GjIdeROxe7AAhCrkSxiCaPbgRywvcJtLYe55e1XK+8JPHPDmmbkHWCzyFedJKSchpmS6c8tYo
SKzfrBkVLhvqnnOjN0m/JPNLLX7FKmYv833uJ+bmeLjy98UCnfnt5Tdxo/LIVMAyL/+2FgsVG6vO
wp0uQWhIgav9m5MmuAwXc5y/ROUCMZitJv60VnYSZZxuYkZlY9BoziFZQHkxCbzgLcZviOJNosQi
pOGMW7/hGcA4LqtErFVC7FtbmFkhakKOsraKLletBzCiofTdyEWHXP0XIyOoqSdoi+aLFfU9KiV0
XaABdKFUphxsOWgiU/Trtee9WRJ/nnG1H+Qj5S7fOE+lGFoZiGAFBkalN1D1A63uGqNSZdDUkmHf
g/QRMsrMQsDohIhbmN8ipueKDEvOScxHHtw5Odn8XytDsGYo6OJ/VhtWG3H3ieNqv3HCLAr1Wh6X
Z3Xh3+QwE5YyVVgHtPCAReJ67YB241hV6sszts9cVYtwWMDtvYPtCA05kvGJJ6AEg1OiQQn5uApq
9wELLMFAmTBqXJ7RAkfY+uMoHWLhx/HKWJfu1IMcKbpVkT0eB19i6ihIsO15RQ8DqwqUppJ6RQYj
VvFDuT1ctT0upDaeip9PkiSw3M2BiO/R5ietSCJunSOclyHcx+wZ+Td+ywyb8MzirsJzXD1wrpYX
PgGk8+mgkTQi0bf1p+uK6M4jCiemGqNAHPxsCMP+A9kTPyLsNR+wjeFEEnU/aAcbb+Nje2L65MUy
a+64q70UiKpaBMXGKanydPEioKAdv3UengTTGHyYkKAgZKcnMtlXB/6HKfMmbD/omPkXATHcfBRw
NzVqULlPPQHYc98Er6aj5rMTUunCEA5sV5ehRWO1a/xbVfm1C8MdhDJ+l2/6VfmyiXLRAO6yW0G4
xnFq6WCC8t7m2f++V4FTMQRCz7pAvGDAPPEQ52GM0nDj22cILIhK+ti4Q0vJms53dQlHimgksGyf
F0rEE0wolIdC7mcgxLmP6G1yg6JtP+RD+dGUfKgKAr+0whxuPF3k+8F25Pn2ZIcPdYgS2ebV84zs
Rl1YWwKGM6xgkBUAmWbyKxjsEDvIWzCsVQszr0t7czxSU/yEIFXfHUPtX/te9otXXXg7B2naeRkw
QxNmiSexjtZrUBl4UtHavsO2/HJbN/y0CE9mi154MfCOTRkC5aBN/n82EuIHdqWwWL/2kNvdmEPG
e5I1s8uk0BtgqG38CavLJhSUuWAFsT3dpI/JwYsbrrt8hJMziefPpOkmJvwIrkUmoTf4AFgt4Ia2
8ix2Yt+vIH1errah/lpv7Hlrlh3xKK9TLN2ZLSTZrRAR6cxFFMzpIcnF1jrAJly2zFttugNOkx+4
3Ba0/jB0bfI8Ql68BQZ+FqmL51HzVMS5wCYOjBGvVMucrI5ZGM6xtUU2YU70VPuc56oHZHiDrw0P
x8r+ci//NTDq27Azw4LtAGomTo0ku6zIQY7AXVG0i7EqIJAKIC3ThaDtHaSCh9Nj59W0IkGy+7qf
n2zYhWAcedi8Oi4XxYbNgv9ZGYaemAlyNbGcnRV/qqiHQfdZSbQEZrvxe5v/OTXExDthsKd1XyTH
Z7HXR5/7fKSMuZyR+yrDQer4rLAMQ/BOoStV9uhRoLgRt240cj+gouByDMcqoH/al89GgtG8jAUM
fwYNOdJI4ePuA1hAMdLeMAABwseTDWoaMytnTMowYUI2fzYz5zu9G38fj1SSy+CMMeR2mPcOfhqv
82cb04N72YO1QZKkFhvgYGlZwu6ykzbreOW4WcYcaxpqxBLFQzQL4plx8tuwFBXTqcjUV4Lnwo2d
Y+0zvJ3jPPXRlDG4YfU26W8OISRB4F50dfJiuhgrqYD8PV4VhdCO+Ecp1G7RF85cFlvl8qEu1alP
2/5q7tcvE30Kp5TQu0PaKhuu8UaMwvmnM9SKFrjCyCC/iqOQlo5r1ul6bRAdqfKkcPoxGfXbRBfO
luStei5tKWuOwo2jU2zr7A+cEg5KhJk/MQ6B/u5Gj87hHkHCqLo6KaYS0HGp1/vio4Pc2BBImRQn
03IHlghUAvlxC5ONcErCVI9xc2oOb7n2pxCX64oesEPxygBS2Gw50zqdPZI5pXj12YVgm6KvTlZZ
LT6Ano8+xulcN5+memtPVgYvEjWbCEeWFNjtKAIB2HKppBOs0EpxyaGqFUWXsw51mcxhQNDYQm4f
MQfcP0ipiJ8Uf4ZLdHIqne5NhOnAZ65yqlJBqhlDh5W+D3PQVt7b2uOzM7efc1+YOe62YUCEKFkM
0tkMTCg8rlW5o6dVRTTpLgMl8eBS+D5g2MtDRorESFLcwy7i5oamjyEE1pW7tLMbSVEV6xmMWwhI
whvlJLGnLzE7y9VcNF/BcfCxj5ERC5cdADO/w5zlxyRcQlPRfhmhMthjTobO3QYCVS8JIyjx7NVU
jWWri+vB+ANcJabReseZTCXcx6hP+E+IpHhFNK9m5w3BdwJrzrmnw4CsT6YrR8JenS5wFdE+dwEP
SiJGk8v+9QiijQKQCkMmHUJjnUyVgqcu125JklC944Rkp3FjxuIVQYm0kpuOs09+Xv+A5kNRvwHp
epyU99xh25lo8xmGM1BfOIJtHKP8Zwwho6LbfhSrK6NwqRCbFEvm7iaucTNzgk5H+puQDFElk4NG
HT/LQT7jqVmt6bdOVAnQephWc+/K7DL3MBMSnVnaSGlRoYB08NMa0YCa8rMg/V7O+oJcTPXRJEgh
VoE8sUSxTDXP7571QkttfICJaIXtSi9+fHJCbx5MdEkvn7w2eQxxuqBukxWJo0zeNm0zf9I2K5Nr
CkaRWDfzzrUQHaWY6Kb6LKazVpSuq5ap0AZLt9zMA2vAYFbIvrDxDxS/BXNWVgcSpMel9dNb6Xll
Ur7pMWqvtiYEYUogHeokBeJMIXw7HXLbmo07UYTLyD6if1oLZqPAOLcOTNsLa9HVn/xDp5AY7qfa
TE8O3mlep1qdvlDIishyu7EOnPNFe1eBW7/Ag3otw8x9x/QUDzNoKuF76yMqzaOV35gWwDAfSfk7
eIEitrS3MvPOtWV9KAQqSjNARWhkGPYW0pYb9lG/+fpljOtfmm1V1yvkXL70vNBtFwmawHZpX2ok
CLVfIjORF7YzpGc3EloPT8FrYanTaurC5PM0nDxh+BhCzxhvIoMVSYpQhO+9App7dUC1FBOrXK20
/DBYvRDx8wmBOX2LlzymwIEOQQx8gB4ehw64Z6xli9dQ9taVC3+fHtXOa03Dm3eqBsb6ojBzshp4
HfQcAsL7h7yI/WdcL794A4QZ3TI1Sze3fDw8NrbuSCvBkJPCCphUCEvU93hDKymstu3HUG/Zdat7
0DRX1oPIwLTZGQfRzDMenMd5rcf+dNFdeh0E1Xq1k/l41RfI6C5U3fJ0RzNifbF19YmP+pDnOxiV
YJh01XV8ERc6VFxr81rq5nPgZTxFKu81CXV/mnbuZsxC2eNqvcM4i3m+YGQYqnGqsWJwAGO/UdfH
hLBXuz55nVwO6EMltoZ8e2aVPYwXyVzxIib91nZv2fv3R9BVL8LFIuK5vMUNprgOCs0SZqkh8c6x
AlsqbJuwieTaXyBjhO7ApcLDriNpBWBbRCmTFylqR0oZZgrggdGBzaPjIl3FrL/FScCHPSioDSH3
T2z2s7MiGi72Mm9P8O3Dk613J79/fqvsL8KjTHkiawi/GlYO9gw59YB8nTSnRBcnHIQUv1kyNxse
lSlIIN4p5qKwq2FJ45N8TuEOUPCnZU+3U9cn4SZBNtD3ltjLEeG3kKAShJVog1UGm0W4phu1VD4y
bz0iLypdV7cnhAaLpnTsm09m58hGQx58MAXLY5Km1Q4PSaeiZIDfj+yD0nxEkXJb2XYigxpXNQL0
XoL+SdpzTfAWckY+Zc/NPxK/8QaWXLgx0WJBpE45f9HoqQ/0IVTfwJlvGdmwaR/o2PgJjJ1dQrkv
hb/Wp7ylENPb9AHrbYa/MpOm/SygrR/85sSGynuM2oySWL9E2ncxwYCGSdsh4cAZj5Vm+SDi8tYP
FnUTt4ixwk3kbjI/pa/a12rSPCrKo0fPhSNkl+WkOc5llCHmOJx0AjeyCiQE27YMqkg+pbvqv3mT
TJlLkgPHhXLNptvYsKi0ZGu6C3WVvWI8YCRPJJk6h4/FaoPawB8oN3SqBokqbEi5QHo7JsTLXdC8
5kQyGLrDiDRNXsALPpOvLpRKTFIo5N1aqheN+Jy9aKPuLT8L2YG3sYEcrt2g5+ZjZxJFTIU03iZr
+BqTdHDl+2nKVGfxO/xgq/ZUl32M4J3yhKxCIacwHjEN6QdHIdJa3g4GauwL0IviQbAvLF0+ojpn
b08dviujXE1dFF3WrGNdGcpXxrCQJpgMUAANzdgT54CjMmNH1ImoNgeiNJJaY/iC3OVRN9wH3koo
SyNa2p1yPmpUh1KWZZ9XEijYIPkN5t+GiTRnFbOR9IrrSqV4K0itvuZxmPwq+DKuKflXYE2IAWI4
a7muwkY4DmGb4vVYgYBDvrOEhzfr4Sw+kR//q2BVyEX5yVn4zlqYwf7Uj/I9xoPjdJ2C4MWUUEct
hvSWir6wa8kO+pgbWPGTuC+sAEpTABEtX/ckIm1WMChqRFAxcDBmwMkwHqiUTgJx5TrxIfwA+p6t
86ZQYLixUizK9lCfIih0dSyTuYzBlz5+ctH5WdsiXj3lmAvI6Ep4AenIsEr4RYApzCi3IWpPCsEl
toLy1TF2wCNZeqQNCrYT4j9U+eGFF9VT6k6xZAxt7vQunyRUlU33iGtJwizNL0LM9dl6EYJHYquF
Nnuwjycsnm/EVNja1tkgK7s/ogFk1maeWbONjmF7BGXzoSob3p63bg9eH30ygFtMoHguqsRtw6BW
uzUN+CAjNTT+Lb+rFDGgWFRQnc5y0DYMfLF1+/gW/ozKEYYrqy8yzWsOCn+qNxgLTjr0IzZ4TcfJ
h6lKTc4v00WzA1w4rotivp/G9jRBmWMmzreY6SLrSlyrxJkTBoMofjrUr6jMfpMDzdZ5lPhj4u2l
y0l7cGUpDnsuO4zpVgb7GYoGK8lmFjPdKWhWmG4m+3XjzdS1B01Tx2uvh3q8nn4ZhAUk5Drbf8gF
VY9UhhKDRiVJ0pYCYLDqNDucxhkS/u8F4FGKcsROT7QVNGokz1mP01DI3biMTHB24RdDF3rQrUCv
s7x6sT2M419ToJ+rLdlfR0Ak1CZ4y2DjieoD+23ZdlFCKwUswo0Czdgv5pLTkKohX4BnTPIJiZmY
ezMQzFD4OW4NBBkjBDnVCTOJNC7n+y2OX2lDeKLhXMEnSp6nFEQxRo7n6ZHKEmjLRi+DQlKl0AJ4
G8YrqKVtbZCLw7aBG3hjGHVCw+1fiXcEcRKOec6QCd2PDP5Ea2yNBQwbmImFGt8ThPerJ0mPVn6o
xEDehtRqYnnubNlsvXTVfsTvkZL8yvnE8BBLJ7N0EdEUPFo9wNpyd0YErATmZdH+r/WCNakNcbWI
BWQ+3B0DxnJTg39OtEH1pNf7IhFeukFx7E7ZhClCMaKEgXyNlnl9CndWmBvb77OKNymWp2gkmKdc
Qtx2PVxZaFeAnIpveXT5hRv5a43+hvUIUedARI+qF3MfOHV4W3SvCLuQMgfkH9rGHNKkfq63ubtF
APUzLDmgyTw5OevFdAUeTcHJUADcQ8Y+PuklSVMGWkXww3iQpkmDvjyIPfKHGmX92bjc93koWWZo
xL1FahTgfJLYpfWLYYPijzJCcqc5goUeo245+UuicOG+TOCK2EgcLqO0Oub/MQ6hthrgAICVEmyy
8Z+Xg3y9vKmQPgZDVzDoiS/LDoEkZNuyn6qETSLTAHdJx9FlhHvK84bRSgOVWlDUekZGh2nL/s5J
jT+XeGJQCe8Ct0hGWxQQxtjCI7ICKhM2eHjU4N7j7M3NahISnxkIo3/hqMPQ2gkZS3hsJK498QUB
umI6CQt77ajMBE3j8GNRBQz7rDSu9H6MYfa0tjSaiM/gE22c8w4kpBj4LkTXLZM7sbP2xEVY02pz
jUIpsUUUlaXQ/9kOELrZx0xLiWFhH7pfeadnm4cjJ+m66eTZSueE2I9zI5NvcisKD1N8TFwVK1vk
cg2OhH4SwgRkiY54BVEf03YsHMT8qZnyuZtkdAD06rhjlXAYpv4JuTBcL2kADl5vCNhhTQvzQL5I
iLLOPTpfvgi6NY/b6AqZLDLinYk9ssLfjS2sR5DO6FaBb5o5Dr3DP5H6xXyq7XCpZtldR9SJaVfj
QxCfrDQPThi/5eG96HTDsKi2U/ylFTSkdv3km0euByWRgIfyjvJIgGjObVi5yHg9CCfkwG0/4MdK
1Un9KcQMp2r7MM4Qx50IJaXAAu/jhghhJNTMBYCuCQwywJCC8EwBNgVa4URMwwWPmokgOk8Ex9Lm
OuEFCbQBdzkBPcCc4hQ6sZaeOxEYuil7VsyZJPzPwoOINBmKVduBTywyyxPW0vutKcvfmJG9Gp8F
smTLY9ChC5Y5yFSK20wozK8c5BtGHUeZwVFZtH3WQMzCzVbxNE6Mzjfv2wCzoK7TO8KwyqtlulTX
lE7taWl2dFzIrG6p7+mMiXJl/SaYauAuaSeh9ik6R36gBNhi7vYZcQ+dPbQqSjpAFmZ5amQtgSPd
W4JqCghtaRjO2LUUiS2zNtMx/xVVWEdzV7FaQhMcPGcXiBIekzBH64rNlRK9OBRBylRzglcNxPEd
dwvsrUIqVouO8y+23p7tJQVoybAqSmNiyamk1dQ9O5UbHnM6tvUJ5PC7kFIlBb1aWea1kk2qGA8Y
OoGT17iQ5PA2DCG2aHqsDr5YBoeel7wyNtLNysUJK+46R0DwwJRhcQl2irmtaRSAIblE3owUqkaG
gSMxpNhe8rfxp76W0zgylEYOm2mMYDpSWW3SbDBGsY7sDtLcNsu00SfdoNSVcDV357Ky/X06L0gq
TZFitkkQHvdlPaPp28uHKGWiSSAQnmG3Quzh7H2Xe3I7k/bquFWJ5xvWorJpYSMEoPKa+FF6kqFt
CLg8FE+WpxUZyoo6xnxLMgtzTODrlbg4GzABNYLYcz1wBhaIR/QOXR7u9vepxKUuT7AxewsDnnaq
VGuEo3dcbqgaYR8EMa9NDFUt8nEsHF0G5t2T19P6hSVT9mJsvddUJzNrzg/x6jz64CkPeDjCpjab
vrfvi9r+O6tanq1pJhSvQfA01Uwx6BGAPe8EcGUifdmmaR/9J5zouctL4TfD18VSg40qhknEaYEy
ijuztW9O2jl4IiZK2jBmMbAbZMLHREHcF8Bxe3HaJfFQAX5Ys2vrmeOFYF8LgrNTAMWVZNvvTnqA
TFSNP5Li2g4fa6wdYIILWQSnqDtYSNRD0pcNGSbDTNJGfztuqs485/gTElLVvboDqG4K1s3gKy/K
RW3F9FSvnBcw1Krv1kC9WlL9NYWIgLmr4Glsm6VllKufGEr1T2hwA/wgOeKihhJ5XGQ8E7jqLhzw
sQLtY4yjACaEnOt0GX5lCRziJw/qI+gFIgiMkSxkRIHfxIGBU/lkkZVVEcAeMQujsQDoSedL+8Fk
oo1M4xNFIhlHuFNxF7bjQiM9fICEDqDOkWTlXWqiaXYgag+Nn60z/iy8nIkWyoISdUDzvO4kAyDi
hq8w31phj5h1wAWLbqOMn21nifTsqER8rq4PGhW0Qp9MBPGT9VI2HB4yxZnKICjL+YMFpKzfcbcx
COaDh5ogSNO84CxHM41yyc4/HL5bNiBAS188wdI5ke2tHAWsAG+ke8a48ta9yOw2U3StqHu+65Kf
OJYgfflcpy+oZfjdAjfXlM8LvYzGmLZ3bnVTpS8K8bzkUdUprDVtT8maFkTrOP+kSm6xA0P82uXe
hOD5zqX1efJKkGAtrLpqH7xMLfzJGVlOTXN3Y6l4R5gMeeDvLqmd6D45DSQPVnwvdLYwfUlp05eL
f3kR7dT1qrvkhq8XdKgE5WjRue4/cMMtpruMejt7pMBIMpXAGYY7wOmCcYaFUW1n5bOK8ktL22Gl
HoYzkBpOPAj5yFVKwys9k8MFxG2ietilDYYnaHgtTreGGvLouJgzpxKHAgrLPnm0HMSjXNds5SiB
tQKzaEURgcBW4Ep0dlQxtVA4LxcVqiIyCMc68Rr9WOv4/YEZ9N//9n/+73+/bv+V/4tGq9mZMv2t
W9pnnHzm6R9/T7y//w2zMfnlx9/+8Xel0ijC1hhMKwq9LAgSn99//fGp7HL+tA/LDkxlwHnyGQwN
UKK+jTZilNb4fX7RyLoAKXKagN3cgbjf5EuMIJBHBelX4HibSZX3eG7XLPm1eJ2L4aYPKdD0PU5e
3DYr7pI0AzjxLnem7zChi291jhhE1rGc2/xaXuAXNMMdwRl9nPnpEmRpHs2uHlaIy2AY70fCe0Wd
LFtFdzFHP40uDteujm/hqz1XpcBReMnynL1OvBA4zsGix9p76RKF43jyeAQCjgG0WeD6rx9jGP/p
MSZRpqJExSrz0tT7t8d4bEAePcZnX3ocIhZYLzwwj1k5YBWw2QMaRCJTywc11bdytAtZlTPuORI3
OmkDIIDfTjNu5DVkaJ+BbcYBEElYDpLAaZCsouKj3tRDbSo87LCJPeia2pgbDCwl2X5URfmQ7nC5
KeEkJ+qvv58fZP/hC4Z/XCcdjHBmRr55jqb4toeb6w64HzPCY/szsgX1Iu+S5eFBkJ6Q1AkuIoSX
XBIqN5IBUNB7FT7ghj4AEzlqUiaJ6PC+d8n0S78Pt7Ko5FHkGfy+qX8+VvRn1b2vQrCtHjvf99r4
Dx6Rxp7v/SgvzenSuHD9ONXkHABUokWOKQdWxsUbqFuUi8hUQBM9aoR4rGl5JcK31syFpS+YIpNf
1+8jOIB6I1CGqk7hxpa76wsS2/uo4JKCWftDqiqBYPN0PI1texozqB2UzkIukqm/N/L7McNj6SRk
kgy5+G5aVrxyaeNF3TGa6L0QtnTAqu6oEQlZVhNNkwox2MdChhgLa7TfiSd7hXN4xdx+aJeTjgxG
MA8mpVUXc8gQYEyMWDRBZiXpsJJ3JR9ji09iRjdm/CAUGqtaiQnnpawsN2Tj+IY+yNJLZ7gXVHvd
6n4VHiehwg8eDzdHP+x5lPQT0wlfPUBEv18NvRezbDxvBX/iJ+/JQOZ8Bts7P/31ElOygv5wEsUx
ROc44yZjA8WxrMA/nERRm0ZDgI12TWRWTEnMJ5fLw0Y5y1sb4LCxsZhs3ErGgqgVhLss3LYWC+5h
OOiYL2Qc12ebpIRJOgTBT12WvNs0fG4WB0LLs5TossikKFELm1ILiRV1ptVZir+7/EvyU6aIZ8NU
yauhBNEz4jZNNZitL3Hc3xQJ5IcI53W8AxUzRfGb+qgG6jv8Vx8OqLuVh80JBaqsDtImITzTt6Ic
+WiHk/LzXFwOOcqs+wkLUCLmMBwKP6mCI8APSapZ7+SYFKpWdOAfv8QgrPgWEF4Ay+L9xALAkukB
oP/rVIUPtNK3eqKkIHDJBhhxLv71a/L/dBDEsY/FSuQB+igvCuRC+V+vyQ26JPCrBeVFs1/h8Pk1
3ObP3sDmIpfeyukX9h9XYc3kQfjyOltJa8A3EcNd/Le4cL3uHjfYXysuhwPniL/+gHHw53UUBkns
QyBNYbqkyR8/YOhOUZKHensWMrisIcLr7pDVfMRZ4bGGLmyLYhkRYKF2L1IkNMu4DYEmexwj2K3X
E0wYDmIrK1TSGSpuN6S2l+UFFsFTXXNYC0vozfaXuCav4IQu2XAwkGTaxwjqOs7RoLX83iIlP7up
glwuF1h/o2cCbIlS8lkw8JS9lJmFW73KIMPeaFRHcgK4PVOYLockDGn2r5+SL0/h33ZbGMdhisE8
snee1B+fEi02BjA7DatX0bcHGWu7wM+RxgIRgPBFZDo+LcVDjjGowDn0bfdvS48zhhwH2WH/4TOl
f/pMKvASlYUezlNxEv3bJTq6+VhgK3mcRUMsHZ7UR9qL3+FCBZVVlHnoyjVgmY4+qZ5zSs4szjJ5
aBWa84pkOUgs7//6c4Xy7/7xWaksTVj30GbTLIvk8v9fS77K/C3BYhuBETNg4UdMKciAhlISlA9S
lyEbADrliMrLlBin4L4w9jMrzto8YVgDuYQ+64FRzrModKT/D0dMePz9gfKI0yj/KFWQ2hTu1dA3
FryRDmrCHkM89R/fvaf+9IUynJ5CFcdREPsMEf/4hULf96ZIL/7ztCaP8vJlKmT5FEzBqYMxccYM
Dbv9/Ihv65SpVjrqu1mL1+uHiY64bPRNCI21i+f3Rbr/Kje/9cqnvWDuywA0fqc8zgGiHgDYEJly
zkrfTnj0LX4g92ioH1WH0mGngldwAzgq5bTFreMM9nyfq+g0cW1OrDS8aX9Ir1b0n93J4KEd8vn4
H1E7QvBlqPCsDmypoFXSDKJKPsuA3OqnRIgBvApVFee3lqJ1uAiPBObN75cp2v1nU8kXZiXB6TAz
/x8BiMBVFniTeYyZ1cMUckynvKYjuPfq7gmPZ3jBMTIPMH+u365jah52Iex/8yUlBoT9nML0E4sv
yFandMie7CVqjlM3JV9wsfkYelTGVq+NPK27rkLGwFLNci7JrzPV5PKYErpUGfz5HAiDufnrte3/
f5ZCEmRpALzA8o7Df6vrELZntIjbjkyMQS82YpN4yEq05Qi1eaMfYwxGMtijHOXTxP9mtCkUolGE
2YBIhNyV+6hg/MQr+usPh9PEn4+ELME6NFSc5mRLBtEfV+qh0S/58+X4YsVYCnsOGZRZwpO3ksRh
SeR19HtIQt6SRxKlYMAXyKh1RV29QSqzFkveTsqrNzN+DSP3n3GWUJpCuKs9+AMSvqN9IAXYWuxC
XNkV4bomYTiruSfMbrFbQEzEsIJNdHvxsSqh9cgVIyWGXGP1xj6RS1BcASy+UU14f5HD3mHhipEx
jPlow0hbymbyQS8vRvLBTAr4xzSHORqsM8Y2dDESGyzvQLf5rxPZRuKCTtYGiMEkRksAGRqXISUu
Dqn415qebwJmhw0AxECfFt+X4CpSidTGBh+YmVsJsNcyKLXoT63oblUrAyDCIpgKErfkM7GzuSLW
PCdHs3lroUgKEVBZiCeMifDthu4VLZKGQzKYoBcd1ibXlQFkW8E06gzGRp4I3yFlZF1vw/xYxRKX
JjlMuWWi0ZnnLsTvCGDxDowHbtyFYdUUMR7J0bdgOc78RmwaEM9Sk6rvUc+k4U0mtwse1fPpbeiv
RO661QLnA7MAqblG4RZg7IakRGc/3BjjLLdidDx6TJ+iVT6SZCAhR8s+iDUtSVnMZHoeRIp9qVVr
Kz4+Vwy3tjsyP1oD97i5ZDUZkuTPv6u4DnAfEPlSwMG2hkw4UCzgP0RBcAiHxnr9rup3yr6OwF4t
7ErNA0d/4EuiaTjnaF+u627E1k3TGmTYRlhR3QiaYIXNVjRiwcaoZFo6lftnHHJZqK2MnQcJXTHY
eQDSYy9EP9O2kXuXDJcD7sZ++WgH5h7UbM5sJs4xo6jcZtUVbAH++k+rLJGTUl1qvGZwI3+Tm4oy
2SIZuLMRTQOeasUeQidh6fwUEqEk5PaUFY/VovEy0/XAvC+s7mp5NrVAmlYJPA3Jo2WPC1cEZvlP
u/0YDtU3I/FBPLw5wil3GdmiLYvvKKX1wq7JcrExZ1sgm6FL8YSfSQVJUnT3Lt8pI+MpLDGbu/yQ
Y7lL63NQ+DX19Y0I4bsN3ErOXkZWP8chrq96Ro+/6Pr4SfvwxdK68w0rTNG5pB2TR2wlICxqJBlb
lP10lxyKgpDowCmo92Eh3lScgsAWQrmXZsHwDC2TCq0PuLIM1kT1CRxCxwFHhBm/3CCRL+9+EQFf
KijsSilVsq7sYNDSsWyUpangIHX7T0zWyfUTu0fLrjD1RC6loTl9PwHbAtZi8qLaAC32kl2u+6L4
ieNsfT3v5odQmeT+shQLZsxQKkk1ea8KF3MGQfqjkoQruGngSQsOuZ7Hb0wbVuP5wKq0VCA7b9Bi
2u8F2w8hGFXQSN2VrVdXGOhCqseoJ2AWfUwVNK4JuEbmOBEiAAgjAnSKF0o+wUoUzSMM5RfVwvJX
B/ujgnd3g6Y0QhFg3Yl4IFGKWmhGD7LBOvNlE8F8vj5IRrKmPnkBeVq4BPqgD8fWQ6hvZ5BvuNbo
0nnce4oKT7H11Y54SxNcbokZsP6IgaT/kNhDnbFyyix/6DxwBU5KThqIHrdhGeVf5YwEtgH6EoNY
D7T2nRvSgJPChoedSJ5Q1zKrQNHFN5BJdu/jTzJ5nDqcKt5MSS/en0KvJfIHGYGHtvKN9iAOX8RJ
zESI/F7jRzMgewTg7EYEMqyaHw+cxHTaYxRsCA1nTsREg39aCpoQRgUzgcZ7qGRKKoHW0QIC3k3M
yfqyJyCUFvRQfHCxLlxHJrcmlrE65MlRUpgP8a+2XkdZYr51yGLgfnByiT+udT2rxDpyaM5YkLFQ
kbhxlUg4HAfQi9iL2bjVKEBGKew6naJ3ld54akAT8pKrDpoggcei5qBiGFAHi7BFDmWtaaNTMet+
O6DAqKyGmbOVS04qrRRTfu2xhpCHwTHRHOliW2pPqwFq3chCn2ZBqWvKHzy/yQ2XvLx8IWkJx/rL
AzrD8vN6WXrkgZhVViwba5EJERHmAb2DdRLLkvJbZ0rysXLsFjzcx96Cm930STwcI5K+UceKtgqK
mS4YT0ULxIJplzESBEgNfxcpGoi1mnz9JeewZe5PmSiHQ+7DlhWwXAAkoIIX7QJDTLjmW/p27Qsk
10PtAMz+mTf81ZpYxVuiQ5b3NuVMVOM2zFTS06OWehm9KEMnHNgwiYomHBqkGFBg0WSVUv5MfBoN
B4koAIncwq3sTgpWAhh/kRUkRXPpwyYNgAuupRjNI4wThS+3Sk4ERzT3J4i7VR/hpo/vUBN/6rf9
pnCxQrW1pzXHjUJwXCEBA56D2LmQDg9JUkr95TtGQ/ldnQioCp8JrzausgsuGx02Y492u+tdDIfF
RkIG83Vhvoyhfha2uin4RcGH8YPg86i1uh636qtIuPIMUSrg67Uk2nn15bcjFsQEFgyHX0keJwv+
iRkY8aIhnQbVl5B31oHhIMUVCnXuqoJyQkl6dc7Vagx72UhcvD0gjGG54Y/MYWIg1U0hYy9LNq/4
JDbAs56hqEU1O9r+MbdMFyiGAWe3jzDvAkee2Ru6C+q1m1DSsmxk5Xpwf+QtP1ds1m0tBDxnDqZu
sJgmw5VhgIG+AI+xtWVENEpUHpg94KrMR9axUjeoQSGwzPgaLdsX7f8PY2e6JLW1besXQhFLvfS3
KqujKIqmCmP+KLDZqEtJmZJS3dPfb6w8+1xTOOBEODC2wWRKq5lzzNFwqOp32zBK3dcMB+6TusNW
WhK0YVYF0q5QSiM+RgKlPAkZRFozdhja1lFBexUOAI/gwB3GlJxNgNDWHPiFCcfTXZBRdtTod8GS
OcAC/if4TIJPeN+n8RTcLqbdaBB5OtYXQHY5Rm6DzDbq6xl6Im9p5p6kMrxxZswcgKxhF0IcU3gn
C/+bqqp25E9J5BYCcDDeDQ4c1iDML1bPR2hEiBAMmf3fYqhKze2nPEdZqqRL858iiI4MJDHU1R0r
hfP+XdzH73FYf49MhfwXBGdUJuKO2kRRq+3T0SUzNvXo6p/7gRh33EN28wkRFv4lsVwOxOGvA3kj
k6/T8vouYwO90OaR6/9nlzVO6pR1IkHJAAFCGimLejM5FDiUAoQzqhRlym6R3twFLSJ0CKcCXjIZ
9Az19nK2Zt8MafwtHhia+Cw9qpjvDNK+xikD2kpHgnSRdZt9IzWTkm1iluZ0tB4d1DDA5woRJZo3
rVxE1CT2fRKbbkgUOw3t/8YSoiqfR8mTfWOlK/XGDDoRtXFjBcCd+m5IN6A841wr6bI3XhI731L8
B9Bpu5ssyaXr1R3LoUh9geE0wIZN8v6g+UZkB1JMe4aBdeUB44pVHRS92BzJZnfG2ypjbXZIF6VT
w/tr/8RM/BPsDwoJJEQiOELnDwlZWfhkhnaahE5kvXgDwqIWJS2ZqMzK+b7dZ2hNQclmnQNxA9a7
hxooDZTdjNWeJ2fdapOYRo9Benm5d7arDQyy0h9laTI+8wd4yO+sR6ll9mLmjtCwhy/AIF8afMyI
o265xilvvZvDms4nhlmkleq30L8wzCCxcKIy60tKcEzz0stTDbc/X9KEZDpafpdPSBHI9bxXP4Qs
+mx4j7/2Lk2iv2YCdGMRGB28e7FlO2m7FWdWeY0ftp9RZzCKI2Fqa/bvYOe9qwuUROjRP5Gl/b3G
fOVSE8cND+mdj7cFyRl0uf6BWqdMT28XlMTYFqqKshlOCXUbkCtbhEIFOjEBmKpIcFmmxWVoKmQi
znC4Z7aMOZPU6VOD1O6A35nntcqxfuL8xOeo5CHLzPAirA/7i7RY9rfdwCmdGwVL0rkzwhofa2D9
a9oeDoYaVojF4/ZUTPkeBYdSY0xPa5hUkjvrXGvoO+EQqPnE9Qt4nSzvXh4oB11uGNJBHsRiHSvN
rwa1584pIUxBuUFq5TPRp7AnarnngVsnKeCJ8HaSWFi+Qtb1LgnThyDnuhTFT3YaCpxWYBQkru/x
QlPhH7g49RX9Awbc4NIYcBdxtIOGTNoXvhpoOGxtt10sI1K/fmVXQ7llVo4jJAwGzqSJJUwPTQ1G
CDfXl5Am1lTt4BhuxUOQgLjAlTnBwfF2mGVGpRdhPFyV8qn6D15JPocs91bu0LngN7fjeCXmSe6w
QwNXjN/Ns4JnA8cYx7gcYzYbMGv2LLqzz4bPk+bs5leM/AYDjnfOP/QP76ygRvS2QS72wcpV2SHS
IcXOXq6iRWYcSfVEGScKrvwlesZDtIPQA1FP4FkBAojZ9WXod3vM8OQQlcOSD5xxvUt4bLvTll1j
NoyxKpYaQcmFwSZYTlw/SlMcRAMBSsK/vouUETp53T0CUy7DlALp1JyeIb58tQ5pE/U+yBvP2VBJ
6vMIlbLpyfCgeJIcO8xLHq2yS3dGECotD0IKDHHKAZeK3wdrHQ5yK6mY2g9HRH5nBq3DAWilgblZ
vzOqlA1uZR1iBg84cTAB0Q8rhWfXkiBqCbVkIGMIkPGuhpoREa5b2DBBd6B/5+zaq5qSu0YSi/bK
YiN0GKeXnlINZhOyvZM0hcwaeU+yJoOUeWOwie9y1k2nWFB47XyriJOSitph7k7l4FKOW9PeOdD4
lIMTwxP+1cT+xArWijOMQtfpO9DVDclfuFKwIR1UeXkktlzO/wSKtfz6oDSxv0ViEKe2hahyOdSU
68g2r3s5ecTUrjDpqRAFf5kIoCap4x0AbgZbbrnCVoA1OLJw/ZYuD7ISeNKBejYLSbAd4goTUipb
LLm+d0G0ALOcuD8cUFStNWRL3A1uCBMDTAKKDnwHRKfXBv8iq7MVKDtEWuaVWsRAtdSBFSQQumtT
MnsgsDnTUhDyQJLKgI8zwMn6nDci0oJC2cIPKNjnD2VvdgXGLQbyfp2gRWWLd8B15FxRi8Q3h8lh
Hpcecbxgo/Ksk0KvO6LEtSdZ7eIPQB7wmSsFCfVKLi/QJ792ifNnXmfee87nkfKQP9wqpbtZ2bs+
WyTweMMw0PFG0f+YgTFYEAsk4da3Jk4wYtCefjclpT7YzezyYm22lzWcwNqMmnSBl+wwrGzQM9YQ
0a5pyJnGwi/9M8ZSgcaeJYWRqswDSADF/pZ9K4NIjOdxts6ocOVfpqNtODWvh9NYc1fy8oFGNkz1
mSAC4WDNf4Dl1Z0QvTOb4uYx6swNb0GGgfPW+9xy2x/uuO+vDtmc01wz/ja0BI4P9lJkEYPuWufw
QKV0QklCWg3Vx4EjdvRJPpw5AOI9fW1r0KDUEZY0cC/aUF2z7CW3hhIs6PBZMDUAPoIc9hAbkreH
8swXXAIb64YgM9bSCleUW3G7OWdw+DLYQdYiJycZNtMdS/cHvZiPoRlNA+DY6oyjmPszHyFZ2Kjf
2eVCOZs8i0wsaQu4Mia9M+NLVUnDEmFmRRPOsPW1NbfWwW3dFCL5wAZwDIR5mgPXEB5gNDspUTDW
+1QBMeeXeWCZzwFbHigWnkct9ia3OUZkKkjzmUIUyJmvKkWpuqgBt3nUixniYpxxEFReQG3HwSBK
gdcZt16yJWTBDCeBx4WZ2m7uRDKjqbxAxomPN9SP3bkpC7iO5d1g8UWfWXXjDe/LPGP2KnIFBhqD
qlGveAscQIwfv6L20ochAkwWM4c0AwCCivIlIXjhAss8jgQGAB8tC5ccJyQasgh1wYGNs4afICbg
/pbx/zSB1j9zxLZF7JMCZB/4FwPc2wQk9Yq7DrhbtmNDo47ogB4mD5CE2w5GG2TmylWbA/+M1E9q
Uw9DZxS5MhkYr7QBVQPaiUQnlI2lnEUfApjA9AgA0FbfVOtgBZjcYSdSfUgUTB6UzKSwQ6u/54fw
tTWo4NzH0MjVA3TBI03B18HS+xsGaTfQJNhJE78H7ysuooGCv2Yk14maAYOA+ZbSI0wCZjlHlIem
gxIq4XhXKM4NNxwUGcfoXcK9QevCowmwUdTC6fba8tKC5U7zd01+KeQVDFuGhrLIMgITT9hKzzkG
16Lerc40P2FLzqwBQSSsd7Y9/GSRYEjDk4kJrq8Pcw+grHHG3ABxODMruYHUutA4zzjTX3I2UFNt
bvGUG6946rDIozFJ41siKZuHeg+Jotw/hbEpUVs22+Uwq0oDhdn2wfHCjUZ6OZZFUuRo5i1+3nIG
6hvPJ/AL1AN4YXP60+rb1AtPb4az2tb2DFUgQAntYZTdZVyKOeKWSzvys2b3+n9p99jyJ19hjxrM
mS7t7WHB9HnhDfjkWmizzD6lp906ZxMthSt7rAzwSuYpNKMHp90VpfkTfzkq3YiNFvhA5ta/3pwI
xcFnZYexFQlICR/+oMLrKGQmwsc/SLDT1q07uPyC/LR2722sg5Wge2H2tqmbIzMUBININi+qor4Z
SnSVc4rPJ1JAPNk1cGJenrOI8AunxJj54HJ2ykXAt1clWKbuBioZJhw5HvtXGm0nKykIrB7wWKVF
zziNkCvOGWFyTHxxWeODRlARVlkDZR1MuHVmgLX8AbvyU9Jq3UzYGG/c6zb9qgtGzIu4BJOMujUI
MCzKN9YfVFJ6FWgKwcp5HhQEtlp33+TE6ZfQufwFH5T6xSN4pTqZvxdCct7mkYRkGpViiZjg5Afa
T90+DNHwOsnom3OjM3vkuCALlKwhQIgkRIQ06KaCicRndojoq3XH4FHMxvMkFFCInj/wqXIHDumB
L9HBdjADEy9smoIaHlDMGa6pLvSmi6CnosFMjieD7ZdkZH4jIQV+aBaszIL+kUQ3qJsRwrR8dFIQ
1yiqPE5k6sQ5CTacDWFi550OdObkiMI5S440oYZICVwTCXAySnXk3tVm5lthyY9OXY89LxF1YPsO
OLdip2jdooITTrpMyl8b0bwZqvHV0tKBuBOcYPFC4pMyZi5oLY3Bk5j4BQnusd0HPeXmw6tIe97C
7xZUb9xsxVbE/7uOBp3OSrRrOvILkGlys6Rb32FY6YCMoJVkFRcBbggdzxFBA09Zkps5QokWCrVo
eJNm5IZMAv2ge9ZsHOD52KIGm8buvVCArudrdmRWPq8D/nqJS6NnycwY14FWCNefoSoPOX2z/UlJ
9WBIc7kS7WU5+GQ8QZEAkWrWu2zpojfHdF6vugUOcx2z+vATxH3S5xQwlTjpoTyVZ3ok0+B3DSkq
vSYujs/g6pf0/Ls6UUwrszWZxXBxaMI3OFzsCG2bHSpWoGJ6Vqv8r43g/0jIAe2BGFRAqaCzIz/U
LbI/jpfidZMdi0/HLDxKt/BoyoVLjTuWag2zO0uyrzlLuz0C5q4FAs5XLDeI1zyfeyTs/p2cVlwm
yI+l5sYKl6sJw4ROohK6yNdwDTkUwbMuART8SyRP6LTRoF1szNFtWrsd9jPKQ/qLfBsyDIcO3yFY
dIOtQIKdz2vk3jVEgqMrrw3ft644dXFEKqGB8alMCIZqdRctg+6UjrGLsfRl5knvN1pVcOVBehxO
aSDmdEEveoo/zH09EPEMD3tDMHylbwMI+tmCtYfWO35ySCpmMtC095AtKNY1O6g9tpzaWfYOrKD0
dmzrZrdfzYMhtkc4pXUN6yL8rSEKK6eKyZeMsJMVI7DkdEKyPvoJ345h99vA2ljB7bi1gSqUw7x4
tv+xedonDMq7inM8ZE8gsIK19WwR1qBp/Df2PQHYJPSGOj8AeI3H89Lrzg8rm/jIM0tgofI+gCCt
7iUVAObjzmvdAQMaJuomraKC0oIxnTi1kETX1zPWUhDzWD7WaiWP2Zudpn2Aht9PS5jh0EjlPStp
L8CLHz/k+vK6A2sByoD5N0BQRUrA+Vzj3n4BVM29S47hZVfy1ripT9iqdO8YtzGNDkdvVzectLj+
fj/7xTGFGU6kFew56wGFeFpw+ekfVRsV+fKJWgI5Etu3SwP8dzi46s1MeAvyZazl1DyzgAbpHvAt
oePNOU/mcP4A4ofbDfvWWtEkwkxP79UYalQxBEC9wQRkglnC0zAxM09OzAtcLmeMTJ4nZ8+Fy2bN
XUJ/hpMuDRnsBuP6nesODwoPEnzO/WtWftU8c4gbpd0kTUZ5t9CQnuFET0XjCWyPB84YKMJzhoOB
Q0rOgwP2RlfWCpa4aU7eGptOK8ibE1VJ7kJkoSTmg8tGYk1zdCo1bk51fuo0C9SOBhJppvOA9b07
fLeFmt7yPDM+BtsMjpqVZJTRNali8jGYCz6tNavXguMpI4Ydydc+8Vy0tQ1g32Xndxm0wT2zmshX
48cETtb/YichJeDQaOQO4+JQDxFU1Q+wNjcqmnf7PWaC5KG1Gw2tGDbC8lg+BSGfYim6BEuotd8R
xsBsFPzYZnMYhRM1YonKt4RiHdl2B3PxIDENpOSz82CIyo4eDtTgxAliqyZoxViQwgi1nX/KTQdz
Zn/VdkojlfH75LCYfMUgbLO2HQnuY99/J8mOM8deRVvy2Y/97XFqvYpvlvFacE9P3yBWx8hEj6s8
qoJAlHkz5CNbwYK5wpIJUfkqHmve9gWSV0itVvydCHJgk2vmJouGeq4Brw4IPQbZeFnMI/GBFQLl
E4gJaTksYoVYN1FRDYaZCgproPQ1JyP0ksPm3zFM5yEH4AtQW3YBDnaPGA0ztihoZM+60I4/aZh1
KbSiqmRZ9XdNHg44eKqDfWPNdt32zg7cEl9db6Ap35ELPPdkZIdQ5tLa9FJ12mhvq83kPERpiPxy
yCitSdPmnG446GLBb1PHJ0pQSiYLEl3nwIcJHGbPLgrleWKpmwoiBvSpQb5H8m2xSDO6CczgSvJg
g5lKzCFDlQCfgg63mZ+tg5tNCptJ5UoIyLU7j4AOpQ5To0/mq53G4nb6x0hTZ9eF0skuD/6U8Iri
u0ORePDLk0Ag2ONAqXdtP7QMBJxJNY6GNrYCAKvVqI9VEhQTEN2B498GZYCNEtq3N9/SQxA8clTy
JDUWQu78OGRM20SCppoRc1TQy1kkVzZPDJ2ehmWcILsDgqiiGqrgA/mv97PHRG8ivYmSCdq5jdYd
DmQZzQiapTy1vxVp1rCe/W5xjkjuzgEwUf6YrMtX4nkzwh717GGr9Toc5hOw3IY1S015ykHCErBI
R34iKaieqCpLckd7/lQbrtgfBIkPnNK4Kzb/iTcwyQoL4MttADn0MRG/2DA+wLeVI51D9AtyN1IO
WACMBkRwMA1fviuba3iqT6JhS1i+OTwJFQ7c3EDEJROoo6rzOfs0zfRKGzQuclZR/tPwth4N9sA9
z2CTcw0TOWwlOc3iXNjnvCF4XFgNyEdYm3Z6TnnTAUzfyxJMpSVQw8ocFLgPE4uWzhxQhq9gA35w
TwV6NP49dJCvQUE9NGTCaTrZbvPi6r281uVZMMSMDpyR321nYbLdQzBOqFvDvIGQU//12UUaaQ1e
6Oz+gC1Aj/1JpMuIs7rG2OdiGOUo3dP3ViucsgZ6PRc5CX5f2pKHKcY2DlFypoTbWmWMkdV5TjJI
E2TVZl73ZXMkXTySHcW7ykO32KGOmCkpkLm4fBjXdH8sx3aD2UXnNBEPYCo+u1UtIN36VA082jZl
wlZweEwsyXqd4KJTSlYb72Eoxs8jk+uLJkQXppch0MgMPAR/IvaIiD68TcgwwQOVobewkHwEgdJk
IabywC2R5RNTn/mbDkM4SJNuO5x1/Etn4aaoQjfQ/bl+rMJ0RYLWvkefODH2A6aetdooNMVitqZW
QYGGb5g5R6wM3k5ocOxPr//3o3ksIxFAY7Tej9wWzBZznpijSCXXq83VPl6Jq9pP6Rtm0UBBx35f
YLoMg22EUecg93wLKFt/DwoAP4TVPG2qR8nzDofFvx6PUYEPOAtOBmx4DySaUHIKkLMpuSotxF4q
SsOD7RfO7iqh+5kY4AKWYIDtr0e0Wpqk6Zho+eiI49M3cvpoMxZ8r8SvKuXZAx6aD8Uxr+4K7QTH
cILLMgLwSrMpmruqw6OWFNDqEnYxWcChU37sidz6aGc/vcz6oNzA2hFVaOz377Y9vZuv+Fb8SaZb
u5sxpCO+UeYqedelH09Z6JiLvkmJJiahFF9fzjIUNoRRMQzCaWXi3idkHTIeDlX3rre1bw2Aw84W
HEBit0nLfWsd2MsqWWFq59Nl6bUZnS0DBCRpFoygr8eOGShD55E9mJxVc2V44D58MEXpxiPHyTyD
tjqoIi/8Kv9id7pGltFSQidqr+00d1vVWZ/os6oUcKrYH1iLC+iZJc30JfMu1+WjHMzq7raOg4sU
XlaWF3qMnwNSQniifY9wzlDT6JaS+YqShm1GWN7gUutjUyKSkw4OGdLX+xEwlzIIIyxNymQZL0mj
ovK2QXKNsbix4R/kB/HU2Ot1T8nYca6QN8ZmJF7+0dLWqZwlMZpkfSWjQoQIEOc8bj5AWzS34mM6
LZRyXPZRKYk8gd7hS1XznG2SLRmZ3NQM3atc0stUuErOManDbF45Mxf2LaiJ7hNyOP7sBj5/wR63
kyEG3zy4+eA9TAcKLh3dWHex7LGF0FzLXvDJxNCDdugBi3YGJgs+OPbP70FWwcsRVoEQ1/FIRo3C
NZ2sXJ5Y3d0dNhjZYyzEpQWUTEJKHzHK54gykrwbWHz0UUwjkA7XIGcXVGwJEweAYxd41sko8a2c
2Y/H9nUlpWSPQyIJmCp0jaoHds1HBu9MMw7cI7goaKLGTA7DIneH5W+0Y4iR3Bzq6FM2ZB9k+ukL
B9UL3wrmUxZth1OgF7VFfB/LQe3B9DpXJxEEHElOqxVkFpiKorvAEBnyaYUAWaPThDT0d4Q4Unm2
zfGuDtaKMY3uM5sOS7boLT0nluYpzWZlzZ+R71Zi5201pdwG6Z0ng9V98uB0+mjd+M1fI/caA36A
iQJmaUXeHtUZX25Y2G1kk/ObOYtt3ymtkDWFRFTOWpHb14bdNGZT7Hwx3ijYcT0beAv4t/i7M83k
JDyeQuPKntJ8AmC18bM1u+sVdBqgkVOSNfQoHri6b3nC2c9v58qWlYQgdrps0SHgkjgSxcK3loOR
phjkgdPvQWfSjQ53FejvyEnJtOcziMJXXMPZaNydPhkP8iCaiYgcMNu8sJyTuPH8y1OefOBGrHdY
zY9MTLfjpa2DTKDeBzzI1h3WPBevdxzGxo8JTQiAGfaBsFhtbLmlyUiMaYMvsJx4lE8VE4dbO4/M
ed2Xlpe0qVOYPeId2lAzGY+NV2dsKWdSdZPzBtAgU/JOwKUbgaN4WpQF9eB+z1pkuUD6rVzO/Fig
nQ1PFplt8KnKCm49xJQlLQ9vE6E09HIVU+fRNWwtepLsgQEBTbGPLxicrOGSx/VxmA+MypmOiMYi
21E7DtowKbPsJj3oykHpSjUPgcSDhQGggss+J7d1RG3YbUJZa6z2cLz1/UcdVYBPA35Pqn02tMbA
IqLcBj3vBw2Xs6PMCSFppJ+GE/8n2ZINqyrcRcmacqJXNsDZAt+0iHNBs6WIRF7b0jL6hyC500Nm
uic3pk7kDGGPCcACZujMz2L1DzTQN9KxmIY4ghg3UTYlm8I5qvnyeZB1heiltwOgBMsLHO0uNzSg
f0ICZ24tZG3T4LEqwe/mo4ZXhjmFFi1KNVhwDFTsHtg0WfDj9lu15RnVKbM0p2D21kHkvPR9wTGh
PsKCH0pIqch3amNWpcuB2IWUmPkWJA8KB7RJ7taLSubV1oXMjIftRvWbbo24pAGNaX81xNocrmBJ
1oMTL71LGDsEMdcp6MzDPPFxJcftHOQSHqYjNXcX/dpXxm4cZj6o9UwOxUphd2Ru1JIJc+O3HAD9
xkKkZZsu53BIiZWjL0wCkHWAfVIAHGzqqlUAB5pWccnlZADbjlQol/c9+Bj2VnVIUxl/q06seL01
e2YoV21wgvtYSmGfPp3eYr5yYo5VQID1NdQ5wEblhsGjpLefGABMeIxrDqhZKqMsAFJT07d5lOAG
/SpBiFAKqhVlqOE3+y5vcPAwQWfcWO0mvHugDoE65Mt7O263W9Sf+cQBvpeVMBWxeZNAXCJ5VKKf
ulKN7BzRKOElwkLEFyY48sha6SPaKUM9NjKqdEocifDUhimgiBeTsP7VyCERAeI/ceEEC5eQnMgU
GtsfePJ7HrQlq+EywRwl5eNRepnBObyPJ+zVm40GkUlEyS4B38+Sd0N2Ijw6vCy7/C9bWlQOd48k
fwT9AC11kHFFG+2Rumj+3CcsVUwW6Hi0BaYExMFBJc4fBpETLp019bNRNDle6GbUpMVQyySd6MiG
vTB7GIiV+Zee/iLYi1DaNGwaKj+wY0Al8eOsV711DJ0mpkTtHoV/Q4uyMVoDeobSbwIKjEmWUVWZ
PuBo1bvuMeGes+5RcDlwBkJ9JjqtgBWbNWEhnaA5cH9D8vQH+KS2F2iBZLCJyhMA+z7cnjWcPeD3
tDkonUDWwNkWiBEKrpDfG+oNAIUFEwnnxFG6b7rxWYMpa5DeLTofXeKZh8G2GuCFnGHnyUcVgyNo
JcFNYTN1tYqteHoLWYTyhHL/3hzXgeXHQhdwp8Su+Yi0wA4SbQAh/Fq81fEpSQ8HmKP77dmQe2Tx
PBt5AeP7zFPRH4/ulKOOfVS5J+qVbfmWJ1jLt1ML6yo8bM/JyIhZLs1KqNEFJn1Xj/juGmuhnOiM
0zo8a+Cn8JTe5Q282irWZFWS3mKFo4jIWgT1QxHcY02Vpz7Gn+OzmbggsLn8MvRsolf+mpVbfkiO
5Dqgo9as1SqUziRuuua849QSyYCMlG1K+z5Z+JpCLIbwtbUxUc8o9lyw0rK8Ihc8jPcb7YSBABW4
nEUa7XczNxSEG34g/NYG1LosO6oNbM3UaueN094Z+cA73jDtu0PJmL7mULL6bnSMdL+AlCjsX02x
vL/hIz7PmaZr4HeXc8e5Yam0WLJxxizNiiIuvW2Vhfyq4rBLmrDgsYJD82fxi8/yKxnO2c51Rs49
H3oPbDStbp2QGVpPgERccsrEFT0srjVthDFrzf/kuD4n+NMBK8oglDlh4qN5b3a2lYI59bkbwjeI
yiiXDcnKr7bTYaomB2btEHPwcPzC9sDXiiPzAZ04SsOMe9oKbQRqvXJGg2dTBuhiaUbWf43ACxh9
RzUUEBexv0VGgl81lmBbFaVDVT4P+y5773n+R69pPorEYpFgSQPOM3SM0XMCfC/WMf3QnHIwCVRP
3ZZ+wi36m4WVu9YJ/hAYCyVgf42T+99Js8dqz7KoBBdDzoRK1XLIDMyXbZ0hINaO/3Nk35R9mq+u
+DfTp1Z3Sc0z0DBRFzkBxrSzstRhvndvsascxQkIHXRHmtuCI5f7Qa4Pg1hGFrXw9AsSqmXNGwAM
UlwpQZZQxUDogvRTqqRx+GhWoJezyui+uLiFSFke7zQyNHUazjAM3GYYZBx0eJiiOouhLajsPXjg
mREIBk5ooleXad1cHJfav4g1tE0yjgClakrMOJdUaP1BJTMuEuMcfPR79nXtcgfkGWRWW3xDCBVn
E0Gi+OSTIh9HlldLdUAIFUUhOQ1WUJKv/BNlPNfZiSsy5jKa4HzVF8RADe+mjEsNy8wSTUX0gWIH
7VrhYfQImQp5+3ZhB0TzEVrlRvcn6wnrF2uLvT50sQYd83YnPGE6CUXYU5nYbI0avQ3Zp0zyUcxg
b878E5L4NhEASnQgAoOMLsC2ZgrxjROUweDLNgpqgJlsSa1DCR41gb5zh1N4BQEYtaWwBCLGorl7
X6PPuDKrn7wlUqbokcLnJTuQJWxduPcILRTeLs1lJXg9aDgC4zD0Djm+xc8E/cAIYyKDFYtWXBQx
apxEQ6jy+aELIWAjHNH1Vh2Y1XCxHpCLsCVpmxhbOtEHc+JOcPltLXVoC2FARObZU+Galqgnxvhb
3gH8BA1kYu3bwO0JYc/hRqFd/myOrMJXG+kWyeic9s9mXZjyHZlczHxrsdo3IPV2osxvrXQ1l3tb
cvC2sUm5eXDPnpvwag6pUK0JrXjY2/H4d3hK/4TKDGJY8vgD5kUU9SLDriX6hWoSDI4+wNK5auib
0LVkbN2XjimjfVA/JwuGhLL/6VqO4qTmms6X/A+fxCgIfLTDNUNSdB3Pcjn3KOEO9TN8hPW1Uhhi
mJyXbTO8af2oBbbFsRGoaJeMIT5aq7dWDpkjz4mCQ7QlJK1+1S8NOhDA9idrTFUPsMrylpuyT0ld
xw9FfFBhu5BP8epqI5IZqyV1Se3UFGWEkCQu2KsqCPAq3BvzlJwowy2pHI2u94BnHfahuIkoNpHs
MHoBDzO9J1sriJUXSJQ3lOwz9TPW309P33eoQmykbm1KGppJ9sUtS1g6F70BHW5zRxOesn0g+UEi
dZmtilKI3TnbX0YG0PuR0r3DfLt1gPXWlRhCDth6gRxkbQEbUKMV1OhVS7bofm2K6pncGE6SmJVn
TR4ZO/1RCzxo+1P2KC/brUB2kLCR8DorcKNOj84eOmH1bMegdsAO5ZP5TAsnMWATqCRXM9YXXOeT
bMoxd4sLH11cz6XL/azEe11riTM9g3Q8crGnC7K+qH3WYMKyfAOKCoZZFq8gfw27NTTb45pHHiby
wrMXpGEIfAmeGXGvPSIsfGbMov6Z/ylnRcvG3gm7IOmmO7phGLvPxseCvpQj3Im6MGkghDHv55dD
t04oorD34aKXK0wbvdGWVMvKPcdOy1CUEtak+84CISqKGFBR/ljHFl+4VQ1RZMh48xalEGXObm+I
YLisYTbntfsKDbD7rB00YRAguSLxnZkXFFFt8CBG4s8R3ZXUB23qFVmI1e+zpT0EOGENPQKJAkKt
8BaDm1DtNL+xzgh+Nj2RTj71wsR1/SCI9d//YVHB8y4Opzz0nmQZICc/CxzkWHocD++kxaPDeK2/
Q0S6E8eVl3MtQ8W5Rq0Z4pCQprfSwuvLANZAmcpeG9zRcGt7ZDqK5yDDJNmA9JjrEgU8RGpI2BCy
YVCv1Uvsu8e2JsKaIR4RIXAD9dzTa3uzNTXmdnAgKnoZ+db82icglOfMjwYd2BekBn6oHwZh7L3w
s4A+gy0gMdJv9O3zAN8K+LfWpAPTI5wXdvu8fcAK40rWfIzVGUKCm+CeyMJHEQUNcaBOLxldJYR5
Igvq4r+09zkhbyBDYOJtbbu4WJYZgi89EiFYQ8W5AC0ioUuwHBMBV06H9c/C9S/3MjkE2klXNe+C
DXumbd5pGlH56I2gSE598D4e8nd9j28X8K/jYLGShb8xVnJ/cuxJEt9op5gY58Xo5dqolkWsErcl
Agi3ILUZs4O3SkjRUcdnn4zkCAO0Sh9SwHxw2lucxe7qE+28H1zpxUqXhVPi43oaPubl9a9fX/rT
4tUHTEE+Pc9z4yR58fpIJhvR3Gbp2wTT/0ssYLKLsTnOJK5Sm9hAtLzMWKGYVHKYm3sJvmy2tI+u
FwMs7n7se9jTVFaOEbaqM1u1p+yhYkVtiuKoxIEuZI4dHJf3XY/tQrUy5CYuiCEXFNg6YjkruJ2g
v68WDNFRdjZOqDmLrUhWj8yoZkJQAeEEDe91kaV0Cn71sTuo4RA7vMNTm7Fd6QP6jh40iO74aC1p
mQqu0L6ADg0poRSkNDmKtqSsXdGBAjAli5iofVxCGWE+pLELJzDMCjmHasAIOgeXQbcHGSGQsDAb
3gWt+AtivM1HBlV4TXTEHRTdhzw2gFEVteHgUjqJlA+X+nvmcFEOIXdIfRBIFzG2kJ+nReH63lfi
hPMpm8Ly81wO+fUmPiZYMKO9BcWQP2ra9Xtjmp/cPlgIrudB3EUR5ZuXK9WPvQyxZN1xJ+LbIp0S
NpfIAx7mmRlejbOcLGKYvlrJwJ7pJXNkJOa3Et77EAK2cLruYdr8eoG6//a58CBJOWOwSopeel75
eU4IONOkN8LDuL2eOYnuwBLvGWrcy9BLqso5wLvLTPTF8Aohy8e0Zf/dN7o1enyifv25op9MnJI0
NcQvMjSN4jBI9d//ceojyS3L/d7f3sjgTjIZeVnak17lLfAmxkSoPbmbM6zQDIRhM88wxHiIuE6a
ipUqrG4OgH/PmAhp4tzR5XUXhY9zlHwMuv8oDNwi7fJZs9cFqhqo0/I14y5BISgSlhonOeuYE6Ds
EQwc+tFlEDXvrbcc/kZzxRRqat+dTt7HxmcEBk1EHAgI5rfWcw5WhVQ8yofQSLdrQY561aVKJsAp
z0LYstuR13hesP7lhW39AeI95aLT0dfgmvX75/zz+0/d1I9DE4RQDHxe7o/PeTJHQNolzDkPoV4B
gcrPUZWgnoAI60rmHni/YKFXMnOy/pR8VLky6uKzVmfcLb9+/z+b9/C5Emi7+lCGj/jCmKrdj2SA
lFGCRPTs4ySDQ3uTY+SljD/5sOUOw0lubIW5L433ge7uRu5F/gCAmnpv/Rrrnt+5sP3LI/OCkFvH
Zdd4hBe8LEiiOj66uCg8zOQ82YIk43qVAgFIycp78CS9cSbviywkBvZyNmLUmkYfnRHDM8l6QwyP
Ql7zrx/az25eKThZFLmJF3jA9y9dxrYmZfqxx5S8w3ZR/nBBS0Ao5Y/U0vIE1EFT4yQ2CCSSm6iu
SlUNUv3rpsSP5Uq2rNK0WWK7NLfyRgpyaKVz+061z0TtQE4xokEsVlQa+JhMyp1T87VffyXvJ4My
TBNj14QJ/qOYOcUv1sE0VrmHTUf+AC6GmoL6B6BAADnD2WuDmetMhI7xEFbw5+ueh5x/J8ur4AQ1
30Oaod4bi0RuoCv5rTqVCunfViIvz1GcnCITBAnNtnFxS33h5uQQaW+KbMFEWftoi+7m+nxe6XzP
XfBC7FRkSWMlAx1PGB2w8gp9vldPMLpcs35fP3q/+1wvnt9GTZnv+6l5a+tHQhHke8aQ79qqVU2O
xiRObyPjXR4TYFlLn25AWYIQj9BoYiaBynpAOGKqJ4gbj/2I/JgV1ML26B+SnjtcGmE9Wa3qKpqf
f70CftpuL5/sixOqzybShvro/GTlN0KVACmOW2rlVuBmTFbePmNZ+RjqnA5wl9RxvI0bw7XwSk/2
976x0b8+2ZD7POYvF5jsx5MTE/AcV2qCb+sAyW8GOjoPCkvf0DgZKMQ5IdDglMLSQxh8MznMNysD
g4fj1ORv6oGyIzCwhSyb9Ew6VY5HnkE4TkbIXXUJOz4ZYB4hFaT8iZ0j+nJqFOD1J1szWXJ9fsr+
NMr9kJmcWA51JDqVG76xtsC5A0s/IBeLHEGoxyn/zV+A55yQatJ44+eBqYRtd+YxfGNnHAwVueQ0
7tKFq3abXHg+RVo9TT6ce+tMVo2M5UtISvCRqd4UjL3F3vBB3IIEnj7WSpShk18/9TEDllcxMugC
cf3+7VkBWbEUMbL4zRH4U0eg1RIlhFoHCQ0TJcSPb6UfhpQPlU1PMn0Ohj0QOhAynaCUYEKNROuz
J9z/mL7VBzrBknpsq9D/FLcthOStqK9IfLn5P9y35t+WDReHa+Tkycn2YjlXTR5Vfblv387rg/lS
17f8nR/tT//xd1Bv/spdPvP//GQg8cj+G35y/iuBH3kb8KQbquSd/h3NHJ6u/MP//shP+IsyHGjv
/JOBeOv54fxXcHrgr2F+CkrGvDgpkV5zOxd/263E8LzEmezmxV9s+7nYnX9M0hv+0kFgf8KP7X7X
DQ8AV/ycH2lAp/VBk0P7I//Iz/k1/Hj+uTPpv57/6nP+K57xO35ivth/0k+7/f//ERMDGBG/cQr8
10OS6GB2sofhG6ycHxfNlrhHpsjb+YhRcQ4v8H3prjcxbof48pNug1R8g8sjMZUuUnXLOYAgJQD3
JeAnf1fHrJKPeL536GAv5X2loE546DfxsjyP2fL3Ps+vFBr7mzPyZR/Mqo+ZQPgpf4sTKoAfvwDq
w54gPs4i67HnMA8JuW2o4qRjsIrHIZhI84a74mP0SsoNAyJGlLqD8JlUUar2HvrXV58KwPLgfv0R
f4Jx7EeMAnwOOX8pnF58xDYbTiVjFrLP8/D1HJePAi06ByRLCfOonm515SQTx+JQQVHJe5AFrGUD
gC9ZZcrrUn1IMuGWzShyButHiMbqxOYNW8P/9vW6U1WTbGDUGE/c6K7X7Fdt8obpu2Z3PUyimP7G
x70L54P0QabDU6GNDxgwIDHmo/z6+//kSqvvT/gIbSBjPI/y8cdXBHgZ11manp7qmLeQ4kJrIAzQ
vKg4qJm7aGokB1h9QcjyD6q2hBFbq2X8hBXM8OvPZB0w/wkugagZMA+4N3ESs3JevJOeBdHFG/FL
WBA9ysw9MQA/QAgDwIgagYCoVWtajpO2mkH7sNv5c4DtJ+Esj3it3newhmQSbIj4U9GlYks20fJ4
aRPAJFy3lX7QlcD2gC5qbQRY9h3tP4fslCS3v/5ePzUPfK+IHB8uARdkiGyqH581A/SeTAvEwcEC
pnsob8cG6t6G8T6l7pwn9/NGZA/qedFoyCRQBJb0dnYvAI5VlMmbYS9gVf/rj5bqj37xyGPaf1ra
OHENF9WPHw1OGrDyYW/eWQNUBDw5ZpuINGlueAcT4i3V7cMhvJdts1x49ya5isviCgT/s+5j7FOY
IYWU30kEPEctpjen9lgDYV0BFh4kF5y2+GrwYVwwZ6oLHK1k/Mwbk/cxQP+T+tagYEQjo2FRjmSO
J89tonBAjDFDhq+uX6QiULb9whi1ZDuM2f97j2rJCkk1ylwC6ibrDPCChkzHodZxjf6J2QK1Bwu8
7nHNpp+uFxY5ZyT19L1IaufKHKtjnOHRerxZI+hsVMbett6c+muZcCtKQ+exLCMH6Wrb/EQ0Nfgi
YRfYkGvdjTSLi8kuZRDexljs0daIhqov8n84dn+6y103DqIQgDbkjbKrf3yZ/WmC8hGFBmttHoq0
S0z15oJ2CgN+RkjvBuJJZwgGVpRHaVq37du6DFFiwkdDrELu1PPvQR1PHejLRQZQjldQCCU2TF6s
f39j3yc8doxIzg7YTBhZBlxgMiSeV4gF4LSMS/5UV49d3t3Qnl7rVGUifG1S/36ii5HTelsQR47R
QIlFRTBG1072ux3BI/uXT8sZlGJrDgjl2S3zD6inOu3LwjCHuLdTSw+U2chaHNoLPlf6A7U7BB4L
CkBv+BCF7mcBvuSwW9uqITxgvbV60N2IGlDKgSRpRDHToJIGYLk7MO6mhFYWV2h1kTLZsKHNwPfd
COgzR8DlQOp5zQnhiyqkwQFQOk7OPJjXuuQ1Ku9QQnGxYtXx/6g7j+Q4si1NbyUt557lWpTVe2Yd
EohAQBNEYuJGAbrW2ke9jd5H76B30ivp7zjIlwSYRtYbthkTCY2I8Ov3nvOfX3DLyHlKfqeaoxGK
nfPWorY2HNgsEq8FS482VO4Ar8m2msLwUbU5tup3RdPfMALaO+RoSekpFmGNJgRLdkmfap5GhlMS
shvqHwYagU1waspuS4NF0O1BjsEE1pSJXbTMBpuMe7oXyQJG4kXDL9Q5J/HZl6GF9JtyK750RTwB
qB5Mt87cgLaAfW9pH0Z+SSkr4qXRi0NiCgjLWgyHHJhFsr6l9UIJspU2T1jfcpWKAQArBoj2Yj7f
72aVARl72JBPcHpxL7d+ubf/zWoBG7e46zw81DRDvv7daum9trSGaNSOfTXch072ruiN+8BpSLmA
hdBEF+7cHUUBLi+ASJLgYKerSPNW5TCey4xCDvp6/Pf7VE1f3JxNlTkQS+HNYepUThvraqkdGxef
Wk85JjMTm3G8EW8gzKveI1s7l0s7kI+RlMho6Lek+1+qEg7XHIsKId79/MRZfKRfbwY6+Anwkq3b
BqDa28fVBkzOx5JakMLjG+osy3w5xPFsYUDNiwTEw4h0CTO3QfrIIJcTYemjQQIhqZ7JgW2I3zfH
jlSJwhedOU5+XSz9TWGia7pBHqFNpehoywH/3UWe/cEcO91VscnHkEntYIosRyQbghjJuUV5nU4D
FJDAOknOm2Fb0UqbVTRDIOZM4TD4kBa2QJcOc7koOhVNqzBk+GsrIc2IO7oQjuXUGAwXvjd7C9Wf
g3fxduGtyjKBF3tYKLHyzi+ui7zub6+LpfMMTZvBEGXo64Vca20bkAHX3jhdcqVpIrprozM55eT0
ME2qQg5DgbVcDG9XIm8Vx3aZC0iNm8ThmcwH5J512KQcyQqCD/rrq2H93SPF6oyTDjd1/CbftKy9
bxoDWcwaNdKLsZDEuJlNB+1u2MltbpSwncXbUPYKAcCEM0JwXbGdqmnlZx7kRa7aiPXJDJxdDuZF
PRv+JiHYYEE+4IhAHxugNCQRi87gIomzkczmg5L8D7CzwniZ8C4xmSDGnwcRDjBhehrgAZlcH7m3
hDHYVMisFedzD6xMkLwWn8wQPhvCwWY96T6TenU4k1PXTHFFi2uYYz+/tD+CEJouhxldPheXluwN
GJgjIS00Qvkul7Ek/rFSnUkt7Uo2APbN0tQoTfg+nCi+eNiG06zLIVsasgW0DKlbgLYUBREdJ8Ev
Ht+PeyiPT7cdGhK0xKb5pm5RzBDTfLRCC+gv/raF2JyqNkvNtm+xLf9i4rOkYl40GFTGMacEECCF
PBfVp28UfF1M8IRQ8IuHpv/QysqUDMwX7YSho9l/u9hcL0sbXJ0A+DfYLKiHRL0HF5GPMgyHyIoR
SIR3Xv69vP+Ck4CA/Osd1KsVunX5oTcgyYKavHz627sv6MnL28EgJ0AgFPCQxr4HM3E/fHvD/+Uf
9SaQyoKhvIApL28FSQkoyPe8I1VxoJyZ14AnQ3tCR/gvLIX3wU/4x5eaP8FOXt4FL3mBVZr6nvd5
C47CO4AofH6m0BFshbf8A0zhc2Tzrf6Fr/C1N+BKXqwlwQC6zJlAKeAs397/iqwM97zDP6PDGOIr
xML7P7+gyzTkzTanm4D3xLHJJvd2m2N+ZU82IpyjiK2GsviUTFAzPLZ1KbmCjhpeeBwGXVAtdYx4
GjBPkcMz6f1T79dXWjPu1dHcFBUZbSVdEDku0tWJ45HUbMgD9pCPYH3hL0eakyh1ASSvLF+/lbtu
6YngQRUpXStmNvhqXLkRHSuZJTLOakbrXLZQiSMSyoNwMKU/WtRWy+SvYGQSIRFgzxUSiDpi8wqq
k7Rs0NL3iE4+4djUGkS7OgTjktuGaOKYcDbHJjGjh90I+C/pMhKoIAi6/N9JxPASpkZMDAXJeGHt
TrlNCVFQWTKGKWIcqYnElKQM1FlLKpZUjUl1/4vL9GNfquuWRaFAC88gYzkDvjtx49geNXy/Wbma
jeCPeQSF9zJ7VQnKY+YiL7SrS2gH1YL424HYoDV5FLK1SHPMiRaWnIaFfMGRrML6EH8CIGZaB0BX
2aKXgTK/wOWw4qTbBh0NJT0a0djqrol8hvbUu/IZjSxNz8Mkn0dDvfESSsvl5RKLlReIDj4GvLBq
vhFb94JeMECw1ExyOrqAqqBajOekAQTy+9Msw00yEKETQmQhGsyhJZZRhgPdOHYBLODbuzXcFeRN
0vlKSUBo7gaIZLcUtrQjNbyiOoJ4a3gin+PZ5NLFoYgk8cmRCHF5zaTlwhHqTBbzz6/R38AaXCM4
JBzENjGr6hvsoA47y6iHYYJyhXL6aw6fNAnLDJxZLHzkR5mJylKUBiHIZPBMk0BjQRjAXtzzRIfx
38gzkSPtzW1Oto5J0BmlOTqRN1Vmj96mLmZdJQWZ0WLgQeSUcLOkNi4Ls2CwRAXnYZsERKHS+Mrc
ZlkZMnScveGuzNX3CzAgSmuzTj/5Q/Hop35HF4Wbbyg8YMwCkxGXAkGaZGwuWS1yDWTIIKFXMMlR
aeR2fylp3I44aPz8CphLd/H6aRp8krk0F8A1HfXNyQ4XztKn0o5vs/o26ixnrY5idZrDMlBDMiUU
SZi0GYJQyjQmZGBcdIN3JkKkh2yq7vPJ+rOPGZWoHcpLIxF+tVHMe/FrdlMfryZHbH+C967VsZh1
3Dcb4sAWY75EpN8umhq4aARSJxP2lstkSfJAzwpEuldq68wRr7sx0dByiF6pUztfDzrc3kVt4kb+
B0OLVmwmvrECuICFWWabUkkOtlGf09XmD3V/tBtd3Wvd8D6q7E3Xfum7eGeb4E3baTYRZXfBOUnJ
HBwBnidSGefi9jf34onRMu/CYbN+hPCZ3ip5VxcrpeXLtZR4zhDPe+jXdbBSGvyppH0wcdMy6SUO
Q6thD6GlEbwzXgYx7xen+5Ee5Kw3vAmr74qImQL3SHZ8KMw9minRLYMR4x/njuJNGMKGbULAJrT3
fAdEZBc/CQd41YLUZC4OWAiy10GHPo350ZeEZAS6eSTdwwQa7M5Cn8UrRrohV+jaiV+ENwwAVApa
d7gy47S8TFxcTbDPaDwfXpVKuep2pPc2EVoKkmCwIM9zlLUKbkSmghmGDy00cPBwxV0dX6i0h3HY
JtOV687NAWj+XesN/m42FR0pRpMfBh/VuapjkVnU4nEnxgdcKVYLFT7uDzyqiVfbHPk8FqKAtqPc
7m2rNfj0QHuCyxWdmzGMbJioxY1rDSHULQPzFJXQBwbAPEuT+hfxMaInCQtY3GubuenPVCfirI0y
A8DBgY5smYRQdABubo6H7BJqs5hBik/bkMGmVW2ZDqZhus5FgeGIGxdjzC+DNeIeNlnDgzg8ws5j
CaElLVQ0THKWN67d3A4G3p5L4NGSNuFoENDELF/iDAFVDDAdy9y7EWYgLuoCnfkAJswe4ToEa+Th
vIec8q4ZuIiqDaVmaHBoavA8JtUaPzO8JJG/5PiCBAZGnhC6mZNWaE8KExMQt4aIbmYw1SvoLmfR
BESs+kb2nKDdQdaZpxdtF807D8HXuvEsvHZrYcw3IjYR3RrscpBkF1PtJIMZXhitCjHfe2DrMNZl
it6hj7OYaFg4bGakuue4KYdr0+fbmjgg/dcfrTt8OjnRcX3EBY6FaWA7wZ63VRmOrHAKMi7SeN7V
/XwwJW+8iaE2FzUSFebg94sqH6MtfE+sEFfmmucHBwQdW+02eNqJm5vNyhx8VfzpIGgHGn3a4osT
hB2waFKwkIoEyRUro9ziXJLtKu7YNe7vzkYyWgOlRA0kqwqkFmIghNX14q2F8VW59pvcWEdVh32k
Bz/P1Hj2DjpceXSLbVli82uRZxDwIhZMHY5Wg4v1UYBEkYYn6I5Q9sl/SvGP4/Ug7DwQw5gR7UOA
Z/i29ovyvsj4nMDUQc8kO0eOwd5Hy5w0Qh0EZsI0VW0OpaUTlDPo2sHRuPeMDiZDQTAhXR6qW5B2
VCw4gi/GAI4TOpLX7dwaGkXfklAay7NcvEAWyREn13S3aInzGNUkqdTN1jGxdZ4dG22vj0mgBHvj
jgG7sdewIVpeF/AKFEo9CERcELzBVkAz0AjIWGFoGmtsLgFbvIouc5EYoKENRH4zbMe6xrGBtb64
xDQVYvdZjLBjgze99GIJ9o04rRpo5cRVSNjfQSayICKta0O2uJq5vVODw6G4wtHW7081Gei7eOT2
k9AMnOl5UZgonLkmGr/BE2twOTnVWWAWietyS75QhI57vij5pFduTHFTtlizfSvKg1EzCHXC6zSY
+XVQ2K/riquOaA0Gp7iNc3+Ro44JyVSPiDbFHBQjYaSnyL4D24hPCy1AkqsHQre5KfEWNmubdZFV
UE1ll1/MU02EHZsGtATGJPuh4g54RRjcgDXXdWMETIMlmCWf+N2zz8xm5nitPdivMBeZSNTWQqp1
PO4RchzghurI6BfjS/jb+bquEQSKI4pkWAKeoMTXoTj5cyduEJAdZjD82eQgqHVurtngpOjxsHqn
TGy+mM8jy4itsplmJUpum5ZXmfzrR9YFPkIZL+uvSpAfCi2DeZ1pMESEG8du+Bo2mlFBl5nVq9dC
YyVIijhwOqBR6g6mP6DQMF6l4GaqJUa/I23NYN8udRdDFAkqbLLyWhKalyyOlExQklQXo8iRw5hp
qfDf3QL/PKbDg4LLGAOdbxQgs0ciBRuxBmfjIYIDUvkraNCgNzbE68xghfL65bDzYoKl5Ht+/gIs
E7K3JRjDSoYuXDPoVm8AAkeHRBLXanMjlbaAz9J1iM5MgqZV+M1Lc0F3UkzCwKKVFNWxSLObmc4T
MwvxZt4HJeuQbG959qqbof41b13M+RaNsQwCa4jDQoSXEBMXvSBbNJMxYHsTI+geVpcMb4T7Lqoz
YZUtjBGq/viXybR/A4pYhqaqukflKaTDNxddMarGTNp0uBMgXthlSYpxfPlp0YE2KFLx6/os+A1O
sHsZcmZ6fYqS/E9m0WcChmMDuBisCiguFAAjLT6NSXotUwEZOUg/tCA6wI4ycHY0GNOgHD+/dgvL
+fW1WwhTUPkMx2HY8xbzJEYKxm9YXknXKL2/rE1hnUKef7Db7AlzAdjefoEMkK5Q8phouiS2M4H+
KtNn6RFEpGImTJN7nBuJtXKFI0vDfkWy3ka0aaKLkesqdtcukeMysKFPWsaE4nwm0y91Mq/wEnxv
OgisUHSJOQWg61byfBbPlQinOyaUBbXTZnGAa4T4jOcMl5qNkESja7oRzLW4o1yp1rmtTAIaXaV6
Mu0p4zylfHdIKRGe8LKiyE6qNSTldPfinyHbFZ3CNSX0o6CmTjS+k0WkWP7Dz19448f2zAa3hRHl
quicKexf7xp10jmJ4sTJJRNkiWS8konqkr0wcDgtFu/Cy5C44ISyEUGAz9gLe6dGO7pIlhqXIDba
LJxwKDsBK5aJP0MDWVzGlB20kKiqms2DTQAtzJdEY/rDzSLBhYsfmHCde/hXNVhub4ZXP3+CC2T5
emV5DiNP01aRgdCYvYE0ia6M/TxjLi3a3yRjODgQh42WWhLcZUFBhd2a4sYghOYF5JDAm/hlwiZk
kiaAKsOSX6g8EUsTSwARzCw2aCTymjOGJiWgj4xufLGVi7hXLAIOM2YjPCtpZsR4QxB5YdPkqbVd
0kPZV+OeATTDyJ8/678BmuEscSuZDJxULAzftKO4ClXhSD7IlZyqcvFcAjhFsQjfD5ybKPeB3JNm
sG4FFhAdqMwkB6QaPHrqQIlnNxrI5S5Vt4BSv156fzOM9jzGu6YBJ5opwg88ScVIHasNwABg5bgZ
W3DC49P4P3u2yaqQPVvGHJJqJ2ePMHnEj5KB43rB8zUko+RHCzMvxli6z7iKMoD69TB6GWW8WUbf
P9i3Gy1SlahD2ardiPJchsVm2hwbmGDfaMdDBSuDJSYHa2By+MGelUNVlljDDAmc8miKbaegU4vy
vGC5sd5Vm/2FJSTurNj2nedqfO4F6Y0rNlgLYQly0gywVg35lTv6W7zSNsvEG8e9XywbOSJ/eJZs
A+wHHMCO/WYbVkbKtzD3oYt9O0IJd15mE9ADZChTwNsRHzfxg1wGTgIiQY6MYZHUptSWvwL+F67E
q8ckbE20Up5lQpTS39Y1cQV4pZf2cC/EGLcBrQUFXszdLd9eeVZxt2iTFjkCSKrQvIkGoMdkPSNH
kGGqbufb2nV2kkvlDFI2M6D/+Uvnyj7y6mGSLA1QyuOzXcSIP9C4Ij9ndOEUV7I45I4TnmmRkgmN
SLPpKMGg7JgFqxpF5FC/oJcFmhW3p1rvqZWRJZ0PIIYmLnWCVquJsmpbDN9YMJhU0upyK0TYWA/w
FWSSL3aBQkFI4DC4JnTsYKJDhh4gU3ywUZmOydEosLXwapKBqM4sghnn0TLG92L8incqZb0LOdgz
bquu3HOm0qxA/sDkUTgKglYXGc6J8o4wupdqB8J3nkVXMVumZGLLzE8ODxHZSSa4DCsDnMVEZpDE
3aP4qsH/vXS0bMZShVMZBy0wsD66Qq58evmM+MrK4Gjmef/84ug/gNhyceB9oWUxsWlfeJ7fgdh1
5kQYDagvF0d6LLKIASNHhg69EGB08p8NSEgJGYwp8DTrSNzXF60O5Bc5v+D43y5qdoKxMQu6d+Cc
5CLCjaHo1WJC/vPH7Pz4mDmZXc5li3UDJ9h9fTIrumoNnpqOtPI8MuI21o1REiyK3PjFF5gwIQBR
ySlWYZYX6lgcg4CwTTWjO8TH5UntS3CivuNqi3gNKxaMhhbz0RxEbEkwaJgzbzT8kG/bNvFh/EQW
NFVgEAGxFl642JPRyZu7wqDecYJhWntBnlwvQPmSYJPH1oMrJgOJJlAXbmuLQ3dgM8YpdLGD80f2
ZgwVl4Wogb8Vs7SVWtxuOqW9Viv6sZwuESfGZTJLpylBd/wMqaRxNO9xQQG6cjkGVFDgRWtF40eD
j5eozP1FZBNjQhrHhbpZeuIFdu875c/Sq/xzWLAXGAcn67oXBzPipX9+sX5E4F3AbfhPKhN7CBVv
iVVx3WqDqoXFlTlx1lJAyNYvBASgjR1n1k7uyQGrnwSHUClVBZz6Rk5zMp6/UkCcQLAw95y4v3h0
P4xOmbGZPD64aBpv3DfVwBxiJVqi57+SYtLvnftIgX6GXX4TObeJxQspVXShCwCkBlfB9HWSBRmt
lkk+I7C6JaMdrW6WqaeibJ5+/giXs/773dPTIHhpNB1QeGhntDePEHWwWpg+nuiFh3fDkjmzZGy7
Cu45gSNDaPwa9wWhdGBUwAIEF5MWwW7J00AiuzgjpOA2i4eGAq670e0m3erVbLHr4p08DIIk15i4
KSJxYjrjtln3MoVyG8nOnrgsrZJ8XiLYMB3F59sAlHtJARnxrUnwASbXCvP0pBafTAHcUGG250Uj
hsuSitYMgAZBDvYA1xLwLpVDH6wJowK+t+AHao4J8uSwQIkFqHcKz92MdaZDyKyd2+UuyBE1Awjz
zaJPrTVQ6cSCSZa1j2Ku7OqorSoUs4vJdeIRIpLhtNTgHUzmHaSPJY2hjZ6qePxS20h6nBHUUgGZ
alJmBkJyVgoeLMFCf/78Ov5Qd0LAgqiHKh3RE/IX6811VPj7IT673f23urPhgpDABMGD/F3p3RJx
fjQ7+jFpEvB2d+3+nfRWzFVOAflykAigPgEViIDw1/SaH25VD8N/krm5IUwbZpb35iHmdpWObW3n
98HMMVnSEOi4uUp4lQqMLDYBDMxkrNjoPCjEIEufjwEn+dvgSiAEi+UC+EZf/NvcH482mIbekD1E
0Jw3kzwUSYOCyUp7JYNdqR6GAMoPwlXcts48bX5YnN2FUSNcP5OkECmEfYIlutG7zMxxCz/uXWjN
j9J4yLixZ67NkvtFw/6Gm+nBY1HpFqlNeTVltPfmVYyxu/eMrlcBgZl3FiS2wUqGBXgQPqLZIWtD
PRQo7ZpZwr6phLXOf+C0L40RnXLKhlINm2UB/sen8T+DZ9FuTkGRN//8Lz7+hJF8HQVh++bDf/6P
rmnrD2n0If9t1dXPH7rfii+/3bUf2ggj5k/Nf8kv+9cP//P1h/yur39r86H98OqDbd5G7XTTPdfT
7XPTpe3yKHhU8p3/3S/+9rz8lvupfP7H75+KLm/ltwW4zvz+9Uvnn//xOyEY39138vu/fvHyQ8bP
3X2I8va36+i5rp9/+5B//u0EjP5MpOQPv+P5Q9P+43fFsv9QKUqBBUGJICbLgHh4/vYlk6tId2zB
ndQp+POCgds/fjedPzQIQKAuDnQ7ykR+pim65Uv2HwiDaaax37Btvkf//dtr8eoK/XXFfsu7DHeu
vG14cktX8dfmbxm6LsiDDSlKhQQMffN1pQNMaBCJgdFfvAwaiuHSGaL3/N1d1WQXTtRWWA3MeBlb
zWouwmZVht0pw7pnXfYRRvS1ynR3rE5I32a8ONKjrU33M/4zAA1tv7IGvqlTK7p8t1vpUXacI/1y
1pp41RXpU4Y5DjSB/jSOw2q0CBMc2cN7lZDTaIw/d7F+jkTvwQ3p3UBgV53udhufPDjm2ldeOD94
WukxNprutGnD7IadmPQfsST82Jbl3gtVb2vNn1O8B1eYHYzA9c5H/vpzlnjKFrObSz8ec+IJ7ZUv
UwodX8ZV53VbzdRueGkuDTN/SsZi4+uf69BRV6NTnGKfdFAGHc0qNOo1pIZPo9HcpflcMOUw1C0m
ff5qxs4ay8LkVI9muLJ1P1j5Tnsd6eVD1n0Gv4JMPZ9MRvGg+9Uj8PGTN54raY27kn9oO6MhDMQ/
TL2z00Jl3GZt8jG008++E9xYfvCc+UawpWlXNpzPRJn4Nt80d+MXxzjvrWeXoUPa52S+xcE7T7ki
Med6nl0UdG7xhPP35eCM6zBQvnDbfg59974yOntvd87BbSEtUc9uAAUlfE7fT0O+5ZbU16lpKps+
hcJV4X6nMERdjwOGqbrTbUqkjaPpbPwxiIH1PtZZkK311hl5ZJG+6tPsXLeDj45p3bj9oWmycBUl
9rjCXejjMDvnM6DxuiJHXU3KdBNpmbUaoi8Ew1w2c7atdX1rtK2/zvL0WvHm9zPRG2vdYlk4JYFh
+crqupu+QcBWqYzUqga3TJ69z+h5lTUDZuQzL0iZPZdjy4KpWlLEe2uDnr3dKXlCZA6IWx2cKqJk
cfL1IAMkCWyucF47+KWuyCjBBbOIPrZ+GFLgT8yjlRSffuOm1J12O4beuK2b6iksKgShdcYrb04k
CT1bTrGrVbeG7awYB1biO6PNP7fiTRcTU3fp2z0zYaPd5Ri5rwlg0+3+kPrTqW2SYuPAm91gzzQy
5c/IGgM0J8TkTpvt/TQ3fH/OQ+2i+toy+JJee5sOM6JNhlnwJveDNaUPntGV0WzB1RVssKf01vay
GxLjs5V6zE3/gB3IR11yCkdzH8b1ZTGWu97Dzp2Z+l3YObtI8W68ENsYtXRXrVmt0kGxVuGsHMqR
XYFAluv22Yi9c411YGr5E8OZAfNfe2fo/iGEpNxO6iqN62tHHdVVlQwP4+Ts9Cr5RSX7GkFhL6P8
V1UTQN6CSgkF4/VeZufUsUHnBHs3ZVE4hbWfYvvMijC3U8z0FzqthTzzaueUv2bQe5jUW+yfb/5a
32kaJYMf7B3mMli1X4Ol3GNKhlbLvuyiT/PQnxo1uYqd4iZKmsfvTp2vO/n3O7cmG/MPf95zVGoK
BCU849dPNs80yiFLD/a4737MaavWQXvB5Hq9V9ie1y/XImvWnp9euHl2oczO7ucP4TVh9eXlpmHA
dYFzQ/1BaGMCZGWVpQX7pO9xO8okueW8qrL1BDeh8JNfvOBvUJ7l76Gn5PSjchRjvDdlT04OX92z
/8GY4lBBZbCvk6u2ZCeph5a0k5y84HA+N5PKW4fwG5xGIyCg21R6eOjcp6kx91abH4uHrsLVy7We
aEGquKd/dnednpzR4V8qiklll7IVpdgIT+VWI8hklXfGTT657moenPPKjD82WnQISoyLg4+W448r
TY2GNSYzgE3p05jCXSgN7WKqinoNf+EyL7N3nZde+C7T9TAcPlSGd58RssdOIQoRLuE26lz8b6Nm
nen+dY2nUFU/xo1LNz4bzb7stJtssjZ1neIzOq5Sr472aSDurdP8oFfufeDq2L+59+w0XmvdT1VU
rKLavYS8Nq01MV7y553CEZZ29bpga2cAkq7//QqQqT//Xld2r2vGf56iT3XRFF/an37X/rmQkuv/
h5pRk17sP77VYT/UjOv/87/b598+/9//+b/Oe7zMnr8vFZcf/Voq6n+g16ML91wXCRslIxXh11LR
/QPpJCiaSTVIbyKA1NdaUVP/wGTLNjwPyFjVGPP8VSv+YSwmXEylHcux6Bf+nVoR2qBMNL/bcxz6
SkpSwwGe9gy46m8mnk46WK1GPx/XlrpJ7bG9qHHxPwy9uWnCKb6pcuWpU0cEV3FV4eMZeTjkKGsM
otuzGb+09ai169Qvqgeq3nPLUZwVzw21adOeE8/bYp0/7XpbYmLtMdp6TlxsfT0fbwO92fpdO12V
obmKsii68LL+Ord9beuZfbdRMUzaxerw3jarduM16nSc4+CkwQ8+n/yB8F+LLSpjnwoMv9skWlCs
Y+yDj1Hg+Pwg4VIeBqoHAq3h71VrGETtnyQmRiu9s+IPdvJer9JLOwqaj3kFnQujwCu0XeVh5Fh7
qNRTp067YRzC7Rw484rDciDn5hw3ylJC3eyOg9iKNn3g0o/XyUXqhF/fFK0ZYyPH55oaVJQot72v
ZM66q4IdCbLEQMp8Tiu08TTm4XhysuxMsSlt8ym7U5lubejyT5FhVofUydQLvdXO/FmD7zBZ9gk1
YQVUE2basTVHypku2/kDxTu0Ln0fRHW30ZTwfDKhe9mK253lrlVf5AOlBtFd6TkhgO9Cr6su2yF0
L1Lm1bjtR9dh1RuXZhq8fIQVbnTNZBe/W99sz2OrPbaxF2Fb0e2nKFHfuxBICsfzjrlbfdKGoHpX
G4RrW+xnaRqqWxSb6o1eGTvC87j0da1fRF2Irinps1Mb3EKdvAbvUc6AN8qNk8XGdpbfMvfwh/vs
Au9M56Lz8/4ujwd9M0XZo96XAVyvwr9e3oRWam8fhyCCFVVU/SXZXP2lV/vmHk0ytEfSKIeVdtUq
kXJRwbXW4WedV5aXDZsqd7oTws1Hd9AfnK5vN5kWk+DRqRC6+oyYqVUQOl9So9PIjKhva9cdok0F
E+1owR49TpNhQaky5wslnPszX4k5KIMku/DTkIdYp8amw0I62ejGdKg139/3MVVZFobKIVIdMS39
62NcqTne40vdUJXj8saKfeVYkFjoa0F9tnyqS7NaRsG7RtF6wDD8ty7aXg8vDHi9u6yNn7vZj86m
wPzkQGLQNkGUhpekMYWXwcMMM35vDfNT2k76IZrrHos3AmzgdHnDaoJCvCWyQUfmXHpHD0btd2+6
MlP23Rhd/fX5IDXcY53HT7VRq3t1NOrT8kbpw+akJ46y9YkWXJEr0+KDjDmraSCkHmulvNDTWiIY
vH7d4Wp8yCen31qku2zb8k8P/dDcmdp5FjbBNqxKg+Tt4V0rUnajUHnNFALoV3A9rVMaN1tXS4x1
Vg3dbkrbcVdXlrtp+sE7+RmqpyQzcFoogk1UCrzJH8K3Jg38TQoZYN2bwy1kZn9vtpZyVKwouFje
YwxobWyooCvMYdQLL/fUizYz4egFTbpJXSvhJubJ2Ll1p5h2crm8KUIUSHRCzS4o1Wmll3p6GuIK
qqZRxntHL/1oDzU4XmdBY2ynzm8k1Njc5jlheKtJt66tOrTOjcLRT4ayt6VoySDlwM+IjpPl7tGU
k9GjFTFpHCztsz6xvKtJ29N/7/F3vywxSF1psdkdMytblVbar7qq73Z5Nz3iUH4GrTJZh5NNRzzU
TFiqsCJ12Pa2LaTXbdRaBfS6osFy7r1hqRn0Lm5ncm0wxUlWduVX22zqj1ksPalX3XXdfJGbmrKt
UKnWZh3smf48WJYwxj2tYxzuf/Ks+jkITjPmgyRvJ82Zn1Yr3Oo9FgddjdkaWFTjGJMzQ8Pa8KNS
kWJTTn69booHzb0Cp3vMuofYBp4Y9WTAu9/9MGFPlzZwfrV0UxaQqq0mviWET1+Xmb7xGRqwk9RH
hqZ4eLNxlg23mjPlpzYtz4qiPQyWhYXyHG4i1EeOHt+2sFbL1L+rwybcVKZ+AbP0GHU1Mn4cYmMr
oJxzvdtmr2qNsfHL5L0VdjdOegqDZk+sfdO3yrbr0nM9sR58b9yklt9xABolB4aHlVB21U3mdRAX
4wZ592mOmj2WBQGI7SYMu7M6n+7sxqxXSmAAzI/mteN7xdpKjKOdMh/Cl2IzGQnmfM22tEyCO7pq
WIVZftLGvD8oWrKxm+LoS9hQYifvvA4GTmTFH1Mx/y7mcz1EIOxkq8hH51OErrNKndJfT/GwxuXe
3ub+kzZoa60b8r3XJyfFGjuAoXFj1dYlDby9GtmEAWqq9Wz7XxjHeNvJILE6zPVH+sY4MFkDjsMd
G47tOmzaat81zdbM1JTwW7fehU7fnTrb6k7ERV1YxNkfNK/KmaIGj30YXiiuWxKZNH6MBvVDX1nN
mZOO1AgjxtCMIsJU+TB51bbGBABae3WwCsdZlanmwgx2NmmmS4gorW1VmeE6G8p1Fo1/juq66sEW
lK6UI8gkCR23aUzktsraik0qHS9poF8Cj+dhvx0nmBKu9b5WLtQ8mw+Iltq1g4JxLqHgx8FZpal/
xj4gEqUCYhqYuHWW3ppciLUNc3nTJeyIyZ0rvgmTghVEW80blxhyOIrOqnV9dgQyXU7p4AXnRtLC
BLYalo8bVKvOivZRN1Vr3Supw+Kz0jUe6olBTeeiqyqa+qC6Wrmu9UyeYHvmEIh5TN0o2oyMd9Ze
c8o6pTp6zhfI6vkhKgZnZ9bqU4FZ833ith/YaNhb4S7u2eK/2L5+CWG/2LdWN/HU7Z1utippSFFP
nLJTXDuEf0PKC1ahn7RndhFpKOtZnhP5Glvb6df+2GVbp5211RgM86kIjWBlTV23z8qI+qkIrnyN
UCmFMwi0CX/VpAX7GietewfmdGPm+jrEYWc1Gva01fQ2gq4+xOs0rw6EbpJ1ptjqNsI9HIP4yT5Y
atesuykPMTeKE/QPyee2twr8Lfx1W8Jjts2ahHTbwVvXXPWtXW8IX0Mg1s7ZVSpvVAorA3fKw/Kp
iAHWVRX52ZVXd+zXM9zh1HDcbe5OOqChHRzhoYbHIvSvyL2cN77tJ9u2sG9GNaPaLK4nI/7oz+1F
MdYzVHVdX+U126Vmg4H2LhtuMFer5CEbcveYRHq/C7PI3CdZuPeT93ZpXBg9vvktDPTaLM4CEe9S
bD1Eas/c/2ZErLlJh3mTd5Z6Z03FHf65R4L6zlDTl+dx0yXnVtSxDv1PGsyJiybU+vs0UWFMRsaj
2XXdWWmMvLRsc4+RT8nLeRgdi9i67ivZLip+0PxS1NQTepTvFLPGasB0gzOvsevtXBvd+4rSZj0Q
GHgIY5rkXBv3Y7B1e2O80srag+LLveOp9aEvURlDWdv2ttUeIsWMDg7C4MrJrDutJE5HVYZ6ZVmx
fltblIhtmn4YBvV5GEtiZ5oYqIwhKxNE3bgcQ2XjUMhtrRHIUuucfTLMl26aVojE4upi0Jvqolfm
aN+WE1PWoX7sohbD2zbNtp7VTxzvGgWZUwIgqIp9MLgnstbb+/5di1KCEJy1W4XKedKUH7Uh8iVR
rFeOjWoqx+U9o3Y/1Hp35jlpf+b1rnE/eoW560Zi5zNcbTFvxGCiG1DzTGlIIGE936jqBFXe64XP
3xwspbduan94H6vsvQoeS3sigNcJYRZXthKvGTQlKz88NbkP5v3/SDqvJUmNLAw/EREknlugbHtv
boh2g00gIbFPv19pL1axIWlaM1WQec5vXbsDGzfPnScq/FlmFnHNPzfl8FfanMLSroxjB4Bd5qO4
FNG2u0HI7lrNKVxnQ6SMzoi8Q1p9kN6g9pMYEi+3qPyYOZoEh8BSW95OjdNOyWA+EkHbw9FObuTJ
hbbj1RofV1qajqkddGAiDWRx2V3NizXfshDspiIK6aYiN2xWe0jOvUid8r4M83/WslX7tO/SqG7N
l3b9nNKp3efMGGNIM08lkJv5aeQu4Jc2yG8tnIMsOF1aDQTtrdl92SyIBMtfe1y9hBB0DbZh/JFQ
GeHK+dFAKVizFagtLwWuEU6YKbYGcbI7be18a7pjiSl2Ram5aIh9vrM9s30NtsxObBL64sLpHrcS
wHqEBMhxP2SpBa+xjfcSkdyVXQaPdFHaPDHjg2dkWRwizOL4NcNzntY4LVKMIByXU1YmujbGvQmp
cZ31ajf6RrXza3DwCfh1nFsRrcuW7c15cm+GcTlZRrMCuAecLZowj2E7C0IrbnxVHlGABklVNDKR
vXEVZPnFf/VILvMrKgD/xqVs9/9/aaENRmarnTN5eL68S8to0fWMmHLX4UE5BQHveybDpMgu4un6
il3Si7Roun22XQAsck8nUGPCJMYFoYqZ301D+F0EoTp4dIj6uFI4gRc3Kh3rqcCb1ZGeSE8nJ2w1
xNro/8bQloe5u/UoDo6aZg5iEiRyeNTlJZyDkFSI6bGUvhl7W3W/WekRRTw0+DIedGHAl5QElNdt
fZL22LJ8lmaU8pVFAv8phhRdXiEx/VyM7op6+i0SYnh3Ns6kwknnvU14Ex20/k86Bh9iKc6eMj8d
AXI9PdCbN+NShPjWvoYRCPwEeEXvjMn85Y8XD8Z0L+lsZC6d8jMpMfGijZpp0be4QHFIpbgPgpyn
rintvev3BBZbwWFx8z814PErrayPRDXvJpyWFLSusUzDKbLWPmAnSXe+su4bqDcmP4y6tN0j7BhN
q7xZxXoUlWiTbg5sHGnGlZya+azW+ZYvkBfBmbmk2n6JmQZMwvxLjGbBcvA1s56a8iVa3pF0QURU
rhN1JhHcVt7tS6Feh9p1uCGJ1SfDgC+fcubNwBRM//HgBLGatyoJp5GKiDI0Ews190DtQU/fdkx1
KwEOgdVFhdlht2rN6WwZaWz9s3TGh9RU2YkquYO1+E4cShkbW9OjCtKcvjkVWd52Rf80In3pprwq
FCYwBG2y+dN4Ls9TSyl7iqs8GLWiakhkSVnbLiInQJpKeXASa8vvBA5mWa/rVU1JSZB41AkE455M
yTWlBHavTRCVsfR/Qq3eBEXL3pr/uH6zcquqt9WYml0tRlw9Es1NWcXL5rQP4VgKdkfMkpnb13tj
4biSvrsP07S+GvLsvOi5OwhdmUClUt03bg1WVSkqnhu11xgZDzZpn1jA3Dnqqs5CyyTUixWkfPoY
T4koKc0tP0hGpjCVDKzNe7oeinWYH/W8vSjZWVfT6L7NlOXQDDUYce2PSKvaeb7qQyg4PfysW3Cn
bba0fFxPRL2+CBSfB9sILAb56sOexbvTrX4k28bdex2vCvIS+lfHrDowoB63ufr1rbpiP7F/GuCQ
hJI/vIS4qhfhxA1P3i43XJd0kjCSgDpHLdJoaXnJMriZBdcqRQXb4yjCM/0S4d5Kt8dLpTOvZXec
cnyc7VezrfQxhCLBS/vYTC4/3weHcvPl0KGesZg5o6GSaocr9wUfFR/71JJFTGK9N1+tPctdz0vj
4V9M1v5jSc3poDYT3Ur+RXHAp/SNuNBVH2vXfWdwSTk8dAzBlQLt2cgaNrReJPYj6mlZhCZN8C2l
zUIsEF5PXulau9n+ywz7noa+N2P651Jsx+16dGr3nsBJfUCSKFmjUImXGcvAxItiIz5Rcq89pzxz
tUEbeun9EPQ/2TLkOwaEOlq8sYqKhqC2op1uJQfOgR9cR2vVRjmX/rGq2x4mkZJfpf2TK/o0cYOB
6PrBRx3UXThAZ00ath24czMmTx8bqSDzybMluIpyL1PrUNMjC8LiunOQGEUYL4PbJnlg49zyOQsF
Kf9u5bxOdEkehPRxdcmAEIphxloIdpnW8m9FWDoSeO6sPoIQjpa1z343KueiFVtiTAjP7B4q4T11
DhZNFLNU3XLY1j5SPyIN/RPsPdzCxW14SrvNjaZZwmvD60ijurY9lV/lxCcg1xkfXMGxWi19vktr
q4m7ZbGowxzahNrnf+ng13HXQbCaHuUmjSsosAktiEgDjMRhU71U+GAQZfzBYs1EDOYWWSJjbXMy
cuD9/cIjTWPrznIHFRWTd278+XobPwcI9iFz+XTd7FS2+Y2pzgaFPFFJI1Y14ZQgLYAzdhXgyc2l
csaf29d1c0sKmOjru2RymQ4PFlKw8+Ron2pEyOypM0a2VqaitjtxzYX7UF3T4UDHeLyU+X1t6OfA
nqPe/uKDTdzJXekOv/TX+RK1la0oYiiBNDkZnay4QkP3J8o3eKUvOzMvNWYFxaaoFbJu4RCW8Ktu
135M0pKnTuiDrdsPjuD7grvjCji6ZvPaUGKCIc5cj1E76H+Wq5+C2WCoLN7CWnO/dt9zbbbYl+8C
8SrT7Mp0ftzM2bvu9tyX+igmMJ9er+fOmg6Q0xCiuG1UliWKvXWcuROd8ivd8r9tVkcYqneltj6y
lvmtGOHBC6XipbWdSM3wzS7ne4blMoaaRFM3/WtJe0TxMHzkoUeryGhFWJ+mc7CGe3zUZhKC8p7h
7q61ZzxWAzEpuVV4H2b21ywL0FsCM1/HKVrWubFO1FD+U07/vZESYjnVedxYLyv5ib0qXkzvs2wg
9Ym+JvOhcrOIY6spkC232TrTzhtux9HN7oEOrOuwynecJeJyBAbN1Eejbb3xJY8sfupahl/IR5Y9
nHwQz3WWR7lymjhT4juftI67yzPTOfP9lg9XwdQxpPLmon6vI4UGMco7MONc/I7Shyy3KurM2LAp
dK72o4OKG68zp0ie/nidMHdbuW8c+9+2FI+FIaeEnu5/Rl/N5zk3r3puyXhquyuqfJ4KK730mPF9
QiLC6U93Xo6GcFJbHNjXTS2z41oU6jDzOIlafyzdazY6ASWh1dNg/BWjccl5M3C7NpdyM7byknW3
ydRVarTPvlR/di2exCBvjJVtzy+OE6Hzl64jlDzFvtmCK/QFrCN2fuvM+XFaFgrY01hMBRB/Pv2b
AMeBFK5NUz9J4cUbrmZZZbd6aRCHash/YS1xN65H385eq2VM1vSlzNl8+bFXuTNfC0vctTMLjEfn
8X+/134K/hlkbPfNK27SQ+gAiTZ2D2+9FM9obdg/gEttqy7jtKkk4GF2U1b5l0etc2Tl06fcbCqw
puvV5aJKpX2UtfgI8e8msnU/sON/uetGMUsDuuYyk9vLfEwTUbLKzPV4nrvHAapkXAYyGBb91rUV
ilXzyi3Fsc8v9xKZCdgRSRwR6gT68FS21dEb+u2IhSgq5mJniGBnNP1OlssH0pQ0Gr23pizDpCy4
ZbQIb9XAy7/yoDlq+w7K7KG1WHlL/tnMftylqLSrLklD5+RM7tGDOpOFjBsaHmgtT3d1ZZP412qk
pmq+Es12UC26frp8Y/RFf8RzxpV2bqRV8J8OYn9s22TxqcFbl36XcT9fkOp3zZwXpf2lwbceLhrB
b7XYfkyZTIZ8vT777vi1ON0Z+cfLNgikMat+WdsZNCe7dWT2gML21BtevcutlfM+7H79rDmBtVvH
9tLSoW7HeZhZ0Kqo166IR5vtsSA2relrMi+qjeXRmB7rhcmjNaYO4Vcd584GcGx5SWWhtDELNF52
tjx5s4xdub06NG7vERtAnydb1oHl4diIiDF4aEE7vIVs7XW+Y1yLm866HerhXJQEwK/OU50brJHd
vlLyUIcWhHlu/9iZ+vB8/cH3GNWkaE6GNSZ1L1A1debNqggAKkZHA2olfKocyHi0etKlqAq76a/C
pfpmuWEjSuVVUaXfkBsu2e3qFGKVT+TEKWFXJGZXBRRZc222A/3IavzyQ/XuGhb3PcuBST7raOUM
Xdt2ozvzq4RZm8KQNgdmYdaG2AiNr2FJ0tp5A6CsD7JunTgVrBrau2N73zlr/Ssye4w8jeJgaW9c
v3637EfNnGas68kOakALRfcOdOqtaPxdxn81VpZ1tnva97LMu2oz89rNCTcaX1cmoUhKxDoliixX
dA+F9HoIwwaIvGp+837kzwOUNXhWIv31hi6YFouMB7Q7tnsLDVBEzlsSqPdUyPS8bSkqH+6JaQrf
bGt88ZrmuPbbN/i4jxhVJIExbRE0whQZtDjE8tKLqewyHtmEEum2723N1twYEGVGsJ6pu8/IxCWc
pmoKtp3Ui1PfT4/DdJHuWbugondkFfV1bjFxGKY1gjwC2sKc9Ob2aF9WlSJ/72UzoOhrf4QMnbtq
BBMYQV/DlA0/q2cWf1oQ90NdfhUDYkUA5oAipKREDnSCnT80WMzy1aiQffifqvjBrckHNFXHRXzb
9hIho3uhjreIuvKs7GkXFk550zrGDMjSQFSW1bHuqqiU9Ry5mEViMjdG7jHn2OXTc1d3KP7Vc2gt
DzBv5oGUkbB4tXT7nqXhq99mImKTvW6z4dGuzxD2FLwXkOzieinN21AFH+bcH/mjHWiZWOl4lRAF
FacMsV9xai7s7O62Y9vdz+bIn7q+yWoaXNOZdE7umX4itwWI9bHVNi2YW7vXaxOlLUObTDUFbByX
kWKqTUMNreTzt0N+GQXcaNNSPnfBXeZ77f0EERGR4H70xcyv4IHexvSppPGbzSO8bjZ9zgkmiqWP
ZDDsBU1fNRU+mCGkThrL/7o86rnTPCp8/Ek7sw8M7Z4K31s1yz21AR9hWf4anbQvqSkny9x+AVUa
fDLZUzYX/QGs9Rxamqe/SvfZas6R6rLfhnSYzs12bur/4pdix/XU6+JOiPO3ZPVT0B73rZv7nLiV
Wu5X0RaxLd83d1FRKCB5qkG1STnaOwJnDmaVMyn4/0ES05ewZiCSzhSJx92PBTc/LkoCeBMpFumC
g6GbpB/1gXELinRFy859t4R3BFAPOyWadO/QBhwXffOYDpjYfchX/7s2KfWsB1iVJX82Z0fuWiBP
mLPyfs1QNVaejmqF4k3Pxro3Svs5GJikcye9LUpEs1uXP4+NiQlB8kpa1kWG8KadgJgJUF6CbNUH
lck24lUqUguL81U8VRQ7RtoiS4m4sXMYGC8OQLnIT7YYPuT2VHQh66tFXXQ9GEnvQyktwb3XVNae
lULEVr3+eda96enTWGSx4W3WUfCGp0b47I8ZEZTNoSmFlUCRwd3aOZqkBpkHnxLxDHsVbMdZmWCe
KxTW4Hk/rYI7at2GVJrcjibrgOjOP+KoKEKXeR2h3qXYtI3MfuXQILd4MewycZ3l1BN+fxIdXLFd
V1FtuKTXKPfWqurxaAXNV+bwgi8NXGdu9u0+1M4AZ94cOloEyRRxLphXd0oNIpq6tbV3WWUlaoFA
hpttzoE41WAKidqKE3wniPHyWozTYRT1uC9ReNlb9rWtZNGkAWmSfgOj4yajlRFFYyzzTo+0kcrq
qDaD77e28nianyi4fa0KD6TClENkNxNlVOnRdbOjLBFcssAWtRJRFbQs0KIEg+C9DMlhsufgpd/S
4xqsN/zrv9k63DQpF1xe82EM6lR05nAFTloFjB0Z+0ZqwV/avNGeC5VLJ3lnz4dx2jIox/wVjfe9
dbkVekbcijSP45jmS7wN3utab49aaC7f5l+RqXNoG3ejzxe4lDxrVgZN0WRS76wLRMZkVbr+9aS3
fNdsEFoeIzyFTT46OyGSXlcwwfoxz6c6GvOWiJ2t+bY39Zjq5RmNa7FfAbhRRyG2DD4WUS6RbxF5
WYP70XH00zOYkzsvo7Hyjp1vvOe1vnLD+hMfp9i5AZkLyIzUEHIWI9YRA4rkNT9By3CeCGi7ebwl
h2tH1MldwVO0mX55KSnQ+6yFBp1KSDIvK0hDbTJWMP9rFNtb3c130wW3L+v+uvaK3eiim1mAurbp
VJaa9CskOI0ARGHwIPxn74/9tbWlMqnH9nN0sjMungm80X1trBXgQF6FubjOsbEhbbq1U6aVi/UK
LXLBvTjWV507Y97vdkFonHKAhojyZXLDcvE6e+ac6LLzI3Qk1VWAs3IVIdoUCcCObAY3D3e1vbzq
1n0rplNhNeulXhGJdPus2/EakfEY1VUlYeEaZ089K5ij/tpc/4PW1Jjk6eyMafDDLZA7Tzr8ybv8
niiOIunMIDgYDmfXWhEM5fwJsONIuLUbq3y6dRxEj/4EDNcP+lxXxr5PreChGg8LsS98fKp0QM0g
nnSrtxMSmO3sjY6F2KS+dV0MCJXtlQmpvOj/g5sBLaVAhZy4Ag8RNY6gaEEEkDc/B2BFkfVj4OmM
IA2KPXqteDFcFGhdjdfI82tyHUniWWwzydWGrOdgZ62MJaq8fegW5bG43HBuOLItmzczxs10MquE
wUdHrqd1clk2phKR/fbMyNacvXa9Sc22up7SgKe+UEMyTdztZhOetgvYZoxTt2tpmo30SlpXuKG3
WRESbEAzQBrlPs/6pKmAl0Eso8VYvvtZfIag857RPzdWd20ydl6Q6CYSXvkx5yOiNFrbiykPEunN
J5l2Jz/sfypr+CyUGQFELmfZ2ue1LSdUc8NbKVDddHW9a4r5nC0dZalCwVz5WASQFyCLe/Aatj88
/kxjZffd+o8FxUIHWVr3qeWQw9yfNtWDfjdICHyXmxKCrqmv6LGP1m16crn9YfkCJKk+bzcPH4lk
nyM/p6G/dWvkufSMIRqEOsPBsQSFOaEhfNLSOYfFfD1Aofemn8Z2A9+7rOl1mL1XW7OAC64gNKn7
4XUVYQSPyve/oFTULkSWQGgGYryi4dTsHPdC/qRJyv7J3RfsKwwf0RooeWZZ/vRhp8ii7p9GJ/Rv
Lp3DdWPv69T7R9XkAkCC0IQG33oPEjfdWFn2UxiLhV86sw6p9zo1PhepnupdESzlra32NTgBQhNd
JjZPx87cmgwuwdnRWvyI3oECcmGrBxhM3BAvoZq2EwYGTbhe8MFOWREzgOzeaXZFPlv7sUSGk1rb
TnW6iN31GeWWd5jUgnG48vfEjxoJw+qpDTwyCPwNkIXQQFvguyCWMRKWQeZ8jM7OP5i1F37w93qJ
a3ll60SzgvdEZXVsIxaI+lTijNUL711Bmm5trM0e7cFvntsLvuQWwXEq88Q3H7OsdxOHLnS+7qC/
Yen32iE9p37zktH81aWpTuYFqpHoPgC02qVsurUTrcQ/RF01BoX5gz2ObzYfAAlkd9jCjzJsmZux
ZewQ8Hz79oxBJEeVaIi+im1hvIeNTQtF05IkhDoUst5HJ3euLOeFe5prdhhvkSN9Ncr8XZU09so0
CKFQb1MAZDP62ymbhAtZWVFt/iCX4ugF7fBkZgbfw6ZuIBJ1oqmNiJ119BPQ/mJnqdKMYWlCxIWo
LRkz+5yPAvxoK9IrxCkV6ix/TzDk0TYAzNyJKBMrc//oQ5xv//uLP44MtARD9u2bWNnGGmmC2hXV
s+dolj/t4oWy3F8Cx+b9sg46KkN323sT1MqwZTjfjTdvK/XtBlIYDbQoGN+4YTY6fOsXYawfLL32
zvL75yVoOaeJHIvWTP/IsPR39Nm+zat6cmyitXsCrGHUElms7ytBkZDqc4gkapo3OhsWA/YU1M5w
HOxLEs9Q3/JSK6CktffvEGY4t/kMNULMXpug2b1y2uwm97dbyajZ2cZ52Jbh1PvpdW5b16a9/ZmW
yQH6FTbpn+Fl76hK3hyHOd/ZvrbQvYGMOEwWphwUUG5f3RaKi3Gpw6cGfBXykIB3fXTD9iq00jTx
yhJIShwmDkG3tVTC6oEi5j0su5O38kkus/MEf/WPzMD3oUrRDy4obtL5UKOzI+4T4Q8aHLbx3G0u
4iYkmuoOJzFNFKDAtfEnSExNNmKcs/JFK615xUV4HYA5emH/uLQo7o3ef+4aWFIg9pQl79RC1xHe
II844C0EV1MPAP3l0m4ZTa6Ba6Yo7xorS+TizIdqa9/zS8oZAQNEqJg8/xMSr7UEcenXvIj49rmm
2hyAUCQd8bp2Q7Zj3/YIj3r/x4YLOllB6ZCLPsLphc7AnHpM52XaWbbzzySJO6pX8oDati6uhJ0+
Im92b1eUyPYqbNhmbpJZ2j0MP5c4VOGewe5ryO3qh6Pqo+2M4zYhHxz1q5TzFjt99S6DptzrCr5m
Hu+UaJ+y9AHzyxLLKfuqhxlcp+8TPzdjDre3gOf68ibURMwmnrLfzaVhpCCKjRMmzwonqgs/31vj
eOWbmjOhHr9lWh+JoF8Pogqo6eIWTxlgxu7ZWfpf9AM52y9xsbMZ2WNzartfbztiPUK+XKDQyNB6
Qyo5VEabf2vieWaFz0Hum7QbIonGqfNmi1dJfhs9HjpGjqAnbpKNmHOuO1IzoYgppAJWjiZzfPWu
PCNCVLKhnJw9OypG69XJtxeCYknlwx+3siYu7bceXtN5ADGdr9dt2euA52Nu9FXeMwLDR3ZL+pxn
OVsTmQMtEtlczP86DOLNuo3xeilRXvz6NFt1EE2+eUfDwm6EUtrNiFDjmUOvCXteANmdcl/ZiVu5
99puHyenfBNO/bzWC/Efm6vxttAoVzmfDnkMJ1N5Z8iXs7WZV7M13i9BFucI0PZF+ux181dlhp8d
KXmxUDLS3b8R7Ly1x/vCvIUbSQymwSggds/vPhq/vu3K8bEgORZc8GNZ+Uwm0gZpnm0DcjVDXoZE
qCwK83fDuW01JGg1DnsPpJ/hLQSMR2wbV+N8105gHAjZCfAjain4DykP3jl7rkflXleh+VMg1Efl
H4db7LYsRGV2qImyZDk+Znl5W0+ghuWEIFfO/XcmZAsm/TH7/hyv+UDV2yJjFc6HfBh+7JAv2RNf
6NNYKGewqQ41UDp6v72qbh3uHJ0ZL57DFB14hYu3HQcqgqC7Qo73NAfdTciPG2N04jxIyUpZQhh4
53oxxma3WOuDV0/peVqgNz2Jq3DhakTAMMViHn49v5RA3WBFA/22x/oSHluK8r00arEznWK91kv1
WYV6PWAPRIkJY2Rwk1N/kNi1+48mrKfey+e4vvhIt/TPh1KI1BLkiST9hY9jPY3qI8v03TL/sM03
Tfg0C+/B7sZvJCvXwdy/0O7AllbLKO0EsMTYZOh5mr85HCKBJurgw7BGruLTyro+rmZvA1L3Dj1f
5VK/Uoh8bTdOQo+Hc1wb/5z19LGERbrEpbJvOkvuaLQlcktnv2ndsuR1AUv6JY0GuoF9sSTbwOwP
zToQz5lJbw9IeztWnNioF/82Oa97uyjP29iftFM9+hq3Zths11o7/l2fr4fUqcIo5+GJ9bbAiVrr
Z1AG86kZJpM0h/wGDriG85j/mN/XCLv0hUrqzhBiblx7lydlzRmxf9NpI0yHF7bx0X77fPy89H5i
h9ktzHh4HomuIGnlIbVWP/aD4Q+hdIKmdCZPs9x5YbAeiKIhlje3j6yT6E1I4bBXk1/D2Be6cGW1
xukvOU298M91+n8myL1dGDd5a4jYtHJQT2OukrIkE9ML6w8UMO0BwqSIu4tKZOS69ZB2Pa4pqHJj
oIYkAJc0YQ0PvrbsyivfleehVjNWN0Z+1JB5YB3cAn2ng91g7fEHd/VV4xFbVdrFfsmX8l5s8rND
ZFDlq9ojk9Q3K28TluBaxF5wpjKwOMoRA21J7GQ58CfyfdJnCQSVceqE96XEgpNN5QHCGZ05z4yX
YUUofLlTRtAkodsgufCad7v043DJDsLf0sNgqesOuGL4zmgF8+bRSGizQVC2sJt0qD923vBVrOHP
ELRY1Zg5Oq+57TnZDdwcHjroKK+Wj63yY03i3lBS0+pav04zvbY5LUB9cCDqthyBEAxNF2uo4dhF
hSliKVCbVoBttlhv/PFOUveIOmIp4YP6A9nC3cNIzEPMrk5PaPhF8N4LJSnmcfDql0Krh2bxIYw7
/BHVyCImRncPaFzEpTOhpQ9eQ2O1j+vQPuUXI/rqW3edCXmiFr0rwK/QWNdvHicmTH5/rdeKJhSb
1ZBzfId1uV1HhBL80xlxTzQ5wR2IToZFqbX2/WEMxRyZ4zQfJYg2jLs8kgf8U2n/jwRpO3YL54d0
iW9RI1Kn/+pd+ShOZwk2AmxP4PdXMFG9bYRwHM5JCfJpCcB+VGYzHBzb07G2DC/Gy9Ls7WA6La01
Xnd282mqznq51NZYlXrv8nU458X02hUpX72BMtJtvZ1dDRDMIdofaxvRbzkrOYwmfKmI0vToUNkX
L5fYJrufVaSMu3S2L0etaGON1uEWa3mkavueSoH1qHrzxQidr63a0PbJS551VZSIh62HRubFruHu
cDL3Wkzrc2s4JenVF+lSQyDwdK9WsGA7wEtD4EbXOGVc1vW1sLtDI9ovQ2Ibq0x8EQDXlX4imUkf
chORDtQYCoJJRrLqD9osEK1kNqnm4dtkzQZWcXVPsmy2W3RHtFZ9agys2XpIo2Eqj2qa1kib6zFc
AWqsOfhT9vLL/5YYANTc7tO5AoXXPSNNRsSBY2BZURvIpFU+GFZ3ypbRJ0l5eMm1THSmXjRnLRhS
BkDz2lU2JF7ofzhl+olrGG8V/0dZFfV8d7VZ1AhrcWrMsEmHAhe8SB9Ym8iSMo17iIjPzEmW2bqT
RG8AuYb30wKuDnp0Z0mWEia/plQvzabuXRqIMtmdDXO962uXRVrYFjrn+jB4y5Xq0o9pLm77sUSB
qrnOURduq1Nd0mnCc2/sSHHi25nsvT1lJ8dYbtFu0sfhTMwe8TCGe7fYEEgIHaVMXr3nPG8EAYk6
VFGu+9jzSNGGBJsvVzEVS3d5ivNmy8kHZAMVuNDjl6rGxbME/AJz/E03bA/EXmBHNbIHDQudCN2+
dnb3JwoAFtWK2/5cSwyFy7h0xxypAVK9ACPI8mH66kwilhvpkjXYLdC9KuLTKhtFXDlSzWj51VkM
9RwrZ7k3B4w0hdtzQ1rOl5OtWPwMY1fXQXWwBv9P+wHSbQm/YGT8Ztnw+CmZRDfudOpciuVIgGgN
6H1ys/m+8rvfMUMgEfh8llWDrMO14FY8pghVZ+eB4nE+1R/blt6ubRlMsZKtJ8GihoCNaAyHOdYk
USukb8ljNkiaLsQvF6JF5xoYda0B3M6jVT+2nf3ijbcTFWbEOD75eoWfbpnLrJqv1L6uqqE4NTOh
pkVmfrg5yQe5TRmJCtyP1dMTpED97rN1RtLkAJ6LHGaADZkEbs/AbyF/BGHJW+2acPFEFxg26gxt
SpJSc+tg2qk+6aC04oZ/haUwmXpQ0hqkZuTqZftpnuxuvtGiv7IEiixrMp8X48odELZVWbftZWg+
qwusza9JsJPNkWdOrx7YFXKSRBRlj8NTPUHnojGsYCOs6tQpr008Z+likshvhwsV4eopMctWxHWd
RmG7gbC5swsgVVzVnOIgD9t2yvF5ZJOaKQ8x+53Ahg7FLXlS8uAMgMZSlA3WKf8fc2e23LaSbdsv
QgWQ6F/ZgqQoUaI66wUh2zL6Honu6++AT53aMq8lRdTDjftSO0q2RRIEMleuNeeYDfdrzpGCGokI
IxkiaNbsn36iImRAwl6nxjbKKvaoPss2Q/yjbPpiCXpQ/KBmSaP+lCelu3ckujs3PYmC0yV2EgYW
bgR6/JpTqrWuWyAfEjl3M/bdyg14iyxq1CY28q6SxjKKHjNd4ZeEhJ8FdNzr9KoiDZaULgS4tapf
s6evccGDnGJ+4yATW6SuqWyCulJ3DhKPkFvb9lVCIYiAWqX4GveWae27HJmpDpBfjzJB6kNwHw1L
hXTRo+ECrRsN+UsbS1oIoWXsSpk+MENqTwrgd/qvBTV0OLeioggDjaY/izmnEVrL1nHTYTsRELaw
tF6cC7Xa1f501VmDv8A0yxav2l6hSmoGaFsmXuVt35svY1o8QkngxJFuy15JVjVZVavZg+va07TU
k55+g7Re6JfCr+eAdPRTBS8Z8j6UjW13dNpF2VZcEVs+M3KPsd0Wp5bCTvqO8lz1FovnD8Vw1xp/
WTYZE8Oqe9W7YjlSRmImwUqmJ9bW1rg+iYNGjxSIm7waHhCFhugEY7qufbBxDWmiJAurlRiMR5UN
bWs0Vb90rRjxXTZdW2XmH0eLJbqk0Oz02t8x/kaY4TOzIE0oxfuoN5QmIpMvsF04t7b3veFvYw7M
CAx8qjqX+QoKn1Okfe+MqPAKU9qLUeJ8acKOqaw8O4E4gVnvaYpp51ZMzcodWt6EQaAq8qbYCHD1
J8YmNof7eWVqXOxwP9Ch6W1zJw6+a7/QOklXCACbBQcM6PIdM9IwhtcjWf0Y1O2LNH+w2qreFiV8
WSH8I/3IhOlP/zLRmcO6ox4Fa/TSiLgAQcylIHoAiFmIKAPw2tkOdLZZ99ukpzeDGt65Qj73A33f
dF4xOEU2fd0vpzl6tkKlFRi/aNSt+RbLRSYC1ZviycsD9cj0441iSluUjvujzb+PlkRXN6lni/DR
VYTmr9dAa5gG4+oIso1WjGs7qM9NRAcysn8o2UkzaAtgR9hXPve05fCagFR3LHq/GEuskLpuHSCY
7AjSPMa0Y6stLb+lK9ifhUskZM4erSTsMMXo6Ks+BzMmLOEJF8dKU5bh3rH3IlfX8Hae8R70K0dg
19bp5tL8qdLk2Uyzu6yY2jWsw2ahivE5y4Ady/6kjrBDNXb5b/Zo4/4dTgxeH92Se6Rl8K6YtbOw
9SFfCJV2MDBhluiYVo36UJv9KZjVkI2ffA/M8sGo790BSRbf6kNjwPS0Es8P8odkQo6uO0NAGIGa
bZrBfEQdDqhJ5xxux9/zKQhxPNcnAIeZLJ5LzpZgLTzUvFut56UnLbux6zLbRIlJkkC5b4d6K/r6
mE4/XKvZzS+kuDqawelJK7Rn26Yra43moxbvEKI9obpK2IFB8PgtRxIXmRqxOwRGNZvImVUvpvVQ
hQ/hFN41HH07UDWLcBaXo55aqq09k8F3vQxvo5ErKw+hP73VU7GG3eGNLQeY+Ce1S8YAp5lb2lSu
WNyV8MacpkMxD83q5DxiudVttATBXJqi6Bk695sQCHN1vfKsfAb+6As/7cw1Xoq54cLeJApzj1ly
h6uWYX57Cu0YUiB7tm2hMKaBs/HNkDYibTaQUkxqfHNT1EQ4hRMlosPDPys9Om3kX7MbBZjiLNgE
kzJdpSrGjtg9Goq2NaogWxrYVabUZnP1nSO1pg0JvliGtf1ko4OmfXgIWoa9fRdJrxqbF1lW30Vn
IvFiC0waoQNcl9QaDVp9mQwo6HlnbRoSCHxFBTzMdgl29dTe6z19biUJzzqM15WT0UNk0xlkPyyj
mHQ3pKF33O2HUo32WV3nXlMTxTcmbOuxuc2jtN11jM2dYqWLoH4gD03o/sLX8i0Gpm+mom+DpLkB
yxBsKl/9Zqnhgz0/wPaIa0caobHEI1HnFv0icYgnKztAcaTD34u33mdoqh9IkLyqwSLVccRGrqnm
td05zPlZGaEpbrW4+dmn6RPWEnuh2CytzPCaRVujJh73nZM/4E1FNuZUnkZMBa2tzMOH6EUookjE
rJayzomtYoBs6Iu4BcFU9sw16Ws/UytyTq2zO8kXSn3EDBkjPw1zJuEhiOdY5Lt81J99Y7BXilS9
kk180VnpTRupjyNiNEmbUauaQyydpwJROA6uHL2U8mNQ+YMJ5JaDp8K3eu6DjkYEieKPPpMGwILG
XeWON1bFcVjVT2aVP0W5fk+xdwjYT5kgZ55GG3X2UA+CaYRrMYPp0FPQN6/wL38vtQZ0cpHctZbE
a5dhzuHwim8H8Iyauged9YLNvXq2Qp5Gu6OpwuWhquWJxG6ctVG8ca3hZ8H8j35pFWOhQcbSCfTS
BQKBpmUvc6BfIsAo0Gda607Vm2UNYnCZNmVCDiIegaqvb/LOuWWL0nDhNTgo+UpUxuWL1MgfJon0
MFOoFm2kyiY9YQ6pnOQLa8f4D3u0IR6l3awteGtiqPxFCBKM0h1tEgXQIrboCPCmfKn+bO2SuLph
fMTb+1jHMX5vlZMqIwK9Lz0mr3lTq0u7as/zNzQiMfTE+GgPY7cS+bRSmKMwx+UiIp6DPsxrRtMd
q4O6JMxUAQ3/q0TPgOQdbjMIZs8pxtNgRDeVma26MlNpZNf732twlY89h1dERgUyiRE59KxuOeeW
qSD7ZJuYIIZwo4bT9EYKzFs0iepQJXmzRv9w04F41xQTmlq3zIHdGQVH2mDZbWsCdAaEWCsN1CMn
+uB68IezgJ6gYWfsa/PsUv0uR6vuFoVIj0PTP3adcXTqaauL8TXqcIkbgeOxxFyHVcp4MnDPSs9h
1EaaWMH8QCqwAkN3KLroRe+gi0XDBPcnUoplFZF5nm100TAbJNabkgxkNlXxi1JoJ8s3ObHqE3b8
3rnHV6thycvffDV/AWMoVjDzfsaAD8xc7hzdDs+q3b3WZtAtg4CRTckT2ocdHnhbLns9ICQT3/2q
aexdqJQIHRqDASbPk8nKVhS3aMsEhX//UreU+mmon6iV443C4TVWTEQd7EmBMouiMbXo2b7K4KFl
uXGcNP2kGrSBs9H2wpCzeq5yoh+Hq8iATgsGhjTtWblOyLCGp4rJMvZa7jnarzaHvBsfHW2V3hri
XqvQ3EMPW1b0D5hCs1jn3XVQMKxuh6LZyEbXaa7TP5RuAShkTveoubwKNzpZmpvBtDeFxMRY0Uo2
/V+pT9sI9dKAJCX2fl/QlBKiLvQTxfiL39NgQYfbmNMPwLCmVw7jq++zeGqshokqzi12ah2Hg8ka
Mw8cgp780ZGdpPbHMwSAYc9A2Cs6456yGvd7NlGPKBbZcBDzDMRBWXqrm+43J21Z2Hv66e1Vaphe
3Io3zcd7LNz+VFgTNnG20aEWV1nDUC9Jz5VCi0nn8LYEIH2uhH2VyHFT65gSC+tZMmVYtG57V8gB
ZUyYfKtFll0x0Vb87sACMS+JproZO8abAGvGim25LA1jq8zQOtMGccz9ZvkOo92+e4GPUq+H2HlC
pqquzVQ5tMkjUATs2gaKH6ySgt4+WqdpzSG9W5acDdZASBcuhaZjcGIf/fJbrw6ID8KaPm21xVUN
vnCKzVWFTJ6b5IecgxZZPZF/2Fc4l6hZNJ0ul8HmbCU3eUuJ1XTO2sy6s2io8iyY5Us4j+ucMCoA
KYCZcRyOqf+IR/7AHBPLSsZhoooetCm46yyXDRlRga05PzD1nTorO89/aOpUC66SPMz7htyIxjFW
dEht2k5MYYPpQI9IIpUWjBzS7mxEMXdg6ccraJye0xR7EIEPWhbuyrGngWue0xbCZGmLR2RvyBPS
U6WlzDdwze0zRT7WQdUsUmJBl5NAj9nSp6f1sarsPEEI10BqSNHG2KnHbc78oz2MTJUc5sULGTcD
TqL4J9zjjdqD8aCnOYp1aVj3YQ2G0tDDB4SH6wn5MF0FhngRwsNOQa1Mo53vGP6OLGkzZm67rivk
LXN9hWCmrxwYFlP8QuvGhYeG0qS2kN1HhnSXhlSesJk+9E1xVUbiV4qOHJFW8pMErJ2LeoQDSC45
vKRvWm0+FmTb+5n/Su+e6L9aOyCOXkWKc5Q2sg8GzPK+7Bgx6e7gLqC8vAzdwxR15Qo81Q4M2zU+
43RjTjFC9MI9sTHczA+L0/Ngp3OMXZq0KJqTtxzGxlrRE8Sa9qHid8uKsSvweYlOg6daQ73fTbqn
hQwC3BkSMU8GhVt7hmbs2mRl5sVbGkRyw6hBi4IRMmYPuzHC1KSvBsYNu5FwNZTgt6491JsicV9U
5M2ruRI0jBGAExMC6mR/VSYTuZ1RsdQs9apv2fCJm7qvs36b6W6/LBEaK35Czl9XYOOm7F+a9sFp
on2ea88otV6zpAmX836D8a3WUJySidZWer3SE3EoXaompJ/ojJBuVzXuvHiQJZsxRnVb6c6Qsw92
oPpkjLmvhHWlVK/5RqslsYgsbejwDiW4VBpbKK6dxfCioGisMh+7qovguC2m8xwzw0ORjxXtdDlS
EJfYWBm/BA7oBvmiZNkOT4ZHY+VAjO+m1TG84lHHAlKM/XJw0m1sFYe+Sq1lHaWMt2T8sx2nK9oQ
JI7gbw3q/rEoVD4fFpQ2TL0hxa3UcHOFAEQwlFGvKM2cVy38tZg6wJroYch0a5W5xQ0UNVHoZ+WY
prtePRtTaSJbNmmEFPVWy7WHXk8fCDljO5kHers4G5kgaT/coux3wgpxFcXpyhYVo2neSp6NNJKU
aGeGdogU37rK/e66ExSe7YRMJLSucawxenYQFXMCuclNf+lS5hWa88Zmdkvt6Yk2pI8cYsDQjJcx
YHbQ2UBhRhc91EbrSmRDpZEv2DSp/JKh2iMnXtZxeUBIsQYa8TTWIwdc/xFZGvJKHdEb41tUyC/O
hJ1MxXO7dNToVAc0e9hficxrr/Dgv4yCGnFln5S4WhN2vPXLSgX/3tNe7NKt60/M1MdhH9vGGZsM
RntXe8V9DiW5vFJidJkiJrUX9iv9Rg4WEGDju4gm2jqvrXGb69xYbYQysnuRzKqXaHpooApNrgHL
YMo1icjrVOdHXOf+/2NA4R/46v8/eNX2p+jBzSsxW69gqnfN/J/mPXpw/pf/C6m2/2XzjOoq2mxL
YyoAX/Df5EFL+5dhWrZja0Qs2P8wqhVT/decIWSBmld1Xag6NEBcIjOkWjHFv1yNWDQbKKFKMi98
xP+lI/6bbfo/4PDgP1zx96xT8SfrVCGSAKCIMK05puNddIhlFo7sW+ZkY5zeJ+Gx42hj6ZtS0KzW
Nzkra21jbDBAmYfpD0KutKi5raxbW9/YXU7pGa8iN1r77cHJrk0dssrdO47jv9/p+3em/4mc/eed
XdBXC5wwkATblLrt2ux5hhkaRMPGCTjyM8Ga3yj/d0R0zGDW1zCRV5uZiDwZcmMhICeYFZnJxgLr
0cyWWCNG3wsN4VoMjzo/LBlvtoCU2WFN940GDTSE/aD9HKqNrprbKaH/+9WHMT66zBdYx3aS5kBO
YuoB7HgwNbFxxHjQQ+1aCVXIqM0dZEGaQqU3RCYnbNdYN5T6oSlR9IJ4mPrxR+UyJDOweqjGtiyj
jeEjfc/nLycANrcuBBMz/KvXSOlNqF6SM2Xy3cigArExX5Uj80WtzeFylSzUfjjViJL641xrLuVA
fHKYyVd9VL7VTfQdtli/INlnrwCs333+hfIIvCNc/vN9XiSV+amFrRr/iReD9G8NdzMm+hlk/hLO
Glwm2R/zaFq5dHU+f70P7h9zfh/v7mzfMfvUHbXEi+J+a1qU2lxec0K8ZYivML0zF/cfaud/PpPJ
M/3+NWrCUzu7E4kXOMZ3P0BKoRo1A0MEU1NfIKghgkKLymzZm9EBywHWwuDFrCAAlINx7NAvZiL9
TgTH9zZDB1xlN/Od62I8qGaugeO+KOQMtwIrLW6dG0WiOzUD8niQeLXB69ymnn+rmFzybSUOiu61
z+NTqnYbrc/OQVXrN6p8wioZzfuERxqHl893dlMyTbLQEowjmN0wfnCakjE5HcHUProc8wGq4egY
dlgoN1EzrbFobZLfDVv73oBtgSzCWVeNdRO6+MG5vBztTGOddeGTKfLrDmU6yNyVAqxHQyKuRMW1
krcvWmWcqqH8+flX/Ccm+Z/LP//83VdcQ4jvs7xKPCfRtqYhDkjxb/IpX2GRu03b+OHzl2El/uu3
PN9h716myfKiaYwywfUMPAiTAYz/hXCyLx6Mi4TPfz7G/Lrvfn/oKFJWs2VNCdx1jYWEMc53ieDR
tPFO6fl4C0czWwC1paPcDktchodw6o/VmHnxFDzS05mvMM2jkYjyaUq+KZGx5FiEeghEBDKea4qI
I626dTKXymOf7ppR2datk9J1wI3ujK9MYfbSJddxctaFzUFWODcKrgSpBY9KUt5XJuauz6/nByvB
ZYpKRxQOnnqTz+vrdyzRKlod/qNE1pKIu+uwuWNh//yltI9WgYv9Db1uPGlMjj3XsKxn0wAVb02o
L4YZtkp3oRppysQxQ/fQxXBOMQz+p6dBMVAWLlsXLkeimRy9VNHgSwqM/ymX/gj0+GN7+2BHMC+2
NwovaRkB9y6j2CUEFoYIibm3FXk1NNMqRhceDui0+qhiQKrf4jc9tlYDBC3YFUqJt9DCamJfsXSv
mrwpF27jPoUqU8CwP0yDw5G+OrTZdD/VaA8H52a0rX1hBigDYWsM8Ji60F+avSX+yy/1YodzaHOX
KqFbnm/4y4D5A7dZjAuhOYuqOitpdiNyC6zvEH8RgfnRN3uxn6RJ3BP8Y8ceShUyhjTAIalsfqRm
fp2VWvzF93SRCPOfh9O42EacKC3QPovYS5Mc77IkI6pK73DQcsSACZvjWIlTwoh4Fi0sR1GbPeSd
8sw2zsbcD6txhFdFl7tOzLvP7+l5c/nLpmNcbDpGMJB0zhvw5OzC6btiF4WgEhj+z4iHmgeb/soX
H/+DFda4WGE1k6k4CXB8qzY8PKk9uHYFmiXYVrVc4kn74jH94Ls05p+/WwE1tFx+V/OR5qXArOrT
kIEx8oHjmKNdfXGHmvMz/7cLd7HOKrlA32f1sWcEzcGukjMtgqdoVEMk0tjNgzR7akIlPTPaz1fw
hIJlVTtybXU0iTUxTmu0ENjsa63dkQ3r5dGw02lLtL5C/xt4i9OhZzYGyGf23hzMdY+uc4GrgufT
a4bkZwY8UcebGqHZ7tHob5vSbXaxJW7HvLpldLANZv8wwCpGi9W06yaaKW72ZPn5mfY79q+B4rBs
aGUo6LvkbDNOf6JtwcMWNlunT1+tuNsyZf3iaxEfff0XeQBpbCKzAyDhqXQkeywvLMwEmnMyMN07
0nrtyFlYfb0aausQgJkuwyc7u67oJg2QoLqKxI3rqjjyv/zD3q73k6VuOt/cdgAoodyT7HL/+UMx
H4n++uXOX/q7W8gm4BogrpV7UxuvTWs4ljn4FsPeEBmJejB8wkKNN2ye5Vpscqexu6/TM/zCpjSX
5YjbPrLOqULT+zVJaq8Ub6bQliN9eTg6e6O8NWFd2oz6IrVdTfQhwXSxCn+V+PBBjfH74PDu7fvm
EOqgMQsvNnNMreGtj1psMsNvn1+ej379xeoM9a9oO78oPKsM1rW0b/0qfmmcbPv5r9eMj17gcjW2
h9iylK7wIp1BaZCKF6H2NaKLJxSySF5qcZJwxNvCuWli5lSK5EaPkcbmLa4+ZiWYIjvGiJFeU/50
j0E90tGsxX3WOPtcU5jAKpqJfg4VQDo92+oADCHxl2FsDGAs+u+dkr4hnzxWddwhN7H2UIi80reP
hOxgi6MeDe00W0FQg1BHVY2fUQcE4OOxr/cM6hmxB4c6tU61371a9MPQNo+3fY4tgHlgvJwq3p3i
ivNYdvfoAwfglcpTVY57wsifsGI+GiPVOHBtxDDar7DGgBTUWB0Gx3y1sS8T8JEt6hhZk51AkQAg
RB0+Kv7OroxNhj+KVnPPIZQEyjSVc9o5ArV+DavjITfNTYwIOqW/lKjZLztJN8zjGVq1O7uD+RjN
vcPRBVbCvCMC8YHBaIaob0IAJIiHMBTXAWdo7PQvkR9vq1h8U9PiBhgN2sROriNXAeTZ3CRko/sc
SaGQ79w4eIwDdzeionYbjW41JHKychydweM0N804zBC2fl0qylm13AeGgV6C1zNu4vVotwhqkuEO
e+lVZ6dXgCfWrRMcZa6gCBhPkRk+GXQQyiQ59Xn/JnlVI8QV19uM9NEt4SSuuFEtPisOggN5Qms9
7A4Bz8bnN+0HZejvleTdIzfDWzVTnwpPFiitYyG9NEbrnQ7oN4vvk5GsUD1ftaxan7/eR3W+fvGM
yFovaE5AmA2pv+AkeGVhb8tGe+QYs1JEPSEbLGaBS/IrZzh7PRTRvuvDfXeiSX6SdvEW9uqdjvt8
IczuqtEtxnKlHizt2u1Yh+1tnAPJDGNvEGxUZaG8WeZ4VYbFyvWVX06iPnajswj4enxt3JXIpFU+
ZYm6d5nV0a0rkLvB5vv8436wd/y+Cu8u70gAke4mLDl+6MTc+JCShkbez9CMkqF7KRVj9fkrfVSj
6RcVEbwNOgsoGj0mMt/SMjzYvKywirXIorcQqYcstaORGYeQ+99xhusAazR11NaEtQ1cemG1xn2L
r/3z9/NBNaNfFE2BYQ+02Us+uYZuJZOEDlSUCyxkZYk68/MX+ejyXpRMHBZi7E98zqp1tjhJ3kIQ
P66GAqWXGjYA46vb9oOVXZ9//u57FEYq2KarwlPExEkQ8IhtEHWh/Je3yUWJEcYt0yrJxiEchUFx
iJgCDztptgfdkGffHx8+v16a9dHXclEhyFQNDSXh8RNGATjAUk766FzphEp2ogMoLYYr31dv9V6N
eDotuml5dkolOmIOkYtBK7eEaGyEmGkzEn6G8zOcTGOVpfxpk5tQs9r46MIOKZVsZhtqWMp/Y71i
fAnOMcNmzKlr4IZUHlw9OgBeEOwo1g/pE9/bzpkuVreOWbmb0kHeMG4SffTmKxBo4pgos+WyYSyq
GB3mPjr4Y6Dc0mu+CWoNFdJg/5rYhaBFk3QQQJ2NmJhWvXplQ1N0JK7Bslb3WYAN1cq/tQYYX2LS
+XVD/FzIDJ2Gjy8nr8StMuKZa5PpMZ8t65EIDw4CLz0pzjrQU9Nuj+GAe1e3kbOozRFc335Q/aOB
TIKuKrsDFtFjGOnf6GWf3Eg79ANKmyRHtqDvpcIFMhKYt5A9CrOGMhLdFDb/FK4cCsiOsKaamfFo
3Nth8JxGw7oIEM0mjXL0ZdAtoKqgea/VZofCYK8Vxk6yvZSOvMnD7IH0U/qcbOeq7c5b7zUxm3vS
zA6T3IQNJJ0ZDfqA1vIOmhCjSEYqI3kjAreOY6XfoZ0CWabakK3cV0rpxUV07beOh5RsVxFaFVT6
wSapHGYf9vx65ebappTued662D7uw96+ZoZ2av0ioU3brIu5dWPEiLVdJG800Z1bJZh+b/GB+iMu
nZWjYWYGwwiOUq2WblrvhSoOqp/ki7ARjI79ta+Wq1axbulCuTCvcvnFGfqDZ1u92JGgC1UQVZoC
1yg+9UI5U+SAxGm/WAi1+ff83ycuw5233ndrh89ZiRa+YGGmjbTMxmzXkddGH14C+LNtdBHt0uri
faG7W8Ox1p8/6h9utOLPl41HewhbUgs8Iy4h2boz0/+MWuRX4vNUTzBM9QqWeYQmNGmfS6d+i6tp
EzID7URNLAOzP6z0jBqfJ/nU1hkwEB4ExGBbzNM/dS27G+viJU2KB53qxsndx1bDjTw25hVCFrLU
iZqhGKwcxdMjh6hBEjhHcaj778YYfG9U/fHzDyrmRfL/vr5kwP/5QfsKT9Ko4o6MBLpBP7xW1NrD
LYR0Q/aobrvugU8klnoBrdTwVY8xNaayPL1Kh5KICoq1uTpoQ4SbiPjAoHTBsC7jQVtMmX2dms4T
oQr0xlKaC1bz9vnb/mgaMo/C3t8W+gi8v82U1AuGjBKYabxNuAC94yOm6a3aPJrBuJ5CDSsiQkTM
+HifGTVdI4dh5Ov8cvmmLPDxpnuixbXBwGNK2HZDcgdED7w5h+SC6fcD6BTPhcw0gpA7hapYaoCs
El/i/7FXZeoSbSF3AdmLVh8dh+oZ1zDyWHcVwoL4Lz/qRS2Q+rEoAw1RfF5jSITZhzmnF7PvstkK
936AdtrJ6yIhszvrMAun65RxWkNuhuJvbVIoktEbBgNt3a8R/X6BWjqBbdbYmDahHdnFIqOHOJkz
XL3f8yyxkrB6OewBs9LbAfw8PuX5XWwS/nw3Nqe42Cp0PDjwuuHh8w9pzbfb327Di1rErAlXUSRd
orzXb2SGutd09DdCyPzVpMI6n3xs7ajnhmylaOmG1soObt+mKXRmCPSswggupTbZS40z4zKktwX9
eTwOZb6VsYlouAZfroVEXmDotmL9apo7K0UDr5tjrVf7lTc0uG6Ljj6LfyIdZ+mU/tqN6/sYOVcx
K1UhxfA85KtIewT5BNQDFl5gEOtVe0NSvWhWT7t92MWRigVX675Tw62bvKRWbTwnI5A3t5/Nmt4m
vosNmS13HRBOyOaHLurOkADAvMI1y8NNDX7i9z9y0yW6gfXc0mrAW39+rbV5DfvLtVYv6qUYR0GG
VDL3TENeh132GOr1owlwAUsDlPwOnz1Hsnnk57BRR3gGtEz++vzFP9ouLioot6LgrJUsJ4TEuqvU
Yicm42iLf6dcf9gT/2A1Uy+W7QApklLoY86QNOTI7Jy0fvziOZzvxL9dtYv+Rxr3GJjtmoUSFVIY
tQ30kOFKj+tVHbP1f355PmqXifm6vdvuoNSCvpBu4lWm3FWDvTajEgdjB8FHjrMnh/S6MRf3JX4D
ZOn3gv5O4ohtPeKFS3T7mdCQW2hZiEg0DGMFxFBCzDqXBTp+mJHdxWCey9hBjCY3HVmYwF3qLzbN
D77b31vMu/feEUbOnsV7N8OHSr2hw7yr3C9PaB9cf3Fx5+RG6zQV8VAAPl/0plDWfWOBBXRhYRV4
8uBt7NIwfYxg7yQw/rUWMhJytSTvfrqFxnlOIzMk++Lo9NFHvbjPikGP6J3WiQdC56jZ8i42tJu0
RMn++X1wkV/7n5mBuLjbhIUFPc4YGMaOKLZ+qwGglkhLi601Kb9iJjV2a6PITvwbEuFfumD8+cUr
//0RgrP05x1o0JuxJ3iCnj5kVLmKs9DHaZuSvLWMtRCvlnzKpbPWALgvwUs/WH13b8XRThvCMz3I
8osr8Pevm3ycP9+GVLOaoGCVvjFdzWVhFrtal1CS4Cbm6Re16wcHYHFRuyZdNDiNyWYoAYybVvgw
BZ21ViVIQ4BFr5VvdF98mo8GB0ht/niuR7OVDQYPpCi01BxjvMuo6NL5JIAtrCOpyMckVzbDXhoK
1DQHEsvobKcuIGMw2HUDMdhq0a0wQ/7CNz1R6cTZKq4Y5eZqDCWEoS5EHIFIkDwg+j9knQUA6a0k
2827XhXQRY8IDWM/bUMirhhgWljCowbupatMO2q5nKMeByoYbKHz5PAXEHhCMQvAyWsl5CprWdFE
RJu7JI/7qeG3pbSBtMygwZbtUvnVQvtb+vCXlVa7qO3aSTWzEKCTh45xk0ow0rDkMQuX68xR0xXh
At8bjWOhsG47tXx0yBOBZgvY27Rv9cJ5GGwFLt2AqEDmDeYjKwDBZ5Qbd6CBNAYm8Eu41UnWAINi
9jKYyBdQr+R9uzUYftgVCuGwvIsQ8DV4eIFnPnBznMqC3D478HQDsV4avQaZIL7Jfpz//mj4vxIn
PuMHmmHLgyfjYQuddK02GYKUfNPGxWGKxL4y+f7dAPpYZS9H9nVFTa9duz9Eebj7/An+vSL+7fpd
PsF+h4yvxzYL+Hop8bEufCV5gjcU4c1o7jvN2vj2sE7cZoXK+yBdBD6pBuY2wdkKAvqmLoL72O1O
SHd26USsp0pvAw2sA3ylG8H5jt1/tWUY7ry+vtsy1LqSeT6XAzoHZE5GWwS5y9w3vxDw/H0tM3+P
9N/9+jGULcBWrkRbPpfmsRy/2qc/WDm0i/c9TsagBAa/uKkebTTyTThhtz8GleeKp8+/xo9eYv5M
7967b9QuEzwJrzi+89PbLnwJ5A0xZ32frT5/hY+uzsWOmiQOOV3F/AqmcV07ZCGI+vrzX/331Rs1
2p9vXoCB1CHPJR4RdUudI4UD4W54dmT9xYL6e+H8201+sUGaEp01Ub/Yc6W1wna1Vp3KZm7S/qoK
f23qKfRmZ2XG0VEpxYutuCeAIC8t5whlnF4TssyWDrPQRWRp03bUJU5NvGaff/oPmhbm75+/++7K
phJpU1Fh+92MGJMGRBnjMPT9gTEhOZAQMKRSPeD6wIfRI5T74nU/uGfUi13GSNCBtrqSz1Orrdmk
P/MiJl09e4BfcXLoK3YuXHM9qm/EMN5EgXKY5ydKq75ESnJOS3KdJwL3KnopX7yjv7dvTPViLffd
vK+ZmOceQuqTZlenRusOeee3WyEh9k0JviCR1zekE3zvOZp+/rIfXYf55++uf0rGrREQH+NpwECa
2NoGQf5jIqrE6vDHR7b2Vbk+321/uQvViyoFK7+IaTjkXsWFhyozekqRH2A5f4P3AkwqV9YGMLO1
y6wyU7SdyT2RVtqui5sar0F2a2QJRvPqEDKTchvrODnMPvtivB+a4qtS6oOztXqxWAVKYaMbNnPP
xVDsMvaUjnGalPrKHEW2TNJob43KRqb6r8+vvuH8fWUx3ItvXW+7ttDQvCFw8A8NzfhyUrD5KK/k
XoEG04Ybh95mQsou4S0snXNLmRSVWz9WtjEyq62S4kAHJG0xgnKUJX6Bs2XMJNQ6OM21S6JaGBmS
kCFpYXiTFT0QNb4eqmKBMRIlS+b+LNA8LqXf/UoaO1xA8AK+NRvn2ySo6LPF5GEhgAf4OhydWBHr
1ieZtagIWSyj/8PZeSw3jmxb9IsQAZNwU3pSIuXtBCGpJHgPJMzXvwW9STWvKEbUpCO6uksUYTJP
nrP32uOmd8SLXiXrsJEvrBP3+tQTl5HGTgm2GYas9hCa/uRKr1aNZ281SyyLsihAJeOYbPLgo8Hm
j0u/2oayCUlQKi4D2mgQYZBaEI0QEx8dUj9NtbRjyo0o1G2laS+BgZWs5gr1Ju2e6RW17GqvRMNC
J0wW6mIebGoAR8skb3ea1u+mZS62pZjLgbgm8g3+dGF6rcDfaQPgqR6NqN5KbxlTom9O4seq9veY
cpcF8+m4NGn6lCRghlv0QM56kOZ+COyPLLduKDPVuVYU5lox/bWS030PUn/rpcMld/zS8SgW65Yf
OgBHg8zXzmEjZHMXfpZjBTdTwrGrwHb002AXW8mmC8yFWQxXdtaRtsEYUjjyeVLT9ig5sDzRcB8A
TRb1S9EUj65uPBUyyxCEhOHcF9FBeNVVG9RPZkVeo1EmGAXplHqj+9pW/SqPuseCN1368QoPyWNV
AhZxh+q+jAYg78Roq2aPJyUFbG/K4HogNAD4bIwVPr2OU31JwEEwsxIan2yLJMmaKdIONAUDlGvE
fnSLLDhIs5oB9Nh7t6YzuiuNCXMtE2PuW+Pa08BhEHG6E6l7PTJUQJL0FlveutTpMiV92S7sKroa
QuRImZ3ibq6zZe6p931KCpgPhsmIxYiPxD60QM2dpD0wmmDgH3vLIFbHRYmeGwvtszTcD5spg9D1
rR/DsMiozRtbktOLujTvvGWpyn0WoUphjr4pUvt2GKNPB3cseGkdfjTZS2Pjz7mSyB9aZkiW6q71
yoe+Olnp/WRT6/UepSjm2YEQFIXMuFxeu3k6YeOKBcYbeOimf5M4UCYQHUyQHWLi6PsTC9gSz44S
wqzxR/VjvYHqsuxQN021nVP6i1qKTWbqWwiuq1ZKgslaiCTO4BA9rz4NIVF+BlOa6feN6cO1SbMy
8co1RFlaHoDTRPhvka5d01k3gIAabqPg04fG5SdEWZGs2cN3Ep371pnom5w0vBuNtlsQbwuRnZ52
23TOytW5maMxPGSegStLjd8LYQcTfh3imFM+xYO+LVyAH3qW1vPEwShV9YsgNvZQhwAlWSNDvByl
M4u2AfVpwYHDmNtq9NgUtAoRp2ucklpXBzhJvkeTFfex3r4hJf0jvOQlUZtbUDOXuRAGWW7OOoAH
Aq7wi0PXW54RixCHLd6nelVow4VlRdvOC14Ynq0b30zgoiuvTtascj2764qAELfRu0YFMs9LNA9a
qS/1zkVe2JufhRz6b5mAO4lQXYHMw06NeVO4X+rQ32dutIWoQ2czhb+SJk/TNsVZa6dE9l5hNMUs
663kp/ZkCAdtUs5DBTxEQ4gewaZdN29ZF6ZPJiD3JtC7S2xMS60Kl2anXsvW2CrQ6fvKeDBN8z6Y
mvRVHES0afE0w/v61HvzJZTOoUZ7YqCumebpZt3cMcS6Qdixn7YG0655/cFet14MmxPoZc31zQsf
bp5TcUYtaZTqRfjcR+nShyzikCkhlPQz1lj1sdmzWLLUW416wz747qlIyXpkdPiwTEzQanzpkMRO
UxSuI9oNAJWAKGABGglIilgAI2jrSZHqvNZkw2G6g7WPme9mmgkZabzXsabNmbzOWr5vEQT7ooMU
xRFwZQR9yOqMj4sKtZEpgUYp3tHR+SyFvMq4z5YI9ymTx2Yiwzf2BQ2+bchwAhEJHltj+P6ZYa/Q
GLAOZRpdDCmcFf4HvGBEATnWhTEyeZ2ef2g1L+30dBShTV3JVGZ6jcp29NdWJg7Q8IfFZOEt1cdC
m1w30jNmei1pmPXFXclMyfWHQ/O9zpN01Bq7XPaYoPU7VNyHwq1xno6PtMjnWm3cTT+yG/BED246
58eZIC3AYvlKsXZ9esjDtAK2T8Jj4BuI4W0aGRU+NufEuGO8/dTU7q1tWvc0PN+8TtknTX1OSPzz
6UO4R0enDs824jRibEwZrUK2tdjsXoag37kMa36vcU59xNHZCT2U4PLJbMMxDS7iYG0Ri73YZQtF
89zk50QTULhHp6jQozqGksbss8mviqH6k/mE4ibWTQrYyYu9tewIZNPrXdAlsNiV1e/f7VT1dnS0
chJygjp8jpsuISV2UjRZ8dnvdOrCHfXcooB8Q6bxaEGahDjLkvZtNfpL3GVPrQ1Xb6qJBApXojYW
ZsuWHDZ4DpBjM1jUV6lp0dqu9F1eOGdaEM7P5TEhAv89LEy7gWBokG3aVF4kXncf5k7OmuIdujp6
bmT8kKKvl6gDef7dGyPoHqdCk13gxU50uBrio4SQP05aBic5qKNzhyPv1Si6e7WqtnaY3PeGf+mh
f1Pq7g+G4nUnMVuP2ejSop/0pOyYoaiXo95djQBOQjfH5c2GimlObqQ5EOvmgxMGeTGXLSemMVfu
gSqugHFeA0Hbk+h8EXkwBmPI1b0Z3/hmPK8r4wNjKfu5xgKkiXTbT1Uv4ZazhAXHytOL3KpMRrgt
IIIgBaM40g2sVHMeWyyBulOtY9Fca1CfvzfjfqR2ojfYo4tIe+UytvUX35r4tD67RLDDbEjyZaHd
2QawLL/EitVnN3ULKFCXh+//GlPtlorNWDFr7rqSqLdIF6+/P7ba9O7972FMOEenjrIJE0tp9GSD
U39eVP1mkAqk52DZuFdTPzMG5ZSSpA7FDaLInUmnc3CbM0fOE2d+4RydOdl2akiqfHoqinmNXN+g
nnIcby5ANXL3FPsp7WGA2GfOnj+fcZE2/PexLRJ6kEFClxTUto6u1bW01bQL2Kq/tO16ceainnhf
naPDYy/TxI1tkWyGjuAjOARdR50ArXlwWH+SNdVq6XfLaTb6XUD2BxZ9ItRgDF20NH7O/Bo/H7T/
/6T514new0OuFRZXF5DIRaB+eGa49mtrlfcHlnoCzMyZXT3YypeFBej3z/yWp/30PB2t8RDtcy2s
xmRjeuVj4YZwtPSRbEKdyIZRJ/enFxvADQeC0Demre6crsOiDWDIzLKZqZPQo3Adiq59yFKP9O4K
DW034gOv+waZUhXdt7XcY7JK+ZN6VQajMqf7vw9qOiNVV1CVtA9+AKq5SGISoNwV7avnfMzvyJI9
s/ppJxZ752iPoS6RBLO36SZTv6LyHmcnPtdijiQ6soMlJYw74H0czRXP78BBrUZUrZ+T3J/89KOt
BjSCnWZNnW4KP9nxNPPk3qbqV+nflBBtg37KRgXTBMTGWEHJ9zh/hHVyZp870SgXzvFeJOK+dogd
3uQptigTSJ3MiAZUwuido+h7U4LuZoF7yV2gT3myiwatWnI2p6Wnxe9Ema3wLD0SNXorR2JMwC/j
QmNsYwYuRBPOY13dfo4KmVS/P5Hfg6kfnsjJG/53X8sLglwyjfM3etksbE1OsTI7jWlvlcePsdA2
Y4rbIO9iIHv1xMAAs9A6d5XZrPO8AV421hzV7YknMXD4T1DCY7bwB+VcW/bE02QfLcFpzc4e97HP
FXWB0jpk+6Yfv3/5E+udfbS+diYJpyk9l02ixledaRXoraN554SbyolXan/OiCB+blkK+2hh9QMZ
FCipyW9t2itaEKARZH2o/RitArEAHZqiKR5lMLqHAfq2mhlQkELxmNBrjD16PX5BLZ6579jHC4ge
9V1CgDmBEyD/FO2efvWywKgB5bVfR069tnKk7UF4b01+HTM9wO9ZJkaFH08xrt0kfY5qxIw2RPUm
e5Re9pC4wa7RbXrIVX9mGTBO3bijZd72RJCPAYLy3Nj7NebbB6EPa6im9ypKV5j4nX5oHYLXPPI7
nH7RYeZNrFv+VFGMi2pYVMHBGrfKmBPZ464LZrWadc1/LgH2JGiSHMwoVWUs1cnKrB9qdWXCy7Tj
R9UuzuxV00P209sxfbe/9gj8Ax5vKg/fhPAnEpLkedL1UlDDiQ3lyD4zVDpVlttH+4IYM03rXKgq
+H4+ywhVp2nufauDDx9AwrSUob8wSZODP8qC32fyMhCGcubT9e+d96evebRiZyFjcbcU4WYIyKGV
ZagTBZA+6IDuYOK7H75Ga4TRo0+pkebyIu/gl5JasyuM+Cam21rqhK76dj6HjzrTGTFHWnRDCuIi
9/RnVSYTYrfZdFUN3ZakKkq2tscnkDXAhT2dAJ+884kJShwOpSaxMk09zv2mfsQj+lVtbLlOxLjy
/GLnX9ajBWcdMXkWxftq5Fa48UjWTUfAqWskd/zVhS04QYFDW+fGM0lMD4lUy4UW5ytpaNdKCpBH
CWkjpBpI7hzavGjq99hs3nsFU8AwkXgk8R5Dqy3pc2IRkxslLA85GD1DbXeGgpBNI/Vk40r3gvEr
4Wakexd69IqAbDfG/t42xCP7zJVG+mikY3d2UkDiiDzpG0KXmg02nBTPmyuK85LWiAOMEcJv3TyO
brMlV4VEA334MhgDLIy+urVFv0sHgEsuWdl8KlJgzQzCRd2gvPYy5FT+MDRr1sdobC8kz1ChBORJ
Fc4qctw3K9P8u1Gj2VSQchv10BnKYRrdi1pfgtUhGwRQEUZVD3J610BVdtPdQBqNpozrXLMyqDLN
gSy7tZ7WHx11WRwmW4z578pgP5JaQlhHAq4w1oOPLm5XaHZI76nEJ/gowskRQ5qa3GisbAFY4i4J
t4XoItrF/T3O2+xOaAzPvQ5iDqJpmNdBrC2M0t1mev8xosZcKC1ZnH3TPteGtmibFChq/WjZ5cbL
Fd4Hy38jJVMhCih8G0SkzEQf3kUhSTdB/RHEbxNgwinZpzSfTVTX3h1aPKvQUoBj5jVNi3QxuurU
vShutVLZkjTw0XD3SdCMb2ip3kce5PLehtFVOzy2SUZQX8ZB0m2rhO6QvSbH+9KhRzEv/ODJIclw
yQxw06mc5zJq9oAKrnG02654FsCxJsX8viflmjuQSaIp/U+rtMlDNzCJwe2jfbROIsLfGn/bBs2D
ZrlINGsaoVMXRKbyndlDMU9pccqq3Jede8tDdY3bkIq5r6+9ptsHUfdmktBkFNkWB+4q9YJuil2d
AsM6lAlGdJlq5YJydBe46rIu3UVdyevpr3gdPh3EIEt7GOpZp9hAw2W1igA44laD864owLkCRh4D
r2IkaNWO6UT7jLWDg04qJH1iPgkM4wK1IlPbTYnghmw2d0/uMoas4RanD2kVtn1tCG0LD+MKfp+P
z93sVnWlfba8w3WfXDiORdqPEz/7Zfc5uFRKzFY3TLBJXynX2MFWPgYFH1pdkkBol8kVx8OlNfK3
Qrfddnq3+b1SOHGgt4+KSmfkN+skUT9VqtwwK7kdpHZZe+EuzoJlyz0w4JxYVnjm405tnUdVJDx6
O4IZHW46lvuwNF+0Ibr5/Zuc+NHfatm/djTPFmPfE5G6iVPtRkXLy+NnnPnZJw521lGpZlhe5+vT
9D+tSKLPiDNIEAyXi6xqztXXpz7iqGTDzYF8vEclN6KCoY++iC1/Hmr6ZWfZco53hUj2iSDbGLek
bxdz8m9fxyi89qz2WjGsPa/kux1GhDRoOZkRPrF2MT6OiHRcFRTkGpszPVxt5NUOiVaNP/Sg9M5c
nhMP0bcF6K9Lr+HiHhoa0Buwg9ZMGOO7Om0+Uu3uTDkSyiTw8peoKcHLi+ZMgX/qgh1VYX4ZBJWq
K9FGUeVjqfu3at9eUG7RBdPax397po6rJFW07JFAD/qsvvKBZaTqOSLF9Gv+UJkck6A8y099Rqzh
BtD/DD8Ea3jW3HtZfKbHcuryHFU+ZKwN5Mcm4SYonYNfaA9mIonYRAinBWckgae+wtHaQTJ2KAZU
IxtLFjuRkSmoiPsqt5e/X/zvXtRPl+hosTACnBWCiBLa5mZ0wc5sIOnX17UfXcVk/DFYBgyjwkKd
h4EvZhQGN1oRXQiB8s6l8orxVZgD8RAeBOyl4cfrINRuiK27jopsb0j3cWhepYtZuCgiZB/OzKv9
jUMaoNP2m9BuL2VbUTXWebAqpq2EoQS25vFK5M3WHJWdpTMNGb27Duobw+z+VrO1JwHJhYitLXvp
NWj8JwvjQ9EO026YW5MleGvm9r1MvJtBWI/Tb0VeD7UmcGMzq179xF5UlRZBgHUfVX5XdsRXS/EB
OfbuPtM1UB8pfqUULoAw9sSsMfoY9aWGk5lA2NzFgGq+4s/CmuyQpKW4+VLt6+RCRDh7ayBWcR1d
9LV24Y52fqU07rOdlv2d63qPzHrvFD0HZtRu3e7fvPbimAylWDQySQEIiOgLLkMj2drMNjk1bn9/
TE48hcdQKEaWjVFWaoAKHNj7GGJqJ3qyLpXk3xYa82hlDk01km40BhtXbW8GR11kgbivG2WhpM36
9+9w6phkTm/xXysophxfb+KOayT0twTQrlc6q5TgC3QY4z4ajQdVbTm551DCa5RibnCmEXzq6k1/
/tcHk8pVRkpBW0dz9Buddxii4TOpy2dWoRPSM5hU//358PQSJYW4tWl6GuK9nZPa52MZtIcvu2V7
8HrCKMrg0yCUkvKHWDhEBcCV9pk6HqqCkFEti0lZ01mBgUu2D0nTMC3uzjw80z38YYn5liD/9fUV
l6yxqGSJsUGKy77bjCTItmmwNCWkyEb7x485WoxbhC5aW6FGGTqXHCJwA7RkM1pPA22fzovPrJgn
9mHzaEF2A6NFzZoFmyYOPmPRvk8fZQ/atshMa6EAmsaot/ad9Mznnerjm0cr9FARQi4L199IDaic
KMXMxN6BtngRufZaM5R7J5I7pSAYB/rsuQb3iUrvmBHU9jUNTyIqN3o1hPOgLm5Nxbn+/U089bOP
Kj3YBCRjmRGrSS0+zLZAXxSdM0qeGroc43182diAxLg/NcaPTqkPnWDGL0bzmdCRRRsDbbO8D9LK
7/Mc4ECe39Jfm8IGSL/9/etNX+OH5/2Y/OOOiWtZFg8ip8+LOC6uIJXPkxL8r1tnK1CsMFmj+JyY
7sTb9U0v+evtaqUXuJWdBLiqgdjmMn1FRQEo3538cgpJtpi9fv9ep27b9Od/fVKk8czVsgg2AbnE
MBdTUiCRtf7+w0+1ksVREyvrWuKJ2MMYknnGfMQ+EHv2DdlsS5a3eSGxSOI/mepza1PU+q3duxi2
Y2RLfTBgTe9WqjN+BrQUhmJcyNy+iul/GrZ3Zvs49e2PlhfDHmpXi4S/SRV1TUF0hfbkzMp1qsMr
jtYU0rO0qCHdbxPWgnwLAkBJe7TXaVCtpWy/Suoi1xNPsaXdx4QsrQtFvcqK/tVykvcQSYYvnG0b
pc8Z3QGWi0tICaR71mKCO39zfcfE25ht82YO4bZt6oM+ag9lhIyrGuyZrdRvDiH3RT7e1pl9cHHG
Z1W+TSx/RyzTzqVrX6kWcYaUOr/f7RM74veF+OtRykn1aw2H1SVPinxZmvmjNhjRzlKLM13JE2/F
/5A6as0CNcnTpFvXxC//qQwLn9aMIOXrpLDvfv8Wp9aaY0hHykzNQeDib8gx3QP4rudeXlMEZ/vv
AlhybW3kzOwJcaM/jZUk1aOyl7z8/3Y6OMZyeBU05UC38IC48a4jcM1F/Ici1Mr+7UZ9k2z/ulGN
NAgUc82Y7Axmp3h573JOvT0O2N8v4YkT1DGJo/Ncr3atlmluX+/6ZnxIw+rdRJOHlvBMeXTqI46W
LcMfagIHs3gj22JZR91lWtJUwFdb9OG5PfrE4mAcLV626YQAGTicS709JJkgFbAl22YIjXec0Us7
tl49IkqsuF4wYlyHWX2bOe1XW6Lb6PsoOXM1Tz31R2sUNnDNbEUVIfOnS9cj8kYVQl4fuk8jv23Q
0v5+106V0secocl3KirEbJvIqldNYKx7B+4VBKkBZSg4h7y59BjDDJZ6bxE9ZBMvs/r9o09srsfA
IT3t3aidfIgtqankQxBad5jK2ch78oxt3upn9qMTpmTxPxwCObj0t3pyRgmWUhm0+c1CrQ5KTdLX
dS9Glsl06wdXjvFQOdGZB+nEtzumCJDdK6SpcwOh+i2b4EDkN95xos7g44UEHqfDGX/7qQ+anqC/
3muj9YeMah9eUxFcEe2Gzf1QjC1wS383jTANRBu/37ATr4Z+dOrqbE0b61b3N63RvulVdq8M58zV
p2qGY3Oy5gOGijTN34xx478WcGaXTlbdDVah74owWDFBX1RF8Ik8MUYkIPaFSKC/NCN4v0D9JBs9
XSaOGSwNw/ys7IGcTS3GKi+IkLHPdXBOaQqObchFQwR1qfNbRkENPlRxlo0vP9TUvZSEOM5KeeFF
BXBl5xNxxzqqgHaRd9sl3su08/5+F7RTjZ5ju3JAzGheuEyRMWTf5qNcTWWV2eeg40ptk7XWqvJ4
jxzCT/GNxAvbyZaEZc3VOH7ofPLbpK0YUDOaJxGCIx6HpLxOG3gAjr4VTjilWKjRfLDFNV9zUYRF
v8wy5N+KUgYL12EkFznW2jJITNUwgMxTx2jJuAqQ7o5AvchqX3jOFBVYW9tybIZ57uh7xFOXWpjf
+015YWLVQBQMp1F1lnUcLdjixcxW83u7s+jTiHsvNcOlIvtdFmmzjNgJC3wcyeDlkD0oBjyGoSwv
MjLmRZp+hbpL3FDw4ITDczHmTz79QZQdlJrcEB6eKUpDMqsq2pXTkBNUkF9VDNcDNTWAkXLVqd59
OvQrcHm4V/11rwsaCiRamtncyUjO0awF/GIL2BBi+4I7mbTjO7yBjQfVS/jpStLRIlxUJV1CYZ6I
FM5WHfSN5TQcQWQoo+G2a5m0DUV2O/rFY+g3F2nokpZosaQ6m7xSZ4atEgZmL8NcW7CxsZ2klJCm
FCti1paabxOJbF0S5PlUlf1+6pOpMT+hImMNHWymKAeo4ldFkH75VvCoNu2yk2TXjxYYVg1F+lTl
emAhDadc5Yg0pr4J5oUVBPKLtkuvCt35Mz2mbua9EGMHcjB7nvQeoxNfyEj/PgMlKJtl1BH9aX6V
obp25LhU4mbXmcNF2yp/IlSwhCB1q9Kot2rZujPC2Xrwr/rFaHZwLexlkD206JjU29rrd9P392C9
eEmHE9lmC1AvpqssZPxi2Rd5jDMY9psTm1vzIXTCVewig05CYoqZxEdR/WKV4lUpLMh4zdvvL9iJ
tsD3y//XgupVcYcyyqe1iTTJjZqVk0kucUJOlnFdZ+qh9oabSg2DMy/0d4n3wynzuyb96wPDNlfj
PiupcLOORAMznwsxbiM5oZaUdmMS+JN31Rcs8znzaw6gsqovbceHypIom0DBhJL6lYJM3FxoaCBs
J9/xLocL6fvziqATThDNx/QvXoocJ07EyvAyA/l2aT6byDOfdAFDKqfr1MI20eNnNyV9SG+sP4Sb
XrQ9foK+PWPfPFVwfGc9/PVtvaEJHVVy+nLC7oBK3p5FOKGoONrHuiQzjSfOTHmDZJRfF5j5PAWn
zO939tQGdnQ4k5izI9+UHM54zYix++o65cxDc+pHH7V2uH8dmXotAhFTXHdIbSAXnSkFT/zoY3+/
1ypqVHAK2djg7meEXsYz7Fdn9nTz5w7HsSF+HFV4DJhdN47nrxMlXqdG+fHvP/6oOCktqwxjL6E4
wRwiFLGeAAO55Z2pXk/UPscm7AjbgZWk/PiBSdDML3xyTglHNMIbiCH73JzCt+u73x8ea3pKfnpN
p0v414NrNF2vuh0aIDuvHmhqP6swHNnf7+vMJ/nQJoyemNjE2WnNeB+jVIpaY6EZ7Utgyzulytel
b37C+r0WsMyWtiqXVu3fuobuLfAdPgz8lZmjmO/4Ti7RZ4G+bJKVUacvDfS+IULqV4r2NW49oHAR
VJD6fnS7D4bN4Sxyzd2os//KYj/oCPq9/AEvRr6WGpyF0eAQ2aqifzJYVxoXJ0zthACsxdXUWG2a
eN55ZF6GifvkG821ygY1ZMi9ZTceAq1EnkCsnCK9BUjcf2ocGsfu/M7IM5sdIdxkA8POqMSyqaXh
mTfmVDV57BFX1ZDoKZ+3sW2JWqvw1ISEyQnV3g3a+FH2SIRUGSi4I9Ut+rSnSDNI+COpxWBTnrUp
2cfTRQ9ib6Wq8a6OsoWnYTHM5JmT7Kl3+mglSmtZVaHkwe3L6tFpuz/5kJ05Vp16o49WIhJ+dEux
gUm0JLSZGTFUXrLIvOD999fgu1n9w2ugTtvmX69BFEYDhRmngNiTG3bgP1lnN/Ow0y+kjkh18JLn
1lC38RBvBmt4yOl8ER8CAaJMl0FkdbNJIJpX46x3wsvQFH+msnR6XYqofcmc9I1NcI51lczsBi1k
xv/JsO2SmKFdLuiSA0YWZT9HkmdD71Afpo3fkvHlNIooKnsPn3GduU03y12mxMCK/9TgSsgnJmpG
ydaxRz4ymCqqVqjhGbBz2o9viuvd/359Thzcj13pdU+QiFTp4yClIr4sYzvutWeofbvUNR87U5xT
7J6aJqhHa6tjD7GIc4NjQFWuEI2/TN9ckDLtDMiEKp+I6alvKqix1bNCyG8MxU+3/+gQ2BtOyoSq
9zdZATQRyc2NUeNtGfI7u23naqF8ZSH2RVXfiNafJ2ivQwFYUg1XZjL+McPm3/pl6tFqHKhj5gA3
8TdqGi5lYa1hOH2Xj7/fRu3UfZze3L8ec6nkSt6hX9+UHWJSIPuXUHauyKt48I0Wz6V1p3HMq6Cl
1onacYoZGE2UEzdJioues9NAvUs3GJaUWP/+O30ftH+69sZ/fydOTYGXkREI8q14G4kuRAETLcc8
39HbW4Wjd+/qyWM7dC+Wr+27Jt+51OeeWa2KMHop2RzsjhhMtXK3g5SLsY7QF9blpobRKBTydVu3
iVDkYhX2q9pbm1r/ceZXP7ls6P/93QWZCb06VMqalAIc0vXWGPwvw1X/eHXZX8KP3cWB8VIb5cLp
nFle8ryQ9rl0OLCEgbVJ7Lahd2KT+UREnDAwYpKVmKTlhijS13YsL/1UMovU2bay0elnnVO+Ba55
q7lfeUO3u0zTm6bM32RUbTWuWGN5F03g4wzPmFqFbb0navGzJZ+j82qQX5MDvd5M105QVgM5eG9F
CAvezd/s2j2YqIFcP/8TgUzRsuwqLNRrbcQa2lj3saFHC1a3jeE3W9/rr3SwbnjrgBs513mewmEX
h5QjxqLiMJfHDuIJWjdIR0cyVLIoInt2EBVO32aYdZb5kun5IVHr8aFu3MeyYasYpQXAfcrTIYM1
64lfpe73G1CT/pDOHPxvyLq7Q2s5Bw8n+tw1deIOkrC+HJWunAndIwvcyT6nh0ht5TCP4uQlNvur
gPM5Pi79Lve0Pc6md+jdeEhk/5Q74bbMqq9kqtb9xr7MhE4RQaU+jv5bmiS87aH+Oa0CktvBhH6l
T8Ue3xdVyntc2v0ChDzfuduTqvtksIiD62OKZuFm0PLnCuzA3BACizYFlNQVDF/1QyJSddVzHG3T
bG1Nx8vuufSDfZkFl8ywOMD3h9pogdgg+Cu77XQsn1peBDc+1QmUYlXcyTB6pYvxGeiuxVQFcpEN
LtkenzIvPJRVyQbV7jvOGwOg8ZlE6ut4+qpRYiSoUAKc8hWQsj4fX+MiuEyi4kH05BARVEqPg8bI
bPq8GGbaspwGLn5oXGU53txGvUpE+BGgbAm6YmUxsXFL591SUBWZhGe63X7yMEwLdKH4hHYLHOSR
pZdvlW6vqEKeoqDhukt/2WCzoB/sELzbvTShNJZeYZJMHIutFeFf1IunBhdBECTjzMi1K93pyA+J
QfNqy4i9NYxIhCk7fYtrzMdnRZVT4qzmu2YxaRjd1jfI/FUNumikDKDDx9kLEZNv6YeKt+iNYtgS
EMeT2F7WWbWcnHyw0jHOJxfTGkN06pPl9JCKCv5RFNlLanR3DtPhAIRzfKm1AB/0NNtB2LpRHfWg
UWTOw9Hd2pD1MR/Wu0mHFJq6v6V1MJ4pBE+UWccE4chlrp4itF4zkYxBRjhLWcf68vc17UQ30Djm
Bwd16ypuwjqZVSnxB3T7TIlBP3C8i0rKeW6g1XfscFGW3pc08wfBI+lF2RNBGgqskHP4wp+/pHFM
RKlcdyiqAstcGhWPJk+DHWRnytQTrXMsU/9dtauIEGzsIMpaZt568K1tpBDdYPRPvF5rqsAronFu
TLJKoac9xFpP5eU7Z27eyet7VGrUZd6mKXTVtR/jcq9I1dXEvlTcrZl2NnLyaqWPJF2EiXiOCvtB
rTHrgW0uRmudqvLMRPdUv0I9KtUz0YU6ymym8rF+Oy2zcZPki8TE4O4oop0FunMdJwb/luVXtnRW
Vayc6VecKEKMY7e5F7K0Zo0yaamaasmjFsxdPWD02ATVbij8aj7k7SbthbqtiWaZ2V3kzMMqKNdp
We2k310mAfG5RoWRkMYqi8Hvj/63Hul/KxHDPapEmrSs1Uq1g01vQ+ESkV0ulaLfkPd7myjqfT5A
HpjcxGkUrRj47yvpvHV6eu+pwE4cbbjH67TuWr4Aa/KLnzAmLFuzWLRK/zA1vpS+2BGtu9Rc4jVx
2zdpcNGZtg0X0ASMqmhrmRKaHmsYvVNbviBzelQC74MS4yJq4kMH3mHqcfotABkvjC4YTJKJUpXJ
QnchVIhh0XTPfVy/pkKuXYdftSxkvpSqe5NaGb3N4LFkNjYnKtA5dzeni/PTRTsqgUJ4vKnDiWwj
lW5uERg/12VoshdwfZruT+GZ70mpPBdSeeV0+sKbh3KiasnTkOnTmRt34lc4epjZCAlbxJcA18i+
0rVs78fJWtfqMy/LqaXo6OwJn0fr6x5diayya6Sfd72wz4y5ppf+h4t3bKXP0jRsowrpWa7gjqiF
uGoL5bpLnL1N0tXvV+fUinNs88bYWOuj2sL+iGCDdG1wW+nKDczSeVsN6wC4iuk0TxrFFNnWOfJy
e3iyKELSpMacNfb/R9h5LUeOK2H6iRhBb27LqnypZFs3DEktEfSgN0+/H/psxM52TE9fzHTIsUgQ
SCAzf/OXjuWfnvW3qDsJrZ5bVY+tE/tmomQs0+riIJhCV+VvwVW9kn8bz9+CK0kM0ijYLd/Rstj6
nAJkAwDHn5x9YUF+GpRmXwVQoJ9N3Dln5/jfQ/wHUXjrd9J3XGalQLclxl7R6JZDodE7aD8nO8fo
tkURto2satO47ibJsQe3CxJ+2kwTazYwrlnm7Zwx2MTGhCE2EbjT563TZo9+nqwjjCFWZlzt3BB2
TF1O7/99y/9eULF+KZH9IxNEvdTPw6KPEd5sEdUZIGeDoc4aEFn//QF/et2/BdMxTKq+N1q4wnEw
AvxvjzjAgKRjy3VH/em/P+QPNTHrdzZ2itO2b9h8Sp4nlNvzYd22YYpOTXdXljA+G450VdKuIjTY
OeI/hW6+sgr/Qw2xW3uXoS7OcJcenak5Nnr/3lA2TIby9t+396cdxf8tMtGtrrIEdXnk0TCf0tGK
MkdaaHFgaCvQU/GSFA10tnPGr/2gNcF3lJq7BMqEB/uzH0AEVd344aXa21S4Rz9qLm6nHabSeoxc
mZ+zHnUqRzPWBT6l8WC/i8hapVp+dYSJMA4vlGIVFqUWyhhl8y2r/G0o5KvvT09o4KzLGBtzN8wM
dILqi2rRBFLbZ+wdYwlrXVSut4ii7ITk+VcT2Q8CRSVFPMMd/hIPzUMr+51vxPfZUP4lkv/paPY7
wzw2G0MiBxvf0Y8zV5wveRzPWaAEHCzdGOHYZE6fE2GXS1IfOMb1Oh/EIdKtv8zaP0CmgCYTWf6x
LrLJpmqGAP7dLHq8G8YG9HWoH1xLfwwKiHyu72601qHu1X1GFYJzwvsYlJQ+i/m/J80fb0H1Bf5x
C5aRZemsfBRgtmGFJ4YEAaTsWHb6c69FL1jan320bBApT1ZSi59jPd5Lrfkepr+xm/8QHH6njju9
pU9lwrR1KudRnQ4zfR7YCv7W/PnT9X8L02OngW0NCD5Nmj4r/EgEmamop+e/jKA6e/zLNqD83f85
gl5J0dCXVHO19jWGj45VHMn9im2bavmmbFGMODfut6ohCzf7W1rxh3OCp77/j/dWTYM5dyw1EqZB
naeXQxbRvvnwxA8hLnR2Udna5XmIevIFOndKzjplf9Mg+uOs+S3eprAfzCR3NCTbYsgeHkrv1nI0
cFQXF7p4Cz40wcO6STTo+Ehq6JvybwLUv/pq/zbe6j3848nlJL0ArW5tCzdxyed5ublVg8Aw22m2
LCd4M7pixM/sYab73NC1LcIKCi+UeTS+c29jyL/ejXrif7ub34IurvN4+04gjqXxkjffM+eaFs1O
LbtPcn/DjdhIMqsSE3daGS+t//Xf0+4P8hh09f//YfBt0Uww16muRq+xxpB72AYMJXs4tB7rgzcg
BkqT3yLelkphiJ3AKVbSOtVxcHD63VwbCAjZyxq6Ui1x97wM6d+kbv8gEm79To0UZDGR2xqYl00n
C7cnxADj8cL/y/RbiXK02S4qYCbX9hodb7e0YBNt3OQhArMS40IeDuFjZWz4g2aaL4X2iEzlYnCa
Ve2j74iNdPKzgY6U7gvEn2oCqEM6Unf2SqmCI2vgnwargd57RloXAjqsdW1rmafO+VAyOKDPt4Z9
H2jfkxRLCUkh7vamrSsdE24zbV6s4Ia4ij3ekLH7y4n0D80G63dK59za8HoCvFa7IH7ojHrXdlSJ
rcDYpTS7w5Yaoz7Hj8IqHxmCv9Vv/vixv52EY8oaia0jUybz4Ox7+hZGgIapTENJanyWqgqFJiX5
G0CT0Xv779n5h5Tf+p2gqefZ3Hu6wKcgb1+rdNhbPmyMPHHPJVRr9I3vnLnfWyEFK9+FGc0p5C+f
/Idw7P4WjiX88jr2bBJewXZiYzWHzJWPdK1Dm35pze2eI9dpkPE97khKjBb569qr/7KfqlH9l3Dg
/haWhwRf07b3c6o5JRqt1V1feF/SDU69T33Ow3L4vx/zT5+jwtE/gmCE8IJhC6O4m+rqkul1uFKi
YlZbnfMcXVjtb7Jdtv+nU6/7W7wVoxWm7cSAmlZzPxY6GpcZyKrZAzwF5iqMx1tkIhwLgg43mmvi
WgiW6pugtQ/oWayxoLvmvfzhIstB0yddxQ0bRDpDOuzkqY7CjTbYd17oPOtVfjIK79AqzX4hwq1v
YbgcDc5lQn/OMpwfSFXPrFdtC9z0w9BM2i26y1IuOGoPqwrFUk2rbWSc6LMjvLhICu8Km/lHi8TI
ONRf6OD6aH64x9Ew28UgtfdQz9dVVK7rSXzUeNyhIeQuEiUx1yIYOnMcWuHLt0dQ/tKhGSJ4UE66
54GCiuTMS69WP2F+sAQOuCzD5uzN2LjH5Htmg+gCyKcm6dGVIPOGyZA82hMApERfuaMydS0GZGnn
h9CwNrJOt6Wfg/7K77vB7Y+BLXZBZB2CRn8WUt8OrnzF4fh+nEoIvIG/NFCyy/xp06AIqXk2MdMr
H3O/x8wrtJ5zDWkmYYRHAJe7Opg+9TD5QnAXvpQcYqQMgmqV1zbNfKKe536X+fBqUyFYlWV1GtPh
qXeSS6zLbSzNcwtvfoOhytKzRvy6NBvnkXyNKM2uVDb1huZRMstxdHCK9r3A93OpTdjlJoBHss45
YsoIa9arr+7EaEdmjeBzYKybwP6p9MI8mSZrMXj6hhJAuQgBXuCz84Zw8cHz/EsxVREtCjx2tAAS
PBLN66zw0Au1kD/pkD3t0fBbdpVOm5C2ou2iJ43h6S5OrH1uFy0wRpGswBy+4Avw6LCxtK0ZwpHJ
KcPWSubB9JulVqDmU+mbOM3blYw4iNcJMsTl8MM2s6+Wopzu0gvHOveF6fJT9MEafVW0AgvnamTV
Uyu6rUvnHdrNt/4/zmt86Rrty+4TjJCd5CvRJsDR7fA5dsZRlt1O172V4zI0jqvj5FAF77TvdxKu
op7OdyjdJgs7sD4zrzgZWfRimTEg6OgERvA90Eju1asOdGtVRFBsO/NtcIZ14ITRcp4GTjt59TVN
9iukr36RNMVVTvYOY46vOKyvsV6ViDN5IBRLeTeyumqtqnEXNV5FmLwZpdOsc25Ia4xvL08/Haw7
9aFf29l4N6LDagtgqX40beZJ38VRvBYRLh5jGd3KGqUwPX5w/YAhNIkWVRZu/MEjO3Tk1mi1m5k0
404tJksDFGKyw4JEiOaFP/sv3qxXG1rApJGkREhpMAhhnU+LOBxvfCrytlOxzG3jkGX1tWrGQ+Ak
SLbM1XWkloGZI0hYzhuqexd67XEAbL+sgw4MSoA/E4yDph82vmPvIzO5b4ABLoVkURR59GBXeb3M
0GWtQZlqXlYvXXNkhQR4NuVdv0619L6hUt0F3U2YnDPG7N6WIxAX+6ANaNJ0Daduuzsmib8uqmYA
UkhNO26MZ4Giix3oB/XUiaEtJlgySnKks5N7sCZX2da4r6Nok/Qmfl5FfLRIVjjOIeNCygczWiyU
InggsESpfGVbHVG1bZ1oQZJ2qavmCsca+3p96+AX2tkS5Wzb/MSV8djlwRqP1/usnzkYZvGLGJOH
2S+eQ6UnqY39Momm1TRhhRD5L6YX39lY0iQOs6RPn9WQ6ZV8NOj5mG6F3q298oJgIzX5UNJlnbHr
WxAa9kaBWroZXvsIMQgRUlgYnOdMOgu711eGyAmoErQIIONs1RKFPZF9JuZ4Z0l4bJ2fP6RheILa
Hy4To6zRa6ZnitRpdk+7zd/mtfnr0DiW4JTzZNc5oGhRJrprhP8RCuvecJCPzDKSRnmjG3tryRE2
GMlkB8ONutVYDm9JS0CBok+3o1v3Bb/qw0lc6DEEyAzv0craoIeN4qbMtnabgT4IomPSIROfFggA
KXlsA42JKbN8IMUMy0QTIymtK+bfmNcl5zoPH9FNxQyskPnCM8R9ZlTPflajwFMe3XZYoln4s2rt
HXri48K0DCSjs7UzoUGkFVO67A060PirqEI6a73+bOds42f9xW/clT2ScUezs2d3XLl9sOVd7hrU
Dhsxmusk/lY64EqkyaNeEqTvObaw+PMg/xwgLVNFb4MPR1DM/sGeOfMgKGgK+Qb+WVu0iFjno7mR
ltbB1RkOoSbQygPcPIAOqap5X7oJxugWrBa7xx7VotY/mnLDATuxYd2Nwy6l3oo0Qst5bqZU1NJf
58rC1A9F5H2OQt7bqYcquYGgtjPYi7Cr8Wjz2+1QTa8pG42t0XHG03bRAKpY2AwMLp/QMErU10V5
QsF82qktR3MTvJCc+FalclzVQDkH3d+kmbdM0RF6UpMZVbejySROHf3dmYNVSkPN1rWtnkWHCiiu
FgXrtE+Qi3flYxj1l6bsETmwzXPWlIhj9SEN6cBdWuzWDsu2kukuRbZHb37Gvt+u3aJdYcK5Qc77
Tje9tdGwz/v5JRTTjyy3XmMXbXG7PrfhQCe3LZYJTty10ZRY4LpPIh23E6HSkuxfNKa9onvtQkS2
em1aYvS3jk1zOXY6cuBFcB689NY6/mYoMlwg22NjZ2Q0HfMCtVuOIGx24fydFNqH3+c7MyVb0s2H
uMTrvhb3kIGGxRjHnLwQiB4t/TtAPWJk5vQ5o1wUIBN7idzVHDzQJdtXgbYy7PHJ19y1IJeSSfoR
R/VFp3eAT5G1tPE5RT6qRDeMi6Syusb2sMsalTzF5rtRZLtAXbkJOCABe16g3S2XrudvJmc84fN0
ZzkYe+qTjztjs1FaP2ZvUnMjSUdDO192bWksK2MCfmKFaO6aeFdh6igxPg6zI3J2S35rEQzl4ySU
sKl4NzM2cYgkmOki6Ec3I4jtF1ABK5p6IOk9wBOeZJf1xyd3SA9BGB1A+R+6MlnrqXsqNfkzBU6C
iIuBR+nYyHXtJqjeiwWY8voNi+fJRgw9Q1Q8OkifWBA7CARYerUt8uk59vKti/pwzZjYg7UL7FHh
Qq8dhmChF69RvVuWen/HONxjd8fOhniXxD7TMP2bIktFjbh5qJsrh7B1muV7wDGbotQvZe92S6CC
CNzn7EZpVAdU/saDH9pX4RfYLdjZxRKx+2rhKIafanCEt62vZACXpMqb1VzodH097Uu1X1AQNH/O
ZXRpKllt2TUTyD9RnG3c6qfTByV1Edmvym66NfgOLXQxfGhEtU0c1z+jwsVV44TCqrZK5vnaU/pu
7PauBA7R1RE2IQidV5OLcYF3GKM+WRZeR60BPzCcNLeq8KSJftvXzh0HJuNk0eNGOI3O6kFVy+Ro
gdmxlnRoN+yo6ORzMrbRAwvFt9632wxnQJM0QKT9nYDXcG1sccPuu1kWSA+twCk9aa55MW37vsUZ
zumnz7Qcqk1UYapVzsFnSawy0wk1+W56HBr3gpO1uXJlu1QU6VJaVw1xZ68dsUT0t1Hnh5sg5z02
YEYyuzsVcnqichNLLOdkXrmKjXGphwJzmPTdYjhz17lzHEzaJDR6bIXufANNBAf1Ea9/Bbd0rDix
GVjCeiYBK69uuCY/aqO9LfDOwHYhQbV9LG9Bh48U5eUQmOURxeJtVWZby62PeaS/zyi+BoCpRJZc
7Wp+6UTNeTJdQgVgvYV0dquxu6QGrpRlfzYdbIwqv26QDXMQ+xw+wry0MVaopsPg2SW7ppFx7sF4
DcLKbFd77Naendx/jfueRj1Blni/NP0AvrP77mjhVyit5zJnn1Wtyd4vpoVPvLe15pQk2YOYk4PQ
mk3Z2z+HtN9leV9ubIRjuqD50fnGdwx6tSvMG74uGWpt895N2x8g5e4dyz6ZODCo5jpUhUvf+OG6
0P2TbC19MQcatnegAsGH3ZJYXFNJMpfMOzx9s18/NQrmWILzwE5WEo8SYaD/1N4JQLafqdVXpApy
XroiOk6+0BZ6aCDqnXqfxjw+8BMJNcTTF0GtpYfWnW/94P2seIjMt2hLTNlyrskLGvdFKEXCxuct
BN1XCZ1zjeH1yavFIyh07Tpm1JJC64qCULlH6Fi5tVn2NimgEXWmpaGF47YrAD1f0Kheukq+eDVU
dqhhJsBaVTjs7folIqVLirJahsB/t7PdipVGfAOlgWaQzeJtm5Npd+JoVSGwDqPXia7F0jOaLfDd
LVoSt5S232RK4Jw2WkJz6y4qtQcl+hFMzTqOEHRPQH7QDd3pUXSyB+HtpnAk1uSujiiEqy3mtsNY
OXzWS/hCbM5RYK4lxlhLxJa3jnS6haEVP+yhA3n0K2yGw0ExX0woVhNlVzhgK60gtwmqEP81YOle
GW3xw9z6jvyYJ7E3C94UzuzIlu8nvtbB3KtJgeXZYyhi3OD0ddIEqOhV9+40gwnCUHXhUqnEWGI3
9/O1hL+4oCeHoaI3/lRquvo8fdHGOoqKcE/ZFVWZtQK4hdr0pFf+Lh3DXTyVT0XXcAiRH2bjEfD7
fUr51ENtjwn1Y8SfdlHFwbWi++HZkVjC/AqXBT6G6y4F7q9VtyoR4MridV6A/c+zgR0xAFKSxxOb
GA+7ql3vZ08DVnjRw5APIww2/hyzrSe0Bw59O6wGJbg08cJoDi9MfdoEs3tVIMeadEAM5R4mrdcG
7JSUjrPJ2TbIAox9Wew5/izrdt5Fo1NTB5XPecD7Zs/dz9SbFhNFcceTj7ZRGrvMdNCUgYzsMwpx
CZ3NrteazVBkNdL+Zo+FDM4f9DHF2epSGvHNnR0DECjkPpTe2SqrTYauSqRpzsIS2sVMhqWaZuqu
y3A+OkgkrA3bfVXDrSdiFcfNm+7JF8MGzJu5qvRNDO7Ag07gmkWsk56W9bZ0qw9HUVB1trLwswEz
2sKFw3AQ5k+2cobbmPXs9N3nYDIDea42Gh/nQd7VRXmtG+/dn+R3LctXLQnrVdfgOoK+2Ur9RhWW
z13WH3xIcT2YNbKha5CXR7KoreQVONJEIgOr6IUrdLlMTYM30Pg/Mx3uqaZRubOuZV28NKH50LrO
EuwW5XO2qdLptlnAqdVzv/oGYVEUdiBG5t7FGr87s74Li+AWV9JfuGN6MYOcw1/OMKsp2XUYR4ki
2Dd1sPJnF6N221rkOvy/2v5G6e/VpXfBcG6sMj+5dfJszx0tjfRp6rwHqwwuVZGu5cj7NOlHGtF8
0qv0qs8IN1n+u56YJ92czmIcVwEETcTOGywMiouG6LniYZgt9W5mTmoH63AUd46urRS+dMwdLLL1
u8hyF3h/3IzceKi6bN27/sGj8KV+1jefHVDf2oh2hWF+D7G1nke0txPgtoWad5qxgixyjfrwMsYu
sEv24/LDKbTXBNCmlk8nT1i7PIojnKGCnQC5qYbBzmFVTNpH6w/6UmJvZ5bhE2i1YaNGu509Duze
2zSZx0C9AnUthc3rQEMu7GbsVyo44yN2y3gooD/fvfRSzl7eW4HUL/zWhlK/adL9KZIfjctc6Skd
Wm23gZuZraq8eAnsmCGY9uWIYqo2uT3C4BzuHWm5N/vNrMj7IvORmaWkoHrBdoPhOof2owp2JS1v
QzrrrE2ebI8ztt1h85yX7QVj5a0xO2sPXKfq/UDheiEBWSkE8yDxr5rKtWo88EDAsItyCjCNqJK1
j/uXhyU0+G3wpuOhaANmTZK+p2X9rMFAdOf2YVL3jsupwn9NQh4n1HsSxdaYURLlFG4RdUV7pxXD
nRbgf43R6dIsi5/E/MuokNqFgwy5VqUBQ5p/60ZEHmJTsu7c5s1tE2PNKf5N/cWva4HlPVh1y9Kh
DOP4zrLgWO0xxxSxlaj05FjBy1gNBlETObSuQrTV7xe2TSkY7jP+WJhrjBcsdsFLt0OIQHUzLati
eNVc0L/qhJNKEsoA63fF9ZBIyxdhRpkV1T1smyRyRcOwNWd5LhhaFF4OkFE+p0acObGXm6HSKV9U
fo6Aq3dfA8LfIuKtLaqp+lSw7kK3ACaYC5bJTsTOOUf8YR6T+7FzX+Ipu3qBfReKsN/oid4vingm
kBgYG2X70qqvSSsfC8ii60IYu1az9KXGGWRTN9gG5kEwbw1Ny8EnVC3qJkgqFV1LcdCk3WE+U7R8
QAtxr5P90HMh+jYBgoJ99u3MzbHzx0M4NjGAoVJbNC2FbBNacZS1e2gIL12q7RV+B5nztU2brA38
q2SrvVRTuJ5abkHrfk5gz+MGUXNAQoBk2VdJN81ikY1jsegjDu1e3iEDVICxJDFwinDXjMVRp1dZ
pKpYqiszAS25Os507OqAsqifwxrq8qtaoK1GTi/y7rEhPaCVKcL6YKbxsXXipW+V18Byln37lohL
0Vk/8jhZqn5nR80PpVKoHZX7rrXPHew0T+92NsBq5A+lrT174ydBpbJeNGoCMX9XD6+Udb5/adyJ
7S/yf7hSx4ZWIwUH8Ji0MJ/Cw5TNWxXXM4VkEdvaeuGKDNVCB7fgDMgVKO4rK7znQ21x9jzKHl+R
3FrIdy2U2PjkEcyOnvM96BT6kUDkMo6Dz6ap9Wicunh+lhYVwilb1KrKWkLAjpL55PBYtFLJhLYs
whsb5kS7tPe/+CZ1aQxVPnn4ToPwYD2pA4XKaCvT2dCe5bf4FLf54ji8YrRwZF6mPDVdenXP7Pge
cS2hemjARMzndKm0i4SbHOlbdDGFS0c7K75XwZlb3TOnNcSJ8mPs0/UQNNihoC6S+il3JZnAI+7M
SDZsMt27coww1c9a/5g57VrdKbcCIPfCfRnsfAGqyYWJNQzPwXCqQaV7wQ8Vt13ltD1a8nk47WxI
J7wxHtKYra07vXjNVzE9RfaFv1QEay0wKJVRN2pbSPxnMQE9IgDo1R659xZ1ev7xy+pRgRXIKNQr
rH2xNFIw9Oa5VAljbH7wE76q2HeFR/eQ0mCz7rvonA/JrimV1mIeX+JWJx/VR4Qdk2f1qnsLZAoz
3AQBj0TPPqiqm5y+HI/wBGReDBrVRLpYC2wA3xDx2SO6cK9Q90qYgL7gLjX7B5WY9xazSwzTxffs
pdU1Z9rkwJJR3XcXOi+lDCDrsf3AAi2NF42hr5pHgGxLjeSFt1XBhqt6ODZiqyNIpJAPDRGO/5C2
qe/AEC+5n9Iw4Oe8J82Z31MTMUbaJI1udOfD4KYWiqKaW8hzQH5w2k1CTjhBTmXIcQDAGpiavXlA
4b8JGoX1sObyDBi3Hl4wq7tTH5ZwBGZpRHhth9hDeSV1wDJYddmTb+qPFa9YfTLDDtlXKQgk1W1E
/9AsD3yGE792432UUrjVphUanQuDMx9Hp5adt9WheGqcqdsVXgldfims05hB+aSTpK6b1k8+CQnh
2ZuTBxa2mYzkL+yCBhS6oadB6K5YPqxO+i2lMFdF358G/ro3vtGU4e3zRGFB3PcOEk3xEJWLwplX
LQtBH/K9Hb8qQTPuvxfN84BmRhDcGOfeyD4m3DYUEKJO5EMzRt2iDvz1iGIEc9SXL2pZqZvjA9TI
/Hrh5pkLqpVgVHu1PGSfXgrP51Q07hIdriGXVs81jxzGkbwxMOv2Nlr62gyvjJXSSBEifea3QkRC
qrBnuzdYVA5SuNTm6gM/Sa3oEuX3Vt19EX+qxtqzqa8s96pepW2IYEU5XWlepBBCVLzkzSiOC/9I
lPN9BNBtguD/nXFpXa5sjFCEmlZbpf2goC/AjdL+pM56isbMKHqds+Mf5gX/9w33ZJOU9W5ERwJT
oNe2iIBmPymtLIZDAZf4ZlzLV2XLyLWVuEgXfABb4QFwTdxIG+OM7IV4yjNwZ0r9tOQI8//+mgg3
qBomt8p4q5jGz9T0zmnvqDjW5+2ab/3vFav3CfJvPfUzCtcjrOsaAKCzQI56URDIiEaV+x0mjy7z
KGVY7c5hKxyWpOMZ0dP0Xn02IBVWHfNEm/DT1U/cnXrJaaLdsZK86mcXIEkyz98ezd1QSFrS8UrN
QKpeau6FRrZR6T2zwTS3SYT0uYFVBO5NePy8IsgFUHODGA5xSDcxR5xQ/v2FrkpfAS6rrIdSjRoC
6dAd4UpmGGxoZqsRDKNPHRVCJ+yXUVCsk+zYs04cFo9woucZopoapeZLbWiM5xTffr0d/TXj6Yf6
XranODSWv4qtvzw51EbHRElplmA6Ao6JgSQeEEa4kNqM2+ZTjTpuH76IbtyCGvTI+8gw3Van/wR5
vNS9tdoPPrYaBxxIzyxUtTLUzsEOLy5G0C0cnf5FW2z4CPVnTHt+PzLPdVtSlf8EqAjd/V5FPyv+
BT5S707NBeUfwvTiSkrrTU1EPqFiH+9Ap3E/MWHJnPHYpf6r1Ai5MtiLhR/Gy6q7QW9dSI4OPBaD
MRoVB2Xvk4/mudR6HWCOmvWaHaWhOlBrPySoNuKN0tIh2BlzvY3irUlaIwEmSOk8qPknSgXDour3
a1YJzlTESa7IrtyzK80Nhq/WCWn8lQqEYftseQenNTa4+1EV+BghRfOPT0qMMNK+ERRbSNOGclxz
kw4nerpMFyXKQCKN/QUebVVEuprumuItTrqVShV8u1qpm+C4IL0DgS6i88g753sJKFrPS5Yqrta+
2i7VzsnPPGp9TDadSlwOlUyJqCoJS7pjC+6eX+DhJh6Om//ls9OBtGc1WiEwQGeb9Z8SCEAd0cGU
9RFO9cI2nhkedfDgY0Oe9393VDGOuBSrYwffUBGIKcHlmRWMxJx9813eCN9UJ4M4P+HNusU+phle
nK7f4qa06KAxdiHWfOMC9uNKBaHS9GlKDUd1u8JEyo7LJ2Z7dUvnpk6DhncVI26z+qaoPMgIw20O
N1VK39kLVhWuA2NIpfMLoBe2IozMax1pK+F/zXSkEqAuPrhq2zsPIKfC9OrHez8/j9PPVJPgOe61
qd4GXrtKY/uuK+0tLm+93uIfqMSs3K8m/TYSnnWEnWKeVQRNKd0MZNdMSDH2bBvNRVKQ6DFq9id4
qWW8jXllgpfAhFMPpQbPPCMvs5o5iGAdvlGPqJZoLs9qI1HbcBjaRwZOzRJirRe+ue60ssQkVhlW
LwbGDhEKA+TbQ7Yt9ZvUvxsBGcg78/RGiBFKEj/bnBtSCjMBehVQL39o6Zdj66sR1XD+yqvQpcm2
mRKbSCtxpId/qLGScaLmQHvO52SbJSQKnFBsaKU5heEEx+ZxUyhaULwMXGfTTs0tg2Qq5ncarYuS
bnQyy6NhQAe3aJ1/8f8RzcjCxnewBcPE1x4XxnNOkg7oIQVk4HZ8lzvv8jfusEO+JXnhgkgoLEye
xE6feJ2R/qmsJQwsiZzWehlAk5dGdkd/YjONHDtd7IbHsz0dRglXGVtfJsUoLXq+Z2Ufw6i0mDjy
lcsi10XxkWMRy8vV2uHEDz18TPgqJU2asq36Q77KxuTCP4CJ7vmVKmYOFcXPof1G/Xnje++dtxfl
Nxy9bRPL7eiQen0r6zz9y/PFAxiB7ZgG96053gvqqT4ieNL+MZX5o0hJrFOx9pJxnWIh5GCVImnQ
85Dg2a4TWofgZUg7uEcXV3s9NMnP+IWxgGJX+Jc2mHcMGk/cRdUhmlPIPuXWQPNpAzlOjefcUiKh
s99Sk+LmG+jRZESu+pHM7P1QoN2mO9swzSluCuxLWlCx/t2vN9FeeD9mry1GdzwkrAserdaR69O0
a5KF23ayEH0xOXXHFxeRaO9Mw2/CfTEmVgQ9japGbiWxzEaOTE33XFX8OTPXhGjgoqQAco5uvrAX
fvDCLFc74TQdlRpZKMB9jEhUdTtCjsVySTj1h0lzrPDz5Vo2aKxaph+jb013huMEC6b5rSwRKsqm
E6dK1YGsTcQw0vcM30Q1foxTVAbrebowKzo/fm8aHFSKZo+nyCaQ0EVbuauje0u+jPI1yaDlhmpw
WyPH9sk9VBiOCMcHhR2i2hXs6/R74q1n4qUaz6wM5cbjDmdPoUaLe8lYVqH/6wJOv9SHl1n/mrDs
Ncz8yFWVfw7/MNSmMz5EWo3EbqBmqLrdmr9QS48vW1AS/FIM5gFsVx25a5zC9m3TUay09sWANSIN
TVLtk+gOCUAxHoUCiWj9a6bZdHrY8/HCNIV9H1LvlEZ30+CfUTjR212uJ98DOsG0OGhWAIuySCyj
vaNX7zrdgliUoGBZOE5IfUbIzlOOzcFSxdmanoAR6KRlqf6JeU+0coWyCk8RG713yprmT1sXe7oE
d8LvyK7y6NIb43dvlXcgjvYFOEMHd6mFYxOtfTmfgT68OUP/WKf6KdC1gx0VA25AcKRr3YAOhXM4
7brHDMsqfRIkFWP/HsAWoyg473RXUlDF/ZQeI0ifbLqz7fqHGRQ7v7F2XQFSuYI2U8MqA4EGLzvR
MabKQ31h+/Myn/wG8Awmz8hh5csJGbsG/J66i6BsiqWbVyFSebIGEB44v6BIAbHCywIWveorNHWy
DLNx5bE/nREwD1ahqeenHPjdHimgXTIWl8Y0fppOGy4bszrPufEVhlBWEAdHVrqj0eu60K2snrN9
5CE6mn5mhomhX5Rd7LZ/ohHaLNuB+pvW9h9U5Sgqk8JLT/8ZzSAZixlpcaeS+2Iyt7C0fiFOvBYn
S5E6e3S3wN5k75U97dowX3mDsWSALgMvN9PEq0laMjXpcx2V75QxH6nJkjt2bwUMGhU5SwyVCqRe
YQyshNDXXUwsGhKqJrEv9r6R/+DYfJ/3lGPoNPV45Wg26n8EK9lLY5HXyRtdiP/D2XksR44EW/Zf
Zj0wAxCQi9mkFkwyyUzKDYysIgNa669/J3r1htasMutFW2sygQTC3a9fka3kOHHSmKjVi6vTBrSS
2YM5j3jtGrSkhRnexiJnlV3REhFThtvvMuhLkCZCMpdTUwOV2+sAkyWcHZpjK+elGWl3rPOfrcH7
8nwOCau8L3ljNSM9skRb1AZudywhmJ+nN0hosL2c8XWs4+cOm0YzSV5NN31WNN6q1LH9Axprarn2
cxteucFqngMbHlSOc0LnsKjRSMh0zJMfewZ5X8G0Cm3jNhKZyfmI14shWdsPzibqG6gVkzi3un3C
DyReSB1nD8MZHurJ+cLDH2dD2T/5Is7X0Zh9eGGzdt1o7xq1OA6JILLKxJM1eBw6+9ZgOOAV5PFI
Ks5QOvFuIlCehtmsDhFWnUA6xWGwaE9q+GsPnTsTzMCSrlZouIuTRVqBfWgD7BbuYLWJav9YsG3N
B33fzd5Dq8dioUk3W2tTQWfhVReh8qcy/VcV1mSjOsvcJ+53ohzxGEi/aRaJYPDsJvzYC+nVS3vu
1nEbt0tb5WqNE3BvK7NXZ2LPb/mfHq6vVQ1jmtiPPRSV1Zg6qyoGGS+sWIJtMqG7gdzTSy7Jl8oW
spiveA0DmncONF4qf5esxogFtjPfD04UHAPfO9oOVohMqrYWHhxNoyE0MxLhjB5Kx7w3g/5VWNW9
ob8FLYtgo3Z29ujeep6n1pX1wevmlaz033hmrC1ef7saWRVqsr+UVdevBnxdFx1Ps4SfgwHFcBOw
Qpt7b+tn7XsrRgxYjbc4oeTU2sUZ5vXgaaekHR5cJjdhYfHX5NXH4OKYYtjOeEKsFT0ZtrbTgNwX
TkGrnkLo81JzXHaiIl/BEjhJuu3Ws4zfYy0eND1pl1rtPTtuB5hHQlIi5hnQIz02pn3OasdYw/e6
mm32nPq93FYSAyeCpIpkAjF3bU5AutkURs9gtpt6ilc588DK8bWnZEZ+aIhir7Adt+8nMBbnNsVM
1dbckW1ptK7VUNIPh67NvjQN1qfrQL8Aewvd8IjxwaoLX9q5OJRu9xJVFXZDa1bmmyYbcLl2Tp6M
T1V2pe7Bin1N63Idu8PJReIHR2znEuxWag4PLzzndo1dCl0EvRawMgjJcK+Shg3FG/2nUc9KsBj7
OQNIodryz1LuQcqLZ7Kb4ieSILqiM8/rmJm1P9Dl1dndhElkipo2tRPYD85elVxIQ5Ng0zLeDuUL
DMWFqsU5M0zMeOox/84O/FD+OoZENbgEeWdNdh5dby26+l7AI5K1tw/ieavJAGOzJN8WnjwZ9ngz
dO0+ICpTMTUnSDqqOUpkciIa4Vdtd29NGr4IjPJGn6FEdB8M0c9WbbLb714HnJ6XYxHe1Jn5aiU5
EFLvLn061kWaGXt1+Yo0pTVYCxehvJBUgLOYB/9dP7SD9NeWHG4zmu8edJF4kBszghub5vF7E1gP
NRY2UIxLbdthi7JqRFviWFtesZLycbGMLpEeP1fpnJxiq7j3RQ8cMIfBog0m1MdS7DFOhc3d3o1x
8btN+mtMHZ59e9xEgXvw/fQdW1pODn9owW11eNrcPNcoA4i0ZU8Y0sRKX53JzHtD7K4dyzlOXRPt
UiiS0Uz6ZFV7zASxNZ9SGxLQYsztAsmmAfAE5XtOoItnvU2qKtukXIpT6mQJvw8mfFd5N8yRYkX2
Xr71UrFzwQPr2Ni6ZPjhMsZJMxvVa1XCdecz+OEIByzyDgSwvYkwQas8zsrxdRVQtRIjuWtDZzMV
2Oxga7wKc1qENoxZSiR1tNJcB3kupgtlFn/OsE0e5omf0nULZvGT3hjHCJ+ZZIR6EQ/VjRHP8ZKG
Ujbpaz9lX4PV34mku8Z2/JVRq+ta3kWTvi3AvZ2Gbbfbya/C6DC6bfJhEYzshqQfHDha144WUchY
sdnEt6snto1Yw3txiu+Es0G+cUMMaLPs7OZZpXjbnvNZRVYIOBIcZjSqem7cRLw8BJFtHBm8lr62
t/TqJItm73AGeL7ucVnhYz1w3EKPhPWXDONVkJdlRPGpLZsXbfbOhOFda2YUU/GD+uwxQdWpRfot
dJmHpI+eRqafscOjAzbKHOlv6nwhZ+loptCLkJOfVH/RuN0y9dKtXkUHkdV7Fw+fnofMNQ2cVGk0
zIZ0uDyFt8kBplo1M2o2qlKbJK5PU3Wj/o85h6JIAboNy3zEdjnY+YAnqzKdWE15DuCufgwpN6Ry
Mg6OLkbnYD2Jq1+wWkfUGSTgI5xLZkg4puFKzln7I5+ceslaQ1eEPoiP9bBnO1CZyKqcQBFP5rvJ
Tp7jwj45zfSKxIMKHNF1zNykMnOvorOShS4jlx3O8JgFxiXPg3wRVBbCC52U+tbbm2PwENnDazBo
Z7atK0KEH0IS85rhgyyhs8W/niO1iMwOwzy8Jf34hlLUAh4GKeR7hxi7hKlNUfa3yOUe1N/3TXMY
VPVseo8Pb2hXE5M+o8zL5QCovdGj+q4e7Qc/K0t8t7A8Yo/Jrg+UGCjzqEjGY2Nfs5ZsR4tlkh/p
Z3WX09Kzdn2R+nxjdrAqqgER+3BrUlPjyvvEMKtaKgUPdJ0nLDofg06chP0VeMOLbJ14IzpuTo/C
gk8f2isz89gt2jJhvJnv46m7YWTaDZxbXjYem6C4qIhTvaq2VR4futw4NInFLqXol0PVfaE6u6S6
9dHyCCqYxiyL18yHlsVXf6pse1MQC+rG9aVitMZK+xxmObO2wRaaRATD0NckMO+NcAJ2TbJtlTib
dB6PfS7unRamOn5PzbprHWKIzLshYW7tbCNe0hGNC2mKQy+AxqQfkW1JBobvety1Eas0U5hircEl
3Gc2RPxsLLxVUzfapq4ALcGiBgMqSmiJYY+UawQPbm9q+H8Lf56I7DYsXKiTbUvWSMwQGKTTmrNe
xevWlE/M5Ve6Vv1um2YCPwP2GymwtvQ3wQhG5lRiWRXe1qjnaV9H1YfvlI+uyHcztGsys278Etla
3l5kLDhVrUfZN+8osm8UP1bPEQCZEzu/aHiIev+9HrpnVVv8pHslMRQuZkp76lubYG7ukdffGoPZ
kb6K0eNof/ZFxOss5Mkr3UfajqsNv111Y1EHLh+KG+k0X0UAySZCkr7Qeo/O1sNFnt8INXx+gXFE
K259BR0E7i5BGVIBVMeGi35pukrP05aeY73mQfPMybHu5HRnlN7bqBJrXNnvhp5xhPTIozGFcqm6
ZXbM910n8sUwOVx2fddM+Y5zYFn4OcIBc6UVeLvoRdjCFWff+Q+pXZHYqWaIKbI5W+LfjL8zeAMi
JTDtROc8416NPVOumnBs4njZJM8MYk22Dcb+pa+hHE/KssOCF6s774Kmnis+0i0+hIG7N634RRsg
h5UOliV+/aZCLHQct9SfpTETZFpc+s6+V9OTcHFRIOtPCQo0Huwywm8sTW2iMObpkszy18iKcOVO
1mYey08dIm1uVLuy8O99HeP0UPfvWru598yOUxOQTVryrYWMZtkAan3BISltyKJglyvFvCdn+qbk
dSO5jBffTfeaxuqOOr32xHw0UR/SzGa7VFYHa8b1BwNrApjjGTIO5ZSd2odHv9ajF+kqvPE8vGzL
MccSqcvuzSi7aJqJaKQ+OhDNjbr/bdI44ZdvLa3IOCq5nB3NyyLOeGpSctPpSHNInsF0o5ju9Vh8
FGF/tLnaounf84b3NGQ3snDrkhkp3VT1cK3c+gDSvwvr8rkwh6s9Zgczk88WHoZu1q+ljmYMGZBo
edSnFlwHpaGkWnuccYabnUXXdsuaBmphd4y9utRgE2asDuz21Ynam3G2r9CC15DHt+pp8njBpICf
ASaEO/7TxHfZgxuWTv0UOCMsLmOAZwQS0HrbGDs7sys++yg7k/i7yyKaUysgfLq05X2FOVOLT5JO
FjRpyA2aRBCPcp52jtmhc2ZcQk+45TZ3DVyQAb1tbbTrgraw6uVvF2+MZR1oRw99B9kIV5buu8Qf
O/wo8FtER7aE6H6Ikwbf1958ws2L9YhvpFi8oJcamQ0g1rxK3X9P2uxkESenQntVX547FsFHfbNV
t67NYMgbTCrq/c5Km+17Y5HGpZ446UNpCuf0qajBw8uWV5xC+uLq82M3MHjMhCCpdk/1YeiUt27h
QjuT+4ljLaXkTG55HCLMJ/Ope3eyaUUE7Fkr502mzzr7n4Ymn8/pgmdl7EGsunjLbX9fTDM0p3Y8
ZaQcZ0rKYjVbvzHem9kFIScqk8evWuZzuJcY+TMZShe5Izc/1HNqnrvRZzIIMte9ZHnFpp1OyXJE
s6M1XPookZdxMD+PkCXKOj2RAL2TlOnIAVdWnh8Y3OJyFa7mFPbrZN7pfnSaK+3WKjWk5/Opj+17
/C7ZSSUvWWSe06F/jGPsnMvs4ubtJk0mIBNuQSyTz8jUb3UPoIG/R154UPON47Rf6jCYwD9FVsSH
0WgOlGpzRaO9GCv7lOcdu3fzUenWvCQ7VyORufDxLupuQyDee3CKIxt7Ld2wbjAQ7vno5q5nmobl
fGdPLeJ2+lK1GWlj6xIM9SGYo3s9h89i49s46YgbSq84wm14MBr1igP9pO59VuIx61gdUwUbK5Al
e5b3LG4uJD9CZwkOue0hF4sRdYGSxvVwQ3TkkyuJ+uMNz0fjIjL3VnM5NAEO9+hNlnpfnIOAcYYv
JrdSKM6YEE/M3FbFno8bhHtmPr5qKcSrAYkIiN9jHcwdOUTy6IBC1KgbFoNuPKAfnCEV2A8obdZs
WB/ZPF6NCCGUl86vkCspYdl4bWEn1/xsMGROPofMAR2byUUNWZkGOwBK0wygAqP9aIfkBBHtzTa0
M3jkU9LaH1hr0mhBtY3HFN6CgnxnuHENItBdELfnKejuqrHZcNLtnc5PueN4KWTjeK8uUr3WHeom
VcXaaPhlmg+WbkM0iZt3YQkF3MBgcQnVXiUFJnxyhkMWWMWtHWBF71oWJzRiLsRdpy6YXnNkjU46
ozMZoBSopPd5A1kxXJkSh0krJSi9DV7aMqalaXLWzv2gJoP5t3rnq8p+DMf6KlPjkPfhvCSaCtFZ
YtxavVSZtYA3cb4NeUicnq/Cm5T2AGpF0hGVWUbjumNHOHRNvdQi60kNDyXqTSDTJ2Cz9VSM72Ia
0RyOxbYLtW0zxTbbhfKsDrTYNw7l2B5aPjWgG34P07KhXYli/RoUgm84uiNwFEpGMkN7hzNZzw2r
QLm251GHWAPTT07BLyaYhdGOw4LN88arwG8ClA7LCPVeQk/Z85iiq8bIxbxqcdGuNM98Tnjpwko2
y6KLHyIl75PNVyvNh4yZLOIN1AOFq4aHYEJASDwOoeouihuzSYoFcQNLs+Q4LjgZsXe7m8vpeSC/
YUEO6C+j63kd5p0/cUpYwMMgvm67iDH/Wiqpu9JkVRmNsxnCG4eE4GnxfU573beqfZifgmSm8Y02
EMlW3TA/TehUfdG+4hq1j2P7Au2Qde9U7JT6xVclQyPIZ5GF6AabWtxzCbjTN/1lYA7L8bGwp+CI
lISNmlw3qVg2RJjATt+UZXUuk+C3Psc3dct9k5yoIszYRFrTl0XvpySyYii/9FxcJiSJhWTFUerA
49SUWYv31VhDdLECJMzd1cQEakaHYhbzR+7a03Jk5z8k+rNldeWm9+H+d1HyXHKtcZoLFODFe1wg
lmYpFc3dQTa5gyaPpHrsCaAuY0vIYWYAeNboDUMbBHKqp2Vqh8DDg3WTBWSCQTILM2sfuowbQD+o
PdHy58n4abps2vxBfkL0f8kcVsd11tEsRzB5yq1ZBbdZ1xwtWPKGF/3zdJoay4+umW7KBm1MPQwY
C3Ho5bSAYWHT0kXwxhr7oa/rZE2//MV5fqNmW70kt3iwOYZyyAzpZqwsQioreLUqgkD5LMx5A9Fj
1JZMl9uIQBNiVcG3Q9mhZQ1HB0m3+5SU6ItylARNwvo7dj509AZ7Q0CKMDEhkQ3KhSoQ2j4fsk7J
ddcRmz7hJASzBekJ7axcqbvVjObt4LsXB9tOYSavmFOeEqe7R4W2pPSYy6EIWEumV7OIt74zPttI
/FK3XTeTdnUm45We9Babrx3OWk+Wba8zNkQdrgE8MDBlTJu5fNI/OZJ9NLoCXr99spxogrU8Q+AR
6AmEdckFjKxMx0qx9yGJFGhCzeHkZNpdYIKUN2X1qc/dq4P5AUAQj0CQtdZC/VoAw/u4yKjBYQYa
Fp8ZPnkb9dk/RuNM7HzsnLQheqk6iYt0bOxN1+rRBw93WgpNVtZsLLJ4o66QpubFRWW8MNTt1hhO
VUEqOcA9t/OYmaGXaCQzss43t4Ydv8ZTCdlE9u+47WOPw4+otZGmNWRcoqUqYVQ2OEJwfFX2gJxC
JkvpabB9IawvK2b0VJjHyBJ3IfOcDyIja308lI5+GT10GbL6Ii0Zr30KV5FNfNPxGQXYzpgAsYVZ
PgAenChkuNHImwHnAj1stqPOkgBJKfOHeJ9lc/XH4Q2H3WtSwWknd+FBQrFfdTSZejudA/ogvJ7u
2rFGejHcFk69TcboFooTtvxkBYJRo1RSP+HSOOZ1gGS6ZOVZMf9oMI9wJViYrnkwyorHFPcARFjG
eux11IvjE5u2w+jEHxhuH2cH8lZoAJQEY36vLrCeETomoKnQg64ZTSm6LXs3R02EyYB+bkK+4qQ1
bmBobWyvYP8x3oXC24K3LXw0C1rZ4DwVXTMTNKxnJzrWhDKFuCHMhZce6r46mP50aIjRyHSIfKD6
69TonvIsCRYEaoNexjSOdVk+ZoATzK/giFF36IQ8tFN5N+N9qCxFdG0GYJC7ocOJA1EFNM/qkUjW
w5CEuxivBuYYkPw0ehpK8ZXW6AkN9MBe4iOnGE7+nJ9Gj5ITDFW8ICirpixCxLMbbLWGdJll86PI
6xq7TwS90wxTYe54eGSZX0f+fUvPYLTlao5YvVRs2sq21ZaOqGElIb4xMWeIRLyu+9aEJqlB7vLs
pz6qIIOHQOJUtNRsl/rUbxhcjmGus6cnmVejIQtBwZSFB97YhKGgx4slNduKzwMnc5lMa0dCR+X9
WETcnW3b19MN3t7bxB13Bb193Dn6VsTuuIkn7EoMvbzGcw3i4B8GqoFjlzBdGzb4PX7WZsExMDHg
e1a2bkbvaPTGXdbw4KEWBmSuaUrZ+N5zJsOOjrVfdhEf6Q+fnSrdt1GHLy3BV31r7dOghUQ4J5sI
4HNSnWSNTp/ew+s4JhWq1YWMjO5BKggptPZROv3K83kHF/7eGjI2s9VLkduoaclqBS8j+uKiW/O9
NNJVBMZZicpdj0OGXBzCzMTyCGmBottCCMycXZPJX3ntPvjufJsP2gPGJ0fTlWe7yS9gcpCyEXY6
w7DQIODcDT5QK3kWjpg4TPEq6bAK16Oz7QSvjhPvDW1kzzHCSyylDifdjU86oZ+yoqkSGvg16i92
uyV69ELgcK+59m4UzT5zHNCB3vxgJ307KkqA1Zx5FMHyCmtf2ABpoRvfG6WZ7ic5IstrtHEdht2T
gyMWQeEEy3Ag94n24LK6CTHgWYdjinNMpH8Genkftog8lcmC4Nq6BOcQFuiazM9j3KBZ8+2SRsV/
5Qw9pPr4pr6IeMDj34BaTtXbOhljUA9TN9BODZ17iqTQ4jlkp15vLdG/TzYyrN5yDowKe+GhaJpN
21zqGFUtavaOa1cHIBjG9ybOTjLToUei83Ol7KHgAdgkQVUuyg4bH3Mw/EWEiNeCwGWZw7ni4UVF
sXXJtS8dl73kMN+lk3tuRnSJefecl/G40rHRmQwArNCzgXt086iHCKKdTO5Sv3jW5wGVa258Fcxl
gpAZ5kvy+2anxOoCCnZP0W4N8YyP8yVy7W7ZdcpBoEYmAZvaCz/UxlarABJKPzx6bbbWc7RH6H1x
hPFv2qEtN6WWHsPR4wuWd37/1gjrC9XSV1hZL5nkQxUZfUIJiXlhD/od3mLhrku919KExain3sr1
7L0WIopIqrNTlw9t27pLz8s2cc+iS4pfvTaDXUDA1TpxqYaa4jca79bUP+mpc5ugSukFpm5YwKHB
j+FjFol2UYZDthWdZBXcIFBhBdklT1nabs3GFjhJ+Jeoa7HZJEJBgFkWrv8WBiWHSv0xDDOZhBN5
qDbUJSy4+3CJyfo+RWG08pnKfPbaTJDPjYfGqoWIxEBc2KTHcbTHWRKCnBjeIvCJpYbH+JZk3lei
HBTKwfsQsfUw8Kinrn10Ijxl8nw72eZRuMM+QPOZBMQp+SMdVeH5v1lwfPD1EctH2CGK1pNdDBxp
4k4zndcEbyHXt28czCEXMst1FoUhfMrW+AUAgmkYp33a1Hyx+m0/jk8EXF4rjygCn+hLm13TQkjn
VTks4UlCmzSntzZ9JlkWe983FyMO/UsAvWdh5vfqgTeNuAZMsZ4NnS1OA7+ZVS3mZM0kIpwVtPdO
53GyZ1h/MydFPcF/JQ6YWW26h//HoWOvJgTFi7Yu7sPJe5w0JEbIGzTdfZjUJ65TRo2oOeiwR1aQ
h/eG1MBc/QdFzzAx70pAzHraOcE5rWh4okg+2s5+kbm9TDz6D1x+92qOS8DVoMt1Z01Ex7BGzFhg
UVM7w7FKu5Py3wh77y2pp3PeGB+iNp/Hgbamc69hacLHNrfh5LyqL4soPjII2QPNrF+N0r1LTeOi
JdNt1RrXwhXryRlXIc+SGLUjIrhXRmXqcobLcThdXfUQRFZns6vK3g3PIK2VqsqOr8DwKrzTeuYk
I7CdVdr2pJlnvyplElsCZSzQ6qgVAU7ao0amUYegs8q7lZmithHJKQk9dk/xqS7wpJjwSQGvchrr
N1L6nTelx9YfTxX25cvJsO/0xkJLMdsLY0AqXrI+mA0Bh9wob+ZIoOqV1x7PLnVzMgBFNJDTTYJO
qEhxRXfrrwEbDxVWKREQVGG7n0Enpyxc1WHfLZuOQmENdx3Do92bn5pJiRcau2tkKGqfZLU4Lk34
VehDQEhEGiwThhnlC1a002frQlaICue2nZx3z2e4axz/Voz+vQSqTjztYGJZpOAoL80+mbhPBR78
2cCq1AxKSDV4C5E+9dsI9KU7lzuiPjdRWkBght0c4VdhGXBDMNBFhDGgtYh8cdR6+RBR+BAYQFMY
vKuAHKF75RMj551l0OZE+rwPrdpRC/yd1uCNM08nnFIiLJmsX67hbAYKisMzVzeozQs4fJj9tIs/
+9f9YMrqfLPNtBHjminU5l2rRVd/8vZhZ39mbfcXj+wf3FGdb+aY0g8T/DdI8g3SdEcdPDSu9bf0
xR9sv+1vpr1Bm1u51IKMh2nFtpuQD2M4hSb4XA145+TPCVYWToJQFST9z3fLVLflX2wF//HZ/PX+
EOWy+X//x/i/OtB2FQ9cjx/FZ/ZQmH5cW/Z8RCTCRM7e1JphdOvzOOVXBpB7+hWvgYmcand1Kq7Y
2B07O14nOQxz5YFHYNDWEHPyl29T/HRPvplMtlC5Cdfxs51agrdj9erUcmMTdh1AWuh5OZA+n6zM
/UoY0gPRbpTfWjCjeAbMYJcK65CMFPUalLEFJoCMZhn641M9ljy26e/ISi6zNAH+6Uh7PNeGqnqU
I0aC2JB9GISc/uVK/j0OUdjfzIKdsE2SkUFv5xv12QsEC5WmhgzVrBmDejg2CdmDbBf+/L0aP923
b2aV8CI8kLUs2bla9yT69qLifbQ6fIBhAW204/TFmaPJvces95//4y/95lFZphWOVRP57JqQH6UZ
HSybKXnww196C11Y2iG4yWBBjilPTZz85ZX84Y23vzlWNo6mOxlhJDsBgb6pXG8R1ai9ZtH+xRLz
p19g/v+WmGA67pTPbrwzeoGj64hcs/zs2Ej8+bap1/vfXsFvJ1bdtKiGVaq97qUP5PJulLpZdVJd
yx9RcvrH+GcY/+Kg+tPVfDvBWmQrOphivAMwfkYtTScEgGbnqz9fjVB35V8ux/p2itUzrosi6+Md
ytlD6CILMye2Q03hvMU6mISWrcnXoJjZFlOZrxaD0fhRSjZQ9XQXu/oZ8yPC3EII1DI66kgPDF/c
JhGMN0wU9EF/UurPtjLQmOKc5w/1Ke9Qc+j6L/iucG3IknaT7jC59V+u6YdbZn2zMi+7pIPCOfEA
5PJXgkE0Ysi1Ntp/eQCMHw5h69shxzp9dALWDDsBVcCJYlwDuDgSwT7bTAl4FLrv6E+EytDKe+ba
J1/0z9/WD/EG1rdTiXUXA20g4p2TDls9DlahLM89PgxgbP/t7bHUTf1fFaaWuIg0Qo8x2NDuXL9/
1wmNqPNk8+cr+PHmfTt0BOKHApJcvEuc4kmyeS0dsVau4WpLBJHll5JJDc1wSEDAzTr4i+vyDz65
1rdTJ4sz4nnnIN5Nk/ZWtiHx3QD7gVHfp14YLgHVjL9dofvT8/HtALIA77NQ1gnMG3al8OWpTk6B
BYp0npXSuZDWp7L6wYUIS1jBjkv0smR8rT463TykY8Y80lQo/oTiy6eMF8o1y+mLU+ij/nYrBMQV
QEzfTjdyQrBsouMqQMolmJ0Ta29dnbEJz2lJ1JbBTCbISPp0gnr3EIblyeq6VQ8LQmvR+A3BgMVU
ucS/IF/o2Ywyw4PCwqyrJdBHIWnk7qOldRcz9l4dYaIfyBP4Gd6yDywcLJvHvOifq9jd+3P6PvrI
gX135Qt8j7wZ1vrASh5Pz2Q/uNFWWaA0trkvNPOFJdbOC2Ggpol7jMv8UJvWSsPYaSI1iDfsl7Tw
ZbLhQFW++zXY+aeWkNw7ie7YZTgGg0ngzBbjVVCzcqvDkattcAGc60dy1+At2Mav1pw/cLLdauHw
D6lcJPFNkshLp3VX152+wsJ9J7X2zFjPRJdlW9cej9nQngSCJgw+6IxA70f8LQC3ek9NTEy8deM+
1p3+Ziv2QW/fsoW4kUZ9NwN4LOAKnS1y6AyL7Eh85qJm2mU9i2GHyFy7vQQwt/pxWNlA6thFFsxy
dr52lcCpstheJUiPxk8VgIyh476P3LvawUUxI5Yz8TDygxAb4o6ZhtTqcnAehV0cDK+42njPdR3O
wXDa/DHdm3F1KgJ5QeaFJX/PeIrkxLHqlt/ngCb7X2M4DQszE5/jCJmUiA40YAt8dB77KL8LpW8r
RuzJIxA2LgoENZLsHr7yPx8EPx3S38qo46Uo79BY71wRvisrGdT4PG7TX973HwI+hfWtbpqUTOF3
1LXKghbqEB2JJe9N41X5Ip7clQhw3BiM7EVwxIDanVU6gMyZqEM93KIuvWUbuYMhhC+PsRvzBOsg
fFksIh37go3VbHS8bsTPsbCMywWi4G2flv+tRRLfavIYxWEyhzU135ZXq2zPcg7fizr8SwH74daL
b/WRPSJmW21ByWd6zjkLjcxlsVv8x0//rTwKWc6x1evkYGC4GjSQHvFilG70t7nrh+NVfCuCup8H
I+gMPz9OUInj8BPp+cmK04c6FFetM5+kNr35mMLiwP4cZMnrf3pixbfKWMiJEzqG6GzBr7LRoTlG
cBnK4i9dyw8VSnwrjJPZ6k0V8uPHKiOnrOlvZ+gjfk+252zw1hZWe/5vF/KtFoqpaXvbqyLgyfAc
+trDoPvXRFb3f/7x6jH6l47yn07zf3UQsFdnrUFejwIzLldCeI+w64eVg8mdOkcq0e2M8m+5Gz/9
sm/HSNMgGKCdIPgBviS1IRKUR/slD9yNac4rxHsbbSr/cqj89OJ8O1P0oJrrbkziHajkRb2TFk8B
QpW/ZLmoB/hfbpz57bVv8UHs5jaOd82QPnjuuFbq9TzApV4L13/+blzzn5iJf/st397+tOzCVI4M
FHqjGZhkgy4mRvlhI3VsgOOtNFjbIvyyZYVxAcb0PviwiYEKOx3Sq0IIJ8poBRb9dXDthyqc7ogN
3zgZ23ufzyz8EF5jZd0T8gmbPfdfRTIdazycqghXQb+MfvWsMRdWZh0bj8WnY+0TbXyNZHvoBgbB
On0QYl7OTFayGncmNVYYebuUqUrWghu+KNRyyddGRKlsrGqsaCGBuZiR+tGN3427NDDucbuo3KBR
wsAbNJ586Ca6Sfrp6KSuuxrjGLs5ifTQKx4lUFo7+AenC949q5iXUzc+uxSMuYO/M0rQQK3gv+l6
41kkwUugY1Tsy9Ns9QcrHBjPcUd1qhgLwBCkTzT4TSBUidtc+YyWBXkADg493cmv6tvBQZ+ppLpO
qnys4LC4aAj1/D7VcBaP5qe2oQ1rc1JrkFNuwOVZ7kcVOsrsSkrs2h9LbVE4HosyZ1vYyNmAZZE9
RC17zbrea5n2UrvO3eCMe5PPs9AL+oSpVCtrpsZl1iUfXhm8O+FUHMgDeSrZSNsd29jENUh46g6R
Zn9JFGWGxFqbILuj8gWs9JpKYS0DzMQCV+6ILR8WGDGunQYz72nEYbowDmHk7hoND6HBjk9yTH/7
Ad40iY0MI6q/Jn1+hrnTbLPCXqv+MbGjoxpc8Mtaw8P9H5LOYsl1ZQuiX6QIqUSlqS1jm5rcMFE0
HTGzvv6tum9y4YDblgv3zlx55ZCpICAE1Vvjq8IB1eF0DbUFFSWHQHOBQGpa/feUZEdzDC8CQiwn
+PIiYvi45YAB19U3lhxuEtvVpAX0yDp8gMuJkIkcrhMNs164N0WjCKrspxDaMXa8X21efhf1gBxd
foYBZJLOe9Gp7mFqRyffGc5DQPMZOcANSfSMlD7/sA16MEoUHNpIIjxagwAvHMd4GWR6bfB80k9u
kf4MSEMgialHp8kQy0KfQhgtNY6Vdv2hL+1xYQNp2ySibCyfxWTisUzcU2rrj8KFajX3T7WHqMnc
hpX0VrUFbgcB+bWOyh6OV9MSo1HvLCN/JkW0Vij097lFaGZk6Y8CIWmLflFEwdpBCkpBfpHB2eAa
QAR0tgkjYOa9wHStj+kdIQEQK/tSEWG3NnmhULctv2vdX53IX5qZ9Ovq6jIJMoVzHd9HP0fXuNYe
5ViBXiH3UJa0yuLwgjIKqXpS7XOBzaWRdM+d8pRV3VlUyckOoPtKvIucwfB0ieBCWkFEkIgYN+hY
Lwjwt55bBMw6qJs2hkUne27C4rGYrVf1lCyaIW0UXmt2RI1DPM4HdIVh9unl4hUpwFmfIaBHybEQ
deKrQQD7ktYdN5N8+fOgKqctIrPJTZ6TYdk2g6bhzgmvvUm4ORDhY2wG5yimK6drcH8GhAZuwXNx
65NTxvCVo6PB9txg1cEngTUVJve7F3mviIb82OsfOKxjmUKGNc/evvZCY+V4Ap1KNrl+0IX/VJD2
NA3bFnJwnmbf/VRfAhYud65TssSbkybch1rgxcxnlNSIlBzd0rGzBc96oZ+XmagDLJb9gyIL95Se
EtfYIkT4aFGr+YnQSBuz8BfTYtnReN3By/Nju0cqyMrdoI/oGCHo/W8Vuw2OzPwPHxXiq2h5zOnl
2tgm1k3dfhcxubGOFVFWJp3Fy5AKWI+U698jZYPQp7Deepn9IsSIlEZrSZ+wEZLZHnrgpGSEO3ca
1GexYBxmsYxZS/UD8eQnYRmqnfltobpmSof+RD9cpTOo2HId0aXvmMOmt53fhQZJpeOMsMleaXs6
eW71qekIgS39lE3247DAGKzAobitDcQKsbbRXDzLzFZzlDxxqSlXQ8RCv7g/Cs69yHZrcVvz5v7N
jhC5dQMuZacMcHhTd8Ae/1bZJiot7twuFiZIJ//y3Lp5Xv7YWoHS6B9NMl/VgtDnybfO4QJm/0JB
ONxInPGpdCM/rNynADtLnWELDUd4Tt4o9nWbnTtoBbYWP4aNQTuw6Yn6Lf61VUREx4ArLjh6bQp0
FKJrl6F2dcXdmKt3MuMfFl1cYG+UG6NtN8Q73rXA3ZisaahNMOOWbXhyDATuudThtwzkgbmteU1a
bjT95O2WSe4GMkFad9dq46/h9IciK9eaHW1i00TRPmKyrrZNgvy9KcDYDUTDCg2rr2d+WLP3AeKd
sJ8ZVXUXD/u+EQe6zefZTHYKDl533cloIywJwrqKyoTQb31qDpHwZHrbYZ6vIBwCujMo6pTwauqh
BA2zIHSO0JbHY7/VDNvn5UtqkAZK1/Fmjs5TwKQynYRJQUKEEq277EUjGU6LBi8lYvJ2efJQMeJG
T0K/iuYVejI8DClaygmQK54QB8Jd8dlYwbOmT0gImZXdjBs9THaVUz/ESbztZlQcemwforq6FeDd
UUgjk23o/mayvIGpQP0PABwiTko0NKkd/EPKi8jp280jBmAbsDohIkfCaK45YWwrHqxfBt5qkXm1
DhE3rSyStsAjvoZoYodRnqaAl+pk9xBYw+fo9t1amNqduA+qAxU9XXS068mdT0YF2980zFdXiz4h
cV7tGk+Z2tWbNKVBOmOYgTsA1aHQqLDmflC4b0MzvQ+teEZ2zcUU4VmbjgePNbfQsp8AdmFvzJul
6361EaJqhMGhzZx27aXOMRF08PWqW1ASDTgWR+txZAUsRw2xHrU6WJlrNZXmpcrWantRmOk8Th9G
LQtVFQ8AQ+HtzDF4SnkCh5Td3jPKz7KdDuqFKsP9VPl8sod8jAf3C+QoEttwKLZBmz0bcfmb4o5V
y5MR4jHNRXFxevc2lcPTgOoBWk7ItMdTPxjFdjB1BD0TyF0TBQx/tNPso0E9Qx0ZYCi/DmYD+SV+
dgHuNNgKyIsx1y5ud46wlgJwNmtEhDsU5uuh7kpIyhNWyi557ivLAPXLO6UxCqmGlADdfCTiYl+n
4Tf9BKCS9pvW6q92xExynJTDIvgXpIHYSPTiiMt6t4jo0ONM63v0KWhgd12GJjPRXURR+iWQ4t1d
xBV0ytcYJq+lQ6nM0wM/jdzvLq9P+aSdjck96ZnVrdGMXBHY3fBevml1++6M0Y/buzvEJ4cpp5hk
GwHgfmaX3nk0P0pffVURhXi3bv9pdLRWliYPNXX80AGBoMarOuFPae1PBk3mzD7Q23qMq6rcFALn
/WybuxYtI6owoE9N9JOD7F03YfxdUaIbNHWzi3C/kFA1xSeb+1araZsZNChYLPK0mPuyApSbWPVT
kjvfM+t/YQGRGTvtEk/y21mMi5D4Kf/7DHzB5DfuHaKKFUCSHNRsGzUR6iAApgUjjHUkW9nsq242
feZQ8KQ2PY9jyok6AmjU2h/SIVwDEd13uLhnRHT4isPhSLFrK7VmE5beFqIzSzudRt2JWaWQN3gx
aRZ2ueIq8+5G4gH9KccLLE3JWCBfijpzm2cx6B7EcGoABwFTzmMHQcOn7+sOWuoCbHsocb3SpNma
fGFOJ5+RaBS+IeeT+l1yRtdVrErapgVoPsiebK87qRt+SvyFOt1bgY5cDvdyCuVD0pq1iCjITOY+
SDHJhKvNsyNtFIsjjCOreHDdbKuet11H07rq69dK8ngrrPwLAFqXxg1Ojf2Murlapg0EiLv6yMIe
7qPd3ARaGotvbHGMQ6mPrzFUKwJ89x1ijZ51NCBid2h/CPAdc3FQ72Gx5zcjazH0Z2d7mS/qWXg2
xbUxjI9O1kAYj76jQN8u8E+MaX7sOGmUmbURQ3K28+VYGyy3br3VKdw2QAO1BdNaMH8uoe4n6bJV
5/+AX+PYDJwwFikxN+k7XgFw40RbDcEy+PBDfk0P3UUdsa3OWfEO6/mgcW/Ja3nPF4P8Fp3Ca5O6
+0IPqCtb2wIWWz1kX3aK0E9m0z+z158XkT8SFrIZsEKvllFJNVCApotCeNl7W+Njic4feFJDWm+C
LH9h+9xTyLjUVXwrmJjUlK9d7nU4ygkzDJ48B/t2SBqYnynUjCG8S2oRVsEIjiQsabYItQCxwp8h
Ur+qCg8FZNhIGiEy8q7WxFgLH9TwUQdJxym3musdyfraW2zEJXc9y3NfMS1wBSLnj7cSxxOU7f6c
VO09GuUn4IoOLlF0wAOloweALOjgZ1IYtcWB6CRycfPS+Yhva9N7w58zRNF2UuhAKzqzyO4i8FCi
n/dDiF9I2uhjCnZGVChUDFpGXrefMOkMPfjsAcUBATgP0iA0VOhvqAL3WZY/O1PMcRUXHjWenjOV
OjJDNtnG5cyFZ/qOmJmBXr/bNVXsgmJ1rsXTqtMQorsMEvUDW1zuEy70SIb7xcMFV+yyuEGPY764
Mrg3jnkzM3DcmONQvJAf7+5sF8GLJohHIUDt07C0c1XXD5IRpdndg2cWuwXwL/EoT20XbrrY80Hl
7saeExOOmn1uKUMpq7hpndW76JHaL+KxsAJ7begoiQwrO7mB6ZvV1PhM5neEasc0iThpI5NsU/eu
u2HHImCAO/CY92OTAQVrTqLqn5VqKxqhL2XeJagnzoUJjAzzYAnvQR38FB9/yJE8T5z/TYs9TkY6
poCyudoufs+cm4eWRy+LANoeGr5s0ntdE5400hmwjflPTOS4BVV3NPXm3KpQcpmOzyRKf8JgP/0X
970UR2u2fpsy/vKki8avPA7uAODQXffSPTtsFeoIpovqsekEGGDe72zJ1TKQdRLQF0LGpffUU5zN
jHeEg3PySnofmnI7/Cq8ckfsiV8Y1bWY9MdkMC+mzdawqEvm8NOF9jbnDjtp4lZUDWFfZbWuoZJY
xbzNk7Dzs8ZR5Q8eV/TkGRVA+SrZGIjhCYkCMjR9uVG6tULtkpWgiDIv2FjLcIxjjFCcAz5wA/4t
djJzBk8JwoAtR6aU+PSoOUa5/WJLeGIlZUgk5MtHU6bXECpJ3GIMGXGhVQUu4MmARDHFGzN3juNU
Qk6Kz8tYftUul3jhBKSrFXehxoJmBzuMaPVxDgaA0sNdSwx7BRE+XwVhhliPGEacPPVTlMmVYxq7
vEj/GzxLYG2N1uJKzPhTg7wdxNlN3F3Jmq8F5llt2s1YbonPyDYcnx9jhwQMfi5VjL2uFoZGfIRT
/FQ4wxPXr3Mdcg8PCngdy8ANiSRmFJzVUSTOZ6bMKpO+DvWeI8zcz9usCgHgDMnNVaJ1Op63mAmm
pfqzGZZ/bgNq0BTbDLy+AGJcqmO3zAAvtN5lGqxDI6atBMiDsj7zszm6I9P5t5TDLu/im0vyiS87
CwtdkyMJ4PTlVMU17fs3QzY/C24bEu/GDQijI0LYtRuXXFDDyR/j8sGowoyuYvRSEoOUA4iz1f7M
e4/z5b3qqlMm5EH9m5b6bzktSIOnbWuKjcHwaZz82lYEVAK9nEz5Gc/2cc7jfSwzaC0oC4f6yxDp
i9OI3yKTtyGBnJX3/yYv2ladeCj4mYnRvUtLQoBW6Ea2ptDEJKHbyk5Xg68uFzIik+VvlojNO6TM
aKbWzSifG8IlM+7bGeuHmS9XF0GbGgk/uJowVg/9P3J+XsKUPMfZew3z4ZmwZq6DRs0tfkDerA40
w/Dct9gFgcg6Xg4/xex+MokpMa5f09yGP4GjEn2gPBid85P1bJ+ejfAanP4Ph0AIb0RhBNiQufjk
9T5Wpl5ctBhHb6W1GYAYWPPZjopPU4eAkNdfFaXrEJWCZeL3lrr+a6orct8XDHztaIrxmme9sr9u
W3BI7DTLmRge5E+h+dxMiLxb499ENLJmcl4FGUK0g7zisr+KRdE/5N0oSDcieQ1FYnSvRoRmuBD3
eUNJbBpeUlTUK1HJWxSW/thwDYpcxIsiecNlc6Xvv9fN8E7y1auVqMSnvEO4ygN37cYDBDns7NLZ
k/yC3UG+2Rw8RDMrpye1BM3dYeekc0K90O5PcDFu9NG2RjNBp6w3ObhY04NQ5/YPOtmLRWXsRJW9
RpFKkGuPao0SHAy42jIOo/eCa/SizfdMaz8T9vGlu0tXHo0ebNnEXEuL9iXWzL8kcz3ILcmxKycV
Wh3d1NtyWaE8lU3NAEk9YxV3NsFeSsPFTlOH8UF35XtLJB4SN4IsZ+fOWeGCWydZkS25zeqSRY7y
cVlKBgZ0V45zFp7fFcHi+Xrsnbvmxm/MBwVeQukcoaVtXfEdlBiWOoKwER1c8P/7YiKCMQNB147Q
2RE4Y9nTXNzq2CYMvuWcOM/OS06Q9Vd9JfdN80+MwZXNcD+HIaFW3uecD9siiT/JtrnUnGCKvH3E
ooujNnnptcaPHHvHnowrJzurp28TsK5+HcSbn+UFTa1/Ii1O+E+fIzT4o7gkrr3p5d/iwN+OHd/j
LNYn4JbVOUlto+rfQfFG0/0FGsKXwSE6jK5zW3xzEM5blT4H54UFs2CTabsv9ai8Cssvjq0ZkJpg
xIwclSOWotRk9WsEEnilbGpJczDf1AeHtTtV0D8SQWgkfhwwEhuPq9XIflXV4yWh24DLBKJnddGT
7ltE9rbpvQY0psoNicmjBYtQwXFy5PBnCWhcsfRrVhTd7v16gpjvFq/qnBtxBJABs1gRx6uNLic/
c7xzTAXUjp21zPQbqSQ79QYFjGD1aXXFzCvejDY+8z4jLF1xJsmeJAOD9KpyCl4migD8VsDphm/U
wj8+p/p9lDSopsxfhuQamjqzH3Ikb4Hyqz2nVzh1QKz/pPXScz6s5+Zf3Z01E2wImT42UxW+Bxyn
8tDnsJk5eKrXVd4v+PNqz+ITIPx4oEgOJQ5HhR3tFkNj+bCqvRZVHx6YksilDLHIYyQan8qbi7F5
1qpt7N4rwKbqMjNGwxk7wcoYIj/Klif13wvsr5Dqj/rbeqadoFocbOM9LSdfDSl1RuvoK0hv45Cn
Jyme884DbK8rl1oJzMJVCsYUi9remQuft1s4JAtW8TvV5K10CNdgikeWuVZvoGeIddWkrzpC5wCQ
nRpSYkoAdg32YTyd69ig7gLF/SnWqpN6xOotMgInaqjqMDI2wYFR3dqur14r8bRbSK1H8laS+qkS
3l9BhK/Hj0qN2q8CbW8E3meId05yIlZ/hSM0KDrrxXAGas8BN7/ublvZIV3oOIn5aNYcIc3vTOjw
uUxv5XTROlQ+R5zaTvouqUHC5eJ7GcjkInW17z69oafM128Vekar5JXRwZ9UQEtrcA5BZxtELms/
/fjVsiGDXrI2zoJXFbR971FApHdDmY0CrbbVdd3mFphdQwsjAZ0qVJW+Gs62nZzUQkkQniqT1SnB
oSw2umOf+HGpJd7V9HU86zB1+ROTNR2dDw8uUicuOYcSswj2uvuDt/+ZP6+GFNc27hJdq+MWqU+s
WFuxeE8A057TOrvXnDvQo3M/NzEUWvuFV12c5Ud1rtTj7AtyiMCYLBaIxLmmqZfET+r0Ytrdo0qt
MpjVrfFpm9+qvDCJ+MmagPCzPqi3wnv47xPBvg+074mIwnSpd0ZivxO5wsUAqoL7OaRwqRiahpzu
eRRdJoIY+f4IJcDtriZOLHKfV4rVs2IhqQNwauT2ZWF2jmNq6zgyT/pM4wOKIi2/k1aHG74Zc4j3
ej1TAnU4HTOyvEZ9ImC7UpufTYpSBO7dXMokOpVWBU9X7yLtBgqe32pSFzS4TVfeljresD886HMO
dBjEEbTjk+Qb46tFzeJ7yNF5L1Gbbzvnn3pUgJjABclv/rcfgy+12jizvaZTTSHs6lnFribqhoCL
SxLlJEc0PFCY8hRDlyI6TrStXNZ4j0AxJoWqtjEeeAKLzbEqhECV9Ctl96jm5dBRCKpS60ElwlXs
ffEcHBvTOapVrqH8IqR5420Q/3PiSvVWYm4ftAiB+qV2EUzxKuP8MIeUPgCuu8V8JRNho06RYNAO
zPO5a07quJtoALWMN/XpSMpguSwOCyb6lZr7Vs+tHfZUwpcbYnzV85oQGA4ReYuTULukbAFaZm9V
paNgP7QRmMSWt0/CuKXs3+25UcHxlirWKny2snrdOvVfMZo7dYWaLG3Pe4WKTQHPelHrnguQuFqK
vWV+BzQYONNu89q88PwqBsfACaRp6AH9t5QkxkNVdxv1VUBdtUAJlF1wrQ2KLRyRB6N80r3kR82W
Jn/hhYDobD0vfS9kcSt6oEZzBIml4ldT0z2FJdZ6hzfUP808isqd/6Js+lE7rNStxtcbCkftyxLI
vZj+qdGh1krTuqNiXk12cc6T/maZ+F1iisSsvMjYICoUqzTy3okCMJv0e+AWbbmfwYD5mNnucXjm
7alRrfckotHLS0jUpmozT+YZ2dTR5rAAK8ufoxwVo/morkDzf+FiyY4e6KEJaAjwYGZ+HuxG1G7c
cJVllghc0ugjhM9dSv2zX0vbfhKM1kqKPV7We192lzk0yP3AhKMK7Yb4wdtFY/OiVh01ONTArhtF
UGG/zvtuE2Zczdg95sy+qJ+o3jgmHC4U8XLGJmvAOOMQ1ZcQ4Fj2TSt40Huv9KcWWeCgUQbHD7+r
jP7YTC4hlZX+BAgBAoxJ7G23b4zh5Dh/CcUwKvG+RvaYThUNy+alde3fGiNvS+4mikPbUCfXY5ml
lDKcaNUR4cInbC/Z0vwREY0octoaeCkbDXBxXMY4idhRSsvGb9jsELsDlci2Fg20tkox/alsJO20
UNvOwn6feB6GovjspdNPWhiPOjPY9sC6Fg610WEO7hzuzvDfoYjBZsQHgc93XpUxolQvXZ6sATs4
B6rByjUKvXl9LEN8fzPG65WYKE8EdrtWfyji4WnUFXJOWjkdDQWC31gsEI0NBoSyi7r2qJONF7mI
GcP5wYPMlXComV3j0cyh3/MRqrh7SMfm5OGuLcFbPvcmvK2WvcceEfY4bE8VjzYctCOGhPQDpC13
9jHZ9roj/G4gEMTIvhOd9ZNoZIUHEIeUjk89i9/eROKbhvTDZuWqEq7fUgkPuKaFkf3AcqqzGaA4
+ari4cUDREFL2XweuqZhIQy50CuSTYrr12veS9AHWg8kp8+S9iBUQdOMaj5gwDrYS+crmsF9eVSa
S5Or25jAblXWt6p4MrplXhdtPvi5nthrFM5oXYiFwA+IxZSjrBcDK8LGuM0cGBqL3exZC6mNhU12
bRYsX7IFgpxTYelbZ9txw9VkfbGR70X4KqAyBDdCHZ/svvMDbflpxXDMAM3FA2IWDv3fIsD45XT6
ysimB+oC7Lxx9eIG8U1DYKHZI5HS1Gf8eZT7gZbIaqrHoxNmp17PqP+EHgpTlFwTXYQlPNAEPy5z
v4cG+NEn8aaggmm09JIZE4aDJJcVW43YdtGeHBjnqJ03WLLm5wJYICni47ZUBk3XQ8sOyKxUWTC6
/RQnEsERj8zt0z0pqOep/cmdEpZP4m0ddUPKOsFZIzCIEIk/U3Zfiw1Kx6Y4UBhdNY7hL4arfH4E
hjnmPSvEW0hJa2TdiiecGhiO3nQr8jvGZ6iH4JeYNmGuWsNU7+rhH11QGtoU66fKPeZ9hpNK9/DG
Lzm6SfNTN5dNWGmvLZ0ZkXgPXYM/VpVNCueY5SkzzMaWWGVPC2nwjQ0GtdG0A6F/WOErmI/8bpSU
X1h6vns5XGRO1rRr0r2YEU0g2Jm/0oT4A5T466W3HLTN5icBtw3pPlw7zDb3HUIGZdkg32KjhvCc
b2h47J2o/w47MAKG5Exua5j9pZje2tjbRT1NCYcECGDm73k2+NrkvZEisFNPvco93+Ty5lFH7dHo
+2VCHOhi3Fs9f5xamOVENkbbTown0nt4aa9+tXvrmW76H8CRd/Uc49SmH2JdikK8WiVe5MUU6/+C
HLsg+5R1/zhpLZeQCl3oANSAMeFyvkjNESwZepA6Iv1h9tUyYXPPlF1DZgz4RQ4EqwmP11BMEyNo
8nut61cgieu1NpmsIsuXmwx7tpRdb5u/fWK8VSSeDswPNfbqHKSxPtHl4uQYmwKElQaDO5rUFdl8
tWn86nnF2Rr4eKX85AadMjXT5V8Kc6fO6BCISaVAgySqCwB1RkmzjVpzR/naTCgCcgQXqmPVZg9B
U18XshfU3zCtL4irKy03iKhpSc5kQ6/BE5jOfSTFOaEgiFDFeq1FAXEj1HeTK3ao8t8Cq9uB31yp
stliMbiDgjwOVaTHhi3MxHeW/FTb2gXFtw+Q1Keyf8gHKOYS1i5QjXtRDNcmrBp/ljX1svgyckRW
A3bstbU+pTA95lsP5JT4CCKBiRmOw0MEl1OjgRQq+yddm6qu6nUi9SeH+elg3CBEtT90Bfz4Cb+h
C4Wkq3aeHIYdna/LoFUHGTr7oYDiIwZIBPVG3RqE9cXdbmtMA+3X/milLVtZ36wtzXqMA2dPeeac
SvyM4S0zlpdwHj+CktBgK1Y8C+JXja5BHy78jBskIcHgYTRQgi7UqaKbiORkYmeS9nKpYgz55mIQ
z2plx9hGTZ9lB0bks2VwE9KcYoN7ex1g44LGSg0+IfU+tLFV07cnAKhAxU+IBvinniOoYxAGKAP3
x2zwBC/DFk1LFdkv3TjhgG+vpvGTzCYNNaI4oPzYHjBQgZtiNVAwtcaOwYNghNERExnicjM2tOGT
or0eP0VV/NQobwCLtTpkxQSvqOHWMIFqLlEahUf1+95obkcSCC2ClMzYvts14r9eUjUBarKSxlNG
YYpRCezgoeaY1IfBaUbKoBuXjlAW9ekpzryinGzBX7C4lwQY8gtqHNhuLZge9ns9WUC2KxDqIDaI
VoLguqeNcLUp6QRU4PmcqtShOSTCJucljNjtXWc1qCS3jG4v1xibdrBaPIohpK9JuZ0ZOPL7tvXl
clVbJ0AArLH4F8ojCZGhz1vW8+a5zKZNxp7icrhqHN/2lGaT1OsRQr1mWeyQmXzU2+wUs6V2BGdn
9Rc1kPdStygkWKr+oWgaMeUIaqCPOrZ7U2WTdGfwuvjOqJS1rqV+2mz1G3VEUEM3tJhHao0wuvTc
sllogf2pdd0Hr155+e9E8LyJn6uciFshxC22y70lvTNIMN+aJwVEHq9sipJtO3h3AnJWXb5VnG/r
Omvrrfpxao2CeHlPUSJxgvz6/8wo/4UpBN7JejKJnVvnjrsR6ptN5E4axT7WKVGYre81v3M9vhTN
n2lPv8ILvP8WdNeKd0BW1i1LmzMPfxXRuxZlgQYzGLm1Ak4cvWkzwN49kgykr7ERhI998e30SFI1
rXpkS3jO59i3sShtddd5jQTlKKZ5F6SniKfIEr2uKlKKGf+XIJwfFxYQE1ZCgNYI1DkPbzQ2eTrA
4Qnz0QfLB6eqwiPj6OTgsjbMNnIaqtnvfGhPOIrCVL253UgCsSFId5wQQkIAOc+hiB4o6JERM3vp
1kwom8l83lCdXTZRgNTJ6I5yRAar21pH2wkuFdUVoOK3xkBUMhV7tyYY8z/9EkFS0jqMk9u+J719
T6TDpRSmHHsflb7AH62q/q5BP3RM3xG8QMOoCBLnJkMrOCdSfOVIpyirwZ1NFqgU8Ihq+vvSTo4s
+OMKgg2IALN41BqQ5tyjNthlAe2LaLsMHTXGGHB4zfm6bJLXgYdZ5aOkMDMSjqbLU+wsf1kRv3D2
CdThRbI5tweDJC9Wq+6GTbFbL3a27a0QBGN+mDi9yBhTkwQ1J11ytz1hnptCv4vuvqTlJsWtNDrh
8GFnqAlZs4QV3GQ74tVf9N334I2V30wtJq/xHHtcW9vinBnGzbCSQ1zj8zT1fDfl63DmUv/RkE3b
S/PQdqCEODoS2PBHJZXyWLjsqZvBlWj73WwRhJeHaMdFDZNhgPbgEJJWLBNGhWH+MQ11tJYoDb0x
g4Rat/3aavT6v9ujhv/7vevH7yQ35l1ux+FXnjCUpe5s0EiS+zjEj3TInwaL6MjUeLQIiSnpda5x
j9E5Et1mzMlSbsQz3BAEucywlWMsN9bak1sXNzFysChpBYnW3Rod8HLcALhbB59r75sGnrk1hvPS
UKAjdzNtCjJOuKcv+nWggxLMqBDg4xb6+NvH3Z/spse5dsiVGWJfSvGEKefa96hhLCiD/TKdZILt
0xjITwzb4WAPi89UvHAFoM/fUpuAqQCMZV+02rIaCXUpx/JsBMxDlEUPwBTAK8U7z0R8ZEmgUCPt
h/AUkPRUueVfzaV/CL10VXNsbLvyaTS6E0kuxyLWEI2kGUb+kHL5kFCxBYOxdkvs6LKYfrrW+9Fs
wp6HuvoxTXfjGFxlQ1pWm66GwJnE3b5qKVYY+oD5jbgk270JBuCKIhY1EW/AejYZRyOBMAosfq2F
4jHQ+1NDMqYEEMOXi6bHqA6ROVAWgb5iI8vw4wJOD50fim5ODHWQRGBNVKQHzwCw2ta6iTn/HEMG
CLucmpv0BchxjzwuEIKtItpIXteBVtp6xc6K05cirCCNhpsabFmzVA9Cs9ZRRMQpU9fov7U5u07c
ulWtqNHll6eQW6hSUfZGYPu9mwmCBzy0z9feXAeiZAsoeJMk4TCJTzhHKC04OwbKzELJHqTWzhZd
nNOyT6OwtILopn5NoOfwK7PeqBO3w0roRJyjseVUdChncVF7TY+eMR3yzSxnOqY21JOavIU9kQVb
Ws67lsAuTVNxD91JT0o23vB1iLRvUVkPRtnf29mkSN8b72B3FqRJNoVh9EpLsO7U1y2CgvT1oF6B
xEHJU2ypifxlRmNuG4DoJMyhhO9HY0KOTAxM2Z2h3/72fGD1yYitOFC1qbXhgQV5igCSCPc+lngq
JoqIYGAUHA9h9ZfndHQ02qtqEUYQJ71ftZEDGl0NsHsdngnVsuiWS+2td/CFB2JHYO3JBkXU0CG1
RfKYGwtJpM5ZcF5qqeOlpJrItPrg1JDx16IR4mZh7vn2qK7yzQ2rsKVepInizKGUaPryWPHtB624
T6y1BcZjyUKPdkort6ZBcTxIyt1oPzZuuCnN9k1dOvsFzXWtUdN+6nX7XwWzwHbdp0afztasfZi5
eLfZ9NXYM1i3Zdn9gDN+aOr6j/Nc2OZc6ollk+VRHfMyqojquUXk4DZmcPjvK0Ga/aL+bo1eaM3x
HS3TsSQXrx9HOic16d2Rdu5hM/SZ/jO3SJZk9aqupKWhHxtpgkmmFv07obfRx/A4ivTbi5B9GJNx
ySBiNRWtQYSCmqt9V0VDG7+z0ael1d4WgbbOrP6dqKhyhxroRY1ce9I4NhUNUEOEMXy1GRs+MGLC
FVnPF9wJ3oR1xEhg18hINm+irT4Kp76lOjkJUk8o01DhJ2/Xxcyg/GbypXZY6ZB9WXxWWxDbVtNS
CRpwW2m3p7PwmXI4qVm3WoMMd5xvN535E/b6Y9UguKBUUdKgoXk1JunLkkSvMyopLwpfxdBRymvN
h9rMfkSoPZpG6z4mEQ85dJZoWyfgy3ITWCB+IfJcOJ4Mc/9DAjxEcDs80uD+zYzyuUyAlJfz+Fgw
OcAsPLvl/1g6j+W4lSSKfhEi4M2W7S2bntIGQVIkvHcFfP2c5JvFC85IYhugUJV585rsCoXIWi2p
usGubzZ9RN6EMtuTHlGOokzGpjWvt1aU8djn7bIZwWDxOsUUsWJa2mvnaiEyva4LnJ5mouqBkQt9
fO8GfV7DGS12Bt1WSJFLXJe19/3xR83mXyMXvY2D5kS2fT/LbqCeG7eCHg0d+DDO2scUjBg9LfYh
bEsyu/jreKltDAWHK+6s0JN9eMaaP7wUS72WtVfG+c20OE1sLPrQNRb7OFRXRtbf+gT6UnkrYrhX
Svmbiqh23id6zlV4X9T9Hz/GcXmARzma1bfS9Bt2PQ8TrTTt89Utx30zWsyU0uoxZVdudRfYGRiq
tbBJ9o151dA82Q5WzFZ3n/bBtMHIjm2IjSpfmjMObZfShNae+8ypqo1lqhsSTyZHC+5ZY7tP024L
PXQLaXRjOTg0WeETHUNiTts++WwG+wJZ/TwEhHdQ8UHofZyKjg64+hNMWvyYlXDgOe763Mc1WF3y
PjgNOqc9VVrXmGcWyqqb523ojttFz98ibbjKk9H101q3nPVizo+9rb3Ii8sDO9DsaW15rMfxfYng
sVva2DIaMlFUGy3JrvHeqburV/pbFGi8Rf/RwPvweaRk+2/D/J/bGF8VOn1YF+gW7F5/TTMWBciM
kyXPGaQIxY5I/7qStg/PeybQ01o2waZiTJrVlykgW4p2qDPD/q4osYUglVYnW5jy90HLH5bSXuVD
dJAdtl2c73bIryY7I0q+tTbi/pVe+tRZD9NbAh+xoGAhCWSV1hCV5uxb3kle0Egep8XbzbyYvHGR
VGeUYL/bvvxvQVNY+rCcnOwss7ee1LUAolEEQBRnsIQtvLFYVRZNc1ZV2HQJNay5W0Bb2D/WFk9N
09n382BTAPP/+bYNPmB4oKw7bhEHSO0yM7Q/dNy5AKMOJNUY8EvIna/hHQ8xYL7I9lIOYYYJeEIH
XnR0xYeyg4Ueqs/ZR6rCESpfni9d+gaze0C2OfP+Ddz9rkSkpDzSmmfcqsBoEqu8CA4a5+6Fhmsn
V4smk65vxcskDsFQtY7S23xIIF24IfzncAATYWpfO+cgCf78/1PLBQlxFIJvqMH+6y6/rTEh8G7p
3NldakMk0x97TORC7mGQQ3HO68+pVTuF7W07iPey+6o0/6MKFvCyehOSkGB1w4fpzn8LE21OKViV
T/8erzuBIJxmA5cEFLzO1pnWfk8eLZOeHimj8WcvrN3Ya/8qzNNaE1PnEA5zTAL3UrzDjnnP2Rfl
MPfh8lmJOrQabqt6xi6sPkeASpNNBKdvgV+2FcqEigjfhL466Zw/YQEq6sfq22mCfJVTgcFG2E3k
RPruwikyNF/jwjk8Sr4J2DhGjC9Qxlc5yOrE1gNd/Z6xGXzscEW2AhKXDF+GsV/bNmQwLqQKu21T
LSdVFbuOnGzltu+a3vwUbCA9xUJS8OhhR/Gl9Py570ushTIwHC0v//Q187pyfBvdEKFPQL5BE+3s
AHUOTqDvcalwvDQuv+sGa2xEuEA/uf84uNqxNIJbJYmxdjTg7WUeZeWgbaDV5cKyf4XAT0m/XLzI
v7RTsK47FQPKqI3uOS9R0uOmp/4ImyvqrnagbSY+g3LyNUe8W7VnZQzcPEhBTc8ECaOJO7spDnhu
HLMpxPFn3jQGkLPMeHhDj/rVZsg7duzP4mjHsa5AG5f5o+mKr7ErzmDX2IPn8SfzMKQUOB4m/qYM
knvZC9LBeBwn/Vx66mSynAsmyTY53X4ZbbEVpu0MPhNlHYjIulKcpWxDYZLDt3YA65q1W9O7jgze
6CvudEPmOVX2Wi32ph68TdxOf5uBrFJkDExJRVaHUatTtKcgLC9jZLw0GGFwfr5Ip9WJoyqRLQAZ
nUH8llSGXaD9Ps1ZQyitVKG/f5ICUwchFhtReEg1ay93oDDUvkuKbTh3W70uvv2xe0IOu1kG68Dp
g0Rt2FgUTb3pbMMou7V8Li9SP72vHgcA9WQ0Pnm0xjb9GWmcoiC9hQbsWgI6wsTkcSselgZyRWg/
Q886h+xoucuIzhqfB4xDBOVp3Ix8SShBxqOUuDbPluanNx1CjM+2bEwFKK2DeTi4XB2+VIQl/OJA
ccg1NT+ACzahOXrYKbI7kUxdLC2qG2ZfA0tCn4JKSJxkzpgMeRyDPSSvd5lpOTtK28kYoHiz0IaK
sZSl9f9MNbcrRt+0dM7jsOTbqvG0Oyc17gc6gzRIjmnV/XOW9k9DXVsgMWeh0uIm3XuQQg+Qr9Ba
E2PdDJt89vA4vaTDdPETtY95LAvANVYwdPQNrmvHtk5PhOUdCr96D51GPyRUh1MZHhI5uVr7MDoY
ChT+trCS+U7qz2XQPsqB9e2UpKnNHeiX+gnpT/EXfshMjcESi1zRbIKK11OzHpIamQruMglU1aQY
j03aHsq+2udt/GzXeCSDaOkU5ejq7tnXoRxVifuqR68WfseBGUJUnf9iE7cyteGepFTAuRSfqYFZ
V2UCBEAQMvT5mDnBzeNbZoN2L237MIaHmKar1NQ7DySknozwdwbYqazKiTRvzgJprFutg3JlPDJK
OViTjw9Pht0MvPDB+CMPFiLjldHl8BQXGDyR+ZQFyPCYdep2efB8632sw2saLaeG3HBkkcR8iGMp
S86qnV2Vh/cKs8yUcJMsbQFSfCYd2AtVsEN5aCZmC2EM9c5DUsTjPPP/ydB7VL4p8ajkTJP43iNT
jBnYExq0A8eMRvUW1dXV8/MfkR9Tqh/qrl8DwJPazVqecmoOAFKMImB6que28LhoyUZ6RbfoHj2o
UKyCnHlKu2D2mtXQW+JxA0VwJ12cXeM6DrzXNMa69pO9VBE6aDT9bGBn3xW7RCCKE/q/wimvAt9n
ZvQgQ4gycVZy/wi5oiaMXgko2ckdH0v0HFbK5yY1gK2QUeUNpQIyzOxdjt841R6EESZoccZTz+PI
DrhikrMuxvaA791WFlXW0BzMxWunsqPr9xe+RSUYSppvZW6hIL7IUzvqDDJhisf1Ignr4rAa4kuO
eVLLfgVxfiW9EdwPkPLlzRnDo1F8tZSOARkGfml+JErb2zXa0gS2aGLlb+C9KsO9E6QdPwNkMyiX
E844/jz2q1fLlQ5VohPcah+a7sZRX74NORBUDX/DZSsNvN76T4goz4IH1Ja97cL2iLkoGO70JQ27
SUqxMuHbaovxGbLZChog9XwJ/Vo6TnlhqGtPhpd/IuzeyZwIxTHWQ9WeLV9eV4+mS5nTHAkznDKn
D+bP2gh2pYHoMmRc7gPktJ31gSB3K+daz2vIzTEWaJAFGiUZ5/tugiNoufHhSdaGeZK5acclFLYq
Qti9ZqdPQiewZgiXXHuct3c+LXnb1luZ10uJDDuCXCzsWLmsqMw3Upoarf6NXvEO9+59VJITC+tL
mG9dNDz20Xx1LaDzggj77pvPLvdp9No9LS6KX9TYEknHOwGKboZZ/cDY+AFMXrm1ehS4JbVs4FVo
f7IXtIV2q1UyQIoGmpnGhXEkJv5oGCBklfkxp0DKeXAG1Dv/LTghw3JQy0UR6F0vvhxFHGkV/VEg
MIpdsQu1cwh2aDJm8CX9VvHcRGpfOwyPlTppSXFNSoi0slMqyoEgzg+xXX36S/zaUtfORbXNMUV2
1YIpVIwUwySqg0KGa2MWX6WXnrsk3NpmstGJwa7TGMpIuMc3HMxgOspha1T+i1URWRD29nceOXvZ
6o2eXGo0vHcGS6DKm39WhlZlGl/dDGWu6X5l1UCIk3oJ9HsBG3ojxp2V8ZbsDHLDjCXCv5dZIhWO
VCgdB0Sbmncux36VqlO52B/aUFxgIZxdBWGiHNeljvMzQ6cyh5uWufdIqX7RlhYAuBCX/p4rQX7y
q8NzEVQ8gIX75DdACRLh84eNrK6tl5jLPUcoYnEgptJfQHuWuGZ26W3YrOXCQKv7/SEPwDCsYqLl
xNh8ajKAjBHrA/tO8ZKQpMFR2b1k0OqY1VOv2WtTdoWwVzupUf0230hGQDM66yDrr45ePMqqZmyO
pXBDTaP2LEj2FOUFq1Zbdos3wkud3sx5+ond5Qp97RPFzlMPR8i2/ANHSDPidMgmHHIlpEcbbYBb
h+eCY+E8c0CaEMpkPGaRPdDZ3w0iJXDHjT72pzidrjwhLutcup+SpZlRUzvz8mHZwtUjAB1Ez7fj
o/wdPCT5kcCxbMfxJJcqArCXoWJlJEc03qvFy/CSbZxjOHW/ZaF0U16TP3KMTFgMqx6QECnUL0KQ
IbBkd5Gznk9hgudBqDUxD/ECF8NmNhaKN1hl5UHvWHiZmAGQ/DUjYGQcLsgsAHpMYLm9sxhN8cTK
DvTL661wgafSHAFgrYpDxG0eshnTBPobA5/yrm2e5ITQOnEhIZ+CItkMflIDsBzmlg2wGoGqKSgR
spJwWT3+LoEYYR4nQ0j2SeoTGIOmGI9meMi19SavMTWMwLnO8eQdZPvVR2svdxjvyn0UeecpHz+m
FtCL41Ou3UOE8a05TivkBk+6NxFfwvwkUFfZKaGhyg/eJSl5ctjeQp6UJc+OUtNMdEHy2Xy/W8vW
xvr1I20vzREEZP5zzkgf5LdlofJDFgk/dDpkJ+9/92IDTntm6AcrJFBAPj9QOhIIg86InjkO5vkO
JYHJBgtJzPK6B9vPdkwv/4a6dx/zkhR3GGdknENMbUioif/Kse9037Im2rza6+x9/EOtfHP0hq3b
xikGQRcE1IEU+tR4jpfi0TXqDyncR8s8umS+NGm2dVRK1gu3TBo7uZUm9XMe9G8gxL1kXQc9cWrS
ATG7IX7uitP3gR8G1XrOU6nM6oJtxU52my5on+US2ZPGRBqwKyuZ62sfbR2gzIzI3LFh5OgbUqpO
EX2olClCFtRwH3frN9PqSTvwVtWIwJGRLTSXu4CGgW9Bf/iq9fZNayYY09j0g6yBA7fniTFnwNhf
KiAeWvK6wEVgDgZsIHIXubfCb1KB2ozSUyCpkSvQ1fjWuQYmKlOxkkG6V9Vbu4JVw12n2gmoF2X2
3rn52gm9z5IGo4p+73LLJI88CHrF4a0NvMfUsi7aAtGNd44ZH+HGD4+Rp1XRGjCe9i0LBt7I0xfy
H9AHJiH1qDaeTGlt0SE7e4rds5TNjXmwo/GaTzG3j92bkpBsOr/ky7HsMP2+sW01wDO/zSaAksVw
o2aGN0uQgiwfZs4TPoX8VZamW+mR5HPwQmU77FvgcXoYvK8fTKN8bn2103nG0RSUgPwtio4KvZ4F
ZRWaxH26IH2U/Y3hiZfgNmLTJ5ZtCDlW2zr9i2+rvUxG+px45im+MLS6yU4eDkcM6aHFy5vWYH+4
VaP2dMI9LPrbAosslo2orbaN9Wb1WIZQRLDa5EPLTF+V8VoNOuPuH2lohedTlvGtZN5ilPnWoCKv
q+Eqfw6A7lkvBXiiRd/gUszoen2UbgRj2r3qWrqH6jjQA+hef5qr9CJsVRpp8DbMp46kNCC5RV8A
NMeCYXx36bgosr1jWYbBRLYRBkWpwpseZG8mnBX+uQqb15HnrmMCJYuJT+EqgrCByQq2KXnruTeO
AoDxOKPkyu4qPlLr2LeaoxQB5b/YMA4aZAVzAkdKU5ijSXxzs1ea+KGacIGsDySWyeMW6j26THUV
ZVvfIc5v2id54KE1t3jYd9xSnKw+UkjId4gCdjPvusCz41cHdtUBnE8OpALhEp+zbD5S8iSaWN9P
HH0T30QOIr/U18IwbDRClsZ0A0XZZM+jzH4rTc6n/jVNmnuTakp+O7BeXMd4LvzsZoJ7QwHEOtG1
6jOlaeY071XjH01B+rRRk6/gW/09DMJzRpMlR6/Tt//0QoM+g7k/59wEANQtsYhaAHtImScHIQQD
6C9ySYU2Ip+vMykzZblUDPJ4JzsxH+URTYE1dcrNhs6h44gBWjxJO8cWLBorWb2y71DoP8oqLefy
WoPMDdxnOXuFWVqjgnOj6qOcgvs8HK8pYRprl1khPMlkVYKCmBPgCRSPtTy9LB5WAenf/7TA+hLY
rC3gatvAZgPBveyTOJ/Nb2nJPmUw6c/RKrAFw3penqbuS1MYG3eqgJRD2cQq7qbhQ4/F2CKhlWNW
rkg+gQV27rjB8ugyKpITxPTLlxZvEF16GN5xRr1fJOVnRcJyayN040Rta+qgFElLuWB7iBpcjtOI
U9ImxSUxGQBADHIAY3hp9hKyepgj9n87wkwNdhmmQ2QnhbucnblnV+cizs6o8FCFh8gO3pYz4NS/
YXF3sg39/58EPQM6unp5D65MR9HkedXPZMDfZBX3eviO8a0IKxKs8YfuGbWXwIKsjZKInylqb1Jf
cpyBldASSJOekm+g41Tkp0fLTe5jbf4l95bW9AKlfa8oBhfVf7mTuuoxti+0Xzk9o6yAkfqHsetz
g0A0iwlm0ui7cyJoZN/R00gatfbNHfIPEPOrEwf/fhdBPILjaTB0435Z1S1hUenU7M3IfUpMoC0L
Syo82fEUZGRnBD/yRC0t4jtZaEZwEvDVS8uP2SVzowWpZY2G2A1tzB6DEVn3KScAl1+wS1mgcu1b
s32AJ+RZy4NL6YiaeCtLPPaxsGgwIJUTUipGaebC2L/Kr4N9ZUtx7wJ9Yo30Qg21tUHtS1B4wWdk
8yppouTIEryLFKfdQHkmcLSgLNIyC5gscmzoJKuAAjLX4HnKiclZxbgQ6Sy5Li3efcwzPMhuiTj2
Dt6NvE4IFKAJUa5fao3MWlW/jVr+1GQtFoCJ8enM7mfm4Q7Wu/o/ueayWZZOeurGGg+pvljTJp6c
IrnRwBJ7u2x9+qwkNi5Iab9wuwT7Mh8Lt38p62U/2enRsL0n7MCvQR4W26jHD23E92s9ljWZUcwi
KxP4V5viY9+U38sI+QAFWC9UsbNqdHOjJUkignkQqjYA+kZV0Aa4aYD9mlwCOC6sfPsLW+FNA97B
LVxRfys8uoQwKPUzi1Lqn1kENg7n9bVCYCTIfdLOAQ2PcQIvxmNji28N5pLddmoIPa11/6sYQhxC
fJq8NsfqLN8t6fKQTNm8ikLjYsMe0Hhs5Axpc5T/WYX9EXwubd6Yhr+ux+klMuAGU3JsVOmcBMeW
4h5K9hW5301PfKTDbr0WCX3N/ZIv0CwFFhHJTioinjjcTfb+1F+CcYaV52OuwNiTTbxyzC0mLysq
BvlW9WKDNEp/0KxJ1+O/cCUTK2nEGLHIGqcAFTzbNV7Dwjz6JJ/1QD8ygzEbc+vVb8IslOETfZxM
GvBkXhu5+6tzCf7Vbv7qf6CA+2l88yYvJkxeu+v20hfI14W3ffhV/aczZGWOMGxV7mXxOxY3PeGw
UJQyWTOiIQ3W4zL9LnUZQtV4GnHeUAFTX8lbd3wTORvk7oVBvNKncVV6/+Yq3CGN38rN5XTRlXtD
ie+jiO+/5Q7TxUDQI5sR1Z/rEl+NCmFkqFZ5+V5GQc3McyC7Wt7bVPrJMRrtBOQCl2pteqgZbEh5
xGkZJAwumbqyoyV83gQftQjiix2r+xT1cV7PDFBEAMfNGd0FYTeecRkj8bjalgQM6+1wUp3b/15O
Xm9gb5HvY3f9k3zHvna+Q6si3pSQrahJzhHuaXf+VL7gTX2r4/Bb+VwvQmLggLdjtwexihEZZA1p
PNYp9uuvKDfpfNLiqHxNJ4u2guJjP0qH6jXRuU5MchqTeR2ViJmH+VQD5bn2+FGEAN0VbiHZgklI
mz7ibP6dxxqhPiPOSV1A7ElX6NOdU2WnGYIcOdWXZAHr9KDK4E4Y+PEGofnD5C5PVvIviXBoHE+m
++pw3ooIEp9TuFowC5HosM3aSFv9cNm3Tf8gl17TuzWUBxKUuejDX38qTg4mDTLmEkyDIyUKSwye
pt8ZXeGMzw6+KX7jgMZqz7LUZd1RCtXtiEkp9XOr/FtPy1D4JOGIEjutoxe5IPK2ITBlwBnD69oT
GjmnZlzMFGmx8YnnBub9g+aoR9UsFznCfmef3l/KOPaQIijPcr73IPhy12T/YQBwGImiGk2sBcEL
mXzQI7HmZE2CMrRQJjmXZRdSZvKIY9kBbAmaZSDaVoNsvxaZ3jxFB4tu1jDaYwJbJWxwDZeBZjmr
s2Up0s54OTacpybXiJxHjctvm4AcFdU5RSALszeweMfcdHRSeUTTJMQrFUkW5KOWBqyKlwOBS3d8
GLjJsnoj08dpBylCQQ7keB6jCFIC1lbMDO8tmOdG8mF5+aWt3I9et2/EflN4eX+ylLvFleDw3XY6
fT4VgdF313RmHFGOR4MzQKYRlWohRYNzZTIb7+fTkGrpmhTjYjOoHi3EiBoFF8oHFAy7ahr+zn5+
Pzk0YdTUcTL8ayhrgjC11i7jT7GbWoaYJn/KX6QeljsUhh4MyOxNlJ7MQQHvMT9tsK8i8HjCYCKf
HoDJ7zGrpH7K7Je4ARjT0j+ET/3Yo4D987IjnO1ekWNMx0/2RVLkf4e6pL1enhPoyywe52kc/as7
hW8upBrFsMwO1cPYsutzZ9hAIsjlHTMDEME54S4ZHZD19GoMyTtkjH6JGi6O9eEM3R9PilB27KWm
+JpBiWOFK5sXIfL0I2NaNSkmG7P1YrXx32LwIJJ6qHrt+mXIWZy+UJ3qm6tFN99iIeoiv2KlK86Q
yNP+aZBCgsRAx6flV/zVTtgrsR9EwV3asq1mWrS1EFXs5ToEGfTqKjUJNZs41TGCCnE97TjosDvf
xhnAHKYnAcSwBK0VSEggKDqSpvc0qz8puMBiwnoPQ+Q4Y1ZkMYTxgnlF5CjZVWyQQHxhuqmX+qM0
UqTQbrVTZXHuaBPtTktgeSZPVTg+Mi2nZm/2WFb9iOd3WpjLTvRWUCPVnfjO6Hr10jqsmIVSusjD
h7YkN1L3DVIG4iKjCo7fVInte1yI5chYfkWj+ZWkPEJO1lo8rv3NrWdIt0iOxhQEABs5nmwk4PhK
/nMh92LQivUPk7ly0/o0tTAo1B3xObuMY13sTcs0/ePNPoTDH31koha02Ce5eplwx4q1PJxk1B6T
CX/kRCveIIKiWZ03Od60fI/1whXq2C1EwDurdt/xQHZR9o6n+bZb2nvDs2862GJk+WeHIxTREIvL
7z+L2dnJQRJYznc9FFiTtQMHBE5IyEar1N1MXX5MuMtMGlcz5LCaAWvjAu5pxsCJn/Qvg3C7ANmH
wICaUpyJAH9TC4KbsEWebglIoqdQx/D9CUNYyO4cnMzFh3SQPA7d+FRk5HsvZcO1L/S3qV+ex2yg
hWdHnjqMBpnq5KvWpdXxqTEgmD4DXLQkTc8hHrkUdLbYUoJTRwJJnZkoHIMU8n1moY8qjk6eJeuo
mh7lOvlRc7K68Q9U76esbR70OsPUCDRsgHjS5dhX4SkxLvN3mHvvDA0PeMrcHKh2dlu9DwMZilyv
oO5uWFy+qYloZ6uKd5aOOpfg93Xbs6UaNXNbyIT7Wef58ijccDghUzjAyF5L5nt7LMHLIMF2oFyu
1+wb480u4VFxdw9hE/zxOejDMYo3ORAc/jenfAIJxNyrhwwNeeEwcyfFBiFykq0y9UurOzcfz6kc
ufLgZycfAWnckJXlEDBGFPpw7ULmORlu5n6HLTQafgcMVDXNs4dYVCwADawv6VbmVV/28PS1x7ZE
Sab6ScPcaeZ46IorrvyQ1coz7eW+gDum98F+QQJIxPe769CPzlEHVK792El1rUsfGK9F+BZXDzaS
AXhf2dmsmz+Z4yMF4j2r2HyoqKrdnCjXEGvNOtX/Ni2TYrmPHO0Vco/iOxpKZy1/XeFweBc2Sfbf
Km0dLEjFHS4J0hiKCTV6xhPKTHz8cJLsLfBszJMwKc6dHv61V0Aj7f9EGaVFaz1NsIYzeuM2mAIu
ar0Dcn/GW/pTs2G7GbWBkWpxHBBExP580qL5qIZuhwr6oyYHpQaFHU2lMdX0MArCjTFgbOhjFqUs
ZAd64x/8wb5vS3PljEYCyILY2eixZSr/GkH4pEK0RpaDWw7EvmygAtbOsm3PzJKyhYO18G/dQFp6
le98KgrCv9/bQEcB4p3iGq7g2ASPaoi+XVoBzEThYsAAiCumWkjqMN4pPCY0EU9ehhdNKUPbGB7/
/O20WHrkiOnbDIkRhzBOL/RexTTcaSRBPhKmx+FiZDzwVfVh+9EZn72/Ke0hSxaFBjNUKo/5rcJf
ZwySQ9qBh9LNHnXxG3FqKN1I0UuwyIEBUju3a6NSLyabh5RqFaohOTQTdFBypjLS1ybnKaUoLdrH
foy/yhF62IKZQ5j27zM6mqjJj7Xd7xNrPiitPKmgPcZ5shkZkeLl4XNCEeXJSKtBRzRCVR4OE/AE
Qnbx0nByWO6M+puPEOuU2HROnma9jSq9J/t7M+fh70eNNQgIQB/isla0MOqrT3n29Tj6FOE/FU3A
b4sPgZ9Hey2EaEgEgbgKOFhf9LO2bod0m8ykhCBrGjOXi4Dl2VJsxMO3baZnQ69ufu7vzHnZDwhI
HUoIoycmBFwcCUiFHjazUUblxr3s9377mAX1YeFfqAkqZ4dFSIICyqHEFfC54Thvq+kMWB0YBjUX
vyPTUpTXNzfoURR250LmyKLnt23xV3DAeuL43qoG3GuzU5kk734/kE3yaBj5pmjaFRdpdOOjTB6j
afzio0nkBj8scePlT6kIY+aiM6MU1JhiXLGSZeUD2nnLcsVq8EnzQen6ji5U/yWQmZR/RQs+gcVT
PzrbAPeD2NYhIcu+8l05eMH16bcROGhHvvNpWA/ujwAMLvvSr+0/vmj1pP9UEw1Q3jxhoQaXGT3I
XHiPssyY71Cb1lwAfsxEefh2cUqxt4i5XmIVYXsnsR8URxGszt4xn3HZCpD9/5tKKPS8q+482zbW
tcx07rwEm0hVY1LhbkrGR3AH/07Ivho6vASlFay5PWflyo3E7CT6Fg8MRl0HEwKPLLEF3W7f41nD
QQCSsRmBl38vPcwFepYYmyZoig8afeashSTLQ4jHE0HT9a1YDnGJ5VVkMSqPiFCmDziHQfNaOFZm
xkk0BObVAARelv4lpU3islkdw0K6UWina26i5vq3ampfAo+habZsAmwkqnF6Xgzj5OGxjqnDGLjf
CPnP3J6tDE0iPl2XQmJprOlOMp7xkdB7faUK49txm4v47YvNkjwGYtabsB8oZz5x+n7K6xTsMAZz
GvmmWPmcFgqpRTk/XYAWN0wPNpNO2XjTJH722gHQ4orqhVJ2wHyg0i8KilpWq2dx2zOK+cFEjizv
ZTESl8Hn1Qv+lMC1wBOoguDE+e/6MB4qY9qL+0WUP5ZluZZntTfUUVyAUvwiXfwkud3i/FJDKwrt
9qGL+w0XEASzo/QLbikOKw0OHF42P3UdImZ5GjOVPDiEoZZ2uhV/j9+HlW+HD/sDaPADCWq7xJsP
PBpzTCU0xR08iIlQrOQrZYolx3BTsV1hbASBEeJducfAYG3CsRZlhV0/NHH2Bor5uzQmtDu+aR4k
lgoAET8bYzNxXuCsoWGqlObzVdw6auviIH1HOs0bEIdJYzBQ3oAJ3RowZpyAN3KJbA4EcVmR7bVR
xie1FPgQUeg9fC3kFPI7OtIpqDzuBQ3j3wQLNbFyM+pm507TCe60IOpAFjHtFjbMbFlOFL+iItp0
iCm8IVrJ6k45roQjKlaU4qwil7ks3c3vvcNdCbNBYqzjy8J2IZc9Q60v9rHykGtquDaAvuJVkvXk
Nrr6h5n9tVG/x2VxFW90KUzEn0g8gXVcKxuW0mBm14JHG0/9LRvZneezXxvRJWk8UBvhwmt0p90T
aHGqqbUbhleT+yYnkXxauf40rnK1WiY9CR6US9VtGv01l3i/ESVbgGwiGxgbQeJxdfOtBp63UMaJ
taqNJDsn4ricPWzT3B0DlQIItbRdWrwQyV941ghYdrlJsq8ZJH3aAfKrBOCtLvLXJbIvssDRZx0S
Pl4+tdsq6vY6Cayaz12JoouXuZfI6dYE3L1NPkkDI7I4k/jrd7ebnrtMuxvM7gOMgR30GhetTMQS
Dg4fRrwgBrL8piJ78lx/15IuT2+CM1rIInRs4hiT9IWPdQ5C7yfP4q3cToyqD2I95JnDSzwVALST
BI9tQ2pBeWJSmxxjG/uWJkMjLb5XmLYQ0voA6AauB6fVelODxtVwCDA07wMmL2ZWC+tqZJjG0ubY
i73iDI3+pe5+YCV+tKGZ7osuPcol6Q0WkdP6rwMsgnaC9hyO8GaAZWM6zilumdX2EzhQgkPpEER4
gxn1Nht7vm2X72dkh4FJOJBWslsP471pdL/FcpI2Idieeiin+jAGtMZ9ci8VWjoSepyQPx7aORkr
8ZH0483AAJapPMw1fJptUHWFlRKhXVDpJN8AvitNWsraXKzsuyeCj9kWlgvWznWjBx/PM8sL/k1K
32u998C9USmEYCvbWKF5sSZYtT0DGM7p7GyY2t+pIojZNvCZJ2cNzjp5Mq2zt0b7EW+5+2GIcFAq
k0+zJCJMBfZZ5zpNtXZzRrNk00Tyb11GMzsof/5bZsaRwO2ti8lminmU/FvLH46NSNMFmyQ9xFTV
fVWZMVPw9DDNuPMPCY9wTwPSlN3e8sa9g9WVHFaDTXaUnZoxR7AGzR7hVF9CIpg6icpeESDATuSd
mQhDtsIzTQ3ppkri7o6djQ33tlQJTkA+Nivdj5xultaJx/+hQpKdRpysjaZv2gyHA/aHNs1vWgqt
DYtTp4wPizFVm2UYUGU2EPk51EFXX8T33h2bl6Lt303MlWZo1TAantmrP0nUOrotKqYkgkthkz2Q
ZPgZUE9VeDd7HREsqF/Fm1Z+U4aHLUaZ+IMzrSf1JlzcfbPYqKE6+CzEL9yFbAV1Fp3NuHkoqfJ1
/PRU7+Fz4qM51gmaKcf8HDfxXzVle6lCI6yZe8yWLI1xdDrtc3ZhnavACOaSRIIktcQxagrKRNr3
r3EU/Fna8rqM8dlxp/1kZVvJclx8lKKFxVuKBDby/LsostboVgHspc8gE2NBf5nZ2AqoF2L/kO9r
6J15pw67wNJ19klBU4cVdhfB8OZZZmpyEWO1lF2rJ+RzJV70DSJfcwqvcDo2YHe3pCPYIs5or6w2
ulTO0hE5Hq1tnarWMhtQ0BlqIOwpevq1vjA3rRHSUPsNtbFxONxDhD4Naa6xpcJdXxv1LfGiZI31
LyL8xNj62PrSCD36yfTc+BP6NmtNAh6kZ7yV87x6i7k7M8UJpw1WKQR4pFhuWEt0CbETRs6LqRIG
zc9+nu4d8lAAXaChwQMvsZAvcPtn9E4lRbbDrOd81qDaSAIoqNSD/KR3Cf67+Xr/sOBPVbPoMjPE
kyeJthBZLlWGLrJocwR7ObJ2pG17rfG3uRud7Gb8FEfriDoBl3sOwHAH7QBryfjBJQXe401KQroJ
EcIuKgx0AlXydUz4UceGIsE9Tu0z+iFZTJvUD5PC987pd47xP87ObLlxJMu2v1KWz41quGO+1lUP
pERS1DyEhniBKRQS5nnG19/lquq+SrZIXsuyNCtTKIIgAIfD/Zy91w5uazY1c6D4wSka6BGOe2HE
79JzfyUzMQjcEqxC7kyEDA7mhR7NzK/d9ENYDls1vp5uDs+UEnL8B/3jZIf4xgTIiZLifGLHP22z
uNHDcoGl9bRExzCBSvES481u0ntw2TwPsR5SOmEVJlAQkjlQrnV4Mku9UZUnrUpWonofkdR7Ummd
eEWorDIvozRjM4sGVr3Fpn1peR0Y1X5+kZ6410UMEVc7L8r5UfKCIQLk0ss9gp/QCftgGEoiCKXd
3xoOpPSEMUxDPGRnFb+7IBDoq1jOosytjVo0CNfSl1IXW9BaryilaREYHaW3fkNBbQvqZWPX44VF
bErN+B8b7TZOebP64ctARihPJQUJ6i10GWHrJNrW4d2lFb9A4FHcHmxmVtrrgSdPgwEfS400y4tG
oiwm687Wm9cJQJjHdaY7e1GWhBuZWcV8MV2PCTFOCV+nL/sN1wamAKLNOJKX6dReDBVbaWx9P6Oy
ltAOixt8shdmYwBw7G9SuxgXXmlgchmWbSY6ylgj7u/Q2AqHFm5H3OhCuPR/XbvFHR2w2eYC+YRB
h2FwnrMpnBRhlIXRxNYLncxa6A5mLAWSCs60RmBMEHVwogXBuRG0ZzkZSg4+oVPDMNEQWk1H50N+
mDDW15meXxZNDLvMYTFpeslZq3QOilKlOUgjciRCBiijuX8ehuldkx04LJbfGQN+8Gl9aU51j+SZ
hNkMO2I7Y26zp5AAWTu/YPf7XpcTcK38I52655FGeMLM2PsETkm9XTgsrwLGjaHyDXgX2ODM1WQr
BSp8VSPUO/E8Bk/q2ueu/lOrEfMRgNMUIOEG1nDquRMlcBwVY1wZ/vkM894gXqCEhZ+H0D9UMLBd
ea8uPpSlOwQ3aqDBPJmYiNHJ1hNPQO5WbAX4qAaNfUV4DeP2TurwG+tw6+Jl1ZHWG57+bNb6Y2HS
EEsFNMEgzRepXa09kyIT5/ThDr6PqvdDrVsRMd7UKTrV2jMpjRvDnS/NpYVwfwESc10l8bYR7lJx
C6eKCgy0fa5OjkdE2PUzflxCkboTh1oCbONFRlcmysItUUob0KX3apT1cJZMlT2QJLdJrQcnteb9
EhPzp+deFqzc1ehVqWiD9O6t0HiuY4J0i07+UHHSvd6ubV54PEfrpidO2Gw/p8puNK4I39x2o3bL
6+K00YJr9f8gMbAl+fJBFPAQUmk++ZF7CTAhAdsHo4SWwCp12uvM1e57R1s3pnYS5+LadnHU2N1a
q5Pz1OhWRU+hjFLTRwEx1enZz2nyxR71H8Ho3IyVO1POp8NHPZddZr1yBlYhadXfRX3whiyHDTwp
ww3jU8KRckiVLZp0rU9DuawV+a5so/cYUrLFKUAXQ3vWV6h/x24lreYVst7ARtrVFnWtT5RaaLEQ
/aMCrTzHO83wOLM2CC5S9FtSVEzY+PdYxfivxP3SV2seQGXRjAnLR/Wdyj7iAZvShVvb1FgLqqVZ
SaqWzcOdt/6tb8Mc7KnPEPqK1/A3CnpaZ/M4bQK9vwA1HCxlAYPFGF0EPbl8mK3h3goYY8hszei5
qfQfPmlo3VheV7TJzrIgwExKyUsHxYTJjjQ05GAZFA0jo3wF6MRIUZ4MCHXZMk18NM/qGwnipBex
He8oVNg1vZNe2I9NixWpFwFyfOwrk0q2qggqIW3qvEv6NRo4EAgGmyoFdJuM4ryygGtxWacgRHQS
9U9h0G6n3r5XnxSrMGKIvg8R7ze8auUG1cdN4NGwxHK3wXf/SKZOsBCT/YJ1vcOt6l2Lkq1hn70l
ZLxQV/D1pYHJrkrUBkbEd0VuvvfJACQcaVDvUWMcy991SOfLK0dwIx5z8MCN12X9gGIhWHhBgBoN
vJ/BwGbK2nqOcx9O0wd0pLd0hFbipPVZydpl6MsXkrfOoxpoQRHNGKW67URqMfXQgGVbZUJynIZt
EGQ/ozk/bzmW0brLUMPVavrIO3iFn6mnsGSdRZIaImsL0q1BbEVs2D9Ny/3pO8a28ZMGRWaVwUL+
vC6s3Sca0n5iYvt0UarMenDnR+zP4/DCM+sXv8RqjEwMQzKdE6fWTpHwe2yDKUQNI+ZHRToXpkFs
idfdja2kQ84KMrZRA5hF92MqUJ9ZmfEyuRTuyMNWC6hWw5msRnlZt0oOnl94RfPL79vfek+VGPeq
vqh7575P6BwHw7o2mIcMGT77Y35We/bAFqHbdpbjLiOsIwvLk29SoxIv7bA5nTP3DDHrs8phJwZu
W0fJAymRD5Uvz9MRxaoqXxmtswrp5dCNDdmoleseYmpox3KVEdATs4MAZBhhJyPMzVeKPHyxAWuo
eQhegDjymBP61NeXsrceElmeid5A5udXv1D3JypDGT0PEMSgptLEZSiS7DXKojuzLPxTzyJOCp37
GVE+6BeIDTJqZg1VTXWqEL8bF3PAHxDI5rlg4ltoY/hYBP0PPZtva107lZl/8x+JXrb1NNj+2uzx
MlkhNVkJtBusEhFL83M0N3cR0Z1TlgN1GDYGBsie3WBg2Gz6ylPVL6iM6YK5D5rMsRxjXeW6fpfE
uhOULDsGi7DMZKM52WVmTPZamgZmRvfKL9HFskJwynGbs/pMJdkSmjHgagHLS0kCwnl5oiYndnMv
WiTiZd2hOCPUcREhGgPyl5z0ODEXg9MDKXGDn2xAU0bfuPXy3KAh92ql1rNKG8fmxLCoBuaqKCIu
imQoMeLpdgsbMaTVe0vNQlI1j0xslGNiUg/wk8W0F+fnXODEN/ztXBEvHsdA1EP3BXRyel7lEqhF
nnAD4rsQUJzhEqMZR5uh6OmkZhvbL5/0yfpIS7XbRH3GbJafCUpMeeJRHGqDZ68tn6o8v+37hnL7
xrbm17rAgqri0g0JTZhVMz+4NCaKE+JLL6Oe5PrafTND/lA9NH4QXZl1c5EWFCHtaeNWVN5nvTvp
LevZGID4mrL96VjaTzbP8I0n+pF5FN/X1nDN7okRkgY/VJJoltJgturuwdPB+VrlOXosZCWR9zsp
+lN6FauA9d8kXjUtPxLVuydsWN8ZHUnpjCZNNG1tUX7FsTydhHCQwFwaP/7423/+87/exv8TvBc3
/xpof6PWcIMwtG3+8ce+A+zkaAeSHrhbcgC76NnA+hoGsjn6VdipfSzSWmVXfzfCdw7BniGadW1M
NiJqVV2tfXFI6Zhre2kqy7OR/tJrBAxOUi47M7pHtHbRWm5xxoD+pSfspbT8Muz1BAiW9mGZM5qG
SCPHgMffs/K3GV0VENJfXeGxY/JqYCsui6tmm1v1UyiK69BKqcqL6lHveIUkaXud61Qa2WaVi6y1
fkTZRLjyzNsyW2odZZTWcU/itDpph/7HHDRPgRXeGBntj9zyUAdaxa3TGJgyQcCbLlnChDw4UBRa
yseYnKbB+mmO7qub0vWqy8eQiq2TDNteBg9FQcSvc+/P8XVN2sbStY2HMLPPyhRth4ZZU405dhF0
qsIJ9zg5n4dvs7kvVlrd/7dXVPgBg0H8x4BxySLDNNrQOdFPM9948o3h52y2lzFPgp5Sbk6zgogy
B7dKTI90EVeFxbvPRb1ASaYlALoyRkrvVXSlFQZmTZCybntRp8O70dn4YHGOVc7AzYXrFzRdgGa+
gHeCPnXhOO2jWXs/nMi675zsVuu6N0muzww/Tgy4MG3b+8An8ygzo2Xh2FwkFBSgdL7T0CFdp7nL
hfu7Zm9JhghP/+GLsic2XN+5JuwKSV8YMo0WXrzI9SxGe1GxjQauDmP5KidUd+n23vrw0fbcAX0n
2r3OrLouUOqvbSclQaM+GSxKWeHUnXttdfrXjrEb6j7auVc7nJFKdehRjqouD7xgrAbBkcdZ7Jkx
5M55mDaey5iS1aYV/Y/Idu8bQMuO96SKgNP0jBJC1teExiV5SGkGzhT9cVFfgzw/fI5SBa1/N5/s
nGRu+Ppg6Xqy8cvmkrba0jWm36OHtEv3JRxmnvyiXcZGB6e3SIHN+2rBwMNls4cueraOA6mw5pg9
JOmMzN1HSI2o+2R0nSMZ7mLPyJLyz0+bRcM2mxA3r0s6uMq7kFrlOo7waynHEC2wAlABFhwUhn7b
beek3Do1FGRkrC31VaXZh5+yUID5wxdNqIvz3UUTf/5GSeaPpoB/sZ6C4cpUqVyIAtXSZhLdpWvQ
50HZgAkIGT49MX5QRqHDx5b7Roy6kV/mnrkfuyHRBmcdAZ3zgHYQa0anFxWyE5gPSuBLFBPVBMTt
yhnGRSGvQF0atNgFngdlZ1AXssZqzjdzvLvGou6LlUY54Mj+PPw99901oZZoX74nsfbAy73WWfv1
ncR6Y/YvEs/jOJ0LdJd8YxZVFK4/ZcmFwaqESkihzBU+FmWDyS09MjHtu1uf3/DLN6maNiAGlYhb
Ay78QjXAojzBs55S4oHZQwFHdZvLPLjpaVBkZnkWedtCay8OX4k9a1Kxs+ooRDUUhoi0NWK7k8HT
ABDRYCY5m7vD6zOCeMq2+PCx9p7rzvIgLj3yZVATr3WkEvy0tXrWo81VY3/Emb+qe/uCEcmukZZg
6qyUSfbwkfdMyJ8T3JeLXCbIfOwoIUeYcAClHQ0xaeokkdXEdBw+hLpg3zx1Ymeu1AikbbKI+bjW
yfQkIFbP2use+ohK0OOBPPJ23/OAfV7aL2ciCGcRdVVqZBE0K6zmQ2PdDYl55NP3ncTOZFaOsz7Y
Vct1IvOAjgb7xnJmL6pTNKkn+8q1/CPvln3jbmeSivLSqtGLa/Rn40uH7JihTbaB7D+ycNqYjY8I
0Pa2Az35w7dn3/F2JibUrzmsI/VKRioUudMqAQ0aU/mZJK1JlSAzDeFTR/Pnrw25z03glxsVktIT
Bi4HrBhiXQAhS/V2RvY7CRadIwfZMxp09VL6chBDakR4zYwGGjFsD8d4lUHLyBSi9/Bl2/Pg6DsD
Irf92g7U9AC1Falbte6g+pXWtC5E+nr4EOoB+ebB0XdGgqMR3DDbTAottQT6mso06FlHXob7Pnzn
tifpEIMO8P21Ct2w6W23GTPqX/ni0tt5h3ThLKqmcvCc1Pq5W5Ol22WWdmS8fn9n6SP9+c7SZNOk
Tcbi2g3Qb5FGBFpnIwmKOfzdv7+v0lMTwJeBo5VGl9QT1yUHQUHui62abtOVNdNaEBq+8cOH+X4+
kZ46/JfDOM3g8naZ/fVUw+1o7We/GM6orF+O9Nswtxxb88jvV2HSU5fxy4H8fCI5JKJNOGTDVgzo
uYnBMAOnQvTSP8sgfdRFunZi8bOI9FuVrabUKqPtu5+28kjFhMwzrF8BzkuQNZuOwSqPCnjI2Jzo
IQ7LwWoxXoMmLbzqAfLIW9l6F33THxlN+274zvsDmXgog1j468bGC5jo4GrC6da2uuvDt0Kq5+l/
P2fS211Lj+iEO3PiXmioVDPxQ9lmh6EKT9LZ8IlIMN5VeIJLsMgQIlwvCmx2SEI/AHstx9LZ6hCq
Y1GjtfCcRTzjx1J5gsbIpsqgOHL4a+4bMTsTTlqm2lRptKatDNMRSh0qPEO5avPqfXDhB2Sec+QN
9P3UQL/zz0Om0g3XDNPeX0eCpqARxr/6yPyLT+/OtIOCp54NAJ0YWeKLvrTvZKghbo6PLF/3jHZ3
Z+ZxEQBj3yZkC3IZpAed1VqZnvpEY/DC+ZHwCph04/HwDdkzLt2dici3U0tvOm5IVUAfrptlM0S3
mTUcWXHI71/M0t2ZiSIR0tQYbG8NHgqbtsSB2k0OduV5WKqUqQ7HohNllJiJX2Af/+im412tkAOl
1C5bYN+Z8gg2dQbLLG2bZZ5Zz8oqXcB9d6VzaWhetrLQ/Y9KBzckBnwB5XZTKV5Df6W5zZEnbM+A
cncmu1DX+wKkmbeevWDlE+FWECz0127CzvSWdwSvWpPmrW2g5UHRnTmq+JoQ4XTkPbnnsXPVOX2Z
P+3OrmmvBcyfNE5R1UwIQmjaEsoRLVNq+XBEPw6fyp6tF1Fvfz7UFE9RWI7ccNPNX8xkus6TBrdZ
eAFyclg6In2KosZYOZ8ZuBgXIIVHdOabG5WkFSPLyWIH+F0YnlokBbStcX/4i+27BDszTxuADwor
rvE00hpGLa5orjb5pcp3qEJmDx9m3yjZmXYCp7WsNHO8NVPCT2GIG49AnsMfrQbaNzO8uzPrjJWp
FQR3sdiZm1sniq8q3XmO+/A3Btsjd2/PbODszDyJpmcDZAmyhdzscUgE7VnARM2I7O7wOZh75gNn
Z74RkSjKaOQpkiHAR8M5G8j8M4Xib8FiVRA1esYugqZ5dE/jGjO+W+lPs1ZdOzr98Knd6LX2kUMm
icukIDNmqhcO9Vittm/LoLsGOI2JmBUbdCp2N1iLKSeReodTFCduNGALSHPsH7M8txo6YnaSkd6S
vBaY3LOEWGCC5JJIns5NsO7TOGKCspS/VWO1QB5AyaqB/j7ZqIoGqNKvDl+XfZdlZ5ocJrP2u8hg
BmDeMqrxPsc8D/KovJaZczvxatZ6gdbd/3n4ePtu9M5k5o9x0LHm99YqUEWX5jWS9afW0YIjE86e
serszGg48UoBhxMcP7rqEs9oZXnvpWh/BFV75EnbU26Qzs6k5gB5kIEMHVJ227Myd66VtVfipyuI
BVG2buU+pwdBzSd9UMu7Ca+qZjZH1tj7LuHORKcHzYglRDg4DXHJwEiMC+NsTsWRyuO+j9+Zr7ox
qMlKmZx17KZvLYwRxYFTkP3DA2Dv1duZqFrPAztbSvz+obyCGecRDssTowwtKoRrREGCr1TBe3jk
YgEarkzPvZCECNreR76DOpdvZjRnZ0aLatcpYehgeIuh7ORU8VGY6y+Ko9eMkAsG0mmasAQH0Quc
8O617DMlEpJnh7/AnoWWvTPdpajCRq2iUauirBobE7E0vU2OFtCW1sgL2CTHyRmPLUn3POT2ztyH
Xqmu23i01w2bDoWApXyssi+c+SzEY1XfjaJ8Pnxme15D9s58knQyNDuSWJCVPQNWoTVunhz+5D1F
e2nvTB2yzFHglrzVwjjZIDPbKsYpIUY5bkUEvoI5JUnz6xH1Q0rHN5rIpKpL50kBQDMubQofXzqN
c8YGWyzyruOmEwAPdEseGdt7Hh17Z/LpnFCajRlZawLpcULoHzHxKoE3H1nT7ru2O/MOyetNqhXC
gp7IbatG/17z8OYfvrz7nkt7Z1pBa8brHGvZugb0PIViq04CbecGNRoYVGKFQrSZ8WiceWirp4HU
AXrIJybYhiOP5Z6Vkr0z88yhLHTQMdba7uoUz4J5UnLrSrLaZgzksTEe2ebsu007M1CeWFrWltJa
Rz1ht0XeMRgwszdOe+RE9t2onelFoqOKqdsCU4Mk5bFIUAGah2/Tnu9u7cwceS3NVkCHWkNjulRR
dkZMIlycZOORcbDnJlg7c0VUxKhlG81Zz13wC9sb3AjiNEhXDLj74ajdHD4PsedFbe1MFOWszXGC
V35tCjvZWDWyCXpIV2YGCBnRKR02BJAGUWm+TxJOaIF90MfmZx8McAepsisGkaimS28GVH74O+25
bdbOBOMOZewGVstX0pMnr6RdnfXzkTG377N3pgZge71PuLi71sl5A8T8WuK0Pvy1911Jdcgveyyv
RcUbFT7pDawYq7ZG5SCLh97w7kIvvT98jH3DbmdySLUs6LycbmSONS1LgTiq/bNR2EfWVPsuz86j
nzmJM+k2axqXeol0SYFBN3Xktn62TL9521s7z3tJgHoAQxlbP2IutIUqthCAyoSRGfpSYtvAe62e
UTV9EAo0osjGllBCIJjYCqSu9ZQ41dmQ4od09PNw9K68Wdz1tr11Va6gRtb8kTu57yrszBsWVteh
TXm4WzZYPYBy3aufDt/APYPkc1v0ZZDUuePOWcxHsx//oVhfk7oG+FBNDC2HD7GnrQ+38c8DMQyS
HLI9x5gTHbt9scmoY5+GcfQx19W4HPL2ZRR1v8T+ChKFDFAAiwYSRwm5F3pHf4IgpDo5/GX2DFhz
Z3rxe1wYdEd4ltkOM1ecpKFzZYFbPPzxQt2Sb8bUp0jmy/Uc3bIF0T7y+TnaSLU/I4ScV+W4EBVk
dsfSb2ZYsbneJ8vEnI4s/ffdxZ1ZpEKGPcx9466DyjgNXAMvN4K5wVznaf778JmZewbh559/ObNI
12RRyclbW+AL6NytsekjM4pb2nWAmi2VRUXuhRnhfSib/DSf662h4WBRCVqGl974Hlj7rn4mWvYV
1jNSKY2MsuStUimIGo4LmF7oniaXgOA83MYdaZVJdZMZ8iNsxB3vhQFimPsypiDwIWAgNRpXspPP
2Omv8h5HCrtfXOvvTqlX2ACJvBbl7RBDdu2z9eGroIbsd7d3Z75zUqPEcgE+JR7pVQJAwEyYX7gV
Au4qIasofzGQLh4+1r5Xobkz+dld55KjAZSGC4wdz6pvuq65krifu7k5oTt27elAauaxoZFPvwkU
Rr8kT+GJ8kCuLM55nm7sqDi2fNk3ynbmSyO2w0w4XrDB7r6yh+hFcLG9dDwBPPR6+Jz3HWJnpis6
zesCEWLe8TwSv7TokmyIVVAo8lR8evgYewaysbNUmrLMKlHGBhtyjRvye6qbsmw3hz97z/gwdqa6
CnwxLyxCnolBqBcS/aCgVCJiIugSXPK20eOgkcmRN9ieq2XsTGajNU/o1+Ng49fitPI1bgwAOWSa
55FBrvfhU9p3EPXnX557z3P5MKcB4SUIsMz6x9RTvAwwTklhHnlFqC/8zWNl7MxfOdrEdkgTLptA
IesZMBR9J1jqoJsXk4+NCwvt4bP5VNx8dyg1Kr6cDumbI9p3mkjSCR7KPlwFMHWCCOygNsiND1u2
h+xPX+gOD8gVPTIiiWKoVJqYTvqoxEVGpDI+jbAAQ8KmBE6lsM6OfDlbPUrffbud+aWB7FxUWRJu
fH+8LqfhUS+ZcAvM3ZlxOjnxo4odIP07x1fKA0K77FaBZ+KiWpdV8CadbmkZwdkkp20Bu5xQvpNp
HK5SLGhaBv3G1KhGVrP84Zf+2eg4z7pFpGml8qjUbySraTkGF4PNnxBy/VQz6aB4/gGs4pc+de8i
7TbJaN2UegLlXcueRxOO4CDZKvdVcBmMMsXtibHXR3zOzF90J4B0oUpSm1pYQ/Qwee6TMLC8TUCr
lIE9nrSbhi7/Qur9fQjMvdEKkFaTvIVOQeok/q6mIAVGix4rx3o35YTslQwlV3yI0IJ+K65d2V11
kXURxOl1YJSXxWRsB+C85HHxyoCOUAH67d4taW61Pv5t5cVGgefC1DkrHPOldpNngaqw06yXNC5A
nwbiZtLHe48UC3eYt27hP/F+2pRMtEur6M9tSzslts9EvI81nvhqpbkx0/DNm8qNmrAMcivIc2gX
vSjOcxzrDYg9qE8jttwqW404qeJofuwnyGXcsk51lbCosVA3cG/2Z/rgA++Ca+VPL7GOpVP5hXAS
/OyJbcJfEJDLWiTrOCDHo/O2AcqpEge6VbL2TnFZ1+ld5/qXZuSvaZyap5ZVbTSBqhg8JQ3fZu37
/SUG23bhYhOzHflL8f5RX0D5S/Eqidwlg03TzlVmgIdXqvNIC5VmQVqCni40i66sb12YwD8Oj3wM
B9+P/E+F35fnMo56XfouBlr8atcyaG5DC9+AGsAFaRbzEL7JqFyVofjB5tOzqqesJ+O4rAglIP/G
wBEC8aQ3L10HH52YWlKhw/lJdgaCr+ksK7SNYVrnWWC+inG6KNSSRUWjAI7Dz96ui5qcU2fKn0fs
LEXjQ0Jg6ZJGM75EkJsJlvEWGsPIMOsqn0wMK/3sFsy9uJ5NB8uyCz7TOREovYs0uA6a+jGMSOmw
O7AvWbTxEzdaEEF5EfNxTUWhRkUSweG7NlhPNQLIUWFi7O0hZc1pV2wdHa02uUDrll1HAWS8Uj1p
GhL4rk9hqPpGd1kQAsLIqancdTjd6UKqxpE9kL4F7vMdG+ulQ+oOiFsTnpd1FUbzRWH5RKCDVVtq
tWatzaRk49y6d12gnzmy5SqAVgH3iSKqhYxIBSRiwp/9YEPY2E8MSSt7Li9q4igM6AR5Ki8KWA+x
kw2USowzodwMeXMqc/86GYLXjiCWGCJJHkb+UtRiSbzGa2KAUZf6tQ6nNZnJlZ8meYIG5VHdm1b1
+63I/mjq6X7gugpuYl0nV6qNaimsELBmE20NVLYfrujWcU2ulCPaKx8u71LOclXAP4EDBFiQk1Zj
IIuatzj14pWB37hBtTzWRraSbDL4m5u0TU6DdLptPNZZ1mw/EPnG038fadRbUwdna0fT/gRixn1b
d++qjC9d92oOrJuIu9mRzVQpWluu3XbwrUKVzIIDoILLNEz9WRwaK90Rv1W8rI37LunyCxzZ+Gl5
uTgAULMuoMCh31kkCOD9W2J9gUoQljD/MuI3EjIH0MlYQ/Oj66UFhhbTvR8621Bo06KyrQd4jc+y
w45j+pBfZwwNuJwI+3B/tSocFMEeYIiq/WFnAIS98VFW5mWIlmjRaPCAcaIhSvWvdQJQag1TJM/B
fZdHd7npvmdWcT607a9wSNdeFeFR1Ygiriv3vOzEezbgSG6a9gX9Pmy1bHrKeXOmLMxtL2YfncdX
CtmddNjua6vfCKu6tmKTIJheezEHjV7ZKG8oYK6dZnzr/fFUc4Mjc8q+tdjO8jkzhhaXIQqXKTbY
XLjh2hHGWRKO9mLw5qfKJyghM4+8uvcdbGdtXKVWkBGniqw2sNbj6FA6aC+10Z4W4Tn4H//I2nXf
YmxnfdxOWd9Z4YR4LYoeA8fZ9kid06B78+djykVj30y8sz4O2toTeZAiBQNBuYzK8CqK7TsflgYv
r+pymLJ7OwmI4BjsbtHGNSWxGicTJu0xzS5lbFyS1fCrq8xbBz0Fopdt7tkbw+ZamDH1Q4ukvDDY
OB4IA2TRV7PebKLaeret9qrBu4/L5SzW9efEKO8bB43U4VeMWkt+s7T6lHJ9ecG4Y9gLIdDkBkl8
35nDixDueTBqR3Yu+z5+Zy3e5m5OJ3lA4dZpT9IUv2oY+CbD/vC337NpkTurcLdrGrqiIb32wtlE
Xt4DZTe7Y4vifV9+Z1FMJsJIirqnEgriq1mCeyJfj31mOJSXTaiWxu3JEPrn7C1947oGCz470dYw
7tDMHz4/Nbi+uzs7C99unERhZU4IGDtZzDqJQ6gwwKl9jCx4XNaJUR9dAqbaHD7cPhnQro0ibXPD
Jp813IRaDw75lx9cawMpefIKIpydhgvQYPyQasm6KG7UtVBmZz/AwRytY9ZAGFUWHUvewQ5f49S4
CH16/gq8UeNXpdxT4HJHue9FLLCbof5X/eE//2Sqaz5Ndm9FOdUIAtudH//5UGT891/q3/zP3/nz
v/jn+r24es3em92/9Kd/w+f++7gnr+3rn344zduonW6793q6e2+6tP1v25/6m/+/v/zb++enPEzl
+z/+eGPBgBf27j2IivyPf//q7DdGMaXE+h9bofr8f/9SncA//rh5r7v/9dffX5v2H39ArPu77TjS
sW0hDLBCau04vH/+yhV/NwSJTbonHccwDdX3z4u6Dfln+t91gdBV539CWJ4hdINx3xTd52+F+3fD
9ByknbCZbNyjzh//ffI3/xqw/7of33sgP+uK/29c20R/mID/HGlZljAt+dm8/Dr7hKSs9x2ZM9Wg
ixPU2sTeBuWT1trxmoXdExVnjNZalK6pE+KwxhtbJWV9WpeasahcfWHH5rhKuoscYPIiJfYjAIhA
Cs+drhlbZ25vOudNEjM26mBrgu4+l91HH8Kywj/tl9E6KOTzbMD8CntSpERno0G0eGfHQKyzdlgW
uffYV45NsLJ93srHjHC1057AAeAo5FM8W00JBNKz4sXJl/v470v11R4q/7zptw3bNXSDO+FZFgg3
5/M99OXS5J5gFgY6cwrtal5640rLnPPI6s97ozmj82Iu45AUREtfmAASFnVpg5Rq34Pcsck9mKdT
b/DZhA+XwOzwrw4WkN/urQbTtR2qLVAIgyfZZZtbCn8bU6+Usl57Wq4dORGhFhRf77GNp9J1Ldfj
Pw9i2s7L2YKXWIQUH0+DXKS4rOybvAS9UkfTrWuzIO0zLPkG9Zpt86BPTkamElVM3RVHJjVPertf
xbEMYdo8CdJmvAl3ZzkSGQ2aE1JTTxMv25LUpVvDU0CKuJ2ED8w0ziY0TcgcRQvDwtclQRI9SRw+
jh+Uclc2ZKEVvPRV5gfGxTjk9AJ0I1TBGjE4mtp7Ym9LcqN46MzUuOtXw9CDQu8rSWwNXJDRunTy
+pc3htmmqQzzJMQ7+BizS6nI2AK/RRhU5a262i2XU+ImS68hzaAquzOfuwyigFsdZeUZKkqd1U1+
y3J4iIzkNZDFKV7ax37WtzkKpWdy49vo1ZFiqfuWthBtUD6MHSXYnKhXdlHih5fWb1VZQ/BzGzhj
DTsQkZA+Fvrdxk1C74JVVLwAcQCm62yuAmPlM0rhuZs1tORa0gcqklXmSqilc3jS6RXeYM2CkOXP
J6kdA2CY5hn6FuIvv41fUcUhFrHuW6EPD/l16GvpeZZ2ryiaowvbnZplEag09fmlttp8Y8ACDLK4
OO88CFxlSOgsO9p1YMOWIedz0dm9vXLr8RqFFIjrCRZJnpUk4Im+Pxn05AGWsXHi+sa8zr2mOGdw
PntwuTwsNOeZ2b3WmcmGQh+c1WRYv+22uguMgTZxyZ2YCHW90NrUP+0HAABtOV6Wnl0tQ0uBzHSo
fuXITt9JzgpQV6ddSoDFlBrTaTW55+4UnFVaIF7poAG4swb/wjGT/hSy8bTUJfyTCj+1VvnzOimr
cZWXyTlI2Y7EnAcdRsqi0OP10NQnI1kujzAG2tM59/JlYBGRHdTtb23Q2lOnu2eCU3metrVEfkeK
WRnLZYgoKA5KRBTqgYf7ThLxEuTJNamZ3iqE0gVBCGptAzfuZoYKdaabV2XXzCe8D9ZO1XvX2tzc
s4R9cDP/qqqa5ilymzvNRVnY+kG57opc4Fbuy1NTkiZj6N7Z8NZO/q8wB7spJ5TJ7kBhsOntuyZz
4lVRZu3K8NqPsYD9P7k+yGbjHPAEEBKgyWS5yHzEV5iJD56en4CQgUBc+HXorzRMARFMzcYBVSTH
Ye1M8WqMWVUXMSlxej61K/XA1H4YrJBduCfs1owsS2+CjiqRXsAyHKHdXNtso5FO9ZhOc4jHInpu
nSHYeC6RlAlNSwNWCBzoliqhNMEZAGctI+PVtYPpqvxdtN7/JerMliPVtS36RUTQI16T7N073b8Q
bulEK0DA199B7RNxXxxV3rVtp1NIS3PNNYe5dQaDoALP+BlTQlmWEGRZ6EJfs9+aEPKkJh5LNQUc
SuXQxqqIA6yU8yYsmFue7yAF5uRUN+FXaOQwR5xz7aUp69rS2GctcjBN+vTLkDPRkL8RRIzZUaYP
nc9nQ5cXVJruVgKi+Q3j8Gmpy5Rol6W6VwRAjOM6xN7NzNaS3mS0pEyQqPlgm6y32coPKteRO072
ndXPEDQLADyIO8HoO3sC4v5y/Va083Bd5iTP6N5jd6sAYc4ZgEEVPDuTAyci4DFo+aqbTJU2wS3C
Ivb5qo89FeWZAeJmWrpnUC08qrMqT6X91Jvlg7tAtSDTZCPwUPl2Xm3yaX7j8kfF6M5w2MnJsp2F
Jk1uMINafioV7GQRqt2wDHAKxbdcuuQZNHVx7ov4tXXEXSAJS+usz5i82cgJFRyi7pecDkyqhvdl
mkC7F8VTUAyXeLSts5jbNJqknA/IJVFguEtEOURwuZMsDznrm6VYvolcl2cni8HExdZ11uhwp0XT
7psSV787z0c5DkdrgnSFUP4a5IHaNj75ebn7M9jafPGZu7+vJvGIOgE2uVAdxbBPLuLsBIDxyALJ
SUrL7aTbSEMQuDuRvCwcvU37q1EDjpOmbx+bor9a8mBd/VTRaVNbn6CwTp2R7AAFyWM8+fbO5DJF
huelzNFnDVJSKvHA9Tf8dgn1jQZjpsu5MKirc8XQkohJhyJivfEBWNR3SSoIpGkbnF3hXTV9e435
BQQLV48ZPsjM3wkjvE1m52rxHsLWu0ttofeaEv8Qy+5lkYQ4xAp8+NjDRuVuv0kGM1IG0VO2gg01
jMnB8gn9GH0GImr/RZI6uG8mg6gDfD0Hu3EuTgfz1MSE0tpqel0ca9rlJsCC8FbIMtmPdflptCas
C086EWsL6XUIOB2E+FYpQ7Ea2Qj3qP0+u8XtSOr/lTO7ZBNaPZNxxhw1kL/bMj+kIfLChrj4gK85
zzwCGGX8Rt8J4rgfC1Uu127SPFquUTw664dB3qZOH+9SP662FWLSf5/W/WxSEjby9O9/NEej2wYw
0/YGG2EXiOb+379dqjG5Fmp6mZW5bd3gpZ+UvA3nMHtmwHKXF6Z+o9DuTmY1+tu658QOptg5VpZH
xHpVkEg1ezXYAXHu4mzaYvuEUkcPkdLkgQ7Bc6BiO9JK6VM7BS+xT+Z5Miu8ssSRNWTCTGb2HHcx
gawpBOPZqBbyNeFQsh8UE3CVAWpJDHTQ1t2HHRRPdQBIFj4Cfs5SP/qMt6XFUEeGyyT2UM/H3v1p
4u5VMFmHoltRXySXfHVid9AuiZc8L5pR/tA3CYBcSEfTdD4GMm2uUDk2RkZYTC7a+77C21AuKDKy
7i+LM96lQ0ger5f/jpkXwgSrgs38OwQFpNscL07lm1+cpZspEH9jAJbEGV9YTcSlwlUikihoD7k0
SfhTzp9JSQDwpdl5Lo1EWnvEq/MpSWsx8ZHkNHFy56T7GIc64x4wfQFPKu/ToPtLJgXOp1Q/w0Bm
nUp0NM8Hl2CWY9iJHgVcDw+2Fg+EmHXbuTPMa9cwARMQyEOLBF7ewou0S8W6k9Dv7GJ4HIV8Tjpi
5ZtO/XnKS/bBV9ckbdRneQlK07iUJEvzur7HMeAAlIZLcFfxRQabH4Wz/F18lWHpLcDrmgmacF5D
MfUKfzvhoI8Cs7t3Mr+MGG8mJ2W89WvjkVi1L6y+eptPTDp7tvzBw1Hd2rp5DdbQs8kFyq39bO/L
+ofbeXPrcKPejAn/C8M8lAaiPSUJQb22Q41bZMuhkcGd39Fdk5N1SXvL3oE1I7V26q+GjoAEFuiy
M7qcHRZk8OhsoX0xBNDclQQrHyTTXBt/KstoLEj4sONhm69Jb72VEfCShcGNdmA4d778Uvmwz6R3
P/pgFLMqXu90C+18nYKHTQIKJqgZWzGYn2nt6I2faV46tDiv7s568XYKtuqj3Zu/Riz3bLjG1vKb
6rZO9JnxKOdG+BDYjaZ6XUjwHVD7kR2xvbpwJNSSYMj0D55bxXsy+hvczHWwqZPahaiR+JFja02L
AhSCKLpt5gX0N6sBk1PptsdEenHkh7B3MjejbZG3B9evd1LP/inw0mt+z/KRlLSoANtJuhI8DL8t
74oJVGdQhOAzRe3t/SR+Q6C0z4Vv20QRF9ddT4CxMafXizYgbxhllEuwu21cPM4ZLt6Z9PGwbO+D
Nj/GVsYMFWUhgpNTQW6xvq3QTfZ9Pd5Rdt6JoM8eO7opt3aYQNUy9lnTG6faKca9aVS/aTD3txPg
jy3xs1xwUMSJCrriR39pKk2K+gKzzpLVY2HS9XJ1dcx7/VyT14F4Q6Bpa81k84QO1uHhJKravgdn
+YLcQIJskDiRWRiwzDxnW5eGsQ3rkrCoeAojr62sg0nNTpnam4DYRRYJt104HswqItonXGFYYx8s
DAuE0fBskJi6MRubQRoK+8kh64yorOuQ041duPoQM0Nn0L6ORBYdnGCR1BHNgfYlFU5DlraaAhsj
evbWpECEGag6kuP8AL4+SrKQaM+e32qq9HdOSUCBzmXPOXXcU7feygiJK4K7h/ScLHRCKtu5N4B4
SqJhCdNz7IC8isFh58tv6a5RuNt55Eh3T7qRw6xLuuU4AXbXwfsM7kw1nWhi5asj+FeNxgcRogB9
JNJuCgO8pFiza9GS8xX/xc4Di1JvSMpuzgYP2L6dAJaZJdA7BT2Er0UEX/IyrbIEdcyNMj2sB/Ku
aDhQRnILy6L+tdRFxk+TV3CC2tnOIu518b0T0Xoas7D1GXLjZqMmbctaZmKFQZJQPRwGp3nJwEV4
DZRkfjRwW2x6C90wNIIXhjOSO8HjVdUn4dmvSEx0Udf3zGbHdzMjshMr0vMKa8wow8gGHwx7uyxE
LwVivpXl+J7RktksbPT7lkYxeagPKTiTUPmflUrurDa4OEVx49vyyfOqu9gLbwPsunnangZpP3oG
PB/bescW0dCw8G/pU79ijjqpybn0XkxTyiTWiuiXKMvnE5PUXE5XT65RPaFp5VvmEA9G6T4ZFsls
s8Wry3z7hku7w0DcJsuHu9qVT7FKHmzH3MeMNRHVyU2/XtmsPr7e5jjV2WfstTTC4G2Zqr1jBmRg
jLl/KHkZW4eqlAmo26knHFa2gAAZJfAknVrkDzXuTOMXn0C4MfL8YYozNyqcTDHbC+CZaWhrah7L
5d61QNpJunpquDdEmJ9ym75n1l+b6XzKfXIhejLGty2l5GawjhDT2I+dPACRGwyfg+udknAmsKQW
B6PgNRiVw6nqDUezmRi5hIkRB9dtW9uEjho34HxEkp5xaznsg4ANnCSrdq0ctx7V2dYj+5sRs/oj
9uGLNopCUfvkbxEdZQmCjrGgwnJe3osCoHXW4A3VO8J+g2jBk9bL/MFj0ZmhjxzxXfQuIIaQaanS
XfZeT2aSLwMSXwvPimwgg8LygAUD8SZRyOceM25aYveitK5OTs+DKA36Y22zV322oj+v9bTQscua
2/WdNYUb75vB38ui5VpP0ESlD8ynUDi6TeQ3+cEsiasbvTUOHtO+Y1e0I/DN0z7aFn5Ch9ZTEIC4
OnZFciDe71sv7Ruh/qegb9tdiHIBA9xtMSGcwJt96lrTSUxjzHxuZOtxprANf4xRnwxdxUwEdMuW
vC0bcst8SNFD+X2QmTpCCihq/y1Nm5FOvf2s+vYYmjUgs/Z1LOZ+m5TBC+3RvyWfXmt7jBLuZHui
zb5Fnj6kk3U9SPNLBQlpFklB/LePRtDW44He+Gtdeg8tISVbfAkfVRN8tk0VUv7SNWp9vfcqhttn
5GjbawwiyqdDMhPab00foy9/4x4tp3bt52k0z7Ew73vCIOvF/SauDAz10s+RPxXzzqn8fefWFx+b
H5cLELcLkw/EVGmHiVCzmG+Sdrm4MCQ3ifcex5a4y0O4g071SNwzKecgO/v6Pe/pCWO6mLd0185r
VGpSQwDvVl8Omly1lad89t5nEuAOGPlix4ZXqAivn2r6CV4sSW1L6Or6BqmCIHEJJrc2tUEveGFB
mSMFHKaYDAbOTZtlBGp7+aVNiuA5DiwQ3T4kJdbZs6Ve/WEBPDQbRI2LWj27fG9OzfmxLET3bLrB
uQg6656BxbWea9KzdML3sqvDmzws0mfePH/DV/Bg6/JXa65ILPBEdvz3V7X2rDOTjL0pCEm8BOyK
b8fdO2qgxQ84I7Ad/QkginTjMupt2DIOemPkdl74yI3t2qnX5OMhg2xuBeW7xUYn6rB4jcmOhyZs
h2sgcfk+gVEzApxGWAcahA3GxGI/DJ6HLLsiGwNNIczeAjdWtz0AhXKQ9Xth0gxuZ6Pcj9qp3psC
XmuZ+o9TzVCb1fVXuoKmNK3flWDMnPZTbZyLzFheQ+srWZrqvVKc0gYzIpEY9LTTntDvIs8udu+b
j4tRVLduy3CT61rDk1uqc16GMLTHsb/ORk886QU0Gvaz67TPuiiwaXySiv1oTR5opIGyY3bf4iw5
W84oLto3k6ssm4964Gj3uuk2M3x1aRXXEk/P6c5qPBQYe4BGYFMG+C3iTVUX632xOvYdN7yBgv1d
m+p5nK3wgc2dItgWX1nBafTvn8YqB8UDXjKEf3BOjXR67gvwNE7N4KkqrChuzPu0Aku4DDOM1tBk
Olrnp7Y1QJv69gukYv+qIgmUozDO3kWDhWUpDW56AVmcsuPaDtZQbajDmUJOrgq0TvZXaV0tS4Zp
Q3ntNm2+dcuCnwlNipawfhkyYDBJHXwyII3zjvAMf4A3ywq5WfAJ7fKpOAeNyq+VsYh95keoyog0
Kb7KYjUJz84w7eS4nEmGvoiRsDaIEn9WPO/qdS6KoSEy6YPyYgtzOlTVSBsl+asWowHCrsiHDpq7
zOBOWj24OUGFA6mDG0W4B5EAlXPNHAwHVswgcAwqE3Zb0+BGw2SFFPOE+tvdAI8dLlYSHqgj6yvM
DbdzpSHHhcFOvdV1YG+DHgvK2hUXzXD2JormJOke3VocDReDhxWOHyMkyiiARnIzgVHtvaDaWzMA
g17iqPaVC8fVAH5HTLg1oC6W6CNgpGs366PCDF0MiyY8BtLXZjfAOohzeJM4IUyCVrxOaZsd3Bxf
hjRNHuD5NM7lk+t46ZZEv2JjwTfblIE1nFKJZOpYAaTGInhUnQ8Evr4lKdaIfJ7CXWk3dxh2p1X4
BPM+Zx/Uwe+5WvTTWEJbKc2PtNPihD2PyhhOOAb/GgGeNkJOaHnfC8VbfiF0Hwpp4x48wn/2KEd6
30pTg3CaNtSg8R3cYMxrE62EJCGqjIwdMsSbpgbQPkZEBYdHQDJ4D4Pa788LSpzXweXBk76cPZYn
Jx/qeUOpmWlOmELCOGQfqPDxhATjqwZBFKGcy4r3FoRwinsS0zd5Utw4VZwfapbu6nDv67OZYyJy
w+HJCP4GF1CaHzKkxLchvQTEIvr0CiQ8TpTisLsMqz4zf0+OrBzc9KCt/s6GJ+XmcXEkP3A8L02M
jbPPJkhFmUTXKTwagPGZifp5hwJMv4jYUYSx9kQlZJ/pvzlnY/3QV2yzzmDTCaCl5aw/m3KLmqg2
vud/fzXoH0hfAjeXzCAMLAijb9ODr+e7oB+ve12WG1KRp2hMq5q2CI/LUVCtT3O678y6uaVMHGgR
PZRV/lPqz5I1cNStXeyGTt3WuXVQJrF7JtiTTf5TVFwxhKzaWyihvPYKfs6cDF+jJLF67D1wQPoy
Lg1Rv/jGAdYF1cb00BFCs6wP86Deq8soa4Ld6fVGZPgzlOk1+5KoOoG4fc77JojKKgOvAeyP3g7x
OGp+TXIhNmViER0/DXeZ+rEt/9lDlkzI10vZ2twOEjB18HNYVL+lwApkLPNnHzr9Lrfah0FkBKUD
QUPh4fIwlRTbNTZMXQUEsmZEWvNsE3YyrGkh5JVttKGvwyW86vL3eemXTRnnr31ckgtgW3+jXd6M
yMMbP5G/LujTVpDHXSS1h0GRe3EMn8JbA2ebsYXWriCPO7F4khVu8WoWN8zJjrups090ZoAOpNBy
wzTA/wf3dy+xyW1YGdVOk61dcn4eVJI/LaabXy8z2dSzmJBCe2tTCnoAZKr+DuMIpsRiC2Q7ar2s
fGgCsgXm/Mk2qytCB0gd4PeXD05+53T7JEQB7c14r6YesmEaA+CFd03LqvEiWZTO3unHVf4azY05
ujsLz+xOtCWYyrn1NySQLPHDRJ9xscCqjJiUom6tjl3FeMdSGATGWIC98NVFWaxZ4SF2W7qOJ5GL
YyEIFVtKC18eZpRHn3OOTgB39YF8RuHae6/0fyvy/rVRHgAUEelIBEvotHu/7Z5Tdpc92dsh2er2
vC9LMODxLODtJctZU2KRT90+LVn6YCoiaFVK+7NA7GaclDN1SLdtvXhYdCWbCPYPR65t+jVGxyku
hdm+e3igwiLxyfKVDy6teqJ445sxNUhfIJwMXQ3KGnPGr6z9sCzfrNaMt8h1MtJJPRNPfQvru6rX
dGEd5xsJjOngdfpPJmYIzkXvEvjSUVI03rlFVipka+zKEXaMLjqoNWm161VTHtPB+ADCqzZ9hTbk
NVWcYXKUpNz3W8xU9uU9r5oYxhYNFXc1QeYLYyA1lA9Q3xlT6+xf8JJqC6dwi0m2BPoVc/MFZUiv
Je750Nkj5Wap/5ZQXftZw6ZXxAeb1LHDXE3sZf8+149JfS7UMp06+65ZQgrSf58C9s2et37IlET5
0vF9IZBu/n2evJDq/P9/5VCjo4oGw6g/0ehNGcTFf3/89w9by2hR0F3wXXQG//df/vtjJXFhiyw7
FLXkPSaVrjzX2irP//7Edv3pqvzOqxPzUNvLTUps9nEmdAMnbF/e9FIjSgOyMRF69r7r8TxSPDRl
a+1xAREENBdXlkssvx/rhLw148snqCZy3JmmUC8fRr8cI9P3Hgej3ssmvi8FEX+Qv2mSJstvUw6H
dugLHqV0xEYrvI1XOfwoaRBpM5gvIrsXnuXvDGfgSPLbDSvMoW2CrFRZPCqjQw4XI+zZaWitN9Dn
+tqOzd+GApCwTD/bGaH1a8eLsyN/D5a5oU4NNSUL8N7RgcK/z0PqGv1masdpP0L2DpfWOJFkE0TS
MdGl5/YgiulZjeOGmAFM+yXVeIF+Qv+VIc7Y+fUrCM72EoRbu5ThNjOa7NkuzJMRt5/Ac49c9WJI
BDg2hNRXnOj39pC2nEsL+QFmsKtlRzyDQyu6ja+5RQtKD9uLWLZoJ94wbsaMmoaqja4eteOmwpcc
parvt7GX/oSm2e0bjNqUTVdzP33jH1pLwOorrFi2OGIesy6Y2C9GFwrUawHnrF8BCYxHDozAlYxN
9OVTqCrMLtmCzTjmJtVNoTzi5SoyDXtA74gkmHZMCiAUrSu2saf/rV3+X/+kqr27Lv//lvq6iP9/
hS/AEIjBR7JYl7StFOv/38L+98FwQP5phDRKtSXEBGHND6UwGQQym51q5BGdA0fu3AKUsdwtLZBs
mwEw26qZZ2+OuSbZhm5vEgdU17CQZSerW7OPP5VhgioaOJXG2EZYcc1l3zCLYwVsXn6teSoQdm5B
GSNgIVDs3HQRmPznH6v0xptJkAmpxvZPtT/wtBZ4tvkGv0SFVM6tfgY4Av8abdDgXps5nH2N8+It
BGzUlQ3zqrK+W1WZzDa031PK/IONSQC7Rnwkx2ZX6my+GWg0RV2pHvuBcYFekqZgl824Nzr9Als9
xCTKr3vWLpH6lolm2iiUAqNuYLks90ZgBZEyF6CQWf/ojfdD/oXYJ/c2WXK0to6utlwaGeNw43bD
SbIZbwlZhob2kYbE+xHyGmzNQV4PZaFBcehmG9zOQQfbnODx8+Qeg5KqhyfqosVknGMaYvtxGOHL
y/QlACu2yTXOHLcbV2cM7dowdJ4NxiiJTY/pemtc/EOS1yf8V1FvlP42sazyyO3pn+GDxle385gl
3repvm5mK34pk1N5sP0OukaIR9bQFNj0AQGWuyNES/qsBN7wG0m5JKMJckULq1/J6QH3N39hbxZn
VdPtZcjh0R/lNjCJ3ayQe/dOC2BxrMY7mrJ4c2tsEssyGZGZ1l+53TKUvWQ2TZuBOsymO1YLTmyO
yzIN/NN0sgVtODFP/FqbiZb/CKoDUSIfMW5jjkbSbhw4q9bIaBnEtswtNbcA+xhkMezvubpmV/3p
dUxnN8nfMsOc9ov/wb2v423YCu2F9C7iF6QNCL8KLUh5OMdrFsLeadLnfCtXkQBIOvZ7jPlpVx0b
twBDp4e9Vb7ZRfLkeiBHyHAEndn457CuqMtilzezrup9brKD1052HKsl3RV9TZqiGKI5m39iiTc9
SN+dwWIAyBTdKa/Sv4W7QWblbE1x8dKIoLqauXvGVtsfsjgGaIFdd5tOZcq0Ab3rxV3e6WXI+6qu
t2UjYHCmTgOyrb9q+lSfJDpGOca/HuMA4HIe3cZ+mtKZ7hVKTe9bYaSthcYg76/w0B153p4CMGMb
WaZbRXVQxvLRFpiHcL/JbTlzQCiYUSabp1HQXZVZwuTCADo7rixs+jUErYyabWPU8YNc1yqj8Ru7
WS4cilyUmEkFXBQG9FPutGEznuOJE0wu5JQ5o0cUhi8CR4SjeSa7YHlQ3XJFzMVWV10KrxmoGit7
nwR9sbUTQTNL2rsA08yGgqngomvtRHnJycbaqyxmxcwI/m29gkCcXwqDK4N71YaAR1jPUHsy0AwE
VKUhnfzrhUPNbvMaEJC09ios3oRv66M349hL7MncyKn2jgbfazL76XEh3mdUEy4Ol0EFM8DZtfgr
bslWEfXyX22+5bmRPFAD7ybbaTbSpTKzQp4HmeZ+ZPSD2gGRlsWSbVl7ORYqHpGu7YYocJ0xsovR
4ic0QHD65sxAE6lMXriAPMqm99CVAUvAAC4wwZ6fALgBJVI+rQI9bNymu8olbSwMpZuGDG2DCQyE
rPYL53DWmp+mXHZz0TyHiY/8L2JQJigpKSm5wJxFsFnS+TJ7yanpECeZc+mObITOPk9rzga8T32R
tdHkp/UW/IMn4L1mQRhv53nsIprP4hQ6EEbnNLsySf07kpwVRHNY4Ztk+KP2GeiY4v5NaIiWtO+r
bb/AckfAP/rC+ymsHf0zpqTi77wLqp00sYqK8FfVrbkjvurJjDuCyBxWqNepXe+1V4WH0JxiwZu7
MNyNY2HSn1oJwVyG+gm7WGZykV0HXlKhCZoA0DaZ3OfdTB8BXj9ifEWSsXyUFeSKpXt3ceTYQ/jF
xMQmzqQJZcywsLxJvUnXu0ScNVdamCCwx8vk44LiHWQoCgtSEuSrdzVFM4ibg+rNLc/JCq1k0kaZ
thFlvs8ADCdDqwOUdO1/dsVkk5dm8R4LFAp2RxBQeyQ1EOhSgX5NDwqkPKoQUzx+0wJ4xhTjdwDJ
QskvtFsm9nGO+J5mHuFhGGjrkBMShcigZozJ+SJY32JzywqaHvl46oX7Z6/1yOTtSpdzfrRgwWpk
HdrJ5ALw71mH5zkGhVekYMv0+GG52f1oQ0r3s+eep20jRsWId50DxfFxmeUm7gmL1izZJm4eJfMA
RaMw48hzrUtjo5exABk7XB6WHndX5xCSNXbVmqIin0riDax1mi4hZDEqqqu0y/6cJqb1W/HE4YcC
WNvG00YUI6AKbKw0/vIdB8qT04bGAd7XCvulGmg5qPwpfZw7UBoL0zoL+bQzsbVH7PnVvhUlJjzP
eklt63XqeOZTMxfXk29d97NGP0vKt8HMrGsMaXeDlcR7vpATSRk/d7rColJum2xJrpHe5c4YMmwT
mChBq/gYQmS0BABradfTlU5K/tSVR9g1r2RRYx0Uxg1i1tWiq8OQ5cXWTOY0Grnxbk0iJUwF9ZCm
In7nnmQxGvBEsuf6oR/Lo5XgDVnM5TSE/2w/1+1cBNvc4wAx5I7ZoeeJuUqCIr88F1XIaGt0reR1
sAc2gwCG6OC67E2+/KGYyR/HorfBZ07VthPE/drCeFHWSI5gEFq7MmCuzplJDjGuukIBheega7Kn
LofkWovyZKX5kx4oaSs2iefRFXLn4Vhj7Yj2UJntTcz38jlCVeVyrPLAgT4DZ0SplIbuM7zrLQVY
HDVJuZcDEzVWK1FSLKBiHJoXJ+jfav9JjfFXWQzDsXOMbcIIGwTHux656pyqrU0+FjlPO5ojiytf
ps4crxw7Ps3kmdixtrlvEpHCY75L5ULLlmiPjeupo+30+lSpDL+bl4Z0luY94Byu4sL5Md0BonU7
3dXatvdhSbJZaIDL8Ov+p/AUI5KiuXKkDXvb72+bhYKsRQyf6RxFeWvfl6NeMVN4iRgvuCl2InRB
CiWF4DrSHOzOy/eYTHnURmFtCjZDnF7yOpuYwWFH5BYNGocb7J72wUNTiuS2nehEmrSlzPI3rqb4
jHNwPQlxRqhC4GkwQhuhOjHQYOGHp2F/7lpS4p2Mi2j15Nt1vgvCJuWDcWcgO6OHJx6/++5opctD
LHu64sbDOAS4HDUSHHxNH4xuJZoDM+6YHEGrRWjBuG1LnNEWMK5pdb8650K7hGLrwSIoOSV6Enuy
Vdu7gj2cyEjL3cjEPi1GfZmm7FmaNP97GFb5cEmG4IWv6G7jFulhQoFpfSCMaO7laWKimnns5akr
jUsm1iYDU5KyOnR9TxN0FWM0Sjbmx10PAzlSDUy7tu+iuZUPhhZRYrhvbhCfpzz8C5Pio0+JxvIx
VfjTB6Ncd17DQYUI/NQPyU9RAFx0MM2YiX5r07Dc1YOJACKvW6O8bhxc/DM7qejpQGKJ2RNicEtx
WO/xPCD4BydSJZgka48AMhbJ1ITpc7OhPD02Y2nhMfwzu/VNkowUtpVkueNh2adtQ7Fos2rjE+2u
BuMTrnLCBOaw/etCzdGh2y8CgL/Afh4K5tkZsk3fJ+x5POmAnA38Bh066cbAUrLjyx39QD5V/mzd
Yo67osc4QhJmV81iGjpq1/TUOUnorIjQdf/utkasL6nqditUz40/e0ITN1zU7J2v0icgScZVWCcg
QUNcaO6Q3xjw2hGiI3pOf/4cWycl0Hme6OrtOdy/Ray3AioYN7mJU7KOKmc629w291Xaf+B15QUC
ltvkTVfu2fN3sZn+0NO61YWt9uaIEgoV1Ik/B4aoNwDNGDBWLcfXXOPKFvzaulfu+/CNG05t4jZW
jv1ZzgLfekvHIj92jO86drjnWzGSGuJ7GOP+3HoWk/B+gwzXHosm+2C1mKeqYaI0NDB1rNFcS2Ff
1oVCbNh9KqQXOSm6mo2GN1nbYB6fdeJidqO/vyzxyzpeX8TxxhyC21a3OGML+WQ29Da6lvolrBm5
ylfPMpqqQoF1Uj4xNYzECJsm5ZqOAJ+S7kj+kdICjlSvcyrdw5RRhPUBPw+Gs994uXb66b026Zw5
DVctaM4nXlcQ3hDgsuG+h9NTg41G0OsFbR8cetd43I8m3Ojt4sgzhrdT7y4NzTCxbbvmcQ7746yA
k/Mf4cPtO+M5WxMHhri8mGnw58zGQ9Gm7RYRGxKo2TL/665N5CGCXD4fuomD0bWJZuBwDMf61IZ0
PGOz2FZGizg2/poh0Pkibe/ntuae7d7nSfpFSiGh6JivzErO+8TOx6h3rZu+orsZtMlj4b55CZJp
PF1KGX9X7UDyfIoCrefkucIdFU7FWwUCkc8WB6IFotnuimhext+lWd7Kfkp3rQLqQ5WH0xHpMmnp
OzNZtROg8WjBHsi+/BCTOgep425U3JxKpqAwOLVUOgsOhyZ4EQ7Te+zhvyAFb0l6+Fq3rKXszrgJ
D2WOW9pIl4vDQExL1Ge3qknzYPzC38VHbT70K0oQMMExlisdpArXQZ5bHfgCLbt49rWmiK9/hCLs
xNUISSWz7tM8fjeV3NnDdMcDd2uPj9wCeHM7y0VWd78T0dx3UJR3KilvoZtErkXlVaakTejU/HbW
QljY1CgdG+P8nU+us2u94dKDV/ayLt2EOQdyYOTQXBneTkPkCcnVWtevFpn+R3sQT+PgRV0RcqFd
S0tjvK9iwkS4uOcpl1Y6Cgw+Gy604CR/1JneW7E64H/pY/euAzkI0GXCK5BglKviD/IPP/6PpDNb
ThzJwvATZYTWlHQLYgeDFzDmRlG2q7Tva+rp56Pnbnq6o8oGKfOcfwXHQS9ZPaUX1bg2JAYI1fS3
QOeg6HOYaD3aO9ZvIYxuUbbc9tWQWWfgF99Jmh9PU/c0SnlGZPD+fE6sHuac7QZXZ2wj89A8hndk
4Lp5HqEbo7LlrenjYf2seU7MMfTddMxX/OIpO0pB7Zwpn/Enq+cLMsukXraW/qpiUhUmYF/88jxP
we88BOxmPSaBkb8OJniBI5gN+4Xd4BhH1sas7Q0iAnupufN70Lg5sVF0AqERi911n6bHKFOcmZSp
L4LA8tNuyqARXSRnnMkgtERsOcREOeZ70nsHkSNAFtFHgdKwnUqaH54kHD+3G5EgrYkTlCZxBnp5
1XNwnNLJNmGIbI7e2ue7Dy6Yl7+R0e3ybFxW3OmxdN6dqT55yjlzqlBoT72UnGzSBppiIbJup8e8
ZAPstB3PF9OMkME2rP8ZQmab9dkc0rccSrqc231k66jKp2ZnFhRRVtbRmfMD2sOXWAFAt3pJYIk+
r7yUeSqhuvt5eOpG/vnfh9hojbksy/k4V9YqCUbSvZh6aSNbOyQ5uCrYumH9ktbzrXDM1yAZ38cC
cVE6Uf5Hc0Kc66yhEX+NTB+FVxJ9Zm07Q0KYEkwSYL1dBmHwY2Qp4XWNP7vZXuKQWju2fiItzSeO
adpEzrYl2G4u1AMd/ZNPu+ROd0TYtxxLREjlKg7dF9xlP8I55Zn5gqQzWDp5tc0IyatmDplYaYDS
oQZgXh2e34hh5YjKOq7VJ+kSj+WqQj228PpuTeqTL9vxRiTcL6/dzhHRCpPXzcvV3yTgidVrar4z
+1TM8susQx65IbuFSYIyug5eZlAFyiK+lDSfohLtXLreOVE4a9LUPPZm/lZl0820+apr29qR5UeU
VhuIpRt4l84tcIwV+t6yra3Xe7e+/EeS/NlhHQQX4U5hceE9mZC0wYUT53Y0npcVaVt4lUALPaN6
hxL+Loitih1+kxlQxq69FYHMV1x7kc9IS+CDly4lOnzkGOl2BCNYjiaH9Dw7f8yesdAwHnra60RL
jHfHpSMXWusRI1XxanlkFfzUC/2e1H8tIeTKEyiBE6hqv6lfLPrAzSU1fW1CZ3yZemfVUaXczVQV
KydFRIFtw4rrcqU5TsFc61xiHXmI4+zceOSXMJChdp/lrP5qU715aq55R0F7eS3ooANbCOzXHgdN
Tg/4phuNd8lEF4/qgA1tl4XSrz3zg/RzXzP2tlZjg9KYbuFq5uofGpKrtAZ7aVgu+efTBIXbib+D
JV7rovtFWZty7kvfqso/toGQQ3Gj6dGjMQNrRXNimz+UXtdIoE6dqs5E7aU7pZHTOlXuSZPrSjB3
ta06JLaOS6IMfBl0wi9m79YUfKxTDLrgxNvYzdplfJ9Cnas5i3Yp/lJPNy5RF/7mDjlKyHA90wvQ
+SZnNYLrlLT6YbDx26BgzZYac0r0bSU2iXj4D0neQEHmFod+BHMKlPA7N9wLr37AEFP5rDPFa/eO
PJSFpdIbaAfC2ZRjwRjwiHWe265G+WIY5NklAGvByEBvQDlrewYHaspQY23VQGOxU1+bemh2AycH
LMSuH4uHpSPmHlO4AdsxbsKdwmWuweD2KbHGTS+vA2SVF2o8pQq1oq71x4YRIZMgA0BBnzLC0KiJ
ZD0WyTl2xNX1gB/LugPF++ckvMp6QZWpZp+Gyrrk8glGhPxUReZCVJBorqJLISNGwACVa7xOzP4r
Co80sZYv2TycC67cDGtv5YXfQyo/OlO/zWm+n54p212vb2TD/3KRVzGkEpCEJ8uLjUOnXHvpkIfd
xwA8OAfLtUS3WdbgvZkej/TPa8sM51SaHrTaWZk9MTeIdhuAyRqMo1HAnS7dbsuK/cozmm7FpvgW
Onw+YJoPraObcLb7O9vONpLUNMc9iwjdUzM6qoQNm+rLXQc5keqPHCaHDJruXbe7lRrS1TywCw+O
gTVQ3lBn7IyuIdtyHh8UcpYHktiJmb6H7MNcSqtwMN7MpHh1cIQiobOgwtXVLPKvvrTezV4jSzm+
MQ+UkIb9LedhWUTRe5XF505me6qEjgFi7IkPUqPJubDauz0kKbQW/Gz9m0nj/pxgmrhDMzcN7dqy
h8+nl4Oybvr9UC6hILS+9MK+yTF6VKbnp0NFv9YsVuGU7/qE1vJh/IxVzpft6vzJlb1N7fCPa58g
ljhUsPg4evFNZ8LdjYRa1yBBxGwRMVXZG2GReS9QRg1eDfOrv1NI5usEj6HEIUVG/0ZdjXvvlCPW
pHftjHERdf8g2s3QaRtEMbywke+h8CGXKXs3SxprhwBVCAinY4+gomGCDN3ZmdN4GJv8keerjlaW
Bn7QSSBds0fTh8hW9Tc7HcZNk0MazxlR3qZcxT2d5uV8o3vk4srukmfNwx26i1OyekvHXSHSQtBr
KKKa8OV7jHnIMML6WmRElU26OPH1Mr9pia+BE26ecRFzAtyQucQIdjpeekQ4UBD1N9jj3rS1G/Br
Tu0l30bR9lg+8GItH96oap8ekq/SEXIdlMkZJygAj2d9gmUUmIyAmzXk5pWTW4sUfKAAKKmz95S5
JaafaMhSMBj+KpGAyNgTEymmrAszK9elfg9GTfnSscGWhmrR0iFZ2IjTMJ0tdPtkzuXVnhHAySa+
io7Nom4IE4rBNnMeD1vQSGBkHmpsrEclUJkr0gu0wG8LvIPSCpNC5L1PBvZvpHwsKVn/or1Oqqrw
HDaYatH31Wl4jd3gTbbCOGgAkwsxRD6f0ksE+FjRkW15AssYsxipDt5+4KYm5o0S+YeFZWVRk9aw
SIv8OES2iWaiBungvwXQI1cuY06Ipdo1s/4xxcVrFgX7KMY4G9Z9RooBDs+ypjYTiu554yRWS5d8
cTPN2dhaGuNo7IqXsKRt2bp5HQ7sYDQ/ciSROHObR80Gm6iu3nndsMlG49PRurM07RfLZU2LWhyD
yWASfZdmAbB+erSMFF699JO52up990irHnmm5KWMupz71y1hHLrpjwvHGqZetbS6+ij1/B9X7yYY
9VMDjX4iVfQCCvuSDpxF2AwfzYx+2mzFzpvUcpjB1TSp2Nly36Det1HTHe4Y39ysbqO+0TUPCVjd
IkGvh8vszowH7IqgAsi1FkbvBy6mKW2vqnpbmOKLN5pjGWV81RjHGCg1KQZvGSjs6OW0lyJet439
Piv9ShShH6fz07Lion9ocXQm5N6lMo7XufSuKGxOWtG8jSniVuq9WKIHV3wOHUSl/byPkLeDUBrp
OpEhVLNlHsa0WGMDODOncnd9er05bWOR7wogKF4EP7PScxuZN852FrE+XaBhOjh9vGtFBF7bHk0R
Q+RSh95L51YbApZDqeM0o6fh6VWiX3k9XAv6s3pRmeO5czK0kXG9M+rJdzOM8oW1t5xw5pDBotdU
468qht8Imwwl3JjsWyn2pZyh5lE2u4PhLAqOumWU9PsR/32JZLmpgNwLD6lVFimeKWV88Zb+nZO6
w1mY7R1is5Zijv96Of790Gyo40ptiLvip2n5FmfstlUvhoPoYA+FYWJ6HeurrMdbX0fd0vNwYUw9
NEuLxYABvbnqHkqyWIdZiYO6Qf71J6vDi0lIgC8TcXLTvN/mWuTbGqbXjK7b6k8r66NwmzOqrnNa
epLvDQVZGGJ5DjXYHRDHW+BUB6lnV2Pihg6AEcox3jTIQEKlryI9vZLxfmpipoZ8EPEq19Ge5NgO
uaXVnHUrDYUTnNC55OxCqc4+nIzXKu0PQqiLgTAYs+93VxVbUTnGKsvMzzRpjuBqi9qZr6S9Ryx0
EDkOEjxZu+PCiNyXQA73Ye63tma/qCr59WwjXDoIoqllD7bDKLJtPee7qnt13HKLxmCjORUiU+La
oin4LIsGOxmdpUpfmHSj8pV2n9nT8NjBy6B1mM9I8KMFQRC71AX0F1H8b2i6R2tp4Fu4vTxrGhe1
JpitTQQJQU0xRCbfeyP0Wy86hTF7kDaP69xxXiInPevZsJYBfmDX4L3Nqn2FGUDpAkNQK9C74nR5
uogFs2WjWFBQ9IDxmKe5cEhUK5GZjey+wzPgHN00K9BRdrxZ9YC9Kxx8HjlvaXKWrSWLoRtmO7PH
0D1hrMboYwfOpU+9r4RRbpHg0lfI31U2b0uBpGbS+uUUaIvBIkuxUPKipeWXMQ8G7evIErExt1un
nHEyYp4EzdC/s8IVfuk8cULW1bWrRW9WphWUkpTZegCcznB8bFEnrau532e/vGhvucYT0qCdXRpB
cgV/0XZG8uuibQL6tPmOc5Xxa4REFw/hLqrCA14Oxto0uyM28RaOS4ZfPCb6Vtd0GhHLcAGRNS56
Mo15W/5NHkJkA6UbyrmvKBLOsSAlbJiG7RhnhY9x2jKJkc7qVRNxjyU2XC7uCjBsB+zAJmJ/HdjT
QcQ8YbFpo/Miwj+jcplTPsBvcdawTDRjDrYycudmpR6vAtQcS10Zd2soCDJjv52M5+3WRes50T2w
cpPzhk7HJbM9Gb/bvCqv1Ug2q9o7ZdWvStw8mdaqrZBpgaGbe7tyGjoKBOCRcDGcS8TrVhhjDCs4
wX6iztAvKAk/EHlFhE5i1e3plMKAtvXG8dTwxBTC/BKmdkkkzaUZkR4xxUmLrPGmhSNbONPsW1pI
m7LacXys4sT3eQVnIos/TXGt+soM7DZj7Q8a2yIOLlCVwDkZo45BkQ3RGCIsns/IyTHyB3ckaAxh
4jqAvVlPy6mP8V0Z8S+h7htWS16SUE7LynTXpgZCZUzI6TU3fUwusge8iLTH5fUxS4pdVjUfEaKU
wfvwct1ZjRadenOylLhLlzpids3OYJyeMzVDPtqa+gHfdcx0MD3X5l5uZsiBGn/nctCnt8CEgMg7
83sKZbSfvA/yxuN1oAfEM6gKzdd4UM8CHUTi2PAbj52a6euJWQ+k5hCw1Kx6I71qEfVZQ80/Ybwn
t6FIootqqkvda9q75o09ARmNtqx6gGXLnJHuQN+fcDmvKtMsz0+Z6ULkmvjqZkzlZpIVp8aJ3Te3
jj4YEjhtcys6NzN6GssyKhSTg3FNtXNqGr4bxTgs4nQ45ka5aRSVOAHPfZRE38Vo9NgadMJ+bUfb
jzfb9vqvZhTVLs3DZhn1YKhmmT/MoqfOWNUfWD2sQzgiR/VGmT0Ea6kTogxviqndqWxsXqKeGyhv
JveLvShcNr1lnAbouA2SC1xK0r5rIhofo5fgKCxFcSTjrT5IY0gWtlt8ZNZQPlCTDL7b6WI/22V1
JUx/1831OumN8tZhT8B2wY+osoisBj7FHCkRjazxw3HcZAOHgoX/+Umm2sMyyLrRiVvZ5VqulvHo
7mtZBV95ZhymTo4fqI3FIdfAeJxprG6hXa/suKsXaLrmFyVbKN6pNn3TnF5qD2oVfQTiSvHVaDLx
u5qm5QqMz8vZn9W0c9UreQoebnDyMJHhAdAL6K4eaZth6K+WRuffeCb4TV/YaY+ttUc9YsX3vpXJ
dprDEeSFQE9vXMyTPBVPVXfnRG+tmuo9AB+AYm2BRbfLIYYaaRC6LUn0unsNG6GHKqJJHkOYK+jn
6cEstWuQFCS8Hgn2Ssy0LHoEOFqReVUeGeEQEK90tyxshqp9UMwvQPNC2Q1ggfdFKM+6xiPKbAMf
aG0bvEP8nvABEU/8YiJjNtNRk2rRa9ZzA7qhDqwwlhfPSIiHqfD3CGSfnvwzJPKd4UxykvF/4IrP
MFXYT6/ZsCMKjNxYDx0NmgpEMEWzMqefKdZdPoaBlPF5vswtI6iCcUEpgEs+2AJV3lt7qPeuG1z0
PkdNp5HPbI3tekB6qnSKX4usvhQ1QjOy9SqQWaKMIUm7mKQn7TMJOKsrrrQI5N/AIWJ5GlMEFCdg
ZKZjmUvlqydlvvbMtwSHPO+kx6q6mRKxigXfitGgr7NNHrw4/WcDCbXIgpZ1Pf7G+ONLOzYWiCxz
PzQBbmVlrxzB5V5V6QozCsmgpDktJmMEYPByy5cdcattiDC8TxPfJQnXlwp8slEMKKBYi2FWA5U0
0NTwOyxTU79KXYyDdgVIGTOB6gUx3MW3LKZhjzRzWgTgNnCj7DlWdaJ69gXeD7bc/NsTv7ydi5v+
zGTNYl2tZW9uzaK9By3TRj5pK6PSEOi5Gor8yUIv/YpgzPKN3jaoS9UI3iHHDWJcZAX6HCLUEARj
H3e6tWaQ5TAGvCF2ve7C+BfMNeasRzBll80uTbB8yAxl5NQmN8CSe1CrC14LiG7e4G78MG3AOnN6
F91TK1Fsc9e6TagY/XAqVlK/OaL8O9PivjRphON3KwMDt4Zhn4xmwm+aHhAaJrByRMY73loru+8G
z9G20p1XdOLmTj8Wrf4xpBzqqIFuyO+ysH4tyHu4pENNIHaNXgKEvw7/EaD/48Z8kgah3Wk3Eh9L
hhZz9IokBBZmUrpSgDQD9VBEmgSQx9N4oYVv/FQ1sk5i8z/MDhGYMxb0CdfBLqejr/BYH2WMxK6N
8WGwgVJGShICkw5v/98CoNsEnoUNeim8+iOD+4Wrqlq/NC2E80n3hniRb6BrAtSZ7btoPfJzUAF0
/6Ui0dPQJjJedE30EkS17c+9mBZMjXmbXNPBxalDRtquqchft8sXsDUrDXJKJ+WrKJng3Kj9yoS+
tZr2t7CSdxu591O0C+hQJd8k7xyHmfT639HRQmqrNA8xnf0ahJazADHjas++Bizay7bk/COKJKrI
THsqLaUgTcdMBwcT/L8xA47rGm0d9Ti0AhTclmJ8SmPWoqHxfnrMH+GU6X7sOr8mrekkZXdkgrPO
9ijtkleX+4Fu46cRyGmfOktWsExAhyXhJjGCx3wddPtPa9aHChEEEeyoikS1iqcI1WCxi4YwINxv
DJ/8LQWAHarZuraXSGqogjGqmyWtW94bmPfDv8BdN0lMO0gqDrhZP+oDzhw0xhztdb9oTYzo4JwZ
YPqibTTIyH/KIJAqDrC2QGtVJNpBkxW/HfiKbSd+39XTqo0Lfd1378Q7MDeaQCiJMZ0l1jjbPKEn
TdCePdna0oWEQEJiC6S3SImWafMV526zcZPgI/C8/TQGd+War6Ohf9jziB1imnhVeQCT9lNvbNy+
Sf0LJ8v62BbVolqNqgSBgTraNgb7Et2XSAJ/hpLHa1CrmfLddsKF6XbPu8qrlzjN/iLz40Sw5vdE
oexNDe1gkhiDHkhgYiMOp8wx2DX5PZpCSBZ7/rGGXqJ/J6RQOn+cR59whvalfUJn/+NGL7mEn+T7
GRc8D/V9COvYrxSHk1Zvc+FhkfSAGYaJUXooUfRBvDpz+zKO6alouxUsFsajGu3d3OPIhcICeg58
bTxN9dNR65JNNaUYEMynejId+a+bEelGMxePdjjh3/8nrOkrpHK1KPf8qz2lkBvDbkjSsjVjmYzT
a0xfL4rmhyfZHZMVIX38HWRIEY+Rvlt6Rd+Giu7cYSeGnW2SFCMWXBSkDRuPYf4ZQ4KNtAR3l1uh
HPEK9LEJSVqViUgwCZBdAjsvmkg1O/LYjnCLRxzcK6I9fHyJEbEciATqOLsjhtB9fmCHi3PnoqoS
/FxaYL6VwJRLhEpbwNq/gPOubSreuTTepua7IJgRuDvBy5p3JysVsEe4+NsZAb0qPb8oP8kHX+ai
GNdW5LyaHcQfGRrAD022neDxNlSHvhf/GZVSPAit7ec2s49KY8fPJshH2/OupKV8tlXT7PG/cnMi
DQ8HlvPBAhZiQFyNSXklCvstmfMP2JWlOeYbtuwOiv9eKIarzuAydYMG/bj5l0Q1vHAl2RDUHixn
EREaIEYECbjRm13sEv8w5BvqHZ/1mKOvBRIXBwkB5N5oO2TaO4YRlCwXst6JzUvKc837mJKiBGP4
0stpWE5/lKPdhrjFrUCi30uj2oM9OPMZw9gtmIs/mtN8pwYHPK2gYsfVL/xx3TTeOciJjOdOxM41
vfDpbmXXv1PzfUB7jPWOndm0jFub4dbIfrxmbeMpI+oWaS49FMvEEQDa1bmMCulneRH444y9fWoc
1tmWD6Ztge3bHW32DwexcjC225Ci+km2u1hNGaKX6DrH8pWR5ukhJVPo7iVVQNLm1K50ApemQDf9
Xo/3yUCY6tzuGuAXy8W3OlcsuCg9OkQZm5x4s9ge2Rfafa27oS9DNJg11Gbv3jq7+mYXu1QRprun
5WWlxaNfgcYmZTY8iFICUO4ZUuS8drIi2di62hZjvGoGlNu5i1sWC2mxYJy5NZS0DV6DvxydSQKl
x02bLnWr+NVL973wwBcV5gzFDLVEVdUxMixxAR9CdJ1VZ92Q+l2dJx5TtMaPjkzWyOLflhGgc7uL
6SZnBNmbUuYMyQg8oZaP+IfeSyyIvRvtbDN8lSYSK83gqo9LdSKJ72XOUDSlibEJ6JeVOiOop4gN
xDq6ctwDzU9HbTDubs5/NVgXpH3OoszG3bMBokRn6mNbe1PG+F1b3TstCouxBc/wMt58k8C4cAo+
SC1jXuHpaBE6KWa5lp4CIWZm9dmGyDLafRzIHxJ8ziklIITIIeAg86GyBu76ajXPNTqT8tVzsEeN
BrPWc0wZTODZIGQWcezkTO7vkUgxrCK6ywtvXzWvueTdvKM16xoWosSzXR3SpvlmPF6kVXdvkpyp
ElvahJ4+GtaFMXM3mZ67hDW7DKOi+1nif4vyGH8/BT/ziJfZIJzV4iMN9BNSKWNJYwHdJ+J1jAsE
HUG2jELnxQwzzoS8jDmJ1iOSD9OAV3CkuM/Zq6OyWx2jMarLCaxRFjiTGAVH62Jre0P752Hrg0Pl
BcO95zARa6PDTJ691aJdty1aKBLgl6S+vkF/E3hC+PWyGKIMO5ofl+fBIekITQGpAGFHN9VMEpBi
Egta90S6W7nMUXyUOrFsQ/nr6dnD0/W/+qJHcsPlkZwzVNAj1rGFC4S9NIUzossvtzpS7EKk3yFo
IpoGYmlxQKDUGUXa7ToPiQhqBZIGyCLcyMH654ReS7Rsc6+96HPSu2OZ9e+txaPblNR0TP/kDG7Z
ZH4Hm4WrVPgEI6plicmgTeLflOR7B5nW7NVvUYPeoEyKrcyY/mGaD0PiHGlBo8LDAU8RKAP4I6PB
yRFwNI/cDGl7CkgKjbIQ6BdN3OBiFbC9do/Y8TceYN9FiDpKmOLFxYNtOBQiGN3JIL2nxIQa6OqB
4PAjZ07DC2CtSxzty9E7m0qL12MkXuMke+AnveYOzzlZM+QRGDcjckb+TPOvmWCenOua2cH9wWM0
L6yeKaONYizqTYgsVGTHpLPjdelBspf3yKTwoXNfKrcG7pvCzST6JZH2GiW5/aFs+YG7dP4UqKw3
vWKs1rIvyXwTPpN06qsrinQFYcNmNtHdY+jOZnT7uyuvkeg+NYNYswFVhd8R/W/wZWzsjANp+mNE
9rXM2UL4nRtD/AlkdHbKvRtyFgoUgcter65Tok5DJlF0JubKiLRLE7NiQWXiBSyxR4xsOtbKMGAP
rSn8tpoZCR3JQPB07/hjaNvQ7nLujr1DMFaNbyFFpxUQg4tnjM4Lmx8A2mzdVMMPZpXnaxvn3Ka5
RcRXarY/g7vQCfahz53XhVMorNWhTux7IpqNVXNVZHNCLT3k3/hjB9yCKTg9SIXYD2Sy+J5tvloo
EmxVQwaVZz18cviEkMBd99oKeyOgtKMa37bK8zjw2tHcspDEki6kKy26SQyG8BwBj/beSLtZjYS0
LqxaH3xP/qMUd8uQue3pFWSKY9h3az7sGERQDXLfGNUhI16fxiA8A3N3EkH6E+lTjdus/cA9S7Yg
G/FqbZf6MWm4kqK42IXTqBap7VNSc/dAR4DrQPdR08cjLGmgUNu6cB3swVA7fftsoEfNaWb/bOU9
kABj94ZWZhNhsI3qcTXQ9KRzKDvdq9ejAxvy0qMKbVirqfgqQ/GBeYUzC/xi1MUFDca+Np66F+zg
y2CWt+dI1TY4EpGbi5VUFsafFOZFGG+lrsane4qDxlwUIiGrLeTjMcz8N7HsfRYNP3iR3v9Ln2iN
lMzLJzsyunyNTsmhFCNNxvGDUOwkIhy4Mu/evQlYIQdvhAhGtTSCSdst0vqAGIuW7Ny1UZ8yr/qw
Mo6/usD936p2/fw9pNbsnlx41xk7rwCiYVP+aaL8qgbWSTtsD+i7T1ZU7m3b/hvwZNRYxRZSjgcC
hFBXie4Iqf7k5iiPtzA393l2Dkb7E2PTJquceamb1TlpZiTI9Wssg90Q2j9uMu8sYW2mPL57dYzI
X0AwhySowi+lPBkqCFtsTwSAuJ25xyIeyeeKlwx7t0ECZgkzYAhMeHocoVaqtU7eE2wPwkeK9fM4
4gFxWnlqqgDCguk3jo2Aax6+SEPcOujfvaP+WK5n+J2qn1Eyw6pp/p8gDE7riM/AsYyFpt/66umc
JPferyz4YuZCg4qcuR+PaszXs46bodege8vGemUJuCpnyJcGzD3ipfjad2DZihRZ6Jd4pUKegx4P
/CLNjH+et+GWBeNoSWJ2bQtV88uUY5+PDFIQoM4vBNJcaH3aeCUpoUIYlyCvLo7V3cMKRabGQq5r
pxSxUYb8QkzxmR8H4H46aJX87ESye8IB5EkWRE8gepXIjmOtuasixx7n0iXXtS0zG+u6ROQ01MjE
BjWvXMQkHChLgEVq3ZlRMXgHrwBhfAn2D2mchzEnvc0l71KbV7qQ2Wqui7uDcnpqOn1JYlAZZQnB
JtrPZLE9FYR2P6nwhxbgTCKZlxANbyDlUryQ/lqH7M7iaRfQdfEWJMVP4ofbtpmICUyfXEvMY+9h
D2hG90GIF/Ngqt6xrByxtagpRoTJjbSI6+IrKzIkAMV0GyOSfTSLB7RkypFp/DvCwviZY/qZnX93
5Hn6oYbeYjKWNM8B3RPdn7iLCDR+occoQAYSumdXfw3RLBI2wC7RTrvA0siod+LE50C6uUFLLk0G
zdl5y0zCCpYlGK7doDKDD1F6nKyisLsYVfcuhfsnhWb3RqZfcyb37Knet5OygwMRaGVV9aUC8eUg
aVQNL6hqKaqmQQRjtM0H1vb6V160V9cqXuXYvRMt+9TJQB3gr7+P7qqcOLtoMr7k6G/8OdZ/PJqk
FtJM73YMhhFCtuEsheuqccI6t1ig6ooIK7VMBp+YLdnK8E+4c7I1aycBwQk5Qo1VfyV86pts2ydf
lpzd2vGDVrfWbm0TfBx+RdrzrLbtglCMmwTBh2+tV3nLrWK6pO+b/cWbSBCJCQZdFJ2p/BzXQg54
Q+G3sop32bXjqh0zgzmXMpei3nKUosEQgkwNMjyDp5ZitvDPvTpZ/ZWhoKyEWWEd7NW6aHO/62g5
buG3auoBmuoX4ILAzpmMmhkEq0YLumgy3BStFxyMFlgPxhvD4pOfYkTRsBOzR4NpmgZSMKqbZXoF
5/mOJTuvVZzLsL15SfRQKVoxreJSEFIjyTE64GpLKY+G3G3J30zyreqgR+HmSTA8BdAAaJiSjYjR
I2CIS3djjfdBYi2akrFh8hX7pnzKE9meOq/5DS3v1aA7cIj0nz4ofqEsapI592ke/A0larFIITHp
LpYZHZlq/uYp9IITVDmW8gKvVjdcKuW9WuN7xr/xkz7cp551rLCjahba6Q4CKw7VL7PcWtoIsyQm
aPTZhdo4E3bVwBU7Vf4xpjb9HqxTHyKC9kIISLqV+bWQyEUy5IHGtAxg1ywDXV7qDmhsIqh2sqAA
qr3bOp8agMALaaQb6Y1vFAnWYI4t1ppnKmZsrbu8LRGRcv85wzMfLHmPdOL7Q25ZKUzQYGwcwYDy
I3FiEMfuxNac0ChoLpFXhsw3pN0EBBlj8YHy64eEVIj2aDsDX99wc1CzV0VKjtRY3ZOIoWwYEQeQ
bBmoDmezd2yfuqnRsH68IOIu4mSlAOZPUnDTppRDefjAq8T7E7nRdQC5aPro28igGly5VjSFLRtx
zrWCQc+sPhPgqgbbxIKMdZ67bNemPEgD4jBr+OfRHKdTPmGnebqcSbHD9Kyze1Ud+eoSiDKNsJm4
Fvu1NNVNpc/5mCGIQrhUIxDDBhoNWv48ZZmkL1rF3xZNIvMJNEynLiJElGfX2rkXjruwWIaKHCUv
nBsfm9deohQoARN005L85zlkhkQAvkbLtR6nzbp8GvKT/juq60s34FfABy9yz2dUuxJ984Xk40Zn
ob3LLY2MTaZpd/4fSee1HKmSRdEvIiLx8FreG5X8CyHTF+8hgfz6WWheOqTuGd1SFZDH7L12tUXT
x7NI9b+RhrJOaz81WqxlHJZbxzS/uJdOdjjdJSjEeZP8sAIKebqlB6kFP4NdboNKjluuyHuTW+ve
rR8Ttl4QkD7JtlD1bK/6wTmwG2Q97c0oFMseHK5jLCpYpisQhtZQzVYNPk4fsuNssHRQPMZdtMqM
iOPLs51V2/vPaGzWbssGRVApBSWnpVcm274zgVK35A+6dc4eJryVL/38SfSzuMeVn93U/7i+/Kdh
X0+gpWtQgZpyazbIfpMWmgm1r8eNwt0U1WAzQQ5gmYwyqGHMnR1uJz1nvVTvcfRv/A5TBFEFNoYf
+5inyAQNLXtoMAwpXPOLBjk1MTT/uQ7ZNgPJ7mtWG/4cfK97SNStI8g/2kxTXrKkCzdezhPeg7dg
8DokIX3ogFecR2UFTq8tWKKG+D3DInxh9rWvW4SEdvJiW+a57aGlWP54aIX28MwyxMsvC8CY19II
XqKYITglX7wrU/NncvVzAappjILTKMtz1TWbzkkhbXGTJedRqxI0qxZteHbGTbFNbXGNqUuep6Z+
sCiUOugvo1l2fowYObGY8jPxLXgIQQlON52+dkqwkKmHQ/vGgyFfFsNwraKefgifUQ4/Fcw0I5+U
za1gqGcD0sha4uxH7GPGIBzihFwcPKP23LEQRBRCoAt6QSazfgzTjXFYaJuPIJWP1ILdmoV2uW5T
lpKtf4QphxM314i5KTCld5SN7Ejx1sIvHskbAIkqtYdCCraM48yDBWBsrLT50dm7c90xFCA4zgMY
EZxQUW99Y3yNBZ9glbGcNbCm2LgLtKyvEOlj7S1RVc0XbKLM5d81hlX0K3MmKG8X8OZfntZe6VDj
tWW137Imb1ZpYlPVZnIsmfDj9haPPBw/cGihivenfD1Cbjm46d1wPXai4WQQG0CV4zRNtvFCq1vH
0fhqMTy+2DHPWdp0ZnYTJ0yYRtQKCIaKIGpnRzbnYF+gPESZWVWxt+U6Ndnt7fH8dywROjIEIL0M
1HYVCzyR+i/+oDOS7WW+bi2fp+xax34uZVGsWmPulcb8U59iZsz+pYniJ8E8DN+tpnNqlhtqbQxy
MfUJxI4lA1rHLaHy+YgqAmlsJ1BKDTNhHO7LLJjx381HhzF4BBNrcBrVUj+YTFwWoANuSc3WULf8
fd5P74XJQ7nOi63HVCDkxUhZ/VQVqFLAIijbO34Wsxl3Mx/qESO1iYdoWAQf9sjorZjLdc1W3q7U
6TtZBU0y+MgoxyEGfhc2b0iY2GLRdulF19xoKxM8L1G+Ncv0YNlUE05avqiul6wSxY+BZrWoTExU
xOguQPgYUkZ7Clg6XEOekxaZjTnbqYoyYwaBGn1+oFJCgVSPgouogu0Y8L46X4Gk5owq6popAcCV
NsP3zNewlNCW7VA/+sT5T+bqqacw7LtimznPWGdO6VR0W4ttrh6kah211ObmvGLuoPEe0iR4cdqJ
xUsfPDtlQd1niScM9dmy9wsyXhDMW8W+FRDtDA+2Sesl00Ug4g2w5yxUYmUsAOv4QGLY22DGAmWq
/M10gFEwOeZyrn9K0bZiQdgGLLT2VXCo+tEjA6Q744+5OAk3tJysc96GTCEc4irE5LwDdl7WEy2O
al+1Is5PlvhxC3tdBRa84l5/9GF6tYFozWonczX2ctfRRFZCNCuv1D8kQyImMp/kpkT8pl1/GDPQ
UKp8jktGZVb6C+zTzQOx9lhziMq/68xRAtEswyIyAUZZPyMS8H6W/UgsAtjuPkbmEXMdoBjAgeES
N4vt4MYAzgr0bFyPkEDNdCtHpPKM+dfQlq9aPQJBQClj4mYdHfDAds4ewlh2JhwIhfdnPTnhCYjC
qUu9/xLeoNBlLeEwfOFkH5Zzdwli5kR9eLOsDPiPbm/SbPBwCb4gr4kYtyufOCNWOgIA28Iu/bfW
AJU8tyxurta1cP91Y8nDvtfm+KV/TQOdodTdswtMO0qH3WAttZBVbeVo6E6Q09tpyCnHQqKJ61Oh
qMP1CUwQR19TBO+lb3wLb35aVRQPUfuqquhzbLRjMgJ9slKEw1HE3tlKN7aWY5RkhR45s+wtXsnx
zgMKaoCHJRFQAmM/OvyA5GcPicyS/QumtpDqKYtnZdGs1MPAbpjuD7MSejEjJcaBBULX3iqfQkIO
dX6wQzZB3XGsuCnH0T8jFEfz4SefvXTe9Lg4jAKx+5j8Z6fGqq25fzrBIdM21VaruU464Z8Bi3L6
GWdhk5LRe8W1t32QPDOI556RBLSyS9PdBy2u6LIKdlqivU+2yUNQw86us20qmldXt9yDGwv4jjCg
WNqyTHcrAitYqsLSktesxltZFe/IjCxmThYtQms+RZiiEr9/KHs49V31SFlaFpWDbi/bUR0/KlSP
wZTfm97D2l8xAnWXpjtcwLZfOXoh5PnNezCLvvwJRQaPUgpsKt8wfU1E+GmTIowaP1phaV1Plj6x
MBzUJtK/R3s4q7gqfsRIEpp7lE53t1yNM5a4rBnWkZw8zGjrrBrJFMrVpzEaKOR0LwffNs0R9xqH
WmqMlynPVqMNtovb/VJzFB4NE6lWOrKotpoQ8Uvqubcu6RXWDw7Sps39jeEUwJR+88qlMs2H9oY4
haHuFOR7p1tHURbf/MGabvaIOj1LvG7t9GypDQznRkxZQyx7cqvZckMhxErv6457GpJsr7u9ukGL
VjedsvQAAO0dUf+njRqtiw5//yWWgKTCgOXg/nJ3GIOJKXjJopnIkDQPDBLWYmqydZdlz2GcsEv1
p4PyE3/N+73AEkygoRz2obDOg61zaYJylyUEGgkSScEtZBWqI6zP/8VJYr/ajX1X7nT0tOS9Skr/
5qVGjo1ubE40e+25SHss782PyIbws+OWNf9LEjZkHvqXYyaJSs/CezGR6IxF29kAxCzAfuE/Tudc
eeqHCaRQlfx00RlktfHkEBKFOdxzFylR7vSlgbdOoYAbg6PvBzKqtrFtV88pFhjGRZ78RVi4Zocc
wNM61INnrqp0z3RgWAU5fRhjbg3VkqgIXGYnbygj/ww6Y13Nlz2hBM168vxhac8vNMFBsGS9h760
9w6idIstqu5zbxjwPsa8v9FaZ1APENvp8XhDvkXngSTJsuKRbIRoZuoDr8k1A8dmPOa7+QZdJVP5
i4kCwVpsO3vDcaGBh6yzgOlwWmb1t5+yXqoxouZ96lxOfV8iBtKHX6HZ9hrFMC4w3wKqFzZ3K8vF
L7KWm9FG05tPN8n7EuG/IkEcJHofHy1B+EgDRqQjPeqmNSVHeH3U67j59Z3+ywRB+zJmc66e6z/n
oo83SJHkNanCjRIRvNse7WnaOf7dZgyJE9iq/YTInrK8+EVCshlhQk9pZSQ7yg21U1hLz6VdX/QK
B13J/36QnvoOmn3oQCRCJqhWjQyaDZdnhlBs8LDPC7Emu/vLHRnuabo806rPIyHYK9rOFb1+91tk
TzYPtKJlWd+CgwkchSSsooZuMFIv6iTR76YkpbPgft3+fQtUkJm6r5PTQR73QjkQRBFkQpEt8nqP
qGCGE4aCNR1ULmKLzn/fRaXN8tcHfZ0Eb4yhy7XhJNOK4WJr5XdPV+zdCMmrzZQxB403IzBvmLC3
e/50t8OaPtq0oUP5RLrkTXXlebBkd6ZuOYKRawEtesB2bsRdcvE72DF41V69Xpb8FC24dnwiBR66
tLXVKvcHsLLEM2GG10x0rOCFkLo0jSHvwEKHOz6F9sIvuMFWybxo1Cc2mgnO3KYlxAOY+Nkfw4Nx
RevFuA3rhUKneQcr06KY1/Z/3+kc0BAH45M9uQCeW/uigCH3BA2uaKqDNf6x+F74ln1xCYyokHif
7GFcqplT59by3tlZh+wR1gZgtRBx48oopNiFfskHGPi0V5VxsuMpuYM6k5pihFAwRPfZ8sV5/jRC
uyAsoFdLpMrPRJO1F+GHpK3hhEIuQcxbnd2aMWKiorMuKXPmtFV7NAceXVbbyt8p28yfh1lN4pIO
DMhQyLz0pELRQCXpCWYqoaSaPPV8yAPGWsMygg9Z4maf6rNRyeY8RTiuAAAtXZ6elTUPmJU2nUkE
BQozUu4zM8sUUhtLd8SqJVrvYGP+c36Vl/JkUSV+FGO8YZ9ck/pNdDY4OQtk98LznR9DPeIU5Ni4
9VHhHHOHjVMbYzcVQJ5yk5cJzh2ejYu02C99gJvMOuoC8aQe2096BTQpcNytHqIoi6fYO2F2RVdn
cDa6rFt8yMPogZoRQLO3S8L4KW36zyAoPoM+vzSQkxY5F/8qd1k2ayoFeIc9CwWYSgBwj7MpwbC3
hYErmmA6/ay56JggK4JmEd60Stp+P0jw+m4NTpej+zLKhEGqi+4jF3GwDLGlFT1616kPtmlgA3XC
Z4iTH1O8TxeugT9Hn9bsLAbeXnTUUGMtBqe/IXUE98ojVlgPvD8scm0sFdoUouXRMuQ2Pb6NQfsK
m/jbRhe34EkLmJT/B5bpYZ2E01dqZmdmVOgBy9DcGXmMy6obVz2vuSW4YwkbY1l74AuGJgs3bXmy
IGOtJoOfXBfGOkp4sFUFjTFjYeAshEE1Dvt6v+chnw57kbNMSRgRllASiU1Ry7bO+ffQbs9/f9RE
/blRNEvImzXwVHza9MZTgTbKbjvAtI264ZVn6eaxmoH8esZKcdCNYUZTm/qyj+CheMo+EZ6Bspqi
lGEnOSDV8I0cNV5a4TCt5PRVk6x7JgkVT57b7cfSfA0NyFAAo1n+os/B0GR1Mp4x5N+lnek4KP9z
gYW3SHIcTwvPBoEMWp3vy9nJxFOEvBxkUYsx50xto3UrcvaFLQT8SQHkojS6h8AbN2OHXSLuHBty
HzsJh5hCZIAUiBqsjXWBxBwXSeoh9vEfcY4EuQp1f2cx26NLkLy87RT1n6DOSahRJV3/UJkvQfoS
+bSFpmmrXR8zVJpzrGqX/wsd2J4dKg1/R20Hkn+ZJ8LdJ5S88ejtWerwEekercRgnGN8ZfORtXRI
ej2ZzkPSou+aKAXf3/+WZMQuWVq9BYn/WfG+2hXTtQp0nct4YTEJixhlOlaSWTcEQPEbdRRUiYOD
ff6jGviMmkGDfc5SZ9n3A9Tg+TKo3A2639kqTMYQ669rzRnP3YN/wYPK15ELKgpFXxw5W8xYmOwT
bSXKhiIXm/FWZAhkiNjQaSRZ1mWlhcIh/NWEs3JkCcHYE6yEkFUvQZKDwc8oWrKWmDDXg4szNMUX
7kZwksqDmDehhywNihAmay4oxuwGVJ9lgcXnG1U5gSmzYggEA3nnPcZ4bVilwmy3lQjeXZeTJ40I
aSzkS0ALEfoKbQ4wnWVX2f8ghBRrFyKFU8jiPqMbQSdu/JIdbKluYcTtF76YbVwe3LbcWl3zHQum
K3kPWXfEqzT59Ho69Gcn/vLb6uaBbER71RqbyIyGi2Yk2xyHRz7JgfwjnJh2I046ohWOhfxa6jxw
pmkwFp0ZIFSBpFA7CtM7NhGvlOGmN9m9DBrPgpKid+W3Ylw6s6MjHHFpJKPuwFgyITHxHEK6RmG9
bST6sMCmpIejv/QrjmFPDmjUDPWrZepA71auSn5t5nJIjcccfd3IkkhPD3hZKx4oERoPHAXgutc2
Rp08VSdjGAkry5nU9iyEy2eGIDcYE2TmOXBXWpchq51wJesBy0TEEHPOwt5oHC7aysHrQ9znMp3I
+ja66h0T41xXolww+Q3V8KJkZ23yWLwK4mEggSMBdUm0A3wd7TLTXTsOUYHKf27LBISR3t90cGhe
5Pr7VPnonAfxkwsbTFXOOr7L0RhLHH5gBrCeI1Pa4veiqyP5eEBwLHztJhKDc9COrr7+RfxftgG1
+2pSPiUGIoTCwy0J26l1bbVmXE59xC4XT3JNjFSAcX3wrgRfxiucmtssshc8Mjcz3J+H6o/e9/OE
qaRqT9qL2cR3v7Hqszb/0fbGmQBeRLBZeYEWo1Yau6clhvv+YDDriX3dJhOPIII+fIOnZBzYkhnL
sAxReelEF3LaeevcuUnQD8vRtKGyZeQh+C75UZZoPietRq0bnEmoWWeNeYcfhm8hZkj4nAwqJWy4
u3KqM7dR2ntTWR+dBDnEdLfepxm4lMFbwYJGelDke7gCbNOKxJozaHfQZ3VTfnclDrfSR8qXoAuR
STgzJ4y9TZaSbTYr4q/npOgWsxTCHcKLoIs44hfjNDxzFclZQfliayzNAz954S1r6TNgz32WbfqZ
a/ZKRAYZIhXFF5HDeOjBSJiY43q62rAbVsxZ/yP05nswukebkNRLf89+gQOI3Ja9BaShDzg7nQz4
gqXD/sm0Gwgg3ivEE1GICUGbxnIFxZSnlHNKdKmzYw3ZApopbYvxa4jhFzvHpA+oyHQm7ZHLqswm
3KKqtiaXHbbxsWaXGqU7U2Pbno5opO3OwTvi1NtB5Uwoqd5SVf5j/QwcWsea0RDGvvQDTS0mrfko
4fdU8aDeFMkXsa2ToqfmbYo3sHhcQSWz1n6H740qCncobH2CFVmcB3Rw7M58eXO0EdOggQtiiOUS
ODi29DA5lIH2RmKzNqLnoxzUB8JdMQNjs+j/2WG0GkALnUhpxGQCeolGGJl1x+tmK9jisWPtRtRf
86/rvipz7/x2ok4WfovZw7eJohZ9DfSVOiyKoxcK8e9ODg8nFwa1MY97quiFipOdtNs9wdfNl8an
i3LuKHCozQvDO9BdDO4ZDT+k4n3Xmc8CrRcm0ISisoJANIErs+uaCg4PJ5fL9J6X4VPP2lPdRcNU
IhpXZpagD7rrMEeKwHhl052A0MQNEb9Qv3wGenEsWZz9xQ7Y+3nVE1nBjlP4Zojx0Fs8Q5WbBLtG
ZcB9c66b8tnMgz3GrXWC0R1ftvscZ66xiDVk9wlpfCmHUsoDY6EMiCdkdK3nagfQ1atX4nfVyZB1
NElOAKr4nDkenzgrEJIVsBUfVaygUcT7sBevVSmHtXJwhMzqhFZjYubF+a+Z8clKhd/aVjl6b/Wf
EInYTF330EbqStRtSEwYlpc92oBTmBc/KQPhVQXGqerSw5Bzz5FBtzIb919t5zvPzV9FGZ77KL13
6GtwY26amuhjs72hwYOUQ3lzUsTKETuUIa08DC21qBqiF8tN8P9pPww/UBRnD12jNBk6IRYGRhDQ
a7s8T/DmhnF7dHpgTbreoizEv+qE93BU3yW7WHfiFMrc4r9OeNaC1ZDpRtqTT6sNPUE7oo5/bXU4
8Cy1174or1bn9MscWKraZZxUqDihIzpsdSZPblMFvNqV26IeSeTsx203Er9D4PWywk02gv+na1+U
EsesXOKEfQ/RL5Hr/V17Dui5ETOSufDd6nUyeb/Tki1/FCSvPxOd8bWlzPbwUcAkygzSK5iS66gD
+IgEG3HxMWEY7ew8Pumsm8x6m7LUC5LwiQBJBgX1dGqC+S4eAbFnCWUv1poZOj9aMVBrM1ynCRB4
TgwOczSkWjm+OQmW9aHAYhHiikLUz0qMR7TA/ALGDijQmllSso/5ryJp809epr9LkzOgg17nsIgn
1LNaiHkGzTSLFZgicVLz/ikKDogipyiSaP9tfrWCxUQloPCxzRqB2MfUAfBh4pWWXcmMByjmtv9B
hd/618bVvx0I3kujifSlhZqe09DD/7MNLCxWeQIhNHf18gSh59eeomuN50zr3bewyQem5SFOtzJA
UNXRgY/dShubA4ibGYLIeEAm8j7khrkOnyoNmVg+0NwbXkPKvIlHdIRMyg7PWcg2OnqGfBQ5plz0
WPAg6zJnZN6dnCmCzJibO5Wo/5B3scCWwNd73b9qE40MDPY4Ok/MpNqy+u4L0DcF8R6+HL7iGiN1
aFPKeHEVsbwwmCwUPAvCIr4YE8tZ3weFJtJD1tfYEmZ1NVrb0OcL9tm80LxZ2q1O64dORQkyZhpl
UWCTfpSz1K+Ft7Jb/zkIbBTR0VPnMpsbZ+6arCkhAi4DuJbhBVLne6MlT6YB0ik1PsHD5WzCnYL7
l+qvCV5FhFjfaLp7EqDXDELJ4Kjijg7njY06ITA291b+Q7uPzpyjIcrV1ilLWGSJ9Qo5geV1UoLh
6EqXIUly0aorDDSotrZyV1VBf55QRnj1IJZ2dnW9vlsRb//JDOg+V4Q86AGKAouIXAB/Y623O62z
EBcagsnUKBHrjLshGVnYiXUpYHqSZ7QO6uK37VrSqoHeIZawuHZ6Iv2c4JtW6yWoTW0RK+2Ws+mb
ZlOEzph2rHLgQpywocBoRCsDw5KUFH5IXMQrQvwQGGXilXlJeO5qnjeTYblbzK352uZRfkb+ui9Y
/d+zfAoPRD6x+I8aKlDRT4cQWdJhQOE5aqHBoDuNnuJiEDdIkH/fRE5+Uiy9Hwy6UrP/hM/YbwF0
cn3wuAmZGh7Dpnklssc5B+2hNKZqDX8Ih4xZRo8INB8b08pfozJ4K7B4XIza1QgsZr8ZFo13tw1W
mXQ/K2law1nqrn3MzIqrXx+SU86LxuVkUbGBCyC1CiNcoH2SzRkcdGShT7UPAMdDS5/jANlwcRkv
lffO4gK7Jz33WwYHFuwxFPO/b2VbIdgyNI91frVvUobXEjDQ0pgYkU4pbPyuRnFJNbKUpjFcmHlt
cWwmT4459tjF9GQj+m0Ylcxj+WKINQxJom/ufox/XGM82HuBdQyAeORkwq4daGUn4g4mmNNMoto0
7o99iCa10Jv6qBUTLrkppLpvsgslgY40oETxrDEnkFGPnJf5tjZU00o1QXVuFFyfAfDh0jFsqKga
TPy26dulm64sW6Nhqiwkyi27gzzNJRuYyGTO3/8EBCVgES/sh5MGBx8DC2PpRlYMDJMAefAUfZa+
6E5Tkl6dQGpnLS1xqbbtPUQlztp5rD46mAoosUa4pSiaHAriZVQPWyCp4050aLy92G0QSlbfZVtG
V9IGk3PtdcCjlS5ekihYaRq7qHBSrMF1K9mD9iNB2m/r82S1D1p0xPokAX5JQb5zWsQlK5pppvVQ
BveqbfetKcTeby2eb40ZbmU7BAjUAnflsYBaSRFwDXGOX1tgRwvR4QhPQAlt6HSgxSfdPqKTYx4J
tA6iId4Jw/31CIb/17jvHqrKrd57rJTSrtWJxlW63HlRYbB6bdcaMVPHpBIeaTU+jTPAAy7Gxrtp
eHTXhYNttvAIQPMMwFc9F84XmPfNSCn7Lw2NGzE8DAcECgZFF3QmEwrVHrqYV5jIHs/oidFRI9ch
Q/MrPUV7RNVAb1DF0yeOuJvG+O25Jh9h2akUix8psksF0eld6ROyy6Jr95ZU5JdVcxQ7eqYTqDn9
SGH0901j1Pq6bT0XOT6+lEVf9ecu9Lrb393i0Gb9fWfkqMLDKGiWBU3lXqugnw+drr3mohOouMtP
Yuz+a4rhKFvNfhb2ZD+PmMI1VTwzqdMOISaSxehbeK6siCSCod2LxniEg5X8uIP1iAYWHGHoyvP8
154+nnXfFgCrtWkve6TbFiAIKtvY3QzJRBs/9cNrFrfq0BPqcnEqY9fkdnD/+8PQPuIeNemQ99bz
nNuNsNGp7qiyScTESTqhIPsYOuktqfkRNxh2fsyUwfJmLtRM0sXm18+O6iZQpTJbR32f1gzmTfkB
piz8l2YtF76y8o0I4QNihyB/okoBmKkRzCQLtA6SJ6SyeHp3csTTcmqsKxtBa89gD5d69Gt27J/m
fycuwt/2YURSTuKsXVnySE9sG1F4/J62Xv34+ytdK/8zGiTVDaku64YV3nMwuu0GuR6cjUIPn1Wd
WufKPUW1+Uhd3XnvEEhvrFqa2yYit5edy0GMqfPQKnu8BEbMz5r/nt0q4QutXOFgJKUvLtMXzx4N
QhlmjGDrAoGp4Vc1Ne77v39tDNA4LcsNGAMNEq7A8d5FTz+ddYV3auj+XoxSrf7+nhCRN4ZCgNk4
wLeNVRiQz7K73kX6d5Sj4+iTXN4dJE2Lxh7VamKICAM3qT6zhPjVatC/E6dwlqOKnLOhakoI4ChI
jboAy7yT7wPSChHN8smzOqvW0hqg1tcWzAEvMrdZPUYPvRWfGZSodaOjPTZju/7AuYrJbpTYDIv6
OtW8+YPw68d/UB6TpWRd/ZGHiIQayDAnvQRKErfh7u/vMVtR6quMYdowfQ6t/tC7pn8EgvxULWd6
nCBlbVxISoikjRNUP50jsMDbNf3FXVAhp5iaA62wXmK0RKIa5Ds+zHqXHeANtVdftvJou+6BW3ey
mbM2yC0KlW7iyWxObkq6TIELJuDeXEjUf1uf5/GlBwWyxD6s72r+hTigDPSJY7lHP4dm30f9uAGX
62w1RviTOSMfeGtedNYjsWzkmyUT80TY1dLrkAZmLD5e61Azt2xL2rXf6PqZgyXlLK3arRUm4zkc
tesQ+M0zor3nUPOIGaOLqPW5FyYCeZFrTX5WnY7lG37xhhoRDh4HPxZ5viW1mxibNr31dmm9VBGl
FLlqzVeJbclza+uDJvnkmBH6QlO+uTMWwc88+GhRN74p4W5sr7G/CnLlln0WvXAiV7vGNvSLbaFi
+7u6nCBY4cSPPyKWLagM0rM+SPdodjVjtkqPvlunOqPe116svIKtLomybBmKDiXAu9RiSBB0Snwb
ib2aKtX+x6wdPSlJD2EjzQMumW4bjhPGo0YNb7nebxJQ/MboBde6JkQ60fwnhsfGuZy/81zS+4Io
t9FdVEiOMsfZRzT7f6dugHhw0oQ6KsCJK9yz9QseAZcGNqw+zLT4yUM1/fRKn8k79Jm068h+5BPT
9PIrbVHZV62XvjmKj88I+/YxjKRZdfcxLIaTmv/4+0p0vjxVjoxnwmO2bos2eu2wqFclM+tBQC8B
w42WHIT5e4sjwLJd3mLwe+TOaM2psyKDtt9aRl3w+Xft84hl39oH/kVnQ3ztKvCIndcEz1ZYH70c
5VIDWPk09Q2NYSC8q+iJITJr66bL6RDbxQSIUxp4sEaKVVzyG42FLhvE2MbUEBifXdbeMj+mLwDr
DD5avrHWZ53Z6HdcNvFWj2sIR/QXieRTL5gLgWdErWTVhBbo0jHQ5TUe45JIo7ePUog7vkkgQwnD
za2wC7vu898xZ3VVwa6bTBnIvd5aMi1hvuV5qAf0gw2q+j4iQUSRY9vb0sKuMkY5hkNJOFhtxns6
o2njKpzOYIPpDtQ4vXej8DYqDbW1mMpdmxvGi2XhbwdOLI4phjwrk3mzyG23OkTCG2++BbECeIq2
JTmOuoaHyzQ0V5MfBK26rtZdERuMIEmDYr31Ckui3sJafYojwLiU/tM7jFQIZbprHRjiTO9qONc+
1M8xs3QgeoTYnfQq6DZ9XA4JWfAh4TglXIvRnhpWATlJ9JlhHkll6udy6fK3H7G5XU5S0tglSceD
LZsafR2SeLML2nkKh6b2icSm7zY3Wfm0uYd9+gVmLxRGvhiYBfx9oQG4+IjM9gW97JP0nfHS5VI+
W5KBiCFiQdJbf8+VZG3hlt8RZuZF7PvTu/QJgcnTh+G1hBH/vQI/8PZxzObG1M33AQESjplsVZmy
uLEGjY+h0P9NvbVHfGk9PK9/Cscm3WhDXO3jRMuOf19pEjNkzFoaGUF4nmxoZ5Cfo11UdOIc5/5/
mgqjXV+zf8y4CDuSr8NF1F+5OcShdyqx1T3jrTWxg9qq7K8ZZGgwIw0nSxyC8dPI5+Q+glDTJ8lO
KU4Rn5mGhmsMgd0CW9NMCsN4xOKsPvQt4TBwpqvt3xNSFt96NgYgbNsfNvZchlPqtMfGMd4K/EOl
6fxKjA9j0YHMAhqAfLU8//2Rax68BR8knY7Q6F5V2lb5srgEw+CSXWAkNw/zo94htydKaNOTxdUg
TAqC3f+vRsAPw84TFbL2xhnXdse+uSehuia/+6H7xTwrGuONDdka+6Jyb870VCbPGQvPBwJD+ZCK
5ZgVpu0uHvuXSLn9k/CzOzHe07NVqmCfFZzDaeUnl5EGZSE7sQm8oniG5+FcvTbFum6Gr6JqsBTa
EpQzFzIMDjI8RBjvuz5oV9bMiuNscvDTmM3h70ICGCiZKXR8zg78Cq/Tt0UwhSutpCTWSk1AtJUu
eS+DOeyQ9R2I1LQfTaoj8x5TPNPmi7LxvdBqovPsjGzz960LgLp0QC+SZv/32Q2+xUAmDLVdkWqk
+ADgK9L2MlgdLOOhQUrRNxbnaGSd/r5C5V+vxnCI31STJFdbswHcjCnIfyL4eqPzdy7CCCYYi06H
vOa4zNDmbqzpm3+lhg0boh5MDBRBl4btHMRTSFVsiOXYDVvdqEAGsdO7lBpDoxFvKJ7L1n5k5bIS
+rQrA1WvgpGYqaJN78yRwyUf0KaIqy9cuSSyYoZ0wip6MlwSErqpCH/s3rnoEp+Hit1rijj1BoTh
o8f1+450Vq0Fm2cTmSpPVemFR8CqvMbA3rL9dx+ZxS4xaIYvWzX6rbL0F0oe/Oc+6v+/K9vKTGdD
te2s5zXlmzNVUK5M2BxekjFxs534EBl45st07HdRquvPAnf/hohflqXMVoERQQ1wle9vBhKhoK0Z
/f+oO7PluJE0S79KWV4Psh1wrGNddUHGHsHgKlLkDUzUgn3f8fTzwakUJXV39vTFXExZGTIcQITI
YATg/v/nfOeAOBOvkWUe1TyIjOriTP0ZC7hGg0kDb2pVEdKItPS+jBmRXcuFR23I6z0OmOa2pTdC
nZ1ScKZNV935VHMuC7wZNxDR7lmc0JsfveCmMfPiGLZJt8beAyw9Pvtk/5wjGXuXZo/dCieOf5zd
G+G6yXFMKxSIkrWngWidNaqX3HdO9xzkXK9hr4PNqrxLo6fbEsD3BhC2qYOwPFRLB6HILDRlgSi2
buPyznDfP3b+/NDjityEwyD3WldQaRa6dQjsqxan+13OL6fuM2U2PZEFYmy1RQWsjaV4CcJwred2
/SXEiEkzoC7vvPCLP8Ltaouu/JDbC3CyDoitT8n50xcheEgg930XMVtj4S0PfHOTYzva8WXETXQo
nQKXV1shteebuu50ut8joLDjRPX1aODZPaohEGm0b1PzMIezPBXifsDPdhV3eCmqUoBTUePqS14N
iB1h0lx2EdaCi6yyxT4S+RPZFcUuyFEJqFJLJxChWR2aa8kE6oNN5vjlqJnmboqN8CCWKsYYDc+D
Y7h7bZrFKWzREzc+8IrKoKwdTjvHzARFjjLeNA4SZJn1+2gRBddckU6JDfl2dDKBEle3VyGpw6Nx
SdkD2HqveziNrS+YQXr6bO5HF5EJhWo0Lc1jEwVw6SNEWxlXnjvXq04WmssndPz7vGjAkvFVXs24
fBpmlmZEBMdyQy3MTN+0RVssxbJko/f5tBrHodsWkou340ePeZgz5WnEqWoS+1QYTNSGwBHPIwIw
4BkPbdQn93PGbzFqaIcCCq+0C61jvcy2Ix17hJ0H7qY3TFrFzXjrGy3zAYToDwGf+03EaunZtV7i
1qg/Ucga1h0N6I2mhdeaNk4nrYCbl5v++PYI68R0GvBd5xV8LHXGJKd4x2rp+7kRv6BbDtYxRHEI
EY8ljdqgFGiuReqidfZBiEL3OrRUNJ8knJY1JHTr0ivgpUnSBp7rcNdMbbH2A0sch4EfSvdTd7MY
KD8sqXlVm6y9sXG2QSnFo5ZhNhgEOehq6JJFlcf+uZuL5qx7gfxQNeOLGuFhQw2qi/FEVnuZ9tNL
0XbGpqO5swPLkT67Ls14m4wf7iNHjIpkZaQZSEz+recqtFZpiYmEOvG9Yfku7OEIIkzdpAgkEoSq
Sd9vraRPTkFlekzrKAbleffoIAG54CpALWsZzrp9jlna3aiRizEy4q6MEUi+iIBcyyYU4Lp8ufaq
QN4NRnWqQap8FEMe7jH5OuCg/A8lptwPpnUVab776pbQmDornpGiVP5NGzExjVzvaUjCa3qE1TVp
AMFeWvQyY8fdq/t3zgznHBoBRoUs2b5NEitHOpRcoJvmvpMdyLXJDrlI904ui1U11tZ97oNQ8ZPw
g1MW7ape3sE5FPsRg48nZHklpNbcySgsaF/mYpVblKSbcR5uS3fctY1tIn/DAaf+Kh2CmN1UOXuD
SwaU0qm+1cr2Uyj86FyDkrdRTL9icYMBaszOGQMxDcOATF90rdOl+rymhnlNao+DwcMy910l74x8
5Eepm/yjN9rYRPgfYSpV8OiQTqwt+y3sI2hLZ2fbwqBPp/G6m53gRm3IuZebwTWzyzaR97x94qTe
LN4XZkJzGhyY74f3Plz9BY7+DFyd/GlcCHrUf6R+bb50NMiqggpgNhY25J5e20WtEa/prTElN4Pz
4Po6VsnROQS1TgGxi7tb3RueHSqktF9D96gTCXYEtv/sIITAAENFd27d6xkI1WqI0eRNU6E/6BGp
3k3MVEuLuVE2TUxGQfpVTUINQQhZUNTXAWt2rFAockPIKH6iQyjCj3JO+6G4QjdK93QhMNzqmbWZ
8r3VpuGzNgt77ziFBFsrg+d4YFmVavOLqZssJhqneIy85zEu5VNndawp8gTYYjR8nYj/eYRJZxT6
QhjxxDUySu2DQdrPTKbOlcD+EoPydCnkav0Ou0bBfKzIsp1tQ38mhIWKKF4+S8thS2pRfOB7+urD
Q7oZqoRITsuzt3VAd6QBgXsMuJQ+VUW4z9JZu0uCRj8TJMGVzWhnq9mw2A+uAhHmN9kTEryDdBso
H65OLeRICTnYlYQA3NlzynqEt9lsq6+2XUYHmCTGB+aO90yS62vDauUHUXlHa45XPsjpfYpZ5qw2
2CudDcQpyMBOB1DO7s9B2PX3Gb3Tjd+kJU0Cn5JO13zW+n1ZWfWXXMfPHzUhxWu89vssGT/WCUrY
MNMvMt8IP0wRphsnH+U1brmZJk3yoeoBGGPKDK9iOQX80ViwFON0O4poAptLHNf7j1SA8cY1Up7e
91tV7m3rAUST0euEckVtjx/6r2eZQ/UUObR9LWKl1a/uFNxNqtF8+4qmeYPuq5i+pH1kbzTucbvR
bNrn0TqrFWpTcYX3ImdtzhMBkssCyCtGFJDJycG/ckbjW/Ex+Fx4dQAIuESQHUOuaKMArOFU6Td1
C8zCHprqtQFCEjcu2Ui6NYG4pUxDqIp+zpYyXUgdioyew1g5LZp/PhKIjo2rXi1lc3pGtCrt28xO
7M9dG73YDd5ngfBhSyUPWJMvbxq3SY8puOpVThT0R+FS+LS0CMIUmsqehv2o6c8e5HgvCgg2XD4c
BjHs2LHGU2JZN6VIjBN0XP+2CYdkN40uPCbLnSGgvqiPmZlmxbG3FuWmkd2kepPfqP12jiQMWR05
O1YFwNtp+oeBRc7eEqyV0GGNO/jD3jaC0eJaqf1ZC9GU1EZj3wYgvff4mKtNM31R9/w2wDEXWMzF
o2lPIgSoQ1wlQ1LCes6Cl5lV/jmVLrMAJtTbibIclSU2YtmgW74xAeAv3eu9X4XPQ5cY0P+i5A7d
6og7yYKvKmWwU59j+Mj1qanFa5SyoOTio51QXc37OC2AzxLty/QHEwzqsgxJw3UuKYnEM8uVpPco
jLb5cLEygXudZy0Gu7ZEmXgLBNtLO++1hb4Wl7SCiGJ4STqSr/RKn7Yh9u3zNMjpjJOLCRzq98HF
t2xZ42tqFneWwQ1H8KUkvxQX+mjSviuhwavWkMfcTjd8+1FaQ4D66xk0vn03p9NB2K57i20d+mOL
LhSq5EotaWCXTJep5RGk60UH6JPBibjsah21rXejHuUoaE7Csj8OGbxcM2sHmMuLXbQPnNOUJ/VD
2poHPdP65zAFoRaMxLFpvkn7OE+8B/hr5HoJZ1yr4TCC+82KpcxKP+qiqUREHiW3o0TTxZXX68lN
7PGG9nWaf/ILbjJpgHF1zoxoG/YhbKTJSF5EpZ0owZ//+Me//evf/+3z+L+Dr8VNkU5BkTf/+nfG
nwuE3VEQtr8N//VQZPxfPefHOb8+419X0eeaFt239m/P2n4tzp+yr83vJy0/zY9X5l///tOtPrWf
fhms8zZqp9vuaz3dfYXh16qfgt9jOfP/9uA/6MfyKg9T+fWff3wuuhxawd3XgOCuP74f2n/55x+6
Zao36u19Wl7/+8HlF/jnH1dFjv0y+vQfnvL1U9PybN370zOEo1tSGkLqhvXHP4avyxHX+RPjoC4c
lwAO/uvxz+QEIIT//MMy/tRN1xS252Ia0F2HJzVFtxwy9T8t27GlKz3HwKnlOX/89av/8id8/5P+
I++ymyKiGcCzTf4RoHnLn3r53TRDNx2Ct6Qj2P/5E735gNP0/1VDovRIm8yuJmkhqtvhSef+vSE9
o+vHa+ljCAju6sIKJHErFvdjDGetzFYkQ0QkZAD67+CFYUZA57rN3YHSQtwWQf+1i5qJGbiX2fDy
cVlqdl5dajMgvwKhEMskGq7SDJZKtGaNCQUHvSKALKrcCrILhT1f/ySRZQEyxMngV5+SpBbVHe4Q
o0fBlQ84m3yTIh/1HG+a6i/wKLsZxwOhWJpJlKFeES5qdNmkgUIKOw/QQTLFBUaVmVXB1G+HNMRB
G5EaR5MmyBzcuit0vx1WQoIWJTInMfmoduo4N7udjLxaSPRmfsC0F6WwJEGs1UgZgx8uil7CQE7R
0V1GIDOwMo/5RC/xopSTSyJLI4SortzekcGHBJFt9TJr1PGgSxoyTR5NqEbmC01NX78J0BnnGGqM
AgdLZVBRaVHtW5Z+q5dwRh+83EvDGxIEufvFWT5V+Trxw7K6zFyq8Z8TN9O+CNJ9w/2Yx21/1rmm
8w0iNBBZgTY6uBQkAMdNxfwrOUpUtRDQbbefjbu5dOfw1u2QCcR0hmi5Xs2jK1LSSfICUGaGm54a
vXBrjY/aDBb7NYqCxl/jo0mitddn3ggcsQlQBDR5rj/Ms2WCDDFSp9Jv+UsgzqpLNA67Ds54D3+j
jctdTCJVferTzKIwgRqsXvz7ktA2Ml07a05igHZ5RyiZ34WFTu9VM1mSrPCO+ayBu06bQu4Kmlf0
KNLMNBlfzSmcU2UzDXyW3HWUaMa60ktLbkoxWiSAxUWD441C1YSpgNuI3Fk21oSrIjL9GTZY4lER
E0ORR1cAiMvGOE96atKqa5whG0gdGvjerCkBDA4dnHnG3q+jqxSnLmqFBn+yI0GEJqXUsmEXkmuM
Asxrp2Bwj4XVJvZTCXO6Cnf80H30EDt9N9yzNCDZd9WCmezRFUsYHQTfOQhg0A8RDueRpje6OiHd
PX4Sn7QYGhH6K+T4KX9sunJi2i0trBzfwjF1WqBdOblsRyfVJ0xEma1r9ySRaACk3TCjVlHFUf0i
bAwscK2bzhy1i0ZvxuAxdhOrRa1ja0VFuxNE0wOVkIk1ckGjFacsoTnUg9t+LMo9rxXpm7mMQ/3O
dEPL37vCHfx9og1ZSBfbTbv62BQILT95c5nUj92AVSK8LEe+taTB1k2CXabtyAR57YbE1nC/YRFH
/ElbnaJoMMX0ZzNJZCJtfQ3Z6n3KHxsDPjTq5Bw0AlYWHvwufw6NTsYPfpcZyddUJKVLPdJCIXFJ
Duo0veS1GQFKromBFsghKxD14P/G4cxZjQ0Blo8kzgvXSKjRDyybRghKXGHwMSTU7aFEmh1CiTCs
6wcH+Yqxjqu8ZB0sZjNEd8UV5Dg5pvSuRhTs1To2IbQci9ilckbNzJsFZCdqtf1V0QWtcxx7THev
Y9MXzaee3h6AQScL6S1U1kJx80my32pUnPtoGw9JNQx7o2FOum0ceuofDHNZKMQTxdpzXpTEOMih
j4YrXU71AviImloeG60FWg4vyaUYQJwNkRAR+ad8ZIduwncUZ0TtAY1oajRiNX397hywmE3OYOK7
6eziByIOJKIcVAvktqyzUN4Cjv004SyqT7h9MsKAYpH3xL/GRICjxjOQ0aJhs9IlxyRChoim08VN
d0mApRmd2qAHLzuORmTfm9mQcD3GPLfoXGC12hPfxkYnvw6RTkHZwRnncoXwa3SRvxZmO92YA5iE
s9/bYr4dGs0bSlglgz08GnwbYe+UWQJWIAeLtab36w2bNO7Q77Y91eBLTHZ+vtj6fDmuPZbI/S3V
lq6Hk0K81LAZsizKzMsghDz/TUguUqcIJFCHrT5xRnCelcmHA9K41kPFJ68bS2Bluql8NNzJdb8S
VBXHI0WlUX9pwrlJtnPtiOihDi07uKm8sQ3OejgN+iHEXhqfpLCT+CibuHcPnuhGcWiQ4VdPXBat
6SLJ6oE5pkYtY1uUuW5+C6CrMtlj8muNt43XmdNV1br6N3QDif8NvU/eXpX2AEkZNkss7ifKRIiV
Qkx+aOo92tk4mJ2uoOtBygqe2D6Nghsb62H7oWk8M/wY24sGkcZ3QYQmuoTnKAMOW44p02obGMxa
G3QdfAgeo2pd9eakEaEbBMJfsXCFf5QQ+hQfULa1/cbqzQiqoZyFAbsSg3T5mgE+b679tCUO8mLW
hjo6YgW054c58kIozdTusxuvy+BzicamI3pRm03sPBXUDtMjXTyr21EV7PCdEYAtqXXjV/pIQBkZ
I5dDSfA8aXhA4tCSAW5fR5FoZbtKvKFqn/p4IdSbNZVTm6J1FjjojmI9d3Z9bYCzycNeFnd4Gcvi
ICi5+dfctBuHCi0e13IV22Em7h2ckfop6LwB5DLGTAOnH9XpK5/+HEprZn4QXuWclgP88SlMiKFO
XTc1SWhFnDW/OIhPzecmc1vrBe77rB9JVp3DzZhQsIqgZ0LQf0B42A6E+MC4fgDhYGATibMSnATX
hDR9xs5MOBrhE45xsPXM6D9bTl5ihEV+w1+WmNl0PQheap9Ans6vQVgZyIK9AO7kc0P6Xf2MS96X
5Fhwnyxn0gvsgHqngVQUwJmXNlppbmSMafemKYqQsmXcCD0l1KcRNuVXGZSoA8AEG/MxMixZPeaY
whAStMgEoeF2fQD3jKIgVR5uDL6drLyxVpF1sethhLMaYRBQxbc6y1/nvmlyf1NUhsFMZBDFmHav
TMZCmZ5JPzGB5XR+UvvpduYKksuLQieOauNHeTwlwFQSLwDUoNt53u8bTJouIDfwWziUipYSfnjZ
NpEUIK3jVmIF5i0cIq5QyJgt/SjyMre+EYYxUqbUMDrpt/9Plkv/Hy2EPPl366Bt/fVrnn7Kv/y8
EFqe8rYO0nT9T2QEJt05QQ19WQn9tRDSHONPh+u67to6ebWGbdk/VkKu/NOidiqolLCItlkS/VgJ
Wd6fjquTG+TZrJUka6T/wULI835ZB1lAiukEieWFTMFqzF7WST+thwq7nTxhxYhg5+e0QZ8ylbI8
zlxs1sQHwfCruOdfqJ1qI6ZIupfqYQj69vj+HLUPQ2r59hLvTylte2PQQD/lfV/uCjGSUsJqobqQ
rSuObw+bbBbHOOf6lwR4y96GWimODurgRRfA4Z8evj0ptbGYo/2vWEVVMekuIOFcTOYntbGskMgf
9TCruq6/MCimZwRWHdOkEMVBR9t50iJamhQFQPcvT6xQdReH3NWNPUgaOv7s++l1KN3A8IlG+9me
s2nL1Qb3Mz/vZa919YnMzosBRslBjdTGaPu+xaO/HC3JzQQxaNYnDdGzOlEso7JGI/92Dg3ZTdd2
49EqpwmwJdYxge4zMOxLLG/li2+S0ZxE4cMYuPaRUnTA7FkvcJKML04Rx3et29fbUfPhFyZ9hqQj
dg8AAz24AKTRsYeKb3746eP+fW3981qaD/N/+Aw5aJ70ZTGvw8NWx3/6DDkki3AvpXFpw3rZZNJv
D8mywYcIzjglbv5Qtnl3UEfUUD2KADGsPIG3j29BeVAbIxXlIU2oPLzt/OmhOk4nzCb4l4g2GGfi
bCH+I+fwWm26QU+RLTCXdUt3PxiWe3BbEsEQHp4yqoSkP2inRWfRELQqVmZGbsUoaPChI9SJnfxY
TxQwsQRYm8638w82FPp46D5NbWJSgEPBHGSuvzKSDB2827snH4n06X2o9uU5ZGSzNJ7U6P3g+7ma
ZXAj8gllo2exJx1x2ihHgeEuBTkLOOebw0CN9Q7fxqU6/nZI7QWUNR16OBDfT5WLI+H9RdSjn85p
ic7at4h6BKa/axSt2RUud2xng3nd0kFzLjo7abcIJqAmDu5I6iB4qRT34fU0D1/tWq9v25Io52nG
mZiOtg327K8NJh/np6HjlGSrTcD31CnDDEetp8q7thFbW/hl2pccNBdf1t4/tLHpH/plY2j4Z3wn
oe0Su+XaIUvkNpxgKIxBBwSECT3RVIl28fcfXZNr709VIK5+lFwMm4uzSTHIslz316tfP9J7GS2o
B7rB99YegoY2pX+sgevYToJ0xolfAowE90k5a7tyCIhtDnzwXSzbEBt8qgDVnK0+h8fZLA9prGa7
2e++vO3zyq0T1QhhYQJPUX0vZI5oUggfAoXupYsXrj/MbcJDgt70dW70BCXU1l1Vp+2VDMbwMUyC
j02anXNz6JHGA3XcZo4ZoMWSyPa6iKRpRnxA//6dsZz/5J1xdGp0Uiy3qN/vC3KqqBy5aXqFQHvn
e2Di8BzWiC5JGFVblNTlqa+18vQ2Vg+DnvBTClfbANH3Oibn6NLRTPAWU7Rwn7pX5oekLk/iC01A
LmNawxzXaa6DWXpLChaoqkk7ZFqpHWo78xe1LA9RwhD2rB42viAFQZ319vCnE2QOt9VgfVWPkHw1
t63PBd6qc28gyMdLi9lwjqxj11T9xnOd7lq3ctuCKRJ8yIPe24Xe16QayRweYzM/hajWvz8kGjZH
IihAWhSoeMs6KPZ//3Z7S9nxvRwJTl0YS9HTkq4wLd7x3z6IhGvFhukO3kEM0NYy2zAO75tSYNFW
Q9Jn6Yq/j9VOUm/Y+dvpb2eqndKyN9Gok2j2X72sOjB1hXz7V5isAud//1fK2iH2p5VgUlLY7XAN
SWVJqnhtdr2AvtNZyWnQ0QJf6KgtDk1N2IHWAH9SR+KJggv5ilH6/aRRy/O9Y0e7t33q2cvGrPCZ
vj3n/UgbECqklfZ1qF6GZjAvs5yNwNFbmx42OBOMAndzA+dBnQYzgXqM7WWjhnwlDSTesA0QVbYf
jLQ4+FZ7BIKlofYoEPSAxrH2CzVh1emB8aQeqX1dOT+6y1Kij6brzpbrCjLHqS4GcyeG+FqNtOUm
oB41ETqD/+Zz8futlc+Fy81V9wzbkFJ4ywXsp1vr6FEaGWLpHIZ6YsVGOMoN9QTCjdMm2QF5kTdq
H+i2YSMlVANgGe1FFyDnIegWLFtmVeW5A+sHwZvJ1TLCZ09mlTpQmEV4apjTEB5TntE3lFvQL98y
ioyHrgqCo3qUWr6HnaGRfDV/PdKbPV9SFqkXYFvmvZ4FSKbtIhOr0HBAttOUNS/R6LiHerKdA3w2
9zBpIyf1xZNn1B6k6tk7anbpHZtGp35txGKlhu+bmmXT2ynv+5g7eAh59nO3Fz3xSFY5oBCzXaIA
3fGUFjLnR1oetlOigevym2uIKR2XcBmEB2s5kgvKFaVuvtSjH2/NpnqySnDfiT/7x8wPKPi9j0ey
yN+OvO+Lw1Gn0+mRZ+bOqzc5gos93SM/4FaJI/qR9IdSmAOLemNf9gYXnqoaytXff0ic3+9ilq1z
nbYNeiNSF0zkf/2QpHKKBphhzr6zm7SYVmkXwlwLa29bNAP2eEN2sGlc7TSWZNpQmzy30vGQ2yCG
aqYBmvUyjJ222xIQOa3fjuZVDidBVPvR66GqeHO9Kmq3vpur8MAVNT+rkdb1XBu98lGNxqRo7iar
DNaY6Awc7JyvNnR5yP4qpjMeBtweMK3qOvNuMpYE/9VosRbfVsuGswcxejdikNB7Zu8xC7Zh54Sv
FFeCtd4O+dElhu1Wx/58URD4++rCV4Dfrt1lhM2EOVnTQ1teYXDberOFpHzZqG65m83P0Ejaw/t+
OzeIzByIoKMAGK///m8lDRZuv1zpWQMipvBcG+eYLr3fJ8stOIfaEPq8Lwn3WGPazk5F4HKBVQ+1
sOQhd/n8ZBHjt0ZiQGL1MlT7fj/djQ27uajcMj8ZCzwZaQFBxr+9pnqmeo0eQy+TQJg087LyMGeB
1xnYj66WKWqf2mTIVrD8LefYYdScQrORu6jE0brset+PUY7lzfv47dHyqiOvqkZkFjcnLevjA0jd
NXmCzRkb5USqfE3xUu/5rqmhOmLjd4IQ/U0NKkAC52bZqKGWeuYee9yNFGH7tuv9YNI5/iYbqd2+
73t/PotHfdXWROeoo+qAek01nIySfp3DnFQdKKi0XuDk6Q9Fb8hV7dR4DbEiPdEZfC76Eh97qzuE
XX1Tex2jq68cuDOkwXASEvlwS2Y4MR/LsDZbZPhJjnulN91DNhjOjTFSKpvrSkCCDTqN6JLeWUew
aFfFclidUyKpxfgTHgi6duCV9igfDIg0e22APaeG6kjrTc4V8EloVhDiwXNEKDK7bu3nnjipjbs8
cgadLqTVdQnOP6D0sY5d0U/IYzH86ioHp3Q1M7PpYXdgisfaW67VEbXBhkvshHpIxo69tQrn5W3f
JJ0aYUFLtTgiiteYnM2sh8bDvMiwkCGvXG7Ad2pU2lA++J27kxqmwLNWKC2CnRr6XLi2etuIlRoa
3TPdivTaLOwzdvThyDcFdVRZmyytZjJzwkW+1NPnY2drvp2TLcISdeCn87roDKC+Bh+q+SdMgsOF
HbraI+uldCfQG63V0ENShLODdpIa6pK3MrNM80oNWd+vdNEPe2/BMaTL7UFtKnU9b8gfO2rhw5tl
IDKGO/oR0fwYpVzwUpoC+6jSraMc8iJcRR1VR+iN+qqMxGtMwXzX50593Q0YWtRGB/igp8n1b7ud
bE8UtHEefz17LJ8Q7xZn9VRyegiladvDRDvpytCkcxXrh9jkK5WaQ8sHaNmlDgZ5N61oci+UvNb5
fpj8FT5lPMUEO/x23vddyzk00m5D+JPMHcYr5QFQG2VtNq162Dp8b41I7io+D3vqvPzm0vWsY8wt
CdQ+9L4VOVU3dUdaSoPS9E5tAJvN/GGHmRgE9vmDWV133CYpLqNf9n29XXeQ59aFBcn8kiD0TVUb
4950iB8okoeIMuxX7A1fLZO1kk59fe2MNV5hytzHuHanjWEV832BqKnDXCD9FM3tsulbVh26jbYu
NFN/rfbxx2MlsmzeD6h96qg6QCbqz88ociM4eB5mik+GhyuyIkJMXmSwmja2SePQIfbF3aZCPyBR
/QT4l1nYFCLDd2pYn7a3asRoH81Cwpwvl/Xjsm+uCvtYRHotV+rkZV+3nKdG0/JU9XzIzN5/sx7W
rd/WIdLBHWTRsluc8MJwfr87Abzzsjoa/M2YMoNktVI+FQGJfmFb3HVN76DwnNdxZhPh6UbTyamh
3jVjXj7lrR1sXSdPNuhxqi0lNgj1yzvNfPuJHpy5Lyh7WRc/9nl1Ye7D5d1Wu+LlUW6nT5GXapt5
6N+Oqd0/nqNeZ1j+dGrXj/28J+b+/dQf+205mHs1krKZdlTRl4C6qT2QkYNtXmTFHdLk/M7rjXE1
ZWOyUUN1wHLAz3IDP0nXzu9KjLXnZBY7NVJn4VVKtnGOM/r9hVCGIfPKgmyvTvHz5GEp/26Fl4A1
Wjakh1THdtl0SY+9YbAg0iwHmlhiDiTBJ9qrcQagmMt9sQ5NEd6bbkTnpbH0veJDmHMmT204PaIb
RQU7TsA9dOaje3WyaH20bMIF49SgCHNRrtwyyfdvrS6hP6XPExQK9inVnhN31YWZVBbyL0R86gB6
jlVHN+5aPSsLx+Rc4CRwnCrFX5JBDcDgetvVXXUqR2pIus0s7sdQHWyXM1JXvp0RWDFnxH8NlaRZ
naZ2ubNxbTZlczsyU6sdCHEoEZKJyEivXukFvherFzEfxzwbr94ONXgG3w6pnTgcx2KrdjYDbhAx
Y5Oe7PLsdUzpre42mG09P/RI0v+bQoluAsP4dUpnCk93qCKZuq5TrKec/uv82zfqUQ5eFm9Dh9BL
aOdHbdZfsUBYt28bfdC3gVmX+JAl8g6EztoqMSliQjGhj0carMbUzcx2b8dF5Tw2Q21gj/7rJWq4
K9BGnGu1y4wTKvOuK3dIZK5jspUOMjSaa5QEDbShurnOsuo6GxtU5VbQvu36sT/K/WV/ih78132T
7BGqRPqebFkfiW/tXXcClKppVkAQluH7gUlLNoIErlMNaubaSAprT5PsXvSSHtOy6WVgHJshjwMQ
JTw0qXtiIJm6G61x563alwiqmPGN1vvBMx12kp/9nE7VMiwy2KWySR/5rWHMG00NDd8Onz2DhEGC
5ppTYI7RY1/EKwOwy7MxltOuHEOojMvTR6hJjv1FTCF4KwPGFZU+CJpAZUPJyIVttqYQIzChcoYR
ZO1NaJUQWzmoduU9IZrl2JHYvexz0pGrYI2GQB1922Qh4KvMuVL/gDVpJDx4DYum5SV9XOj3gJn9
HsxcnsA/t4yo2qoXi8IY+elg3aozPYN4eeYsNwi8EaoaFqUNYd2LPB42iLeJ66WTfG+PZn2d6iP5
T2VaX3KT+/SfnaueKo36dXZ1Z5UXfbZBtG88mmF3J+Yu/uKaxgfTm6LHwIqGjUX57FDjRb3BRQys
fjmD37HXB/OzyFYSZiGKtsy9AUZOsCxCpJ0aRrKgXJtP6attBKtmcNuvvh6/jvacPJKYN69z3aaz
sWz4Qea1OoBB4DUWMaV5DFxApqN2n+PnvAg16u6XlV1BWqBBv5mBdN/5i/q29qKn3C/8oxrp2tzf
dNSegkBfeC74hlyQbZ2V3TOT3IMRkk+Bq5HkkM/OpRoK5BYrW48RlyK6pklRHU2Iyf6N22viEMum
ir+N/JD6bPT3qd0Vl5Ob2js1bGE/HHHnpReDBUbmkgTz8xg49XlignIfOta0KZ3cXKmhkRD1KbIK
1ODy9VNfRDekO+2MJrDWiWXu+vdxSGFq2zGrv3j/3iZaIde15ZorN7MgIlYWnnD82svIpkh+A1RK
fgh8/e2YUedSHSuZvr4dayf5P3ieek2xvMrfPW/519W/8OPfUz8Z8+HyGpbmp9m6IyWjfKWCm8Lc
KXDf0DOhhJrJ1TRE5kvrwEKVQv8cRBBy+9h1b9pJiw5+pGMJELZ8tJL6Rp0B4OmLI6v6Yaw0cztV
1rQj7Cu6N4jauFBnFF5/ACORfkRJYEEXqUmnhr5JftZ41OpYwxoi+1tr0Y+VU2V+NOf20YCqGVx8
9AlSIgfD0j6QyG1/DM0KAko4jrcxubWLi2o+qpex4RG9vUxlwir78TIUc3iZq/eXKWqdNEZRe8cM
bvxlMbl/81penX1/LVfDLMJ3iNdqiPJbZXHKWi+V8ir17PuQLK979U1mAn09a8iYlH/PiCOwpY6F
QroAtrs4wcNTtbjZ6v9D2Xk1R44rYfYXMYLevJb38lKrXxhtZui956/fA5Suqrtv343dh0EQiQSk
rimRBDLzfOSHLtJB/ejKUdltyOIR+65+n3tNsJ9mQwgOUYooIPzRsg7hHZVV0T7KxgShOmTfod5y
czSsJyBs7cGe2DsEpWI+1aLQSWUTpFZ+8Tggp/VUR9l73OvghxqYS26WqPdeHeonstzClRxIICn0
iq68zn2U7QpbqHUrvveFBNWldDARZltVg3+yrTw+X1+44ZMqTqWe5Uv37eWcd1dOe1WVmyeg2IUc
qGqgmAPq8IhX5jsOhLmTK3DRbIIA3xRV+bfs8+KR7AiEiueBE02+LE9JQ3qIOiQvimjiAYVT+JZP
th/Ts0hc9XT/Tjp0iD6DGomDsxwsQKJAoXfrg+yCEwPqrm+TgkhRo9/z/GJDH6gUK8AHNUND+5bn
Y7ki0R8QbV3ZJoVyVk1N4bjKRVEG6YsIA5JN+xDqNdQ/k3fKUmiC6nH+Lj1sJOyNrD2zh+lf5pnC
DDQI9K/j51VgKf9K0+eF9AqtQf/6abpe3AESs+/mTFYIkP/iBLy4l+UAnIpjJFN0rQnFILIXh7UI
77+1Hbo+VhWAwDXX6IgbF5FNTgGeC6akr8TupkaSNumjc0m5CXjXuLTRJAry+ZUdUMZZSFufM3Bs
14YcR15StfZ4s6cGH7j0uNkaG0Vjtez3PUm+HD58zo+GTNmWifovtxX/XjajUKwbVDCRitV+2BS/
oxLd6aAhCT854PGUP4Ns3N9M8qpMvg9Zqd3lOTEo6Znb/muVVgGFms5bP8TeAejGF9cK7YPZ8fAo
08K/j3hvXuaqQp2r2/H+RmGetW7joGAnx7B0THWHIF0F35aKdBOlDeSbzhFiAK7jetdlFICDu5ha
CURuLqrXd/ek9fCuTE8XvfS3nh5nlNUxRipod69qcfMwiaYnd3HmJZO8X6d/tBPXu6sE+CHJO1QB
B3vcxgjj3sumoVzs6FveSZ3VZV2ikdg42nMQ282jNeZLW/RKp9O4AWc7Jxz1e9kLQqQpxrrimSgG
c6ewV6mXplvZ1Z202IkUxlWuVe9+YAwrGKEJSORmfC515V+kKmrqg+sd6ezNO7Wn9oqjf+XkNZl1
SpAXWmVBnrzrQY4WHK61l//TKZn1TA65skmjxAYGX7X3npKCDcyD/Cf6VW4dowtg6BvdSwbI2fo2
1KLaOshupRvbMQ/Hc1TU41lehePEtuLTuTLUxqJGxe0PghgpXbRqBJMyOcda1/1LKRpktXJQhKTJ
Z0nzYZNXedW5JK1E2z/ssmuZ4Ss0pXHfU2PNoYCYeltpKkLlIm3XAdX4ZaWpC8wNRbX6pun9b1kx
+v9MJN8nkW/9mPnouPtn8dM8as4mL0P3UKJIdh5Ni6pNaq5fPye1lLS3fDl/+JknHhlMomre2XTI
9625I/00alV/janBNYJ6+hKlMYmAJKev2OxNX7ySN2BwntbpL266cMt+dxvG0Hgt4DVLO/qg+SED
MG2BgeLWazavswENvM784UcV++uCI3zqpKqG+sG8+Dn6ROjiZAzeuGlH5LUa1n05g3h1VGuG2Gmn
xzEnb8Kao9Zls+52ICJT6gLs5l+1bFZV0NrfAcVZEAzT+GnUlWlDJLJHriXrTnpZeeu4NupnSF9U
vyZh8zOkyApcfUNFaPOG8Jv+NhSg3fssojg4NpWNnY+72EqQjK306atrIcCjul+sVit2CKyNmyEo
QM2VP6XZD70/zCNshMU8zu1j5XnQ8Kjm22m+mn+pU/Xiw4J5bCY7g2cbvZSA1r54Tcw2kZq7jewS
0SoXPRsVkpP76gWuNeLczO4D+fTRohV1blTzZuq89HoUlvvEyB+bCPqVqY3mQVaiFuZAsXyjPpFk
kT20yvBoRYn5FomS6ajsjFXs5C+agYj4EICczHJDAbRMIutC17T4LipSgxp3/R/Za+qe1PW8J6Pb
aLSrhxyQDVGf5E4JLUK7U3eUJkeYpL1Pwfr3CqjJhTNV7UEC3oC9BdyoX42GcvoqbSEodHDfJPIN
UFp76EVtcDL9+J9elP5+rBVNPwwtVF5zPVSWRg2UTE8V5yFw3HBrs18ERtrxA8oghYkTWu3m2tey
PEPfREfrYZydh8rPnYdoqjeePmgXT5h6o9PuhrZbyrF85uwWrY6T4iBtqvGuf2ztvj3CTwHb7wTT
fRt22arir/TV1wA5h1Xh/YDJtOahwNedHeS6HGrnR+ak7LOaHbG77KWOoQ1HKgJARRao+95pyh0y
KyJTuUNZjAKML8h2v3Lkb/4bl3cWW+5F7sfqcsi94JjrWrsHe/RfV9Pn6P/0U3rzC+kSzRN40rcO
uPRjn8WovhUCZq5PyjslNTD7stS8VFQzPFDd809CSPV9gv0J41edjn4XBy+T5lHrjr/tmvbaaFyb
vxyzeG9TwBBB8LV0KP6AhUt6eq9CzyiGC6EzJPGm5HWaIwUVrgjQJ5po74Xa/ojTqH4wtcTikeiR
X6yHLkWZQ750Bjc9I6mbPfEu/ABgwnnniZet+dHzHjxN/kWvfpihYr5ni7GI3MuYtvzv8ANz1VEN
RoKOsInGNyLzGPgVAW96ctC2mo+rpkSeI2qsFBEVbNcIahrN7TaDQntd+TZPTtYNMgw5iyvTVt+Z
JSnpt4Z7Tvu/uxoHmsdZNHJGEafWfh4AInvRD3cY1DP/ofxokZ1FeDw5TqJb56a9dPTa3cnRYJyg
4MyTt5GjFqH1TQ1VcC27uhm7O1dx7WVo5+kLn3xM2C0xeDsSK4ufQQ3bj2uvGjriJclRuk6WOTxB
rbp6pnmYvVCnsgj00tpQGFauzLGrgWz0EKO5ne9kt6J89QzA7lX2dOGRWuhFgatUj9LmkWO9z82U
d5mZyOzSMqhNmerg/jqjAksfVFB+SJ7SF5aXoBer2o+mH3lfsgER3YAv/72T5e42Vrro0AUoHsDF
KNd5U5QvTpIBPEuK+ScSIQv5VwNE6JfpvIyhAKd2H9MVj688CHKEfqmC2Ro1f15KFFonx2Lz7lAF
8qr3NXpuUaIsLdHNAGltCDkH1LnTNWoLMpkVzDs52puKQyqKph/laNm0XwpY9XfoMY2vI7HI0myG
J78yvGdeSskAZwdYtVO1mxHYvATU312DiVplatvMV+CI8i74FldOtSycqjrK2CLkgl1ATusTB7X1
o86RwDUCGWlUWyTsNOWkAHlT0N0KaWkiIFmQokFtMtTUdEwfkzgEDK0gtyp3m7KZ57cur8ZH2Rmz
HE100CQ7uQENyunDP6JuoV4W2dsY6eOjlYRPQ6gLmaHQCfeeF6jrKC95UyHhyrwM5BOeBPPkF5vC
Y+gSqTqldsLb5AO9QH81L3KgNk311BjWUtq1vlKPzRwcgGbmz2NrXboOHmJttPlzUGbRCiyBt5WD
lTrH+3TktFCOTklm7XsbhRuzG2Jy9200XZXiaYYJcpQmpcs/rqTt1vU96piu06Txb1OGQld30K34
atfPejRo73XSljtXK5KNKbqB1h/72C6fQ4i5pzKdofGFEeqrAaz7alIp5y59/yEtlDc5XfPQoUfC
uWEPVWerokQAs2zj9JjMuoFKur0eSj19HuvWuJ+S+UU+zJ0p0ndaUnCmLLzkJFAvyVGO/vck6ZXB
Do1Ezk4bWuahywYaqtkOt668opDHvNr0MAAFo2lg5/C1QEpQDvr/OPePpeQKf9gcnirrEqXYhdcH
YCVQPAM5IC7d0UWYriKnZM5KfW/zNIyAdwnjdeiXCRnEnWVe9Sh/iamyIQ1hLs7XBTvNH7Z54T5C
gFsRUgiCaW2RPrdoItJzIDYP6iUL3fkCpWjLrXLk2Cv7MEl7YxbTDoLIj5v9OjXs+JsfHO5jBgqN
9qrsyuEyHDTZkVMdIyw2/USSE5EPflj9uTKRgW+dlpg7ueh1PUMnI3cK9McoCbiTt3xfEjheF+IQ
s7oQGVuTb5yvPTkgm7qt9loeGIdI+N7sjqoll6w3fwLtiXdUeLLGzcXmw11WUYUK5O1HyMum8/uV
aRLKv3lfZ7OnaShJBLl27cuf0KdVemly+3GwS+jTRNngmaXtY9aN7WPSeHex75BRKkyGUwVn0wwe
5Jg0hRoJMXJSG6ZIGdYdpDU7zf6Y0IrpcgLCPWC6HBdJP/EDpO3zp9gxLzMxt9Wp2MfUqm7i0mvP
Vep/iUY/grEgekUOoESPTHTwRD9y+PoUCas2YkTaZJORFE8dtZql60DVwUVTl/jLsPSWi5Ha6m7B
KX69riptcgXpEoVudQRhuvrlB8tLOdqYk7GIkAhctxP6CIbTHUPxW/mKr1I0yOkIpHIaa5r+LSe+
Hh4Jk2eD2o5+JUfnOXeXbeFWKzkibbaTIfQo+6TjArOBcgnkUxjl+MfiETFqwLeIwbDkgDIsBStE
nIOpfIoKVDwIcVxQ4S2hvxDd1ZQpXiHeI1AuJUXPNef1cnBE4oK83GDjWVbx1FpguElNXMlBuRii
Tt0ygAi4kzY3CUUqc/IqB+UkXyEbWqm/tIScdzKq5eUOh302tXlTY/f7PyJafWNd7dL3dvr+6f/L
Gu1/fG9u8urTfjuIl3bk3K5ry97199BRIe6yu6jKYvBTZKfJU5jBbh7+YppdNyKc0zcP0rV1ugdp
kj15ciPkI/8yUZrkyp8TMxTs/raWXObT67a8/LGWVV2X/32tUfxev5vkRLnW5z+on42vbiXeKcUZ
06dZesre57/gL+v95R/1lx8hTf8fH1A/qtnRs8NvqLttLcrd7pSWxHrfy7ONHZjBWr5AKr3lPST5
P3JMWuAxoM4eDs5WdvukpvZ9gr0pX1+JUz3V+RQvSgAv1zfUimM/eEBhuORpvPQ53TuXHKZTIq22
Y48ip3GCOtfv5Qgk3+Z8HWipV0X2UONhJt3TVvvPTCpd5g1hIyokhTEXjTtCKAWaD0vbVs+pZh9A
X3sPThjRdLzdK1mFSNCnDRxZvi5LLUNMDhc5UNvUCPZhY3NaJ6aJhhzoY+mV01n2ID139xVoQL3V
3eskvWUnQWbK95tpJMlmQ36+jXoabnJm18AoEKXlm5ttNh/9wD93bpDfyXAUjKNn2ZOhqs+eHFOa
4TomQ0eih1Jkfve75zXE1aePLTWSWfTcCHxa5CLJVSkz3K9CE3uM6DkVAJ2bnbpXsibn5Gy4enxp
MhUFQaUd0MBo4otsVFHbfe22BQio1iyXfw4I57KOePu2zG+/TBB22S098o/nEAr/39YVNsR0lw1K
GeSK8Itc3YK0PyqENAsCFkDcZk89zE3GXTZ3J1in7Jg+LqU1jpE0RgoQr6hVZnstL69W6RAYNRhx
8gUoNR/c7SiWiqTNCVwOVZrYXPU2FfmyadLUO0662nWbmzEHlBH4RbfxocsO+yjnxr3osojXqQDm
2Dq31GHBwT3W65hc5XqZ+uTsh0BwW3YLl7q02Wdm+rEy6thBRGTutl3oVIuubRx7mzjZz5Lt+u46
PCLieFBC9dwXOrkwI1w9EoChLF+HASn757k+lqSfg3uV6yMpsDaNERFGyvNBOw7Rxnf6dNGJzH9p
yyZQWvJKMXX40oWafEEHydrVtRbudLXgWCfIMpOzsAGR4HDwznb7/ouJRFsUhurxucsnay+9oKAy
oYeCQkpG44CQQvYRqXFqx1p0J2tgAQ3PQcsIumtjpmj4NXpXEKj/bUA6u5pyTuwoPeikIWkLafP0
wjyj3CDXkJbbao1lh3u0rF4Hp4r2IPZelEY1zrIJCsVHDcWZvuuADbe/2ORlPZFIm0CVkT3vc5rs
IjKYreymAAkPmnrvcCZd+nNwhrEgKoe84Cy7t0a6wc+9ut3sMDYstFnMbmm3bk3IcKtJCF9G4d1a
5XVtTUJd+CQHh/FjkE9gWoCJ/pY20/Iav9Cpo7oT3WuoQ3YtBQUuGeuQXTf9rfvHXJ9RjapKZOOR
JyW2Nz8RLIbwkXXxTjXC+UnXM+3o8IyGhcyotA1pc0SfIriTJjKCzLXa2gS64Nk/haHR3fVDtb/5
ZwPCxV2sIi4nlhwg6O/8mC1S279bHOBDkeHA55JVTnGxfeA1gVlyfByMdG8D4kqOpkHfgdMhXkYt
P8Y+iLNVLI3X7u/zfl8wIR61DPVx7lZJpBgbzUw9l7yCtl9pY5esr33YxdPdjL6XZmX3V1PnTB8u
Mvhj5W6wNka0cjUHLSPur82PcHDdTRWHzSmeEFKQTWAU8SJmU7aGPxtyVgcVWbcr821GW3mT6O6w
qRyKvfw5RQKxCaazGw3q3nXjmvp/ToNiPTAJ36YWDGYlA2CH6nAgct2LktD37CY7sLDNdkCl49nz
f/RuMh1lY0bdx9X/tN1cOrCsG7cIvqk2Ci1kKVkNm58/3xD1mQLR0rjmSMlXOdkQtv7FTlQhW83U
nB3ywjvHtlt+C2KCs54Oa1AjY31FEorNd6cat/pUU/mcNvmRw75p2za6cYcMpL7KBHyt7wNt0dVG
9o1o9CWM9WdVI9uuq7Vpk+WthSIZjEjbNwmLdL1/1pxxeHPur7t1Ki7OIFbBTom9vJzT8me3iUT3
NqcoleHNvXAihv5oX/qXOM1mRMGprZYI5w440JPKif8n1Lk1qiewfo2IJvTPFPegCKvX+k7lWPxQ
B7MONaJ8CFyjfSAbsiVEXuzkLxpz1H3QrBDBCvE7mCNp2k1vpoii0rVI85OToiltn0qj3EkzBdsf
kzT23KcuTsi8BHB9DI3xDfJw8IhydPhYWf28qaiFXkmbbKDqoTQyG8nuZisdNEC80T3LWbHrBETn
1fVtIT80lJ0ehDrFEiwuG4ROtFVd8qC52dpU/XdGkPagB0jFOn2QrausCU6c2yGwaExacJJ9Dt7t
NQkFBZI4eUSJhXACrtDM+5uTUUYZ1U6mv/7FSQ2Dgj8O4S89w4xHccHLhbfKxq+NUXbHweyHcO1F
yVF2KXZlf2N2L1TxppTQVfm9bPwc8EiG+hmHOXBuhH2urfYQjMNDaUWVdbbzwtqE5Lm5RuKiVaPt
Iou6sCysdYGXmL467kvRGOk7SpfJjkPKD3Mev3ROx90PhdbIUTkZzbRH6s86vnWqv7dFt+8U96JM
yU56tP0dYi7TodW10ll2Y8/v/kcT+y4E+X495MG26zeO0yB9Mry2UiJgmPM7HyGKryCXsyWnuoj8
ofk3av+oo1GfZaPwDnu9Cr0gWllaVq84BG6PQ0omHIUVv95wa4/zciq3NzG6P6e88ZeT03tQQE+8
qCK6aU1mt81zZVhW5Nmu5WBpGhWKCpHWHTxn3kubEtiARPxInxcuaN+T03kr3oPg1bq1AYjL4zfV
6+CRaMzPIlDMr0g1lUsS46l2z3ISBqCEUq/NhFjtPIrWU5J6O5NsraBVKTv3zukAhHL52Z0kGTdt
4uso0o2Myq5VKudr99M5IjSJbF4cHLUA8p0aedSTDQFU6Ep77nwEo6YYOXS/NbRnFwLtvac6ezkY
dJgCFHLLsbUfpSlLop+VkSdn2XNbKkyYcsxTFTU87qQEx+xA3YRdWpycvsnTlbzsm+2spsbxOkph
DHXgiFOvAf3P5CHG9slKk5wMm+qbfD/XSfZb9sJe95RepEbxkubGwOfgk8ObyzZsORpCQw1pJDGU
gxEceH2dT6lPYgl/e92+DaL6fvAzcE5g1r4T8l9oWmf/9BrKcqmGKwhZIaR284W73Sx5tLnStzI6
86VUOaREu+GUixg6iUx7DlD6rwQPSNXyp/5eLZNhF+Wuv7Nj30bFggB1OuT9gw8p9WyQlbWQ+VWG
rfdnPQdL3vq98SK7crQV+iWyi25RuBgbWNaCAbWo9KTeKAiR7n24BA8zx4GUtkf5jwK1P8vwjbe/
eWSh5V2KuUc/XZyPp8MbHwCxCdGRjTwPt/QsoDKsI0P29wF5gD5qr3ISL0no2EkPPQw/JljgnRbQ
PRVUJ3kIFTVPX8vyEWydvac+nzeofXGPD3z/kKqUs8aiq4yTs/KjwSHs/eskw8i8pwalitukkYpZ
Ja3vSgGttkROtwdFiXPFrF+FMgm8Cur/7ispMltyjpBOIqcFyLe0IaJTP0jbbR3qkwIgHLgkXZCS
/dWYl7JR/UNY5eOd51SglqqgI5WtGM5Kie06oJTGJQVaKyf5gzvcDYYTnsZ03kVhbUfraWy0feOF
721TO9Ha0JRxCySMkzLhfJ1nU8C4NrqYeJdYmSw1fppLpG1FxQas2RhstnSXTdBpr2M278gQyHby
45D/SFUFaU3ySk49Kp+T/EcafeYsoFZmV5t0ln7SJj8C6ax9+l0/T9k3xLzbZ3WbJ6fItfLvDbf0
XZREJxPF9FOIMsEpmCYOam99eaUXaB5E7oRekHAcgwwxA3kZLceMOghe6xB1NideqytiR6Zt9Rdb
NKmCPFKWE1qY5Ig0yqYh6YZiaw/JtTwZLjUIsst1tuG8l17TLMFbUBEn9DTq7r5RG48EyVqlro3P
X5pngtDrpqzcqxen+C9dkiqEAcFcozZ3lF59jF7vrKton9VuuQr7tFnOtm3cQ7My7/vG007uxNZb
mExhkvbay7ZDk3ZnaZdNqbjouI5juyUCjFp41M0bivE67tU1WHhl5KstpBtvtmTMmodMNNLWNBPl
psJFNkmaQLdFpXfpuoCpLoJf8lxBT6Q2qlHPxTDqRyMcLTBtxfA6peZrJQRtyrQ5kJSQvf9P13Kw
XxVIBj/ZgnKG2364BmBZf1kV+lf/KlwLsWr936uW7eABvCmWqM0593ps6isHdNi6KgveTYWtmKJ2
V6bKRDDmPzbbG5rzBFvFEB7STTZRNa4UUykvle0790YWBsexSB7H2UA1NhHgdMNXz5lVaOcGHTCA
3eLSmwZvaag5AH1EPT6MmaZyMibcJ5TEFpwFjFvpLW2/zO5SYp6xp1HTTGSNRGyxbqp39qHX9A1R
He1oc6T0kTvqWKfCmSH0B6j/uZT4JG2cPxpD5RPW0DwELenKAU1X50VnlOVe2njHyR9T7cj2sHlw
RKconeEQU7a3kGPSKw0QtdC7FDEt4SIHMlV51FSPW5BY24MwesnsYXP76UCk0NMcwV/ffpJvzj7F
Ie20u9nURgfYWMcH1Qufw0Gfz7KpTfJlFhXJvdUo6sXEgM6HwP8KR9SvR4BLZHcaA/U6JUYffOfN
4RNUJvXc2OBtvDw4eZ0BJKG3DoiTjBfZ2J03XqKCOAE8H47DfrPbVbBWo8SBfcJZpDzOy2OzB55I
dqg8+Yv8rj/6Gc9uAwT3aVRCG1Yzt5euMK1fun7eeysnArYjXf7md7PVhBsAhZPxL5aTTS+u3M7Z
AHtAsSel5NPikApdOjt8QkuzOLXV+PV6TiEOK1DS5tCLF4WDtH161ELOwAu8dh+FiFAUFFfBCEds
3guz+WvVkgasa3p6SdtG2VW90rr+wuc0e0GGJhQiw3HPjveP7DRjmt7JK9e20zvYqRvIAMXpZpJX
cxH/C0Lb2P1hB6fbLRXfeNCrkNxtqnCIS5bcL4cBbKwoviE1bDcVaba1vbpa1pZNwqSVWPd2MFj3
XoxQkJl5KKxyAqAsAD9WJ7/yTtJFNiQSxlQBD1s9DSjGMYw9IAj2sJJuE4mCRSOOqLzojX2XItex
0ii4u6g4S5t0C8mUpGascmEjc+DWt7W9j/zm+c8TtwgSsMq3PIbz+kiyRrmom1l/hXzlLwc4aA+e
1hebuDDzcxhD9Kv9Jtiqak3Nz8wGPTOtnxP3U/HK0Z5uTZYG3YlMP0/fxM2d6xuq0C1tT7yfqptI
n763jasdetEEkJEyUq+4tKf5w5hlKWxB0eWXZnjSw3LjpNmrMxi8VXL8f2zqKgcaSuD849Kr34n6
2gddlLkCVAKtXg1UyPJ5aX2TvLpdYG/dyPAoC3K9Fxc6lSOUO7ySbSoYv/G+Ajt19F2K8hyUjL4H
azkeeLW9cubWOhYEHIg2BdOGLIXh1KuIPxbte95P/dEbOOvmyYipt5uPwZubr6CQHobIMkqX20CM
FuqsdocUdOfR9ev4SFZhfLx1pc0WA/JKNpk/kwxBCjHHoxGASQS06P/hNMz1g5/V+ZGjlOARCah/
1MnzOc+mN4vdPpUUWt7PD9Iy9L16jGLvixy6OsVs9OIJ/OJtTmTk6IjUAYdaYh3ZxFqzJ2YeXWQP
mrh98bVic1uIGhlnR/n+W+Y025ZI5l0tGnlliRc64lnmdcAdURlezMkXct90Dupq+y4yQ+cOVkS7
p1jpxx/TJyrzEaJAlFj6XqcDGr8PTeg9H6uhe3+KYnJADHjfHOYCvlgVDcWTsiRfqi9dr9xMO926
BJSex/Aui3JKz93AnFe5+tOMVe2UEUw6z5xxzqvCLbSVxYNsLVNyvMbyL/k8fRSNCZkn13ff5tBP
zwlb8C33PVHnMXEW3RW8JDbFd9mTTepoAKPl5eT3ZIfpIfB+F7leMeHWICGVQXKah7WugVGq5uaL
FIpLJzT4atd4sIVsXB+mznKg0GZ3VZFrFQuWE9u7fmyWZZlVm4xXCPDWLgwnnnzevrYs+k2mkMiM
TEhkts7DGKCwhrrA8urssQk7olT6I5GDSeQ8sAlJwRBUTz0qUAm8Z2ehJh3ZBdr45oVpIgQLvLsw
jz2U83LtlPMtoJ4izwi7eMOar26wuk6TPlmo/nWaOdVbJ/fZ+Vr6vvJ1j41uS9q8X+s90BcudVMh
Sz+3dr/a5LB0d1ArhyTu6SvpLRs/ILv92i9zlfOYruC1QSwmG4dSGTIniF+AbzhEDuqsLuUmO2ci
BU70wEYn5ClwFYhmIoLB8wti1Sqk3nMpjTdHtK0+vOW8uCeTrwtih6RMJt/85BUKGKxVcPer4K8f
lUIwA2awZJQoUVhkbpTQHE+gFMeTDtT3dOuixKXkJL3a8YL0yP7q6Alv6WOlOYLGtzmWb1pr9IU4
v1fhAi7kklR9V35V3LXz7N21uvpsW3MP7rXw7mSDPnt5cvRkT0Yi/8OlrUehltwPngu/GBtPfw45
FTr0YqW/zSX3dqUYAyRF5KbUcjVTm/HihPmLkYEf8K1aeaGm9twDY78vy5z3linySdeCME4+7k97
yOyF3aXNAzzgel+NQ7HtnFh7rkv9p/SgEvFIGC37EmZev1a0wjjaWYj2Y2475q72vQZerwoocoCA
pBs+OfOyf72U1pqYYo4oqvfh9Vd/22k4bg89nh+/O86xA63Yi1uiU/G8jVvruwKH4Swbt+w/rm62
vumoVgBedzP94ev51bwFpfddTo84YycWLta8LafrAymfycciuT9cmrGD8NaU2n1LTfCqAfa7ll1K
0LT7zAHaRNn7t5tJXtWIKkC79S8hAAiYUHCyOWaNrG2Z+eq9dAkycQtgd7eUXTmArk10cRVjJRc3
pmybQTIjzS9XUDiN7y0B1aQgfLxUbk7mnWi4sSUroGXaSq1a1PXksHQ0pvKQj4V7CJ3gK2BjmAaS
DOW41U71Jk6qAIFMggtVSRBIlvk9lUkidW8MrfHUlSFqwaFxtsiOffaRcl4Z85Dtqnjun6NxsrdF
5uQrOZqjvnDWU/+bHKy4PZ40Jfqm1UDGdBDwd6ZoBjZl3P7tcnUbkFdjPSH1O/G3Lbse2k138ioc
Ffs08zyVi0DvI31fLoVwxFZxYH+RXWCdu/hLmU/B0UUM/GiLRl79zfY3F/DFVBbG8+r/PnXsBmoJ
dH2ddtDFWkEX42xaOdy68qqTSDE5LPvSRzaZ8L5NudrUugeLpmmL24CcG6sTBFu3o+pvNKxiQeVG
sQ/7gmy2zHaWaGCgbN9YsbLr5io7QtjKjvJqFiMABDamQw63p9kN9Bd4CJUDvGWV56l+odJMnLtl
deKcyi6EHlLmj5M2PSsEEN8TRzPWQyLqVge6HMYvutSrKLTrg6OZRclqbEbvMZ+tbZu487EWjRC2
KPeybw1qTyRdHzbRoEd7R3alkxbafrmRTtdLRCdeDTuZ9ppWEQ5MS584/JA4pBuobEXmJM/vqyYD
JWX5R9RVCSCI5uYnu1ZnpUvF7stjmbn7prS6VxIW+50SiQKjxuzfofeyb4jVbwNZoOtWrZVDBFL+
kc/9h5dq87esLXhWhGN6T8AJHYYmvEeiUdTS63mOKqM6r4IgPl2jpq2IkMowaVzw+g9J9CR70o4k
LHoNJI8vG8PRloYdpLsg8aenQm3mI/W68SJTvS9xNCZ3pHRYRwTCKfkJ6vaVw4WI8G2AWIvoJrNn
bGqqQMiBT82l5U7GJpVVWCrC2UWetbtsClEJEzZ5lWXaW2B6oJzQeFg54tFjiQbNQvfO8sfXNBvy
w80OT2c4ITO4lQ4lzKJ9r0PdMGvFewh8kgpjM6k5KAzQ0mqA4MuiWsQtk11gKu8UlN+ZsWI6iF9G
9kkDykSUwZ83PDDClS7KvsvCqBdqSAGTNbf6y+STmyG7t9G+d9uT7MpR2VVbqm26Atb+v9RQVFRN
5P7OUvR5JYs6XReRXRKJYjg6lHwWkfF9jNz6Tsu75K3fjehOvtmaiUI3r8k8Wn/MDvlDkjxBcir1
SOa8uaEpkOaeDvpAXvkwBdAtSm8q4aKohNdAn18JGGkw6Ks8iCGASQIGkhLIMITDvJPrWCn3vyA0
78fYCynHpVo8sMrohXytYTkLWxAE4/I2Kq+krfAVKiAcSh8TvfD5mPUBUdp53Lh9iVwe54Ldvg7n
CO6LkM9zf/ZmkQE0m+sTkU9933baxvfR215IG+o9wJiz0quvPtKoWfCgexz/sA+1E5OzzB89jFuQ
VltDYATKZn4Y7bBbZ36m7tTMCc8kDyXrAFblUgnS6Gw3ClFzUOHRoU0iDhjzut/kmZo+zXlhI7MQ
q989JVr/H8rOa7ltZFvDT4Qq5HBLUqRIKtgeexxuULPtGeSc8fTnw4IsaDieXfvcdHWv0KBlCexe
4f/9Nhz/8hzjsR3hhc4q0+QrhCdULk3n5Cbb+5gk4mOsw0nRA2V/APQSXKcyAYJ4IrNjclC+TGlE
BZm9fPe5/EZQ5e0D/+dO8C1m+T1o3skMiVkXD9yyTOU5blvleXTCL6DNJxdZiTyEzfASc3MFYAkG
xI0kcI5B0NRGamhmgFWTfeR+hHdSeVfn0P6plga9B/hXiVVzeZbpmyEsPuce9+ZNBMKwBZgfHAUE
mWFRbudnWAHJzcXKcLLUqIvvQth9GrAgLvGiFRPuVgT41JCahI4659Z1zklAnNrQJ5XkGDycQTR/
NDtCs0F75GWpvDcDxX/vFUA8JLr2TVYiz6rIPE6F4+/DZvZXMwti7b1a5f1J7Pqq8Z97ept5mbu/
mRZoP3EIWa05+eWXGGaPggz7f0LFJ3UVmfOTAnveI93Dyl6u90nv7hJ+G782hePcGcGcXbo06670
nnwJFN2kfXI0/ihi9dxI6jSdzX07aPGPNkrJTvlQdmqxqR0mynpISkAQMfelCS5QpF+U0fjUmGa4
I7hPWtEN4/jSUumxW3MF3kQk7HbdL3rFXAB6koQ4mPhTvmzDde1nYHqSd4609MnlVnLN4U93Ofz6
+qmuSS91DtDHrjsGlzXdBH7qbzadyOe26mznYKs9oeHKjnZTNVC6pw3Zocss5bHjQEaUESZbc9SN
L2ZsnAcli3/0BkGuNsiSj7USTKeAgsxzFs/BobS4XDhKuLxEx5mTeGapF1nLLCef+iKUtQwAzMV3
1PM8VzScT4Xp1mvhlFmqxUHR4hjKw0CfDpP7rHIRPqt231IVMSbzZVgGmckAlWp3Bz9rv1tRrCqN
oCUIlCvE1UDv1opIBfOCzXUzuBMwqlFQCl5lm5lAUol82YNSAZdSwe64IayqaqjkO1nLsK5Du3Eh
Pm+/W/NkXypwIRbySse+yFrjOHLR+QG+CPnR2xe/6vnZTY27p9oFZFAYUQ6wRQ3Pfd0MzzKLCfPv
qX5S7kQWVGoATbA6TbuWfr3TZijWXlh8hzQ9P9/IiTQ9VmZvnmAzflfY5bdGy1sux4HxySnzb8WY
QGKmdf6xrrzmGsTBeEqnVH8mO2YdlDAyPlJPQBVEFg+nodfUY9DF4c4lv/BNZrDJj+tsk5WbzGgc
UggKiFddqb33kvEJANfms+eT6++dAIqbZQkYC3haSRzf15nVfKaIAp4WSjGfZGn4FEUl7u9em5XP
BPB+iE9t2LzDasgWxciCQv0Q+LzuZNlo3W8ZBfehXipPLRjT7+JJzSiTaL7ISoYcug8qAQ3zPlB6
D3oBOJDTZYA5JOCLpT8Jca1LmOvoxeVSeKJpH80JSkYXtrS9aPNQtZ7yQH0vq9XhKXWb/mPoZcWd
m1PJZkJ7/q6jJOeY0e08+eEzRUYUJscwnVLZ/1wugz5H4T0gcPBp2aDj7wh6ls+GGo/nple/ZDmY
LiKCH9U7p5rxza5SaA7MKDlZWVVR3qcOT6mmPTQk8H8TUe9PoPi5bnjx2jSinOSBvpFEv3PVqrnI
YFmmfeIuDUxKHl/cuvw81Gp/pEoIXvNMGd+BLDC9A+P4U15qHv1IiGTgi6u7C6yg4b3xU1bWoJ+V
iX4Wp3nxFGWJ+5D5/3AnXVIfiEVyTY7htWxjkNZkgN+hhuMoBJ864z8c+AY0VL015c7pAlSrgYgd
opu9Tv2k9BN0VsI3C4gXXEJ/Ym7dKPqAXmnXUM5D1kQKrVPcMOYmqvoHuXzIPWM2Kpc3kd3vppa4
GlxOu8jKp3eVU9P0l+sEvG0ah3cA44WPVglB7OREoCH6/ed65kS0phKLmaZhuAqNzzaHl9AsrU85
beDPk678KWJ1JhBIuYRxN5vjBOF9GB/UJYYPe7x2T7PoV6ASKa8JX8EJRWGn3VcxE7kAFMpMlC5K
Wb1BJFzcRQkMyj6Y2vvOKIYLrdHDpQ2Cl5nWjW+XXj8QoY+jD249O969wi/ONbLrL2E9VWd4E6d3
Zf+RHFb/7MiJzo4oD5urma/fyeXbzG4+NmUeqWcCj/U5rgJSkYUxHDuKcvhmMuMLbapn6g+C66BF
5a4d/OFd0fkLR338hUrJ6URTCn94rRd9CR293SVJFtKamLS/V5R0kDeNvriFN13HMGwpXMYLrt7x
0LsU0sJL/NHwk+ww6WN/nceCnNcyU5dhk23LtM69cret8XfNXN/NHPabvH2GTwoS1aHKvjdwt+vm
NH4jmBUDgOlSbKMmHOz4k087QK19n4KDuAn6j0lLZV2XqVSribYBhTmzvZ0oRaQN0VMCtfKTTxFT
T8QxrqsTTe55/R6g/HanG0F15w6kSGVwqCvcq6PDM6fqr5hK1e8Urn1s1Hb4VBSU3YygRZ8c3agv
/gK7VcY/ZtdOwJD2gmfuD0udzMJgP3fDKTNy767VYvgSAbA7wC8evKuLQwNs7bPdeAkpM3vSjonS
5vtuysJ3TpcjVPv4czUqBWE8HGSAkVC52Hb/fvmPzO/ymO+yus4v3p56OiX8kLdTcRqy9o+AIqOr
Vpunxl1+rSWFJcOrYpbf/tL/meWKOWBdZzwktTWnan3fu9aP9du+bMrvPCc5Dxo1ajR2/H1Z5UQz
zKYEB4euZkeprUdrGWSWuHDEgV2qHoCfgZNpmNN5J8LNsHez+zqkylLkb0w81XZO1E7+UGPdehTt
G5Neq9pdbYNuv2kCkwzKOPOKbdMZXuEF/dcay/uxAE1SVkY/ucVhVRig6XKSKu4bKrrOvPDjh0k9
tXVVPGYz9dSZRkGzT5fwuBMhyFNMQXoaH8boYV2JIjKnz4BkULoFfBfH/KSDb/3q2FX9I3SgNzVj
Z/wACvFw8v3IOk+mWzz7vLwObZWG3wynOYtPGlfvk7Li720Y7lI/+bPqpp5Eud9/SAz3R04s5Soi
i+jqk2u7Z1lNcTV88G1ggBpQh++qsYnf6/Z/qMNV3+t1799p5GcPsrQ5Ve4UA+6MaEG7jB45oFvv
k2U+Drly1VrzpIz+XWbU0echnp2L1Qz81Zd9B1+8Zl3IGTfHBW0WTDuFkypAniuup1aTf03cZx9I
iYtX9DmcN/XRsjTz7EOyt1c1vzxrYAnui36ciQpG8aOa0BDq3Td29PtkOjU0XqQsqZ+FjNKHwbB2
wTqhsgai+Gi5RMkwLzekbbnJguZ5KpNw1WmL1b+a3rhXHjnNMlziKeHVU5wnx1Nc3uAEwJK7aSHD
iOeweJBZXhjk8GVNfVnxwN16vjr5RZR+61E1uClXX8vgFmEpf0DoGPRB8l2DjoNa/yl5Dio3utah
yvshs/PPFFs+yy0AmL0vDr9qnyLwVY9hEPtngAhasEFB0tbSCTDugLc7SHPVoz8p/efcCnZdP9if
eqD6nrt++ipWhtl497EDCp0sLS7VB5d2nrMs+4TiIUcr309OSxfj5K1WpFvro92G7/IAwLKYqOPZ
bs34Ka+C6A5CX+sThzJqPssx/3OsPvKdZ/3lxtOnqnbrL1Cvhgd4s9LVWx1V40z4Jn7imPniXcMy
zns6KBbvLAXSI7J35lx+TvIs/kizcni2stg61hZfSNkMqii9y/8pO5r/naq3njQwJx8TzQ0pqEPR
8BepQtX8bbZUE5TOsr44bu3dj2NCd1Sq64dqMvvntOuVE8SKIwGApHywocA6ehSIvM8ggd9blu5/
dpL6O1VY1Z8hZe8rOg/0SBSIG9HFCCA+NOqCM7INTdK1H53hqnCDIhE8n2VlUbtV0XRTxtVus1nX
qw7KmvEqqkbTgJ4JAQiQ5Woku/gl+AjN4KXU3lohiEkM/DWFTzbFdm6UP8piE4eUJjyFM+gSTebq
pxuFGI9Grx9GD+h7d9nNsapMJRsVhec6ifuWBEMbGXu+TR7T2LV+D4q4eYgCOnYm4pC/p0ZV3dtG
7xxE6wHpdVdC534SbdTWLpzyMxRIi2/juO/0ztXfwVVJejoskvvE4ZcGrshL0ujhYx8eWwtQHkqD
QufOa+kmzZO8fwjK+tED4CrYd0apP/sepSBV9L7TtIhgB0MCSkYMuuXTapVb5XuCg841yhuat2cF
WEylMeKzGIsvl6BpD0C2edx2MUhi3Q29bh/sCVQ3XkVhfur59d+TAWwfybVSf7SEmOYhde/i2a7v
fIAMfnPisX03Bf0d6Xtw+yaLDFg6uPpZjBWuehdDBUWvBL7wwS9poAYv40frVOF567eQk/IiN21+
9iLfDs+v8mzo6qsXu/dmYkIWuQxzE5LG+cUyMGOdS4+b7VY7iyaHf0zfOG56SKb0O6rtsp1srkI9
T+GU6sGd8TM5wbXK3sdjnO0ltSADHMzcy7e8xK/XYirZijWZIWs1A+46JcBeRAFpX9cS4hzj0eoa
rz5No9PutIFiFY1c7qOfaLR7yRSyG+Mx2Y1BrlNZXKdXm4sebeAvgHrB7zr1Rf/Az6sKYPN024JK
Gwi24wagt3mKjIb9+ViM/OGKolbhQhu9QjsXnHafu8j5JNVbddLw9WCZ60p0ryvRLZZS9gVq6mop
3Z+vlnWU2XdUWHh30pMbAi03NdH4LP23RjpUR88IvYMo7SzLPgCKJbp14I9rb+jApc5Lq67t9/2j
b0e/iVJ8Egemudwz8ysUS994uf7WJYZCYX/zMnC0I0jePIo4V3xbJR6tqdAOt81CD6M86oUB1JDo
QRseji2FBBydVgqcNwEZocB5s34ToBGVrPMlV7Wy47zRy5R2D383BZnNOaIFYoxQVAVeZVNx2NvH
FteZSLMBl4Gtzykcoiky9SIo/Dp1WkpzSX87rd2CtkLGPeFrUJ/KnaAImQvukEAJbUuRbQhEkBrX
+zQJnb2YiDHVbD41g/50kLZuAzrad4b5PZd+PFmp5fetS1vyO0HxY8UmtF6spQX9b/43EvZY+/9k
R9IKneYCg6H27jFyWofSBsOhJoFZl0QuxGP2BW6/7LLJh8qComDQO8iO1GTcbcbbBtqyy+JL/CSj
guLnxrnXuTtTJcqZOZn/NMx2uSebRZP3sszbkSTQMsu8Sb2v7eRPOt1GenYWWZq3e2qFw0vuB9GQ
7EofEuqgM9UPaT6nOy7x+qWsEu1DvShCtXqol5VYuOakH9LcBwhrcZCBlMau7Mhl92Pq7uu0H9cg
iN3on5IAtif4rSElqaC6vVMhbD64qkryglodsBK9+kySghBvAdli71cUYgk2zTrlZxOvyDYCb3OL
YiPCG6QbgbexaWbaFx2Nau0+KOnHAhey5cVSGAtG4s/V7M72cIB3KuOQ77nreyVtzDuultZFXiG/
gvP04qndtxRkHuSlc/MOEtlMiuneL5yPssK0vIcUZGEzcmAE3r3BARXveXpnULH0INa/2hSkW5D4
p95b35WNvBDFMFnARKndv4Bw9FjUKj15TvK0FdgvomIRrTH0ZRkqQ/KkZgBK+lHc0h6ftA9T2/xY
83taPt93mm49S3rP5LvkACohd3G4IOmkpgppXuqRsok6tVz7JJJNbJudtxCyhKAjYSpD1k5/zNCb
nKTqPln+79WAHltZSuG+zGRYy/PToCL6r9WHN7K6AiZMMTXOg5B7gRzGQWDJCsgyLNLjGvR/Xa45
Aod22FOgjoAxtvyvTaYSf5DBggUIdBFNP6WUEa0ym0Yd06uTJ7EIDTN6ovf4TCOFz6ltjPlboaGc
I7AAb/K1r14Ng5Ys+aV6XTpp5x96wKD28DmHzzIYUxA9JwEh4cLRreONIk/D7Bga5L1uFAPoJ4Qw
yGK87qTQvbTzRhNw0Nfwlt20FxLu80XCW5nEASSO5aKIScCci+F7upDjyEBkpV5nsgzU7nuhUA5z
I5dlZqrVo+lzVhoGKrd/5V9PRbyfEiI6lA0F++UY8t3xYZQc0+lrZqXDnaaD+USPdvpOc/L/2cL1
/YNdQJFUBu6jMpvUp2QlqcW+aYeLr6u7Mm/p9YrHlBR7DcaoucAVyGDVlnGtW+ug0t2wikQOWGyP
H53ltQbV47rc3OzS+uJ3Bg0uf3fTFtwFcOMTCj4t0L1en7PZFWZQ3g1kM/aiFUWjue9cCifPG2Rr
MdhkqTMo1gXZdVnCZBFd1jeRQLYGC74r19ZVkUmDmchE63smsL/l3htyOH2z6qL4of5Y2632WGfQ
/e7mCnQxMHD3qmsgWxQ62KvTTtZar4WnbNQpiusJHh9EL1uYqmrsaxe+OjGUYSzSaFrgbr6Ec1Hz
NcJmolh3XNflXuMAc2dUo3fW2jH4YLv+R7cc0q+FaXl3+jgWlGFF6depyA8ayRbikFEMqd1Ejhai
gGOmlumpKoJmX7SjcoXa0f48A4C+gGeCjKsAV2z83pn5+9GhMFWPYrgF0mo+u3kV7UQmgx+q7TsT
aNoWSIFVrtn+d28gSSgG2tQeXMu1aEAhjCRMUlYR0qjFeQn0/58ymRH4J5akLAWtshZD37VeDEWx
VbreOG+76gQLzxqwdxKuy7cA3ZT9MfRjTLM0YWtRSghPlj91a7Rvs0i1P8aK0nYx38TiiE7223T/
3A9OeXIJRn7STPclMCrRUVkmqgOFr0z91jn6MLecR0pRq+MWRv2V36a1VPetmzUm3F5E3dYGLW4y
9c1ovHPJf8CStPBE02laPwiL9C2rtJkQV6AOsziKjag3Q1mug638PvWhcRyJmRLUZtADSKxkBrT4
P2T/q11IRRdIGfZJtgta98fsWO6RipbssWs4OOxkKoNJIWGhwaFd2l72uMllJrK59jl/Z8G9iG79
xaSNbOD7SV+SkOMZm6/MBnkkx6ldGpvq1eLOQSoM7Dp3mg+VkXJVoDQQCBNmFK54xU6mMpBVAGMF
8OBi0W7yXxrLNt6S3hH1tuu/ynT4OXdqRC3cZiy+4lEYWnax+u8cQlVlD+TNfA1bektjuFVhJacE
rFtKxlKIfMqzTMVG51v+YFVU4NQD5Aq04KYqJENY9nBf7WigLe6WpuyLM/jGpdK1t0Px96Vob2Sb
m+wiJjeyFB5pUgsZ6ETLM1SfTnJIsP75zG1rxa2LO7ALhp2zoGBYinEfZCCuV62bP1HlsUApLPVi
1ayvireyxaZrrPumGV1AQBezRSQ7yWxRauEI1Ue9s/uEENDQewSmE7uNFiTa5FrFevMyTQMoQndG
ueQajZAe0iYGTUEFXlxVJuD7w0LRKNvJgbDLxnE62Ub6H1Cm0Rg1J2VrGV4sm1ChqQgWztVH9I6Z
g+xsgJgnn0+JZpu2ntYGZuafH1y0gC/aAIPyL5LBnBbMEZPCCur50azr7V+87XirSZU428XUAx9B
rG6vdeMARzsk3TqLS0WHonlZr1PRz3YMcfNmr1jdj9aK06NoRb6ayLoeIKPYr9Nld/oV2uvoxudp
GqNL5znBIXD96jAu0Yx+9GgiVCTGUWv6xchJ5Immq3tADZcIiCxBa5zObspRfJEXEd0kIGfeVdpg
XbfB8i2q1fvkM8UwwelG/q9LStytq7iKiYd/SAHb6r/JFc8BP0KnS3aYE2CxI7Pnd8Cx6lNd95TT
6mEdP9P37h0ifoKHN0KN1MN9CsHuagN5VPxsLINObvExGCuun/iK3FZc9Rok+SkqS17ybmWRLyLj
tN9e28BxNQ/bcv02kLVHb+RhipV4f/PlMBdc5rSir+AcL8cHgweAB1DZO4+s8AWwqIUpdx7J+aC1
OC/mB1lTVeDuii6JYfBGLbI3ajEf1aA8pfH4TbR5Q/VKCZqoIDLlC2iTzKjrHBuKixaEpnma6j1Y
izwENsqEUxOtPjsxk0EQnegly/euqcMYqGhUgtIRAmWHpgRXmc26HlzJby3gpYvmzbRw85gyX/ES
ByUwm12j0q4dOzQ7mEvjxAI3s85ENmeRfxlpPb+Rh4vD5lWORkYTWQpu/N8VYrL5TuRGyAv05d32
sMEq43uakL9JzU+jLmk4e/gi9UE0ugxwcC0ytZi/iMUsNUOvdv8qkw2EPo+Y7ps9xWFKQfeYtBiO
K+DQOPbNH1t1GgAtVP+SLmkYUvxjnwzzUQ3L6IsPgsOu1IguE3jIKR6AKTVP4i9KEJiXsGtsYgGx
8qmHszldmAi4PCxjyPHIXwb6EP5Um9S4k9Vq45BXtPYi2AZbHGVNov/Fe1OLbN18s1ES310fs8li
8BhOCs38IrJgZPXv1sd6I5Rlu3UuyhSG4vvJto9K6UBAFniddjWWWLLMZIDt5xsMPPNR5INd/LR7
4/KP6avTai+u1t/33R7zxkae2HrWN1JVlNEuH+fN3r90Wb3HLghoUfxNdyi+UpTxY17rwWNIjm7v
Znr5FdwcEui2Zj2YY25/pMn6XuS5r9Cv7o7uAcIeaoG+DdCa0DVMYbXDhX1BVim/+rH7rnIBxgXO
oXlSKw3Kn0VuN52z98thuFrNb6ljJAclj9WLDG7QgFYH6262u12LarPc1AkgHy8+m826x7YWc8eI
oC/f9rhRB9tz35hXSeDuQzoY9oE+OrC1wDce+EZ+COzGArUcmQzlwkY+uFWXr0JZi0Z4ymUWanBa
3fpsW5gtzNe36l9uKT4ws1BNpBIu2fy2p27bvnmqfJQbm1U9215/JvG2y4JOv6S2rl9MrlrGXqat
qtsZbIGFA/37YiBDvliJflvKrFKVFxNZrn5i7Wvjwewa417cRNQAuMFV+NVFhE5j1VTZwWsIE+bO
W4o0pTJTZlKJKbPCqrTLtlytSync3Hx82WPV3dpu+8lW23Jzd2bjVPV1QN019aGbWaDbZPEds99P
lNMUkPBSHHpshya6+rFSAvTda9HVXgYRatFYFTtQb0HZF4FONPmYm/23N56bD3U6xovhuv+bnUu6
FK+UphiUuIxf2oDUVuNU7/hzLh7pKabUouZrcretc/5IiRtGynGTvbGRHWDrWXcQE09KNGQqw+xT
LMtbxYcBhQekTfdn1k3VyW2b9JGsHo1CSxOgLHttntsDScf00aj5th+zsyy0RTI5LsdbsaPdO6MX
0VBAQC7h4lzUKmVVoG3q7q4t1OJxjAhVD9Zo7bcPLrP108tnWcIXbmo8bB/2zYf3c0op46i19m+E
U1NV3SHPTtMw6Q86JD9NPg5VeSSc4B/Ifk7XrO6KaidTGSiInq7FJpS1aHZlbIzXzejGR5arI5jY
02ooQsMIymr3xv2N9GaT1T/QOkIyav9FB7rxZCw9PclMjYYM5lI0aAEDtCpKIeOsATB6IxTDdpHd
KDaZmGz7h6l21850FZSOm1MswWDX88tAL3LQkm5nTah/pmlJ7XZ+lRWrzZT1lG5s5gBVjofW1pK9
Lue0X57W6OcLeJtPNNws5zw5xnXd3yA6tyXNcNaZ4L1t3g85FBc1KZyHiSoffhdsvGUaDC1Hw74E
5jSv09WGGGYCzehPa5mtLibw3s1usW7S+MX6dscoq8rpaNNyKTZuklV0/C1bAjQ90oTXfvLsjsaw
XKMkNqoBEg56Z4ZetPTCp7nr5r2e0mEaQhoOPlpWzA/9FFjWkUhLS6DWpLkisA1Q/WCce8i6ECu1
bklVDv3v6yaiaXOru+TGuKBEsrE8QxRl9tUEbQfAsGWXaGHpm9LqHNsjAAfL0HtGQmUcldsNJAvt
ToRvplrTaUh9Omc0lej84lMUxYt3wk0MYMAenmERGuMTxz3tKmaifPFf3LaHmvCm3bdBchWn1V+s
b7bvWzCiYTc4UihINj2bS/0CBS7fKH8fSCbol9oKXhRV5v60/u8uoqUCyuRbR3zWuWwnurfSMTGv
ttNrJ2N5kRdpy4u9Wd7xspbZNmwyR74BRLP6bCpr2WjySpcaoGy3yX+1jcj+B5M3j/vVNm4KyurQ
JX+J8o3xr6e/2uLWU5VvM5HWQ+rvvKFL+WX6+YP59x/Um0cONZ2yuVs6uzwFcYXO5w4abWi5QC4E
TsJ+HehDQbitxXKC0B6+o8VJ3EUd6cD7r9vJWtQy2x6x7fNm35snis2N7OZRWlc6R6sG4WH5nNtH
+NdHisn6AcXlzdO3x63//ptHNWTqwRhQGzOIdoZiVveQFNtXe4k3zOrYn21rADyC1TYYkUZ7lKzF
uH31UPsIzd/9Vmt1Jgx/XPWrRKwco193D/S8qHdcEqgB8bXobv1VDjROPzKVoVgOJ9Uy6PI7IutZ
jkibnjq78E5Ph3p1nLY9ijZqwqNY1lph2RB1L394y34yW3eS9Zv9ewpgbFiw9kblUEsYk52SobK1
l9l/l2lVCPCm2Bij/z+5/K9b39jdLP9fn/LG92a5baXC4bePIlU92HFwJNBNk7PaA46VWXxbAE5d
ANOW76gABkHbi+mNl6nYJGBT3c+D93FOAL3a9VNKSntxlsG2IBNuGmCfNtm6K7noHqYq3T3IXkrg
6BAYyROa/C9CUvkhjyB7WE6PMjTL+W6tBOYYVlOHo/8psm5RVDFnnoNl/Ydjs3WNjYiGXGKaW6Ov
vcR267n3ySKBEbEoxUKVAG8DhsmDjULMRCEzQVYWr79vubYRvyqGLp9PxpB9Bx+FgO4yaInaHJvG
/gLsPzw4Sk5gVxRlPvTRUZoMVqmhhOnqI3q/uvoVJEddZYS/EW9VzqPSTwu0MOhRoeWcElAtTgAm
ZQ8dAauHQKmISabZjmI7fpdFJlq66l5MRLaqB8dL7vzB1ndi400KtKvbZuKzLcVxnsv/NEnqHkWe
qAShOoMi7yF2qFA0vLR7skiXdeVcXlVA159cKsmeRB40Q/+ggNZ9IxelarkQskXQT20OtdNbGnHO
XD80NJwcVsNlU8eyLmoQggj895zRli4SxZZHkqVrgnJLzRfAvEV03WxvzDZXK8uf4SJsT2FfVqAD
BNVV6X7ORjsALQoypI92lflH0YrdZvJG1nIMdqELNkbNpJ+1UY663vvrUm0D61kUdtFkIInn01GW
m8KozPOQ6sHDJlKdeH5woXQkLbpLCs29SABMZjJIoMpbolUy2xQ3doHpzgB8LoZic+OybbPtygEl
JAEYljQZSDu54SrlUfiYB6CzHktbA8BogBhe9wGkoOzuuav0lIhDPhyVzjMvSUWBjl7QfrWTqQxw
dFCX+jqIIdVIL7LNr6ghlqnrMdyLLFfIiu029bYXvdU/NbIP9QfFpYzONV8BVxn8pSzBdtOXpch0
Q6+PxTD9pU2GVQOjhokoNrtfyV7d/rvt+kTC3nzBLs+Fuq47eE3kHgXWPcjK9qHMg++yEvR3ulKe
bfD8QKgE9z3j9shNXA1XoPiEJoR3dLuv3mIfaFSPqoo1XsShquLoXMUt2CSJPf+WzvDaOWl5gsIu
ee/TT/sc+TrxcDqUvoJXa+yboOFjwafzya2BBhhy7WuSuNOxN0GpEjNuBruiGOvPZtN21FkdNKuH
bvu1X0cSzUU0EbgU4RAaP3PJb9LK1AsHBzVTq70YvdH8Y8o95+w3dnC2IFp5kMF4nelaE7U7Cqbh
cA0ou1gU2qC3KbhUr1MnayEcKF1134Jl0u6CmqvmG71MQ/ohLpC670PdCtudyKpg5nQq5mrFl58I
ZzrUd3qnlQAPsM9qo3bpfLaGuqLOHWbCR6/yqESJdH5XF/iqvLejI1U+9gpwJbIV8CqxUv+BtoEN
4OoG9IoukRi+Xdpf3yBk/X82dUkgq4dWC//ovYzyLXMYPuVtWlwr3wshJ1ymMtQ2f9Vv1knfFVdy
Zu0ezmOq0l8NRSHL0geiKaVfYe0XsdPBo09w6Rqh4Cim/a36Q7EqyzuXCyheW40G/V2zD1toGUer
Yb5oJkt3aMemsetBvGVw6TytqM4/zYK3J4ayTwzW5FEzpmi3UpHMQmayDCvDyZw2BP+E16R06B4D
bTynHQi9cJWsalmv3Cdi/uIqu7wypIg9kBo/aVP+i73tgPOXWmDzaPV4kcG0eo/2koZaawozk4wf
1aKzG/XFYDMVGQQJWG4263ohmdQGkL3W7ajPe/H2LN0w71ajf93z5hHbcv1AABiO4Ax2KkwpwzmX
K/NyPZaZDINcprd18qpulit0LTfhTS2zdNlHZqAScbme0j+A2DLW/cVNlNtWN16y3EziGWoFpehg
GvVagmtLIYGql1QTLAUJMnOiiKiWbWreyVa7xxuTZLL7l/IFI9MHZb9u1C7uczeZuyYGGS02Qos/
aq3vwNBYVG9t5SnDV3dcUtXyMcREttg+xjRlNrA4i7MIpxgI0ciMKO6WzUV48+EMK9Pv6grkg9rK
Q+OujGJA4U24NJ6zxm4vvhdHww+R0iZEbblh0SVp2ul4gEK81YNn0VGX1V00s/fOk9KEfUYZFag3
F7+sjMeIEojHtgQqp6QxeiVwUaiOBISLAdAysGd1/VHIWiKhd1ltutAIoVXltTUEFhzUUXwBH3ln
EUIud4ajN1c4Gpqrtsy25a1abCItHWF0MiLKaFUye7fvmTjuPyeBA8H18prZ3jBv3kyZvI90Kyh3
m94zyk/g1mcnsNKDB8CxgweZ3SyjlO/cuO3muzTyoVfYbGTmD+QYD5uPR4GrOU2gfrDp6tFx5sFv
8x44yl3L6b5tB/VCpk8FpKFVTo1nnmQl8v5Vuclk9qslcVqA3Tb1r2xuZLL/9gk23/8uWz+W1sHp
YKgUmFKGAtOkRHMlkCthXsqNQARRn0Qig8SK4/xKp+y8ircAMJu4kMI89UVNvYBWX+SW4KQRrZDQ
bO8UuWFsd5HtcnFz12jJBO7SnEPlm4vMm5vLdrGp3dC4uupRJDLoSQpeGXhuTsRF7CYYHsZZfc6r
hG7dfwm8i4NE6Hm7LMirwAfJPzy1ik/+CHib/HvNaiBZXoX1Ktt+PqJ9tRX59jN9lW8iiEPrk95B
EAWYvnrVU+h69+u0UoPqLNOhTR9C4GzuR6ce6SlaLEenspQ9GPuUalT+T6lfLlOgMuy9MRXDulNo
A0A7LgVY4glHcVSdiUwuDPezf89tP/4AX7ECNnLa3Y9LjbXIOqO9S4o6fZZV0ljRY6r4T7KCert8
DHt6573JeaR72nmUmakY0wXqZnb1nEfYjl/kbtrTLKGlBQzK6t557xkqqZ2FgjjrqG4dlKl90JYl
b9wPpu6k73TYkH7XLHWX1nb3UdNH/7cgVOFUwChtUzhulPGTuKSDEzxoyWxwoUJJfQ94q8NYH0Rr
+vO929HvX4Ds2O+0xnUeQFJwHuyYG2kU087AQsSWbbdvLUTTUQUGsozf322uotj8ZKZbSnGfJdYH
WdnLppvZja2WOJD66O79zZZmpF0SE5KuSo6MTq48zhFIMFZFZ1YIOGq+iGQYNEjvDYoDjmILlCn9
QjIFapj0VNuAvDIeDSNun93IAS7CC6v3sNiGfhfuWwXebEut/kiCWYNa4n0Ge5h1ckO3/T/GrqzL
URzp/iLOAQQCXo3x7nRunbW8cKqrewSIfYdf/10FWUmOp3rme9GRQiHZudhIETfu3WUpGA5RWTA9
UJOCSQlKaBIx785sjL02ddN5KIwTeNftN17UR6GHxTO4ZvBh6CDFHvM3N43sWzcbb+SjAQZ41qYI
gum9Yb+NrlfuW8sEdErtAP1TAHtbLTzotn4bxSyPuUqIUAO+Kgk+MeOi4zl6INNA+Zk7F2D431fQ
RGTPl9JxOmi+fdjNuAenM0cA0tb7GnWMRW5fXY6PWA0Cij61mu1CAEDV/a3ZHnhoDhciAWgUE0Ba
5e5hQu0SeBkVJwAZMxck55aLyviVGYDls3MtDAadqULfAw4IwfK4AKYb9Q/yTE2pemFaVyYkXCDB
yjNN+O0IIFT1c3JsMLwiB+S6s4kDpWeeUTXViS11EzWmHk03TuRCwpGcClwlZWpom09GclrX2FUP
Ybz7cW6J14blxX7d9+61ujrxjlXG/KmVxbSzkmEKJunhEJKOqILG9yLyQUsidNCMI4MeWAYsEXL5
uCeiO3cFO92PlymyflrwqUtTtNQ2pjoAB0K0+bTfp/UNCOHfX5ClgQ2pAIDGw/lT06jH8+iYfQZw
OWbex7/z+WX77y4WVHqW/f+7nxfawKQsrwn6ga1nQiPnd2+BNiwMMM+yNHxhjZPu0jhjB454V+DG
tu3ruAgDmOc+lLH9TikcqTKdPs0NFDOBC6vto0OaWhm8ULFHZXrUg7g0aoCoKyVDKVuytxXhfOy2
TxXKQ640Mqo+PuKJBNyYmvzwYIX192gN8xZV3NF5ZeKkHtlMoHlA4fMx3VfdS1JauDf27XR2C+ip
za1l+114EA0iVyhOarsNdY02vrpWbx9AySziE1RpWtR258W2VqpVU9x0IKX1NjRaG0uJY/3jkCbw
PwiKzLQHwjBWNVHgoQDJ4Qil1oahin5wzjzPxqvZt+KEimcIvg3ippeZuKXVaO6tQccl4MNGPc2O
c4heX+7MuelGgZGCHIlqKpdKy6IduJ+NqNhdxlSOCaUzIAhVVS95jqLZRR7O6CCm7o6hDUw4ctJX
E8BE8Nmq7jLGy17t75/MUkkxx6ohhxQHeycz7eNqIg+aJJtZauWm6woDyLNf29JEW7XRpU7FG09+
IN6FyjBXeDc2G+FWC3Hz9rrJAY/toPtySNvASduOoa7ecx70ElVeY+ldaER+cR8nB5BoeVvQ0nn7
duznU2WleIFDprVIFjRzpePJh7NTathuYCidh1RJatDEYLShb1shFFuiyAD+tzLO1OMoLcG3rBUH
q40m4rTAX0lSS4bMGfdtaZ0sa+TQn2rYI7hlhccfxQxthI1bpG9h5Ioz2aCowAE0QwUrAlhbh+tG
0BOpisMRoDBDbqBsaoAcGke+CLyAjo0PEWoc8UmcQL1wrd09ks3Q6J7n6Qu03P4xUfQpR0Q+n8Zy
hNq1f7cSnJ1ymxZMQOUOtBaAIOcXzZTFDmXKEsiNXzaaqMEF0QKQDx9q7LguLswQQNqM6WEYwrDa
sBAk0BN1DdW1Sgb29RGkhgqS1TQzrujUXRupIFqIoAKnpXxoyCaQBXQeAEJuP1ibwY1SfCeIxMeZ
kflFKvDn/mgYqKuQJ/8YU495xXwCNwAOiY35a7qE4k5cMvsQGaw5aToaCUw7iCm0rjlN+PFO1FuM
NE+eZIzcGFWvS/duOTnFtNPqT9vhU47t15cT0U4vEKQPazmcKDlGPfqzUC/6yAuuE/9oI5fC7aP3
vODdknX4W8f15X87LRrX8yurcgHu9YyD5gChIqDj6dOfybKqwgmoWxHybv2DfvKiPybN1ASh++0Y
yT/8V9BURnA99W+AaE7F/HXMI4BLcG46Lt40sfjcLczlrgkT5zzwrIHaB3QXBBMHYJRH9uVjqEkR
t8+aYX03wxrFOraeIOjoAhHmMA/xBTS9jmqJZSzyKFyMU2yCmnaUCOGEDR6Dq3sOfot6GWt1Aida
tPibfWLt3KH6kdeh304d5K5R4d5vmCLAX7pVC/EEDk6iFHyGRxppSFZdJlcaPdS30SVj0pfSd7wh
3I6hVu1A05h2yGEOoeZTUSeVc1Ivx59vZ4/Qwlsn1lLQdXYlOIM8S3noHacE/zDkU8exq4JId8fH
zPBCxPFREpiHJtjG+PSFmIOHJrRRSKfohA2Q+hgoYbnURfnLhm9m1LZ2qAchsmEWWT/dtkYdjyJF
GxU9Wq8a6pHtbri6aCb2RkUM1pmKR23dYbWJJr309fwGIeTuArYZyEkqxZFmGOM/46x9nXprfOVg
99t1feL4YGwvwHejfRvwrD2DmBGAgKQA+jFRCiE0XhvymT4cLcjsglolGf2qKqKnvY7HyxN1HX2O
nlBxcETlOxLEatZTprhu/sKTP2vrYo9DPPOeW+5C+g1xtKZgJsBOSe3swGYvgypC1BqPGlBtLvft
JBTbqMlQTkzXa7qZ45AEQfX3+7m6qi9z3hkF+PVpPQHQw389BliNvmdmWh3u7Auvw+p3d3ogWoe7
JWTr4n3eMtDROSw3fVZU0wm8IyVOkWKeQCORV4hGKyuNuTIu82RcmywGO83iucyTq0PrnckaD7K2
t2SjjSZUpkCCVG1HY9ro03ugGd2uLX/SIV+M4H3bzEAbqOwlV+Dotm7ee6sttLJu6xqajtQw7vOg
/oIPmDw1y6c1n6w0XqbIy7ASLAgzHDpxvNAC5hrfuesle7Ny6wuwB76poTAYiW9gcCpxzAE7oFHt
OBoYGyqwq1C31fKdZojx7ELGRgIwcMGtxwV7P45G1CTMUOpuo76lYZjHPdskteWdYwlYvTotLQcn
pKqAUS0mx5fA3mQcEFdkTKpHalLXi3djDnrw1ZYXQOfmI2DEunkjs1l+6SOvu4wNCET4LNwghr4H
YLFDc0UUtLnSBPXIhkzGCJy5i08VPO7czHYcRwg79PtBSx+goMj3whyaW6waFqZg8WqyZxz8amzx
e3uupRMy28oXjPb4AOE/nUbU0EZqD7JDt673s6azto0Wigs46I0ZBbYecg/29Ew2AMG05krdsODQ
PJf5qemgeGRliDNTQ8M6B1UKDmF/LpmC3AGWT+UlKt4CE94uiD5loBTDpzEko83TMl58aRntMuQT
nqPga5y3vRb+TC3+Neuk8QYG9/Jc6VbsRyXT33p9dPezUyWBdLvvFnisL3kHxr/R+IMNKBqnQQly
N+Trwz9o1IBI61km5bxz2gFhZuVONjFqGqhikuYg9OKVA/UC6fkJopPSyDYhBAKPNCQ1RbBzZZs8
Nt5tRBIBbap328oZMRX2cyGdHswGBsAvmajPneIS7RU/HCcq0XVM0zTzO5tXdFW5bCG1wUDdvdn7
HhGVrmuWLf95TDMltJ4dUxwtc4AKQaNJsBXrIuirpNku48pxYghcMw7JYDXvaqhqG+TNtF1EXZPw
FqEIBKUEkWSnhLq2KuakMTXLsFYMTJ/Gyp2Gn5YbmskPKEHdrn4QskVVTh0+h5qlB0aHXNKSq/93
dMDvbBal8/NE04Mma6oNIQDuHXkxb+caNCCebUF9Epn3HKdN6KH41PUURx/KZ6BQQuPYZfnJ1Vw2
B59cJ3ewth7YYvw2MaDdIvVhW5W59cYRhgomXN92NYixHgXCfk+QuBCb1AMomtVN8kRNNszapgq5
tV9tWhWVWwaZqSCfImcLfKkHYQ87vNmxVqHEPQpaLrUbmagBR1QbgCIAfGuDcKHvoJwny3gsXFD2
kbPt5f3B4p6zGftK34C8pr+UKtrXpNrFyHj3ZJRO8TYj+qpCgu08gG830p84jZw8PXl5+EcmeGAx
e7q0hTowfeoKEdbAP3fhpnbd8ARFwvlisAo2nPLmi6cacqdhPWjfRqcD4faH/dOOy15JBwoeSBAD
Ek173+2z+DvgnwiSIUbIb31biz8Z6HVnTcOfJkVp3+qzvpdPL2w+gJsMOXH64da3lnKZ7SV4NhFv
HK715EzbTh9NFIxI0N2QcZ2Byo/p2xTHGHDwHVqT7cA02T4iGtEeG25EG3CkGx4wcDDyYTjlGWsv
sVe0j7h8t49NhicSMOXFlmzUsCyeH8rIWRaVBg6am3EAGbwA+nu/+rWTDhFjMUSbGISpj+vE+jof
difL/+111ISWA9NUgxgDBdcDovp5+HcOReOXRDOmA4/kuJ9Z1P8xtdYrOHiyn1nn/NYhAW+z7YLV
Us/9dOz5XyJGuh6sleKVW1O8j2YB4uNqMG5OCNm3ZmT6JkrBHWHHKpbtIjrV1VG7i7PmTxqtdhpS
E4Ulai6oi+B6sS15CKIkxesVTs6wraNM8zW9RpB+5fnyIG9/ci0bhfHwW+3UI9tsTjfTLKajVeSF
jzNGsqNAMgWXUZ0DiI4N0aUZrLNkKqK4OpkJfyPTGpxGNXLuGy5DKkzFqmlWFKF+awZ/CVePDhgP
VBzu3yk7aVjN9TdVyo307C9mT6LhXIfUu1u62tT6OgVR2GoaYyfcRxpSs0o0OTNnW+nsbhfSnzEL
7Ydh6O6HC+lPCM1fcqZHn5XM7dmI2TNlI2ol6ltKHKDuMxRxwl6GlA3H2EI50JLAaNMUCVoNh5oJ
/CAcDDBLBDDPIxmko1sABoDPmAQj1Dbv0wm6CsD4mKoJGbhUcIQH7bEaruAfGhIMyG6Sfc+r5AIE
oH6LbBAXNhVoVmk4ObNxo17eQ8LGRmjTEaVx81STl40HDFI9NZ4fRzHIiIF+LYFBQF0yK85NAzgk
SqVf9dwQr1o+yofIqJ7xtRstpqEujrKAMh0CXLUf9wUPIDQ/XEYO7UVSV4xkCgmtFFhMpdVIdmok
UAhQP8N5FizpJ5YN3YbF1nAe++LtvyeMKbE8qUK2qmwjXy+KZvuJZ2WlU5kcCIK6WTZviaSF2FWo
kWAe3uN0+lUUVY6CCISp5yxCivnfh59sGuiJhZazLdmokcMgd547gBRdHZyHJFWn53oIbNT4oqgE
x2WaQCbOu3m63/MIRP5eI0EjBSWqtWnjOvAiDrbLD7utQdiqYkoceoSE9d1E3Sjtqg5wDppw0qjd
55ozbLx6qG4W6KAD7gAqFZqyApF97FS3pEyNXdzn2uJDjq7TVAGqkSc8+ib9ec7T1q+6eg5q9RCr
S6FfQC6Eup11TL1uBCa56SG/OdM01024f6wxy+jnMLF8R9dFt7AMSChkcYeiXuTYcGSwfanizpZp
IZNA18Sp7rxDpE9bG9HSk4iG8cQ+ejSkCbINcQvw0jqm6XXJusNqo14roUOk63/fmVf/u1fUh2ha
3gqtWJetK8CI/Out3PnQ8HfvkWym2/GjXt+Y9PCDqkbvu3oDJWYe4hI66r5h6K0PdUskjKFt8BLl
Bb56R6PelJE+v5CttkwQVWkS9Y6N/jLMoF5unKnc0aQu8nRT9y44tTU9fZFG891ok+mHiwPXpgHp
0Q3cfDpgOBcrM3UAOss/Z6vTDkyJ1K7NEJodqs5QybbaqBexnh9MK/y52kXpRDerdL0HRA8gLnZQ
QgubCfVSj5rdho/t0GtgCdENZIRNhm7tlAGesca2FK2loSQkGw68yMCAodxpIWRHp0udx5ecXMim
FOcyfNSGxP0jT7L0QKHmNRIdf8SkbRdfwb0J/iEVkSY7uSWlBFczjbNC0TbbwrVxvANX7NimIWoF
AScWepQ/UtOC2PfE0ubNm8xsMZHdUhcSC7H6Q4iHHEgUQVsApZn8LTUaiInxZDwNOX7DqPBBgaEz
1id8owIuj2rzczp5fyZTmRW+1QMEus4WEyTJOscNnLDCsRXizeB1stRfZW08K4yR0kQsbrVF6rc/
qK+EIteS7d1Ek+Np1FjhG9mHkUU7q5IAQHycOtbTBWRkJDiNm5Rv0wq4d/IpTWdcjicTN+bdHMbf
uinKzlMFuSyoatTJZozMKRAkKkdTI8k7tEpFrlcNPk4XUFQC9Z6oL2xQwz84CniQO5YAb3McXaEG
14m9mqjsEAluI2nFfp12U+jZNumtNEE7ARr2iW8ZL8fzHJV7W9QedOM6nKQ8y662HClRsCpyc34o
5vKQT7hvTh0b+VZHuuDgDAAB0jAvIv3BGEA9CmHZfNcOcw8RYrWOGuvYOXb/8MmcILgJuPfgM6NI
j/grTDd8dqMtqDlBF6Db18kowr/F0OD9j/x76Bajn/Q2HhxQF9t8ogOnLnGFpy2Il0MbSgO/nSYj
kYf3PYJ8oZA7lmdbZ/ruWuX8JqvQRSotK492oenPtlmCgmIGH9wUpYXvNLGqZ+2mDrAqkIG3ln4Z
URN2aePYQNjDBPe+l+Lv3Vduu4ECTn9puSU2Izgxdl6X9ZfKdYGJVROLj6OMNNPxtji5HkOoCabV
Tit+Z4NWHOjkKnAR/D+c6SXxdbCdxqg63b2V9SWop3XAurpm/bfR9BAejLj2GuvjhoGx8JyMRfbK
wOUWeE2uBybws6+zJ+LLmBs45ZglB33jtOGIr73wm6Vv4tgxD5om5Nek0gAohkATR/5oB4ndT3ao
EQ8ASXk5kONWWn6ZsxaitU0EGkEIbewRcK8PuCO/LUPDbfNzM0M1PZmzn1CZ2QglIWMBlqVi397Z
iXswHpVshmYa+CF3Y+N0526U/RmgjX7prbba04sQ+QgwLZgm1IfXmdmZnEPCmir5VzqC/V3XIKHF
Wjt8sRP+CE2z6ftgGtWW7LayI9y52KGY+24PWapBwcY8hHW1r7Wmu3KVhe9aLT42JkjxSDWebEk4
PpEHmUyVtsfdR9vQJDXC658sPEfu95igv2xx6IROKnxYOGIAg56TNhsehf1OT1owdFZdkgezh2pr
BKuaq6catgQKVbePQfHS8fAcsRCr+VA3+z6t/pUxwJSokaqXx3G5Q6lUv0HdFvif12nqeXMeXQvv
3pwqPtSmU8zPkBkrNp7uGjsylnZfXT9tlar9U7U/7Uc+1FtWi26Mrq19v/8oowiwCmjsLAUKd6R4
9ihRqpCM0R6MAwLs2KqI4b6eYXG6q3egIXSJ9lUJGSVakmcS0N3IPboV+LpAyHXBBc24Ci0yrx2x
PTZzVx8R7bqldWSBYltNv3dDIRAhA09ErNw/rSGnWMG7oA0s9jREgRqUMTLAtz+gsxOhZHk5N4HR
gnFtxcuuPtSjhoC1dy53fsuGq8/vtqZt7tbRUPTld8gNlzsvkwYET0crPS/dJOoyRLNKD3fpUnf8
Xk0t3UY96z5ZecVCBMiVgzX06bks5n6f68XDavqP7WmqoZ2XrtpzhAo20Cpqo+XlILCazIYBmYJf
e2exY/tCNLU/hVp7TlG6V26ipOzOhuuk+Y6sSCaI0Pf68lSiSPFQjKNdbmiGmk/jxZOsidokof0g
Tjn7OMzP/jJe5+/Xf9rK6UD/ZWkgACn1RAN7J8QLZNg0DxqwMg8mHvjGJoxkt7FNEe3XmVj50FAO
7FbPtnOkFXXJ3tfSpKF/KztUUdLcutqbNX5GfD9YTctLaU1mHHAf/b5O0CuFNoqtIuT5YxMoakVo
dE6tr1kJ0NTsOghDqGb86FXQw6s2ixugx9WG5mlMvXgEmUA0xrd1ybrNJzf1YmPaIwq7Tq/vgLW1
3Eq3zHyaXRxpmsa0z/JO1jWdPaQ+IFh4wM2oEvYMIMhJrXkRZoaCp4mwW7TlYd1cyLaIN+soqTi0
WfJnwuxyH8rKuFqDJXaTEzpHXrv5CxPsJ7iN8j+1elCYfg7cLbONUx8mIMxCgOwHS8AABweoPuNc
KA3jXJQ5GO09YPIz/edsT/ZrCkTi82DH26bR7FcylWaz1SNwudJIzjpCiSy90siZx9Fnbi+PtVZz
PJNrLdC0xgs6tRwHp/woKs1vcfQ/0UNcyjwN9KgDc28V5a99EnNUX3LgcdQz3Qaz5rNtf6UB+cfZ
8NO0cn6hZ/5YR2kwG1BXIw9ElCEQ2JvjhjbD8xRato63QQa8/MLcHBEhDXp3SDzahxh1mse+LMIH
q2AIJugDf2ts/a9iGod/eY+FHKx/dT3/wcF0vKyFXEt5SzTBP6013HHeOo63rMU/ZbgBIgQRS4V6
jpF8DoYwE8GKerY4UA+4XGcoAzchIVo1geVl0xMtaEfUnSe1/cPokxnoueI7iMqiP6GMAzJUb4yf
cCE38f0SMTB4YKIWX5Om1l5Brch8Y9brF1B+eGdRWn9ng1LRGJPmaz4V1sUFav5FZ9DOjhD4fPdV
NrN1N1k3VE9p41YvmpgRPQAPVkALDJweHhNZB3bYSr/QwzCwy7m7OKoZVDFVoQ6S1CNbyHPDn1Tp
FU0krgdVBkuMvN0sffJC3vs4ZWN5XPeh3rq3HtnTMUbeEO+4vMQlkqM9vn3iEKGyNMbVi7p92ssW
6uljeaGxrZyZmYtN0jUAJ6sh2f5jDU2hmhSnLBshlk+r1Zpu7KHS1poH4t0jHj5Ur4gz9ci2svQZ
VldC2s/5emcn398tvbNZ6Td1Sj23IPIeEEy3EDYC+n0zyAo3KMsT0GrwYqiNgCF7Ga8+ZDOiFFd+
4K3+F7Ma0a91nfeGfGm4g6Z8DOigDsJ3SwdSM5vkSSQOxPnUfZYardC+Ax+ZXVLmCsA1uTyBIfTd
w9HSvc6LSv7QoZezKYAbhXBimeB0VfPDehsxU4bAL40/ZumaAu1qSEBEzMX/Pz7pkGvdmUiCPtIn
V2gtgqejUYBxHZPJwKy9kGkK4B++JMxwMB6Aorn1QGE3/sdS8s3x/+7Lti2Oy3cAPsd7TVbptjA4
RA+19lTEZmZfcWYIkrp39oU77z3H9R6p0VkN4q42/KZP47uJAfF2S61+Qw6QBUNgQ+vbvWdp4OJW
K8l3hDQMNJm94lhAxnDZbQplChpt00XyC9QEmRt3ARUzUckSVTR5tl3hJKhvVxP1yM2hQiga6/ga
Xaqh9ARfYT0X4J4RDRTowiRADDnB7Rv8SWSj6pr5Y2IpJ6HaGm5ZSVBzKFdHQ+5XvMpvnhT5DQwW
+W0YIHPQCvDQMyfxrE2hplkJjvI8T/4kP0RoMaFltXnWWnFc11IvU/U50t2v5mUjaBNvM3u2L7Tj
+qqalr3EEL+DOCjew2qf5rzZMMMGPvRjIupDudcyqBoaTNfOmSy9QMg2Q1lJrYFpHzaaoOHakI1m
yUbDTisn3xKd55MNJVhavWxD4xo6Se/jdWGFku26rZrd77YGu1IXlJnBj7YEiNwqefvVdPXYD+d0
em1jr0OsX8RPDAfAHa899wqp7Bxa7zO4SFDEcgiN+lYYobMpWZ8/RoadPYKPJX/kDT8zXN0vZLfx
ZRtADQmCXKRm5ylacsF0FBxD8TNYjLK1m6DWARgjcESHQpkH+Qt5iqe9+4CCqQlkqsAUq1HpBMB3
OovGCtRbg3iYf5COyqqZ8ml4p79CM82MeAx+auixoMK8AHJmdrdxnE+gi5KIRPbl2PjMRrK5N2v9
gWzUWGoWb6d3uFzM5JCDCfkB1AAgIgVDyGa1LbupPaoIgUIJ1UzyBWgx9h1kPRAJAhsaNXPlyXLX
nJKJrtpWUu76AjcAl5cp6IQ76wHVTYhKifCHkYA6WYul9bDa5xDoR8nin2SiSfKnXjuLP5latJrI
rSjZznE4ZBVU6CtTQbA66sXSIxv+OPtCggKYJqlZfWnoleYXs+j/woMoP85dVkCaj20LPZEvoNo6
gT6AXwTyXBdEavtDYxiPZFrt1NPGCed48pszKHsmHJxANDOIrAIIUW2zrnEE6w+Ozv7XXk0lUUUK
htutpuXnBU852yhe4lPytbaQ4hJjiLBpn7jZ4wi+ZzMES8sk8/yxA8Xlo3ScYkd+5awjoUx+RWcv
fqBFsLehNqlY3C8mjJUdA9944MS4Y8GohrIKwjCEEKOi0VjXET0GaH2fZYjarTchAZ4UZnMzxVix
baQXNuREje7I8ZVydCE8gXImw7pRMyvOjJoh7VohFbi9m9CY+8PUxXQku2NU1q3IUEvb4dM7sR+D
1LR9ZeEEawxu8ww0YPusW7IG8twO92SjRmh/TFLIJ/ALShCh7elXQb+pSPQge3WiI5no90b2aghj
wHDn//AFv+DiO6CgDbh66UEGw8mCuhPNgdcx++IY+leorBePtekYr1BFRVSmZ1/yOtf2KKaH9Mn0
2A0QvbCJ2BvR7evC5g2ChvQKyIDYzy1kUhbjQvxNrtRkUYiM9wj1t2Vem4fuVOfN2bRZdMkkFCEj
1AN+LULP3kZCymNRxPHXalag8dJ51s0hfmp7+Qd5AQkU7hMDkso0ZFUxg6quG669HPFM0tLw6Bi5
BWBLKffLOVsdtgEdukY4yF7prO1azH3I2monzbCDqnTZFodK5A+5NzyAPRrU57wCrcV6lqzratZ3
dBCUEHbdGbqXb9YTZCu1uHze2JMOGUhyBdRukwtuH/+R4YW4XogJZnWZoJmgDZW+kMus9t/5kq2H
Nl1Ygu4czOulYZ2dFiFeNoJi3G6AAkSgx3noGXMebAjRbCBT2u2nInYfaIKaqpXygFBTsjivK1q1
DNybKMLgSlIXO1FD60PhPeD6NDemrwNyicaMA9QMoICxlJBQs0gB0VH6iHE1GpATJ3M3QiuRrMsY
cpA7p5viI9mqrHyfXdaQNxl1KOoGCMshTq+iex6Pk2NdZzew0c36iWx9nhwdc45On6J0S9dUNJwD
sjlbcnSKGFFX3X0xcYnbSkerj2D7YV+8zruNRW889b0hX5ykXMyVozenwRrBpKG80qn8vCgbnZtX
Z+ZT2JbLIqEV8QYCBFnq7cGj5BsIq39D4Vq34Y3lguxwKJ+TJHptZr38BmEtO+CINx9m5WZP3Qby
ufqTQJJxwul2ZO2DdObdANTm9xAMxMHg2AakyNvhLTemd7sD8ioU8erbJrKtU6eaPoO6w9JzI/vz
UE30d7a74YfL3Vb/j+3JBdnaBi+5t5PBulGja9y6tS1OZxLXqsPdhGB/lV3VP6xmCCVVp7F2XsnU
IRp649XhTsJDprLc17n9deWDXzjjV7+6VkIhObBBe5aEX4kjviQbdakx275vN9Qlx8FwFsdWfaoa
re/2s9ZGT/jt2w/WbPgxnt5PozJRLwa3ukDQ47aaXBY/4TkFScoPV6lbyMlIF5EFZaNmii3Px1Wm
2NGQXqWaBjcoOpYhqdCnwkd1a33oOMptrebU9PzcJ12xdwdXXNfGqbIIkfIOV8Q5tv4SmVHsyVZw
jsshOdaF/ELpS0pVUl4zaQAq1WsZAZ2AzCdNjBqQHE6boq4Wpk7X8BhuSpxVk6qOoCmqsp58AggZ
hClHfBgwHc7wXPdCbqq+tsLcGjJzL56qUrDc3r1EcdlBBHh47orikHOe3RBGzW/Um8Y0vf21GkU6
ZMuMPnv7uQGWeTWRG1AgPx07BG5a7UQNeYwtUs6gEwKRg5pYV8UiGrfQtZi2q43egEynYVe3vfDX
rVK1VudmeAgb++eQ2UihkzOARfwMsZHD3SbLD2B1HSrZxunYqMq9WVXzuaajPfSVRLl74VUHJnv3
UFrNax8BGUqNiL0Zh2zClPaEH7UUsnR1mMzjyKMi1REYMlALYBXyaYD63AFqDbh1Jrp8Ihs3U6U6
U331jLQ9SWn9LJQrSlDGqwzlwW685KmJpuSpF0732NYHiK52ArhD2DMnBCo8kX7W9IiZAbHWWxMo
1aPiYS0GoaIRyd7nQvaUxfUbr1z+VNqx81jNj1batQmgDPjfB57lj2U4hBXf1yzPffKtw9x5qmvB
tmHZs4CGNIHK2RHpUjc9MpAtA3ydFtui64wb46AHbrumhRQDhlphG7eoROMO3bxtjJRt7RyiOkYD
Yo9a1U5koWBIY3IXSBY1xhkqO0RseAZ21z3G7lxBokmmmbmpYtGcgW0aD8ZYH7S0bM7gNwHCx1QX
FhpTQ36tO47lsuR306st05/KDKUIKaRAuhBx/RAZs6tQ6PK8Nd57Ik5HTHS+loFiBgWpmAUuD13y
qSHMh9u2czQbQAyhkfUNpaHRSxnLL2L2nJOnjlz2LFEdgDq5eWT11XZYN26oa6jxUBnCd5lsAhQl
YYaMyEkiy6UasDppO2iASZRG/rI1lvor0DjSkSXLI58GAFoCGf/hRsPEipBEj6cUt0IEDkoI329m
I+ovWVH3F+qtzWoDrV6+i2WGgkhAAnMz/RfwBziYiMY+D6qhnsY7peRbAhOYs9hG1aC0AhsBHpyr
9BR0nsq4NDRelrcRpqhLUy1+N+B36MqA6gOFluzzXNH9VQOKS8hm2CEKR6gq0FOlgdSz9G46Jfic
mhnq7lfEiyvjeQfRQwDoFPqCJhRuPoDkdrI1qjn1kzI2DzjhRy+43IVXYJEfqJa5MaCvicwJuLvC
6QDerQSw05ifvRz8p+Vot8HMGZRwlc3KNODS8ys99z0TJdy91xuPpmPiIhyBQgGM6dN3mnCgTAq1
pXjfNi5o7qSi7IkQXEfJrOoWsd07LzVw0ZuZdQKX+UgD+ywCBqe1meLOBT2mKqUiI66N8SY3jB4J
l7I4l6743LRWDJ6u1Xjnk6klc++4wLcD54JqtPmU2s50iqp2BkcNhqsN2h34jdC4kMWtjVAq8ju/
1Sbrih0L90eZO921LfLuqo8TrlM0rhME2HkN6uN8RPZZNXgy51fQzwJTn0woURdA6NQRmmi85iSQ
lwIpcw2ZY+9HXjw1cb9zvQkSD7HWvPQ4LUBwMhmOZANKXDshS12gwK0MUgidXmWrQSCJxdDN9jqA
8D1p63EQSpy+R6g11tlYPwCBBfBf16ebljnpQTdChBWn5zXcQWEKVM7VJz6z610EhIaVAgCNo36Y
XMRyKtChILucDcX/EfZlzY3qWtu/iCoJJIZb4zGenaST9A3Vw24miUGI8dd/D3Lvdk6f89Z3Q7GW
BLu3Y4O01jOcwbXpl02dkGU/evgDB0PGV3jv96EqXfD8LFbshLT4jRd+vIzKVKDCoNwbz2L7OnUv
JjATMgC7VzmgFyvV1XjBB1D9m+G6meQSv6n5NJkRuj7WCBvm6MsjJbmCNK+AD+8Oe7G10Q81hySH
Lu49bir/pQji/CmzZQYAAThPcBBvZtmQ36+lvPABXPDVi3lJmTwtknGbBvBsInGPTUwdwUcIVe98
xKPJnGlhf+NOw3YAHQQrJ4Beq91Z+RWWpngvltIO7bj/irptBRhKPlypy/qrxwsH4o/ipGngbMEL
7MOCuHLtN0QCjRD3dAOV92gXWNGTVCMJXRa8BJ7sZhD7d5955L2oIZHQ2RbdwNxT3KI038NPmC4L
6OEsZ1OWczIfxqTpzjB2ABOOKgqYCnKZ5VT73AJ/oMvoTlqRfB8nQIy8xM2PJJXi2sRevkhsrJkh
aALWSsEOZU2cTwcNLw/YC0KHmHlq/xg0c2lMo3Yhe6+G70O8Ms/UwJ9+ERGheTw/Yc3D0TxbR/PE
fDxm/x6eZ6vcPbEuX8KrlG7s2M9OUynzkzkzB+x0QSXJu3hF5lGnV0CxurzYoBk1HMte9ljnAp2l
zY8wn39wxpZSKVDhHNpG56qQc3t3ivbm4A8ADu3MKTyaoTdP7vl0nhE9BsFCjvZ1jPVpO2TvmlQv
hlbaYLkNs7sc3qtjGW3ytqN7Q0k1B5OvIycIfXBCVyZXzHPNALipzo656sXkh8bpg2WPm8j5JmbG
406Pm9R+t6xJoG+8pCB59jAghD+s9ZoAYX1Ii3JcyDkECzl4KizIhzY8m9DWgMQOoBnDfDBnDMht
CIVlcvXIpaQQhxIsDChl/ploknJwxaFm4xVrHG9jBh95c8YIHpeWApUZdbk2BHO+W0KEgx/yDIRX
AoHEogoU9G5wMOxoc4bf/i/ft+j6rzy+zb1eYCWAoxmSWfvh53axeVz7uCR1ndVAwWw2jJF47LCD
KcotkGzD0aQ+HSCZdDQzKl9u73lgqpbo2Kvl41WLLxYaxvFYwZgZr1/LEpItCAPxpyX2vodDNUNj
AMhJc7C8bNXPIOtHqpfDVz6kascH+DxFtG+3D6agIRnC7vf3gCmQm1EzYK7A2e8r7sxDkwyi8r9u
YwZ8TwpAAboALkyz2o7zUF82T8fBCPP4NWqMwOhDxMP18Ox1cuwVaNvs4IPu7JMpcPbmDHstV60r
VFahxqW2JudCT0KtOb6y9zldkeJDQ2EjNERMQMrJCuUPb3HnWv7FzqyKCr7gOfRJoiqNTkMdrFAP
5E9wDcLXxLA1DW9TpmxaiAYQUqyabrFtV1unG9HRA4wfbqhJA7xh6jlrBWbtzrQdIuN+akaNG6qJ
zch/zvvUqTCjy25e2NTesAN/huDXI+VT8daBe7tu/aKUKw3QSoUO/ZHORtLGTTrzHbGDfxmgjmZK
5MRdSHJAO80c4cFkbTEyFJ/x2vyf19UqyJe9gpql4YsIj+mj0HR3Z4SYEI+i3Z0+YkIs0Hd3z2iA
Vf9r8nytuROwtwvo4i6mucTtirG4EDTX6skrTyZlDrKs/RXR3AtNCHCevJizvhKf5pp8VjowtoJS
kzc3d8xHdv+854/afMiZQje8sn6YP83jYzfhfer8p3EbKPR4HH2uIPqewFfxOI4lfRlrwPNjy5u2
JvTgUQWPmildmZBGKgLYaEA1F2iQF26R/NL3Gu7hiMyMqS7gFRmdKVeon6v0uxBVWOIN9TF1Vb+O
hRA7/HGnl4iKFzMBAijYg9l1cGbFiXfQyH00WUwzxRxiYDSZwGrr0VEZCgkkUh5ZK58NySFrygRU
GAYw4SNOIkiSN+1PM2hZNd7t5vTvuDTXZaUowoHwBXCc0GnmU38BG7EKk0yIH5P9QfEo++nhgbYo
oxqCk9yKAakOkueJMiAFsEBZmQ1aJmJ6CAKrzPFsFaCFzEDqzvC8sKRKhMU3JjKH2BC7HjGb4dkm
TEgPzXtwhULT+KEdVuc6YNhE/HffyOQe03o8eB99oyEN4g0EtEG26azm0EbT8/jHyhzMgw6aTxIq
973u8xD0QRsFMwXrlXmO8TdHPQJGhPmVklIc+rnF7k+iDkmTy107h45dehsaBxl00tGPT0vOT4ls
ziay6QdPbX+T5fl4dmKWLCuHVh+D9o+eFVv/FL7aTn7hfS1VOoQoklrrAO7UuB/0LivIG28HUPXw
CE3TYeujPLqoRw7+oEl6E8hHBMuJUUaYAwcnd5lS4S952+oLUKTtpbaxRyhAbZO0WTUWugVz6/TT
oc03A4msQ2V3qGb5bxXN3mA4mb1nOu3QeFHZGm+X9D2d0AeeAKE5canllwRNTeDQ0/dZG34vAecK
zTQhxnZJfZCnzWgWDNsutvZc+GxJp/SKfTk9QAWRHgAARhXCNXBtk4hFWm/nOdC2wCP1Pm7mRxCG
FtgswfEmgAvXlB+CXMACVfR2eoJoksV+MoeeG2bHF7cEyNknujjCN9N5rSrU9k3IC/I5NKOPyWSe
/AiTyMk3WDlOy2pQ+laRoQdnYSI74ljNLehB6o3YVzMGbcDmlvdxBNG4uHZPrkQdKk3KFRRKuxce
Oe0+7gB6NWHSWsG1l25oolTx7iWtIVUwgZmGRlf3MjipCFs8dLa/u86cuviy/encmjNaQ0ovhZjE
CpylcQ9HJ9AjQdxEOQGYLwvGd/64KoJILxI4uh7NoXLr+ohSQBcmkGtcmhzBP/g4zodHyAvq7QrH
2pm8mWEG/wpBzfmAg24E32bc18x43MPM1dBSW08NPri/BkwYyQoinjBnG4Aj1VUWxgUvTnHa2kuL
ZtObTBL0JXn0j+fCyA+7te9BGqNaV5TteczTrz2rX8b5JWhU2Mh8VuZVAUvysVyZ3GMAytY7PKWK
wz1PyCoXPd1BV4PuJ66BOjan97hJ7L1DXECgJzFLc2DKnIrr2TTy70v+vrqvQcmOavFkrmE0FquZ
4h2WDaQnAHL42gCTs86BzNiaMEYTv4s+4sautxaxyrWw2/Rr7sbrrE/KL5C6GJ8g/It91Zwv+fQS
j1Z9Sqdxo3hGL3UE8GHtoblIrJZeLOHSC4duwG4seI7d7785c4adcgsDq4u5krgMe8OSgMyRV0ut
YlgcZ5o+zYIr37BuQuEMGnDPDmTv1hRwxQOEG+N9BWvYjZPn1VXGHgkLWnRLAhpgaD4YLA8vuZLo
8HpwHKvtFuuV0ccrb45gNyOWwWwzNhmHMRl3cgVNOHByjCGZmWXGNf5M4AMnculnTC9b6cSnVhC1
V1EUr9FBib/ULYMjpe3+dOsJK2rf+RhU8HuqSJWCX5vAcm2eyiP6ofKqWfq1blZ6FoETMxmPkgQa
I7Jx4LIyH1rWRZ/jyYybqbbN5QYA5LOZ+LjEDN7n8QFu6zJLXgMr+EdYXXEbppTuhxYbIz/Im29D
o9dD4FVvkAQpt3EwzLarjH1M6qsZ7xzwKHEv6GClnX6JVXT12qn5NsE/IMzVtMkKrkG8mX640Lh8
EoNsrkZMM83tH2PkoganFNkw3vsonqfwlciCwn8ycVKRd9vOuiUkPXd5o5Lz5HVttAzG7dQAgXyP
Rg1o5lhIja8mHh94O6ljOU5fbJJHNz0UxaGEH3do2Q49Nf70w1RDzIHnEl9TG5WsR8EkFY5eVmig
4oMH4H82Ao6M+6851bM3nDnDk77cj9WzCaqqE7ueO6+6pOx1FBY05js7/dW/aZ42v7KW/KrhZPEF
DdsEz7fRP3YtF09aT9NGwUnvmrT4tGie2l/7DoC8+SIwQLYT7Ci+4fMow7qL3asTJeDtFTbat5UF
s1rmN6As+WChT3pQF3Pwu9TZF3DcLoOoDRYmB6JRiqppXe+a3v89D9LvCtppkEh45MzkLJKw+528
wyNfVD2B1jiF8kIt1cUM9CX5PqkKsDDoB+x4B9xyBsHV56ABcYFzOQv1EV0v0SV9bRW3FxUAvdh5
JPKc1flMJpusLWAayVmqHN0d4kVfOs1+OKwkv6aw8EvrS9JSqLNDFRoVoaa5TloADD7KvcXj5mry
tlt8SoFzVqHRAm1q02ZoRroMOgHTxyy3z9F8yBNrPFAU+AJeMndhpkHmEIU9F91EM8/k7geBpnEi
uIvfM669TxY8wf9p323KHky6gOXYE+f9qW47FIxdMNCgwkB3ZZHeUEn5nXoMKgJPag9SIuHk1BbE
eP/MoR1K5ARlwk3LJQSWo/wf85bmLf5btQTT1LzBzSGH9yfQYW76ZMIOspEXYjsLE5mrahh6bMDj
+HxVJSHjaqGAAK3l1N+ABu5tKpoXuwENpYXn8uZmDhM6M2FZA1vREqHvuV5tM0/YVzMBXXW5syc8
AV1QDEUoRy5CbYvfF4gx+yerYDpvs2QWg5sl4D6dVrM84D12FQH31fmAfu90k5phv+sR8SPp0xBE
AXDziH5PsI7Aq0lc7ATORdCDq2wUyjWsx+cwRRsuxOuchfcfpXF6lPOPtvblShQQYIM5PTAU5odL
zXCVQR50KJywGqIIVK7iJ2mx1sQfm55GV9ATvu70hApCu47cCXvQOXefW6Tk1fPri99QeBziQQEK
JhpoVeldqqQa0X21IZH8J8fzSmxUEF9tf9KbHkXlN6YhCtl6yXcH/L6QJYQdoSDtnOKqgSik0yTf
K9/a15DSDROtgyerJthOkCY9R7aF39i0yzqRrvDAYXkINxS4H7kDVLCw477JErXTqLqqOTAZ2Gcp
KGbnYOrWpArhKEBuzq/JZuM/mQPxgDxx+xcoZ6frAD+uMGKj7E/UK6AOXDrtWlu93DXW2GNvwF6m
lACcXtkUVYmuB38jfb9XU1IOxZCYg157V8JEBTRZ0Gj87xj/I7eIAyjjZh47uHOBdGoq0LEKPbCD
DXU0GUTOUzVHHra91dLMMbMzH8tCb/rG8dNFecau6qfR7oqdFuCJeRa2obUqV8QeoBY1h3ULlo85
MwciBqyvSt2FTl6XJxo50PqeFAi4rj9uUVEqljSInVfYTn4OdQJZkcdoAvr3KmvHb22nukXvOc6F
phm7yHyIzwOUBx4pZ87XNX9GoWvYauG7R+o6yWst1zXx7de0z9PXUq6bOYB96nQbutemKfaulfsX
Pmn7dbLKe2R3rv1acPEp+jNm5U7+MoIFUQI9pRzrSzVW3tntUX8hefzWdUn75NMOhd55sC+zEmIv
KVuDVfzdbn13CZildQWn+wfx4vErZ9Zcherjo8m7df4j74LP+SkA668fgh4PMjTP5g+tiAvrBrD5
0k6I/TrGXmQikDexc5nH/sw0Y3NkY/36SlACO0yjv+kGj4baxwIoBg7tnWyV0vp9aotxX0ENGEPD
+M50TiF7wBvg6hGi4ZHn3ftkp8M+L/IpjEU+vtsWtiw+jeON01jY4MF1A/wqIIT2Jp7w/dhXMKGG
E8U8/inWdvIi8PaDc4/6cNK8PD4OBHiPTyEIER86TvAQ/c88dlQpXhbwKjQvLBTgOrCJJwf1uX9f
Yo/c4y02DRA29oohZNAD+VDB7Dlhq2899BtXbdqqJ1jUW88JL1/Mkiup+zIkritOELBWAHjH7sIM
2In1HY6y5Obic92TCIz9aF7DwS99lUXORU/AFGqUKo99y38fKCj3x0xhRws6yLgWqrLgz2eOZlK5
L8eY3C8wlyoHSyCr6e6PVPPY7ewpO+zN6WOB9Om5++m0zgNMFaP8vYx6zOfQg/EIgzNL7H/ItO+O
ZYZGl0xYBmISibf1HAZDE4PtgpqFGXVTv0W7NflqBjOaFUc2EiyOwmLK4CXmwf1qbhGYQ2c0LieF
qm8xYffZo3O7MCORhtUTS7NkZcKy0x4whhYYVYwMYc+6bBvbnXgu/SI5sYKcQKMTzwG6gs9Rrr1F
itflzuT4lOjDFOdf0QxY8ibxb30A+GLRwbDAqgPnzZWRWnv4v9iYEFR8EFbjEXgNlr1DsziFi4lf
H1ISbF1aBmcSuMTDY6WrV8AxwuB4Tj4OYLS+xpbNlmkGdX7Hcrxj6mkPgITUv5+JYiIQvsm9ZV9z
+CmYYTNR9Nm7hMZxmMlJHBoI7e3b2GZrMOubG4cMaCg4z75x19l5rGS/ItmtlV2X38fZSraoBwIK
tNNBddkATswhdwjddby7PNRLH2iUNiv5tre6X25cFlm+GAjcsrvGV+4JYJAMNE2U20BZ7q7RNIN4
pqrmT5M7XVuKJVEZB2JbTxP0AWY2S4QHWU4FOxsiixUEzWYcIcr6oLrQErZn+Nefk5kMY2YUjozC
u5zDn+vvd2N2s/lr1MtcEPjQJAsfMF6LoilWSketDYT3PjDx7hgP1eoB7TVnNSRm7nNNaCWt3gJ7
0YXwBwN9BqvFRdqn5NlFGf/S027nt9m+Z2X1pfWmZhvFItn0fsTe/cAL68Hl39xYt0usO+LDBAnZ
a+wptYAEUbx2UaFbNnN1ylSkzMGX2S6pk273KF3pWVTADJrcI5znCpQ0do+UmWZu2Sv6S0ls/9DK
nnkdVQrrOXi5eIvIA8WBgwjGF0kQ15uG5wTrnzkOcqXOsHJlG/hw6nvoz9PNQGnJYqvhYbQwOc9c
ko7UxsbOjT/fws+J3OFx9t1MNP9BcwfduPYOZde3x01NvnBY8cSn+Pl+T5PrxgxaFv0ZRRH5NalQ
vABo6GfLsI7oeMSfuW6HDdYBYjd0Y3lF/ydY0DpVP4l+oi2vf6BS14J2V/CzA73SJwsKOuCSke7V
k+prPN8MG7tDL6f6PTpba6NdYlRLJt+vtxo18ofqySfpbTMFz98CyBuU5xYJUNWL3oFI5T02Q4Dy
1eE4BXxbi/FZ4//h5ukkOpYD1sueNZEPKCqJ0Co8eeT+ODwnUBg1+dEGPCRpJNtCAYx+YAlQ0gJL
UOWeVYOiuXm+t/Ob4P7UNzGEab6mCX5pj1fE/W1Q5gHdd9S/X3bPuaW7rjiJDpWa1wSW1YVGM86o
utHSg67Sko8uq1FNCnSYWCU+NyMtN02KPwFz8moE5cz8qBDpwUrA2pzxRY/Dww7A5P4KH7lBZQnw
ouLVjzYQQQwl1w25uFUpTlhKwg/Og0AL/k5Y/P0568c4dMHRO/yVr4VdnkoBdYR50MwXVRTThTnl
HsSZAt7dBxQbrJVkLg2BZc9PacQPnSPsIsxrbQM7V9ubgdfBTXkUuxhBlvfRCrJyy5IXDZ5RGBXQ
zb2NHqiLCO6ZamCr0lfJyvpmpF36uRlhDvdwgFjuXVzur2Ezx3N4A/pDUK46C3bceP/vk1lUFgoj
3smyfKDEKdShLA8YQ5OTsz6tOUtj0cIGKcA3cr7CTDYDJixKK/QgLnPIawdwGTPQWlmxzPzUAYUE
d2atOI/a9Q9VLQlQRdUPJnt6i1tGbjmByqifed7GhHGi3GsCjtE8Zg4O0NlrOMiIJYA69EYCaHl3
CXR2Ezapg06gkYpGqZxb3yZjDlHEsIFPvPE1RouNQgeTQNcqyqpub0VY55kzeDvOi0EbJpIBFIlD
k/TnOXcttUfsUvs7tSvAzkzbxobvD/hx5baHZfUOPmmAsgAPDFcdNHUeB5P7My3JgG9gA61XUOKb
QtKiyWG80h4eaubM5BQMqUgGlIFJGec148FmQl977nbq/OdHnlQaeHJAcCwiY2hlTuOph03llwGQ
BUr66MWHxM5tQL1wnNPSBuMTayRojM1hBVr3xh/8bmVVgEalkdXv1MwvhufMAQxR9jzajb9mwiHL
elD8uS966+wm3sZEYH3x5/+cn3hw+DXzzWCs3AirlOA+31w0z8/n+5voMd+b8nQtuxJWN3NFvgja
algAMPgDc8nG5CQjkPGYRxkDx2DR2gBTQTyILjpiIzZDj4Pbg0j1exlY8iddFAwNoGz8Xc4z69RP
8b0qAD4zREvnqWb8vmSdAPnJ0ZiHHqqGrgxANeXOZRCHj3nWJdhR/Wes+6Ta4SmtFpq6GH/Mj7oU
C2zHcrfOXB1oaJweYwYhoDkaBP5Oi7lYIwJw5Ew5oXYj7yIycPwnCVFOkzOTAy2HJRkGvTK5wafH
EjC9i9Z4vZX+Kz6g4joAZYHFnvWlJTWwqgO+iCYkI2S+hTtG4JZiNBGDC1m3PnkaJQOAdtTVb4V5
BTFELPsPD715aR5/XQx8XAARub/QxWaNNw9yWZNDF9liA+QqKvNDBjH2voEs+3xmDhFg0ffcUJBh
k/bJ8TH4f879X1P8oBzWSZtLAGQCrN3bCmSXlDTbKqWockEA8tCTQq3zqkpuLQNWSwaFek8UbEsG
bf/DZjZQLeGIDATybmp8umFJYz8FvQ8RGTJ+1J0PF24oOUM50WleUlW/kjhPv2caHmNOEdSXMurq
g8gstTQDEVYOJZHjhwOjh3XjuCXYLZl+XOkzSmCxiKqZakj9ZPHZvpnE8mtR6bP24iaGccgrmLJw
zymKn41N9FsTuNkyicrmopimm2GwyBP2A1CSS6ynWAZoKGaFDR3hhOyzHmxI1sAAPE51v6tiWE1V
M1stzQkO3KnxlgKXzeTMQTQvusBzBHwftOFafYWodLxS6aighpViAV5AnGaFIu+/8WN84i4QYW4+
HEkPtIxH8VSp7X6AG6ZbbBhaWu+ZXd3GcoiuFTSS8YX2P0z6MUtD+vHdZupmTSK6uul4SrKa/FDQ
yju7DgkuPHyOIhV/gVBSfbQD7HXN7p+iNrBEc4bvSO/0S0H6aa978k8C/uczi0aUXJpg2GQW0a+u
FYCvm8sf/2OCdNlslEpQQ0ed7zAKH+zbHqWMoougejCHZsDpR3IQMnizSAZTvGgYVwQreLCVCX+W
nfSO0Je/NZPHniev4M9u3V0cgu9jZZSiCIy6tjDFTeB84+fNAlpyCfBjODCaJQdbRT4EcQe2/GvA
hGaKmdzxFlAJE0Pfo3yKHQBGaxdqySDVDF6erIO+KF40+uj72EYdL889+VK7kj1nNDRjJiMzGyrf
QSYOJmeRZFzZUiVo8WH+4/L73UbXeZ5gd+G08oVmbfecZiusG/NDlzRrSIuNOzlv6PFlyw8mb0JA
EvDIlQMYwuDfdIt6ruoNjd0t8ZxsQ9jzsAO1gDu/j3hzSfAeN75zBUis3pqcuW40ZUJvrhiaWARl
+sSB6ja3MalkmIXwYNuwrKYCYLDaiiDhVwGhbkclOgKJuI4a6M0W28SfTgH5uq7/4ZFWh8UIIEvM
AFqa0oiu44Sq18nJv1nASP2smmaP8mf37g61XEEySx3Qb9SQGsgukYsN58QowKh1rj+g9SagwfLB
SZBtxwqdMxOmTbLOUNX70jWaAZgK/lo2T4M65nufegLgw5Effa7j0MwHzdSe/damkwU62RVI/58m
ryq4jWZ2QdaUZtjsFwNgMs3U7eB18fuMzznII3Y7qAL+/0b5PM/chXB2FLUNkZa5ntUU8MTIsgHK
eX+qYGDJJ5Bpe8T9dw0O5sFk2gxAn8Kt4oPUpbMIKqEvpafZHrsad5nlbvv9w/Oi5rsm0l9ip2Nj
KVoClStAJjfDrAkATlXWK0Qu/Y2wNWDak0ahMvP3xajPI2rkF3PgiWQXP6+X1NMV6vX/5vErc7Bc
7ZPtI4cScg3d146FnbKPlRg/DK1PiPgtK11+tdFTPAcWhYruTOsL+rYCibyzn2Q38Tdhf5g0k423
Fbbbr0w4Xy094V6xC1PnGsz9T1d7+Pc/BXWvDrk9ffCKNq/C69ZAa9cfQ5XBMiHv7LUlguqjL/Qe
4ggxZKoZ8O4qhv7EnM8aqkPPQefaXA5qM0q1uLzO/PbT5cDR7yG8EL9MtMGqGIWD0vKgWULyTT46
8Yevgj0TnDw30q5ORVqDkTznu9Ypl40TDU+W17P35rvJSm+UTwEKAEsTppEHCkBQO6cJ32soqUBT
zFQ04ajpH7NqhCQvPuoQaxb/KMdp86hlmhnKIxs+jWA8ULaoS7+CTqR9caEUtAe2582r2UyGyLpq
7zP11hRMXQveqKtJRUjVc2ryqmgBxg9gTC3ICV4/lvuAJ2AxmFMxRXho0+bjU85M/BTfT02Wy1z5
oT965Z4306JkIFQEk2v/SNol6cf0R+bUfpii436KIY90iCQIAaSR/KOhENRvlf2jjLxxEaDpd3Wl
1gAKNckG5CvrRbshbL4UwMI8uwItF2MHCDiREJp/kxBRHNOYv+cE9ZwMjTwANJJNG1D5apP0BkW8
6nvgQ/E+SoLxUpS1u89dyFCaAXxbEgBvv3mDUGCbzfwhrFGvmcanYCaI3P7wmOc/4x+idil+lOus
6ax3Tdv7HWTUuGHUyfEIB2gIyEa1AidWnTw8eTeA4YM4z2FxthkrNBVdWQn4yswxj9EuvMcjuqgb
Z47vq0D4mwGQPoCZ19Y++FvRNJ17IsUZ3CmKFSTaCI8BQCXEOYtaulCi+z3A8mo6i3ngryvMQBx5
GKgUhQAdOg/mVn6q6VJBc2InbPo6Wpb7QYGhX0L1BgUpNG3eGFA2Ttp6H21fqU3Wl+kmlb730Y2o
CcK67YuCQPKT0gFZmjyrh/dKR/GtqQtxAvnAXahqBC/NsvotcZi1BeFtDHu/pi+WF9hHFuUfJoo0
H54J4FDzkDlUTnDAx0/OlnboSwHR/UWZBXAFw0ty19r+OD8dhyPtvGDv+oC4z9FdbxKUARhSgddw
D/9zHuNWf4TF6VszTvo09CnbpjNPhYDM807xFV5I1fUHew7RBot0AJkJeLWC3B8BYT2nAbFoVihV
1VsTDr1/TVxPreHS1m2kYdIYTD8UV0Ns3ft9J2lfbtIS9EMXmqNAn2GrEVX7ggAPRFCeu/XgXkH+
3yuP2JrTHbbSbNvWUXPCM7haAb0pXrgLP1jXmaKvTWYdvQDQ5IUaN6KqmosYUQIFBRDEyC5SFxn4
1aGv8mY5OWP6PXI9rG/S6cPy6e+1d9xkzmX+FMYYfKkyoUCH4HN5HOKsHg8VB/6uHPD5DgMI9a7A
t3c+dR0fX71eKDSdC72gdmtdtT2wXRSAQRoAWPBmu0Ch+8r5nkHlVwJNA9V09tJCnX9lw2PhoKxY
Hlp7ClZZIr2XQJTFYpjFY38NkFH+J1BJubAtF8boCQBYQ2V9EXFkfQH3r3sqBb5EJoRzDbQM+8xZ
mzB3Wmi/p229Rt1EhDYR/coK/PQjs/xvss6iS9YF08XLip+OzbKPTOt65aHGtsVbAyG6RF4nszcb
X2S42U8sNFcHfeUvoBLWH1uvaF8G7/d8rRy9GaqcrM3llIhzjZfOc9ErG6IpaJq5txEFx1vSdezW
wVjG6hr3YKI6LkGTmSASbUKrxYzBZz5eWF2yM1cNvQc9c+bjsfDvPbBeD5aWhsT52HjsfvMBbg1K
1ms7SSAVx6b3bOrHryQteOi6ZXeAgiC5iX/z45z3/+Tn+ZEfjV8HoN3DQY+/57f4JQt4Iz1hsa6W
Q6fhS8Z8aG47vfUlw1skTDhL9sX8N4E73w1t/+nSqnr8UmHFNWdLiCSdx8i//92GsTvRAr9hDvWY
t9YnOQhoNjAAhI5figwarLbzZlMVHbI2BSFpDtMqAvYLmjlw/kaoAtAB/o+LWiea9Zxxa3MRb90S
b5Hqf12Elof7HFFvW/ijtel4Av2rTFrnro6dsMcL8Gvl2et0yNp/oHz6WrWDfGuzFKILeS6Oskyn
fSZYtm5yO30NhjpdOGj0/5M7YtFWlrXiRYIWieVxqFfjwHXnHgDuAikNFJNwtIV7CGJV10szTObY
Ih6g/ADcpcx21wHqW7dJ9eCTAuD5nY3DigB2AkXb/KSARPxQFqypWtkPl4oXYus4fADGvqGnvuzt
RRBlV18U6iw9J95B0Z5uS1RSz1DGTpZJ5drvOYWVFBmbXz1Fg9eT5Y8xw4WRbbfPaHHhCYEi8oK2
0CIam9hPQk8M4YRnE0yo5jD3oIFXtzC36Lsrt1V5he4f4e01zUV3dWDCeimiGFuvOZrzGYGdjlNr
LNLcLSO+egFTT700TG8hHlNf7qkJ+G4LkK6dGUx8+PMBZOUtzSjzCmwkSfzLDLrgvbz8NAMwa1W4
gdxHOtpBRVR/SWjRbxsr82ZtF5gc9Q3YEHr6VsDXFgohNHrCxoLdGHbEJh9MEu4GQyyAV2T5DiAL
KPfo4eVebyKEkb0k0++w0t09vFerEh+dunky96FuM/T90uFR9CTISA+ZrYNVbg/W8//j7Mya2zbW
df1XVuX6YG2MDfSunXUBzhRJUbIkx75ByY6NeZ7x688DKPEgp+yzTyrVwkSaQKOn73uHRjATMUsN
nn6qr4WBYGIhaWhmVb2XDs4RWpB/wn46d2uHlXNgGkhcaNpbpVOM+5nqclqO520xvh9b8VZmprW1
6z5dj4lk8ROJ9y3eDdiVeTFr/k5ue1xMbpj+Vgi/04gM1RnfyMY3XVNR9fshUrF7zyQK3nrT3Who
fUEqmTebWW55TKGXN4nSul3uvVtyVl9TWN9gtJczsao2awir7WrZ/Xr1qwzZspvOFxt69O3F32TY
9LpEdzKqVwvbbSG0FR2qynMGnaC4UivrAd7jC/9tOe3nfYsn+0x9y+ZrnPmaXksxHBZDvCIqY0xu
EAh5XoqywRtYie1hw9raO0dqxells9Xs+oBg9vWbYy+bjdnfE5WPD6+/jAmtCc0h81fLdyfF2J+7
aKPM+v0GQjs4q5afFtH+pZganNwrJ4DIYMgXgf/leOmEmzyMssvXS/sAK58ii8Rh+bLlA6lBNNdO
rGK7HNNrkyBqipQ8/H4B93F+BDQqj3kQK03bKOVfpMHljJkoU7j+ev6bD6HEbK1ypzbhBrYG8+va
uynUIL2a0rRcqCXdB6EVZwPViydFkHgZkcnam1VrPFpFfF0uaKB1ug4d99XLUoRrHE9Z191nX6v1
jW7EznaodNJ8kYrBs5iOKiC147JrBaaz0mT0uSjH2C3CyHgc1Cw+L7seTeZBG+4I+0CVxVprrYVZ
8G7yvdpFEUpcbKNHgTHULh6csXd9VYhto6vpbtmNu54sCTMf1cOe9OXh4oXix3n98qiXx2pmkKWI
jnmHcIqsWS/DMVeTnE2Iln1+u6Wh1TeMGrzlzE+wrfDslYg1MP3zsaXQ7DK59aN43AaD9NyvJ5ZP
MLWNj6xA75fjXpNZbltl47ZjxXMRlnWEOKIdh3lvObRsTSlORWm+XnbCdGguIYHTy7Lbp5FyKMgH
Lcdfrvhykiejb/FRRMr9y7Fla7mYvi5eywxh+a/Hlq2kxs5V4YessQbIXIE4625BUqoe0sYuYTlg
mHbmSiHD8wK+fDkBY1U/kH68m0mV1no5w9fEG8uMgNRKNE9++9d//ed/Pg7/7X/KrzmZ9Tz7V9am
1xyH8fr33wznt3+RT5wPH/78/TfLsE3HsoFeCtPWdM3UdM5/fL4PM5+rtf9TWEY4trnebVuUEreW
M+m8cH8XwaScWxkGx9Q3JCpNPSE227+tQQWv0iQR9yiQZlsfUytEGw3ixM3wyeji8Inf7GJW0KMv
0aTM/1vIcmt9lpKURQyYzjHMk0Shc62kzrb3UN4iW6m9Re3pz3iwb9GVDfeO6Ia7pfD9Z9JaxZWo
WetmKlmunz8Eqf7wEKS0VdXSdU03dPIj3z8Ei19g08dXWwN0u7KunClbjX3QHQNhtkBYw4AEFgaM
UW5OR9FjXx/k6sYe1PbcFRj5VGLY2QmEVD3Ahn6wnXNlp8YLG0vSe7lAJrpdmwYHy5qcjdIJlJEH
r0eMt+nRP0VWjBi5txJ5/BgPcjxMuv/JF17PfDiXJ16/d7i3Jhs/sLv7yKkLNx8xBbZr517T1uHQ
BQQcCuMETNTc1wGTHZ1MuF8Zt4hx35uZot9auuIc0Pj+g+Zp3OqZxmyrHo7Me/Orho8jlN3khPlP
s66HQr8tgjw9gOh+X3bDdLZ7ezpbc+GVRcOMtIldPSeRl9We8hY1CiqXKP+xJAz+h1kPu65FHMIY
A6DcMUmK+XBfmRp+sFASlw9VBkAatdYHojNK9haZjlT0CnNDHCgMwpVdYflvmnJylTZ3E0PR3yWJ
jZmfCSDy57Wvi1e17whkdjQsgnTDMA0U1r6vfdtJ6rz2xmY7Rmq67Wf17vFLIbLaWU2RbFeJ7idu
pNfRKg/7aiMWe7rBzqChu6VQbGJlfxd6YFN1g/xYlGaB9WERu5nhPTUxjlw45gSXyVP8i2No/qUy
o8T9+Q2J+XX9tk07ghbtoJGv24YUhjXf8DdtukkMZsNEsLfVNCAOlerReSmC0EcHACyzy4smtsux
IW79G6mKDQSm7E0pgmpdBq23rcohfQN0qgXPH+7VWqazu0N/GjNEth0kL1ZkySRym9I+CzO3z40c
7XM1FyKNPlsayjqagqIm00UzPCfdn1M4IgKqOs5l2WrxriGk45A/nE8sBRoH2DOM0kYoaP5oEGEK
iTAo/URvBZf+Y21GOIu2YrziMOXcUCX+XS/bfIviT+yWXVq+AcsKOJGXptM6aIRGnp5ybxTxetlc
ik6aGKAhhv7NMSIJoBGMDJGLn9eGbf9QG46KKaRJByYsAl2vasMD14M2fYKvq1DlLcH0aE5FpDPM
cCmYvFabfDKzVUFy7a5rHInS9XBM55tTR0Dr9qTmG6GYaK94dW3sTWdELUysswBKgt6bzo3ThDU2
bYIG7YX9Jii8GxVf1r2aIv8LZ2zVGRZSG9FagSmzdoYk3UXWYD9EkT/uggZIC/E9be/XUnGLua/P
C9veB1rzofEVw3g5tpywKmfdybYll8JlCjGGdUz2ZuX4iAH5ANc3eazr50Qpuo2tYjQXko2GmAQD
dlJA0DJTdAkkhKtKQwcqS4H8pHF/P2CB46KgYaxb7CYgg3btfVMgO2sHOCmpcbqf0kbfVHP6u9E8
EMKjYIgJ6x4CeaD7rmQpQVy5daZ1NL+Tyai8+3lF/kOzcjQdrLOOmakqLDlX9DfNSsOgqCcaU219
p9yBSJQ3mi/0yq0HRyJmwn6TVtWOfuah7KJi38cRAlB9lZC8RTED25G/NwM9qo7LwcJBagOZznGt
RFjT5Cag8WVrKWpF2lvUEM9+IICCvZxoAmsni30+msUuEIW+9yuG2tHEbQow13BbgYIkBTVuWpJc
p6UYNDs99TlelzCZwbaqh1AXH4axAbCez5JKilC7U2BTLLui2jR4Ih2l5qQ3X4vJMwCR+qC46ely
1zO65iDJ2tm9ZxxLXZtx8R5IUCq816Gj4RM37SH1W78Yr+3X47UjkDfTGbAd+jnH0l7VhAlIUCkn
vySwoIcYtE+YOFkeFMUWuRpLcfw7z3A6N9IsxNSlqPF9QIvOQu3XhAd1UWqP1uIH5QZVHJXReT4I
vTO55GlFOqjvrBXTtmllWUq3V2MnxJygrllPas5jomoWRlxZERI85YlqTia23azLhpa6f2unWnFR
ywPiqPmZEE5+TieIpJlO9IlJ5hpbtv5BR43vwbDDI/M0JsytyF7oc9/Q5V7IbwsPbjlaJrxMhghv
FqalOVY7p2YRX4TWX0RNGSTM67Xh7ay1arvLZUOT++suMegRskjefr34y+dtZgwuDgXjDu5zfk0j
9fzzVvPD3Iq6slRHtagvwt2G8WqCGUizjXQp5pUWXBrMc72tNpr9Q5tP/gHSR7+a5t3I98+I9++X
EYSuQt8oIwLRosrdRS1ymLUkdYNsPziA9DhIcgqOhO3RbBCvU94IZJX2XWR6x6WA5KocByOFgCOI
nsBXlPeGhdwfLhofAjU81EiqHpBEA3yKM3BNWgqIPjLKpqyeLKqFCU2zThRl2ovOsI9OoNSIFbTd
UdrJt0UWN5I0zZeDyzVeg7gvlJpdOM8fh3kmOc3Fsvv1GN42doKu1N/XfD2dNPHnoC7aQzBEDoF3
xjSy2GRrJVaMdQqzQTdxMmobrcu3Mlxrsy+kHcbZOm9IlDssDqGdNIHbzT6lVW56WyfMx1UpmOlp
KmthW828C9o5fyQWQEsmJvZBLRztXsRYROfZ+5+/BZr4hybLAsOUtjAdW+jy1WvQVmMy2o3TbtMo
81Z22Br7xoZmtCkN5wb/TfB1SZFjAyDMVaRNAWARLEmirvy4zJFzJ6zmMPQD5r/9UcuDgW6PEE9a
j/fg7BGxHMsjgufBMUCRZu5FlyLU83Zrl/G7wG6GS1PwCGOEFsBwTWcnmVL6rrnmejU8YljZmg1A
dH3w3U4M0wmC7l/FspsaPUG6Cbm/uq9Po0jrE4PqNVDCcCeGDNm3PknuBw2helSCQndUDO2YaBJP
1kn/QFZn2GjVqpyZCFC81wTA5cFnVrqn2ExkcKkIsXfowZIyEUcxryeImfpHfyKWOZAazOOuOxqp
2p0hJ+/0tpiOPhHlte9pKdFp2W6GLsQLJoOGEQQ5AXH0fSpDjU8vxyet3Wmm56+8NKrWbThPzub3
QwuVk6NW6aGJmyFd43tb48oG6zRDmGkn8tJYNapescQ2spumqZUckR6SRZmvnzpUHcscud3RQ8eT
9/GQ+tI7Zj5s7C5QA5gusyf4XARQV46aHEEKMiMJGfVuzNgH0VXZTXUTz/udPRqHqiGGY9n1Q1Aq
7xUvL2b8WP1QTXq1RqVm2vnEIIATA/ZTqOWbvnJit6/NulhFdYWOodqcVU1Ub6YaFS308JwV0tDY
kjj9GxX4dzX45RtfIA/dBPV0kEjObMEnrCFjl7iKU4SsU47LruzTO8Ik3Xk0kmfiLnDvYrt5aIKn
bDYt5UUFoPrFf5tpvU0aChvBQOCw5ac6UwSKPEJO5OctyviHaaW0LSFJrZiwGJ25wX0zG0FqpCB0
1NdbUkg+ot/BeDRNHE/VvPxrazlGVHmm1fVY4cRHgZTGmxagJd20XN9O/tzO4mnaZyB1bxyRbDzG
guNi8AHUFiCQcjTUUif00zT7PjGPBYCXmwI7wJ2ZZw9k0MVRs1hB2n3oJhWB90kp9rojp9sK33To
iTjENJh4/WIGYFg/Tqody7L5j4JZ9RzW+Obu/XJUoPZagHvqsf5YmNM9UXeW6nNRNdzDsusPt9Cx
DZjZ/qkeyo2KXehu8jsQqDDnd7gB9W6O8d45mNfsg93J87KrTSg/KQgPdWiA3GSDvtZFOW5zu2Ia
22TVpoysaGOq0fQQ2uDZ20nuw8kKTzELDXcqCHYUqqeunNUvKl37p9t2LJ3sOlMgKv/7226c3CeE
CPERGl63FZPZk3yZwlNkV59MrEKsrFylwo53kTmKlVTIRC6FPW9Nikknr6NBgju0OS9fg0T9QG4c
fTq0to+4lGuHZtCdxwm2N7gomiyTgmMzzyO1OIEE4ItnuGPRTidbj24BhY/r9y/u0vxxQe44ts2k
wcaFxCQY9v1d2pneeChuo/c3aMrOSMzwYs1FOXb2ri8Z9b24PY1xQOypo5tadjUfR6HcMS5FXqkr
3m+0QmDqrdqsv+tR17pEvqHsUxucl2VO6kFO0KPzunHQHqDwjeDGIld6s+wV7YjcO4ItbpiU6dse
mnhIYv5itJLUTmW1boB8wGPPQuwyqbd1uGXR8dxk+vgU1E60SbqWQTUECqgV/NMIeeeXoHQth6j6
//6VkAz2vBAGcvrydT+QG4lvKk7foNmtQ1XPfFxa5gILBAJyBJ62GVIJxwJxNRfinthxGFkde1PA
G7pRB4BRuKEiWZdG3nowOudqttA7OUnaoj4BOvZ2oaGV1wlj1GtU4XI1VNSKaeWrQm3/cKI/TMMa
T21c5xsD5WVoKL+4R3OeHHwf0MCxSWXZRYRG5c1/FZ/TyqHoHaegPyGOt9PJS1vkdcp+VbcAAJo2
AV80F4iZkNRsueevx3A00laqlegrv0+TG2OQ2obXj6lGW9XnmRiclYTjutCDxH4Zk8iCqiaAF6MQ
HZ5R0aABgOJb7J7sDIHWHgMGJOnRFdf9sVx7fgZEeQYWViLP1oPdNptYQAyWZdPu9ZkXG/jJPo/L
i296m0jxrP+P9iIFD9m0iF6pPKDv20sex202jBKeBiCCE2xU/WTmKDrXpdatelu7nZSyv8EbOl8l
tvAvFtDifeOlb/HFCIAJp+2wtoy0RGNyujUtExNGjcGFrFVnHUMnBnHimHdpAfDSGj7mUWG/GZpH
CPAjMzFGmwk/LNhm2mMdoxEGJrHZO5py8IJ6U46Jt8bvBURU0GnXrB/eRaW1ASyTfDS1jNSaY37q
4vxS6uTdCjs/Ks070oeO7SbmrwJ9Pw6ZYKKlSpRXqo7NNPT75zQVmVpUFpGYzkfTCYqnTd5vBEGi
x7ezaegbAEZ3QRwzBTL1/FCleXBUDLzZSqBSrYYN2QLjNGsHGet82Hl5F1yCMAkuQDAvqt9+7vXI
OmV12+0D7gGad87yJkGbQgypcnFgkG5/3vyXvvD7pgFZxCDUR0+pWyyHv7+ncNLCSp+KeovihLlq
TGcDXDA9VollnOo8d445vOOBWNupQQ+HQLz1VyETrAcMKziotgXULVWG6wTi4FrVoX5WwhPdAXZy
ozx9LZzW2kwCXWkdxUpVYsAWY/oYINoO7jxp3WUTcusAqJ0CY0HQZOGwUyWLoJnFBXHDP/VWSu4s
So5d0Zar0G/PFtGp/UKCqZPaXrd6DtiiMvP7OkYosopPM1FrI4l0uXlmkGKt7VXgNf18q0hKq4p+
VDw7RbAbcaUgNYJLrGhI5WJM5QZa71/1dopeiqoNPmrkGn/RQxnzwPu6GnQiO7rpOA5/XlVDi/Y/
Ih2AjWMe17COU/RhMYhCfzRB9bP7qE/dH4FdKXBgdOUiTdapSuuciF9BemoHUp2Tc5gY7g6I532Y
CNWclmL4stUSXELWqbQ3lm5ERxi8ZHfb6IQIdXSKqvGBDFx0BtnfwqqtArfJCLeDx0AMu7z7xUv3
D3erCUdTmX5JkibLYu+b2ZeZBnaLy2e17Y1JW1U+CNNW2j3QCyfe+jdj5iEfL9PPox/cjdnOSo3y
FJVkHEfeBAXOyiGC4xxUaLhW9qFX8vQyCdGRb2zzQ42gtdfl2cpPRbtDX5zgWj+8taMEr05cO1Yk
aqrV1HVyJ400Woe4OLFQVGPW9hSkuhpEzfEEGhEcPPZzARxIbu0cYFTIamIpckAPZ6dApGsaZ2+v
AuO+vkFIbhzh+lTxvY/rj9073RWJd7HHND5e5/OaQci+WYtsetJ0vInDKS9YaurdQQQKOugiD+fY
qdhkJYHqGL7WL94088cpIAE3Y37o5KlU05rHym+efRGwBjVRvt9OPabKM1NFnax+HwixHXOZrGSt
kYwSiE5pQ/GxsZ3uNjSQEhHOFlGx9G2GxN66zDXiloX9XBi5MU/wSKt16lmZwN2g7UhODkyitMra
tT2c2BV1PHTyqoaeif+aPBj4qR/gMWAp2art0QAEVXa5sbeUwViViGAYltyMuSCgnqQ8GsVcl5XI
9t0QfPzfv4r0eratCUPjobyOKyCZ3hVFkVZb6I38AHwnq7R9js0S5piOuWCiOiff86NbzUu0FUok
zs6RTvRG4O59qrDu8tVsv9gcNEUZ7O10Sf8Lcaol6+lpyopVD5WmLET+aE3oOOF06a8HlIL8bPzQ
kIjZLwMh2NzkCKh4DEfjaBv5nUxgX7BOjio3l8hIG3ECTqHVWEnCDQfvWO/KGm37OoG45+lkyub5
VT8a7z3kErZLvGvxUymHON3B4DyHxWAcYbQoGyQ/YleWCopuujbu8p5IeYri3aa1R+ceZptzP0Wb
mngbU2b9poNPcEagu/jFxMP6MdFEUsPUNMCmc7/3euIhi2gksKbMaDmYYtaQ3tt+9Wc6oAMStgW9
dQD4ywS4eAYwqR4MT72pErPd17ZlusR3wqtVdQ9ACU9hKmH8hCne11Lfq73o9+jHkmpzyj+wFo/X
jGcTmc53kW4abzIaaZeZH9LcCs+xr14tYInr0YEUyhj0tiLdfOwSOwLzWGDE7JewTgoTf4zJJ3zo
kGj1S8b+9IM5xAMAbuIddqzVJ2f05c2UdW8CGBYnSZDEjkw0yb00hlBDoaN8QsjIANWgE575+bu8
PK5Xg4hNEscgI88MlI7q+6ZNyrUtycLTtBvBgpKU16ZFM6FtywmcDeuQsFQ+DU75Lu+1iBl4xBPu
7GZLbBjcPnWs9/IB2B5dcl7qhIGe/CQi7Tx14AmyeKvxeZhHVbE3zU3NjG/tVZX3R8rCws2nkrU7
QjeGNgSM1rOZbDOI2zKuz40BnbTyNWoVomxYRTc/v3FrHh2/u3GS71IzLIMsGRrnrydmtKa8GDre
IzFZWy0b2xscYA3gdniMlmG4bcBZreJedqt67DGQK2ifEYRUkvRhvC4HlIHQJTHexOPDBOxzh5RQ
um9849rEver2oMPxqkkQgtZ73E1kHG/RN94ONuYwJUiny6gM24j0AJ6xobUd2xLnefrThlxHCW4Q
CWwpx4/8g/rbYdIxVdRXFk/nY13Zd+iqK0iXjckWuZxuEyh99ia1XH02esgcKz2a4Kf6SG5xl0Q+
qgw23pCz6BoqAy+ECL8pR3bEnvKHChDoEZCFeWxKu9r//Bk7P0RMWB0Ke2muwqLrebWGmgG0ERDy
ZOtL1vtmKc+Fp8qzaJlaeaB9VssuMxONaGqkyDNgZ/OsQ4vjKhW5lwkzWDaXwrPqBLJ81m9ejqFK
uimYPa5CK8ruMh2Kn6dY7dZIuuxuOQadCNAmq6YNwSHv3GqgIdaKic9dlMNUEG02XWMJJ515p/rR
9I+ILRKqKzvzKhOjW8NPCFBdwBdEbVR57PpKHpetdphuY0dEu6/HdfCrSJXN142i/qx3Zn87MoS4
CD2nbwAEWtsmVeQRbH1zDiy8nDNr6p4yv/2QN3V8qPoI1CVLCMavEFB4oY3tRjEi+2nsOjRY0TrY
V6lnPyHBDYGt0+tzFwz5CZLUk1OpBqmmLFolij0cM/gbLqpv+dkxrWMhHY2wQpefEaeI4x21VGyj
WU1UkIQFHk/26BedivZjoNAmRyY021IB7uuG82pqihxfoRgiDbfjaAZwekFyNmXyFqpchQIulJyR
cf2dKB8NGA3PUqQTiY7KOxSgnB+U0LvWhlE9m9C4Voajq2c9nRAbI6nnRQHGCHmNGkBpZysNP+d3
hBsfxsqPfTcpqekZVe/EE+5kmvVeBCEUQlX3H/wGroityOJGs5o1oariTYDIj5mGJV6Y7IFoyndS
a9C17PPqlsnmFkgJNFIlNcMN5qzqqpjVs3CjRsNLEf4mwqNEw7H5gcCP8TjvsVyKz1rdvR1LJXzo
tPiDM0D4f9nrtZbIp8dDmU8qQydvsHKI3WW3d4gZlWm3ktloXKXhex6zomerDbpbPzXYgxFQuUYl
Q/gmCqQ0ovAvxEwr6VmWBBHCeQsdUxIicbvJdaZW3yLx69yh+1+yDLe690qo3DS8159bxVuLWHE+
GKyRIY+yvo7qWtnEDOenxiMyZXrQom1k7V59nNQ5duF8PIha+cGsYaQ4qZfs01oogJFD4Jtx5l+r
MBSEuGvvJGTmH/Q2zo79JIcb+nR7h5JweyntTmwsdH7vaOvJ2qjb4jGxEF1N2zF/B4zlY6BG40eg
uAdeB6w9W368AsyNGyWrifPHJ0+U9ygaVidhtB/SOkhSmNjhcAy1aiBhx1b8ZWvwIZP/vIfTxA/r
e0eDUsN0kFiRJqX5KiSeiWDqbFP1NnA9+rUVWJAgQjQEF8mkFzGlOgRWKJgl8bIQClonoI/w+7hf
LunFGBzK0nmoZ4H8r0U570pp1EdQQu7X44uEvhX8rZG/7OpoIJUv1yz7X6/uiyhYQRlp1q9OqIW0
XXSNxnUz62d0X4qvmt2vjiWKrx+L9qFbBDZS/J7WpLqfE0+P9hU+TtsuGpklFM3V0XXvXrGT6iLM
WsUXhOMW8b6VkUKmNnp/uBQjg5yfaUiy59X4Z98Zx0HLdGChvFMfA8PPd8sifCn6VqBVuGym89yp
qPUavxrW6HjIFMewZm41R5abOGtWqJ+DDtHtyjrGaD3D60bKeeoRT0E2n8XDyAqv3mZoFbqePz7l
usxO3azo6DW5gqFmc0NkqoHqwaFGw79ubBCJigpN33WjKWFBG/sR78n3XogCW6yW2pUVYL2vCS8c
jKrUbrso9teKSkdTRu0zPLV6X4bqk9rZgpWhWmQuGgcg9gTjc9IgEx74ISCVmYmdVg9Om5vPkFrU
tdc3/r4LIvg1Rk48j+mpTTSup3k10YbcHPreRvO3UfaMc8x9e0DBzdbrG20ultN21syLzXm/S4Jj
j5b1fjmhVRO03zQD8slDxyXbUFbwnYziEjghhOJ1R/hdbhuDYVcIpySMnCZovKi21lduMQPPXjY1
/LUPUWtvpzTijIiJaC+nv7lm2Uzi0AvWxkA4fDD9crMctAZQpj9vlT8OP45mACwl4mbYQjCx/X5S
y1gZ6rWv4hNtqdNGQ9rgVkO+y3QFbqJqpjsk7Yg/vrYo8DaG7unbpDTaPcq73s1SxMoIe1RRmDCE
BbHCyWNqvGyidBwkbqEPhGvxejguB5etQQULNln2OjGTHasycptzgbDNiSfsv1Gj2RPHs/QntarS
NdDc4aohL7hbHsR/fQe1rRfo7ce8GCt8/5pXu/95yFP+/5/5M1+u+f4T/9l9yi/P6af6pxedw49V
Xuefm9dXfffN/Ot//br1c/P83c4ma2gSd+2narz/VLdJ8zdkeL7y//Xkvz4t3/IwFp9+/+1j3mbN
/G1+mGe//XVqhhhrc6zsCyR5/v6/Ts63+ftvNyFuDc9N+MNHPj3Xze+/KVgH/1sjDaRhxcqIbTvE
Q/pP8ylNyH9bumYRCBEO6HmDM4R+muD338x/s6BgSUHvxrTKtEB01nk7n1E07d/kSy0pUaUDH6mR
Ofz73q8vS5KXSvtn+PTrFbCqYo1oCIYiYrDEZcxX2NECgbDaSZvumhX5H4y3+1hvPo56sU7ibS0h
MQpxqQlzd8NBZOp6LLd2Ak7MHm8Vq3gkQxpV8TvDL69O9dj4+czoUras/M5B91hl26aB2D0gImve
owNJgHZl9SYds9G62DrPuvlrdQyPgcaaGKuFeKCLwNEzRV8l20lR7Iuu36S17rKopCPbVQ5pqXhr
+E6F8AJZxOEznwm14s951SnD9hdZau3Vyo7nA3tRgpgjR0Ud2q9WHb5jBI0P3fQKseldmhzs6RFs
CviPd4NG6HJccZ+Q3dwEjaAR/S8s+E52l7mxU5KbQmokzVdT+wvQu7bMBL5ZcM4/izUQmWMT+zXb
MXlFvw2iBc5Q+Y6Y4ms1nTK8RXQF2m5PsgvHYURY5l+iys+G/6QN/SHx5aaHlMsK6mqZzypac1jA
dOFFTZ4qZVhRi22iHYEqkVrdAmG45U9SOZuiuZtM+z6qcgTBlb2uJxejYjoiqvdWrc2vCB9V80cj
+JBl2R1xn9DVFLkanGIXOs2fdQzRy46YcgxDgi6SfeFdIKiPtFTgyi5fa0p7DPMj2U0X71dzOPEv
0k5dWMI3qU0gstoqNrYiznUE3jIZH8HLudL/QJBqVc5Ce6NPBMF3p4S/4rHVHge07cSEsQwvauit
8LjDCuKUK6TVwnmFpAOl8p5CDJD46ZwR4Ncs6ihsHKxxsBEm/mMHcsXnTQI2cjAu2fjYkhxAHx5I
buN6KpTNRw5WgfrGVJBf5n1M5Yo625AnPTL/2pdW/gcmKLmFLt/8NtCCojK5a5B5mZRgblBQNJ+r
vPlQdw1CV3JVqt2f+pj9kTnX3GqfmFbDrcX5yDvNDWLqzGPl9bf8qqytH2v5vgWJjZZptBrk52+6
r7+6iG8ZFbr2KkK7vFwaLAKbQI5ugRD4/uWKxq7SyiSIrzmCqIw6p8YeMDArMxC+McIkMenUfa3m
H+o+3BhR9adeqJ8Q83SVIbo0IxELwpl1oxsrD4iU60UwRlDDI/EYoo/DGru0d532SIWpeYtuYbCh
Igb5yLscQK6YIjijiIKOOWxoFLhH/9mJWkzLtjx6aT+aerl1RPsU5shJ8ZzK+A5yyYnzfKOinuYX
AWuhfHyc6zdgkpE8URnRMBwwt9zW0ymtoI4p1ralOlvxeWTdL9Fs4HKzAY7Jh6leHO7nhS+IEN3a
8eBnC1VBIN080YD4JelogpiytGOuq+si64CT5oQz641SJc8TN0bdqYRW5rY4+end/LWD89kuFVen
benWY5orQK4eRfWsQLRBUXk9Ws9zD5ei3Ez+PUh0F3K3m6rjyiIfoJW620Q6iE17yyuUI3g1ys+8
fmH2qJP9hKG74h/lEZBRAYOxY4v9inVMOymubV0HO3/iVnj4fEpVx8/OwK+Zf2uT3b302HOj1kAz
6cWOpNOdbMo9N6sPjwVw3doHsluijNIWz3Ob47tUXztmOtDVMv7Qef4GudMTYLfj3GRaXlkQvk9i
sHYtIV7GiLn+6V3++jO3PK0jj9FsK8H1lQLgz2d8Vz5ksRG5arnl4iiHzsIgcEvny66DAoRmPuJ2
NmOwLlQtH59HE5woVzwXg7UiVanj0gmd5Rh06IIVMyy8uzHTqnAV85plTyQI7oSerxzbn1+dQcev
IkoTdaNH5ZNqAiEp8IPbKko+/2kHUiI/b2faHA193Ycz9jIjsFnU6Qvw9JtECLztNmSUj64j+ea5
H8rMK68qP72PxM6m9eem3ARThvTSQDIpXwFR21FL5sDI2TW/CGLqr2e6S7tn3gHzwiTQIl5nZnK/
gtluKdF17pr1Tt4Jr9klkHEm71Fxwt2Y3ZUWJCIG74rGEJk+UrC3U/KU2+b/Je3MlttGkjX8RIjA
vtwSpEhK1GrL7dYNQm5b2PcdT3++pD1naFohnjMTEz2yJZkFVGXl+uefQI2f2XtlsrfuXG8i0pCc
iqG86OW3JTXlQDgzBBWo0UbejZ+WdftsuelOrw5yptJiKtIj97+yn+XKASqckyuPOxBOzMiePgfw
SHJdnM8YkspQDzEK0WmzVWRT3vIS5iwiIAqQmtAiGfLLovXGLDYuz18rMB8TBEUjbNA2mD0i2g1P
3ef4O7wn1mcwkcgOOD6GZjTiQ9FDeugQdm46e9gvjnqAbVMukBUOq1/Gs020nA6a6kZl2sqg1duu
etbcXeam/pzcorG4hDFSGKtYkDCAAOERra2p9Rb+gFUd0BOW7TVsIBeN3qi1WJrIeqDquBIhl/2W
V3CafsNvxBWWSn+AWxXNBEvtFdI7k9Ip6n5jYpWHCjUUXpGjk1fiAZCYmsCPy7PA1FaOgr7P4KYq
vKOfIAZWn11mNBFGBx0d55z+gGHtgKooLqdvP0Rts6UD6QoJKPJ+FbqVj25Jlecsqda58WZMB9FG
YkDVsfwrzGMcgbHe9k51lXs7J0qup7LdlePDArED21GYNADg1skNo1UVpscVYOd/AuOVTLMcFjsM
QfHxE2UPukldu0YLGP4BCV313aualmuHCy8OVoABdfkJVkIUGuNoVmFYgsHkR8gCpoVtYijOdQzp
f+4y4wAt0jyzI5Z1aBik4VSSFH9BdviJ1bz2y0OJaHAIpbezNMyXl8GcVohbEOvLp85JHvXSwHVA
sWT5azZGdPond1HT3PIrmuVuAoBWY1JtQi/2C+sLDEIk6gGoFDRivvI7HysTXWzyqTIxNIeqKg6h
SpeOph/92BNl0ilBFuoAdu4rvVwbpbsTR6h3DuxUFr+Kiq9Kz7eRHV5y4Qq4DX5VjsODXhbTI1JG
EkOc1XKqbtvykWy8v5TqBRCLdlZzU49PSs2NcMilKdKVJNjJk85N7dVplvb3QGxWlH+vx+m1t5U9
h+5a1raOo4OLXk7g6QMpdKVyGU0nB00TXKhE/+Hbnz/JWWRvpu7EpIqiv691GvNSDCxrudFj3Khr
+WOhVDeWN/miJRByJMY0uo2Wxxv4xq7HFgtJeEM72oWUt37ugB0fjEqHFCs06klneUDPWFK379r+
Hm6/LVeEmsTKNMoE4sKYKZ9Xokmtkfm94tfQWErygbaRdNiIIcZ1KXP0ELGJ7GFUInXqJSCndgaH
/3mKgtoF0aZ7jncWF6UzqZYpzvt78d0blxpBol8HqBKVxynjZ7uySFtOfrC4u49F/Q/3lN3RGUYM
gEM1VOoCZ8emZ6E1O4XLyCPm68irIdHoQFm486zHoYGIxyio5FRXF++ZhMNn10znpqkGOD1X97Qz
ZOfAbI7BifXuPpw5CZQxOERU7AwlnkYMYCudKI2PX/gsKyxb/duaZ++bMy43NlsTijbywSVRsmHE
d6Pn7LzgBQDXBeGTT/vzDR1P0zzd8mxLZPPkempB6uhZxGrE5Nek33BpMW7xeK/rD5gyl139+PW0
d1QX7/fvFc9EqXJTxQmhMbiH4IWeUkS3xrSiXCOsI6KekVguutLHIfzKgapL6bftpfLiuwfruiDr
GFJtElf//tpNH1izaRvdfb1Ua7oufAv3XyCF4lubz2Vd3GB/L2gg651bxIq0VVqsDP7jbFWXqR5L
AF/MPRVsIQ/+7LWUV53PvCYeUKVcA6fYk3XIY+53/hiONwF3ip9y7yX0IRKB0WU1DKA9tTdCE3rN
Vj0EgRb5ZKJ/eRnbLvxidG+8Hj5o6lp2dZi1Nz1w/Q5nLopLYNbORreDnUGpBydJjaKNG5RbCmM3
vLr4zyw35iQRMvHxSsKRCyIg73kudLqq0evrmLokvX7f/cCBWHNuEQGVoCJz+a+d/SJXj2GP1x5a
mMd4Bqs6SBQlcZHER1pg/cxx/pbiPI1935OC0+c4y4YVJhl8+E+6+2wmCCB4O1px80WMIyoml953
9VIy56ywfbzfJ4saZ9q+1RyD8hY6BbYaKIIqJkdZE1B1PAsyFy3cLkaxXiKSAVhxzh7tmgSHCer0
j0/huMt/ngIwGLoyVNOzJWA5ufrUcevIzeCCbGBEF1OTK28MpVCie3F2ef9hpO0FNjite0vbL1a8
V+yXUFnWqDysDgdEbO1ahzwjgMffdwtAp8/i9cpNJiwnwfPxI5vv6UZaWv/3kc8ObAhsr6wVLlCn
v008XWPFdw1NIcn0gKROTBCyvNQXX6hhyOlCxO466lpuSFHg4eJodx1snFdkAejE8uO43Y2UMOWZ
5btcsSB4UQk/XbIUktlh/3sYYZmnvA7r0u+jEhpb5swtD95IPDw/tFTul/J1sOotf5vV5DCbL3K7
hI1JKy+WxwUu98GhHVtNTw4NZmMnmjsV68Dd9rToQDPjhvQgk0W7vUSuPGHCSKUYtCyvpM4XL++7
Z6CTwAbDb9DLeia/btSkOhRHXBozXOnkepAUnDlkQXwD8eKRDJ4kRGLHmOldxSxiPDNBFVQYnQ4X
tYn6zqbgC+ukrhzX1mF++l2SaQ2sOe+quddN+DC97JthYEB4qJmmTHHAOyv6O+6MOxP3rpxIaDTW
+DnV09Svmv5m7Kd7GBrbVdwzlVop52kFsOFgQNLol8mDVrdXPXGCdZA0hqIGq9RLHvFCPOJavoyL
RZvacxczU5evVRFd892eKJYvrjXS4MdfyY3wQOJf8rckIRlqPntM/OKbNgN1/dIZ73NleVCqT3ie
6OW6byRR4iZwOfHvC+uqIGLmLjKY8SYlv7hiqM5OT7sfx9+iFe+Y4eR3af/Y0s67/ZV1kcWOvm1Q
7+jf9eDTg1TSIKWCqbfE1zagDSU+x9fgi/w6HyLHx99Q1FiNpXjhUIMsYVLH7Eu0qJfP8kWUpjxd
CLY2c7ez4e6jtH5IgplXTyd0nHBgkESnGtphxW3YAYlT4AOwx25HvideBMIBSBY1aPb1C70AdWhv
xSewK2ULrovgbngue+t6zPDPu2K5omPlGms3pZW/FI92T09qNn6NOuWRJCCO6ot+qzWhsbIlGiTL
IsmWYSrXi/cWw7+fsZzEjbj+evDQ04QBjEK/h7j/c5lAzM2Ap31Hnlyt2XJ+2IXNjncEEPDihTSN
QK73TRHUjJp+nfqYvEPo7ZhRdc12cTsBH1jbrKfNh32hEKjrxZegav/hVG0QFD3zKvhFmElNNlET
UUmH9js/HYkyJafVkVoQVeTlwnIBSR5tDBHJjL6mBT54FEnQCaCX1H7ss2MO39MhNCjYaYozfB5k
7Z9GgVaQ6CeRYPPFIyvfuJUr8lrGQU+ysfxe1ck3ZsXtMT+tVd9qfUe62wwAQOnOSunc4ZP8beq0
mhHD4w+ta7Z2ftdY+q7vnuPY2XYk8CqjvqlqhhC33m6A+nF0XH+auWb1s+hbSdQN8CsTX4ku4gh4
KjQGGiFh4nlgv2Tu5Etc3SZkKoiioQ66qeNgZRiE88FLXO+9UICFDgi/toXtTUMIr+Bw+QL06spx
81UFM7zpeTvdxHVhCOUwOmslsIFyw3AncSUYONuc/0pikgXhcOAmW0505dbzZ695MfluAbmeK5Wn
ibE7Fcxhvd/a5Fhots/CZqXEGEg6u6tluWlQcnTY3xVK7mdL8taNW4vqFNPoGDsybdLJ+NyQ1Z6M
v2qD3FSu+J0GvmX5u0262wzUYoi/ldPUNIfNl7SfVnrV+GNg0ZryMoTwYZvQfDgwmlr6WmOebpqp
HDVQDpgbAAZuiJM+N3Xst4PQ3tv7JvZ2zPyiZrBzXHXV2TQwkrnIokeFgv5cZTAHhL54gpI+wZ2p
huamDz7Jd2IS9wldJSERsGSsUrifEnpjMBzyx4mQl6PiqvHPuFodMWZXHN0i0Q5OO90HhUtzYbQh
wbV4JPW/Wm24IeHFrcMETMRJuFa3LlLDSCpnvFXorIFga+WQaHBV6jAQmofVvGrHB7f62yqHTTpU
K6jNbnoSQ3yEmNjEvIJDw2eq03fTQUNEGzPV1jyWbt00OrNTqgWmO3VthsPGq/dVTQKt5Q5O3ys6
QKgnRG54jcMcjzWQZsAbkobr/9a7LzqZEwjtCf/de9H9IkU5UxYmt9qR5xE/CFmT3IlpEW6m43NS
s5nJj7jrro+ROO/RcaPN5LWj0CXZNnEk7DetfJbi1iybijMZF6s+BrE6PygmqA0eIE69J53aHb8r
aXFoJ3ZjTlrJVdakUa7gC/V1Bl43tLUgr0p7IBco+ZzBxHGneIHXzKMRjBY57HReteVvTZq94LRz
yZY8oLEMB58OhqN7gxepVepbWzCygRd0lDsiDnw0soUOCS+FB5TyptgnMeOmztAJ50GuKIeQD+G1
ZNccSKwbIHK4P4QJpMB4ceWFM6FHfRVKprBIrnEFp8RetX27DkcPRVfdwZ+8+mVWKFOa1iEzDZxe
NAP/ro6lOoHXtPS4wBRUxBsT6dSa9HaIaZVpeXEUDflDGoR8IUSHVN230LqaFW7icH4ZnR+x8ewx
MSjpXT8YJz8jhBLx8d5K7SmfnX2SDHuTqkpIgj1q3+pR3U2MVJU8puhEnRnTeHQa+I4u22QTHJvJ
QaosJF3pALuyaKVIquQaD9dyug1kH4yHpGOisyHQzR4jxotlabCTFaRgxYWp22oTGOYV3jIZUGa9
Sn6OQ5RKAzrQCrl/SrfKA0qKGpB0yBD4BTnXrjG3lUegRiFXIkTTeBGXVk0ZEmdQ5hjSwBetWSzU
X8qDOMIcY+qUa/lAVKodsVW8mEbzXE0eMOCX7aTe6giOzVuGsi4BhzKa4tY4gedzYSVtbXQr5IKn
hJZ/7S4HBl7iAjEb5udNoGfzgFe9cRkhazHAoF0eurrZKsF8LeUwPvvaKeFLw7dWxtmfQiyt91AB
R3WH5otiGleQFN7wsGpvbUtToyrcXonFkCyvRK+1FT5JbY5L1HkvCYp/qOhLxolHEUkaPyaLSOEw
7bxjqotAnf543HzeysjeeAWxRQxUWqmNdmgdUspYnORZo5bNn3hZWp/YuGyVafq91M+tIcdA4S3y
BKCBNkt5LEVACcNqCpIUhmQIMG5S65Pluq5YWYSj89jt5R+yWVYCVthyNk4EgwUiHcC9JjdQnqpI
da5FQaa6vGLACZ7HVzl6JIBxzbZlXUFJtwXeuUJk+GbDI/NlsIZ7ifjjtKaD+8UdsEndzRK2ewyn
vCJXV6qp4idJJRrnB1/sEE8PlEwAb6468vAz89u5OF7TAfp1d6L/AxuVTsWJdwjdN3GMxKFjwZ7+
cqlMhlekFeSuijFNPbJ6CTq5WnxPBVlwNAakhZzE3er2gyQqU/OYAJSH6WlxUueHKSw2nr2NE2cz
KuGmZ/m+JE/RPYuZN2qawfAPiqj0FY+8Hbe91G2AudWNnNfokNzIXdI/+iHOFsqbFGq00je8IwJB
p+4cZta2mhFhFEC8+HqPtNvP8tYFmVC6SNdlA7FGZ11JzUEWjXmhITlWSElxSKQKiR1VltGnC3IF
vw7hHwIYUtbndkoJV8Q4paACRtoH+oGK0Kxs/Ssw5m8G9QikiboFTR3buFsOJqVnDYUu9zCMqDZT
acb6Jkd54lLJZi8B0/sAPEwNReLxhQ+QOJU0IpSWr6KDMToDcoeWQXmVRBJSDNZANcwlgBvnQQle
cFsDhroTXPMY4NL3kvxBRdREona8p+hC45HIUIsPa5HRkx2WciufqJtfKbAVTvg4Jbcm08xjNDNO
cMQQR8m4S5pTVK8JTE2juoWwLVTLqY+CwL/pftoiMfELKlGjVQv7M8XxNbHMGF2NzHGyjBfW4flF
IrnokiLNor2YpJ7pJuWa64JFFmU+1/G1iDKLiPqlCh5jF0WaJYicdGMrh1HR1330VbxDy5jx2Pk0
YL9s7UFSQ52Ys/xV7kVFvB10iy/J6V7DMNEWLOu5S3XMfMm9jLifZPYT6lMi6POzhC88pOBKxFHl
yZlNtHPt0m+MSVJQKBT+gehnDF0zp2C54fGGE+xYtMOUcAY6GyUuAjpLdIboBDWEQx/PlKumxMkd
0yePyJPYOwjC5Jiis403uZzJyKCwhOci8Thja7yZgXdm843bQoXvGEpzdYnmfJ1CRNfjwUcJRXCu
8owdZLROCIVC/cqfcIgQR68PfdkaySKJKBFj6W0pbLHrgnwWdN9HpSHeAnX5AjBPeA+v0FrUHG9b
phws5XD9ICEQvyIOyPE3SRb+PCFES26fhH9yc+TVec9MeZY6k41xrEbjLomoylPHln3qp0er6Tbh
ZF6ZMWomWg7GXEhMZTm2fEm6h8ls4NiVpBI1cbkaqGUcBfFH5Jzc5ami0EH2P5tfuOyYADyadnZ3
g1feIEHe8lxwVbhnC2FGk9B55nhiw7Wh2Vmwe/0roSV2xDYEA6BZ0aHXUAWz/SQWU1zeebC34p0J
gEJSwh4Xo0goqfTJXQqljLs8y69zcSWCZMdFVWl1RbH6MNo1lAxUmtkCwW4s9s9a0hDn3zj54zXl
Xpm9/cQWOtgE1DUvjNRROBe5XSijc9eQSL7HE0qFU4AVTbv4CbeYf4Zfyf/bLN4qqeKXtgpe+ADR
x9Z06u3QPsqb8BuCVpHyJ39EU9AVu2LEBOXh/MnAtU2hzQfA1h8k2Q454mZsGKJq0jtBMm1onJW7
F3veWPO1mY73k4nXLBfI4cODjrqEKIaiqld6UfwlVnS2lVtxRwCpybVxMKZylBxFCrdfUzNiHrqB
dRrrtKJRMWXHmOcC5SxoEUibNbS69FlLBRBXF2ShH1gMbK8Qxrx+6WAUjgWVplRf0R88PqIogb3H
/AH+xieKrqbB8LozoL/k4dJ+Hw/Ozhnrm9pFGRNNSNVWPBK9L79rVp/46viahXQsVK+oXTpt1+JY
i65JlGfcSe6AZIAtEupTuxfdlDOHevT0dS/jSbi8XNIOLIH8k46oarEU8TmHpfgCSkLt3tzc2aKZ
0065Ggbc466GmghxLtTmRi4Gjx6ja5KufonC1F0nWfG3OXtMz2JGjJoThdPlcFe6jq/UMJj3e1lN
QuhouQ9L44nFyqzaDqD5+CMdAuOGjySVIA/mPAA32Ngoa3HnfqJ3vOhgTCumE1qrTHmT+g5iIJEf
096+ybYtsBTm7fCpqJ/7CQd9MUkcsGKcHcATtXP67YhwrK9q2vQZkXCEZcqFcaiWclf5jL6Oroeu
lSiE3qQSvXNcwHkAti1BYQyiJcDXIpbgb8VSQXJSfZO9iw37q9EZNGQOnyX5bRf1t45SMb8mu0I8
ElhAnIiK2FSXIXsDGRP5RKw7IfvRTORgrfiW2L4uVRi/ZkOCwshBHkyQB0AZblpT4sgcMhV9BfEX
gC4mHtIZNeF4MzWwfJYvqE3VGvaOYz1DecsnMmvmWj4keGE8PDV1AKqeE68cLb5QkdOMs7LEEXYu
fDl0h0AbyP9+T2eWIPP71o7KTzEuDYAlH06Xx7ysX8q5OWaveb4Zy2Xj0GlddJ3F+aNpZalkH9tk
OQCWgQiw2xZUdPiWwFYcJFFgOL31CUIryUQWs7PjhwPNZYa23Catt2ec4syOYPgIOhq8/pzX1j0q
VMR6BIkBrlg+xXc0aQsl10ZiGkmxqVGzBZbLHJAVXwaaMiUMmlxGk05XI0aB7VPMlAAPxt8Hi4m3
YnAF7yg/4F6IZwpT/SMMBEdIygKUrnvry9vaWq5HIKkWsH9oLGAWfQ4t6LGi0G8Bzi2G5xtFRxvx
g1ED0+FTA6uggxQsl6Osh6H4qqvKAz1QgvvDPouJyLPgppwoJZsHzFaEW5FIAigStB+JNIasSKpB
UHAAS8kelCXTENDNeQ86ub+2sco/FXRT2tvEKdaO5BLR1Da6D50hojUmjxIxeUygp6sPf4Z5UvEG
LSM/hEZXdsSz5k+lEdzOZnDnVFzB1Mt9HOtxrcMlLL+hI/RKtPe04gLJ4bFufVJFcKilW2C+LGr5
oJzNY432pIpQO6E96sYYPE3hq113D+L5yq7FRPReC7AY77hL6UZHm5EV4AtAVZDCRyfx45rOH8IO
Ho6iqEEblGmDnD8TdjMINH2Io/oJYbSxiR2dJeLTiL6VCMjAWTdh5/h4Vf2co4ctoNCmanR7AGvQ
XfVsXS9RmzFa7OopqchCK/3ec6ND7TY3Wpk/jkn62Ob118jrnwWhqLY4lNP8faH3w4f61y81L1gb
cfK1yLTvAhUzquARuk3xmJxZVDq8hLoO7TBXjdTlI16NfOlC7YgS1eOW60oMgQMtmVtMMbwoREI0
73hBYYsJ/wU3+5WWJxNN15UXGQQz3Q+W+VVgkNUE0BNH1U5Qt1DaR1tmSzyHtucnWUqwAJCtvpKc
7PEsSYyMrbOVqKBrARlqb22Fi8zpC9Sl7rVP2IVed+6mZLmXqDhsj5l6SfklKqATMvW01x5jhIjs
qsBnxDctOngKISYkkjHpXydPFpP5Irj4hU7njQasMPfBzzqGVaG3CRG4lLEL9ctoPwVO9SChsaRu
eGCJizFiGgO4pRQfUXuB1wZGWHfTggWX7wkoTMxzpRqfuqjfc2fl10S7RLKbNCeIbyj2gR8JGKvt
jSfR+0Xh7RZUaDwOG4HgMrZ6lWEfSohdUuI4Cq54CpDs4Bkp/pw2FIimz1nQ7bV82s/oNGGsd4Kn
unNoDUryRzB62IxkqbcFvEVRAykRyXO+xRaC/9MPqQXcO1Nu+FZbgkuVWJFxb2sm0fiCFdPpTpW/
o5QE0oornwCcdurqtlPNuxH9IahJ8bbBke6yuv4iCl2Pk2tYCyZ4nd6kWEF0+SLxBQJSquEdm66W
5V+AecXdX7rU8Jm5JsUr2w5u+gniDzBETJx4JKUmsOeKjKkIF3UDlYmQvggs7XM7Hgc634Neo5KO
CFxBUfPpErJDXXTH3IlDrxgBXQcmM+6YgaMGfj2WX9SxM+Q4hwj1hlIrMkbwwtEnCq7LVcEzM4/9
dTbMdl1keb5zeStOK6+1xB+t8MAMT/nAj++/Zkp1+3cVCAeEKEFqhh7oorP7HxaZnmkhrZQG6ere
AnABS27SPFjB8EzOCnbHrc1/ZGx7o/uS1Hs1/eFkC/pJeIr8UiWxgvBIQkUivtbktuWQSkiqlslL
XyUdPMPuLNEy88Kv1Ia0N75fV9Q7t2hu2WSP7JIU5n5tpQMIA6B11vbPfd1+8ZZKijnH6h0GXnCb
Zt8+FBQsBSohMS5NFPB1HC+NbuCOpn9LnpAXCZbXWHW3WvRNAwMqKF45U6vfi6KX2H0i1czIKFD+
VwI1jzCq8laSqFWpuzDHZlU52loUMOFFYpJ78aA7ACSgQZktcA0zVHxyKYJuBOOJPy5Q1kXNrhbz
kxXsrPwqKFKfJ8TqSVKTIxSU/LFo2L6WPbEt2R9qU+KaVtXP3g3yBmTlRzIKx9YWeg3EDKMTtBkS
eqI8yIGvkmh8i6paavOyg0SNng13ASnhNmu+SOBOwpG8areBL9YvKZu1pnkXKtnjklGo+yleAvSW
qyyOZc1cc6NPV1BTqLTJ8LmxkyYrMPHfLkjdGfYJo4PQ2a4tiD8VwNUZ2qpZ4tTKatN4knMCq8l0
TynJRAx+MkkptknFjCgbUHFFpo4c4vTVGS+4l+YZ/uTnM8BubMufHFs/q9/ThNZ1A0NknyLY4HBn
bdpfIu9BdJtUH6ULAGGpJhoVmdmUundaVTrA3PrvpE+o25oLHg8diMRLSI/kFnBvJo1YoYBtCDWQ
T+1NTbtITU6MygahBNDLDfEGXCGf2GvZelHRon/Za0fGoB3zy8ELYY44lAPpSQkw+OnHB3AOtfz1
8pZFIGm5dNWd3foSVsEwBVn7RFH3e5Nn16rqbGLJwhbjZ4rjK81hN6iJdBSvZtrU9SeFArgYWS2k
LMu/EpsnCCzsXDAQHrpvHz/jO54JQoJSklkIsMOca6bGXtQ8ag0M1fzKXTZDbW3V5VdofPcJ6Qip
KVUMcF9Nk/HjaF+yO0uenJowqllKI7K7xmBQVaORIn9FTaOUIrO9zUkximDZakafDYD05flYjxqe
DTITpfmQI31K3G3inykybh+KH62Va+gNEJcCB//4dfU/HUDLNnBBaUKwKJtoZ5ieulQsJRry8slg
IockcZmn812fqrX0sEn2v8lDeiJIiOQwKDoMCuYtU0oxfKtcunEFUea15FtCU1n3o3VXezj3+ou4
+1ji1DKPvoIyq/1dZMHhaw77/wO6+AyDgmThveJKA3L2MCna2dXu0mSkFcronryFbBuThx32OCG6
H5Pib9Hw0soj7Um21T9DTAxt0gWf9kgj/7tJQ6hZH2Ad1Lm2d/YIieG0TW0P1dME2IFi2KFeXKau
NTvxpbnTuHqiSzl0UgSCg29NDH477ck07o/tB9Elvj/jz20BwglaCOS3yhCNI6LrJNKAA8eE7WeZ
JGWW5fZd1gc0MpTNl8kmTU/DC9hw2O8by2c0y0yS6Rloy9e8bQT0kszths3eZF766DCEEN6p2m+b
+QDY6GcMJu7HlIYHqQNEmrdx8/pLWA7/lHU4AvCwn8TIfCywtmzjyTaDgRY8MKPfwD5BbKaebbMJ
H0yeW3pzDzJ5q+iDttYgYQRaGeBGZivCxRAsS1zvkMB00a6ZOC7pQZHguf7ON8Upw+7iKoRXYvnM
Nq131FT7YnhVg4fUxmTXYcNkEZowaRvpluFHC1DPT+oqWMdm/GgrkIzYTsPIM9o/6Ob8p2uEEZrK
baqaV6KyWLFJ4B2hSvkoeeDa8bIdqYtw04ZK62c5NSWeQvQxIzoiLZYgQSWEF/OHwxxzq6ikb4aJ
HgfvEqrbOrOECAPAT0DVQgtswBp+duvjJElgw9Pse3yl3jdVkotZP+APATxdQTYA8ALzBY+ZIBRA
xWvWU0Fqx2qMN5WJ5KsZVwz75Hh5umLyCNmcAfXYMFnSzNt/QJimuMnEU3geklzszex7F6uflKR+
U6hrmm2e+E7bJVf9QDqywS13s0fxDQb8rlUYdAcYlzdVDjELG5LbOA98UYNlE+XKDXSAxzqTZP4m
DfOn6KuKVBO2nF/Trfp10bMLhls/Q826Kn4q6Hv6PVQPtNs5mTIsEaHuKcMsRReEqWtsP6tu1eAQ
wczULi/4SH5cHcvMHKxBj4+0KU7FI1yBU5mAbsnWTjavSKQ3lVetrDSmzU55IFnx8Q050+i/HtRT
Ib81LY7u7GwL9EBa9Co94w7Mz4q3kxbqotrHdb21TIaH2sl3KE92H6+qnXn0P5e1bF0DqG+Kdf89
bWZQtvGSMZjvcaxmhoDx2u38d7P0OyYsrsqAfDbNMmTig967IsUkN7HK/x51Za003v+z3e/X06CJ
IZqDYdM49zRi2u4Ml+ZqbnvMmBrW5VRIzRltsI1A0ar2QzkYa8ZX+TZ1QFhJA4yrR7qopFh3YW/O
nL4/nuZsb6JmmFt19ub7rBlXIJAQAs33amU3wf3BQwXOc4fTKf4BmTIjOLik2Dr1C9L88ZP8efFF
iq3/3Zdz0ps8aDRbGSxOSWWgcnBgrQVneAYgZpAyW8pbFCPfpJ7E+qaqipZySFMbk7GuGZoS1Y/8
M2te/EGNfP5Ica7VVT/RI3/OvthVtmmjWyOLroTXQD5TvlWUzAciZsOj4dwbRtR5Jh0zE5Oj+Lf6
JEuWAKVsZfFxXCegYyQBGofMOWRsyLEzvJbVXvOiC4JivHutTzbkzJwkWtyqamj/PJpIdXe8b7uA
5PJeubtG8QoId40sO/gOZKR7mrAVe96bxWuavxI9t9ozNzozVX9g3h0NbE5+25DOZFIMw9kjuuUW
Jts+Z1WM/Rl2ab0X50gntL10tkfo+m+WUc4WqgIg2gbDoewzKVvKNG/7hOJEU4+Ulin61I8QM/9Q
7JEBunSzVKRFvxjtsOn0aSO6auHYPURNvnKUkko9IuFp2PXElvFdipHlLblgjs0UdoPiSzW729xi
2vysdA8fi+d5k9jPi4Izp7sQLdiQ0PyuROwpMBVgf/M9qiNl9ISKV53wFoKBaYbd4jETnY1FWgRF
YDIwQs8fZ63Zduk+J8HEgYxBtb7wVLLqHxt78lTiZZ14UURgi1c32kwPVESjByJtHWTb9I7yfcE8
t2GgI/WVEIVU3AVtbr2rV08WFwE+WXyKaXVkLB6Ll/2tq9KYoC5wrnXBVcVsIFWh6N9v+z5qfT2C
/ACGsPu4Nv6ZONK8fZ7N6a9oeK0De9PCWoRwdzFkZPHUw1PJXCIM6ELnFmjYDMxg/h22J/oHCro+
1P1E8UGnt8shJZdpoJdbiM0rT4BUdG3OKcjFdF5PjNXNpuA2I5E2zgppx1dLSBgU8grzs1xzLoX8
0KnApnNG2I6NzrVm1M6lyyzB8+lB6fB1Qwgpk+xUm2T2mda3p6YordBOH/ScDFe0wIp0sEoiAq+F
tSc2sm1ahY+1lx1GV9m5M7kPevSlqSKew/sk6r9UKRnert+yUXrU77yQ2dMB8w8STIVt33vRI9eB
z2i00Pfy9jEy431i15ck7net5EI44mmqTQgKUQxW/OgEnxx6biVdZJjZ8lSYxrVUwudo/iyIDd1u
bii9ozycuhFw28/KCq00Po7+hf08JiP+vZ9/PsaZ4DMwziWuTZanFARWbIYbuYhSQJHcsSQpyf7o
Xfsl0YfP0k4q3CUoik4wEu1BjU043Ep9U/P3NqCgQKr346v5u2H9+YCaqqEsyOfYlic/P9kn5lSQ
eNLL5WnEYlA3lnQquIX/bhG5oSeLRBQDx3SqlqeI5lOCBilQasElS/TekVOMtPDMVbJUx+61k1XS
gYRvFoTLkz6+ChpG8uX/wXucrHCmXI2gbpI4VuZjMDgKGBKH+eMl5IKdC8zpS5wJDDPevDrRouVJ
UMs/E9W6LEQN88LL/N45+evkT15GIpyT7Woiu9DsjJVw8Bqw61KPoYYFrE5wvBdf7F1BO1nuTAu7
PYNjgFXMT9AMbQR3gwZM7ZePd++sz/fPlzoT50GFxmWuWYV5dPcSQBVURaU5kzdjO9lI4u6WCu/H
6757aiaEWbRiUpV0zhwHkG9ZoufMfpVSM0x4t1I6WprSD6v4L5H2j5d7V61QEvjXeudDSPqssrNc
c+enod04eetr0z9WAV19z5gRaj68rLTQS65aenwkfS0wHHBHPcXAMIYKytavpSkMUs9jtu3j53v/
GISXmQZOB0NydtiFFahap6JVdJqS6D8AZfVauH70akkYync+Xu9dUT5Z7uzUixHsotuwHMOtmPKM
QI/gVMBgUqO7tNa7cnyy1pkuI9CPxkQt0GVqfSPVLElYJBz3x690aZkzQ5wXilIYDER7EmNB74Jg
9i46vJcWOes765pAWeqaRcI6WYXNj2bsfbvd/gdvQn2a0gHBn2qf5eszfZhprWLDArVac/sEh9U5
F9Tm7z7er3t/soj+uzKbB8iEbJNF2qz/RgWyTZJHvKwcVM1/9zZnku3ac95XJls2grCTKojgFIm0
Pl7lXYFmYAqExMJO7p0JWZFOCWoMg0nrEQLNLRIqp6NA08Dy8VrvCsHJWmdCMEYR0whD1qIMIhBM
65is/niN94/nX+/jnjNEFGWx5HnMGi2UYnhfApGXjbOBnXy80ruaGIIHNs6GkfDYanlq1UK1Way0
OVo1kkzaoOwETVpOisSlH6/17imdrHVmQfOQhoaakXZiQUHzHYuwxDZKaVzZdLVeNKGX3u1M9iDb
VQ1FYxdLwziIcheQKp2dUibkXT9+uXeP7OTlRGxONnJ0GfBqRDV6rld20jdgQxYOSHoKl//EBT1Z
SZ7kZKVwytMlLTkyuVIDfft4vi2NMx+/z3tiTq6bhIthMNPAOTssZ2xD8LwDq5BV0Tu67Whz8Yz6
graTMzj3306XOTujaminxmu75SnTrYNwjnlVeiGgFWfioyXOTsaAYKNXK5ZIW7pEjvwDFTVHWITa
EtyIWMD/buvODijo3SlMx355AlhjFsqT+BL0uD99vMqlnRPpPxEDezSTpus5oIFGXG18ln6Hj1d4
T6RPz+ZM00WM17GTdFyeLPPNSM37afxeMaRxLC4c0Hv39GSdP7yzzmlUpUUv6NQw3XzeCykafQ1S
Gi6iS/Q7766m4Wa5umXBr3kWlCRMYvYizZqfaJ6AR2DW6ISjfoZ7fbFC9+4dOllK//2IvLDOlMbW
5yeJXil1LZRbQJR/fEq6fMq5fBsGRUCmF3sO5ZXfV4HhSE+ZUaI92bq+tudyW0chzezamp5tYdss
6SzFlxcFiNaT1g+XdIn0SpQ0nY2G9Tn3UkZEqPd4G1OnX0MDJsj0jx/zPXE1TDL1QBFcHJuzS1Ho
YVxlDGViBIv3hMfhKsndxyscS65/bMTJEmfy2gElnLV6Qo6Ch4ZXw/QrsKKgHn/h08XtZAuEwOLj
pd876NOXO4tnoC6bFgwbd9GqmKyrH/raevuPTMy/V2GU3u8HHSfFZNkuq5Rmdlcr9Q22jL6ei3bz
46Mi2/E/pJ3nbtxY1rWviABz+KscHKSyZbv1h3D3jIpkMefi1b/PojwYqSSUPswHNKCWJdUhT9hn
h7XXej3OvivQjYxN7Be9Jewctfb8/8yXdeh1eCYVkn2AZWmT31MzfYZVJIcA8vgg77kbL6fr4Gqp
DKdoSdstGwN4LUrSa0+l86lO/vLdJ6BMx0d7z1gCaABhBrwUmZyDSdv61r6mmrc6N5qzlvz2afCR
luK7keLLYQ5MihtP+27W2uDjut1/LrO0+DSlZ/THLd+q8+Pv9e7WfvFeB9Yly9CBc0PeK5mgBf1/
ui/f3W8vhjhYKD7fjncoqm6a7Wd1Gnr77gPyy3dH8NH1tUA/22/EZWA7aNJs7+LMgMwLqYlXcFH9
D/P0YgjN44vruFv8uB0G+pbUo4bLHs62WB6PD/Luln4xyIERNUJ0jAtMwIon49wr/TkPnzD0QgRt
Id04Pt67iw9Ftk2OOzQj52BT13GQNPt5ayqBx+KTDvowP/D+K/13iIMN3YR7gOIeQ7Ch+fDRALV8
in9GjPg/OWZo0tEPGRDpvNGiLYLMz6sgW1+HrDGv82GM895OeznEwet0ee12vZmaG1gpuw7aS7zn
42ti6SMOr7mXQxwclzhEtNqpGCKq5M8CoCTSVbaIKksLewlwYx3TD1fqALn1nDRwzcCD1BF+vjfY
nsrpwnRxWnNT5f3dYj2pZ3Y7VJdTBmLkSWDRtcmd9iK2y5bWMchelDzbbZPr2N7+RSsfUy5qEKE9
/zRg7sLddej8Q67GEsNefNXCtqoO2OOz9l4Q8PLZD3yDeZv2cYdUxmaJxmvQvYIGcIDWhFS1/yRU
VAAo9vig724G0BuIhpHjDFYA1wubEO+jePba2dz0Rfa575zPRNXHR3jv1nFfjHDwWkO1L9osZ4Ss
is5LQDBmeO037dWHPsF7luDlQAcezq4tdrvQmsyNUS9faSOtXW/zoYPzwXwdQlXzIQL+lPE2BE4K
OXvzo4vgoPr+Zw9DxmeqeOPSofHaTDvt1NNzsbAkYOEFAN3P1g22QITAxhTf878D+eeV7nZ/h3Lh
lViY7GT/aR+7/Hb4yOXOZi0r2pKMp9zyL2mVgbdWPcNq5gcB7YMSUnMp8yPcNWuR1/mjwPc7sJjH
N8ABSujPC7mwDIZ01PDfwZUw0ADmdH7PnNHzGTXmjTDdjAwPIMKzJyNId55Y1ZGVb4ByBfBO/kXz
6yPTSR2bXAxtR0vmUJr3L/c+bbvOR895gNb5z3OGGF4UkCxwyK8nvrRa267oq9mYLkn3/p4QgKky
eOChvi0QpLNvQ5AM4l2RZUAKHBajnC5RQjPoFo7P2jsbDaUxWoLYCDzKYccd6AOzcpv9fqPGarLe
6mg8PsI75+XVCAf7DGm+JjXGZb9RUYVNRS3hfzmTthPROUhnlwe47sA1m8bUit1p2uPV0FpC7oTd
mdMwdPxN1kv+4L55NcxBomGpYyd0E4ZRtav9tQMWLG9jXz4sC4UizDnQTVE3YPX13ZBZp7n/KKII
NfCoMV+EEmlx7QR0yqzNzmzAHVUWEUEIwEzpBg765MYe5yfloI10uD7+Fu+tBwDOgL4z2s8852A9
gmHXT97IS+hEkrkVn4rupuOjvJNbAMGtEJQWE4dK+utN3vZ0N3JN7je6Vwj4dRZ11gSah9vg+GC2
+d42pmAE/NjhOrYPqSW9zq+drM73m9YxPvvIWHHu0ylEMMW7nNz2UXBFFoXoClToH8KR/a6H0cx+
SugtO/H8GQgahkMVf/XAZwbtjsbOu7TLDPmhNWOQd5DycG/nII6W5nNP0xn1iF1yHwzeF5bezdHJ
JqXbUxB16ebIo/sEJhvSK9jJolWTuH1mZhT3eBzR3/R0P9aQLRYFAnWYepVrsh9utkDeQKasT77M
AxyPO6NCdqy+VOc9n0Sr/xzQhhbQJ7G/k+8hVLe+9Q1LKeXBgpMP3FjbXwNbP1entJp4s9K66aPP
eQ6ys/A23kDLMx+nti++9O7+2zLAppp5XxbXv9rHpgJ3Pk5cQ7oKxHKgA6b9KsskqsidaV2bzfcg
7REVKOldB6fi2pASNDdu78JpZZ429GjNSPTS8HO3ZJBMQPjW+SmENvSKorOj/o86mZ/UL7SWd+mR
FrNEB/W+SECyubzKIKsOun97JbCjLurPAR8iD2p98tL67yga114qVFJ97CMCqiu/CcY9M6pbevbV
WBZX6Y0aAQNQPMDAR6e96DluJUqFpgGljfUEnmJlLdm3t5LNCMgMRXDZYa5WpoPp4bk9RPx2cF4l
nvFDTX2YTC7AW8fio+lF9Obp05AETHmL0MP2scrh1xmby3SGkgWeQ20Z8XVA2uAZ3+lSuYA2JOUX
dt2PzoB3fve7zuYH6B6v6AM/B758vocSRFZ5lXiguW4uky9qu2NtROBFRRdfB/aA3h280xS4IC3w
x4/Xe2dZUGVy4Fhycmuvz/Lo+rvISsniQjDzlUMc9dFpR9cX06pWvuODIQXNxx1a2ZfDHVjZzHTT
ya0ZboQKiEOrqsiasaDbqjLv1FOvLWMUnBLKJ2n34LFbyf4ADaCbdBlp1HOsc5Pfk/GZYaQp6JFm
pXjgPS2sQeTc/KHvbGfyLTtQke1fYioL/EFwdKcMLvhXRS18mbl4I7R8OWtWUf628+JXE6/0hZNL
n31rfwt37fZsRiF1yf4WTZMopERKg5Q2hG9l6Jyp5Is/dzJWYM9tMF3Vp7Fo75w5IQD3w5N9HH4j
Ahu33ZVN6u501+W/FqP8ZSZXcWfeLUACfTbBSi1kzfD40xugo8vUwD+A25LwprD+fUVB+WQJoe/Y
LxAZBeeCEDQhGG1/JSVUMXhrPzTLNxf0N3U1sUQRitBXdzbZMLpZ34oCKrw+WEVZFNOoCwf9zS9q
STBiuEqa+lKMGiKJjFGNwe6pExW2wnH2zkchk2ieJ79rwynhwgpCWP7sazH98Lefit9GTTfspJW8
CdPTYJ2xu7hBYrPDksN1JmKqO/GvmcQpZCzIg9OtvnpsKltlbnbSNNmFFtRGq0mJTdQMlNjc0qOr
X1n5x2DaSu7FmEKrr9r2e5GB5Ls7pVdEA1pPwSnOtnVqIJyBfXfr/SeHi3pOh41b2sOp3lktwynY
YfEAySThxuBHxml5J1ItNeTm+LOyLxboN32s0FB707yhs2iMhmt50TGXibhFKmQXyYvQ/J8P33kh
NtTfRhrCvwrxc4H8Qo/NK+tbvk0R16K57FHk8lgtwU9GSyRlTCXrDu+Vpo5/YhFgfHlOgcpyqfHR
ywDQQgOWxPfyUo4f07Vf7NUpha2fapjvmIS/tGodeNvoR9LO6u+tzTQZt3ncUcsGWIg+NORtHCaO
DXdm0nC14iwJ7ZcPcq91IuUa0cEgo6bLipoQ7C2oPpwq9GidT+JVErtEF8GwwN2ju1AER+sA+Fyc
0DDsRTeIdWAOmEMq9sTemeCGNEaKICjhWgzhcIdUXHdWv2uv5IBmkHdqNReOqBZDDUIE52rr5v5l
GtXwZps9+/lCFDwcMnLLY3DHs2tviTcJp4mYgllno7NI02Kf5PSdaIFgveOxBJDlS57XP1YlLIKk
LVpFnn8OSZjNlQdhmwbnd8QSFcDXNWbZjXqD63r5lk3z13aCrmQbjh84fwedUgQfLJsfhjCw00pB
rUTe4YtAfFxar/OyCTeBCbDrGNY3OkaX7rOZPDMPrMURihKsz/iQgOPkIdXxyBEalvybVX+QkDxg
xX/7RAcbKY93dVSOg7XpM0hcMMJNBxlZNeua5ilgr1Rzf8IFqhBz8B6gQDm+l9cg53AvAzWS0iAh
2RugiVvUWwQxS2tjwMyT5DwGlioKFdaLcTeMCGu9C7eIz8ds/xvqcl3jTXj3/ITaQjVepUifxFfE
TAVJm56O/RLBDsNtVdbr3mUvHX/wg45WzV2AAy/yCIecJJfm69X0SyPoyjFsN3ITV1W6EBkrbNJt
6Q1XqXdHAzfbF1m59ThEd6LRqnbsdYm26OBRChsTn8YL6YhxhXB1qBXiefm3M/4uVhqqD2bEAlMK
9R01HaPZfjL87pyt0cNJidmVGXIGOnDot4pAhxHWsn32ZXulzT2bH6LV5XO8XjK9OX2i8FI6mOcD
J2HwlnbXjEm3gdHwRlhq/LTKePoTePH41LoUbPTcR6J6+zDkfJt8XOf+v09wEEdNcRrVQcYTKKJQ
KzfMXOLG05SG+KKinGDyxA0lOioXtpbjq3+A2H9efWIs0rc0H5CWPpgDGwDOdhtn3UZ9EngPijPV
RyDLK+ZHF/awHLbK5UbRgIySmPjy5vfaDAux7ZLcY9k+eKo37hvz8vKpDuZl3iGQsvWYF5/iBdOu
0plIobJr+SUcKYEKxUmLFVZrv00o7OfbL1zT/PD4w7yFO/IwkLVHro3kp/OmFtUl/eC52227QbUW
HVsxF3A9kJGCFkGkGudeFJ+I6zVzHkQisUAULQoYlMnZv2UC7xQI+uK3ttLHK6ipONzEL5/uIBNU
NflUUIJvN9w7OD2XZoU/D+bIg48c5YMAAvTj8/GOsX09HwcGo83nprOGtAUe9gwbD2ZvI+AnJ2a0
IJZ0nkTxgaUSN4i60QM4Wo4/xJsEtNYErVf6YgHT+P6Bwe/rXR10KWsSQkwrp46x1SZMq46EB/rg
7uMk1Lsv7gekOeH0RYYEMdlX915Hu6hT102rirgbKDgLrgYY06BWElPkGMD3iSIIoaA8ZpL4Oi7H
31tX6+Fq+4jpYKtDT5mR149gDVVp+NbQbipI0P6YVQvZx+OjvHf8AouLjARjEKBx93oUhKr90fDr
drPDCaIVtsi/pi6B5EdlhNVTOHydlwMd5MG7unPKKmnbTY+bplhdohPYX66/hQiFzLi8e94zJtEx
JtAt/q2p9WBfOf7GzgevfJj8scsumyej4hbE8GVh8siGggTj2odRmsLDdWPaooOZd3SLQmIFPTyX
sgj9oqndns6IA+DMo1IsZ10+ntaGO70lvyD+Wn9fnnoLyRrfOIMxpfHisyj/Ufrpb8V58lv58NKH
Lg4ql+I0gprv8vgbypAfmerD4mNJPOJMEWuK51vBxJdG1npSsadqoDk+mLbhscEOjVIdpnkzsq65
EVz1cByXsBUfH+I9u/di6xwmFKq22Q7bjveBXRBaR2L3bUn014to7ZNFmH98uLdwGCzOi/EORYQL
xBYH3+KVuBKXLRmY/psDJaK2wbyFdzH5qnCMZRdn3/Gx39+b1FfcICDZetj02UTRNqjbDoMLXzF8
3pDogDQ8iwkXjw9kv2dehHny/ABFK9qYXh/8Kq738c5hJGUxOX2iGBCLM5tTRF4KfnhDeScKaPDT
iJyw8xxXwfnJSavcqLSBSGCJhQzEIuy9rY0mqpjjT/v+klA79cgSW4i/HTxt3drNko99uynK9jLE
P8J7kkMK+6SEaLY0QWBOxA4lusQPBn93ql4MfmAju70Z7NsWS8y5L0oG7lY6LpGqCmkn+bEpgcfP
rc4LXEtmSf4deQyyKMcf5b27MARPwI0IgQZ4hteL1tVVPGSoP3OyP4VZB/FVfalSQN1YNzRzE2BS
DLg/PuYBFczqN0pDkY493xbU+WDQMZoLI92NzWbAa1fWKYR0lGyaHHfSQRUMYYpp5CwqDSNOhRKh
FFGCipVzQOsSCkFgCfhri/k4tPZHC/TWBlHDs6gUA7qFhyY4qB7kkTk69BKNG5x82D3dG8f9Fewl
nTyXd+LJXoq//PBR+RyWREaaDf1BqAxg6Y0lpAkFUk2aGi24GQ/vlSzto9a23GGtkKZl9lcoeQIQ
kvJsp46yHIMyBwjKSBcvJDlr17N6/8mDmLszC6HKk87/onwHhk1MP6mDXgiO7548+HNZQGrwTCUH
DmoPcji6eeQSR0v7mbVZOmgTYTp7pnURbBIHpuRGNZpfNuu2Rc1soVy5PKhFkQsMQiOxhFf7+KdO
kA8DZMa6LsO00u+JGAdvMzVKCHiplRHP+yRTwxGhU/KnUbxq3YvXS4R8RH2oYuNF4L339SLliRHa
BJyJsAzFoiqXvhj7qwoKCH2OYkgZHDwredWi9hX+cqhxbOffUjC38+FfYrV3DfebZEpMXlA8FyFt
ji5vEtJtzoXT+e1nIk2SOkP/MKbRRlgl08hu3AGCdVALdGbprCqyUbGZhMxk3MWp8UgPu7Jh/W94
lM7KGvcyuReNumE+q2fwKkVrnU31+DUMsx4KuKyAo/5foU97LZk40p+UiWwSWl6X3w7Gvcxj7Fjf
WGktHV+UD2FtMAjENwlSIv1gEkvPwbnTQCcJuXrBeSFNhOWAZyqmtavHrVdeVFuBVBY8YUvFInaf
9rV15vdrAD06dxCGY6RJaCnLrYNIY6XkIuAE2JWfcvaFKocsC84yCShFMLhWe4dkPEoS2WfwTwrB
WTE2nAqh9TZPV5SrmMtWiQX6KKzA/TJuvS8yrawWT5HOm2A8TeefPZQAppFebMdse+kQ9VCxqeE+
ta0Tre8I/VMNpZ4fF5+tgi5GhDhIjzNhgpKSDxCZ/QjZf23G4P5MpAFS8BhIgt037U1HVlK9s01d
/4rYA1JjmAvYMkDqANvXt6sNBlwFD4stiZJg8E9cAwgreLannUuMiGPHtCIIgpoCPdf9XdjvfvIv
iYHo9ljcRsX6C51ZxR9cWtSS31oEKktmRPxA2oHs52tzHXlttfe5z3Gu4YW20UxhA9jk81nPOo9P
1XJVRvO/26z4iw0igTYv58Xc+icaltsp+GLvxmuR2DvO9H3pfagy47sawLEX2Jf7Jvv2B61LK8J3
VrQlaZ0UwXwC6+b2rLaasyK5ZvXFrqQiBU2l9xYykTI73OpbHO4WdluqIGoJ1pUvInknSe/1/VI1
PySVLC5/cZzL/5EQi4QG1nI17rm+b9CAkZ/gixOVlGwPUSNJZuiQEaxWikM9iqw1bPpwUDkPE8AR
HrZKrkV2jkPhFXZ5LvOiJxgLwK0IhG23KZSV/VmX/HK29UmV1Jt+GsTn4mzZF+ICNaGxQUsdPmSz
+7GMdnQxTNOZgdIOdkADzpS52lnJSTFA0uIkcTF5VhDri15TF5rTp4/1tv2JvVEs3ZrlrwTuYxUw
9fJierPpIKYKCeTWMLMT5D7a8zJ2T6YoWplJG86dUlvbFOnFmtsvhn17V65qZBKumvJOStf8ypRD
pD4COCPJQb59Ze8kWxCWsEvS+EIB5konXsUySQ6LaxMyXzQroPOfBsjG9ymGLYF0jJ73JkK2nTz4
9kvNAlQwH5uI1Wd1+VfDYvlFe0Xa8dbaZr+9rY3WkOteJcHwGavyh9lPCjpCrBsxpcEamtXEhDLA
hNXVbLA5O1iESOZ/kehnWwS+9DvE1ulM4f1UODf4KJdRzp9tq0aU1f+ISR29pp99Vc5nit3UAwrf
4VgH57rMzCqszzMLt1EUoVZbW+jkQAUE/Xlh5nCD0lS5bZbqZJ56OBCe8+L8NDaM9Mwa6gt2stJj
SpzuCd3YObTU6zsRF/FDxeCyDRwj/lp8bXNtb7COi7ddWYnm4mHM019OuvuHPaGueEx/E6Y3JUrs
so92c+kk0DlRjYlGe6M0Q5N3V1AVXEj8GbOhuU3aVWU7o5R6llbomh13uPCs3toNQnEnJFcbuXRw
2a/tBs56HY5eVG+GsqZQAx52uF8tl1gham7F3vTXVQwl3YGKmsgxccWkqsCby26vWWb/odmhxMO2
1tSQfpaYM9ckb63ivMqETBvXow+1vPw25bP4YVaGV1OUbFKWW/gDCaLC36sykobwqLgTm0iCUziN
dHeWl1zBkHhRxqkhx3TGqzb+bk47qPe4EsL+PC4zsevJbDSZh1wZVJoj+XoI53k6krE8HH/Nv4m3
ACct6Jo7MSnMXXCRTPmN7haLjLGKM6ID5jCLZ1e2qWyhiYwgQW2A1kXBFp1uFKqc3j5dMv8mh2xx
O6QnU3GDAYOtOznvC2ejm0nik7iDxOuDg87f9gevoN5RKQwJtNAgkiJ12MXsrmkyRrzEONHFLLOB
A87DSq2PP4pcRUkeaQAqD7vmlrQ3ERX64mSX9JtxhqGdnvCGz7lqE+sOQO2PoRqvJd1D7VTVQK9A
VQ93iAPDJSE/zNxxUhBWQslQjLKSRaA35xw6JLkMbgZLqldcWf3p5A1n7q74mlNypRx8atbPzk5n
dD+KCcAJtc0IGYBPxS4CKAx1KB6ivTfOIIRbFV+W7GvgPxTbHxbcaAKaKMcVxa3KVVJ6dTJj1HGz
6KinNttFj+JE5Id/TtyKORvvVHxfsXKSM0tQtdm343d+WTYts2GznbfbBWkXCIdNu/g5jLv1PEOp
v5Fhafrmh2yFaiAtRR25G0AEVZbtQL7tHxquL7AqrJlijTL1r+LSOhs9KUqtsr8qTpU4Y8xDj0sJ
NyXPIyphiHlVoc+25JFnmhqShiLk7kKlTyKB8+3QXimWF2yyH8u/B9f9wkkr82uPRENm2LAl3wlr
wWnatlu6B1BugU8O8XoZtnoXX9hmDqtLc9/2+eXEj8TxnzdVQ3X3V2i7gkzzR2spEQL/57QR/jQO
unQoytACLgPHHzTibMUgSdEfwa4hGopuFTtzVVKpWs6/fYK8uepehBH9yGLrfHb+hS5ZVmSAjadY
g0/wB0IVix1aztZ6KTBt0C+rOr7nbs723hd3RFWLuiSxtBWuzLHLAzkWuUzYBKaaapZyuiqu4tsj
xSS1DtUvjxu9d+ojuPEvbJ58qReVxsJqfLO0AjgZUelSIXotCA/+Bd6JHgVxjrWgyoNxCJjL4+O/
bQajIPJy/ANfDZNvb/cV4xNn5ZhJ5hJgvbZuCl0ilo+rUgGki3stzgNmSJZYHWELiq3MlE0NmNn9
j+vOSh1/xHeS0q8e8ZDXrnSL/WDtuRbcvvjFDCgy4HbDpPxJQ6o1c66dC6igVOOS1MfxR7Df1tFe
P4Ii8RerBBteAu2ybibBYyl/EkSo2JnBuWq763UiwRRMo7Y6ZRuQKyp2Mpuiq6LuzmYrO+dCVzY2
kmMhG3n8KdfU+OucJE+JQ0PVwAGlukbqL57Sqqcp7LWXwNoxiKCxPIAmSSuXYg/DJr1calrcqMfv
x/PKDq5q9yN6v+e01JsHQbcbeLEbcZ0fpE7cKGi3ZRfXm3gG7mw8UXSSGeBAY16MmDCW7cNkMQ08
p0pfcTl9FcRBijAxTmX7Fwk1DCtV26sYDT3+NIpqwez2pF7gipLfXNfXPk3ucr5176sAqyiQD1ai
kr0L+GO77K4FJxL4Rn62dEN0xHoYWfh87ZXauwLkB+H5lXwnDD2FYLkABJUKB3XXZx24wBbPaO8K
zE0CYdheY2T5BH3QEtSfo7I7FSKOdxrKr4uzPSNzCKmfar7+XPxY90H/IMPJWzAbbGGndy8m6BqU
zZAKGx9tcfv5TqX/FWS8hbWe/+XXpXLeb6+lmjYje+NC0S+2IqQTrlImICeATn9LvFBWQwaWwFqb
EURGHy3A6upzA6nQWk41EaRs5PHtdyBLooQZ2y+koxCANAWr8KD5x4ur0rYbg+0XSms1ODcK6ztp
hRTKfbwrJpZDgLu25tOsJzUk6m2YMCEQMXRE66wdkFCdI6T9mCFNvN6CDcvv9ShptlZ/LofD7H5n
QfZFvgM/UebRMChUZsuNQJdjEn6QD1yFJl5vakgPPHJcYj2AbUM24sXpSjtIJXNnqTbm9JBZl3Nc
rYIqipqw1TwgNkG1lHmf3EgsKyTQfn7zsMb5xws7MTKAZfHkf5cmmWNdJ4154lb/LMRGe67Hpa1/
4BBmZKabGXbmVUXGnjzJ6RJJPWPQaCu4ZB4FsKyi/TcQQngoOFYpxXt3Zc1XHX1n72/CLVA6AmrL
iJ1b5kh82pFT1ifKOwHgj7OrEQ//g13w1grB3QpVc0D4j3ZIeMhHkgV+U9HXWG10WAEPq6aMZ6sH
wC7iX/b1cG6EnFP6Z5JkOstAseKocZYmtLp09fB+bt5ou/CH8AUSe3+S/hIioAFybdQdd8iL6rPU
kSHFoW7AIwImzC0mba+mAFNMqky5L4cEiVxDspgn4EfD/k7Rn/2Jq0tlVQUFgPsSopx1m6Ywx4/b
WDs28+Zv8jV8+4rvwqC6lUXiZ4mN3Cw725B2Le69JKY5Z3sbP6zx9Kc8sEAka06T60oHXNZHvh14
BBlDc2hP+2A4BVZl4AcHc30FZfOpZxmKt5aeDWYRZCIqzzQYu72yZE4j7l17ZUHiW+Gjm/3vwtg+
OqJjkswAyBrmbESadUR8ZFXZdZ39zVpzi93os1cqILEbRAby6LYAYBgnX8kY7ysekZHsoIaSb7kR
l9piZ/fNNsFjVWvWCqWsG+9qUsALTLvwki+NDx/TMw5UHUXkyCRAKnlAYXmFF5MX1ykXwTtTWOKc
aCIEEJNKj8m21/eceH6FH0ptQBBf3Dw8dlwvzLiSEWx+Jl8HaqRRbuVIxqCwbPpLjhYQyMudGd+w
sBGpAlRA7lWnrPGnuWsksin9xSxnF+LIIUDS2fVP3FthB0VtzdPtYzKIYJmAD/ID9mtkOV8WfH/o
M34LeMk/DXTBK5kaIevQ47I+22YA6eTuEMny5T+HQ0ACAzRTnD2CyHb5y9C706Uj4Q3Zcc/Zn6mf
/g84t0qtm8R2v4Byu15glZ8RMpfaNW3HuhO1/qsaH1OhFRqyn6Wb/sMuixD/WKPC3EZaHqwGc6gP
SJ34Z5bVUtPC9ehRPHDYAzye+Ckfk9boQXV0CiafbcxSLWeSpZcA62Jtb6LRO/dH80beigwb2Gqy
2DXoJ/Z1vaMWSBGQ6yt/quEL2E/tw65p03NdcVac/lNGrXXuh+CbSCgYdWNf+E35bxOKgKH5PWTP
eveLf2s0vVz/wiDQE8AK0GfzwL3Pm/1xNXnjTtTZZXOy8/fkqJ93Dinlfodhi35Y+/IHB9kFIUzu
n9U7bs2oPWLVX1l9WTO6QOgEpucUHoLXVn9mkWe/51JDhOy0DpJPkASYeUvWsPkp7i/FHw7BRD3d
Vd50Wvbj2ejbtyNGu4pWqKZXP6v1+jGq28ZDPT5F/Y8YB8wAcgYAXjaCNxY9nDa/SMNxbDJyXRh2
mZK1G4vDwOKm2LB1E42Vj+6OjBodtoGi07QdrudwfyN/gsXSdmOxKtoz6NjyAsKYSnhMsyQxLlH1
55kUoxmTzE5jACaS08St6+do0yX3nZt88RLvsml/eM5yw/jDRISQiLKYp9L48rsUaCtx+nxYJSDJ
BwnG2QrYzf/LNRYRew7XOsGlhEPlafH7PCEE47qYuPuD+a5WJgpcsyADYmZXARYjptB4TPp/cwDV
hkEkqONIAgcKnY0TI6c3UBDHxHrlY5/mv8jSpHRcJOYv+Q4yvn+6q0Vgkebjw7yrTz1OqN/7n5f4
MxBAqgpqPNLdm1BUwIzIccOTV+pNgBul7LlMM3gzVLNh3yqfqO2L/oxF+iFN3A9AKm8qaxBusfE8
WqlDy4/MAzcaZ8GKp8QtNnlFLrxcvO/5NvnkUuHwahis57/H2v+gEP82HmRMH9kr7m3I6yGxf73f
97CPDAUX0qaJ7O9ztId9df60664Cj8Awgfrxn6n/6eD67EByNC4KLuQHt/b5tC3O9iLsDc2LvfUl
Do2LIHvyJAPb978/OJVvEoVMCBVPSLwjmHgD8zBodotmX/p2voHF+Xwti3FDZDkWyHlScYHrj50l
HZvjA7+zIK/GPQiW89kO9tHWyuFzo1LGTqQaqmofsnCnCAl92acfDPg2PbC+KRBkk30QIdrwejm6
yQ2WquZN9ygCm6C6zUDlw4eqUu8V6IU722ivuPFRUP4El8sHtRx9/IH144X/O/zBDiyCIN6aOzPf
xLibaoHWGeFQJOH2g71Os9vxsVZL/MK/DogdqmS75Btrf6eUI4VeaQNiASkbOXRJODWqg2rDtvtz
cBC8NNqhrezDqj9Enou7fAgrWp3wV5xkw3XgD916t6sWzbdOQ7tjVNl/8/9SecWYT11/J1S3fopF
UPEaxqLglIu8Qh5kyoEn6wP5fjTUEXOnsIPvPPwJ/mhxu5pyyR1AXJV3cFL4FaoUp2aQWqRIQ/cs
m5vTqENJyqbW+6foiuGDdYc/MBeE/57bZ/jQ3A3yE6PefolnND998nHRk+o5uoWHVXebDwia8fsz
QmU+7UhDIC2QoL4C7mA/fldjJb8TNbPu0TX0wJfKUw8xCMzoWtzhK61c+i1MGPt3yqvbElFNuVcK
X3x00VRB4pe41wTw13Aqw9K5T6Rlc7LMbXXn4XnzwpIuz5F4V8G4tCq1HDQx5iB6InmoNpOy+W3F
4SkZm2d/SUHw5KSn5s6jZvdAVHlpTwpgdpfJsEUo1vi0JyKPquas5u/mun4K3OWXH3QI2t4xnbeR
kZz6Q3rVZuMp6dnLFlCvjZrBkOXqpHi+yZDqlEvS1QQhe5rqENzqwzVFmtF+hIVQ4FxP2c/VCYlT
pCHuvXztZlAeE4ilID0FWTGVmzKysW2k2Boajex3G7oYwGLULlOlW5kE9DXOU96XmSKDy2vdW27+
uUZ+Wf0XXCRWM3wnklvcipTC9KWnzkHY/EPJcHU6JLvkUc0R/W7CdE5Pee+0cjE5cboJ2QRqq9Fe
KLJ7vqh9hy/yaJlzx8iyk4564G2ahruzciwopgOVmJ3mFGyTlFCVGxii4FLVowUtOQH21JwmH2QK
nqC6wbbI1YARmw8Wsp3YE0MjylrFSMZVl/wmz9bNlEZQWyZYJ9w7lbfhGsatRWPLljx/9cklW0me
OOzDUwkNrh4vYYTqL1LqnYkhprJSMsUGcjGOp6XLBvGk2gsa4Xakjso136QPO1YQHNe5vO5nJ6gy
4muVAtXwoKbDZAK35ZaXeAdEzxUz1JsPxozPIXX4tXTD7MhypUV3suRf7SE6ayUDhnBuGaB+CFYf
zBcNKrNDqYWZznbpo+lUn4PtKo+scgvOrjyCbnQvzNlQU4o0PRXQaYGKFQOJOqA9gUhwnsg8uTvr
TG5HX/bftXpx0l6147cAEv7jt9Jbno3Xl4R3cGcH+zoKC8PJNzVVHt1/JLBQM2PyAusO06QAS7bH
jpHIwYVKrvfT41rCKgV/V/5NpoFOVJWyVJla5Urb8nYCO7ObIzV+cqR0Co4/+pq7fX3BWCDxRLTr
QUgWrvDZF0Y/K6BBoIi626i6HtLVxqNzoBTsc2Qz2oLHZHniAmiN/K/dmP1de/v6XKdzLfq7u78l
qslLrCFMt/plSsLkNIXLqgUuNXUZr7qhGhhrnVHjSFZTKAQZa+e5q/iRdPRkMEn6c3f8TYhBAge/
uq/6+Kz9SmEZyRmP1cVeSil6KTXBKimtYAESgYaj1PnOKren2Empc65VQ3O8LvePIkwtYLJd5uAL
UreE+8Q49GG1rns6DckN9qLrxu/a5SGuN8/VFVQb2NP10D2Y8fCQhFxETXfXVnqSuRxOA5rLdG+p
6Kw6jhzdfd3cBSOYJE64TcMfp/PS8MoPoLbOG4gHS4WSFFnmEFWrYN2SL9Ztt3jNLknmXNZvjWwx
Aso9TIBa1GAhhTGOv5rnaU05dYNHlU1r3O/IbW7ZIdc61zIxBBE6fGbxqLPsWmvrolMv3zUj3jN0
195bSudy6SuWJSxaYTFUr47vRk8ZyoPd6Fso0tiIsgBLOTxIMSi2ykuTfIMX8eAGE/K+7d8ltFls
jCp10BBK/mUgf2sZ/Z077+4ANV3J3iBZXaM8opJ1BcVBXUW3CU1pmojcpQhIhKa0VuBVBLtENBRY
OWgLuQ/pbfFmbDVhNFSnrvihQ4nWtIxrhi1dDq65N4tTI83vMm/8BjnVZ6GplKUpnN3fglZXu687
b7cKdAp3KFjU8al5g8AkABFniG16AGNBQ772Q0nD02rnFvlGuq1++3sJd3dVGCotQ7zY2dR0beOj
Hpl3XEKLXDLsaC4BOF7oQUYZJbYi3S3bfDNTOyVR5pHZVeKa+nE3P6omDm5MfY+7ApeQsgEJ8R2U
JIGKsKDmctrZE4c8hgFy1vPktaVF/Td7Vv1QOH+d1Spp0FEA5YuX2SJ4aklM8yX0Vv9OktB8p2gR
x+7PP+oyAWUeIcDF39lW/mswhuGm2YerDid5mcu5Q/jzD6LYA83yp+BPsqM0ybLgRa0SFb+VxEvi
hwIrlOPUj+54Vi17MlZAFoZPDjLVGeK5ZD4lVidOGCJlcuW4GAKjIol+1cRbPfbkk8BBMMxdz5W8
DbMG6bJCA5kbVSMI1IkY8FjPd3N8uw8i3N36gnSoYuwy/csyu6s4a27dtPpl5c1PPk4OB9e5n+9E
ZKOqeFONuKjbizlBGJJPhfTrHAdFiTL+Vdkz2Vrq1soNKHX3p0GU1AJitX+rOdgr6h/pWNLrzWGA
UWKX34ubduXvBMusO5QQ7vgOfs9k+TjqOt1I4AXeQSg151PZjLZXbrgRmRWeVfcCPaBKS2bMw9Ba
Ouhs6dZBy73f3oBhUJ5doImKhbBt8vi1kYCorS9Q3QbPGdxnhnlG5TgmmRmU5Rku5LBDeVzRQ/05
3ReXCIO7p2ryUDQTFKSyjr+Y5b+N0ujX8QiHscMehZeDDjcskwNnrVvBv+iJYAOXTcuu9CTJQEE7
fEgj1rRG9MTknivLga+l5CKpnF1SXWSgnRwydjZylwv7IjNw0JQkQgU8V6QpUWv+xLDKX8yc0JPr
8nJFAkeR9/D8LQtnPcjfUFpy/eft/BXr9kerujE6Cu6EIzjLgprZ+J4KIJg4YXnCvP/+nyDlPzc4
D6gLXV9wzf/7Hbm4e/5U4Y422fqJujy5v3l5Db/mlYcRhCAnOHrSn8Z4iWUo/VIPrgO+6M+NJTvJ
qjY5k5K2ynBbuBCaZkFZasvTDuEtxhr0hkPWexIKUxxDfFEOK0IYPGGbSF9wXprVaa677+x1dcmr
vT2tiAsLQj3uL9wLWh7VLswS7VBoFlS3CaFDMULAh+TlhwZh+frMCx61ZDD/+6eWU+ML+54et47I
ZwlCGeTpT9eKQZfO4Ykb3UuzmngliH1wuZTORGYAxG6syzNwarCK7Prv8ilwMeQmM9+8rInHFVyF
E3ajAGrsZT4Kx/NXLl57Gq1zUnUIFMtMltzd0FWfRhPkJVEiQDFy4Ern0aRyF4OYO76l35JU4bU5
jreq/9Gx6x54tKTqy21RRuVmX1OG8H5rdSX8XswPWRjgntPxXD2wLGxmy0cVLP8hPJPi10SeCDGU
CuCkU7eUB6iwEAaMzb955w9873f8oJDe0gCrIrXHNxD80bDdfhuXMLbVj2Sfirj5rO7g4/NhvW1b
0YSQiuYetLFhh3KI41hQNwgRQQ2z/AuJ/NuswM/fp/F6/+ya33Ro3ueQlY7Jj2L/qDynyA2WHA0F
ddkS20iHHZeM5S+Bzsnf5qiisHhZT+Ftzf5JrF+F/dRMy1cuKZ199riqOVR9V7tQU+JI6lDXv5Bx
bEemVWBarkD2riCb3Eozz6S7d1eLloeLYz20DCyEGx6zqvRSYsWN3vpScN/f2t+By0d+Bci0e0Tm
80Q2qkj6f+Ill27C/C9xjP2py1Qgro0fqfcQUO5bRqjSfjjz+Y45TzHTRvvF2/lAdpxLhf40yXgW
D5BZN+z+PsnvKBCfFTYcZjsgs6SJI6UkdGFFuBFREP1mfhSsg56kKJK4RL/97sqIUVoaK84SLf4T
qTeOsE+gr/CPsiughPbzGF46o2oVYgqY/o+081qOW0uy9qt0nHv0wJuJOX1RhlX0ZIlyvEFQEgnv
PZ7+/xJk94hFBflHzEW3jihWAdjYJnPlWiuvtcDeL5ExGIk24MlCsonf8MVcLMTr9yfIH8oUzA8Q
YmlnAGi8HH6/xeNmZY1TYvQcAWztml3s6Q2sD85+8I2LAXp5Qce+ksMrkgIcL6uc2iUt4tXRDpcu
o6fskMK+G6Dn65R9WotCup7gL9Bpn+Q5CvLzuMdFx62tvZb7sLSKvRQbNO1uKiH2Yze8kVkjUKGA
WgShW0ZSOJsoRE5jZhHslBUQXHQayfFSm3Uq6YtLtISy7bbi1EUfJnS/8YvhDh8souNNhZZzLFGo
u3TGRE7lLdD3b2NktcNsl3oxyEabON02nFHl241uL72r5li7qPUWeLBPYrqnBz/GNv4OMfx+dIxP
asGTx2FyK64b3YgYJWkfpV24hH9oDYQwJwpOvBU/ENgcqRq5azYYA04PslyLOsARBKtE9dwqdl8f
pDj0AmdILNnmOtFVefL+RDomW71czoG1I+g6x/3rQN9T2JeHZkZ27LFWHup88fKSfBxshaWiQ0cg
/BSAQEAVgJH3b+BoQ31z/aPHzYZxTigoIfYG6eV8F3AHvOn9ixy7Ih9f5dgXwfaUzErcEcE7sY6Y
npBcYHK21OglS28ll6IqJYDe+5f+8+v8z/i+eZ1xObtewPMlFA4BRBnmIDuVqENAxPevtVAtfstn
3zzmcdY2tFRwMw0FqbA28xOR6REcCWUpieyTsFxyuY6HNWiLOijBleBulIhbug5LSCxFDYAf9oyz
BPM0g/bCklgAi5C8wKSghFdYzzm9yEzY5SXoejFgk4CfZKwtx19wwGb9ZoA14VDBDOYQDoqzFkWS
UGk1vTjRJ38fxfaWzJv2zw9tg7ERc0wMaGC7I1wQmZZU81hwgiULzPr+aP3xzZioLLGJ0B2Uhq9n
vtsSpVUab0bSAvKpSQmvcoNieAuk8VEjreNs5PnVoI+BQ0A3NeyBXl8Nc63KTlOrPsR+i3XdYhDl
zYvQSMJyedKXSDolty18YG2f053cF6ZLBI1BjnN/MJdezhmMRDnnTB/U07fvJceCkhl76s6hWi/h
PnCV8GRcSrGWnguDSAQOXfDRLqsdYSjPD2ZZVMsNsCEUOK8fLJ6VwJx9mwcbIawAXuRWfgk/YSOA
4zDHX0UEWHbdNZNfYNH3X+Kf9y9p7usZKm9SO8rytNL0GBWfKT+iQETXxhG0QJ3GZ3z+JMWRBg6k
IEtncK28EXT6g3uQmfJm2f12D0d7aG7Yo5t0CkMAfulQHImILQLanTJ3BQYTMztwcTvHYuRB/PDy
Vjnvwo+2mqWP8vF9ANZQNcTvUYW09vpVDEWmpYbaNAc5plnDS1WtvsjG5nwkF2UnkIyH05AAlmqK
mDos7EmZfEqxOJQJVcx2k+/vj9Dia/nOnR1rRgPPL/q8rnCFgaFuhLRsVO7Z7EU1RVP2nRC7dZ8g
lToKyRupEy9MolEIpGTnBJ6IMCXre1kismL4uOTohG8ZpM2yvZWSoYSsWYJuho7YfEmf3bN1LdwH
eKgW/Ax1OF14J/BFw+LMD8/jvD8VvzjU/Zs+zm/m9tbctPkZmOzYnHmoXoQ6LoUR9tMAeL8idmyy
di+Dxv4n1R145BwrXgQDiKJO1xREuTcyD8LZvoJsJuCo3E7TbV+wghDZlDJzCIjytedklyjy/TE/
htqXhYm0foFrbTxHpaj+W/hjGDmsxtBoDrVDWo+63iHDxOlkIdczbD6A9YRQwYJ/AeCOy5wQyiQN
16x0w9Ev8lRBvgV5F2I+78GIq8+iguU/8wK3B/OitaAftfkXndQZLsEnvpigf9LD7bKtUXcLKn/L
u/RT6GLSrarxdqyLZanCDyQfYcUu219+4+h7qFfICzoz2rqTjrQFQEOQY75T8gHeARfg4yJyC7tr
4IlLnUkEOXEnfC/NvgGaItkucZI0d/y1z5B0kOzIJi840/PHQat45NxtnjgYdkLNFrsicNAN2diZ
qeYr7LSW6AfEBFVhk2Y3HEuF+VH8hRvV8eZBnmcbEuzZnnRSOsI81ZIO5qFrdwdqNFrZr7SKtmST
+UnQYt1OvopOgAeeq/q7RO7wu2R7H5LszlB14fKAD8o5wSupEm+NJNCFMqk4d45yFVHyk9XmUiAg
f4b1E4qsg7cxtQqOiN4TicBs3i8nYHah0mARgJVvipunxKgvo3lR3EbtCfbC2BGNmJw2X/g4GOw2
mGdj64RwQBq7fWRlVjao7VSPlC1S+HfctDB/+e3YLrcQpPiBrEEsSb7zn23mGGu3yeKtJFNQRXOE
9EIDkwNvnijqWaJjHk49zi3h3PNForTsECBxh0waNjLbVE6hpR+IUFGEDO0Fb192PYbFCEO80lAx
zd5WaFQGREeZtvjsyE7IL/J5yzPky3IoPXozORD1xifm+JcZiy7he1IBH5vPwwwOSBYsWBP1KhGA
StgziDUE2xABwzmJN4pbWNeK/CF68dGqvg7DnUh4+Bp+KJ9Wx2HjDNA981vkTpTdxZGqMa7UlBoT
WxyMLzYCydVFiSqvhaduaBgBYCsBF+PGS8SrbeHeuWX8Vbx5qgCXK7W6K7P2kYNeLY0DmI4kC7qp
nVhRvdSzwzj6rjTKksMKR1JMUXPIZ5lW/jKLPGVzrS8FR5JyhQQfaf6TqE/eWojYTeGh24cQKnpG
CVVUSVLaYKmJQiiqWzYT/G0ETwTKFdGnPLJ3E2rlnoXktM658HWjUaMRuAyJgmUkRuIs2iA65XJi
+YdWfalpiXCb8BMTgjU/YgjYnNIKpIW8VI3xpQWQSzgozNIQCLwWVVKRwbrosFFaSXPfLnUPTutr
67Arx5XWD3QmCZAaYUPzgyWOuNG6kdobefEjF3fqAoqBsyl4aAx8F2ZHlacFmqfwKmIDkFEAPaAK
rXZ+vJZZz4/kX8QENLPNta/Xci/45RZ6JpVF1hA9qhbJNoNiaChHAFcI0/gtMY3olOaOMRKwk5Bb
DA8Yp6Io9q7xuUfJqlDREzQaq62w/ix781z7W+FdqEmzOA9LOCioB7NdwF6WIN/AwhAGAxfhW/kX
aa7AtjlnzqbywJOMZo/2jpBEhJD8O0UHKdK/zEBxlpCzQoqekM7NcDt6T3JfgmymwugWbEDQHeoj
UVStBUpJsB5OipWt3VCz2HVSlNHGq9JjtXAUQL6GJaAlRICQ+JzE2zMGsk6hBZBP8F1czMaTcqjm
E731z5lmVuGcuMVWKh5cXMq/zGthDPSaEPkuWmAcSOEf0T8x7n2zG2O+4kksB+wO1exoN/YNL8sK
k94ZQlgfHOafR426e9BJQXLiDL+m8mXLopAtikHmDco8XmpTfERU10IWm0OkkvNNXcJ/Jc3kOFP1
/FSpy13Yt7AXoi1vS9Z3FVwuu+/wuQqkkOXu/DQ+k7nmXYhp7hDbfOSz2XVw+wkYhJ/uxsWZXlf3
auis7QBvbe+GaSdZ2EsZFtRjI/zFxX8Pvap9zxyvRznRhFQl2zJxkXRSA3jmv8QEgqmgjPVt08IQ
Ae0RKFtetURVwIPPSWHjj3dS3akK7kYU6RJacXdWdY1hHNVv8beSfqR5l2x96xcCknWepxupeaUw
qJHp8wsMGeO3PPV0I/uXVAZkW2/s5lcIgM/i4Ut5u1wY3wpGGXgODfWezVdT4yv2XJ0is4UjnTht
yOyWec+XsKJF2p+X2Vcby1+Q8FXfVbLi+E65cwlvBPUb3egKacyVDpAlcc4LvsFZyrdR/ni+5nMN
Lz7zSFy5a35o186tcFnw6VmJu0VE2DPM36QMDutngHymgQ4t2SQUXHcEr0zna6lOFMjnZcjkT949
X8ehBbed/2b+o/eEK1wP3nnFGCeiIvUNVJVagMEmg82lgwg/GtzLSvwJQ5zpS5Qwstv7+k6+U56/
KcXHWE502YbMmyLrTkV+1dcc0tg2M6oy+DglAEbwldLvkiVKNCRsMjn+qSFIMCF5E58fWyJUMPay
A/EydzJvRHAnaJ/WW1eYyDJaMm/5LpFg8eWoKxFzzWzxvUgiQPOppaLcIxnERBuB9ElqVTILBA9Z
hEk0BUDHLPgsNxZY5ok0iuFQ3/FJ7sHC05ujMUyH7VDkP7mgaJul0so04LqSFvAHR7ocsAKaSRAh
6xELk3N3vPT7Bq7otdCocSjnV1HnrL1E+ybqzuUNkzRIq/p4YIuOaMnDhWuz2ouHMjbHCOgHyqiA
y6xvrsldiioa9AbatXT16KDZZB3WHZ/FmInaYD3iBU0jKToBUyNkCoKxDn79A27nRrb7jmIKliRq
SU2FrZuhkX0SqbEcEEpGuoE4gBXLKvHS9F54x07KaW3zvyqP7skubCiBEfMi9ppDF/bX3LLwkiWS
lUOpxVZYJQAaouieOSIbKL/RG8FVSwpulm26EmN88aPm5/gtfBsYBKnHZpTlSlvUO8ITA9AXWAxx
czdz7BkuaiK7cO3taDW/8uqehH5bBsmtQKIij8igLiLJIfqwG4IQxAJVWn2erIciw+qALI8vlLsg
lpa9ySE4qk2KrcTV3MfLPi9HJtcX/hSm/PdJaZ8lwQXocj6epG68aYCqxTuiV5L7ktrVlH/TVYpb
NhOPGe4TPXmZsVaH7DLHpiGw2cij7QDPkXVJkUuU0kqZJSwXA4qWv50mSncClfEn80NkxPxhkp9q
i83V+4nZW8TEBaZwUI/BrdB0RAavEzOaGsy6FZbqoRzycx8vMseIr2psome4oDLXnzfbuvlSJBRH
3r/6sWqPbIM2Fyo1pcWjGo+x11fvQrtUE7tRDy28QNwWfB8sQtyzkVsFh8JrNl6gX2OWK0euEPtQ
lUKYE/vhfO72ClUSs+jW1RqdpdttbVJiArgkc06wWhHGnGbsjXE4FV1JZ1XniZNt1JlYLRSCTHwm
MJSQDBatOisQqPD9J9TfIFJHT6i/fkKtgs8e1r16kEBGqLyg6LqeXkn/isV2gY1TKH0+p15M/s0y
A26Q2i+NnkQ3Saok9B62GglT2abfv8GF5PYKDTm6wSPIrKv7Ea8xbnChFCtPJZaKSVxeVvVdEF8Z
3mLvwZHH5mCXoCLPLAtghv/jfRwhoGpv6W1ij/QiwydZ4E+2MNnjiXeWdhzzc5oh1ycFodopaYPn
d/jOfNCK8Q0WKyOi6URcuuNId8TXrwxrlmloTbouRan+xPUg9OxZyoTkW+K8Dx5b3v+b4f/tYkcw
WTOm/eDbk3rI4nrnJd5CjxCqGhfWgMllTkhuIGCw6JM/dNZ+C1ouj+uBOeuQU8w3vU7ruArqTqXZ
WA91JMeIhgJd/cW34pVep3tZSKa94/XLFBV1WPrRIllg2beD8O9bQLj9esTTBCu0ptMZhBqfsoAY
ldWhjs0lpCcJGSiQ9PQIEW2dGFC9BAyiM4bdIbfF3RG7RiRCsLP4yxLjGmCKIPl2A2bt2FsHtgT7
umyjbCbsMoQlou354IUeKQmetzT8nm1doxEQapbXz1IMQ9W6gUvfOfzkJx3fWo1mSjBOghoKyF5I
z41FiqJ81pPmWvhzCCBN0HG5F/Y2+YOb+z/e1dEIR7EWTpbrqwenrr+ItltyCNGZS5SqBeY68i1x
BtpHiErAL7OClBhBOdHYCF2XoZPK81hSb3n/zv6Y5EAd+s94He0/Ld7QQe9Z8u49LLCElnMjdudS
9UvFDikT3SHrTywE6867tWL/m5CiSBUkqeRGyfuj3sPlBNsNm+hwad1juB8RNP+0UiE6OdTP6JHn
HW9QmT4lVKm0g9iT5uFApIqav+/uPhiQI33R8wT67TrW6wnEjGro8sJ14PhJ9DnYSIlxATeIiYi4
OSBIH2Q5hpeSLXmhuDkJsiNIjGhOpSUBp4xNBev9WzsWBL3cGrCggae6oTlH9dEpDFLaB2baYaQz
ydLUiNIKDhxBxtR9ZjKIXQ03R1YNqPH+5f+4sqz/vfpRqJIaAb0FcyRwNYo4xy6+yV5A8Fal9a/n
Ff3+9f48Nf/3gscNsqhdVjrdqrmgO34S4Fpw4hE2izSgaOOJwB2KePdkGrgYTlB96u1M2kKwzLuR
+FXjGOdNREO/FYVG7MEWh6vVqR8xgY5178dvxj3adTw/cnp9jrTDQCcTjUhHPAgFviN2lVkSQZol
xK7yB8JhgA7hRX/sSyxv4HgfhwdiUcIEtIA5+3rq1qOeTb42aAeI39h90HcT8S70fWnsEikpTNly
Leyg99/T23ImJ9hvl7WOigs5rSsDV6+Zll28DdPbOQ3PtWanWj8dGv5ElBQQVsF/+WaTKM9lt2sU
5dKrImLMdKPCV+l9d0uSddInPkgvFU9aQkkWhF3nXBnkaIBDqZDvmGbS+kWOHI/SWVRXP6ZQv4fI
99lOrI+W2592AqS/SBMci/6v7tGEb5q0KGg+qi3leln/Mt+KTt0IHiL8MikjlsTCRd9/wBSQTeb1
m8Q/EaaXY1JHtfTjrhWjppeZ2vTOwbYhCSI7kZIUW8/7b04iqaOrCGEI339Ld4XxcTRfNMyx9Np3
Du1U0SFrAffo8aMP9Zf3L/SWc4EG+PcrHZ0yRmK4vpsF7qHv0NpiLs9JK6MnHBIinEidT/uAUnt6
+f6F/zCOr657tCKKLrbcmvd7EFGxQFgVF82LjzyC/jyQnKEqwZOpH5vvtH0x46kfAjOr+FXW+ZPa
1/umr29kF3r/ifCp/8NbY6e1TFO3beDJo7HU1ZEqndK6B82rflaFepEgEE4J06r4c+YmcP8AjASM
k6KJIGt2alFkILttTxecrop6PNM0WveJ/w36bRihS8W1taml9XfizpuY6hPAYwYU4gZlu6mSaJ1G
XieHHV2wRDFuZDOOmrTIBrfmCgapt6Au/FUqy4mhI1nEmAKelVxcriyVWEIKcBO3UZ9QmECNds9B
otdCDAQcJvYVsRnXEJFbpBrxenZpotLXD0syv1T7QHMAJaBrXAgQLWCMqHjEoIAFIs+taNlPsazq
nOgk76cHcaSwvfZO5H1mQUHJboQPm1IbVqwKF5bJPhEcoao60R+5KchAXG6ixj4fsszFbaY9t9sb
CYDEOIlfKbHe7f0EDR9mPEzhJqsEbVg4/Jp9BUovj0sD043R+rdir6jM3Q1h5VQntyL8E+99NjMM
yAUnE11Zxf4noTJDEHJO5TEdbQHPTexCl0US5+QD/k1gOlfcgBf8IOoK6+4nfzxDlBJzS+RVBOaZ
nZ0G3eKcIl+pKE+dTgdGK77NAQF5dOlc4UFoWxw4gYZMdEqOF1zhW7tH4jhkYELvT9tlLznaa1xT
1aj56PSd1Y75CBUEuWlMNOVAUVFtf83Dp7xMN1YmMM7A6RDjoUvjgbMJiMmNHtVgOh8Ah4i1xLOS
QXI1/UqsDASD9KAtC7YrYLGAJH2Pwd0QlcauGAO00NgVLY1TXIJ5kTdKlD2b7hftTmGOS5Ney2hO
3dHtWawnaUbXg2JIcVwZA/w4w/ZpaXCi93d54GNZYgJc5j8YN7EP5Y++dG8TdaZHpKecMl5tjDiJ
W2kjXjwVMENp6WPn7sRbpAVQlo8N8Xwd0l2yV6IzGf45QDDeReTaIMhMBcsdruVFS33axew5ghg5
2OlDqAeHclafxla7pgfTzmmLW/Hkk4oewUXuIGjjlmyQlKn8pmnf8iqBlwqD4/0X+IfgU4bN03Ek
sDCGf9Obw1SMDIIywcWEqkySPinhElT0JkIK+hLY9mqODNFWwNmbk4/Mxv8Alb2+gaPAvNEj10xH
jQRAX5hm0zSu86qEn/ujn2csXkyhSenUKGbA1A+e/u1B8vricgL8RqBIOUU6c1K1AyHpetC/kxLj
jVsBagasezzAHRSExnMSIPapfT7swhZSc6Z+dCuyv79eSdwKEZNtOeRCYIavb8V1i1RRU/c5ypvC
flF9CnoEkE7gi9fpC4FMMG0pCX4c8h131SLefX0PR2dQn8wtvDVbO2TI3NiyhCYuBEPJkIDKpFgl
nCLpQyo1SCA+xuhFPyWSUwZNjMJa6mGtJQUKVksD+RqjHx4E6GkgcycElFq/VmEkVNHU8qWiSdZp
0GDSor6hZ965Y1Q7HD+l6CkGPZhJiZfPhyn8sTnGm0c+CiXGAnswbBjJRnJMcYwdpzyWbFLjHihu
yoPPVFSSpWlETt9U6Oc8R6V40nhTctXZveeU2aAO1uHRyjv6YI6+Bc54KZ6HYw3/b2Ib8XpiJLOv
Wbkf6YfA7R5zyl1MBdmCFCRc3Br5gPipSommnYIz0HfpfSFFd7obXMo7whnp/Vv6A/z6+paO8qJS
G9U6SrmlCAgjSfTr0mX39uu9qDjEHFzmjzAWI3wV2DnMNjp7sf/hbz2IaxxYOB+b+B5k9/wohL3x
/j3+AYB7fY9H62l2nTzGQ0g/JEp4GMz6ZHDSKw/ylpweQaKcOgF7e2lDm4FaQbFXe2KD++Am5CJv
FvVv7+5oQSl1NLB9BPpBjDXt2D8dnHgJ4lg+GCkAjAszTEIP6cgFZe/96x/bLy+zm46oBJTSaYQJ
9HrujNrQUm8u9IO4HsryRYVzLoAfVK31MCUuZyOCGvdJIDWJ3Dl7eB3CBEma+kbMC15gQemFI1LB
92/QeAvk23iR/OcGj8U2TV9A+lAy/QClDrUVZhrUtTM6/QjbRhQsLEtuSHRZFAq17mZmF0CekLIB
kmFI10GJAsAJCvtHVfI8aEPlCJnnXeSeARPAnU1w0S1KDl6+n5f9/iMswPXxOwbRVuH90kJRXQL7
386QuA0oywEDH6RYLcwk4RWImlQ6YAsfTawG2MRlIMV1KOiEq4mxN8MNA8Ac3D27aNDiEZVfD9U1
yvICC3ViI+aFkDWMebgTXgX0JLXoTqVWKW9NgCkpxkhYLuEJw0TEwGeIU02idhWsAusHHhj3YPgD
bfnR2b30S3nv0Y/Obt3L9BqRhX6QNcUBIS/Qxq/ShcmNQ4m8uOihcLUnB40R+UGf31gj1lmdtZVa
DAw2aR0ieiPhLIy49M/DfR4P1VL01wZqZgrHweieiI6Fr5ODQ/CXqZsuxLhTKtK+Qj8Lri/E5MIu
H8boBEo45prDVjyhCg5zHPFbnNKm2d41Y3xSUgAarGxDSYiFz9e+8A6F2UEhWw58UVpa870YvY3Q
1wU65YWIMFJ4j3ILS9EMVg1fQo7QZ/2jVEj5so5BmONT+XUYEzJzn12ImYsEh1LsEJeLqkIHNWbQ
ZNv4vo+jbQdNX7gdUEqi8WaebjyEgKtBHZ/MyA2xo9cuuqTcfTB5/7RBudLZAUqxCLKPsEcAznjM
Cgq5pPKwi1b/5oPInBW6QdLo1+JDAIVoEYzQW5ZHnECR826+npqzNtvlUURP0IomF08wfSTnY84x
Fcfo1O+0lehkpcMVpFIsYQB3Hcp1/r2oiYmxYhRmSr0K69X0ixBAbFMm3CVN/6OqKD6Vf9iMf3vW
Yy/6IpqwXk0q7MUgvwhwx1pxacqR1la0tJCUCZZ4ZMlD+ku4+CP1+qZfiEnShJ621OtpRug9DPJR
c5w+h5Oxrsp1VyoHghXpTkPZAQoL3Cc6lAiVgIVvKchOrUeZNCwKmUPCYabD9Fps2YWu4nvJfUx5
lW8VimSrL84u81QLgZEwip1OoqyXbp/yAqBCFNfQL8SQZxE+CxFawhHoLcLMIPmSTnupiV1bS+cb
pXpgCxBzHDFVk1mvXvRT88X2y19cQ5ioIne2onwn2jIp9IsKJFGNnXSAnAe0XXMtOuEXQrkLyw8n
M0if6MsDar2EiSR6n2ZF51VDM5S8GrDag+okNT7pmipWNdKp2TWF+GEF3v6D2fyn08SlxSAWA65t
a0vr5t+24iZpFUedmc3B7K6SQLv2J0T95YMNSXTJCBeqFgY3QroTfIS+GyeiZuO5xNeC8WeTDSfv
SgxneXtL0KJfTEH5gDHoSabB4COx8+g1u2y9aO+S6Zp3LHGqFBT5hhZopLJoGx6XX/Nw/lS2ySZ0
x5/vP+tyMh7tvTaglEpM6CEhO35WNSwKv88q71CGcF2wpCA2nofP3ECTZPdQaiKtOJGtTLJrK4JD
+w0xqfDgYb1O+QOlQdEOwviDeMrccLQF1loQI1TAESMXdNIBiXBXqmdK+7moabV70UiFf37Iq6WQ
TOxAzGCG08LVhYBj0e4V0jgflIB9bH1oSY+9CbsIhgqIrBi6sdCFdgADMAp0hHsAwaT7wpjkYkwN
0MoKuRIIh3iU8gJDzdqRPcEL+qgn5x8q9TbjSD0MOZ5gGEdnmN2bSW7MjGOUTMihsksrvDPq+NSO
ii33KSwJelezRjjfZhsLKYR6InL5sF6L5PftBvXqVo6itXjqogJKjHcQI305K1ikYjsGQIRPSqXV
0PzYrhYbfd6zlIroGhf7P9TZBpZCUDSnOUp4hAxGEMlcxAxfzDC0KT1zETIYtmwx4nvR0alAEFpq
u3JIyvy3tY3jmxKu96UqPxFeoodcwzTlD6h/mJYAl6FRCi9bVOeJM95lg3WoDOVU2BXe00L4W1jb
UstZ1LbsRcwPwl3WX0aFtBxu+haFOjQy+r5WkVDRdTFi4Sdy4FBFEdueULdPUCfKidxTtZZjybXw
7A+vNCSwdE0XQCVFj8+OSj40hhwjwYlnYxBCWRO6lYD5EnGFGqxnKNJ+/jm3axAnHL+S8Zucb3wg
4jdkQx41fxsUVriSRuohLjQMuaXVD2L3wo6ugfvyEyGa8PWy8Qddd4fPbCp8O+lBVCiuGAqnxG6F
higXAp9hlrehou2hRCwqdh8kzu3HO+yd1RgsFzbz2QgvXnL5wfCXftEqygBSXbqhCYOaIfEkuKHp
D77K0Jrk+CRJoQ83mz5AhRDW+wcIntxjxxKTNjuwjbb+bJ4ao76OYN312Rdfcy5Mcz4fFJcqWXkp
TtJidcgx0ONYqvIidODCRhWPj+DQG/W5kFISc5CeXCiEb17+06VSIqw45v7gzkIX0YOsp+GZKw4D
DI2XKsZGNaLL1HZwIHhwSqwc8BSZeliIvDGmQhNkX9G+jyuhsrPWhaAmO8gzf+3fHOnYv+2U6q4e
2QWIm2hOAjwUBcaZJc+UYMDAdqeHzY/OM57Saljoky/eaYPphfJyRdbYc5hxJKbNU4WCbN1U4bnU
N7muVsTfJZSurXs5M5eWZYW2GA18EGQZbzN4V7c9m+hKNpg3dYRoaNu6KLX4U696AvM6mXbhYdNQ
t8aTkGHDOZck2InZtAkSZG7mg7mT1dTa5TlrK8+qUVgZUczBarTbssAHluYhQsKAsC4oI4/U1taB
d1o1TJPJ9+L1VEBE5lvEed1DhOWO/l64eYqrflTAMP/wkBAOVIpq2PuIfcLrVNOf9FjV9az6JMq4
SCfHiSbeSkIEDQF4B6NacTKLt0nLOvYQ4cwKamvO/ZUa2nhqlJLBlBorUg6DIay+iWZMDWnRjH3P
pk67BLsWsF1Z1oWinzlaH6zLCFBYiI5xifR8Inoj/dFcPwRgojbAxqJP5oUYz4qmgcGXdiF0Vzk1
EhQFWC/EKxuLxY4ufKuyZCmKN9pyVP/Xz/G/g8fi5vlQbv71P/z9ZwGJh9Fsj/76r91jcfWQPTb/
I5/6z2/96/Vf+dDLl24e2odXf9nmbdROt91jPR0emy5tl8txefnN/99//Mfj8i1o9x///usniU8r
3wapOP/r5Z9Of/39lwMI+l+/f/3Lv8n9//3XSf2Y/wz/gRnyQ/5w/LHHh6b9+y/F0v5pGx4eYgjU
PJq62mQdw+PzP5n/JBWmeAcXDHYi9ey//pEXdRv+/Zf1T3YxHRoIuQiZ9CKTaopO/kn/J5UFKrX0
ddZxDkFc+9e/b/DV8P/v6/hH3mU3RZS3zd9/HZX1LVszuLaYkRjEiSzIo6THdwojcd2ZDsgYCFx4
hfl9TEHWS3e8CbrwpNASWoY1D+EQJivFUG4y1BSd0unrrgijFcpc7YMdAqO110g09+QYjBQyZen0
QRudozAkpmGgg/rKWlVKfW6m6VOu5Rg+tka401vykmht0yIBJ2V43gW+cbteJWVW+4e6667m2Bho
eGjSrgKvp1WRbnSlUrECdaKV7qXfEu0s6+d8pxRtsB+N7EsSTd/tYAr3NluFlln9xmwK+C5N8SsP
2nqNVQ5nzzC3azMzrug6oKwtN+N47IZrhIgbL3wYvMCmBYc+rJyYkEgrxtOqbI1tUJ2ZcfOtCie6
M/o90vMewwjNJxZ16c4ZavjD4fNYT2d0o72IMns4C2cdafbsbxpbydbuZEarUvDNsd2ooXvnJDr8
pXa4ghw+rG0bMk7YiPU5giFzIGz0Z+LS6izP/Md42ypzAt637+Pe3VDbPbdHw7qcDNZ35A1g2Nl5
MyjadVONG28cVdr81hCNzf7GTPCXtYJpH/WZsgvqCi9iNz8LnDniqBuow6UuHhhznxGS6ltVIIw6
nazN7AznnFTROs76bjMb87Uz5ROc9uhrATcWAfxwk5XZhZMibFLSOdkktOyDZTsXJjTbMIGQW3fJ
zpmyExvOxTqoJ+9sGL+UOtbeceSOm6Rj9wvK+Vw3urWtDSEK8O4GjKNf+2MOehmnzTYIlG7TTleZ
ozcwnqefUe4/JNhcztidjOq1GbpczlGHnZnclpObrizFqzfBlPwo2nFrNRllX6NzSFOTw1SYX9D6
zDdDWccwfgsFpuB0ZrlFg9YsibdZ1G57223wNvOYZkFGC/FZqNzeqigqDYUjhSO1hICAAtUujZ7c
GN+R2kJb5fa056MdATosY20n9llB48Qza55g834PvaLc2aH9KyhD7NadgX6kdIJU7eGkSvUYgasG
vcCoYCxNG90NE8hcRrAtB95ApA4cnpH7qDce6APzjyKuDXcNhbhlG+hF2uaT6Xr5yhmnkrvWsk3n
nPQ23XUH54trFT9HOwk3pTVRUt0M7jenMx6DaYIaAjlqnc10EkweoqibTwKn/ZElqrPq2vpT1odY
9EDRsqFU+v18OYeFCppU3XL1vDxUXXhntg76w779pgXjviyca7PKaGOK3mcVD91eM4c1o/9g61l5
2hvJheJXN0NHBRxR3H1rq3ezWz+ac6dej1V9PiDTc2nGiRjHFhHthTbWNIXorVXvz/sEqBC0Qg3J
ygliI3avTFfbjaJmt77XtCu7Z3dr/fZ88B1no0Z7v6+kS5Rgwl7EO857b23M6SN9Jn60vVVAOrBF
jUC2bLi/FMjtVj4+NunkrSZHp/2YbRwU9QGz4V2KXWqnz5f4Ahgnad+HazXkhdusBfI6ZC9+v258
td/VyYVZh/NK1dLqbvDIVkdvvISpt/daENQOgn6lnvdeewaZaCKs2HP0fiUl8v0iO5nrKQBrstS1
ZkY20G7J0zY8AMz8u3KsvnhT8qsp819a1MbrgfotgR8JRdVtjCRwYbklN4mRT7uhMDdzbtGh06zZ
8bPHMCumVakO8ZqofdMn4SPV00uqhert7NQX8dwiJ3f0ZKNql7gTVBdZnd1PNvekB98cP9d3uWqV
rCNgy8zUspOyp7Ltbs2+h9tgOZChjPmXlyE/8VsPLYxdgEVBADkJMX3cYRN/ZrVVuw4nt6VXx4BG
qtjFtDPdaHPwiBF+TLtT67NhpJ/6frykTWlJy2HyuiJk8xydeE9Z85JGSTdRijJV166wyN9HZnFq
xd6wUjJ6fFgKHnYOpavYV2juzAAaZhdumrFrrjPNn1eJ5VaAc/NJljj7qkY14/tUSSeDgLMo95FS
QUTR3YgeBfF92wzGtpkUg95x7VbLAprqBkN06vZbis5rPVPujKC4r+u5gspSf5LiS6QWpyXwVz1W
HXQVc9NMZrqqeu+67Ly70oE/24c3Wac+mcOdUpsXkVsecgaH6Yyd95ACupTwyrdV/pQ1pbmqppoz
abQuHNM/9Ql8AK0QQzP5y1UXh6ySKP/i99iNlVi1ccqF5XU0uedmHp/WwSFPou/0dbLW9PQ7rROH
ZrFluRrciRpw620wBkvo8YUt0DR206mnYTHO/Xp+UtD8AO1MEpm7OHduiGVvvTiqrs0uqjf63N0F
Oo2MVCs4TXrv1kGgcxXWbsM+mdBQIwgutCr0vvoUdtMk+w5GWd4OzQn23SpNmtV0V1oc7U33A5+Z
ELJKlp/6EIsbA91GFpmgJtFnmHoI0/Ts0RxgFQe0xoVk9K0J4+Jzijb8JsrmM1ulW1Q4tt8Up6Fv
yNx+KywTFyu/x8EjwgNoSnYwKknNrGRthHZ4kRubMTT0nd4nybpWI+Ms8uoUTqxLk+eepN316c6r
2umq1ONubSX1RMqqXKDR+mR5e4sSCDD6PG8lQUMztZ3KYmslw9bxh7sEawo/AS6O6jQ/TQsAUdAW
NmUjr7c6EEyWddEnNzOsVY6mdDfNZrxJHLSK3uUwKvdeLGpEI+iwOhzueiIOUHLHxYqSNkGufV5G
iYIPRogKkFasttJH55qW79x4qsgLwbuNCEMDx6xP+0i9bjF+RBq2VuveuGM0mYhucks3j2iXZf4v
p2x5PgNFYhBtjbjb9JWHLiw36pWZzu6+GNm8vFbV11M9fSGYa/nVYeOnC2Hks1vWnDmaNoEF4ju4
nseiPy9i3NNzlbNAq89U163P6lT53qR9esHnSe3AhPn14v9Rdya9jStpuv4rF71nITiTm7sQqdmy
LM/ODZGTOQaHIBkcfn0/qupNNXAv0MsGCok65zgzbUmM+L53vFaZCRMmPZYZt8sfvZbdXmcOfvN2
2HdAWJt2tr29l+cvgEhlVAiPgc33kq214NUfA6KJpUmzEeMkjvtiPlNAWtJfqeE+gnhIG2YO91nO
zacT1jdKQkiZcS9OMDUXxCA/A5VzANrQtnKUxykMNsrrjmY274oqICKc2PRFtM1LD8DQew44shFU
20knMlo11javzdWl7xZCKEdDbrnf01s+rQ+Cj+fRmoefytXLWXc8AL25llvI24UygOqgmFG3jo0u
KBw86gt7K1KmNceGJ0q0/03+6NNEfCq9or+62lzjLtGkSdz/0TdAN1hT67gDlDiGwZrH1ZjnzIPU
mI7T8kj02iemof3MLbpN1FJEZuUlT2soHo59lt7z82eDsdvN46CT2aVOrfywpgIWNaiCzSrLI2kF
+ePIDkPCR7l3+TBHbPrZszSMo0hVlPgt1vHJOXd9GpC/QTw1wXVnqVXyUnc0mBYZKRWDcTGSIE5G
fz3OZPa7i9Ftm+zk0UOwSw2vJOvdN6jnSZ9m2QbxvKTfqadxdOsivNLqwcLr5XG+2qTKup2FLTI7
NUL027ATW9N2xbHL53ux3JJFmaL6PS3ZhBtHHNJpCeK8zOpjhjrJmgHQasnw3Sw1GR7DwMV9qEcy
6ZterrvCsWjkBn4qpcWIFgS0gF/nAtyoW7NvY9XnJaMDgHcIrz5/ittVO0ONdGXXox3JSrRnsA7y
jZzXKffv/jTxq0nmcpcC8EZ5gcqvrGBuXTlMX6KB11SJs7H4qB/TwLjfW0CCregwmYRIBIOVXqW6
uqZT8zNpea1W/yZGpH+W8vuL6Y1E90lpHUHYKEubsthH4XFmLWQpKr5za17joC0FIj1KfyepnfvH
k5fXaFvAozjz1cqk3Gd7LlGsoHO+KYmiu3XFu1trJ/ZKBPrMvZLWbh0eynBpGfUWrKgmA50I6pcj
L0e/Sf0s3OGttLB5MdSs1XBWErXgEvov5uDkn4X43djVsR2n7smYa+Ms23twYkhQ51RYr5Pdd1Ga
d4wSZV+fe0fvqsqYI1dO5aHyITTnXP9e1958lL1qd20xtXubwOFkaWnsKSp/X8ha7WpTuWfpCwoa
0mYrrFnEy8RcaBp8wqlA+ZqEDPe1WS6XfiVAdUjaelsrXUVuNxkRbqb1HHx1U6Z5u7E9hyK/dI07
P6LVaTalMN/rKTTPfgAVVHWLd1aT8aewIAiaioI70w2P61D20UxS8yaoxiAuBi1+Ja3/pObit1kP
7Y6EqelQS6O7G1GJVJhN56r9ejNX1vSs8FgLN3vhs2PurYobtU3Sk+4A8ZZZngZT//Tqbj1WHYnd
IhHueVx0e6iE/1Bq91KYgzoNjPFbBAkuKHf5m1u7P2ps81nnZa9iooeu/RVQtnxcl/zC2ho8AamT
KQRRy9nQbTOF59yyVXLyR6eMQ8EDNgOpJqZd7QeGoT1h37Bda8Zc1YVfXdu47/SS/y5ySupX/zGs
RgDYLPhd5RO2/oCExb7Vu2FmwQc/O3NiWftWa29jjaHaWy55O8BVhzlD2TvZ7casLHEaZu9aknjH
zcUewgC6x9XmP46G8136z7bIJwas/F2OxXiVCR1W45xzxngXufKqlHYYl1068E7Y28V68rK+OdhW
/Vst0toqHAxwX/5dsNvWUSLnP13HBi4bsAjaY+otxZuHqZVZZC+m/eIJtSkTX1Jj19sXnqrNstY4
raX1mRkyp4WZSXpJH6vC9A6KowFK1dipTTFnyS6Q0xrZRjpSKdH0G9nmPxGSfSDltn3ZHY124akd
WxQ65vCykC/gNkzwuS9zNioGhibXT6GqXQo0HXkATCCkw/5R5uZ8TD37x2AWxkF2r8uY8NAn6iP1
p8ho7e7GfcChlq9GBMfPJ4JUVI4qHprSZvTnImcE8VR2mPucn/q7bog48nxfRph0xn1ZWy+enzyV
U/ZgWHe/g8rrrVm7PRZyz9trTN2kZkZzVZbHVKcFqSjy4NU+l/rokhGVmkwtdW0T6KO+DKv5XTZi
vQha69G8Hrt5PXrVYsejJelQFtWCrGKutp1Xo+LN5+0k5RfaB0nh3p1Tq05aFFTcmZ2OE9n/HUYG
vdwsz1m/nnQzGscy9Dc0HU3bMpFMH6LU0TIhnK5yWZ3bFG//PC/nThdMBYNNj1yaHOdFMAMI2W76
tM+pmLY4i0XwVFvJBz8vxeP9m0tvyqHnZFxniggT6y0v6zcKESDSgvA4IhsIm+xSOJq7bqblsCg/
e2UceGyCE38tuEIRxKVpDbuEehyiKPo3rtP6oBcqqCSjQt6u8DyzuetwTvGIVFu35UftB/XLWFKf
eOV+RqwJNpVlfn/qCCLczimtE+Vi5geD4MmNo8L3XrBNlRSzEGERtttVC3olwvCr9kGNPWMEgSkF
G1AKcsI83g1MC0ghs42dpZ9yRH2OF4BIoG7HFZGcBpXePLv6m6eClj52SPTLrhflDcnnioDJdWjk
VYkkevPEPJ5HDji4cm8dT43PCF+sndyPOPhZX6Zv7qA+9iXsqJpcajPrR9NB15ODXc2OUcRpUWbR
zP0Rpcr6wRHKGlu6gncFjpaRm4l6/eGL1r8F4VtR2G8mVMtDO5EjobQXM5jXxx5YwDPC13K0AOjX
KbLm5CZRvsvliaIV6riJDAeoCmJTOn/9EtFMYt2Tlfpun6iSoZbg+qUlRRXoMdele+qFQeJ4nnon
WTM9GC3RuB5Gms4tsV3XP2qZyWM1Y3kfGERyO3gN15GkBSz9UYpSptiOeWuePJ9mSL9OP3vH3uRt
s15t+ay9SsEUdvmGnavfgBltRW/9TdPRPRTDECezht5MV39TVRwVfdpuu948zoZxaybbigfZc2Da
5p4sK9QJMCGJ9o8QmdeJJvmoKbr6yKUlrkapvzmbDr7U1aXJrf0AM/c2wfN1fLjYR0Fb0fDtDJPc
qwa5xnnw7GjJOvtQZelrTm1gzAPfb5zetWNXTO+jMBHv+OLSN8WfgP7GsRcLCQgG43DKvDyY7g4F
GKT3ulW6ng989j/ycN1yHbQ7379vsQSQLA5FJlJ4UZ3etyV8D1E5FlSYZv6zORTZvsuYh6bEItAo
wSgi3Fnudav/ylBtlZeSru47exrGpi2DwbLJmGK8MO/OuK443a22Q3Qyx6YFeiOspj/Y+c1UC28o
0jORi3zPYBjZDcFZSranxBTZZcynrdPmOa1dYbhd8vzYFPm08WR/bR31KUPnXSfNUzL2w7WY7ihi
aEZO3ueAHexKlp734BQDobo0SHUmoToI6FMNdB0402+3QeWV15chccj3EMYNgcfjXHVzNNrrIVHG
dRj6c7n2rGhoNTbjNOH5CIW7TXsePa9Rv4pMAxUGX33d3fpMbatUH1xGw2kAtXdG8vv02+QCAg71
/Ma3Te6K87oE83Mxwg0OXoj0VzzVA71V9hJ+orYfNqJpk0OT3IKsKLaz3am4UE6sXMmEGF5p1SAQ
yy6v6DxP06AfPBLNbc9YNo4pgrguuLXLGnGeZvXeqq59WG3wPIRCaE8SLpraL+6+syWuPCM9eHn4
pcZLATi+WO4LBDuGumIfTnQ5jF1CPbvfMgQmr6Nq6OPCnepmooBTuz/dL2tevqssslYDyRawRxV8
tCNn7ETZfZifezsbHox6uhStPspSTxzmxp+ep8R0m4e+Cfhh22pbuXfYVmymlAWDe/SnUDQFkgow
8gV2EtwWI3mxFvedQ5mFe3Fh+8rnUfC+1Ob6sIhyjmt/4eWxngm7WBu2/FRlf1MrfCur8IfVD8ep
D65CTSRV2c9rsM5RUR6clb+qCS519dJmfnX2DcIAzXue4ZL8oVJkD7pGZloHie8miid6YBV13QZK
wXrs7WrZ5jjRmCtzoFqLsosS0EcUs/0IrTdi1oiWSvBEpNdEEJc2XIq8fdet/6YWU9BMCaSWpI06
2wtRSojYDbP5RS1uuElrjfjBRlJqOjfIH/ecDtzVnlU8e0RMeIH7lbiOOvciJHktefLAVJuuOa0S
MHGVpMvUE3tXYnUXe6TxlHx2k7Ir5tI8d1DnfM3NQGCMh8TBSWW5hfr90I7lncZ2+cvViABGNzd/
cemvbG5Gk3ATY8/Nw7/joHVcewC9je0RWzfuRYVSvU99WIFc03rSnK0qSWEvsuXgJQgEQNPPoM6o
7eRVhMuPPCj6WHj1jyKsD8Fo/W6FzuMZ7DLzJGAPl/uSfxtD9+OeqLVhYH9kB1J8MAxNorY8l+pj
OlhGdUTH5mz8GprActW+7PpdkwzJfiVq9Go/1XIo961sIFm97NfAbrxngyQz3D4EYfFe9DLB7GK9
ptPkbAyjr0+tmbK+eTmij/fCKi/JbIcHG3YWA5jbRRa3k6WCLKoGTSZ6AGhQ9ePJJqfSweYd2bP3
VK4HR5guDq2MOSbx91MibnY7mpc+m/a1pjeEZ32rxMSVGeyHBCeV9jtkUeZ0B3vp4IH6MByFjyus
A6BRQWaPn8ZmTnSd00v4AWxI/3O2+LWR/O/fyeF/55f/74U24KZvvof/71f9L6KdAwQF/2/aef/z
17+z1Pcv/xfdbEIpC4vLBATKpXrsXrTwL7Y5+Mc/VRfk498LRaGj0Qv+F9ls/QM5sCcgqU0HDpgv
+I//819ks2H/A00dBmEKo7BhemZg/U/YZkLW/5u1UxB24sGFi8AkBwTY7b9xu8taFMPUya25ePWZ
sAesimakLFs/zsdh1uV5HV6tGfKozy30sVl1dXMEMlXjsSG2mc3nMCVgWfjuRuZRaSziZBG49zJm
/rHVRbxkA0XGbmpF1vI1trYJRuBmTMwEICVjq7dhwgONlZvBu/8tJ/npU1UYpaH2L8Zk3IA2Tw3x
8Z+ACVyOGTXfoZXMu67ObM7yzgepdNeDaU9/TEx126IIs5MPIj4SBXqxMX/GlgO+1BjGCWTtkpf3
dTmcd2Hb+vGqWH8UCALUZHOV7LfAPe581YN463JAsgZsiqhcacedJ1qq00w7sjusy6pzcEs4zTe+
WGZG8bgwMTyWJP/gO2JHL0nFWkJ5hBNFAnavWu9WeJKJBzN15XPp9C8Evay0Gpb1oUzI4Ji6MsJH
uhzcMSw/2qx9nZYcpddMy1/qvNvuR5625XHS1rz916THNJsh6OdbGw7eEBA7WZT70a7sS0u36c0h
hRLfalZGVe+cwzZ9rlRtvw6mzeIrvHnnDja/D/Bicab766HiQFYDY7T4nMMx30kW4iAvA3IOPP7c
oovJ52x2QzqUr/SaAQMZ7CMt7MfzIF/71DilXM7V1E4RzXE6VtRjXlzC1Msl++2zFpydNnmEcqU5
PDERVndOFU9j9ZEFaIYAPqJAu8lelEdq4WdKGy223QxsL8ers/MAFLcmXpF50c22dyuiDwOQ1yTE
bDt5avndyF78Gnq2az6FWTfr7TySDwBiWZ7MfMO7235QNB9PA7NvV5oCMdrWV7RFjKXzM5V+tHa9
/655Wnd2mnmbURek4rTyjcUWqjwd240D8HBw6gbIP5jFbtF1vh/DLHYIJ6cIUpo7MQOQVRMkPDVh
kaMtbLnj+NdphXkqJ/farPLEsp3tV83PN5h9RwprWhzusbru/daVdFTPWlUPYVL3UedYsWuOatvZ
zTZPzPxhqKpYjqamaWhNX8yEjgyrWF9C1z4XXbMjOQGlYWWz40kq2d0f7JQcKCgA+jnYI8zcZpQZ
XeuCZLJqscS2cNqzsvPsRaHIfjEydyASgbiVymdiI7G3ea00CX8m7QEK/0DfL/3jkgEgNOBSI7KC
yM8djyFJ5vAmzskxA/R8ibOVUmV7BYJoKMCqtk7E0/qspzE8u80HM8Vl7Mdll7peu2lgdHdIKOp9
UwwbabhHMo+pxoX2ioe7cKpMVbwiw2/zP95iDIfJPvVeAEfimcapWtXbol3/VOLog6YRR7Mn97Py
5D2475onQXtnpLCbuTcixkgl7NxD7aYos/J+3XSFD0ieFtMGO9TA6be+r2JI6EOq5K4SGqgDB/iM
//YUTGuybYfh0rcCh+0ywUGt4QWdRBMPfoB6BKR/s5SpPqmGOBaP7oWdgehjtNPLkqaHfIQTQ6QF
/y5W/ziZLXFGcIW50Q8RAYp/IcG/J3+sYUf9L6EKC+OacKJhJIO85mncZkH/aTeOfa4UvuOgPS3K
YCuuWc5QbwzeMO1ba8wObTbdzEDK89KUZHBkBOjq6j1s1Xps+pb8RzMSRd68lpO3KQwLv8p9ScrN
ftsyuG8W3S9xSi2uJd3mPFArFpnE28aLu2II6i8OpyDpPS0qT7faFqld83IwQuqw6C9DWCEtoA+z
bbIdtUFznM7mFZDNhGEG8feSvzUxd/jg0IYrS+2XuftYgj6NZYfMp4EAWgyuin5wTmy0qJ3llB9o
Ht02Tu7eFp/bpM/BollNJwm3V/b8oSrucvmBsKv4UeU4WPxExaZZ8gm3B3ZRfEvkViZWSw7ggJou
7ytUTHWYxAtQHd/9wzrUR0vf7QTjFMP/0BSmqtMsA31K0+FQ9Cq7yqF/dETQ7g2OXBAp15Wnf/6S
4T5F1ISvyq9feHEwtAddr052uvYAbvf/+89/zkfTR3u+qlgZnrnPs+GL2rYid7+V0jdzaTP43iGL
pjT8DatDbpX5A8jvz1hny1MmgGiEQqIzdBalGZgXPQdJ4jDkr+OcWBTCERDgr15zXM+FgbAoXXTC
BdDmG+7Ngo958JPblh+IE/Ps9ejKm7A4lWHLNJmQjBIMNglWgfFHUFVNCJ9LFC56r41bWb9tc7Gv
FBo0B7iDv5nVDVvDtfqoHl7WRLpfY5q/zL2xRglWYjYC+olEWn6jUUDC3NYHw9DBSZdq3qDNyraD
m/1tG0h8KkGWOJgM3i5LJEfdE6O8pvN4c5WyD31j0900Em1fIn3vQa/1LMa9XeIJCob17NVgvqpE
SlmH/jEBcY6yci4BH9D+eFxds8mLVtmJd6JqJipTXr2+I4B79I710I0PlT4mAiW3aytxTOlVneoB
j/PqryRieQaa7fp7GVV/aXv91fT9eXXZTN21MaKx6vRWns0EILvqV4+DzHlYNDg8ZN+LFbSPjpUb
aOVScxOi94vRnE4vZdLetK7MFwQzDEUJOQQz0RBIc4qDNjs4dR6yTJtnAihz4iOdhsJWG907PVPe
OEKmS4I/5R3RC6ba2CbFFw2vxMIKcMVlUs2mp7A+5sHJ977RS+YylANWB8YaGB5XTEAQuNFMLDrB
cBjytjzU3pg8aYMzUATiMV9aE9VuN2O7dy9h5bfIV0nSEdXMf1uSneV083btyAQtjNistB8ZfXtS
RWmhbSBn9I6ARMmYAuU0Q4jinSVpUNhy/NbdqAJW2PMGWJrp3e/m5pg4LbbbYNlmC9BRkELQmPP4
Uvb+c+Ba3H1d4HEPLNMJFW/ESY/Yp7P/TGPigcsb5mZxlv08SpAv0DfdB+ZTOsfjOtH6gkISlJYN
Nm3TKZJORiCk2qcdU0jiK7mbVkIzwJkir3j1LV3v1YAzbFkG2jnvv4TVczlnwwnlzK3Fp0gjMCBJ
MT8t3vrK6jvtGhKGgOKoxhP98Cg11D032ET4UfU4d254C4qDsdo/gHFxq7nmrTbsv0YJlAM0MQLa
uKjO1vScJ1wLdupHrOhZnAE4mMgbUSwB/6/e8KOYlLWdc5j7gRjronSsiwR/Batril1C3dTes5eD
MyF4cvNRbPu2Wna84idP1dOXs2Z9PAeUK3RDXW85bU8JAqXdtK2NOsGCbNPhbJASda97KYRZvxFJ
T3qJc7CryYEE+GbLyR/ZVYvIWyAEuoXEWZ0/NUk3I9QPkYGYDaN8ekzyJtwZCf7I1ayno8tpmvQF
qCGmoKeq2xRBtR5Gi0NX+BpMGGqpzAn2NLhpAjrtXtBKv7dr0731Aa0P65DTsGh1JxWlC3XjTRVu
6O5Qt0CJ3+bakl5hpIS/8srpvuo3iFigdUPV71wDlV3JgzjZ68fcJ39yUJHinm50/8aixlJvdTVd
ykX0m8JkAG+M6UUksjnl2RJRwswrGU7lOc/8fTKY8zYITJiAqvqtFeokURxDLQueJ398CozllyrL
s49sg+Zks4gT+OYucYOr8iAU/Sd7ZXyiG+mKvNGBZzD3QO8ExuflW92lvFjSAqCgN96CX4zdKRBH
wN+oNsLhUhYGcHWoq3hwBvdAd1+7HZYR7IZQk7OXOd27ZXDemY3pXISthwNDCLY2MssHl0fV1ty/
GLwBKsd30PbfVmFftLZe9MwLOJioY4shIjEaXMtYPoWqVni7bNmbuOk+K/x2ICY2RyFOydbLH9eR
3wZ+onb56l453OkrA0YkW225YEg8LszYaH2SX83SfNUhSnbPlQ9V17PZMJOHDTtUUpdkN/DIIzHk
hGYMWw6jvZu5dJFUFjbvQN74kZ0Uu2kyqlOFvXUedUtjivveee1zEcz277sOK51Gsk9ERwdPKR4D
hDRm4mJQ6L4GI2yOIeUvN8PUX0q11ZddtyglXUwiYVDdj2WqN+c5fwMJvHmLVbEzaQDz0YuyVNr7
dVXvVusaj2oq4opZR/djeaxWqzt3qriGdULznsFZGHRwizILZWyM88kmCJaUWbSr1C7h5Oke7MZz
ycBRxd6oxSWsxYcy82rvqwBEE8TzPgLPxBTFXlV/Jc0OAKGkejl7dxqW5Zk3Ol5Tu9zIYNlVM2qe
dHFxDbn1+lhN/rUtvQ/8POujtsV8JBqDFoOORFm9Gocu7J04f67s1QWC6372o9Jx7pWvkx5klGbN
O/yz2KJhCx770v5wqnxnFCisyo7HJMgyvD3VeDWVHE7GqNeodeafehVnRadu5DkD5WlcHYZHgmfR
rOuxX5ZLZpWwWXf+zUiTbVkG23kq1Ek7D3RBiB3s5TuDOxpv7Y0PQcqSXmQOxpBScgUkHjlyPQ67
pFMCz3I67scypxa0/TLCRN96+2xZcn68J8VOhEtc7FbDVNEby+kYrPZm7skCD2eClFCWHGFGw8d/
/iujhPry2ypFVVmqM0p2dV6nAWg67C/3ooI12Q0mbi8nBUtEwlfS1bjAOQQrYwOKA7IPcTT6g/wV
2AMSbtOwbiqVwLjpEtd5IiIHlcalSrmkEAPoPcKDu2AhEecFQUsw0q+Mv4jBepzNW6ujofYoP2ym
aNB2fUKxcrHc2T7K7EXa0npwuuVjdvWr8OGcjNxND0vVhTcR6gcxkWKNdOXomKQMDMv8Ix2wiJSr
UEflJtUhzLpHQYg4JbB0fk0VcsGKeDncVUVxImLh1iRlVLsJoERTv/bF2J1sYnj5cFRB6fJySv0s
EPidJJdeZQffSE66aEbIuq3uLlvVs+e6qnH2Q1Mo2EYC89ze2RTISDfWX0+Z4iAK/5WG5OH0z19M
nTy1k7zB6bi6MGMwEiLxNYPnZCFZ67Ib8vXQqQFVhiC/Av/qbd8wL5jK1lE5I+eCuZgf6N0eDmZj
yNjSvb+vTMWhS2GMxQd5l2XE/pUjvJjz5PZL82wU1LCMEouk2XYn2fkupMwdLdKINZY70a4gs9sc
xdxkJTZG2uqnNTPYejgeddp/m62rNknGhFrNfK9ZgxdPsDq2or0XIhgnc/QV0h3x1wtLNGmayIpi
rR7aVBAKGb7xIqw7E0Z3YxeGd0MH+t63q3l0+BjwzqVLe66tro0VdUJ4OvPqmDQJES/SPCytpXe+
uTwI+7assOhZVZeRcJpnd0oOQTBvLJl6sat40mQrMATmu0YRMl8bcLd54pzXZPrL917vyRdDOwr6
lqDi7m3UCi266TjpwPHm9IGopepFmc+GLryo08HvQYdf0qVNtHDYnxxPnt1udTZ2U6wAM2l9cDFp
RiT2X63qHND8isY9Z9TWwcVOWGEUXgzDCd/b+b4G6jzdzsY1WJpHBrO9hQE5mq2afqBKXpfMJBo3
Msbm1HQrr7zPnL/anDf5+sn3TGrPML84CKG261T9hgj7tVp854yDxVJ++oEc9qt69QOjQZrN+4hI
Ez2T8nS8eBhpMli0tFXBUU8kH6zKv5Y2VwR4ZXng3d71tlHCqpMnK0dvj3nSqOqPOtWa9RUYxJx5
6zAWjWd3+bCbDdoENgndn+/flYIbi9rM3aSNfmym/jAps4uHTBLOExQ7X9nhSc3zKVfTt10m5XeK
BltGWk/eUSfVulEa10Ca1da2w/ilc4LgM5rQskFx74sswolyaeGcd6VSKNi6R4PBLYIiD92y3mbG
XwpwAoAZJI4uKsHecN1b59soFBrjoRbf/rB8c6s2SJVYHur+ft6WzMne+jbgohjDVaASnnSkWe64
45DBZjy8vncRU+DhcoXX7HPgXY/UnnZGjy+9H07Ih5O5uElN88NvEHKRnx0iExzz4c6/ZMV5hejR
0HCR7U/mFS3Tz756EYQrIN5uzWol21qm55mIdlt3t0Yab7U/qKd0aGrUH2h3NHLQYiyMhzx3T7M1
vGSyIlDEMnCwbqeBnE9rbSm7DT2sPhBMMeu39nS/lTMlNFWxSwufOhDHK4HVYNfJITwrf0y2uZcg
ca7Hq5qzeMQmBmI51NtqtHYqd3CMkkitrBgoId3XWfXHKHj+ecaRN8xEQjhGAgloQO22Ac4+xK3b
OcvRAtsJEvewAziO4ANe1gauM1W8ov2MfNIh/SRLiYUpym8/ofNazDfcC1Clut8tiycIKzHP67g8
gQJUcW2LD9JU6M0GJTKn/hNtxt/ER8TSgNF7Vv9Dlggunf1s2+l3UtSHWSRbZ1D+pp494KQ6GYGV
XWPrFs7Owh1+qszxC8Bgg2JvX9oaHXOYZhFhal9Jap670tgTnfQpHQzVDc2oUasUg21XxQWXYQFZ
uMGe+VLMy83I/Kuo+evg3aK1V9t58M4r0mTiDjGwAU1TVL5Hf4Y1TRtG7JYoVSqAnabmigoXx94a
sox6lPhbmOqf0oKjK9sfzV85gNaEaf8ZcGFDElwGZLjbJOUL17HarSL8Gu6CHFP2n57jG5EflrfU
tQ417SxYtABi2yn47vu223qU6zpV+Igw6u+KjyseDZFv2KOv4WoRAiOM47D8coXg86OkD/UYfgLk
nKRMYyW0PvoLP7ib3TsgSO4RRdFvurC6TgvZSGQy1htD/Mom52uU2ImG4Av2me8hLH7M0vmdlBlH
Vs3va5eHzHhC75jfvQ14Z5PxOR0Vz1fyKpTydiuwkieMZa90dkmreXwMwuSdD4fFyZzcEiW+5D2A
FlT0bHlabBS2u7KpEJ2Fp7LiQ6LD5Z1UUxElZXImOo56qPXAwh75HSKTbG2fh9w5VNO6yRBoIv2I
Gg9MrB79S45fy4VujRY5xURc/pyK+ljb5brhzP6u8bZt+tBj+hiIP1nMDlrkP9k7j+XIlWzLfhHK
ALhDTUMrkkGRVBMYyWRCObRwAF//Fnif2b1Vg67ueU9oJFMwggDcj5+z99ofuIyOjUF8mCxfGXzd
VD5/FvIQMUSmVcmD/S4VCqQo5aAwgTLjei1dqwT5LVW35yV3qDF4MWF6jHEmrHT1kVbhPe1zvYr7
edMi6OPUPjjz1jUwC6JUfHcQ7tKFe8R/R2t3uNCD6ah0aKZW0S9Qfd8Rs5PV2LP900Q6pl13nWL/
XjR8IxdMG0Ltrg3JL8eCd0u9aZ/qtuNgJeVHq8tTVz8gB8k2Rla8lrL5qLkFthTLEIwC69RHxUsw
Ot/TFMhVl49Xkyp7C2R9LaTcOKP6I1N1onnZ3M7RTeTWV3jSGIgkr143/JjadJxtFnWStpg69V+2
zg86Sw9uatzkmdpkqVoNo0KMJ9Nd0zQrz+6uCfVElr0XgX/KLcyIACJX3LdXYVLoZQodVEjfQvGC
nKX1QfNh8KJkb2VL8u1wKZLpuURWnipm3Xn3HHvTRHeKs39xzN3p0TTEvXTwn+TAV9px+mOpb2sK
KVSs/OQqK2E0Pt7aWfdiInUsKy5ZZCR6nbQoq9Jp14YediQLzxfco1hGmhWngWsp6cAlo7zJ/Zz5
FQTJubulwTFt0CUxtIGzwqkA3WitH2PUEipG/ajUazV23sqtiWmy2d9qW50C3aRbTyT1qiaxj/KK
mGTH3dROfkht9cuXm5wCIKvQ6tBzPTIz/ZqmFsBLr7iRQuzbg/VsjLHEuE4jlY7RFJgwNoeB6jMx
udjYKla1ZWzRh/LCF1Ft0zifRUtnIs0ejAhPRMf4dB0n5SljRr9CJ3bSIn7wp5yEtyxCr2g+ugH+
+KGctoo6Jk3sLUXZPMpnt2qQN2W/CAu0VnbdPPpm+9qJ/hG9J52pfmlIZuugZVWseLtu1H+KKjt3
4fAZqOYyGcNjiVd5BZt53rZFm20s4HSmWVOw+d0t6+tsz1tEmxd3klu3KgEwINKKU3g7xW/vBezX
c9hY14n0AcR57KpxSRgbswRS/s7ccudYFicKD3NV50B/0Gz8ppl0sRQGPTz543TNu6+50u16YARb
JOqz5ClHcHqPePq97uT3UFiXpKdObJyjV4l026bsKiJvj0Bwt0VBzegwrJByOuRIe0ONmJ5E7F9T
D4/LDJ8Ke7xIjz0cCQsT0WldLkuObPwvX9kfqiRkbMhOTklFV8f1oxL9jgCoapXhiSmi8ti11d7S
IFVHlDEbY+pezd7/ipgQ+uo6uBCN5oHzga4uOV6gjc/DRyLDY18GaBuLkxFk3sqcgovdZlfRK3xi
DaO+xosxHWZoK4bhGfPjd14Mj9mQ/5rcA3UR0I8WlTiwL39jdINaMftVqwJZe5hEp0KwCTvTXRtY
z6XSj0KET7bVnnQCKSCKf3V2fjCD6nW0ygMn5nLlT/5p+csV4pnQx5HmQRhNPYT1oboYTXhvVdUh
t5M7YrQ/6bA8hn6UrAEvf1cR15pZecKNbbQrKE2HJIcXIpy9SALAx/nek4cutnGBbc2YCsXgDmSY
zNEwCVakZCBjdBqsGZ771Q/5UQSU2wJlLi4AxiiWt7ciGk9pF+pVq4eKMnJGwPKUiOxaeSj8ioYf
Pld0e02V3k1YXFYJtXENS2kw95b0vwwriNb0cIC3OtNzvYpT4Pr054+OFL8i13sZKnkslx62yn6V
KUIqaZXHHOeBN40VouCReV3xnofULnHJualDhcnJ95rW0+OMH0lybmoRqTNwhQPiywP7b7VyUu5U
zIpnxnVXASyMBt8tLuy16bXXRDtfDXKe7VhYN9ZQb7IWzwQawtAHlT/qXSjfXIeX7KHpo5FnP6fB
RNkR3PRugBuU4kRXKA4lAsJkrI4oB8jmrQw0r3bZwRWx9kuPw/ULRowRK1U6sm106dMcZpdC5QfD
787xMqNQ7iszxddiaF8pnrs9qJ3jIu+cQWzHs3Fv1SJiweU3X5PIRvd0KyrUlVnCYsBk7DV6F1h6
t0YHS1nkm6rk+QohMttC/THj/rMsmBDN/o2v33ThXjoxgftzc1jPln+SWGsDGmqcy46xgx6Cc+2l
Sptbmgc3UencFNZXaq3azOnXXdmfCyHOUwqaBcdmxmIIdfBuStqrKlBz0dhZlV16qorpMe1LTAnT
tzc/ZFV5Fu2wc4Z6PXkBbnU4whFyPk8PEKK7cuUJmAe2Ff8mBfCU1sZdxYJtts077TUWizj61dK0
rIZq31cWjtgQnNhEr5fOCDyiX2Gurz7j2FWhKHz7rn80gwZvQThtw6V4jrAlYiJJzWepk0/PSv7M
U/tYekwbrISL1TIe9QAOTch51qUDH0wp1KZ5iZTK+gr0gombLlGYnZqWOrzXF8srDpOssWYnF7zG
Q3jMeuc6phQnefQrq9Ami+jBX9DIdUpnfgjpLUFFmn0aPY1127fJZ5o7X1Pkv+q4v6kKtHyjjVml
lO1V0mjdo1kHOTBL7ELdt52Ic2O6N4MHw2diefZWA2Md/NzThcvwqPIspQWr320gTEztYM/zf43u
C7O4p0idx9n4oLWLDELP2yLurj1d7nKoXotlkRHutJ909l4r86EBeFdF87M9Z3eMcZ5N1rt5gvPn
1mQreOn7JJjodPo0k56ATzR8gxnM6Tg8aFQ5q2Byb8bR+ep0oNaJPidJJvZ1U3tsL29UicQliwhT
ZkW5YvhGsLbA9dFE2rU0aKMi2JCDRn9t7jeRQKEghldK9fro85aG0PmQNbYlqQ/9xP+Iq+wuTqKL
sU/c5nc1Wfe9k93lvv9hqfDDn2Pas8ki/qG9X2nkfAkmiIgil4bz3qQYcR3WrBovWdMb1dq0213A
8w245buPwj/KydeGQ7leQ2NmhU5+DWZwg9RzbtILYCt01y04R3vw6AuJajy40nmJnE9aY88M1TCj
zhrFaf87a7tdwT3sjcmdwnEAToGpYBLG5HhCeKCtf4iT8Sp7MsbzaqDXMh4MIBiboB8wn+HnYa8L
AoY0lDL+PQ7QozWwaU1F7Kyd6rEdeH2m0LeIH7bxD4/Btfq1MTL+cGyixt3Q3eX5mOxp/d8OjiNu
JsOjNocvVYgiYakDDqxUD5xHUZ1XDacFQ9t7nPY1I3u6DZ6o6tuZRWnEkVVIRd+wLZCLzeWwhwz2
qbNpvLN/j3bbciBuJBmk/omcDlSQFk3QqtzTQ/vIu21OU1oywFqHrY05VKc00TBILU93n2POabwb
vAbiMA3pr7FCu1IHf+icZSudI6yxDI101nSX1uyPbMLPsUZGIWDWC2EZd3WPVutHagpj95y7RAC4
otsTifyJNDfGLjY8abe/5kgFQJAu21rVcfYb4/UC02EQiK1ydrfOlCIDHoZVzmCRVaTw1KsL6Y0g
gw5GEG6P7Nh0Fh607hoL9xu/LBITIOytiXBHoEAdqbPHdLnJFVvuxSZtr1jwkTaoRlxgmyhJr3Vi
72or20ddSM1j7lGXzmunRAYvdLkfKgpFGxX8m/XQRPSYsrWfzxfZyhvt6BeVUKSHCWczdCepGe14
0EP0PnOxRAOF3r3ppg8Bw32Zd83qJZjpgrhW1bK1X7HFY4DAIx9RQlkmcyc/KTdpG3CWN8NL5CKe
b1M0JT9FTVhXr7U/YELv3iCnSU5YLPy6nbatPa2bZzGKCwLrR5O2++gzBqWptbHFxo8p46gLj1gS
v4whPzkgC1ZJWWNQGq6mYeEA6c03W0/vRYdhZFSM7IAvJaL7DnPxHJQoXHi3RCbzcuwXonR2yu7w
x419Q7bDqupvx8xm2l7mcu/yuJseqcmptSfwWe6CyXgqSFPzcwcx8ST2ubPIUjhopJK/ZbwYg/0s
lgN+VmYPdI7XVovriZ7v7mf9g9mFUB16RNhdIem6GwqUifOWWGups00TgnMYm3UvxxvHqf9IylDK
4/ZMs4gLMHeP6Fm8eThNtDewAS1qArgb+MnKIVls/uFHZSxnBqe9zybxPiTKOrYpM5+05BGjfbtK
l3pHUAnNvvPd1OFDJr48yiOSywNrpdBF9+GE8tL+IyZ7WDfDhB9YSTZnTERr4pOIrVLPtQKXUdul
t+qy6mTaeo9z6U0FGGlyhZAFxYHZxB1Mw/4RZMmRBJEOxHmPf2WX1IsTJ/I5saOVW9waA31/vAbG
Zvl3BYOPlY1GsoExoKNsxH+cUGxwvNFUtrQTt6WNO72rwq+YzODSmVv82JQtGI4OvMB9zaK+b5R/
DgrHOQc4wzaRdIf12ixyEK5xC44u8Pv29PO1YaUXh+7ZVHCmlkH7SkUsTygoYrqAdqyPmrOck3jj
WeU2NMAkwuth45VoDH2pA/YC2WTzSWXdfLKyhf0qTjmdYOq2EJnM8u0iMiXexdcmobLIXWYUQTNb
JwGAg3TdIkbCUXNmgDbGv5eLKQ3uxxZZ2YcRgWXvvDwwkcYW/SlwckSUrnglYn5aW7ogCtx2zkU6
qL3m+PTzjn4+pANOmiFLv60qNw+tZW+95S3//aEEEvTXl0gE6QyXrr+KC23SlnJMEh7G+Bgvb24K
WeuXDz+fwYoc17ps5cFobp1BYpZJ4/pke0N1+vtLxc4Yt2l1oP5NOCT7T1WcZmvbHakTiKt3JDgg
L2aXqMz+2WvTvSMm+hgts8iw0xx6ODKfcDPTPJyB0ift+BXG9Jct2t9rb74PZ4p1ppEEWu/7qd3Z
MNNOqWCg//Ph7y+laaYHiwwVX/V03HSCx7slVaRjprbgjupuqRyirnrXHCy2P99LnYw65ucPfj6d
b8fZY81b/n68/NnPd//+MvFw5Pgax2Y5fQRtfu4yRXCCFTTMhbjj/vrMdznQjQ3+EF8FdDCt3xyD
kHGN2DBOw/JBLm8inhR9/A7kQU2tffLRxLao6EQuiXXN/bWsSrzUsfx2crpEwLvunDFYgBRjeWqW
Dy62spMd3xZtu3UU8y4MtDF+W0v7p9pL6AdD11AOkqbEKQ/jnHyGyvyaXQYcuCJfOyNc89wUnMzR
0+I22cbezAmpY+0AX0qn04qfo6F5yGKCbUyVf4Zzc2miBjp3d8rb9uJl3rc19M3J6vyt0pm+DbW3
i74DbBurziZqKnFoiEUJV9+RIxMml/EFedNJPaa0/PN9zhnrSs4KOusG+ZyECDbJ+NOkQbIOGocg
H10ws3IzdJNoQPwUZo4pnhiZDmtsccADjIjmut/SNSp0ve3tsL0glQBKL62AZz8GaEuD0a80xJaC
oUALBYbBJeZ1Z2a4tUWZYdzZvqzeygD3Lue8zYhmZVX6ut7Tts2utu5PozPhom39o89QDks4igcD
gF8YBESSM+hZ94YrjpbBTpJXlXFoZqbwba5op/hcAgSDblASi1lOL71o8kvrUGt5STIwxZAL3Mak
Uf0aqkTesrUDs8r6fpt7RnEbGZ9pOKbjTnOa3Nqd7d3UlfmEqJbKVdzrJoZFURpqOSBPR/+L52IS
zWWQCmjaZBTbhqWaw3jxSXOQ0djMBDcum+qcoPX7IUhkRWRh9pVHbxxzzsGd3lWZf4lwaV0BLbW/
c0HFhJU631lhWmNLM98aMTEPqPo3y1Q258bxzgPBtmXaK9lDvPvWz+StSJe+gvT0k2tQJ+F2PFUV
nqR2kHzfaJ3fQzPSQK6Yf9cRchEvXWKZx309ds+w5DrGsEoe62I+OKKPHxFi9lvhrGU/2mcEQvO2
dI6GnfqPYuQQGI4YVQMigby5qTcTY8NjqXjLhsvAJTPA/uZtci8E7U5ao4ipmjS6haOzjwLKn8GE
7dv3R40G8opgFSDQQAiElyG7GyFMdpNLNyQCCDarACJ2yavL6ElZbhyvKsP+Uq3p4ZumNTkb6bmc
meNEKKlomEf2fV/NG0N62R7wB4HuLX/DZfBKjM/U3JuNPLatV9yNtkluOtM4zt3ZqWcU91QEebkd
BGE/GJOgsk5xeQukCy5dbMa70ArhfiiooAm/7yJNr30Wv/7cE9OMe8HiMHvI4/m+UMid0xF7DiFq
z1HYOQjdVbuhL1SshJF8WWNSvyVFeaqzvL6LciVObuWqkDdpm+vUli0khdyAVw/x1NAdV9JO3g0t
PxnYEYEuQR+0/ai4HurAwoFYWZNJ8XODDWVwrpY3GuMOYMDaoIBGuMmGIM4cwNyT4WBCql241r1h
0PMxkdlVDOvLpnE2vVcWN06PVMNAXenENvKFtHw2un7XRjLfAvBI9naCSKpnlHoBlrcoGKOHTEUj
a0gyHGwnxCRXBuFOtSlYdwPGRZ3gJ+4WYL0H8+iAZ8Z6+nmx4aLPWHKCgQttfn6TIZa1rOaoRrye
f+yQ/ByD0m8xwaZU1R5hJAO4IRoo+KydImdnKTUBXNq40YX85eeui1GCr9I8c44iaW/LtkvW3Qzy
2UloxFdh4F+81gtWrq2ySzsO1zoQZy/hO5ElZ8C5bbP5+ZEao91hrIGQsnCPOy/h2N7Grb3ts57u
QFcdLacJ7ppubBFVcF6gO1mefz5YSKf++k9m+vFbMKUhlp30ONips7HAfFF4W/XFCisqQb9/wmQS
HaewA7XiUXcy4n7WZVrufONmmGV0nnJgB67GTpAlGh3iZMWnqVbZlvnfWhRB9WAPycfE4jYKeOv9
WN6mvQeIRKBp0H4L3vt1xHR7Qc7erjNIWjIQxyiskQ2ODeIIX1yEhqSIA2cXe524lA6V8VSL4Aa+
T3jETkgtuTyM7Ux/kC3lBC2ZQ1Wr1K7JA5eENvMKtWJtdy4rGSs16SjyFmP5tmk76DBtsMPT1D4w
pH9u6xDigHbjrT9EX4wbicia02FNGZ/i9dP2UYC82ScLZEZbI+emn0UsiORNjGTgJbv3bHvaMdiA
pmSkai8LFHhJQx9ynL7jspu2bj5x4k0ObY/nGLnIF3SngCNix3BfNRWpDb51lp21BNmmrAjWOPIL
Hjh0jDEsf74FUDG4+nPxDO3oJkyC+EBGCHkOohRHRwfJngzIdGNndXnbsxn0ilfMG/vumuEuT0V7
H0V0GX/efOEMR8tmSx2q+QHxXXIrgOipEqFJCoem19WfHl2/3YB9CcdIHgWG7W1sWTzXmbMbA89e
DUMHxLPgOCQnojo9T/pH6AQA0ssi3QSOsxqUI99MR6xkH7a3FgKzlS7H4G7Q4gvA6nAM6jy4s4eB
Hq+D1nORUeHz2iSwb/DtfrXBNKwmoerHuM3z/Th13zECQgR4YLSrGmCFXfXUITFtyGp5onvMB27H
CDHuyvhKshVappAEIUkmwM04iccRl0SksulV4P/cCcOUe3S3VD4yejZi7FDY0q9qdp+8pLQxuKru
4tdlcPj5/btjAPtHcrqBKncOJh74n63XT3O1G+ToHWSHWrEPnEezq+e7AvflxY74R0HHT5syZ0lM
XgohxMv3oiMXLRQtrhsxb7Fh+4+IPm99lXlfrWf8rvY447LXaMAMWnW59zQ0AMTHGd/pgJzJCu3x
oA0XcsO8nIHRDBsWcyDLstwj9w192HHhDTscWbFkiyPL43Ce0HCuemc6uq7O7lHQIJRRekFl+RMt
3/gkZ56cTnngSVQAwphy7cICnp2S2v/4+aoxGvj2flTcaK879aJKtrU1e6Dube+atmbLThdPO+1G
H4U07Q8gjx86y//6JDJysMYkglG5zDtE7d0rjYNup1uE7OyQgHnqkBMS+Tmnvz8zpLpwWw/7uo70
wfBK+yY0p2IXA1EDkWpb9JPCZq9Sg1LNw12eLPxjXfvRuvSS/uAKSRIGsrvDOD7ZKBBOYc0AJiHq
cB/lzQte4w+PY2rTOdaTu4B3fg6UujUbVMG4GObJzrl/qj/p1qxV+NDkjqQB7gynUZerRHv5s+Mz
AZgZdPWmnbzOY4zenFmegTCzKSd5DIvIIMKAyepUmzYBOgV825Bn2OowJEBLi0GCp0DOkSh/64xp
mJH2ZP4sn0Xm8FI69C7mETCaw4JGmlG3L2od4LIHz/Szh6Q8bTy+HezFOqc17mNNbj0XVXG5K1AV
3YY+fpdGj8mnEePYn4ri2ZK9t60Z8STm6O0aNUzvwruYVafBlapw31bTAg/K3n0O+M/MJh4MPbrv
Lucar/demkzXz/S0IECSxOFleJ6SAdEywe/IBkYn/zIShGnSo9ROjV+NouWD6nm4tfFHuG7Wn3IH
0hBCKPdda/rrUf5c5t1NaWIBlGlVwXj0o2uGZZRZlm89wHQtWfWnbd931tdkKHaTkRIOVeNrv9Rx
iBjumQ6845SJN/BmrUckS/GGJO6ajmcQnaPlD5IxQM1mAs70wmwgJsTkZIv6YzX4JpCWfHiMfboC
9Bgk5rDwTra0wkIDKcmUVB7HGkucKf5JAZVwDKbS+nCtrTJt62lAbhv0jtr9PCu0WEk35PzjGuBn
B5GMON+oMAbDf0mysb13WvGGwDB+B6BbpsNrl2A+iqZ+B+lQvTaj9PCxSe9Qyry6C+3kBpHxu9va
7m94DwerUcFbHI1vs91+zk2p75hPmYdiHoujME1j5/RMDehmVFsYHsXjEKJLdNPcYJcMo72h2T2M
tMakUBsQ+zB/z1mhnzzmVfSkC/+olPlOjGG7r23k9WPZJ5s2bJEuhamgDRORzTmG8cGOmxd0SWJj
5CE6PPawdZHgR2B3fYz85CaR7bz/awtj9zi7zk1vTu2fqi8/aAnaG5qf06F3rIBWYuPeuDR69oRe
3XKLQR8aW++NEcJ95umRi6YT0igz92hprpyjtHH6/0b1/xs+OpP//5NT/S7/+Dec+s9f/8up7gT/
8oXne4Hlm4Hp2yZxcH851R37XyYN9Z84aicIMKb/7VR3/wUY2wak7jqmCH5g6v/rVLfcf7meCOjM
WlJ6Hrr//xejOnvKv+WPeMLDmy49XprNi1nSo/8d4U+YWjDaieuALBV0DGI6xR0Z3hEq1FPfYElp
RvKWK6uWB+jZ9rZr4Y4mWLnzBPMaeQ3mnWnI3zRtxEdPUqbO1CF3RPbAKGfc+V58SzJkfjYwv6Ao
ZkzdFcm9Vk1/j53RlG8FWMfPEjwFqq/6KFMrOUbd9DD3aXOPeUwApgmWSRDqrzBwjnCt6o0JK+ts
2v1LtUyIy7a/mesARpTTHWaLNkjrDxd8Ld9RGWsyiZj2OMB2QEfhgEWe8RHn6Trv7BO+L3SldPFX
qglKhEyhiXUWF74pKhCn8SDWuGrVJpEJcohl08rUk9dIhrxdZqzz0S82TYDKuZrFXWiUTEkMAsik
fWij9IvFDEpVk92MED5+TbHqN2Oh0EGkn60d/65Us5V1+CWnMdkA/uWkTNNqJfzxGBfVtTMD+Ggd
2TN+8pBOnHKqhwYfL/Yf575PmKj4Lozy0E2aQ2FiBYv6RQ6HwLbpgLUPVf+iJNFGtb4zWgkZNCoQ
tEAqZL4eMc5dWo/Z2xTb+aWrnA2Kl/jYdsuoz9qHbgUtuZJ/+gr66kge2xpdxikge2HXppCUexw1
q/E1dBjYpEhpkuLsuvGpSAGqUYPxGvwihCJApowo6f8GRb3xw6TeRD6zy2m8JGKEcTXXyZWCZdga
ATTrIKvPbdTX5yi13/Eg5LuQm2BPiNteTlaEHMSlA+DinaCSPGO1A3hSe08NSVcuNkCQcSfGdsUO
R8INx7shl/T5HQNDngbtmGVbehX39KAxlJQMZ9oWQj6uEX7Lg76CJSYcMet/N5YiqdpYB30XIZbs
xaZqwwCbFexYCpeHxq2GvR0UBhas6s3kGb7jGcLrh22A0/aZFpy8N8PxDj0nJrk0A+ou5Kpvh/AU
jHVwCE1cWQvi0AnbJx/d455roNaNgBKQ+OQ4N+Lq5ZifwAZ/9lBTL0JYX4kxokgLITQOXcfOgpru
MphuuI5lLDcqHBvcC/EBBsCaGytZOXo7xbQGDbO8Ib1lJxoc+kLSWND7SJgGdEA9HCYsJXtpx19l
ktLP7/zTVBWoWXKB9MYwbovMeubInpyGnlOO9jmsdEb66oThDYgGJkPGru8ThXGrfNMQNDcCPeKu
dXHQOg73W29lwYo4KIvpPGLC2XZh2IdRSsk1XjE7JKDe9/R5vDUyFnoO3sWoSrlqQ8xrPrIoEhs2
YAjQ8WbdTZPVzj6KG871nIunjekfR/u+bJb+MAslkvM63CNXAwnqE0s/8tO2MPePXmkg1c9L6h9e
atdnSLc7ZrEhGBD6DZcuLne8zl+4RO66pN5Cns1QEjAHGlAubARBcT1OZTKDwIBlYJjYZGFYxnhU
x2+80LeKVetGOdYZp2JwmcFOMnCL5dbX5lNUmuDA1HMeoy2rNSRwI2keEs13m6H5Y1TRH7sezw16
mb3bGmBmhXMNhIa72s97DctkVfbB82hL8zTrW4AW0x6CGAqmqvPXWnQI+sPikhZg0GMOUUg02j1S
PyzM+BwsNxCnYAYlGOkg3Xs9JqzUAoII2n8+RLOzcaeaKWn2iwYaWkEf4bcCpHSEEX4Xl7QjOmjH
D1kWroF2vBUMB53qnRNWxJ0GVTicOn9fdCbzlwglSJovk9NsTLeg7Y8GsUOXFMxunczqXEi9JZ1M
70FK3VaudnexC3lx1n5+M1S6QKc5Ei9Mf10YJNB7Sbzz6oobxGKSPPniVvrVghTCm2JFyB78d5KT
8UjM/LTGmdxHZkKPwJyGG++5xzZIG9l+JIGY8fwyyTJT12bMCIeOyY0zcawtFiu7X1dQQBZyRBs1
/jmrve/aEKwQfuadjTD5cOO7fxQG/xtM8s8gEpv9/h/xsB69Wcd2fMu2UNnSUPX/IzMnlS5zRDrz
G710TMvagF+Wyfk0Rm595xYpOGSzcPBtuZACW687j+QYTaPmchnYxlN16A0Y9YplfrEb8eUSnxqp
B3Krkyf6/FXepBssifntjGH6rwLw65+xNv98+eLf4/ZAebgklrim6xO7I23hLW/vH3F7kQM3RNYc
gauRZyhJCP9EtEDOM4Ptkv6jX3bfkxMfPeb61A8VHKrl9shGNFbqM8jmt0rfeYp8Bqemh0Qs4w2a
cB/+06qAJ73CDgZ9Cw1xaSPLopB/6+LkzLa/7qKBIYfm6HNPakf3X+JYfsJW/s7W+3ljHP+pgSwh
Agqs/wD2UKlBeCGVbKNJIrBChVgUwVtbQKMo4wioN9OKtlaImHh0xAJVVzYeLZnQ+hfTw0Lt3CiP
877wrY3j+hw11HgT1R2OJcFhysAyRro8aGXUuocSMrE/lkjK4uVQoKHbhG3GvJ3gTHex1WdkQSiD
AIJGRy8sB8rIc+5d80/SWN62J32WNjf/bQ/joE/HcOdwwMrIR10pF7Wt+K+ZeeZ/XnlhSU8SPuhQ
zVLOyv/IpA66qDEmGsebSSTJdfJ753lML1b0wZRrQtEK+xeAOWkbOFn1Ng0dHa0ARMDYK6ffdtwy
t0y9L79rukvUlvY1N/NljpZzyfFwpTS1D6aPjMHRMCu81v6dlp26i6PG2/hTz8o2gFLws1Po98G7
0/vhFlO1OFp0s57yfHrGM+t/dClJjJri+s5I0KiEAjTcGtzI1tSZB7AEcHOHs4PWxJ8gxmJvGpjA
JeCGdVJU2U4nNTm0sY8gu5myo2nxwpAHX+BPQHxOB5izVn834fu5hKLaEk8CWSONHSKt8E7PJAKs
BzM6tWkKNzp3GuY8kvgI7BwpjzyegNDegwUnh44u60UVOInNQTdHp2J+1uc4G5H4mLhJVLA1SqwQ
RczULOxYm21XbxuZQZnOgVPGVqM3vtEAax3RXpVTG11dxzd4Gxn3Eg3XQ62CiWwRw3gJuvA3opN+
pwpm90BxqrMXS3gYCOGMk4eots5TOBj6+7+sdbb7nzeN7fv4sklxCnyGinQ+/325aGSezQ5qbey0
mKiqML8d4oJZV9YExiYrEIHAAISp8vN1I7/cBqlUppxpTxAKmM+alKZDHENN7HNjvI5NPV2LnviH
RptVcylD42meIFyOXUJ4rnKf5hTna5UM45lpKlEdU/LSMiwnyuKd/draY1zJ9mVtE9qHxXE2h59p
DU92095Bni7v4mNTJS9p2OTHuTFNWshm3N0iZCmOVdT8qiNQBMrOoebkabhJh0AggJWMQNsZLQKx
qES2eiaaCFyK4I8SLAnGQ9nn1rmLPP8KxNY+c2XuPZQaxurne1ymoPOuJtvgaRzNJ55/1R/9DKx3
HRALgzDlnMPj3SiaNFBhjY4auerP9VxdaFU2h9YIowttUERG/kQuK0a/U2JOvbkGHAnwXEQESNWm
uDhiuDakxByiIkLX3jCjCcVtxGx+Y1YJi3pRRXe18mi4z/ZBOaOxHyIyDpv/4e48liNntu38Lprj
CN4MpEF5TxbJppsg2sL7BDKBp9cHtO7hf+/gRmiqiI6KBgoFFkGYzL3X+hblX9fQtC3jgWlTNs24
M4TXnU0kmIdiTE8m0v17obnf4JYkB1fl6YWBGlCGKjstS0FLz9IPpuy4/JnI+0ig0OztKEBCY+nh
02DhTanactiVkYSISOrPwWuYemR0lS7BkErGF94PUwwoo8bEea14flDQrn6OQzNd4P+qAzqmZqPF
8gmGS3nJ0azTOXPXY+qKfcgxqR3POYRQbdaKaQe8RLix+aQ1Ry8dwo1j9+VLpSmyCYM+uAcVI5pg
6h7svO4eCnsWuMeVs6UJembER66Vpr0UehYdK7/pj4jlnDU2f4nJgxa09sxtHoAJrmvYO7m+w47f
H1ElMNPJyKpMfcu9GDRcMMbK14JopU6L1pmshsPQBucyckD61IZ6yPzqey0G+avDh/iswpo7ZOcB
bpATX7uhxYMHl6exkd0HpHCxhlHTsVwHpUtXHJNe++wZRj41qUmxMw6djQpz5Gc0S0858QxrxP+n
unemI56Q/SRlfDb7mnORQlzmt8+BRKwfoYt4gYz8WWtwFZjgxXTN/Wo1+pzMQgG+zBPESC4Em1ee
HC11W2dklgiYMUgyk1nHEOLgD6/KQVXj9jFJM1NaiAPSq4+WI3P9uy4ggTcOURu5ZecRVDAE9mmj
D/V41oxxPMeV/kG3XN/59rnNau/Js8r4Bfj3m1Wa3RURubkNq8RdZ4ZHykpDdA+WH+uiylhdGTeq
6/I/v8/0PULLD+BSAiERj0tbmfmV8aZ9U32JZTDR8YWg177GbXmPbXvriNK+IQX2dwB8vZ01iPec
qMKfBojyqq6qV/wr6OwMIimWLakvH8cGVICiPGyn+nc3gw2StrV+SpOxeE7wzJS0KD9jcFdWoe+D
xGvvhSq6u3REcIXTuY+iPDoiJKA00uvVrZ1fGmXQxyVcq8q9C1vLm4D++0znWttRJ+82rpfXBw0P
KOIhX78UAa3kVQ8/mcQoRtKTjc7KDY1dPwYqO1QGz5KMmugWTFdGfLGAN6YQFhQ8OC4h2rZdKLro
ScjCWOcE+b1Bq/jl6W396YkGbMLw6MejeKp8hgTEpfxB72y+GwV09bJjbCoBK7xnWX1sPC966WEe
3xLYAbMs2nwvES1uDZuz1Cm4aZMm6RyTMrCvOaExyTTKR8MK5CPDNfnYzhaZ1k7kcXkjQw5z7Br9
vdETHItBybsIZAUPxxY+heWPBKaM482JrAYZu+vjfzBgCy0rh/ntFk7yCvEiBXbZ2mdHE+Fmzjck
Owz8QuomI4AKEzE3E7mkIucFS3Z1Wl6I7GUi2cwyo7//XdYuy60xu+wD7ydZGjp99dw5iN6WcxuP
CSrZRC73GFj8dLYJ/TjaSYPcj3yJLVzGc59HPUdshZ42IdQEYiAN/RRrk0ll3oyw2iLhFaOYrjT8
zi2pzdcRUxydibye8y+EcZwqV3xLh/KkW2W/SUx92jf6lALXMrpbl5+XhR7JzNnpk5MBEe8x7pzZ
ZO05zNOYi3kI5vpZegJ23b9Gsf9H2gnzZP4Ke1PSaPSsZPoo7e90C4cHIxKfmQUlIsB6dC1Hv4Qq
1TylgCVxYPCCr10cfb84pdJ2X4FCgH93rbML2a8RkmDCDiJLTVZCl4TlHid8s5e0ac7GINZJX18C
J92Z0IBPY4XrpcejA76DjO/WbD4Dav7r3guLZ/hpzspOcgaJ0mUOPQLwWxOIZBzdcXxtLWKfcD49
h4ldPkPm+03lwTsvS4UM5NGoRnelmrQkuR3IDDlknBR9D5iEF4uqzY6sMm+1LC5vOPDK3AY0Sio7
77C8BGgNViTJa9d+m1MK/OajKX/pgmcfaMU9aVKUF9RvCO3xcD6b0NdrEFE+yXW4daofIs63BWzz
Ys6izxNIT1WTP/Z9OXzjpCSWgTb4jTTI5timmGbwJMSrzsvSZ8PzyX0RA41ThOV7SakCKglxhROO
A6/FcJENYjwvL0NPIkUb8ZVzHCiBa39riajZRGhe1sR4gXru9OEsG8NBiFpiMmijGrSxLwG9QExE
nlPtw6bHwOMOnyYqCIhT/cjta4b0h/csF+614cmy85GQkHHoOmda6Yr6+KuvZVsTOdqn54BFR87Z
g6w8y5nGSDWyy3qG17Kr0Pv25XVyqDHWsdl/zzya13wZKDGRrvAW2tNb30VryzMMCkC5syn1Fkqg
x6NlCEzsBzqKvkmrd0LV5sPYGcSj6sO7VMFhknZ7MVuqkONUn30e9DwnZ+nUFPhrlSaU9Rh83g1k
zxYtrfuUeIyQc3KzAdBug+ySVJXHnx3Pw4Cp5rs5GCSkJ/Va6VJeZZb1t863+5unDOoSFXKxGP1i
5GnmxSmCObmu9lZBqpv3msfAseSaVQiWV3Q389dxcgi3TVt8jyPlotj246MGO25TxgbiW7NFBd/3
wclwGggW0M86sqnLtA0JRNUaAG3qavcG89Uw+hkF6jj4nfhR5cVc8YZ3bSqOaIX7dMcjFYCYgC/k
Uk+9QeRGDuNIfzfETEsQUWqbwY7l97F/ypjrESvyKEVn71opeeaHuyAeUkINQL25Yghv+NK8fQDP
H5mTzdDGteNHwXlwwE4PxaBs60fHl+Dzzaz81IPulAe2wpkZOA+uVr3adS7fbQFOLCCo5nGy2gQf
73BMnLa8MOi0DhjMunOStcNRELFzsjtVnsKhco86IrFzUejJsXQtFy5m1B18rZfYREuCLnIj2jAM
Lr87HhPpDPg78Ap5jPXWA9/gld9T/bGr4bIjRhtODih9EghcgpRVKDd6wSCR/AMqEKXD9eUHGNX1
MSVGIPIVROrxee5lMDErv5tkf8ErD+YJvrYFECuewBQxFK27Q0EO07qME+ODEWi7Cur8mc5xfDHh
8B95zuf7VnX+3QyCo1WRO5JW5g363n7sm+G5a7R8AyWr2VcWf36Dk+uPmLTxLqs/Uz2071Vp3DlE
nyG3/k/QRwwl8Ye8MSFM1hQuHTggl6EzrW8A+4hQQAkV1cmHYfBEnOJyeFUJY+BMk0xxJtBXTm4R
5ZAW4SHx7J+Wh9qaIEDUu0X02pGT/pBbYP1JSdM2E0+zKXfq91CniK5X9bciqn+QvlO+p9DX16SF
pCuLpEbEgDrl4YmI1K7gTquV3birBRNTasTvjGP8F5Rie5pUexKM8reuMR6Z2h9HUhIfl5doktPJ
luqpnSb/sryMdb7Kax5YkULYEdkhBV1CVsxZ3hUJagQImfe+T0BMM53G0A3OoxIvuLjNu2uk1QGA
GthSeiEE7XnTPu2QO2SN75zKNpzWwIe6MxWAQ+eP4owOiaSDmqrBTFaDTEfA6DiH7pDhg+2QTn0J
KdGPpPPYximdI4qjhwBtxMWNIgwxLZ2RcuS3n9UDqmkf0kqKvYxkCc5SDbvILc1z1qO+LxzvnLQ0
l/VsTnypjfQUlVBK6wI5bElLH3KX3zwYFrpJBZ/vozVJdiU+1qEMPCsfSr1fJxZ+HA3JzBTsdBG7
TyRdat86tU7UR4v4460ikeJU9IG+qaX3mwZ9ciryMHswVTcdhX1Ugjhiql7Bsx0pfUvOTLqOTJhr
mMiCbxNGH2iMyUtMYdFElrRziMFCRKerSz1Qzkdb05K0UFT7GGU2Fu2EqdZkwdWVc+RmbDLxmRiv
p26Xg/bFJBjq6NNyQ+2yYY7eIzuTzpcPt0upbZfUb6oMqk04+ukW3UsFRMHAM1Ji/fa4PZ7b1IH6
xS7XRYvfeozSx54MmMfJX4U5ZFWsFvU+jWvUbDaS0g45N+660Fzp7gTEwVRUD1Bnisad3kvJr+4k
Zf4K3AR5/zjsHZfzA2OvOfvyRneDdYQANt19sfLe+DnoT1o5WKeh1uNN5dvBqZhfkG3vdGsEJaQV
/Vn25JRrnllyRIiqyDsrojooi3PYAl/SjVml6RPOumuS0bug9Wd2V3fQS+p7ZSFahdB4cLwkvVVZ
95ASTrwhZnOkTWimt8jo0hs9AHlSScwtPx/Qvuq0OqWZjut0cuyjOdHMCF1LvRC01z2YoXGtKcpA
0qVxlQ7EkzZcA0cYvUBlTaAYZO1aht4+d8YYPPcWqEEEtyEHkqkKPHwcHqZ3SrVKh2xlpwSieTkR
HyBaMUbFJ1xgHvBKe9pbWg7EtLZIfW9wHAHzlduQ4jBWhqcI1fxTlVQgloLW3ePSa9ZOMLbg+aNj
Mmjdsa2G8KzIccNBNIbbtkQ/H5GUQBlN4hFzneE22NTp66a0ji6a5qtfdd9K2orPmNnG56L23lRS
RIhpibfwLbvZUqpQjy4xFLXx2M8vy/8mRY5PnVvJP94giQyU0wBafNnEGXXjsYpUd1Ghc/ZyzqPW
j7KDDANkuwN4cCewdouIt7doQePGJz7Waahee6Z80kaHylFhRfueU+21zs07ycbNzxZ4+0rv/fHZ
kzwvhGSaHWZz+Fxa3WwthS2osvK5ComDblHJvys5fRgkiP02K5qPk1O+MfAnFQnAZjN5P8umwgPc
dvljaVsRuZ+E9lpDEH8bi/InjfL2l0LII+vafY9tBJ/0S0iiXNVlMD5mJmmGbhVbH0rD+jrIHMYQ
T9lXwCrbBkfpEzUEqv12dFMIt99KyxdnASEbmpCl34QN0DzotF1gNfH3rjZRE6Si2mee/TBKK2Fk
OOscayF+OkZIdlrSfeQ9+tlQNMOayQLYSWkW37K0IWXS4pIq0yD/Ziu68IgmSYJxYIWrGB6EAbe6
tIVNPF9dviYd5ZTIaUaE8OiemaqSCCy66Yx5pz1O5N6sq1po28mG8UeJVEL/jZ+zaRIb5TFOBSwQ
PgVaYD8hIbAzi2mHtndF0K7LKl9PofXTimlBRqj61vhiMYJYBzTdd4iX4aZ2SNAhh4O8iIymvw1t
MZK7ckDVZDd9C6rU+hTVHwq9136iNhgou1yPdn8hBmg/6bgYkQEUa4RpP2ItOPbHRnRvVojNJBrl
T9suuo20SbKq29dMj56HrDgS1Sg3vSLVxneijyJW+drC9kDwzHM8AELs0wc3QhzOXOtnmT1HYObY
mb1VFvMDrCTAmJO+n9PDMaAaHc156k8e7WJyu/I++maI8UPDdbvuWtgFJiNh9HivRmQ+9IP/Xnav
he4yLcg0+OUaKKd5izKh1MeTFwkH2LOI8DfDwe2qAuhUkiw54ZAlZoEEB4VQrMoCyNdI+4gk8d92
8JsMRHsduC7OLiIzaRFxM0Y+BRqaltK0AWpwcPTsZKOdTsCIMttxNxGcoK4FxICiMKRKZW+bEeiG
VZsIgCXNcPnSlXjtEM3/dsyA6Bh/Zxv8nLB3AfKJ5IKRjRxsj+dAWryTk0ihUiWoNMWz1+Jec95Q
JtBD9/VXx2tuLoUqP8RL3eY4kyeeXKbBLE30CURjVfwJnfyQUtAB1bipW26F+KTAHkH2E2ZztYX1
oy7ubvZqtzTZZeeqfQ7El0E3Mg3pwlGd1JPQUYiBWfkUU3GjqKi2boMrN+qMM/rRa+f5pIQVg79u
u6rd1xHNP8h5yTousOhiv/t0uIJT9SlH7Mmk1H4zDGoeNaJPfrWZ9kNLYrba4xMaE7FKUufVqh7R
VRRbEupAn5TikksdNlZiD3ADSVVPSIkNWvATMGs8aY2wyO8GTIFdYXm/yEbFeyUbzKztXbRMkLpE
89bK3XWxd8rLOZHaELAKNZCjnLZXVMHlxuT6pU/Pny6O3mwLcFjp1n8oUZ9NP6MFg113pRcv4Hrt
dQ2EZ82N6Vrhl8sKvPOYmIBQhj8SYKOMLq2M2m34aXTTs2vYJUis7OYgXlyhuWBoh3I+ctSnkfGA
rTpc3Dr+WoRQ74lTngMr2elYkTE70w0vZlCaPblrS7duYendjQ55T9nnb+BHcO51nLy1goMBl4aW
p30O3ZSaZrSll/uhdOfBIZRmo5HrRJWdMoBDrnZqggfqQbm2GixWozc3c2NGmvFpSiaDojYW+Exj
yBT2Vr9tDfVK8SDZlcVZDVG0FcAvVsMNlyalvmZqqX0RTOc15kbLIxQSjH7WPfF2nk2EVFz3x5QW
EiSoiBze7KY0MqtQ7EhJhFEI8WMdmC443TkZqonKZoU2Grwd5Yghal4AF/xqZPvqMz8W8L4QgNGE
sZmfrdZF3b1gNI0OpAGaqPfJ6rDxGK+Ysn2zAu3T7pnBormIdpJ8zI4rqkyoVKEO4PEnNl3X0rCw
bYDEOlJ4O4v2YwuFwO8NOJwcAnfGUwgrgToFbMV3a0QIHVIoSbdAa1Heip92i23b7GBLwQp800at
XnkeYADAoswDQuyuGiJh/GC7zrPvuYSTR9aTzIsCRRf+CnP0t1MW31A0vyW99af3Tl6MWNNTuCVK
bryej/DfRP+jFxYe+w4hFf6SPamy5TZzcI+ZHgoYpVNEmqXc6HpXgtqpZvXNKiepQNRc17nAwdEb
1h/iWtddYvxIfGXyRadx82bZbf+g+ZaxdePxffKm58FIvJuaX2wsQpcsipl+EedbS5rLw6yUSpM0
PkTEv206riUqaGiGw+lZIYwCuF0jawbUtHbictsMFfQTlcGxzMC0xOCHbDzLYcWky48BjAt2Ak2C
Ik0GhNvjsrLHtFiHtG7U6IxbmCTR2o6q5GzqO2OqqkOdiG3t1+m20hyOvRCfVV7F+9QEBSRJc8UD
hc+VJ+NAEWndRupuuOpIDDXSMEznW3za98aPXwucOwe/VN+jltK8Pz+O1OA+ySiqNrbJ7KofnlNz
+NM0uYtK+k72HN1arYH6N3Ieu0yUaLRJp7wQphBuZYiLH4LyDnGYiw5gDTJdHMwI+EFlNpeOYdiU
kCxckVcLKI3AAUAv0bZ0Mh6zZE6m6DHWpNmsqJlXqzCldJX7f0xiRHekbVwdqffbzM5Ong5ohw+Y
q9gpfwElyj7aDkODN9XBSuQ0CbLiCYc+d2NGj37j1BAh0mMIKXHfRKa9i5/kAAYhk5O8uP0QcXo5
VLxifU3wu7MfCSXLKUAfJjiT1A0SWg/ikHl9fQKIvk3ddjxYbbufeti9SYVb1yvUlkEbepyKm77y
6SXj5ORhxvxcaLpaR7r5K88dLGFNbmzwZu5obgHr9nW8FX7anfxu65EoQsYn8V6RqfZJkO0xGa2c
oDBRJCsMoqL40PopWEEr19g6gx4CBXlN6Cmxg5RAubNKh2s30R7sAoWcMfKooqBqFjeHJAGIvkIq
/Vh4UH2K0th2wFmYlscX2or0WeaemJNeK+wxFKadTVRiiYKi/Duf7zeRjhqpHyCaJzCgrCq/h5In
0NBRXtFJQaRlcMYDElx9ixh5LL8H3SD9HZfx2+Tq/kGk0Me9P5pOtYwul6CsQz5F89BX6V0OBKAa
U1KBYmII0oAsM8lQSkwicEPx28NxChOHOI8EGntBZX7bOEa6m+zplzWgpbLy4Ifn4I7xC2PVW80r
uvc3T6XwXZrsjxFgMa/CtSyR+BHH2BDe3VA6XQ9BOq7gnJxxSD7C+9oU2MuBY0QPFjl+/GX1ZFPY
2g+PG8Q6mKIXp5EU0mroNBU9u5UnZttcktxG32sOsjI+tMxQ64ZSMFEinMYikTceDc2YbJl0NGvJ
XGVtxj0mpFI9FeDtnmOhoqvAO7a2M6F9uDyV8fdWwwMisvbRHsocmDKl0NIMogeebUheMeAjP/Iq
gtnsS+PL8GPqGJDktiqOhq0Z71inYQuYoo4+ZZGZIPGQcy2LkRUg3HGTNzVi4Mlo9G2Qt5vXyMCo
o/zqyUyM/LkBs3eR5gSMav5OFqa7lQwmCf1Ry89Wrd/z0J/pBILISeVaB55y+poRTHspU0AvVBBu
SVtck8L3PpJ4mraBipIjgJ7swx92Qq++61Sf7ypv/b1oMSsFsks/e0RHgd3n176s/vhzv63Xw72k
1nddlhx9+LtqSnSHJhS9uGVV9x9bLUvLevryfz/4tYrK4J5OqPuPfc1b6RSNrstW5hAWx0CiwI0l
KaWA/a8jE2JOToPGqwm+gmAgyPptwYgza+95kDEF0vRzEIBBGHVo5IUzUMLKJBVkslCNTxVM+k03
tOquUN3cga1vQFf6/1jVxSARlCc2zjjFMJb/43fqHXPfR57396st6+dVnifxUIf6wACfLynnLf5x
bNiizGkLLb/Pst6ldbms+tr1vz8Yh1yRWP2MdU9yAYc7jd0d95Lktnzemw83dPI9Y2wawMuvjOmC
6ALY7vN+MTX5VwDDwPjt/1j8+90MuqPLu8t3WPat6yhJ52P6dwtqvXS+WPz7+fndZfHrl5m3UHOr
9e8HonT4u/i1S+IU92GIpzLJ/QaQUdFCQ9LEvY78LY4fsIvzko5F+lgYaFBGWtyy39Mx7GZzrf5Y
1C8kNbV3xCfFjsFjulkWs3kdlZh6J00H/dC8mDtde6dcyOjawezUmXPmqTPVClsUk89lmzowmnvj
Vgb9lc5m4shH/u5QT5zd2FLY/9pXbwbMenRYwH83Wb5H7Eb7riDyfFm3vDAxyqnJELb2tS4xs3qf
iQ4h0fwzlp8bhhlqDZ88yWW75Y1KFmqP2az4x7qsqalf0+hbLx9bNgaI7uyZwdC3mr/G8gJDKtxj
ZtdW7diAtGaUB/54IHtz+dyy/1SzikPpQ0r++pzUqvaQ97b9j3VW0A6HMLQhx86HaNmYUEj9MGG5
W30dJ8fU4ddNLXmc/z7mfu3RMPNIRv367JxbdfTot/zjZ4DxL4CgMC3+x3cxwuZYg1j+x89IJ3c4
liaBHV8/wwCqcSQqDGnn8nfN0FscGVDTQfj38bDaPgQQ06X/WEd1Kz2hdabzvRwjoRBtdPCzvnat
mzkkb6f9/bUnLrDxVMrg59cqmzb8ibHlj69jgTnBP4Hc+fxaZak6PgNd+fjafS3b4ly54dvXvqDR
deeessDXqnbM1Vlzq2/LvpbjSFnIPOt2+Py1e4CmHs5+++lr91PsIW8noHNZtXzQzOLyYgXd49fu
owaeBoifh699ldmgLqlb3SzuIsDOQXfTysm5lF/QzmkvhjSgT84PuBpWkV5Bk8lsbJ/Lm1UGlEKU
eXdc3g0Zam1R3Rm75d0a4wDcnGDYLO/anmsQv6dBTJt3PIkgu8Wa+ba8OTR++mQwBegNAeEpQgYJ
Sb17XjY1m/4xEUH5sGxKf4ZEBtJEz8ubuTlLBStLHZZ344QqFd2/6O93AB2m6EIn8PPn79+GzJCp
WdAZnr9DklQl/DX9cVkK3KZ9plK8+vsdMmZdek8ymjl/0inGtzZU+W3Zj6wlWIU0NGeBIbuNq2FT
B6mzX94d8ohDMJAlvbxroPI4kn8ywBljY+pl5HjVaFSXRYv56aMs3L978k17epn5BcthoP1+mIiO
+fv9iPT5I8wyuy4/JBVWucaK7h6X3TTmGG8DZnz7ZTEkGgJTAW3dZVGv4d8wOJpRZ3wF/m7TVYba
92UJ4I68dwkZ0/Mvuqzy6gsIAouR3mTBYdSSTU/L9hMx1INrVjR5C6avKmA2MJQQLZ3WvEhZxEfL
bN3LmJtYRbhIcMli/RuzLjrrnuu+2BGootQp+j0eP/dl+Z8moHEvi8t2yyeWRaGq7sEQNEaN2H1p
dF2+gDtcFpadeUF+qTwXF+i8L7xLUJV0pz9Py66nsNsIY3T2ywcUHUeqkSbavHlnRu2OpxY719/d
TYnh3TQjelr2BBsCqQFi8Xk/ziD+qtb/53/SfXf/OW72vyz+b9Jp+fffRs9e/38LqA3w5P03AbX9
d/G7+J5/J5Z2cREef/2v/zF/5K/1T/P9f+HSg4/h4aybDX5o/f96/7TA/BdZtA6FCsdHHrs4/P5v
TK3h/Yvz3zUDWw9osuL/+3dMrWH9CwMB2zsOclod6uH/i/nP9Gbz4T/MCA7+D8/le3h8OdtGq/tf
RO8Zw3e0DGW2J3Ys2ZbY/FaNLg4WEkot+FOEBahF37APhVZRTYGm2/lgTNLym4SFesQofiNA5sF1
21vyWRKTBAJkeghJ5wqx5Y7FRcuKHyCinn2trFZNn3wMD2Hkv5VGaq5C4rSKTLymZXlLs3JYVR6Y
HI18C26nah3rzJvj2YvoKetUuaa7sjHjT+ocZq95ZP7OC+M6muEOxsQ88Eqwd5AePkAZjhuwK21F
lTAulaD+9I2Cw4Fk+Igok0VHBtDCGpx9XlYv7ojuwACqOovu+06uHMMgwUxMv0rAkxr4c7f8WUn3
M0tmZcBeQBvGrZCDzgifQB7h4RApFbUif9N5MjbItOOwnrMiyQSKzOrHSDVwQrMSKhKMfHt8oplR
rSZ9ZkOA2rSJn1k7FjP3iCBSI4Lj5VvauVH9795l4FwLa842OzS+/Yv2ubfO6XchvHGeADCtPAM0
TTW8wR+jtBfgQxj1Y99ZtwB79YNdpiEJrYgciOpcx4P+R4cFB/EQYLzUX+ybJkDx0bjNyWDwf5ER
ZXrNTFdEgumL6lrqJpwuV5379hUwyYHCtHEpXQ5AA0QAnm8kNhHRlisMkM1jQ3TsOvVhntneHwAa
u9wTW7dXOO01VNyGsBkUugCtGD3E5B18UB9FwYs7kapRBVSWYTaoxDLeidogjyOQ4qghvYBYN9Co
AsNtYbVEu6aRcUh5g/6IoqYFsEorg+BbLDsg+yFsxcIcryo38WN3zbt4GXwXfKQRvOc22SexO7xR
Yj2j16bIRpFwQHm7Q0yA0WIjQwxSqTi6bWwidVIM0Yv6KdHrG6pCEwGhLH+BiQt6uVKoWrS43E9V
HF90M9iGdbuTaRJAa911kz7NbYBPdGNoMgeCUhhSMiHqNm3gXDJ7RA2irOfegXtpFzBvUqO9qdJ/
sOLHieS/DmvI2D20kjhW29lW7bRuAPY51kRRi7kxfYcYSZRwNtOueXVCctawuVGAAU62DdXUr1t7
U4bA/CpdUNewgl9FK/YEbT7hqjyKJoS8F0JBtpMWREX6oYepv2rC7NpW2WNDENmzQw577xCGLhC6
+S4SyMFWB5hg5cmuMf6F+rPfrjXKeGErPmj8XAe7bYlygJ7XFIesbPgoALHE1yhUCnFMXbl2u9rZ
ZRgpVoYFqjSJ4vwypE+JAEHOrqhoUb09UJH8CGMmrJZrX9HVzGFCyE3tenorarGJOXlpeqw0ml8H
ujzDutLrJ+IR8rXbIoqw2i69t0ZERluOdVcmDkKBOXcudKKzi3JnJzVKtmkXgWSQFMYV4ZGcdFxX
vtmjuCw9dcDtv7KdzFp5vgov10wM36mNPne5Onp6Sfxf8TOvpz2t6PowF4iJTPs1YIniVBeMHsjx
9a2ITkPSb80++D6N5JaW+AGOBp7ilZ36aouqa9hHRr2qCWtYx2JsHnxL3ycmxfNQ0WLsyFQ5pMVA
g32ksxe9ImYhloiLbeOS6bAJQkPuMApvm07uGH0+OY5WzZ4PyC6WfWozivNJ41XkT0SXKrCGbYiC
fW/Z4xEKyAymBahVBtnvUfk/uQ9RaI6imFTNmZueGf0GY4/FFdo/pU5GcHQe+1Aa+61tz4lswbDy
J7J+Itp8qxIeR8Kv2Ff+dI2s+Co6Pbs6sUETI9G2OOapWiT4OMayGeCtMBPLxpqOLjNsKqVzzIJx
7e1QfQwtWuM6irTHmqbYfqyTcmf40XOPGP+aF/h7IuU+USR2XpNs4qar1b+pO+4SU+OsCGx3Jfvm
DzFd2bkNQn81eIcwatP3sArGc5Ud7CDLqdciGNciZKMkIZNbJhClSkpdL01LWGrADFGb7N/Iim6K
GNQHPaPVBYYNdYZDfhHPSfzPFhFHih78Zuxnd4TlbjVqKOj5zDVz1n431W574Thj+cW+XfZmdoFz
FENNKZKnyNLh+8L7c0jAOQx6O+5M3WAGa6GcjxhHv3Uqf+noZ/1WktgWs/ocpV8/ZTHxOVjF7AuQ
OABxCeY7qZmvIe7WS2EWSKSy/FT75UtS/4EBA75Tw9CskKspvWdukJrngUtdy2kdKCxuI3p3/OT3
aUDyj8ko3iY5Jius/IhxT6oAyoIgfCtJam70a+lmR0qm5do0U/RmCIg3CYHxPWdN1XKMGoHuAQHp
Q1IEzxE5tQyyiy026td+9KfNA2E6p1gr7to4PHWDScZE2gDQsyIajb7HiRDWmIMcZK2AvNTk+Lsa
Nhg2QRM4OljBg+XF6tJgv8aEHG9SN/NfM+6bW1Hob40bpxvDi8ZPbGSVMKrPCoQAQn7IHkiI+g01
TusbLBMCfRoLiWlvftqTFTwNcfYsDDHd4P18t/zO2mZBSBYjjKXDGOUEaFjMbooGsUbuR8iYi8eB
6/zqYPY75FnUb2zCr6Kg3QMzrVZQ7sKT0mSyi6folphkuY+DuKaivY7emB6CMdURXlT5pguoZPHM
8japRhBW1UKzHBIflyz+/IYKyYDk4NhUxasiJn6bx5whhAF+tINkuIZDGMDNw4Te42YG0jjAFPke
Z15xhtAwkW5EGmDVcmeB3PRCtw6yYzd0t1yYhDC0s6QysggcM2lCYJKezlpvzUwa9chAjF8iLh9d
bwT7CdTdNd68dsLA4hO7PfjD1RLpuR1H2OEz0gcxerYeaCKvbMupd0EYp3dTYOd01KS+l6PDOHLQ
5D1ssuhi8FThPu88tVomrnqOdq5PXkU3yp0rDZIn6ja7xGgGwDJEyZkL9IVrpztGxVgdIjiIjBrt
SwU76uBPxq8g/z+sncly48iWbf/lzVGGvhm8CQES7ClRfUxgEZGR6OGOvvn6WmDmvZmVZs+sXllN
FBTJoCQScBw/Z++1s0NMCuKxI2fH0WRYZ8iOucDyXvuYGhlZzUoEGRwaqKl+T2WClWKEVDnlr0Sm
gEeHIKh62ZOlOasgLbk0NVGCBZ5cJ0VRNZOAZlp0DFauVa6F0ks4TlCFJFNoNfJNtZqbNPSjZhTV
TuTOtvKsXRZ/UpO0vqyoqSZ+73GyLrJWQHjXP5Cybx28+7Kwk02fyxG0DLFZET6evmZraOu3NHE3
WWb+KMl8DxRdGlt1MQJ9IGRJl5aLOhzSA1kXydZpXgCI4Rkz9ljtMKRpGLIWAK/zlc1FYNNV2TA4
Xd2XnBWtaAMmfF8FepmNrmGtzzr1Ne3FL6ZsE86Jugn7oXvO67kHrW31IebB96Wxk7Mdleepq0hR
SF7RP42oHvkCSjomjLjrC06xLCcD5N93Pm4mwhwj/583//hfzcLvqBt6+Lcn/fHIP58vAA7XG8aP
/XFxf3s8+sddsuxGfEH//hl/u/fxrIbMlgNBlUxd6vZYr18yL2mPj28ft5YKY9hf9/3jKWlSAl54
PPyP5zxeYdGJitz84//89bL/rYfhORNA12aOT3FeHkkaqo75IlhvYa1Uf3z/1yOP+5LMV5Y4OjTa
CktuV27yX8943Hrc1xemR2Cp71lc8whRrCAWWtnPx094fMFjnS5cj/gxNk4IXmrAS06JQ2KMGRGa
BNDmt7oh7yt3idDsAPQeXVQEpPjp3+KRONphXv78Ffv1t3i8VOTZH0NNV1SZOfnESN6Rh7Pp+Lil
4ME9igivXC7AQ2uKoR0fX8wK+QPy0Y/HjyrpeaFc6I1Ns/5QXLq8KevvgPyhDQYIl1xnG3lEqrrW
DuSOUhx7qTzGNMiPj1uPx3VkXZCN1zsf3zu9RcSBy2V3ffLfXuLx/d9e56/HRbtM4MOLaFvb8J0l
zoVjn4J7zhqIMEtchbO9Jtbn6xvQuRrpi6iTHR/plLUZ14+0iRUer9a3+fH941ajxEOASbT94zmP
B8y6g+DFKh+Uj4/DFHjJEfGxUZ71Yd/AW13fg8eX9N+3Ht8+3qY1qrzoJiL2CL16fFqPL4/H/vr2
8XxztTM97pPLemV4fP945HEnWnvPj7Qr0tEgiomZLxQQsrjCdqCHUx95VjwvKfnCxovXtWc7Ly9j
DQtM+556GpCt4VzDL1Ar7aA7bhi3M5Aafa9GbGVwqjmegdAIPkF14QJ+TcaBJUC7a327byrxBMLw
VKXvTq4GADyQdoijTOKDNMX37FlV9FOTgiVV3dDGBJ40JK2TctGZInQ0O2xU3NEb2Mq7BopvLoct
y+CtMevA0X+Pq9+RL+8Imj3MFhJ5i79uHK9MdPC5FusHGc5Jv6tzbedQz1UkKhdAGA3iXfljzS1T
e8jBSAfQtk7huImimFiI+GmulM+uqb9Mz3oeAOMQGpCy5c0Letm9s6tEG9JgCAh98G2TjjrSZcLJ
aNdl7VPXUwgaDRNBMMMllA4UXEb1Mcbm0enb02hYe/qCR1pIe2G6cPuJw+j0fZRpP6dyfu1J0xnT
5Lw0341+OiAlOWt6fuWCduvLhR3BBBDJ5Px2DnjsN0ZFLrljnnuUE9qs7xsxUahiremI3prWLcF1
GLiUKD6O0rs6woRqBXWAc48W920oxbNbFlsJO7pn/7jp0uGFOviSl8tt/QPM6b3Lt8Iu9ovqnfvJ
OYhy/JUX2gswjLfGU28VgzE90v2GmI2MwW+WdPe+6tb4m9+mOD6o9F2LvOff6ibdHhooxtJuJFMe
3a67U0EXTx1g/ZFjkrEXaZwdzRixNTA+ZTrcRJxAxhFvBfiE7lAoeiidGlJQvB/WuHSjOzqdfI/7
CQ4xThZUByZZbDqxU/N0re3slCK6N0vb72Co1t70HOnymqtg7d3iuCjVxZv46Sai/w9MnqGgCsA0
dlSsj6Sad5mib5mSXZTSYg7tnIzWeMnt9iAEE7WIPW6MiiEyLrMBciXfpy7+2Vh9qvPl1mfZFggI
fyyUrVTbVd+TdAwziPCNam3bPow80N0THwzSNspGz1NIWI2OveWcLbe6NEZxJl/zYPfphYHbSTiv
sznfIoJA7NgJjZx2Q5t+9kXyMWUo4Vhqurk49CYGBFM/StEw7DdAdsHkIurD0rNNZdaEv5GiDPPm
vCI4Iuc0IHtFTH8XunPI+3dz+qHPxiFtu7OTxmEy6btEsvi0xMzMfmxEfl23T2oVs2amcIaM61Bx
uXPtQxe95ZjsIUtxGlBqTvMJUsApGjqISXQozJM6OvcM2HfOSI2k6m+TPqDwM660D4688hfJgPfV
YW9M4zmiC0jx4ucQnZXWPeZmdnVK4J2oFoda3cnC3cvmMGBa0yeCWEE+uk33rkr3pNbOfZHmMSOj
CfzQsWNUrbjJS48dc4GxLuo9QOetLVmtqjhkhWJT2j8x5rhCBPzuJL8vnXbKavGsifbYI/zvMJlw
8NlLDNd5+KpznPJOEWi4PWWn8wrqe2rqX4U+7dVUvYxoEBuCZhpN3As1equT+Vlk1odXVl9ZgYhy
ifYdeHR1yEPalv6qRZOdODTEMUAo3xcqHbqJliPUdbe7KQTS5rjqHKIhpuHdLbs39g17TYJHSt0j
mXKObh0SV5y7cb4MTnxfmdctvRAEgFXMHmvMd1VhHHJrQdDC6p6Zr7nSPSE9yzKs9hFvsVq9STYH
OR0Yz1qe4MDthM6RpGhPTpaFkRbvKwlnmPOtgMZYlIzRmZb3KZq63t4YRhYkdX5tJ/tmD86d8vUp
0tz3IYpeTagQTlztxdLtY0XbgzO/DDnDLARGoi4Z2Hsh0KpgwYkYd8ohL70tRoNdhAOB9S2/zJFv
3x012YsObyTYiDoZaIxqgNXie1q5V0w3+6VgPJS00DVoSFr7hJJfzWK/XqYrkrRrSsp5H6WXbMz3
BePrEcWvsNLLOGan2bRvilK9GQm0nrJAdqSfhJWDG5VBckcelI510Nps9Axrq6oFgJGY+XSxVxex
rwzvXExfCiPrsXyuo+UodTeMBnhsyO8eh7iRv88pfivZ+PiG/B45qNMcdNGzyrRbG+VSoXXktc4X
4CcHgqoOarYEVvsVuclrSrb7bE0HGumbYqnwWQyYy9RwJNvRwlrRvcBC3WfkJKsL66aAYxdX22gL
WvQ0ti9lP55AwNzrxLzY9hgKD2WamEF3qEiW26NWsC8fypVdssvz9GjiZCLA7tPyzN/MOP+0kf9G
RFiq03QqHUhw8C7pld0RX73hqj7nLhmLbn2pitDTT3X2qpL9s0Qbb3x2fzjN25jf6mgHyASCmQWI
NTa2WvetxsADuKziNLoiatjYhn6rvLtVEK2paTeGXvfcE891W7ymE0CGETZVpwdadjXg1RpyH5sJ
ZfzacR2SN+mKDyEjpICJHyU6cvDlCDvlpM/ZxWU9mWfG/LSFL6awfFE5W4c4hhHRu8VcUVtYEaJl
l1iCI3lAJ61v+Y0dU34DP32L63SHSyOsclqIyo6wj0NENRGFVifOKTGl3aFy7G0dXwrko6bd3zXH
4bJEiWkOR5vcLcu8NzpgWbeFDkQefG6G4Anw9BRIdqtgIvGY/dgebOKcWkFt0rlMWPW78qxGT0WO
vBAg8WQfyCC7G0S1I9Z8Mt0Xr3F/Zd7N7EDjtOrRVPOdCwa/JupZTtuo+Jyn1eujbjx0Lm4yYtib
TjSm53JmASbk3j5OEXL+SD9U/by6iI71KL/aqP7OrrkAqQP7BzvYxg3rCNJvva7h83bmihYBMbbx
nSVVdQKKcFBr5Tu7yW3q4AzB+eS2h15W9MGnXTHtGeWGeLPpp9OudCdf5Am54V5okd1amZRf8aFP
WOx6EWi63HtrqHn1A+ZyADwSE7US2BhQDCO/qHCPdULJPDfaCaIVdbhiqHWtZ7tVTw4zGmHBSsdB
1CEYzGKxi8swctonK8kZpDJ8mKeffbbcUUIfFu09y5vjnCDd6ufX1F7Otktjlj6mnaEcz1TQG6TY
YQDD9HkoYkByi4PCB9uAvraZr9Fiks/1UXXyTFAb61HOXgK7amn4JlukmS43FN2D4NLYELLERcip
1E1V08VuIj8mBXthkjN1t3HRdpopgHXOe6YY2wh9WhrloY67YZWDG/nLVGphrEQHFRJ1UVN8J/Aj
K/FGwADpd1VYjfJWYI4RCZnX3W0y5eekJi9uhCoZRh/TvQAIFNyJb60+YAgetx0bnprrYjNCoJyP
VrJsBzeFL0ilzMqhaRpJctpbg/FMhYGDVJYfHO3Fp6b3BzOK97rphLbxO928wFBLwj+Sk5HN96SD
1xdPZ16QUUp8VGNOlRw0UM7lc0StxEiwgVDHpIEs70TEIeiWANd+gFORWANrlySIelGScpQFiwVt
CwNcmRF358odEoyCXn6Z1zgNyMo2ppPqtqfcHXd9bgUW8qMCx0ouVVxvOCz6cjuYKVO4+k1wMZqW
LemQBOragGZwGFTL1simQDo5R5J9ziYk0x3jqirEMuWjmNoNqrpTF4fqNXmZiLrENr2LW+w2Y0b6
pMSpYz8pb0XGHsXVjm6p0rbuw95iAmVQ47fgLdZmbxREFcTg6djh9eqGIVwMdVtB4R6nGgMQtvdl
JvWEZpD4yiEYExS2ddyTBWQLfvg2r+Q2sryQWdiQWFvW4yOdyt3EfM3MJfZt55AU8qiN4hC73XHB
vYW12yi0XWuQOGsuwPqHsJhMBg/iUKhE2vxKR4Cc7Q0co88kLITdI5U6NJ1mnyjDS6Iln9gs/Eiq
t9qlbKC4FZJVnF2jzBUcOsDIB2r1dtohQd0i5eHvKHbajLLE2dXYdFJMGkPLHI1Y+r5kg9PwRwxO
AM076J1iS4JCaKKZbDowsdWTxvocmcsNsXY45E1oAESJ5jYsrNe4mn4gmXnPMcwTAv4hy6d+3R6p
xktBAd939LW9nqTm+TZ6UKdtksgn84af8Ran9pOdKEFVKxsj4wTKECzDorAmGZRtwtLenkzD+KbU
2cHe1PTPG80IIwubKLE9imeETJw3azygMVBEJXaYj+syZgd0+PfIsS+K7dHTKAJboUrCyGayAlaZ
jTg93c6rJ62KzwBJtIZskzq9WCC1Cw3SP8CDWLO3AtJ76+HZr8Mk1feDjhsIchrCnKOGg3ICgrDM
MkjjGPB3HLr6xMbFvtNE2ZsVSMsSlC1Ls5HMr2a9xnWru55QiF61dlVL5ML4LXKIsEcdmtubnqmB
bhvXkeW3gmyxmEFWfHN144Cx5LBgyeiAlqcV6kibroxu7E20yUSlgHOjg9pM2/XDA0wRCG/0rYH0
HDiVHq/srO2doT+m0JwM5SmW+sFMPC6oGA96FRVsFWpU+tEYReGj+VM0debLlhHi3zKp0qrMVNwG
/0qjStZbFcj1wMUeBF4hF4xhMbCjBFgf+iOtCv/3gsDUlly7wUX0phCM5uJUJ6nTCR/tj390Q/66
73Hr8eWvLko6YHrs+UWwxFF5M6wPYImrDOXyb42u5+RP0B36dwOtpi8PAYGF0hpoJWmzPFDSTGEL
ZWEAhR7+0WEz25a2zKN14/XJJRPCZdv0r+7P435S7InBcKomUAVoLktOjJWsazeXnNcN4nnZrSG2
DhCzwpFop4bMfouxVnhKPXwmwnMPoyiGALR9+WxY3XsJT43GDiURIuz2I5MnyrbovIyOu+mVtD4R
SAlTzB6az7TE7lXElXN8fJswPMoTW3uv+6m8wELBoICU7DPB3RlY2PoOj6d1MdDYKUJwJlBiEai5
a9QbG2vttozdl2eyYVMKLT+0kZuFJTXUbmIK9eksNr4hl1z0vr+tCuI3BRu1I61lDyhQIFirnUM7
ED4j2Vs0hgKztC2oV7DUdPEY4Y0mCtwmEYgA3uEw0wl4UStgzEUsf+DcY36zeJwU5ZiEZIxNXOKu
FuiyHd3GHHk7lXSKfK/mL3zW6vIFG4SxbWgRAMTb5dNEqjTxGzhf2kuiCT0orTJstCj6Khx3CLIm
ex+BMe1FoS24mgdSBdY0vojtakekSadHZwSt1KmYSm3+bhY+iwYniSJHLf+Zz+8D/IfYY1Z11lZJ
ypG0Q1LKZ5VIuHBID0MV0imo2O+snVJkhWTzMjy9uS5ahG0HzoU8mnk8W4j9I/Y4Iq2CkeaHRFUg
FC49JguGp4exrMJR6C+LPe9URz16asf8kr97sA6qIJpaVrTKZiKULwOKDKD1p6WO8OUhy8mWrdl3
hxTObof6oLKY+jkk3LBcybo+FhmafsHgOAvM1aJVVEExcCyQKyYGuPvw7jTFZEAHgKFNtipMO0hK
oPu3c0+5ou09tO09CK2C+X+8JLvcMY5jm+xhQGJgwOGlwjZhpkKzllbgvEeGGTq/bHbjzFauYnzH
xU8N3j7hciPKW2ydsoERUAQi93bQnoKqiYNMxYempIcph+4r20DE38wO3kctEHa2zT7XPL/FPodu
AMkir119A1zeNQgWvhnGE00O66uMvnLG8xrWlBT6xM5QD3ZtYB8+YdcPUZwEow6kTr5p+kkaF0zk
fLRHZSYtezulDEeTnVnSZNsJN9upr5iUsuS1sXGgf+NtaPO3yfvUm1cuiDUFy0gTDZrF3L90FSu7
9pmlq4LF2rqx2BS2s+tmnE7zb0xY/UJJyJL7zi3tjVqa7MBCuY7mm24dHYReTfxhcV4dU0gkcmlP
s+qeCdCA6eygDgKrpAcy6+B0O1TqJg7f7oBz6sfkQmWpu9/ZUBkkw2ln3fDeiisMzrNlKgCZbyOI
3lbrPqmR6K/QYiSRpkVd0UZvnXaTXGNQbWJDfpqRBXVg5czymyTxsthbo/BN8Sl4M9cyf80+7DDd
gtRhFwjFoM4Nn8xnvD/jfmF6hdKscfgpglatUhC3lvXPubYwYTUwGHxChOTMVp5M55tKrSKGU962
7AzGzSxzv2cXaqSrodl5dWf9UMbNyV2mI5ic57lKQ8TK+wFMEHipfivoyrokqzN9R/9OAWdcPFu8
mmIFGxQkStSI6tXnWB/38GuE6YVLrh4WDv++BoFYeh9ZA4Stm07p1EHonveNr7tdYMfezoMi6BCd
YrMzJiAEnJ25zyj5bL9JsJ+XATP0cmF3nW7wvg79D6njH8Ho8j6wmMbP66mt6SEhFUR2jJsBHQCy
aDaCpP7Jq6NcI8D02IwLO0BBlv7ErjS+yMmHXU9CnKUdOgM190bEQV+8pe6Xm30N+S9MgkFLOIus
ytCwrFvlcs6sflh2HHNBa2b08gPYimDWhteZGj3rCr/o34xhPBL9RAJItEPItRsA73euiQP41kzL
pdfhoNogGLxwUKJdm6bh2mpQTOsTw9g21xmc5PZ1kP3W+rJIiQfbFmUIkxSs7/YlxiAcje5BdcTN
S+vvx9FU3zSn+YYak/loe5XOcjVy9SxMqG74z7laDH3z0pCuaYxKyPbjMhlVUJMjpcUjkhmLozm7
9mgZBvQIzP0DmWp7J5W73r0X2aUnSBTZ7hNuA2Vw3uSsB7nhvfYw6AMWx98igqfveNSIFXUGIA66
pX7HGGy3brk3lX5mk4fQuCAl50ySnryW9mJSCTjFTw/+Bxy9H550CdJenzBqVE+TME9KSU4LyzDN
1uJC4LD+U1MoXUZP0RgVN/EpghGKaMFJPl2I849n2DVynMYz5YuYOFdcKCXk6xbOqewRYzl6LI/F
4DjbjikdW/TIpvqOnNeaDAugZ/OLjVGn0A377uE5D2vDdhnPy/pLdNFhzrzmlWZ5cYlVlXVnMOqv
vOihPVdCOy+tHr85ixoOsyO/kq5+cW0bi27h/qzSIr7HnaU807i1YWkexExEfFYpxUuTVcULMb8A
sUDIrfcQjtFB3HXV7eOxYrDdsyziJ5UrSqQ59XF2Bu9S6QXbgvUWGzXv0tqERM+K9Z0J1I+esrzb
FUsm11V//aoiWTq1s5OGmZu+ugoisE3U5OPRXb88bsVKfjWs2tv3ClAYrubD77CMmE5mNtF/WtIi
y0fuLwzxS1Y04WZ4+o0w9LNcvzxuzQIrdBEXUOcbYbP3txAFdo3CModPesLGyHFBZ8EcyFsaI5ay
pRsIpY9aqtyinJgMMCxop/nu9LF5yBn8k2A+Nq/YLwYuNEpIadeQqMMXCsDDkE3NLctOMsOwPRlO
QcMgmQ+Pb3VF86BceoD21kcx974+VM//2+rw8Je4fi9/tf8zCfn62/wUcrWHJx3a9D9/u+B79/2/
fLN9KLGf+1/NfP/V9kX3ULXHv8T6zP/ug3/quV9n+ev//p+fgvnT+moxxoq/S711DZzx/1se/lKI
4VeV/hd1+OO//CEP10hywT1iuy44ahWtt/MvdTgybwOhnw01WVdty0S1/ac23LT/g76Lh/Qb/jaK
Modf4M9gGNP6D1MnJk41LdU0PNMy/n+04ZrlIDP/mzbcURFeqMjXEYWrlofm/B+kd2/CAttWDHtz
h2o10sxNpmrRLpvjZmcWuDiKmfNs4OqpZOgM55Z5GRGAzQ1Zz0T7FSQaZ84mzVODLWL7Aqwu2mNq
POXd1RmTjGYYTramhfuAR9hvHFaIpPre0M5I6QEeYAiQboCLJ5xSRQT90G+h2SrEzWFx5xSBPVEJ
BRt4UMUTjBFlQDieWDOjY4R2nXgqowpUQK9lPmxhIk8SpN9pppqnceEyn0XcZ8OIMuEtBRMmRFqB
CbJV0kDdivSJHtjyRlWmm+2A8kxRaKcaQDgxM7jUqHUqmpRHAnqyTdbDna3dnSNprpgOUoRhqBaK
WkMHhvXdswzNZxP2kbQAWjOz2MZDt08T69co23I7WShQW6/fzSpOF2UoM2zp4GfHCRPLaOzLlOFT
vSDA1w2EQ4YdTRsuU/XaXaDIzA6J3rrbMSYSXpPbJNcdVJwOpsuq/iR15LrInh6SCiumb1Fryr6+
eF5zV4SEV8wV3NeXW8PKBS2ho89l8FmQorP3HLSTUTz6HaAfolEaLPEJkvZcWQY8NzbdQxsmSgcB
CS00PbhV0L6YsEZsq4wfQTtbESPrHW2L/2+A/1CXdktUiL21J+uzzpLQ01aQ6kRO2dB8dWq6BLOs
XyeXLIEe7jEUMOWXrsQfSlf9qsak5j0nnJJM+ECvCHgfhU1PPm9fG+GxOLsLOYv8mVrX8lbUxFWC
eYKyryAeFwCjWqsKjXTVy+gMW0RhrORLLsWVgim8QLEMPAkQXLMaq3tK1W4QO2m8axbEiSGTKKpi
fuW5+QBIIrlgAxGDLApD1h/pVWzAdTUH1AgQAcwqMHtP+jWjQrOwlK09tl+eDDwNfaigw7rNUltl
sOFeHI33b0bVs4l6nRMl+uwk5I44m8iFQzzOKUV+c22qC8mPH0S3+xN0CNdDA04N9KbmRLGAZoOU
gji2I7aTw7zzKSGukb6QQ5k4IVk/1p2e/bgrMcPzsaE2bGcyUW25U/hkxBxOmX0v9TjlPAC1M7Cx
lKvrCjMS7cja8ECtVPM3bBmCaG4Zcvi/K2V+61UGLVj6oOJMNiMT6C79AlpynvT3Lu4QnrHJ3pJr
SJYjRolsgmKxioEt49tEQJ/fueVbiuEAM2gN2sDqN4O9UEUxP9W1KfG7rFX9ib6fTibnRusqL2wt
+DYMeLe6W2H2joG9LxN0bfqVEME4dCX99AhjQNqZo5+VSOIUfYIMatNxmBvJrE772ZDI6usebjC0
ob6xUIIWmK5cLAWaM3e+OejBGHvPLi8LTJqRKzrY11wnWX2i+x8MGbuNdlCOabogn09pOmge4fKT
gORrIeiO3Cu+iGjT1poeIDVGSt6QXiDhjO/jBNEzbHerRg1Ni67StJ+gT/uws3G2lnrv6xbnYD/3
na+DwpiJUthYQ8Wf3RgB1Rrn94gXcLbdZ6nkyJWLhNVNU09qYn+aCTuruaKtBvY+Hcc87CNRb0Di
qFuirPIWDYgA+Na6Duczbwxy0Wo7IARIEJf7tAQgEIKSRzOoEzpus7oilbdAX0MTmjKAg3rFhoTq
xqKdsXFLsGKQqkyH5mNd8VGW0vaLRoJGcBe5iY2xA6lCwk/G0d2Cb0KCyDLTRMqzE6cfmEwsFzhe
7rY/u0X5JIjofXBQpUelciow7N7jSnN9hZzrpVR/IgF/Rfh5eCyVpJoi39b428z2PKRbAwkjfbbh
ZSmR5aRaEuHpBTKSQ7Ks3B/9YNNAtsnTtOd0H0cfdjNTGibsdpOh2UaYLzuy2Vvrm5VtnUx118Ax
k4tb+sMY2t9i15g2eFXbTad4ld9AWDnWShzoWvGMjxbItmNQdTkzZ7JagDubqGvTJX1qNDVcZw4q
7wRn6qsDDzUAK1N7OJnalw4vkjRBKQLg/s1bs3RQ38dBQ8L7JsWxpJoosauf1bISqfThrKBlBYOR
h4XSfpQcQo1o6TrqZnUYpfwCIj3sJ3v2HVyu7Ii55o09kJY04QRs1EjuYUWaBpwJWvW/ra+hz/e4
NcHyC8OXaqfvxk5hW6Jk3SZJcwr/Cii7LZ9xQGb3JJ5T2NET0DyPSb8Gh9Hoc7KwYlKKG1hL/Ry/
lpDKOdnZZXZQS0lFRFk46+KVXKltV9XkkMFcVCS2s7xUIKYgUuei1vkEKeIvUDWLkYF5qTv3h0p2
9xMyb43M76IXKmdmcSMmKw5EUtbnOnqnSAg7x8t2YlQRs5JxW446m/W0q0FNKs+cpTDQmmuvtc8L
MhZ2uZz7UXeWGq3wbli+2eko2f9loOXtkyAtaKMnzS6uxKnOB3tvrXPNAuJp4FrGi7lC1CZbueNL
olXQuOzf6Lf1AUog5mK+jkatyBjQ1JGVscICNotK9tZQkW5xAlaGgIXrXIx7/AINSLb5JSmyz7JT
N2aScIGYyis6YsN3bCPze3cpSPZxrvgLOf1QK3DS2RjlcmIIqFh1jkdaehpdc6ihp25Wy2AePZot
sQ0gj6V5ZiuNS4tgcfIg63m+VLKogw59RCGHUzQObN10Eqp1ovHU2Tm1S9+denIV8LzMTGFoGpEr
D+cxD7OCtb52JUeWAWXNbmmap4VqcbKTXVfa41dnJFOg2jbX7QJEVBnPW7xzBM6xHG9GyW46s8vy
KXUsmyR3AWNv2WbSzfZ23+91fMibNjV+JgMCz4kcHh1oSDjo3fNiY2JwkDiXDA8shzJTTtDP6POQ
Bz8GjdVqW0DzG2QwHq4qWFT4h/zekC4t4jX02WZk5XoVvWQUD66JgM/IhXLvwFfGKRAyyLPeV7SO
k5c4gCoZEd5CQhGc6GkA4tIZ7DNjsjXa0Vc0szjMU5PslKmtSRxmR2ktSASiM9gmjZF2O/vEtH2M
fae9VYXF6ucSV5Oj45h0oss0xEo702yehkWQWYu+fyObGLZVa8U+GiK/mRCl5C66tinPwVZ22nzw
7PyXNNxkm5cVBy/9w9w2PPJfKmirUN1wjRjx3lzgz+gVUonIfDYqlE6ejodHmroF3smEEL/vTLff
q6Mpqd43btI5ftU59zlCSuHEr3OC+AV5J/E0vU48Sy7R86uqSdLQwQAZhfZB4TCyiJvHr6QOLt33
XNkjUZvDduw9xv8WtmqZU6q64FVVE6NTCYhe2tObU/QL8HI0cOZ0LNe5NWY0SvOU1huRdrSfkL0u
OdUv6CubITKuyw5o05BEE5dYRWOJtyFv5cxt9YlQhIUkAcayyu+kPKEx8X7WC5OXOZ7Po0oWE41A
ptXU4uqCAcbMqCmluxLbma/1eqyCYAMwiLwn0BEl7UueaXSgyeohEQfBqzT0awPYaNHGHm0vAARJ
mkNfNVsZA6JdME7KlpzEZcaNpQ2666saknl7QOYJpA4BQEBYRhV26rIEmnhBF9v7iWXtKMfR3jgs
5wUJCEEDO3OM6hq83qeVUQdaS/Kpm2kEFzV/Z9mGsTRfMKfdU6ersZzg4aJaqj2bokPNml0z32I4
oAV+k3sb1PFbrCGbTjSOBUSrmGoTZIIeNYmESiiJMV8HcN5G9O7BRRbDYeGp14bTwPKuxmK2DFLG
jmaT9zuiTnrkbvMBHneXkbfDiOK1VRQz7PAI+T06MyMTFq8w2Zu8q60nqCGUeJ4il8085N+MsYLd
MUq6xvH4vUj7M/hs158XCKmsKc+WET/3PRdARQGdl3aQu/hgPag2W6lPeAmFoKDMXs1efe/71A3G
0bzHmXtrchLfmdxvNIsyserBcHoY9x7zPWZUWC8tI1zi9lu/Ko1HDe8wb1qYIvSCmklAuDiR8wJC
P5rng4aczrE+ChzQo+mN+IxK3JQQM9sSbgu1xNpobmuSncS+lyalTFxbGyHmIaDXl5yNCX4Si1zp
O/R55yKCU0WRqLv3pbWRsqRw1Mh42DRpiX+tX9W0ybavHc4ng91vLXntpKFQmLy3vl8uHj4rfW2W
l/iTaeHG8YrKGkAfNNZe7RAutjbjgZprwlxpCnRPLffFQihcQpeOfcj0G/6b5JKsupQZEWCfuXud
T/hcWPle8n8HlpF93qIAZdXRj7qSkaoQ16e6Zo6oNP28bQfVF95EytkAnVWZxHwGsEV5n40KIoSs
2jfJwjHLBMA3PJRQkZWfYYkflNz2K4MJupFZz21z6KNKfzW0r+Y/uTvTHbmRNMs+EROkmZFG/mzf
wz089lV/iFgU3PedT9+HmVU9knIyGwnMAI1GoQRUSYpwMUjjt9x7bhUxUZUeeXVef9MnaBe8rhKH
EayYm/T5XdjnixNgcQwYn1Oee8fMxhg8jdYhKsZugx1UrerR9U5R1b/6VcvixTUSJPQuJmUTWXPa
krzlINKB67VLq2FR/RYWEhXzMk49b5+lU8WdGx2sqsYfZgKJg3hCHzvGd160eKKCyV2FWER6nOxj
WV6GqXev4yBdTWS1hyD+kR7nzN8Z4DpNfrZgopEktA5Dny0NRI41hzrZa6KNIDiMJ1vnbOndlAHG
mF7KSN0HMSxSFxPgiogBzjZNk8vOixQew3wA/wldDHlDIJLuJunZ3JA9Fe4Cj25U7ye7G872pKnb
K0udSm/aFh0hIlTXawf+00osJ3DTf/dny9ob6XDJzHJfK571VIQInmBXW0vCo9Xd2Z3RHCBcPxoD
iUz5gA9psr2TPR64BIiZQ1NsPM3uM1IsKpu43Qx94R6MCSYpkysauwxNct9Mn3NX1psEbD+mVOiD
ZYOlb/TffGRaa0SiW7823qomXk7SOxohQjQKfeLl5hGkfeGYIGGdlPCB1NJ8FZ72sEA4IAe8BkbN
gkG5H4P50aFM3QsZ3loIRFDx3C2owwvCJudBIAwrOX4qSSvod4ReipH0jjnbTxHeZUjnE2MRjRsT
6jRzE8bc9dQ5J8sftllC8cdoKW4Iu8nj4JH4m2FlClHsx8nzTu0ASd+KcfcnbPbXBmOybSPH7hz4
9R14fexUHa8VIoV5weQsJ+IsTtZ13QFijmndbWqMGm0u0D8ORT7NOAi6K7cvTzIdvkZiSLf1SOi3
EdJjwQNiJzYQ5ZekL5nCjU3m2FVVV8dyCg/2jOozBNY4ud9TnYE9iOE4+VNaXGBZLte26aMIq68J
3s2OfOZNNVGfsGog5aytPzKE7LX/3W/7D0RH67GOGXBZHvYJeHJjzkmtiGtEflmT1dD7w42P6ZQX
ztYl+WxdECO2tQqzRxfDKtZPUXZbH0lHFxy3Rr6VgeFtVB092h6q1jz9rOkAebXHSz1SbCtEwMPQ
s8s1uytBqAB+NwWolAg4Yi+W8NV242ddhH5msap35kWB8/egLbJkW+OlybAU6AtuIK/nTT/YYX3q
aMGZG77loXi1zCzcjL1eNvXQUSqnZo5ESnIAuBq3XvSWGenNaOINkOHi5Qyi4DBQkV26MoPuToWW
oVZRgu03YuGJzpuTwRtYgYQKMY/rGavJmKNtZ5c2ohZj4PUxwLdo6q3dUc440KQD7I9TesP+odoZ
VRfvRmy8iWViviomdY2pyX+ewXluOr+vkO620Mry5QHnzDImvz9kZbbz+EFf1q1znRRhdLTZvySJ
dUe7avM134XbudiS/YsYhesoyiMswOe62Ngle52UFwV5KdRRHnpeRauvilPkDYt++UaNpBr6HYor
YZ6MyHwqYep1OVWgU7SKgEZ/1y6zTjDC2mIHSx20SvKFyeq+sLw3GD+x5fJq/zDigd6GPcTRbtDX
obHwCXMmsDZjprlEJueN8TEfxydzjM+6cK+GOjTXVvlEUsJNheNhsc6INYsNSPgUPiZvIhzqrCEz
jUjGFOPdHHZYV93bgNikSWeHyX0MSS0koGxmZHTB1VjPZF7j2rzMYiPeGHXwkpQ8VXA7OyYdlrt8
NVzQK1W06yJO0dV3YlhFHIEG49TcChZa94bJxJ1TyxewbFcik18uolFbGtsc32ljR1eqCu6FyzOb
hLc1aCT8ycmLjgARBn1Wboo0ujGx6l5XJzi0206P8w1qA6ooP7fWOD6/YVkOSX5RXzT99i5tBwob
QTil59THquzeTBURwd1y1/LA8a7njOQ6v1vaIUxbLITgz04Hb+E48wZEJ+zxCO0JaQEsYMbWUjvs
yY9TayVG/0JbHFyBU+15NulxNb5aBT3fBmbcybnDsIOyJyvkw5DjBkB3ugmTbuuOpbnFWgYEo27R
hRQdBnTiRepRv7hGed1zup89kn0J3AO/FH0MkXTXSV9+R5lRc6NNxiHpq4ymPdtbcxY9EFlK5Y0F
uK/cWzspXWy2TFtzi0Vezv29Uuhv96EQuzKM8lXdxm+Os6BE5seJwGAMvNF9v9DtpmPosZf1e3Zm
smE6qFJ/5eugO46VqTfKZfA2y/gQe49MVRED5YxUUr/ahWNNe2lDyMVrw7K1fJ267MTvLPaVgcWq
7piAgYHZMRfC51gEVC9TOyFTie9KI+7W2DEEdqISTiP/C21wsBmluy3HmhmcZeAALuIHq+eCAXMn
975Yz2nqrWP/Wtp0ZawE27Vb3kA+fC1SVpAtEzFZCiLHl2aYTNFt3zYPdEAw90Zlrn8fc3lReOip
04FWM5L0PDyXBFgRPWbdgkCF7UoWkJcS5+Q5XI1RDp/Y/DUGhHU6l+Ge5esu0IhwaiO7cURWXBGl
yj3Ek9NEDliWJoFa4Dw2/FixzqMGGJLBYaPwyGAQ1D3iBTzg/SGOgdE0udyrboC2v8TGGQ8J4VT9
6C1WtvbBw6VkHIyh51hoNfMaxpz0eO3KN7z+lkE7sSW86txMM44hUMdQXbnRFfImAy0sUjJsR9Dc
re41DIIPu2Gv7fT3vraR4hbWczYyTtJzzhxnLDvqGQYXoZNyewme6xBlV1rah5LGmtzYGooPpWGk
SXYQPBPRQtWnHHggiYbpgNMyNSnsb9OsGO42zUXupvUWAdeqK80XJdJxy5uZzqPDdguy/5yGkpkv
zyfLd2Rxmiy5hDdAJkDhdpbAUk5/sGF3xb2Bkdqwu2iVudLeJw4Xgsn7hihgCchNvZid6gntlWqb
8DbJxuCNETbbn6I5kEkG3SZihgCS8vfDlWmhwSkOz87sxPVgEsLRCDbBFLHINkb+ZXZQnEc188OJ
WnPNbdsxwA/s2rkwolMaT5Av3KxHISo4d5pPry+SS+a5mgFs9ewuusT/Lyvf/3VAMLEEYv/1yveh
yIOf973Ln/8XDszSC76LFY/lgO5SbP3+vfA1LG3/5rhK2qyDl9Xtslj+18rXsOzfbAdtMgtienpp
us5/7XwNYf2mbJdYZJc0bjYMlvVPlr6CD/DDytfWrtLSxp4gBBpedsm/4MDMtMgdzGf2Y1kb5FeL
vgKvwizGpWoAsD3w/4Dn66xV06CkJCf0OSaAwymAFlmtcG9NCkIwqALh1z2a53sGQGQnq4bciTIt
b9oRh+APl/eGyQ1ryx/zyN1fP7FDGo0U0tRcHyU0O/Qf48gZMOSiqoLukSKmumjZ2bEVNOUGIA7n
LW+1Awsd5i5eEZz+/jtb/7dvbUnLs1nzuY6nlt//IQk972y/wcXQP9q4Dw7ZlNZnQoIaFuTMN91x
NE9DKV7bSNyh3oDqHfvpRvpxclM3CvlcpQicDHo2x0mvV6LKvhLCdC+H9PzffM5fGG/adSkZ+Mla
yiKkkV9//pzZPACYGv3iiff8fAYxEl7pwi8OVTjrq6LNyJLGHjYu+aRLhFpJdmdbQEEfUkbyNoOb
7d9/IMG9/PNd5nqO5i7X/Acx4KJh+PHCcdHIdyY18kkijblnACFOIi8v4qWiaRyfgVzKZQnTblqZ
ZUGYQSwe8lmx/W36fDUL4jDDnoljpT9UUE8vPacdNjDbvULjtGVfMxBoLct9jmT5n19M4hYVz4jr
WLaNBOPnz260fc21Ia1BVawGW03HPlthgrJNuXiPFt9GHz7MknzObm6ep1ge3F5MJy/jhFa0yn9/
Le0/XUvPNCVPrRaoRRzlQhj88VqGvcWwOSu7JyZn3rFnCqBqoirHLK0/+lIQjeL7b32vPZwdbX7Z
uWVH8wfIzPdgBXX+tLUjlz2jE5dPWaaZG9rUM6XlvhjKDC7dMGHdULFBKIym2XciC+4Mn0ywDO3L
Nk5IP8yJR6DvKRix2QZmfQQXF4nDiEBUXr+dhBuR5tY8V5WptoRvP1Rslm8aS548mtCXrJ9v2mhk
Muy1+2r+PRelmW+CQt8GVlx/mxBlbSxcQCdZz+eug1BaevWlaRNT+veXUi759X8cMAu2kcOPS8nx
50itFdIX55fn2fV7IRpnxjAbzu1rkm9nK8r2LizEXVxia84s9RFFmOOaOfG2RNwF28ZbrFdkc64b
ttDXoa/sVUoPusZANO9KR11LaH0HMVfn3kdXQBzt/Gq53VvDqvy2gPC01vi7deeX9yUJgJtBZwMT
KMs+jZl3+ff/wD+dVx6bM+kIi/tEW+6vt64bjVEa+4H5xEaMZB1IIFds+algw2ncMrVsrgw0JkGn
4ou//8aWWE7hny+tsNndWctoiDffr+8VprY1DoXZe4pt5+hUyVOSxB4dFoE5tTGeUxJZZiM7ddY0
bhxQH+tYsy2ylM/osXFydNJ4HJI6ZJ0wyJ1VyvmmoeFn6cUMJlisuxRntOU24nZwRQZpdTGZr5Ni
4D1MgLWjEQevQOtC490vaOEBkUZUbJtWM1YZayg/SHzPyNJvDb98m8DNoRKyXnk54yDNmFwCWefb
ue92PZvXd8j2EgwAfomIGHqQM8d39hIe6fkIE1GehCUT6ZBRYRO1EbohkjjSyNsBChNbNsdtF9S4
roxNHRQEHY0o/KRpXJRhycaLTteyarInQkuRzeySrZ2yYC+XTZF5hmSGSzIZ1coL+wej7GrsdOK6
rNTMmlOmUAZIXqLVTi/qmQeVu43RatRsIxMzK2IsZxUiAD34qqa7Ushp3Kzqz8zemo0Xv+KiGm4M
SNVuMEaPujIA/tElsTWE/UR4FxMnKlg/Y9faQkq/xAOoL5GCmCs7m8nhgWMxxtnW4HMTcBmY90iZ
zrx/hleiSl4j4FT7YHDKTTkb0DOgKqRp3N21aBPdRQxruJdjD31ANWlz6J32jdk8mHCRNWC78JuE
BUnJU3P4+xtU/vnRQOxhmcLh5nSE/PUVSc5qNU914z0xJsu5DMkLBdJjNMTFRWKw0B18BTEuuO4a
2z3KHn1Ombh3Xmube+3H3SUa7u7SsYN6wzTU3XSZ3oUpcgG/kBFdX96xN0iHTT/hhjK6qtuYXrpL
ILk/tvIWDSN7rNCM9gQEFBudgScYEeHg33xtWYlvflfStolxb7gjvjCCnmqbO+bvr4G1vCl+fkZ5
KVvoeQVAWOXKXyqpto8M5TGheXJl1N/NaciKvNe3aiSxLWscuQLNxja6IY6eACdzpcOovI7sJaVM
+gr3smkfPTZyf/+xqG3//Kl4zyJP5JXr/vp+6/N8iHK/SJ7aXhmIDCXHqdKRZjQHzsmu6z9Axz9x
jn+sJ9VS4v5yGVzoulLY1JQus15+/4eqbmyBuLrFEHMr+MTONOktyc7XrYPObhxcTIMogokZi99n
W9Z3rYCX21erCLDZtZL9SoxmcfS77MIZJnVKMpvwp0KDRzSt5tD4CuWXaJq1y+FyqibjJtZWt40d
4rbw0fu9Q5hS2AFzGUSwq5PpYpFORI0unqWfFqybmSACM/MOCM5KMDvNtK9JbZ09TAQA25JTZoke
mmNxINQjffUDSdyUCv6bNwldxZ8vEp2Ick3wxZKt1s8XCRIjRTdmhqe5Fd/tThtHSH6TkbyQI6nu
qoZsVlWwnyzyYbrPPed1EASW/X5n/CPR8V8piv8naoUd6o2/bhy3zfDWRnn0k7x4+St/9I5S/GYt
NR7KXoSilra44n+QpKX5G7W0ZXpS8WIVarlh/905Cvs3/qRjc7BxTysenx86R/2bBOHuUcdqMEfk
Zf+TzpG3+U+3BK92wX+Rb2kh+Kq2+cstoQd7To3ENGgNXcKpSPaFS9lhjtZ5/JyJsT2OQS3SFaGO
t8bY3ZrOxGslmTDHxtGVo222ZNxprHARsSAJTUC2utdprUJGUUIfEOoDompjrKH1e0bw28kgTrGt
qvA4Rfe1bXAPgn0/tddTsIAMOldvgmFwTmIedkODsd4v2Rk1Vba1rA4QdO59KwzmLXOxTuZMXaLX
sZdx40wU9bh3ihwmSHo3TZY+GZPOT31orMaxLy7svrslGPZMGBU2OaZViIqANVyPpifWDSBLX3tv
Fm8qJF7j2JzzGYAeFbQ3oq5QktRvNoHrcszheIYFS4KGFPuhT46q8lHQSkTLmFQskxQkNYhjNao3
RIcYcZWk5pApEPjll6bvpuPMzG+b9s13k5WkBbhprQuUNSacu1Vrt9PG8uKTPzrgD6U1cMj08Hjy
AKVzrfdjiAnaM+vuKJC/MvRefLMx4moLINeFtCjpo4QJfwGndQMepMEPYS0Ew6m/LGcWuLEzLnkL
d30smVKO7tZsyIUK8d9X5kRQwEdqWazHkTJYVlUear/R4HGGGrEGezAvZCSrLSPFnx7n1xgxSIU3
GqQpsY8DtLGu7YKlYEtkXlmXB2Zu/Ui2zVL+u6Xtraa0Za5pVdZla5NGLBIE3LghutKqGIznetUS
xAQys4RjvfwyDglZ7z0T7gAZpc/2sKjb7+mMH7DUD5MwOcZRBYMbM00WVG60dw2MLkaF9h1BjYvD
udH9DjNFfJYt+IyMZJsqRyMTh0l6YbeoYMxI5GQpcgmlNG8LH0m0ZXTvqNFDMiXYJSdIQRTJWAsq
xk48RBlD+kqgw7bHA74t54nTPg12fjavHKfs7l1+fBnKbncmWi0yYXXlrHGHuZ/OWqQHdBjfQ6+u
XqweARRiqsfYI5TBTsYGKDQrq3pwXhkgrs3lq9Zai53johJni33neawxyKdY9bb9AdIUbA72GgGc
9IpRN1mcsQA/no31FnIgUEh/ncEnqtLldkd2s7Elu+G6lVcYl+FThN6hRqpoiKB/6GHKpmHs7of4
JkmKZiezsX8t8aoTUTxfhdo6DvN4Lw1hr5iNfFrm+Ngb9TlkoLltJZcWsgyRRzni34lZiWc/jzMu
U9slTm828NV5i8SlSWyoyc2Jjh2eKFljrWyAqxE/zT0bMzvHjODEkcatLo/27FlojHo+N3qaYEHE
A2IZtoCE+WfQEr71IQJPkMmfbMY4iHIyWqZGH0ALvdA5+hCh20Mm/YpZibUD9UsfAQ2Mpukm5WAp
DYa6nR1sVYJ9tnIL1GHydm788hzlj7WKQZ735K31ku2VFzvfpx7NveHY6C+I9I5cHPJJ64xwK8yn
WRUfVmbWW8biCKLxQe6zqPiK5nmm1pj0E4L8USIFn6x9RLUpRs95LD1izPT8zVIsFTp3ICUtoT1q
dHyDnPxEgQaBai0ZJzwX07gXleEs9Dtxj2adyMbBfxmKQp7KEimEb+d3Etf3RDztcwbuDyUFJX+a
UfFacY8b3CV3km3UhlwkWFLVl/BSce3JaefZAXSDxvUPfGcUKiiw25BOrze7ZwlFMfIbkol5WtZd
OrcXpps/DMxtdKn6y9TLh2M2+SfLsIc1KuNsm0+1sXPMBtvfwhvkxWDLiD1Fgna39w4MVVBuuezQ
DvRATMFlemqsZ0302BG4HgJZ71S2QHQ7FHKmW3ubIJZ6RY4b0sT6LBC1Ykfs7nFKQhwx5jM5PefF
Mr+ZWuDfITyd32n0ZUGk/TTJcScnhDepRiQ8h9uefM8D86eQyO/8xWC7sZwWODhcgop1JV5jdmBb
127ueQy+5jG69OgtrycGBDufIElVieJympJNmNbpugyx+VkWi44ZG9ShiXfZboaYf4j96D0EuL2O
SjdDzMxWp4ygLmRHxfzvEJg1Gysblk85R5fuNA1btwQY46YYaytl7YouRN899ddm0deswOLy1omB
TbhiSV4jjTxuCxgTaLII/9T9msZ6U9mquFUqemlMVseoNMzDwDoizwBqQkh3d1WDCz7h8L8vXYIM
8rq9bhBaZGRIb1UE0SPprkANmqseF88BXM9cEQAGkHheU8xUKOXbCTEbxAtNBozxEVozPL8pH25/
/2UB13mYCWwUawC0qa1LDI30IyH+6/FSxgvqJkUD384UESIQ9L8aIxyr2lENjwwciJHszjxc4lKU
BcFPQ39ruyCjcp/u2IAsMftBwK32VXI6Qi6HR0Kw4FuChEmnbD9dfy/0EpPs6ndFkNux9ORLYgfh
zvZ1hTjFn1AGdM0xTBEIxi7yd4Lso9l5ySgklp16zR4HRRPKISCsoLNjqiK8WywoKzTeHpA81ue8
2/2qYSBg5zcNc3a8orW/6tzQPqItHtb/vG7+fxbl8pf7nf+BFTit5V/X3/+Rvr/9YtXjz/9RfLNk
YRrInsW2kZwsYS3/Lr4t7zfwJ57wcOKZPxv1xG+k0DsWotBlKis19fK/jHrSw/fHUpCNBasWlhbi
n1TevxTeuFWo4E1U1Ux5WDBZ7i+F95RC/sNhFazhxp642b6bS5Tz5J7nKTuIRF9Kmd0YaIVsO0Ok
6SusVdF3brhFT/veKqAv9USWVnCrzAS5ykhSiC6cSy96wrT1QrifWGMKQ0I9zt9+uMQ3f3TVPzbb
1h+z/v/TbvPpPdPFssjUBVQG3c3S///Qbs/AM9CVpGg4w+xVBfKyJAdzpdEdxxNKInkOBsvHi9Pz
1PYZkw/eeEsE8sbwvxvYzo9Vj6zLseGizcZ11QVAs+Jtbg7f/dI78KZcx8lMuGeQ+2sMRiXrc2Ly
koYxR+UvqEcfRXnQrhEibCrT3eRF/ugtQkftAmWXvfkRGqgq2DUQW07g0mQ6Z+V578oiVYECCItJ
wmZiANXD27H9Fjq4CgyP7O/aYF4x39cpeslKIm02mLN7aXLnjE2x9RLbJXwaxVFAqDeVKoE30w1N
C/T8cMQzEcefFStvdDaw30obsUNGCGHmx9RyVnERm4AUphIsp+OV38ziMpvYJ7dB7sBKgrteJinI
it65mgKuTZWADvXj4tzPEMMTDFZbXy86nHeR5PW673KW2SmK755/Zth35BsG/r1Ki6sUy9RdkRdn
yuS7cZIbXOSI2HuUfJDsNygVmQSVGVygsMrWk12RYp7W94NCzmDY1mWQSbKThZ9CkMYAZXYWuics
aw0ZMmEOuoM087jBq4GsIUOeh/y3vsgD0oA8BzljPFY7R7yWfkFkwxCTrGwgCWZWtzISCo35rq0C
bzXjs1tJ7AsktiAnSmpUEvwe9SaO+2oPm4gi15gXg9+JkcjZz83vid3cxh2mDgBubdO8mwmRwglI
kobqhKUdhE0HPnWXu0+m6j7hVokV6QEmFAVoZIvCzzMe3AL1QD88s9lj6nwhfO6iwk8lbobMX/Pi
cbe+00QnZ85XrX7PJZqRoAe3bxeo6hw3e8EqS98rbssKqmEwT0dHoZ4f3gxTf1po8YbI/8jlAFXZ
IzaZLHLtPWdnO1vurdp4V4F3nTbNc9BNj3F/bBOaRnJunydq6NEPnzSIghXLP+7J1gRDER8XlAlr
AGQSRQ9LuET2MdQgXmIKZ9/Yu4F1LTLrTo54+SI+5QqgJ8CxUzxUT6J0AUfUeJ0MyO1j21+2UfnN
l2zCCGr5KqfqHAnkR1MtH8L52fFIUGyIsVnJcHFL5qfRyN7sOrycyJg3bOdE8imAjzY9iBKCq+Nd
Jla68eDdNP4XMaL85TLc/P5l8vp20hhQIJsMpfGt6oZvRgnhsi9wR05YfKLAZYjmNE+jm536Mr4t
rau8hVEkJvPeTomPd+qbIbg2hpwDb4Ev1MWHEYyIErU9rfrq7KKlksgE170zACey2g7odUK9TlaA
XfgnfA0nbwCo6QfPKQvUbQckOBT9rUSnvZZR+8JovF2VDg4doPGou51LKDro0DwUxE5vE041NGst
OkZ1w6ObcB84zN+lM305IcL/TnpU0uKtrUkEKBfd5VA+maGHr46KO2erYI9bd7JOQ9XcmricVnPB
zjaLdnGfn12BE3tGZSZynNdIEMmxSRosXZhiVOGfVS6O/ZQRU9HIbFV4ybQiVKbXPpHqeH40wBKb
diFtZ3R/nfoCZjwUweOkCtYxQ3yL32rvlZwq7TTd1F197KPsvVmsnSw87bRiueDXPNDROa+N5yoX
r3Mi+XiqREIHnjTWtGVlqI6kHWWAaxDvZL4+hY5TbaaQQ8iJY+Aj/XMpsWJPxkUzu0hcJgpFW4T7
vHbe3ASpn8JqG4XiEfZaTudtbkLBD9bAyN05qIZq1gTdPL3RtV35QJjtokTojMEsCXZO631wdbjj
5almK7uqkJauZNbG2CWaPb6KI8R+MK2jSk6G9putIWW57aXz6UY1WtWayDDGOISMBejTFhtxGicX
aVOREWXcxTJWF4bEv2lGpI4ZvLN0p78ZOQ1xRqYIhvpbyYx4avO7NrYQJ1cjhuuAxqowjrTcH61x
49vtNsqSCVnnmlyuY08RXiCryDsfDfyEyJlLzSqqJ4nVTZgXC7iSmwFBnckeFu3SFxKOtzzGEdLm
wNt5R+KDM5/TwHvwur4+Wtg9B0zcp6qdPvXgUjgUmeKVSaIMi3kQs86bLrS6KKNgYuW+UGcisXNV
iFmswZg+FzGwvtKaEaNiZLwiwYof1ack6ryJTQA7QFHirMI41zZowaMCg028dquZWyfG4o3zlOU4
vEQ6UV4llbgnXeM+dprd5IbFKm99OrKa4zEEuJPQGZn0E5hWhkTvwAdRjeT9t6C/jtXOttFkKYnZ
1ImQfhZ9gatMtatGG9OqEO472sV5O8Qh22ivwULAzjpOX9XEExBWgniOBCTjnH/6VXmZVdXDhKcf
Balelb24RQJ7LTH1wvw7tNPw3fCc/KJKoLMP/LXcxMCc2+wpZw/rbnCo5FssB4z7fvmISlfm3VfI
ynWFj/e1LPQHIlSCj4tvugk+S7ef1411oXoWCVJhN6x5cueifh24JZE476qC6p+BRG/qa8XAYtB4
GGW/ixCFb+sgTYm1p3gR8FsU2OOC3eeKLTxLPFN+yWkkQvzWSwYgWXP8FsoqX6fFslMdxQvZU8RC
jWjXgsY+Jyyp1lad7pquhnbrMmxKUudQtTEOkGrR2Ct9V1PTbdE4NFs1uK9WW98oE7wPu4eEoRUm
e53ZCEkz0LieedtVclu0BojiKuJU8Yw94xgCgNFzuHADbDxj9Oo7JxCAqYt7iaQesmu3630UhFPc
IFm1gQ16l1lr34V+8tnL+nOoglt/wTOFVbeqVXZnTPIlUvrRYieSt4jDF7tiDE8bNtpzL2CnyizQ
9NT8eTuBmm7ScnbaWwmBdUuRNI+tpMWyMdNxDd2DVtEXW/NdJX25dogj3yRZ+lC/6CTjWQpZeSU2
Ru/YtkEc9Mm5HczzZDYEnnHCZgVcsroPT2k/SAajJQiwN+5ygpY889ExrK8sJx1vQgFSAvsUQ4v4
sis+M/R5TGph3NO97zvdkayEq6KsqqvainnfT/dVSe06aezcU+1v4iyCaDyQCY074bGBH72yB0Yp
BUESjs30VDzqJq3QeFLYpy7Q5HB8TIv6jQJnmyhEv2ZYzqg2cDp7DCHHAVC3M36RbGzgZOgvhmC2
wG4gL1TYZVF1VusxrqvVPNYZsTYEGc4+00GC7/dtgkbcxlLKMSE+PMlEpOimFdcOYzvcocTKXkbK
oTX+MIuKHkQqc6AOidspshhKzsJwN6FRb9gmgT6w1an2dL62RxcmXbUNW/DZdtX4GF47TXArP8fc
a68haW4MAoYBorq7UBsJgxJN6FRmQKRGnz229v3o+QC5gIU77WtsQs0u++SZU/jFICfKnjBstbA6
3Dlhxh0b+dq5sVPQnlwsfGUvxDB/RYo8gi5cBwWKpHSeDQ5p98CWpsM1hIMv6eyr2p1BwAum+fBC
SqDbRCueS2sbNvEhir17WUTf4p6y1xTvuUDeHLjVp9KYD62pcJF7mxj+B0Gvz9VQW4gBsGj94csv
p+sJFlPNG3md4G3aUPbCBuOn5xjN3mDwssEr0SBO3vVlwPcx7h2W2IfB9W7NkZqKKnYjoCpsHd/7
nqjiYUGTVDlNh2UDg5IJ4S6+25hc2pOV0O/EWM+xEJTneBy3XSifnRyJbYZWOlEdpF7ajT6r3tMO
A/zvXWSS9Ed2/5l2xnOZRcTBjNal1fTPge2569TKmFgm4zYs0u9GXt1MtvE1jPoZhKyDzncdZdYx
9drleO9wW6Cf7krIrTNWOFFZ2D81U1l7fhOosXellbyNZrQtPfWuBPzXJEIq3pIT9xo/2ynZU2XX
kvlA/hQYpXvRWx/WuCjsGal27T3txFXcYrVXkErT6aNNnM++pDiFNNJuZ0ehHiaWsnUrfE6mt2EJ
cREn3SMSmX0la85VzspGGF+p/6oSyIxTJp59u0biFO7GarxVPoCVhjmjfcpkanGmOJe59eD6EEn6
7js43mCFhJ+1AAkWgdafpb9tMWDLOtkmwA5sRz37Eol8V7rvsSolnL+O1UEobmbnGwTyEa4FLms2
NJR2YYw2b75vmvxg4aUJG9ZmeaM4f7w+XdvOOS+yN08w/yMk6sUI9YlYynOF+nrICe/j+1f0svnr
QMqfGNRHLDGgkQR0bWUAHCMbjoSCKWkkcB46siHMg4rxfRE4Uh21Ks9zNT+qVF6FafhOCsw5ZDuz
fJh0RGrseFcl065ofDAbKtSaqeiQsj+aomXAaLBmcqvHPHEpbh0IjLqzPwPNcKKjO/Skde3G9acX
BvW6tvQTVGue9PTcFfptCI1m11bWllnL2hzJB/CYfR7T4qsIXONQwwG96Ihxr9STmkp83k5+lHJ+
QZ23rXFdrjB+sghsz9TAz7jjMmgd33OfiKz4P6k7j93Kka7LPhEb9GbSg+u9kZcmRCpTxWDQezKe
/l9UVeOrykbXjwZ60pMElKmU7r0kI+Kcs/fa4UWyWhJnG1ro1hUbkWdt9QZDigdUGW3Hrz5kZaWV
m61EdYNWqCBOv46l/DkOPeheSmyH+2BDtmfIeUJuWo2buhH12R2Q7UfOjw54nDDIL9XCNSsNfUNr
QPVpJUiaoBZvWoezs1e9COtOnwNyK1Gry4FNZcGTv8wrRlbWAKzGqz97vsvBnSpN92Fsg3ITas57
R+Y1ihzC3uiNcoMSY7bOMhdGUmdykutXyhaSYOqZRAdulUQk/TmJ1d2xGx5sJ2A3UiG1wfSIRmnL
XxI5ZPWcOAP0v3aWvbtICys/fo7j5CPQHrH04bRL00en1MsdB+/m7OQVmSedHK+oBno8Pnn4wgbx
WlN9HWN3LiXLPj4x0YG7w8ND1k3/nsAjxdXbV8dJsglCN3jqlXz38dEyL/NF+VbY1RHJxI868d+1
mErP6/2DqUOgxENHwmgUP9ThW9Vm70Gc816GCuEv8Fcx0b2PwP0IFwVPXGylKkKOU8EpcnhM5Ohj
Q9Pll5v1d0ryWzSSuKcoGKNMvuXCA9/Gx1cSg1GE2bNT90daMUBZgwFPiIEQVSv0xz7F4KxsMnNa
Mjubjn6TlstnCqF21methR69xjUfJtIPMlzEcwRoe6HFpOFqUA14qLdSz5+rEF5NpXOhh9hZQj0h
UC5uFp3L7GgEaqJAGtT2shH5PbO73VQGL7rm7brYOUtQikH2iq5znmkeays79ZX8pRQKLZWOX76o
h73UcC4TYWxFxMUADTiYA8SMiYiJws5PCBvBzVXyhAYlviVUMQtwWNPGNomfoQsNRa6BxDVo/VnQ
6wI9nyEwxYlHR/IDys6LCKNgEWfmF2NRLA5in9Y1oxgcnoug/lUnr3w3WZ3TGyLJne+oD481HiFv
skGcslOSIxBGJNBAtr2vu36Xmqgnm54SpghHkmLzqFzrI4VWZFdEdRKrp8jl06ej7XT1Oi84OtfC
vhih9oUDXG0tvd5nJi811GoACZj2wUWUbK1awzlQe64c6LUqm8gqKJxXI2BuVOnNNSiyN+EucpnD
QRKZt8aajGr0p89UbtEZcbTRQEAAUrQ4x0SPY2tW80dwAbd6R+07e+G7pcIQSXXE0DgqbSgu3jkw
vIVVkzo2tJTCDm+2TnltXTjsJ5zWmZdHNFxjF7ss5U+kcG2jXS59jtd6S3xPc3Xi5A7JiwA8OGsI
yz6j0MMEp5Gk4N4N4TacEQBmAPGy0dSJ15Z+HG4xcpMMSZAE1QqGeBIyJvq7FSHMZCcVDMm0cKnj
j+IpecsmnxO3gcm1S7V9xnh4wTP8pgquE4eRegUatSYx0CYjdlWV8T1343tDO7XiU7F7DUN+e5Mp
9jEvYUHxMtijarTI6aa6r3uOOFFYnDqPkSpmtMQdXnrRbAxA5L1sr0k3vjUq+kEu5c5NgyeQ1hvL
HF6qeHxLumEX8xtXaSZROdgbcBbPqKOOwo+/gh4ba4HDn44gJ8WIIc6YPI5VfUZ3u+uaYTc2fKax
MvfaQMxB4TzUQUTLy37t5HVqDIC4erdufR0/nT78dKHaB158BxqAB4fuHz2udTCap8BexYRvgVnP
um0cY1Qu0XRWiG33379b86AVwHPGjUX6DYUHG3th3LSSbUaDErZyIMP3hfdM8vNHpzaOGHZADZ5o
xZKLHmg5utv84kEALoCblT1csaiuD0LftVDFcMpz3yXo3uj/qcfEylZlPT05sX4JUqToBiQ7VbZP
cnjX61e8qk+TEl+BBPwsxyIiZXmV+4we/QBadcBYILc0bmP6G4mbA12mMWOZ8bE04NQI9WTbTA0n
pzUWMjd5HojVWWtEyw1eYq/gwRwnJgfMniFcSKRIDOfGtzQBwxMSspaMfFbOHzJ3DnZYmWs90Gjo
ardKc3hsav2ZMwpqgowAIp3khal3ORKAYY5tHmVR1emqTLqfdS1mHzacGkc+xflINyDk38k8pmqh
wz6489M4EmUykD1cdPUJlcWA46RUXG/bhvk3OLjQbADBUwrdiS4ePWaitlZRQPjYVNFgboZ0o9s8
XsUwrANFQz+Jx1fdHROCxWm1Taa8pFWJCt5Tm7qzo3Ue+rdac/2FKd0L1AjdxNc893tezG8JZH1S
GdGp+GzEUmjUX1p0JroEhlO7RSh77oPmhOvszXdj6xRdY0rfxmUSa3P9A8IufAatpi1MzOr7zJb6
xRf2M9m6Ay364ouGOJkFXL2540I0rDGt5hUiK7obMw1HpwtZN9Z+XjH0oEIuk2hbMkRbsIr92bQs
DpSxvGe1z0y4BBSRKu/RbIn44+nyoZ1pNBF4fuGTDbl6aODOsDkfrYoESQJCWMzyfJVZgJ40YwT6
aJFBzZlUSz+hvNFJmtqFMbAUM1wGTtCfw/S571jeXVC7Olnmg1CLKvPPdSfujG4gHTC4qLinEwbM
RKBMe+lcVC7uroJ9hDllDvzk6rTTtaQ7amq9vQqdEbtHjL7D084FdNXe7N8mBPfhUFxb+huDQCjQ
lLiwE4vDsx+D7ckA3sV0jeKvDlCY0Mk75uDPQzXzcQdulXEU6M8hiwXW3jCntzqPjjG5C7lNFB2B
5HRytwHKLea/6U4o9Z7WYYuvL6HHnzsfMA7nH0wmZLFYuHr3pucjLexhV2l8B3KaPBnabTRmm0ho
T9IQ9xwOnWHER0bvL8SK9Sus9TpbDCUeYdSlC4UIDnyQu2eG22QZsljwC6O8esz62QrzOYwDs++c
jHhm9abzGerOp5HqH9B0/EXdXKP8mg3yzevfXc25jX2zs3Xvg5lWtCwlW1Uwt4DAkNxFuiKyZm1I
BCA+JyBc4hvP5ZfOd1LE8ja06VdYs4DnlPC5n790PBHsKSxIhpgveRqtIxDqgzm8Yc/90r1h13Dg
X+b4piFrbo0xusOmebHM5sQQZda2b9B+Z9hFYQGy/IVSfbSN/term4o9zIs1YrKIw9imnHlK2sRE
K8CZskg2kEOgyjf8k5bH73RR/9Bm4tQsIYZE6Luk0gDPlU6M2WIHB0tsY0DUizh3D4XDiIVIO4Ic
ueuoMol0NqxnO6QdSWSZKPUPd6DOH53sJ5DPc59zQT2OK6ixQy99hi1Rm9V98ue9VnIKcKeU+t0R
20LqP8Mg3umSn25E8tDLAtRvqt5cIMdDBxguZytgkcuxVDm33GAeQQifEYivDGcZXCBzo7mztXu+
KXuP5NBxih590zynAV/0iRWvtPYcoOEPmukrCNVH1vHhYRmmhWxMhzy22OP4PZXzoIAoti3GVbuB
492LrzaaNoZrMcgh5CCsXlpuR7JaVPLJvnW23JocNnPfDx4/vLrmcnxge3Ssd/KP95WqT0YhTllB
uB5R82XHM6QNO2ay6577t3CZwuQTMQUIlYz4yyjVU5A3LwUpiKQxEMTCrRY17kM7DvUaINBn3dpv
PQ0PbtpHGYtzE9ZXTb23bbFGm/8AQxY0H4gGFktUQDsv5GrhEdp13fQCafMnUvCz09HP99zoHLtW
stck7Q4KpVseiqMedsMpTyLoAvDeO706uLNwBDIo5x2212VPLpAHmjWx/KfUSk+6MX/mZo8gEA/c
vH3apmx3dNzuwmk+kXMZ9FfFl8T2VevOQ2S364w72g71c8I4Wu+HPW2Kfj9/NG7UnPyKG6fCSaRz
jRY28TOyjx5SwWzJcoqnuofBAu8lRzVOO0J/8opu3eXGh+vFJIAQvRIBmJ94UaPHZzevQjit3unC
w+wEbmSAlAFC7+Kb4UGNJ/U0Gv6Z0uEr7qw9+awPDBOXIpN3YFQ8Bx4vNbCYwNTPlh88KA+jtAAY
4afDS8CUK6JE7NGb5xr9AJ2RwrwITGjaAuepcJwVaHDaA0jcJPC3Vs8qSCjmys/aa50Pb/NCIR0O
fdKannI3egqrndGIe8VGWLbdH8Sfb5pQQQaU9sP8zuDif6jR+WxSkhDbZONmzZV3QrnCMxc4/W60
ZgIEP95hmA7QS33UjnkaHUbsmUIxCGllI62F0nYcDPDdEAvl/NBo+ztjfHcaeacYfkI4d5h8+j/R
8EKzazVVn007zlwn+8GKnM+2xmthGRR0ujqHff+CO4iTUuUEq6HoEMoRu15x05bQEvXpw4JpMX/C
XcMnyniBjQrkKmfqkSee8zZTeQGFPSxCInoRFBfFHq7huY+I79adot3UsROsAc41cClXfRa8Ecpe
XdLxMLQdyYEz0lCXMEAns9s0zOsXqnGbswEydeNEoKKGvNE2nKiumAm+VRizAgfq9V8yDIDZv/Gz
//7l//x/Jgj6/0iR7/6rIGj9s/vxq6j/rsef/8OfiiANu7bxD0UQqvs/9fhaYKIW8nz8I8hxZlX8
fwT5BvZv3/eCANULLnATC85fmiDN/h9BgFF39nHrzL1wdP7fiIK83wwaTKhmRjiC/8AJDCOwZ6/j
32Q1uPzaEsV8sLZF81hnOTJ4vvXPPxD4gA38z9f/+ecSNMnOUPSHJyTJLymnf4TDSQcgkMnZWARE
R4hu2AaxDI9uWQZ7MwCWR2/EhLBF1gn0DO9KhFi0hnXTPEY1M0NL9OVr6nMejV1t+mFq3m2oExgj
BbW8cHmoA5IM0/w9Y7xNwYz0FuxfduvnPwITRqLbUyKokcCiyd3pvVlfvEQU9qoYyMQVXnH86++a
+tKPZocjF5WFasVfX1GR1pcM3PqxLYl9+f6vXegRyMlhVffqgjY+sX4LVmL3XNNF/f7q+x/EJIoL
aAzvzGIxzd/ao7b8dxGU+Zv5DIkY/n3HdlwcTg56sPnf/3atGGFCvJmxEXqKxDkJk2fP1qjdK4Ko
qb3Q2g64iAd7WnspCe7wMVGBW5PcRdE0nSLqvgxh1SJjKTq6oRiBRM5de13FW1qmF3Oe7moGx6PI
mPN/0HNtWUuTneIkCEGMpaYqidELg+6/8VJ9i7f+I+5yeGcGgjTM5zPX2jG+pWt/e2fCHQ2jLFzm
IVgBVy41MR4DhzsnKLZ+r08rDP1i02QKanVTphsmlBEoN0t77SVhgUVBZM6YPCmj+mp8fJTVLGJv
k0otBuKzGD8RsQ3rMdj6bjSDdeTb4BvtEw/h1mewfZ66Zu6Mj/k20Kl+ZfYR1SPmktpBej4bssuG
xLvI+qMmyvHPVfUfi+rftW0zzOHvRjIHwqBruIHjB0gEHWTc/7ysNkMHdl4Npe6YuhtbKCb8ImOY
ngKJ5JDsEg+PYUJ8tBXWv+Ej+H7FRbsFYVftO6zlZKuGW91z7ceyIdFrNDmfidq5+0U2PhodFlBg
LToniUctuORRD8XW642lqpNmP2YEs3maIhnCnh67jmPov9+28+L39/eHXNVlMXNN3dQNIkHM35YY
rxlU57eRu/4Ob/aHepOlhkWdWVxk3jHhIyGyspqS4BcRrCD7v8Jkii9D7yNPVO1HUpDDAWP+gc6c
2moBbYOwI3Re0xXLU5RB1pOI/P3c5YOw4/I14arVc+xvU+pLDvjTyrO67KJb/i9n+OVzujp4JbHk
8ZjdMq8At0QcFGhXa9MJfbwN2IvWceIANVeas67svl35PcE0rhs5zSZRFeq/kqmyPl5tAtHqRaLs
4UExtfRENt4URoKTyCAHdrh8EQjI9on78WoJjN1ZW/60k6raMwBlZ8e/7ZOCuQrja6YM0GhDWb2D
TvxqibL/9+vg/eat5jp4rme4CFMt0+aB++0+a1VQA8yezHUazj16qyUENShksmaAf7Dsr2ImdMKG
obs1Ke6YH6PAGTU68r3V3Q0PJDhzjWFqxMn17g+6tjKDirwH31lkXf5ifjMoa8aEDAbtO9yZs5+a
lIJGzeXDQL5zqqy+2qokrxnBHLG41iYWTbmxHTaINvKBXpOxM5IvX6bjtFeZxuM5QZnwKdJs6OR7
d8w0+nsVPxUH6Q3XAnFJ82L4/XCrcICUag3n1p7ocw/OMR2Qd3jyMhqC5FE63ByRIgNrsn+xImKd
/bYmOVn1/W4yzYPWEGnckdlgIUWpfcr/pE70Q9O5b5FNcRMAttwAXWXCNSkdGRqdaM8aX60JUSby
bmPdYWrhrKil+3+/dvNR4LdnyPM8+lgOxwTggb8v/UMcAeAuHBiV/lUB4GDTAxsXiVTfALM3F2MX
iGuhdH8jASwv09n25pV1jxGJnt2/vxjL+M0BPN9JrFUIiqkGcA38/kQXyTA2hONgQ7Kn8YbxKcYu
RzPBnqDzhjVT2U55f6A9tG4pYyBG76b+KcaMPldfJw9ThwAtwky+FyUCVCHre0uFw7fp7yr26yMK
B5r0GnlWXpYebZ2u/iBJBqy09FjBcOftyuDokY+4yALsXmnSR+ex3SrLL46df2ly2n9aEeqfCTzI
VRB4UH5Zb5Y46k2nDq7ff1guQ/tgvk1EwUTLVkAWc0BuW8yAwT4IwILSzOIHOTRlhppRweDouwgj
/SYaregk+uSn9P2CZ4SvovHuhra30jSkCp0V69vYDK1Njb1rjcvqsXDmxicTJzO86RS0R+KBHtME
iGUBDBWnnEFsdhxZMyR5DxrDXSkriMplPdn7wQKCPGlM07Ck2Ez/0D6YreOBXfsZASJcNU6WXePG
egxNu32x0KHRU+ChgfM97tLBad8USF8tR5BiW1X4XMTRR2PpW62tsn0orE3hq+BRVfwXEeTFRzEd
rJKchtYem2tdtiMpzR6VqtXnxOQG77EbYzMLIh2jzWRR9nsDt2YdvtpoDL/3p2KaDrHwk/vElzu7
SqhVGg1PM539jvWjl52GlmnU10NGtRqobtyVmhXsFGAA7Nrhpgsr6zV/zL34wU/94DARs0ixi9Us
crq3IkLgk+ckok0AqiOSwD4NORFfgsriFrSEtYoZ4Z55/S4B73ulJ8Vxzb9mDhnmNrjGpT3dotCg
oyUqdW7KfgP+zllNNOS3LrfNfRjL9Td+WAntkgn3NbPs/GjNqjgsjgTstkAnMJMhiVQtawre871W
EdnIeiKOecTSqMmA45jjLMPGsHbtKqCTeXWJwRuN0XnMS7qXsuG4xbB+HUH4Wkpt0qAKILgWItFn
4A8hBlN/CUsnQlinaCfldBsRbhx1ytcJq82J8X22KuYHcSqyu1sb9T20SeoDYMoq39BZONQqf7fn
3Qe0kHbKynqn2bR14hqZ2pi28QM7786tXRs2gyb2DBuJeGwCsXZtLDi+Xn1FtU2mHdiVQ/pctqA1
ekQ8jyI3UD/m4lhsKq2AQ/f9Kvp2jeOv3ysHtAaDVc400q0e8ohekh9mC00T1jN5gTMRxpekdxNb
BvHAK98raI+oXwiL7snGlCF3NmwfhJsDidiGdPQl8nf3r40h7nogqKYG+gftXBRKXKVe2m7z9EAH
NLDjxyiV1Sab5LiW+HKv4cq3h/SlZIQhuNlZzHk+pL1UakDs6gZxfcckzfZoNMG5CmW6K9tTZiXG
zQGBsyh8BPqYuAr8vDVbR3EVlSVpoNNCBna61jXX5tBC4kNbwBkxe9R+AM5hsLGP7jsG1sCr259J
IoaTZooP2mHRuTHzHwlTtB1Si2khoeRvVGJO26qCefm9No0GAFS/z3pkeeayVg6bKR7gx1ppf9D3
BM9oygnFgZehpLavpet5R93pvW2cg0lggO6Om+/qpM8z2MPJzPBTidz++57g/8aOYkugxYirXHeo
IW0z+O1wwXkjVaaaYxtSsgKKxE0Ovi/p485VQ8T9rWKHI5fNEGZih7gJMvxYjjHBNnodrvN4YoDY
Wvk2k069JwgVumOL45fuXl0F2zB37rowHGbABXrA79Wyb/193DTNup97MRNAq1Vu0WTmqj87uNz3
ftoWdBoVl5gj/2X0u2VjISyIJ0wO4Gqdkz+ngTfmO/ZqsYUrQvPfm249ArQXH58twFEOaN9/TLE+
mx6O/fercW3BSwr0ExI+DhTBOSqa8uBV2SnOsbKZsuSZc6yL5ye7qBI+idC6ydZMU7eJMO3VYKbx
aXC+IQB6CDelmjAmxyTHxaLtV985sk5Yb3PXno4ip+byvXqftLGxMtqW/+pWAFGQLFS2Kx5D40dr
BA+B0vC3S1X9N4cP+5+OfWe+trZjEj7FBQ5cMAH/LFDA0rZpPhIims5HX5/h7JEHjRbjfBCBNgUZ
qth0ZTc8GRa3f1J/49ZhdPWRMQ8PiuoQIz4Qepo8RVH0IY0BcDZPZFDW8UY12mdojuJQReJKIeFc
w4jt2Ae6Ll3k3tJQBFAIO924UAIOVWULBsVBhVYuAhrqyubKWIhmfDjJo1m+p9yAR1tKA8E7+cqG
/2Rq5MQTiRUdA/CunW7Gb7ImbvffHwEoMP84pLnQYKheGdmZpmF7uvd7FUsw2jB4esAJ2Q4YXURw
Ik25Cykuvj8pIPnkAmTNuIYIVyEkH9o9wx8cQunIkP09MTxxQb0+omadZgz6S8P08GBIVg5VkNyk
5mODMW1AP+VIvaP99/Gr0PED5VO1H9XskUgyDLy9nG64bAnZyeNdH3vzLKFCTJ2SBJK2DsOssDwg
YUwv0chcp8FcIKbpCQjNdO0kCCDPss9FclF6AygWMzGRIPCqs04cM995Dt3unJNNQu+gEvRwqwSt
WAAyHYXSqnfALYwNjzOdaX3dVEi57CD92YzlsClU/sTJ0bnnciAMPRv/PL77akPlUhJMYn9CboWJ
7BItHmNKkrZC/R82G5U2bAS6yG/5eDLIgVppyorOHqoazrmXagDrhM4nW7eNOb8cl7gNPVR7zoLR
wkwzY9GWkfFgFfVbiwIKvxBiVBZLCESgPq08g9beVmTlxoSLVsLQyT5zVuwF+U0P/pe38v9Y9Jv/
LMa+7xVuBZPC37JACn33ev7W8chiMHDxaAJ5MkmOVRDhfSSrZ+Z8EYawaM3ofnhqmlpuDNwL0LnZ
y0Fhk+GTfQRJ1C3TcggP30tWpPuXvkqIVq7iE/u6cakDMs3bICPypFf6znQbnDW6hkPKa6xDbhrW
wZpHA//+AMx4yb8VKbwnAIc6jziyXEAjljH/+9/eE7o9U7M0CdpuZPFauygjPnGXbbsYJtSUuO2e
HJeYXJT377M5Ssp+6QzDp+FHaleXNLDGPCnWbYYzvW6n22RJcy9F9zgnmqPlbR/iZooX6JOPRlbl
NyeiWw7UC4Q/N8g0BgrBVGJfGtMVgAR6pFLAtBa1/YWY3H8c0ulh0NNzM3YsGVpqru1EmEgFauMy
Octmesvmqw3aFYKCFSJLQBBYdjP7Y37wxoCYqO+GY64X5++Ck1AF4yl2yNB0W8jlFe/MSKLpFpov
ItMI1EpsErOC4pjXMKXFi++0HkAMWa6avYJD/OgisUBRDs4tiPEGyNQ7ePFryTJCtJbtwoUMsICh
uj2ZeAl3cUfSxy4MvKsywpM5ZHyHQdwixg78gUnwJAbvYGA+ew4z//nfr65Jh/l/u740H+HA6DrG
Y4ypv11fzeTBcVQHuMC0kbCxWTFo3pftgWwJ+GFkDNa0tBfDxCafJwY2bibhojN/+RJQRkmSMoCG
WXiuDxfLiNu9IVMKK8+52BzgAAP1XeDuIs3tlhPW6hUCEY7pPA0r6lBcTyKcQ1mNaMNbNReurTMw
SUGBWOGXmhg8l0ZpLsM0u44kQjIINE+6azJyn5zhbHrNWoUgtGWDuQJK+cYntGc91vWtGn+UWXGI
22FYNlkcrTMn3+FMc9AIdJ+aXm5lVBcHK4+f7Ww9hDdHQl82SIbZoMqiF5zfe+JCyoIWURn7X7Q/
iNFpkBRnKIOk/+yzpqx7nS3QiMV7guB+W0P3HyNjPVkwvtjc+fh0JJxCcf8PgCIYK+W3NiRQm/Nb
d+tMpANQ8gtCRqS/HILyh0XwPUs+yiqCq4YVK3W0b2gusv3imeOB6FGFEcmny18299IKHcxOJD4H
iNT0iWaQ+dYo6nJhSG2lp221LIS7NXJFF5mwM8h84aYwU7JIsDOEbUypGedLY5aMpvG2qGEOdxYJ
V5qsGCXHWbMJaMcxvmVjjuc/asUz5dB8UB0HZAdmxYRIP+84qxcmimorhS0IqbsztI/ELV+HEMmd
UYy/rDE9DI0Jvct99DyVnCg4l5R2HcFd5lnSxVmonOg+N8I6MxUoFH0PD42+dAf6IzYTRyIHJPJk
MvqmmjQIlgokZrNCqpAt3K1ndgjrua16fePQDF1U0/CBdSWnOWw2q2iXan6wmwoQyqLUHguCJE8M
cxnwK06LPpgLZGIYLXjO4Dwo+pqGiQ1wcGD5syDc0QwWC812XX5e3QB7XlPW+4uhwTCkGVxfcNLt
0iOFLbRQ3ZulOBsRhL+cMGX7j0EbjFvdZp9DiB+2BgYTYw3JourVpiY6pMp5SWvZ7a05PjMZvbNE
Wo0CZ1VPEORS7TP3s4biAzlWpdvaEd7CqRcWoxiTbFEyrnMmt8YBWdO58M1wG4LdWAyVcUPRZvLB
EprdJErwgfv7pDTqtUbUfFwOj0AS2vP3H81Uk2JmBWo58Nj3IluQ9kr6IdKzfZEN20lpHd6tZUnw
1Ybpab5IQ6bbMV4fhi6ocae5vVacemD5m9JX2qqiL1ITQ7Fsm26Pth46dhYf89Y2d/Bd8l2jSUA6
/Q+/VQPEIJYCMINQRAf8pVX8aQ7aj1TjJ8cWHqtW4nfWOWpFfZHvesd9xDAbKtakwSGtwueZhGx7
BPIxpEbN1caCJ2qxshtnjQzcYNITMoMgkd7zNETXMQmLPdfbpj9APkrGI5PVF7+aULYBTsUi3u1N
nYzzak6IoNQh6dOKjDNPjwS1sZ2mlIQrSaJbnGIE9sJDpCdPKPXVIrf4vQ1Hq4VGf1oL8w/fGz5I
pX0gVARyG+GUpQU3L5KAVtyUBZbO6jquGsKtVdOfwoQSk043+pLOeUA+vAmwnuAI5e7k0LdCUect
Q4uEgwgDwlLz4QeaIMVpsVbHbBcnUIZC7ZHez09mlPR+avIxAiV2TObWoLhu8DyQpPJk7u3yq+0O
ehfSY48jY+XIpMJ6FmyFMNHLTv7K1kuYKD4Oaqvzdz6NUMo0Is5yh2Nw1Zw5s1PGJNo7pGDYJ8kh
4kB46k1KItS2p4x8mYU9Js8NIeQIb3z90hK3Gzebwvb6X17fSORy7dEicO7ukg8Axr9YcolvKaGL
S01Sw+tOjFA5RqlmlU/cLArbS46k0hmzB1GvAH1QenEm2AcM8bpA3gMEn6fSRiHWIFOiEabv/BT5
A0dGS3k1rBUW5aI2+3uOuqitpmVg2uOpDygpW5R9Iaq0e5GzvHdMG1d9SXJ77l2Qdo57kpLjk+Ny
NhdZe4+m6BAGGpCv+aspjcern00L8y7i+OA7pjznHp6EEdj7nvbjtO8jlvbSTdED8IawnhBS5orh
HhQlx0Ft2SWlTXlhgyJj2VpDViKqNi+GtQh+JH2lXf3SKNYyc17GjJ0Hp5282EaykbRPu8ykW5zH
+i3ViRYIjPJa2Q53shYC2+rTVUeK2N0vCSAuLCgJhHzBDwVXNdaU6zrAF5nfh6WZlnMPWpRrq34L
U7JlWjxhc5qWfhcCvwdInf33V6rGGdc3XbW3LdKdckZ9BDngfChDN1klyuRoiuP/7o0MshTeyuX3
l32ScOtOZb8yE9w1bVh6KzI0cHii6wkcPI+Za9xLUWv4wgnkQcLcjaS8zy5+5eFtJTp3TH3/Bpub
XUqknBLtUq1wOFSLjPCYutY/o0KRZtk1NICbiyX7+mzUkb7T3UDutK6yHxyDF2+0U3FB1JysKr4/
sDHHZeHdK8ndtBIeK60RBAvb/TWj5t3ocfRsIAfeeJZb0TAbfwhjrH9lZXOUov7pyN67GZSCq8Jz
NpKy60h2nb/sJO2iMjHatel20yt4zdswGfovO2rvnR926zoQ9jbJ2HPcRv0ynU5s3sywo07SwF/H
QKNqT1VsCFjdcWT+ygYNxk1P/0mNbb2g+Pkl6zxZERqe7fiNPgmVZrD28xR/l9OM56nEvgx7d+EI
ddMzWb5EaJ6WcKw7IFbBsNHD/sx5ptjCfThozFU2GhDkZYphl2DvmCN3DoxqJhOtzMFaZ26SfxhW
oshCCMtzmlKoZwGxxpSFw6ptsG8LdMVVWh7KjNy0fO1EDTO6FB0nEZAVsqI23XZejKgoU2uzAajs
S1fDscCeGiNoXsRdbj2U9VmFtvxpJPq0TGRjwdZrSjbPMudVAmqQdjg+jvV9bHihdN2Ho1UYNl0p
HPtzkRpGH53X/pTe8Ison+ZsmW590kNvridVcPOb7A3Gx7FtvfvEyODF7krcasI8hXTTsCrpGC7t
r5RqZY1wiEBC9xyH4z7plbXwiO3OsypYk1tyGDRKEgJCnioSvWn6Mncu2scRfNDCCZ6lWZ+gauy8
Hk4LQSYlFGuvuU0z244ZRlLinqvfAKZ1h5iLdoMDpW7FmAGVS/yT0ZMuNLmx2FYiT24mIWKQZfsf
MSzSpSNiJFUGOUClKdWtjYb45qq1TkN7nySAB75/U4er+IY8PiSFitW1DTYQOGYkjK42os3928DN
u0jQdC+pSVFSdjC46Atf2rTrLrEkV3SMpovAfyFj1PHsU/E6DBo9ZHpgfIz0o6ljC8kylZwid6HH
2d7yiG9zW7qvJFmPxHGV+U/26nNkfPr5oDYjkt8lB/+1ctimU3K68kR+/Bd757FbOZZu6Vdp1JwJ
+k0OanJ4vNORV2hChEzQu027+fT3o7JwTaO7gTtqNNCTqMqoUqRCh9zmX2t9a2qKF2ih1GR3c0oM
N8KsGt8yn6Wohu7szNmdKcZrTdoBUGLTezaqVHXfkbgYSg4FWDJnrXMDz3oLJ/moDeqMa/ExYfHg
lvyQ9Yg5c67srVWXbwU2iKkc7mCrSCIS9cj3A4EFbSNAE/VI38beUdovMeTbzF6OiImH3KTiX0NV
h/slTuJWljgU/lJElN/n6ossFVQwr7zzWgbbIroKuOubXmeYKBOaLiUpX70t2HXI57qZuY5U+kfp
za6eAccK75Uk0zt9aXApJp8X19EZ7ZzcqHoex6Y4Nj5kQL1rb3nOkcHMbopNemV24acjtKBYClIN
YpGVyCgUm/GqZdBgliNC0EfcWqD58w+2tYkV6fdxui/SZG3Rr0JAySXRXB0NL98agsNWaAOF0yC/
wV87WU76bsTANRDfV7NXXkvf/MDn82tkDBYrsa5mLhWlLc/pxCasZT5FJfLUuPxcojgkjO4H/jDt
tdkmHysurWRc6ivxXfmoOxNlPdxqvkswcNNYHlqK89adob16nUnWW2kRzOrZZ52E/dVReh7r3HUK
A7qDne9VOt5ctwcINqxFyyvh+pQeRx4VehZYxjD8k8fGeXajM6UwDvfKlLNJYpLXxefkTq8Em7et
vbyGbYuWgKI/wwwAjkl6YKeIY8RZPW2sVNCBJxsylPqNUTlFoan/WwE8FoX9qxgAbg5peVDcisLR
+BxtYa41XQZmM+xACd3jPtl7RUg/Aa5lO/tKq+St9B79BF4KyaCeMCwxfrfK3wVh9da2fjW6Tljc
FJ+KSBTIAfz2tEBuWQzu8t54BF8E5a0kIa1/RlVSnCO9fZEKIJGdB4Zy3wqXnl8S1t1KOiY+Wbo8
KSC7TmV7IaYFdMhAGucnZPvhLhchCcH+oZKUEBcG2n9cDV8TeucVctNr2TbJkUUtx7m9wC1Dj7Bs
qq6WR76iY2YaOOUhSblzIJS8l8ROg0aYDy5NbBhUomfaM5pt20a8SO58FC3jjzyPCnYFOW+qxPhu
rb7bZUZ6dorn3qh2XW/86gvwPqn7R44N3E5dQ3RieqipD0o3OD/UvD/+UPQrvXF/+9mWGwdBh/AK
gb5ci8kiiKC15PLz51kKye21BrQ8sBfC78aSMCCIUTdvQoIvavBMDIEvZqd/qq5nfJVVz5aDRdms
sqNDL5zIeTJp8lwMq1ct4aUsHEV/YfkZs0HhEojesynGq2uckNS8/Uy4hVZb7EyRFb1PHj/6auEP
5R8W4WodTWSEjhBXp1wX0bYf6k8NdgIspremB/VokQcMhf42Vdph0NhDJr+8mT2xnHowjmG1vKrT
juh7AMH9V02JPNLVwJp8cAd6jyrL3NlexV7tlRugKTYRHULGtQUIqzNefKobFGEJIvMQWJvc2mFL
48qejAkvfImIL+hr9r/8HKOt7+rvnndplrbRjr8Evmb3c4KQ59EznsgO4ifIWuKsfA168NMcu6cW
M/46GvqY49bAhhe5z5bvsKHh+fZoZrQaicnPZSltl0YYP/4VD/pH5TEsbwEk9Gb2NrbTNiSmEUQp
0Hk+zS0D1S88RwRkUjZe4NzvTci5N4qpIs1Z/RnkHJirzWjaQwkQReEl7rkz9/YJ/F5LhZlaFSY2
et3AbZYwfBj0IXDNMSA/vKqX9SGDs19VXAfY4xHmvXZlKIlAZNvmqiinY0ucj3uwD0k1pSLPKQ6A
KziMuWeZv6E+Vc+ZQbKqbbvvEcJtkEAbXGWZGV+zGG0uZXyvZnveEJeEZqgaYFImvb7Sal7Ri5IA
cwqRY5aOPVFrZwNfBrGDbPE4ts9xxAwnili541KQaeUnyAQ6umV4+gaFdV6LwJM6xCc3lSsetY4h
1pjILdEj/ahZxCBaQSWjobjXc8JZpXBpD26uH+a8v6clc74zqoaPCaiA1oeUivohilf2oUv7qBZw
s0pL9j87xRbkD2s/6fY61DCWAblN/fgpS6wvWlyW3KC1lOFau6RLiTlPsGEzgPcGA4HU8LE0snFW
ifXoFxHBiS4ESLz0ApIY3GG4qrdjZhwtaRzclp+gvfAYIDZ0IxlxvafckPQFEvcynJXglqkpEpss
1Tu6zANHdPsoYW+NUCzZC0nVxbDqc5tJyAgZuZi/UpMhRgWTkRjpOck4VzERs1Y1FdzruIRN0mBm
Au5JM5glQpgVcXmlLSJZ08t70MppIBDMTKpW3U1Bt9oNFCJuEym/pzTST33P/KKccxGQ18B1Rgt5
zH0t6GaOgzWdyIvatTSJpjkk2T7mxsDm7OGLJ4F4ZpSfgZTzRmL+5MylZEdZwJGKcla7sh9IkPT7
+CMz2/Ra2ZAiyAgbG/p85EOphgNUOVZFGJqbXnyYQ2U9FjOxWT8j2Ge6304Y9HJwt01Orqq06lPW
Z3tzJBrbOn2ypsov2lLc+sx7Z8/uKW/yS0hD31ozvK3sxaUq06PbTndT0qyLObpBkbZXLnEVLjo0
F8LqufqewyiDNlejcd9ai7ezqaYnyNl0dXMLZbqKa6na4gpdW4pZYeciJCQF6ZfmnJfxZfId8rfq
M5Ez8IqYNMKkEEMTG7O8NR6BPnxbIn810uoxXOSfLoah5DJ/m9qQAnbb/zNFRBVJ9dmp+Mjt6Mn2
Z1YADdyrB86M8vJvmeKXCB8hmNBqGrfWubLrHpWi5bmb2RuVi0O/uped4y02k12OnBtUvfMnN916
w3L16jny2JbeDoPDax/XCUW19btWiYdeU/e5zh8fsd1hhsPZGCaPAq5BaCu1i5X+lkYzb+uq6Zxp
J+aQExjBGtNJCqyozmc0Aj8LkeqYY01qep8q8UYd7CXTuA9BAuEwbn4Tdk4P+jRcJ5c8nGFm3DqK
atdO0VtR6yP3pfDy4Alx06xD3JK8o+GJHGdqwFO69Qzjc/2zoZJiy8Ia7yJAcDr3cfbJdsLGVTvb
0qjuqRJPEcpcotjz+BiNGKMNpYOmXQg0MbeQQNSuhyM83Jv6/O6Z2iFRIcsiI0AtctABZkohidoG
9sQQFTYap9iZt6e0n/yseXJ42kgqVyluz3wIphUeN7lW6KlUUlrxhs9U6Z3athbHxK6BEaiegaOU
d3jJ1XaaPQ1iCDu3W9QmRKR0h+5s7fMW8sJUsE5SSO+Qj4x0JnDNPUxGSp5tpte9Z+XX1gK9rfv5
OTSKwG+iD7uC6SJNF8MHi/7ai4/4MgYuOjyaZho7e7deqajpjqmnvfj5dzWLbDNSALgtewKQkYpp
eackttLDY93ZLVN73O4N3bBrYAcFAbfoSU5cF7Sw26WgplZxR1AtiioDCQQuVXGxJn7XMmexicyS
qxJucIPW1hVZHew3+t6BgMGzwaUby7dKCoYlMr1RsLTXOy++ZCNrBFJIrg0hQBGRUyWb/6QtX0J7
QKN3pumS8Z+LFSxMb1hr4u3s6MbOtksWvSLbhkLS4W4M7AXulgbCvQW1E4RFW66BzF+rRuo7/uEu
tiI+APU5D2m86V2N9BTd8Jj2gCn03w4We3ZZDB1FfaLc+UMabYbVmbfVH/zPEvL/xmiao6ocxXi1
vLhkqc+dn+RnVISmnk5l/4LDpDuUcYeXOHzqY+ME4AvZoyE403Jk4aCqI0cV6Ad25OAX80rrkDNG
xwkn7+YGto/VYjQt5ybd9CNUIBWHWz1KVpawwj3l9t0azcXHFD4eZUnk1hCcDWvXdHfJ6Dz4Ddw7
VoyNFx3jybW+aO97aFyYdfQKT0VJ96tbz1tDMzmGFPplWjhwYV0mBIXoea4KF51n5KwlhUGLlhDA
TeiFanMcgExW7sM4H656Nly5uoEA0Yp9O5f92hL3ky/mvRvFWGYh5BgeWPAyE7wBdhSue5KmBVbQ
DXs/12BTv2Dq2pJAkdisjZfe6Wkp4va/46q/4yzKpAWc/WqaxSWO8RmVnFfTGu88NFm1crQqIshu
1hsBq732QLkXHHPOrM+ZHNONbmZnCJcQEp5EBlSTaJUfmDNQiiQX4A8R7go3ums8jvIu9bt+iAXM
GjXi+ErnrWoQzbwWkX+iNkyiE+D0jjd6VfK+8nffjvYjzSfoNmqBM4SVfXAI0OWja+6TriVhZhYP
IVUQZ3fALSYy7X7M2YnH+1nVYq8G65G70KemQWcGv3ek+RcdrOTpJjkI26nEy6vsfW6Dl3ZJ5XV6
9GeKjW5Ff0y7V6J/54+BgxdDYM1Y3p81rCqb0KBht5Ox8zzmqQc6zzF3uQfvc3HbhspmtMFoeKco
EgCmXXGjb/JDUTfXdOiIBBYlQyGOZzjHE+fq2uW066KoZPuo1XuXp48y+tVw2Qjg8r0MdrQ2Q4Ck
UAW3ZeGLqxmNzkYRn9zyehElbD4s0mZBkyZQDSO+YrSghXTWvPtRqQFcBLpVmRshemL2sQBRMKuO
qt1c2xQJ66nBNAFMTZpnza9C1CQqnK+xZ1oad5Hxmhn6sZcm5/52Lh56I73MS6NPjOSCqwaGRWXM
9yms2S0CdrVuy8S8DDGpyR/fZRXuftyZ4ewe+3n2mTT73h0vwMffpgZufvR1sNVz8aY4oym68TmH
jklf1PBa8pheSiauK9MankvSuveyQTFN4ro/araXv7EXF/wFj02Sq34diRKRAh/EwRbTo6KdbqeD
zVpz0p93OAiKoO9sncwnJdYx31FQ1ZqxZ8mqjpk3eKeS+8GuIg26npdu9rGa/AfMoMesibh3RSw0
vl48lTw4djdt6fuJ7+AmFE95NW5zveVFtedbraM3hqF/tHKQ/OY4WEwPqsUQ0erTQ8Gjl1Vlwz27
mLcDqz6po+RDq2+TDN1Tbzb2CckNL1l8YfIDZebHPL38UqCr3iuiiR3tVEHOef0aZvI30Mxm04Cz
aKZ2PHIpQAmp+/ihNwd5cGCmbGHDOkx6SeX/uA6oTmYsCPjgx3QQP2rlh1lPE7iiTNxDXxQXwUIp
UDGQiGgiBvRenn9+4VhenSNrVDza6tFqtf5EtYFfrzyqJtzZuRsEjSTS6n5hWf4tF6MFUJX2TjNt
cuY3i80tsAw9OsT+AEEg1/xT5FE0FlVNTjnYwBzc46AbMZIlETzBQ0coKvolV4+BuHW0L0vPnnMX
RTpN3mi5yNZDlxs0quTOXvq5vnPDkZSXjsCoi/7C7BSZVGKg8hsOfOk4e9x8kNf7gkiTikK5bgwt
WcoNYFiNjXgYXPbEwiVrAv5XCuQUG69BIbTyOo7VjHfZ+13nMjtaEfHNeurNi1WB1vMSg7OOVVjX
tGBQRQwmCXwXlWdO+9cUFU2nFuU6N1n7d3RhpsZ+9ZM9Km0ciVDuV7l0m40wqpw+VWchR0zFkxtn
dxyoBi5tMR5hLD07xZnRGQr8QHVlpGvPp1uOiUzy5PrVuzEbi+KuMT1yM38/KON9BDlwN/H3vWKJ
+T3m4dFoafY0Rq99ALiUn7sqf6UonJkEPcgHw8EfjxfB32IsxeBsV9x9u9LYuCILrw529EBRNL7x
6z65SwRPx5Dsw0Tzfuk5QrUDkJR8ybSnb/Ui7RETDFa7zY+DBj76vPaNojoNTvQyt/MFUG1t/+23
zFzTOfl9s2+FmD6XxJ1rJ4hvYij2U2x1J9Hi+bD6+NHs1h33FfjTzojioUM61WSrMA14w27szcdo
Go0nXT3aTZVyRxmba5TEd8Jt/R2OH4vrwCEB1n3AGQAYSBsvIqo5p9kdt08tjZ+MMfmVW2ZxEboV
PSXqu02AIMaOYUCkw9Li2g6Hp2ZDmZ32MDUNT1eW268KdZw6VyKORTPTR5Njri7q/LHuXE7HZner
LOTWOVX32OtQkmGsEEDjIYWskjdT/Jitkf9qYNMYOH7iKwNwmi0VjZ9J7ow7y9QtPK1snHlP7bNB
Do4fOasZm2+szdHOLkfOUhO8LaziM2N2XOrzWFZEIUGLpCWVA9Sz4fcTw0DNQM/924pj2jeW3yxV
Ep6psNOqvPjT+/Q7ToZajQBv0E6c2EAGLe4rs20OzNzFZXTADJc08oDg/vu7Rw7Q/mU6j1PTOUSG
bZApS8ZjOij30Uv89WxyKJ0GjhQBtnTqLHVEBt2MojPOeGxBYXVfE/HQuhrkZ6ce7MaebgkJ/ZVZ
ZNZrVHINxwSyG7hYPLmtijYQG0VgaeE19tUILYGokYPJ5YEo/PbHX6tDlJvn9KR5oXof4ubaN+kl
FqzGmURmDHH32MbwylrqPcDM1bY9A5ljvQj4E+bTKjSponHFtNGT/lwyLb/nLzwxVNz3oqzvZt1X
j/ygj2be0AeIQHNhFJ0xqC2iiyEI+QMNU7n7RT1b+xuFjQJvY/AOjGGvoZ2pmz4m1qnN5Z23gVbA
A2TW0AUmgofmwqPLsUVCcu6OJOjm3zVoi4BhpeKMhgtYSwWIx6hC8sTh96//Zp5AZ/bbJK+Rd3RQ
5VSmJE+TcLPA7DvyQYNNkYaEO0Pud3wKWzz3Pka1mxJjv3VRPam19/gyL0pO/qC3m4k0ydAX3k6Y
FFD0lnuHynbIrSb/MCeGEEY1sjESV14ZxuJezAf1DpIU8LkdUWRCcnIEIPgKKzmoF0d2XvLNGtk0
nGPFo0+nlruylk9atiPc/nqq37yk/Jx6nbweoKganNBX400Hlch3j+3/lPpRcTdK991T4oktd3iC
6UcZmAy/EAON/TjY/tVodHddYT/Mq06/n8A9YhCb5EcypIfBepGxOf8eM/rObVtHSQJ1KrpCo6dy
/Bx4AuEEGk+aTKO7kKTO0ay7PWQtPhuUpqcmj8O7xokOP/+k6ertZ5c2Q18FP75+Rp0R6Al6sqws
9hke0kkjUB/pDNyMHl5eIlTy0KBfX0JPLw5Yiml2AupFSWICrTxLveq1wT+7A6t6HcNFV2MW/wiF
m7FaxSlTFDX+I0MDlTFPwr+4Y9cGBKDZFxr4P7vIHNs7Vb86rE3Hdqyt52ZM1qmnQFgjVh/A3+bn
xFygfhXaXpeO5b6p6wNM8PNPBuPvaGPpEzgxG08SG4kAubFRv7i4QxyD2bSbj+3RdhxutHmhAoOR
oDBLyjF5APv2MypsdZYMH+88ldjcDmsKfrpq2kUwniiq2hh9zlkFD0IR/KzDP7+0UXr12KroZOAc
DV4BqzQLxa6hxmWTehE0Ldn5ey+EujgXibpV2L8vC34CIDXPaK7tARG5p3AG/UnuFoaH7pmY8Jxd
zcOzw5rKEEhGKETy58cCeAHDYPCTHOyV/ZwxFr14pLu2Ni/vz0IM57hc/b3YGtKnuVzD310l4cWz
031lL542Z7SuLAKcZYryd1T74svDvmKWMXVORIGyQoZUbo2XsLMTwByEq2SlTWtnjI2DlaocCo2E
BL/syr6Ri3XcWdayWYKkHKtHP7zZzNG3iWt4Z3u03o1xcn5nnoLfm0DPc2VivcKl5gqIMfhikXF9
Fo639XCucs7qphvtM1yt0+6mD3gaOh3Fv5bq2UUQWxdeYa0nU+kvSsUbvEQvUV1cOgEqPdTILDQ8
LwpJTiMuP2L7gjnJ4QPVuoNOQxPTLZ61m98w0Z6L9rlyww/hM9PodXvHtKhayQ4soN+UX+hsTCkw
Z1oLbTsbbrWDYpV0v3SzXQpkwVvhRWv3ESngQGu0lWQqvIq6ej26+v04l+/LIBEN+M6zJJ9uykmc
JvrPxmHD7VsHBLl2LbX4OqlYbJn/Qd8eE2+FIvVCkwLHmWLelXYjiMpnj1bx2fcdIJRxPtcRWZla
fPsRfTwlpD+aduT9DIlzPUXeC2VCKx7x8phFCZW35btp+mFQ+vGDZ7VvmPGufmhFKAqeGTDZH9Dy
CUE0vXbvh86ly8WTixnzpw23xDPmCxyZSg9JyXL9t9vlDl/gy2IOrHEAJh9S7tOY/5L1zbOuZ0fP
x/OsDC+ouuiaj3KiV1aFAbFabF22j5ze2JKY0Pi7KOM1LV0dsa3iI+lBu1pnDSW7AUNnWuKOwEmy
FwUPg1WPf1w95B7taJdskOfRw0tNGCpnNMFDmqnuUQBHKfIUtlu5+DWsmYs4FwoyFFjMZtveRbcx
xucxJ9397NFqXs5IyVR8HK2pW0d6Fx27Krzz9QhzK0/yJhrEq6xcHGvxHa7hr5ID75mhI3y9UJbU
3TUQtHzrxda2BR4wLrU0YZTl/BFf48rd5Qn9YcqnLSO/a4lIrHu4FcjIm5zgNyadLfELuTJ9Ts1d
WYKQxE5RGJjB3e9R69JNlvUnoGFdEKb1yrEENLQ6ehYgKUHYqrfS8s9x5xQbQsXpIfY2Mqz3c14c
jYQ6QPI6mMSieifSodw75L1Tv39lrULgYIX3GNitQ0tbj3gGmQmwWY4Nq5KepztVgRMI51c90oFn
hsubGD2kjTyYDfxY/9Q6BbcAS3vqc+uXQshgcJO+c/ShliF7z8g4bvhcJfhLWRZ3GaTL4kWvzGyd
mPy8KYN5sSwWFKyRjYJDaacfdhsyoC7efCZi5YC61a7GfDxVdXnQYI4E08SkqGfyIMNhz5Bo2MFW
Q04ZdjSLuRP360k149qTezyBNoPlYLL5NzM+2Xii/GPo3UuS03Xh1wMeZyN8QE90BJNAJ87/aMog
RhuZn5E/fijjNgs/Xls4PJF5mjVOaHlCdcHA45l7k3QKbg8dtamDllumj0NlB4hln8y8P9QYPw8t
hpSMP/eoa/UWlFhMU+QZsSXlFN3fyMrtayG2LYePLs7ueUUvel6/INvvTYlzoKzWQ4H/siJZXtX2
GaGQbGZefg6USBPDz4SHuRxopejidaOGR2ivOl5F4w9DyrOYAB3JiWKK1qm+PH/5eXM9Ky28A0zf
Ri4O2P1HyusT7vOiO+XEpnFMNHdajnDctBKfwbh2Na5+ftWd6tZ+YZG7VebiN0Us9erSXDkSu5/f
DS+xFmM7FCYJFf9pwEdMh2K6MYvwMFbNk5FjrZflQuIK96GBNb4o5qMT9rfIDveNR7+Bcyg48kdI
rUWNeDPm742ZAVKuwXnSxVM5L/pYvmvjPZSFQ4cPnSDcynrsdfecV9EDgJO3skYrtJuGp1iPH6ql
UNx0U7HyqnpaTbrz1I2IXBWn8Ubp2EcS/34u4AGIpDqFNCZ09iB/9w7uriSlyxh7nIW92hU2tafD
+IjE8sGN7Bk8ACtc0p48ZwCx3k72sdWbdOV8VUgS3u9M9t+2eKf1aTzbM++eFdOaAnh+REDvKthP
Q7H8TxEPaP/tFgRtdSgOKMHZedamKfCCMtReYzBrwkLJ9EOmm20sXhxtInzmDzdkoaHnk00qYv+4
gdbOovA6erxN8xjDBEjm2uOzw3Kz4/63Ukxb8Y7Nr3wGq0mTv7wQrjbVnjQk6UCDNYnHBnzwt89R
Ew9isUhkzc6G4c+cKMZkMffBaMZMuk2G9qZBUyFn+AgbwTGlshYvSEGhDHvskG9NOX8lrv0VAi7D
phsFg3AN9nHvHFN4FNLdvM4HGP/G4K/6KkmCqbmP9OUwYFAH0TNuJIoBM7l2+8O4EFdrL8OXHX5z
p6ZgNPkgMvBHa8c1TgJiYTqKdyMLblipv13kxjk2MZQ767LN3kfcGpLPkBys76fPtsY3HnblMzQE
3GBUgPOA6F8i4amrQYEL1aLazbxztiXX9jJs9MxDn0ZMPyowxaXvvLTLdVm3BmZPa2ey9wwnoUFW
q/6PMPCIzOh+g2N4awIjWEyaQzs0+qap7V/9rL1Jz6CMtenu+DCy66MWxy0ZWNZopzbuuykiboH/
LlObCsucJ/SS9Vi219Fy5KrvszjI3Rsqibdxl1JdbZnouXnD41lq5rGLXqFQy20MrYaVttsBhqDP
u+DLEtyOa6acVzfHOiaZ/oTSbi7e8ospk3viJVfZVVRg9D25Cen2n/zI5szZZrGzGlNj1xppuk5H
7y4NF4BYY0NA54deVhF+MRiCmxBffoCbKjGBtZpGxoTHevFVVGw943fqxEyUILbMvnarxxjRl3ir
lvZBPbKT4FsCpI5PvS3Q/mWhxjWRYg7co/6Zzn4HXUX4B30pD9DHGyzgec1oC4zueD8h0zWktfcu
R12/a8AXtxiozdZ8gV9tb7HeP2fcarbAwrnzoc509VuqOmzAxAPYRl0Wb+n6SN7ZoXBd3INzylGk
MDetllCr46JFRQxaglKON3+sgN73d7gBCxbCIM9mXvGZRl/OMj/Bpf9PLXtS9fc///FZ9WUn1cN3
lFTlf4aQWbrvkjr83zcZPiZl9z8uv3/TXfy/+sJ/Acxc6y8doUf3heswgvt3ehm/b9iO8IUwfUag
IJz+vU7c8P7S6T1FvLaJ65qORdNgWxHO/ec/lv9JdwwYPRaHTUu3xX+HXsaX/JdImuN4rkPo3HFc
IofA0PT/KZocxiHJYkQeRLGPhEppydFqCrPVm0PsSjJNMX7p0LEST21aZEtiu1vFadaHGdFjSGxZ
+OrhZoaPVNJAvPouIkIwwACr9MR2ArT6T2UOQVw+o+QywoVaQ+B0GO0NAxReEIim7BGynXZG8SwR
hxn+cgLjbMx1NKeArtGbfcKf/htf9nbQvxW5AF5rLvro0pxU7vqR0DpBKNyrZN6Y/jzjQF+16FIm
wPi4hnXeJYjoEyEYJB6yux0gZa59XgNJAYNaFrtr/uCEKXrcrfUB3g0uSBRFhtZh4MnXUX/N429z
eavxsXt6EnRmuJkH/+SH0fOgHtrwwSPMQ8IdLHDv3snJYUhivLS4uja4e6rVp0HaZF913bBLOeHF
hp+vB8oEVqExnfyJxWA0Szw0+i9dt5hP8uav+PA5K5v3dC+cbNy/df3dFM9uf3MSdozI2TvoNTQ6
BkmTHWfwHGnnoA28DFt3DjcAgxFPPzoUG9uRAd3DK9t9om9x5QwUerDLRK+QQkekreU3hf4NCnwF
1gWIL/4fNiWPnbGc4aAgKinI2En6XQ/Ee4udr4V7iRbddN/KIfBAtyyFNJBW9ymMz2k6eN1RUouU
MHCuc3aH8UNyiFMtkaMMk7r7WuavtXfT7OTYaRpHfswsMJzN4rvEOZ85RcDQ5ai677aj26GKD+bM
Dg1wa8ioMnOYxhQbtJmgAPnA/AYlCiHQnDYNDPEmv8dUSfqzWyXGhcTEftZjehUQ6qtnNX8k/CS4
ZuTy1nOASKabxU1ZCoVjaGRk9aonR9CxjHh6iuvbhYy1jj2N7SXZ8c0hcBPJCiWhufnUT9+zXwSp
tIPNoUR5RSaJ6GaMrIeyek2b76SxYaERgxzb16SEDfv9f3Fl/n+pYNY0WKf+jwtz9LuuJD/O77JL
OnX4+uc/fr7m7zXZ0O2/yI5DXgLGAH5RJ4j7N1PS0K2/4Dg6hFMcT9eFB2sOsPrPyvsXdlL+zz4T
IoN1Wf8PpqTxlwGijUV5+RWXrmX8dxZl2/2veCi+LWH5y7/c94TrOvYPzOo/5cCJ7EFglVq5o5GH
KJYTDGDwEUvVrh60DTP0PPAl9mdXckSdcltfTV796FXzqfVsNBAULMuBie2AEUAUX+LYmHDayEEV
TrR1l9vMtcZyF0l3jw/6D2YR/gh6BeOhWWsTNj17IvEBXpyXNT9TUbefjZxsLpfMaCkpbLjwEeTE
18GS0xdBy81hSgpnhTenlTg2xuwBJPdmnHHsy8csM1Y0uryj7bCuAYUvEoOhpObs/cI7tPJDeEsC
h1rJWmdKQNV5GX2mLt6jZS0YcSASaXDhLkbkYOkMhVzsmfdWiA++dPaEvrem6NfLt7p8M03jbvOQ
IjunuwygFFrPCRpGEhQFB8ARnZnhReJtFbD1ZLJ3Q2nfO079RlfSY+njGguZkEKzxzhccjV2t1qP
ZtDm70Pt7hv9t0ekhbz2JvON+4gwj6s+gEBtNFgr5dTDl72SS6A94FklB1aCjksRiVLswA+dXDtL
6NEUB93FqI/faQKR64THPN43xnwy4/BJp8px10gKMaCw5wdiEThCQNn4XgmsxN4vny6G+y5Kd1Vo
7wsM4mmBRCN7b10xJV6VZveWSEVctDzHy16oxvpX239UwLz4SWkGGOZsWMfWg87i5dKsuaxXfOc6
/kkDGVWjnM7W0EjT6jZ05U2ph+W3lo9m+UI1MLRiMGm0+Wb5ZjTLYCN3D/TDfrn4C/ywfVv+/8NC
5Le1t4wGL6eBM0VzLGHnmgWckKmOxpaaRAyw/mbGwrTJN3yTrmnv1TisHcMNEv0h71lJH3SeveWD
UBOqIV9MIe92yWCUT37i7Czd3LnT0j4cA5eBq2z369EQW9Ej/fE4jBA4hL1L4GYtT0xPoCueeIZx
jXOQYCXY0nnBOm9uXG7Ijn9w5dfyr5els9NMIttsejhk6afnHeR5j2QJQIp/B7oBN7FC5htT4HKt
OfgMD5RLBEXm7CvQiJ3hXukTvTR9+W7PxZngx76fxBMh9pOiAIuN3Wd7WZ4J/BGks3kmxPSC/3uz
PB+qyC+4mQye+L4D6twlGynDneVFpyjnk4/5EsFkAdmUuU6+Y5BBS6JL92ZxJjiCNtlNFxaubYIc
2uGzzj3+rqQru8zZORRoLH9L3ESbPvO2y6e2fKJJ92/snceO5EiWRb+IDRo1t67dw0Pr2BAhKY3a
aCS/fg6zCpis6kY1Zj+bBqozI8Odwszee/eeG20by95rJL2axaOBOTZZRAzwxtSK0QH3AXIgLXFz
M4wLOWg9YB8vDOLmhTyHibEd62Q3xc7BFrzbMBx5ORQVSm0GR3i498TGk/Uboi9Ql9Q0qO+MTxyU
gONrQhEdY8u733CsLD0uC88O/1nNSwjcHVLWzVwlF1Hq7ZIYrchwlL48t21whAa/S1nc18GsTMJp
/YqXAY5fnsO5VMwFVE5fRGb+W6RqtR9Jpc06DPLOV0eo6o4FmXRnjB2ymvYoZzFwRsmmCKV3KvmZ
sMVoVYHQJa4V7ZUF+FB6CUlUAPYFMpgVqfbQpTATkutyRW06Ah/16VJPVbkZ4pr/iYhyIBItqutr
K2A+FfTuwWr0B/a2Yy0QZPz6u5FA9iXilCCO/CZh1r43Q8KmLT0BugrvSiD6q4BBDFMPZqQxOqGK
khHUIraQaQKchfFahRDR9MghffCdm5K1iZOfdRi6ZcBkpu6GVt+WsbrCuiHx1qT4z5cv+etz9u6p
IfiC70m+TLFI2KRXrvVQ/njl4kM3rMuC6f7BcJPL2Ixe7QAzhZ10E9rmX4GNiwZLnQKQxbsQbXHQ
9/Q8DEbX+HJfsQvsCUhKd42OfvRA1mpiWwagLeMwFFgOKYw/oNQg6GZEvGYj2mTdQNuJgQpS+ZlT
dO9tyzl+pmBBq9TJDVN0a5sGZYNRnN82hruaiCGybzlsk8MJHanKi0+JyB0O2RrqwAsWDvBz49lM
/Q1wRC4JWdbZEWXhf6G5/A05+ecubgWucDwTBJS10EB+28XxroRO7OiKCaS/gxeAu4kOaSXZTBZQ
gIWHDafc8BE7wybyo62Bqfq3U8/NH/zf38m4BAr+pbz74zPYLnSPhYFtustx5vfPQNt+8AuVV3vI
1XsZYhKNoIuRfbdLAOf/2o/Zv4roPa+/ln107PzdnDkksLfWJflU744rnjJp3Rp1Za+MZHzSxW2t
Y7yWDN7WNl2qJqy+rb3hAQlwhX3dzXREWaB5bf2sucH7wuScmObZv0qVs19+SWYhWpAPmFU53bfs
uMvWsiyK8WycBjaCeSq2y1K+XChnNraic/ZmXd7nQ/DgOh805tYYFYrgmLDajjz3juMdS58SIz76
Q/nG1GDtdTzg9LMcFjpU+bu594+liC8wHJOwTb4E03RqPuzqnOD5b9JYLszgPRVLIRVtCWZo8dkh
+VoJTdL55B+H4kPPw6ZVH7HN9gcIolLyxiNESos7vRy62A58aVF3YGfw3H0UFYyEBPN35o9B/mPU
DmZEjgrCOLU29n3vimScq4antphhXKozLMrDCMBqBSQN4x+bkDS2XV78aHM7hzbZuM4BqweKhT27
xlEIc7rsKaoVdKqVchAHMc/XPY9WQKxmDMM6pcCLI3Q78/y0HKSagtERl3UklcAgHTpGibN8lZbT
gUKNwvq9XCmX85/vnIag2/he+dFJee678rWiveY4H9XsXhmBu4vpsv3zE/vXdsQfzytIJ9PzBC8s
D+5fn9dhREiP36va64jMMKyPpAgkNQt6seXjJEb68c+/T/ynF4RWC0w2CHuu7/6NrWx26aDiOahg
YPtXilZ6kjPvDZyDNvI307FvnVlwDG2Zbar9svmVRP1MbGeckm//+bO4y5f7X4j3H1/eN4PApo8f
Qhj+Gx4o7GKnRMxX7cehXP86bnASnfL6RlPZTyreNSlbYsApwTtBqisS4wTdxbT7J8eSZyRDbGjB
2i1ul0zBKjiG1ddUcuYljZLg2F9PZfLZuvbe08z76nwf6VNd+FeNFyCXdq7IcDsF9nNPSB0xskd6
JQSbB/Zl7JF16SA39VH4AjJmb7BQsQEu2do85qRLoJJa07pclQN9SiJ9eEbQ2d/X4Wk5PMcROAG+
wnLa/udL9h9un2OaLLA2EH7Mj87f1ljdWJExtS6XjFVg5Plejnh0ZJFzskHge1xOgKK7Czhnnee6
uvGA2Bnau/rnz+H8FUG+3Lq/fo6F7vjbWt9Y8QhUmVuXz0sHpVvD/9nHknc9uGvHD8A6qyr7XNa0
ZdC5vIAWq0pgeIfuNh86+A/5KgeKsdwvlapNO79VID06OM3edTpe0tLBzPkxambI06n2Pko2wCCn
JCD3Z6G/TJ1/FbVyi/Z2tXzZQS8n8PwNsfrTP3/Xpfn4b49p6FrkHriIp3hR//pdS2FZmAirar8c
pYuI5TQh+J0BgIMoeKifWUp08bF0upfFL9qr+IV+0sahI2Ti4OzbDxZXPyQV1KONxpo5ZujH2QtV
bFAUcLImew4/4pDJfffSOONGkTk3JvOV7vS6jp3N8otzAx03uBo81vsJ5ON/+ZL/aSEi0YGCnmYr
MRF/iwrQoHmJZGXz5sFfqrxxcvakBm3w+CzONaYFJWQBokEph1WJYwF9geV+gGfZ5snHKkDTkQky
bqM7sy3OBVVLPrK88kL/em3qu+U1WarWIu+2gTzWU3QaB39n4o11gMoH7nH502Tk6FD/t9dm6Tr/
+y30aHDTeQZMI5Zv/9vjatcMFLQ78tpkxUdHTjiM5MA1tymibZxt3hHX24kaYuVT3LLn8D4r99vO
xTWNtG1DVhkKHsCzcrOMxVFZnhsWhWWjrMZlMfAv6kbu/vmW/FqK/748ckNczjOeb5rB8qV+/9BF
w9A27vjQ7LVLWT0aw4b+9lpL57BsFRPxXiSIb0hJR/S1qv38bIsSY55/ZftsXMUVwoIjPhGqvReV
sugp7zKgXfuRPkYEBKVc7JnqNkNFw5qhcgnMEIk7r5rOEwZVydPyek0gjoaQHQCgfc9Civ6nnO1D
4tO24K+aSAzz1N/1PKQxgC/mdbup6l6WFfCfr4j176uODXrbdkzfYQ0Mfv35b1ekYFUAc1gQ8cBV
WEqwpRRaFhZXMMhjxe6JB16lFFGa5aBtmYmTXLd0AZavaFavOntcVpwgKVfO4K0VdfJ/+Yh/xdr+
sacx+QB0sJBHfw05fr9pbl0zexF8xHokbJMSkJ14zRVf1uml7q+5ikvdOY3FOQOQ9utsTJ1vwwsc
3xpu4a8WjMvWwynJmNZLYcpCv/XiYvvPn/XXU//XB4xF3PQXyL9rm3iy/vqAzVy5IZp5K2xC6nr7
rurUVnJH/ZbilgOWjqcD6L116u9FYGyhTYB2UuTGgpTpr5Bqo9D4/8igP1uy/2X4Bq7lt7u3ee/f
//y5q3fJ0O7+G53p+1/au8sP/NHetZi4MT8j/IcOhiCngcX7z/Zu8K+A7u3yJ75PE9fhOPhne9fx
/iVCiqQwcHibLGH+78zNsf5l2cRvQG4kOMahJ/t/ae/yii4Hud8eNGZ9AsVkIARuF5PP8reDnupV
OddRQypPeKlIWQeNZo0U9iANgqqhP5uQogBvDdF2vQEPSSDscHBluR9mhSGmMibycVHPSHw2niQP
tazbrxhg0dpMbXdFIjwHLuxic9XRZk29Z0SrVL9ZXB68QFznuhvWbYoxx7C2IVml3r6xhvGY1oey
j/FeQD9FyVDQgmy9+xDU8hrA0aGUOL9nIj3WHZ1MxGUMrHLyxaCICaSpa4+2B1Cjb7fPHl1zUFto
JAfpt2igBFILEj0vZRbMB3c292YxXkVjDuVQTDilKN2amqTg0WzvQno6uIwIdLciwB56DOiE5g+Y
wWdeenBdBJHWrLic97LIOi44OkTXBZqimtNSyrCMjW9dHYy2cXa+6aiV8KGu5AT8bI3IToCrSgIP
iEejnD3w/GxzQOMp08GtKwVDpfK7qpvr1vBxv1kpCchoQ8F/JG+Rm8ltqrx0oWRxKqnJny+1TZfJ
ic+dhy0v9pCA68mA2DM3320+GRTeCp/dUOzNEle3PoV19hyOT0YqrhDqXqC6/yIkg6Fnkb9zAI9X
Ovfe0MLDS3fGAhx/ccJoSQXqWD9ySSZ2ZL8d+54ejxNdBa1ml+EGSWYB62K237Rxr91AUQ1CgHLo
hGD9ifDV4jFSfY76ZADpblcfzeTCcjsnsc7WTjMO5BZw2nQkDjifgRZEk3iTDuQEyug9cpn1lfc9
+B8Mn9SbXrrEO0eXSot9UKhd7E6X9fATCfNQDMmTonO94moBJiIvoSN0bWCUJqDqbDtjfl/GwFPC
hl1H+TGNhvvJ0le1lHK1/BzQ+T2U1NcMq99KC5vzRSmudPrTpd7ZNJw3oze+tJ0cenYAHmXyeytd
rWlYxPSn7KdjTmANqijCVWuJ4K+hrFrZ7mVkBJc4BJhSk/0ZcvkUZx0foolRzU+Ts2zoXZCt6AVA
/jWuGH+eOaPdlm5w5YvghXYH99ciJUISD46pEmwAcEPbxA4cDcemHH6YgHKkAHRQM6789ZUdqe5a
MyPTcNi3or/ybP++FT6qsZ8+lh9ePl0DynmMx+hcD921bbx73oTuT09r202ePXB103hyGS3Gbnfn
i/qzjbEDlv1BZTSH63Q3Jo+Oxkkj5cVUNnc9zj01nGXElFniDF9FZWuBnCNuKxUPsecd8whfXkIE
DaNZ66Vp47tf8JpX36s/rAyqRBGkSFt749MO0pcY+jPtmRXuSRUj2jOH6A0HK1EYfUc84gXJoMMG
wNemUqiz7Ea/V4QU9pO6STNk2Qu1Dv1077XvxiA+XWd41T1PLKHaMKaw0LjeTV0Rf2jMhzqK7ZXo
T17Mw2ibigQg47alS7iGsHRhmflThkOs9YAVJFgVV1ZCQ7OyxlfZQLqN52TRMjrrYMw/Dt7M7N/u
GIRkxXMY4FOBDbJClLmBLXafFh7hxopZVJqgKdS3rWACbVtDgo7dOsLwgWbDY7hOxvG5daYrOlVU
J2b85E2Yx4vU/hiTaVd0mbnoJR8atEzwhIiCR4TbZ58oxzhlOpehzK/8ZZRPY+4mbeAntsh/vQRn
4az5dzrmXzn6RcXCb/X+Q1mVz6kOPSCV+tqhbIXM1HH5PRdOjh+82TNOSH/hr5XBAWbpHso/GbIV
0ZyOPHXkSmuTL1W46AWj3r6MmvyWaeYR8dWX3dK/iwfYhTmc01UleQrqmK50MwHANY2LOGQCYovh
CSzVRwo3foMXJd0ucsK+xTAdfMTL/1mE1gsuypfIsp9xUpIEya83bUzxY++efWNhbvEZQHNvfYPX
tm8AifTidgiaCzdO3S0rqs3YvbhrfIizg7cx3fiNUNyJ5ZjuKAgaryj81ShtQomcdtd0n9NMnScb
jSCQOHKEvc9D7SJqM6gd7dwgEiZrnqfZV7zB4G9b6C2p9cjs6a2dn0MDaN74FcXeJUM9CHLeypjF
0W+wRBP7+57KsFtFzIiI4n2pgqUim6tLOQBtVCnW3PQxyKd37ZA+SurJbcrCbI0GwvoFqjNVeb8a
7fA5yWVN8xQbmB1tiOi8qH1alZMbU/aj2k9AXEWVYvhZq7PWASsznra88UlrH+mCRrZAVof2zIA3
j70fjcKQhRs1h5QN9g+jnm2nEX2XEYbymRP/qrpt1KR5NnAru9N1H3XwJABdkxZQ3kaZ8TR4/bTy
QuVvdRzcTEjdSMex9vOMNZvkGyY9cfra9MxbOi/oN1X8FRhHLNH4eq20p+Qub3l7txm6FxrXi+Vc
EcHrdh2TGEV9xAJhyfERtsaR/PZN0kGWGRxCcOWAxrMINAwWdcx45Bk5knFUclvMntqo5ZzsD81J
ecRuBFnzAi9qXMPkerNEc8+07RH802EOmdHBQ2fO3J5GbMWwHUlcMW2Weo2mJJgYeEXsgk7aeFs8
aUw54uDCFLrdj/aM3XMpJlLClgcTIaEAP7VRxZ4odlYfdk6ABgK98HzuLB/hd2eUG4fh4ih2RK6D
1dT9tocOIC3vapAUk/lo/fjdeDD9+nmsYArFIUb1wiOJxL8rDRcGY/pZBG3CxMzcIXYWu7gnzQOt
zAeia17gkXQyl5MBjNEAy0ZEGHak0CxljHQgLmxlb+J1au+6uOHMMSkYStlwgSiWJJ5QvOOk3jYU
IElNw7yPmagn2bJjRg+QKLBAtP2zMRZMe6sUjAraZ3wLxd4wkTF6iWWvbabndCtMdlNVEYcgQRQr
8w6Yzs4w7RfOQ+AFwPZvy6E4CSSxSJ+YqgYzqgAQA0nAksuOh8SdvLfYqiBmhOzjGGyox2zn0sAP
4zN+Dgtc+VXcf2Lzm9cuvi2BS2cqok8E9d9s+/Q2yPkSWDxy6IC7dOiumlmeeIphLcUHZzTTHRhd
9pwmhO8a+SQMtYDxsmXQ2pj2wWzrjW9KJL09i1jAxt0O4VWdDPvOnD4SWtQGyQrLb+tHfayjes+B
YDgGkbibinpH+5UQ69iEcj3HG86QF4wguk3DZBEhbnvfzyqC3dK+9hEjsOQHNfz13EZPYyw/48S9
RhWxqsLxwV0eLqPATjq5yZsvbmjf2DtjxFHrV+0tp+pjXcImm0b3C5Ljturrm44YJDRaJcz80AD2
yoE147YIk6wcaXsw/s1xXRr0wtyIdIVA/kpkod2ARSdMxFOSFvuwdh958rEwuK21ZtB22wTFQy1p
1uqUzkgjWvwy8t0s28X9WxrIBSJIlBaHVZBO6yQdHpo4v6GA4vFrqpgY3adm9OgMY7Qz4nY7sJue
MkdsO5nNl0mq32uTz9zqnnlFYx/kiAnRyo2HsZnv5mnSRMhPJB038E9KV/5kgEohoyDAdhFoZWJF
+689ZBwMhUJ4Z+T9mw+Yc2Tz3TjlJHdhS1gPHisosHhl1hKuzQqRbgb/UQDnNzVrLnkJTIb9HVHh
YK462gclQNNNUpvOykEn3WmEVhOaGrxhJt1zhouFV9R77FModyPOL2KZ7E8ROQ/mxAGgh2VM3jR0
q9qXO93gdukGvBh9XdibuIrQ2fY2OdbaQWkRIzGcwvo2zMCCGCovYaO1QO7j16wuIqQlGCxQ6TLP
0nN86Kxp03PQ3os0eoC4Me4IRjDWZpliru3kZeMGLnZi8KqY1Y/h2J7SyQXBKbBG2Rz22GiggKY8
TTHKYE+U36PwWZNsMtps5jaJ+emOTJMFlngWZ/+OGpR2nDyjR8aAK+2vsq4OoRY7sDEHQrTkmQY2
tWK+CJ9tFNiWq35E6nK0WdgqVjWuvSZ3npmY02NFAu3BOoGrNm44KnVrhKhEc23detjC4gNbVi1f
EOMctKQgdXoCqblwsJOBE+znjLnVIOvv3u1O+TQYe7uYXqNlEFXYxn6YUCmX9Wxu7RgvPortgyhL
hJ8Ooe/11tWICxq3PWgSGtZ1hnkyjMCcGFSHIjOv4P2+mp4Otm5Z3ht58la3mkWvSDiA6Ox+wnOK
+YQpRDeBAzY41vkvprZTNrJ22gaKTB18wSerO/gpKamAXKurONGI3+9yDe6q6u1bz8m7E5J3vY4l
XHod2scWV+fKatGHGNWNWZO+6I/9VwfGeCoJeWz6NttYlnk9ssduagTH6wyg4crLLIiCRUTdA+0R
YXpw9n1ARjzS3skpxleTrDOsXI6/k7FiQ1mqDxEZq4Q4FbysJYSvQh2QlbeADm0YXJW4yOTCfqlM
/6QD57pVMLpG/4J03uoYW9P9ZFYFSRg2LzcqJdyJFX1m8uthL/urYmzeSQb39v1g3NGGyC79hvp1
bsoL4WbnJgkp9aIftHP+qZr0EyEnEGxqehHQIKhNhwUlEcbV3tGA7qXDv5tIF/RtwJpsdMR0xc0W
U7NxbJzq5PF0reuyxa1ubyrJLshcwWKZIpACP9zKs1J0EzlcfdNdQI+w98K3ICF7kENEySCSQkke
lDvBrNdwj3nV1kM/b5qRIXMTGbyYIEx4Xcybacih2Lggz2oHJMUOa1uwFxJz4GgUxjoIauBnSl8a
WUBiSUAdj2f/1EYOZ8p43EQODIB6tC+DUh3gNNCcdLsH9Bbh2mw9yHGi+pkUnr7Bwt9ttASEp7jY
latRdhFNV7EtE2gweFgAjKfY2tWpiy4VFxXStQAIZcHyrJoLHXjQ8Isc+1OAZbbxEWoJih9qWoXw
jCUp8qevckYOUBtkzvTE2eFR6ZAdt6iXR3J0uoCovVJWL9KnsgyEhUfDFzQShsfCgPzfyIKTp4y3
fkI2W77YsgU1k2vZFzkl9dol4HS9q2wH0ox2DDxn3gvD8H3Jz1oJ6NowadHRRKhtba6MOcckp+kM
6XdN8q8x+IeUlkEWTrAuw+pEj3lALljejrn41irMNzUWtRWlaR7RbJ4WN0QR20ylVHvRRTZQ5cPQ
+i9yrH/MhtcDs9W0rWFSOBDoOrpJxFDDUANy/VqUiKkm9ySbJy8cXrwhkkQwYVsOXGQ29VgcKmYP
cJcB/dVGiBM6eedYVpXRiB6YBkNeR5+Za+3rQj9GDgR0VSwJFSq5oaf+8Ksp0aNpLJq03DYeRUwP
Cb1U9f2oUF/DSEMx9BhI+FvF7OEbLxANaJ9fmYqgw7KB1rq2TpDsb622+vbns29WB5ZaZ4mLgh01
DPFWRfnFoNp2RZMrrEGDFTqgPQBB0eq7JwKjrLWNRGPj6RNI5+8k0QsRyKDUNf1D1SU0KZJZrMiy
fDeD8xBl47p+7sMMpGMcPpJ09jkJkcBUXtTy8bBrk+6tU4Tck4SEYAnyPE0YsxIxy3bKQ+YaG5co
BH5fmazHW/ZeXnkRPStLUqCKT3MqPoLCMNejaX7lIJYd8BAIO8XImqb34F6AQao8J4Hi4CUsX3NH
4SJqD9EgP+W7LltBxlqlqvJVhdDhYJpsZNkG62iO3sKmwots3QXwd4EWvNr5LdDGZw7p/lrH7ZfO
2kdRTJgNrZQoA9w4LguFHL9T2b/4nAlXyFIoYZr7BKm9NLOf3mLgiPSfyLqBir78tKbkUJbFzrZt
4hqsePEPgSvv3U8ntjgpmQ/zZN8pgmrSiqN8VoLJbEBNVp65ylxjyQd19mHV3RPy8my2AdEby99D
MPrROuLFZH1HIhDsSsxXUEBQDWYqPoyaQwzQy5bixzkEGQVXZRR0YwvGg3ZW+wCHjrQ7iUDqQ5x4
ebWGpNCv24zHYZzmbbcIl5R1RsepInszpyzzmGUR5+tdmfUV58VQsXVuhqp5atJ+X819s50FSF0o
qvR5C7Hr4/k1nQKqhQE6CASEqAOb5wwsnvo2t8i18E21a+bmPiviD7P33mrXvtbY3uuOSZ5b6W5j
st4ZVHvMZWvmnxXgKrpSF7L7NEuLt2uI4b+5+WdKaTHFwf2sxX1YxaA4odJQwUIDMunKjcptNxZZ
CKY5BxfkVAaR9Tl03VuTs4+2ix8kiajgC5WeBI7dFQhwjnFufCJ9Kt5M6qPzaB2OgCO2TgNuG41e
S4cl7jBItmz9q4Gr2+j2WMv4irGgSXdy1vOGNv+uXv7cNcyPKGp3kM8eaoAUiUlETeNjJRhNusLK
3VdDBnGBMENOQVBmI+dHcx9c9vpQ91xrK2PgLB+TznmUPZrWkHbpuk4RuNLYx8GPvLHV1WsbZK/+
9D73+gUoiyoVb5Ik8CZNUe8adKB14j1UeGI3QyBOo+HREbQY2tsxW6dj7oBEhdRVLW95Ev4UlXxv
uuEU066I5oodKuFmTAyirNH+aJK2WFuCJXiwDlrM9oZT1Qg6AmphrA6RbihOe3yhblvekjr44oDj
K0yWAhWY17UI+6Nv41qtyunk5uFpJhoXu4V2VxT5r/DvFml4tbYze93ZnJUnA4ppbNbXfdtfCuz2
G+Wf895NtyXbO5zRHleG4yIDxjKfp+eAPQuZSPI1hemT6viwxEz665a9bSnhk6MLvJHGtB6Z+10Y
arD30UJ+C9BtjhX8SeJ/sSGPDjHgJhn0HDiMpXFRD0wLmr5/NwrvtvCT/iQiG4E5DuGgWATEpfrK
RppG0AXJ0WjzFDaZ+eZU3qOPJHEj227LK8ISj+nbzhcxghuQdtJintb5pRnZUN6HoN22+XhlR1iQ
ukg8yGA56lXRrTlw++dIXU1jjkx1Zn7SPXtmfDfm9FmshvBhrjlvgFhVDaDHSufAtwY0zwFnKKqF
vemi5HQyzJyGcQg67Kh1eQWTGlFoSswqD9RmhACwLsT07KVCrtISBESUG80mVXJHiHK26nwCShUA
tGYqwZ1kyXPBDL6InPcixKxF5BhdBU3euMjfY3sS23E2HnuGneva7pG9o3PlswOfFgnAxhFBlzRJ
dMCLy9zd2qqFXV2W+ZGV84l2RRM46jQrN8ER7NQ4pZjX+qCcU9FnexyznE7d9L6snY+pwLLtNkO9
qwYcWf5gsCjNoM+8lhj4hFji3kNAEEdEYXQFPl5JrRgkkFGsCVLDiAm4Hjg6d81IFySpNpNPJVOK
Ad2tO0pQ7M2T2ULayzuuPcP6+cIzvtIm3pdWybm0pwtgZUhRA+1twqC46cP+I2Wy1jDUSgr6h6BD
ffoKVbsGjCaxt07PJOq1u6LvIFNpjTygZJSCrKEIqSRdUZ8swHgbiH5pquB+agdBH4I3Gq8r4Epc
drcw14NXfUXGe5vfoGol35epTV4QtWs/YkHfkASA2aEkhU16KVFgwZzu7MsuoAUWztHXjCiyMWZi
vPPnHpQ7R6CRTndIaWVDt5U6OZd06Skv4RJYRuyjx2i2JCIiv1TNyPoh3mAh7iE7snymSYWyM3/I
jPAmMjQpBt5T3pvLjA3nKL0ZokW8nsI9G3euJB3SlifWlXECLeL4S7RUv7WRhqzcJvuMwH2i70Xb
9WK2yaNNrN1atvbPGPUfIiIDNyK3265mDH0xK74ZsM8knmuuzSY8O14ZsaUNzw5HXY4Ozq1u+FLG
8ni7LUOoLloScSiuvCRS6xD3QJ2hOqybFgsaPUInJBC+KdKd6NQtgBC80pOP2KmpGIrW3VYmp3Lk
IN4JCggcVh7+gVOZingTt6QmtGN5sgxjh807REj6GdbTazDWBEfUKPVx1QLzssw9mIF0A3fmOIAc
Wlm+vGJp/rHqnEC36G0qOaB3Fr1WnNTfnN9E3ePlxt6/juPufa4HagupHvIm+c5nfRjz8jX08cBw
YE62tUN3ZQzs7SBldM7V7aT0K6KYhGC8yT+NM0j3GP5QnQhx8sJ3kNnIMJwBbap/zuL0LcdQRtmS
c6FQmezdgkNWEBIlBtmFiSYyU2FIkok5XFTOsPjST8Luz0r690lxUbJotzBAobeQhc2pvNnUHKam
XILgnlJadtNr6ztQw8tFf4Qcf1KWdeFE+oHwsm8YDYLCBWVQXfPStR5DHFcGH5nD3KPDEMmOqLc5
mvAtyZs3vwKx5xmXkJG9g3EhblfJn3lBBlizoKHTwcPyF2SrshtjX07tlT8ln4A3E44T/JbBDW99
r0JClsMPMKzpoJrY2FMlz2zp13UUnqG+MomgEqZbYU20x627MGecgW3J26gcglv36RnhQ6vCm2Lw
aPIgoLN+hbzF5OhewpgiHIRZ7hYo7OU4e09AlEgdp3oPOyJnQe+qle86EHtsniyXg23TdYs5wujX
ltfTA0TPLqzgLbLy50YN6RUs8ycgMwcP4cA6SGFHcNIgnlB8OxV7CGcvdmL2N58WNsGqegNPE3BV
3Zxw/V8rH3cBe+O+TKjClDTjFT2rwTLpsJuSKLpyaXc6295uISHm2QXkuvZAABhFnV1jnA0gbsum
+JJB8La4d5DMl1bMEHu2z7bNhUJRLLdZMbyRLA42Yp30TvUtpL9qRrTOdHAL+xY1DGZ0A3gNdeqq
VxPRDdF4p+LkA/Isg/g53IW+85kAtEwC99Ihg8zuyJNaeLBRukwY113evWCC5F3yi0e7pJPVNUP2
FrcFR36TZINRgWM3IYF5RGtYTmRcjXlKygNstHrpeVnjJLeeqAgFd2qCB8PprhEkoxGidaoA1XvC
LC9MsKuy5/UNZmvXWA4twfy2igj8yI7TlBe7ynTP7jzdAXmQe+rVAmO/61ofLgv+LkvoccVI6aDy
UEl3BucW7WUF1pr+Kw1L3h5XBydIc5fwoHzYu0OAqHI8O6ljrwbDa07JEPf7ISInKpqvYhOEhCwG
MuIil/7k6Efzyenij6Ac9cIEeNUBeSYLjMR1u2aT+9mbxwSw8Wx0ZkaylWPGnGYAR5KCAuW8yIae
zYw/++4clyWMCqYDg6vhWNf+ESlEtfG5WZtCW9AgATHVYH0s71EQhhq2XXpXGxhmdL/CxibDJREV
WsWqHfUuDuNFWwmfKcIQF48j3YRE1Nu4IEF8WMKGIbUDiMrUoYgnLNSRax/K0QwoQ+nGKuUbF8j6
bvN00KtQAey3sKdwaTu9DfsQnP/IgV4LieuN9JNamzeDRvZLjDCoK089UuaDJ+7OtquANles5nPt
4mxpuIe8Ycyw1t0cWOROSIw3dkkWodPtZL/xIifdzoq0K6C8uJeOhdPCxjCAYmaYx4BKLt46usCe
Nx/zKnsiuQw7m6IscnwUtbog3p2c1jcQ6mBOuNZFvwhE0JPSkWn8SwLB3zzLdRlx12t/wEqTh81b
KbOWd5CDjuvme/ToxzZBIo+tPTvFmXtRuxaanMJ7Bv27i317P4J8xR7QM/jAwgI8cgLVqNCoWu60
t+OSfxuqykg5sweTzzmAhlhM/hMRmvtknimnnO4nZ2I2q6oj7ZcTai/kowg7qs6mp5TvS/46VjNU
GtwEMSL+sZoxWtmteqnB0paJOd/7AUxalD5PcLVZJs36aogIX57KF2RS7JABA0FP1zTTmlMj3Pu6
41bYc/PjW1BT3NI/aFO/9+V0AOiNpDhEDBJX07fLv7mgt7KNIEGPR92sD6ZdPEnFnLLzxCfZiMxy
G/PaaZunnPPvxi58st9mk4ZOcLZSHsfSheGqsMGvOtpvO2KgDm2LjbSRsDgNtwhoorKdDf5TGbDi
GpHxWAHfXw/CEFBsUQt055FYl00VhMUx6k9dP0ItqKLsXvqCoFrjuinC72CSRP+FZI9CKnlJC/0Z
eQYJScQu1uZhkJQtkbkv/oeyM9ttnNmy9BOxmvPQKJwLWaLm2bJs3xB2OpMzGZwZfPr6mKfRjXOA
Aqqv/j/tdEqmyIjYe6/1rYhmazMOu4DUrKhsdkKnbBo1uCntYK9zR5YL1dVi8k8ZAldVtU2g5azG
mcPhEHz8QkLvtSdR5YXTIILAkrwY4H0fDkbIZVTqyVKyjkCSO3Ls+rHetGBod4HpbF1RP1ub2Y7F
Xr+IU+8kbRYDz7Q4TTnlEevJl267LBSDsum8AWnpGH+L1vtB9/8HzhiFRzXdS8XwM2t8dvk4p0Wy
XWUlI2mWm+Wgpj8h8y8lnn4HTQxwl2V72Zs9E0DzUqq2uU+N4TKMjD+71qLVmsEGo051SxotEKcv
1ZCwD6VavSTahIRWArt4aAMeWmgpusuXwJSHPhYTa6GaU3zo4cAFVassgV8RWlm7eyg+X0GhfeU1
RCqjgyKnPlFyyYVYB2EltmPNJZqnlV2Ybnie52FmtEO/LvzNNKT+VBnMhuOMlhNO4qwzNnGTpRSb
9ilX2Xj0og0wH/uQ+AgfilCtuJr2xdGI4fsE6l1ugPExfCUteeE40UfNCghHKmNsC+wgyAi9gkWj
AtVdtrX3rpVi2ZY6mK+EhmaDBmaSSyftN41KTZKGcHY6ppaHyRixRkf1a1USWqEyI3/REa8vhBiw
ywa3DlFdWI9LyJsAKuxuOupluRxd3NVld+pDEwmPfXdKdTPUw3tJwNPS1b0faMiYmPvNFEwI9Kx4
OQby3hXaH5VTohsk595g+BtW8TWry0cVB+D/aqr6OO2OQ6+1Gxamo5oc2CV7Grsjgl4VCxfyoDcr
Ehxc03HFLJ8Z/ykJux+ZoJ8DglwuhBeMyzwxSsTDDaycX33F6ERL+3ERdxJxu6FXO+VNtYZy65Sk
MsyYpd7KpQ9b8S2ptd9OA2NV6hWBomTQaXpgU8eNq2Rsd/kwt3KVlnyYwADdl6QcsibnYNhziJFX
cP2ojr0qqFAVQcbPQgXIxJSnK8ekrJhVSZHsxLGCz5Ea4x2Ke5qEv2w9+RSqDGmaFsEyDJptENKI
6rug2MUpVeI4RxH1cXUjYxOuXPbb8Ir82yTiCra5+mOVHWTu4qNhj75mnCU5OQ/FAeP6GI4qYYXh
hTlCuSH9mDWkcyhAGyHe2tjYmqr7BvJYkLloj746FLuaSLmviji6saBgtwUQLFIgS78aLWNFx46Z
/nRps0sBv2/fVQRLlmxImWsRcEHHG4bf73i0trHm1KdZXhYYn0E69YR0UE6NHYG9YnxC+Eu3PNIu
oPPRXTd2qmJDMB+hLSk2BJ2dZuL5jYWrblmRn7DAFB9j8StZyRC+WLy3AU/gSArtOWZCn7S012ry
udf0Y+ULLRHH6TXY2KlO75BglDLsvgBr+RWzXtcb12pXHYs8avaOqbQ8c7gm865TdqBvyV8eIvki
mNNuX8ra6E9uT6CsbZdL2k1yP8V07BQ9/Woc8HaRGfzEgfGn06u3eSVLyo2U8JE1I9aRqWTfSAAg
zdNi5/BFQ9tPqyJiEojjLW9gJCL171x+Uy87ugMtbKlWX07JBChWXblxKRYkzK81uVkmWqfuo0mJ
l5BBUpx0ZP21Za1pSfwqdBWqlc1Izu1eGGEsaKOGwAdxAERGsPdIJ5Fa/4VYaZ7pMsXrUO0AhBKr
XHMKxvc1FyJjZEzyhh8a8anBZjgpQX2oykYy56pXTPVZJ6C/T7br56WLRKnIT7Dx3XVtA5+zhoep
ZgRQwMAka43zHCe6AUjhQqsfJpvAjJ6CQGCFtzKsPqR1LkDyYnxHbcd589CJ4lBxBpuEsdEFDWBP
jJCocClAD0uHQ2dVByg6iymqHd+1a4VWFEe5WKkObos4rAatoLC1Le2INmwqq+4loYFrOcys5rzq
0fNwilf6zo2nTVvPg4J4ngjM+sBQe8GMxXS9smbkOrycQqlvVYrghXBjlh68B1Cyrl3YbjLFOZqD
ukW7tVIb50hU0ZbdRe4bbCJ1hWQpQCwUp6av28KluHY4vknkJkkZ/fSkBXXXLEmPOS1HRUULNKbu
NeVjrkI6IwntjorZRkBuKTib15EMQY4AKFA6/hUFkBy2hC+EoNq2NX8lGBGQi6aMrmSI4oRBztA9
9CS/ePr4M7/JwM5920kvmdCehhncpRu+SlSkbLhbEU3XMoxeo9Z79KZ7sHGa4gUhRy56zcw/OJQ3
5hTdzFg+CB55M7LgkTfWfVQWjjk+w8o9EVj8yAr7ELTgGW2C59NLoLmnxKsxshv7qdH2NH+3SshU
wqGeqO1N1KUXdd5SdN7o0JDlBAYpuNWiOWAiXCm1OCuht4mC9F2x9ZVGB0/ajH3zhWUPZ6r/XU80
jRCPwEm/9RzGHCrAnk6twaSF5y+ecYdRxGlmziM0AD4wzfR69syozLj3I+XIMfvVGMN1W9N5ziSe
v03gZPyunHd15I80gLbKNL3XSnIdze4+sS3NCwIDyUoD59/7IvtOsuCTPeWPnbLpDmb3ZsfhGYEI
QwenQDhU7k062GnIw2rwhFTqtBsFjnep3ERa7ouKzHK5nakartngtiL+1TtyirNrjHV7JTTeFdGR
LQy0TkQrxZzQqU3rcSSW3EXkFzcEP5HmVtKR7Y3i6IbKgYotNbVLZnafiZft7Dp6lmJ685Lp0OMc
TKvxj+Po37UNQqilkiZFjaN1Pe2FMW5ClZ8My/0MX7JK87c1KzUV6zC6CZ3p8Tm4yk0p5Y7fzVza
Vctssjg2absP4Q6p732sXqomhbZq2h9BGj0j0X5hIDHM4YZg5iun3gNffXJEeps+pqn4XZTiDFxg
DOkK1MPK4KLwCJKak/hWS70RFqvSC9+ALqxk0t9i4e1yEV8dV11PZrYmN74IQ98h/hnZbXMrtXgd
B/g7u+MkQKy3PVgVuQF4vQ1GMlMIUkGlsAqaq8Mhqh0djphEeafTLqKTWeT1Op7H0l9q6Z3YCVdq
v6wyDAxCJwSOZgB8K3ulWh2tN+3JiP9SBi2d9OluGe4qzbTNjAhNNP3SVMpDsWm7Mfng+wR+yadL
EabwMY5j//DkxZPVqZTGU+OBnB9AtGrnjrhuW0+BvPQ33ZHPIi0ueAn/fh8PfR/s4GUcRr36sM6d
GV69orgUMrn1yfDWpPGpT8ut7nV3qpGXQUeA4zoH0pPu6PFuUTE9sja4SsYVjXlSJBMohL8APx5K
qj7VZGXa3REK7UUtEMhn85gG7ucYw/3kzcv+hI7rFDPJIlLG72vl3hnRLaq9E/Trj3kZcXubYcbs
nOxvY/cCZv4RD9FtXkk8d1xqxgu5ua79PohLWKdvg5Xvwsbv3JdmbB/NHwJgxla+hDwanIOz4STL
S6MBGQFw01ys4kERc8SNDhSi3qX2iLFc0nKo/TGWB1UwOU2Ty9gl8Hnk7q+oL4nfylC7RFp3qjr3
o6ZnBnl7q5k8U4wgo4tyzibfAeTsdkQKsMzNf5XZ1isToIfR948KaUg2WEfcI7eqyS8Mbm62Gt9A
qp/CPnwT9fsQDyfNZmVs4ycT5EvXk/KexW+JZx7N6mfOPibP59I7xL0TiTP/Yk0T3QzFfBDIYefK
aX4/3nw9e/qUnMqK4d5kxc7oGTMN2QWPfRZERNN+RbLetdI7RU38ZiThKW9Yo3kp6ATLxLZXpTgR
aHCECvq0xu7URsp9/gDmfz83mqMCwNcA48qCjA7tMRjjs4pjUhfkHJrybsjwbbTRGrPrfca2/QEI
4T7fUVrvHkciZEV2oWi+tbl5NmV4c1HYezkwmKy/UfxTfKA64uaLgVMn9KmdYLwSYnFTXV6rs0/z
9whT2lT1V90VaJfjN7i45EBN1/mXmsz4QvnWgD025HRl5PiadN0dhe7H301HdT50feAIy2A4ekMa
eo8d5wPIx82qV5bRXWRXfhfgrx2YfTVREBHhIhqda7p/0htWqlJ9RlOHNvmHlF8/B1QXkOgxv4U8
zTZue+i14GN+orhWJ63Tnn0/vGbdOumTk65JjJ/XxujvQ21+OzHwIK2/Mxu4QWPedAHwQPRTf28b
tX/MH3JojdtCR75AB9c1lb0n2vscSzTB0kkU9YmkBuoAp1cnv1SZ+YFcA9Oq5XNnskGki0QGD73M
LzkP6LxPDmZORslAiUpHLBmuQdu/Qs65WeHvniXZNMI3U7F2roq9iB9j8Pl3eyUi47VT29NQ50et
hJ5MWOpYpd+mkX7WT3eqr4EfJMGjzv/IoD9z0L2bo3KNguYUD7y61T0YHp5mcR+DrUZI5NnF0XH7
u6rjNeWRA0R8qOW58/qHUo83yt2SQVs0/j2GzG/r78fooQZtsCQZKMtQ1vL6fMML3v6+T1vfKf1r
OKk/URXeaCBwzvucfwu7Ld5Zga+mvfPc8MQQ/z6G4Svhx+96pD5zbgoM/ai9u0fbBRhGpv2AZMZb
Zk3zMB39XLNuVfOAEVzOfXTVfR75CNw3bs1POJyxDBvVSOGrfNspHwCDH/PmpetzlYV5vfhuRfNL
g0MFavpiU1ExPArfjNzyO1bQ0FBuzVj4DVqzkohICylx3gDamY4OdCNDUSFFdSvLCzcJ4W4JZ1KH
ij2xukMKXRVhBaCfcs/442DBHfSU7AVqDafK9Drv7LWXb7yk+RV1Ariwsx7s8I1QomahaOY5AGk4
w/gBKGOlaMvLULyDkf3pMoVzks6yKF5Hs/i26vEtN5zfzdCf8+wMj/BmB/B3bEIszf41IcRbJyFe
GO7aLDVA1HSmwpsFpcIuDPK3nI1TZe+dLDdTNW6lO+xilJV5x3l5EeA/0zyxcVWYO7S8ummDdx9R
SLsG2Q9gnR9A6uQUcllBFl9K5JVxIFkbTBD53WHKiosRzq0v++Ak2jEs24NMtrXTrdFnn1UGeWPm
Rxc2ifhEA3WTBbBEbPswOv2qpVHdqvtYbRcBCN1m+BHJbBTsb5n15KmPz1UMZRlTE9oUl2xeM6z2
bdgjhB5WNXHpqi63EWIZgupoa1H7ybcwjA8DJBs6dadZ/he4QBXb4JW4aq5pjloK7yI5OdVvZqgc
L63lEHKEQeupqiVRY+puRG8hUHiW6ejP13k+USJLVL0QaFm+K3HN6DNhU8id1aenkDOHa30nXnOz
u/jWkQGE2QDJq1gTdyw7BuG9OGdQk1xEiPjDGOZMqDoj3knIKAGdxItpIyTqIarHB7Imb1bXP8q2
vxuElmbkqgqvmQXNeKSN5BpmLDe8XPpOGFXOh4GPS4kxMUuS2YrNZKIQOzsfcUhMkSv2Fa2t0fZ+
m02xs+hN2Ja2ljTQSgxJnvfjHOaDa5iEDKDdtc5yBnA0adzDrK5snXXiHXVSYx072rZj+pIxpESn
QSshePF4EvWGzOH5XfL1CgBVkhEonUC/FuOy768d9OPWGTdMgl+0ltuLNxPiE0n1R+FKVEOkSqHR
Vaj1nZzOWDj4/Ksvtg/u2TcCexvLmBa2uzOUYkOq7bGneRs00LoWhDu+NFKfAWd+K7EEpXRmgqhZ
ElO8bM4i6VduLJd1IJcmI5oAcKwTKi9idHeAZeoX0pwNKF1lrp4xiO2IRtgaVbRuZLXULLkZomzb
kttiSr9DvYfClFQonbkissNmZZIxWsN2o4MkOJIO6o9LDW7xAPX8SkHLzv1jIHFFKcB9itTVM0j6
ubnmcb4C/N98Xp4/hTw0af7XkDNA0M+wViBrwOTXjqcSvRqsytWoert4sny6CqQtZvGtH6KNAoiP
qv+jiOZSLbrmqfmRBLcEKVNfmjun05/jOXDGC8r+j4CGOVWW6FV0Nr6j7i0e/amUx7oZX9GSHdww
v/SoCwSxG6l4kvq7TZJmPd8FmaoQbemRXlv+GmxaNZaOLseUVwTyDKkpeebJqD1bR+Ryvr89jpxp
6e3mDa9FgxnKYBWOzrZOadgPij8E9brmLozqmwu2fkGVeww1dr5BP0O8OTluCsORkDDVY7Asdxrv
uoRZYkCo93IqdGtZY23RKFe9Pt3g8MBze66C4c7A5KJBwDFL9WiJAZGqCbMNNSurk4FjZz6aViEN
DpJKQ86hluXP32ZHX1qJu3U6tjXsL7nDapqHvsSBIQcTByGFAn+Oc20d1HyMxeD3rQnFdiNM5UhF
skgOQJpycOyoIkjkndboqFe1ILtceht2oJUBGhOf1OwSwj28yppsqeRyOX954mIrTgAzKTwxS+9Z
DGbJuS2/Z02FRMiIL3g9b4RjnF5ln19kY5JsYPmjF+0V+n3RlY7ATprnsEcsWCLhb9xT/jc+XJzj
xADqVq9VOEtJdBdMcIGfWCEYzHDV0rBSmtsQnCdJNWiJtVSmtT1VH8IIr4JtL663sM0PCDzpoEnq
YHdbKOTM861GHHWuKnjxF8VmaY3xXPb1EucUGJFqYST1slHqdTD2KyO3DzaD8SE36W4NZDGnW1dF
wTpGh4RLQIJCMcmNPRBk2LRvIuGD44AXI5GfqzkqlmXiOXdG+s94SnediVLke76p3MqDCacjzNi6
Y36U0Zy+SkSJtH8n2XZQGc6NpGIWYqONhv+3OjTbe0gpk2bGeyXUfRtHa0X7CIJoaw6klVr08fSD
5FYpKBJdHM5W/5VbCrReJkB1dsxsopS2kDAvFmmI4Ks3hsIK0/U+P5hvBqgbDcuOE4BCmoatk3vr
vHK382Vq/ySnTFkpDhdPh5k65zlwyXmtBjxWwFCO3uKyg2xK53d+k1JBQJx4azoOC+6Vz46vETm1
JqxjR4PaD2odSxSHAP6bxMFKH0bfLYm3C3wbxtKohFfdBHsG4Z3Io2usdIcKzyEdMlhE4H34OuGE
7HEPZUKJEcnlGJUbVDKLbrbkdSqtBOHPC3Pf9Zso3lBDck2q/d+1WuVD99R1TnevGC2f1vyqi9DQ
ir9XQyakVZeFP9jRwRLcwX28VhxQnOGwcV0USnHnm726z1rnRHr9LtX7h2AMl07F1tG7bUqpjEmf
7VrfR4GJYthbgyDEskXuQDX6sEFOGaNxtIoHQFl+1Ew/bV3z9yCjyPg538lpQw7uWJ4nkR0HoVzB
KB4hliwSlCtNHR2mnpsOSB+za8LoGZOFYq837/rAqKpv1oUmlnn07VDXQR7IVJB/pIiKwkc/vaaT
RAQLhyICZLs430ir2GXXiTNJmr2GQmOoaJ5VxVghgNo5tbsWZX8qnGwHa2BTS7K/YrxqEFJhA+yr
qj4j7T4H2bEuy0scF1typ3d5ON5FStFDaDzJu9sa6Cp62UNOqmVi8EqIbCZ8nRnSCpWPYUSTqpOC
KQtGphy53enQynIrJ4zfTYZqi8y9n0xPjDUKozIRRAXTJyusC5FEPVr+4AHyEN2+MBp/H4xE9RqT
YECcUwkQ2PVPntr/+jX+7/B3efknVKL5x3/y51+lkDWu9vbf/viPV/JTy/w/55/5v3/nX3/iH/8t
+/lffmb9u5zpG82//1P/8i/z6v/n3c3Qjn/5w+ovi/mKWAraftNl7d93we8x/83/6Tf/Z/iQGab/
3/Oh+UWYj/0LPmT+gX/SQ0z7PxwDKr5j6SZYHdWGKfZPeoipzlwRTXN13QIaBM7//9FDwEa7gKNd
U+dsZ9gOP9T8k9hvav+Be0UzPdVxDdsjtPH/hx7iWf9G1DFg9+jejDqDTgrE2vg35FmKzqNA4lCz
LvY5qfBxHLxrgY1EmMMl2g6pdc5LVITtoRmI8DYd+nh5lUrf8QSweF3LfbWqLIRvlkGZnNs3RdB/
Izy1OyT22G9Vc+7wWfAf8P7qPgQKHEgIyxeqZD6uDx5aq6rQ11qEdgDFJMl0SR0nV9yXYDwocJZp
YLYbwlEaLGN0RtwcmIdN4svOUoHnukxo19KFyu+GYiQbhD5vL0z5J5cR2gajznnTSbkaiE/wJbDV
PY0PZ2kqk7cchdOukpT+j2IO3g/BK+aihNmC9cEGLa+25BOw6sWg+mvr7MniqRpYuoM2ZpQMomBp
uzk6MpHbwezzLpdRomXLnKOeLxJH2ypxjFJCj5q7keiEdqVoIl1ewC9l8T3FaeR3hSdXWuSKTTnb
FLOe7mdDzvDKZfjJxcJBWzpOuoYtBkDAQ40GIwi9VNeHFLaJAUsY3exgI15mu2H4ZBccFoGu0jUo
mzNGZVzdzHtfSpZGNCdB4yuOVK9lTyUKWMJZxqEJ0TSZe7+2uHDGQJPKnHPJVo4JC43vQtfMcUkF
/Wko6ckdJyTyDaf/hghchl2MXsI21L+lORV+jjhpNZksUwWf7FLNzIIJH8ivKhuIvolppUwoPBfh
hOARWaoL1Taiwd/MLlww0N0qq1QCXrIu32g90GEVvA5crND4qEthfRSVIl7waJuvZAV7jO1INEy9
NG4RMI0Eqze2tBdaWQ+AYR3rraOfLnZGMGh4pftxX6aTdnC6mb/heMMmDTVn52F7+xiTIjx2eq+u
G2GVHzR7kWk1Sd4zgY2SeE3qjLwpqccXyUymLq+LasE5DuopCcXaqveyxG942D7LusmuzAasc61j
w8nsCjYDbascrHXBOX8IBs93UJLsDOgDp1KkYNS11HOP6kiivOyI3QlFpN6GvIrIzWoZdwW9uDDG
SnyKZCI8jZ7BHGTl+pSCo31FdlC86sj2FkkylB9V4IaHRBoDNA1nWnuBJDCscMPwhJ1zZM/K4cYq
lt5thNeW22bSiLtVjcR9YQopzilhx1uLbDCyFNvhULm2scOvEdw7qlqMgFqxG5Qhvvf0cKiDa4mg
3opKySCxKGFUVPYZlbCDATeL6kOh9gyB2sEYwL2pznEozGIfKll1Eb2L0lgYOmFeSdu9O0GaXdED
ZU9MComyKKKYBqgMxy3zBfbMoOqZmgZO/IeYj/GqDEQcuq3lrhOblkzV19HaCbPut8gjTleKEV1V
PL8Tk1IBaUAZG33XMTQmF7tJlKPwuvAXitfkQUZf67t9k9SIJXNOK5rVS1LvucrFy5QJMUedWd2n
cCJa/yBU1tKxCrbgmBBuL8nHG/5EpC45o2KkFsykLhg/7UuKUQfZkY0mMmsUv4GJfE2SKP+tWkR3
ox9vecWgl8N7knveuuVOfs/sklGzTXxbtTPDofmhy9f+6odY2YAW0T7TcORmMipwOZhvXcydSY74
fDQgC2KBKYS16PGv+nasoiYOzbj/EgbjB34bt/6K7Y6MT53s0V2UM3GtILl/6rmerdyMnnnqoEYJ
a7xJi1I0+ZZcKe0WMpH9yRLXutiBF/hDb+AUqXhQUkKgqMO3BK9S8U4laxL9eLK5ulAXq9jDn5yR
3bzm2FQeIUNVQHv68eTx5HB0sqptpRji2PeSwtJpdbRnAVf0nIeRs/E4eGIZRIr3wMgcXTttmq5y
mjl9cWCOB2hXHDhzKd0tU76KR0PATrMxkdAVabMtwYzVtoD7jy/KAY6K40Kx77wUOKCksIWxzMsh
ehtrR/vqrMDAZKAqG0/gweTMFpGw12eqD+o434nSxQyHqXXc8nmWTKw06yhzt+GQS7p5mroxM9l0
5hwpXauSOoYEKiK4O1zVDaqm2HNZz7HB0BgzegDogYv47qUdK+1YlX3gV3jGD2hy1RvZqUSKiTo+
l2MRMPedIZ5aZUXvjYmQe+ob+49ASbSty0k+9cEtIWWC96lUhWkLG4dYVKhFv5Wk7O/EG09M0LKu
XAHtoo4fkI7MwG0z2U2s+p88Q/UH38l+GoHnpQmld6lCZuKehpwX3pFCAprba5eKwGraMGUwLA1U
UzSgWo94E0kDYZtpIY6rAQHqM7ESa5MyaTt0WheAXSjjO7BvcxWQE/SrpTB+drjAofInpXeAU5Mc
4ypz3qvWSPdaEWQfWlW77xACkD2imE1WGkmzfoRO5FaFbva71RnC8kxYm8JtSeYNREf11YAR3qF9
abFiovQg43GW2rjTOja9cjUluFQ6C55IAGOaeHhaleaLkSf2BjKAsyjMxrqptjTehBXrftzYXArT
qipfRb9xmo9G+LManSjPvu6JNpB0KhE2pZa5srjLfJVMtRNemRAvjaaFZ3W0kre45JmJ2EyhqPdl
ONBf0kcq2U7506Zuf2lrBoRhkkfJcqhV7Qi/JeUWUDk/JaZJY66MJBWxIgoHbYVWqcfWxLqEv9v1
RWN7l9SbQigeoHbsl6bWcJxaaJIOErjuwWxrPFweLsV2m6ps8OtOy3PyxcKSsIXUEdmWFb4qKLSK
EMGcIb3vSavJAEL4Tk+1KpkktEFPOHOWQe7VEt0gybkVJhIphkkVjbuWXdxqAobhSqWQOm8jKiQ6
Dp0E0Bc7/OT5ZTNtwpS4viZN8/3EtUJc3k1cJ02W8qTgDHwOSRSy8yM1FXMyG+FGrBXqhJIkovB3
B8Qxmtum5Ul3GKahmXO1YY0dYDbmBpALyBzNEmKMmYSiplWs8D6J7yL4wzNyhIfOLY9g3gq/pr58
MRHELchsaFGHVL+60fStuloGFsB2+s1Y/U6NQ9B2c6/FW+I++vDu9NgCOSvS2iy4qcS4k3Tzmevp
hJyGHvU/dCZc2FN/7BNGtPW1EffSszeeXf+K9O5lMAw65QPophXrBb7NEj3sXfbklwNjMZWKOfaw
RWLyNLrqwRBj77TazkrEayWsh1Nna1nUODZxEE6/0DGkBd7uIXEWqlJ8lmrzXpvV0ura1zod6rWZ
SNQeuTl+uN6Soy30KkAZeXBXY+QgYD1iDJ9zTGerMxBMg01SI7ZC6AAGgVO+qQ2/9XGolwGimUeK
e+h3i18mY93GZzl+cfPI1RA5Zz0CHueJJt21jVQPQRVP1NUuS0ZoRL2fcIjEgp0Y4xLZccmBPXuN
0cUTBobpbIhpZLddj84sx+uYI+Rwgy5bitj5MfLhItgAXzoHF+tA5HyDItVlxNjmbQbBJvNAqNoo
hoIWc4tTS4mu0116cWgds9IJr60aakuSMG34IfDkrDLzVllPB15i0/EbR2DRKFXSkkELOThO4fl0
6E+kWZHiq5C1gY3o0tuADlOVrcZxoYK2tDeYckM3K6pqVRY4vzoTiC2V0csc8s7reR6uhIYUijKq
HiB8jmNpXsto9HaeUdyEOYCvAPCyLAaUMN3Qv3NS/WwnT1siJ1sryXTqPdKqAoOiRqUzG4NAWVQl
yQpdzW6fxoBXe44NmRE9W1rhfu2xo8cxreVOwWJsUpwtitFhpTe65xTyVFul0vgx8tFFhbF7FYx0
J2tzMPDhAsGzRxReyGIZqHhasuxy8d5pabAobaN8ddyQFkI7cqB2OoTsufM9sRFjfR/rjRPMnlMS
yJaiwAavDozWY0/9Go0Sg3E1glJuU29hMS8iayMT2ypHvmGpQUqyR2u9e9FoncexYtwdpGPzx1U6
52pFkqao2xtHG6vAMy6NqUWy4UQHRBMeXfc6/VYLFQ3WNJhfjZmLvZVpHo23LLTpY9awykORPVLF
1JjoRxibuiJg+NPYAA2Qa0PhUxXOkdTojK8mVTsbwFr2ZRcxwgvawH4MJeNLp87tjW3G81VjfLLq
+oBd3tOCAH967M15f8lN6PymgwFoMEek/d1VdnAUtd2+DiAgfQYK2TMt4AWqKs5rVRqIi4aMSQd3
f8J5U2v4aV0KQhtapztHXuU++7KZ7orV6H4x5rWzNRiePUpP914bLWN0yuIBl8lmVoV3GPZL2COf
PnmZMbzXk05YmkdGpsaRpkgYgbghg1lcdSurm1cooHvWvoscmlqV1aggj9w+BlYIzSfeBlo/PSl+
G/A7AWHeS1JlCmCQuvJSW47y6aax+EHfnq2jNKfSqW11QnLecqJ3nLK4T4pHTrnqDJTFQiPqo6Vr
WziGtUNoG6w12eBM7jt8T2gBMPMs+qa1jqM78ZSHNAlSBklatZ68zvS9QaZI47puY+DvXtkS6Byu
ocAvIhke3MbAk+eoaAUngwQZiYS7UcavqiCEr0bTuDCY5j7cUpvoOE6AQ6t2+q3qkQBlNen5Hq+T
eqgt1YFVF9EyrDmz01ckD86lUFxZ8cgeIofWWWi6m54hpRofiT01S8rp6E9gewgk3YH7o3YLZApq
cnG0EV2ZWyh7lhJ5Qv0nf2mQCQ9CTkQXR2yyy4ap5b6My/HcWkyWqsEc73HamLvJiZhiOMihJ2mh
FgVfYjyqyRo/p9S1z5w+UNpy9t2HzezHaSCUySQRPq6vyXcz1H7nVgTklk5Oc44bt/bQo5ucH6s+
ax4xWTWvfUopuUyHkJBhomnFHwaS4ixcRvRBPhr9ykGWkoCAqxw/Mht1a1eVggFMJ2OGmjSaHZet
9jW1MjbYvEJcMYXibMRUp3i6nNDEMtbXHnetAwYKW00XvZo1MFQU+zGYJQsfOfbNovov6s5sN3Il
yba/cn+ADc7D4yUZk6h5ll6IlFLJKTjP/PpeVBW6QszoiO7Cfbko4KCAPCc9nHS6m5vZXnu4S7UU
/YNMAtNATk6xPUe3nOxJHqfmDU5JAZ6CUMhiiDNNPIL4yvCloZODv0qmk68gR4XaRdS5L8kVigBJ
5IOAgnbNv1w/C2qQPoC1aQoPmRr5FckcbpR+bmJrQWjM1603QgowRHE79C/fib7/1wnR/49SnZjZ
ncp1bvMs+D/e/I+H/3t/CEz+/u/+kfKUJPU/sEiBIWkZ1uxFCvv4HylP6Mn/Yaq07OrkyTRynv9K
ecryf2jUHpDi0gNBGnL2XvhnypM/mtHLhmVZsm7w1/6vUp6zt98hLpmcqipJmiIqCv9PpO+SPz/A
nHdGMxpJUote8At6Y/cbf7D2vX2qPrQrwm7uSjNbw3BQpV4dPKl/Js8P/XOODmyIMghpHHT07x92
MHBGITQ0wRB4yfSkY2GKZ3r0/L8fwlBFDa2xJkqGuPAZqLt23IfUXz2FuiVQBfBmTqBvTw8y86QP
eNPfDxDojIh0nAco6ktyPu5YRSH0Iltbw5OaHiMgZSo2qFFVnmHSL/1U5neFwFImUW4pkDYWfioD
PegmiFmRTfa5bR8h+dun57I0ZlgOAPX7cDHscbSVaGQSPXOANEXWWxIeRyg/CkmS5p/lkx/Vk8MF
8O1l8deTO5jOYulNtJc1BpZiXn+XPguv6tMekSx1xMLWb+pbZXA6LNH+sUX9t4Oee4RzAeBg1Ul7
JD3AQkUvDLGNexGz3eknePzvh4KtGzqL21j8/QGNi/W+Zsn5NZKM7s9Qn1nTx1/RvwaYf8DBBIIh
HxodoI/XtgpG6MBEmpccuuueSmYYe6dns3Qj+V4PAPtFk0sl01ksuAxcZltUDNZ1xcrqLtIcIc5c
cUNgmVf0ESKbUc8uwqNflKFi0KybpqZYiy8qQC1m5PuJzL3yZSrTVdNgjkiReUiuzDDm2gA/Dfr3
ymh7xyKOh/N3gT55HUjtU0rr15hYTkBSqh9FNwRrnEz1rs0KUv3TjVHipNbnq7btNimWKJGaXcVk
c4ABIHboqy3dKsBf9itLvNcVE0keqJ4ivqxMjQo2tI3qeaAVGdRoQ9I6T55g7hRN7GpdeD2K2U1L
1SFGpExW003a4bqn5YgUg6O0CprsbiMFDW5Y1SZvSmf0Pe4Mm5qX2Eo53m+eatxMGNQI5Vsui8gU
aNeLPlPwq1BeXMPg85A/JuslnpCvKNXd6Zd9dGUdPPb5tRysLAoKZod8TvRI27yO1EyaGeeLXbuq
U+QPzH9n36RqZ+JHJXP+LdZW3sqTDLeQDoa2dnvkaZZ259O6DXjh3Dd5dBnP3gQ636XMsftzZnyS
A0ZT9Okppv8yxtKa1lLsMt99UbGxqt+N+y8pNry01W7GqodJmzqYGO4C3fAUcL1+gPVOE5BPQ2iZ
Z++l9bsNnuKAW5Kibya/Wyvt+IYRudNFE60PphPHXHdhi6lvao5bWkM3AOvIT+G0o/2owAVIdJxk
0WOQACFN8408TE6jm04gPvTSs29ObgwuJqdVIMXD/vR7lo9+X6Yma5y6oqgSQPx40bDfq7Td86J1
0FTpNGPrwz9STQuG8aUBsaPwB/kBrQ/QqkgFqSeHa664q0BsdhH2lnL6S1NgjxrBZUNtS9NwiElk
XBXAKKTKvT/I7wGdYWPbrc788nlNLE8MC7WpqFAoNtgEf/5ygR6RUSwKydPb9DKZ9E0XWRe9kW+B
M9+0yWBrA50hQ7Blbb0FNVPQCvoR6/ssavmU1V1cpw8xjI+iEdE5lR9UEM4sa3k+tQ5/oyUq2J2R
+ZaIbTRs5n/+xj03iaquZFgz4Jkos5ETC1c5IPAGKATK8BXZZZsNd6WILyAtPBF9P4L1VaFEbq9C
ZyoMetTkNYWe6zxDCoLZZCzoOzVU3NOP8zteOPVTFxutYUVROQbi4AX04+jGQxAGTqi16337mfs4
GYQ0lnXvgfVP35X/9hBe7jTfj4jwhVq7TtCkLBagrhYYdVXT4Em8ChXMxUjfXl897qU/mm+diWmW
H/9ysGWUIUclxEYGg6SFKw4txUW/TourGag6ViGQ2xTWZ3Tm2c6P7q9HezDFxUr1kRGNtJwMXpa9
pfGVlo6Q5t5Ov795JS3HIBBUcNrWOSnFxetTcrkAktUysya9AgO1Mo1zPpvy/DuXY5j0ZSiyhskm
ZNKfqzkSA5KBkdB7hn8zlOT7cmkjjLE99KWNvHrzXRekli4P+aqYAdhNuBNJXvdU2odgT5vtvTV7
98jRjRoIDyVN1zUUISUrLtX06fTz0MXl/jC/axMoNf9TWFbzVevwCAsDKANVKPVeSK5FEj6n6dMv
vkKAxGEobKjXrSxs1EA/w+nhhQBeJ8mzGq1mDY8MxlHkpOJFAwNZTppVrTR2BtE87RFvQusdrDuh
RFjGcZxP75JyWxkNybF8M6WQFPQIo+brprqIe3WN3HaVzpCp7l6NZcQQhqMHdEmp3lTCPRo2WVJs
GwWnQUphIRo5akN2Qv6lBclLpsJRyRLtY8TDYJsjbbsfyT6nHXXfnW/JkE8ax2jfjBzzMLyei/FJ
G3u3S3/l8oevU+ssAEJfycm9NDyoMnFoedtDk0h6mUSk6Qag5ST6Lyl60FmmXQZR6aSdTFPEMPdz
O90s+SZXJKpwKCXBQYVMNsig4S++zsbXvDa9Aq3p3hRoPiCfUmjrsNdvQpzCxBITqUR5GOO73nyV
aHpvByoKubLWw+7ru+iGIGoaVjk6X8Ax5XsXFtuW08IkX2pY72S0aOzW3R7FKrWD7b6vLvME8xm5
V65M/GpbUiLqeNOlHyOZXqDxafk55Jdj9RwCVSll6pfmddt6Ee2hMfa6Si+9iIJmm0x+bobJcv1Z
jgQ3h/cZiNEfoek2eRE98oVu5vJa3EYrUXhStPp+BEAzxjTH9KYDcAZrNMRX+OSREoIqi9UyLRzd
LhYGWN65UyWNLVpkQm8tigmdGV4M1VWqXqsD7M0eP0JJ2ORoNPRRsKXqMQIWJVVUnuA+jPG6CTdK
gwOemILeq9ca7EjxoWixKQhvzGZdipi/ABwKIZu2OpwevXKwXXN0kCal/qehdprWyRaHDXjxuCao
5X2e4HUCZoAMOG1VVD/ydQf+II3fNYmCefUH4NpaQGW4l3+XBXzfwusTiQrUQFIQhhfWrRg27Kay
die67qXyrqMm19Vv8M+vK/HLGO8Tvg4BxpMgXFlxc0XWE4ruKlVfdbF3y+5XbdJgsRULwBJZh6a1
WEEdwYICVEW0RfZmDXddjZ2QMus7eA0JFfvmU+z7i6T/01Wl1/r9Kks+UHV3Ct4JtBaLyW2Tfwol
7ZBXNV4qFKtWsAhWok/rB3sOis9ximjQhTA11vh4P85o1xrjk12EDj9LHiUIm2GXb6u+XtO/sdKT
P8YsJUXcaObPXe3RR2UXpv42cV6IHE6GT6NXvTKrdaY0bjx4EcdkHV/g4Oz6/kXS3ef5jdje6N1T
2ItrWXuZoo0Bh1AT1G0w+du2ekx1lDyxgUs4dMpE2bXyRYdAnqI3pikFXtac+/V9azarHoYG5R5N
vOPGEmh4tCKuUtCPVSHRg+D0XCbKZiYnF7SQtbuWZ6g/JrgvZF9Gtq3oCxEJPaf9B52Q6yCfOccF
rpmlA+PLndUN+44e0UvDytYT6yvWLRpJ2scm7m/6/S6kQ97qDZBa5l2gWQ+d4dXSVRpZvLILvKkV
msL1Sr+CG2Qb9auAzlgxcZHOtpIFU6tHdBno0SWFl69YjWFVPscDmObkRaKSPWrFNq2ZzhfcBNB9
zS24NI6R3+kA5IFQIGK9otXp020nobLykiDd0CFtYUYjRhmYQ2TPg7QrxodO/SWWr2Nk0EH1Yenq
tih0W6VmMTt+5fBmhDxfBS3Gvcatb21lXk96VxF8z0ROs8HsYsy8SKJ8JxMads1TZ+LXXc11oyT8
2kvKrqof0uBV1YQNvUWreX+UmhcaU7f5FGxQDH5qKvcC2fgyKb8IWrNu8rmdhnsTHmKuLOvOpL7H
IvH9XnX7FFf6oMKLXV+PaboVh8y02zj8CHoURLIygv/hiNwPoIObwYGAEtoNEJus2t9WnY4++y5W
PZxMIC6rLh0vnp6tFQqy3UclXsvliyi9GW14j7znZi9ml7n+meNTtbdKtApvaPtwz3sG6bYa/ezK
4i6jJnun757a4lGj1XfMcDKZ9FWQVOtwKryBAnUlX3XVh9xdmGHqTJSETHjfYpysg+k69ysIGqTW
P3QdA6pmf11Nj5XwluWTq3Aq9trgTt3vBpVeQaxA0KVyf99bdBtbjxy5W3GEXjmyq+s65ZEI0w29
43iU1rEx0kYZbXzxCxwePb40a8iIPUbiBt16BG/7EQIt66UKlTLQiIJrVAXDIi7Mi3SCFZCuQYAg
DQtogaF3h2El9UIFwAJPQvSz1xxV3zBA0iqvlADtKkm7rO62otl9KJ1/GRR3PjwnXVPcpFF2de75
+RVxPqwhVFgQ/iVQ/3jMv1ZE8gP15zJ5m0w+X1/6MOoa9gzN5HF54Q8l/Q7Dzk+S3aC/jLmAYCHh
xUprFbsunxYDk4ZHwcIciJq7EX6ejoX+jj9VdTaIxHLOkIjcFrGhKAVBTzZ69MSShjojdTGH8OiN
PD3KbPa3CA9V7jqGZNA0C/DBXFx2+iaV2qm0Bu/Zo3lh1TvPz0RH9jsIeBvR3Dp1rFXkwE2zW/ft
iWSys7+jXeZMiP8d1/2MUvkZugook85PkWzyz7ivyyO1aNP96IERl7BvflegQE/mL2QWDgGcgyYk
fUO0QuUN5w/pQtmYNoizMzG/dPRpGJKsSJqqGN/NzYfhp0VbPiBdn4CcceuNDHsLYWCfQiDE8ULu
7lRXtUc3XbeeHgMykfO13NxqZ37GkRsoT4OcN0BFxaJRZnHjibDOlYY4Hb1y1a7Ui2JX7fyNeVHc
JttoBQrsUn81X60LzvaVb/+iE985vSqOPgZ+AJUP6oPWMu0uIU0Zw3lRiFGBslzdwvdxtBqJZFJv
QyVwRuzsTw/5942SKc8d4oZi6oZsLBZABi1SygAGeTHps8GiVlYSu2EQk6EGHtPozHDSfENdLjgs
Ogwa1mkZp1b+c8GV+9SU1DIfvXblbyIbzvUKS3r7utiYq9MzWyZrKAJRNPrXSPPDPsjKVWJc42PP
y+Tw5N6BbcLvVMLUkqLg6YGkY8/wcKTF5WmvoXKJxIw5OWS01tAZnWQVuuCvnd6tVi+XilNt2jMZ
5mP7FFdYChri/NqWG0iuJ62QxQwKadfAf7NW83U6+mdSm9LfV2WeIkYtc1KGB6outsM2xjIihJHm
jZthjQbJpQluXay61cWvxMXP8dyz/Psi+nO8xXqk5SAQpHwez8lcblcbIN02VqJnl8d37vKvlXgw
s8VK7Gjnabi4/eOt3Qg2tWS2O64bDAdf8tzEjn3bhw9ysRwxN0srmoTn4cZNtW5c0SFHuco3vsvO
4iKLs/nWHTj9ZzaVo98BBYE5Z0QGUF/ME15gQetaO3o+QWKQi66ZP45U2HSE9f/Oh3Aw1GKOnJR5
pob16BE3bjivnf0ah9jrbFtsg0ukR+t45V8nL8rj6XGVo4v0YNzFB8gNjPJRwxSN+Nc+yi919UJJ
a9cfH039CVY9ymKg/xV2PlbjjI1+VSI1pVFxF4WgfjXI4mnLHTbxSiIrBVFKMwChstI7maJuSh8e
prM5dkfDVsuuDZhGVNqmTHc7WnVNbCbV+FzB8ujX/a8ZGYscPx3l0rifV0smVcR7SDfn+0hyrmJ0
ZG1oIruwJirfGf7F112E/p7eGX3CRoHjFsRh13WeVHyIe/3MKjwyIU1EG0TJQrQU8/sVHuzG/RBK
huHLANLrYp1lBsBv7DPVp9Mr4chCmEtuukXPgKbK2mKtk6CnTUiB8CZxFR2g8vdnau/Hzi9UVlRC
OC5pI1h+TexN+5HTdA4R8Gd4qe/IP6+m1fQ0PVnu6cmcHWvxOVmwBGp9r81jIT1/kp+oJqxEt36Q
zo519PUcTGvxBfWiEBWVyrSy8HbQ5HcMaP2ufj09Ie3Y65GgPJISILqRlvVJv84EswAT6/UYZQbx
fJWR4l+m1DqVbj2rLYmJOx+1tImhUI7fUlaPjkwO0jRvC9pBoLrmGxJkYfwomFQw0ysrfB/GX0Pp
puXo6ZQK6PYhq2dNdm8gapf0C0XtLugbcgdsSRBlzDT6pJ9BGQ+Wrm9Jym51gKFjMq2Vvrnp9uvR
N7ZBNc43JxwYyROQf9wFyG4Uuh/x/KSJDTxHqD0SVmH04WcISJVze/axgFiTzDkI5Q5iatri1YdZ
iIWvpg4ekgcIqtCBeyNyjAKjEXxoS/PLyNONwCXNbnFY1uaMKY2YRkzbSQXLpiloVw2QDdcaYFGS
hKdf5LwaFkcnMkQNLSJv0pLFxSE934+mPa3CnuggtbO/3q6fzj6BI4HAjzEWn3KET4s4ISn3nt8F
+2awLwET2X9Oz+NYdPNjkMVjltp6SOOeQV7fPx6D1dfL5UVoPwQENmcGUs48scX3lYNShKMXMZvX
98i+32w2l09/fp8eRD7zWr6rVgd7bOqXNfBWZlO43RqG0o5/OkAebdWRnX6FkNkNCXIAG1wAHdxR
d18rTmz/StbFRnD9Mzv+0e3rYJV8//nBzxmNYqwVg5/DBdd+xINnlRFaPfXng8YzT1eSf4b6eJ6N
6hAzkkdJ1q7tiSdMssq+yJwzz3heECdW/ndQeTAntS6ssu1CIg1kn6N1Y+xfyz4E3v+hZhhnbE6/
0XmN/z0amyV1Kr42dbE8aTnEuxrAIdLzelOgi8wFKkL4TPn6/X58PT2YdnT5aPTNibpET9vyKlhh
27zfKyYpCZrVHfT49nNiv2p2u2pcYv81VJRLsgIudkjc2z5uRFbUh2H/1lxhXa4M++NxsC3HclS7
sVFJOJ1DI9Iqe25deNE27GHlj3YhbCpbtP8I7tPDmY/56KvR55Y4TafQ/b2lHrwaA3qOJJM/84rs
DbthhBMhnPIgeZNb+SMqNCCi/nDmu1aOnZtEAYpOuw33pFmv/eOSGQ9DahWshyID5BEQYWKHqsTX
SvYqWl9DDjiDlKmK+CtTtVVBX8AeVs2wv0E5CVnsYgp7MOpkF5FdKtKzag7kYXZC/5nh/Dh0bxYN
tImle/RYf/Tdr6R+IBNA+3Qe9fSg4xLWmjenl8GxexH7+r+mtNiqFD3v+zpiq2rc14+bx/vbN9N+
ejjzHSlHP1mD/kzaKOim+H6wB29LimSEtaPBATeDWJR4E7FAfFKE1TDRXN21N1g17rREgBgLoy0w
PzWKW6qReKZ/B+93EigAfdDthBvmLP+elVMQD0c6hNuQyuNwPVNsJbFbS837ZJGbz3rIhfKqLGfh
TW7vU+n+zJNTj3yuzIbg9h8f7GIbCi21yoJuHL18BZXWhfPkps4n7Gn7unG258JD+djuwJqTVNmE
+o48+OfaK820rQF5jB6mmqgV11x61iORIqnVVbjbX0IRWWGsvpn3+/q1+dPsbevOvBHdcp2s9dW/
M/mDX7OYfJ9XuVGBB/KeO5e03QbbAEKDW7o3nHxdOP/Gxw7RwKCvUps7WhaLNG1Ny1J9kjv4Zqz3
Mf1fAx4/T33+ZOB+UGIdfmZ6xz70gwHNxYWsFuSs3g+kWxLbI037gSmTPbDRfb7FNqyZ9enhjt1o
NY0EtKVi9CDKy51fJQqt+4qbdOC/iAEVh3iXo0jp5YmgWF9b7bCt22qtmpThRqhERbxuS7pzakyb
djDdEL/rOADrekkZjCqKWF5T/3hR+uLeEgGO4VZmZqFrCV9mRU9VnULzEV6tKifhGl8aONOiaDmX
Szq2YGns/K9vXv+5YIO0VIYmFdDPC/o2A4/cCVAeKU21VJAabOKQfNrBXobv+GX6w0OJCN/3oW/z
VSdsnQlCnKk41037V1cXiULt8GfNP/tgKzIo3qoC1k4eLxaL0N277NwU68gO11+d/fmCktpG1OFe
XOM99WG5v40za+vY0lLoTJZNfgX6zMX4iSyOoSllg4dphF5+WaFMdefMrn5sayJXSOMH+gjLXG63
tR9LQ9OY+E1G93OVc2zOHoXz21sGK4dDLN5uSKbQ9wur92LlWRHoYiNJAkMA1eLvzsCZtt9Ws6n4
gLs4tUsr1p1mxLSFGmtrXRQJToDpr1hW0WTENeSh/kIqZFf14y0mF07rX2sq6hTM20fqkAjYNjr9
s4XCxu4/4DKLreJmD71HbyRHguNw+ns8FlvQFUOWhC+SvXa51WJRGyvYZXgxeYWIi2ROEFZkt4I5
4bo22YkxXZwe8btD+K/HeTDkYj8NY3oskpz+ofEi2uLNtO1ulRf1Vrme7qy7/X15O+7krbDLvelG
vs/PJJePLpeDwefT++CTIMrNEOkyX7V6xsTarWkUOD2/o4ueEoYh07Cpa+piP80mSTTgqveeztks
a5Sb6QMKh/zMizv6cXNE/tc4izcX+02lJhoUCx1hnZGJ2BNKF0ZKT6oSPEiRte4maZ2m6qbV+1u0
8raJYrbt56K/Qg905bZF6/Lydylut4kgf9V5AnseSoxeI6Hau6P2y5DFbTa2Z7aFo9/TwS9fLAC4
gVhxzE8oodEUUb+d47BRY9QcZuKZoY6/7n89pMXrNgIJO6nU6L2hvkq7x7SuzryGo3fBw9cw/4KD
BSWqlWHVotZ7IoV6OmvQqGIqX12oKK/1OnDoT51NGW2xojVKdE6vtXNPcl6LB4PT1R4GnCW9J+H9
EVG/78oChM/tPvw6PdCxcqpGZhDXaoukDWW8nyMlelALNOZwwq3oe9lgUMBNiFsQoULskih5weHJ
Sdb/g8v2vBr+2i4ORl7MUeaUD4WU5lnNNmw8chgRA2z3bb5t/T49y6Or5WCoxUbf6Vk7aBEXrdHE
vsfAMbaZCuvMO/tLXjWfyoePcnEq6n2Nrr3lUT4/axTGb0gB3X++EOLYtLKdW57nnt7iGodfUAqq
mcGade+oxO1zSSazf/1PkhXHoiCFuc2tlgqh63Jiap4HmJAwMYvEjGGtFfGzHxwLrWY+3xYAyDwJ
OKLis2pjcHXmuZrzt/zXQjkYfjFVtek1K7F6asx1BYd0hJIVOAOonwAiZ/Q101wTsbMVwrOG7S3O
kGkCT1bWcoEBKHCEPVZzybvVId2oNfiZFrLXGm2zvs7qNwznXKzCLya5ciC+W8mfWsvvJWlYJSOm
wrG/8iUDJHxOHz8dXDj0Wv1c5IfRIF0nmBsrwA0BFZHOlB3yxR696c6+s+hB6+2c39OGl6HS25GO
l/pU2anxa2pReYq3ArzZMcnsENvYoJZg7MIFsgiNhXDbZNcNmLtBqC/xktvRzbJrzQrYg2s2T5Y2
2an1Gy9trJdwNqW/PH7x/cexQzCDmeFev8bwjUz1x+nP6NgJOGvsUPHJqiqLi3WAk5Xkd5VBRUTz
cAfzh1sp+3eGoCCCBZCqWVxMf25HTU3ffxuqk9coeEo2+Jvt7yOM0k9P5Nh+gArlv0ZZbHr0dExV
BVzHI/Z0YPw4gFTOfKDqsdzU4RiL7a3SlX+O4bN0SvNNKJPLKLiT+pqXHdzlJXS/0gmqa0vBGceK
V6H5BZrAjsVh5ZsidhvZKpAQLD1C8HDK7CqSH4vhbrKeDFzJGulxhLxQcccwxMgb4mElCIAlzGyX
+9NNEO2gjtN5uA/HbR0IV0Llr0cDO0YsdHyVK+50MWKEI9RPKfGhbzSAyO4q8fX0c5aOnWMmYklS
1iLtE0vFaTKabaonPivmjqbqy/LC+Chuuu0nCbZdfTs+DFegotanBz324E2Etli3oHAiFflzCZFS
NrVeFhjTvwWosS9euKgwdbAZdXcRx7enhzt+gh5sT4uLPVGVDpGJEpHCJVvZKlscNJ37wTYcumlJ
VlcOYg8PWvLqzMDHHu7Btry84Md7CBsDtCMOUBHo2JOp3CnideiknN4v5c5XBhsILT1v51LKxz6f
w4EXEaqijSUqW2Yc78GGEUS5dGGee6xHDzjSUohfxVmOuHisaizkUKSVwaPOEbu5Q14GhyRntM/W
bY5ta4qmGSIRAoW+ZeaiGGMtC0Zp8Cp3WmPdt84eQ0dYqbtqJa41hw7+1bkz7Xh0eTDmYnZQ9hAs
14z5TLurg5Gn3TmT8+uhP7MNHV+dZGTIO4kySd/Fu+px/u5VuRw8s22e9ACdEV7ckhi4OfChUPI3
GVQuk7a1vflV+ha9A3iTmm96n2D7WRq3xPT3eYy1qRVcW/6fM0v4ewP462zHkl2nn0+hi26xS06N
GOKMS9dAJZFDIJkTVPdJ/55KN+HeURKwSdNss7Fug63k4yj1fqfZvnihmE9jdtFGWIE9S8G7ghSh
lXGkskDZxY4xiRuSCjaihWD8s+9bvoNf+/mGVMO3S94wNAID4uBJWpcb8Nq2YuU2/G8nMltgbk6L
08GfvPOi6lEPKKP63UookHzswfJ9+cKlaV2E1Z2k0aflSgWCH3LpV+J0tdcgbH41FazttSS86clD
NN0KmIOuq/61NKNdkOTPllTeCkFy06vhSiMC0HWLhO9l2m2hXd6BRITIdzGWa/mx0t/G/iaOX/AS
RoxrxQ+a+d5Ulxj7BN2L+Igp6yquKnhx+toc6XCySEz4O9yvV1b1y2juI5LGCmmI4Woi3whCHio0
zdG1m+pX8UA2QzFdagR23XG5xH6YUn3wUQA2C5HMRaBdGk/FM7RcRcUtD3EsLsv+Ht4F2Whcex4m
0CD+ThRAIm+D9LIob8byISrhxV3qs4EmuhygPUO8k+mJildxGRM63SQy/szVU6IiLPmd0c2yjy+n
7KHvSnemMc/63Pp3iL8Rhpeq6WiDcY1VwyvI1PdQfwn7Ds/hO+avtr9PL8Zj2wCifgUNNEBUZP4/
z42y7asBlBf5Uv/BHEjxa5Q+EH6eHuVYLA17ASUceVJZ/06RH9zswk6JpUZSaILjA9uXnOEjrTrG
7EKpzo3g4ZlZHb2VgBLgbkcPi4FI8ee0gjafdPh7oycrF3LP9qnQzY9dlGA4U8A1Pa3sksBTKyo3
joZV0Yiu6HdOFj8nvnt67vNQy4+dsBEbKIX9yFIW8aMw5kMi+KSIfdPnyxTdSLkbBiAwNCj1ENt1
HZQombbTo87v7a9RlbncwPM2jGULh0E2peyjavTUUXbTfYqp2XjmpcpzWPrXGLQd0Y/MXga44edD
HhMt1fclY3Sutq4dPOmdxovdehPdmbvmQr7xb0Y3cWNw907u4Sp5eS7/NUc1f/8CmmJZvIjx1PkX
HqyrSUysVJD90TPBuZUGabcXadoFeAKDz9klD6ef6bnRFt/KaO4LocUIw1M+R+2lzR3N7DfBo4QT
oYHk9fRgRz8ZDQaGBLFZIpz4OTXO7ThG/0Z5bz0rM3CgdWmGk86lg481xWrqwTiLsygB/qwmc0dR
rolOgGIK0COObPQgCCsp3kIJJNkDmoD+lsHxyVJwKp5bSEcXKz3GJoehReS8eI1Br4wog8LJyz7N
d+DadkUBO1mlzv2LsinBNbdr4Xn2Y1XsT84tR+ZH+A6lxeJs5HAsAINlo2szT0Xlw/n52Gnnkwep
FehSkjbBmjDTyG/Ch+hRnq71cf0HrwDBPf2ij5ZYD4ZcRrQC+TZY3Qz53FKPjPYX5XP4GF3rd80r
+tLpIfscN9b2uXElAsJo861ddOr1Z3I5jCtciYHBZphX3Mf2Q3bmzXxfG/76wHT8Q0XuFAqb2M/H
YU5DpjZiMnnhrrjUXodLqPluvKZpYCWv6x05EKJF4BW8kNNP5ei5dDDw4j3IxjQidg0mLzbeh2za
xrMnzoCe9fQwRyNFjc4o6jkWIcP3QXKwg8iW6OdpSkuK4GEJual21g2hMFNMNgoYQA+T+XW/0y7y
NXq4zenBj+kYtMPBFxtooJlS0pr/bATKLgu39Opt4fobdVVv8idrpe/69XQh3Sm0ybCN35y7TSFw
5gUuX7CGioGWT5X+FWWR3zf0DKZqi64AjKXS4sta3U2yvh6M9B57cCfYgyauIxdGslPCKg3UimaN
QkfjHz2SOiM+bB0osKEB9/i91qkJqilCscarxHBjjtFqr2Q3avqZFBwMoJfJlK/mCCfTtnV9mZjv
tLmgYfitJ7su7XdI5mjmA2JU40d9KfsvRn5Zpn86dXIKBeOWXVm+4BeEGjuxrYk9v/Z3raLhYPTZ
iLQpCsl2T8ppaPNtbQXekKZuEPyRdAv4hEDNwHTgiNuZIbrq/pccvIMytJUZagvgMY2StRX0140O
/Ve7rOXbHEaGGmJvZW7D8jrMd9mgvnWJsqXIZPct+tGW9strkzARqTa8zrx+zNTOpelu3Rn92s/e
DIyHsazoXmjSw3cZA5HCs0Yfla+xjggI28uhDHeCApsVlGIy7pTswgJcXJWx06AgjYXH3BJu0xap
yxDhaV3ZvRRjGAE9Bdy1rrgqlihU8JBSSgBDSTigC27N90EvnBIAL9Bsm5vQem+OMJkje1TiLYRq
G+bnQ9JDnB21bVogBi8wSkJb0ipzwv9XlyCvvkonL8+f/HhtjR9KKq2GMMSz4o8Vfqpy6BY9/Cy5
AJYz0ahJ3AjA3RdLpy03jVFgm2F84VKzBdC2EmPVzjpx1wgoEzJlhYf6ako0u+ksB0wrwMP01qQb
oAvQEXQD5HOskiaZo6+3s71ic/fmiiA8W+XkABveWuINJnZlgA88ZdhBeAixnhYpEe2bp0C9bwDU
VmPw1Kp/smLcTSIQU71zcgIDJQZb32arxIq3g8wpkmiruNYfW0Ml8ciLEd8EP7rwUbyJ4JQrbSBW
/RPnV7V051e/e3HciLV8FxvimdLvseiCjiiTABlpEyXMn1stkMFQEaRm9HqqHon6mmh3o1q71MDQ
7lFgH/zd6e3naJCs6cSlKgA2CPiLb79R9302JbguJrZmv5Y0i6G+3xmrT8S4NoCX3bkK+nfQ8tdu
czDi4l6eVhG/IqfzBgWOa9mhgyvdZrA/B2d0sUNe19szUzwWWRxOcd7+Drb3rqYMCC+Bs3VW7X1E
q+gudD/fAoo79GycOcmPnVmE+HNfHmkHiks/B9N9TAqkua8oSrbJGDu+/iyV7er0lFgKx7Zsi2Ui
k9uQDXERseUNzs5F2NFuTmAYyhOlssdKwXFajTc1BN8IM/msEtZ746Yspsu6/DSSXwEqaBnTcwML
5333GMI+r0zJNSrBDSbN2WeW3Sr3YX43SUQU0zVYAHwe3oQ2dRUtcobMs4R0Y2EJ1eovBZdRRdfh
UANukkrEqD6W8MjLu9aJjAerA3lU7YyQFJlYYWH3S8TirS67P/us98x6p0svVYzrgr7Op50W7eBY
cfO+7bDfjkvOl+jZB2du5dmtFmLSWT5rRXcBKNSOcnId4AhKId6ZrXEVJ64hgxVVXWkQUURf+/6b
LMGnMv6TtPPcjRvZ1vYVEWAOfxmanVtZsv8QtmQz59i8+u+hP5w9ck8fNbDPNrCBmbFUDMWqVWu9
63kRlU8O0GoaUOHmZ03u9+djYrwuJ63RqtxGxNKZPEvzfWbTha0FitqxSs5leC0FYU7EjRlPqrm9
sI/Fs43zx6ZDOwh7dX8eiAwQqBvm7/P0kSl7nVqlcH4Mm52WgtIQyrUC5VI/my4MZTueIF8ZXB1k
lvIh6cgEZOFqzH6G8VuZB1jr7QvuWqxp0wppfKuL9Zi9Jvp3tX8YrV9/bFKk3k20xk9oGmZiCRVr
WcNvThGKmL4AYFVWxH2cHbO+hsKE5gE0vwLdoRoezonsChownkMXrKDzj24EVg9DOTeUfWGyxwej
xfMOgcScr0BMG48Kr1XPBFwCGxsMOfD3O3HE7dA3hm0Lp6slSzVZ38UJYkb8kyUckiyZ5uTexAhK
f8+giQfjiyjeR+FPRT0042tQ47eMhTzQCLun716FLpY/lLB3tWmkUL7mGOdGU23Dg2cf7hDKGYuz
Fl0Cg4V/RQYH1CCTIiQhWikyWOMWDiXe9MFSJ/FiyBntwaS3m+P3ZhDEfUej0DxYO1nAVWWYfxSh
RQwDYqx6KdvvFq41Frx6a9uY1apT1NesKr6raraNNbpoX2Z9uheJRPKew09BsMK0a8PB7ssnFeuB
GG5kGJXboANfG8u7gBpELISPRVETvvf3vaLfxaKyK4A+x/LgBNLDIMPTJXK3jMDp1GdlIAE687fF
dB8oj0AV2uyhw7mec9hZ6Kjz5btRFVxBUg6p1fozNlfVi1I9VtGPDD1NveSh1szUOjkU5N6LR6Nf
9dG9ILzKxV4bjzCGm2CnZKemeAynLRbjjfWqI8rkWF7/CFv69ACH01VRxftkIfNODzg5kAq8DzA2
HYSHvlvX7Sm0LBsA8YOhhs8FR+wYonDsdt1R01yae+0KzAgo6PIF5HMHrSTHuUZzz9V9bNV070Oo
iPxceg/AFpuLBbLVkoaxjtAWVbwiIJzrukMuTwfOnvQ0NIVOnjI9KU21r1La7kaYXVZ03mhV4g9D
+2wK7U7qdWRz+n17/k3IkkXtYigCAYae0bZpnU4jp4wFbGQGW7kEDm5i22P1rkw8qlqjDVrAId6H
w6Gu6rzzBgPnNvWYhjBHkmGt99amatJjF2+HpIe+5wJ0LydcfixXp7UDCrqTwDET4rNjNR7gaZpS
+N6oZqq4gHR3YbsImI+55TVjvGIB6iY6tamUdqwn5sZMt0M+o6IhCTVHK1ajIPrRFooz1rGTgL7o
H3u9Wg1jSlg1uaYIvLzdhtkpHp6zBUMUb+TIk0xhI0uiO+vnN3Q7DxWil4n5lPZkOqmwEu2cnUY+
e0XxSkHOqUow7Qm1hCp6bgveYG5uxKS/S7L3Zt7EuIIG7VZKXjBm2ptYOoexsp3CJ6Ejz2rUq0B2
9VxyQ8kfRR6T2tyXQXxQyIF22hEEqUc+2ztjSDfpmYcb9t3MnWJisMmltUWQOLf3SZE4EpToUfsG
w9uOpcGNx/dk6p5iFLAKnX2vg/EYCw1xe/Hadeo6K8NNFAx7GZDRjS306gZqIdW3LEMSzYuzpTUX
LPhMx50W+QjG4IeYN0a4fqyy/jPEZWiFyUQoBhVNq5qMcXYB9qV+6uJ+cwZ50c8PY/UWTp2vBOE3
sevW2I35bVF7GcZNI+ueMALQa5LYRejvm2Xi6BAU+u73PNziGyxB5WVARryCJSgwSgOF998hC4SG
KJ97HkWoiXhs7CKcc5ssxYj5FhLtaiqBpkK0k1SgaZu/iP0gdM+k6lJxJx9Uv9sY6/y7wvpsaw/Z
bnLyjWzLi1doQE8vp+Cv3/g1jAN4r38Gv4gDdVpcmjjOYTG6pp/d5Q/Wat6ku5zC5bQDD+eFnLiT
VeQOzriSV/J+PEUGSCC7uIdL5N+q1l4LSxcmJAkVSQHecjEDA8HsOT6CHZV7g30XgXJ6I7dwLRbV
cUqkW1PRyI9eJG6qMUxiawTT2gmnOP5QgxNQ8xuz/NYYF3ehZ3BFpJa76KZXVfgl9A8AEr9+cdey
oJ9uQ784olTsy0kFgJ3+OtZdobUHPDx0XEOlFuH6eP/1aFdPRJ+Hu5ijaZUPaXtmOFBIm2HDQf9E
Tvmhdmcv8Qo/Xp1f2xt3eHUqULPXltmgSPLFkKpaYmSUIBbIwnfYTM2c38ik/Snh/OsbV9Wl34ZC
CD6Df3/jFIGbFiuQmXYzSPWkBYjVaAkyVrqT7oItOb1V/MN45Bzd7Tl5evE2d5r1nWrn5L04gnvh
JnvR341t4VEX9pRtvbfujW39RGhFF/ytbPDVWfXP5V6+8jAlI0defwYwjESkhs4aBLZGkvPrd/2n
yPqvx8KnB8hS5H+XbRmllM1TLkjiDumrg2TDUZLettQPIflWQo3CVXMYH9X6oTsfw+RNarcjBtMW
GQK5Z28FIBab73NK60jHilWP2IHeJ3mDpSwpUixPb1zu1XYfQKMWmQHFIJq/OPXpsa51SU/NuCbj
JnDqUbAoTnLRi1vOBJgkRBizPBdz7lchoChhcq0wutVVfW27oMkVm8pFZa2bFyfcZAh1MTa5iMrt
nbfvCLIOcDs3fB/Oo2gbbnQwb8zea7Ph84jL5/PpAI9nWxyUFSOOS6IR1F9Hxk4ab+wPVz/8z8Nc
PN24Hfumlpan69U/qo22qv38QK59Pa7UlbpP7gMvubFCX13aeIQGZQa2xD9lgU93ZsVJH1SFDKQ2
35pl7xXGIUW/VuKkrsc3VOoLTf/f+7wBIFhhm9fhXf79GGucRwxxmFiqZbBAquAXeIbguuE25Cig
RTWoGpX0e1O+US4fSKvFmXUI0pc45TASY/wptK6kZk4/kN4LIP9gtJ4N2k7TAydbUK9gs4JCBh1m
2SN+d9i6bMPujtYnkr9PYlLYbf6jFalh5Xt8NmwFF46Yz0mk34DGKwoZX3/dV8tatFr954Yv9r9S
H/W5pNpKXn/czqvZrVbzLuWVxk7ljavJ45y5Ihlx/HrcqzVRRFjWohlFMK9eLOfCYEzQXXBwT/bB
wVrF2+SRm8/ptWzYI39ruS3eqY/jXl8DlsvMvSGsa3LVwEWI8vDd+fn19Vyd2AuCFvHioii6FBRV
SVONcg4ZunJbLz2Ga91JXMGp3c6zfMkhEebeaoq6NrFhQ0kGqln93/TlHotU9m3oyylEMYVzvfam
ksKVIQPO5S1+65+e4ctlnPVQ0VgSSbldhlJxmTX9uQeN0bic2jb9oeYVD9vsAZvU3a3N+moC89No
2kU8Es1D3pk5o3WUSBf0lnV8WGYUYEueo7C/1a73Rx3wxe1pF/NpwmxuajIG7JnFilusOBCfypf6
RVi33rRqNksG1XRVN7zrXYN3O/rTmu9vr574Z1/d5ytlU69xIVvXT4V3q4R184EsC8+nVazqIMXX
SHP5yvT77K7eWqtpHfoxIQJOZqfu+dayeVVEZihoVNm2ZcrjF0tZmgdWJoYQSmi3dH7+pKmH/uWa
jNjS4PdfZaw/j3axjoT5bIVdxf3JfrcfnqxV7pEGdcRVd4x2UM9X/82G93nAi2gtr0d4RxVa4ISq
yozPr7y0lWurr9eFa9vqp1H+dDV9em2NgkEV+Vkq7tEuoxFXKLy2vqUt+BO7/mvy/vOqLmPbBFMW
XA2VRQhbv6jOz9TD/mndvb4GCP8sx3wUV6Lb+Rl/hCf9xlL8B6Pw1egXU9OMitKssRfbzdYPwYBw
X86rji7KKeNgHb4Jsa/ivkze+etHe/2T+HTXF0GSDEVYwKiVKXOv++Kh9bXdsKO4tE2fBGLo4nn6
9vWIt17mRYwkyFWl9csaEYYn+vHC9lDlD/+3IS7io0YNW8VKeZYmVnEybVlDjOvxraL/1V3787S8
SEdkYTQHGcXeHSTDgDrEQ/Bi7epnc1Osp9/FkdRI/i4dmkNy6G48w5tv7WJZ6YUq6WuVOxy30+p8
SB4bKtG7dC9t6YF9Nh8yJ3/9+pleO/l9vtmLpSWtOaA3LUtLHt5Pyvd6/PX1778ai3we4GIpQdUX
k0hiAN3Xndov/eiUrZBJroJNs5P85Ih7iJcd8PFYdX66ig5033lfX8NVfcWna7jUF8A6a5u65hqm
lbEaD3iqesOq2Qd+78d+Bd1E8dO74WF+jrY3x14+tC8WgEsKfx7huI4d5rwD142QZlNuiTg9w2vf
9LfhoXqWb604V9/of1pFpEu1DAJI7NSXzTAP0NxrJJ8tCkP5uqegIaWSZ2nPVoiVYYvdImDeNsaP
O678GCe3rx/71RXh04VcvPkupcdXtzhDj9kWuLctVicaauyvB7l6JP3cGXMRDInTWKsZjRcwB0dv
3leP7XN4UN18r66K+6q2hf3XAy5X/a/3+Z+7ksWLWCju4xKhBI+3t+768ndAnruK5PUZQecIVLkU
XzvlliDsaib3801e7CLKLGFdnbK41l6zKe6U/Yl+jjXg5zvtAT9QD0d5P/EaP35MAL9Wz/2No+nX
c0oWL3aTrtDrIsBEcaeCHmkoRkbfv36qtwZY/vunUCDEDSDGpJlVQjwN00uK8+PXA9x6bRd7RxSP
0Jc7BijrDAFL4okzBRBcLhutdaagdTI6xSd8Ab4e9mqC5/Obu9hMzgo8E6J19qzvOinn/KitftLF
5yICgFZJ6LFS6b6EInYvbsK77hi+ma/jLr+R37v6KQK6UcHdGUBzLybtNDRaVGVM2jjfBtR8+7dG
+Pj6Tq9lZQxdJS9joOTCMe/vN6jOZdD2KTdank/6+SnBDECv1hp06K/Hub5HfhroYseKJrELippv
gV6rh+Exx93Blr8Fa/Ox35jrAveXV/XGmnp1dn4a8mIlm3WJRqORe4tEjHiSzQRj4uu7uspn+fT4
LhOOVLnPhb7Mk5GoI1bvNQxScb9NqKoLJuX5qPXpVvsJxdUepNnLtd+F8SSNKwk7npiyYDf+MAcV
b/pjnB7oUIWV0LkpBc5a7za1aBwiGObqjeDh+sb6z4O5RB1Ms1FnYrO8dK9yO7c8ql7zaKzbQ+pn
th+txb3E2pS71SG+cXYg03dtITboF1hcWRbnwYsJN0iDyZF8wVHq7hyOnqGlblxhFpx9TwIsFuqP
Xg59+Zw5xjlbycDUowx1kbU/n2f73JebEh2bpfxMKWdGi3tK1azKEnyi9KNtjmHaO1PnySgyckPz
APfbKP96ATuKIvGjBpN3fnM9PNXinZVmnlY/ivoAkeRDQeDWjOLDhFm7BOk8pGKaZhi354YdhXwW
yAHqQKZWSRNpXN8paWNnEOzb9NsY7+Sw92KT7pKPdEK4XpSknU9V8CpkSFMyzOfBrVsJ2HXdNotv
0uJV2u2LYttmcN5RKQzDnn5rL+wesqxCToNczwgdS4anHpMtyJ5n7c4oyRqY4XGpO1Y5UsToFJxN
Jw9VLxUpppovcXikd9CW5tRr285T+o3aFnS6Yd1idmsTHsekC95Mtb6qE/Q8EMillyEy70gCOQhN
bqxf8tUv8NPLvtgAR0XuNUUnJuelQCoKd/VDvEahab8bjrxBuueAPQ8cAK0ueh4X2MVN3vbNCXex
CTZCP6h8Y5QwureRmml9F4wg9+l/VmvNbiSD5/MS97+/Xhmu3jmiYAU1OInEy0xDfAY3a0wNubPh
bUQWge/DjT1qWZn/FdF8GuFiQcW7DEEt3lA7DWy7kT5N4p0Wj7aCylEeb+wSf1Ad/xrMQtgORpa+
OO3iRVYDCqy5rSh42J2b2x80avMHWIv9U7Jhh9i/MDskg0THtlPYrygW+GO6OkFORTs/ZHs/8tp1
u/7IHEwx7Fuh1rWdksuiZwWonSL9q2SpVWHXdPilDiy+wrehwNy3mW+EU/9Lc+4/o1xsKGmMGbZq
0SiLqNRRaFtRdgCwtjgvuhQXHHWXkw3Z3H89k64Wvz+1BF/2I1lZp+CURqhce2ekj6qzBCLpunVC
r7Ppcdhgnugnu8r5b9JJnwY2LmL0OdKluF72T7PdD8Yh7t5a9dYjXSbO5cT6PMbFdhDrXZXIOWMo
trmcNJ3shNuGK7qJh6uT/988yk+dzhcv0LCmNAw0XmDpLQ9TdkgBlr7xIH4LVvs95Tl7XEeH+ueN
Ya9FsZ8arC8zZkMaKbkMRwggfrdpHYTtp9RLt6X/SwUF0fnt4zM6mDU9Ze7XI19bhT4PfPF0lRDf
hypk6oiEz52o2nF441x19cP754n+OQJ9OgHUhtgOjcoTleY7g+KMWCuOhYjv6/u4mg38fCMXizh8
PPS/GTcyOskmOAQHHfCKZAdutdOOzRrZ1rbchJDVF/BK4t/6Eq5Gr5/HXx70p9vUIgSL8/IpNK5+
v1DdC6p8sOSd5FhvUI+6txa062vNpwd7cfKRanHSgoo7bgBzYhzjgkzepH7p6JgOyFTPo214unVK
vrphf77Pi3NPa/TpeI44byE4c+qt5OoLot8PvdQbfWrGLjZeq/MiabDxktnRheyrr7cqqlej6s9X
cXEoMcq6DPQlOZBoH0CrbcyjbcF8HIiqR0Nzy+wj6X8X1rvY4GEh/BDi1wSRnFUXrnZuNnp3V+LO
rCNHUgZ/xOmna7C222rhSg3umvQhz2+li259Zxd78ajiaGvGPLYKC7TxXizfvp7/yvIL/rVMfpoN
FwtXrpdzLC8neWV6lCyU0vVLOj8o3T0m6HaOAEk8YYZhV9bPwdqWLb0Vyvos0NYQH5OyhJRd2ylE
pgGzDwkHMHG0PNlMXavvXB0zpjOFVKLIad7q2vdkIkajwigMaGpJcmfM9hpRNE3KSuN0zfPX93Y1
S/LpbV+m+ZR8Dil1s4Q07ugpzLH6gK3bRr3LqaMLHk0efugoXr7KDuZD9EuFknVjF7q+iGG2TY+x
iZDtIrqZpTINzxUKL2PArHD4iLqXoJ9urMV/VvmLd6gvKBgkc5jxoCD8ew2JayXtm7abd5if0TSB
CY79c7EAIkjaxURNDdsPflHOaH/cXL+u3CFSPYVWV7oFRcO8WE0SOYMIWI0kx7eth1DUz7fZaXpN
HcVHleN1vrrWblpFXNnb/xr0YjEJxyCle5RBG7K2yqo7NafYxxVyo6/6U36jBebKJ/jXYBdPt55j
ml6xMkYDjR3bGVXqTe3ntYL4X2NcfOalkuu1UHJDtdftjdVSLx7WKSU91ZYceY1TJRpE7+vP41qm
9K9BLz790JTjSmkYtNiTEtguYR8QAsI+TkwrYRPdiJGuLb6fx7uUn9bYQEdhxIOEmuda6X6ME7tQ
Z7fG7U/p6YA4P430VNaP0mwflHkvGN8E7V2aifdFHPJeQkxqRbE5RgUCOON7JqGJF2pHaEy7Ln2V
JeTrB3QluOJ6dVIJqoLL0SUfAP2bCdcBNFFVPZXmfhI9M3bieTVJ6zLdBOXm6+GuLVd/jXcxCYZQ
GetSZLxoP8Feb6G+BRx0LOdXs7MeIGV5cBjouAQC55pe/IpA+sYVXP+Y/7njixkRZE3cjMJyx67o
YzLDopluu510nB6q3J6Pw5bkhxst9BdfPQr8NeXUrEzPuvEorhFsPz+Ky5U7pAnj/1+IIXzXAWjQ
KYdVeWN9z8qNUd7Li3Ms9C/j3QxezjIyf7TKZTJsC7y/pzg/FkN7jCRgP0a0COPRvvdvqvAjaLEH
zFovCQLHMrNTma+0AIF6wYcmb6PkJdHwRGC/+vq53nislyUfiHehOLZn1kgTuAk2vnPxOuDE8PUo
15Jvfz20i83GKsvWkDs0COywtuLCP9rVnHtivupq3a4KciGPsRvT7IKq+sYtXstr/zX4RRyNB6SV
l9PC8fKjvXWKPqis15TTz3fzUTukezxw9iH4pdrTD9m+t39IiJ1udq1fyQH+dRUX0XQHyTk4C+Ki
hKFTiAUt2HQkDH5OkKBaB2Wg361zh84IDtWJV3E9x2gteYtFFHydp1mxb9kLXX33hojhy58suHix
e2hBMQqzMqCkVV8klVbU4JRo2q1Xv/yWf0UAn0a5WDpmoWmsWu6XjnigF74FMYmM627AxiCyf5M9
PASeeVOHcuveLpYLaVClObS4t3T60TOf47QnGX0r1Xf1nf5zb3/ScJ9OSOegzc+ixTYlrUbfeI3e
uzsced3FIkBcUfM/qK/5CpI1Kb5xfVP3u3w0XzzZP8KfT6MbgRDI0cjorXf2ZkozDbXaZjesa+e7
AgCr5sQ/Uj9WyVHF9uBKq2qj+/gerM9+7wQ+JHebvv2DuAlW8T7eWIdxRRecQ5X7uBwsf5RLuduP
Dsad/HBjQVje+lfXfrEgiKaJt/Yy96TTnwh41W1kL/cAULmSHx2jh+llQZIhEbuRjL92qtYR9v3P
rP8Tenx6arGQtwPA6OVUPSFy1NaqZ6zK+9oXPGOJur+1TwridcOtXGHT33xrV0M29KuyzBVgUHXx
0RVhLCRzQqSRzq2T1KXTGvGNBe9a8oxb/GeMi08OZtCMKJpbjDaqH/g0nPFYc8c49qt0o64aZ1yH
q3uLnfrGW73+rRsYbykIGXG9/Dvab8GCnTU5XJZ5IAVAIea1uZxo/Pdvz5EnbDi8391a3q9+6SYc
FBTB6Kz/OMB/ep9W2MdVoSzEDe0hUZ6T6Vmv/a/v6/opBvtK9FciibvL2lEayOWQBBZd0X+SkdvF
fyD2khXgBBShs3MnOK+h0/nR9pYZwrUkjA6C8j9DX3woxYTNbGUCO1mSQDMtCPm29SNSEjjY70zq
Bzdy+NdyMH8NeLFbglrTsmQZEK9dr1u9naDpA461EG227lG072+R9a7Z+zAifeA4QknWvxSpSqH2
haTGS2g3kXvBLesQb2vOGdOa3cL9NaxzX8W+sHP01w4x03mXkfaF44YMznJvKRj/l5f9n8u5lKwi
/ZaLuY+WfGlOtDIuB/NvqBeO3TbcJEfZFQky+52xSV+Hb7eq39dPPpa08OwB/xmXVqlnjCE6rEqW
T4gkmDvbv369YxH1/Hgrw768x3+twJ8Gutghk1w5F4rWkF2R7jT5Mam/yQFdr/Rnjufk0ES/BMzq
4c02g98rm/jmDrD8/i/Gv9w7y3COjWD8c6OLjxJ215RWZjYkPiwXZwIvs4+NE3m02t3YAq5/U1jp
GWDG0PdfdhKYs24NcZ4jETmIfo9MpXZQczDF21XrCv7gZzf6QPC4vbpZfxrzIvxTR7XIs7KYdxb3
CX0990k/9akn7KXSBs4yfQPP0a1q7agGTjHYFZEyxnCT3Y62PnhluwrNOyVxZTyKorUQOWS01N7N
lB9l7Wf7eF2Ohzrd6qZrUCCx/B5yC0SU0E/jlcXur/IvIcXYcAyldy10gnKdJF4fOYbuCNFHI+26
4ANjIeGnmezaxO0B+Twnsh3JsEz2ufWEV337uwaMbKCw9TiaQBoA6/HRqM9QP0ZvOo3SW9V6ItVp
TDp+19mR8p9Gu4O2UZJTEq9UUna5abdCbHcwmvvj2O0z0xkE7s6moZ9+W1qkh7tE8+m5Nz0JlcnU
3xWBXfVHY7abapvpXq80/lz2vjCv6kRGpK00rnUfKuJanVC0S+V+eDn/NpRhZfwuNE9+64AlC+8c
4qvzPtMf9LDY1DJgOUebzxupeTcsqNDlHjQW/2/8HuhoYWVJtsndCL89d1rTnTfGA/LKur7T9HeR
H8tlr+nw4XSapzq0M/oDhAezUPxC+1Hdyfe9n2BVQwf7U1KuF0QC3J8Cy3QbCk0Fe6b9rhB4wQzD
5aH2aNKp9ce+/TCHE2AIfi6BB4lpsQ0yMX/gwsYjYrSI4zWI9yca+yYq/5Vntbui2JAIhfmSQxjI
f42j5VrG2zQqdirvQ+Bns+ZLv9OKlSsA3FOvtA+pRIvqyD/blbhXU8eAzOLAE9jTu2kV3khXp3yY
DScc7sf6ezoic96fo/uh9ZtuTbcxDQmZ7JJ1jmevEdYjbeV2/hCuhu5tDr2M9nVayb+FFN/hUEe0
urvjAyyM19o8JZKzXEHtF7mnvk3fh8hpBG+807oj7dngK2O5Zq6vs9E1io3E0q6eLH5G82rV1V6D
qHDS+qgS6+Yrw7LLnzHyk9mjwTxM1+ODFdmyhHoYi0N52JjTqgtoEAdM6QrHjGo7rcLUg8qNPq0n
ax22LwUzKN223PQDFkxt8x5gik4reOZY+y6wy/IjLbeQNvptvMMM9Vy8pACUgIULL0FwmCa3LA6m
eqrqzRyEwB/uW3wTTRrzHTm3k9Qvyn1EZ7BkD+YL5o/aK1qI6E2n8aH2z7mbvLdM/tARcL6cPTly
RqgU0ENwZw9O4X3TO1HrYkp/ruE9uuA6Ku3BgojQ+UAw+UchfNBW0DMj2BuJX9FuHq76wdN/ZG8p
fZ/GZgStEazl30tT/10+RPjL8zTs8NX6SaqQzLihOTivBtajPnvTwOfES9hr7VMLBalwZIrcH+W4
CXjXOCy9zfRF1DB+Ds1ywQ4DRG+D9FG163nyg5cmXglnHn8rbfNf2caIfdFwSN6lHwvL+kxDO6aS
v/hatM7vqLMouzJ8BFPFehFYv0d+AcyetRn9QkPjlNHHRHdPS6OUZgNRGOKVXPbgExy6/vEMkqOV
IB7V9nvBZswKrh1gc6A3QrVutn6dOzVaFAve4LEeHBRQTKCxP1WtI6B+4e9IFAWdYEWLnOVBde0F
OAGI29LNPG/awTYGF9KY0yb7Sb5HX6DhR5LfKyby0FM77soEt41Neh++JyZIq0NL4UhhCfC1vTGs
uIyq3yahqzQbjZU+2wzkuXem4pgVmCrII3ZRoKKxtfP6nBzV1E/0j6A6A7jcDSSCEMtwHq5fG9pP
WQXat0xx++cpZ/lxoND3Z7QVa8VwSnklIqQ0bf2HqdmsMuIv/exIOyAky8+9Dh/9S47uZAYu4nFd
1kk8WNmhljyYIcX5xaBawn7709iFPqS6YdUp0HNtVjyheBbpdf2tGm5z6gtHhUe/VgV7eB8NL6LT
Hof4cpv+iE4l0zpdW6ETTc7YeUW6VQ0/T3zJeNQVuyvXnbWCXw4DZJbdeR3Izvm5hos/PhrNQz5t
Y8FO1V96is0NLl7m+a62ngf0KsoufRD23Wv5hIbV4S+mXI+0InU2ESyc3wLlrlXdKnL0ZCdG21ad
wGJ42oN5P7xGH2d5V0/r5mPuHT52lJTumOquEMJzOGtO0WGnWjHRYYipUYruiRacpnc5UTmjVtoz
C0BnkbKH5VGKmhcv+wOQCkmh5S8sII/wUrnarGcp1GkUgkHbxywa8mTL8q5pUntIfxl1fFRp7ost
mnH1+xmvE3UIHAyq2Ih/ZJOvdmAleuxvJumUn90W+zKiXS9RH2sdmsZ7nL4MyR5jgiB8DLt9HNwH
MHlQNRmBd+6PYMaq9Cibfg4NgEIwrTaEMnO9GkTQJZ7Ta8dBOOTn3gmBImasE621V+fOna1jnaE8
ZGPkzUwkT6fityl/m6WfcvDNNP0h+HYOvkn974z/Zkj+QvWKy2F7zu7SwMsN2HXvKtbX1baUSX6G
HwQmkdi7Adcmm3RLW14enkq656cYuQyfF7zxAIukrMxdyXyGkLgKhXqdsgsbwa+2iu2JPu4eurD5
NAcHCGmH6IyoJiXVnBabucfZSeVKR3+eSt+iiYgIDTP6wu+qzCnVcaOqbCY/zyUULjgqc189Nnwg
RUFYOf0chXYDptLreM7s+gLgjlpci+AkqIBtoHvAN8qd0dT8CfjSOdM3Tf8r4N6pz9lGfMoUaycN
Y2eTwQSzg6sXSUpB1RwFXVsjPilBaoNpswNB31vxnaaeDPEupz/aqDvHEEwEkLkTxeqBY9wpaoW1
2Rl2cn4KAAhnCRtRt9eYB2MmucK0aQQsHhJuhGbuvPpoppRYIPNBSjrmbLoa7IMzRoIZ224Y0MWG
iLQARaELoy2BSW6yYiX1p2GkHoSXFDYJ6yp9zyTVURN9Wze4ptamPeLzIwe5UyrfY3T1SlbaRo83
hdzDOWKv1WpHafYp92zlP9Tid1GO7tDLvmEyY2ZAPfEfSLCRyV6LX4ZMdKL3T0obr63+e9SdrGKX
gANSc8lJpscwMX/UeYXecKH5JW5mJp7cmKsqfUnl0o37e1GtX2Nj+HG2SMFYwmGqQhkKtImCjHWO
jSBoyMSImROH0je5QBcghC+hYgA84vb7g4LALwrBm+bBCuLePKd2GKarFGPRkhPMTP8Sd46RnFNP
0bbkB2VILWod+XoTeEL4Wub1fki8ND3OpH+E70V0P4IXjJFBNnkOdInNU9rWYnNqrc0kmyf8kT0k
q7zHl4oJnDXPcvQacc/D+Ky3hn8OyG2HravpbxEfqRwVnoVKRB8EO1Aqdy4kUOKpH/HLA5VdVfRF
mJXtURbOznn5F9Kz8ecoJq1T03QqJI+hhTVmWD7HyveioQM6tlsRHavwG/msXdb3knAypu999dFp
26hb93lDgvm+Ct8rnWxB8lga4UqXNhC8BOnXZBi7aFkAh0OFQVU7FBhEvxjRTjIODcbRmvIiyCQP
ldFWmw8r2JrzA7rMBAK1KuwrY5sN9wJFjSp1yla1xQRK2nl8n1X0KSOdGuCxBF1yR/p5061SfTsn
d6rMaULCRiL/2fesEbVqC9PvaT7Kycsg3Q04t43C6MZ0KWbhtKkUwsOIpcs6GFri5gkNi+f2eRgy
W2HNC4aPLDw2yEe1M+7uGLCZhzYl71QiyZOw1SbLVS4w1AQPljZ97ErVqzVC7iUO5A2cp3jf9S9T
8pDjDp/tJRhN0y6aYj755V30rF8BLHnhpaIJW/oxt0Ta+2KGdXWnTs+p8K1s3iPhZxn7UrjLmldd
+lbrEoHAoZGkVVN/G2kTXKy7zzXmMABU5F9iQ4GjV3+1YbTOo3BT89TkjhSDRrBOyKwnwq7pfoQD
lKhG/X+kncdy5FiWpl+lLPeoxoVGW1ct3OEKrqjVBkYySGit8fTzgVXTyeRwgmPTG4Z7UFyHOveI
XyzqBAS8bG8tzooe0IswzB1WU4cU964J7atyKs+2BUwE3dfdmAS7RgUro+/s9Gyr7ULmFvTDgWeG
7RlNLKnXlwoimyFhMiZ09CTKk3lVjgzQ0CirnvJgZ0fjqhXdeo7sY8IT3FenHEmJVgm2uUkbPXiP
vX3Q7svxaZQfonCvj3cJCpgSuW3tRxu/eEujy344DhQqEepSg7pUsfSIiOc95wNsRTu6PTmQ0sRY
OBaOSeQavV+RRumIImehvRTxsfUBdOa526AXYWvgl/sj2qaDdg4xK8l3Uc+0Mz1rrViMQoEqdE6Y
7RijK5C0G9X2iBnjNseyT+kDZwSGbEaBI/IJnMFIc74psVvE7DyvrwqSqrZu8OWjWTnFL81Qbod2
ZYqWvBhxCq88pH2/ULRXOyd/ETTBELiszMcAe7cwDDHaQftClVaK9zwO73KGWbnyqoidLUgztSNk
mJNK4aIBrcAj3m1q0A4F2UqRLy1t09vRum8aTIKGZZTsQcgDUh7ZShhfGvelGqy7EtUq75dBJyAh
Xc01nqjizijdLL9rzWA7UZDIpbas6vzcz0jtBm1I71R4waajjuga7OIVexkWtNeN5toyg4VNMyAQ
yrKkpJ2afqsk5dpImpVM9niskT+tVLGyaDpEDZbT5ApTsKFDZAfs7WN4G3STI9lu3B71kYcGSdQh
PjbDrd2f7HTb1PA3MVZKMD8T4g7SLBoIFPuRuqbei9XuEE6eo0WARmvpQC3tLwAS76SBZn9prQak
9I3MoupU17E0OqWmPbRUVCm9DklD/CwccY+KZqQ4Yk/mhTQitRWtvfpCK+OdYTYPWp87eaTufRJ4
r6+XdntQR9Bj6etYbEiOirGBgWAug/48dCi7sB22FMpmVlJsdRd1nu7NWQLWVldShGGEgQErePxp
uBrSYIOwHssLt9PMrVZO7jRW51y/CCpxoenZRirVhdy0bpxp1DwUu4xjyEKY/QHNoMsUDE6JlNhg
wPpKSY4mANlo7OZK5GidKxFto3kOq8p0EmRH9bZJKJaNVF+0FplPaRxDDKBTK9jaE+epFUurs5Z1
O9DWsSg54QuTjEQic+IygaecuZrIVkMjuX3o3Q198GD2vVN3yVKL0fvj+uvs6CI3UepTdn6H3NZI
NFKxgDScBHvWGi5HXHTnXMU4lPQnIr+bWuIHGpGqOsCeke9sqXzoSQ46M6cpMy2alGD0UKukqWG6
EKJfGWO9NWdMfnsX5BXGmfsillCgQ3tXuk/4H7VruHEfFSJUmWy85q7JQzdJukfVdodxl4h7SVJX
uuTaSFkqeBMaKpHltvZi127NZR+8RvQ0EGlbsbOg3m9v83HdmGdTpTyc4J5p1kqJVWrQbGnHxWLy
5W1HUZ36wF9t1JtDqMd9eRoJNWpfb1u9cwJFWzDM2E4qvluIV5Yj4nTtsuRe0dM3yycpnszNHAZ0
mVZYHkfUr/Fw36L36dfwimERetd6KZZm0hxTLbjog8qxjIes3FjFHApRGRizTVurmzyvyG30SwzG
PFSek5osLlWUdTF1R9U/c/EW/kQ84eQg2bfoVH/tUVOJ4lTVgyPLTzkAMSkacmrl2Yn7lxkiwDhA
aMH0I1fCdZd19BkSt7d6jh5jNLnrD5VCmqdY284jhIzxKuMiFtNtlpOq1dNa768TS1n5+WuTTdek
ZtcylMwaybUhhtQhcVbX0cxKi015IXdinQ07D+HALhmWer9LzXohzEPndUREe6koj6Udr1obIrvZ
LzMRfNiWW8O7GYApoqMldf5rraiHjv5a4E+gFzu3USS3RANzqqZj04TrWgpWRmbcRCQLoWyfvX5a
CvsYpQfh6XsZxVC9eSspxjwJbWQjWU4N9c2gkQGEjjDVvSk9agDmM3nZxN2hmOktNB9t77KizxpT
sCZq4nixildRv+yHcRs2yqLV9bMZ3AX2uNCFdKwnbVkUpzK/aFSsN08+lGeauTapaXina5dT8hgy
rxmv8sJYME1RDlGBq4PQ3b7XrsdORXUVuf48uYDgh7FJs4jnZH8ST5UXf9QCTewf1VjZGUb3oGMB
rrRtjcgdzszcoKIgbSsuyghP+hTJSLZlreIJbot1pElrXe8uO5wXWJkWqobaK+mu6R3zgIIuWiGY
fFD6aimLZKmXsqsptIDyzniSpWw9YC2jHTrDWhkYH4bDuKgm0xE99X/sLcfBYCvoz3qVI/bNpjq6
9XSWoxEFUdAJtoTbQrmUG/0yocNgJySTWV0shiI/yAhHl7lwLbU8yZqBtsAkkTSZp4pT1PtvNlWY
iONlyx5TBJe+BVl12g00TlQSuSBLjrVHn5H2hBS7poYoTNZCC6KG8MqFmj31xW3GxjCOlA2Kvorz
lygLFn2xl8UhITxOCSqkHfU6LEZppauxo5nBKg2uiuAendxl1FhLGTEqDDJm6z01PzUd3VrjuRYV
SpzhQkLWNdbRfLVfg0Q61MMuryWntdSdgZ0hitGQlN8HCjHyVBBx1cKYtb6nfNMWhwQAaiE9Kkq8
LOR82cbdUi9OLQmfoEmK6M6GcLhUU4xvpHA9aW84JS8t6ZAkQAd0RgEKul4FarsaXLC0dlo938g5
fetLzQsJyRSw3WsMsbfFY2hoj4FXbHyDcpr8vhXxuqqipRIm7yj2LrThpojcMGUrr69E0SyB8V7T
Rk+qc2nQ0PffLJOmNLBa1IlQd822QfemCBozQboyk3dp2kQ2WM4i3al56QayuYWedjbMQ9uT5SQm
DLQP+ySLzS1DARiwp4SzEt3HHOxtVrbnmH5cJuhgyPTo2GvaLuZhVG9U8mVbe+4t4JopGki25Mjl
wfP8y0IJaKk8RikWjuIuUcytGhMTVDb3nsEH93hFuYQVoFV5C7OMF2VPMRuQKNAPbCDHZTyopfwe
ZCecA2d/43TayHRD1Qj/w6xeJ2F3lqTxJTJCZ25hGHVGBk6gtZNzG4lVR2eX64PTnkmbjx7IWYVf
R46dCWlZQzzLp3ydq1Qe1nUZNhvP59ET/rpCnljRAJui3M8+2NFKxLL1IPds91nPHiFhUCTvA61w
M2Skra5flUTPME12AWlgYgMLQnq2mSX/u8FJhUqSpPMv1n6lfEhxmcqRuEzq+3ZKVvbwlDbtXvbO
BXLueXbOMwy8wmvbMmheYfJNL7VsooPVIT1GTejLyG3I3a7R4rNEyT/QNLCbeNkJbkUvqlb4IO3i
OKMn9cubvK1tbawGqPnAJzSTfVxUG3UMSR9DN5dpP9DusCZ9XxueWwaj29AcDS1Q+1qyj0oGTdhm
pbG+LoaWZjxPSFCv8nxAm01sdfQ7VerLAeichoNlHxG2kf7k5t4OqbZtjVu9Tp1q8p1GIr4UDbL9
2kkuGdNoz9JELJNaB22jDQn3upbnuVV/6DGAyeju1RiDB6pyq9TJteG/WrR6Oztc53G9ldi/Kyxb
LB8cfUZaab1X5lNTP0TBXCUljxmW8VmuHrDFXQSs09QmWPrIkWtcLprejWvrmFJQyJXM3WjtS6wX
46ynUIuOhRycRm/YNLZ5TELwkbSRNXWvSsyQe3U2VnLMAZIsVTJ6x4wv6LqnfnecMpApfrBpmuYR
Q1VlYcS3gWyvVJtSRsNMQm+qp8bEb0NqC0fQF0mj4Y5njFJyrjjNLtym2kQBC4k0VYCxyggPKqh4
RTfd5B/qovM3ffrUK9mmV+r1qL+JKF75Ek+VkAJ8yDAf0C5VKeRubmnCAFAf3lrp2eiOerJNEp4q
garkTuGuahvvnFu3uX+hGT1JzNZH91h4B9qBWApguoY3A32lqjM5P+pBGmXHJ77FGmk4vlaWWBuq
K8ybWYVbRZ9Y32TVBVt7KN12leKY1nUa3CPV2ygvVbBuottQjiifztbkIge7No1fEighfFfFZYZ8
s5qQSOC6LT8W8mMYFstKS5y4SQDhlrSBX6VxFzI8gQiwxDXeG1wbXK+2rRWEhSVsa7virU36VY74
VtK+ttqVHe87GpYThmM3sXbX0d4X9oPWocbfgeIMsufcH3DNFrRVg+2YMHuTB3GvtMGqK6vrUJZv
BpitSihd6PWFILpkBoz6pnT84SSJ/qAjFJ4Zl950EKm19mLlV9Afku6IU+yhLNujLVv1skea2dH0
6sK31InJ7q2JCH0fTO9pimJ6Le6KwfsVZy1Pdacsu2p0PLYymx4Kpm5Dmp8KuvJ2rLhZPXIayjUu
JhAoEb5KrlM06yMa37pMc6a6943mlAcDOsqq7NgE7oj9q/duAinZp8OFwW4RqPVKanrKh4ppSsWQ
r054cJnL6BWtfK1f+1W+VZTLiWmoXawtqo7OlsuFltnByu+udD8+RF32bGFtN8TtOrCV3ci/8/uq
69eqN+1K/m2C8OO9LGmOVgTzEVyoUnocDMOdZPw7ZIl81pg2kJSXwnxJ0w5dbbjIjCzigs67FD4P
hekYMq24DA6J3ZQQzw9WvDcz0K660a0Vw7iGWbxtVTYNpqCUWngCj1cDMtKi2+HwNw9SbWtkljQc
vKDFiqzKlm36hAGaMbyH1oM/vmRMcetarBu92KQThlDUjJr/nIvLEla53a1GzlnVH0EerGHOOCrC
05a0NvnxYnpTmQ/a0wiH3lzrxD+pyhcIdy0yXo9VS6dqO8jHVDeXqpicjAQZb12mjGl2SJtfXfIc
tuVWRWuwwcWLgbVFZ7CjxA/NSzU5ZcGzz9aDtMsCuflKH6kVWoZl6bXwPUfqSaYHL7zpTEaJRSZt
Edo+BeauLXb03HNmTj0MvvQt8vtzJZFby9a9FCKu4e+mYhsp5qZli/f8hu3dXBmMTkX02qeM5Yfr
gbtzwMsv1u5H7VJL2rOldFth606S4mEA4tfDjSYLozuFnXExJ8dm1K5EHCkLqdAWE9No4avrdtrJ
ZCtS4nb9vkP/XR4qF63bDaFWarHbirt3g1ia18V2Ejc+pRbbYaQTqsawvaHU0eglhK9WjC5ZpL2q
3VzlangWpLK9nxCHzzqLcAy3fZgucdcVqJVHqwGhRXaAQ97El4jdHvo6PljGtA1C7teu2zb9Xqqo
qPXwmBrqTrQoLxFzo4Hew1RuWk3fTGg+yM1OU39JDN/U23gk43ypxUvUP/uMTYR6iONDA46jb6mQ
z6V+MoxLvT2V5MSKP5wl5koSc8t4eo3qe3u8T7w3MoRFNp60btsGa9k/Q77BaHtnxIcMF1+M8ipB
jScuwDsIlNar8sKS8ItBr1XeSY079JdxdfSLk5YcRXAMxVEeX7lMjlxd123o5LaP0nqEvcUTnqeH
iYibeCN10hg99oWM8OIrQuqlmiziobvIdfo7ZbpKmLXSq6RvaVyVFeHeuA6tXRG4csnAmvp83VvI
CQXXRoWpJTPWMr4qBmkxzzamQVskqUVuf9PTgGpVl/vWsxGs8a+06Kqg1W6Xt4VpXLatcuWL9Oxr
W7nfFvxI06mcRcPx0vdchNS5h1Z+LSXt2SjvA/OI7y7NYW4NxCaQpx9UUvxQ2wSZTkZd76TimFjz
xd23pnqSsD4F+NHexvGvAsnPyacdu+9jqtCq2glT4kEG5FCmnRsIoDiT6U7+5bzpIvg+m2BgkxHZ
z23engetIquvn4bq1S4fClNfC2Na+zZjv/LOsK4zOyMxfamD9BKo8tZr+32ArKnai1OqNw413zbQ
bgUmCLP/ROkPtAp2lbXjgSPDOVn2qYvGTWzirNT5KzmFuDa0N9gwLM1MX/deufWjexu9Oj/aasWz
WYPA1FU3xlVRytMX0gqBS6a11MJdGC/lTZktACFQZqneC/NUL2CGsm4xWX2kBHVsj2fwPSzwM8AX
45zKoxOoztgzEtgaEsPf2MGHoRcbnsAL1d61bDE51j9i25r75GDGr7l+lGFhYUBuvHvlvXcfq/Tr
veSgy+lSOcvF1r8DjNQpa01+UUFwyLQlVH9vKNNBKTwGQ2zm9+zT0e1kA2li5/GjK71fVPVraSJ2
m2wVe5uMz8J0pPdAW6fSuYm3zWXEzN1adNFyehdgeZAWrZfGmR1FojeaAMVYRsUarjA/pJytbS0v
qPkHyBrLqSRvWei348biNq+X2bT0zSN+EkTBBPeRfjdETsRI533y6BWvpH4b6+pGyyICO96di1Zb
GS+lqmANs/SuO9pIhX2XQh0qEsQXyeam4lDnvGTrpa14kKAp5nsGveTP5LoxgqP4JZT3UryekhlZ
QJu2fqqfvXivJC7Wm3p8oHfYMsBUvP14F9/WJwyeW6BfveLmCAyH+7a/TWwXqFkC+j5aFuJKki+G
miQSw/FLP3dbLmpNN3gpYvxjC2S27jtpZ8YvbOgsXTo1ym7uUPzyzwbTpWwCwsXtgR7trQUtX36g
HIlx3+svdVoI3Uq02zbneJXbgTqEqkAmP7DXhOIYQEBxIPPwAIPEy8BbhOfhKe82061VrDTzJtGX
IWX8e41Yh7/9PYr3W2SrkNH8MfBuFYr8BYJnGVmmmcUsb4aeg/0gcF1xwUcAMW3X5cF0rXV9ztzQ
+WHZ74CWn5edAcyfAMqT5vl5qSMClK8U918rVvvw0DpQEJfF8kcBoO+g9Z/X+8JAjBP65x8yjj7N
WFhtq7x/qvRNaMNFS7GFy14K7SKc6574DD8TVZXSyb2LHDkag1FmGrx78nEk/5OZgTcTw6PxtRhP
Q7ROg57CMVgU9XVRHKX6ZBMwRkrfUAGigwvCmEyHqUp3MmZnpnWKB2mpycqm115a+SWosblYI6ls
sl+ppyDECblc/P5ka9+hwXGoEJYCsRXtji/Q91KrNNmY5fM0k4drwH/TPCn6TUALR9Wu6O9jbL2I
LcxH+mOeNktdD50UBAymZhZZJHW6/FD71UIB4dYUgVP0zclMnvz+Lo9PnbkNbe0g9HpVVNImaNdy
cMgievnVZTFhecKUV9dfTNBV03Dq1JtG7GsGIHZ0qrpbYx6rMvD6/RF/C/b/fMRfcLxD1+epH3DE
2GHAsOmuy8vCosexCNYzn0Fym6v0lY77rbnTb35Y+zsM76e1jS9iGWldGIY/CyaiDOK0m+xM0y1/
Gl5sRDriXbkDjXKrvPT35X10/InIMT+tX/HDn9f+yjXAdqXRexNArbGtWhxOiTU/HN78pPxuiS/Y
e4kmaIEYDZStNTPLlXDorZ1x7UUNLcE9lHWX41bsfr/qD3ew8QV/H+AtaPuzOEhvk57tG/u6zH6A
I3/wMH53YPO5/RSSbNTIJ+ilMwdGXwdLfYvc4XWG3gLWhpfl0cTBoHM1x7jRzsOKEp+dr1xQECwr
Jzxnx8BlkrD/iT3y0wX9Eid1Xx3w8+HAw8wdqVEC7DT/Z6f2S2QMCqP3VapFlPvcJnyMvWMf/cDI
/pY98Pm2/MLvER2CljKJ3n50KZ/Qdtav1KscgO5D57LdOZy9o3EFKngNO/X0083zQfz93ZX9Ev9C
c/Rjf5a2BRfjkL04I4QvUA9rMpJTQXfgrbvPN57z6i+LY3SZHMNztak20kW7/f/QYTE+n4kvgakJ
hkoqa65nxJwx1cdlSR/79xf0W7bEpzXMLwEoqHVJ6COHWzmzQAmVl4O/goP520Je+Gv94vfrfcdv
EirULRUXDEtoXy5uFOgIQs3krTQAokAK2rhVcZ3Y+1lw4/dLfcu7/7zWlytZhUnV6HGHckIooV1B
6c4zqMp3FfjwiXFexVhDpb9lhtraEr9sMABplrtK1x5zMf3w5Hz7bH468C/XMrJ80UQGJE7ZepDy
u7S+/v3Rfhv00IdAY1Vg3mx/CXqlrJp4EEJDDmkqydnzMNzmP8n7/rTGl6BXpWNVdII1GrwRo5sm
gQZw+z87jC8hrC5iOcKEFmFpcVam1rHMq4oe/O8X+b/cGVB3dMQENcv4cmfIYSjn+sid0bvhyXK7
CxDi3UtxP15QYjx3l3SSS3khfv2w7Pf3wJ/LfrkHtMCvq7Zn2dHtbuI9tRvTlWRvXAdX1l5+Yahn
nOwflJZ+WPPr893FvWHFOWvK6SnQNrX5k67A9+mT+t9H9VVuFGtCYdPmm0VC1Gsw0A/tqr6bNSem
FwpMeVe84xhuPQBCcO3HH87o9+Hkz7W/5BcRfVkanfPRXRYHf092eVm8RC/qFY3WHYPvdXQZ3foM
13/QCP02r/l0zF+etlCtLCiNiLJ0HcAX1CJV6xR60aIsftrTv98OPy01X+BPmUbSQUUNfAJHBChf
NPaqABeleOYeoxrAug017HH0LoP2otOve/DSKEnSNwfQOIYLq4B8EQF0066EvZJF4/z+Aijf3l66
jWGRidsTGjV//XRgGXKpJ+7APERb68I+N46+SHZgJxb5stojou7WWEVkW23R47ebrscttcsPn+Lb
uPTpQ3zJSqoW5co05UOAYDCnX57lbY1q+OFBMr9dBReimVOIY9eHSMKnC6HHTS1UPZj2Ov6Ng3IF
OUXWblpwWGVEE1RjJBZdTNEjmJUMG4rsJQheQHZwDWj+zwjClkH0cO+BiNXqF8s4Wfi7lzZ1FPAD
g+GZZCxRbWFUeh0LZgHGhWS+qsjRGJ2TzxPf/Fb3SCBbcATNiwa2MGCMn+QPTQjU82DLL2F0GVoE
5wtpusRhD4bIyZhcW2xL5jlycBFWletFz6p+lKKTEVzVlrbUcZU0vCdLlHup1hGGKt3CtBZxyMA6
2Yox+JXk91bSgq3fpipIgnH3+1vo+9Nq6LaKSRAuxl+qEMWILZ9+8riXjYeJLrg6zqD2q98v8u3z
avy5yJc4IVl9qYh4XkR5NCz6fNnFRKNa0uwfko5vnwdbRiVXs2eK/JcQX/pV1ssqC0UABFJYiGnx
w/n69lD+XOGr0E6XgxCyQGruS7teTeKq9K4KGhMi/bEu/ja4flrpy5XRUyNLe/Bse9uKN11DJRza
YIXp7PmGm9HkNjVMuQybgXILb23GZUCx8TCnPRv6Pp8BI2XzQ+DVvxOMELZGg0KD2muqXxLIMrAK
0WrYRyI3t20H9VBX+cpu+h24vJ2FCVqvY3ihXYdj+KoHFhCba73V7uzM3Fh2sgf9nRpwe1Qctlqg
6usYZmGpvONdSDfnOghg20wG0INsYfW4i4ZM0iuQiKBw5AZslCevK7VaGwk9iqdYL2gNwQ8Y4ztN
QQ7CHpc+7E4h+yCfb4w+WUXMcItpeMG56T7Wb38U4v7OjAiXSdnWVfJpXbO+7ERCx7OOyDHfDiC+
O/skehCYoE612GmBiXnGcciVPRvCITQbYAE3v3+yvhWm+fwB5ifiU1ikQ6T5nsUHYNgSwfk72Qum
z0d0C5yG2F8rC+A1+tLbo/3n/KwG8d3joKEIbeqKIlvq18dB0f1K6hWFkZbabu2Qe6I8DzPrDXDQ
x5H+x+vwn/5bfvGvGrD+53/x/jUvxir0g+bL238ew9cqr/P35r/mX/vvH/vrL/3z9NyF2Xv+9Wf+
8iv85X+v7Dw3z395s8qasBkv27dqvHqr26T5+PN8xvkn/1+/+be3j79yMxZv//jjNW+zZv5rfphn
f/z7W7tf//hjVoX9j89//t/fOz2n/NqqbJ8b1Jiek79t2jB7e/76q2/PdfOPP4T4O2ZYJjcBDvE0
DGe7x/5t/o7+d3zpFVwpdEXDERTv0T/+luVVE/zjD/XvyMkpOoa1XDZhyzYhuc7b+VuS+DvPtkol
o+ogarCbN/7435/xL5fpz8v2t6xNL/Iwa2o+jvXlHkFzgqV1sn2wmMSzD/mET7doafqtbebjEo/g
A4T8eA3LnMGSml3V3YzWy+ghu56VA7vqYA5ETNYbUTzqzeB2cnPdpmC0Oj+INp5duGae49MYkFRV
M9Q52eH0CP5+MJnY2FSWRaz1i7Itw03dEA8na5fHBtZsIiZ4AuluKy3flVnyHnSJ5gLnhuSsjGI1
tOgYyVa6ZtKmXykKCvC2dSEpyIWD15oBAAKMfYbcrYbMrVf2e60QGz2s0ALyBliyhnm2VE8FZO0x
qVZw1ctEhvxRKlXLCpc8YqEw8l0gZdU6gY6TG0zaBHMCqVAxGp0Q2m6AqGXEvtUo7HKjMO8SSa7v
i6oJN0pq305MmiXJ911fx1E6kJb4AEA5V8twx7ALtsWbNNtigCi+6gbjnJVNiO8yS3RBey/JrQx1
c0AEOlVR+qr8Hvo+HFk1SesFPLtpk4gc6pF5V2hdsCmA+oGDZuyuijFbSTXwFgYT2QEI563Zt/eK
0ccg6kS+VyLUwK0oAFWX+FvNlI59qeHC3nr7RIa4N003H3+tyByjTcaNp08Yjk66vm9CpXU4Yz7Y
b6jMkTUki8j375q2KO4HOBcVtzybeR1uiiuuY32uAAWoavze9epJs8vm1uhBBUYGs7aP8yQZ3gtg
Czx9ydON1GfULXCdT7WrKlaCB5ysp9jW1jYT/5WWHBLPUk9FaV8YQ6HuO6VWl14cpcu48/FUmm4y
vb6lEMYiMbhOh8y6hJpY2YFFx1Z/iqlusfFmXt5Gse+USqFtLWvsIbRp1iYcldGxi17fZwYGA22i
HaxIyIsoj2WoDN20jjJU6bHbfoqgZQLm7N+a1J6gBBTbwkg8JhA6usMCjKRZpGvbG/Kdbd0pVaX8
0BYScy7xqeumAlkledZNY/73/5wsYbogslYF8jh/3NCsgG7JCNN3kXVZ1ywrxZTpJQOWrByaW7Us
0R8Asb75FN7+HTo+hwrdnLfLv34OU5iIgfNhKGnopvx1N7OGNsmFCfYAnf1Yz1+sGCyWNjRXvRdB
QWd22sBUBakH0QAnmFU/wMcaOgbRgSkti2F46GIT9Ekiv0IyfAEUtE0/VOg0IEiVGV4FkQf/JlrW
ueIaSXjO63plpKdSGXJXKozctecvjTw7zAwQdFKGzUOgvfkG6GQjAAaeah7wXPPOQuCiUNTEbZsB
GX6tgIKJtp5bgTZ2m/lLItWwbL34LTYDmLkV2M4EVkqy8IXNd8t0xufwqo6TfmPVQF/z8VkW3XWA
tguZDOR9NbEY6M2v/nzbT2bkDueP/wUXCjn24+XHj3ZTJ/OoFk/Fxzc+/k8Fi+uNQIT7kMl60hqu
bIIdTK1oq9LgdNv5U3+8+vOtojZrXGJsNJntKQFsrV8CN+VNEIeLoB5ehxIGVCIaaTMmmUsCSJMh
qkEmJJ6mrzoZHpfc3qkz5F3E7cRkCdaCZ0FiTbJ4CbfgJi4ZaTV+VWzjot/aUVC6WgeOVIBgc/98
mwwQzGVta5oZDO00K9xx/vLxytbhQ0lDsEswM3dDUn83zFEktC0Yhxl4JVfL/Mb9ePXnl1jDYq9I
5W0fR29ZV/YrcCW1+/Elt+3LKFaSTVGZcK+yAVpoPy7T3Hjw9BQhkiJr3dZMbSQbAhvN8657zqSx
XiU52rsTpiLxIh4n+v9lGThaHWgA0ibhZkYknE4jeY/6h9yXtV0aN5PbFIglesjILMbMU13ayx//
rVfx5FZ2mAGWGg+aMiKkHPrAKCYTQFseoygjzajqoN+VXgFMOIP87+p2/RCmBAsjit+rKjl8HFEx
nwa9smlLfrxf+5nUsaZAtSAjAteJtR/NxNgovio2nki5mnmXQZfMQKaAzIBGbejFzhyrzaCHFvwN
ZJpVaKB0Q4NTozwiVX5o5/vdtHxu7o+XsKAq165K31FGoPVGPZZuE1DcfrwSerbgjqIh1+66hqs2
SgqwHuUpknMIk9F8v3986XHg+NerRBfAhzUDBN78SPz5DT8B/JX3Uub0CcRyX9LuPPb9YJp0uEO9
50QTUsr+1BZi2bcRsNJhAu5VZm43Xyfbl7hkH+81fYCb3Ztre2Cf8jXdJTtJtp6BAJmp1HtzRvrn
obeqvfD24zekOoCtBAU/3dYwiSOEcHxFSHejCh/A01bCZgez7eI0QDgraUVM1X1vg74bu7UV3KX9
tZHYt0rWQCVoruJWeZ7i8GmyTB88rHFjwWPxdJ1IBBdgTYuvc+SsTpfdmJBmy4BXgNZkgUxAgVsO
k/dZ94FAaSF846h5CTQPaZY4Rpxlglgdkw5s0wE3vzoGO9ExYO17sgERhu1Sj1IBDTQFktnwf/5o
QXFjt7PwjQBxtvCt4YTw27WHE6CT/y/yzmw3cmTdzq/iF+AGyQhOt8o5U0qpNKtuCKmqxZnBKcgg
n94fuzfsvRs+xz6+MmCg0UBXV5UkJsn4h7W+JcNTgh7RqQJuWIn22PP5Sm1Oym+9vMQ6PETB8quO
sk3Ro8xJiukhyiRS2ApyThoyYND1fZVX8Y7M3tM0WiTaPI0dL9TQL/XjnIdAaxPe7JZw5I2HVVUb
vMaUUItosJCvtoo5MVRGPswVszD8wqn5Z6VTOlHww7+EMIx3cyUwEjsFerpeXoMB3W4w92cdeTSF
a3XT67w5WEk54ybS3q72q2FfV52DbMWRu/jGLF3G//c3LuKpWxHmhyEoPYKJEF6UGertDI/5dpxT
585dZtAHCcJokVbyofvp9hhKl8Cdj11n+zdeYDUfU4fOb82BqWT7w5EUNZwzvyYXC2fZuuTmztJc
ogURapkdzGK9WH097pdO/f7z2+VHYx3fBtjC048wyyO+E3/rLK46lWnyUlMg7OZFgyKK6hmBeIBo
ua2HyzrgOSXD0ZFNuG/r1eGmrWUbOCUvMKJmaK8lpjOyFseo8S4WNZiVddUxiPKPuCKlOqmKn60V
V7s2zZbtqDw2rdW4GsE2GONEVqfXXiMIitPQPxSSwbpfVvw4ajSH3jbntirR9VXRk5tFYLJMIrZx
UpXbvsYex8NiqR5iqcJZ6g4o90MHNrz/3sz+oepidZExheaQdiBbakLDfJwph9bxzTbv3Muf1+rP
X7JLz+DmH75l+umTYfM4JwMT6Rw3mskx7FG/GkzojKxJWk31drJafe7K9IeXTscymtTBm2rW8J4T
HCPjqN3I2e9wf3aVeXMQBhjxRh88HBP91tLjkgJk/4pn+pVw3FpKeKjsKOP6Cwo58SPW5MsjFj6b
9RdDWbnnBkV1vDTTtvA67rsQuNJa92UW6v7Wdt1Ta/GR+V3IwC+C2tb9dJJjnRrvSFjMciyS9pcn
n/jO0ochPetlcLjsNPtV3t6HCeJCD7ZWlvv4QAEqGeM/OQ2c3s68Bek0bNNkpinSL6mXj5Sp6+hT
iQ+ZxvlxxpWDhd6/s6U5mUXeeaZpjzP9401gQZGulBpuFwOes+9QvCUeYxkrsPbHNqnGjSbB/jnI
L4oN247dbbFrJhKQOjSAy4SA28j0S+c2WjwOldNUOFssY/VDZqMSa01+sBwYwWXjfytPohRNs33q
tQWji57EWCX8G+t3xGu5mIrpag/hjoe1O/tF8EeJ1bBvhzNjv91/Xon+LUkzJLgxCqVj267Huz0M
gr9NLAth5NK0v1nP9nee8+0Zy+xldpf2Ntmu40PWhMzcZMbWATeDCtS3rZr+Rqe4f8x2alE+M5Vz
Ge/aeMyFty2EOrYrn7/tUNBYqp6YfpZ/zcj/SyOSZ1Xxz99nH/82Lfk/m6Ic/lDrGKL/+1/1/+AY
xaWd+Y/HKDd/lEmmq38dnqx/4K/hif8PuZJUGYP8OZpgOv7X6MT9hyelwwzEJlQatd066Pzn6MRz
/kGckhRRACXUBsvPX/bP0YmM/sHqN4gwFriu9O1I/lcmJ2uz8y/NEFPFAFw4IjCXA5Tb8G+jPVvm
hiaBAWlcSnw1aXAtem9Hpf0cCxoVQDteiXK5N97pX67P/6IP+7u85q+vvM6OZGhLm2H6v7dhmUrU
lIcSctUkp41cimcCjp89vNTO8t0I+1RWMF/KFIoS5dYk3uxx/tRyuTcJ9Wd0rs5M93CyOeM5EtND
IKb7S/8Q6uQu7K/alTjPp1OiD4mIMxTGVLBWWD+Yqv74z38QJtN/v4iOG0k3lMLxPY+P2vvbwFrP
Sezb2FWZyDIedpwcl29QbciPf8vHztlLTfpG3WOwDcZol2Pa7P3aOvS8GhMzfE1oaqXpoo2/KHdD
+5T4R3g57/mYojMNzPc46A5KWbO6h5GBY4C8s5Y43VCo4DKJkIHGwWcSw1HrK2cnRXnJhP9HQr7g
lmMpRoJbbCnP+61oAR0y/xA3Zoi8zWxPP8coRTWR7/ww+Zxqj3SUdaFlVS74/vElrr/Fu1f/IN7q
l2RnlKVdxMmO7T5hRIBhgW94GFhXyS5bTaE3oxV9z3ZlbYbUuuh4elC+dVm0zF9ZqBb3Mtf3uv8y
AyLnmdZuk/XlGmaLb1sET6GuQ3pYdRVN9M3jdmrLJTnUiZVh1Y/eorH7aLWXn60we5gepag2VV/V
27iBt7eEJCDYetpg3L8LNNZ3CQ3EI5jMdiN3m1QOL8gKNFneA6AJR+StzFMx4ibrbR8fl6Hl88uL
6Ay5froKU59FQN/bDng4mhLNr1uTO4X9MpGFPOglZK8fr5SHNF8vxskrdL/1WzSrfWIxplb6mrgF
nLAsng8Sp9nGgw+QNPiq2ryYd4WLFtBd4n05L3srpTCFjFJCZSjfZw2Ro5Ge2Hgd7VzbMtvKvrx2
WOMNk6eojTUb6RxtQeg+FLDG7D5A9Z7Em66S+HVw2iVJenU7cbDIr50ymG4qYovT+fZTpkF7Bd0Y
4kvZLfN+z7gux1VlxZuFZDRs/NFFdJAkoSbg1TTg5HTcHKVdwT3y42A3R97elmCdlNPmGxu9ubfp
J8ZYZqDqDIsfUaluyyT5KorwY06sn7FnU/zKZuflfbBBtXZsvO9mUlTZVoYVHt6O6tQP2dFEBhQt
Rh9tqxBXIViyRPXCNzCUD9qYk/bSfC8FpWCTnCuRnbwY1ttCrmLst09NBbIupVhjCjN/t0OyC4wD
/MRmbxvcl7F6NwyhsPyffBIsBYSXKIkR941Mc4xey1xDRkjT3dTNMFLbLMUxB4l0n4CUmCu0wMEM
ym1wNJp34gaYd9yOluXfZHUGywY75SDm8ZiwPxpqHB+GOmutND0c3Z3+KMK83yW9AU2Vp2+Zky1M
f8pPr5dgp2DrTRURxw5YtTmw38ms26Z17WzIHThJNUJMK4o7mLuMo4R6Z351bwKfoFvQFLsy4p6q
Srrawni/6gIYnd8m2CeD+oN0l630L8uAAb6OumqrnKeo6hT7ZRtbQoikW2WsfI2FvxTnbIHheFPT
f/P9MLZuyxKgw4LBye+eFB3YWBComeuIlknJvVAaoga5dze15cFU4OkojMIg52ATU2raBxdc87dC
+ERPRtywdgdzUNvzpVeAtoUPe26un9IqPgc1/oCEst5I53fZGOya6+Z8RE0GOK5j8jnipE1EuTc+
NCCJ5XsywtsvMT7TSNao2kgTrNBaiyhutlFJeZTF2VOi5MYSCRaqumvwJU8PMRPrwJ6feqsSp26c
d6LuCTjyF8wJLpbkGZ9HKIdTE2bPk2KA5DeCHUw8bHvVbGUUftG64czNHf8N1E1gfqvS/tlYdNRd
NcSHvIIuI3t93yfNlxDxR9w54oedzPTQrPK2xo/Bap1lubyJoRabLrexIFg/vGz8IgrOfYTt+Jnm
PNZ5/JJJPuAqCFd30wDrovMxyDQsGf2e4Xd9b9XgTiaME4NvIIRZMKDe3YByOozQoSeu2ouWS9U0
E5+KCnC4Wqlzo5fifVp0fulo7JfA+YHdnL5D0YR3oXOI6tOsgCwBjLJSeWlfnIaba02LcjBmiJDP
dlafJms4OZoOXRVotIqvc6slxB4II902DojkgmPXaASqvpeUWz/1P3NgN7qs6eLyCOqJaZ197IHl
XNoZ6k1z7kIPuq9tHmvsiGUJFsTQx2y6YT4SCX4cy+ajA97bN8q6RXmyxPHeSVsahdp+CfL2uxfl
fTtXpyXJPHAOKXWCrB5bVZ3KJf7QVimOnm48cL/hVtdo8ovQ+p6y6D3nrXEzZctTPS7xqWqUOEQx
/E7f6ttN7xI01guCY3gOwyVWZyZi+Z6yDjWQ/oic4EPbbJvCFOWVVcmTHsDVDMU6SGpBDAiYBlE/
MOEbfypCNk6RSX+4RRMeljC7nWM32NmLv26jzx25VmlgowDJ8Y+32ZuxMekhahwQ2cd7zIWboGD0
NFblo71OVgg627thZ9jUiK+MPNlcJZcOow/H1miFzxyVm6SROFjHUw0nSq4eXqzrIDkbiXwBhGBU
TxD9O2nd9KF4yPkEZRv6P2QPFcTXEqR4r9S2LGbmQzK3aMdzHs5+PtPaSWTP3EIqmMudUA9MTUCO
MOffC39lFSNcCAPra0jxc/kznXEcBu+9CZ7qOQQsU9WX0UBHHF+p1/hZmnnrSXCVSPq27lRG+6Xt
mQ2N1xhxzalV5ocasNkWlXpJfV4kw/yrcIPlVGKF23C2XXU7zneZwbbZTUV4gNWlM+/dKYJPJwcC
YA93bdL/TGznoTO8V5iZXxfVkyXjLuaGuMlfSdYUZ645Gxc8d73Q8dWt8lsLH7sbC2ufSqfci3r4
tsDBoGTxOP+tItkRMFEcQ+ycN6PSDUzUdLjDPs6KT8/TtQ01HmfjvsR2CqzAWQsXt2iPUxzBoVqk
OdRlgKCiocZN57tcQD0KwdOKPtjGYfLsiujJ6jAsTGnz2qgAW2OHWIEwskCH3maJva8JVJ3V9Hu3
9u4rXOSTGX45hKnsEhZEOknhJdYeoV5F/dMzAHJ1tuIcpwhmLSFnW3tsHtum2/hT3+y6IgMKbH2G
uuKxDCRD55OdMOPrZVlv8ozXfTgVj5437RoDnGd0s+v6zbhhfGBuv4Pw8Tp67r2OzFs3hPOxVUH7
0GWCUmYB25pzYFG6CHc/gcPo5gZVHyfkofc5x2zxlCn00H0dj4c57V96wXSnN/0xKlgGlXNaHO04
POHrn02j9zHM8O0hF10EDZs3S9Nhyxx1Ad+58J+69pBZFD6eZ00wFTrvSTL7B9qCY5Y3yROaXV7I
TpxsdbOiCkDdUGy/MXXR+24ZOBec9jmVbnPUjclxSapkO8dLenGj3yqMxDaIVnDKlI7nzJf6bBst
dh3fzU2/TZeOCoNGBApCwkhyH4X4hFhLQXsB5w/D2P3tZlP1MsffzEV6UMhjiGNOl8cVkWgtCVRj
T58XbGjWgHpMdkm+sUx/moay2T5T8TrPHNcnd8y41TyDB7UsgBJ4y7OWwnpj97XLAtm/S1mF2y6P
gBj4ujtyySDYFn63Daj12FbRSrH0ZWXJdgv2eGmVr2lUf9TNAp7JvA2YNa/ZMghULwp6UfIV6WWG
R9f+yr08OtZi6XZkuiUfomr+KNpxeCiLCLFZ4d9ZBdAo1hPvbd9s1IKJ0cOQvBsRBmzCxPc3/uBe
K2WbAwAi2G7Ruoew0571V3+sYwNdMXUutnZC6j41b6XdfqLznunwsBGXCryJEdOTY4K7xoVnxdgI
OyBDoI1I2ItYYJ0dBxWVJTaKoymYDiCWl0wzyo5995hk4olp5nLn6emcO+5PBYsjW+Cgt/a6DBEI
yUAoyWNrQc4xJemIEqG+tUApTrT7a2a2uWnyBOZcEb4LuUJs2kFTz+f3lUovNHmllcC+yN89xuyX
ugQFInrKVNuuttKiqPvzX/7MNhlZE4DUSfubyfYfxsJWh6HwbqbW28t+Vne++ZBDP++CZKZrBiNq
q5dyxoYJsy68eH5W0IQsh3F23m0ahz1kDn7WxXrumtbdd9LbF9EcHSwGt43Ow5u5l9WP2fHZ9Scw
iRy+jmIrBACDs2CyKZPC3IY9rLr26tnxi1GJ/zir7qWvfVi61i9jUvcUWLdJXaKzXvxfVsmxkzBq
BXWF9bOUYDWqChrcqMb7rJp/W2g4GBjDt9JLFmFT76JzsgTvIoIZTAoheWlT92aaDO+sRR1GjWlq
Ng0rtKeIIGrx8DT1Eu7dHOBgrkFkWoU6NC2o/anDmT/BX0M+96C6FOtupjnn3eYidSE2TZ/ZjIqX
Dx2n32qmSlZT9gd9HLDyhVIBlk20K6EXNHaJyTWI2s3Yr7C1qqw2MFSRk8jmmpcBXMwhHvfsZB0K
ykVfijAYD5btNqdU8+gnQS0umNguRVZb77ZJ2wOWaMDMAtj1kKbMmLOiOmW4F1Du0rBJXw8XYAPp
rlk6oo7dEf5bzZCdBhMGkgOpiLexz0eq/aKnQIKxVYwiQAPs33XDRCk1OzDKE3X1xvGtj8SDyzOJ
dTl9GJMMemJFZW+DcSDPggZ26K5WFD6LFiJIkHyB5pRhgG12jnejjN4cdHUSyNNROXK/zMGrziEm
tL/apuXAhk1y4hjkEa4hXcXDgxWp9BhWWMOXsCYXMKEyb0l80+1NNTj+rh1PpW3z3qxH/6AFAjtY
a3U5/Cr44CGAUPGNz0L2wT0lXua7+qJn9CyDq8BjlQwZZvHgh/UngJh0M3qt3sjQcZ+K8TTZ2I1R
LN5MyHU9b7mSy/LuDcNasjm3UauO05Dah0qXt7INfguX5ZkADLhl9IvtB1PMTjb2ORlXihaKACsd
7WsxQnJRmV3uFVntB7+Pnh2vSC5eBu3LGRr86Lm/GVTUHDh/WIXBWa3KnOD4mooBmAos+Fp/MHf2
OYjGsH5yOLL8Nn0ozIS7eSKRgjM77QJUuL59p5KICwXSHrQT6NEEp7rzHo4YgQlsp80KW3kcV+I2
NwNGfwglVhm/1wEMg2UCEmTl2bXJ4YRmaRAdHac/L4HlX2Ic9LxIj7kq/wD0sEnlGhbRtWJjsQcg
aSHPDsMsuUJNh/ucUpICugO7DL82rO/ZnHM8FCD1WDzFPaoC5T61jvsnhvHbi61nxxQ0o+sz50V4
+PkooFae7D61seInwSEzKKnaFldn20H6G7yjvcBeHBxwDhoH2EtaiulctW6Eo15BFks6/2DiwX0c
G+eYtoiSWvh57dTIx1z448mryPqoRE7pX+pnlY3JcwOfmt/TtZN+CDvLO3Gx4KNhubxZhqW//Pmb
FD09Zmydb2LhkBcwNtW1r3vIn651VQu7Q2fqt8lY6X0DHykIwuihSECIxWxdds0QPAddFF30EGxt
tkkPbuVEpx4ivUy6V52Z6uGvf8XydWhUugHIYbsWtBshwyM4kUs9TeE9GzQOELcc9+WI/z9iv5cJ
mZ7isf1jKuRzJDGKgPzoD3HYPuYZCFK7LZCUh+Y5Quyl9LxzWRvt2ii7o3wRu9BS743g4fcquBCz
6rt7wwplzvXtEhkabwlLs0cMPQ13XlpAXvJHf7s4HOMFmte13lEXBiLoBRqPJjmAgFR21wWD4RaZ
XFK0D0PHwkSnL57pp33nowdGnkc5KB700i6HLrEfeyjWjVabOJC/4UN4m6o92CK7S2xmemqGy2db
ptrG/Xysk6XYdpIiJl4ric8ghjG1PuF1YB8xqBW0FiW95dDau7mnIYsVKAhH2vsQ/jmYXq5QhUTO
sRzwAdE04PtvArzY1nZhTlhWTP9kmcWXTHF2jSpwqKIzsEBjYO3qAZq0RGzheTYA7ibfVGNxrkra
V9lA/wCd99Gga9ykVbdSzFO+8fmL/0PI4ETWQ9CmO3c2zo2leESySn9ZM2WCrifQr9Wzm2HGNLXn
rmg1vZl66LA+WUHk03jeLiL0YzafzPl58KhNmg6kfuR2j97Y/pIOK7ABCEJmarDqc/urp/Tt3Ga8
dMY+lpYF20pN7S5rN14f1yhq6NwCK60uWbXsCyGYTHju77r5rPmy18BnS4SKEInYalspFpovZh4P
ZZKfGXDa+3gXCF7OyVBGm3bq1e7imAHEOJMkIopRKfIYS26eDnDQPs+YPQjH/uw0C7Sy8Hn5x4+g
Aply2RnIE49IiEYDU45XcqDka+nsIV3mOy8Hs9mQdXZwczi0ciDhpRKvoYm+w2j8Qnhi+R+5IN2N
AfJPVFbiZmpQ3qUzb0NYC3k1QhOrV77iepG7CnJWjwIqa0b9A57deQBXfW4qBOFtHoZ3hTMcG4Mo
MGqYSNaByNgBjrADG3qFMm+Og2Az2BfVLms4M3x2iJ6fw9Oyc8XN5V6mFv5J7NQ0McH9QkPRRJXY
+hZKLtm2IG18anptnY16mdO0OgcLF5o5/LZlH5f4EGwdj4SbIQb7uu6QTWgxUR7yAwvjw7BIfZsK
eME5AM6mbU95NpqNKuPbjBXJJiDAZsn63ZC/VjDXbkzfokHPpkNlbhcvZCCTsAVPsh/arh6hyBJC
VCTnyA/Hi98cBmO+pkmAWsrnuxHB2Y0oqvkopAP/Rf70mY2VqccLLCkeZQ0ig8IW3aYYx20JHXAs
+X6bHmqSGJJnWI2Z1XyxFJa48s19kEzJJiQLpCgXFxLKSjrmg1yIZvLhv8sifYEhqAg1CsB79WQq
evu88m5VPexWpnbupvWh6/03AFKQRXpKStHGh7Ik+jnLlL33mfRuyq64m4puNxGYflIqey9LkMe+
sXiwRbWd+/Ti61ltHV46LKODoYS71kvomsUP6YflD1WZqwVgLhkIHW71NccBgj73bNWEMiH6z5KK
ElbqY1wsd006W3eq/u0OHtwSL4V9vORnVBSwRi1AxIVD/y/gQfMiRrqyKN4gbglunBH0Zk4iuBxM
EQeQNhWXaur7ZJ/FoNCc6hBaLm+BKNpHND+c6BI9ij8+TEvPpltAEyusCQYV2oLIcG+pnPFQYfJ1
7Jr4B79lEzCWQcVnBfrEqqwUuFV2UQ7UDxhk7hBeayF+ZUOYbqyV3Vzxsu48Hz1nv8AbDai5le9D
1K0CNKkh+VK5SzFoB7lzg+tR+TVZLZHfbERc+RtGvfsxxrck5Z3f0gJ2IZOBMgNxWPO7eay9m2YE
6+2bQd5GFIL4He6aGg6VApCTTVm756B7I70WxAsCxF2d1gQAjjXxArV3aFcvm1Pw8eBe8gjA6Cby
tZZr1YZHbG/1rZ1xWa1UP3ZiyTcRJ1Mn3+yMRtYWPW+BWn53sMusrMgO3PsMmxKOhjBn8zQiEnIW
GtRqAszm5FC0IGD3LdP0gLi8bZjMT0EArD1ued312eO89PBEI2ZNdbWInS0Vmr9xU0cKfRf3MtTd
EaZc0r/VXnOmiOTjU+WG3a2zmSERW8GyKaaEFYvnMyJxnGpv19BiOn0/N921aQyoFLl8+G71Lfro
tevY4/gTQNmA5sAl5QScIbG23vgWTc4rINcdOx+SvDIyE2jN6mF4m3EdwmMGP9wsbGsS88wI6ejr
4OSw5IBgA+sVfSgPIww7IKhPvqdeCu1ZN7n4HaL23s5zOh0Kz37I1+ZC9RpUnP3qLNV8NhbIYLjN
NbRwz+sb2HG0yQkIHQac1jmx0IMEFTO8uYQ5R4AXFQ81phz1fghm5w5ty57OCTF8kKW7WarrUpFp
1TjzScPBjBdvOta1/RFnogEwdWK2yccw03M3sbXmqQwPhAynN9nkFDvp5l/IzuuVORxtIRD6s3tX
YL3DeTydlhzFbRj0HvcS800ft89GtdbPGc5nyl90RiU324R9DTq9n3Lq8qYISG4Npi8/mMaLQecx
yBU/6iX49uf0xSocxDH1TjjZd9c40b2s5VGQBiYrk1ytYmTdolzmtIU8OoH9XOS8FSWD8MqKbjgL
e8Ql5j4Z2IvEse4u4Yw5CjEo6+WJC50xt7vRQIw5U5kP8dyy3gpuFidkixi651mFOPeY83C8lAxj
d2mTv45EOzRL6pPzkbxbbRPdo0GVtDmsF5M8v9MSqBkjayof2935qXnO5+YRUdICtk491ln6mI3U
+q5tbaN8eXZNR2xTsbJ1R/8rlg7SfyjEzPheVA6aGNNjvuU8/a794GGOaeGS2nCh6OynhAYkjf3h
UEQw5gEwHqaiSDd2u/xA4bmLI9oNo/yBdIycua+6HSbGwRP7txuvbIr9jNwqQhG2QxzY7mRYOeeZ
6gKtPflbSP62XSe+EKK9TM46W6jRBC6+4Yaq4BTibTMkaCxzLo4sFh5SC4F8UtPb5YYhcELeWa9H
F5mSQs+ZXeykP9qKyLKKUAig9LdNNcFIDxjHTQLq+Bweuq65OMPgbW3ykIoOoVYMyJGBVhEsO88G
RVOk9lat6Lg6zi8BUWhO7xF3EpiHaKpfIjRwN1YsDMkUM+kd4X4oi5QCG4nj/MgqT29MqH+MikXc
kL0QSvllK2oN3zhAd33AeB5c/KaMi+0i8nDb3MWVsI6tWCA0WygbRo2tAP3dI/fxVxYm31pfI8VP
kKeLe6MEU6U2NtuZhu6mbtWlaUt5N7ulOsydHW4rr/sdlB38IUQNeiD3sAvV40LhGg4Prh7T3VJP
b/Zimm03ehvOHhRbd10F3XyIptex9eAaWsEPXXLxg7T7rVz3ucRyHJbMXorZf29nXmhdUO4Wb64O
M4Ikgt+oGaqCDT/4wddyGdNTHdlEa3XqVCyJu0d15+wz054ZzTMp4WwHtQZaNMmB9yYp++zAE6fA
+N0mCQpcL7lzLYllid73hcvGp4x1vCMDHvRiwXNPR4XLNerLLaEJr2Gl/7BzvqFCIzawB/Ozs+an
igHUZo50/CaXdXTjUJJZ4aNUaXY1tjz7hmUrvSIU+m5FPeNLuiEP9x2knE3FNTrs0mbzaquVN5t1
B5JsElQFazIBfNV+bGgRvBH8WNCdoqR5HMxA4pfzibBM/V840P5/lFetlJD/WF61+Zyrz/q/nfry
s/7d/6vKav1zf6msrCD6R+A6cDFWSZXrhMH/EFpZIXYzQOc22hxwzDgIsY/9U2nl8KcwpQSR6/vC
wxfyP01q/C8X6xqzLxfDipBB8F9RWrnBv3vUPM9jT4NeC++LR16C8/dE1Wka88U2ocAYxPE7T0hp
02lCGc5gNvZv22H5zYSxO5KgJNjFNdDfCMBLRnVooTwLUqbWzbmtAHbVTF9o4ObLouxXRgeHKIqf
BjC7ZQtZNCjsCwLWm4qVCX8JLa7wRkTkbvNDO0zWhDnODCqYv2xE2p15oKC2Nr9l8zQUNHH8souG
2Zp6mDiY/zfWvbRr5yK89q5kAcNEjjA/ZJV86whGLASaN828vLaDf53LmbGneaRgLoFZMyzwpzG+
6QaKwI5mwSnJgiog7zrz8OgCFw5U07J6W0jp7PeeM27H+rfXlo8hUsyboSFqsjLjbcT7ZiJvbjMK
/l7UDEcFxNsV42vmp59F5l/tgldI8JSINSauG5Al2fV+AoVq9eMuLM2jDpCV1pBN1mlWivJCCL6y
ztmZ+d51/eo9FviK3zB5HVvZlzn/2Q9mnxJHm8Bc0IF+dKlqPOe1yuRbqOYXl4APv11e7ehjHqLL
6JtXq58vbp99WuvUzhkfFdfFW6i+EAMv5QR0tmWAO5qL5RafVQvMl520L9mkT2n22XHgBG59XC/M
OpxjjcMAb3psuT6F8q6JmB6Vy+Q7qN1XDq/XaTwoU3/mYbf/81ZqNSAB/vawNhfXNReN0qUNT+t/
+r0Gpuxf04I8rMW7tj0XWBaKgez0O0uXqy+yz8ASx4SfcP0DC7eFGT/7Orpq6V8XvbzWln5MbUr1
msd1mR59nE2SFNh+8gMEXBWVB02Jin4WWfk5ajxuFdII18tOuicjtOubQ6HVGieSf8+NeRSJd12W
dFcQ1Lbe291MjQUHQxbh1crRs9TLRxjYO0Kxbx2ucgpyn4P7E2H+a8CFXz/GWdZXP/z2/DLc2usG
pdbl85w+sjz668cgpTtw7mzfAOMjsNuR1zxFFTYt55kou/XLmca/ejr/dtkFE0ETMA3Gzcxqwmoa
gqQSRFxh/lmTE1nq5jLJ7LufcNTyM9qVTd88HQxeJs/k/Pf4yPT1Wljja8n6bxqB2Zvlbv1w1w/J
mmcuuuG+EF8LVeX6lev8QfvoIGcf6B9qKwOBv2QRqWG22Qu01fU5TD2ea4kywun4sawSYDO/amcL
i4c8fwXBnHf5d5iNjwl7riS0f5iQm6pv/3fkxPDf3fnrW8xzeFNixY68UDrib6rldCo9VWYpqka+
m0IVn0mP3pvtnotjMirsV4zPr77rvrJdOI2ROqaWd6Q0/I4t84i48NOa/GtThF+ouDdtjeDUKr5h
P7ubvueBzENmzSm3ZlTO7MyGGz0ujD+n6N4m1souSa0b/zt7Z7Yct9Ft6SfCCQCJ8bbmeeAs3SBo
UcScABIznr4/0Kc7ZP2n5ej7DocrirJMFjEkdu691reY38w/fHLsvcLbFnjZp6r1l5J/vZwVpOsf
XMUObLbM+vm+mBfLeY0YoE6A+c8NA7xmVxBvBnNzAm3aRPxko20+tFngNS869rx0FSQO069bJk7z
MC8D8+KlMu2n6iCCqNFZgV/hWLzLlPZ7Hsef830L6e9amS9Nx5/NCxQabRyp3LNGHpL+hSMh7R/y
WOy0njvftna/PBj/B12t909749/n5wt5NOuDUVbNMI5fnNBuFIekblT6Zn48NA79ed/rHhCo3pkg
7b2IA9izUJEzomEMKgjn8Eb0Agb8EI8rd36g9KQ8ZDQkk3nxt2N8kFPBGRnUWxUH75m1ViYmI2t4
YK9GuY3/LhuGeDtfDDAWQkd7ms+/07k5PBr/B12bdcmz3WfIMfF93ILnlMsbzNOftoZVmdzBbDR+
zueo6LsX3KvvZk/WmJ6+FnLYEYjwMq+X5ZS+O370jveE50/+mSZ00b/ueSu0kfh0Z615ntru8esv
MG/Nlv2E4a0OmiPlA+lBNVkwTdpv//4uDAmQMUYabBcrqUmQ4U7Xy/jTy+JPzDefX+e1gM0ZymJh
uABSqu7h63T9fzk9irg/UQlmTMD/vd7bqp8/f/z8tc6b//7fdZ7p/5eD1HimCrgOgRJzBfi3np56
DQW7znVvewbB9Qai+f+u8iyDKs/9QoqYuoftArX5f+vphfVfLgxUaASusIVt2P9PJIJZ5V/+Iqin
7uRDuY4pEOnr2It/u/0s0Rm5xS2wCOdsktiZVpMt1IPFoz/w6dTJZmDnHyCmM0ZmeV7HFr0e5ZNi
xkLEEhveYYBfHIroWs3+I/Y33BxyKHdRiaSzfHWZyP4LccWY1+zfPzQHk9rZcuAxfFmmf1kzZKbX
ykCHs8wpita0066Y7HLi38njDX/WilyxMrTFSng92QqMo4rBKXZW1P7L4jWfof/4IBhnSWvAkwBt
6reHi9Cr0JdMF5GnkEeahmTSlbauNhOzhiVuip1bOZ9Mfkio9UOilOWgr2x/+vzlYvsf1tB/FupU
+5xD1HvOjLSwHPd3DFQQ0VbFZEA4UAk1TlUlTWntrOzJX1p5aP295fsHc+RXRzrm899+6/lZKvjH
YB/ChsOel/RfDn8XiJBEiypc1oZoAVCuoy4gsKVTJAk06dowUwuqdug8JXqKfJYgBVNPgtOEQo96
hl8YVCcBjHDcV21UJMcgMs+9hUbVzfq5w2gQ7JaN+i7tCdDGQvlRBGysa8PYG5pt7px8YiSEokcN
8UOnV9lepU1DVeS/6O2gHWRVhbuUYeiySZL4Ua+YLpi5c4wxJIwAjsMs2PQdtWyLc3tj1J57kulZ
FV1+LBRhCY95Po1PfeMSmC5ILfSiAGOH/9K0vbXKjPxmg7MmrtQn4qDXF0Gcx6vIAeEDn9/GCdt9
tmj/Dmb9kHDt3aq+2faRGZ6DJDG2puy340AwIoy6GoNF9NgkhHSN2mQvDayzB420jHLqzwm4r7Ma
u32Qmc2+t4edprU8INwcZ14mZv1IvXUQdV9yi7Y+qAh/i3r60iCzZGMSn3sdpgKCR8zgx1ph2Zdg
z7EZhxvPRME7OOFT2hVPGYGVnsWIxKq+T8rMt6lrvwYm3X5GI9/LbphVdk64QvEiV8jjkbijJFrj
csCGWaE3SltCGnWyGGCo8wQXvjy4IdEqbp3IK6a5m+blzO4LqwYk0O4Gb4QMpMlpL9zmeXC04Oir
4BIUZNSwydIPiqiRhejs/OL4iCdSnV5kjXJ5bF9K5NttZI4bDBfjY+Oy/cBQiTrJV96aGKOnord1
NgGleaRNdnTVSHipMOgu1z7NsjaI6Sxr4Q7LYrS1Eh6fZozQDtqKh6c1fMvNbuTn25+BTxaA59PH
cr2i2/UIxbvAw65Ofui9mV+sXnuzjPZlNDBy6MIsl8DvfKYWXbnWxuLfIF5fQJhfl7z5nvNoEwjQ
NaZtfS2Jv9xzhXTNPEa5xTwLy0yW7Fuz6Y4WjXUiK7bAEayjwPC4IegoRm680PMiuHSZee8JjWin
vH/q43afEJF0C3BnIBxng4MyS0dHpDO5jTOsrE96za5LeNjTNX/Sd+FUnj05gpv3Nn9esox/ln2u
aZo4CR1XOA45jaxgc9n+y++j66MVMdwMl12lkApG0j9rD+4IsamtLOTAdeeuGFLvNVB00utOQKFJ
ovSDYF0gef2XDzMbnn49uBbzJQtaoI4pitmb99tD0E5F3PeamSxD2cuj7XVrMQi6dzje99oUTavI
GEn1pd1NaMhInMKQP5qdYz572LRGLoRZrxJUZ8f3mDm06V9//nzi9wV3/nyOh+vO9ITnit/3MJok
ulNMUUpeZa+fPRckjV6362io3C1t3foaNRBJVex9RM7EHn1etvpa9bs265rNMDcDHUS1a3Yb5Dox
QYlgnsDe5CWQJar5UWffM3/ZFOyH0q0wCzJ3Ei18CL1vaobsZQNaxGZo/X1cwvfBHxRfXN09TrkP
Z5Ih0Z9/5d+5/jgF8SPPDzbs7AJf0Oxh++X6cKYSB61wyU8e8oOJR+3qBJV/7peRSBgETNEO+Rjr
dh1cvJCAFn+sj2L+a4MxvXe5/wZyeymzIbv/+YN9HevfrhVh6WhRGalgBfwd1BqoanCsAVEIGj3v
rGm1f0kUfm4x1UtER+YaC8JwSvps2vsjZ4Xmya2R3/Q8QM8cWOUJrcFEsB5LNTY8uUZdxhDTIVY4
DHL7PCLJpafiBhtpWsgiOgJ2J0Jv2FaunTEd9rh3bGKM0L9ZOYl2jl8OrDqY0JrBPf75d/2dozqf
BNtGLAH1Stj4CH8rbyplWajfq3jpmg7ObQJWkL8W+9x0tWuGXGxolf8QVaQNh0V8HCItOvrBW4oK
ocXDhQzdFBeU3RkJh21DClkabmoj9v4Nz/37WmI5Pp44bKHejF1FovzPa0VPlZmgSCb0ORdnO0jV
o9lkNIP6AbFMPeUnO2lpl1fpU2fjjEvGBO1cVX0iyrDulhyr1VQL0mts+RyH4hCJoPzLj0EVxFnz
3Q5eGtP8K6oMG7yVtf3zIf6qzf55OfkO4RXUUqw9pvtVa/1ynSfBAAwDJfySyCJjw47WWpe4XLZI
76mOkgmkRO23G3uiU5N0w7iPIWywUZf+PiqcTcAw49QOdBFk0GCG85k1SKvI7/H8Tgt7jYRpgxCV
0iSoCMsbQV3u3hqZMNUIM/78yxj/sarzi7hcLFSFLjUxK/w/z4QlU9soEQgu2ygez54YDShcKiaV
Lcbz7ntyr6Sl7m6B6m5uFCe6l+3x7cWXfDSgUKTuncCr5IIPzlpOopjWo51GHtWWfsxRr5iKGJ6U
7gZ51ZdW1tMTTKiKoDamonxncksjQXhTJSAZIx9oamAnX186AUpvVskjoz5nHeHj205R8YmqH6W/
flE6yYoVSt2FGMJTMJr5LZkU6t7Q7JdegrQJCedfGHQ2Ew66b/bw0rds9O2q9jbIgpJrWHdbqSf1
LjbTU231jGmsxF62WUhuewEpceG6BdAUjQSLoTeya5xW1Q6me7s2UYth20y9fR2ZJxJPi3Why2o3
ybi7oR0WyyEMoYVHBv2IyjcekcWAUn005vdVRzSQHRSME6fsHoQhwlJoQgeiXeXjUFGoFuNob0xq
k32gW3Nd3b3KqIdfITt6tEWz9nE67AvN2jZJ8RFFRn8ZoL+dMrY2yxy+3Q60j1pPBSnAzAvMY9Sl
NzT+xTYWw3B2cVWuWPyGdw/xVtfb/lGOkYZTp2etQiexzFirni3kQf/yiPiyKf/j1nGB9Jkz+9bU
Dd3zfrvtk7gqQIQMkPJM1e17aGEmOIoqiUPcPzIkqasYKLb9GRrr4mBFLpu9GRNi5MbMEbIOxF+m
YvQXhY0RqZd9/p6W4etMtvwRKvuYUXR/amil9AQHmx9up67ECViGI6h4ZtOo5KdVTH95VxeMU/vW
+CZNrCI8dO1LC+rsbqflzc0v5K5MB+TMdPm/3kaMTvDTBc6qy/Vh1djJdJU1QW4+IsRt7WflVuZs
yVnShovJbvdaVzUxsVPgfxc2g5Z2Qrg3OXgtuOgPXg8nqWAqD0GortP1n29q6/fVdS7VDN01MPh7
/OP8dpizmpYh1jdKShsqDCsYV3DjkQfehuUVnoy+tFLDOpnzS2R5SL0dHXSJBuN0EWJZo+PcmxsH
GuzBkyo641uK1kqw6em9U5S0xo9SEF4eYvG5hfjRNdBhWD7cddEVxWlKdFRXyjr2JMKdu8opH1Vf
aSegKKRUo2F4rtMBQ7Khf7qiJtZZ9MErjTFrrcnI2WbQpF5lWX/Lp0LdLIb4iz8fHkP85qbn8HCA
XFxzFsM4X/xeyVLsDx4wIXoABvDWRDf3gZvx8EPODNXMrRYNONKNWxb6M37BH/HgpT/9xF4VXtGz
aW6MJWJj94rmZ9xzXy2yHN8Q0vXsajl5sDISz3yKR/dVAzl4UQ1d6dKT+Zym+BhOZMiCi92VDdgj
3R0k7F1+IrZED3KhMT56wQ0hbjP+LEFTXbW+d+8qk/jFEZh9fZUGzbvt5yO6fLzG4xfFdz6qThyQ
xBgK0l+Sjvxqo+Wh0+hrPezMVe8F5OpVkfOYQYRb1QlaX2h0c7Kh9y6i8i4tMf0M0QQlPbxJ043v
Q59fFe2cnT70clua7niK8TPsYaD0y0p5WFbAybEPGckH1NtqpfcA31C1ledcN3jx6njNvpWQwM76
LJIW1QA9UoaEptzEaY22CHfWIiYzdxH7hL8FrIALv/fLvwxtFw1tcyvxZN7CEnoea8DexzV8JhtJ
0YSl3Rrkxt5XVnU22TmuakOJpeVM7q7SEI5WOapM12OBCRBdz4fHGCJ/PcVWu6nJdH9GDnvXpOU8
+lNSrYTeLiqNrSvufy5ybE+PWoICEgCQ/VCkynlwGzq0bBbIIWvwTcg6edCaWD0SfU50uyeB1vaj
ulMdj5csyNZxNHPrzVKd0V56d9NigwsN6pkkMN2dOVyiQcMzv0P86+7/fIl7c5n360ILt4PtB81B
w0dQa1j0Nn+txTNcdmOlYVBObPspqqJdXcn8FKV+uStCqDRhZN2GVBJPUNolUX0hZ8qv/fPkmz97
HSM9LFgo/Il9StRUHp0I6OWYx7QH8RCKBe43EIFW+DjBJ3gVXvuAeFy/23Ql73lc38xkyN+E7ki0
oYS89cF0iOMm27gpAh+rC7SVsmMHtBUql6+XPE03nsrrq5sRgFyXzbyl88gMl+Wuy70Q2cySBY3x
9TjYiy7O5AO+7Xol84YCdfxWtzPitAH4SZ0dbUAYjt/rosPKGpcvY4IIpkfXayWmt68GrT8aCtiv
n3gvbsLOG35ZvZeekZ9Tx8o3Vp9zMXoozYsxIyFz7O11MvTZPgzBoVVj237vPIRrOhLVQEix51Gn
/v5zu6WeqA3nOcyd8hA1Xfsvj9D/2GVxZvEt0vv1heUa/1Hgpx2yFJPTvgDyuekR7b86rXOG3coy
NOWoz6JePuQYhOB6hOZNjXqKCymwQKWSl6psUvGQsphjHC5K3zQf/3zh0RyfL61/XHrstUxfdyH1
Asn9j8VVgBmJApfFtQdD3yCgJAuTkDyJLFzRQ6KhNRn9shc5PnYmJwhsw9cmkTHL7/RcufWOUYg4
fL2oaBAHSRsB38B4TQm/Pg4jbPBkTg0Oige7BhUwyCB6dnEoEq1W5BgUw/zsABXwaDMuAES1G7+s
0mczdYYtfH/aT9exzctjbCJozEOzehldaS0Zam6TUahT0ABpK/0YS5xELmoqKZ4ryGNBo44B8dBq
0fQ83EyCVZOotvZfX329KDvMN3ZLdytgNV0WoWfskjLTn4KI/iVMj2BVUC9vqgmdfVwN+SmxnfzU
Bm6zas08f5AuKm9zaA8G1BOCclnVWkeSOlh9Rz0ETLMvy0NruN0pwvG5wWAs7iadxaXl6/6rHLwf
sRsPHwgWlk6middI2APIMKMkdZo6y5kaGF4NbuTRrO/K1rW13+OL73s9e5buX1pn71xIBY1bTggC
uNZTRB97pw2co0Ov5UD59sFuIYX5ERg7Kw7kCiaEifKS/6GtZ/heTI/RyctqHVWhRXC8sUxG6rEg
aWwErNY2doR+7KhZj1/v9OJVjxA6lqUDzBNvzdYyhcbRaL0dnOdyIQUD80aFSHFtmBIOFqbHwJmz
dfZGSFA4C0CyR07bwZStIQtmAhRxFMfnqmcumboNRp8h/+wKuTRw59IKDcyDViBuHBo3Peojpns2
/ubOTZPqXJco1yKczucsN6KjAXbOAhZw5eE5oy+S97rQ6gWXffealtYPLcAmoJVYWfNi3eZK7YMm
wFuZeMaxUZl5/HpXwmHAwKE3r9oFuF145RT0bPQ8TkNTv0bJYJ9GChYAG5X5gEZoMxSDfx2LGMUu
+x/MzKuxSMtjrSkB28MfmjP+7R6bpcJc6Dbnvm6DQy3LbB1awMkIivhBZZlOlfiIw+p7eERzj9W5
HeAY+IN1KarIxLXMFtQhL2/J01j3hhtVDq3vpRWKdcg465ENiLxSRayEHO8Ce+hfblCYFKyTupUJ
kXuRWyPnn/+D6dwI+tsMkSPuhjJ8MkiLWb9eWuswD5sdU2HJfm8opLoyACeEMsDG6XeoggPIjYdM
xgOaGlgxlZ25u1BNHb7HwHg0ZsLCWKGkNkQXrCtv0rd9XuQbTesDDkAG9nJU0tjCTk02nZIAH20c
lZYawyuQaQz83fRzCnEM6GRnB52uHyczC5dOq6m1U5Qtt4DXXxtYMLphXL6+QPZs4a+Iy2WEHeqC
ldLe91FymlIpbz1FMomKBEOzs3XxbVjhymNzssPgjnRKQ1vcMvKt9cLZ5WVYL6Jg6A6dQs0+NWyu
NRNsRa97xa6M6o7SOcwug+mjBgTvdLAS16Fmae4yFOkugrLJkg2spqxc8NsZ6tpcVpuyoNXRo+v+
HHe0f5HS0gral/n4Rl64e6ZlvOj1EKx3Xm+RQlXfNvy66SmV5nPX5OI4/J8X7Mb9osngCuk6O1wm
Yw8ikc3VEvIl9Lr83WF9AUTcIvmquwiLt6iOtcct53vamaukwO4Oz4EinYW2KvE7EgHuM3xp/FNa
uN/1GLXHih3tpkmbYh+79nVKDbmswk6eM4dhOaKO6eyYIT+BEMPl5NUQMXGGLEwc47rbHmhnHaNK
xDswyp9f56C0Gd34nONVqfKQmNV8l7JtGVzvTS814hNAtq6H3vz0ZspsHYYr+lovHUPdwzC/NBnu
nDQD4qD3RP7GEgdRNYBd13rXumRp/jFmjnvxvDTZc58a9HeUvbfKtmcE4Q4P3kgSn5C0FPzRXrlG
Xu0xOdZvPo/kePQQT1PRD0kpXj1ZPGZ1y7pgiVeRcJqF3mh7MBkhnlBCdnv9RVYu8iJ/vNa2G1Nx
03ysNfspFOElLMdg1dVG9UxQxcH3IhoNtW5uprl7aMwvdgreQoF1CDrzNZjUmW3PWtMMstGAOYMv
Jus47awfFp6yd504ZJcn8hUsBPOQRBQr0AVzHhDGyiyp1lpbOOtGJv1J+LSsvDK98yxA3Gdg4zCD
Yesik1tx3T4VTq+v09Jo9m7sMGhDAmcUhnq0QuOcaGlwd4TCVsJIceMaZXnksVEeh6wGp+M3OFf7
aD/atn8bnQhbFYZZ3H7TKZ80fdkx49gCxPop6+iUWXSUyNWEtYnwkBDd9NXUsHsigc6SUziO8R6t
7JsTTz9E3AnQwenK8NsCYa2Oj7ayI1osZUBZVALR5djNcJFg1yr25MIMQ8DahXFuxtbZiNYpcUEm
Rw/L6Ar8ZbQg9Zlovpka3uaEg0iXBaoMIHV58Xtgj83BJM32QSbNVVdo2Uy9y9d0/DAfzl38xsaY
7JcvZWyX32Otug+qaXb0vbWD22jesiuGtcA2evTpe7I6+M6W4Gxxzxxtn9Xo4THxVThwGkb6VfXI
ICF7dmztmAyvUeh676lons24Ktkf1oz8uF8y262PY6vqMxJRAr3BFdTYeDY+9NYTQ9h+EdWufrEC
etcUg4uOriJpsCBsbSDHMpOQVStI2A0sMwzIEY2WKGpvTeGiVBOlwZmAN6Is9SLK99hLxGONBm+D
Hs+56zEuYwdtfttojNastD/FavIukY2ocuC+/Et15dIJa5bKfurpJ0gmWjKJnp3AuDVuB8YmQ5KT
kXjOEaFHTq8NMDd+u5MXNE9xPLKksAfpFjDVkXfW6QR0Pz5g7aIhYWkS2TeuNqfuD3rUJ8gRcbOn
dXUKqyS8deBnrrV15xo035hklavMpZ4IfO3mixH9afngCkmWva9vibpeuF0r1+Vsh5p0LMkyyr+z
OdzjK+igQQfOhjQtCN9D+JEx5zmKesh3qmXHpWMwuBaJT/gS68A5MsLh0fX6c+U57BmKMluxc0mO
urKBqcVFtqFDMi0cD9eVNXKGmCgluwFg6jmXHz1IJ4g0GFuslvR33cAS18Ar51HnxoduKoZrA8hs
mVhYv+w6G9kJsE+1ozy70GYYXp1v1eSWr2jNhsuUOmsvaA+9oaHc12rRMYrS8V76zk+nNIpLVvhc
Duoh9FsD/uv/fnHrONg1LFCJF7G+G4wZS719DiNHngoLZ3aR9wSnG/IjNYaA0klmp9SrvuekNC7j
SOsuoum+ObT5DxVmEy6sLN/2DM1uXy+e5h2sGIA3+C7zWiG4HzXzEsnEvyZt9GMwjWmDliugdjR2
TWRbB8F1tSzL9gJzFSMqt/E9xfm6xx/3l5aremfX2mdgpSTx5emHgW1+BbNZHYpC4USXZrv0FbGR
/ljmT7pSVUAbrztVpYNZeGjh9VZefsKOaJ01IwJ8NPgY/21tXBSIac6NlrdLMxmXWKk3siickzvJ
5I57BpTvT8+IYGfQdgC/wFD9hvyh2Oqdo215/MLs7XQLSY78HhlswzVaX3N/o4IzS94YwOpwBw2n
XCV9egNRwOcx0/bsoiJ76HC5fR3Mvo8cMHbazWi88MrzDK9lnyzBLeY/oqpdJPFUrId87pJ6St1a
QETHSAGYE5RS+DXfvMFo1kMD1jLtGrFJzNDuF5po840LqWQRo824DZgGUQfoSyP5mKYRnIJfV0u9
tfJF2uTFQad5+a09wouZLlEVSCZeRXesYg6D+2mOFdYnfyqAvU3DyQYudhKY0w1nLHaOaBzEqbaz
M7uPxkInbNQ53ClAhonpA04UJs8Sd2Z5dRS7NRM4y/kWF4a+EmVvrOoMdxecEHX7epmVKfDem5NV
F/7RscXpa7xaWlZx7faaVwQbdmmPbVXOMmmiQMxq3VeUMhWY8YOhCeNQz+/qEqwt/othjVxz2yZZ
dSsjp/z7JaqSY9JEzRVEHBrgMmnXygALMHV5A9DjVg5OSnRJ2e7F4LzHtZu+YX+ZQimiBea5TejQ
QmCyUK4HSwSHMFXprvL5ga2D7iB2Aoku/yriKnxWVTeuTFm195gYXrx1FYOibvLXrkGnIWk8Z1UN
BhwbtvGbutLzzVAbjww22wfCyL5FEPxXjeXFGxcOyNmXAJxNng5VQsoVrIRmDeC0e6EQ/65ZbAZX
apLOaz7ORr2BvIOvL3tbwxsDTubSdJV3LIrwKXRxPDehQT5XZbZ8ZNWfiix798mxqZ1cPZdpxzCe
Ld5iLBu1QZzPbWCmsj7EefiQmH2NeN7JruN16FLvGGfgpMYo/+kmgNZRk/7IkUNComefgiXsOHO/
MUROYlVBhBiGoqf7r3xnoXTqQwtbNne1SSGji6tvYb5MSvar7N/8VRpH4qGnF7KaSmk/Gab2zkx4
PTqeXLZ6xqDOzcO1mfII+CqhyPv6wIwvmZokUBpQe8+zO/8Rkx3izlK9VEEy3DixV9cw1UuOKOdc
DWwIv/4jyhffTQTCd1t/tcbqMauc+DVPwp2WJt4hCXSPaAw/X/cMErCE292F0FC63nX0o6tT/dJn
IZvkJKdj4ZsnNWnGFXlRdEi6plklDCXehMEmaIp7m6QFoByLZBq3eZod+JHqhLGhe1ISvxH8VbGF
HVRfs2iqd+TE5suA1jSo1jFcx7mevsH2gVcXPTQY5080v6Od7w7uR2XHCTgke9zEbfJk9WN57phl
bWoJcw6ftXvrROfd7EImB3gIH6CKOmYdUlVXC7p/54ED66Iw2KO7pTlbfSZJcIycxNy4fmPfgy4G
b6cnbNCiVBy+Xmr4NjvXi/ZAOoP7BPZFzv8PiscDZ/gtQmq1m778VJ2eIN0fJsA75BAkY1ehU6yo
nuysuPa0C78UPrRZ4PYoUpfMNmC11+hbYDRbTYz19ylgHoy3UfcIMb17VAADs7TdS0Q5L6ZqIbup
UODBNZ1V1rr5U6U5K99W9WuZBO2p0j0dmvsalJD9M0nXXtrGP+kmY3xBYP6I2mTcyDBlRw/T09eb
IzRAYzem+X0og5/owbVrZ9n5wwikKM4HkkTgrPktGkvHau4s+WW0sLhe740EyipbvvHY6QL6FT1K
fX7xBOkdYec7eyccEBFDfXiToUFR4H1nqBBdhySDAVCBW61jOJUdTpRDr03DxqvM+K5nxkPfxtNr
3uTU36qaTqEOD6VwmForu6EqC5RzrSMNtnyTQ3TRxmdjUta2QzMVrsCg8gRpbeuIsTdaoDHBqzj5
PtEbXrzO5ho76ppHzQzOYpT4V+aXIS0lpWBmPRuVO7553Hg0OCb4yJINRVGZ4/c4ST5gdVH2VfbC
F3F7UpGmzlkssWJMwaEiv+FQ6VDJDVVsMfAmvSo2VttU58ae1jT4OqwRkbF1Z/CVQ5zWuozHj5x2
1DYo9P4eaDG7kgxfdKLaC7rZ9uK4WnuhMTGt7N7KzoM/u+LDZnga/eJB66wnBXDrxvC/fapTZ2Xm
2vRazYSJArbn1IiYALwwIdpLZw8iMbZHwyWuO2bdEU9k6rHvvda5J1tDmR57OqbJzHiERBm1sPCz
hhuZOI/oGpVudG1Jl6uknp8rP9+1yAxfrF4dFQ3mz3RuyEeehzvUfB6GDzqdf7na4GwNoG3Gwjbz
4oK8rLjQs+dY+Wy3aIz1kmKMcZbaJjBCNolhmFvd1hq47WN4qCIxvpUAUbrGD56i8dKFQ4ESJuvO
oXivwb2TA2ARq6BP8U037mmT2Y+IpPFU6s6+gtopAoiDYpb1KUTDC7Nl2kKEjQuH1HevjdklB4/t
8XxBK27/t4aAr00d1GyT7OyinJ55YpUSDpTU94osok0e6Cn3w/emLeznIUw30azZ0AAlRRzYtT03
MZHPPpVZ794SxNBLzeGYuHSBj2hCwUAlXrOGejStY5k56yzJ7H05mvRZQ4+OZMXjrSC1b/6q6LMf
QHlqSH1MKkd78l4j/urC0QZFfWnhgEkL0HC1Zpx9AA2vfKs0xkWsgzYIqqDeEBuhby1F2wCycgzB
JiQ6TWvsx0Ga8qhmYmLbtrPs2sJArmnTPsCZfwKowqVj4IE24ICNKv/hdBrmVmnZZ9BOb5HJVMaf
6pbdZ2XlS/Kxi9m20p7NHFYAKYPFIW7HXdxhDicSpsFJP0KxYKJL0E4h1pmww/189EqAWbRKOITN
6L1r2pA+EaXWvELOuTdFQhf360aZX7DQ8CgIe3zRHX3SoSh+mh4WOqGK/Nn0hgwQZfTDZyK5AyFd
7Ibe+5EbFcmYUeu9eVXh4OXQ0oNbixpoc3xBw2BcpJGoRWJJYO9pyuo/WEiGq1qn1ReFZ+iow6sQ
kCcbxsnh96DtxwtRBAImymAddX4gioQeo1TuIrJaMUfALx7CDT/kfpydPQh2mTtSL8bsjbtXF+v1
kWFSg/uKd8kgk2Obg6BSIRcQLEhENggfpKbd+zIAbjxGF024VLiD0q4l4rkVG/zqPMRSnWhvbHJp
iJcmV0+eHusPeHqdM0No6OZhnK8dWq3b3KSCNXXOvmFEzhP+n5rR6nTT7dF+crOWIp+IogJ9/iMn
ENOUpb90AbUh7PIQVcmHVGAnYhWJy5SRGpL6AQpdr3gRAwOZJsza+QELcqxKA/hK+rINPOC/qfZk
I9HehF4tD0UiWb1cScfCFLBZ2StyRbioYIf2mpoe4KxkOQIHUHpPsZ/n3kY5gkust2u82m84sw96
02VnMTTBHQphQ6ZvDson1e4+UG0zj6KDE43BVbbWS271VPsJ/bBFOSIVqBP/jFUzpExAM0K8QLBt
YNU8+QmT3ZBfJ/K7fk+AC3/Ud6+a2b50caIDpom7pxg8Vzh06n+RdGbNjSJpFP1FRJDsvKIFSZYs
eXf5hbDddrLvkMCvn4MnYsZd7qou2xIk33LvuZuaE/i9dTH+RVGiP+c5bBt/aKa7v09FUjjbti2y
MHHLh9hI9ItNDsW+xdwdcnxuknUu+/cht4hphkUPOalKSfzpCggqEnJEztVw8BZrpmBtP3ImZqFV
5fKFmFFuU7PiMd40oV3ZHZ3KOnP2O5il3kgrLitYKij1zizgKJDRsRxEqiow1f6hS+35URnxAUmx
teuXIvu3jCM7uFlso9HKTlkyqjCGYEIYjuXdpK7bx3FiIJVavrzwfYQdTWkASKV4VK5fw2rR/UPe
M4RisYPWq24IX34iMYbUqTytkCZRfqiMwQsL2PnWMRMNDDE/ZzIznqhudjal6KKs9owdsA4hqqXB
DKb5scm9/txx8JtqOTpuqt0XyZCdJ9t4LzqXZDqFAHNWH3+f+I16W6bxsIymuPv7oFk9yvpGb06s
pi6Vl+SkrKyxVOVtyKO7WquGBzExBCUpvIaO9BIVcRfMKja53Nq4DhzLGA+pv8A/qmc2uJrmn/K5
Sw4RNUxFTNGrVFj3DRB3gaJGuChHey8j/ZpUZvKfjJfrPHUfthkDy0vtX9RM4kynBDFokdGr6f16
M4zqAJh7cpwchOUiX531wnIe0YILVkfGhDEfnXc/NMuxsQgogzlnP9ELOdtunNXer158rwJ0vOjt
09LaHuXX0uyzzmue9AwsGIRMl7VbuYewNp7NtbhODFoZRGb8in8vpZeE0SpF6CCih2oCQW6vEgWv
YqjquP+Pe5zlWLG/5s9XlYnRd7Ugzn0tD30f2adpbpe7GH0ggxRfBynSFxQySBbctmcpWXWneGEQ
bSAgpaWo3hayH3fgT5q7IUkwGvaWfm511z6UNYLmuoe9UBwog/EtOnRcXZHn92bzgTe8ODuD+9FY
TvxkrwUDIlZK1sHITrbKCE+qmSE2QFNPfx/sPoOJ0ETt9u+/GNGsdVW/UZOxRcDjHqAky3MnQS7x
4HlvxNwgN85p8XLfJo9vrbazN2aK+b2bI/ihVQQqOsfV/VC5xkVz/z/GzokW15zcvERmrz0Yut5w
NaTOsWDXBkLNnjf0/2sMtls/wLo7shZavrQyow9CpXktTTs5y2Uxtg2L+oAmfWI0Z+mPeA0qxiq+
uXeHH6b28ylVNdLcrJ5DuyyPw9BukbSnF6G56V2szTeoqctuANN/0ApvgLgNlhB0FWhLuU1aPz/o
JeVRioTnxtZ/OTdI0kzMkGER4afqIjHcYq84/G2gxylJT8JlYt64T2Yx6mFbzGyn6YvPmhQcYwbu
GauqOAEBFmJ4pwxqE2vrZ8ZzoQn3ExEqRnKP67qGOKSa5l8xIKIquStbLoxTb/RFfqCo7TdL4S4n
x539na5Is+o8JZnzt9S52nR2GEDuKzqPUz3WHbuFBu6OqPsQPPmy6ZilX1EyYsHPGG10g7hhkUn2
mt5DQ8/sF/dvkew3jJPnxjvxGv30KyhsEtZV6lCLbfsdayOC4gp/D3cCx6Y+15soKkce4lV170Tj
BQDaEBSz+/T36PDovTextLeCXupklgbjvobEdg1t7CGd4J0VjGDvZ0s8C9kPx7/PotZ4Sznqz1JZ
TOIamb3//1ezAymyNW6YUOvd3KOFXyTZ76S1h2NMfNlg1vF/Q2bx1cjiZSsDDqhoyhtn9rAZZ/be
ZleiPGRHFZdnBZ0IqRrv1ZBE49H1hjMZVeUrytr47GemHmguq8emMNnmu3gvrJ5Nn59yT2RZtyM8
UuwUE3xGUfVXC1jpZEdWdWsEUTeMN03Xrs5xb7HxruzXyDdfM1JED52BBqjhdV3Ks6t8536cKv1a
Uh9fV+bQXW4nJzflThz6Ur/Lc2jKbabnr7nd6BDgkuifoRJsJAmpH9PShagj9HDix9z7zoJUEVZV
kI7isVSWccubNnpJ60dqIntX1zFCDBPEJyV9H3YkRoB54tNKImwiP9UKxbyIJ46n36lEpOcL3BWD
Z2k7b0jHfxHv1hzly1ez5htQeZX3Jp7wjRWR8bcYQjsOmaSlHOzyFvF0AAJokK4h+2s7jOO9Shs2
aE5/c915Co0+qbdZZchdOxnRVsnIPP99sI3SOicAPEO035/ZNESHqTZpXOmYwnES6ZtN/BvMcQaB
f5+Cjjj4JWMhbXzqYeF+k4/0pnxdgfxx5423luNJs/Qfqi4ptNrsOKZecXOj6R/L9whqaFVeYF3d
OUs3P/SZNT9YDGJrh8Ld97v7KUeKkQNRC3MkS1sOSZCO7pKdyQzMzklR6Luo1QDPLkt06euLk7Lm
hX90RI7NZ38faiAcVZtyw/Zuc/MZz+R6BoIqHtV9RKqdJTBweLM57I3ZbnZ9I4zHOV/I9nXpFavS
H4Ol1MWHLquXZvGHqzCib6cspkuK3mMroAAa4ASercw9R3rfXP8+G+oSMYWWkvlrefNpMZzA7Y2B
lTixPkGCzm1vLbNz+vuQy/6diOUYjnKC4M2Yl1CuuLreRra6gZUDZhkyIOEdRvJoFUP6iKb9Tpn1
nauKl74cmdcyQ7+OCZs3LS+jPXnU8YmwH5uJkK5aup2g6er5qfQX72lhOYpJgs4JGYP3xGYPVBMW
Fq6r+pDGnnkWizE+mQvqAqt0fpZ+FIcx0TS2yzknVwZonvzk/FXLdZJsVDN8sWU6Vn1PNOmUs02k
BsvmMr78/ervQxWBQadTeRkxjO5Le9zrKsY4DswyyPRHT5PMPEoJKTuN5c+QZU8msIpHT0Ddi6J1
e7eKzUuEIylUKu5yPvv793lEzmmVQVxP0Dc9xvSYB5TtJBjZ5UUaKSt8rdQfp9llETDY9XPuJmoT
pRapPaiSGSu66jHiVUkKWMMS+sbjyO3nLNmlbErtyCaMJwx4RXesf9wV55dqpLbNnXdmPodIT5fW
Q+YgmV6QwodLz/J7UPex7FU4mk0fLHUhrxWYom3XLSOGQO+seAsvhuMkp66Hrjovs3Yu0V3uaycf
NjKqoRgULC0wznv/RQ0WKy3y4kMu8gZ4i8NOpYf4PNrptB/cXgXoS4aztX7opKHj0UI+GbXWnuSX
5OhUXs9rwGxLtEUvgL5WLScDVDUmczZI1qiB2xQ9o0Oor6bipLNapigqnt7b3htPf1cW+/ljEfMN
zzG3GaarHInM+kvaNRC0uuuX+7Qzubzr5B0KNmAalPaXwtWMsKx4j//+FoblQ2g/NXcV8Ek2bAyT
NmY1mYe/zxefjbiy2LQrXePcs+r5NeutZ8wtNmznmZXW3GcXggvpj0bE0Kjrz0XphHHt2YHoQAig
4gfMHzild1K2f2hY/meD3I1oa4LaHh99noiIgTdaH7KEYISQHWGDPWakN0vcqBim9g1i9BHAHzGG
YTOLENjxDsD1fYbVs5pBdbdv3cQg4cxa/jbp2leBuiItdFq70T6L7j1jITPPJfus/oiEY/TNkzMC
3EKrAuy92tTVTBDM+I4259T2uzGPr4Ik+2H+sBjwljUABIsMEpwVeNWc96Sj2UfE7Qmxy7JTPfj3
/TIcsErwvvc//IjbxLLuvQi4zTHu3yvxQSDBjRUgB068E8wvcVvd+dU/TCi4v5mZ+Exa4mbrQm1O
1Ik4ciYTX9FlaUlXXvZCcNrkHW06+iyGwm30aqOmZRM580rEYtfIpyp0qdEW2o9mrgKkVXTeajMy
/x8X96lrvjoTjXEbMRbwgtInEmL8hmR/co/JCtYUHL+F3KcLGr6JqAg/3mqGf/P+U7a3yRamZC9L
8qKLf1g7Scs9wWmO9GhDHFmITG6TqAd6dndYTp71XX4WpKlW9WUgQSxTkGrmk9d/ZGZ/9p1+0/H2
85jetWn3rbdnHS2A8zgTJO9a/TYZekLXnxZjJreHXhWRqsm6urfriwRbV2pL2CuNirXYrFXDhLHA
FU4Av56wArQE+ryJezbbOSPgAdWbXle7uXEPi2j2PDg2Ccd/n2Ugx41NJgK3BpERl5s+eouEwSYI
9WZHE090A+ceP7pZSYDiyTH3lxDVIzFEMNyAEWJ/TnepzWi2fk4E1pWilDQp0ZFSxxPdZWHOjO0B
1FpKXHkaM/kkE8Gd8iMKJs13PthUn03spOZogLUbWdWM3g4qOW1ItPVXLjEodIc+hTBX+1wm5g+e
OxlALRDTvuQuBSdEhAwemtF7If78ONfZrdCMnZcmQBC4wxSPfMLLuVmQQt0zedsbiUFbpgWtjVXI
PA7z15wgXfTldSnlRTTdp9JTEnzky6yzaZEXufRhjn235cS3swMsdrD89JVy7I7ZgOI8kXvJK1rN
KSzsdjMtP6jEnnUvvssH87EdJsKS5s9y5MFSTc+5L4173o3dgkkNUChqpWByDaw4A2x4a5tM1s3r
sb0lWEPsaU+AVTBk2j3Ph2rf8WAv4d7Urbar8AlZyAIUYL6mzPZIWYDA2PmDN0an2MW6HjGO89eR
Lg7qOT7Vldj6UbJLPRq0vtvMUfU0OfUxgW5aoNdJCYLOGNBl8tLE8aZB2+bgYXVWANOUbsYRXINf
+SfUhcXEiYVI/IQ7ItRZQDDxXF4lu3TWK3dFSQwNFfhvAkuVb8H8KGuN92O6JIk8p9py6mL/4OqM
pu3lwUJN7jqKq54jslxtO0Sl10V8rHjAWOrAVu+Ez2Qv2hIB1vzK0hhyArx3p/a2qXbif5rzWefP
o6/CsjFugthnUtOiAiNWtOkkGcw2iQxdhOzKJqHRRUKX85INnNT2BY1hGyB0xCB8kMAwcVdh4piY
N/UdcR/uKTeL53pB8kGwwsSthV44yDWMeQ2UHsnfSj32lkhoxQti8o5iw4DLvHBx5RYrGAacHXCJ
Rc+foly8j1KGCassHWi8vox35uz+lwPX9KZ/k/1ZteWXWvKjX3BbEt5Hrp3zK6N5PxZqO2hkbPvL
lRUnkOofhkWo0kjTaojYTt7mRbMCPyY3oq2+M/ODNJvAGEF9DvU1STyNQsvH7UkErCE/mG5spEnm
S2b35BTF3X5Mm2oLKJtlF/O6hpOYyzYp94Sb7OPR37pGu6vL9stnSHsYl/askEq4hFzgoWXKy/Kl
Q4PTzFrgGd0ujsuLWaHO0bydG7WH0i4xOBMsbRRfihMI7XfYSeIWiNblsbKPmeJwFmeieSf2JeRW
2Vo1uUhue/BZU2v1cpNVcxZp+dKW461Aasftf06EfTNhbLbkkGmT2C5gxWbl3heu/pNDrcvSJzlS
O0cx4xocWFGG986/y8b5MJgQzrIWGCeC6OmKCtFrvF+l+6E7sT7tvHBy7FCMRbsBAhIMFVulbKrR
JYqbxU3UiPq4VOVvy3eM3H+lwD7JQv3Wk7XjFAJsMqRfoFyqLUYdxoqlcTKl/7gIhKtxAlSfDDOz
4SaG4GpFx5YRIPbebWWaiPxWDx+B4SR1BviF6bIphFMZeO14mn8k+HIejM1DGuWvTpJQTnF+iSQU
Zn+KavyyCQOAAhheESORdjinNbRbbnVsaoI3YvO8NN0mju8LUsG9WKG8zp9JhN3aQwY2tsHkqZ0r
A/4wyC/YvRGpLZxPZuacOHwfVs5RRotH+OSOydYPveBpFvq+1rzXUW8/0QpmFXuLaK9H2m8munNd
tzvblXsQ/A8gXbf2Mh1ycyLkkXzzuL7vPI0phqef/L7ZlPN/ttFvreh3NjFGjXmYFP4lS/ow6e29
cpurE/tPdVrtK/SSPb66KSq20DhFbRwi1L1BPhYoFwBSF2u0pfuiwyveVPeE2ISotAMXgGmupWcD
AwmZQgG4m8dJk0j7pt3gc9P4QzGyEJif1CL+KYuAskpZ1ybBcTz4MZVERMRqSTbQQA9UG9PBYMcT
CjKzB3KUx4SCtmDTBkj8PmZC2WkL326xcfwZ5idJhxnrDVDSVpYgw0F6W3/16CGZpO1svAZYrAx7
2dc2uTt41/e20o+2Ha1NXbaBoXORqbsx8i+H7n3Iom1d+6faeFkhWhFEjpYw7qZw32Lqz5I7qOWJ
Ug+vpUFpI/VjqyV72cR739b3XdfiYyAwPRmvTikfJxQ0g1sdshXZCqCVOAaUvEATG7VpmQsbpGVq
5Hv1IHIDQ0t/WyviQesfVI1XKrvoNiz8jIlWXJ368TH3ksfOHe5khvZH8sADPITEKgYWAV/3og/y
ybLQtfA8H7rewobj/eQpZYhgSraiJZliotmwUv13cusXudjJbmjr+dghV9kurfpUI+/ywv6L/ZqL
rmzAZfGYeOVpHgyGWeVGxlRIUV/nYS9ruA+QelkuICA0KUJjVtJ4LwKWi/EFs+9dsTT3RdSQMqEY
LUzVNdOSh3qqSPrLzVeJHWEoG1JUDeRWpJBHpYiCrOtB1+v0y4pfoOz5r7KqpwLVdqDY6MlJg4g2
1TuT8DOIOMRNEvM5z+QmwTVHI+h2K+7m12m9e3fQf9FeVbA1BGSnKef0Al2hGzCGETFU+vvgy5eo
Ld/1yXsiEbEUwP80rhdyvZkbwyraTjMyrcq+EiI0wFQj469zy7OHbHEDBjNBHc+cHuq7bLP/0JLL
zWvH+GvVfP0nCCPfTMnJpxLaJgKnztyxeSxm5r+tmWx0u4CvPdB4xmRgctfac95vHEJCAq/DupO7
YYnRiC2/YJw5g7MngywQQuFVKtqdg97UqEyFZ6vi7yHl12jbL5zKXFPkChsm1ly9oKEknHhn+/5R
Ov1vjbqBGQkF0ApwOLGKmwy1rwXIeFOQBLio9t3JX9xRQyU1o+oueB6pGJCEq3SCaEYC9GbvzZeZ
hmAQXKJoz3Mt0m1ikuvVU30h4cg4ekh5nXX2Wek87fBwpsGODJvQL6EvMld1NjGrjm0GKtnMs9d1
lWwuutiyEf43MQUPEce/53yxev0eDLncbEWnbKv0J4nlasUYhzA5s1AnwKdMP0rGLxA2j5NLpTsv
9qc+t0dTb69/i7gEkV292FC22RqJ5KMzCaBDykwHocTr3M6XonUQAzoJlYaTxtsVfD0m3JKlDV5Y
678qtPmR9Z8DprNPXrJIXv/+CzbGeTBpd5YsTpUD7FWqx2aez1Vq0Rkyqkukx9lFECD3E5qdpPXe
tajdd2zPAqYJ10YnVnfI/nHMASqZjgg3KLEi+w7Hi8tMllARU71PhpyZ2YpnF7MPvz2vwGTrZZhc
JGQG0dCxsCjdNOdQVROROTnTQoZ2Gz0T36Uhn9d5XeAIoqESlrVD3/7XKJtIOwTgxxzFVGKbmPvn
B6N81icQCjq5Il3lfesRvW7u3wxNf8vdCbMxtouNxoBt7MnSGLDugBIiyoq1qIPGQOljD6XZvc7Q
R/A0PjZjDa7JB+qHx48d6yUdsEImoGU3NfOShjlvnxak5UaUBvObRqzlJp+Ae7d6DMWiWiuRfBuJ
iFEJyr9CL3/GOVpzRqbfyvmqDVEHyiaioDX7/1xr7zB7q1l/dFn6kpNHsGep85EhdkYpgKhXB+Wt
sfjjkDK/5txlLtvfpxWaBF8r5Cm/ug5LzSFPudPSekdYR1IhAEEg4gc5adCNRJylj9l9ZZYPLJ8I
mjOtDwn1dKo7ZzNOLBZtzSJQB4plRqEccQAUzPE3mqLWM9XwmVY/el5DxywYPFS4guHMU0GVJeih
+VQVdnM3s7DwTE1tNNFNG00CvRQCI/Lw6rI/2IKlxOphBVlNsC5TFxpxm8c6ARNBajRvtU/xZkY9
ZKOoCqN8/ixs+4W9Oe6h8Zs6ZNosXy27YLoeeARAh750/UePCY5Fp2LuI80uAp2kB5VD8bZLrDcN
WSdZU316pfPa410GbDYezJnKAtknDJbFvEKe5EJ4dttulz8kNva7xuKIEeR5y/a5SuN/YzJAPX4Y
O56YTvGeZRJ9yAiX37dTyqmyAH/WIUgCM896+uZq9srvacJiSd+aHvJlwpyduTKecdbzrauf+8Zw
mSOa13r9/2hmG2MqbKjr2nmI2Qjr5aft0L+nJtmEfsqZDDsmYLKF5DKubkNkr/6pq2Cgm6V0NLWV
PeBajmN1rzySlfr8bpkQuCIC0OzpY8Jbqfzh0sfeKdKbI7hRApism01otZD5IdHKN18n4tRx1VFM
OD6gNaXq0+jxwozV6tm+xMNqLgE4A9C5J9fJ89fJQtAUmG1JSftIiuRSGixD2vGDU1LtiiGDiuug
c7QQKfm0sGP0L/ZdWMno3Da9a3Ptkmlbxx55ZdYtK2ducM16bzn7yFpVnvbPHuajGh/qQruQ0nfs
U+cpLrSvDE2ZZr+MBgMIU3xHmAQUcXNuxDo+Qn09TUw8m5bNbIu/gRrCnF4SoT+n3nI2ouURP9U5
xpgYTDrXiJfyVtdLfyDJblvrKIq1lEa1rIkrcyc+43bveKhPtN0KCBvpsMzBap2nMVN1J7EecbV8
Zbn9mHkobLHjE67TkrlAIOE2QbG4aZJvJ2EzL5dBbeupf3Wq7qr7FYIip3oX1fI2xpe+cB6h/97j
u9BMrpU1GGP9iZqSPJoukf9ZosS+GwtsZMoJoSViWRLak8hZIEPPY2TavdP2oCozTXIcCYvTo/zY
VwQfQPhjrdTe64V4Sbrhff0nFe6r1gzMlJie2c6T41f7YRCv2LV2kR1/Teb4QXYPsjoz27saGhKl
tK1BuMZYKRDZ+S8x8vdtQZhJGw3bqaTF+PsZZIFVs+ofJGJKMpkMa7qokWdUtL7ONElPstWOVj9e
PaVfyBE4zpL4srj4aikY9Mm8RQba177ftTGVSiaIMy3IaAXPTMfY8OxkSFYl6lkrqm+TdxZvPcHs
CzMsDOU8tJ6spL+aZM8G5npNe/aY03ANJxDd7AcI6LYNGhxTP3jNQ9ITRA+e5ocFxMlvy4OG9MaT
6aOTNN/UG4yRlt/1Ju8ovHL93WwpkOYR13SZ0F3lX2qUF+WJ7zFNsm3VN+inBvpEhAJNF060XBRO
ageij4F10V9rrrekKb/EQMkV5Q9A9PZDzzBLLGeCJJlkVHdV+54sRMdhgEJnk8bPjcVF2Fnf6/eo
l8Z/PlhcIiSO4Ba/XcPE/kQzMhmtBqhJYJVZYLGbw1bEHkglOQVjHSN+pXblIM7+89xdYsOE4O2y
oum9s5wTbyhpMs7RHGVJ7A+JUoOaCJDUt9ziIYru07IA9JDrWM7qBJmY5n5hzmXpGW98DDZ+kNZH
Z/UbMoyWYDQGEhpc/2Kvl7TrZ1TqBgrx7DJ5xJExApdFX4alhgnBVEYZ9LZN72Zfp6z9FbjJcNUa
78bE7kxYRti65r7TalYnlknUOb+FeoFBYDm8m27+O9mYHqApI+1oxy0m73mPnGraUOvdjYhn2dGd
DWc6G2mEn9e0H8yY2fGoKwc9A+9PbkTEtzn9NWfGPuKuqQe0b1oJ4aSJeOVrTz/rmQM2ZVphKbV3
jkZYgpnOeK1W2Bx6StkKiY+r+4Hf8C6UCo5oO6BDNGp6l2nWtvNIyzGp6Ku1pmLHLCARwMOq0po2
k13Yu8Vn82E1y8DAFJ2bRY+9EbLtsKK78piRgaL8nV/7ZOtUd6XdgegwLrLLbnbcfhpyjNYMpXkr
P3CRE0QL35t8QgQECt2DMvFrFvDQE0oUz82/ZKE9VANHUcmUGUkbrDWLsfXVJets23cWKcnLhrmc
Awk2uS+89KYGsJap3TDqsp6z3NPDIVHennjTFa1BezVP48vgWkagAArtXFbMd+bqgrA1h3StIjoN
he6Fshjv46W2Q2j+OLQE7IHGivY1874N5GysDTRIuc7Qn3Ug8sM+CW2ExLo+VHdd8zFnqzNhpD7w
a74SYVXHqUvuJAncVHYSbrT1AVD6a/QJMBg0/owgyb1Uxq7pKeqs2H3wRKRv9MUoNwCm7mprAtoA
VJpdFGkdDDsng3ydwpE/KQvWwKtwXEvmero/3ds+y2yTLYfPn82c7jOaaNwahLaUWEXk/gjvnRU/
39wrfBgiKvUx2ZDPHhZm2eGtJKzXtYoPp4te0eFi4ZVLmNCgh3Ou1lGCh8qNTOyqi6+mj/5g6Oms
ag/NBNu7+pHJlbGDa//TkyqIG2X9AlDsCj3fjLWnglw0Z7vRyBJzILMv1qkpS/IgG5MszQoQsMNz
l7TseVIo6AGFBAboab3Ap9GUL+Zsn6i26cWtptpFy30aGVrYa/Opq3SEW9n8SigBkYPZaRwofMqY
pkvr6kd0pcjacJk1XIgghhSkJYx3BPBStqyABepqvI1OmBnZURo0Xhrxg+ZEK1riyYmhucSsUhGH
U1IR5bQbKlxHYxkdfMtAhZ+/KQT7eEfEm8P+2IJv4MtE25ozoJkKdgDrQVQu1kSXYg0qMCKaok5t
bbwA7uQcyzo6MxW6CHTa9eLKzc0Zk47nVPbZR/PJ0Il5M+N9obPPN7sH0l92kemdm9X6wxcXJFFZ
bH8De1jlrg7hf57NUElv+73DE9EkshSl4glEnjZe47HrAjsrboSerSvD06SIcOlWW0+ciW0qnHds
9V9e0v9SHv6DUfeFn2BjY1JMEtYWCeuxEWL/WOr/ufxsm0jmp2FA7FcuNeZ6Rm26gceoQLXoDlBt
bEyfCvkHZIBbg+p00y+bVXC2/fvdRIhvhmoERnr3smcD1koW7ORNcl9KZ+sAHl10dXJkghsLQeay
PpxKV3IsiRe0o1/EU6VbMquPTpt+epI0BG/8R4LmQTTlOSLbS9faZwRloUWdOE7dpTHN7ZItb2k2
vFlts03oHvGy0pvTbqNjnp7aHHtvOcFWE+mpYIjIbaA+XBmHEa4Bw2KoNChst1VsEdk0cW0XMQ4j
fEYBbYMvMes6T0WZOAHxgnhCdTIHcCdX3Cqia5+MFfg+LMCJPLtkaqJuXRdC4V744/mxGrOnrCxe
LANxora+gMpE0c7zF0YBwWMZKQuLYAuMphOnZfqwlPlD3xuvkbUcPLu5LaLWgsE415nOBWzAcGdQ
RBOQBo7irxR6/zo738Y4+ESQuM9dHSPIydm3WD7xf8K8i7jnIsjLETPVoRvOY5lc62risSrnSw+q
rMufwBrH/Gj5Y6eGU9NHdwyLUC68+llMeYDXxk7cV1t91EtyNZ3qTrOa57osz4bEwk1EvaYWXgwF
vYmwuU8iyT5g+9D7pYxiWs3fzR7TIs1LFraN/a3TJxblFLVwPdx1m6Y13o0qgnu8j/Hx5tt4bK6L
RVCZTPXXFh2tb4stFrce0gjVcRJRxE6Xhdo30D4suJIs/nqiySqCFSak/dzZTk2isDdF/1LySALx
YKqcR+7iE1ELqCDw/pUWs/g0gYIl1yjiZGYOzsW9rtgIjiQPkUwMSiXQ+o9pxTFdTucGVsap8d0H
rDq/oqkvvTd/g6PB5+0+px3rOdY5qGMH8+DG6KytOSUstHQ/IWy9pCMBEP36btqCCK22yV6h2bJT
4QAIPE44htwKF49bP+PO/hgG2R/rBCVOBMIY6u6yS6Md2Hhvh8EzCmAEHbo6vdiU4HuSgcJqjomL
YaK09PRIZCIszTnn9k9BVAUQgqctOApmIHtPRveTpp2UmzF7dsV7W+GBNlhNxh9Z110pg8mmSKmR
8sQ7GYoVHk9uHo1OaNjFi5OiC1TpDagMMLr69laWpBZbosYbV8OyK136MIlD0e/H90y32p3Rm1mQ
tk2xl/PygeL5uSiLjkW+8V14rBDhxfOuC14YVVFUeE441sCalBXvqqh9BQSDrg3X3h1pBTnqXe3I
fRcuJWGmjiTedOTRhQmM+TA5bY7pfGNT3VmMvYRfHnwsR5WpIw2YPxuPIa1DNui4Wmh7s76ZybJt
MgdNQmy8pFZC2UJKHcOqT27YUJusZofXd2RodaxMtzlaYnwbnDQ9TAROS8dptqhs7qTywN32iPT7
kSWLSCsE04wTsawHc2bi4y6Nf0vkvTXW2SEJmtIxX2OEtSdvyDHapZQPhDHO882ryXvzfbjFY/yA
YW+dIEfPS7v3F/Fr1wrHBUndQbHUYau1d+7gvRklKEkuIVUxfWp17g2ULqdq9C45YbzFWJrwntGZ
FA1HhGaPaywdS18zv2h5sp+rcrdASqJ37R7IP7yTNo8hdzsjeCee0g2V95LLDMC4h6yir/VPA0FT
ktVUFlL9NoO79VaMktTVi2cMF6W6jTvyVWxf5oFwdSJCnDOnKmOv1hwDx8Pj0ormHecJdb8xPoxE
dEKeJkAjkm/TkD/6RnKHGIt0HqqumKQSYZT4XaFybVyuGSSjDBnlZa4NmsiUEUph5N/jaGKDxgPA
atuRaDGBARj9/OQujrvxm/u2jh+UV+AK7F4bvF4bTFNc1xVRz4gh8Pn2H7BrPrR51yB/DvBSOarl
FWg5GHtXx/fnovd+JeFt6/+PsDNZchvJuvS79B5mcMDhABa9Cc4zGXNoA4tUSpjnGU/fH5jV3ZWh
3yQzFC2okqVIBuh+/d5zvqPcI1X40Y/i7dQE+aJK8LMkgKUMjU45/iJvT54AO7ZHXXH/z4jkbYzF
M64EanaVn0iR+9kys5iTgL/R2wDE1J/Hymwp7/HYhH356jnmAVWeynDpGoPgU0jFI9npiF5pePTx
AT4czDia2VSczTGgIfgQSiIVmXna1njARx4uuhhTQSI05HkRVB//Lchr56FL933S43cq3xgIXsZK
+wvNG6cSVEnuW4czPXDdR2RWn31tfy/QE02u/Nv/CA0O0+T77PNSx31qGhDzho3q4neB9hQcI/eB
bZCxMNR/hWzwCMbDgyISaoVO3FvAazK2qZZHVFLIVvxlFL3FJXdmaLjPviooqZqNVbO/FgajJyHb
v7vMeS2VScETGjq1pFonHXrQGHtGW9d/uYzptVYua1ne2m74wUDkpAOIAeSz1UTBiMMsGE6XW8sY
HqOYDGxtPgTI0T7oJQVkC7AUL9vwyEBN4xSGSwzNTonAJbHiZKHyj4zqf3BL9tYRN7i2yQKcKo6q
+Ryikk1GKzZgrqmN6SPJxjnViU62JF0SwIXJKhdtuK8YZvecqLa6XzypMjGpy5MUSRB8Khi3TLvH
aGl0Rv1Q6rQHERguee2PWZajFKyKRzPJz57vMUYGtBORi/zgJdqSNiycX1IwF95fro0yKypIi4Da
HlAE56cidoFT+NYsbFHnPGZV4S4mJN7P8JiOVbCe8qPlFt+GosdSqFOtE6C5oz/KvBbC7cJlMpzW
lbEaYxbVuPH/Vi36bICwxYNLHnw55z76aAvx3jOWthxMcSRhekn8qGsOwI3SnK3y2sNABJbLYmFw
guF7Fy5qCMldxxabx2xMhqSczRszZzxk/1Xa8hSSVVaVvE1fU+XG6PTvGKfnVYZ8t8qHQEISQTaE
y6ajowjYjAJRyL0ehq8W2EemygZvk4z0hYYe+8Ez1YIz7DbV+x+s/BA1/JsgGDUkqqfqOC76UxKT
CstM26fjhYsmmjh89RNffgBEaIBbcWIqs2WRyDF+PJg+02t0NgWlsFdehqzW1sq304eZObjWa1Wf
GoIVHlqkVGsRtZuc2Mvl0LTxMh0gmPnluYc13oREOKIJr0PLXQkrb2AGOtOyAh6XYBnc1eYirSJk
ICJ4Dl0Zr6JMX2YWn7qn6ahw4hKltSNcWuWDh/pgqlc5TTQ3g71AsaVB8LDpJ9L1QvVTPSec+A9s
LuvASp404iE2Ao4yGpFWu9WWB7tOEA8usGrJ4tmkoXUISx3TN4nQq7isccFFCja8zb1AKGvFqU/+
FXc9uXPk+XEYjIOVDBhN6150ZPCXO/2NAt5dEX/2d5VN2SrrfPwhgXg0Ajlum5qvgYrAd9ktKcZC
kglI9DbnG8eHKFddMlEwHe7pLngUd4zm9oWTagS44cQY3RFm2ny288aLzBgvRwx19tQDxcpqyF6A
yj/YafjcSRoYyOCtJSAbsfQb335IRcdoVYAqM7QdpdXDAIXnwa6b7A2pYktrFUpUF0iEfw3BsN04
rfrggxDUaB8L0hCotxeRXfhkxU7TAf01XYw44cThmp+BmYuFJcePMMnTB/pOpB/qI9aWMT8obdmI
KthkScst7FsezG0zgosVJC845JhwmLG/QRHfHgcHRAXSRC9aNQUMJYAenCMajD0MaKurSi2iPoVh
bkoszjuthvhaMix8ccpp3dnGWZuS9Ccr0xqujvyMhgpSblb2Jy+Lv4cVVHUj4G8bRk5D2xiY9bi+
+c9T5D4pviAIg8CpTin09cekvEq/Gt/90nl3zY96+FkCIT3+QzSNy3f8+ho+32cpdLTi7MbHrgzS
HdxXWspx7qwKmyhbSbsVyUFIVIiXl6+Gnd78gDDiiv/WQhSldrk/oKNPdqT33TLstw/Iw9ULo6Ni
BR+rOjH+pklXWtwK+bTP4PUeu0laVwMfMrCp+F2Ppm9aPamjHSXICRMxLHD8msf7A1F/EVLZfJ15
8mkkwd2GvoLOrJzeyEeDiJbZ2bNGu0GVTvvpXhFqV9/ruWAkoQ3brzOR+G3HYLp670dvi4uHb+LW
9u4OtO54rjywV1n9TkGGQH/OedAq29ven8amUW5A97IetpPc6YJNxjBJr6FSb+x1ZNXldlSJoD1q
nfQxLne5KoZT5yXRImvaAsB3D55NujtUQ+hWsbd8NPHBheloz8cCZtVkBkrdOeYO+E+b7YCWIVV4
L8yMcEXelFWa3QHtscXqln3UJegagCTtWUzy5kpLO/kZJrh8GOKTqPsZxugLZg6OfnJzDzyC6b0H
HhSUmLjOZRF1xTINOSPXgeM/F97wVE519jnnECw6B1OSUeXTWSeqY0/XlPDxKXAOuCUQvEaSUhFj
xydY86uM0vKWFNOzUApqQctujYdBsHFVQ7SyIHOucwPZzaAFSO0G2CG5QRuiNRPqvcheI6rKL5Eb
dRuXgLM1uouEUi91L1C83QsjE+yrOcomt7HdDQixx1w2NXo5B0VmMZTLuDLRmSFfX+EcyBmID+Sj
S19+b7U8PZuGl5z7//eTn9YuGY/1P39umoQ1ZIol0s6H5JCkWLpNPanfenqasWiiv12mw12zQFbg
HGKQMCuW9RkuU7XbSSEvAYObPOaIH1Z92RBc4k0h8I1AblzVbkZV0SwESzNGwUBWIwyelMYAOz8i
tpk32gPTeREB29rAmDwNjDfHQ1AaMr3m9BkuqjptrphWih3feh0xzHPpNflV1gUNp5kT7EfPg2/b
/EshcOOcN1O4+U2vgI1Ka0Brmhf8nRpdBEjalcYp6pQ2dGndgV6rND3m2b23T2ab1BCeo7jm/wfR
fx7aMFl4wzCu7ZozZQ9CxteifcRGc7DczzIYAHQ3Vvjs0SWUSFCYVvXZ0mvh6ON5t0TOmq4Gb+1C
W6JfJLILBPBVUOntetAT+4QHmDRyMeFzi1PYrjAgCGOYf4yV+hH4yQEH4ri1zbR/dQaoVMUoR5DH
U/9qWdoHaFgYd2NHXmdVV0uH88DLmI8zYa55c3uhrUpEzRsn9tI3BJQqlsgZdfLKTauyHsoINkss
XRwmhrstXPNmzXYX8qqzjd9x+qjdblxUDCOwJIwwMnqfiMFuPHQ1iMNohN8Yddp4tD2mOMIbl8yE
/L1RMl7vk2bXmGW0vv964uF7ag7B1QjTa5179dlINLKffKU/mSwaS62K82sAk99GkgYCrcT3Ac9p
pCjdMrn3p+Moi2zTawZS8eHVxfj0lLWMUYgSD7aDpJNia/GwpIGPabD3LvUQd0RDaC76Owd0Q5/U
q9a30F21Wnozqv4woHjmOJIxE/Tsk2Q7GsIXH37c44hWCayy8UldpL2IkNdni2oX6bq2GSShpVPM
ccYbv5XFEkymYEL+fw2guuI2s0iNr4PZm1kYT7qNnGWq6y2AJ7yjrVKbgSb9znRRHqIdE6PX4/tF
b+QCkd6O/vTi4jnfkH5qH+gbdOsqpv4usGUkjukuLEK5JlmHJyWzd6+LzSdrjLGYaThdPddIj6VT
ZMdhWE8FeR4dAN7mYrxwLKyT46TMYeNrnbvPHOniQs8aSAz9cLW8Ak+FUrD6OCIjilxWXs3aMh9j
KwRZtx7zBvKPMWNClS0Nv0RAihQoGNjXiCMhm51Wg8eUGknNmJ/j0nhCXx9v7qanIkOtQwj07e73
7Rq7vgSguEiKoZmGmSkwx2rTkRqG0VbMrlJGmc1ko8SX3AI5+eDotIqNhZ+Zqaq6zmTPtRIdH25D
D2BODwG3FURsPcXeUJN1hKtic7gumUXPbiTVxpcsj+ztMNIRn1rKT5lUOyh8FRDSigYGSmR9a6u5
m5aiFurKzmKmHecr8oiHN4PD2ELZwt3fn6Ji2lXwJm+WVQxHOy27U6bnwZEG5AKRp+frzdvYWePJ
L8r5U/P0I/acZF0aOeoHgkCWRoMERssY3sgx6HEU8xvG6dttkqDtDrgkVkB9gtc8hyCT+jBz2tD0
X41B+8mNyAudZRK+n/RHsFz6eqS3d/OQPII3GsUrKYq7ctQ33oCCu0rs+GkIL72eg/xObOSZdDHL
Y6q6bAMJlFNDDQYOxD4ET7CIj8JL/BOz66fa57Yy4mE80lPpdwmFDmJFkz7GzJviwLN2LJOVqAfz
OknTX7ttEi8alLzgmtv0VW8tZNB9szYri7aSICEIa7i2ZmJ98WZTF606c8249OedsdSW9baiEaVb
QfzmEHmlDdNItsayFZqPL2QI1ixux7CYsdPlwOvjlJS33guYefsRXrFF6spTr7OFpUZhPHZqvBTA
6Nii6Ga3OVQyx13rRLItOx3bZVlzT0Q54Lyq+TQqO79oZrOdAj6ubvrL10EKKgdffjeaahe2/qaa
v+TB6IQ02Gp7KyEGX1NnB/D1MDKnOpdwczmKanIPTuwxKaiHtJ6jpdXRDk/ipn/OXBN0Uvg51Xr9
hqASnWcLgC21cfrkCqVYOBxybMcIXpJm0zW0FOSw5n2ZpzubBh+xx7aLEj+zJb47EQan+0+h5JdH
m0NFRfjSyDA76DRDlkhK0m/U/280lI4jkz4CquHwWSWCt45OLUutH0M2eHC0Kd4PUDye2qy2udMT
mrLorZsMeiuNm3OZVBXbw+jCuoH87A+yObeFY5wHCdLbc2ejGjkFTwGL+tRWTCAscFQNTdoHRd4a
qdMjjpWsBSFUpy1McYERIvLSTzIsjqn32dPpzt0GeontZ0QczuqYMECJ2x8ijWBnl1OuMz8g/U2g
RHQKAwhPwYqQNTdNpDJhg9rbSf75z3o6L6qNnw+7jBX5oQzhvVm4I1et7agn3BtQIszwNbU0i+GE
uZUM8ZZqlP5+dKMI+KFzbs04PxIOg9gEIQpd2hKwzixlcfMfXuxaG3PqyAbvaiCqgow9AsCeM7r1
kP5NSl+oBsiD+/h4fxDSw7w9OgySVdYdC2+kVcbQ82MqmFlVrTDPokAehavmY2wt/WNERrew0fAm
VQHXN7pviJG16RH2XZPAJnjR6et38IKv4RhFn9IJNopQslnx9OjAMyBWEFk41Nen+7NpdkcOYf58
fwaDGmh8/VJUVf9QVXXJUTpLmVMWTBuDrHxuo4zF2MYvFtCTudmNYkg4I6Y0d66Z/EScUkkUEBVU
jJouddBmFYdOdsZLRXdZ0jk9ugSxnfoo1k9lopwFaopmSVtpTodP4mcr0K9t6MgfpB8uOchi/ry5
Shs/o5b2Km2dNaIb/Ljl4DGXrSo+hPkhQxJxGBDuY6mqkIcb1eH+E7hLioRwAF7LnxMHkpsfCqrd
T5R7mjR+Yt75zgDUu7JteXsvcLxTJpo3AHr6TIryTkMfNAx2c2sFFi26ADOwd1NfP4/zMwchwIMr
CTjSZ9SSHk9/0wbMXy1jnJ0SgdpGdhi/JQUoI0An5Vk2wQuQSw6fGsT2QZP2uzPGL5TV2LmQpYRS
126j0BkaRGgWU1fyMpgHeBDWUq32Dk6QkNved39Zs6g5lJWFljHWD/eHeP5Jk7NECOn0ynQbmMsT
owrbqK2tlenmS5Vo4XKcdGt75+1rUREtUwTu2yQis3Icyp0HcZPJocsXKE2tLT4RcbwfIETDfCku
StKN3KlSbNN28tCMenQ0O2t4HMGH6A2OxjoFS6WHzS1OmngbOVG00T2B5HDIPzMLkegIsePmhNZb
zzDwQQyW/BjGZBk3IdQTjzTr0jC7JYGP1scgMgRpfXsTo7DOHfcBIw2nmxtu7Rozh39x69E/Rapb
6MwCL/eH1OH8ryKXlmen/Yhtl8zUTLQ3qHXlsnHEhTvwSKE6nvUyprtHgsxfpErxX6BPF8fQH++l
adbYwB+IXNFIGrM03dijI0ln+j+d/nT8sNvqD2kiv8Y2maatdEGig2XxaM95Q/+VeKb6rEvauKJm
9USzHYu0u7rzbdAOzWOnJ82j1nrtRgudnZ8Y3+Czb+066ci9y+ID4/RbMh/0Qj8QDMT4tf3/p7me
dxzgi7+zYm+Xrvws+tJdWoqgelnF7iV1mH3CLbZ2Q8Z0v3GLGCOIH5/uP+mtS/EdWnxFzbLba1PE
8SKLji5nv0cKzO8Vm+omzFt3CeECiKFonz309cCvMufq2TDFAiiLi1R7idFTpqzeWlb33sKRh6YJ
zZcODdrKYJonWCFOWVSYy2SInOXvMzO+ZgFLU5rCFpJqU0L90OfE4v/6dPtq8oLIAmYAbdDZWrLd
u674SUNAw/aBo/H3/5rxNRyKf842dXKYqY8JztS/hEO1WIc5QJARm+En+Q6//sFy4uZ7XmJhCiHf
P469G2wC2XwrGgTIlgnzcuxWVUnQFlMJ37lOjHX3RSnMXSiT70WcoFHwE3cXWSTsGG5p3YppiOdK
4w+pn+preDO5krZj2QoKjGHauvoSVtdHaW8zGugWbiOOPR/OnpNzQE7tlaIY8E7impzu+X2Z2prP
zoTqWryNed6eRmZ4U8Qmlw5Ef6aQC3AUVNpaKkusOJV7iFyuY6JbH54qy2VBoNGqTAJccLKLdxIk
nx8QQG8H5U+9ZhZiIRJe9I1mLFJPo4Nas/fkSk40Eohrjcr6oJGHSfZv7aLIMo/SsL1XZVarhAjA
MKX3a9KgWVFFrt3e62m44rNsy7lOLqA4F1heOSPo1jqtdY+xSXSSglC4INBPoTEW6z6C81rl+DV1
NyEsoeww5gus87+/W1Bmf4lzkSYtZCbijiVNXRdf08ZjAepImBg9TLJGTR5oPfkurZI2XA+49HCm
UqK2sPAuBpC4rd6M1CdYk9LMqVECZks6T+WjTZrWxitKZo0Jo8Gu5Exalyx8xTB21wa0OWoQBJd+
Mr1VdjQ9ZMQILNuMAQvYXLWntG1OdNqcZ19EdJhRkyqAw5in80vbNNnOqqpwg7LQfanr4glcVfs9
QT9p0ByLz/UUiXdU0CGGyzL5y0BEZ4BW6ay5i+DV2mkcaTM4gXGoyXcjkJn0YBen2UrAHb5iAbwY
jW8+0HbhWF17+mMkLHEZ0FwU1TJwaliDuX4AvAzJ1fC1vTMV2r4zRx8qDu3EvncYfWmOu1daq+/S
PuxxE6TzgIy8rlVYm9MS4kP1iPeuWk4YJExPF6DM0+acNAYqmFCgasDUmuRXQ6+PgRMWL6L1xGNT
qQXtPmfXmeiFMF1cmNmFL2aplTvDCBI6eHv6OcOGzBzqn8Dst5BC5Kr3GU+4ml6w72MC9FkznkgH
REqhB5LsAX5CntRe2ImdBw4RW81xsgM4teYPiaXya1SVVKYphVAsfMT0ya+xsYVpihbBOQTpVH+G
TSzuB75VDdeLAwaO3bavtiYgXIyBpEHHIG0fGo5oq6gtvUVr+vY516xTCLMuHNN3f0II7kyfoDTG
OSsotNPtgH39ODbaEmYOcwiCYbJG9y4DySSpLtujFr6ZwnOvOOzNtnT5wPTZKg9JK5Ch8a2OAFbY
e6g475oFzbtzXJovkOIZHxPR+/tvnPXLF07ZNoNT3WRlNUBtfNkOKC/GVIagIEhSDBl+BP0hJDXm
oRv9dlWDk99RYkUnx1M7z+mD29BJZJyV/cjury/vGNJiTsXAzRXCF4O5RaRGtHB6kn3CmQ2ZuZxj
8wbp6wIkULhSeh6fJguZX4OWzV4ZcRXt+kH8JQOjxhbr12B2FyjFyQQjSGxI2SaxTO+Leip3JaNE
phF2vRlHDyZfpRuE3uKycgNCi5UegHN2uptrLQrI+e9mt6WVor9p9VjwG0HjQ+O//UNCq5zDn/Nk
9PNs9/f//l+2ARLUMeAdONIyiGA25/Do/9pRra7G1eRk2UJFobkIbOh7ukhhqwR1cA0zbqye/Riw
V49HS4vbJxpDEVlhXfY4tZPxMPrFuHW1Lrz1BtIWwQRpq9wYeVUV2c5Cwehbj2TzrGXe5wfDiDlO
dl304lRVtNYddzp0HcYVtxS5wOMqgnXuc0DJ9CF8R+znrnovM+DJuM5SeIiA70tQVcp8S0f98/6s
jwyXEAySUlN75jJWutgCAUTjk1rezce5+YeV/te6QIGscZm9srmiYrK+FHmDlpdhJSoSj7Vk41pW
/iSiILzICTVvHdAXisxqK4dRPwRp+VFY5qnjBn3X2uHoTe17247HSg3yElPHLa2uJGHCkJzPAP9Q
ZY3EfZDPVPc/MEA5337/nTF/XUOYqrB+SFeZQFeMLzVN5NLH58yHQh+wLDOnlzZvUB4YHL7vT7O8
2Fqh315Lt4fLrznWSgMPs1NFqlaKrWabddiREzhy35Dhyko/1GWOuSXZJXavzr4V9xd/OrAiorzn
hMlalV/7cPTRSlQrsg2RXyC73xG/3r1Fuk0Ly/zDL0j8UrgpbKSGQ/Vj2dKRzpfI885TKitik/5F
IadNECf9ToXqfbTyD27sf77bthwfw7wblhIz3MFX3rAni43JteCm/P2Hbs0f6r+/ZY5QkjqMl6JI
1v7yehSwc3R1IzrsFq4T3TtnDTzscSx74ClBEpxH0nXOGak+/zxYftWDxkBnMmAdZHpN/EWA7N6+
GKZZvXF7dfuSxiG+N56GpoUgbXKBCRwaXwJoI8ppraLMfp5AiBQYqJ/0BBLq4GnlWWnio/Ia67EB
OvpQulVycW8W46o3U6vztTIMgcphapZ1w9edwReJHn6K3sF9hlPXn8M8GzeJ9lYmXb7zIYEtYrNW
1BNFuygypwE7oalbTPKKHzYEmHEk+8OiZc21678/TlMaumNbSidww9G/fJx6ETNU4eTCsgH82Zfu
uNf6Dm+qtLVF7/fvrkCe6AVtz5oM1tREQ37GInFQMPuPNlvsthRtz7y0ewsSf0Rbrcsz1o1oqRNc
CH7W+NHgG4NADBBpWFoB27vFOvzcqb1uqleMfBqoFE4coS5eoiUjLLEG/6iB+L56Ezi9KClukU6R
pwlcymVgJ5+Y06EJxsTqlLH96IcfGKTZmFw3BMUgonMsg/2gy+xnJFpnqSF1OP/+NrzX/F8/N9M0
qFF11+Zj+7Ju0aCMhOfFOdZDtFjUpTV3n59/K+s5+XBu/Vh96u0SoR8M6vsTDbZ9/tkT7BGjmoxY
zqFVMX9yshcKtR959BHRvDAC6xUZnbHou3XWEvA8NsJ5YFYGC8H23EXBDrR0SInbqx4HZa2PEx8Y
S/MIW1667YdV1fhvcvL6xo4MS8ELpIHyLVRzBBGG4SSkhVQ1lLeg7laj6MC3dAAJPTrGqDLMdOOG
rrHxBHHbeaP+yiOzPQojWZpS9VtdV9krraarFovi6pkCpmZ21LnZH9suPBe0bBe//5z/h2R5PGTK
IMAZRS1gqy+baozAXZe9T3azHnbHobPDXRXDyWhi8qPLENu0DFI0SyClAbAfcn/sj21jfyZ5RIZH
aFc3kZAr7uUxOhNsciQ29GqLa+SP+b5fEyg5SZsEY86NCioBDtX/3v6ZDTPmBhGAOywYgJ4FjCOC
RepG4tmzi8+emfixLSN7RU/bXEFh2FXEj13cSX9SmWpXed8ltPGjbwAHmOK3KQqh0jP/cOx3fyn0
GMCwaynFuYoT7dcw7AD/SNTaPXb9Nn8xU7IjNburVxYlIRVI1h/vuVx53r0jO+kWgxqm4/0hyANm
WsGtM66Dca2r+bGtrp1/1cWFy4X0Jy79uZT7Gg4IqXbi7DO1vtYK0Z3M0wBJl4URpZz1V3t3o4JP
LdAQwKMiRsJTVT+Z0B681GUOEsRqS3dOXvnbn13Z0nvKin4ZlY/B/VLi0QyeZDNfxv2yrac4febq
xucwffa1/1xT9eJ5z7V8GaqXUr5kyStXLl/S8ZUrSl4rjeYwVo63THvlQpL4oFXpjDjwMIG5SOVu
bpBvYAG639KU4yGTwXclE7wced88t3+uifRfejO2oVt0HGg3kBTtfr3p0ZlTFpEMuRCKE+aeWAWG
kVjy+vQwuHtEHZ488Njg7Q+PHtM5QH31sdaO4A2tA7zWqjjV03wN7kllZ+d+SefsZecu46x2cRwm
MReuiUm7eyncS5lfK/fSTdfhfk3TlUhorqK8eR6/BgxNt4afxc3n+7pK+EyeifacbTHpc92kcmfE
/lFjOIV1XZU78oWCi5/HNBEtscmNnUa1utdnt9Be6/Y2sR0eZrP9P1cA3cnde8mBy0kOMa0wKDvy
oErSGY6+dyz0+TKh+2QnkZ3wEoxYAZhIJ2cu3MhGcm7Vud705sGNL6U6j93Fji+FuvTdJYPYqy5x
cuUKk2vUX3N7vgKGU/Y1tq9NeuNSw61Kb3KYLwChjbEyhlvi3vThpvLHyL01jFMPLryjuDU5gMxn
eDLhoYs6cEtiLergylnExtvkICKJjW+G1s8S2aonFrEE+PxoZY/m/RLZI5dnY/14dOwbdxlbJtN4
ad+wWCf9fOko5O9XZl3/uRLr6oZguq72/ZFsIDO8asDETZCKF0bGaXiJm3McXsLmzOU3ZzM8t8RH
tScei/ZUx/PFRIOVSPVHeb8STB3ugfqTK64OYXUgMFoL4Evu+2yf9HsCWePoD30165cDk20Ic+4+
OjZMBvdrgzclR8+uAsm52AjypyCPnRWWu3410AV/Gse2Onu1y9tJrCe46HAc582z6tsWco8kWYOA
aZEBUr3/0f0Bgpp5kuYhHC2XGA2bfhuyQRCg3XQLiGo9a227LgVdrmDEXJYgvf0ntTmYo+xE7LxF
VWxv+WYSPTVPcuY/t1NYHiMRSFtMHeE/f1+PUaGqeu9TwqyJ2EVebBfd5f6QMee8hJ30N41Rq4cx
f59kIc+VWSZXJmgMEeLvSpbJWzvUmLbS2++3zF+PVLbB8mGgF6QdZOrul9IkqIGm0y3LF9ZkPUdx
5B5MbSLAhPl92Hu86RFd7VSVDJAyAs+6ehPM/PkRjOGQDk+Gsl4cy4pvzAtDC0yPGbcrWZBQrpkY
I0ig8S5scGDf89XvX7mYN/N/FVW8crppwmHRE6b6Wow6HDXyNh2QSbeAMZupmohZNV4S+v8rKemD
x2mhrkCucJ+7/qtFOw8dI4W/TSLWQSs6iOlzLoFtMAhrwLuVM4rl9y/S+HUDpT9i2WSbWrRpna+d
ksieRtMrUIs3Ix7sXDEhsHwS1Fod4THCXvs8opOm80EbRc8itJ/5uIhncz7iTg3U67tVptWmF61E
rtsBrOmJZHZp7xHw94Hy99Lk05+aE7/WUXy07PySYp9a/5dj3IRgAwQuzpKg9YoX8ATA//oq2hSd
169kbVI4S/YLTwFdZYx1NjoIF1FtpA+1M37TwxY7mgeSMZcqXUWI+bau5XyG42D84UQifj1xMigQ
nEps2rp8xF9bc4M+QXI1Wr54ytaWjCl2XW/phN/sEEtxgfALARNRoM5nj/mCqOCn8zV4m8nDBrvJ
zU1AIEK/YaigMVcINyRgN/p8qWZdZeuxXJuQHpfKXEtzjfLsn6tOkNjAOEWPt4E6bKtNGW4tjvHF
FvRmhpgZavawDQNwRPMVFP+5OvIWSG5htGrtVLDn/JHJyF33k4ZpwiAK8iETO65C7HB4xc0ubHa+
uw1AUvJ23G2MzKHZFmI7Nlst2cL65hq9TWJuMnPj80by+fKCDRJIrlpfWw1pa2tUnyEg1DWXxRvh
bRHQ7v3nausN1zTNF16ihP5D7z7juQqcP95iv3x5qX8dvhpIyE1Ll8r9d/3rpcBvvKbOF+EEpFmn
70IQtkHjs85hj8NWWBQpZJjffxvFr+0AKefFjgkW/xPGl/NrkTWyGiFw8m+VG2/KAybdyClgq7aS
OF46j3JtdEkB3RW0fDaNxk4O1gd8bAJkas1ADQEG6g8v6tdDtYSSTeHGK5K6Lb8MjLoorypjBNUZ
qWbX2mV7ionh2/nITVYjQaXbQLTDrkiiBkOt3PVj+/KHV/Br14YGt8v3xzJMxxH6l1fQNDqpGyie
Fklkg6QmSwtQjgcjlH9KYtLa5NJCTBV3OyQZNOKD4Y0J9rZTBMiSV27+4Rj361avCIN3TN2Z28yC
/f7fN4fT4rExkpCE1qA9BaorN1ncRpBfEvsjqYjaw1yz07MwPSGsem5bXbwRLEMeWiStU6xN9l4F
45tKu2THVFQgboiDtSKnViG/Z39zAhTCLplCVi3aVSNC7zp0r8IKKL8IYzB3rDXQ85FWW95jY2Xa
T6c8NbUMXkNlvk/GABBzzsRlpKutRitKjkPfvhezaOr+4NqAZFNlGXRklf1YObW7iqbgmqBFOJsE
c//TZp1MTJRa3faHu4jv/qCFzQ/ppN62N2v/+Pvfs/E/tCDZ7HX6BLbFONf58ntOA1lUYYHWv7fx
tnOsZURQjc3r5CGdS4n488fcuKH5ErckSplF5vHS5l09VLH3xLmdsXWeEyzmxBZjdrCbcpx2LeEY
pK3wYDEjQlciEZS7JEL+/sWbvxxzlM1J2Va0Xmcrr/5lxYC/ECdllSaLynB+TJNln3oPbjiDIwHl
UGpwwd1iXQFCu7m5IRcaQso3oVAXea0VbvIiQNlaFRevnH1FXeA8adb/4ezMltu2si78RKjCPNyS
BAGChAZrsJwbVOIkmOcZT/9/B3Z3x3LKqvqrd6MlOh1LBAics/da31oRphpfiDUtwpwR4bGXUtCq
4ts5ra2AKI/xk6lg89nk0rqVttGxz8QVFPdqY7lkELmMuBJd+d0i+21e5ZuOp7LGtKZ/MBFX/uXU
MWTiScfHgtnB+0amlEpqSiMMNzIyIrI/8OiO4/I8OJZ+gzjxZ6+Bn6KhwPtPljkjWCWs0nYF2wFm
5/9xJhTOAjcLXeaW+P4yyvXcUfQBmm4XlnhXD3XhrK9zjCCdnvz8jGQbWnxdBL2tFPdTbFtXgjRe
5chB9JKl6i1vbePRGRWWi1b850Je9MWsOpWUqmRzVaWA7t2Otz0AXN7i7Fir5hdCRW7lxIQtsab0
rRhlQsc1sI55ayy3sjS/kOphhWPTEQKCcessJw7A46JHs/frX9/6uXVD18ZkybF3mrhv/nh3Wrky
EmKqqmM0wrLfGqYJVvwG2aG40SGBtmk6thcZwHv54Zej2tRvkGGHUN5qZO99QXM/IeJtWLL0zZl6
LApGESZigl+sDrZm0oMMCXJKTjY97vTU57pbrvoQbWDa0/FlrvGv9A2py+qxa+lpRR2ZYpGmYtiL
SfstFeexwhx9MqzGuuuluAnI84sh2Y7yk15q/YE8ieUcz0Z8agd2+7E+MHaFXiYTCCj1sfYKcuFL
mvfPkxYRYgk649DWfY9dS+keU6tpfBsD0Dz2AsjRP2tybl1yYMtndcyNYAXiZtWJ9qXRItMz85E4
ybUsaRMm6CMRK7pZkvcXoxTJHG7FiM7lDUwgDxIWERmz+eqk9gSQTtmeFKnRT+DFzA/Wjf92KxT3
E9YAioYOSBcrhX+M38aVySMNL+I/OgOZa2Q+VlP3p1zBGKnwAHi58VBuauP12ZKfZgTcpb6oj8Cd
tRcbzeBYdQEUnejTQpwXoTHOQ0F26rW2cRDNrQquk+/QQGwfrGA08XP9sOnhFsj82Qbao6nWT49G
yP9lgwumPGpksXRYo7WlPY5rH7u53ECK51T4FSz9i1IblyRhWd73CMx68jGOsmQ6V/GtJc5jPkV/
MZxFXT6shAx3auPX8EeO2TrisVCJiJvkwfIiDXQF6iqALFztA3ydqxLb+QOy1PlA+O2CY1n9TUuL
DeFUbwSdjpn+15848+dbP/oOSwxxmP1ZgAp+PFmLYXbNgqIZywo0fOhQgrotBTxIpQcdwpIrJ5Z+
zCqdvJAO8y7T1P66x2j1QKy9aAUXMVo6kAKZLsCakUKy26+2IX3QtodCIulAUqaUEaj5PbI5Lczy
VhrTlbjG/luKM44WPnISIbg1d5Xr/w6rVs0kVD+OTCsOWlnOX4aMPV1rpYyF5tR+GbLNZfA9f7FS
AILEn7IVwkqK17341M4kIBANBXMFPWsGLfZK3EV7LFDIepLmwGqcYodWtR0uWMqy3BpcuRs1N1dt
aCBNUp0TKVFDQigY6PEp7lMEL2v7tEFGJ40dztBH1+DPy0UcC5bKANvUWDL+tPGWqgiZIZNMW/j9
Vy3DPD2qE72jZXIna1UfkcUCyXFHk+0GlLJmnFs23OQPSZwuKILK5kcrRsgNU/BxmEn1tBQXIBuU
aKLPwWE48o2/tzwlXdOf65VGsgXAyui27L5XmWJiuomfyCACcIxhp68tcEYbwG4I3h8smpSf+k6m
rbFe4j+2QQ/8/Z0iH8jpLbHcYYZxikfT7v/IStv60gppY5I7VlA2qQAR5BcuM6DLnTwGHSa7wNIO
Sz9i/9HGhOC20fqgAWL+vCZAPODwwzFQBuhtvHsQGZYGYo9IxGM7Z3RlMCH3g7R8MuRtvUoT+Feg
tJ/2l2KrAXidmkTvFT2ChjQOpcZUHgH5aPdyrN4vkHpIAEsfFFv/u0H1C5a/oFeFtuSgILs6dMyd
g7axgKRnUdjmg3LQNokWsKzU4QJD5phs5fY7q/OAMNXiVZ0l2R/Imj1Edvk7OfLLoyYOVm7+Bog6
If1pfs3l5Ct2iereIKiGNF6mV0V0IlySwL6mR+Zf2S8dAUMB0Tydm5hK7Vfz1GF3sOOwTgfaU73s
FU0tVhLj+BsinfQOAOalyUzU1fG9pMQfLH5YcP10B3YU0zJ03gn0pj+1nfgQzozXYcr1azf5mHN5
LnfJKoUdqMM4VUM7d6pbiUfNJh/L1TdpvVhLTeKHns7GQWZ9qeoP4zSTNdC2mr9sJ/zLAFOryTwr
pMz+qbXK78yJF+7m+Ba3JsY+YHeqh0y1eZrzk7NBwFvkUXupTMy4yejIf2pzj02ZQY0zyiydTPS3
ClvJoyk8bmU7KJ496KVbqBjXmqlVvL4toaIsS/Op5+27VA7G2xjEFdFQvrJFKJnyjfTgSgdeOBB8
ckMRJiLN5sceBwbWPAtToRz1J210vrYOIpKs6fTHOUKu1Go3OYYwexgn8YlIgd3lCbyuLZVXViUo
cqOpjsKaGDw8HX+YZW6SxmAYnxzc84iaNmIoVr82RhkSt11HTJpBqY1IH8Mix2oI09Y6zOJbPNeO
VzNKxo9gCD+nekztTIfwIIOaBHuIAb5L3R4E8QP9hPlckoAY5ODdS4TcwLQ5mIkMlV5GKqX0A2M0
6Cuv9li9rUOkhLAkUuar/eiV3MWPZm9l90SRYx+oVf5lnRoYxLxw8xoycjSyQjhoUV7CkAMxvOWn
tFCqYNxoAA+93J6nZjW8BXeep5dKeqdWrc/F5tw0cUjT1bktOpeCVlRrkHbG9FxJviljeVugNz+z
1f7DGln966M/jqhb5v8eell5+/VTl+ne+yud1ho6G0VXDdGk2fck/1gjYTBGEF8qoInJKJC9OAPv
D2PL11ofsVGfXgYIy5gk04u9iorWS2NdEPnbWYAUfemDrQ+qKOiVAGAd8enTfO0rhlJoRU9Fdttm
AtVvVAMBPrtN6s3uRbVxuKk3qmnDMRbVsf3ea2rDWRa17qUJCF9oRaG6H50IpHRYNneYkiWHrM1z
29xlUkj1zV2qsD24m5u7Rgqpbq9BCqmJyYwJeNnt+Wf2mpWQWok7SEL2UnoSmkmodeJY6LdoP/JB
oxwF313XmI9E6zZfViuTj63T148lYHTCudbsiQgU9QCoQH3YjOZzo+FzvlYaD8TbGN+c5mbxxXYz
mlvi3Mg9l+ybs5dahgRvU8scrmU4zaKGmXGMqN4Ml/yu5XXgyYQAm+GQ32UzWA/SlsIqv0vNMDax
nYl6ZEtrG6G5l5TdiTyQ+ahMoWqE2xQue61GqFlIlsOx+F6LdaPaIoRTOVg3HVrlciPvlUrq2xpd
qTm6FoqoqLva4IZSAnuuphFozIQYBe1V1sEGFFG6kI0Jt80YLwCh08/onKguwi7ib6NPLuUy+g0E
FZKKNE/XQJZ/sO7XFNEm+GEBzUXtoMTQ6clbrPzfrSVbxZx0Cc47tFXCjo4rliAiq6BvxCeMFJTW
nmL2Kcopnbkxn6D7xRYpCWAqXIKbZ/hNvbuWLlNwStHdpXc1XZSxl0VagO7mklvuVZOAg194L+DS
I5eY5FqAqyRskC4Aeqoz3MFwVcmdDFEL3w5g/hhvuYSGQ5dQ4S8x06jcBCUk7m4CZQgO0k5UttfS
n77VlJ4ozNKOflSdYyuj+oC1dFSwaO4VA06LRZUTdtOTnZ8GWVS3VyMB3z9FuVsR9ZKjKBC1te7M
mI1hDqDH2QUby6iTWm0X9kvDi8B7bLffS0khsLIYdsVaznYp5nRUuldsu0jZKW0vQrkQYApjpwsm
hAACSs1cIjLlzF0z1yHQxTnVSPXWU6mfMDtpK+qoU1GfUvD42SmLjklE3A0RrMdIwFOP8OCKFRXu
ETVz5NuwGskL4LzGp6046e0JGhe70AykmnLCJwjLhSDHzDrpsQsAldr2mjnHvVu95nQTeqZJLmkx
PHi01TVWt+AMrrxFbmyArBWFlFyoyTllnG5DVLtXtbm9AR3MHQ23J351wGdHNIcL7ETZayWgByFV
6g72KU1d3G+xJkoB4k9OXn/C/zhUp6k6EefNAheYi60j7jx2sjgK3eIqjpXFmo7goJPD8iAnweOU
TaJ6+dTCLjdE1RJ/xGV5snKXWjmhszjOlOp2M1ITcVw4jyo/CSAFfipR3V4MOVNOOqNO28XLSGX8
kzhWyTRLz6ZCFKTrWK4yuRZu6smVFRJmEA25cyNq3GvLXNs5QW5gW1/pp0I/6euJALGBDGtylupT
wnnl7Ea0Xo/KhRkZ2q1RPjrTB+u4XYn47j6gExdDPxEpm7gl/LinbNamKKHUIPSLVERTupw8IcFO
nqJOc6d5Ln1QggmaPVt2aabylOsV7U2yHmOWlFFknJdC2x4tW6s9Wy4uM+pDL58g8zgYdmm3JPf/
OxR0uY6W9eZYb/n4Vo78a962+K0d35T4TdsL1DaUkR008lkqPpv667h91rpXWxcV6a8WX0cvVLK+
EFGdPGbrS1+8FOsLrBhLf6b6HnnJcxI/ZzGWxCc640b1ZO1lWxjfRGXzJ01/7PNPhv5Ya0Bo4Qk1
dUm0UWraT/kqQaSso78yM61eiBfwOySQDyy32eaNQ3YskI19+vUy4+dmv8UmEpmtIxRRTEjfdRPl
qYdfEYm5aGXdk1rYX/fDWoB1rQu2LTX5xsOyqq9yYxJcMRjKtW2zL53DDRqWqnaaedDKCgSHHjgy
ANc8e1vxV51sQOAXYmgPMtCwTtWUsxGBEstqAemvS/lxLDae6E5+LY1Fftxf6vn2YIF2IDwlcZCc
2OBDJXanlp3aT+tCWN8A1q+IsleCzIwrbO5/HlLlVInMtK1VDpM6s5whSIbmX0xYoWQ/2yPxJMXU
cQ/BnHyC3uIbfVO+dAjkP7jA9yHJuwscJRz7QgXlIYLcd+/rYqpRLncbF3iLDXrXuZIFvF7I1aAW
50Ie+OYwFhXFuPRbxcB1yDfei4kpxbg0KsSRcSml26fxjpmpNH0fmNLRSK0zA1NKBz+7D0yZmWa5
GJsyLk2W7+PSKTozLh32+jYuZWJa099M/XHxtUbMSqnC8DOqucT7xDSKL99mpYxLMaMuabWSAzhi
irSS236oJYTbkduOtArIW78fRa7Xr69S66cWFO0nxREND9reDq3fH28XOQlWAwSGBvQ0Tp+CwTs5
431yW+2Hie4GjvJmfUu7DcG5NXkxzFMASfZ23Q9jVyCWyQh5bLFB+52dzowh2DP3har/PqjKsYGt
cdK3evTgRuVI45Tsns/Dn0kh3Kf/fWl/veu6iBi/vnD3PyAP4O9FXWF2Zum5dyrQdiMYTZtcqGvF
aWNgt2J2eHPgHh3LbHl14uxr3RuZu2Vr9DTOKqDKdEOTYsx2EGOmOq6L+TCpItkyk6sXtZL06ziJ
2Juuql5k2lqh/dXsGYvUrZP/RjTQ79G4ll+XIbpNqDVeuqhCkYOxpanYn0rOZvlOqqKUHtQXpVfb
R6evur8NuSVTXF+WMDdAgtEs6N1mKJvnX586Nivvl3w2whaaVbaKYUUYCH48d7UWr1K8OowT21CX
Q60NTVmU1YaCXtSGkSy2CEwzYiVkl5Dv1Uy0Ts8lc5QORm7YdGHLhqAImstMKEIXTl24sjdIwqUT
mwQJ/1wSJvptHG8ZMxk24eNt5etCVMGIcL1W4ELWK+OQtfleckM3FdRzQGVTUOy1lgHplJSuXEw+
pEyFecLspSq+AlH3zP/2paix9B2y2iIP0dhAbFfjNRaARK+yPDX15dQvWt9eICP5myFqTi5Lw3P1
oi4XeS+nDSzjYnFsA6OFocZ2Nei3IC8AVorKRlF8+goWyTdpuE7xbYhvZiOqi4nOBWF9q/ay7RuN
YNO+6XstZUhg78QepQyHMuzKEMZYU4b1HJJOks9uCjVgDtM5LEqcyGFShjEQsim0p1AqQscIbQTG
/mal+q0vDA1Y/0yQy01JEKfduvEW6+I4QCzm60KUYvEz3zTrOq9Xg3d6vSJEHaPD1FyXvTQtoOT4
amhBOgWALvMpiKNLupemXObhssLZKcRxdmhH+MjWI+6C6EbYpES0rrxF8za0FswHZk8DNN17pJ2S
O1oyKGjpczCWEpV+rSYwqT41N5chIcTkMpLIt1y6NDAN2L2B2QZ6G0xbMGxBSabtFtBESPaScK9r
GPKvhXZlp5hpV0bCbBPb+KY1ourtVm63jR2kfTP2SjfGoKFi36iRt3315D963nXecpxW5d7NgTJt
n3/9GdvdSj88bPiIWbDWHJPxuOO8H85iiSsH5qbNsS2THOyEpT5VJQBsUsWsK3b/7C4zKhKQ8qTx
22KBxqUu7WEUQGCmEvo9VmwNmFgD9EJb6x7WDnMteSnuSdrUTjge4vOoJAZXXF2ce8N07tcEdspQ
xx3KPqVzYwcWqgEM4GpJC7sCeGihg2ixySOaAltMYraEwUae6vpkllLyulkOw9Ihqz/Q+vNY+Pl2
gyGXwRIAWQY0tvjzf7RNFi3v2mwg4kyeTt9qNU9UFbvkKDRvROg5nRstrtS5Pb2t1R0jUVZ+dvZK
1vOM/2E92/o50s887yzp7OwV0aQDI1V5BXkjRFWMHkMfiqjlboSk4Kl70RRbRq9ANa14lePZIAT2
6hzPGL1Y9SbHw9KWq16peiaof7H7tCuayB4dR4oo8STxUtJ2EnLTed56rXnetjN0VWU7p4OorTwr
e7WEEZtuLLuF6Sajm8puXX+viEWOzaBWVAnKqhdlyKLgsxoSNAJX2Y+I8ykQgFTtuOjZ8aBN2Xmg
5rMJqbA5N9n5mR4epCLNOdsqqZ/nNce85825N+beAvFor6HzqA7Z3CpqXL1+P7arpxheBhfa8MrV
WwwvJzsX+/1/Kl49A2HQ4mmtKKX11szbWo/+OoUEZbLP1GAD5jmvynlmSTme6/qsjWdw/RQ+OkJz
qUxxSXtOGjcaXdKRqewzNMHBQUQmqoNbOZyAr9JC7duTMp1YO1KbKQqXAhV1ZDi6EohIQq91UVPk
LnsNHcPtM73wBe6zfsY5LumAO0UhGyS9lUoqL429jItlLyJqqsqjkznuRU4tUuuZFYfiraPnKDC0
PEmBme0lqqePHow5e69V5clPFJxHOXtJ8Fz5K7hC9qpMpGvEr0NNOkv9+S6LzzNcuvKcDecqPjcM
4k03Nd2cq2QUle6F5tGyTxwl1pT0MVZRGNupZTrpsqgCFK156lBl7AULJu3cVHOl2cWVXDhklpyp
PmMFJqqdz5IKH+3sqGfVOVvqWXbOCxeJc564TrgkOm/k2uBqgcfD7cHDWAOpgjtl3Xm64XXr92pW
j8JyNRteweXDhbOKSvaSFg97lbN4cBspufWWzFvJhOUaybBNeqONWfvMndZGQ2wD8URTe65qRuQ4
5EXJCQEjLiWNLnuGuHGd0YUNhiSewpJvaKIkMjp6stM/UDFoP/XBMMah+QUGz50Rg8e77UG2llBd
VgTLaHUCi67/rUlimLzygsGKFIahzW/7yylrvG9fIcNciKcrm0+bWo9HuzcOqjHHr23fRuGkwhor
IBC+6Va+uoMpgg4NiYw0yWKHZFfdZeFUrxos/a5YP2WdThZYnNztBBQjGeOgjk8Vw9GAyF3LHfvB
Phim9MXO1fFhdLLqSSuETm/7YH34LxMdgv8YL6sOpkVEZ+93SiStx0UGU/9oqkTR5pbCI1aLZs80
zJdUfLe/pCJCYOxL5XqQJNhng1oP7FIUqMNUvUwCI3mxhotZiLIcvxr9GB/g6Od4dQ1RFpTK5GI1
aA4uJBudNVZiKWRiUfYWmFuw2YG+BXNxpcbiOo1XWRPlxLe2vVnxjYRhanRuZXvrHVFFFaZLmFVh
T2Jzc46XMJpDyRSVF3fpXnFx1013UX5n510CCNeS8CAuKrIpBBInfKNSc43ia5yIKvRgnIJ5Cqwy
cMogUS8j9guEIynZkhd7uBj8hg4WO1E1w4hWFARk2xBl8uslF2kRVZsXJQ1K80JaExprChYmgNaJ
X9AO5vFK/MQ4XjdNVINNooX5dtO3m9wGGdOzW1kxWbtRyRJSaRVKgmn4wQYPlMnPj20bS7HOExuN
nPy+MaysBIM2BaTispRopU1SziKl1O+TiHixqW60p6WXanT8U/HGEugV1jWZnOlGLNgMpRPboRYD
wS3Upve0im1wPSKYmNFQuuRxW/djrAaVYfXP2HmG557Ei1Hrhztzq7hjpYhxUc37tbXVn+22OGej
/tfQpa+16cTPeLQ7/IoorpRocM0+/asup+mPiqbbasILWTSn9vs6JT07bhUi31DX6NzUhlltHxoc
0Mdt6iSWrkSLpJIICTX07pmPqcm6e36treEF01l/GlVIrLCySDhIWhO1BFmOm1E1x7Qi/9OO6rtE
e00ScoXGbSQEpIgfVXu2PBhJxIVVmvEAEY2cTyX9DHXcCnsultjpMDM0EpNbQknWLakY9Mzya5eo
AanRJiypkinpSoAciHTzN1WKjEu8averPCnXMZGXh/2QtUCtmo1lk61HmOByfN9jV12TdZWf+lb5
zPszB+tUEkySGswVeuWm6+YTzHuSDpoePY9pE/XKrYueUCf6wWMZaDOIp3hMu6fu72lFlWUzl3vY
D9IaR4F2zOZ2O44krVzlQdc/N+aVFbD+Vg9RE6zGQpSZHKe/rbX8WW7K4m5Ilnus+aCCrFl2VfpH
EIMxzMlTB7fJAqoaYT2P8hYOdxIRqcVTUoUPos51Ra4v3H8rkqRDo9fmG7Lhv+C2VV+XmsCjTI+R
MhqhYzNh+vXyXfnp2kfvL3gEiow13ZStdw8DQAvx1ndaeczkfRpD3optECTLCWzCioCiI7Kw+WIM
16rn4jBZSBmtjoGytNZbZUt+B/UERtHYnvMZH9yvfzxNe//R5MdzhNZQlYVgfDdZ/GNFnZR63i0d
MUPJKoxKLYZYp0fOa+VGByBL74qDbbEc7ZRBPSUKOfbsJ0CJTkQibapwQaESFXwD5TQ0E/itRGfq
4qxWyOxTuOVtSMbjxBWYlIrslvOCF6rUNIwYtPtVzgcgdPuVcT2yNCVSnkyducu0QlJQpdQhkdeo
zlai6R8obX4G2xCTx9WERpmek04uzI9bCR61a63YpE2jWQLOXGf2AXIzIhv5UKba12yEDQ0dkZnd
5BoRv61dQPH/9btvir/kh70dPwTWIHyEKIcdTKs//hCFJPV2oZSC68uqRSU7m6BMfzDo/2x1EwdE
DCE/SmyhEWFwB5nujNM7e+mG+GuiLN2fAG9pKMzdrZeJv5krkGnA+hZaufofNdHPjzQw23sxJD9w
ecrXhQXCce3K+WmzXAzHDHxkRgmNjsQh6dcbUMXmzonHPGhKEJurGI0PzUi0LWFteQGAJWnBxxAb
d7HtQX7QCs15ltomO2j4sIE1ZtGzZeHt77lvXvY/1eUhYw92yIbK+ZRYzJJG+JQ+DqPMB4zOTGzR
rPstkW6x3LSvFtQepUxkEXTNwCVVPiFNZixNZ3iVaQAgHnU+ma25oulv4w9OCNyZn8+IAQ4ANC3y
cUt/L0kiFGvkVp03JDAgQN1iJ7T11gn3rxp9fKSZNJPfUYp+kkpzd28mLcOFopNEP2ly/MXxuXYG
0UmSMJEMCM49OkmrJopmEtFNxMZi/oXq08zjnYJyE/yr8khHhTV+/OVbN4UjrRQaKnRTKFop9FQW
+susiKIL3RTKUP7XTRGS/P80VP7bTYn+0VAx++/dlNoSDRVaKd8aKmD3DKw03xsqdFO+NVR4WHzr
ptj/1k2hoZJTo2iopIS8j9c5vtFNoWilfCsm7v/sptBKyTdRTNwpKMkZoRwfnMLdVffuM2UDrMO/
xo1NICp+/ExVfUa/mDCsY6L1y70Dg/quVYIErTWEKsBOGbK5R1RRMLRq++9+0s75SOpiEqX5Dfxd
HWRmkUAOGNKnLPpTT2jwoJ0p0SnwlVQU6zVWLexwUR6YdfqFR6z+ZDYZ8zVrkD9tKxuLlmhov8WX
99jcgKhVB3NQP89wbB/q2mof1t5p/SRF/WMVc/sQx/qjvPLk150N94Q9mkz3+q9Z1mz3QyrJDxNM
/4PlNPoXeFrFqakKFMIlruQt3Rb7VAN0Ogz8smcJV+aa675VDS+qpFkhOEgrzKzBYlWnm+eyc8DJ
Yjog9sP4PTNh3ak43k9ao1WHHQ6kQBc82HM0PE4k7kTF5jxkZYdLQQiTashfEPAqJnT8NYd+Uitf
fyzkMS0hwKEs6KO2P5pDzlA/pxlRWmBf+1TVzrDYGP1MIARzbaoflFJ6HTaz/JrazddMAoYuqRFv
yQcGzH9ZeDJaYBIJK46OEUIb8Wn/x9NN5h4vDfjsjrOisnAedO5Tllrfgz0aa3fDx+icWjpIhYvB
revcZq9yIVGbbaKoDlxDmLYYNs7bfF5QOWmiJnbB9ElyNNie5ZzJddRzxLCe1nn2KqowvWyvOfHH
vSQD35hPoZO1an+efaP2tb362Ud/18Lmqv169pfan2o/n8Uxnf2h9uPZ12O/QaNX+2rsFzWTHA+8
2LxXYnjq4inNCskYph9pGdBg+uLe4MfrPA2sdec5q6d2Xml6xurlppfuNSX+sFeX+HYtqkn8afbh
PA0zpwMjgFr73ew3s7/WoriuC4JIalEZ/wi/ROxLk6/FvjP5SuwDf1zQmcX+FIsvYsOjIl3UhuqO
vfzisQiNTjXOo8wrMo/QEyq3z40iaiXOrjrP43lOzmOCw+4jaadYcP14f2BtymhaNh1LUZ33vMWi
sIpqalVw/QOKZ7nMiZLJyuFJwYRbwSb3WejbT6aVseQftvQJHyd5QnNa+gYqziBrEZblKgFmHY/P
3+DEXnsTrEkykH25Wptyn8RfHJLlgAOvd806DTc+XXGYbExLm9pJ3uR55gQlRBOjHRyOkQLsdJJx
6cE+Nu9tVM5B2w/clpwpf4nt4qv478SNjJxp3bpH10voX4UuaJQdgOGTHqhGQ4A6n+umlPurbP6u
iNiDYrAJS4qZU23JSnjYGmtfYkP6E4bT8Ad274e5lL4mmbF9qnP+v/rY5A/gt6X7Xy9y/sWni/eN
BoDwA8iqsS9B//EhtAjJKuxR5u3MzckfjTUJhtYk9KFJnwwY5DJN2bZzts91nDZo2TDjdSS8o8JO
c1LsnPHUaqbm61C9Xuukh8RuwEmcjAihSTKFRi6RMTpo0Ud3D7H4+vFCoeOOW07HBUv/fbfH/uPn
TjiZDRylFFmIBWB1jfXjUmLZlrS2DYDFQnpZskuWmtMnTIWOp9Qv3I71R7KApQ863z97KlBIO+ik
VXBhTJ3fYxiVfNn0fM6lQ95AXCqSpg7NJv0K1MA+G4VWnVMLVnnqDLQKCvKsiYEo6b1CXKJBOcf1
+lumpahKx5zYLWs7wO1WIWP25iUzjRRl0OZ8GQr90e6c5gNQFGqDn95IOKPchWXdUjT1pyfyEFdF
Xy1afJy3SG6PMZRlNJrSerLlVsEaM4JgrgXPYdZVhG0cRg1ZVGLG7bc/qI0ElECJBZCA2bMyWWaw
TVoLVLF2TllVVvC7Y2y3AliniUPfdv39mG5/kmZlnNveGq54Lcbr/tWozG/13A+eOZD8V5vZZ9So
62Wsc+T0NAokCL7Xtp6i66BPmDajjCZ51XastAoHwDeqxMP+ZSWXfSBbZ9TJpf1U185Se3EjyS5L
SIMkvMa4EVtfsd/LcQj3gP7319Y1a070SZLTJmD0S21iaGAr4tpJp9xldgSeezXJvEu05KEleOEY
dxN5TAiZH/bXRrV27hnESf1/XsiQtMFRsIhFsgfSxJFiRTZ3WoXfk/6vZsEH52A2+QHFBdle20In
1Goe5dKOj4QtQ6Goe55sY3/XZXgrEk1pH0ivIAB1icZjwYhkGJTR16N6eFY0MmGn2oafZfyVVkj9
ii0url2aL/7syNYB04x2qlYGE46hTFCg6VhrmgCxD16sDTUJQKSIWAU519zEggXiiBFv+lMZacjF
MnYZhYlePpcIfBXsYDJPyUsdVZWZhsPo3OyzN3OerdOiIpUdQRMAj+YxmVvyc2938UOlSeqr7vyu
G2b5UpJKEKeR5ud6nwQzAKxg/4qF0PevmrJ1uPtO7Tf7iVVu/bEdGvvSNNtMrhAQwEEdpuvSW+N1
xKx7LYmmICFsc5gWFYceuMNvBbaN8+QM62XLGf7DAf0Mky4skwwbUzRpbOT6iOarvuYBWVEyzH0Y
+G2zdH/IDvvOfrXv1jQDM1JWw53NgmT/rl3L7WS3QKbMQhrYI2EPPMjGoJC7qE+HpEMzLZWwd+L1
2ZLBQYDtexgczEOmuRELZ/b1oWe6eKhRR01aPQfAWucAQdb3r9RxmYPK4SJGWsUDl9/2cRqa7dEe
la+S3usB3qH18dvrRY81tHZu+3f76ytySDsdCLOitWpFyLEGp1gfUpwngaLyHF9NPAc82R4dyyL4
QjHZ4WhtFOTxRGDvJm/k2BRw2g+peDXdXyV2kggGsDO7ic4iG8ejDUR+OIFV4bdDP23nShJAs9ro
ocswUUYWYUAElYS9HFmszK2NbenS1odmshbmVuZ9O5V96MhxGdSz7NPW4vdRP2+RzhtnqoMIi7CC
tr3s34zy/zF3Zs2NI+nV/isTfY82lsTm8MwFwFUSKYoUtd0gWlUq7PuSAH7990DdY3dVj7s/h28c
wWBJJYkEsSQy3/ec53wjg8vcq1MvtF0oFnWK1OZtkk2v9RTlV4UODDdy56UBfFdXsdznCiUDBE9J
WLu3+I9ILfz8rxnb7N3nUx+/1dKB01+LIVp9ZknIJWKkZQlWLHmOkrgyt69+e3KWbx2XnLM6FXLb
j3N929Xl137hbnNmFuuWaOK1tRhhZOMQSpbX940g+4FpNc3IuBbwMYxkHypkF1gh8N3OqjSAIkRr
OJER7jvqOx7LgOqkhsTLZZSymUl/2CBkz7VRceIkUXuXkgx5g7/3ghS7BfNlg7ssAHglrQKW3WB1
nkd0O13ecDfrpG+Kye0ObpHE6Ea15TxXjcmDLxOybtAQ0RohJMm6n29T4iZvZjJgTcOcgCgl6LWX
rz6fQl0yq52MGSGn/ewocbEjThrtgtKYB1Hoxk1RDldH6yiymzYoTTRGPpae+db+jCF25tLLS0t/
qvL8ubbc2o86PUXdG6AQqgRMrDG6Ncq2uVG7ofRFDsIZohxR1F2AJLNzqNqSEcTcpVSx78dqgdnD
qOHL1PW677J+FfW4pyozxD8Beq4jFoU8WHzniOnsVTlON0ZOZGdAGNtxqIbyqIg0PNqs9zW/i/1+
Vqp1NEg6r24LL0siHwEU0PpGrdm7CKSwNwjNJXqbKv3nU0/ao0e1jJgTc/ZHJ2yWO0XU7co8/yKW
ayExXRC5ZVXsyIVv70Mzj3zBzAKdeER5LUze7VF8YJkQr4OwaJuHU/RUx/ug4mhMjo2YJsnmX5+U
PGgU38wd3+Ya2IdhlRAuXhEVUKbQ8eayobfgBbNJC0SnvL0S1Od3iW96STr+4sZRRFBxG51C9N1u
rJg3lSmDM/WwO60Frq4pg7mZo3k8jkscyTTN48rp3fHozOo+sGvSNpxR+koqig1ogHo12bTrEhkY
hzTJ91reT2hvhw9XYTEmqgSI+lLgonZ31owQd0UiAnpf+H4IMlyPCVaatCcOUxNhfCH5A8n8NKJp
jtrgQtXzXU0T+90MC9DxIQH2g0u665JtJZzBudPhP6/qkdDNMVLfqs4tv7aNuCshbL5kwUCH0cKU
iJTG1ymwcYCJP6Lhgf/mP58qkkhvk4oWPa5Pa22GxpfZEtVFjMLYawZZjCXRUluYlc5tHys2J7V+
HjWYXmVsgwnDRLNjvhl6aUtH6C/m6X+cprkUa7msDAs8DTO17xfLpTZ3DmNDzuwbPkNgZ28QrGOs
VvQO0SmbRqOfRqN+7oei4vDP7ZE9624jo9DXVZaR2zy6mrdZN1YCygtG9T6yInurAgA85e501QSu
QzPUctXDsBMd+6yOjlVW239RAfoXiB3ytFWaTbbOwv8PNTxCFS2n6wkZjCikH6NG33FuqCsVpKYT
lxgQ+luDfoHP3xIE7hKVC9ChIJ0c5rI2HeokeSPju/frwb2Urf6mgn/9iwn9vxDOIShcEM8qNk+d
0u/3O7uzB8XKzRZORoipM+5YZAczaC0HiORLoWpf5hn/XaUkJkUiRb0kaEoybOtraCYKFhJ3GztR
iLHwgYeWozgmR28AB3P7X0/d8i2YKKb8sL+2RhBfslKz37QUC22pEIQG6dx9YCz9kJVzCM2rmz0F
05OdPSXhc/T5qLtnw4L1sDxaSfraNi9f0pK0x1dSWA3tZRhfu89HM77S5M7oncq2PNpD2Vxa0z39
+UkKluHHxQQ9CncBPAoT4zKohO93nKxJXDInSuaDqtw3VjRsCGG0toOpyVcHtDOxavjh00ED4ztm
IOrsDHb+cNMnp6Zyjo3akEKniXKN8x33YKeppLsD3Yji6N1w2vBUJTjdQgSU921vEwRS4MlvVLzO
pmnfWboxvprSsDxcvF5Vsz8iGx8E+SPdObSVN7dGRaX3CNoSPe/I5zE/Ajoc/myBD1bgsKZaexRW
R/faqJCblI2xMwOypZs8uMxdYjz3+rTLlUL9ojnvjmpjK3fmiZg0nrqynu7yzLKJ59Nz0lBBvk9p
fEUrH13d8IEI9AzhFVFwepqQCtcU926P0L8go8cfrB5Qn2nJgxqP+R1TdF/o+QfpMONjm8f11kzp
mHOzKXfCUcKTRnvOww1NUUnQtII+fWv01fylFOXb0OEM51LqEH9EpEb3bbttlr7QKiLftVfQYvtJ
VpAQAMGir6Y3K5YlxpxQ3Y04FhCJf0oTPp8sTU+8VKL//atT5cczBZAd/jrwVYwFBJgs7uPfrd95
8b6SbtP7dKiI+AyUJzHIb9GMWZ1cxP7AcqokpWGbupb0q55V3Z9vwB/5bwxDSEDYBE5WR/tRrRYS
VdJqgO58Iw7w3YTmTWfXFH27NgBFiJ2mMOfdnFSoVWoamo4tV3GPdG4uIW9KPVwN5LGxQHXWTv+a
d9SoM5aqAvWNDL/gX8/xr0/VmdTpv7gV/EHVy0YzJNkUbSjXMIZ+v+ci1MaDBvvMR7tCncua7wEC
kQIOfhflnfGVpc50UHqaYn++xz5r89+XXFzqHKCrLKSOUOZ+eOM5To3ApmXqUwTBXqRkR8ssmEsE
wEMpzV1HkURoG/p0ZzGpGW51nax3WlSuObb3dDfXE9Vgzi1KtbSzya3ESbJKM+KxYyJCofZG+arS
ziEKo8xBKtdQ08nzkozTeBRMhJKvYImA4xvSgxwcr+lLf3XcgCyGYXER1QkmKl0HRiqtJzez7qJU
izwYemJV2xE2oWryw8rloE5yqSEj8oOVkmwdC7fs1OpbWchprVXoh2fEYVHxErmMTogvaVN2O2TW
KBDqqxaMX7JqUncU4o0bERBcJKfCpQoLpR7L7+Uv9vofesAO5XHoD9ZCo9WpdX1/uLUiI/sotQu/
GjXxKK/jbHyLXTO/JAaRrnYRp4cqVk59+YXFeHr3+aRrFBeLKtB2lnSGU919S8ciOY6teRhHjWxR
TOkB/ppmQs/iSn1lL1mioH/w3oKitcsYAZrRESM6E2cC9jqY9PwU6torEcPqI819iiywDt6n/hQ5
TK60jLzQmeSlS5KTdsjdFVds1n0zEw52O1Taupoi/Zi3RFMa6q9MfaN2KDNI1jy5HcePZZhty3K6
tHl61ylDifgmHp+sYViXo7SvuUxfFVM5xW04PH6agofgGznw7V9UoLnP/zgyOSp3ftqL3IBBWP7Y
9q2cUIQKMeE+6loyYWxjebifj5icGhhyzfLIm80kNoOyUcVmVBD9bWdlYzDcduSFLw+bckq6y9Gf
YmVdz842TXdwlPJ0B0yAhw4csEHivRPzLmp3rCgMe+fMYDV3VrK37R3jsWvvgmSv2DsekbOL031C
igthi6vMYa21K5xd5exaFWvFrld3rJo5MXnYLRTqnduiOd4p7c52t322c92t8vnQ9W0UbIdhebTl
tv98DNGWhztvdGsDCJMH2hZ4QlO46XBfMtCsh3rS/WRU3Qct665RmOZ3c1utymFbfz6KcsuDLJma
17I27eezBVEajWTaj14Um7E/OKL9Ou3IE/5VyfRvX8Z/Dz/K068jUfuP/+D7L2U1NXEYdT98+4/t
R3n8Jf9o/2P5q//8re//5h+PJd2w/E9/5RB/acq2/Nb9+FvfvS7v/tvWrX7pfvnum3XRxd300H9A
mvho+6z73AY+x/Kb/78//NvH56s8TtXH33/6QoJHt7xaCO/+p99+tERqAAEVlsMU9d9+/x6//cKy
N/7+E0yWcij/5R99/NJ2f/9J1362mbdhDrNQRsJ34OXkx+dP1J+pai98VNjWzjKv++lvRdl00d9/
EsbP2IiXqTxWQqGR8vDT39qy//zRr6/Hz4DmCwDN4qd/btx3B/K/DuzfiPE8lXHRtX//CVXijxcl
5DZmbxq0TF5SOD/akLqhQpskgOAaufPxCQ3Im/bYT2Tk9PoDSdr11zmX0nPdg4D0doOeYnoIHdz7
EnIh2Flr12bOZuxUQkCUwV5h3jk0TqVwPhvVJi7idts283surOwJtFiipjnuiWxf20dJJJFXlAcT
BsPCtj4M2khRhhAK5L0kfW8sMfpaKCKPApb0NPXZzAPcL9IN92BQX9hB/aYbdEBENb+uS1S8GU29
ojUpoTt6cvx8ShuZe5qWbttImTajASTa7+b82q4VxsM7UEuskSwfLAuxf67+oM7k5bh1EoEb1yze
NgIR5Mi1lezmbCGhAMYh3iS61xw3RGxb3ncZKuykfNVpXZVWD/V3xHcwu8CELep3Nf7VKQazU2aM
BGMDIrRLktvUMW/1cnAxZw1oKBqxqUiM3hPGR81lgBthYqyhbUBtcQ7sQybXc5p63SBjGJ6BTeEy
nEkgGLKdMYsP+CZrDSTj1hlUZq9LP3020peWsvia3ecRP64jD2Dq37BP4ydCxi2YQEHClLXeAxZX
EVQTvmkVCg29/lbpwRIN1RNhyIe0gH1i2cMuJiwFRJh7nHHhEJto75NRemPG6WMW3Y52fuxloTmu
UQorvk5OtO9k8eiredkz/SRXAqFkh4yAOKOEOeLaKcl6MGTITIUmcpAnlh+QBiUGVqaqKNEZAv2g
fnAx2otuy9ir0gGumNa9ibqk6W5QA0wMbnTZw1QGD0YvXoq0JOOnsy1vrInmzM9BL2+ClrunYour
kCw3S4Gbso3KVdBE4wobiFwtBB4jrDDfLHUK5HSzry5mfsny4lyD2wWWTxs7w0hNrUyP1qqRrbJ8
3KTI+gtyHM1BuWsFHp/Y3cdguuq0fivC8ZLGmK/iYg+G9IQDiXXBfVM3965Z3UY4GZRYei05wCUp
eKWd3dCBOTpUNOe+uEGqh/MbwWilrbLsUUUTnj8gn4Rek+9qp2RyPa8EHaVsbrkrlpshu4tUZRXQ
5i3ax2B4bybYA3hVmTqve+slUqFMCcczSmc31cbasOedGiZ3RtTjltY8eDgH2UTnAbuj09X36pxs
rRI1v5s+m2OxNssWzIb+lRroJoiTu9F0b+KEC1lOG1oknk5CMoTXbRiIVTqTaxaAZhtImSO1BaMO
MknHU4Pxqhr5jVm6xzDVb2EQb1RcCxgWd8x/9qVBf5zQOTHg4OMzWejpSpX3I8d7iN7GXDJvMQEt
zyvLVbeT6nhOPu3ctL51sf3H8Q7h3W75rzysNn2PkARSmVZT6G+rnc7eYnXnW83ThOfasSjEcYuv
enJ9jQjJjLxz4vFh+f9cN+81JX6YhLuvsEA4+iuL1I2BWV+HltWkwlv+zdsK5gz6mRbEkcWrR/Ev
mjt5VRdsWXHSc5xWwgYGXvnD4K70RPco46zqYva5mkADQ3NnXU0vZMw2yn1F0Vgb/cB09woI3jCe
9gbzxOVIlyMuiKjcbZbdweJg1WfYII0K/K55In8iqzBFFgcIIZtgio5d8Eurce5RIVnerAwPmQo+
ayxRwtPATd/MKubIarfpbL4sW2k5A9VBcNxCbJypZvpEToQac9PdK7X7QXq4N0Mydsf8YJj7mgqo
S2xYNNp7430Q3Sohn9gu8mcQVheK5yuCgtb1DKVoMU/QL9H04SmWeC+UmRnZuBqgV1CddzS2qMv3
JQKUEUeKrU+eyK07BfZXp2ChSJqVPddeHM8rJi4rqKrcW9zP3QQK0QcbXVgDmIWYoc8ljHP2ZzXy
U2HBPqGlwasY8YMVd6/Lqbzsc2M0V7I62eI8EpZsymjNoj0pNjVRr2l0IRRtazjNNkmMe4JG7gth
75rWOWJrh6oY7GZxLyiwUld+CCl1RLfUpDdzS6djyE9TnD7Q0CanOtrODRqWyPbs6b0sGP9mgyLB
FtL5McTxp9bZXoB3CAtYFG22Ikp6PZD811kMfwAhWDwFzEQN+rAGKGEM69tepwhGXk2Jb+dm7rmr
Be6hZrDgWm7jYZPDzrCceRvEyhrm1vM0Ls4ghSASZd3HKCm4WyvgCDgR9iwLViXXIx1IXCTZgRvq
ZtLvaKH5tpmz4ko/f6yl0CEqyaWvHvRU2WYQ7ppAXsKRHQMRY0h3dFHwUlp3Y2KuXASTJo6MqvV1
NKUWBgtFdbdpPX5xnBQeUnw0pX5PoNuTkSAxS+nN2lFzbkOwCVwNUtm0aYLLz95HEyY2d1mu9Nes
JJ0hte7cFhYQ+8u0QFuAAkvDlgUzJhmDcRphnpizCknzu6ZY4IUt96CoFn1Uxk12dlY911AuJIAU
N8xPAa7Ath0f1XI6WJD6HRKOnE3NVjvpu1JHqCuqV8UeT/PR6fVniTcjdZJ1GhBYKF4VLXooo/SE
vfh1CWqSKJ6KLD63M7SlqRUbxrobsQIwsFbS+TA7WHrG4UktnXMEs0qWNfY9ThmtASUS++50bsaJ
+OIDXyHuWrewg5xZWQuNQxd9VToGWWcRFkNTBmuifs3IeK5L4RsMtyLdqNO6hXzhtMyB+mgdzIon
Uazp1bocOCQkKCMYxw4Vb4egoC1W3chEv29muZcWVS7SarSEgdpR/BxQY0hQtAHJIY1m7jzwWYDk
ZSuFi7pKjMAzB2RuMTQ3DWpgM/u6T0Vo3yDiJaIUFzQDURYgZk/wEDp7OBebeGe6SNNDuVlG5lCh
+0BDt+cjYbD3M/3KTvGWPaBj0kHa4Pf2uBuAR0qAlNW4Ii3YS5k0kPbujZQvEurnhCavI5xhwnVB
EnSf/x9ZiT904T4nrUiZDoaxRRDgLWeB1n70VPDb3NmWSrBezhznLnC/Vr3wl6Ngm9pyaUJwLm4m
y/1YNiZzqtsEWI9D3vc9gkcZoV4apwNU320S9OdiIgo6ddOX5j3K8hMxZQ8ALHUPXNOjmfGaRHXL
srt0OcrESHkQRXRnD18wIXk6g0GkUc/OZk+VrT/avRd+LOd3XqSnfKju5z56DsyTkldbibp8SKYH
u4/PSAzPiWO+R83WAtQUVPTaBve2mhMPieeNhqtnQO822wScRNsqHTe1BnsiIXcpVm/arL7JS5bA
xOVYhsVMPPcV8yNP6FFQ9TW4x6suCYbhFX2yV5C/4HLqIXT3Sw2y1vQ0W5Sp6CXGcbjW9GlPQ23b
IxfowwFZE/dgvDadNmHNFySdbZJ7FOa5+YzC+FzTFe3kVyWitMUksFdvK+YimomBLzHBP3V3Pf7z
mo6Tnx25y6YFwF/duDcmCq5s8tTcKfV8KDPzrknTVVGQpALDl6vRn9rxphbjymuAMC0DxFwUvszx
C3XiTiTd1k2LdQN+xOECQgCpu9VOsTIPgT4Dc0IpdnbkjVqP+wG5H3aZF8WyEZQyfE7qkld6Dsiz
KDWvNhykhSh69dZXxPBISc9b9vOkuOciu++WsBfD/rCa8WkSxTsJ8Y+WzrxMyb0x0b6OxUvdlSdh
cyZG2NYVs/FDXdwj+keKboVPhEpu477yg6T90rr5jrYV7oHkgaiJPTIusDXTRi3BVBTFrSjkXp0R
osfsBGb4CmOpoRD7MSvbSe/WCDoOWGg2/TACL2OWajKVtr2uln43Avk0lPMwAYkAr6oF4ZPdAmWR
tAJ0SKI9UlzRFO9WskZKfwYg/WqG0dUpr9rkEhi1EZYCAdUOPUrN19aiYhJtJoZQiMOXxpQJk9rh
uNwI87a9BkhW2H9yxpgVIOPnL0brtW6tVyNSn6E/v0xhiBG3vQROeDStmybTH+yueDHK/DSYb7EY
7uI6PEez+jWUj5G1OH0kl0LwZBrhk54X73RO1h34p9hN6RP2pFvyAyDqV1YfVZEy/bwJAdUG8G0I
HEokjc2YPJQkf6GqeyGW9tBV04NkwYC7PRkcoL39NZH5SSPqRczRuXDGy2SP94X+DXntddrac/NQ
PxtG+ibr9L2vuNgS0x8bTPIql0waPi53rmU7l0/hqrNv0gleNkvivrHCj4GVhdINj3VC2s4Yn+m3
eaPIMcv210Ltr8ufoam5dqiOTaU9TES09VKl5SBeEQSdQk6iYLBeIxOyj+zOzJhfqqy5OElAcg4M
SSX0y1rug7o/Nm13tcfuGkfFCccjM9aY01x5sGR3GUglKg3tXZ26ixuc9Gi8JZj5iNnXLvvHMZ6f
dac+jlV2mjPntU3vejPZTbp8zoNF8JOtyCBkJv2lYwWYDuXbxIwz6mzPNF8ygsUUKnXktF9sEym/
nb27BFe7RFSGykPdmK8snS9Fq1zzcK0b/Wk5KUQWEBHivC6HUcn7x3kcHxodW6w8TSI+0ftg48aH
ZRNMW7liygGm8QsxODvN7S8DOUxczVfdAbUejA+kyt5EasXSvr/AUuKu2nq4ec5Onp/sJjzT7j1H
lX4fZvJcN8mpa79UunWQXbEXprxElvWaK83bjLnK16fwKbCyFzkwwY/jO/IznxVB7bjVoD+EZ6jt
QVAfoqA9ElnCRNC5ZEZ71HvtWbGjQ6gcFN1cu0i6lg3vc+WS4HTV4vBp+VBZVN802ltUhXfSOecT
vbs8fEo6nBdxfwkNr9K02yp3L5+v37jHMfMwOl1bDuRykGc78BtHnjTO7JFGtbS/KIlxWN4KrcKx
CrXTHIfPUBivosCA4T5HA9e97I4EDp1TNTw3MFLLLjzn0jw0PW1iJPXLaVM7waWzaOGNCmJJeVb4
BGO7SY4ZGWuLi6A9qna9L7CmsKx6XX41jOYTdeWrig7N6sabro3OVR6dVB1KQivvpnRjTYz01gjS
zGluRihdOtFaVnF12xNLB5w2h8kFa8OWQtcLT8vU1Jju1S9p1Vy5SchsQ2w4biGKGQE5TS8lXi2u
skCuqPRclgMwRuEVEFRld2cNbWGa47wOWd5pbOOAPFBTgCy6Fx3QTxSxXYZ1tBm3xmh6TrkilYRm
B5aXucDdF+L7sfoDwDEwSM85F6hUORsYQRtxHJcAro6M2mK+SmYGtdZeHMfGmZjtO3R1y8m3nFFq
HR4bs3tKZHRerqheBCeXdi1ppkbKbPAGObu0gourcsFk2Ukf5POy9agnNwHI2tnQ7pefR7NzCXPt
eRTl0SxOWcVxqsK12porVFbPULieXR11NCbdNHKvBAGcpq67OJTEO5WgAWO8CKN57FPOMWV6doxu
7YIJrAHJo/1Q3iZ1Gj0oArYgnoecoeUqnfXpGQ/lOQnIdsjVW0V05+4b8QUPcxW9wJ3TglMn5KqK
wOqV6bsbt2+yU7fL3cEY3zUtOBS8BKGkrZbuiwQdIObsQ5g5HnGmt7OjnpS6uy7bFNn2q0hZilKZ
cez6CnrqsnzG5cxefBcGooblWjWLECoSNtjW5nPKaztxyySjviyVS+FYR/LF4X/6dVaDKc9PGG/O
xpie2jGnd4O5pTFW+Lx8LV7OAe152buRLU9IiV6qsr92bvMmpKRolH5+T9Fm9pgJYzipn+OmOWgZ
LYb0Zaaww02v5BZOTwILv/K1TWq0I8zvkKyndohJujzFJVhZd6q+NEx/Mk2/tUlbQGNV3VM43VUj
jQqKihEoD3hMywR17MSqGwT6nwFHf+5/XgFptBWCkidhbeUU3an6U5lyWjMfXE6aGYZCzpo3rTEb
mu6jcJhX65BrgueGKkTXH+1Oect7bguhul3+7Z1xVWQp4VZkQdG5HhChR/a0y6D7FsWNDCyYSpPn
GPZ+BMPRYXeNTYleGLIlQ2dJGLiSnCorIS3l1hm+9Xl+qIrZS2f0o4p517Ukuon7yYhTT+1I3+u4
b6FBX+exewNpZev2AfPC1i8xSVp0V5XQWo4KNZHwCN9lPRUCV7uynbNiF9P+GApUggnTXjBE87Dv
Vf2+oHq2vByX36oLYQDK+Kj1ZcPUc0sTb4t06UQa1k1cvaDUWjVQOMdmBV4Gaxgso+o1Eo+jyrI+
AnyY+3X9gDf2Nm/A+DaAOiXlLM46k3Ljsrc6lcOSAdhxi11uN3cB2BDuUmnkz9BHAyn3Jbg3J8wZ
6Lq7GrKlY7uPy18yToX1uOP9q5ZdGlEFrVvPggzVTazOWE5NBvAS8MFSr1dVGG7STKxLA3PKBEAk
PS77RFruVpXlzoJXY4Epw/B4kwIBzbDnpGkAia3y9fQOUPvBUm5GU/kWFPityuwjQ6u8TrV8q5DG
5WO+eFaGUbsr8/gtsy3c8PZdguEuod3OHEptPRQN73qCDDkRQIMwXMWq03kllfgYnk6vVwfE96rH
uUghH+pdhSOjScIMfZGdw4yHv12m1ToR5aMZuB/aHNVro22tFRU/PzPNBxNl3S5J3EtfhZeWQGUX
sHHQLqQKpd2aIdlvAYAdqGFIR8009GvDfAxaed+m/bc+DuJVgVyRHPM0lyhTBMvcqQQB0meqP1fy
a6n3fKHq7/GQeHoZv5HmcgnbBA7dWoncQ1ZSIsKOgolZ+AOJsioJF51M6ApnSu8VirNLZ9bSEOpJ
bcBdHQmEAG3yLWSJQPS1yLL21jxFCZxAZAOW1/JxxaRAKc/VZ3vuX+ohfY5VE8d297p0xA8SorDs
zEuSKjRsMYVtmgSEha3Q03Qc6qqGup6BuYjC7e6ly0bgU/Gziuw8I2eMJgRPjI6yqV1611Nn3ULb
NshSoJCgwz3BIEt7AyrFbWImKyPJ/HokW1UG/FJapi/mXFxi2MGeopPmEhhUNKLxiyiqzDMjZQkL
g20SQCAewiUzK8lyLINNzTqw9g0MQSh7p4EfzuQ8OMMeRp7i5db4TeLKalwdbQ4FBRx9s08ebU/L
Ikca1/0iRX9NHUnWQsv6kmWop10tWQJHQCnJjXfEI2fNnmvaj24lsYfrOACsBrhNVDp+zKGGUHfR
LRBQZV0ftXb62tl94YsaZJZJJI1uUCPMRfaVsxIGwBRggKhXuoU6y8rmb402XZWxdbz6tUAJtooE
vnPDUcBSQIHN8871Rsp/rVQP5pAeYtNEKBzALPhsD/6Peqn/mzbpd93X/64p+3+wl6otcsX/vo+6
737Jpt+3UT9//9cWqub8bALPwMno0BwSGBr/2UK1fqap6mBZZhWsscDTML3+s4Vq/6ySf6baCDsW
GugSB/dbC9Uwf6bPCVHMwgtnGLjH/kct1B9UQyorfAINkTQIVWWS/mPucmnm9dyhLEK/ZLiEzb5O
eoneLZSQU8LZ8oYiv2ts41GoG7uwS7+i1utllgUuSzw7qvT1Xl4asu1nGX60dB393+3I33q+3/V4
f9hAKOw4/R06nSguLPGHYJoEhL2rxga3GwtRXCL0hMKGU+0SVctu+EInDUkBZKGAXx6C9iYqky9t
kfWXuM4nFLhpvaHCAd85mMQNSnFUXLzIHgLGtz/f0qXjTc1iCstiabejxcYlw9oH1plhc+x+BKZk
6nIESdX0ZmKPX8vQfsXCNx5KC51d1PT9Pgmbh6lSaIUQh4p/AdY+M77aF9LJNk5Y6jsN9D5QNEEY
UF08mFm2E3LO1p9qvAY/qV69Bu1IccEy23NnVI9hZZi3Wu8M9EFzWjidO73XRuxFGYCato50i9DD
uFhhO+rvnfaF5EHrcQTHtrHV9GCLybkNeovR2AjzaJWzUNFtxVzHhT7CasvKm3a0vymd05/MbMjJ
aXOs0sM0Ii9K0ldenc3ENbnNQ9cn/V8pbhbP9w/7ExQTaZtcOTo+tB884bOiV1onG5aqlXIveypx
KUa6lVsqtC0JFvLiwN2zAN13U6HdkQ7wOEVFsks0jVipxKLe6PQvf36MP+2D328T9FjVMBxLkE3L
pfO96qpOG20AuDp7BvW6k2yUEdDj/FSNMxXuTlUOxbiihWOdh7T6Ntep7X8qLHNwKGWPavXPN0f/
w8XBqEGb3l6MsSyCfkxBa5AnACJNKL51arW2uwjrkkXHRWqQbdSuROUr5hOKLXXw6F0tHJUcHdJY
iP1IR/JVd2DKGGmi3eRYZkpTfXWkdF8EvjJvQDoWVMK6JcBBW6aD2Sqfaf9RPo32/YAYV8NY6cmq
zcAypvHmzz/bv9jVUD5Qg3NRYQ7SPwm0v1OC4t3T6buoPeu46kmQ94EIkDyhIQrfy1mF8TMOuwIv
ARDoX4SEDSl16GaF0dl+XprN6s8350foh4pJiTDKJeMN0AQD0vcH3p1A0ZStxvu7eRF40UDEBdfo
aUrV/ATd4+RS19//+Xv+QROvIYVHDq/pyxVA8CN3gd+LYadhTphUY/2zy+KqmCmDCb00vxgEl2I3
9TNHURDpGsfwPINiuPRz49L5NUCTZySwhTkZVK79UAvtRdeiYB9p1NkX7s9fjNKfqbK/vy7YUmgo
SHG4N4EOWyQ/v9/SYtJYKQqz9CApPKOhpdSMoPCgacNrW2hxBIaLCXEtK+MqCFEcQzc4U7wLbpK+
f1VUkkSKVsjbftafnSDl9xHVzOvU4Ypqc+OmX0w4at6cERWODPEt+GhyysdqfHKZ9xxNcua8qdPK
50kgv/2Lw7Ds5u8+nEveNfch0zU0qECfZOnfnYkOClRXt4POS6vO8WUVR5h2Q6zfGsirSlWbHZgJ
almlE94msdse7QVxt41KNJIuvrvBJt+pdywmisNEkef/8XUeS5IyQZd9IsxQgdgCmZW6ZJfoDVat
INAqUE8/h/zG/rGZxWzSKltWJRDh4X7vuaA66Td19S3OpPfw//9mN1XW//Ptmvi1PdtmJ/IdDwKJ
+X9fC9Mu8842ONeMiL1x9ZhMFtbJ7i5D3ttHrVJ2vx+ZJgA3hF3iGJgUvcU6DliKztd+FuqXFsN0
WdU6B5M7VWFXlvZtSmf9Mrl4CGyNgUWZfA86Ayzm4rOxXuaxw+hTNXgXE8fZJwuJ0l6py6NYRkA4
njNE97eFOf7v37B7YJG6MbyrdiWBRhklyb+xebFVi20V79yjWypCMXB+vfo9mPC6L95oMniHqU2r
t6n1swNzcg0PM2MDsBnITdwrit9lN7vg/H1nQEaCHP6GTnZkKtDUwYQs9xUR8k/pqr+xoA9WK4p1
u7DaZ2tJ9W0n3q/aUF//z4ssM+qhhTkRDe/hxfJRrg6KsdLRZ8WlyaoW9zcp2tmWDru38iGHTGaT
M+F69o9WMR/OoSUmI4kEqrXSV6F5Pqc8srfzVRpzYMz4Wrr8CEk+uVb8RDLB3rH663ggTtqj+aeM
t5oMOKDGy5OR1lagjVP75U/EHHRjQSqDU36XeR/f7i9M7vur1JiFbHAhvfDwkPzPx1P07rfXTt3B
MUs6b216aWt3OtKrDfBNLT+Flzlw0FkyHDz+Vlpz7Gv6Nz/N5yc7C7XfAisGTdu4fq5HQhjNKiO8
hsMvwWt2ebinyEnTQ64xX0v6D2cs/n8XLGpPS5r9zieQQ8o2i0cXdNJDzrpwbUVFWosXJgmq3rpE
+5SgfuO46z2vs+7c0kw91/jJdpPfoJxqPfoVbted3G4+COsyFrb2sx+3kJEijyN7Yfobt8Obm7n+
eyXkJ0Sy5qjXer2HwMLy5DNpMrN4Dp0MU1Q3u9eU8CR4zGDu0Sy6R62UK7x34izvl6v4k5Cqtrtb
PstcMb5KFz3qDUAu6dRMV9zBc1Ar1LBpzYjVzxoSMjofrKBi1FF509WJIezaWko85gIYNdXNH5Wo
seExggU43/ya5yFHJjD1j5uvNvCr9aG2tR7pkcqfyzlcgXw9aCO9xwamrQ+uf2e043zji7AySvF7
bCwVCP/rv5Vz8XVFeet3l3SyaUQIdJgkkrryMdv+D1mM2kkr3StBnn99p5g+dEceq5qW5n1bySeK
u8ZzPlc5U3alxr+7m9tJOiQ9enlAD0HXr4KZ9jDM/nTOEx3c2fbVkPTaYe056na5meDGKb3zuOD1
wZuZ3/xNikzu2c4kKO6sCyaBQqOPQJJ5E875IjEFduJ5kbP1IYbuB0qN5aBPhngQWvyaa7H2oc/x
J6iLVz8t15+dsM6zxEcTT7lxkpx4oy7XD7DQqrfazjApZ7Z8jHu9etIWlB1992OlyPmreyiZqoU4
NEyCoTZI76/hIPZrCE2qMbDPsIfe6EbQASKvtCOMcxoSwCZalp6atF8DibX2RWVw6wUJi3jY/SPH
tfKtp7beaYIMFJPQ3cC3fIMxH9SX3LOncPJidFEYniPLRQJoxb6k2zU6u6IBpEK7tdpR2ZNoulnr
CjVabPUM6zvxWo5WQwNHSw623TunGmngg7DlyGPIM1x0+6L6VRC1wnVYPvOyp0h3pvcs385x3YSw
Hi3Mk/LAzfaWKt+U25JhUNIiw6LAw5YvTCbE/KRrPnNmPz5rMvvG3z68oP3sL2slXrocujIdKxgB
uuYxgV6Btg69h/69x90YDF1bX3uesev9K2ma1xav4um/FOe5NW+1RXgBsTRrnvi7YWGOolY3eSrm
Vexrkwzj+1tp4fJp6mo8GnmtohysGpKa4c3e7hMdTmOQlHYccdIbo87z00OxeO0ToaK0m/XlmHbu
8FZb4tfSgkZwvD5+1kmYwWnf4gmxtuCYpjt2FYfauqfrp6ftOUZEJvwZ7byfMfNSnK+6HDnZQJ5e
MhGAKZQVNn1pvA8TmUay+TDTdm/m5Pt0Wezd0lICNBD2jFwRdWeT/SCQsny7v3iLHyate+WbSK/j
BmVLE4Q6mixp55v+h2Vo6C2nOl8CxyI/Lyax2MTjCn2YQjzHjKLaOH2fDbqOA0mZRN5IA675SGKN
PW1ODMNqA/zF3YmMdoK6/SqUwhgfZjpFW5ZHHbKRV/tG6fUtqV/NXmtw1ZnhxMwY8UeSnVLgU4M/
e6eCPniw2Okcan6SvBjLRxeb9qnTpiQyvUE+OhnCCBkT84MxbufN+RTkciZRKF8Lmv5aZPSjdeqc
nHAiB32m8uBnOqtw931fxGHT1fmLqxnurk5apFlJmQcJcdO3MSkgBNgUgFmDE6RY1XCxAWKEOU3I
0RvW7x5fTzf6/VeHEH2/Ot6/uRY5WUNkBWRIOoHU1c4fA2Yf256rdjqsijfKUeZlVz1t5CebcBUZ
sZ2e7lEotjD3dla+lqAdz/l2tebkfmhfYuS9HuIBO2W+Mo0qzLDEa7Nyn2OnbL9MbMK7BH99PRPE
qWcez8QgTmNOGy8u+kdVLtZOZg4/CsLRRTO8Hzkp9buKBPbQKftfvbE6XWA6Wru30BfQ1OTkbOf6
P7Ld29MA0cHfTKvsSsOjN2Cd8Mkr00z1nlV8NIPsazr0BpoEgfFen1lbQh24TTQV0GBmfbFhWiTd
Xm71ZVuYbPArgkN7IvplFJN/Ijb0dbw/wURzU1CVZCix73YPdYnG6/4VpTuPYDeIM+70syNz+2Mu
+32rwP24fZzt0cT6YJGcmEQAIdr97FoWghD50JgJ6WlIuG/+utIcT8wbuttPE179D4qy9ehW6YdV
xc/Enjo9W0S3gxWRPcvtCrjakIeJL36M06BFrS+yl/tLD+/AsnXj6f4OABHWWNl/tuTbRrXRpbtp
yQYn8Cmkw2USAMjv76usXpF8qZ/11JEZ5vcfbAZIzk198OHo0spCovhYW472eP+qbWMtmiuCsFTT
pQ/xSjIJjgfxOnmUBeSor2d4m+J1QakcVZP2WY8VQ0Q4b3EA4gcB3tzwOMhQ335aM6nql8Tf8Ofs
9TxHxWWYh4QUHeYmDdKN+91yf7nvyJtsy6jZodDO3f9KG8O7nuflBftU+WQuxYUr+jSBP7jkyoyf
3Th2n4z2VVVkGCSzP4TLtrp08NsCt0/BHLJtbcroYcN61CczRmt5/wSBP5QPhAwsHK2IoiLZaCg0
ie0f6caiId2r1/xmaMl+SUqQH4OgF16Q2Nc7qokoSUGQ96t3MCo0WVbv6vukk+LZ9QfxPJtoF93Z
t48VwrBjPkI570szKGv0RbNstxQIYd8ASO37IvN3EwLSyFZafrUGtFv+mn1q2dg/D7MrQuFQkepu
JV4tBRMk9ljF1rH5qjKYSIvVXe4vKWkQ2aD6Xb5aKNoT3P8IrsLRd1ukMPoaOImwr+OHYdTNu+HF
UTtUE6CH4sG5kzdKGG8CXgu7z+o/tgyVHltfo93p+aHZw5C6g0zEts3mtl1T5pELnpDTfr6/oN7t
DpaJGAZbxUnNt3sCcp6sDY2xmI585xWc02nod5H84dhEkApPz5iXtSwD+VDZgOoaFoRK3GxXWw5q
sHXyLpV+GQd3uKT//g+6xmk1r2Ec+AsWlHPuDGGfS+UFjUlq02gUSBJfTNIy8ZdtQ8lJnO8vfWZ+
i8lrWC3NcjnVbfFwv+Pu955VMqQ0Fy3D8e+xkmyBGDRi0p3RC/vAuXwKGk20L6UnzYM7EuBm5U4o
s2G5rYZcbvevvEYnBa2GitCSX3FfDO4vhqMMJnt9HRnu+J15KTmVapxuY6++/GEtXls2K8qb4cXN
WV5aN38sOjipxFOcEJT+cee2SiPcidrGqUDEapZEl85Qdfqh9gmicZd9biIJCTpgGF1FSt48+tMu
22yAeWOlZ6y6tLCrb1qC9udWWoWKdl1oDWQKTEzSz6aXQajvYlbwav60Bt2DrA+90dXKCT5CSTan
zm9KFCHhmHIwizuXA+/ajB+xZuhh7a3m6f629+Zz0ncpsiQFQqlQ8wuX8pyBVPlYk1w7yi351Gpp
SiUjk8i2GD6qtFjexjQGvpRaxBCL0nqnpXoZ9AJ1fAF7roYvNVJUdDmrbp6kf50p+wGLzv3pj7QS
BmllZx+z8n0fPQ8im8l8zawf27bKW9Rw97e5ShnMMxVrLepdWyr3y+9yYzNXgrGCqve8TuOvGD79
ruSsR1RhXj01XZkS6WCDe97egu58lbZoru0WcLsoDsMG9fDbmCXcVaOxomKoSKSw0nRXtnP6amby
jKx35Yjpp69Ni8I4r8kkzhTjUbmgXCeZ5MUo3U9tmavL/Zf6NREE+21MIVVCS9l+FlQJ7bmAN/vf
29oTOEBcQiJ9LD22FByD7WEOx1XLLu46WuhwCcwo/eaLn4CzGVbDmmZJYGUzEb3D4DyzuYIn5p0s
1/wNbYWPUFa5mExSf+0f7aIBvlLJ3z6dG3pY3KB9E6vTtJq3dQFQ05vOn6x0ds4g/2pGNb44Hoy/
su1j4M/dadki81o9O/QYist5+bvkXUb3ZSvyJEHJoU/ZwbpI/rCpsy7cF+5kZfupWGxwLrGz37dM
2QpxoaipAou5/Y9iHQUK9TcqLZZrJZdPRCGIo6fUPkzFtHzOcIYW0XS3CSmimMsEUXjZQQWBnMB8
E9OSWsZHArA7DvL5Rr/iyFpj7j/IlmSNYmHHGCCjfybJ/FgsTHONaYLp5+Q+6UIm3zij7W9HjBfy
qQnZ6xXsn9Trj6PZhfdCRm3VDJV39ViOfK59BcHJW4bTfa2l5cipVRQDXgkQoyXNiv95sQjKYZL8
LdSgsYG7XLzNfWDo5MAVarrMPtiPWUjkfi7/qJHhNGPv/pNQjrGz7eVUGV8r/akodVxksEPvvNkT
4Quk1HXcWhuGtUKauDb/QB69QZjCjJX3T0RVo1Qdm/QZ3tJ4gCdmMVWS1lMr55durdJdjyfkvyeg
2B6DPlEEZtHpVhYy1dYarytGsScnLe0naSSYNioX7lFaHm322M965u5a2+N/e6lkUpUT8n5VE0ch
9KVxy9C3/z1AAwozkO4lGuVNBmukM+KWD7nFTNxTJ+bUI3ySsXGwOIVxKRcjOZLH8DlzTEYVjY5Y
3EEN8fA4JHN9c2RxLYYtcbcBKcds6Tktm+HB1druLCDJBfdWU7EQ8rqwKGdhm9JNzhxkl4aVRpRQ
FqICekCu0hjBm7SM16oBu4EJmGkNhkAx+3+vQ7/YkTd27R50jHvR9Ud3MrMXrRvDUhnjG7W3/pJu
HpLEM6/3hXmB5R5OVYHKyVEhkwb9ci9Wm77C0Dx5zzQfSVY0Jdqm7azF58WEvM5QDg7+E7eiihzY
Gef/OhV67+XP07b6zOxHx3rZykjxyiy2O3STyXkmK89J6YK9XxA19mv8bCYGue74QStXq+haaPI/
CIjlMlGMm+G5rPHt83F230Umj7UqqmepIBRV9gjLoFHP1sqODkUBMkdpIeRa7acCgl6p2hzdrW89
WWa/FyNwJHMQn5XyprM2r7TgCaZ/rswEe0fcw9FmkuBvvz46NB4mzGX3P3X/pWzJkR9hIUVJAhtl
NmZOv7Nhvwz+I7R88drbYp8nRUuOAFt+MqVJ2FV293yvn6RT3xoDBUjekLGCycBC6Ee9VSPNCf87
tLvEomuU9jcbRtptWxYDik+WKXdtorVcUH6Y4mvNMDcKI+9uIkE5UmEHupa11e9WGMxAoOi2KuIa
6xhEP4/ZphF09jFNf/hmxmVu2/kiKu64USeOsmL3C/krYzSNeVQWVKWcr/NLOsKyzabsZ9xb3XFZ
HDT2cL6OLf2uMC5ovIihoE505O/F1rKXGEnLhQnc0+B2JGp37UT0M3wIusB7PtnvqjCMIOuLNboP
YYemeaynhY9G7/CJQJDByEExzKxnuemVaNmNyuRE2XN0Qa08czr6l+bwkeKc451pNr/X3DAek7T4
1WEXDdzGSH/Z1fJcJ+yNeaq/kwpvhVXslqcqZ/ZXFTwfhujYTiQtXjp3Pl7KdNEIzdzHDo2X71qN
461ioBCWY3IqxULPXPwanUUQEWm8bNqvrE7lqR2cR69BIkeHCEdcPGLUT2n/GDVTWFR6ajRb0oTW
LPLq9LMMRO7b4DTw1fjwM1YLR3PNKWtPB//Jt7iU9OAdVu2m73ZmPbmHktN9OIpG7FZtlTvf14h9
ZaeIJ395HZcppf6DsyXMpnpY4b7uZDzwb5fkROXFpUwkHam0mCC8mxvVr+CQJr/TphEPayyeO6db
IzPHx7qMbs5ux3y5Ts0vStIRXzYLetqdNxQK5LcX7ziUQ74bBu2TecbeRg5wkEwtYQ7nIRpqvIm5
PyC7MveOr0V6biehpRHO2lJTzsTR7zprOMVmVe8mmWET6egpVsUfo6G+WvMfnU5zGC5GvfNiE+CA
8Tud2iVcTfMgZrHdlC2emqbPGYWoHb6eqNWb+Yl2U2iuAwJK+7Obq5+I8UstQ6pmoRr2EoP24fi7
j/9W/vwcS/U7sSZgY0NFXlMlI+4cokX7R0eP631ckJUSK79CTwtpH8Woz/FK/E01TNZcQ9CEh65D
QF3n5F5gbCuKT1Aa8X6QNEgSbKoBkZiCJit6gFVb/uUaeRN+7KLF9tCGAbMMVafPZ0d7WTOX8a2x
0B5uKzxIkwcTCJJg2PsFSGGJxcBO1AszV3V1U06Ceo6yA+k/FfxS4ubyCQ3pBfxGZhVT4Lbyx9Zn
vzhglyPFlICItorJ/bnSsAdaXsmd4tPnHX1cUKvsaPJPawm6ekdjI945rU+PcGSV0ScT4gRadis3
j373MnulH1lW+jxKaNez/ht37++KGKaotKiVxrSWpJ7VNBxx5kuN84HelQGIOUj6oFo2QpvB8Jsb
qOszcqE67TuDqaFKxek8dr9rh5Rs+m2YaloOiIqCa0J55fcO+dSDbeAeZHOZoaJC2siwgNpERbtJ
jm9V3+Z0nnu6B0X6525AudWtbn5M3PlHUeAVmB2qWBRglRvz47f6uTJjP1jp3yXldNFWw3iAO/83
zuNgKeg3tuWKWUbQ3NTWHT1LG90Gm7EjbMIfsbShhvc1bCjcNjXZo6N6ioU6emlj0Kmx3srRXkI3
Bb2/atKP9AyITaLl/p7u12sxO8WFSKiHgcgRSicmM+YgcTbVeSD9Sse5mG3SUgx9ogidvLnipo+W
oSojKr/82FaCpTMrAqPVXpemuUy+PMq2P/UJy1PTCnKn1+IFUCIKIJ2VwWy7jVcsD5qNtQyYPcTE
Y7PaNNEZMGcoXvrBmUNBApn3pzbIgSZnhzVIL7f8dD6xybGXPbiCaNXFH+Gl/b5Mph75vUYSvWPR
YnRGK9SdPNtpGuzu2H2lAmwDrBC/Ye9CGp26/mQ63ZOh3mPdQNqYx2QRQx/KHf+np0/iwQIWpUoj
i+Iq5nJqTFIMXCC3GlYZuSFYPww0hM5a/vEhde1t76VqNijEmpIjOomI4AFyqq9Wr9qzagRifzdc
qhTcwGyVO1FyIh9tPcDyLfAIJMA74yrIs+x96QeBxhA7PVBfue8YcexU5344k3QfBdd8JQt2UiK/
cMWrB6fJ/jXzCM/ekR4Fz4znKfOPvsdQO2vHdpeSuBcTuGcjJA0aKLBAvcCa5RZWippWlVHdgImX
kZNBOPdFj4JSSSvCF28h9vhF0+e6FqTyuakzBWaikjMAsYCNARuZ1xmAmKlB4Sk+VJhWnZXEj5SG
nT6dFql3G9+ixdhYPLJm6Q82F8g0VyPQ1+mPOZNEP1Y9NqzZ/FswlI6yPEViq1VXU+jDkaZ0Q0iJ
MeyTWuJ/jGdnN7S/SFeqt7MPXTxVArZm7grxYkFVuZBqMwHyizialsxFqjJA+PSgF3S5aqZBERBf
njcoU4E59mYQJ+MY+AYE29buUNvGk3yIPYwcpk43FkG1hY1xuBUDD0FsY/lN6j3peivTA0crCaQE
obRbpt7Yk1iywaQOnVe50RgL5tGEwst6jOKybB88iHBhKaVzRQjeJv+0fpqv8ULZnrAgRe1kdsi8
mYeDRdiXxYrQ1XeCJPvUMX6vnWk8sAOqYAH2/yq74QvW0KNrOZ8oNd+F8JtH3yuRg3HjUC8DdUCj
5szPupZ+6Qx+A2aBvywNTg65QxPLQ35ME0c8Z+P3yGIVdXX3XRro80tYrelKs6aR4+9qA7Qt1swe
q7axh7G+yYR2RubLnfAqPDpK44g3keITE0TTy8COnTiYJfRFp+vfXRe3oYXWbo4f1wJ/rlMwU7ad
1YycShGNrjcyyoahQiL9xxopMKiRY1wsw9mwJFOunE2WjaQILKjvDyrR/orO0/dpbNxqT1b7RIPt
1wA/El0RVMk7P/bZNvV535ATE600RenaqZUj3FQRoV200oymUvmgxr4cHtG9iTQJLyqt3ZaRCTXH
BmgQSPxGxaVljNDkjUAmnG6qePa3pacTkpD7gqN6DcGY/NKwQe8aTV7m2P9WvTlfF8hyme93pzbv
L+XIgtoXSWiv30JSxHmO23FY/+253Qd3/ivTfSI7C6qKKt5y4SbdfuqKITIldVqJei21yZSoSR2Y
qLAePE6S9CXZRtEwWSNhHnUsn2AXjGHcNG04JGW1YxSPe3WxuJRQBm9w3iVJH2/NmtAU0qrdbAlA
29PZWszirar6GvwUn8PiffcYJ9Peiyx9+JMOKXc1pxitQ/wv/Fe7Qo82xCWq+sZBIl/Ji+EUJpU4
YBasCsxblXLCtC9QlPfAMLBfIfz2EEMjNI+ycs4vGuQKDotbYxuES9EQKbS4f8au/tIniAdxw4S4
U9PO1MHNAn0zgU/VuDZxuo7ZMV5o8sW+8zEoNnJ7KfHH+Oo6ZlNgFa32IcZ304bS4Vv68yQKI7B5
7D2yqhqXogCPrROYbvuO9AkXhITSPrYDxg3P4pya4h+Y8/TTYMOVWX1aFmotmyxJqvcdaMWXZizw
rQidUb3FuS/WuCO1jq6qXjQ3bTnK3uihPZDn58Ssi9R+qWyBO5gYV53Bu6yoJQ+Sken2INjs5qW0
ucd7H7cFOaJDASpOy35uPaEinn43rhfEuhXNI/nUCQdFjn4Z/puJWlzXyJdp45wJ19Rescn5HHYw
981F9rvQSxK5DM0AA+btp0l3IuZdZpA56bNtkTitzBsjCblfK1p+Q4zpwgBpz4mJGLppNCPZuN8x
ECGaGSymYmmpjHS+2arDhpi8F5XTHk1CJJqdNkbwdwx8VxU76zxErmMfhnH8APaYPdAGp/Qqlo0H
MOyRHDSoHrvXxTeLvcT0L9HLR7afQvS3tpvFc07OtFXUhd+fqYE122B4UrGrZwnHeq7UEpZ6i343
bgDGD29LNeoPhmscbEvX9oWv3GDmdkABcegwTcLuBPWadtaeYVt+dAZs4fLPIDBTt4ZL3OhoRKkJ
ZN9ceZaMXHcO7TBAIM5VtGQsBfXqIMo0djX+KFIfzmNFjjgmwyFDD8wefOvnRNK9EHt/IO9mrpY6
gsN5ZpJA4zOXUSloRHW6ClVFxMiM2muNhz/QAV90iCP7ojb7CDzT0YrbzyEGTzRZbh9tij6ICA/W
GuNBzfqTR+JnRNYNiSXuJUdnFSxlh61esJhaWJzD0hp+Fn6lvczM0CQKN8f9VZW9/6XjdqJgL2Wg
xMDZZVBhXHYCEGLihqYg/MbD0B679NQk45ckxu0Ei7bjFGSYUUyKZzBXM4ieSs8fcu1MeAIMd4uI
tkpDriXoig/EcgCd31mxMwRyNvAN6DFIkYK0q6Wiw4xEyS7HB7DoFNq+vwMrnO4dFYNy9PqTqiUp
a0DTQuSlT7WLzKSdnJP0YXIXU11GdXzox/kjSe0c9gPmrJKVNUUYuCsbYNO92QZt5ncP0v9LoZU+
lLP7RMufsAaAD7ImAyWTJXwTz3jqWZSBpHC4aTdCCIZcPu5rmrtTKFT87M31ByR08Ef2IGCt7FbU
J7ggphSd+IpAqI08Q4L4UdafxqN3sXi2ETLyCmckTDTXMvqJKYU6eupAJB0qOdOIMbMIh6rDG7kq
xzzX37tCHjo0tEFW5Ra8E0KMx+aFsLSiR4SSEAATSSMPpT1h8vR07qm8+2mlvhcxEH20gTASpFwR
c26g3qB9jz35aI7lr6TtP4jpbvYcVFDYZDT8RurMniQCbRkkMQ4KOAQHVeWVTAz5Aq7u/J2KaIDz
RYR272wkq6E+2jE6/HkyblzB9TAuLToF/4eg8jt2VhlNbvzL7dWxQTW7Y2IswknnDNknJiOfok5Z
izWBGoq3Hv2E88BUEF3Gn5FovogOeLI3FW7mynzoHDMyDcQ+NQxwM19EkNPEpvV77fvkjAB/2Oma
XT1BwG01zQ97O+W0OeQJS9pKMKteWZehryqAis3feqie6yEfWR8YnrjVF9q+DP/b+lWztvCZOYGT
OVYIoZLNrmfPSBJu2e5FE+YaSY5zbIWsgba+0PqEWegKzvvgZndmme8t1z4oVVfXYSS2bxPLh7I0
COCcWNLP6A+9g6MAe9Qu4JDOSIuwn0G6t9+5aZCEO9CaZYEY6Jo4N7kOQAiaajon67jP9Ok1hiBy
SeXybq0kJHbas6GlOMmtZ7caV5qQab6P+6wLHaLGyEwoybW2TZAMLGqmh+artX/nppieG835gbzP
Omvr+Kp3n9JObkjZ3ICBJxKPbmSErsV7jzoswu3KFqv8AJEWYSxAygLEmYIlwWZgv9xmpZW4a3U6
okt7Ukbmhoh00h3AP3pk2UdHnNCOyjcFWMWprUUWsu9sCkFbTw/YJW7FnMJOKTn9uokZTLM9k5Qi
xYNhcilVwRgUzyhRav0TmjgEX2VdB8LMT3E6uju/7Fdm2vPPrqpffb5zwnJROo1Wf+yEEAH4dVku
u+QAAom4MeYCw5tuMJPCM3FgWglyxUp/yAYJhrAJVqoA2QGRN/atjY2xsfatqZ2XpoXOZjsvNd3o
XTv9WpHEkhReLkEJYqJvFTgttT6amAeEL6iF7e6F8Q8Oeq8PRBPziHXgRmMM97JrnJ2rzcNuNgAq
ySaPdKNkY3Gtra5F9dCacUTX/HUZSiLzhu+syd0LBGKjigGAxvOxn5EN+pXf7ugF3NYUEB8hAydH
wfjDaB7pDvGQ0gYyR00bTFn71aj+3e6K/VKYPB1lpvZe3z26SU14QbwcWVPxh0n1GRPGeai1/BeD
3OREjxn3F/i8esTbWXeE1a9CyVflOidktrgBfD0NVvcs2y+lquGkbLAtRfZXQW+lIaA4MMwqiAtp
hrJ/86ta7IrZLnZ+of8tJvOFNm8VcZqbOUu5jxWRO85Yqn1JPEP4UNj0k1aMoNGATaDDKR+2E52M
1c7Gk1AwBDM6QnUBI8jI6fNnHUm1sHN5BJBV6bJ4aMBZkfWwQNzDpU/hJA7kTJKTM4Vqa1s57jjv
zUSIXTbD4HNddEkiQ7lgE66bCivHGDfTJVQrCFV1sDxhBcqnFx6PtJo4gDLu0VUWdc1GNCClgMkj
jZ62UQ/duNZHczA/kdWBrFlhOBvWbzlK7WDJ18XNmRZl8zvyvj8kTfB3BJolmz6JHDZ+j/niOdO1
QbIftGtpYGBckX8u/nJburesvVk9F1ahZAH7zDUS0qRLDWs/sKZfG9NgYLIGNxs446BR/lWIaluX
zXOMt224WA4Dw92gMwaICAWpCqYXiawgCk/emkroZ92tvs2uuLgkMyPiNa5qFP/6tMhRPeSPjiIS
B4BPldKNq+IiDvRF0K5jEmek8icA8bZHhciZcuw436YkFhxcDh1p3pLjMMR7Wm/QaVcmmkJWF+EW
12l8ayqpRdOkNYcxZr4mSiFJqli/nC5Lr4KYA4YZBQUFz6eXcdabdo2XWSwcCMhUp/1dLPN9TEmh
5/x9MJyZPblhwGuYnCQs/nfkNVfOkDFCYu4RbuufadwdkoInv0RpXh8B3PRR22rqRAYTjdmAuRC9
IW8oLqD/v5Xe6CflVd80Y/SgaOkWV8bSPafVDUndD+Hr1qHusp+mVWewuudfRNiUIf1fnoJevatK
cy5e9mDxGGYZedLVrEiLqNaz3w8mupP0g06jiaUqRVssbVSVtOcfsKb8S5f2aWUM2xpzfo511Agq
d3GHF9rZ1dvxA5znQW/sOJy0sdo5NpScrgRDL8wXdFZaqKnke9InGwZZAsma/TWsOm1kuqfT0K4G
/FX6cy7GGKoYoB5/KX5KYp5NhSLhfxF2ZstxI2mWfpe5bpjBATiW29hX7ovIG5hESdh3wAHH08+H
YE1XV7XZ1A0tJWWmgsGA+7+c8x1N56LslJoPq0/q8VlsSvGQDmWOKLMccGJ3V6OP7wej+nIQ5dPH
UUX6GJc5dn+P0Bg2dcEVqllpvcden943q5JlTGS11h5+H7FaUwp1U4IjGqTatWSp261Sx8JGO4ZS
5Tn3Cr0zRvsdj50mvmOE1USpnNHl0ugwJBnG99boPoy8hOwz22qlNSPAMS+eI6ga0P6nawkyokt2
4yz7naMstHyu/bsjuHU9yPwRBytQRTvZEHY8b0hjyjZyZkKnAqpTxBbuRrTFsG3LMj0NZvKu7OQM
cVwdJKzuLWGAgjNumXZnKnnwQRXGHoqknu34OWzlHQ5ck3dtUPTzbcbMp1nSvdqI5lcMxKSEP+OU
5Nsp4vl1QiM5TbP7NFapsYNLXuxUXd11qZifMGY/tIW54QOfPuISfu6xLqwH/abVUD/XkP8rPXzg
ZKguaErf3HbTT9AkpjK8Fu30HAHnX7lN+Mx6g8bP+plMzN8zSb2tfjZdzHwqFOVl+KGESTMPFyOP
E7qBPjJBjwC68BKoNpVqFrpqlm7MnLCZmG6X81r/aUKxMa3Uhk5lsOxoP6E7MjsHU7cpUo9IPhH+
LtukOxPwBt4B8yFMNLYGpObkF5GH2fcX3uJVz8pnG+lw3g9F9FX56VLzxb/tMsj3ToIPerCCneH4
HlIHauSyYQdJKHJQssocQVzPdcdPPiv2mU3PjxQQ++av1ka710oueYEQNDQfXMss12VlfabDn4kh
wGqMTHHtBs1l6gHfQmz8a7LV36Sg4bE1otPyt44IzBIjg8/ccX+kAQ13JprVaNM+qNz+LGMbSmYV
HkXDmgnsBlNF5rC1pgrM0n1ldIBnzcTiaSrkFcnGNhmd+ADXimmwl26RtQ5rf3ZfWkWM7ODTjkel
uVERI+BIpTt7mDrmwHC263yhcYloY6IKWM0jI0QeUuzjvLeDY2yMbmX59MWIsvHmIxeq597Zdq39
p2fbEAj710RrScJWt6WAz+8HZqSsKxQ1/hwdVW0y6kIMRMtlA6RzR6b0ExdGa8uVP0lE6OUb0Udv
jsGhljbvOPlmzOhqWJmqeA2NmQvfIJjJhgW6qXxBc18PJ89M//RxmMNWK3/S2b35s5cckcwShKW6
py7wm33LIDsxBcS+yWc+6TAYUj+1AznB5ESX+fQ6ajRK1p9Y9r95z8XGSxmHp0nUfNZoma0pDGm2
4MFXdQeFM5WPMAA3RjzvEuhr4A72rJTw13V+tOWFfkqP5YUtg/eA46pNlnYbiZZl/E0nNDg9BEAc
NZwDy0rB7doj07cPv2bILC364qHRWzXxwTNpwkymgbEcnJ3nUiNxVOZeucka52pLygInd/PNzHBo
R4/7Ger+nFX9ZwL9dos6kBGIrJkBT/TXlHeSj2Pqk50OaqsxTh0ogi1OxGrTyYqrQ4UsEw3nkqUg
CnRjJZukIzCMyPIVaLZ4FcTO8xyo/OSL6X3w42QbZdWJeVq+aQrSNhrF9NyDkR5q99qy3Doz6tko
xFpb0hVQynV70xzrq+4xQqKRh0iRbbwcBVnTze1aCc4aGeevCXFDsU80G2ILeHg5u7epvBekQ0sd
xoeZJn5tUu8Srky3mpIkHigfzcACnsOWcTRaPvVdxYVkJAwJAsL8tgiIPMD81Z2wGRVQE03r3oqv
GT6fra1+WTaJCijoChxPIttEFUN4FygZk6z4qXGtPZvdcKcanAs9JWNiFoKunnTrqpDrzMrY/Mv3
Oh7xZqPztkngwoEs4JGk+CZmEL+B+1y2DiA2Pwe/E0OCW7sY79ZpJP8MaOKDEQpRd8SlvYRMuc9W
XAVIMQRDVYqPLiS/m2VB/auhxdfJj95sx23j65YtLh/EiOPEVBSnCi5LYYx6nfGmF7HDBRDQpofk
odWhn2xDyXze86lLh4rJ+jiLHG9tpWm+KD4Lj+g29PfLJk2tMvZy675IGAv0Mf/HBZnSafuRyQhK
OzeicR7eC+STlQyzp7bKD6PsYY61cA01UYYTAwAa+YBSzejZDDK8HvLPeuZTmYbWRyQhEQfLbHAZ
o7itxtkxkpzXpb7NhhT7VW2ZDPSqK7npWCJwbsIjylY0u7CRBGtu3neIpPCfnVol63guLqqDQcgm
fDW0QG16Wql1VTBpYw4YT1m+9oeIC6ni/+QtfGwMJJLzTj4ZQ/k7aLlj/emudCOkQSaD8h5lS5LO
LuXz9AX9fDoEBXxAp2Kb3znvCC/QbHpDdmV4k65bu+IhK0Bj9yzmip45+egSMRbI8iu1Z6TbvnlU
o96nDprWIeGH7y9bIxQCgIMx7DQ2xGhE9CVTO5MolpERulHIR+LD3sdFn+xgK7OMChPcHnXUYxA5
4aNL+jnyhfnqQkbsJvi0pqzOrjRYBpfN3zwYoXLxLVE9zMW5IHivIBx1jRDhZ4S1Yt8olxUUScq4
Ihk9q2Q+yyh8MgEBMz/iG9KNQf3vJUyDQi4HKSggaqCWLTEKyvRO7DWrFcrx1Rxkw3HU8PJiZmht
5CNmnktn5RW/JrcPIHdFjLpSs8MHu5BMQuaaWE4KpO6QpE+A7VBnCoDDfpHxlCko5+Ros7sACjTJ
9gUBzlm48InmeQxWqQLbVOl5zefGP2nigOjqgLimJKA3sbshzojbrbc+oRoxD33yB8PYUeLIHafc
qlXun2Gwzc001fNukcD52n/lPq6O2KRWrd0AfPMCouY4EeyeIlhEcjomSbZXWv+hlctXs8unlu7E
MLrpEpT6XJRiwb3rLTFQNEUK7kzBHdzjijppJe6Crm52mSpf7MaFjurPd8DxPZwDY7ZmBnks0hh4
gaHhnS9rSJO5R9TbT0PcAA6qZbZDGdDDET43TqxB4xfw4m3nhHeRR2HKwq0/TgdHjb/MgXxaBN4V
Gib3npEj9SYzg00xic2WffZ8mVm0QYexd5TBaCeIv+nd1D7Mr3lpfo44gp7DxSIyZb+Iiynuldve
tdnXlI8PjCrUpXYZIYGjwCQ15VhsGOogvjlVWNx3jfQcZubxj7SdEW6WH2PFGhT3LkQqLLZb5Jh/
WajBOxvje0dO4R6SfLQJWvFqpMESsncVdlij4ISmjq75EV7uNUmT9uwUzEpzU7yp0Vz7OpvWZa/+
wFYudkhDDC4JvqkOJGOIIsVGT63azzJj09NxRs8uH+Ekp0kPMFpHPEuHZlE1urONYIFh9dBVW6vR
L51vuvQS1CVZSR8Q1oS6YWKwCtIy0eowSsTAFUUkqRf2/BJGsUmKQb3ROSsrEyJZzUTSx7LjECWs
UOztRjNfcwMltM8RDoL8D3Ahb42S69Ooqn4TzmInSyOgIY5ecM6iLM9zhxufVEgTfDjFPjiLUUJF
j5Cn+jGLBuF15l4mGAZC/8TibZd3UXPWLDr6eHwUlYE/0LQRjkSBd7KrpzbE4N3vMw8RGtqLzyBT
xsqfCeqcMnMDv3RGgyYWJXB6SamofNfe2dPfPGP+aw3PZtSyEObjPDXEO2emHT1mEP2i+T43Ur1n
FHcxEb6sRGDUmwRB7K7onmq/1Ez/IDKL0D1hZQ53mCZW4SBKAFByhyfFBXMekVLkOBu7MBkA2Hor
l7vbHQp1IUJoWk+usa1SjPQeJA30hOOwpNIYxdYyPEI1J29V0fSyOUPioX55UiwG2b7aBhpfCwXn
HhccCQe1o5NTkvdnPm/8eNSc77yTZxBd3kjzTTBmlCWPBFvAGBYBwak42d4Cl8qIIwSAegXRk2DW
bauqx6lXgPot5OyUDzVDKCTA8RWUUrCJ6NpTq2aMMd33ZZnsjMVEwkCfSIzJMw6GEp9k/onkeWT4
zjgS6wiCI78q4PIpmpWOKiufDHUXMXM8TWb9BNpkr3CScuC1wXmq+gchetpTu+6xUnsflNMN6pNL
k+HZcPOsuriCZL0GaeuqBado1IM8RY6DM9vtrzXet52XPljGAyj34ZyZzNnsDkYgtRMpm1BLp4iY
qpu8UU4AEQFLB7ucpPoHyPdItVoiADH5yhWSDFR+gQf8HGNfoqmaYlRxSJNy+TzxgbOnWa/b2EK9
KaP+OyC7zBR3V87ukwle0ODZ76vUPXuGbTCIMWiA8JHbDah03yYBrpQeYT4D6rLUQ8pZsOxn6PJy
04USs1fAzTacvakLdClxcI5R0q8jFOIs8Bnp3f41qsPsjArYX9383cvsqgHx1qcjH8OZVGd6vzV2
xfAVeRIT4rI+dpinGApCe+BdpDJLoE7OWcr5HEQvVesvlYv6NZXp2jH8vUmd+8i91T2iwbYYssXc
lwVBH7c3wpYjI9cZKSDS15kKIiGbgrqAYLws8bewusSxRfH62hET4JL+voIZR1RiiM0yiqEbxEh5
X+MxpR+YzSelyqdgiAqgxYowSf5SIStcFm2nLmGV+twcGbZMMiReVPATNTOF51R1+xt1gLo52cQd
Ht+Y/0Tg/6FqZj3TBPZ7W5FrrJWF5TqFR3T7iblJNZ1gZzzIadSXmyQ1jnLiyzwnuo5IIMDt2FDy
jAncnOgZfKPzvfdE49xjZ283oWbSv8IcjdJRoKdUVgqsvJFfWdonMbyw3nlxKZmXUS6VDtU8zmKs
iAxLyf++abgZakDL2d08vrcv5cyQJ+7tvRjah5ldyvMU7EFKoo9NS+Pg+sXRBBf0VC2JfyBl2GEa
2ILd0rve/vshRyJAYtubnPAsRuiQbCPfe9Q4ihH7FvyZPHvaULuxmtJNTVTA7btVcg73CDT5a6wJ
86FW6StmznZLDg8i0xtdyFQYMUMm6QfGuhE1aS43KeOvA/XUn7KihoBjx1VWKb2PDAg0kS/Ty6jy
l7GrR0ysAYR3HHy7zMPkx8Njc4ERgzy0zQtn5IfTmeZRToiokIEEL115bBeb3ZCyo1vcC+SqV9ts
iEIKpAigw1K91YWnEU9nV2F2E7RpqhSn8oZ1oaeQ+HHOR9j5nCOV/D3lNk435ruDG7/oglspxyi8
EaL8M5dzdK4XXyMGHLgRs07RiMbTdcqBQ3V1codKEfVpPJKSN+fZ0+j4O52K8JzP3rO4mSi7orkv
+VXXosqtwtJ8RIe19kzZ/iKRqF7UCvFjKQCfu4TQrFOXdcuU9POPKaXiK8aHMlb1qy55Z+t6iojF
+cFYeLyOC1wlt8oQGezwQKjah2k7dDDDVBfr4ZshQhTHpQ61foBcX2zaOcJ0U5AlJKPusXUoFvXC
vBKxOyDVq1DW5gVk+xKxFUcPYbrzb4Pf32rckhh0+XQh4Xj2IAFs4jio3iwgiWGoqgfLygi6Nwsu
JAi3CxZ+sbjjU0Vjxxrbqf0DOUdIZpdNt7U4Y9Q46oca4DQwaXICE1xDiUJO5cYpfNNUwfkjkRke
YSOTM3K19mKxWVgnqjAIjTF/Mm0qTjq2JzBJ9Wsp2uXTmzhHViXOXRs2M3eX92DIknPAFvlZd+06
LBneaB0jf+xSB2PYSJobQnem4R/tMNE/psNHviAYRpSJq0Rn4w7S4qXGB3fKvNC+q4Ig3znCx4Dr
EMPtREF6kiUlMfTz9MFmX7x4oG9vKtKEbV2nM9+gh+QTX8PNltjGMA5s5s3rigfw4OtRHVDiFrTJ
i1LQKfSlY1YVL2bgKDwv0LL7cTHr6jiMd6GN23n0DGtr5jGN9vIjgWSIYT1jKs+/hzeExe2dAWVy
R+4m/5SSHeTW1xKn+G5oQzbJejxVjhQrfywBsih2r+U4lmCHW29Xdujy/vlfR6b5C9yBd98OrD1o
nvMDeZQ/kZofM2zvCZGqe4cpJNmqotvSflZ3/MYuC5ozbWr31CxRrWXCwKYoj/Ao36q438Fpqj9a
B4V9frsxC3CpTk+mUJ3Hz1NpkUMFBed2IGKoBH1R5jvYjUgHatqfSSma5MpnZoXBcyQwOatCiYtr
2xTKvHRN291XifMlh1hB8kjHS798GUw8UKMtBSnq96xGLlzSy/n+/74U/odnVeZ9PVZPI7ME6iX+
yHHDr3p08tPtV7OdlhTv47AbDnQE+gepiy1u6x45Qs2HQGrHfjLKbtv0rfose2pcxIT2NQJ1SuAM
b1OjGGhIRGvUPW+9QILgT/qHtM6uioNj6cGknaMi/ZEPHqta16CzaMFoggUDppSrLxX69kfiNRdl
/piaMPkD0QYdh2BE/U0N6ipZHePwT2TGmC0IiUdkV70ZcKJ9pCgfzHiV1+CqaUj1ERkqAAep4Y0h
0yMQWAkm6wSXDBdr8UBLLd6yorCvbfJ2O2jDMMjPiH5/eG1qrjlTgvupDnkRZfSQdrV8ssBYjBk5
MXbMpT825RVR2aPoa2PjEAu+nkXn3JFk9jliATnheAyJL4nm7Q2dAPrzYVpMbmmq66M2vPi11MGT
9svgTjcieR0SwZTNS+X59of24oeT3Oj91FCqzxzcvTSgAaM2v1YTSFQhcPXP3djuDUVUCQmaKGq9
UZ36vJ32Yzpmj13NYdw5THQ1N90x1fJp6igVVukIASCKFrxKvkciQlx4yIggadR90mKVNwR6g8W+
Q5L0+fvCb3wiMdAtww3VP4yelzLZpLjib//+4eCXqmiK+VmvMyATeenh2q4Q05RA/xk6onKbDEKk
cayg/e0ukTO3lySDR84hbUTldDBSz8GxEphHgypkVfCgHFwIsJdZB/OROQWNw8CK0cua5Bc4g0eP
E+vSYBoEK0fMlWlmzXYcPego2M63UdVO1yb/e6twCu412le4T9bYeyCARXb+vt+rzNMPlV+/KUcG
zG85jWIHYyCCD8C6qXiq66S6I/nOeUrZvc5uXa8D09GUpZHFsGY4ukHLtqa3Q7wM2mP2qMMjH8p2
PQRhvk4wmGxYHp9MFFX3fVixF1++ZXZJ/uP3S0BUaKD3UfXB9qL6XSMOXMR2YF26uj4Z6YhgEJXr
yY2dt9AI871I2DuiDYgOAVyhGqU9+ZlteuCKZfAEzIj3cvmP/EY8lCBTaNGrR9fAiFZkIcISjn98
xGip2uLLgUbQd0P1ErXmFQmgywzI5VcU8MRxFPVLOdJbGamDza3uLqlbNve43ugZeBw4S/QPPN7V
97Xg4aoaFMEcFnb3HdMCcakrlwRis73cuDGDrP+B9ClvF6BtpebKGSNo6CMqZjb8rG9kw2SvJjQ7
dr46VgI8Vlu1mAgzNkJ2bzuPKqrBFhTyiMznLs3jen3DyAiVOg+RilG9ovRD6/4XoAhPB/8wyniP
axpMRSvvby9FMGSv9wrfGsdqaGzjAWMu4yTUZ52pP4aY3W3Rdfe4cORzML5COgCXncY/o7xSRGEJ
5pOJG+wyk30K/Jr9DV44qKTYDZn9cMNjemCeIT+KS4MBezVj2kMJ94+WBfuMwgBasTf3iGZKKwLO
bqe+jKmVm8g7CpRIeCkTUDzLud+hENzKjnLy1rfVyrLWiCUQji+dGmKqaNvlBAWPbnDA/JD8NSNG
aej/d1NBSYvGzz7gQkbZvpjPVDg6x3RU+KE8F/lh009b5bKMVjfugEjz45hxUqA5S4hBClL6Ekpk
d/EaQxpgodFMvzoTUUuZWety6F2UAyGUk+9/NHCGMH9pN6Jq5Jvt+yMo80QeUDjIN+XH7F2t8hPG
fHYpQVhxGg2Ey5euvRHIvp4khqVzmDRfk4P3yV/Kd92iYyFPQ8Gc9r1n3ZEP2bZ/IahiSYUff3Fr
izVh7HDiWcPIEodgyAGj384vHHJpw/BFQhy6bzl7moWBhRyVf1Uxd6lGAnpaOHifvD+U6IhBlpIt
9aSz01SIyLWodMYQJdGtJah9zzyK5M6YeySm4ySeytBhkpo1v+pGG6zh4XJIE95Zy5VzOytvpyan
Z10OFivhMxi1ak0jCKdxpBAks9Fm68urykV8RtQbgWuXA/m6sJJGErovbmQdTBH9VYyNd7kmePjW
zOvxghClOATIeUiecy9J3ScvRX+hoq9/9E5B/dO6yQtAEO/73HH4ACwux36xeiRz1O38iiQ5Hltv
1/okNdVwtzs4o88OOJSmt1YdaWJfuDIvwmRXnmDkvh9D/y+mM4tBnPu3zML5oXPV+5w4w05MMaOB
0AlfKoC8Knb3M0KWNcro4b7qjcMERu9A/DK+iuW+pEl07giC3BdFHCLVHkDJLQW80XcokJaDMjJ9
bgvZb3h057vImlkkcpKNHp9uFet92VBUaRfTs4yZ+Jale1QIZC5OMH1GoCnPnpz9M2dkBgGGnVfO
Gftcc56FxTy+dBZNqp87bxxb6e8kHx6dovDRhkQnNmt6UzPVP+hatHc+H9tV1rI6m6rB29xu+2XJ
zZhNX26vmbAXIm3qB9GSFJAK6oKa0L6LbUwpYaTm8XaZyb4h+doxeYy3KrMKhEVccbff1U1ECFqn
rnESjLwhnr9NovapEqPFT9kPTjIfH53cOjSL1byprcduNDABuKTAWAsSYSZrDuYt6tPiRYd6BhRB
BQWifiUXuAiEI/K0bx9hiItPYqjTEw8MuiiC7+gkknQnTdU+/vMPsjyUB4ixjCWb+CFcRgo6D/8i
F5M7DNdfjFftXTtWMr/riVy5Spy6aw/m+omW8qdCbsNqnLPLsDNvm9Qhar+lqohL/+QSnheOwnu0
y/QZP1wPbybyF7MYx0nnxhtCeFmDYWxlgKzadWnmx3jqqgsG6PA6EDuzbvysfugjVrIWl0a/nurO
3uD+/IG20n7PsGyvpd38nREgHHO0gdxbEel8aIJw0lbvRWCw/Q0j4zinWCO5H6O9dFqHqAVFmcM2
A0uCuDp1GCOXmwiJmvTBaNyYTEHt3sdtcV+Hc3QFTUJYQQyr350PeLGYAbWMBuH8oGRaoMjQduLF
rUBjDeqKrUpaHcyGCI6MCJLbRMQQ6Yk3BhrFgJf19ls6HF4ldJq1LESzo7uPNl2QfDaq3OdF/j6w
4rwzOvmZucwF65RzvxTPaAPHV6kAxFUD6fLfBwkj67uiZypsVtJ9yVLzmsQCz2UpU2C1xCv8FyWs
FY0TEkxXPPvhUzyxc7pz5a/ZB+yzzpDcNbjI9hY5srl4yMK7wH8VxqtnvbX2W+e8oFBZtRaZmzjv
HRtRNTWPRewC521eP61PpTiA87ZBrPT7vjz4/WboGjzrn7p77IbHZdD7X6YVlx6jJiLZO+e+krjc
jfwkTFwhtRO9TZFk7jFvGiquCR9jAi4V8XbzF8pQMidHhDUHht2fZrAIZlvn0HQa2Gbjr2KbMceY
kHZgd29QYdmDxpgHEac/dL3zjG5zizuLmye1nscp+FVb7ras4ArNFZnLWSQfuronQi2OmeHzKpz0
kOMVjSoFGs+TREb6zRcKpddO800GS9KDX8qj7aULaMdBr5uNT/HQrwKTKz8N22eaSthHbI1xR/dB
9UJMGIk6yH3apGfoorcGVm3kzmOY4WqPSeSFlCp8NpuNzQaLANDIKQTpMIjaUW4atmmytubHB+/3
ULb/gXpsm/8GbwWQReK2EIH0PWFa3r+BdNGfOKpPqxYJDYstlbmU0lTCU6XOtueqM/KnJ3SoNgvV
SL1OEJ/yGczMkJFnm5W4MjzmMkQ220DLaJ7QM7Hb5xmdjkHvBHvfkDgMES2cmPr8Hln8PFN4uUdD
hcku7kz50XrgdfzWWAFMwO0UE0z2f/6Jxn/45ub+C9H9f3+L8E9dh8I9kJYlfPGvfNqRI3oqMp8f
6NK/z5NjTmttQKjGbIzKoCr79a1nN7yOrAj2Omtphun5P7yKf6eLCzJbMT25vuSv8RDx/uuriFlj
c/6wzI1bkAED5x77wpZqfUGPfpObbrUQ5itrZYDI34Q2/mzJXjImCOP3jPcKkGBS/geA7//iXi8v
zHWpBB07gHt9+/P/QRueA20ZJccbytoCclhBwMkyf8Ed2yyU1GfyMr4GwU7AKBNssG3KrArV/KI8
QF3rYQ79/79TrvPvIeuWaTkuT5ePD4efmv3vn8m4Kt0u5BhDh+mvqmp/I6NmQLJ0X2/YB40wp0je
jZivfvR+/WUGnnrusGEfkYaVOxbaRRUxoTO5BHsrz09EcWIfDKi65gltqQSzwWxFXINGrfNcDi0C
bbRwsxm8xcQoUrDyGBrd/ABM9U/SudmpIZLtVqr3BbP8G0vf/bx1Lrfq/ns+Lg2OJoZNWGiEe5fG
WXq4PRm3QQ8cxY6QUR4PQod+fVOqvwmqCSMWknaN9tHrgw/e26e8h+9eiXC8D4yzX/Z8K0nivOA0
vq+XyRR72vzR8n+Y2++qFXhMDz2hFi/RyLwg7wnVMUN4/5OQvxjfsoNZZpcJWZlVPXfHsASFEvoK
JUmzM5dazVq+VJbu1uaN7u+o2D6ixZQrr0sxLE49JPx2gu/cdniOhgTfJkrDJQrlb2d7/Z8RysIK
rCXL96BIznj8+nuFlW5F7PQRzGJ1JJCveOdNd3DqJZnZP92+FTigLDVC6+RanBdChvYqifG1JDaR
334fsE9T4d887Poda+LqWBrcDZBcmiczN8kLUNKFlusBw3IEW8wp/Whmo/7T24LMJ4/loMZY56RW
tZ38sbi2Qfvk5o3+6WjmmVkyBO/hxDI9aovpZUR4w9Sx7B81RrsptA82OQBbO2r1j0hzwLMuITt2
RuZFi18+avxcHNe2/hR+yQRe/o6IVSHiypTPHc+3xRB4Z+iBpcNSlAweErLKGy+2Dvqr0/lnmwy7
sxc9EW03PXh9Pi3zq/6bptv3g7PhkYMfJap1sMw8b/RI6KPfHxuWoTux8FYWoP6lcdGbmO6EJjoO
PrMqOXVSfAW1qHlcF85bNRarGc7BCS8R1y4/vKPD6KZcyhzT1ePRadO7UnbtY8IqsA0QX9laOhv0
4nxUYnsXWD0VTuW3Fp7x9qvBsPOq2DPc/fev+gID3cxADapnEDygO7BXo5q8N78beDAsn9G0oDBZ
/hJzEZamxL3yQdWPWWeO2zGv/rhoRuAWJRFzTPvp1nePTZSc6P3aiwtvHgEjC+XWzB0E+cygrLnc
JCwV96GtEF3E5niMmxlo7CBnGkKUkd+H68zcaeuZ1I42FiPtxwh7jOiCPJo6Nh5zHkA20TyfqPXk
LKkDQ/Uua3AfmdM+hCm7QyKAfxeW6T/HeAcPde/Qs0fB/jYMLtSSeR6I301K4tICu4lSvphV8g4V
EDQNFgUttPkUGgqIlRjAkwjCshKjTi5zll/ZD0wP7QhgAREL/HbBTse3++7slb0GYeFZ3TkJlz1j
Np9u0L7Z8f6BYPYajzhDKYJ1FTc+30m/wvbtn28lbAhIwq7lpQrG4Wga5rVPfWJCly/sCWwWsgMP
TzRHsPqI3hvMvH+Ko06tDRdJ0+yMj9MQVdfbl24h70Y9D/Ac5NbRdIuEdFPi7Vz1POnU22E+nnCw
wJo3CvRvNrPVPQugv8XgYXSmFD0KfydFKlilG86zP0O3ul3LyI3M4zj5e1exyjONtNvdXn0xm/gc
quJw+1Xp32VhsE6XOzNUxxThwh6g8/TmW+EJHIT1PVOfxxBIYwu3ag5D+6Q8sg9J4u1WZNzl9sR8
zzDFrpUQHW5FfAEgoh98qrmljsGYjAIAgtBD3LOlxKO9/+4FfN/YB/y0WeUjDrPNYg/O45zc8Kex
/2jK1Dm5Di62NujTQ63RiRokmUCPmTm2oEWUdntF9ktoeY/DfyKlYxNoV+8pcsBJOtmdg3VxbUfy
JyRV65VgseJOz97PGUfKuTUxKGgr9a4Wz8jVJrQbOzoMDa2hO+SsMc+yhYKYTsyE87BmnE4k7aGX
RITZLZ59q4vqS5zJDjDxQGBdTq57i+EfyQNjCj7X6VNZeaBt/ByM5K0/L+LxLclt4yHt7RnnGPVT
7XGmze2AA3CaSobq0T6TE09C02McxGy6hS5lP5vCPoHAbfaNJ0ush/ZZD5X+LB0TQsA0MMSczC1e
eFDTKvvJPMXf0pMTmF5nb3IMyYDLAtiGyJb3TYRetpwN60yPCqKIgRHbdXFIrMY6dNh9HQy5F5g5
2R7MakfKZe0/2jTAq6gZv2ymKuCTRL+FLYe8OkdbFgJXeLTEOBM1XDSXABLJ9/YaTUu2CdhxQXrO
vwzd4meuJkaxy1/awbfY4LYyL0E9/LBcMmM9CeKlT231rswfOJTuvkfwmCt9PkV/8ulFK/WCcrX/
aaTzHZLFsp7NtdmU7fZGxGKIQZKOk5TdR681xcgi22i9bi9LZhqyNknUmCd3baN2/eEO9pM+pM0U
Pll1Ua/rCNDjQTfu/e1VDXzfTPGzFSv/bNcScXahuK3OyFv4lkfzy3Ny/9TZY3Bm3rip8O7v/EEN
Z5WAp/QUG91wQBzitovljFB77oAZBGr0gv4bB2nx6Ghb7SumaQTAhYsoNcZ3pw6DTJJfhR6x83fW
o741woiu0TgtK0krVz2B8iPB0eojzGTybtrdUaO13ZYjCa2GwyxzJBAD7wfLyyJ11ElUAJfMZvw5
cxTCIsAzaGFHytcz+LhOo0trBEKKZU1NSPgx98FXsQA8mDfwoU1e1LpvwWqJoNkU2ej8zVV27a2Z
e57ckkUNiXcGPxChqCPym2Uh1wEzOSaWSQvK41B8w8RxLAY0+3wrCh/mJokQeiAzZcNpMhaPh/LV
oFiF7zTF9zr3W6xrDkvkZUc/Yw5mdXkZeTAXqysuV1dn2HaD9ynP1Adjvpj5jhe/WAsfza6mV2mO
uFIWgmWFU/CxcfeG8TcSJqLzkoKU1BWPXaM9nGazGg+iT+rv/XOav8FxRA+xsAwBSgLBLUV56m/E
9KKoNo3U8QNSBpR07aLP57w7qoVGS9rmCEpiPS/vZFFNeDuGHNjbcpgMy0sbgn7vivzdwK13GiQI
kphRUOsZ1Yslu9MtGaIA53dbe4j/y9qZLEeOZFn2V1pyjxRAMSggUlkLm+eRpJPcQEh3EvM84+v7
wDxFOiOyKrO6pTcWpIfTSRoAVX3v3XuuTm/TGi0AbQQnoJJsO+C80zCcSE99HYGSWBlq9DaJE1ac
0hiAlaC6HvDyvOHOUpvi8O+KialY+F0U/k7J0nRNNS0pDNOgCtSMKdLoH8qboBNBHzFqn8Vl5GwV
IdddrZcXgIVQSwMXTsAgn9xEpPdKybwDwki8FGn+hURJXKf/1zMjumPJUSCBZv7C0/GCs8QhVy/r
4sLhZfG7PMnQp7I8k1g/SmIF3XGVIAhTgta+NmZpLx0le3WdLCVJPXwHr1M9tbZcj1G/d2O1f3ZU
hIfhoextNKhycDZGwwZqCaxJrqOau0LK9J4wyneHWG4qV5DtIFg1WzOKNr5avD0uQWR5PXf8UUlc
ummex69nRNq2bVKITubx8cTE6KxbVfePALnJn5x64+WUKpGOoHEqDUVIXjFqxHjIw5ZnqL4EqupH
45suyJOtpMjLVPTJztQzVNWCXifGnsdpnn7ieA7dnDaOJXDAhA6WnQJC4MSEl2I4GBHbMKNwdTUO
lSTKvi83odnTie587+gxYWBGxbRc5ZtvhQF7Bxh8IwQtg872jrm4OVqtHxuVcCkss/mK5YjWu+4a
YDRo3zWWEZ7aNoBUEBDC0U5ak356MUfufjuqnmoh29noWohAH9BpzVDyXV0qYmMoIK9GwAr7fBBE
2uvuXiS+ssdQpK4KIMYoQErn/Hgpxp6K2AUu8SAHh06/6FGFfGUmZD7qgMh7z0QNE5OUWZqHbjlD
RdYBu4PD1xZ2+iLKhjGYp25tQZqSMIVODrZLTEBek0RgfGWtjpnWRhaUjrV3yNBGh2qm7L18CtGd
Psoo1qK0ya51+FZ1TvJUiWkw2E5hTagq/bkTyPKaDrKAmljRcTJhdTA2fPVsBqZWWo7XGkEXl7zA
lZSnYlcHjg6YUHQrWWOLVVDIPibFNmNR4kzQpBEoE2dGQllabjhabcVYtG+GQQKc7oCO8NSq2IdN
mx+KYPh8UFOTtFjGEUne04Ngm7Z3q7yNn2URuON4XPfcwugJ7MXfy04JsUrxJKQdpTMZAmjP2C3I
KcAUh/DEBoMVwvPx3MvIJYTpHwXd7lFeRx0JbTbaxGUFAuqhGLRSm+a6isYWym+0FaVdbgD8jHOC
/0iImurjx5c+Tn2KTbkHVNXaFqG09oqVvwROGx6a3LRWWeHC1FHHV88vx10Jhm+NkIq2txp4u7Ew
m6XueERLFPItxwK7tzCVTIMYGGMRMHU9WvUl4djwuuC2GOb98b3V2rIOiWjpAJfA0xRivgn7gCOC
qHZcuVH/9TgZR7ZnzVFD1PPKTstndDX1XDUrPBzTVz0ERKGeWbvOqb8YGXYLut4ZfjJEZlmmqEhV
a3fzKKRAQKFEG6VxbznBJ5x/1oZpRSgLEHiVAkCCgeh5riUBK4pWwRwt/V2tN8lThC/k3gdnD+HQ
TI9ac//4DbymISupWT1yZxKFrnpgqfIyNQexHeDrSqmEiEvQ+qUump8hux2i2bJaP6J48mLcN6lZ
HkaBC6gxaPB4pFtvXWNAkqNBdlD8qy5JzECO/ullpvHDyYc3qsGtUZXDpaExcaDWbxctOxBiIn9Z
ZGO3s/3x5LhqfBqzlN6pC7EnCNTw5tX9KmqcbFMp3bjRk97dOzWFnPvTY4K0zYNcnkcr2bk5cD1Q
Ju8YFiAnani32i7sz4zZcI5C2HH73l5Jr/MPTNqpcHuTToKndW+Pj6rp0GwO7asWbGNVjseHfMpA
BvX3uh0Fp7UhvEYjNxrBMTy49kl6pBDrevScq0F74+l7k+YwrApRT1g5zVuFEvqmYdpMF0zfQtLe
uvtyepFaNtBb5ljtmhb+jhoEFMyii0qGOCOGCaFAoeX37tJoDWfLY2OiBdHMvZ4De64fYWmRt6Om
U3bSFOl6AFO6VOImIs22d456gGKhgi+5Rg0DFjOnsxRE39AF850X4guDoRBQ5wLqjrz6Finti6pK
WuhhJ3ZehCkRXLl3oxPiAY/Qyxd4OZ9uxVJelwAFTAJDWh0Jrw/JGel+6d81RS7Vvt8hymqfrL6y
VuauHE1zDyZSo8Kk3RIo577pTm7WXEr02geKY38taexiUR77fcbA9PcszGfmdnjUeI7lNbPA45QZ
yO5SkRNNFVqdhMrwwGvR17W1DQGpid5I9j5Ng3Yj1NOzSv7iOlf002N65rOjLuQgkRnGg3MwGF2r
IFtyYpUWjtsie50KBbfrGf1per9wEmdY4RWmz3QJ6KZdRosjHoyWDbFBDicrBHkFOvZdHjASrW13
50n8I7mTKYvYg1kzhFm3bmwCa+p840uwBGRHHx4vaMImOwUTiQyr+Bpifb/Rndw/aHoezWWYERHf
h8cYey6s1sBZoo/ojjucbAgDpxdTlairZN+vHpI3WhmY+eoNk8JEKf1FRT//OQlRQCa6ew4fAmAH
LURkYMSjqPKe4buPTodKIx1m3IbOuQur9swPSAhLnY93GADnUmk37SSVyITz2XF4mj8KuKq3mHxM
01F/4k6XVGae7o/7gqCWm4knOAAKcjc7sFUj05QtihUksB2mtNwmE9okSiBiR3/Ccojuooyx0k8z
2WDKalB9K9xGqtg+1JdqYZeH0jN/+mmZMMlUZqPeGPeqy5ClTmqJUfGei1RW89xJUATVsltGiUa6
tJVOhqyG9LoB+C/2S0DzkVnPQj3K9mL6Zy3cC/MQksi66yvMmSZfkScucTs9JoOKVXbeU1PtHyNJ
HuiVBX7w5gbqE9qe5Fy6uYaLt5pWm9C7JoHOfYA4wY46bclsrWeufR1VeW88dJaPyWEb48UXHh4m
wD3dpav4FpxiRoJEaFQ2fTG+JJpYhwGpm9gv2/EXxC9KGLnjbMOB18N+laQ5mrDpV9dT7/ao85GK
sQ3YLsefwjpBVUjP7thCf2+DpY82BYqxU12EfiYWnYamAPptVex35pAgTqsD7Kz4rfyhP4AJ6lYk
h7ozwivq21i5Cs8fkMTQGF/tsPhlS6oAUTrIydusDtcYlQzyPNGaF2TLkeTlrx+yf5T3FUyH4Lnv
m1e9d24P1edDC1T5VK/1zJ4CTErV9/boaBgWqFhPTcMV28bjcv3rOkL80xDJohGoGtLRbWlalvan
kEPHIgtW1zDma0GwU0dbrJOmr28kZvqLWOnf9aovaCvZu6LwEdrYVfQ7w+0RfeHFclkDF2MeWn4+
3nA/EPqugI66FYj8wnj8N8Gx/xQhaUmDDFupWbpg1f5zNrCA1BQDmYEa0sfDb4+GGAPQWImsjlng
ngxMhKfIpl2TGUN/+Tfv1p+jiYVqUnZpWC4NzdK0P8fWpmWRO3UfEoNeZouOyvM0TC+RfYkqRISF
MeRY4niRWs6LJf/+6ePPvJpqTXUw15fQtY54Qna6V4BOV9KYQYyuAjQ0Tf36+yVHM5d1iCkfv8L/
VfL4fxcY/odU8f9v8eTH4CeWwey7/o8/BJL/5x8/rX5/7n1li4/64w+fLFOeqOHafJXD7atq4vo/
/4Of9O9/83/6P//X1+NfeRryr7/95WfWpJwXbl9ekKV/yBtXCQH97/PJN1n6qyk/qn/6kt8R5Yqt
/1WbYltNjRuEiaxkAth9VfXf/gLg+a86G880+mMC+DtN9O8h5Zr8q6FJi/uK9AZTqjqD3Cprav9v
f9HEX4Eu/r+GlBt/fHqgQQlNSstyhGnrhkXY8R97BmTONrhEyBVlmrhuIDgYRbAQQC66HueKs0k9
Z4OHYglfbwXp5+C65b513I2RcKB1zrUaXvMmOjdacA5gdPlJhYayBUFxdQp7iSzSpH1EHswliSBS
jcGPpmvfzJJRF3EcbowqLnHfc218Q+e0TKLyM7ObtSxHorrTVSUQOaQvgdmso9xfptRKZhJfnQD3
uI6S2P9CG/sPV++/GKE/gn//TxOFN0Q3uV7TRJZRsfynuN1AVp2ojdZDZ1nqc7+U8YGAEJ7S/MSR
SvzyXEDfZmfchlr1jmOUphfVpLMZNRVCfk1O3srgbkaag8U8O7MVv/REAb2FCADIjTPn/IvAjeDH
TPEHIN3MWqxVH5QZ56uzxLK6KU1PziJGTTdGcKhoux1xoQdd+8a4325tTbvEYdPtRWDMkYEYu35w
nnrLcHdlNOAQzwJxM3bkgfh+rmxdC/f5WIF7K9FdzdI2NZcZw5BF6gzKLgaBnIc43hxT+ovBcA2c
YVVD7zAN9yruEIYFlnZLLJySZqg4x8JVOShDLDFzyz/xsxwqnDg08mtnV6j6uHMrfFwsiqtmNMqT
7K126yKhJX+F6s/K8cA1hCefR2388IPKPghryJfskbBjwdacW/ZxFNbvuuVqH6BdX71XJ+VArBQH
xTDK7b++2sYkiPjT1UYQYABZMFVNGPY0n/+HllnlA+3zPVjw6LimrMx3+ENMPN0IgomajKteSxZD
BgmtEtkb1D4cY2Hy7iCjquMuvzmZoRLwWc1HtfNonij3JJbPVdzAbasMsC41sSVFOX610wdZYNcn
DtmMNirnboOzXWqJU5DrK6b63roF1LPrZqCTO8Fmc9+PYSTR/aGJQi8YSS45OHT+EUAt6hGmi5Ui
SPnX78ifcs8f9z9HOY3l5/GfaeX5x3cEsoVoVY4sawW0KKZtj1g2vUJ/bFYrEioHkA2BswajWx+g
uuIUcoyf7M7BCSYMkCfJFtXgF8VisYhypnk1aQR07kT1w/Br7dCAZoSz+VziMFi6SeJsO/unPaju
ziy5k60y/zfp4sKcFuw/XmRD1x1hqIg+VCl1+09rHBBfZCGlp+NE5dCqR/c68hNGh8XZ4jZcj1K0
e23MFPjv04cJgilu175f9gG4xCS0450P6pgmRL1TegZAnYkE2k+nINnY5IinDVurFFzH+qzWuEA9
iIKwPmmaZBBsFZFtYk/dEPSXLcz0LIV3xzsA9IAG9prgjlvofnsqQFH0G0/q2K7p+zHww9lJ7TtL
K/WGXFjNxLPQh1VaVN4ujJ/doQBEqQXEyPUqNuugIQMcj2XpxbC/ygJ4R1htnFC8eqP9qVrynru0
4XMYOLM47O9+2D2XAeBHJXCfWusXOnR8D9WrS/Cq3wwHm3iBLIqfQinJ1QmBc4T9c/U1mko1twra
a9I0ZmWN3jdRiWVMcKwG3aduQCZKvQPvXggsGxVz3vqfng13opIKRnpulF5tP33AynZShvMsNZF/
oj91vfrS+O4RlhQqO9rVDAFKIjiND7XwSCALuq2mx2+jTdhCYeUgTXqcGmGShxe6YUPYvxZBIz7d
kF67EumfZRF+t5n8sFxn6atT4tx4zuuElhZAk0HqVG9VcTYK9cNV3QXTQADfYmBq1gFktNs+mOsw
K6DY6EcLC8dc1funnMn3Evrce07fl0i2cm4rjrVScmA0Rv1pGnW6TWzAAjix9RnisBBjuK3VEMvL
4I4LYdHyiO+7sSwWDU6mBR1QCCN6kC3J+7IPhVoBoPQZgujg8cUIGDNm0d5HAr7AqH7UlX9HxFDu
olTTL2Pp1au2V49+OFwhpAELscTOrTu8rD6pOLA1eqG8Vq12awVFRAZitK7wcRlKchsg48NQPif+
Ve2rCkxverKL/sK0FqhXrUb8ngVm3UY/2tG2S01vyZ+SINT3eFrMDhwp9wc4Xxan+leNcRjKU7Hs
QxXQoMnwPrcUuTctOBxNa9N7H9GRDzUNqtYKrnT45cxsPDoGAbmudfwr1S2GtZ4JlaYuvl0sjgMy
2Hm+zUr3lWkR0O7+Nc/zdk4yIwKabl3pKQRXF0xGlQZAruLPtjQBwQ4h8zSi9CbixsTVLeQ8dVyL
BCvEwfSG+156qwSiYeNEn0OLwEKnoTPWzgfJq1fh0NSo6VUl8k2L4vSQ1yAzMqRMbpqpm1RCQPAz
NrgknUOhvEYB/APGGTIGk9Xi8z6a00Jpxj/TIEVrRcueP0G9XwXarKOXtwy0jjAQ18FsGDVybU/d
MPTAUFKuRmPkS2sqP5P8QoStMyfC4t5KPNJDj3BYabj0ciAzjSglbiBvpXblnfmgA65TW7ZFSRtq
kzAu2w9imufHhcFcxfgV9EAri0Z7bVG6o27DqOKFP2RaXhBlIy1F2TuLsBAtSr+8WN2zCnR1zpSW
aQmClUw+54l/tmV78seunssyfzPd+KMH/xsXuCMcqcpVWNVoJSCp4lZZlsg+NgHKZNgJU+yJSVec
uUUTlflajZASlZ53lJzEVsQE00wG8NyYtP2kjWFc7703OLt3aMrvnlCY8bXkaDDYwhOvPtciVE5R
rV+M1ALJ3KhLDJlzw+6Y3NJakDpiPksm2TEY8EO4qddcEEySGKJPuolEXzqum6zUPMflyElr1qY2
OEhaExsHVnth435NpXcsLHcSb08gg9h4Hwi2NOofouFHL8Lml2+ON1MAJOhU713r+jvoPrpXJuhi
X2ozPwgRh5HSwNpAOgCnO85wuVhQGvrLXpV7PH07MYwBLIMcrA88wjSHdkxmBVweyv8FjK3RCK6k
wPyq8dvOCny7zsLxoAd1tGrdbgKAqfgiqooLPfblztWxw7nwejh1qEc3sLZ6CiGgLWmBNHX47dgl
8oXsZ1ykGNCamiPmqN6jvr4ojT2uyxGOmtrCmTUyys4QAX7n1mtDONo8DScwP01utTNffR0LPijR
bl2q8sODPi8y5xOtaTejBQmYKQFE7MRtu9Dj6ilGKzNzeAc7ck0len/MfIAd3EPotDdGjeacqppn
tcRQR9TVlcgWjkJjuM1NBgOxph+V6D0lmgnPghkvezJnFl3PeyqY7gKHnLseE8C425qq8a3A93bg
fbVaOHfJVSIBxfmwe3fmJjXdQesz6lqBl15sW6JJ0bPTijNzY44WyVxxGF2YTfuGUaj1PER6vn/1
aBJa0l/T7iKUudGfewuDKg9fZhRQeduyXdW5/mno8VOrZwvYVt+6rJ5CC6+nqTQ8C905tpDHlUaP
xxhYYyPUSyt+BUQFzA3TYyDffJSE/nSV910G+wK2WdcvGE2CMLZwavQRIB+9brjQQb0pMF1SE/WD
+lzIYDLaKve4JuAgtVqyE7Pw2iL1wy5DmjFQ8VZTn9GW4+mcMLld9t3HE3gapBYwyIa1N4nmeuzM
DCtC/g1dYo69fVdY0S8zjWc+Sc7VgJmv+JRF+MSsZIddmdOx7hskQGwUaf1wv51xIHqjtpPFiN4H
cXj6rSrkjWVoAWr+6tLqwI9m/qGPkaHbwnRnkslVq0X1ruR5mumBd4Ny3yHVWVnS4lyG5hDcb7Z0
1TU+JPa4qjQJvCiPjvdTd+K3vhYJrPME2QYTr13akxEiwm7tdvm3lYYflOFzxGHuHEXxTOTRyimg
/rAcqARhpLfKJtcLjksrh5/ZsMoVctOB9CttT3/V6t5s9AxV1N6jBEuGMbhHqfo/ijLlyPfDCWFY
shFmsy5XL1E2cIKoN7qedcvAbNmBBduAMLO1Ce52geY3XHhW8yPQhhdZAID3AhKJnXoHo4ngpkRt
ydihyTa4Do4xtk7DsZBwVtZ7bfMZOtpyRcjJkzrkC+FRCaij96NX0GUx4NjXYvCXCKcV9aSWJRYp
DlUyZb1sQpw7EMip2dD4ZWG7ZRu6gaL/Ar0frMKJ3Yx1d2aU+17QpAL3SgeqwTBAcftBSn08l0J7
KqJSWXiVB3OElmeT9LO8VJ/VThnYcpsfPp1M1EawIxUp0IT8aJqSn7Jo0Cd6N9mROD8MPbd6drNR
KGtpAwYMK6nlcLjBLzDMKKq2xKhvIiaojjQvTjGigMbeNDMF2q9qvOMFIxEp1bjDC+ZxJrT/VrK0
lDa7SgE3d7pgvZ2erUx8V5aK5o6qqktKDXTAT93GuxLWHfcfrX+TwVjKxBsuHwqTEVAeboq5UAmU
q7ajVsq5oQ36CjUWPXw48BPM8lgbwRPzIrQe4laF5iWrK50Gr77o8qZYlJoINwlwksgSxyIIYk50
8sXCLc1DF7XuUolQh7BZTHVQuvQUba+TcnQGScpRrH638a2BeUnnbe7zmAf6J6BTD6ECcXCklb3n
uN1cex4GsNDNNg8JhLM+TDW1ga8bG90I1TlaPy6D8uR2yoG55A+VeMY59q2I7IL+HtXu3h39hY8S
L9CKXSDjZyWrflEuPSM2G2Z0tJcTXAjKYZn8iHyf8+fA+tZrs1qy2SE8uyCzgahiEFQFiGBOwhgA
64RRGV3hk2L3nyLnF096hRN0UH7NS7sFzxnI90BwPtBWdl58gb7bpKHFftgxra+Bsc3KqryYlfId
W9r76Ic7DVgDDKlX+N2oj62C6n+YweV7jYzoGwYD1hxCY2rOTQHAQdI5gi/XyV9iyj6edrIMRv9X
MkXeW6RvMMnFp2MfQ7mxU/81JSrCCEkQIk1wFdX1z6jEpQ7DfbBopxIGUs4Y8BZz0xjXKNlzxLez
2gGAZLb2hy6HA86qc5rUV3pc9yx8h6AcEsU53MNB2xntKTGCd9no76PTrC2n+WX52ntVu6+BTYUT
w6SzFVLnyEOrjA8AmV+TTD0pyvNAx2WZqBzaHNXaEcbb4zoPcDHiz0HfF67xBhDiEJtXOzfU+SDH
U+SD6oXpCy3UqRH3YoytSTtcAQiJ51Gyg/EJZFj6+BUwYulFeUmSCocxVye3tc8YoPo6tl84rQF3
Q9E45JjJum6CKbrjZz85daIBsrfPTcmujO+TtPmA/aH184kXr807SuC5zRl4xEuD5ZP7W8P25ieH
ADw8BEoufwsm2QlrH6ozDYuQikobrbmnTwihHFG9UgfflH8faZ1UrFvRodA64F2OPEkjXdGq9KHA
RJdI6Zg5VCGHy3BVS4qqLsmfM6Xf6oJTphDDk0lU3QJr0neGNhap8Q/q7gNkSrZ2Tb3pWFtrCwFR
FAdPdpTdyfdZ2xNmG6TsjjBIGxgxwje76ZcGbAgO7ICWvZDZX8yZvyj6YTVlozHNGMjyAk+pWJ9J
gLhAa7PXYoiujpe2S+zGZKKb2MXyBpR+LRep2n083vRWEqmuVBxKonMu6mZh2sQql7H1MzCsF8Cf
OKqhgc6ozOCm2qQzNAMoEhZPAoR2mYXsR8QvfUaoT6KYJ2HhpQngiRZ+cE3C9qnWCOIrUSjbmMB8
FDZL5kT7LOXskOQ8BUliPOPvpEOnn5jj0NgQO1gxJUUeQ3EtCZ9Gy7o4Ijq7QnlWJQ9dGgyU4yHJ
mA6E3DYFuIE2x9Fessy/JaPzs8oMbTn49aYqwi2P6Zkm9mekwCsZxpu0K8QTydbmEpAdsk+Suls1
To9lsaLSKI61do+GjJR7V/vMQly0oQ3OVKViS50AFaqSXu2Rww2Er+UQRdf0LgtkIVpH69NQ5i3c
p+n7QQ5cjJF761Lvs4QXk4OO6tGDzAFBzBQv+IboBHrdbeg91s2PQVjxpsuLCeb9qypBZou8zOCG
BhvQwJfEjqjlfnnMXVlakm2Le3LHSntIwvGzjdGKsC3dM1OzJvrPNRnrl6YowpkmioWuWXchzU/I
vcD4f0YjKEn8c8oc2s23MtrLBs/8DBDLTxLc3kQ3PoVdD6HPZLsgrrNJSOh13ecIAFWfkiuh2QB/
9VOcfNQ6yX6O7X8XHq5+4MAkam1ljYPbo8Ag7fuHP/avbv9MIjVWSCW+jg2sSVGrK5mA7zVXXVUf
euKDog5NAN67eI5wS+TfgPqoZJoOQX76xoZPEHBoQB5JSfLCAM+RDTUkCIcFGigiMtr2IIxgmXXc
M35VIryN3C/0ePas7oo7vLJrmIi73gc9lsheLIW5qizjE0iXN/czQX4HW20hq+sw0lodKFlI4JsH
qf6ZpeCGKxUvcfuiCfHTtUm6jNJoF/x4fGsl7ncxwNZJKrRzwu4tKtt0Tmguxv0WSccsI68cJMYl
0yxz4YIGr23YugVn3CZuX+u6J66KbJyxrjZhNRxqvY3xDgybfojLhd6y8sfJoSstuOgd5lJPftkq
fyXRo6tvN1CUhijj3PoaSvWtrO1PvbXXRqWxaLYrMXTf9Muhv9MtoUFi8355zQLZ5WlIciiUMXoB
kfAYSqe9Om9DFjQAeUFIpSVtb5BddEXhSw+txfzdZtRtVm89LhQPU8CYDwd9svrqsSQ+0ifaSfWu
WaldjSUyYM7HTLbamgyiIRzkyiJobwh480qkabg1/KOrZxR6oCJdMqJkh6wur9Ayjnq/gscwhXsa
K4cor8HWV60RQIB29y0ETs4cw8mudWcTqsPFRWnS1OUy97Qf2N8PBA1+GDnYAjTyz7FO8EEk1lBT
hjkS5zWoAKzTzjnlYFRFg7f1undV1YEpquIl7Tl5aVJZIfpQN4WFsTmNQceHDrETkomTbgQvQcUd
XBLWtmxiPJiR1eerejRsgqK1C/WbvhtLUpBN1V+rvW1cG2k5CxtSoCMzJg9mo7x0E4mEP7qzHGLs
9rLmaXQx/JJoYNe2fQi8pr4lNkbT/juPESEnmN95KC+xEXNV3Ih9gMn7htBpmjq9Fv7ICLqm4+uQ
v0rayyEf+HVdEJwLOjWkZODjhu4GNrzLMOjM40b5NaZTLyDz6cap9M1J14T244VrBfnhggM/55BC
L54KHNQLu/bVNZgTcugyOHEO+WES/NC81gvlg313higi/PUIL2wMYyvx/u9lxSm5z4+l54aHOEAf
kLiAyVs7vOOnjJk2JXg0lz1TRtomJN6HFocOmScgq/ruKxratQvyzgOBhyzfrodN52HfHkh6hAeS
fzoU6XQYavVGhwHaGWvZ3g9i5wBiln5m3PnPNsy5WT8G+kG34m7pn4uQ6U2nocKQWTdei1YbYHU0
xQbblnKNFUzRciJvuOw3Cujx6W9qpdldIP178B+29KkU4l6U5iWw1TNLS/JTtZWNCkdpB4OZFo3U
4CAW2Q33U4wyr2M5Lyxtbg5pjuAW9E1Fr5xWS3zUppfHR36B55Ya0KLkY3Tn5afOVmm8Vi7yOUMj
W1vVcatWyU1HtHKKki4+P16k0SaU5M0es1yyaRXRzKykm5QzY7mvqvA78DLyJnTlrfHM9ND2Lesa
pjAAXgE3FevjUfO1++Ozx8tg+men9b71jkYyGVoDzwkJqHQWGLapqjYrvOmlyu8QiiM0/nb1lA7R
h+jyHC+RMm6JhIxmjBDdazyRJwlk49bmd3FNM7vTg2Rcpfrh0klEeLQH4vWGFKKKYqcjKpWOdQEM
RTmLB76kC8fQogbk6QkjcS4jsgWVAQEsc6p2F3k3S1ln4k5iQXfCWaAui0gv5z7aKeZ+uNPsTvZL
xYCz5ojkothUSKOq3LIxJB05Ia8ACGf8KkPrV1D6wwrchZyPYN/JDqqUpUaUgTuCH1NKfS9L8c7s
Zc7sQjuyN6pnm3a2rlbjqfWhpknRhxt7co2MuHCXVlw7Bzco3R3CzrmMMIOAdYZ35pgcr/x4TUeK
mOa08E9oiKRdF4ehov2aQxFPMwJr7YwGNQ/2DQR7jU5rStMCOsMcgSWzVmp3Egli7uqqNZgcescF
jejerC7cm+4iluTWaH60c/zGRm29cTL1NUe7ugPObe7ggqncTBBXdYv1krLa3pTFQBLw4O0tVDfr
3syfHnZGTh2EJwEpECNIUM+D5BBLoZxac9iHmZ5uOvxBm1CQI96q9ma0nfGkGsZ3AzGEHokfrNDp
++t2pI/WeLCFTEgCPldsFiD9XtM85YgXFgTmOcFBzSMwfVGy7fSa1nxRn4BeF6c4VZIFib3GMuGc
nBeRdoMV8HjkCgRJx6IcWEx7OugWO+WOVWqrhCRpBowxYInGN47/xdovmnEv/aJeIMctpyzf/hg7
xXqwx2GT2Yazg41FH6xT8pUi0vDYM7oc6GDuvbLZ2bVw32hm7ZyAmjRXOrkcUqksXJAF1Lxqe3Ky
+sUufeUJUtgX7zWSvy57QVZsbo2JAqezk2x1m10/7w9e7qqfTty8jZOBpZdustDGdJgzUUC6VlaM
4Wx64HZGH9KdXgRRo3ufcqYZkEs7SqJshiCMro+XyEx+4peUo5rufF0Pr07OI6BxA2cPDqEVLj2c
9rM4Ii2CceeuLXCN9u2cDIu3pBvrNQ109KWCCb9yDkvatFogD6bb6YcqFOQO2jYM2ZIpSQtgZA1w
U7uQy3hO+vLEU8GiDs/0KBy1nucJkJvQYsnt6blAZEV3FOjNhbsDI0FS0MEzLCp6QmLO2J8AeCbA
O2vN2AdKEO/y0oGq3wZQT+oD8WLuTtWUZSuM4RqASlaNUyeS4Ns6WwYEzyhStCXlGgHmRG0VRD3v
JkYYBOcePaf29DCqYoMgNzx0gYt3RMEKkWtr5jXUi+5obpRa+260AkCfwgqgT3G4aQBwuTTuwiFg
LhE3tWgVVNLFFnzgkcHDOcqQZOI3QI6X41GOiLEgd88qrbWThTlcK5tYzD7Xdwbfj5gK1jBut5Wc
rE1GIFYFgJFbxmaMh4tHUNcOpFjR/shyEkuYKVA96OUK4AiiEiganVIQsZ3xEDn9Vnq0d2RpslKR
nVN3sbcfLe3Cc4f5zWvEqvf1+JhXwf9m7jx25Na2LfsrhdfnBcm96bphGD4y0kS6DpGSUvTebJJf
X4M6t3BN1cNFAdWojnCkI6VSEUFy7bnmHPOzRK/YRUNi7sqkpU+cJALRPrlJVPdkBOljP2fHY8fH
f6MS4zWbVL7lSb2aQufZFuKh6Woe60m3YLg5MUaUmeY0RZkdYpJkAcXfnxygAA5gQBTXpspTFJm+
OuZaj4kuPQpbRVuCmSww4gnAHdbNytsmrZMz6kIVH/ST0vuOCbfNaGbm/AYZcVVb3xnFtkPkpkcz
BByOW+PMQfnV1nSS0OWA7Gba4pzOGSteqXBm5vknnvFN2kTeN3S2F5mE3pvX6ISBAsIsTpBOftaT
bQlbd60UeYHZtKOnOkMqTsKOZMBQNJsa3MggVXNuK733WyLrsyRiDZDGBqiN+lkvneFZl+47LTdX
GdGONxX1GpZqECsY/KyHJNSveZXK74X8HKO+kawIXopsFKek8ojKlqgmzdy2FynDjI3QrmccZpvn
xe8zXY2hg81eQsyDe/67SvAuxJWtb6xa+W0/VN/8c98o+5WvqpNPFZ+UFfPBfMFniXSKbmRUnrkz
TD24OSJCXxRqRIqeQSWj0BS0SbgjZcZ50Mo9Ha7DAXI+mkHdqUfAjCQ/atZnY51elKadg3yiFIG+
iNmdjrKBiI8HC2RMRZcf7z7BDnB2s+NstF5TG+rin4QDLEN3YSazVFh6KBwCaEiOzLDuz9xLv9Os
Y8pMKKrmcj7kZmjtlEdvMDDdE7mMcg0Hjk6iZJBHJ/AOGccM9Dbt0c4H33Wwm9S0/HLzphW6p+oh
qAAaTMK7u6N6oPsNkLrT7z2qZmiGZSR1hL4Lic48lFGQrDUOF0YzDjuRuONWH4hA5qmMD9OEVm30
3ldFaahuCsYp4XY08rKPBmW0ckbxy2Cha6Fu7tNq3nlO/hPUn99k40Gfy2fXbr+2WlIGHIkioFoT
N5t+HveOyZG6rXgEKS1XfqRsTthtSCpAS5gsqirz63AMT8PkjuuQ+YqLKF63RgijpWmTR6dxufEO
DEhyLJ5iEK/QwIdujxTKJUiCGDyC9NQbwSZkXhkbuzkSl4AA+Qb1/4MQJ7dsg3ErrkLKlbBojiI9
V57m4vpuKKKcYUsJhICOZUhtLEUGwuPWhnPKDnZzouiUkA21tn146Slk9xN3W2FixxHsRXv2PVsA
lvkOA/rIYR+tOyTlXOvNb9ezCvpy00+TJMAp0vEt4B9gsm/qZ1uSQXFAyBOB6HHKvZKAPljMM+Rk
0fSBhsN1R47kgR1S46fuOCuvOaEPF9jVBiu4zx25eipEX66LnoWdW/fmU65PhIcxK8ej5m7oAX0n
xzw9O1FykPAfzi2ayWGZg9UvwwO7nubLlE3qfVqqHsOTVsI/bnKkBglYLbNJno1R8jAhxy34oPYq
Zjdbpaqbr0kcbJyowBnkFvbRict92M81X21f1cXPUSK46vqDRCh2h4oXh0A+Km9xtIeWIknb/T3Q
3IntAsOxp3HYCW+smCRLvpjWcO7j4F4gk5fuRICUja4uw2OUj6+/u4wQbiVNi9ApQKMy8uDgVfw2
iDLk2FJuQxUJtI+Fjs3epCdnxGOG7dI8ETmIYKSuuimP8B/idnTA7O1BtIEoAOW2cbP4saV8gi/R
Z5SzjvW66UCVNoX1mdTxhxVjP0A6DM7CKV41vcO+gx6NeLMqW86fKWBtyWrN13ONptMZerRyfjdm
zCJet65q5qCMWBCgfHfhN/eh4cAESnzWCWidjm+U+T3GA2KECIo7sAOBmzDmtoqFHCTXC8o6UrmZ
/2oZaJIOA6OaWnBZ+qJAo111wrTpm/L2AULF1hlYQpUmw3FiV09RMOxL8ioIOUgcnrtofCHbAz0q
Dy63fycJDeb+xN5GYKY2qRzYE5dYMO5TxJULu78j/WGMrK1U8BLiCB3AFq5h2CnaPWdOyCZ43mxj
DVm4qUsceMn4SeRTxM0HsWGKAwXYjVrQw1L2yYMtdk0afKJhvsU6+JzJeTYMb8TKYZ1ynRwF04Hz
XGfQRaGC0vLRrA2yNccg71/GkfZeb6w/CGiy/Q4yX/XYIpeadhqJB9J7vUd3PbsktqzRHvCL3IQc
nzKjiu5B121QVdwTHd2D3+fVLxdPJWJeV+55/d4bl3b0YXyBn5mSOSPHAjGbFE0ckTEu5XHGGoGA
nJ9AZyfHxhsXe8RS92NpO4a6Zr0cWs9NxYfUMtR0sU03ep4L9WgHH3RDqkvZgQVPuEEMOLNyMM9B
zd+o1wc+YGxG4EiQmkaJ0niKleGv0Q2ftbjjvN1BbumDg4poyo2c7EMOrNAMOpuohP3lglTICBR2
48Mgf3l6/qg6Nj1p6r7VwZuZ6SmrytraGlrwOME+Y1XIqi2JHBLp3hnDvrFupwXBrY+3dDZu7DaT
LSxhPiAhANVWPJfDIG8US/OEp5Zuk8Jz56xqQJVtJz7A8iOF/L+dE5YgDIO/dYt0WOgdREgVZEiy
f131oKKw0IarzFvqI7Nxg1fePuEqC3vMbdw/XTao4MYim5eVUZ4Vx0inUNkeweZjBkCTiLTwSegj
FpSUqsyiPvWhuMVVQibZCdFLkmV9ZwZQlSChrjGjzCc+IIeEarpDVA0HvYaWgaI4x+0BBC0P/cap
r+twaljZ2MOTh5yJ0h6QlYh4XvWMgYIRxqn6H1mLjTOGF7uuofmkygXt3N2x26Ly5/XBmfv3Opcv
jgvTSxM/aV561DjebVmtXTBpfscC1kYDlVCi+rHDgotfk/ktrOIqvKfMyzPuRPp7aeNASsSEMbDr
tm1S48ltJJK+LvwKgxuWnFWtJ9dWaxVzgjzQ3VPuotk8FuHwZM/SV9X0PrV0bCXO+1SGP+uZl8cp
jd9ISJ8KaNbWmbLs5N10zGhWaZvvowvXXC3V4BFxk5WxkDxivT3WrRVSJkHWSE97dpZFdU1T9qGg
p/w0StBFhEV4I/LOhpzvhJdGxksdtTtj/5y2X5Wd6A81bcKrxgVr0KcdR5I5wKRR5b/cSvce28Wd
x+WInxkxCItmsIPC/rPXGc9tx6NpiSjcBg0Xs7Nh/HKU+VRlNqqGLBFSynI6jwxaG7PmYZHoUbru
kllRhq49DA01b1PcM90O+Rp6TbwxDHgbGuYbgHZdcwnBjfC9w4b0xP6vZJc3bKysQQnV8JUKiZsu
1jVeo5aYM8mRh6rpvkuj/kiFcU1N/Cz6KLfwvNqb1sqfxmQDUXEbDtYfwgzGFzboAeernVvE3mae
anoZwLEQESJ66rGYPBaK4CaP+GeOOPGtL8z31gaSJQawh0Ockvz0KESzyvohi8nrZfFaz+mgi4LW
XnW6hQms6n6UpH8Jm3hvk6ODPzYpolJLuYS3wKP1rt72VBVvCiM/Jp34EUfsyKBw0KfFxvk49OUp
rgoNqpL3nnL9+Fiwn2MzNP3ZSWefVa4Crllx4rXcYXrDzbWOzPI/4d7+t2yDFIbk4KvzHPRMXf83
c7ddUhHHSMUcBuo4gz6gmbwNgaKxHjLShsAipVJiGQ00Vi/9CMsiHaHGc8gM6ZDcmglPJgqI31H7
jbPBItTT+wE+CIbvP67r/6sIzv+zdM1/l+X5l6zN/x/hGlPAqPjvwzUvfZPm30Xcdl//ksn588f+
CtjY9t+IyODKxAlpghz8R77GMv8mpcEvGsI1XAGE8r/+x9/jNdL8m+NZFg8Q6qstMltE3P4erxHW
3/C+w+ITntBtG47Gf/2vbBHT2xSWBa/cX1mjv//8X4CM//oRJPZD0QS3FLLlNv8lxWJN/6d8QY2X
T+kWxz9o5PamnWr4ISZAVyeJtAdIW74RjBf8LehNwCZW2ViF1J5j8MvmgD3SpHFUribfaZjP9QFy
YW7SzMfR+ldtmtr+n17c/8N3+2/e/7++Ww85UpLmdHVP/Fvyr3Lnoqde09vaVuDutEK6OGbNnd0Y
7SavTWNHQ/rHYOHQw082r8Y4KaApFyc7sCiJa/PGN8HgrZF/0n0zxfd6ysytVufJGZdT5U+qeEm8
yr4nkjyt7LAtbup6QlkvaShfyhZpUg3/Q6DnD/XkHxEP/lEsXgyO5YSoTGp5jH97C1L2iW5fKWur
+p5qbAQKrNAq+wxHK9slS4qWKoNpjbJnrDFyy+OgjwHxyjB+G7H3+LEYwGHggVEH6BrcuYL2JIP0
i9bEEY9xbl6jDN22Kjjtq7QHC2vGGSf1ybvZsfZmx+ibCZBzbBM0VnQwabyu8r2IIZyh2FjKdSVQ
bGv0pxEUKQUEND4X8SJZkr/i1szWEzR7bFgvDdaYpUt5AXCQI4TiZeAGvpqm9+FksvwPyQnLMZc3
/J9fO5s7p+BCsQzTsnVD/BvJs8KgZjSeyfFiZE8nKF1YaTkZldBB4YY5uKcpNbzmioC/cKroOWhw
M08cJt/NQnwAHJq+E8umGzRDK9Os/uzaJ8x8ztnIs55GU14xg4eiDAnX6q7yUaLArJrac9jOKCzb
QaaYXgWJfPbae2wCspeAerts4wxJsqu9EBytFuCEA64GRYAJrw/RNN32iNZ4T3F1CG7zG/550DX1
seQTVn3E7vJ3o0ovruMMVSiM/qhzlYN7n1+zepaAXYc/pD3a6CljX6ib5pSVT3gq2/RRqB89nMM2
PdEL8h2vUK1ep3rGA0gBdB1EhU/WeZv02Xzi5MyCobadTZ/9puIuBWiAtmYtIBh7CNu9hpyxmjsy
zYn1bUdpwwQakq+K8Nzq08ViRxbW8Smon/CWKUK5HIhTUX5Xgi8cgi7yY2/Wt7Y5XJCQ2qc+Up8c
iYYN2iNBM4iVxyTvGnIeJbF70keaW2f+QBM0pJRTEfW/ZdQ+Wuw1Sq/EROjKHeMRnC2uYXqZD2Hh
PDHZYIXkFrwV8Fg2TCstZV6Y1aUFBLKcJXmGwtQ5K4yEAwJ0ZwQyYSCsBoDn+Kz78wB7SSuDm6Wb
iAukhldurXtrr3R0GgjKXRD0z9a0LBfCjILN9MVLwmmVgQKpdHrTOlg6k2lwFgthkvPyNLW1atNC
bMkefKAN4U8ikSBsDcS93soN9cySbkQjXKeNMz46gIjxFHtHdwyPAebZR071xqoyYHm5HZ12yMzc
pGd9lY89+GNNxwYM29JyQY+jmbxO44R4YoQVHZfzWzsVas9d+YYH45QoarUMadd+EQ9PTclyllXL
mjtIc9aKQ8veDXkjZaS3BrWLHEVNvW6xicD1hh3JHBsqRFzKpXRWaG3rRFusHgW2rvgAYX7Zr4kd
rRvDum9xKM2eZh+ziLHUdCb+iflA0TvKzNbr+8+AhOfRC1udCpAIwHNXH8AsOJdCDz/AWIz7uosT
aCG0oC8wIcxJIV4vhAx9SutrF4eVsfII02zqJknXIwAZuDyZb9b4ZbBlxmA5sWPOwpdDuXPipOeR
4NKGztdHbY3WAlLjtiH/sam84FAue5okH9NjWqV8AGV/ritFp5ze7LslFFg3GRJPUVHQ+ocRV45O
vTVr58URwVvVCPeqLO4P87DY9mZ0f5kHw7qLRbz1XD4ehlbHBzMsf+LmHK9tRdiwV+5zL4BwBp14
85SYT2bxCjSy3GSdwIVXA0wrCaSu2KlS7M1TA4lcC/eTiGefpOvNHCjkLPPWl3aOBaDAR53hk9NN
+8LJ+taU4pOaiDubw2zbENHbxzXfYmLJfpMPFK5XwqUbSO/OHGowr5OSK5Jdj4KxCycSFq0xnZwg
iDeLnuJ3Gsu1HLqpVlnThvWzt849jwJ6vHs0vTsrvcIwTPEmelrvNX5hY0EoObztmKM5cWunAobt
xnKMj8nMuhVQG4xQhvR1Od5Ldps0WuW8zbNFTV39k1k5Yr0m+VsIYhKDnT5AHX85k3BXI8ZPaq6g
r2HO4M8n5LHoKT/qICdW3N3VycmmM/NWgxKO0E2v1W9TRxiOqnY/BbDRsRZifHL46kZpx1dZJDWg
4ZyGMbvQr0RnYCvFxYqa8OprHLwN+IB6Zcat8aoNxoqyDyakxpguEHh/w87iThUVYBZIG+2qtKwW
Sh46eddlR94MHEp4AXf0ZmxRDe82TSAHQZOklgPy1UZkgxz1ftMC5wSiORXnaPmhjcQZpgv4o1kp
jnlSJ0tUbTo3/MlGK6C6hbPpgCMnmFWDc7bvKXfEYBg75j0dwUiV2WjcYNn+cGYqlDtSzcewjhxf
i8kXUvIXv8cwZXDWXHQhrNuINfzBNNx+1XpevHLxTD4OjdLRLNL5YeSmfQ07gnwyTCdqSq1qQ7ou
8LSbbLFrWSYE+yl06QmQ7x0L3j1eiVGUxcM/fmBPukqK2oYWwzsd0NOy9nr5e/I0+WLg+0AZiBKf
05x8YRuaHuYG7qaWKvvQjXwGqH0drorGeNtqqpeFyYilzQqgk4wroXhIWIqF3lSc4jxE5NLo9YXO
EVxSSazT0vhcgt4b6eLlMhlJjF1dt2ajYTeHkPHw0pDwLSrjZ4hvn1hk+Ap2p7jUhtyXSUeLtG6z
dQq/+JwVp+SgLyfk1BtRDnUblyGLaVW3n329A0wt8DNYP/UMFmhKsOkYCpPGt+W//vwwxOwAuQ3e
Lcutjg4MQ31rRoSidD3Zp5LQoMQkOCauB87W4g5PQzyzXZ3Cs4rFmxt2j+wo4zeYIneP9tBm9nAv
VxW7hSx+RVz6sFQ+7BFiaUnv7OOfH3BB28cyGlBAZ5pJcATOG48QH6bzqHwb6vbbpY7hoUiG9m54
R6deGhRIV26qIRcnjVxjxVBE5zOoFfxgY2+B+1AFNPIIJWyuMd5EnJnRmPWiTjCjL9g6dtR+bQFS
bEYQOMOwTcreuhPDvDijSk8qEOamzu1ko2lsWqokO3v2YjZxT+PyQ+6NxbqqR511W5hf2nZCL45w
fs3kdqPlumSNcunYKN6Epr0xtWKay+dz0pZfuoSc1eCj4DK02Ywu/EVD40yjLOVDiP4AmRhjV8fu
QVMuhnrmJZzvC+Or512NmmTaOFZ9GzsAjYaRWlukXTqOvLMZII2WQrj7mI0vYQyHyciixhnDYbVA
+W2ddEGbzgBfuJkZLpuvPLMV/bu5ucbYh2VKc7HzU+O0orJig4PdWGtUwZpIe2ykqhecPoeGetI9
LCLKxmsKzFE8rRYpDgrgD2qCxMLUJfRc4FWOo+DXnE6/Q2Br+1YQxZyG6dcIfWoryshZBfAHUTbD
Y8/J8lI0WklLIhP5QOngtndK+sbi9uoY47SbYtGsyixzT46KuLPSR4RxEUsedkYCZDxRbSzTHVGX
nfMnm5jX0Ni10s+sIb8WY27sVFgUS4ImP2jkgI7cwrSdYXu7Yi7RGAGX7sOuXDif/bYxixsvIRuE
umPmIOPFSUcdc4OUvqusg1XZxzwL8Ack301ChK2TiH4T557RMi/oHvElMfkEjmKJEKs7yCXOdQby
qEus4OolwRqa49cIxfdxRohHyIOv694/wzkL97VWvjqmJa8mvBOMt7I6jUX4k0yYts3DGqHXIZrM
YZ01YjysAgapw5R5wcZ1oTdXLtmEzn2cyU9HRmJdKmfkBBa8NtgYK3a7t6gO94ae/ujzNPWVY3Gt
oo87znLrjm1CH9bFI6+zJ5DRn4rR5gYwKuoShRXxVJo6XyGse23sXnDU/6b0nXi71z90Lev4yOJp
VpDThEj7aLhu9thKNs68N+MANRsM7p074+BIseW0anGRsWNSS7XX4FLau5eGr7cUseOvafZ6WD6G
mOykU3DCjzxrlTTdZVK9fsxbVXDR6vTIYnegqLXb4pzTVoFn/tJZ3m+5rTKapEC+KYOmlDzoiVUS
wWQHQ4XhJKf8TIblnFUTL6rX0LDomKsU6wV64Aa89bDmuyfWNrIZWNaGCYBdPIWRRceAUW2Vh8ml
oqbpqCKON+QiXjCyZLsijG4uvjPqsWxvPfa45gZpnlh60IfU9NyjxkY8qLBjf2m9tVaf3acApbwz
mUqX8I8d75SucWQAsdkyY3GbK1CZE05kXn6ItCYkYZd/hlP17vFOWPWPCWMLSmSwMWnIxZ9zCw2V
rU1eXmCauXsGdwpjugNkq6SQF8ob5YUiHNbis8a/uFz8Key6Rog/WydHitBz+tMBm+5VqiGxZ6q+
/fkhIBZOhMt4WIYkqubPiahOMydxMn5afWnn/pSv9cDuMBSgQUzWhNnBemrnsXugIs+4l3VyV3pO
E4w7sHgqO4iKOr0n2NpuY96Xr/ggNyJ+mCLpvvQqNjANCo54svTDXDN+jBx25ARluGPZAvJKfytt
LnHXLd0rK3Fin5CNP2vsl05lOL+SLv/tdEl0N7SJc/EEKl5myyF2qA0w27jj7D5KftJgtDWHvRzq
cdfxnFinkpt30yQnxwUSjE0XqCY1dvhBZrlLwjzadiGRaTnW+pkr50Tn7HQc3OErMO350fEq+pe7
tAafP7+69RAfrGLxMcshYAeUfbHIjW1tHXRNTxf7rc4jAPjx6B1cYtkQmSMKPezZ3QyWGe46qFUv
mPgIhBVLkp2k9DAXwT7TGiKO81Asy0Xhj5O0X9KZGp8kzL47F2onktFbricjJjPu+NbEgtM0Vbin
72lnJZb7RgWD5yvFc2bCuBRRs/6Ms4O1pk0aA1PVCBFBQWBsg+lhdOLN2Ds15QAmxgFRUnPkcRSQ
Afiq0p6Cd+yYD7wrIxURxDhwRvB6EV2HuF2+T/MNhGf34o2xd60FB0j6k304rnfWyww5Zrx3q2Fn
jxmut5jNmabUsxpA8+VRT0ojbV/tYa9iEM2YbjK/LJSz7+2p3M7Wp40L5S0jOrrkYzg+FngdDaE8
Ctu9b71tLh1Q6CclHe1WGf3rlFx5b7S30kXukBNGASePDa54l1aukIN2h3N0qtPBD2KCM7x2Zy3l
HikatiUVhjpfUmu+mqCWvEV2TZteXp6GodVZi9Cq4HZ+MNfmjq4gndSMVR7Cwb7GtTBvUguRBnTt
i4QYZG5FCXCv8g1GpN6PGQw0Mp8rgw1U28avjoRMqTFN2HNgfloBHDpgij9z/MJrr6pmtAWQi501
OesxJ4adIPu9yMFB18hq8g5hKonXUdIG5CfZdEldsKfR1HoOGvM1Sef7THjpoU+S10BRz0m3zg8e
KEQVZVZAZDDC+1x07brlyX6I0lBsJ6IpTOi9ACI4uIc8tee7Ti5gxLo2h7a6GsFUPuUQavtkV7Su
d7elq7EiZdvbD/xMadbTgI8WjteKjFFxp2iwvzgkq1bGPCdvfSDSfUDaa4sklb7FGbfi2pnqw5//
S6/Rr2h2teuf/zk5ZzvSkteCC7+XojtLzTrrWji+DrXVXdRE0SV2ZPUacD0fK8eYUfn46Vjb9Y4i
EFBxbxzxprcgMKb1ZJous+gwM7hiqQca8Cx0YjqGoS5/fpcgYA9+jQ4G1cfzW5q5pDdblR3+/CEM
Bi+Z5ljcUnL14ub6X78Lz7Z7gn2arAdb7vtgFq+KoF9Rw+MdqupVqvZV2dQT63TgqmQwt8U076uC
zhQMymJb6KzPrGo60uxI01NV30enC3aeZAk/DUy1Vc/FLBFJYvOBKRPRL9Iow8CdtOp1fdzoNlx8
h9wnHcOMCo6JboZEFpBViEDqotImzoNO3gP64G3WlzzghEHOMjuPvD7xlSC0pU9PamfhfJJBTWNF
Zt3oGs7XMacuXFam31lWB949Ddb9TJrc7eWxbHWmTKfV+V3jsOntEm85JmO/4jNNzwRZ/njY6SWg
kDZ2jFM3e2TX0/RaufUld+zXRJbhbhgC4pdVo217+wzzYoGfeOam0xx2w2yjb1NjGitJX1QY4Z8m
iOXs7ZqBxmzSS28yCnD+qW7Z1JIopNNAheUd3Ey3S3lLV6r0DLaXvIXlLOYLS3e42eVZT9qPiJI0
32z1z97ho+0Wmth0Ddv1cQxYYXPlTZMghKVZgy+QmQdYKH7Y9ocsmQnY46YG7oIXOzjZ0bfW2b8I
J+CL6ulhCaX4mpvgMe3BaJCQPiRBGCA5NXt4G/pJREQPtUhucUuTn5zzegMsch0VjOle3waPjUcX
tg+DIPYRfR7N8dAqI99VHfH2Kb7Q+wSbtNfw6vQpliEz4UBEZlXHlAkMqWF4ML5ykoNr2WenjoFm
Y3rwQaxkIJwT0eSZCJ62QZStq8pi3psJWfVUjvVN+IoO8mhFTbmn9O/baYl5jyhyLtcDz05NIyKH
Qyovsdf0erwsmsH3SZqryrmhfd3gvjRZ1xLMdVdFH22m1kBQYczYJmKp/YCPoVozMc+ronBb8lT5
tXSLXdkRFKjRgwqLgEZfh912Yq3/Epvaze0+CCiKUzpO225g6TxEiTjNM2e2AoZ9mme53wX2uzly
HynAZ61ne/B2YGDktsK6u1Ti7ivN+kLoVL4WGpuSDe2uzCPyGA22qqajWTm04++Q0P1mGTwj5J/t
hBF8BoAsZ55TZWEcqWdG5RPoxNxxugtYUh9ySnPKWjPYVC1Z92bK9ZVmtt0hSxkEyqYpfL2DfwJ0
orCNs+Ymic/SPeM0A3Rspk0Id/cmtjTTDzvzeYip98JFc2mWJa9lpYrDog46BqWJOCxdcSHrWK3G
d5flULBSIzew7xkvJbiRRed+6CJFUZvmcGuxqxlJXJxwpHyjVl21AmSI4bm7Ckk2tumYFHqzrqbW
Pg1kAiamupXuZGTLnTtB9WoXevNnx2CGomXlSeAbxj0xjWg/FmBNUvhdG6ZGHiSKHKIeSPyiPMFA
ip5DF0KA3qHRlgEtTqpwGkJMbOLMrcARiXi6uARoPkhx/KuSuFomOL6CXVuRKSI/wDdax80li/l6
rhnFR/z++NQOhmYeE9ltXI2rfkKKXVPY8O4NE2FGmKUrCXT90BvwbmfXn0057u2541OtUSMptGsF
HJ/jLolIgIkrYukNd9UTnrFRnd2MkZrHxwBPddh3uEz31WSzDaAcmicZoBWKa6lYLTDYeorXDj2C
1ABxvIZoG3D8R7VAGtjRPsBETXex7MJTkMzE8LxtLbLi5GhzAXiDNsW2sP2pH+5anVKyaWuvGUIi
tGt3SSkmOqcd91UU9MPrU7TXxIOF4nAoIbJxM5rilwZp12qDBy8gf+Op/KnLXevmYP6XfLefFbeH
LWmT8jA0z6M+T/cKqouW2+2KuFrj55bpm32qb6Pll6ykR1/jUcTD3Aud4OnPDGQUvENBoJ57Xig+
HcNjkiZsK9guHEvGDBVX2dPY2RO1nd5J9zyboxvHIKsyvgyHQGBhdDnJf9gNBubVUFDSFbAPCxdY
vm6LHwZSLR5Sg6pcuwwO9Ryv7WbmwGzaOe3CrnkQaXMDWnW24QT5Y9VXB7u2EYIF2fa4o4YoYzxe
0Vz3nTO5qCFVgPGYCNXdDRQm/GQ2L/3ECdCm83VVT0C5Kul8aiJwrtrAv1wvaLmqxleGp+bBhseP
sZNpAroJ+B0VvQ29PEuFH0UYAB/GpCJvBMGpL6Zm38j8e9SMayhKetli3Y+pD7VKhzoGym1XTSO+
3GITOKp+COgIn0YMdkLVP6Om3imZYGmjsneFyWjJXsaXgUwzDTLNZbbnm5A6lOguB8ycUFBZFPXd
weHaB/1PywrLleP0lLEtfsq+68VxssTF0sGTt4XaFfXi+8myYOvUiCfa+ATqm/75bgYYOD+zQ+Jh
WFb2acp5po62eqZCxT0hU6vtUM17CMuHuKGto+HBe5JyYAhw1cW12ORwViPKJlkDsZMyoto5m95I
diaDAC9LZzvk74Np6A+qyE5ZYWyooymA4cp8y/IBv1HRY/9pjXU+6thfjMrdJTl+J0JClW8IHvYh
scgtyZgUEMQwPNMwVa+xma/GqDtXTp+SDUCDnd2rmWflWjMtA+WSJ8ncsv5NVM1xeUQ7K/Vnjwxv
E+TJvg/lOqS8ZuOM80ObD4xpesocgo8+b9hclSUBFM73xFK39ANyHt/kZuHS9IJAW43DPqWvL/SI
5o8GZazgLIkjKv2W5aBhwJFxm+WQaMVYCl0rojiUgOGqn+U38YRfg+2+aAOir2mUP7vBu1amYoIg
yEllPBwoRcRroCWGFpJpl0vtpRHRKyDxym9HdC6NWH+c44xMMiqyLSNFy8AAWoa9Aq90tRuNLKSN
D8CzUIrsl7ppoW96qeFXA/qMpupyJZDhTibeo05EuyzOpw+vbn1FejWbRP8cmg2sdBBQCswCHZTJ
0V7MzkwMBpp/S6M9Yi1XMCRiw32xFEAu7yg8aT/XGt8OoZDIsTRgEiNG3rT9jDvP5hujBIFd2Vo3
SdsOs/bE9/+qu/GrliYfEXIRdVvDIwfCamf1en/MA+TIjHWlZ8HJiaKnwS6adQ15jB0gtRn2aOGq
qLW9Ej9hfoFzmclfMsGvJzCA3SDLQzN1+2mqKLSgHeVU2OUtqbEea1P1yLaCBHKydsB4bzuXlQpO
9da35uErLYXjqwFWDfSKhfNdWXvq/2hYp6klA7FQC3IRuFzmTZBYWwg3fjPgPi9ww6PVqi0PfiAu
VhvvNS15BueYr2jbS/e9a/KH++Q+DaP3UjsLNKisdg3+9ZVyDLHu2Q3uPBJla28pAU8Y5bA5x+dM
3I3SEKt+KL/wioSPzLDvihaeJwptCUxxqcC78i7aiJhlub5h/U+izmy5bSRKol+ECKAKKACv3HdS
C7W9ICS7hX0r7Pj6OfRMxLywu90OWaYIoG7ezJPnyEDNsd3GX4vcOhgGEDPpGMRdk+bsSBUxvk/O
KvK8W9sbj3tcUa8M39w4Im2Jwc1qUeLowArwNDl5tyKA163NB76mYTMClRBLajSjKyeGzqhnV/eG
rqM+4y0QGa1QHi6iRSODBNMBumkEj8NhARga8xdkLOtNMmhwg9yXXaXWHBaLnX70kBkjmeC+csN1
arcJ+rLNlt1l+naG8Wu0x/HcRWW/Lv+r43ztPxbEqvLSC1o0gXhDZluzIbWsyK9s5zma9knpAoGz
Of4XY9esXabIfUToK64T/evSEz1jwtlxzCyPfE7rmjOjdtlhdkNg46l2QXNYrw3LyS19rK+eGz9j
tHriKLaIObYT0yfbHnQd2v4fNQagB2QFDsHPfwxsP3p0mw3rhhSzt/3WsPgEXWRHq5GNSumZJ6D6
za7IaJ8YByIoJcIiJ5XvmmXvfhq8jzK1orWX9OYKxyl21O4ajVW1z8PyRled3vX+jQKMkXxaK3YT
dzIajZKdI80TlT3dyusZhlopz37gqj3yck0DZzfsHDG8hGXMtlj7xWpQgXnOil2fuskZid5Zmw8M
J17LiSiou3f6FpyN7eQLnGPdzQ/qLV4XSntCnoCoxnkXD09zhlND9iy3gLP9xhYCvGhztEzzjVMb
B0KN99TQ3d+4G/wtMZNoqQOx55maL1E353WYqbVbGv027sEMTHi0OLMUz+6ejUd9tpv52HhSHeBj
6tw+dhSJHh37xk3jTDKg3fopFSaNlcKe4qx+DCN/M3Yzh7fcPBh2gPxOPwL4hwPnen9pEA89WtXD
huxl/ACG6UsANGlHcSznjI4lBg5p0A4ylZjURXWr5NA+4M2UnUEHXuRzdB46ZXPNGsMmx/j76GEp
z3ODQQqf+6GauIV7Fdl1KiggfzY81Kk4Rm3igTBaWbWjSbVTf9Bpf0CKOPza4xMlHs5QbRHg4Pkv
sevy/m3CYXZOtfs4kuNo5liQYB/CpTpXAh9H0a7yyH0uY59ORgVOKGjil8FTb50KBzYoiJ1dTmBE
V3rnOYqbvRzJ1ST1h29R0hAOai3ixGE1zGk/xdCfp+ytO0gIpjVZu/ShSjdFxRHRbdJtG8/6YspS
X/C6/oox6rd0J/BNyaQHpivOcTnXp6wJzGdliZ2dDn94GPLZSoJvL7D8xWSilETZiILFTl8RJYJY
9+9PUn16pvEqXYzhuCXEaOwhY/NxaryfwXnojI0g8dYwlA7+rTFYKkAJGo3mVBT0UNOW4y27iSlu
ftdu+BUO4392n5GfktHGGukrotCVKDGDyTExptd5rkqgG9l51OT5y/bxJ3E3W8aJOnVSdsSCTRf6
nX0fEzzKKb7+rouvbQ3jKnT6HY8x8hxxjKY7ZhtFZ8y+68ST063sCZCD3Xb9QvVLFsR63Q5swukD
uEXKa7aRRcDbgQxceS39Ir76m+vKXPZB9GHMmXGE5ku3bMwB2nrIP4m5qA1V89BweYez5gWuVoyl
inerNuZ1kspTE0fHCV11lVVQJgTP2g3ADMhMI2ynaRIPwTpZ68LfjQ3qrOtGHJIwItmxDeWFoR/O
LtsUw2TMK9W8r+i1q6nQhAekrAfTFWb5DOlPVPW09EX1GhMaYffJLBlmTUY3qUTHEDbZrnlHLytL
Fy6GLbDm7jWyryGPhbhNxsOAxndg3NjU/0D+Cu9dYoYcSiwu6sR3166ovyLemkUaOc8K8hPli8nF
dWO17YEUbOHP3jjJXQutWrALbOHzMLw5dX8s3aw/u06orxAn1lhv1HaocVAwVfRvgLi553ZBfbGj
cmNX2AwR7j8Fmxe6OgcL6ufjl6gnp5vkXhYxl65QL1YhSe6z/ghtRci5kjeXO2LIgLNQNFeuB4to
R1tgGe8INnF45emu14Aa90Mr9u6ArhJIgkAawuwKKPc7kMT0hQMxeRNmp9Eq941IcFlETXTbupPB
YxmAqEp6yUDqbUEGBQeqM+6pVw4bp/7TTyDV0sY7j+jeS5vSJc60zeskIF2nPXlARhh6NnA4se5J
F5i4YC8XyTUd2ExaAu+OHccSVwUQDBi8CxfONA+wbVnW/anGooUfdVnSM5zNYEszg/JE4jArZnHU
jUxWaxRuq/PBck3NoRXqrZpD+zQ40dZHyXZD0iTsH04JKuxSNV617g2fDLfBZyUv8u2omrt0vQKO
j/ls+Lm5zVldwWh6S6sgQIyhK4MKNgK+beacW0Yu0txmQmI8xgoye3+QX5H60mtK4/abzVF0UQDB
hL74SgD4RQTxOhxKuSMSSsmWtYf29mEEdIU47GZIR1lLHSf7VravE8vEbYNyUowDUreZbCZ7bDZS
9rvQsc2r4wn3wLL+x6UgOqs8LDFNy+1lKN7bojr6JRGZx3cbzylTxBw/MsD0cRNp4gYVb6XDTESk
bZ0Heb+k0nhi75fdadRxz3SUwMPiyOv+CzEV2FddIp7rOYRtlQ7ErfNhGo/1WIPXkUG98h0L58Hj
hVQkbGnTStYG/ESSpfxYzDSNjv4DZGLCFBnTeKT6Cj7CMFTtbgy7bVsT7ps9oktxLU51k7NbDNh2
2V31xbfqPS590XfeLiAgRo2MfTRcnq8AOd5bnlybREkS0Jnx61ay3ygLSQOf2W+FcwYAc1gdu8eL
V+Yb+AJIlnHpAn3a/v8VPgtcNsglBtIF5V7BJgEedRQQzBqrI8Rh4+sFMvp3qk22kDo+T9ZfauvY
jo8+ncNtdPz/l2lMnjyvC7e8y2rvt/mi5ojKT7F8S1MCfywo4iNLhvjYqwhMrAomDAN0LORx8lvJ
yVz3wYSoIaW7hku2BpAwYxJ7PDjt+mCGuDr7JHNXpWvTcGmNGXGzahUlqV6VmvuKy/Kx9cFIdFQ3
rYMQAzfmor0FSrzmswU5ODJYj7rDiZvYraBcZydc3BS1Hu0VKI4cvaNAr5yCz9YpAbcgfEQW9UmB
aVoLTYbJSMNN3LUvZtIhONhIznlCdm+kzynBkQPi+AE0ctOjZxb4Pzk0lqr5bXqSRJ0k8+OKZ4sh
B25adaijyVmaFV6Yrv7i+8+XJczlfZ/Md2fSD3MoudoysZ61rep9JUCp5nFTrYwpis9uK+C7sBRE
j3gkNXueiElRXscZSXlTyL76qSFvJ5bx7eau819CsgrniglrInP3JYZmagpDtUp650XrbnxObZ7g
kiQhp7KpEeayiCCoqErlfzoWVaRcJnMc/xNZeenjT7/sr2ityMtSDkCPTFhLfpBswCC/sxbQ51pb
z4aReVC2HvSnODrX2YQpuDeN06StxxvX9euOZfnKcpt6q7Oi2uRZQvfe/GyYob5IurpmVtK3eunW
bnUwJ0T6qgbwpyOi0JafZniaWsmqIaP2WKMnxKEz4Ou04vPAMMTfJ8CxVBKXLBghMjYkAthxA9zs
bLWPzVkRyuWEYeoYg80hb0oKtcFfXlr+t9Oqm99ElMj5FN56abRjhb0NoUKuPHrmFqZkHp0tjMDK
aoZNEXkZeIwaOTqEvp94Oj/DQXjSg51vjDkvDwYIgk0XlOMyGQA/hISOVqYlsl3WEPbubQPsWM9A
hTD8PYpBHI24vlW+DF5sOLTsFN+QtuWlbo0IQFyCeb5fWzZC34zcvsvpEUEZiC9enCTPDmkeeCV4
GrDSX+vU/6ipp1ok5IK4XVrDwhxGCgxZGoLouCZxNlxMJ/3yolLdo8GILn1h/pFEi+WYyzdS7AD/
amMpgPJs6acESqMk9glrzDlbz9Ma1R6rrCNbGsmEv+UbJl5r839JrJg8OFhaVgmo3U6whugUv0WH
jrHqJ9vZtX7IpsWyCe43iYkN24uApA0gJIYs305zspqVDkgyYjRx0w9PveBjpQOvvGtzujaeNex6
xFw9NPHRc13jQPhN9+FKUjy3dJrwVAezYOOB8G6F4cowkQlk2GBLGjGQkTJfBEMeHOyBuhLPnyYC
3aM8oOJTZaeQgEoDcZg5nkVXLc9VJWZS5rWxctr0HbRfveUSUScdpe7J7l80UNsjpNcEQ3bTdwxg
ofYwYTT1KuuI6CuVjqec+udGzM0hc63qlDxepsndRprEoJ4luACJuson5OSL8Q4fO9qXckhXo0cx
YNBntbmIqBL2HL7v3LBP1Op1h4h35dxZb6DPofPb+v2BvSJ7SLdk/yiirzW34w7P+KHgGIrZZuBx
jLTLhGWTgneLjUGKdllOut04LSwdg5bSBa78GHTuJWoJzldZ/DxX5nAR2DDIGEs0CVhLc2atDSsy
Lr5vzIcoJSI/1ku/lyMQKF7cx8vg7kflQ3zg/sw1yUEVf6C/aUr8wOEIxMdt3bdcx8PVmWx9nnoi
jXiZYMhFX1WKGzrq65yFFudiIJGw/4wu/Jotf4/LNMDi5wWbuIfoUQu97r2Ci7+a5Y/fQWYPegD6
jjqw23/cYug7G0s32ZhBeHXbQb+NCZxsIs6seD4ljnWseQMgPYuppdNSHfEr3ciExLvCHjiGxl4J
fYuenti/Z54ZvcJlOpdlzwekUp8U09MIWsVo6NTfrkZW2kebosjYwphvAfoGHcME1hiVQhUEagCr
K+m66b3g+1z0IqMOONfTDV7bY4t/nGigWzIUxSt2l+mNY46/0Ll6+Cf9eU1Q7B4UOroMyL+YLPoX
9ByKjXSpsCLa1NC3+m5GOAKiAaS6g1f7QpRni927OmMkATZao3q+ZzrpLrHn5Xc0UuoooiY+EQcm
SG/DSMixoy+07exF1ozIs8FdGA3SAEkilv/cbCOdbzIf3lBYKfvYTHD4uHX2a0dqewNCfIC/K+bX
ll9JlH8YWRXDP1DeyjYxWgaUvT/su2+WN7x1RB1fNHSMGSjNou6K7BpZ/kfOzOayDH5uNBZ7dG7n
gl4eKtV+cmOFTTkT+IXqAS2hi97I+yDFVvCpUt3JZ8uwu6U1OcbaH7wnejsE+BIxbRogGpdQH9qI
03wdskUD786jm0fRlkdRis8wGM4KCFmSsg2LLJ6tmhagtESObUN8Et107NiSr6RJPqIxW6JVTjh8
ugi8tLIWR6tvxClrK70OMBitrabuVwOmz5PdgjmM41DslinPnOfSSJznEL/jppgkpxBhLKJ8Ns8x
HrulNdMIxL0NMwzR6j3JDXwKYQhvySLF04cTxbGCd0PCEsgK1iU23K/AxFasY8fZ9I2Xn2Pn1LH8
Tigl+GZDQWNuPVhXCpniQy5pACrmtVOVeE5EytZp7v6QiP4OaKp/dcrY3Vb4Rf0BfE85q+qV5+mR
EhNvV0WWR0Q9gUvMALiicFWvGU7a278Xy67zXTRjIjBG6DxG0kHe1rU8hrLiRzMa6MkJJ3CzteOP
skth7mIHIeuz96rh3iVZcybDve2toDuEVE9yIgVY4YLyvQKT+Mrj1jjMWCHOfi0OnN6z5/zxggNr
ZQqRflUcQmeelVxt/Q/SWHAgp43xiOmp8SZ1KVpYr13B+ZlmG5gE9WoKU2sdp6j2pai5OsZKXMtq
ftTF7poxri4lAvOy9CtABnQxr/XkcXIZo/tgYxPo4/GN/G2+b0Yv38X4M5/AIBIh0kRLstE/+nYo
3ur0GvrUMMw9vheL4j4aRLNrQGzvacingQnGAmQy4hhsazPe0hBB+EqN787QvPDFsErFL5FpvtOM
Wa48nHQ3g2DmAioQt6+i2JPbXTGmGRfKp/unrpv7p6r8KBlMdkqSLcMRMR1aFf5yDo3XmWHSGUHf
Eqcql9pZn81IPAbeKc9i45iwaTtFeXwuAngXyvDCp94aw6fQk7iY5na4Dn5MtI+6mmhVz25/biWR
b8lBGveyyW0es0U0HRB/mnVquIAfI4erApKWkodOdhVxa/CyggXc7d9LajPGwKCoFmoaDlPmlK9F
B6LMKLv1VAGg8Oo6IFNVl+tpCL2nIOOSCgKoiA6alm+OsJg5el/M3rTfumBYJ9WQHFw34Qffmjn2
WXhxTjrdMJihMxKCPBasjOJIm1SzmmqnbJGDTGQX6AbFUyVA+/NlSGJJUxxrb/BWlsNfRmMH3LTh
yHMjqMpjhUzGRtVyVoXtinMBiVl7F/U4eafcTVqmiG8nzo7VlIMxB9eBOYEVI9bOZU6y640+uViU
3l09zkWcUmlPLsS45soV+yx0FWZO/xN8gX3tZQtnhF4SZhGj37GnoHWGVMaW/vbx6FIXKuFynpOJ
lLrX7WOMDpd5kNNlEt53M1nyQBsB0LMJE9kwc+HmJRHVGBbJlW10fy1mGKTzbFhbenRzGszNL0l6
kexfqri7yOGc6I1bV9QNp5N3IxWwLeeeeuqSRokMawbOf1PsUybZY2+xqWvieN6pJu62nWtduK0W
X7UJf8ucqUsfanefEMpcwGJyNrWy81Xuhf41VKQFo7Y66opRuoefhXI5/g0g0qxp+ykIyZBNRQJ8
j1epQHYJsYiuvIJGVIKfm3EOmHFh0K+6kjDr3JWP+uDwnfAqf0PDotoNNA3NZ/OtidJ5GdjS/Iqn
YIe+1n/nmQP+wKMyDo8hF7riagi6apkCZzFYBoLkHiVG72SiTC3tnHdVJjuf1quxGV57OsMuwmqb
29R5924C8APfc1xT0eocVGoP2If9em/rnE+qHtUZ1x1/khowFDSOvWE1G+3izDQJdDEYOJPZPI8l
3yxS8B9MCC+SYyA40qhk1Ci9dYkSZsuOk9vQNhD+dL2PY26lwdRtAD2w9yryW1Vdki79HULDPYyZ
OtuiW9WPYtohow9Wd99NiLwsivpCxtW79EEC0SUJmq398PZapK1cnj8sFPtq3dqKzoBHIaspOCd5
tJ5AJamh/BcRyjsz81UanXmFm9stmK7ffXTin5BA7aJWRvUiaVLdRx3FEIQe3iTrYeqO5/HqCXPt
jA6G0WzGEiNadX1YT4rBS1/aIf3tehFRU9SNyerfv7aeQdtGXLLO4lyCvQCGi9u2B9qt4zN1gjG7
ku7JcbB9dLCwVrCUzqU3m5doktN+nh52hX7J8Dg/i9RJzhiiSVcaNsYa7T3BMcVA1KX9cqSEmwo6
yqHDsr37KNSraSC6lPqnukSaiMrPxGzVxe1hp6s886kbBygoa/OFfgZKg1XqP/17CXsSc3qp8rj8
cOiq2gy5HQCIsYwnKxpBppSJ8dNmNNKqiYGbZfRQiT3jiPeUU39OENc+q0KJTyvv6VMuO3uXR7Sa
FVF1iqLgufbm11TYwYswoeqOdLjhzHnQjJqufepHXNUez1kn0LeeDHtICmFP0gYvBoaehj2dbfJ3
HHJ4MEGS3tGxrbVyEr2oA96+ajbtc8tAuWjb4EYzV7dHKutWwEjHLS45SIO6uZpa2092e4d8pUtI
7sGXinyu4pD+qy7mwSYSqgYpCy0WmtrXE0ZEa5U44iPzu9sEQ+k563X6HBrZV5E69hZJ7irzcp2o
d3aSDYkaVWxpNS5fuTaB2uFb2NQCNFlv9+LecXPccSNxXhXjyOM2ugmlZsdQi+JeNk99TLVXQPta
6ZjdSklEyAkC0AcHuj1W4u4lwjq/cbOsucjO+dZuYJzzoh+vamRTZPk95QXtQwIDR7rqTB18Gf6V
8MeLKqodvRuPQo+mv0CGNd5wlOL4Q4tGDqo4SRbVymlmbsk8LeLAIfIezfFbwgyURQZSZAYHRzRw
i+MR9S+vaGox5SkM0LbLQuRHk/KsmeT8jZZHBJ/k2fM2DSGYTx8rVi2t//zZBfk8dCdUD9iNlsEu
l5eFFAHFKfSOXFTt4A+1axzoDGGWSsqXCoWmrQdzJ/QcHghFVKfeUHKPHaLd4BDwb/9ezD4XuKD3
RJZtMomnxkST6EyYrDw8UWdR2c5YQ+eVhQOF0Ta/VI2/6yeZnx3yvZtBp2pnUpw64c3ZNk4Wrmum
Ug6q3M+rWLCcqesbGfNdV7n2OXoIzLPNsiwWzGOg//2t1aDtpPyk1n3Xxgc6Ik6cPfytw7V4yOhh
BDPgbZLAunfMVHujF/lr5blbt+onhFsWxdVAaba2JVZQ+RA2i+biA+p24q7f+mQDtpqqqmUdNC4o
gt+5t5y9tHCgUIFDqkIJYa1cH055M6h6XUrGRrN22TtxWt4GYeEs5xpuwTSq8af2N1HNtko2sIU8
V6pdbg+4V2Dn4ryhRULT/JaXbBMd7xrq4SrSqNmzBSqfbTfdcg+NceDK6jr5YloUiC/g2bA3VqGI
XvuQUlr8mktWR9GGlL04ycymSYXPFpMsgUbHbl+m0ulYbpY0kMS9d9GpVT+XSr04RRfdEhN+/Giq
a1H3/AaPRQrtlw06JxtymDk5JTD5nwknMM8QkJa661Gh8ZzgFdEXo64/yL3JXUUv/QXV4OrR/YJq
QdrFVEP72rZ2tI5ik0IWYdTH3Cn1UScoACxyIINnxsGLO+OgHi+1T/3B8IiIYwk/zSqzTgHiZBsL
dQDNzWDtSkDOqXFx2j648P8g/ttLLx7nLbxMCTo2rXc+XtNGjO3x34vFXHicUxwqZsXFnZZQ5eg5
54GDzahiM3Ee2Rmdh96JSaagfNZeqzhuz+XOKXFgZAXg9DZpCEgPeblt5sDMWF6CK1HpfHEegHF8
nq+iifnEG7J6ZKba1xxPNP6jiSW+5a/D3qaNUTpTtmI1WG/K2ZOI447cj2K6ZSPCyRjxxLBKdzpq
havdqd0X6jmzU2INb2FgUWAS8dEqLOduspY9ubH+vxfx+E9tdLu57oxdmbs8PP6FHo0IfdErimvD
+h9cwjJvJu/Lp2u4rG69B/st4e8C0Ld6Nx1rF1R4cjVLP1Qf/1HWy2bT6MqFH4Z/M8emWoC9qpsD
nwtytCEUE0Rkn6y1+1ogt0O+5O860ZXSTLhILMguse4dbhGQ6iilfm+F2DHXUDgb/M58ZaC2Rbpi
OF//+y2oVJgz6/y/9K2eg49CRjU7nKrjAfKcSq87g6zlmPtQ4aLIASr1CLSOFQT7/G1iuck05S1J
RFSLkgbfkaT5wiuwyU5C7egw2dRG8OfhR7PT9FTkwadXhlf1iOkYY76ObfKXpfIprZrXhCfJL02T
Boswf3YdIG0s4fsYxQi5NltnEZfb+OCr9XxoLjFSQcHDCm/KsmmjD0KAVynqT07SHHRCTpL1um2d
nYjVV1/7906rM8LeoRmqVYJ+y1lwO2lULNO1fiOvfSFY9UnjJWOTeuAeqDlyq+fRFLugrwwm1qDb
Zham7MFy1j3bJOykd4otIu6tD+rnmx1Y52gaXtFrkRDdv14djPvQEVQhQGZmMRyTk8R+uLYLxb/R
LNG49lfXP7mD+pY9WoiuQ6pC2PzjbiPEFk9qNdonK+2Qc5zn3Mr2bfpYvKGA+OPJCKOffuaKmgsS
hrood1SnALCsBS6Vj0Y3P1ma9evBIX5tBXuu0HARqPiPABFkj9X7VPnj1rFtDlaRe7ciTl7A+q4y
NK7DMHsLAZZ1mYvvxB0+I7RrRiLuAjxFDpNnv8c9i3e8GPwBD7VNoxltymD6U4yeBG0si5WyQdEV
Y8NZf+xvAyL1hlv3VWUd1vO0Mg+QPW1wAslHm5BSN5OY86EeylWXsEJy2LmS9rOe07T6z4e4mjaF
f7NoyGOhzakmZVRJzLh8mc0IQMx6ImP7xMDIgoq966cFlGAlxy5YFrP5xk403LHBTdcUpqzirMse
yhwfqZgKEr5SBxPBO2UjcfUeZDer63AdF9ZX1R5cmxN0GNLDN6J+s/ehg6wuPNqaIjbgcfduUMJh
8nRYVIyD1gyypHPtW16EG9/K/qL1ECpW06+Mmm9CgzwO+FXma9ZYxYO20F+TiMPf4xdM28PaaWON
Criwsn9jdI/bBR7Bf3mcfzgwEUidHPkULlPTxygrOKppHFDldB/T7IWGpqeaZQw0wmjBWCXi8F1A
2YdVSGSYWlPgqWldvgDUeAGuANl0OA/Q19Etunce6uwvECSmX7OTJ/gRd9se91i1KJib/vdLRBWz
dlxkzwn2+Yl/1gYbGELXv5GjDxPYKU+Grzi9XyfZ/2aCytF0YAIv2dB0xDPztGE11JbLKiLu39Ba
nMYBc11pU2THQ3D+GzT1MzsWqnkUpRPFh1VPX/GMcVhI91NYxjGzjU1UDHtqGj6rWgA6KYAh+PmN
JvVmAd3jP2AIoHSTbe5ZBPenH8U5k6Op2Nt9vk0VC6bcGsVybuUKL9xPkolvoxv+VrH9zGmYiRVQ
KcM8YlrPHdTwdtLpvoC7HaVOL9TTNdTzGJ9D4+59CeJXOA75mjB+JZHEmFVB0imyTRNa33y9zv+P
ee8/4DbPErkdvX7t149bdBJSdx75d8gAN57KlF+blzp0uW16m8zjSgXHgHD/Av0J8oe9An19zAzn
rizjb1AVXzSyXkBGIftZ0I7Sw4g1S1XOT1EWrzL6IlBwxEB6Dyr7bxD1NL8YmyxvyXw2MCaTT0TQ
PQMr5REZc6wwYYW442caqN8IWAEDr97NQ7JD3jZXUTTB4bPaozP6b3b7SDgzaJYaGEbGXDd3NERF
HMko7LhyWf+NQ1aykz1s+8G7eheodxjaSfYtIq5gqlKY9JHHII6m2EK4uGw3uzkwvbu5OnmcGKEo
8mWjROxNWePVVvRH4JP8O1dPfV4CXE7r33KkTzHe+5kFR98n8By4zbkD8AJTLFxOocv4XBxs76XV
MDfNtn7YVn+JGl856jwHyWTgwzY/W71K0nIz5sUFlNAH1A08Cd068SYEn4i9vt52lrsZY5dxE2T+
zPm72CdVe8xLg6x9u00aqO2OiTNE3gyHWjVanIwATgeCWPSh9acRUNwyDmuTmSxR6qoJrwVettc0
PttZv0rYG1aCXf90Fy13EGpgPpo3Y+guymTPkiiyPG52ZMFF1Z7ukelYk1Sl2JceT6XSadqF42Wf
VNQ9zTnbgXr+S6IOwcBJojXUnz/eLO6olD+6DPRyfMzWMPofpkZ0goY0ACARzE3+jSoHb0Gh6oi/
OHotrAhwKAiJpN0a7Ga9KYNNFRxqF/ZKRUDTa8jNq4oHQpdTMZl/Jzm39TZbz8J8pV/9jDBQWkFI
GQpICXz4zzE2Jt6lwjR2AIjeyBtNi8T3vud+Z+mkXUqbdiXNUnyBge47WfPwgnc8yJe/qTkc3BHM
STJ9hqa8wJppFx7753FgS0hZHewWEnO0TLeYFCuLW/k/iMOydAjZZ+Yuc9ovWeh7rJMfNWFZkDi1
GhG/QPvmMNX8Bq7/bc4477W7MrP2zt7g5ufVVSflOzXikNtWSZnyz+xD4kl+w/h11S7x39K9tGb7
UpEcaXXAbTD5iqoe2kN0zGJQblb6TLMztjemF7ttXjwyMyunujvRcFO4OckUvo7SJUveX4VNsDVs
5TPHnh8BXCVvay7s6aVKVlpGmN7GLwKUIdHhLRT4rznPqRrAg7ekXXmfgAwAFQoTfPZfODPd0cl4
vkifxw+NM15gvrTgsKvZeqUp+h4Y8x8novYuhzds2l9+Yt2FBREMBUg1jFSUzXHaM3tqtBiTnPFT
C4fPRhZ8DE+Jb7/WvvNXYuZaxL3k/ppux1r+Uc5VRgnQ3OKPGWLPHBqtGc6mA+Z9QjIlGvlEVTUB
dRsKU0sPFkqHIcR/njM+MOEJn5di/Dah7Zr9JzIJBkHP/lvWb3Oon7hPvTq5dW4dLkS3eO1G920O
+jekmi9rMg8NHUAVKvfCVmiWFN31TfzryJxDVZQ99fTGskflCtLyk364OEZl5ESykPP4HQln5/eA
ZUoRPkUhaBOT7xAMq9W1X5MBPsI06q/AOPUSN1ogwPu5cXXNWR+o1vggP90DjeAdy8CizxCQmQX4
JLvCPlpmtq3y+A8BAc6Exh9W4U/tVnjN1xj5pJP854pPC+WWx9kMiURoPMe4czo3e7cQJAeDJ47j
Yi4N+/Dqj81N0WWvx2rvmt6nyF00K79/jaRaCTGdFAwo1lbirVG89Rq2QKV8vJsIWg3+igFwDloP
l2Rozmv0YZYWBPpBjCTESATL7uaOAPJtOO23rgnvS/NnxkQ219VvZ3DUHmZc4qw+thgquVvpFEhE
XC3iMX8vfPtPUjh/LUOd6Q1djNNw0YzTfGiMW504SxnbRDTT6kwAcqn76kg25GB39X2gYC106k2X
kK/zZmwNbckPqOXA77CbzW3UFpwCz1nRnxGMn+OM8DIVMYsCGC9w44U9g2XOoe7nYf6ra4+IoMRU
yXDR8CQP8+LDxFuKOZzMJSjgU9ZnW02d4UINI7dmY1wiowIPfDT2ofvnGlysKasfxym29WzKBQMI
P/FU7wcfOlyNGZtVxv9QdyZLrSRZGn6VstxHWczhsaiNZpAAARLTJgy4KObwmKen78+VbVZZ2WVZ
3cveYJcLSIrJ/Zz//APerUP5neLZNGCstJjAfbEhoaVpvf7b8LZdY1Gkaf4lg16D2y8Phu7hL9T9
+CVx2mVCRMtgrKJC8AhjsbDQSfvWIYn0sfxk2oeTi1/tGoRdRYfEyTBDlRrsofxCoa4ZXHm3+2Uo
Hjo4joaVSPo0FRwGQm5irlmHJ9FfIpPf61EH4VAhtuPQjosiiQhYnTkzQ+buo+wrrODQzGqZUO88
+h2yWu15IE0PcyrnVxtcRM/aNEPwQC+OzKtWWUcTEsXQHm4hSJzGFLVlPqK5LnPrFxmUoJAkNsFD
W1i1fPPlJGGZMb5KZn2R2I3NC0ePQVc9QagfOeG81QA3CbQ9bfVJXe2vwCrviaT99L0XZgrvrQpa
CvH3AgIfFpaWRVA1dbTo5BpqMdlIioWuP2RoiogG9pje7PSeYZUtYA2SkA2OzzcwP4I8IyiQcbQQ
EH7gDAnT2Met/mUU4VMw1TDm6BSqKL+BQpAsikjvlZ/Uo2RJiNzhSSubF1OwQY6jB6Xj1dJ8yEZr
Nwmfg2qEO5z7B42dCeXPrSmnFyzqNgNVfYGzfYMhpe1052rmrY2pf2lhfujOgMzDaF1C0PL3EZJ6
22Pz0BdvpUaaCr2MtZiMdoeCmyfVLPfwN74iBxVn3gX4oVFN9W32kUXenev9lMl46Pz8Uo3WEzLx
t67rT7heH0MH3Xngb2dt12tQh/C5fcFw5ljH+Wka4OLgjq31EzfF5LyQ4eUE7UtSRvcEkLahu0WU
Sorv0YVXi8SHiDoQwZ9ihsWa9idoJT+6i2OgiMW96HA2d9AfImcpfQaNTDZRtGomLF8yKQwt2Sdz
/Gh6cAPLNyvi1pSOyphssUnyyVSAuLVAWR5TrozGEgdGaK+0R838QqbzC3rlKTxpfPrW9J+wxUrg
rzMdJTC1NCghiIvtJpaDSbTM1juGdb9izFu8pN/oJg9kTt5lKeVD4UQ4PHS3JJjgBQgTHPM8NJrU
0N5LI8Q75vzPaI5gDzrdjWe6R5Ew9IFHhunT4H/FLDs9gRfUrxAas6j49Oz2o+8Hbpjs0Hrj3Tz4
95037Qx9wADNeuRk7lO8Z0DS2rc0qk5u1h7D9KaxTsC9D5QI36YvyYTq4WtmgX1Is4s7041EzYcj
AuKmuDP8qiBX1TlmOMZg+/DgdPJTkm5SQ1tcBFa9NWweE6dIyBA00JpnlnPXOGS+ei4YvNncYGiY
gh6NAWRBlLi9haFg6MW7Wp4RnLzWMimUgmlvm1yFpsV7KE+0zeRgjuO0dbnqrXgLoebJLNw7v0SA
UA3brG6WU4oSBopMp3evOFC+BAYxOjVJoSLcM6g4jKNKHwzSH6ijemysfSmAMrwbF5vTGG7RFJVH
JLEf0AcPDlLGpk8Oeqc/V2La2kqOlOz00TrM+KUFhtyiDFqkyjeFt4wFTX07H3Q8kHCBOJomydry
PCLXpELZeWNxM6Iax9GWEKLyPa3Y8JqOtUo8xSX/JHlPUM14VmHDjCMIMmy0JcMeYrKtWcM7kLS1
MUYqBOE2QIo/5M7zWI9fkFv2jokIocUUHZupaSHK+N5nhcJI3QLdsqCIENOZQkFt1S0ctnjYDWgx
dejuy1mtVHgGs+p5p8wjZGOyWAtHV97KQVx0SFis2WxNegKLe9LxjGkcZ1lpZMliMuJamCbVFmA/
aC5DM8LVw+idybm2vP6vHNhl3YDQM3Q1GCu84ZCOZq1lmliiOsVHPlhCEkTx6qZvpt7c+HByJjf7
rH0VX1Pll3kyXoCHsAH4GlJxnw7FrePVj3gjbIfsFGXTzqzUIBnXECO4tdrkzCkkC3iyT53HIp5F
1k0stPt2ehv07NXKxRPEvoNthC/YPhGvIO+Tov3MQwY7Wt99GAHqw4A4c+GCHtxEhJIaAa59nZX8
RLX2SBLkR6wHG9mrgVhtkRwUwxDuoZrEwCGxRUUQxeK7kzu3aOFLNE8GujHX3yjq8qx1sNLbVxLp
qsWgGW9pN++kGazrPH7XpX0SufblmPZPUuhHV1aPbalcq5ifNsaW/HKxZk5HoJy3ocTdzoKIuZZO
N4qMfCfiBql5cxtfoaFyGaX2t8VVFfPwZRviKSqMY+A696MbHev0l2zCB6yfZnA8HtHZtt+gEg4h
9AVITAOuBsOi6sNwM2Litiyz7ZT7K6CqjUrtWRoVQDjyFIbp9SkLXNYKvKWwK0b5Q5JbN3TnGs0R
jV1zLPpuXVC6T+3DkCCPHatbcsvXuLXFyxnQFZ0QRgFl++rCnEY5jkkKKSUARWSZZuJgjCmGd7m2
ZTpFDK6mHVu9+QUhZDnRCzRFdusXYkNyxXNiT6c1le4p7SSZp/omt8JP/EIXvRA3gXivu+aFOHG8
wELsCzQveEnwaSoz/VIqHwyL7IyF01XPvrFHvPJeuOz3efFlzz6bg4xuB8wnoCjh/+zCpAlptMej
POK+chfNxiOWI691o9/7rX3s0vdAI+qvafejJGYxZdocG+Njwo7kumyZLcPuaYZHTkd89gHws2L8
ThmjLAJeFdqJBRqTPxHGjAhXTy/jUO5cr9qlAaWtHrz6bXLXN4RNM17XEqARADTTsr/9SDtOSJbM
LLvj0aWMts4xaoTE0Q5zkly8YQBP/WJo8aO3OP3m6nSAYLNEOsdCYwnp0uolNteTim/HOguJej1e
5I59/RXfmdcYh9SpM7Z90wMVT+veAYtwnyDM3GbmDyGyNyTD7X0jebSYsI64OtrBeCxGdGF0TQ64
6tIuMUKSkqWvkeNFTVQskX9X+JVgeUVRlUX1xqkbAsF69Ln4SR6s5LvTyBRM5GdnW3fRQAI9eHWF
KFRidjXAcDBclUmENSfssgoMNJP7pu8J8sESMCRGyvG01xnxSlaOmxHbIYwungEanrBNfseoWq/y
Q5sar3EIaqlp1psf3eM7/DrU7oPZdmeMmuQic3V8IoNbz+zcbecqHzbBne+PdXYs4l9lg24Yc6jp
QCZugp442hRpRsIleAgDNetSOGRU+NO49WuvPkOH++kCuOsagq5D2bcbSeTPR+LNzNh/2A+Y8lVk
vOiuCwd/7oe9xnRoQ7He4FVQxgCHaUrd7iSnuUcAng34oBnRE9MDIifzr6gLtV3S90y1PY8+CAsh
meanUQTVbrSIf5LwLvXaqO8NkPJliDUmbX9fE/NXx9gcZXlnrgNrl9jcNr4BLYAb9vb6Jc8z8/d/
Ga2frWUAcao2hvqW3aC6HUJqzpaPstT9el4OOU87FeNITE4GlXysVrYWaXtTfYHbEJCPWo1La0rd
JZS0bl+Pab+//gt8E5s6c0bVRNTcSpOtd2t/2JjV7JtSIXyhmRCzCG3FMFmGdKJO/HGq0Fx41T7s
y2ofZBlC+n9+X+FOtBJES0MhHI/u5BwjIrhk1h9Elz4MRvCqY7UDnZs0VTznnKjB2VnO3sJKt7JB
+0CSmbYwZxYqF1qWnkCwMlL4wZ73a9DCQxKP75addxj/euly6ib423P74OBijk4GlpAPVwvIqo0e
Apx+HCtN9wCMiJtdSItE+y1llgYb3a8O6ai/hmH0iVYWJLbWXzrTf/FazKJ85xkOVgZ1CKmuqRev
OZaODJ0RSpq+4npHxl3SfAUYTKyIbEnp69yf0r6FK6nvYOKSmWZimYqfmUjdL0fzxqWElrhIqgt6
Gn095NZjIeZnHZfU2MDnqcMHpTCWdmvfpEbSrKaE8NQW82NPczbT3FbIPXho7Vn7BaXuixunoXSR
Gzgj3a6NSsw7egPIqFdle4l3G3Fbi8Jy72e2Eiq7Lzjwz7jMvw0Wrou4W324OY4yU3dCdw1Be9Bx
nSrYCDMfghTkW3ukVUsM6POMHoGP4htGgN9N1R1FywjJGsZuuW5dsdehIkTYruIU8ljZkvkLct4E
yS/O5u9lw3OrvGviBqM6PpJfmEBJhf4ErTlHSXRjWuEXDtzZytWAQGf4P+jLg30w+isXkfbmel0N
vUNzK7KDURbPMiUrrCbrjgOoSjxK2uhX5JMWOLXaroKnP5PFGWh0oniIwnhV4VvsBfY0HUqxapjN
1GP1Cop+b1d3WuB4KOSNA5m0LboiahvknvAr1YDQE2snCE9jQ7yT4ZFs6owvGC+S9dUAEsb+S9G4
p3IY3o0sOGPYkq1NjYyjltM3d9SA1ojJN2guQBXj6QhERAu6jzr8ETOuhoafvFZN4a3cUWXDURkS
QeniTYX1ESOnG3SrIHOR+Z5ZNhUMbtWpXSwDvB9WWl2/ZToHVyIa7t6zdMIGNCFutgQraNqL1IZk
ZfT6pjUrish8LpHShXelRD5CviZ+duvB9wcKVW0FttmuvPInwQeQThvBSZlzLkHt48BY2wDnNGts
i1UV7zqgkaWOugIhYoj4iMRF4Os7Qi2PbnFOIuzn5nET9BDO0qxEyM5ZWLHB5ysdfxz4e/2mbQc4
pRkeQ2VQf5dhuh6qcI8ZknubVmsa19dk6Gl/sfWFBJTeQOM7GRCZlkO8GRNmqymSbbx/dsRSflc2
Og/pMkzRST+3zSRZeTOZVNhnA6nCCr4hy/gg7GSP6vm5yfFIx0kBf2id/s3LmMzFHsNXOEMCQ8vC
l+/QN5V2P1hRoH2Xfvstyg6AsSpwfBr3jAQ1PJuAfoRn7xJT3gzosrDpZA4PLt4y0VZTABZutDBQ
GdBQWd9I7UdGfZheRVoDxWX0503f6hsAE2IcHB8FRlPUYAF32lTgAQOp8h36xdK1jPhsde9Iupvd
rCp4aFDbZMTnMcpw2wIDWmMunN6a/vztyUTfJGMxL+2cVsmGldEvmskKN6I5YpzDdDrJ7KWk1Fhp
sGUomnOsYKBN+ESnLCE6NZsRIu8iLSpzAzshvAfbg5LlhcQm+BJyd4izodXNWzOekxtPi87NLO27
LNHRfurWHoIa62fubnN0JuuxIvjBVh4gIyDbeuqu4IXAlFFPV0Y4fWlR2r9Pclc3Bc5sjGUt6bIH
kL+w09JpVLqVFwPns2VS2NMe93tjL4viY2LEu3c75ztJKhixGj1d78G6DnezR4ZSZ5rE4Ykg3PpW
V+F/wKbKrmetSt1mOBMTl0g0TqHycYq7MjGJ/kxziKDqW5dU3ZXbuo+/qXyh/1MQ0138XctGXtrr
n31LaI1xGLXX2J9/fve/iGv6fxTEJIzrefo92Gj12X7+7QceCgzoz/znH79tPmv58zcCmD+LX81v
//2jm1//+E392e85TJr7d4aqaGp1w7VM1wf++u1vw0/T/uM3zfu765s+vlWW7wkoHyqi57+TmFzz
75ZvePzQJHPIE8Y/k5hcQ/1IuDxUhqXz1f6/JDG5Kqrmn1E2KsLGdkzX5jMK3/J8oZKa/pDEhMN2
6ro2T1UDdgwM0y6aGXuvNGxfNUkHr5sM0Dol2PbaRzPu8LAtJobIzIgw12sIUbRdvF1RLsFconZn
ZMQAdCMc6A11hhagPJa6Q3sQjZ/JCM0FYHgd2qQqV7BnPKyXNrAWMNQU+obogPsAW9Sq+5ns8nFq
0ks0iIM36oACfn6nWfyZ5VVHnMYFcngCZmr/5Ncw2vOJuX889jc0nB+jif2Bbr92PPKm2ZMYYW3J
IoRJ5AzgHuSujV703uqKZBIWH0YqGclQz6lXi6dvq6n/Q9iSqa7Xn0+za/rCE46ukq+cP6UtFQxK
0J0XFuUXx9D52QHTceT+jI6WgWukpF6WbGps31YEg9PDerCtiosd0Fk5tn9S54JJVroicQFegixu
9cpkisGZ1ciGJ/tlbQzi5FXa2sLru52idhP6aKPzMjw3eX7AIoeLEM/sG366nDEoXs1WFa9q8VBX
3bAaIi6/g9wjAHNmhMKnLLXsO5tf3cA7IYS+JH1w6mLvbECYGuAvGFG3mmX7ZrbhOWCMgRQRd8UY
bmrqFOfUOXZgXIiMSS6t2J18mNArqgHiIsNmYyB7IskJPCkHk0DVhkNPEWj3dYkPYxead4bzUcv8
iBshQLoAWNfwEUgjf2G2HAgRtx0z3nwPJjFtSUOFG7SLRoHzAMGXmi9OdceFnYkUU/+wC2X3Vg2r
Ecj+xhpd1Dkif+1wAFlkIPyLGp9iUjC7LWJr6kI7+zCFzs09zITiyKeWAnzlp+374IiPToZ30pSA
F8XR4dxEjfZjFQLZCSrDUZ6agfuRB489FXIein4+0YAtzVJ42dq2IInyy41W3IczPmIjJ37TS+80
AppqMCyuTxUMp49KRNtEG7/DpoBLlNB7BidZ+jb2edoSIgFUH9QgQmC6gjDw4vZcW9/lzQpf2f22
B4tkz9LmLlP3dVHLIzZOWKC3PNBuv8Ik5wurYeKDsKJcoItle5YXV43KUz28THC0us461+poupSV
wIcTIurXhqnGAm8IKBxAb2nwlDfpRywqsRJ1AAjBYEbDbpdQo/htcow7v+HUwjm5VEZ66FCrYGrw
1EOi1oLnBvo7mI1+UQegxbib24pe1Yb6pSckFP+8cq2jpV9MTXipmPNA6eues9BckapZL00bF3Gy
1xlfm0ARzkiJrxR1fOJUw2ay64e7KpTP13u/h/W/sOB+Q47aTLici8j4vB7diJT5D9vA8ffl829k
9x5lXLQN673+Px53mDSebrs4pKFgtv6UGGcTMYGARULmTykzaDMWRVh8+oJA81mzzrQlsDPdY6qM
unXI1INOnzIO2McUFASSiQD1yScE2WXkg5w6ESnGktgVvFe7vT7JJ+cJxRocojS9mUCTI08/1CiO
kOdbT2WM0B0zLs8wfvCqYhpRi6P6LcZXFORgqlFmrLo4fnf84Dv3ozUCc56PcsYNps8fIIdaM8iF
aa36kBlUaxw6xqyR1nUEBmABIKDipvknhHsY1uMPpfh5zsyTGWHMF9PlwJrCWo4xHDo+MFZcNgPu
ugXDOHibjJxnrPAijm/mc2lJTeyDF9+otzEpq7Wu+QWTG8iLySCk8/GXQL0FIUcdvQvx6q8vlaGr
uMt/3QEdx/Iswzd8E6Kv/ac4TE4bxWAsDITc5tnnuNRpajXSPQOJRYQ4kwaw66TxAWcaKk6Sb6iK
yRWQ051ejif12/7MRSLoHHeoLLrxdQY0tfkRDxTaGFOd54oFytB/NC/9dOnH0Jd+hsxumWDaEFQJ
810YyMm8yXts0urTkvbZ9PlxysIOSvs1aq23kMCBJV5xTgDLToueHS/79FxytQ0v/2wt70avvXeS
P2DtQbjASrGBcjNA0B39tQzJkTXZ7ryAE0gwR7BM7Juh4JSawUQXZ5rnJiL/z+uPxoCyTnCk15/M
sXx0AGdn5u1EimCTn2C1bI7TAiMkFcrEMYcpk9C8Z53mLiykwTBNW4a+WFcO7ns2QyTqZPKNBvdo
TtONi/ukSPHkalJkauoI9MSblgHeNZi1pxDhz02IcCAjRYMBOHYgEzdC4ZhfhEqwJifmvKn0FG4E
tno7mlAW/65bE6X1XmNR/Ne3h0cN9j/uDqwufcOwfIEvxZ/uDp1JV6hhZYITMBt0EcOeEsd8EMd5
5hy5nfwSuMwE+oSTSAhMDEFhc33oQBxvQrZcOkQwIOOcsQDIVD9cf2jEPIVQSTuSqc5MndaO7h30
VH6q3+wKyHLjBLEh4y0snXsEL6YQfTjefdln2drneDLPMbZZVu0dSVNX0eLNEedGzmXKyeo0rrX6
AHIyzr2pHyxGEswGeIDHwiPI3dI2yAnX48A7tf05rVpqqRzVgFaIWwgZ/B30G0PXMQsad7iD0DDG
DBZx3pU+tFFodjcDEv3C7JfewNPQGnzpoYtgntut45opnFoE4Lrj2tLtoA0cXRY8SIxnozXOf32R
/H93kTzHYFxIfe0ZJpGmfyxip0KD6WzW4P9uL0gdVpN84741imPvFZ+NB0PB5D5rJ3vZMvpeYh8I
MmDu8wbNONePx9rKPtXKrH7fmMGcW73Y5FVWba2M7TEexFdQ6KtZo2JxdBbagj8Iy/kQxhpGM68k
2T/h0ssPeSwRbHG7q2ugBem7rPBm5VqpBR+ZGQ+k81QGzjFJDSxvm11QoHzl7MqYv5Iwo1BInTu1
eraGfSTjY8bze9GTl1O1d7Fb70zdZglSe0qHi2bPDIYFIxpYMKS6NXjZouKHQ3IWrGaGw1NeyBAe
M0qxMmPNnprhp2i0aZlngKMOfjbEPQDKcHWLuP8gBw3SXYg2V3nkBBND6lhP3wdJBgH0L3X98DU+
qgXbkzPGVR3u/0I/1+x1eC1wi2T8SWv2h0w45xoPp+Vj1XMD/vVVRwf7b55Nhp02Nsu2LRzVdf3x
snMCw8E3NGOp2/I4t/IDeP4DCsrRzuWRxuVcR76z7DVJNZcDnWtrtzzjdHjbW8UBgeZRzXGtQNwB
uTg6VcOIU8ySccE5ID7Pzy6lmZdEjGLE0LXP1Cz5sshxuJX6hBXGrdTbT0IYDpqbHdnnqcB8BhyM
yMILOoFmkVFGVVDP8BpLLkUdXuwxoYqGCAsUp8IcOKhFFACAyyT2F55dH1MhvFUbDfiok4WwynJM
gSyoB34nTxjKx9tAxDtdBOPy97rMLF/S0d8yKX7QvOyxDe2UW+OBseG0sG8wCcBNxRBwJbm+WKfl
q6wggxbqFhLHslxXU/dhOgzBfHt9rVhtn7NQDqB9vZ+uXQcXD8kYFeFAgxk75X1LUUEiwGmOKVdH
u97aaXhm9sLg5XV0nR0e+ju7lmSMu+xZU4fjoXQL/PbojRjOox4zya4rgs69nXzSfCp8QYdRlYte
cQCGO0fdtnaKI3UGS30Vn9CZHq4VddDTTVhFSmjD+K0BsfdIdNaTbuH9xqGIyKqXjYpt9JIc47RW
B7BMLmxlJWVfpBBW1fxUkteOgrU+BydCqDIkjtHFyqkzr31FmaPowW4hndhpJo0vkI6ftcYkgxKj
3RiBBbeNupMqVWWOJvcc956A5Yx3LVe6Y/zdWuOO5N/LONNEmalBWnqDCAuH8S68g1GyS7XykMfK
uCrZk1nyEQbph5Hnl5bxBZijgadl9GqozzyGzVvuOuRvFNt2ir/BtNTwng4QqzIsxNE+NckH+gaG
ybQh1057TmEVThMtnwtH++JPmoAdSPRXDri7mNZxM8GenhG0RZAe8osbexntt3GLQf0TfRjkWdXK
q+lA2nKnzJY77yzNJSNJfSQE+YDJX26iyeVQ5AM2+hyJaQ+Ew9QqOCYGV3c/sjz/qF3vZGv2TlX3
AdeXYBq6De2OIVhFb+dy1jQ7OxAjuak4pUlHIoTfXao2uUh1enTjjbyfV4wjTtf7AXL9Bt9x+mdk
Pl44HzuRfwyqro89mhp1aSykPhWkySV8UTByHxFd66WrTONBjp19aIcfGAZdYhm68Dmdp6FLXtua
Yx7UxW6hymWT8aZamuv9plrvEdnjOKVftfo11btNFip4lxA2IQ9RGn9kjTix957MjDPjbDoT/jAa
OEn2qFDYhBNwWeG8PAEtIQpqmGl4nM1ZNdFt+eLh6rQacgiAuvvVN8bFCppdmPCHFUoKXNOzo9fy
+6r/jmzjSKTIMiTVEqvJeoFlxR6vGRXMu4Eo9SJ9/wSceqhp+a9LBGo38jth4I7qAOFrQOBwKfjZ
1EZ8oWNYEIvQx9whhHWCIdTBMWiyr81kGiOk7nALa+gf+zj7EDlnQEv4uSWdnZy+y6Z5MXp51HAO
w3vtlYjXuGje1Ntl9nwcPGs9irlf0jafwsJAm4LYLdd4UGqu8cBLhx2KBGnO5hpoepcEdKwaXEIN
CGchwo5HTNeOiTM8uKX6puW/GbFS3oYXMeGjjXWmgVcyTL5AgLcLNnAN8/PsAycYOuhql7vT+Xr4
Pnc5QYBUSFa+T1JGkcyQjJzbbGQ3Xlbq6tZzdFGIEAlWKQ3Sgw/Nm3nmU5pz4yNlKVe4MTQV66A9
FdiFyGNXV0eHYMcmPzYE4cBgWnh+cWx6YKfKWak7Vt2WWl0cRZxdtJKHEXRv58FL8JqSd+I1uIvR
+hwNLzsrEKdV1iVRoROU6IAza6D64EDHyMw+IS16oNugcGavXRx3esjURzUhpkG5bX6NynZB+Tqy
VorY20UJyx2E2vWvEf7hoiOJdCUyjCaUzzM5kszUoTOsIuzzWiq+mVQImPv6t/Ssu6HRzXW8wtYr
3PUBedN2XezbwcGfWaEGXNJALdLq5pA4TGAQlEBUuK4dZBV+DB3myH1p73yT09vF/kndkxN7hLpj
mqIZVs7MUG0Arkk/zC9nKJMrkHG9yKbBTCJww81f1wzmv2v2fIcq0QH1NOnP/7VkKHD5Cma9NZe9
H7CHg+OnVY97AGorlJAWhk/XrZsY0g/S2j9yZIxo7ApUw6R3XR/KTnrbKuhe6hBc33dawgaGpa3g
HsdiZoaTwaKdUzb5ajtFQI3/4QB09Qn/1K66xLn5uicsz7Qc71+PYIb1U/g17apuzgcXTQdpXnhx
mfrZbqlzM3oxLWMOktananycDXoMZ6YXDAcBRxchAV4x/J+qRiVZoBXWQ6oSDXL/GOifZETArtW5
nTrCKHHpHE+qoMzcBEdbHI6g53FoIU48PHDYW1BXYGqH/azvHa1RbIPuftanu8SnBTWgHi5tl4Lw
2sjgnnNQ+EzltI9OBSxRFgxthORM0nMbVKnXTlj107HJYQUNX5KYeZ7FUz+a1jnFfydIsRoesCOY
Syr2mEoci6hpiWvPSvYYk0w4h+oieg4HalezkTfO6H1ErYGHNw1AJe69NroBggIFpD6fk+6mh9gT
lsYzhLpWIzUDs+BLts1GyBs47UyUAfXb1NMwOC5eNx7plMBIfPyByGgOD08qcYy8ElxJs88KHpiC
/lmzXhTqcsVsDAdDZaP7xZPJUbm87bXlIDZyM0Oph9vDAciW/8fE517iohEIE08eT0JZyoBQYw5F
5ewVzp3ZPuEYtFcnycPBysndY58ueweHQNPKf107ltbZ9ijaA+YYhFl0Ym33lKURShTWJhDf0Nmp
NrMF05mMnBGed+1NtBEOEIl+cXcXTjh5yeC9Eg8NNQ7ZQao1MMqVGWlAym5LupUx4H06nqQwuvXg
ar/c9FRxIR1TfsbY/jVe8aA6BM0Kb6SUi6aSG/X9MEK6LYBxBzCdDM/Va8fQkxTlIOtzXjOHe4/K
UC7nwjn6Vo13kbtC/F8smiQ7pLJ+vOIWmupWAiWszXSuTVXqZ+xNDil9PNWuaqwtn1WH3vnamo79
qR8ZGqD7A0voyFOS2Q/YKJaxhTwi6/qU1w5RtbGxY6yn3t6OpMAN3HaEGhwjFd9wfS4SfM3salj+
9XNtqcf2z4+1znwAjabne8af5zC6NYTA54m5VGDttcjMJnMpCOG4YsfgQb/q0bsxqWmvc5neJqyD
GLoQGrnozN9r5GHI05Xb70s4wYivssN1LZWvWH9A3eu82xTpSKJqW7vHw3lMLza/BA2CrA5cgdSu
oRbovB0PMoDsLbDHGH37Q22g/+F4hZp4/PmATV93fNe3XN3XFYT6h8GTtPo8DSOXd1blX5r8QqS6
sVW17LCZemq7v4L/tXIs4WM3k70rreIj6eKLqq7V1qqaqhnL9YW/HsxnHJOpGSnsKzZmdaImmJ62
79zUWXWkKziS6nKulEc5G5Ef+xuIA6aXrUJjqxHKWxDLxke5DoFUoUkIb9XdYWpCyZEHJyuh5Osx
KRlm3sbXxYtT6t+hkyGzKQ6Wo854JFaJX5GCkWNkH6yxX1qNM7L8mv5iEsGpUFaScJN9B6RVAs+b
vX2XtM6DOyXDilbKvzaNUonWkq/Q1uhCC3wN1VQtcx2cc82P6w9R4MBILOjk2FsnPTuos6EOi00j
YlqdbSEU9Cy1RNDFI5s+a8x9FMr+WuLYsUt6aFpsic4WGLyyjjnW04jz5Cqvy2YF6TpCF88dlNzG
+bRV2/m1IA873q5RZu8e2V1EqAodzB5TdWxbfXeV+zWSdQrXnK4di24stSeYxGSMXhrAukVk4mGA
sgMskiE99l9bXAuBaqipGSLhE4CEaylDbgGvLJ89oiESm7KuMyjWsQNaEnZxixDrJpwYmLkNg2+l
hlAPi6qNVdsA6TyayjuTCiOMsO/Jv9ROrvpvx4ReSJsEcUGNrihc8pBtRX22ueXl1JgoYfCwQD+U
ProdaRng3ZhA19mNTx1JChcAZ8o4zlCXWqLZiPHYWuaFva9m55K4j0EbTwCWvKpvcq/S0ZiMca6j
NBdqBarx9h1rxAMIBO0ajfLkJ48ATzsw+mE1V+oNVNmvakB9ntNVPi6HIPoO1FDH7bFnCcjgirTT
tUu/NqDosZxyb3fWTt0AaJf2UyzPQcPHlCZ8vCS/T/CT41loAnen7t6o520CczjnxKOqbv/6Ougj
Dq5bvwdC7NDj/d7nWDP3E48NYR0/Yb40u/HWKPuTMx6E4aHcDU6/d8hcPo9WjrvkDdRjVuOk6xCr
r8pjEWZHdX1Vdxqx3kzYnpDK/mBZlQHvZiBGLygDmLbD0h2cm9LVbpuQ9UnVii1ITpdFD1Am7rI5
+mA+dcw0hbNw/lTZGSVlurlWo8Kj2BRC2pvMt+6zjJGRbo0wJLxvWFz0TjggRJiyYa+FBlUSGBny
HE7qlF+7JE3vN7Mlfql2VL01cSBoutSpgueKEsgctbUaExOju5Sjxb7KMqlWitLlF5uoP7rgIqF6
aKa6eStwC7oWxzkL1LVrunYQqMF9Z4V/XchCwlp7vTWuy7E71lgxqoV5nrDmqtJomyvcRoELCTW8
XbX3QWys8i756r0vH6xeEBeimmqYJ5dAwR2PQL/8RVYc1PwOW3m0k/5pmIYdaMaH6sFbSesmWUPj
Know5uwuo/sIrfiSsmAVU/FVlPmzJNlp0ehPWEHiERYG8e46G1c9lc0NwZaophHXxsnIzXfsM2+u
u0xp1Ps5i4j8Zj9lBdeE/PSw/r+eyi4QhCe1/fZ6tHNNAxOq59QanikEfuwA/YY6Vh2Cn188VZht
wCijTyyM7GHGQ3pTi/BOaReWk1du/OvToJVkB4E6KMjieimdiF4zSfR9PwVH1cthxbgbsacrWRr+
ev+6Qsr/sn3ZjqfD6mDOJxyDovtft6+uVv9rUc7qBW28Wnpdb3pqxnyr8AUYWKy+tnEmcjt2N35W
P4aDtbNgIAsslq4oyxUyUMueukx1nvwXdWeyHDeSpet3uXukwTE4gEXfBWMOBsWZFLmBSZSEeZ7x
9P05qK4SqWyxctlWVpWVEhVCAA73c/7zD5eLW4qzyav6IiySH16WfnDo2n935rq0l57qGxgHvjtz
M4YZepBNYhVmvOdheiXQrEGP4BvYyo1Fr16cTluhGFxF9Q/pZafxTrE4aohiUgGkckEw/btam/FH
7kjcQyhjYPKmzqAFo1Hn67KZq18JXO0QadOnEr3ymaV35xhqHKol1TM7qV1pOb8IYz5pBv1VZLjz
Pk1I/szFpXrdtARLUqe6TA2muYFr36ktYGnOHXU1WeXstMw8LN3X8prFpnOEMnKNs/B3TEvTjyBn
9VTfPHVhE25nWA6uVYI28t00KELVMXcNrzopKvd2vXFQBGCmTqOiRkK+n372sifXljREMTUZgLhU
EzdJYgrGh+tl9qM4GiVuWbrqsibjdpLabR/M91rNMCYbMJ6O0f8t/YCmxqZq0iCZiy09kxovqDkR
BSgxuN/U3CDqmNvC4S3g4vRE3U4MLxLjngkkqWeJsmkPCWBSsz63ofj983tg/taOWraUJiwk4dlk
Bgm15H4p4+ahgwWu9fgH+lN6MO1dNCMToQs4IQMF3xJUkSn+NMkE26XvUJ+P1694roLGxJTvQQhP
6oig90LmiOG6Z+E84eL/pc7BKYKI4qL7mqGQVNGJ4SaOxIR7wBMYAhvHBOu2bvFQi2xczlQFGKYU
KcOZIABhNashuYGai/UtPlgM4jcsQW0BfGOuxzMY9r/bAiK9tkUxefrKHeKvQqvumIEC7BQ4d1sW
agkEJQ6jF5t0m27cpX14kwScKHYIYXEmrivIkg+ehvB+Ix5wTeg5qat1WGVAh28fR9xxaLod1uRR
nz17CRZwismjEHXXxDCmoUtWyKoiIGUcpUuZt+DUo0SwHdz0Zfu5iGAiKZi1mOSdOVVXEWm1/WCd
FCKiwM7ZkJeFeyKFgrrPBAyqtBRGJS7hr9VyGv0QPZb1EDnjOTzo40J58dUDV398cqfrTn5dirCl
+liITT2JnyCxxGBod6p2auk5PAU4qs1H/YLbITsxfAJa4oYNaynfJFymlBSEs8jy73BQIsPObUgd
chB+AGVh2/GMYcZp7LbYhNDHqr4ojYcvTC6ALNij1VdS9dayQ0VRd2iZE1pglwvkupQxXa62GrMx
NstfucxTVBXW4AAloLCqElIX1vOMXD/kJUBGBCpNxA9mlvqXhTqUau3VXHhPatgQzHQLqvCq7fia
EukyV7Mi4Q1PMWyWhAqMaZ04DwiA8wYJPzf8TKzpgXyXVe6NeztpOF7djRn5G9WWSfWgFvAyp7RU
VJZ4Sq/CUDnjVyupYLRp4ETvRvNZyj0j0D3iXQfhZ7ReMFUDyl/nW0DJaqLBOFFBvA7OZbBfhvSH
GRQ/bDs5hfQAeNyj/OxXLcyvZdGEavCQkmU4hc25gvOTBBylSS4CPfuRGwgvXYsURcp7hbNamAvk
afWpBKNW456lwpnM5Du5Ra9gNe5MOG17+ZlsM26UtRrC8Ic18L5revxlVLR7b6lt1XlS+QiqSuSK
GeHO5Qy6tTSw2Ww8dzpA/qx6I6HYYtWUQkg89OFPGhw84x+hmhhUc7uHjfbBONrSf2vmGUnqlhCG
KS3LEOIdRgdSmloWoPhK7YMxbgJLU89fr6p01ZyoNkDNXuyEpmY42gxJDFKVbM0kTCs/TWlyFbJO
xjyHI5Sf1CSra79UgXdtAzyPCr1XW2YlGP+leCapwZEaWig4Wb0rajClmuRS9y8JXmMcqmZMlpBI
ImKsVXTDWrf6dejX+vJB7SaNYc+zcgbmVN18q4BbaYY/1OBUXYHbGHcwOtV2ury3S1DiHKqP+/Ha
d8vwa1fjCRFKg0eteIthzHTI7xOCuECtmzwjlTFqvyQxOaUJ4yG/yYnRGjGpauc9a4KgRWgjLJQe
IGf5P8F0Cc3/icTrZ+w67VU5KmQgf1arOLMg6AU0sYLwoqV1Vr2KH6Ev7RxtWejl0gNTkODdfEbM
3c1gs3EsT95QVZssbz1G1GdVSk/68B0EmPJdzQlUv69ecdcsrxr2zimFYjWh7VZcwaGIn9XmFJA9
ZcO7XDYp9dRwjSrg4m/M6qKqujsho3064+XhTKQh0y2hes2WFYHTBv5n2a0g74G+4U4fyte7urSW
y5aITwU8KxIjCy99dsqB2ii+TRq1Y6neFbOCI8ENEbIeZq2qvA0J5/bKQ4OLNEqjZSq5bMYZE03T
sk+ZKqFAzuhckkOQAsvfMq5j0sJkQvXIRhZ/cbEyVL2yx1BrGSUKNUp0wvSWFy+nolw5qvVSXx6t
AUGWwKF8FZ8Y4LPl56VuXVomu5hq2x03eIb1zG+dN1pzqXlsja/D6Ap0hRcjDyCTth3+z/kp1tRA
gm2N+6SOnYV2LCZxGRWMPH9yIvniy3hBNZJxrH0XRBsaTXXmK9s/tS7UO4Gv/E3t3aqyVV3c3DI+
y9lUwzE+BxR+cBnPqFfEhJIoR31d5uKlHPhuijzQMqRDyVtbAVpuCMO4Uit/yxqLx56vlKrvpfOz
hEu+trjY0KyrINVu1EUPrXNf1z3Qjv1kufrzxDELb4gD0o4YtxXWjUIZsJQNM/3l30WQ4yq5tvby
ioHYgXPmXajLTz215BV52k43ApbFdum6YISdsKPcZ5N9B9V6oVknc3zRWmhfl4kh8xQ1b0nc9Nqq
e2IO/A2DeIp2aivdXpET/Dy7GplU57kCW5YVJRimz3QeajCrJlitOvWWyWXb4IOgxwdkIK9jYNUk
K3aE32GmU+bkp0NOXno6abbXLvATtqmqIeKJqDGR+nm9pCagop85b4f4rvZxEFGE0BhUzBit1TIM
XQ4EtZjVeNHl4eU5SkwFpg0gXExYS1k+K1Ri6dmDNn5WR22usPkpIuPxU9KM6zkKkcIIGlr15jT5
LTI74kHme6olEh/bS0FgidZCF+ZDVd+mPjiu+UvbAq8z+gzOLjW5lmPewoofMYTirVc3zldLeOk0
FwiiM42jafCnFhY3HlGfZXWLAxAo0pe8SLZB751/s+3KxgGPfjafzX3veGsjM3HAV0z6Ie6/jiMf
3FpwI3i3xxwpFh9YTLyAJfMlKQHKWBspeSDuHTZ/BAsokRhX1np+vmoHtliFRcROyLujfJ9ZLsuI
tuzDbyOilJKPVCd7Q3Gk7iXWilsCyu4EbnFLL/CPRCL/gfzjP9OR/B8SiQhd6BLQ/pfO6TepyO2X
PPhVIfLvP/OqE3G8vyydlFUow4hFFlXHT5mI4/4FtQ2E3OV0tfgnbcZPlYgp/rJcCQqhY/dqgjfQ
fEHebMP/+n/8FtMEibjE0wVxbML7JyoRzpk3ja9mCFpeZlFLD/RLezf4AVT7NvJ3QZ0Ye+Jgqx3e
YWIHdI8ZcVzZOw167C4Z0PHl9QggEET1ji/RrcogxZq2Rx9OS/jQujY2aTJ8zsGfSsMp7oBd48cC
WvYqwt5lFWmo3yCrtRssvpyzmmYV7KYLVrGWesB54VTgJObUW+jf5Seo3Rkh3Y1/FPZo/sCONSN7
3Y+22HxjQ+nUcvg6Da1+7HImlyTV6Bu8m0O8P3tjBWXEwx1uoBOJ+0/o0EjNdlPvxs0sF+ILriJr
jBiFIkKZmA1mxWl0CvlQRQaOtAl+g6Mzeip81dsSNc1bms/jwdOwddDZnXj9vPa2CNFkh0Y1PURo
jUFFw+k7fO5ui6gb1z83H1bA0Sg9KMxB371sP9QIsTU6Ak4YCHh4eoTrPp6KH7Bydz0OoO6kJyv4
Epyvk+ZsiqmDeBriwdtKkUOcwBMXMnCEv30d3KSWjaWymV8AWNBfjBXOD10wpHvNqMHvsZb+ljIB
fE4xVLlxievYyWKYL3LT09cjKVcnUpGHbUKCL47H2JROHnlG0viMFWK4EQ2QAqxbkrRbtiPPJ9N5
goyPr3aNXWVG4twWw7PPYhjvwireuSNaH0K1810sPQjl2byy6wBqhWWBSpvpBY9zPOAMjMmAnlz4
otzWQXHRWf68tboMNmJkI0yqMVPt5hQbRVNQLOMxeptFQ33q2hzIvm7tlcYsnC+Xes+N2VI8lZ15
DOB3YLpVWLAY9PKhd4bytu+zfh0GnXNeJa7EL9okm1QoL890GKE0jVH90HVY/+Ie02wsTWZ7LzPS
x3++Yf5nu+Hfb6tqZ/6X8q75l5xPbT5v/gXyD7Pe6+57Pd18b7r0VbMXfC/UT/6nv/lT3nY3lSjf
Xoi5adWnBVGR/7qvmexOCAv/F8Ecmbrtl99+/nUH9Iy/IO5KReFFJcVeBtvzVSjnqh2Q3U/ST7E/
ug5AzM8d0HD/Mg3DNXUDKNazTaW7+rkDGhJ5nav+I11BFAGf9z/XdfUK6XHHXq/z57//qugAz/mb
HdAlWeQdyhP4uW+NrW3sk6CCvYQZNQP3SFNJRW5UH3tyYukkupo4Rsy6XTTaAGZo0cCG2/sodZMH
N9QdioSmsH+00Wg8+FNG3sacmLw/eTfYX9s869OVlzmq+Z75WFLc9dR7GkUZwm+r5c2E6v2CxKP6
wqozL77CmDcI94q3rq+E2Qk4d50G6F8bqj4XGC+eNGuY9bMAfzU2lHTCR9MJMxzKgzwibY8c2FKe
VS4k/z3ZJqipqnlCWexiAAS3Yx6Fj2G4S04LGH50L4LY3mi1g/e6Nk8xfrhyanHpyLy+xKKWjRbo
o8JHwMRybh9h7LZDQpJfhFAsn3uJqSICLQ99hxFRt84tQZvj3CENiWSBXw9urEAYww5IGtW1cOLO
Qz+SNOvKycz6jCZehYGIrMBbWEvwVfLqtWOVUYKFklbsc7CwZ1wXmu+YBQQXMjacT0Fhejd0H7hH
9iRei2qAHGKZsYOPlws3YbarYT4b3KjfmRJTtMztq8c21e1jlcakGzVQXm7SYq6eif3sbqiYxjs9
ULs9p7ezxam6+irDUn6zrBRQvxRuTRwgwYeTHjc3bNUddLd+iOEl28BnYMrVJTxX3HE1F/MXC2dY
PGw8BV5XGsbeQYFdcSdr+wVcnD5yisN5VUsim+Bi6XtrKALYXB5eU7MQBwyyOmq7RsuRyLsCFwi9
zY8O8yAMcTN0JmeaPZgQJCrXH9ZFLumKg6gfSWkz+3Rc61o6y5U34uCVjZb9g0MtY+6LdY6xDxPD
N88aS7aPra7ZSCxs4RNz6KdguXNYmZe6cKx+zRY6aZuaKfgXMkgYstl2bEZrGEjDeR5ifelxwEE5
cezx6Mx1iZQal254LUGUMukvHe1p5rbckZitzTsPUn18lhZjc4TRjRqsnh3CfSbDMyjXq1hQi9uZ
aWysyggjZDkASEHsGDd9UpZ4S9UhBrAUSazkbqj0C8UgvE7tyLmBTOQifkjhxylqh3W0HJ0phMHc
+EA9Q5cR6tGhmrQZ008j/J6ZfDsGS0H/UnfO8Gi6HodFVxCyO+ToKjem1/affbMbp7VXoNH9zBwC
07k+L2xSqPSi/TKkLeEPoZhchyA3bYR06fv1ZQWFHXa8LwJsQcLSSHYaxz/UaSc9SHcGFmkw27ly
07k7GNiO0yjCU0V7UfrBEyOdglEY2S+W3Zt7DaoHsiEawY0xNtgiSHjCxHwMWkYebtDtvXwwD31v
+2tL1Dg34jglnls3Jq9+yGase+gsTeJyKt3chDlunH0yYkGUll17gREKWcSY2Ousj5ZwAmqN0EbI
VQbrALfig1mYxlWbxtOFLyuDUzMvTOa5oZ/ceA5MJsW0tM7dDCYJVp0ZGdLEhBNQaKe47M/5dBXG
bQrar5fFM/lFNs4lVZddS7Ssu2CWXMyAMbWH99BBaH0NGyJ3o/MG99lPujtFl5Nl4NojvBA+a+RP
N/Da7o3gonUbXwXWNPely/vZZxJcrB0TfIj8cfj+z0/vvz+Xfz2W////oUZGiZ/+98N7G8XRr0e9
+umfIndBk2J6dC4SgSkdx7/PbuE4f+n0LpxEjB0tTuh/nd2aMP6yUKhZnmWYBj/ooE3/eXhrwvvL
IKpF7aW2Zao/+I9Ob8qAX+d25APx6usoMT1D5xpNNcr5pY1xY0OUFU3/Q2lN4xU6821tK9PvWTwX
zXNhYH4RepqPg1T/lYBp42TV1rmTtuOVhlVjhIvXmYaOfmeYpHWXNbZIjScJhpjWlfAeIf2Jh5z1
/Mvt/ZuaY4GJf5k2qqu2Dcei6nBMg97r3VWXgRBhIHznoXEmRUH1BlLf+yffIVSuIIfLiyEU4QIJ
Tywm1LFPh3WDEGddEVUwxN5ppsJOu+Zmiu7hKrcfTJPVo3t3U0G2TYar0lZ9qffu8mLOxUyPDP9h
GMglqfqk3smggEE/xOlxrvv6AFPgm9e2B+khfvS9YqvL6jLO55sgDKFsTY21nrtqPXYlybFmQGtg
pz+ajt5oNDByNGW7r1LNPJBBjKzRw5S7aZCkRA25DWYGkKbl3Q0hIMM4GQ+I0slo++ARvJuY8wgo
Sl0abIMyUlKXvl04LcJ0A+6h/9C71XXP9/kUt3Oh0JpPfZ2TRd2HOh7uk4t5SgPdbj4faKbOQmJO
d7qReycOHRsHSIqm058vzeTteH/7DY4ryzCkzhxyeTy/rGk/A7TCOcJ/aFXsoyQD8WRkqLw2Gltv
bpX1bSxKRVuxINJB6fKdtDkNsb/HBOEuzphZl3mub7Rg/mp4db2bM8BsqVG3aHburutpgo+fxbty
8kExFeE/kBKBWGgAtTHUnoZo15aNiWUqYtIp8K+LYADRQ2P7waSVl/3dV0XTB6vKpPzm5dWdd0Pm
Ti/tlJDREPG5Z1zTGSMvNufgizVOyD4GAOKQxVOKCnRb+FsQ9HpfD/28Mm14o72Ibyrfc08F7pK7
xOAMs+Jwv9y2eLI/KXfGW3dmOEK4Jllh7toGp0U5MN9i52cdwsqtD0VCzpz6hsEhykizD0e72Xtd
cqthMPuJBvebM5HVQ1zw2SBG+zbVvE0dDiQUBSEUt9YNL0LPtNZ4cOxd7OO++XH4hI823lzFt3q4
L/3+89DIdNXGqbiwXcw+r/+8YFQv9HbBOPBUaKTYaHGg0MW7tYxPklNP3RA8Lg+swzPm0LZZsmM9
y9TeziF0N2H2M8Uo3gJJ7J6SnFxgUuyiDx7o+9E51RnmJtSEEEBNlwG6gpt+Wbtxp4VB62jeAyp6
8+D6lPedVo64fVfnWPpBo7Rz1hpw+zqKO7IXZiDOPFRi6xSghDmK7gXWkW3hgxdenVTvb5Jr4Ast
JWbtvPfvrszptQE+S+w9mO2uFKV/aQTYlCTjRHaSrNApPfUSfylPPey8xV7PCmt31aNVP9J8MUsK
6vrInH879xpqH3WpUZDn67kmNghDiE3glPNFqXa1BvELkSByOpZqYTb6QEgcINoO7/2o9Yunwe2s
VZcYAs6hYR5AfoBHCJ00I3cbaP14NRoS9ziTocdcWxvLKSM4gn2/L536Oq889XKP9wIngmOcjxuZ
TeO1sKtNhSWKppvP+hSuWwbKCK3wLivVK5KOsXOmT7QVhejXWhwNx3wq2rUnutugK5LzGAbKR+ec
OijenHPwnSEk8XqjezKgU7xdDW4rBsjqnfag+dgImEOYbIeokqu+Q8qXTycNi82VrIp5NSlHjeUB
TCKK7qJ6vsY+58FDHMoUD/vVP78yxm9HnIOVi86pDukNEPb99h8yIkMV3EePKMzxBak8EuMsL8UG
+bhsJlgowvPL1gT6iIvlunIwpJq4GWhyOVlQgO0Cl0d8wtTNtdtiPRCu9rrqLXcrUKwf/3zNQgES
b++mYdGAWepGmp63qGZ/ebfaMTb0ETzrIR4lLCMDu79EM9LzOBaLj/s6dwsYjj1N44xrR+xamETb
gnIIagGbcHHsA/3qg4v6fQfnrOJqTKyMDGEuhhm/XBT9MaCPrKJHPaV4SXPYOBAD4Qap7ZYsV/1h
6DVsoNW5iWA33fducldjP3FduBmJdlPzwfG5EPTe3SaJ7QNVm2N46Pje7YZVUeNg3BTRY9Pa4q4u
sN7BT/YLbHTe7oo+LQPKJTUOA82Ca3QnpGCdqe0tOz3KabJOGACEFwWxBDuAqRi6YpLsw7TQNzi9
XfU9NtFLAeDptUQZ79XXdTAePritajd6+yWooAWoGd5CrrTkuzcnGK2pd6MmfRzmMVhppXh0Mmop
SEn6tg6TYkNogguNAEGZsFzsML2o28wax34r0pulmCpIEcB9bbqZ4+TKkRzqy2zqzxf6XnfFhm+h
jJGO5UmAOgQOb19xH/yIynTsHzM0gFeJoYm7zG9fEpsUyeUBoOytVrYMoEapFaKQh4NRgozUGTnm
emxOO3+mEfXCF1MQ1hvmORYloj+VXXajJySFxLOxCho/YModtieBwu226ZVP1Z+/ivj9noNOWrwI
pm6yao13JwSuaIY7pmbxSCf6YmPedpGSWDZ3GaFN8XTl2ci0GXYPW0N3FOnbcfaWm30yKik/1ZJC
Vqqb3HjkwUacfGcaZlarAPeCf74RUJlDyuMS2f/wRXh7z22sJyo/y+PHIMQN2ItIlBps3LXG6NxK
aufWCI+lM2zSRHvmHJGrpfxYDlfpzaQbCPmBmYbxjizIKpAGdmimQfnhsCG8q+MMJg7uKLL8kSlG
vOuiUNLQePF6Of8CVginDurPNgNuTWMbw6+23eJNAQ3fAIpgTPWC2cRjWMzzcRJ5Ar8pTXcmQ9r1
qCMfYVSN0igzj1jZoLIVKprQEuOxTAeU3NHL7HDsOnpx0yR1ef7ndfF3303N4EwWOiC18Y5bm5Pr
2zMcyh6XFnPZ10gZPBF9hP5WlTQEvZMqV8QnggetjzaC349QCSuVosrkUSOpUVf3y/6KyyXu79Bl
H5fmMMMtZUsNspQZCPpifRwOudrZUJRio6NbG6ednpoI/BFfE1oVfSIXt54/uCeLz9G/9yeWHf4t
lFGuCV/WUJX728uCIoOoydIwVKg6DegYF1+GaJvK17sjKVFPy20aqzjZjCPGhV2arzt/9ndWZY1g
RHW86X3GZcv9s7B2PMPzMlh7EwCaWWjdRnHvKlyjDxEbdunPgL8OGRWq8UrIQTL9tLmMetTFxHcj
SAzMXVp69Sn29OyDbWGh/r75qtj4ISqlE7NY5Cgz337VsiuRxYZO96ClWL+a8zyzL4Cqj3yluk0+
DU4x4g6SXIZRRtITFsh7Zx4vqqZet2XC+YchE5PJYmMzW32SU0XGku/dFAhQpYnKVIrsBSLglWm5
w77X6bOnVutAy2ZzR2ApxqO9cxy4W9u5Mm5i5lr7dtCTgwOQDEvT/u50s72RaY5TlB+vElvv97Uq
/5uWRiauh9Nk60ehbp1eqpTd1PngFr2rTNQmZJnYDEqWKf/lf97eIpHbblhVlv5gRf0maGgkl1p/
OUPdyVNVauYwKLH1bRDmVAOVvM9VBzbGFQxGtJg4/NkfVPzv2iJ1VTYvLF42AgyD5fHuxSXoMCq9
YqSPVq+DlTBaFTH+SjmUtw5rvgu9c01CrTJ9lZhkMCLCujQp89dWUOoflcLqhXi7ihTgpesQIz06
JP3dKoqzfCSO2fQfZm8snwZ/qvYOcCrxN3bseFsHNzV86kS5p822CNfJxT7Dq3gxp5tTYhJ7n36q
D170sNV3SMC3f97lzLdjMIoMmAZUGgBp3DgYjqr6/GWj4RkijWRI9LDsLYbI/d0Ym+j5Ccyp+p7a
zqpJjGnFhrKaA1kG5ZZ8YLkl6RXpsWMSO+RV2I2QqQrb3cQbsLd3Q7NeitGGeEmcPHZDbT1ok8pX
6V1n6+KIsqqbYdq+Vqz2VTXW9m2hRfs/f7tlk/719ktqVLZvEyaGwYj/fVGYZzRhqaNeYjvBlCHV
oNDi1+8ppUGK1meVEOehB063LSakczXxUbgV4mkNGW9HplFyyLTulPhE3Bapab4iKR2JKYeCEeKa
4UD1wYqx1Ip4e8ksFxchikMmN0DruxXjGaGFW2DZP8xYu61lYlyWoEYXrotPtBsJez8UFaFKfpCu
LHsgtKK3buqgj1dlmri462F0nqnkdJznmR+o3jZlKLFzSIJhGjjc2CLRVuSvR7ul4+l0RyByiy0M
y+MG07mtBmvBGpkpJcNw1tUMFoyivw2KoVk10AfzwQvPS5ORn5B4DZMQK88GaT8ho+KdhkIIwAh6
mLrRJjH15oMn+g5DVeuVcQ74mMvlGx495tv16jLmJLN6nB8mq0lgLjs+Rt91SzfUXQvlO9aZFbEA
qr9eYMW01uddXyJsylNtE9YWPmR0SUvNFuuk7vQtpME/Lzvq9d8eIgoiNKMA3R7rzn53fMcF4Q3e
7LoPA969BPEM10uLiB1qMj0x5i0ZWnFMa7GS+h+0gagLxNc8EiI8pWSK53gIlp0G6qInq3sZTngv
6EozLb3+irCgbwFphZvlz/jjxjC67sTRvHGTGf+MkqyUaCxXfau5216tVnOevlfM37g7BO8GItqG
gv0EAT4+QSTPQkkZtk6A35nuYa2/FI0L1rG8oHjbyMs49c/d1j+5ZuNAYaOF0uxOX9fWi2a7m4jI
laGCkAgW5hMKY8i1rCoBj1uQJvWvLoS1Jzd0/oxD2X4nOoB94RsPZhKP++UaxrL50jsJQz07Eluf
6a2H2pWFdtumWLIxJSPwre8MQI/StEkgTKDxFW7zzcyy+RiXQLheou9DZ/RPlO9HV6+GQ0rJCGTK
cQ1h9pjj0KoQ97FrSjK13O7WkN13Ja80VZXiGyQVskvt8NOpP+dJa1xMQdqtB9fuVxbi5A1IXHYe
jTmu+HbWnQd5i8+jPzxo2OgdvCIi7UpVvgoDikwr3lo2hvULOtnCiK6IrTuv/Lj9thwJCiEPq3Gf
DFTQU+HrO6PIu3XRQk10Ij89LIC5DEYCrtNKbpvYkGcucDuTPiowhew2mA6v4QKM2HrBd8q7PmK4
gCA8DKN5D+2QPS3C8LSJ/HKlj6hrq3gVYCB8nkSfHcqXFWbgiP1m57pLWZVKmLEyEuzRROkNF7QS
0LcUUXjWeLZO1MxriD4pxUlHuqGW3kZQ0HE0qm+ifD55zAXYB1T6Mdl5h4zU98jLkZxhEDFVCRkW
rFOPnLNxSKEIOWJDx6NMSjpkrOatzwSUP1Hf0Ve2r/ttiYIwBFJi9Eru2qKgfkWS1BdddriGST6e
bkYOE75IzgiqxJDA9Ag8UCOfIrFJy5sw5MFNdjuqucTSoKhhByZ3I0pmPyQvOgk1ZwdwtC5jP76M
E/PSlVN2IOOMQa6q+Ev1hUJRPmEVYp8VFgwzPbIOXYnQmmBsP66YM2O+vk6M7OsoxmY3lmTtZpjf
B0Rckz2bRmTW2x72kLWJN2hAatI+Jhb5EM7VJegc6nkb2zv4oOi8BaT10gDmNvz7AJHxhsjngOQi
Qs+X668xljwUjbm3wlHcmZIZv94fxtmB2J7pKOLLbL04PKNoaDdNPKEWaEZ1fpAl0HY/PP3eM6aX
WugFYxlyEAq9HjZJhzq5nbKbBbtxpX0/KLCDmTq5jXacnIbCPqXzTPa2fTFEtfEp6pGhD+mtVSRY
A033y8pvx/SYzO1wmGocpLQWOKNm/nuh5dODmPx8M3SGS8klnPVY5fHOt+Z1Qh2/QlxvHezAJ8xG
cdKtPBsvHNwyNvOY6isjE4+J1jmnZoIYlnneatnqE8T3W82LcTr2UuuQ4uex0zTvZblPegPbIYyI
czegFHQyWNs47e6lhUISbMHe4FNBRLWRw8BBWgJ3O33Ck4vNdq6cNTQ0bm7cf5+JrzilD4Sb1Luw
1J5n37hrsXU7FhKJLxwZTOwz0R+7IC02lvd10DX0QJP7aOAwdOZlm65YBUxh8LwoWlzJBvwzCFdV
H2+kEMthW2BjjCazmebN8ssI/AVQeQZo0uM3HBj8FTUeb6vK84RiZrIs2GnIzyRdNG+CfVyzL9hj
OiE3RE8H5XJej1hulIUGHQ8a8dlyY5fFLKPyuahh+icdrpQt2TVnrdTcXdV3a3Ki3ZPiTPdtRmpC
ZDjgZW4AH/vQ2BIVYoptvWbuBCjaPsJQxKTyPaRa0OybjgSHKw5HyApCEsY3Nue147gnmtkNqTGn
mJTTjUuC7sYoKcPVb41O/GVo5susU95WifmjKTLjsJRZbg4K1PfzbQUKMNiTe2IiyaEjif0MYQ7q
ptbcJPlB1IQwD4IAPQ+mAzGe4jAxwlpLRyufyqSwVCQVWzdahy0eLKijlsGxp9UrM9HXTTGOO6Mn
X9ofaGzNAL4rUyKKIAVeCdmbhwXLTsq5PodVus0GC7oNW9UyiPKduwFSyeVy1k5MotmXu3XpcZXL
LyXwXVaOq5XrUZtxEcvNm3QYrEM54BVslfZZS42KHA2eT9U54W1TuvcyiGe2fFk3u9B+Mauk30tN
HEWV7K0mPq+zkUT2wPrs5Z5+MswPhsEg9b+XMMC6sPMUig8l+V0d2istJKRc+8GY834L4Fnt0jY/
h76TwaYVl0u/IBscxlO9JdG48L/pBs4epGTrADh4qnqf+0gQ2KumuzoSWOZY8znSwnOM66rDbCYr
3cnt28rBfXOqDjGQ/clpILdqBHXv556nNBQ6HqY9B9DyICrPfPB1MW6iKdh7YW9e4Y82Xk19fzeQ
iv1pqhr/bCKSbE8hfz2yBV85Os9ampfs2OWm9J1224GjEjg5OKe+Ig76tZLhGO0xV5iGuNtYHWkW
+IzgGuDHZD3ZBuBE9jTFrXuwZtte69BtDjUePo73dQE7rTJuNz2K4K3o0lsygOrrokzmTdfNL8tw
bu6gBg+1gQIlJLy8c9gAa2Gu9THlMtZp2wiVclkckE7ap76Y26+xrV9qlnq9GzQ3deWan8hFrfX0
pmri4InBDsI9P0huKi+DhWxr9WZZ04KMWUYCOuv5elmcZpPfiKhHXjjhOle0DR7calWHItZ2ysWd
cGhse9xpOpcwFDFwX0VJnnBQgiEuAHLcEHw3kDO08ody2hf9TLgW5R3pq+WzmgIc4vxyastuN4sm
38nEfRratv0Ujend2B7BkqOvskwv6iypj+mYQMFT4R3Dbe7Kr4MBgGy2GWAQujI1LaBeTUWJzhe2
zzacI9K8rHalt3q8IwoMHY06IYI2PHpZzdJXe6c2cSSAIZ0nwfQyY/LLGC8l1mRjmW35pPQsy3h0
aqdHYFS5S8KYztYvHyY7vCQeEbNE2RJ3oibvwMRs8H3/1YR8RYsrje5mLNPbpeZYbvGy9AlxlbSz
rblzLbh3lSTb1ErtL3haZ+TkufWJ6FUnqYw7/5oG4ttUA3t2Qy3WRaWVF6+fpmrEFPXfLsG+c9uQ
5F2VJYlC2Nv3rmadMcjCzZTU3y7UGQ9yeVsZl5SCMVtrw0nBQXXZ+PVNGBn2/VgT8RUNz7IjsQyj
FwPHQX1SWSPoTeG8rpg8oLKGzK3XzXQh1J0TkWNtBvLPN5rB5LD30nZLZzMdyVOBYK9v6tGCyw6J
a5MbzSfPYTq/lFCiwsqpc8+z/L+ZO4/luLU2yz4RKuDNNIH0hmRSFElNECIlwRx44MA9fS9AFd0t
ddW9UbOeKH7p16UykUicz+y9dmzu3Q52PKcl2RqNA3Yi2ZCXs087jVOAGefeCcV2PYu9YbnKTfsw
5UN2liRwnSIlfZ+1mb9emAOBlR28W314XZ4xo/QiRCfFVSalfZ265Yoze9skVZd8IS7y3EOkxiKo
fTFd7+A5xHmOZICejbL8/VmyRzjI2mD6I09hk1QkfwIxoZ5b72txY/nDAciddeRWTHaSQQdcVMzK
XcOHZ+G7zoFvHLgTtHM2WAchxYveFMZLmO878CTbfo6Hr7GNP6AQwey52qMaxdrdK4on6eEOREf1
IKOGZ1SLl0wRm6GN7Ge48csQxLtY3XzsdMJvFPfBrJORYJl23nSSYWPqZj8qh8GD6CVRqy2h1mZf
7mFdMYuQORHc2ZgfukQhLUxvgR6VzktGi1sysMzzk9CUMOiAPBxbYabEQZQIOLnRH0ZT5EeSLUkV
4s1W7TycXdT8rCCpbRPB4TnmGc4MJutV2mRUJDUh9z3q1dJKsCrUrbdrJ5ZSa+VtqtW0sbqfjR0m
W9hIE7NpwnLq2t2GGGMBZpJbmZD1BD+FjjaX9TGyyKoakm9gxvtgFSkYypuF7/zgFOYH6vAYiX/a
+XEqoNx5nfF1CR2tWvmlzOb83pfemdwiBMVokxmKs3Rc597rtrYasE8qlOB+Ip3vim3J3VQ9ZUpF
gDDPnN1aqhNn3UmzvxRciNF99maYdHOS/YTliK2wAEjHvsg+Ng4d6ug8qIpgvVMI4pfcoqLsat6t
PPpF+o84kl++sZoZ6qEpvZtNYOe67dI02DS1mTTH9aanX8QgSiJdoNsJbb0aP5ZOmD6hkf8el96D
mo3cxmq190ZbPdCxBlzOYO1d7Drsd6z72m1bx2nQ694jCif7XInhVpMifOhERhQuxk9ONP3B0QaM
rYtWadmg1RnhFFqRnkx1+sYSmJFIVxNNqlMrT+aPQuufJ13JqXrpewlvR8/ZNk96zkBgLRHXszE1
MNPaNrpTQuSFX9jAFhcezu8a0epTfHE9NAIe3eC21GN6I8sKYVX8wXLsQbVnelOG9f7aqqa60pG4
a+U4C+pwb4wzrs7G3bWGNQc50/StJie4RsiU1inyOohox/EUWa04aqmXbHESwD8mYg5wVVwDdWMu
ljbKLVIddDt6iGxbejqj3RaDyDL+EvQ3UOZrCyl+v/QwwnsoXN9OtPzLb1buIkuIzdjdRgN/tYyq
0bfItmct7PxA6IwpqIkeTKqGcHGQZCUhiTSGu6wviSNeZhteDTQ71wONZ8yeIWgADiGmFrn17dLF
V/Ulag5rL5cj0Z1wnpwsXepQfetgXW5MEdVQgTDNR8tyrBwUf+VSoCpEse7DELNmWnmw9hycqkp+
izztF8Fhb8Ks260OBsq3IuikEr55UBmvS2RiQsm++AzX+3EgBRg9ivbdm8QjvXkXdBoc1816eeEm
BOE0qxeckA+tmPtzYsKO7A2qNvuqkTi+KYiTPNi13QRkN1AgNVIQi3dBTqiTjmlY56oyjdOsR4+D
I99JHpiCHgTSw6zR4bLBSLhINNQgYHkAnKWO3uqfJ25/LuuWqaBlO6oB0t/SVRR0f+2lsISOOVYP
72trNBXUUU4cLe8CW4b6PkzUwi9AGxy9rjC2XpzP/zKUXFcKf85sWYUgYzN5MLAvXHx7//cQPY8a
hFiOjF8NAAqntCbmjCHeY0JA+K5JJtDCnV4dm3CygqzuzGOoK8nwMhu5+Bq1Mx9cn4T0UB73XUsA
48LwhQLDdMoVMXjw6FNR22SvNxhFpomoeYtUuow0lUBxSIuvun4+2ck8bsyERraYSEHkGLbOjK1v
E1Md5i/NuVt35xpecBICiPZdf2QkFvNb7G4IiBj/5TP5r64KcjC0DFwRiz3DX4uYyUjAJ5Fn95rr
HHNmzoalKZ2nwWWgVzvFbtZ+geSxYQQAViBZYGc1re7bCva9hrNhm7maCUnMU0/rgyj38Ax4tTF+
ro+GYqSa7ct62hcLB7tVpUYryixnlt/X0yvsH8dobkj3NI/rBHKBv0tzEjcmpZ/pNAUpR/VF1fPH
dWcaYjY411Uybtl3/8u1+Etbu9ygi6LWNWyWLFyRv0UGY6i5WVr04de1XwCcbYKLUcmGW1R70dwz
1bSw7TylhmZwhlS6HzudsRkSbJEWyW0kAdmXWCqnvrEInavVF7ViZj+0CdTEIoU/b7JIap3mgmOG
J91S4M8L5sWIWaxYPJHjaYOZCBEx91Og69WnGlFa//PXUF+m739+EWyNgQtrCxtjoeP+paVQGWkq
qYmG1UkwORIgNAaRGBtop9EbD2/jURTMAYuKNBsXIQUn4AivavU8lqETQPCjAXDVX6jM7Yva87TV
CDlQmvaJUrw4p14+boqwehvqqdv+82vXlob279e+yCtQD8EAYyb255fYRICnSWxXXxXJzo3a+FB5
WgwOJg/3A/Pa30O3dSpRqKQkFq33tk7uFbPUr4M+/9sL+n+XCCyeQRszvjX42P9er3IWO4NVqDH6
TsXaMvd71kr9g44xYQ09Jycyui45DqXQS/iwFyXd792/tJ+6pjZY3yX/ttlYt95/XSQUSiARHM12
kPn99QHPOIcYCtjp69D17E9bJYWRTYKAlxw1lZlOFOtf129rmbOm9prl1DD2I5YwAkSWk0QZxr09
S/ocqqr/czgNWXOP2nFllQFahjIQGeO/bWOt/3fZuXgaLL7IHv07l/bPj1gyXtdGs8peW8aBd2F6
R2Ztm//8+uFGwkqWTFtL/+gxYN6NGAEiM+5pV3UAWpQaSt/aIUZIw57iKBPc3NzOq6hYBdvvLIWZ
Vb8B/24fvHH0YwsaOVm2iMiZHK/vtu9ZiMxW83v1aSXio7XNdp/psc6RGre7Qtas8L0WeDfTu2ZQ
BGue5GNt2QdNzpeKjAwmmKe1DWZY5xij8yrL40iXq0pLecrjWP+XVf9fSp/1+YXhgx0xyjo2A39P
g/AmJbGBLP5rm9EEhaxmMFoRJTjsu5BavC5QQneV9ltF2bmJF8CINo4hQtAd+KNuM2pwzKMKMCbT
0PnexsrzgP8nGMeousTdt2pWm2PTzBGRYVQm9Bvm0WFjj1oVqH7bnAs+nlVk9c9f+78kocs7Q0Zt
o/LwlicWDfCf94Rb9XPqpGr41TYEs/y42MUE4pROGQfrphBhIeuURTxQW3DVpyiPf5fmZp7ovla5
O3LtQI3S6q4f8Fo5r2uz39PAEoB3nDDB+ufX/V8s7nmxbLUX4TVeMWtREP1fi3uni9puJIHjdR23
a6qjH0tmxxfRZdYzbcaBYcojeXPOjnHzKzb68Cjb5IfZsF+gqdo0kq3w+lUNa/Er4scdh2x4KNPQ
X3vBcWjApWi46xfN81iRM6O0CTEdTvyp6VP3TFwuD8GcyPB/fmfa4v/960nsYDrCCGxBYiNI5K+3
VqWxhKWXitf1CsK3RiwwosAdvfGIzW675I4nbnUYl7I2TlRCsLWCt/l90q1qR/dn7tiEMfurf0+6
EE9ZcWXsO+Av6zRSTC7Fkp6WTMzZiqROfe3V2fUzxWopwcoNJUpUzx8R8gZG1LMKrJBZyTr3KeoF
pEIjh11XpmiB0g1KnGO/LIE0A/xwYjgxpIDotuouLTC8wTx613UWt94hyGG7I/PhBC2vrzftEiLB
Op7LSWp0qp9RTjqbUtE4NsuQVFy4NcQcyLw9GTK0n+F16oTCTPlpfSYoi7xGqezzercqFjlCc2c/
r7dtUjVW0BnTcd3yqS463LIj93epJtfOtCkyomkmOjaeHGQ+sH3yib6if5vCL4N0/bSvdqu6U+AL
vDUG0QXLoEAK8s4rqhTbm7RgaApnZ6M6Rgb8ZS3OBE7AwCwJDx/VF8XNtUsam++dFWX7SI1/xkk2
7FJP/Oyn4br2uYqcvkRsssm5Btitt27gOSFqQtsdD/UYvstumq/esui1I/nLGCb1stwE6VkjEMuo
QRItCzqyhWEVAmC7rb81J4IM1gnF+lugtO5FTS/CquODhX5gk9PVb3FrE/9RG37uWOFpbRk9AC5N
OKinepprIvveRs2eWNEq30N3DjdZI27T0ncOSQruM69iCC/KCeDDmcxDczdM1Y+xxfS7Fnv5mNwM
2252g+mgQAhDe5sunaOiRD97Ytz9xk2GB/bnlisu69JdZWe7TZ35tyjFXawJpuKdSKmW0MfyaKdw
C/7zl85cqps/D3bX1TgYVycHOQp/VT8x5PqsN732t6CbXDLzuI4oRaPorLitKtBiqFVNCfizPtae
mQVhOS09MOiaRWjlTMMXC+q42bIIWCW/boxVvlDYalOarFvp9eKOqvvahIa5Xz+UKbqHEQNs1uIo
SkbFe0D69zHbrMbsqEmCtWaF92RtCldrwLxX+3KarTvXbGM64lMxcQlVi1Dpny/Iql3984LAMeeS
MDmkpySi4c/na19no2kXdv/a2YN1FgOTnlZB8jfZavXbazTi/z57pcR/FEUMFkRaH9fRqLv8WTeV
5JL0dR8YecdXd9F7rC/xf8Tn+W9xE/8fsiSWpue/t6NufhbJHyiJ5a//9qMa/4FRb2HfYJpEGGXr
HAi/URLqf6DuoppDLa8jQTZ0k47kP1kSix0VH4pJ+czxvrB2/rcdlRBnKmpPRZhj2xo77P8ZS8Kw
/izVMRzwKgx+JCQXSmNe5583S5qHcUM618awoulsQS/fjiCP/Tx25xur5PcUJgGTVGHc0szWb5KY
uhRkb2+m3tF0KC0ER0jBCNdY8F+1X4KG3Fij+UK6RHS1ikieGwZYjiLzK3wK88Kjcp4j77r+0g7E
Ctp2Rg6X6l1He94r/I/TpA7RLQ/nn0J45R57g3NCOel7TBwukV5ZF3fo36Ix1vbr79Y/F0VVgGow
1a0lG8GW0XonZVPb0YvbZ5NiNOAavNHC3wZygNN2Tsm0AM2KIA2g5gxUfavq40s8C/boKY9Y5s4U
0R6TKwvaRQImJnB7sKB91jnnNMS+UGLF3DSJW55VkVVn2VGVxzN0hDFNzk4fvYeNR4RGrqfXWK3K
E+TKvbv8bghzsRlVO93z0lEglhygFr5530xiJcg11BTNOD/NTh7SbcpsK1UtCzrxfaqs5GTkzqnq
9enUo+VjRO3FgZoM4wW3zYnp6L0rdNbiuSy2sXVpjIq1SC8erWmEz1PF3gn1HqVXHB+jBOWjo4QQ
69toV9lzGkxMMrhkKd3jpGzcZqdBIHwus/SnFXb1qSyCJEthHRv9p1XE29YNETrwCVJ7DI1vVd5H
B/LZd5SIdYQR75M6/VWx8ixd5ES5HdvB5C1JhSJQRgtmW98+sK8d3nGlboEt/BC1/asshyfo7BPx
Qp+JpaZbTtYGY39DpGOYFFvpRn0A/admWRVhGSMPwx3piLzOOdozUyJ7ZrcrunwPxiU/17IclsNx
keNT0IY1I9Opkicljt9VfQJ4jbxhLNvsmNQ4J+rwR1hljyJr2sCrYtKWrOZQjgLCZ0w57T4lRqGf
E0UhklZ7diaQn01ChtxSpk1Qx9ltXS279hkd7cc6HDZZ7JoPvXB2Uj3YZERsLVaMu9Lp9HPbI6iy
RuWg9yQvDr11XX9RPO9dn5BeNVGnBhM9+6Y7c2SEfh7lLGUKk5/uotjyPpESajvdid50oPJndfml
nMd7W/aAZpuuPFWEKgQ4RK2N1XMCznXx1TaTcIeL9YfFtJobJf8ojI3WDrPPtJUqqp7sk8NQ2o+k
GW+rstqmrCx71A26mrkngroiH4KcoYjUL9XM2uBBHnyniJbkxslXhymYI7k1auulSOHdF5W504r6
BYDP0kOp9ZGsHDIE1TONLgxda0CMN8Z+pFjxdYTEWdeqeiqiKL3oam1uhFHpQV24+dnouLDGXLRB
bDfDntndjzmsnK1q1ZBwogF/8R5aKV8mPZZ+U5kLlPSNVx36djTwJ6P5hZEUUYSCUzlx0FdqGVvx
Tg8ZCaM0T4A2qb2HeXkuGW6K7AnVvL1FpzZvlhi3Tksmv0EDF5hwcoaBhWme5wSgjdiQU4xZl/mL
rFDPq2l0rYlteDAle1OHaQtMnnZrOe2us4ov8GNPstaphtXQ1613NSlQ38x7DYPxnsr0oLZNgsgg
snjmlH4dtmgiHaUM5momsdjjk2R9xb9bMWlnQw5jusj2oV68D6Z2ZyVB/JVTfuvSogoUxvVqGroo
kFqxaZSu3lGKVczXeRRUMak+HdN7l261TFNv544IdlrNQV0cyzIwc4d/ns3Y3BIM2lYqiA5SXrMu
qgBdgiGrpwhFn46uJsvCg9DsXyCNPXR2/It96bzVVWHt3SlOuGeJ0o14EwZL8VKCd1dsxdqVlbYr
LGoooKI5xHGioAiVJbSDVUIm9AsfkTiMWn10zPApHoor3QnBv271lrtKv1VNgtwGfG6lPQRowEMR
j3shlqpYhoSV5NGHjQpzI+lITzti30neqGfUYkb+3JfkUMirEVcOIWX986x5vBz1luHe8gW15tbr
Il8FR+GzHE83ovf4kuCiZptFjBNBoiDBmH9K8SYMJwmyMsI6ZiGQy8cH1JImK96RpntiG4/baNGl
u8XO6Q2/F4QtNga7wlkDiY7lL2ZfQf+Tf4g88WWIA7cs3KXLyg5dahJWzFMxwQbY/5LZfIb2FiT5
ECJ4GIOhI2UixsF2LA3j2Z1CUlM6xx+tquGD6k7AMy8x5ACz0XlULmbyTcpxhCNrl5ax9rxIOOAP
zDxGu3Ezzhax6mYIbk1+uM1AaLKV3EuTGZhtR/dJ8ENsUlVY1m1UtXoYiIPbaFpyzxMOKeFIMqGU
2G8cokLYvRaFG27jLLqliPUiw9Y33GrHJBlASMiYk616IYGj8DlMh2CywaWXHKppyFgmb2xoUuNA
9IvNI1xJaUSEsbNbYLXGWAZiYv/pTI/VQK/DHXKWo1YcY7O/G2k00rCwmpKmVC9mHROsy7BqAF50
bHMygYe62eZiHJGEAYJw6h8lBtzAGAgWNT/DrmGi5rT9vkhQ9kjY0lwVPrVpvFqjvh/0zL6mhrjU
Y3VHkcFaOBuLQ9HXLDqrqd1SebPYh2ga6U63tVkgvVpRv8+gnitx/kPtRkmwU5EHXor+EyGzR4BM
bWxtKwqMOuFudONyj2C2CxCEYjwZd1NE/4Z0+NgBPdqD4+e7EuVA5BJ9l+YPlT5G50iqt4ikX/b5
0EJTMQvEz+Y2Z8/7FH/mZUeSMDJCxKVusZ+B77AtTS+R1oFWqkP4ss4nIjqyBQFSsSCezrkXYT91
4Y0iitcypv5uPN0hmlOMfeZjbjCuMD+TqLKPSHS/NGV5cRTnu6MjO+4Luzjb1a2K3e9WFV3TSh+2
oTNPO8vuyR4cZbhREbtsvcHc6R3Vm9Mm5sLbeFJSOe06p36Rontkxj7v9BT3hVD1l8rhkwUQ9IpU
y2QvYJjcjBPq4ETWW5H+JEL9sUHtyiZ8qPY5Zx0rmeanh5x1pyWLShzXc9mW/pJ8cQDrl2551hEb
qtEheVn0WU3S9iEgEbzWJ4SbwD9j1vpA9WNdTEt9NFqycuYU0c882/1uct19WiFejvsc7ZURAkBL
YvJXk/zNQV0zyDbbQq9oOJOKLx0Kp4G07b3rFoFQp7OJ6ImF7kJzbeYP0ttfxlyD2iGs9zhLxM4c
ai0A4P0Exxo9TaE4y2j2a5kPzznwiX0emh9lrkXIppkL4U7ZwikTZDRbm1Qv9SOhm6dmdKO9SSJ0
m5FSM9J5bJMoP3NHHxSMzQAu66c61p4aTNGmyECvh9+qlvO/XMT7DlYt8kMYWZEROTYBMS7Klgob
5QC82Lw0bo1OPTML9WR2yfMoLZwq5bL7lV7Q14PiD9jJCh2obFn08Ze4c281CM4NoDzhz1U6ozwv
1A0O+otOJC916EJZr2d9b9QFGGn5oc0NtTFKYAc8U9ikEX6JhP+Cqd8VwoSvDVQeKo3+UEUEsczD
jveGq0AmBxTrRtfuiCxHXzJnztZROXuM/jqM9C3g4F4SHr5PMk8eQ6V65NmjP4Syu4HXyBDdQcA1
avNnPFnesTLEQJiG+RQ2rvQH08DqoLPmS7svtcd3U3IDBFRR9pNRI05VIED5HTm7MamviWvXS3UR
WMK9tzK+5jWRf2VsH61dqyn60xDVJ2T9DOzDkGdB85WsDe2JzOJOC7snV4Y/QMkFYTg2/jTJj9hg
eKfHR1ymxskj/+pMauuIsL5+ydg26QJbPW3T1mgck11scjeFkFu3d5utcJJka+oQvWwjPDQxITBu
z/8ZuwrHwZi46KbyG9Gu+HBqaoqi+Jzl4B6N0Op8jK41EhXTjHv0sVYb8EX/2Q7m41ABm6g42Lym
QgjMi9ljv/rIlS47sQJqhZxOXkyQA60R+U3eFJhdDcE6mZHkE7kzxvl008Mx3Tqzc4TFBzGlEkfZ
5d55HD9dCU5uSCqauFzuqQpeE3e+4sJ1fKWhOSiU7q11EuHHJW9Yre5jiQRQOLbja33rEAmChjKP
kXQR/Du2OdlhbXZhF/U4daLchcWdMFztGreDFeQ8DSVDUeJ/5pfOUqYfkf0oOWqZJqafqRcSO7kU
Cy1Rs54qoq2u1NiNJrXdFqnSopbNcAW4NmxTnSTSSDYvYVzBQtOL9lsdFaSWFtoVDXCOMQbeXEPT
eptory5ePAXRSNh3SyQWJYB9i3vHvqXrL8B+NlmI8Ss3pnd8gNlt/WWKtdHXFdyaNLvTLUZ1vDOJ
h9hAyFMV/dAoIPSUrEqfRJ4d3F6/80HDxmO3QAPjzFQwxXCa0vpS2MMrK4J9VXXbsiXNAAl19TBa
35oyTHd0uPMhV9AF4+14bJbBa5iSLK2gMeW//JCkwe1wtfYN/vcEwoSoSQML/bIUcBRj3N4NyVFR
Cjg6Zg3rO2k5UEA6bwi9qoNqRb5umuesmu2zGyJ750u4i6kRIOLP+7YnG5TbIO2TNwqMK1lc+c4e
QhJBCafXBzR6k2ntdfySXWU9JTplTOOS3oh37sj7FyGOCo65wa8GBD3NNE8MpkdK4nFnCwI72e4f
UQ0DfEQFX0zXcbIFWTnK0W56VFoW83Y9AyFY5GF7zHTIi1VPM0ZBi0fl4iJ4CfjCVKIp8OVpZlDn
3kEvNQuhf12iLDff6mx6cOz0UJnqcLT05mXoKJtGtQuM2PzKxEe/q4WEF561J1dAzq2h9koiuBBJ
jBMmnG6r8KwueH69Kiqn+w4JDrhHd6pofPut27WfFcf1uZvDeasw7raid7fg66NaoNlZD7wZ4ZOd
XO22OteF3OXEVHSjmwRtz4w+hxJQxVbOew2Nbbdkhw8ttzhxnWMXJWdpoW4ujPZbIx7ENARS5vUe
wxTeHMVEEgh2Ip688ayJdMvCQeDSggGMh2AfES9IX2P1XFzY42OhXJDHYazIjQi+bwSVH12dn2JD
3sPCaf1eUz8Kq9QuZNsWgbYoCoZ6aAA9e83WlkN67G31x1SgY1oSO8+TTT9S8U3cZMOPFnciWCak
dOawN+2+wrRqHo1ovPVqSwEL/M+fWvUsmEB4NZJIryScVesR0kejfex65yY1D5lhM2ekmuCZIvTj
5gpyQjOw982yVpn7O4Cz4WlEuEa3S68V1paGfwRHbG7yw2+yLk8uZWheMpWI40vuEplac8gNkRjA
ebCpbbggshMPU6m+Z1XZHT0Kj63a0trERbvjFeG18RjOxuha8XM4Z6d1vlVxPR0SWKB+OD17Rnsa
vO9WsqwxKx64BMwHU784V1McjRno+QDRwE4hcjZf4li0Yd4RLXFysWdsjEb/lWpk2bmc2eUHCzJK
Cw3LWvpRMeXHVcIyaMjCFy20LyItv2Ta9A5/8yK95q7n4ylWBqAGlQg3gFsO8/TpdvKcif4YCX68
RqQfUiCg8bOVQIQPUzbkBPr5behehrA+Ix+p2enwyS9alr73xkDIavIdS1ynTNpHBQ7dxlUVb69w
ZS+5Ob8XYwM6VY1oGpERwNDsnScxJ492fpUGCcdtQ2E3h4yAkC5FFIYNVVpr7ZCP84Qe66+VQe6c
UlN9pzPzuzpCum1I9h9wvv1JT+9Da5wpTPNtEo4ng+pkQacea6G+cIco+vdyMlX21t1L0ZAQyY7z
1otDlphocef0qZhckqTCGFWbWjxD2mS8QhhMbj57ps0g0M/SsvThgJP/Z4Ij12AoYD48lbN5YR33
NJb1Zbk7wzL/yrfppzUmfo/8RVKHoQg18ADxzTHS/ry8hL7vPlNsPksoFYIpZPPK0AWhm2y4Or8c
s3pII/cxcaf7ZEr2HdFrbTGOqaV164vsGonyVxonyxVoPpqxfs6gtIASffQUsqwMozqXoAwix5Lo
UhFyD+N4Tujjale7UX7UgcucDyTdNq5/GpVhwDgAUm516s8QM3WGdXTDGo0QonpGIdgWZM6lxo6m
QdtYanvt6vZkx84ejgJArc+psb5yJOzN1gkPg9Hch9F+zskkeK2GmNIW4XVkts1DqNTNrjSFfSN/
l6HicOhiamstelIn55EhxVVjhunnplIfzdFpgybRHqOyzHbwXnpeEShXGu+3MDa7mzNB0Z0qzXix
rb71kcNs+twrbxPaZFPFV2arUt3ZSBl3JfmX9Kh8mCyuZ37oJjJ6iHNx0V9DIa/9oL+ENvEccUi8
iWFP1SFj1qwC4jhknCpe9C4RO2c5G7/J+yVQZGhpaV6m5DNTIdmCb9kzj/0+F2pycJrwPlO6SD05
gZO9tR7kMaXjO6mdm5Sixmts6atGf/fqEORTU4Il6e8j41xFsNMbl9kQmU1HzySZPht+iVAeVFMJ
xkr7plc8ViMv+aKUTJeL9rU35HFReVEoMowII+1sUc6GnXYHd/wtCfN8o0/i6ngWLeR40tWbnUgU
8OiGjMLTN5XhPsuZUhnBoG+VzGPGOLwMDsFpXkPQqHusUav7xdzd8xS1vZiAPgzIp4Q3brkdDqwY
pl0UFdfJiDcgNZ68ltUymVILTbe6Zvqs4I1hLBDLg9YzeG+z7u6UIcMMZTyjSNzU3GkbBIPdNnWt
Z7ng2wdl/jazSWcXzMOIk6c/52PK0O5nJPpTG+Y3zXyXqNiwk/DfdaV+L3MGVLCVqu4Z1x2Xn4jO
tCHK0smzndXWxF2w797Tn/9QrXtV1zpNxvygNIjCeP9IaSfeJwA2A7IAqaxVSlC48Yko5TCzSp0H
7Remr1M+6M8MZLek6gbgQFWkqdO3otZf8iVKkIUl82mWE61pBcak99tRB/xgN4d+HHZd6QhfH+of
rvZCX0ypa39HCYBEdnkc2s+hqvAolMThyNJaaFsE/jQ79Jm7qiKDw4oQptXRq+KZb0W2rd0h36eO
8WzOw4erIU3IPsgvqwM7V8+2hX3xlLpvhvhq1m63aez4Poew3KysvE46z1bBE3ITirwOlGT6UDWI
1na9lxYeb3HWsOb6qYmvno/j0mLHbytmSGrW35y69qPOZBqp13csOo9zVfNhqoTKCu0FA8bH0LxI
UtvPoc7Uu0zL7WAGoRMqBJR4P9zEfSMw4ZCkAziXJZFBHHqRbtyak64L+7NMm3PUFZw4U8c30sB9
FE7flLyR3FVAhsmPFbO8pxMqYJ15pq8xhjWYXWuZS1VuZ/cC/nkeCQ8aNAr8SZmoe7vL3A6ntmpr
n4BUez+r+dlOy1dtjikmmvChqaMDEmJgXRmPhikRt17PORjaH43qPeLSOmqj8aq0ERBi72mS7hg4
ls4ZYepfsvSAGh1JIWmlOxRYj3NuBsJyikM4S/JYcOO6ZulwHBgsXAgWk9Nzn5GA0Lslz0qFm0g8
6CJb+jLVhj5ZfJCWcJzZa2yqGZgV4wDkGlH3BHnJ76X3rIVsiVL7PJtMW7FQH/MEIwkyjJekM7dk
EBHd16UEO+FrOdXDcOxb5WT00XFo7GIr2kHscskX1sxb2q5hnzM8Eqa+GQQPfcUu72mmB2bdaJui
c6BQ4lmdbeu5MUtU72BuJSyZjZTRuRnVA6lLqOhRe+qIkX0CZUrUOxmgP/U+xzhG4wKN4HL690kS
9L1KKFL0o07dCHvFFJRCvhUmWHUuGKSPUSR+2DQHk/jBgHw09TjmJGQWBqBmBDqb0m7xY5FY51Lj
paVCmCgWTsEXoorib2Q8xxCnR9KcvOyEPfeg6d8RSTX7UunybW27nzrANT4peosYbqw5eoAKRb/t
29eBfFlfj20i5ST0xIHuHrErw0F9IyEldAlz94qFgTXOP8DS4/wJZKUEMlcCR2TaQ9/rL8whuwE6
V6rahPV57C7aCQVyx3TAG5KIMyRTiHzWGOyNkjixND8PyYjIKdKOkM67JzxvsWl8Ig8BeKvB/OYT
pP/pmMtAruoLptJOeNYl33ihJ7/0IVF3WjdjZR+1q9SK70RV6dueRnObyfRoTpyEwD3wav0v6s5j
R24tW9Pv0nNekNy0g56Et+lTKWlCyBzRe8+nvx9TBbSCGR3sozvqQkGoqoPSDm67zG8U5zNOSPlb
660JuCm4oJ+5KJAWICiOvxaR0HZRkiTbNkIY1U7UgTMafYnsttroSAthDyhV4OHo+xXdoXxACkxb
Nb08LLWoF6tIwSPKojGwUEWKREZZVbzA1JFrQf+khb26yGL4KY302NZou2p58uplFgbgblhv/Von
VtXQvh2CkzAJtLIBfIwj0YOTfYekto/wXyav5K87sNw4EeV2cOdk8bDGawvpgkTU4Pfa5ClwSdiF
TJbv4v8X1O6TgXtx5oXaQyVRX8N+oEAfim6OmaQliSoanYOD1Uipd991Pxvh0QUtc+z0VqE0/uTK
2qqkLBQxIGQEgDIDyJqbOFbNRWAnZygyO/qU2VpvqIqVdnbkmT8qCEYtihTWl2Ip7M6mKnZy0Gsb
D23MprTqt9YCTVV2tLxKz3stZCqccRY5Z2IDdz0ErbmrjS74POCEKFsRkeBQZ4+KxIVYagin9Fp+
RGwSsXXcTJYigluotT9huRd3agwWM2/5m9Gs6I5l5eyjpkxPVUIlWFeJDmEFHwMl+oz9ebApbbNf
02T76an2uan0aouDMlwYNX/ovVinP8ofafxug6MvVHzfYAY2AFBsav8q3ncHM8K+By2ic6lZ2cGz
UtilBNSQKRGnKk2dsNZv5PVgpaS3sO9gzAQrn9hgWUrxyjQ9EkARKJuUjnGDrxpLliWb3K7qlSfZ
OFWF4jlDmXdRY7y+ceLXRKKoNCjtQqfQD2GhX8e9f8SeAcvUjmYML/5XK4v1lalAnJEcupOOJA1r
HWb4ApnDlvRFAt0cR9QufCoAUJEAKS5pzQ/LyoVBKqEtHXbVWbOTe5alvxMJmDoyCp1dUZM793k8
wtq/t6gPQrR3NkOiD+us9a2FlhY8PHJpL5sufauz/HsfsT27xnUAa0BlysBnIh6O3CpqPzxdLSR8
3bUonBPxZENXohWhcZeqPTVhNCraIs8+uZ0gz8rabzi+4g3pbaPx5jUzjCQyQz/7+KEnav3SRt1z
30g0avVHpSPvRiUkonvZl0vIzhjbqhJqeMb3PKcw27YiX6d++qQNI3HTz/cWOQg9KyqLRUivGob7
GgMFnfu5CCu0ckE/JKZJiF1RDETvclsF4iTgnh3sAkZEZ6TY6cnhUSsHCDBBBq8XqMU2TbX7qAc6
lxvmY27I7WYYvGxjqNGzDh7jkIV9vkaSFImqsC93eSbTkad9CglNXymvveQFhxqAyj6KVm7l0FIK
k+5Ah/bNcTyH0nD/vRjK4pRGL2XtSvQ2unUtWc6CFusRhP2XJooInbJ4qw+5tMlUFy+1qFvLsXvn
YQG8GCQUAkwSO1hM9F9sQXvS/OWXsDI8xff4Vm2DLE6PvJgBkAVtBcztVrnvBeuWEtBCmBkJXGqk
B4qriEY7aVIunCgY0KWR8Wzj3jeMOFq1yqDQrc05BJQWVlIJDdpL9eJAStiuyZy+uyjFH97/KPxI
3SmKDFgvdcHZ06PzVcU7xsjCpvQwsJLElag0IE9TnbirvNI6vP+hVg2Ns6hc9Ur5OUuodlZIDi6Q
2tk0nRwcta4IjlDEqBW8//e43uVqHRwqYIMLGOzatiIeWQS+ph+VFpBGkNF/bk1cpkKUzkhheTYK
jtvIACF29hE36tRoC/VC38FmaOFzukeDsD/H8BZR3hVYEDTMk+6hGrrXSFcwW43SL75zVqVzGArc
6nsVtL4SlhXOtTIWmnJXreImR4xHRqYndbUthlHNQYx/pKpW//7DkFdEAPtSbvqdI5Th4MinLm2S
g4xC5CECgB3ywBvHhPL7luop6a1BMeAg0f04aOyYdaRYNXmiY+/Al2wTneqS5hvQP5XnqDdOQzuO
F1BnNDDJ0rJuhBQUK11QG826OnjMM+Vk1LaxthWcLwrfWXWx/JAVPSEgSQiAFgxj6UbJRf9QaP5m
sLijKjAHgwvXOvWKx4xi0cKPyhfEf8rFYBmf4PfFxDs+k5+PaCaTZn6fHlQRYqWBB4tES8UIn9yC
YFzOTHLjjnfezh+A0n4fKrdbtGr3RDcGSYL+WRG8QpLTH1EzbZdB1yRkO/4T2OHt0CHLAkX/m4x2
PqIxGSJ1TSQ+RanxmlfShsv0H0oqmGDBQKVC9o8tkdHTykIJAz6do6g/rZQ2ThsND1iePWA/sBSe
oHxEx6GP0/ua3g6XQr9wY+lH6Xv7yKzyRaraXxz6CfSq/Wrj9vLZtMRPS6KhpMvha1dbbzZ9f0v6
3pYR0ZStb/PUKggPaXlIeLuE39BO3Ycd82n6aCgR9cah/UjU+Cp3+CwErlPhoP1eonH2qZl9cvyc
U0B/ahHHOOnYw4OkYJtcE92ZXv0UJd42sEZxRTonlKC6tauu1SjF7kzQEw6JfCPH2fktXGZ7+Ey0
K5fmjy4EPVPQzB+BBsVSE4SE/fAgRAh8JnqNs50Xh4+CKGkhSuOTLHVok3jskITTMATFwWqRR5Hj
5ohJ786s28+VYnxqbfkZux86X/aq8n6lSbYrODmU4ABwg6mx7XOV2N9chZ6DLlnH/ASS51Np5Yc4
DfgCQta1apO9eCauMnqx8EVq4JAefr8bsuwYhmC1DIsGUMqj1Kf3WNE8mWjYr3UXEdmQb5aW0aj9
ksY+XvCwXyMytERHgboX8Srrwm7dW2NIHAHT6qJ9UAu4V96WPjYEoErgcVP3zcI7+1ZbLZ1nudF+
BZ277xGw3lngNsDxDEQ9dCRyjZonJaCvjuUSqUoOGnL9g9E4NSbc7gvOf/mySL0n3Y/1dWFLR3T3
9oLOD9NuBpuKxVEMwbcEHDEh91AdKbwgG7fKM47+v8e+/j+Ytfxf4bH/v1q6EEbeAtGev0U//eaf
8k9fl/f/y28grSn+C/KWImhO67YYeRW/YbSmircaIFYT11PVFJoAevsfFK35X5hh6gBsR5sBGy0Y
/lH525NSkv8LQ3pUFQFI6xoIXUP+Vzha5ZKeZWqMrzE8PwV3Dts0JjRaUJ8QN2NIa8IatlX6mJQ1
Pk3PQRYv2YVrAHxkSzsdf64/5ujhN6j7TzM4ZfyLf//P+5//+3/9Hlgg24YxiEk38/2H/cGlSUIT
DaoGlCAtJuyL1rIcn3SPyg+vAdfJsi6lFYHdEmLT0sNoQ6IArJg6hSyZUq27De05redrUzGa40Eb
1Znicdb/ZPckKIoOBSi/FauzGFR6xjZ4Ck8ccK+DnSKt1LH72nmH+OH2XKhXR9aI7xQTPXW0BC5H
RjWszLSBuaDzhrnGoY7NXUeErvbpN2D9r470y1L0s+JqZ9dsEAXRDoYR7Sj3HQnlPptaT+MB/GK2
qjq8zOwZXP4l0/v3UpG+yMTMFlw+a/LzJGE3CB/XlPt4+LpnIXcreFhnOZcAMuHZLfnrwS5m2BFX
d6Yusx4GVDF8jCb47iw0W3NwGDW0umURe+uqaciEHyLtMxpadJeaTalvbaebEVyeG9gYV+uPnWmM
LqSNTGMNmtp2oOi8MKLqPqLhq/vLCG/QNuvuZM166WxvfXsnfDgUkB+YZMXAq0VF6HvCqYcdFTWy
Jw0rX0MOkGpzBdXDGfBtw0P0fzbUZLcbVa5aQcVQyJ6hv+Cv1bBfOYW0odk2s5TccZdHna/izKiG
BnhgvHEuJ7TJ5KGTfQ9TVJ+KDm0nkLurSEQzdgTvbOGLK+VynA8GCQ1Km77uyhS2ULK2qRzq0c4f
6uMAccVVidzwlyKPXdZDv8BL8fn2jH44JuPwqtC0d+49HIfLz8SdMevMAglHS9lCcFkaDTzV3t26
RrdKQM1wiS5jGo63R51oL3M6J8NOZtdrnMimIcPlcUB0cyGZwwpoqKwvCgDOlQzULEthkGnLDHRe
PXdYxo/6MOdCFlCT0YIQ7/TfPw9LIKRWF6ytY352PRBhqthVfXfXqti0KNI6Mw6OlHzDYzz4x8WL
qi+HrSXKPWKrG83ESlepj5U7d5VfXQrNxCmBsqlOAnq5FAbbMfPxEF+V5feGiAtl5bUpabsyJ5FD
rzXvoE479UIi9RqGcGdr2qGmOjZE+Ezp8UNj6edgK/nKMRavM+t19bfxggsecHQ6pvcaUBnaeTAo
V+NKiS9x+paQ7hhZv1Vr1FVBE+rZ1gGniHUozdaKtnCJaUtL1N5sfJKm3qRA9rOgQXL7l02UBH7v
pFE0mx+lEn5Mn+RaijoSkRG4T72yc8YSQL9thk8uQIbUqo/kLSfsWV/Y1E9p359dKJcoC0goJQTG
yo31HUihExv2VT32VXM/oDQT/9u3iN0uZBBBOlLxvPeTlbVyZ0BQNgZ3j+6SWVbL0Go2le2ui8wl
mgeZE6pnoc1tqAnZ6P2QaQRjCkL87wHYZEPpAQZlPlPjFlBlOp6DkVzS1uu6DIjQk5Nqv8uxH2qz
3Cv5cEdX9SxsDGTm9va17WPAuoJIBVYZ47/JL2l1R09RZ8RrCB2Rptz6FjVepzr6lvLD97+BapAY
9/bW+PgmMu3G6DxjIHWkmwSdF29iLIuwsIdqWCkSmHkwFpnzYnOrxryMjtvSRcOIVmo2Xlndzww9
/tXTG8ZE/cAg/sC025x8cBM1Em4w9rDSBu9zU1PQ7V+GwMPKm9vFtPcNSZ9R7o08WY+/gJr/zLm4
esOa2JTgSIEhEJZblx+fI67nmJ4zrKwE/IIFDDPut5IKNtEY9njIqliQKaCEGB1YjC19npmBa5vP
RNFFAx9NoPzuCfDHHRuBuMtii/GHHvWxff/pHVqf2osOhosZd3e21d07UFS6pIa5kJ18CS/ipJhb
iQ9hKpvApOtkczdwd023HrwGbODAgKw0x92K2jvQJMCAQTpZivdET/5U4laP1g+MWnduDkbq54dd
YAmFMy9UEDyTc5+ZcouKIK+clFpUy+IFJjUCB11KYccww0XWKfY6gp6qCQ9QOapGtg86aWYnXDt7
SOdpo8C4wA1mshWtOCvkJGUhAtpIyGKvM0s9+G60AjWxVfglFuhF6qK31//Sz+D3tUwqiJwrx12x
3l0z/lh+OdG71qZ8D5MIog8xqSrjGQwmcsxF0GiZCQwnxnL/GW80maKOSTaiT7a7B7ZKRYqOIJTG
m48QLmKEZnVME2dDveWl8TaWrG9xTWhx5+J9O6FJ8SKF6QNyQre//GpEh0cCVQ0oqGSpxuXJS4RX
6qmtoKiLZpFJUcePH8pMPVul+xRn5b3cdnd1+BLWyalHsWtm9Gt7DiUEaH8y7yGE5MvRlWiQOkqB
qKThU+AhfI3w0t6Kfwxp/Jir3Q9XC09O0VOUHE6yJX3rcT6V5tz0rl29HH2LTB9tWM2wxl/5x/IH
0CgBhWsoHeerAJ803UZ6NI9XYYVashpBs9DRD+i2iTznx/IxR0ft6c+hJ/udlkeP5gHhawVdaQxp
Id2sPaPeGs6DFoszZn2HJnHPvgLap/ueVfVLZffbzBfnIrCfNWW2anDlBDIVKPSYXAQy9/HlZISW
mrhyG/4nQeqCA/Iku6LQzgnLBBTouYyNs2G7BzOsIEqUI41gV2rSxunDpaPXW20Euyn8NrTah3Y2
GL9yRWrWqA5i4vABCXry+wIpaIbY5PeVeQvDAjeIKgIJis627f0y3LXRPPhqu3Hq2Ufi6sgWQwpB
uYm38nJmXAyr3aRI2KyF92QAJAwrZ6NI5TEcSZF2CYGlWv7qivLH7VNyLWrEygT/SVI7Ga2aySfj
JI7ySaT1KFmQ3ak+jirNps3aDcrlS0RTd5IePOq83zoS+Chx4q9yX/bIFmngYOQxif+V5e2dpFbf
B3qfYjvUKFqSFtz+nddecZ06HIcZOSKb/3Q5QZLdkvHW2A3DaBGo3iySsTmSK1/BA3wJBxSeCpPB
lf6lhUupmSCZu7n9e2X76rIwVaSuLHV8Si9/w1BmkLQ1wqgK6XVdjuGm+I9N4uycvt7REIcnoR6w
6Z4LX6/EUDBSxwEVpPo+vNwIehlxZhA00rHbAvLYyN9KXNwjW6WQpC0r0QMX0lGTBZTRO8sumY3i
rtyllNTG8HHkrn94v0VZtrShMw5p4W7yGgdSWgPoWZ6iNtrhdq/S8GVzAdUSu4Q8A7zak+TWM1f6
REvr/W0j9SJyFiYusdaoT/DnZaqmg+IhaMiDkltLLQ8WhoLMl1KM6Am9Q8S8fzXBZTU25ydwv5UQ
hvGyWShZc7SU4GvtuvTh6rUPfS/zDpFs/5SSisq9KuGvgYgLbdyZbavziyaBz1juxcPNpFiqToM/
neIs/X+Z7SLc5xyD4lKnVVHlUNBb46cR9mdpeA3CxAW76IO8jraeO0ABRQhD3EV468z8nnGGpr9H
oanALFroC77LMvz5HOkhXSCbraRg6tEWPbTM+D4KQ1wdFMD9lZR/c+v6qCTiHNsYWFhd8tVD+M+I
yF4jjd4N4Hm//Jsdzu7SOOC8WR/e6jbISRldl9DMhzahagMsKw1yoGVt6J5vrJxTX/EjBzd7pPO9
sNxw58rxr5nZubZaCl6VJEu8AmjaXe6vMIVDnvdscy+Pd7mIsW7JHszEfjHQlI2eg0HDLkFq7ho7
+xaE1jNqDic7RPqucT8jKzBz542jTddKpbBP7oBehzZ9jaLad1Qb+gsGIsWDETTreLB+jgRblUbg
eN3kqTzzHFwbUpAjj8VsqsXTIavSMttQHVkqGsVyk6YjVVs69hyyrdYDh+CCm5nzSxmd32daaGhT
I1ZCnPweRP6xI4vMzkTtdjxAivnZQz4b7+gdWuXbMiNPd0Fe59IjHvDBomX2Uc+fO6JX8jPwA7Rk
MIam1mROqra5Bfq4KvgBCEZnCxqMb13ewPrjjITSCVrATjP8x1TzFv3of5HW2xrRANlQHrsvt+fi
2vtCWwgPgbHg+uFwpqmiwvSVesAdyyyzV7ncHBMTLQDrDmo+KkArikqb22NeC9L1UWxU0UjMxlW/
3POqr/ZSZPKw+sRfIJTuFeRWQbAuRG7+skA/4R4H0nUkgXW/5XjoFLr/pA+/t/LtLhJ9D4B07+kY
ujIfUnMb0UBjAEgZWCgD/mp16zmtGjBf7bEx9Z0n6TuTTgkdEyIxIKdVfu9V2i7FJ7cT1jGTHv5i
MnAMRZGGchE54uSFd22jwK1LoZSOE5LcgDtWy3tNdbddVNwbQXmfZPYyw+ImUcOd4g8z9qAfNwBp
Ip2ksWmIWKQ1CcaCoIWU5o7A0rzGfwc1CGSPXecZVv6Xb6HsoLuwm/nij7EFQyKbzb1rW8itTr44
MgC89YHar6q0/KbSx1yULmhO41j0gkTtAIN6o1oSnEZxpCp88tXZ2PfaT9A4fTySiAwhPnS5Ay1K
QLUTRVAzHbEbb17RvbVoEY9lsiil4My8o8GOPTvYMdgabTSTor8Hj5c37ZiToA1o0ULlEZpkSoMr
CkhM1CGoxm3HYNds0Zt7r+uGuzFD07J4hw9W9jMHNh0bYuHBjrm9Eh/rBCpyTBTKVBaeQG+y9ols
DoOMC+OqieNdWLh0dUJ0iOFgZf265Bq+PdzHQECVCQp55d4NicW4Ff+4dmvcs0pC7Y6ElMpYF63y
stvmrbFQKE/8j4Z6Vz3+YyicOvEHzBhKRQ1dG3hMsgfQnEtZb+cus49xKl+FCyxiqxZNx2l9ORVa
rJe4YKArXrNti0erNzcNtk+LJOf1oCQiL+UyA7JMLxRkurtK9a9BYdzh0/X19ldfO8sopoIaADdk
Ufm5nGCqCXgtKSbNIz89JXa5RwzhxbPUs/eUNV9N113L4WyN78pRIniSqfKSzFHznGyiMi1NBOKz
DucyOBsNG0m4a1FKp1xr1kPtbLDP2DXSW8b2lTMwjr3zevuzP0YQXCU0RxCCG+9RebKvUrJ0pYr1
blWvjQ4pCWJGL/zcqm8Vzxe2CXNVzSsrrvJqE69RWwUBoV9Os1bmhZ/gA7FyPNRzTO8AP+dZC6i0
/QPyF19GselRzg5t66UwgIeK5EnFDfL2R19Za76afIQPppU2bb0g2GEIZObblYnDnCzcp6hpjxDt
sIPzAHs3C733v9BbO98e9sqVMaqyWWMnalSanVxbSV5XnQgwPwC8vRT0CfMM4U9Rr2G9LYzK/Yuv
pC7CG8GMYxM72VzYSDh9aXeopVhgOUk4TQ8dFQNMMVDqJD6m9GwVzJZuf+SVAEUdI2BAOTSNKCVO
XqgBbxTDD+IWbB8CEN0LuPIlvgpbgrUElyNcsV35KUHbUi3/4pJUyXtxpaTsYKMtfbm5bDOG/ZDi
sWL4RNtqBIEUFw+IIpoXzrS/r20hXWEQGjTkZ9O+Ik4xttbHDjTYBHUrEaEGrJ1l2d+XQ4daDlI2
rbGrvW4m4rj29AFWkPFyx5SetHCyhwo7CUCZm+3K1v5xGpNJDDd5nq89L/3q0wxIzW/CBxFvulsv
tp9bBTyLYr3cXuNrlwaIifHOojHxIQgZckTZtVRFQhZkOIDiRaML8HcVohvNcrBxlzHmiipX51sD
0jCe2PHMXi6tGmh5hxRvu8JhGDJAs8kQsg3rx0DD7A7VUVOssqieeQmv7mUeeCQyxbv+4mRDtYYn
Whrx7QquNwpbiLa4Srlz1Bpc/jYca/MhxovYLWK4BqxWLff/fqLxd1GJ+dhi6ohau3j1G7M0QpWJ
7p1mJy8zniXEwzZJ5a6MY9eKmbN77YKirmgTWYGt+HAvDkIvK0RLuKByb50jjRYG6tmUX72YogwN
l9sfd6XWrqqGztwaPH00/SeBpKF71ijKy3Ht+q2Vm7v8H2UwvlHDrXuEjBBYzO3H1lBnXvoPu9ce
zysVOrJ0GdnT6aT6KW2rFMRRoSjL3DdgDrTkitURQzogQO2avte//dL3IbH5VJlbjYTxch311vVr
kfdQwiUN7Ya42CK0irJqdBfTY8gs4+TkQ7FCBxj9j24OKqN8WFeG5zYkbR7hK7w9l8PLuS97Rkt5
AEWIZasGX/I724ZxnvMYLzMj/tV35XcUSB8QKQpj6c2Rw59ajqGfwJvA7nX43N2binzc7Wl5T1Yu
4vjxdxF6YPmmgHibli9KyQhb7hEwPKr904ukZ+zh+7ra6Z4jLzWpsFB5wmlF8TNjYVvpUgkQCAru
E9OwFm+wgOzoU9REqHx6j6ot/zBlqPO5Up2hqu58WniI4SfcR6JZlBjuwvzfeo55SGJ3zXs517+5
NslwBFlk6jCKMtUXrt1Aa1FRAwUTtNC6QI3EwwpLxk0nRzhctHN30/XxzLH6NoZT0zSs0gqjl+VC
XgWVds6LduMP31LveeyWj03SRCn3ounukugl8oN1Z9nrFuhAUUbQDN0Xw7A+RYYyE+F87GayosTO
MtEN7Ux5KhPr+riA1R2TEMov8LBlG0Wu+MSvP/rQrlTE9N16o0GHMBxxTtp1h9mOAsZyrm76Icwc
f4eggU9yDqRxmp1Jjd5XlUPzPPOVk9JCPi/js+OU37lM106O8qTRHG3d/1LW1mtTgrSJZNRYZq7v
Ubb3siQ4/gyN55oyAWiO6bkXVd20ij5iOUV0tBArytPgpKPeJLuobyjua926T75dHJBJXMeZ9AiN
gooyPHvcYaqOPg0JSJ3BOzHtJ/hiKzi7T63bn78Fg/Na6LRRGmsmslHHEGJyKkfsA28s0/cRfaJj
OJVJPnNHHeHosocWuq+/epr/VpQoauZhguURkoQNTdolNCO4mzYsOK3ce8T0lQQsoLNOIou/6vzD
Iq2/R3WH6KFkrovBQQ8okh5s/JZoTMxcKB+7TkAFLDiOPJjUzLnvLi86V2SZpUU0BDULxc3c+oL5
MtSLs16hEFiFX9JExZI0xdg0Xvq+/FJos9id8S69nD1TBr47QgcoT5BgXP6EPg9t3UytsT4nvaoV
DzaOLk5d7OO2/V7CLK3DUytOUDGPtD5CFFNvX6ofX1Vu0hGuznWqUIWeRohGo0oiFnQI/V57tkDb
DclJd9q7sH2zZIjMKbFqhweF8fP2wB+fVcbl8BOgKeNmn7xxlWeO7sx8uKdq57KiE+lJp9D4jiY+
iWS8Ev0sBHWcy+lcj6AsSrDC+AhTqdowbxLcNGCuqD8qtTtZuYwCXvLg9emXTF6mQ3vf6tquNxRv
Zqt9vH1NlTER1uZf1C8mO03r9KTxI/SccvI3Z/DXWBpulUBH3Kxa+MDSbk/ulZ3N7PKZ7G7eGH36
hDtu5vRAEYeV6jo/K55KDW+lNEfcODIAiYGTrmt1H3jho2h5tKvqJ7n3t5kfcXW+CYW5GEx21nRv
50FYt1aMKFsG691wzHXuRKe+sp/0s+MhtxFW+/QIgfvp9rjjzpkuM28qWBzs1mzAs5MjJSmSLhyz
x4qCS5suZoWCV2x+A3mwuT3S1cMD9AW8I6kV401iw75z8kge29atA3bVLIGbwOH+nmj3KbwyxMz8
BgmF1PvC6n+5PfaVHSUbmILggsa+EtPCPhpZVVchsrByMfnsBS37iihG+SUDgVNyY3d7NPvanNoE
D4CceKintwRybLaEsDxFXMBUI/shp0Iel/XR7pzT2DkkkjzXc9Wfa3cE1yMtBLbwx8RRJEGHESp3
ROCktHqVHwlaSSjKcK1/yhxlVWaboC0/e120M9CqcDvMK1rQb11DPPeoKqiAV6gA1ChZ3Z6Oa5Nv
k8zT2RK6As31couFUgnbLUSROqaf0bbVfduquyi/0wnX63quCnZt8gFx8LYa1CoIyi9Hw9a597uE
tp2ZtnuARmQF58zJNqmNxLduL0LZ2+fAbG5/47U7hB4yCYhKA4nXYXKOOnazLEvsMEMLDoNf7SUs
gLoeaqSvj1wT660LnB0sSSpTQ/6AJhHtA3/mMF87YgBmiM6IicaTNvn4mJZg7lSw56rCe8Zn9J/C
/ar03mPcBxtTbGTk4sPAaBaVof6YmYAr807RUef2onEgPpRb+4C6UBkEbHokIFvUmkTXbdG9gF6J
46TYRUb3PYyctxFa78TR1zSv/hml94zKZo2Gk1cGe7fVT0b3MLKBZn7dh87qiDmglgRaQsGqaQpX
SYE5DYnNHgRvtiuyRdtgH8ODiiRBdd+Z2SH2UbwwkDHSkx4wjT1nbnflEAAWEeTk9PaAQE5ecLlQ
YeemNZ3VWL6LTesn0i29NGx41tfhIM1shCu3OoECdRVQpjIA/cluzBung8NK88zVjFddr/ZR2N1J
AcJTgTJXNVM/3nZ0q6gdjdcrRIXJWB546rZUGKtSHtB2O424ThfuZhbTtzEAUw/WSkSw79HV9dBV
nAvKrm086Hf4rQi4hmDVLg88htZpXLqksiWmYh5V9a7Q8IZjl+GPGpbdXZVuBG2N2zvqyqgqCHoq
hRSvwLNOTlqHvALaG/DHuri813Ex0p+F5G5stz126henDpfdYM9kD9eO9zu1jiYK//6wiSS3BMaY
193KQ9q+RgfQ9aQXqWnPRXyoFATEngw8XAOsUhZ/8bWwBah0c39jRH05x0bSNk3h0UsS6GAO9ecu
OwyoiHautssQ8PAgTfxdCEq1GzYOPA7C/WnA4Gi1GCTByiJQKYXD3im9l6Zu1opW7EMMUd9qhEfg
Muxvf+yVh1SljgTIjA3NIzI5qq1SVAKtBa7yNjggwodUQbPO0GhUhnphI5IvafrM/F5fWQAX1sil
ocAxad0oBmT2omvQGlADpA/cLeO9+IlYCqCHRQVxL9A2wv8ZCu/xL772j5EnX9sJOcb/i5sxIAEN
hjeLDh0yamWkb7senSZnDmRy5SakkcAugiNKh3d6X3QujipGS4tbR9VRNPVBR71HH4oNajt3rpiJ
q6/chNT0LUAEgCqATE7Oqd8Xii+bI6IFRYO0A7EHprOTHkYz5tsT+b4dJ6E0ZUALZqBlsZDTnhAu
A3qCkgoXoexj3IAADRS7Ya0FwbYr/HYlF/0BoYWRPteddLNbGuhX5DoipF7R7JQ6+9Vlw0LPUmsd
9viDpcO/bpIRlIIYBO1GbkV+NbmqcXkJ8XRhMgJVHAiIt6DPtw7lErjBG7iif5EuqyOSiLYcKGJz
ekk2Acbo0QgncgNsnPVRZyf5GrTJV6U4dQaNWW9TDp+GjqTq9lpcO8J0m3kMSKVUgLKX95VqxTkW
jD4hp6m/l6E7ro1R59pEA9yXkASDZ3V7yGsPgs78AsXUKI/Yk43WIAfSInHcr0TTLtBq3CnZ1sRd
IOm/dl1GwQTpZsiatwe99p0GtHOompjZscMvv9PNvRy3U64qMcq9WrhrojgaYe2SqA5O5t2dyQLf
HvLqVTUClagCGdrHElaRVwVau5zfCu+ZDvU7kzqLVFOM6d4Ut1x0AVQ7Ez3QzJoZ+toUA84C90ud
nURnsqpDUgeuhkkw11S4NSpwqvrYHkNdHd+MBoWt3Fs4+kxH49oFQg8FvhyyAhQbJ1PcZWVjBj6D
Npl/GAu/hDuLMBWrv2ixsn1IHaCevpMWp3WPbqjxmRIM1aZgm0FUIUS1cKm1qKUzc+tfnUoGIuOH
Igni8HLjREXbBl3PARmhAjK80axuj2Nq2KPNz+Szeu7nXszFpdfSJPyI/8+46uW4SLrJQySRJYjg
hG6QZFQIBFnI6d73GscmBlqaHPvRz+h+5B/e3rpXTwtyvkSL715wk+sPgSs5sLBWWuVNfLKDdl1W
9iirjDX2kzrQWKDTenvE64cF8MfINLsCS2ia0Bmamte16WF1ZgrGjaGLJkVxH7Xu3sMME4b+unSS
ryL7q3CR4jV4gTEP4Fa6nOwhLFXJbAqqhi0c6mCD18E2S4ZtuI8RhamzdhGcIZrO5FofaRTjNqZb
A3AYntOHQrGQogatSBBkmcBopiEbRRV2WDsiWYn8LDkSnfVaPeux+kOnW+F69b6LYgw/xaGvk2JR
9s62aSPsIbyV1ZYI4+F5scxMrVwIxdlo9RwT99q+gBxEYZVtAedlMk9ePmpWQTxambhRZa6MtFi8
aoZ26xfJg26uVHWOiHl1RLqGI67apFE7PQag2W27VruVXLsbVNrXCWz6ikhAb75qDJ74c7SFa1EX
FXObhcHskAfjci+Uoisdzyi5O2FeaoV8p5QI9vXmi+crO2d2E1z9QARZZFBfoAinPSIMq4e21Vpq
4b5+qKt6bxfJCQ2gex035HDtGvlMnHf1+zhhjEVrDP7O5fcV1WCbSG91q8I+F46N0Va9HMUZkuE+
GuZAktduTwJK9E1G1ZsPEH2qyQFUIDaM58FfVKo9mmKLwPhWlipQnHs5NjdIIf3F6zduzrHRTQNp
+jo4ThWNRhasoA4tXXWfPAxOZQQ9FUdep4jjx4X6KEFDun2FXftWi/Idq0jbg0vscmIR9evL0mNY
hBnXfh4+SkBevLbfjiz5JIy+QiwxYmfmqr76UABl4yqh10KTb/Ls4kXo6qHCsD6arVmJxOP3aHhW
VBiDsNQhL9L1aCJzgd73EqeJ2998bffaBFSaRvGE/H7yzdgEhEEi8xBnP9pB37Say1VgUzQGO4kB
TdLNsfKvTbINKIRWPa3dD/1m1Gg1tdIcvhbQbYGtYRbsKO6cc1kcYum1C81Fh+vk7a+8+jhRG5LJ
ithXxjR6BL4BD9oFlqn01T7AK3cByjhOoYB60WqQ630QRV8V658YXdKZoT/2kImU/xh6PM5/4GDD
uKykfvQbGOADhT2+kIhT9luPmzYyQ1Yb62V0coiDhLsPJXcdQL2b+Q1jjDPN12hEgPai7aN/EIyy
9EaVXTTuUEkaGEYcdCfek26bX8ORYUFkW7xWg/sgzbKvr888hCxKkqNU1TSo7LWigiYGMjQ178K0
Rt2k+1TU8lte5HsAGYcESDCeHc2C6/Nt5rPHm/7DZ4Opp5soriGDMoXAYHCBfvTOc9InDyO7aAz9
XBmjiey/OTuv5biRJUw/ESLgzS0abdj0ThJ5g5CGI3jv8fT7Fc/sjhrdS8Q5umCIwYsCClVZWZm/
+U4/9z4ON772Mc5Ig8rmxxQ18BHqlTVwYZMRqQX26rOGtsxOpiY0Er8dgUIbtAUaOiVZfpMH/qHC
LD2iR19WaxisC7k8Q5ISiWYX1EnxSH+sOtlRqwrsCgk2+caY+DdC07+9i/PmsDLJ4rhZTDLVSCgk
ogUknwktpEHnOEidc8BbUEX9lMv/jLm15M5IngRSuVdHFN4RN0DceWVez2GM5F0ygvaqaARRtFsc
9ZGD/KJeKryljv0Lkr9Az3CQOQ6l/Pc42i/O9FFEwVVqh0+gpR5bTNp9+9fXE3BxpimCCFSU0DhZ
7G/HjJFHdVjgjRL+QFDHSW+LPrnTJe331wNdXEWiaYquhs7ZuDgn2sxWpNEkhhW637sSBVm5d9Bq
nlD2bWNKLIhqaiYAwq+HFc//5/cl0xCdaSgDKj2PM1meXs7VoFcH9KoV1Bl8Lr0/GiTnsvsap4av
h1q+oRgK7QGiJeUiChqL0iCSLD40T6flrMeyafzQMpqleDbb3SHKKq5O8/8wIB1hMnd6JlCwF1Na
DJrazAkDjsm7HdyP5lsQeoF5EDlO/O3rlzuLhOLt6FryWtx7+YqLi6jmIN2eZnaLeNeP99p/dLqP
rD0mAG+poHde3r19PeDypP0cj1aQ4NxTNdEWCzOE34URhtV6evURjU8dmv4y6wXecl65iHQ2/sp1
6MJKgUVoCFQ60lLEg9OYExt9m2YmbslIhW6iHKcelKunzt9r81UyP339dmd7n9cTfDkBUQFFcFZx
qyakkcs6QWSf3ha08H2O6XLc1QcTjQ8n3vkjRgHQbmfDvs6i7m687fWH/+UZCD5cYUA6nRWl2kzG
YDuIey+Mnob2ph994NLyHs+yvYEXw+wkO7Rud8j1X9cusF81Wbl1iwW62Jwa+jYOsVeDR7lcwLpE
VaqO486r89yt0l9t+S2snuZhLdJe+rQkbaQPIEeAJC3Wbq7XmoKKU+eloCmDJruqtVfkfHdZXuyK
5nllWi+sXNFfEwBtEsSzW6oPqmk0Mq3zqhraawMpDtalP7pz82giGDzjH+2/AY7CsfrN0N+RltoO
oABVrBL4AsNhcN50da2teYbiFgtORVyDkrdOG2x5iieDkWPR3HfeaHwoxfA0ORYuPx92Yl3j2+6W
XYNmXQ1Z89ukRCsn3YXIeDL2Yv7B6jWlMhGEcak5mHK7t3rcfdRXpS13Y12/B2n134dGRgS7Aa9K
R35SO93MOKeWVefXnUcV3RV6KY6G0TCwZqe/QcHebVfhzZffERg3J7o40hfxSqt1u3doVnh6OOz5
wHP3Smdh30soVuEU7Y9/f73MLq4y+9/xxPP8kSJNcVw3Zt113ozTLGCKDQUF1wEXIivxtvjAgHs3
5j+/HvPSIQAyhyIrdxCFov0iRrYOdsp1gftDrnKn1H5lWOzKfrIx6r8kTdsN5tYQOsORelgZWJyd
y0hBqBBQHcqSoElP3zave9vK1Ryj3PLeqYPNIJGtKe+htk2Lq2zEebOH4ohofP9DqLLtteRu0q5W
HuLSlPP6goPAHjpj/g6Jhi1zmXWeNT7UKo4vTURDpnDNb4nqc0PQPbl8Ms1tSCqTIg/OA7nZiKUL
+BnzYHe1G1SFm00rK+FSFAVKQiGPZ6N/tpiblDJt4JeczJHykmbYRcXdhox3E2DosTIDYqOefQYu
YgDpwVSCcjz9DAoGqHmfovQ9FH9Fv8HvIDd/HyeDS0cSLXajQEFefhqHl6/H/QzQ5+NSS4FVReNV
Waw7B1JJNAYcFDiwdwVlP/aTlxoHdbjKzWP31v1lTG5Z7CX5fervimjH0e28OMjHy8fQ9OyVePYJ
Ajl7Hqr/lOhEfrJMZusoMcxcjzpg7se8V1wleKBo6UrSy+B/a9SbCefuVHub40Pfvs7DO/4IXfXD
L26pW3byY9k9fusLjFxx1Mz2comQdnSn41v39bSdNTpFzCfUC40KSjTkGqefS0I8FNBB0CEjfD1C
EZLdDvh1qYQ3aS4fIutBRVevcX6ZzrzrsZdI7eum3yQ+lRNp65Q7MGorTyRGPJs4IXYMyswmV14s
oLbghEr9khO/CjYNEGBzrG5GIhiXXTwzcX2SceVWXushonyGa7eUHdMUc/TZWfmGFzMwljC5B9cC
B9jC6eQ0oWqmZPFMDppjY9B4coB5eo5FeYYhQoPRAgIoUrKxOT06BQGfYxms7NyzvIQGB3VXjifg
ykg9LmI4begMY/GpxXkSGRpoLzkYjUxPNnBkupVc6/x9xWB0WGnwEiygBJy+7xS0TVClc+vlIbpe
VCO/O83flX90cHIFER15DTBPOmZQjmV5ZbI/T7+T774YfHEeq/Tcg9ZicFs5dtHjiwV0C+MtHLLD
59m6ncNNZfSbmtmWdpATIvl2sLdl6mrpo2xvZlQ+Y0rwby2sEitwLZU7h7+R6Czmv9QEiQ8bZ3Jb
OQBN2anhQznfV+0L9gTCjL7TOzDCaMUUL7KGBomMwSfHZB7i4TOXG2V6VLJtYG1T+03vcF0i+zTa
3hs0N+AGjs8fKN9wV8vHoP+I8A4xEmvb+4cEN+D4WNANyO6bJFmZsLOjhvkixgoIrkGcWYIjcQrK
pChvW6+NX23KS2khbXMgew7+WF20sYhzmbld2ZxiBSw+EucrO4F6gBD6XKwQXMe6OJZQ8ndwhYEf
6woIoAUlt7RST+/cAltUJNGn4C00Vu4iF94XJQHeWEgJmORtp4szx0ticgosEqDMKFrgNuaL7vyW
sFCxNmN41SVrIFwRaM7e9Y8BFwtSzmvuspHTeAWZRCRzYrbGhmiJtmy8CSRcbNgWdDqh6qx82s+y
ztnQDlkiqkFkEfIiBjppkHOO8q4lQiVWcJ0VCBggVGbYWJBE6Jaov1Mm3zCRcRtyVyhs1uOwrdby
mYtz/sdzLLLyGtkOp9B4Dn/OvZLapgBElEO/nWTDbaBHJBOSrysh70x4/pOJjWSOCHocnsuYNzWa
XOWRiVJG9dY2z7VzaJMXP8X38Fmy93b3dx/hJYchUBt5xr7BW7NCXWeXVHucLfL8p7zKWTs/zak1
UmeAsEJNnzR5kV2oTjk7Q8ojcR4r9cGyDs50bdY7W/lRHmDQ0dlMcAPACLS7QuJDs+8gnBV4DH4v
tBtjbw2btNhUH8aAF9+Tll59vS0/b2bL9fLH430m5X9k+kWtawDtqYTEoVfhqJXtksytH7DnrO/r
aWNzh6qw8mRf3mQ3MrC3RmfHXs/FYc6vbjBFSjScsLxW3oaKNxebg6JeO8OjYq3Ej09w4dmDEqtg
3mjQs+XFcZbFcerPCvOoTPrWZtZCyvNOGn2bk+wjDgaEu8bsypHD7Yyhem3X23FQr1Knw79wqH8k
QeXmChZq/u8aqvxcfk+SZlv1ZPqGdJ+Yv1Gv+5FYhxQ2mHlbRtUGj8JItg/2UGAXgRC5n4CSyrNN
pzq73M8PIFyuLOORHGAjqe8tJlGU/+r0Z1O+JpX+EMnyrqLLTsU3Qh6ulZSf1IJdOX9RecT2W5x4
FU5GYfca53AFIZaQxhm3erYfAvDp0k0oVdsO8z5ffgjk3532ELGQnd5L6DBigN75uBVzMSms+TUs
kl2q1VdairmrCcpoDUllnqVWYhVTeBT4S0hXy+htOH4wjoXKkSGectf8DK6rR9RKytKbOB2v4+4w
h/te8wIsrsx9rnndtB3GDdzxIdggHF+pR6XZON0DlutHOcZNW2ndOf9ggW8NA2blDsFbdp/2qNy2
79luaolNW4fj+TfU3RtJuqOwG2OcoHsUBKl/qMa+jK9RxPLtnYnDzZNyV+2chxC9cbP7NhVeH++/
3iumWGJnSxBuDpkt6q1nFAa9koZAq/TWm7pim//o8gc7cYtfwb301rBLOor85k+fYsvIonrM7Gul
vsIbUk8PFXbE3Z3VXhnmt7D4kTq7CoOb0t+AttTH0i0jvJv3Ur6dAnWD6OW+bzHFxbH8XjW3aPx5
5DOzvhPOnaryLTR2VoPiTrQJngHNGfdW/IFDa94Bsd9kr1n5pjrDJsGVqwrukNfehAkhEGsxnEbu
NR8cYoliGkov3Qc0t5soKFYy8UsTJcCz9A4hyJ3dYCZZLXxbxQI7NzIQUh1bMtiiUx+4efMucYP8
+sNcGo6qMbk2cmlcmsTi/SOGJZmmxJKVU80Nxy2He9GZB6Hknli/tZjmf6KuDGhcWAiGTVPDsQz2
t7HI7p0+CaVBTluvnOG1l+/OEGzbbO0+szbKIuKNYGerYmYUFZMuX3du5vF9UtaYMmeiuOLMJDOC
40cX77zwkAFMCco0pLPQvZZpDHOT+EQYxfdsryTjdTa/OMF9D49dtCiVKdhif3xXtsFWr7nIoRb5
9dc8a/rzQJQ4yRBhTtEYXQK+sZ0eYjC0jcctnOAyqPZRCqkK2b/S+EfYqx6XygAqU+Xgkd0+rox+
IXdjdFQwPuVfiXWni8knaTbDGA+qeKhckbu1KOJPc+Gq/m8fBFUazp7QFi3q569HvpAxUf8Bag7T
ko7dclF1g5P1cUzt0o6E8n/gqrDaEy3fmFq1KT4cz+j6tam+9LKCTEsjFPjR2VQnU5eRR8WN19To
T4SvyH64DvaJIleVIrxUKHexBVy/b1dCxKWvLOCqsHEAIgso4Ok8R3C15SxjaDv5XhofKcbizauY
Zyt+kdt7G/BBLqWekNDBcnFl9At3YypatPz5R8lviaIxJ8McqVnXXuj4OLig90mVqcJ/tH83rGpl
sPPCJuw/tDyp1gO4RvdgkQuXUyvZSYzNoABcW3V2UCuQQYia5ve+Je0adMbIwDbCC+PrJXV5ZIry
2qeKDLWt00lOE8sZOseqPa3oN2b/3jcGhhIpt3Hw1u86fsep8h4gL7MyrnoeIFlM/44r/v5HRC70
Wu1kxeYG7uCRWX+0OhIBe8d47xQWk/D/Yd4jpCTAeAbpmqbrhcAJ942sG6guR9BZHQjuxoC/R01b
1rxqJ9gpw5s/RmsvKVboIh0gaOLeoejCYGRJh8mTKCeKtEQK/dvUPRlURNHYhQaTe70OQimmANe5
mtrem6Ph5kGwa0cbG+WnlcnWzp5DofVE2QtqGY4S+vIjS+CXlMksYapo1LQiLJw7iubfC7J1u3kU
Rbce5Kejwz/kHmZI3mCtzMV57OIREF4BlQ2xjfk4/d6GXxRWausl8iejq4HfFUqpFdoEfUTeJxnA
TKPjnK6wr8538emoixZ1Yip1ElW8OHYSh2YWkrwejukHMJ43VZk/rMzzebAUpCeI6EKLktbPYp4V
O8myMPErz8dA1oq4JtXKpm9UV2gOxOiENwJ/Dg+K9Gpl6AufWDD4BIpX8OvsxSXS6MaGaEUHbXaO
pkED3qBElXmdmt3kiPNauHWPSrfVWYIxgqgO9BMTAOnXT3GeZpHy/vsQy22VlFEZxkZYe7IceBVE
+T4yDnJISjqHEPQluCNrS/t8J0NgpEUPlhKVNbKt03VV9VWbawoMvkoptkmQeYOJGovWXglZOVXP
3RJhoVIyXNI0t1Cxbx/yhzZNDyHkKS1emYALd3keh9nn8/MfbkKnj0PeMyQ1fvReb4T0I/Bh6mPv
V5qzuzMCWYMsJtfjAG1Wo9+ZaGaJc7TnKDetdluh0p1l90Npbjoz57aKsYepbVTjvgB1Dzs4zHOP
OtHXH+3TYu00SvGoGhVZ8H1EqWVXJRtsewLZV2GlF8NCMl3kYryZwkPBF3RsId0euLWJ7IHdbYMZ
LJL8YHHPiHAn/anPdxipu3b7Mvb6puqOcZBgKUpeQvWmDsMj8kJYq1ZXkr2mIHjeU8ZmmpIjvSBY
FwjNiPD7xxlSdU2t9lZSkb+/+2Tz5qi7A6IoXfQu/JHMZj/PMRxjUbT87wt4gLagedBHkMlBl+em
0o6dKWmY6VbEMZEECmOKZDYQId4L18QYEUmIKDuzWQlpFwrppyMvlpjVzx0dzrpCW8RiRZEFIhEq
JLTE6JaOzTRvTxbKb1HT79QI5s3H10vmwszTPWHf0RHlZAM/djrznanVUlv3pacNuHSJ60DMCneG
XdElB5liok4tvU2mfaL7W+NlZfTzMMvoQg5O6N4JXfvT0fukyAsrVonqkgkx7GA8SLPiiiw8Tm47
/2BTh2nKNYDzeXA7HXWx2tJmjiNzUkp6CHzl7rb5my2iGM1VWiReZ63QiS5kv6fDLaZ4iNRRgxhR
erMauiBI3CncyUO0mfCT6HW87cp9HuDAlfCZkSECyrMyy+KwOg0LPMBn2gLW2AQsdDrLVZzPElug
9ALurk38ogY7OcHFMMVGQNuFCGTYQnUQdrFM1XhlcDGZXw2+uGO10RT7iMqwwOi2KAAMor2wX3F8
etuZRJWEaC4+cyBpx7SBz52pR7tG66taC48XMmTmAYQU8tagakjUT+fBCqIk6tup9MI52ajYtM6v
xdwjCJAfBtwdg/YlzBpC4Rpq6KyvLmiJQglAt+FiUNU8HVcEPmiheeHNQbWv57/n0EESwnFNbbr6
erYvrGyuduI6rQHeJ189HSm0iqLt4rbwamty1ajeTJWOXBJdr3JPYfOYzL++HvBS/BC3HaFCK7RW
tMXaMksrqMp0LGAcjXB6My8z5f3Y340IBZkTnMCROhiN9HBX9Pbr14NfeFuEJwT9Vig9cOqdvm1W
+0oGaAGSkR8c0Ku8DX2YQ5vQmd2hiPCL+fvr8S4sZSGTDXwEeB/CjsvxdDUNtMzOPZnsV54Mr8WP
8+shPr/QYruAoAMqDzodQN2yXzdwJMR2XheepCPaiG5NGxu3YW7cWmWxm9LvrYassTIgVG2/ttPg
mpn9HI2o6xTFL0fvP6okwB1GMnXPT/A1dKzn3r4LbFxijNbNunk3hc6LP/S/OiNLNk0VH6Aj166t
BzkkS3sXxVKwiVT1sQ//+vrVLrSrIB0IOotlULc7E+wNpTjvrCHLvSg00dXvt1illCVlfE516qYi
f2qwjIRLTd09hf7wAPjNHdSfK89xYTvi2iyuc6IZAmzydNkg59U7GZ5fnlQibdBmh9APnusqOppD
f12n99PQu7bSbaQxu+kCA9fVfivMUxoTy2LuOZbarHz1i1MDJsUmPuCWQmnz9JFiOHpg5srCm9BX
EN6r6UjGP2FDMJANYJaVIPsuz3TT4twVsSqkKpVN6j6Q/3FK///bElw4k2nc/vssi6uPr4dqqJRF
4YlLbjmSOCLQ1NQkZWF6I8waA6JzBG/EDlZhQZd2GBcuk0gidB/1xachfYZBkkbFJ9N4yoKdng+7
oW/I+w+ic13o0lZ/KwKDbBu1fI6KfCx3sxysfRCxlZfbkMaikF6j5oX48ukHKUbL1udpykFotZvM
uKbVSgkfhPlo0GIia0BSZzbxaclk5NTJ7sfDyiq99ATEVB2LCIHpWDLpgzlV5rEpcm+Q7y1qCkIz
V6gjT0buSpRR/KTfGWMAeSbYqwdDWqvrX9olEJQQgAZTC6hRfKo/UnIlg4iiJQZRIaSJrU1u1RmH
mDtLG5fe1+96PhQlHOArus5exy97EVeHWipb2a9yz1flK8sO904x7LQm4BRb+a7ntQusa6mcaPR0
8IpdlpvnUo6tNtbxqtJlN53sO+gFt471kfrXTZa7shY/DH323wNmGFUIAUH/gYmyVALiuKbd1ioZ
mNjRc/RxP4fVNU2kTMItPTo6eY1de7+P82zrt9GtJhlXUTesvPqF2j9fEVQ6bjNUFmCGnn7QIgms
vMeFE71Cxevyj7gxrrgOeRrNyByuD8yCUpqebCW90uZki+60pMj7zp5dO50PRZR9//qrX0jHUHlh
ZSMIQgMJ/MDpA+VIKkgY12ee03RHkgyvigu0y/TPinRT66y6nIr04M6TvP967EsrTjgEcOPQTU6A
RYxDI6SwylkFJsGBMyhkKc6DJbQEgujh65HO7+QkDEJFXeFuC1xqebXNm7pLpKmMMUCtb6ZwfJx8
6boe8oQ+empv53J+sNXK3lW1/FMPnHsN3KVmuEma7LpiPDha+aSF5Bw5CorbarIeQ6uKUD7Fs1cu
1H3dFN/qYw+aKfbSwdXg0H39AqdJFkQUkAy0gXkL6tpsmsVXKvJpmqpWirwIAPpzJD13oOgU5IyJ
mhs7tlZigaHx1f+NvOfjLZJ0DOWMcrT9yBuyhibw/Cokb4egrN2RvE5F321W52t5RvHI8Sm35EX/
ZJZAO3xgHWi2e4EcPGFE/6hVWrkZm30cvA6ocI0gPmfb3wobyi4kcUK+v0C9DUdea+7hquOSVhpH
C/3LbFY55O3nYPw+WfV3cwzf4rsWGd5OgiEepG+D3iI13SoejhMJVd7+pYd55SoRrKMmr392FMu6
2twArUJmrLruG56279aoNPrZtxG2B0L5DhEshT0klvkfMXoGiAd6AuUyJ3d2ZRXuLERnKIkBId7k
1j0TtR3nHuxBfV2Gyk2o6XcvLZGlG8r7QbZASVjdqyFPrpNlj2PQgz+APxZTjAjxIVPM5zKY7mNI
olHt6jsLeEWnCEp+tpnG39jFGZl0HUr5bdjW14qf32r4V+Mkd91SOFQqtJtLa18VV71V7OizHYZJ
2U3qYdSmldh2up1ZM3CX4L19RhJi6ZJ7po+x3jkSayaYue4E8CKmx0z+sLuPr/fCQujgPwNxGgsu
IV6VFKtOJ1yze73HJpLN3FAGPeoKImcDaMe8QYQ4enKmm0m171v8amrbeTal5N2h/f8+2ncSLgJZ
uhki7Vj5tuYWGvDBQSG5TB6/fshFMvl/H5JWH8wR5Vx4rkpa3ZzHJPZCKidy3H43m+o5S+cQSuDk
6lgAF2bq6t0dWngdF+082flyeedL1UppbYG2/udJ0NXiyguF4qzvVxdqRlkrjzEX892uG26zvH6e
pfp7FQ+3A7RjtbOOY+AcJbt86IfqyVDUe01F5kV7DntusIO6k/0c8YryNtbVGxU5OUWhGr8yY6cp
7z/PKRSx0LTjgrfULjAN1JQTvYgpdd5G+lGxf9X1sbKuOuPvjrTAD4GLv3w95kLM+nxMEQf/2Lta
GUhjJ8aU89itovIuL4y981daFDtZ6m+pEJjlsVTz65SQHqWVUF6+C+enWbkdJ1K+NERERNnh2rdX
olsI8ljF/jYSFfLN+EDB9OvHtS5MEQBD7kxo4MHx+vz7n4/b4NBa+HzKqhofJL3aNQrmqOXzoJd/
Z7JxXTr6nZ4HVxb1u2nSXFFEpb2y1wb7Kuu02659T+dvxVCD9rHutEn5PlWbblI3Cnpgvd6CaVev
wX1s6roF/tKBzk08AO9yYbypWvcgJ4gOBNlGGx3Ko8HeDqaDisafHqXu3DODklfYb/WwaSTayoq0
NTr9WCbl0ZiwGeZ3LgtbJfsm2dJ2DpWtOsSehWRlXQKo7zwFwkGp0Udokke5rp+qrnoU/Z15sN7U
uX8I8CALpvS5iIEtacO7069UbhbF4M/1gDU9oi04HoI2WV78bT3BjtlkPVTD7MbhjSNtZi58Q7fV
qpsIMEIxP8QILPovcgGMdU3j/SwzRuVbqHfwU1gJLdsdaa2otj+pvSdF8l6Id/kmsu5pv9WtBEx9
vJ9oHcgoiHy9rs6Lo5/j0mejKkdGftaykI3O1mMZM/Q22gbCDpqGW1BFrl6xgMyGCtaLtG+aEhno
dhPSdll5AP0k30AEhgegLAjSA2eS8/yslgdsP3sAgGaGW1FxVwQj9IuIhj0IqvjFvMqrhHyHHgAl
00mhzZo+miQJXz/G6Un+z1PwBBSx+PhnSnJ1JKuSHeEJX5nDVuKal6KAUMvNVdMMV0pl7CqExb4e
8jz/Fm9OQYvcgZ4LIOLTCDRoceMUtd17cRIdxfVyAricBNfolm5S+WDHr3wX9tJa+f3SUqMShEob
9ReQAYvrHnkworgqMz7i067RT5xbBJE0xbV8/84eUITWmiukgFZC2GmS8M8UU1FjkXOZQIJg8bp+
FeQWhiSeWhtHI8TeOm/u2+ZX2Klrqp1nd3dmlt68oMJynz1TEFPjqNCqdBq8kSuGo8AA7so9ruIv
No6qhfpRDPJ1lnTXYCfutaG5SapVacLTeP2ft/30tVZY2wJgdfq2UpvUtTYNg5d/BMlwEAPXKqIi
ivyids9qaTZuod9q4beVRXWavv8zLgp8xHYNBKmxSElZpnqU15jeBCCdY/DFQ1ohDJveyC0sJmcP
KWsjq+3GQK/ZFK3sVN0gf7Oyqy8tMYSP/t9TWKdvn6h2H8ZqM3x6Rn+adQHPLZLhqiDABkiAN4W0
E84QK29/cdZR36IQDtPmLCFPsDQutbEePBE9E3xW1A5PspECp9nuiiy5RsLVDaVxL6f5yqK78Mqa
gJNBQsJf/kz6Sy6lZkgMPEkMYBl1e8z9aAMCWTs45ovBSYYux0pdQ0zivze1z0/NiKTdokxGYXdx
M5ytBlSGEQ4g9+gsz/otvNxs4ni1nC2QiZVwdXE0BX0xUlpQbMscDTCRJvkl95u6NdxxAHuj0xjO
byr5W+msebNenEz66ALwg/nCUkO0i9QyDAJCY6d2V0KhpwICOVr07PCEHyGyKH71w+a+/fX6ESWY
sxmFtoKwIxpTZzR2pQCHalRcFYQBTaIYV02h8OHWMLSXIj+4Sy4HgC4NiiCLUlAsKVCoZLP39CTY
fbqO0ZWrrOiYxOguGTgRGO2mliReWVr5jBdnlqqmjkY18LhlXPKneC7KBGi7CP5+956gGpcW2Q2W
jBkvm9jYZEXS7ut5vXC6UmDklKeeicjFsuwnOYHU420xeAKqhO3usY1eLLO7wrZPWMM4/1NWAUGO
j8igtF61xUUxQ6yl8OuE27jWbwV6JGi1QxUVD/F40+p7buN7FeXQiJPeSjoSrArp7ENeWSuKTxff
/I/nWBwDox1GCVJ3/zEFy/Mf2vgtVIJd3H4bqSzT6v96ohdZ7D8xASgeNz6czM9k7uK8RofGZJca
8XgtZO56dLGFU1GyoQX9UEjhpg2zfaxjm5IUD36dvibmGmT7UlJJEQBZZeoiFxz1+nIIjM4gqWzj
aJ8bVHdsgPG5uVULyZspoPuxtI2AvQLhq/DZ64KVebi0yikv2oj9AWlC7ej0/CGlBR9KrYArhiCB
DTTX0ZZqNrLyPQIRmdL7zu216HFpUOEUxeVMtA+XbX67DPQqn7ve0xSKmugdhQji2HsuY72S4Y1z
mwzzSk51TgxG4V5DU8VCeIjaoLlY57NaNXLcc+qgvvswFUgN1YcqVgEUDwCJX8b6mZbgJi23Vmpd
iQ6fbI77EpOX0LLdoL4VnX48+FZW/XlXWjwWZTGyaVxeqNSczr+dZdh+RAYSLB2+WfYV5PIuvtb7
3i1LnFm50cjvAm1MLWcl87i04f4YeWn3KxcwLs2I5FZw4ISHcxX87Ue/QvU9EKX3evX+ciHl4AMI
mRnujOgTLZZaCNEpiQZoWWakH7ThWly8u4HrExIVbfjkT98z6qZdtuYOeuk8Rk2H3gWoamGGdzrF
ehpEQ531aL50GBRVAzUkNPNIqWq/fVISfyWEXxyOUr3G6UgYPzs3unhUhxE6bcRW1iSYuDq9FPXR
yFMkR9bkHi+OhqOtgX0JqfzyVpoEdaZ2BS+XxeFeaiHkwGSacUYXQJlRWcM+Xtq5Yq1CVxU/lt/Q
mqpCnWhLe3kPxIvCtJDqnNo3unOuhC1YYPjbslyTl7y4SwSYmTAF/Iq4cfoJY1B3kjEoUJSNXaC9
+OFGDj+c0OCaK205lca02Mv6fmyclZ7CxQTEIEfFSw7JIrgopyN3vlPrCsBJmpvISir6IfabK1Ft
mGP/Rnsfm9rTW0CI9ppH9oXtSVpOE44KC3icJRSH/AYOZCN1cNdoqhv0uJrw2MgV+t0Cd6YfB3Ar
X5+JF9YS31T0UFlQII/EjemPypldtRENHlxkDYWKF8Z4ah1vw/YmkUzakGtn34WlBLSJkxf2NZ4s
y4CcB/rYtLkBhUZCYzYEsSnSi9jcKGV/re3RgqWGn6684sVBTfhfQg2fk3fxilaXZJODmYF3awF+
VSOKJekM2kzyavrlsVTtPr6e00sLCM7zp1QnjWMqCaeTWoOdHMlseiTzr3rzl+CXhxwlWghsQXuJ
5ReQJnvMDP6XYfEyAGWPr9VZsPUDvdfGgB0j90QgRJ6FZrc/pDdj/F1Kr9FidYWyrmX+19KVlKl0
um/AQ4Tu1BmLxYntVmptIpKiAsauC1QePHXoqa8iwx7f2A46JW9tX+3bZM3c6lKcEJgdPIo55VEZ
WySRk5rbcy7zeYsKsgHJbJ8YXEu+O1K2pfVJp2gUXNcYkww1XcvdL20fgYiiYw1G9Yx5IbXaqNY6
oMisTraKlh85Ya+j6GevgsBP5jVM7oXjVGA+BPFTAC+WxxpIRLgcNE6Qwku9MnBAueAQhOGfMqNP
8wEgS4mm/Tys2veKFbu4+wlBakucOCC39UVINCb0VbCwpU0EzkXwskSVO8GhAeVu17DwAaThCepH
BCmrWx3+4nuDdOFyDYOI6Hi6oahZjKZU16xszUAPw9xEA4YGJPBG+B0Jddgu0BDiYIsX6EoZ4dKd
ATTYv0MvMhg1p8Fa4rji5SDTQ8r/jv02dIVrQPOY2+o4ylcmJhJ2sevIcLTuWseScmVji2zlbPYN
4Cca8DShpXL6+pPTVZWuZ6wyVQfBD9JIyvd9tNPT9l6PImTrvTA7CgF1MzaPZmW/doV/ZRdrOsSX
IikMPe7HAgdDpfL0ORTsBvtSLxA4i/vHwup3NvfGcTrYzrxxMCSPqnbjS2sAnIvhVOCwhV4HVbvl
BXnUtCTNnbaDVgNj+1PGIh1/F03u6Q5iCWx7OWyv5mQtjIvIsZh2ljrFf4FLoe+2WHWwGBLA6WiP
xYCLBLSxxh+1Mp8DxCejyG1Z8z9ptNPGTw+ZvFYRvvTaJ8MvVp7WFshlmEitTYlxlEu8f7AtA3Hf
y/XOGe5FdzToGhc2x9pBcmG9MTLybtjYckM559c4Vjk0FMwidLXLHC9TDsoZKHK1tUw8YAF3DZK0
w5NhG5Uvw3MmPUrzmumxWEzL2Re9HorhCH+y6k8XWxr10VzHPkp+8U/b/h2CKoOluVmPLmIezwZS
6RtSLCQlWS4vOxpQMqXd6Ul8ZpsSoe9Hx6YIPNWCK8+mMthmKzv60tJSMOcDyEglALjn6ctJeS2T
kaBJ6ZTh1gBAZ468mqof+sl+GX6MGwuefg7NJI4P5G/PK8NfiKfgfaAxiTsL2KbFRraTZDLTlI2c
SMM2r++DyXkqigYD36pEkgROUM1/wNVtBnN18AtRBP12sgVQR1zLl/eJOoVKnvQMXvXhjxDqSCfF
b2OUP1qV8yQIJm2Sb/vZd2Upf/Cd9jrLnBsFWnAwK5Srjc1UtNeho9cbrXsquHStTM75mU4NDhQe
BGhxoztbD1WgD33tN57JZ7D1DcC0TdKEe98OnrqQrqtuPPdt/u77eLmZ9nMy5fztrzKd79pA+ibC
Ly2WlUvJ+SIlbSZ3Fi0iRMWWR4CMk3E2IoTr1cVbRxAYwmHXjS9B9q5ayTHOVoG2FwfEGgWgtyhK
Lh3Ahok16ijjp1RRpLyB1IZ+JYw7jPyxVzf5kInkw5tdrKRcJI6BgAm9Y6QxokMHWEfnfFz5MOdh
SVwd/n2kxapVUGuO/AHhprLRMaE1XV3tuPtC+6tghln9NmuqK67+T4ABXPNHjCyF0OxOzeyw8iTn
+we1Koi9iIxR1EAF+XT7BsmslCCsas8o4UBmqMuV3SaGfWc3w7aI+l1ZlP+Hs/PajhtJ0vCrzOl7
zMKbPTtzgbIseoqi1LzBkaHgvcfT75c1s9ssVC2x3WMudCgxgURmZGTEb65qL9wQRLcLY5+nYmJs
iIjcikmF5sXbJptMqWnUCpXRe0N+aLsbDLcRBKtChdxgdOXgJgvfJGfJBfl82xoAfjmBcUEQuN/Z
7PsjXBh01aq140Su4OVVOdWxivfv7gV7WkhIFf3jwtueL0NGpV3HcUTbARDMbKab3FRqPa3QIjDd
idacULcocD3qtW2s7Q1vci09PK6C//HUEtQ8zalXdkc4L/HZ8oON1iwdTxfKuJQHhEszxG5IoXPM
iS5L0EU9Hy1Zks8ypZgMbq+R4TZ3/kFcfATXWoxr5fH+2KWxfl+YnPMNwQUGQeEjlf+8Lw+b3xjV
0MFUFteCsMFG7IAGq5q/ikdJcXXvlPiotQU05pgnCecCKYuXtoO4QZ+eoFAUQS6LwERyPheMcOKq
6etSQ1YAlaCofkZ7CEoCDVYkrL3VkPmuYAp+iuKN7vzO6vl4Gs7jNaMTEblpAwA6N1eTW6QWYyj+
gYlvAoXN+ps6VHcW+NwQqMTHg83wa6KHwGgmVCJOLrrXx+vou4JJAtSnGMOwZulXR7sxgfoXtmNg
fnbi8zvKQbpFu7WIqlUsmCNWcqMk6lIwFNttNud4bwqQAkU5epyzGoNtjHqej9hrvgbx9CBhIyto
tJWFUh8Av3po7gWKQPCvRQpjRR1qftKmS2hmtetfC5MicrGzhxH1I2HIAiB3linbqOvEqFKVyCGV
oJL4BHcwV900ebH9N6uA/1OWbsJtsbjyESKoWld1o2IpMp4nVQZz8cdTzGJF30mcvyP3j7q9GZMY
A5rXbnxiZX6qooOcPVY2TiaSAXkpWqfQNj6ehAvxUUA9AXBodJcoeZ9GqjHzlKlTLMQPmmolSj56
MB7baGlorNSGbzN0W0/9/BdGRfjHMBW8f2DynY6ajn6U5Y0BazDcJUO3ER8/g4p+lNPDv1OCmlOZ
C938C5diyi0UthhQ9LHmsHG76CTwCcQ+2/pa7v3vYQxt6uAAioQntGryn2OBcuRTjI5Iq1gLE31p
C4IGoxTBeYTR7vx6wvljwMcsOH2haWG1Nw7PCIyLREDcB8ea7l2RrrEC6mnEj2a4kqn3WVzaPp76
i7PAWgfbSxQ+PwF6eJyhFiXVEUgjmnhNt8o4hQuUxUlydwIkJg5I0cizy3RdFJQbq6VC+QzHeoxI
COaIRpLOiURycLoEIifJTGdAkiFXYCU4wDKbFT492UMR3VuYR5ve3up/5LHkGnyLrHxBbw561l3z
ilpZr1ngO58hSQJ8WfpSYsPNwgKptJCowNSGIDWrWwx6mkg2DsGQtCCHTa/qbrIBN+avpK2VskRk
PQKp58ORIBIOqZSQJ86iEC10qS+UvFz3XXkfOxPtCRlpvqSyvquj/kMAFn31X2e0yBFSTqJazbhu
DBsptm7SfCSp8qiagHxeWCoXEkZxn+BKjSwYQJjZo2V2U8jpoJbrSpt2fd+uxB4VhW+hbSR0GfRm
1/Wd26PHsDD0hdgsmqBgwlEBllmsp8tDaUtrGtSppLKPzt1zlONPWXASUKUd0XUSF89Bh9yIe6ZD
RUMs1gh9Njb4VVY8LTzMhXkQZVqRJwB2OCPFDs4I0hLsMFTCYdMnn6Z6cBMFTrU+3gk2owT6KCyz
G9NY8kOdoeOP20R0HHBHoVJNh3s2D+i51wh3E59VZF5RsEdA/JBkbh34uKVQGx6jlQxOt6RdJ8A7
FLpXVg6uZnjSzHhjkmRaA83L75JvrtMELmbZu1SPloLKhXOdiCJs/0gpHRQ+Tj8X6W2t4gNZrB28
3OhxuVrdu4EPIsB+aFppM+po2sCnk8O7zqyuQDMfuBVtDJR2IjpGo64tVUAvZJknTyQOvncZjxkO
XZqOtiCmQ7ek9iPlKzs5ZM6rye2nMWhbE/DEXLGtR/O1JvlU8r+yjpG5Ay8Inotr93wdV3KUal7I
6d5UX6fiUWrWcfeqoqJcE0mGrlmJlSy+moDillKyF+CZOqCMoSwlGpe+EVUpeN2sY6BKs6Uk914a
R3KAkokec+o6nyuS3ijJ7vL2PlOdK3kIv4gnGTv0hsJXgaOxPQh8iOgLS1F/sT4uQvws8kGE5Cwm
0JKdzkW+RyPsgylHoUQNVjoK56mNSVuievRBdpXuPRUYjObmr850QrfwV8nCLe1CnKdEzu2M0Ms1
ZF7Nakm/FZRliyMFVIhG+Ci1lTiZRXq50WNtHSzaAF46fDlYhJgtiwFpFnEnebcqa+SfpEnTinWo
E7isb5ZfrwRqq0e3ooDdZBcJFuI3fZAjcFteMZuA95fEMy68uEM8I6SwVc9ja5dOVa9GTr4uhMx3
tAtaEPLuiBqMA/wOAcgKAzmaAqvYJC3T240AEAsLcy/KaNX8xGXhSvGapdPmwo7lsYShGuRBbBxm
MaSmtwln22fHZs1VY32m2ngoe3MtKZyGDtU9qhRNEaJf+rnT1aOrn5DEXA66l76SwN0IxyHKV87c
0q+q/WaQ4gpxjzFcaU2zkqx0V+/GKt7nerMp2qcCqE029pvYUQ8hvXZn6aJ0YW/wCLQnWSzQouaq
E+qUDyT7SbHW1c6tsnQvMrXJA9yLS0WJhaIZQtt2pG1YtXcZSLcCn66Pj70L8YIyJyaj5OminyB+
/m6tOjnlziILkWWAOuwh4hMgpzNI9UodlzBul1bk+6FmiQbqepZnJQzltF8q378VgJsyaFdCGFRI
BdTTlz/7bqZMT1DAe4AUUhM7fbcYkhQeO0q+FmUw4XKqKtI215L94m47n0Uxkoj/ogcK0OZ0pLDT
5bSzDPR0Uz5i+yr6f5gZr6RoaQNdHIm6uOhxIcE5RwyoUhHHSJXk64wgEqjqYZzA/VOd1/ul4sWF
Lg9vJSpI9LdQcpsL1iV6oSd1hkpwj7Qq+Vg9QB8ykkMBHM3j0BANXXr5qCtL7sdfbnHo2bI0h3AY
5bbP13VdHQ1qp5ziewU+Tv5moHFVa4mbK87KJ2QsDC2W4emBxVsLKwi0NhBHOfJs3+2IsjAipSuR
lGAL1lshFZJC+EwH4MzXVuTgcnDXN7u46u4M9CYErskO032KtlmUB5uF4+tCKY9+poBtc4YBUTdF
Cv3uaWQJfFMvI4EDWKMZylXfpDdSuGt7bS9ulEd1SmNcC3nKoczcbLEdJIo18+mgmCyQatAJ2E6n
D4COWWN7rccmGj45FK/LkR3LCRLFz1DIgMLSHEIQtSBa9e2ipPalweFBcpSKZTgH5RiBjtuPYyPL
E7ODkbKruadSTXRlNtjCdxen8vxFQa2TOAmwPO382YvGgdOroDHXngALsOql+iD4TLV6PVKVEYmk
51OxUIhW9krhRjRECwZ4Z5sbxjvtXEAUVKu4ns7CyMgRAKkKKE7c+ZuASRaFA1r4CheAj9/27OYl
RhKaSty7QLTPS3RmAidZi8xsXRvQIJv0QfebKyylFhL0s8ITw6AFaIIKEc4n84uNPNCsG1KGGQZ6
lUF2FZr2KtGCx052bgQopswU/O2XMI/HBuzJtxTjUgcSwkqqEKc7/ZZ97RdBWVvZOpX0A+LgBT6C
mDiEJnRGUm+JsrsqS5sSJWdF9Q990F6TwW8Ctb2ux6Vu+dm5Jx4GU2hLVB856mflUCmARmaiSr7O
/AcHllhGsPazbzlGM+nj/yPFuvRt3483O/a6lIuK73i8fP0kDKKEewmnybr0xp0c89ZsVatu4K6j
zsO9VjTGAiwP442WLyyz8ySLd6f8DToC/gCrYHbml1qex81AHDci3dUKTKEzRtea6FERMsZtgyrQ
mOwR8Ca56ZSHsQuuE1nIaEfOQmC/tLmEfhKFWNY9K+N0TVRRlVGO4uSMuLHWWbhhcLJ/Y9Xl+sJr
Lwx19JN4F7TBvox6W3U5S1vaCFG+lgaUqHVHi/nAuTqJmGHQ2rwS9e2zdn2Z2e0Q1eheqSjrV6m0
aVlYjbDpGPH71rNPYVw+EVjWUqq94OZpr7yv8Th+TUH3T4G0ssxgIa09O0DFEzmcodTXKP7OlRED
xXOMKePIktG0FdCkto1+H1vr5wTX2vKXqieX1xhdD1HppMRtzE6oNqizqO0iDglV2IWGm6JprvLC
32LZvSk5OPqcKjdrz3E+ZS3K7Gbvqkvw0fODmrc2ZUBQ3LaAgs1DXQgBx/RM0gZJehVMK6/a1sPk
iihul1D2ZPBHUOJ948YYEIZQPn0c0M8zJpUZULnwk8SDX5jX+Os4zA2rR5xrVNqrQmmuhtry3El4
wsEO1b37liZY5WE+EUwvH499XuYFV6nyH6YfnOMZe0+ljSLlHVq7dfVDqKMfM3vQEojUb1Wp20aC
KyS32wSSkmBIUYwBer8RVMasa0GD0Q1iI1L92nfla+qbbt6/ffyM51jM4zMi4Q98WixMcTF9tydj
CtRDJiPWJkqc3hRuZAemIXgSiQvPKOkrhJG3grerG6i3tksh4dL6QGhGpRYP/FXsj9Pxkykv7bph
jobws3B2EkVOIVsaTe02ht2gHoWyAHV7wU62H6Uq3X48AxeOBfoicGpRwEZLSddOH6AJ4jEuDIsH
QCqfnuSjLnuupiZLDRhxvMzO3pNxZhOtjqEvN2IcagzC+kETpBqUv6IetS9UBmsnEhA1XGlWx3KD
snTeXvzUovRBCxSBReLi6ZtqIB6CoECsKqa9V27yZNNqWyGH29ikcxSTg/Rnb05IAC6Jql8I/HS6
oEhDJBVC4+Ln7xZZ2Rh6Z5SMXAbKVu6DfRIjdkgeklVLzr0Xsgr668jyGzINljPYq64aWBxqBnE9
lO9Fyd6ncsINje3OcU85I8wWkrnzJgZbCKlfW0DfUMlUZ1928qbRCkpkgNQyX3X4Pwo5UKvTDqnF
5wX6qlJaFX1mXZk4ZT0KJ+FBQMpBPQsoZIgSbrMk338hxTx5qFn0n/QgT4yR5eZRRaoHVIjH52MN
I+Xg4cg1HX/rLJnbXoq2J6POPrQWF6kxianIZXzCsA0TNb3pi4I9kocPJoV7lFuRhP7TKGvxCcgk
ZU56oUg2y+3iLFZaf0ByoJRfM8U4Sh4KuoDeG3uLxoSnv3R2AOdlCVNyMcbDdxHur0J7QJvNs1np
relLjDzRQxeayzi4JyGhlFxauNUFBPEGJSlrDDaNzGWiUlC8uzKhVB2vTfCAu0DfG0Af6rBb5cgD
isbFxzFOFUFsHnzeP+Xsu6h6E8W6JuFnY32jq5fLe3VQqRJ0roEItE0TyTPUdXOljtjAxjI9z5eV
j3izWK3CZgLw6iD9ytNrsWYFT3mKFrKjSwkbwUlIlVAjpkc8i07FCO2xNUIM3yqEtZjMCbSsjQCU
OUkbcZ0OQaqgFbYWQKEAXS6BYBoHdpbGzqNBlIXSwr3z/5g26vQoH/Fw8/tSqqdBkNtxtrY/Y264
003aFkAvMWIUSCrxgGJry1q3xdUWxUGsowE2yRzXZrATQsSCo+eX5qoy7koj/r2xKVb2srdRmz+d
xeP2yu0GoBdF2zOagVxopRWbGl6Z1Q3l5bWu51td+6k7S9Sc8/jKQJZOt0vFyOpMT7aUsmEwnClc
W4mMW0G7lhH2C6JkP1Y0DaZV7y1pLF5YGVTZFNpHlFp4uzn50ohMu6VTEq6BBd6GwPZC1Vx3eF75
5Ygln+W9RIV+Z4ftp7jKHh3KIU3WozUerKTnMVM21bRE57sQ8kXhD5FiiiKozMztO9SsDoYgTnkk
i2beKG/iItiNU/GCoNdjMggv8XifBNkN1cBRweVBqb55gf8JebUfvup6IyU6eynXvvBpKCcI1XOa
mNAMZ0GwRHIn7zX8aTW86gIPmzc5XSnDU1M2aK9udGlpwItfhoqruMTyecCen57rbWcNbdRF4Zrg
AuNvclNbDkTdL9oMZgSaKPIoceDtBs6psYyNLsqjptH9BEFO4cPXtop/a/XdUq51ntNZVOQMkm46
fkKofPZcXCUk1ZACZDOKg1zrXyJF/tGVXxo/2+RR8xyW5VZO80PNxWPs38Dj/u4I95G++5GPfz6w
QTOSRb6FJI54ntOHAQlUawisBujtsjKD6i6V6h0LGvnklT4FxUovbM5FnFpN5ctnNCuvJjWSUeal
24BQ446L4xIw9EJg45kQCacAY1BDPHphvkvIWjosPTKWAfzT7iqRG3esnI1fql+qGCGXJvbZ22kF
aLRR3WC80bvpq+5gN5wr2QYPtqu+8u5r/arW7BeT63QlA6aWNO7VsB+oecYqaOclAP6F5Q0egyu9
yl0W0OJsHrtOHuTOt3nmQrtpnZE70fR5VLxDrwJID7UfiFkelFT75ejBY1Ime+0xCJXrpspoxo8/
m7pKVvmIul7lGbuPz9cLhTXYnyhQUDak/UA55fQbh23TpDHiCOvOU27yUL19KmX1LvaHz5BUvmgO
1CfUoEJsnNRB32EX8HuqX/Vy+dZZf57ZR31PSBI5gi+ggW47fRZM0JNQqocBtS3nc1gHT6igvRi6
kH66tyrtRo6wo8BMypC9JwG1WpgK8etPUw2GF3Qj7v2QQOa8M9VIHDkromGtocSKKBGSSNGqU4Ob
guZhHP6yUM4JMX6RlWg7Cq9tJ76p7OZ7awRLrH1xdzx7FKqIlsG9gwvILCBSXIVB0vjDUTXBg+3U
2c1VbQZP0ZQ9yDolACe4swMqb9kovSzMg/jlZ4M79IgExpUEYnav9IFSyXQohqM8lNVTeABxWqso
hMftlkwsKHXOzOfQwPBSW/gIF7YKqG+81RFD4JyaLwG5DCNTSq0OPjC3Oj+5mXLMOLJuE0c4awoP
LzCHC+971hBh2QEQEipJ1HT1eR2RKnch56GERhVFA6GLEmfjLhyQx/LRenbgsVpbUc1gVe5TaeGF
L5QRGB2AkkhyEWOf321bHZuA1pB72DkaJ5BXVLAcLAx02nSvt0gDJq251kNcrRS5/CanQiwio/8/
LkSC82uXqGMolFGFRRyKOKebr6ujQTJSs1/bXv4A1OWxF+aIXrbx7eqgUn0D5gng36gWTplzrBTT
T+OCdoKAuHDFPR2YCo5WyZLdH4FOQpdWjfNNkd7GVHV9TcM/PvpVB+EntSUrNZ2nZpqggdK8CZq3
rFBXko/9a62GbIVuJ+XRS5l03w1tuBOiWh8vlUur0xFKcRR8hFzQLJArUtlOtuT0a6XiTkR06MPo
0CEokZgs0nBlREsSpuelVybn3YizPIWro1YBu0BGSwfgS+UNU4SVb/6wAYWLdPxPvx9nJ0AOymlC
+H42mtmY0oCOO1gazI5yVceL3XnqMK/v2h2qzjc6sfjjES8t/yOynI42lxUgPadfv4nSqVeaaVj7
9XcNMaQuVjjaQ+id3SF9VXzSrkS9x/LhutPzJ/pmvz5+APFKs2AHjJvWMKotKG/L4gO8yydsCT63
mimcOXl4IDe79g3AO1axT5Dq/XioC6uHSyLIKRhfYIrnnf60zOopGVWCeo6yNfi5HLdgHJfWcVU+
VD3bfgk1fOGOD4EWf1NyN6qE5LqnbyerwxR0A7PrwFhKaAlZ5VUW29mq89F0zLWD4hv7HDPfOG5I
MaSXAWk2PKBblxXuDlR7pwKv3RB/lnXcul6qG5sq9xvXt9/+/OQg2EMiIkqqZw2+IBvbAmWXfm21
AybA+l7ptNuS0oNfxweLWnvqKEvJ5IXNxXkPpwEpV0s9axD7wvxCMok8hT7tuDLflA1KqUPsxl6y
DXR96VQX4WG+1tAYEeoFZK4gC0+/RiA3QyNnHQmG9pJF1jZTm6tebbYaylD52N2FV0b/2UxXeSav
kgnhaEl2x5CLNwz0hah7oaSK8Q/EairnQvRzbqrQFLacYaUxrMcxOqRSfpdoL7WfPA72lVp7oFPV
TalbO0dqvsdwzT7+2Jc2HdKA6P8fi53zolfXVYafW2QYuRIdhCzHJGFAXl3p9RJR4qhlOZ9zPGQA
CqLFRfI9axIWQxfmdUNOacXZg1MO15WpI0ldfRbFDgnXQNWJniIl3GtDcKXm3S0Wv/cGJ6web/Mk
f7Zq766GgNZEPws5WcD0XVqA7x5ubnYCtBP3O68f1nWPFbbdbr0wBFUrgZhP11YWLSzAS+tPmItR
X4bUd8brxMmEOlWJ1kwq4Z4BXtSz9BWk84Xi06WvS7kDzAUislCGZiE9qpKirAckA6m6jZZOLwb7
OvrSDe3ZP7+O3o80+7jINwRp1JAtCq6oYIE5ZrtRjXClGgtTdyl2vxtp3gCOfe4EfcFIXQ4fHUWx
XkGUV+sAc1BZg5M/otz68ctdaIMCJBeFKnH9hnc3C956WtCZjNFuE/gVUcHLceoylHYbqc6uhENg
/xrGo75kNgKi4Wwul2ReLq4Y6iNCipfy5lwXCcM2RXEi5JhEBPaBpA/4bUo0AT5+1Uv7ALLA/w4z
WzFtm2dNqiESJ+rObfDWxi/goaihbsPFZtKFPFdoi0AtRZ0UQPUsz61SP+gaC70c0eMQYHyLplFS
4uOp3TaowguFKecv6KGCFCFpRLtGgU97xp1yWjQGhg7VmjDtrnWTtqAA+I/ttRZmr1LYrB0/W0md
flA7+/nj2b1U8wM6TvwDKMF/51kAFHiv8kKTVxaiEnAJaFIKimuXVIXbfkYn6SkqflVx8lg7/ZfU
0ltoOpgrDW+SNF5TkXoJ9PhroNoLd58Ln4I0k+qSgMI5pGGn5yE611aZDVy4ExpsmTM+2tJNguxC
GRnPcf/FijzsqZfcv8+XtABPk1LjC4blypy4E3stVZgIESrV6ba69aIS68fsz/cN6avBVuNeCGMN
HZPTVzMiefAkXW+BOz61/ZPTIDsof4n1hQ7e+cZhGJCwrCdxf52X+UdJA+2rKu0aRIJbS5Vb5D9o
xRbDbYnh6sIyOi9KiDIgMccU11RAbafvlNtK0dtTiUr2GN3JCTYkfnszOB6ihj9bi8JZ7rhN+KIC
3Ph45PMDhYGp3CMOQKkWxbLTgTPNKgevQxCoLTzXlIBZYRmoJ9tksbx4IS1C/k1sUiFtJRA4p0Pp
CaBBCX2ptcrik2k+DoUMaPtX0lOvxyQNURpKxSHqTtbag/P68YuenzJidHETEfH2rNus1kmN85wY
vYhcM3nJlM+B8wUATJPcRdpSz/Ns+5EKcOnmoKaMCpl1VmSqUflHsoCGcxjUV1xsv2TW+Avtm3Vb
d5LbWHa46ad8CQF63mmdDTu77ysUOeVYNPPTmDaurxeHVI3veruKXWQg1p1T3yCgeN3biHJLw/bj
GT6PhcfRWU8i+RT6QqcfODLUSDUqGm9Fc1U2xVU65t+zcNhKXvYDo429getUdBurwe8K1Fqctq+r
vLqZTLwc3KR4bfP06eMnOvvm4oFoD1Fqo+KJRsvsgZK6UsaQNmwwVAdlvHZa6rwJtBa84js5x2vN
WNhOF7/7uxHFz99defO+NsyyoMWtlnfAfJ4lK3mRqh+9x4pPolu/+lSV1peP3/LyV/9j0Dlaph2V
JM0nXrM21yH3mjAdd2Psr3McPCSrWHVhuG2i4NZ2/IXXvfzJWegop7GvuHGcvm8Xx4bldQH92WTY
mXm66evmpkynjRHaELbMQ5xm20StVnWRoy5hu5Y1rrXixWnzn8iQ3WEj+knLl5C0R3DFyc2ED0+t
WaQi9DXVufOWbQyxJ3kEy8GQbvywC9wYKq9nPviFU6yKrM52U0g/LAemDC49LJ2r0rup/ACxT389
Vf6X0DfRqfLyBj/Z/HM9tSa0vOSKts3PKZJWo1rfh+0SYEFskPPHFnk9Yi0CTn86m3aJPYyU+fna
8Zr1YH8uWhdpXR99TivtVmb/vRiaO0uh+X4do1IQARNIAuf7wnI6q9keJ++Pp5ilDkHc5OQUQHBN
eCZ8L/dr/eih9VjHo5sBErLCaYO08p3sR0sR5Ow0EkNjHUxCRc8EYN7pBMTWYCdlDqa7xCSj2iW+
8auVR9+1/Pzeb5OrXnO2vWxvZL/GRXj44snONsAipv6sEMKbbCF+XNxZAjmCgpDAZp71CpSsDusQ
SFKVoFbDYEkMK09Ng13pE72c4jmpnIe+tQNXM4KFu95ZAsJkkEnh1sIlhYg6i16jHjpm0OKN6CNf
Wtmy5OpFfZiMZuvE9Z1m58FCFnIpXPLZUTWmbkG8nG1mVe4trbK1bN0N2j2My21utp88w7iF/L2X
xvEJl6Wrjxfb5Xf8Y8hZiwy2mmaNcBUAyrD3omDbYvuFg8aGktSW8vXClJ6XRMWc0hMQqvAKxKDZ
EYXi4VDUjpJhqmtcgc50J5BYcqdcBzhcuhlKQHGdu9B8flVo1cRjErlB0FcLE33UZ55tdNGMEyRm
VvqZ3GSDZ0aqQkFZG4AXEq3dWVJ02+U1fnRmuE80iPZtilFi8tI24T4qgt9Hrf2CnAlCALAsAkn5
Ucowe0ISN6/Sy3VcJjVi39OLlZRbS2tsAOLh18j4OqjG1irabTf2XzNMI9whtXvKT+NNYenpzqqD
5ySJtFVdZ/66HKqbKNJ3SdqvtCLZo4r0ADxtcD/+6OdtCY38XSBLeXUgAvPLiQetu++HRHj0Bq+3
4WS92FG6M2sHLKtst1i0lKprj79HXXOt+P0+btVNp/pXdZBMLvNar6Knokmp5pFVeQje7tPe38tD
v/v4Qc/uM+TFVHOIR4A5zm8aHdC0MixBNWnqi45QZtA2rpTXm49HOY8yYhhUoKjQC27h8efvkoYa
dWR0xIt4PVr1IW4aOGL1ehjxwEu6p0zoFqutgA/e1oryaWHss4graFtYTYuWMJFmXqusgkYu0zGK
14GG0kk0XkdqfBgS62uYKfeGkd7aXLRwsbxGdn0lmcla0eLbcujucRfdB5aHMEiwaCtzdg7yUDLN
fJxVeKIznUwvnApVipVoPWrjrpZrujLx0xRo90lWla4m11+z75JS4rYV//LH8rup+d9GqIpTuESO
OQuJ4kmoLHAa08FAV+P0QAqTttFtjKnWVu/gl9FeNZp6D67QldtyVU7xofa8P3vvFEPaQKksyvVA
cmfHr+p5QddlGG16g7/GF9XLq23aNdvYjvams7TEL70gWhscMTqwAGxITl8wUhHdDTsZUzrlNTUF
L65x1enFae67b33z9ldWG6BIOgOwHcjOTkdTu9Sv0MKOER5NDmF9NyJSIXfASlp7E3nGXp2wy/DK
m1F3XAdDg8SB4DwOD4mMr6A1FitnWPKuOL+Wih1A/Yi55rLGeXv6TFadJgGMI6SEZGxJzOpGUoed
rTXPQWA+TEG/szwZMr4CAHu6ppWwpNB3HmTw76B1xa2YPhLn7+n4WaEYXBWxbh1gReZTsZG8B6OX
F4LM+T6H2gXjAasoRLsBxp6OMoyOUagoVa7l4qUtngqbW+h0C7Npu/CJzyoZAOCQzCYKQ4dFUm2W
tciVpAe0l0M468hHU91PpZeq91wbTknles3Gemi8YGHU81XMoALlZnCmC0ri6dvlShcZuWyFiPuO
sOJrAWdwZSnd0+K5TnXLxXH04/cU83VygovXpGRCxQSV7jOGxJhpoZz7eHSCXLkSYpeSWjyq3rRN
zfA27byFI/PCGUE5mLzjX2DOM8ZMTVM6NxIvWoOK4UoCZNjE3auXH8re2oxsocYpN46ONWyuGi8f
v+t51sTLAooRaGZCEif26fROwAjauDIxtao9GhxoQXjyvRyj5FlON4Gt3qtmDbB0ug7V2J1KVJXV
Nl6oY5/drMUzUF7Evo61dVY9ksMu8zOZZwjG0q2IvKPdfrIT884K7Q20re+xMzzG1ULCeGlUG+Qx
woB0Ts9Ky0nFD+SKYEyRcF2g0FsO6hdYvZ+awF4XgfyQptNL5/36eMIvjiqoN0KG71xtIW9VLSBm
CEfTX4ZXbcJseFHU4TFKbYRbhid0be4CayFCXNpDlIsJDSQiQt/o9CMHplYatscEt5W9VRJnPXTT
i81FNJX4sHr72Yq+f/ya510YMg8BR4IjYapCCmA2pBOTdpdatIYdcohb5xaAXiQSigFx1iut6Z5H
ud71zr7x41+dzGGoBP1jVv2FMwBgrMLLIwSJTcW8cgUmIQ2aSOUMEJ6Q8vBYTeZPM49vJa1/DDoZ
TRr9jsX+eVCib4OzxLa8cAYxvrA2oFCP/MK8CqvaNQd0T5oxxcXKMCb07/eZZ287t/S8XVEgHQBO
zITmCcdlKbScZ1uILWpC+AFpTjTSZ3eiFB22qlDIcmPSzz4eHov4xoHNH5rJreJr90pob1M1WDet
tWFf3soeYtWVtZWCcP0XFgQ4QeCnqCiICv/pgjDwerWCfCTxk8c9zeOsCPaUne5UUGMVfo1xK6/E
fg+y8sbPnZcJWmzBbfHjxziHdrAusbcjF6C/ADlzNiN1AAzYDwRwc6o2WjI+wHdeFzS3hehKHI77
Op0+xZ75u4Z3iFt35bYyrwt7pZX+Ws/hS8g/jER+1dUMyLWhrWJ+RTtNC7Hp4mOCq6PnxU1SpMun
s6VKQVIN8ELWddgfpML7BdJrpdfp1y41q43Rj68t6Gt1MA+VnW4bb8AVy9ykgIv9pt2L/2sximFJ
qZroVus3RQHpLIfqtWTHpomNPDstVfJZhMsEO4Bz+vRJxzJMaRficGyWzn0ZGo9h2j/UqnnX+cNd
UKtu3Ku+mwTB2sgUGW0IAyU1q4nc3Kl+2LXs6lV+zf0FaYmivu+k4q4Pi6cozW4zp4Y66m/GgXV5
7zTek6Tkb3rrWRgEp9eKiUCYbbZuGujPJtnBRmrju0ylm2vlMDhCZ4nFfSGMEjuBugqa8bmekUIF
GElh0O9JgZRnn65KHwtzaJRVtfUG1OaVpc7GhVQEyBPdPhqQaEfOOTI+IPUss6kdtPnbmMePJjG0
rKInLrQP/WQtVGzO4f1icwjnQBpVFOvmQTvR+ziGkwnXw9ceu6T+ZjkDxoztPtdwSGZDraJW3zXQ
0n1Y0/mYPQ+NWlJjVRLcuaGLsocq6Bkf79kLRyb1fZ7Goe8IOGJ2eoW5l0e2BQMlViTWz2ucFgcp
rTbCdjnvKrzZim0V7T4eVBM7bL6uqVgK4ROEnFFIPF3XfdbUAYXDcN2Nd7LVP9gwo5zIq1beqMjX
WvJKBfMz3jz1bVN6mjtUzufRAtlQGXKwaR1ncH0JQFBcrC3neZjaYBO0krdGH42/I8MHza14ckOt
b4Sp1yGzBWIBMH3saenBmaLIdZrpp5WO2zFT93n55eP3u7SWUcV2BG6MFrc8C8dlGFcKIDdWFu8W
cDSsjXj6oqfpS9zm11Jfc1j25vbjQS+lugAy/hh1diVFh6vU6hwxbPq/sCQfQBAfJGwch2LVCwMa
KPpWsRBLL52B78echdJImiLYXrBkkFK8DWOJUoK/kMBeioHsUu7apLFkPLNDBWBwXdq+0PimDe+r
ymvepEJO7slrqn8dYP/xY/hP/y1/+NcKrP/5X/z5R16MFcrXzeyP/7wNf1R5nf9q/kv8s//9a6f/
6J+7t/zuW/pWf/iXnvOU/83/ysmvZfR/P936W/Pt5A+brAmb8bF9q8ant7pNmuMj8B7ib/5/f/i3
t+NveR6Lt3/89iNvs0b8Nj/Ms9/+/aOrn//4TVB6/uP9r//3z8Qr/uM3FyeR8NvfvmU//7Z/q6Y3
P+/C7Nv83799q5t//KY4fxdt/yOi8CgSwNbo344/Mf4OihfMG6wOwWTQiURZXjXBP37Tjb+TNtD4
hJMm8jlhS1zn7fFH6t+JAyRn1DsFCNxRfvuf5zz5nH983r9lbfqQh0QQ3utfclLvIg/ZMm0BcK7Q
07kO0XE9jTyWOiYDqUG00nDweJTTX17YFo+hX35Wej/be1n51dfKaVuarXdVJMkBl+b+qasqjXPS
2IZ+Cuyzrp3rdigrt83VdO8ThoIpNddTK/9oAjyMo1GDODgCwNataV86RvRUOTRaEgeVOSf15fu8
D98o3UMHko2nftBjgpU2HAK1ug+QBPULO3+xzPhH5aS1a3IL7/J7pRmNT0lVfS+LblyFY6xdxcnD
fzN3HsuRI9mafiJcgxZbIIBQ1GRSbWAUSWiHFu5PP19k9aK6Zua2XZvNbNrKktnJQMDFOf/5RTFW
yyNpHUaS5p25c8WQ4DyzPNsT1o8O3m/4dQhrZ67dHYZv6qxKIcLS39KrrjTMSA4TFkP68ujmXp04
ZYHYDFui1vfnYy9d7zQgZrKjbj46RZAIWYnzZhjytgmK3xsl3d7fWucKv6Is0YzG5jc65HbP6xY5
vUiPjNSHYMs/nM763VbZi+rW5SVvnC5M3QgFwc+wdNeVgrxGN4mJhapwwsr601j0H43fmKGSGSzg
8qBr87jXalmGVTM0t017V/gwlrdM/9XoR0fLpmPdivKgWeTk+a19V4maZJpg3vuMcRE55lnUqEom
Zj1YfCVZJMzajcux+AXzAd9gP3hqgrHiydGcu8a921LRNXpwLKXfHzxDTUd7kwT+BRU61eq7JYoh
1r2K7GxswvwVCz+vXtJk9Q9jjjVqlRXbTjPzMhRene6KTN5XXok95cVlKhWrGyNgquByNCSO5L4f
6WvQwOMYx5OZrWeMOH5DdEjDZvxKV9x6hZA6tn3zEvkIUkKlWcxZG1klvMYhcdVIle1uy6EbSwYB
XV/9Ko0Ho1/WK6MbYs+SBZ7fbhX1q/6kbW5+zpjpxp4S3U7Y+RYvS3sqazLDMuz6x60zb22LTJjJ
gW9C7GPijy75BhjDhYyN2xB2XJpYVl1CUu1hSXRU91nhjMc82GJModuo7bY8WRbP2Ael2IjIQMTe
5726zfGFjsbpR2wdftGarXZEr0yhNW9GPPqduGI+K67aya0TsbR6aMyVf2ekW8zGnk/YXoYqBXgl
Za6+FKMfVmajTSxSec5TjGHHubuzrXy9oXIP7KObNzIKxrGP63nWTnPf1BG+FzPTnX48+814TR22
B0k86GmR+G02f+QSB23E0m+utxhxlYeBSmUEGczaY6zNuMfC5V5a1W3jdaHSh+rYWYMCAl6f6mnV
kmk1X3LIzMdB5X4oO6xGVmUShrBR1DS9vquhou5XoIpQBUF19A31EmTygwTUPNQqtYTt4r7XXchp
A9abeUfZV78tQuZ2TV67p6zZdkvffwJxZOdtvROTru7m9pINY8WdM7aXyZUXloPdkABQ3o+ZLD+M
VZyU5m6J1fTdEY//Z1R+x27sumd79tywtMYi0moa6HnM7rAn1uMUrNNfxVVjtsjZG0+792vxNljL
UXip+nYaRa0smk9D1L/dUhyspegfjG0e494VzzhxUX8wk0Q9OxJLItIdueEZlhHNu28VX4QMV756
7HIXc8y5u3aIShAuCGA1jFUMFDqEahFj4vcpnvozqOgWiIizW2Aw6l0FZaXHdWp5O7i8VlSvdZsU
G8nqJE5sW+Fh+40LEBXRvQtwHheD8XuE4z47FH2FU7Unt50YCq/tsX61Bq0/uSlBeZ0hwVBmPHTm
n21eEUDouP22weVMIOMMpX7X7VJqx7W/gauOEljGbo4+qlXVc+V5tNW85Wil4Eyq6Upv6+u2CaaD
9JfrsisLiMck1jVD+yvvi/shs4M4SMtbX8yHeZI/MpWPnkMFlypxqOrlQKzeoRr8b3sril2WTq/m
uh0o5x/LwHjo5hu10valgyD7YVbXcoackw+sjqF4cNOHvlvtg9mRo9SLWSCzd/zIyYcn3dqIHd58
46oGccZNozB3xroecjQn2dSECtD0xN1GFdkBawWvunCQoCE7K0yxS6U2h4Si1mzZJvS9/A0FNqZI
prRidXDx7whLL+dtG8aHn3dNuPYc7ameWJwZe6EbRJM07k054tPSzER6TcVDpToM2HsCl/S1So5s
0C6pVXHSdN3g66oPtT0gqwVp0jKWL2r1jcPYeLHntgvFMKlIE8bHKP2PwnLPwgZQ0PpJ261W8zUO
fcFlR2if3uRZMgdIcfWOgIKuHTEv8kkrwDwqXCum2MOK0DrI+7ul27SLczqejOtnvm5puG1GF1b2
TF3t2me7se9We4mW3CdQYSzUMSvV74sR06YTRGg02q6sR44qq4iWBmOFxtleUPUmY68eMapWUe03
P/0UfFOxf5o1k0poRsdOCBKHpvTDU/01sGK7KzY0Mq6Gu1IO5uBqVRMG3fCi2d5x053pVL/5hf3t
TnV3rdzrAj72zues3pnV+Fa2gQ8e4KyR2rjxir67X1BRRAYIQLj0uoLYPxy3YUYm5jJ6aHKTBex6
+8kJxHGq5iVEqXDS3IkKaTmlI8urNDBwb4q49g+10TQnE+KPdOUXDLbXGSuDyPdmCStI+63b+V26
WVdl31ePo4+PAk6irVY3R4PdujP0CXviuBwIpA42d4nSVPulOpQXmGA/F0omwzgAFjdzibsOEJ4p
pkMlC5Esalw4d1eyLTOFErxNmb5bOrUCn6m9sAOG/plv4nYOaj2qVvtLzKsZGhbsxdXvDsx089Bs
nHIX0Pfvasf6jdsJd6o+59Es5GHT1w+ouoclQPkyTNNP3S9FOBjO46D3J89du9iwsGChZwkNKV7X
VNxZeneT9gQuFG7+7PvIqdpcV4+9IKVvmF8bbJnC3IBIh80l/uCsaYY6IotUP2VAxh1Oj1P1K823
ivSGfNz7EIjg4f1MnYXjgSiXPTVWNLbYSoH7SHes9stgRp5VdJE/SbnXoDvp9RTs7Frna/U5lKbG
cY/rZu6LC9TmWC9TOU+ndbbOGEOVJ8uHwwWwfaSs2o/1ukRBlg+RPrbvujBjmetl0hvD77wkbMvV
f69WZoW6lCoZKss8NboDq9dqzytWy2duQIAaMb3Xl78dqPkrkKOWjApZfvOWUpBtZA30qd5HLnbh
wGsAOoYQUSOYOXkDwampQMa/dZ5+0Crkknb1SdqyedM3/bul/IMVbNdLun5XC9MaUWEspQnypdeN
vB38Dzrts3ech3EATSmF++TnWw0txlBR7hSoRPXpO13a77K5wGMGB+Aw9r/svhlwtzUo9axkwMBl
esXEq9i3ZXn0/e3FscrH9GpEIXUYvfFWU+ZPxbAFemBk5PBQAyu9BwHYIUnTd3hdIfBMhz3B4u3m
BTxtdp1rzB4Gvzy5S40xOm404HHXYl3s63mzz4tT3pXWEAslwNvy6xXGHKOa5jPIPJ8UuC3W0ZrO
EyOkOQi1PGqV2x8GCqTa8JHgGwz2g8a5G7rg1qLgzldf7kWbfSBvnRNbU/eicu807J3dSsUbp2iR
zhKHcJzS+9J4H2VoF2uPNwFz+Ty7z4I6dvQ6NOzp3gEb66zgq17GuO7V5zpVt72uHfXCvSnw3ItW
Y1MoTqwwHa1vkGkMt1TwqfIpyhfnREy3hS3FFkRulT9Xo7rXenWdO14e+QQTJbZ51s3JCQsvKBKZ
T7cZZWXL3SJorBYE5W4j4kaXayJL9atrzOuqcXj+VAe73lstg9FszTB6aNlQXtmd/fQj4+Pl6xiW
1Pa2WgxId/ywKCziQp/gEXvJGqTHMvAuCy29bwP1vqS0Tb34mIX/uREF4tnD3mmcIaQWKjjac15m
o79zSt5L7NVCBy047QK1Ueo6R33y32dvLE56+i5KazvXk9mEy+JwOw3BpyOZ0nBwU7+nO0dS02w9
0Olid9cpiXahQGVRdFyli00sEX/5B93pVb0K8pGr/WprZTh0nAQ0Zg869zzTfuPkeRdtr64fMcIo
drCHP1ffrqJBzyoevI02Q37UBmJxAdxuL9XZqDSEFt24M2bTRCdf5jujzsNu4F9e68mLSskFCqXs
nLduMvTzr7WpqLzEeGiMrYqW1XPj9GmQ001XjAZaEbuNyvIWUyNkG57/sC3jvrHMLSy6G+FxRhGg
AYb7aHFv+pJsMH1gGXBO3KyYw5OcJoZ48QW9hOvcYGOCnDd3/HC2ONpAQ+t9PqpLTMtdLqdPVHBb
pBbvqYU7c85M4gbkWEXkrfXYjZLH22k8+ERLrAeYq6MqCe1t3pIUQlDZ32i2DEJj9bGE4ji8kd5c
0K69qMpVj1BpQ1UNwbXcbqRNnN+wySGqcyMkNYlgGLIuDqPl7FtFBWMRZse+8Iv90oj8sA5WGnke
obxLkE2I8oPfwszs59UIxKlRJTfP9aDI8xiGboVEiwGU+FO8DmQo1iTRuGq4R0uEYWw7HFS27nMo
DXvdY59PPlYbIsWeaVsHojmcn1aD7DHdTFtVJiscs8s1s+tkPSXQgEI+2a700mtfEHhWttN1s8Ew
Imj8KHV8ozvdmHaSbsu3oiIffhGRQJFX+RZdqkfBsmlXqQmPz4TQHwlHw1PLo/ruhwdnph4lxmyo
ykNqZW8pTmxYcnuHTeH+hv76G5Us2ex6sCs1rlYx2DlGEEVobNgS6Mb2bRT5y4rlUDSX3LUCGQdd
tezCJVef1sAFNFMfR6ttv5syaJIc2IYeWtwNDsy8ZsjN2A+6V21BhNXTbtXzseyw4ART7sKN0j8Z
0E2JpnmxCs4PZzCTy5EfVMOBqLLdNOVgrYb4SbOJu9r2E2eRlGpN3FRFT2+3oJ3Q5E9bM3BwczSu
7brPqrSFx5cNkW+W715pXe657gPsPvS2lgGb7I66ky0cvOQitzAijb4Iwq6f7Z2mCPhxzPw6b6a4
xAqmZGHmrfcubG+IWntsn1YXjww8PKq4bcw6JOOkiD3/kvepj99ZDnFVYfukr7RCfGp0T1U3Rhc/
9rDH4Sb0hTzP9CtcsXNYbOdA1XVYag6sHy94XDi4TITT3az7x1QN1x53T0g8348+WPdGQ/fcb+0r
/eHB62eLrKoAB/kai5qlfhJVRauwuYIOu391N5CKqQEgmhxIdcpObzaFrMaFBL6sNrRha0CHMl7x
LYRWr13NZc79tBXcs96Tu852sqVeFy/6VzrSW7X8f0Qvm9Aqqq+eyeieppgKeZCnrWxO/qK91A1I
B8nx157BITsG2MA72/PSpNdBXTaha9Yq2jTrZR7ul4o4A066nGH/xgr3WWGyoJKwh1c+c3npVVYK
AVjQ05Re+amHFZCEjFAt5YG1n7QahAiSO7JEbZ/b7K/X3aU+FT3RNvlwWIQRuQUqx2LDsmzE3QcC
qOKOrPy4n8zsdlm+4D+XmIuy3jK1JJ70zGQSl8Iuf/fSbQLNQEebd25i6n0dTtsPU+wuySmeIOPl
+1LXnrL6ousP3cpUR6VN+3ytLUzYpjFmXnOaOqWT71LTA/X33aDr59Qh3WXzm4uVJyT8VYzRnFb2
qXa0k7IAx/mV0cKXzLXGazRWIwnSdUi6TmXHjDF+tBGXdqnYu91Vtk0ZsvtWRCXU1dBQJgaaWbV3
Ve7Efm1NYTkPXA6eStpN/PjqS1/MLa7qsXrA7i62na9e69c9FIBs5+oNd2JFDpdXqrha0iffGjA8
Sos3K88fmqBSidu5xbFsjIjhqhEVCtbA1HdpZHkJckBqY74HRvdlLMYB0tMVQBKENlmocAUoDflE
u7WheMzM3gfcK+LBJGoxQB6PR8lR12hDL9zZ3ZwX2CvVwYc0WEtm/WxIEll8pUBi+JSlEbzQglF8
N8epRl1hMvAlmsPYm7k+7PRq7EgGrq8qZ4n+cGr1RYNIUiqkGfZejMQmWfJqDfLv3nCXGzH/nteR
osotHy3cV0N0TWj1xzYuVujZdcvrmDgulyJ7LN3busIzprZ1GVGNOI7ADxADPujSH1kwhP1ED2EV
RJiPPPGgWjp6u37VV55YNN3HOJix4SyPPnm0+z44OY214JbnLRER3JjwCO1bkN4bz/WDwmEzVp0G
PBekN43Ki0TzuEtNdef3w5QsrngrMu+7SLlOVK3RgSyXcgzIclXoFRiH01GMtyC/dE8r42RBlSVJ
GKR1cS3Qmm1kNOlHDS9INiIFLVl/4MNEAU2UmzUHq3T30gNUtBdUtJ5/gQz5ZYxluoOHwgWXK3Pn
W6TsTg3jO8HFywXsR1T4T7XMXn1Wz25s5PvUWy+sW76QxlNRpxqiJTfAN2mcRJoZ4RyMrzNFnQe6
hEwJV1Yquk1cQuGw5yx1803PiGXqsdtDE6K/W+lz1Vi7QWUvNp2dmT/QgSqWO33maKFztxsyVCEW
Yud9mwb076XOhSsDFRJCgPkUBRDJbutuhfyK33hecmfOH+Oyp33owEJmuj10ibExOK9tJl5EunFD
UFD6ZT6GQ2a9mRrFB+W0HS2LfBt67Sbw+9uWjDS9ma+ayb+hxelCSvgsCiY8zDJ4PItOGYaaYWyD
H0ujHfcn1M8eMTqrXcyUzyopNaRCMreyXbnWV3PHaHU1na+1zGuCLWTsyIx2H81MZOrOV1E96aZe
REZAwbDZftSZtCip0Mw4pw7JsvX0539Kt/X57YuJOx04dFH8ri8ITG9W3+kAu22wX7SOf7hcKOE2
0J+MwEGmnLlNAhQLBlcxbwvieTHJ3uusdad5WRr2bgsgpWiAg9ILpzZp7YoLuV/PQeFh7clZv2uE
+epJ63HCRjnj4kOEyP5rmQKHuf8iHa3er+7iR6slqB68MxYiX9VkbpGVQi0hm+ncc58z/pyeCm99
TCWAD8Ya5Y6YWt1e6OF0q4l76POpP/zoZX8HGskzLNS27dRzb1FLCH/72gYPCNoPdlkpLyMU8dnr
PF46O9UudW6DyiH/cyiXcBqDu3wpHwtNoMhs1zpyqjuryu6Dot0zV+rCoCWtidBCJ4ysBlqQaIgD
R+XYdxhXE1bbRvqCc1xtIvHzk4JZRmQMms74E8x4WtKTLzR4H5Dsw8XX9B3QfF/YKpoG0oTi+uJU
6y56RhHjHSY3uDdbBAAscPaPoT0HhNEWitNMebysTmgiMvTiSmbDVacEgcKKEr5RuLN447Mqt4dM
676LMhhIgKMSGZlbdbDyI6crHl2RP6rOOI1Z9Vh6fG+roy2Y8O29xf49t/M+qNjZVVvxL2JKNJjy
Rmvp/O1h+cZlCMcialJpDh+59aJten9pPD9ctzkrs30xRgxBAXs+1somlcVsjwt2iCHChm0GdRrM
3x08IrPTEJnR64S2KO7nqoybLCj2Pq49GbkAGCKpJLOrIQxW8VZ2PK2X6z8X6MAGMA3L+8wB2rQZ
I0SaTz+KoV03BNhalSpapuoh7bfdxW90pHYS5cWK12pm1i+9HEOz2LY4csTkf29N293JldebpeVX
qjKotCnXWL/9btsN5LKbPtKaAZ/Nt55mGLA29py4I1/auFWkx1n2jdFPT076oFPFhHJipU4gIzhw
zeFSLD+NfzkLcig/cO6v3JxJT+dxEToWZmguPyNl6mk18lPVFu+oCZMKA5uQaxjIvG84p9M3CWst
8nqfZM4en/L2tg5m0OOcU5WCcrcUlhl1tf/p1+pAoARnLfdGqIMmEtUIvC3tg3JKJlijUyUqYxKk
kxWUSHXWdF40tfKDW6d3FONWRCr6lRreLQPp6OZVZ5esMHpxk3U6mVA3tuFsdE7iKOubXBYfFDDV
onLDg9A3psTRXIgLhd2DYN7rNrecOY5GNChn7+IfRGFBErav2kdNLz+yPLuFdVPuJsk9aZRjBVcm
uy4MvETEr3bmBY9O89NY/Efe8dNLahm5qNdOxstAw82ZvawHqS2/p+CyKVYuVL3UriFTfUzuHa/W
5BQ26ljD1BFUNz+AZL4wCr/7a/9YTb6j9+i9jJlBL77rphGMnVa8wD3r17ZxR2FmXQOKJ2XOqt5G
yqKxui+DnyErflfSsRBvm3dWX3zKrjpps/c4Z/Vb20Dxp95yL4m2R2qL+QJIwNjJ0Na3KTsNcklA
3TPlfMuBAMrILk2y9tGW2e3M8omKouaA0uqboGyBf+x2prwybwrXvR1Lb1fhpRHJOp8uq5AD7PKy
mISGjLXf9E57ldCrd4vAcst0qe3qjKQJ2UYTekI8ctAH1+0577MgtLrLuvZJFdNz7Xr1+ytdBW8F
eRg4C/sG0bjFafOsm7V29kuN4a3H64j9qd3lC0G5W5DHnuDyDzp57ksd7Ml5VL3WxlrHcK3mvRub
/r62Y0lJTLiefVkNRr8dGRbs2DxvRLwx9PLxfb40cGuX71rFs+VaKSPTaB4aRy5gsBSb3lOaT+dp
ZCe10+THFYlPhBZWoe7BsU9rvueV0wpk5jEfq4MqObG6nstI4JA569nHVPMnrOFaWZ80zTTzlZ9F
Lqae2+SCXPEfhet8mWnAdHfkhDckX45Ig9/1+rRoGNRftitTazNcPIFSaGweA0aobp6GrevcT/ky
hJVX5Yk1jgcG9FqidKHRpK0YzZFkqwIDAJMR2LpqKILZLxsmxdo6aHCo2PTBWO+VsU004962u3jJ
J2NNv5O31TF4c2DGRIWVv/RKxS3dWTSsyxanQX3fzf5eznet4JTP0uxXk273du5+61X6WEz9nW+2
Ol0Q442WD1+MmopFnsVFy/PbHi0yGesfroXcoy2MLwMTw0hl2kc5domnB6zaZTp6MkUxY3f0Tb79
7OJpEDpuVsWB3m3cnpcQwXT5mjckhswdEuHLl22hty6Oes8MjVuSbqq09uVa3KdTcEYWl5iDV4XC
1g+DVj55C8NTo4tNoX2BVBzUUt6uNC0TzKydsvqrDj6+TO/GgBrbdJdko7rdOcWtCVue6iA/qyW4
LobgylvSW9X5Z4FxX11tN8g7o7Iw3zoMy4pcuxoqYZ65w+KhsX/X8JjCTp/WyHirCdvOZY5FozTe
5kINUR48+z1VnQL70UdczU3JLs5pGj3x4NeDtncq92AMhAbQ5F3SirdQmB0NY12o/VT5YO8hyU1N
EjTLRs6zdQN09Tkwl9rZTvmollpE7QgkMSvv3SCBaOpuDXNQ9AvMQ7WJw8jI5/5kIvrdu7Wf2OX0
tujPK/19qM3drRrYjLZyP6xuOYhAQ7ds13fbarqnXAfusL2N3UmlhrDOxwpsC8knuDOaT7gYFHIs
U/YB1b6nTlqwDNGca27oXUxlp1EeBoKpASyxZO+pp22/fGRu/TpkcoxqKCUHdywe4BFcaVp7NTYN
B+UoM4ZATZTP3PqXM1d3Fw7fgswHuAttPtEqO9uyy4L1dRjKHuiA3nHsP6GaD5ECB9l5QRo3aT3F
U8MsvkadF25WyqDSlXgX/UKdb8VBq9OQ+wtUbSPpR7lGhYOYlBOvz62SUgV75UXptw4WPNpyGW/m
20OZdadOAZr10o5EhlP+nFONCZfZRJ/ZZNehh201DOIRP46rdaFM8HNcbEN6sOMY4KNcguBb2kBD
n/HHVfHGWvlV1KMLX6UWiU7/ABk1D+2ehGRpk927ztTqZmol0nXXI714pi1GAmlT7TwL4WM730iC
mVA++OwArd/bTVXT4tdD3Cw/xXopd1MmV70tJu7w4CxILEoacJew6tRBEt0TWyMS9hW/5NKzvV3B
DVK1Awye7bmQhUGaUcGJDQfvD6fsf8S9+z8T5v6Nhvf/Rs/7/5B7dyG7/d+5d9H8+W9Mu8vf/otp
p3n2f5Eih+Enymz4e3+x7DTf/i8YdjhLGMhDYBtfzOf+RbMzLWh2F8Nn68IpR7fAj/5Fs4O258Oc
wACS1AdUaJ73P6LZ/Tu9lywuC/MIB8HTxd8RicQ/SHbDtsIhYxy0Z8kWDCbnAl8c24gqgsLKaRqj
BUrKXhvIVuxnYGlIuO4O1s8Mq6M3bvKVtbblJA1OmL9+baYWuaKdjsUl2gGiTn8OSAU8ez6xiX/7
cv9FGPw7QfAfxOTLJ7+Y0DGLxhofoeU/RY05xq6jtQbZvsGKjumvsV8lDqDN1F0VEmBJEiuxh95I
n981bOfMTe/s8mbIGN+tXnqSPPhxCwD8/cZ7q5jJ5YgD/Ln+6qDj4lqMZ7rd9nd6UKpnm/SQwa1e
W5PzyR7TJv7zc9PNl1j666OTUcuu6/ifDAgv9E5mSBIg78L2/POUPBz0a17PJavnH7KCHqacysZG
S/rLh+ql2V11lsGFpIZyh9P7JUdsjoey9vauniGjVRWhkP74VV+guNQQiql43x49q3vwikHGSpDz
tl4eTqdZ0i1tfPDj7kJvzYbsQEke1x0r4b9/WSzK/+0xfNYXPl3Y0epM7f+dy0kJ7TZKan6y4M8e
C70NEpQjYPMZSroMPPlgO1Sz5pQ6kW4u8lpR1wy2DC1LM25LoNpEjBUAdWtfmUFm/TKbmoKwBY7Y
UvlU+lC/HKYPwOfoiGFjgP8PuX4lAzqTyVxeul72t6V2uUoovPG70m7Ky8GaVRShmSOCaBzaVzmZ
042EMlPxh34uT4G53k2F38Q4o3CZawB+VTmBWHJNvmsrRTpyoZJhjvplEWUDrtUBoZ6kHPhlg6Le
Xcjdu8QMFTRoxVzI19U91aQRgjGnw1WRv+WkEz21owmvY1NXzAlMqsNUc3/Pdv1hTEZ+U0MGIliU
Lpge1cJGv3y0yY46ipqy1qaEAfy2b8zO1f+DAvSPHcbfVx9XFuYNvmFBEybMy/3H6QBCl6m1WpY9
28Q50wcfoX75SUBRmOR5T88bSO/a1PZT8TS5o3PmG94Xa5fF0IrNZG63w5+l5lRjXFjpcjRHXpQo
46HD7eu/X2NkUPxjkTloci9O9BjWcqo5f/bS30wGDHLdm1lrmr/OMsXpsNcXOhSUxzFBuVpNY9Br
B2HO/d7q18+50bY72RaHSofC5TjbySthqmSrdK5Lo3mWxmwT8dEYse7TPRfwWg9Ce5dlSadiFRq+
LHK6+rMxpWu+KW0herfZTMp0cHKbxhoq5XQuvdE9DDUpAWVaqr3QGG+YcmNoqtjR6wSukMIpLTbk
FNBd4q6GrloNzEzMIaBPLxdIDvPU7xaQFUbqDraYaj7NFtY5vV7s2Q7nItCDxxXOmAT2sSCrnZxW
9ViMjDPZ3sZb0XEYogKj9JP5fNVm2rPVes5uBcW6wld453bk4rRePu7MdOzvWqzU+SL86ZTTihAw
11xn3vqrvJhjXrafO5CjWZrOGT8R5zxuLpOMpi9pFosxVswHcERi1VfGSIk5F6+S2fbxz43hzl0s
uqG6aoz8uRFre2wGxzwPFzP4bpgAg7YyOI0awPtfO80MChIjMm/a1X0KPpcT4cnM/8Ff0+na2Yhe
KQMYwzPU1Whlrs/c3ZYHVEFQsLqUbYV0KPYLQ3AzFc5Vv9TApNYvYNftriOOpOv8+wWu0n5q5Dfm
daHTe979YG1fWMXcZJaf3wJtgKrXnTwNc/1KxWl6g3HTzNMIyRiDY0sD8Ouxr9oHW2vscPdBPyxt
6F7LgzfOZlRLgfC+oo6XKyUblITx8OeWmX0IA2oyf2nO64rnqRfY5VXWiD3bMT37rrzxK1ue+nSe
oz9fdYkLyl6Anh0Xvf715+Bq7WU8a1N6awJSRXreFa+uCh4yswPxYqJN/1W6CUVosa/t0kqCcTnw
LMuVOxlMeNt2uBvs+jMYWnfHeIBAzF6r4N4Vr7XINlhWXr/HQRs79w2Q1MTssLLVjUUCRWhNZA//
ORsaq25Cz4W9011EnimCoCbypqL+D0fSHxX/348kNjlVCh4iqJHIldMvGpS/bXKZ+xWQ4lLuLSlX
2Ee5vccs0YoaQz7RrMr7wNh5MmiPmKOy2kkkc6j2I2sunMRnUUZ/Lm4BYxGMwoKNYrjswvx/EXYm
y3IiS9d9Iszom+nJBLLP06uZYCqpFPQQQNA9/b9Iff+g6prdOylTWUmlkwkE7tv3Xj6eRObBZvFd
jwgkg8F85E4gu7s3HeWx7n1xQ6wuisIgV3caiOZqFPXbsNj7TiV9bHN8HlZveU8ITG939Ww2/+st
+i/mF8s/iNToYDp0vgATlMW/igHXzr1arEkGS6e+mE1aRytv+GhjDfKeOA3WlJ9S5i0Wqz8rLzHi
cTEw+RXD8zSzoUuCDXrJrCp40rNpeFL+bAP8KHjaqnUFgGug7CSy/bZ67EOZ9epSMYo7/PdT2vl3
JeBAGqGADaC16mTY/g3GsSq7cYaqzuNyI4/5DYEwczmYdp/FldZ+Lyv5XJneerSzXu46Bob3prg1
crg3S1q9lmbxkwGV3KmOFCoGiSpOUsUCRUQ7y6AdfBwhVusamN3HIxOeY5Hm+gGm69dus/S1TvHb
aJyRxaDqa5dX+jmY8r/UiHd17b2b9EAB86r1r6t5nrvBOuP61qNH/arl+neh5n3Wmeytqftlr9m+
2KdqLo6YDRcQXi2zpcUdKQdRZDoF72eB96RxAuCjuOa+Sl7t8TOt9P+RKna2wNg/ngreeLYFAB+6
huESX/zXU0ENIbyCjUPEeLDa5Bkano0t1qR+jHNA8QztiKNqxvKsDC2W+Tq+B9oc5o0mX+eoE1V3
7uAD7YySvZymnPWrveTysCqtOAd9aBtPdu+V0JiX7hWbMUsjDfvTaRVaDaOUZJritrJ/jkk9vskS
471eJ+fByIyYXIsRP4pOwb6dY2oYpCl4a/lr+sZ+mCk0TCfdpd7gXY2V6b0ik2CNdaxlgdyNpXgd
JplH5CuJESDAhCPgqv9+SxrbkfHPL49APMeJQeKTxVb/jmS709yqWZhWBF6TN9o8f9cgOCIG+t4u
M6jMBsM8PSqdwnyT2/i5z5pjEbwEs2CbTWNZRzvvQr2BD/7ff7R/pYp54o3H7ljo8gwnfZbZ/vO6
sots9FDErGjS4Glu+Z0y1ZBSRutvbRs9eghFfDR5pOOZQ9NV8olOi7hm8yztZ7xf3rVt8jMxHkxC
7frR8JY6zcH7wFieXdPie2oyJdHX7KatkxM6NtqfmhnINzoSta77kTQVsyAmdjtp6zf8XTYv7Nw+
Jhrb3scpQeKgov/vH/sBhv7nFeGT6bTADEf4x7+7UkNZ7eDVtRGNsn1rh3KIV7SNQDMt2k6FaXJe
jjnsw0qpc2PVeCrQibBNGB8AirtcRS2BEgg3kgh/iQPRA2fEfVT9lFl7STzrh5Hl07Pe6opCsED8
Wof75O5Wa/F2o92513loDkK3h1BjmHP2hfuJw64KH6dLEFQkESrrOGKCfceXHPWpOOt6FRyyTdFz
Sv+lrsZT3WsQXzPEpdH3kqOdOM9BUTehau0xyrBK4EZzzFgMlG19i7k/1yb5IpaL5SAG27qW3rYW
wBrhxfnAiGMnH37o01qfSQczfJdz7DrDAWZQy5LL2vgfy8Qe+bp/XIQNdokwAa2BXNV/wPmKGRV9
omWM9MHMIpSCO2HcuU6sYyImosatMA9egAOBITFbRqv2LOommojXeGkwXupI5SJ0Stfar5VGiMac
nbPfNbCl1LtdJwYyF2ykoqXscLpeQ8cvPHdn9PZ7IBnytClTIZsNxVHgoFUvKzIXCVNaNpmrvWkT
y1qa+Y2BRHJm1fpOSCrIxm5vQDCJIkn3q8HvY/1kf1fNeC6WOr2aahqfRL1Ignco6Ws5+USn9ew8
myVeMsc6/o8b+T9aEr5DcEQQXSx2RPwHXMvQ+sWYHXOOpkwF8WrjeIczcxS69ZavlhM2+loS7HM/
k3zAId406BZJah8bQtCDdq6rjImsLILYlIQBZnNoo8Wf6fg20Giv928FqMojvvv5aS5aY6cqT0b9
2NentidXBLUHc3iNy9ZL2HNrZw52n1Yx1c6Qe6VIzL02Wmx0zAQZ7bQJ4WcnhFWSg0YIbrVXjXj2
gH5sMv3xm3teq59TW0Yu1KrrKngNkr2w97zubLYvMH8nCwHgvf6gZ+T6TuqbEkVKyfX/f7RHrWjp
JIRspCbe+AQmCv5MItdv//2rZy3BJir88wamSt4201q4+93/wFtP5josA8VZ5GDL2ommhSa4JAWL
5VaM20WX0RYUe1uxo4FlWHI/Cz5LYI3NzjDr4BJYA5tOJk8/NsTYnzVkqBO+s+TW6Ww3Id+XHnNF
49Pa4LtmTzHldwg4yiTwL3Z+VImb3nq7fS2n/HufDd2LaHuMdBk5TzPpspihiY0kYPdPfbKiBCzB
vphEGptZwQVacN+P87xFJRrgD8baAEUdJHWNqP8K6kC/NN3ZdirtbEvmeGKuMkw2FgOqxvYuj59J
knfbdfXsPiGwrCfdaK40DcNr37vXPDeSqLQMsdNbrwoXt5uOqQTt3ixrB4jE/BnI1Xv+89lkloS8
nnxM6a7BXq+yi1k8oZHJsMyLBzXPpcF5TqgfsSK0TEz67A5wiE6/W+dzz7Th8PhGu96+N2IqLlmb
a2SEzpYtkFZS+r9aAwcjl+mSct5sj2UtV4aajwfUU2v46NVtvWbcxNc7Cb07FJ4trnqaBbuhRAga
07HF6yoZk/AZvZx526wzlp7W5IAMj91w64AwNnf3BBNW/PgfjQsmT8vvb6PmWkc9UXta0yXsMKWG
vIGKixgJsVFy4+lBJIr8dr4kSzIedFSTs5nO3/XW0eIZtMzjrWiXMFC6QjxryyAP2lAmYao75U6Q
u/pzUYRl5ScvoxvpB8d4b4e2OnmDbkY66WAiWkV/FtAxtTxzdlScFggmwGmi0osdizS3oAKfv0nc
O9v/2K1Sh1PtG0zL7JdFsqQQ41ry5Ng3Jnbyd4CfyjFvZj/5l9lvfttpOp6DyvJ2DHhQNWjVKCVs
Xj1zVmexa96HpiUxoXcvXt17e1qoyzrOZBeEnh81pzYZ8NUN24fW05+fPjNOwl4BytUoY4/HZGDE
TRKWgjAJgh+WDU9eMY/dG1l2elyZmh6tR688eRKONkV5ubclblRnQTV5CBor2yLoN5liBfkMENfz
SW0ODjbr+QYK5JAF7Rcu440PTrCTd4OWe/NzbSLUmNmMD4chVKy2C9r3HF6FSYRKEF3hCRiJiybV
myIQEPLOm/fB2NSh1VZJZKspP2uqzs/4uqvQyMwFH3Pp/S5r9p1wSl2x+LP60Vk9SG9uEDN2+uTi
ahi3yS8H9kgubNQdNrG4b1Lr5MXlhfe4XH7R9WgW3jcs4eZrO5ehAVliTyDBuOmNuutWds7kkrwt
LE/d7vvH3ajoMzC8NlCRGOLCfBsqgjwzb7nFPLBzJr0OgR0+nhN2yyR7rBTGsRHDwUpBN3Pj3gyF
3GVInLiS3Y+8IZavepr258dTbejtcEWN4YjfjjdrxSm1TnZ3sYo+XkrbYAi+DdqqYnTDx2+pR+8+
KNd4Kfq/bP06pq31VlZYkIPF5plWxd+STZ/Y6cc3o/S0Q1PhTyRkeEgt13oH83OqJhpwp2zssLeh
PZmD+iWcksmatOfnQWnmE9nTLw4rCwl3U1hhbG3jKi2WHSbVOq4cRAU80Rlm/mWORZ5FgSqKvWup
9E1Z2rfB8Inkani0DkHiFQfHH0+L28AXw6FydgcUltbvq1i5KM7zITEHI+Y2FCfWVJEdpmWNghoW
sl571Y76v31ye/dTBohqrC1sXkQR/CDp/SGmqTl7bJsjBV7az936q/Rt4iH61J4CKfWo9rLvpT6u
V6fFYkmOQvOT5ftksy3KmtBIxnE8GCXvYFxyco+JeHlqxCwOcNG4f20qupGFZaFrtV8Npacvo7VN
UwPJiLOfS4IbbNC0nCYaA6LryBIJbmP/xVNIwCUbYc5V5vgXp3P3s630i72u90fpqnuaddQq/2OW
ZNLNBSRko+HkCqzefDGWZtlZPNpiDFKcUekyvojZeW3c5yTIq1sD23K/rlOFeZQ1v2c/bd9KUzPe
PZYi4XzNrJeHfGD6FnlMV3vtfGJdM3MNYHp4U61cx9rTlXiw1EgLXC8uWZAMk9Pjj6m8NN6M7D77
c3pJM+bOaKBBrBUZgR7tx58fSrdFEOY1UTMrWU+mcCGkOsO+p12AH914h2XGRBoM7P0wSyS/xwGQ
AhEc4S/tumx81/2sxrvhRHTKFCBOei+yQDtWUwroUJj1SWeA8PhjrIBhx0oSdCQqD6Z+ZbPCchya
XCPV6C4fKii+GEI/cGEpkCztnqH9HWat0Pf4bSQrL4fYKjURurgAb/Y68RIzJyuyKNz5CT3jYEqM
k21eTWHfzhZkuPDPh3wcgo41/859UkhjrWuv9aSDHdQ/WrLf51WueyGQdjyjG2Kvoc9nPaJ1rLWl
icdG1y9eOczP1M7iyuzrYLPC7abX0mTKncWP/xWRlL8wUmiR0NB35UA0WxGHz8ze3/+5iEYf7N1O
Hbwuk4cMqwWSNb6gFe2QZEFfIWfPQHwjGZDXF2bqwbMIqp2uj07Yq2o6+OaojtaMzaHKYkz3lCds
odXP1BB+iNMyli6ndgCkAy8zG8Tnqd37JVUF4YPxMCNshatcSGZswn2O/+io6dYHdSl8+Lb+Dmnj
RIAYuaHtbLqOvkF8Jf6y5io99wUNV6KTOymtQwVW8nPJq7fHB2uN8atK9fm5I/y6UxNlFQGqD6X5
DY7nFs8qg40nNXeQQnoLM+f2zbYD6VzNZHMkOWQRNyaf1CjUFzarLaGU3q/atD5xqn7TgWbuH3+k
bLDP2nPeHSdsQ08q18Qr+axheKt003ifZo+ivKyLKIcCvLP1lYJgjhWEQnzH8zFn+/vRaBIvsrez
kZV2yy1I+SkAQH1NoY3FnIC/Wb2Rxhx62GSlRoR3K9l6arcqt+e48aZpL2ku9sie7tEsg682as7S
TulJ1LUWWe3Kyygd/+rr+mcD63K2Mc/nY8SEa4OTifZLwBL4p1THF7E6dnCZs2UndCz362A0XxA8
wrmav3Iqqi9iwjW1JNV073AZ8pwrN3bz0T9UIj+WtrdcA+cHuSBFrG5UrxnGKtNr23AwUw5l4VS7
BRbIyXLTIR6dUgunEY9DP76z0X2Iu6L/2uCcwQdKVr/s/HRXZhy/hAsM3gMrqwO6EpkatCcVDVJ0
0axs5XBoembNy6/sifx0sv5rYebi4s9e1DS0LGS8cMBRdmJxaSpsePMd97DNsKhYL4YoaTCHe+Dn
7nei01grEsyIgzs/N8ln4/IANDYcCtnwUA0tlu0G8/kR5YTASk9dlAa/3KRczlnKUBPLl3MQqxdl
OTmmFYP/q67ZA8bgk1nHSG3NszHNgCBFfm1TBT4J5hlxA+s1UEH9RlVKXZ2a16Ap6tehc+6jprpL
3+rf/hz12aIOhTGz9dZnRBj0YA6wsFMkZn93tu7vzVSZB1xRbAbRWIqFjx9D+0CMY3Wrn1ZWhsrN
ggsS8KliwnA0W1wjAq/pRUw2O/ZwrTe2cOPHvwlR/DkkevIBRi5/CFqsxbvbLsudaz0PC57sUzKb
OUwyvHNeZuLobVfwXdrkMEaYoBWAOAySFQoOd9GuxlQaT50km2CwxqpZMOEP61MtvG9CVsGF7AWh
1e9JXzZXvaQJ8pZipl3OxQ3NADM9tBJciQ65Ic5whIda7YoibwHNBM2+GO0pTKVGycYJucdHk52W
QtUIBGUIb/0+8Syd21yyg6gyz4an7kh5bLackNNkSYR5KJz6xkvfP0xO/9fjlAQofue/s2Z95r4v
vK8T59ZV0mfvSoI2HNZow6XwXHA5TrDPlHWScmTJWskr2KpqtvQNSYE9dAN2FGl68XziTZsW9Pgd
bNhEYNquia9n9hFtsP1W0qDulNa059XICdxVVVRYFDK5ziTWSwcVO2ZmhB4Ys0POVpydRjr5KUvN
4gMIP9c7734z30dXrfFukMt27Fgb1A9JQHdvbNLI417y/BIjoGM16I2S/IjBW9rhCc/c4VxKXLEZ
d3ACTDwKsn7d5/gSRVvnX1ZffhEznitOfI3XOP/mcG3YqtBf2WZFpJm/Azt6W2J+zY6toXdvFnpN
M6XzeR7Kz3JAsqBxsWPi1eFiVc4p0PLP3u/r0MwzyEpLm8TMXzh/nNGL26SzGIulGEcNqy6PRYur
bRr99FJp0ydiatzWaXL0g+lOlDh703JyiEH7rZJz+qbPJVFPt2VoaKciFsSZuVKYONJfj1KprIgc
zD/4wEmk2umzy+fsJtiqgsMrj4qmBP3ECsPD2rhXYSre5qt1R5cTs+19nUtEdMt+1czic9iupJWt
n6WXWDeK6+9o+UwkKH4eR7s9rRa5d9c68AxdAsYZwC4D6yiNczd3zhvmwcOjHhkyHAC6H/ydLbMe
tdt9RKgsveHlzyhl3auDV/h9qXzjXZDtInfhV3cLWWnM/eo5wVP3p3jL7S3p79bTvRnnv1fIA8fO
NRMsDqSTRf3xeH1RPuNN1twXyQqxc4djhYDT/fFzaLl5EUsHniafNiSJG+hH/cDkMLk0y3xYe4kc
ss2R/EV+rC597EAXeiJI/WUG07Xj01vHrhjiMqC6f/SRDyG9bd3NPDEVobsYViiSifJzUzWIr/yf
P2nSPcr01aG4EWAH2ubosO5Smz1xTDu27/7pm2RbHpdC/rK8xkJ25Audi16d8jWPFNOamKSjvat8
vmBiZiAzsvU6rBr59d7YW33FQtfSZKNpVkSP7k1j/VWM1dC9OCy1g3Ui/f0kAy/UyFmeV5VHZi7N
U1GuMBLN8stExPdJS0rzPS9tgP6B8eHDu2VPcHBx9efFTy3YGqM4k+XcjhdSS54Xe93PtWuTL/Vo
H/C7MlKgjinY2xgmVh1wWztxZ7Z0SSY/sjSrHwUe4wY3wDcx138JYlv58mwnk7qxsguGAt7Vd3PQ
fi/ZyFAYk8dTipPoyXBX+4ap6jlLRBL3rVjOFTjRnTsFbR+z5ss5JRnoriVZXx9VJFPneEFiXRTv
RFO2w9M49QMxa93msR9+T0Y2HZRGvmEZdJeSxdL3FbixJ2DHNNAku8kOLs+zRbBuM4tknY1reSyP
TVLfNKHGt7ZAwvTBayJT4X3OCoId43KhKUVT0OpjpfXu+7x9qb5ffDfqdr2jJx8XLxUHoA5pRDgW
D/yIfZmAbnP11v5rFVhwBLbjk7+X4rx/9ay743UQWZgEx+u84OyoHNa66ulz4ScnyzHUZVmKq8/6
o16X3lu5BTt4fZxmZyruzBOoZiuP6HoHUwpmJZCevAay4bdBjMcVHTxo643X9UvDjuCYoj/J5R3s
1vTcUYNEVbMDuyEKBPW5KutYjYvFWT9b4ISMirS0G2UVL8TW3AxFTvoLHmd+bwNO9P/rfcwgJf0Z
NLE5aSIaOXtbZihPlljwTzS88gm3l3ej11nkRzvby66/y7r5hXedXUJ6F5VkHG+9T7IMSi5JkGb9
+khD2uTGdq3v8OS1NgYwncPtUQ80PLBhI0fUB82tIlkGGurQtpZEkdiL62V1XmcgRhbvAKcLcNKZ
882nVR0nbMka2JZa2nlU65gQXGUep4EWzdqchsDvqEu3zD25n3KXp1lzeszNh7ERZB6bm0swswvq
O2uOScN1hCHr3B1C5spbvqgvMVWsP6ZJj4U3vpCO6mIs1hI0zajj+Mt9Vlv5P6yZujnjAHyRipo5
a9ufg0jGiPf78DGP6jlxJcVM/l5brQFpd/zRpObOV6a45FV1k8wFnx/tmKlPE/EE5xvhpSCudOuW
u+ozxdBD6NaqY/SzBKtJzle/9ZXWZhAp/fZlYnnbcQY9AE7Keq7FYMdmb1QHvyqfAhh09IGntJi6
w4S/25ioFlLrbU69v+vVXMDdyi5ap4mcqkTE6g1Nv4E76na4dh5fYzkQakdQtVs04IcTqTaX4nUi
y1S73tkO5PDxcGCx16Qj9QpQsFmJ9pgloUN8J1wDWOEvjmFj0w9IpHlF0n+0tkkh5ypQGJu95/E3
FoGFFrQ5G6hpxCFX2TntImmNDgFApt2LfK5JuOw0HKRJadF+MVIoverYyvpkFnV/atP1o5OJc2tE
cKjXwNvPkw9u22xDC4IVGYqshbKwzVu/CNds4xbs9JnEWr554VFypXj1m1K9qtl/AtuLjUmOATzx
+bvv+nevKNwQScWJKHiRU9Q20Rmal2bDDBDfg40AkxmbAViEqbams2XMctemjREP/fwu9LR+bnJj
bye5s8ddmv7xEngBQQd39YmjtBpsHcc8NsCp9nNtvvQ1WrnLEsToj1VJbhw9zQIohPPe49WmQQpm
4aTd0OMwp+j2Vc5KIzNfPi2OsU+cUV+IxzhPLn+/IcxP2UwvnA0v3bLg3ckdQFsPv1c5OFcaDsD1
7E4JPXN4mYS5nxI7jT1r4lChBemkyEN8IA64Kg8O2vYYVBVA7NLJL5mdvSDLqxDip7V3qr+TwdDu
Dq0nRnuzPnhm1dy0B5yjM9KDbUwppGktIFqO5JZD6r841MfzagTRsiHbFsrKsGlyBzKAe3cTcjsF
mbeNoGg9pcHyyv8a+si02SK2W6rbHr98exDJSos90YSOe6aCIlU5tw7sSFAZ0zPP6w8kWCwoXYui
RXYYv096rnWz2dHuLftpZXCCP+B56AbB+nnt3CBZA06zGdV00qU6c8nADUF+sAfKHMe0ZTgEVh7Z
W0pm1ECWdZn/4m+yvr+5kp1pAxBsjcXjH147Nle3ct60sTafvN7HrQV5McwrcVF+Yp//1rM2OKYa
0oc3G8m5JHYCE8Zosd44/ApnESo2J2//dcgkObCyD6K5/mVvoqyhPhyjrW6VrA5lFoms3edGk75u
Od+HRlbZG5Cd49HbAHpY4U5TY792NGBA2gtASA6QkcU2i/tYqV/tkNJOg3a8p0VQ7Hxt0vZFmVVR
Y3Kmzph6nzJpOGfHbj+YnbSxVdGOWYLu3udk2fNeZM5YWNPO44u5LgmLzvtJr+IWbsDBwwpughMH
wo7ZTRxmd4pwFenRwpwLzbzRjpnK251rGE1Yac5Wr5aYO6gOjGQsQicY0tdujyvtryJv1i0J+uQa
TXBXlXBhjJTGMfGhhwN4OxbWEk0ebCgxNebVS0y2+nals8cDoIDSJXgGAzJNiwgbx+vfjXwpLwHC
MOSTsX93zMQ+DbUO2nCMNHfMvnYl3NU0aYFcmAOQ+2BjOqosP3QB5WBWDU6YsWvg5NDU4BTm51kn
88No4S0wfP8JjFM/Fg2YLT9xrIj07hRqxcQCGz91rtWvDGmQSGnJIzC5E/WOIgNEuCxODIUnEEsL
8oQG0qinfJVjnhFT5a3Qb1Q2P/B/pex9mFlQsx+LgYgfdvSQ8U+5w73Mum5jjB/vnMIuh6OwOmYT
03sKY/Y8lXkWrq7552Zx8xSfoQNh4nGVK6c4W57pnazJ/tUUUxIruR17fXPLWi+7axmNlWfQ+G8+
MGF4Ym+Khtl3qlFpJi2p7n6F01DD16hyIrcYVYsQQZg5gBWSS5rI09Uvc0vxRY9wr7Jev7r5xioa
k8Pj2UbQH0k1KhE5Q60I+QZYBDwXdpcOX7KcTo9zRm+aezFozame7YGNX7zUetvrQrNrXt2Gkaes
oJflI50pvzj1mX+k4e1fRK/tJZzYU9CAihn9WR7csf7djeYaa1Z2Z7Dwre0wZ5A9Z0RuCNZ5Kc+L
YAv0IcR6lz4+oAy1KslvSWTsVMNBm3PeifrinDttvHXNmJxF7v2Ca9M/JQuuv2pD4HruWt+YmGCr
Aqv0vLI8IWoxnHPbuHlkzVy7KWWtHrqqH829/rW3lyEGd6d2YsoXJqXF71b6aZzmIM+tZaAVkfn1
cWus2XqAV2KcvYQP+DDJdtI/a8lqnB591Oiin0zSIzyljPOUeb8Ms2LG4AgWoG7qar46KsIX9NMj
b3dObeMZMX69UBfvl22iQwAlfJzC0qGELAcCh4Y9E01GBrgpOdgXcEflU5oZ4upMnMxe0s680/yf
fRskJ+oFbeSQ36Ys0kneQatNJwStdAsAQiKmu0JtIv1mgkqJ6tTFSD0P8Zx13/EqzBHHlHdeQE6h
tiPVDM2xZra1NzPQbACTTBbWDvKeqP6eO0w4RyOQ57a3qp1dMXadBslYb5UUFNz8k4ctsBTyp2Jh
2oFrAwZQ6p+6zTNmWMOnkfAI29aFqCuG9RZvr28KZEMcDhGCF6jPbLSYDC/N8WEhdDu7+aZsdSDq
Lc+dLVnhKt1Ly7pZAGZNgHDvvs1OZ7xp3M27xejf2Hy8vEmXuymbQ48zJRhH9cV1018lZownDJps
Bne0QwfY6cThfO6F8/kowh63rGkR9p5orlv3kFZ1cx7TvA7ZefQMbYhJ1HZQCF9VUW1m58lovtaC
b4atpETkyyJEweqPweq9t3jSQ7IpXySl5w2scr9v8uS3x4Al5EQzwrkVXybT3fVz/gOjlRF5fRDs
R6zHeuPqZFtWZ98qxVTA1cxo5SDHLxXCWoayYafNCZGK83WLi5iqehO2yWzJqZfXFo/gbgSitb1X
8AVq2bRTPQQfLc1/pFVPMG8BADEvqRkHtW2yWM75GXRpe9+y4CBCvOPD+wzDBueth728yqfT417k
5BwBciHCb7P6IBOXquV8zQL/78wdx33X4HDEWgUtc7injrisMGm5Fb82q6ffnO/dotazMUJD7Qsa
UovNdVMOhO9hO5lED0q6gshMMN05K9vXb5mtNU9T6x/H0iiPj2ekybKjJ6GwGehC+8d123Z18NHb
MxPZ5qmq2kMQJM5fDGeWSe7d3ja/++lKfNhCcLGD6nlYMbgmeCp42DIoLm3h34RgcODk72liWdd8
+0c/w/CYyv6Sp7q4dd4ZW9tXwQjzNRtddRlL5ezGddcXb11mvj0cEKWfEuXB+SZawSxWR+F0i+lJ
YZ+N9GW4PjwOEF+Wa+d8efQDk/9eptUWK6FDePQMiASbWap61/w+nGWwS7pL6jr5OZn49aqMMH9E
XBQi/63Rp3dTjvZHB3ed1lySAhfpQc1EUlzCPGx3mJujnxT0ALz+Xd6VvAbtuWpDH+A3xYg8JLZI
LsPmnWYP45cuh47dItZkQWGd1DJ8D9rMeC+IZ60kuPdKqTEC9Gmzx9uZ9ibojbtm8DYpXPe5SOzu
5qshw9vIBncagFtv/Da8vr5Ks/Z3g9tqkR8gOEjTuPS5FqZD0b7Wuq9YlCJeyKFeTM7Tj7Flu6GB
meHaZfD1Zg2vayK6c1Z1HzKf+uPKcGPZphxFznCKumyufs84mp4fLzrHRXsSVvFqZuKlgNF2Nefp
k8Qei2esdbj4P5fc9F78Bk5lz1KUyQqV5Rn7ZH2r9a6MBAzWvbV5umRpX9J1GjE2uofATaNhHLG1
iNG5tAyStUWTH7WT+IccrW1K1p+PUTzCDXdbps6DFeBU1euQLGrwy+5+dn7PcMNvP7sUcIQzbmkB
IIIB7pxTwbnCTrw1QBbgJ2X5xb5aITeu+EieNzzUEU4Y1qYJGDf75UEN1elXu9dMtasgN+/NUo07
axtVtTMwTs1crkaZvbUPS8oKghI85xMDQNDlq94825qtsJrTF2eqv6rU/1H4acf4tvmG1R2srlEm
B9fwr5Va+2hdPYbjNoVHMC602AW2LKCiEk4N92kvjO31bf2d1N4QOz3A2nU4Ea9adwkrOn+i+BjF
G80E+JjRQ+Hul/HZKkV/dFVD6GYaEaNo/69w6I85AFZ8DRVkUM3yrhOu0KeZMoLCgne41Fp3V0tM
H85Ws/u8n8OF2nhfCDfdebqPBuRzu6ssMy7OU+729TP+oKo+sBleXmrfcb6obAbpPzr6pdSx02qu
UXyxR759iFnDr2V001fUpZIx0B5FHWYah95+qR07VANYl9qklyWxKKLCyZenRCuam+lA90hIo8dQ
9SIDSF3cS05QJxlftUBNe3tSxjdTrr9kMHHMY38xHA3/WK/A6TECiZLG738R3wF0tqTNrV20sB5K
BVtsZVTJ3/6UBA3GS9M1j48/3y0MMtI6D+6zuhLvx7uhlz+VjomjHYXxzZF9+9SXbxXGpEup9DNB
giBa1aKO8CZfS0nrI6aHx+7/sXdeu5Ez65J9Ih4wyaS7Le+dquRuiG4Zeu/59LNYfYB9MMAMMPdz
sbVb5pdUpSIzM76IFRpuy9RY6S21l08llDQ001+GWu0rVhPzqjqRtW4G2HrPX84X3UcHm2H7fB34
EYf2FBTKNnciTOq2UWwG3T+C4dOOtWzEuTJnfubvXQAFL53butvJK+01kUK4rxjnTcRoqoN6HXTp
i+iIcJCt/eGRKOtcIUJSw0KMTUjKrV8PBzNIm6UGa60iNjYXCTe8p547VhwAHf1L68qexquo+Cia
7hesT3fRQ/bPVWxoK7NGRmHPitOyEeZGwyA8l3CCZm6RITzhMTy6hdzgqfubKFk51/3BO6SjgrxD
xfHCQ6MBC9obL2OMlBIpRMRTX/I8iWiPhfYdYLnxmELqYyuXg5VaZxPVcGAif2sj/aqFOa88Ige7
gLjIJvMTkxwZXM1YkQq3LHHW49Q8i+kmGHjxhvVK33oM1NLmYgGhKnvrWJYgjewmrOa8FCBt0xa/
dYAXtzmUZ8/PITl2dxcB8lQDzJ6lLQOUMsu2FCl3VytgcDkwlgXHfSiSOpq1ugeNVgwL0wdBGKEZ
/fPiFQgqW4E+BsUG2AOs02FuTkJECHnsxKBq0JLLU5dxBka//4YBI6OeZamr0cF9PGcHHUcJGEzk
/FqsBf9e5L7dMxvLCzkHXPQlRqtBq9bVV7LEJsAtWjIq23w8f1ZZeoTKXC9aqT1N0rMmycYDOyI2
t09nHPRcZWVN23OuA2i1gz4uEzPTN3Ebn2kcQb0ZOONTG8DrV7LiFwpGmKC14rPybdgKCmNp3hie
/sm9cPpJQ4YIMzKHba3oJTVApQDKDNLIOSjAuvnbmSUonAgF1AiCk+omzUV3wXR23Mp1bJt3JREb
eItI46V9QJzAhj8J3ZA7uaV6obLXGQ28WiWDOIrHm3nVcQt1QefAuiNX1m+Uxm5gb5gPS0T/7AVk
NzA5TDtP8OWbQQuto1FwFExaqFi4ptyVZ9TVyct5RVY692SvdTlITDmANEmdN/J0SZfcHdO6ZFap
zzx2Bcu+JItUV4OKIU9oy+eW7rk/ESzsNFlguS4aaryHcazW6vQGOfi76N3xHETiRYU8u1J6UsFU
SDJrNfSj3jhLHVM6cGbiAIxwnTOgOi7TyUlp9dENUKffG8mXqMNH3gx47tyaSm0K7b1S50oG6uLI
Rn+B9LWPkRXoEZkUUG7gWgdWXvOGS0hkBpdBI089wkGAmpOHOc9uuS+m8cXYm9XGtj/CtPqyoz46
1Hn9mUx5RuwJ9ApTscHjGJNq50/KS4gpTOLRzWgfnEdDy6ig/aCYYlz6Og2npjFSn1fE/i5tw6/n
zKYVWX/SG9dje6CnmyqzsRToVyWTV6VzsPxinJulk228sfNvhdsDdCnGEloVfI5GLq70GX7Z7c8Y
qP5fx6924bRbqmsOQaPT5x+1Ma7H6VDouQG0HzeMGbAAUulQnobQ2aZZ981geth2QUjM2VCVXdy4
4SwXaCZRy21NlihjT4EiT2LzYHbmL24tbq9MijH8AEB5WquGFh5QR2LtUE4uTAxQ6TJLXW4N/qaP
2N4/XYhP62Yjk32Mf5IMpVdwy8Mn5uZGdn16OKd8AHC3ecRFf8i6atXaQhx906uuGoGvLPAwKtkY
heh/p0K68fM1Am246CbHRW/i4/Giplo9lzH+RNc4XGd6xIHUt+Pr2O2SyUZc+my62qJ55xaqEUQ1
GE8+bZSEdKOZTi3GqtHqdo8Nt2aHNllmvTKLZgnW4z1KRYYpC5bf84UYTGopSAV+jg13B9IxQ5Mw
mZptzPTqeUeas/JF1fqCHQVjC+KSiTV5fwcl2kAIpaSABP0/H7nt4HVwfrgfcjjOSkSpafrY5Dh+
MF5VW08LjiWlxyuch/JTlxxa4mGjhJ4LB8//xkVMQr3V7cvQQueKakhybawER5kDGouFX71Yhfzx
avWvtO3wpPmq9mCg/tdRh/Bkex+aXVvXoQFcONb2GWZPTUa/U14s/+t5+clT2ZLsjU3tr2qV2Umn
ZhaVlb0HqSiVEsv+URtRukFU1GexVoSX3CpetKJ25rjCf42+j0hmVC+dYrIN8W9qmnA4mAz1VUhW
HxuXfmrTw/PK1DBBTrNge2eLeP+8+Si8Es06lSd6dpJ//52Fj0uOlr0C79Jfn1PymK04sQqLGBk+
4lnLMHTRWg3+iucvOppnRhCY5ZWPUlTBJsHssKJwqdw5aoMwqDR42Kc7DIb99uBOI8uw4owDfzJ1
feUzjfpXd1n1WncrlWA8PY3gz12HjOER/0tLNQE7bHUWaXLTtLUOClPmWBCJYEvE6l3Rhzi9p8c9
dAo+YtVsVgRLZl5NADLtIQ5OU/1m0D6U0F0pWbPVMis/FKZrXUrbRTYYlA8g0sksMz0uAJSkI0ch
EJgyhEwTSbHP6FOYazrbiZKhF0xujZspwvN57MN3kFBAxzzAy5Ha9geN1HbW5Pvnsto7yl8V1ue6
T/3+2MgBl8e0UFU9O8YgRuasi0ruU6O9RWx0T8+HIbpmXAuOcvitmYR7WRPeitamAQUfPXTtWZek
zSryLf3QjWq8tkzLpwmhhS4b+nLhpZV5afFOTtuBZASbqI7dorIZ4HZJt880LSambFWbSGnkJSOs
EgzKd1BFCQ0Pi2Cog1kg6/wlKJxgMfZKi7cPgLOqO8opCuEo40vYtrWwcJiIhxYN2TngyKpag3fO
pj+D+ddm6HSJZMcwpMSX0Y0vGKdwvaqkJg1HOwon/J3+10kLRyzA0xsLd3l1OogWsjNCrgCD/pix
LsCnIIIUiX/szRcgduFljJCkzeLAnQz4lp1k62YEbZZ10S5lOqsovv4o2y39X8O66OIHbmpmdjah
CReq/LHKqBrr85LuQHd0tx5Ci+nLI774epUZHAbzqEu3oKgOcVjHh/Sf6kEMaHy3YC/iormOrq3c
k8LnU/qIPgwgxVZ/DU1vtomGIW/yZnq470C2HuEatEcujxy1YhALOKvsULGGzyu9Se62Why6HE+r
iflxm+SBeiqD7LWa+kkNEd0dZwiPURyacz/iLMM0IT9Jpbl1OuEfOI/6Gi+KCUdXMFExw2tESuGe
+w92y+6+CmXw30kNx1k9TwYY96oFXtzgDjahmv97LVKaDCk19Pxly38xxxWFRl5m4PKj6FQlVA2o
3AD+bQ4bYgUrpSLHngoWJg/ywLbMEk6izCYUsx/WagvSOuuG8pqCTvn3EzqM/3RNYKFQHYU6DIGf
5nm7tGrW4udrvivbdOVxy5ozoPHo0tKjNdYEIMzdZ1h2+U0kEEHApByeWyPbte1jrHXx1s3xMwZT
n02nhjROVNAIAifpKAMh3cJp56E5wlxxNFEYWCb22kEqMADTTSmaKNAvUTOYs6k350g9ywIXW7Nh
g1sv2rh4G2JbPUCl/aepPW9k+odPaAom+hDsrJKdzXSAh+kVAoXHsOghyKeTER3AibJQMXccVPcj
NBN7FZc4rtXK71fPQxzJEjhiKB7XwM7eDdxmplnV+8I/2KOC2SWEh2iaVFi5B5EY9Qv7hyOiyqyZ
IjqqgvASYEBjyOeoDOjybO2VR73vyxV6VIyDGDnZ65VzpAhliZQSQWHZ1Yn489yqJjU1aErSrlPN
AVernsIW0UivVXcxCC2bxoTvSWwRYfGrdo7FjgsxHfSLkb2mLMcLW/OZexjpXfaAuoWRW1st0Wnh
aZB/lDD8Fq5s/uZVObFGb5Uw7BsOJcRLK/fmJBN+ZJfEF6jRdGlRuVTq1drMIWrOKpJhgdJjq++q
dAVinwA0lU++7oynVqOt1Scx2xFY8wDkNouS+gasfXdIuNHVVHYM1k7Q75IvBUPJTLqjv6/rgUNP
wl40ZVrhhoF37gulAloqf4cuNw9q7VJn1Gcfku6CoEAaUDFB0T7R78oQUhw6/keXFFNOdDj4blT8
A/z8fyTY/f9exyk0kvj/ZybYtvxT/M/2zeeX/4OCSfu/TMK1jNuhfxksPHyjf2Aw3f4v+rZgcU28
J+64khrV/+aC6dZ/kXZSpaqDviQUrpI3/W8umOb8F19umjasHscxIUX8v3DBdOt/i57zvgNWi35n
3bIEQJ1nav5/gDaQPNNOd0ncZVyhtXTdS1thqR4t4zjaDWBLqnzowkwIRbhS6Y9lZV27vs6XjFSi
e5756CHC3lugMs4thVErVQ9RGsD2XCC6ruPYwCWnhSCv1c6aI72nW6tG1BqkWtyclDAhZWDye3LO
MI7+kRH9N8yVH2VNKm26ZNeh4UqKApr+XHmqSUFZI19qVvI4GU6Iuc17rZXLpkU4rARZTI9zpS4w
ZhMM2ODqhk4Yucs8s8O9VkvSZsJPThacHBHozlaP2Eyx1ImrUVEMRrdxMFMbqawEvuZHUhh/FMLP
34zhj6NQjbe4dPdZEZtr1UbycNXauwmMYDcd3weiXi0XkVNFLN3DQ0Ruu7NSCszLotT/YAomgmJ8
KiNoGIDZD9MLy0UVGfHVaOIXWl20faPJZG23XokpoE2uxfRJs/wWHKw5GDVyp5F5RhJTaYVzhkVs
FeZH1ibeWrIuUjaEyYiX1TJycflbSclhn/XvQGP4JjVtzkqKLpZOnHXLlC0p4TszPyVum58K7oe2
MFY98v/FHw1apiOTIoJUhCvTa24eTNYNx7169583oa/VO9SqepeUabEOfHvnDvzqGxPTxC7FLjpD
54/Z5Ba8W4wVPKzigyqZZsvIsb0qkq0FArizTpNOwM+Ovpn/dcSRMeEUMdZhLSj66/Njrqv9Kn5R
74SOJUuxQ0Qj0V8xLr9kvoJljMULu0snbkVCX07shPFGMclT9zGztM6a4uB2A+ZHDV4E7l4EUfLr
XVD7h9gBNcYLjgkxCRdyKiOMuyE56N2ISzgLK57lxD0932gR+lVq1oAcgTTOei+o74VNrZ/af9m9
qO49hLzRtAaCcZCzOl27Go5RPmwXlPxQmWdf5s3KmXhmndU6x06ngnZI2ep7vcWSiZsIx3q+Imrf
7W1I7//euJXH9TI4NJnF3Vq0SXBsLX/cVlqhnRBsZmn+VspaO2iwOzg1uvoirEAmDAF9Pw65VR0J
G4gC/UO9C1IBsCn1PTlAdo9x18r2wp3dU9iTNnpw9C3Q1oXF+l8w6uZqC8q1JwZ1Iegg19s+OXva
3sSQOau1Jt54xaisifWv8slbqEkij0jwQ5UX68Ku4zVsClgNTPUWpvJmOJTGOL7kG43mStfoTgt7
Z5/JjHN3mB9IGklimUq4b0sF1dqnw8YZ/YObQGgp2XfhkOiiF68YdkqlfrUmKXZ8DyysDZbwvsT1
r/hQpFPbGxZ97FzJ44YLHFfoV3TaCRyG4SCrmYxdWvF4euCGihefKkCb3SQ79nzPjCfcB6b9ZcZf
rRr2B6a1QNjp4uicvl13BXNpiwAzwb0yOcbB2XdL50J309YfNHsDU4Z4Ab5tTYDQxgM7S8IUikqZ
vMDG4pkEcZ2ZzpK8bLFISfTFTAe6cpc//1mS3lXnTR3R69DSxvk/PhVkRrl7vu8x5dxE6B3/+dDz
49H0Fc+P/ftmQ2O4WBzNcGtCTd493wgmVQtjLOCSIvTukBSynQfy/9+/GmIz8azSJM0aWAmY/+Y7
tjX5rrUwdGPIvra8gOcd2OId5NVilwmt2PlDQPnRf95/floz6V+DlMMXPT/zfKMklbGkEuR9TNoP
1/Xk8j+fe35pM34Qy6f0bhgHbL1SeSmwde/w2GAQiGOPoWrjvFCJEufqtsW9Oe9bdlR2xZph6LXY
8dR6dz1L8vUAcnDxfHc0ful0NY6i8I7JzW566yXALX5v8/RIEMY/P98bFSdcDNo6yxL+SrlB/zCb
rYWBacnIBEZEQtR/Ky/fxWCO94MB1TnCR8yuXQHGDzSwTKmH9cNkk/h5ua0796yo5rjWOfGd1DI/
W2Fwl8TDSD0V6rJo83mQ6Rp8+OpVzQdrYwbND3By/qwpOVhABWtDxMVL6NY7gy6GGTvRWVVK+A00
Ey1En2WP3rqaJpVXQ7ulpJHOKQtCh8IUkPn5g7HBPQmVx+SraNCRAVorlxJzPxsBRH/sSHlybFyd
VpEOam/LETt6d0tGyJVF9jtInSOWXGx92QJi5WkgughcM/7RaxplBRROxdhUAWFDzkCYdNvXSJc0
A2cFaqR8RKa6ToR5NwZ5qkf73gC86yMbqD921TQbrrYBWU4L51VMY0Let7eg70Gp3xiVnIhZAJ7W
/ZlZJO+2ob73oThO7Xi4mxq1Oo3NnDX53VTZ7yMkneO6vALQuXpqAk4Ed1aV76oez4+Vrgrb2se2
+R4oDgKf2/6gos5YnWljyPRFL5RvxPaI2FJyUVW5hzhV1xjNxqVF6VwTGlCbsdFpZfBT8+A5udXk
3wLY4CbJ2jwmmE3hHrmpVTMa15iUjpf2F2pcbjFBUzf7CxDyPn0b3bF/ay1+5CF/qBqMTRiYtI7A
5pkVYX52ZH5oKe1w25DWH7O56dlOJoSHKSKrw2KLM+VOFfQ6tovd6HTcCRDe96GMNyMnvFar6XKB
fi8LIHctcxLOgVERbKjNvGX9FGjepWH/x9VGFuWsvSTyPo5TgZcy3M1R//KK/K6O1JY0JWd15aB7
7WucyldXaqcuMX9js2NLc6tsQsxqtwOhls/0aSbCVYZfOjO/a9pJkEzaLoOKlVMZVMbjoTIoBO7K
cxBQ7BHSEpTV9t+GkR8EnpvFV9UcnMZ8uNddgGuErsUqOnvW0sXiRpbiMuriEgzqJveUvx1+LFOf
5QGZq7z/dDvIAmqZrNwi+MHxcbM83BuG5IvMcVPHyXvIwhcS2FEZWGYm9O6g0kDig/1kVvfb55h8
W5YByudH1Ir+nVYw7iuCfRDlTqQra5q01CWWwo+UZ5D6zbdA7d8Uuiwr8pGgFEgxITYdDd05D8ZS
tMWmSXScYrD09O5RUUcNyJMAhEx/pn4xESW/rVDetULCXNL5i/UzF4EcBxwyhOcmH0FmvUXeRuon
Vyk8PsTKpBdoQKFFdZtLOj1Ni0fXIYdl7qfrkNb1US1oxzMv6Ri/Jp35ClLI1olljBPN3rYt2NYS
3VPikHRsynPMYJ4r+bUsamAH8LtdNwAo56P0WCD2nRHhI6fmYtZW88xlGlelINf6Wqiw7aGLA0fv
XrQqPzfxsLNV/yuzeHRh8DF4O1dBwFBSkIsNtc1qcItUchnwyvAOadug5KEGERU2XPIfMsmonMLd
mYTsXSk26SJFmZeRvzAy0kSR9q6F2kdrOXSsOr9ZS+JR8co/bVj87Qxe8eo4kDZvp+4NygxUUqad
FX1mQlqrapyYLslN1OgUGSwYgIyz3jCRxypIsOFE9jXTU8ebGb1EX3YWrYISeR+yPR8Y5onp3BJf
9LBrmEoRiDn2RnHTCu/dkKWcsYMlsz5QXMXLTsz86C5KNLIJwUnnCBYK7DP0D4k5uJzHkOkvZs2t
M1aIN9uYkoa4JW+Sjge1yt44HHBbC8gfMpNaIfd9FZTOz5Q8mks/2bkaeM6Gg9m0HThohrJsDQ0H
AEtY+YZmzF9Gi+dpbBaLcUBssM2edUTiJNCwQpved+i4R5R0BGk5EWymyAZm8n3AtjOI5E/gU70y
asXbqES4gfIlzXKul36oU8F0wDMw0EWHB4kXG1y2OGguRssLpFU5rTmV+NFsd02p1vN7UWj3yCOi
01bsPxSHBYJSrVnQZrAexB/cLvbc17QzauAmxfdAW0X+1ejDD7gyFGf7NAb+w2M6vTDr6DbU8J45
I5R0hDtDcyPHU86wQxk2ccWk8WliAC5Vmx/62D+Iu2HugpEBZ4OcnvcLex0rYFOcAr//oWyLTRjd
Z4QcoXeof7y4KrCrBG9hsCUy8t7Y/qMbtZ8WZkc9ifK4YWadmbwNwniYeMMSn/RLM7hzUeRfHTUQ
6xJ6yGh7a0A9J0qGvmCR/ZiqeSnefU9u7F6FzcFe0y7JfJny0GHPZ/q7ZvD6Xvks47L8sKilnW70
M18L5SwzKArTPDuYuVzZ44al/3UMmo1nsVG3flQhPm23oLgmeCekjQTExeJMbmFf8DRYJ2sQByp0
HoEIX+xwXCglqNfRxtQUfncFJhSl/h5XdSdvjii2OeCHmTHCm3FKUpo+gQNNo2fMnabA2Aqqutrq
ZXowJk/wGG+sprgBvHFnzdB/+7jHcr3PiNC1C8dS/0TBF9dHgnkq/qEzwUO3qr5mlsrK1ljmtWmq
mxamfxUViHU+VVOSofnhQqRupLK4BjHfnogAHDOj+4xdTLgFldV1YfwSQruog74d4RDqhvKCbfun
7BnOB0b+14uuKWdkThNcbZx8H7mOuRFnos2vFA8aJRNA1uo//MBTF8THrjOPieZgSfS+CAZSrHhQ
E3FtDM77WjF4s7FmZVGQ8hFfMF35yls16QwJ64WZkIlow+id8xTa46/raK96C9fE1/Zjh7NweqoR
iQ/EQ6517NMtPyw0cM84oI95QGzHlQye7K1WGEdrejkXaBXBqfH0E9rhqoyqDWtjn+BmIbmjyIMh
4Gj42oGp2wUGBV3hGY14PltbGwBmaTyk+JQSZ7MVXkJ92JpKv9E4pWIa/aroqG9YAfyeeAwR0nXb
kRtGRGWcGc/dlmqUfqpaKrz2aIEIJO1iJ9UlUd8d0f8mmv03U8sj6Q+msFNvb2OfbIXDipmsde4f
3jhFzaMP1jiobsNExE1yjMX5EQ7DpqqpINMjetR85Pd5YSsfA5xrI1IO2ijPVit+GDWwtJpUT/uJ
ta5VSZGEV+zDJNxYo/9W98klzsHEGcNwzciRKrGTL91RvdZleSeodE6djvYHi37yVFdvxti/l1XR
4Oiob0O0CFr7Gkd3wGkcNQfxU3ruVA1GS1dhDi+MN91ZXhObKwebxQB7Z1/HD4L8fEf12hJGPjNy
/GB9yfmSZVe39cIR+hqCb7TJM0h3DEG2NdT/JQ5jjLO3tG4ebSnvbvY8B9Zzddd7eAPJ0urYMQPv
rRpKfU0ly7GLwm6JzUabj0XyTXfVYEkqY8HgeEW0YlftL0LWvXXsMcVtW8JS2NPSJfHuo5a5MOGM
5k342rv0ifQH695V24OmQ6ZP4lUaaZ9kdOKlp4f8uSWTDmknRxzT72iT5XvZUfdu9Z8YH/QVDraD
5TE9c4fqrz+MG8+pFuEwnPQAsXxQnX6mKOMZFYAImjhJAypPKM0zlEqm9xb7kpZ0Cm5DZ7iLFCNs
R5gx6VKVC7V5xe+YvzrMc83YfGDJEp9Bjj9FYRI2CShRQ6YfhDCwHiXBDYenC1qCJDaJuCB01kkE
0FOiQ61Tc5APmQWa1W9ife6lSQSg2WMYwfJ4a+MpqV74f7LoC70RI7lOnN+MObXqnfKKSD+3C7zo
rV+Wy7in28BWPok/pwiYGPP5HKcq5kOtnFxMCt7LIBrn24qB4+TqTfeIF3eW4sjFiFdEEdjcowji
+FIP5awM0cwUD0cgt5dkObZNMPfbfuWV0bCKU/1aMHyNSJ3lXflQaoLumND64moOrpgVlBbM9Omh
Guz3O7esZq3EOiBcl1q8ONqoZXGO3bpf1lb2KXJi/QG9n2OaxaugD7AsxkUG3l7xFkUb/VFcOY/l
t6gQtQJDL7cVZUI5dIRVZWYEe6CyVzKb8hsdoWuezCCRHHBGBY54my/wUeAAYRukVfq9bIR2yBRJ
1Nuz6GvujZ1hvGqKUNeNQ5zG8G5Yz8uNCOCT2Uz6hzCj+GhqACQBke8k5vKBcyUss3GmGk21rd7j
GHEWxuwPlM0F0hl7RVecaszunM0grSnRjRktrdixCXpvuhxiAd+wRiFoOIrPQ6BJ7OOjS1Xlv33R
kdgybdJ4SXXS0ihfwAz8QkRCaAqrb4y8tKdyIogpCSdeFH4WPvm3zuag6UmbvVsXHxWDingiEETH
dPeXw+IwSTA3R6bGvDFhv5gi+MlF8isdnrgm2Tllpy6GP1pmxyslrGg+JdTnREwHqYnAFZCMy0CU
2q7AVLdqNZpTnWBqGg3aXRcGGSPgcs6nfGIzxtTpCq0vBjQHtLrlTInFxJcXyTTggKrBjSt30ol4
vM5JVJ4d0R4Gt+aVRqtOZ8O6TipG22xjnDT59uRURjzmv2ZRbaXqs5QNOmVbWX+rm5GXXnLSWXeP
FGD+BEA1ZqKMqAkytjnNRFc4iN+pcD5o6yWb5lBtV1TZdYj8fGXlxSVxUzlzmkvAs7oDTN0sG0t8
2Dnn4rdRsxlNYcFfjGFNqSRxVRnQsV3UFyNovVVNeTquSsmMVXP/SI09Sx3gHDb0CB9uPXbzyir3
ltc9oj5bJ0MavWXasDftlnbrsTfYbznwPKxh5YEfgQf6VXiBnNG25u1o2mSlxgNNOGruYN9a9E2H
1bp58dgyHAvambz0FsbDD63puSos3AFAJIRWkS3FSQsFXMJQiiitUxCqDSehTHoKe2FYXhlkfZpI
RJPU0m2dycmQCMecGUQ208FB7z7oVX2MDLbSjlrurM7/MBFal6GGYYj5Mq27llosqYr5bfL8ldYv
OtTkYOB5peocT2ayYs/+qgoFg8gqHvrkxP/bPS2pBd6GmUi1P2XVvKQNlhBQsGhvCWeEzonz1SiI
aVejdg4b7Y20NYvwSCVxS94u2sUkSYXVzWn55AjoUdMSMYIvrfKa05024q4XGouWEvU/FFHOG6fb
ZHp39JL3Yujf6eOLZlFbDAuOEFnr49u1b3Y7vFZATcKZFbokNrDKA5kOF8T8cDAV9TuOQOY6Eo56
XyNfSQ7pFhGvtUWvI9lL6jR6VeP0Rkuz3Tz6ukzXomKblwX11WyEIN3emdsqUA9jqHE3odCuWXNL
ZntFn13kQlNySNvlqv1bpTfOlce0Hdcm5uPUkUdWiU1syFUi5YJYpo8FSHXaPTn/rR22L31onUUI
Q67Ot5qsH7o50KBtr5uSGwFh/98hZr6qG/FHpR4x7AvL/lRS95dByVeHK3G6/9E8Vh9l1F2i7lhm
+g0Y+9pJvBOo1/n07wRbHsblDbVAhEvtdZyXZxqegXvWyY39UR8PgK3MY1+QULHEvlDICVn+vmH/
1bjTwdiZRcRMYoP649g61ZVJfMndBJF+9PEwmMwSNOYQpq9OUuOsKOxNo+tnNvZgGwmDUFQY8PiM
SL/IOD8JRugExK5om7OQC7IOO24hWYyTnZuDGxNNbuLkU6kQqGC5UVLbexWsNPmmBiZCqsjoyi4g
QVTApdt5lQ6YQasHG2t2FEtf6Y6tNF5Q375GG2Jtfy3Q9SrP2XbQHbiU9OOoFHe4fhcI/+uxMrbe
OHOsHONSgkwD/cdKmUeltG1CY5sJCV8ooZhdxzdPq1AIP0wnRUqJbK+ywpqXzow+B4NV224voeQe
21pvSEMriNTHonFPJturcfgevfYmgZUA4VowMDtPP66iM5q250se9hitgpOZ3VK3uLUNF2rAA3Kh
4c7iSC4Re08mEEuFLRKtp1/5FGIaE3ob2qb92+R/YKp94BmmlHKg4bjI9W3TTSd5JzK3ejsWc01+
kAMlpFkny2AgklpPjmJra1K4mVTq1o1wByURoZkaE4SbHssegYIEHmQBxV4EAmNkPwIGirluMsPZ
Ji7PhajcuSNYyIB9ejqnJ80bjxhZ4zZcqaO57UV4DIZFy4k84WmLPW0tk/y3lVtVilevqjcsJfcO
Kk2xVfVmxmgMKkK7dRtxURhNFWqDK0bidV70Xn/MpJhGlhiyqIw1vJNVYjd1mpsJ6LOX4SajzzHt
92Xin+1y/OpT5YIN8qSO2b6wL7j/cDN3H5zglq3GXdPPj23EK91PPstgOPlT8aHhpwtaqGhd8Cfe
Ab5LpgRnx3AvDLz3gF9avd9rRfqZhfJOpTwAY9m9NI3YejUQUCtsT7ScnJA4d9Y4LqqUJ6mV0LTS
ixd1pyTPOUr78YW79dpLPR33pXLwKAJPCDqP2gGr6lUz6ZgWZnv29TGZsc6OenkrbVqRI5IH7J7B
34ZDMJOhvTKlsU+khtTWXmQUflE3d3YN7zoa0UtHYhY4/DUhfqWaoH6szLz3un9WM2VOtpBjdHF0
1fzmp+JoZN2XrxcnwRGb2/+XMwC3deikMop36vYOMb+Tzwsu95pj2oSXKucY7sC/GShNZpHKTMpK
w343MHarivjGhliXI25NAV4VLBOxEXvgttvgNgo3ovc3XJB323YpJVxR7rz3eub0RbMztPrTDcZd
4CfAHZpFCIHM9z8IU18VRGkurcWgWq8hFL/p9zC5tZrsIdVir+TgwkS3kpqgZTT9tUwuMd051MqH
I9JzTC6mG9+58Z6E4z1KS1wzMbyEPTJ1Wvxg+WMBccS9TcfXNpo0oHEu6mCvdd2ddur/xd6ZNDmK
ZVn4r7TVnjR4wAMWtWjNk8sHuXzaYB4eEczzzK/vD7y7Y8jqTKt9l1l5hmYhIXj33nO+c5GSXb/A
Jda77YubYKoSr01f05d0MeKkdbi1HeWDDa2thJSfXjlWjn/Qhnzv58kpH2DLjVujzS/ETxpbP84+
GrvfxSgCu776Mt2vkd2x17J7+pBnxziA0xOMEMiJiIZ8l4SMipvDaLGvZOGT3VnPqmffVXb2OLTB
yaLTR1fU9uo1uqp9hEJ8+hSjrj2KHJ6OWy1Lkt3H0twOiblu40ctUjbTO1Qb/UCD85bC+pmlEvEv
wQm27I6yuFrW2ElWXk3Fk9S3Yd/tqgRAnC/2k4PUtM9xYz0apjxadbDxjfHdt3BuZkF+IbT0rsdZ
Ug7q3jGhnpfWvdDkxfEFHBYtuR1bd1WtygFOTRiFX+CO3BmFOEnyOBdlR4MKynqQ9UwEywkBoZBI
nZDiGEeOgyeWeHBffPdc1i6kBHxXm9C/8WxI9IjN+tbJIKAEJMcWw1JL7yoVbZUBcA0BYHiAIb3I
G8jrqa5t3USjWvKyj9ryg2Wj0SNPNbppCmhCxdhWyKr2qEfglKCfQ7wIznyWHQThXd32U0fMLhdm
nZQ7N6ruFUyWVyUjOhk8jb0oW/41UkiQksVqkEnhjRvexYIojIyMkSMQ9FfAYE8VWFcmwmW41VLq
MofW7xCIA/JIC+RregMnY91bRrQqOEssBenceMloWNV5xfEhc1aYtr1llTkvgPlvSoAR6zrxn6ve
e6hpUI8SHJK0OeHmYJoWevZcsSBcRRZ9BdWO10kBK7VDCsnZFQdCJoNDIOMe6HP2kWOKDKS51ivA
5TJvLvZIK8511eXQxQ1jluzDdQkwCAviaUc+kAQyGRSMpcEsgvIcEMZYg28EOE5iJTRHPjFNWYSY
8JatZNkTutaSU82AXaNPVq13qgYajb1aqhvX6gh8wI2Hc71kGNDkWFTiAfMOQduuyQS60547ZvCn
IKEaZtXPB3KCb4h1Rd9lo6LssHqdSrM/NdYIV15NHkMH6Gf8ERYOh1UleMm8KVWWPXfb53hUgN46
W4w2O6sS41FEXy3D/AgHIgg9VuLbaPTrDUPVmI4VQwfJmihBTip9rVkVOae9LEVPTQyn5rKeZoyC
aj+ZGn5v8cg0yEj6EBdf9o7Q4c4XqEB05zUpCUAPx+rZMSnKHWQ/FNnYeIkGXWU2cyQFkrtsj1qN
tBu45iLvCBklffNCsUZHnGC3HdJ09osKTN0U9QbD2F8NBsudBpJpnNdnxJRHWdoRxJQBZ21Wgt0t
21Mz5utkgKY+EOOzylGJpm7bUb57JuwwVPvUB2CU9CmsL6zWHhm0kYMRjzSmtQaShuJdskAh/4g5
TqStFRG8TKsQxQiKh051v4Fe9zfWCB/Ks9R1VTkIK6kXGnbVw+g3xCJ5lU9g1sDHxyAVmJFTwEqk
5DujftmyOPiu583Blbl+iIcyWLkOYZC6U2y8WN4SGiW2mP1OhEBs1V7/6OmFMkyAuuFCl0JdA/tw
co3keGz6+AHo0JRNVp+UoP8aJMTq1jZttjEl/Rna1kDIwYker3Mqsv4pLAgoHmhh3wxKp++juH5u
TQdtEhVJKWn42xX98wxRaQvaBkVksUtcp16GhHf1U96GyxPcVukyB5C7zYzo4gNQAYd8ivwSaMk4
3pUe81IXyTml6/MI87hpiIxuwIdBKXygLEtIP+mZPulmt3QNC70Kx4VF7EYqfQrw0rWAScLS7GJj
6VW0BuGRBsoDmd9wCPLyO37wlWeXDLl7d1cxssm7Vv0oYKeHsXmf2obLKZwkJkk2ux4oz7mo0zV7
1bcyMZ487JlM+ZwNpkL/tlXF0cMluMmd4l1hNs74+6XzjX5dDHBtFJOkTi0HMBQrLVt7HmxlDxRJ
fewyFl+u9urZ1QPOINpUHXwjJd+pFRWQE5bvbvCtsaMHMLPf84a45sZQu1U30IcoVEBeY3XuqgqE
WgnTSVLHE3xDCxxiFGIEFCr1BNsJWCHZOvaZJGx3Bad2ckqsG1BpDy414dZq84ObDwBadWaOReyt
lCih++02t4FtQpSrAMxGVrxpJONV4s9Q6TFg6k2M/U3rfQUKsx2q7gOmSnBnW+EbBEdOFj32QN0z
wAYrW4bmuHr7tVLltNyx7/dUaiAJ8gvyypF5d5istGgMl2WjGHelicANGcaxb7TvRtXfxPD/DwOL
wkgtm3OfALMiEmUf2ZqkBGW9ngfZa1pBuklU5wr2mPWiKJTkxhzivS2ScxuB5OOEnSrVIQiM6knJ
w1On4ktriuEFRfzeAtsG8px2WNoTt2UE73jAsnWayHeT6tyJSJBCceDSjWMtjGoCm8Y2LjyFF3LP
vs4+HWCv2gxPKj4Dr0dqkPR1RDMSKb7uN/eJDucx1S1vXfjAQlLiRb1Spc1pd98TnU/MZWYSxc+c
AKJtwaPwSBUJC2wLXNuQnRTQtojFL/wXMVnoHWXgdqtYqRcF7eaFxuxu6TC133uEMLtB/oEGPjjh
231PsJRQI8ZXdQQLm44+2Hj8CB5burJTmd2VnJnmf7AHMXdVCRioLK0FlYJyMoXy7AXk5JgsdiEW
2cEqK+UZfAj7SQkutKyJUs4xhg6y949Fwk8ma4dq5Yz1va+X406lowiWbEKne1/KrFEgigUHlnFf
MTWnGrhqtTLuSSVjlNqwzmb11Wr0wKHXDytvYALnZyMBFilPo1wHF8KEnRrlholgvBx9mDfkCiyT
lt0iVSbhN3XESs/qq2HfdmXyhBSWRVNG+zu3sIFGDVGX1F/HpHKudU5qg+IVpzoJvCX9uIutJN9Q
0MKF6Ifg6GT2VRlR+EeBds0izoM2gXQR8X1Y7DOHiaDVCosIMsiawvc2qefe00WZaLfrwg2uZt98
M4zaX6IJRSKilLcg6SHg1emjKz6iJvcpl4tjDFUXH+MYkMXemPkL5+59bYXWRhCCRpiAxiyq6Xe9
ipyphVjDxmDXJOVozfzsRcXIBQ+YRDPNjld1rCfbZ2zWFydLkXhRpBVudjKH7qJBFFr2Js+ENVjA
phRrurHICgJ+cS0HzaPv1Pe0BiDdKAya09yFI4kmdNdW0J1NSXLBCH05FB57FcG1WKGwkOSc+Ki/
3UKNdpVMqQcYUg7GqXVQXOSiWVMFqmvWnG9pG9zQQALiEPcPpoCPmBJEseodKNCF86QKXkoAHlvy
RRF/VzUvWObTVRNluDQribiiTJYtMRToRIdbzCVf/JxiFWfYua+sYg2uu6SFjcLRyQsaX0p7MmHR
xqUJxhRUnab1Mc46SFOKrxxJP/uqOEBDcQdZiqfsO5MyMqsGwmG8D9Wl3YXLK9uQW8kkB82Imzbn
xHKi9RBFNEqRuBoApjk7sHztKX/NwvfOPmJRpnJXNFMSJpP+oHUfWWVy8MqiO7rH38sq2mZwefdt
1X5JVOaoccGvygIJtpLWNrC7o5GIiweWonEqa6ewuI5Sgl/CnACaxkvvRofl+JBaOhtMzFMTvirK
4K1C1y1XUBih2tFmDy3IAK2fISRcqMa4EQ5mX71f2ypH+BATLGdNUBKCxaMPDG8dqjQDiHXrBU1B
T7vzYI9tEkFfMhPhW1fZO63F2oB9XzmOhbOVSBzW9RB+MdGWrTpSKXFI93v3JeB4BXSE5nFXQSo3
pQsMKwA769p3imqs6mSEU1hiKDGJqV3ExOosSpujr8rW12awC1o5HlwMyZRHzSpK/XZTJB0Fj/Hg
G2BfkeGtvOA8pJD8LGuZN0O5tDv27A6fed+Oi1LngxLipJrMNeuMD6CXPQUkcbPFoAHgCC6G2QJN
btHzDe73LotQhkW2vpJ98Gzq1U0gx3ppT0otSM2RiFZ++qXH5YxRmjYP01+NVZTzNvhHLMHiI4yI
M/A7kbLs7AqOEpncQ3UYbtsywgVEE+W90tFnSXMZ6Lb17pYc5+JDxX+f47yKlr0eF4+DJ0cOm6EK
rALCClUja1eW27XmI8RKWABXCiLOdgyHk1ejAUtDpX+1wh7Ys6/5a8/RnD2cu+faj4xjFNT6pkXE
lSOUYykAbPRpsIb2LdZlt6ioaC6ZjTs3Vjgwhk1DK9+lGRg8jKFjX7WE+S2WxUPsDfIUF0l/tGMG
L3asje+FJulfDONLb9CkaVT9ONaqtwPFSZh9wZCSGXx7DgL1KkY73bvtdM4h/K06FjmDk5IfYd7i
5M/abFyXbWPjak8xXRUepWyT3NgolY2ymkIS7Hqlh3FyQ3FEAyKpwFMJUy5gZw/b0mFuRNzN+D52
7tcx84eH3oV6WSQRDkOYY+9gZtA6s9fqXqfech5QNh3Wyh04en9dkS3JIIlsuh9/nBL5MdEX9qIB
gH4TejB4WmhCSjcEN/NVCDINnP7DsA4LLeMnpmDRswwHymgfnsjvCpi9hlt1KJAcR0lLHbqBjN08
KxrdRT+YgoyxXj43Mf1/J1Sdsx120TODk1rU31Ivw0ifdf05y3rIj21WPysqRYxhdozS6Z7nhez2
EF/qoz6Yer5g1Fwf58tyutIr4KTSLnbtRa/l/SFJXOWgFp27Jo0we4774jbRAKt1rG33ad29BYAA
r4phkscTRR2UXy2/j+mtLZi2N1aiclJGK3Wc/2Sdo6/cztQggCUYpZ2dWxZ0JjLzmkSyRFiD86GC
k2IUr4af+ifRsXBHl3CDV9W5cfts3Kudd2OLOALy42CKZVWs4O9gFu5jwGTTVKIToKeTCU7h8nlJ
TaPyOF/fR1bx+S8lM6PDFGCFcyA5QJ8neWf6F+J5yPyxOkX3qQgzpz+OjMND5hVbssvRi9ZW9RDc
aV2dfM8qltSOyPQrXDCGpUG1JACQ0Xsp3YOX0UIss9JeF2bIKZP1fm5iehTpNcUtP3R7TlcFlUJi
P5b6YaTpebXKYXyswgfUgca1T8lv17RJT5+8wd/SrwFjt5Y1wRJX8Es7uSgTFkmcGanyQ3Ol2ypQ
sbD1kSkFJssFTB5Fll/ESOyW0SNucYVa04OT48W19vhfdQCwuniCiaQcUAagR5HNo65zHAx0ArQs
QpTEWESPJaPHfcCqZGmmbvjYe3Fwn/dU/QarrXD6k/X1BctScJ6vmmyXpExTYxmh3CZYK6GZcaK2
xLDO69ThSxvkYz1mPbr1zlo408W47sRZ6t5lvpER+CbDZXtnpK8o26zHUkT2o8ObFImT3dM9tx9D
l4lpVnbuqeuoVsPQv3cL2lF+YE7ohdDFmxrUawkjeKPHuvPoJ6myRdherDK2rzFM/75J2XasfwLc
Uq48hmZVnxXfus6XbF2UD0kBZpDXzdCZ3A8KCus++yrcqL+0lKGs7/wzgjRxO98EmnHVi/aSaNRV
FqzcK519UBY46/eNZgUItQQJLBaQ5/nWgrZvJjkVa/DY10XdRNeek/quMXyL78aPriVxlMeyQJ86
X6z5GFN1CsbOOW4REd37Avq2bA/zJUmW0aWhn5yWnnOp7CsetOSaFh9mxH7REmC0GvqxvA6KhDCf
iHu/8Kpr1JhnC/QIok2yk9SkvgqteBVNkp/nS0VNf4ORvnXqLbO6WvxCFowPlY3Ukmthmkz3Usqv
Wm/qw3yxyHwVnDNfg6NUDVbnjAGn4pQsGpDXJl7dXeueg3+W0q6dL/Y9DsiM0NFtLM3u2jejuS4t
407tDW0ZgDG/yqTNNngdvU0f1sPVDs1tMYVJOcARcDDfeGUf8f3zp7LNi+lnw7FW4uieD5zrNcRA
LbQaFDxcN99NUeG1aKPXbX9cl7d+saoE2ZM/nk5tfMJHTbda/Xg+hLXltqWRtPxxXRaX5IY2TDh+
PF+RY5cVvX/9cRVdX/MGxh4l1P+8YddHYal4n+/t8/1O25HDxx1DN7j9cZUK26FCOH0aisy7ac2W
hJZwJ7u8O9s5FJ75TzTi+pdZwRAQLdznH8/G+zxNAVv3v6/SWffelfHdfHtuNvLUVzE5650G9yaI
8Oc1I3V819toIEwu6lYR344MMxY4WertfEegpfEKKV0BmdlL7+vMXBd2wyprujT/SWn6xF4qTpQ7
z4ai4lU1BSzpBDBhCGXtC5X1/Viq+VUfULBVBbAAuqPGsgcisbdzEOeiNT6SwPrISq97jGJ/3CZI
mnfpwFHOpuUxrZ3Gm5xeImGPRDzMF+c/jDJHFG2eejNfzHIE14Qkm+sf1/12PzWPXr2kSnY/Pcn0
+PmZ5utiWszs0MHxt+dQWDLchFYpT3Vw/u3RPy4aZA/sc4Uv8H/f1Y8b5+uiMCLzZ8hoP0+bNf+Z
bwgHp2FB0ukWh4Aa9f3/3gwUbKAaT4gzMgIrRzc23XO+/fNBmH7ekRIRhQ5Hj5S1Z3UgE6esy2tl
G92dI9PrfHXFKmjv5dip5osmp5QVJZSymy/m7vjGfF6/DWAyPxXGrT4k9XNO/NXNBHVezHcaNFXb
ytod1/OtSmw0S7QV3hH3eP1cV8Yhxy34oARZdsmhI80PIlRnPEYa739+ELkZ3oaxWrKdH4TNkLIZ
vc9NoYz1s2B6UZpJcyWHBVxfrX2+97JOO5z2tBPmB1kj/oym0b39/KBSKq/0A+WtFdXJU50+zK8b
QdIjcofp1PwYtcC4E4e5tp4vBqlZL7OaQn6+SHvz0NKNe/D7NL6kZbSbn7nQiIVGuuWCw90h/jcy
1C4fknvekywYX+qIaBS9Stt1XerJpc7K4EF3H7Ica9h8Byn0emX5rdzM1+VKLm4txUFLNj16ekwY
hJzVlKrczfdgPtzdBKl7n0zPMV+l2PnAONsPDvN1QTG2xxitHFojnmT+U4n8K5ZkiNbTVa4zqvt8
ROQzX/x8psQ+W7ZyMYrePtU9ky9GXrjZY995j/Et5WWVvEpf1/Ep+uYucsfmWjv+7SBb530MCFpG
imqdk54P1ZI9nZfpkQ7pa36qaE9FInzG/xIYlOdaz3WbbOY7VBomB+JFlFMc1FS/cQByqx3s9w5B
edSXxaNhtx1mNiPaRKJp3rT8Ot8+ElW3Ej6I1SRybA50NLnmGxDQ0bOpwvCB/QVPoQ03Yr7BrG89
UF9vNhl0BEKq6r5kBsJZP32ab/cyMDa+tJRbffSsU06UFu1MNiLQxnVLuuNLKTMSC20msQJv45Nr
icN8BxYVMAja0j/rqMHO0gZ8PX8utPHOZOSSEZKV2g66ndwklae8NI5YShEMLybiySpC+6bogDSq
qO3PrcXPG40UnB4XZWg/Dq+sfhkMhFl1sAMkHsx+S1TU3KMr3fvKrMerlxEhbemEZrh5Wk1fzKWY
7uA7eHZkIZX7odLIDfZHLNkiRokOU9BHtfOF+oMZHoCDc6SU7knpdQ7S86u3u3BIrPekK5wV6eoo
Yiw+G7TeQBCmO0gamxMp/hkTvL5Ri3yikgz1RajFt/mp/TT4MnSNfYEn4uwGRNhb6MLxsxo5h/kO
JeqXRR1q9V1VtM0RCG+07hs7fw+ix/kOnkKQNtvNON0vmaE3PcTU6bUJtENmLK1XDhn6unLc/uAF
ZX9vUcggqmO7VM6qaCLsqwrCAja6EYE+y6Iry+bP504sKPGO36UPFkD8g2FHJP+Q3fWqeBRb01Nk
vOiSJHL3nEgN6nAADRtYp/gisxWfTPQll5q5GjwLKhvF/a065WHNjxyriMyHAjV50Y2bdFCr6UAU
X0xa5J9vz3HyN9d2WF4LfNpY46NtiLfjif/DeObF2wj+akWA450HU/NIHynDIdUqb5r/db5DPuBG
LFSnu9EJvzlXOZ39+bNRXWVhREP8piYA3o3MMwg7iot7XUEl87lhQ3rbshvg2ggJ9CuowhMzVQoK
ff6JPR/Jlz86+jGbr0VD7B/Ckhb5jzv99M/5QbaVGMf5X/TYNA/5BaoVvZDO6qenC6fnnO80P/vn
LfPlz6ejsxZNZeRmqKTwVvMt//Lun7cHGnKrwq+Hz02Y7/n56vML/fQWP1/JsZt8FzqQLKfNnO/z
+/v4fPh8u8avhj5mGH6vYjfd/Hgf878y08gPMz3i/zEbf4PZMP8KsvGf47fyy3sQvqc/ozZ4yCdo
w1RhZjiWrgphgMXQLW75BG0Yxh+WZaB71HVclsZ8y3+DNgwNmoYlDEc4tuqYP4M2wHPYumFqqq3q
Qghpyn8LtKH+ElJOJrwJXAOiB1RYzbZ4h9z+E2ZjaABuiqpN1nZEt8INbEhVBDlxMlyUk8oIyhyi
3Fay0lBd9+BXBJeY4W1OybcfOk+uOP4xbFV7jkhKlNPGxQhKOgxi1iX9vIeCTAFCgq1dbUpkx4ON
UhdDXauEdypO0IMbM9LrpEmYat8vfvoe7j6j1v8jbZK7LEjr6p//0CCV/JTAPm2csPmg6Pwb6GCF
sH/duDFlQF1mWkDjzXq1iknoNQHxkDLa8l0YzQUMx5ObMVtBo/JhF1SY/cQhb16d0fn2129G53v+
+c2g7FQd9gHHNFTC6RwxvdmfPukQ5hAarihdKwXAM6t6Rb9zz3L4VDVmswyNHQDYrRgCC9U2R3uf
aLgsbG+AU333MMCvACB8wXxcQq+QC8cGmB6L0kbc7lsMsxCi1g78I/IsAvsrdKhn3QZHQVsY8ynm
xTFaZ6rAxQY0c0UD4l4ZbagDgbLtZPz815s6fayf38b+6z//YemmgCdjs60q2wqi1fl1S5PW1FXF
9lS8p6aLiMoztob6JAe0WkkAfkmJXP2oen/zbf/p851eFfiMbRi6KVnG//qqRHKEBkmiiA00Fls4
8qnfks0wYjL6682z/rx5/GqlVJnY2AhofturrCwWjJRqmuukKNNALdbk0PUgR+yFiiCcRmHvrv/t
lzT5rau8Gjo0tvDXbZMJ9CqtISu2GMPqqAylSnyjde8kQb+oHBMNZGhlf/N5ar8dGqav0SRzyaRk
0h0+VPnri2q57nRBV/VrEEHmIXYPmZDXdkiPXR4fR72/zShHPI0U9axBSfLXW/wv9iGpgxNik22o
jeK345I1yTc6N+3XKqtZJHU95jUHjWekLcJQv2asFz1s9P/+ixqOyiHRMDSmx7/tuIrbu2KQ4bA2
4V164tE02di2W+Fyfe3bMlyOBqqXv35NTfx5d5LsrsDZ8QJB4/ltd3LcoSaVkSBfaRRvSgCJ3xPn
jGJh5UonWlVJ90EWH0aNmEHNopXKjmCE4G/26X/x47FUiSRWVznj8Pv59bvOheValYz5rpllpWE8
cR3Yv7Lg219v7fQJ/nZosHghm3wsltwcHn59HVvUIRa2olvbiALyeFhHCM4NnIHszXkLpyEUq0K8
//WLmsafPmOD/3EEZnrCzsyO9evLek1oDb5RhGtatc3Gzvx7T1ESSvrbWmJt0ky47a1m7SEs3kak
JbFHYp02KLxxA3xRkns+cdBGUa7jCQ53geNe4WpCXfb0Nbqrr7TPrgLAYgqvdW+rjJQb5eSD/Ftk
Hskmo6Je5Xvb6HeVSZNr6J2vWi7uXAAPQYT7Knrs/PSj1KJXPUgQSYwvXeK99US82uaqQd/pFSYt
BmAvvp6TT9b2REqaGNZt8Aolpi+MTO9WZt0YFgEouvcUVv33LEAGDljwzhzblR19+Jx3ezJpHDt4
EUp860TBPbTjcz6lvzlLRUt2TlzvtU6l3DAfXXU41IXYocNE7B4yJijPBnhRdSTrjOfAn11dSnRu
gYv+vsBb5pNQ5e1BtCDg9M4GaXgL2ypv8omuC2Y5tJYyEI+IFvyVcB1rI5PSo0dffDEQMRyMXnkk
lyZbmHV41xc+KUVd6W0wSJbIj2JKZ+Y0aHCPPszJxcChax+7rbks8mvQFQ3c+/geFViGidxeCnUC
VkbgKw1iu/gSmuBUqGoAetf83ulnmeSktyg5k1+PiDKWB0uCtffkpMWXfMJLcGI1O6871ZJluMPM
lC/zO9r/hY2FH8pHhmuNQlWnZ8PMDrt0T296iaSUgfIwAgVSVshKDSx8U+KwTtJydkNla5094gRW
lXSvjKME0Gm4FVDCOpW2Ri26U+ZmK0YkGMXCXEeGSsq4mSsvUGi2Zu3ElEkBphtH39JjyY9dRKyM
HwtElibaD690MUzetp4PDziSD5YaDCelJvtKSJcorkm4bLbN3djTuVQIYiO/s1sXcX+s4zF41t3i
BSjgfVSItdqTedr41RpFRLavQmRnWfSQO91FF9e+V+qLgl5C+F89G8Os7qiM4ET/aozGcDCxv25V
MnaXpM+oR6IVV2Z1BlJsw+5Ew1208nuRWktQOO6i7fvwI3cQLNoFrgrfadFfbRxVuDsjaM6EZz81
hJWuRseUK03RixU9nK0APLxKg/yaOsNXo3GeiLXUdgkJZRjbpqQaFkL8VmnYoIIa+ckR8FTvGj6o
2mq7A3wAGBi4a7ahqr07tUk7L4sBUxvyFjAFKff3dm0gmSnBzMGC3NInT7FGCWcDWA6SRaWOOyJ4
yXRQ0cJomPAAHSRbljgh+U4eNe1whpSH8kJXh5uA9AHSv/rXNBcPLlL8VRFGIxQWZI2YguxNkdoK
+6zBei1hH7WKfBdIoznkZH9vhiG4n8Rgx9SN7oa8xR+mdlDJO1Vnz83TE+hIHLtjTZQI6DfSR1CQ
edprnuFQrfaCODK1Sswlwz6xVbD4D2m9jDNjosKoS9Ucxba+6Wo00m3bfvPNwl3JipTgrjMRI+ag
PIXfrpmbFxvC2mmn+9qDg+ANqZv91emz97TSb5NhqfOOMTrWaEdj7/Vsx8BqKgYfowfBxDMxV8dQ
yLpI/ZgCv4IkIUzNSR+qWgmWqqjPJLKZq9jxAZU3pFC7/XfhDsm6rcyHWJb+VihHr+awrNaxg0Ys
RfKuACsJvWwr4c4ldY4YQRWQnWlBAIa6szuaniLsgTBEyQ3HL8Y9iFYG44UA1JshJUvWfUl98hVR
IstFppEuogwvsNJJ08CQfUC1OjwOwS1dYX7JijYA12rcpSdyYkzAAm1ysmQDrfiSwpJuqzy8K/3h
KMbqzX8zhIC1PQWLwQKI8seaNgamVmSsR5EU5bq2xbBVZbm1MsQdKSCJF9+Y8qOHxL3xOGo9yEQF
58ox30vjammpeU+HZhiXJcR33lAKtS+1iIvDCy1VC2DDUPcgA3qaxbpvrT3KBKIYZXZL48dcEufV
b9quIhqlx6trSrEL8IhFEcHxxF4oDw4+yF0I4c9rcrz5deAdxUCBNqgMpip/02GBcPUyW1kGbjr7
OS18jO655q0b4cQ7DAJ0eNXBX0S6/SS8etPZ2rOr2QWqTY4+VkziioXTdB0J61vD0JCR13WooMgg
pAQaistjSfbEm6YjvcJ26ugDnjAy7zrUmWsOVKAzkEgfqYk7BrR0hkcmWR9NUN304qse6PU5HbMN
jocPS89HaLUtIAMCHIJarNxkfKjD/Llr3S1YxEsUK1+xXuEQUOJz2l2KiPHeWOKprob8aNSI02y/
fcQB7+/y2HquYmNcZKEkxEd/L4YR72mUPZdogmgBJcQqJJZKtDqRPkFo3AkL2p5OXqDfn/qC8NmA
hHtalu6Ad5Xjd6u22bLsOCmEOH3AWuH/rd6MykHpXV11hursJqvKkP6F+Kj7No3wUECmwGH+Ffmi
Ag5sKBT1IXHF6ySUlxlJvYZjAWx0OcsWYbmWcWwv6eqRD+Pb0w+6OxR19D2wWjA+1ZEq4wuB0euR
qHKI5yQTfpFO0R103HJpECxxtDFnjCW7jDp887ukWTbwSJZAiKH6ReJREZ65++tVmv6nJb+pUjBq
miGmcsP6va5ycJ9w5PBrTj4NROrIuY8liWlj6wDkdgG9RU2bHMpyssMqXn9Q8MKtCizqGI+GUzeo
71lKFRSzz2Hiwp0dt/WuRkCF/hUrPyzRk62gLxTVy9ik1aVJfBRq8dpx84c6TleFH8dnYAPfZJ9H
hyZ1T55lvY/AkzYx0ISllSk9IJJiH1ilci5e5s3//97a3/TWNAeI7P+NsL0D3Nl47/HPvbX5IZ/d
NUX+odmCfoqU0jJgiE4122d7DSvsH8LSdMN2TF2wP1HH/097TfyhGSacfRYNdNjsqTFUZU3t//Mf
uvqHSg0kuIUywpG2/e+017RfewWm5McKJppeCGsyMu7U3+qdLiOP1VD5UXoOWJ8m/wpycdFlIEcq
UZMXbDiPtl8pAM6qM4rX/N7NGnPfYMfkfPKYeo5zYCq6lzbs21wS8fDTZ3n35w6Z8Wvdx/sz8Dyp
Kto8POMC+OOvhVGXe1CFdBRvBIdHG+qkclOpvbsojnUjDPBOsb3xHXsHVJIfVZCF90T7wUdUUNiA
K8Hp6O9lEmTXAmonBQzin6JBluM0j9G0MlTtpLg10/1IusJxrJLbwk6Hs3QAF2e6XLkg0/dJaZCe
4Q01izCCztQUK6BXBO/qoPXnVI+9pyIO7z1deqvSjzLEMdq7Jwtj7zAFu2uBlZ5LbClAJB70oEv+
7iOaPoIfJev0EdnQyDV2Mc2aDk+/1Y4FzmzLFBkUNr7szdBG9nH+w8HJPhYdWQhmRwdRVuTmRKTo
PjPOYZkhkErKgaCmLA/sI8CjLYuy/ugPmoIbIPbQ/8MpCgIFqZKCxR3weUS88j26m9ux6dAskWXg
5ZMTrfdQm2JlufFTxFELmyKpdPyBcU89UcS3EHXt5453ASJCt45hjEFwpJgeGwaug27LlYeIeqV4
ev4wmIr8m96BNX0Cv31CwqG1LelXmwKh6K87UTFwGvd8YnzBXfp9D0c3rgBj+l33X4Sd13LjypZt
vygjYBPAKwF6I4ryekGojICE9+7r76DOvdH3nO7Y/YLYkqp2USSQuXKtOceEdGCGl4HstgV94hFx
B8C5Cln7ijBMesc9wCp45wmpVt25G+xLNTFF1fsmAfQ7RWd47w+zYaVniRvxHOe4qZKJ3e/+rU6l
aeBB51uX9qQ9Gj3NkswSkAhqT3uc7pfcRtTKgbbZLV6FBdwa0kfiACgKI4nDvr3axVA9NouGOzSq
jqAky39dbL36v1/Ke/ZvpVvHEDDZheRG86IlJdrVDpNsXJXnlMSPs4CC4aeR6W2o/v0EdNunndkO
tq808nnHdNTt1XRiFrkfXNXuh/tXP9/C+j6dyDUivpkyxxxThozF3B07csuPqOnZ0TEfpJF1qRyC
EkME3P/LDf7Tjv23j08ajmlIx6U94jmO/I8bXACGznh8pzsVSQuM0sgucexceVtmEBsm2FENhXqp
ucnLaHa0Hdw6e8Y5vqljrWXiN0WbZmrsp2zsDkXXubd6ycgcw1eNqyE5VWZFBgJguhWe0WGoX6tZ
A3ZSyhKQJ5wSM1pypFLuSKdgTLb/vMC51n/em9I0PDaGe4/y/iv+xwKHnDiVOqQB9NPjL4th6nq6
x4iE1qz2UcQjpU10fib7KR7DD0LoXltdV9iNw9+xwqOliTB+/PnWMjhi5cne3P587+eSSzIDAXZG
QThr24wQ4NcQPfQOJpcVcMZMXkUL9ll4ap0i/fEt5JG3n4szzMhshgGK5TTf+nKQh9q40+HufyIm
BeFmOnebJzvA1uSoJT1IWNGiXWWDsa/zRhn8fPlzcRrq1dJxoyOMDHEJx1b5IU2wL+nZ15TAoxfD
qsgpMDHdcohdC9o3H3CjPvRwrB81GstX3ax2hP1uIkuKhOgssEvcMh7/CD5B8D4vWZkl6zYyjX2h
a3Kv03FaLdqS0whGZ01gW7XhEHKThWE9NIoWVCSNQ29HpChhEH1FMrWu9MK+jVb1558/Yvt/+IhZ
pKXB7cvn68j7z/+/wYrrKYCYiD38wbVRJOM2jpilP5czAuqlfY8Kx/6IFo4hQB1Yr53Dvy5m1+GB
jS6pQarDZJH4PhTJshHTguR5iR9td3BPPxeDaPmTmVnlDmH/TXVuVBNtYXySE9kRs+FYp3xoisPs
dEcm/O0agHu9l62pv8fLQ4WS4tRLPPIm5chRszqaNE7/GmXT8B7P7q+cQe2ftNwjpaFaRQEV2XSA
6Gut46TVDrEgDEJvDilAcKB02sIQzqz/3wVVcfDPb6eu/7eagMmjtB3bZSqIQIEK6N/ez4kU3Lkp
ibwfp3UsaUMkOdno2IRjwnFtPF8rMQ/dPjbvzAWb0/n9Qj4QGmDtMRmc6EIvZ9fzfz7+16Ueu6DC
Pr+p6bgSji0pGdKRRBOpv9k1rAQ3H+d90eA002IbP1w5kMEZHTA+seHP68guk6vrlcst12MHMUoo
1s20OGcdQm1pGdZjkxKpWtjuhH3NevN0HhHhjRhCMROeavPPLB25o4TCBYjB6rG9X2wD02vfehX+
apTQnUvKtj5He3dpHjUvrY99DzxYIzFuwzuFAVdUXgAQ79WIp6PQW4nnJe4eJO58VZO39nOBSGgf
MxF/wkcmcO2ehdSnpkAYCeLGNHaiy8LrPFvqET31dtY77WxjjXJbWlieqI2rc7/U7aT799HABWF5
t5mGwn7IYzyhiVf1j5o2aIEHju5iYSK+Z1NLv+ub7KtDHmnH8Dwrm+idkv4jopiC02dWlJ+jmt77
ampuU1QVMFy0GlCMVXxWWfecG+V4auM5efy5lJCuNTDKQIWWAiCsYx/H2bTJMwZ0QDbe73++68z/
9hA7uuMwvXMM4CsOva5/v+mIETTwAuM9jJtgsofqRrRqtWuqUMPwGZMHSPPuCCSEbq2h0R7I+4Gi
Mt1jxquO5pS1jBDIYrdz2Cz44rtdqpy3sPDY2pv4DwEHYhsLC0zSY5mS2Aa+Kt20lS5uSN3HXdca
W6Vm7/RzyeuYtFJltL4eywGCo8lpXS1v//wrc/f/5+nAofCm8mL1YlLtUWj++y9dex3aIwsTm3bf
6+fy+eeSQZhOYmncRsPSz8AxPtDktmRxxdJvpJvvdUW9icVHvdrYPDFPeiNuk0m9uoWSh3FwsN/f
fypDOewzi0SFdjTj1ymM6X4gd1xUuZmR+CJSpjXqtGvC6KPbwID6Jkxid6MO5fvPlzQ3GDfEMdy9
QbO/J8u0zhC+o2Du3GtTuRCfitZaU9NvCyTxfgGFXh+mEele/ZoMzXOdoIHXVf0HRlNFSVh/lumF
SET1x02RxgjGXkvqfWJdyOFrrlCKfcym995S0fr9X3CG38Vg0OlJS3+6M0DidP6EY/JimGVJE5Md
M19GaKDR/FWPiuagiXJdRj+eo9ZfpLX1ysjwVdajw8ka6s7RfXD3EqmohyBzNRfqotcCaEJxTZrh
I2kQDjrpl1ubW6/GJaLbQ+aXdYr+ISHq0jRznTaae2ncHBJ6KL4AiDyqcZHAK2N1FjlI9MRBQiUY
dFdlige42vSDRxVlh68oJd8b8Sxl/QSuxdonWFMw5XafXZOTySXHNwHkhvjUDAs0IeY66UOJq+Mm
1ppsZeXTS0J2lT/KjWrHrTEsT4yLV9DUYw+DZAwbPZyrx9QhBmWKhq2mg26gGiDV1SjXJeGzq3oq
803e1DS29XDbGMVbbbZEK2tq8c3MAJxm1/OOdle20wgM8Xv2d98E3GQ2JGHp5gZ2iLfCwZ+gY7B3
XkKw49DTGzYBmGrNSgjH/VNLba/mPtkYKrY2WIMICbuFntVuMIlPFzx1jKzsHoFA+cCZh9UpD/BW
uy+FMa1zT1vjfUiw9hU2mRADn7zqtzp5L0Fju4SO9ZrYGQN48UFtafaCMY1IsLzHX/bkB48xuU8O
TLXMGbb9BFabljs+zik6wS8+8ps5684iZTM0QrWq7wH0dSO22aw9aJX+HYtKOw5QFTZxnGI5X4pb
02vPAPJ7ohUAh1U7aVSBUXBIxo6HNdU+xADQVskkr8hcwYy28DSqekRe4UEIweB6MdLldSGeCxM2
Wo+05/tsiIzAWPV2WEXL1ZRka4vD7m6YbHDldKJV8ep17ldeEqesdmFpnqU5uUHXad2WjKrmOdec
73vsywjv7WGibTA3FBijxcdZS3mOYsj8UAvFVV+earsgJUBukxi45sIS0pKgF0aetZsXoHJA3EDn
nKvJu/ZGUq7bnqFATFDWUmc+c8hXoWlfwhrZi6K3rMQAG2u7QYKneVax3q6yrvYAQjsP3aQeJt1l
dPjWe7RTJ4KflkZuvXwWqyUl2e2+UZmfydT/jp0PHftFoMaZ2PJaPwzT3xQGwkfOCx8nhkOiHJzH
/BCZjcaEQSF20RjcGDUP82yXNyP1vmS66LvmLgCljwGaICot7JluFGSuhctQCf08aNN3AW1+pU3F
/GKrZNdGZeQ3Hhuh2bdTUI6acdAa2JS6mf6p0hjTXNFY6yWvAeuH0lmPc80wfCxopA47ZSW/2hEP
e5JMd1nlhgxYAirngVNeBKsm84pPU80Y8SpoyZW8Asw+jC5PYDNOu7zmSSuw7qCOCeHF1p63q6ON
VOlfV6xHUEWbYQHGEJIgsLXlbXbDZtPZmfQBEs+7JSgHYIMNsMlDVYRP5WMO3Bpz9+L6bR5+9ozr
+ixc/HKU0EF1m/wDIc7eqIsz7pidHIiHZt9XnsIPSYDXIXTr99Ahy5cWzIUP/DvJeF1tpcSqNsQS
zDUic9HDJgUfKO16pZFEUc0FlDgJjJZpCB+C1+/sXhFuiW+JSctBZtvBmesVwF+xyp3wPdJkt0/m
epNXId7LWKuCQis1ppLdSxuSPZ8aeCAj8pE1s/rbq7On39Qsv5OY4ZxShYnjpV9Weq2zn4T5uamW
ZWOF81tXtZT5xgivL8RG3MoRp3TDk6vDJPGHu0+0xUCJTOWv66rsHfvkmm4uvmS15NfCvNpt8SJE
fWsMWW+j9ALg8FF1m3o0n4uSMWNYqSeng5ZtD5sqSXA2M+HZ2mRCdS1ginwivkbIKXoIiQDG1m39
DTMGwm5bAAh0n3p3nImSw7KYV5m6FfhvcNjgTzGmY90p3GUJY6rsDpopTKY73sYAMrrqTf0mXMq9
cqIgmmZfq3X3obaedasuGBFDqF287DGZNX2vksASaXquwA37WQrT4A6yy1Fk0wDSGJwRJKz+GO5S
7+OMBXFcVL636vpU9iG5VVOprb0mKTc8ClU9/PZK/oN4aWdbTRoedLd56MJonXCXP7PZvtYDg09v
cEwGjuJsj0yQKi18HAxnvFiFytd9kv6tYozNHti5MWuYXln2HCSKA5g2Ty8uR65Nbpa/zT5yV11S
vJij8RiahIogT5Zl+2qbaDVG1wkqG4dMbwig+nOIwrBgEOEV/lhjBr/DPEybYaZNprIfo35DBCVX
xNbB3xLV+zhOHhWJ90uryZtOAA2FKTaQERb1oPrTQKdj1TQ43PJpYF6maGBVjCVXbhxuqoIPZUFp
FIwDQ56RWOcdETnCAKibz+c7ddk3MtI5ZQd2orfGeG9P+lmzw9syFc+pNhMQwMBMNnJNXpF9H84/
lLB8/ZlZS7LIa5MIZ+fNWQjibrRXdkG0e1svR4ifGN8IYEngxZWTcexSd/nXRZ+JjBjY/PAJZSfp
NMs1JuPRS/r8VFdPdCGLY5QO+bHI0FxwrrBXcnK/HVioDNkCOEnuxmkmMGWxo22ky9CwYIzvs2m1
QQXxmBSBHjHDNvwyBjDp9kDTphg8YAXm8A609N3JzAYqt5MyPJxeIL5/hlZy71rk++GOgTNbEa2V
sAu/wTW+UVmzUmS1ZDGFoqd3PkFC7+DjeMvNA3MceaRJSP3wB9pHvTKxCeyG4u4cthKDqqLSDpAt
oCnVjziDEliiLoa2+8Yn2esdvJNNJ9Y4tSAVVfg022T5RbdPBpbFmtnMThjUaajWeYERLk3DMGhd
BakwTN/Md4vA9J3V6llgONq2lhYIYmFAs4SSwERovFaJ7XtDc6hauCG9DUrDLuMPcnEuIJfpRC/j
ZiCqRstUMDfRZ4yBCcXaQ4IixDGoh0b+wDxSx8w2DA2NICawxWnb/1GR3InWojtcPhPbTvDiNIFe
M1884pvCiXFw1rvrUYpvo1uiILbCtWMQODvqqFedigkqfjY68Kdi6aBTdAXo+uhgeMkCXK/7DRjt
FFN3+aHRv0/IZ/bzcuh6mgcRJ5qsHaD5zcvezgYSCoLKQ5uTkG9dWWa3yWqMWVDnaHvwkhiRrJcF
a0Ul1iJM6F81CTlfIXNLC6BHrdBTtEtnbdKKoz5w1aDulmItv92c+wFUumUd8Y2rY3y/RHm9G3vb
2c+t4efAgTY11kVAkwBtKZ8QXfRrOuAZMwMCi56NqSFOqhgEEpQehgLeAGJGjA0YAFQjCwkp2PyU
72ULmRHQ/Wudv9qSU0PCt/3A8ZUqtaA4mjv0LtyDQ2RNq3vAr0gTQFhL/YY5/DRm3g5jzjXPlbFO
enNGquKprfBM4lzyhehP422p12XbNzt7iB+YO28xz7RbVyTNKtJoFfTJcJDsUmsQD1seDSRJOVAw
S9SfowugaMJSzL2dRz4BK6A0y30iYMsTULfsAGQ39HTi33FlwoUmb3PsZAuLrPzibMqCA4YjMHIK
WiPS5UFLiaW5kyuWhGMCWKw/Zlymgc6rW6XHTg7jKUzMy6I7GmQ9hftoqo0zkSs+YfbOSrI1cAoy
FIe5muNbUPAiKeNLYGU8xytLJ6JzjO/B4Mv0iOtoOZhL+zC50bgvNbWGk+j5DdQwHgdABPPyleuj
hdirR12BbNlDmOw2DHBl67Dm15xt4mU5yDtzR9esjxnYVz54Jy9nqN0voGISVzIfaSxC4BTJEfbQ
nXor289D+1LF2Rpt+bJJo5pE9EZnE1E9ViTtUxdjdgCWYhJcUn+2haFoURM0SI5Cu8o96yGcPxxQ
A0mNPQIDtOMLzgUStkOmaeRPGyQyRKDjjEkdsZfAAal43roY5SXUQOg3YzC50vWj3FnWeXQ2VfNH
wUSdSGAhRjKO1tXkIFEB8czQRb3m2o66/iG1zegaddOLxaJSTUW+bgr+luvQRQsfEU0FqRbfoKnb
yWzeBlWR6wDddpvLlECEhhOwk3rjDQfLfvBotaftCZHqlxENe93OJbsfdLkO+aFmFYHD+rJrdDVw
lu06v68V2Vs1cDyHlCXXfmxE/EEFHlSu9QmRTsATt1/u8d8pgppA4I4cpjd35ni/vIe9k3AUhx9R
SVgai3XvJ8zeQDAKYHyhk+ctX3BbXyN4Vn+yCEGsFEhghHGNO17GPUKgqprhMIdyN2tnjUgI3lTB
4H3l2vxyU5b7xqJIlSykQ+51uJU5ikMFhI5t7hXA4BdPmAqIRtYRkTTwmLS8DeIl/sqiktJ89Bdz
BdQS0EeVOpusRxaXhZSaCMcKHapgHHWN38fvaZXtEDTOvug5f3fw7SmEeQ7MrEODtPxJouo9MuHX
OmN/6hHZkWHLQUiCe24X6ynv8W4Kbdy7YfacMjOLE+SpKfRh984Tj23c8WG0vBGf8zw907MqA4MN
+UCm414x7yKtfaw3YlF8QMPI7qp96DXm9R5arhuyXKEmIO4elEG2sYlW2nbjACF+KvZl2+zBeGxU
WnQX4+r2yEboILcbBhtQinuIeaD1zb0QTCG6wdzi9DcgCpf0PAYOlpF9rcFtu6Qz8oIn38MYihpL
uuteWUjuOGKVAOFQ55DkYcC6VEMjd93gnChqnsKSGcxsDOt2dIZ1T6tHN1gXGdjYBECMY/gULpcY
AT/1m4JeOd7VGE0dMBFNHtJm/DOM4K7ElB68CZlIOrCneI1+pLZGa9Z/t+74Uk/1cIROs+mG5jsu
pnxbCFbyUPtocSuLvFP0PFiKEHnhjoRRTuiRxrTQ9rr1JEnwio/cr3QERCYCA3xJSM2fKfPLnIsv
URUMGgaQDg7PmWfCkWEWzbDjji+3WJWsK5wF4UMaGX2wRz6/wqZDwB7k7kJWXBndtF5PgqHJXhwy
nJH9ATlM65CzbTxIqgeEWIqKYa4UWQYLt6PQWnatK3UwMyzLsYMahQmck2JjGdhP+YP8c0N6a8gw
6np9Mxr5R2MdHCcniCC00f+JcK3ciNqMlM21lC/2ndvUz3SoNQAQ/MzipYJoAob4lBOBx1dDHij+
PwsogrUcdSpS6tdmNAefc+39PhEnZF1yzzOUstQv1knUW09UFgdsMEAZlJqKgZtfDwt0GYqB9ciU
2RGkgioS1wt1sPp+CgYNsHNKi6BiFOU3Kv+eqKUH+S5kdkxNPwlTdejS+sF0s/cxxRRpi+gKgSTZ
kAj3NzO8a7I03G1z/6S1yKjdmGzHMM8+CevaeBg2A5NWHZ91+hnHD92I90hL4dLgRtx6M3qfUXtN
LaB6wLPBwGRklndQUDVFMaovCi8roktf71NSI8NfTG8a4PRxfKrjkFgU+6lH0Hq9oSjHUdpXt0q1
Z0Ekw3GKunP2q4j9LJw8HjZ7P2Rz6ceyJfuluVOVkUMV0TNm2GeQ5qo3Njly45yeBl8UX8qr90UP
vNrCkaPGlN0Pz2sFHX815JBtU2vakB3MuYTT7M9XgIeqdesI0Mlya5httGsHdqQRiuah0I1XSBhm
cB8dGXlKjy5Sr1VjIqqLE1BjZutXCEw4nECd0uIGwi97NYlRR7ObN3Iw/sK2F4cxXMDxELhoAb8R
NhKTwa20gCLZnILCxgpeujP83MwCRE9p/ZP8NTX8pfJLYeK6v64aJpw+rjIId15SB5CtvsyYCXBl
9vbKgLyQ1xGSRhSEXUNvg5nYHcHOdDChsplG48WSzVs50S3QvZmUrCq5RTnK1LjQ/ra5xyZggVs3
IILSIS4246KR2Tf2L8Uc0uAd5ENq2lsPhobNwXwXEdPQPjaaNh+blLiFLiZpSCS0Lgb5sVVt+Z5q
0S/pFsSViOzaOxN4XmBbPpq4Ry3uvjNDo/JOovew89Ywlq56h77NG1OQP6gACRGRp74llUP/rp2I
GJOIRQTYjOvoId6HuF2JgSUiQXmBjHxtaRyFqlqtm77LHzsVbycPFL5FDBERgtPs7u0W6cpgOqt0
MkKWn+YTfXAcnDTNoodvIUI18ibI9cJcTQhLceG+FDlJL1PvoDHUpXuxprInBVpyEpq1cJWi2Nt6
bnm1GISYgg/pnjWl4OtM5EZVI2evJqE/AHJw9uC8K1c+hV15ym2m7xh3X9lIWaXi9NUZk2wvzIpG
oEaNHdLid0AlISY1V8VEN4nmgU33dwA3X07HXKcW1FKrZT2mxNGBYcuq/UpGTTuO98Ng0tlbOen3
ADZcCYwXwCSfp6XLNotF/lATtvamaBDJTqOJSoDuhAkUgldMN0BPLyKBupo20KI95g47R9W/y6yl
RYzF2qcmjvQnc2l8JRt932TJBqa4B/gvA107pTudzWtVGpBeIfb/1VyyI9Cl7GgEVOt0tJp9ot8R
WogD+d2mLxUP+4RGub/QAwbf85AZxq6fO9ZJK33LSO/shyx60qxpP05LsldkCq1irf4YcQPtuyez
sepzHEz0y3xpQTh1R6MicWa+xLp+9XSjX3En/q0D6fFhpFrPjAYQ7F2x9ZchBiaEnOgUk9tJI3zK
AAa9hZizhciI57n5Yi3jH2Ywv+DUn3P3YdbVAabKk6IimVxuIDtk5QSKzakQRmfQ6D3jFq8EXD5M
qzwdMGeqI0ZAc19P9oe4f+agJZydvYit2za/2A4E+GZh+cA3/bZ1T1AqvS3Dwu9OLH8reoABR68v
XadGzlWiMSi/zuhlDiR+7DKPWqm4i7c5vXY8wy76B+WeM9hXm6wb3p1uWcGSOi8ejCOyn8G3YdOK
zujuXmld0+Io7SMpETRSG+drghEeKC+iWM1Kw58Yfxw82pfdnNIG8KJ2Gxnsxm5cbqKEEcM9IWeT
Et6OU8F5MLo2MHSb1p1Yk7cBJsrrr0AiVojF8xtR6Uk0ZldH7RuHUshROVT+JipQUa1or5G4YvPe
ZbSyeCO3g9s+dsnirlKvMzg4i5dcKPzsoUWEaF9/M4EARxNnQWRPxpV0m5woJOc7T3O/cfUHO8WW
1jcV1gJJucxoE91PHYM0pqUVTQ2YsjZ8o+AP1yH1Sg+0+oz497ebzhba1pD+zf2wItp5w2/R8e6g
wetM/XnEhvoMSWFrUDGvCo1oJuVyRoc5CBy40Oar08/EmBfRje2j2zOt5x6wYm8dtpPwUSOGF5vC
5eJqy7KOimXEk0s4YTR7RwQk3cUMXc5mUXlSutOQWT7G23TkhCVei7H6jhJ2IL20uxMLdw++Kpy3
M5XbxrG8v6QB4sFxm1MC0rvp0fVgEIivFano9Cnh3Ns01Qn6Gn6JsTwWci72Rqxo16V6cylyneic
qut+Jyjuy5qwTLPQthGz0U3nMelsbHoCCshl0LjaeMbUk988B10uVeGtIomnqwEJp1gClnKkB1YQ
GukkJSGBfL/QHyQ5hvsukjhI7HR8cDtJRq1LzdonX8Cx7GuSNMlNmQucCDt+d1uhbj8XLDkZCHsO
7RhM97FU2SWkYL5xPkD2QJznYSDljJOb3dIDKopNQYDjNtSrmeiPyrz2GUcJ/WNA1XCIyxC7xlIl
j4JCluiZsN/dfzhmuXWn9DKNGYi2GuqEsWlliSu9rnENhZecC0ABgRjbdgOFs71590vT4gtGtXTR
Uru5eeUcHvnl3/Mu11dRqpkHBYAOXNrvqOLMzJAcTTzbGZ4QYQXAQ+qTBM4tx57ZQ1icDWc6a4sB
ACx7md2qvnGmHp9izWyCuVrU9udLbcENZ1gK86zn/Cl7HnyfwKrRLZ5JtGmerbT8Tr1CO7l12zy7
BdE2NHoBwtx/GHU1q3a0PBOydNPq2HsbAeLQkK6xly2D+WyPzFMhfW1CCJQrLTGnbWtKct2UVTwZ
ER8hZxFW5agtnhyjFyB3hHXJLW4X7OXyvSSL/NtQcIIRNubn2IYPrC1CBjKJpgvs0Ggdt/F1iZKW
AbrzZQ6W/GyYcPl14+6a1HKhkzDkmAb5J+REfd90LB6arymLP6NEG14aEwdSWzmPiSv0QC+7Gv0U
MJK+aYvtvX96wiSTHKy7Vi8nt6BKYCgOjdF/N43x7Aip3VxxNBT9iyEaP6o535hMiU+WSafcEuNh
SdznOILtIYSNdqjnsZ4aCGeMlTuGrpjG5LwduzUdoOal6aL6KeWkpOvnXs3DW6mHJUrKi+bAwW/0
fDzMkRf5em1Ex466SRZadML4xAjMfnYT0xcI1zEOtoC4hHPzRFpebAEurIjHeE26tnEW2bCPMt56
3pRwVYx595rDQaydxebeighNkYylrFLAgatgmlFuHTS7dH1lf1cJRqkqKcUtTZpnmLnGwYQ3T9MN
825nVvGJ9sojWWO4MLTJ8F01GWfktoSDJEjiGJPPdC+yEglWsW1slPrkxYNwrAEUzXCRH2hAb+6w
LVKnihuUJec4WN7BHops49JEImsMkYfRR6fexIqdz92tmX8GKQZjD7esT+aS24e6Z9mP7QwBKVEh
muUec4+5R2EMwx2AHqPStAqUyssn62+4c1JH7HuVDNTKcksCALm9c1fumvsMs5TvZks2lF0hka66
yeJJUBdEou8J5cIFqCLYliJ3t+CQ5bZt62vaIVCJmvh7xJwO1JxLMcmdU+diNyMRXIfu35bdqgNT
xwjO+ZXSRrAzAlnsgqyibjKsk2Iv8kTfXIAJEdoHX3KWCgqdJ3ceG946bcd+60pu1Eo4TqCH5P9E
0ehzmkb+Iq+pKKY9e52HFlecqhgVzByJfBd29EGXKakC4P2VvwzVfHSEQ4S8VJwF6ruUl4znTcFz
vFdEYwIrNX/nAKvBqq8gCWpvmT5jwECgwRh7Sp9sHG66mbjHnwsOWvcoordmgKrp5JF1K4xIBG7/
HiFk2WiMUQ445OKdUbafWukYvpEnfyyDOsIFz/rooqgkzuje2Flo1LZOdyqMPJiWFqkjZj+ZGtoF
3gJQsEqEwZIWxVVq6Locu4sDLWPAz2Gr+TK87o/3oC9jdUvZla0xo+IqiVm1dAmGenaI1ggbN4gB
52wSsn/2smie8hxsabGb02V+MFJZvYSj+EO82AaH6XxRE4cKF8pQpYz4lNkp5jA7OWuiWVWDab/O
XWGfard1L4kgUqaeq/MSqxezY8I3ppH+mHaSUdwCHF+YLszbKdK3BWEnZIklOSteTy+6N2mAIN1F
GVE9IoVZHiO0yLfBJe+oJMH67nNdp7rCfuxY0dlBmehm/ZqoJHudmlF4qgoD4HpojNhiICymrFBb
7FXzI+bOfbxUuFKndtyUbdadEkidk5uNm+T+/cksGnQQK6tNrWtWMkj0WnOhN98Nq0o5LFEJrO52
xnKoc6h8iap7bz2xxhNISec4NQb5pdXAgKK1xM6dw+U1s7StiA315XdkjpyJy1gCFdWGr2sOgRqZ
4KHs53Q/lhnm+/slCxOaDYXBSHVEAOv1KP/d5JcbvvR67hR+7jAuZz231lkNuaxQoUfFQaNJ99LN
kEfecytbj5zlD4Mp24O1uLdFZ4kvlj7bDFNloXlGyzi7mn1IzOjCaZ6zYV2rx3a3MM+PMlN/pC8m
zro2bgh8Mg+iDEnOcZvXhSn3Nnb5zE3HzcFb9HSd6iI/ATvdxch7/HnJn/NIL44FLTKi4HpEiJZV
PoTw0R/sPqkeIpzXRgv9c2qObRqin9Wit7Gz5wsP6eOAGeTb5SBat1FQFO3E2dK2g/+qc8CQ7pmi
/+wJnlsZn1rfE9+XsCOGuR1ICiyMpBECY438uj63V8DmOMU1bvXijBrWTuH1wQR/yq8NjP/MFogY
1yrtyj7Usb4V07M3UaQ0TlJtpJAHp6PbyHOVBl1dTxt4zuE2zxyibayZVEO2nqPC1uYnXec8E2a/
RdRAohhPxmu0AM5r5cEs5V8o59t8isubHndgWdyiCsbJyTmjiDLIem0OGgeCx1BlA3TdtRxcQiM4
jZTSfjI9+lFNpL6yOKMLGBXNqQ4RvfTag4UncQchA8ipjE4jBZJPyqyj7E3l9PpzSIjPiiMFPdhF
eQeGngSicWxXAziJ/8PemS25jWzd+YngwJCJBBwOX3CeWfOgG4SkkjDPQGJ4+v9jddvndJ3f3S/g
G0YVVZJYJJCZe++1viVMetlk+/nrMKR1hKqigdOc06sLEugPuE829PKZNFgo4vw6YS5C/rVaZnNl
X/0xwvfXRc5O5KEGc4YVs76FISF7Y9bfdJfP7+yArEu0l94WWgno3pgMypsrO2nI3rQJ99kN0Vxu
EQeSo4UX8KH2q+pB6A+0ocXV59xwziLKm3aWp9CueGDMtJytKkRREuo7G6HRnZd63dFz5F0o+gdT
NdbFx0z5NCRPpBfaz5/fFM5j5Rv2lWy2J8n5+FzJArcC1Kn3SVV7ihjQ23mcbVs8wUDcpvz+7xWQ
zHgQOP679YAIQCVsOObotmysWl+AG3UagYkPEBDFCF9Qz7TmvZu4PrbpeFyLpOpAfWGGiC1C+Uzc
nKtiGrmJoECSD+CtnMDsN2wpJSEbBf7aYB5oo6FZiZyXPAkzmhIWPvOGFI62rCSdlzKgvdg4RxrS
N8HGBt298lDbg108U5+Ud9WYALivNZhuHoyRYVgxIqf5/NZMflQxg/rcVvoYhBj5ddvuSu25R0Q5
0b6JI1IVlHD2U5HUh7z9JjXbVV+7SA3NvgDql3RvOV6uLvHyO317iFqubaLNxmXM0AkpS5RmG8eh
s+kQE4RmuXjGxyiPXiRRy5QaYWvgvox9Yy1ugTu0r1PC5ek0zC76VYpmjRKR8zz/jniHTLUzVHUb
wZlHJHzWAhw1SZA38nYxavIw0qyAAEGasaXLcQmZp3zo6RCDQh/V5vPKc265J51xrsPxzQ7G5IWR
DP6NMQsPnfM6Iqx5+HzwBIcxnDX2pjyWNytliVeSyJto1SkDmGZXq39Ap/yHaJj8Blx/Srm2B9nD
dr8gf+oiVqWpb/2RUTFNbOKSobRTrkHTzcZ773YEPyDDWfUmP5Mk3XDIfRY326ZLRQroxAeWbFQ6
VvgiEnmOvOqWCBbHd5NqbsEmmuaOaIKr4YgfZZ+NlCYIJyJCOhaV9eZjKVwVHfsXLuYHnaXVJiDj
kqBZJuSW5dxF+Ab2f3/L/JWfItHMwxFTni8UPlk8aV/sLGFl21Gi+eAMB8Q/XZNfbm78ji0OtbVx
60ZbjMK1DGk+O1b8D++3uL2ff7ldsUP64LQQilhwrL6+32btDV1Vd6RL9sSwIXotV6k/rRww7evA
Iu20wDl7bG1qewuY90kVwC9aCMEdB4NrbKK6K82mO8SI8SrfbV/HuDQOJdEapDL71Xsf3uYt+pL3
hLLWU0FPs+TvhZF7iZrv2gy+EanWXSy7YQhat2hYy/HqcGp9jURvHoI6f/VS82DlzFEwwARHK0c+
ysgsOdKQeKUcyx///vP49A/95S3hA3E83gvk3Y7lfKVOicJvB7IA2N4m8T0z4m+jK/Y6T/wVqCbM
8ETpQjGcM5I7pIGXX4zfReZ1S9317e7vX8t/d23QoLBN1wKCpdQNgvNvPhiWQYNAaibOgV18jNBY
Ayo6uNqSQVt/JKUVrbeY+11Z239cGP/fu/xP3uWbGfT/7V3eN39lAn56R//wLbvO/3Cg0kkfsxTO
NOdGhfrDtgwV0BQYcEwWIbbGT2/yn7ZlxwcYqGxLeXS0QaDc1sM/bcu2BBjosx5Cr3JxGmMl+N//
6+f4P8Nf5d0fl2v75ft/B+d9sQQqRzGVgFGNqdO8vQL55VIi5LpMpRuSYDPH92VHmgVuTHtFplvG
sLz71XP+WnVNfwZnVC28kYHR7NgV96tq1pUezi18eZQXxXKu6hJdHnnWncss1wT/0qDYdrGoFXMo
oG4YP0yMAkivT9oAwyEzj1TDIWV6zohg82/v/5+/6L//Yv/BGKBLaePn9YBQYQl0v66fjERA8OUW
3hlxC4yJ7PbaTUa0xpLDcEYO/Y5s8py5WT8fZUSkYshIC4UOhjZUHRsyQJoD1XW6jCwgJbeQuKMp
bxjkgCW5hLmgYjgWKBetLVbgHFiKTziNU2cbnMXQVvAiZEMQ7D0M1fvGXWUO0YeFMTZ37THqZhcF
AdHacc/0O9PNLdB0DlE+gBH/h3fCunlL/rVw8RFL4XPi4tTlAqa01RfTbue6ZYnIwFoRlYlSzy37
M4fycdFH08DGng6b1KmqpZeMzVUob1+QKdXzyczefAbb6qw5JqRLjYttE49RujarGGV3y6Dn7z8y
+6+bzu2FgoFTwhKuFDec4JdNPpUVdWco1KoREcHFTRxc4Ls/ZANXCCPLJwqvUyV6cC1+pBf0XjB5
5NNrYvt6X8h+3Fa1jXq4p1eS+cuqxT2NDrg9EJzxFFdMzqOReKG/f9Ffdsrbi5am4EZ0eJd9rrMv
NxA+TBX5RWCtfB9mcvkT2IlYlzf1uIt83+rdjZRcMsoIwSzZFU8dadpfhqTEgWtPvKc5vBzs46ub
dKRvB6IoRrrLbhcdJ5960Sn8PaK+G5amusZa4hEyn/E/Fk8ITy4jBTGhnUbVfPia5FTlz0dwPwM6
L8h2kSKSJvJ7ZgdBvSoS7ApovIyl62WXv38f/psPD64o2FMQnA6E068H/JgKzuXKt1d2N1wiHaon
QZAMBrejNrD52+1L7WEp7hu32oThzPtAkA46m0yQkBld+pHTY0nOXU3iSxU+NYipz3jF7XVRPIBV
+Ac63Rfr4+e1Zgq2c5e7Q7m+/8UKLTsLGcrAIuVGqBmLDhqXGdTNYjYx0WACKrdO4JCiVRrXCGr3
1tZWyNCjpH9URPkl8eUbwG/j6GG4X/7DW2nfznZ/vWNdYTou2FeOUp799ZqqMuppL3bpzyhDrMcq
f9FV2a2LFP+Sb5KHjPyvSKJ8V3spGXyJTvZqFM+gbaJzPNgIoKos3I2oaNfIo8t1wqLi2nl5ae1p
haylf/VmEDaD9OpjO+aLwsfj25N8uy2qktib2T2JVEBhAzCwsIv2zDvpr2cEClvh62FLuk961Kt8
8ul1GybKVemX+2JkVt+RCt2P5cVCaEzv1To6CRx6Ofcg6Ji1Wdq1n6Ff7j3P3ZG6JI403RHdQjM1
WNCXaRH2B8e/ci4cIfdZ1X6oCLupWggVCRvgkL5neVfeOynz+nTEJoY37aHL7YYWmvV9QCOxamoJ
S8ukyM+y+Hfp0duMLXI/yAE3dxXeDmLjMEoVLdLCESGB3/nxm1uBFBt9lh0K0rM3YYuJGAzQtcCd
a9KjFake1vxjzrJMXbBblX5sNfqLZN83JR5ZQgW2LmkRveeP9xZxuMscH8NeeqRRjQQcLNmI7U3E
kZkaUJxbK5G7gLCn4+dXvWgPTt+ruz5vYegh/8uBB9RkquAuT7ijp+1cy36TGvMeTp+g0l8rlrw7
TXfEVG12iiETvNaWRQBG2gaXHppYj/+LRvwGFzOJw14m2aka+oMlkr6xpNGM4wCfBUqhoUcLMRBJ
j6fQJyxrtp2V5Br6HkpQ7q0wl13K9IIOTApcwbLNnVPfQLSt2b3K2IZTqby3ZhRLk67Fs5QGgzej
+QaSywTo0xQrKIn5wctSjK1evZ0HRjFJE1abxygwCPUjDXINqoUoO2fYxW7HoC/Bytvrj8luH5nJ
OO9hrEBg9NahQDWCbLnJDlYJxaB2eem5y5HXnwvv0Y3RiQ/UAEzSveggp15cujRkew37vZca+wCy
2RuWz1skLe0IDdt8pYNC0yEpiKWyO0DmNJlW2kPQ36aJeVWQmc8u/IJA4o3hKoJA6Nn3JT7d84wa
M0Jno21kTJnT0bFhjE529qMhS+EuIuverG157Yq2RE3+ww4+XMQl5+F2Y9uy67dRR/hLZjnTth4s
VM6DXe4C89Y4G0JnORZpfw4C+5+WmK8rDKAT3zTVZ2VJEfEVUQxEzgxiyw1WjX2amLg/iByiXJAK
VM7jfCi9dUkzByGhM97XVXr2lL7PImYM82iaG1WTqGugV1FT8qRmbmBYkeu28qcTDD4cI/OjiZHm
nBRo6P9hcfyrZx2JHa8cDJCtOLMq6uPbb/ZvtU/VBAzU2ItXiJH9Zd+E+1wmFKWR/cCxYLz2wiFL
uvGDdTsP5e02j/k8LAwCHSr9eFILWpcmcdBwDGaPTPpksp9HZ8LXlZI42cXTSzxqxFWRGe0gHdbA
fwVIBSZOf/+b8H7/x6fggC1yyXSinPQsLvC//i6IZRphRuSzDhFx7Zh76U834pWhY/rkk/ZZJ7N+
kgH60nA2XiKKjJ2s26cCncLjGCYrKyLdOwpkhS7M3s91+4tAxEWJgoZQWUlLtJBQ3ILQRAdaRSu3
t/SmyHJkD4ODn6BmzaHXtnKK6ZRYTX8xQ/Ilb1ZwSNqXHgzJtUmRCI61WHQzRC4jHB7Rnp8TvHCr
SkxkzCGf0lbwUjoB0bcekL8yYcA3FFs43lwJo9M/cDxr7zzSxK0JITS92BQWR8Suk8f1KYgVz9VE
B2OCo7urzv38PQE1gn2nttubHSY4QCZGPYrNAAG4OHBp0JJ3kF7B9DyIYIjwhf6fB9/L/X3o2avP
p6w+R59vE/orrOTQQh1ajS00QGb5zvoWs36blcYJoh1UjbTHaYE6Pbq1rB4Z3sbtD5zwLpZh5R7S
Hudo2TdL2ffR3pxHnJWRfVRaPGP+TYle7k6E8ZTXltgAnj2Qn06z1hy7JYIhBUkhQ5uB3Qeq4nCy
o3uH+fYxHvH/5m5x7quhOBttXpwrnEF4qs4EK4Hr1JyR3OajoCLcZlEszrUfRzQ50/bmzxYAz5HC
83rR5PaePvtVbl5bqHhbmp1wO1L1I5nm6lwx7Z6EkTykUh8KOnrL1gUW65TWeJ4Y/u6Y630jNEQ+
GOJnXzAq82dyOm65XjSdjyRiBsSGutW21GiHfRtjB9lX9qFrcCMmNlNYrvL7ALE8Q+UaXEQIwppY
HJJbR6NaqYirNWh/Wo3zvRuG99TZRXGu97yp0YPR6ZJgMf9hKKnKHCFPZm58tKRC7eqxktsmwIAX
lZLf0qjWMiLzop0kTWMQtW6Yf7P4qUU6ZNu6s5jfgf+pxxD8jnKO/PMtGIVznSE7LSN2cKv2kbKY
wPHIP1rPZGcZtrUE2cU4I9HPnV5CYym2CBwwZlnisUA1uRLWfXPrrgx9uK8Evjoh8hpVbHkaUaRQ
SEbOpg/718QHWOcDx0TvsnMrJ7lOBMWtEpF8YxkCQlnkT3FvYZIt3ce0Y3JZZQ3ePV3299wa5WQT
vaXriy4BEJYESxxDPd02xQZlSd9jczGfAy8v1hhXO9zAgYP9v6Y7KDdpV4+ME6LXYE76g9cDIGyA
SRWMdjdcY8wExQpd6sxZpEdXXs/3wbxTDcxKKeP0ZGr844E96y0hZbssC8NdONZP2HlghXWErHg4
zoTJmasPGFciiRwPaLYRl4sIixRYQhI7V6ys9xq7y8EaHH+ZDNW3puuPxWT/xOuFIzUb6juVzZqd
zzGXbTNPZ5YwQKq9b2GdAEDy+VBE4nfayZ+awmoJUfub7QT4sTtpUtTF31OUPsXSarg7KHv5v1Du
1lN/4oD2Vo292GYqYcnEyUfOeDmBxSeWdzIwkRmdyejdqz8YNs6XBPXcxQqzfpelCDlDDHoIpnx/
43RlREosHZAm0M4zbs9kyViTWHO/ID23LW0ig9sMZlDZ5vxQS0xjXw+/VYAPVbaBQRsO+4BR+wli
G2s7AUbexQTPEdNGCY3wgmpyh+O2uTO62oF7OCYrmv2YskofThBveTJm9zZj3CYM8xcWIfte2e1+
NrJXUaI+7jm74OJj+h53YXEKkKqe3IkEtKatEyKMJFuyZqI2q9pAc828XFRPn3GGSdJfjcFiUGD5
h9Qch5Nb5OO5lXZ3qjuxwM/zgP2i3jcdnQk/lqDGWsYZ+MTxluXlsu9JjKwbCZrAsB+iR7ryjwMc
xYMdW2i0C/0sEe8/VOhIzS50Xni9b80UP6M1HQ7M5UwCtDjNZ0GQbbLEjyF5gS/Vs8iZ0E3BQcQ3
r35ZmQ86tUyQM/qUDAX+I85FZDZM94l/sG8KmKoyAJfevrJxpGDFksHSt1Ln5DW9c/r8Sulqyz/l
YeQdvgtG6JvAQArMhZ4mJ9T373lTob+RZUeZ0yCJQC0eky3shFVzDRNG63LAoJ8yojz7uTDPdQ9g
gCCLtd9b3oqzgkf/36Q/7/KLHWzUDruontVS7pqwrfaOYz9KXNIkBtnhTgz9j6lTgD6OrenMSAmR
xp7ZmLMzUS/ZPhq56UEgH2eEX9g7PX/faLXv2uB+aCURNGF7Zf6zrM1bBmgmA2TN+s+Hcc6C0+dz
aee168yMxEKnhlwnadri/tYsPmmwof9U38EnaWBXY2wzkhdiF6FZawbGnIvJu89ndZmyH1mINXrA
GV/ao3WIMS3fLLX1HaUOEUeDhasNH9k2AdF8CkviusfAgB/QwJ9Vowf4oAnzPTJ2jTy0etMmzCZL
NsHaB3+7GAjk3dIO6y9tO51VIrHZEh8B6KI9JdOPKtDWvnRmvTAzYHpSGOGJf/3RZS1SBY7wsEhI
C+CaW2qT1V64WqObFyNQm2cPx8aV2Yi+Q40cmKF/FwEyWqQVuU3N3B3CKcOH5VOXOKrtqC7xhHjg
UN1ZXFopvjEcS85Rb1l7tHH2sozIYMtGMNeuwHtTS8PbRS3upMGPy4vtGViijOZnGtLFNHv5kKRD
ylDY+9mEBgR53F803/AOawPTm4P2QJlWfO5E/csn7/O70vopwNP4QUaioOEhYrd+6/qc+zqo7W0u
OK7GcnSXIebjrQzxpDNqcKdpeijHgTh2G57DgFDk4jgQDMZWAPeSIcqqtgWVay1dXLHvbKu0Pet8
PwYjc0TiDxPORI8IVa8DZiRbtPGrIoJ7qaZsehKT+GVBB1qlg/177jVDUEayyuIyEdFOVay7pHeq
3Th+2JCSlnFhMlOszZYcU9pcjrfzTSwWpYoxPSu81cBsz8W1atrfhjo0ybSyQW6vYCQuJ8ch/06E
yW4awTm2VUOtA1jYAIC+u/m/lkP17ES9RvEqNz4Xz6PVCPZjTKlbaGweqxQi3IYt71rY/SVImB7X
lZ3trYK07nhsttEQP4Rc6Wg7AveuCHDjRhz1IOcGG51ocaav+Wb2IDymMZl+ClluqGMRwhQlPglS
OH+Nqn71uUUzL3rTyjURI3BHWhCe0wxj1Gjp/r4dfWpWJP9PUGFALQls/N1YWgeA46d4EsdscsOP
XpIVXUbWb9W490LW4XvCIXsp1KAPgiiAwnYJaQGksYeb558nFHtrQuXMZ2ryDBFkm/5qnGdDtFQn
iXZwI7TPHbPPt5m1eFmNGrqbTBLOCrna54byzze85NpOOX0yIV0PzmCe2IwaJDe22Fuof05hSn2k
wSotZ9U210nS72jq2HuIvchazjIGK2FgmfGzJvku3OChqTDM9nY9PYqpWpUt/bJFk558lRSkGEt3
H4eaHAvl/zRkhAWwgumbF55C31ZWz/hos5VwE0nkvBKUPOV8IbrT2aZVKo6uWz2A00rBPdjIEsJ6
ONUc3rdtGjfXPjAabkCpH6jraL/PdoHnkf6N7DCfVGFxo1z42Zsgl454ls76JoV8T0Rf/iR17Tzn
Yfg7o27xp43t03JcWM4LqWp9QjNhD1ykiXEvIgz2hPXbc+JjCdx5VfqQA41ePpEFI79Ht7RyGY8j
5QqdsSmu+lfts+mLNKQDk06wm0p6QFYfjI91UeuVYZjqvvMVPTinLO7MMM42ZMhaF6ONyXigBU8t
EpdnXJYJKY6JcUxMCghGLOLgRG5xgPtv7gfFcc+akD1FebuOogyRbosAZ0SXVTGxX2DvJQRnyPRK
tWpi3tKZK1it4ypl0r20ur7eJFWF+wZUGF2U6YWzIQdi58kKgmKnezyyJmcdHJT4Q4MbEJkR7nac
0R6bdgdoa/Z6fQs2/sXqUqwmP52WWYGhwYzLX0OG3NsL4TgRvRgsHekL7NmAxMMkv2rP6rZku/cr
IslZ1hJS9abIwZWAYan1/e4iQ4xxtDmgxgVJtnX74qfPr7MJg083cGUug0L5qM4VFG9I37RTIKEA
X3fLO0wmAHdjUgAa2WY8pwhdcsxTMUG19tO63tu2+NYg9QDMYTxq2Dmnfz1QbU6gMGC1/eu5Vg0c
GBV2ufom96Ry+/NB3b7SgkRjXNr2pqpD82TeDWHgnMrbT35+9fmg7IK/o9rhhLPTVWG9ttvGXSD3
54bJzdo5fT7UANPxZQQHN6kfY17raqjs11KCDOT849in9v8+uIHBDAl11zx1PO/l6doOBx8/ityC
SHKgjPokA/hevceB4lw+H6LMf0lI/DMrt9jUqvJOnw+hzuONtoAEWJ955FZ5RFdJahe0mpMdNPOp
KSyNSyq5idzy7DiqK5ooFn0CivFsfj4Oc05TtvLzjd1VyanoyC1vsREZsD4PNjfggeI1I7/KY9lG
hnwiKXqP18q7t0lkMWtD30EmWZDSG14/v4t0Pdy5BSd8eqj15vM5UDXjkjwXH3e44V9Y2qpLGe2h
yjj4wW/GB//2PB9/j28w5VCscoSuwj3XpH2fzQGkxMJFnbgnSPXUJc1JmmV0LajSnn2FmLqbpjua
J/kzhJLv4HrV+fPPEsUuCU+nPX7+YeATniAprPfEKhsHBMxgI8i8umb4EnMh5zNhJ/P18yGrB2pt
0PlmxuSHUoMfc4dupifrP6Wtem8as79C1uuvn1/1dr5pAfYxcaD5w0lwSJaGpjcTWi5iYFF495gl
1T225WeHMJkjsuCFbXTVxTLwCbuYZvbjUBUHBTkQ5obLga4IxI6YUl4DbDEqcPOxHWsLA29uXzKK
230lKzC5VZ7BxLkBxziuvFmdca+0HH6byPIYSJs/DaYxC7Pxwqc2i6MNYe3Nyc79HsCx2S7DoXks
ayXfDR8IIQk1jaTwcmpBwoltEVWVlHJTT5gl2/Ij4GDdcfuFGplO4epkTa+VISNHmsCxwRXbqt6k
0/Rh0E7aqAypRxZnv9g0cHoPpIsFE0zpPx5qNbhLf3SjYyUXOGXlAUBTv6m5zVWvMTzORbtupL00
0ym5jPqjnczmzAzU3tmjjxFD5muH/ObXVAXAlfjkTz1+xVc3q8B6luUD2Qz2k50RaXL7KRChOKjc
/lmBMFoqNR/waBhba2KuRgD0nnZ3uvCnIxDKAVaMk11SWDN1D8aqNKbbr8Z52a1p1CzjIU6XNx/S
VvO+3+f0zUn7sEM018g4P5/74w/qjPgLv+VFF29ug4BTiWE/49zgv4xxXF8TCInrVjR4X5HxomEE
uZK+GojKdkXM7Frmt7CYbjzkHVywYXZ+EHLx4ubBIiShRbX2xizMfdTSqwpnH8qWw4GiQPAoJFHY
YVuutGUehAv8lfbFnnTTIXjIRQy3KPQfqoLM9ArbE3hAdxuNVNqVfYRotOF0hHMecAYu1+RXMyRv
bVIhoEqaQ21xgvHyCx3dC5pYxNswnUEDI7Ozkpv6x+3WNZeCaBBxyyp+kWMcb4zGtJm3MWUB+QtA
xAnHrSvtcRECGhNZkh7nIL/gK0/66KOVCYOAmJM18OmVTyG3oPm6SAtrZ+vkXWE6JooKdEvR7Ftp
vY09mYbgBEE+SkgpaDjFJnNSpgQKC3HR/7aqjgpHi03vWTdOozeuq7x9L9xoB8NtoQL/EhTOu5WG
Z1lP+pLIKxP/vT+OxoeDELwG3+QC//vhkrUB2jIiUCPo9i6ANqjLxp6+bxibjKTIsHAU4c6EpJRL
DpDdjS5ur+YKSZRouQBCf3wdoiR/GnT8qx3qRxJbo+/JjJusVuSUgRzmU2dDmAWB6wzz8jVzcr1y
B1lfJmq3T5jsaCp6vZ7bgtYQBLB0wto2RoliapLWVuaoyMK5tI5Q35ItLT5MHdF8j7bWWhOtd8HX
0x6YKdDJVAzZSoJsvPKlkz2yBmrOBcCobVlMP6ywsSmKcR/k89ZvIDSigw3X7jjhjWMomN96XN4+
HQ1niUbPof0M5JKlC0tehN55BBVYK3hBQfgYFOAL8/7kKOioftNvi5l20Rxc51zkV7u6q9Nsp6Ap
LYBffqfW/WbmzrZv1SvtoddBAiNSzocosvvU6feja7y7aD0WQeljxw3Z6Uok4Yyuolz97Iy0wC0b
Yb9oz0pbpyZ03xuNGNyIHHa3aV0XpVxUoAizVP+Me+QiqGqWEqpNiW3dZFwmhzag3zyBbSH9I82S
Gk7aJ9PGWnowCzABvHTAbhf4EyNNNnRRxL8jq/kwQITzSthpMhH+pOH2CdnRWEPLXF7DKcFqafNK
CB0jKmfTWe53HJxsOgXLjxP0ezIPIF+NDr5e3rKu6I6O0wG343ZSw/gGhQMYlOcgKFaQCtHDL4qu
jImYmVBY9y9pnC2bSb8Ly+ckEG7Rhz9xgbzEor20BuQmP2x+eKU01gyj7rWyNlxB5eiGy9hg+80U
MWGDGT7Yg/1QUnwi4cjHZRh0zxHbqqGzTeoHW/Roj8i4f5tOvPVY5SOJQTBicwpV4mKOBa9uc/HM
IWO9vvzOzUDnbwNEB/ufvwu1dxCKLqwx7rqJhnRCJhNIK3uj2h6EIHEDDjFaWIZnY5HmzTdEG6Sr
I6UVlwqRtJUBnBLivTftB6oq3Cex+1LN47AOsGNjZ7IWlH6Aa9D2LpjKngCeHVWhZiKuWPtSZ2h3
RaV+Jr66RyedrjM33DEysCBwShRR8Wsv9bfeqd6TtLhmeb5rTUai49Q+VYFg0xJMYv2tnDLMrfn8
oWcTx6IOuuV4M4iQLJedRFldguzRQ/S5MGrEhnVlWjBBrd/gmpxR3ZduCCbLw7dNR3Veq3IH/h/f
TAUQuTmFFiTsMEDRAJkuWlNxPdrUIwnwK2akIf6YMDUgpcUvzcg75YjvZmtZa9NEbT9OPRSfVF9S
LpFlIbSPAOwtTmd3S39sO3H4IxrPPOV585sO8kLnOCZ00IMcamEXCTClaeKGR+nlD7KptvSPOQFW
wD6kjH5VtfBADkjCdWr/EYh5FR8D0+mWRuIcNNspSiOS4+JmMcYbO6HboFLxxOgo3ZPIvoJkgQw/
8F+zeh15hXsY6/BYh+kaPNxPz5jKBYiygDHkgJ8PvVafF/kq4jlANHpeB2ruKE6nTRx5F1k855F1
R7OOyKq4XxhB/Mq1AbYvr5olymwYnFG9k0mKni0giRP4lT3g0ArdWyZ5BRJc/kqHsF/RlVlDE4I2
ZZCOpDh+0DK0i/js5oS2jgH0EVubm4obiJDu4XcMAYl1MiEmfjp3Vv9eL3PT02xA3ZthsEGkAyzu
sEaoFBK1F9nvUQgUg32d3lJ2c6Xfognpjyoa8EtMimoFDOzVnwHEtOGv0Oi/0Y6vzhL+jOUh6hdj
uDV5F5YxfjP4CeXWjCY6AlnwXDOGKVv3CWvEC6GUF7RIZG5r/UJAJIopE6txmjwNGCRc284XKH/r
VSqT51qgL5koYhoR0LugJ5qpC8SX1wZ/vk9EQ0X5ZaQLy06BafDLBbBzbs2LDS//4LrhPvapi9iw
mwoJgeb0CdFK1ITtRX31GNZ5fopK/veCdCi0uPXGHoMVASEBsnY/h0cKtgaL/Sqokx8DVFaUFxiH
iVsrEIEYQKRbZPUlXV+kDcXdkCTvBe2Csp7o1AN2twr7HhoIgyCQaDo4nucAUnJac1Dp6v4OEvNP
EzpAJuK71KLzJlFKLGqXtw8IwtoQIwMHk9KLucVGiuEJITW90AJWMbsxxfobIK3HIkHryNQAt9EF
WjEC/srcJ9qFOUW7C+pAS2WSNP0uCMoNa3S7jGT6Q87Gh8ijZjPPHWxQzGk2B/nljIE4sxLy3jux
NwpryTAFoGR7NglKa5AahKW898Rorg0iD3NSzlyDWtlP3R8NXTW0zByrmF4kQWvusuiIoOwXCnr2
5RkKnuH+MF37bOMq3aAAKtmS/B7tSv1aaienteNm+0A+aiFRqEXhKyPMl3SgzxaFMJtG89VCBFRl
NJcpUrCgMgMWddvR7ezSY+5NQACc6AqJGsyaO9CMuH2uodkRfTJR2scoLIUgdYq15X28dXqnAFQH
Zb2VGGcFJRgXt8Q9PEDabQtAOykt/RnEWdS6K8YgciECC09auipjqFBNfh3UAN07WKlJ3nXWeOdH
gJ/cDvt42Yb10YNcQu0xc0P/6/tIV/VxtG3AWEP1NMjm+8Cha2PKzoFVSrf/WL6pNlUHywxD6BSa
Vw3F/AhXqj/qVv35lXINueQdIyGn5NoKZhEcsaAGxC6uxozjCIICtRxJxCM502+YmlZjtATsXuNH
s+uDvqlOB8OgFWU6Gd0uWLl961mHz68+Hwo1UgSI5Lfh7HKIiOs2VrjgmqjZdp3zEOVnG+MQ4zGM
+HXpequJnBLQsvUuLdP8CRr9IVPM8bSO3uKegUVY/DDmvNq0jRU95MPZ1BBi4kImTzO0kFVSVDHr
EnyqsHWtTTnrgWw02qB1LYJFp/PuXP9KFY439L/lt1p3DAwN86SDNFvDkOJSU80zDrBxW8r60TCd
37ldzxv8KMzcgC8nFi3LpC2nU03Ld1fGH8HYZHeT54IDQgl9U/24W/y/hyqaz81Uspp0/fNIYExg
uK9BdAlD8cYQn0pDTK9cOyfb+hVa2TtEs/um9zhytGdsbZv/Yus8lltXlij7RYiAN1N6T0qURFET
hCxMFVzB4+t78dwX3ZOeKEQeXYmXBKqyMvdeW3NZzDztFuvqz09Fw6vvFqYsmLWwVbW+h2HExX/N
TrgqvQQhWTPPe/cz6btTZ1tHkRafnea92inFYoMNmXmyq+pmaUtuWvQ6zOtUsbH97JsFat4Uw19Z
AEdxytGbd+ncxXdE0WRpMyccLtoAvtXuZ6GRPhGQuge+vh2yX41MhLx9nlANgzJepjmHW6kDwsGL
mPu3LPZuDw/68NdGyBYmiY8P+UsnqrdCQzLSOpcC5/ksj006nNQUSAWa3/zL7zk3s83/WXFID9iZ
NSUYytJ8DZv0WHkaVKjgwpjqO4eKCWWb31SeJ8vfw5U+xoV/k6Hz43nVZuzLTe3FfyRoKNRK2XMT
WkstZ/ogSwSTWT58M2Tb1EX46rZjTpnZihn3xUw46pIaw5Oc9BMfYkp3qNlrZPN24h429qXL6U9U
9a3RrScni04FrebpUhXRjs8ARZ19Guz+kcq5c6aA/T7Lv8iGvnfDdA+NvdtWV0pOf1bpNJZ4x/5E
ns0iP3yr4GHN5ePtqNv6TfPvve9TLiNUsKLPBMi7n1YHx81fyPbRX1wtYWQXrHyLeSRgtSpyKb/q
n0LTLqqn3hSZtoZOA9jSPxRaYq3obTK652TOIMthoW9u+OmOemJMM9XwdB7JZTxUuyGN3+qxgQ17
LzrgPHl9qYnZnHWgkQCh4RBtV1nQ8BaGXPmOBLgQwwapuJIqdPfIRKrVlOE2kevRY/ajOhAAFhpo
Wx/BGEaYEzkV67b9XgecGVlj4BjVEXqUHzA/F2QtpyazLqgGnv18+sJ8h8bI/ZYto1NMZSxku5pD
BJTvbNPaFTbNoZnZHAUjy8NByx2bkJyRmyYR71zT7kDTqXoSuX5xTfs3yLQvo7Bf6iy5lybg5Xba
DJrxbjdexXmruek4Uzy72nkB2OMJy1j97OXNsSs2SeJ/48blvCRchCew3tpa/iTZWHH4iR5c2WAV
Gc2HLIMnU4t+S9osM2PsD85awH+C/hJyxASI27cfeTTgWMubTxEVJ69GfG1EbzERTGnqPg+6vLXj
e+prJ4ZgCESAXuWj/eJbjC6Ignw1jXCnSK+0qvyDmedmkC8U/GvXU0+yz3eD4FDvDF8OerfReEO4
+lcHdHYmV36G6P0tHcmmK94Tm5WE+V84r2R27RoL8DwBMvO6nd4he1G+hYD1CvyvFnp0Bx/jPI7v
Pd0vRAjcsI9nPYtEWtZbpamC+p25ajHqw8zSUwNoFZ1w0k3p7fh/Ix3XySItIwOTyxDnRfqkZugp
aSrGpKJ502MwjCkBWx8eYCZ69pYoRpNivU2uspahm8+DMjmFcJeRjrGEuOY4J1Nrjyb9a8icK1x0
k9qbwS5UTkJyd7Y1afhk9YpbWIMVJ/DvW8R0BoHzw4awTylBguemZenDccCLrsu7PnYHWRMok2Zb
L/Y2QagvPFG8GuZKJOYFpjpKyOlQsbuSQrtgir2xc30WNvla41b0XTq4PWFcvMPTsNY5tgo3PhgZ
5tGkOwxl/0FQ7MUVCAEe6WCNuw0L/ww7yFj6iyAUv6BtYJ1p9cEptV3H8Qqh4FmH6WkW9U3wJ12j
3w6jmpOBu47dYNu29tGf+ueew6rbwFCdHKRqVHarphEOH5tiCN5mexRvYLjT+FYXryJi6gkPAKJj
0D+rZuD0aiUC3Vq9bT1Y4Q3W1MxyjonBLerm2OBNGzqQRnOvrmK8coi2gBZ+Km88Z8p5njznEhKm
WwXxqjERHwRx/YHi8qU2fsvcOjgF54OW8FK6eNH3FBhnv3qJ/E2Sq4vPmuYI9S5q+NSdqe3i3niK
UV213bBhLnVykv5IotTBQwWEMemj7MQnSYocrN2Si48+d+S7X56JgFoP4Jrlln2xq2bbjczKmjG5
Nr5/L7y3vHS+gKCTRMNACtneVhvrHS7614BqLCQUAQExQ8awWY1SX6YFiSD12dXUuRuJ9Q3AOUD0
I7qb1GgrOeYxW1prBs+R6761Y/SCjjuUb0Y9vRWPS9hMZ2NHYo6F7GZu+XwK8d84oP/tTehuNgPT
WfBqeqRzaGP05NTJvp54bYZmLnIIc7yVjDfGOJlDH7kENA4C6JeGy+00usGvJ7qXAja5mdm/kLtG
jlpU7bSCLozo6RiugbmIMj6REfAGpBnu1ZtSkOrzhHJLEJ5SFC9VZzNXcN96jeYwEG/OrevYmQC2
V5eu7V5yz0UsDRg2yP64jw+j+htcn2Rm+TGFmKjyNtwkTqfNCJT60sxyH8cQjSeDGG48DbOKnt3c
6/L3tuvWIxeG0LM71ZKLBB4U6iMQdSiaN4Wccek4bC6OdyjSYNMPOd0lZ9WG3ZtjlbtUM3aoJQ9a
NRCFnUZXrJi2FiyUuo2Dd0GJG8+iqn5L3P6Z1WwWjeHFG/sOjjvtgnESW7ckG2TkEzBhVKWN/qUn
+l5Ey8DnT9N2aefINcjMHQ5IuhlxZjPHr+XC6Jpm0W2s6IF0eCxUUHnO7hRvovSEZ5+qONFvtiZJ
jzcYklqsUG3BXVKM2j303vTQB+BXnlBFfcmGNRwb1wAEk0gpDuDMGpFCVs940p40rcAb09EhifiI
sNMW9A7luxfXRAso+FWNPFeZ9YOZtcVii4YjNIeXGKGSPw4W9YLDcB7Up6562J0drI82/NMm5weW
AYfCSbuOxCH0SfGpPzKj4oqPKZFfA7jzYUoicoRjgGR9Q4NA+us+4tJMTPpvbtL8Wd340jxCRMC7
uSwF4rnPkCmYLg0wr/2JHj9Xx1rPwMSboyzitNIW1qKZylMZVJsqhAT9+MuJjhjbaH98OJIAM9HV
dYhbSM4+c+kHzEPUr1dRP3tgySubpUaANmu5H0t9HWfN99SIGJ2oqiBYAfeQ8JXivvxmrjdXOUDa
IZA10za1RWHJmIc5xIwO9tqwyq8ceheZNnj/kApYPf8bhtKGOf3GZY2/ZpZ1ck1Q6KFwKMmMwH2E
OeXvSPj4LGK2DPtcVz6NyCj7y9lGnYnVACJ4MYWPfjAFQSqbo0GgM1j3I05IAsGYAhgg0qqMN4Vh
Ex7igD5D2wRrbAYr6Jhf6K3IyGl2oJz3jE1JC6iOKT4oYoGZUkt0twrAZNOMJz3wZ7HjHyEp/6QT
fb0hu01oB0Il5AzwI1BQXWcILuA0aQiY9Kr800Fio138Qp1K1E7z2ZTZZ2jWrybzWrjKq7Jjv2sQ
4HHGB9TjSESDg6wWZo0nvgR+UcE8ALDw27iKyiYz37ykZltu9APL+2IIuhezR+xoCSpbjQDiVACK
ry8YqsgeK+vZAM9pjtlg3Xny5iZ7QQTfTNejlNxZ0BNevHe94HmMA4Ct9Ue71ibzKai0b7r3P1WW
fJu6XPumTbApu40Oc4CRCfxYRVyCUdMx8hrtPZdixwz3bAZQK6eQ9msGHrorPtyB8WMcVh9pHjDf
wrnYPHQS4SUeWBGa0t6ouPtsNZccw67+ZMvIfP3umvTsPU3SPkifAlS2XEXabzdiuOmHvbS5KOty
2MTxtHPYxzu9eTMzhyAa+RKTgxs007FtnBdu5qcieB2l+dNX7FhSNncaMYPRfoLkQ6IU0t5V4fQb
sm7xOXLqZdfi9oKRWtjOrDIZribRuMMwje3l4duyo/ybCnfrOWc6Wt+9YNxjoe5tfegAFDOaYb70
F93y3jvJ1Cksu/s04SXRu6cw4h1DbEETVV9aBjasMDVeR93+ACKC505cNG36boAMV5Px0trYjEL9
Wj2WCfJVodwXFH1B+RpMwZVAdJ+uQf/qM5oCoIh7lCbrXMn8I63WCHmimZYNH7UV7xG1jeZ4zZtq
Zxm07KvuK+bUb9msTUbWnUdSYccENpl0l27MSJ2/oIHTdZr62uHv4V3Lt5UhQNwxj4v3QcNSGBTx
RzwQMVShmenU1a+dU8eEwmqy80VV3stYpe90D04TtAk/OTHcvYVZecZidamD6tXB3qpHYh8W3ify
p7+UY189RlckNXOAdHIGjfMLv8jrQJGB2g8lZE1RTZwH6SOhexi07sOUGcuX0e0ECA4jNHY1qSIy
geln2xQQenfH4XqUer/7TXrrKiWiSwHxevoEslvwQ1QQwALg18HNCPzP0SyJLhmQ+LABu9Yl1aNV
KeVzWHFLlgaZF5ONpAZAGevwVIulRpvDycRnFAogGlBqOHjNijLio/KMzQiHPPVpIUbJXpNrfFsx
DWoMDm78Isygh8cMsrYaL53jMaFPGjXDODrOBlsH2ehCP/MdQKci+xJKf9Xr6DsR4CljJwOCOfU/
uWUhbIieZJveIS88Rn5Sm0lH34Jrmek1d1BS4FkaC4x3dr0cJx/Ni1mfxAta3/dMeTT44/41hNza
yU0Er6IS/iHwMVSOE5Yq9zwpG9VaD2d5WnTBe6vfCiKZpBbusgoJMeggx7qMjn5I6mg/JA1uB22d
AGYB1Lhtp8XQ62w43qIxPEzEai2ieJX443aY2qVuV/Ow8t/J7j0RB7Eqs0WQjfcWfT+Jphg4fe8c
ifYvUBWHBlhqfX/1mgxhKVeaSCPcxQX4kvpopi5jfWkAnsAf6HXfY5X/KSVQsoccl+WPLmAaUPTV
82DStxrUt1ldP3zcQX5oyJ1wPAlokU70wDRPM6imggmNYp0H8yKBVsHoSc4RWRMON9n9Oo046cpS
/6ly7yxZo7XMzvmwHnpMgmmUW330Wt3Ngsx7w0uwN+KO9IS+ZbIvk02TV+Q4OuxlKYr1umMW3JFY
CeuCK6dBbllsGYrdCSrCc1B9OLiatbi7maPxI9ruVVQWWt87o8IXjxJ6NB38wuAGnWltMKvJmJdD
O//wDO0n05xXYmb3dWzDiRVLdOlXazhkfsWFbPor9FzroNe5Nb1lECeX0nZfXaQKD5N9jmDUXabE
/mIceu5z/9duIXw+N5HxacDWC9tSLYo+vTlR8mLh8n0M2v35UCMidLR747Dj2EqcMjBkttN+FGhg
e72L5oFiJ1dW9ZIyKA9C4zm1mx+SZD4rZXzho1nkBhhA6WLGc7ps3dsmiSC4J6K0/2orfUcUx5qu
480AHI16vMazLC6Yaqj3mVkbrndv7BZZdLgyI5qpuXMf7eDPYcjmvbou9qLwEVqm1dWz/mM5XUvP
A+61X/kHAUY+wCI9d6oSyfpA9Iad2PPRpEIXVXsqa3ftBvWfr6sXMYbXyUWaRpjVYHVAojEakUP+
rBXoukX6bLQADbSQw5eRj/QMizXCxO3o2a++9ZgS93+5If56RkG6ug06DqzY74+OGWDOKK5o+q+F
1myb/34Fh7oS6EDwhlizbehZMk8BSBZemii9Qh2mdnHecz1+1nFuzFgS5jLFBYXhNzNYhPvst83J
QWHawHqHrwEObsFombCubKKQeABjrAh10aBRR/EEiXo/Leq62dSVn83jtUYMUf49mzLM9Qh26LsC
2JvkpCIrggSahbDUTSIUgOfPoqYgxDcSLaRNqT7rlNEyGYLjN364jbZANsynG6HU8kb3oJuP1qmb
0PIxmDNVFpcXGXnoCgVofFOHAV2Mbzhowjk6eQYKdyPq6l35hwk1enqAKkNmioOZX9uKuA6L2ttx
CJ4Xqe9f4gqcV539jn1lYPlVa7Po6HxT9iMk9MnO6gAYBm387ukQupWK9F2VlelCi7VT1NPASr0M
3ZlenUcb8YkWDPlikrq1tYuehm1rr+yWoAYukm6JOalbTL59G5TYWaEH5kbYDMC8/p4T1JER0hbp
ZB8wRDwbkXYa5EOXbduvNsMMZhMm3e4sv2Wev6QR981tDD7YgHxdOVtHaEBaVf3Vine7Mje2TctV
2BpJXq179AZaQF4TflbBcCCsa1bm41kacqtG5zke6n3QYvVAJkGFvQ2FDz3KB1BsdqgOXJrVTfek
PPtDR0piD6QPTp7XLo2SwSpIjInnJv4YgShbTf1MQ0KDSLUvVmgc+9R4C6okmWvIZF+9kjmVqAAL
Opn2PnC9rc3+sSUVxqZ18mcltBeNfqfn9ti3NXlvLHXV4+kviYuaTIUMgX+0rSe0RDHRsqN9VLH3
2g7WhxPZGwZBy6gL771QX15e3NtwOuuRdsuruQIOOH9g61TE5iAV5PIYWeocoy4sTJs5e0oUStdW
h5zObzyOVF450QmpMS1LN7ilNtuypg0Z3LT2kQl6VqZ3d4Q41FVzVVr4nbnuyi1J/3Txs49hjEaK
yXc5cPR4dJDnFbdVl4k3SWVmGWhZHKOksc8kLiUkgR1kbI9R8tzGYfM0NQGvSPrv/lWN6W/rFrhN
Hwx9ayIGu06I+hxhTrKz/PWkYqF1IGwD5t/jR1zsEnR/WZ+Biq5J8jPmdc+lkNYka2XOC6Mt8PF0
iARJMlYH7hssBzk7BjdcFXzTvihmFfJFJBDqMQGa0p1W/nu5GzvIblbocjpzmY4WIY2wZm1C1f+A
lk55WZyDPD+jBhvmYzfS5M881ki9arVNTfMeKn1x8BP1vy/G42FhOIzNJ3wiocGtR8qYzOhJOOVB
tYhiiUquVx3HnEPuIOyJWh1aM3CR478vFH3RnGZasJ4YF57pxZxMqfCJ1D50SSY6bRf3G4w1KDXo
Nq7F5ENUUih5hVEZmEQLOc9YcRf/nqviQ1o2zoET5ZvyKyI+3LjbmUppe4ebfT/ZbrfBMv/fo39P
/fuiP37i//3Yv+cCenQzRwGC8NMQnMPji1Mk05JYM869//c5+r/Rw4gUHf5/z2ExSecKQipuW8fZ
11GL2InEN/xnOPmMjnYcMx/+5d8/V0bv7GMdCIFmkROXhHV9YjtTy8Aj74IopPr07wvz8cGY1XmP
QsDqqmWPTXjdSDp+HQcJurXCpH41c2dvk2g3DgiEke9vKfTQyD++6DbZgZaOXOrxCCR1CCUqwbv9
eGixE7cdLy9tk7jn9Ecec4ZFmJ7NBFuUTuyRDIX/fdc+vvv3MMx8exFMyMpj5JfRumWygnvKtvKl
oWJ6Vv8eR11nE1yD5i6LtWVqFj4R8eOlsryHbkZr7GXtsSH/97hUKyq1dA6esFuSXCCIwzT5A1H0
ACFoUwQBm7ZjO7n+Y/TkU7Fx7N+njy8ZM8Ctpbw5nbGW+MyClxAS4bIY7MSIFoltkAoAr9PPIaDA
WSlPHuj+Q8LrezbJ8EFAZ3jb/x4qVZ4CqwTgiNc0N8yTckPv4sLYp++16A0mNmlEg8OpLbGKzb4+
w8Rp1mFojQyhwa38+zIQG7QDL3ksykAdeuQe6zL3PiCPY8KKH5zJ/74lMHple4T4jGWQnJqpv1Kw
SBxJPPr3VJpM//su8JsD4L9zo0xFFmllnfHsW+d/39VVhT7JxFJc0SIzpPSAKFbeKm5Bu8a6Z94q
hwYU4uj6mD4ejt0yc1RyaxIdwnDV5rN/T+eDTsBgJvNV0+Xaye2H7yJuCtp2nb4Wwste7E40W7Z7
ZGyPh5p0S7xDCCOEP2zs1s1fk1azr2byTZuHwx40hFfPvzPD9q7//hlh9Ka38wyfsCIXxKqBb3d3
vdTGT/CxOTKkatqFec/uH5S8Yc30iXLQpng0zLPPKREOSYpvtPOnzzzGc9IQpTkkkzh1JTlofhDb
WzedGLMpovWsMIj2E5H1F8wu+y5lofTLWGw9rXGuNM30rYU7akZetnMdH19cVPXakF8nM0b3SzNH
2IUg1YBu8KDF7iGtMyTxPof3fw9NUz2OrvwDnCtW80okK6dUDxFo9GfERQY1mkdW2jI6dzB9tgWC
YYk5kdFdDOFfTs++7RekBfrZ3oofIOEsQzU0BRvYBi9RbYLwp5g7GXWerFpFuoM9qiUmcWvrEUE9
8yIrQSsSspiMnKuyvJRL15JGQNu38Ha4XNxdaAzezuqsY50Z7dbwFBAY7LOny79vkzEG1fJ4Er9z
exysMzqfaFM+Gn8Gv69aZkaxaoVWHfVmUBcPy8BiFHhkaWrNrKzp76h2s00nlUB2zENOvkef//46
0vvadYRCO9Lx5zj2ik8B8gj1sftDxw21DaHsL1Qj1irJ/WnGbcjiZqOyFlM/fgidIQgdkOfJ753D
v+dzjpSEzDjFLnKj+ikBuFLmecgIw1BPYvQZOlk9g5lSWnzSRvyly3BVZ+axB3CxS5hnXoBf4atq
ogUZoS2hQCZ9yWLEcK55GEPAcC991+nRQDv6TmZ1sWEBWNWRaPa6Ten170uDgnbv+oJbFh6DS2V1
dIcjANnx8O9BkNeK5bNiRqoyMgofv/rf73eiydwH1lfu2BnexsfzPZ0HKsuQI60wdoE19OeygRal
25iaTSYkozfSwyv9v469M9b8gDxF8NO6LzjTdncZQqe1aVPOUa1H8zCqoJHZzEIUvl2LvSAbomxj
IQ+L7HTg0g8+cVh/VjbKQ4SZNL31XxwW2UwOQ0RUQ/n9HWCNmJkjDUVp+wwDY3NOfOVzP4BnGJNj
HZMckZmoEwf7zliSuFNsydWv24cf5vAkBj7KjP7ODK8h/8hGD5riBouYZqHIt5OQlESp/TZQTqHw
+Rozmq2Y08+m9qiB2NWUrrFc1eKCj/GSezS2JiIQw7h4yhrU8qPFaqZH+Y80CY2wqHJ7htdj90Lg
J6FcXfUKD/2nhMmqwt+MmtnLCGlW3seIiLVwvnM3+NSQts2IPLiE3dYKaKjrAxGbIck+KM0f0etW
fOtb757o4VG68Nk77ATJ0UiD56lOnjpJ8tvI2Tev9O/gEU9gXFhVXcFaqmDdESGnLq4eXqvg2DEz
Kxm4oWDPFl7uk4QViCsGkAXa8U0jOJ46MV1tL73qj67GIDoHGXb6LsdwVTUkH2V0tiShEjMLRoEf
0MQscAYtGhPLvG5+lE68zoOSKDhIaPlAdyINn6OmeQ5SwkgKtZKF+gSqsuvdYtXo/SZq4GNW091s
BU3xenhx9GBdgOJjWTgrmztTef2Vs8y5c7KXIDNOyDTxcU3LwiLfIPLOPmmRjdoEWc7ZuEaqGx4T
JgHEGZLHnF+mqrvYBqiFKd3TnDo94ikNF60qxn8VvRbW+yjXALwX0aj2Rhk+wTZGdpC+9Wa8J6/5
p2e+3cTw2jKfNQmJSWEYb3EcnSdpXEN0Nsj85GvhxmeCuuhW6OgviF8lHBSnWjsFvwPllhi1iz7m
vxXNP5aJQ9Rk2BnpbuWEKrcTIOJp/MwdhhtN1CycHtNFKV6iNN0GYIe8CTSyrS8VUgNNay5QDjeA
nZCTM0kILFrmworF3CO9pCBsZJvZ0SkJCixNnflRsPvPis7xZx067UKvrvJML5XZCz6LCWx3z4VC
7BJnUEP8NJgaxEQMNf7TWcb1MxOeZJrJxC8qZp1O96lp4cyOdbC2+2g15OVHUSXE7Fj+DYzqBaXv
uXSHmz1OL5xUZOmfASr+mIHxDDLqy8uwdeF7cFMKx9IZ/6IwnLMcn7VIneSlSNq3UXXbpC1P5LO/
tl2UzKbxlmXGR+OQhZVylUjORrrTP9lZzzmy71ZcClv2ud/ILad5oH2YHlg7g/NhioOCxDcIIE33
ajmtxWwbvXvqgHeD77eIUs47Jdpog7Y6XWJaZUbkIKs9uQ6qvqjKORMN+kvaBi/9I5IIlgeunhjv
StfR6zNLVL6t+Zrr9AK9ylx4AZ30MK+PbK8nL1TGzsQ9sS6Bncz7sDwYOlOU5yLiAN5XzNVseaxJ
3BYU2V1AW3Fg8uVqXFMp8Qkjy9usJypiJqlr2ih6wsr755Xuj59iMmRAmiikYqlW/tDdNY8Rzg5f
GSP+5VnSkfyh+f2VqHAIy/STmnwOF9daMLwBkxZ6G8+obtqY09t6ZFQ3SdMiP6Nxq+Vz22EVbpsC
in4suDXUaznJq5AW/RTOC5ht4n5RmBSsOsMJfN7ttfNXjHeTNakDI/Pqellh3pgIHaqLaCsb8V0R
xz4fIP8PpHvEuFN3Awe8MNT6RVJXH5ZMby75Xbn/nugSrU+6k0P8K63cnwXQh+ePDoiiZEngSoTa
98T5n42TPn1vM2/JDLHM3Oyg09HJhB+umnewWHdCMH7N3rWXLcIxb0qB6TCwnaWTyf+2rTYqyb76
wbiUprp7A/t7FIujHTV3TzVqGRJJnKZkuitvWFlkg86SfsrXsRpWsJaTUyHBkCVtQFJ9y6kRsPmI
bzpCMRAxFfYRszHGHPu56INDjiwds9wmFjmQnYBB8b/egE6wXerrB9kDuIgJO+a9bZY4oZBLjg/x
5aIJMBAEAUsamdQ+wk26pxmFF2NTdL9g9aXgeBqWJIMD4l1iSBTzzAJVABGHO4F1oScrcOmmi9bz
+YhzzVqKBm1aDiKRG2PvgVeyAvmJDC5GYWg9E6RArvnkHXXpPppczcsINA17JH+rcm74vGaWV8Ee
CtAYprnx6WsBs0ZxzzzWvQYTdDyN238PIJMj1GdXQRuFkI++Twbqnmay+OhDuatTuQejDA+8RwBZ
Tp2EvYEkqZDenFHZJqnqO1LJGK43VD6tAqAl32t/nHeF/HV17pNafo0B0jDII8+VB0dePH7/1MY7
hs50LI11+PAsDbC15jGWlJnRTvcWdHVn/w6gZrICt7fT7geNceOkiBJRcb+WwXQASYTKLEMpqdmI
DkNteA7L/hG36hI6zo0yoO9U9vDqYzRDCXiJ0z7YdWkzbACcboQSYtfSDyqTSrv07KGmkvbJd8Va
6g7i6ER9SXrZoYtgXJrhDTMgy6XXg9TQcEW1jG6uvjVmc4M0yPXj/WbuVCy55OQKf9Z4kIRuV23E
DdDp9tJIEHYngKcP4pEuR+cXtYCdvmsOoWF16a8GnZnPhLkBZMdETIBfD+fQ+DVAznIxMZbQAu1N
QOPYk2Z9FomeH+ym16B0jJjLRcjIGYltDKd7LhhNMUQO3TMBnk14SnU14shtN2P8SDbFyWANIXAo
FxNukOZQpsbARRHhyk3hyZ9cOE/MmqbXUEoSi+vwvY49vFhe2a9LTfoLU9XMW9RGtAMSaKd4jDAx
gKV/mJn4tVoqZj6BaWt3wu8RBy6UPjtgttPGFdmLBLEnk4ctacQVNFrdPSkxytOkkG+QgWb54zYr
do603sqyleukx+w0wGKloQX2iCSIR6EaY+zwxAaxtr4YW91bZF01jyyG9WWcI1ahekSn8ZmZo/5s
eCXpFTfNJDjbhgtZp/qHnIjvTpBsSKuYFmqoQcDjj8sdZjQc/bGE53sP+pUxttO2Io8HPUlWzcqi
IHMQoTYSCbFlAnEj7LPlOFdHF2dc6hiHRqYdG/he0TrAJyeoljDznw2KZIZeclxU+viuKjxEVv1F
RIbz5D5EVOUQSQ651DLS08v5iPWBWfFIq6N3diEmwwVYUerb1762WBpgKSOZga3QcaZBw2EdOgiG
z7j90NwdhWO2RObU50ySI2QihAlUHyx1h5Jwkjjs88raWSa7M16iW2kE30Q7T3OoHytXAR5OmuaX
LYTQmugYGwQfBioe5lOmQAza0l2UPWV55YObNbunxKQp5EQf0dSGC+DKA/bd8MBaT76FZu1djiCE
hMXDIhzHX3LtP6TZtvswMI6m7RiLZoSNQJC0ukbKRjUEuzaGhL4wQFUS8vqT6NF1AOAV9G6/9BHj
Y1url16f9CtjRFcwVKsgBc6ZKGczFBWoSUQZ9cD7jqmH3u5raBXxsqqidC289D2v9feuDv1FGfWs
LqnzHFnApmiOvTQOdV7XklNM17Gdx37320h3WGFL4V11Enw23tYLSPbJuuirrRN93m9TiXAj874c
q95XXbtJ9PgPM/8OlEK4QIRJz1uCf1apWroh25sTePLJ1vsUtiXh161+r9pJf4aWug6Qj3TBt6XY
8vtcIEJ3nxrbja+orGDl4vhr6lenDvaxXX8ktYe0rDvXvc1Ps/Cw5OKjqaU9PkSEcjFW+GZS7EYH
neEfP2wmqX1RgFzdzNO3yFElOa0iWISiuKlxshETWZ8lHb5Gcp7Hp3ObUApugCe/OE3qcbuWe12V
HCWrGoywuMbU1acKAZWU2o+pxVfb0dYE19xYrZ7jpDEXcPUvSdOdfOthWi2d72Ki9W7VzUnmP1lV
HZ0PXmREA2BmmWa/cILE2mu8OVyXHjFpGNwXqWIrJiHTwgji5Wgc0D/MGTnGy4l4hRlS3leUcXtp
er/o3LtlTi723FMhHZQoVnO7sG+E6+DV9d8yHVqMGHp+nwkypiixYRVV3M2Dm88ux/6LD37Qcko/
eBSTTt5qlez6Jon2cYsASlC/haambZhaas9SsOnh+FoTiWsSADZw/1Is/B+mzmM5bmXLol+ECHgz
LW9ZhkU7QVAUCQ8kkEi4r+8FvRfdPdG9chRZLGQes/fakTYNmwlrKv2IW11ijCdL14q9tYXtaZGM
9KN1ycqZ4CKQMQmmrBY5wp5Ivk8qPAJFdDHsYyKYl3HRU8tbJU5rP7wPY0HjZKeUGVCR3v2KoZXB
Yl0B6NiScEbFERwnODMqBQ6ZiUdWah32uSfHxML0ic/oU8bjsZcivVZD+psa9Z/a9rdqGArGk0ja
+o5FW6/NuWvStsFzXFoWCg/wIP5BCANZ3PQuDAXhKoTHPg1kd6qvegL3whDijCTyPXQx0zessrPi
bNE0LMjVJTcOlEkbJ1+tzpKTJT/QJx3WSFRxmaDhclUjgY5QDcQtinlLOxZuE2+BWN0t3KvExg6/
UgQwOFlI6VPtrDK/eWpbDZCKJu6UmCxAtPg4ZPo32gREWlE7E11g6uDGlRWt6CdRrh9mX9Cvg41b
YEnzlHEJGTI5if9XgJmhZ2BLGNX5qhvNetMi612PhlA7s+8ddkPy02WstWucPV3KuLXz0HjvUm87
RrsyqusP2ixvqYk8vCSeFu5qvAOFNmfWVV591UZytjg3ePQcDPSR+5sIP117DDAWnc/8oi+o40at
CgiQlWByjJQJjaKbyd0HZ9Guq+hzIqKelrFMAEY5e1jLLHEo+tcTtRyzI3ZeVpA5T7qvtpVC+My1
xLmt6ZvJFByCbnKjO+1RWjWM+aqL2wXjGp/ZxWjyt4Sbf+9yBmyAPOMyZUcDbiw190VhiQ0bmreo
aqFCRR05jQP7QxW3dE6VhRspdB7SGcYDnOPvYaz6fS/bcyW3YRl9JCq9RUI+HJy4Kaz1dEgPjuV/
xFP0jmcYg6yT8s/1zcN3un72OC56F12EX2OZk+gQu4i6p8mVDb8RqjLht0sLx94K2T+m9RFIH85b
mqdRTzcYx86gW7axRRyuGSV/8kB7amGIlMCbzDD2VjCOYdv57QZvOFRP6W9byxVXWcoT+xuM8U5H
49AgPphX9OEEGo0BX71o59LSITHPJOIp76dxIwzrqbawD3rxwxn9V3+YAnYIkptH97dh0Z0bfSuC
XoF/5g0bTWO2nkIqlMbIAcYEhKMkPoIhw/2OqvC1dLNzprO9rSpYBk7rbdQ0ioVGdqV3TRk7Yg3H
lOaE5Yo1Z8NjBdihRbmahOrkYFBpQzoHmXtb8Npc28VQre0YHf5kE8UqcVtlgbGbZjcgpziY1m9o
UQ44A3SRo1a8tnxfQzJjXRu3VmStKx0yJMocooZkgRsUviHTF/iAhJYQ5Id8uW63Y16/olZja2gE
BX4DuLKGr3Cquj65Yzw/CMkxG0yqpOa/F8UIY8Qt0tVQ6v46na8vx4vFLg/pZ3WiROGpr0u9nwlt
I/Kl8hjabXnNffOgzzaHrOH6dwI0OfsIgR8O46Oj+8wJ6mZk1kjAaSTUCdzzEpO2vvKloNl045tf
wCG2DMKEEeKtiNAoT2VA9AqL6pL+1/tQdbxqgplTGgdLSc7ysSueOUQ4CuZUMrRbuJJme04wh3nn
0Wa+RXwQVVoKhLa16CyFpYg2onFgHo4vNboijtpZxTemahHlzcbM9E0zttdSGjWWxGzflj7uYlJw
DM8lOxzi+kIlzRs5amnRofwKaK+0ANgPm+Wl3zOizmrNnOecDDUm4JyDZTabjh3XIvbYBViO2BmB
Vm1GBrdUUyHqFrKOjqrP9nFhM/Lwg+RkgkqI+3BlxcmsbWR53Cvj3NTpc+fFc9j91H7gfgrAFm4j
mcQEQl64ZoIDGcM7mxSIhUuOTvmip/KtxycAJes1jow1Br2XPHfl0gtBG5WddyCyXuw0Rq2+zZNG
ZRixysX9UJQbt4A56/OXxWTR7YWwoZxoCDbJmBmMhy0DKNEIoscd1RWHUbofqwI0reNAWMWznlXu
B8Gev6Iu2VsnHa3RfIf498BJQAh4jVrMccrpdJNUbFCZPqvcptm0+1fHSpOVXyNSCQcfCLeIvwfb
fCtyAoq7ttiEM7emXMV4wha2FX1m1Yi/2hDOZjSTmjcv7FJdznCctt7byVsy7UeWmY3yniFnu2s9
haPVVKkHIpDEtoSZflcG0Tb1BTqAkAFBiqGe26c0NszzeBPBv0n8hlEh56VFwuHd1Pu/WhqYQF8i
C1AGy1g7zKB9Jnt77B9j5etblB2kpQbFC+8QuMqddJFhlxWVTM+2JV7onaGdA+yCT0QveyiLnSOB
lXeMfJjrdZqP0To1RvondblUS6nVyw5aJ2dKX66aRN29gAY9NhIw5J58yQRyPpl9jg7FKyaxU2l/
ivBqJNUHo9XyYBTuj+cVIDZYBVL88n6suzVbZ1JZPNLPebn0yfOXPumIVu4PFA89+j3kIlbBYC1H
gTML3Fl/1doTClt7gYFg7+shOgsAF+T9STiTYWWT4Fo+MV5HJ9S6f/XIecIUYZwSYZzLEd93GtXh
KrbOdT+xDEE4sNF5YzT9PA+3nqWOxUWC8gvGSR6m4NAKq98bqv/T94V5kDgg0kisSvKdkScb4xaf
noGqkPi1zoUR5MrUQJDpSAIWu7fKLV5Nt4yISjBuvTmcnAbvR9jP3+JwhD1FCP2sB5MW/ZjbeZ+5
I/B2sCgsvWztG/lNG8dz5wXwUt7qqEP4GtYZ3nsP2cV87DybyqDYSTG9WGayy2V9bLXY37MoRBOI
Qs8nRNa0XwEdrrUGQV6nGp772NgaNQM/G/jTwef9L5IuXEfucI217BMbKb6vvv4TypYyhLNhJ7L0
NSNRnc+dUy4hvGeCWrIm9hPX4oATDLj5eYi6feM57uqjSfVs71QOGWg+Omwd5acR3NDiPcpagXnN
0H6LFaF89Qo5aLGhdkfZw4E7uA3TR575UCc304KIiVsV/J0xdrspqk8mdoqFI7nZZew669qridgj
5MHDOUl6aoSdoGTbESBAYhb6p9Dy4ITW53uyktNQO18iob0NnKBYmQqEjEqGFptQ/iLCediDOJKZ
LUCX7GhgUobANX1wdCgQlRrFeS22HeM2o0Vy06bZbGGcXhF+EWTv+Pu+Hk5RpKxtFcDugkW2o4R4
arQ7hspHh+/ixRItDOeAd58TGq95rI3kHkeCURPLfpQ5lWedW7YagRGT6So9hiPwT/zOi2i5nIeN
qgtdH/o9Tk8cvLPLPsjbIw8vc8ok/oHnyEpEaZAsrXRDfXnR43gzsqzmWYGT0ivUMB4vi+WZGzjg
pFk3/m1qhg98mM8Text6WlTz0H00XwxPlW3QeHb9KugZ3keZ89v62T1Ifvy0+Zpk2j2HYtcj8FoR
mcnWwZN35nQfeJWOY8awffC1fWk/cWB1WyJCO6oxdh0I4TbQeIf1vz4A21UV1F8avIUNBJVjIrz4
orEJJkMDHVJhv4rI+UFtSidp+m+jkW5I5kY9DZdjL3vHvrHqqhicfSMOg+geovdt7CcdHujYVb8M
McZDbJVg+MMqpS4AoNi3z4Nri3VNPsPOGUh7dBNITaGFh8EuDejZRtOt48YuONTvbV5V61Zp1mp0
cBLYcDE8xgSRXx/iabqmcaPtW+MUKFjJvV88Vx46JsL/gtqPLn0S4s1xPbjEGDWLFGGvctITwdHh
iXSNC4M1BqkWjC8n6Nf4Ut4Grbf2A7FQ54QPsBTV8JqFTnDCTCwFQ6GxDCvkTT6Lm3rwEHWpv2QN
4oVBYRaq9B7E/kPAvVkMPYVJSGFaNOPS8DBSTIP1XUXmNp8YYleNue0Js20KjsSCJnKYioRqGCbR
RGhIkOa/bs5l7HhPFNnVqnfVq2AiAp1gZUcSyXgMKa6VFdhkKMGLRgZnYoHX7mR6rJsmrkg9/Ant
pL7n8PJAWL+7dmasgY/itdGgS8EWBAVVeoDU0+CixQovu1wTDFaszRRpbFrRhhlhymCE/eIysFu2
JEW5CjXNWJl6vVa50Z06qDe8S4x1AmgJLSxGMQL+2lCjym4B2isih5uiK1eGTF87qv1lUPiYKSOn
xZs8PVe9RfsU1mR/1OoelepoVR5JHGz2YdOt/IzlFi/YIu4L7r+yfqNZn8cKwUdEumaP4Z5e5ssq
hnQN67OAN8esPi6+fIsxeM7SFYlzR3GXAEsM4aB2aONZyHHGLWVFTaz7AI4Rl7QbLWSuQ9svAbI4
32zwXGlOR7efdpYQwTYnAnRZ2dCwyojlGODx96QO1Db7TgIg9Zj1Hq2HOhAn8cnsqK4m5g+6tQOr
ZVA2CxyqtvMZF7Dfp+kUZxNYeXAnsseVO3nDKYyqPcj2eDdaExo7HRZ6rzdzOepzLkQnTQP60Y8s
mAqcjUuFSidhX7E0oTctUg8jWTwUPN1E1MCBRyJesfmiXUekiK8wHamV0kzhgCz7rZc33wN8Pey/
5DeQEwDLQD17GaBwIh7RWMcvrVl/xxAvVqWbHFj7pkgaIRyw39UWk5+vs77HsdwGAdkWb1WEPdvx
qZRG19JXMgp+myG6yyJ+qz3pr7upPDdV8O6GMlpGDGalkPjIet5zhlnlW+HgE4OGStBno6/zMT+P
TFKXKO658QOWqghIe0i126a2Id0F/WulxAeRF/UxM9W4DtJrlmjnIgdHM5Yi29dd4S/R9VBBVvxf
aIrsJcjkzUZfjPSHm3eYmfGYwa4JwtTNRFvOrGlEUVBEq6ZL6j1T8bDUNoUxEkxazwNV2HPLzqi/
2Z3Ph4ZB+y6NeSIP1SPJDpGfHkj9UPzK1eazWlZN8tR3MA0y1oNkme8mlcbnXnm/kW363Jn2L3sB
MEJxCJI4WOOloqdqtGAdkwW0grbMUUn/02gwfmrzNOn4UKz8TzfOOQ/rrtNWUGwuYl53oEh+xi53
G4b03MXmHjbG0guKq1001LyoV43a/NKGdNMrf64FHm2JD0zf2Jx2khSiZOh3JDBdNOlC786dlQ0e
eMmGdFdOGSs3WuNIvfVJDOvWOegtX2qmbVT+wEm+1mJ7W4KDKBA6wCk9SIbrTKsOqSt3hC3sSz9q
19Al3ewxdMmp8avHFPlXr/feiNV5hSpIX6MOebpORwH9hGUhmRDUzvbB98On3Kxv4OmP+ij23SD/
ZDSFLdo0asxvqIT2ttKbZzdnLksGeVie5j83f4ZtEZ+kB8kfT02mJ389lHCxlyOw1xE3B9mncvmH
5PheC+sBGBUNB5QIZY2PAdeTZM6uMkqUcnp1AuMRpHG9GMv6h2yPXWmMzygMb3oQvZBK8NRN75lV
n3yjvEjto7GCk+sWdz0vfy3TIHyp4zHOlzpGr5DxMrvjtI+vmjceXYEjztZXKepqdHi3YQrfQa20
OGkTlf17FfMZeeZIwnvcY4PJXc82WQwf1Wwe5gCzsEl2vCrnEP98iXlCK9/QQ6w4Ui7QqkEx3qHC
7cqmP9g46MMK4xIJQGbQ/cm8ej9/HiibzgEWiIF8EGRqgPard9k6jMrqXZxX34PFMt+vEEa1YCVw
7Y2sd6fqXBTVnqwmcN/xxa8YgLlYQcvefwBrvQ2+te6MBBo57mId1l0ffecxnbVtLj3bOUaBCzCC
a9/hk5WZk4FZQI2g6eIeFITI8R1ygvZiuYiQM6+8FZN5Qi4Xu+lzHmmn3nZNovlyxtjptahZXkNk
eQqS/DqYJgQlfOnGiH8gPtQJY22+RXHLl9cpA+Bu/5ybuFpFaj9mJERvDUfth1PhGLv+teeRwgiS
0asF8ODBCQnLx/fk96uu7J+4aD69QTsUojxPzLaSKUYR035MhfUk/CuvyzGL3SejDK7S7L87mqVy
6o49qIUWZ5E/W7vV3W0Y9DoRI99u6SKDKm3eJdGAKmlV00EJXZH8Jl7MbrraHilkTrKRmD3iVuyr
R27ljz4i2t42XpW9twrxm81lxWjtUoamrDyDgNVS5uxjNAvSv4TlcI6tEQSB/RQahT5vHJeU5iw8
BcTGeY7OQhy3L5V2MmqAFcSwrJljL6wyLFlBtgwDUJFmJnxqfV+nqDinvZhCnAl5vKwlG4AizJdm
/THlzM7KIHP3bd9xSvJo7YduNA5zEWJVyUcrvpTq0If5CJ2BvFBL699EcXw6CfoUVqBZZhOGR+0Z
e/pOzd7GIqzvTnWH0fxUpcOGbv/aaPmpcIp7hIK0TVeWlbJZjbo7sFmnsbZCARE2nfNoGazTvbfE
Ng+d310Hp7zBtfgMkaChRlkQx7GlJ93BME8XJuNSEvoWuo1phj1YSjOCusQl8iWiPJn/Od8THxjl
y8DaN5Ox9cbqOmr1ww6s8yxrxdsQ7IUfLMDhjD5IQF1+K9t5jrT+bPlrjy+oseRLUzKXtLvloOS1
awRrnALtkElKqWG85Ua9a1EUK3ljdbbCHfRpttzLYRn+inm+NhRA8auJypT2srRuDPoXfVM+tblx
TbRyr/FgjF17trXkFPLgQVejR0BwkZv3IkYSlcNutpNN0hjnzEB5DU2l5DzxioCdf/Uds4Bk1B9C
86TxjY9Cc15Fb4HCbXZQks70zEizln7LyxH2mE7I1AiY0M4vQtpZuxxQ+ciyhdZ3ieiRm9yA7IUW
gtcg6xHU8an51rEPMJA2yYRR3WNG5H5qJHth6W7SD0TwyBjxsyMvZEvA68zWbB4+v0R8fXo6bPvU
u3DsPpuOsfchdRmmuwKfhxpx5YwWZy12jMw6kxK3LzrwpXpybsp7pfu/viJHPByypRHrFFHUrW6u
tuS0jKl59Zvx1JK+smf4Rqxq3NwIE8JA3WTlNkteUlaC6zjozKW0SXjPZoeH2VRbx7Uou1hLdUHj
LRQrpOUU1O9+JLDzkGK2cozqzU1ZVosUkRNT0v5VFO69GrQLRLwso63IwBIumnEAWfrOwOPcBT1R
RnwgqX5ME95EXfD8M7CRHtAaTd0JotWWkCy52Q2vX0LlDL39NF6yvtXXQiNEPFPmWzuZF90AOUHx
Qrh5oeqF0dMtVApyu5TqOTamr1GQ2qV3mAqKkPp5KJ7m/6aAufoKfZ5ebLAYcTVoykGuIv2lySRa
961f6dEF8MVp4A94Th0rcNZdor3HGdwzx46PJhuGvDkRKImIJL8p13F5/05Qjie93yNY4vtgJuTF
qAkXr52zvs6+jBqDC7JXwAuJZ2P1Cbu7acq7PlhqSbinB4V7Y8nuh7H1nUQsbRqts6mee94hK2Fp
TOxbpN0WY/B4TBYY96LDWDGmirw/PcjVRVLDhzdr+OOedHCTg5mtkuGoKjd9Y4q27ez2pfGaI4Dv
fmlbdCAymQwWn4R9VKn/FeNlWjhqmqW0VQRgrbnmBfZmwnaBrwLJN0ms7yDXL/Q3TzifrWd80LeC
hs3S+uCra06W7MIV9XXIYrERsrpZwcxH9SG3Fkbw4Vvd35m2etOdvU5UG3Ugk1XSB35MXGPnsC2e
YA69oEa7l/VE++2GvyOQ+HQS4OMEveSQ/iXVC+8gmaHo+6ld+/cpbAHv0LLVMKrmfm8biqDcgmBF
Oth6p8S+Du3sjVTQq0TkbyyDLrBuIKpCECBgwWiWQ5pUpyLpDmGCWKBnWbNosFDh0moIDeNbuyYn
iaVmDIIhjd68GrKu6cKuhh4F93QVBghzKeEro/h1jOSndcNo69slGCTV3aWTjQdSFX57PtIybUl5
lnZ6jiaOAVtnCu6SX8K9EH0WFbcYg+07+5ZyKVP5N6py9MOa+22mWoWcTT4RSuxs+pqbt5GCxJPs
mtCn7FqajWXTRvZaw4S0wX1d8IZyD9LwMjjs2R3bw0nSRLDdtJ7YtUUHvKDQjJNfR7Pdhf/pa6bc
z7U6fkcwx7W37qhbDzUe/MWQIvUrmV1f9QQyf470ig3FXf0Tzil9a0h4btYhnGhPIzCLOwuF/snM
jUePq4y5DB7VtuYo8ZVGAkJhr51R3+hd2K9jyQtXUD9Kp1wj0lREAET0jl2zJ1GC/rn6y1xvCTnm
S7ZutGqTvKKIZBOGlTnfjGw04sICq9MUn3zjhzXoh4uYgpTw1BDTORbBCCkKekGE4haEOXxuxIhx
flMKXWsZbj24qGDyX8hDNrZJsXRy49Yb8BRb0W9gF8DeQXW05hbnri8mf+FonHmJm11b/TzU8cyq
NCEELh27egRuUxIP58ktpLAMis6A/5gDmea0dJemwWFjG9nGyrvyJtVXRtOyVHHTrL0aZ3blsiay
eu0Vcf/BsgZnZ5to48vsm8SF+Atl3ZEDaC7BIx3zN7EGkWI5w1SXPSvyONREoLgdw0UFzZcKE6u4
AJIBsVMypg9dVmqum4zrVA1LdIsr9Gz1KRYcQISPfzq5++J35YlgavFqOuoVGxnv1d5Pz3pZEIrI
Nl6NtrlimFYulAdlJLHdi8VecGu3KK9VTc74eBlT8rrTzI7grPfM/NAO4eoPRglbHPEeo/2TpaS1
KaMvrl5r1TFGeNfz4t3WK/II+mJnxyRHjaabr4vM/KzrFt93sMb81p3irRW3bBli891t5VthsyGO
xuIsNMBWqqtMlji45BMzNbe6YcQrTWSbauRx+GfJI4BYT/+S/2gu+yzo1p4IT3pJpMvYGtrr4LGY
MZRoT9lesIpeFsK7qsZ+FDAcx3vccWVJzWcd3It6j31rrZSb7QbN3kaGDibIZmOLqtlxctgbg3Ph
490iDA10vC8gXf7UcwYXwfWMFFof1ZU7PiNGh8UQhVy7I5is3OeOyx5x598YgLdFe68lmxx7Gt5T
fUTRT23ttUSA0a5fOKQfkAVuYR6IdZnz5hnHWyawhMuhuAIpeksK4orgiErcdYuo8LjWTThGIRoF
t0PdN9kXeuLTYFcb4WsfURCkSzPLoZ60A7Qfl8bVFWdRCLKu4H23s569trMPHAU/c7eBzmrrIbxM
lP9Uoj9ZDENCfkZzzk3/j28Mv7n+7hWS3Ue/cQNmiN25L0uuxA58gQKbxLzqoHrUiwOejWhAbJPP
Uv+mQ01FBGMRPjkQtBNrBO8fX5GpMF/89BLrpaFRYA6iPZdzdHpSvKBAuzLxP+VOfWm6U5sxMurT
fA9ay653fi83JLw9zdOLmk3iqO5G7ZwLydkdkhyG1nOqqvP8AetwWMWeRrhoc2PMeapLF68vZgjV
6sepi9Yopl6bwPhN3Dv2q/dE4xAXEBGpGs3nTvffEJ6x+xEJjIAQdluHvhDRE5zufLp57hH72MPQ
gz+qgO1o2WfgDefUmjCffAYjzhEiCANP/9Lj9Ku2zI1dhi9hjAC2grBLCXlLHfGHECfUR6L9QfX0
rDX+SqKXGOvmKgjCqpmgobthwVqpT3sqzsPoPjUzPyfTwffgS0p+oN/PboR5WJWWf1ol70Xg3zCC
RIsVirZvpmm8E4v8Byx/sUqTb59PyZRzEM+AMr4P2OUPfzMcXdyt9b2Y8h0siIXZlCekKnvUb7De
zJUK8A0HasaV8P5s9SxdES8F6qEUe3I27oShkQbfV9qNpSxgC/ctAroVpNMK1OozDIgX/FYn1vss
38aHGBUjC20pNaSYrv6mG5gn9Gz61JofNH7LMVE728hfR8Zh4acRMWQsHXqeyEwZAoK0c92GW8Fu
PpoYNlmbcO6obTfXmYN78pr8YsYMpzyuMEOSAfk56v61TIsfP3O+VYXVNUXCXqbHLu6aLYyl714x
Sctj5+7EEWkAzktUiDcvYe0nAvb9hX2vpPNTZNkLiov3st77bfZW4fxh/ap/lbVY5l34QDvnE4w5
/VRCPuUCOf9YRb+wdHddYMNPAUrR+NOL1bqkRzxybowF7UaFBpPhKcN+n7dz3RhsNLrbgPTTabM7
7kC1GpP4pS99PJoTWoHxR0LLKkoTnLKW7CLTvMhuxvkg0o7pRjqq9gXSyK2bxy9VRkktivAlzuwf
C9ay4YdbH5Sf0tFC2x3WoSxR18AEWsCLPVSBIijDwAnSBO9BVH6A+kpSsR4JBkPU9BbHKC3mjxVD
KQ6ooyufAyS13WHZD6wukyA8O9HfwGTL5PyD2bnDboQzsgZgQN6QOdMzAmNRv4GWf1YOgj0DxH/B
VLpFHoQLoOaBY10TIhIUOv1eWXCCRLSlCR3CrOqi8ajeQDqfhpw23ktQr2vck1hOiVOvrGc7il8K
VCp5wtNWtL5aNoFkucbfjLIH7YeBeQvRg0opimwbwahRR+88IPdBZWfLyW3eCrwCuRvcNWToiY7v
Km6qo1dlGw3SbmfzDIKIe0rydl3IWWnpAIyLU153qme9ZToBzPXezMsUw/Y2nZd9QjZe+jH/ohXC
MZmmcd05kPVUyio1ar5KAjmXZAf+Ki/YGqn5MWbmu13VL3UWrzq+wKXVY2bK0y2UixMSZQNJU/IR
M27jc+t5zTRzb0bsBVM9ONFV3odYIY3QSmhMzssQHZw0+Si98sfT4+82Hw+GFJfI659XtZzVY1S0
OMl4bcoQfb+SiHFapBfApxa9hz9QWkDXgjBBexXvuMzxhGniVoB9JwTKWRjCjllOcFcCIh1dDKye
xQ3Qt4wr3FfOlVdGT9coYiEbBCj4U95sXS93RVm/BINcJh5IUrOeHUsBdUmgQZmxrKc02sWV96YF
xUfSFR6TUb7UnleXtbxRIzBUhvauZ1TsLRBDu/wJmhlbwQ3PJfdS1iMGRbTAXrNztbVhaCDAy3Of
KI/chYRhAWidWB/eptJ884b6ljJarElX0FOXYUstjIXmzHnX1pJb411khNm6I7qXHI2XaRm/CG1o
luCr2ewKF35iHjtknF3K6HOs3hNyYFDeX93IwT/WRHdYFxga2AQFvXcYBbKSpKc1XXSJvFaR9ice
dVYsxtVzpmvgZEfNXdtVcUlFeh5kdul6HWxGuRGwokZrvLcGaJDW/zOlCODiJDpkfXNpHHrsJp9O
dgSZQfXVc6QDxzPXUeX+nSLVg3LDJhl79GASthU0A/Qmd1hg565wfwPbfMpK+9WMule/104IK9fI
r9aaEA+HZblp94/OhuDFiDcX7ZVmCwFbr756b2/3xW3U+7uuRTu201yZvGtrriMyZJXJd2zkDZ/Y
rMaO2cSON0DhzKo00wrmd9NDpvVerxo0T93OrA4c9Pego+BvJMsE1ZxEKi71jNFKEij+EgZ0RRwH
/qz8xQz83zZ1PptEewTVnyxG8mvn96jqrnES7sLBujHn3xTDtELJs3YstYrlzMmVVHXkGOQ/RpP8
gEeIIE06n2xet7Y5rRl1PwSB2vbRF8XVxCW06CEjOR1myKYaV6QNoh3ufmItmJ1a7rvwvWPolRsf
WSIizEPuVNuevilGoT9IcUvFeKmLCuJCH3ONLEPW6bUWse7g3TydMwb+bpC+x0S0Lwqprycccrx/
WjCWrF3uPPH1wjFBcTr2oajGm+V6xz5jqtcSgyAn/2GP9lNuuI/U1bd+bL8QzfIntWxMRN0riyYK
NRsiYKc5O8rqrdnWd8UXPwiOTtvXn1y6OLOdLc/BuYGSAm+pIOVPy94VAJXWQqTLo1WI4uwpYic8
jx58YjETXFH5onVra04o7WXs7EddxS9hyoLVExbYCL5RQ7dnHIU62LvpBDm9oOjBNNHYYH7RM0KO
YfwRtiz08vrZi9ttXCLr4mgTKydRPxNE8502yNe4ssyl6BD0ODUcPJVqWzdNHlMDPVBNPtlM7rSV
fXgxvajZkym3q8uc6X2YFxs2qvd0xEQ1sLkiGie1jg0iC1P0xh+7MvyFLeJ9qLfhihWizaet1du6
21qana6SvI4fdqziCyrt87+f+aAPnosr0+aT5UzO2RK/fTdED1d6LZgisi/+/bQNcVpLMEQcX3n0
8FpcHKVHyCIwez0JyDK2tWcEmzodhNMe0l7y01qO2yYGLtxOH26k6oP9vz8EnGnrsYAMqAXvYYF8
5/9+798fxfqKWqyb86JhSvz3r0Zjwi/+38///baKwdsMMOtTHAbMhhtxcByfH1j8EfntvYZNya2m
CZDPKOUEuJcZ/jz/uTZsaRRypBu1OVSHfz/4BI7tB5J155kJQ9QYYsyBXLbmgMP+vz/859eAG6Mj
6Xf/fv3fL/3nb/z7OdVAvgJ5zAsy+Njz//9v/fu4VoKWbqqA61ONDDZVXM929DlPwSs1pL4YhvWX
IfrGq0qyFEbT3+mAEOB1BixjL6prkJrXePY62rJlFwwd6CRsMG7bnKDIIMXKWTD735LG69iYqTjm
aPuXMI1BlT97I080e8uUm2+eBlN7pBC1mC7ZeybN6aottVvhR+MqjAPEf+QHrDyF5j6Vldwopq13
YjG+NTEerL7PEJ0wpQoITjsmxKqcijhg1axpa5Sy6bEns/TYpgLJHH85IY+PeSMZL5O74flucIRx
rtbjGzmG3WqcB00ja8VtgiFtGyuJ5XPinIwYxkhIcGKiITLZuaGBJb7IOJodwwV9dhrqRMfl6Ef/
h7EzW25cybLsr1yL50YWAAfgQFnefCDBmZRITaGIF5hCUmCeJwe+vhZ0s4asNmvrh6CJkkISicGP
n7P32rtqZD5bSafehHKRgPYihhCF5lCG0H5Su9hOlYkEb+GuonGYDlmvRp8WDcoLD/OGivPHuMWd
01W0oIxWZn7NTedMRW1xxjRmbd6BhsUQZdSvqTSqsySF4exORBJq7ClCkoWuiPWMO8WcVdqTfG1r
umX2dwXe90oNpe08NHXsiEv3UhQOG/4WhukS+EyGmtVuU8Vg2xVGeKe66AN+IVNIS+05L8n1ixn2
ZF2nX8F9eZsKFzNmKh2oDM0M3zGT4kl7bQsjjjA9om6C28URiYlJ4i3YtFbkru2F5tFMZKOOtjzp
3eDsNOJlj5VlBCcvlO62Hu3syDBkD9IjPiXCzH23IevbG92Q5AMmWFOCEAxJP+Vt5rhvCWKNqTtz
wM6VZ1Qv5A2xQ4nK5NASLKEZOafKQntxckYfKCmCys7OMAfRI42TgbENa4ydzsXepYx4dcy3nHnz
QFzYQ6M1zlMbVP7UltFD32r2k5RoADsiqHJdv6cq657DQFvp1UZP6ZuomCl0aUUhphtsAA1dHOrC
tkE7A5o1MJxyHxl2ftWq8ll8wNTXLkYpvHnVpYIPY+vVYVc50dK3BUM5QnGqYSUqxzkrD+G16aVy
p48ZCDmrctGbKm0dm2mBLIFJR1C26TZvGDrbc0jBprvJgyO+kkyS37m0SHV2wR6wXyfSxFD2Y1DO
rEciNxAO8HTGsL2LoiU3iGTyx97KzOssh83XF5Mu/s65FZ7h2P6Ii9l+k0zmOa2dhMksLdHMIGAu
YKR6o3P9i/YKVxYRzJcxTMJnUg6KtdNW8vD1lAG1hqHKcjYTazJbj5LcNTedTrU73rlzSSgt964V
PqPpZ0Shzj1jehjM5DsyfQ6Nq6bXsQL76BCMZYYE3Lo24hf8HE1W3YKh1E+j0C/0C4ZTqiXD6esj
puDcyZBHV3EinltycZ4T53tOjZTOpqDGImKU0vUjGxgyx+g27lJpl0Ti1DbBekIempFtXBNMa8vM
isevn5LA0ft6plXEgmlshzbaCIRHw3f1+PVR0ZbZXx9pmmb5UiKin+zS2U4OClHhMjUD75qxFBfj
i2Sf7kXjTQvz5GMRLU7kYHzHk43pQuj7wSjNy7CMg6dyzrmdaISw23OJ+AHBDK6MJwumMWApw/ih
KXZ/ADRtUjJMj0aO9+I0RnPrreh7Uzr1SbNhskQLmGVO0r8+VZmN7Y+U8OAcUBv7lpyM09eDLabi
ZA07NxypA0I09l7R1/do48a9FhInPGpmtSYSSzwX5sRHoR5f6UD3DJeAqNDJxgRkPEeRpBWeyWxr
JIyIbJXomzHCORTRl94MGioHO+sgnM9RvXgOmI0X59HrkqfAHaJT32BRapajJyWb565n+yaQ3axV
ZsF9w0b6jnkgWLNjr0/ekC0L8C2IsvSi2yOXRicTzHSNtRftgh5unU2fI50YtQLBnTNcctnqt2yJ
Il/sx4PuPJUknK20gZ5VStqprcUQbdkuhN7c3ps4dfalzbGIaSDlYXzTLdPZNQR1HMTg3FmWpq5O
cohjdZXNbL72ORVi2LXDuq8BpGaWF4JnIeHaQtOx1QPm86E9ZPu4svUXXeDbYooyn2pl6buWDA2C
dWx9S0KpzhhS1zReu2ZQMGBTcgHf3pK6yTa2m5LSRKUIg7IPTm3ewyX3TBpZoRfVW9yHGKq9oNpF
1PjfvbHbplL0j4ZLZGilsPN+fRppNbHFgiahVWffm3FKdnORh9s6mbnsEuKCmD/ctDFT70Xr/vVB
+D8/UzjmXT4Ew63vlmiHAAcIHrpfw6AcNL0IVlb5Uvws5K9NUxRqj/Jy3teD0q5hx7rf5NX0C+Hs
upxR5qBD/921WnNn5eJox4V1US6zwYE0pnWNPcIfyxoWHKFkO2zYym90AOQx83McpiiXLXAxbcO4
TxeOgAaTuccg0+qNRYP6raR8GL3qlwbsmO3k0ndy6NS69GifnE5ZpBjRBk4WglZZNbQ7izcsKtuc
cKyjFNaMeAPC3JqhMiGKQ67j/+q6fdgTqLo8G6KE8NSmpCWw2F1V1ozbQA7Ieaq6ORsxnlPbPfd4
bmHzCvjhTL3nISbXNR+FPxsE6Q7aFjuJiWXDndfQPhD8LHlx88AQAC2i75Z5/+HF08fUa/lr6dKz
KbRQPFClC26JqXZZes60dINt4Vrapgg0OiRsoJwmHH719ribFhXWOODqqsV4YoKiX3JD58EujcvX
00kKnEdGiJhyTs5dwJhjKJtHu8XROtGl/3qmz+i18lSjKLYDWnSIRXQmCUTb5umx6qJkXQnnKXBq
xJ5YCPC7wXD+egrHItowGQPOxhSpJekHx7xWAextlsRB7gZWKg/KDIId3PpsCaYZySLTn6CpLuiC
tAGHqbXbysNRYVZ1tAkSIG8KdNMZ72m+pY6qhDoAiyKKmoOwDgbDZWRLCUFtvfLsAF0eyV3+ONjF
wZyrwred2v2JWByiTes8SbPuMNXoeIU8O9kP/FTUD/tYJf1nYAoQf65lnnFdfVdjPZzMwkagOQvt
O5r/JdsdSRbNx/BVAeU1dc4jETrVDZn/I6CE8NUK8npvKJeadImua1nagQRGOm9DtCcusn6ImMM9
FMS5bFsriPyvz309YHBh3KJb2TFZviVESHCwDJeeP825enEvs2OPHk1EEOiDcFNTc9ensGUawvaV
LTBTUFQoYffsQNq/JBZ2q7H2TnUIyD0ocm6JJu2CYs5nP7Nace0Le6Jria2Fq8RlsTNCi82p+i5A
2m8kvdGrCSzimkpaeVhGV9ZouR9UZd33QS9NNv+xc3F65es2EAGVVOI7t1IakbyIu2DU+he0jVO4
7EbH8C3qXMasJkVpE7fawRY4vVQIJmNCUrJJtC47T/S8/VGSm1N5NC9GZjXbjlzjLVROeQ2xQ/LX
Mq6juKjtIgdB4BonOc5E5+Z9Q4I5EGhmAahwBxTQDTrkbWLiUQ6mWYfwwPvmFTLediiKf8VmFF66
afptFDK7WA27WdRAW9tFvZOUyfQYtKiJtSm/iZ5A6ymXBxx83IMbOejccWj8RiPKvkTQMBthrDix
0LZDqMo7Bg/zgW7QI2Ci7goMQQCQYbYw99arRyn4I9Cm+yhIQe902Jvase8OXichKwzT5LM/Izi5
l8XemEW1Y//8RAhnD9S4yJkhG9BnIBeVd1+/CiYajGwZie1X4Wl6/a+kxz9BiZuduppdT9fW8atp
5adeDNVNBjSWW3y3+xo5k15P4uq1rCYyFydmNTRYHMCYXTS+63IK9ugc3kSRqwtuABKHc3MbZgSM
VkJ/0box3KdBcEkV800yVu+qjxzyUsAs+0FQHJGTrl0jewPpN/3sQR/1CaaSdoSFOcmmvRdedOgi
P3AJA1zFerLTOpcUOcJqwhKrk9VTKNld476EPRmijD3bnT3DIp9G58xIKd9opIDuRsPesDt8lpYs
Hys1lhs8rsVBZUtnhFH8RPFgigxXeQKsZQxze+/WaoB9oVkbrCTsR8dAXNjZknUF526decRog5nf
a3EFK7E3psvYOLu5qadrbxyB6KKzpolj9sSJZjVarjKbcPEsGxMoMXSoGvWkohGRU2RF26bptrM1
EP2mUyE7erq4nMvpbpmyFLp4NhdpZzUwKoyA5EMKuVZWTLMRZQ2Oda09NQ0y1zYrXH+eRmNPeUID
343vm6jhFqUvVt4Un4tsvBgEMGJISa/2rBqieApBYlrcthvDM2IfRDqtCFAvfj2lcqOKSF1EmYKN
IGOGtcSWNy/1LnlJmWxWFaHZMwrRQqkdQ/DkLIKxRfSwSPXBn3wXcNHMyswusmszdGPMo2qZyWNr
uxgEZnH0YuuhA85x+XqQ0ktPoMKtk2Jr2vdsICzUjGvHgz+vI7vx9RI/TZe7XIqEF+WyOldO3Dw2
nHPDovspGw2ZA/wmn1U12WTYQd5Y2Ya83I7FwLatwyjTFcmIpiPb4jsyNuPTB2Hz4i7oX9qUFtGm
tNroB8zIHwYAhzWopXgz1lHxJGaQKmZizrvJIdGucuvTZHS/hgD/W9myYObLg8WtQxtSDo5GAkeo
R1hqU6fdMZIFUeDl+kssO3lh5OteHJnl6y4fPB8+YXNmE9KcNZG7m8ghbIyso+JBeYxOdFYRe7mr
lgOuj6+f+fVgVeZPZsAVoSPceoFcE4SRnbJk1hCsszUdVeycyMHZzkgLNqHWjn7Tt1x0g65OmFeh
klQ7bXTSS2FuiS16aUT+QtUTP+mldFeyxJA9oozrPUF3fe7jmzdG5s6OzfE05eURMzd089qQ+ACz
GW2doLI23PmQJCq4QBH9EQ5CQVjq2gMtEPk9MqcLARqLCHRGImoU5xoPBJXTfPt6qKzeoXcd3XWj
Fd9K/NhMl67x1OdXYft56IiD6MOfwyTyy9cDIicsCWSK4QFHHU/sjtoWCbtoLJb53umCF97F9EyV
BBKWEmVVIsMd57q4S7NS7SJIR+vZqKJrbOnzwWk46wbnZnB2vyTIgteQbpih4dPZpgWWhloBVrby
DuS7m/PrcC/t0KNYd1gW0RaT9RhO1ikO0aOapWK8iMz4vv5V0gi8NC3x6o4AgJTaItxV0ugOvSLN
greUTnrabbxOf+xxsm1FoMadIPFyWxXNay7zCCdog0YySu7srqauTFeBlYZ34Wi96KQQbQyl0b5S
Rn2HNig9RtMuNYR5sAo6smgnml0RD+amdNJ3zrH8aNEnpof8HGgEw/YKV68+zNwdrfRozaij20g4
a3LgkGjIOtnhcLWPpm4mGxAfuQ/AzWR46U2vokmeIT4OB6W0hRsxYvPEudADfrnY2fyqrLSippla
P5A5MZguAAO07zV22f5E3864zdL2jmNTPYQDEa/mpJydF7oXXDTjWVNaeyCoB9OcCDSI2dw8K3cI
9+hJ0nWNZ1srtfGWt/WzGUPoyrDWb6VgCZhMxNB4S7BZGiApikQcpyGtILzp6qUbvNXAcu13FDUb
xZp61ayqXleRx2BXNp84ssaHwJlQMsRxNd+3qt/2MxVTkVnsDHFVdMRrbUxX/nCQx95jKCPtqN/0
CTQT+j9H8KJyJZuh2cZYocMqao8IK2YvPoyQSVe6doHwfspHqjFzLCEaWq9agGkUkdcSyZTAK0bK
skYLoN9qL1/yEIP2Pm4y2rtpCSlnJPxkKN0H0lEIHWL2DVvDRITmSO9MKDuTPGYRCONEdJ5R4zbT
XVEkxk0w8oTAkJ0NUn5ErRlnuy5fgYvGu7Avd0jACFIdjEutt7xF4EhvePnu7fa+DwHjtx0M+6kd
7kPnPncQwKrEwqURQD1BFdlttCVOFyyNdjLoJpX5+eum5nX9aaxncL5LhVAXS/YC+7U92JPHLp/y
s/Q+wDwmp68nqq9IoNKtra6gurIHPMWcz4fYbuUhy8X7EOAWq11j0zvooRPGD+vR1aIdNWt9QfPr
rbIc1f4ShRs1RoeECwCCQYPlUORIMsY8mVexEvGrZlEmaQlnOP6M4mEoQp9SWnu39HUxF94xA6v8
V69O8wrv4MzDxQTRhbAZsi4qJI5TxURrwd7MZuf8aqCWmb04qwX+JFJxq4fxp1PTWSgjK9zQCkbt
Img6JIeyJ3WgWio3MtTXDA1n3x3qws8RQGNN8INEg6UUqWirjZzBOYH1/VisGR6O2NA9RJvtQSZT
vClw3ibJOadzd2PvEQE4keUGiQIrG9MYIu8n7zyWFWmK3SLUS7uj0uf8pHso777WZ6Kyd6MUgo5F
w+Iap2rXDRVkxmkcD9JlINAGskJl5hSvrBxnwTyb6V920pdFXTDNXjuSTOXYHMQJVREjohQVgJbZ
qGYa0z7QmLsaSdPfiU7DmZVVIVs1MiixP7cbz+nIMc2hakfmgJ1I81Pab8cyL8GePcs53IHvqq9d
38W0ZPMHxbYKwh/hxXVKFz0o0u2UV9hho25Cv1XDSE2CMlz3Q/q9UyndwAZ4XAygMisZ3WS4yejR
4m4bc9R5dIwOYUN9F7MHxSjPVBJg0L2nDTfmz+UhdqOnMESN3QYBbb/aOgxBDBZrol+hZXmJTSnq
gE3VJ9TDBjR04+qalXvsUTpuh8wVfp0UyaYjwf2ImARbxdBZQDHJUuht9CQqmu9oEibXkempMtlL
qRDYHjCd+7JQ/WFY1o9ODUe3amiwBwCUa1cnKWQ5hG4yO3vilbZzFnYnI3/7KmFG+TSPwKRNle/I
9Nn3ziS3cizEjiE88u8g/0gqYL2T7j0C6IBkJ8tDRXFnyAlrwoxDnxFKy/2Y/MWgWID4exW7xEnh
xt+CFY82Vu2hxUaw4ztG6d2HVL5nKw63zWBG5xFyCYbJyWaD4AGkXRre0mM3NBpZcNGGg6Oz3e7x
+PooFabTdFZR5V316ZPrY8KDUV1cGTkn2os40GxCTTugEhtGfpiuaECHAFj6Q9Iw+v/qI4YVg5q2
6H8ItMJOoIpLZBLH8deDIZWvOvRCsz3d5Y3XHxzPNS6hp7/lI+4Mi9E4JKpOcmTK4GA0IMJMhhP3
FTtx1luatgaWdwA2hFx/lVtUYN0hcRC0uCGRzHHIGIfBSHfQmOqstJjQOrjb6M0kG+RlmRbye19X
09l01M3USHNFG9+sZV1ZdwxerbtewAUn4ZXOB3yWXTsT7uNkY30tForRnD+ge1Pnr3sbpjpbyHj1
7Y9/+8ff/+1d/Xv4WUJ8YK5TtP/4O8/fS3Im4jDq/tfTfzyVtLLyr//zX9/zr//jH5f4nZZV+bv7
f37X7rO8e8s/2//9Tctf818/md/+z7/Of+ve/uXJpgCpOt36z2Z6+GyR9n79FbyO5Tv/f7/4x+fX
T3maqs8/v72XfcF+/eGTqIzi2z+/dPj48xvdrK836q/3afn5//zi8gL+/Lbr4+Lz7f/6D58Irv/8
psm/OZahc7K4nu64ji7sb3+Mn19fMuy/6VLnC5Y0mavRAP72BxbwLuJXmn9zpGManmfphmvblvz2
R1v2y5fk3wxP0AV16OqjojfFt/985f9yBP/7iP5RUPCWMWXzn98sx7O+/VH9daiX12ZL2+GX2DZd
cd21hG4Ivv7+9hAXId9v/B/EpS4TPqiouoj82PTeU1oyK0F8O6RL5ANzPNu+g30TMdi1nKiLFjs6
t/pWX2WDuGno0Qsq0vOc4pAFEP4Q5gBk3bF+8xy7XRc1O3KjhDGS/abURTOnzEdIGa/lMAWLU/eB
RgFJT81IggSRdCp91rzm2dW0p3J4q2gXMHZoD6qYmaEBDF1rerMRTkNZqkdn1oS4L3/jMX8IXf1s
ZEsQXK+fcAho/hQ09NNpenP7TMqtaQUl9i11KpgmrE2YD8FUPecTxo6OsqUaFbYfh/Bep4L+kjMD
tD1FAiRpqo5b32fUoofR7l6ypLmJTBNX/D8gfuMw3HETE3P4yBJKPEc6+ZodvJhFRszRk2aXv0MS
WuvYCHd5Klo/m0HTRcJ8zAYMJmF8gNz5yyGkw08ylV8WCGiLONYthvan1SA8R7oR8qKh67pYEkJe
sti6CF0OOOGQ3QbBtkI3gL4LQwBmtlNIFCUxfxX03SC7GiOQfbrqe/QbvsV2G3aA9Qbc0wBY7iey
ec5Blq6bJQnVtzzLOTRGMO/mSLsW7j4UeXNpBPt6md4TBilXqmYER5jU0e76gTTjyUFyJVokbUMH
oiH7IJhjERdCEMlR1+9zjZa8/IKW6psoQpVFxvB0qtLwyTCjj9DKOVxBXL2S7mHVqOlHvbZwfqPc
HxbMWupiZDMT4klozmJfkwSUdpr7c9ZxNlY9PMHZHXyN+tzPVJr5CY1iktlA/ZYvw2j/tKRj71y6
koXeF36pg24uJfBj22BQrxusQ+2h9lzzkQB4cmKzTu0qTMOGwqYFk+vVi3FEgNAd6LyWIRheYCwq
1Ltr2WfPTHmtA95jhllW/1tAcFgFdF4viG0lL7DBwr1OdDriwFI2ceselTnWx0oxNy4WXFAHbydd
qCvk8tAn5VRqcQaQ5mhGT11qv7TJvBED4LiRzkbduRI3jZ6d3S7ama5RHAitJIO3Ao5K7yVbQzaE
yF05+LykQa2jCBQpUvVR6x1X+DVkFLR1mGnvzTph0SZer0fLVqaVd8zjkb3zjjm0+V63Y8kk/T0e
85zv78g76+2d1gbRcWEH9F3wYRX8FJUY6X6mPvT0kGu/0VFKejgqU47jcdTLH+QSoIyxnWZDR3W8
our2gXXNwF74Ew28zvosbJI2yH1VxG/OGGnWVjf4rY5cXA54ZS1FLdazYpNYdjBSm8KiCuiz1I9R
7tW0X3D/cVnEmnqJMPRjGw78uHBYk1PxBOdl3lptXzGDRN5hPpleRfKz0ZyaeKLYqB6Hif10EYXa
Ohkg3rd+OZOM27sJrnIRdAeDDkav5zk9F7xP0mUJ1klyXJl/KSvfK81hbWfHu4Ywhnm01HWChvg7
+jF7dZCWrTjoPzqzh68bMV5LQv2HbOFAtZkeQ0O+mFwKcbZcPd3EEN+Rj2NFA5pYu0o853ry0GTH
gIV6nec2b6z0GPx7Z9mL0e+QmvgA85+lZl50wADRjHjd0wNF06LhvKNEZMbz3nYhlKU6C4+aYx8N
m+3w4rbxyDlnZDQDgZfVhxOO17zyNKrcnykakIpN7jEN83Lj0JdYhREYe40UjW2/iMtEKz8BL6S7
JkRPY4doeVPzLYbmhi4FLDP36avZZqDdZHpMySQisweeWE1n1Yug9doNx79wYFAYkhp+VD8CNjrr
uBh+T71acAAqW6WnyJ4QqxAt0g3tp9mVL9xwAhr5WnireoY/M+M9r1Yf+OCIEUKO8MukS7VOBX9s
WiVngtk3s6Xdq5GZbli2B0cxHFu4Kz3nK8yNFSyYJw+6WG/ATI9n1I9GsPUyZrZ4dYWeXNhb3yW0
lWfD2hZAWjci2zZWGRx1BCwo7zx/IZzVQB7W/RgzQwh/Ng5LDE2dkaYK0icEI4E+3Wt4ljwhzvlc
X/OkftYJbe87F/5OfJ+4OFSJHr3C02KPOpr3kG/qOOceR7+b9GMAZTfkLUw8M1ypEz1hO6qyrV5f
pyknlib42RmsvssHSRf88GqZr6X50po5jG+0tW1YPxOagFqqfdaYim+AYxzQX90qx0Qoa8FKNMLs
pLVNtKUxMXOvpGu8jMUUczn1YVYaWsYIGXioE+8wT6sUYw+qo2Alhfk5ow0euwrvCmax3mqvvTlq
cMG872kZih3h7g/sDHcj3nrw2hNNyRSIs1d1OzeFC8S13pHSFRb6oTTKNzWUOzFw9BJYJoExv1Tk
SBKMBhVvuBpRUawLRC4F0sE9fYwnSzjnnFweiXF5M07mzZXspBLSj9ZTOscbOcq3WDefLVFNeye1
rzomtZ6y5E7rDQIlO24jdU2oLFGMeDuzlUAxiSB73wlUytgnc2u6N2aUogNqAxLclmCR0tloAZdx
GUMJDePhpYxA8htp/Zq4w3auK/O5FFAGSrM/Y0s50GIpti07hnVIYtY6tvuWe7/+AMIp3OaVtdzI
8RkE58R7I5T8N6PtfkUBjF/eyXBhlLwBMvuFLOY9m0gdyjr52brtexbm+4KJLrasYdwPHukCwD2t
EtRUZpJiabkAIQxy5+wAJIbB2Hv2vVKlG+CWGF3c/CVuunNd89XGLr4nFKN+o1jHdUXBIc37GCCk
jy/gkQGT2Es4vSlaD+SWMa3Q3t6SCY5rukLEgVgM+2Z965zsGRCcvvd097mdvTcZxrvBgzUw22N1
MzwkwEBJ1gXbop3b31uMQ9oU52+hCEWZSdA50mYjnbeHedHXE1lL61Y17q6KznYxvHTFB4AQ6p5M
/62nkjuP4pY6YK3soc8gmq4xELDCYhVFtBe7znsd/MxYQ5Bb42h2raFmm9tzu2ywRvyq6X3AvTmb
cg52gQp3Fig9gxZGQAbKqtFcIkZkTmHDJNudUQCWZPuNqMiKGpWuZnlXq0qJo5Ls/pAZ41CdrWPR
z/mmZUO5l+6RTFhjXdcp2DU37C/pZIGwLUhsT6ufHQIBgnGA0XRJzKGauAhjTEnGhame9eKGFhl9
ZnHCDruOMSfiJiO2u+YXYeRT3LqHASk8+viVo/g8+XAPfcMikBjDPslEDM1FlDskaj9E7XRAekx4
hTZAp7DU4IzBz5lNPJdW8xux/ac3LQ5bGmG2GLaqoQnTKMNvaymOBYIPq7P244QwVHruxOGgX2Ei
3gAj4btu+6mZE4yR4TY0eCe7PvQQtoY4yqSPxpMTWZKkogyOXK6MW/iZsvQSOtFgPp49m2KkOjp1
aPies+h5xfjZp00GDkY7Y0iC2STn8TBn48+o73BKVQIAnZUSwE77uu8sCfACiklH0dZb6YPeM+iO
Adbk47SNjOxzSAmytuzsrpCwDxo54ts2ZbOLA1RHlkKS7AUCAnAHIECrf6dp8mHmkrRHsvCKxL7Y
c0wwAzBVQK9IRLoC8ylTPaWF5yl7GeDBJ5G7axNcsF7dNUgw1I74LTo3E4SzEbuGY1efadOGfg5J
gCNUErmI6Ce1u2ernc+zN/5ShnOTaJTDfDUSY6rRS7V+VGo+FDpUo3hmh+bC8WM1+MztuF0VjUdT
QrdI5zZ/S8Ml2oOg1WCm/DDbbeZ1vDUq/Yk7S9Fe0PRNUUavNulzNCW7cs+Mh/rE5reZY/sBJ30g
k7pYIRhDIB8Skl6XeXDEDHGbtJ63AStRhk42dgmYLjVkKaPUoLu590neX8WgzffUWsRox9DDLEZn
fag92wC22zrlXut81GW9mZel2BgkrEfHeLO8hgKpfW+8cRfVWFhg2++VhG3ART0yMCKJvf+VDrnA
yMQLj5hp9IDEEDPgj0/CnVOiUl7r7byutZRXrL/3kTzP2XSe7AC9CwEvbePtzZZTCSr/Om2m+7ED
VT2lIQ7gjtY2a+626pD8AK1UwytF+KprudS1p9blnWI+hH53JCkusH/EM9GwWT4+NAA8Ga//8ECK
W+jwNRJdpuCuNMdrQDFZ2b+x3KyQRFVr3Mhv7PDekgBa9BBuO5r1I8VwUJgnTs8j6IOj3bjVITSd
n7C6fTWjDwE0JNZYh59G4He9KB+6VF69Ct2Pp9eH0mt4n5p0bcUDKPPAbDfKRjYr9XtlZnjlZHYg
9havw4R4t5w73+vn3/TgiJyJ9xQ8pl+r4GlGngpd+kUVAA0jEopqe0KDNyIpHj6V/TKVv9TEBUsE
850xOFs7mp9JiHgZLVOsBHkmrBqOxhYwfUWUq6+iIbw3WlFvpq7ek1+FgaWhWKXEnNN27ebVL7a8
5jrP5lMZMIsAarCVDLBX00bV4rNLLXIpJWTPnGwAp6FwiYFJOe+Slny53Nkj7aUZaCtj3PwIjCdl
sx8Nk+rZTOHXRN60K4JsX9lsp3UUEgZaaRu2OfBpsqQlCTHmkjemlaCUbQ50NvuYcyvMA08xPiUN
hn3b136k1ykne/hmuZjvouDWGOVj0Y33qm2ezbJPuGHkrz0zQKBGw4s+mJfRDA+DR/5hlGeAbaq3
eibNj/u+X3KKb4sZRI8UUvDGdC+amTh3SoaPY9HHJwBuaHrwCwLFkb9N2v4bMz0Q29kRWAfiln8W
Yu3MA2cbvIsaHGkiuPNgP1iHauEhaRAPzRNXDQajDPpn0Hrs6VTG73BwNavR2pZICBjCtZvKCpF+
6wS3gUS3gI8YLFEJwRIuVkv2puFmCjO+gz3v0vmtVvWQ7egpq7MbNMc4WHytmYk7xA3nE2YoyDK4
1xAH6ZDtAUtEEhuRa3fVEoIhjpocgARyRFsR0yEF6lYBv7DBYyP+VD9jWe0diZpGp6FtyhIEAkW0
P7CDKOLuFsLDPRk29GmR742sWkQEGKx1bf49FnVwKCwUrcBJvFXNCd3bAztY5OWOXu+wTcYHK4t9
jyqspP/Galtwgi5Rhf0NudFDrTc2q250QEz/rHuGDRAiIPNBJ+etrt8dD0uoUwqxsQAgY05jCdLw
wm3sZEBqjJHOqi4NOICBVvMhcvttzcxkLY0RlyGEuKyuGeCbXGClaUETiuVDTKQ5Pa6BS0xfeB3V
QaQs2oFDZ5zA6J6QxltGSj2Ks/QjbQAxZiMbm3RkDtJjeA/zade2xn1jaqAkscbPYgscI90Jo4Zd
bpJQn4p4L+iFU25QJMGWLNGYbBz9h6fYSbowU3suI1sOky/RwCFxCs6G7ThHPZ7pYsN0Mq2aeXiT
k/IDNqsobrpuyLsmsWmEERfAdiu99yYUQnPZ2DtVuJvph4u65p6JseWwwvdV8FOitFnrLqBZ7MUQ
npAyqcLoX1OMquwIojs3ejf7A3E9OigW3NCswPTs9Se16HLMHoOLizVyG/YsljPSQ5hNvgLDSDdS
yU1Ra/YGMSpa1xr3RJQlSLTiN6RT5asyMaT66CfLK57y/+DovJYbx7Uo+kWsAiPIV4kKliw5u+1+
YbXbbTBHMOHrZ2leXHembtljmQRO2Httun8NZIXATkZhxPTxs0ZCbPFFEejk5RZajCSz9l0H+ivr
5q9qBIJnzetODaaNw+RnZF/MDQOVtBfWc8cqchnhV93WII6VHLjJ041XAuXmziW8nCX5Wr+STOli
JAHsUgziN1jGY47uW2UtUkPnL4Caf9UIMaQpSUIsmqPl1r/s/jIM7eO6JfimZy7GeLRY30yX/BAl
h6poSt/r2FXgwUvGswdDN4XYId9Lft8tvcN94bpQ+6x833jek5zcj4rWx1onMpkT+SFbZ2cm2I9e
qJaYbN+/SBbfpoDFd9SU4a4LY8uxHnQ/FfuaQmJT5eEt+nx66f9P/CNJOGDsiQ5AnEU/45Xr6kMZ
InGZUUJtbDaG6zCSaVdFQPYkCz34Ny9Zh/C7JrcPev3X0MMa6dv0k45nG9hEvxLQtquDnBMFH6XD
nHHbK1q1ZYAib1NateBSmpnUUa+ar16XHYkhSLa2cOYt4nOfaUwu9nmRNDupl9fUbn4qdnZLseZI
FvN/jktfoOKawL04s6lmAoT4EJSZJ+XeQ4U44yFB41GjGFZuja/FrmIcxNGZbcvEZc9OF57Jkdbi
azCkBRfVvqlhO+nomHrvSNlSZMtbn2XooQzGU1B4PvxXn9lBguRQdgs5AZ5/AAG+8Y33yECaTHKn
fvbhvBWYmzc5NJLNwsxxxFG6Aa9PjQpLZr4uvkB16RDhkh29dRJnElk/0XZTEAwe+MZaPXn+CzbI
8FgInIEWeh6bB9oNna0Zl4+wHJ9n1Ej9JDib0+yv8cy8xzM6Wyw8Yfwj+9oOSfU5QW/fVzUreV+f
O7ZbV0yDE9lh9iOwnL1T9N9OHT1PPs7FIi8hNd8wqhm1PhtgSC9Fe8a6z147s+Joasi2sQcTZ8Wj
EqOzC1ysXdPAQAstS56kSdw7eNrAjcNXIgUlU+VuaZv5bDTnZTN4DI1nYkxL6gbjdZhxBpi4Dsy4
CWr/octER857/l3obxdrA680y1UiFdHCL895wjbRkGRoAmB0sByiOJ3lT6mG7pGlP287g4ctUGKE
gT2b4QoXsNLrrhztHOCt/wGZBj+yTQyI3QK5RP0ULDC0GgQWfIaK4N2qmACPNRHpRCl+uMLH1xTm
c3jlYCIvYHBwBReDRzPLF9fHqZj4S7J1uiJAJdoi/NIhTDnGpI+6is4U2OgmirKHsun0eEGxuxUJ
FsyZ2k4Fc7Vj+jNuqavvnF4Dn7rFrbq5x7q4zLfjmCX3Xc6IwujHpQv2BCvRLVXFJSnIPCinRxil
j1Hw6s8Sgm3AD1C0j73RbwAYL6xiT2sRhDHKbwGs3D1oC+YPbpODB+7M/bRCi+ikUZJmW7oXUiye
HSJrD4siTHYKhldWuWc2zyhFPWq10baPs4V/bMm+yBs26EGYcAsH+b/55k48kZxbovyuT/3oWHzM
FA1W9jCVMA7dCAscKrsNhulnqGekWbS/K14WZmEPc6eJ141Chu9DDXL2zUNvCaFiPRtan7529yIA
wTXxZhPu/FXZCwRgxBW1FQDhyJyd7/ixNTt3aml/yEwvt6N0s5h17raJFPZyx81Y+Mgqpjug2APh
ep9X+6VFjzujQp2K0buf9fqZJC++k0RMESeiABPxU0TNn6hmVt25IMUXmzsgl796quQx0786lTE4
n0FNZAQWMlzsGEwCMIguUcJFsjQtcoWCpHa7I/QIGCcMtg5mB9b7h9CmI+dcI0wlY/kV1BdtcnyG
y8SRfMvQDspnT/RPQfZeGovPetTWvpy5llCvckZ0aA45qCEHJA9pZt1H/tOkiWUtQ0EUIwETU3uJ
RBbEc978kW73ioGgP4WwqYNc5ZsWj3RsSMHjNOPVW8zW1//G+SbWMPfdVBN2HXl7Oyx+Jc56tW3o
YYznUb/Lt3K81UTTXUpg8AaWWbaDMnNxS/0YyZVTVP5yB077Z1NMKoa087RM+LEbJWETKYkh1+a2
HBHwRrRiVoETAKI4UHq4ezd4PMYw1KzEwgb2FRLjKP2js5QvhO4B5gYJO7T6ioG1jusleUzD4bno
MZZjPv2H9pPVWTuPu6EillBTV4/ylYnXAVjQA5zTnVuAl7eYDCrh6S34AHKQfP2n1cGx3KV6IYRx
hBe5QMffruiLRsWgbBrZ/7XUeV5/1NnMZn6MPhxfXjzk3R1bPZs0B985oRdk48DltbS8CoolEdaE
Jwu93SbvzTtQIY7dh9ALXix3/iHXkF015lBt+6TD0vYt/nr0bq5gFGxHFq9oMsF9zBbCENYOV81G
dt952Xtgv9da/83yzhDSEHyiSKb/pfnYTfBrSXHbDHTEO2Xk2SpdGAI+0TBhoDAvhP8E2LXdGmh+
UzU+rJz7UZkDVI76Z+G91ybnGPLMXdVScZStMPyVMrQlphriei1fe9lclsgg19fsOpb0Bfcfi5q5
swHI8QyRcJF03i3SuKK1LH87FvupOroC9fjBZY1rbNHPaBbBW/j/kNDIteM1ZcQ6gnACYM0KpA3H
6hQKcUNDAO9IHMH+NOuzrR82JMtnLrxCyd/Fr/OT68JJsAYHsQnO1I23wRXybeS8ixIyLXKbj95p
NONrtgpkao8xoqqG7BCpmYJv7KogLTqsoVr24T2WG44GE1QHP/1MWqTNYZKKQ+4V/3wo95spzF6I
Nl/vJjzd52rId8tImi0r7BcUyPvOvoXAYV/uVvoaq6JSxYJUy4uDjymrGBEETonYdEA7XCzu72pq
Xi2EWfAakOd6L3WbZkcuJcAqafTd+MnJzoK/hoi8LWuMkHrD3S1EFddWPuBtVY82o+QUvEBap+6B
DczO7sx5cQOGGVPWb/O6uma9OKfoXbbuTex3ntoINTd7h0EPj6Vgg8ZcVYjsFDKT0Tp9mzjCdMaC
XOUZJ2wdjNt2p/3lvZcMmea+RC2HbjwoSJhqI5I6Yq8vjgFBJFeEiF9AJSWzCvWqrRtv2C/fQWz9
cl4t18Y5DCl5tdZ7369K6KZGHyYedVPICzab5wE77Ewa3cZ3MFXl8pkZOMS2rnBRtc79bkncL471
bl7+leP4VSI8jb3z1JkvuYaPuX2Ldyb5xRKeOrX1h0qApwxrd4Bj+lyyfN6MkmBkFNRO5Xe7oZ8O
Sz9+32BX+S2WQY6Iq9Dx0VXGSMIsAlonmslUHrC3Uvsn5JoPK3ob339gY09Rx0gKUkuVPi5WQD5G
TSprW0xfKIEu+Cjwkc3Uoi0sZ+GTLJFPzNBn9dsQsXibwut5bq/dlF/rJTxbWBwI3VxuRX3LKDTd
Q3ehnSm5HHTC/d+36O0ch8b2J5sJ0JQ2fxifFMgNRkPk/HJDv+TvS9RQDFtoKC0i2Ya0j2mCXvqg
FEyKWGePKVugIOhQTa7nUIDRoJ8Ox4Tba2ALP3ewkLJlPxBuE2c5hLQoUlSbDVYjUR/Cie9FvPcO
XsZjkXsdCq7mqLvvsZu2UJ5fNYRmih1BIHrw2w4WID59f0rIzcPuylM9qU+vsk+iaX6RtlTSYhU+
IzRAgFZSvLlmRFGrmE717LqDcHo3Di7Kov8RtUKAGbbPdqT3JbQj4IzRFw3BUc75Z0VoamIEPYas
/zqN7W09IEwbqpS/Ip+6Y9+hTkaY8o57msbSEd91WMg9m3ayK7KrqSlYBREU0AFVHrchYMCA8m3t
A+e+qOvPoGuwmXrkiJOHc8hv7UN+i4uDC39tA/+rLxG4uzLFZHbEzeTxnlp0OIu766iWULQNAO6A
YEISKU+GIMEbHXKyT10Abb9qTbjzublXXPZHjpS3CYBXbOviuwVfsE/Kvj/LsPzDIBwBAONOLwSh
0+tnywKtjFFr1xY8F+TtYi5pwX7ejKxp869LrJelJD5+HqP7paUBAot9t7KP8fnQYmmnT7zidZwB
w0Vnxoh67LlPXRp1ne9HVksbh4hqv28ZnqDzWagvUutf7qDYzurPBosvjRbVh2XMCbt1Rj2h91JF
txjWOg4Ij6HeWZiiCmhXjE0mMf7ywAD4M+yPsPoqgoX2O7LjCewp0zdNtpP0r8OUmaNB1jFgwOMk
3VsOaSLSM1ekSWeOLr6t038xuh5wf1Vvgei/E296C5EzbfIA4Ozgrz+k4fKqE/iyKDp18yMGFy9N
056yjiSBJfjVCWB0RUOwTHnz/YhLaPx+5+Bh4BhXGZDq/ISv8L5+xzZSIe1wuWAIntv4Uw1kElLn
hp8Io2aR28Fp/O0y2Hsn5czBaT3ES0ODI4N5eM/wrN4psNRWvnwozzJ//QBAiYieIFosWONSmOXL
oZKLvZeSp2zG7nkCFUptOHKfwM+YYQdoWABgjHF74sdh9VAM5lixWDwkRe9vtWIUr1qCNNORpt7H
A9Vk4G/ttj0Y3+FXV5gtcrXsI1V+RTjWN9zayKIJv/H7Tu9dZ8zYunJnLAgfRq8lz8e5YZ+Kjamq
f5pCajMBCdiyx3E34I2Y9Mr8lfFxullD3Oxu8w72DkpO1BBcPL+FHSOfPqD/5K6T8gpjiNYS9wOP
F/1H6XnhsR8IHYFGLCL9VtS3TUe36SO6+q6R6WZ6JLivQpHsv9kFFl0UpyyjN8R+rGyhphfbT3cs
mXGURWSbo7iGRfm9CAVMQdsbvOtxios8dJmsiTGYqYgXng/4BJOXn1Vd7cLMReetMrw9a3asfbXz
6qxE9Gsx8Jb+iUv4QyeRvFqatE1tovZQNxrWS8Q4JiVtPBzEcvr/C+nD1YFJwoNpg3yPegISmKW7
LSE4t7wNBlsMCM9F8tsvfup1CM7FLTjO8ygQR5q1SazqQHbg0zo3v+cSXVmCKT/2R3eHZa26rDLi
L2PqzTrWw0a2jO9IQNb3/ay/GY3WR34TeCkGK7/gPK8UOxzIvRt7hRoix/Z7ZBoIjAbrg1Zedidm
RlazOz83qO7BarOppM0d8g+EU3ceqYysIR+VH7xIjOrHakRwFFTpiqx5Vac64b6HcHYWUE78Xt0y
qrCkcLDBlGUyL53+IZmAjDVvQOjNfoGQs8vJ3NmaxD7nnuT0VswyebDJoZ05uSqy61QK47X79IXb
v9bOTV2SfgCngg2aIjGS2oXlrPNHYFg/vaFaZeddWUDlWUTfwkuKtxUuYJsLtYc5/Q0iOThWvnhN
EX/tEqvC45WL6aVd8bjoHBfTQjPbKvZOlau+Jr+xLkKqz6UNef9d1OVudCkRNkFfnRl2q/w60Ed1
6GvCwrA+7IFxMGc7SobSaEg64GNhcse08YlwHoIUZygtvf+wJsPBHvv+Tib63v/fppVZENuV+w1L
n2vrFvbhDdG7NeQnbF+ct7rEGmn08MaRegQIP+L3zgv+v1ZgToNSJ4U14eDYmFqUIDFzgjo3kY0V
DPYdWvIKN96IMqxRd6ZghsRwum+B7Gl0oxw2Cpeqo1495SEQskWzs/vy1eGvPgPO2Q8DME1d2XRp
ksGmn3Ybpx8wRAECv42Ghqb+ThgzQSR5o7OzN9Bm30EzbFBoZQhwAGTa4z7H/BcXM/AgwTSHOmzi
jZg+6pwzpCItg0kcnFN8G+1xBZkrTPImSvG4SJIo8C0HZEm2f5oKDErJCHhpoDEI/7CmPjwrgqro
oRGrjut7FoCnjIAn79tB33sO6xUrFB8NSe0PiQlezEpez3TbI3jcsZmdiFOoiXsJ1utiox2XtD1x
a/EE5imTAoG5KS8xJ4EiZs/+2uLRXCZqA9ofSvqe0FubwJys/Jz94lXI8G8q+jdLNPw7EG+lk70R
BjQdSPSgWHEY0hB0d2rK7JKDWiBQ6hlGPPM57D0goMubfN/tEHZFAFJ3vqE6G247BNI2XLOnwud6
bXnlI/562yUsYUpWrETrI3pvlkESvCR6JI1WTApvOrVr+zr63xY7se2kYVmu1eJsUvxu/GcAtoYf
AtoGtsYwp+ie3L21MqNXyfC8IkAD14i8vJYfZMM+hBJkB6iinIaA4juNkvsyYsicivTQdoSbjS2n
0FqPR7/GjsItdoS69TZ2zQnsOcrTiV1pRlpMTzQFEyP2x/0swBmKZMcUNQ7W7urcLmiGUEwh0uzg
5gjw3HbZeG3bn0PUTVvDbY9rEJtQFjjQEIL+w8MBtEkpXFiL6y0bVgPfgy/14AF5n6ayOYfTtoGA
eFokZxapy/zP/78UagqOnTelFwGouajIv7WtdyKigZcqVosSWPhmHpYOxAoUAWv67gmVR8CrWenl
7d3itT+pVvMe0Mwnt322AQXmsC9I/0YRvJdk6L7myraeU/ACOvCOVcPJ5lpkk0HMKHa5R/DeTJ1a
lZXzMHOR7qrBCTfCoX4Gex37NhFXvv2RBYKpmUmTvUsV6KBIhCtf/Epv+PM8Qswqkg8TvuQiXE9T
op5MYXaOKLC8TeMGtNR3Mnaf46pHtjJwcW00Soi3fi3++Ivo3Jljj6xZpy//9sKFI4owOw3X/EiG
y8vC4X1USMLGJGeM1aOSAhKxxiuSmq1XZW+s2uJM+HacGNAdS+p9qkH8kJnUbS0n5KhBdFTlGvP0
/Ix+8QPo3k55+k9CvkSmeR+YqBK6NwpzD2FjIuiawRPG3Ej5PWrbX6y96LVn8TXlSC2d8ZJLIlYx
2X7zWa6KnKTAg5XVbFsPI50/gDPR/fI+LctDm6Nyve1oWJGof/MQ7SdjTyjUVuS3bBY23PnYUZU9
ksUj7+Fq2XQ7aGkhyh7sKmXBC+VnHFE+o1jfTnzKI3tusFDqYzTMF8p8ObsRywP+ECH++m0ephy1
ls88MeIm4QedoZfCrA0CRuEtsgZsO7MgEqJ1xD3fWMy8bzlQALSErr432j0tAPbrlml0lYZyK1L3
p0aS5Jjh5WZMwQOGgFE2RpE8jiWc8WxMqBnSPpukgmEK7wb/NxzC6dpM31k3VlcjI1hArry3mxHZ
RERqQ7d3w8q/riI8EoNebJntNTgis/wcTOzLwIfPuIxmQ4AfgpbEDL/cvjIHmo76Yql2TzibuQPI
pTfJmI0olEsSNiSe8TBoX1xNTbq4AJFKKzm5YQ/iEH/gKUTB3+WSHvkW17nSyPWtFxE2zwOinPB3
03PrlQqifKmhRDneaR3Mi4doB+ENYMpmBWfrZacsh0U8V7/cufqi4PhlMWNM/BSt1zzejbO6shgL
t8vMzAAIAUNi/7SU4adj2Xs/kfcqQkRryfGBE/mY9skrZAtgxzkCZiBBLvR9oIp8TkPyey2n3wDX
SDgMdoZZRO+marumkY88ZzwRdVcTr8zLwszigTX2d+3KF9V9dxxpcWIfanIeTP7mmOpXuoQo5/32
uer7Jxt33ja1qocJ2ygL+vHH8aEpF2P/UDb2j017th2p8hmYOw+9bJu7xDGoYxH3sV/5Rg9fHIEu
vdS9BduC+G22Lf2zEfUxLU2/G+d2h+vpES7tcWWr4lsiOSWz3A8YxfHtNZw+xXBejL0+3lAiUfZU
jm645zd04iJR//oUgCrgtZ1gxekvlU1KKIPH2TXdwUkBDLLuPIk+TE+UB8+GaJv70Yv1LKkieskd
jq0ABtTWLlIvpm8lmMOsBw1Dwi7okmEfHNMQ+lpbPSPeqw5eI7E4E1PJfC0s955CVZ7iwSiTzv6A
k3axq/EVqlP7XhP4fDFDiC7BFciBTSBOdss0l/c0f64IrBbKzEfWIDNLGpE8lkFwsepw35mr0zkk
7Gr/KGZZ7QczzicSn5uNnjoS6jlCXLuyzpPRsPizq4MWjshX3hxHX1jVyFPF/sh4oMuywA7i3oR7
8jIQKEHOOAG0vt3Ga42hMlT7Vel6g4rhRFRb+xUiyCmm0f9Upsn3vNn+HbD95kX38q21rgFUr1cW
kM5T1YxxIYFfqZwl4zIQoOPkTR/bNoa6//8xy2KxlgDp0ZlsJlQ+75mTjed05unKG+WfPI8IQc0T
dMwEGaLcm8G7v4CZdbRDhA6Q/XemWOkWHXyySyt5DxE6dn1msSbhz9bVlY1CCMmmCt9dP1OXqAS9
nU1cDiTSWwZZT0kONv499AB1++ig3rwT7YqLvERQNaSSJjQbH2j4nZ0kwmRn5yiElF/rJxbAJBaE
Vv2y1pwcbdQp7qSceevq/mk5X9FB/tSFFTxqox4rHIXIwdbmed6SXpPAQWrBtmvbOWRuiySrdF78
rM1jlfv+q0pIRhJe8da7ZfK6MGkZEtY3ihptbzCvH4COpYj5Zv9phsF0CCP93htS5KBPu1O/nOXU
qkMPtU5Zo/jXqbV5QQHBXZ4w8G8aH4xRMzwW6ByvHXzGKW3S19nG9N307k1B36CyFGO6d0d0C+3C
IMYn/nxy/UNNdMrbRG3eiwiKYXKpgnK6KFJjMDVhRxDL9EjWYY2ae/m2IQfg20X+Ok1OcMf28ika
5xUVZQkufLYk3skBS0jbEW88zN8p+96zIva8dS7GlBK+fclWOCfXhxnVVfIOHIn9AZIyGuq6zF12
EeEcgNlKVj0otPztGOFZQObr3dle5BKiN1D4+GZv05Dv8KHLOPNJklrLt6jJ2t2cBCxyV1+dR8/5
rltH4RXw/tV+lRwcw/wL8OCyNQBEnnr9wQwqOGEIvtNE197xiIi49irWl5IKVLoCWX6H2k2O/Aq2
XmGq4Pjdpnqezg3GJuTiWu8xkURxHqT9RXSnKOmbF6acsnPrB6HD7G6EKYDzQt1ijm5Ln1QKNgsC
HVE5sVTiYbvLs++8r18l4vqCPXGeti/ZbU8mApwXOWh3dxIMTtAnf6iRjIwUN5VKbvdw5SUbtjYN
jCynvHcyajzw23T7sn5rGxwQwMJi9rp9vDgD8/MOvGtiiOBZbvyaeVDYQRfuF2hOf7jkxF51E3Mg
RG8xcJ/vkG+EPM29TeUns00RtQbSJhwhco6+jXCuHom70gtx47cXZ26wGyURu/4aB/RjruEsmWwI
yGzDniLSeYXllD5pjBu/u3r2b2t3qNZju3duhQc6gorEt8Iw4yNlou6G9yZrFtAojXnAoP2xMreB
P7H8En0nTwxNeYwcp9+pGRCRmA3Cr4JhJdc2CiNnvEIffC1AoGBm8iEt24N3tbNluYF6LmOjkh2V
6uvK6upwM0ff8/PrHXSxGrp4ZZ1U77rbDrUPRzLuZMrmaG/bIQF8QV68MDYyx4yZyRY787fvSP1a
5dZflpbe35mLEYVY9D5CWHVYMiEfnhOAjc5jpkT0Lc7o9B5zF3CdpRqWrhaOBhIQc1w2T8pPD3SV
3s4uQ/vgZd17Kh3Ky9l6ytQwxPatZQyVm51IXp64iSh5UZg+py3LFtqR4i63b1oCtn5bL5W4/5du
lyZU0BXJWhfL7x6C7mGEYnaArINIauheOwTNCPzc7KFw5Hc3Th2O+YU49bwk/WNAJ+xa7gEeiD4B
/Oux91ElOy0vZp2cu3QIjyBkVqLZJ+bNs/Th9RPxUHXUcrm5abNE29H0AtLN68FwEkrAl0FjjjR5
tF9oAHqyB+4IWDnjpFtOvSHR2h+YaPliedSBTQZ2hz/fkm2crl550A7tpr7RNEfL+lgDNmB0pPlj
dQuRK1IiwtJrF9Yzg7jcfStmvJhMaWF/Rrucdcl+zp3ydY4eDd6NM0cMuuBoTFjT6GQn8Snt23GW
FznPT4uqEZxiMSTIQfELl35wXxTdJ6S5Lh6y0Lt3FyZA46jBdRXRflxTkEiDcs9O1dMYpHsbLfK9
BON7CfBlGJtp6GL55X703ORELqFzQkP2P9NyDsmTnaxujJ3WpdOrD1Yt7oH+v6l2YiUBX4qj0M9i
LeDLNgBkbhiRwWfAy37LELqlFVSHH3dpEQGY4h+jvouvKFOc3mae3wZ0/VWJKgYJm2jUL1hw9sYB
LOWqknaXu50RDPl2Knu3SD64jPZnjrPQj1ZACJNztQb5gvPSi4UoA3DiBIthSMLK6L8RVvq3sVle
kqXl8sfwt8HMqymwWpxg/Sem8d7WGpJhZHm/vWbhoUgbFYeaMBtvRYVqlHzy1LKJzOTucNDZd+TZ
/vYSVPJtg/jKTIJK1vuNamndih7tMxFhX6EGBOtkZGDZXngh32HB3gdeKyk8L26SHv6DxWltTHiX
uNkubHxvM498P+2VOq6WeQ8064/Vg2mgrajuE+ZHCDgGC1wYYp9GNE+ON53Z5UHpLVf6WrCJoc8w
e1r7qwyT5Gy89liHC5tc+VQH6iVxCxm3dpTfpauzC6sDlpSLFzHxo7ckgreQByabcClMRN0jn9Wc
B0Tef4qk/y2xk8b52rNqdi/2ykI6WaI7b2SX5SeAUnRK5q5BbU/K5aX2tiz3ti2D48mnsPJIFCd1
b3jqWolrATOX9rqtiGoH0bz7Uc7ZjyXgwuf2NxApvfFv6rY6yl+jsf+0smCO05tJWtYFEjBhU3Gz
nBgi8aKMLmIHe4VLZAXaxxzSdo5NkpiFqQ0B55lpH0jqyaI7FKP7Trrmh+dFH3m3vMC9Zm7ZdncG
ISGGJCrD1OqPNWBNvAHhBev1eJNVhm1LH/ExrsEbOdb6gWgxNlapH8VOEXwUpt17DflbcgmRJRlN
ArnYZomDtrq7J6s9Ro5H1oi1fumWpLf2RkMYXpsgfKhd9nMtIG0/vGRJeolc+nnXoa1EEiz3rjXl
25CUUVBrmCMXeURb5CCLD69NhXwlIfa2GDXRmOFfSJUuGWbFb2QpXwyRb1Hd4cO6QCDvnMeetAFQ
TSRXuo9Zntw79S0kqoH7NiBmHfk+notqPmy9X0oRfBbIO11h9hETTK6Kmo+rfSloJxOIiOiN/S19
zTHy+3UPE2TftKRYilmdh2X4DeWUoh1qIN/espt7HPKTwxRLMRvK18LeeLZ7tFnubiDPbh0Y/b6f
RyjcmocBJFWHWXtn5e5WrXeREpwWK03xZOdX6cGiNKuMQeMhbC5xTBi7fnYd+xsVg94Ggbl4OXrB
tnhm+/g4zz3fwfosbazhyKDMLe6CPGsrW7BmEMct9Xc9JkSkjuhqSmffax9+7dBu0B1j9LWArfSA
VNiZQKOFhTa9DR75SzkC49gNihcNL/j6/xdjC5AuCe4bm+Ac33pteze8/v9lILggzjHk0ndhKhpJ
ppsZ+nK4bzK7evXqlMQBe5zPcw5djPQnPt+6Ac8OrWtT5yGrC2ueSfm2ICGtqJsHuNoRskhs04cp
Ch5nOWUx66ifrKGbG9P1SK4Eotwg9WPHZmONFs5+BFH50IC9P2NIsR+5upZjQimz8SvnDyHe3H6m
3S0y87YkAxyiNekOjcWWO7EIgVBsbXiFa8g+znS2ui6/M2gOuB5ZGdk9g9f//xHZUn3q8GBsbNQo
y8wOnue1O5FexJQfbuaKPzB2l2SmveNL1Lt8NAPPS+vY7slbQchY9sgVEzREic/qKQz0KyEFbNUH
99egZ3Eab1/SuVSxVS973uC/Zh2n0wB95+QN/3wK0bvOw4Hrtozp2YUE+BJlpLem7aIjG+P15GYR
lpHbhtaCGBWIbjitB1XbL4gZs12WDB4jdD5u0hYci7+E71vNDgdrwRO2BrFEF3oX5CNZ3SyvXAcy
cN1YZ/Ym5EUPtnVXDMWpI1qPjVZ3CYz0ntewPL6ss75il25fA6S5jBbagmWszG6/tseEB1NAlCFs
h0IGdXOaaKLa77obsVSzaEDa2z6PvUg2vPiv9drLPWTqfSNI9XCdlfgZohgOpK1NSNmIaxfFpcCB
F3d4jbd5S2J9zazXFw7rCHmbJi3BGavwxTN/UyjQDAUjwNZ2B6zw0lZgY7XVv9cy2neaCGuhSBx0
0BMTR+28oCezu3cKgvRurFf+ZIj1SGfurlaDxDbtqsvAmsnX3gf/6Q945Qa/ZYxY7kkI8vah33Hm
Z+qYJdgLw/nkrOtLw9meeoT+RmH+PUS4fz27h//ihxQ+wpzSPv8JWSodXfXPn1nigsz+07UcYh7O
dvyPzXcgizuJAqbruSwsVfyIjug7PSIOu9UP8lFCOKhaJI5kNFn4RvptJVDfElbwM4/ZBW85apNm
H1gpdJhZVDFJqRedqhONer8ZF33qZ4YjY4/Vg5i/j2UBIH67Qg6hW7VbtibJEl40/vwNVzlBtbNX
7ELk8IcO7Xlouj1Mh5CQl+knM85TtwB6YjqFJN6um6PNKHsBv+sLFR4dMq4hVa/7oB1eURk/2SRe
7zBGjuS+Bwh2WJfmnwARKSKFj4NBi4+q7KPdRPppyMLZyoud1SzztR4eZV0FVNL6s5cWPUy7YjPx
cFotzPbR9JWgaouPjg58a0U4i8qKL/6aT2j7adK7IPQgHSfEdA/tDif1k9NF1LdrYsV1zm5USPhw
Joph9tpb9lt+MNvPbj2dMK4ecpQI8ZIBu3Cd5I+tHuDYjrskyJ8x2r6ULTC99mwU8w8ZJM5Bz029
g/MvN4ILLFdkJgPXOrS6eQPV024aza1hV+vrALA51okaMb5rYgcLYgorjaQpzRGukqaCDGTODnZj
f9i9ihmI6x1Z3Iw9EDVN9kDtv5qPIGzuoKsjI3UcIjh7VAkFgW24ZLaQsmm1ISYfZOcsx2BFwCWW
jhTQ1tegjqZrwtPlhd19rxMQC468EMWInmRyxPY/9s5kR25sy7K/Uqg5A7zsOSzSaL25mbl5J58Q
cneJfd/z62tREXgpKSKlekjkoIAchCMEl6xhd889Z++1g+ZZasmQ4dcsm6WNVBDx2opcKUcVA7VX
YBHhg9jaMppPdQmZQWY7IENgO7YoteeBQfQcePjLXHhryPGzNx3ZTRyhfvJhsqhVjZltmkA1mG/1
VNubMsNYji/p0RwCJLzwSwwqGqXLAq8GlE5/q0Plh/F/qlGcSt/Ql1WORAVBtZC+5J5BMwaKXnzP
soNwmbHKK/tusGh2Tx5TUD62YbqdbOUliuo3vWmf+pgVV1rQBOM0hKA6yT4s9M9aMONSq+cLsJVH
xnJnGZ9/0Q6PytAdbdFulCbfjHn8VprlnnAn4amqxn4rvosrDgpOSJzyiFrwXKCwC79quUCkuCR8
LTyNSv/qQ6wn/5gmQf+CiS7qJYxMFVqrusSWjQvdqaT+rIeGupH0pHFgZTGJryVPRU9dT5XmjBHf
nDbP0cTVdzFZKqVUMY/xTEey4HYctGUkUWT3XEE+V9TdQC3myEZtE6wExT7rtNvQhfeGj5Wk79hM
+mycyVItSvLPQJIH8/TcuUnFuDoRaF7BA+3lWKL3H+kWfkcNYW50SgJdXuiVLxHoTPLBwX1NyZuO
yWzCDt5hmnCiJEeo6IvotSfUS0vC16Zd+sJzbq6DRa9mBqSGa2Hebwy9v9HmPdSxMF1ofD1CuwYl
capfQyRxocDBJpeZvBml4Zntl01XflAhOvgHoPLYnhuLDDIShPvR6Fe9RF8ISRdS6054daCfkox8
5kGGUKLZpr/ps8BVFIwuZAHqK9WfvpYIZ1ObA6ZnE05+/wk1BJb/NGRaKw3n1DRMCqT6eepo3BnK
bDpTwpNLRpktIZNcqYPxPvR074pmgGIHdTcX5VYNjRO0CN0BaHbmMjopDborpbng6r4wGnHMoYbw
LdqDkaFLHYf8EHZq7AaVP+2Q2+2ajsuZ9JmOmnvYjTQ9yVryKrDUjs+d46RW+jFV0Z2aMmPVFZhx
LbJyumFU1hITeJjQrlpYzLu68aOA/ZFS5tJhVKkNdJgsFRljPjZMWUyzJ2np2TfHowZtE2NIQAcT
uCj3UPFa1PGV0CuLtg6/g8/yGljplUgjpEWQyWdQeTvFLJ6KsfQd5tBM3pXxS2ncC2P4MJETMP+j
FDBIJB2AqDAM2EOWL1cLqXZP/syzKeJTyKAbiTWSZ5OCzfGr5uTjy1UU/qIw7H3PXbEe2Z65iaGm
3oSDxs3il5g4XCOPEbmpmC2JQCOXrWYmaH/VVCk7dY2/KnhNQ7WZwqHuDdHU9InfufFEzYH5jKhV
5b4PIC/ppXqhZ3IZ8HN90SPxHvfNbkbYhjNfpPTgF7tGTlrTPL9YqNvUJoBkMPkfVnbLcATjQEFW
msrIFBo4NV9k2kwV9RYpBDHq6hJU7FyX+yJRciZS0UFrA51sWoPwRpnNV6YIwtdUJo+tpd9LNl4o
IBCPgQZFfLKduTLfQkMs8UyagtKY2sUiT1N06rxrGmRnCShF3eygNuGMMGWlXDWNfJJoYrp2E0Nq
AITEbAbdBzstd0S6CU2SUVYwxadJGQ2H7Lg732Q3mmbJlzwOnmYTNXFQ1edwaGhOJmt/tujzmGXm
JsV71E9AVI3iCQX8s5+qsLDU4oVWeY4gbpHTtUeyUN8A/TNHz2em0pjgDdqM69qWLordlxt0JeU2
quuzNhfqFtJqelArYOcZN5dVgrfQ7K1k4jaRBX004M302gyDKxw7Nva/o99LwCvkYGVKxRW5Lk13
jDRkMypJIu3qunjCMAo9AG7u4Eev6txvgtn+JCQedFlLo2WxfrYj+4qwv5J3y9Up3kUkH2ukdDUj
feLay2zcxaMEC8kU84rRHF1jQzYdrwwSjJ8Ffa2ArkVRESMnY13C8njuS8SKqPcOKplv0KRkZjwF
W/NxnSW02SnaweBoF5rPCnNvQ/X0L3mEtYEE8vt+3uT0EzmYLUsjrM6YiYanxD5bR5oqib4lmGAd
jvGjEfmfmjbBUoMdX+KuI/2g3JghBclYHtrQfNDt8AOy5s5fOguSgA3KSHNF4tfgKUgbTXV+jnSf
i1RCc6XNT01h3fXteWZEQ+e/u0w5k0O9UqkjimErS0wi+7g8Lf81PX5EQGpgZKqB1TqGEtOnCQ9z
DeJl36CgEE1DQGZ9MwDahANIHmkpKwK6LQVLr0uk6Bs7TkJJGiIYu2J2Oa6b2cfL0hIVYic4Zm0F
/JfoJMbdrDWKuHT6iQyopynmC7VBiaR4HCllOJdBVkKZ95ONtNE06nZD4PyYjwIVL8KX4VLKdrii
OQvl39jWw8RpoOjZlSTqlGmFGLtu4HuoX8YwvbJD7QBokfYGEZm29AylRi22cDz8fV1fRGbEbgI5
a9UV9sGIsgsAi2OTIc8x5dijqc1CLnDIFWplP4aRcCWAX+Bq85hkARynnXgmA8XkmdByWyTpM5y3
t7EINzFbyd1UVMMlRUkqi9p0E1u8VQa4Mzvzcw+tAEXKYr2ZnhQaFquOxQKaUjfDApzifdqW4LLa
Sx+mX3M/O9eNGXlyMVJGyNN2Irpl1SkaN7PJUjtYXAjBkj5i+cFqlkS8Ja42J+WNJs5Ia8TQUgK6
OdntbMJSbveG3hH/B+078SmLF4qfalq0qcSqS0WwlaZno8W9GIbaHoLDU6zTyRrj5gFDzGW2lPdG
HTaBkiL84kZJa+tLHaML7aaXvNJP04yYp+30e52mrts0/j3SPnhI89KVQMbGzn39rXKLY+WJNUIB
/0WT04zjFTPvZwFZkAkWUQsVkvDMzCEoA//QJ73dMvZ9soAPAQOwk/izgkJpV3wy/Zilyu8PCA7M
VTY1awAfDRPr7oX+TLcvRETJoMyI7EawFrpC42sGj2WRwECVgVUwad+T1CA8kCwDHQB7aV2GeZg2
49KMhsl3rkbi3XzqbxrTTJoQxzAAvGR6fUwi89bOrqxVw0ZriY9UPlRIOf8D7/x/g3f+Ct35f+ru
7UdyJxjPz9/gnIb9h2XohmaohqLKmmFZ/+J2mvIfsoF/k6tPM5SF6/kDt1MBcScLQfyAaenKv7id
ID01AVzN1jUhC91Q9H8H3Gn/7//1PbUTS76whGJZoEUVXkpdfv8dtdMf6InSBjBZ2gP4+BbmfeOx
kTH5BUhtww9ft58HxX7+7uj8hQ/9ARf663fV4KJ+/67VoDcmKxmSKdPc8pAoi37/X3sH8eM7ZJCe
69gozFWM2FCvDj1Eu1+/A7zVvx85VVE0w5Bl2ZZ/4p1OQzLJTct3mJkaTogaRjq6lJyrX78N18Av
32bBrn53gjT6ZH2n8jYTXoh6fBTuE/DU33wXKLD/8Ca6YeEpVG3F4Br9/k1sayTsYuBNym4rsm1M
xhlpmzTw4tOvv41q/vNb2YxfgdGaxs+nXiakAZx4aq6UOEbLCgGRTlwGi63LWe3y+ligW4x9mC4a
OiMZxgvzm8rFbCMF7wvuTYEimA0n31iTvoiWt1kPCiB7cmXUbK3N7QOejEOFCC8/pdONKfJGGr+Y
oMuwTaYm40O8OwkmBjOZvDwzX3KpOko13HIp2oULnjquVmI7wtunF4E49+u05I93zUrCPME46KJZ
xeehnG96yswFewFxDrSxOgzEH73Aej2/DKnkYKpCcZAY4VYnD1GGg6WWQOZB9sjseAhkkzOmIBnb
WqTQrX0Zs6tmfe3xgkTsytXmRMV4HHoUPwzpkAA5hQi3mZW7UCsXX9Y4JJukpYk55HuGbS74XYzP
9F5UaTuFBmvgTSUlKErjPa4VLPDs11DinJoYjRrWu6HU3Fg3+UY2W232IfW7ItZ5feqQzUyvQXKY
Qzaj/Yh4S1opaoOn2OFFGdv3kDgYROg307CJFkMPoBoRbn3CeVtM0lqPXlGw5zDdSdzIPXYL+aVf
PExV7nErDvq7XuJMwYgR5xiKUN4zlxtNZo3XlCB0bAIL7oCylljQIQgh13SHbMHOtWethuNa1Tsh
giPhLrjcXoyk8dL6nd1xj9FcCTiR70bcMuBgU8E2SUJvXbGP8qntmmpa1WkO1O+lF+YWGcyliP07
Pa0/D+PVYLSapDz2TPURACH7UmI4lpEfM+x7NTH2TPApAekYdTMXlSD6ieEioyUsmWOvgQ3nWs3Y
fA/NcfaNVaZ8qcUjslceqvtx2+PnChKa89h/VOmhhqs71RALoTwFAHPzo4TltMwKwExekS58DPXL
otKtUYLGBFIxBXJyC3n0ss+ptqGkb0S4BHpF7IbomlHMoKA74GRe6zEEeiXZd/1MpYNvsGnvRa0c
Wrl7KAvlQEOkr58UppOp0d/kABU0DKx60Niu9mvAcfdJ15xHUWy4OvcSVl5UI57SE5GGgcHGtGHh
e4iZx43cHFqGGKOl8MfglXwE9byh6gjEm47YW/ZpDWSnZDHsRmufCHmbGE/ih4OU+Y6qcjq1lGgN
jcQujLYJgebhggyirRB04ZIG4IruVCIKkUqLM9OsdHzSahV9UgnUkkWELTRbdZ101GDpUXtppByM
bK3ClWEyebOHvVEDmlsVU/BZJj8Ddy62Si5RvMvEwcBOgwKiRmiWyBIBQyaZ2H3y6TpKX82wW0ix
iAAs/+AbwZO5kzjjUqycKmt8VcauPRJAvZ6E8JqOUJw8J7KwxyAD7zG9Fdhhi0MZGjT0DnNytTTu
6/5gIDnJIjTd9AnhaMNlhBY9z6seQ7U5A47Nltw7IEpN59ICWvG99ossT664abMrukDMouvShrPD
q6Bz3KvjbTkNOTEtyVvX225Szhh324PZMuIb5TWZVYQLGg6ioQFRLsVmHJ16sn9//XD/iQD+Zy2h
/sej/ac1l+hcNZDVzFypzbZXYBkdv73+/3DjH37Njbd/jY2P3urPafu5/p4cv/yTvwpQ/Q9VNXXL
NjV6aaqArPmvApRfGYYqwKcbKsokc6lh/gLHq8YfghxxVVYtVQUha3Ey/wLHL79iWk7VI3TLoGsk
/q0CVF0ui+/A8QYKKdzZywc0dE3BQfZj8QGhLIz1svjKDBo87q58yO7FS1s4TCktWvwrw/tI9tme
RKSj2CKoLjbDJtmaB/swfdGP/Ue7Ky/NXf6Q7qRz+hF/iJW+TR9mgkneB3Z1TvWZZq+b7ya38iD4
uUw7t5pnH+Zd/xEODmQSAGh7MrCv1d74HF60r9EW49pR+cz+Hk2ZwOH/VD+0x2ZP7oNnn9sVVcIK
FegueVKu5XHw/Gu8U9fFveIqXnqho3plCIwI13rIvGiroZ9Y07C9Do+gQfgNcbhHECjH7qndVffS
WX1X9pgh18OmPRqb5E5fVxt/1W4TT96b69A1vsaXYs+nvFMP5tZ/ymjmOfa79VUqnIAZWu8GpG7A
j2I+5aSI5/cVrGd6vE59ttcIlR+D8Qwt3L68dadon/GyiNsv094+T08cwiPf4avi5Wt/Bylvb7iy
px/yM/1khzb9zX9QdsWGD+g27gNqSy/zyqO8V4/oUl15DYXrAXnUGhasi3rbyTbDl9xf150HI3Jb
7MXaXkteu+1OEPDo2EoHwF7bZANtEhjXNWQVJ7Z6zcObVHOQtgadBS/n74cnqIvBWyoOau4OB32H
Z8HN10sTzCnHI95PcKmfWlTAK5UCyHD0l/mYbaNreUDdkjnxrtoSOeDGfC+GIRwWhk07c51ti01w
UPb5Q/NKytHJuvAOz0gGfQewPBR2B0fgOtlEG8bb9+q2wpPwEdiu9Jwc+vOwsb5Op5qW1LN9Hzjj
s3pob/XZoosYbgA+aZjG+KC6I23lu2gtPChiG/qk6+6ztZ/2zOcgk3rZQZylG9dn70Zhfo6yrbkW
TnHi368iV3HAqx+IsZPX6KCjDcGin4BJONW1v2BipR+m3nHQMqhMq3Ebdk4tr6AYUovma4x7KCvK
Y79mWpI5DMtW44rMbXyJbnC6ZK6jucU9amYnXZvb9GPdEjjjGMQMoIA+DSBY96/Q6XAieuQiuo2n
eHhaTT5F9ZqdsEOtiYphdc6odB3uNy4jDPm70WT4jF6RNm1+pNkTUCyuhfHSmSSftl8lhRGHDZLk
gAbYwM6sbkfs087lHeCyi9Iz3yKKQTGAYs5VH/vrdNMfF/kkaoiMusXVMZgjycL19t6tWJIfU88S
7rYuvJmwdoVeORCLgz7RFyFhl0lCnF/EZ6nBqwn/xovSqKTcWEno8i7yCx27pMMXhpBpNdEN/mSR
HoVMVxYH+3PwqfARDK7JX6ZXjB9nDQww9uDdYeI6p0hQQEa0q+gRaSIeKPgfTkYEnfQFSFhAYfEa
abKXVU4srwKMss9gsvX7SFsBabQ96wg/+GCskA/44wVnev428JmMrWm7acS04wDWoPk0uuxyvOGe
tvUKlq0RHlSxJd1GjhwOaGuuDEbq4nnKdDrnr2Hi0MdnHJ/676R5rdW1euvoDsGOwKrc7xUveTL4
O5+0g6mc8scq22XP3TOJHJhUHWtbDuj0HIR1J4JJ3VfT2BD60jwl4downtpkbcvPKPUK8m9AD7nk
0zbpSs5X80tnkwO/KQw32U32Z9oI003Fg7UdbsPNfOKcuDkXx117LzNdp2dF1NC+vSarm7kTKMYd
kp4Laz2hP7fw01wDaTU8N8/ylT1Sv5YVj0YtyYmbTnK3Kh3uR+li3TfbDyZNuQMqEqNAeZK0z+YJ
VY/bvVTnLsHkyTBkOIngHhQCIWK4X5z81eweO/a0UWVuFJqtBRSz8Z0cczzXTuaYu2gFDHgV3eM1
9+BluuYJUyag2Ade5wXj0DVkUlXQL3cgGUvhHntMeVLsk/EGY9eJVrHXQyUPd9x2aE7c3HiGIOSo
tMJ7T5AvACQRZvRpyDRcLy5Xh0nWxBPazOyTDYkJWmF2il7k/AUuY/sqgh0a8y44Nl/VFil8+a7X
j/YZ1li3z+yjJm9WlQfY+6wDnBndx97zhves8YwYXJOLIB8r6HMwf/Qngd6/LJUV+yJQDiecmzwb
XWbFI7v9TcIvrt26jRWHqDrDiSL5wgM/d4x3BO2zlT9pkQaNJXsGcz2ccnwlNz92gWrZvYfoFSTC
vtsNq9Kt3qx7686MORTtqVrylR3ljR/tKd1PR/8MXXaFidHRd7wVJxVYjZceEfhBQZe25Q5owU57
RUPzxkR0OHRvKNa22mERgTLJZJZ0KY5WtapeBv0itswcVsqa78o8Eq7BuOF/Qs2Rt7B9/UV0T8xk
uOVaLcEO4DYdtjpd5WRTlUj49/5Mn33b6nS23OCjA6oOys6l+M+zPQ+EBE6KudmHyJbQ6DtIQjNH
p127jVafrW04OgJdjLUeDPDNF7nYE08wtqsPGQuvtvlvKXn/fwpBMtk2kBb1n4QgPX3Ou89t930t
K5Z/8WcxK2iZKqrKdFbX2W5oS8f0zxAkYRh/0BAlJMC0LNnSbf7NX6WsJFTykRRMJwpjdVVVbSrg
v2pZSeEFNVvYli3oxGqKsP+dYvanWtayCHUmBcmiKbgkMRnGT+1UG78YgmdGVFVfJMD/oFjKKGmP
wsgoIvqOhN2inu5w6d4JYLduWiPHQiVS7BTB8hPaaUm6XHLJiRZ3C2E/KEa6hmMIl6LLss2MSN6B
GGB7HSN6Oqc80QhFSAASGTxW8PcMMYUv0/93ooYRi82MQwNfffrulFz+rM2/b9/+w9dU2BMIG20q
Jbstlqbld03JMTLsZrBFcys0gQ4pXgCxX+sO0UCdLlncwIgcRLr6gaHsegjiYqdDTFjZIpdBkFKn
cDpORJ/5LsZAv9cpD2F6b6w8p08Tjxt8qibycwovTJb3qP24tYnLOaCfeo5b0wuiJjjILcorNfAR
f6iPv/6CnPXv9yTLeVRMQWdXoEVnT6L8dB7HqjFiMY7tTcYVuMoFo5kAIUViBdKh1qgnlDobVqqk
BSdluAW6LgN5LU3Pjhvvm8rf0v2TMNr2sdWZQ8sWdQIFakBa6fY3H/XHBvFfH5XoL6EzK2BU8FMv
va/VuOiasrsheYNersjCjUrZoAIb0q20gFkVtEqznt2h8h/ctgfVqcwgN8gJh8UXjFcpmN5KCxeL
YV5/8+F+7PYuH05Fzi9MhVavIqOB+fFCAUtMeoRezDeGsP1RTRB3SChYjpF+1UUI0QI00MpujNaL
udDcRMwGHvDjYAFR6NQ3HD/RReT2SY989bCMu3/z+f5+8L7tb03mMH9OZ378fDK4sNGoA3HTAtY7
+JDPACdRTqhae4hK/ZoOLaDBBByHFID20G2zXBuZFrtNrx/VNM5OeWhsRKTGR7jx5W/a8spy7v5j
a/zn4WN2pAKX1FSbB9iPH6+TjZ5gdQyKZlIpu06Dq8DUJFmFnb22NawhA8kjWNbzTa22+YNmdrsF
SsaGk74vPNiqZJxZWWFOKuKUetq7FZjiajeQVYC9TX8uVn8+qf/hsfD3m4ZHK1MslU6WxnjqpysR
EWau50qv3trYIooL8gIAneygodO5n/XXGdH1Hiku+7081b1fn0lzGbf8dKhsAFtMmZd5jL70K75/
JBG2q0iapio3e1RB38gDuyW0+kSlItyPY2lVjinBNqQyvYTJwM7YBuUOkB0J1BKybttttUOFJ2Nx
wboYHdTQnjedLjeICJppleLO9+IixMmgPwHXzkGkGo+jjk/R7lUqjFjHmG+Opyzsi3sLdmIzvASi
adGVg+Xq8+rJMsP3IZBM9Aa4VsMRuyLS5/qxSNT3FIRKFBPlmOgFQv9SetVsHG/0BPE3FNKVqzRw
OkAaHNB3FB/v4bT06ZHWTH16A1kEyy8LbTfuAPTgMKy3Rqtc4jqBa4pzNWB4AESWgAJw4sD+FcVY
Y3A2sa9DtC1UdhF9MVzmGki9r4r5kjbJKYuC6nf3298uEVsw1TR1Tbf4Auq3s/jdwtHXXIwlgINb
kKYIf3L2y6K10EkoEL/n4UlmEmD1ZX2LUrHH8I1Jkfg2K8bpGVv5Je/GDGGYVJOe89CmfXiTidgh
oDv73Qf9sSnFnUc9INOZ0nRWOZup2I+XkzClQeXmN28yFFYylreJKSdeaW7il1Rnt91j6aEAQKaT
gybr1HH8zb0v/nbvg4pn/IvgE6U3h22ZP353qAy5l+UQItxtABID9hE0jZUvIhi7Y6ttasCqO7wk
fZw5GCeZI/Uo0359U4m/Pb6Xz0CPT6HRpzLr/PmmojWoSF1BkIheapCbbUToPnSAtoVLkIAdntJs
XyFAdZQKbt88DAjyMph/gazY7gR+ZyWsRvMManq9B4tYoJL/9WfUKex+vPH5jNiPCLAE9k1/86dn
pM8iW0yNr9+qOEEG3JnHPke+NA3zYWjbcYeTpicujYSJxNfOPWhwD7cKgAghHXk9hN1ZAqdLN7Jj
XIWxE+CiuWYxTTUTi83elzaFakjnpNIgJttE1PZznO6a1vwcy61xBxuep8PErsBI0C7Ncpy/ZnV5
02BKG42kAPDiR/KOn0t4Wk9KXmBV+rYPxVWKGP3YL6WvxeeGfWo+yWQbVQrQcMLaN4RTnQHxlpsg
FTOB9/TBajuGBBnN87nqn1IEUr8+lmK5pn54iNoChToltClwLaGB+/Gak21NkufGt2+R0X2u8rj1
JlRM+LnwzcRBsS71BaUSkYbJWJ3LPuxBN4RhAi5Lgkybt5uIdPo7u5J+s7SYf39w4GnmalNtVaZN
bC4L+Xd3A5HB2NYkI3noJmpqDUH6fV1KXjGU+EMG/Jc+yR1xIxPBldiolkM5OeihnRxSyfzSpkaw
TqUYd6CEwhYmU7E225B0xSl6koN8voRGeQC8/SlWkvzS+qoBFX9sXRGAvRjAGO6kpApNUnqMal1n
i8tEZrXv/fmTbkz9XZbbPfwRuskNZuttoFc338LUkXZxsx2HIUbNh/Jbl+p1jTfowBjMyBWSgbBu
Ovguw5Mm9RCgdSldT7TsL1bZ36fCNq+sUDsV+7FDBz2+N5JzJWfp8Zu3NaoqpzR8dY3ITnG7MJWh
ik9snsu+uIuY1OJ2upOV+gw4SyMP3r+FViA2cdL2hwFshGQ3uAbNIcJ03OnzXckztc4l6y5vU83t
ouwk5rL+zSNFFX+/X9mCsT9TSatlw6Utv//uTJKFF9uVbNi3Ji3ekxwFdygaePO6fhf5NouCgp4P
5KF2STFVOZMkPaklFUxPecF8dzhO0AE5R8Dq0T76dzZwJiBKNbQhBZd+FQQHte3atV3Ez4kNr7Fr
tGVoJ8RDRESP1ywnoBgsipMA6psMPRTzEIyLmZT5vaLGm8EvmpufkrMW1ARgBpFBDpdqbrSaakqT
u2kPLAhqb5ofWW+JS6UbHwUIbsEPvmlztg/8enRzYULWnpKdpJXxrmv3k66+FjIyaFnKd6Ha3pl+
XSKrR3aLrJy9TjgiwWV8u6sGoyFWEQmCGqbpaWyTHabtHRvGkWmm+taHmD4QFZMV8FEsan1WsvDO
xPxNHuM2rJi51sGcb/MK6AdxkhkpuvTohsgkKM7qSlpB0tOoZeUZwjM+Lht7bwKFFiOwmaDYUxA5
thHN+rLfEw7y9u1PUUfBWLdYsFqCEw9Fj++IqBz7LiqmF92CcMcgttCcIGBCOSMndUqb8EJc/MOd
HVYwKtPaE6KPNlOAVL6WG7wd7XTLgHhZSgGWqmrIgjNn2RXSmbmmzVx22Eq1DU6k4aFdVdo2D/iT
nCPi6zpEGQZGtgITV4d81pfFRm7eJt3qDvj5KJf8jqCE3AKG2AvuipngvZxiPR5hoAda4vrWvDN6
WVn7JA3EehLiAcXgptn9CH+GDlk/D4elFksn9W4aygiRAkh80uUc8nzPciO4Ymt5Hen6zWfj7eRa
VNDwo7c0GzO+1ipjwKJhbMuTdq9qdJ5CiQFvHfgbSPRbYKAf4xQWj3iTwcj7/ZNu+vpxrvp5N9fL
6fCrj54AjYtmJu0mjFQadHlsn7/9EBWvnNYt4Y9tdAqx8B9I9oRW0xN3O4kR1LVWfJknbHZgxZre
K7uocpWkKu5EdQ5rpQP3E/jbsvMQa/cHefnB1AQKqbivCj84W3a088OvHZDqYwq6/BCFMgliaY1f
NUnp184wd03xBCdRPGaaba+xjbrK5Bso/aGQwm9BdRMkZ10duN6G3uN5EnvhVBGInryXWPIPw8j8
bYwkTFrZqB8jWNhQzq23mIvkGpiQxgfrLRkFlAH+h2rvsZnbACNDRIqTsKRtl2afsqAWO9FYJpyT
8Nxg1EeDMRdo4Qup3GhoGfCjDeY1xaTg1JMKUK6B16qnIEx1H+24GZdkMXY1s6/cqEEuoSnvhUEP
IotJ70hLUp3rsl0FtSooNxEW+3N4bo1R3RWSfiM+KbprNSiOWpCOGwLFEqck2Yv3Csu9NE71QxNy
44jQzDjOHjkB3RFOv3E08leC+yBkxJXpxQNDPNnPvlDiafth1LWr5CMi9uNEPVS60Xi5GvF0MwG3
lEZkr30ZwYGmVqeeNIFd4KN2KQr68p2NixrvUHSVF41qIuHGGEHXYowiibTW9Hu08ta9mEbzfl40
1UFLo7ruoEpKXyzTBA3Q456ZBvyGBOUk67Ey298I9L4pC3+sNejEMX82GTDTTfpZc0bUT81nN6Qb
VMoafPXWz1vywvx6HVuGN04qit+UB4U5Su8zOcYr26JESrjvgzTXtmW9CRAfe0NGdczunfltXH4a
zPBeNNLn3k48rVOeYx9YV1uIjdQskO2iz7dFQj1Yy2gnxKC9j1ocgOHosGOifFH8OLsW1RhSagPT
H0QDdN6qNO9A3Fj7p5zhP90u/313b3METIpWai72QtpS83y3EsZyrSglz94HfQq9LAFjKPe+F0g1
Ox5kT2XO/drYS1CtSs89kW3dGwrCVwODP+o2zKg6qr9+87hY94PSoGmaRhfl93lswXz9ujb8p/O1
NCKY1dPXVOh0/Phpx1A1tLgzg4e87sWdLGvm3sb3get55KY3BHExwbSNhko/DIVN0ep3h6opjcWA
mLtNNK25G/wDGS7SKU/HV4JMaabrY0sK3xw46ds0Jx1ZiO3OChNSieCVO3UNqD8fVGZhy5taQape
56AuvRArx2RgxFtcCjauAo/ysFrjM5TvY1X6NBOdK+W9j0kvt36jYTT/vjND789JI0dBVxf5549H
whBzCkRoiB6KSl0PffHWZdJ4YXNuRAGk1E4YR794hu/SPjbYmbwpHiouKL/d1mH0lGR+dmvKj6Yy
iJjruSJnNaguZkkUljnrSBftc6Gn4DQD4Pn+pMf7wMAu3MzEMsqW8giS/istBzRZpYXicQFb6yQc
7voqO4Zma54g8xHtnuM+q0NV2U8FleqyiqhV+1SNbYwBQtzR+wRI1eP5gulUG/HzDC13b6TFnhKl
IGmoVR7RGFKVlLYB60davBO+9VCU/teyaXqsDWN0TezNjAv8i8+D1xlWtRasyqZjoBuKcy7kbhMW
IJdkO/kCKpTegoEOcsra3zR/hPwPp4QmvqLJCk9lulA/9RnTrlCULOpKVHWK5tpxt9IV1hsFgDij
emVHzc4cvSpgwxSGsk56/SMnj/IY59FwFM2qYR26JySEfZYll6jiCA7IzNo46CnImFAz0FCZ7CX7
cNcsnBobaswIWewCBqrZRia3KyAdDORVdPbTSxOFKoMm3LyDZd/7Qxdf4Zg9ayL6Iiyt/KTX/Z9v
DYIp2shT91YThSLTIldbkCJJNcWbFpOsE3eCuXejs0uFAs/02tcJPus7FJflarCS6VD1MGdr0HDb
spQLwhoRWC4bAB7eCc6UbKfLfX1t8smLk2rc2xRZDjtmcfi/1J3ZbuTIlmX/pd95QRpnoPvF50nu
ktw1vhAKhcR5NA5Gfn0txq3qvhnZlYn7WEAmEIOkcHeSZnbO2XvtX+XFCLz+kM6V0WhhexdtctIF
8gK9mx7xl5Hzpzg4ItXt15atDaSXHgwIKveD+GH19yEo6VfcEGopPcSuERDzuzIvbz34oy0l23hU
jb3ucwNBbtfecRomiKKoXzwyyY7xpFdrv7UYncamcWvEiGf5Gy9kQSTPoP9dQ8f/c0fHZgbE/Mdn
z5mF+H98aiMbrESrN+VNN25J75v3lfTLvauDkHeJ/3M4Qzznk9XcacGTBAm8zSrUOi6TVNspinvC
TJub1cbLOjfek65nxB6ifHCb8pwWsXkMJXae1Gme5sgam3v8xXDK4g4E/ICvCORDOVjhuucjW5sj
RugsI6qP1F2kF5hFkannzL7H6a4vQpgyg3XNO0Y9nm+Tjsio2AksdHWRAuo9VpcwLXYhrsxDGPXu
GovNkXFMfgPxuTZC46zFnnmta5ISWXmrVgVnov/snWsENXbii6ahy4giDyYNmt48DKiwipF3OL1F
djreQ9jY2+EAtM01ulusodztCdocmbwKbvynMsRExzHcb/Q38DSrsvY/it60nz2tNLcDFWib6pQR
qjokmRJHTJkwMML+R4IPAeESacLUa7cS8/2Pwm93XpfuhlSoI2gJPK15LVdj3cdrIaN0n0nmJi7x
WxQWY3rD67hERMtqE9pMyDrzWg0eOqNiemyJ4bl33CSmZNuRrqTdrNiQGwB5LqFzsNpx8CD1ILB1
EzM2OlVdUy7DDgd2rq59NUJlY664qrUS5WsBExj9u7LQHTuq7ABgp+puCHAYUzpi1GkH7S41OEXK
bMYfz8y23q2njVeidK4m5LB9Ezwox1VrwKTjLqddt+8Ne6LcTYdHq+DJTLR1GuBotcSDRzN/HLvh
04++wH7mDy15vxunCwG5pb+AFqJAwDVXFfOYr4sTglOaD9LkvT07JbrulqN1Z1Pq0pBBvTXz5jEc
hhtCoZDqFMBxF5aGpChJhofSGaDbBt5Gs41FQOpDoQTrgJPIS9nHz9IrskuXoxEKjOJGhlF5X+Xi
rers6k6fx3p0mWEvjYl9wWs37ZOIftbI0TonCMoc0nOk6RcWO7xtoW5c/vog8quT/8eDI8MQw6OL
bKBd1H9vIIRcA2ImVHObqohYTyuMr7iYZ/SeTei2Vb93jtAIIgBoaOCidh3jReKbxwnWWm+UC93R
H2L9rPR2VUM5XGSklr0QJ11srahcOz3S1T4TkFlqEBNpHbCCzQtq23n2hmbfgPyWUC83nc6maoOH
eGk58jYmCLizKSpPlPiElrLPojfJmyNx1PqhVzAcDRheK0gdap6KPk15nFyg40fLlHRraueYnbjL
se+mzrJTaQ/7izs8zsNkO8UM9WpbjdupVSTHyN7YOPHJ4nQqsbbiaOOxCoXb0+EIrl2rTmSo9zeO
3YwYuvSTiind63TcT4XeWJtaIgULRs082LEFBpx59X4YHOCrU/3YsDo8MNhce11jnFPViIcabvvC
xRa87ucdR9PH619f0l995N8vKQcph4QZCgHvT2uzDMYcg5K8QUnf6jyLx6AjsiCN42sx+NETY8EP
e3A2KsCy3qSat4EnadxcwS+A022qZq5UJIV9j8rd7UhkNcWdRyoAKR3QZn5djr9+zf+fXin6WOZM
swBWd+lA/3E/CUMLRVAFTNCrq/nIW36VeL5vOfaI5qscbe4dXcKV91ufoIpy2DtBB3rTUO8jPMRD
mQw5yFZx/OuX5f+5hWuzu+mc0XlZjv3rpPQvRUUVlpkx0HK8SdrhVNNbQB94Mr2k2A5alOxzOcKd
MpuThEpdGI199Ose3dx4LDzczEJrQElbzQlWBi2hcd+3oOltCIdLlnLzRIMQE7XbDI9QBsxSIrVs
cUhLfxbQOF10pDna0g5GP5goH9gFQnfl6me/OTKNkkugS5AVquxKjtJ2dkvip5b3Rd+unZY2Q5jq
72FUPig/jE42wasko9jpOprKACvInjr1QD01Lr0U0ELpROmGvPt2EyIN7OjfLonTyta0fKaoIZEe
mFafp2SNNKTm9F5AUyQyCJMlhuJVs8z8vuA5QZcmvroIsAqYp3PQmYK8YxltZedcBo4T98JrWdp0
RtcRh35SkTMgnjmqQdK+jB3mlC89DcTRnuAqKjkkh6KynUURa846qirvgTxB79i7yHsTTune7D3K
Cad54cMBRviSKa89hyr4m16++fuRmJkxEgZE3IQS61SDv1WXHYWPHo2jutkS/EKIa5R3dW8m9pM5
es2KjhL5CFOMUygt2nPcxzt3dOJblsR7SZzVGsECaAc7sF5tYJ6Mbv2kNs62/PTcqbtzTfw5ltc/
DZ7R3iKCu7AYOVemrdhqFTmcNgwH8rcNcWHjPP/1TS7mmc6/rhfzezPRO9gogSzm479NA0oGnp2e
T+qmUrJIWpFuc93ozmPx3VKmPsd0QwcXfgpukiYE1UKz5K52cnQQY40yWSK+xLBzjfXEXMctuViU
e1ffTB91h1y8KuF44/l/0/D4pXX47UUzx3ORLmF7wzf4W+PbCVnFXK3Wb01Tb6TNXVxa3ksh8jPd
NMlKP1o7fSpH3NXLnvw5phNzTznXH0Ksf1aGBwYfNbVVBh8d+AskjyZANI2E2JVFsCaGgiZZRLBG
ZJanYeJ3xB+ptX1LU8jRQ2DLv6m7zN97+VwHTqAMjVwLWNafKmGGYGNsTN50I4TB3Xq19lVbBtM/
DcNSQgpNNFxRxeiLoW5QV9QxYc52A7EQRFsxtFy5cahXYoAsLKaN7qN1hpWsbbsa83qo7rnwNE8F
UtdYEgnR17Nodox+TFp+SlsiM1uZv2exX3OaTldEYxmctewS70v3htPrr286Y17Qf7t+PmPrueT3
vNkx8ccFPwda7GWZqd8y3UBcbxdnY+anZ0ie+/GUK+srCPAm6gw+NjzThHDZ8XM75u9RZL60enzy
IuPqG8eIgI2dMP5Oy/KndhIXw3d0g4eeO8zFXPnH12cy/69I8jJunneVwiL2R/Zv8LAossRPDz5C
r5Mc0hX9e89Mz8uqFWf+pk43yWD9rHw4dUXzM2kJo41LcgKcOFpl2pT/zSTvT3u9LZz50cXS7HrU
687vM2UZ+xkID/2GNfPLaChSy+JD8whnIct4VUZo3dC8COI9GWrD51YuN68bzVpMp/zZR/aPsSpP
MeUR6Q9oMhK1coYKC8BbOjrG7m8uuvX7fsrLJZGFY6Zrc970fn+5rp2YaVGZ4jZO5GhYKc5GT5/O
4RjXFGUu2HfTQ9AncRqPQbOHNZwfldCGdaKDKig8tzzIIk1WfQQFrm4s66RVbgZxKVKfKEso8ZZ6
6lKEIlPcx0aar4G4hDvzByZsuTIFQUNlFHTbMJIoNeqMkOlwZq+2hEQ4fkHInXCzs8+pk7BqJluB
7Ge4Kol3sSRvCXuG+QHqg12uK0hyYHMe+3aDg7T6bKuaJYi2voGVkDHLzJg4EmWSL4BsQ0yrYZTW
xAU21WII01eQ0U+q64DnkN2ClNvDoqH0Z96YhgC/uVcomdABkGviWdc0mZXwFVrwqRvvGHNpxBpK
Ex0ccA642NFRBM6n4uTkWAzwhgkBRRUHP1QRhSuG9AsmsnAUI8y4Ji4GjuEw1mvy5OA89RqdJsNF
ch/bIaySaxm73ao0tHqv/OGhTt2HCkIysKus3SZdhRy4LYnN00DWgDDfZC0bWq03I1j3T0B5wTnX
YGt0fi8Ojgt6itVKO6rS+igsDHQlF6dh3nsq4ndpQFqMwuHkSg+cnR0fIzp4t1/7fGxH4la15m6C
k81CnI/nHBnSWnmi3hZuBbMC5GZY4PmcXBg6sYfRiarJzgieCwMfOqtl0pFIsfQ0zDhh4iFDSqcU
6iDp8LSl2ydlEs5RFRhFS43ApL+52Wf57B+XOM/zARfp88mBLdb/bV8VObE1RmGnpC/ZX+TDmne/
xFGpcQAhpZZp39JwIo+QBZ1xe20Q46Dr9dYBR7byekvcQ0nbkUy4K8c8+Z5/AeJxJcKxuU/hsEBb
cvjQSQBfJpFH34Vc2aNlZMm6VqgsWweRuXhMRLWVdUMpWrGXkEfcbWXPGs/yhsNRM8W+iowVqaXp
iUPkS5W24o7h8E92Qu4mF41W7clnNYNFfNIbB+He20Xj3oei3Bdu+B0ZtfaiGu/Jj2hOjHwei2L+
Yb9+YtgV4CLsdZTlwyHt5u7saF+MEY1SURKE04sxPM9JVAtEKQTPhiTD517oX3L9xQxK4wz/R84U
Wa6/h0PWge4Rqa2qoWSmqn4uEcXnQjxNnB+BtdRH2C3vae86LMim2neQlhdBllZrEeniKZRxCMA3
C7YV1M/aLeS5KR8tzSP6oCOdg6QcZx8nzfBpIAjeGGVzHI14PAMy3HbULGQUmDFZNb65qfzmoSnJ
qLKBo53zQSV/s1R6fzoMcO+4bO9IhlBTsk/+cf9RMIhdu+shSGvAk1MHco6ZawTOOJFcNXH5PRQJ
mJMYNs7AXy6gBgXHYegPQUyXy4ae0mVEr8uw2P1KFmUMc63Tciuz9vHX2ROUiuA+cgm24adSo744
+GSdII+3kZo+HA93EdPH+1LgEvRwHz/WvX+XSP8AQl6eg3i0HhOf4ERLmFTnHFUWE9qhB/S8cOOk
eMxzmM69P2qnGjzFQyxK8yHdF10U3uVTTDa0FgscUh6em64CC67ViBsBXkW9OZ4Y1jK970nHiCoj
WKnQMpg+qOqtJgHxzNUgIwJdIEIhnSQf8r9l+ywabaOSath7NMfBNuKY7yeNySoZb0jA9WWbW2T5
CMzfYZ787Nv4i5mZtmsTjRjdgEuqVTC+2djbddi33rrOMYwTdvqfPoT/flb1p20Qf6bpOh6YL4Sy
tvnbxe3NwsvYRsqnwCJTxSdOu552RZJtYWzZSNKzZhNEHdkysjFYaeXVDonoDruwpXh7BsPIQ3Ec
rK466Ko5hIThURnD2QXet0uQV+9IL1nGVkXEk9EBf6r/7vT2p7vTZz4m2Mh955cm+bdyyGmmQRu7
uH9qitxfdk6n7lSW7fOhm1aWSkmilTYvMgOfOdPQUo5DKXKoXQ8w0ZVkuRLZ+P3X6635pw/Vd4mY
chjaUKBZFPt/fGKIGrHdnq48+XRsE0093luVzyisMV+dSo/2Zj0QOKyK+wBFznHO9ljohUPXmf13
7gVHhI1/JfEb4Yal5XDDFgSFLcVAwQ8Umk63/5FZKjlOFJ1nln2JylpGa6UDJh3QedE4Iko10a1i
03fanOPiYVnzZs6bQdMKpa4y3Pr+17v+t1zc/4P8KrNd+r+3qyy6pit+xv9qV5m/4Z9uFVP/h8cx
XHhU4MLyOEL+l1tFeP/wfWFavsPlx549F+f/5VYR/2DCiqRxlqA68wPHAVmWXRv9n/+lWf9g5OjO
t7AjXB+Lyb/lVuH4+ttQxDB0wY8y8XA4Lqo/+7cNnxfQwOAgD8n78NLkhw5ebFGY1p3dNA8lQoot
Z9HXqc2uYkyDXW+DppOPphGOT1kNAjZwHudD6jyVGukIwD4uT2aRL7sKkp2nQfQakUT55bBypxDd
c6mxETQ/Sg//oY1buScVvMnThzEn+1Ro5sLOcYSV5QTVNYL8xmwRObv7rKpZCslBri+Gy5Q3B2NE
CJmYSiwqWRx9P0DZDDWQqox4ZuqOYs0efDP86aJ7BRxB8omP4U6XTrkSQb+tiGMhgLo9tvlIv4JU
zzSdOGXwXLWVwcreg3/X/G6rmd3MbDOehTKBubg3m10tRcPGJh0jt0Y6WDhyoKNk0Bx1YORND71u
XPVBHq2IsGM1qF2GlU+piGRVsqzT1Hw2hg73GVZOy8KUSsFl+zA/h4J0iCBiuNeixx4c4o5kOoMf
0LxlAOeoIyb+OGcCII0X07DuXHp9K/B88NTS3tp0Q2Ffequh8Vg9miOjpQ4crMgK/9FxbYSjpZ4z
2hzNQ5Xb+9Fwv5MEvh+3CIZX7+g1IUrdLHvimHqakpA3jD5h4dtmtI18WB9GpH5WP5sqIIpEpEvC
bh8j3vSum0F4aQFkIspTb2NXxMrhSAFXBhA/18M97ZBqXwnzMEUOkTqUL7oWhwdZo45vdQYkSdat
xpFR83i2QYuutV7bG+BAoiEAYRPrUM1yDhE0IZZkdG6LXN4wAvxEDHw/SMCkmTl+y7Fg8yjUq5FJ
vgKgeQLWdQi+nEw7+LskIA7CTOQpBoGpxdGPOXR1mLingtGEwZy5DALCYiW77J07SR4mOqnnZFKc
AtmCWV2RtHVbnzE9+r1k61vEbbQ6XNGgfSL57WL6eAcBpnApUZiu9G86j09xlL61xbAqxjDiK1nc
wxC+h9cxhcWNsyU7ELVv69GJZ5IqJn8T9o8+0Qr7dKC36cb3Az6kjS3D6+Qnx2K0xo2ttXdxbEv4
3ueB6FmUdWyZcEvOVu+9JUHxGOnaHQYn4HUOW1nyiSBqXBrW8KwaSuxigvqnXM6pUJF3gUp++EmP
lCS5j1On3YKARsbKUFHT1+Rf6TsYR3cpDMMmsdAQysmApOl/NlHSnkuQJgCiJQD/6S5K9ceaHtHC
DYpvaiwSgavplnm0eMpcpgu7ke9pCZI992RHJhu+TOZQap3ntMWDOXtNyXTvE6WIfTVolkI2bFip
9oKgnCe/aS3mgKwqqbt263gg4ChEmRTkL5XLOqBIyF0Q9CE7iFGib96rRHtIv8nGkas0o/OOtoWw
0caBvmKa27GjQZLY7VEPzbeJQZVnd0z1o2ME1AdLtcMzOe7HSc7AXuJ5km+SYObwbZIxVPhCEyNe
o4uHpNmuRIYdJOTMVTgM0OZ2XBWTfZBYhCoKorUrO7gawzkmJQUbHyjfmnwUATO4Nl9b6dA5jaE6
O363qVASoBSp15YkbJTh8pNy7ty4Odaefk+uKSwDkihJGinXfgdg1uJIvqwH6jPHnvG3kikSp1ZW
gKp66oNyWDc9Y0PG1UurcwG51x2cf6QdiyEnJSrs10Duieg24AZ0jXmQVBpBpI61bqNG1jGBu5jP
86TXd1aWAnUN73Sy3jdMHb+RVhGtWayZSxWXrEC2ZxpnclyHbVfCoKEQIP7Vf/aVdtBMnXN7uPWb
7Atm71dQ0GMoguyls9L3eJQnp5H3kVHwPAqGvdYspVS2jViRLHrllRGPRPVmjRyITTvqdmHjggO3
ojtzLF6lp+E9N1cuH8FC2zZOfkGD7dyqEF+zXn9HuVZdMVuaC/MQ5Z1HG4GVVybeg9INRAvD9FZY
H4QZBctWgK/HrnRmzg+c6BiQJScK+pc6QlaSRE4FPi8G/beud9pdBAHeUP53Kku6EPBMF5VtseDP
FCL7kGn6OWnYUPo8fs17jxSCiEaCab4rx0DERJKZQLuU5ZsJgfmiti3t3OWAu/o8u2gZBT+pcB/m
DLjXX029eY5qgsnMpDnUKviI5+yiqrLTpQEnnWIrxGtuneK+f1cR4+lkJMW8pukRNZ3Y+eJbNPWs
ITcAVjjVVpWQpBgLJxPZJVPrwYnNH91Iu6BMSGE5EbcXw4fSXGw3Tuzt644xuMrki2O5N4Glb2fb
/lJU1SEPUm4mY0X89VOY8tSOAkZHYOU7BtOVZvhPun+hf0zMTU2goj0JFCvdqh1sezsNxkbTeXbg
cRau4Sy1Hjl1NhWIYYnlCpL3KfPpDwuNRKS5zoKvSM523V9rvRA7V0C3sqZsZEydKgBO0XLWSDhF
do8JC3Vf4TyErbfpyUpdGaPb4uMsXqbR9E7CTqGkaSAh0sm69mUglnUrixPyX4oZ4sZQhWfkQ38M
UbouXOnsiTGD8W2NZwhQmFGLbJslkEuGqXtAcTlyzhnXPrI1Yy7d8LfN1Oxgh4dnY46CkNs0vPlT
7qw0/alVlgY1obikzohqsVyiNLvMqR74k2laSe2ZEnMiPDRfxd70atfxa2HHP23qJSb44zf5P6i7
LJOmGMmuKALSKN54JkEJ+hR998LsCckwQK7z2G+FV4gtKbMarhEYGl86pw3BanunOvt1pDTdjoPY
pWg/2fC8Dd0WZ8unc/Q7EqyTrAZFNnVk6BZmdpId6bJGHTxwaCXPsdqXPsF6fvzSopcgMoTcC/hi
1IJrUlWCVSJ0gBQ4YyubFNzUIe5vVFxOY/A21Mo0ABARFDIo730CG1HuiyeDhmHu1ZvJSK6K23Qs
5CmP1TOZ4tn9tOs7bGx0btKrYfHCHap1V9PdbQ7jQMud8a7L2TSnSG4EoYiRILRXNZDUoh9haUbr
iVPtvkNFsoBVvQoibVwmCvAzwux96kfsuWQAx0p/CmLaFia8eQTh47GhKdc3zHOtNP/wgBgnRpgy
3axbtu+OY9GkkNCRReeRiM6V0aHrW9ZEGl/03kXNMQ4hG7UA5tH/+m8YiHIFDcKvuZwzYQ28gTsS
HEzEpL7uUq/ZKjqfRazriwh/IFmIollOTEZiVR9bGV+zuEaaWoChsBl0HWoOUDZRpwAlAB/QnGEc
Ge/LrHnwDNArPWPgjM9k5YRmytmUzbZlG1iRuNeu7CbQ7kSGlpo8yoVDu8NO5F42xPKVlWdw9Gyv
Wun/aM2KB0poW91qHltS6rTGO+pTxuZTsY+kbTgz+qGiKLQPyqCKLw352ZuoWcPaXBjiyfHkV0gy
C5717laZxtFOmytOumsiyyfDDIjURcix0F3nmpd1tTE41xigpcGWwalIZDjv+eayyre43nBWCW/e
oPpTLIIDNLkAIcebMNgg7MqzllpD7KMpCSGvxQnWecM7Ceut5nQ/WYa0TV/TiOnjIz+F9kQiz9gB
pgUjEfwgBQf1Kcx2KQ3ZUA/f8PsTptSJEw161JAhYb9YIZpl5zX3QUTpzEEbP7BDvL3O2JTUECLQ
ype2Ga2Fhnlzz8jgVFne1Uq8u4GQ7BW5idvU7RzE2szAKhNxh9b9YIk44/0Jybgmowcr1icRpitm
+a85Y6mtdMdqKeyaMz0oSYulD9/ew1CSTCHSc4ASaRsjfFs4QYQC8UdnxxvRAIkjYbC7E3Rclp3v
X+g2HDlpvGk94R1W3D6SWmChgW/7NaG80YIyKeY4heU5QhDfd5dQhy6ktGjcWhOA7FhdC6/+wLAC
l0uco7K/hXStF9psVHWKe7OBlRF00uWAJX/6Lc300YkQboj+q0vUh1YOtIF0F/uIIIfLpobEzLLk
caWNmrtrR8p8aWfQmRygHAa9W9batmOj8m6p3nEdHR+T3bdBPOomnNpjmbv5AkfortQw5EvP8Fbs
H6s2I95LmgwGu8d8aHCWm1+lVphAuQjxdpr4CQ2GsSjcEhFCdEk7Lk3vWitttJc+D4wUjBLzkVD6
ZABT3oebOmgPesWSj703VpFYcICETjUxBVTok7GXr1PZrt0CCXbRTOvMmQb6yiOHtCmha4s3f6zA
hHj50lDMzqcJ543q8z0ZJA/0CQ+ZwS5dxYJswEevUUgvR/dW2zxjAzBqFnueUi3tULTgAF9GrvXV
xHARfB/7TBx1J7czTknyRHgPrWrbetZMUswLF0SR7yJmq5r4TJz42u6yh2EMeEzbkoGUaPpFYbPu
4ZFAgg5uMMEHTQDsaoqtPfBLaC1dp7hBUYwm/dVO6nerl1c1TJfIjIjqM3BljTqSUWJ/DXtmKPVg
xFpHHFtA8dAB8qUTYXsURvzqyaPZ69SkTkAueOndRx4hPFOi30OgI3PYEagRLAiY48Hp8EcHXJh1
45bmSo7+fRSf3XqQK9ejVSjZHSdBZIaTrUiEPHZm+4pGb8V0kUWJwbkTQ1oTfdztRn01hMOekPv7
dOjv3agnGlc85XP6QiK+c7EeO6JgebCZ1oJ4hD3byhJnL3dI45h7VYcbD3MZH1R7sQXP4QhTx6Ge
G5k+0znkX684y3V6/FSREKuFOClAc1SLsIfOnsC4pZscZpAytH5f1f2dRpCbS4gIAlA4Yr0uMKbj
6MUL85mKZMFB95BWJSdFJ+TTKZlW2fmNsUC4lHX/FPoVchmrvtOl90FQngBJ8IqSLFolT7XpVus+
iS9G1m2gpZPSkhLgotVmeF8rMhdrzJtEnUFOw4Xm1c4n5x4iQ4q30pdE19mjvpx0T1+z62Mnm3z9
MPl5RqozrqeClSEiFEMQoWSA2xFdvPknIvWRsfTJsNi++9TdOEZzxDyN3b6Jtw3W5TUjMKq6qik2
Rlq/ti7xHzmpLfATzKk510Lusd6ekzZ9kAkHQ0v+bPq8W0ajs/NL4wLL+cFKCCYw4uy9bpufAMQG
/cPRJVPD0HkMSdWrAkU4lHkKx59m4v/s8kpfTCpcS1X/CCLjpAkHadn0nQ3jJRymmgzU6gjO9OLi
nqyb9JZnxgncA2AF+VS1GYwwsNFN+pA1+nfTyp8xUx030OG4ZmL96yeQQJOKV5jP3yZa2wYf/UJr
5HNCeEihD5upIy029MOVXofnWMbEM02fbe4pwLvRuSByd34Jmu6vhzQ590X2bozUyVZRQ265Si15
R0yyGROD9gMS65RWVVXC3nKS+9Cpl3lQUtMY+aud8w+3BGS62tnV1C2ml86ea12L3n7o7exMLt17
n44h6itgUkFF08iQT0ZYHfshe6AnTMyiE7ZMWh2OI9tU9vf5VK9Qd9+Ij6Vo/rb85OxB/+oraGo9
nZSqf7dFwNI0hcvItx9F3d/md6EFRIjMhztZMV1penSp+QOg0oUn1aHADy4d77mePi3K7VbJJ7/F
4gO5hMqIS0HKxmViTBeSAr3gZPhuhTVPdrBzvOihy4A/G+FHkGJ7n/hYNWk/zu+3kRqazPicp+k7
JbCJGpcKG9/CBxkrGyc8hbaq2BiBHjR6ussrTucuZwqQV8mBbhYPnBMvZ81q12ovtf08Zgx2HESP
AYUMs28Wtdr+CGzyeLoiPCc9M26MiBfFkzXn1xIuBH3R6paNNJ5DJHSLkWi55ZhbC6nMB2sAy9gO
1TPqEfxMJHBJiThGz38IouVyFROSgpTTCft04ZcI8NVJjv0PqQrOZQNaqmlsjjpLcpe146p0yRBH
K4dR6Gjl+bn2s4felz9z7HZL06vMxQjxd1Ks7i66IeFxMo2qIVxWaq0GbKZ6laptkOMaSXkiTPVN
ebZJVU/4ojTIxTpMH6PDziy66VLGxgkOwbcqi8+U1B6QYKGDT6BkgDXE58Lig67NBOLHdK4Tm92I
T6KvIFGIWboz0OkLaBTX7BZlNBAQN0YHTHkb9rUP3ym+5svn+iDwTD7tKiVdzve3jeQkgPD+vaUH
GcQhMLawfe6SpiLHjDFrQrlKd2Cq1IVbcQZwCOxPwW7qp1NbTdDBsvQdsv2ytcmAWDSvrE2KEQ9R
FqRljPlh1HMMCZ777q+CMD110BcuPGoJrRReZ9ehJmtm0Dj/YG120Jqgaqrhu8oUBzOlU+0XV88e
X2sreayNAvBkXVZbAW4707RqxZSwJNzCcugMcQCqKue57tG3aIj+sPNU/1Rh/VsDlVuZ89//nr/n
s6zGJg6j9hdj6//97i7+bEpZfrd/+VX/gyYzs0DrLyYzH82Pj5+l/NfRzPwd/0XF9f9hoU1glALn
A2qMzgTmnyQxzfb/gW4Wio0NcUAIZG3/dzgDSQzv+gzE5fztID3nu/5zNsNfzb9HDsf3IfBz/q1Y
Bn7qH6QYtE9Qc/G/JVwA+CAuflNzORr6l0m3QW+W/ioLP/rS23UmzfbGPOnkLmeuosqallpOUFtC
6KGTr/qUDDU7+cHRlhTc3PgkAw/GmCt2pAESPEiLKCdid8qBdIJdrITxqdSxn1pw2E55qeznMHe+
KPhg4igMkSOm7Db6Sm391VEECEUo+6jUy07/sNLwyatHHHesJazeU6atxzDlXAaXujbvNFrp7ZSt
jRFTuOq3HY4N8k6XHCbXPltNCK0gD5m72C9sAesMamktFW1+fPzzdDLKVi11XQ+Y281Wmq/umUKR
IlZuhpRYbPraGBHWE35lrfNWLstQm0FQZY7aKHeAqF7vDf2xV4+05ZzFiN92zOD/I2uKO75OpG+a
JGNWQ3eQE6XbQkdNtzZxmKXnbABabSoLB8AcaQY3E+HrSputmWa67TFlmgX0hD5Y0A0DnQjHEIp3
HKE37palcl/SpqcPFPyoy4zLoV8kHetmF4jsQuH7NXrdq4WoMx28BcKwDS2mh7p/L+kDZJ4LBjS5
xGm6dvhr3DPJos7lm5UCYmWSu4xTDq0qs6iEC4NiJnGR4ixaJjmSFFY8DkgZTuhmHulJHuKZFU+b
n+xkr9TvMU5QElqHiNmNRVPT7cvr/E4961Obsh2SvEUWzRG30dogeN0i89yYgrXbsMd4chW0I1Py
igXNTt1tnWZox4w39EGLtm6f5vfcAb2UMLr8Jt932vRoWnLtNXvH6Th4kU5buhtdVx9F1Z6KoUHC
tRd92y29loZzgBPJKNBOU6PlY0qTcLpIErmzMXkuu/G+9T2agsFOuvnjpElsTuEGc/YFBfOzNhBl
qjNpYshBIqaHnpcGz9bRn+36vgZUn3v2darlAV332nauNjdapZ0tfF5hh0GgWTI0oOdro5B3GQCW
d9kUvNeKFqH3aHUYbDIdSxDmDaSqKh92bZgdZe7/B3nnsR25knXnV9HSPHrBBcxAkzRIn0x6M8Ei
i1XwQMCbp9cH9pK6+0rqXv9Yk7xF3iKLTAARcc7Z+9ubTm/uGNVyKmw2y+25/BsWthLYBZtctNuy
4aEo9U0FbDTS3E1aH5Z/24i+VHg3QhFaGqaiMo55r2+SrmU3so5iibyj4iqLdOny+EPxpBDmJ/zS
ARQb7Ax3BHSvI3Llo+leRuXFXO6m0aWXjyApofOKmiignW0XXKe5OTKdunRxdnJcQL/xAnYwspSB
T/CBYHBFuPluav9Qvj2WnnYOieIgJMwfO+NYR8pv5ftkksaE4KTmaBcRpFmIYs2zJaI1/BxGZ9Nd
mpaP+qz2gXgLMvtiWzyyJgyK4+RE91YxgtLv9x7vmu5AbzaJT52TVd7iffHsHVKada73+xkPo92B
79HURx9+Syu5j51s35bdVmE7qbEZQkg7urEgDXBeRUV2mhT8rf+6POH/x93UWHag//d2+tTV6e/p
nzfTny/4+25qWX9zETMs295iZscl9782U0P+DT8uigWaUWDhYLP9773UMsDIS2k61iJYpr7/h87B
lH9z9QUsifzhv7SN/ugX/qHZRlxjonIDyIkdXRqu/lfZkqrbvnNMNKM1oe3oyk16ra1zzAK7ZAGM
NahrKlWfGGyZ1GTopzdtb4kYsg+bTYAugN5E/0jMubrDu3TI3OcyvkbWXJ9jlYxHVyqaQLU+Gkct
pc7XtfTLGAFF5TlpX147nCoRfePOzeuV3gzAjnPm6D02pkct77aNO5GuPNco+bN2vNUEmF6ijmGg
luuRb/beuItaef/zP1H2MCya660qqz+D55X3sSBmpmrzvV7GyWlKjR69GZjbPoNDGda06OPC8EUC
ISjUtK9iSP+DEZ6DyL+aTJb317UZMmI3Aq9q4936VwVT2jVGS9IaieRFX67sUZLIvUB5IBsEV4qR
iq2kjreiG77Q6mZXvbeN56gfvlq9peNvIyxpdX1TD3F0Uy5WTKPK3VOUBMHq7569BuAdArjzzxcW
3Ww9VSA368J8Ho0XV5G2Eo+k2CkvNl+RVN+Kua7u1YRYbxzRX/NmGYefr/35MPeK5lA2fmO54/08
F+E2K8flTxqXYTE2ZikIEN2rnlL1gtQC8QEIp/2Px5DmRg5fxCMAVTZ3krB1ttaxUK+5FaSXKAyG
hd1BgWuAbMKoCQa+lcPGGIvxxZwY0RB7bvoW3L7nMkdglkbnSCI1QR50tWXjXiPZ9CS8WAyEY1jM
vtYbcCDq5K1NchOv0PJtWy9+iyv3aHDoiaQNnyVNUBSWXFzmmjVoz8EKmPzRw5rV0L/iMhHrwTQo
6pYPy2C8Y9Qz3puRhX3HJMWvV5q4VHJO1l6Uzx9Ukr50AV9neRPtI8tLD7NZwssvdj+/LCcu45rY
qCLd9hR2TsR1xfsjmyY6Fr3Ffc58jsAdWqcDAS7viVVXMFpaeyvTMHoXWrcv2LqmjZyIKfSNHo3x
YPmDnJpTnCsfyzFvmj2iASW77mrVMrhpFTCMzrIueee9K3MEJMrUc6vP0tgZ7SwbH38e1FMjJoDG
cehYLZdytux242g0E8tQ/B6m9BlF/sGpxhG/PpQEU5jOZdTHx0W/tbMDtPM/LzP+Q8z85bRhs7pa
aDUPbV2VFy8K5XnofFkp64pmYVgCiDamGqEXtuAbywVsEWh1sER3WuW+a8LPUWCtjUz3EMWec2lF
JHcx4xOmhYn1YFmuPw5OdffzkYBmeBhdy6Wj0DS7H6yDNiDMqCRz7XkRkspuIOQYiecFCfY1FN77
7Jb11Qyy5m7snMd+Etm115jz93E5kM3zy4wMZNQZAd7KRCRUjedkqKsL5xa00TlJ3FENwyccvGXq
3lnnMJLfiEnNEzmxr/OQaxez6/ZQUdS5svpHjPzeY5oq/LH1N+gSRg46qdxwZ+XdFFYPrpt+Vlie
b8Llhxgho32EjvsoSYYirb66qKpk4gCM+TBDYymm387cMN/0okdrBvGfsMGc+9577h2vfkkImvRl
acanejCiXZ54j0NlRo9GrZgTDg8BlqIAY+7FXV7C2ZxOVpysHYSPVwBVzDIgmh8at88OtJZgpajS
uVHGOItRgSCPLvSIvR/3RuTMR9sqnYshjGE7zLYiUhHPvEowwOJc/zHQx5XmZ4bWX2pMH7dOn4yN
PiqSwpdviLMRryW1kV+zgKyzKIIhWujhk5K80QxvbUbcWncey/HD1ULv1mcwHOdidHei1t0bG413
a0uj3jIimDf/+FyY9d6+MWi9/vwVs4iZGQ62deqDKt8YZmHuPFKHnhjnVIdgNsgASJ38iRBU52al
cPuX/5kRjb4rG6adZQxTAKl79vHD5/r5098/NwravrOpXaWGEkTGzZ/WjC9Z6jjvoqQDVReVuf/7
iuw1DaFatbF0k4zuPc/K7cAkFnGHMfnVAseQaa5Dv1jwolkqmJTW6iFN8WXVc8f8bgn1LkM93ZQs
l9CU3Fe8HsRFO6G2l1nPEgKUx8BcA5jp5wVd27sbtPIId9okEsDYmY14aAENTg4AIM96Fq1XbOh0
PffNCaUjI101v4HFu0+s+JIH3tpGTFbpMNiy6NSYxjaypl1UvdC8edB7gZgrWc8On2rs3TI+nkqi
LQpaveD5YpdQXkaf8H2PVfbR9vNl1LLX0iO/vvBcHyzdJrfrxcOG6ZwpsGlvp7Q+iiUWwvs0ktpv
GW8u34oBJSm9LCyDs+21cCtJV0uY4bhQclKmgLjqN4RIbwyhH0To7IiK8o0MxhScKjKHd2U5HQe2
AQ2sRx3n4FSabQ8ZK4/JpC7IuW+Fd1/H6YHUxg3yP1QWdyynvlk7u46xi9MFB01aF845D1lo+Rkx
CeBq98pChMIAbqwWBRL75XTRDYQQibcaQ0b8JX6+aN03FtnmlLJRtGNet2fMt03dZmv2TIAo/bto
OPeZd1rexOWNmB1xM9Ny3WHE6ILw1Dn2doleXUYrztZo3zuPX298k/OM2exFM8WhIJ6DkwOSv5x5
b7mLGDOmwiDUnSgSFq4sR6KQ6j4GyjkgNk8fzpaIduaob9vE2sWYoIa539BnXbcmlQY1tMIA55jh
QU0mgv1xk3vWZQaCEQh1aJiyaVX6gjVzM+PqbeaR6zCeUXGuh6BYiFp+3VsbvRrOQaexb4wnMWUv
RJVde3oulM2sMjZNj94PCbcjAXzjmaWPe2Xl3Azm1SEoKUqUGaanbUYndywPXfCdlcGh53bJi/js
lbQlGCbZXr3Hknwfm/U2ZrUaDGTpOcNlKn9BTttAzIZh+DpZEm0276rQudfCBrOYtlKLuNDx3A8E
RluNe0tbQBeVRb4LeAOjZ0qvZ9tIIyHZPcg2vjYe92RBlh2hGezqm9DxNiPxBWM0nMywv0M0ss0U
SjTi2dzefahqxBSDD4Oo+ozQ9ySZe7FhD7lE23me+sqXIX+U0/Tk3/TwJXUmAT9TtRmDZm8qjN7x
hhvsT5s1H7EbHKYmOivQhOzn2wCcFUkNjvhVDebGJY0DzdymlzXTVrUToOGZtm6jxekvxC0O5UsS
Npflu8RP9Zzs+qDbSvUAqZN3eUl4XFa98L5rJIYueR3qkXIdlGNC+LmYdl1KAh2ozTQB+xcKuB/f
VQOHqq/9qho2Abrguol3y/0cN9OlaNuXRkMJFsNENpIjP/mGUTdn3G3Y5scYxW7NNhoMzY4w8d3y
ea92LqlbnqvEOOQACrtSu0RefUxwnkke6A5KrKXlCJWmOwtrozG2x+W/jeae4xGBk7MUKhfoWAcT
iRsoyWMgo21BgnJv0efjUi7XuJFXjURDOHDbzJ2OenNeLjLhL4c+V2yADT6ACEQ5KVK2eVfF8ueH
GwyLqMLxqBhODyp/WdbC3JuuJYVF8xbhtzIXMRFikM4hay7v9p2hvU8DITd+EZZcByIGHM6l+hZa
iT/RYmQ9y07sbow57G09e4feyM/STVjFujXXlaG1fOLQtm4tTJFTetPTfqPZsz+ayh8M8yZlvi5T
780ELmQubgXsX+Nb7YXbak4vy1VohbzHdLgxbGaDVQmfbwLYHUM/LN6Yb3G44AQ68GVAQwV4FSaN
4hcb7Y7+yXsTBtdCQSDL7OegKre5ru1p5KBl6O5YJNaoS3d11PIw8+CENIlc08ep5xtOfydZMMPi
00SVWTCWH6WLcdkMrhHihKEPLh2QmTLdMU1PVYw6cNiV7HqaCA5ZAs5tCo9K8k7hgEzG4UE5ZPmM
5iYoja2qMXqNJKSDZzqkOgFU9JaM2dwz+nqXvX3JDTAKaEsRl7u5ETKNYAxsFtorilgsIlX8MXfW
ZpqBpbaDux2m6dkzn5s0vQ/In848THoOb+bgtDtnzPCLWHRXYBu4MSnhLZa60n5LagZyY9qd4Za9
t9y/tqbeClK9MeKslRJHXI6PoBbPQ8HwO/wwm/sg9F7bSG5cN7qzi+pSV+RU6eUxAowLa+0UMBNm
KQjfc1E8aySHxg1+T43uoBSKr7Y+Sz18s3rrktKHhpmsWQA3sbdbT8KIWBH7fRak+9DZTxJJjj0Z
THFd5xnlxRb18y5KJxCVoUN+bOhykxr3fRlvqghlO4eo35z1z0E2fHs288ku3vZTr1aSY11j8BQK
opkSn3nAPjSJIhqt9P63UXlncLRfdhESzxioX1RGZ+AQvpraHT66ewuR1UoUBF9V1sEtCB3K7o2U
kWlqqnY9OPbXMAaPzXgdLXUfxlCHuuYW1PpDN+zjxn4K3QinoYUkN/WL2qpWvda/2TW887ECYhyg
4CRwPnFmJtfFb1UYH+X8RnL5i6ZQPPd1/dGSA1RH2mdcYolAxY2fhHCpoLwghX5qSaLBJuunsdpT
ZjM8m7eIwPZTaX6WTvhpcvmKsdyZqO6JzdjNhTgm89bhplrnwjwBLUI7oJEm5eDLQ9JT1Y9j7L3b
S4ZqJYpj/F2V0alW0i8Y/ip2uJoyuzRf0oLn3fIejIGxb3ltDBfTQXZpoW4QBfDdp/Oxq4M/GjI6
T7C5lslNkoE0DuoYsx6WHM8aT54Tr+OQopMM8CS15j7Rp69izO+q0HuQrH+DMx8MHLw8nfGsPXPG
3UA/2Xh6+22iiMMu9uLRHsTi6zL+vALzeGWUKFsODzRkR51rXcp3csNCpzgYyfgaJ+qtcvsH7pmX
tlTvuuA8zmibbv33PKqrJUKixKC62Tz4BTt8X1BNW+l4Rxmxj9VaEwnm5Q99sj86zz7Wc/mNaPOH
Bn1NdQRElcvQsYr38xBdbdDiyroj4H1RtYvvlvPDyvpuTUipXYqZd3LxxGTar7KGAIXPC+cw8xeL
K5WZ85NwutWkonMbsJjp4aUL4eOE21E/phOi97kmOi7xLlZHazb2xB6KSSkwjYWp+UXzFHovCFyb
UKS0R27RMqHskHhlhjjOBtr9smPqk8MlqyjAdgpkhukNGzhJGj1g5kXoSEkrA2UgOBKsNMFY39qT
68Dj773OibfXWGIgEO1VW/SbWRu/wPj4LZlibTlv29Sld4y7xTDZXMtjqjufnmhupSU3sg1xEI6I
e9xDo2/x0vpz351KVv1en7a6wrmNs9/r2+cQ/Vw/Vq/Mx+8BfU+ZedPzlr33wyGUrw0yztKXvMKq
a+clG1dpCBacSzy6F2DkBl36ilA7j61MeP1uHFE9FCyds8YsXGnZiGkS0okTF+vR4lNOhXDPTOhN
sHaiHqjQB6NRrhAWrFHH/ko9nMtBskC1OJgMhoFjAlg7KbzBIjkhqYEHDXHhakKkseKH3s2peTGU
c18Xu3JKSFkY78cRsWOedh9j8Wj1Ehywfldq7t7MMYYEQ1iu5u7XnEJdi8oDLY577P73I8U70Tjx
2un1515vvgia3XhBsRZJCWsWlVfqxuwyD0iUjmEorgheV8mlJ12dfApvX1nBVhfJn0Z6zAzT4iMA
eWxS7VvVsLYyGj+sFS24t0Q490Ze7bkTT7IIH7BN3unYKuqmPkWh4YfofioRcyJgiGeg1u5e+k6i
EUrP3uDsVO68VjgDKML9yBxWpfFcKu/YpgGSA0nOzJdgE9ImdYmzZRZFVI5HxRMMnEo5Fq8Moflq
iA+W+VyH+bYZiAVVXxkjIzONidhhL2KihsZ7N3GgZ1a1buzxMYMQMhosP3RP37p4WouWskprTnoT
FDtHGeM+BYYFZ6U4dMy1CKbeKtb2bTEQC0AzZtXP+jtF7KPb5f259biEVUFDQIT+NDkPfYAVW2Im
EcnZZnwRzEgExmY3nEm5wXMeyWd31FcNSM20z3FCoLzTlMFW80BnjW3WQP4V3ukBk07XfgzBzNHc
9aFE7qLcuzh9thsRLJrBH4t9P5++3ZYKo5qPPLrtuiqKq6YjEUPm4xXDXmnxxprse8sJ/VLV24QD
4ByIP4WCb5OWF86dWv1ZCvdl1DUfC8+xKpvfg06MYQ+oFJGcl4fsY6DNawjMdIl9fOQJvhSqL02c
E5fEzy49jKgYSiN5ciKi7zLEkcZFjPXajMyzUvEvYSPWEZACbZxlSJttTMyEyIV3HmdTzWyPqot2
QabtJEqcOMhe1H0Tfw2K4M/fTt0fIzARLQlJ0lP7FsrfstC8Q/PdD0v4n5SbXpsvpAAdSASiMsRw
kW9qQXO+r71d4tkPsaEdC6CRBDjQ6huc8MvOI9RQncn0rf1T68HDlCOYNyHt9Ckfq4MMyN+W+k2k
qIJ6hBvlIpOh77BG9oL4yd25UAxGjWzzyv2TqguOkopxmuuoHUyElzQZ955C/xzwpAwIQVHcWq3a
puaDQkBlxNPvWJdXc+5P9azRDy59K9I2iS5viU34aWb4fdnepJM+l1N5piN5c92WAokHTsMAr7Ey
gkCgFHpr+19xRyw9iVmk5K41BeCsS2jmuOs6Sb/6xgC5mqOGqva162xnixxblV0avYaHG9DCYNXW
VbzNS+NVGMDlUg7QnjpHGfhxfS6/+qWc7N3NaNV+E2R+kAybz6adzpGNkYvUjHKT0Q/JJK6mUNML
Jpbz2sqD94A5b914pyR2xWro1J1JAHrGI5OZH52R/QKAQ3akg0ZQf5EWqSChBsKkPEzyu6mRjIXT
XVcFp7nsQYSNrP32gv7kTSY7u5+zQ1EjCpKfzviutGBTO9a3K9pT06LI6cFUy8DPremtH5LHBuO4
U0lzZWSWP5HmHYdiRUMdvGGwwuGAM659xcu6wYxObqhHw2IyVx6KOhHO63K2/dTMnwQ4YywgDI51
mlhmgIke8UK/b/Xu0YvieqVMeVFFt/ZqUkaEJNWMgEK+q0NzmScVAhFd75xKZiJ/FAmEces8yoHs
KbA/C7JmjWNVESARWvtwBh80yP5FJjnZIoQNDt4R0n0BEqLMo8OkWfs5jXdTIsgRt8aNpTfHRM73
NqPlOvL2sZiPcRuc2my4zFmwpV/4UfUuYjOz+BNoHtD1qSfcHCagmF/mEdxGRKuRLfqYjZFaY7t3
S6AI/XKURlQgMwpbPAUcRdZThcbUOKcZciXOuKSeY8Lk8tlq4Uw8tsRhxa48ujxDJZNtCz1Xo4X7
mMwNPahXoaPvnD44ajK7t0odS1SR+r2ZIKVIyDeRvg6oSiU4KtIG94Fb+EZJgkBUYHr3JwiWXgui
kqMNSl0sXXoDY8mgGUKuqo5ez/iCRL5NvdC4Fqg9l2Ob402fVTdu0s58mN0IIIP1NMy/K0plK4ne
h9JcT0GwpeFKkd8cFqBNkSX6mkHc3rDI7mHqXzU79P1TPe6Qlz+FbbzjLP9ZDMFZRuLKcGTXT1/W
oaGQWGfYchdxQ00Iu6fUVZsSTIq/u2FYhwEuhYR6XOC6VBS6dHuwZD7LDspiYO7zPkI8Ofg6Osw0
ZECj/U4aE9OW4bI/2+tA8Ku63O0zsJqevMpefFo9tZ9Vw72J8nPdex8Y01wiIvRW3xeZuAqIdCb5
VqveosuuedWlqe9ARR8Got1WVYJpyn1MaQfGTIq2HvrDJicHoawRJJB9ijk3QeXTScgNSbmz3ZOl
HWCQrJHE+REdAUlDU9V+hncQafoIkYbCYh2yAJkDUWie3M+q3EJcJEY2G/2s9W7I3NaELHAGj9dF
iPjG7o5Uu3sLaX83iFticEjFJN5IdTEcbJ9kP7Abbome2bjqcULhbSPIGY1u43QPGmbG+NwkzS8v
KLdYkDZR3GJ5as5OSzDDMRlyKBmAo+ZLruNPR6b4bXeUHliFh3sK+PWc0+DVgrXSD657ANay14p3
oT9pybOWfvb86s53YHi3GRezx1bQBwDLYrH19Hid6PnOPdg1uc39r1lraTU6K7dmJpVxHnY+h9l5
TEx8C1XPZbBoxZUrmP8og7Aw7lT4mET6FtbKliLQjk8N2d3JtCoK59Jz3jKQaWUKVlOyz8/si3kD
l3Poju5wRASFlJ2kX9yoZgEB0XljXHkyCIAy23BrRzRKW3g7xQeSVas6eMEpsaxrjS/EaX8PeUzS
Khna2N6umnPwdJ352584CXF1NG+Ou03laYSZ6UjzYBEWmKcfsg82M7IYurmGYx+Ntn3L8nEbxfTt
NdBQsYRbVKO/cPZ63BxsVpFsLpHNvtaWeaYW4wSQx+tBE1+umm/ufKb11tWvxUSzKhBoReQV2QcD
d9DKTBSTIljFmIkxhqFxaXault6lmSAPPME1wEAqp/uHGUSV+DLbhySnyEu5/JM+4UJ295PO2WXC
dhBNa6MBEafcpeVn7exwOptaONHPprlUtkcguD0JGwTJSm8/YWBmW9CUHw6Cezs1byXWDb3Sz1GI
TBwh6p5BdEuUGkyWaHmp6Xsbsru3E9Jz81l5mwKazrnmzMDBtA4zbsXJucu7sX0QWX3Embvv8hnx
N9jdVbmwhcY6hXjlJmvTRpzr6YN9SRmsHPqohEI71pKgSayGJYggSixx9QqkOA6TEsYiE8dAszhU
I172ZjDPtDpfPTIb9yJOratmRaQbOM0fxpawWXVAnrUKp9PPh7WpNas0x6j68+HPS+XJj7iTr3at
1/fJIPObI17Cvvr6SSYCBLypkHrc/bzEQ4QRLgVe+0MK7axw5WWh/prpuI0lFT55y2ee78UZhFLY
I+5n5wYpOrQJ0fQ6aQLtQcervU1UCgK/n7QHVdsPBRjGfUyKybqojOmjmRFRzDP3hlTAGlQAK4LI
lWQjS9fyLUXKWq5qIGctKV9dAclhCMJ3p38eJ/pzwsGSL6lx67XdskzpDNbHoKWWb5o7oWtqLUaY
E176/UMwj5sxo7FIxITr5OHx508Fbd1daOScphxmAathmXELdXYTI4fohcc6nSxyIId+2FYa1hGl
Tp3RySc3hE1m1wUmP6z7hTbGbyIc/wO6xvi/iSw8G+Qx3B04s/IvmJiqcCIn652OsFR0YZ0Zs+dK
L3txklb4loVTq23GPwQ8aV80hQpVp2dTIXufd9DJd2UgGTAamGL7mUNRGuTbpG10erfgynQKef+f
dEG3v4tr/lvR5bcyLtrmf/x3Y1Gm/qvmxoOxjosM3jrz6r/COVMxt2aoDRr29jAHa4HPnPCdq2g1
zgdTuNXEVNzkEAfXtFtG23at7lKT0XgWzMHJnluq9UkRcolkIknn+2LKQoTbVvVdlz1/YcE8IU7Y
DJaTBxgXWRyXUJyflzlpf+f687//jfSFgvKX3whSoQY23vFQORkLW+ifmLphYbhxiTZyTdXuniFt
V3d1w49ZluI66kwTTHJmtqlT0mu1VXwU0qnXgL2f0zynF+HY8oELi15yGm9mq7z/gFTUF/jSX38+
cG0wPDAj2uRz/OvP14ee7IUB3DHlYtP7HcnmxjJOF2NAy5TO9D/w+ZcbB3LYOeqfZm2qdhnv3vXn
JUTa+u/fsb9AHnmHeKs0XK6SgGBX/h/qZT0Sbuct/VHZ6MO200W/6YqyoxWLRr9QewZ73RM2mZA6
71jawjiEJLZtcvD4HFoGdSisY21m1x/qumS4WwMVWEmvWjSdFZ2IZHAe/v3PbON2/8v7SKQ0ZkV+
evxYxNL8FelcVkXDsZ+B3BDJ/JUG9Tqa9ZnoVzx0VsWIWtex/OXRWsoRwcTeMEmQahShqzJE668Z
8AVNv40w6sdNqfmuHjAOaeqjR/cLiKNDdyW/ySrVN8QoxZAV1zLBdtDk9cLzx7BVsbk1IePHlEC2
2dJ/lZBXNq5egjAPWtgAOpZYJAF9zCmddlymAnWc7eK+nM3gkZUYc6FRbuyuZaKYNJcKYCPcc/Q8
c1aEG7DxTPIyi6QBD+W07N97FLBmooPxsF2MnlP1HavwI8NauU3tmmlVs2AYORIz22N/JYf4wTDD
NZgYyAD4t/WgLbdYvN5qkHJrq+g6XyvFrgWejmc/PDmANQ4G5yfMlInvJSJe1910hip9slv5u8mt
fRp32drsZrGVCVtr26N77RE1qQKiqk4WoSj0I/3nB8dUH8IdfYWlxecOfLSEBAPgDgg/XD/px9+G
XjerWsApETplthEt/fnz4k6sDe1uKuDq0Jb5lRfT+9ArSlu8PliKdqNLcrJlJxvhTmSszv2bE5o0
subgJRMP5Yywue+88yh6DyMTIrdaq9b6kHrUYTQmAnKFjtSgmPlpTZR9aq7sgrIVdyWNaTB3KMPS
ZxjUZtN1hxAxq+MNFxDB91Z29IrukssB4Ko+vbceA7OA+qO3oBbljuGPdkc/CUxk0xfwRGFZ9FA0
dNVna8putR4GTjMhOWiFqLdBHpiUuDAIoyR6Dqm32p7xb1vIM2MM/VwO1VNeIQJp877Z1gmw7CxC
SkvOWUpE7YoeRYSRm0kqNV+e6vRwFnuUso0PpPcF8Bp9vzyiQUC9OgzhB9s3KXBeB6ekw7rPI7vS
u0ZDjzciKGke3cVhC32ZYYco2lWZnswqO2dkxG0rBYW2Me1gPSWUJSmZQTm9Eqpb7xA6aQSfYfLQ
ZO4BDmWHtDReOMz8Ua4ibaijICcLS3vEkOyTDvtUj1GywxVJ6nr4To5TRs6hy01hkKFztKC/RItM
AjWj32lME2yneZ4osZDaTDR6jVNZBr+rzgaNbQOiHANyLFGOx8Gqq+3sxSbqW+bdZ5h4t1hhXgCJ
jH8y+HTUm1GPBzNPz6GZHQBsPwNNBwngOLRc+2xbu/atbsLkAM21WCdOkl9ruszbQdPJSrduCEv1
+9HN3QdZ2ymDuXTe3xdjQQjj8jLEk3u1GBsETXyFvyfgXTiwDzPlrdVQOic3NrB0Ys/fF4DuHxVO
4U1VWWdO6wRVWOKTIa/YKj1Sm7ZO9+1QPvT6yHg8Qq7ehOILkeNTpMt74eZn8qXra0/VO4yedo0c
AUKpBYiRjdoNU/W7UUTtTgOCZOvyl+UC20Vi9VoTCHdE9+QHQemwxzkrEcqHPDTzJSt5jWFMnlI0
icArfzfKGbYMvv90YCO4rWacl5r1qUz7vQHmdfFCez/rnKlkV+HZLuaLaCp5s6zyXliZsVMljUwm
MdDs0xMizs4n5SxlgfPqK3/h2IDq3XvuPO1pJu+00amOcdz4ddSHl6gZfwgMpt+7Mj1rLSeMxtIA
WNgzrWq/7aR2znO8dXoO5KfTh2uNbJO0QaRkGkFIZmM0F9OMgKhH9U0twTH6OKEnSiPAMyPdRwOt
oIPoFSZtrrZhHD0FXq+dW0IWV44oQAUEnlxhiONA+eKEMuHAD39iHJ30QKMKiRt8qKwu/XIygLOL
5ryY/Y4hBZ/U9OmxKoAumHgIXO8seXRuZoOYL60qiMNtjzKGUEMtEx+whZxT1tuPwk2NO/E4MDD1
y54Zf+VgmW6wYO8SrZ7JbywSOvkU70pDNZSqBakNYsPJr8JstF0HqpQlnrQKSthwfK4Jgj3CWMPn
Eg7urUgajBRl+mjZ8aOX4e4eiqG6TAW2AbgOK62dvXOj34emwUoSOX9UAcHJMUZ5oDlGf6NsdgZB
qyvgjNC93WJtAQrYyCFsT1TSflz16T7QtGuTVdE14BJUqPymMjZ2RdxdR3dw16FJp4f8L3SP2Qbn
bOiDtW0uSUrJDooLBqJJm1+Qy1ElJ6W58w1bxCWyUWgR3u3P1Zg+9G2+1iKOSqUbeIgv8mtUu0Av
rJLllRXb4IlCE3SNlXJgPmAA7I3xqUTy6NNZjfbW1NhrE6/q1RPOxgVdfsiEJWgEBU8N6cIPGoKg
RLUY5OkbrM3ZilZS1PJiJnCACKi5jnUXHWTxP4k6s+ZGkXWL/iIimCFfJTRLlufphXCVy8kMyZTA
r79L7hNxXxxVJ0532xZkfsPea4tt1wrCdYtupuBF+TEx2O2r4Tj5lcvNIoO7Bb0aObzKOqaordcu
nhM493Z/zFoP33wMwEnpPb/95Pz7JRHowpFc3JUWR47FPmYDj1oT0RKnB0YeHwu86SvX77CL6xol
+oBqMljy93hu/sQ3RxmzX/8SY5Vd4oUazMjMiPD4amN1wINIPo7vjNAftwO3yKqbQnH635crKL+Z
CNFDYSOzYE3DNrskagvo1yYrGRIF6XjXNFa/dxe/3IgggWuTzuLchFW6l6P53t5U5DG78HXSIdUH
7BblJYlmTZlV6GogcLPMxXy/cMdjyDs1eRxfHGYJBG6FqyUnK28sqhODbtazmF/0qbIXF+2Fx2Iu
WLx9ShRbnmYfXdn1uz59WRqkQACEXjJ7rDdI5NB0WdhU+ty2tk5tvjaYr08jXeqRCGn2Q4LchsQR
1nGclvalb9zHoEd7jjPZ25QGrPDUFn+zwRvODJ0jGlBuZsc5ksdCt+rADBkLWV/RrF+Y5w+rlNjN
yA6acGOWHWNukXCFadBVMmmmO+EhmgllwBWrulODWpWpTJtfbKt5tCsWhMSoHD27KO4FgVZB6Mev
qDvtlYoL70ASHMQ5W94TikKAMji9E8AAzbI0ysVwqBNn2XnT0Bw0IaYstooCamKbRvD29Va7dONu
ijCLWAsGJYtH3njDvk565che5x4zYrqyOKcBa2XOITS69qGkO9PJHK/qzqoOuV2cbCJtr9DKiA11
1Az27zy6DPUt1T7yLt5ZpgyPLPq/BnEX5HV17EPXZrAJo6Aw4y2Agn2KUHUjiwXZVNtkK9fM24tb
ncbZoZDqm35f4RXAqHC1krQiuRkOnrSGjeWkxypB5I917cZWUdZ6zIdoMez4QDjCc+eZ7ik1qGWG
wBw2ahbJ1oATtvL92t3rBBWAzxD3ooat8h9YeAFDahg8BtRREThM9DwldZqrEnlH9Uf0iO+d+wGr
GDLyZPSXY2NjfNQTtA3V31Vt2D7ONhUTheP7HLD30ObfYUYFJkcb65RvUpRwZlIdEICb3S0td4UY
EFUH0C9XKvBcrpeDU4TVUZd0Tay/8hr1FDRqo2TTmAK7Pk5d/78vv3+t2XNsxdy+FUGSn3+/YFPo
V5qadzt3ANOz1GekH85vPjzLhwDJY7T0gRGNThkB70Q84hr05HpLPIU+pbN8SN02RPXamUe/nCLD
xW3Wzaaz7upY81wZOfnoVn43Fqq4W9IuYzzjzavexOVnd21+Z96+/P6JsU1+V87AEbhiSbIymeoU
yw3Z7rviaTAQDtVYdJYe2aYfQvpk/7PNhLsutbAfHGeJBqhlYcK1JA2sjI7g7XdlCeKzb/aOKCNM
P0R9zRoJVwlQhZvU28qcCROOTklPdl2k8TZOCXhGg7R7U1nj0auqC4nspMXPyPZmR/y1g+UJ0ECN
rOIhTodztyjaNjybE/IAI7+i1sZxih6CvF73zSdtykiml7yTP7L2GVhXj54isW9qjB9PlcjQF5iR
AQQZlq9NjqjXKqZHURTvuYHu2lSEoHYQErjeNkShRanbl7s29g4mOuyVN7IOQE1crHNQeKR5pX/E
Up8AUMAKmjTvF1u8ik2IcZMphB4OpczfKaQ9Ua3ZC8YoRdejh2TIwesHshCZzAJ1QIlOrkG2PnvL
sElF/qYWcropruEsxj/dCBZM+3C0iLN7Smv3r50Yeof1nubSGFYoxvB8yIvDDDES2KJEhwslAEGA
k5PBCM33euK7Te7y0VNRP6u7NH9S89KvQr+CbuSTY8wCYvP75nReum+ZzSCziDceDeGqh5a9GlJ0
wFPuAj0xWRPHYL8dNe0NxHdrOeuti7ds5fcLYtSvrC9mEq5ILtBFEXlF+Uchodo4ZryjPMADvFDx
aYbDvEufQ6mmNWVzv63lQz+2KBUc5FMja6omQ3ZgM9y1wPAw4ejWIWyYKHA2dsbqD0fytoPsZRc1
dzx+oL5no5PCzY/RC0q58HKGxYej1NbvUIQ5QNnWVM33Y+gQkgmbgtpo/iT1KNjXMalGHRE1GuJ+
tvdrmxWXQn5YgFlaDd34p8JqfVBdvkv19JPV+b0eZL0z9V86vUedM+AMyg6CvH/9PZbyKQCHQzHs
1Gyu3FQhQsnz+yIgKZdH9k5wYyZxBzhXWfXW5DHYcRPwLzPPNSkMK2NojEMB8C2zwjOWn++lbUkB
N7xb+VpcwrQ7TQOMLdEq+t5an6mDjxPsjpWT9u2maJJ205jtnWxslCFh9ycXrICpV7bCaLkVO/+u
zxmGO3rAOd4N70hGOY7NCviZHXT7Rrzq27VWcjFGrt2Ro8eLAkGqPZVjeqnb9LNxtbkp3BFx24xv
mv/xFykm1XMckmsOKYj19LCeO37Uwgamm9ryy0YMvqk8eI5D171XTNIBhMT9zjcQYxDAY52k6B+G
rKxPdQp1AmQza63Y3gi27zw0w7Q3LdiA7qyfsO7WqPgIveDyij0OClyqcblrPMwa8AJXYSJxRtjy
wxNlvamWAZFDPHD4kwnFVT0R5mFdLDzy6y7IgHJo69B7zfucInCdKwXBb0UnwhpJJ/uy/I5bv3qu
XGNth/01GEtcAP6UrAs1/SvT/KVSidqwGAdt+eDKGoiRiM/+aAenSiSwlpfF2/r5u25CzapiBzbO
eiFRYB3W4Us+zSn0G/C7odP80yGiQO4Zns/2nAy0GYz0XjBYnABlwIoNig793II7aWBcUFv1q1vd
Z9OILZy8kMXoJfJ9Bkmlgg5vzCiaXRNgmEfYc0rUNI3/63wjEwpmrHXaTowOhjlqa13uCxIIyxxu
TkzR5pWu+4DhjS0OCRLiO+BeZzZibHSS/SkqLffYAiLptMs+XPqHapyJksyAIM2en6ClmsE8Bk0U
44HDrIgErWp9mmxeK5QRtG03JOAMJXKT+MOlDSzYWGYT7oRPSxpUfn1PJMd/fzBUhZcgsXflAgts
WSTkKT99GfzR2RN68xVyFp/jvvxbc4556WQeJj9JQIDRFiVdz4LQhdKZyROXFaaFQj0FPSo9SbSN
nr27ekJfhu6l3LkmGW6h81q27b3Nw3DDOv6QIoUIva4OTQIPoLzpkwunZzCSDA/Cp8Uopj7fGZon
dPG8R/WsXMfaSgIqbvzGu1xJA9WDI3eSq0OknXunLOM7zPMDmp9jWfpfdYnau3XTL35OcWyJSmCO
KTa2zXKuQHmhMQG1Rn7286J/bdlZwlBYZ4hxhE2s3YznShnlBenNFjKgMF4yq2r4rtSHdaunMxZ8
VAu3zSQzxFzaZHeh2PS6oj/qYrlYtfsj0IWdKnaThsUIoKmdjHlpXUZexz6I9v6JNg9Oks4Oy8wv
NZxYVpYxDC1JoDQyfhtDMjtctc4JiWrsHLwx+CVnmGg5s+/CUv4xbWaiWsHclGNjrWhlym1JnAse
e+9cx8M1znHON4WMcDGDmbllcDiyPdpEb+/sMnh0s+DS8JjAAh33gcOQwff6x4m3i+oYVgyxjEHE
6IatmT8ANC5bwji67myXvC+8bvA7liezRaPehg8I28O9y8QvLOc/KMpo4nwR7xYGt4Ajky3xMvcy
zLcN84YISTezIC/71zcIS7N07E9GHwBpML2NbzNbcQcK/zgJnzEk8p/nzPK6gMGdlcBmwC7UBA5B
t6X3rLOdyiQg19uzn3K/voKuiNwG7pO2g/ZFS/mM26ptQuBrxsg5DOlZDs5uwk1YeuHBNEk9pXsA
0JNn+DEx9uoJQYPCveEaqBpSLCxBunwwr84vs5+fKp+A2ea3MZn2+Ble4uamdJ9hxjchET9Fawvk
ecGX6bD5X5y/lUF0Zc6vxUK0hg6rZezgdcQBMt7gsi/XcJovIVqDDTZqUlvnitLkdlJZ87iv6wls
o0MJr2ITRblHRvHkt1vyOvPWLHcl5MCtXRELWDVRC34O++ZwgBjy3DvGg9mcggo7RK8FjXsR5geC
RjvDj4pRH0QSjJdytvNIe0gDmCBt6lRQB6NLKWQGWT7PXp1B53uyaQDra/XHj6dpnRr5Z+JP98Kt
443w+GxmXjJbAQmW7rID4Y2EtGvaKG5c1D32a1pY4S77SQQWkskLDiiqTgvXHjTNlt7dwq4klycH
XOQQ7FJjypm5LunaTt9bYTzIBbuEVTwUo5VvOjYobsk8agw+ewc2d8IAZ2V7JLbEM3KSkKanRa8y
QaEaJ+chHpk+SezQTTfhPUAAGXTIZ7RfQSj0LYqbCT5sOlmIOuJxvucIi7pYvbo2XTHX6p+hcfTB
MY+TgI7RG3JD9d/el84TfngmaL2EfWcJLHfkchfJnbGgQ2izWG3T1AFtkeD9lt5d2/vfpa+KDQuJ
uzgb6eIRoKz7GwHf7OCLYdg9uK5yV1aZXNPSIl7XY0IHgZlEoSSQqBHZTxT0FwQCHMMe6XAA1qUp
AkBYfXtv+eSF01PjS2UAV7nQvYzw35I11RHr+IfVPJTubS9ynjzC0fou/ywahKQMklMr9a6h4Iep
Cv3oLajk4NwvqwDr39oxh5tjnIozuXSp9U7gQRqfg6p9xKN50l0frBpGg3cIrekaIccrZK54J+qN
GkFpGSJFbF0A86bkWKew4HZYpZ/NMTtw6fK4GvE1wyIYLUPu7Ox2+c7S1no0UwxJM/qPDocggzdk
vn1lUU8ArrViPuI8bIAXV0LunFQNK0HGMvp8JgtZb0a2a/kobYKnJeGaVAdtvS5GfegM9lYgALLI
n0QTuUHqbRHl1Wx94g/RcjPiNo3Q/Oq+3FZFw1Xq2m+6Sf4OAX18OABX8R0G1IOrX5vCTY4gPT57
Hn+WvCFiUnkLNk+4cKB0PWUpomxPpONGqWoPmeQndMIPOfZn0J+MjQUnNvVRdmhjMdzbmQ1SXjpU
V3OOCEBOYmvH+bzGwjoRo5Be0mQyr3a/BdRZnuTE0kfc9gKSo6rK64bA6ABV2+Sey8Lv1qyvXuD2
MoZ5rWN09904vIVd8xLgqK/9VWIgg9dSHM3hmhD2HrHbq3ctiWTgyT9aikV0msWTrpwLtmAk+AnO
ZGURC8RlM6gqO1uo9Znb4aNHRXFq4hhxjYtoysYqsXW9Bq8he33CaXwUFwxazGyiAetAPheKpkJo
LI5UfMx7DREfM5KD8hKsZd5sx7R9c1IEyqh40k1GTupQhaQGcLkziGFWOo33trK21tQiuas2bvkX
9SRMW8lLOdbrJsl3ymGq5gywK/veRJzOgzGTAdoVctvh3sYRvHB/oR5v4e4Ij6ZqQTY9xempEWKN
K5Z5rEoicw4+fB7mU01PxKber844TdAzLr/yY722/ORBdE15xgpgRjXtUNJgk/agz03zPO8IVE4j
BnvSN71dd2Tk7q4QeujNwngqD+0jbN7qXgXkp43LKqs43w3Vbqy+h44IpQYrcLPPu4AcksoMN5Zf
YsAtZ0St5qO5DJC6ZVUfM5WMm8EPD3Z4y6qbvebYcdNgV7YwHxWKKRqs5yE38xVZUEymEcvOTrqn
CyGdezTKqDGTN1s6m8DVp6EYD5PtPaumeV08kqqUlftRlzPfaa5ER1jrQpAM1S1dRGlHhIKwGe85
9UZaSHyhWO2GOBwiH62azOLhDCJ0QhW2TqAlrwIPx1aikME6FT8U+yi5sX2L1t00gy05Rq+FySCh
9nMc8fKtbsXfuUcO3WRLhD8QNmA8UufOM1jznIVl0TLLZ9MpyvHSmuEOT/st1qXHgTKHr37y3DgG
QwPt3SXwtbemx3M8LNN6SvkFZoSyxVPawwqtfvzOLnfdYE9blTEdaSF3s6Fo7oObnrrlTWsaJMEo
dhgeJ0FkVW287cIHZkR3lmRs0TJnEpS605hd/NjPtqZRTxELq36jVYBmJedmVyAxUGqoLQWwuwlm
h2AQd/J3lOsCz/f84aESyH1PX0bdPtfArFn8FowNF/luVcZHbXrZUUvlbPqzHodnBQzXqORH0+0Y
ll1IEacwyZk3krV9lGX4PKggQclhWdxcTDamOXCeJX0bsxj/zbZFA6WltfEV4RkBidavgnlxtxlL
Qwau1Rv7k6s/Ybeyl+vMEOOIN1OvyiB/qCzbeElKvBTERq606XaHrtC7oB+9O4FRZj0uNiFyNH4U
tWz7ats/WHa2172h1qQb0wgKtW8K/9nJWNhWFgB13qRogt62G0sfGm2I8dgv4mCVNGG2saT/A3Vu
FSqtCP+2SVGpA3VfGJnPor57Zd0XE31bxFcNNW6NpVd9THI/ZMHOKWLrHQHcvFPeAXK+2otOxyz0
5n9T36bH4WJ5C53QCESgrN2HBfWc9NqPrm7tHagJD9Vr+t4EQF5ZqIwOSG1Q0y5qX55LA70k7ydJ
ETrpYJW4JCJ0KcjeJmSsEsYQvePsWiO6dpEtTsg3wTc31yyG1Ktp5Ce8k6g3z1DkKA1zjJtGlkDw
DMjqcGlDn6mootAtJAcfo8c645IdcvmeZPV0zYwc9+xkr4NJZTs4PQ9hnG1Q980wN58Mj7pq6a+z
5Q3HUdLO+N6BccFHZ2ev0y39IRkJgaShAVnmvvto4lRfW/iLk4UTpmDzjZkyGIEeoJxDDXfjZwL6
NP1+fKbS3QQ2G9PUaB9kZj5QIcZRz34bGmz1N5iDEWPJ7wKVXz7fViRpyOujG2bs2HWW8WGZP/Fg
FSdR2dPaG9l1TnDJrQJN98rKA/dkp+ahCx31YaTeijMbSLT34CAfX/k6xkbEEyT0sk97qmQcTMVr
H3Pms9jIItUG1wryzzrttb82a/HoWRmpRAbVghcQINLYXhrBXjhkEyMath7bGs0se7WH2PU+Ord/
AkEP3Kvnowz0v9Yj/MStgKXY9nA/Y9QvmEFFyWze1RlLUdFXuCM9a0VlVm2MW5cysZxt0GavnTLG
XBZDjBCGcdvPosCc3GSAL3rD7/ewHOB9P+e1q3eUiKB8aK8mB0m6f8W3My5V5AXYJ3GlU3sU1tq+
TjD5jqV676aGXEV3GvlXdyfOuoTpezpgF/sJcz7XpM+qYz3HT/aUfNEjvNik8FKWW0cdGqzVBJ9H
smHTYm7nUfxLDH8319XM6K1hVOc2W7NoSLJYxm0PEw2cMl/IWoEHtOvz8XtRACyKhOmPHU7fN3i+
RhRlp7ik7IkBVcOP10Jc64QWIEQkcFzezTpl14LOcdchZQiJHY8weqwqCBMIeOOfcsm/bM4SkCbB
dpmAM2appPOylzuzh7sy6PmV4dzGEsWe6TyIQ36nBeZW30zY2dbEcTqtTyfMeS1G4w/ibwOJYQuh
r0phA5pE2bP2YHmysQaLZiRPPkQ84y49WWa47YN2Z1gG4AxGBPAH4rD/aFoGx8hglsF80zJgJHVX
cVvK6Qi1u7HJbe32ZKJeHCpT1Gyr1hv1vrN8gAlwcZf+M8idn1m3H+TcvqlGv4vyM+itL5ZYjRsw
TbFasJSxeCQ8iKGOfyG3p8e/RCypZVAzgf5I30SK+Niwt9rxNsIhor2saF+qDxe10aZkVY3OCc+r
jzG7CO1bGrKJgcehRtRMblG1MAYgomcI14pYrT42zrb2TvYY0zFqWkg0C6sUioTPCGETZ5Ra9W52
l8+AdKrI4eWu/Bj3hPEXMaZCLGqEkSnTbWtV97j47whAup0zHpwjZUG3XyyNtKZX3IZUPQnRIHNq
Nnsu6H4NF3vTSSvFCuay5jEejLb/qQpVbup+AH2cQuQF3+j6R0dca8n0xkrtM4kX+dbsKD49Cx+u
364APEDoLTx6MHSUKAULRpomz0NjsRSJ/Xm3BPS+QuI1sE6orWA7xjtWDY9on8+qoHupsHBHfoOb
2HO/B9QzmNqoWd3J3Y158q8Ms3+2Nj77lqVQEhD0MiOGMCf8Unpa/lQFGE1tf5p1WUdmsRyR2X0X
C/I6N3a/Ud/vY9f67GrnOWjQkZGKdCMmZMs/GJBPyfKaaO+tcWZw6FbJyvwHJ12NDx016NL9o3ug
9XJY0OX2Lgz4nMrUKl5rJ/03dDdyslxbDSjNNvBNjEf9s8maZL2ooYvChCiFWWYIbQEsCR4heybh
LXPhf7BymBsX6V4fmGu3te7pW7DbQQZTOQ2Mr8vP2g7Qcdvop+hmrq1D5O/kAWRJC23wIuTHoqYV
mZyk2UmiRbBLqPu4xJkke1osmcoTnluv5RvJ2vE7MRHuVlhgV0DGHutEvisPx1HTeX/MahQsFQKU
LQNUBbdGhF+M331lksc5De/kolb0j91fL27u9YIROOiHNrLB4/RDf0z4lFwIlWvZ1v9uJvqI+p4l
B1AYyY9fP5jav1P02T5RL1GHwnGFl+TdMTQeBX59CHhx37YZbwcxETOapdNc6oeypfNodX8ZGsXB
VGX70GcN1MXU/SUdJs6MGUdVdiWe7drWBF+1GfMZgjre6rLhA7Yrg7fT3+clIFJ0PrzbyIhBbqFH
AMLucOPQBh1vjGXOikFvE4m+3BY5qBM4fFfXLwtwmGiIPD+2dl5YfTiEQJhLfuBeLtel+RmPBAdZ
aiAkz+PJmOymPGTZkG9028oPagKcQUDkCKqF6eo3CGQIr2WBmQTaZSpslocJM4Vsy/AcDs/S58kh
wxGdJZpCdYsqwf34J5bNvypFqqS898EsNB5Ybi0e68NShZcKn+4qMMO9zXvUIpyxLf8yuM7eEcVX
pt6cOebYNG6XGXaSULHrk4hUypHFP2hYQJw2GKmAEtNyP7E6gzcHqaHCclhnbJjhULX0Ua1mfuPX
CDhT817FyYmp4ririqV4CqNKe9Y+zKwToql4JVhdsvpTmxwWerngnQlgVxBEQaQVjy9xxlsKx3pd
BXw/sjDemXmoznQiMx9H3thsk8fTW5kEn7gTemGyaeb/yN5ebWpAWpSRbLG52Mj/nv9gof4b1/Fn
NvsEgJXIYNNmAca2mVtND5KmvEHC7FlDTuQvp992jrAC5cMtrRlrpn0LTvIxhYWYfm6nY6b7D88S
f+LJv8/qfa5y1keTC+Qr5K1odPM9eGuanrWSznjwdfFmz3zIquOah8+EKvaBqfSwIrzhXnQDG5s6
gAwPNsElekqFkp+k7wneBom8jQN5HyA/G/L5qjNGhT2DXo9vucEdt+57+nI5plHrYeUCeHDnd+Z0
JF/DWYUBFiE8mI8O5iPJgJdbqyYRZO36rH3IAn+x7JqLV1IUUOGt7fivkMnB9PoU8I/xTWv5rUM4
WK7EZi8L/m1DbOAKuiHPquZv3AlyIzmiV8IQX5Pon0d0FUAbyItyKbtgiPkbAcIps5yDXsgDlCTi
rpo6PMa6+NtPARPV/h1v4LvdxW+SIvpFleJfwRQCs0lwtTrxngYV3pnFZUacj1vmGtu5CS9B3M6g
ZOts7etmn9XxN9uJz0oVF9ToEZuFhWwtMMUMg0zVVEy0EbGm1XuJESwl+pwuJuGf9acjLdZDOhyB
Ke904+1bRjombRtBfvy4pR+vGjd1T31u7RT4JSgsM7ai4AnJ1DGGfO237IdLk9zE+ijdFm6nxQy+
lZwjhUBLGeWo9I7JT1zZ9mZx1cC7gXq18h7t2KNGzq5WkJ7hDUnmHocY3BfY3JpaIaSzCWFQY0pC
/GHIKE7Dv4NgLX5rztg1lTd+keh+jJuQJ6xuMDd4S9QNDQhmxZg4RHg/YNLYmzMpdFDd8t0CEdNV
Z7anX1liXEZXfnXcxhHzdKZ1vnp3Wq+9nWufYq6ixhl/1M0lL8/kjnEuFf+G6VAaFB+thcnJdpj4
ZCX8ZivgJfWXh0kCd9T9vG6d4Wuy7faaNhUC1+wzp6CgbCOLPjZnj3xydGkx87J7N70ZfeuoH76p
kPcib7+05irOXlOELAe3Qsvlu0SwNJKFw0IOV2LSi+Vlk2wGle4KOb9YKEy5ot5HITE0M6qPEKxF
KUs4powh+KTkyevjfi88VUSdt2k8E5xNjG6rspzN5E1y1fXk1ZldQnFtHJvZ+kkxNftWD/Y08++o
OcCfu/IcpEyDZ2buQ1232N7cjzocoKoZJFGj91olXriFXfxGRAqjkZG5ouEBRSOfE6KBQ1aCW7zz
6WyTGkJ2ClpAmfoly5aPQi2PodY/FrbpUiOQTfBb3Qa9LmqJSFrFB2tcqDYxyRQL7WlkL0ukleZM
nl6y0oARqjj2XObl6Mk9tkMc4YIXiBsuZkE8iO3g2n+r2YazRS4IfAFFscpROdF1RaaJL3ZCwiKq
tLjLzcV7uv3NFWBCeQKnY1e57QNYkKcQLdsICwj5nlO0l6arnrQR+99JAssG9c4aE7XeSUGIz++X
xDjXmXauksFHTXDQs9ZtcR3M/mlMvcnaa5l011+7Vkha26YQuCkF+ghgc9MHcSGvgwzrn9T7bhV+
X4J0ruDp44eKkxYZHfQQAwH23FukrxtlOIIwQX6NQs24/P8XHwZQk3OU26K8wz2O9tD1ij+jqOQ2
oeT805ENtI+vGK5qZowY+cskvhmnVfY1duGRePj5DZ3DxerQpfmqGzaBaWIqBH/OMiVNX5QYr86S
1Cd0KOGVgdO04V2uI0B0PJoWSlrZQ1ofi1ptkslhgJzHK7tJSwQ0+q4Hzh6Q6yQfpOmzWL7Z67qb
s44K8H4CnnlzgrRHSajlg1+WrPwWaIZeNf6xwTx0jYhfGqzuEeNEH9M6LYNT64UwJFFeCM/Z/34D
i+Fbz7Nfx7hcXzIh5nfCczuGZJxty2OacwV7oZ7u09kySfBy/JPMMP2lvb0c/vNFeR5sgSUeqzM1
Jb2y/dLFY/BYpMG/uA3Sfe+PXHsjULasH80/BTF8j0aSDUCD8Nu6VGAQlPjsjKy4Bx7h0GYG/2b8
jKvMLZ1LnPce/+Rk75aSuxxdubh66XPdVVinJzJMmPZMxouFK2J7o/L3OVD2uohjOIzMxl1Iyc00
E8grBOPs3jJeFw6o1ZK11TlwYJfbaQjWD/ml2akZlYAk/bcZNQum2ibsrKz5qAzYGOENu6rgXnHd
xc/YytnLLOUzDR8VfZtPkVxIrUsSo6STeuaNCi7ZDfMKLE+vCl0eW4iL0a+38PdLYN6GGIj/thYu
uTvquGE9cWz+2uigTeJx8OVRNKn1nJqKawIX7tafs23Vhd1x1m57Np1HuwiHpxaEYzWZLiAiEu/T
9oncO02L8Pj7lz6Ml4gZ9HduDy3OfPlKJG4Iz/RVE0X07gNqJbbMO4UJQStr3ybKuuOCP3aB/e/3
42G/Z2OGw1aynzMC2hvesnMxfwL2s/GW969O52xKM0ElJZydMyTqEeusUlSbCUIvwAUx+BlfAFCS
1ukXbVp5PFJeWx07wwR2N1AghWM8CXyOtE915p3mjl+3ycrT8LOr3ersSovQ7/575pypqzeWLk+l
K87OMoh7xx0efVH/FDOmQUA4SPUU2vg3QgXuGe/MD1UaoFs0RPhS1fVqnHBqTr5x9/upplD7oYik
z6MxtOdhGENk/QypOpXrczvHBBxUB0qPr2aulpelZ9+aVx0Yg0m81+IP5ev4MlTTSXuoJBPo2uzV
0JO3IMNcYZbP8+Qt0e+DkliUkLPFeiaBro++ihILxU2b2Bu8J2IX03neoxcJojFAHZI0459eq/Jv
kHhvUtibVk3ZXvauvaubjupGd1eCWFkgTn0HSTkgotIsBZqNrOK5l2Z7ntziTUzdDDwVeACtjL8d
GTM/ZrpD9dE/h7bbPCl74fBLQrhavwhlUzGGwysSrqxCLBw9APgd9sVlnxoIsJL+4liuHQXGUOxt
4j1WjnaCU5tZX3Xh2ud2wk+MTBNgQjuRXOciT42BE/9+YQ+Y7DvPeLMCuzuFTs/Y6/an2J7vuhw5
egynGWLmpJk5FwJWZsgyn6+RCun0dZuoc0H1FHLk7HUVNvtxLClh5yAqhEctMk/PEokbHETAM5lh
WjTbHCHSNR9GgpcKKHmX3y+9h7F6dBi54QQWV58l/0VpMrslMhVHJ80Li+wGAVO7g+SosXFZxzmD
VxH41fI05elyaNmSMLAIsEYkHcoZp/qnIY5xEj4yxipOITbkVe6QSNY57ddMioYoiTyoh8S5wyXS
nbOifVZhg7PA74yPQkjGXsF0P87tVzY77Tnz+3qbBZJ0t8xjAJaQ27rt6hRtakJORA6mee0tQbU3
7JHOKsgDAI2tB53VUJslRnqh2ia75xY0H/j+X+1htpjWDemuoQV+oLu4Of7B+EIWBGtrG3AIPXfe
FwIbQNEX3lOYpgACC1Bwfj6iI8nQqVpZB5uRqp2xltqHrbDXTsYqbyhjCUHcHC841eJTqzQdnMUu
RYv+/4g6j+XIjXaJPhEi4IHasr2jadqZDWKMBO8KqIJ5+nsA6sa/YYjSDEWyG1WfyTyJcaFBwWtQ
xj/ouS0vRDGVl8mcy0vOjHEfdb1Rb7IY3xaRitHj+iFXeP0cxcKslDmcheVZKBprM86Upx7MgfVP
GW6X3ErGGK0dAd+20BNYjtHd1w+E9NkYs7c89shwE9N+z9plwMom5li2tLeq/vAkxVscJPUp80El
+WnenguTys12J3PvxsrCVQ5vFaOieJmQIFRDkh4Mf25glfPNaThMZ0ZZr1kTTlfPrs5m1Q4vucRj
tCCnowrgCBnXkJl6wXWuog/kjIiF0w6NVpqcYqewfiM1AkeUfjh+cIw94e0G4gePvs7GU+yr57YP
q0cl5C9rAUr4CkhBE52ccT5PcfqPEdrxqTGb4YzqdXxOBBiTdObnLIPwa9LoIy3AAInnfn8Ix+rF
Kfr6qTRT90BL+GMIEDj56A1/dCRX2ZYx/Z4nnykQmkMZaOfTKWdq47oZrqUEj62Na2e4hGWAIfWA
Qz4Gy4d4KN+TNEwO7L/EOWiFOK//ZPamODdWUxynSB37WLUXk6nW94dqlECz8iL5NxQMiUPGnkNw
tIT50xnVvOsk9PMC4f/Fpl+GL+1f1w9yGvwrk6unb5txScrs8X+HCiVwsPULTG3MqDRRqMbwGMCi
On9fJgBSS1TOxzKae1qmSGaXIM4T+t7JyM7oeuwdHgwH0J7rXFhhOpf107jI0gMrPWYjVXP1lg8Y
aYn/JdO4vhLvPTCUD24gz9gbLw0fgqjwaudMaTxIttcMJxi6SxMusD+G3T6pjPEwuO3WJBWoqOeR
U6YZr34QjtdqEoV6CMBMk0avMLnY005zXO+MCc2v73V3CtoAZeVu/YT5Tn9PtO6ObUzIQ+OOp0YE
PeB0is/WnDHuOmwveJw7nuyyIleaerjW/HKb/p5iGXwVjJ/Iksk+EYUXAOxKkpxrP/usQ0JLW+rk
AyE0feN0j4zq+8cm7vrH9VMjiiAKd+VT0/NN5g5rkfVVo6esSXr+/w/f/65ChY/9lm2YeWhZ7V4U
SITjPKdPhTv0rNGXsmmmP7hxuFG9kkavtMtqwvWcTekgyTeXygMlHGqFMmOdTaiCx7X8Xo/D3xUU
URvqGahwe+hLws+CEhZzsWAJYpJpBDNSPIOCHxlV9lzmcs/YND2HKqYKrgfmrFla7cMuSv/y10Gr
hizvFlE0gYRES5SL44jM9eLBKFo2gg6QplZ2T3k4cTO5yWMGog50SGyeayRALAbv7YxGzIhs+VyH
i4yyLdwny92vn0ScBBRFxs+2qllCmIr3IDurH3WQX2eCiLM+Kh+tJXACiwVnjh2+sE0sz1kCI1x7
FjyaPizp9YMRx+4sjo0RDvvOrqK96RTjq+mzNw78LDklMdoHL4M2NwBkItLuCQwbd1hYYOlwiGnu
c18R3qgORhXayLlZ6lhaNofvk8fSvOvGbdgnyS2PTQT1bZ8ecYS7W/wK1d5rJfkDg2XcjGCAsVzI
P31HlyKoI97U1Iqda4UF0eesQKrU4xwyqTfyJD676fCnjs5BPmUva8VZO0VxYLID992mfR555dYb
O3DIVC40erqKPSVIa36kBWJzZxK0C1vcx0wFhk3pgVnf2swBd3MbieJkdnF8tDzvkqLwZuNR1McR
6HdWEMxXLcb1rHDjfTXg1GmWT7n3UKzNznsk5WVQShxFYYeAXEnkeEAoJrYJiL0LzmqvRvlgL2zh
stzZeoQjn0U+wpIZDh0bY2JpR4EcP3bG3363KMsnjSZ2qfidfjZPkVv8tSsnfkJ9z+26vPCZ2f+p
TO/JdjvjYqYJNba/DVDzMyhPWKT0IMlzxKOuX/MrGKcQBun6A3s9IoD1aMVU/9/RakfOlzYjFzw4
JT6bB3Ip4o6kiTCEYZ3gD7PiR2Jp5utaDwRYQtDX0TCsPJUQ18mOYB3CbLFsTg+plMPeSNNns1FH
izC4FOUrNHh6EURS/7IAjI/I1jG3Wbl7iOOSAMoksepr1Y0EUSn/QDzKv/+rBdGMGbe+Vx8ZYRDH
isngNQIwpAq7xazW22pfI3B7kAt2I5rd6GIDrt4J4LXAhzTy/ITA11TGtNR0WIeOt/N5dMNw67kV
+bYwPh4Agodez+I7Y6OQuJqF5dBFDxqb1SGFH0OPqZ6tooGTU/IyJHMS3wLMc14KozSZkp+DHNgZ
lymsGjxEYqzVLeUC3qox/ArKAMZZNz66Fg/fWBX9T8dotzosztTY1ptmovmSNWrHKLiPhHxhsYaF
LZbzKZunHcEt/g9jsuKd7D1ARpl/UsxcXtAygjlvuZVaiS+nBwVb4NcPc/Zklogd8C8SlZtIxaFe
eK8e49gHJIl/OmZjXoq05aFGwQJp0uaJWKkfBgV3Vno86CkVCamtmIEZefondoGXcB1bsEllUm3d
SuwkAdyQ/kQ4rUIJn9gXlwzxi+pxhJVNi9OaUc9y+9MzJP37DH/Qw+v4399iKvE15lX13LX8Nzy/
iIw3qvWrY5vU5mb9tq2QtXqsPBebOawJK4Wzy+hy893ewW1Ij+sDPztjvAjsT2nHCeq5qb/9ftvj
1t46k/bOuStiGguIPXnR0Xxm5Wm9U3p+MbuaSILYRWOHk67BZPIsUyRedqq/srLzuLAicSYBaX7R
9ktXhOhdmQzSio8ICpZAJPxIeuMvjT9wEG/bs0mi8coI4gMqdYLSCYTDRS+TdMlz4IRw2aLiEY1O
/WjhQXePbiea81Ql483HkQm8cSlx5Zx/prF8/36cSTEdTkSNINhr3GMU2cG7bqDSYOX6vuOVVRM2
nJn6YNiGt6sgpux0FLh7i5kZuRiyOzM2ufpeWB87RaG7tuVYH+ZigKuoX7jR5EtKN4Kxg5Vs13Qv
BMP+MDKRXCt34BmRnXcrMEIB+VGMbF2e8TiVp2CY2ctYePhi4kXWzKPQ1q9An1gTaN5KYZ2fB563
TR5EziMtIdLdpLPPcTq7n17F0FhMp6Yqyptd49q0FGwAdIcXj3uUQCWGW1PPX2amwNCZMYomxuay
NhdGGV2/7yU/oqQn7GY3tlrdp8bslh178dG54yfxuQws/CF8GUSBBIZ7ef0gSL3eOBMJEqIIPv5X
ftiTy/5nBjHRQRi+xhGnR4RqcPd9us9Y0ra6SlghB5xEiW99JYnSr36RP3+/dPaAX4uq9X/16+xi
10QSXcur1zA2dZV5VcsXXz9IgklI+q2yne/n41UqRVUHLoIlXYMHa/l3kds5xyQtnnPO5ScmH6BU
e9ls1lGEo0KSWxg6cINHfHPCxL/pIsrBzUuuVBlQfxhNYB7cNB32IGqeZIWDz67j/B4jjO3olcNC
Vx8muXb7pOx7XFGaYtrvghMDogtU788KSN85AGsVPhhO2J+CiYUN8NrhllbXcgIt4Y5xfPkusjOk
a/HEW1Z6xpsBvPJs1m3xwaEPmWzxnRutza5EwkWJYnas3ez+iLRZFZC2IlNuhjI/+bli8dr2t6xl
wVBM0rmWTWDtBKujBYR2R97/mxyb/mmwrQi2rlX+7ACuAQzreJXz+a0mSCnzhHHrXPGzWvhmoaIX
WgeMFImkNUWtdQE4e107e2Kwv99MbFWGXer68cFCAXScme1seJtyXpa5wcAmpvL2Pf1IglR18GpD
4r/lU3MJCdDZ9Bh7SiNMIWFDpp3zOPoeiVxVJw5jXbNZI2T10hvZk5EyOWnjWtyq0LLvvtm+NjYe
J+lRvDP+QXzqmcNjp60/0CGmazxU9zQ1s3tiiJucQdvWpgYKE3V41JdNQdfa8NUxWiTQtoKHlIyj
B+VQ5Mu5ZwK0rdsB0gqIESqDrDsnDYlyy5uQypV8gcEzOTags0AsZqfBg5Pof+LGcPGLxQP7yzQE
Py1GLO2sALfrdT77ChBatiDhFtRcSlWNZzvyd+v70vYE9hg/P6Owi44SFtimLkdKlsi/+FBCDoaQ
iHRCiOKBC13bpgG+GlMZbt1WsPVzCWyrXcqiivju0/o8u5OswelFlFZFUZy8TB5m4ATnbBjMKyZu
CXWHOqj2ZH5SCpuP2yQ4gJeptBUguqstAl49UpL3iZv8zBqn+LBjMNY4BW0W83DL1ksiCgkkmWKN
6CQ0ryLJEIVlhTizrJj3ymG/TsnnE79hqw0z6PHLo37cVHawG8AU7JxJuY9GXP+x26nlKuBXY6FY
nCuvPaC6kQeLfvzymLu4NRnGcB7Fz47pTXfXS9iiSwhUmhU17pGMsnc9RKthznfGANefEfX47HV/
EsOpjv1kKawRWFKlNrxzDXTB6NvpiVgO/A1rRqBlEuCFoCi/Zbr8STNf3kPD/JHno7H3ykCeZ0n7
ECTRze+9E6LT8g1ENc5o9cpW9V45TrvhSSVmdgi7O+kFUEQSQ98SqYdHtsF3DRHo0K//rzIyiagF
DneAceBgoB7H41AAgCqHiMJwzkrw8ouaaF4GOmqZ76z/FNoZpYntP8cjga20yi2Geug4CD5sCMkj
Tpo5JMaBNpylA/Np7l2OuMApj3D7xZZoA73tlvaqz8Zf65jEnpBxUhAaS0E49/xIhX0dBxvv6TKX
YlYxPKx/0CuC4rkgeGSqjJ+Bljwzw5IbniFA/b7AZMMDMbRMOdw6WeKI/Npk5F82m1S1773jMbN0
sfnXjU0MTJs8MUQlpaZMp2e8Yw5W1p5bkznztnEByBuhu40WcGKW2OZOO62Hfouuw66JbYCf5CKe
qMg9tidEPYkp7Gs6Ye+V1pu75KR5nhMdbCK3tq1xSyhl/i3C+nfUU1hQcIaHkRyjysHS3EO+OEbY
V07CJB3Y49vDt1+zcWQ4uhtcIQ94HzmozfhsmUl7aWAenIQDw2RweWoyjh70ZUYRgL9dUuhmfEU4
zEUOZsjxXiMbPjEyrikM/oaIAamvsAZXPMQHM0j6MxsxRNtxC1xPBCzwlgIji6by6lT//WLNPjL/
Ac2Hla2yLppzhU7GQawFdOBk6O7DGMr5t5GV8t7WDmqLpSFCqmWeO7Gvtbeskb3sxVlkI4Zbic1E
ENeBkuVXOw2AKNrxpBkf7MsRcXnIeGZLJV4TX6e8jyKnmJeCPjBwG1AhTPF3foT4jw2LPoQNA4dA
Rgv6IGvvUxq96rGkFxjZV4QRIrlCw0pJcFuJtjwSLDY+F8JvHlVU6dfBcw4+Htmjtdx66K/VqQu8
c0YI6JUBmvPcDIpFkE3Vj+1q66VkyVjpu5atOFRD8FBLdyGxF9NDCT7k5HDbsZ61r25IYntdpelT
YMAsromW85YBjwzwdHBBRqeQBG5DAZhavlSH3OkcpDi7EXVnSxQUKMD6pz2DLjNz/scVNzbxy074
3KWNBlcUfDHpLd4lmxXDy9BLJQPdAkE9lK4z4GVs3OsqZAxQsiR1oo4G3lDDlOAGlyUvruOdERve
pS3s+nHyy7/Ezk9HR5d45pdfKf79lo24/y8OWzxCHEK8JMDVU6nMfeJV3U30OA7YDmlMG1lzEXX3
wzKYfIetOZJm6nOeOvTGzZyeqsZnXubZJ6cqRx7B4owy1DlZFVpebG3zu5oQ9MPNv0Se6z9ZvgDp
CVjayDrAzH4LInf5nuqq99FM0AHQeTi3AAf0dl6aVUeyfRnrwNkiWAa5WlYXTCTzJRRxsyNo4dqi
y8bUheGXavezr7s/Qzx458IhfsIAbQkoRY63CTPswjYktVWV8Dlhp/XYWmyYx3kZHzMXaVUy4Eta
d6Zx7+SHPqZRtLtF+E6M2zIYW2diQeQNR3N4zX19n1QCzl8zOr0sn1rdPZtrB73vOKLWUgppuGyA
5eiuOJHRDoRhUB8t4+xFQCKQxhbcy5YFSrv0EIbznj63XS0g55vRqTWYsyytzQCi96ZnQlONlsgH
Hmkbv3bPzl97F64zkC+5bZxcO4HBZ7PGAy7AfyhiDhMed8cxHxsjlZt1S9FQ7MNWqLsziPUX6rFy
gwohupFiG+IO9txbPYOdxl949WvHxU3FTTfWzCjYLF20E9sXDyTaLm7K4pj3ZBvWaob0FtfqqaO6
+LADDrbey7uNrxJCTZD6En4IoNUMk1dY4Zwze0g+2d+mxUZde2N2oPbBPhR2xQGrLXdXF1YPs8Mx
asmZAUEyqg25qSXxA8ZZZ2H5rBeZSmUsYeQOLaU5f4a2UQB0iaAlFhHEinDMj2OY35H8Iz8M+UPW
YpTM+vKZ9NvjkDfFV6u8A3rOmMAq4x3l98YIw+CSIOO/cm4wSU9+d7S8ELLGK+UDcr5IneesRrIN
UimLzf4yGcmwjV3pPky9cw/qKDxU5XxAhFnc4IuRYGY8RUzIGJhlr5UVJr+DcFO5JliCfDZuNksS
JOV/F3nKAVB9fsWQ+QrV3zwDMLyLEneMWb+DEaifCd7sjoGt8+1YLZ6vGBojuNcHfIwjA1QboCt6
DADQUcscjJrYgO2UJ8hJs6ZmZbw8ZW09Jkd/WWX05XiuSmFSZpjTLmk9+hQPi59IagOn+9HSjr5U
Lj13zwROjjw/0b1bdjpdbXGHmvYVKFi4nZaXKcvMf//HVW3t/uhqdAy5bH/gGMQSPQTWZrZcZln2
6PLq286hrRT9OiVaiEH1NCoWzNNo/SxC1OCMi6cvb0rUrg8DGGTL26ppKvMRtQTTUH7UqQ3eVqQx
Uqvz7CEJCss2Yi9UNhdnWY56QTacKYpZ2wWPGqYC4c4Dczh91jpMrqZufvhzUp5RnwXAPRiM9n3r
7zLVdLe1uNOF3T8rQHxuGEevdU626UjlsU+n1sVzzpXi5vBH4iBCN9HYv/gV7VpkAqodrVcLa/9p
oIfFxmCIDaCIdtfNEClgcWVX6Y/gs6N8ZlKK6jw0kYvTkBQbWeiJVN0+QzxK99EZwVHVAC1703/O
mU3cnAF52foLwJ4XvILAUZswHvcR87cvuBJL2nAQ1NZx7fRcJEZXUciezSn1jT18uBH0P79M4VyP
IWNf6mrDnMJtiWxg0xt9d4667jPziOm0Rfcz9thlcsgQqVQ44S0uB3XwMIF7Bnw1uVZ6U4JTljEU
hmgmv8zF/e/teZHK4swtuBTd/wx8Y5InGt/d+ksZhoGjVdbTcFZ28mLOyWEwbfNxDiJ9y9L68j2k
mLMthhvj0CwsXNjV3Y9BxB/m9EfK7Ic1wrNYeweO8uhcFmo+MpxCLjJP3sEx/g7gKB/HbGvOIcVP
xeyf5hi/gdNnbFyK5mUo4L6FCA7YruCf7BcFQTbO8SWZRya4izDQSLv8za3mz8QgmRr9hCTIYqDt
H2z6m/VwVaTLzUiCPdJGo9b5FMBGlneoKekaWfde8PWbaD+PRhGVvxDxIQrVDNP9+hcInx2T2eBB
tO2TXOKhF3WIFZA6ub5+EoN/4NhkThOWfXDnOxwfTkcuaNpDjhBF9k0IEOq5wwR2ZwLIl8UEd6g9
vCaowubLwLT0kM8DoFyCr3Z4zbyHrkjhmc+IZ6FBU/Av7ZdpUb8zemaoWUQts9DxNe5hTIjl0DDc
XJAEgprACQA3YZRzmATMzuI4Fc9BXLIaqg3nQff2mWVYvZuCqDkVYH7QBEpWcEtdnYfQ/bOJxAPD
iaqzP/+JDQcP/zoNbNst9l/jLYENuLE1/vU20PcSyMFTkvrnmhie/CH7LatwuGEHSx9miWaMgQ9V
GrroTdxM5R5OKHYYFcIqa6jJsDWOzy1SMm1ayZttU9EhGrolHpAuBFwA6QtTPLQt50volgA2UW0C
9xPjtYv176ZDgeGywb9kOjMujnlShO7tWWaZu/UkXaaAxtgXzwlxJXEKTMVV23SRAWhFO14nQ3FI
F83HQNbJrLLxd+hjK5zCtwmYI/J27ymN2D2ZpiGPzaB5XZkjbPVYJXvMdviVl+cdccYRcWNBSGu+
UIHQHXgqPPgzDEE1mNM+CksLNeibrQrGx7kNzAprYcoQIPRhTtN0P6x4eMY/eLHWJjYOyWXzrVo8
VQH288FhbhXz7o5LwcpiUa4nOC8vg2QUxtSWKagVB3rvxfKD2If5aAwa0D77fADA0SVN1CFz67NG
OuQeFwljZ/Me1/MsnswRtI/KCQNKAb57MWif2EIRL7DYHGsjX2KHwS0sT4vb6OfBGsYLjFi9N/E4
PkhyBf0kG/cdo+hy8xmXmEG8vhhfYr/okcoBji9a8wzb9Lc1xMVT6vGSGayKlne0auuUPCp2vLKp
vmpUHMegXn5r3SCWxhWBzEh4ODCMEyC24Q2TR7yVnf4ZcAJsq3z8qNLZOEw2jt2ih9VpVD7o0uWt
vF5kMVzVvaaDWC+LnCkglluGU32rwACHP+Z54AVxUIl9FKyCl6LF1Kht2Sc43xqWOszmq2NPF6uZ
xUcTfQZIx/ZyMtV22WSuAzKmi5/rsHEW5CiWpDQQk0qoF9ugZsdAiBNXE3uLfdckKh1eap6D8G0S
Dtp1KVTliJvCkdTKMRMZWRb4y7OEkTWO/Xrvr/Y58L3mQ4mXJ66nn2Jh8Am5X1sXY1ryFFrqznXs
Q8cSPLlBcO8DSBvQjzeZKR8D9C8nfJPyil9sOy6LjnYAylqZzjv9IkK+tQvqeVOKQY2X9eXuHLvY
try7X42/WeEh2a0yhtI+swY3TfaB2UVH2zdwRmZh/UnpS38muuzU2yTgFanwDoHXk6pnADwYC38b
2UpcTOenA96aiTvAIrB/1VmA9Ilce6Lu7gCVrYj5YIpzJGPLPMIkrERkKOMnYiQZwLWHtgiifVum
ILXYUhhC0FwHqbjFDuEoE4NAVhq6upDGIB8UCMpqqsR3m+qFgf3MOANTYkzxPY6As7iiDQSJRxa/
xk0KJMvMj0dTHlCU589NKmGzwIE/8VxOJJvFr1x/7VJEpJfem38NTp28zuAoX6YRVqBDWtDpe+xR
KekDix5aAlDqak9CU/PhLLHiWJQe2PmmVxdn9PeCJnfJ4jCqgRcrHAGLwxVo5pCpsee0APfa9rWT
1rJibdBr0a9a8CCekBDB0iED8Kqj6d96qNQOnER7h9T87pWz+TmTip5rxOigrjl/i+iXR2GnR1/f
GpC5tzR3QLtYKGAMz3osyNEd9JtC3fk1awiGI2Kth1X8wivxJkZkOoP0mCONDpWHZb2HipEDKzcM
XwJ1X5Z6wPmWrRwTiEcswYgPTSZtyw3Mhu8gimx4GjpsXd00Rm8MD1CwDxjT6TbKdfLnWfF5SJX4
LibYK4obREEERa8Dz8O2ipqv74yAtdgI7KUUdmR/h339QIKn2GRktD+ozvCuli2ybTo73kYzbd/n
LnC9Ygr6c90UkrQvrkwUhiDNAQqcpGnCAasZV5x9mTqfdFKKyyI/8UMjYUjjZj4O/dg8eqH4SI3h
CyHzDlVA8QIlNLxE659q69blkqPAmfP2NQmH9ziWxEnxKMO+KDbF0tmOqvCBGHTjacS97mjNvpwC
BHEJ1dOIKu5YdRb6J+XhhMCfnxJseapnwuCZ5ZinEOv5hhDfAyru/KnpsuRWEFgDMmgnx3G6T1Z7
hUQaXzyFeqvpB5Jvlyq4whTXIA3d86WG81z/IhmFFBUi8sy0BBenQn2mhiloYE8GmulpeVf3oJe0
uyfosb93mf1Ilq5/al0mXz4WaBY93Gp94YOYiR9TVrRPjJ8QTC83hYwT9iyDs1s2Gk8V3rwtcmSM
bca/hW8ZMMLm7knzpLa9H511gV7HMd3fdesRFNajmHYyM/5qSsWIgrwFwxMfrZvM5wi4DHELoJ1W
4WRAjbmlqfxbhAg+O6bBb5Vj/Duw5IVe4P8VwbUuXjp7rj9rRdp70nXvUsCXzmfb+VRNiG5/7HHq
EWVD4C830lo2rOejIVgoz3VS7rwkND7yzmGSbydkWiwzTaduDyuEGk8JPO1o4a4vm53WofgTMfZ8
7tv8GLpI/NZWp7MazFllaCGn5+cr7EiCycSllWI3I0dqV6kg306RyYm/tH6WXf6S/AynCoVQxeNp
5fm0JY+k/SHQyz7cGNjUd0TliJK8eth9lw11YQgWBgOEHKs/SUl6ZjxowMmR2M8hLJSKymy/vtmk
DF5ErNGJAfR+G6y2fMDW/NQDsEZUwz1k45Ldz8t2vE79v+tvx5eMlwskM3d3AI/YexSBqz6W0Q5U
uGUS5C9wNmSPwXY9r7ustenqlkFtLVIWF17vvKNiB0ROQCEjF+uxi43ghBxPM2DEN4Unb+lZUNmR
Z1CnzKDCQexN4hIffLsgeGesyGnokuoJOfC0M5FeXvLmWRqJd88TtuhBHz5adg+TMPgjl/RDODHJ
ppTYdwefJKpULHEkOGHtsn9JWTsc100sgrWTbF+EMT53S4cn0/bDGqsrFVfzw25IP8Q0gmy7LenU
AO5KL4/e8Ryy3h+jM/NDnFhDoM7dBDMnnWrY/Th3jvBMSBjyyq8Iz5hJslAvUOG0OsAmgZcS93Ez
/QwcksAQUBPhOT5k+AMPw6zBPGWML+uF3OOBfHeikK2nTvZzGRsbZUn3eZAav17Tsoqiiopfmjdh
R6BTJNQk7UPR0e3iiGleHZhaf5wlLg9hC8OgoaQKC8rsvL4VZpU2F99hNW/NY/E0Mi54GOv02nad
+9/7fZgT48xEEupPBCDYp9n/76pG6VluZl7WFuwOhr61dOD+LpHDOGiAGlbKUA15KtyAzYOYmI4P
2Xg2Y4WsOm2Ae3ogpNa3CMPH+pSAo+4T3cAJ97/8ucjvjfCyuxLjyzJDJ3aivhayjU59mPB7qKxX
bTr6MzYf+qlMnqPsxYjL9EnNOPqKfA6uqdsf56ZxAB8ip4FKrV9xiHQsoHCoFUAUHtZ3+ffxxgIY
BTOSGS6Rt5nkYPLHx9OQuxk5l3LnWEPytH5IUVT2AfRyKHouaOgx2ffocffj3JP3FTT1aSCcdCtw
HyGanK5rn1G30bGqjfbGtoyey4Q/55Wxe3Ile0Pd6eTdAupElArfBKkfa8Xm2YaAYNYzuZiqepu6
UXHA7+jYsv/KWoK8kslFQKANfdAG2nMiqmHRBRBdq2ExnpRJXn4mVf0sVJJ/hlW3Ty1U802aOe95
k4OdIE1801noi7CqfuIiKLetywanFOFLKljwrBMlVwh2tjGKI5RZNAbQp504Mk8TNzNfkdDqSmP5
pEgEv4rNsgaWXxFr6wZzd6xSJDEbxKTl9C51bMO9857xhJirdB8R0qMRga22Ouc+Irk4snrNjovh
nRAZi2x7c97RBPTw/Y3wHhf9rQc3j8QLUyVsP1AFk8sERzkJqfClLz46P96pyTePXdC8+yK0bl7t
OAt+JQjOQz6+WKpIH6WSv3uD7EYvTOr7aDPmEwIQuWSbzITm95SOWGiC+b6ebDijEsK2yQ6f3B7I
/sCkKEkF6PnUaW7/tW1BYJ+nLvwQYog/ycMbsceHXKsd/NJpCcSy+o5WE0fVqeTwpp1AQCwF6zfg
tFl77BB7XazcutUOtPSWbOw40voIr+BfRnDmJcWNsJM4d7Zy2SJkdFN5gJfLs0MGnnPsMNjXb5yY
xoJa9fTVFI3cIKNhwi6mFHjveOKho7Ick0Jt3dKert/P3iojOvYFGwGhmgS2HILMin5ww3h+vuZQ
NBhDmOZ9zKLkXKnqkzSH5BS12W9+muQVKVH/oDPLvrR+0HwEzJt3ozGia9fUAqbqi51pZ+RRh5P3
6nfPxVLxNaNQZyNM9t4g03tYzjBH/L+eNgm8qLvuJUhKuTPK9G+IY/XOzc920DGLA2QS7tWqJjIz
hVBQmQN7Gm8CgaFL8vKmLthmXTtfkBfC2pgT4DBz+ccV9e84JfIMsCdK7snU48PYlfKi2ty9Zr15
sQaSZTH1yd8hq94yKf518jb4BD1Mr5T5/wST+bFsHPZjADiwTJsXwoVA0d0QImn6Kn5RFUrzrSW5
CXBaA8gAv7Gxlp0g1pr8Bjl80YZqyVC2R5lqFo54i9rSPsJmD9CG5f4F4Rb8DFmEn+DEECy7cfLT
VEZ5FhZ0IK2scpdrteiVXNAzdVrfmKNn29Jkgc9zkN1HId/CBayiZWnt3NHWV4lJZO+70T2Qfsn8
EKqFKo34OhT/mDqlJU4Gxgzfb+IwgH6LRgRvUKzfHbbnF6fBBzEnFR7gvr2lOtJPRZdCJKuM+b/S
QxpIRNeVHb4npqQqqQ74WSGXMmk6FXybR2WjB1WmnX7ZQ8goqijzG6HM8ye8AsacVM6051u9uD+G
WF39vvFYm2MNyXO2ZYh2Xs0Ae0iNkPQtFGYFxZR5V69jFwFLHTxWMY6U5TNdltW1ynEj0Jp6HzUq
0q3vsmUEB5UegxlNENjp324YEFG0zlv8xL2uuX52ipgTtKpZ5DQsVfpqpip8dWOMrgk9USXzL8PL
x1uywP1tPB1OwqY5dpjzO0rVxzIJ552sIgPIDA/E2j5lXRVjgqmJgylJUh5Ne7xpNl+AkEp5/R5C
RMWvfJUT9h5MjUEUF1eVzrHOpLo44cGcFDEPy/SR89lhVwyiaSnsiS8dZAMUpRspb7U6po4ynzxX
fMysUGFAkaVk4T3Awwy2wlDqLUdtRCJ9O3/GuQDBwJ8Ff0PvOMYGis8O8Y2IKySbnbNnm2/9yFPG
sao0r1Pc/5gXHeLgwCeLPcM5j0Gn33Cw/OqRZ+6ABmPG95TxMQ7BOWbhfteq2SCzx14le/uFmx6G
dl2wXS+7FFCXPke4sHifK5IHZG3vIr6o9tWIaqc85WupbYk02Nayzu92ILInUUo8L1nx1f1l3jbe
CgQZ33MYiKDYWsrauzEcgMrY18bJYiG3hZJI7CV6471Y3H/J/zF3Zj1yI2mW/SuFfB5WczHSyEZX
Ae27x74ppNALEZJC3GncjNuvn0NlTpbkpQj1JDDAAInMFBThdC5mNPu+e8+VroIH0vNGyhp7G8VR
dMeL4RPLMYz8LenNREkc8iy/1NQyz92lCpfa2Vf4roKZZ7A2Yz7dfWtUzl0SXOW5eqL1MlwYg6RZ
Pm9hH8xH1pACFnjvHckxH4/40MdVOR8oEtCUqOieN33R77+VkCHxb3tt0gnMAa523djvZS7HtVJZ
vE7GUn0ekgodTVw8hrr9UNGwXbm9nd2kvpFcYn7z1gsLS3yKiBQpeb0peo3EltRODcgrbx/Tpr2J
zRZd7vKn3ITg64z5mZjsesukmPOSJrDRUOZ9OCrrHXIgwjPo58G1K3b01eWxseJoTeGyfCfzsywn
up6kZPRxzu2SZoC2kh5k1DxDBbyeDBwZeja5TNhZKnQpnAOGx8B1FQIp6gcNhazUgnql6xxqSO/e
CWo3W4ojC/gWBsOSdNsVfrfHCgeeGX18GqOOCW9dY8g3tNcaHBqa6JJGeVdzYfek5+p7i7QdrB+Q
cY1Gvq8DKABNSYzRzCYavy7vKgm+0YfYAlAgO0/GbnP+LXHuPz6P/xm9qJvfE/raf/4Xf/6sqqlJ
org7+eM/H1TBP/+1/M6fP/Pjb/zzMvnMzkt97d78qf2LunouXtrTH/rhkzn6H99u89w9//CHbUkw
yXSrX5rp7qXVefftW3Aey0/+T//yby/fPuVhql7+8dtnpctu+bQoUeVvf/zV8QuJkZb/XTTf8vl/
/OVyAv/47f4Zj+jfLvTn5PnffusF4dw/fjM88+/U3gIbwAcUZyE9Eg+Hl9//yvq7yVwVmBbhk3TN
TcISS6aL+B+/WeLvloUoK/CFa0uqd8Fvf2sVVBb+yvm7NH3TCmx0HQHtGPnb/zn/H+7jv+7r376L
wLR+DBJ03QBph2/bfAeBiNtavsP3gZGD3XlySFuwmIMLHMVbZekH1d8ZHwI60OWqWzxdyM5xIKy+
u1J/fJPvj/xjUuW/H/gkqZLS0hLStRw4uBbp+xQBRmS888it/cVx7CV09F+Zk9+OFASBXM4wcCX/
/HiK6YjQnYTBfKMnN1y5/p1hN2epEz1WYDmxp+9ZAa7H1rinyXuDauDOxzKHsp73ONhyt7wg+Odo
GBSvB4KoszH/GnogNy1rw8dSXfHwCAQPSRXc1dPe1P1V0AriH2b4dibpT2wqGxJ+kbK6XbQHEH1h
j9CaQhckD2bfwXhkCH8g8I96fbL3+o89tXZ4UGUd7bHqva/KeU9e1xPFhTOvmvbg8+h9obpo+ytt
FxdGal8OXUHnp9gEA5HuYXuuJIWdQBO2ZVxktnNmK/dAAglKueJiIOGsKeItCxk2UsGdN7QXE9am
OOjOUwfXH5Ulx5UXU06FOQE44rTRqqj1FeEbm8gNaWlj+qiXMlh03wbRNqYY2ETFOsctXyClnqfs
0wvItPkM8tHO8g9oK8B7pLcmehme+bvMnQBP52jo6dk0sIyVvP1AsFfubTOa0TrLDgMh7HHb71IP
jDrOU9pKB4KkUWVTRNhVxrjtIE7UFQt233/QEe4DM96mXk9/bLc4bHqyJ/LCwtt9G8WXHR4q8mgO
iWdslWdfFiXqEcINBjM77EWmt4Kw85G1dijvJ7qAqYq3dVFfI+wiS0RdeAkJLUPwMMz+Re+TcRZm
WCHv6y7fkBiwKgmbmFG0prW36rLnlncqMbFP4GS7jBAY0TzbrHIUt564wNs6AWkD16IMnLPSNS6S
CHMC184T+0CBhojYtBr4m/BlLFdK1dFKaXFGMu2aXAVSCTcLuUeZGk9sjnbKXWu0cpmpbkJM7rY/
bmKcfjkCZi+kcwavcx+n3u1QjVt241uIGTCJzkcQqwg7132EyIbnf9TneY5IGwOkW4xXpiKYJJWH
HAz2XCdA5BQucPLY44LWNVcF/XfVTle9zHcmtdVqogSSHaJKgg7bKDLijWK6Wn5TQIZcntup7rEV
5ZuRjQyb1rOiDC9mycia+m1uOZt4DDak1104aHFjRgYbyuvlkUtrkC6Bd1hqrYjFtnbUHusOmFxu
HMbxXoeA/qx+63jxrUv7W7fcHsxXFYkMfeau4pQu49DvglAc/O6hm8cP0sJXOCVPvVMSv90Qh118
XH6008aW7dxmQqNEhqaazXXYxg9gGWFkMvgMQBpttHclUFUruTO0i5LHPbNJdQBGcigoWLNwv5Dt
sA0HgHTwOzMiBirrxty2fn++jDy3jreRy4OQK7JFbpdDlSnjyAIbHzXrBHbPKPCrkUXLsu+g+B4y
zg/dcvJ2tXcq8uxg9JXDjgi/NSsILIjRZd06n7/dWz/Y7tJZ7+xqpIxrAqqLWOfodYU7JkeSVqfE
FEXZLZuag2H1m7xyNn00XJEQt0ekfljOCT3xEenBdWd2R4d6Q4133yVdLc3AU4Tt0RnaY4ZgT6bl
BRXpfUn2Fjkcg53s/PoG2TTWEifurztgghhV9xCGLkKuGwXYsyQanmRxX0WL2X+JJXQcpgd3nQy3
CKuX9uJTYTOym1C+a1sDQR25jGG/9ajALNMnyXTPQJKvE1telo1zKQL5RSJeravoriokMcaYkQpF
sFL4nhcr3DEepiTbRIN/5UfR2gS/zBRZp7C5832NtrXzUArWT27K1NE0KyPLz9lf0WyxSGjgv030
YGbBHYa+NepnGjoBLbswxIEcp7eRHX+lNGuQfzQ3/SekNaxTQ1bGhTirs3jbMqubZfUk2quYKSQh
IKHFf+EKHv+qee7C+jqR3RrH6cpFUIhK4YAN8cIM2+sq6rc05pH32WclQyWz9HncTWRhpsFDmjtU
074IZbxnT4F23LiImZlnz8M6wtXBVlZZnE1fB/fkGx6tFA5HzhMY63Mrga6ZECuZDZ86ghhE3NMK
oR1id/cz4TMuMnrSAkfjENGsrugj+41x60XizKKf5dbh1qqZXiQZmJ04SJTTFaE8Rjntl6cyuUYh
cRv5nJSRHexQX+mhvJHli3SCAyawp5KcsUZCa8+x79vVfQ9o1Jm5DlV6S7/7FvDGfevGF7Of39lN
epsyr+nUvcSz+GmRNzf7vmo/GcZ0lQ3+O9WYoL1frEDfeyWPLvdE5x/rBjJldOVDv5jj9hgH8qEP
KthsLpAIjy08FF+gTRH84bw6+n1+X1n+xnK7T1GQfjQzg/ZRCWCuQic01+Isw7iXd9z7jFdqm1NY
nPcIKXhg5k0y4AoCw6aek1xcyiS7Gcf2IgsBOXGnJzPcqt5/58p4a4Mk9bv5vAlfvNn7wgrgC4kK
x3is9xY5X6vMeqJFX+rmOANNNvJnkzKrVNPeWGQCDuJhGrjL2qQOxZlq5B2ikgI4bjyBzXYeMBWu
+qjZdDSp69xd6SjaC0Og4YrROc1s+pOzFLQrthgMIzPE8n43JKg6Y/J55+RjPCgkCPUxVNWzTim1
VrHTLvj9J5Y0+RTtxHVEiiZxrXds8Lb4UTbZ5+U+xECE8HIP/TMuRF4QAYvl//hzRf/DovXPjcX/
s83Hq1uU/w93H67Jopkr9fsu7d92H/9dds84o5PPP2w+vv3S75sPyzf/3Gx8+/8/dhfLpsTFxGwH
nsMuwkda+ef2wvCDv7NaBsLuW9KXlhmI/5v9xbK2/tfa27AtIYW/7G9+XHMPwvbIu3H0vrcfVTCs
XPFO4Y23KtLspovvzvonOwm+7E+PcbJ1gb3PCSiOYY2wyT879e0SS1JM92q68/U+yj+8fRyLq/fT
Ay0bjM/Pd0kZtezH/pegzMUUJ/QeLx1RBqQM0iLBRrIpUTzLIwHoq8G5g3rxiy3ScpF+dvGWPdt3
x2soRuvR5nileY/hczXSHXr7VF67LcsZfvfJKXo12JrGogmnK9pfjfqFbhXFSyf78vYR3J9/92Xj
+v0R4qkHQ9JF/d4i3iUBYxJAvAh3b3/4KxdGsjn//sOHpmukyYtxD2B5zZMLjdb+xXbxtY8+2SSa
kdcmns2VGXQQPwdZL963tal/8enLF/zJHZUn172vSW0E4Qm7Pywlre9QY5ZZVY6cyAj3ZYI3Y5P2
XmU+TKlXz5t28KIwO3v7qtk/7vX/HIxy2Yp/d9chdZY2evx+r+kX2Odmc4jL56DfN/oIaxenB4I5
JO/2FfybIqVDcHDSvW/ctt254z014h693spI929/nVeeQbk8Od99GzKxBptlZb9vG4JbaV5r+ZiY
OxhJnQ43f+0Yy13+7hiBFrPT6qpmBBX47hMs5yPJVXdx4xkfsKMXx66FFPKLUfXas3MyEfUmGWcQ
0uq97KcP9FAR3/CW/MWHvzag7B9PJaUhKELd1VTK5wGdBGUEYehzqCLlXxxVJ9MN6fA9fjKn3rd1
2wA/dT9CUJDbt+/E8oz95Mn3TuYD8ptijUK+2auprm7NkIUI3Qz5YC3ahIMjBxVevX2kV+6CdzI5
JFSFS4ga3d5gfUfC29h2gFOoqKu/9lB5J1NEVuKms1FxUYGJw70G84I/pyI9HX7uenBGMnhK9thv
n80ro2QpG37/BLu9wDdcVw0FJPTTiZHqq6HrzCtMGc4xQ/e/1cnk/2JIvjI9eSdDMjJqz3JKAyPt
KD8N4yQutE31wXZwvDu4CtdirOWjKoTzi7N77YAn47OfsrhqAUTsUSSg2KLVK6P2LvKGDuVlm0kE
3L0oUaPXaWC9c3A4TSyC/lwq3fz+5H1ffnzlKXFPnhKgHQjF+56dsIKRAlY4yuN7K7L8Qf21Aeud
zAZBSWpYUCB1QUFlrYZ+7Hdjg+B8Jj73L52DdzIlOH6rqgTpxcGAo3KETxyeTb7n3L/96a/dm5Pp
IJ+8xga9ax8qlNiPaQqNyACa5JleepysBHgpGoe+fjd7HftdNvtlUR/ePvRrk8XJa7KLO7bYrsIt
GGHcvLb8ccBAWQgfGfNMZuaHmTtl37x9sNeehJOZKQHr63Z26h0iM3RCJCm+vkpcd3J/8Ry89vkn
04VFmy6inOkdaOybn5PBMcotIF9H/WJN8drnn8wQLU9W0pqud0irhJ227VKJSp32987PD42f78fJ
MvR/Mm+7J1OClwoZ0Oz1Dqjfo10gjPi8nnp0TqMMPr19A16Z4tzlxL57SbtyjmtR4000W5cwA2sp
okQqx+3C6m6o+0/I4Mjyevtg1mtHOxmWMzSDrLOCCkCMWSpwfk4XDLtOdTMx6V6Nq3sVQt3AWAK/
YtDwI8asST+qEOY+LnB/0orSb4fne1W0sV9cDRYQ6vYYelJk5DoxhRSwIxWRJjgJ/OavvdXEyX2w
gqFR4GsmEDsVySGe20KT72fU17+4MK/daPvHuzAbI2jlhppqZmQphhVDYB55ER3NEtLpmi5s/uqR
TiYWS6QY2eMFAe6SxAUGYqT0mHZbQUDOXxwTJxOIGNzcxqI8HjHtRau5N6FH+EX+i09/5VKJkxlj
BtDb4Lgej6UzT2sLHSwWSEijWGvrv3iIk9eT6iTC/go6ihzKj27RE0Q+CTIJIqP9xRFemTbEybRk
1i2eMycZj8rXmI/CANdHgCjx7WH22iU6mZQSx8YZjQYJCVFdFc+GmBUFRAuLLbF/9NjE7dvHee0s
TuYO9n6ugwyzPwqZJfBZEk86rF2j2iKe7u1DvHYqzo8Dw8eChxcZWRluDHXOrag+xXOf3xVKhndv
H+K1szgZe4T5se7hlYA7u/PtrSERs5z5Cj/BL2629dpJnIy5uewNA83/jESgaJx66c8k0Qt95z6q
V6obGyIxGhx73afZC+fmOa9rD9J+HVcOOpoUTyaqorBOPo5uXFTFJYpDq7mrSvpa12MyGvPu7Svx
yvd0Tu6ng0E59pHMH31sC3SmVOt6S0pN6gB8JjUxEr9467+yxLCXL/DdSyegtluEKkfjZuFbGdY1
Kk4fX4AUWC1CNo0BTnXw4Hn3i1vwygHFyZQkp6SLg4r0MWMuK7XPW6LKiTlugDHf2RU9wKWNmUf1
L94XrxzOOZmjRKDJoe0SkE9BmPfbQCcZycVuFg1n8LRr8x2kX/cvLhKck9lKwivLYuUbxxjS+cIH
jqhamMSOpx6FaFBTfvjx7efjlZHyrbTx3W0D+GEZdSuZentXADLNhrsIes0vHgr7p1eNyufJQLQS
3dYwA9wr8vZEnn2eeCpEe967wPGvLSYVx2Aj5EP/PrNlA8vDqSIPArKde1L1GzYvKqJJjqLJvVZm
56TAwRk1dJcpDIxz+jV1TCiEmzlL4IGvCkwb8x2BkQ2ZbrmpsCzsMxJYxluPWo1WN1UUROO0D7QR
5Yh9Mv78PiMZofY+uKRju/X27cv62nmfTA+DICjLdaluEokTsSJaAfkOEvKRJrngY0VdkfBIfr2v
wJO8fcjl2fi3hSWX+mQ8tFaiOpA1RMAkgVUieRV1N0gYKuMYYD5q4mzSa8063LvKiLPurvMxBd66
evvoi47nZ4c3T8aHzsvSpEEzXQKv1cmHtiuJZnyaTSOIm3vDLjIaYUsIirytReoFqLTaRLFRlWpu
CdmJ7L4U4+UQmyZi4dYkuB7DQcerLdkwRbIY7AnN9D0kWjlMFKku5sCBRHUjjWlY0Edvn4a9XK2f
XEXzZOShkg1Qzg8odP1GJ8PwmLTWGIcbf3ZobBfCxJuz0tMMsYOkPQnxmBYvoqLwCMO7IbeiVeVc
lov3t03mOygkgZWgTqgCs920iNoTIP2t2RWfksS1BVwLMu4NA26LEENprzqi4sfysW3nyO1/8TDa
wv7pMEfldLI4gYSpjLKJNSpM9A12xoq9Ar7atLk93GO+cStOC+5xjQrQZmpNbBylM/Lzdi8gbPTw
ZHTWY2Oq3EGMe0luT0P6fFBJFzhTW8TulMLhbZzBOvZ9PaLUx9sXi0Wcq63eWimVAiYhCV41+bbK
/GQ4zwOnoEqL1s4dDxB7aY+vocnZC5a/Ehqi2ISFTiO6taDwbhqSohLmQO3jsIPlyY8TjZSzKiWu
SLaWsI5559J/WQ9GDDSVCVq3t5bnudI6i5EjEpkyFG6HAJ6bAEOXSIGux45UuG34hMAMdxtoTGuw
n0YdNxGR7LDmAE3yeh4nDKeMoENVZD6bKA84M2Rxsts7XKVOybNRrFo4T5OzpQU0jSCGjDH1SQoY
ZtozJil7wdcxbgdz3jljI7NdgToMMKfhO2G1WBAw4W8dnvQp2Zk6ccMl+DuO03bnWjNK3DoGguBe
Fn5DVfSyG9vUnM48N1diRB9rm/U5erRSfezH2JXXanDTGtFQDFMHmYwd6ZvcTLHOOgY69A41bxu7
1tGuDG3c4u7sHJwSFog5azVZss+n2xxcSmUdCa6f/M80W5lb1kmPJudRlDXB04GR931/pdphHJ1V
qJJoeg/ut/CyjXKMvLoPasOPjuidRpQPbSqmKlyNc0wVAIZSOjyHE+zqFFucJ0eTq5tmlmAlC0vl
0ohsIhU2fuPJ6cawo0wAEC0iHqM18vZIXsR87/ycFUUXPhImWOCVdHMTFLIggwiDhy/CycUyO5aa
7DmrrOW73Bs1gu2205W3CzXerm1nJiyi1w7rsHEzdIEVZevCiFs+R1moCMJNP4VVURCamA3dWgUo
0gx4lhSiUe7kSL42UTtotKQNlwkNdxjbgLWVVZEzTRKptj+JNg/Rg8gqiQDi4R5EuZ+aOIxFlpCv
NsjCxC4UOBIygJcqv7r2qEFldzhpiv46BPxp3/l4QuQzk8JgeMhkyjj83BMIA45v7gikiapVZ1SD
B6JE8ELNiHmPffd2rKfEJD17xDmSrqCY4Pvft0Wr0ID4Nr0C/5iaOiAhNiATMn3WxTSV42HEvVPU
x4EIYXPTo9Ql5clIXCM4tnGTDhTb3DZqPxeJW4NC8uMaFV4eu00yo5fKZ2MVF8ipqlWhse2q1Vi1
lQ8Zy4ZYfDl2dmUGGKIaNdAPsWRlehuW0H59rrOEAbXL6d+kpBmNA6vn3OkNv9xJSQQU3e/Oy53H
YERYEa8BLE0kk0JdGYgrBS5UiT0A5qLUaN0yYGyrxGd/nW+Ilka2NtmsKsr1ANNlACouIV+sU0O3
o7HykKdPGz9jypLbdkhL5GLJMAczoTE4BIjDsEueUj8Ih+YhE7kgXstrizy6EQg51I6sNzyMGzMV
IvHRPk3TcFWlUUiIXFEQhY0eKjHF9M4gkQd+RBi1etqjGXKy+67pPCLae4YqdVpj0iU8Wr+Ydh7B
GxpkDbOnvUBIKaitweb3/oM1tTmFm9LPMOukMLHiamdrRLJfZDyQ2cEXcCQEv66SvZvX68KrRudr
1Jm67nFz17ZcdZ2tRghD2Jn1fqq0W7ebyo7Bu+9TI6WNcLagb3yqRn4vvoDKriDquJEuEeM5g67r
dYoQfL6holhJbz2VE2/mtS1Tsg2yUCQBDKzIDklft9BOmQdICEZ0G8S2qK/dZrTzGP+EHZVfkIBE
xh4bflKRS+hVOm3IQuum5o4RGjbzCgos0MRNPHS++34K4lxeDV5dVKB65xQX4ygt1/zQuomZ3Npp
YSBKqsIS6nRUSvKUgyRfIg1qkNcbxoILe8GfCR79nFeE+bwjMTtTMBGgUDlfPGjzcb5SPvap59SS
YVzvmF9z5GLouMoD+j2bUM4kRwhVN6E77VwzmoIdkmNVijVgPBIheas0TRLQD+PdcuBFZ4mrTCqZ
+OhgzdD/OEtHFAk7lNw0njubSGNz7w3wIsoNgVdAIldSUNFEeKZ5gYKgr23rczvDzwJf1qctMa3J
TMwYKciwuVbh1DTOgWittszOXfxv2WXmhp3zvp9cz5RbsLrcKmCjokaCJ3pgGviIZDWO557RYEOs
IHbn77mpWr0oM5l4L/tTUV86VTUka0DliflYGTGogC3cLTkcZ7DrVb6J7C7r9pVa0l2wDYIE/Fqr
MXI/JBRYyOdMWOrfpimp9vcsc52KZmQT2uRiSoFsIlsxq3sB2PS+7im2VY7OYtALyiUQTzGY7pVt
JdO7rmuztidnEpdzs7EGPN7pyvXIM4KqnfH42hssbA2BVMUwBRB3fMYuQbVdKnPS3Xp7lgnMa4BN
M74lZyvbdmox2I+px1QQsV9XLGY6Eb3jHWo3Vx6TvDWuuLnREJ2F5ewO1g5Uge3t65TD4YFXCpOy
OWPinyuT0ypx+4ARAFC8ZDQqG7iIQZOlZUHAJtjkdYcK0dl2bmHgxuAV4ZJf34NZjSVUddvJAkiA
rpOxgcw1D2uR5TPOlaYF4PIlQeLVPfJm6ZJ8ay2ffq5miy6yEaU5HNrUKYo635WZ3RElM2dVwdi0
HYWwnZav6ci7OWscLsWQAHv+GpFWFJ9NQtM6MbyS5fm6zQP8GZui0Jn9ZPFY87yLpsU+1Fl14+od
Sla8xLLmff9lBJsiboFAhBbAH2J+3KMFoxdntFdMBDmXpuMHxEiUiXjIa9eoXybpaiyZqV0EAHuB
8op3gdvqej+MAY5vnNlTdKG5LeXOY55un+rKraObftYZ9lXEutNiEDY9MQ0rVt2qIaNJgQFitH0d
2sZwb0KrSoN6Nws3Sz9BQZguADhPw8EbFmW96qrIvmzHkefXco24PE9kyo5jPYVOoSDN6KnVu6LC
5UV+H6OIB4L0QAWIQrQgYQ9d6GLNXjlm6Vjk0MiJRLs1xGqnu3OIbHGKFVtU0T4VFj7MD432rRap
Y2xhY19NIiix8TlxEVpfCCUoLG+LObBz4ZWUEza1tTlMeGPXjmdUmbf1YHMqtRmtNug/g7eU6gXK
a1x7QNiyNJvAM2RzX2GoMRIjAVvf5wmceNdAP0aw2iiiyzxGqZgfKt5hCyfGNNMZ/RtM3tE+EEjU
G/W10NjY600adaoqV2k1GtNjNjU9ooXBJhBzoyfESwSvNZPhVduiDVGcINgcTcJ5wMyaHbvLSGBs
rNYC/1zN65R/Oy/B3ItUnw3YLuaLcTak+TALkP8eRObUbu/SviREHsQA7+WYmn9BQObBgFqC4Wwk
bflcFSw28i22Sqxix7DNAkttE1/ZJJUOUhXUw4apcUbwX9kEVrt2qjHv7smKsyKwdLx3U2zh1qTM
+aZjb+aJo9/luQtsrxZNzW/3VdE3rN8dyzzTBpCBASVgYQK1LgxXmTv4bAR7dUk6UT1vnSTraZqY
pWat1pPZE24Lzpoeymw3zkdrVF3nrAS9TusQI3w3h5W2DTFM27DoGgv2Fx6i8Z1Ky8JeoH8Q4ZId
9BWE4WBC2P+ALoPnQz7mkE4uCUsa1UTgbX3PK4xq3cnJdw2J06mD07gRfuF0DDt/MH3jwh9mgfzV
bUsAEpvBLEo0RwUJLM60K1JhGEhOwsbuoqOm/lGuZIFkO8Ji7dDF2uC7S6J5PVS8fomnT3EI4thn
0Uauc+gWwA9ZreVtdIFTaqJKoDKhm6cpnfuWiFmWV7LhzPvMyiIi4ti7LqGgKvc+Ro4fdVe+XdSk
DY42fvUAlXZAossHtpHajR+Y3mzWhmajZX/bTbrqoK0pKTogT4xbbLlhbuewHVQ7ZZKI2hmzs35K
gx6zMw6tST+OnRmLM6TnwXDrydwcyRwB2AgwVQiwPFsnwrdPBrvvUUFDUC688GPlWchvV2MYwxrc
WTAXSFVxYh0F833Q6KoHNERbI88OqtWFZa8Ki9VGsmJYG/YnrAhe9NlgBe09ZyVzE7z7zm2RIc8W
N5mIxLGPbwrfjd3DWBGXRuBCypOySkN3qK/q1q0F8Y5dAWzNZnonpF7wCDNXRzHQ+vMxjYjS9gwQ
WkjsQZBvMC13k/OCSkqyuE8yAh52zqxq+8bVsSKLiGwObvN51ds0mO6aUVjKXtVejpyOQDt0zcUl
TEvsdp5JykOClboqrWRTBZBL1eVcddL4Wmlzmra44xpieb3ZbsmOLedhNvcDXl11WzAT4cQUlWfW
fDEQMQ4EqlwI2a6pzYic/aYGwiLYNs3XDogt/b52ZcbF123rDs4aHHwpMeriAuG9ApZBuLvQsOvy
TBGwqS98EuD1JWbdPr5obd8EZKF5JCTIK4M5mfFUFdawmg3HIUZ5kKRmfFFuMDbQaMeRwNogjaap
Jhx27MKXHNpDhIa7T5CWiynHkoWOvWwmYs8NM41XQejz5vKmEOac7vqxzrd2DRSaoGydKH/aVCbZ
HGeSKazvtlFmsoRNKicevW1TeKWCaF8QpGYeCO30v6XpUrr7FFWTbHd2Ode4k0zmdPZfrc/qm40Q
y6O1Z0LMJ3ZgiNMpWfPuiAr3OjWdoawfBtAmLj5m/OR1ds17PjITKhmhAnalLcuVpC6opjT0zrKJ
poY34/eEAUDJV9NM5SgPYjTB8Ksg6bQYFAsNMkChHXeSfTf4sRNsjVnrkJw2Wzs1K+rG1iwZddML
ToBzol6zblPlTl/ImAiD7F1ZmYQZiFWWh8Kxr5mUojC9pLkIIxPKKvuec4OHwA5XSTwWwORVN1U4
NWe7GOW9MtPUQ4sfKOPLbGoiiTDQqBzPUFo4RAYYIQzp1WgPjNKVq00x5muA7IDaK3cyQr0eiloM
54Pu5fBkNNb8SJDvwk0izwSSLOmtNpTo1lDO3RSVg6Yq0NIVW1G3CMyn2s6T9sk1iVJl32kksLGy
znMyewmznssaPkCYVndxZrrdse+k1zza0pir4KZlxdg9IXnsc7adYdkCzSKjGw5HaRVmsRD/Ojpv
1FYrNz7M2gumGUKhZ4CwaWDppAYYmo5tLPjLyBw3WexBfQBj5RNJ0LfSTsm4TjxtH0pNmNlxrFVe
n0UDchC2bE2XdlCJp1DWOVaSHCrUjYclVt4n4OX0u2Y2l1D5XssQN4VWo5hWeOQsiRucSbO98rNi
7ImZcxiKO8Os3emTU9a8Steqs7qIbSv5N2Iziorsyg3wEXjQBAuYI0JI7MpGv5NR0lPvqmxjml58
yVOHbKAZXArGlBi9ZT0djFYhgaJYxP7C4rTxOMTs3+GV9coyJeGUluHPbDCa0ILoRpdYlOG27wfI
wGwGGDQYF4jmZdzaHdUiczuRE+XRPpOdTb7r3GC5W9lzKkuQ37SnYnc1jGlcPZlxJZmJGG2N+2nA
gA+6G2ol5cJxlZF7WFx0tp0a0UdtBapMj1GR1TmYtTQkpe8xUF7ezgcIFpHTr0lMCJnpPFnUTreT
YnCCeN9Epp9tQ1gi0TpjozXYK3bjxvVYuy08yjpy+/YxiQpnagkPz3Pc9jBpSoE2aBimKwHdyH0m
AyDsWRs5fXVeVEnZf/AZJxgCptik05ZHQ27P/J5lW9sMaVTTbtix6PEeuJQwnqjDov3HqSD85jwt
h7zXWwMyhbj0lO8ptbORlPdEI5QRi0Y2BTVZiNDj/e4DMEKPyDYHh766A0wc5i9tWEztkz86QfZA
Wp6N57FRaQvoGw3x/BBTfwaurqOxqB7jzFCa8PehZk0yBaPEkFobbhxDT8N82By7wAaJC/SVN3W7
nVgnB+7OsDBcdLvI5dOtvYpniLd42MZIWPm7uupzQx2Yd9HN7Ee/Tq1x2/apVuIBFp0/d9tmDIL2
05KLPBGSxrQu39msc0GHzjOQ7vMamLaf7HjNWclXlY9OdBuylBzXjevkcP8CFRS3UR7ZwJLIlbXs
52lcklmCOolAXfq6TEI25oAoHaQ17JT5MNBG5cQ9AlMu+kunB0f2URDkFrvsD2zfuSh7fj7e1+Db
3X0k9Ijn7n9zdh7NkSLdGv5FGZF42JZRqUq2ZdptiDZqEkh8QgK//j71rXp0W62IXsxiJmJUDpJz
XgsyVyTjISIHgDJVouiS4rzBIrTbTD4/Amgtz59poXMMnPa2k2mOTT53DFgUafKUhO/dhFvqeRwm
FgNMegl8MO0zLAUAfGhbnnAI0tjWNoyy1X41QZvdZM2YiwCmg32LHK6ApPctiWsloeOWtBBNFwao
II9AB6kPzXgFSg8PxAmzQnwyJqVrvmDT6z8FsOD6mgxwM2qcfBoobOei1nGjR66IOv1uJwydJMTJ
sU7J8Sc/ocguFj+m/mTD/Lv44QZVMfnMWme+2o2atYoqnJE6rAN1FgnXpCJQCxMjymut7hbM2kbS
eJWtVAaUJLsAopTO1B1aOzbxcTU8LD+T1JKgMq9UvdDyVtQh+4Uo5zK4I2IvpVSBw2whULPlqyEr
kAaQ6QuPzKh0iKNyKHHZD1iEjN0kU5PUxBIUQPnE12DB/+nQAysImKKLxaE4l/Dh3Fz0adpJux3D
TNP9AdMSVCFtPBbl+2W+smFM26Wtxq46oPdzYsGsTbJVv6FDtK+ngzcnbkb5aDksfroNh7leyf6K
p85Z7wO+76be9aarfefL1JOV05AUSwW5JM7boe0VKGBpjcnKbyVpqg+q84pgJrUhlJhYk2INezps
tE8izH0eJc5UPhA6RFoXlro5HeMjl787A7AGYZBMV4l2lojiGY9pg8inDbLCfs2uA5W4tiBfVSdR
Qsc41XtRaXZVJ/qVYoM5PqOz1FaG2t1SgOdm7r6bmRbKCx8Pext+LjgjBfCdKWkL64HSqykhP8+u
NNIeSLIoy/hALkcQ6eupw7jR7mVu4cQ31jYBACxQSWehutJ4jdTNMlhfOTtBzXPY3aaupY/iM0m/
y5A/5R6SK7VpZZd69CCEUxcYMhtWBoq9VEC8v/QUVinFdWnm6J9sz1zGm5rxg7T2fhoaYbchber8
jTIjpffOSUXjjruy0lGwUPfnpuvV1COEzQ7Z1IfDTdTHI9Ggi5h7MeAXOyMbpyUw0j1EK5ZKEppY
b88DhY11xs4f+U0WggRnZxNXGofzRMPK7PB0oPAHs5e7oyEalnkXF8tiguMc1XrUW0rb0s4yMJY+
9zIcXj9NWNYct162k5uyvfAKzgR802f9wPaXKmA6fzMGVSKe0t4E7oOXpOc+FwiXTJzFFAVuNNev
si6+WQs5peVV2plkoCkmpyWNrOW6bqsf8C9j+Mn4Qxb0mLu7JrwzsEqcd5GxdiC/dwkx/l504RDa
bleuwAIz0DmgBiabtg5w5C96oKGbza6jiazkkHCGW09Ifk7EqN5QfkLW6TXtgWcE+fxbyhmSkODo
xknKh1ZpzzOAZP0UvKyC2pR55yzrzFTvO6nO2lNZiGF9kjRCDN5BxUUxXIvJb9hZ1xHV7cbS+jrG
lwTUz7LZrznJSo+4/8bxW4PERqesyPWEB9mfyOyNTpFRQ7r8MBhTvfKzHCtl3ROZel7r3JhMg2c9
VBYyaF24cnJXll97mbZ9c++K0Ez2xs0Whp97kzC/lnfYJnDjAyqbHowvVlClzRFsJa1BQtnhJp8m
r4JRjYMXZRoR7wNUXHrfpzYaxhf0ff04XdBzAWpDySYjFDtTXYf365wV7c3i+TQHPjSIScmET2gd
Lp45Dp3xmo0B5Gw7Eu7ZtJyeNvDVo+wBnjB29STfUKPmt2Nj9rZ1SezbzJ3rk0bEY3imwhb1FFmC
mI97g0vKhQgU3XMs/catKb7JfZJulcrQVFzX6B2t2p1Lrr1b8DaWBnJUU2+dr/KQCKLPQ131+XMG
VwDFkHXhmtC8wDNHqpM1Q0tdkWAnaYOrKUY5OYh9FaRdPV1pEQCht1O3dienC/mIN2MU5s0jGaRz
XgGSD3iR42IyZJCtbhbm997YkTm9wd3WuFSvuaXmKdnXC/hsP+eAS1I5QWsfO7F27hdyW0b9PSJV
Zsw3QO15/2ytx7N13ySFn0/Tlmj1kroVmjfzyZ12ecEJ4D9MnjG6/spVuMz5S10mfiU+rkkyWtg8
DYkSdzzQ4CHnstuUtC3V6zESOOPNLh9I2ks/gCH3DtOpCBYuwZW6xGJARI05jlDmp1RS2oREJwYW
hwMha2u2ecHTarFtsic5IjNiN+iiLjOY2rbFPg1iWNYY403qnrfVduxXcl1FpXJaweKJZkHeWH+2
+9pRjEVyjyybu0fumZqyXH9JbE7nkAPHN4ZFETFvdn7L0QKX1Rm59blJPUyrSq1ghod8NbBS9J0z
V8Vb19J6417Q4k227AudEsm4kDGdNl7RXTdzz3MRjZhCTK+aRVAxmfDSwt9RT0R+m2UlRf0Q3odQ
umnzsCatMNEl5L4bps9tQxr9B1BTn8Bv8tutNhe+mbxmuJy521p2cqv8CEqF0S33JH2Ga8igt1Xk
X7hA+MIDby4cNfh0Xk0ANNFNRDwA+XZe2NGL9uAAwzjFlQN2aOMfPeXB0fJEOddEjbtigiYqjaV9
FuB50eQS83ChjZAVHRhVEZxLM22tRLWTBLKeYxAkmWEvE9ocilemlKIDWJcoV8JFqMSTBSoG4n7+
lkLl8d4Z5ZnQLBcO/UwUUnT5cTATseM52QmgCl2lbSRvNek6JtqGeU6M8GVAS3bWP0c86npvl6i1
5MGSWhIajtDboeq4MgUG7e0AU8pinYcgtjURTk4EDkBpUyu/eUhlhDpO7Eiy3mRoHLLm0hVz25Ld
ZbvG7y5Y5esWFwR5RrCJ1bw6+f06ekxQm3jop97AdofUotIYFs5taR+DCAQXHQh3/XpnC8eUdC9A
JeNs596AzyW/nt6oLS6OUth9N9VdYzExL8qrv7i9WgMS1YOlKWcAV/Y0jpjzv9mVSs0G2LgizHU1
oSW6zMklWaYg+FW6ZwJH5nXwMkXx2j7sg7ARX7M2haJ8bgeb1TEj60BJIhFsgBfVciS5UKG8Mbbl
4bIjBLKWH73ehQ/b2QmmJblbsqHzORMdMj31/MMZ03CI4kvyfYlxJYggmqAd9sN5gxkB16c0F1G5
TVg2e/cnRvu4L599z8vRV1Bn3ma07qBd33oIaxQyqoWEn+DgpFQRkhbiTdJdnjpnTIbuNLkWPIlI
1/ycULJMqJagjiIeXjfYOTjVHvpIk1p0OeAxOwuGhByTUzJXTRl9LLylKDP6TcOExxp9t8w8m3LO
mU4P0FAQJschPPefb8uQhfQJipAivJ2XDW5zUdeoeErAn9ImtHy4i8ZlPk51mvNILGqv3kuOXQJ8
eTxB9PqLE3KN0fDCk9hLqiCmFjTGwIw4xEmcW2abjgAFUs+q4VGyYbX5x2KWRXKlcK5B8OUebMQN
ND6ZyoSqhcj3KI1DT3sp3DFuM0RNQ4Y8hxLSSc0XEwz+9OBOTRaRgFjUCIM2AfenS8GhXn3iP9GK
MLYedMXBQoT50NbTj8hnrPP2ZeQoggyZ42iS0nLtm0ueT91S0UCfjkhohz1c20o53Az0G38o0x6F
xQbDiZirK8LYIpK6LS16lI6QLBuk02PK2sw4sB0IHBHTB89zW+woXBlTz+u5AN0tWZkNlNulAlNy
422bCKdmpwoBn+8mA4wrt9QoDqQ+eH4TOk8UEUsillfND9Wc0IP4EYHLtBc6FWh+5U3xrcBIlN1y
GlQEOW4Lk1ee2jUJRFr9FU2ELuR16jkeD/AQVaBkwiOLQ/Tuh6Ccyvga1Cma7tbc4zT/CplxFjYo
2mw62otYamT2JdeotOPtBBJVPmpkOQTRMScsgg6INXScZMMx7y7PBdolcm2INl9nF/0Hw/2pKOJ4
+ObWfuF9H8nFXX52fdTTZEW4PSEdwoieXmES2LyMQr4SqXm9VTJPynrjAC8RcMjkzDJM5jPJdFFI
Dc41PJwYjtyV2fBV5VNQfuznbqQDxWE8pPhmJdPfu7GgH+2hcalLofMht50PKs3jYti3dVPQhLb2
DoWGsvGS4rPvtDh9zj2CTXHddEmKpkx34Zhe+qVpl+sB93Z/mjot2Mhzxx+9LyXXpy/20WjlnGyK
Mm99cbA52YL8MLyfmRrJqT57boEfvL2gMmZ8mfI5616KaubCPJS+CzuN2iSt9AUqKRFUW4dZvngW
2AWZJampbsO7LnA6tuYClzG9DnPeFxWhiTMtrgjDVfzZaRPtPw42huw9ZOChq7sv18rzHlijcxvv
1Tz1E3K4gXn9WRMu5z3MuV6dSzhgP75LsKLOJF6npNF+I9tUMqurJFPk3QUjcvJm668VHrFWRXN2
TyImSvptJ7S1O9ggUUQ7TAJJcEawJ0lsj+3olcU3x4x2WJ3azT+vOYjSD+Bl0MltUvaCfmx0Z6N/
VcKKJXjRiryviCVOe+oAWYkXesFbk3xglvCJcV8zB/UDO0AbO3sllC+LYwv/oX7NAnwrRsm3tupF
iXTNsaiexUVbwdboTeR4RwS6NjNI25GcahmQ2O0mLUWj2islQX/ZpAZKQaMuGa7DpUuYSFKS+1lN
WQXJnPZJn06jXZtzW1G4NZgx2bso9pYjo05R3wzVNK9PWo9EGGAsnWdSPmK43BNwVdjU2yJqTb5u
E3oNks+R9rrsYW5WzzUn6sC7aaK4rISAAI8ZzC3Sl4V2G7gaJtXzsDNukmzR5rqM3NU75xEbfo62
6g3xYem0Lv6PTMF9R7sgjsPyu9Wrbe+ZXgTXldWqKTHrEskzb4fzEHs1qLKxw36YbUJ60kjTXv2C
EcJOX7XLUL1jGyPY/ML3EoBvnoK9WwF1u53i1Qi/5mTTnOpoB0OiB58NBhRaMDmzaWUs11nSs0JH
XE6cp5eglCaBmZsWRQZDj7UbD7mZfxf9L9F0R7xhgshEj7Itr6akGMzl0Jny5KxN7tsNToIgZFJM
CyHvE9FBcladdEMGTLBf+5yUq588o/mvU7Xlhx7AiWBzUctvnCIdlw/TWd2EeKvzQOI23C7ZmGwg
MoBCDUcl7qslQiR3bOjgzQuYZaCdcWOcpdSWlxLBdFcjfjw/SOI+j7NdSzpNTk4mqOt8QaWMwSkM
gezU9Bvmmqf2hkKh3Lmoqd0gynldPKvvFE+ygQ1kCnDkNjUPc1w0cz/dg4x28mfU1wNfUxgTaC23
DT1ilbvnPCFRvoOALyaGZFaHZ/6PabhavJAxeEPbhaouWKYAFzwebDlCPVGZMNjRe0bO935aRqdm
7IwqX9z6CpCMAmzwwvomEVIxfJYVkH10MXbjMn9yQgCfaKNM55UEyCa6Af7WtMUh3ciKZvwKyhlT
0KVrP6f9xQ8gHd1QtebYlDGr2l5IijaOTEFzQ6dbSdllcNl4gWsoTIJs2guhDQmXUzqI8IGH3rlP
SCOiIOSb4dJfb+bE1+lTWqVl92zYaofjYrjrzQbtHoHk5vyol+SLjggK6UqT2mQ7ag4H5LIJeQx0
Zpx3MBofcMdQNxR1Tv1JJnCkj4oeSH2RuCLj5iEteGY+C0aLMHmJEQFcJhZQaqtUi1AoyEKnf4yI
dyf+hhDnuuyOXTL2/qesVed83yGPNP491BhHdP+ZpnSybEpqpTkoKy+EVRiq6KbPGwHR4k6Fm8Gz
lLX67uAAp6WQnj1v2Bd14I4X515UIo/O1GartrosS67OeE3hxklhLWAfNvOZKmNrAwVbblAdZeOF
1+tF37kTX+sVjNvQfQriYVG38aKr5TJAPStus3ypy1u3GkL3U5NT4frtPG2t90UZR+aKFLe2uNGj
ybzvuo2svCToY5JPk2jJymMrDvxPdqxt+J0Mr4YPBV+chhe1jcMl2qRFF0P0yHAoZjL57DyFv1zi
mIILL6TC6H70VlV+FWnBsUEzvFdn2DCJmUPBOiWV9TbOHKvpBIIYJE+BCqMi2eVpuVRbsJaFpjYL
ppoTz7fkyQe79klB0ZVXtGK/elERSXLAdG9fZmvG8ksye+X4mFadWS7zjr2r3pGuNJ/LWkaAgwm/
w2rl+TEhPCo066Jpjm7uqe5HvtIDDsoU5m4VIBCk7wgZ91qVQUjD7yz6e6QdSVxvQx/nMswHCupp
JDpeuARITcWMEKJhuBpAI/u+lB9XLUbnznSBu2f9cD8FiB4oXGxz1kF0WW4T58hm3QAOqfUwLqHD
hAeodjUk22dq6haPbECS/vVLM1X1+iNUUQg/uSzw23Nd0YuSM0KG9HO0/fyNcF5LK5cZD9K05rFA
Iu9+7sUym7vRhvfS0nd3EhVMTb3JOf1fzquNvVi9fnGol6j5KYi/cScb7gikhJIK6Dqif7H1GzJx
82gIEErRw0F+bcXa8bNr1piq6FQjdWUZClmYfYjEdUmPHPJNHezn2AvdU0t/8vBYyyHD0g6uTftr
vWYgypCJcXiXnEmcL5F1QLV3iCjcrNnGA/3ZZjvyldT3vaccq7cL896abVAYorpBEtlVnzIO2Y/t
GHvfe0XH6c0EEmn7y2wycr0d9AhIu2PYEwP9Fz6lM099vuR9tiu4p2n4nb2OMsdezkCvF3JimQ6u
Cgpo2pYevCyqHvyaoW3cwPBgD9iZNccjsbUU39B3ijR9tT9o/VrE1sU7co8SNmcwrilginX/E5Ul
8q4qKNjet8oDkzmLrjIM48iFAp+ALorcq5/xooR8JsRNhZ9rwJsKxf1UoVqEpS0d9MK6JVUdPH5s
vjAx62HZAeEjT7vwFODt/eBkQqYfYwhuOz8MqHAxMqNPdMiBbyWiu4HCeIcq5L2p58b7OMkcRmaf
eostXyLymWFLVZ7DqDDXgKOYbamdlIcOoXRjhpLRrULn0mSGTebkuLEO2w8+/VdMGw5aD33j4PKR
d3zKhOB8UweTvJ+afFiuiojUcPqHtODBSyzUnCBHzkrM2eRLG2Ly9R3q2ND9JXxPoRlAsZkjjx3a
kuqhm5J5mBZp6Nh0Ku7SEJU9JY9GJ/V90hdw1VsX9Y26xaxARa/x0S0QsFdKJKVk45eebjfQORF1
ku0ahLeS24XKiRopmfjoJkB2V4EYjPwWl3Mx5F+ycA3S5eiG3GeC5l0fgVqU6Xa+CUeU0cPzhDeC
EiUqy6cQU4CGjoJDlmj8tjDojK+7MS7T8cO6plVBxDrYYNvRpyJMSnwmAeP5cIVJyJQviS2lni86
J2/NvlocL10vWzThfguHxTbn3S9dYKns86UgjCoJRoc+K1V6a/uRzdjQICBNr8JTvHaIsHa+WJLq
Zwt1OOwq2pRkR6dU2Uef8ygngz7yKf9yt4Ep7dR9y5tUQ8sFcSHI6cSqKFqqwF2lbz1PeTmVaAPR
OVuci9WnQREt9mXJKVy81qJN5hdWCUPaYIVhs9lFqP7VdUXZSv0jp0MWodgUhJm9d6D0uBVCZMa0
XGYE1dVi1/c6w1RPv7WSPxcmZ08yT6czEf5ikgGf4+xY4SlWJuARcCpZ6nqzf8DQfK6vyfKEBoLH
FAUFM06cor//rB1BA8VmDQhbIlCwLAb77Me8bLmTcYJZoAzTMmx2IaaFsrs2wFaF+VGj/XFoZRuL
rEOiQSuL98ute7TKlEy0gaeuRaTi6eOwmMEs5wjOvkAnWUOl5j8ESOyU7FrT5z+9vK016YTncxYR
KADVB+RRI/H+I3US4bINhjrmqPWqcrCUoyc4Vr7odlKa0Mgc7U173bkrsk7UJ6gev3oNS253W/Se
NxQHqzR1TJsBeRG4NfS8XsTz7Mzlc1worR56otm8T8IaNjAG9sJOdB/6Cvy++0AwG+DJDr0L3Dse
cIhPjAAeDUAZC1Hcc6T5bRhmvxIGGOwHlq3Sz64hsbTr7SUKZpI3tRYDkZSOnVzviP4oAhb35Lx+
ALhKx+TCTbT4LpMuyL+f2+bT6zlwlvhr2QNwSMrL+Ea/EGCSu1TNAuEhYFRsf8NmVq5rxMYJRzF/
DQKaHXeVgwYj3qVjc77l+9BZ2isTD2uzbPyBjpGrmagKt9zl5INpAkOxcoYuyOZYjZ+KhFLDnE9H
HySSq6mCHyH8ITTyclA2IKM1RGDQ3OGCbCKKulftPDkOdVQfygKpi7OFcGCHZjOCCcORjNQZqwyV
MxmNdzITrrcpw8JW26Cb59suO08G1Dn2ZQUHQjDol8oGvblp+ozmZqUmd37mnGjQu7kZNN+zrc4G
j2ZEUXV2BOVzfkK8ZqidX+gH6e94L9LCO3B8hl9n/xxtj0eiqUxxLV2IZDKh0DblaHt60NMGwm9u
MfbXZZvkL2VIQTqgTLv4KyAOG3dznGLpzcOOQYGKHD/ilOP7CLJVLxe4inI0Q1wCsTlMa5AH+y6a
2YJ9eJugY81ucY/djGbIcma+0E9QlJsm5mYGzILOPSxob31zKDT+lWJLVQD1DbCWIeiq3Q1OShkV
4pBp4LOGbVQUTyLWcUYfMIeovCMOZPSi05hVVVaSB45a11WfE26ztSbtHvMAAjKKn2co9RpSlkRk
UDYFCpP7eeMmV4sMyTu+QsIQI79hcIqVvcwrcV7/CPcgpZ2cl7EOCeX05xU5mliDVb6AjBZleVhC
NJjfZUkyUbUVAqD9o2wUvDJHD+YrBrkeeJKwgcUbH1GYT3o/qaYaXloXvZ/moJld0mJ9KrsoFBcG
hgp6IY+U3MpCkzy6kZpOvB0r2Wwv1ygIBZGdzszMueFx24do9TtRmGNs+yzaS+17PAeIrY0zwpjp
BGDyc/s5tU95Go0sPn6n/Sfq1gsFx8L3WR1zOFlHbbOwaeHlbRPKeRtQBMsdoKoZ0R3V71VUDHuc
yDm8bZ0umqfL4qYgzmD+fXWHgatrr4N+5c+fKSvKv6mbrXE/Fdg/FlwmSeB8Lyla1RehSJb8Uwn+
hNrbazS6nEceW566pIm0bmhNhXD+VXlB4C90nOg5gVXwFU2DW5UVGcCvbBBzMyOKQC+QN71Wqdj3
vedWu6ie3IjWNAW5qh8QIQH//Jydcz/RkYUmljzvW1TApJ9WYGzFxqmdYLaHPg41RaxnSj37aVDm
zSe+qHGtP+UV/X/roTQJ4M4D32i6yn2RmBhoeW5pWp5v8NTS3EO7Oc4NhtFuDZsPArDFPY2+jOQ3
gwNUetcAwLVHpWgv1nWTuwHQbZ+R/HTpN41uD2mwNu5zuUBHTBs36EX/NdGoTSEGaT1Hu3uGXFW7
QWM40JvaNRxPI3KgZpBHvEMOxeqSnj6PAXnFOoAJuzGHfFzclcVqiV33W9qWVbxeJQYbyB7GDKFU
PI09dKWgJtGLab3FQYQFtCvDcD6itw0bu1k4x/mhZ6rdAKQbzFOl/qE1gD0CVR2ppNzmWsziSw+b
pm/b1Wk1y1XmCMQhDk3I3aMXNPQRbhp8oTV4VbGSD9NE8Uxh+iaOZZtMJ9yxnhNcJBD1a3Jpa6HQ
TId4M+sraAESdbbBisvkoi26ERW9z2DM/WbmSoU7hQGoH9ECm2L50ruJaT7nVeImycZZuBMjKH4c
+s2dCim5uca1GdHpZtEZIg4rO5AqSG7fG2cEjbgZDUjUQk8lJHAwm2GLCJpq3k1OE18THTCxGu4Z
vO5xSjwuZTbmEOT4LA+FLBZ6tzBUKeqdUpvqwVxT5eQEI0ZM0HYGg9JwewNsVllypYEKGd/DHnXA
JVUDtWy2ihS62fxoDOXy85PqI7cf9jyExOIjfHRrPBaj5TsNbg1BRwXFqM2EL+c2XRnacFi3cZpu
LZDD4iBgh6KgUk2hkG+3jrHVOt+O6N1c+8sHHakaik8rJBT7zrQ5obwbxGGM+hfhWTuTogFLB5dY
6UXSE73YKZsyQaEcHaPjgKkPIN/7WLZCJ/bGi3TUzVcYO4Mx2voD616ygw5mbbyyCYh3vuXCW70P
sydS3pNd2rLWJ+FIOsQvKoBpkR+mvqexelv1QbdWm4ajr6JxdYlbFKI8CVnf79FCLp3/nK0yjm29
FUxi5BruFTZETReSGbMibh9m1moPPh19LBzh2cELbI8513MVRdaYIIWc5nJvLc6DX4WFP0L1fImL
UfYEagPsySL/QkDTQso2AE7tf00YJrMIkxLChnKz5nYBcshmoesrp2iJhyMH2kIvFoKOS7E3nnRF
fYEoleKscFuAc6o62kPrQiHS3JjX6cC2vI6wx4cSHSszwQZBu6BkZZuyQC5PgNbqlKJbtlSTclak
92JxorXGollAJL70SRcPL2NXaxacx78HBPwx2MFxvFdGekUhEieeVxw712G13PFPFd9XWepPw5by
pMV7RvpaOsvu76/3Vn7L+X38ls8BLTbBEMHO8KfPiUgjBUS7KZG+uap6z8p3wlTeepnzf//tZbyh
HwY/jGg7mFTkokWQJIdFFrhln/mpWN5JInDe+vq8/74OapwF+UubXNI9BhOg1EVRODg2Ewzu40Xb
JScj9E3mA+6OZ+R5qfe9SS7XyrAo9jtwng+j776T3/pWdJn3Kp3EHxV115NMLuXQ/PQYXsYop6mS
6kw5ftDVfDk31a8Rf2lb0xGEISZBIIRgA+obVnjrk3tfLTS65Obb33/tP8Y0cHW9ig2Z3QLbikug
++TKZ7zjeLCW+b0kXuetH/lVQghsWmAweuojJQvWmA14AKLAnRlkOS/MVXmXTGAtrlPcJtzFy5PM
TT5fFJ6fFB+QTq0JgtwqDT5L2UsxniKVR12/6wbOP8rFiDd8J4DaOf8A/y+Fw6F5+b+XyVwnQBjc
VGgdlnXL4EUdXyQR8jcPiyJ1gLatsXcvEBt/z5zmTnhA9m5spnfuhjd+BvdVCEitA+/Me1XHVfb2
p2xFjd4vkIP/zk39xl3gvjpEprBFArB0+qhKtV52GJGulLL5pROes69Hk7xzu731OV4fHiOKWU0m
wbFMPINEfSyKja8H551IpLf+/Pm//3ZolI4Hq+Fq59hCz+VEPbWOOXSprPp3vqc3Llj31Wnhi7Iz
PBGro1WVdLZcbPF6Qe2BD9KSdqJxbv5+2731Oq/OgUAUyvWmojuGTXg2FGtEKvs2n1W+C8ozoPD3
l3nr+3p1/01hz9gzrv2xBwi/puoCqIzVjdKEf/r7zqu7JmsgcmYp+mNMo/CBgtW6wxCVQlD9299/
dVvk7WjKngK24ygXm97m6eiEDzMEiHjnQH7jC/rfOf3bBWW9zvQMW/0x6c+9Daon0wn2jlXy3y6o
/z2WfnsBMiEo0OHWPg7erBj3YLS0kixopTf845d0vsZ+ewkPqARdgZMebaucpy7w9Y81E9nFv/0E
52/ut7/eqSLTeaHMEcFq8LFI2vYn5558+Ptf/19W1B/OXefVDUepmTl7b8fj0JFyE3RhcV+Rc1Zs
2ixdvtcOJ6y2TQkq0VWKtpb5HMmCdvUfvzv3v5+OsIGz8siQpRQG40tcF7K8F0GWD/90n5Nl+N+/
35Ud0COs4anOw9i/DLCXldeNUw9b0u+rL3//Et+6iF89w6Xb4TAJpuiIFUWQ2YDo5htRFcU7V8Ab
z47XMV+l6GK8+WaCwymwGZQjPn3P0XdtCEDZtO+F7J7PjD9cCa/jvMp+HuQ8ciumQ+VjsknZN8af
MRgMIfpxEGN2GhHB7CUwGzEojdXeLUkpEyPR37/Gt97Aq8OGmB9H27HCDByGOC3wweZVeZiQdmHN
HXMIomqDJEK0d/AC8fq8EKgsH01Wmeb493fwxg/5OjOrCQILqgSazfIdDcfaTrJ+WLrMvBci+ecX
kK8j3D0wO9zDYXOK0Q/2BOiMVYb0B4rjnU9wnif+9CO+ev4PFaJCa1V6dFJFAebgqF2Q4FacPEJi
mgjpItj0e/Hcf/40jnx18LUChYuGCT0i38o3DYEwCP/c3d9/i/Ov/qdPcn7R3849M5E9puyQ0kGF
0CjJe4wujReRpzcM1ybBiOFnPoBL8l5VyBsjwev6RnJ8TLviPzx1upjjHyQW1/WOboCivF8sMSXv
pEG/9aW9OvEQeoxo5n11avs+ivEgie6y13Z23vne3voYrw6juopb1PedOjkt/gTef3xA31DsCHXr
D3//ad76CK+mGphB1FJ+kZ1gp0pz1Iw1/YG4O1++8wJ//gwyOZ8Qv/32ahUYq+Afj5gBYBoSM7gf
5qCtyo0vOvnpXz4FWpT/vkgRIxWelmk+pjF1TiM/+gNyiOafJmVJteh/PwISgxXKjQ4o+t2e1t4P
Xlxr5dPf3/tbX9Cr2zywNchx1c5H7SrPBYEGBG+JMpq3LcKP739/kT8/d2RyfvHffgU3HSBDbJ6f
1gTbcBYQvUcrs4mb751I7v/+Gm99kFfjR8JyTYu2rU5VUE/9hgih+ZHpL+nw+QXFl7+/yJ+vV5Kx
//tBgEMpR8Xqf9SK7JWPLvyq/gTz1on3Fu23Psarm45XIPPAcatT06TYKAkK7r8Hyl9+ejr23vkU
fw6qdOTrVg4SHAsqrtfhBEMnLOQPBhD9Ga6e1MDrME50dyO8pmvtTnca0Rcg7pC5dwUKjPYuQlgm
KduEq3nsSW9zLqhSrf1f/VoG5mdSo3TqNxnqkPDFoPrUFJ2VHB4fEyyvvXOAFXPUP838Mnl1fCBS
KzrOjOLUUBJNEXOGcJAE06L6t78fvzo9qhHTWtjSZNgXM/7bNmgDcRUZ1C7/dMQCqv73enIit4Nk
CLloO9ZrQuiw5ZbRs0VjtvmnKzZ+dXrgLCwyEtSqE7kx/bSr3Gi2e5/U2n/bWWT86gCZSWrrBgLR
TggH5a2tE7A/AuT2f3/7b5wc8auTQ6PqREDM26/j/+PsvJYb19Vu+0SsAkkw3So4SG5bdtudblgd
mXPm05+hdW688Ztila52lWsvsQECH0BgzjlmnAFkP5kzkf5orJ6ENFfewn9nJ/93hyBUMBrxkQK0
4DjgHY5m59TlVpwON0ESTvknvxDn+3g8UVX2GVue1di7TGhZf4+xmEzlDReKQ4BhnVP2T0T2t+l9
XCOp+I2CN5w3mC41R7sZHMPuXnStiOyf3OQJ7ZV5btc2wqhxEk/5Oef3KzkKo3wqY597Am6d8Zw9
ONzlPBtCc/Q33YYysPIxs1DHXKVYklQZVKTF9uhl8SzdiKmvzDuAKNNaKv/CKZxwlUqZI29P+piZ
6A2V7ntbJ3K48d25lREbrwa3SuZfbR5619whhk/7fz13Ff1pbjwH/zVmVz28j1HtdwmC3RYj3+Xh
tFBdXaW6TmWdI8Du4wN5W7g1OvIgC3Ig7rgv6VZG7FLXKjWprCKPU/0pPgTxcJeE3EHqZEysfNgs
/LgKctOsrovTsEoOIq+HezvDxm8XYXXdEqqS3DDSpEL0JQAyztnxVFkGGp29MxZ+JUmqclqCvy6/
h4V2qDgeLr25H8CRfl9n0rshSEG/qVBWfLv86wtv2VFq3qwbhFEZxHhhFjLSFyRBg/bNRiYRn0ZO
tIhfuPychVaoCDcPsrSHFCs9OIkpt3lHhHxIAOHKQFpqxfnv7zZNDt/F1kRm1oE4nOCVye9GdySu
6BbwVqv/cl0Tzk179xB9tBozzQMS1BEIfUJZ7P0A8ZSlKz201Aalzph4aJGohMmB6AqrAjjZ9/80
ktV++KR8rNWapdeglBryCGJZEh588FDokpbuVnq6SfGzvF7XR0rRwIRXI7QuygO7JghyaZFYrwYX
nisXFkt9pBQMfK5QLOwhP4w+/3Nbm2Pe7OqBMJYHnjzK/VWtUEFpxowlNy6n8iDmsNW2OO2y6tCm
jlhbUxbaocLRRu0cVzFnzaFp7KY/hDjYZbMjNcSJCGGk67J6ZVQtvHCVjNaQ3RW1duHfg4SIf7UE
Ob5MUkxPlztqqR3KlCBdxEIuFZkYeqL8NZVOfT64dJKTbpmzfl0hV2lhdeiDIkD9eS+MOf1pd7h9
t+OcW/OVv6+MWc9HBIR3vzm4tijuykie45iIOr2OrihsZdDKYiAIjKDKe9RLOjI7hKoA7CNEUdcN
1zMM931h0oyYA8Sw6A/YQyC9jF6JzyIc4KpfN4hU5pxpgoP0UMTfc2wSH51Khj8cW0+vOxKwlCWo
D2Ni9mxpsxdsgpFvEtIF0CVg9NpdHqULc8BStt0a2eK4WTX6Z6rmZkvsdflV6DCpVn5/YRZY57+/
Wxh89OMWwSTDIXJy/VeKlfjLxAfhH+L+nb+Xm7D0CGWiIaoc3Tw1YaBUZYF6rhBfdGyET7ps17B5
S72krD8xgQNjPITTAWW5qLa4H4k5RLfUP19uwtLvK0tPPEpQE/k8H2oDvwdbgKk9ENqFyOXy7y91
kTKNMdOXI84L5z5PokY+OAHmr3ynEdXc36HWHq0rN2SWMp/ZFcezjv4YUV6UP8HdIbkA64e/1pCF
jlIpXZ7g9LBtu/Ewosp6dEhNeNJCZ5UgsvTzynd0SEpFjnhnPAxEQUZbmczwUjwtCO8vv4el31em
s9kUpO/WkTy0iW48k0CHg5JkGWLLrvt9ZTZHHq5N0kXMg2fnotyaURiKjZsFWJ0uP+D8D/3gC1cq
01lgpe6J3syecXnl9WOdpBYJ9LU9jXm4raw+qZ5FzYH+cJtw00UMyHWPPffnuyqC0EOXJRbTg4Ev
ZW/n/bDXw8ZAwdZM2zQ269dUpNnN5YctTBapTHZ8mrCUYtJV9ZazAQIEkuqvj8vvlMsyvG6zJpUJ
z26mIu89tg4ONiD9xkHqhma8idvxjaATaBaXm7I03pR5TxYISToynA+Nhll/l5mR5t1qmpVfhxfm
PF15MQZpnalfi0PYDomG1K5CT4DvNU13V7VARV75aBViIVrzkJiwTw5IVggfDUhnL+6ue4Ay5U1T
OGXqxOJQzGSaYK7J9LfaAUayMmPOv/PBjFHFel4blU6LpfzkERZgEXkxIEUebjzSLs16Y58jPP0t
3+NhWdzhRI2Ir3O1eBWNuTCYTaUikFQztgV250NjltrfEP9utHHJwcHx0+LZudyHSw9RqoINQAEO
qm4fUisonkwHOewGa0t50yIb/H3dM5QSkLWjZuE/Kp5cc3Lsz2bGGZeLVTALi/sJrxdQgssPWpgz
pjL9dS8dWunM9oFkkSzYewFp2PhRoTVf9/vK1NcdxzeKVjNP80jO6lM4jXF5KAluKFbq14KCQqgK
vnrK3MicU+9A4mJXi23q9Jn2tZA2+Y6bOiPhZz+VdjHe5KMbjQ+u5sF64xozwSi445tLdivn3kvj
QqkO5EamBKlZ8tDYiG+3bojv9NYkJsa9wQOVJNdNYVWplxSkNMSp4RzAWTRAHezKfkFDmn+56oWp
SrygLGPSdFPzMMwmKR76kBU1aSZV8ffy7y/0kqrEo+qghNdZC3BKNnsYp2hbstQcb+cG/8Z1o/o/
ON67FbQrIZF0wJYP82y16QH+Svytb9IkPF1uxMKsMZQSECadW9lVzc6mGePPhdt6gOZynaCE635f
mf5+xodPVvjOAQ1GioW4IDlsz117YO+ue4Ay7YexQ2VE3Pkp0Mgd3TWxG6T7sGuclWm/9JaVaV+O
A8yeGm08GQHFqyEFxiHd0Nx4KwJEESvdtLA/U1GKA3d01WDo3inBCKUjrZja7Zy4k7/zg5x4swFM
Brm4/q/rOk2Z4Lg5TTLFPMTndaWb5HmFiX4/4g67jtMqVDlhMwyB34IKPGhjxCd21un/mtYkbqsl
6Mxe6bTzWvjBEv0fTvDd3MDR3Wkgor0T+Q68CYKdH6rJa9hT1uJWzMl03W2JKi2sS62fTRK5Tz1m
IqIrCtgZtwKTVbQyhhfeviotJJQhjExnCk9zX1jyLSbqisjrCm718A3PQEDclJegXTinbc4BQT5X
jYL/tN7v+o/bkJL9ZZhA0DhHNidozx5JpiOs9rrfV+a+m+CEdrQiPuZzgYuncWar/8HOkyutyw9Y
GgDK3O91WBuebXbf0DKWOxCIrwkesj+zH2N+DYp8bXYu1ID/LrnedZRpc5YGMXA+oOJqcBn503gL
wMEhXFU4xut1jVH2/CAgJ4tE+eg4+HoAf4zM5Lp6dM9hXdlm6q3C3afk9LYrV2Hnl/DR5FFKACz5
em7KwnoRxewcBbbNZpNmfbFGw1zoM1UEmEEbsLVC+ofCwW+/JcbN/Rm2UxRvO8gha29mYQSoyM0g
rz2SX4fk6JigB7pkkPGnwR0J94qGdCRHvEeTffn9LHSYKukjJBBhY0eOZJwzOSW87qNmRPW36379
3MB3Q0xmnP2KSSOgt/OwGXfumHIOYMfT2kK81FPKQu9WnVWmrS1f8FuCECK/2T5iJ0MQiSUNPWQ/
5Hm3u9yYpWedu/BdY86y7ixG9HHKCrynPlHzzl1hW3r7SuxUTToPKZlZt/altvQ0pQoYiUcW+mxa
L9Vghm/BYEd3linb+yiMwl2Ydd513/7C+N9WEXGQjdwtWX+GmgveL0Vskn+60XxYk99kn8j2SlWI
UCpBxDFx4pJ2c6gHxIubxIgIQiTaOiOtVjYEB1x+S+ej9A8qgFAqwFDVOtTtyfnDlbh3m82lv4/b
vJCbcZDtX09L8Lvi/fjekm9GbGPTrhymfVgZkOSd/z3vRkff66aWk/nzSB6a178SdzTU3wuh2f1x
Jsx57YT8v6OG/9M+nqOcEKTgRTktDeI3I0LroJ+TUizvCWKTNz1ZJll4v9Ft5dFd7GmpvavDUHcN
hEuJRXg8J7tYTBtCpPYV5EEChUBCTjuPCkDOpldbza0xnF28t1aj4/WEFDoACAqt0p03JDjo016K
XuciklzUEL+UAQNzOBQ1cRZbVFF2cRcBOxb3ELnaBqxTL9pDGZNMBrJKF9NnmVl9/zh2pdZ9JioS
BhaRCH4fPVTO5EQxFkhCVu6J/4yKfZcRvtERaRZH3d/LY+PD0w8UjcoQtDqb0BMU7gfkhsMXQmb/
VuTjBsBd2uaXPzu/jXRqTuFU+VcOivPW6N2gEMkwllABm8ccYBeOMrQ+hC/CYCzt6JUoitH4fbll
H1YLRsX57+8eNDp9EmQ9WI/McUDJRDrRa0/nSMWxuc3kLOHFzm1FdPvKLPtw2eB5St0lwxRGg4zT
Y6kP+mvK+PjSkun173Jrln5dqbRQWfrCry0gjpwcNzvP8Tu4h/h8VzTGS72l1FbslhnM+iT6S9yb
5d+D00zKmw5TX/N7hOs5vqJ7cvqv1zVGKbBzNNq2ja37CJUy+13Cn3W2U9WUvy7//MfnK7wKZVDL
IYymTAzFMZzIfnI2XYANLdsQcMHXVjZj2L11SOPWdoHnx1vCN7T8Z56bUn8i+Ga8Rs7LP0KpukGO
ezrW6uqIZ5k43IYcOvhqgVavfRAvTV2lvNouAeFz7QJO0ACo7tOe/STYhG6SzSYkb7W1bzxNa81T
4uRJ0d6lwu7mlS5eGI6qnrGN+UiWuand19UUeJ+IIZ+56MF2vHZPtdQ4pUwkUwQXJMIDbIIx3pqT
f2aggdvrSwvWRwuFMrGd5LWevei696XqG422JQJkqpw7Ug3DX8bQQxUkTsht7y6PyqUuU+oDaz1p
pr0VHFhhrGGXVy1bPlEN3lXOO0q5UiJCN8tyI2yrY+X3o/tkgdgYn6I5L/OV0r3UAqVGONIFha1b
9bEjz4FgGYPLrEfX12Lj5+Uu+lhMSBOUwqBlxF0aZ9gpN0awyFwCI7Y5d5RkXXfl/KKFJEqTcNdY
RAqa4Ji8ioB8ve78J6/IBOyVCmrW5vI/Zqm1yvxtoL+WfuMbd0FQxKi+SH0tdiT/jDdX/b4q8QM7
xwuSYXPMuqYuv3DsDKJX95sh3F73gPPUercAktpEZnQ2tUfPmLk4KXp7uDGBuxnXdZCqvmuA0hd9
6Y93aTvVuOOSmqNskvLClQm5sCSpqjuRRRoZCn17tCWmC8hudnVrlJb8HDf1eAMuc83GtvCmHWVm
9kk3t3oTVUcvjXWz2VZxQho+ed5h3Z2uexfK3GxjtogTNeWYgjXfdez5dqTNXHNshW9EnZdaIhHM
lMOxCnxujwYPBnvPcdzK1mCpe5RJOWpgMDmP6I/EPEI+J9FyIO2G/KWVcXRerz7YvjvKak3OuUWE
QGD8rZI2I6FvEt6zgc6FCMOO6faTpHcPoGnrj9kTN3SZfBz5shi+XX4zHx7J0XnKNJdVQByLF413
wMpTI77xpe5+cY3U5KLCqTtGRclnGfDQyPekt9Lk88j6oMmqqc8iZ95l+vgHUbZ5/X0wOZ3TNyDL
PXGnTexJ/15u3NJzlBIA1MKfy9rUj9LxzJcinsUbOVDtS0w+xpfLj1gYHarcMEpJQ81mkm09LuPL
Xy505ewhDXRv2F1+wFIbzuXhXRkrLEL93SAbj3AuGrwfWHDuwtjU9a0EAbiyOBvnwfzRGzk//d1T
OJErJsIV56M/QU4HHpdVbOM3VW/G8/cmD4XxFral1X6CGltVXyHe58RdE9natNVtZonSPnoN1BbC
RJtWH9+ovHpab8CXDhWpUSiuJXGALP0m0b0dPIMb7sSM1gImWIDGIlO2j6B3ZIneWfeAAIPe3V/u
v6XdsK3UnnpIyrKI0vZIPOj8LwhBj417S4+n7hBZVj1sdGnmICwcX9b3AZngLfwXHPYZGeow5+uV
97g0UJQqhSyL5JDIrI4EgoeAP7rEq3YZyNu1c7ulgaLUKRcWQQezZTrqWUsZLIKq+y1GQKMkKJL+
dOXUVaqVBJg2Q/qaj1Zd9+XGSof+W+5b8AISSslaW5Y6S6lKaZ2DqK3K8Ng30GrZLPpzy7lGUV5l
MMCop348YGWH0exXR5/DSP/Ojitr/lE3UdeszKiFt6HKLkfAdmHUiuZYJqnN4WOYpNH0aRYEW+77
VDf6lSvshZ5SBZhTHomk6hndZ4g0WVJaQkRj11b1n8vTZ+n3lfIjHa0kBifRed/F9G2crSwkCHZs
rltcVfllIAIvdc9AbYLHgvY+K/qhPMJZEvbKLnDpPZzb9a6wwXgWZ/6Neawc3Xu1ORQmSnjWuueh
NqOVNeDcFx8UT0uZ2ljyCJxu+/BXfs613yVD1con8uBK6zbuYmAKoG2yte/qpQYp0xw2DqCVcZ6O
gKj6eFPpLpvblrjyF06ek25lmi+9dmWaN3pVyrnJi4fBDUL9ljWZxnhST96uG1bKBLcxjvlW0Itj
7lV81tZeYv/OYD2veSUWXomqwxyiys4yJ+ifxqIL9e8phNd0N/IH968bRTL73BHH066c5yzs4KSy
zUiTdIz8yDBuCeDNTe6wjfAt0bz6gaRD4nF0bDMvM3jmpyl0JeU5tG8u9+LCWJDKKYHb9UlNYN94
nENHP3ESYc2bJOr626gH2boyFJYecu7idzOoJpKQ3OJAcPWkiS/EfYJ7sQ29OaB0Axx9uSUL403V
bfptE0IaFvI4F3UZbQlWrL1d4xDrvdKKpQcodWCwQuwUcwCZryRvHNuMPcVbDTJZdXu5BQsbaVWV
6RDZOVVhxPslXX5PSHIHua1woa74XASRF90+w6Qx/lx+2tJLUarAYDNtmkjoGAYS8y+qYIBtdlc6
L343usOVfaYUgewMF/LzrHrQB7P+TJhnbW3k7JDMeF0jlCIQa0gnYHo2D2XmwltpurzblqUW/HSc
sN1ffsZ5Dn5Qm1V9Zja0AkDj2D5onTWUDyV8FdLZ7Q6qyyd3KsLx0bGARoTbyaxS8W0moLgIVobE
x0l+3CEphcEFEdjMnSNu2WZ+afzS+QsYPtx0aU4UmKEX4leU6lx3F4P9EI916UJmSOKv4+jr9mZM
I/NekFPPBk642W1pZHO0s1szM1fKx0LdUqWfYeYCMcrRLDm+VxfPUsw+YTytTZA6ZB+zbKp0gyui
mbxtjW01rXZYPSJJCqkZwzFcGWULQ1lVgAYle7GsdJ3j3Mcyh+FVoQawPL4/SaiWny8Pg6WHnP/+
rojBmEq4nXDkAaaCTOTGwQAamxvM4rCPNrHIe3dt6Vw6xTOVUiNtC5rSLN2H3miNnrDrASq5syO1
cILl5Y/kKBkbPQgGSeBrw8fOo2dGOZ9Jadka9dNsT3PqQucJiLy5QajgR+bKZFjqBWWjErdD5OAF
7h/soAOgu+ViVHj35+jTArBDB7Vx5Uhm6UFKebJmL3RKatSDY8g+2DDIil9YSKKfkLbNKxcmVUYK
Yqhr8qmqHxy7cX83UJuim9DUs++Q2nxjZQ4vrBumUqMSkKqd3tnzQyHREW3MkYUwcfNVQdzC76va
0Ll0StKOrflvXKYZO8W4rGFieI6br7zzpQcoNcjOItnPWjw8dDAU3EcRgIIyAKUBHHR2V00uVSBK
JpPP+ZU9PETlOQdtANP9x/J9a4T1BfN+pU4sNUTZhzh8pQMAcMN/Zgcq66mOojz6VesmQejXNeM8
mN/VCBvFGTEEURLAn6m4L9O6ae7vhIjG+3YeG/v+usec2/fuMai3jTglXQE7WE34N5zVJoDZHerk
xxEJQPbrEKy8mKUFSA2HDAvtTL01k08+mxCRfil1YAvVHfhCzdvZHbzcfl+ZQwgGLGt7EkW2QeL6
f+2xneADeVAXH33Yk+0/X2LJuknrHnf2pmgSXUZb13Ud4NdZEKxKNRbqxn/HU+/6hnBDrxElKfyB
Bao73LZ8uenONomlBRrJ7cZKXuUcJeFG2dzMZkf8TzLaD26MAX3bNUQlPPaTHay956XxqlSOzINR
YclKO0GqkHd1WWchaTJJll03XFXpqduAw0Kr4aOeqYL41MMiCE812V+ttxkCOmq4bpumyk8D2Lto
jev6wc59JHr62FonMvUiBx5ruBbDttBbqvZ0MIIyRcTAQxxo9QzDOnB3ECHq1RvVhd2OKj4dJivI
fS+rn8epcqX42gNqKu6COS79bA/NtOrvoPrmxc98iN3qFrc1ZDeApOUc91ApANWXe5HAOt5koraN
6tYVE5DFB7pmisJNyZeRFgKcr8viqyYTYSfgDiY0Ww+TDTPVZfOkmUH0oKcRvLBdPcUebEcn0ZKB
UhO4XQ4ruJzZlPi1PRPIb6QGwXN5Wbq2Qd5q1vvm1vVaIse5ZuLSY2+QwOYUG1fXgVVsDC4IrIM5
Vlb8yW5Lm3+oFiX18CPyiNs8GH5VOXt0w6HGZZiPyircDqCj8oektc5gsSEQEtFndt4qHWK7HrVt
40bURPb8EC5eg5TEpO62lEYqu1s3LQrR3QIIyuo7aTRCg9zradN38gjy6cGLmuZUkCXP7bUTGm30
pxvrqa22wmfp+RP2fTU+2iYKlHorihb54sZsCHqDLk9aSfoGrNh3GWAyz5uHwo6s8A7ImBHe9TBu
uIeIfNvVx63vC9M+1GT25p+MqWfnCtOC5Cp7Jj+n9svfBD6duR14V7uJSzS7sYBobhEkVdl3LbNR
zm07WYwxSFjC8yBK8S41kJ4kzva/7Qa5crOJpr4JrXvRxDAXPydcT/hrguj/n9b8wfeJKuz0Is/C
+VDoD6lNjPyvcxQMUlWZuXzKQzUPeg3coJU5oBnDvjQ5vZCutmd/nE8/8Gm5fE7UYHDYjxQJAJM9
N4YzAZcwqyJPbkfGkPPDNIkm+GKQDSi/tiBP3I1PXovJoGLsE5NasjOIEHBhMIBxmET9+LOqy9Ik
/XpodeMLtoB5PHSlFWc/gZxg8t5NphWW/i25DdYYAVDukNbvWiiwHK+VpePAmhv7gSihTVXNAWjN
uBG9eW/jI8u+tRG77Wbj+ZZZJ/saJKs97U3fSlr/LsvmJjI3o940mr5zOx9z63YaKwgSW0B9ZDXi
rjPz4R+zOB4/17LLBPB5f2qq4c5o6gg4Eyz2MXxMG5GT6Ai3Q0qxm7L/Pi81Ax73cz2ZvfwTa+U4
wofhBszOPg2pbxDV0XPYYcFXrQg8kVuNd88JzgBjusPW5+mQOreAvfgPdgWQ7ulnYHrzXNwPWRqN
09aPBSoHetQohtc4aO0q20KpK0tv58L5gcTYNJgd/PsRFKUGgSuqiXHbwy5kiN0AqI3CZxlQZPJD
Bs4lfrGrUXgPmc5Rj/OYVvkoza051Nyibg0LYAPs6Qn41xvESTsZbkC79sWDH4qqeyPNqWY6Bvps
WdvAaIgsx58PjRTQu01F58KN1gT6jR6C9ybkrXOAKGzqMeKKcx+7yTx/gVeZZ+PWDlNHH/Y1NyTd
cNPyeR78lRj3BrFz66EpH2YxO4UB4RX6xc1gzLn465NMm382ytByTpUHm4WBkdhEJ9wlVScl+FFg
QcZXWwo9OY3NmCcWQ1DDYrgltDJ0xT5sQBm5O6PVcaD6bdjCbg8AN0m44xWQgcbf65oxS66ZyD/1
LKxw1uiFe5zkaTTwj+GM3/x2zabNVdVtfO52Zi66/pSP9plAZsN02aSx1/wZu35YufH/eA101ehd
j2tsjnBn/eSn5TDuuqruqVVJW91d0whPVza4XkYeWoDH88TxqMOrqcWbEQTawxRMa8KohVMw/dy0
dxs4/AOG8ObePkFytE8pFXBni6x7q+Cw3viulf3xhG+s9NfCblFNYp6nNp+oRskRx56sb7IidDT0
bZOr/4o8hsbKMcnSY5SPWWMczHiwEoFnKchfdbtu4LqnjtTh/YJKTH9ffjvnD7IPVgJd2ZD2MxJK
TCnOs2yTrn0tTfgc+8mNe1Y91t6Y2Ps586R7AwokTep9GaDZqK/cTCqbVVA4QaFDD3n25AAp8nE2
NWPKNpHdn4d33NoiXOnNjwe5p/olRnOqxZTP03PrObFxb6bEe8wwYhIdKNDlnlx4YaqDweOqTTea
wTqhLhAw2NtU7GVhNF8gHV95vyeUr9FBDkXmNL116n0vcuFpShvpNQfw8B7HBO3UmsdgqTHnv7+b
UZPe+e7oyPSZpVyTN1FiGimKTqyk9xk5zivXiAvzVijzNhnLDIaMY3CJkPqclTrOHxQo8s0OK3kz
s1WlG40xWYkeWjoiU5ODc675OecPxZPnOtrBNcgbojAJHLiz9d33ChDSHEJmsLwbq0y2baGXZFMW
2RMRt+W3rqH8rtSQpYYrk7tH/S+CogJrmVf6jwhM8g2ihWxPgGF6mgrQW1bJ0nx5YC6NfWWKdyzV
KXuH6WuQwhTeGMR4Jizngf3v8u8vjRVlFqdeNSaa6efPZ6P+q8aBMwrVAC7ytjMMUV3jD4FVef7A
ejcifbgD8Lns7mRnfLXAzuz1X5PW9eE+qkl5WpnE54n0f8shQXz/+xQW9N4ieqI/2YbESD9MeX8f
Qtl9G90z9zp2wqsM77TnPDTetcfJ7DFwRmP8KkZNwmO3AX/vzocDV6V+8wClVvSQmGpiFOZT4YRO
uMvBf2OrMPgyWemrj8eV66nnuokDP8zrzVNVz86wi+m89rYzEqu56gjAVfOAOWuwNNPKxUmiRfrS
xMzdTePL7g2rq/Hj8uD9eP1zVdW6kxllCkx2OqWeHf1jf9pzNub0CNCQfzyExFd+ReLiPXZmZaxs
iBbqkKuK1OUAdVZA9D1FkWWPP00nmdpgY+baYAUbJIQImvaeBbrn3hx6Dmg3RAPH3dvkiLg5ShZg
mW5hBvrWZ7Zu9dvljlh4m2oab2/HI6LfQj9pNZ/dOhIJc+sZQLRXRsvCzFLF63bkm8Bxp+nkEw32
HPRV4kEN6gikz6pee8q4vVgT+i01RZlanKMAb53i7ASrLzK3muT4n+OQyVpTd31c8Yia/d+52+R+
Hc1JI09WbDlg+oKIU4NcxF2+l1D60tvrXomyCBNBNoITtMSpi7vmFQuV/R2b7HUHbK6qXLd9r8y8
nLINJtuAxjnXXku6gmd2A0xYyIjW7nIz/ttLflBU1Txc0SbNPBGXd5p9LE3eHnFcaBCMdN7j/sWZ
naH5S02Z6umuNCvuA+/I4h2j+KafAg1Eh41ykhMTU+cyfWU0/vf18dG/yfjfV0hJFGgPo/gRiNgY
Jg9lPnEOPsZW0u/6Hs+Zswe8VjvDJorI34Umyc3SdGS7CrV8gwOz7J+qAfClsY/6hG3/RnZJF3Zb
7uESO9tGsFiKtQG9NN6UFVzGwu2tsai+NmZhwtqrg/KrqdnW70kLypUtydIzlFXci+2yce0m+FSW
RK8Em1I3a/OnpYF5gl4y6sbKLmxhcqoK/GF2MmkZc/Q4WpPke9maAuPW6gIs8peH20KhUXN2dRei
q9F1/osouAe9x34pLGfDqabWpLsuH1v0fVDlzX5FTLb0PKXaGJ3mFxWHkJ96I6mKGEjwYA0OIMg8
HNJtYNVT/cMIE5QAK2N34U2pKVlNzJFlm4ns1+QlUFI5uTWb6VdSMI9OjQX/eOVNLSyNqhWg8oO0
j4u5/pS6YZj+Q884Cn0Xz6ZdP7kWm2FrE7oJp04k/0VG/CltvEpbua5aGiVK6TNG5LoFZKMX4fXu
D0NE009hFtq3y0NkoQed81Pf7b04o+Wg0Svmlw4f+CFNE6fdOI5e3POl1q05QZbGhbI9iqrSl00b
ipdMVvLZz4visx1O5T7Uu/Bmaib7dLkxS69JqWQowZtpCmfBCaQZTflvsNdO+tlFeWB9j9x2ah+N
rHdTb8uXtrR/SFlO5sr328eoA+GqLgK91dwM50D/iWgwPf2m9Z2ZPoNlNRE75YTvDz84jm1aa9OF
lWOlW793MxdiXx+7XEXyfyaQfFPF3mSVW7zRuXNTmVHit5suSzXzhriZaOi2esrejyUia+34V5wX
kzvvoyDClf7VS23OI1Yqx4Jom1zs/x0XTVA7VVCXBKkMkfUTUOzINUf32uJH6GR96CrtGVF5sLOr
/qX2tc+XX+DCaFTT4jSTYNHKntkC4qGUPZexYZw/DeYwkO2Sm818c/k5S3NKqfB5b9W2PVdesME5
lBQHfJqR9urKwkpXxsPCkFcdFjATewema/K1xHL5q+pS65kD06bGx6V57hbLiebsr2qMCtkQ53Tw
vp3Nl7Ad3OY+CX3rnxWaslvprIWXojosoLnVQ9qG+edJdP6bO8fJP7uuh88hfI61TcjSM87d+K4M
ZfBxpzAY5UsZRRzsIhWqXopgNJ71BM3Q5X5aesb57++egcPFKjiuLD8Lr5r1HbzsIt+UaSgHcsH6
/ipuJpgKpaJOXYmSMixMmOXZfA+JsPkKPsS7091S35dDF1+3LqjR9rJ2rLnhEv1zLDUu5BrDD8tN
79vpymJuLvWXUk1JBm3y0pDZV4PV3D/i7Sr4IoQPr4XVVgd3FOzYimVlsssmV4gjGGUbqPlc53q0
4zhLyltOc6Qew+kABGNuW210w+/e0ISJve1rtiHf57gh8XyLjjboXqPujAm88XtNc/4w6dPR2oVC
dIbkbtEL225TOwRy15uuR1dhbca898y//oS94tEhjMV6LI2+9edtLAeujrdTbYre3eUCh1X4oxx9
oy63fYR7tN3ws1ZVgbC3fa4sLw+w8zbng420KnU0mrTKOP6RvzAOi+QRFEc4h1tEfK0f7/w5qKt2
E2Vj48a7DPvOvPZVsfBcW6nVOE9tt6tD80XoQ/t9qKppN6Wh/xC7g/3kJkWw97Ns7aByoXSqgdzd
BBI7ArTxEkbD+NJ4o3C3WWkHa3ncC4VTNYbEQ12HbZh4L9w2zeNGc4V+MhrJXn8qjOEmbLz8z+XX
tdAS1SFi21Ohe96UfB8KPWp3Q4VM9Z8VCTFf+QBlO1w1vt1V8ey/mCPJQZtKQKmGWe5NKwc2S4u0
ms3tJ8IjE3qw3ryosBz3FtcGG4JN6WSRCcK8c7rwztNlknKRn4xY8J7BqzNdbscu6nyxNbTKGLSV
s5yFcqE6STCn5cKvNe2FBDPjW25xoXFvmqRtPNnzWKxsxI2ll3b++7si3hW6X4ZpZX7JpV0Z4sQd
VNbKPVdeVm2eShJejPaAtZ1AU6dri7NBowzqrj06Rt5+50bHLcetUVVc0+6meZycFGDRZMXlAxTn
KC8/O2kmwnrb+Z3UpltSS53pYOH/q/OtZzvz8ChsRFHBBqSSPXxFsWE0O7+H9N5tnKYbNBI0Lw/P
j+UyrqrIRwYnDIvi8S23+Tds077ux3obNcgf/h9nX9bctq6t+Vdu7XecywEkwK57zgMHyRIlz3ac
vLAc2+E8geD46/tTzuluh1sUu1y1Kzu2Y0LEsACs9Q331IIji7qjSl5O1A0bOfIHhFg6iaue4/h0
d/kjLE0wOuvtiOSGkcKR4hV4Nfk2WYbYFhGhGZgBnPxQSFT8shDjwD0L1dEH9yk07EZaq/mShdGe
Y/qBtWYibYhAd0eFWb4YxIzSK9Za7dfgpXxOHRoLvRxgvsXusyaCMBnD9tHZU9etKZwuhbPZJmrx
kAEAaJlPIgCLS3EKmVblXrAMJqEuLLJQQAJWJV1zi1/YCozZVtDyRhsywGXvRQRAdxkVyNAIofOb
Av5qRzDhSGPrY0VXluPC+MzV3EcIjCRDx4x7SmEnvOGqwSlALVBdX8l7LzQwpxGpJFRKMGmMe8CZ
s8oduAIYIstF83h5hi89/3ST/BROgLvJEjb2xr1IY/qul5CdcdSwb7uVRbww/HOCkC4UqN2Pgfhe
IGYAz2JqLAQI64TaAdmgAq652qgjKMs/L7/P4oqdHaRFAQe5cqThd6SwCU9tNllJ8YTUBGXPE1T+
x32X6RVP7rQw7ytwOnkPY6RKSskOEG5janV/+ZMs9OycegFOpJn0AdBmtgqpm8I3Uy23nkdV0cX3
yy0szPU5e8Log9Aa1LJ664c0Nr9pnaDJHphhAl4vT7MQ8Csliit9n7EUIOKv3SLmbAkln0oNYNj+
zVImqzyOUzz1H+kYxi7qEKhIrEz8hYnz+1D+aWKGZm/Bk1kZ36A02KVeWmGYPlqYPimWrRDsXj40
4ZBQcC/35VJzp1H81ByqLRMMVkbzLTTqPNmCYxYS1VZyGrIbE0lqdsgAfZrevtaa/mdrAJZFjTpM
8g2JT6V+jLsppaFLNCRtTqouA1Q9oEFuwcppZRkuTRXtzwajbMxBQxTivWE6JZET5XF+wpr14A0m
HvTAem2E/EGepq9aoBK6xqpbancWji3YRahGPFpvhR6kXb0tCiio3UsYhPHhKk+LNrScLsTbn5j6
w6AHX3zfWX4jkOMUTZMAghKSDlazEUWpAy8LJoJqeJ2KWQTtgLSW6fug4Hvby8O68LZzKsVgxlD7
aUX4XoGxNBAX3hgxu6YkVmEK1Ov8RMRChzf5BiwYI1kj9i8cPOfy2xrADKYST/pbkqF0tusgkxim
oGE2U+cOBNXFNeH3pYZO7/1pkYxUxwlPAVEWAnXIblO4HNGNiIGdswthjGtExoUs5lyJG+Rr0EWm
OHufzEYDNlnmBUNBXLMAvrc2oaKD63yogzjNjrrGKGBJJ2LTSJ4uj+JCKJgLdWeyC3rk1MVHahHT
eoCBXhubNle4oTyhrN1h20pyK+ErU3Vhn/h90P/UqazhlWR8iN+TIZSFTdkApBO8D+AAfvl9lkZt
Fmx4lBOqI3X4xuJRhBvD0jVpN0YktU0qOYlX3mOp22YhJm3ybFAh2vEG/khcAomkUqPchThSmC9p
DizDNmYSQrgrzS112yyyYHcPIfpRpB9TDBDt0TIiFaYgBctotabavNRxsyBiJYIUWhJmH2aIOvy3
tCdTZKdW1LZHs6pl4F0en4WoMadRpElTd12VZO+5pRdcgegxh+uqoygw3ejdseDZD1pmCtxJBCCv
a9TLpVZnBz8lozkIvKx7TzoBYwPbLLCrW36njiQhmxj2jbQGKK6RIdnAA1NVXy6/7cK4zWkWolcF
iiFm9oFDWt/fidIsG3Dwq3wt9C+dAOc0i24YAclt6uCNW4WIsm0ZBDFIjSoqHqkLPRXaGMfQDDsG
ekQCxOa3mk2KPODubiiGSyMSsG5l6S297GlmfVrb4agVVhA36fvpJJjfUiWFSJodJKYMVyo+Sy2c
vv+pBaIKMmo5k++sYmO7jXpF63FX1jMRKisrbSnlMEe5ItuQsLKHla3NolQh00nOsTaVo4zGMH0Z
ck0zjGNs6VYyXIOyhS0P3p8s2VPWmi3xRA3Q/biBqVkiBVRVT6cNLxpwqYnsLgPZ6hlcgZxKuwfx
g4UuspMtuKiVKRvVEzwMi9aeKhxVBifqRzUDiqOUbWK6FpgQ9ba0EDH/nVD677fhf4Uf5e2/c5XN
v/4HX7+V1QgmayRnX/7rGL+Jsil/yf85/dr//Wd//tK/Hssc/83/yR+/gQf/p2H3Vb7+8YVXSDgM
3bUfYrz/aNpM/n46PuLpX/7//vC/Pn4/5XGsPv7511vZFvL0tDAui7/+86Pd+z//0k7ixv/9+fn/
+eH1a47fu43iLK6quPho/vZbH6+N/Odfqmb+w1Q0XVVUDpEYegKc9h+/f6Ka/7A0bBuATCFNw05g
yqIUMjq1+g9LN6mFKoCK7BA7SaM1ZXv6Ef0HjO0YRImxX5uWiV/+6/98uj8G6P8N2H+hYHBbxoVs
/vnXubOCyZX5kauXwBhCkmw6DGa/Q3h84yyRTtKaMWqcdGeMGQerQfn5qW/+0/rn1s4FzVNrs6DJ
+wTUsMAaD0EMYXUpuwNKrppdkPDOGLJvVWSuIBx/w9XnqfRTS7OjlgJCF+oN9XAIQfudIELM6QPp
Y+2YKnx6sqyouy6DhPuQeVdfSkPXfqkqHQ9tn+Qn49RCuUemAERSZCTIWiA4tx+ePtNp5/8Ua8JC
H3uwW8YDYnhsw+BPAuCQpVcmS9auYUsdPAuYAw3yKOSavoPGtwPP6hcqT25/iXFLihJEIzVa0+Q+
d1w5vcwscEZwQQTZtu4OmlEnbxkv2RXBxcBlWRVd0yjoV3b3s3XxU0NYAZ97jSFzyllc9QctjYYX
SGka7pSWmdNAiN6L4Em7MSAI4MF7oNxU9ai8wsIB1ZLEpNLVs7G77rNqegxATZxsMH7AwGvL7Fkz
Sjl4UCGuE3vAAtzShluPl2f52R309JFnR7mS5pB4iDC7NU1a38G8zTyjCpXHFh8H6YxUATaRwxTp
hxQAhthS9L1Dh0H9dbn93+2cm/yzs12giimAa153gN0SSL7Rba03b6UyXsm8R8GydmgSH+lQOXKY
bGaBBcFwbMo4ID2QqkBeSVX5FsgbR1U1J2vo3RTmnlYwF/ZEK5vi0lqYnQ2lCtuyPEQX0fa+Hvaj
ci2+UkdA78/Pg1qH+wcZT72v7q3w0Bm+ZF84LZwePYtfQdqkCvbu7lDmD1H2Ehqvl0dsYTHND3VW
0aYo/DXdAWZjAEbfmDzzkKSxoeu50t9LLZy+/zn2BFHBIVHRHfT4fpremzh2huYtVtYO4efOUaee
mQUeNsCgFvEWAX18KCvFrUvd/VrfzAINfB+aCkpczNdNIIs77QFOiZXdwn2GcHgOfK2RWZAZwNg3
2yHiPiFUdeA7vQH0Yocl8d1MojUC80Jw/o1h/jQGnd4qzAIZxCeT6RjdSwtlBUPEnio+DJE7l99k
YUOfk5CmROWEZRr34Wm0CWsAgwH0TNpXmINvST058iuOtacRn61gUH/bghiS+9AJkZsprYXNq3YN
4rwwn+YkI5h7NaZZ4ek9C6JtHHEYdPPm7XIfLQSfOWU3aXUNyS3GfKMV+5HWz3pVezQtVg4fS4+f
nT26PlNVEgcMoqX1DdzWdgO17khVruAqlh4/W8owX+01IGyZD5RXdAVcZmpTmCo7oxKaXwCwYmyV
2WqWIAnEURIYftbVdpjEgMMBG9msCewsBKM5V6lpkj5rezzegHAKTltAhQScTm5aF8epUX5dHuWl
VmZrGoxiWfTVqRXAs13UcN9YV91rhTI6sgpXsvkLa3putYIUoQV1DjRSlrlfQCTQKXsVclug6jaw
54AA19qBa2lFzDZ1NS7SnpdoSVLNAueZN3ZqrAF9lx4+W8y4ZMhI1KHpIzGj74dEqxyDkDUF3LOo
dfN0Z/lz9yGN1XOrwuPR90YL1zhE8w431Je8fhzUbffc7+KViuLZUUdTsy26yEnY59DR80ttLLYk
hLFJbDBhW5qSbAXnXwmzaGa2xiE/oEGSoDB9lJVVV2P5C4/lTRQE902kPYyNzgHoFSvHjrMrHo2d
3vXTxtE0ULZNQPv14WZ/DVr9tiNDZtdWtfnCSsHzZ8vdgr+urlQx80P5VpjMlkMKsYKXhvUrDZyd
Xmjg9P1PL6BYPej6Q898K5i2Jg/vkbb4iojUaW7Nlnki0hKe9TXzhxT2NEUBRZBS81SdWdvLvbPU
+7PTPETbIiQ6QubjynPXx/pTTSBRkDX5SghZ6pzZwmag9Y9aGZi+qsF5uId6os3D5As6XqfemS1s
FNj7sEV6wY/lYTIwaWjjQk7q6nLXnD1sMGtOdAKSI+nziZh+EuW21nbHyBTbAV6QndFdVwB30vHj
cksLgzCnPBFZjRMpmOlPivEciPoFkOzXqcHed/n5C2GDz9Zz1ORhZRim6Wfs3Uzim75VvHwIbVwQ
VyLG0hvMFvHU9noxdXiDMgosp4FJrVt2g+ZCKvCrTZya/rTM0pSXJgCLps9U8appgf5dLev40VTa
auUlzm53GPDZQqaW0kxTghay5B4sfZvAFFlAj0IvqKslpfu1wZgtaej6VSrq16Yvmt7Oq+p5GiSE
DIUKfCpZO2EuvcpsWUMyqysjDUGV8JG6wH0l2zBJ9n3rVRH3wEQhXzlMoc9m61sMVTjCGbk6xGRU
t8IM9K0ecn1rmWmzAuU9S4PEMuezZR7qUpKWGhmUQ3C9Byyo3EwgDVQesiTR93IK+u8jZJSPWZB3
tWdZCVJbFtSPKrvnMb+Buoe+8lHOJx/gQjTb65tAgfYOzCcPUNKdvImFRmr3EBybnLrSYHQJ/R7I
0zM2QJeon4RWbuHnR3aQK7aOQ0fobR30lh0gt7QJ4AsBAEoEuRrC2vpW0fvcL/tKsRUzEF5Qs6YG
Y5CRQ9XVzRqZbyEez3FzbTMSZpbliMNv9QCJ48dhbJ4uT+yFGDCHw6VARLMOne2L0e9RH6r4yxCu
HRAXQtgc61bBHnM6VUL93Hypyh+1bL3a0PdxsiYxsdQxsxWDKhdEcQd8+hqaig+oujU74KnXDom/
VR//lrVi1vxW1oPuwLrQHPz+bvT6bXUT7LvD5Kpu5GSb0ul8yzPutZ22q64K+xUkFyfay2N5U+2b
G+2qcIzbNTz078rMuY8y2w2yyMwVElK8qbCnje4mG3On7MJdcxA25oWzdoo8WxrCup2LUHRjqcOB
AfrPrS5QSRaNxhw4jMeHDBJIuwlnPsgLDDT+JgwybIAqZLshbNqNMlLLpUbdb2KYJR31mFY7VgYp
/pYZjplp/TZXguKgRToyAFBnda1Ry3w66rmriY7ktjCqeC2ULhwD5jRBENcHYXEuDjKCjrFTQXNC
t7loyYuhgZENnH1h4Ru9ZJFNRW6W28vL6XyilUG9/M8Nry8AR4R09+i3XSu/Y3MFxbqOKQOuQXbX
ADnBZkdh6U7Ar2RbRylz60qs2fv8loP9+yzhfLbd6lE4sbTSMEu82jNsxSF2s+2PENqwhfvjMcKk
zTbGz3KbHkEi8BtXdRIbSfiPzIPTsIc/PesWGIyVI8zCLetvLGQoteXdpE6DXwy+kVV2Y76MwVsF
tEIaUKfWfmZR4wTWWzPdX+7/8+EMhi9/dr/RFlEVRvrgh/GRqK/C3Ijo/fKjT7vFub6dxZqatO2Q
ZujbLr6Hoh8lt6BFurI3vJTmkKP9MPsvXa74fHseFR4VNfjTvlGVdgRyyKDfjRpdOTCdj5l8vjEP
EEWcEkMdfOQgnF7DvSFd6aGFzp/vs8mUmfmoteghjIFtWlhnWg2hvMBcWV3nKy/YyWdRMMX516qN
IjsIUW8SQ7+BNKGtQ7sBZQCXNZqNC8Gxw+acRsBN6kcJ95BR0zaWmLaif5PWuE1x5YhNcj8UbWFz
AyJ1l6fH+Ze35nzaOIFkTyfj7BDCx2kvaW3sBij4HJKcVCt3m6VNYO6qhXRzqqSkyg6KlVTyug8S
EjpxxpSdWRhpAhUQI83BM9TlNUmi9qqfwra3geTXnlNg8o4MJiH7HjzOX5ffeWEqzaNsPvECEHZM
JTT2kufhdZBG3uVHn+9OPh9pYxy5qZcjjg7aVgsf4yCwO3UlXbn0sWf3nl5XokQCXOQXRueR6Gec
r1Eklz716fufrjvxWHFRQ/bF701uE+UpJ6/l+JUcLub+6W0+PTsC/auTZZUejKJVnRjwh+0UaJkH
MelupdOXNv9Tbf9zG7msSKfrVnGIRJj+KMK2YicT3vJDY3X2Az9q7bxVAxQ5427TBULZUGsqtowK
/TkwUDWj+tR8mGWmFvYILsVg0wzSm3bY6sY32QISZUdVavihxfW7UhEBmCCC7qMKdvROZMlx5YLz
u7J2JljPOwsE7KiKNAUD4dC95mVusUlccl/5wisP+S65ijfJke1qj3tr9aalsZ/1nYHSg1WmmLFN
dKygraAep/7x8mI4f5rhbL71DH0fBhTTKhTXWtrYQX1dwtC6016HZMSx5ovrYnZ2aSKzDWh82q31
ZCOHGxz71vac063v3HjMboMQ4gl6TcG+/KI5P1Q7cR9/HFP7mdnHn/F+87O0N7F9H7kf0s7swbG2
5qbeKPavyFbsxP7lP99lzvPlvjyPw2AAqvw5xwFxn7QKtu0+nAjIS3XbH9MnbTfepDu2T79n+/ih
+1JJGU2dxvPTkiV5pGWgMg4+REztQP+Wk5tSf1p5j4UunXOY9b4BcSQYBh9KuG5QELvrkMRJhHMy
zkoIuYL8nW1Fr5KpK1vcwnVuPg1DgwsFTIv0kIkbaFS4pPsVlbdWv1bjOR+XrbneQMuVBuTaPD1w
UYJXkmnmEVi4aiUNv/T02RQMVW5NcE5KD52Q1IFuqlfp7Zpa1vnDoTWfVAY0kSupwtsIic2NnkNC
Ncu9hglP6HCNfQm6CnF07XJzPtJY82lFwwGpZIBLDqEJieas9grC7bLVVob5dJj6+1oFxuvPWYvK
CBtBe0a6RFxFykHGh4FeyQ6yu2ss0qWDjDnbgQvYk4OeoxYHuIYbr/1k1NvOrNQ9PNnIFTRo65eM
WcFBHVXiQI84Q/mC675UAUjvRFBuIXOf/xsg+Ac+8DMA7HxsVeZmlVNUtF2RiMkXBGWTZOAvCRkt
G9KLey1lvtZAXFZpV/al812rzKdJj/pFY2bZ5OeK5pR5jJt0YAfYzuHUbeN4txJuzy9UUKX/HMES
lIxiShK+J5H+AsEscNstiEeqcGJWq+rXSgA67T5/nyfKfJ6kIyQ6inFge3NKn0oKsYlG0+xQba4y
OgWQYjav4PDF7bFu92MkXnWVPMqmfrnc/PnlDPjin+8YG5XKTWiV70kBN5vRnHakzu4uP/v8AlPM
0/c/xe22gHy12TNj307MrlGqE91Pk1Tu5acvjc7pjT49PQ05r8oQGhBKOgroUKcbS0m8jkShDTsh
stLK0jvMjiMmVJMTRTWNfd1HiRP34XXC4kOhaMXKJFtqYHYoKXIRaSOrS99ASrwwpV3phcvjNTbA
0uNnh5EslvAE4JTuGyoGB8r2qjPyJrcr6JitBLqlJmY7goirXMbWRPeBilpBh12z6NxQuf/SMM9Z
/5mEHoJlGsir9MD5tR16Rmr1I8QLRhvp8NvLrSxElL8x/oPOCgAe6XwIqnqQsfCKHNme6Geqjjiq
f1xuZGGtzQ0hqToaCtcLa19MxKXNnk3xyiRaevJsFYNiToewl9Y+G4aNziqP0q8dmpU5eR8l17IU
XR/sYRXgDMA3hsa11npmptidfIubh8t9szCJjNlqzpQUTNO+lz70i6JN2hrWo0IaqdkZEW9fa0L/
M2BINaAFT6X0I4s+w8EJKTtpDbaSjCsl2aVRmC1lPoRZjuR5sC/Ncaurw20w5o+XP/vS/Jwt47Lj
qgJmYLA3Johw7pmZ233xRK0fGV1jQi7s4HPGtkWgKRgqVrCn7U8obbj4H5UdzMaaTWs8993zl95k
ztum1OBjZYXWftKzwu6H5HpKgRjXE1erYy/Kq6/12Nz50aRRO4lEw2LTiWNNfgJzNB6+ltMHy1dS
CWf1EU2mzDncXGtUoBgVvleFRRxGoDZjhKnu6mOeulPCXiGnLw6GMKRbhGYAwXjkX/Kaai6ESWPw
b7TgCtYQUA83B8W93L8Lw0hnoYBAuzYa+ij347ru3YpkHAh8UKGhEwvkkqKVNzrcOkLXyleBnAuT
82/1Kb3MNaHAeNhUs/ux9LQGmGMKn03zzdTMr9gbnzp7trp6pQfvV3K+Bx12P7LIh17CB+vW8tJL
LzFbYWoQcwrPJbaPeto4FIIyolGFE+hIcRCWIr0eDJuvDdFsw8wjOHRMYz35cdnvobBZXkEAIvMg
R3KtmXrnTBM5KoTR7eXmFt5sLj6Eymse1HDV3KdV8CMXwKWXCki+BkTR4Tr3kcZk5b0WYvic2A/P
S14PsVr6NU01KAuBAytjFqMzdbkyuyli9ZnD8pzZnyYFdIbZhAQU1X34dOxVcy0tvPTpZwtnSoFA
0KfA3AMg2V5Dax38AT2H7Zcu1tSmz19vlTl1v0/0zjj5fvkV/YCyw1YkhpsHI4T/QqcI4X2pp/ao
Pl0e9qX3OXXhp/Mxg4FKmBimtYe3+bfAKAav1Izv+oiL7tcamO2nnCbdGGWRgCl06LRwMAsah6Vf
w+0o+my5h0quwQ8yq31wdm67Wt23+eBRpXqZBnXlfrIQKn/Xqz/1UA9WehiWhrXXBZSqauqMJvAi
OBdr2q9OVa/yvllZGac5dG7azlZ8CB8YKWGc5Vuy8AejRc0OMA1sEgr7EvSW/Y3vNQmppyUPhd/1
cK0Z78pkcMCot+ka/nJhPs0pXkZotZ1FQrFXh35HMrIh9S+F8JUeWnr6KXh9GouKlDzgQi/9dhoD
gLPyHZe6gqQsTpyXp+vCGMzZ60Dv5jQYiL6XWWeDaOo21R08PCDBOTiXW1ioq/2NOtXX0DjGgQxC
mHu6rQ5pjISEbRzYVe6EXnGlITka3FCgAa7LzXDMb9qVjPNS581WYgNnLEhw6LUvjcYeh6sRMIAU
Bc/Lr7Wwf8xJTyF2qjyCRdS+KsldLdK9hqwL7Ixeh2J8VsI1yMRCcNRmG/AYdVEyTmXpoy3jOo9k
7ZN6fKmiotpyXJ1cPbayTQU837YbyrVa/8KG8nsoP807CcR9j6NR7U/6YJvJj8BaCS4LD56TlaBJ
z+WkDoUv4sJnqbohVXd1eUAW4tacrNRbo4AiyWm4o8ExqPAyM3PKKnQS0tlFNLjasFblXgBiKHMC
Ezcgw5CPJt+PMMw9GGZCbMGjwUuNQnOjuo0f6IQiHYcyo8dKOXpKWayZIi1MvDlfHZBEg4NTqu4h
MANPzDw2HCSzKyQV1cwr2za5rs3R+tpuNuc5pUOO6hCMyXyBNQT56wQpt2DNVWVhgf4uonyaZVki
oUQ+6ZUftflVyIPHItH2cDl8uTwhFpbO7/zwp8e3tdqqSMfj+q+ZdllKuxv7K0v/UbKnoY7tFOoM
bdGvBJvFKTHbmQNoKo0wYpE+ZIe/hcyM3Io1r2MZ/0x15tSJfFTT4kaV4RYSnXTlrrXUg7Po0AUs
gISYpe0VU0l3Y1UVx0DI1rGKslmpbPybtXBmm/79xp/6saBgvg5GrvgQE9S9JK7lnTLqVnAzdRH7
XgKChzouSjbTplCrYQOjM3jOsciEz55eUpjd6RJ8y6QotNiuigI/NMuqdeK6uEpomnomFw9TPZh2
r6XEL5Ky3RuZTH0zMnEFZhxMf9iRuEimCa9No9sePnwO4yXqICz9aDNhehW8AA9VllVOohaJh/L1
ox5P9xKKqa0iYFRXV7cGb98tYUBCuhWTLRNlckB/7u0B2tRurRgvWsBi6JwamVsDrFxo495srM6G
ZGvmSjoVrhzyY1RHj0mkPiO9SuyIgtYBaSZoCEOqTjfM91AMQGumoJtqVAWgDYTGPOKhXRLkVNq2
9Pt4vDOtLPZi0vmQ4uFXtGPl9nRHTKjWOBAm3gVVIx3g3N6KYoI8XDfeg9l9YvOCndSPQwfTaOg7
07Qej7ztGlvtAUGHaKTuAmQZ7pQeerNiottJiNuyZe9tlYVwpgzf2sT61U8tDEPa/IdQUwGNFaj9
ZCp0ENUcltqiL7tNlgF93NA0d7SqHT2w5XOHTNlepdJveWfaMg3pVV3oflGFt5kytTBcmkqbQl4e
YnmwxUsM0qMXyreo6l/aFClWiUudF2f4W9Hzo56ausuK8SNXLXrM48RXzO4IDu9oZ1M0bMCWJ0CL
58h8hEqAd25UlKAy4tYSyr16zmo3a4LIsYbyIQ2SDfJ8pmcVqEXW5KQZqHWjXeKo7+ppZdjlBBNY
nSIVrnaQrTLb7AUmTe/q1H/LdYnOnPaySq4DS/umdvBXlEa9S+r4HsIgwC8p3a8QGD4I+qiYvon5
oHTyp9WBO5/BRDXh/MdI5R3KBDfagD0tgUOhU7YK8H9NAmpJHW9aQra0gh5LGvf3emj8KnPULHLg
atLovu9gHdXT6ViM5YPVdy8d1OsBYQxHzxoS06ni/NkEv9cGeNkdw3YH3YWfIk7uaKdcGU1KbNPQ
VNySBTgsKXkxszGxrS5UdnEThk5QqIkL9xRtw7Joh/L0UxY2woXijoTPY3PT4s1tCMlMtjGp0oaM
2Y1GrANwuyBNV8yDHN+2AvLKVqWoICqpPrWx8GsCVQ/oGKo2ZC0f8mZU9kqstTYtdGDktcnydNlV
jiJxnpcneZiiSXYwOeu2qPCWj6xqiK1nMAHINaUCf2VAZQcZYAd1wdIratC8cAMJHF5UjQteHtuY
NIR+lEkGO7HkT5pPb73gMaTPssIrpeHT2Po+lvJK4ZLZEEEfXQhPvA+ZUXrU6PZanX6L2HhXJME+
RP4CqsL5jYaP4mEjt2DiNe7iNL6CY8F9SPQD5f13VUjwtnhwaBpTOFqX3MCP7Rjo7a4bIUNP07bd
AEakAMoguN3KmtmAPg0b9KdfpMMtKugZWH6msi2j5jmI+96HrL52BSLgFVHQ1XmTwi6o7zeDUis2
LZUbA36jUD9kdjXxFlSDLLI57AltzuAfGRhJ5BgZ08ELGG7EEAKZOyAomMO47bQmhoYLP8JYt3HM
TtVttVa6K1TqnjEVAeWpGDIqheU2lgq96KAHWDIOIfgMiBcQ8VTbD5wCPJtljqin8ppMRvKC+tEV
7NGxK1MMrRIi9UNV4nWZNDy4uG7TspvsTFC/A7ffzVGoeTRTdWcx5VaazQMnlXSUuN0xKjkwOuG3
YEB5CO/2NKr83tImlBLCsj/puYE1quKeD1kYmDD+UHPtQc2K94FE0MtIdyRsKMQzEH1ixfxZ5UgK
IdZhyvW83RlJ8IK6aw0B2q6+0qqOIWboGiiPEb+yTJDvmjqeNrTvoLQqmmstqgqI9pQ/mxDUCiLT
h3TCLGU6inFNm/yqA53amG0PSdaWGwFkm63l2jNMg5+gFRXYI2ffp46+tDQQdiLEDWt6xYat7K8c
nHYHQL2PIdLYJh9xo0HGu7tJumCykx4ki0o9YeCFdaPxCAQlUnjNMKVeEccofPACQg8k36asTTaB
2Rx0MVp7ozHoFTjUyFmyYRfE0SFRy2cIKd4ooXKy/ho/0mb4ILT7Ccf3B0ORwlVlspc8+TnEpNqq
EfIPfcA9bQpHB+jVW9Jnr12a/4AG9SuoXTjWKf22aGovTrT3bpLXgRJ+k3n7qEbwsq6AuNSVFiKK
ky4dtVQJ5qPmGgRF2BalRTjesGd438TOOMZ7I4YKYkSGAteSCYjtonyJOGKF0SDM4Kx8bWH7gjtO
EW+zCNtqlwx7lAQG5HeqziniltoZNUHgDs1HM6R3sGyeNmWcRi7OTKY9wgXomI7YzYwpuSekeqo1
MzmlDVqcERIwsqmxz1nsR+P0DBcNbJem9pQOFNme6a5X2cMQmgzufLnh1GkRufCYbxxLhhCN65DP
6mpSusDuAVLe8301ENUxQ9gvR8F0AoPea7HSbTBfrC2JJ83RefZOUgiODBxf1WHBbJaZ6m5gYXdU
LH1wlBb7VYzoYdcICp4QnPhRj70yhmgjakYlTh68uK0HeGnjloytzip8mG1gw8yjXYzHiD6/Y4Fh
bZo60jyg2PIrvYMx9FBAVm/Kvulqfstiwl3UDBo7ii1bK4ZvTTA9RS1y7l0dBi7rtLuJCFDWpvRW
7au3UemLbamWxRH1pdGB7jW44TDV9WLcK214L/PbPBPyqsMJwhFch5OoSAIn52X1vzm7rh5JdW77
i5BsMq9A5dA5zQvqCQ0YcMLEX39XzX2Zr05Xl9QvRzotTYGNvb299wpbe8iiWBt9QPwi8dCWRzsf
7stKPbmyqLYWhFqBRuLuNsTWTHM46qQebl4LWjRTEkr/OQvDAYXWmpIdhKPzWw2FJ1DGs+m2HJgd
B1LzMa676a6Osva+IaUXV6TgmxmSsL8qbq15O7b7ggkbmYrsly0kX/7wwI1YbCwGgUG77BIxG/HL
LohJ4H2sD1bbTi8AY6gdCor0Rg5WcAuR++jFp9Zzbw3zrZ/BvS/pTzbppBOwT4NYVZL58rkLxBr1
qGnJxypastG2j6ISICKMmDl7IPM+imyQcyxOlqLt7KQYveGho02PNNIn6RwhEITjeNdANTsp7fZ5
FI0A33ScNqCQRekEvcd1YUAb4kHYLRhzaYzuR5kI5MWjNO6BQhx8PfThH6AtvIXu5nddDl5s4GCC
BKPNE8fQbgkhoyefSIaFJLOln/nlwlUkPL2Un2TW4G+KGWLnWUd4wpE9w93WeEuYSIZwjdZmKwoV
LS1UzFKL516aCZReaT5n6RR43ooNE0693sfulX4Zt5ZVpm1B9Zpbgv6Qaoj2vt2TxLVgqxw4eb3n
/kCfvHbM124xhUntUe8I3YwyzgNSpMoO6/emjiqzqnQnX6jygItxA0AiZB99cIOkRrv+hH1NP2qH
q1hVmQShFqgq00A21tSyTPyyYSkN3GwZgrcKIMLJYj2o/xSDspMcmn9bkPd+utUAb/KiUQvfm+hv
+CI7N25Q/ULlv4yh/ut44F9JLZaT1i3CINykVVkj87aoRNI61gmhrFqzMoMgnBh/MMvlyaCncdPW
AY4apwetcaqtxK3BgYccjzrAE6tKQphBrEd0oeOIzUNc2UUQ97BfiDPXUou+0RTK6hOiMvH0whY+
W4Lh+epF5Z2ENTDg8wNy2brH7QqJ+FLA5jaB+cZ70MGIO5/HW427TtwYc+sq7AAEqE01ahpnrXkw
cMXCgdo0i7oWXVoy9QDxe4QcYbWLUAzl3vFQhWsjfe+XgTjkI0pJs+39cpkTLSDHNqY8zIuFqZGK
DHKAZXpmvZJG/5oivLHfu4+U9WEcsAY3vll1y6irSFzn4Zh6JMJtrc/+iCJ0kG5DjN2v6bRsJ2Tb
HW3FgmR4dlG1b7i6iqRt84+m77wlhsJiy6s34B9bC5SGWVwBdZAWdUvvWDVVydQieW3soNoFPawv
EkNKnk5QcI6zk004XqmNQ3tkd1E2wIesmnws19LsppmVyWyF6kb7Q5mGCKOHMZMk8SJUAoRwzMLM
ylu7IXoN1Hb1LcJ1BtLzcNAdAlXkuxMOJfUMLYesj7uRVQslCFlWAJ7Cx9nZw6e6WqCN4UCLc/zg
DhrQhBRmAd8cbOxOvyBj0Ss/ypulQKf3GHBE2tBzu7g0zW/JRb2es8qJcx+aRFlvHkY1hCjqEOMD
u+z+QONrvOk9isvtjJuAhwG+dH39oCCyGjM5yjSgHE9qvBLkiKZISI169MmYjnvjAyMyT2unaNHX
h+HpIN0hhW9yv8ojzmPBcx7TvrVvYSnTx20Y3Ho2YnKAa6o9gsPYOUB7BqV5VlF2N8zZg8OmMRk4
ewwC791vcNsLerhLu5yIez7beOgwlbGn0PcoZf8zqoVIRkkiRCrRxHCUChIsYn8DP5LiljkWgamA
r5KqYjiyO+tDderHqRu4gnU7TYeCHFqjG8jy6o+RdIeS1D+hENzFioo8ZY7f/gamvU9DzHisu6qB
sck4AwPH8F21EcmE7D+xCDFLGwzHhUdcN7G0bBa9C/o518gfoLtCl30n2xseqCyGFuOPTkuVFiMX
C0C23AS+KKdFxJ5JGyoZl4NyACEuvPcur8t1adds2WrIu1UGF1drHq1V6zvDAbh2a61reHPIij6j
lRm+6GpgpwohWfu+CRfgkk3I/UwF/QakoTW69Aco8wKOaOMAozixltIh7RP3cxokkQYNg1NdLzPZ
AKhBguwgUEz54ZAGKZDpYZdUapHtR1mMP11osz95dTQkQQ1AGBoHcB8YRjG+ag3DcRvT+EBbztNq
7NslhwD4a96ycl8R7d/DDDPctVpPK5LN3j3LdLGvPVKtZ1HJD827EgI7IxrD3hw1W6iWl9BeC92U
QgY0ZZzU67CN5ErZXbiYUXpfFQ2qF33eyG1Xlf2uHgo/qScROOuiG2Ez1nr2lhUtj2LIvCB9602Y
yxiJBPyWp2hwv1eFPqdenj6wdmyUivtWpV6PdfTNgty5kzfaDR2XXYl2vOfuazvqYmS84HN7H1/X
NC8U/MipjfNPLa4hAh3SCGDWUFlbWY+vIQuWtrkmcHChG3QuhEMKq8bXMXpnkNIgiuwy+qA4WQCf
uPreAM76r9olRRA2Pt3WcPKMtdtspKyOxWi9fe/3T8XgfybIjwpcZSMKFMGAWzCZYnjJJCOi8fd+
/qynVFFitxBz7HZco/7oTvmrKbxdG8Hg+esHXPoCZ2XkiTllpogyUOYaF5xa+8rtHlBP+wHvmfev
H3GhB3MS+vx3itgsMwMsAsruzDu4yNSnzPr99U9f4GQSctbSFTqDzL4Joq3mZD0ixZ1JcO812OU5
FlTUJpNwY1B7DhRepyj6dFeajJ/uC/8/ijutCzH+NmqDLYrubGNFVbGEXVaHK9rwLSQEHnHqO/2z
sioEOvDuJrGbXHnf+cPb0Mi1VQxXYtLf/s1/yuz4/bNer4YDumX3I9kGUc/XXt34qdOMapn32l34
o8uOwhun0+0amXzr1hs7a6BW3FMFLXzgh93aYtu6582BO6Z8bmsdPn79VS9N7lnQkTwC+4gD0GWy
/qYP21cc/7CSnf0rQ/+0o4WRn57778wy2UDxDkipmSkb9TWLbxDnshf4M4plG/AZ4oDSfvh6MJ92
hfCwswBkA88H59053IJQ5S4HWQ7bcm5P2IMC2XY/3QS5hN6+O8Zi5PXm64d+uuXw0LOwETJDh2gs
5W5ELrcpw0LhKkTYN+fvLGY0yDEdy2Nki+zvidXiZh7cfTXLH9TxD7Oc/3w9iEuf6SxueLrIDCyi
yLY09UtZ99sOwihQulrijreZ+vnp68dcmquzEAK5CN7YrQUaQzGqHybs7WMnzDxdCbAXRnGu4XMq
6ovBydEyg30GOjhI0Nh0Z6FOrwE3B9ztOweRjxTufxc1rBwqAlsAsoU83o8yaI9FP+yo6LzvRbxz
BZ/M1B7S2woEif4H1ADyFVos/hpXuGvwiUsTdbbr6xKFZqjKOluvf7D8P74XJnL6Uc00FuU1Dtul
oHeuKZDZQ42qDLywrDJHkyWwGv5S2uH83jheRNKWh+qnwNaZYtUB95S4DkOFcQbWTccADAY36E3a
fyqbugsPnJGXsGtRbCtnkl1Rq/p8Fug5OM0vorYgedvvRCl1Ai/Hd6/gdkLBHyr8FKZiz99Z9fSv
6MI/MbCFkAHEzLXZjTmgC4Y0zS13lHOlT/x50KPOWfwZMnuqbKuGqxvb2+wP7K1TSz7k4CJmiieU
vE7dt6jqPj1HqM1wO4RsBxIYjQbwXS56yKzNtr3rShmuvzdXZ4EoAl8760rT7zqU8uhThizvez98
Hnq0BhLKxw+7anjQfbkgtr7SRv/8DKXnwuPToPvsJKW7a82+q4CvMiYGeebKi1/69bNgQ5xZDhG0
oXeRVVVrWMrUse2N3SZT+krw/zQv9em5wHjt4OrfMsfsAGJ9zmiQwshyQ12ysqvoCoTiwlY71wsv
HMX7euZmN0RDmrMP038M8s6xLZB/8itR88JGOIe7oaiNtm9bYXVWXRtL099HrNz4vr12KiISz7RB
DN/R2xqC9Ve+zaVhnSUccDJGO5Zi5kL0y7S441aXimoGifMxbMw3x3W2weeARW09E7FDxeAZIjg7
lWVH3FYQCxV6MODQOS77bff1tVF9fkrDAel/jzdhuomj2wYcrXwb2YPxXr7egpdW8tkWFGE1VKLD
FrSqbqt9tRRZcwvb+iuJ2IVl/B/8WeZCy1kgEI56Dc3XWHtgno4vNZkWX7//hXk5R6GBFGSVnZ+b
nQpfJ5TVrOzj6x++cFTSc8wZ8jkU3rkwuwiVr6SwofRZWVGxDkS/0QNZBZZ4HiY4e3TdgmsLVeoo
dcL8pnQzFE9Rb4qmBy3k/devc2mcpwn+57wK83CaUOjudz1sOTJ+KoddiTSfI6l8eo45g1itnYW2
1e76rFMbjg7HCnodcClGdXdF586CA+CM3h2izxEIG3S1y+6a+vaF5XcOSetguVz47ZzvnEK/iXxa
V8hGYzdSj9+btrN9as1lUUOZ3OyqKXufaXnjevOV8Hlpadv/+0WscSpDODb3uyoir2KUMARupljz
qEnl0L1+/f6X5uds29u2jb6205idHT741nHwfkbT3dc/fWlFne18qsBy71vsHAmG+0mSlbLfX//y
hZc+F9ceitka0W03Ow7vLzXdyTFIrO/++NnRW/o+qqt1gaNXvqlhI9DnCK+wx/+uuv+WBOh5NVGT
BrhBgYw+z/IxaSxgR8IyMnvutO2GFz6sPRXLE/jVhJClDOQNcTpniba8Sqeu7hckFN6jitxrYusX
lth59dF3+TRliD67EcLnA4rNbvlLeWiSj3369ae6sAjOC5DBBGNzxy7MzjH2utH6QLzxmh79X+Dn
Z9N5eug/MSuoHCuaHZxZAy4PvyEJiRZv9ad9K8GnPFZvjkiyJi5/fm8kZzu9dZUKZY+RKKAM14Ui
gOjVMvheCnyuw+0TKypn1BSAbb0Ng+cMheavX/vSXjnb4BOPIslU0e1mwKSYpGkFgb0+v3Y7uLSC
zjZ5ME02bcbM7Hwf5dM+S6h2UlhtLBXpll+PwP58DZFz9W0bVqaj0+EZ1rpfTkm2IosiaRbOGk2y
4QA+Xjon+2Evj+ZYr/md/VLd5Mv6SiJG/6ar/11l5D91QhxVCAdFvcvx0Z1kRI+5nxU4u6zq4ZPr
wGzksfCB+rBHBSZKD4N21Joazzoyf1CvQKp4fjJXbLqhRaX2jSgDZyF8C1011CCHIs2kBVda/D9K
CxL9dDh/9im0lLPfHgWyotPGBq6tgXhs6YfLyjfeaqwBRyjRm0ibAMJsDVNkMVMaIScN2y1XETk2
NAvRXrb47Ri0wYfDi2mne+m8TmHBlq5Tu7e5C36h5wAJxvLeiespKu5A91CLNofV3AktF661O1pP
XJpuo3xaLIGy8VIrrOsbn/LiYx57k8PSfWpWKD4D7DNV5WPrCLTI4alWAZ8LUE5DdbEJ2Yh6gG69
4bbyHOs9s3Swt1VPgZpp8hQHkXmeW94shtBnv0uY98aezfunboQUMwPJK2btCTHkDFECvGj1ELbo
N1S8Nzta52Zb9VOOg9HXLA2GWqzhVBWhrSXN3oK+hFzkY56talX290pY2cJWwr/pMG0HMgNiQfzC
vncHT++cDo6sMR3LGuKDdRSrdqoAQaHWirU1wD4NyQG9NPaOjDYBNsSKNqUFXJFqPEDLuOncxWyJ
1onnRmcvRQdz01gB2bEGihFImg4ec2hkh9MI5qAYDvB8rR4lqk3sBKCsd06rXjIm5VpKE/0kUT41
u6J2nRjgPMgNzIN1TdP8rwHRZ+v6dL/5J3qCzFpDECgCUXzv3IQrs/GWcjkcgFK0juVB7tpls8lv
h/1J69HeFdtsET1e84D4/A5FzhXhlWCA2zCkHUTPPyFP89gpA/EtWr73k74rqfX+dey4FDpOUfGf
MQZDjjXdInQEsBuw21dlHr7+4c/DKjmvOgun5NnQamfrRrzeMUAq4ak5swlwTtdpVl8/5JRyfPaF
zo4cHZrGtjrL7Pq0gt4mIAEHaKIZngp2JbpdGsZZjunlI0BJg3C2imF31nP1sy1PjgNtcOV+dukB
Z8dPIJuZFzMuOQyftXwAxie2xP3X03NhEZ1XTAu8cuAVDdvZ3X505gRAOQCtrTWzqxWbmivHz4UR
hKeT758lxIAKMaOAGgEM5X8TS5+A2k9T5H0rrYCJ7P/+PHCdSuTWiWZC22Op1aYg17g+FxZ/eJYe
DdIzquet2c2diifrDsieryf+7+X3k4V5LpyKdCL3dISZd6jTDvHUjG6V4lxCFCv9nD+cxMbmeICc
LtyWCUSbGifaGq2gRmzKl6Zja8cK8p8lqWgbR3x6BDthWHc1+BI0BDP169e88OXONT1oXTv+bCwF
QbX9ZAF5eAyH31//9IWpPdcCYDipWDX781b5zY0JzH1oVYuvf/rCqj4XAOiEbICXqPOt7eYGAjOA
BY3dDu6kaxEWS1l31zRzTgv4k494Lj7ctEEH+sRYbgGI3/jFHyBQl2iug91zraXxeXGOuGfJYVRi
dXidVWwDjYacT2Z/b0HteAv6B26yNg3KN6B3/CdcdRB9rKpEavX1JP6/DNwnowvt/91XONkD2nRD
vlMzrEYBbRZ8Wkk01rxkyKui24CO0mMpdk0UC5ADABmvMv4Ki0NzywTYKzmnyDiVw+5PMvsr0Rjg
O72ZPEPVmnyULQ4tGcn6WeQnVJQ/Qisp9mgRPVtoXOA4hVH2HQ/RIR8prY4icBvQMXLxNtoBlM0z
KdxV3Vb80GWPlvsOfBZE4PmiB4C0HH80jZvkct66M9vQdlg4jgb5wAZ68MkEFhBFIuX9nzGH/Wm+
1RFNHNx+NJq4OJIOocTj7MSCpwV6MTEPdZxHvyLHSavuFU2gFB9hBfD7Yg5pKpB3ScWmVV65D7kU
QOSymDU/e+bGE7vJ2Cbr3+y5i2WAJ5hxiXwMng9sNZ/upOC8SJHYogQCmgUo6+hNNObg5NglVIx8
Z8lMeGMPb8Sxdr0NZ7Kg2Og8WgSFfmqdaRUM5ZMPu8dGW9uA8R1grbFwA2SCVhrNw0/g2atDX70F
QCt7DPDCeutNQR139fxrFs5dMA8ALA3rWnrboKxvI2XfGxeAe4DnFwr+sY18iahIrS6EIfoIdW0k
aT6cdFz+TmpcE4FDpVkFUZOjsO9Uy2OFvxrpJSGbF2I8VO57PjbxCYzoyPVo7+wKgLBiy2trMTtH
PfGEjLddw2Ltv5FIxYAoxmU1xf24hNlNhewtXI0qikMVbGaoCVWdm9SnwVdLOAOkQ/UgxiDNClgi
WTPccdVa9/aCISV2aZ8IP1tKksMKExXCoVyVPng6ukh0x0EsKGGuO22181FCpDbOnpV8l2wvxzwx
YCtWMNi6sasjdHwP08+ujunLCGcCAprd0TExlE4PdC2d52lne3jleLZDK+ndIqG/6cA+qO522fwo
yMpkVlJixXkW7gjbqNyTalUAEacWxHnhMzoTSfasy6PHFjJbq5uCr6jcjxHuNIl89Pm6uQcjTEvg
PhP8PIZHAQvfuOo4IlkvEmk9mGLrqxXrscKS+QHCVCO/Aw0rBZMjCxKhjmjRqeEONfwTg8gliw6+
lxmpN3PE4/Y5eAkia401D5OplAXh0l2xfHyG6kDuFsfAB4fitcN/C++muC3FOoyebfDHt56bwpcI
ReOkdl+mDysfX0k7/jAeVkYN27BGjRsHqP04oO6yarbcuiurkwqbQYnUiT2DzbUMcj+m/JkMD8V8
yG6or+KZ04Wp2ILVwwoUfP7W+mjKTQn9VYCdV8n1XBRLxxeJEsEC26Odt5WCq9SmEffgLEaovgIm
C9IvIoPbYZpiEh45ue3GjcofCN/P7jIKJHjCj5lzRE+rHB6CZt2JGxOWWPMJmPFtfTQqFeAPkVXd
vI71XgCMqcu7eYYzjB1jxTHrBusJ7OooAtI3ncoVsZbz2o2Soo+VvXKA150W5r4TMDnbo4lTbzld
MrJkCmZ848++XwG/yn4zmToPngvhnzV5L+a1pgv+Pgr0fBLtx+67/sgQ3XRqlXGA/RIeo+A33q0a
lxN4U9at6cB3fc2tI0xrQv8OZxD6KP0zGDa83+tub+D8nC9ZmITtxvJfoJxFYUvWu/c+STL3MAO3
7M8A9q7FvBkKDYjybT4verkl4CoAox1g4/te7IX4A4zyymQIYv7ogP9meAw6D8LqSgDxFZRHYMOZ
A3dTsw9B9wBwHK492BlpBd53M+BbLQBxAg8nLqYXyX4o/y4bdAq0+TaoEHJbEcPy4EYSexMSgCCb
PiayTTgoFrjITc0fSz8K+d4GIEBl9/WIa6L9h4CF2v0mI43HAloK1EkiVAHavrixHCCAghc51KsK
CdXIdrT4MwCoNoQ67e230VlzlOsb+8XJzGIA3JhosDVBDNKNScPh1gPMIiyeDDD8dH6rS5WG8sAB
8KzpUxA+G9eNe672nXs/QKI1c581B89mY8gqR9GCQTPCE0ctqgR6X6ggSbxZAwTkjasBUgYIr57z
uB4x/YAq12yKI+tnnUM24zcKCzQqEwLiK2pkvJKxMEWSa5J65WNHGlA7wrXwQC3Bi7vWPvOw9gg0
gUowjQcQa0zqd/dBv29ItUBrLwXEPc1IgupHUngmEeMN4KjphF0YWe++zjZVBlowXzkGy7RZAkgM
qg8D1PQeNYkUaOwyClMoci1aOHeh5Q+W1qIHHeHEt3VH4NcMXA+oc+8wloTmdiyGdChd3PCZTPyp
TmS24nmwLL18O/v4zPOkY+KqVRs9gOqygwNW4gYPKvTAuCO7urVXJu/vjO8naoQa6lDtg344CGDq
7YakkQfCgwfXXgClYuh3raGVFIMG9OAX8IEJGBzGsim12o8AQlMdaj3cfS2rUw41Jc4MYoxDErsN
Vz7KDUhhMCVofZHXmajNhCVcuyIR5EcIfqUXfpTha1HnK+INOP7unf7Oi34yacXdBNS2N8Ar6MkM
8Hvr84WhDP+wQtANIEh7R3A05WQP7/q9I/jOabz16CNJ15nzQWizyAHZ7trnmm9Q1kh12AMZa91l
Lijho7yp+T5COSZHfAMGXqPth5QHeQEK28nI94JmiaZpFj4D643a4eSC6bJww2kF8bTYRNBFmUd7
4zLkSSEYm285cyFpovU9M9MDYaCcRy6sA0xguwmW074OsgWQX6usOnHC3bvAxlfW4CPzQcRVI+88
+mJhCxTgU3b6o6vC285mCeUyyatDO9yBtAg2joZlD/jWTfdjoHlq+mIbFfo2G8VtJd1XHqJMrk15
W0Jgzdhmkc+gI/Tmd9XK1w5sPbDfj2FW7zQZF3Nt/4YI/9oHqT72MgR8XdBX6G8dGM9XoGqnvM0+
urHXSRnqbaQzK3ZltPaK6VdXd5gtfusoeqTgRvesZAgk9S5www1pDFxd6tDEXu5K+GNIVDzD+S1y
XdQTuf+Re2CWzkjwl2GB2aXowy+lH/zCPyxWI7G8JZO8XYXz1B2hAQUaUYQtLNWsYhNCc5IRoNVh
A426Wm7WVQnng+HD6cCIIFYy5ZSs+xBJT0WzMaa0v60d+I5FIB+6eJW05GXKQRBCDguvsJrp39ru
wy3QQNaiUjgWKi0EvoE/LNHJ+XARvSvPBduhFesSZM6kalrg7CXZ4HF/xiG3E/DzoQxfgtMFB+MT
1NWEKRGeu2ja1knBm34mlLcI/eEdjMM6kIsj+DbNWLmyE3ylaMNxmBW7UNoyFQ5wApIGizDK+pXj
B84Bq+hZuCJfSNWMW0GdP0UOWq0uivZJg0+QwrO7S60KiWDu19lr0zt23AcFgXwGGD1A2/9yaH4c
xxZtiApYZU/7CD8j+IjoGrRpVONdQ9YgB2ZdhbjU7saGbiCYgLt5AJa6mry9avIbSO2tHQdKCU2j
wHvs3eWEGUvDDnR13BJ+Z+G8YAhMSs0p6oq73HNwnW5ceONRypNOtUswGZKG92LDaHM3Yc/3drbs
4K41sHE9gne/drso2MmWQCyA2UGXzAJhrwKXYmlmtnWCAmYcLnEX0XA6/TO5qVSpkhYt67TUuE5l
kY8crLKru0GCitArT99WhN87OlvmYPwkZRUiFWynbh1ZfbH3qMQKKiavXmuvglH3nLcbd26CF8/Q
Zq2tNtzrUZ+oBXm4ATUk37FR4uJifBjCY08E+g4uAG236NBx3UHuz93KMCpWYIQXb8BH5I/VQGBt
GFo4csVQ5ZCN70Z/aWrX5TH8CWpIyIAQ4ljcP8Bl3oCsrBpEH15YP1EFlb8sawJtCq7rR88Q8J8H
1uH4qvu0sLzhfTItX2ReCS4cZd5PqdryUCqbrFXdjm+F9uobnFDzbRg100qDWg710FwcVRQGDzW6
oPcj+EfNey9AnMVVYwTJVEjffvn6unuh0nFuJ5KTOScBkCI7RE2wy7rOQgTHPQ1kmCuF1AtViXMz
kfxkyY5SijmZMdzIvN5UuKH0Y3OD0+22boPvlVXPnRjgNJ8PpUJdeDghkpt5TmfVQjjkCmzu0jyd
FVRFDWt1uDsBLVTKddmCLYkEfebeldLNhapQcFZzcCrWQMIU50FeymNhWdsyyK+8+YViTXBWR3WZ
ixwzHwEWmY4udu2AqZEVzu/u+XtL6KxWw6x2jCarQ6MWhy2H9raI0BW5Apa7UAg6VzK3PYF1Pyix
HRs4F9e5JTem9Mgq4i3s0RiuxG7OnYT0QmxhzC2uCKhfmLTwbNIykJijoXbKnZn9h7p1PlwRrguN
1kZFryzYS484m7YRSa6wNFfbErkIziJDk6jX9iPEnO2nOaDqCmz10tI6zew/VWg5jH4xtA7bYTzT
oqpnB/eY/rsL9wzzMDRqqgofq6svId/qQvWFXqn/X4obp7//895Oa8oJbQVsCWvQyxC+6GkXabkV
dQ7ZBoZKMJuQ639rDZ8r2Xt9Xfc1j1oY1KvdpO5zCvEwdQWO8xeX9UlF0T8bStaAII7aVL1r8tpd
V0Ht/OSid2MU9JwlNLqDJ2p7wSLI1ewkU98G1lrW8Ec4aTsHj3AMjt7zUtgoAMBCQELtg0VOAhzv
wBNIkJBrQD7ntPQ+e8/TUv1nygufODrXPN+FsIEpULaS0x8wtIrHDLcGEXM4CeyKtu2XlGXF0YL8
WBkbQK4gDNRaW7g0BatK4Q6AgTS/yAgb8rQFBeI98IkAOM2g4jND3XjrOXP5Ynjfv6NrLd9qjmMu
VlZTHjwHn1lYwoKISdA/tczgZo3mqtq4mpavX3/sz3ce2rn/O0yn9nIOmYweyM8fdvNcgr1fBshZ
77/++c97b/S8xeFl5dT5E/Rlmpmt+gJSDkS327FX+xkqTjEfRxe0y+rt66ddgrKcl6sFc2ExOAPw
qysopQYKoHfjRC8OqR98CTBjL4I3WjrPeRSsAb8+lE2BNh1KNwT89a/f4fMgTc8N2XTlgO7eDjgc
c8GWYKaOqaG985Y7pTgaE5VblRsgnEvcIUAgyKwrM33hQ577gsE9pIAaF2aal3ylccG1KbkpWLCu
ovLKwfz5uU+Ds607Qr91dmyv2nVdASCaxiVlFXpdcxgQ7K5M36VhnG07OrESJgdjvyMnc4CBj3uI
dzyjaIsks+2vmW5despphP9sbj51YCSrGTDN1n6AZdWAIl50wCXliBhyJde7NFtnOwvUNM9vGjzD
NfliaptlHtiAbF+jXF4awtmpbHOB5MVGV3vkIUGprR6h+SS9bpszXTw0nfTuvl7QfykK/42ENDg7
nEPUgiTD3XyXyQztDK9tmySYujxp7cFLikCHac9NkA7g6ENQjZftChiffFHliqWFLek6ykW7syNv
hn1RlC1wVHlwWLayR4XCCcAoEGariI2Sgt3km7Cogz+jrkMAdWQDzR8n2syZFxwIwXr7P86ubDdu
XQl+kQBRK/WqbRaNPXYcO3ZeCMdJtC+URG1ff2v85MM7GgFBXg6MA3G4dTe7q6s6BCJngZZxVIFm
DXwvPEbaxvlze67X4wMiR1htr87c6voRFCxPlvrHSbQNhMDah6XQgPXtBLIHfLjk3wzx3QEN2L/9
YulOgtwtRd4HfI0qvy/jvzrdEp5aOb6WdBFZ4xSVlVC0rDZQ3KSQpGeD35LOv/271z5/+fuXG9gq
Ok1jHbVBbkHBBDlQFBNdcM1vLMvK7bCky8fHouVGQvOoLJbjAK4+RDBT99ekhbgzy2RLVmZtFvp/
Z6GleYw6yThETdw+EmQimyr5zgsruL1Ia/7Mkp5Cw2zNVgrkRNSMKggEDTzwgzGumiOqevaOlLrq
t2JIwpiK6t4mQ/agDfaycxjId8EXTu8s0Jy83P4xa3OVDA4upApFKNZFJu2gyT3c2Wnzgtbcf3qa
EUuyMmWa9wLEdX1U55BUa1+mxdlN5Gyi2nX7969cQVkbhoOv27RUxND2XHSeaFvgsrQ0ebr99U9m
6ytWUhaFAcEj8jQDEChdsITtYTikUX3UIwtQsMotn6nPfcsdgu4w3M9P0/PwbPxSod/zJz4rBxa8
bGzS5dpf+xWSORg1EyoT4JmAICKASMqvkqKE2YEqNP1lQp/j9lzNldv1+fcvl5dSDqoeC10OyjRC
J8jIUQRPieqNul4T3GQd+e8hJwnY5/oKubAaGX+0lf5KNRIfymRMdtXUIOe9mAWK5czxFd0Gg3rF
wMQxDvHjtJjjM8kWFGOsAeLeAvk+DaVIf7C4fujtDm+CWUdyQBXtWSuI/sJiCFmAlIRUf82uZ+cO
BGj7vh6Hu3JxcrR9USXFntuNz9AWHJI6RWoxQWW0/JGpzuj4cY9EH4pPPNQXvTsB0TEeBlYj3VZU
utW6lbqUL1mmJ2ewc6Bq3FegVbMKJyjjuPAIMlIPcaqKM2Up3yK5vn7jVEe6EgraO0xqAXZnOPdc
+BZowa1/Mr+q3O5bFXMzDRdMHN5QHnTEglhRwI2z8ahY6VVR5S7fpddAFAZs7hHwnjSGYsmANHLF
euYuaarul6pe3g1dz18ToSk+CHhQCNN4ubVwa1f9sqBfzmeNqgPReuS/NONNmMQlC9swImu9B6bk
WLKidezCtHHBdMFR6KHq6xSL8n6uDMtX0G4e9CCr8DmacIMi4bNfM6b4FYjqAW4Zl+eJZOkOZE/5
RnJm7cJLHqjMqn7mDB5iriwGtUBw5Dhdq5yh2FyGVgwmHC0BZcLti7+2rpI7SlsdkUaBwfS+2Wem
9WqyctkwKuQTMXXNdkkOpkTSmuRGCrwE1NkjpYnZSQe1zlM/xebrMsZLVCHlfOjNGO9UpNVfqrbt
ftHCTpkP6FwzoPeiLHrXMWMBSlIa+yN0dE4cmNiAJ6C9RZkw39lwYpFwctUfuwTlPHshoA1UGT0N
fTsLd4q75sFKwT+U9Zx/ZGRGrKaow3iYGFABKsJdd1SV6YTymXKq5lYP47yOH8jU9o+zKO2HC7Lp
ZwUKS1DdgUgYwvcERIRmX89vSe20D32TmkHH6/EF3WqAIc1tTX/UmYpG8mVSd8syttxVuqTdx2Oc
xWBidsrA6LTpnieANCdgKXpPmCqeuixxokrlycOMmN8fS5Ap4dWRRQWLqzMyDtStzHTAt2ZwIWkt
82I+TJ2nVkhvNyJH+R74u13JQVOZzO17FTfdY1qNBOTstHk3Bs4DlukiRBt2GhRaj+ItvPMDbXol
mijvUXrujIMANzmETyjK4SrJw6lfjB/gg47fHaeiwCm1tg9iVsNVaxDwdQPqb2RkLVjl1Hpn6knt
Q1RwDOMUTsNS2vF7Cnpir24XBzbfwH6OmpMFo7bMARvT1kfd0wwy1hRPagPFFcikoSJu2SUGVrKD
yFCWZzUIGhFMps8JI3UAOi3twUltsP2yiUJdCciKQmmaQFeH18wZ6p1e67U/IS4M0T7UPahTmR2B
ls/O0IFwAgqpLp9BC9qnGcqZdOzP/YQeBcJr/Td0U4vXPmf8d6OOPGiKWeigDhZbYctKBsWQbJnC
W26j+26ILIQQrhgDAE+WID3nW8osawNIFg12o0QXNpx5oqoRWLV3acr3ZaP1u3mwTT9TLcgZThtR
3kr6j8iQTzDyz51mUxHphgBzL0jUgTTqkoPOOVjDzKEJSTepQQ/20e+9LdhuEUYFKs9JC3TTsPeM
IOIoRnR9LMQAOkUk4JxU4urXbQt33eUSTbJwDXF4phH02aoCUAU7yyfU2wpumu7iCED6/mkUWT2t
GpwkdrpujCAr66KuRxqUMvPftz++EpwZUo4bXSItoF31CKV1VJZxDsf0Pp4Sn+YbZYgV705ktTRY
Ikc18YgHH4DGgiZd3oToDy1uT0LsAxFLwPLRV0pyLJVqY9AVPyerp9VJO+tMgUvX63y6s0mRQ6ct
BSGsDSRZDu8bAE1cvP/bEl6W9kv8YCacprWRwckLmHxATtkTCOJIOM7KGwEYJ7g9zMphkzHKMYj9
Z45md2gMXtI49nHpzVeWlRuzWFsyyZ9aepK1mt4AEw/QGFxHOIB7m0ygUTfABLohY7hmPaQYtQPV
5ASI7xAhISS8ETStYNNOd6ZpPKQ6oAuGNb43tvL39oqtBCCyOpmeaLRV8ZCJ5v5jIo90ern93ZU7
I4uRCSW2NAaa+ahbLpKk2gDiHh5py/Qei2GjhrOy27r0NCNxnAPuag3RBJZEkFK5IPj1DEAIb09B
+7QeV+InXTq1oCjlYA6bkVIpjb2OBnCnOAmtDE2QdHJwEJYV2IZPFX/T04AVHw0AUGk6BaDMc/WF
72u2N1KEBOV3MKNCSWWn0+95VuzK6Uee1sFEG9Am/8g+gTzdXjd2XWuexuGJgZjXyv1La1BbvCf8
CHi427Jdo4KPE+SjSR8aQ/zAgIKr0H3X9dxlpELWD0i4+8HYp/BqA7j0gBcc0NqQAwfXtD/QL+LB
WQOOa4G71PBr/jdT7xuV4NOPvep2ZRkCvrlUx0lb9mMe2OaeJfYDHb6P8V+zXh5tsngmuP7zeL8A
W7p0k5s7J9bjHox/GxpCmSrM5grws9+1AaZVCEyMWaAWhe/MCNeQYOTPZTm+VACAj7Y/TW9g3oGE
RcpndL6jeRzhVBNUdDcWx2kGQNx4URdgfL7nNQc4/o2/QK0BaxwD7AHcnt65Sgtck6V4U4H+xkzD
g0DsFYYa1lz61rArIXoBoPkCVApQ00J9KrTCm1kPHPlvrvvNrLqchaR8iqFABpgLAI8Vstfku6ng
/wFlva3sUpQHe37Haoje2SCan961jITIxLpK8wiRodYFFrjMbOxamFj7AsZgdHUNBYMJTN1Rah3q
FOhtMGSDHbf2UxswwD6w7NolzZ094jEBNHX8MKPhsAQIr0WXYwuEmShKjxtBkiCRDsQ6+dWZd5d3
thLngB/kwACavijBGN6pYYziB8mem+Z70w5eaYLDPSl8slQeT1NX2MgtvxklxBEUBL2D16rHgp94
27rleGLTT6XW3aT6xrWgvuDdlnCasT/F85hEtvmkZQBhV2i6VPFiRvnABZyxRaFfmX5ecJwqsJYG
8SiQq5o+QsJpdME1DymMux7KFMVd89sodkXuJq+6cCvnb6P8IekfNfNGM2J88LNE37D9Vy2ODU3i
/7oYaHgnFjeN6qT2fC+M4qGss3ezQnA9opC4YRIulv7/LAIGkUI72nBuJqKtT6M3+UUIaLhfhUZg
h2hY8KgPUmgXWY7dsGvvqp3ix/7tca/XTjGu9ChlpGWGNnX1qfchlBL+Iq7Ycaia1d6fwf1xOt3r
3vvz0+gmAY6Qq7lPv3//E+MhhpYCOJCVoeBXZ/VJG/VTWg2Auov8kWhDeHtuVz0Qvi85VTY1TFen
KTshC9u8aylBfgt9uhtRztqpkLwpapRM64cyPzXWM9OOLcC+Cc8vLSAbR+KqE7IdOQla4LISpCvy
k1BQMC8MAV6fCpA4Cp7tjSFW5iAnQsF6bdegt89Pozn7Qwoa9qkM+vZhFA+3t2BtAMmRDtS0rI4W
+amL7wSwkhT9JkwjXg+RsX8b4TLyl/hPVZW87jVMwVQzGFwkkBA5IY+CdgW+sUor50juqmuRiu6s
TFQnSutHIFz2Ct6Yt3/91Qo09vgy5Jdf3/UGz4iVZkho8ENj2LuyQDwDlmMCfGQGOqe60YJRR7Lg
9njX3wMYULruMRgJk5wU2clo9RMSFSD31zzggn0isl0O/90jia8YkPgys405rp1j7b9z7JkYKkT9
c2RW831pqmj16fdVrew2pnQ1rMWUpGtOWpA91DG+T+/sM/CofsbRKeAhRHE/svvZ18LYsydPD5L9
FnDgemoRY0qXfxY5K/IUY5aF67wWb/kRKgP0ARDyD/0vxAX62INqUfzr9hQ/KcquOAf5nWjPdhXH
wFlGvb/4eVCEaHkJhgNK4OfCX/Yfhavi7Pv9O0yo1/+pdkjYe5nHgsLbskYrmtiO/JIs7WyoNeWy
ja4ZoqHJT4NvDxAIdLsDkCJusdvq0F4dSTIaJMWzUdMwEg/ybxZ4L9BR6OZe5eqe7pEAdTSPbrj2
yyevLaxkPSqitdQcsbDapNz3jY3sXB6yvn+1aBOMEAHauHcrd8CQzgvA37PFnHyOEPefDd48D0P7
NFzASbdPyIqJkh9bOS01nQp7inI6uL32S8+2aNnWvny5dV8sFNOBLVmoNUXo24bk0s/SeL/9k1eW
Xn5jDeiYnrMFP5k0ygFVJESlTXdq8+Y3ErVBwcettV8bSNpjiL8UYE4qnKhBMyJKUa7OojmHTh3a
U222vz2bFUcnk2zyxs6ookJpSM2PkxKlHUUHQjTWW4Z7bRsuf/+yDbkNHB7vOnyfndrhQ2u29nft
h0sOYei6Clo/wxQZiM1p0xzHrg4Nlnr5Vgywtv6S/YeOjd6paBCNIC/qOs5HSRvv0uCD7AC6y+qN
bOUn/+GVq6xLbgDJ/kq1WqxQG6L3Zk487dE88H18D7mhiD9zX/sozNA4d6ET9L/yO8NFJ5xb3SV/
9LfbZ+CTgu/aT5BvucgS2nTGFCWHXnOR/j1B982r/MpHy8jORqsktJ1+05CH1a7cAGl+0hVeGVSm
5SxzodDOMidwBXUBOp1dc4+Xoqt4f3C87zq/DyjC9tyHEKBHPXWjlrVyHmXRaB3VcwOdRlOEhgbe
vw14Yd9exOulJduRaToXNdF6h2M+udv76EXwFPe1OJRu7Z6/B98OqfurCKvz5O5Ob++zT7wTutLc
94eLh7g8kjK8VNJQ8VET2vhFKzfkkyXpy9WbOUkbVb3sKvpfoNKom69TgypzssXZeh06gilfvMaX
EUDpBWbSASMsZ/upegAU4M72mmAOzaN20vbVRv5vzbF+0k19GaeBYKdSzNoUDaFyhuhvlD4C7XCa
jvyBh9kxPdv+lsTvisP7pOD5MhTRRgG5G+yiE5ueOYQcMGvF2Dh812FuWDDJpLRDZaPFCV9Hw4f3
iuSBi1ZJj+6S39lDvDcHd77XoylKn6GqdO5Ow7sRln4dWlESZAEJhkBzFX/rfKxd+8+b+WWu2mCM
0EyDixyPzQlSaPfjrt7Z3zD2k71bEHaaHsRjg2JnHubd7VuyokjuyPLWiRG3k1bjyKAr1ienOKrC
2rO9Nhhx4dNTvGsCZPZctI4GMfoNNsKllV2VuUf1pe8hG3C5CkRHrzO6oqB5V0L3a2NWK1dNph7N
GCAGS37Z14/4BW097sWe6b64T/ds95O7UN4KBnfwhD/9Bav37AKbeMrc5q7bcOPkcoKuWNPPWtiX
vUSkIzSRIippTEhoxWzfKwuIrKDxkQkfYgWx1YWaNkH81DyYVfaks5eNua+NfFmTLyOjn9gcOgNr
e2F8qw7Nge7iPRoi/fyIaH+Xe50/+hNOrzjQfRU0uy3d5zWLK7OVqpWYFeUy8ugtoQhyVzmhhhbq
+DcHszd6M/5lh96vsSPQmAyQIHTBz+WirOoWeAfUXrPvj+LD+ZndWx/o/L7sDE7elk9Ye259/v3L
2kxQfALV7eXcgUzp3H9v0KH+w3qwn0FUMJ6gd/Sn+0U2UhbX0WG282mlvwxGW7vKGcUhNHH82E4L
8v2FfA+twnt2YicoYfsQArkDJwC2IQsUnwU0ANQpFB4QShtOZ8W/fp7PLz+iVyDXhQBpAovUG+t3
2rg1u0tcd+2AS2ESB6og6yBxGKEVd4Jjjb/ZITAwyPj1+2afY4t/Kj/R5JzcQ6/IBTNtpHzne9O/
fcrXpiVFSGDj74jVYvT80lyZqh4AEhsrtuZFZY7UIRkg5tzgkBg79hdCceg9R/gzBM7f7juN6qct
Jre1SFNm+DR0iI0ty+cBqQ70cXplj+W9daS72k087iVoLD/b94O7eChCvPVo0Q2VY/cdUe+GnVxZ
RfXy9y+HQ/A8myCrOkHYKvdR8wBQ7un2/qzdNPVybL58Oh21GBrCCBH0s/nafked5K54aiMW9i/p
b/tlRj1gI1pem8TFDn4ZSdNUhzgMI7Es9wfQEwBAs3UUVtJqqnTIB0BTqN3q+PbPFuQiqYvCy4/y
sX5mb5e+Zm8KeDhbOxZpJ0iK7/XDxuqt+C9ZO2iiHYVi2YJX2mP5bUFM8rd4M561Nw5BPDDNAgcP
kmlQbbjKQdkY8/rriv4fVSgUdKwlwzK2LPXTuIGCI7JQ8U8b1DVl4mw0463kDalMCeqMkP3s5hl+
sRmQrLzXOIo3oDOAUMOBLHjmpMk+q8q9A86+24t5/XxQWUwo1SdKHaEiiquzEhwjPBiNLZLE63EM
lckYY2Up67zHPvH5fZyOKv1Isq332PUzQGUpILBeDYMVY0NQTgMDwhmC2j7oPQ66f/EhuTeGo5/c
N3/zA4KKd+dYfdOQ0LqEh8lGcLgSkFJHsg+MZZZJFoLj/zx76Fq/S4/gtTqwk+LgjTQEyk49aX6F
eLRA1efb7f36DO3/37NQWSGoqE2rsjNcOuF1gXImvhk14XSA4ux52lt+A59JjjPmWt3N+/Js7du7
Lc7FFdsPzc3/GhMoZzOzrTG2tUv3w3f1LnuyDuhPeQXlyhmFgK2lXTuUkmFBwxr6GU1cg4nawO89
msWv26u3EnhSGUBcZM0A9BiOzXTWz/OxOTgutMkR66pnSPN+bIxyPVeOC/TfdVItEC9aF6Pb+str
+h7fa8d0X4UkUu7tQLmrQX+afGvvqyPbeKpd5/y3qQwvHiHQDvpdjJicptDama/5Xt/HR3pKD2rI
D5A/9/Kzs2EzVpIhVCbITEHEsKQzjEYd1H91cLKApQ3sFM/Nk/3N+Vnddwc8dJFBNh+nI0Q0PSvK
Ni7dih2WSTOTBARueow7VzhoJkb9vOtAN5U/ZMCgTovq3t7AlfMnd/pUVIEui43zl9ZJ5hl5/9Qp
xUZouGIU5TL3NFZjRodpimaqg6WszJbDrEJgTPBm3HDMa0NIhsnBg4pPULeNIIP6bEHnpRrT0Cy2
aoFrqyMFL02pgFU87i+rQ9+m1vIJyzYc4Mr2yrVqCyDLCvwucHYQ7Van1HPYm0VRKldGz2yeb+/u
iuv4v4J1xzponNv6IePgiRpJ9wEgMsAt4wRjYG5pra1tghSDo5DZs1FQjFKDHkm1wMJ2V0xi4wqu
fF2uWufQVUds6uiHmKruVA5ByvCfdOPrKyskF6xjFdL2S8pAnziZj61j7TJtDhm3dxDeCW5vwooA
JDUvR+BLYMoBTQbOStEPY6sZRTBnHa6aafX8HOsjqPyJqOKzU3bmhT8TRRHFrmtQ25nVk5aycuNX
rJw3uU7bpy1FujG1D22rNa9LMfcHEGgKv3Da+KNeSL8r62IrZrkeLlNT8p4a7eqBdxBlnEyL7pUR
dWiHWYbfJwkBb5qRHzBz/sqK1gCLRSP+0RvJvUkpcOhofMuNg6U1ANolbVErIc1olnuGmLQ5KKyK
IO2S9MXBnOL0AXywhIROLPLeHTQwyqiawxq/gSAR6v7QpIrBg+PGSlWASaw1QzF38cvtY7FiW2QQ
QAxiiwqyJ/QwZs4D1LDPKh82Pr12ZS5DfjlwdZdaXUES86BDiQSsW1AkBpOPq2TThmVfC4/kErkl
VDXVWvAMZQvgtx5YtFoAs+dsL2JUqmcIfJ/sSp193qokJCK1QshQ60jakgXyP13uG9TSf99eyLUr
LJmfGg6srRTVPiDP9y2Z+1dC0zDpL3R6zhbR78pmyfXyeCz6kYFw+QAK2zP4+oNa25L4Wsk9U7kO
XplaOiekB7fpUPoO+wWGKTde4kMCKGU8gjEJ2Hjy12yINyaKpznvJBs9cMWpdrVbwLs5ozrY3lHn
SeO7Eh1dXLwwUNpVB8g6uoZ5zgg4W6vvTfHDZgBj2VDTXl5vL/3KQZOB2eOgVzTOFONQT2r/lIM5
PBR9Vvlo9NY2OAFW7JZx2fUvZzlDx45q0gQnrQZnW/o022Cqa2a3jF/M4Z9EXGx0HP93EELzYiqF
aR8aSk4XfjJhgS4xT0CbRDfKiSun1JDupKGY3FCobRzoYAMrzyCrwufegBCDvvjgEtkYZs3ZyD0W
WWrNqWoS66BN6GhEY11ifeiDqvcutKkmUIpYKB40IwnbRfS+rqf8qQH7SuLaGprqN6LKlXMhp1d7
wpbZHto2ghrBLBq0SJ50MH7cPnQrT45Pm/TlROBDfKiJQ0Bvxh+nuL+QT6ONq1hQ4lKs0tc16wN8
zhu2dOXm/1/etFbTCqAC8FjjcfA7q6vkW1HwfGO71k6F5ChFbw5giJhtcK72jy3aVPXp5+yQU9G9
316slZ34TNF/Way5HEzeD9Q+DL0aOUWWX6hNwYxqxH9vD7A2A8n6JqD+YrEo6GHJl0fTQgHVts4p
EyGDLsvGjq+MIYNR1N6w0KRU0kNuZ16T3zlCOQ0t0KwA/N6exdq1kZsAEmrVitGMCI9m9NaDdjDX
9UDL+13WPLTFRx8/1kBFZ6L+4DzfeAKs7I0MWCGtBaysUzkHaqXO62TV3TeLGiJ2NbwO/tye2NoY
lyX9sv+TpSsimyx6iEk1HllcII9totbuGjG36MbqrdwRGasCcUiWpRr6/cwG9Mbl9ArS3Y3zu7b1
ktm8iLSOKsXW2z31YnQJFum5aO5Tke9uL9Dab5eeeMxSx7LI0fBRii4qWvVHnM5/b3967bdLlxtJ
455xdEdFHSQWQdttOK/QIcjBHNUUAenUf6LTsKkMVAFhYSpUjl4fBGWRNahh04z3vN2CtK0E859A
7y9HSCGZ0y+0mSNBC8vVqyFcCN5IVbUH2wCCbKr+ZjF7Q8PgVs30kvy6kviTESgQ8qoKZnQkGmph
n+KBVd9LPWnAAA9hoW8OsU2UEEXfoFKWKYqLCm8DFmSnoEEiLHvjYKzcHBmQkhh4wvZTp0fCVl/1
pn3Pp/m1VOunfzocMirFGUBukKejHgFZ95dAsU7kJOoM9S3JmH97iLUZSHcfqiG5kTBHg1Qe/0s0
sKSSWZyBuNwqr6/cHRlmgtZfVVAIO0WjpQ8QV5jmh0kTW4igFT8vg0v0yQBZqmXxqCqogpByDEGv
Z3tqah+rfN9X9PvC6x//tlSSFRhmUBpSTeNRbL9CQcsdmmgeX25/e22VJDNgGp0qLvwgUSrKs+6U
u6YxN6zjSnAsA0VyESdKDHnvUzOPv1gxfSvKUgdWeH4bVXYgNp6t/zYHycsz2gkmEkM/5FPzkqgU
fUum+Hb72yuTkDEgEFCuCgJhm0gUMaxJvivqxOeduXNGM7CWX7dHWTHGMhKEFkm7aFWrRw1/TIan
Bgy8qv0hhq1+m5VdlnEel6bYQWSVwPctdoQYTxekerwFWFi5yp/J8C822BkINpQuJDLj7IGo9rfO
AaSrtTYs7tqPvwz75fO9ok8WGtJEVC/OIa6dk2Mqwe11v/rLLSpzDNpx1qUgt11Q4LiwKlhemxX7
Ut8yQWufly4uqFpaxZiMJaJKq3tL2sVhWYFlmqntlnrV1cXBDKT728+0g/4Na0HfNYDtDqWvhIW3
F+fqocSnLw7wy7rXC2srA7Ln0QhJJ4jfaNT0aSpAmb21Pp8Itv/zpRhCurm9bbLEFJ0G3sXycUnt
7BXaUXaQJnnlKaRsQKnA59odSJPu7QxaKNUwF6HI0D8+ITMKcOI87XreAIQg9EKPjKWoUY+IQTKI
bp8eBsGhkQoFrncRK8ZJI9Dmu7041yFpFpU9sEAbvqOAkeIIowlpF6jQoBvBBB//hfi87FyeW0GJ
fL/a5S5EUl1rPJSGA/6Fs9bURyrUCDGD1xSH5GIY+42fdR30iJ91sWNfNq1DbrBXmpIdx9n8wxsl
hAaIjpQqtAwtCtrSKTu0nAZxp/pkNvYqBIr63Ng1eEzkUIi4vTgrh1JmmuQqjZHHBddT1VbPqn3R
aOqLjRmunEqZTXK0wVBfpRM5jugQNpf8NxfFeZic8zQnWz08a79fWkQ2OOXY9bQBnDMd7tu0XiBd
w7byOVddikVlMm8hbAixa3i0p1AVMZq2dJVYPzolzhF0SEEfq6q72/uwtlaS5STguAKfrbVEpsbB
8E5TV4cI1JSnPqqUW6/TtUEui/jlxOWZAd7Yzlmgm4tOlbQdIeGjnblt74slyb3bM7ka5mPNJEtK
tQIEonGNLEFN1SdUjirFI00JQeUUGqqHVqXzE3SwugVqHCMUOSEC0m4MvXYYJAsbo/AA4myiHgfB
Yo827S/usI2uyrWjIJnYvJ7VWFssgjZtC6ZDd94Spwa3MNshxkuKiW1cmrU5SHbWICUUQ7JCRAZ0
5lOifUDKb2MKK5+WiSkbOKB6mDP1WI/6C2/tzk20ivi3t/1qlG1RuU04FlNTlZ0KludOIP1c9C96
Vj+CAdkXoLBCY/sI2YpuS5B9xV3LzcG62s9GOTdqZKD9C82bPJj1+G20xUYgc70wgelIR6mNB2EX
mkaPBkqrdWntKqF4pWW9VWZ/UsHOZmVOkMG9KlX2Po7Lziz7cJx+317MlcMm11uXOh8Ym2Z6dIan
uvxRxpZvWoiVod1TTv+UXMUUpZO2oNMrZ0trHHkOnoeuNJQ7K7d7tCL36cahWJmHXHMlwzjW0Cq2
jqPlHJoC1TuUvsc0sHU4062gc+UsyKXX0RIzVwrTOupTEcSx/lHQ4qepZFtOYMVqymVX5OqMPKUp
O4ImCLRXsFjgtwaZvVv+UyOShdbj/9plNaWaQ6qYQT7wXDXUBWvMbkJPEpjLfbXbqh+vrZPkYjQO
VbtBF8ax6l91Cy3nl7upORu2d22rL0bni2/pW6EaWdFZR9to1UhVZsAZWaK9YR+mfdZCLs0G/2hw
+35cByVhxSQnw50UZF3NXEfEBmsIpHmDYWyhhuMY1R7yj7QAK3iClqoyg750ySxXU7syaBcDske9
Dojg7d+xsqRyB465WJCVaDM4gLbajQt4LaxK++D9FpH1ii+V6999jwqBgIs9AlOrLZ5TmXQ/qknl
561R75ym04N0KAz0+Nv6B1Amw+6f5iWXZYeszStw19eRpdqgrYDkE7QBh3qL22Fl2eQmZTokUGfP
OzXSBwdKQAdkx9zM3gB2rXxcLrEmBZz0UuHjpPhJlm9V99Ft3dO1T19835czbqN8C6Ebmxwv5AFu
B0yVo1OozgH8f3vdV0yNXAfNRKKiwxjieOgMhbzXeDBEhT4zu3zVUnMrLL/cyCsvObkS2jNgd4So
cKhyJUH+ZTz0C9soRax9+7JyX1ZINQXRBxzZo9H3pzIHRWGpbZS4VgyMXPhksaWMpWrqxyERde9O
OejBkJjKv81WWXtDMaDarYktJuG1rZYMjJlQm6pUOEemQ7AMrDl5qaI/d0sZYm2jpfACuGiNJMCI
HDWFcQ/i9vFpiSkawIZ23uWNVmxc5LVFk6LWuqvjAi26Khp+gTWPf9KB7xL6lICzpzfq8N9OrRRI
gIu3EoYu9GOSMvV+iR3uE8iB7Y1BmcLBAI3T7XFW9kQu39ntYleJMC5SXP2TzeITsgkhFIQ3uhDX
Pi/dbjMFJasNHcHISd4H/b3nYDRJN0LvtW9f9ufLvdDSxujaxqyjxMiGg1Wm9ER0qB8qfNxywCtX
T2bu6mgPvzN0dZQJ7cm66OVO6cPthV85rXJdbtFFi4SP0kaJxt/KETK6tHDuNODJfQ1EZBsXfG2N
pAhCo4xWaoyYXjehEx47eGcLwH2yjVO69nnpRuvQInYSGsMvTPnyc1bHAZTa8HPeTHn8498WSrrW
eJLkQ78IcmxqiBrrA9Rq6XBsEvV3bWkbOP61zZCuNFhzzVKD+nXE28UbqsXnSLGZ/N3K2+D2LNZW
SrrPqMWUSkM/RQKXMwQBM3dp+ofGajagOCvfl8s9VVpU+cir+Zgb+g+tx8MQ2Ig7sHe/3P79K09R
ueCD7u+O2qmVRhUKMSqfw0mxmTsNkFtdODKARhZcFF42Vmvl3skNxQv4v9LUROflwsgp1QvoKWkb
9+46ahwpQuk8sbjLG7o4PKIq4TsQcmbHuiumLNCqMrsT8ZQV7lI6kDDClIvWMxdjiDjtScCgDlSC
ADdTcvDH5fZLY/TQ2Jgza4Fm5pAXowuC7eyx79tm8IH6j0u/EQvITPpi/reT+pmP/WL0+jgeSaNB
tQOCaUqQ1enrpJWgH1hA0pJsseysHCa56gOapZr2NZkQA1fPTTt6LWTXGRKCt8/Sym2Tyz0Q1qUa
afTpmJGhCxM17fecWHoQXzRPc2okG4HT2jQkB2Gm+qKObPofZ9fVW6muhX8RkrFpfgV2JT2ZZGZe
UKZhiinG1F9/v32eZrhhI+XlSCfSwMZleXmtr7Sow8Le2SN3HrTnR1ttJMX//d4Pkr5l42fWXRzX
SDrOw5CdhsHdlY0Ngc13k+VBMd2UTN6DyQprFTfIZ/h6w3R2pK9ihE1U/5QNDeT8vhtkK5f7mAjk
eEtmbz9WcQ6brvFsdKUKk7pQx8Er6YOCnPYRMbMLSRl3r3yOAaGxdFpC9pGOe9ONi1OMKt+j1Jbe
saKOw8GFLLoyiNy7LqyoB03pqUTX/+v1BXCZgA8GbtkabfIp96CyN57jgVkRkYW8g51jezTaGBpV
IADvII2pNlKQlZeRxX63XC+L4ynrI0+KQ37R8YYZjoGvcoyXmW4cUmsvWRwgGXJMHcsU5lKqvDNl
WwW4Onv+rKBO4pjJWcJf/vrYrS3qxYleJVPLlLDHc1F/i+c68IzJz5NPSQthDS0OdDufpSwaQs5x
rX8CAXVf95+8Qy7BeoYERFdULiqltH0cY536fZHsSSe/XR+Yj1mL+O2LOXCZvmTNlJw1HG6lO57k
MByKzEa9B1alZtUFojajEdKZvpXDc/76a9eC2eJgb7TZdbB8haRybkf5AF+59sGz2r1hbBFcVw7D
JdXZMUyvmvMujUwj2c/aixQ1Ng7DlVOdLNJzCnC9NEfunAtq7VvOIdf3lltPDGk6T4UvzCT41CiR
y77569gqic3LcYDwNKlKiNfkyQBMYudApx6q7rASFRsftLI7yGWW/nrPPLt53cGu4Jzmsgp5KvXO
rhVEaA3vcy6MADj/+4q8JkokLXICmyrfUd6BEiRC1pZFxtoXLPb3MPd1LDOIBTvOc5x8aeN9iobO
9VlYe/Zid7MZNsrw7uqijKckbKoEMkEFuyNx6mzM88cLii6d6Ew6D0Y3omOReh6IE8O31IG0a5pk
XyeDh6MNG2fcmjcO4I+DLl12EqGMObbdiKxdTnIncyPQfMb1ozg3le2X5ka2svaWxXyzCdt79Mgc
udkX09UQ6v7J5u8z/B+U2AoiH08MXfoCx7VZkkIbEjXP6jw5HliMrVn4na03hmptXhYzbzSw5fEq
NkdpfFdbfN/r0XfdF86nUMPAvew+ddjSpUWwXVZNyqkkwH8nEA1xq0OewZTHbaI5zyKA9j5196dL
v2AycdVMgNKfR9CK/NyKX7VrnRMbjK3rW2VtwBZhvWxyno8tjHIUdMFra3q3yqL/Gg8XGnnVlqFZ
wAvRn4p8S9rr4yhPl41EM0+NmcQNifJqfmN29TpRc3/9W1ZW19I3dkjzgllEwDO24kCKuqW87Rsx
P084vI6fe8Uivs827JVmN/XORdb1e1UUP5w5bvfKgr3I596wiOxumXXwLDXmyFHoTgppvdpz/SJg
CbDxgpUZXzJiPRsC1HHjuOcqs98z0t2VFX2U9cVkj8kb6uofsnY2YsrHPQi6bOzCXtaxGoginmlM
bT9O5F3Ky9sk6yCdro/wqX1s2j7xbbDiro/e2sct9n9fgs/iwILuzD1IS4tTrr7H5JjY3Eex1J9I
+cmlRv89HOnUNdVco1aNLo6f4RPq+nczfTJMLlu4MhVeXOWMnNNiviXVRVVwuo+NLWzzSqRfNm85
/PNQoilIlFISAuEqMAGw6jFscqogqA5xdMBTrs/HypZcNnHRaxN9MjeoVY/MCrnptWCvQYw3HZx2
Y8pXvmbZwlUlLeEyNbRRXj/kLgvQi94RiIfBXie2zU++ZLHvhadJpWzdRqOF26YeHq2K3tJEnSAm
/62Taiscf8wBceiynRvDvYcTltCzaLOHPIuPRgffPus5NYrAkjCkrevjVICt3YBtZNefC2tLHqgJ
crMa8jiNwHS+aUv2lg5FGfCk2FItX5ukRbYHWy0DShbTeE7FLZvj+9I8wA8KWi49TPi2dCxWcIZ0
2dmFBbEhIfhdRfS7/gphhjOUOrqDGcWDr384L9azc588kBso5Byfi1vxJf1xfZV/LGWMWVuEg3rm
0tAWXkwe69N9VQf3MMY8OVVwbx4Fks9Inpzebzv/DK2hwPz97Lw958/P2SHeWJ8rcW/ZdCV5ldui
UuO5qvuo5PR9SICwhynZo1MPYZt7eUi1uSXYsPa2RdJQs26mTofWNUTWgnn+bXk3DZSai/g5H3Qw
xmIjy15ZNct2LLzZJXMN2UWl+7PNVDDRLIztbI8yh98bW29ZyUiW3Nex0HWfgxAJq3nYA048AI/l
cH1hrIS/ZU/WyETG25JIJCNT6NQmSAP1iTjTRna4Mg/LbqxXlkkPaxMJXb9fbVkA9gf74+6H490Y
vXnMabJx2q0c40tqap6aoyOKy2cgbu+H2QvjGioLY1/cJDPO8B7GHwBsVDuB+PG5k2PZsq0atKLg
diEjx2KHTje7rKdfPFd/LuItKaroxiddE7M6InP9xEt2r+fsHHvW0/WJX1tTi4BQQm84TYyxjjrU
JK2S7mF4uTEZa2tqUf4xWNtZMp1qtLlmAYo17BmEkT9RMrkb227txy+2tzUYMCOyDGyIatqzQvlQ
Cdl49Erxii77sMWQs7QUbRcVaffIhYUeOWl8rr2wGNRJsu40WeM+Z/Kpj4fT9clYWb5LXmVSwfqa
a5QadA7MiIY1HyGgP89s77bmSUnYj8QqCbVdyY3Fe0nW/7/wS5esynZyuDPlsFrCxyofVRTYR8bv
fQ8JqU1KwMcmJw5dNm0NiIkRXWIhzCZkPOGUBEcyweD4C9x0oDrDvNFVORxdd2Jnt3HZMR/s5ggd
iuRECHycG670YQCADwD2xPghOkL9hNvprTV0XVB0Uj+TknZvvZFlx4tiuq/cmJxgNVjsKgcA/SaD
UZ4tQCWfIQ3mqzF1nmyXlI/Xp21loS9bfUPp1FzmdRklml2oikd3dE4iZRulgrXHL1KSEa3QyRWm
jOAJHKo5PqpY3NZGs7FNVzbRsrVnpMpoxjiGXDpcJgfZTkFP4FB8fWhW1teyt2fC2BKsba6jvlSP
tNdhSTIBz6fyCWiQjRLH2gcs4gwI+RMGG+a/7cQOQ+3CSmX8cv3nrw39IsCgNy97OZtDNBsvlAt/
xkWNbnk6rDx82dRL29FI5mmUyGWzZ03cmz4bntWm0NDKsCzxDFNpFMrmAv6Rzew9W2ZHCyR2Vbwx
6ispD1usSouak1PVcwFJfGiaaGI/J0kWxTR/NlJxV7b9p+Q2ET3YvzdYL3emWk0g7Pb0oSmaXau6
jaRnZYSWbU9ArTyCwFpExtywo2LGBGMtewv9tPb0y8D9VfnOx6LkHuRBoyxpj/Cr+ma3/VbYZv/d
Sz8K3Itz21Btk0PYQUUq6+SzYo5zN8QZZHyaeJqeZtkPvU+VZoe2MbvcV9XQ7ktK+TfsdfqsIVBY
32QQCjhrXOPuK4ulTwOHWXlo5hN7T0ChqMPOmqHwKwDXs/67Yh2HpqFfKjsnZeCZHpS25wZqOaUa
n6G7P+mQ90mjfA57hDaoWyKci9NAdyzA8hM+l3b/xGyZPNbcLYPMvTg9A7hA4GIiOSREtDBBOWng
VgBOthR7wyrrgMG/+HuBctb3lHfytS/t9g0M9OpXzOvqFfbVxquaWREqDZduv5e83c/Qiw8HMow7
kRjyzGyjufFGpM1kyuw7d66tm7QaJHT5Kdj+METuXW83abv0S0W5Dm2bMytogQjFr4HuwJ/GZjnA
qVURlAAr30BrvIGVQimheJRyoPR6qdgXLxbkKe3E9FK41AzhbJIeuce/MrdvwMPP+9+lKerbSlv8
oICkeJD5/AwyzNvApv7sMug2j4pPELYHloAkzAhp0p0IB/q+m9GFjXFaBjEGAv9bGH6jYFuvOGP7
nKcFHD7BNJdZdVcQ+2tlz4mP5OjxwuHcOXx4IsIVkAMjag+KIbs1cxsFUw4b96asITukzLCGpGIg
etMLEfxl4NH4u+NAGg4GSRcPRMiZejmUU6dWVrtZgFtmwBd9h9TkzSjheQdhw1vhzAbyea8ItcXu
ZsubDmWWxr6UqgkTqCvBzi+b/FYpN8C/6X2SDF1omMkAkbsGwGXDg/lIDd3nzv7vA43fsy6B6DOg
YjPw9JyOlvtVjcL2s9bWKGYDilz2UJ6EMXQL4kVup3dUQMDNSb2Houn1Lq6M+OB4BrjuqfkLhSn5
PXNFcuZFWhxqOSZD0KjRu08Nc36mLaZmrBwDABdb3s2lVR3L1OoPhCS/M2mRQ6KzuzG27mUNOE/F
jUehYQ2dWkkekMkqDzSxFbKzJD8kDYpVQG+7h7Ylve+VWDcetXkRmHwA7wmW4IBMdaTYWRzO40Mu
n1jr3GI62qDypup2VrVTXB79VpnGs5Oz8ThJo31wcwLPI5FYZ6PqahXAj/tn3shkP3Ei/RzN5/ee
jF9bQ9SnqfDol3SWGdBA6IxAa4LvTNYAJInNZwVZZ9ZIxBr1aMBcOiBKd4GG/3zY9rB2bDo+H4UF
xYCCw7eyM602nCw9n9pxtGHx5byVeYFbbtozf+7nV1YlNvxdpuRpkgDCMN7MZ+bAr5ElMj8oXoGO
28wmgFzFW9sPxoGWYBWLtCqeM4SgQPYO/uMJHQDxDUOjIf1dNfGTwav2SGsvDTp0jn0X9B4gxJMq
MO36dYqbb07eOMdYmfAjR1ElULSlvm3X7u00xeWJ5WOCuWnGnVJWenYctyEHPcsm4LntBjaa0Tdj
Y1qvOCSbvVN1RViOBrSKE1QBbQXgQxm7/OzKCb4mpgmX8Cl5gDFR1viyRgjJKws2qInBqnPe9Omt
BzDSzmGe9WMQUPOemh5iaqYJDCSr1A7HfXnbsXR4hyXejKtWXpyF2zNIjVp0vjUnmT3CwKSjIOEU
IGDpxOyw5yk7lKi2hd3FfNRwhz9izCjE1/DNyJFlgDDuBtSCTBGQr/AR75Xxc/J4Ae2PMt9NCjKM
g8o0FCuBtcmDbErtZ2tQRXm0Y6+/SyFvl8DZsa7vodyVPY8mhcuy5Hl1gLl7HLJ6Fq8a8LKdqAoN
NhhCHqKRPmgL88mc0fjd9oZZBd08CBBNa0pe5EyhFU8oO/a2a7y3jhh10E2UvUhl144Puw1LBCXw
nEfmmEW9ExCjg+duZZQ3VeuQvYXcBYU9Cx6U3Er6B6adJPOZ67hJUNGsRl0lHqDNM7S8VIGbJexe
CMm/E3c0f1xP/lZyV7bIK7nAAnVHWkYefZnqGwLBzB4VYXve6iyvvWCRXXYOL0yjw8FUNy9F9k1m
d8KqfFKZG8n3SoK5VAaJ7RYHJzSHsPHI0QDzcmci9kK6T32ufw2m2L85jigv9Kp5ljBOngOKAt7E
fhdJtbs+AStVo//jDle2m6Fg2EVxXkxQ7xb7xoZlvTV8K2zzvWOJ57MeGnnX37YyG0uaS6aI8DJD
Dueis4f73p2TJ0z5FI6m4X2JefopmVSHLkFq3I7zbDIv961J34hYv3hV/+tTn7AEnAnIL5plI+tI
0+EnqLWvQ63OLtqks/hkUWcpVjYNrokTzYO7uF01t8M45S9gucRRXzv5RsVr5WaxhDxlCkjHuc2H
aEg0rANlKAT8fszvkDfya+vt+lCt7I3/Az/FOE7axO2j2fmFTQj32yIE+T+8/vSVQs4S+eRVmYGq
ICtQEeD3g62/FSz5o+Dpi0BvhfC3PrUN9J6LeKMCsXbXWEQSs0M7ZmrEEGXD4CdAE1L25fqXrDx5
iXXKcI2pGSD3UQnjZh6/aeP1cw9ehI6u6L1WFRyhoxhDpxx2I7LXzz16cfMCHM+aJ+CNoqG5mwFr
I2zryr4SI5ZopmQmOHvsdgAR/zu0NAJremgGEQD3/rmQvcQyUShzdn0yyKgn1h8HvQrfctxfoPw+
XR+alYW59K5IuBXreUiHSLY/4vQP7diLsiBLX0z3/0GkSenr9nOgcbp0s6A5UNydh1UJ7xjfgWF3
SzY+Y2X3LiGkNIYYwtTYgIHrG9uB2yyk59n79SFam+PFsW+6RHklaq+AF9Gq9t1ymmo/jWvL8lMX
1E9ZV2p//VUrB9zSsCLtzDaluC1Ho9k+6wyK7F7/1CbzYcYFyjDds2cnW4S4/4gB/18xQOXt37M6
NwYnH2bVRrXk+tZujOnWtNBcD3pcYt+AwiRB1z2OJK3zcOqdsvYz7qn7pNFwmCK4s5uBUSYY7Dwv
9CEpQasb0WahYd0P+XuKcsd9TzR87HviVCLI2Iy7g9M46dmSrXRxybe3uFgfByVzaYeRGpUl8mbo
I3OGnDx8B6rEebg+JR9vEHPpe1FwNuQioXi0IAB99dPBMsGCpiy9B+IAXcsc1GiO3LxuVLGx6T9e
cebSDyNlIEipBIBoMdZAQnfsgVoEoBMH3mKJvZFMrY3ZZSv9VY7yemjNNObUIyj+Hum31t3A9K89
9/L3v57bjiYbevxUiC3dueVZZL+uT8TacxdlP8tNOCpyXR/l43vd/2qnLUPStQfTf39wo5IpGxke
XBu3WZUHQlQb8/hxVIKo6r9PpkmcuCg28bMz435iVe2uyt0fc/s5DQBzaVKRgrOUjEmiI1e9iHhG
NXcKVFWG1wd8ZRUuzSmargeOjmMVFr3d3ZRU7IwSAuw1zfqAzWwjuVsZo6UhhUjrxuKz6iPe8fgL
z6UbTXVrHPuU2htR9eP80Vy6UJSWMAbcrPoIxcBzi9ntgdwUw3tb2GEff0rG0zG9yzD+te51LQy3
SxEoiqEJtfmNxD+uz8N/UIgPArW32Kl47phWCv2MQbfpCy656Q0QyOapjmvj6KGukvjMxIbrPBP+
IV1Jn2az5V/bzBxRoVFgh9hNFmR5rO97lamwaG3YBSaxPBAoMR3zmUBDoCmcvdkYc1DLqXoRqWVA
HntIT1ok7r5OvfbQK66DarYHv4DY6q7jqbfXFkpTCSwM/HLI6Yn2MWzL+6K8Ta1UP7YD5rWORRLE
jVXtynZM7pjb2BdaEdqmqEmDVdIa+4k2ju9xCCUMTdUcKfHIY1qycUfKMUddUm+Bula2+lIxrBSp
yps00WclGx0UkOo5GmSuTtcnaoXfYy7VwlLGS6dXiCSm7Nxj78nukMom383EvBSFkxFWZEwOuxSW
7zCGUs2+nvo0tC1Zn0xzRo2T1mU4o/3uW9B/L+HnKI1AjAaMYl3HuoMEx7TxW1dGYqlXVPFuJiQe
se3o8JLy6aYy+5frw7D26EU8hVKurC0AyqOijecjYQM957XeAvd/+HT3/zgk1HLROSSdGSnGQgfJ
hNN5G9eED+MEHr24NClq5jBXsMyIVCl55F3Cw8IT3y0+mEc4GcNGVEGV7PogrbxreY2Ss8F13qEG
qqkWgZWWgAb1BykUjCQ62Is42Vb0QPj5v+BxYe//G5a6PI1LOCiaUVU7302R37IcZRlBrXTjkFv7
ksvf/4p7xK1TrmMPMqZzHFb6vsgFUrAsTGw0iUj+ublZXrQqiPYk5jyBHTSMt3GLQh81i1PujAc1
iCdOHNf/3MQsgu0MJkGmJSMgn967sQqFmaO4fTfb31q+Ra9cWcPLS1emjapwBq6iysxuqs47CtVt
7OsPbxCY7kWWJGIi8TttEnXIWn07M5ow1TYKfuY7y1J0A4UBe9DC+kydAa9b7HVdpz21hDYxWvQ2
JgU6Hu3b5yZikTz10p3bcoZGX2M2OkSRL5jjXPjVQI91aj4Yin773IsW2545uajKGXJ3sk9YODCa
7U2Dp0E9inrXiOy7V5Rb1bKPp8dd3rmwsrjXq0JFbLL+VHqqdq45PnA+nnQFB7N2pL5OK2NjLX+Y
W7nu8lpUsQa6ni50TzPWVUcoGMwn10Cdicef01/AKxa7f2wFhk5yEsVqInd57MoTrza1uT9MQfH0
RU41ohpqFxzBnpf1c1+3aN046SOR4pnb0+/r0782SIsNX3rDCKyTbUYWmaLE656lpL+4mD5zHcIn
XGLAX+Exacu6E8VgXlgju0HAohEmaJ/75Yu9TrKJGcpGTMwaKLWgJ2cOP8p+K59dG/vF1qap2WQz
w+Ipq1vDSsMCtScif0/dn+u//uMgCGPffwem7yCGOCYKGOeWfhnj7IZ39gZ5Y21KFzu6nybZCU4x
pZoGdGqedS4OXZpsgFdXRmZ5Map7EdduC1ReCtiAicQu644DpB6jQlbkKNxUbgTztRctzu7KKWzO
GwVp+rSBsQHqKH0ASXI3NPIxPoMusmlDfJnU/88S3OUVKQUmQCcNGHn90MpToqZ+DCYAYwM0Rcud
DWL5Hl3z6U8rJ+Mum7s5KJVq0J8btHhgTm89TBQuvEGeifqsB6iNG5ZB/Ro5/n3l8KkLEj6SzNdo
SvJAtXCZ8pPJpFtqtysjtSQamjnlBVJrHaGX6AWubPs9cGxJaBcDbKBblWysrLX3LIKF6lEhc9RI
ImknjwQEMHQgx8QvTO8nrEc3XrJySCy5hq6bTGSeGQTts9MEGMjc1j46T3shR1yGIFZRbCRVa1+z
CCCWzm1eozscgaXzXXvN+QLP89N2+pNhkV3f5mvvWIQR3lOvTsZO4Rj/ptCMAOfeM/8k5RbrbG2w
FmGElXWsGu41kZqdwJgTyFN8ldbgl1C+i9kftSVKtxJTltf7TCXt5M7YizlxQmlrQB60uGdt+eP6
OP2nD/zRFlwsLV2oxPKsco5id5ig6tWmruPrvE2nMG6RTPsZVX/gBZn/cBIgqX003up9yVV8Yw9T
f6SzGn06kH43Fm539urxt8eVezu4agxaZlh+5QgrSKWp0aVz0ne0K/L3Tuj+znDt8XviYErAECwn
sHO6/7BRHGCYFgaLvsnm0SfYv2cnjpuTW5ndriSx8zh0Wr4CjCRvGsoh2Fzr/M0i8tIXR2sr75oh
tIos3fWZQd0g5YU8SFO+aVraUYXcYU/rmh5GPtpn1RVkR4lVBwDT8MOAD9+jGB4H04ySRdnqPGAA
5ASXinJoVbp8amaWMZ9COXYv5969LTvO9wMwBicbStEHBdxaAH4remAQBHtM88nbqWoeABcQGSyM
a2EXUwBgWVmfGqhE3s5Dmz42Ik9LH3qGNrAdY69+Xp/dlcPOXZxIee8wy6iQzPYlmpYVN7/BdmML
/Lfy8CUxtUgsqfr+Aohs7u3+FcHbv/6rP77auUtaql24MInCpEZJq33p2aeav4GW6mfOT2yv/fWX
rP36RQZJkjFt6q7RkZUbcNehNZI8b6u9tbJrlwatGhLoTTf2qJDaPQ2BT439pLbRuDRJtvvc71/s
26KF5BCQoizy3ORFg5LqO/ZWs3XF/x01nn+TJFnYkJFvL8LxtJA3RpOynQL9I4TEOCyqaT8eVWbq
Y51As6ZqyfAguHRDldbyu90ZzVdPmdOZc842Jmsl2i79CKBLlrUuhAGjNLeOCjSxeWxxYpRp72cZ
MlC7GZU/plsuvv+1+D8KiosTqoX3Z9t6BolGB1WRjHbAw5g9dd6dWnc76IP2hz4GurNopulXkQqy
S6D0uCOyz/ZzZUOJ0eHz6/WJXvv2xUlWT6pEVokcqTLqM4Xxpt8Z+tUbyd5jThMMlUF87W7Jha1s
i2WpsjVcIqCNBNm/tAQktfGneavhsXIkL8uUDBVkS43YccNofJ+Tb1Pm+SkE2D26cZat/PalvH6v
TW+qLZyVwxTfWW374lo8vD4Ja4++TM5f16lKsAwuyHCFgjnUt9ylT8VFEO76s1eCxVIaw7EcIYcG
QXoy3Jcyd0w/zsY3uOVusQ9XXrDU7+4rq84UDq3IKGMUXkEmzaqfjsu2OLj84yzeWaxQ2yStzkxn
iipv2LXTOy7MUVE4Qc5euzTboZwfFHmzEfdWY9Mi80pTrXsmehYBeH1Td2iKm2kVQy60yU9pZf02
muIutsrfkCbb9579ox5bYFGonn1WZMI3efN8fd5W1vOSFa7mBCSJAT8E5hG/Ib2/i3Pra9MPP11t
bdziV2ZuyQbnRVkxxSo7mjvQBwfi15P0RbNFaVg5aJdM8MyxSCIcTaOCxI+9NT8WpfGj5M5pauoL
8HzrmrQSwpai3npUQ+NQq4t0r09UsxOrB7h0Wl8haPnUDPHbCF3W65OyslGXdPBeOkaKCpoVpWZ9
I3C79Lt+yyB5ZcKXpG+g/7JKJ46FNn//26iqkIwQSNKAjk7TBptl7RWXz/orzpRu3HmDIeyL7dSu
Shp/bLq9PSNt3KzOfcwodN0l6ZvQVusZWPaoBrFAF5WvyKF2LwNVB1YFaFj26rjUh5/bxpysfdQi
PrimU2VubUDQbU5Z4E1MBXXsPVNv2CumX65P/NpLFmHhYvcJqQFslayens0C7ceKpUdbpyYuAFte
1WsbZpFPJ2YDFPkMtstominaQBxU0ha1GCAPwmKs3kAc2agOr6zjJZO7HmbpeaNFcb/MHtBx/VE6
xhZTeOUrlvxt0BMarypyeJsVdkTjAVea7N2ZdOCp+LmpvC+fmpEll1u78NSyYbt0xh3TDWHJA3B3
w8edpxoDNluuPFx/z8cSEK67ZHXbVNbQ0URTq+VtfZAEMq3KUeSNgkQBb+aixCVS0VNWsDocnDjx
NZm8AAQO9nT9F6xN1iV8/7VrU1wVoUKDmuVEvTApu6/ZAADb9WevxM4lrduZhonVuUsi+Jw+koYf
rSw9l7F6Gtz0oAvvz0S2mrMrp82S4m3A+UzhGJ8jXZB7mNDugTY64Tq7MUoraYK1CAMVUPiqZKgb
x16KGhNBm6iJoR0gdnkl4LdBSBnqKUbFgbPwc4O3CAoAno8UWIE5mjozvk01924SFJy+pmOSQYmR
ge3jiF6UAcRAna3O5McIN9dduspByx8am61qIiCS+p0qXPMhVd38QIUpXh0A+L7nEDPdDVzIhwJJ
X0BE3d8RLyuPAEHOKUhVLrhFQHZAjd6g0cwdy4ejF7lTZq1Cx4ytYzw09p0HpuZJCbg/WBk+FOjA
0tio0a2thUWkEx0fQMedECMaowvtzqPQeo2db7j2AcVyfXZW3rGktktmQRTToV0kElToYFh6l8Vp
FuRps1HRXNmXSx67U6Vm73YqjySDAJUw72QBMtPnfvwluP6158FwomrqXANQvF8Gxp7A6Jx+is/g
uv/HVM8H+AfRDDoeOaiHKGAnsgt7+eP6T18blkW46iB02QPOO0Rp0v1OUyPK2lhvnPVrz778/a9h
qVG7SlqDx2cTP/1ubod5ZxC9Ze+6FuoZ+/fxrcNEIVs7jWzXiw9eR2mI1iZBeReyASo1U9zWQdn6
AmiXuBlZ2x8MdC5CuJoPT9cHb+XwZPTfX6AbaQsxU+PcdD+0o/3ENHYylWgrJL5Zd7vrb1mJ+kvO
DxtKG072dh6xvLtjmfzlDtyCEkPVAaPRXQ4v/UbQk95YzGuvW+z2aeSzpXgXn2f+zjUYiN4jdeiO
O9w3i+SxbLfK5itbfkkFsjO3Yl6NF6mafZ1a4K0c58HTxtZNYyULXBKBjN72XMtCil4Wxilzui8p
DFsGaYREzxuZ2dorFhuf1mSwlKfzqPAm6IFb0FNPfZmBqVhs3ctWNtGSAkS90YhNl1qRakYWDFpW
b3Fmer+ur621py+2vzRbHTvoj5xdqsGf7cyvPdO/rz975Yz/70j8a/srmOaMcQstAbC/BYgssXiG
sZf4eVEUPpCCjE8cbO8HkPy827kaAOC7/t6PJbddd6ke4Q51PkNhcIxo16aH1lT8BCk9kKDtVoB/
rVWA3my7zxuvvPFA29oDjGJA4rpz/Qbn8IEjrd87tscGHz6Q7ZExKXclANgwoSqTrbhO+SVMfFBZ
JIvVU2dOGVdtnEVm5wBKWU5tWHkxCxC1kscxs5+8Cf4nYiy/xFZTBRVSg11bUHB6aR0fODeHG9Je
xKMNu86OAKq8iSlhgWDG64hGJG7WaN8UObmxysn04TQoQXSG0lHMJjtMYutPk6F8YFvqQi2tsEUK
EcVi8kJUoChKC3DqTFr2LiCOAspB/8MaEijdZ9z+yjSpw7zRRTBkzPHdzC5CeOdWsJvT/+PsOpoj
xcHoL1IVSCDEFTq3sz0Oc1FNJOck6dfv6znNsMZU+bjeXWgUv/ACxO4nallx0DiUb/EfeWHdOyWE
/sQvA1USC2czKIuV8GtoV9hl2Blwsan2VahiX2+dBhY/IDikQV61ySlPKrWHBcbvwhogdjqKeNd2
pdy5rCvCyINQF7V8Ds41H4sQJiUSEIFRTQ8A2roPihDwb0chyzGYMu3loSYTO7gFFL8C1/j6C9yQ
ii4cOkTWoF0b0iELboBYakbi3raSMHC6qdsl25an0xMwhT6E/5nrvWW6RM1ycBPvtfJ6O4zTzH+F
NXfzAm8A/rXte0gc+CAjbNilMt373TEjmRU4oB7vKsq8ncRNuwGedgDbzuKBXzeotAI9FRZFD5gm
8GSgGVsC2dFm6KLpLRs6zGIKxZ++KBwVIqVKXrvEtcCZ6Pm5zWOJCrjOwYiP7HZjwL36MXhTuyed
rw6Oy9193Oj4WADAeEhz025HHzAZ4hJ1RIEfLOq49W45r+SNSWowDYYm5d2V29nQQXCYxm5gI9kV
0qqDzNP6vk1yFKBFonZ+3FW70e1YSDv2wqw4Cd1C+GHuNtHGjxDaM2WgDTbI9gqeO80Gcrk0JKro
pm2VjCij24xYezcZ4YicCA7+Uls4Wm9gfZV2W9+2vXRX1qmf7WxK/CIcSplfSc3M0QCS0Gy0XfEX
bypjmOwU1QO0qOBpCxmJbV1nHHMTowefJ5x977hXHvyY5/euqSr8e8PqIyTB6Rg0mKxtF3dQtldl
dJKokz7yQfX3OErEzWCKOoReCUQ5YH0K8h8dS/DQe2azZ5CknXuf9TTfeLYbnxtsnZ2XpqFEEeAA
eUARcOguPLjSq3/YzTCMG649GRa9+4OXJr3yepjcwl9sACSBDuOtlG27l3CW2MYe9bcZLeJtDcGG
Z9sbM4NjCPRpcLTT3YQ05knVmf3couPy5o3aOEGHXt82Rrmw34J3Vh+ZhApYTMSA7qzMzbMogKdx
GoI+Z57HzoZYcCVyNM1CHNgVWrPDPZyqYW5ms2JHXbiQTcAwYD0AkBNtJziUP7ekzA/GxMkptnkd
6hjKFmmWfY1wXLq1uFGT1QYT9ES3JEGrQjikB3F7SoOWAnBRqbg7UvR8Q7fxRIiakLvBPVRjUKHW
mnkJZoB4Qaqzazk5cg/dAXhNyvILfGRgdiTdJoyrAtXCod/bFuEbb0wQEyf5CwZl+pKRyj3Z2Lsb
5enXOKoYHAOnKkiUeAGUqwRHKLW+D1VjPfsUmEFejUiuqmTTqxpN5pRPgcKRupvKrDi5lh8FgFDb
0J+AAvaYNs099Lfb3yLT+LdeFl15JuU4KYfs9eMLbCkwmoWVQ+wWrh9p54yo/5tVwC3W9O6djP3h
c4H53FphMBFkG/pcnhzAX+7GmpqN8pNpt/LzF8Liuf2IYlVKizZRZ3syDAr+XEHEJre9TZ4r9uoC
qbLpTaL2edLCkMSdTB6KXrMDMTLaNgyaT4F8huKtE6BODM8UKJ/kv1Pt0NCWmd6CZVeWgSuSGG4s
rQhH4DR3eZSrPfW59dB2rD8PUTtsldyOwJffTJEp93Gf998zCdhQocdyY7UkP7ZZbw7TQKDYVTZ1
/Roljv02JFl6HwnXveIZcY5tOmU40mF6FcNJuQ3ysuV7KmChrRTCiy20Kqwr3infA0iGD/eFRcrj
aEcjMK7ckq/oUPi7PhXk1lSyXvVhXFgjc6EmxgwwtV6twRhqNI7D9mhyEeSSbWrqbqAj9syGEq0C
ea9E8ciYbgPWQKDEROyJw2EVw1q9fDzfC0HwXLKoUIQSnWl5yr1DbV0VJAtt+5b2fC2euyR078RJ
c3b6xazYFkqQU6G7M+m63Wgg2GUxGuIC2qRJc1JAYXh03DPsVTvmqIPcdaT+/vH3LSznOYN9sDNu
9arJz6aR53wY7DC3hoMHgUiXiyFAqcpd2ZdLIzlLmNvYCKVSVOOVtN5UX9zpEnrlk1sFMI9Y04Ba
esksba4JwtkpSqKzZ/9i/CfE7cKU3pZr1IulhTk7vGx3tLRhYjojOhi3fIB3ZVfByQpqG48fz8fS
G2aFPG8sym5Sk38asd7kfaYejfvJpTzLfSVoLh7ICfIU5fSUZ3bYIJdLx/vGfvj4ty+spTnnIip9
V3kMlaKSVo8RiX+ScnyQ3nOSAL850LWSwUJa9z/GhZc0gArgNQ4wJ9e2n5iwiuzp6eOPWHr6bAXx
EjGUL1L/RDwboWl+FCpZGZ+lhtQczd9FbQ/JIxQFFCW7scn2TJZXxII2rzavEY3h3pc/+xXicdxf
n9t21mxBDYKhLW4ZcrLMbWe9Ok2zH9Nf0OFZuRD/KAu+c4D9j1OdIzuJUc48Q65TXoPcMchgrOFr
WZnY7NnA9QZuvfKLQTKQb9hgIQfofbB7iTse23I0277kxWuZyOJUVQh3U8HIvnILMwSDVRdH2Lmm
D6qr6j0MzOOw9zn9VCzC56ixSJsR2j+TOEU4JFju3zKZHC0v2368lN7fy2iS/VtBa5vSCCToEAQc
IBXlCLRKGrdAizMVd595gzdn7WScNKNOgFUGWx6CTtM2rx75qkbxwmE610YoHX+s8iJHbS5WsCB+
qD00L+D0Mq35iL4/QN6cp+P7veUMCScnu2sPpa0g8mZ3P2pXrezl9w8kPmeDdDLJqJd2zpkwGlj9
z2wEiPFbGb9mfE2g4g9J9P/LH5nOv5McMbukhOXl2fcUu0m6qf7SQyJt21dVj/TaTPlJ+ro5SIdG
T4k9iV0uyRC2kiLwGyp2zAYYIBCupm0J/YZbNyP5dWQDWrqJJlpvLMvyrECJaXpDxk53WQ16E0TO
4F0TeL2yb4jQ5MmJW3NV+3Z7I2KUHnzAaaG+55ld13PQ31Svdk7TZjfUSP1YTFUGUS84Be1jz7K2
zjC99Dqjj+MAF/XOtYYz+hTNqxEN8UHkFSINVF0i/KiQAF7RqFG30p2yLcSXra1SxD91xlffFddg
vfnMta9q+LUCFoPeV0ScN7hB8YMP8t2LO1j85Bv4GnpD7m2rGAVXkKytbdGhu+drEGInBhGIKa8k
wKVdv4ktHR2MHZX7xp7qY9IZcoC2Vwo1cW+ot4KV/MrhrD+goQbBLOy3KweKSEWQ2Bf5R9ZOGI+C
uWbv5ELuIiej10K7Xrf5eAu+f19wb3a+Rv2gLDdtxamQ/pY7472fquOnHj3n/gyl8hLqoaNjYEYc
ysql91ZPk8PHT39/80F2+N+F2wxx6ZiGZGcxUjfUZUfgJuD+zowknwL1cP/y5r9rpAnrJRgcF5F2
tYExd5jWv1i6VmJcqITyOfOHOpHpU+pheG6Rj8d307P+RmEpeJ18UffkK30Vr9NTf99fAyO3coO/
fyJyfxYcsEKhzV/lPi6M/kETeu0QfSW98iW145VW3tK0zELMqnG6seKWOMFPBgJyI1T8qBy2w1Cs
HIpLL5gt2DHrfFsluPSkfLHcMUxNvYmyKfh4VS1sh7lkQgVpy2xqlDilteJB5UzTxvKbNfuThafP
mUGQH3RlXVf+abJpGGWge6OG/PEPX5jauU5CNcAFAcwAcdI4NURyfWHkC6SSSeyuvGEh/ONzEhBU
AqYpGidkrl7ubJIk+e1NMIZovR9RFb3mpQVFX2haR/ptiACD+9x3zbY5j3AMGggknoQecAlSclMZ
yFCyuBk3xTR1K2HmwlU7h7Lr2m+yPu7FidbVD5T0goQ/FlYccruAHYnX7T/+mqUFMDtSRisaRQOb
AQj1QHgRpVj9GLskXjlwF7bGHH0N6YJOuxEbzuinqw3qmVFQ0PxnSda4kEuLbHZ+pB2GHve5Og80
+4ai+7nsgdn0Gmg3sPL54yFa+gj676nrwfE1HzUWsgNXYre9IvmNNf34+NlLv392drCsb6Gy4EBw
BXrIAMnrOkRDAGalBYtQFq3ztbBqYTnNIdRRaiXw0qmds4SYK9Qc7juhr6sL/0RPR23y3cffszBW
cyA1pNE90ffYHBX4WfqZFeiQOI+fe/YsMPRb+NcLNAZOhSjCWpttqpygaV4+fvrCRphjqUulx7ok
VJyaIr8eOP0O4bgV+uXSoFwm/69ru0z6MrKqQpy6P1Yh4OB5svQ3he7XztqlN1z+/tcbRhVB3oXZ
zhlaZQfK460Tj/veW8OwLz3+MmZ/Pb6vbRbbDGOTpMe0ei3zX4Z8DuIJ7Pi/z6ZWouwsTsXJciz5
AJ9Cc2o8ya76DpKfIp3k5uP5Xdhp3mwXI0+oAN1CGECHi/BQgvYXtPvcALXXXzJxV96yMFL8sv3+
GqmYerHbDzi1I9rvjZ8+VlV96PS0AvJd2MVzdlDW91CithHC5Ow3QdIzwseTQmxm4N+YXOMHLb1k
tpgyL2tyTxTAJELUPIB+98/Jcqowsd1DStBqHCf55eM5WRqt2bqCV3QxXvSpz6P3sxVPXfk1Xqs6
/YHMvZNGzqkLNp/stkKt5jy+oorfvvkvqGeTIuBXTAcyqG+sJ/X1sb4XUWBWDqjLz37vlbMl5oFP
PBUjXln0GfAdv5s1hbKlGZndEjq1WqjIo3yf2f3eJ3IIijIiAYpAMCAC6q+SZA2cdjlM3/uGWU1T
c9fwNucwjemAIc/AcQymC4Lc82pY5JUddORg8QU/opUNszBmc54CkW3VUBufxuFMehc3Nd+DV5D/
/niBLQzcnKbQRqSFsk8cnXX52xMR1J+gtNi5sKh9Rmfgc3nfnKOQJ5OcUoIysAMJYTtuNjZi6b7+
9vEnLA3Q7PKImBiqxHPSM4/QNK34HRvj+48fvTQ6s41OjOkzcrEdSfo0DYbS7BWOxrYD9YF51b2B
xfXHL1r6hsvf/zoVCS8YeuyROhvhjvu0dcsjGsHtz889fXaDmLiFsVRJMf4U3dqkGG8QwKabjx++
cETN7eYUI3knnDo7x/DQa0sQMdsfIDmu5BJLAzPb2LL2JUelyT8NFBYkVSS2FAJn28/99NlWzmky
CpX5zXmoAQz2GnhLdWEZrRx2C/fpnGaAQQdPBmyQU+HfaP9qzJogT+7L/PunfvycaZADleNg+4rT
KL9ruwYSABLza9pMC8M+5xeocWSJnyKShBI6UDA1dAK9LPz4hy+Ny2y/ur7SrpaWf3LGLymqAOCx
hTm/qVDE/9wL5rt2qt3esV15GnJ7Jz1w0qUFsYuue/Fltqa1uXAN/I870DsktotLWtjLMcyFMSir
xmeVNV+hj/ZUkvGOdu3Lx1+0NB2zDQyIjhtPOKjPNnd2uSr2tuGfO3nmzIHU9HVW+iXAEbTciEsl
AunoGmR04WxwZru3HoRJa97Jkz/AcUOXcRDBxj2Arsf+cwMz28EQjh9aN5byBB7SKywgzrWiKwOz
gIfmcwh9zuFlkWlfnACpeBo7+5sVs8OgxA9iwY6EJiSBLG59FKX9+1LJ2STeJ+ukc2x9qsZ2zISL
PK6xd5Eob4Dy2/dD/rmaA7vcdn9dNpYa7MljIA9l3gjwHYQz0feqhf+57TcH2DNmiWgaUaFHqQ/k
/zxk+S8L90Jmf/l40hdu5bnrVS0duOxEjTjxejw6tPyVv1QuCUvV7JOYxiufsUCGhZrDv8PkQdqi
tTvbP0lax2dGx+yl8sv4qYpbCI7HMUpaQ17Dx0MQINMS7mwqmQIEY1MdRr3nvpVolW3BlJMrddrF
FTk7BrQhPSxHHNQORHGbRMmt3cKApEz0Ww82TGA7zcYS1bbpq23vpEfRyJUAbuHIngPzEV+1vu1d
roPxRdd54EiKhut3+jmEFvLwf4eakLr24Ilhzq493BkDKJO0ALukfCWOWziH/rgW/r3i3dxMrIDJ
C7pzgQ1968pJgLn0VpbKwuPnyPuuAnvVHRHfJsULNF6CtniOnc8d/XPUvZulidWBpQZWV6+OJamj
gwLkZCVdXvrls6OgAtSLigG/3Pi3FkDFueXDh8ZZWbCXrvM7qdIca895GgMhVqJ2nk5QcCBKbafc
7mDWA3sonG3O3nL1dOpIy0+91XRrmrBLX3X5+1/TTX2v7lqH+6eWtcj+801kno09rsQvS0+fnQsy
Q64fTeg39NmXxI4PBhl/5q8J/C0cbnOwvYgyWVWi0Wc5Wul9Am+DA5Qykwdn7PzQnZS39yRXzx+f
pAv7+g/A4q+Bko1UVmXhQHHNSwydbLflQQNsKE+KTy6w2c4WQIK303DpVcJHK/S85sE37A2a7vqT
e28WAei0MDyzUXkDm2cDh4/Qbutdq9aaDAuR1xwXWKdN7KtLL6Msm93EAegX5OenBn+O82t1nNOK
VGgmitwJeKZwfzQ7m8O9dFwVpV2Y4TlfMrYnZ2A2xr+HPFtRfZvEt8i9Eqm9MvxLz7/8/a8V1NAh
MRN4Ryc5fnMLMA2bYtP1ZQix6JXttnCIzOGChERZZiBJeSbZlxrev232FtFHat1l1o093OpkjQC3
sK//xAF/fUqsqNZ9axJwQqdwVBQaW1X0YCQMkz+e8KUXzK5vSsGc71hmzhFM28PON8eaJufBmb59
/PyltUr/nQsaR0naRLil47rXT1nrkYNVy+ZzrfU/Qclfw5OxzE8npPqnXtNDroGcKaJmb/I1wcKF
hGou1ZwUeQchoj49+82hYlD9y0CLkPuIVmAQ+/DAVJ9bUHPM4OTBog5wsBQtt4mlwUXT4jWBaQY6
JqSvAyky73rsSn0mbtl8p67uVzKKhaN9jiLs/SavQcdG+JZBeBrKbabot4AeHVEW4MnTx4tgYZHN
SVC6KiF8VuIlsE4JejuGzlpyyONPZnRz+JdoOxjhuUKB10q3PTWwh4SBpHH2H//6heNkjv+qdKcc
okbkXFb7IsC1iOL4TJv0C/T/VoKSpVdcds9f6xhkHUtMnUD2QJ8qftOXUGbH8U7Xut9LEzDb5eB6
wSEvSc15iuFWykf1vRfRa5p6288N0WyX59jbMGnDiY4ULqhH2GRfu9O3AZDgj5+/lPfM4ZvG01Pb
Q9j/HJWpfYqp29/kDHS1srf6G1dU0ZUYMn/jRKl75WcmOsFC3Q9pNuiraJAQacCdueVR7awkHwuK
Ye68R+4M0DtOtQbAIwfTEcllf+xTZMQkL0rA90px3eddt7H0xHatD5qKlcDYXMkR+tIJpjdC52cN
7b1wxs6hp3l8cdbjOKXGfPwBJc8wSdu1sPX9Z0MH9t+VaU9pBI0aTs8aUg2QhgWkoYqjt4+n9f1l
6c5Bg23WuDFzYnMeM/LmxuN3cIxeCp2snG1Lj58lEk4+KL+BkTuKJXD8bACOil8LaxV4dQkX/59J
uHPkmHFhTTRBCOTsFJP8XlGreOPg2nzJeZFVu7oSFAXQwa0eran4Fgshtn1svADtTP7lc+N3+fC/
jg1HtjHpicK29kkWgFegtkUFI3IC0cnHj1/x/skElv2/r8jAsM/q2vVOwwUUADMcD9610lxxb+Vu
WHjBHL4mGwea673wTlBhD7N6r4GWscVr1H3qaIWF8r8fUE4xpAFiglaVVfdHPpFiM5AcECAG3sUg
eLwSiixtlNkR6HMC8S44FJ4K6p4L238C2u/l4zn4k2e9t9JmCUvVuO1lIaE6DRvrA3A4xcY1HhQR
W8fVt4Jb/CobVPkg85hvk6Sod7AD6q9r5ZpgEpZ9EF6dgUjbgSI4CfljcBIdlnY9tkFWgHoL1970
alSudfCq0iZhSzSGiTpduxaSvx9IgVb97yxIDWb41GMWlH8rFAtS9cwsP4CeyWnsvkflWh1/YcuL
2SyUbYdZwC48o1Kq4TCda/TxC0h9DrHZfDwbS58ym4yk40VJALs6gS4dQaN0QM8AsjlD8tZa+QX9
89JZxcriXfqcWSKZmpyNmd+ZM1f+YVSge8thQ222AnFZ2Htz3E9Eqn4cytycYeSbBxpYAdRFVQQi
a3NukuL+4wFbeMscCwlxTVqBLShOrdXABPjZ737XHeR/Tb0SHVBnaZxmt1QjC+3aAi5A1I/bjcsS
NEWNVULSGHSfX23HyaMFVBsUlUFNLUNUfcBGh67XMR+z+qvvGNRSk6NRhu4LN/9qCp9edx5hex+1
Yh5K0Q3npOyAASI5cGsBmdzEhqZV3cNgMO+QFUQNq254RdRVJa1oD8i6ePOtgW5cO8ueMp5EO+53
0S6B984OdMNoK/xRgInd2BIs+qTJgra28FtcWYRVHqkniQrkd+B33gwk556ZchjyTCHRCx/Hyfxu
Sj+5Um1i3cjMH0NHwLRUw9j7anCceoeIWAQdVdkhUm61z1hkv7UVq8PEEvFGDiQ9IGCoD55uf9hF
J3Zen9E9o6Y7KIv+zAwEUFEVq4LRVNlxKMnXwXPU/Vh5asegGvUIRZQXOTbONiJZ+bsqZQRqPam2
rPXVLasS/HOhYdArNbQa+YBB7KIIYu+xJt9YnqNxDX3XbdJWLQRdoAZuuIQusxfrTQGyCyD1lgih
ZjA9Djn9CmQD5B2o1107YHEfwAYuNqQcyiMyYxDQdZ+EXmJpaDhzHdp18ROay9FG2QPkWkYvBVrI
ZKBJX/AdloHowFQ5EHtwaXnKG69C36TsUGDyR8Aew8Jo/zbWFa4ItxussO5SHw73sPJE2QKCVcXk
gEiQf3MQcW2Y2znAdU6w0Q5RFUUXCXqkh7hq9EsaAYfPRuYeORtI4NS02aFUzkhQlXGxM5brPzhO
QexAxE53mxHU7522kbdjruzd1A7D1kDX/gYY2NceUt1HldTlM5GVvaugWv3Q9NO0rxsIYQTEztX3
bHJUF4CXzQLhOMOWUpZtpcrN15RMvxm8tO7cNpo2mJpOBQA+sy2HWvE2EdBGk6ZV21FLs3Ogqx00
wu1iyCgo7y5qhvTGQk/psSldyPO7UHfASMTQ2XQ6iPDKTBbgp7rjG0Rx2A7Cf1MQV519qNL2NVco
b/d1Je+gxw9NC8Pi6VaTWm+iC9vbVz1WyZh3V1NqJzsS9TwUluxCxPLiy5iAMzxKUO4hHKZB2phM
CqyJKPK3KRLTMXMn0MzbgXah16jiUFeJ2LK0+4Ye2Vs9DWWYFmBPlD1w6oB6tLDDcuw9nJYmERLZ
OduKdnET1IPjFxs/9e2nHuunhBaH8h6SBDXIkE40nza2GR9SXME7HhUtVA1ksam9x3qwyR6y6Cnc
1qsiByKp8nYg2dfPELV6Kmqrn4I+jepsW/owPcSSBYydR3kYQYHhLqumF0O54RsRd9EtdAfgERcT
HInEgImKvSSZe+X4TbzpOqeIN04WDUX4qQN5DprETgGimykAA3sv6NA66V0rdN2n1H/+3AsuN8Ff
cSkXfsYgVSBOEIAPJMgzY+QGTOlNSX5/7g2zyFc7qQWFBURbJP3qAmFvO6+yvs2iaGWIFi4U7xLl
/fUFPdjIg6lMdTZO2cEIGvoIBYVfmvRSshJHLASMcwilPwwpPKVqfmpT766ysycG0MTnRmcWBeEy
JKSsSw4YRiFhYK5/w0z0Kc2RmIMqt5ICL/3+WRxkNIsBa3TKczaxQJWwO+5W4t2FgGHOR/QVDKpZ
nfNTYpfQOXkxbbKx9X3S3308PAuTOyckwjwoSuosb84A9AposkgvKHyWbFMWrwRWS2+YZU0T3Jdi
K2XuyePxsaTesYNgfp/olYrUQgg6x6tCUMh2XTfW55E3uzKp001a8m9qSrqQ+dl9X+Z76JlcfW60
ZpsZFrqR5XXjcE57buF2TupzB7ekUMuUrnzP0nBd/v7XbrNdkvROjwkH7RiuBb8t/weK6yvR4cI6
nWvbj5lGeEiq9uywfEyDGLnPVRMX2ePHw7MwF3PCjNs0PXWAtIHr50tm1C1v9cZAuQfaAWGDiKfo
7JUDw8NovJMFznkzSX8J1Suk4hNEoQe0DpP4uYOOknDRd2crL1lg57hzAxIwc2JwJfEWQP/CPHbD
iHTb1qKQlXlmutl6eX4fVa+yWqteLUz+3HYUh2yUNxZaTmSQZ0H7byMtXqGns9Ls+9OT+d+wgdw8
24u+C84Y5bk8att2Dl4Z8yxw8oI9WHac34D6R09MjiRswFM+kqqZQvT4x12VNwqCO5bVbuETMb7A
Bdd8kUbRlYF+97Pxsy6z/Neaj+EriSBrRKJF/QtyozsXk76ycFF+vC6dS4743nfP9y0rh7F1Ou9Y
w8Yp8JwRqjqRVFfwbM3vMqC47+MiRZsYIrrJoUQIs+EUW2PsmsnegTnj3FreBAWUmNgHgLLtY1aU
PgwupmxTtpW6ckuuHsuomG76uIp+gfUiMmzeqbgBbwL6a7Lm9TWr6bSjAKNcYEljG07CrwxYtJk4
uDIdYKPQOzD6oG66V+VYB+NQR7cAQjBQ4mk87mwkaEc/dxAcd4BQv348Nu+P/f84n9ROLZXlAzt1
QxV6CDBBGw7r7FOsHfDdZ8cZdG9VCzVPeko9s+eG7ZBS7LuyP1bQ0tL8UzgJvOZy4P21gjIrwqnZ
QQYJIKPA0SIoPRHATOUzIRAez/59/AR+dm47PjQyEr3tkkdsnEDXn7J9w/KfjRG81UcBYg38lJBX
bKa6PaKKr2EA3yB/gBzayke8e2biNbMxKpBHwsihwC6Tj32Ubhz5q0ofHMDkSvLwmcXkza0wTTdG
peRxc3ZZeoMcf5916RMX6jPBCr5gFstlHuRVeZo2ZxI9jMjcLir9o1opWr4baeHhsxgu6z2OGh/1
jzACs/YOBHSfFG1BTxmdhn7RmvUrO25pHmaFrNq2eRqRhJ5qaOt10RM8GqBGgJ0PAnsMEPjHU/FH
Lej/Z97/lA50p+FaLYw4Jiwr8zDh2t2RPIIIGux8kaH3NTyTS/U6KFifBXYhh58Jc5OA6FYDyB1X
16XHxQZaayhQtFEFFQCyhhl4f6z/p5DQQNDRh164fYqiqj+27mQFpcXt7XgRrgAVf63UuvSe2YJx
CoBNeMXoqet+tPSGenudWWG01rN5fyb53E+x145yikjSky36rXHyoHS+jqretMMPQBU+dTnyeckw
ykrTi77CtlXJLoEaSUL4GSzh48o6sf9cs++slDmFuh2aCQZHWkKwkdBXyA3aAPH70JBVY7SP0D/Z
oOFYbdMW5TroGfsKxuEuTvCyKXbW1Olza/v6hvjO2IRJj8s0u/hhTSOaMaPrp3cI+6wdsbN+A0wF
nMl45L25mTfcuIOChmVBrOu4EhB0oZlBQ5ZVYZPR6UTdxNm1Pe0CiO/dZgwQXoeOGnUdbfapljHK
2X4epg2KS9y7KFJkUw7zhmZ07F+Fn+kfg/ESdBy7JOgNLJ910je3dSHqTSmEx2DMYgZrg/Edn6Cm
Se8I4JpP0hIN6I0O6J+OVPy2L8QA3Q0wh45y8rxTohr9rS+cLKxjYX0vaWIFlFbjTjLl/bKoyfa+
5jkKJqqsD77XRweft/aO5rQ4WmUOYo2Oi9CpO0ODAQ6lNxMcjrY6ndpH0fsD2qROE5rOqxCAtd1+
4ETd8NR436EP2YaN6Yddw3i3FQbi5HBGaFAwHJn1RLDdfxIep9uMT9m1n9bmzfHy9ihI2UZBVybW
VU89Ccg9QzEG9zyt9tXQNuAseXLT0nIYNp6M5E2sEx8DbKcPOmfWpeiS8AD1kfTWQ0fta9cU/Npz
8/Zrw+o2hD3idPB9RI2Ih7rvRsTjD1hDFnuatTGgByp/0r6vUTqCuXdveHOtKsj7ZVCSDjH+kJ/1
J/YlzluD0LqHmYRb4IdBJS/CagK00t5kNYXs2ODJrSKXWmoqTNgJVcPV0K930HXEsIjE+sI0tFmn
JpE3skT1o7UJ37oezC8tqyhfUw6DYdoS7xn4YLpRekhulGBttYF13bifnL49Da0zQFmeqf1YMwey
Np61131Ez31pa0j6QoJa9LQ9QP7OhZAId4jcFI0Tf4OEkR+W2SBea8h0w8+xE3toGuImhwLttknS
59K36LMq8b+JcsDNkhR3jkxLPN7rkbZoEoAswq4RjII7PajbsU31RiSQnCVtZkZo3kbNVW230b3f
wpTS9P7XyRF3fjZ8xyj0EHqG9ybWDjsUlJHd1BTk+T/Ozmw5Tl2Nwk9EFYNA4hbo2VPs2E5yo3Li
BMQgxCjE05/V58qHY7qrfLNT5aoNDWj+1/qW7/bTfU2xHAKcmKNcqbJntMDsBmUzbP9Qaa6w5hMI
bEjcqiti0dEhIkHlPynwxu4ESISnLi3SEwnGbNODcBaBURNGoKiECLVoXfi9h2wzuBUOGHGLlxy6
deSGAW4Drqelf0k2VDeIhR1eeRPi2DqtGZYdIt8yrr3XXnXh3eh5HKeTSIrttGw2gR4gykiHEJaE
AKekYZ3d2MjPScJ5wrq4MMBazo6OwESkyD338jKyJlW9OFlqPVGLlIgrDDnc4L7Hgns9UhIhuXH6
ARB7C3lj691NrTMeTV8DWo3mhdwMAIUn6dRbMpAsHgDaSFg3IdhyGovtmItuU45DiqQlPldxoXOx
q7Xf70zDzGYw2r1Ps6r650kkt3oh948pxCUYtjB1QoMqt24xZZscipb7OYO4mTRZitNkqXaBcsyG
+UUbI+BM71DSKDdV2Iit7WNAKzizN0iOVrG0Av9gqN9v58mGemNKrZ3XdHNCtbZQ2mmgcO3t9jcW
2UUyu5X52XV9/VOzfHi0wbZJaJfLmxB2pAdHF8VRAPWzyUrndZyb/oGG3bTjFuEg9UpjJ72XipMS
CIsizshj7vYsnluHRRxxG8h3ZG9InOojqpxsm5FWRhSQrJ075XtA2pHn7PcniHrn+6nygh31AYjP
hmaKSlIz0Hi7doeD9Bbl+cKgXChfM0t6OJQDoLKysOVhFZcRYoym95TMwJDmGYBf1KU3A/IvEfyq
mHmeiSnfLJrZifFskDSbBkRXhANvZaAEqiBtc8BU1O0Jb1KgTxveNHAEBuwR5iL2t/Z8HTOTuW92
XVg7WeoZNTKLbFNvlgcqvTESAJbs4CCeYRpgNnR6NWCoiFTL98RSdZKB4o1hhfgopPocKcQgMHGv
JGfyZb4dVO//HLRLNmrsx+cC3pcXOTr1gWd4DXlbeFsfp+UdztprjDmyj4ERDpJ5HPO9I7w8cTXm
UhhKkfM3T85u0k6VZKUsotzt0kQTMWM6BJu4KOQNt/F3MKXvEa4p9+mIGlUzwruDMzEMVJDkRJlM
/8DvOiTQZ6mN6QAgbe1QnECRxf85ACniOI79gH6DiEzfP3tBVPWUDiZAP61eW5b9cC0m9qTLq53s
s/bk4FMCjGw5qCnN5XtrKr3rbZiG8pK+NxpCNlbWU6wcpJFynMndZC1+ZJbD92FsUKgB4MIQXk9D
JDPhPLo1+YOl/EOqmv0wwxfszzjCs30cTGTjNEYtMy5S8kKxs2BXSdoaa9dAoWRoaldu3NapI6Zb
0K/sEavnARtqM5TtY45o2i1JUTjDAYYGzGaCg9oBk9rQdEhwHIwEVNe+DVqMCsLrdoFR3glluCeI
R+a7FvvrTV6hLOMWRQr0KlKbaqv/oSvUHfoJlReOylBRo1Aceux7yiu1CZn3Fo7VS163O9KQ33JK
BXjYAWZeL9VYIsx/sZ7G5tRir7npMfpmqHAE/RjA3tP1m6qg4XbCVH3wCoBb++zdH6cq0h06miNc
d5MiWrfw9DcEwj+5CAvek5IewAO7ZY6LWaiAC7at8IuwnnmpW5vtedmg9BTiDYWhK+GFKaECcC10
mSItUdd2xXOJymVj/Zeg3aCiigJlXATdHGfzWEdzg8OYce5+6d784K3y4h6T5CboQxA0A3GfWsEP
IIJ/Qg74OrnqhwOwy577I0qZlcEQaGaB5MjG/gvAeZYEXvAdvKp+G2LovVNkCt+KwLU2DqIdt3QM
HgQAX0lGmscg4D+KDHlFJC0wHVkDbodRassJ6eJW+79D30YZl7J3MwwimmtVRW7X3YcuTCMyH3XU
0fAdR/JY4zQd7NIY+7Gg0zCsyAmFqMIxZ5YtChhFQyMGonjkS/9BVOIvNBgysmiBym8zOUk7qzsF
KHHiWfkI8T2bAGoHT0pkoj6gRxT3maWcnVOIIQ6d7F9p+D+Wp0EkQweT2qhH7Jxm5KN49DnTcs8U
rC1k5q9kLJ8CgpUjCszNwcfsE7sOYgLR5N7UUPIkoIAgktB5zJyuTDQwRHHYoYSrw+FvMzNA71OD
lW5tBbFQgYWCUjjA8aNJMrUFBF71+KKIrTfO0OVxLrBksbKi2WO8wFo4d//5IpyP8ET9rKbU3hYT
fN+ETTWOBPlLZSMbDRz1aQNt97Oxce8BZwcol6C2PLKqhwvF1skY8Dxx3HGIkTj2Kxhc7OEauK9p
Tm8BJx52sMiNCPpBygCKwDjWE97b5PEHYET6qJ2nJ+LR31bL/IhQv94MNhbJABIhmgjJONFUOg9O
6g5H1dodUOZhD9NDHsQ6RNCMqScLGW3zb2uuho2jnT5SvmqwvBb/SuDd4JFI32rX8nF7l0cu+Llx
gJEEEYLdtKG8qpM5CPMo5/5Pz7er2ELwAM5bJiQ5d9hBoCrob7nT1H8zEaYby/XtG4zBAJNg4tgq
J6cokrpPKGQ0iRhmkQxur/8ikgTLBNqFY8JrXCCFYvq7Fu1NrRSwzlVrJ7UPnTzwj69MzHd5mSK2
qBHFbTN41lNFs/pJW4X1BLt2B9QvAd/DYU+UuNkdLfsqmR0jtllnHebUd2+4533Li1pslWZglZdy
hhohKLc67PHsg7UXMwr10Gz/bjIoC8qmf0ICQ7AhTv5thkI1RmTCbVphudPozj2kdOxiPo4vIFc7
0ZSPv8RoBkRk4My+bHh4sumQx75pf8FMfqfrHnXb4n7OZw/brh7DP9LZpeyGZAin6lBABcgyGmAe
CNqkSXPMh9gpxUVnPTNXPrlFhglnQP8DyrneTIP0owApBfhP9xvLnPLg0Ime1QS/lerupsrCipLb
GUxKrdyKHilQntWnicXqJ9i7TtM4hYkKiYwzRHMnEOdhidjC05oxvrFy+xdcftZWtdO96YoBNW8E
OfkSAIWwcdJth6VeNDoaw62c8rgltor9vrptx3HeSmSbDZ6XHfxC4uzAT4cN6ar3cFYAj2I9H9dF
7mJUdOR2TDlC10KMIbqF1AMs/jGWqFAkowSmnhJM+5ZrA8ooqw0w1dMm9GZ1oJyfsa+DSDJE7gLC
CPNeJ7wf1oyWnI4+HsAFaJFKSGWDBsuXioGehrUc9sOEv01cPsx9rTYcTlTElpn7nGiEDXS9iYlV
WhF0fuLBHRHBLEEO3Kd9jolJ+7+6SqCQFXQm7lFB2akRP6gaM3rMQNve+l3VxGU1sJ2heY+islcm
lkV/plnjIRSj+tHXUxgNtYvhAHvVISP+bvIbSFhwII40IGzAuqoG7J446Y5KB3DGht0Oog6gbynT
KCxCVGAzDJqF9LaDUGWM+Mce/0E9rQsR0kHqDoD/truXNQRlpajync8BGciKunrAmcUYc68un+oR
0HQP67xorK02cREbs1HQ2ySlE4idUZQcRtjYd6WrkbuQ82kzMAMuo2nhaeueKvgw4tCXP/lsHsqe
zVE/jFhFYM1xoPb4Q8/1E1R64UaPrf2AtL0WE7pCI2ktiGhBeN/ILrf2vlTjo5chckR1FiZJJqe4
5FjyFQTnHgSIyp2pVRMFqtM/uTvbUK4gOcnFah6drcoj26dnPq7qd56DIBLDzbZH/h2Y+Om7HLTe
9OfPK3lf3OZI8nhBbH1/UNh/RU4u1EbnU5uEJVILCtOfQhKIxC/7F6h7YKhEmOY3S6sc6lvED6jB
fjKzzhOusPj2CkthycusSFhm2ucZpNjCwHjMFCZGKeYKoWvF73zKfwaeN0Rd79DnsdUPkGH2sZo8
Z4Pe9lINDvD1Lg4jkHdBENsB4gqO5PlBG/91ZmpOIGDKIpuKattazL1xtE0jT0LUgYqJTGMNmVS9
L5lvIVUoL1HkUILD/gxBVhqnijnYaxLnSUy996A9M9+UsJLf57bub4OsxiSLHSxMzNylaHR2X5Ps
OHmTPSbDZE3PYqTihx2Yap/LUSK83hF3dttmkVSbPt8Jy36lNsIQgkIONxMrPbiVg3LHPGxbTGHp
uJz64j5MXXUjp45vLaRpnBxYF+GEreptPhXBTjCoy8JM1zvPdv0NxNZlMua0vQvDvMe+rTz7N02Z
oyQasK1joU45BBojHRYRW9aeJzaUhEAnEhmFmql2v+ne9pIg7yTOAFQKcdXs5ierkt49Yoy6bWvT
s6/L5wdk2NoxtsnnudjqkZbWF3tqIb0mDGZsYyD7POVGFa9WWXD0fSG3QSYCsBcISsFo84ny62yP
oAu1880wAzhfjjsSZjhYy9MSZVVGxthNSy/BBDUkhbDVIwP1A0GjPZMvE5UC5zBivmFOyZB8lleb
VI0FcOJddkQtMXxkvfGOVlk32N6m9SvmHx1DtAS5ylmS/Da5pYNaF8vvedjo3WRccRzluYijdBdE
fVe5+8YTEC37iHSBNXhsbmdZym9EhnUiXRY8OljY3Qh/KiLEC/kaCzsfcFvLhVhtyPvjCL5eApSf
8zcfTf0tt3BgFbDzYcvEyNZHt9wIO0ROZwhwwBaCQPaTC252GMghsCtwWEUUy7AKm+XReKKEHisn
Chq5secJqcP82rn957XKYFlEp15Kw5EzdaLgkvBsPtr0zsKyjeXTg9TvaWj+pWx8kfnL5QPglQLg
spQ+DsiSsejQnAINmVbTIFHRKXMVkarMdpdvsXIMv6yjQ3YQhGnJUXAQdCtxDAjZSYKBEac4r5fv
sPYQixJaJ4B56mxPnWbx2NAHnSIVabhSdTrXxz47Hl/UzTxkVdbtEKqTzOz7zG13lVtc0TSvvZhF
XXFosn4aUlx6au89SBfO2Od2QhZQdaXyvfZeFgWQomuxzQRh8lSrOwuEaxLgCGr8+7WXvqiY0Ya0
lgjRUh3o+fK62FHk6jjWlauvFFeWvMfcTh0fVdHwUACb+No2oZUYW7CnbmTKiiocJmC311N5RRux
8qb+T/8t6xI1ANGctPWaD1NCcgBLzZ8vvamlc2Q2c4i09nI+zrxEsI+K9fjU6vZKhWilgS41jGNY
Io2lSRuoz/InsNNvfXe+Uqtceyvnhvuhrl6POHHjnqVOBBFzG+RcOJGCweq+DXCW+bV3c771h1uk
RFRuCITHyYJ+J8eCDP9I8X754muv5vz3jxdnihvCnBmpwW+VDrC6vMYBWHszi65LEUyrBztzwIDp
/bgBlPu8ofrGa/IVrVmA1PH//enUtRwg3c2MlHUd+dhYW3qOBL0mzFj7/YvOK7QvK+iw3aMGk36w
Xkj6Bq3hlW+69toXJW6WSuCXRuglQlSqItr6946cwis6hpVBcylZ1B2OLZn0pqPHfgMfmbiIKJxb
hBzW4ZVheeXdLMnFoeN2rClSfWSI96oAjgl6cgvGz+Zyo/xv7tQnM8pSs1g0A7cK6KUPPSX2JsCm
7tGbFCxyfI5RtW/gBZj7E5msGkOcX/6DcyNq/WA/mPmBjI8NcN37wAmCZ9RO7O+UQDygS7t67k3Y
3sHyxDfIjpuvDIyfO66CwF+MAc6I+c/jQBDy8+FenM4NYiU1dOj/WDNXcMAFvfzXG5ae/XxO8bOd
5XkGrtX3AeWHfZA5bIfsJhtHAwan9Vj0k/av6JEAw5hXftMi1LcuybufrqlQ1mQN+TMEdP5TNwFO
MS6/coZO89kbXzyDlsphFpakMBXXWURLepL5fFcO1itgLc/5jB0fV7AmXL7bWvs5//3DqIPiktPQ
MB9RT0RgEnIPf6VZ8UOl7MoacWVqXMo4YbrSkqp5OsJIfjNmrItmXzzONlBRzmT/7VR/5duvPchi
kEtHBQ9FXdvHnHknYDOfsjAFpPAad37tqyyGuL4acFrW5/aRaLNV2DtrjanReWoIgjTtJ+5d0Tj8
Fwn12edfDHZ2jY0yAtfnI9pmEaP4RHGG1Hgo41A+J3lmBSji98P0aLD+3YQFEqfDYbS+z1ZXbcFy
49hN4aB/htQ+yWaSmZj2NYr4ZG53Z8XTC2W1c1v3GTnU6Kj/gkYWe4HkiVurSs1t1VpZGXmV1d/3
CMv8DX8PfXZAFn9TqEBPcZGz8FkzOu5qV4R/0tlzr7nFVwbLJYXQHrwyJfZEjrT61UHF2jl/TdhF
iPFNLrf1laF+SSIsc1BJB4Eb9PaURbwp9nlvrnii1378otdOveVR47iQ70D8rvKfnbhj9H3w3i7/
9LXWvZilzJCPsvCt+ehlo51MyMBDyQgZpKg21Fd2Piu3WMJhQzYMXTVV47EOBxMHgAQBk9IXOFJp
2ivT4dotzp3r42Djzg0Mnu1w5DTcNDxtNryiuwZ2ySuj2UovXdJhu5EqP0Wg37Hrhf7FwPXf+QHT
v+FGGr4NE2QifmaFKh5Vn/24/GVWGpV/ftYPzzR5QWUHQzMcy9kPtq2k8t5xqi/laWBCO9/1w9Vl
HxRhlhH7yHI5bGoszDdZaB2DMr+yfviciIA7LMfNFPhpBJ6a42TyO3DgOpz4RR2Md5KjjbVkQ6DL
cdz51kWeozsgOjR8s2FLvvz2VqaHJfG1qxSOeVD+Oeq5R2m+j4AoBm+5hvEux1f6Wu/xF2Oq7xjk
ySJA4tgDiNRqcLbxLxLSrrS6tSaw6JzIAqp8CBTcI3UQumbhYKbzrpGdVq5NFhbZHEHEWmksrSFI
QDgWDiPVNZHt2qUXLVf3sAIiVtw9toW9Q8LtH1GCYXP5u6709CXStMBoosWIa8sSeiCD5PXgN1Iv
r1x9bbBdtFlI5eClh8f3aDu83xaApyKfyR3vnVH7mwpRbF99DPd/u9+U4YheAU+DMNk8kvLb4P0t
xTUq5Nr7X7TKcKLwMkPjdDSo5uBIMuqzp6+9/UWD5IhWKDEzOEcNtd/G6oI3H7oFatFrfKvP7SbB
/wFNR0aKtoP+H5l3KEfxtPsFhUl6Y1EdwJHepvIx9K0umUvwp8+LlOxRB1BfXH68z7OTcPfFPIJD
7rK0/Ho8srQrbktTAf0bmDHYAkQy/Bu9pk56V/aPslDeDw538SsyroLNRMYCQAzK9gOyMLeZHZIN
ziDAkstQcE0p0qTgSPXeL//KlUa6RKOKHLqjkQ5YxwcoKaLUgZnOAdkBeB0dZ5DpP1++z6fNiPpL
9n5YaihkWNkCKwo5j21+VcO1eNe1Sy+a/+yWXIQBzC46KLDqxWnzxub9fGXs//QF4Ycv2j+jrcO5
tiQUwk8MKq5CQD1hKGpM7pU7fDoK4Q6LfuCXvixQsW9OOJ6H/N73+7i39E1txiK5/PI/7wjUX66a
AkgjgNdtUYkcYXUBjhKSuwh7YYNKfRDDNo4dz+VbrXyMJV4/aEMIhST1j5DHF5GVwkEOItEV5s7a
xc/z84d1RjWZALg3nZ+yQtE/PU/nKgr7rwnD8ZYWq2McORHwPXoDDtTfevxVYFKA/uHye1n5yMsF
WDC0xmq8LDiqPkAVMFPhtsw9eLGdKbjyldducX5rH95OTssRFSQbnllk2MnfpbpzzcvlX7/24hdT
mbCtCrM6iqe2cy/n22r+c/m6K51rubAamsbKGokKuaod1MQRoS1vQ92EkUyVei0M7PeXb7T2bha9
GGXuUrgTnU4lTfeDTr+b2ulw+GdfaZlr11/04Vk1pXZZgcAB2kF5JUyDVDMr4zHOevwrTWjlZS0X
WZ2xLcPC1py0HzyGaf8NsIXHYBbHYWi+ckRK/eXm1irHKqhnPz8N/BVS+bl7dL6W+wXF7f+2zrkT
pK6UbE4ZhVGNh+xQhdNd4ckrP31tjCPn1/ah+SMHaugAXKlPrfsP+YH7DPLzphoTUXsRdlxRK850
OtrH0n+93KjOP/3/DkHwts6N4cMd0x6Zu4OX1yfLdX/wAIpnnbqoKw6CbWV1MvW1hczal1/07BFM
FB16rXPqy2xPivqbM1I3DgYvVtyqt5efZqWPk0Ufb7RM+dy40wk21QO3rX3hQTF8+dprD7Ccok1R
hLwVNaY48TJNfD9A0wV4+KNVfy363F+S9yFgynOVnYcSJDnAESF1nNtzvZMVWCjcl3Vy+VFWevp/
HbEfPnrttOVY+qyCR6eNHPoLMqWosa+MhysXXxL44bkpwiGj8sTTKerrX1mm4/aLU9ByPWpSkiMD
LDQnFfwZ4Cfi5J1BH3z5tay0nuU6knjD5NNMB0enSO9kWL5msrsGw1vpZ0u+fl7i+NCCUelUTc/Q
5EfT+F5iM1KKJxvWo8u/f+3NL/pyxSEN6QpHnkry4o0PtXnK2+evXfr8yj60GNEMYToTXJqFd6H/
zNO3zn/72qUXfdZCtrZvd8BkdEBxWCBF1eGUDPLKodFKr11C8FsFBYhRfXPq4DpOGpUFcCTxFDow
KRNA364MPM55FPhkHF3C8G2aOUgQYfWJ1eVtVdiHs7wk180BFJMTdKUGEnSLR5CUbsF92XdN2CbM
8q7cfu3LL6ZuRGfZnU5DCHqaNC7gcJ6R2uFU184vPj3so/4SlZ87qiWlopgOoNyMYEvae2n2aor8
6IT1JsxwUB7oafOl9rBk58P+IwYYgcypB5RSgOLQBf+G8hquc+VNuYspXBPqNkPTOfhOw1shs51k
rgsN+DVSx0p7W9LzC0cAp2C7BGiW7wJ+gIkhEr373rFrJzJr3+L8YB96ItP+hMTwoj4NTc4RzzG3
sap9IbAQbLp9j/PXeMgt71sV8ms4+JVx0V10fqeYSj8deXCEK0xDVE3SaCLp4+XPvXbxRffnmWGO
U3b1KTDwRnBPv56NHJevvTLoLkn5hRG6kIGPuB8KN6U/j+U+yEfrKAscH04CMtsSuOIrfXDtZovl
uRRp63YUoHAOec1DQXp16Fzpb3sf51gAk4f7Thbt96892aLDM4sa29TQCIV9iVGTmPYd/YYmiLQU
L4LL8TbAba+MoSt9ZonTT+2ZeGHpk2MqfrTdPwcUM2jaLz/ISn9Z8vShR/YR0F3Wp7H94ZU3rQnj
HD6Yif+9fP21377o7yoopbA6gIbgCIkn5zlkLEqDa5b1taufn+pDZ0TvC+CIgg2bp/SGVGbX1KqP
Jn96v/zrVzrHf5EtH6/vGc5gvlUn6GefBtLceaa7stdYu/T57x8urYYOSQY+Djlmv45LeWzR+y7/
6LVPuujRk9ZhbmVoLpkEls24N5m8074+Dvxa1NLaHc6T8Iffrs1YE1UB78Qo/PUauvhItkONY107
DnJzbahde0WLHt3DudHCVUGOOVTgPRbmyZzbXzrwhudx0YNDv2YTqhnkWAIBl/GfAq5GRV4vf4KV
drmk5WdsCAtgNfnRoLkb5GpM+rd9dZ28MgUtgUFs7ko+u5IfuQ1VPzujInn+pKt+N5wtXi60Ex70
z197lEUHdnrPGuYpJACWt9+yyXserHbjVdeyyFaa0hKN34VYMYnzoYfjwKpbNEln4AHT4I8X37/2
AOdv9KGxguzKubEVPdGsvK9mD5brKsd5OmTzX7vBoidPwm+QrAWjrQ+3tlMdmsqPhH9F7LEyqy3h
LQLRAV04wO3iqhep7/weBrP0UdivKvvitmUJcLFz7eiO1/ZJeSAQBJ79FzH37x5Seq68oLVvvOjH
XQqDrEAA2clrj6CWls5dU/xu9e/Lr3/t6ouOjAjQsUorEI0n8l6TJ28I4zn7N1tfkkJSsgTM27N0
DR8KhZTcZozULLKkzNmwVfa1xCfv8+GCLDHzPcCk0Po31Sn0vfqeEpLtwCPuDwWsYYkP7Efsd7k4
cMtrvod1DwpRVxZFpPqe76qC0QSL3jJho106MHl0Zu/BlxLVbeu9a1OiOEVDsSlJZj9J5tgvc1b1
vwPHgnlUu3b7PMowfYRx1fkh8oKfyjAnr12o7B0ruXNvwfu8LUxnpXGYlfZ3ngfoopNk9No4//kX
JOFiiDG6MUXvIL4k6B6Fuw8aBpvr4ySfLzeQtbd7vu2HAaCEG06iVh2cYDtD9sM7Bwuil4+XL/55
/yT/h9JCjd1q3dY/hQ58qNKKVIijQreKB4p0VPKlPTpZkrSUKVP49tzgJPxKHrraK7etp5HHXlbZ
5vKDfK4oRDtfLBuqYYKEU6npdDZRHcZunLZN7iMdr2BZusvDMHtWlI7mET7F+bHIs3CIg2CaSFLg
YBEqYbTrxOnOLHNZwqqnJUxsLXAYNfb5znAI+izcsc5rf1XsrEowyPz4CaESYhTngvD6ynN8PjmS
Ze6FpMbPpU79EwoZ3+QAFTCYB0Me3tnCuc8qc2+Z4MrM8vn6hLDFGxvtSUxDIf0Th3lfpvLAHHLl
0ittdomJhy81n0oPQ6YYwRrJYUpibwVAgJe/9UqjZYsBmfSDVXPSYBMOGHmhsx/CF4dUyp3rwtJf
BVeWuCv9emkWaFMude0X9glFbIrzFzp/87MCVivWAjZSVNdArysva+kSkI6EO8viwYmL8qFi2d04
jzCdZc0VpeLKd14aBUDULkQ56eBUjCIufRW55v3yh1h5Q0uTAPOrXHsOrmxg6xkAmjF3OX1qgPe4
fP2VD00XQ1/vd8AcuQZmEAmMjYZ60sDzzMofcyq8h5K0oJsAFnPtnGrlRYXu/4602ZT7A7odBsP0
babHIri2glj5wkumFzgKOMzWmpzK/IaaNLK1t0eg7JU11sqQsYR5wZtdSGSEklOajQkFXM4BcS3s
XvXk73HM6vB/l7/GyutZIr1g4AxoNabkVHnhAYy1X1DjX5mGVl7Q0p/GxhqZQikeAUDBPazBOF4J
x1sLzu7N5d++doPFHM0nQPeAxXFOOXsuGHzT8gWMtejyxZ21N7NopzmgTZxkPT2lPcBZ9Ddz3hRY
0IY/zf2d1/2x2YMUr3ZzP8G071mvgb4We/3fTL//PzgmS7prKafChYzInMjYJmAxxm1fvYDtFNd2
/d70xXYW3aksR5DVuj8Tm3UCm+R3NWaHmkKR1RW7YvZemDVc6bIrL3opcoF9EfNoNXqnnBsIRf4W
A0z4+koLXBsPzjf9sBSqsVGhrQGURFRt1AhAFWrvyQ3ModI3E/8aMJfQ81f+cBe3JZqCy+Gfum6I
K0QUhMB22ddchUDe4DqffLIlmBywK4fCSOufmt5Jk9RYwQMH7eYYMAqwIiPmXVeT/ZPDAFyimoFA
jUgLnz8gOQYMi9Hy7txsDnZmxMnL5M5uTNpwTuOemGmn4DpIQGPQOQZKd97nIsUW3gYUaCuyDLik
QJOjscLslsIgnpQe/MPDXKVvMEebjRPKbieKGaBZXcP+6oPxsh1DQKMtZTVPACL4W0TiTACuEroT
48wTjQLjBn7dfssHNRzGSZhDh/Vw1GbtkCBPYzrVk6Z3DphlBzevAGwGau3YNlN5DFri7PE9YR8s
1JCUVW/u7Ta3/pZ5/wLVmP45qT7dWYp7sfFrIJGgTTsSA6ktMicbdQOs5JRk/jhucRDobVjqjBvE
hwx3tB+aMVZ5Qe96R3VPpPXOFl6Cn19VctP7NZYmcrxL7V/hbB9AzuSJrX1/14UVgFfgNKnI8wMO
73H6b8Ae/47MiCQBh0J3yTTM3qYPmi4m1OOA1w/kCZi2+ltWaOGcJctDEXuuDt66lIH0kY/ie1OU
0Mt6bSBMxH1gULwqU3Yy2sqJYQaaEt0HVjz2BMgsqPAeWFbmQcLJDD6TRcEdvDJUrfSgYDFSFfYs
ZjFioFXIdsjrHxbgekjtbIFOMogBvjweniWvnzTwYNFNM1Xask8BP0LT5bGTSe1HE5xUG0Aq5h1e
GhQJYwbfM5JEI94Hpr/ydGuDz6Lnak6MFLx3T54D5h9og81zCLXIYWzANrn8bCu3WDroFGU48BHe
gCSc3j7MdRs+dCbzNq3D5tev3WKxvJ0LCuwntfWphl49LgfRA75TYCd8zga7NnGsPcfi2AE8pBHs
wsw90Xy6zQL33ldYYfXTr8vPsDIjLv10jdcErgbU5aSVAyhI+u4Ikly+9MovXxrpejo3zAksfSJq
eLS6KenSaqsr8e1rlz/3nA+jv2P6EEZ5ez7ZQsPamSXK/eXq969d3P3fi4tSkKJkvYcSOy2fkP2W
39bYyp6ytpnVlRl4ZTm4VGsau25ZTWrwJX21C0f/VSkb1B9k3PbF8AdwmF9Q0v7+2vMsWtFsY5CH
Fp2cQjnGBfFip77z22uWt5VGtJRsNiAIBkAg+ggbGyDRDEoRBby5Ilc7j3ifDFJLleYIIEtdIpD1
lDXfM/sm19XORjXA85sr7XTt1y8aUsdaG4gVHwDDsfwPZ1e2G6uuRL8ICTA28MrQne7OPOzs5AXt
0cw2GDN9/V29n3K4oZEiXelIOefaje0ql6tWrXUzjvNzAvXIy8u+9tsXXtz2xtoAC4+DAoY+aDcF
xdGsn84yHjYFbdLlSc6/87MFOtvfB0OQDSiTpTdOYOvsODq0Pf+1MTPjfSA1yHogDPUX0ltbh3Zt
sc5//zAZH3Pwx5HCOjHcHMFEnJvuHP1c/pLPW/XAokj+O7ovmZly0pgnUCEEYMtVN8A3lLvqgb42
78wBaVvsKyQpQ+tnd2IHJ6qum4O9Q0RxdSZDFI81+EmAJniqQb4YtC/ZsDODLe3Ytc1c+AT0cpEG
0BswtfdPDTA9neuGCiTk/hbZ88p1vGyqMS13sKaysk6qvLJ0jSIjQsbaDnp9a/QvVaWfCnl1eaVX
fDNd+IO6h5vhWW2dnDRNwDzT37fj9Mh5u/W8WFmsJQA0bzKrRK+CfRK5+dRDlzboa9AK5mgbQJ/g
0Gz40JXvWIJAAW7rQUWkmpNH64g64HM07f1UbUkcrg2/cA0TB92eW9SIU7R1S5vkmHH/xsvqb5d3
YcWYljBQbrcEXJhYJOW0T2llPzbmsLHBK05hifdkSecpqYrmZBkk6L6b3veZ3I0J6AR/X/7taxu8
cAReZbrgFzxTZpgZqH5q8A7di0QEJjpHLs/wD3fyiWNbojx5MRUE9tCewGA/7rJb++iEoAOMTPD/
hU4ApnoVGTd4SeyS4PjEo+S2emXxV0/wwtyTNj/DixPzBMrZJsR77MoDzSh4n12Q9rcbzYJrJ2AR
QuZ+rV1m+s2p9wsHLK/IAg38/vL6rY29sPEKhKQDZ3xCC462w3RKftsplu7y4Cvna4n+lHxMwDpi
kFNvFmHOwYjJ3ZNhDIFrgHJUORsZ5BWXuMSBsr6rJSiWHXTsO2CH74PR0EGegohkBLvpfXGG34tq
45tWrH2JC62MXHLbUvTfZDWUD5RugtTfampcsZglNHQCZ8PIHSQXG6OpAjypzQBNBQ8km6BcO/69
vC8rm/6v9Pfhfu5oYzMTGpkns5zjqRwPufA30tNry7OweDCdV8BFaKRD0MfqWj8NAH4lhCIv//C1
0RdXv01QE0gz7HSavzTyp+MwcH6+XR57beUXplwxSJPSCjpn83zbsbh15mch7Ssr2RKLWlv1hRlb
JahZqIfSvGcn5Lsnx+ZtzpIt1Ofa6AtDLofMZKrq6lNeqFcLnYCNM5gbZ35l7CXks9alEGRG6O57
1rXTqWtNsw3/s7KjS4BnJxLd55o5J1f2EHvMoun8z2wrbF8bfnE3g73Oz+amZydDD0Hb7ygiQ54/
Xz4xa8tyPkkfzMhFE3qmJzyLhUhFAIaIyBu8r5moff6gD2MjC5VKopg8NXoC5zwH/1/hbVViVo76
EsPpMcOfigycX3Pe3udd9VtpD3IcdNzndbNFCrC29AtbNcAp7+TSFaeR9FbYqi4POdRFw1xPW23s
a9+xMFnf0e4ACII+gbR6Al1c6Z+ctuseFTTmrrth6n5+baMXlsumWTBjBnec5sBvW/zgQUPja0Mv
zLZLEqedEeueOAejngfm95fenarXy6OvLNASrGmMEDdUOeAiUBL+ZoA7HPzh7O/cp3kI8uutO2vF
DpawzQzsyhZ0gaB0iPA0hiJFu3O1sjee9iu3+79ayQdLmMqpAf99qU+WAwNwWZ2DF8EisZtLO8qk
s086bsXEn6yoa8dvlxduLa3/TzPpw6wciaPBV9I+JbTwb3mnWMxGTZD5Ls1DzxuomxKF7IKJAxe6
oocchEn7dOtkrxjPErPHahBHuuAwPVE7DQew38JmimHD567klJaQPcdSNlj4MbhIx7jIwVY+lpAm
Aam7Z4ZCoeli3Eo7rH3Hwv96ZcGNfPYg92WAmh/QAc9NQ2PYcMBro5+P/YdNUmYj0IONcMC3hv51
Bp4IFPAqAS8o5V+0oPPUH6dIUX5JzBKmX/RPDNzAgbZr8KwmxtHhm/3MaxZ0/vuHWaqa6yprqTxR
s35uCbuadL8RMq2e5IUfhma9KqVC/j5lvXeC33evORiwv1c5go/IQFpoAPty6Tw0hgmacCjh+i+5
5bt2fNmUzlv9yQPtX5PMh2/zW1Kn/VCeFcwsjkoK/daCzVZA8iIUk/09b/QXJ1p4aTxmh7by3eFU
1X/d9q0HmTCEqYMpA7V6SjcmOe/7Z1+z8Ney6o1+Tr0BKt6q/DYgQ7LTLUSqAhPAyK9VJZZqfwC6
NZnnu+Asr1gSQeCXH0yry+N6nLZoRVc+w1wcOPhraXpj2p98cPNMc8j8qzO7++UdX7l1ljBRPx1V
Q9AkdBJGRXelsua4VBBCNbqq2Pkl30r6rljNEis6y9Ea+9YfTtkIrC71WfmSGDjKG1Hv2hotzpPP
1dzKkvrHtHpp3afWjLOtvMiKTZiLU2SD0ou7pWkcRyeHGgr6LvEgNqz6KvOOc2Nu7MMKkoEs0aIq
YWLShBlH0tdxJYtIdFWM4u/OyY6mQV/c5JVn47GXp8wFTBsqOHkWeXTjWf75+pElkHT2lEVA5dKf
GlBWq4ZHlJ2Yo3dfOWRkidNslWXhhm6mUwbaxRT40qyMXWdC4R2g/z0gquXGRP+6wf7f5Im/uGUG
1cyQ7+YtEKHdADIoEKbHFq5K5BhciDEKd2y/uZDX+FuKBJJwo8ClavTuIxBINjyP0ru8nue4aUAp
BdWMAkViI2uav81YnyvkBfkDySzk34ZGdKE/FN1dlWQoHSuIwpsnaO1R6K35OgcRu9v3EDLrIcV0
eRE/p6FyyRJtlJGmUA44jk4pz9iLCyk2ME2heykNvdxHoaNSDorbxhSXYO/Ye6PjR0UBKnUFcT1Q
5YM83XbU98s/Zu28nP/+4aJgLq9lq/rk2DLvOumhtVJUe5wgsfGxn7slssStWnKclGMm3rGquntp
VTdpPr6DoezRrq0flz9hbYrFXQtwgiftZEbZwXqzmjsHAWKtvs3DlmdduczJEtSG10IOlZHeOzIQ
AkgFxiW/O1MYoY+tmpo9p+cwND9xxF3QWpk2MGlrO7PwhCJhOBfg+Mdn+S2UWSCkkaPQ0nr5y+V1
W5lgCUaj/iS8Ghymp3lKo8wsD5BiOcGGNkz484uCLAFp7WS1FpV0PJkELbGshTBsWfUbxfGVPV+y
o5PUGM46KtapqZofbLSsG0RXckfH0fvFR7A6Xl6itWnOf/9gHd3UoDkSEsMn1/X0Hv7gmeS9vq4A
jolsf2QbuebPbyayRKDZnZFADwvlpULem5MZFPne8s0g6/9spczXZliEHiynAjyKLphFqC2PtpBP
iRitUGcsibk5PIvNFvi1JVtYY2FkRdFBBvTomt/k9NcvWNh131LE8Je3ZO3U2v/dkr42dKVT5OVT
/sgSKKqgsxQPKLZhFJ8/fEGc/d/hCxNlq6YeEH/I/DGl6OQf4Bfl/N0dmqtMZBCF7IscrArdw+Xv
WZtwEZXoTDnpWA3eEYX0BvylxXToeJL1QWEQ42owm2IP2SYn0D773dYgWbo87coyLhHTOZR7qE1S
3KRDEvXIqKfFHBuEb0RBK+dtCZieyswoJyReMTzZ2TY44Sfolxd2E2K+F6jCbGnUr3iZJX7a8TlS
up7pHaV0Yn/Kfruq/lqKhSyx07kJjSFwKXrHkSd7MVu3lXA28t5rP/u8LR8cy4x+gbQFGfTJUoYI
M1f9hXrl69e2dmHrhjFanRg6/wjJuVdWV0/OLO4sXz9dHn7tOlyCL7NU6i6ZQQ8A8QgNtc7pLMZq
jlFnOO5B09YKfSeDVGvKkysgyeRDBaPdyEuteJcldkyz3LW4NujRbaBjWEBatbhO2asytlrh1iZY
2D90bdFa05fJEeJ/TTCM3bNbUMTtDYgd6FaWds06FjbvW7mW5ZnIpmkhVGpDYY7y0QmFcEGnmckz
g2S5UW1esfMliiwnludBjbAHF9NTPV03yd2Q310+CGtDnzNdH85wW4q2bzIDzfx80gEoEco08NF6
8+g6KdtqKFhZKnb++4dJoP3YJWB7BjhbcHfHIEG2SzKeP4mymo+VHIorL+PTFxdrcd1no4d+OnVm
SAK3P6C6wYQDXua/v7ZeC5uHhryfthyj93MdWqASMp1vPd3yuGu7sbD6KUGSllkmYojeLfe23+u4
MZ1h39p9t/vaByyudlumNfUNtzlVkKOC9nKRPCDTrc6SvHRjB1b8Ilvc7imBMPRwLnp1RW/GZWPL
UBpgOfnaByyMO3M1VoiYzUmWECweXQ9csJn72kARcGOGFfexZGFMECFoJv355NDp1RrcB692G+iJ
G/eZsL7mA5eYPjUrSrMZheR6dKBhPYfctKK8cUIr22qNX+mJwEX9X7NLOwjctdx1AFLRzsFqoX+c
ei1/rzOR/qz7RD8YrcWOUwtpuLFovRiUN8BDoUUQ9M24IU6CJpC1MdX8kjTo6GhYAZn1YRy/9jha
1lh6o2ghEEfqk0OeveQxkXeju5EIXPE4S17tUlhQuOIIxpuOv4LhyjpAwtsPS+HKKDO4fiiMTUaz
tbkWDqduJdSQEYifiHk/jdAYE4BsjNAj817RV7JxJldsakkaaRgTLx00NZzYfCDdGEA562tB5JKx
u7Edw/Wyc3uf1rHb4wYzsmh0txpSV1zaEnNIem6pguPugnR10NovfXFAwP/F377wNL2f5A2aH/Tp
TNo1BBB7HEIFgqibGSwiG6HS2Vo+SWItYYNonWW1qRlyyrPtA3+DLCkEdq/dlgNFScafWZskAeRz
D5fd24rzWUIHLcJ86Upg4aRxnDUEtLNnUvSR0fnx5QlWNmQJHWSQz7TIOffbAJrYIVNF6sCHouDl
0VfO6RIxyBpHaH/OEE9k1hsaVuyA5sZW9X3lmbUkjuyQpMl9Y8R7BxqMoSlcFerJVXcmGiTbyM3F
eGP4aLWoVKMgDFnNWwmwlTVb1mmpLqDk5oF2rrNZ4AEL6448GhN/Y9FWPMiyUMuZSCdXoIg1olsg
DxwPQoa9aQ87Xzv8ALr76dYyZdtvTLf2NQuHBUJSWzsZ4m/CxQQRnMG/s+2uv8upNW64q5VTvIRe
pg2DSGTmeUcLT/BIlT20WlgxG/g4twQqIy2sjUfq2pk4f+SH2DIjJtSGZ1AZJq5+1QmF8rDbzEE9
VNfcp+COI1AC9cZ7h6HwfPmMr6zfkite9CBnzHSKKjCk4FM3C2e/D/Lqi/mqJS6TSYUQFhSKR8in
BiUKyh1a1yoLou1b523FpTn2f9esUyCxdoEAORWlPb+xXmQP6PcwofjbAshqqPqHXRtnPZ+52Wq4
WvMLi6gtpYnOeao9QHynO99VV57u4svbsXYCFg8xINqV1beo/3jp/NygShCJQd7qNNtxjta2Hv0r
Uz09FXbx6/KEK/u/BGcO4PT13BF3cUWhdF6ldNdn1sHMa3fjgK34gyUs02q6PBF1UZ/q4p2rFyMB
VN9tA473uWeKDcNZYYogSzym6c6WXTWjh4exHKNej2OY5dMYpslQ7UApkO4dEzqtuW3wh75Oa4Qe
TnbNm3NXJJBnVxBRK7+P3C5DKELrsDdnDUik4wcmY/V1C+2puETNd9+DMjocJwB/wGSlXy/vwdoS
LXxY386gB6RI53Nc+WDoZkgj1P5T36gAIu/7y5OsnKwl2rNEzaO15KRPwjGhzmpC+7iMKLkiRb3L
IVs8gVpxsh4vT7Z2qs6W88GRNdPIB7eZ2HEGCBfq0sYImg3JbgGmyaLLU6zYPSH/naJqkqo0IfsD
4eMj6351Cjq36QjZ4ecWUhdG9kX7WLiXFMBE9CuBYt4dnzr3pket1Hi7/AVrO7JwIx3Nuw7aqe0J
wl/50+S6LPaNgu4E9QM+5yO0d5vuOOaju4cyvLXxmlibdeFhlBLSnVCSOin2HXLGgSfSG0ru0h6a
YPMU1VLE7VYr2cpcS8SooMSDdBqfT9Jvr6Q1Qh3S2Fe1eV0DQ9VAA36Y2tgotrIlKxf1EkVazkx0
ZELNyNZlmGTos+xEODg/qL1hqCvHeskUyks/G8ZJTyfRPU7D3ZTVAaUbj+i1sRdOoHF8xQo99qcM
bQMH9IaKe5/SKSwh2fnj8oFbubeWaFLi9Rn+l0IIIJW3hUNfrNx4vjz02q9fGLzf+HmFpnIUQRgL
OBA+ECQJCnPrxl3xkP/c/gd/YrWop7aZAf7ALmuPqZ2DKVdgcRqjF2GNh15s5yp/+tq3LEyeeMlQ
V13FjnbmXmlS/7Tm8rYQ08Pl4f+ljj55hP1Te/zwMUpq13ULZBDR0UHfShMabkQZ7KGohix0Jc+j
HJmzOwqpQ4DlZBLx2b2be5OH7jiPCGxoH/sss/aQn6WgSzeMoB9tpGx7WkSWzvgdaTv5o68S/Aso
p8c0a0mYeHb2LpjnHGZWtLucsuHkC1GHyjaMqGrtLsj7gofJbIJcYM7sI6tLGhpCMPAiFV7MVase
Bp/jYZ1JeWRGCl12EN2H7tTiTtdzusd/4b8QI0W+wOzYVQsKnBQW0tWxkzoqSEHs0gSy1SkU4Mk4
B74n7h3SPpTV9AtE88N7nZjjbwklpyGYnJzEgJxb0JKQEC13VPvFmNdeuEDLBcAgsRk9NjPzgtZw
buq6quJc5ltBz4o5LEk6wUxCh9xqQf1cvA4ODaT3XU1bubAVY/iH8/lwfvyOochUgx7XsuprMnqP
1ey9G60RK997ryxJNyK3FQJr8g8u8mEibdPGUjOC0ZFYyS7z+11VZnvB6feiyFXA/P5Zlfom94Y7
OrSHshjv0wTCxZftZMVbLRGDfe+A0rOyIc4B/hiAD8I8aTd87drQi5uXQNNNuD4udeL+Gk1ovH+7
/JPXtn1xsFIu/BYh1gQApx9k6NyRwDyl5Ra17MrPXsKBp7aWvg22CSB2p2+gF3+Z6ZbU7NrQi/Rq
VY8WaPckO3ZCPWMPj9RP7y8vytrQ52P84RRNvg2enrP6N++bBHx0AipMdrexkysrvuTqHPyq1fMM
ylQ286OezCvW0yDtna+dwSUGUzYedrGyQEUM1dE7cIKO6PRKrPnn5aVZ+/XnJfuwNE2RzGVBHKRi
8ncXj2M07QRn9pDLo68t/CJC5pmmrO0d95hMVXVjVdl8KIBT2V0efe232//97ZYr+FCZkEJMZPfT
kFZyVDY1IqJpE39thoWVKnsEpbWEJMWgSOzXfuQRlO01B9Xj1yZYmGvb8t6CqskMMjgWqHoO0rSD
9uZWMvrz9beXuEvXQ0kANWf7ZHhNt1OEdVComrKNYufnwa69xFWyApbUScNCxGWEc07CDle2x0jg
5hunc+33LwxXVBZUYHx4swz8dYMJcpmysLZIvj9/vtlLOCXS0LPVOJ1A6c4WOz5ZaidA93g0nX78
PWoDwgyTmx2AGHZ/X97tzx8j9pIWU0CZzZ6znMG1zXdkzG/NsXquGvQgm54Ta+kEVt+kIS2mjbzh
5/e0vUQaTl7SuJjLOTbkAcC5UNYsTsR7O/0Q5pYy8udWaPsLG5eplUMJmDlHLeQO/THXLTDcbNqC
1659wtLIkcOVJUOLWDOYP1RJfk5g7gPbbx+SDP1/Tp1tmOLaWVvYuqysIU3puQEq13ci62+82d2I
t9f2fWnlAknhTuUoQuTgyoXih+lFqn+DdgW4ng5pekPyra9YscklgHFIp3zmSp3RyFMgUrLz8nfC
u1DkNLp8iFf2e4lhRPOvm7dJI0+MV5BZHK6cqYGw/bjh1FdCPnsJY6yybMxr0wcUfG6Me1qipz4A
YZXYs1TzPeyy3nV9i/AAprs3K3BojMpLdqL3jF/CV3qjmrq2kOe/f7gYfY+mkFwewTZl2pGqvun0
t+XlYZJsqVGvTXBe348TENaCvaxr4ZvpGACpcGSaPhuTTcGQu4WkW7Ge/+N9Bf+PWZR0OHnZbPPY
HbruWam8/VZZvroex7Td+11d7S8fjU9NiJn/x9A1gkTTFJ46FVT1eBYy3GdWcXV58E/XC4OfJ/2w
XpAuJ3kzEfvYJK/e8Ogi/FfmU1Z8xUYx/MKN9ULNHu51deLDhCpOk5zmor22Tflk5f5RcgmiAJYg
B/4lO8KEC8fWk8SYKEKuU0r/NJ0IpvQ0bDUEf2qjGHvhy0g/aZnpGRsBGH0PTH9qvXfDVjvHp4cK
oy/cGXguRsFE0kLyr4r84g4wyTO5HQTbfzpusuFmVrZ7ieiY1Jh0Yw06/7Qd95aY36cKrY0gxPuV
lJu8LysHdgnpEMI2O6cHcHaixtFl6Y3jbwmvrGzBEjIBzkC/c7OkOY329WB8k0ks9ftlS1j71QvX
VDspeNDRq3tK03uLfa+Nx8vjuv+YY/8vL8TMJXgBvVLVXHQVkL5lZnnBaHb+kyiaoQe4127udQfw
72wzscd/aVrBPE5GMHW2ToLGsvmpyjr7zTMbom+cvGdQ8TZloa4qX6o6QPWoht4UyBp/m5Q1Y8CQ
bsH/xaa3wjJpGZi0no4qg240OITa+qoQeXdSFDy8LnoFwa2K3qpq7siTZWRQeBgGqGJD3N3YSx/w
QFrN+uA12rwFQbRzGKqEB8Kp1W5ioF7JLbIvm5Y+gDQ3A/umPb4Sk/q7CbRTt62fd88FBBe+A3nC
y1BS6ZdXbsWHsGBURC3kkl7dvBgiZVoNJEbJHXPSR6QHxhBP7Ud4jjLsM4L0h5umMT7T2I3SBxeU
GLygScQUzVaboE0CDZtirGpQxldq10AVMJj6cgqalMx7r7DNHbpInd1s0CowqJHGVV35ETQ5vCvD
lbt6Ko+pLsvHzNN/wIkPOnE+3XYGQfw4weGOzDprbNXI9+TfjGFE7i5rm3BoDbW3y/TdZzbYk3z9
PbMS71BUyRgi5qnQaQnRZgKpkrBs2JNVQhvl3A5GUzFet7Z7Q5uiDdH1rwNXe3wnE+vQT5aIetJW
cdqZL15tvoOOewjqSVd7ZBb3g+2kQBTgAzPTc+MK5eIghWr9zlbNcz7y31oWf/1WXNuUPZu5Ve89
sKXpnr9Uw7SvUE4H+RLiPOKMJLS97jpPKAMVU2tG3Xiu3+XJbu5kfczLkqkA0lzzM1jEcCpocl2f
qcSstImEX8V+jyYL9EQ+2zmL8R6K/NQ4GJn/m9rZQ1U7/bnpWAU840ak0TUTzNQLfRNSwT2VHFdx
uhsSeVVxNwnTmhy7KQcyxh/uu8mr9kNZPzWzo2/tXuugMvwxBD/bm5+L/MpzxZ6S+WiYOVQrCw7i
WrecdhppyZL774Nb3JBCoCNNld9xCZ8cn72DRvONlxCAa2bQrwkCsUK3U3WkJciQEru8rUbrtfCS
bybUOjqKLjCPqDj3kz1z1AAKGC/d0bKeQ1JpHuGiZ5FrQ3Gty5pdZhlJZIBnKWA2HlFsyO2I9uRH
ce4Yq+gbHQgUa1L+E1WMO4n0btDn7U3XiWu0gd4gk3quNrCgAk2LrMdT35NHlfmnuSR/xrb8aXuc
H4hsZFCy7tFrzOvSye9sp/yNnp036pvXWMOj8B0ZuqlD0blD5oNO9JNf9CQYOUSNod5yTaX4wYR7
S2bGI5GJX/ngWVeug753z/Prq4q0UBwvk1ckkoGwne02MO3ODQu3Fkh2OW9ZbR9zUBUHpCReANku
BNnSvbIzM0407WKD2z/Nij21xbhPwVirNLvFq+Y6yZP6V9UPZsxkBRA1GX61WS13Odppgtw0b3Ju
4LpLgbuyR4K5LJOhXuU9V7XRRnWWv8kSB0lk1A7mpCVR1qkGUopu5PfkPbWGZ1/LfaLGXZJ7p8x0
y9DzqB8TbQyH0hFZ7Osix8nuBFIYKCHzisaZN4R4OQAN770qxxCvlVGTwG9pAoUb/4XO/gzLTfIf
GiDEsJxtc9/3OXyrwOkuClGAfBfJdII+6hDP5xgkwYAhDmVg49WGEwGiZj/h37SjeTDX7E/f2vdo
kYZCUlLxWIG+N6Cc3U0uBA2MonqVlbpBk3EazHbKQzm4LzR1fuGZXkdV4tsh4a67s5AzDSfXd6Kh
LyEsMRxo2vbxDD3A0GH0yprlc2eINgThhH8PxY0pHrh5l0/DD7Mq6siHREfQFRKCFPNsRFbiHjun
uoMLfHLzHBQLVImADsiSwN3jauJlXFSFDgzodoRFPt2McpRBrYwiILMvgrLvvhtG+83Mm8eC6Xtp
z0ZQ+7INQVach+gt5EhZNM9MN3RvuuQXGvS+cfcs+MVB0W9nHrrTu3dAUiIoPDkRpdIK2tZ76ki7
a5VuT1mqromjb8aJPxa1uPZ81J5AKzxFAO68OXp8rUE+GA2SHBvq6dDvrLfZtEvwDeM/xNvseUr8
97oZ3hO3OzgJcredYQNIltlvWWLI/TgN7zO3ZJwMuYrHTvUHghL9pCALWjchn/uYMHVsTQUs+GSC
7g8Uv4Gg7E5AOwWIqCZk6ZQGRuPfdRWGN2lxkHPrhSYkB6KJGBWu5jIGGMcNMl4PsTeOfzxfythG
aBzM5gjsnMePUK18h6L6EOgx+4sLp4aCwQA+MOQucr83w9FvKh54uaQ3k9RJpDqHg6/Znvfg9ULT
vxdSMIcbuGxDlH3vDKNgO9ejRcBtvZuT4i8FsKHVUxXVjXuFjEkGUkg/TGp1osR8ZsCnIeywj7gY
ruu2dYKKiO/TPKc7dPQWYZ+4dcxaKq7MyShDqLgZMUDZzT6t6jw0DHSzdiPucNHWXTgbxs+uNPsY
jNxVWI2okgCdKKFmM6IIlXZyR6j5UHNiRpVo3QCM1Q9Jfe6lNdsIARHfo0ZHcK6BjsNFnb2DzRn3
VjuMEenoU9lVdjCyasR0xflglHNxOw6dvkfPu3MyOqw+enaLuxyEPbim1FWeq9u5HVMci2x8Hvvp
Bj3SaVAhiRrN2v7bqeTR4Ro0iJm8MQdx18yVCLToDhQQKlywkEhAr/XPmrDxYINQ4Qb/3sJZIG6I
VgGGgGhSsZFkRdRaFu5mGz3B/uDYD+gXze9yaRWxPZhJKJkQr7qt/l1gPGr64yBkUDllVBtZdZ0a
EBnuptSGPbw03d+qQstzAybhupshkievepY/aEED01VWwFtwVAwF30PaBJc5Ee+FRou/32BLOzua
C/UAUY9nRcuw4GPYJd1v7ZEgK8bbWjZA7I97u+2soNINaukupJl1d5sVWdTNaUxl/szb6wEhamkO
e9OoWThDIUR6ZF9bImykBSrq+qqcrT2Yf+4JIMSgSIwlgDoTQDgJilaWPVyXXbvPnS4wSRKCCfi7
08lrQAPeC4IaSjdPaKlDrdd20TxuwufiukrDlhl7352hZdbzGxtcEuDlDkujfa2HfIfejCsEKBH0
MO+RbAPwdIxRyHzLBvZQeb8AgghcK7svJwM1VWkCblHc9Fxfz0hhA45chFSzB5EXqG3iWoYIMN5x
7EVr24+pySKWz/2hLLMIL9ObQvrRZJB3K8evMjJFEGX+SXleh7RGiGqbpyyTQNf6x9pSUUNwe+Wd
+d4i1q1wNSk7zqTdRRpk7HbGdjyrrpwmaSIHpeCANj3olqejUZx7WZL5OQU58oAWB0fXpw7BFSXk
IUfbXEA9gRsJVdbEAJF+4eD67TNx5fSvtH21e/Pa6dMIOSk/7srSDFBYgyhemZTNUVALuZyGQlun
KXey8d3Ia+zDqCXds8b09lopa+8r41rXRfo34R7kbBkpj6KH4hMK/zc6d/mOWnre9Ul/xWwbbqJv
rtoyUVE69w4PeD8UYWIZVoyHpYprWYJMod/1OTCoKEL/KPzh0KvGCbLcu5nRVT5AGiogHVau662j
hr+X3CQBBPLeIE/iRkll/yClCK0payOI3oPQyyEN3A0WzIaOzA7c8cLvwxYC4wfq8uxhMCfk/khV
hmlHXVzqcMINcdrYVgKtL2nnBFIKhFXS4W+eGNRzQyY3ZJQDsdjK7kdt1MWdadreT5xLcZAePglZ
Mn5IdYWMclHn11BZNa8zNKPsue8puNS5IUGRdiQL1Sj5g58iogWfh9rRHAJtQcskJ1cWdWmc8qLF
Ow3KH1lAaiqTgx6V/FFICN0FtqrzW2VN9U43dknR7m1l10Vpzt3/ODuz5kZ1LQr/IqokAUJ6BTzH
TtKZ80L1kGaeBUL8+rt8ns7hxnFVXruq7Rg07r3Wt+5yBe7QShP4sa/Uei7ccJeSQAOQZjPVyttJ
UO9XtBL9yaV2eaUdSM9lkE+uuUtBYIy+TucYlRyaZtii+u8XYA2ZkofKxuki805ZKTeF2RXx35ip
K7/p4reeyyn/KmAZ1eWoZaDMU+HgyGa+w2UPB8jIL71iHxOQDpoe1yDcMr1b4bjXfuyFas0S5Ai9
Q97VeZ4cJq+SFqL4EhptM2YowVy02hf06NpQlyVJwzyduwyTkztvMUhGf+IesWmBhnVx3KbE0vta
UevNNvGoVmDZ6ZNIp+n318WHS/WSRf0NMdGEZGePdNYja4JO0IEYHn94JXOuVJQ+7feguLEouIF0
4aWwB4n9mKRPOja7qWZ3fTsU/iDYtkbRwCnFlabwhQG8dDmYHm5Tx0GJpu+eYTnQ14CZl57SovTm
nZcMUlO516Zc9VaPhNGPsvlOt4iTpZUhmSZ30JK3hwoEswY0Ln5nIV+mfHSdb9mH8RXnd/OvOTDP
vSMnC8GWUZ/dzJF6EcR6/XoAfd44wGcv5tdg8dzqxqE9KEypFVx+eZCE5RN/w/UXAPaQmyv6xQsv
YanGN/VYmz5hco8cisKPsZmAwHgs7PnKVLhQ+lzSkF23dI3OPbnPWiSUjGkYN21oewRX+Yevn9WF
NWEpubdl7OWIb3T2kuK2yov2fS7HxxrwBh0h7dIgaCP4+ps+fVYeeEL/feExiO5UNbSFIJL/bbr8
N03Uvpsr+c3PX0xqyEgRdJx37JCAIOOP3ogph2PmqgKe9cq0+HQu4ycsiulOYiZWFMBqC6nNE6AU
6bbgNmv9r5/QpY9fTOmzlArXdm4f2ljWJzHwCSvu4FzZdS48/yXTIHUynAUYR0aiMdukMt5aWd4e
3pHvmZHZkmpQW7bTq8YwNC8sFG3En7JQua8klWv8qCyAAvd7Hbkl1kCNZcLSAfgjZmWBg+JghkJH
wV/Kcvf1m/h0VnhsyTbI+wgrklufGUTUu7cm3d3BzZXuwA6IlI/GZIRaLC6U3/u28xv711LYFqkw
1ZDYB1LS98ZtbxS6KUxpHrR1+6t1eX5lgF0aAueB968vohBlssF17UOps730xIdw2z/Ek1dALZc+
fjHDO6dqK5P3CAax7FvFvZUoYa7rCrvZfP2gLn3BYoo3cBqhUJQ4h57gPoqab2S3ARmvCQz+kYL/
32kQr30xvxvW0QohsoBQB04gnvXRxct+Uv4d8qRWedBt2ZtCC/qBrMsQpeO34QVluF/kB4RYXujt
iqC4spZdGn+LlWBIrXmCMc09JMV7jaItyuGbpPpNZbKu7V/fephL9oFwoSTOMg8kdM22CLtCdaHN
EOCevX3v8xcbPAK+QSkrRwQAVbeM24HVG79xvnOq8tgSfGDGhlowvQFcjTS4nYfi/SOnJvqmdmKZ
YhVLr5MUzJGDjmfxbBCGjvINrqzCFEXY2UO1+voZXXjPyzZ51lPmEuRn4ETuwu6QIjotJXc1Q+HH
qqcqyGvryknlwt6y7Jm3FS0tML7tg8ncPx3hO6B1rszKSx+9mPYDj5GXESHV0sltVNg71DHGNr52
aTl/yidzctkcL7qSRAmIGQcXGPdd3qp5VeYl3CmVnW1xUeC7WPFhm2clO9ZFQ0PPzvotE82IGLrB
foop1Lpfv61LP3SxPLgiIzOqdONhynSoge9PZBx+76MXE571zZgWAvDLTkynEhBUhMN+b4wt2+dz
AUm89LIR0mUeJh5KikZvhGcFmfjrZb+//vsvrMzL9rkQPEc6AL6kRk/Git668q8CWvDrD78wS5YN
dD7lc1kJpFiNLk4tiTfWazj2801raPluJpJvGK6f1ybKp2duD13H/26SUE01LEtS55BLpKPhjJfs
oOFl6H1a8zZOpihADwXVvB72obqHU8mNsucopygEd2N+H7nnqu14jnThsvLxb9pvM/gW4A83z2PW
VrvY7ciui+ohlEOpVsL26pVxlFg3aGX4Li+R7ucBo4UuL+pD3HoG9JPselGddK/sXdqSt9Ij71lj
yNpzopuZphgweU62cB1+zHEzB6Vsn9H4bn1QVWOY6CP46lijw2nk1xABF97K0sBTOS3xgG9UB+aN
Dc6S5a6yaREMVgQVLlLSrer+69d/Ydot0fADVzrucwDzpfhVek/avSJa/bwM48Hl8d83nWR9AVqO
Vx6o9Ow1s2N6VL0nfzQ1wiI83BvKFRpgRe4PI/pVGel7NLMi9IPjaejiK4P7wq9b8idY2UR67DHz
q3NfO5s1SrXym49uqeKwagVbK1gjh5g3QzCPDfTX1jA+fP1i/vFefLI2LxEUuiY60Q2CRkkBF49T
CQWloSX6wLYQnjkkpA/gGZc/Ek7iO3WmvMYqtULCG/UkptEK+pzWP77+Yz5XVtLlT80iWhNqa4BJ
ZjKEwxCjzWhSto5byQ+x01WhnebdozBIAPZThIL++c73smUtqeEOAPkdIjSKKNJ+XnorLxp3rmVj
8y5umhGVGQjdXZ+Vzvrrb7y01i62IcR1IIohAnZRxsLCvC/lzVBE8cq10ul7J/klK6OuI+p28pwL
MvXIxCO4J1reH4SrXnlZFwb9sr5kRbA39TYCpIpkxGV0Vt66mYh7ZcE4nzA/GZbL0lJVVEnZdTPQ
vtrrNzqrX5SSRylHgIYToORN/8F18+vrt3Fhu1jWmiqVZyri6XgYh2LV1cfRkLDr/kj75Xufv9iO
6i6poEXKnQNCq6B7cAPWVH6u5FrN30TusmWZaUpahIYrZwCMNFeBdmd1X5dJ+SNXIztmXCIV3c1M
fBSF7W3K0hPrlKc5KHN9e2ytAj30FN36K/eGS2Pj/O//uqSCLDdyFJNBFTX2bZEPN3qsr+ztF7as
JQBC2gIEkLQsD7NIsRbFzbhySI6oYohht8D6QjvsCdzwvn5zF+bpEgZhOq9oSkUqyHpB1Ea1gFgR
2nHTlXPdpdXXWawDCuqMAQhZ52BUe+tZ1s+20K9oXY/oj+JdDZHwc05fPSp3kBCsI1k+yAkRw2c3
7Ne/8NLYX5xavZxBzFOix1rlPRrYJ3gZQyK3ybX3deEJLps/DSI0J49O3iFCnGJf8y3AkFBzfC+6
iS2bPwA7t5GKBBrwTgIrz0dcvMPqfuXZXFiE/h8C4U49WPnYF4B1GHrwWRovcLJ3SqF9QBacd82a
eOkhLRaISjJwzm3LQbFb+UnVQmIw+p171Xh5Pg19spouWQ0G+3kvCzTITZmPgaQJWECOrMMa+gSk
AAlY3KZcQQJoIb0FUWTjXcGFexM30BFwKJZWHcUsvvJUP18cwGz67+JAAdHk8DF1BxWbj85p/8oq
X389mC8cIJa/E5o1poZogptBmmTbpsmJ9xD5eeWtPfBtOZPHaOz2qUIk5NdfeOm3LBY6HGFSsKul
3DvOnP+YO+g6M3Axwu98OvsnqvRfy2iSwRJXjSAeopP5q0PeCZyI3pU6+IV11F4cnA080B6JMbZF
3PlDet/w0h9ZGYjS9XtgS77+BZcGNvvvu7byKkJag6IHyJ6gLYK4Qmu/sL6XZ8PsxfIZSdm70B3z
wwDtwYR5Q+zEb9WVs/HnL5fZi6VR6ZEZtzTqYDXVez0mNznvr834C49/SbLoJQIspwp/OYcmilIY
BqBxdM+XvfqBZN2V/eXC418CLAaslyQFx+hAq7TE7Ue56xnd8QCBDdeU8RdguWzJsFAOQpmGoWwO
Rd2Of7q6dtaqUfO2GfTHbLXIM7AgfmshnCDkVvfI1kCbHNq8Kz/xwktii9WkdMdonqNRHSANfecy
+QUWwpUpcv6IT1ZNthi8zhjBsAg5GwJHEP1JwZ+A1kwhxpImV77hnxfx2VcsBvDUNlMBCYd7aEL7
AYSEoNz3T94veWh2/cq9M4GzylfFQ3ov3siDPEK4cpNti/vivXrnbGVdWWcuDcbFQJdAHHGBYsYB
GLcV9Ypn6NxwSG2tNGBTtPNyWX5vPVhSLfOaqhEC6uHgzZpsEUMpkBCas7WpW+/uW0vOEkfHtKhL
B3LMwxwzZ1UAo7ySZZnfwRvQbb73Fefn+K91uVGTmrlWmFaJc0sys+ZFgurlNfzpP72KT0bFMiWs
GuRolQSGH2tqT67LCh3AMkcToC6EvSsVs+5VzIe/vAP2w0ckdn/E9RUSsKjxbgqoPzcIDs5WYshN
EFOVb0COgCJcZcnxrKBeN11i7ytpojVt0G+FShl3bsWc8k3NWRmeFTWB3bXTLUmqIWgHpQ4lTfVm
jk0TWvUw534OT0CQMsHDqC6bFVdjtRMu9FaqLoDlaUG0dZA1eCdIkj3neWcfKm3i2xTSpZ1IOQ0p
8pv2SozzEyRTGaSeDGaAyG19ocD2EabLdzyJq2OeiWhbuM4QEJLnu9rG2ZjJ1H3O2xTad0/HqyIr
22oju96CbMlM2q/7wRQQWknvxRk6InCNL4dsNynhKQTEDq3wVVJLn6bkmU72N1tzS0hHWQAUONe8
gw2GfDQFkglFaU5Ekd9fD7sLS92S04GzGqSLNOkPkI1UARrNEjFyLNl9/ekXFoF/rij/GtQVhauF
GEEPnk32fc5/cJr8Rlbkq9bxLf79yvT8Z/f8bHAvVtWOncOVypkdJuxzcEU0ynmp8eUfky3mbTvM
9mky1XjrIm0tiNr298xsL4ydntxb6eyEfaXYB8RvLbpRtfvQJRlwN7Y3PjbE4qGj0+nYEQ22XZWT
D8kGD4MER/eeZGQ3dNCsWsabgzpCDzVQbEYLoDfuuJ7jOH/5+kleWtXJYn1AfAMkFy0epYq7OsTX
Vee6cvJjKPo5cFjNnaBTog1Tq63vMqj9bnqu05OQxXR0c2eGOB+gPsoGoImSGLHSqSjf8T80rC5Z
EZBmbqH97msoOIWgAbTq6j13ar225qxaIfZkTHzHUDcYcGBZEdXqKyeiz88TdNlv7E0M0LOLxWJ2
f5Suhpr0eYZk8+vH9vnwpnzRbLTtymK2ntpDUbA4sLz+HhqvK6Punzn4/6OOLpuNMZFx3coWJRiP
i12fuuUrJVV2K2ja791sNk+0429Gdumhbc1Y+hSqwVOVJN2xyKV3n02GbQ1CmPwO3NYrf9Xnj5P9
U9T+15QDOQ19L4WtCiFOtzORD9Y5qiK5JpH7/IGyf05s//r42kUN0M0oO0iVlGvuze0mq4m8cte6
cDpawmP0RNpxjCJ6QEVEMjQ/2rCZ3pLpWsLgpc9fDAchJhaLWeLhaGD44GT6wP712vTuHwK65HeG
HHQ5/93I06aoSpoM/WHsx98j649uJLZff/SF5XRJemEVi+NZGX2g2HdXMgbezW3T+jHKpt+mhr/S
b6xivLJ2XxhIy9y9rHTdurERFtQ18gQ4l+O3o/vM3fTaPffSy7D/+6CKGtgMOuK2OKXObWfEKfPy
j5I6FRpc/ErR8NKPWGwMwuEosdQtPT+xdDcM2pn8mUv22tvDtUSoS29lcd62qxjw1vP4Ye6sDzzr
xL43OWIQMvTU+tIxPh9qcqVUeaF8tIzjy2jKDOtS7Khzx9cKuLw1EAFJOGpDV4qVw6OIkQEw22S+
0g77/BHSJSEGU8YChwrrcyLmMJm83QiTe0u9K2P68x9El4iYSjRF5nYDim3c3DlK0VXWjWGOA4Mf
pd7vlqab0brmqL9Qy1km8VXazbo4twF1Vx3xx6iGIQXekNKNjzklby7Gii/J2Zkir2VIfT7K6ZIh
41mpY2RzrreoYkTtuhvyMBeuu6I1zMwSk+BaO9x2/gmT+WRHWuJjqnl07WZuAAuiPFkVhsbPLSCy
u8pl+dn2Z5ChmxcHnuv4TaXQcTbGK99Gq5OrCKaEzgeLCTs+En0fqzmFg6ycYfty52F6R8ZktoNd
sLsFsaloEJvQ0Vt35tPNrGGriq3IQt5XaY4FZAVbb3LL9Ujy6NFOxmEDNX26KRGCEY5xDYb4XIpH
Lut4nYmuuYlcxEsKGI1XDku079FCnGDimHbGI/AsEj00OFKXEQ0yNHyPKG/DTTnBa5fmxtw1RvUd
/EhStUHiOHSfOJ3ejzAfbUfRg9pftmw+OUaMp8iuRljWYvqMslG9G2Fh/zFQ3Yqg1THwSnNZjFD5
59G2Lah3VyZq2DZ5ka3gEKevyo6aDayyiBhzIPSY617+cCcgq4II/N0pQCatFa/SHnBSAMRTP7PR
sHei5Ew/0m1Ie3QQapk0O1wZRKglM08RsJBPCR71Jo9U+iOFnyr34axmYePY9T11ADcstRcWVf2A
mfBRMCfeVKR7PhN1ToVbHFjX4fCGiqQ/IXNtVcC9e9KzqMOor4I0SnZ1nOyGBPSlYhx31ZA2Tzgs
mlXSDAjWdmw7gDs6Cosin9dea/2ycstaybluV4NbP9oWVnvE4v6YpbcCrYP5VlOrNcCfH27f/UWY
zfwAEEu+xVfOcCgQ4g+wC25Exo7WNPx0o0IEQzM+sFkc6sl5IjKfYVXkcI3DjAxqTwULcXPsUxt8
32Ljif5+Sg0qVug7+YVEgyQvi/cGZowg6gCaj8mEfrXdeJtc9qfRkwDCNqTfwiiVnC0ByFIf+3oI
QH9kL6aa3P2Ic3/QFyzoDBlxqXargNEp9b009x5pbSDWKOTtlBH33fYaWOjnQoVRLotDewbjIVHZ
Oj8nAIJlUQbVKPmmKDodJJ6tKvg1kzGDwFsNfThZEP2ez984HrvVuBamTvZ6iuimAhJn154drs7Z
TIgwwmlL4pmFUQLkUh+1BVI+8nYbT025J1Xd7Wysf6vJiXBIhI3iGanlo/GVYdam7zvtd7XNtlGU
RjCZNjXUJHXb/8BKLcKyLOXBrQqxsjtWHHORjneikq/jObHTyuFopVCkmNQGVzW3Q/jQHmmbryya
I0qNPk0T7Eo6z//WABc/2i0QD0gPwgHS5n9NXe2tPnoXwEsgLJTjEjTCZXWOZc3teB3jNFUjKfaW
zdUjlBMDcjmLzVCbauvYBH+jF63glN6SpnpD2/3Yj3ZokmhTJO2pMuaQAGbKWwEuRPwDDrCfE08f
FJF3eWKgrdNm2yQOygxmmlejbbZ21ycnBIscTVSvG9LAGDytpqp/oJ4Hi1z8qodxk85eCJpcgv5H
tW8IXK2mJzcqottpqm+ctDggmHI32O6uaypYuWDe69z8JY4nXOQZD6IYVyMrsX4UsQXrLtuJaP5B
bXXrKf5sM7EeAE0qSnpPErOuvOyvHq371J62VmrfOp71UMOFGlASHcfeu7PmaB3R+G6gsFdqL8n8
jibHUtj7vKi2dVyvoymGozXadLPpcQGNGh+sSrX1OJIKmuhPdsaT0/wpVeKUz8Udxvdq1vgvNdvN
Y/qYNiiEZlisfO5CX2AIBncZrcuxPQ0F++N6/SEtPVhOdbI2JOfAd3RJ4Hl95GewhqJMYuJQ5TIk
Rv9qyHRjOdOxrro9QFqAXgBVjmfwCBv/sZ9pCsi7dzdhby7n8sVyUC2v8u6FG+updK1X2jRHUDEw
5mxIs9z3qKlOmYtiJwRNHzD2PWQTfWxYgbwbB+PWU2LV1N0dJJYvsWvWlnRvYEMnqz6mb2iUysA+
23Vby0WkjgxTabbC6g9VDITFWP0QpbfJIHRAXZhv4Zra4Uh2UiS9Y3PzAr4Z9nmif6NjXQUjb09W
qg4JMS91CVNs00x3he7vQPG5z6eficCe0bbiTld0nTBYVbPiZq7cU17GNxz4hjjBrzAlyX0R86fS
aY9uIZ5AxT8KJJ/BJB8F4PQBDps7L5IhBhccgj8eJJbaY6cK5b2wFu4DaYe/08QfY6wcacnzoBbR
G9AHNyCVRj539G3tiB8o/0BxVD3oCvbOrHc3mW4PKR1uIal8Six6J1uxniXGsIheUcW4mcv8lltQ
ISWkegUm90Py+Y7r6mjP1a7FDoyuXLVqnWZN8JclNbArsJ3dRmzcTjGBRyI9SoQwoefFApkKkFMi
hh00/T2M7S2tKogQx+KGJRWWiXqI9hSEopNre2rP3aRdO4k9Hnp7btc8jkgwdMUDuqnPKgXBbprm
E0XIMlav5gDYwiFxipdR5q3fplKFDC5fF9PH9Hm1qn41I7fvBawhW0je2FbHgq17JGltJ887wZxY
+BEf4W8vsmc6I11U5cpsTa7LTabQFS65ybALeE0w2t58dsaiZxCZYzOnD67BmdyuyAcvMfLImSuB
THsI9jx2S2z10PTxllot+BAtIu6LzPi97vaIAD1OMguBRA90qV5G3uwjJ3f8uXGJjxZ3CnWeuwGv
CzllHR60VWSbJJvvrXGag5So55lUe6mL266MHy3bfjEmexxwmzOeWjnIG1cVki3s8s2tatSWdPlq
yvZu9qwbkFzSTTo2x3pGnFKtkjjMJCqVimZHN25X2eDBj8mHzeSku3zOizPVeqv7aitd8eG1boh1
na1t5uR+1uTQS5IEdg/cI5t5B88bvNJ0lSuuNywjJJD5dAsjSI/QzgSogeow0RkP07V/OJW36izr
A4e9MohM+9Tk6auM58fYZtbtQFwPw8soH2Hqd45XbmO7vZHgfKi2w9FPZNkNtCHzqgKifI9zFzb2
7CnX5q6bEb5RlDs9pU99KqqAxPTEMRjiia5TPZ4nafuOzvKTh2znmRbbsbXeGt2EOLPgHIg7GMgt
zbCnXru1236TNPoANAMwKvwI4gRQNbLba6YPjMpHmMvvR1LiyEESAA0GliL+DfwgWC3WoG8cagLj
b9bus0oZsPea6L3Qlv7Tib56a7p4PQA+ANz02IdMWqc8k5vK5WvgMA5Rq18mWLN9DWxqMHuYnF0l
EeHJva0XDymc0aTciQZUain1uVRe2Qg1EFgxZOaeQFMCtqLSAFKQhoUZ6z3fEpLjACL2eU8frMml
u7bijg/MAbuL4767owjEDBDLjXSMDGN+hCA9THsyBUUSkyDSreXrmf1GW2TYTgVEQoWN9oU79Ekw
D/o5Iq3nw1f6xgCoTSWABAPvijArNEKpUksFrMZcL4A+CWmncIKBy9t3shlbaFOciBNtyZmSndRc
wiQLnpuddo0Pv/kuruu32dbdSiTdTxiyP8jIJjwy+BJFZc2+Ukz44Jhj8QfsoPGQd9x6032XYKmD
lO3FtfPnwcaQGTGZZAwA4mAndyht6XVZ8gQTe/RuGjJjZDX8zZLlYwVWUoDbgQTPmN/ZkL8eopja
r7juNAMOimhajGhJg8i0BwLnCZCs2S8chl/Wxm9D06/yZtxlRR+0bY2e1Yw8qGTVULHlYr6RpVyR
HO86ixIfZ73V3BQh73sgj/p1rjHXUBsB+4biCNmHdmwHo+X4FS//ajpXK1UPe3dsNtyYZ1fPG8n0
i8vBXRSWeQIK60YO9nqo+cmS9Djkc4ClfyMTekRW2JNXRm6I895B2J2CiAO/xhT1Bi3QKNQDFjl0
2M+QqCKFW5u8qCjpffd8gMlVsaUcDWy7QIxC38HCncy3eu7RbcH7Cdq4iH2qx5c0QofQLn4y3WJl
1WY16Ia+1Ugr8Os2zUKtM76eIEYIKR/5LspH52PqE8ufEyQmNa2ltgZSy43XT2pnrNgLux6YP4hQ
sPcCD1Xdkcioj4k4CeJL8I7WoiR87QgSP6W8dwEMsAbcDJuh21pCtTeRV3aHMQdQR9WVwg1MzpuB
gJWDIzxDgjh+dIM1MNDCgZBam2yDc7P7kHl1fYLyZdj06HEB0WWZrUViLLJjVgPXGpfbuVVmQ882
ViQ51zyUQnaP81DEuxKQjId8MuVDrHJwJnSkw8IarFD0RQ2YPyNnekHyEDm6X/GoqoEDmz3ICQt3
DpJCs3ePakCgFDPr2YV4kVh0BPRpVGwHNWD36BGAqqBvJEfPg7u6QZQd5hcCIBp3GI8pm6CXQWX9
CGVJgoSC3H5scbw/4aTTrFtkAb/hdsVvseuApTC2IznSMZ33YphbEPIH4489YQGu0/1WARp0g/Ns
FbqdHvy5YCLg1AELyRqku1I4B+5GOEgfBjwvZ4qn/VDhvcaICHwwzgA8D+T0KMPj1qpuWhnltykw
99usyuobJVSFO5JQdE0xiO5wrIghlKLCBJQlyQ4JbuoOfSV7l6DDB8h4wdJHK8G8T3FbOuBuhgte
03tHQxJAyWKoqEFbAEVoU4yRvYKGsNxnoxuFk5Pnm7Jh5wzkRu8LzYswntwo6CKJCkSPyE5uMb4W
jSW2M+5Ia0eb/jmNUtiyZDs+Sqf66daD9oVOrYe+BFgNVjF5B4aNucGJeg7bGlkQ/ZjZYNdMzg/g
fJMnN7YL30KG6gbrduTbsPOuYtHEJxiO9Ko9p115IzhggpXiB3hIw0NcK4bzEwBlaBpVcAdN6a9i
sK0AlIJmQ8sqhy6KCiSsY9bxO0lsNvtZrHEo8SDL972kZsEwJWkwVIBNgJFor6azCgHralLBw620
FZQFonTtZKIPulDuK45upYM5MOBYkDT1q2v35THBOtHPhmH6RrfSjRDwGP9qHes5RStqJVn+DsyN
XvO6BBEOoU1ocz7Z2tuwkQZzOgV4K1tdcRacAULYNMvq1up1GzhA4qCC4egQfY02QODotnKnnyDB
Cd9S3tGzVLvh1UB3ddMdSWGvLHCF0aHqxCG2AINQ0GD/5F2Kx2REF5TAQ54qy2MBi+c5ZD1SDSRp
1Dl4Iehq8lin8ucMtS5Q1268QhqgQl2kAzNEI4MONRVARarsVY6gV5pY7wdhfgKe8BAZhAT1uoah
BSUXuALvZDUBQNv3v6GTTUD1mfh6NDNQOEVxSsj0njLc5nA1DKK+xDwZVBpkI0hsbYWMUCOst3I0
GsaNegSNYzwxEqswjbp76MK28GXSMKUs950yuo2dJFSp2CmssihtP+J4h9QcO4xxeghwZnuqoPXx
q8meEVccvfd2uq7qEjC2YmVG/dIN1iMZ8jfTz7gpNS4Kbyl8JNu+Iq88rsO+5WcNezijButXTnTL
+ax8z8bhZlbzzcDtV7swP3PPbNs5PUxtfo9O9n1hcFtvrPNhHFhUpwNGkU/izo262RdkGB8HRDne
driXgExTdeoQw2qwsgXa7hK3dCsWRxQpxbrgWXWiHvuDWwigSFGvwyor8puic+ZA2qB+aGnIPfa/
do923rirR+7dNkU9IAA+wdTGb/WtikngnaLxnhcpD7Hs/x7ptDnzzRIHxxOIvucpCfqarDOr/NAV
ueeEb4Czyf1qmHHW5tmxs4CjaFL52PTJCxmLE2oRezN328kGM9KMQwn+Df3QpNg4U7o2TX6XNmJe
ESAtgiKNT9RJShCL+mPlYCiOtN2Rs7PWdkoUG8eM+EWnpC9yINSiIXJwVajphsY9XghVNz1OIiA4
YoeeM1ycaVvwddvlJEhboUPUg1jAUxxhgBCj81raTf1kotI5gkXvIZCrfe49I/1JeMfOE+9xivlu
R13rj1ZV32sN6ouTp65PBwrRXNOT0JX6HXyO1K9ReEftaVWSDOFnzWPPm59NFP8sufxFJlQO6w6R
9HHTPFtl+xsoneioNKsDx3W27lj2wIeINbRU91ZlPUjqDD4IaWDCxMEsEayMfnEJOmKL14CssQ4r
RFJAW9606Y4Y53UovG2hY93AdWrsP5kwescczlEXTAGOaloHCJoox9rutraHEHBH9T4ImPWNhavc
fpxgkMHs+x9n77Uct9G27Z7QQhXQCA3sIkxmDiK5g5JIETmnBo7+v2ZtuVSf7Kp3T5bt4XAG3f30
HetXW8dA0CdVTMTdClBZqvFHnZlziFewBX8ZtZtmqopbjr/6IGNDR3SSFRMwyqxN7FpuPgebo5Eb
tUy6ZQdxwSCTuykzFkU0d84k6ADphfVqoDLAFcgVHKjKTRs4y81+pokRBfQ2iPjWbovNCrzEWj/z
qpzeKzy13/Sk5z91b6r7QHqEonSI257jIq6pbaDnpjZL527oyo5YvNl6thF+3oB2lTezmWsh/Vjx
wZwp7vXnftQpJufKKv2x07fnbW0ncrBnkUVGpmVrgH2xS3ZKL7SQod16UcIGxMzs9btfljK0TKne
iqkrn8y5ruKAUVLcEd2dEpiVacWl0abuhXkDzIHmIZ6PVK9+6mZjEBIvquJzy6Y2WEHej6bqO9AQ
s7tzSOY+6NQR/q657ge9XXnCbxBtHsWi9Wh6XPWRNuxQektuWQ3z8FTm2nDUetMd/U5gqA3nOCFY
D3pQ6gfyKqc8zGzNXm8H7BtRrI/MGKrM+yfN6Q4TQ9grsEtHdMzQVfvVzvLnWriD7jcu9zsxuHMV
Nn3phJyG1o7fUQ8do9cuFqFTC1FVHsmiOvMXb2ks41cJlbAz6t65TbW2GwneSknBq1pLPai+WOGK
RPx7KKijIg4pBeJmDgptg4hYqxTrnsmUpCSHvLFA1W1+JrUN2GqouI5kaqS0gdklS3ZmiWlDIClZ
/UonoHPK7O6M0Mw+LEYcB3LoDIT0fXFpOaJ+NTQenUXaWHcDRWhRZ9f1DdlB20HThpmvdnT3fTlO
1JZN0EBFv4YFR13UKXO+pyjRCSxqrs+6zLqgSB13LxBW31iLtv5cjJ7rTZHXVea7q9bvtCprHjoX
btxa5OwEiPmLh8XrOWHXgmarbqjFfddVcZiy3fllV4vGd2JnPBaT7ElarNvjOvXaE4PehnWcgXOp
6u2FGd99m81Me1y7lCneyxMVTmPlhl2qJXt09vpp3KZ635W2eubh9d6GQU8ft7xt0XrxDnaFUImk
MtHF7GfkOR1+qaG94WmUb/NmqjCz2gXCaRA1+6hYpkjr7fS+hbv+Et2S8QGm7ePimh6XPyWDdMiY
7rIBb6/M1W1p9DWFXYvnvskWV95GWsXJSDrSiYa6/2xbPTs01DXvZVwR8tYi26lBFHZLQ39zyT32
ly7X2grKvnGPsdGnB3tJ5kuaGtaBPNA10DOdoZGL8z41lbooieHfJzNPvBj6tPwc17H+GTPA8Kce
EVHuDPPTxA/bzwXm03pEM+SXpe3+sK5FjoNLjJrQa0wP9Jr/KLO0OOF9254LJA6GP/XDiIiowMQQ
HwdGssfGhN8iRT7Pat8Sg9eF2tzmE0GiMbI0OP+PSq4v7mZSzNAU5g9sUb87mLJwTDVXBqZYPDS+
rgfK1XFFIGpjcXeLbWlnIhBVVNjVQDzsMiRfi5Zn73qs+rvOKMbnlWTx0k+X8Zeokm7nNnke2UNR
7oaRABPdyd2QcLPryOjJj3JdIA0H8jizaKgN075znWweyYTjQv6e9lqWEvdbA+yqan7yuqwFVrpi
ImUBYKc88g191WuBA9gZ5XnqRqrVJiLfvNo4xsIYeWT5IECpqPc5W+V1NISZ8iGltBfPNTAW6KjV
h67rq8Bc6o5HsfS4R+XmXdyyYwRaTDJaRGf6xoFRyskk1S1Tv9gG1xuXe+Vu9qZfrkFcYtWbfdTq
zeJrKZ3WoV3IgbjFxMQ0y9/4fK7FPTGE1Ru5xdatXo7amewt87rQxJ0Wl8wohNvdpxWpGf682ZVz
5Y4hITUteaSCew70sRcR6+tZcRgf7Fh8kQqIyah661DnhNkM4Oe1ZBb2pbEvxuZeDXBCs3mw5XxJ
zA0kO8sYFpf3WWn7omLGiqsDO/MQbq75vKlmBmAobjW3nW5IQ932BTAKarD6gRjPKixm+QbRFg2Z
dtb5LfzNmrIwXSbypcvmw1LDb8u65r/HRAkjSdrCdYq/J4+wZ7eVO7duZSSSmku+RdRp5egM26VX
cdN3bPZcglhrvU7AFsoDrz5QmJZe9J4kn6vYyrS3Psqd5T5Wqcu+MKswNQQiBZuLaju7hN85VAhK
EMWkFn4yWR9xYdd+Vhu97w7ybIDmcsnTAOaU/lU6MzcDyiuCavM+SIz0uHjEbKW0y5MUOXOANFoc
rIlBBC2J2c1sYZdOU4bi7nV2rdOW4r1MYIVC1uYv2DiCmTyojso9zCKv/c7lZEha2kK2bRr8jFZN
Nv8l9fWm/1QcqOhfKKvr2WQAwQjFHvuJsu2CMEECBV482aR73UoKoDnrWCXFo1uPN1Yibswu+dWP
Re0bBqMid37MwiR0WrOe+s429Lsy0Y0D325yvy2pd28muX00kJsenL6D0VgZnDqzfhiSFEcnM08k
Uq3YyxSE1jKs+yyX4WCUepD0qg9FJS5WBcoVW0ni1xmvYDnep65I/qbNIQuRMe8mb+t9BM2EhXNE
crpGw+o1ZKhS76nbwxBWGsysXdVf3NO52s94ClPEttAewOIrkBj5PXM46Lbrl9L5alJxF49IsB2V
e88JXaERIe/4Ea3xVXYIEEu0BXmZfa6e5uxyOqqPzZAZhCaTBi7IZzqScpkHrQa7WleNezdu5XSk
u+20dZKu5ybpfvO/EuTYEjvucTf3+YWmaFB8hp015Tuj6DO2zM0mT9mQu8GwtaBNVzswxyWPOOBP
FDs7h3XTnya3kFFu597NgMX+gPD1Lpmcl3rNx4PeKPNY1+pH3Gnzld2dQqgQOySDvmUAAI/NhDEj
Y9eXkEL6Mci8tooM1T6LgvhoUieJXeYJjlKSU8M6bepoEF0dlmbpcmPub6SYvR21lgkpqIP1wAEW
WlnloSZ2tGMj0jmCx4TzaF0yye36km+0H3KQZL6YREwibjwcq14rse80dGEb6BJya5MHJ80/2rQ/
rTAd+9Zs6peulenBqRIBXUolRdsvArcGK230lBcsKUnTVrwEqqnfOzTY/mxuq795LXzluqho6idg
otbm+pCVn3rWEQRpDA9umpkRK6l+8jaIQWfof/EVaf4gXQPkRn9XhD0BYhHCSq7wp4MfmYBTYtfJ
MH8UxfSyjg0BmrBmwZrKJnRammOLdBJBGU9g6YqU4MQuKCxPWWa2yedBtkakmE1euBcVZ0uLm08u
qhd7q9+2xbreQM0JNMBz79scdnosotZ0tUNsWyO55y3gzwDfD7e+hXMFNyCIM4+Uu727rV5dNpKD
jolIxl+anDh4JBUubIX5SY8trvx66QQ81DRQkvDPLN4EsxjJTZb2Ejb5cGc0MTF7NUG7+ZYCM7Gu
4i2Fu6ficC+s8SbWjSw0dUJ27YqBt2oNydLVfzINNTerVkz3GZcLmjFQvgA8vVYaC9xyhvEcu8tX
i8zrtqnzdU8FJwrjybvMfbrxX8rvWSXW3ZwwJpkiN7lvZtzSV9iqriePWCm+6nYghzoZ5zG0R9K0
lQ4EYnPPZN+57hBOwmWt0ef9iugl2mT9q4oz0qVa+SE8OV5Gr5pvS4DRjGiVMNembylanhSHB6ue
eu4Dw7Ht55uUhcbR0Y1RyYYCdSXq17qBZK4sIw23MXkhKeNmEmuD5yABmras34tDUYTF21tU/WyO
084tq3Ndo7vSY058wJSXKkWSvm6F5he2/clH8cspWdGuy907y6rPtt72cVIEhlX8zmsHWLCjRmPr
B3+pZjg9Jb48Y42ysV0ic1bpvrDaW3su+Zn6tNMm+wGz2rlcqiooyzbbOUqJkD5j7dw0FaSLwSK3
jPV7NcfvVG2XbmOGuqYZoBRoTRR+3ZgZvyHgR27qupfTGNr0AgFenFDuvNhGxCuIu8YenN2KeNun
7ZTr/MZIrnlbstedxGh2RppzrpoDiif2D+I/SatlRAtlsRkXJszmnJFasHPgrJ/TptouWdLIw9Bb
6V7qOhHsnpUfjSIdfhJlMV/0baHz3S7Hp7WoplPXMIUxP8UmVqNukac+m9w2GDq3/FDmZP3Wpn4c
CSFHL6AZC6f52pEmbzvgYEPL885BONbcusev2qP8NZillXywNnqaMcoqfspB9MG58qw8jMrePsY6
hm6Y7WE6eoboyrDK+2nvtWL1oVLHHSqazzy15XkRdhW2lIrfyLLSL041iC+XGJQHUK8hcp0cAVBv
Vr9geJfDtDYq6gu3wxWyGgcDlOco8pjCBKbCEKwM37vVxHzDg1mjsorlW6J16gBHSf7t3CR7qxnH
nVzHDeN/a36pft5OWZ+nd5s2THtgChInx8x83zgLPgleS7+n3oRrGZc2UosmDpNym0Om1daTStnb
dVmB49XoW3yvEzMasIlOuMQYkqAaZNqGrrNpkHNxd6hxCEB6oAko/LaiZyGVkj/GdpbtyivQxu+k
7aSXEVKMc3L1c9VkOS4GN7ntNS8NY5kNO+KDxXtXt/GMmcYzA6/vcM/k7fYIZ1ziI2azBGHrbLE3
tb6fHnR4qNhX13IfdP0VlvYVoRxdlObq60ZLEHiX1Yw85ZqczNqwP7RYrlmg29p6g7bFCEhpS5+8
DPatGKxvGknGb57SlfR3LodlAjYSd5Z+jaAH1S0XSo7TGOqOsHJGkVnfmW41vTlVTO2AOSy7Ecjt
2SuSeidzEwVfmuU33uwWT4op+8b1CuuNO7h1yPuBAhZb1vtycbXLWs35HjkC9QQpvQccmGZrDWnY
2usarmi+7kCiNKhv27EO89KIV6dzYCSHHrLpBnmBd8XPVcW2A7BRXUGdbsWQnGXgnUN8nD1yM51h
KyM7V/M+MRmUcClo4SKwA9EykMpjEi8e2a9D+6n11hCt+cRGUerd6zXj5mEUqTg2lje9WmpR94UE
UJczZYFT3ANsFgBrtMC01p6oqoY5f04jp+064Ldr59oyOfNR52DHmGLmXxNJeefZ1I1LYRjDc+VS
taB4RqN8bcigVXUfDtNs+N42Hoa5acPFySsKARFKamWtIoRG6xNTIrLEVvbjoc8zcOU1ISQacOC2
LThg/E6aZGRXVXrYkDopP5GIFknP57fKKnHv9EqAQiTJzjNy7eISbgOuqI35s2M70zUdt9+7DPxH
NY9LkCUIjjKzW24dnEp7c43FPpuItxc07ETzWvSRc61X7pO2/0B/a3AseNWtTTp8xO2k3FHYJnzX
nHNOHmL2ayRDtAVRRYIYeYPg68qDl22EO6Gq+JmxU96QCy53LPXkXANr7Cx+5j0yr2vfl4tVa+GY
mxrR43cZPSd0ZTYH1bwRQtSn6mMUSRd4aqHxGEw3TF36RkwKlnd1Ys99WCQW9aysUMbnzdLZ1rhn
/HS7nFR7D1CnXdMqCUZujuj6yDQzEo291RX9FCkvJaypVG1QVzkXhMLLjhur7lJ3Sf5ojpbFINNs
5yyfXbjlscQTla00hijrjuvNgAqgr3ZW5hbvHgqLMzUuTjC3GwD7MmbQ3PZVhA9ftE0zptSsY6dN
1z594OZMcUBV5V7oSOpM0mJUUU6r21HlUx/wwfOxLku9B1lD11MU016yX509q6GVMVXt3pZ981FV
cI9Gvy4Xw0If6csxze4yyTVd9+zxKApPvaxDYrYk5VbVTRbr0y/qmuxgXDsjwFJ4bQwgcoZeGFBx
RILgxVcpq+6e15VZQ5QUZc9eaM6kt1s9azj2HjT+xZLVNCeTFmUZwNyMuElTXJFR8yurSvQio7bv
4vyB/og9j0jIjs0toJvRi5b0RzinXtOjAm4OsGfXJG1Uuc5Jov/bkiI0i/mUFDDYJZFapY3esD2V
c7bz6AqM1+LSpXq313MtYv5Ndm7PKKNy85aI824ndW0Ky4zJTlbFg4doOGIUOmqWicROZneCoiEb
7h9az8Teo5m3RVvep/SoGdr8VKTtQ0w1hd2O953JTcXu21tP60eESZl1tKukDPF1kZqSe7cVsv6z
ZBOLln6cjiXMcRBr6Suo577Ispuis5cgRhVnmukNtkrDb/T4x7yMO910+5Ao0vQAjUjHvH2Dmjc5
xhZ68w1i0EMCB4trHhzmXlSfQWs1L/gq9ctiasapT4ZkpxezwXbiFdwfC/elHKgvSox5PhmdtrC0
RPpKyIsRh+68dl8twNXZLnPTvqR1qxRYCSJgaI/CvZc1NmwEiwahwRBn7ZhMwYh2GdagdT+9hob4
2NzaUEkctL5NiUuIPE/uTSlLTN6Jdaos/JxCSBlUtMPvc95LmNhwkqRJcRZW6FhSAzqyJOcNEtZx
1WGOycQF17Do4lHtpc/RuJpcXi5rVy2csYUJIJsXz2JcP1qbBq70qp1Dre68xDTpPLm2ULfdhgqh
b3rvmDGun+bZoWysStFQAntHhsGgPVc29UHQO8fElcjaNVn+glO/uievEArNPFTWYIQ9GujbQA+t
dTeAld1ZZF9VFXdAP2G7ebHy1o067tM0bxjrtN+yklxlJDzwrth+gzUT8160OiOmo8R2MLq5QVTJ
nciHW+jnhzLujS+PRfeQZ0YPn+xUl2wSSE+cufhZZko+Vo2Yzp5XlWcaaigMEk1SUZmRj5IRz9Vo
ran6wQqdPmH9yXrTcAmaErVLos4rqZDwMoTFwDP41ARuJ494rAcp6bZptWGM4q16FQZ8NrzovecW
j60cYDtcb96oKrURb9dOS/UNKmf2+GljE5ibk5bBH/lqW9UjyFaxX7OtfIm7tUam1ICUofYPl5g9
taxh4QZPuXecaeTeO8JqbuqM4X8QRXF2Ow/4Yl6nICP8sQCKMkSYNqN2W5tD/9vlaEb4M8V7qy3b
I/HDueNP6GoClkx225duvUNh3PiLO8YfI+bXYoudPeC9l/lLnS8viDPzLyG2gn6pEV/ABulbmFNy
Smv53afDI+8tP2RW/ZF5DZm8euldVh6Quw5zKx+DibYl1PjYP7NJku4n8vvMksup8iZuAcPUHLZe
607uVlRH3XG5FqXUpsGvT1FSLGWkikXt1jhNDpR4rKTNkbadO1553NyJ2qB4NNF0bSmnNapdIZL0
mX2kQwywdkejSYyTN/JmuSV3UbbU7etUD3q0GKs6xTT9HLVVvcrZs3ckSib7xiKaA3nlMwg9CnuX
CZZYheq2Kq5aj82OH1B+z3ddoervVSDhItnKCZZuW8Je2u6ejmdqr1McJjXTZ+AMFfqcNLF3udku
ezNbrWDTaUqBqHeeNPJFEfbbqGJtGP6Ba8Y05dyqmxazVLEWt01hYKIdhi6w58kGzLRM4IWN7G7Y
XOtOJfTsNKTwRQsGkusd1vvssk4CcRe/mVqZHXph90flrPPFGlqUCMAtT7CAaETba9zbVlYHzZoc
X5uX+OTZVXovy80NctXLYAYne+1Td3qUvaUfdBpdb9pPsGBnJ1oWg9sDdjipMC89tOKjPdG/Nrbt
2e6ha+uBhpshh9DXzBQeQ6cHZZQ2b7WTxXlpkGwVBi3nNEs8jfmCGqBdjMfkOpDbpHCDRbLC7dV4
QRG4a0T3qG3De5auD04tH9rK2W+eAqIoy1OBXJqSrJdOQ8ANPHQ7SEfHE2Y2B+XoelQbFozRlYHl
lmFEzuCdzMG4t6fFAMGKv5fO21V8TMQb8UBJ/Ypkjuaeh++x1NJn9na4Ili+uaCeJTWY7afBtG/o
YNii0UIB6FT0H5uKica0tkPtamgbW/vAxFeFUL3pgSbxp2RWMVJGNvG4ynHMS/UsW/N3UtVPs1ac
Ewz1ugNRskHwXXc62PttfHAM2wmnUqUHA218CP9YX21DsJyZwrfMYkdrJR4S5NkGga92Sf+OIJsz
3JzyXR8BajMNsENC6/lrBkWQ5JBVQrBupicNktKP8zHdTSZtVt2awwTULjHNrmH6hpn8JJpgAsIg
93jJ65iyliv9zbLtJmI7F9NVkWnSMIzkZvGXeQTDtWcwUWRjb1M9jpHKBLVk8fqu1/V6RhJcBXN/
5dn6tN7TTtoGxWDHu9n2EhBFiTyqxtNiOEl7Xclo8jm8bpZUWw5yQJXQYb46cBNoDrI270dDokBG
WMCH6d4Qk3AVmCaU3qRxtqsSF+U6vKSfZcUPMY4dAIT5qg0ZqRjDdIpd8SPPkLp0xvo1iPGnrXe5
zzSL1wBVD01Jo3OUbc2pLar5IZfVc9w4b8mQWfTfzChHhTxaIrndtJUjoBbp7aj6OipUZ8Pl8zXY
qT77DnUg0XoduRLiaHwnRyfZM+yc2nTUfIQI33Fp8eQhUgyRdm4MCnnsjwOi2qXIbmPM6341ItrS
Z2K8Ycp1ahUBTIc2ow1F9Q+1lTxlS3yrafZHSszQVuAZnfP4Ilpikkr2bn5D9J9X+5CNzeHi0qVz
xxh/21pa0DjF21Z07+xJHVhSb+2aWA2XzKGis64WDPWIPkURq4MwGVa4aqs7nsj3fMqjdHWeh3RD
OOI8m719623sGyxQRKDFeu7X+kiGxhGxxpOo5QUFCW9nAG2dCghcoYY8LFT+jiLtgKjRDMVi11Ss
zLf50EEDMCnsPE8HK82W42ZuAg2BQuFW9NxrgFApkGLU5luMIIy5Y7t91Jvqs1NxjjhCpR+s02Gf
E+KB/Hu3LCRUpyiZPD290yx72aFyyX3B7Y1KNOuFB+HFdXjMSl09GfBSsUyhjQfnUWu2Z4TGcQRz
EToTQUKl4U7Uavbh4tmvvV7fxCPq55ZuRT82Sgolh55nXta/rxxe0BXJxi+acC7Gd3Su5f6yEFzh
ifSJFr9TYjj71JhCR2gvYkSv7zQ7gkCPFthXILfqJ41m0bJZEddjNrYCY87YyJd0RdZfuhzYMeoc
9Pr8U+feVdjTUNMo5oqyvaff9J6CvNM60pQ6kcShqyXIDfvNUySle8MBOxaUqXVE9sg+oK9vjREj
MZ1b2jy3hO65Nr7pJw9p4tbsGwi8E3wyY8eA+lciAjmjj32BiASGVQ9Dn31sDoEoM84cFn75rU/I
DWbdBILsyleY2jtY5zjQTUDHpBuw3pTpiWX+1RvzXhnqeqCjTOaQw/dDnWVto24sUaBGlE7BfHfc
nds24VAVRuCib/bzhtm2XM0+QEngopVTgNtTpd3kecvZWfBlWe4dSvwRbMz50c+o2iQD5I1Ocvhd
vNhQL7jTI/oytWPqCpCEytORiEzjrqatLuwq1/uFMMY4ZPGI0KpDmi/X6jQvfMaDJ9sIA/0PQp3B
fuOpOXkrHGUBgnusWmAXYzW33ZDpsHZt99sxKqKLK6+M77QtY70nQBeDWSKHZmwbWfKTrd0NPSia
kavxBlPF41LRn0p/HEY/J38lv7v56OGyjsIs61MfGx+Y0ZkQtliEJMGwrkg3xvrMRDw1GiKkFqph
pzq92wGc/8jNYkdEMleL7WZruWx0aI6EXB9M1f42aaC0NB4wfes7H1zvedWMnYuqab8SK3UCW9Ev
9bbap81gIq1n8CLhQIwAEppBHa9UTyHzFe2wR3v11Mnm2FXrwzVo1B9i5jpTYV7LtOm2MsyTxq0o
Qkn4m7pdLoJJ8jz11i+hgfgVI3aiSap1Jwp2E10b31Mjj0MBDx6kfScQ5GR54Lg4O1N7+LlC7PhF
Brw6xJ65J3YCJl09g7wXwSrZK2CAGOMUdHSL3G0HuhBO6bYEVVFS7efALOGmSNDrJu2JyPQjlNKK
qYJ2PXcTzn6Ee9ppuBqy2Lgb7OwXNaYwm3JjXNN7DXgEZZ3XpsZ32i5XdBu/a+ItFH7mSR8lCpNs
p1zQswnwOIGODCzdQOxZl9rDkvGHadgX9XS/lsq5X7Dz+FVq6cHVnh3OqPD3Hu6C58aazNM1yz1q
BDduW2iXBG/XykSjOYsIV9o0Q6ezV1928Z6Z+7aZM9KtnO2mMdWDDrxLkcnw5hKKoEnyulfvqpo6
euiRVVxGTpKf24b6SR2uik1MQ4ngOs/slY+lZz2memOf+E5qnxyE35Ow39a2y0NQ9DtlmK8VmMgO
1uW7TjaG2Ip1jeI+a5onLlb3hWtQ8gmy37Al+s067ZK+YMoBE/dFPpKYqPp3DHF8By2KKbcwAt3g
Drnp231eNIAQbXbhSnGDU30NB0sc0el8y2W5cdrmN+QpSvyZ46zL+qfUG+lebJiTjSU7oPIbyR0g
fXmav0DQr26gxAJjSR6lBjsvW/WSXHv28ma/OtaNY/PEUrKpm9rN5rjvcoB5NshvFOWgwcsjRE00
/ZLr6qGuGHd10VzWSVH3N9cQz+DthvROWcp4VGvwLhQEAV6PFK3q8svIpvf6+g2KGBIKP7JYrYeM
JiR/oTfNYJHQ8ao9iUa/G6XxjOjkWZGzCEC9IjkdT1dVJPl13XnbxGWlZbFPspPZFpda1QaeJ3mY
wHhwtt8YzlXaX54McqhWNt/+2sd8rR7VuxnErK4QpAEbWaRV+aLLnvJx+8IV+TxYDfatWt1OsfM5
ON4LWULM+TTtJI7eBDKm17dMAE7k1TRz20tRhOv13KqkTILChCgXNZyTO9mnYtPQUI5LjeTeyDP7
sUMOsZuVtRy0XBo+tZvDq1PI9q5NcrxdiKlQuyUo3FaZciOyq4gqZO62FM2EIyLAV+iM4eI4uXHn
xHr9rfXN9EQES5XjUb7+aNUa5aXcZHEvOP0/tWrrHo2FYctWlfY1zNO8S9oFKq/iAbOa2om0OYYX
HWsA4YGM28nEzEwpJv5pBxv7ce7s6Tgg3t7JzLQreHap7bY5z04OZd51BBRdp5h9/eFWNVd/MfMK
YHP2uMGsXUXZyW7uWjPACahuB11CzeYWRq1N7ykNzIvV5kes31QiMstYRnVuKBU9/X+mSRpYzjd0
ZpIFT1JgetlDYnfHZp1f/z0+5W9RDNdMm39k11DvnWSzQKuXe+M5T/cuNFLoQAwFVr3+T2F0hvdH
qEnHyULP62qcC8TWDufYNhEX8PLvv8Bfon0N7484k6QYLc3dtvY8zZlN3JldHb3NBoimaxnUi7KD
lCaA76Ifllsoe33v5NVyTiqEki5cISqdav2P3A5D51P7v7Im/og9gcvTi8mMFaVX2RNQPICczA4t
xJMQ9p5e3ajqy+ux+JUKTfxHKM3fAjyub+YfXyGMxdiqVNvOLUfGgmcPxSJ6qJ25PiuEQsj7QyIT
/v3T/kvwiXt9D//4WXqr28jWnO2M9+jCKHffGOOJTt2nf3/5/ztJyXCvgSj/eHnXwTxhkc55FoU4
1ZNJ9u+m8vDfX/wvj7r7R1qY4zHyZRAHZ31OcIHpFlsMuD7+iNbDaqOTnPrvP+gvH9Kfka+Wrk+u
pnRKprHuy7F8zbntr3PxH2GW/39s1f/xlLnXX/AfnxJjb87NjHY4rFTyY6Pzk+LrpJC3MBC4dLDx
1y9biicE2/RV3mUTseAV7NRK+49Kob/8hu717//xDhSlzMno1vo5GVO6Pyk/pd/ck6fUUcZ/fFt/
exSuf/+PH1GJpHBG4tXPRY0KHuKlx3/4P30/f7brDRPzzeIQTkTJ99L81AQO5Of/7aX/2IwcXayJ
lmMaZ4B4RlcerfXwPKCX+feX/9sj/Mf+0pnmJJEhYGvN0g8OgVs3rTDG19BwkNn//jP+9t3+sZ0Y
oIKe1qT62ewfBAJeA681p/H/9OJ/FusldZ04Q+ORC8UZUAwf8zhyUr79+4v/ZSP8s1RvW4zGabEG
nfMmOyUDBclFDoxDfauyTfK2xXBwO+1Dm9R/xED95euQf+wo3CTUXHt6QXSaAWQ87MxcvpnbTEmK
GP5jM/nLOvizXg9Bf0OuIvFMxoJof5ZB2f1HbJb820v/sYrZMlp0lM5y9uJs/TJGmNaAoBLKa5OR
dmulLPd9swaPVu3WwVExwU5ZAXE7KXEGCmGYOfWOC0ia2rs4/n+cnceSpDy3RZ+ICEAYMU1vyvvq
CVHt8CC8efq78hv15a+sjKhBTyo6UAKSkI72Xhtr8OjEeAExcV8HBd/WhYvwcp27yG+9Ca1a3Moh
26aIIm8sg1pJoGO3KNt83OGflWifTes6jXr5gQjPf7fKyn+Q4Sl0Gv8fYCJqaYHWeztkS/lS6YLq
i1t7SPCaCXn9gDqCg9SCvaE0mv4ltUJtx9l2ca8ldbVTceevNGTdJF0V6sHrGoLJG/WkMi9Y4/Ab
oZcX/gv+6WoPwBChj8fzVrEXXpU44VYm6ocd3pjktxub7cbJUu/QOJ7zd5Io7DgcoMokC6V2LlFD
bEfc+NafiuKokkF8DG5Kvjci7umQgnYZF1bm1opKaZRf+HCe64mz2RKRgd2xBx+OU056wfh0Eh0A
M1j2l4KGPwe6Gf/Rtf6Zjqe8td1JacPR7wUAm2jbDPh2muKjdkBn0PiF7n7uRmYTaK1bJqIuC5C5
RL1rloozLOXshsq316IZLgAhz7Uym0cN3Sjhl7LOSKs0WbMFpfpQHjpFzdbSzPjCTHquldlMGkDu
0Ttlsu6N+2WQcO5lLFA6hEyqX094Z6Zq59TwPy8FogpQ5LT0D5Z+8q3JJdpJWAPR9ybreeJeaUcy
GLGPHVK27Mpix46oA27XhV9/5vHMY/aGssxD1+nGYzZWETVThrLCkLVA1fBWd+6F1fEZlp4j/v8z
gjyBSLuoTjcx/DH0chW3Eds/e5uX7ZMFoERD6/P16zjX1KzvIg1Ax9Dm03GqHcywnjNsq3owYI3B
Q/5BPWK6U7gZjIWiHPHne23OerIZpFZWDUxGJqW1Rdbmw6qr9Y+R3WWDnNKJ7eesQfL2dWvnOtys
R+O7JvVBCHkoNXSgkANPqk00QTr4nwuD5kwT8wi+eKDSOQ3CP5iNuDIDYydqubLt6VtxuMY8fM8o
HRSdp/3uf2cKCKNk/c7J/0LPxOpbz8ieLQoyVFqaDOwTG5KDJPS/Dgd5HtXZry9/5qNtz8Z8ijS2
KDHCkhzsCirFVXsFOmX43sJ+nrAWVj006nLAkseB0xDxjYLfoUTwnR/v2Nbsx9smKQ+h2Wt7K0z+
oKp4Q0ueX+ibnz4Yrn3qUP9MhiP+5HxKiuCAYyBc2rKLfwVO77x847Fz9dkH1qLAGZdRGhzqoDI5
Romt60lPqwtbuk+nQq4+m6Sivpki3zTlXrpYpWMzforZpawQ0cEqLC/MhJ+OLBqZTU96jxRcV7mP
VOvBcK519dTYF7rNud8/m4V4GrrOx1Pb53r202xyuRsKCFqR7yQ/WAa53xla3MFs+pFqlFi2uIOs
uLHTp9S4d/v3r9/vmYczj09y0DMNdTnKvdNFO69+JTlu6WCj+/rqnxepHHsenzRY2oR5s+CXJ6mQ
aG897b6iWB7DnZPqri58C7e/474WuQR1VBmJc3QAG7SJ9F7B0zmPFous7de/5szb+q+u8M9IUano
prCvooMC7RknaEh1TMUO4mrtwjg/8zT/q4/900Kk+hiU+sRJQzysPLTuRvcQQzX9+vefufqciI2j
prObVA8PHo6ZrCAO6HfqXspw+vQj7tj66e///HSJBSnCaRkeLNO5yiOdDOum/AHT5Rcizju+5jct
p1lf38iZKWvOr+99vDdQV6KDPnw01WuvX9o0nnlCYvYNihKzECMy5X2bvk7y3vSvCTv9+jefu/Sp
U/3zfPxuAEeOV3XvD4T6Tv5CpeaCkJELs/iZvjlPlnI4dLQBkLp7wwdvGlcLz+gWOkQ5pb187wZm
M3ma5c00sdfbx70Go7L7kVY2MR/mNyeS2VROxmxYjBglqdE76NgQyQSd+KOkfWHwnnv+s1ncbQIX
hWCgwSGOMS/FHH5z1AxP4eunc+75z2byphZal0GI2pccfi99JvUHAg+MQx6U7ZuL5OzCbZxrZzaV
m25v64Gb4vQuQFekBefNlR+85ZzVlUmmvjcPzdOfbBUXhdf4/r5xEcLbRsy6hlWTtNwf33pc8+An
P/BVE3qmv+9tzp31qbuZcs1AG4KG+2T7+l4rs+EcFF5ixi2ePMea8J6J2zrVX3LZbYuw2n3dxJlu
ZZ7e0z/D2vXCzJEB70MBMF7mw8BRJYcnkLGCt69bODPZzTOQRR9lcTtwCsfJ68qLDaTRlwru5y49
G9JdU/m93lvRoXaiY91nm0CPLqzMPO7/f2rtjj3PPTYNCjVB28WHBGgvurbK0Gmhdh/TQPjPqo3G
q1Q3spcGHcx9WMvsQmnx3C3Nhzlg8DaKuSWsFzdM5mC8uwuLtXOvejbENSkgSyUTn3/zLkIXBokO
6G2x+fo1n7v6bGDbBt9U0xPRAQMHR6IV/075KN8KCnVs4/Se/umnEIKrzm/5ZCL6gwir7dLyLgdI
+/WPPw2oT972PNOqMly9bKo+ODQVJ+JdKk503+AK4SGOdQ2CYdWHF6amMx3LmI1pjTAwYCAswnCQ
ZI8GQA97maMuqNe+M0Z3OPMHc1HlafnqCTf7I1Idcvr37nI21sO8SrzcLelb3mOEDLgo9qL9iMyf
VSEuPMgz0/s8oilIo1TFrooOra+uwjTfe335IUKWawNs269v40xPm8c0eZ4m1NizDMzK34Dulkb7
0zXibz4jMetnESHtTskN5MhtS9ATRPlNC5X0nN6m8VJvjQvT4rkuNxvoSTJUoh0QcDhtV28tBJrP
J2LOUaWGeMKihsDMyXPj4etnJj/v4PMglkBH8g1rkeHTt/6iBUQl0DfU2fhTg2d96uxQpt1LqZRn
esE8m0VvhYTdUjMvW81vMf0MOxRaKY3rl2qIZ/rAPJClkLLMnMFKD1Zv3aHxueqDat9G5fPXj+vM
LKzPeoFqGzMukdQfEmCJWIksjYCs5lvnkI41TxFBtgtOMvejg63ehQ0hKK3Ruxnrr3/754/G+p8Q
ESbhIQx51WENnQRs5QkoYBiXFurnLj+bvxTmKV9WzPN5p+2MYtpkur0Kx+Due79+NkcJ13MxK7Na
QFmzgNq8sIr3MP/59cU/75fWPBIkkn2SuYJpHpXzc4CP9qbCGL4QUwTIrcovCQ4+n+Itb7YsIQbc
z52pDA+2Hr36mYK5QcvIdLVjIOQDXJVVaLnYtaxL7/zcjc3664BsOLWaNj3kepCniyJskDo5zu9R
DsZVbJvxhVXR5+PCmmtuQvasSReb6cG2o2IzxZP/g3iM7OPr13OmWmJ5sxWKAq1igl2LDn5Fl01/
xKmJcLxdxijGfZH8yJonU8NOham0QW6KceXopJe+jp9PkZY3W8DIJKpkbrLyMlkXBYhC0spYRtZd
Md0VOl47+E1f3+aZhuZamiozmlGQ6HCohanQYGKbIJoanmNVJauG4BTK6qdTV53vzdctfq5Pcqy5
vkZJTXAixYyjwsQ7hLCuMQW7nVp1wgvAcuj2GkBMbHDob8cn10KJ8M6dYmd/4QcI4/Rd+2SJpc++
dy4RmXg9JnGgCe/dq4fxQe/76CE1e2fCaJ9kv1yMHxV6RCuGBJ1Wcm96RVctKTIqEBU58JCdVTXl
c9HkFYxhI55WTHXTPUtyGzosXjuAlGayJ0RPXckBtNEisyIbB0Xg1o9RVTvaAqFi9iszE7wpqXuK
uQkcDPtF54OnN6efWaOyWzwwbOFqI8o3FrreetkQAoPb3g/7FafDQw33RLw0goGdEUP23IugY0R3
5ca0Y31T1vgz8zxstnUDKdWVJtqzFAwkEuRqM1UmCQglYBNeSr4aba0Hru/60RVS7enouSN0ALzC
9bIaK7FUbW+ClrS7p0llGTrhAMTpiccofWkfIinyX1WosqugmvQf/xk8IsSeD61fO398ywmOJZuY
v1mnup0rW/NDRuiuJ1ADywou3TpXWW8s3ZKMGxH6EMsNr/ZvTb5OsJDwk4lFiivqupIlfgLHTUIO
z3vvj9UZJhoU7W9RaiSK1gOn8ZbUVsgK2aQSurGc1MkIVE4Yg6TjOq++jMWvFrMATl4zHe5QVnd/
CsuVhzb1xn0lSojf4QDfqGHzsOVcFty+ZYeYiIN+NeoFEnjIJ8j/ewAt974rk6WpYdCIqDjfQ8dU
Pyy7yE+ZIu7b0OMnh6QeJyu3zLNd7NfJT0+G+ABigi7xBCXI5ldGgmg0aWx9rTvKXDaiz0gq6FV2
bzoE5agGR4rTJ3m9VPgc+eOoIuTlYBoWoz+1z1rVt89FTq+oxJju6aU1AkejECVyfmNa11U53jd5
nN0R1Rr+jhJH3+uFhyPa9At4jrgtjZXVRCEMT/r0WzSezoshfSVLLTecWyP1h31jFPVBApq/sfsC
/2XY5nQYN4x451nEEZPAPoPimQUxEAfI6h81KAT8HbEHWdqpKaOlYx3fEnUesa4sk5WMIPIvJIpu
YFItDuulPIGEPTM9Idqr/tr3QjskCoNsm3Wr+cAvwZaBQSffSSCywEq3aOsEWpQq2icSFoafmB2m
NU7X6k/Fhhztc8VjW3iFHaCLKMSisQUxWURwYZzK9c5HSk8CTtAW/TGc7Pgp86R7FSRpdYez08H7
n+UVtNosVB+Ncjl9zpKm/cuZlx4tDOnqGztxrANH9vbaAyvyaOpTsE9AzfyIgr6DzG28x3We3zZd
1u0SmMvYNjXrrgr8kHQ9TScxZ4AqTdVrr8CZb0KG1SpvKFpbibB3XWEW+GVr8zbKQn2faDATzKwJ
tynRQ6vOyZ2bobO3Xa8BvvMz8lAivat+yyTvV4Nh+4/Y/EfKBaa/NpGobvmdKGp8Ppl2nUXXmYkU
ZMqxRFjw/rwGCpuoDh6r8oOBcbdbWK3XbH1Ip0ffcfMQ/uPwHykAuR0wVrUmsv6xVEG6SH3K+DJy
ewjyWb+CKm+5S+WbpHhUjdLA/MKWlBHy5Chq/0DdtneBqf6WniPWwVhn/c7HL7rWpCko/KHM7t3c
BnTe5fI+bKWJVUOz/pb+kGw5yCC3qTLLdjnW8JD6NlB/PNBPL3IUINzCODsSMQJ00i7jdcO+b+Wl
Y3IgtVxdEThjXOcK8gs+Rx0bhkc+Y2M55m0OJXejsX7Z2Y4jH4Q16ngOBNnVcTbxf1STvUG54kzM
b7WN6iEg6AGrJ4RHnr0ijwmBdIfVTwpW6zGpHqT6kFPcKjswF0Aysngz9JWKCTtytHc8BPqzNwzJ
NUyycDvIzn816KpQm1rz0BNheqPGER5FSUm+hXu2ki1boybQ4SiAYLpRGknrZe1aa95w9KZkrKN+
Eu0G5E15NcFtBxATD86ykTDYxtZ0Vhht0iuEVRHycp25R/cNcd8R/bBzkrDcak7obiKATnutwSbY
GkjXxkAUH7Tplhh4vOQ6D1P7hwfo7t62Apdug9ljXRll/GQRM4EXheyaZRuXJMehbngsYjDOIUg2
PM16siFZwV2iUvNegs7KHkqmjXsNJ95W4+Ib1xm06xHe5TEChYvvJ4T/l7pu89qFU0yp+VQqAoFR
/yJlQzsYdixf2c6B5mjj4BVZPkdZtg7MIxjia+gu/pGaRrHrgUfvBgqjzx5QqRv0os4h14ryjy9U
dIOFPXq3VAEItOtNvqKBsR0T29infYgQhOjDnQPn96YN4/Ejt8thUzlJCa0xzrZSO8WTlTEII9ib
A9QuRaYUwL32R1hqaivhfRarKfDdP3HkVrtIgJ0AxR3fDEmONU8phzS5ofFuqmJC5qiK4EWXoaHt
ANPKhwHv0BETgf2jtbrppc+oWxjRQAUjdLwXM7LsaRXpYd+vMFrHh8BM4zcXJdrat8N+Y4qBOPQ8
Iz6ji8y1ji1z32KA3vqgY8OFNlj6xnOSadVL6OEdlNsqo6ZfSa88wD/UfvkVn7veHclMGuoowene
Zhs3iMCMQM1ahVoBqyhUTPsKhnhPlsHjpBUCXsvQUKsMFBqXPHy1OG08ZHrW7FHBxKuxtsoNkT4V
hQaBeQ6b2CYm8WONsqu+nQaepSSHYplXRXGNPG1oN2Ftwwon6GclmacxEYbi2OK+wkbbTRpo0o4l
Qgl3gEAh4ngWXugb+P6Let1H9XjkDasCZLhRHwsSdXK43s54C8GSGVLAABrcIXgYAkl2Quuh0Rwq
MAawfMadahMdQkXS/4JhibjdCKujGQDsHCpHXTdRYDyYOktI2zT9O/LUPYRvTl+bvzIAuVsZK2yi
NdKxMSydW2znLQ9N1juyiGAXjVbK9BJ0uwJXD1Zc0ES/Mc3Ut5meMjbN3vLWWo13FYtZ+1bazWlW
sBOYkCyfIZnoKVVB3XE3LDjiB7cLMwAFQ1VYmxJkKl6YCOqIjktq8vnyZIOwyQyxQ8o6YwRxt5Oq
6UlN6tUbSE7OPnwmrxCkWyHu6pFFpm1XTLBT3/DRjMpi+u23ZXADeKNfuo2CmdFbMV/WWsJWTtMo
uvGg6aq19I1syxKryjgWck6kJm3svaOyACG10bJM8Qc2IUCCtE7kjuCboFiCrDCzVZZ0Ytj4UW8H
G6VYVS2moiVTaQKwDU3cTbZi6KKboHQ8KoW6/zsjbAUem6atMlO091CBdNLkobsX03+ZBWI8Ud6M
6FrA/4SjF3cn97XB6zMmiACak+g3ER3GWuKEKt4gTMhHQ6+8A0XQ6imImwL8rI0jBZRwtGpaq7zj
R7vHVu+9fMU62X3RTW0q1irvoreTfAJiFdCztZco0lbcarqV6aT+WK0OXDkxlPGnaTvnZvS74nT/
RIEYImaFXsXWKYGtrkkBSENgwbGLzdUeKSyWnSbw8uf6Fr9wfnQxYa1CpsMVzqHwwFq4yQjhwcoG
6LK4dWDlAV03etZFpEJwPJqGE0d/WZNcpVHy5ImAmLPAMG41UUPDE1LZrJlb6zkI8SgedQRkrADT
1lqRhZHdDlLAWanYSYSWgR2OXNJ4zebUem7YkZZ5ewjRQ+zKRvPetCxQgNQALt4DdXTfUnBfeOdc
sa26FLVskUcPLlTjow5Y6Z2DsKkA3wNXvLSi4Z0oH9zi0TBOv1kZkZensxv4YQHxeR+0GFCI4CsM
dkSIKx04y0NWg00KCdN54NAFYGpmxxC5HX/kF4Wsna3IIcJRJvBT/DK+ER2MIFUNO2HD5xN1caMZ
mrzxvKTeaq3lUxOsydOMwbCsQsdsHspaKyDgddMrncFaB4yTDbGbzW5qy/HALouYhKrMYfdX9UbB
F1vXbNiu2oHUTmsY3Ze+a8e7VCY6iBGr26e4MFcVwPKVRuoIKUK9edBcUg8Kk8TUTPeCZcV2YukV
Jgk6STpuskkXauF64NMCJvnnqk8Dwu6m7IHzGG9lDhbecC9o10y84abMx2IxJf70EqnMPNLZ/WPi
tN4bO/kAmobjrVhdlOgV4upepB1FZAKDD7FXWCuNTFA03eW0D+speHdDrX4sUTwDc8L/tWsmdsW1
IhDCsyvjJxA9NNO6ZzbuUtZF9YSEuD8KIIe3rIaImxIh5nRC6euGjFh2osRvlsturDSJgdZldTuE
CcF65IJ1W5Bl2S2BFcaVpkDTLuMpM25lf1ovMn5e7CG0NlrZ17+aXAQ/ca2yG2ihDr4oGQUHXYvt
nvYGt13TKcIrghOL22iI850INXjVleH12drvKLedAHrsVoyuDLdZTS+IvG4YV/oALTaHuMf/Fe3P
OFDFC1EFihWbbFnM5QTqxqy/8lBbV2zLfhPAOTxYWU6KHBwIEvUyvxAv9L/pZXBt3OvCqwZY9EzE
JRvu1l8SwtQcq464S5mHEFA8u2X27dVWG/iPZgsJl0CGqTgg2R73ZQ4MeUEivXZVj2pcjeQbkYXg
q9dMwWMz8Z4LIMI6TNkcmhdMsbj4AJ5pEAsHQTJyfFL8XMcmr7nB/tg47XSXWpNxl+rQCdssdjct
KYxL6mcd+apRNSwrkjTWfE+nD79oY+xCsbXTI2nd6oYhP2pmT6p3bXuTwtWgOgkUaONBU3cWFYkt
5lpmpOatcFITuWoGscGiD3HzErK99lNEyVBsegDke4oWfJFNsj/lydcJu7X1humHk0rYmp1RdRvb
q6dkSXaMxPntdFi/TeJo8Cu7y36S6b4LSpsYNJUcehHq266IoW4nFuj1sCES1jmlpGFzT5cWCviN
7ADKQNgZf4mBxKXFUCj3GFQGQMEhCYD3yXJTtYa3FUwCG7xK4xs5nxpU+oQieOCV5lXa0LEioybX
C7OIcwqHBZ+Go6MmUgAwc+gAOIJMy3MNsXrmTiuhRNVwuZai9sVHSC9dsqotlk1vofawXIjKgOAJ
GdKT8Cr1025nJCA6oci2D2Ish4PoCWcuJ0hhy95C165D+pDDif2f1fFG9K6xcknv2lJaNwAYaFlN
FF7V8XlKEuuRowKD3gxGLfeD6s7MUcnrURq9xHZGlluSxOSZBu2LZ7XwMCH2vxUj9SdItO666/vx
QLpoCivStiKg91F0FSjSVNlyl/BCG3vZQ+/667km8cPEmESbpPVxtRg1u4wh8BMqBB1OZKVGcW0B
G7gfVCdu4KRSpwrTsXxn+dzdm8MEDChtwmxZRV16rVLg31lkeuuWbfve4+N4iJo82FdRnawi2Vkw
i00LOrZX/GzbkzgtA679VPq2uIuK3np2YxejvQH/v6qLYBlm8Btzq53+kJLYaUudOIirjBToHcsr
E8KcluwY3cMKKXR3jCBIvYZJ5DzmochYI8XC5bgN5ZvEj3GMmiEEBOI6Sxu42KMNp2BPdUq+OqNd
3jhJEByMtorA47jFDy3ojdfJdnELADb8Qx1OQni2NMCF0pw2bX5a+4Z6uBat3ZXsmcfgxa3gwSqN
xKcwMbOnqrfUz4k8jb3bDcluisJoXcaWfWwn13iw04lk215W+7wcCe0lkGjZtYVxJWzbuqlyJwSw
1oa3RDBgcMoGJi2vTG9kP7BuKNIg/cGQ9m9GatsrwPGYuEunYjvuAULKxOQyftJ64wchCQEehBtX
Tu2mU6waU7v44yg42hplw5uAvKStlbjWihCx8t1jL73BBF3/TWy+uyUULbL34ohNu2wPMQ6BWxET
sFG2UfsTdGp7n5Kyc4SxNe5CEujSxTRa1E5sT28gDhX6g5e38lakWnSojNHFHeFVIUR2zX2JphPq
3h2dB3w7pxzuzCKPV/8vXXSYALCEces/Fmyr/kZhnj0QupPeseUOl31iqRcX2vKOCqW57DOjI1oi
qTZ+19TbrIx9Y0EIjn2woiox2H8qn7CDotsTT8f+J+qm8ho2cLx1SyfamXbCgxuk95gPmVpB+QHt
WWbs+tLcJ/skaMjgiW39eeqsymBmpMi1dDMhSUBM8lu9UMYx0+FP6LroCaVEuhryWjbCUN6OaG3O
bFKb7aox8o4np8r3TjR05Cq7DmueIejwt2s6ZDyIGpkqAU+FrHaqUmb7rkeU1TtCfy9G2GF2VBKY
lwbZ75JMGUU4S2I9y9KR61x07AHqJr/Lxym4owilJyCtVXAw60ZDY+wQZc0iE0v/0Lb5Ijb7aaXb
sbHqw9h9hTOiro0h1rbIhxv4cKCvF0YAAc00vXC8wppFNjlVEKK0pNS3ehl1W9X1fHxLjVg6hbx7
zUicFmYn6x+CLKvXfmBZPJRm8MPPwvaJoLqASpymrtvWOE3vgb/uMOle46ZqH/m6hez03XTfU4q5
ctkck0VWlDnGagJ1WZjl5q6xC7Unc4idu0nV2xOev7Glwe5vSKqfJFWx+GkJUvCJczlqfeI9+K4K
H52uIXlAAkd/zEegtTeiUuW28TjBAknQkefgGAVcdZccCY1xXTRldiWNPDiQ/6zfYXUNnzQOb2+V
Znl729WiDR7Abp1FEKinnJSGNM1zKEnQ2MpahqiqlLFVXm88VBRxX2BS6QRImu0rMTi8cg2iF3CD
DpwaWIAH9rxyR62mvqpz1lcuKanPsT2N91Sp20VuUsCZIJhfs5eLtqbspg2RYO22SnzzJwBTUhvb
iqLrKNV+qCt/xY4rfohBjcDyYFmK1oQkjGTQXuLeHO4iCMubgfcdbsEHO+nGs8DzSmysLFmRuDnX
NpnVh7gyImfNAtf9CTm3TZd20zrvme66+h1ZbDm4UzP3XwBaw7sorOSNCswIzzVnH7JN+QA6+Bcb
+80mhEIxkDsk0EYiuzfDT5wnwAfIhBtSjH5ScbQ/eH3Bs9TzELRfmLq3pte2J5ed9RwblsVhgArF
i24N3VGVqGbAPOgv/gSNOVHOwoHX8SI6BT26jrvwmPT6dA3ZXNuAsTD30HKzv22qO8c8sdJoZUbg
T+tJAJlnHIudl8CcIjB6eCyGKjjQlbTXrtWzZwh5xCCAqhH30kn6nTMOyW9iNsjtUpOcWLPWZC1T
eyfKKCCd+A4UfvtuFWayS6Le+GvDa1naJPltLpx3fX5QSsTa/5eRgDDMSouK76ElcqQgyktVzm9X
EkKYlM6x7cuHyCT0hh3zVWY6b6Lx6dTit+Wz7i296fXrn3FGY6LPjzQjh9I3VJaDWblPSR7fpj78
rHayrpUtHoGZXzDXfN6ONXfYKyDM1iS528LKlp77izkS/H/JAQ0EFLddfH03546H5/53akl6M+Qa
5bJetIeBxTP4ZTO9rYp84NTNaDZpJlN0VB7wlwKkbhwX6GXLUO1GvvoLh4Sv3de/5dwdn9QR/8jR
sDNnSR+G6E8a/BpuKcttbo3eaiiHE6Ic9FoViHH7dWNnTvflTE+gplQbizFOD7oFiMWnHuyNr5Qv
tmD9LpxJn1F1zK3x/VRI+IGUPmRWR9vWccHEUAmNNpYxOJfkmmd0EXJ2BCyVP/h6Lyj6mtUrwWn7
WOnXshwJxkpe6Kt7iC2/ZAnj9Ovn9vkgtORsEOrAzWVHRt2BM0HEgtNHF3YXhBDnXslsZKH2ziUi
7IRlljA2nD6dOKFuc5sWotk3CUCor2/h3Mn93DhvBi0zF1XxA+UHKsn+b92QQHYy98qQEHKtgsWk
Hd9k0QCSi9T4r5s90x3mjnqOlhnRmQwOGUdXi6Cv70fZvZQG1cyvGzgzfuYOerMUpS0sLT5VV6nC
NWWt8Ia1ZFZCasl2SccBlQE65/V7zZ1e4z/DlVCWNDK7LjgEA3KrrqOI/dHUEwSwfM3524WbOvfU
Tn//p5WJskeZmiedW60f2qG/16P6D7yJC3POme78n53/n8vzBdaQDdQsdbriynN89vnEy3/9gM79
9JmAyDWayM6pKrPJFxX8yQBku+tICLFw/9++18Zs+KcK7b9w+G6Dq8S9k+k3XnxBNXZmOLqzkc5p
eF57KZf2oC3V03Nm2VsWXguXWs/3fvxswFuxlhhhzcPPTPUhqasSDO6/kyNkXHgDZ27BOU2a/7xd
WehxoOVucBiBxgROgEqzHX7qOiyuqp5WX9/FmRnYOUmS/mkkdYt4bAQap5EqeUYzr0b2VpO6QcuL
nnQDMDJft3Ru4nJOI/+fpirbql0qoMgQiTKhRu8hZuGMemkwX4ZBdk015CnMWkLm3r9u8czwmJvi
Xdd0o1Ey+jo5TI/txGKBgvSk77++/JkRMjfFxyFYvz6qKFX5B2JOA4u9KqFIX1/83Ms/3dM/Dwu2
wlgWFJwPYI+WXiTQf7CCmN614JIk99zPnw1w1ULesOIRe5sKEMFIqshPLbTOr3//uavPhnbUkxYE
uhGcp6cvMsO5kc1bzJ7qe1efje7+lNCNFCY8qIyM4HxXptSn9ePXFz/zJXJmA9vM47CPKWMf6nhn
UotpQXnbxrNPra70wu3XjfxnJPhf9Zs1d7c7EBcNtjjiAH4/vx0JNtmbhc2pIWOEgLdI29fUDiFu
j9lqGlKBInt03/USCdDCOElCDIJAdoM5kkldmPq+d6jkJANnFovYC50L6/gzQ2hukvfiiaT4ydD2
xJmhtJFNF9/iJ7y0mDkz+8wd8lPTimwiImQP1XxvBLp2qiCh3UfJ44l3zjx3YLm2JmWwr5/6mV5p
z776dTg4EAqpAecW9TtwrpwRsXEWF17qmZ5jn5r9Z9CCWotjw3d8Um3axzAIIGzjSFkBGPmpR1SY
/LLbfO9GZtOD20nqbwU+MGN8LDk2m9J9qF0YXGemHns2MZgG5zBdJv29S7p5kLcbK5mStVZ4j1qG
hO97NzCbHxpdL07JXwQMEViD/ixARmbed6mVXGjg03fhGv9zF25Vcx4iSOIQD07wFiRkN8WEfGvw
SvML9uNPnxRtzG5izHH/iybSj43zIS2qm8OWk37Yk99ZH3H92TTnSg9UdQBqB2kB6QzB0gx+JgTd
ff0Kzv362TznZZbmMX2AoUlbbQHPj9pqIjjuTxD5BE708HUzn04hDN3T2P9nUJziQTJb50VIKmwk
MT369iXP5blLzxYvrSQuKEcPcYyz+tVM3VdCWoML/efTqYKffepX//zsXhLK5pfQNThHLda1knet
A6DdH9L2wo7xXAun9/JPC1kkZIBg0TgS+rjMC+dYOvhsx0u4m3OXn09GTd4mIMmMoyvshqQO+49O
pviGqoF34RGde/yzSYjwC4PA0so6atZE0c6piFkhQPzje/1mNg3VhUXVuGvloe+6R3aDT34afmvt
w8udDVxqfQ155fCMcMVnCInc8sbsLvWcU+/7ny87F5+NWjhpnZlMaAYdAm5698qNAUhwVtNcp12x
MMMLvtAzw3eOwCg47MkCo/cOUGWWvqttJyMkJ85dwNb/+g2caWFOwijjBLuFrnsHGywOYd4kBz4I
/7EMLxFsjNMj+eRRzWEYnRBc3iGSMeSUpoVUNrbWciANreZtGL6G2k1G2SpKY2dzquSHiwDKzdd3
d2Z8zMkIIO9ERPbNdOxdizCyp6IV6JGfv774maEhZh0sYZZuHJH4B4JgbkpHrZv2W355l83R/582
rLb7P87OY0lSXonCT0QESIBgS3lo76ZnNsT0GBAeYaWnv6dm1Vd/U0TUthaoEFLKZJ7vzD6fmB9K
pH9rdBFqrr+3uHmErZi9MrOX+kZbGmBCPQvVQRhS1F2CnW/v3Dq0wgV6A1O8q3pIF+S71IdHCPTs
SNOoLZRJKA10gGe//PB/gNUvBpauxmep6ygzlxnUQMhiegBV3SZwjw4y+DHcOAOoEkicUbhHg/uE
P+ICPAC9b5DasdqlowX9GmFwJDRQGJ5lcElCYUF5J/3OjkSFcqOewOJLlsOrJxy5zQg830ajrYKU
J0Ywonb16Dim2hTwfto6g+1u4dyS37Ww0TzWPPZ/5EMCQi/vSuypL7+x9Y9u9NUrawsWbGFNTFcY
daoGZX0ozB/up1EizQ7GJqvKEVZ8PrmbHDFjtyjVt3wc+8gYiniPiif6Wiu7PCCx0n74kw2/IDoJ
IIoZAXjG7m9QxxUfsnEUNwAdpHlQJdJ99GkdBy2purD2KJykXHc4TGwuUcDe2KeR4aIoyAT3j3U+
jS8QG+XwjDDMR3jOkZ3Vm+4fm6j4zmyycm+NZ2tshWIKv67poc0tVOwqOUYVESjb6RB9KLBOcEpP
m43twS/HjFFezOBzABcSJKOiGTUS4EwOxtkYMz7QfmIwnuuyMMZTD7BemU9Z4b70mXUuimb+FhEA
PFCkSLd2Mts/6Txj85BndnOAFCt+J0DCRyw1nVcrLor7ufBgPTo18s6ipjhag5veKDgFFDDcbumh
hjXZ86QscTdlZ1NlZMJglGfN38Cmt9+N3Bd3bpIWYIDURnX0Uplv0sGFb1QFUQaRrXNn+EP9xIoe
OeOm7dWLZ9sKe0lhgkyuSHWIW6qebMlFSFpobUorJiGTxYfRNkiYg9bV3BFqQNoCJ9Y3ApHIrVs1
BS7tkNncDWOXIjlpFYFVosCsIPCP7GIj2xrI1t2y2vA7HL0mf9/BD+3sEFduIEc2trMxg3QPffoW
tSg5HALPhhXGnJRHmlkN4J9ZtkXqUEDCExdbw8HwoVYBoCu8lFEsKv1TP8APUg5+E/U9aoX9srY2
DnS5d0YVmzegg77x2ABJHSISlOIw2DzCyLQNYCbuhZINMPxTDapXi46u6VUXljUdcJFWadf6o+WH
noIiBdQxbsLF2rxLspWVeSH463yLxIAjIbZFXugrmBYT8egKf+VKayEwE23LlXJV1cTDgsmhZQq4
C6MCH46CFUQfl+PI0n/Xdl2UVVaHek4VofytPziNIfetsPk1V2bMItqyaCrDnJXNaJSWLDmgTBJu
GyOKLMdMre0plr6utjzK2KoGG5XFkevvmtQOUD97NMrm+5Rla0fLpY+grY5OYqH6CZ5oIfKNW5Rl
oHyYvhmQDK7E8oVX0MkWyLVBX0OaDE6Dzano7RfuGDC5cV3ITmGzePlDL+xSdcBFB/tTAUWKjBhs
Gh9cMvkEVecxBWNA9dsMbpJvIq6cb7yYgCm73OZCx+mkC9cesOGCNjNS48hBWi130PCUcDO20pUW
lrru/PunMxUCfIUsawpWuMlRYY1ig+YZEpyN5ae7697h/G6fWkDNcuKrEWD/xKbtwSkzaweQhToa
CgYjl5tYegltkvOxslpMOkxyyjbmHIcoQP2ZpPKuB/54e7mNhXn+L6P+6TUkrKL6UYJ8PqECHfU8
1odvsZWD7cLVyz/B76dnQ0vWWQzlo0jlwTyZv5dMBCi5xabhHtzoKztJm+fKgMrBNjCWXPT8DiNo
vPGcDNKTBBKq0uzile/95RUlAxXh/7/3yFKFGsKRR6jxuwGvPIfubKtg7Ez5Iyn5a+YbcQCH1TV4
5ULn6Ui7UfhzjcJYeBMQ0P+qWzpUe8FvWxTO+FeiYnWyneMUc15WlhcSq/6wveK28yH/KUFMD3Kb
otbTlZusuooyxCydbWfL3EupkWOowXdtlPMe5Eb4E75cHsgLMUXnmKQo+mJJZ8iI+3dxcUrsJ1U8
XH70wjzUoSXQJheO23kM2dsJiaNn2uA+nt5C0Hb5+Ut/XZvniRINSuddFhLmPeBUDUc5b4v7hJUT
1tLjtaWcWVXsoWCWhYXLfiTe9FZzdq9Qhb8yA5eeT/5/ZvQDETaUzUAAMxhk1kl3V1Dyyi1nDcC4
1IA2xXnVGC6EEpjijrqToojMuPiwKFm5APg6IYmBqU1t4kEnXQtPoqgWDM6BR3lpxu+17doQ68Pn
0Xeb+OC2RMBWMyfbLJmdlU/z9cgydd6Lz0Fd6OoOBzP7l+xeG7hg9uTEnasCsKkDX1xAAFTdIIZk
QElNRUSLZ+Xeq/HspPvn8tj9ev0wfe20mTDTzEQcA9lNsxBeH6ij6K6a0bj/+f9xVcIWSVkNZSGc
kLKgaDhwen35rTObFezZUu+fx9un9amCaalAoTYD2BPiReN7bcIZO74Z8pWk2dLztXltATYRZ+aE
EN7cKRCvVGzj2i9i0Jxd7vylBrSZTXna5cTOqkjkN2UBGjv51njQ+rTP1z1fm9lZ72c4tVVeyOBt
KuiHdCB0sj/sttxebuBr9gczda5LPVsiGwmvMHzm+yRP73gCoEfT3KP0E96+xkuC6ALjyvIEO3S5
GYz2uxj6lfPZ13HF1LkuBC4VA0yiZTSzXxwZLUQAma6VtC1EFVOHuXTGjBoiyFajrsgfDWmd2uGR
ee89LW5IlsCXdD8RCBLXLuEXxoIOcgGR0/NpP3shbR9H8ze0vbCrBR7huhOnqVdy9hzqKDtvWKh6
JVCSD4dQ+MjVW1wR2CvzZeF76FWcoEpYEHGIOmq5e09c+tOv25vOdn5dHmz/iLH/vRkzdY8iNdSO
jFFpEsFhDxJYM4O4ocFVnFdNkEqyyi+CtrWs7QwS351K7akPzGFmz0xa5jff9JD28Sr3XPtt23to
O6GZluCu7+reov2BZXP1M+US1Ypsro2Ax1V2G3ss2cEiPNvNfse++3ADuOlwj3SYPOb/bWwi/uA6
BFQC+LiAJkHHXz0KrHaw9fFv0rgwcTdospXZ/PWO0tSLRSE/q7048awIfIbT2MMZVtHyAHu+H12P
MzEABithaek7amFJFiUG+DDJKGnOnpPtprOqTUs+Ln/GpadrQclEVbTfdK6MpvhhKO58+51X75cf
vTSHtI1GY+P+GZcq2AjU3y0r3QpnPhXylmdrgELrHyX0qzGo7TXgz+F2ZpaysJTgHmRW1W1dv5Nb
Wvb0bjalDan7kOxUa8Gy3HDjOvIkrEuzYXCOJq3UIWcpfc9gRQjrHyiVRisnAZxDoUpC5T1u1EYL
1xxDvs3EuXiLO4Cp9CjXDTpAgu9hpQOGyFTFwDvNbmSLhqOexIZ8aUbNecp4ddO5oKxQ4ccvKvbG
+1K27RGEqP5lGFj8JEkH/5XMc3a9D6vQsqn9A8cZbGeCHrlxRzIBSQIsJmwJP2JGetxKVdlJQbsd
SOF7mAXWtOuTKo8KuAzupeiGV7821C4nXYVKVpbvU6gcNpDWyDdwWlJo2cF4gDgngeRuQJ0Ddhsn
N2b5yUhKPFVULL/LANz9BlpQ8tErL/NR2e/4f/rcyk82dL6HscTf7ymDnh7q0HTPa3vcE1bOmylV
xZuZqXFfDoMJSZtb3QzCgiBM5OYLpKbJlkFLCowr6Z4S+MsD3gA5UDGJ6tvg+n8NC0bOxMA9uwEG
JHaG0NumpaqOLrUY4FCTGdl2RTcgG5cnaDvcbxw62p9tbKZvzBud7ZiB2uRL8z4tahTszEW+L5yB
HIcu+9N6yB8U6VQeK9ufT0BHgMdDveohJ1weedXLreiotTNR/PPcyx7f25JwUOZQRO7sElH68qxY
mHB6oTFczN0RLrtlZCjEzQ1E38aGGgoclEo11uPlRv5din4xMfTCYms6p1vq87Se+2wPlkEatAwI
N1AP8jd43SZ/4YX5xxfueYsJ89LWKyhcOuHhVOcMfrxNbx9l4/phDF34nZM0APc7Kd9yGPX+hha+
g6i1gKDOK+WDIzl8F70YoCgPVrrdWPjX7Vn/JWU+bSnbkaJ6w3O80MzhT0zeRwKSw0SCy520EJ90
ywmwWBwADnCSixujOWv42/FRZWn7s4EzL+paRFptrmpJvxvPvIq7GFFdxOuORJVwgIDGTHZfmVvV
fxkD9ueqhvRy7yJpRyh0ehkNzV2HWvzzJZT3I/XeLj9+aeyee/Lz95iEYO6UiWiC7Xmaxw/JKN7y
pN1ffvzCB2HnZj89fmSmyvvRx+VpQmTQWk2Lmvv5ucnsete3Tr3yNZbeQjtIIEPn2FWJQxYkooEL
r+iRwwt5jd9/fspXM09brvveFQ1zKmxUqdi30EnPBf99Xf9oa7UBIjl8ITvYQCqBefCRJnQLpdVm
cPj2cgtL22y9wLtLswJPA3yhEqzfNggcewcFWFD9oB0OBkpQzJD+oAIfdOPOSvcWhNQrkfHr44vr
6TcHDBrkyo79LnKGEllfGN7VJVCEwJ9BuJD9nrm/r32EzLLcp4V9GJmvwPcwumvGhcv064OuYKjB
lFWBOy+VHFODW9vWSM2PaYAh6DUxB22c8wafhnjl9/Auybo+crwKzD+/e+6a7uWMNRrnZiUd9OXO
FG1olwiF9OdS2VMdZcWPQSLliHQl/CY3WWMEWPpWeuvLcY5WtFgQA9NielAzR32Z7ZBpPZaO/3x5
FH45QfFoLQ40HUgtYP7V0cTpG5y6AVMc3nnZ7y4/fumfn3//9A2gvKCibfwxmlKT38SzaxxnZ7rO
GoTpZsx5YZVVNQp4VAr2YMq6hAgd+jkHGtzLf/9fXuc/EQbdo4WBDOl3eIHzHtA6CpTNrIa7Wjqg
1QEnGRI1iRsYTULyzVQJj2+I5iec/vaZWaHknZIhoOBCfcs9ZUYz+uLQA750j9yzXLmF+zqGuEx3
1OwU9DOwAsb/m7ZNt0U6uH92631303f7Or1JrJURuDBM9OViyDkCN7KhIdTQAS/IRvV9kGBbd7mf
F6aRLgMqZzuZWhBwwr5Jd1nnoFCjOvjY6hTyyRKFXPmcS29B/380mnBUxzYzESGj/psDCClscACg
cNZSUufI8sVoYdpoGRIoZEGKa8NeghUeAKRkPEjZGH85odCyOxYgPjhg1/EeJTji7+W+W3gp3W+r
dazETk1ShV3fpw8Sp4GQwX301HZKrkS5hSb0uy7pyQQszxn1BuSxp689ezfolfFHO1WCfeHMkIAP
0QxspGnMRzBStqtXPwvhR7/JGkzmUO41fliKh0aU22Twdpd7feFT65dWFKJ+VIAj9LD0qS17uKTk
qDNSAU3uPU9sK05Wpsa/yoIvBpV+fWX30vKz3uijYdPtmlP+lETji7WF6n+f7sE13k77+uSH3Yt9
40XigM319vIrLnx1/VKryAn4YKigjNjkA5jXHyYqdnGbrgyqpW9zbvbT0jBUWYfCcCzPs7gt0zci
f13+20vPPf/+6bmFAKzGy+I+6if+VoIw5Y3JyrXr0qO1+AGpUdlQCxCmIbFO1rnCaUQF4+W//eWG
HEoXLXY0QPeZDrH6qGofPaxm7kcbn3K60tlL31K7Hxrjsp9rF/+ciD0s7XB7mGxif+UEvDQXtDk8
KQKekz33cNmWzTbrZL5LHfJbpYTeJGPi/KZ1V+2Ap6Eru9eFvtLP9cRwlVV6WPUauWdqDx7MlO5A
Rb38JRb6Sj/PE2CVwFtCzZ7vqm0nD1TUALe/XX740l/XNowjgTWiRbChSEDqCoyifrHi5KXp8v00
pWuVBQvjVD9ZtFzWZlda7FTDzywW91n67bp/r31pWfSd6B27DYeRbzCmgqKwNwh5yl/pnoW+1xWj
ogOBqaxBDi7EqVWvqgQFrlkLaAvdoitFh5G4ju+TNuyG9h4Ezxfh1k+XO2ZhCujKUFnAissq8L8B
YInOcOJ48stNPfp7cFVPbT4/93a6knRf2CzpotAxbbiJAmARpgwIYJRvgt8aUNBIRoXBtGb4vNRZ
WnjO0syolALCVQzpd5blJzYlV5WfgZR+bvNTiG4a0x3sxsJXVp11TH1gm/ws6bZMcL67/EGWOuk/
oZomWZZ22FEy4NrNynswfOvBstybfpz2ohNrcXupn7S4bU1zWxPwZFAqORzhCm8GwKSvOYgvTQct
bNuFm8c4KbOTAOa+kcVrLMSH7ybXpK3wHbTpPLlzDjKdYieQn9rxgysg15Lnyx/g39D/Yt+iy0MN
kycoPLBR7OvS6li1k3dsFQHbis5iyPfSnghw5ZJ7mwYlHb8ssBV3SRpPNz1SWz9MYIPgF1YXRlBl
GeTWjmc+trAGQL1zBaY3yDKPdgnCs5cb9S8H0OQEiYIG1egtzFzg4tjNuBavE47aYzB3g8xzITIU
RSNuKbPlhiqrOuYWgQxVAE99nDqT/7FtjhuJ2s7e65RnUzBUQB8E7VyCleco/yiRAjnwWNgqcDPp
v1j5JH8xfwZ+GIQryNA8yz25tZMf4AMCxUkD/PRrmdhqW7lnMB409s8T+JcPiSkBdwWdcusmpdjk
DHh82nQKOOm2/56k2VmvG3twLS4c1GyLrnkFzT/d2p0F5wYUgkS25dor8WRhkOlSItqMwjZb1YRq
cg6wGcg3w6CaYM49sbK3WYiOugbXkmVr1MizhDXt8k3JgU52neRWdfINVOrvalQ3ZSZWNmkLM19X
5MZeCTKwY3Yhn+wuMIhxX5QqDwyrvSkZqPZNuZIsXLoc0LW4o8xNVTU9O5XFjONwPLr8Aw5L5Di5
wn1sBNAlAyvKMHOa+bEsz/XOHkTlUVLa8jTXTgUGFfJB+2wSxWHMBTxa4aywAehhWvmLC8FJl/Pa
ZaKKYpRn0BjBmE3ANW6a1DtenuJLPa2FcTwXp9yGNqEvcalG4tF7KMGOAx/JbBtQyPvSPJa2uyYb
WmpOC+kuO7OwkGKBKXbS7DAzixdS0TlEOlI99SarHtNxFmtjdqk1La4jcVgkAExmoQfvdty+/kCC
HNfXXfo0Q7iMYjGIKS5349JH0oJ8r0CFR4FCGboJnO7TeJhvgARcGwJL76HF+BZacSkruwnbxESe
iQp+qGJZfzSF7N/LGpT00W/Mlbm38Cq6UlaMFBAhAB5Dr2jgsAGjmg2KfNTKtn8pUJ3Dy6dtA7W7
3KFgjoeeme86npwUzU4dDt6Xv8PS4889+OnxuL3rUYrkZGHpS/d+rif6d3TAemcm81YK9paaOJ8K
PjWRp6mqzBpeUxAf8QPriRFBsDUc3ISwzXVvcW76UxPcl1MlXLcA1ZfAGWCeCExn6sy787C0rKwY
S5/5/PunNkDeR8m9O5Yh2HzVDtwGscuYsZbBW3q6Nh+mGNiuDvC+E2sJ33BACnfNROqVPc/CAUwX
nQ4YQaODq4cQFVlBVe1dRwSTjeKBlUG68HxdcorNRyFiAfCl6QASfEPGbiNBJqynlRPS0vO1SYDs
6TSgBZjJGaBKBblU4puLiXbA3qC6gctJOu0uj6SFyKHLS7um8Q1l4bgET9gQm5qHGMXi9ihOeT8f
rLheq/9amBT0/KafRtNQxkPW27j8lRVrDlkp7Z0/cmtPOYwJLr/KUhPapOinlrKJFH1oYNtW4OK6
mnZ+AnNjWQvyfrmNf16dX2x4qTYrumkkqBR3ceouvf3MIaO0WmRvgQ1X7REwFpjNPAhsd132CheM
pylWez48D1DUXf4DS99LWx9RDjXRecKpKqvz4qOuZH8fAwm5dYys36Z+6755NUwIVlpbGofa+ghk
pnKreELtl4TrC4j1ZkofnSbeuVO1v/xCPgbAVx2qBQIvH+Np9GgbyrYIXOQ2Jt7DfrP7nWfeg+P3
2DiNf9vEfrvc3ELcodpKaQEqW5oDsgOuTKs72rjpE8q2vafLT1/oL10tXM5I0wwIzaEphvuWgeRv
1UlU1RbSRWmytoYtdJmuGrZMxbs4d6rQyeJkN8rS2glHGMEEAjDIqn17N8ITEi5VDFVTU5/5K6uO
tfR62uI5mkNv2RByhrjrm+9V541wBcpG8FGdkcxAssblc5Faw93Uorq+5GN9y+M0+W2kg8c2nQmx
8SFLePHYG/X0E1t36ISQDHbXFpUF0CbT60KAk+04TFXrcK7J+F4ncApwIKBOIO9RMEbsCYoTXHN0
Q7hnTHeGKaqtaffeHiOgevQMUGpgBDWtLBLnYP3fke3qaeO4UlBYx7EVTv5w4tS9GxLjheY9/Lfj
TTO5t6k0rtJiuUzXcpYwN/GBp01Cpz21bZSKb9lYQKr+47pxrUU9LsxG4h4NmDo272z1Ms7pwZKv
ifVx+fkLs/JfOeKn1UH0DO6cE2DIc/7DMQH4hxXb5ScvLAq6lLN1EkHoNNYh5/HOaMRudGD3UJLt
5ccv/XEteiFL7NsqjcuwgQ3BbTZmxhFI3rXruYVgT7Rg1WRuAjxgm4Ru/RsQ+a3hF0fTO1Cg0qv8
4fIbLHSQruJsXAEXsgGf1sI0yVO2AXaKm1deAuryzcrLmZtOUFWLKdujLDFAvgBR/vm6/67Fo5aW
omuzyQxVon4UsC8LAGE9wHxprTRgqXPOgfDTuLSBYwZ4mpGwpO6hzLLAUe5hEGtUw4Xvq5uO26j1
MUAebiMxbuQtrGM5MNzA6I+76/pHm7ax8gn8KEDPdlm54bEDUoQJKoG4bvDr4kwP8FgOXH0bKQwd
Vcfb1EuvfLS28cgzwzDyCVsrx0LJ6JjAVWxUcuV0sDBp/2FePn1Vr1LARQrVRGAXwDulgd/lGrlt
6YtqM3ZQs0IZD23AK79vqNoYyR66Ofenjcupy9/038T877ICUcr/j8kKeLap85A3xI2hgO9ebiXH
mdo1+NjwaW3QTy17cCAHgOeW4Pltrch4yid/epI2fJO2vWQorU9LA9aHqGz23KH6bVuJDATqJoOq
d80g7aZ45e9+vWWgTNuvgiKeSL+Z57Cdk9eOpVHbNM+4Tb+b7erxco983edUL8jgCoTCdiYDymPs
j1LSQ9mkdeBZNQ/qAp4PsoqvSrBSPeXWmykxDAaNVOa2j6AnHPOeYvsdr4Tir/d1lGmDB2B1uzTM
No0KGMMUfRx6NH+YcA6r2/yRoyqsSsShjd2fl/vt6+BG9TRcgXJ2JYD9huDV/jnBymoyvSIw+27t
9PD1BojqqbhinnAJnMMqFfSpUzpmUF+S5MksO9hq5q/VaN4UwriO5En15NzIHOSlzUGGwjX2U1pE
PkyK4Zi4v9xZS++irQR0EPBbaiWMTYv2aRrzezs33vB6gM/kcN0E29Nsny43tfRdzr9/Ck90QIai
a+s5FIXzBsORAvk//h3glrUU6cKc1DNzXEkX5iXGGJJyYpskbglMYsdw9OdXL5nn62a+nneCFR18
tCo+hW0NTbjzSiEvLKZiQ5BYudxRCxNfTz6lI/xTeFLI0BcNaKIhwym7aZLdPPziIj5ebmShiJbq
eY06HXiTmaKJfO/nwB8b/gARzlkjF1gm7i9shWxDEdYWnG/cD5PylUVqYRToGY6qdeFOBsfeyLDm
gLGwqe7KVerk0sO10SyBnrA6v5pDUkOKk9w0xripinq30mVLjz///mkEQ8RAByehVdTDZ3Lfci8P
2xRytdKHm5fwqPV3MECj2iiZeUip4OA1o3RXuua2lIS895DynSitAcVkrf1ObBvmXpf/2sKQsc/T
+9M/Q8JQ8UxBkkqQua/qfkfN+lHQ5sWEix9MhX5dbubrHQbVqYzKN7A2t0UbtdX8qGh740q5stot
BCJb+3QclnfNbMkh8qu+CWIUxQfJkP4q/XFbNXyE2Zt9m1f85boX0b6kGdsk93oIYJsRnmzc2qVd
/e3yoxeikK4WiRPmNRVkYNFMacRROExgYtfm6R7GwitX2EtNaJsP0cP+qK+bIXIy+TwV1n1HyD5t
i7+VZ3y//BYLQ13Pq6Z13Pp+mUyRPwvY89FK7uDIau6n3LyuII0650H2acwacHgigA5iNokJTq1C
JVujsL395RdYIDxTnUDrzz4rQO9ozsXLW+jXHuqZY6cxw+nWxqEBXMByBn9LbKQ7hFOXthu4NkPz
7GwgCAWILNkwoCmx09yYjK78qYWdkE6sjfvOtWGfh/9k9zs4t21An76bpnLvO3JXjf2jHKZAuSsX
xwuzVefXkhnqLEXnKjKL9h4Vtc9JD0Xi5e5dmq7aBYFdpmoara6MPNw/gZUPo7yftg2Fmn/j9CF3
mpWhvtSOtneUhtUX0Am3EaotsyCNAWeDMyv8o6AwaVSQZNPKHnhhTumpj7SWNEubBsaseVv/9Vjt
3fUJ7+/tGnYU5WCsYX8XPorO3PQGqsBs8KrIz3MUxcL6D3TCNbDqQlaf6mmPno3QjMJsMoKSMwbp
X5TwljY9mD1P6R0DTi+IfdfYCohztrLP4FydGfshb5Od79byaMRmsa1VXW5AsfNv8rKw7+zU7raX
B81CUNGTJQkK5e1uUEP0r1QAcM1XWcL/9nxmu9zA0kfUwvrQwPW1SjDnrTZ3fhoQih0dXrp/cV+Q
bYkq18p/F5ZbPVtSocgy9XEDESHlujWb5jfQanmQFuNvYhnDRnjuy+UXWhotWqRPzIQVRlnLkEG5
sYl7tgdudE3XuPQ5yP8HYBumxeCMJXUk4EtWPHDYmnZq3l3+50sP1wKEU+T+SBUebhb9lmZPcN/a
t1dp51xgav//n7uyUaUNJ6RwssxHlO/iDgu62Kv+uJ7raCwVs3lA1KTCqn/7eZF+o9LseCDTybsu
2OiZDj67/Sgkxo/dsL9VylHylQ8PBi4sgzYu/1x+kYVBSs6/f1pfrYQSO/UnN+TpO3wtux9VnQRN
EXX9ded6PSshfJoRYZldNMeFAzc3ajtAN5gmgUqaZXsJys6BGj4kegVFAnPXoqxtZbe4MC/0vIBX
85mjUAd6foochEuPqEz+ebnblh59/v1Tt824XGz7lJpgB6d3qpdPCWhj1z1am82kQx1fVgoVwokw
hGTy6Mxr+e6lf63NZRqnsFOCcXXolDEOwCPqRoGX77eX//jCZCbaZC66rLMotkWh1U7itaudAtbX
0gWX16HH65rQprQpe9J1GeqM57H61irjWBvk2KZk5fELK4OeDnArRNK8dtKIDPB8HX4U1V2WT5um
WZM5LjVw3sB8GjZxBt9CIs05jLnYgjYQIPcAmC48XVF2ebmLFib0v0X/UxMJdzLbGrC1av3nhHNY
ihqB6FBCbd6MBVuJ20vvcf79cyMt5bxO8zbyi6y6c+cUsotSwYY7nh9JgUTN5Xc5d8t/b3shz9ea
YdCaGZ6aQ3swx62swBaeeIWSH8v60Zg2subyvXbGlXi71Jo2p+2awWnBKZsos6wN/DUlimc47pXh
h07VXlEvcqeVoLj0kbQ5XjnmBDNr5D5qC9BCSNkkm57mobz34Z9pCHvNIOxreLtLdcxjkuccxwks
sMMAvN82MUCK70VV7cBoltvaM1sYSFX0pu3GdNOgnvx+aKrqd9k7xcpVzlKvalEhz4CEH6mBXVBK
9qCbBPV5QKbpZq6tU61u1DisxJ+llrTg4BEy1WkK4jEqd1Cgagaww50s+hBL1FKqIphkuTLH/qF8
vxiYehoCezgfdq3oVvdR3PBjF7ibfRecsm38Hb6L7ZY+qpCFxqHaPafh0cmC/Nu8UoC4EGX/w4WM
R5FPUPxFccZnzGww8OZyBps5d9bgywvLhA6DVNwtLMrA9c4zjpzIX9dY0ywsxA0dBOmlkAYBplJH
c/V99I072nfBkP+YZPvtcsRYakCLGAMv/b5N+RBJMbBDORnTS8v9ZmflQ3rk9XAVXALu0FqsKKeR
4wDUWlFSfCPDj5mlB6ciwSiusymiphYhZFnkqdMLP0ymuIpaxzsgP7KFtTWscWYT/k7CXonlC9PG
1DYFLar9FWQGNGQOz1DJ1aTbRuV/3dh8MboxNEYUOpsAL63snJe+kBYPOI7qfdnFFBIlkFiwY/bc
E1H2jojsug2UDn4AFbKNY6gXIpx86W2J3MGmFk61skp8PTmIznWA2BmOqDgHR/ZEX2xWPqqCrITK
r1cFouMcspbTrpedGTnVqLa45QH63MvNYJDwdaztIt+Jkq368p6/739jGNErdMRUeJYq2jj0yS9I
RXYu7V9imR/T8r2MGRBO/sEv4tuS8ge77Xd2Nl9VT0N01gOgAcjwsFlEMa/2MR/qgLPhAQmYX07P
Vs74X0dJokMfzGKuuZiFiflZnkwv2da9GfqWuTLElh6vTX8Fx3ofA0FFQBQGDblrYPg28rXU4dLT
tbnfAIY0GKSjYeOlb0kyOBs+VG90StZWSn/h02tT3jHs3s48D6VSKF8f2XucfcDHLQD6G2oSgaJD
awuq1PZySF4a1dqEFzN0aojzNBwY7YKexZsRyL0qL/4CF3cwilUNzlJD2vo/zkXVd2enKdg1PHAw
l6iVQdc6x0/taO7OaJOVELYQAnTNvZmAmz3NUEO1mThkFgoMSHK8qrN00X1bQikBK/QqUsWPOKGn
Kr+VLRwg5OMsipUI9nXAJ7rcPh1UlhB4FCDvQLaiLzcdEODW2ARFC6F9ZgZd4a301AK9g+gKe4nl
3qys0YyMlL/OtOA3XVv86Z12NybjsWlBl2+Kky+HI+fkcLkPv15hiI6S5PCsmAyYmYVwJPouTCc5
ci8FX5d2eyA/1wbBQmqU6MhG5ebckW1OwriX9y2d4D45uuN2Jma2KSR3XxI40wekc5qPhKdzGlCc
9zog0lrTWlvqFoa8p0WKFCBq18koQU1quy3L2tzTIX6BOcypj+tHNy2mK8elFjFwxetTz+7qqMhE
vS34nLx4saJ3bd/xU9VY4Dbkzv84u44ly1Ul+EWKABkEW0nHtjdj7t0oxsp7gZC+/uWZVV+mdfSi
VxPTC3GAqgKqsjL1xgauGagRMRYdVwuUY0AMBl7hfV+WacRnxsJWACqGh6cVEgbtqarevJeupMRt
bsQOZPJcvE9w9GZQ0QKxodzJT8kO7YhRpYLkJ8+C9r551PflDq3gG4/AFTs1e/yTOPFSjZ6Gs+79
BQxljNmfmV9wCO4q8BcksbsFzFqz1b8a/suxKN0ZdmJBi++cKJoelSPLp9l33Aeeq/7F0Z131/pI
gQdgsfRfgSEmn8FkWT5KTeqNC877B5swXaYu3KwlVJBzAbmqcE6BjahsSAAtNrRsrjv/2hCGR9Ck
6ZhPF+c8oQ79TzoSvGI8pm7stFC/PjaE4QtWMUIDFvwYZ3eKf4LB/dZrO2gzjmR//fvvO7XghvmD
LzMhTbIMN7HvhSX9ArBKYFuACqTfgdTeWKf3jU+YBp+RJgatOhKYpWsHvL+3pw669OBC/vqhSZjG
raqu91pFyHkc3Oecq59z5n8HWnW/DOIJ7BAbFrUyDdOwAWiQFiEqh/rmQ53bh5lCAFj2O5Dp7j42
kcsuvUl1tb3N7DZHE2bdN/vJs3Y+2jSa8akBJG2wPrhal+m9GaQuS5lSMMFCUOKJey9W26EluoQY
B7Soxi1A7Ipd/cVwJcquq2Nk06j1jYFQIW1fqPu1AYd3Vy4boXttDONiTCzQQ9c1xiiqL1V328tf
/mIFIvspQPB6fUPev30JE1Qp8ppTvrTuWbnspXGyQ+EWG00La7/e8OxkyMrMLpk+yxo3ofFnOwMg
xNqIDypE0XRjjdYmYPi3bZGBgOoyRdGLDXvAb90I8mSbvPNrkzCOMuAA0f0/zATtsH7PdnGDCriK
BTQI42V6GOK5/O2lQ33waxzYORKrx3muvNtykvp1tioBRTz0szK8fAMffO5RbSnvWGiVfJtwqdot
tUVPOeo3T0MGjelubK0jL8FyFAx1ASJJqSAc4nspxBIKfiiWku4pmA4i5jJrNzqURXZJ/cepj+1d
w7v82PrZbvTqH3Mq9N4refKIBliNvIBgAJXgr/kBQuXVV/Qqk0NujyrsxpI2wdLp+MZVU/KF8AG8
v52gkZTlsgdSMY58n8wRXSBXKeKOPdegGP5iE4ZuSwd4qm6anDAb8+5ACc93fkb5qS05csz2MrQo
W1BrB3G68c4irXMXAwm0EU1WjicTdmqnPW99H7jAyX1dLnJv5EHk2cdiugk5TZCH582E8gW1oKBc
Wq3cQW5wCZaceGc2sun7hzzQRJu2U1cMcVdnN02c3ViTDxm8LbbJtfUxAqE3zNWYtYDlxsoFD7Z7
oEMZWjKJrv/yFd9gl2HfxNkG0maCxSgJx7V908eOE8KovGCseBMwZDr2VTpuNX2uuLkJNB0cZqWx
XWY3GRUPvU8eyWYkX/u0cckhLYrOCXpVbyT48ECqVIe1cpMNK1p5swlmREEOkdWkTEBY16ZTlOXV
eNsksxuKQuz9gZ6Wsbxnmfyd07SLKALmhmu8n5QQzAiLCxk52pQGKLwsln9QkvbPDvQ6n1qZqJuy
Rayx7MaOGjXLU6/FVj/hmsWZ4RKNBNWSAg0qtf08OPIr7+ObEnCQ6xa38nkTpqtzUXO0LHrnaUxf
x0w9Q3Txp6u2OgzefyoJE5+r4iLtCjniMPRt9cJThj4sKDU8OD3IPDsnAVlEWoMyhjhbwPk/eP+/
84bCxOaSnhQ8FphRobgE12laRUo17r5x0QCpJmCABzTjHcRUlsdCijIsL49edO52/5I0c55tcAGH
sYV8HNMxSNSpXz9Ay9Y/ooyRP4waLd94muh7r0AkHuWsQyuPl4fGYu2pR/NxuPhpe+S6Sp5F1ZNj
7M/NA5qQ+a2LhxQwEh4PLKjW34mKos+608Wt0qrfL62c9jzj4hPkIapQDkLtSvSaH7Kk94K6mj0w
LtRjOEwlC/sMmuhhojIX0Cg8CH3OBwQN6r6AO22KhgwZC4txP3I74kWeM2V7d5zkTW5VcTBDBCFQ
bjWeROLKUKSAB8ZTV38CILz/Ek/UPzY1SSMF8aI9dBx1ZAu339fgo4kWCZEVMM3NG1615s0mhcvg
90uNJhQbOP34dcQ40BgAxFEOKpji+b4q4s9W45ykiJGL6YbP181+JdCatCy+36IaB3ZisKm6j8CQ
309DUQbSZzJqCR7RJd0qVq2UOIWJEG0hlqXzdGZnrbtotA6u31x4kkLVD/sMstECqgh26j+WlYrG
odjgnbkcSO95gRGC+1kIa8Y94TwUswz50qnQy8XjQJsXZQ9b/U5roxih2FpUCyKKjtzohuyy9jtR
L8tcBaLoN4L9yklioj/1UM8Oc1tyk0IM+3YUWX7npJa1cdyu/XwjtmZ8qErSTM3NTKAdkMWnYeY/
bU9/o5X3fN3QVuKryceCLIkP1duG3LTJN57OgehBKg7Yw8e+fgm7b+4LvNeVtCc0+TXZ9JtBClhA
MnfyNx6va7/94jxvvj4M/mAjGUjP7dL7ESF5/szHKY46EAVvVItXDlUTMJ/TUQxjgzIi2mpY1ECF
KA08pEbOg2/lU9iUnwrkRwmhyD+5hdjAFK9N7PL3NxMrbJ1CO6AmYBHt7Fvmxj00p8s5EolNP7h2
F4N+MwQ6soeKQyP8LO30PubTA5/TndbJ4frGr8Qvk3JYQNUj6XO7vqFFXegos3gZSdJCeJzX+pFe
iN3wvJm2qJhWHMWEKkLIXZUtS6BWW/SfNES+PVufQLIYje6GK644uglYFBAz1+3sUlB1dYA3Ja9e
iU7I64u1kl4UJlIRN5x+HHBjO0PC/BmCfa/2qHczo9YR53r+7GQKOkNNO+5LpeReZI796Cw+x10u
6z9ockakdKbFl7mGjLr2nqfuW9n80sWP69NbswXjYjqTjtWcX5KntOaHSqReJBx057ojJIgYS7NX
K2ZiIym8NpgRMsGXlCIGpIj40t3l8xeWvegKwmHu67Y28soYJopdp4MTs6yi53FKSFABNB/mhffS
0+G2qop2l3Xl9+tLtxIITBx7axPq9KWP7o1mCL3ya+xb4VhvkcCuzePy9zcxAJI/TBQeGtRnlbfP
ZXdByNruGEqVTHddnzRRmozy5fpUVm7aJixdJoJAtb23Ub6566rHlNFT4e9GtN2XSOCoTYjg2qSM
2DlDU8liurTPKn4Q0xJl9QPUywJVFYEsN9KNa9tiBM/ULaGeVEKPx+XgoEx7mT/7La8jq5ZbCLeV
eOMY96OJSeqBbMQ+UzC9PbDEETu0EWz1B64tkuHt6AqyVc1sctYoLeatALnquYmHvUxAo1M+Xd/x
taBs+n0JKrmpwCnGveE8FvXJTyAclBXdaXK8nx8aw4Rf+xyc0fUw0bPXD68CuHrLnvdp69+ONt2I
zis7YQKwbVyLKzbZKIdSqzlJntd3ST5Wx49NwDDXpGAq6xpFzzakkDX9MVQa7aBFsMxb+IEVY/2D
wXvj5QvqqVY60+Wcj9kBTh3YkgbcsjZuwCu7bLKv8I6JeNRefrOAmLIt0h3FDWxx2qDaqhetjWAY
q5wK0P93bn7DL0yYdgH0ow6qQv4fTLQIeO88RkzkdcYqCxpjMcRM8YwktA18PoTc/x1XW62ja5tg
HEtysrxcZ3q+cUuv3Nl29oRWEzvw5q2k+Ep4NaHXnZogMpMVHor2/lMb1yfqWxppguTGcd0ftZvd
orC+cSlemYzJy6ItP7H8LG1vau2hlkOtlwyo9aYr99d94n29NAZR9v8eTNUygoy+JeONe4gP2VG/
NOfxYbqjRyA5Qj9U4RLa+/mW7csj+LQfyLE+yCPbsd318dfmdzHENx5TzYK02kcxuyP/gt0xJ/9q
tXHtXksnmJDsliHFTgbHhZRpEpYSVR2fw5S19vc9WRJQxAK2BDBJ1NXyFrwEG5iVlSD2h5HuzZQG
BWIkwjtQi2TlbZuQL7pDTf5jy2UcVUWfjqwqQR3Za7BNzEhOkS+Fv3VJWdsMw/sLZ2gJWHnrG62t
qHJSHkBn5FPjxxs7srYyximFVMCkJobex0V19o5AUTrwfLwpP7Y2ht+j2XEq7AqqOGU674ZpfoBS
Rx8oMCVd//5KbDSB1K21oPJpzcvNCG1XW0IrkD8MTrvr0CR0fYQ/fFHvBEcTMD1rphSnBT/HrH1V
mRMH2HHvjnaJ80tYpPiyENE/gKtMhLMU3U7mFtBiohPhVNr6TBYU9ju3kY/EL3waoMiyHK2SsCfX
XbQKRqv+YjkoIlz/uWsLYoQOEBgnnhic5UzaMco7d19Zv8AWeizy9GPRwcRgd4onNqM1OaulTMJZ
a5DHK+crWZYPDnDxhDe+2qkZ7IwV98+z9Ot94Q35kbI6h83rZiOC/wk3723qxRvejJHTynK6KiM3
/Vfna3e/vBbnKd8VTSC/6m/Dw1n841YB+RBgVfyFxfYKK+m8zD4nQ5Xt0dL8mqqBByiv/m4W68fH
Nt6IE0nrgKo4AZ0XKI0ib0hPqAseM2RpF8/ZeFuuhCJihAqa4E6OFipythPg1KjeeSrb5023se9r
pmvECg8NfpbfDeScuRCg7tAZFPRePO4XD2CflBK6ge19P+JxE4HdjHxZZhyv59kFNL1T+TPQaRtz
eH+JuAnBHqDYS+VCsUQgh+EKpC0kidCNvRHu3n+3cBNznah2sGoQxZ8hBxZAUjWk+dchb8NU/svt
LdnF9/cBZfL/+oZLpMXArs3OrQ1pgPInMOUhsR6G+ed1S11bo8vf3/jebAPs2MmFne16foWg7i8b
QsdB0sUbzr22SIZvTz1qLYXbDzcuce7jwjoMDfvcjfJYtKCTT5qPsSNCgf2/8yiKJhG1yOm5z8d9
7flpiBLkp2GwNtZpbR6GR+PKPDVWkvhnOtKw7l8ZUGKOAIIRTDa5GjYSX2ujGE7dZGohjbaBpi/R
3+WPYte23kvdi5dUx2iVq/Otzo21fTf8u+8dT6N33j0nPUsDSssvnt0ctP5gqYqbuGqVpGPj4DV2
Y0mQlwUQYymmnaV3zZ7xwMOrZmNjLob09+HBTZD1YBOy9Bp6Y2557qeIFR/zbhNYHWs1WhPEbG/c
4neXfp3YIx9f64BOW+WgtR9uePZoM+JWqkEvvuWxwPXVP4MsNuzoz2PxvVUx3Npjg4TYJAN83i7B
ggbyovm7z7z6c14q76bRSLahW3h2l3DhP5ORdD/SpYIMXDvcuk4r93nOSRu1ir+03O7+9bIWWFJr
gjRu4MmYRVLnVgTEYXXTlu2wvx6LVmKdCXkhI5uzcgL1QV81+76uwlR9ngb75FZPHxvg4nZvgh06
S9pOFXq4UZm4B9UZ2iWKPACt33mxt+jVVhzLlDsal77xRlD23fRtc5ZSghyc3VnT8KEUDTdBLwVN
7QxyLBTqC6SK6OypH7Im/Awk97BnuVsfri/VyjTMEoMEQV9akBLx1OIogg/Y/lwQO6i9NN2our6f
JWBmEtbr+VKU06TOOsaJY3/NqBXinzH5B9I/ELAX0fWprI1j+EIXC1DX6GY4K+qSXcunr7Gcn0cB
mqwJJLcWqr3Z4m1pg77v1swkCnHShMmF2P05cR3nYVRWiYJy2X7oYgkejP9asGKpLWaLyLM/eEEO
4SaaPeSaRT3daid6/whijnHQVT34l4s47s4pa9NDtzj2CwWl8RHH0hLOti6CytHqn+tb876VoaX5
v9NpoKdEXdmP8L/80U/Hu2EWezQg/Lz++fcDCjo7//v5wYLYNhk8eS7ArPkKYrE2Wlrbup+7MTky
dO9vvPNWpmE6iyaq8rKS9ed6zOVh7p0mSlwri6Tf+Bt+v4KMYGZZLmU4smUOgTO3dH+kbRxOHbi5
VI0mEbT8xa0MyNLqoBirNOgqe9zlKtuiWVyxCTOx7UHLSZGkB7Fi7jzNEARoddMeJTiFkEGf/3VB
or1xBKykpJiZ4O6W2uVStgo5+jkPZOz5uCXqn5duFYs7e+hTeEe9WGewG/4YnfrzdUN5v7LOTHIR
2mUg7ieg6+fjMt1D1Sh9HJvFD8E4O98CjtIdatb2v53R7V9j3xUbm7oSmcxsuOoSKYcRFP6ZJduo
qQokMGv3sasb1AgzKKdlRQRSnY2025qVGrEjF6qkAyUQDKitWYBj382iqp+SyCkcgH2vr+TalIzw
McmuyIBXlmfAME89KIlD9G6OQRuXz7FHvmtPPC9cfiihxcxU+VzhAkVzyBiCweubTq27Bspw6ITY
qoWvxHKTtTwfp5yDFLc/S5IdG7E8LihFX1+nlc0wU+TWrHy3Fwrazqp+sv0SKlR5/exlH4MqMjMt
3pYlL+sCP32gTx37Iug/Vfl6/aevRFUzIe7UC4Da8wg7YqX3oH20mbTUqn6A23c8gqOHblxBVqLO
H+2GN7c1kPAopx4gDZQr3uyTOS9+zLVXklCA63PHcq5vFjpOG6Otbcjl729Gc+YkTrOO+KcxJ/tx
oXtkOw4op288J1ZgFcxMekOaz+XFANmsvEMgTQp3OQDrOIbVgtow9H+zB7wFvLNsXH6clNI3gyV6
tMDY6b7j2o+u793amhoxYCZ0cisb4jVsJvXBnZZmR5iePmW5zG+TPnbPxJqnrWB++erfrxD2Zy3e
rCl0iyi6hVrvpEV3n+d1lPf2DiQmoVN16AJsTglaoKwG9DyN85j0Dg/sgkZztcV4u7anxvVCLIld
I08JSSDu2nsgfrwDeBiK0M5TuvGkWBvCuGJk44Rn1ULKc8VAydL0YN5DPhZK1wKoxet7tjKEmVb3
E3Be0GWqoIoXq4CyLj80gFEH3K+2yrJrx66ZV3f5qPxE5f7J6fVPlE48sERM90WVfZdl/Y3oZV8U
6lUt4mduudPGWbE66sVK39gHmHMTvN+L+pzV+Xfk3e+n1nuwZR6gp7iKYA//NCKO7Jkd/DjdOHNX
opeZMVeLBwJSv85hEx6YN9IyGGOBVHPT+oF29JYgwtowRjhxCamzDNELfPXzMXPkd92Nn4VTvbj9
x1rAkC347+qRNK9Ax+k350H79xAu+E1pnEYjFAdAe1/4IWps80ZwXDkI/0qaS+QDQCtSnzWt6EnF
XX92SrfeCEprXzfuDLqLF2hgWs15movlXnNwfjZO2n667j5rXzeCQNIl4GKaFajLhHhoZzS6dN3j
9U+vbbLh/G2aQpSl9SFWaIHUI58WD5oEMVLxrP0W8y1e2/dHgeTzf/c5G3LmZ/0E4ZeOonWNJEWY
WIWKlBZ2kNJNb3x/oTwzXS5RRJssbteAk46sA5VL4T/h3cwjOuF1SUjWBXPh6J1opD4kBZAJaP9v
olazLvIUmldm7S2hErncqIauTdwIDwDis0JZEHQpY7Z3kCRIiT411gOEljYi0Puh1TOz64pO5aRn
qPUI+quMn0Tzmbobd9P3L8KeSVpi93GVT/5Qn8uii9HcIOOdwnl4U0htHWa/XMags7Q4LbxR366b
49psLhv7Jpyq2EWzdxGX53RCRpE3vAh8z9tBbTj62ADG7aHuVTMsrovcgNtDw0eRn71DnXAut5Ku
azMwI8E4CLtCNvI8liqJfFy/w97RTuClYsOm1kYwogGxh1HSBvfuUfSfE9/5llT5UxXHWzNYcyIj
JGSZTu20zaFql/bZY2HzYifrwd4wqvevb56ZVGdTXFDLgUy4C0h20Ejrs/Krvbug7T5vWKAHvlG2
WXE9M6uegqCkF7KvzrZXPViaD7c947jaTNW3ZNTWRvx8/9ntmTn2hak8y0q/OKeEeLcx0vigIQag
6gshcgGCgA+/IZ1Thl22LDLo5cw3bm1r07v8/Y2nMDWQdOqhBug5zx19yHgHOPvTUmw1b65Ymcla
Qm2lCcBh/om1n1PrSUgd4ZTbX/fCFRMziRcsb/DlxBvvVBM67pKYTYdhGvINE1tbGsPHcVuWqXRw
EyxrDiWFhxhoCIu3kLp6vv7z19bG8HEy222lR98/ZR3IadlZNL/rrXzimn8Y3q1Gm8O9k+qcLB19
cTwRX85iveu7vLxjveMEEDVUn65PZEWjD4ru/7Wigrt13fMOkhB44ziB3XitFw7+lBw46/pub/u+
6sNSVS3KXZ4G21cDyGMWJjjXfhXpVOwsdN8eNZOtu/FWWFkAszzAQDE2YgXEKYaC+75j6XAkXZ4f
QO4tQyd29D6t+i1ql7XBjPNG02zO0rHLzhO4gJOxCqB7G3hjEri4CFn5VpZsxd5N9okK4jFssHh3
dhKrRzs3ODyHxN4IQSvWaHJOSDkrQRmQ4GlWHhJZRtx6sLtiI+W24kz+ZeXexJlktH3l9ykQwbz8
aYO3JWBp9XO2/GO+Ka23Ap/xfCOYKWS5XQrUxKlVfnwseE2jdCod5BJb4T3EjaSHwvdRrQPeWWgL
tzavO9YkR/O95QPwF2SgwAKjUUX1Hdge2MZDa21lL39/M3fmeHjd4w1yqiCXNPq/0N0VNpAWvu58
a0Zh2B76oHK0o/riNKtihw6VU+HkHzQJIwKC8TZHlavnp4SwU9lTdLbou86hG+F75WJoinzVPHXq
2mv4yfaHJzAz0BAdJ8emG78s3XI3WxCR7vXy9foyrQ1mBMRyYUnXFVyc+DB1Iqjxer+l+dRAwKax
IuAy7DhwukKdm6lON4x+pVThMWMBGa5TxAEBJcgIfwpahO6s0CPbRllS7CCYBg2gbFeqLHIt8t1Z
+o/d7EzNMVbEdaIqgawz+pYfPFb2jw7kAQKeN1uRaC3gGS8x3Q62pTvXP0EqM6ryMqzkPxCzDnLv
dSm2mrtWYoZZBadsQXeVLmF+paMD7Xo3Rd0/qVaGU5tuHPJ/jqi/M3OeyfoQ88VD6txGttOx6O1s
obPZp7kVLtCECNKOp78kOmL33NWg/RiBoa3Q3riXZWvhNkiT1wQlErwusBgnOx2S3eDGw8NiOTQc
LTfFf2mxJ5ZykLaFAVR+4TwP4AH5mss6fh5j6l/0hKyTm6btfYHX7Y6IgUYlS3pYKiFoXkmq/TxM
EHvM62wXy7j4Mo78AqgT4jh0HUG+sEtedaHkbiwzHxRYIgM7xtKNQUMgN37BlA0Z+EirrCBfUPhf
0oDICViGvEqb0FWJeC4HZ75nQ5kfVFH5d/PSoQrZE/vVKqH+MZMqAWV4tRQRTTkLQBrtuqE7APnQ
15MVTUvXHbF+bViDx1fts75lTlBVMnucfVl3gcPnKVJjh/qHV6XTvyMVeMRW0DHYN1pQO6RludzO
PgiIMq70/dSrYp9q0m84/9oFxcQigK8F5GtW5Z/ShkJEF2AsFo2e0g/gTolPbOrtm1bWQOZnc/rg
Kw2O0qGbahlUA48/Zz3eeoHifAuVshKzTS4K4qHrPwcxKviEkOHJWyf0QAazcfNZOW5Mxokc9IMi
IZl16jPvVCx9pBPxJDKxEdTWfrtx18tctyQps2O0C9nPFYofHikP12P0yi83WSWcSjjCmTlHl8QJ
OjHhUDUgHFAb67ISTkxSibEEKcDikhi5dhLa/TdRjFFh39v56/Vfv/Z944pDZeV0UF+MT660Dt4A
Fnz3sSmnnSR0Y+nXRrj8/c1FQrnpwnt3jk+NGgsA7mPQBS3LPfRtvi9L+uNj0zBuKxobkCZebp1i
CCY1FZxFvbTDpxpCv9cH+FPoeSfkmtQGrIZk7SyX+ERiSIVZk+Pc2lmahLbf5gMkxmcSQSwn/yGr
adnXZZXuZkAnT11qdU+LmrxdBsW0g2+57caBubauxjFdVLS2axtTrlQWoqE/SsfvXdYEVr6xpiv5
fc8Uv+oGAPRtKS3sHPKjowuQQp4Od0LUp3RiQzBw927WNYFkXtIG9tJtPYMuB/J7a21ce7JmcllW
t9aJV/3X1Pa/Q72qgypohX6Keoys2JqDadJtJNrNyveaGxsRQneW18MH4lM8fi8F3nroBVo2VnJl
q/4iRljaRMxDg4VkanpmbgddjjzzswDQJjsCK+sWNejaQJd75BtfA8aDTp7jxKe5/96zX3FsBzZ9
bKativrKIplygg2ajKxGIxopayFh0nD10uWN+0Ck3kqPvH/ldU0WjNih/SQn+JktlAfZAP8Tcbxv
8hItGvuR+i4NCtFuvBXeXy/XMzZ9QeMcGqhofBqbETeXDsa2uGGd8TxwY/WxNLVrbv8gmIop8+JT
WeCUyKsiBMnReRDlt+ux6X13cU0tSVRfrT7mZXJ27P45q3gZKtt5InP/SOz8G25Aj4kzfYP60lYH
4soemWbgg2ul1RP02YsibwJUsV6rQt3pJb+hKn2ukRcamy0k8vuXdtdkzagtPXZo/rVOdLopil9Z
74XMySCxACb8UUXXV3DlzeO6xvkBFV9XXniAzqSu+DEFRfY92I6sG1klbUQ8kAQLUSyhY/lz5Kdx
+6VsBIQJPd7vrv+C9y8orilC2XS5xzJgGM5N5X5PyhFSNKLesHLnfbd1TQYN3ThlK8H9fW76yj4L
nv22La/d13Hbnifk3CKUHg5ejvaK2UbruZLOt7mxuh0UDgBJm9oHi/ghdcQz5FqnsAffKrpN2XM2
9LdgBd41NhQE+vaEtLMLJLQDWiNwyhQ8/+otCqxDvkYK2L3t8uxXxXQ00/owK8fbiYUsAYfMS3h9
DddMxUhNZtCB95BfiU+Vq9nZm5zmyVJTd0waNzlOEmogZaecjWvN2mDGGdXOCQpcUwe7RC4osgrZ
PlnFXJy5xfsbd67kSwId2eP1ma1ZhxGnnIa7y2JjZq1AYr2gNzOrnq9/esU2TAIKNytSTjw/PvlO
/m/O4h+Tk99riLR/7PPGiVS7deP7PYqA+fC1rCh6rYfbUvsv17++sgmmeiLiXZ3zJBGnCuwSx4rn
EcvZPcvLl0H0MqgZ/XR9oJWIZ4KdC5otWeH6/BT3t0ObBE7dRSluy4LoEFrpUd9+rEfV/ePDb45w
7bcNm2scSXYzl6/as3iUOH31JV4Ka8N0V049E+OMxJ5gs+uBZhNuYlvzYQJ/G8rRT96wxZu8ZlXO
fy8ifqFZAyQfbjwJ+7fz5Bz64M4P+wZdYh/bEcPZUXnyvLrFGTT2+X3q9D+KcnyglXMHfaODHU9f
CmeLmGttvQxXX2pv9FBrxOOxnEKQkwdFONMubKYtmbm11TLcu3QV1BFJiwtCZfef0mlZviReCZrp
3M/ExiVhJYSYIGcQDpNJQCv+tMT2geTePqHin+tbsbI+JrZ5Ar10ibaJ+KT7I7QYA9n+61RfcNXd
iOsry2PilyfUeBeP4gXp6xdBwCvW/czo9+u/fSWCmIDlbKp7rwFD4al00lA66J6ffnj1r6SoAtfe
CB5r63OZ1xuXRkeezguBGMj5S9p81aPc1+zFicvd9Tmsbe3l72++Py8sc1p7wOlA6vu5Sm/AK7IR
KtaW3vDjPHZ421F8OobAFQTMwhLC6Vk2b+zs2i83nRiKZOhehGfV0j55Uu2yfAvAsbaxhtOWSJl5
DjohTikZwVopg2TKgdbUgds2SKRvlYrXhjFcN5FtVlhjgryV/TtRMnDL772HgcSAPPkWHevKLpho
Y5cslys3lqla7JDUyJNeNJxx/Fy3n7XPG2f0yCE9ZzMXmQTZvyBz8dnr8PTqZ/3jY9+/rN0b+5Qt
BT/uwqyTUOLes9BSUxYVALJ9umFGKw5mQo0FXyjjsomxCb98/9n25iBPHmy90Y63tj6Xv7/5/TqZ
55HlIjnHU5FHigN+okmLZA51nY2M/ooj/AUv9sDd03CkP2Xh9acsduKw9sstUIB98ae/Eyrunwzz
mxng+pirZdFQYihnAinQ2OVBTeUsA+kl3ZGrZQ5BIJ3fxjPoXirRV3eZn3hHWqXDp4JMXmgx2Z0b
UspHyH2CJBUE/4FmiQoHNtZQKsq+t2Nc7KGUnd7M01jsrpvO2s4aAaLVsRjVCITXEIOpZTzC6O8H
D0qQrfuxCPfnRfhmaUQixz5rkRmuy+zEQJGJGi9a2LqPdbG7f5Jrb75f+Es+OhPOXRRrgTCmaRuN
y0ACChGGjUVasU8TYZySpkajl+efunlOQmeBZBC3IVtiN2yrqrU2hBEiwGjsZQPVuP8CkHHQSXvZ
feYcFNmUjFobwogSpR9XQwYa35Mv+K6ncWBreaRg9bhuSSseZgKHheggFFYI5OjH8Wumxv9x9mXL
ceTatb/i6Pe0gcSQgMPthxxq4FikKIrSSwYpUcgZOU9ff1fxHNvNUlN140T0i5pkZRaGjY291xD2
5XLOgfqjzz5+pb/MMeT0W88ptN4zWx1KI5B//ou55ylKuLeGVIOD0DZUOr2bhtw+FoOU161bk3tv
Jd6ZGsEbpuFvQsQpRpihmAsMSFJetCqvobvTK68LxroSP2TayCAtW7VpSGy2lSmEG2Qamo6QXsSC
S2iqrlPHcbZ5B3lrbpndMYfzXVuz9otoMxxUddUWl8rxCrRFlxESzk3xLS9kcdV3QD3fFCqnX/iU
TH5eOBCF6Su10TNl+4ZlS8jQ5Nx4+L0orWz3te668RPsUpPVt8mCppeVrUBa64CckXbslsu+e8Fm
g3FH0ZJ27y1ZFs4Jg3G9ndoyFK0zhwUM6b7VY8lKlBNHe/CGQW9Ge2XzlroXLWS18y3ouQW0k6B6
nQEs5PfL7G5zmTrQWbIwT03hqvzYIyQGthrHy5FhK+C348uhKqvbOl/T7dDFVeZPGq3ZTE78vtWQ
U8/c0nlY2LwEa9qaPTPrEHIjlyvrlMDO8364JFXrnjl83w7Bv5vYkxC6Sm7i2iTmomZGvio9katW
K1eCzYEK5xoDKSHFkoYNBztcE08HqYC3hJNW6GOUXMCmIU+LzGfrMtzrpBv3I7LNM02Mv0+fmD5J
n0RVOHSgub4gUFqZped3uQ1c+TOdtA/r5M3v9/5HoeUkF+xUUZpYzNkF793xrhu9rwTN7n1uGT/z
hA/OqVOfS+nQEn11W1wsbRrG+onocjckGRyrzpXeP+jGsFMcecnjSVUqKy6qATWbgLa02NLSiw9V
uWahoqxQgZtny8XKvPQFBKHhtiWpOnN9/PshZKfocg6FCKQLtL9c83EO4EJb7e3ijWHcDOIMaPWj
tXByAKwGRUHdzuQSvBX0fykg8mhe9Jn3eanXn0b1d//KamCnqPGcod0vNXSYMcYPksSfeeYZ3/Bz
vKmPhurkNFiL1qlIWbALiL/t4OhsA6ePryFX9PCvvf/xFPrLaVM56zDNxQrzutg1CGnd/UqzPfqp
5/yoPpoIdvIAIN5TlDehRioQLc1Lz9PAQ99tzoENdMroX/saJ3FppA5pGJSuLuFfEPRgIiwoes+Z
e+ZO8PdnMtMnez5JW0+sFax0hyJufUPzLXxo73//6h/k0+wUyC0aZRuTiPbSgMmVhI1taVTSnvU+
7fMU+XAq459Wzuq1S4CYgolKeVFNU3IvUFGHl1Q+TZu4QwjiGkrNk+XkAW3jqfHnNa++ed6Q3xod
F1mwSIdvgSupL9159H7+/vX/PlixU3R42+JoJ1nFLuSK4y+RHd8WwFD7qtHfFj2eU/P8YB+cwsM1
Q09DKCjOrw0o/O0M7ovcA00b/v5bfPTxx2/3l21QNHXtqAHqzLAE87XYuUnlE3kmFn2wek4R4CqX
6EvopLqcuuYZO+vZcfDxv3/xj4b/ZP/qvjBT0ZQESvwknNrO14AWj/EnlFXODM3fV6vZqRVlY4rC
DEf1r3rQX/vK3Vo7VDBpgshwKfug4N0GRpnnRG0/moiTjZwOg3STBA441v4sbb5Z9BYE9TNR4qNj
79SBD4aBJUwQxXRhZtb6LBu3umI/V6+s0NqubnqCSp2pNfGxKTdO4pwRNvvoS50kJgs0QCRbDXqO
QOs/FEkDHSQp0rH0q7QYztw9P5inU2g0ssECjWeA6GEvGYATEiy2i6px8VdYG7AUJSR5roTkfYAm
Y6dQ6SS3oGUC6Hch6VKDgE1a5zB2Ot71cIk7wBPEQrfSS/LNrFjzs5icgexBYp5/rHU9Vj5kE9A/
nt2hfmXTMj8lVdd30HKwHDoPS58+LYOavh1DGQzlVZ4D+QelqKwxZQjzKwDMhbAjTNkJP0BE2Nss
1nV3XtPUMLtu3Suz9vOhAgvmAPWd9LJwEvdzzfJ50+XMHDyuzGZC0wtZKnGePEHscz7ClU/25IjV
KBZzQDczi8C87h+TouxrqG3xrPC7NO9uoEwOuOrilduUtkukk8TZcOHmsINKs6+4zsgIJMN4E9fj
bGHWJatt6q7HNl6+3Koin7cwGClepxjo8maky4F0fXZRDAA+sqbQKMfFzmW1cH5HnYFRgOPG8sJm
ptusfTPdZKRwMx/I/XUDQeNyI5c+v3XgZhFNhpdXchns17l36i0py+Snu3TuFSvaxwxYv22XLHs3
767HJTcA5U8kzJy1DhG/j8RyYwKqaRmuVt0Yr7uScV35MVmf3FnIEDqqn2w9wH6lseluIjPUQpUY
L6ib2w1qWqjDSbJuhLFXRQkrk9aUO5qs+wUA80IM+1JA+HpY1x8wMrtO5uZz1xbphknRAgc0lCGA
wgUUL4BJ91r3U4mLtQ/MKPHbnCfbMtEHoJRzNIT1k+Tld0JFtam6muOccaHvtqR3TuExn8LuJ8hM
9Qjpt9RPYPBBci8LeKWXED23FBKqCx4D72rfwvcqKOvlOy3r7eq2r70RXwGRPnimXnzM+h6OpuC7
mHTvutwNpSZD4I7Oc4/qOxrZzRrGx65NvUoWrBR2bA4/Okokza0oVx4apya3YoxRxl3gKmFTsVmg
k4k7ZntFVAGdlvy+GapD1dRxCF8k/Dhzn+GwdAXbngfecXsPe7dn3CAbnzZFE4yign4pgWrpUjHv
J2mLWyZN6jMXdhUpaeHS4NQOxjjVF8bjAA4mThAvgHDKEbRMOwyfmhU2IXap9siVnN1UjB4s0vTP
eYGFNjf23qucb1a6c1DX/ZUU5lmL4n5mddDx/nOizGM+iB9wHil8aOlc0cr7MROT+YK0OkjSHp9G
gB5eBrKVg1r9SsVZIHhxFdvEhBSN7AiITJDVJP2eLzboORxQRUkyuAs2N0m17AXP750p28158QWn
exbQod2YRl+XxXogS/0V95Prjjuzb814UTFMsuL5FUuA4FA5cSMNCaEQ/HUWFpVoQ5bwGyRXL0qI
+1m6D7Xh+054B1yTbVARdg00DdSs0JL10bPcD3CRbnt761bNvduv1xJV0zoGgAdNx126qmvmzQ9N
wy77Skdx316rbPnsZrBoI+iZ+CU3F1xWd6abd04Cw8KYb4o1/9HDGDIQnd24dQNyRYcErSc/u4w+
tXNXYjhyFuDCj+U75tetZ9sd8aAp6Ikp9k0JAGLTZmMwuO4tMRoI3Wy9amM9bCSAYCEZWMg9+QnC
rCFqBa0/YT0hptEIwI81ykj5A5WYKzcmN1iqlb9MJay2OP9iyjiEOO5G56aBWHa9jVsDnwX3oJb2
CbxeyDIoeMt0NQs9bqA46Kpo4fYHtD2eQczb5i1KN11qwkLMG/C2yW5tpY/q9qUkSwTTJO33/QQR
2qKMXFQODoBMxQFkYO4qk8iwgkFf4GXLrhb2e8OKl7UHC2WqhySASOQzsFufM1aAp9JCC2yh83NG
YxRhSuMdD26z8Y5+rYrEcHU0y62myb5GpOBJJoKmWeE/FqMEEdv4Oq31jqFivZ+ncrn2qqrwC7c/
xPVy6zAN8B+Rj7WDBVRWejo0i/AXdzk4RF+DX4RRX6Iq7j/1zP2WNw771MEk+7msGOYH6mt+52Yo
U03NZTMm3+d8vo+lu82QGNVwN9wPbfw0YIH46dJczwiQOEnmnw4BA824nydK20C48XbR8L2cPCdq
pbisY3nPy7nc0BHYGCrt53QB2CFvVuL3TVFu1ES/0ta5HlJ6aWHgiRoL3UiYAV25PF8jmiJu98aL
6hU+i9PQ3jYUGGhRmr3pNJgXtrssGyxEFLUQfAecfvANUqvzdWjp1cjVj5Waw7zyPQLOS97UWGMw
DlFD+6gHVDs4TN55PGwTnn3WsEmHLay75fBt8zuUCUQ+kyDPxJ7VuCaJdtn1OJ39CkonWw8yND5b
GkzAwm7cLrmEl3MCjsH6HPPpU0MAfgE+a9+23UHbxvXjtHtypwbOH65GMbqUTwCg7ZFSoGo2kivo
O0P8jgwEZbh82vRZ8co6oKZlPUGYFk7FPgpxr7Rl6LJL5xrU+W2u1ivlxJCuWJBAkK4Kh0x9GkVy
B12wu1bg3UwM1cEabuhH5d4gSwt22Ra1Dta570PA6G8NVgt6QoYBh5C8iJE3/trhhF+UMwUYfA7Q
8Ho3ZbTyx6F6clOePTgLLwObTLfQ2QSSqd447ri3WFezezSRWxrpdzTFqq7hdjqSPAtSt1J+ucZf
+haHKwqpJVZq+dnV7Y2Z7HWBWmba2vukLiI6wiZ1BDCzTtddlghvl5eg3kFL8tlLxYMHYZyyhBRE
x7M86GEXDhs8E/uqphEt4/tSy4sJGzjgJKUg79mbXhZN2LUraHwtmQJGO2jD1INFv9MFbjc+2v7o
et1g8cDBZDFfZofDNgdm8aMmQezZuwXJRd3wH3Kc74vEcf1xcvogB8UA090+rOjsqBabr04s84uR
w4oSB0myeihaqnLbCCp9u7LHOqEvlsvLurOfqhHLp0pYOKOY7+YS9rQaMqXotbca3q/pLFhgYPA6
lePqxwauCSRP/CLmr0nXI2kc2LWBWoov2xqpTj6U0VjbGTQrWdykDa4wKQrVUScEPKCG9KaKm+/u
olPA173G93RZvwJhOomwmWAhhTVep5/irN14k4Sbad/51ZTeCM8DrXL4whL51IDOHIKufD3205d6
cD81El+fOPE95aUKRj59RiXsa8bSCdL0RWjB6Q4n1WGishKSsi5QR6TRz+vcXVcAeqKTd5VJoGza
HslG2osgRrdgI6HuOfpxLSpIAFZVc1fFNL+UeYXFocpua5ymvnU9KidogSBc9rnBHDXQIPf7TDrf
K6Zg9Zg1ZRuDzIJxTxZUrKEszC1Qy2NfACfdZpCNmuNjhYiuMGYhnATdkJI1gMKNVwYtUvwvavBA
boZEMfIDVJDsdsnW8q4QY3ntcpbeoxJvrvOG2U9JAyus3BHpPadwUfVTCN3HQel4uMDynOhDsarm
y+ia+oqwrOt9hoQFCkxsOGRcTz9kbnQdJtYdmiBBJrZDAbPdw2DHYMToGstLD67bk1+T2Ltl8OO9
NAVksPYrXSbxiXVOXQUWh+djGic6aFYFdlWxOiP1+xZrAuh3muRhxSWg6gpKO99ptw43cbPOOD9h
unJY8aZfRNPrM4X1D67xpzQ52kE3CK7zM6CP8ITCHLauQLJpL4Rd/6XGMztl3FRpOWRLxucLj9Gw
zie/VUM0wP/194WID+64p5wbl5h6glntdBGvK7lQmbts4ccLJ85myM5coz8YpFOANe1xYbRzU1/2
+jqbcf3hwSKurDiHlvugVHnK0O1xTYQcnh5hf2zu5rG5shm6enVRfq7K1G5RBf/XFJfZKU0XoQPC
W2ZNLrMqGZ8bZL+f0DYuoqZbz6knfjAfp6bweaomXVdzdVnn6c8Z99x6rj65sj1TFXr7nF87Qcw7
KTyhcVVoN+2Ty3Y2xacU8LkS2ZybbKG/x3YlEuxNByPhzZql4lURQPphXWK2Os8B+qXCeej42O5M
WdMdabsGROtm/KypUods6GcFgroaDnpMBurr2CSj3yQcqvbUHrPQJfd8qUQGR9Z8CDM2ZuFk8vxg
BneNvBbtQkEYQ5Bko7stFrDW0hR8OjDivQs+T8xHnQlaGXJFKZTV5LqU7VAGuoEstZLTfh14qDwn
BLW8vMkcai5X4aU7tc55OKTr6Bfgze4W18yboeyzqJghaV3k3QztGGkP2ZhwWL0WYP2n41cYdac7
zmL7FGeF3U4MjEPUS/m+ndsqLKeqhEAosxcaju0hcajymUG/vZ8Hc5uYoo14ozrwjhkO9DmuN4MG
eur3e/aDBX/KJUg9xYpkrezlAGmNOxf14mgUDvtelZ24WDPjBLRqun8EiP/4Pv+nebXgcy1Qau/+
+7/w7+8Wdo0p1L1P/vnfD7bEf/91/Jv//Z33f/Hf21d781y+dqe/9O5v8Ln/fG743D+/+0dU9Wm/
3A2v7XL/2g1F//b5eMPjb/7//vDfXt8+5WGpX//84zvqmv3x00xqqz/++aP9jz//oBpVyv/46+f/
84fHL/DnH4fn6rlEZ+wfn/W/f/D63PV//gGgxr9Tz9UQK8faQNniGJen17cfKfbv5LhOKaUwu3Pl
0eK3sm2f/PmH/nfJ4X9KiHa5RH+VYko7C1fwP//A52nPhXsCZ1ILIqEJ8j+v9m5y/m+y/q0ayoOF
BXL35x9vfI//299CHF2OPHQ8PMiAuyjHnBRkIZ+vO1TreMRlkfqLUQMU2dCZdzmkrrQ37SYjf3Kn
I9t1RZWhEwtaGCnUm1nHgmZQt9rTTiAn+QomQHbZjioqMmE2WsdTdPQbAnngq2QLC6g3FlHuxO6m
k8mwzZYaYtPxmPvS2C+oXFwPSS1hEtbxAMWdJnLYcZNAEvxFzc0cweqpgtszxKlHDj77qtx9ASUE
P0FiHFheTX6cJK6fMg8a95w7frXIB8dW05mISN9gFCdDpsCX5tz1ICuCQXvfTKCFA+GuWLPIMAu7
MV3fL2mW+VUvvg5IjVQrNvBrvXHSLFKooW9c3FPR2QnMGnfbDpvc1/207mYXgSopJngvGaRbotpn
FQwHZtaILV3rKWhiHrX1RQl5d6hy152fIHo2NgstHHAMoQ9WlfNuYfQRUfP1SMbAmgLo4GCdEXu+
RPlP1Xe2rVC5KBk6i2qq/XwxWRDP0AlpZP+9kd4nmglEw3WzFBtrKNiQcvjGhQOkgoHzp6vQ7VfO
U9fMN2uZVNsMYh9ZOfIAivEkLMAc03R96VIn28KjOyTqqsubb249OtCRHi4ZAm7Qp4yEKH99iYFu
xQ3VwCpcZ196cKQjwDiOonzEK0d/gZ1X6ryIxyoYSF2FXt/Vfqv5dd6pzUCcB1h6+pVxeDiNzT2k
mNNdXCQiapoHQEf6TQdBuWBe+ldJDplMbqyHK3ERJSUKnChxPOcUhSxBP/1lu/9zT/11D71JBr9f
EC6jREOWz9MwUT1dEKIlpR2KHAsCArgh+nkjjqvkDixTE9QVmI5Qzfoik/WT49WXWt/N1aSCxSmS
kKIuEdQTs34rUcbsVR3ONoeQrsLleB6ScOpTJ2xIjhzd9FAVO/CcDlcx/seZ73Dc5++/g0R8ghyy
kFJ6+lQVsiqqEnu/o5FyRILllsEJXQKWo5pnbdl9rOZdCrRS2BfrEmaTuaunZYMz8GcKS5RwXu5E
3WMqF6BXCpmECxMX41x1ka1e42n8MlXnnANO1FWPkQuBS3lSMY5Rp6f66Dape8ALVH9MFzaxJN+c
bP0JA3Hrw8LAL0n1Ip0ZvA5c0xmxUWOBYNRQ6jozcu8TsLfXUIJrwo8BnIhjpP5ra3Gsk3joG6+P
FApNgKOoJxQm7jtVnXvQ2ye9nyJP4fzw4AQgQKA6bSRX9WgqsUrIfdu68J1KmaDqbRk07bdEpNdT
US3hKla7hY3DTYpbdeDSPg06N9kvbELYiOMQRKs60lO2BE5byTN3gxO+8z/GQuPEcJnAcLBTcCFS
us7U9dBHEGDIl+4rLv8zavDo2+RpWwa4+gWqQ+WqIC027Poz6av7jq6PFVtenfTMNeKkC/jPt8GQ
gVKPcftlZjrHQChkbPsIXhPR0NRgY9vnuZFPa1/iqJPxDgdSr3RQZ/YM8uV9k+7t0RoWCYrCFMBD
h+kEApnCTgRQvLSPcrbi+ttbCyVjCk6gcVd/1H0TrbHYl5KdgUa9IVDfrxFFNRID6ioBlPepKNQw
866rPN1Gyu12dmq249A8msreerTexIm9TSIjp4uxOzYXuoffB5ET2Njxa+PpkiNvkVwrxMT3e8GT
05Q3nWgjmtnbYRoe6kldNdAMWbQ6QFHjR5Ku97GuHqnjXk/uVSnjA6zqHpuMXnt1u1ltc+aV3qgq
JwOC9o0WCgmVwqCczETHV+VhubbRTAlc2he/61jEeOejw/XNI/03ZgZwOFFAT+db6QzXzpJdD+6d
XtfdcRVPcTAAZzKO9QNLr+3i7nXR4w+GF0iW3IPgc1s4M+jG7abHiFcr4Cmq2fx+XH8NMerdd9Dv
h7XvymSMDb6DB5yNW+mD5v0LZnr3+8f8TYDBczziEpchnuIweP8c6ZQKmJq1jeCh/qjscq+K9cJF
G6ffTbQC0l9fINv4wUdAD0cY37PFz9H+gsoyCBQvBarMKD2dW9HvLy9va8p1cR5RbCbOUMd6/1Jp
1vcZuhW4J+mJ+vOwBRrverFFAHHpqHfn+ywfdkVSPeHSeOCjDLpkeFhG/Kxut/D7gOjAwRnrp9+P
1fsaxf+8FXJmQilsh04RwsRmRTmRsY3WjNz3q31CK/e6G+0tOj7R7x/1d3saSaZWHI91hXd60GW8
0AS0uDZKUdH3KQyHUQtUKFygTL16MfEnaOKArTr7MbwRfS6TJEwVss4z73HcvadbiXkMUU0wCXD6
yfJAMZ7KGQDdCF5PB7psTLIz84OG5Y1a7mXSAvvlXYwJ+/H7575J7//6XOlRT+Ch3DuJKrDVXt14
advILOKHV1ffSqcBQCjBvX5onhxb3sJV7naKmzALV3CuOc++ISpTtIGgwSMbRX2SAAA8z9nPLhXg
oLeP6HmfA4u/MWt+eU+FOx7jihN1yo4dphgoNUgARbHRB8rHF0Prp9pCoQbF+LJraZAQ98dA5QFm
kS1KqORzSxwTSsdEa999B2Q4rFi+Zdo7oHz9ko6tc24Oj3N0+o787TgkOBbJL95p2qDvklRttMQW
iieAS5P7hbrXC+0falo/ohO++MCQf2vLJYxTL9TynBr3CbP8H3sHwgOIu0iZFXbP+x2N6FEOpjPY
0cR+b6e4RktzybF4V0xWdzeNFK1J1qSASneXPYAA8VreGhfawLpMA76Od1VhBIq/IB6NGd00qGkD
plQEs0N/qorbYMzukAhJlA8J9kMd30J4nvhOvl1JvXWDATIsPtE9C1vjBS3EvWB4Y1EbidmZy+Kv
wUsrAs0J5Ib4nvTUYYeoyktWQWhUT/yzpAKaxgZ8I622HgSj/HVER+n3u+UEsnMcXZy88nin9zj2
DD8Z3W5y5YBOGY16K4sgqd0oFeuzYcvGqdiEXAS6fO463ZWuADWn7PRGucnVWh8b0m2z/f3biF+P
LsQtvBCRnnAFPaVMZhl6FXMOL6YiGa88Gwdxnt7kHS586ZdqMTdL1eGmBoLIOMEYDaW3ap5v8puS
Q2PT7ZA6EYCFoO5Uzgpgi9ekztF9y4DjnwvxBRJiqd96w1VO2GbOzLbv2peiEcKfKgayUeIGEwvy
MvmOjtFepf1TMsyHUavLKq9D6nURn8f73iA2kDVOAwzt58Tc1h2GCPa8Ofidagxkkz8mE+y/634B
d7+9XlENHLw+HPN2n5XZY9GYw++H7ZdJ9AjOYCRxyFqP98rTQ2/NXJdZ9E2jpBhKv6jqgM7k0Qyw
vBPcwFtWATRQA4aJTsmPUjZiR5zirh5yiUbcWTjd8Yj9a9D4x9sAFe6B3O+qU15JghroSOp2jUyz
wp9c6ee6rhJwGvoB/M7sYqK9G6y1gDUmEzZcpwFdQ9W//n5Qjpna6Vtwigox0dhPuAa9DxuwsKEw
ji3XyIWGPMydkhcPXSYzN1vN7KPlgWiB2fn9M9+8U04eCp9yV6JpQhguxie3OzSZEiVovkS0qD57
LdSTJCTe2IwqR6keY3ReJU138En67pTLPeYMm+g77dUDm3UB0TexBLp2HgBYucupOkckddmvY3K8
arHjPYNrnDvvx0Rkqs96peaoLAE+y+Mo1ea+mD95bbytc5QUJqIADHbQz2wtg8GQCsql38RHoDDA
GmQYb7NFoLjdvMi1fHZI/wVqmyPQkgChZRxS0PU5DYxjsnoyorjBIux7nAguTxtJM+oYHRzn4Eqd
OywAECiMZ6B21Lo8Ua2+qPQWhfawWhJ9Jov+JY/AMlaCvF3UNdiW3kn+ki/O0BdOOkdg6KPjDsB3
MLnlU/0jY+XdUiIezypvd3KlwIA1W9XMm7JPX8pqeuLjEDpSQTNPxBU60Rz3a3WTUINy2LI7s+ZO
D42393S94zsq5OGnfj5DwwFhRaUs0gz3kG68dVeyyab0zgy4QFt26aTkYjVdyJquRgKKiuvMrrt6
CIFG3OPez33sjgbE5XI4kz+82VS9nz34/eIyLeEZQI432/cLDhXpFiC+bIqWLgeujNCbQY4q7Dl5
nJeCX0xD1gBhkaNrHT/jPAQ8KG7TrQWjYYswle1qD0G5GuCZCEJgZ7Cx0CIK0G2q7ziqnxnNzKWQ
9S28mL6UdVKcG1x23BKn38ClCrxWQXAwna6CoWjYaAZnjLpo6EYKaL1wcCWvqg336nTrsvxnkWBv
gAmQbdUCqbYUuqW0behDXMSb0c2LaGUM50taA8hlemBA8+nSJiBmuQBtgN417QAHv0urPILSDWwS
2hKeCvQWBCl25EP9qBJg0Zq++CLzxduuJcAARe7QKDETEoUG1LWZbmdezFe8sC32SO0EbZvu4Rfr
hWmJujkBjAaHHIYRPScF/A45LCTRAD1OcKEEGyvwjCbblLlQLEUpIIi51VuofQ/Ah6VXDbTgQp4n
faBMGuk53qG4egGaSAfwhLgnYs18Dzhdv+b5V9LT64K4gXWSn8Kxj6seEl8U1Q8hDtZTbUDdcuO5
2QulQKPNxabm60MS2ztIYj+V9RiwjNGrnsI9YM0K1MKHQA7AjXUMa6JP9aGeswQby6Id5UHhbKET
YDiTAg1vKiNT6xsdgwY+9RBiFWMF15NRR+XcOAFDhxhWMvGFZnOGjBYSs2S+nwG+COcCR5Lg8+Wg
XWcvWXJRuuqmhqM8bGNd4ruxbW9FT0C3KITvGlRZYwJnbe4keD0QrCPLezT44OcNV5EyEJkLwl4p
0FUkxAaDtGlE3eV5AJo2jAGbu3xbPT00pqECbrQ/pm21GZIuDUYqtroT08Yz1fB0Jlb8ejRjITOF
UhNqkN4vB4CzNEsmBj1FpmIPwvDPc+u9WK/+JiA2M0v+Ayifey8jIa4SZjnnef5LDdYjyDG5BtOW
4ZDUpx1GiKgCnlnA5sYBwDkoZ4YE7ogI9kxYeocyI9JvE2Evi3HNAR2sKRwfeQsFQu8M9+KtjvN+
W+NNFJFoppFjM+0kuEMzAGrLshgjoZd0Wy4RAAv7eBzd4C3T7gxRoVhbtIuq7E4W0zdgGIGMYXu6
4PfzEsvK2Yu4ze9H/FZxXF7D1Ha3tk83gMjZm7TNG7/R0FNu5tQNlaVYPNqRoSdqJ0pZDrgOcV47
eWwFvX2wmvsbd/iacFBB3/bqVPYIzSyZQcgDfEbP0ZAXw9WUCNhMr/A9mZJDNbLhRg5bY9ImAGFo
C5e1eZu2UPS0qpARuPX7dSbsTjsAOU3qsrGgn9e6brbGw/7lgO2cSeJ/qQsdZxk5Fyfo5Wki5UnQ
RxKz6HaaxiimTRzxtg8rT9xYabH8RRllrvqpoRG8Y/A4yyb3J0EVI+KDVFf52qiQZX4BdeG9M809
QFTDdKbQy1Dw/yWoI/tRyMTwlhrs9ZPZT2jcmzhGQahxGraNu4lunbhwj1lYtVsZIAmOvKuLKblh
7e7/sXRey20j7RZ9IlQhh1skkiKpLFnSDUoe2Wjk0I349GfR/7mZGk/N2EMR6P7C3msHXm6SCUKW
wrxty5tTVGmhJv3BhJn/4FFM2eNaQ6izSNpA44gISUarvjfnHBMBDTQlAjUghLzgdVHEWATWKA9l
jqN3ZeZ0JBMY5e7UpzrVRGj6tnXcmuoboRgKfQmODm2yg2Mj3I1mO5kSp4qsNhGpuUx6uMFJKxRn
SoA6mp7m97bf0eVsgZju5U2YuGSqTluNFVq5j8dmatmV3a7geSqbKIeUnpSbr1AWcuhMjwT7Hvqu
G67mSlnXiHpLGR7hXkBI2geVFnt6v9y74M6EsMSju9tLZCIzZ41pmyoq2gWFM9+hgSRbNzsvQdFZ
osyiPlqC+uDAEr0fKvuYe9aB9F3/Ylo7a9164ZUvk4ZgYdq1dbh23axH/Xo2ld5H2YxEeer9d+FS
jaEUn6JMNiaq9FmdncL82ZGkurVxga/3Q8iSlcI8iglx5vOaJUOT/4YxaF4ds25fkJBwQQaxu5XG
vQyc69oX9oMDaiXJm+4NOaYF4k1HNYLQbRL+GgY3B7h0RhwNeJ+S3CxVJFtoTZDfmtOGHCytlhkH
FH9ciT0hbAP9B/+edhBKNw5bXnzu4lNVzvakmc5/rZRg/tatiydsUsSI7nPUDoWfcLvgebFzem50
uYl9a5JA9+33uV3+MorhN4O69q2e3VSv5aPQN/VV9dXjfFwpBk5NXa88Cbq8ltveIugkr6DpPKyn
+y2m9Kffevmz5Ci6jSzxc14qfzf/8+bSToVA0OLby2NjrjKyteXBBDTOgr9FUO0V3amw8/ZJ0Y34
HmJa6MbvxtmxmvrCQmFEFwo3jvP0e7uVm3KBqFmTbYB+uVSJVfVI6HdhXozBzFnUZ2cp8+DiiRgg
Q3m311uSsyONSpPvkqaJJ1CgA3aC94Wl7O5AjhH6iGxTGzw8BVnwjq54W9yLW7vP4EFxzWddUgZj
e+I3JMSDdUXSKLUeGi82LHsKHQw6OCD96Ty2+nM5eE+ds6nPdh/484J73y34czp/eWaYTX3RR+Xk
Wq9aldtPVVdf0dzwKFtNdtHM1jpnCLVQS2br69iXsRqweEjhuddsatbzeDtb/dzpeXzcOVJNvcSt
P4JqN4hDRy5OvXQA5Kd97n72OBcVX5Qre9YAhkeRs30agMQJs9H2o0Dt8eAO2p097e6dvrGULC1x
GTrzeQkK+5N33FwChllZ1ZwEIuqY9k2cWnf+bLR+Ozpm255XKQ+oHU+ZhbspGPYUZWga5JXzNGwI
5m6dG9+SeLqFuKye0O6dhT2/Vr0UJmoA7JoyrLr9g8W9+TwtOh2e/Tqs3XzCafQw77IgpcQ8CckR
Rzt7ETUyKKEbF3sxylDyMWKY8cGtfxpPjtb871cgPX/JkphyC2ltiIlHy3LQZx7jlWBh/6cy7kde
kKjat/pxMW7RKBpASEsH2Uu/bPjLuaSTCDPW9Cfd5IRqppMQhCp6PYdqcatwexngbBHro9Z5mNiH
m1yvHkGy8w3023Zfb25E0rNEb9Ad/5ViG43vUlIK+gis8KXoaA7s2TiaACVtk25ECPRplvgaNcGI
Rd15a5Zdc6S5CBIgu6h9HWMxYPfxrObNbtVxn/kg+l53R4UoNS0AXMTT9B1sm3lR8J65iovYoye7
OLe/2EV2mYO1PYrBcM6WF6T71q15Mvs4p9rcvdKAulezNJ3rD4WGo5v7NffUek+ey3qfsxK4yyr9
SvyFGeatYZwGDowXtzKsy9bs74SOiUc7QEAx6/Vz3vsEUdfLRE40v5x09OHb0PTp6rVT3FZ5/zl2
a1Ro8rTIYLqnnmwid4XhZ3O/wXfzvUiqs1quKqdAKykrD3tPiaEWW2dWunKtVPiNIPpG6FjtZOqJ
9DEnzYnLbMBkgu+lZrhatetjs+9L2M3SZaDWPw1e/u47eXGox9I+Qf5YwnxHrUPl00eTX6Kn3tGO
2LqSePhH/d7stW/uscNKh0lGgZMsvorQV2TXtTx7Lr2QXwRDqC1zl9KXf2Y+0QF2OV0Gk7FGvyKk
H0qcG75zIJt9TrUy288tLhswHrzHw6ejei+2h/auM96azRsjREt1RERRw8A4eOGGsuOORWVplWvC
7L5irNWupxU1JCLz4cd3jdO/BsWc56dav7U0xPs+NEb91jmHf+1JXQ5v00Y6C/MY+9RDiR6a+aBc
foKqEAZOCvepHraDb1GtFVLa4drntMEa0pZNoBDPDWuOKqKFjpgm4yKrukslszPOvyW2make5E5B
M8kLA7fqEszFxQyGZ+VJI12cbIhq4weGzdkYW04CRzu6/mag4rSbcN4ndagX06KjWlkZlb6LBqdY
lPUczNVxm+muxj6zbyd05GSecQiKaSb3ohIxy50p8avlQqTWX1NKM84bYhKGf6YWJ5SjJw4lC2/L
lFCS92NfuD+9pbiY+6YKsTZo6YJdK9YLOjc8FVk6eFsVeSrMzLq/9k37rvLt26uBd2Om8yIAsYxZ
Wy9BfxqEq21kh5L8PdQwTDv6bDbCzbezWBqd4kzeL/WINEhrAl5Tvbig8Y31sSDYYNaHy2iPv+os
PwsDGVqDPOcWggEtvw0xSUhGAHs0afKilR39QO23ad+ZaTD2InE7YnVGaqKx8pLS/uUgu3/410v6
aVEpiqJmRNUGdpUUjZ8JMw9VNLlM3vDH3MFZSreZU+oPFljTt5hzcTY9Skl9NTg0cZ9KR25nDyai
FMpOGEc3sWwqHG6onRCaTYeqwCQ4bVZ5KvGGzbUXOYFXIv83f42654bD7LW4ojr/2GgVcd96/pFL
aTz2TmUejMwlFctYsadXblJVo3e/ZJ9dNdhHk678MFlvbmu155eW+fLrUG1RMcEMUf3W8OTu44Nt
VXHQKC2xzd8S4yOStSPlB9e31AqMCu38hGdNpWWtXydP614233gVmuvEXWXzeapmO3ab/UeaRYM/
dSSL6Ba/5iyTFYkZL+m/bssLCubHrhkQCxes/F1B7O2t2G4GYMr6al9EmbEzap/qltdKf18crU82
d+mSnnIw7PpMOwQdyG/W1ZVWDJd/b6K5OVOIQq8iVX6bi4PAdRw5Vgl3YSlLPuBNGiLkS2f/KrU2
ZMAh7v7NIjzFv9M1i4phjD+v+f7SCbtKW6N+AHmBr2gyU9M0ohajzMXLhzWcfMjTq3A3rC8uL2+V
gV+pD2re8LBNLGV7v5pTS2FxzbKGOYgsL5PmWiezBrGmj67A4GWy4ZyWh7Xr6ZcaTDI4TR7NbeLm
bsWNZL9tB2Z/wXV2i+AyjP2D4xfW2fC0P/2o+HwNerMRi6jZ20i0t9IL/YBoMIuN8ZhXxbFE0JCB
jNAz68j968dBuY3H1vnsvZqlOki5dBF6HhVL8KktlYlQyG4efcis9uSRt1Jbhx283VRNZ3MIytBd
xcah172vup1fdg2LpZPv6BD9ScfFtd1tvJCJ8PA6UhMyChi07Bj442dbkP7L20bX0feJNG37odPq
49C0CT8794I+1L8GsvhcB1FGwszcQ+k5z4IN10mb2XTQSnINaAyKR4bkISfilu47FieKNS6uanr+
9wQMdnvMNvXuauq3kc9fbSHG1LrN+mobsmbxPM0cEZ2q1qjzyj1ach9/cO5grHYf6f1GRqq1SIPm
dw4U6WmzfSu06FuMPttRqFbvVlF256Y/ikAPXnDNmbhopgcXzUa6S/OEr+YN8H0XW92MJec2vQr6
XItZxP7gzGNaUBjDyXOs43tfSMzTlsqiYmNqsiheDq3ssWDe7k6/rY2TtWPrnIbDPmr5aXPbIQKp
mp+LffrEV7ync8s4AzD5r1xjfXazv0aYWzCeiaKJ6nIe0270Dn3BxI1yDt2Gg0SofIGsNIQit9Zj
p7d33jYvZy1DE5/HSlgjbIhmOgeCcZxuzynrDs5J7BTJils525b+o472DdzxwoYmdtali5CwvdeN
dxalH+AWa04DQdyJU7RFtA3iwKXtXUtGNU/Eblx3jbZhGQZOallQprsg6WWLzKPe2ngBfhoGnTjy
VulPuZ47cLOzj60vUesL6x0xK1XkXo6noWP0PeMctZ07rc//yzT6I3O0SBbSypzV65oMczCc0Wx9
Z01VHZQD6l4f/HAdZZV6vsendxhIaqV/YPJrxb5zPzuqvMhi5IU22lfN3M+vfumPaU8eQ7TjzBqb
/GqjdVJ10KV723/NI6a6sNXlwfRvJXNQvDD4+V2SmxsFPNONNL9c60G3u/pkNMYQNhP0lmmp/iP7
br1bex69tljf6m5ToZsv3pNcxIlnEMBBZjEEXVfvecU9C3ysJRka8oMRitb9yy5REQhryhQMYpdU
+Bc0DlrPtPer5zRLrCmVwmuXJd9SaW2P82Ta+I31e8iJzyP23rusbIbI7/8MLP2gTHxMFbigoJDP
/jjAvHVzkgZr9bgD9lv6EjxAByV1Z9IBXWH8yHtbJvDwg6SS763Zi0OesSO09yfOhjuuBj2scrMP
S70TSVnPEREhZrTuLxbW3NDyUGhunb5gEp17jF6uQIuOlG2Q28EyAfxlSJkVy/9oFebJ03R6brf4
6Rv1bYtNHEzWJpFhqBc6VxlahqPwLudctvqX32Ip2SfnPvBnMkhEgKp2nr9qgyrKdY07Q68QWjeo
CsZOO/qT/TQHjntXBBRCU9/dr/q6nPL1d1PKFzlXRlp+FlvnhIiSqPldb4iyWj3NBbeMsamRRBDj
4JXakS/pd618fipNcyyZH1A4l58uHkkatMaKAgNrOpr4sB/4NFyjPt7ZRwZyS9raDCID229ReQbv
24A7yaz9KRoHpwew5lGOYDlnZ7aEHmbkkz87UYdnJRy82k33evpotxIj/Wx1MVSJN9PHnaiQ0Uzu
p5rWDx8/xGOZWj24A8iW08Gbxm85GFtS0VBHiDmDUzXnb826pL2GP5Eqc4/91bjbe704C3IEsUl3
CVtzGQMX/MoZeIadicV2cojSK9X46WWEa1lK10I3q+pzMRLeV8pP1dHg5LI4Wj2ckGXENz2vphea
DO3CVRsTc645A/FHWqPfJ1oX48hxL6DhdWyV1OOj5YLUTjDv1slsH7lz23RkIJm6vRlzIT5bs6EO
Vs4Yq3S8u0xsr/X+B6148aTMKl4RtfN+diliVM6ijIvaRxiE5lbnOUa+vNTSDbPMmdCX42CuyyBu
lbpWsJMPWYuxnWyH530aD4Wwn2mHv1p3vzi0f7g77odVP+o3rQAu8U7vDhilH5zRv9LnP9Smf6mt
4s2c85W6kAEbMPjNkgsxYQzxzMDhPJ+Xd3gkz7nJ2hYJLW/RoBg4F3BL8vFTUw65ekX/5daWeTSC
g9Et7HuqOo9nh1MhY+dmqx/NVmexcxIO1IQhfc77WFEnlG4TmYgxGEAujG+Zb2RbVaVjMTwuQgUJ
4YDgILRyZVNFKIy99efx7OA+eCJs4qOueJYkPkZS5bzHjMLcDSr0goPwk251s5QADiJRFIUqGzNc
6jopnrmTRaxDLp2wiKVSLhKMropa2cQWqpNfanWHg7u8bjdX/zhQNWhDphIMXQS6rWiBOntbHytW
O1xd+wXjvkgaxuzHwTDvtb7KMcIHkblpFNpTX8XSJWAoxwdpZGe98byoZNlsHKQ7iFNjTiRT1iMD
1P3OyTqs7PZoHuagiBdPnw62RlLi3LIuMbQfWIh/bKOd42nXA6hj3g+GOwvOevWyzRuhY2+6n3/U
NZ1aLdkKGmP31xbGl8xw18fBPASX3Kv0xFqVjKDVfDGa2cN6qt5UZh/tQDErboZklRjqumYjj9Tq
toO5VUd75FYQam5ezdz6z5PB2XCk+aRcepDmVsi6lf77VK788256qAYmskKWR5dtMh6K5bAvVDdA
Ld9rizOUz3mdJiD0DhyMY0eqXmpVZYoVKcnqbnnfM1GEbLx/MeMKHjCc/yGmdo4CxWWkDJsjJCO6
hJvRJwp+8tCDlnmU6031YEMxoE3sQ2cMxNtcbUsyDssfhxrn7Hn6lgqbgJfdZX5csARhRfOrrPo5
tvuJMbxW/M1cuJf9jdqA86Pyur/ajIxiP9QznZaywUNotVnHTD+XUGUO+K5c3JeOkdhQXH7Rpj7V
Pl6IVttYp7T7oRvc+d7Bj9MWB2PTf09WVYRSUEF5dWefZ6zFAUvTHG6k7VMYcQPPEDajWa08yZN2
LCZg3APbP6fHtq88dAKj5yesKPew6bSDb/fqzjeWz38bbS1gBhWIfY/yQYv/VeQ9U/cDcyvsSFV2
H9Co3jVzqae6u3xZNrGFgfgFig+UWrPdCOmyj3JewFCMzlOw7aFsoUS0fCHG0jXx2kwHp55/r1p/
alpOvnmQNL4MIgiXBWmKWJfoQXYQ4jnwUpdldN8VNT/fpYGHo5shR9UgcrZO6KDZ5g7840VGC5Oo
BBEcX+2X3+djvBfmnTeyieibvkOrlb8ZIz9Wmy6127imRh4YpkCEEdVrOk4v5ag08ASM7+bCeBSd
/ZMzsyZ05NFyhEUdbaPQ8iLPctl/DnyavBr6yN8Yj2TONx6FhsZ8+TSDI+/gGBr1hhilXX0q5/pQ
VvlDg4emFsi0Nd0e4YzAaBFu/waPvb6zdLSbzVS9cls8jqVesE6rWDpYWsKJvSYo8egkVc46b3UP
UKQukvYWkhr9pPrbyoGf4NgwSi+6c0VEYtIsrHqQYaVTVXWJwbyPBbt7pOTwmA34IRI3ydVqZzh0
BhRYBrvMfLsNdhkl14VJR6W+tFHpsdDhHVmEtXNxeb8NS3pJnr8SV9qkTjAvIdaOs93JIa0dCh59
wqhijZZIiNxJ0KddXP1Akk6DsLrsKgkBycHRVtdHuePLE0CgZG3e1jigDRz+B8wc2iITm8Ms1g+3
kGtSNvVz460lrNayxqGLXhg520l64s1FPHfQTLs+T92rHIfuiozKU9+bY2qXrqjO9jLPd6b9WDvp
XJ7yUcm3EUO8mgoBPtKJlywYn+axRYc502jUPltuj2+H/rY/7dbIO6aY/rUUqz7n2mRq6W0/HM+W
cV5r7csodOeI1PO73Int3mtW65Z48YpSP1nOFCkr307jNOrJ0vFfg3FRvXXxC6Q3+eL/NEux0Vlm
4uB7nfNtOlZ1XPZcJF73gbHX5opjsKMRcEyzkBG4uRjhYMgZoU/+njX9Q9VmbrpS8Bp5f9a1xUf4
UI5spQPr5O6Pmoe2DSprHQdmlx8dsb+RggRzxbSNaJrVqVgmk3ggGCYVdrqYG/ynXkYqU464hc6U
2fkYba26F13TJbehwWZY/mU3PiYG6ikEY44QY/JA9Sji8FR3nv/qC9cGGsiXpuNdCvrVDivTMq+O
REYz2PmPzf93OXYgd7SjyQ12qOaBiOWiIW5V8PvY3Z4nBkCpPphYnSxooC1+RMNki3T0sjot5FcV
VOfccaOmWLiksVdOOLoNtQD5WFcj8rzpZPFU+Ggyxg3VmqaYZvVu+YZdPrUbvETUl9He/EwFxu1W
oYu65HrQH3dQItDujpvm/dhNhw0dC5ii4236PZ7WTkYOU2oAyCefczjeyBtNsUc/d8BN0j2/Tc+z
32rkdZqrbIlzuTGTZoN0Cp5I3GVLU3Tz1TQLcgxynVWUgbZeb2kSNOBPySIzIBMrpTcTCPB3fYsY
iX0fk8NiIWRxak+rSx+AR4CLlvzVuMVaF/cd1B8bM2zUe95yKhExHgVsg6gKvu19yZ6EWaVTrwcn
pXmUq0I8dLrWhWahLGbJjKYCv9PSuQFWIh3DvlOa0YdtB6gr6O4NTacmy3v9JieZIlGZ+SO+rNCT
ln92tQyCSqGdkapcncxIZm37BXhtOo4rtloHrFDSjt6QCB818zBpxQFEnctZR+xstz6u6Bz7QGh3
K+qAUHjZlDRlhQhac4/6buqvpjm/0+HLfHKeJp72rDF4ADvG8dlABH0gtgzbQKaOgZrsRG9KOzJ1
a0xLhxKR88uI+K1Ap9lmAAwvw4ArWp1iwS7jLC+4iorCTsoeKQuejHNPtewvK0TumbLdNoi6Nabu
bQPH3I2yjfC8ctYU9Qv7+PLib2BQsEcKWxcvgwM2/3Za1KZL/5T5VaRNBVgs/K558ymlN77kjXPR
iLevx359LGBJP5BsD3G/ErDStpHsYstJF0+Y7C5zluOsghhlFUmTI4WQXpfqRvMNm0fSveBV5CN/
B71f3xVyOjrlYj9Mo0gg7mKsDbBrHsjPzuN/Oo2aoINo59FphxoqoOWpVN/Kp1n/nu203xyLKSK0
R99bj6bTBgfRiV+q3N9F0HUnSrdv21gEJb9x6rcMDTaO4Yh59BXAjTh5Ywn1yRjVbfaY1kbhPW5b
88Y36l5zZ6LjNrmj9eqzL4vb9z5gxDWNMjbxUCfu3qlYbpoetWVdnrP/jdD2BhCksB8QpClufOWE
XEz1SXO/eq7AByvPabKdwbkHdtfe9LshPc72U2/N32qj47EG/UGtvX91fIPXiuh6cwpA1dz6ATEu
kbfCgdBb+9uHhEY8ioQbQOEjJTqFJZ+NuJUey3TqKFDJWvRQwXQ6Ql/4kCt3vmcCNpDGPe6w4tAq
70ltPByGaMF+5VBENj6cPoguLEf7UvUd53fpv7VM5Q7jRNmVScZ/Vmb1lDtUMpOrPI6oJcJHQBm6
wkw3ym1K6ipPC2tCZbjpTLC5lvJuj9VBd1uVGqN/YDvRPmh9ydPb9vdTNmc03m5sadUfKAgsw5fi
V1aMz56YXzalE/6iLZ+1LB6rFpJnlWmo9EaGx9lU/hr66pcirntrfTMG8ZQWM1gsx90id6tEKvLB
SNyC/eyyweesXvElDTHO279r72rhMrV31li+5fbwNTiSoqr4pTMF5ALFt97kLFxdPq7M1xejs6ls
8pu3Jbe/597+sAfvug7Wb1XX571Hn16Sd0lTxrqjNOjtenHSVxfaYFBbYVtbL723OzCL5H/c08hC
QCahgdQP4PPYndaUhrp3zgLvuWmcv6NX+KFwwqJyxAXx8/00s5itEYsoepJE68eHzqMyZJZt1MWR
ezeIhSNPVTvZkcXELNTM09IYz31evbQLN6oORFCx9m4hT4Sm1wTkuSAjUIgs9mwNLZfuqUdcHuYW
i0rbFMdhnBLLg4RM2fSaG3aiVu/v4Ipf+si/O1ur4F/rp7vaX3lDeb51visiZg9Wlq/xLpsHAcIn
tB2YZr28BCZmAyHPuqmmO7lwKTGAYutVX3GFPReTwasOTODgjh/WVLtX1dKFKmFAsEYY7Qb1lOog
Y2NkUYeV0sZiFxeiCx4SbPFLyBTrQUOSEwZytCNiGRGXbYe8LiKrN1eauPJBmsGzKDoXSQ2Zdhbf
ZUM2OqrseQzb/WgVagCeiDKl78sHG/9T/M89r8PuZCxkqZhFBzsL1v2Mvh5W500oZ4dxgCLBsfRz
obEvqjHiwS3UW4f6xkYHvm/FMWi3i2HE/lCeprpFBWKsXFRNvJRYf60RNY8ARmDMw10/Y/XXOgZX
OSNug3U+tCaKEX1p1tgz2I5elxuFoFkIOx05xS3J/qdnJFXnHhOnvhoIbq9/TUCHwsBkxsSfRwMc
B8S5J9PEm6pnqKHyTX4sVF7S9bTQEVgs8lnAp28zEpF9PuXuu+mks/g1eNWpYox4AjMUsmlwwtLC
kUGcmvXKLAkW5cj+p7QXndM4uBQ07Bp5Kb7FbMde9ylawahFYh8V09CaKdOsMbZZ1Mkw2+fRsBF3
tfnMG6DpMaQ/ZH1MSu/nRW1J3RrIUd4dy+Ckg4lVkTEwas8DVg0knRvz40GlhFT8CSzLDa3nVbUe
K436Q8OUG9JfIDXI1X3uUmvlKrfS7VLRdqXa2H22xhoJx3rR3Khuy0OVT4ksdjPVA0y5/dlgq97X
+h/ocDTuAW0PWgd83s38TCrSH2+dmDu0x9nwRgg58j9oytEygkYEz1eXHKlA0np8RW5q12ToCbeE
BuFGNshAWmvULjcmmffiiOG+xXwW5joyM7UV19F1KcO29g5ejJk41fhYTOSy5s3ClPg2qdn3R4+2
PPSZihv216bKCAltX6r7cervSwxYsUvuQJTRhhl7hTtUHEXTX9uMhmXmq/K3zgM+K66+s0+nlWFk
ORi01g6rHK/lMPM/ugllVudUB7um7TIZeUzgawvWGN1DKVwZbq0YOOmXu3Krr+UO1mvrre9KzqAY
SxwPFoL8HoO8yxLMKEmb3nWzinpnYxkojxrheXA2eNTrdv6R/ZvfsN+CZFIcvUKHNeuAy6onvY3M
HZSuqHCHI5ELtEXDOrHfV4aWxQWV3jbTM3P9IIPvZQJX4R59ZHXUgGTwEju0xlPxYlLlJbIBClAP
OLHsok0rkyId/6DHiHULDUGtOvIZxpLTkw1qRC32Vcu5DjlwuKiX8aMZ5u9/9UPPurZjbzfoqLaD
GpNPBzuGl7f2DpZyzaPT0/lUhrefTMUOrvC25cfn7t7m6gk9GqWENfwhe8L68CSUDEeJ+RVz3x7X
3rY/krmSWJLyZFyDMpLegKmqGz7bwetvSvA+HSt17wjn0Sn2aytpWzJUUhHaFFQLDmW/uWiIgO3/
fFd9ob7/TVs/RrDhInsTMEU2umEPwCDn+EVl5e+6y/fUhVNQ6kPi5ext+gldNXvhI2fJs76sR9+V
r6oqKVYNfqyzG/u7SnLJ1+uxhV5ImlWV/dUO5VGtBANMw9H017s884D6Bg4Y6O7Yowu/dfAyhb50
YzcyGiu+C9P/T1hcMAFSKl0aCBe83omQ9h6yXFfnbVwkDx+iRnK7WntgtJK5dAsbjIdJ/TKh3/Se
EWeVvMt5cxHjsCguv+YqeFqG9n1Y+8jVP6Thvo637X9uy2crQBoFTqZCRNlwK6AXx8OfRbLbLi6r
5Ynseab56DYa92mR43WcHO6KnFVyn/228yrxvCKeG07OiYKs3zhFuNdiexnfSp1ecR/0e82Embiy
AEWqjx6H1e+dJmvUO+b01tjt46BtH3IGKytScNOEwmn9T2frtHnut8awcNmC1Jl9ksbpDUON3Jas
AW/MYkrHd009368nZNFCZd9ro47wzeOtfzEGHRG++hLSeCvy4L3ftGu7s7XdrMteyuroB/mxkVgD
aFzo6OX9oOzpwk8rKn2rjOtav/S6cWitGy90Nf8O9SITa7F8gJUN0U7rAty5ZQqoQNocZ2WybPKK
rLlzW6KA/ve3lPrt//+asV8Hi6MWobk1ZbqiLCHcyoCmYyA+a+42t6fgMppXPYcCUbndH2vH7jD6
gYqtwPxlihngbpt5sbBulenygyR7+JxXgV6i0GjOxDFAuvFMZxxSvdOnG838QNhQw35M8+98di1O
gXbFQTA++2Nzp80gVWYK+2gUbnO2giH2eqWiPR9KlD5TEI169xvYMTNXzrVgm7RIMu72h/0pyLh9
x3GgbrJRKnp0Mr7hwAqd5Xxwbi6gQkCobZdbzpKon2AUs4C30MEYAtGIYdMy/ftn/IeWY3Js9Wq+
lHvSgr0KcW5sTD9Xvi7VqwMqXxUGVfuQ1S5ITEQU1J7a/zF3ZsuNI2mWfpV+AS/D5lhuSXAXKYmU
QhG6gYU27PvmwNPPB6XVZFaWTdf0XZtlykJLKCQShLuf/5zvwDODF1nG0C51s2PtH3LeVVgxDYLg
ZeldOlHOTOjlKTEwTehdvmNk3PTmgwq/JtUidnaGvimmtDpnu9IyV3M3BOCB0ncnxzkq+QVmdwAj
3Zbr1p1j3+ijF/zM6bqPYuWHCQcY6WgbjsWpH9g56VEM5WvwkxsNRJVZlOwh8I/AGFJPta646OJ4
BxRip5XtuB5bb9qYmf5gVp8GLlNCJLNXtYSV7FPcz8k286Yt/q/6aG3xzTxFeNvuurzHWBMN2tbA
CD13HkpJM2NFbt6ixt7JyolORUtXsdX+SkN2KxVmNOKQcFEFYZiC4A9heVq+LLY8klS1YahPU+rB
fePBegOfu6EEr35iZv3cj6XY4EkhiKeCK4IFx6y+fI/S5itR05sDUr/o+nSn8eqkLrKZ/dbtCaTi
qR5awuVtF3WPBAEZ5BnW55DYSLHylJa8+iy6u8Nici/F/NNug3njevHPKCU3oJT0U8l8Lp7lKp2N
mqxM/MVZfFjYLcFGTwHJWrl3lNbI8Jaw6YgVltBW9rOOxwVZWw172mvcc1mxqmFgOI6j8VAPnrdv
o3HyiY1Qhc7Mxm/SctwOlv7BFehSp7WEK5DOdxaTCZStozFPWDy9CKNjwGhKhCULygC8wZFCrTWQ
Ij7MpBVzQuLaxI0wQITHiWnPjgoCzoMMq1Ric67K+s086OvJyPSjph+kC6EyYi6xgy+KcNOpfIdz
F30iPOelbfuikRfoysY+it3PyaAtk7tQ7OcI4BY/fKLr72wFRh54XzMceS+9c1y2wWWoDDTq4mRk
bKdlVHLlsbU6tSYTCxMcFLug7BF9RnJ40zPjAJjzqWJAV41DcUsIPD6qji8a2auyK7e3SZt8GVWR
0msaUyYbgSiuIx7X7geOwMmvErz9ucy+6CjbyAkOvwb6Sq4olp+2VlltqmZ6D5zqzWhde13oMJcL
3cWfheu3kLjG3RZXZOb17IprxTNAuLAa5O8WwwjdyJOPp9nF10kAb9amsx1D0R1w6a5yN/5thsVr
VgVXQye15olCcDBrklvjcXdUnfFbd9jQT7WFWc6asnXiRJ94to1NDnBZ14Bc9Wx7+7bdD7PXMW3s
Ogb5DLLisIm2lmi2klAP/pThjvOH70BSKlS4Z/h9rjuzWOc6N+/Z8tZOV79Nkl9LpHJLLQHsDaz2
pn2txuajDEbq4kw2szGKW8P4Qw2nkH0odWyk+kuGy6N0f6RD3m2aRnPxafd3vYnrmoqO6dCx8YwV
K2xS1b6pdcVOU78ZhaNKl2wsJx0xKLHfRx5l3eTJHqW+YwTSMUMghp72PS63Ga5MGC3+9Secs+mm
dLp+7Ql1jeSWNCQnndmvQIL5yRQ1O8fgGZFZmSC9E5sZW5t1xjLWcdfPO5z0JIrwx1YWXzpF0Xic
YNvuooH5P3IIib8xg5PsaIhSeGHn5TwUS2PeqvoFJwTuPXPbEqDQ5uIiw+rd0WpsGNaps8dk0+uz
R565OaczSOGRAMmoHMFtbjzTtZr75ZwRdHX5DbzwmTnfKkmiBFpzc1ZhfSiLRTDLnU8X/udq8Vp2
LOgoqillMXp9GUojXcU1NXppCOa9j46E6LKNlfHvIP6y3wTRsNFa0M5smqpw02wpK4ih2Yv7qV/4
3GW4qfMM045sH/g9SSzKU56yB9Sg07Ed79GKlIUKwQB0k6rwA447xy538G0t/rL16iB5WB22zgRr
5m41thQokCn6TQMEXkrYawl6VT2SQqCSiVmPnX72rl2B1/eKdTbOWAjrhymVTKvzMNuMo7pvg+m9
KqU41F6ps5ZjREmkZm2bZKD5MHJXDuYlhxnpGrz4s8iy+uyOdbxF7s1Ozeiw9objcZTqISkJmFhh
c9fPH1FIzYlWypA1v2V/I9O7MaVer8lnThyBrhGt5wioF2trmcAHoQO2oBi58lFLD17OfW/iWI7U
O+9kzffNo7hl89N8ycE5dWrQjziRN1MTajfgysRU4AK7mhug8Xjq2thxSkGE5j32LUndcDbDYzGV
7bYFCfhtVIuDYLzVVBYeMUDk3DXiCsbzyB10lkyep4b8eACYzorbYYu9+FdCBn9rBvimp+wDvr27
ppDHwOIRkaHsu0dD4iNpcPd0DYKHoWHt1wfjMoTu4ywkwQoLC3BQfMQD5HTGfzlonQ7hDnQ4Lq9e
efrKZTPZTtmb2apDxhhE3LWW+mU4N3xoL6h6gx/l+ouwFtXcBnQqLMkzQ2xh8Uh++7atCQCrpk66
CywOZbEBV8cQD7MLjEayCxOc/YMol/RQ3a4altyWgJSdmI9jsdiFs/Zu6BFdOL+s21Boq7KVWGV4
3SfpVyvqPbh69PkAJ0Wkwvee4aZT579yPTzO7FiD8cNztPvxqNv5ObUb4qT18Ki88q6O2ejEIn6L
E3Ul8nUiLfnDdsVLShwHtFJIKVZtDZTeya0I9adGNJ9+VRMsGmuaV1gt1+0JxGKzFXmN+qfaN8VR
yUppxJvbFROk8E0soHA5YnHBKdeKp977FUf1m6N371PYvGtKO1p6tLZMxbWhl+DbYAYMJfdrWLvS
IKb1zcrIscbNM9rPEPNE2qV4TuGHFi4lMIa1GzLtNEQTxR9B+m4ZAWbX/hPOxSZNyFNAQtbD7BiO
85NhdT+BoDLSYX5UWtXWNQDpa0v8l30ER7opmnwpH1z5ESMGOXn1rBlVtyKW8KiHDg8MFQYtQxkk
xJ8qllcL6aGb3dmPWAv9SCcD1CIHXihGGDnuxHa+i8xkXPV5newcLnt0IjWvpRqulPEtTsH4TQws
LCHPNKmUZF2UidwV9MLVoH0gYXS+0SAXk3iLqWZnOWLPsmcvETbsz0Ncibu4mH7AjLjUSdzsTUpG
1jauf86+OMvHLLmftd46yWa8pkBjL6otjoOB/yF2xGFojI+8GaKtHCtmaWbJRn1UxqqWDLEkXiXI
y76puFpd176y8JBPKtxbPRX5PsoQq6KuvTdMuOlxU+FWntvdd3hDJAs0s5S3tnDtAwEutL+moKZ9
mB1f5CD5OtXdLDoP9onlxghMHWVL8VUPEDG/DThKULVQi2HHYDogloX1gqzcRo1FyHqFyLKMOpKB
X9FlAFnqrb4vUo/keUG8Pda0aPesx5G77xYnf6FivnhyMt/A5ge4ObQ2wovfDPS6dZsECTcTakTV
jIRilfi/VcDgwzXi61RFw74oZ2RIzduIIREbD+3KB+Pt+DUh+e9bzVi58572VcqfJQf9mGPTif2i
wc4uNrZHaTCUSJrW2Tq9ILkixpZrwd3WwllT1zCoqX5Ph2zrJvlvqmJRv0N2EpqaxaZFVl+7Okt2
b8XjgV4gYuiNWlu0HfAqT9Fl0pAFMvKSTV1YxqYbzaeMod3K7eOS4yjI00ooZlbE3AynN3eOKDYe
GUPuzu1zYKLhxUxDN7qyTnOIdea/T4xb1r9FZReEGPYW27G1BQL1rwSHUZgEeTSj3ox2MiDPG0dz
LG8Zy/NqdMLXgBLSWDp3ge7e8ryI/NyOP1VuEUttSDGiED4nWXpBNtku/weCu0k2v1SioWeYioou
HDi1xcEVyenQROjmGN43Q6stOmX81jfUjWD/EqRPOMZ1dmhv0D/sZTZkWfHA6/8BD4VcgU561sek
PLZMuFf0JEa7nps330muYTCk/wEO8g3n+tf8uHQscm8otiZRK/1vD4uFSzsYzcXLNrhin5UU7bge
RWt5uWuxPeSV9jXLMfQlbgBvzi+I3ux/8y7fDk72UtklV0aJ1F+C6aWbAUZIVK3z8RBl8WPjGK+j
KGEVY7pDw4TxhfUCoB94LXzdZuGUyPH2V1pZ75bUcPQkGeezD3fhHhTELEXZFicKxxAem/8Q7v53
2IgEA27hRPAsfu1vqNlfmhFNrajDmfjCprfsiz7T1sEx8nefuYSrcDCt6paf4b+/BEnk//s1CE0I
hPWS17dde2F0/OUfpWxTGO4yQgn7a95UnxS1VPupfuauPq5zsgeQFlaiHa5NYBQIw8Ypy9i0qCI3
tionZIAoIIAQryzD5daYxz5dE0w+8+OgdRiVNL9sjE9R263vFMkZghPJBqsJOEEOtMp4Mxq7eR9n
4SYLnGHbOaa6ltG862ZuwVqNhzBM38K02kmPGTG743brTD/JTP0ycqaJEzu7leYYBVcCJ2qt63IE
3aYG/UvWPWh0AkRKV77sgh9BVt0p18vvwvoZqJmzql3zBk+QMJW3hWY1ryQQfEb41ZVZk7dK07u0
MB9r1zn1cMrWzQv+mHYTeHiaJoXowRYk4oL4SJjhkkYhdk3aih1pF/qREq+oAYlRMaAs0Ubs4L7O
zZOXgAxBThk2hL/unVFcFqsVqNb0UBpKYiexnbtLMDveD7s5M1LoydW04bYtk30e65xgyuKXkKSy
i15zT8J6UVnL+Rrx0nOVvaZD7zhYE0yXqfuNgbR9bpr/0Grxb4xlR8JwRb3wdMakpBP/dsl4E7WU
aqxLlgls9Kqw6HpJX9yxLZnwRd1SYk/BCyXDhjU9ouWkB3bL9BIRxJsSP7FNTB2BItCNWydvyRdl
bffLSc33Ic4386isg80EeR2JOVtPs9poNNf8B5Djv5FngOYYhmcAkjKYL/29SnXgM1WMyr2RyzFF
w8lYU2A3VmyPCGjfpKihd0TlH32R/yMe/zl+b9DOvrpvnP77P7H9/59I/n+h+MP157+/f5//jdT+
Baf//6b2n39nv8f4X6j9y1/4g9pvyn9A64dRJVFfDBOu9z+h/abxD1hgHsg+j/HfcpVik12w/ML7
B9Q9aXJPkwtFlT/9X2S/0IH287X/A07/39Yn7pamTfrehTYKYxdQ99+u/3ByegePJQehidwJVqPy
CQjcgPapzPVE2/dT3cvhnvZF9GU+GTNtNVUz+bkVi/OfbwqqhM+xtAlZSdGs//wE7YniHIEYOZo6
jTtOq12mJDT3iZ0KaFPlpa+5QZZy/Kk1lr1v6yAHMci7BLrAeqQc/fW6tZ/sKNn2Iqf0Mx3Tg9Nz
kiVcc/nLc/Xwx7r8X3+pLeAFz5PzF44TD4iryW/etsbqxatpQYL8ZQ0phVGbpkDVI4b/HKkkPiVD
Bke9zQIf9353TJY3WRuZ23hKH2v2i6ueWy15opKTOHP5OZWBnwxsGZPhpTRZXl0n+axF4YcBnXae
ZdUMniOMUV58SMfs1UrFc2LHNIkWGhaR9q50vJXbFF8gjmGcNIRQ+4nDNBC+DBePUUlWU4rpvCTr
Vwqhn547+ZiY5k9B0dvdWIUkSk17i6s+W+eEkxpkn4ajlqHhHxckb7WeXOugaH2sFqO+Fa5AwmCS
s00AVVl/Utyu9lLip/GqZcZiUXiGgnRQFLXgatBWeYrJYqr7p4bTFqPU8zKcnz13WsvMTO8qrGdj
RBjbIp0auJDdY3fnRtZhCPjFO4wEeineHEgWKwfegm6Udy59K4Q+uegiFzJDj2Ml1jHIJKWzy6oi
8YtgdFb8kC1Hlg0oE6YGIvzoG4uvZojAyPTO0PCxFEv7GIwppp8TXht8PzIO7u1AvONuxAdY/k7S
ey3Jj0nCQm3K5RSQ3ZclV6KcLgkSaQEfKjHah6krFEHciWUfv4AptkWa/TC/zfLoT/sSFBrTDt9O
2AFocXEMZcc4XIfQPvX9wcmDW4URmxlXQ/KHMhmNMTc2uYKBIaq/nqKPKzuZ/cGl8zFx3nU2G2JG
o7OHmn0cWQhUafk8Vnhr6oazyTDLgHNbkeKZFThPAAW41XrMAvJFYLuBc2PGxgOzi6sFOTAXm0QM
cMg9ShpqEAGNG1GAo5tYSmN10AP+PczfBYZ04+pMAlYAfY063cJ0hsGGmCy4NiCPYgwUfWdf9Xpy
YW3pP5wc9TXI7pIRXpnBlaD6ytmz//Sjqrl6YWAePKoul7TjmZSUtukDT+0QlHEVGxL3hBF63EBO
lDZma6b/XH6DjqO2btAMnEOatgcLsGgnzXuBD//RGetz+22yFExcqHXo1xWCY2Fbw69aUbHHgcya
XNrI0v6cjOgDPVWCfkiVqK7ZvtT1dVPM3V083wdU8hBEo2xAb817a4bNhQjxkZnERqxEkFEpgwdm
nYcx9K4W6toqZkozuURZDZzeaVF/ODn0s3qMvxsFnwaUBOJaJ45ad3iiaTD3MIJrHZfRzAudExMV
oy1KofLOdRQ9jim7+FnGz5lyTi7ty5hUqbKTHtaGsnq0x2q7CAxARR2G63qUnVAL7LUa5F5xJ16n
Xfoc5kixPbixVPKNJRSETdmxxcV/dSyrCpYSm6q1sbNCVBdDiAt5hTfhQEILIhIYiVveWU3boqHN
7l702o/FMjDzQ52hx956ldyHjlshoFN/pxjnBY44htb0lAoGfdTVzktZaOanHYLbtJ4d2dwFmEZV
iqirauM97ylICrSvMaeHXvbamaDFbRzcLd8L3K6S1l6LebmPqlzHehCd2jT8rdemd2yM8X2ocg/E
nHwsRuwzzUi0s3R1ByMfzYpIuKQRTFkBiOlDkjgeMVx9KCg2NL1TqbA68ID887ME0A1/FoJd6fLF
0PjwlSv65xYBEOJBxiCFy6/CIVeXd7lBC7Fc/mRbCQFz2TJXN9tfxNaKA0YMZJg48WhodvqVY701
tZq3XuxtB0FBbMc6FeJjm0yi7d9/CpNpBUFAYGFlSvn9oT/fOFbqu52wd+UIFVZPwwujxe48B+M6
tA3jSWu53SMm4TxY3jUmo4TtH2nb73eJ5j6XmSn8yIVIWxH5fWJO3FDtWb19v9ckjrhaBv3khqc/
dUO7RIoxQxlJFG4HxC17mJnMFF6xmcqhOBJOKI7ff/rzXX0ZfsetYfmpIBnC/mFtCrs5VURndqWo
b03LJaiZAaVPZYHHvaWxKwpf03ywfgDNT4gg5R3dt64NHA+ThpZ5zZ4pnVolscWCGc2XaZkAkGFa
57aLykqG3bXT8oswisweJ4ZWH0aMnBSVg3tTmqQKN65t7JF2cYe+LTbRqI87k1eKj6MESlmfeh+y
v6hOz7+6UXtvI4JIeRlFG8rZqmOigkPWZv0x4GWy64moXYvII9divs/4OO+g/cOeB728t3ITEZz7
CuJFdaVi8zPEqnknO5w4fQ3fYzCAEeJpCZKqvDHvMzcWJMFzCEJrmzrGBYIueQW4oBevqIEnTijJ
VCCDHtZj4zXiX1UMb91KPXM3rF/VGwUYK93M+4/JSV5Qoq5qOUhpGcaJKBHvDObfMdFkj0U8OduO
1tdT1k3W0cDlsrNJntLFS9KMMyW2rCznkaLKclPE9kPa9Zu6pYtimCAjZMGsb1XKxaxCgyJ2DhUb
oRz5U9QEjEBKvfNkass12z5yrAhJvfcMR8iabmOVrxUcl4trXQgyZTuTbiEkMJ5+HihdcFRUjQRF
ZCKPZ/OIn6UkBNorTT/n9DVtO7pgHsbeHYG75MSkoR77NkVzPmms+ZrrDKDCV9cu5oc5n9Aqjci4
IGoyaomrrygVzKcA0vnRSxZWo2+oMVlnajJyelRz/Ug9+rrPHOoaOZYd8yC2jmAuq3Xajy95K361
JimWlTnQQEWvyT5NU6xdDLNaNoRXmM4UNNvnMi2fR7KKTyGulIkbeSGaS1V1pC8X0oD6km72LNhE
rkjjLOPmlAkqtzLHsMdT9B62jJtKO4525gjRCoePtbeH6kc1ksKBuclNJDxCPmjmdRukdFdn2Pby
mE1CXM0ntPr5UKpmzY9uaEaCeTR1V3oJsHmsrY7IyXg/aplg2OxnwTCf5zimcNQqQbDIdN9nH+7s
trsBa0Bmhy6bCrwfxmjMN91t8PzjmOplpm1bY+4vwONeXHJfNG/W9yBBpm1g2AnX+2UeJ/O+ydzf
XWUTcUBUm6jJ22QeefCka+CHhfFivoa/UD8qYD3YTKv+KRwna9966ZWczINHNOYhyzPuDXl40zON
ubZiqtyaXKmTXbuX8ez2Tn6iGfdG81LCaiOXW+L4gLZOc71r/UxtNZAIXcK1RfBiSK/3vzfPIaPw
++83Q2adQamEh8x6q/QZqpM1GU+dRoY4TGIPtS+ujjxxLxVBGHpaTSj9tbvMyIzs0JMeSDuer8p1
hy3QEWdtIumQ62v7kzkbA/2+me63o/srnOjZmqugv32/iR1MfW58GgcqJYWZWxfANzdzsF8SBPeH
UC6k0DnvdtYcb6pUdQ+5Y9U3KqWcDSRTolhWPl7n6SQn0T1GE5asgdFiSHQPQ8bQXuykerOA+ngZ
fzfQNEnXVO/5aTKybcWPhd134ZMtb8y6oFDXs+H9T6wkHMOSPRf0eA4ESnPrkgNugeduwmw40bl3
ySynQzFit5XE0U/wlTFcXAKrbBXCn5E+NL5Fnurw/VnRz/vY8KabqzL1oDfq5/dX2aRhdr1gzx1q
hobbviTZVQ3lJRApQMt6m4boKN/vWAjtTsHlPAQyO8PnwR6d59k53/RllJyN5QPfH22CUh9X319V
WzqDeKgUbKr/+fU2NR4E25b3//iacjKJV+jG5vtjf3z6+zv/+XfigEBEVGmn7w85wWScXNwmYcLG
q+ls51Qtb77ftcwM03RaNI3vtkjy35/5/pooIY79x9+xzMT948uXgB476k7537+kNrsYLkNUqzSL
4I0tj0LOIPMCpv+PT3Q3DDrhA4jg4gGza3CKjOIuMVKC8ssb0VVYkKF8H8ZiWpCP3XNeyOQWx3ik
lvcG0ltP7rSjW81Uay8/m3M8PNXMSp9B9a8jj6xi5DjXOLbdGygLgFOu9fj9np6XlDINwbj/ftfi
/n2wCwruCIa4t2EYplvRIYRzfFL8U+xEs+7MK4Ukuxu4b9QjYBcbrs6M0p4Uh1DXaiKYBD+4GspK
ECzzkEZ1L39tpnJdN+athHIQRdx5iBZgWzFmfKd6v1Wh9jYAReQUvdaldnH09lVjRM2Bf19Fxk9F
17sPy+KSjLgWwxWWQr9z7c/JYlYf1TRLO4RYgcwEx460XVkm2op8cHtwAydcAVwivGpxCbFpOPYR
VsuOn1Jz0mA3p8lhKL1hDe2LkuSpxm6IcaIXk73BVHbolGFuOh1ZvuiFs1U6k92ouOA4nnYMmO6L
+GmgG2+TBAwJaiAFIDK1n17SfvUYLbAHBUenr+/IfHbccgk2O214ctgzrJLRuyF5R6si55YQduMh
GGt3zz16bJbK0a6zN02o434diFuN2q0rjgDLrqw6h16OL06ufaBIvFlo2kkfexyfdMFOLjyoEotz
328nOMV3Wp3tSNcttsN52tDDfMRjSCS3i+8oThu2YQBETual3+CtDWZyHSIxAlDZnR+mgEljLfn9
vfXRZxkR3WoZumavbp12FGEA8cpFz7eGbZ2FTYLdicLoSr7MTKTWS3Sj7/FC4tXvN0E6Xxz1kSnx
cwg47+DZzIP5NVDaRpMo3pATQFP8MgvtYx6mVfww6QxdqRM80qD2qjtTu2uWDGQ6fxpJ+Sni4cOu
mme9VcyJy3up958GlpKuYd/eeeUzuZpfYYW/k0Kw7WTAE5NEkQe7v8pwyPYe228S0ObFjhj15y4v
WGtKD7mLGz6gdnsFJmK5q27Glqva7NUrNRIfYTiSszWcfaJZu7QH4lHzCukYO2PSqz/Z8a90zbnj
/+scoqxI6R16rf85z+3PNNJPdaj1qxA/f5difJokLo5QjyUeLHuljdwFCuvBo4d7N2jxNTMk/mzG
EeumK+7npPS9QnsLu/J1tmN9p9WIBJC2xg0xspfEq2wMi/TSxz2mjKfBWjLHona3ct5x7Q6nkWPN
qUdt2OZ952IbJEHHUFFiUoi+cuHhKC5oBO95GVY9PfGq/kTtgtiYMEaKu6LeVInzS7Pjc+ChDrSW
M611uDxrM+0xO18dMRcvee0zICBGpQcfYZb+jKf+oWlr5XNnPzAvxQUePkWoVtU09muhmoxftQ62
VLOxQxNYCSYXdT+N7klCY7vW2pLllFdS3mpvi8t8W6k18eKj6Er7QZvmPS4wnidN11YkH89cpV96
3cDiAZNj2PAGMpkHq5iGJqAOOSYl41MbN2MvoI7GYlc16XulCUyn9dYeqKRMMWqyGdlkSeYPs3af
pQ8UZ3TbKP/FPveLUAipqtK7ZsEeFpoFEI9CtySRmNPZGk9NIQguZ88UadwsWKcbIg1IbpQHWWBo
COCIbOOmUDz6qXlq6Fk6YWS+B+FjoACIc9aF8Ro2S/3i8Hibc/IMnyEgQAprEhqPfbH2Lu0m6Dr2
x8TLz+YuuAaGS2BnjuBM1uEpmweCs+a+z4v7qeX0MzlVuBOlDSxEnBhz4T5qOjCBLkFrp9ce9M5z
doWqvkC6tqwX7Ley1mDjXvP50Pwx8nuR7yGznhmC17Jusbp699yjaUOXyxw6l+sqzu1d5Tg/GEpF
N1B7cWm9etLQjyOQ7Mc0tu5p1uSqioHLeNDhNcsqH5uco98s2mtazAWbFIUH3Ldywafxb9J+AlU+
G49g1kDSG9kdBzVjaxUNLoMEJ58af4FHv2Z6Ub4AGr3rFcuGO9o/tEzeBg/1sce+7nWzAWpYwTbG
x7SLFHbPmkx9aJkGgKYQ5Lr3IBGyBydaeK8FcWwrwxfbVF+wc5FOsODmjeHe0i5cG7p8gr7NATkp
r9NoxH5GxcOG0mXymITLanAlXukETHT6o2Mb1Q8DV0cau8GxgstBQhFfBGxIEI+upGPWUz1lpUV8
QXp4bfkIKBLMwpz4Y9zyrbXrlmwajgeu+ozF00FZa3nJkxratt3grNqRNXJOvT2dmTy0LbfRPAem
Z+OAU+JH4gwhli478cFg3muyfkqjHLJbCJivD+YfY3tLFw6O43jFVq8M5pUupUgty0etH4rQlWfL
5sxAxnDT4x1bT9qEjThl+2Gzw58jyxdVbBz6nJHXWBt4q1ivNB1pi50/ErVoj4yRUdcqyLm2/dz2
pp9zKW9VQVBg0tBILI8SXquaN0qzz0o60UWr2qc5tl5QcB0imZxpmiWeHpqEDFAJWd37Dku33nE0
ru9nr30uMff6uktYUgtgO+L9cgk5C69W+6igRUM42mGqAaV1afMq0vkNqtm4diN5EL2Z72gLBGwU
Y+oZ0exCGmG4reGgIKDejXr20NrTrTOScJPaxmNSxVxMia6dnNG3+9YEOlAQjKlzby9s5ynH4p50
wyNRlZPqtZuGi3mfJQcnSXAaR1pKarndRsSKcXRYyCdNdMlHDzXIiBBNwD/Orirvujl88XLxo8Or
XpIvWpMQfXFIogDTqF+olX9FZBPrMo2fGI4W27i3rYPWvFhisPwidhQDaLYFqf2G4koWS9QnQp5+
jhvjGAzj1WG4CUFOrvayb5pLtnxj1EOwhlwGk86uBhAcUTwZQRC0iB3yorE5CQ11rO20Pikx2rjP
9JaHHHOtX0CdCVfLW1BLz0/6AEq5Z2wpidsnlfaYBb25yeFtgc+s3npDoiUanNEHgAIpJigvs3/a
4OkGMi5ExLqDllsRxFxO+SW+5L5pr/WgbdBA8XGo01DASYjy5GOkhQgvsv5oT9qzZ+BnFyXZ54F7
MijR3tnqAioDtkP0ffcA5tF+VC7DZsBaHpHrMoMGHXPQd7jHl/30EHuvImNRC0zljwOBgwA7JY5e
aMT5DDuUTD9rODghBAcNzaSIkxyt32vAhoyYskzvGVQv6jLeAMYqWJw+IA+CXvTwfYWR+pUWrXae
U+e3bUfvJun4VD+V9vwqCv2xnRqDQGfy4gwcKqtZ35V9dK+RYDvEkgt+apv7oiN13kf2OycDqoFo
AbFgKHti8muXVJsyPyrxzUtf2skC8CZc/dxEsB0GlvarHT2kFv21GYSCDkhjA4DRQ9JoPZRoGwDV
CFm9GJKzOTlw9kLzCUkbHZpbfQZ8L3e999SufpMxeTQZQHnQvNOKzvQ431uUkuzdiq1BVj8XQIAZ
WKDeYT7V/FZ5X2jH+TbWDTY/a5ZacZTAEY5W8dpQ8wcP2xZ4IIijEj3eVQNrhcYJ1Qci0/Fb4b8d
Owgv2HDuXeEDAW5WfaHdT1S9smDTS6PMF0aMTJPEsl0OWe5teGX51mg7pg22+Pp2NrVIhCkakE9H
J+A2uC0rJvLUKGMmHapAsqwtiQov3RosYC0sX25gi/Gq0cCaJ2ddV8UJh+2eSoJiUxhOv62Ju8Qf
tt1M53qIPke37B618FSNFtGpVudZj5dnKM7BXNR3tRVEG1jt/GZvyvvRxN+Qyhb6tb1RDVT/JtWJ
5xn9W1RquV+Zkv45jgLdcp6KlgFBWRgXR6AUuCUuDKM+ammNpTCNNyYmeb8fqu/c1DMIt9/IFZBr
odpwCLq2icX1mo3mIUaJxATcAMLnVjA69S7Fzreap24+NVl6htkoV/n/Ie9cmttGti39X3qOCgCJ
BJCDnvBNkdSTsixPEKJs4f1+49ffD3ScuLbOua6o6El39OBUnCpbIgkCmbn3XutbJQEacdgGm1Tz
joTIZUu7COKVGFm79ICpH9CSDeJhEIOVtBcD/RtO8ND1upkR4Ar421F2HL0o2HKoKGm2hd88o92n
uQhv8iS4yVjNMTK3N9UMhxQuQnB9YvFwMLKEWsvNnzM5yzvktZmTwihSvFJym7jd6Xr/OqbOxJBe
L6YZfKMJG0xhfOjFK2S15xEJ8UIb3WxNXku5TWTzDH++gJPr703lXMzeOxcOnG4/6p/ziWfVzdKa
ZCjrMfR742SkYAkjEzeN362riUEMJlmswIH+OMn4IbEmb1dZfrNKM+fij+o5iTRa04RmLzCThqLZ
ZrF2xDiBuCNehVZ8HmPHoLVXOytvir5GPTM8rhFSXxdFeFiEBDykCnZDKN9Sr/qRhtAT4DiDhhX3
Zm6TXFWVOmHdA4NYuqhd19qrwSa2ITyHLoYIZso2JgO16+UXoYvkNoTNguvwQ2XsO5FnroKO9DI9
ZGtmqTBDf9obffng6MeyTEAnu6jHpT6dyxKvfAfcABP1d03a5W3QAw1T4r2A0EOe3lTsjQss2zdg
vZeJ0G5USXiZqy56paiE8NGVCxiHLcQekjtSgZ9LUALfZfQyJq15oca+iCuvIBmRNMthOSpdbKu8
e0MsQEPTxpFS2uEtbesFFHt4tUALV43F9+fJscTZSkO3oqJZDiI5ZSEBEOQuMmzUO3Vz/Qd2mYVn
k1dt+CPOjvIG0l6zmaIvbPnaCpL3Qkap8dRntKchX+4dt7W3fa633Kbk8QX61wnE4sKs4q1jTZcW
WZodnUYfaGOYNN9c4R/K3tVv0n5r0arb1IX/GnUQPbUCOHTMB2Ds+p6NhCmko4b8FWeciMRGa+sH
zFHJJpAjyHLWTTU07jJ0xLQPGd9N0E400pFyxFxtNfJYeNwika/oLCj/6xgMYot0TSPvZoclwoTM
FBAhhWltC538SQln486w7tbVv9Mm2Fm0fBaZ2Tz7xsBurDMWdga51Jv5a4KoxbJ7BwaKZ1ujfSCN
6aQbsgALbh/duppTLreObVA8uu4OEeKak2i5B2X0gmB0ifumX/Sp9U0YKHHdKHuOme9YzB0Irkit
vVfZryKvq5u+6zY2pue1W8ytbyv4Wg3PGm2duzqLAlArTPMU0KmW8o8KEQhxL/pH7FsGh3YPFvMe
OtcjkPcPPJuvLTX5GhzK98rpbkkDjNd+MfELKE+ynPF57Fj9Nq+o+9IQZGNr2vcZwXQJYnXeLcZo
3SY1y6XCqKnf8dfn2F5yxbyRO8vzgLV1gn1Bso2jU967pkdvF1m2MkjKMIp3W076DuAcMFYBQyjQ
qAzMH5Uq/RWDghXFmtylBhQL9JbhCtjetxaM70IOTYij2L6bDIDOKtHWfYNaRjmMYhzoro1tLtrS
20cD3I++VTRWFEtKTOpbHQ1I7axshQXqNEVIFQ3ijTBU0kO1PTCjrN8ETE3ZW98zlr7r+xy2xKxD
YTO1aShwkHW7ta61uyKP/JWYMvIxy/7JoFeaxPtSb+IDuHFnaaAXpLzhanYANT0aZSsm8nSysgQG
jnsHDApEBAJkyGAyi97CmE3lyfDrLyGVKbRDf1y1Os0EJOr6MTM+OvaKtcztr/iMAc13z0HHSRfg
S1XZw2PpszuXcbYOfWTt0OW3lZy+Ig6wlgAxopuG4YI9IJtwpXnQjfbd7mW18s1LT8rJjuDNYOGS
LbJN29kR3ddvZV2Gu6Q2Diwm36Qnn6cCXzsqkYM3ULrji28XrBvsbCmlOlsicIL04DTf8ODQ+MSF
7NvpsKQ9BdYqHZeldOMNqpRjHPg64ogAdq5N91BRqKMLx241OO4xpfkyDIiS9LjwsEkjWXf0BB6e
wTG/S1ZjBx8VdgWOKE/cKlMF+0mWqBjzRzPzk2OdN69qgDIkUkVUh88xlrze9WCagNrABrM95C2G
VUTysBi1GAcQPa6UIAo/+ApfxArjo+UWiAaSYOvICNd7V+z4bnDXRHRP8DQidWHUWXPeWDpZe0Nl
GyGg790FetxibvLeJxU5bRHndUoLC/183+5EzJk/GoWzNK3uXDuxT06aVm3jRqNFSdoJnqbsZPpQ
SYIoehpro1krV65t5mm7sQq/xHWUbu0iuYQkekJSYRMjAGllteGJWvjBD9G3s+lRegrGBXpbMmHb
5JqXrTppgDAq4lOsnKOFMqOT9UtJKVJwks8d2jQmXNGxRnSfl8/wf/M0BSYoaGMKBnHIgVJxE+XD
s+4OfPgOWfvoqpFDhbYRHRAbzpCocVSwrbToI9LUo6bF45PAwpBCIVp6jsDdxRg/Tcpw7WlqYo1v
0FzDjSJ1bNY7cSal47fs0hlknXbNyZ+ToqnCFrqiPp7sEqG6hcVHV16wMZuDi1Nr53cw68fupc3K
B69U3haoMPai5kfSGwV3CoicgeGn0h7t2OX+ZTA5UMQtvAQjUow4WfYGlFcztjhM2GulCTCbkQX6
sKOznRjuHZaTSwclDZdz6m5aJo2cbSBb4DPj9saIv7Zc7UBskrYD/XVIyBhJ9HJ2v9lnMSTWxh1A
8mu2wnHCb+khLHGwiTa9TRE4JQc7wuc6TERv2Kh8G6w7Td8yDJg4HGgMfEItCS6138JTJ2iK2vgW
Zc0BALK28yOH0hkpzhhzIsLRjUaEQf3K7ME7o8w5WJHziF6+X+t69BQVLIm1X0I1k/XGQE5/x5P2
zYGqsPCEydftZ3jhiI9PdIR1hcXg+Yvr2cna7ImIL6hWD/zH6YDm2TFbdxc77tYsaPdLBywQsbw2
DE/LWYj8Favdvo7Ay+qJ+dGDu8o5hq5on8TLqpUlJYSlNrFrpSdaLGIX98ZdF2bJZowFjeS2hG5q
RagbGdHJ1P8+TKi8p9jd9VrlL0i8CZFK+C8BHJOYQmMdcVxdhRqDZBOLSFHHEGFoQWiN9ZGNRGBN
o2XDECroABvjITY7+IvJHJYo5HeCmjYDTDcIpvdEuIS7NH6o3FocEUKuLdsDQ5zCZWJaBaRbqPiW
p+x7K6abCNjFwhiw3GSF5Bgat9R/QGuJL8NNyYI0Kjs+eH5810f0RAc8X5mQ2Nh6jb6cZsAt0O/o
IOLCdeCz4hfBY8pUFud+3zb5xg3jgk4OrExoDUxYxTjrJ9SSO6M4tPoj8id0fySCOFUNAIhdpioY
aaO5uh/svNsYgW/wqBXbspeLzPYpQkIQRw1qL0jx9EDR62iLKqe3kJa2fSM17R4/3tjiAw1ARjSj
Z993lr5zBh1Se0lfM9K1Fcf9YjX044DlIX7Jy1VpdXSPdF5akA61oP9Q7/q6eui7ZQ0wmmkftQMy
BpSFrOPwv2kH07oWXfQl7/VT5q4NberWYTK5W76o8AFc0s7QOmbYXlkt5RgUT57Wb5iXbaFi0uby
RlyXnfnV8/NHUmY41YEvIuPq3E4EAXrqG8D8miVa0UFppxs6SLlV7jFEDkQGZDzbtgPYR/pvEZkH
i9B8jm3c+A5ye/od9V4bwo1ioHUz4ZXnEnuURBDRWGe1U2SrbjVOXYzLtl7kA45WXPrThvy5FRBl
n9JIfZ0wNpJVX5bTF1tl/bZBSVBAcWZfpjKyQb8BlwXNRu4AFVH0FHjo4rN2IDVMaw6YvhdzsukO
OD0nVj951CAeLLLWA5HVgNsLAuvVFy6HT9PcpPFFxAZJAHV1j22ImBEgZGxDinIXfpKhy4NWlee+
JQQuq9/kaL5a7Vc7j7i5GwSBgpk19TvIVGq0R9hrAHVM5gTYM1glu/Kkpm94prRVilN5a6CaM+h9
7bwBmrI5PIxEhRn4zTe5SJ46UbxlKOYgCu9Zfhq6OEa5qRzipCsDGn8zxvdt4DB9RByxhopA+0PV
m4pzH26tYRU1DhrDLu/3poA06RSoCxLji9COThH2uNRokLiy+TA4eqrSjPb1ILcVopCx8fKFLOg8
VMa7N+ndLqQmmIfQbh2suf+inUMRtzRAAKZDAtlMxTtzoFmt04tL+8Rdc7IZloxr9zzKfWloazvg
Bq70baTS+ikooUyR0gv6iwCRhW/m3k2qtzvOgSWb4I1LH537o2OIgoakDd2OgeZ9naTIGjwaKq7t
Ad7DdOJ23ysLKQsXBgX3nZcn4RYE/xZYD44qWo0B4enmVKxM1ug8n74NGDuXlfXUsHMlyCngAXDM
cBCRr7QMlqxKdXpDuI5WNiEd9QtKFs5SEn5yTbYEeze+CYbCCQcfeDQl/Opp+tb2dENGPuHKRK+6
GOW0nNrM3fgpqEukKg8VLPoJdt4pGcxji6uqEm1+M0ZoBdyslDzBhiShY8ErPsc9wKMy7h4NmT3D
OCVpzO1vnOYoOhQtId6dG1c0X/FcJrelYz+RxLoJAAtAhSVwwQoYWLzXE3gthyJ+Tmzpd5SlRwNo
+8I4adJriA5kDhMRV5TqjtgBEHnUh4AH1t+OEmJDh6d75WHSKrNyExTASeUAjakIgtNIFB6tNrPk
aFOw/SzqGw3y7MIJwIaPqtiPyoO6Mcj0oCT7Ix3cY62BtFCFUdE0zFdao1YkQf2AbucOHGJcp90W
WvYQIv3casUk9yZ6qdRD4EoIMqC4kmqGBpfoUC+SELh34h6JejPBSCFVEqXseJPn4SwwlLsGIyjy
v6cI3nSA2OEGHcUH8gexZFZnbxxkOttx4Lw5xX32aGfase1osBtYikuXAU8whx8OLTVICFCTHOMG
i5C+ZIoygRpGSmYXBIFLtstak+sGjTwDGP6nEC95lXdTNmyelZ/DheAAlgGq1U3z2xgjAx8tLV7G
A+KyXvVPQVHfa1P5ZBokcxnCeq+ZNZhpHa5UMUIxHx5TUg1SETLbd1u2AtV+ayGBT55YU5cjDmvk
e+XVZ0dYXwiyg/TrUfOY8KVSSi5qeKSAxWqi9OYIiC/bYNSg6eAKKnZBlzS03G4epmA6+gZRjSb5
wOtUx7fAGAUXuXvBtbW05ypxLCR9J1oPtheerIEdLxh4hEIXYJwfOODn+lU3qnNsAESMtXLbiHg/
Ji5xSARw6xKlIU0VKyMEl4SHg1YY+q4H+LQwKh1HqyqbxQRnaGVn5nw0L/Z2gQoqCvNuFXYuSOV+
wIo/87ZJ16mY/vbnqP0qYF8uY0M2W1/kPwZBosSMAPDdcjfFlXlLZttUVc2asTLhUcG4TEZaSXxV
qYuCUzxbrSvR4BH/AwN8UUXUs61/zzADCyixGiunmZDVyvoAePe7BstuKfy5tjQCWNeMx3wfgjEC
h7rb+w0OCGK92ZDj3iSXEY7MWFaX0exfEHC2h7nfGzLGnvMTbpoOXzlSuEXltXACIpvlosEFWY7m
V2F328SEohbn1Dh2QxNDh4y6mdea4ToV1OJ6qQIR3xBAfexgMrlTDwo1FcXS0OC9q4xRgFkNWy2Q
3yupHuiJPiRRxCROGtsyi/CTtoyS8H6gT9Z+emn/kbXqP/uhfrNM/Z+5r/5vtFbZGDr/ZK1qKyQr
bf2bu2r+mZ/uKlv8Rf9Ptx3dAJqJn4+03v5H3fzv/yXtv642P8dwLPyTgMf+219l6H8J4Rg6yyjK
CezLOHTrvL16r0z9L2lKC3udq6TUHdf4J14r63ejHqceRZAwTiuJUJJYcnu2UP9qLepLIYeEkR0N
2S9h098LJFsW8BLa6vXGn2YTS0l7Cid7BP+gxMFbPti0belzcZw0KWEVWt9WAIUyLyzCSMGAXBuU
/I3HsQ/DwVLP8MyYhXvne2/GWO78dDhBCbgBCLgKHB97f/pY1IjdioFanEC2N8IjGPlRAsYl+lCY
yxyqaZ8ZrBqrtiGajHsfJTfWLBrKa2bf6NLRLnmeKGnGeItfvtL/4MASv/vIf14kW6fdqyudGD79
cyg0tSXBS4BCEfRUBmc9Df5DB6okK/s7PEAze/JMC3fVynYVTP6hNWaDMavx1Btw3qODADs5SjO/
la530rNqX1vFrk/Lp3Cik25nxZZLDVs9Hp48xFWLBEUZDUYkQU52JFoQXXh4607xe5qE5zyoN3/+
hJ/CzdGL8M3P0eq2FKbi5podaL/cBrhu4OxaSTE7fF5CVd8y4ljqob1iJMkJmYC+qmUY611E1myL
IH3qh/e/eQu/x7tf3wJ1tIMIHz+i1Odn6Ne3kPHKQ+BTMM3Rp4EiCMBzIT3abz9MGk296RJSwBrP
8Mh069OfX9ycHXT/bYn/+eKkHmC14+ML1/n0+TOjNPNQMByLQIkHk4Gs86RP38zEBhBZL+3xOfUY
g2XlSg1Mbny2IOrUSgdAnmymNDintCBcztqmY24ow0G041Vh1E17NOcM1Rr5k+5MCxb7nI4RwXt/
/gBivjr/9gFclgoeZoNK91MqODVqVOt0LFY6knzDR/kx9qQvhwPdGY6ssQ+pBW2/U02kfTkUTe+Y
abyOVkbWuMC8ANTYyBc4gGc4NKbcv/HfcyhSer/ptf6mraf73OHBjoweVoi3TSfzKRzkl5Ke6p8/
yifHPN8FunTXsgBwCx420/20JGWeLJiytA1kQhurlsZAsT1qoXxpfOMNes3sDnrDIfpR29bub157
vky/XUZHYHV1leNYxE2JqxPzl+fAnOrcMDo2dZUAmzd18Up5v8QwCTWRnotK936yIQGaQjUDRjUA
CfkbYoD1KeB9/vykvvMWpMXjQKLUjDH45T1MATRiVjRWk5Adn3r2g0V6zV7xznQ4d8zXOhWvWsto
vOvte0V87aLVOUy2GmIANQpAxCah6F0HyL9ITeQhKGi0I9XLhrAqAk6gqy0LQaFC2DbP4vskvHBV
N9HFNwDYxhVzHy3ktzY1w/VpBz5Vn+W8BB3DcXF6IoRFEh8Moj364RuV2szFS835N+v2u4UDfzm6
NOTMKV2kSUte77IeMSaCZJ5ofW0GyQCE1tZadtZr45w0fziNqXjx+/hsdOGhqKNDmpuvOEl2tRA7
vbYurJw4c5rOPXHIfK3tms5scZer5jHs1LvuWi9uY79HTCR9Gd2M3hNdqZfB6x593wcjBjBVJD7d
I++N/NCPusCKBrCBM7Gb3Tfa1u4qFMz9FygKx6ICDGnF4tUj+Y9clMfSFG9OHx80+MVVTv6MaWwm
z9zWJYPUxCRWss1siFbAMkb57hdqnwEIWPS59kac5y6sknNv8E0yuX/sZLYX6AuLnr+RSmg2xfcg
cVZZma9GGaPgIW1MV8+EoVPPo/qp5KnT5fuA6HD+Xx2Zr0Mid74vXhPSABc8rxkonNQXL6q2kGD5
XDi/vHRk+lb8uR2HiMjnq1kzstS+9h1ZOp09zWldVDu482FQuvTOCCUU8W3lOs9RK1/qWN+bVnuI
nYr3qfMzSZd+z5ozTb7HKubZSMuGTZsB8hCKXS7or+lo6nyyhHahYby2zrotrJuiHMZ9WZCmZHf3
CWCrhZX6Hx2uCjoE8CNS/ZUY01cZw0Ce5gadEtYtimpGpCCaTYZrUyDexlz/UcMijvqgWmCCeHRc
RhA1Rr4w4EWvn1EiH62EBkQWdJMdHtIAqnSruXvLjc/FIF8YTd3n9i03/Itn0w8p9I0dGzd2qzdI
trgiTSvfIxCacOHwtprBISG9EZ0Az7oJ7UWrgw9W9g93MF4nm3rKJyJiIaAc8lUzF4El8eFKlvuQ
tnKKVCyxqjmMHBwq7dhFVmZ3eUmS+tgc4z568cldaYnCKXV3P/pRt6ogey68iWpPdFiWfTo6OWIs
pnwEu1Ez9NZRAhqyiDZZ9kjclg284qbR3wa6fjDDSIq8S3RvBa5875W8bKtRimg2alsgZWdXf68c
GptBP5DFJGLgp2QVWYX55ra8+7pIbvqKafPotsEyEGDdnRKwYOFtTRogvT9Q8wY3Ctcpqufg0CB/
Wni+eiYUAQets+MpfogL+32wMBWFOAxNaOUM695stznlgYbOxGtXxsgAnKSwRWipGxEA23dSYGei
TR38+VBdh5VtANjVB0S6pfXmVbh6mki/7cSrtJ3nGrAoUir6zFxSlJy0nWCBi9eunCnV3pAs69i8
zZk9Js47ewTRCLXzXIHYyhhiMhY9elH00LyZRsrMVjrPZMS85eBGp05/CD3rtUx40Ch9s9o6BAP3
PT7eQ1a9N4P9WE5crIF4VMvkPGS9Qzg0F5Zsdwkl4MLpqXkp/B55n0+WhZslXIWnKBxubRx2vm7f
B/BuBpecTtekyoc0yJod2euy98oF3qI9PFCeouqxqMQ6i0lIatn3NGs9gnuyK+1Uti4sWu/D8InW
jkDAwvutcUhFjMH9lV8CGbILRPqmdRKoDRZJEuDuooLNPcnIlvfpanjv3zqa+30yHe2MmXcj0S04
eLRN613Nhm7mrSWGwPSSuHx8j5RMrG4GwumCLWHeetKUnmonUBsk5fcmfZTNa28ae37jHQ0fpPl9
TyaTJl90V51y42yn7dEkj6KM3WfEpmxpjYlkajiMRoABTD2SCsQtkFpEBVUzJKYf11ZnCNKXEQKV
ufdVzXuOk6tngvTAlsr2yYoYewjcSH3VDBsJHrqKMvoOUdytnKk7DhMGkCKJvoSOemI6cw80k8G7
ukfVfmfEc89wK5326W+ODzAxPh8fODvDFlJqZit9xp6okul5mhgNPtLkXKkWzH5AfrxmMqMxt2Zn
nxCD3c+RoPTR7iJruqXduSdz5kw0zmPgiLc/vyHz346FxI6ZunWtMV3HMT6da0ekT0XqNQ3WePM1
BT4QxGLnKI52txgiabN5xrScV8eptl5dImMWxOGkrlPzxePi9Sa+z3jM7nQDXmyH166GnsXaz8L4
53dq2L/TmTj2UIFSgADUN8CRwL/5/dhjM++2gtZSK8BIROuVXxKjW5uCUbzF+w7dDZUXrM6eqdOY
PmGUOTEVXpapeZfWxYtBBBK9aU5oEQ0iqEdNKNayIOzYj+4IXl4zVWXdbb5I5AhoU05BXt2Y/bTG
zYjeEgFZr69LN8Xy0HwwZ+TGrJBZ+2++PTyb4kzvlXZvGxwdWtg6yQksLPJ1itjV1FbrxA85sBgF
ry106oXE+RGIAYs7bVkQcJ1LctJlBMI5eQ++5t4RFbVizzh4CDQDam0Pc4FqyZW0/UNlDh+dToPZ
RNob2/YrMudvhZmCIHEtDlvwCgf/CbrHe9JlGxQPKOrDfQeXNJwPbSMCqm6len9PEx1cchesIEke
+pJ7rCp3qineCioaI7bvLHBxVqOe62TcaDMUt31XXvJg2tqxNIJj0T/rlrhjiM5+goK+OTek+KgC
YmWcPbRl9mjFchYSn1oDh5mvo+54Zk3eedobAkYG2QMaRVhvdPaTnoDLPUdZIGybwIuOttROuhiR
iHnYBoQ4tgldSDZhcsPBSsmzX7H5RzOi3a4H/FfGgygZeCIVYD5hEaTk+ifBTluOVFdNfJNVNALR
TVhK7t34u+kX9FjRPUxqRE0VtxdXFPRwp22XN/cZjUJ9ogustQTMREekULd1L1/jaXowU44LrFK4
OZIlnHgHbWq3l8AVfp70/1FLbfsjv31Lf9T/D0CGJGvL/9wIWxL0VuX1r22w+Qd+dsEs6y/EctLk
ixEOa+bPDpgl/jIptWxM5EI5lq1TlP+LMGQYIIaAUSvL0V1TGoqf+lcHzDD/skyddppuuHCkXOX+
kw4Y5dXvizZNL+FK6k3dla5g3f5Ub3YpOmd7zgKTgUdHvdJQRkYvTVLNETpz4OotMSqCioUQmtjE
DYDr4WDo3qsKuvuxtzBK49Ah+jO+yCBA6gbNsUvUeSKMBqqGv+FWrDn5vLcKkbtWYIwMMMogf5qj
6eNdMPUHBiBIQOdcLz/gH8n4JRRWAPKEtjbRNg/lZB0s3b3YVoD0pZU01nwHZjj8NIj/8YXDd8SZ
ir/NvfsCj+EYxLyO1uKNy5vpCefUib7ZKgB2trj+V7wX+/knu3ATK8Y+9IfA+c1/3GiHHB5rmvHs
5Sm/cjBrMmFLTrtDPGzMiO3d0WxEMswJ2lisqTJvVMSeYZjDTPJIL01W3dZOeTd4NW8LqdswjLek
2gMec27nvzCx3y0C/qNrNECw588y2DBGQJqe6gENwfUDmYIQrnp8xZXAn7uQRuAk+5yhnO/zL7n+
9jTpfpgcyLLIhz3q0arUOgKJYwbPy8gqTnlag+ZPLrZTQoklnQTdu07hoSEwJ9QDSBlXG9S8HgUX
NRXflR09keJ5wXjBUL4m9muQdPNbI7hEZNhtDGTrDO3uoC6sWYgv6K+psszKXSGSZW4SJrvKrMDH
Qbmj44bMrtDnyY3OmyPOpJ8/ZSsJhEDajRqEN5X3w9eiR3xdV+rcRh3bSOEw223zFcBevi50wING
QFMcTfJAjsx40iJ+LikYYRUp80MRYrvZtI3oN0TTaAO6crjqIW8/uVxfouz9u77Sz9F8m1i0U1yi
VTj8r+aXZLiyMQ173RH9Cf4ErQebww8aFNvURo8UJNFl5OLgyo8ICckVHIPIO5M3DyFoDACFcBjI
5vuk1kEqcmfcljgxU3IKQ29m+LvyNtDCizffi/OfKkjMpo8TrPD5oZ8/SacYhyOqKoS61wvWquLk
+3xbPGQc3iuIOl0d4y68jQsSqBj/ksHSgtdI4+7COAVNY9ufLNe9ASPOo9zNtyNyNMpCuAOkqdCu
WRXDyMxNHxEQNJvrL75ebqsSH0l/wjp3BOUgUOjxFFzfF1pTzrzz+ce6u75bjQi91YRQb6GMzfWv
AGtdEhNF6jkTO0mG4d8cjOYT2i8dKVYnmv2WCbDSsV3dcT4dixy7KD3CM/AWSBYZLyXvQNIc6DX3
fH39Xxbt+5+/91fY2Kc+6M9XswUrK+MAnbDX3w9h+BJYg4wEmefIk9vz3GDsi02CkElChGBNkJhD
oKo6//llP52b/+1l5z//peWF6quuzWu8o+tgR44uoUfWXcPT/jdX88o2/bfLSYPt2umm4fvpA/ZE
WZaojuntCVYiONaxDHmwvTOJTTB9AiJ3komnHz8BFbd1m/pw91GMYfvZ//kzG59GL9cPbePbhqHH
5WZM9PuH7osam7VVkEDnqX1nN3u8CjeKfG7Qwt7ZIBiT1KiMVDP/A6VsB4AK8/rL/O7giOxwXNgc
5Aj2Gb6kelX+3YX6VDn827v7dKGGOKKi17nvwNFbpE7fITDlIZ23sjKShKypsz/vYlExbi2T7sDf
XJ3PHe3rG3AsYHiAWoGEyU+XR01OIfRglOhS7H1d1QIoFUXdUIOP9+bHNJpXF77M72FFndqpY63c
77XWs2RFLDWji8l5ysSHyNyzZGbdFOo1MhqWqOiJQd3ZaNwzTDFy/Ea0s3o0t0XYsWODjWQAzTJh
cG/j6Uj/8SDYKUkWCdFWxhe4eJyVi7sZFqSlrVj4iMOpTHh3adnuMpus5dC+zRxSCUMHr4zerdvA
4ItGs3bdUgw127jmR2zeamDMBPz4K9kixH6FLKL4cll3SLfxW+vOyiDdKeUt51W0n6/B/H/a+K2x
qm/h/FGjebOjQXxrBETmJMZbYd1etw54s4lhP9KF3XYoshfOvFnFQ3eeZHKXWPa5HH6YniiQy7Ax
EIRJryHfUCbtdcteR6lGAHl40QkGUKbxZaR7jNiJSz856LjGiX+Nr5dMHhSt34D2mgek6OfLzDfx
9USl+ZxZ/JwRewkcbj5zOPONG8yXvpfu2Vab1mIbVnW3a1hafh5vZMcear70lYR1yue97iXXtT1U
fEtZPf+0D9pOoa65/hR7iM1Abb4r/nwvmp/HY/O9yEPKQuw6ijLV/rQ+uV45TfhDYQzMJ8G2Y8BT
C/9hcvm3IqYBFqGFLXzeUkE7jyyYi9M7D4FHXPO8c82XIpymH16tbR2AR9cjW1a391YWPo3okXdd
yOGysvnqr8/+nV+TqiU92uXxuvdaSiJHobNytPU4hpdGm9eGhivd6OntHI5IBMDPH50Pnn06Evpc
7PIQW01o3PoxJ5B89kZl1s5OUQzMi16XJpdmwo9l0nNGvcYvK7m3pBy+kfnE1NcnhCu5JPPVnt8U
hN5yYdXFvc4JaGD7uZ4YK1rmLGDzrV9zE/qd+5Bmyde041aues5BOe6oJK8JIOCpud7c42Cv0Rt9
7QcSkkHszXezOy97ml9+m2W8FVmEZVWdr/e6LH705KsuZBxse919vJ5JBoUtqrQhFfCcjCEnNZKO
z6Muz7C0f55BKsHdmZBYU21yU95eX16xeSFS55N2BXCu9mj58y4nWjJQ5ofRFD4DTvfc53OiT/PQ
807mxtRtTPTeQuvfC3I3sWbwDRYVl6Xt3W91OS6v/0I8oGDqMpyzKri5/hcXkhj35tYtjQOGWfrw
jnmZVx0j5qQ1nyhjhWA3I/dc197E9DV01VOW8cDxd7Sxz7ZSw7I41vsMRZtm9WpBEB5HJnu+8TmM
LQi4ojDpSEafFEwQeqtWQsrR9RSjzMhZyuFrI1kRr49pbhJi6XD6KgztnrBG8l3L6IIxAFv2vLbF
1vwPsGppDz3y+iANYcfYs7lrqgZhdosD/1qjzGUC1gEEtlUHcMf4YQuNb4btugCLen2yQzEcaSf+
wJSK2gZ6StZw46I/x3EbfalgslROcEmInFnY+Y1bMliJ5kWIKYxT5m+9QUF0vQ64zkjTOl0PtF3E
kjrLlzQbMVdlOBuP+2JxXRGuz/w/Ks7/v9S7zOPI/7nMP719f/Pf6ve36tdK35h/6GepL/W/mF0q
pVObfar1LcQmrmGCBtSd+bDzS62vpHIMhdiFqkLNv+xftb4p/wISquvKsCj3LRv9yj8gC18J77+c
/kyGu5ZBz8AkfIsXs+dDzy/nzL4zVMV0LCH7pHfIM8FffQSGsUhM98c0my/KFrIfZNAfgCeXe41x
UztHHjY16Q7DUH61hvIePQdyliq+2MPll2v5H07f13bs7+/PshEJuS7XCejy531GeFE+i+fjZe9Q
S5KEimoe1a9ZiHEJXeq7HSI3LvTk1rbM71MD4ykcX5x2/JIP7U1O3xlFe7gII1Bwf35nku/g1zKE
K2dRiBiolehtm8zmf79ysnR1Xw4O9IpITAiJFXmjrX4IRJoxAdR37lBCUZomvFpGd5YYzjdm2QBP
K+lZNlEd7PTZSpgoyLwtEgJLx/MFc+dMLOmXkKe6c8sfZWY8J2XbLgzDevAb80HL8P1O6KtIGMwO
jML8tdeTpKtbyXtmnKCvkYI7BxA2/0XYeS05bmxd+okQgYTHbdH7Ypmuqr5BqI2Q8EAiYZ9+PlAz
I50zf4wuxCBIdokWuXPvtb5VswDb5KKRX0+boqGWx4tC6UzaSuOna3tQZGoD3woRwWxcYb9HCLZW
oZ2GWMdjf4X1ZenJ+9tuoFtuGuAuRrxisq3ydWDYRLuWdPXH+ZudBM9za03/UmOESzn7nx89GUoe
blN3aXpZ5n+VGMB3hthP+WrW0rW3MwCcvQ7n/QRyighD3kOcYYRGUeq2+LszK/ghanhbCtiI1U3e
XrQMPcdJfIVEmzFQw6dKll20H4aLFXbYi3xzj/2Il+tSTTImvtTlfVSVtWIEkW+a0TB3tolhNpyd
+SjCwXrK2k5sA6gKG3YvhBTEBNQ1uVviiTO2TJnUFfPbIaw0AnRm1bEZ4OWjO9HhV1ipaCD5nMyA
Q1CWp2zu083kYwABkUJSXzF9SHYNW9+fzwjqSSUyAB3Tlj3h2HxLeiSlQ4Qtpamm69QfehtVq0Dp
zpyzwkc2RSNN4/zqtpN5RvUqdmnJF9Eym3SjPBOAbyIHUngX6sTsEKneGt3Ji9vzSF53nMrqXlre
szEg/89kI/Bv5D8guzq8xiDbxVD3azM1doHjfZbsw5B4TkfURxrIyBCfHae8lTPQif//b8z6n74C
qMuEF/KNtsGb/udvLGd01ARg7ZZ0pnyDQQSjnCeudvOG9kSsleGjhCXxtDDEoZrEO4x0YlOae5C3
9TpUCsecKrBLG6jAKzIyjcZu1+7gfkeUBA6wq2hc9fFGGuW/fHmt/9rKcnZwRcDpyrU4c/met5w9
/nFeLWmTGam9ZGcLfY5jyzuUYeXtDAuDHV4ZKKuzDZDBrw7CBEBMI61dkZhzmnHnVyOo4L4YiRpL
O8LluSsJQwntmtNcX7LdbAZwr5VcZ+78ZnbI5BIab0/aH6j0svCS5QTpIOWv/k0M9F9dCV5VgG05
MNH9oc9EIvefrwrfEbVZyrfJqa524jJ8mBmtwN8JV06H/9brz4lJcHB1nYCWGlSFYm7Iqg710XF6
ZMWW9S8LxH9vinlKrIasq35AzzoAMPifT4kn3DRWXYNFnwa1tQ0HWAjw8zWcNRbfGd1wuuU0+cvQ
JlgHtpVDlw5rVTvnkbgHjK6li8+FCb+ZDsdmZqhnWJXexml0mi1ozaDigm0U2gx63XKXSkw9doPX
J+B3qGX9xvtRIQbokYKG7b+93//PtwiD9qKRRWqJ0tJd5gH//BZ53TiqOYJEEEMGw9PV0JxhyNzL
fQrjeGXaFMDUffyHSNsFylCMGv+9mn5KBxtixsl8FSvInYm3cWzFn6nHzb/8RhF/8iz+eaJmjOqy
EgY8VcGI97+lgrEJMCda1PGe8rGr6zi/VC60i0ijb6As8I9+qf1jQtfsGOT1H0ZvGpvH7XmckASe
z/KbrjipzZhSYOrX6rVtCVjt/Eqfrax+xmtpnAblmEtksv4qCAOjrPbrK4RT56Wtw/vj9oj2KGQk
byQXIe6+gvI3TVHnQ2Yp56p0YDUWLWCdaTAO8QRx3x3RLZEW0r4HZosLC7jrJl4Ovbpwd85Iksw4
zmQsT36CSbgi3m+516R9fYykJ1eA6+o7M6CdFI377I3G0yTDpbmQey/gSluY/h0p4cttKkUu4WGQ
GYmNvT8eoeZ43s2mi0psufNxESblcxH2/SWySa2J1UjCZ2ClV5Fh7amMeDfES1j6cvS46XHn4zAf
O2j6oD4J8Zy/+/mMEINnv6nywQHqluvw3ERWeI4r7BNhwZk0HSL7UhHRMCEj4qrptc8qAlTpMFLA
UW7a76L3Een3U7wRvWf943AeI7GviGRFJaddMLdjd3DrevrMwmFdBEX/rlJzwo0W8n4Dvm9Ji/ti
raW+xG+BIz2cL36U7dLMHD4zuGp+A7DRa4U4dwkQoGCe4h0JnYiH5tZ7nptib8wZ8mvCtLYDiQr0
sUeVnvQYpid45z9l9Ahu9/J9IOlc57B5ML+6842CqdsU2kg3gT3IJZeUX3CPnvKpjyu9T3+RYCi+
RYXT3Ps6vhATaH7rx9w4g0QEYb4cJmVZH9KIBOQ8la8+mu9zOdfp3XMAatcKF0jOWS9euUaJOy0x
600aTsk99xL/YOqltOvYsmmjEbuI2LDXke33OdfBp1jwtRP5f69ZKj69oPDPj6MgEeZOJohaHoBb
+EvtJqd239C1N1LTfX1cyAliOtMJm7k2t9EEN/ZEeVbgNEv3dUyz6pXHj6m7ygZHvFDJwGhkUfEJ
unqVjlDvRqT2UlfV/XGf76QvUebUt8fRqO3fhl/2l8eROaEdwMKC3x+lrw+PC60BF7FhRZegQYqj
FQtdhwognRJkvcwpuXw8xg3RqpRF2uwej/77H4fLX7BDGjfQAjxJGh6StuE1adNzT4P4U4i63UUl
UxUjsez3Yqar5M8UvLUEpuW7kqmGLp3rEI7OVZsfUuXW5XEL2+zvYCSM/SR9/9oryEQ+dON1hg+F
NQnDzrVMsH9mJLgrxpl9SQ7TxmKZPrLcXk3pdv84bMeuvT0ujOlEb4GQprlw/rroweCv5MBHNYIZ
OteTu1A4l7ujZGachLL83nqipo8XI2ZSqQGKSEDECoRh3X2VgR+15Xj00oRukBqsg4nC8/LXobvI
3sf2/nhsHE711acF4j3+ZWpa99h345MTJqemKLfNUNvvXebT2anaj77lHWuXI6gfH4/7oILRD+Wo
XR75uK8zu7/u+x/+3XJfNENxsyS5toaALSWt0VgnAuDR4/Bx0WR8GJrghm1qx/P9cZtFa3VVg5jc
/32bH7JRC2vj1dR9SsTAzCkSYBHBUxEZThw9Lqy0jcmZglRAYsRwcHo0JjQ1hrs9htfcxMH1ONLL
TU2tdq7Zp1dAobSqC7pG2NqsWwrDiPbPOVzeuiEfhntdJcatoVZ+HHmGFV/KASFh7403y0AzKGrI
adTi2X3of1Bz+rcxtcnhrphDdJ0JCVkoUmT4PyjXnC+MYrutnxhQR3Ra3PAzOrhmc6M8yMb5PiVd
cSO2ZvE+oi7L5+g0gZg/2Z07H8DQ7OCamKhhGtABILWebUZkz8VyLT6VPe3Ev2+d2TOgMSYZ7/Gg
xx1GqQ2YTeHr45/8fbtrm+8Fzanj4/bHQ10sq9uuKcjGSDoF5iNRx0A2wSt90MtYZdH1cTQFUbhG
mMso1wn917wIqrMZNX8SJzRAOSfa2GNhfq4X8GKLjQyLikXSsWz+iKQbXCajIG94US7OaTC9i4pP
L/SbYhNV/fQOfsHaFZWLr245zFpO5c2EnnxcHgywZ98miXGwC7s8J4kGfZ+QeRDXCwHUavxzHjvO
UbHduHVBcHJsILkWaQy30aoaQC6UcTWg+8dNZgCC2577cR2aJYyYdHAPBC32b9osu62m47fxQzm8
OcgLT91I8Nrj3gqy4h1M4fpxZ9GxW7eq+uQCdb09bnr8tbGan8FaYDFWhO3g5/Pk2YkGeZ6Xa52A
l6qi+ZJXcp9ohH+qCNWrlVsFad0umcZN3b5q5Tr3aS6eHkePRyB8NCHc4THu+Ruv7rI0CIMu+fL4
x02jHH95CGshQ3FTvMj9vSyrV487a93+jgqeLWbmu9dN9rmo4vKlTwDEZwtfdjl6XGRDPe9ylVLR
Gup/32Z0xO35suj3f99mA7lN3Tx9bipikEaoGKQSUQLTsICNjN/jrfOWdapPfz2Owm5u3lwL2htr
0OOWUWJRz+N8Z3YB296+4UVnvRavTlu5TyoTwaHCwvta13N3SLRnkGQuxSuSNPEKxsZkE2OHw3BM
PEWjNMBU+GR2ERb+HnZiq8fkak2qvvjxNS+gdT5uCRadWG1rVEmWf1ejOvapy2KwHLl6tp6T9tvj
oItw00thXIIoqi+dA/uuyXPOHgVWHxfu6S4OUaFmrjudZHN0SEH5ygVqO8YWx1kMyTFjaoQA3b0Y
be5eyKfJaAGM3cYcenJ0lovHNeWn5lnzL6MKJ1hJBgC0CiE+KtxdXpN8+mHzu08ngc+slPE5G4v2
7pikVuf0oQ9oKAZkbf/32E2zcW8RSrgKktI/pgLhRGdm8YfBWW4bh3EHXX6MP1SNLiQIyfUENO1D
tAAKm9Wu82S1KoOQ1Rqvjt1Eu2SpSDx/jl4hPk/PtdFuG+HIG4R61F3OIkmuKv1G5pkE6qpXtGc4
EjClm8gI+HkTST/Oo9gMxJleVFNPl3Fy3kNnsHGoCVAhmuxzLZdWmAtVwB6Y2k4+/I7A/x6X4gUT
5wTT1E7R8GXI0YoBlqfRXpGXKby5iYXIOezOCnf2CVu482EIbE5YQfOmfJ4KGDlwm+XBCfVWtHIh
KAkHuABFqhzcddUQjpMwsX+aKiTCvEayS1BREMRVDkwDFuGhB2iG0qX+Q1mYg+iaJ8tM1VtjWC+O
ceFCrq/T9OIU87yVoy72lRcab399ZK0eunMFXRgUYiJvfuHcIrn87+hSeuBsQ7kO2vrO3jXYwyPX
l2jQuJ5Ax2JL6D88EyxkGSF09eNcbnH00cYYPPvmDr/yPpy+s59F5UKc7jOn5eFozvEunWu9NV0H
cmZUu3cjz/sn6aldaGneblu4iG9oNS7Lvirq+p0Db0kq6OcQ7/3yhtEcma+0h/gKQc7NQyt/cRhp
PY4GbYs3e+8P47prtXePluOodZClh0VzTmygprqjj3Ioe2PFRjW9dUV/KdE+vsU2vT8VJpTBXQw0
e0QA5RglPTUq9ktbxB9zAtfGK8Ph++R9xh1TjrkEIJ44kXViqoFIvMRLSK3E94vMLmc9+/Nw8MyG
mjOzj7Ezq7PhNCymYXLxRSxu8eCRe5La73J6GytaWcSjZecyNeQOag5viNVbNSwE0M0mycqnJqrS
q8+JLtOt8HZu1Kx1lTL7GYPiTcaju+k0rG+z6F8ef5YKAkpvHL+mBJAt8c2TCq5RN8xbz7CTFwu9
Kz2ZJL5qr/pIjURemeHsimH2V74Y7P3jKYcoBDcq1wBw+xkXfaaSo67x8HBmXuKNeTF1VINfUpO1
JqB427dAKepqS+h0fzAjI30z2/jDJXNhE4ba3ZP3nm6nnITltqvrj7hCAtA6iHTkxHo3Fry+ME05
qVa0mF1POJeAxftR9BCSk5w9Pb14j2IJWacJj2r8FfL+n7164WRK8UIqWrlRGuPo4zDKZLeNF2Z4
Spcai3f6/KjSiolFPOs9mkzsm8oV5fO7Rw7RjrzXD4Wh8GbB/L8ZWUEcTUKE1ePwcUc0ivQQh+3P
Gu6NBoYdsCBlPRlJOGd2KMUxqhugUsqQxPpBVOJrUB6kNNv7VRTtV0lE2cmsBN4pthVnlujgqedP
flCppDsCs2FYMc/7EK2eV37bjVRK1bvVuDPnevj2mYnhfESXyQ++bG++qQkzlvXrYFaHeJb10VQV
PU8mwxivcv8lbD/MDiur61Tha3PUmPtOyo73adykB2RIyzeLi8qRM0R/Ih2wmFAo9vwRx8RCxUio
ewoaw7nbYePeRW3W27SJoUovt9XCr49WqGR3iN04OrI+ypvrp8lNtEmzmi0WX9sIswOtoZ8B5M3D
YMHbhQLutTL+je5c9177IXOMDMo2MWqpD0J+htPgu/pVaNaCwfA5tVhyraOCzgrJw2YFXWAg6Fo0
AeYPnzz7x7WMhXYVx5W1jTPStCqnfwbeR01dQ7YLPZqQTR+/ebVd7fmJDET+jeQxJP10Hrp8OvOL
/B1PNL6HPEPYYJO5t7FmBqmiQ8FmmiAaGDQ55MER+T1Ci0/sKX6uhcDRgR0E290SHWKD2gHwA8Nd
hZyaljdJa6Iolg0ae92y3ZJZDr/bJ8SVrW++9nQrwegSrFyRqlsUQ/MtncwfiWaVrp2InIUwsE8g
AF9BFTVnbfjfJ2siTWIa9FlgOvmrTsssfcln6B0102SqpBVfyzQnJSlVLCcZTj4mcgOtldbBCKnb
tZ2jxGvNOb3phZSbFXG5Vap7buj7Pzlwqmm2ZdWOGNFDmVIJtENYvAUqohRPW3rsOlNP7FjivVLy
FXDKeMYkM7L95638+zCcq7OV42SMs8zYzYlxgeoy/II49dcVrHV/XVnuwn3FYpiLhKSIYHxuOzAe
hQnB3NTxm7Ic+3kyCe12e0CZOIt57zBbrsw6Z6lDhcg2XFbEdKGSVKFbvfVS+JvI1YA1I5xChqo8
mHdgeeibvAGo/zOOsxd20ubZ1layrRtL7UqoFaQeVOCILZG/tkYj7w67prKpnW2mUEr5ybSiqmmh
a+MOHzKoJUHUL+08HZ/c2BGHxABu7Ctn20B2UXmyjmm1nqhuEFukVvPNI5+P1EtjuDwuKq8eL0ZY
AO40zXadG8WO+b51Jsmmeh59LG66Lv6wLXkcgpRqUVTzpnHteeX4TX5LQf7dQjYba2skocuoDBLl
/UafpPSiC7MH0k3MAgy5IZy1lxCYMwWTfZmNwGaowwCNBkKfQzCalmykGJDxqM3qSAMfmW2cHzMT
mdWkHSI8EEIdrbQP+d6q90p0TI1qv+t/g7Kvz2IwW8JWsSQ6rZftlGqDY+CGxrr0aOF1IiDX1Usw
+IQxESPOn0qlBH5WtH3BFIFi8s61b//JbmqCbUSD0XXFexoGyR7afnKYhsrnB2Ya2PNjjAkZJB+7
DD9lnX8FUQV3zhqv4RCJc9UNv5HGlp+MVC55kN/q3kr2FRqHJ1tV5r3NFoYZwJYJTKbbth/lqPvj
SFjqMx3qVYu39wWr2qbOVPPl1B3Y7LAdtkEhxAWjPmNcGa1l3oSfk8lfIMF1PGR66q6Nlms8ohJA
ONkXW1Kork3hjJcUDKoYgval+EXETw66p3iWUZldhDbvhWRDK9zql+OX4w7ndAxOaawOvpVnq9xJ
JfvI0Nih3GNMxun9MKlmenb8dzISbt1gI0ZnJ0W+kxcfIyqD58dF3zaXGNTh94i8GxouPwBiq1OX
DXA9mSjvjAEApBqi6dQlZXFs0Z6seQPtj0wym5nGYjpQzB/itM0Ow+RCJyjHPXkZ46cxkNfZG4in
Y8Uor+7xEmP9PvCxlR9AxIsdOEoSPQOHtu8C+sqjwL46S4+rmdVxdL8ADhWHVOQZpUsEsVygMYIM
k8hLHGLVmcb42R4VQNyaUNQCajP2VA+fInbSD+a7fDAYvVcMMd0yCO7WPARLF9M7YTk4SJ3DiyaY
UeniT1XZb0QIqNkFAUYWapdMnzpABitFSVHnlP15ygr2VnW8LoaeIo3n9Bl2NydRGMnwxoJh9+A2
G7MdX1SBK3zoOqxMIWpvUeUuGOKmujZTdfYttztVybilKpZv8DPkW2vJD1ipNB/jTPCDJLRGZ366
H+y2WgWRnvdFUlBSDsT4GA3W/SElUn2EAZoYhtgjXOOHE8Zv9XLBO/x9HHvjnPRDuf+rPAwd1W4d
T7LZ7rtgB7c7PEd15+4gj3in1vnW5LG8QNRMl61P8TUGBjj7MnweVJjuYotmmKWG5jC5/o+umkDq
LRfN1Dv7KPT3EZFit8dFk2e31qEwq6q+ordRhNu8bqa1CeJzF/v+zRnJ0cROYLL69+7G75x4Y84R
kY2eHf+mp0+zjgwzG8o35GWCzBz9wl6O9QXO4nMhOgxqtOnWEq7dsSqb/ohmugeZI5j+soFclamA
LOqb6jVt6h1dqmxV4D7f92pA4R42DpNdDSVokF9Za2XbXOXtzpnCZkUXnPDc1i229FLZELrJUWnz
5lRZQPJbB/TNF/22afEvebq+Ss9Mr3iot9IBkWHhGX0qUTCu0gbVeTlhp828ckt8BbNDn1ifzG29
i9kWUDxnXZ1nONmfFehYXI819RpIh2Q/9mn9pCSTercOTiUZMefJZkcqOtCtrr1LXd9nVt1Xu9qw
ETVIRCKsROWeMIDkkBoG86946reOo1PoptlrMcX20UHOjrHC648D/N5czP6xm7FaV4vQYAK1D0PU
J25njEhemps/iErAeXqUccEeceJXFJicO7I2dE5qiAWmlIwcZKoGL2oWCxYwT7sLiCzMq42n44CM
B2a1pgr3bstcsnIbcYSZJY69mvbzyBaQrbh/rBIGIUElXnwKJVgwg834YFx5daIuC5SpZ6dz7Dt8
7GVy93MRn/t+Cs6mt8AZZX4J3fpVxiUwRtmKnVFmu35w+aBH0JBC8sXLq+wgXFFubHiajS+rb75L
1VWXAqamsqgYeR0xBgFcdq3apvFogKqvhnsRefUqicuvsrHNNcrvj2FmItMn2UvsoZcM0/DSNF16
Mz02urQ/Y7qttHsjFHlOHAh2NwQRE0eBBnJYroYmggkgqbwZiU/AuGOc0iXkb8S9ep6rdCcy4bAa
Kecc2hhBbH+M9yKmEg00wgpnbuuXzqEaCVTbY+dN6k0cgh7PQRBuY5D4zwAzeA8M3AelOX9Ojo9c
mStDA4WO2I1gVVa0ReaYLJQgdL6Fsnvzg2zwgF0Oz4XJLrqTzYZJ0M6K+u7U54TDWNZi1IjAPIyN
kbyp1plOfqw/Sj1+cXat0KfwXWtQ/zzFM3TWnMQ0BlX4G3dTUH3mkc+MIbXfTD0AlA/IQunESMRK
tHAWp7ZhSAAn7InB9BNeG2Hyic/OK0ZFsY+1EPjgpXlxswAJj9/WeDZAaaNKpVm+cJALm7jwCkci
gVG4NRIgm1jrw62pK3UiRBfRLRkL41ipQ+/01jsEBhCJRAltU6se90Y68SMv5m7bEcC7jaJ54Was
EuBvP1unLWBuVeaz06IJqboovdM0Jmp3knAIfeSSUvnrEczoc29513Yms8MMZHYxx9MwTfqbnUY/
UcqwLJNqcEC7IF6J9c2PU0KuVWX4u9aBUyziZuXzdbw02fTbymJAeBFAdM0ADvZBvu6mVKzDRata
Q9B9MlrMMxO4wqe2j1EAFGi5uyQHMlRVzbbWC5xSa4SysKRT4oD2Vn1wFEybQhH90GUNtGlRnOnP
uWoUz13OokZE+LcwU+OV+KIfobwg0eh/8D3+MTaV86Z4f3dZHcQHkDn9IR/wnEM7/jlE7NIyiDO3
x4X2m/jsCu+SFEQ2FP5XXI7OrqqgsVddPX2f4RXGpfVNAbc1WLDPjmBGhog6fHMTBgFdm1BXtOFb
EVbOtkQQuOo6/251RvEH8mlSp5y0vZSzz8yg5xeXY6Z/i7M0X1VTNdxiRqPbVM3DTSZfXpy799Lw
yiMhTgqY9bLPH61yWwZDjfQlHl+ziBDOaVmFI4iceQrZZur8PxJFg4vtovGRmAU+4Eqpt8wg09X1
PXnvTL6lEENOjy2kquirTW6VoVIhK1FbnNbL3qEK0JhFttIA4Kcb/xk8ZXppuwmwgZCfYwKOMHK6
HyzdDcHYjPkJN9nVMblhrDLxnl8qeUWyn9YEMsbf9PJ7grI+/sxEveFOeZzYGHxJEBRr1xx51+bo
ZZi1cTZT/QUaFYQ3vAyM/0xhHhf2EjY90kZcUYipc668+Nx2O9JBftlGHL7KPOz2/ILNnTvq97x2
il0PCeZb5/7mNcFk8fV09jifUBBHM7YtI7pgixE8+6a4WmHSXpxZJusuHZ0fQr+Entf+AZaG0bPH
p27zJXLCXclz/ex7tzjzeSNq6nOUQnEw77pY1WcjhwlJ2sBeVcnPoSaz0+v0wFtgQ7ds5aoZZwgn
rSF2BZXjtoSWT78XvTqxi+pifgSROdyrMVfAOQv1tbTxTB32jLT7XyIhMcsHt5jh9jtPI8n2SOxS
srUtdQYWiXa7V85XlE/Y4Wxq9LADWAK5mth2Qb7LeydSIEczHgWY02Q7l2mHUxiiUzpLdquEjOzM
oDL3oTvUJ5AAFtIgYJhWhzsAl8pL62356bTPdmrt0bdgcPbk/JWE5s1Aln8Aaukg688WyngYn4Zg
nD7NYMMrwodpTyPdMuFfKkVnwaF6tTyiI6tpEOesTXyKQT641geUayaN9yX6jNGzVtYXuYAITVqU
KUbufpIXMNqz8XNMmeBjMOqfadKbB8AdxS4CO/LWesgRGgrxJ48w7nsfWZc5B/4USH6Pfet1B52n
7UvkTXg4MtEeNbG9Gw/CPjyogAlhVjffNE3c0anrz7FNPNKMIae3UDQ/o35RaRB8VUfK3jEtkucK
gds2s3vxZnlwcHLGxq8is+qnNroFZNbJJ2e2dtAyu58B7sSnWTTNWUpzRm+e/AnNQ/+OXO+psLT3
o/CdDAsBTn8pA+ofLdsjZI3tXEpiGETo34lW19Qdvb/RzlDtMmMc7+OQvTcq2RVdqqD+sAPJl4f6
2TitqyilhFBZyCA+c66SNLRDCaJxPQul/6r88/SXafjOqXCnnFpnjH85Qf8eF6r4LLOZQtzCXq7C
c92K8pq0SNPqLpPfsjZj4eHs3+UIQlj97l5vMtMzkguFRXvvXPeFj7nOiNh56awAM7rl/LbCKj+y
EWFyhn+RWYWcYGNl1rCKwkVVWfqYBNQng1v9kk5teMxD/G19b3zvhsp9D8rqHEUBve3GLt7YUqRn
EWCbaOT4MQ3WzS4LcHwNqBCIxu0eE2JIm3UOjvMirGij8oWAhYuehUevcgo3aWjn9MUBdTjQ35/F
3L0zuDYOrpXZ0NrpVKQmsUBkgc5ZF96SMg1vrlHwe3y8WXgB1C3X5HU16sD+LDjJpeEtaMOtjJL0
T4Pt83nyrWHj4fQ85NmA/k7+lm5RvPhlKzZN2fr7qo/FFwUVmSU3d0nVdaksGUjHb66nq3sl1UdR
oQebyoDPohOXkVCPsxtmyXMoP/nFRYgD/GlXd6N68nUfXRunK9ZpnwZ3oLnNV0WV9lRlZXWLJZ6o
ajIYLodhTevcMc+IoQn5MysCv3Aio9jB0AE4/TR6sQMCV44Xn2RtFeSPaACGmG3lPzsEq92mkVg+
Xc3iPE9evc0wTK0L3yivstN7dGUoAJZh0qRHuPn5BYVA/5Yqt3+byDxO6vZbglXwlNOSuhgj+nDd
N8aG5tuqpaPGbG44Uz6w4HAilezARiICJ2g8jxfW12N5TB1JR72qbOKkAnnychv5pcz37AH1B4kC
awQkxT7XJowku/hGSTL/WK5UqTE9rkAZJsVOZ98eV5a7gtCzT36IRNMbka+6pZbPnZ05RxDcxoYx
jvPhT8EpnXOQ0y2pEr6YtjitjE3QmuPR3dCNGn+1o6R/OujhjY57uCHVRT1B6YjOIhuAyxrWn0E+
juuaTdRuSnLxanE6quaie7eLsnoPr7J3qo1gAVxVHn2VfRbY5dFFLi4tZu4y64vT4yKbYroEZooV
uRnM1ehOrIzWqE6q+dMqmLhFqA6OfbP0VMPbo3rk/RYbGz3+WjZhdmYDk50rx4Fr08qrqCFVllkN
NMnye+xX3rNqZbhvzXifmWg5ST3U9rW2gHzIMvkt40/H1OIDrxb5SiFxpojXiWjorlGeONcUBdQq
0WmMBNJXdyYsw7brDU6nWRju59pq1xjE/bXJ/+hObw50uYEN/+Blfk5r37h1bHO+0GiTJBwgD4Rw
PXwZ9tui+EPellubDinbebaXiOiqCD6ou8nbdShArEaGHx0E6swe9HPWJ8mbcDk3ZsLfN53It9kI
l06nZnkt+9E9hgwetiK01ZsnTUq6JO+/ez6haoqQiEnDKZeP7o2eUgI+AkZ+pnfxGLn9rI3ud2HE
9ZtjldYu8DVQOTJbWatn/eXC9Y3s6ItiP9uPuiA/iQbIlzEnW/aKKOfipL8icmv2XqPjXcZQ+yuw
xqeGWRJ8viTT34PeN46mYfNj85arsstYXkdPr1wJ45nYqviCakNeUhrzl8ehKT1/j/zkNiXNZehD
5498jHdxgVYClu+MRke5lPHy5Gj/xXn0fGRci72Opd4PnfwhB7bBiFQn3FoklrnbeRgl2vXsmSJW
X0wsBH9d5GnGs33cWB/n1s13hl9LJjp55zI3V/XBCAhqdEQyf0V0F2bwoT8mItOQB7BsZdPbwPJ0
rmNjh75yBMil7L1na+/FZtB+g3u0Mwk5KFdR7ZjrrqvUdnCoj0rVducc1SWt39LeiKpxv0UN+ZXG
UALecqO7s5y/HxeETua0AKdErmtPXWTI3t2yiJ/9Pz26ZW6hgdgy28iD+mD60rq1kf9i18V4fBw9
LgKfJhZ0GTpiLUy3uRnkm2/a8ds0/pl1zvCSD0Z0hCEQMgK3rlli+68qdv8Xe2ey3DjSZel3qT1+
AxyAA1jUhiQ4aqBmhTawUIQCs2OGA3j6+qDM7rT+29raal8bGsWUIiUScPd77znf6TmmCtrWBL78
iCbsY+4c59fAoYQgpCbezRl0GUIZoMUN5t/P9PoajQlCafsFzRFn/zXQ3D1Unv/y/VVhe4LAaNwh
zWg81LW9/J4r/xTXjvzTATiwhw6yq2le40ZaJ4sW2prW6p5tf3DP8dwptfnr6fpioOVNjEj7aK8d
6YEM743pI037/rLQgkgyhs6WhMrPcP9NlYa9s2w/v5O241GcEXxnWvElqwryodPZbm9SNFObaSjb
wzzU8Z3tZofvJSBa1wEUAPmuz5dfKGzm/UA8Cz4UAlIaasAnw0QuLBkBvvrMpxEKFsYPLfuPAEuM
aWjruQZlCsnRaXZG03WvTY1WKvesZD9URvvaNiOo15kWq1B9s7HWqmkclH0PdyjsAGY8Kjte88q8
/lDavn0i+wvSiSPGMG86iu6EtTqGgvbj356RWpr+9RreF4gfST3u1eBb998PjSQ4LuH4THHPa0tN
pnE2sUA1foD4co4UMDMxvSp0gRs1QnACgaZf/da6XVNhOTF+ttL5raSVPyWyxpbKtH1vuahvNSkm
GWP5l26MIL2JYTMjZb1qFC4PGXCqOzcg7239qs6pGD2HjI6ybxAbNx3AwugcGZzf3L5FTuxTaV/6
dNq1A1dOQmr7UYlZPxpe4j80yeH7C+2V+rE1YqRijUtU9PoNNYPJy2ITqjQwEOz201JEXCjj3w/K
g26VtKmujriOj4vt633fLe2BYsZ9b0d5S0y28RhUXXc/e5/8AeW+KcQqSbCQiXKAllscFqj5Pc4f
IfheVBDrYudOs3H+fva9DH4/+36Y+63wsihscdscdW027zVWse8inUWv3v/zusPYNXHs+UOvrxMW
u3A4sTALsWkRJG3iSjNMug2sdh2Tz6BmzE9EBr3r7I3J/5/IIVjIdL4yGB3E0MTIl3SyKiLMHxl8
9507o83t28m7HdeH72cRiYZ/PaPPuOdycpm95h651p13nqT197N/XmtsIztjoY41BlGb2v32+9nY
+jntwdRBpC1P//zH79f/+bZ0/alEzS0R2vgI/vkPyiyzUCTUoH3XTTfBABSe29V4jhOnuApnuZRL
G7/Eo1c9kz6Nmlzihp2HvUrKiMFiJuKLIf1tbcNssISYD7aMyyeOongXWsf9Hekv2tbRp1RwHUyk
T3ymwaGz5/I+aNdMJ8WInDbjJ7NZMgvoD8DJsb4CRfg7eggsHH1ifbZesJmirPiwKSfDXvnLmbGB
IEkYfnGNruvm+2EKzL+fNT3V9l//gb8uVG1MU8mXd5S79dku6u4+DZbuPnCH+M5lbE6Psbvvq5Gq
uNbuZemL5jDndbgMhRdvZgMCoJMnH36wnJnSn6Lesd9wpbfnmVn+Nh740g7UuBMcxgkDqLbeNHzm
vFFMTDBwlaMed35P8gRhJsBsC7s8eMMU3wldvZto8Z4nQm0edeRs3SDwnwvNTD+qgCbSHl0jKP5+
iAESVfy4j6lhnN+mRJQ3pjbKG7KQjYPBfPD7pe8Hl40PKwzfESOVD2sL8LEeLPs8/O+HIOuMcpMh
TD57uhb2ViBvSPrZPtGEDuC6tjaZbhhS/n4a1IO66KpQl+9nHM+3gHURkAy0pL+ni2Prfhiy7q61
XVdPjtTnspjAeptWepgb1GlMm5ioG+fIKfztWOj5fZrwr2iPqB2jignWbOgTpUgn7gjdWRec5H89
c+A4VKO6Wir+sKtI3bbr6L2q2gBkhEv1bhXzU52fGhe1hJN4l272IBWRwDDzL+08hVmXavu3Ugn3
tSgY4JtjdFXExW5Gg5zjpXnxjHL5NMxJMlDNrIsb2FsQze3tPw9TNf8CsrMcvl9KkX5jY1cvRrMQ
k9fRWoy1x28Wu3+4QjdYQpFqtea723Lh2mTpHc12Jm3c9OxdHTTGmcieP8h9cC/GEs5UENsvBsvm
sQgig48/sA+IhlzazOISW23xpSrrYmR+/s8To5rP8pI5LjPWYe0pBQaTmIT5MclMO+GPPrl1PFiQ
Z/96RpPeJ2yvck42aYUtAtpzMxAwqgLzxrWdZdh8P/1+8NYXv5+ZWC/OHd/3/RIANL6PsSmWxaUl
W9tvnrzocfK68fn7YXGTp6GEr87ccHxmtSBnUteUjBp+g5OOhHzOKr72XY0LzhvNX70fTspxfg1k
uXjNz5RotldtuPW5NtaOeTL7r11ChHSRMHie1i/LJVuww7ndWdUwyy3NGxVorhp6u3Rt0Tn8f+Dp
wb+hYsTqkbNtNN4Ori28wf/mqs4RVZXaGye8wdl9y3D1JfeZhDGceTDdJbjpe6H3hiLS3LHmeY9w
YT4bCZFCQ4cMEUNkwmzTfaD72N0yyo2f+Gzb0zwMcmPYhfXglR/fngDLzbkpMHaEqREcaaqbTxhq
vNs4aR4XIvbY/azhjchtlC2WVb6WcQvXC43PmVWr3Lsu5rjUk5/TEKibZA2Jbxq57JZBc8iZZkxj
qj3HZvBjnJ2zGvkInBklRzz4eIttD+GeGPCb2EBX03gwkQia5QkcVmTW8r5lKyJaMb6xOEmryrxT
if1cNQSCDjJ9yLo0QxJiWGHZuAdiLrun8/esuPOMB7yrl8WdQ1/PcucaSOYMPa1rjnpySlqfbWHq
ayZpMUg53IlecPTyC5wAM/rmvhAZ6R9Od/BzsLw2rVcihJ4st/VOclEHYVaEU3vN/tsI9z98hOe5
/vrP//hVDTRK58evOK3U/4E6WC2X/28+whNxIAqg4//1I3/REQzX/tfKlmfG5lnUCO4KI/yLhmi4
/r9MydEfdAILMymt2E3/RiTIf5kWt4Fp4moSdNcdfoeuGtY8EOtfvm1hVAhsFxsCNtz/VhyIENbK
dfrH3ohMEoM/VMZvPILEjf5v9HniY7Dad9LnzEYHi7EcMVauxvARlxaeL59M02zmxGRd0xwa/hwV
Oybyd+Qh2RcEycdOMFjzhnQ4lHFMum+zaajLziV+doHTnsKenCm6R0DT4vGmddLrZDvqwMrOnLkg
39TCKdJlhIGsPqo13ciHYIxZGFx3i9rJJnajsm0NOjm9J3BsYTCSPhBo6B7IykDJ4OqNG/h/KOXI
Bcy7q8fplB5YezvVTowYM7R1RhCziIojfoCJEk96/vxEQsPagng2TIROMgAIVoLQEXbvbaMCeUk3
lUwOO6ywXUrFbQVEZwdFfczs6T2YquPQMDI1nPg1zpvouY2iX/XwRUWbnDIFt7Sv7PEwK4PYHzl/
2cSMiaX5QNtb2om3TzsTf6vVGLeL694VdCngXvtPNsb/QzRGPzkZWttEyk3suPG2H0c43RTMmtxD
woZi5yRmcVEByU+amMsu7/VmsqTc2xNCaYLQ+obOUF3ad3LF4WMjJw90CKOJn4hR5R/M6aXpqZEE
7PFTOTPQHfhrTFx4aPE0fcyUscOUGWF1N0w/l6jKEfn2b1HQsTKSPIQjCixe724mj9Bdc5XEu/qt
zFliASC3R8uQb33Un1LZFUw0c1Yk2zwmQafeBx3dJ133yy4hiy8iLk/4NKIdt0i1rfqfhLLBca34
CB0h/X1ufhoW9dIgmme2nOA2ytTWGddR7dKcvbrtN4L4Mgx8Zmh1RhWyxRx8XE+IcsnCkqimdhy1
nuoGS6gUil9iXpv/kNmZLWOifEWd1FyghHAoZ9/byQJbWx3pfMe5D7GFw3E5e7LMRJNlPoGzyqxt
zRDtzCCHvNSEf6zz+v5Ymf1nJeobe6KKSdBzI5jBRcqV3ItDnyFiQDG1L3ob65jQG6P0F0T02UWL
sroMdeBsq1xeeE+Y3olnerb1yYcZhqAMyRJSxDb4SNGLbuImwpE3zO8JTVDIH9xyqRRFmKJVQkDf
0ovL69us7q1z7O86bohNlJHEVSVpvgsEJPCWVjodaPzMCxTzfImDg79iDxFGlOEijTF0aUQwGSp+
9tJCoeN1za7DaYvdtLWsraPch04Nq1ms4DcmfpvQCCIObJMc7NpT0T6tgoeEDylsu3eQ7GnINHgz
NgxJnDx66LPpR+G+Fe6d1s4rYbPW3hmI1p5ilaDT2XpOSqa52ddg1OJdbY/3VrGaU9N8Ipev3rqg
vTekq433mogAmuGiK+i4kS6MU7HBLFA2+qCZfQAggG+PgO1OJIqL2nNeZCw3TmDIfUnQ+ZYj/w0k
t/FmIfiC3ttVmelwj2fhxUyLzzZoP4rJ/SlU+Zvhw7hD9OHt1/ZRRfn97npNqJvyhwe1Y1fF5chE
r0rJq55JCKvdPBw1R/3Zcu5QFB3mxFS7fPHqa5sDiTJiWk64e2/9GBFCxfg4WyDJJV72klVgSIJl
Rv/4WDboVwAcT/vaFZ+JT52XxvAqRu5juBlg3GTyWgOP2KZYbXVQS6TE9HjAJRBkjSFFKspT/9g4
ts/aIJmPZ91ldNq3IUHKReLqZvAxfXm/ZdKqo85nse01lUhOLvkBGzOiKhop4wIi/xaRxLKVOnJ3
wzRfJ7+GZO8x/Kn1e+FlJ92RAIh8Cw39dK1Ag2x8k8MWx6SX4mNly56jwv7T5MG5lsMTedRWL+CW
uBVGoCz4wktyaRMx7CSRSElV0Zkq0CxFbnRLavNuUvFMs3fBSTJMeuOhWZlQvEJowURtZYg8XC6W
qYXX0BtFtBlEXIC4H5mqWuPDUieEyAIcyTKZbyutCHwrHtys+pJpdPUDctls+0mOA1myg/XRTHB6
SRQmyGe6pOSxlauyEWwayawsFkOl920MwRZQ6EBqB1eb9EKP1JrtIEyuE8/48kf5J66jvZ0++LOL
V3KsHgpLIDlOrK/WNOR58eWb47R5WIr106Txs3O8Hwnrz6ZBKxNhCsY/E80gxrpbjxDoLdbcDlWR
R+eN+n2exwvRXJ2ZIMsPku4yd/4POcWsBMWjHjDrkb3oEmXuPGB2ngCmaXQYTbBZ6vbTrY1jlgcf
Zc4UZAkcSHGGNHfLHLwYbfvKqMlM19S9+F4icrUS0jsKAuIXzyYinul6nLfvXYUJJk3JZfCdljQR
+sRB0hCZJ8pTkeqMplWEv1IxVmlih0ox+XJJHLX7EhcYZ4lLizQjjVASmz/t9qh6WnKBbT+aZCOO
nX9fesPJFMYHouUXYse/GCmuGbTsGc5jlnA6AKK+qywYGHgc6IM98vcOm37ClEaDg4NB8rzExoMY
h80Y0Xtlm5iV+TM26HrawjZBNW6sugj7ijaNcKsbjhoHiDi/VU7UDieO0xLPtzlbzM1IGkyV3jYD
WQ7MT+oy7lYF4BXmBwkFr+lrOyzupkeTCwan4nuIghV0jMzOI9SyZxWatLwSrn3wl+V2Ee5T3s5U
kbdeGvwopREfK6EYRAMuyjWeYC+GAGlkEQEJTX2jcReEhaqrXYWsZONapr9zJFwDDG4bJ5tu0qQ/
R0t5nyNUo59q3K+ixrylyrSbFopKlYV19ADNITrG9Sp8mIP3qkejOLAMEcH1x8aMiLxlfHRL59nD
1gIV60ULmWxc/4XzW7A1cILBbfsJHvXYczP1XHqWH/0wIhoLfg+mMpKkuK7WBqwOdHlIMykWPhds
Fxcc7Vf2zSNunImVyr4jbf4xoZO4lbK6tcZg3w3LLyeSrOt1Goekoll70X+aeMtQec4HXeVMNNwp
DXErwbkpCLBBD8ZxsLlGynutnPZ9zob7ai7WOIrs5M00PatKIVTJp7DUET0n6MEIPElVXTF2iZce
oCgwZuB9ZH5sdro71pzU+XxhASKCo/rvls0cd82FfNKDokuzWdoFr5LnHOyhJO056kIvmb9yDxUN
wjcM2Nr3dgjkJjhS9ImNPADfAb8IRUS0beNGk+zpSM6fXpj2wQPCUG72eMI0EyyhEP1bNyKmLjzc
NgNekN5y99MYcxYFfjx2wPwCCfZkjn/bejLJCbKu0tSvbufaTNFXiwO6WzJd4+claezjIO1t3ZTe
JRYi3uSW3qPBFTgDiRfRM3KaTBdoxZnGlWNxa83xMS7GP77dmPc1INrT1OGKYeh5DwP4hHgo25qa
ox0yjsNAjnWtOVvNhvHQdtYJlX9YFqzaZbzgPhrp99jNsHN8y4VUJb7m1g21gT6y0Q1HConA1ykf
s7pa7ukiEpwbv3ueQfsqra1zTlpvtUXQkK+BFCg1bf/Z7M0uLCfSspnPnQxTfdQNqUIzbCK6A/VR
KXWSaSzPvUmcXjbm7nn0A5S+dcY6hgsHWtK4dM3BICvLz+GyiNL5Gn3k2vSAwpFWwB5t+3Wd+EzR
Q7Ysmlxz56lR8Yu/xg0Sk3bq2dJ23OabOsL/brSILZrXsbK8hyL9aaGcD/t4nfLkLgJn5jebpCUx
NsoEhNo82RIbm+0yKS4CZyLVhLrz8d+EfsnCV+e4O5zlTymR34/4AA7aYRNPC30eaf+Fw6NHRs7l
szNB1/ZVed/pgSPCxPY8cetNNVkZeNmBUtjF19DGD/nAmA2YBzT6xQI6gG+HOXSe06FruaB3SQwN
U3RhlJsSgwz0xcojAKEIgh8m1yuMe7QPiBgrxI9jv1VT9JqtEUvFbKXHOV7MHe3kJEwTrztXLbc7
IvgJZQVnJHx1nxbD881sleHM5rhFOGLtIY3Tf3bbMtT2LXutOjpmB6VjIvPeoqVF9oe/Y3Kw6VTg
n02Kt0iX757pPOYOYZFRldyOMwzP0gefrEDhdfWLhTfP5ByFb5oLu0VDP3YvVps+LrX/FpHB44/C
2fRxl+61R0IE+iuXxqRBGx7MVztiMamnab7wv90jugc+o4uJNDTCgElYj7e2N+uwCDw26ME4WejY
0wpVQVqb/L3DVwDMBhYTIe7sA+UZ2zA/jtLaqn5UqprCVqobD6FKqMqanbwFPUYNbvNXWicPubVV
I02s2auzrv3VMAm3Dcgu0eIN+6Y3hnC2YkHcB+9Un5FQofBcDMs2M1CAiTr1Di7Ba8C2KhXysRew
kwja8OKHrnOeemsakE1QHyyTxmiXYp2pkwNk2+SYtLINzWrdaQKmh17rj3td9jTEIttAIefgLiQ1
+UGT+02d+9bAJNoI8ZxYrQEXR374TTCdykp+iAWHt2+UlFW9G65JjvjPqm06zSnIi37cyBQeqjs+
2cbY7LPKpgUdj0QXM1eTKcFc+U+dd6xcfTFgS0fxZfdVtCcCizVvT9A90xBGZYH047sy3YJzTHd2
ZQoMNlWYNjjXS2HfUqKr/cxZd5GJ8+Q0TQJ0tD6OIkehjjlrO2XKOX8/SCFL/KtrJBASqP5GBfyx
aG/6kEiIjzh6d4zeIZOzy/HOsXTM2PtshAhwVK0b1LPJD+s4EYoGlYbZbQKjDb5HenXdwjhV0Xre
XPJs6yQoipcounEHrztpRZY9A9lbUXYl2e7E/A6eUT1VjthXDLww1Y41s4nUfqgaVPlOMWmIFZ9G
SQUs2iTfilZn94JONsOJKN5H2mJTxC29QaF2xzjBv83Kobp2kbW1ZBydMuA+iVZe2C0saBkUkosp
reCQmt51qBz3ZpwGHoxE3vhOzuULApkiQ+IcRIMdzHFpMmBpEvoHFk95T9DkBhtniJJTW3YsHVyZ
N9/Pvh9QZOCgVtlXXE/2OV0foGCke04AWHVzYd6JtIgOs6yiNlxKe9wMSxpgS+Chx3Ty1zOLeUfb
BwFOOQvKgyePTcecSStJ6pxZFZcKoxruOeiRLQ7rUJTTtCm9xdhAq092sZ/dz5xWrsaY3xmC9xUn
QXsQ7K0dBMejm5g9J4CAlq757jCheCycedz0Kie4jHPbLh7x2RQm2vMss+Nd75Oi4GCTvviVc4lw
mklfuY9InpyLUvm07Zjbvas3OzbyI9gtrAYMpa/fD4UXIESxy/kQDAjqq7xh7FrEV39eosPkaLQD
c0qRV7HU02rzszsbziVpsaq+mYSPgslN4DPJEY5LW1ZM8dSvBF8JMISB0UcBWLsZknKbOhgLC8NK
VxcU3TSdLSgAZiLXQ53WNcdJyvASk/bJS1Iy2jIdP9M3JrdC+JdJyeGVQ/5b6fdAqUwWNbxuBNbL
qbzEZcxEmNuaRK6gObcCgYqp2A6a0VNbs7J33RKoR+7ecd91jbjnGv4xcZVfpYV2ll+rIp70Usrj
MEz5Y8AZczssUbKZStC/mv2BKEcRPfhtwqDVmvOwvdhF2d9HmrQNv/BbpNcR1qA2Rnv0uyW9iiN2
m74zu60OWeqWkLxsl1s1gEmSRO62XfU6I436TQpo7dBE2P17xE27VFmo4iCb7CbQ5A9wT8s7s9Uh
SeOcaRAgXaoxCAcrQriVOx7Y6fropGgd3btZW+nFaMcGceNMDp/OhkcFAzmnHjrAgyBAFnXQQ+Rc
O9FWh4K1h9NPUd67w5rj7tftlhWw4n6zb+uqn47argeSlmrFnTxRcbkMdePFTjg8RzeLyk4yE+X5
L0VhJ6ttk3lDuGh7RnXmPXJsNU9p1s933w8EXiKdbSp1lXAjZZvMb20+idAiA/1Cs2HLbqJx4WcW
KiMDcnmCMF15N57Xf3r23O9TkbivE0v3doxZ8Sg689tWoc1thwfFjnKCAjEjLG6G29W/Z9LASbxn
3tM/U6G9PUeStVvKZKfHLS1gTuxzJrZs5yaD5uzntJ50/Wb1QDVLtY+KVoU/LURjKLWay2i0rNit
eF2Chu4JUPF9r0WxHTB5nHyJjm+xSaoCbFZRVXTzMxv8j6AbDKqRdXMogvY9sKqQSjraUh0mDy6F
PBiV8UXmyWc9N/cDdqdwwSUZ2q/9kEqId8OCQKwq7koOb76c77v+iGGTAeAwerdeSSW7ZuwNkbra
GF9Nj0Tg0ver89DRtpNFx8rMm77043KwLZMWYxb9Xt9GGPn+vJ+84Zml9ZrMuz4G8ELpfWqzZj5H
eH92iAZ0GDXNS2rMatvousZowdwVUGA4MWymZMKgWuHaAkS2Zna52Ebx7G1cb5IbqphlH9hIVaIC
CCgmp7rnM/aLh8go9brGgLChkEVET4WoJnM1DY/trsERS62YdFtU8jRoK3y8rTei7aiwG+a8z1lD
zSZlfUCUnIYBU6nShhrDCNvZm9nvZjHdk6ndD9ktT3wm0a1S8qdRriUhkpG93fJPxONCT4KZX8Nb
WI/DfB5J+NgNMp9511+82RjfLK7V0LJr/6QzRG8YNAKNmXGpZXWIQS2EHjIgc2JOHVdDsnNrGpRG
jX0vrjna1b51tQvzTVrRWyaZrpv3xLR2N14vzY2nAy61McC5n6BLNXx8u6sPzMTBdOJwzLYzAAAY
eEc9LsBt4AxbGbD9zLGoGF1UPxfLVUcJmXCTpyL+aNCg2VmCat4VoenHX34cGkmQHPDAW9tyTqK7
JfKGTU2e6p7dqd4EuWOfcKGcWws3n9cDGF4y/FjKyEPXnB46wc/1xgNE/7dImdk+IhJ166CXP+aL
Y6ESx+TrF+/e+AJYiTGg8MlirbMxlBME0AXxNohGr6QmY43S4ohbBdmPwMw/esGbl6fjLou7P9zE
3ZZFyNhFOa0HLueFTsajn7UC1WcrD31gUw0I9ci63W8bBgrIpgfrhv3/nukpRyk8vRRKnOdTpw7x
5fgbOhwegUUEqVZ4SyWHIYK1vF00EjBtlf4hw2ewmUG+hkw3abh8IYiUl5FRCqYwQ4fKR9eIyiDb
jwKYG4v0YGcFakdII+5wl7Vpx5kTdpo7kbiLHWg74RoNK3MR27Tll0ON1Nww1vmcYBoHmdv/VDYt
7TJXAC1QaFE5t6thWF7oSjbnapy6nU+m6bEQt4MrskctSI9TxfJG9KY+sOuIS2bkb2pGqEKqbP20
JG17HmHi4+xDumeSrxSWVVFAzRQVIxUTsmOphwPYhzMeZvtQjwthUgi0FVEi08KyCh0hT6YD0J+f
ONR80tStYQNeRr91DvlHhJ98xB0Er4H4Wz8zBAS/PH2PiuRel/yKDeqUzJbpoRvpSdWGT4MrnUHj
ZvMhdxb07/2yy9kW9g737RVOSMsM8ahqtWcoNN4pS99FQeJA8lDHRQsUfC0jOFnDD5h11GMzztRh
XekL13tzYu44ExUucvJhZnmJX+fKkfcTGqldWZd3k5xzTDr01ES1nTxHc6asgzPvqGm9CVvtlyKd
wZgpfUgqmvswJC8GDWVaz+4ThivILVnEhatL56B8i1Ypt2fQtFRac7ZvAItvB8dfMyozuWfs8v1h
lwZaIqYHLSqVIX0YsXEqFfyOsqk/dKWTn6YoPTQjp1KTUdA8V3SPAFhLF5XsmF04vJWq91FExip0
mif0vc3ZXaWYPVOtDffALlqSl3R2OOoRbbJ1eqlOrrApZbvogW0yeZMIOjZQBB4BuXEssRsZmgHh
XfRu8RvnOwdqfIjcrN21rB47a8pOjmwQaJeNdyAgixzWrduIPz1lHrd0fNCGzdnA7b8M7K/OWNOq
GK6k28h7N5i/kB7d6Bq2S+9SzveTS6Spf4AgC6PJs82Tn+k7KF5381RQqXvl76T5cO4gMcjPCnVW
lYv3jq2I8tC6pUxFPhyZbPo/xz7+bZbYME2wCyC0YoWmS5FNFtAmoBJA4O6XR52mH0uW7jBdiy1X
e8uSXf9iQ7jSlrFJhQHgr3djHF3SGX+WE7+AUvkAgIsPsSAGJJbuPv05W80YAudgFutmhEfXyTEq
x13pjue6tR6RzhBpIhbGjzritC7BhE0pCAJigAUrSFzXP0ExPaEAjQ813p4FMdVWFc5O4X6mNTnc
577xavEOwVEKPj1Jo3/M9KvjT/7OTRpoJbwVebW85EKdidBgdKcJXw2wSs35yi11f7t/GKucweY1
YVAAPYrSvZNU71kCgXjxO+Z8sNkEB1sPjjU7vPmRdfNjek37NNiBgKSct2jPOf3JTvq7OWu/JNv7
Jh57tB/40UfQS/Zws0yChobRf+ZRi5mUOjIWLwtqkaK9CvJ/3Y1jgiDSgkYxn2bL8KjbKxkdrFj9
iqglMz2fAQEP9JbzXUVYEQApkzCRxdiRT/Y5R/psx4jV/ewBJQvluyXeJciTA80IH3BNAP0LK/m2
HestE7ATVhAiW8xUEk5o81b0nEm9yDll5ICyQ7W7FKZ8MRtc851Z0elh9IbJ5Rg3BRGbyqcNkT5P
efdi5+WXCeifcvJkx12/m+f2Wbfy4seSNNtgeR/wYdPPftDimpvOnzHh6ps7tviARps2vE9WuNss
ibmHcufZH189u65BxHkklhiQsnqiaNmwUiw13rjhs32k6Hmljr+S9MewEvpcO70DojqV9XArgk+J
mh0s2Edsp3fT3D2aegBADytuw5r9VRVAVgpGc8OoDhM9qBscNA7DoeZECLrH9PxiBGN0ZnhUb0TD
6XwE2QqKNToVjKIqWXCErsnlS2iQpKobN+YU2YcgV7+0nE81tEYUXxedpy/AjL98d7otSw7ZNvEN
8Fvr26MXvZqKtr4/tC+NF5zdiGOyd+8qcZu0u/WociDLSW99jhZ3db4PKgxE3uCtbxvd6diMf/s9
ttvB1nQ+SVvoYwqGNXywgHw7zFa1MRAy0Qlh87N6DjmMceixsl02J5utFOf9dmDcNJXGgWuRraKm
25rl22Wcb9eUZrHcyKC5cBQZz2go5g2Ow/USy5y4BubS1GfSOsN+dB+7qaggSCTJrkXBRpAjFigO
cxuE7Rx+qupLS5dwBdcLDampyTFpFQPWFpmz2xtGUR9I19pVrT6mDZF+SnXHNOaCbL8iW/HnqfKX
8u0Wfab914YsZmw2UfAeySWmPqi++M8/LIuuXwY3xPFfAjlvMeRxJC8GMF81iioBlq5+r/W5d7vn
oBrWFhuRYgtWhLRvj45lz6dFdMe+uJolR7y0GSDYNuCxUASYXM+9U9xAzd8wzD/pXCNaLrmzchOd
QfGcS/OpG8awL1b6VaZ2+Cg2KNQeREWABBd+Wvv7wdN3y0g1266ZC7xRgxsGcZ1wQ5pXRvScExqy
muLnOqOTntXvwlcfqdeZu7RcHkWBm8tcbGsrzF0VWI+Zf9/WeKhZrUSJgczDtpY3/SlByZ2yroaK
uGGnMQ/Bt6PJNanQVxjcOv3vxK65EDzFb2GUzdHlLylJLkwIPShVMqM1ATKapqQWj03AcNc/9SUV
7IQ1NPRdHPeZ7db72vK3LQH122iuKA+S7jqh/T75E1qIKtMD/pyJ9O2yf1xGeYTPnG2j3u5g1tMi
U86Y0AcieN08QbqnzwVSR0O+4AqsLy0MutZ5KOhRMiMbdiiRXhmWsADVHFz4PTnCDMHPqCh/EfF3
l7vTH6swDo49We+LvEZJO6zS+5+jyz+f10SnDHIOJQjio7Uw4cqBBR6zzv0v5s5jR3Ysy7K/kug5
H+6lumQDnQMjTboy12JCuKTWml/fixFVUZEBZHYnalKTRESkP3d/ZjTy3H32XnuX9yzg3TH+sNcF
mT3sQvb8rOxKdFDzasiBACtqqPTBetasmOfAVLi7uf8S2FBPRtXdW4b9Og9Q9JbavQLDfsq0aNvN
2lnH0DKXTeEZNvVT43NY1I+FVeHXj4bpkHeSfHYqzoVNw+Gosp9F6avOIguWqoznEB82U+i8uEwP
zIQTcApjF07t5Csu3IJOh9Vzb27rlhnNjZDHzXD5yG3MoJnML1ZE5GA5b3VsLwCUFj/Q+GOI1ZiB
clFtrGF+F3pDYLkyX+JF7sRKBeUOcDEudFu5koS0HNVXYXZi24+sVDtpn83pJoqICNHhdFlYItgr
kRknoxtC+qKszy5+YriEOG9NzPFZo5/yesD/blY8iC5MGTpbWsTuOkHZaGbN/kC9COmC8AYnU0Vj
LbuKcrTFQerjoypXZZbfdOAvyMMjTg5uhAs+JYQBDtl4F4KoakWUmRqr6KbR+7fMnZcbrB5MxxOA
ILBMBzxz1V1pimsatvhE6PJBx4H9exnAv+WBvIo/m7Itf7q/Njh/Tv/7s6zmJib99feHEs91/i+/
5J9+o/XX+eM7tX//7ZuE36X/3r3/w79sefG7+bb/Xm2LJIi7/yxKWr/y//f//Nv3b9/l/2WCNPEm
/nMT5OV3W3ZR+Q8eyPVP/O6B1N1fJk1PFkh07NB0WfynA1JXv1aDI0ZHw5bCweHxhwFS051fFuKQ
4wpF/YLDP/zhgNQM8cu2HddycE+6pjCNf6siSqq/2JmlY0qbwilhWWL1VRprAcSfykzipptJ9yqa
JeKFeTavICgstArZts0eAiPEpiYU4eeBVQHkm84gZF6TLrSPlRVRek7cQYrdUisUBJyLZIk13NnR
vV4TcM/Mct2HhYcm7jHlt+Iasevo6Hq5LQJE2rLGV8iNj363zrxsYc4cBzu5aUuXzy+ee28xBUUp
LQGsXG7JjjyLlFHKpW9pO8/2FeMqjsk4dsjBqWIXDuBFZ8EWXMgQPbtv2cfgraRGbqKwArRG5GTm
SU+Ho2Ikgp8bbpzXUdQwqRP4ZWDTTkIHh5bJzPBiw2Vyl/ddgXeSJZe9i/tO99L6kbJSfGyZHFjc
sFzigFGsoOd2lLvRpuZHZxE3d3eUXWJrdo5GWlReh8Vlk+pU1AgSPcy0UMWDmBP/nBNGy8XbXHX2
OXaw3TXctllkavpO05EjeHadcielfYVVCJ1+4SllvF6IRuxneZtRcrPFQOZH9kIHRQlBLNmbY5/e
NjqhOJzxfiCcs1Ppj1bX55TUYQrJo03s2L7WcAPTl4hgsHxWvG95BYioYKmWtbI/zEv1PCpoLLz2
Nb/lBmlhwvwSVXuWu2XeoeuM+bGhHgEP6sBPjptHrcePNUb6iIMj25hNVRIYhMib5RBlsqHPd3r1
WfFY2dpmXvidbzv3DsYkXx9EwLyfHsbS7r121B1IRhspErED4lls3MHealNp++tq0LcFZsQKxg0W
qXGvCqOBTmB5ATD40zhk11O/9mYx+fK1TTS03hyY73QAaP6E64Y8ZPLh4ishDE2we2NLtqtVzJhm
lggWlfbQGpM4Vao5JPl0kQBiAp4znqvEurRYxVwObMc2ZYjitATd1ahAttn9knipqsxz5O5J7GIp
RM7a5GvIpdI7aBn9VrSQkVD6aHea5bKF7/lN1Kb128JJvd6yD+U0sFaL22djuSaP1O1ctq9eiz3e
TLXiRG7xJ8U7jDmSYEErfmbl+kMTpHCgyUUXGedVnSdqIym6zLKQC8EpfOJzn5oxph6mPXebFprL
Gr6/1gTRJIw0fMoHcnxlfo779mTMJGfZlUvMA4KzidN5UsbJNpzxw9i9dqIuzvVbnLNsuzMciqn1
qmzrIe/HXdLnrPljncm9Ym6Cz+RV82xtjKh3rloXSyNhRYwd+RGtBMU2QdKp54s0j+EwmLa/xN1N
2Q5HA2l0asYvSzdbz1mqR9exE4y9IzO/OXKmZWTccPZ9bfg+nMPnHNsn8W4Czm8goO8WPBVJtzwl
GbuW3oEMoOlgvvKWY6q1OEfoLW+FHkQnbe5PVn+qoRhLyFMNhlJaMUd7j3H9vjTmh7BqL5rSvbY5
IzG+0NjiWC9rRc0B1BpIMdv2UXsYhk3zEdfxcLEgO3idGj71cKBBqT5OZs7fASbLvtHtzRBxkuki
kuLVQt0Cn4Bp25rVMweZCO/1oWEZCJD9sPAnKLsrXzt7Vetq/d4WV1GaU0p7ry8FxhixMToOY1O+
0NlJiSX9v6QpcA8PRQkva+Lu24XxZeeUvt50z5kzYqNzkJxji7IAZ4TgLnS2a0N9SDgL6mbIblPn
9NZEyYscc3Gy7PjNLBfS2eXwhZGeQmz8h0l30YXap6rAAgzlhVjYBs54kTWRbnhsfSeBLyAVN+Y1
MGSvTiexl2uZgrOsLQEEbJnuw7e+Mrv93CLRVUpdCq6jaYoxbgdGuJuc6TZHMxw7yKR2CZtblz2g
uRTxC+CMEzofBKMBfZWStGLS34rYoiYTFOnOWkBTDaiEEdkwTwuc3awbX6ZhxDiswUZ2hnvGwDKe
g2b0kzok0kepgx+H0HhChw9ClTTrs+aMj5puhoj6sISnFREunZwtI9+KM1EYZRDY+qe0gGjRrmmk
GM2ypDuhKCFb9c4tp9eboHBuUXTzFxOiDx9h9nRhNW57RSsIeZrqqHjXpja+RnTksFDCjlc1hNIc
xLzx1bisyaUWtTvMendAQoB+rcrnGuJslq7fN53K9xlg437mM9jUr2LO/KFmw8I5YjCK4aaz0g+a
jPxUFQCuWkQeuY+b4kOjtIdFGLZLO+/GU5h+VpHRbNs5rtY36DWrXLabrK0487nvzNPhBsJH7nXB
RVUW7qEBsExNxQvSZh7B4VZ8hiw2faaj4YhM9rAQsXjY0GhdOKPgKtpUg91TN/vKTsNrJvUI7iHM
mjj7tACG+TK3T7p0brRJq7dOTKKB+uGexFO+pYuQt37hUJbL6b6DVFMmpKsWrVo8q1Ve1FkVYaZ7
cy5fcO6xYzLd4J5PIlH60t72ff9iyPGeDHN+cOMHURmc7MLi7MAD3hgtWd2xxKuLXbyTZN+TZ4mw
wc0z3bQy1jejYY677IMKVsYjAmn0AOj70DkS8NcvLavfctCEmmlT7kiM4CkS2V3ELoMS8Un3KZWp
8ExZ37gpym2a5KVXgUjAs4jDu3QAEZrNUU3Y3QwDGWqssqNrsvioMrv0i7W4NoT2IEOb8tmkZJ8M
ErvtD84Ic8RkRefDPPg2uSnRlpQWa8Bi8KZoRiroLqTY2vQBwhHNYPmjIffOhckrD54w7amYS966
bgb063x05fjNGPZVugmd1Fp5tBAvGmoPPcX335iqT7y6b9+rtDa2va7eI/FaueXRBT+yNebkVVGe
wYmU6mGnoZHD9mOgA+NSQJhMvrQFOb8sEpq5OKDVId3NUGpUJ9MjkDdPuLjJNDU2F0CVt0ZrbAmI
cdB35bYQ8sexJNkZhQOjkV9y2ef4TD1NMczZ+LZ3RtFdmkuGQNrEWK0RDzcmOPbYvLF01n1DbAxe
t2QcoaqDZoQ6Th913TjdXdAhtjUJQF4AMPdW675aCV7iyMgOOoHRzYKXHO8n/hUcyvBFPvWeA7tK
R+7SKr90J6fn8QOPTpHr1bJxpfG7b+HgjCcHs0Yp7oxcYaZG3BM5qJtGwzPWzT/lktUcSUt5GY/y
kZ7raddQMJdW1U1JnPhC9d1TSyFDnRuHLAm474wPUTMOBw7P78mwZuYsmzu80/Z+BbbB7Mw7Nxuv
DDMjFmITdSVv/RTGjhepmn5B84gPoF7l21wiLDY/xjRcRBoRCpZl11mdPs7411FwqDXqobV7Qa52
5S5SrArKlhgf3iHJJm/TEvnDVpweBTsigrk5IxnixowpzI2Nh6oOLkM3p2CUHWuC+NY9VDOCZWdX
JzpvdgRSrIPgZSkGC49kdZv1Ee3PJ95FiS+kvppiF6Zj+RI0XA8KaBaPVtBi44Bbd9Hf6zn9NOuO
sHxP1HtO/CnCDikpNyVJKq66gAYmEe96cZ2M7ZXrhuZunvRvHS+b0TN+8TAg5BBcJqZ5oTt4OnRZ
P2tFeVsZ+Rs5SX1PIMXdzlVz7iM87U35Y0/PhJomf3HTjlrOaZ82mOXaptmmad96o+DflAR1QAPT
ptjkRPM9K2ZDgmL8JNLp0xGAw2SQ/gyI5Ji+uc8TgPY5DnLt1M2XG+bOxeiuoZep3EzJSrrajU72
HnW2S3yn+kSi/MrKj3rE8ztnBiCNUOxj8BGbXgXi0A/dm1KY0JcBgPRAJUS5pn/MOqd4/dSrYRt0
6oOI+Ckep7cZNumOgD6wWwzJ4tDlRDtaa/Biiha4T2IIt20Ir3LE2mfG1jYiI7Kd3btQM2N8OgFC
fWRtMw32XDsvm6GcvxIcmm1i+I2OawtassNbq702ibgm6OEImsI5VPnsS8w9SWSWR23jtWt5T6An
tNdwpGFNzxilwwBwzYq5qTReQ1HzggO1Y3JVbP5ZXTsCsVss56YmWRaXmJPLorq3OrYnzL8PaHeV
B5sDhbCDUAlMYssW90KV8mC3pyoc99qCx456t8W38fpHIYPxnOACypd7oxX3IXbmDTvQBgO+ZN2Q
MGDgVpNAOYUe3uBdeIj14HW0cGs5HRGbwHmedfJ6hsPc1uXiI8BGhCdlmxE88HIdE6w5k08aAF/t
DR4+XvaEx/czYK3vOQ7ParAS5GiSNypYrhZj+BECLjgMju1rS7jKmhKbK1dc8XEuPWbPxxDQwjyE
PAbZcmBE0qEYVDwqyu7TzeO3RLZAFG96QNXI29HgNdp4PbLUNQMasBJ14Yg7OYQvsLHCo9X3yQ4f
oD9zpOs5LGMn/kiSzDxDcZArrGDXLVCNChZHbhhOwBUs7h6a+11EPGI6qVgtYgTE07LN8/CmhGPp
By6tNGapX8XOhhVQxao9DlltQn5zpnzcOmhcqJPapc0dfj+rqdjQYcOC34Y3FNFiAY5NSx8Ktqaq
KfqLUGPd3dase1R5Zcp8fii7ZtMqy9gKwku+KsVxySEBxIu9q8b2wh75GI3GMO+dDlXCcOVTEWma
J4bviouOC3a5ZFTpLuMCLDn7z/k4BBEGpplGoJYHGefOQz7Ga2wriG8qrxb9cLaaoGY3M8T74crS
IKaH84WmOebR7uIa5EAEdqVJtpOeKODxLAry7n3M2nyDquN1yfSopdpp0ayE6rkNUTscRcVDO5Eb
1cIPLUkhODcuJov8UCQtgYywvzPK5GtkVbcfh+LajiZkCV2xDTOzPeJ35ysrhP3apZfCtFkx8KzE
scbt3Y7Ui/sN7+RcsEPnzbX2ed1sE0M9h4D8N37kXjLvvcdG+BUhwG4sCHobozD3QWXDddH7rU1L
ndnTPWzItoCSZj9nxYiLHu1qN8gsvprMAvoavkWyEzyIwJKhTWYRua9e3jnGYRHtl6g5loyio1VK
NdddOkBSsS8wVlZ439IFQH10yqL6vscijsuYkU7v25Xs+p2mTradDRpdmhEWzAWlGLegER4LfWA7
WZsXxC/wK/bgLWdUWGmyfHG1z9o1aWvOgJiEkQN2j/V3FLvHaelupCk5hkPmHai665LqYcRThnFf
wLqgUBXC/K4IWqrCHNO9SKomuGdmLjDc5NQUJhpR0qwEsRGGb0xYwAkG+8SJFeBxWXsw5fyh4PIA
CT15elfeN3YYUdid4HSepv2kE5lQYlaX41zigEV4yh0bgLG7fDaAUi+TeXwUPSuWZS62LS2rPkR0
bphGaN01jQ1YIaSQzwCAW0/jhdCrlv4v94Ssta8K+7h0leFPxvWgWlChg824mPCBzvqu2UE2PHZG
z0mhaffGaMCSD2fL19jlae3cHINqH2DT55yQEN/vYcGHAYmvyM3fK2h4o4Q6VhvVFz6cC8etwCtG
0vRL9q6/Vyn/W5ryf0ct/rNY/Pf9d3lNGL39q/D8P1FStgCN/CtR+dj1TV/97dhm78XXP0jLv//J
38VlaTq/1rJNaZm/ZegtZOff8/XStH/RIWHaa0v1Kjz/l7psWr8scKTKQXw2pXLX+ur/iNeb5i9y
xSZEEcMFMoMu/O+Jy/oan/+veD3fxzIQfywlhHAcU9f/0nFc8RREcMzsx8aSX/1SXlmJ9WCLpvUy
erX8IOafxtroODxGVzgof6K6CI5Cm+F8Kx5OJzmV2Q6jxCXNG8YmnkLOqydTwOHDtMrqEkGPLfCW
6XXhar9WAeXoiB9+XLLTnjr9ludNstE7h0NbhL0un6l3WNt+BS2gLJ+1fW461Aw1OTblAupTi7WG
KibW70Ic9T1rlujQRuq6MKr9FLbzJX/fyypNH8wlv2wHXG4qw2vVkr9SpkkfUHAOXXfGlQwmh6dV
JoxbhVDJpGreiuouj2S608v0wwoMhMWCTha2YMy/BEvI56NZbFynugdlf2wTB8itcSt7MiA9HkXd
xt8Tocw2OSKCOUdnVlZnKzduwyyhqiB7I6J44kl3np2YmpssOjLfeE2pIE1KDVkOULfVMuJkWLcK
iiXGNDkE3VpKQMkfmoptU4M9k8aqQ5Rc9p/JC0Aegi2YFvVcewencjT77CdpX2wXMSMo7hNhXsdL
yJBvNEdtZDqTR0Nvn+c1FZMIIg/g5k6BXlJmE1t+jrM/ls5DC/cjj5jYo/le6Py2U2tfByznZAjr
VnXWq1FUxkamlzr3t1qz3qlnftNM3fEjI/5xp+hHFNEbXqobVd7EEvYHojNJsKXZ9hF/vURyMp4m
Gn7ndVRf3rI8eOhtTERycUkQqp8gdF6j2HiBGv8T6BULaCd7aIi+JNFbmdS2Nw/UW+V295nLq8jm
zJhXYvSxoG9AdH+FsYlLMX3MBK+sqOPqBsxnOLk3XZp/BGrEpWAV53ZBqps7uBJ0QF9HbKp3RC6v
wbWXPGvLTWgIgVJX78vQqNl+cuZOKhT4xJ4bMOHVXR0QcRiC40yjue8UGomXlHOHCw7FX7jr10Hu
+j3BCUhY8WcxuoikenYLmW7EwaTf0p+74qJHH6fmG86669qgcaFifet2S3N0Q4GJgoxxVGMR6NKt
tPkOScz7OHdYSc3ReC7zvdViwuPEr7UNPnTWK57WKlLeenzKV0uDChcPN6PYVF2FASS6p9OkRaWP
v7TMvHWhtOHBNOFjQUiIc08ro59Ci36aOv7uD3GFt5PQON6rAcg5niaDB/CmDQEwTsUxVLBgnGB9
5yIsPt0ETZwSgCZO5+0MnHW0OFPxyYmZTSUvDxXOQDR+CPfcWjuVEgEhJrx4oG5uRhke54UdS98k
7qZ+KqWbnaCKAZ6K2FaTOOSWhdNmGK463H2gyWh9lkl7A8SfpqdtqM9PYGTN/VDiClV0YkcPRltF
26aA+EGQwXMKke7ssAjo3lxZdv408uXZTPgvjIiCD+qhFLyuC9HFQMNi1MFODrHs1sVtfGjNwKKa
ghmR1ovSir+yWHErtK9ZcoMhbFGGSVlFmEvPynm3Q66GQitqbLioEWFl3o6203pVpR8xuN2mjJKD
eew6En11KA5ja98JLDEHpH+EkowqRfWk8+Jv50VwOm73XecCfldUUdJnbSzFg20P+rYh9k2fHHlP
mx9TxSUG74ugb69iawYbnaGncbjaNJUsdhN5XUzQ8bXqMELP8sk16XAowuAhqJOPdIx9NbT7oucz
Uya8EarEMQme5vTbBSMEEV40DBYFtA2TzKkdTHZJHeEyqs5iHK544tAuo9j6SVypk/UadDZYjGDa
yLE4cgzBKlZw5wHVKhDGgEEVyZ0xS0/1/ckMYoQdqhH8suu/W3RX1eRo4rlzBGt+tkp+K5BpHCLL
cVtbAGM5yk2Qz2tzeCFacq1z4W6auXphqcUiQhts8iuldSgZ/+jIhMvWFQ7lmeVb3S5PyoajPolr
eiuegtUQPY9E5kEm4MGHOxB3BSIiPwFXEVNgSbyQBxU92GCsEsmHJLR9wun2pmqJYGJibeKy9iMz
f8TwzualMLxhtOixX6Mw4XNr4TrvCrYNGgs0W5vSzZSRWnLWYzv6rrjSMYHjme2vQie7JCJoeWp2
6eOpzpIaDsvOH/MQz4eraCTi1RPjnCF0ayxHKdfUUWFIbazUgqmo/N7yWTUNsBKoIG/KM0axqzrj
eqeoKffqiaq1hJZDMita7IUKGNmc0bkM7m3DhFPSscZ5rlFl4pdtbhNHJQ0x9o4/m/KG7BRUOcEn
TCL9lU+aDZkhRp6eI3rg8Fw/xq28A+JNl2uSUs014RCdXG8FdnlMFGqsXhtAZ/iBTTL37dS95dF6
mQ3qvoYjLofcL/LC9AKiDvnos0AgrmQ151JqVO9oomX92vyA9jrmmoI/2KiHGv8el37EVrHHCUp2
dBfUgmNGct+xSD5WVXTC38MdhT/dkgXeiWDddZ0IDZEOdZdso+rmpZAN25Xu09YXX/X8rrHR86Et
ZlxHxb1qKnCI+Ioh3ww3KuJicBE0NkUGTxVXZ4zEl1v2Dj+9vtXiHJPTAGdTdDs1mPf4/33Cug8B
AvxGLDz+UE9eagIEOIyvIzyxph39BNbM6hL50k/kbTSUH6oaOiLH0DCyyLqYbPuor5e1WKzj0KsH
NmsIQVZx07Z0EqZL+jEZ7ZVMeGzlJi+O7r63YTlsdFft7YVvS/IO6W8EWhfNT5ADf5YmekMverTU
SzUFE2H++ckdxqupXjyZaCzWoA5vRtB0+GN3ZZRdcqld1jnflAnzmmH2gg0CcxJwnwa3qhboT5by
C2Lvvau3e7dzLkKOLV2aPglteapazrFA8Kihy1oAMcs1SNeH2aqDw0T3iQxbuA4O4ISSYLfEUpTZ
es+BiGvRmaFq1AKyipNQKkRwbsecTN1JXCIXCds5UCV7qJJRHlsiKr3bVkeAfmyvnOxgVgO8yrUR
HA+qDMJ5ix+E+xK+HDfaEQxtvcKe6J5HSIsF2KGRxydIJufaqBgSE+uQhlCcw+rezYs33Me3vbNN
6oCTYFuvG+AI8wHNiagALcuK4Ntkyy5HnnvWglaT0gAvAtymmuoOPEQxvUaOx3PG2NdYUNGHtzpn
YE9nycRp0gA3BZV+ZUQhnEe2wWY5/RnZWYQNqxocEJt69Tu4Fj5ejWY/rA3GqQqyt+rHwC1P2MaE
ow1KA5N+49t1wvpxyX2pdItsCSaJsEF+px7a+mpB2u/R0Aw6PxrMBXc994hw4F5VaPyI0eh8YtwP
dMsODS1jPNenDEGUxMjU1gSzdNp3zPK4DMX9YtL8Z6VvlaTZpUBXDyvHT6z4g+h56yGnQ5zq2O3N
T1pnM2YNV8lEJVdymIaJahUDXZ4xb9gYpp4Sj4GoSwAho1c944aMlrPpHO1b1M2Ihz2le0UdCzd7
o4H0ZUhux7L9UKZ6cHP3M9CiLw49X6EheeRkI+1wbfY5sukvY0RUSstctpctxoWYD3UwFWdK1J5m
fdr3DgipdRspBAPu0BPQRPVAiqEg2moN+De29g224uiMxk1wQ4nPlyY0VNG8wJqS5298eL3RWrya
/aJXPoxR+AWJF2kOhSOgBBPYCEJpoWs4WNuXaYRLleYvXR68Sd77xeIiEKHNB0nNT1OandeeIL8s
+1Mpia07evJiteUXkt10LNo7LQUbVIBu1moeYabVfA5cJXvbGs644KwNd0H85sAyrPQLhPjPPIW7
DvP90gB5lMCMAnkLtzfCR5T85FGQbETTg9HgValtYXnHZ3MKzuvniv7XTWA73BBicF+NqjTC8Eu9
OZDZ+hhWk2RtKe4ENRdvNp8q6vuofMXT/R24gLszLfn57cXWsuHYOiGe4JGxtIq9olePfUm7jDBf
sR+ygkrj7Jhj2/LYUT70SGE8FykbEAlowvVtsBk7+oTbksSt4xF84dbEQ6KYOSwKu6kZtqaHcS4e
K26hflNjjhggihPrIdkkZvjuxVOmUwFYgdDbU667TQQhnSU8mdHAoVMmb/XluKQjlhdGrqQGm98S
4YkYt0kk4mrg9hWzZYeXGtHHm2jsbLVi2QcRKYPKde+D0XOhGXWX9ZST1tWyMwOB6QshvcZohg00
FCJc2vSUxujrix5f9EpeVwXbs8ZVDyEEVyd662ILabwasFJx+4mzr6wz2bVcqd7YYuoy9oxMoKSg
3YeQTf2wY8C2zPS2kz08WdGzwg7Nz7Ye5+369Pf6dnqygD92M4eh0lnXBmlF0zeEvSVrX/KiflER
g7GTPIUJH0WrYWSs659Z+qXDka4P4OaW1LkUmIPDd/wCjs+4bG/S0n0Ye9tTcSm4He+ShD1lEg8v
tVovZBFu9Sy7tOvlyeqP5Yy4lQzlGy1vNEkkrYfesU9To/epSEK2C79Iib2wfViHL9C2hhYRmZju
ap32THwBDrcWncekZUEBnMEU6e0teA3o4qUydlZcPc0BmUTctnioCTB6moElJRn4nxru04azgclz
OzEz0EgD2VHNva8mF/ZHXXWbwRK3IlG7wFYvkzWO+1ilb2M5vwAy39hFMHvruX4YofnjZsM71dyP
rvMeL5slHqizb3mqxNH6jDbij0VlL9B9L7Ocot2ps1hlsJVcYu7aTqeVXihZIGcquoeu9pNDTZCm
9jo33Ag6s9Y2S/sFH4V+LWThskrf+lZezZ3x3biSJhGCJtsca4Q/ZupWhVwvBoW1ZW4SpcVks2QQ
pd2YphamqChwHiChtVSru08hVjQIrwY18GjE1rBfPhgaiblhcNcZQCwbogNrVsADPGo2rdP5i5pB
kFb4gMHtcI0T/8gCk8lqfZIXIf4IKkTZhGC3jawfW06nZJCsOsgzbMx22ifd/GQWhsMEz0A5TkwG
WU/Uwgk13CeaCYGZLwybVxrJOo+TnOVhfXx2I5cjVsGwOVeEADWxBed4qKLsdgmbe85DJ3dWD1Tv
3sA2OJiSQS4NfAzH+Eb0CSpRCatQcSNQ4XRhtDeT5VHcuK1d5qFY3DrAPAbNdPzf1MB/Szj9px7a
f1BF/zvy6v9A5dTGn/rPvbh+En9ACo3/rJiuf+J3udQ0fpkSSA1Toy6hfoo/5FJT/vrDnvsfFFKp
/1IMdNwYbMRUnVTSHzKpFL9c4bqS/JnDGc4y/i0K6V80UsNAUZGGQZjMkmT2TZTaPxtwJX11mtIM
fcO57dpaOBuFE/9QEnxWEfQ+bsx/eknOv8uvfyv6/FzGRdf+n/+lw0/9syr7+09UJlUsuhD0ueFJ
/vNPNAxWvTgJ9I1rJDPBP9SXgYedZ/fJD7n32NcwrEvFuaGBr65xClzWXASA7Ay/THhncAz05mqt
AuQmaEDjIGG7o7EHOI8Mf2gqMTb/+ldef6M/6cj8xgp3suHSLG0ZuKJ54/78GzsE5qn4o7B8PZwa
uYk5kgwgv8G//jFshv7yg/CCSYGG4ChdupIf+Y8/iM6ZONIbmxxQMUGWI9K3tfd9oD12JiYWjoZA
upgEPNLdPr2m3IqrLeBy4bkJIXmt3vfc3bzOyL402/JnKwpOrotrZdGo+VrCogOK6GLjFeUN7VIR
PgcMbkG+B8BEMmVs2F/VredS8ZFzI1R1Xx+L/taitBs1MucEavT72tRoeXMBedU6RyStTMg4sY3C
jKNHXeKRg0Bhtru9XiwAwdbC7kLvTuZY1HtQ7ROWizS5CmtW71FJmnREAMojUtNs4z7HuZHb1JUX
RVQlPtmgN3Aa+aZLNW09gbS7JKBq2mjK57gxkCYAG4zZgoGzYmiJHN3Y0POWLDMII8GSqoHu1Ogu
5xiH3Z9TyOCT5uA1lH+bs6EitDe/4b6lMwuIJPGGS7c0UPeC8dxLlId+IKWRuALyZ8hYplFVwCCy
lCddc7ct+yoesTFSti4TLFP1COYuuNWH7Am+0hs1PEhRNc9x4QAuiBI72kf5h5uEZ6wI4RFl5CLW
kaHX0wyznvCc+jPXo4SAN+67SdP8MqfOJa1TKGHwPa+KkWAuUS5/ajE5Qc5jGCqWxR/zFje3VV2b
ATneGiG97y3jCnbNmVOPts73T2Fgvbsy+xIFYreZnzsUv5Obatahp8ykXcjhRFW7YrzUlRZZd4zh
2FKE9hrV0ArVYuwTip18sQJsMYA7XIzFYcXtWeTgQZJqiuou9nbAhsNXfBrp1gjcnEpbXXsJEUgH
gHVP2QottV3UUGv9MkujTS5PW+uyyAbxGBG2JuQRvsZ52B06mk/4zfnjSea+CfBi8M0N65wW/cdv
/znre8Hdo5kQw/hmxKB8mpbYOpoYJM00xelKW7iNALoGldkLpMm2qeuvOXamLRvuwqs6ajtt67rM
mehdh3tMvUwPnVU/G5ArDA2GLTFxjv32jTXkJtWw9AfXVom9aHnK/JxKpX2D+RHTLjMuxDQMErFz
0fYY+H67rVFNeaBZ4ickTVyW+X0DnXhjY5+C8KaDgUgwjq5qyVKKJ1IJkMoImjVFeJnDUd0ABPlx
JutaTpxV4oivcyC/c2sYPBnkW9b35Lmd3rPy8IfEde4NdMI5Et5v23CsbaIFXRlmBjbP9Cdk9sWl
y1/U9ntaj/2W+OApRXXjIIirJJb/l7oz2W5cybLsv9QcudAYGhvUROzBVpTkcmmC5Z3Q9zB0X58b
9FeVETnLVaOaMFwMf3QRBM2u3XvOPq2JG1gHRuA4mP57ez85MC2I+4nnFGMUvhwWlBqb8nK1ukow
rEaz8liMAy/+URbdNlJcQ7MAhmsTlEVTWeyVje4bKtfyS5KKa3Ikc789rnUaOxeVovypiJqIR1JM
eL/SONgRXxk75pIRL3hKE/fZQtO5Xhb8xz89kKb298TbY+EzPJqXXSOvmktvBtIdVx4jCD7E+knZ
CN6WV21yro7s+JUezyfdz6rT/jx+279PVMpEH6RNgGCeGKqv8d1+1YV70QYO8QbvVzR8zKNOiZcG
3wQR0fXyuZez/dgg2wpNBfc1Qc1ct2YkZbPt1621/KKR/i1zjatw+rdqxE8eeYIBPx9GWb8BKf3k
3fwMbVqP9LtR0Mkiw2isHdBnp3uWvl+E6nrLV/lkkp21Dmtu3speDDJ6tZIDZtQK9ekaiiCKNbRC
/Kj9YPlZTrfsg6DPOKwSFLmVCfeEsZwd66g7ehNRzWiB6ifLqVgvaBAZ7mcaNj9SlHhrTSsgSgpr
1SGQgXNEp1wgTmG1z296xsE6iPhHTeWeiSZKCB8owZUxcmJqQJ/mmCbkkAR9t0vJHnwq+bZAO3rF
prjsnxlXxPbGdyc1n4ei3eYVrw4+LUrE3qmDbOU6d5T8ztJjB66RE8o2aqewiq9z22zYt7E/IBHW
slPJZHqftphEDIrlpyC3PobcIy/Im7RVzJnP0QjDLqYTkF65izhrsqJnK8fAY8P56ItBRUjkhP4E
0muPVJNiJMNUUcbyhYxNG3ifjUa/rLZjw1V4XOKoMn9nw3AQDUDHPu+R43LbASUihtc6PeZWOl9D
2GQ0DnCRz/kA88AGR44mQ2ncZuGgZavgTQQlGpjW+xktcehZGZ+QUrOdLuOp2tLQdJIENMM1eywk
0Dn5dnr99xJiHybQ++NVHv9clOj32OnuYlkButS+CINbYWpP+JIUidOx8DE08I1MyZrSbGTCKKrT
CuvALMYYV7D6WaRvVdHjlAKaMY8pqs1y2BkVwECYSKsefS5I7foAIewPztCMA0YO7ZM5Gcx5X6Tk
hqKx37RddH88q1S8FqWuM9Zh+G2R5gfJ53s2s5qY06oc0XuIiM+cHgYAH43zC8tkGer6urOn56Gp
5U7afI+QZW2Hqj+OI7OWUWfmkHbDZ9LoH32Lm8fMlmZs0gOWx7OMXqra5oVu70WC8r8KMVCTqQb7
T2Y3AAy/0jBSW9d29I2ufzqpFr5oONnJCSl9PSH6pSwMazuGt7q5NBDoy86od7ppgJloO4a+FaVq
OGBqLU3z1IGtWScFqDAoo1uHb/8qAeeKAAxxeaHQawX0tswRMoJiJVxjUCZN1fGuVZvJk/ocgvId
zcKqq3W6MznQVYu/YOgCaKfTs1hOOIqViy27nZOrkeKyYerHwfOPQISPjLffUWCZK91NMHdTQD2N
Vu0b3rIHtP3dwfJ0GnJwJm42sIgwSawCIoas5ao/Fi53+Z6VRvZrlOK2LMRmwg6ZLsvgXBnJKn4L
aoy/pY5eMbWtA66c4Sld/g66RG31WOINXN1tP8i9wpcLl5Bgy3FaFnrevglWTPWmwa6qxZuqak2/
jsLDoiccDbM+53oLJ1QxG6D39/fliDn8bszkObvKlOt6/BC0SxJ+dyCW/FoaZGHNDO3tY1tmnrmq
JZdXKnONgSfba6l5D2PaVG4WM7BX7fDicXw/TUH+w53F8CJafHqWEUx0kXxBqLKKmo+5ZX6kIS/C
N5TF1JQ9wC1rdE6xhSMwR0fAIn7q+to+dDiDCmARXWE3ZysiLHrUQms1NuVZwo40VAnA6Y5mmOTy
JvoiTSlbI8R6q5lt7JxuOBBatKi/QGJgV3J048lkSwjtCRbi4KzsKvitSDxYjfXvzjPTYxZNVw6N
2koShrhkctHPZM9HTVDX4d7RWaUt5fBgNEfV2i9WTWZt2BENR2/s1esgP+Fy4T/HUbNVGpZ28kyQ
7hFynpLbljjWjnZ9capfbYpfJjh09p0SstcMtR49jXts4jMUvnyjhwEi8upDwzSwM112Bmbbqz4Y
sk1kAt6NFXezxC2Tl0zBLBauA/2vye3Q+5fTdEfrtY/oow85KIwA2hatusy37K6jewF1YYz6187U
41X6Z7YJH817bt0ohuCGD5xDIujd1A3PKPuaBSGUvUgVf+ed9utQh5bRsYwEA01wF5laML9BBlab
dABhgQA835tFA5eHrWTjlY53x03vZHa1KmKc8boZzTsv6XfFwLZglzjhmtLHO8J6E8Z0MglVvGAb
d88MJIlSqnRw2159nlNn64zyU3XGcJAkGxw8xYW3VqkZJjvmahD8e9hlpGFwOojG4Y5xRu5mNANk
YVTGE0k7xUFKCp8eLapvoAfmHde4hyIWJZqg9tZwYnpt3KMtbbYPGYt3T8Vfo1W6VzFfODUZ8J90
cOSCI5WrcndjlQDhDAvSYKi6rz6O7oWT7h1gGqu2tf4MYaFuRjS84CKiwYTxzmhIzJtmB5xha1nI
S8gc1Zhu78MCiJOGoHMp600rZJ7tGd4LC94R3rJcwQqy/GxODnD5zAvL8y6e1YUixVn3sEIYa+5G
L5DHoAa3BF222tQ1JwhpA5cpjGkv8hxwdkhcN0NrvoA50bupNb0m9a8kQILQCfncl0qeJZHZUUe0
AN1MCq6tdIPyBpo33MaMClgcgzX30S4wrG7vGum3cB60XZ1naydPqRuWoL48KG0sVlLb2zQZnuq4
O+i1Fvl5G3wDscToPa+L24BHNgPOB/5gwuGQJtjmEwDbWn40mAusvMArN+YwXAVqX5IkRiavmrr2
y4NVetJ3xvECwh+BSd2anJUC55jhFg3m1j1NetX7sAIoq3rl16ZQvjfoDXIr10E2nzKxN1Pyfxkq
GBWl+CxDzAnjeIS2wDkA2n25L8bet5FyHvuRRDCpmH0XemUcZavr/oClZ8zgjxYW/sA6PDeoDHA5
oSybNJIeMlbL4ZsV8iU0PBor5C7usa8xw+xJ+iZzkbJpn4ThHWsNhA53Nq4MtONL3X61Tev5LVyz
kmEfYSvbMhvP7VzTfZ5HYjwKyWGgZ9+RxdujG/I/6jH+v3QP/60N+f+ROJNC+1/aRgtP4B9OwKIu
/d//6wUY07+FJD3+/j8dxv+gs4hYGFMgGX0osBE8/hN4ZHj/QRNreZIeH81zg67cP61G+pL4/JdO
nFj+R3dpAf6jyIQS4OiCPiSF0dKYIibp/4AObn8bZDASuNAgEv75+V87f6jhlgbWf3XSoAqgBTVQ
IrokMRJkZv63BleFNDhOAZ3HNQWnYUbBLh4wsPZLnHohf6ghHF5iezt1hIlSLDZM2Z8Br9mof+Nu
g6eXabotYGqTUfyrdYLJn1ROcKlt4K6fInQeun6FN5xspRqsbSRecElYfq2fe4dsexWHHeIrMjBt
6NxvBvFGsIOtd6UZ+LOsEb+IQ13LJEr/YaJ6aZuh+Mh6TYPeTkx9hwmtQZfxJgyMf31ip7u+YT8w
FNOQnlHQUziK9HXShLGZxa+xqadb0NoGYL8LLo/x1nf5t9TzWr+bZ3lFFBUw2qgoEBOUbFld3BtL
T09TFqQnjkUpWFjfKxFIcsZJb3NDR6Rzk3w9Cpe4FwXnxe/UhxvY6TOHjvkcjDaI3zIMfvfL6z86
WwzsfunUkoe2Zb7JttcdyWiJ97rI1aaThIcU7tCte0xWawhp/T4CWbUTqHc5KNEZI9H+N04FdXj8
ylWSHtuIngstIG+vW3l1ULTeLnoKVCHUcC7M2nSJktDc048NkIwoDAbxyD6PnQv5D6B5P5eT5j/+
hP1W80dTMGqyWmJBiwYBxEz6ODEcjEIqr5guDibuC92g6aJ3DgoRilzRamxqtbpBcQOLQKLjMMfZ
LsnZZNRQ6HcRnom60EFGzZN1I0sFJB74hNWo6m5vW4pxFKlv59yWtyzpFvrjwmmHndLstVkEx8dD
lxSUMYHws+FZL3Ad0JRgF04Gyt12IvrGe02gRJ9MzxQ7Ume+D/GHCDjjNDn2ABQQf39NS6pT7QkM
wbpTYptAsxal5PLYwAJXhawdOApJ+2zGgFTt2JQbcrhNgNj46B6fIqpF7/r33Xgyjw4Z7ohb17j0
tuoZ624bI49yg2Ava6Xt00UB8niAFkC4z+NKLTbFdZ1owk9GmghT3av7IA4FhwkIyzhlgPhvC6EZ
P0c2otIOuysejXOaIIgNBKyY1MZPF5oDoaXLAzUAtgkUrZRDOKvGOJl8bqdkTdgaHtliMG52fc6m
SIAOXgqx8RgMdfLmkEe9yylG1kASnqJkzn+RRlYx0GMo70bkARfFTWJsW3e9oMdBv4iAvajlDRq/
bUSup5Dwh1XTOgoezvL5aoXa9IFsnmfEhNvGiZKnyUoxS2XeNw1uHho57xdNEO/y9ydBEoYHfIfz
RIkBPnDCcwG1j7mu8ZYyDWYEXhv2sZ3gVkOk7jauCfQcTLH+MgyDu4K6+fgBoV+87nUsdVquMFSi
EK2l8WqU9qsywDGUZhvdWKqrD085n2OH228RhXqglxaRXvlsp16KnT0d9n/fqpeF37DsttfHg6zc
m9tMLwZiWb9ICuc5yNRvmZBLn1eiwEzsNkQ4cqKf13h8ELYsRUzZJmIz92kOWkMmO3SAoFaXv6lp
BAfFYTitzbQuL33gbIi6wb7mdn+84isKbazIqYguOKyGz2kAJdECer3HBd9bJxut02BU73xE2U4u
1l/dqcqf8hrZRf8zi6iv3Lpg1O7I+clsCutN69zfUWLW6HPg0Rsk1b2pLPjt5Ea3tKvGmyvqo6kJ
eYlrnDZTptubXNrDu+qo1YfoBuK0PI/GSFZLOHxNi9VvMPv+yOhAbnpjdq82k028QGSMmCG4Bors
s17hZvl7NbtexqeW/YEU3CY6DA1hbkiSb+7QXLhq85GF8puWhMkLKkcIA6PhN+D31ijTI5pmjfNS
Btn3MU0hUFIpn0kT1s6OioIZW62Xr0NgGYlsnthp1N8MWTV38PAJqoV0braka88TvEf9WEEi9rO0
+9KXL3lje6x3j9V74DC5FyPF8JDj+K+j4hX+g42k+5pPJlm1asJSKOLqXdKBoa7X271pIweuveb0
eDDhDu6k/l7oa0VS2tSGtLotcjfhr1qgNeKDWGKGiTdpr83ImuqWdrNVnAIJ1gmw2KR2+tSHY3kZ
FMLQcQrQQrWh85I31ZudQwqr4CIjGCXr8/Hbh52+yGhor4gojXF/WUONhXx+LnArrLwSuoxXNNG5
k7gUe1FeHzefV2zob99ZXNufqVLvAF0rqmGNqdQgmlMxNy1fa1xcEkG7hN14twb96KXMd3YTSyOt
5zL/TLLi7IhSfKmuWUvnV+5q+M3NmP5n607bqmGMDz6cJDRv1Lb1UFlvqJJ5Qx4YFsgwt46z/8r2
0EyXYnoN4pk6P1PDORricZ8adJhR0r4K13T9tm7aq22l06LPA6v+jHdWXTjzM16H7Iuly2l2ReBy
BcpxfEZmoZ50tykv0/Jgz7QmJ2vadXNnfRsjwkmquf6ui/5YufSIEcUkflq5xjEdAe55I4cNAHjT
y4AfIYWuhTosmZrfuunrUalvIzM3d21KVCFhs35L2JNrRe+2VybHPIhwgHM2YZkjSc3LqmDtDtLa
lyQP7AMnrz+AxcHZGLxfZVzlP/7tD+HirnSRj3Iw0wpCDru12QT9VjIUXME5aK9YGtprzy1yMsxw
m06TuXY42ewSkCqnZsR8C512+BE5n8ibjiHoHNIZNUohKEZ3M+FvEqGSHNADwRJ1ab1SuEYLR26h
DAGNsCX/kkZcjW7R8q7xAr8ZWYNzBgzCpDXmztS95P54WJ4ChFMftKp5lgBBtyJ0vnuqvFV0pfBk
9K8q7/vXxnOulgzkJQhSZiCZW/nQngFCa92LyDDljbmVIGRpYt+NUOPqUYVfBdlND/DrbhbiB98t
6fjhXLYHjLzGnvpUUvMIfY85EcwpJcW2DZahdR4I5Kaue5ZxL7DbVK/0BaP1Y72LmhByZRruHiuz
sSzP3WFuFQDOvHgHV0JveDLnZ2lO8a7r0UkDGIkwW73FXXsUWtD8CBQyfrLgzNMczMMpIC9mDMt2
T9FEUCFxM7dY1z7nHitwrwXO7wZ7rG551ZM1jPk5tQvnXHZm9URxU717HGfJnjNX9mCRBpNM9Ucy
6scYZOSRw3LFTKL6U7u99R6r3N6h6zQ2plOLd8MyNGYiQ3ZsbazNTuPREIoMoCCIoKuOFDjLS29W
HPZoxSa0qIQxbFtaPOtY6NHLPCjcKxrRKUl1cdPE/uaVgrmoWlrDTdABjYKILFIz/REsBO9o8Qm4
7Y8Rrj2GP4C+g9ls6Ypip8qM3z1Plwra/EAW5RPG59TviwnLxJgjkQrqYNeFY78ZyuOS084ZGEZM
HE1nJqPelh/sx7M9lKZlO6HVyBxtnJ1NrlxgA0WC9Llq7BN6uOHEjY+FaAmiGvOiP48tvSHGYFBv
Si4hg5gPBjvLjuCksY9C6PTYKhDlO3QOIX0HJqaMlJP6lW2BFMfeBCiT1OaBmJ9+NRfE2uWC7l6B
xPdGZDvoTgrMi5iUuLhOREj7ovlLsYXsJ+mpc2cPvHmaHs80BOo1AMPyDbssEsiwUYvFlfxAJB5+
NDv+o2h+PKDmc5/cqem2sI03WTeXT4r0EjYDQl7trhAXFCbVtjM8Fp4yZHYXDi0c3Sn4vfxhVIvZ
ytZeGmF9CxhiH0SQtVcrQeoaI1pcuyR5UXQk6albBopGR4p5232B6epeoQfl0JzgmsKxcs6eiRQt
+79/Wj7YYfai4+P5//obxngUDY65xjLUPRIoFyCiVxeKvmo9kDxTsliGtFHzTWowSrYsXe0f+5Np
9vQLEy6aW2D8KqG8cEqaKhKmsJ+jVa5XIPbbkx2V/t86oe7D8pM64ynV6ulXKxMScJaykiBtFHwJ
PLGkZ9deTqHYYr6M2csjDGBUCm4rt3Uy96+cZfpXU592Op222yLT6BxTOz0+ysJLvM2w0LVY94eY
cebjoevNCFEiD//yHM3KPcF836PKAGbDregPGoAWpy7P83KOjIVz6lsMadnE8MMe+UAd4ksvjwcv
TEiCBQYaZZBUH/vX301s2bMYpzMuS9jE1iyABGFhY0yGwDoTVWCd8dGL8+PHiC/YpgYooZvS3IGs
pD6B0/MaB/JXEcUkXPOvgrrDnmZwym2qbimCUrLc9CZ/l4JjdlgbP1E7AHQaApgtUXztpdcilUCI
iFuvf5myZIaP0uwpQxFSGa94kPI7IbHbv4Xj8pObkiWM6XFXVh3TY6W6m6IdS+LNdGomNCGbrMQz
REhrk0ExTXqNGN6+2UOdL5/ToEfJ6wEHVNDuLulob/5WXstnWDTd36ce3YSc1uBOc0h+7cIM1Iuy
wnsY5p89hg0+uOGkdXHzEliy2zuYTVZiVM3LzAj1xWOyl+AZZzgSl3cALwaRSZAHR5kSbyf4NTo3
4+zlGq+VqwyOBPqa+DR16h3+IyQJ7a6mtXePEkKRJ0rQ1SzH6sNFon3FueNsh9DSGABpxwyP91Yf
4/ojt6xDoJnOS488Hx5QWoY3oqiyTeKGIZNVoLeXjC4/w3z7V5ABMabP370Rzcbarn0luEK/9/W8
Y7pCXySOxoMXFN/KWQ+PymDeumZ+h6+vx03GDLIgiqm8oEpbF4Sxr0VBnumjgkafhVaiIs/uUXNH
tQNWXLW0uYMefY/m6D6ajT8ThNedbvfEGRjt0rpuGAgQo5T0nec3I5KeYjYnRuTzuA1H8FAWglp4
HpHs/Hqos52yarUFURWTivFswEC4anRv09yp1rmWrquJ5nb/wzGTZ1rPipEkhSrd4ZVeAaPxjBeP
iKc2NN50c2JEQBn9ZH8hkYT6HL5HInnJk+StsoOfoWdurCUoeZ7rU41PZhXnHPdFew8F81kT05Fw
j0nkVWtPT9m9mzuTalQUSI7JjSLE4NIR/QbEjixmoTboyv2203dTk7wZBiPx2GqcfT57nwlsPZl4
b3pp3z3sRauYkjwImteyj82jFsynwEWv0AxqWrm1+VRWsqEBBJ8PhXvDGRpBjjGyF3NljrJPN11f
Bh+Zw6ZSzF+cJLDIS5KUG2P6GeTk/eatKYjTkEwvBk6zHSJ/1QG2scI+Pmf1LyPOoX01pBOI6dPV
Buvk6LNOitFJRSiu5+oizUgSHkE43mSbdNlnlPYpxgfUrc/W6ALTMhl1Z8zUKrUtUFT5RW4gRh6H
q6ySFn6Hg6nFiYt92dULxa4GneSJPWYumJYKqk8SGHfaKtwdgfMewXJ4so22O7jFoL20Iv2MZ6iT
EQKC0CMx1CzSbeBqoa88YjvJHK7zQL+Cdzauvab/aO2ccUzlbFUKITmYBnaJMlHk/Gq7tA53aVtG
J8mGcqppt421AWSaL2CF+I0oCwKXaI5txK8MBcQ2gbSAH/kA1KW9WM5r23jFUZnIrly9eBudFtq3
fJZ5K3+35TUjBstVk3MtULI92Y03nzR8KAJjz6gBQsoKGilN2K0SQ3mrxBqfsyXkKunGNYdW/akV
hKbM5t0zIgbIuJVWqhoPuO5JtS2CfG3BduoliREELtmIX1oERr1H8GFWompLi/2U2+jC53uZLjGQ
QYCNqDnYbtSsTS1DUz6a7zLP7dcUEN5WNERlwK0o0QhhqqqnXJ47GJpx5Ye1U/pzZRkbOWYMcxsj
2tO7ogyximdtGr84Y3wlCWGgs2ww81SIqUn08JjrEZE3qK3U6uoIKPlY4yOsYrLvFmOxZUD8kMSp
howwLm5BPmRlbJIs4ExbBTvK4fg5S/22kMVB11X+RKYcwSC0QDBmoamuu0HsmgphQ4d99TyRBofY
/Vjn1eyTcokvDFd0UJrZPnMHEHE2T6kxXsG1GFZTMpXQVpodQ80vK6RzGCdGAnFaFxv89d8rr/sy
34K5xNOrl3eczSR05Ltk8JDgE+KyTmj0udY3NTThpmoAubOU+6PdQCyZYWe4tPpM3dq3hjhmQ3eU
pAlnC3/ICqjyWRfoJwNyHWMyYWTcMkaLP8sogrfWEubl8v+9N024l23qmyTAnFVfXfVQv7mu+Vuv
7K1W55dp6gaMp0j7iiK/9zHpSMg9Cx/dS7jKNUJ7aLrRQiZZ3CX80XfBoIdddkqtwD5o0ttZjjn4
kGt3c6Iog7z+F1tUC/3WvNpj++INMZrLpAKtg32rcD/jTucEOaMuv8fl5OtGpH3mQ8v1TSnFI2RE
ZqvTrZgc14eM+52OfbbOvOJD0936CLPD6GXGvB0uYy1qQVFZpry4387mpWzm7zLr3oIUwRfXYC3d
FKTR9FXrVrRlYJ7upqy7hpP2ZeVeci6sAd8vja0zpNBnm6MHfRAtBoduZAXkfhblU4rsjWZndqAb
e7DKGtaTFCZxMQObeueFd3GbWiYLcUwOY9Xhd5GTfQUClayG0gNqXkGJBahUkcyONH+cr/DbpT9G
7UtTwROP5LfIMC/NzDkhdyNkDO5rqvLfSS+w4DLYxtlCUE+LYCRDUMUXttjRHHCfvIxb021jysVS
XzmR+R7NJIXhtF27hTyGFmTyJsm/ZiWw2JZ0pbsa/4wwSbtFnINPsyY3tp28gD50pvnlUO3nPFhG
3CDdnPBIPzDeTC4GL0u7JFNgIDUakqMXb3QKVz9mzdLmvl7P9Vxth1r3NiDeP61GtJxU83uWtDRz
A7QsacbpdIAAUJb19B0w8FMkSK605BwfRhmqJ6bRtzzDiT8Xglhm56p0TfmGfTAbl31SGTVlMVj/
rhbjE5mvv+nX48dIrHRbzQgVE7RmN1DGF2rdn/ncr6jQxFMrr+lSS8Ua0U5124dH3R7G7Rz01RZN
3JptndxpPaPf3Ug0LKU4TXG6tEXcdWMMWI1UrV0xtg8zgdJWZr7xcu9FVjQHgzKHo+Fo4BXS4XdU
Dj1/Kmd4OdinJzuT4AKLnywpP+qp3lF1oaSbYD5qLCgrgDt/ZlH/GVxudouo9LRLXO5hlM2ticV6
lqeAQ5vpyvR6zRr8kUWabbN0UQqH3fOcMWrIyWui6fLJlA3YQiz+hCjhIP8Y+bpy7FvoleOCrP1w
2MTo7aCK0UJcPBpB12SJYJ2s3uqqtL/pVffHoje2hQi1swQ2xbIqxJZr9gfNKoe54Ls+GBKPYvrm
GHXpVzM6X7QYUPUbPOFE5kJ3yAOfgLOtpSDruRakJbsAeyD6tls8nBAzO0xBYLgZpQMCMu3fXk2T
3DL/4B34pUws+COtnE06oQ9yLL9roN62aUDoQdt/RCUMizxM85U5NOeJ419NlrskKnqL2mhaTyr9
ZGn67bmhgXUpvbflSDAYvhdCiYvQhUY4KWttxGp+a8Nuh74efaDLgSfX6Lg6XYlYllhLAASJ8USE
NqQNL/N82yPDlj2DDqaqYrKSAUrIsr/Hi1ptzcnB22NW6jZxs6SCeh99ROegGmn4sSxnFHFVz3cj
WAeFE6EY1/RDwdbfd32244yG+mqQBy82t2Qlqh1dhRDGbedQA08EQjpdcBNuuxOa06KtV2uYXFR2
SF7eButWxYnyi4pos8hoGaAlAeTCEZYjRK0JyO+ncJC6kMPxK1mgB1WqX+KcgFGG/qIlRBvLEFQu
HQ2lyutPh8JzNRtow92Yt1zZuAFsr9W21YixGJPxDqLHgUxgQmoVTW+hj09dXlwnhlW4jwCAE7+p
Nsx56RdZ8rScIOyyRtwReAhOFVnajQNnj0DbnoDSaGLjdfphWMV46JyqPo15dnCWURKn6XPiBD+t
hAZmFnY5ENzMj2zkZZUJOizMgUa2tGWYnlTngGBzvnvDxzx32aY0sKCFaFZRSoQ/3MRlKZlLbtAW
YaeBPMrO8FJWebTJGpcOXjV3fpWImq68/BhJeb3yaZ5kU5Myi2rHjm1y3fMaAQbCkRYAudRTeZhc
UlbQigRhn22xWl8te6wvwtXXWgBcvfPIP89UifMqwWna1reYIPAqnTxaBU3DjpogJranaAUp9R5o
HkBlPd0oPLKrjJLHDWqFfKN71iKPXmYO1ytpm3QdNCijJtsen0xb4/9wJRl1hC4x15i+L7VS3kIN
wGBGcqCob4UXlkdXgoScTVh+OnY/dCRiV4dyI02achV56NSp4uBypkac5u3D9CeodcBhYUvHFitY
HlsXhIPuShuXwI+iB9DoJB/WDJs67fjGckTMrVA+od7SUEPrjS9MSbc/T3wzCjm5mEtiVoMdYzb1
ZDcD9yHZ+73Rra8sIXKiEbcekjWlenKJEBcpwPgIijFl9GR2OHb9koB5xew+oxCt3jUKJNzyiVgf
HEP7iiY0XGbbsxZ6hNeYdvvbmOp2EyNL9PUGiKvUpxNzZJo2Y2AShdOPp8HUFKM9NkZCk9hzeSim
cDiGMtwjESwPpZa/P54ek1Qc0rl/i3tp3ayGWE078DiDFMx9H8+V3s6pnCx4imwKBk3vcF1IZyRu
BtHfAs5j1k+9MkecW/mp0qN0zYsi1AKjcH48zKn6IKjE2+mhWe1Kr+YGxjVxzx3R+k5NAM/jR9cc
55vFiAsH9m3OPPPdmYEV0r+gg6XjLA09sJipF4FJMwnH6YqY6XPOmYoq0w88ztk5MITtqLHiiAT5
QVYihyMMnUFrpHshBDomPH01poSVBurwcMlHYm5OlZ0Y/Ej8TYIOz7Dhzw5dRkjYXFqbYJloN0A0
j8S6bP6+nMQiTY5q3CDSHft38ORdmDBwNiKBrsHLbwQT5wB5LYjXgxeejbB3AYAgw4qDP/kygY6W
eZoQ86eZw6yVEjws8z/Q4EFdfdDu1jj0WMPZInS5CEX4UQzxPYUfeUTtSI6ttJM77c1np2ksUrqz
9O7NHeuVO4j0LPpkumWN+qiWVFk5R/XdDP4s8gync9EY4BJ6DrW9k5B2y54ebEFu1B/NNB3s0lW7
MHoMfgjrHphJ7cfJDG8U1bCrKtzLkyaPDk6VvuK89niIwBMvBs926RGFphP6OkZ9UEDddzKg8p8D
flMdO/Vb0KlNhbJt0XBgWSiA2zzapoVatqs2hGPRuedkefC0PiPYvNrXY+Ue0QHCdEht8aItWo0h
Dva9pprTtEzAAMauMqNOVsmw0P2Wu/DxEmYW6luj5wwUckMC1AwJo509MAI9NZ0tG5dJFHQK3UMk
TzVDFGVAzRJsTVkbftkSAPx4SMO5qhC8K0T2gBZpTNMKWAta1KfRQhGBrgvKn4GUga4LA3TI+MU+
R2FyKboxuEy1SeoBh6/VX7rEVKOPcNRvhIbD1qM90RVmdsrcwLoYzgyNa9zlNsFQ68geOUoA9l4n
biXXj1d8PGi0PddV0FBo1UYWMDSU+klqecotkxxHcAm5aZ9FZ6pt6aB6hbGQEUdkNC9J3EE4fbx6
h7+8tsF8l2lgvIRBQG8AuhAJHBX3kVPJ4Pj4faUexJu/3aVMgKN+XHd9ue7tVk2kIEaiOpakGeBB
Rhcy03d0XH30CxcRCQcdti6QpHjta9TbgFGFWyyt6ZT3bVbxJrL3McmrL3Vh+JUc6msgDYI5UiDA
3VSMwFj6nKDMYfgF4dreTLj3T1X4n4Sdx3LkSrZlf6hhBulwTENLMiiTyQmMqaCFw6G/vhcia1B1
X/erSRjJZJKMCMD9+Dl7r62DswuSfdVJ1Z9Uk/+MuqY+eEs/d4RMuw7UJHalp5unLoxApJXeVech
Es37U8+TOiRLpMzOtSmI2+JuIBgo2QIFBSO+ZFQ7mWuxWvJRHZMa0AVLxon242vm/rz/FnjGw3Wh
SywqI7WIjjjUZJeqb57/rpataRL4WWT8scO/HiL03GllpWdjgtdUZBmlSgRGZ+yi6qobGtV/P0oj
BwBwjrWa9wDq6L/eCGJQoNsAFrM2ZsY5TtGYK7PlchR0poJezmtRotG+34WtR1RDzTTBfsR78QdN
sfsgl4deUUQJ8ChMzJwnwwsQuJNxdmY6Rnfbdr7JAZPW6HTuFVfcb9skdosJQXJA/Okz0MuMK/U6
IAmHxtKcCGNPI3f6KJvyIh0jf+k1ySQEHiHwpWetc7ihGuUMkQxcHHTzmO6fUo4vXa7FYw5cWbRM
dHiNzE3cmuJg4ePflWmB5Nsvv0ofHtaIcAs+Ku3LKZ8yBORldZLG4qpbGreUo5d2YEZzX3Y50GWn
v/8gCbXLjBj4GXa4DUYaNEyQyOKgcsG63Rwv1U99PwMXH+eAezPL11FVdJfawrqL2oaEp6K0t+hw
ab34haBq4/KtkbsdAb/ER9XK8qFbxv8JKV9rskHWbavrPcRl+Ybs4hl5RPETh+X27yLXh+pjsICu
CAcyh74LdP5uJtpV0clSyGR713bZajq8vR5qswaJ2q80fIl12B4GK9M7y7Sqo1lxwm77OKLYWjrP
09L8Hr162hDDET9VR8Ac3dUg4PASKAh7dx3aXQtV9yO8jUZt+gG1mCCq5HIXEdS+Ga6HjOWZaeTv
yBmNb39veTmW2zgFaRtVEyZCrHMz/OnN3ylPQEoGTnxm3M4y0+od50Zs2MXkDU3zzPhm32dBIi5/
GT4GGmK4nu0gQt7CZ9FAaQ4UHekNg7e3MGp28YJysMx5pJU+Xj1BClhelvKMOHHTu739NhA+eN8t
kbHs7v+tLtJxb440Bu+h4/cdE37ReFUFndjMsNtVOQItc0fH/gyET9y2s//7ogMbpum+LBH3G8ZC
fIyFW3Wr3IxdCnx2l/sD3uhi03dsGyLp5w5ARL2frdh6G+3iOcrq/mfkVc/RSCeOaA9mYy6+4zbb
FW3AL19+/gykhDMnPjtLD9k+dKvhb2E2aZrgbSamPS/iD1cz1TCRVlmkIx67xm3eBx/uTsawcOnt
2016E17EPg6IeybU4IX25fX+lONIDAe7m77+rmWWNx3ZLAHnLRtyC1MWkyqjWDd01qGs8+9V0j/N
Uzf85Ni8c9xufLurisZtK+tTyxTtZ5OgKpAZTSPekX46spQFx0HDxhiq8I8V5S0MJ4NCpWDo7DUT
0sOeU4AMyOpJhx46oeGh4WwNCvhAFxNLDihzy+FwPCojeU2cYd9ycN5a8lQysL5guQMunDcvhm0h
V5tMXq4EQ8yudct4P8xwgFYiNeKd3zrNybAIWfNGjmws/izA3oDQKVI7a7m8khEpUeoHR6tw5LqL
nQC29VDtwwxFjIrIqo0cDxWlJ8vHbDDmdVXA+pLKNPfaPNJpr37cx0ndEPYbLzK2Y7KY5jQ2tBXt
tPog+8x/aZz0hzYa9ZLlJBiPjbMbFr2VN9RfGIKci2P1L3aeMCM2e/aXKc5hbhjEBxstUC98RSTU
1UymPoqhHSmt2uxQLp+SCPky0X253v+GTIiPbBLZmQjq7/dBt2vJ+goom/l6hWvUdacPsyOHJkvD
r/ukTlCjb/pacoqgj3QbGvx9gaDJkChfPZQL1IVZBfOGyPIeeqQGiHUkPfOV5aOEAK76Lw0dqWea
VpZ9MIrpBydxBw1aR3ysM7BONuNV9jOhm60Z7GZPDLw/3Q9hRPPB8Oh3AXuX29pxcx7Ag23AaREa
tpQE4JvGnZuSZ9SqWCMMIcLADx7+LpYxEt8hf6UjQRdt2ZeBumqm96xvaOzjxc5WPQAT2mnrNOm4
f7wrHtMULnzGpGef0rG6BmmBUA8z59bw4+hRVO5Pi87HN3om7rEZpMHeH+D2F84xsc33wcXVMnfp
L6OI3upQ5O9FWWJ1kzlRRZafXxw7OBDXXP+rCnLttrmZ0zdQ0ckHGIZF1l89QKyA1zTZRJO5SwNs
cDEic/exmoA798EU4jgxEFMQbrUsUPeHZHkd+fGnJkzCjVXlN9F2ycltQ9b8ZHqL52L+MtHerDoD
E/2EyGFH87F8Ft3wqmez/m7V+YNOKewxRLhbaxEPjsQ+D2VGbmicJCDkZ+aXMVEk9CLncyqhJkrf
r2/N8P1+1ED83N1KABo3Gc0FeP3YumSWsi6FYf4c7lK7oKj2sFbkFTmcf7Vb278q3EkAJ2wY/l3X
n0a/y7fd+Fg2nIUxrnMWULQOu2LRRQK2XuF/eQx9El2n8E8UOagaDGnfujBHkbCkxVctkxGkN6FZ
2KR0xO/atewDx2t6wkH35CzjKp8ZvW4MQOd5TyoLOAFVPvQYW0ls98ytQWZs5Oc3L3oWVkBjltlO
KIebRbTXy5jvPEy52Ov1pvJx5eicpRURDZFvc7qFE0Avg/ZLmpDLpifMfpJR5uB6HLKZliP1hKuR
C5VshjD4QuIAnHZJfyhyeRCMRI36Wsa0BVr/OAWkzLhGdi1BG3hi/KD+MHeZDK5cac4+8tuWOhQd
Pfo6VkNRHcifU6cgvuVJaq5HiYCLM+pXG4lwE7v2b901fxRunr2ZEtQxRhsCub11HKIrYnLwQ8zG
vu99n6TQnh5tLL93lK/HMcnONjFfJXrRFWLZ+lA6/TaOfDqS7ZLWUHd6NQt0HgzONkmYvKg8JmlX
Pk6+feqXpLs5GWnofWkSs05Ip/dWLjWgPfBrLZ1ngADFJac0Q/z32w2VRCE/C2yFdb8lCKhJf0vL
Jo7Dsm5tMD34A2d/zzX6/ZDAHIrQygGq0i9gp8cj79V35RHT4/ZNepT1cOx6z3iujWjRZ38rvNS4
eLV1CMo2ekT6bKTNDJWAQWfYfRUjrfZeWNgN1NAcG9T2tLrlskzTBann3zCMSKW1sV3Trjowe8GU
quhd13GymzLTOua+WqeF8zIdWNAxBuU6PBqO/tn0aXRIG4COIEorTvfZQzUMBZIZDoDwNYbBMXeo
PakKsCnsRt9wt+iI8h1Sa+5rsY487oIJC3PXm97eRWDS06859934NStznaiURImBGjfk6l6Zcjo3
jeVC2+ANTmvafqyjdBuRNcPtIGrV7Lpt6ACXmpt8oXO8Z+Zy0c68RLGq1naqLlMcvIiSPBEgrVtO
RWiW4vmzFcV1HAjispAikS4KHbY+jL66TeaePtZkhqu6ZdAY5WgxA6YYDxz+4gMUE49m49uA+QFw
Fb8L3itKZYeRgmzF9aPuuYDSrPtEtBKuNaaEVdB4G5MsimNJRNuAYQpwo1cnTNDc4olj+paoL+SC
WTltwcSFrPe7bFg8kwuAbU48iM9YeMJFrcCYtdX6Vx4JYKB9iPIcZoPZquGU5MUNhMp2TKOPjLbb
Gpn8HxTRTzj3p3UUESTP4PbGFs/aU6Y/lKc+SHcT31P+BTAnzDA/DbZ2mUy4P59cb9tqMR1qeGak
Bu/J1kBFTISPHrq3fjbVxkSKYc2sd4GChNJgwVh1rvd7oGLCEJM/A6OL9oNvEyhQdN9az33rgPau
22XbyAjxHiOhDqhM17ni7NaRQKmczqPB5CB79sSXTBVG3IBpiwW8x9EK014kABV/DUTMZzmdXamk
tcoyMnYw6G+5A7JDaE0b3v+6Nzd0gmliyLzZRxCzXABsbdMYp6nyfs/zQpRhrsyiM8cNM/p5Io6X
pOBthTqBEXn+GtAb3Lp19t5xIW3VIu7z8iVN3n13gXoh3COvpStN7gfX3yMceyDEQm0NLxx3foyQ
vjFBVy6fIcd+VIoJu11pdFKZywAT3I7vdQdKjWM56S/TZNZXziHFtIOvBcKB8zrrVxExwCqVJDZx
aBdlLdlQsziOwg12Tb7OfgxRew0RMZwt0V6BNzxXvVmeqHDn5MYY+6WOQ2oqFV8oZ4hBnMMfJgix
1Aqa9TSABkfW0K2GluZkI92LU3KClm4xbgdhv8ckLGDJG9ChSWYDHe7Y+NHQ2SejaS72YlCbxhgJ
Rcs/Eb6ydJI9t0qn7iWZG8yzdnBzG+t33UQ4coPkxvWdbf26+ohjjkdItU7SZ6xQcrr7PmDzVUnx
h2sHgHRDnzHFPeN1HYFFZU68xgzKthDEsj5WgDC2CQcyKH852Je5PRt1tsCmGEExyuKL7mVucDWz
HwhstMbFTVIECxxv1nKMZpAa7F4VFBsGft95WgVYNiY5VVC+TEBTEcF5xHUG/rZIYQvSvDfOonxH
oulvCZHTKzuNdkIBLy/T1t+W8bnn5+gOAacBo6bPnsc6gSgEFfWgiTutQ9JakPzgaQiZbrUPKepZ
mNRsTcrBG6oc71AXRg/YoxfEAoYanka9HIqhj3MjvaFEIDoPTFXOvsQeaZK6zhKBSXhdKU3QjDUb
a5+muk+sZh3QrkMERo42pEgIJJsiQMDHIBPcXf419uaXMzQ4fd2Lp8jjgALELAAoHHnRlRe0W0PC
T1cWQwhDI3dNVNXCwWgTJskJyrjpO5PBlYUocK97dmGZ7OpR9WcSGJmS/mk9ZqEjnA2+VaJEl0Tq
jtmJQ6YGUTn/8usoIw63YStt8pU1JercBgkOuvChsqPXzFMZA3X5YNqH1vT+6CEetpM7bINqLtCC
2S+690mNmxFAcaxMHXQkZQQJue6nGp2Rs3EaJh2y4rzjZOPal+hG6plSyL3NfV9u25SpKwBjrpcW
S0MIBIpa1eEywTRr03xeoRHVEAPo0li3OCtbbD7mDrzSsXRBt+uh/+lGC9/K3bqFvXPs9Hcmod72
9M/XrP0PPi9RCfJzHgMSiQwEtmVSDuumTY8cA8Dh0qnftM9TbL2G5vCtLXAHmtzBGxe9AphhvsOF
i++mr6Wjh2NB1EHW2S/Me6yNXqIO0KGtxNAhBwKEZUzFB2a4X8ViavYRh3UGgi3aSTgJOKUsBCw0
F99yC7DOvGi9CoeZjuXLfdGFp7bO/J2RQABkgmeBiB374tSiy2i7WMOXKrkZwcYRIDYnG9u2viqv
eG9KNOsTIq8mDfbSG/1j0SFGDtp8DdhyIjwsJH7oiLY53k3qKkbvwPuMgKQOL2iFZ2pY6zZrUCJ1
0m8GgKi/QkxaKEDfMuGwSOtLRTrp2qkEwCWURSuhrHBnLPru8l2H6M3S7FvUuI8yLLwNXfSDcLw3
Y6LdhCvusw/qjTbIc5Lekx+DO6gx53cdlMw8J4rOSqAuhPwZ0sf2CEzikAeI7OYIyTblU5yaXyzs
DV2gN/htmAPw2guiGxED8eREhiFwYPQIdahwnhmjZJPxZJEXRm365PvbOIO2Yam22DpWzsRnfNNC
RzcpnMdOH+C7x+/Yata5YwO8SiS6Hqb+uyliGgaitrMvQ0qQbpvwz4nqhk3Zg9R3Z+OKGU6yInk7
FqXkbEbzRdv2rjABhap0/PLBRzS+BLSkDGRmVfYYTN/zwH0kUAkQ+QJDgD+d7P1EfbLaMRU1hvzU
ZJBL3KTbVI21TiNFN2RKiCKJ860m977ACCs9kKx5x4pGZ5cALc5LvJo0ZWQhnvI+uIzMqG3T/e6Y
tdxH88z8ykN0h+SeRSlut02gxSqxBaAdfQ0l+gxhDF92EZ9pScOsqCVp1UgdHfwsRwyNj05kTKds
6gEAMV1FX00pSntjFS5LUeGSqamYwpvqVueAnr2MENwh6RldwMa1RkVkF4nIpKj45royXAixxXBp
mPiyKc0xwdKjX/2CPCG2Ze7pXRbRdM60OBUgA7coBOELaL9aO3X15XoheRnoItDwO8+jGf8MQ7ch
r6KdD4nhFrR+jrWLpG72yDrJsduuBsNhNgepNbBUh0UlI5lFeXuWLDy3Li5DtzAO0o6aVeLWTPkX
XfRsPJQcaQ6TQv1pfxvrkUt7GFauDhKOZA5RaEVib5MkZG4aHOKwvySz+gaAxQLG6u+6yKWmXno8
TO5uziTP8KQC5C/Ooxxr6G/9hAjV/zMGAEMlLxo+KYjiMc6uVRpbux6qDt5/Ra0VVLhQvXQ4kEWj
yDeu+J9VStIzN0CXjxkjDVRNdpRUO8W4k9xy/whB5hCMIj4by8NAnQQtGCfYMfmVzC3jSmskx9QU
Z+QiBBkGIA0QNc6ATpAINumwFygX1nERoiqSG2pLSs8JckXLyqc6nI8ugo+kJQ8wyClEuk1Oew7R
0JHzGhHXjIx15xJrMJ8Gk8jOwO5YEtkdChYcQkN+WkG6LDqntC1JMp2ZlOMEvUhMfoKzQG/5Niy5
Md84vrENlRstbIc/4xhsh5E7VU4D9G/nzXTscTO1yas3Va+hJgIwEodc46EsqSHL6Ki64DwOXopY
ZR52BtN/ByVEMoSPkQCm0ESfcPA3XV1cVcw3gDHE6KJQLoUfbATZOq8bmg1GfbLI9hpF2N8mWCQJ
WjqEPWyBXM97WleEXNhSHJp3Usu+EZ8C/TkLw01e9ohXkSUTRG+xGtFpYezbCUwiw4+0Y9hvz+Sn
OnW4hV6ot2HptPy2F9/CRzyNMZlvxs3gjLmarcg8iZbKutVNhOyAi11Y1LP+l8XxbIUpXZzJnpBO
xWKfig/IurQeFdZsVApMZ1bOFNS7ycEKz8mBxOGSlTBa+NSC6YQt28+ybd/8wl/6e0Oz653+I6zb
Dx/oFHifbsbqByXR+Opt0aEMY2Dmr9XEXDCdbFbwHtd3TW9yV/bgmsGCyl0Ips60STkY5R+bwgEi
pFucl7X4PBYxJWb9QkwRoUsY0ZUdzTfLGfPLYBoHe+rMc4eI9e9DPdpnBEfIKgrbJj70K9R4Ozk9
nksxeKsQIz05cqU8ZLO44fX4ETlCrvOoeWyG2IOoT2J5zA6QNeO+b+jbWfI5cOcr7db46LUR4cDE
NR9aSfbE1BfTlZpmW677mF2y78EyTSlFTFVmIeAu0BhJUZDkQoMxH3vKz0ZSImg0XY3WdDv1z4Bs
kJWivbfSdn9g/POzX2rpxqg/wqA2zolfYVQFK8kq5axtryTBnHDqfiHfMO9cW1p3tKemcNvaBgWg
nq+9ZJTrcCr1KgDi4QzQzHmBgPWk0/LNn8jWLiAl+Jnt7eZpfOshKq361pw2rkcyeM2xxGpFh/si
/k3WW7GlJTaQFRo+MaoifqMK6JP6zpXBy0QjYOZXlN2rBo+YR6V+LIPxR9bn/l5WegQ92f9kLjpK
We6AgJlb1/LoIVgVCp+kOEY4llbMy9UxTn5ZRrxp48TcF0Xlb0V5yNgZtiQN8ASNLLvG6SaZaG1M
Qf6UgH7dmATXEzD7qlslHwNnZBfiRBM0/RZn5zOAZMB2wa5goJtNBBRI7jNaAojGW3s8e2HEtcld
ge0/QWmQIHm0XM7L9Ws2NsxbcwLvWuaFgT9mQODHCAAKMD2tyS11s/x3Z896X6XpfOy9fieAQwV1
8tLUpG6r2nqN213ZDk9G+sCwXFGoqucgy99SfYOFX9zqjveUq2RLqEz24Rm0llyf6rrAiRFMAOKX
sAKIR2pbhawtbN0W0/OKsOZp+GZMet55IHKomrnPFHdcnJTONgHktosn8ceLX9rkahrFb9f2NohS
FT4K6dHXa97mKCdXWeKc6lKQ+xSDkM0onEItP7Bks6MgDV2JcNdZQ3NKzX2bGmR9wldHaVR+OTM5
ZtYUdNfarvYasQ80GkAY4dw9cU5JlJjRFPBjSovyL/TKP3OOgztN5MXuqw/QFwhQI+DWmm+eaYYG
nXsI2grX3BBZ7zUH1104kSWw5Cs0JAQYzswNmtG7LOmdhy/9UNonEgQd4ErKm6bDGEMGFIr1Muie
wzCc941XllsrVWrHjoA76XciCOqwMGIb/E1APext5yL36vHaD/FIWtsxP021uCV1/u47njpkQflJ
JvAMlgm/ZxYlJGt3EQtWf4YIjxLcTX8kcXdADV9uqpmxK+j07VQonK6sd9sqA85mOhmZAxEi0AHn
LqGS44aJaPOMDzRac6Y9zGM5vRUVOaGdOf4RiWFdM+n2OzLXIsY0lUu9wxFuTIdgibKwDnDfvkZm
c5QmdFTNkDwI2KVQ0BrzMT+FxMk89SOIg5ysjLSjA9mNv43aOsUDpyvTADMa+d+TsfupHQLFBInU
w2YsaPOzie6HOvjeBjXmirfBktNpbPGdF8HjyMYIQtNFuPCedgPjbeswMnyz2L/8eXqYS+crh2LS
zqSca4Zc0nH2xYjHDvjXDTzNlVHoSiD5JbCZo/JMd2AqUCW2yaqhIYQY8sdYvljaDm9oD5eGL1IP
sgM2SWJ65NY5R4bY8WMNayr03D9cj+o1rtp27zmcvVJnvjJWrQKAur731XjZe9qsm2Eetw7s6MOQ
5tucvwZTQ1ce6qH1EQgRyqQVvUOz4UzJS/vO4c3Cat2AUkMH7GqEcZlL7cJ0+dbaeIVsxzmJspyP
3UhaEmAwX9aAGsDvah+4nPk6j/kza7DCqSPiXeBE5pkx458RwSgZqMYeLDxvFGttPNOrG7QhiEJN
OD0Dd+1ctMBFuGzoc7/vUeMralkAcjV9dTJRwyg+ub1x4fC7t8FkW8isD5UC41wnEQFwnt/u44mn
Q1F7bF1qmDwwtwWgWh3a/htegBARJUB8nNYgcouQu3YRgz7YuOd20S02guBo18LZTXmV7lQzH9NR
S3wspNYFP7TmFCyZZ60aElNKVbG3FD4XRW/vlIvdryEv1ZvkWntYIbxc5wczSqeDLybwbgnxAVPF
22koUoOaBeBVGKuE0PmdGxBHEhlDxSgp3tzD1wOn3QMSrrfGVD8lZXCFvRxRur6ZE8+7n19U2u/d
eWdgo1s7xfhGjE2+MAuw8gO4GQhIo3POlYh4F0NO9w0V/6JcVp8Jow+8n7579IR6UcYrbIYPww3f
QUPgBPFYB6vsJVcKGJuK6JkEmIVxOcIDmMUKtc8T4cVfpWNoiDLywXYKC1nHnG9KlbXENy5mdiXZ
95Wz13Xy1fNaGb5GBZ3f4jLcWip+kC0heF44f/rHegD+uEAU45ybWVYRTS3h7gcHNJdhE9xGf3av
KKTWftt/dRHsPK8asNQ41QINJHggmz4HRMZco3yl5SimDfmn/d0UnO1HJ/hgDvodl3ThUPuXs/hE
I7yVBAStGnbbQ5k9GBGvCuK8FQl1v0QA9cWr6lfMtO9Mg2hd0LLlolxQZ8M+1JPLuU3yztXIJe72
UJ8mVJkG7vHuGGUbMuiGdeRTguh9ByA90wYkyu4QD+Jktb4+R01YnP4iiQz24KKKs22BWxhnxsQE
7v7QMI0IsLUd2BI4nQ+TOCuvM95pn19Z5dMnZHGcDFCMoyUxsQuTQnGnLDhx4J0mfAgGp8YXz0vZ
LsbsAba6x6YxmFtAdA4XGv3TioCrA3Dq7Nj2Sq7tRa9x/9RlIERfJDNeotRbdTaoSlMbBeG/5njW
xcKi9OyINZtLqUHvDbwX1GWMqrxwavezmiFUJrbVQ84eon0aYsubbf08t6zloqxpIcnQ3ng4wum8
+OgtQzddhky7summp1EnP5DVJbcubcn+Lgv/MoYmE3u5NtpmOkmQDo9/R8dunT6E1FDnxGFbSedh
+uzs9kE75S7zAwuTNG6TZd1S92F16/EbszpBy9NMOBuX8XOU9O9gmZB5z/GjE2NTYT2Cy9eZ8GAi
+NKlt9Po+FQOEr1ya3fjJClz+AQyoZoJS3Wc7A+9veL1XptWNUjPdibhyVNefzCnMt2IYnYRBNI2
EsVPO2QcYEaM+YLyqjrpHZcXiau7Od4BSfHJSotsNS328oW4zP6H2375iCzViz9qmr1F8h3H6nBi
5IRgOJsfQxlOnyECr40Y/nii8C4eKtRj3I3FUY2Rf/V9F6ejplNlKzSts0xZkypLd8e/0BXqWXMj
HIZBVhwkj2oxYPUpJ9vZCKvnqeemaBCifeUm9aCbyulGZE6/TNpplnt92l0taTDlW+SmncWl7NeI
X//+bIPTJL3ES2LZn10/iVtgEtgcxq1FZ5cn8G/Qt/8HS81eMgf+SVLzXNLHhAuG1hdLrsPPL5A8
EZkL1v9RlQuDwgl+W4HLCjmJUxVbjG1L7zykrjj2c/49BdZV27HzmiLZ2RIkcwEuAuyRZXaR5t4f
CrzwWA/HSyoZn/naSY9KVfETd/pqgpSykeETfodhKwV46qTziuN/eSL/GQexIOGEDGxHeIElTF+C
mPuPJyJFz+ZczWjlFNFybWPu7UI9x62xrUHWbWlhqeMi1zer6FWqLlowYH9Gj7J5SoC+UBByyETw
UHqUx0Cn8U6EOduasB+NxDiPcWT8lzgI3/3nay981/FMCdUUrYFv/oNiN2BnjmKVlCsvX6S3buEW
+4x8rL3O6ecTZIYYubWPYKgdHOVZdCxnK7tWg6ZPOtc2HlvaNftK1OgoqMJPkU+/o/SsF+2np2KR
xCD5Qw0p7XOwqK/vD0T8bUQYqU0hw/DE1tc/4BqgK2pJWkE+PQHYEs0mmWexkX72EpOquw1cMlrv
qio3ZfZiBqCGWte86OXh/pFonU8HyAXsHZemE+iwK61okKFtNe6nELhVSeEMibq4MVHFFSF9dx95
M/oF15cfZTfwkRE/Kt9ovi1rUKzr6qXVxjnME/SaIsVUZJIEOWMEf8hAeR7GkVq2rtGDIajhTrTf
6WobZwQ76XMv7PZWUQZljtP8l3sm+B/3jPSlw8Xmkh2AlND9xz1DxRjT9TJgirDFk2Z5bOs5epla
0VyTenrEaLGyYwIi9rZBbJfTcMSpTYZsd4AcmAjvJZIEYWWuxncy1/thoTa1XnkPUxuP9087UeMO
rBeYg9k+qy7PiH42MMbQD31WiZWtU9+We0LU2BpcsLR9QN9Xaex1aoxfdDO/iMnPrk3ioWydOb8u
Es1ixKzsBAzxkqD0LgQlM7xDHHRfrid/7DditvKzCwJnxaQyOXuuS25iGNDxlbo4I8o4ZLnpv0vI
eYdG5ly2BXDQdZwbdHVzGEgwTvr47+eegmWugMJP2N5eQDurw9zLb2MRPN11qPcH5MVP4NdQ7bhE
3IcFpWY4xd1bZaB1d4Q5vrWNdQuVw7F9LFBtuDY9mSnMMEgTJ7nOcFNconT2NnHp1Z9MczZ1GXg/
5aLSI5YuXYseG1ovDLYEnOmYJvLgOiflD0rq7PCvr1WRuP7vC5L4HwtSsJAwvUBKSmlCzP9xdxux
4EBkAanBmxrsNBpriIxC7wyPLm/vxiaseEQ7kW/SZhg0lFon616cicVo4gqDLW9JEI19jftWIvjz
E2tjGc5b3yXtU2dM8ePsffjC088qpSkXhQnVV8OxJ7WeTN0WgHMM4PRD/ieo5yvKTOPsdRxlx4aJ
SD0PxrFOHb2tYzTWdxjLrFFyDhYRHYSBbYconx4lVqKkkdXL/aHqOpAhqJ9e7ZqaZSIvEhUp4XdO
vig4l7VgdBp0U8T7Hskz/p3kif5O2CwK7ar9FgH4g8FQeDQQzfwdOe60huTp7v/3F94l0ug/t7SA
5T8wPYJ22NJ47f9zJ3CcqfNwVhFVKgPcJqKuM7BEJNT4ztYsQL+b2QxLj6SUtKzEJaxDEBql/mrc
DGg7qexIN2uuYS7a9wmtBT1OuNHa829Rlo7PaQqx3C0417oNZs+FGsji6p/8cPx+F1/fH8KOpnpi
RT/kZOMaEn1gv0EC2jGAN9emBqEdQoekkVE0qJEQmw3uMF8sTrnUwfRj4uohcszib+DW/xedapn/
fHHAlHrMF6SH6sgVgVz2pH/b7zVkujpUGYwMEuz2xkSgMiAayu24PtyJUxK/oODITavPX3ul6bzx
3uqMPedvfVJbag0a230pnGRAouA157kbw4vjD988ETFcAQFlne+EwK4VvzlAWVBL9ckuLP1mlGZL
VDWDZtOPjqkOp62VEZbjREOxq5Ay0j1OPnA+xZCe7G5Di7G42oOkf+5WxTXpQvqcM/3wgNyho47L
iCa4LGB8x847545gA3EIyn82XPvcISBNBeKJuSNqGl5RVlH7ItWw6tD/U9f14bzx0I9u7oSy3INO
iVUA2XYJliirLTqfvWWulyLBAd/1mMwYu7NcDTtr+fT+Ncnc52CoBMQjtotIpbBgPTFvOwKSkcK6
P0xXbDmtknEzWt6WyVOEYmG0prMSBk47GQ+nKeVY6LXCfW2c5iGpNRTNzv9Ei/KnDNP6iTxYeJgZ
UuA7pNTAAM80mza4mG84KbPnevFBoX38BZwxOd8/i+ou+S93luUsO9u/V4tcNCxkHmWW7ZmubZr/
efXAAiVhFAj7Cgeju7/jTdXiCEOzOa/5uyUTJfjpldcx1nCrtvzKevdnVMWfvec1T4x7QkgMLYSz
gvh6p0UrycYx7pvG7M5j2/unGfjmoW4xHFit+zQI8piqRkWXWDkFE5hFTd3B0Nbu9/tXfFb5s1dA
o7p/OhF++mhUofkjyLrNkKX1Trv1cElGyzpJrsS9M3l6qV2Yw1iYqqUQAYiG9tjFcflTD+LZrf0H
duz5fCcJ9SSQo/34v9SdSXPczLZd/4rjzXEDSPQDTwrVN+wlkpogSDXoEom+/fVeKNp+ku5nyW/k
8IQh6mtYrEpknjxn77V9KIzVMO/9sAfdq0FizIjzozd2ZAhVvicWja6YLtpnnNCElurzLT6L8Gz1
/tOHD0ZDs/ix6AYDCZ0PlAAIn4KuP9DiPuqqUo+6Y7zHnRu/z1B7kmncMTCcXhjVqI3ZGM6eGd9a
Ni6T11gn7EryD4K4a3VG8BOAxbEhlbatMKxKqGaMBTXv5uOETgrUnJVrVLc+StHFljegCAumCtzK
deVft/+h6ZoTF6YF2zLeMadogll21vb6bb9ghxFq3Jtefr4qfc1F7quD3p/VxVSlzztoYVNL/PYW
NOu0xtJafPZtg0kepE6cxNzrnUbbXK+dTeUEk9QmsFdy3acj76ggNqflmH9OaWqv0SWGO2iZbJ1d
qjc75m9zMDfD/CrleOuYg/UD5lZgcMb9pSo3rGUR/7rILZez2SJFhlrVsX8r7+ZoJFyoMrgFpFkG
a5AEhpRH6vMIyHNFIkf0DWgNBufOjVYuqEhm6SRgh6K6F45xO5Li9ambbpdwj9tST/dqjoGQMKSl
9RwRl5AV6DRa2AvAoIGQMNBFHGlDZ2ViMccbV+ri1KZpUM0E8/IDeigySUKlybAiFY1919tu96kk
CLZZiHzS8O1LO7DsTNRBqXoqGc0+uKPx8US08djefdwWap8Q9GTAMa2b1rGrzPjRMZB+jqo+GkPb
tysnSfOzenXbOL5cv1w5nHZLlcQjpdM1w8ug+6tYdeUzMfBIEVzWkOVG5XPWOk8O4UiX2ILX1yPM
IG95CZQdGDhfTUK8rnJtmxr2k0Upf/0yRLZLCURm8vXbyBgzpPJI72z4dUemNnKtV6Z/aZCsotLx
siNdCFJ6FzOBLxuUVXUPh8dm5rpggN0Wn/mkeiKXkol5Efgw5rH3H+0JY+ovufY2Wva0t/XMQ9Ev
wts6d9xAelUMAQM9RGEYcueBqIRzkC7AU0SnrnpMukEHv2QWu4Fqm1qWgUazjLzZkOsjxbr1AKRk
jTBNfBKmG93UDgK4rP5wfiKdewHEL09hCBtNn/TXBJTcTb/oPZPJgHqqBr/be3nG3czhxEJPzWzP
JogvFLOxEzTvexTuaOzI5RHa36IUl3DG/1zxrtAdwUzSsZatXbcA1vy6rceDMU0kUqEswgEihb13
M1QHxfwQc+aUoFr3Jb1huptYZEfvYFhFum+jO9Nk+hnGn2OU0yk8NcKgTu7QmU+hVDd+5G0+jkoD
vZXRQGcYsZiCKQCPV1JzdvRwD06rtn8u/67hhr/8Mjy1js35ZPqOzZu1/LI/VTgzU1XaSGRn+ImG
ZBTtybNVMhi72kBEyXYZLTCwxKxmSBXdzhoIuLpemvSyQtTYDEfiXSQOA27YUU5uent15+LTTQ4z
cFskhtMzgRvVilTbsjCdb7gVmD6n1ZePf9PpW40Bn1YCUuy20ghrCCSVgGzYz5ur22AaeXIIJ66T
Re6UJMbZrCSSsKut0UXteKptY2frfnpuEgi8ZYiKSyQwJCOmnU90VNxNO2bW2Rsf5cQwJ1WsHK21
H7GzDBfjCtWu5A9cm/i5hrwAM1DhwOBRp3SY5iMqmoJYsl0fL8nlBewKI1o3ws8uU4M2gPtmu1GD
LTaxRVu8Db/FWchguBz6vebbhxn0dzCmpfnsg6ILUHOr45CTUr/UJylxNOGwHz0mq1dIeiX1r2DX
/BPmoQTKaXZ3NcrVgo55Wkf2/vptCT/tLwvb+/Wm7uKRIgnT8wwGxCY6KHOphn9aC3bswMZ32m/F
wsac5sUBL67vTWkupGm2l1WpR9odsSGwpzxxcbFZP1jIjIO07ymSl8dfm+jiLtQ15Y7IwDuMGqNJ
RBCuz4wIH2DaQ9fuKvqB21RRSmBSCAOZ1j2aeGtawezo76ZuEakylTIorg6Ue+B1ws48FhmawuuS
QDz2nza8Wslo10/4FoRnla+LUM9mjxOko214wOaj8HM62vwlJH+ArrrrIJQQolpMSGfE1IqrvrlW
5Uh88Jg39+kMTDmbKzjHV8O0U946jJbhl1ZAoZMB0E4aNqQI3IcT4VqhqROLTK8Grf50TkT+NOB+
OWo9iTvT8qdoIDnY6briYfY4ctRZOAR86EYE+SWaT21IUFUC60MaP+LG7ijrUprxqLz88C2R9dOf
n3mTQIpfNjA+Z0+nKHUBKxu25/1Wl4Jac6VdyG+j+DyYbv9xk+HyXa45U/t9IuP6Np+5WHRZ/NkV
8R7k4/TF6OEqtOndx5IYErwladtTO060pSyH96E3q9cqpE2QyxqPzOSWr0gjYcvf17kr39DffJ0d
L3vUZJ8dy9E2NzAygogd9z2KBmKSTG5G3OzKoFdrbTajy/WLtxywQMf//C5wAfu3t8EDjW+YCIsN
mHnubz1QWn4JV2P6l0Odo5ozqBzTXsxvtoTGHkZflNLnbZ7K56nms8EMZm1dgQMWTnS5Ry1ZwC6g
dNFNVGEJs/C3Su1A8V1Mr6lf7ZjTSUoLKGlcvpQxB/KUJ9Pd9YuHEpRQ+BkwV/hi5AWmQP6gN9Tf
rRO9LN/M/+tvqfYaLNPPgyKSvI/BXOGerIJrQZIs9YljaU8M54obUCU5E7oZ0Rb9wu0cEZRpMTK8
wpAVckrUPsC04rRDsQhVuHibcgQmeCDrS+T4K2sZ47R98tKNdobxo/w6VKq7dU3tgWF9dlZj+NLP
xIJIPt+LlWjdTrac7JhGSRtfrNJJ7henJjO/mWIGcuJg3EZNSS8+LfbYb63nKjQh5Tk4luq6hnIf
dvanPrYA/6VQ0XGY7oXzTMPhW73Y4EqzLTlDiO8ckhqmEurCY29iDuEh98vg2ifrW9PaXR97a2rF
Xi4tOwb/H/+SjR/8GHWLKSxVdy3piVc8MvESCJfgdu6NEfHIOITfxzbfNxJHal2D28AV3ZzM5Qu3
8+aEA8ce9OxE65XEySvXRISFu8uVM31KiLYN03774beN6ozcqaVpOY/2rT+apGBl6tLXUXghRYQ+
pGRI/fH/yEb3Vs/TGib+c4nW/Rm9zAW5oLZFYFpuoGjE7xAvSr+hyTxVKKIiRQHWPQn6tZ/yOMZa
33n7kpDItW+q/q4snAmIm7SOJbFjB2GR5LjcX0iOkjvVxUTW1+6TKqbi3jRluy2Yz+/zQjzmU6Hd
262L2KhqL8uMCvpv5h81k3xAZzTbm8JFkjjPXbsBRWqt7Qk+K5QfuW7rzkX7nRRHgmUoCB03grGJ
gVezNf1Sqkr/DJ5i2Nu9K786Cgn5dTIW6l874JowErN2n1fzXpj2dAnnKbyJBviflk3smWqs+Wjp
BNZHffG1ZdvCmEAaKPUxMdRet0fuslPRhPmo8s1nCct8UzUVc00HBMLErcIYn6cprCEsUn+YvZaC
JKQDVZn1D0UMJeY+4CCRacFzLLboS9+jOb0Bg9ueG1snSRPPLrla0bBv7LTd95OO7qdqDpGTjZch
gU3TGvLBhPAHnst9qC13IB4NREtq59Pxg3ZseTobgzdcVKg/RGlCWNvV4S5sGWAnLZ6KEN5kRq5b
NPjz54bOPu1ouIYGFyYcLaEcYYYBIHzUe6u9v26C/2/inv7vsun/PwqF8qns/8+58zvG/G9q+jl2
fvkPPkKhDPtfVNQemDw62h5Dtv/4b8P3pv3v/2H/y6POFmADeHaQ4i23B1XUbcw/4r9xuEpTgQlg
mZ7Nuf0/I6Es91/CtV0PZZRpU54J+78SCfXbGNPVaXQ6nmERSeW4/ByT1/BzoTe7Yc7eOidBZ7Vb
P5Qi3vZM3/A94mDiyfI5NCDJSjDeOMq7eZdKD6XUEhQTGfrBREJXcblOaGg6F7MKk71lpPHZ0NAD
6n4pNtdv3STMdl09fMvmiHCOivqipUWFhNn8yzjzWpn+dItZfiFytoSnL6NZx7w2uX+qXN2hyVIt
Is5Cle7btdHmL/wlGwKO53cvnihwmzDgOYFJhpDbIg8PowK8/5zpq95N+40nk33S+ue0ifonnQjF
27Bqzm2smC/I0NqVhp2s2xkgE2kD3tmMau/MkNg7Ex9OIycm1cdwouGSM+EKQpHv4l7Ndz+tr7uP
3+fnKC/313b08rmZAhWULoRlOExBfyvcioJWXF8jRfHLwT5VZaXVm7HIyftBtJskxNNJwr3riOFF
knMu2uBegiveoAvd+ha6Hv61HNglAhKjxF97PQ6p0c+0Km+9Uhj7a2JW6ub1+uOQikeVH65MHzuk
m1xBuO28EFNUosfvpb0Dx+SIEH9tbpODVIT2yZ9q6PiF/r3sI+O1TZ1ubZa92g+YkG30XTfNTeqi
Zu8HH+Gt1NJ9h15w04u2PzVSncqhzvZsovbaImHlNIJvZeQbURYB+d/KJqX5u3yLso/7SChtAGkA
P7wB56uEICnMUjtAbXhGDEuwHxWbSVwkPQ5OVUQeUsPAYWVnm8394wsp3H9p/YrfWgTXD8qhXjLJ
jnB83fztg2qtpmxKh7Y4Z2e+veaLXa14GrOivaft9U6yu2Oeu9QOl3sDjetJ12DoZCAT9vE0vuUT
2Zes2+IGUV20BYShP+g0/C5941y0RS/qLWsg0TQ/iEgyPijRQST1YCB4SWOcaBLNW1fCcPrzGhS/
Duqua5B1bdHZdmyLS8Rvl8RyKIe51xr0b7pZ7y0zKsnodvKbIXHDXVyR40T6j7v7GH8gHSGwmODJ
lRGbzlFrcBaUJdcdau/K3xQ+mZ+Ch8XxxEs+IZ7TB9s8jwIsoa9N5z+/dOMfXjoXHs+ha2OjfzB/
63VAJER6Ris5KPGdadWIYMNK5edrtrkavFPZTj4OVwOIyVRGJ3sEUw1aOvjzy2Cv/uX6tSwOlw2e
uZKlM1+6Ch1+2qyacRjbTqcWHOrK37USF6AFevdkDNantI3UOfRFfoa+oAixVNWuUeVznJS43Dz3
0bfvY633jwWJhMfrn/BLhR9/ihxiJhlLeR8kGqOGbNbDkFwRzDtTraJ4+suv8k/vqOU4/Er0jnzT
/G142CjHnYhWzahkSmaaY9afWvOhIQ34eP0GwRR/s/z1XBT1vibCbQ8vi3X7v7/MM3vGlOLAqnA1
bq9nhYT5rA31SVmkaRJV8pd99J8WAk88557hMtXz7d8WQtm1Ju4CE7JEz7Vfixo0oAZTb5gYBJDR
mZRRil8QtGseatbOsX7ohKn8+b0zlj3g1zPLpDoQy0bOGoCC+eshPM5650gTtcNYhvgEquir7WXG
WigHWdwyHfYjgag8YXIVVsmdGwMZ+MtL+PdtytKZ/OJm8dilEGj8+hL6Kcm7MVtc0lLaJ3AyKEgX
AGOSYjyVenjCYfDugBLeTb4WnZIGRKs53GMKMFdjUj5eeSQ48AN6U8i2oU1Pq9zvsr+IA/7hrbJ0
l9Q1pEeUPo67LMOfnhhcnoK4klEGsdaxwjXTvdSGoK/TLGukI0PA7X0IFZ11jvPHujDi45/fqes7
8euHxTrhR9u2xWDJ+31DdzVwfZXAWz7Xe4Ms3McRpCi9+89X3ZFDLHnQVEO1Krrm0+TERAlOmjjY
NvcgLzfObpOhGvQYvIULdq/16MVb2J83eog2njBjsZptu1mlrfOgA0TYWLRtD8JuIGvaW4eE2Be3
Rx0XTrierwc6OhJ3rWXFs8hw5OoLA1DULtLRsck21214dMg0+vPbYFCB/rZmXYNTzfENg3dBt38r
HNvQGAvEcKhjcc4FzZvCcbkFpuKuRz/pVgQV6ecaMMnamvyNXGx5keWkJ2ifK0i+Fa2IJj9myHjW
YwPEa2k4NKde1vVftnrx7w+XS5WEoclYml3YSn5dMZmnR0UbkoPnpce4cjGF6/6g38SNq9+YLhyA
Ke4PdiePXd80m8nRn64YHINB8yxreXR70LCExPd402disElZyBKMfG0rIXAksf+XiuEf3ljdNCgX
dKpy1/r99c4IO+KRc/yjsmuXiHpnENG5NvHmeKn/MrQOmt2suJF1/+PPn+pvfTA272WExWSPyEw2
geXa8fPTBaDaAobULR8qPb2PPgZDVXA85D4+8ZJ56pEI/GXz+YdCwsWPZ1vcJjiNEVX++mNbBW96
LPmx8dIAHMp0BUJ0VYnO+UTUGfoGO364JkylGskvA1F8eLb63cdcWK+BnQiU+1uZzO+lU9GwYop+
22WNBlo5bB9BwpEhhXbuv/xmuZjc4Ys7rvfvWxGu/8hRhLyxlEG2IPAldTyRFwxS9rrGsYtoD4v5
n3/mv1cMjk6171NzsV0L/vjrW4Wte05n3kLMngabtfHaVV17zMR478d4MZFLgscvDCxFXuBJHHRW
ggjcw6BveihylSfvWj19xFXNpL8BJdDGa0aqL2YWtQzBSb0JgRekGUiKMNZp3dh/Wd4Oa4nX+MsO
6jBf8FGcWoz8WHK/rTJIX3Xr17G3Si3qxsmz7usxK3deom2RnXHee3EYhKhspJmIS0/czGRpSBO3
JCc1S1afWLfWhvBbtbHQVTC/gRYyQ43a9GXsrasJJ2uM8y028nkLY/yubM00sB2vWg/ewmGJ6ntA
ruTL9P7WLAz/Ql196A0lET1o3+1y3SsDVrGjWcFcZKfMJxxZ2N5DY3m8jQKmlGf3a3UoUo3ErcQ+
4LPHvzaJdoNmqQ3m/nOt5ZtKIfnsbIEnX2/QDCF/MrGoQV5uTkb3gkKeV1xYeJVJaVoP5cygm3C8
wcJ9IBn7N/7wCX8TYY5l/L0pTXQ+g4G5oOfOFbnVptW6H85AVeKm6hYEtIWwf+P72mkotTOGdC9s
msd7rnJ0EIdSbdiYW6SvEn1qBAR0nPODKRTYQm7ma+m/RfDjYAjopMgD0znieNqjbF8MlsCpkXi8
iERqG6SrNni8TW6k6iD5sXUWjScyoe9GzSofVSAvg2kSkhamZBaZgKA00Tybeh8F3URuS1Zr23jM
t12R3BVoMYPEYCRvhJCCNKzGu8Yoj32RM7Pv7hvQDUHJOGIla0LtQwVGfxB6t1Fpr2EzL8Gp+zm3
xrbfaP74jLXzfYzHnskduSEQrAc+WjYv962eGBqOUmxGetTrqSe3JIa6Kxk9bJvj7GcEogrtZkTo
FETQuRwTc8mklqArpX3NhvEcIsi9jQw5XTxSOepqem9IEllrxoBoU5Lx1qWQv2PsEgS+tHmGezld
JpnqrQ0p3CakSOuSzOdRhAiwxuS283QHRiKVOTUhzRbKGvp9TIMIe55rHaR8pVjXcXxKkgxoff2S
xea4bTT/W+dU+e1YMkY38zLbsf67deopyA3iWEfGsQszD1Kp+R0P+EOOGmAlM3XqTl6b4YbKpvui
7o1L5PM/aNV4L1pUEFFfvccEh9hjOBxn/bvDNBh7BVhTmcXZNhpZ4rmkcR8pcke6MAYS5Ae4rRSS
RTsg9ZZBfbvWGcZt7XnRt5r2cllt9nYCr8vqnVVscpXPVfk1SnnvfZ5kpK8SYBZqolWq+9nW4N0+
JjaE+C6qNxYiP/C/0FEnoNwB2Q1fc7rffpRCPzNysYN5cywFT7ngaNtqM2glJkozhOXZAgXUJEFV
ZzC12nzYJ939UCenpmE/8ScDq+3GbmKxrxpmkLMx70pE210O/iSOc3ONAVvQptKyEiwz/oY6G9v1
JDyGYjDX1oTdFmtJ7uXSq8UE1fXMgPCVzcbwLXdTEhagRsfFxuDyv5pmd9NnrLRRxJ9lF6JOcaC6
UOflYH18iAU6ZvA8La1VipooqHttUzsIaSZffzQVQlEv1QyQJMBQ8lgaOy0fnmLrK7I9wEnON3qF
RkD2/BNmMY3wHC8mqStz9h4STC0hd3WBeazDon7M2GB2aebqB29+1Y3RYVih3olnWIsSwTJq3HGd
M9lOa3xkntWEIBOcp5iIx1OGHYVcYMKSaiNDakzKSxyesQdufVo5THbNaTvojQQMQ45NYlW4ffUQ
M5zRfvPpQJR5zqRcka7hqLvaz46EjjyJJTAhes3NcIAA6gLRY17vKWYNtQa5BThJnFiLjMhl8nGV
X+Ohw60qP4dZiwK7NF9qrPk8aNjJfdixvpfsi6L92i47BQJFbY7aAx5j0AfjkK2pQuzNAgibSqiC
jOW7s9U6X+ymy7c4z77E8Q+gF1WQZckUVA0oAuBbyd3UaHd5PRCEBDMwqAiCxjyvvXp+tfeK0rpz
SkJ9iMhF/LDg9OtYHEpBWiyXe5jqdtpxLiQPjaGfQ+X5G6e2X9p0crEX6eyDEGvHmLaka2ekiChj
mw6vEp7YfSkLQAsx2TUalqZ6TEyI1QTXDL3+THwblAIcVDDv5iDE5YQR9UEjH3ZHxCkkNC171BH5
BJ4uv+SJmrYe7cwqvo2fKPK+55CRsUDZ5zasGWkkxtbtK7FhoivRDc4sJwk2f1H/BoWCBWLQA+JG
4UdA8V1iaOdIrKLRygOvFXiQLfnc2/emv7DHEd9a0joMsdsc6gJkXVcyFfbjcZ0gKgnwjD6OhXQC
t0ogdRMTu8m76Gts4s7T+rzbFe4XWyNELm4wY5Hl2c3aKhaiPjaFHW6i9Fa31S2+CkFXUH6z/NK8
p79HU1Fz1tOUvJXL0qiYrXGiFyssmPZrHC34KJEcfKM7dwRLbk07uuGohPYHBarFBmEP0Qu2rHQt
C3PYKCu+tS11yZ3BPiObfuMWAN+rIymNIeFR1o2zzIVu2Kbyh4aEiUrwuuoSRoCozwCqnmMvfOKy
fSjpifOvuVvTJ6438609iLZ9lgAgrJnKtRBk8XaNDnwfat6it/aqJEaFjuHFIAZr67hKrTPNOZOE
VeyMmh7qzMARx+tXxSx95VOvjWbM1DpxCYMr0mdwIFpQe/w9e8UbZrpbYfggYvtmh2V9Nddwsa2p
P7SF1oGTm9XKYO5dtuuFUZphP92ERldv89zwIL0lpMrr7tbAEnYbxfCgUjnBp6y0fmM54uvU1XjJ
R2I3iCFwmdmy3alefLJxQuwJUajOZKT5K3dZo5hK90VXvAntB9NiDyBgw8E0oQwdNEQ86Osber/e
AwXqZTZCztV2SX2cY4Z6vErZ2fm91sG+Mc9lIsxXTjy5UX1KGVHBRnJTngWHeyal4LotsL12SAiB
W1Qo44ZjhCxjy+3DPT0Naa7e6754hBcEoMbr0Id2IMfYs6JNdCxK+aJM4zHLSHgpCoB4W8qRaDb3
de8cbCBWiSX2ttTeoubTqC8YAHM/lRPb2+QZIMQsfJYR1jx27ZWw70DRwFqobc4AEEwVbWKU62zz
zJEdHa1UnxYLGy6w8fY/IGpDgopEYHLafTWygicF21NU2ZNKWf+VoXoELwPkJ3xHHTWJH2dFwGR7
2gugz1S90dfWdAjUTPM9UONbJfWF7BeeqdO+pANAf6cBARwNr32NvciP5CGqwe/0BbVpbUdwrfhM
m3bY6olD3dmumco+d+AahtLRV8bY/uis+d1PY5cSFXME/tjV8BZCpN+N2ZBtRqvdcIw5m84c7pSm
YRIl1RKB0K1f6egSBjwtnb73Shkw/ydCxS7RPC5zW26JT2LCDd6N5gldE0kougO9mZBN+Zr7WM1y
ZRLPNKQXuAK7XHe7i9uEr/bySEhM5WymapehX1uVdiS4F7V3PbojuK/Og0JZ95B5xScrEdVBUXcI
od8NKRidzvbW9ZIwqJczddKqqim0hzIBeALUoMjM6cEAVs40Xh/WU3GXe41/SAXsyhnq0dG1qD5x
i6eGuc4ns33URhWgP2v2kbQFozVQkWaqvWbZqN8Wxt7pchRyWATPTu1gu2UzyRfGSarnP4D5B6PM
eTrifVHdpFjaYFH0E6FQboFvn1gzIBL1HU1fgQJOw2VktLCjyS3R63ztavPTYFnvo6HB/YacZ9Sn
qu0OoYn1thnwkNhs8wYJwVEVOHr6vWG31psbgL9ca6gHRWftJCL0QuhwfAcIAuadBaSyrJ7sFIuo
Yw0r2SQ7BfLTSafTkBuEV5LlMmpvvgFsJvtsQkaYMmqfXh2EoEtCbjcVPOKRCbyy6TDN0GtJyA3Q
vcKYb0pb+Dsf+9PKIoQbK/k9lU5yX1FXdTq5DtDrn7mUZH2RbTWuUkQedRQcQ4gExJ9PfW4clZ9y
X/NBNEBs2A1x86VOUSdmONC3mYnemSpmsI8SJuXGlOg0zCbVnho1nJDGs6qQsGGNIkd0eaVIs6OD
zzNNRPAaB7MeeDak4SksnpOa9INJPMQCX16605cIGUug9WS6VrT6t7gw74sGSSAJJUgXjDnaK8NY
d3TsOKNfGbZaQdbBBOxtwA/YZB0EFlZEbnxXgdHSrO96Zr/r+liTOAN1wyCrEi7XuFpsvNx8FBRP
v9qoNrnP7eSc6km/mS1A2416lln4iSeDiEIHnazrvVsdOBIhXizeWaLq1zFBhQFq1U9OFN4MpOtu
9OQOigBev7zYx8oadmi3ouiZu+VUV1+6eXrFf37ftg4JWHBbvdaqjplHHAIXo+SQgdvBEP4ZcNpz
nolLVQKHUqJO2EghGVnm0a0r4zKFBLjNlnFYwgjNEt1HrnMnVtB0OC1vk8Tl8JOg2Z0yqXdzhXS2
Vou4SRApVkj9CMgBmoNh0K3QPgOZIpMRQW8E41d/ConYK4zBDxww4StdxD8UCITFxPx5En4PeDPd
of16KM18NxmA47y4POfc7o6cuVtLNOIGnCA3dFKA19BcAwe9vN77Pu03+VY12qsxhwCeW+t7qi0q
NdYO+1xYWM+ZH391Nd5Xzuubya0ofDsiiUfiZCog/SstIxZihCrRaRqNRehkIIIFqkPkRc6jmaWH
DvgOkYQ6yAVAB4ELm5Cgm7IMYJtuorzRIfUkD1PTviX9haPb6QcE8WEYHcpi/CJSgzZQmoJ6Lfyj
qrVzVqv1rMVfNC2v9rFw0k1vhmDFCWZg8IPFzXIeKgDZnE4bu9wj4ieMsISA5GAxdaNTiHc0KKN4
S/SOG8yuYQRSwevJaChFwiU92sr2uBH7hWfNLtkkACjYZPIJX1SYjfGzZdXxLq9ktF1aMRsnVDUT
2/nidVYZVFOmIbY0dW5KMGfwVpodypkpzfM13hgevLC/zxwx7EWWIQ4FBUnhN3MWeTNWdZs7rVQh
W1G49My1/s7q97Ed61BVQJOHh8QlDwoaFqOSfuNiROUK7An4Dv2BuIyjRteWeXHypRLt97CmWrJI
r+0Gi2UaP9djTRXXONAhPL74VqjWtnS/Fwul9mGmWborQ4FMia4GdnqoPti4Vg7CbDAu7cobQBqP
srvPiv4YF6C4qrY4DHhOMiwYlEq4Q/Uqr3FHsYw0FTkIR81w383FD2nU4zF2nHXkcV2AS+9uxth6
tVKmwLPB+yzDzxWd7cDtOGmGDJJlLC+WwUJxIvKmqOHgfzoW7izZbT2F0i2ENOLmg38wu+GSdc3X
cUCZW6YOtwgAwWZH7kuVNHdQ7kGCuMY25MOBgSeek2zQdxoOx3U3aGRKffNgXa+qwYq3yPk0bhtp
CyoIZRp0/CWW7kUbax88VEJCM+x0r7K8p6pUa2LnAsQD75PN3qoAuAVwifJN05A32rscbuPIdaYG
Sphph2rpIWFzv8R5Tj/D6zCp0mUZao8Lan+GbL4l8OShUfq6Ymc/ysGiL7FcO/36mx/R7Ovc8Au6
+l0vRcN91/mmSOwBKcKv1aURHIvosxy9JMBVxmY2clCBVNM3CJW/aMiuDAHrCs3cPGpsAyHS/PbS
FTgaevfELOudmgY1G3xjdGynNpd8Oh0foRk/ewaTydiuzsMXBspcf21V7GKtIKqWnBvMrAuzuRTB
yCbl+oVaN653SL3ynZ7BIWoVfRQ3B95VLIFoGvzQiiy4TQ3cBO8cb0hIqm9i03iXnUe9x6ZIRBV8
x4I2OZoHLnpll1OdIqeR2admhqWZcRO2S3WYquXuUNMixRi+NXIU18kwH0e8r0ANDXq8cwNUhjuH
r7s7BfAoiMcS1C/WLx5G+LtwKnJ4YCtpazmUCRN2LBVpH2IxngmxRfBJGAw2RpCo2sZVZIr4RkTm
qaOYnnbkDekUfGM/L1EkP/DpPdMf2bU2YSoCKaXlw7Azex6f3oA5jQyK8ySH193vPIfGnTuAE1xc
3XQfaYeK+GvRWd/ZUxG9Yo0PUOuIW50bq5ww1+DR4MpTfe6G4l4p5rUsD5yu0OnIdqVwtB9Ewm8S
N0Ckw35XxRY0h/C7NqGcraUCiSmiLfkAXhCL9qhwsFJoUOUQMLCWZi6hdo/oSmpIIjEuYR52+gFW
x5wUTMI4dog9q3gHyfLJ1BJ15KoXnWBJburSXrrpbRhMVnfqE1AdtLAzclqQqSeJdksqaiIIjO9l
nm8AxKFUh1OXttoMNIICBvm0z1JjYbZDcyg02pNDg065ps2j+Q+jmtfVVDxonluC7X+tVRyfocNt
nLbaiTEHd1gNMTvJdMxJ1fGzZ6d66ibUTsCf711joMmCar2wi0M+jM+AYFQQ1mQ2F6SP1iMpFyaZ
7mClXrhTLq7wuGBSUH+qwLnjN6Vaj9vLHGrvJmYj8tPTxes0BPqArQ6jKra+yCUwcSwILwaF3cR7
euLQ4sz2U8VtrLSH5ugWgKX9vt+6Cuh+JXT6J5UI/P7Zt3z9SNCBH0XFunTp/KWdfsgh7RL7Ee4g
hRCDbaFn8EKSikMnC4qYZ0q64qYt22cAnN+ELfrAMTWb1WE6h0Taa5tUnzN+Z96V+EbLm8cidALN
R9+Uzp9Mu7j4QvLxh+Z8MxeQeaJiJD1kMLa4Ym4a1wB3RegL3TrE0raLYgGYxFc1TfGePIOtGwKF
QhyM3X5l9FW2tvWqXcnKUmccv2uKWoygxEHRqmNYoPpkK/W52Rl9d3bE62iB9p+MmfgfPiAyjDBF
qqUj6WtfW2qFKkeQhyjcW+WdHIKyXwqmSvkr6QP7yqv+Rb+EQLr/B1fn1dw4Ei7ZX4QIePNK70lR
tvsFIdfwpgBUwfz6e8CJ3buxLxxR3TMjkUShKr/MkyBeGaMUGaqATtdZVg+gV0Pqw5rs2k05bJie
hehBeppDSlZq6wuOpXctQ+pxBNUrITmdoChhBySMHLOWy5ydwoLubHjitnpFy4I61zjjVtcNGrQI
kmkx/ytRdk+azfitMumprAqKrulO0ZcaWQKEMsjNrsXn14d+v3XdtFjbrREsk6+xmH4q3oGlIFe1
ED5KbWInsx192NPHvK366cWrSEXFqtvboekscsKMKzMKo9UEI75pOBd0XZhuK/3TDGkEKgIj5HJK
j8iY7JFKbsA1fHBtLJlGABFaDLW6R/W40Xuj2qls8NdjhaEcebxhBEUmzm7zGZ9vLrwe63TqAozW
mLhjwGnPyBbV1qNDQwvaaJvg4rcgZC6gXonlUNna2nD9Hw5WrNa2dW5ywGRpMPww/S2ex8iBEM+9
qqU/ezZBZQxSHPPNRfVVRIs6YANRRgkNaq6/H436LgWZ3iaHQxy4z1i0v7mJoCSoeDx6ZvQT9M2r
8gH9JKZ2wBm4QEsrmCr9uiQAzKB6tykz1eLwrW3Sn1bT/lpjD/wqDGG4t8eRCpZtxK/BC4nrye7o
f4t97DDc5wRLM0fvukT4qxyLfKeB0BWNbOHqTaoYMsqI9r+KhglHQRI1Jggc5gAiOpCfpeCUYFLl
5/KJ62WyDJPKfrFAYyy8sbhIAxuQXxO9te8uZ5ElIcVMdS8TPvo4no3nvrfVkvhf1Mf3XMyj6ZJj
IGAng4lH+9uA8QOHKTY9hIdEdAfSn6e65A3KTdFTVSNXYTz95BSINIXAyiK59RVUBEZ6sY7c+p0L
if1A/hvNB7bBpMCriLjxxdgOV3RPcPfa5E7dLYm8zBSqkR63xn7tBskus2RF4lbdqfBcBuXv1NIq
FUr3Z0SNCGuqxQrHOk8yu9VWA+A21rbl5OOnSREdGwu5r6ucE+3BGx0OO6HnMlgZgh+9HN5VJxgg
dhj1TYk/jJInjLiy3eiATWlZ/cm1mtg+UJEgjV7cITpYV92kJvzHE0AFh/AFaecZT0ZFnbFxD6X9
ISkcWte8BqiN1DpsPYf3Kx0JLKWlDg6tp8d2+Ot5QAVcQ7MXfRCulFoDKuAnHz5LBsVGoy+tAIgu
M+dtYozfBC04D6Pd17791pnOxQwn98AgYx9yNZD1IN2epbvBS6NT0hSQLeetajPxIpPH4BPaXiHS
/PMtFqlKM9pV2Hd3wkC5VhIOSdV7B76R2AHIujh+iX1qFEcel6XR+atpNBBpKFaj+4Qc8cSqWJA0
XrG2BCtGpQ3FXE20Clp9PbhInX58DVzhkAcRKVMJWAR2ri10p7VXIvWfa7dBaAl6SkQbutINEg3g
2gIKAuFqU01+10mVnHruZ3XM/VL0pb6G4foebs02/tsaWr+1E7DuZqZ6gsfxjJMvnsVgTSv6wmEO
cdYjpRsuXad+szIP8JpLFi2vNLhhmtcvsi+zCdgU1Sw2UEoEBckDRCN3pFagEHsC6isb5xOfT4Cx
1PsZ6xDtig1NQ/9SSyDLooSvcYt3FFeCMBQYoBN62drgAA7F/ydHM961iMa0E9KMYtb1hoI1zqmS
hCSSeFrx0es0dfVczVvR4Az/HtMzxwadj39pfnps6VY2fTVLM2C7wuImEEPUh9Oz5itPm3tb0h93
Ynrg1LBa2ro4ogWxVYSRl1PxxJ6RaSljOeKr5rEumFPlXcKP0qsl1RriaONOYdyYRcyq/RiInw6x
ybcPvOnfY5vvcXJXQFA4Csl0FUcpDD2rWzs5CdxqQizueqwXeXljGi1ArjtMn1r7X09H0BreOP+W
uzMrEvcD5eVNjGqVrsaW46zkTLswD9SEku5X0BFDSBk25wcKhzyiqi0DnHbciEw7RCGMfeZhqzFP
D9C0GPxa2ZXlYJWBs4GSNVFk4PGpbLEGeBIjhl3ReYIOHAWwUrV3u+2+HdRmRIJgYsSpfUQcSwrf
f5NaSJMaxcJdRy1Q1VZAzBmXNWZgrMGrucu8lsyLAtwOldedaPf6TrS62nGuPCalfUFMpJaFHf6S
13RyKRiiEf17YJpcomH144/RsYo0JgeHYXAYuHG0bSxrnmWfzTzqF71OQauYxEc1SVKHFtii5F8a
mPQTk/mRZvXmBqInp5nR8AwOuB/gXwHGfO7DplqCYObUlkCfruK9rrSAZC8fIentMW6fSY+XS9PV
D1x0Ce2TKZcLed1NlLbvSNBPVmMCP0UK0vu30I6GVchiDDIUH6EY2CcUYbBGBqVEoaX3fai+XSc9
YAjgUve8U4q7B+Fp3Eq/e1ZsPMucu/gEI3qN8PHnU6e1beTUt/WzgqLvmg6oUU9fkip8Gl3xmVDT
wCiKsh+XHAfuI4lbzzafGN25C0z+nJvKYeCrzF7F8fThjAVHpcr/ViWHcSdS+0EFP0J1K8do35s2
NAhH2R81q8ja7FiTQhFeBTDClGN0ZDzl9F6tFAfx1Kg4Hqod+2KY3+9hW9QHv/rXcPZfTuJFLyas
g5CkdSUw9PnOSTfcFyPQPnCfHWpFY1jjsDCXLQK7AihPFH54Gqv2bDaUoWaALClyGM4FHxklXmhH
IL+GnXsDIu274OVcVsjpmf2EyAUrLyqSxRjRuearZhWa1K+LcVpkvvztRqKYXRrczRTVzMqLvSFV
hs2i204RV3ivFc+p2fzSIKKvmBCsGw/me4no0La62BQZH7cKuRcb2S5oXUqGBsdFkEy5RdPmFEzT
E8gYPrVl5q7N/tPJzGKta9URsHS7CDL2p9WY/qmyDvhvVa1a3ivIvfaur3w4uOPjaBOtrIqKmBaN
1bMaex7FYRoYm2dDv4ss/+uUza5ry9e2yFacOogPDhTk4pxeBg2vH7nbmCY5VJ15JrWQhhfs60K9
ecwEkIqKgRsljfe01XN/hdeW+mpPDiZ5qXR9q5PyikX5FLaMnAxDfLo1QmJVwhMB4AKuDJpaWRlk
ys3p24x/FKOOXcaYMypsYCT1c+qqdQ29wis4CIScADTj3oTeLkXrZafhsu0bGBf6+klxzHNG7hpS
S36y0lQLVAVuC1mCODjmtIU81QMnINc7OyW8uQzuf2dyVG3GBWeALfyNbRDrAtKOu5tA5LDh7F7K
MPlI65YTI7pVYOfobx4p39zal8L7Kw3OZ41BItbbFGHz7QcoVbXRpas2G0/YY4YVp05gcil6NnyS
VwgslNYxOBSUXlBDW3OnxvNqa8WFsOPRiqrnFNDtKkB0WHRhdnaQS3a2m8DfSzgu1Fa+qZjaplaN
GarZphY/WqUU9NIMZw//v7qMjraKtpmNvua04k0lLkgojdsZ1a0UMq4cOlBUpLxDW/8koBQrdljM
Lpw3doUxbZL6uKS1aQ8CEIGh1n3sdPzMdFMBjaV93WClWSVK4eRomy1YJ3tThc2Taw/6AkV6o2HD
50WeC3qQZiWqXUuOtksNpj6sY3kav0pXaQfuwRRGEY4xENIUynfTFtZ51LjOHJSROvfx9fsvZvLd
Zsbd6KuOpaXjI2cif1aDtWV6/BvHYboEqP1BffFM4KVyhPPkxi3Tz3sBkXClPOteA5QDu9qgjLUf
SpevU59ig3jDtlnRvzqCzkg9bUMGNAH1TshZ1hyHZXgyae5QFtOjxrd3eTCyx7E08OLtXHY2uusE
bOdUyL9wV0vcLGxQRNd9RT12JGxhfFx/PIUk1HSefQH6uUja9OTCZ2IjrnP/6px1nCdvGW0xUZBR
EqoZv31Gc5LTm8Ny8qN/HT17ZF8wxNlBySLG7TQlrgk1o/oYjfRXl7hivM5eRDTbb2Xe/EPrcVV+
F3p6yAb2f7bPfTzQ3U3lY1KYSCkvDaafC12Wf6RXPtkG3HiVJmspGB9kOZejY1NPYLxOvr9yhSWP
bp1vAQujesHWI7mFBU9yUjeLPj8Zjfmrh2P3kdFbCdcrBFwUQb5NqExbJhUlAY58k2n+ITK2D8wN
XuqMoilRYjweiMGhx6DYsr2IicVuIZVaHqgM383+wsOA/4Cih8bwpvs1Qx8W75XpsWwWjbakSKBa
Aqds+G8gK1RM4tls5dmyNvNdYyXfTnn7rXBvUhgnVp2DFU5a6buy8vEm13iEh2NI+nURxF66UoF4
byYH6HZYUrjjFvgJMRKYVNywa7dWNceo+RL5B732w8gITU2pvEUKld7LgIII9TyI3lgNllL09nEF
lBrcaqd90qnwGIt5AdOyfOVX8jcMPOaPGHr2rW9t9aRlhcRKtjLH8U8wAezOvZPPD3MeksJcRan3
R1pmvZX1eNB9Z2sMP35lO0dcRl9isuW2DCp69CbrEhWUw/bKA9/Rsq9XTXGHacvub/wOiPugqfPG
KUTJwbfYW6uOhjnqbYZY2MsejMOqgrezHKSWM4gcvow4nCce42evu+5ywl5J83Ow4b45wg1if0Xc
Za2lM4xCPVU6/XdWCISfFMa30Yk3Pf9K3KFdWq6SrHgjFoaePmnI+1VR4bFLsQxUBtYpigOSeYKH
EJccDS/MtyRycMpDsB4d3tTUqcp5gA5z1ar3UWB+abT6Hlrdn26lW+o3uhKfwOy8+bofg0Tsy+fB
mV5k4eSMwHQb12Z/oGRR2xsB2YS4T68gjlqUYBw6UcqYp4AmJxoU2yG0rjKm9FhPt1Y5aX/0uHuq
qDSdHOperQms0Jx2Cok4X6asAWTB/Vs5wR8/dEGHJ/VcyNPITWOw02tEjDJubeh6JGmO/oSui7PY
eTRGgbAoGyW2kQ50a+gL9zrYFuFt48nQ0EbtaCTaXIv2DZrzhdghheLpeMGvnD21VUQZoAM01bCP
cUBrdaKn7F+nd00gmenxSD/iiEWLvgh7EQ7Tr8e2fEi157jKTqqL2a/Tv+H4iXXQaelhxffOJfzG
ZZVgwcgc554PabCsMDuPEjWffodmP3kwu+GhFkuEG5ebN3gn3x6ugzdSUmCcB5PAokyn97YPxMln
lL/so3TfJeZX44HQbELAAL52rAQKq5Xm1pII06ejE5PzMLYtRR/dKbulJ69f88HHDlieIHrTiaYn
8dHOvileY97i5VePnA5rcAo/yBy7FZTkhspbV4RrBML9ZGXxsrkObIkPhp90B6dWNBT6/hUH/6y5
JtYqddA4HX7DlJWUah1DS/GBC79DB4lpUsjluRy6M05v/C423HIv2NLbVWG4h2862Ls2U2fdL7Or
nMTO6b2nTtbs+jIrO+hNszG66dpojX5MxkIu6FLl7CbCQ1GD+QohPixrsbaQvRAUXBYJpwie0/Av
aJ3uUOyKptnrSfQiuuBucUtaVF2AvsrYo5HTTkwRboHRuZVWAUS52xv4r8YUsiaVDSF89C2ZPLEP
NHSzLnPeC8R/yFMVnjstz3YimMcO3PsKX66LOrFeDZN+od4r439ZvbFd+YFsWSxyIgnHfmCrpvri
Xw+VHZYQwUkaTV1YlRpI7E7cmkGYO0NLNjRU2eukF/hS2FqtCpsTX4xGW2tOxLwMY3LghN8DtV5y
LOJbFQ8UuZMI3slx6/HK/vqNcfep6KEppr0bDH3v0uooC7ZN6/B4anGPXw4FVnEnrLSjGemYvStq
LZqMdGhdhPoN9Fp7rnVazdvauMn54b/vW96t9iQdsJZP2sVWDkPnWtJjkO6iqSqRhgHcOiKIn4MO
CG/hmgl0O8/ZsYOiScKbOYw1rFISmmOwcean3qBHG02h/rEAaSaX2siqCu2Iddu6PB46Oj75Beit
9BgEnWr5Wj4wehHFlUOSDHgFrfqOBx06BVmJwY+OVG5Mb0TRPiuzDC+PZznmPRUW0VPf6ctuTptk
YX/lBm5fErSSF78HRspY1d0+/jCxo3KfOmeztAM2tQ20EneqnqXNwIInUc2tuRDZJUuTVUmu9G5Z
oXHXaxC9kQN+z4hzOliqYRkXrQ0QA3NyoTvDrXkuGqahfQJ+qPPYWY9x+QcZ/EX1wqOOKgw2UmNu
ybQ1Xpos/+CqJPL2I+WOXS2FIzQmUB5rCPbzTPPxAFef6aaoHcCd5lJpsjnpvQ0OfH54PH08FNI+
697EyEuXaIOA7UCsBwcIMQhmj/CYEBpjaC/8fiClzT+u62RPoD2bJ8cPZh4jsS/zz2jqVyD4yxo/
/8dQ2xrrlZAgq7PkI9HZOfodvc6oViBooJbye7cb1+nzo0NDJH7T+qsv7ewiSHa8tkbzJedn3gh4
cnADBZGv59TsxW8Fc4WjqiCUV43vPuHXnv/k8SDa1j7SBfyOO/dHx8X2MkpEGsN3rTeRJyV1Sm53
y+u+3bqt/hpGEzAsH7sdAbBqYyMKzKLFWwUfdtESolsOgxLjoln3E70T4GeCK+qBfbWvnlEFV8Jy
HV20jKkaoVtHQlPWkfod6zi48sePLSRkB+HCM8VLMvNMDa+pLq2kxy2QwRH4b9dGuDPHGFwww9H7
46HNqkM51GjUet7dhzYk1eMn9Hl0DtEozf6TA/kRJjgk39I2JTHW/76dsb/zcIxBPXlqjNy8JSNi
VDBMsO5xRNMHwDWFP6ubyWp8YAhiLDVEx1e/AoevZU73Vmcx5gWoidyK6bD1opMoi+wjCA9UXaZ7
vRL5W1qXzV4RnLlrNBMQEuwRtjUGKqC49rnbb8TMNtW8ECqutGjDwfLMcd8xuSdgpcET2i+zuH03
nDL4h07b9ASYer3gFmB46jhvCxaEhyCtZm5/zYT7i1hBpaHd0pBolBpOAq60BykI8SS3DfnspUV9
rephw/7ZoGiW15s6Lb58PNAqThh9zAk9pFkAxusd1KX5zCk/fjUHn5i3Hl6ryig3RddTO+2TXu77
xtrb5TWO+x9bmNHRVwPtQG1XHOqq+9Z1Zj1Zy+4QzIBlnkb5UgSunDMqbOW9jrr7phoPdu+kJ3Po
toVn31ruqLdsACjJf6/d2bKXzzgDKQ4zN7kdROfHQzaW8X9flVX/U+nEDtyWWkUvE8kX2Sx8payt
98JKjYPqhpbNuRXdchREpuOfPf6ZHz0oWUqRdZ5dbIlb19DVlkRsCuSGddj0/OIQkRpbNHpuU1+V
E2FJokvUKOdO2jO64eD/HTCvXPqYpuooiDcaBr6j17JC64FyOU/QpMzQEhox57dkUDheqQ7bPhaH
B1956nkTGb1vDBw5jo7A/kCleQ6dW2oI2gO4APylgIfM0sHEFLChr6okoWOPbnMRi36ruWCgvMT/
4+RVsXFak+Pb/8UhPcBIkPg3IZmAW8Rx/4H68mh03mK3tzeBh/ewHaGIZLTvrWRHM8jI+Ov+eLA8
+13DHXt8PCNHxOUc0QfO0vffXyDFMG197bsNqbnGgi4vGtT3zmuvD/IqJU7+Lszs31qUB62ovos6
loytk+QVfOfMQFD3RouGhcm/ctSI4K/olR/YHSAM9bVufek2EwUvN36cCAN9mWSY2IU93Oysni4K
2qCuB9VfJx6bVUCpHOWh9j86Qmn3UQwUl86AuyPsctwAXuMuyYLF5wYsNmJH7G/oNWrRcq1LrSv9
XM4PZoZWBTqPL23qbjZE9EDTz0+DQpYb5poupgwYKWoCY+9zSDsoZw5defWdUFqKB0eEW3qyaClr
fBw7MzN0mCnxJkZoyqACxm9zKFmNZnJ8/BUlvfyUuLhUnqa+cqGJV++Vb7ZflQ9xiOphhgBn15Lx
s2ULY0evY74MvJD2Q4xG0EVRdR6rHJ4J/BT0ftX4mOv4bnZlvqOG1N0lTTDjGqyM/opbH+cQmjMN
XlEEwej035f9oDaZMVhkImP8ZzIz3gpvNHZTTKGKUbEnN0JDW9N0idwOT/ot1+hvDVk3M4stVqln
26D17gwmUlJgzA7LArm0DSCT5zmj48ShklGZ7vOITHPB/XcOwqaGBpbYy8jM5M0Z0kNP2f1Rdf0u
V061ziotpkb1j5428nLruDAuLveclV83X2lnalttaoel8H15insyc45DlXTMEccLhjcrEFTm5QSs
DTN/xRCi9cAQtZFu9XKckGIlbj8OnLRiEdMOuPxuUhpvWuug73ZMsEdPYpFpY3GgpYX1lC1x1Zu/
Npngdexa+hE3vH7MGXe0hl1clDbQeTuxM8lSGlwG/Hau5hrbKpLJ6fFgauVRxcmwTVliGO6E7WZU
6YcBf29Z4oVDvUX3Z/9oHMsaYV1nVqnF9jon+rRkafptSNZspz65pk7GDcRxrpMlmD6b2rFWOljV
nDbHRsedbkIkeRr9cmvp/Zn96rC13H6d4k0+Z57NW8c6Z+HO7SVE3waqV48t/k8eOf1S0z18eIx5
vQEvYp90QNMjVZ/JCOj7aqidnT/V7UWovmasM2YvcT9LabnhXEqJz1bThvcSaeSrtM3/vpi/o1WI
oHRzOSeCfcZmwgO4w90VvOTxcJfEzzCr45Xs4J8DRyGZ5yk/WrSUVr4GLr+DyMJnTPKb8aNxahB9
SWkcW07TS7eux4/B1qlz8Slhg51BqBOAV5N67zJCGuAUMJzZ3w7bKWnkIhUZoAhjvohnCN6jssI2
DrbTAs5rvTeb2BgnSO/ZchMQuCmziMIQ9Y2Y3p82RftMVPTSuWZ3rTtycHwKnx8PpFWe+kyzj/Ca
fPyFEYbs/2/z+NhBPr6HZdLDcPArlFE/keYkjZhkxXem/J2bJdmma/puYw2cW10neXsUBAUGrzI3
kfAEos+jFdEEOuHOBwDFcnGhSePLNCre1hlZ8HgIR+bstCMtLWX112Fs3E0KqY1knXBuGgQeSsjN
I+Sy+NiMgCUjl564El2P+VLR7R7APoP6ijPrH4DE6hDr3amXinMIc7TLTPandiU5PSqH0qndxVQ1
lWtmLu0ub8txlWBA/ysMY+/mWfBatFRDljL5AiN+NlPuwrpSxtX0NYbXMQJG2o0XMrDBdhwmxl+l
qa/pnByXoZ9wB/REtH/sLGstHq4pLAEuNlqe0pm+7eKPvwF56C60TVC+aLATLLAd7TsdqdWUY8dB
iJAPLEi2YDMMKePzp4zY3hUaztl2plV3jajODiWJui3gwc3PjEweAj2HHCuekWg8WN9m+KR52vOA
edtM6GDQjIlBopMat6aIozVsdncl5qeP7wWKW0av5lDyOPO28loYR5l2fMlx5bM2x3JrM9A6PR4q
160OPT9BHPuCApqrFgs2d7gxjqPsDFxPMMe7wB+O1BJSkw07i/IhaYFdZGqF1XBoqRMey3deHubh
1fiXbiqHqzQv96HqGYa6DJN7d06HuZWDCbbzXlK3P1Uoen85+Jj4KRTaSo5V6EHzTPQs7amWj4Fm
QyAr2j75UzakK3SjxKypF9vO6P1dY7rtc62bXLF0u6+cGoOQVoFTT2r7MJC5Yybpz61XmbdAHow3
STsQpin74jq1x5Dk5BuQ4A1BivFvaxHuimp33MfOYD+5dfCaEFuFPDAFhJmle3kvggDThOEweHyg
tdGMLzQZE1eXbp/vstD7xZFIw6oVmUcCbR8YkbBs5CrdYGLjuKoSxK920hejHYp9K4mK/4eTNyzT
3RTOJZDR9GvncGnzIUouvCod43Gh74jA3ko6ec6GCMvNFM6NrPgyNrGbe0dBwgSpJqCcZX7xrY5p
fTBa8poxkbp6Kr3bvZSfVR1ejDGr/zoGHXkk0Oz7YOcgR/JxPJUh0kToO+YWVKLgiFvr2whuyabq
A3l9fAWdR13jYHohhtYfKoHc6bkpTIB53Wsnsz8VzQckS/sikAB3jqv+RTTy/KcFPL6vet3ZUhNK
5nksBTM57Ex6xVyazxAADVw+ZUtQ7//8kdarYK2DTCHZ7pkHGyPeg4yizSvM4ysrsdQWEsNbW0fj
8X8fJlX/v0/bDI6iktB7/vsr4DLXdSDaxUOmePxoj5/UnccktBYEq8cfyITNoGGM6bEX4VFUk/pr
WKxTGQErhj0ULkbuFB/DphtP0m0Y8ZPmwQE1Pk15ODwVk6B4l8bMsFOUFk2flejEU2Ty54Pl8FJq
BXUA/EUn7h0+wSYcF8/MDj4QuqUV3wSD+lM1PySlhynuf58XOAADN6eWoRg+Dd8juyCa9qkLUDcH
1c4teDiwpnhag+P70Q37JU6I3ypuo5vE7Pe+bf/BJ0NY38ab4uu6t0xtovFWuuHjzCodONlCmEmy
QTzYay69xfyUUfQkzVi9tNrwN2FE0TUhLkGxibihnanr+WDcrm3jYd3Vnn0O3DSay/X8pW2uJOPq
ZW1nGtTfwXgZTUXujQGyKIB3UiHtbvq6OnG+mbdiKceyjIZPo+eV9+3qb18OcKM4d+yijjoS3W2o
Zoi6ryrM+3uZSmdJtmWvm7m/XhYahmqcOwk5Hk0e9YrdYuBjhtaTiUYVuGKnYGg4bhcZ5D+eYaTa
Ebh9Cz2sJvBDnFWfsHHt+/qQNdGtbomK10asrUx0v5hyxSO18kGhJxspMFXqAxSGxovbtV37V1p3
gchU2iLwpnffYRzo0E5gpsBFcfNbOgNtO+/oJuiit7rIDdb8uQxd4qH0OuoxIwikKZ5/jhTuprOH
gACOZ8EYj5cdetyS4Ku5zPHiNBt2N1jRZ76wxkA7zQ95nFRIYIS5KEe4SYPe7haVsjALGolMsSuj
7MuT7Y0Sik5Lg2tkifeEhDDNRsW5C9TZd4S3VC6aFbcw8hBatReID4AE8CpJqLdUh/MOlArXlt6/
ynmEYrfYgEz2Uas27+tTOjkHpqcw1TEIzof1pS7G/oWD440WlWlWz1DU9f7ZrpijNAZFvwst0Lvd
wO4jGk5OiouJCKp/TCbuWI6GlNbATZ8aG3ufzK1zlrw3VfEmJh9dQsedJqi5bxP9VLpRdBeCwW7J
9AY56YgOfZUheYHK8PuDX3A7JyUD3ZEGTZbu+dNpwdrv1AqeebHjFKOvRWX8CmfrOljJhrazTlVR
gmYvGWnDu1p7en1rCyzRWtSdw7b5rtrkUyPeuIT/Wu6c2LE5gEc+huUhWbaN+zWkCWEF1TRrNfYN
+bPUXGXJBgcwkPCw+I6m4CjrBEc/vkjckCGxhhhbQJHNjXSmv/P9f64af7nBIxmYzm/9KQr/Y0Al
IwuF9t6M7jnXoftmITYqwq/cjeyJsJZIORK7/JT6nyiCnkFS4CYZmOCdL/6C/hxxePbrwZjY5EfN
sMRQFO4xrKw1IX+E1Osnhqf8B8fxiPNjyTbJJwwgmBOJqT3Mn6CSwhVNNN5e5rg3S+UcGy5/3LYR
Vb6LfizUoqKLBxsZ4xJDQNLMjBHPOKaQOan86vfm05Dp5XZMxB9VjumSrnsirl0oV3h0q1VId6Dp
+xfYicwepUumyww2Zq1/Bx2SBqNhzld9DlUzUzui9wU862wtG+MS80autSJOlz5QEdIW8BSk035m
AhwhNnY8L9N7MzdnF3P28U2VTr7DZxhgMqrtdSDLZ6d32n2RRpdMCYgqqh5Wrc2I3MsYBaKnrurc
Zl1Uz4YZWkutd1dVOHzYnTwGqtj2TbVXbcHtvysMPCAUFA8pwdQQD0Ea4P7S/X6ER6BpT9He7uJi
m2jgrYUaqFF24n8hcakDlqlyJVsCw35fwvXWrX2mY+/g0LZGoLM2Ud/Bk+iI9ebWSzxMGvNRd2NW
DQ6a2JRrd1CEX3UO+Ymzqe3grJS2pfONSV3XJwhD4Y2S9HBO/TjY3piYcFq9jP6LFrIrfoa0QWI9
aEn+BW9jL4tFVJL18nuKvgP5N9A5nrXB0XZtQM8tAeCKGThXNjfxROvwibrLOo+mgxHF+7zHWmAY
cCcGj+3H0JQ6wIAYh9KIw9sJnCP1tp+YZjLcuzZY73oZ9VHArKkjhWAysyNVEi7Czr/mDX2weUFX
aEcsQGK/GgcTm5Ql0l1uWjnJMxZEXF4YAMktp9gGWMZYMdhdugnIWkpBFh5nEi6SkfzAGHXHrnPO
IxDXsynVJh2NdWTKNxVY6IEav61dg4kQ1SXMentleM6wMUuTepkiIfE4S/qqYjaUtxZJ755Jrpt3
nJAZ3C1ZLsh4sJ/AW0lWTuJQcqPsECtw8QzvPrpRHccy1DZaV3/6zGJEyVo33xNXGRK3RtqUOXYT
YfHrOTz/KbL0KYvJocmJEmAxfXW2ywCn9qnCruVX2OO8LsbyyNR8O/bts+UnB1uLipVybLEZuwNJ
UxylI8ozjJDgGDTyJSu8j2qMQYmql7oVMVYXBydR7jEm6uonf6KvctKYRqmi/peH+TpNtXCdGcpk
oVsJbSRt2BC0QBKirBDiAMNi9nTjPBzhmFMl3rXrPUV6UugbP5t9FKkL1ME0jJuDPXZhE1SZkp6h
aTpsqPYlxWCn26AyyMGyLHO4h2XKP/BtcBgoxdoUYX40kp/RwomjkehQpebfDc9kAk/so5p0nrm3
gpV3lVDAd6TeHtlJEOonl7kZnREjHBvmMuCM02BqLTpGqjaOeuz5jbWu3eg9j/HQRv5rorErHdDO
uEzCYV9GvClsx/6HsTNbbh25tu2vOOodvpnoceLYDyTAnhTVb+kFoRZ93+Pr74Dsa7vKEfYtlxlb
zVZRJJC5cq05x2xGpqVFqLzWKeVk7OAM1hPtKzLoO13KcPTP8ZFS11yLMET8DfWW7e+uqWpOtBGe
iczwgIchAoPVKmjIMAhAbx7ZpEcMWdh5kaz2STEE3IuSxngKwkcZngujqp8bNX8gR+o+7BTG2T2A
35wcDNzsN2EmZ3ay6djlKJiNmBm6PbXnXM/KM/WogY/RafYKdioF2yJa3WVY+q4NMSUHhB3AHZ1P
yV+8l2IubyuJQa+Ne5gfQcQIIKeRmeaZ1y/nY80n56EwbY+EFsye6vjuRPIuadtLbzRyH2jjaw3r
uEscbWeF8tW8V8GiXa3RQfVgwjLiTMrOI29n5OauVRm3SqKuxmw2GMuCqIhOajknhyrgmmrqyNNo
na1T31gc9dgrw05cYbPsyrfWrJUbNmPclwYsgHAmqF1yLChrc4vqHOXbFaSr6iJbZqXwn8p2OE6V
pR/gRJOsLZsPbqXPPvmV2G3tpQqA42AAoADz+kIMOzdkvo79vuNmaHAAqzR7s6Jmap14s2OlrkTb
7Op2J7gLSTPRaIYOg/Ot5spz1uD9r/VmIunPX7BPjIP6JZUUr6PjdmqHnaZpTmS8dG5tdj1muf67
ZzU4pmiZSq0HICCYvg8BenaFkPZpCThp1e2ci/vBYJkyfd9eYECWR/wo2ivGg5pm13hv5FpLkJWh
zNa2CsI8xxxRJEMYQ5GWb4ok14+lHr9Jhe0TbM9MIt+si1+tCuYi1m/8OHzCER1vjAXOI/TGDZtk
x9KPkMxkKKRjVlMMjF7TRs8ccJKFDbqXRoHk0KSnQb2JJpMsTiUk3oR9tcUYsebw+1HONtKLmglz
ZKtvyAXlqidBQkxEFUQpCEETAng6eHbMLFIRaIPH/m5IuTPNbJIrqiMbdkHkPDoGkbcPJcUxosDw
rU8NpMxx/zT46S7PinGfFv2r3bTrGppvwEhnzfGq4omgOfczfY/0J1vRioU4nfovZfcCKXIxTvI7
W7NPR6RXj3kDn6hWS4RpiDvBps2sw4W2JbzG3/fRfI/+BdFd5PyKbeW7zediE0c2+Bmo136M4KOM
7ZfJTDhyZXemHy4qWoKNpiTd11p60zvNN83dx5DVEzOi72+qY10WyqkyQU+k5Quw7F1vkJLXO/A7
jE6us5LKQ4x3fTm3m4bcmDTKJkyP0RaWtNxgAciw7yEUSdADWaH5FqEydFM/pPHRP3YzeNIy0Go0
CfQ2uiA0TjMi1qCsscDUqYaAvXhLNQycA3b/AQZKGULQfiSF65hPCBMn5WDne6WyybS2ChWfSPE8
WfK2wjPSo608tnPyC/ae5OTBIJPgl3qlVgZvpSzwyOGdo0s/u+rrDLmPvRBRsp3wHoX2uenzm0oh
z5XzxyM1zMZXWiZvls1tyzvn5eMj5Kxh4fW9oRNQ7/Sofw8UHLzCQkYZaSzgrJD7tDdrgAmE74il
JlaNUru1cvuFuF2Uic1NlLW077PW3xYKSRRQUF7N8VPQV46l+RxL7K+aY7/XZKuB3f1hWz0MVbdo
ZYMHWw7tHrchw4MBS9hsLrdC4zU9R1Ql0/a2mO4BKKyA3V599tp1vKgOh1Yj3Ci4N3AQI+cCJCgT
RNScVMoWieLkZ6QnaoOxKSiaUwvqiR6gc637eku4EtarCb8D0lM8hTFOkhbjUh+ESLdb61vO9mHq
0vuuVLGyNMalQ10g6SNigQ7AxAH5Brxjnswjr9emY9q0itnkQGBwOlQManwHpa9KTAj5kvqmlxxi
uqSovMAoPbzk96SQD1vsZUzfUfTV9Gap3AR8AjKdqLeglhQREix6h2bcD66dIfnH8Js5UEcUHyvr
MB6xrri8+y+RA39m7OI3hfgmP4AuaGFIY7DwyFDQszIOdEvWe1zO75xwSbbwZ/5+nR5Isgo7N+AN
Wdvo9Ml6F0b0NrT4TpLoEDb1K0GNzcpSGkSpafIB4cdelRDnyiq8OO2Jm3trdcWL2uHcYop6jez0
zUklZ8UWtWw3b+YakTuzivdsrA5B0p0avWvJgOzPUDCokdXqflZ0T1cKtOOyfw5wo6ym2P+O5nGX
hKxNtsrFgs8YuvjKssrnwdHPPonVq1DqLJQjeZV6sNGHZlmbP6ww8vryNCv3oqZVpKo5RT2i8pHw
0cE5pZp/IE7VXhtd8dAY1lPWIPaZR0rX5VlXaftoAkTIaCdFH7THTaRJKtQnpXgqyZxcV/qj0rV4
DgvaJaoYttLpGyYd/RZ0CCOjoC0QwKxaIlR54vldOE2Dy/5AJJXjVfreoU4KeHddgYhhN7Xzk8zq
fCPYJ/HuadntxLyOO98rqz5bTcsCAhkmplTQV1otcth9aBhKnPUw7WCwiRRrXW48EnUEO61Fu9+q
8LxZsU8dWEsth2toCaq0qaIzmS2esBRr51lX2nZFaVuv26Ck8WyV19FBi1pV3VsZKs90BaqNX4yE
yo7ap2k9oNgHONDxLmG8kN6yWuSwx0CHE1nX4Z1bbFT5Ei+qNzvaqTfoiT4XvU0AUWKTa4QrKgoS
R6sPPOoNFfEERsZ6NJ/mrntA3wEwzcofLJmd0tC/CSr2I0u8a+G3FTSx29U0z8MsvCSMgYGQ/GJ6
Payz+DKo3QmOxaMmCKsZRnOtWtxOGI6W/ozzodSYOOMav1uNuxhurcqA0oY+x0yObCouexndaniA
6C0M5CmKd91sH0bcDjNnk5iesaIXd2EAOyUJQ1S7OYQNUWfvttI4uyE3iDkw5LsSMZpJmCu7xsRv
6gz6J22YcuVruIj8uF51GQdHizkNl5LDy1AM7DdUoLmyRDrjPYvywtM4DqyknEF5R5gR+3XWKhEa
Yf+XKnAoBDWGmdIyPB+59Q1144Fcr3Nf6QREknqROnvbondeDi9ZLW5UZJIucskLOIur1k0unaUH
3cEZF8ER4bice6XRY3U0FWpDueT2keu46kGHrBuTIaVJCBCtL3XzqcJi9GwNKkyVolzuJgIfKTPV
GfmJJQkCNkGKWUG3m1Kqd2rICS9z6azl9LogZjST3rQ5omSkeHyYg/wTowrN0bjHfJZKChzm+y2A
Lh3WF8VY+mXMxptM2wcOdbAYhtiFW3rya2IFMwUnj8nhD69uDSGEq16hTbvKMm4zAW5panzjQtJs
T44x+H6vlBqvvqXQM7O2uPMcvB3XVCjfc36XQLDcDjriYnuI6Ke2nPJKJb6NkRBMdkuTwOxXlTHp
cBS1q1XmHwwLStfow3tioL8DwOQsQpHXzmGwcuxA2zdwVuLGeq675LVEvzcx0HQzSz3LiWFzh8pm
OEdYdocBkBB8JcerC9A3NjIlMaIHjrBjg5iDCDmVPhVP+NA4hr4WOTdi0VtUM+adqhqhV3dQGkI7
eor8PDm2hVFunAg+qBgsuonVTUQC8EoLsslLZi7IlDiPwcfRMQEgySvlgwloyY/fKaGxy502PFdG
xlvisx9H/uBC02NiM6VrffC9ceaeo2DYz07APEmxmRkm3bPIiuCEmgqEFdULpEG58H6MUdVXFaPy
2lKuJsqDAzLrBU3ZsIp3SwaT8xTRkfLAmeSrYuH1VM5LWCO75eBAK3s0vlDxzyuL3dXlbt+gMFqL
WZQbpSybtTnT7JwdjOU90ySAE5JvrZ03XaCOiIor7PUKsziKaeC2EC2x73ms8fByEJ2mfhbBQWOv
x4e1U2W/q3AhrRPLx2QtTrOt3uVAE1YBYcshmgqetjWgKdL6JY5glUNngCBB0YwEkKXPtPWz0QzP
mUYh32Vo3jGDYMpO6AVMEa2tynY+ET2BhanqI6fR/JAV0wONv5KeqHoCvftS5hPj7Xpfkvp6LYhs
HuS54t4hM9ZYt7OAbbfcrk3njAdBEqchO/abLnwKxMHX28dh5Oqv02q5ei+hmj0ZIZi0trFq5MgC
dmUS2Wc8Pv1K4kzyKL6einYQcGinjWHOvwJdpbNg+pu+M+4sGaDtI/2iz0CB2qI/zIo4KnZ9yZXe
WDmC+XE8ceQSdKmjAUvGRIk9YW0moCe8ZqZ493vO1CxXB24BtKB6d5ZdcacKtThlfbDjbJ6taAHc
yCp+M7SKyZjSLlicW+wJ5fJsWxqdhwSpgtc6geBiXSKMzfQC/zjE3Ky81zm1jWN7iJEcNlziWmsJ
GAuWqTE9Dpbd7vEj+KjU1jE0GLdRKfK6NGChNmPy0zrjbOIuAK5Z0Ec2H+pHQkkXP489Aq/OTqJD
CaR0PZdaMHq1YzDdHUGeBxbgkyxJdzH5bcv/6ya5xBVZnAkmfXdOErTHyFQwt6u3iMNshO7jKzEJ
BvPHDQgwLw/1kVKSe1s1GFSONC1pmbCeJkbqDW1Ny0WB3FU1HE78ZMPZbYue9mrMyjc5716hgvRk
s4nx31nLECE8ZvZLmxO7Wjcgv0D5rFQlgA5qobDXQueMGj5ksMw7TUt0o5r4JISZY/nMBK+cLfLb
We/DNfHNMxUsfu4ypBlhBRWH7g49O4YKbdOTr+TP7WXCJ2XkogQt1jwXsOU9P1qkRcqhba2jOo5e
QNSeJwQWhFgq86FqNPSl6ta22uDWtjkuVhElVsxe/6Yb2s0YkMic9bfgqOt9qNlHZal6AaPPmx6L
+Upph6szRqk3N/oOL1J3ibi04orOet9C8ibubS91+T3NyGuk0a9HRbTsquUpEC1NIhOasEOnQW3X
SRF8mo3pw8ADmaJzv7tFW78jB6E5FzPAmo+6bhuHDis1UX9X6WjPC1CagCddsutoujWu20tIxNTa
4GE7t3LXN8lTYwfiFxVggAfDv9am2l04xg+n3KEyT+vkiaGuOCf2aB+cBSCkD/eaUb5lA/bPsf6E
VGMgDWhuYAgz7RBgL6MgDE5690tNpXLSw+oMMNrcxk3IVKEsWbzVxCMTWtJgxYVhzVjGkgjpTAx3
ffpV9AxvwoZ4phhlryuJO09zrTjnd6Jtk32e9G7LTIeTLdghVLPzdpzUwhMEdbGurMOA4J1mBMoA
xfNYpPWXlhMIOtpDuLCUcExC9PNs4TxEsE6aKmMP0pV6J2ycE6hKPIco3nWv6/dlpG8j3XI21Rht
HdqO5VQYNymkjnvuLcCxza9aQcmc0jCVnopS0im+RpZ9VdC6MCR5392SgtspHcLIfGR99RkjV4HB
JBTUAMjd96SrnsreOWv9u1WKS4PZOZiq7JcJuo3j2MD5VS965tzV/KYFdBZ0QsS1elqrbU9Y8tAf
VBjCx8R4ClszPhhBYcIaTpjk4S8bYzoi4F1THKKAPCYYURPWmJZWk11KL2pqb5xYRsQUWK4Mw1sj
ju/BkJvb2kToOWKISFsamlaAt7qq62dzaEKXl5O6MymPSrVoW8tjE4f6/RDARVicNbqIPULOvhVq
OZNDnafOp4bp0LZQrZuidi5DQENYErh7jHp93gM0oT8M2gbqQgCqrK0fxlan/myTeDvcOLOW7/ui
eBlS4Uk5qBcszKorflCXBrVdD54Fo5LLcgUKFk/TtmxwlgRZdU2crniCUvkauFIDnMkxCAEsTeag
nNkZusfQcrAZckVxzn4nvjjjJMHhOmSpDCVpOqYaniWA83VrDWv1QB4WhwtiPlFBWXwrMqlBRjeR
QeFg1DJYs3l/Jab16lfxNZFFvpkYRsBRrR4knTdEDuka7sE+EMzYqAE49mgqeBfHU6jY6cuMBwYk
Zv1g+QtUYMKmAAEAukyDJH9yjXbSca0DtlDUZDPq9YOZftnVoN/QV+uQWUZzyj6IAPA8CPuKcPZk
aFG1afLPUjjGpukWKQ1LSUaZh5GP1cwoCqYpaUkf2L/GQ/s6BvIxN0xakBx908Q6KfjRAoCmVcO8
dAxoVVMPgYhkRsHa6BrNK5IVHOKo8d1h6D87YD6emqVPCG1HsD/cXmqfPM6kQEHJIzcVl+dYpruq
GHq8rFTMwZTu2i69iU1beHW5SK2QlYB47hIWFK3hFYrQrVAdlxuRx/sBvFRmND7uGPOhHDqX+f4r
B5GPoKOEnRuz3Qh12tZNBfpmhDdBKv3Gao3L2ETgJMZnfdE3NpXz4ZvFl76ILSwdem1ND0TUoqe1
A5uC+ue7mOv7fs4xptNeKVP40/BwIgiB3+j0sQp29ryS7I6WUDYFE0dC369EphWiiraGTolul68Z
2qo1JKeSm2bKyjd08h9IVjf1BIpU8MuKWtorNR/QSCr2w6jLl6xXPmWlHyLHaM/9uM3L4M6yxh3f
faNw6nBzP4aBpkajh073XMJ/56oxFLgRDC4CqTyAnHHWszJu7BqTytCT5VaKDRadExoUjM4MuNC4
Z7TCIDL3KBG0Nv/OhqXt0yIVsLVvv9c+e/FYw5vrGX5szBq0d9g4ukvqdrGvFfnpJAhohY02v9Lm
0U1nMexjxADOV5zd4Ut4TbS0ob1zLAaGtHY6xbsKoyBdJFBgI4cDnRpvFOYZ8G2P2LWq5wMkC8GY
hxyOPPnlp+TcByzZKwA536OChFfLhmSNpP3BisQvndELggf9xkxjNm+m5HEIyhRbSkh+xDRuQcKs
imCNfuYm1JJ1VX4X1g4udrSRdfJBXiMj5apDSjFbtee0RsUAkAO2DUWf5ni4nhryhueEM3AHKEQx
CRin5HwUiTj2aJhnGvPb0MGSpgJlCZB3I6qLPhl6HbGHYpFXhLIeFPujIp8KgCY+s6DlM5SaYF/u
JZyOcoQ+VHdLS1e3NnE2UJ+Gz7Vp3xEPsZknO9yrbXmTozDp+b615TMlDQAWmEXFHRiHr+z7Ixfh
jDyEMzo0wIHFIAaMZjtPQISbkx+ygsta+hvf0a+yoshQ6/6oOoQw2FF1M2MV2UQDQjgHa72plK7o
Q5ZfEmm01HoTxi2q1kNmjc9ThJyvwHqxihitMDevahDZaD+2oVW5QRADHTShUiCnBkaZQPpbBmGd
tXjjSEtU7fiI5bjN42+W055xsGe0XANxN2jbUMdqmkfAtZqUg72G+7kLZ9cYIFf7HISg8S86uP69
AVyb45BhG/dfkxyPhYVGWCVh6NAHLsd/x2tbnqLZY4Xxte9UBGQBVNOT0vEiVkjHAQw9OnLE31rU
OTOggh9oT7t2SK5WStnYozgZhwlJYsDQFkW3G2BLOU1jurO6XSmdhNmAtmrKBLxS0gmPk16AHEK+
oCHFQhi1rZukhFqFRPEcC1+/miiFogFXUKtpn35Jhws/71mTvrIbZvxnmpUJl4jk4ZY2VlsXR9sc
zmasfibMcbsg2NG1GVcWHcj9pEEuZL5zcAJprDUrNDgXFPxO8t6P00tXopgtee65nBATddqrple3
UzeoXo6n9DoT+wczYx/m5NqnsyE8fYI6h/u6leKhJEKacj0cNtNIHnnQZLsIeaFZcZ1TVr9rPjkF
YtHqN/kNI9vqMEfFmwPIGHd6vrVD5wvb/K8Z3Gkcax+T0KadNcFSklwHQ5/YjABmV5rTba32oMNo
ERSVkRwbI9v7l0ak9q06zMehNoKzgbXLw+iaunWZdseyNO7gQzd3+gL5maya7XDuaZMP5nJkRlxA
0XkqDAfWj9T1jS1z1RNS5Me6IGtNwTiY56wkeA+ybWHoxnakTCkzZU3QOXgvcHCbMly88hRP27HC
8e3Yw+wOTW+4pao4nKebo6Hm1rbHxewpXO4rjdhrnLOHBWlHrgMJ6YjPqD0X5XyEJr8V5RaoPvnu
ucgvQ4MPsDnwujlER6t8nV7YmqIOib3W77LMuGfVZwLPjMPQa7HPUS+vbFNCzwPnlfjMqYo8OlQa
RzCB4GulwwDtQvW15kl6vaCJq8hIHqWCzkqdE+NSomX2o7J3Z+pG3pNLmDT+0YySp7gZD3GW0HDK
QMICdiBaI3pIbQaHY5y9QzLbjH2/TabsLkKybofKzknpRXTGWNzYFXQlJ1wPJrc2jCmc1M4wbYCs
gQUe6WHnOnwXc/xuUv0c13C2e2SDtZ9HW99Pb4cChJ3gPnBlZH/JoDwNeqjBpE73hla8FeDB1zad
atx5DL8t1A9qKz8sXx1AZiW0Q9pNJEsLaXivemNngW8sg287ye/TmSlZvQzVNUodY3SenDB69w2i
cDSJus4ZuStyEZPv00UoXVhviG8AWBbzbkJcZybO0pgoEgMlZxUFfQ1Gwh2BBcCm+thgoRDnRmNp
o9gG6VILmtImoU44ME9DMN0PeoRLKHxzAjS7c5LB1Ay9kMCkrUUBT5Cd6fqobltTIsafbPMwJLjG
GzmeRVEdISWizkGf2jEy/s8hYPq/RcQR0WhZeCWXIEJCwIiU/teYNroyvfIzKM+pph4cruNJd+a3
CaX1Clv8sSDp6CJi0zkyq6o9OZtvlAn9buLmv+UYct+WsvjVKiiVEtVmKL3IrEi+OerwZdhNMKMo
Le17pRTc5dG9USviDiytyZpcF2dN6ACpiBLB7J8jI81oG0+Jfs0D+rV5ATEIesuTEWsFkxyk2SUC
xlWYjzeK3uXrQshqx0SruSkt72/ZsFGLKSpQCcde6VNyO/go4ipnss4+3kjvP7942r9l3FmCmtcC
8a2puqn9MSBa48JGjaOgndMrcwnWsTy/6JxDYzOsB/UD7l9AzJlrdyobJA+l5mxypLQUmNOhTkCU
aAz00MIFm0QJOYmRlbdWq2hX1wmBGQFEIxHp+7gknCMeaZpqDUK1dVeUpVsBTLo1ugrDtBy3Tqbr
R61ICQEeLOaqWeA82JPioum1b6turDY2gOz/kr8mneXq+F38mkUDRQhNVZcgS1P/w9WDZhFEi4ZU
lzQvHDWFKa+FHx7jVgmfDcbe9AsD5noZM/kSy8yvOg2/hmZEHBRxXBdpVNG6yjkmKYCRPdTUE2tT
Pl0S0C24gAJcVZ2BNpXe4U+E9AxfDKXqISRyZodRvrkNTR7UBvybXoAYSUi3OVFZvGl1/t7Uwy+g
zAsYsFHdsR4qvLtMcjo1fhwciaavJccta03XEU23nadCPrSKNDeLPNEL0LCvdI3NVSvV4j6Ng3tO
7Rz+aPKctFAAlGLpW0VWGRxgW6WcYYDxKxAVL+awsipCOuTyF7sBllkZp2KP6H9JsMHEUyYNzDvw
NFkL5GjyW3FDP3nej71BMVLkw7rinLxEM/dMHyAHzl1Aj7qk+Mts9R3ur3NjIHN1yEQ4++F0yAh/
2FWS7GZDGx2UwMFroYffat/bm9GGltWkiOyChfCeq+SX/wSypomeQFzuQb0oisR2J+WlFtRiNYQm
+CqLX2n3E99YaQBSJ4sIAr/rIoD/9nX0gfmAPCguocEAB5jr+0Qk2LQxFwZ9CAMHv4E8/TyMuSlP
mSPuptQKX3hyIMo7VlVtePSb0nSHFBbQT8B6VfT+sWjfiOS5qCigdoR+RVvGOM4bsFVK8gm5alkj
R5ibjVpyc3qBpYr3DnTJWq+ss0ZM64UpEHp4tblhQm67Q2gckNMZR1nOKLLNJr+GvYrGp9PfrWKw
KOyZxUzLQI+2+qc2jXLb9mJ0e+hkt3P9ATH1xPWZEVqQz2dVDUrPqRALgBME9VZU4W3Wi+eoiBLY
LuCNwkW0UC+lM/M96JaQMs+2ie5NjAwwG61+SOZqgU6WDX1I6ONgQ6oXwRKSxOOlWrzQ84QUOlEI
UaTlslJDoT6aDcz5Cc21O4cwFw1tbvYQzfJr0wONLnEUu7UVCw65vYFyH8Ogrw+MVoIhwQ9QJZuf
xe//fIz/E3wV17/d5c1f/5ePP4pyqqmT2j98+NeHIuPf/13+zj++5/d/46/n6KMGL/jd/sfv2n4V
l7fsq/njN/3uJ/Nf//uzc9/at999sKRUtNNt91VPd19Nl7Y/z4LfY/nO/98v/unr56c8TOXXX377
KLq8XX5aEBX5b3//0v7zL7+RMvkvu8Ty8//+xeUX+Mtv+4+v9C3//Le/8fXWtH/5TZHan0liVen0
kdFkWvzvtz8NXz9fUvU/GyorqWNwBgMmrmq//Yltqg3/8ptp/pmEYL4EMVAzNdUmqrgpup8v8QMx
GwuH5FD2Suaqv/2/3/137+E/39M/5V12JU+3bf7ym/r7hFtD58QpaLkQCWos8L4/Rm/Heho6kUED
MCwx+XJSIdOWWHvYSoc+jHOYJN1dWSafKQ6pIwyrHLOOKjatDeQ1jObTQOL5quWQejJgna/GpLqv
aDascfNzywoAsP/y4v79F/jXJyyXyN1/7kA8YcmuxCtgOBL/KCGqv69fHDMxzWjUEy9pCWYCXEPA
nxkdQ108yaomgUFdJz0nQADfHUYNw9yQwXpJArhkfmzQfMcq/J+f0vI+/eEpYWkkzJhgVU1bqqvf
P6VxLp1k6JvQU3rE8+EMakzae/RPN8ac30xIXl6U3tqjS1tFOFYfFRP9uZyAdjY2xw/7Ok9bXVO7
F/ADx5INxcPCOm/SMD02mam7pBpRdtba23953r/PUl1eSosnbOmqyT+AQP+QpepkSgLuqlFci2Ju
Nuv8ppsY70P+qF50XJiDmT4QldF6pkUCQ6AP6S1+Ys5VsKbMAU2YT0IKUrKOUbzIHjr1G187XT1K
ukFZjm/Nrykapv+SHq3b//6Cq7BRuXK5OxDKcOn+/gWPu8rBG6MiA+TyZWBoaKd/PgS53u6n3tz/
81OTFeknsTyYqk+T8udjmlW+yzAOe9o/foAyNjoSY8SvqlYt1PR2PGaxhjhpcY/9/Onncz8ftmU8
uU5Y0NJZvuXnCx3NTz2aEalp0bUs8JdInBCg769krcXXn09rmDG8oGdi14uX1hfzbcP85xY+f+5Z
enbbAFlfw/dvDVJWwrVW1xw4s2V4zMV+6yR5s3aAPr3mcGodu+O4XclftB5a11FHeYG7ER3Q7Tdb
2+l/yWhWT8hW1e0wcnjMSUqCuPWPj4WMm1v6Z98VJoSdYSndpYlmZwmRMd0mKMncxEiyMkViMeNR
ylNDAB7+i4Rt2C6q08/nAodcnagyD5MM+5Nviv708ycWu/5UjH52UKGbOmKJ30Ly4xzGFvmTTe8F
Up3aHDloDm7Qw5kEK0Tw1vKgFgBdvTogb+lvn+1rfJN6aj9XiABXZcYQUZJWjDIMA83x58EgLsyr
ffBEM+Gc8LBghvzzoTfIng+mmwYj3E3SlgGH7+yZvnjmKfj4X4X6EIUSOiqYrx0OyWLz82lZxG5r
99UzXQxcltpX3CbC7eY2f5qlJTZBSuAm3cv8SUFx7s0oqrfz8qGj1v5aNn29rw3KZL/WTmkwIhNS
nWpLzFhzH7C+n8smvuuzur3/+VSWMSz0k6o7/nwoh5o+t1XS2EP1F0/zeOer+Xg3xDZ0YLvCXffz
OQrumwDfwc9H4fKpOOQXGGbijH7+Qp1GwGhjFOh5Ej3Wetqd+h8yDXS8czYOf/sIj0h7AK/+XNsC
8zLTywKMQFkcS1iXbo26zgz4Dxtd114FUXVnGgxuQozZxdcVUsc60Jg/HzK0ZM1dvoBEbziFYOMU
pyIWOQ6YQY1TdcT0QTv154/BoKDCnjDZpUoDOjNSZ8LXBg6RxRj1CMBBLVlx2R+d5cH3Me3hJWCI
ZtXcemGoHPpY9w+1UYVIXV/bIsbZRVQGUgIkAGoXNFt9YnK8IlAtWPtET7hqUW4axOjMK0FKzmWb
HGcE3TgEdDcKOuMuM5xTsJw0mNeswWrmhxhFGd4yBXyXA5+ghCbNvCmHQCifGP5YFxA15kJgIR4V
mkhrt/EWkUTgIV0KHo08RH0WCnJWzJbp8C6H437MDKND9Em4hMnp9jjFoPZXP3+U2BZ4ocgvDxiy
n7M+vdMV1E5jWVyyAsIlHNpkW4EfhCvWzy6OXAShgzVB9eEEYchHZJubuGuml8kuV/0C0E+ReZ18
ozJONdSQlVC5BRKNZlDNjr8m8de/5KgsVm1Au7L0+5uM9s0pJucplnpzbTOLw6ZmFuvAd4x7pzTV
myq3CI7R84s996NHHyXyOLQPZyTMa1BTrpoFGlJFW96NargtGqVCC69F+xHfxjks9VNiOHeouIun
xEpy1oD+EuBEucasqC6dqWS+Nqrhu4MkO3IAhWpxJPBnC9lcSIRdKklQT5DeqUsaZFu2Hua5XRiV
kTsWYe/hIj3ZiiwxeGTpepagFlKZfWiR/sUwVBy0qDyRt0L7AM1vbVXoU/SQlw2DyCqb1I6zLVqm
VtcwqWchsCurJPasSPbOPH44WSWv1VC+OAXKU7XJcBCZbb8Pu2ggO7GMF62FNRwN+hZ5GEec9klE
dgvFzG8tRkyTnukPYnngflhzqWKTdFgIpdP5z36ITguv5EPNilSlDeS0UCCTi6cnMSXPMN+xO0wo
vidOumdIN+Yh6eVmbBa8G2j8s500XM+xNTJSVN+ricNXadfOzk8dZHtx/46vl/m+qV25NaKHn4c8
UHd+C1ue9q5CEEkZndWS86bVNum5mjlbkaOjP1dgEB5ielb2mCDhaYb7dBzPadDFXjhOxpqSsTr6
M0Q0DJXqTpkUKFP1VuLavDWBAtmZ/Js3W1e6Xcj+jhFItLzfYR+ci462f9KdnbiSF1I6QA3qI6Kf
2MRb6ZAiovi9sSv8RjnLQewQXr3PAdee36TFucCfCI1++CCha13/X6LOa0dupGu2T0SAZCbdbXlv
ultqSTeERibpvc2nP4ulD+e/mMIMMJC6q1hpYkesEGZ6sYrwe4OQQ4zWt84DFvg2149ynJvnEEyk
IYaQqylmNBo6GPZqOmD3Gd4FQrjjdcm81C4OLR060PS4T2cOntG+NaMbaOoIeyKgS1ERWzXkfJ9L
z2WlnG5wHGilYrSxSxYzFXiSegWBbz6EbosxWkbRx4wNilacnYFs+QwCjRYEUNrYhl2U8MhSokHJ
4evODqORenhd4kapmvmSQa6iF/J7lMHVQ3KU2aql6ycMB3mQFcEmWzxE5iabSoKMK9MM40jTRm++
0/83EZfhJCOIawIfq+IL59bmXPrvsO3cK1a/n2OLtGsn6A+lTdUa3umWuBaTCTPPRqY7/aPDfriR
FNBtEX+SjRCTv7fi/mLV+ms49Yq9vfJAwYTpthhG2iM4TPRd+jvFW3gdfIdSFlzEcDrS8ezRwVCB
5Tn3FsqW1RVknqBaJwPj7VL7f+MSO1W4ZH5X5F/mb5FHQmzyoSlkCSWzXOEhh+GjFhPbC60v53Rk
KoL/udzlJrUWOUuwdsmL5nWst3M0EOKqMWlQqPMLWiOtzc2njPStTsYAY4Dr7rhuUUv2y6TTYPGP
AGyXnTpbZXOJYN5dq6rxtkGgCpxBxcFyWJlyMdrrzkeE6vhCFHnIEsRjFtTM0yMZ2ZdOOl/h/Bq4
JIovtcTiQvhq1TP4JMqLOGMpiBQxPbMhSpAWXvzMKDHtiNJsSn9pOe3agFQE0oYZNacxG9TOm7KP
VMz+Cc2/hBar5F77or0GU0gzJ0yvqfX6cx9Zn4UbE9Oe+7eYPMKqktaNy0nBeCKDhuyrcBc5dMZk
3kD8vawZOvWFwbkIntFWeLZByAGXXm3V7Tas/xsXcv9Q/cDy55xFUhKAmqXEqlXOUEaZGfsJpucg
ZLIUTQNmUtxhtqf/QsdKz40h03NVehRSpAMmDR0IdvFw7QjPxfrhYT5vq7f69Z0Ff2VNZX/sBgy+
XRVQprJ8CQbFKIfH27EqPCe0F+zauf7lNrpgq6YmV7ubjAPDqjYN+1Qsh8h+OBeoMifQwuiRQ0Qn
gUaGzRniE3E8e+UVfEZ30oyk1gGL4iZFc70Q9qP1200Pr2NFt5wtYgZJGemhS1iTjKI9lDyBHT85
hfu3iWs1DaeGf1d66+Fg/TlF0X/+Poehd69GdEYvEPWqmnFMghgDA1AzThhMZ7gMFnl5EfcfNGbO
bLDhJQuG5lC2qj637jKpNnI6aBZwjoXehs+StZJpFCg8H+9r2WTW1jf6/Pp/L1ZSMtmYqHKfZnMJ
a+OVsMjKRV01kpS0qp3TuYKpKF8gcnf6oGjiXFdNRNjbGH+28+heosj5EIEdQ+hqyyPw2sdkFMYT
F3rgefAUZirsCxTi/TgCaEj08BGWC/9PRT98mvnWL0LilC+YHEm6bvKEeIye/BGHSPNe5f8PMtcv
4OMISXUX5PNVSQ1qZ2G5c5szCfzsYjhIa4pz2LvF3eDMKGdPfTQpNciWVF+xxP5qS8vZY3IrmJp6
M2at9lsVGPU2meleKxaau6z4VbicujR8lgYNvANxvvdShZiiLJDIsj/7Ng9+3LXtvjea71XTUVAL
MS7rmxtUh/wIWf/ztR3l/SCuU4023021OAnhUNsdB9exZopNgQ92qZZNJSapQ0jxi0IFffTyEz5r
9+V/3zFoOmD+JQH40dXw7Yf4lrUBzYa6uM6Nbrf0Ep50B8skz7/bo6P2kZAYvpxzEPfd6cUg8QKV
cO0gpPKivRFQ+gExNt6bQVqfI3YKPnrRoYKOgBYx1o0rsKfjwUF0xNxFvMTE7fxWW9W32Vb+2Qzf
dE8+eU4kXtm0TrZhlvcY78by7swXb/zjylb/cJLglNiYpHvH/B76EAq6NiUd0RmUhxQYbtAbokcM
Yn6jq7z9xH7zi6B3+cvz04mssSQtExKZYeY6b+yJo0vAhHkxz6jyatNcWDtYoSfa44bs+DojeF39
iXwv6Stv/EsYRqeStDr59vC99qjrSH2HzLxZEXoMSIBs4+UiaExudAa+/BcTd3WaNM7xUfstXxiM
dko42AQ0HubYprPwNV9xd27kG1+NuK/Wk2LBrUF++LwhD2coFtcceXg8u2rtz0PBRwJE1nP9oyw7
fIH4e6Yk+4Acsa69BoBAlAJX4O6O842GZqgiZw5jZEoW43LsdR4UHATqwhw7WoZgXyuMpYSiWZMp
PVhAOUx7kgYBafZ756vh0HyqPfdBWsK9KqeG9LwYYxQmGhjjBU0hCP7rYaEJzVH1U6VW8aGc5ob1
sSWmHE847vyJNhpjr1MpHhlenY1dY7BPqE8ZSMEdgUeW596mk6SkY27r5mTJBg/WAVholiXrrXUC
ztSZvxtrurrJ24TPETLoNi9Gav6GOrpEdIXFLewKM2BSXpaut5V5W68Kahku4se/R1/ZufvIOyG3
hYgwjrVNdIdAbxHftQQ9CoFzsNIvbe5YW7oz//bwPI6v72KXMVuLpLOedNOegiR+e62A1HnEGyIG
1CfYmuYjS9c7MpIUc0X+V0PhMtOULJw7Xx2EIbyrjkNc7umyHjb2vM1m/wfkt1MyhmIhYIirIIc6
UK56C3A2rUTbnyo76K5tD1kUrGGNXZN2ish9DF1lnurqdzEV/jPESD26/d8GxtibTXwcqxlR/LpR
1SFOJ2cvjLI/Lc1uzWIxhuAwHWcXzKkYUYFMvGnbejkPGhDe58UZ8XqxImgMKTWdK1GiWSehn2ys
OvZ3uVRyF3fQTc0p7c6ZcM1dglt79RJyGt7cUBYnO80+skJpfAAuSGBs6s1GMte9mkmWM4I1rjwW
73EGwtRVVkoFz6Ik5GOza17jGOoVyMyxPOda6O0kRp5HO/Gu6cBfrhY4pFcYV9WSNMsJVkQb15gx
vTpL81Y9F18HjLHWGO66pZdJS1vxQVUYIoIwhDig3t2qyY4Vo5XMBhmUt5bxsAjEgLu2f2qr+2Ub
jvmfpbt94aTFkxbCZzl54cFSRsJAOqzea4C8Fb7LtQfg6OCLIvroFHlFT+fn14Eg9EBNJtT/1MRM
Aa9kV2f5/edmrlYkROnyya3glKru/tqsJLLYianxwx5c+0sofk9h5nPRn6rvos5PMU7bC+XKnHCG
7gzMKbuUlfvJOOfnWGYef7bn0FkLuS2iJwTIMk1goYH7pAp7gslUFIO8mbajnwLY1vVH07r10ahm
7AOiY40xe//0eH1bdMKgMAyn8mgCLGkrwGVQjbztGDLwfC2VlKz9aUssHVnOhSWVHyU24Q/HsxZY
w3E2OEn++2ZWlLcro76GHylOO3eBDaYO1WcmFtN9Jif7OUbB3jJYiTlOxyf4EOI5VQDqcaV3dGff
Oyc62QpwrkrLNZuwy59sEdg1KhYYajm5+LOI5IO7De2Og/hc/OyRutj/qa1SC0abprnx1LDUzE7/
MOOLUdvJ1TUERna82HtqJexd3xGpESkSdDCU5nn+0tVmvB82mYBRI2wsCUkMplOSbWYdHUJ+Nrxz
iwdABVTF+mEaRzjJeTMDME4ksGPrW+rkGxKsaNJdchsojCeZrPpLFVubGDbetazqfVzM3qnTXXQO
smqXWUlzjSMzP2Pi2yBZTOtElfbDa76+9v4ubUnRYcGxTUb6dRDumsz48yLiDpjlR7QU3XJsNkw6
Z7Q78t022oajOoclG3TEjbsp99n0/XW4I0QGz9JRFsn1pcrW23Tu1N06r3GPeZPihfVa4zwGSbQh
ZjdhbyL3YKI3L9FfMBOxEbrPkZTiulDQAx1NH5Cd/kqbHpfWHJzLsp92tZXg90z4FpmkhemlR3pL
G38P6fmMtv4jNLwKgihBRmmEEwki8xcdLd/LGO0raJruhHdr5ZeV5Ai4uKLGaf7wCsYRzlLsFiXm
PoH141fMoNMWfJ+rcwwlA3hjUJSXEafHR8nuFjsZiRJSwJu6kM0zMtkKU0XM2M+5ApQRTEFjYAzt
w26LHb3JhlddFnfuY+r0F9HlTPCjkpReFc/314vDbPAugk/eL7q0+zLcOIunFZ7DfHndknuC8mur
97ENFWrgSzfwoI2hJvUFnpC6dvMsjNw+uoWzq1tiZgVO6L0Rpe+SgrhbWONIk1Fqr9tSB+BLhZvv
gJhUG1cqc51HQPvU7EvweYRA7Ezbp7A3ylNoYp5ednlAGwnwJYdDisaHPwwCysxg3ZQcRviVlNtU
ZnlkbfePICFJRpNT2f873PnuF88WdNn0OFx9u1UP02t38diAS0X5jDKrfgvwUuBZjN/KKf/algO+
4WXdmiPcFLZuDmTOFE81rewiyr5aiYz3qHLqgiswwrmZBc7GDeTeaMXn/x2aqJAocLg5vzqOERxi
5/GT1PG7GG4ZBopnT5nqbgpBjCnL6oF39CDWHLcgKRci1OHfONVlg5LZb18XFkEnXC+JuKdJD4Aw
/kUNzYN7tXx4Xt7sImZO66mz+WLwXDbOXlHo9dvPuk+jCp84XCjzmOuEdZq2u76T5iUfubwAcyFM
s0jArjfmu2km7Cbtxr1Qp0D3VUmezgGd1MnWfMvc5q8mfn8ywHMhIhzwuZt9ApYsnVC+FAIpbhTX
j+J3kbcVjvzRADfgOCdk1S2jhvLUmV5IYFHiKaja7JyYzU2GTQ6Ws2NOEQ/h3hVkwCrRp3s15vVC
ull6X+P8FE11tvdAebDTQ7vojavGsLLXNlDEELnBGv2n2TXmAYx0dyzY7Hqzexdexe1D/S3C9s3g
FrPjT7GI65AWRiWxdqlwNYYt6vXw6ppESSmf1G6PxTFDBImztrl62anrq+qzovuGn9M/uG5Dtt0n
Beyn1i02a/xvrrwnU2N+fdkknBGNMSi6zTTimpVuAidZ0dVL6ePPnHzzyVTmD5BY/rU2NJbRD02M
4xKM/cWLQ3npDXqpAgrnN+0CdkonE7AhRQnayDlYTuHBphqKiRLxd2VFPERxGtJM/HidNfoZ7+3s
hvrh0dwBVG/apqADNrbpJ2/jcB8jSWDQkMWfN6X8nJumAW69X+Zg3byN/fjn3EfDvnCNr56moLly
4i3LeHYOwZessJ31ewCzENQzcA1x/qho4lCCDpSi59pFr0COdcKqOVy74JGYraH/65mJDy7PUZTg
N7kibsxUemurAkeM1xsLb0q7D1N1UkE0S8iuN/ZYUBs9nHDAbMwKaS0jIi2oI75jiTdWg+EnJ7fE
Ou8PNKKrmPB315d3McudohP2aamRppOWKkpTUHPve7AeAGGSyGMUQjjArvFMirGmDjIIobXODm7B
ZDKBI1jmNoZutdgI5aH3S8ryhvrozk16HMbua9AP+q32pg3xCv/Szj9hynxMtoDj0cz9Ebpav7Oz
uDlEOd2vpAHWsQCLEVXxNzMAy53EbrZnWlOesZv22zFF/bKMGVNOSFVKp7LzmDp77RENiSAxYb2X
zv5PUyqMLygVm4FlFzY5kuZIYAgRhyNhXDV6W+U9LcUus8ORG/pZyeZNwvU7WqZt8janP13Xx/o5
kHNGO6RqFE/R1UWG2TS5h/ZJoSCdLdWS6qVybKlwyZIOMlIWyMvUzbhyFlXftU2QRj7oqsTojI2v
p+QepKjhhaOyHb0K4T5hgpsMif/0E+tcmQCGuuaLoyGxeEGUUh7JACy2inH7j8Q6dO2tq5khqsSi
kDWhGTfNNKJbHQK50rm9H2qTu+Ssw8dU/jtRwkG2dAKGp7KacxPER7iEtNs2lvWs6gZWyrxB2s9g
DcbOJe8bBr/xpeXWC1gA+7bn2SsKhuDd05BYqSHbJR7qaZwe8YSts8EODqY7fIdiRV6lCJ/UqpTv
UuDzin3/wyYlS9z4koMFxJQ8/LaxgB8aKkw2fdC3G7Sg6RRUX3oDnEHDA7Fz3THep/g77kkr3yEH
/DFF5pw0aIGIYj2+acrbTRVxVaksTjojzM20CABzYcAFf4PxMOMQuoJ1Ox5jF9aTJZzf1WJMUiB7
sLknpySq/5iT+INx6WlXMTVUhf/WcUncN6rTcMlB/vbOeFMB4PW2a/ZDOVfnAPoc2CP5yPXepJIu
qLKvNRIWN5V4PFEWQovSkkaYyGYcjZvs2t+RWVCzMHS0shj0JxWEtQhnp7vGteiaLeKODmkyRGi5
L9XB6pnBSddglXbGM9gS89gAzWgHGWB6AIfhqSnb4+XA7AJ0bQdb82gbrkvRbu3tZCOIs3rmwWYI
NpNGFTTt5tmPZhr7nQCBtRF45uBzjKSmxayeTS9sei7wJCOHdW8QmFci6cqtFtZ0meTEwAOmHkmR
n3AU0U7L5lmhBq9apHvqQTO6kJijn6yMFKw24+Qw+B2J13CYHwbAb0IwejhURURtYx1Z66aBn9Lk
gxA7KcsflIaEZzUYz9BTyORzFAILGEZ823hnEUPSa2fzeS2dDUmHGOvW9rDoVBuhJO2d4dQcGGci
W5gofMNwL5gknoxxhkrHrm7QiMH0D2MxGH3C0YlaiHKp94z90yh7746fKCMapuTZ6Vpj6zoeToMK
wIKs+FGzAuRjkl/rGI+GmbPdswpRfjPHd0god09U9tuYBn8rR/aUjcbMhtNMsaYzaksre4m2BND1
yrJEBQkJwitvuJZu921qI7jWjfEZTLLeuB7LYGKxAhpheyqoILklTYx1Mg+PlSz/dDJmFp53iwTc
yuPrLAKsgKX8dfNIJkhljIROyRczmO+IbtZ3t6GUACD3xDsTXJoiGS+8+94WX/a4B0dKjb0KPx1g
1odCV+VKDw4RiryXW/o+OYg0Vr61EALzOU8vQDLNPWmed/4SjJv9bNBhYpsnzUh1BTZ7PrVtuhMe
1/484mSvSO2/boCNSsgwpVW0rwpMpyya6aUE6zzUap/7aXMsTVBD0kqddTgZuHMTtWBZ/R7bxdiw
BZBMktX3yC2bvUbT2vgJXKusg9ePkNe+xeGVrcu7EBt8j2O80Cvagd8EXrATpB/joMcWdABVls+U
Ua5sLf0sQnP3ujM1QKEWpyK7MwiIFYFB5xbP5leoXMUXnVs7OSPYMmMfcO8NT4J34tA4Olmn3DAf
r1NLNpFBnGL3nFK4tQ7s1CSkMvZLpBunhUivL6cwzoqA3lSPpKAI39O838/pM1Hys2+a8ZZ2tIu8
6kAiMnVVlxtbe7CjW1SyVCYu4K4oCtzjEHrVJZwgtpMQfpNY1+H0lPZOxfKZtbW5xWcRrCeLdABc
OGrxeiX4IKLLWE7BPSKlxGRHjXump/Iep98HBdWP6oj/bPIGG2137Sm33fI7MW3QSW+OOTTPtDu6
TgViOIupjjBcG/tDFnJF8r45SHIPzOWNcx4UpxiPmRyjmrJ7BBSz5tVHt/w9fuSIU5sG7LkhTS5I
SP1VSmOmMo/ayUgX2V2E4LlCwq/0G/v6FEwJeExgC6FDV2mFRN548XthD4gDC/HE5nwJQdwGrESa
/J7F4ADbipMRPjbq4cvKORC2tO7KR5AjrHV8YdMRJi9G+emKgXBPoh6SnoWDme5Cfx6PBsm1Fw++
7dguhPXbLmNjBxIOyghr59W3g9NAecipjmbjOqLtr4KoL1EsfOdrUMMdZGyw00xp9zmy4pfB4LJZ
K8rPeWMSppxYcno+JtKNhbkrOxOBIcWZrzv8MJ3bTfd8ygE2xZSk5QW+EVdfJ6fkeQKTuWOXd1fw
pCJYXEly1g2qObfd3EztTdUsNJSKIFRNUB4T/oaWJ3mdAjpPfJ0cFnjZm9FhdW/wcO7SykwuUesU
pzYe/w7E1N56ERziCAJ+2tt0HXnBLx+H1buim3ujgGTLqF9T1hJ8GJqRg3I8DeuP8K0w5/HX/iXI
1aGKN0jwNpoLRirDLfstdKx29RovtaY3nBV8DAOGwbGwAJWoCny9HFBx0tpIdw51srAUYAd62gzZ
x6D3yJ6IsqFqmnzTcTzmBWSb0SsLfp60om2ZuX43PP0Yrp7ln0yv/z2Hs/VeBLDy2nR4Y9AXkNaA
ekZjIG02uWucU7jVFy8fbu6Ed9BCiwJhMg9nP7Nxp0wBHKBM0x9kMaW6TaaJHiDqZ8mnHTagGz32
P07UsEDCyW2+FxZPPhmaY9VPxoNt9FHTNbClYDmldJNDH4sLTYN9jjmJCdFtzqiUfDnExmc/NcFJ
uL21qT3Ao+aCgSd3gLVm6O09DMEZQz08rizgATEs8Je4cBuQpAOKT59Rn9pk7u010mm7wtj1MUPc
TnanPMzIUCI74l7QYhPb/u/Iw88C8wZoTs7GWpA4+6eFY9j7Oy1ir15eMDKmh2Qsr6+HS/9zLk3L
UMMWF2Cg5dqKGEXLZReuy3jZsYzqe61jcXSXmg0xDl8mgFc7oM7uqUVHpJabUcEkSA3HJRcLBufl
sWs6ezPLJcq0FPaoIc1pE0Ch8Ba832Q7/gnUzLz2sgae7NIz50mZncsW8ddrB4Yc1HbVjoNYgSuL
gaFxLcOaTvUxrhi8jsN72raYYTilvNIKs4U8a3s+LDcmPBSF3Z1G5IfMguXwkj+McamRSSrFST1z
KJDC4uaWEYoOO+Qtc0a45zgOa0aKl7iSCE+GYZK3Ae5mcJFtjaV12Sa/ZRP+u3ILOXZJbJ5baf0n
sm4DIJebYlgWxzxqcXmM0ID9Xp4CI012UaizwxT4l7E2IL/IdqIpLBa7CsrAaqLiDw0lcj8bT71r
B8KWiaSyz2KTs+rs7crA+TICVF1HQ1jvoJT9Bn7KnE0tpV0e9XCNUBleaNPcjT64Jk+Y+UaPYr7l
7gBTMVbdlmTGw28nqp29sT10LKbrrB+JEuXtBSyaBmJUflRMfjN6DM8IMss4Pedm068TIw2flbaG
C4L4OWMxOY9DkJ59sFDwxBx9bcFHgulKnyEokgKv5C4nlDsm4mlN/ueIc+MzsiJ1crFvMO53WUQI
ba6axG52MplAnfsCcp2H5TLvijeb2OKaj4bsUt5nD0YX3Z5KK0l6OWTk2Kb8FL08Sq/l3NL24Bpg
HW8dmtfXMqg73iv1rXe5KJG+p2spL3fCrfaWXFDwNFY4E+YShv3l0fJoQaqhnayrT2MqEs4EUQmY
5t2krO5tJPuuEUp3GNPkNvToJbNZjvYWA3U+hbMMx+DQkVo5BDUDXqez6eBenkWa06JV4BTsVMsB
2w1H8udpbJ+6btyPhhX9k8yZkMF+C3ifLf7yXTRhOCuMhlpzl/m7lrdBWI++dNNLSLHtlgBbiieJ
YJvkN4km9oTavXrLnqFCKDqTHsACeNRGLq46e0m6GrRh7eaIz9CQIri5afMVl7f57/opetJ+puQL
1OD8+PcjBYj8h9oemZUdePBJtrbDPlEeHuuBLYyBebslVJQx4Ucchq/mq/JsJjgcXkdAx0E3ynv4
nIFu1yVxn5cGS+IYuoEASE4NhHvUy9MGBeikk+rZNXraut9eV8BW8rsSoB4vVugSuKR2QHqq+pzC
6VGKKHrM7WIAZ2DJCY4azYKzh0L+BEWCJ29EVAZj8wahRtxiaxssSrFMGM9mM1M7asW4KYFuFkZv
PXuukAkTvm3ip1AHZTmzwxYAVRfzQ8MxYS9itp+5Q9dNCVZXZv234XFaG1XP6LxSYEDL9MCjPV+k
IEvcJOmjQsq+DxEguhIv5y6kz1FY6vZ6Ya7hbx2DN2hdtyEpyMI3rtil6gvx+kL8r4WJg9fOoYPu
MZbW3rZIZ6UJNqKXTcJ1wvjcFsp4lIo6eCLqyd40ClzMy0g14Xk+KxNgylzhgZqX44ALYBju+MB3
o1rsfngW3TR6TgGAunDJK1GTdYzZZ38gK2Pjm9e5VwFgL+3f9FWEK4AMYGOQWld+G9a3PBl5g+Tw
08mGnEm4cE5YCcNz0DbpKmP2tDfiC/0exaNwwk8jEvaVk6+3goXxi1jXAm8so81s9ugiLP9rx6zw
K9X1gCgNxETDg/Dp/UQ75trg8Pafstyz9oIkfKxVc+Z/L/atV/zSJnO3aXmpQXC0Xdnjs0z3WQM+
SY8mOGcLcCZjCFproiQ89JE5PewSb7OfjtBEnqGW4RmhaVoXhr1UaHv0B1uGeetjvo0vzclOUZ0N
qwh2SS2AQFS/FUrj1sdysY16y73Qxww1IKyrxfFKpXFcvre2Z3mrWUy/+8KKaBUM0c7mjrlD7nsU
6Zpy3HD/UGe9vMSL18uoqzeLKyYGfG2iaMXqM0cn8Ifihj9vpL+a/ID2+3nXIbse/WzUT4+qu6Cg
hF1K/3OWoK5IBbS7b1nrOdcq/G0Vyr3KhsXBXl56Icm5+kH0kVCOfuhUaFInSfGasPiev16M1MOI
bZp3VXnRPaK7lhNZMR5exsUYaXQl5RgccY40OzGAq8mXdTRuIB2mNYOUbPDxO1M6l3BA4R30Kfi0
YxDZ8LPwB8ryKcBDgsh6jxyO5jElgTbdd47bR4euL4ZNjNhg0X741UW9WAediM6k3YHKWCLYi7np
DgbSyL6sRqwTkwQ25eX0dDNsJ8yGtuOXX5ieTfvZcg5iJkJSZbX9I4NfGROEP0xulR88gz1GDTV1
aPMnRrv/jDp2cOTY8hkIxq9m03tbMxrma9bhXJ4n8utxwiWZbf5LS2/ao2Aks2UC7ZLFt/c2xi4s
fY585iMChCymvZMb+X6wpbfNp2I+6Rrt26pygiNgLfaiHtHVWB0fqcPhMy1wjU5jke4n9PODRm1g
IQqKC4kA5JKAgPa/UifLefYqI2SurGNn9ECiOjBaYB2pgJmimTLq0bqbI+1dIdMc7Tl3IBmCGVU3
HQ36QFZN02AIG3x7p6VQp/iHK0V5TNDxVln9wSnT2uPlSfd9nAv8WngZet3AvuZqwHd2gQTaZnjr
6xGbDp0MZ6iO3yWP5xckXdD1abcyQ3OBj0zpRTtpBt0JGE8/JeOvyvG9y8DqTvSQt7fyhj8EPn+M
tRNsGHNN3P3S6cpJYpMkHSJHT+vDcu+uAyO81vM8nbLW+VmlAxSYULrfdaEpaEhqXFZO+LCDYt84
2U+v4EhpuaVxhEV5Z9o5v2U6ADRblIe2Zx8Oyce/d8r5qw1PvEuMSDgJ5N88/QK6piN8CaqxtN33
jilRMizqUuLb9+AKeyfaKq5wu4xOofcsckMyPX/81ufbbG55gAK45FxyNZgyYpbuhN/HVXuzMcVx
RufeslbSaWe4H742aoDXMFRpeMlOJGmGHVKPt7ONxsGKPv/H8EBjqKCieppwbFjB5B/sBIvj4k2W
dbb0tG3tlNIHymj3rQtjkfQ83dK+b63TCVgY9co+hhDmGezhUHhyYWIVDOdjq/RjsqmGd7EvrbEE
e3vuPhOk3NR6MzCygdQaIq4bNubd7329uDcDT967gDqQuOw/RE6wmXM9dUo0buzLDBwmfAvlwKUh
n7s0LVDXpaMKgRU0GbmuL6mGZCXsEiaMkblvY47Cwp3pY+I0cY5seLDtHG6DKDRvLjVf65cFJ8NH
daPwStJ1ljjnIuYkuvTh8Q93Hp887zgtpjpjOL6M63MHJFBz8s7nLgahhjPr32V0cNvx4n4Msswv
EZf2y9AxPFRTojfEBqyLoKR5q+KhPL4WfstjaWaUfYENqm4TqePYD/RelL4POYEkcghwaBPwHq7S
14PaarIjTGdPypX2CsA1Td2jGYI7J+tQMu8+/7t7+SwZaUzZBhPMcJOkBp8p/KB7MGJD4O9IuOwu
vaTFcA8bAATUqbeU5MJPopZi3EqTogzaa+bH6yYcp/UKTeULn1B5zjv70EiaujAemztgERBoNQkJ
nS7ibNoHdxdOcj4rPBFLI1qWLPzgCDxWQ2OMF/jW9fWCZc/buRW1915YWtNKdBMlzfDeXcI0p5rL
EfiWwzhE9R1/QbREvX/UMjbeilR9AKEZT8bQEpf3WQvGDi/akibGR96tbbf+aaKTbBPbNz4Yx5tH
umP5Fag4SjLp51vA59uZIsRjIdr/nGlO32TbizV1N5BptAc1j2fu1CwvhSJMP0S6OuYAiDmEq/d/
229+fxmQ4ec2VLYs9gyLwZWh+uHdJiG79TLIYVbPwVoZmpLSFkPw6MBIek1sTK1u0KHDU+FT8ISb
/AhIR8PzVpSEK07aXTY44MzT/mBT7qOCvVw8aR0Osde1cizTfRxjSVfCh1uz/Bth6OJQjKa/7Ssb
o8xUo6cUffUZcpqnyoSuZ7Gca/VwDJqguQRu/HU26cM2JtRHXF/dunLQUpq6767d8iJ4yM6L7Fap
7s+scGeIucdU8P9flEsPa6pEvPPiakH4oTM0qa7qf//6+m+sEiOx7vg5G1VGIwADo5iipXtKmOVF
RXAptuEW5xzysf0Bj3RILYDmbiPPdlWaIAfQNYRbc/MPx89K1diE+opJOvPkUqfnfzc2yomKc17x
a1UTqymrD7aaBle0TYz85Baddxo6wWzWH9rN0PREWAMHGMdcYtIwHO76rFrexhur6eBn0XBVgYZ8
V3cpE5KUgZ/A2RL32ZdXNj1L4Jf2jCT+l3nhmBB+zsEHfhTwQeHBGeZ9ZA/inCwvJHEW6NLo0N7b
JIdi0WcDjifHeTGjxtIXO8x4vy0DcSKAnmGHNpfgqP1eJcjmEaNNQOLk9Aoa8P4feWe2HDeyZdkf
amQ7Roe/xjyTDI7iC0xTYp5nfH0thHT7Ssq8Sqt6KrM2Swsjk5IiGAG4Hz9n77Uj6pmbqmJujwmn
Ja5X6Rs1BuD9mE2nlCNvuJ8WUQpXb6QfFQC3uR/DtL4zLcRsPcBWGV8KYm7v+7rQ77tIh4CNgLl2
DZgB1hBdTN+NLrevtLik+96b7t5tz9KU5UPgxePZcjxYOT63Lp0aIiU7dLIaLE5TMopwc3ZcTTGf
wWN5qkEw4PXkwfZ79p85WkJjmSksOz4MUrf33KRssiRyahyYLhzJNW5gm+ZTorbMoMEMmkF1zvr6
2efAN0YDVtOONriGIIT4sfhTI/0z070NoY/1fYuD+Ria7edWcV+FRsFw3tMJi5ZIljtdbbj+gkub
AMM3BnlKgM11LTzWhJ7FY5/44bHXemjkkZOym6F5/5aUmCDsK4Tjr815FTUbSrpKxavWRREYzNWr
NTnpgXD5yy3BMU7p737Trgk4QXuADv6SbaL4JBleuGnh7wocc8tw7uOZKvhUmeO0DVPU+nGXXdNI
tMjm6yumn2BPZHa5AFiLlmDY1nFuP4RMyfZuxBigSDS1Q3c77DARq/vEgnc4IrhZjeRulbrHpxfZ
2QmZ93YWsz+GbvSgSdd90GMs17cea+NF4jAk6bhIspjjg1Z5axmYxCzMTdCJ4LJ71MXcElAPq4oZ
p1ZfmyxID30qCkidbb3RNXB/t+OJ3sGrMiCy4cML7HNSaP4pMLkoqDbOgDXZXwZKBKqu3U3MY9Mw
WThl6qN7dZDiON107lP/64g9hiO3m94zf9bW3zY1WzHgqRMPQx+91Ue/uLPQAS2UYbbmYgaaKiRm
oS7te4zB62F2fCVlaz7W4MQJBvFWjtOZp8ZExwupH5XuM6mC4VaPU/dkuZ2LPfRodpV2ZAain0TJ
Co/nayclp3KYswDBe5yYmrXRGO/iNxnPtuvEdzHT0B0Hpk9FYjABhw2F1Xy2dIU6Jkwgtdj27f6p
jmqm/kcODAC6CjorN3tX4ZLP7mssczTsVpHX59sBcyN/bY6xoQXMeGjW1HSP2KpQUoeEKVcFpsjY
30RMZQknZ9PvrMJn7VdQ5UTlqWXsGM2x5dyHnVI/+JgRGcqX9YtPhsaxrnVsJigJrLIZ6znwGhZ8
BttDlUVzhqpCpN/8UBWom+0Y3CJNrc4F+G4jewYEt4aBubLsXB5uD8b8VaxPmN5I9wGmnYfPsnNQ
FrcWCaJBshptv4HqNn7NaWTCYAiZqqqQFzGzF/AwjrAig7cwteW9tBKHSFc0m4kOE0nL/SerNvID
x16OKAje1s7tUp17zW6abLIJ9ghYlnbVBHPh55OWnLjWtPJqXWwQQmvnJnJsQP3GtrTDYj3q8tmG
MoQpVjzSlAbNKFHycOV4Glw8zdX2dVoNTAzTADEeAjblS/2B+AsXgG8/7ZoQlK816sR4heY6L4ua
eXitIeLkxDfrRpSXPTdR3K6hhIoH+okEKjS7m/sSbyjsJ4bsy35iSMIVwB9vc+09ITE4V8aEFYBV
DaxjiYvonkS/KeiKe0jdu6mGRBfMRalTLQWF8TLNrYgIq+yZmM9mT2uy3OFWH49DidIU/+bVDqqr
1jPju2lNs6px9ogf+mtl9jvNnADHuFt0iNpiQCU4B6KyFgWfc8tu7rEnfK6nIjjSlPOXwurU1guw
nCdh/cErtAeD+ehLLORHNh554cR5VyMuBsZHEHgoIeIw2VyEE46XFu8eETqYnbRm3CQUcOdwwtfM
/jHt0ziaixuainTUPw+VsQm0eh+UtQYn1rPWOI/iXW55V8m6pmO3MsYKZyt5ot22E62HE7rBnjfL
yW59twaiFnGWecvAzH7LmihFjtCyXmByX9MYwWCKhpVYK9h4JEWMhFSwDd8+tTgmIi1Wc4BCNI7X
cfC5PBUmDkdLaFx0T8mQY/Fs43ukyFjj8oG8JCMzdx5L3pK7bvoAxfgEv1x74a3IN7drZ2qOYoLM
r8uYyA6GAOT9/Ylmt9g0pkRfWtLMm5zuNIXazs276Uhn73NoJvmuIJYCeHntXcbOypZtj9xEJHW4
p5jc8qbLBYrEZuPXqfvQovEeqDF7WtActqG7DmYePLZkoYCzYAqmckZJXVVdiTT7EnlovJsBqVUK
9VHPuidnBI0XMwLEdea0yCc4M1otYSVNFTX347wCf1MFITT/DJ0akWZOhKsvJD3ugOSdtk7WjTnn
yfZ9vwkw8mJyKT4wWMj2pHvma8uIg002BGRcYvhdmq01HkQff9K0JMVcFwBnIs3svsW+6locg4CE
ZYsmtkBSkU5JshCAXq1XZJB4sDDqNkc2VqX6Sploo5yY/leaYEItXTb3knjEFpJeKbmxK6deGFYG
kTZImpMcubO1AcNRzCBr63e9tqtnhlJVRBpFRBYcBEFaC3yPLi2cp9j2jQtTkbcYHW6C4m1LnYt4
cGYu3OgLk88GgQbx4k96e8/ZGUQ0G3iVxygqtVRgpC7wfzq4YrFJAMGMh0WNyGQ1gM5Y2f6uSg5Z
b2RXjM/2OpR1cCjnFbd1+2OUugOWEcZKMNWj83jvehUjCC2MjoQKh2TF9ke36PIzdqZqHUJ3AOHK
6TFBSrE0XMVKIZEreEFMBntYUZU2absWERjG2wzu9mCAtcKP2c/z0a8lmZ9XNSrzmtXxMyGf1PMO
o/ymuxpBfyd0NoQwi+PdN1OTXcfcS5r1ZNsCCGRJB2yRe82wsmmVW5WhPaXErD0RM2tNeb/pyTRg
dC6jjUnZdop1JN8FMO5tOMIjqRPxItza3vayw3pGV/yiSUVvLdce3SKsD7fuqTC0bKWZQ74M9a8t
pHmGYv2bhth3ZXoVCK15ZMIiAdlekzRnGtKOYl1cxDyv0msqEk6OZDL7NrKj7qFLNIxDKD4EqEbx
MeseegxHd5njpHd9ajvWomOwyXaxjkhN3bZpT1pemUeAdhm5rYsYUpZGy+x8e8gd9f0r3eZmxdJ/
SppG4K/nM6wTHVUJ3+k2aZ1DivgmstqGSG1gkUMkuketjsNLW+UfsIiwrX0xmgxRqMXfiCiZbuAv
zRmNE0LgjZbjO3BdyvY2sVGx1BLzZO/W10Kb80erL2NZ++eM3ekcFcjTOaAsjNprrjbjrtVgQSHh
FsZDOS8wJm7G0adgmQ3j5HYYd5IR31jRJYBKTng3gQKvJFQTVos7CCPiHNzroMRNkfOfbg80gb9/
RZcMIxE3kjX3eW+1ccgMfWnEEs00B/I9+pBnKHrDwRuTL7dJjW00X1IztTa3+Ww3D2lDw0E2FDE/
ozH4EADj2Zt9he11PkpMSe0sKy/Ot+2MLq1GjqiuTD4VTvkWg/w+WDO7IxzjpZ5zF+5m+/6dobEo
WAFinF6db7/3TQl2e3ArSbCgz2sjJuCiEP/5qZGuk7lZZTcYcm04/qYgCUoMvXxVUbXzLLrFZt5Y
R9LK5ECoBoJy1sRBdhfocOYmB1yy/LZsSl4OyBC/vqshnTs+sJpm5D1XjSS7MfkcMKBZJ7qNkIgI
hFwVQENoBF8SjxDhGp8sdd88eU2t602TiR7xXytypyasl0jDbcMogEYWDKJS59T6Uu4IVvg4qWRV
l4P3IAz3pDhvb6JGRPtUAj9StdjaMZIwfGRsmLQXlIU7iuEtI5s2vEr3aRp0/QMWd0bY8AnA97fb
yvI/e0Dw1w76n5VfG+VjRV239hnsAniIULGRUkohzSzq269fW+0W0RGKiqb5nDIaKKhkTW/qH6Eq
IULQlXzAzR8ffLeoyLmbfdq3Yb7o9hivnm/WRdeiUPHdsd04TWZhTae2HB1Vbgo/p/Ttxn1x4x0M
cjf2ysNEyuJbj8HRSbSHcR4PaWHRonJEvQvqna4lCGtyCggFBPYLGQwJFAuIl3PWiuK5hO84MWYI
cAxxvI27b1PaebpuEzaqS6bU80M3rtBeFocQVwASF+/BrNnPTZWcUe7hxUK/uYBzG2+mAruq2ZPZ
YxKQ4OoJwUp5km25bPCtzGZojEv6LkUjNh+ZBwqsKpoV1H1wLspPtz/hzlAZdKULIWghVqRVJ4PL
cs5L2psMlg6dylEG1R29cEveja52ud3UObSmxRjb5i6adMbLQzJts+bd1sz4EJPmty27wQKkAuVU
9m5/55nD9wculoyUAhJkfOAPUpRgTZKZJE55QrxFrk43N3kcS9EhIuJ7NkDwxBZnxqLwXjH2fejS
snwRBuIyOhJbG2UlTijLubQzUKafH1r30TMq+G7zR9ggUZjPmgHaf7nW8UAdb6oQU7wADFuCo5QM
VvtnrbBfeEHujrWHdiz/wPH2lZToXgwgpgs1j1VvD/LmLk9Qqws3O7hNMmu3ZkRHz7pVRiGZeORq
H24PIjARmJjjFXAdDe/ZKw6n7mPfAuGPNQrnha5b/SaLMNDNlkm9TpbpSJBJhagO6QIT8G70nhp0
jadRldFBYkr/9h1dzU1UWLQxQHo8212L6T9H3SrrzNhkGN6WXi3Ms+htubcc/WBotAt6R31x1ISz
IW6zXWSZ7wyUzVdPM8plXAPEQtz49TYSLbPmUrr1uG/01F/LLMkQaDMqjZ0HTGwYmGgBOS1TgUQD
mWSb7p2tGrV2phHZT281GyTdCQG4Crh/Fn0ICmB5ONIYP3u+2uhWchn49E6tt7cq7GmhAveolcwq
bNaMbYjmfkk/HJt65OkMGEhHrQl7XGlp9hi1yEuNIPkkZ9W1J3LmraxwteVtYq7VBbOYp1AwsLmt
BnnZcHmLpiVpR5s5Z1Y5N2L66+2n/Hv65TYubYEK7ynhIa2G3YRVDvEuS8pKMs9bd4VLf4/h77kP
9HRj6xhTfAKZHzozf7IR/BSRVZBpWAZrtw4RJdTSuMvjU+9+wtuNxVPab/jQ7sSAQjLu1Pje7rgj
sXuYKBsMc9h3MTeMG5jlSgx3CTrgsxMDDiuESKDuVM7hpqBC+EG9PbfqgUhIOjiUD04S4NCyHYN0
I7YqF0S+jeVkkC0/L/Z+qEYscqO3q5yJ/oA1MG8TnTh3YyLOrs5ks8ZSkMUjDXjpr33PeUtozCxq
F1c19sVZ4u5EMBz05M5GHXLwa/faOLQ0PEVCmmWKdneTqNbD+C7bWh3cfqg3TWwaO60m0rROx30M
mhp/V2VvIpvmcGu77yXT4L6x65cx5fDgMYPekeiGAnwKlrRJ/b00CgT+s3UJCVq4gRoPP773MKnK
NJ2tni0BZFwKjTsEq3aIO7gjjG2TDs2A8vOe+wf5FDM3+Gum/lnYVnWkqdRuEo0BqJYXX+nJqpUU
3HRR6MVboE/v9I/MhazZNRGc9OsJXSVwiGUfjRyvcwxRNWHynQcSqASEP0jrpVavdOwaxMz1rupz
iSRykMdxfrh9a8bUfaRTWEsXH9deQdCAMxTpD2AS9Ieqstq1RE4XaeRoebWvHhUtFqo4+9T29h2J
luohNhr1QODIRnkck5RKPFK0NPMhdQv0yCaSCyjDgP9zDtg1p3z0VkYFN4erCAIwqXpjLLcJ0n+M
QGmyEyPNy3GC17SVmZls4dtWazGZ8CBm09uY8Qll6ZTtBt0buacy8rJm1zfKvNdhZKBVojlYiHE4
ylZ1S7tqN2Sfe8cqnVy8JmgvDU6/BE15WHMKLTl5pygbBySFsvQ35qytvsnlGj1fpLC+Dze9fCEt
BIwIf0LLCc+QPnjTWkGQJVa2gQAvnOTEWERBsrkdJREVw5zPa3pejXXFsZus4hDgFlOt6CSG6oQR
ZuUUxfgm8uhJCNs84q5ZigIBMhJHpBUQ9TzFXEMfok02mw21ekw3qmDs3ZrFdowI4mw8VT2QOcuy
hKkubK5MX5e4TNUVUtA6LDEvBfc3e31Ri3GD/vGDjwYfiwAPdG3nRXkuG9Ne2MsqvPNbS1w1A5+B
aVXwtsScZI+AZ+t6jA11Oq0FSi/28J5sYBpQy5ty23cwCctRNy7fKhp6ZW9BK2ZXjIXzIdo2vnTf
DFKKhph1G/zOOfG+MmJgCuRN2BZF8EQWKFF5Y380kHPQhnHhMg3QtmSJe4gV4NjGZn+HjiWmsZp7
TIRkcupUMNxpebSvbEaeN6ko7+/VJ/JwW8T9pdFdYiFTnNe34luB3N3JDFQxZ+7kHGjjmngvaM6d
LzkaZsaDxTy86E0I8LI3GNdrOIIYoWxIo7J2XsiKyDqnrdsz0dPRvvD9Ebtk4DwN8Z0z5fj6jLR+
Fppo9gODUDSoU/3sohI+2KgVF46yq2e9yN6lYNczCdi6yd+XpquDFRvZsuM6OMUkf5kI9ZGB19XK
V4gdLIzmq0HRuLTtvlzj+tWXbVdnO3BrYFARF9F5YVyoIOP5QpwaNyNfB+9VOvu8rEIgyYwTyQYe
3qvKD7ZJohh3DY2N4jS6Iq2GeFUEJvNXp91wTGPGWKe7ThX2MaU+QwZhOGg/guJilCUu2iSO7kfy
myrfMGcNsralRqDLiv0T9NEy0pMU2qQllknD7SgasntLI8flk9SLlgvhfuBmeBgcMKTwI1tS1OA7
YmBES2iU2AHycBfVzFtqOa+HsUfCF5XyyCQCiTEB12CX7rwUfXO5y6V+xLKR7ZUe05dwQ2vpoNCe
c8H80+2B1+efKFhphJMeS701nUbmo6aX1HcZoxgOeoQ5syqnLsHMdeQWdBynnsucuKp11mrY9RjW
+ik2hKZwFg5G4GNgh+rQq9ecQfHl9hDU4gMEBUyi3MhHsw9BP4MIjUfbOXczbcEg85hIWk6tBnQz
mgh0H0XKxpZk+Swr0Mfqnn78JU+r8lLPvV83ACzrKnte4JiuTj2CP5r+3cV7n2w3f7DIs9uz2S8A
xLwbnqtvXAN1g+nEwyni/HbSVQT+LsgBOpmRfmcWD0NKyEQCsfaFBtEqT+o3yGC01fEA+4RlZmhR
ypl/5IXPiENaRiNtSzKN+dUfi5YSKM2xvvAACDGOKLRu1d7twdTEsKuGjgMzUqUZT1DehuJOxB1b
1il9yyx9GPrkbrKr/KTz1cPtf4XS+2wYs/zA8F+KLG62N213Cbzs6GuUusDw9/8eXXBJHAqFAovg
oVdQEcDnaN2DDI+2t+JZzCCNQSHgNMH1uAaqQCRFK1SPks9eH67KXDaciz51Mtl5QaF/iOf0lqb4
M4szglZ0/1wPCPEQsY5vCTgQnIXULFpPLnGUrJJWUgWOqGQ0QN8IE1Ji9+BUvaV1zFi2EduA4n9F
1RDd6YPYkrxuXhNhmldMUHDbKUhp5cwRbIpeYE2fS2TOjCFihpPNnVK7nKq9UYp420zkgAgRtDDc
sTBwgahHLNz9g2kT7vLtu1Q9xhYeajPFlU32L9+SuIA0mLv29hemTLmXfizOtx8GOpOfVJQfo6T0
QAKinlVpgGq8yclAy8thJhtNpGDmiXE3xc3HodC7DrEDg6PvX3oulDNFR/L2PyNvTLdGWHzwYs89
RDkWArJT1QEmRLMoVSy2Og6ibZlSCo6ohXrJsdmdoxx6pmoLx5xCAAaBuaPXb/V9fNHQqF6aWlYG
p02qCU1W0IYiIWjw/uvHntDf7DbUd9bklowTgiS5ZCFnqVwgoLv9C7f/54fOKBbxjM+Dut+u2NTK
paYDzcC5NaCELXOQUugyT7fvbw9RUjAbsNpdLIpP4w1IFxoVbV78ZCNNw5ZyjlYUbL/bVd/PJ+N2
fqhc9w1ihY9srkl2KOvPtxOJXSiOJd70/eHbKSXRm/8Bzf0/Qdh/orvDe+e/XzntP/2R/4h8/19I
c58B6P/3X8D0v8DcF1+rtP0CR/vrjQw/49/nv/Cd5e5YfzgWPHbFdiodjiBwp7+z3PmRi2SU4ABX
Wbapzz/6znI3jT9MpQsHj4rlsnzoYLjr/MZy50doDy1J497WhbQM47/Dcnd+TiexbWQYQpcUT67p
6A5trZ+x2GWbapCFmmoz6DGJx/G2ANaL5pUhAeAm9FT2Ff0NK9t48Zke6SmBXQOjDPKTVKCfIxlv
aZ5yvHvpJhqEeIGyQS0DwnzSpt55tbtyNe2AcpnhwhereVcEjwxlu3MD/5Wx7XMLG88rnY0fRDu9
EktSLSTWg4GQxcYJOSrTpoqabdAErzgukHdBiKepFETpwiORT3NMVnLzFO8jnFGV06eEHhHRHqIW
t1PMxkYWPZnCfvNUd52CYMuWuSaQ5egg5SQUncDKFY3vhY558YeL4G+g8zD6fwS8/+WNnQHwnz9e
w8wHqa//H5fhu5N64FyaMj8UI94i594Cd9qV/4S3/4Vu/5dn+oVuX5RFHAwFH6Ey7jXjQ6f/Ezz9
r7+K6yqBtRkIj8MF+csTlFLLaiOil+miFxYRNczjFG/i2cmOkk48IQlfMjBkB0YKM7dx000MaD2K
7m5WtiZdmzgBiXU51BoUke61nWkB+svAhRMQh1I3Hqma/QIP83L+t5pyPCm80g7CEGk+aKyvLVVc
1ECPH/P1WORrxv8zKWRdYb2ZtHiHLGSB722RhUez9pa//yj1v77DvAGg+rlHlCkNY36Dfvgs8eIB
tu07UFeQL4McgNvniPOqal/bvNsBUFsCnrbQxFQcSzPelMQgMY+X9/vX8befww8v45fMgFQ4poMQ
sNowzaXQp+9lKswiqCdsY/P7p5pp+D8kJnBN/fwbuz//xgB8OPf4A8uCOa2g/Cw8gKqd+Kff6Nco
ie/P41jkM7DYOWKOmvjhnVUQ0BB4887WxhNZqfsIBmMy41rSYks8UEU0APr0xjpUor1O9F/J4K2n
VwNlFPJ/aHGC2REkW2K3639Ivfo59GpeGee34N8vjTiNH18aEsahq2dmrIAmEwxyRUAQPr05kZsW
UV3SK9HWKACuv3/n//5D/vfT/rIgK+SDXtHxIZdOsiJiFaouHZei2yRe/Q/X9d9f1v9+ql+WqMwO
kRm2PNXIkLbGAein77//Zf7pGX5ZOYK2ErGqeIZ+fK/kU93+w9L092+Wcm2Gh7gI7PnnP1w+jjDd
IpIssq1+14yfW7SmNUM15X3+/e/xt7cDbE7F8d1hz/3ldoDCqIa05nlK5uUKWlv7IqbH3z+H9UvM
2vcrznVtaeu6q5v6L/d3bXOuFpA8NuC8WOH6TTGy04Xu3pjIlydBIHO9hTtNuPT6DSb22haLyY9g
jpgvgw/yoZB/GnZ4FyJlc5nBL1pteO7gMWOcqjDKhvxRl4y52Ot2WmKf0uE5QvpnJfjWdHIegoBZ
Y71K23idFPZWYJdp+o1osQWqCdDYZ1F+0WgvxjDAiGoDeXTpqOixmC1skohmacq01swvtfWs50tO
GLQ2FxHxUeWk9nipIdpxd5fcNRrkyDCDzeBt+rlqRw/sMTYN0Ix6Ia3/6aXU9IPZYS2ntYrhDpXm
Oq+Ti5F9FYdQzz+FlfzTtroXWBWPcG2vjdw2xqUPh4c2kX9GLfhHrV92erVGkPeI5xIOX8BJst/U
gTxOOXDDIAARrRYWugK3oFHW31eQIbX+HVzs3Prc2r2NW2VaFFBuYp+2hFpziQCkjC9xTUJG+YWG
0YJ2z0NTfo4n+vDYZvkVeghhHtNLIOZt/jFzPvvTe2u9VrECd/XRhijkDUTNju3KIns6hn85EXyD
6XbdEOc8Ds6mr6PzNLi0T8jgCJ77styUcX5w1NZIwTi28Kin6ByNCA2a/DRfLlr4pQzZd914y/n8
gY9n5bJntuwU6Yg1IbdPY2B8cdHUWq732A94yRgI4WPV4W0axjm3OJJrfn8xu/6xKPtdK+csy0dv
NgKSY2LUWBXDdWvMgakOZiggWmCJXGcnUmAM8/YQ8mlzXJUMXkwADS3D5EHQDMGlA94W0XljMeYo
vwz8oZBs5yobV+4n7Alrx+/XocLb11h7CGQ5d5ktg30UfTTh/gFtp5d+wRG16pqzJb5VBCQqR8Dg
JcLPKoZhHmIHKcx1ileh6dRT2t3V2IGpQxSq0pqyr4GdEKwrRgrKuORYW8W9sILFVOKvg3aep93G
NC0SnFM0Ed0btjd2P2uRo4/iGLrKaV5UfrYxojlTWLEeG2cVENiVGBs7Ty6VtD7GInoPrQnJAw2b
qb/WsxmAUlZYn3XPP0jbXkiK0AZBLWOrNKteyPZbefK5I286n70Y+adm/EqkJV3abol8eFchvHAa
SMtV/WiKnGhbOl6qWgX3bVihfvmie3RjGvZDnVR2Xr5s4H/TTcCp2XRM/B0qaRVeBk3DBQmpfVwy
oVrddKDBdILXsquQN6ZljpS+OA9+9l7wr7WGsXbzu9zQeAWLSI9QKjTMc0DTt/0ajccC+ecm1PAC
Ri8JA9OgTHetBhmggUJavHtjcT8b7APH2jCHXME2XTZNdHbdx97I1x69YE2Qhzp4i9E21rVGEALF
JOGejp88VKm973EqAdHcI8Zah1W2SRxtaQvvhQP2jn7PChTEZmJ2SkhmOoYQsocTEY539D4o0cTC
Bte9KMBgAdPdKzkttDHdTSTcVwzS5t+QgJtHpx62nfHe9f46yh7nwRQfDjiBOs/uicSBW5a+A1h4
CJvqAKrhZIw6iMceWe8JusayjFBPTe8REQ0mn4LNct2glukIFeYea4p8o/NEelFsrLTfo+bcVLW1
M0EiDaHiFsY81Kp1V/uLOFdrF22KI1dmSTI8wKEQQsOYRkiCVpPfn0y3XLuWtfVieQwq/5Vcqa0W
IxMx/hSDWtTiPlAtJNiArGkMi/7JDv0HaXQXs3y3Df9atUzYunPhEkk3qrWG2Xs0sk1F80lke/L+
YPzFWxKhF/R1LloUvZC5Spc1OFZOB/E0PU9IlVo8Ph64NMaR+7B+rPxu9/tdUJ+30p8qTw61kv8c
Ybug891ftvSa9R/feU7JMBUzPJq9i8UAlW/uqoUwEtQ8HAlRcsxzTgSEK0cgIXODY8xAb6BWqtzu
XguY9jv/8NL+UhD+8sp+2Z5l7GZkOfDKnJSQzcq7EyggjQg0VP2S8FkquBhNk6x+/4b8pfT45Vl/
KT1MzOfVWKPk0AaA89ZLg1UeNf8/FbtzrfeXt123HBZmw0XV/0uuVyBr3RVGzC8ni4XTOjuCkVgk
m/tWoK3W5AoqzVrveygdPSDPmpwUC4N4e+xK983no0jMdcEIvUMmJFsmLMXStoPbGV1wY0fetLBa
69kqTQ6N6Nk4VuS+JO3wix3QThidfe+8NNcmfGp0E7oHKtNax9267nbYz+apHJRv0nCgFufxWrfe
Cm9tohsQfr1uC2u2ym+UaeKoGyEpNPeWnEgz/RrG/j0i2Pv5nnP07sX20zeUYeQ/+/dA1Nckm5xB
xWyU378gNiWrsn9grPoOCJnExyviohRk17BJx+mx1uDDdUx6R+8FGcNb0vjXiaOJMKqthsck4TRG
ZMKfA0Dnllh2P4XykcerGs9cyEZiRtzQgbn8/fWh/8Mndzti/VADswR61SiS+bK8YGPBzfqI1nBu
47gTInze4+mlhTbFgA1diPr8+6f/S/9IN+hvzc0oxwa+4MyX7w/PXpfuYBMNVW3yfFuH7abYk6yZ
2vhf22+X6Pe0xvtvF+Mv4ZG/fPv/Z5ak5Jb/z+3Hy9fiY/Jj81Gf//y37qPr/mEIRivS1Ln2bXqQ
/2o+uuKPuVsgHMMxDFqAJqfbf/UexR+WaZouJ3LaHQ7S1v/XezScP0z8U4IP2zRM47/Ze5Tq5+Oh
ZuhzI1Ny1fx80UQafsamR/YnkVs+1GnZ3gUBs7a+KkrkwkZOZK5qSF1YIF+lT9QKFyIytoCtiDOk
ASWB12uvSj1YSGz9pc74H7dFeUrT0FnF9hh/6s2227mxZG5JZ7/7mkBJXIsGY3ret8aqLydsy2xD
n7NSiV3pRThW844GEobMV8tK8zMHznxptD3O5tQD6ZJk4O0mXXyN+xzuhDVWQDfIuNuZZLo+KEGC
XmW78QUqD8JevygVUGOMzffKkTok2xb0apokn/ABRR+MKCb618lNcm2blHAvXY/oLISOyxGt0rKD
nZnWITNUcXBiwuGz0GpfEd4kz8w4WUubHijx0rL0jPtboZdflMzFr8Y0kBQLpkH7YKQVqR7oZHkx
VT6Fu8luB8KYwlhHKpbJqzuZ9rBIDdt/blOZpEsoIoQTkqY+vXd5Q0mYQjlZJEkavnkyLsnqshx3
a5R1eA07mb6ag1Hh3dD98RRZtMjjqUE266QTXbx5PQwZXa8BTWr3bdxR20eT+5pbevmOGJPObKgi
dEigSBN7aetEMCwKYk3UYqCRtkH7YHywILtwiM3rZuW2uXj3lTswJ80DlwZvXFy7YICsn0A+g/oz
xDARO2NOiE4T9PxM6AbMsKVO5pfhk5izsJG4f4SO2s1TXjUfWPFiL3ujT17R9bfXuMkQOtg2vvBJ
R429FLHZrAnrIDMg6SnQm3g0tlHV4Yq0NF8i4iyIYesm1aYcemIdRZY3HqTKfew2Vp+vE9PMdfJy
UGuhOQ04g2tYQZqlpRsCG4FSb6kUsGGbUn4tGfKRYpWPOb5YjFv+CtkOx8vaza0UT/Ag/gQDgJjb
N5Wz9XTTvIuaGum7m3GqGBOb9ns6w/IlO/bRiQsrXI5FLz/hfbHeQv7WGc1G/QmXfO4vyG9Nz9Jr
YrlseoOAoRE5+XGeXdFy9TqjWkZGPR4bn3NTQZkGl6C1E2uZAnVDrgawsioqsIPJCLIztRPvOAQW
KSJ6FlFeh72pJ+sgZjdKzLJ7jf1Aw8KB0Y9UJuETPTDBUv4Smnq5QSUgkCXC7NlEBu5UDjoGQ31Q
E9arrCbCf+zCdjBhEQdiLdvKpFxQVRsXGwQlLpburv3g8knsMs3qcK/zJTyIyM8WQVkVx97AEfyg
KTwLMhzKu6q37ackykMM7aUbHhvGmVA6LLQQsVX17boeZkG2dH3d2yYYSf+UlZGtK4IM0fToCsdR
AhoQEHarDNzD/USLDl8Ddp0cjgtWFjfLv/RTQ1FhDaEOP04OEM4D54uqJ4N4rdB3w2WYOVggQB7W
B/DqESedzlYPzhRV/aZlaY6WxWhow3rofL0nOD0nvc7PZ6Vo0CFSch1YenhxuCmdIA2nZSRCAii6
IWi/lqShzSdW0/yIu6B/zuK2+pA7abrXwBldSke6ZBz8F3Nnth23jmXbX6kfYA72BF+jUai1QrLc
vnDI9jH7Fuy/viadObJ0kGLErRj3oV6deQJCswFwY+25EFs8O2WVfMzzDqV0QYndC9XA5V9hlKKN
7LUKAmY+ureGozeCr1Zz2c7wg3nUazsNdyEaeAx2NJHu52aOo5uGvTZEThSBu0wn/iQH6RfENKds
XgyzKP+K9bb52lpUS4YWqENsDsVPG5+Dz62TFz8tz6CKKCg6GHAhnHV3q+UU8NRxH8FYpqBrvIrr
fjb4nOt5VXV4kzjAM+lwNApikMHQGUCVUvHi2yzdHpMhWBzzTyPve+3G5x3tC4As3Nzyupo2HIve
IyeH/qA1Vvq1kVZ9jQqMzGER9YDqnaZipwCliMN5KWR0gyR+fA1zW2t3WlCB0DdMwxJbg4KpYUc+
Dx41r3UhMFEoUtukFL3kDayf50M5y/6uS3rJHTBEWgpbIOAxiBs1nH6SdzAbQnDZNynFBaDioSk+
xwKKadrmcX0dgGi7d9wE2Xlf9M68ccF1sTNA+Mn2oc1agvFn4FCXupZ2sDqn1jdxlHfadrK6omtI
etkIr0d8dsBEz079tXNk+d2xqmLfe4bczXnT3Ebw/L/U4MY3HAbmvm0j74dezPI1HH3rm1u65cGN
LNgkcQSki4rEVrxmvt9/NIwGkmPUc0aAFQfruGmod8HvA4J9A/pROt+gMhU/4rZbEKW5BJI31XHw
AymhbSKuTTIevfVm/NV3GRHEa7cAPWnOfxl4ZRbbusy5eudyQSG6+e/J1ZBrjkP5UlujhWg9nq4z
yoJ4JmyyUW6mQPjfPdOYHvh0JdEm7bnfSHKfH+eWXWbnSxwSZ4Zk5/ieBdBA6wsOisp1fxp+4wmS
WbZxHLok45agB317hbAZ16Ow976Efoc2Vsd5wwhJflB7O32ak7r6UUNjbaklQBqSUIa+1zrKv7ZF
i8h5k3QFKsq0FzX/jwY7uO2EyG1fe8a4L41ipsTZS8DOpLwuZJRbHPrQJgc7Tu7HyNH8K7eG5l7M
JeXxCE3zV8SDwQ3SnxE/kUTclVYY70U7Gx/57gUDStf3M6UG9xDG9Ye8jbRHc4BvvOGrJeEtAf7R
ZFMpA3bZ2BVuQwEuOkIEki5YM6q10w+eF+vPHrSqdDsIZ74J5oL8W18i1aH+X6KonGarpkxzHq5q
rcm/hm6dUVKNVlCKysR9zU+vnXgkR8ub8wGjLgIZLoOOpaRXjg9tFlYkEMwG66+Qc21EU1t0PyN7
kh8sr++2OtlRqr+74pMdFdSIhsCvfw/mzGtgX0BIyWMJ0AMkJi5wItS+64YGCiihpGis7ew2L8wm
2c6YlN3ktd/fccDwJatrVNtIrPkoLxqi8QFtcEzOGejffcdipkpSl1tcAbIrsxPx9ylqtb/mQsSA
EvQRWEo6JNcmyENevoPYok4iQJ2TJvMHpwKu09pwdDdFm5rfxtwYn0qjy/Z2QYVU6bjBYxN6zodS
Thl8/LgDPjiNODYvVt2dkT4YhlYeLH+Q1CH1Oro8XZBXIatm5wkK2wSN4M6KSufKyOzpyrFxYerK
zvkOf9i/F1nF39T5w2NlBbG+rSrZoAB2WG8bwWUG8p4JJfi5t2LrWxMl3gdku92NzRVuy2pAwCnm
ArBD1znHknUccsOJMFpseZZ7sCORPQ7Iie+MwW+++T5fmbcpTw7JdazlCLzrsiyekgZXwy+uJaLP
8ZzV8qrUqxz3vso6GElgXuvlNPW7CAx+cOhbI9VJU/pklA2kn59NBzBTgHMo85oiRNrMQwcZwDFH
B++3aprveDfmUIFAEkfXWd5S8RlwzadwNnARI9szRKgBFSxcGH/apiAKiw0lx/p1rxvybspa8eJG
ffocRxKKXWZ0Wy7J4Q0P5uODT163pKSttiTlwaL/XAVAzMYsHED0OkIDBRhHT8BJqf8Fk2uDMXU1
b/krsmMwRNYRbT4bI6VmQXhvY1sJcywenRKvvQH56lj0/k1GWc4dDlhU5XddUxtbV7Q9ZHvpdbuu
zcPnRK/xqi5Gs77mZMImI9YxB82aosV4wMnjX44deOaeyZX5jkICkN8sEx9WE941pEvjwfncVdL5
wqmOgkHzpuG2szsOyIAi5l4HgdW5TfAqW/IUfTNh1IMDuM31q5F/lU1u38+dbK/GJgINULn2pxxY
7LPXF5AyKDmssLn1M/urgHRxE006cjuUe6TchfY4sELvJCneTxDJwitY2CH2WUntfbN6F5utsjNA
P1IpE1zbvVuQ2ywQ4T7XiL2f/aRkGXptfwjaDkoHxgPmhtcc3G+ToN11Fu6pGz8tw48p1K/gaGQF
5T1WNH+KJPSGIZ5IvNZcbLfF5PI81WtMfN9IcsrxqOE75Kfyk8kxBl12rLKvvOrZzxMeQF8oLE73
McrubRXKdl/bFHuTmPG7Xc7b+hd4vvn9YP+RiWtBeld6db7DxUgH15VG95MEd3HV2bb1TY+E/wVO
XoD2TC5HMjieZ2gEXnvjR+5UbWYPe73JifHpTd0yxb4TxFGy8e3kxUjZxrlGxDeOYwQUyLf4/mre
2O28mocGPkZBkCNGeCwCUkp+YvB9k2bBk6Sm/GWKwFSmWZtzyE1uubcCN/2KXKa8yS3WBhnbHmxG
avKEMhYlZgx4Zuk9ImDZPWA9MTyEhh7izFtiNlbWBisKJVp/BwYWvAUXC/uBLT7gthw5CQ+2MCHI
wscoS8kW8L5jjvb9QlXEHGlMHtIK2pUfOdz2qAkFQzylvwX1TTdeUw8/As3g7oav5yO1p5zHZV8s
PqHI1C1kgwK4ROW9UB7nDzvfc9lSMo6HV3eYPbplz9C8sFipNvrQUoli9WB5cJ0o0y8TpsToMPiq
hCvfgzJMDfMpwfMEy1xD2FdU2wxfE1HiO2NxSuA6nzaPUVAG+WPVxwt7Tes16NfZiO16hdeDqfnR
B09qFsWrY3Hrm/i8wnuS133szzsKGuaj6ejy3h6t8AbEnM074PLx/Cdv8/87wbWmwPs/KZwjWbme
unrupIwV4Rz/wb+Uc4br/2MRzPkOjwG8ui8p6X8q5wz+BxKOjq6T1EKRY5E/+lfyShj/IDmlGzqH
Ll+lf/6jfwnnbOMfvCbwqqDbBCjZMPt/I5xbFHhvEub/zF25hi8UxQqga4nfmp3c24PoQtZo3JjS
3nepHmZfAuAL2i5xI++VL48aw+bS8xutp2TGlnb7hFOnlf0IR4cqOK7L2XgmG/teQo0/ylOy9yPs
Yrf0quIe/6L0G19s5icAC8c3k/Ov/Ot/FR11gXHRIlL7+0vEv3u8pBffpni5J0ajWQ75fSa7Ru5C
vgrwYDUaY4fTR3B1upG1HiiPKzj0BCQcOMqjnGo7XEBaDcP6oQ5YP/9eYe90Ykkt/s87x/90Qkk5
5l5XFBOsqHspunwfYU5zILafuDROT9QbnBmqtVaUbHjfeEkyD3l+H4Zm+pyV5pMewjM1xsLGS7h8
Od2XtQlZxvBNzr0AOwGC1zHvkyQmq6iZJM6ug4Ea4U3koGrenW5mrTOE5ttmSHzpcz1EGRT1qTA+
ekah54fA5Csj38ajqxcbj6oMPoZON7cWWd4ScW+6JR2tKUL0gPc8iLp2g7XRjEVOG7id9ojzS6LZ
fMEZoswPk8Wbyg3/bzezrzyqL8cHzZntdtqhupxs7h5d43gPp/+ulZXpKCsTHzuZWMAj7kIjHj/b
OafTtSECR9yc/v21YVZ0ZkYDo7EfqZTktPtQ6I2/NQbUG9AIyfMUenRmNle64Sn7VjbrksxTRqp5
ir5QJky21KWt031Y+XFX2X8oRihD2+7TexM40w7OWPrAvfHCvcFVNiA+7c0FviXuHIm9Y+sIuLmZ
ZthnxGor4eQqE4xdW9SXXmLdg/516p9W1E5lsqeWJY33iV/UfXvhKCl7UFv5sZ5jUHdPaggIXhtE
ebUrrEqvz4TQ2jQo2485ijEzqiGh1CDLqh1ofuyrdPL0ZzqwslTdpd03EVpgFBsYXNrufBxuoePF
DtZE2tfQ9IOHyBu+nV5Ma/Oh7Du5GVOZPQzeXeFWeMpOdY0ojORYnGHsfbqJv79e/vs0cJWtpgpa
7HrIUd/78KY3pKhfeG6qvqZhN+xKZBtmOVKhebqttUlR4pvy3NQqqFq+r5BRH/wyDb/iLxnenv71
tSlRwroyrQp7ND27L6xQ32ujBBhhgx4MS6TKfUg15+l2VibFUSK85wEFSEvv3Zl2ZMMrkOkh8Czq
djPyTaebWBkoRwnzlqRupulGAWNgSD4OthY9dn368fSPG2sdUILPdFqpI5SJ7tuq0oS3NQMSm1da
NPvDC2jSpIU+ZqI6fIkGgDq/014Kau3m0hspgm8782NT8zYKAFzTXfEthhRomtc4g8wGD3xO0RWH
03/o2t+5/PubGIMPb2ZCq/U7Tcjfo16FH7XW/uq1yXxhA0oQ+6C5gB24VDSmmnHfY4RxSFLDeE4z
6IKn+7A2k0oE+1NBfVrSYDCeW/Km0Zz6u0hRSVz260rwzoOZFsZQtPeW3lq88kzaV2dG/HgmXpfl
9s5N0VHiFeBoTdk/lb+a1hsO7klBLvgexufMqrBdLoL+1Z+ydPxlIiG3F7lUVk9if7pvK+HsKOHs
N64mscbs7odWR5HVifCvqvLhE3jhM2iI5PqiZv4okd8sMkuWfFQFOe7GSUMVR0+CWbhze1On9Tet
wS/hdDMr68BWIpqPkjBC0dxTdp4k3Q0ed5XD+4FjmoVzYRPLDv+mJ9rc1KObNcEdX4oTGjG3ec4D
r4nOLIa1Hii7hl0OzUgBk0/hcIxn9aB1qB4hMGT/KyH7vw8iW4n2ycTuHCoUaxnT+fZzDRUkOkRm
7wpvjzmEKF7LAUsS48y8r2wuthL7g9sF5Tj0/V2eyOpl1pzpvsb7+inOKOo8PecrK9hWYl9o7ejW
ej3fUXOtb0fH5Fmnp6wX5MHT5ODJcbqZtZ4om0DkcEcuGjsG5pN/0jr7RQRouvtQv/Drx1a2gRkz
41wvwwQ7pPgLBeE7y0EbCf0DZ6tGiqvT3VhbX0q8B2WrRRg/R/fU0sp7AzrfrdcAQDqzfJcoeGcv
s5RTGyZToFnN4qcyj59EAYthiIJfnYXkOSgKbm/zsDvdEWP5i99rSon1wayjICzK5AHHo8926m26
5kPsheSReQyldNj7bKBmcEdgAnWHGcXpZldWm6WEf57MRWqGGR43PKLCKcSDO/AldsqAp8fYnC+b
piXh9HaXqSvsoBM3M5/1fMyOkhr/L56f6GeicmURWMomkAH0BCJqgWUoJuTgppnG1cEbzfbcKK01
sPz7m02S93a0F05s3fHoU3w3+4IRatDonLmwr02CEvJR5EVzTXEl3P1cAwDcW1QMtPGh7fAkH8ry
sp3FUkIeDIkO8aWIHvK+sXeIiGDxANb3RNpu+9o7J7xdGywl8BNK5qnnLdMHoBoZ+FIr/jJx8z2z
b62NlRLwkTN6TSiC8IED0UcGglkaopKrwQ2/UV3vbS8KC1OJ+ybCysWPrfI+6zvPv2VerPkwYuYc
hFe2lUNv4anGQPBy5itkZczU+ihz5DG1Rgn20C9UUWsAPJqRob0s+kwlyIVnJCHARv25C5vxlYf1
2EBd4ZFdvWy0lOgWvCAGrlExJ9yKtnqQfsFZx70rqvwrtGPjzJysnFhLtffbIIyoMfK5B4UPXOqi
Q2fpxj6MJGoVg5rW0x0xl4h7ZxM2lUAfszi1ZkzW7oqg9AFpyY6KihkWhENpxLVEEQemwzGstPs+
hrKQ13aQkAG9LaT0cGFuZhBMByjcWY0A0xfNMGzmKBf4ByYim6x9Nw+196oPcoBeV6MSvfXzLM2+
ZMmgd5S3aCSzKBVtEbhtJmEW8a+gKjrx4XT3VmLnT5num20M7PqI0pl9cugHsWsNeBPhiLW3RQmo
hg3HZcvtj+D6TTN4zTQdbh3Vs+yQCcDHGz96gxF+Pt2JlVD5k/188+vw7QIfH8ry2bT78l4khdjn
BgCs07++nLbvLABD2byCArJ2r9niLvIRWBW7SfOlc2NZxZD+xuHIib6BXwu98jADsgchEvEoNwxn
Gl92l3ca/7Mq33QNKzzRm26fPdR9+dlssudUD7aT1vW3dtZCVNPRJvLeWASIoU53d4md91pUjoTB
SjxXm+LwAcLUp1hO4c60Im/ro6U606e1FpQBTV1ZuBmONGD6pnk7AOqBbL5ofZq5O3MkrA2bciTY
nbRHTGGzB9kav91iwPmj0jbdUA940zgWdQX6AUA4lU4g7s5sRmurUDkgBsr9+7gKNCyt2+yZd024
mr2H+9zpeVmLVOUyaKaOHVM/Hj5MblgeAs07plpFGi8vxRZRZXjZ9KsFs0OE9DAwovh+qBAzfPUj
K8XePQnLOtqO2DliFHi6P2thtfTzzcoWzDsPLmH+sNyju9B4DKCb7VOjgyzqfx57kg/+8i+nW1vO
tXdW9Z8U1pvW6mrIh2x2tPuyiqhvqnEszB3mX0+EvgWEDBKtml5Pt7W2EJTFh4rJ8qxkrp6FI6On
jt2JJAd6rTNX25Xw0ZV1himfUVoQKp4DPpxvTN5tim0lgXeMTXDpMtCV1ZYOllNG5LrvvMlaNMq9
DU1Oz6OFbZ4GibW7aKh05RoyBLDN/cxlqNKS7HCJQ8qNpIj+42U/r6wx05Rpipdk82wLT9y4wm7T
bdWZ03RmDa+sKn2ZojerKnTs0pgQSdz1symQQXaYNy6Qp67rYixa7W8FB/+ZLW1t2pfV9qYtOyGJ
Fk5Iz3Ifv+Ml9qONNYbJzWj33s/T47XWxnIHetNGviiL8cDDrbInh/Fi+IFIlzcCU3BpKVqW2+l2
ViJEV86YYLHhYeE2zxRkTnvAe6D7qiSX4ZmteK0fygmDIrTtMjOdubOBiasjLLfSAv0wX+7pmZW7
1oQS5KYTDdyc/O55mgLzLveC4HvaTtZtE7FJn1le7w+T8JVIj7sxcuB+y+dcUF5cer12V6W5dnV6
Et5fvMJXQhzGI34XoXRvR38QWOyyhMGnYX3kG6ArMAVEFxvnLi6jdePq5V+nW13+9v/ciIWvRHys
ZRGOfLPzRFVBROW8MaApHDZZ4mHpwzeuFvg1DtPsn921HGPhxNtqnkfv0eE8d/Mz2fQ/t/d3/gyh
rJAYM9wSjbtzp9tDXSAIHYCrl7zu1EV4O9l6G9zzLh6aw92cDYuWLPXdESZAZeFCxjtvELZi2JtG
UMzapp+ANxuHQA4GHqAB8CO4wggnu2wn2qH2PzWdD4ucRFGVRDmCWT/wO8ortcQ5yLHznfa6dwOv
wJMogzOK8Wpq6/G30wO+toiUPTAfUiD8YcYNcrQjErmddy08JzwTBsuvvDOO/hIeb3aM0h1nCk1F
ig6u1K4m07sSfTTdwpzZ9v3w6XQX1lbq0rU3jcTILbVgLOlC3pvbENn3oeQZaxvq0++RJgtPs88c
rmvLU9kBba+gxLzivl3q+LcGeXXblRyqZco1YWnKnLJvMy4hmz6Yf5/u3doEKZthadWImuZBuwsE
D743JWJD84tVe3Zxc7qB97cqADx/H77C1PXWnibnvtcGSmpSVAVXaTDpeFl2Vm+c2azWJknZEGU/
sdR7O7p3sBpkeVPiAj0SkrnvdFd+nzj6X8M8iQhYRjhYOPWc7tyfz7B3VuBSWvl2cXCLc8KUcu77
0C9Kr91R9UGV9JUWUxazj/O0s24jNERGt0ekOXTph7kpk44auKaOs6+OZ0pnZ4z4R/tnltDKcDvK
avVyPSzht7X3XSJr3rrS2vkaYuaCQhs7qTNxt7JoHGWdTpUxQ+eoMHaMMMOu2Jp+UrU6HE8P6vu/
bqtRLUyK8IbQFq+tC0TCEX62xfNAP3M6v79S7D8lrG/CWcf5x7JMzXvNSys4hJmLaXY+mdFzxsf0
syfL6QuPxu6Z2/j702H7ykjpbTr7PnVtT2mE3xZJiBLKZrx4k4FAOT1cf8h+/7kGbV8J4XwMA7SJ
vngSOKRPnwMU8gmV9tjdw7caYFikt5VXdM43l2FMr2J7FFCWNVl3H4IsruFcyCCnZGVbJvMYbOsZ
OXVFaZAU40HYTmFku6HJQBOZHRqLz7WVIgkSRjVFP0wNvzueGr2xdscrbTLC+qIEpK1uGzJxa8pJ
iuk5qE1eT3RQR+OuKif/HARibZUpO4bmUKORw0//FeFXZUHFbSskVKUzte05AdzKUlM3B97lKW2S
3vhcO91HmVHzSIEUVkQmMe/zYlMEenZR2IOY/Ps+ZGtzGJiG9F6btJupWzK2IcYfN35bnbmzrIj5
+GT5ewspeJJBcBN8lpbxe9DRJ+pCv5km3bySPjp4dt+HIC021Yiyf2G3UJKV7JvMPrMg3j/rbRUj
UkeusFBQjHdmP1oyhemvN9jDibxLwk9BF1DPN5uddaa7a60t8fxml+i0OpdAZAEA9dm01SsKTbgb
7uOkOdYDKdHTobuyBlUOYxonlGVbfvspzDDZKmNtvu6xM/11+tdX9h6h7D3D0FQwvQ37VcdfcT9l
Pf5Clbnvi/jxdANrf76y8egJjnw2UqjXoSc3sxVz3VYfPUpr9AtnQbk7NMWMNnWe2atj8P3S4xSL
sgCE2vLhlonOvnAelL0Ab+xKZJQUPgWJL14mfGHLTWEH8Zk098pEqGJu7nD8bOfYr3VARcs4a7+m
0AOB3lnZmUNtZSZURXecJVYfwTd6wh8l+TH1lvZAzdk5ON/aryuhHwsMiXspp2deAah8CgYyDDtj
NnhnuGgheUsUvok2nmtSikIz8ZpSg473k+iua1meS9CvxLKnxnJHYYnXZvJu4BUAlxUvlDsqYPKN
Hnox9gsFfhun+/H+/R0Wxt/7UevoIWB2aMcg59Iy6aR67MLZmyWNTYYLx0sLJfWp5pb7dX+m0bXZ
UcLcx+TFp8jKex2jph9fmkpM7R8A+Dl92coxpsq4E8r7x8Ed01ffzupNB03LC9JkQzWnu5WlezTw
0rxs/JR4h6JfZhkGHUfsF0Bzpuk+z+DWmzP4LQtrwjnEoTJvHpD4nUNnrsWmEvp1mPW6bFKaDB0d
v5MieprEVB61GcTa6V6tTJCqpdZHMccTdsZPJYCFF+Tu0cuMp/ploa9qqXXRDUMZmuGTzoZl7es+
dtO7tnWcc7mmlfBR1dRZGTWJGG371Y1xuE1E0++oCxUgTLGEhGd4YT+UPYAnSo/4jMWrSJHWsh24
95OWB2eCZGWaVaqR3Ym2LqKxvTMxpG1vRdkVt3YDyB8jDBzcry6baSX+cZWwwtRPoWV5ehSSrB4m
4Jg1XJT5TO3C2mQowd5VlIV6WPlSw44pWz2532NX4oYemAvGdni6rB/m3/cxmWOZOQZB9BwGuGWZ
fpP8gNBxTha8NhdKlJf26AaG5wVP8RzaFDiWfBpTth/yIi2Mm8hO/HPBvdx+3/kycpXgpmZHd3W0
fU/MvrwKfZ+n+iPGMQ3MmWX/1+1qqQN9uWjUVEU1BZ6Y+HVd9mQmWORtYnPkgESmkxRnJn9l4FQ9
tRtNY2C43XBHTyy2Xv86dKv6eh70+UyYrGxVamkMqmFvdJFfPbl+4h5yuzePDemhw+kBWjlIVEoU
jvVdlVtm+pSWXUQhsv9QhsPT4PJ6LE3/M2CQ4+mG1rqxDOCb+8SAdEUI7NGebGOWWxGleK7p8BFP
//rKqlJTLORvRtyNteJp6QGvrpyJo3GoE/lDLP655VQcnKI5M+drXVECHjgkdcWi6j4NPZ5PyO04
p+5aioq8M3evtd4osS6ARFltFrRP+LHjhzxyUxEhvElwI3uKaOQV1vTPiYQkenr0VnSF9n/Ise24
BnHcyLu4aVy80uds13WBvI4hTE1Yh+4XoMg+LKZsj8YfiGmfndMFrbatbAhxE8Wum9fxE/YJx4my
twAjKDjHiADcHIPgDtTrmA/ltsn5J60G2Xq61yujrOqzYUDbOXZw0ZNtuvdpA9nGzcQLTBIdp95y
wIsngJPAZed0c2sdVYXaElyJ15u2fEyTSf8KqDSjsH3wiyp9rbvZQy88j7G9rxwT3x0TEL0cDmaX
NsEujDy9/hfqDwOQ8K/y+M+t9m2l6erfoXw6TJADErBHkiUbT4cR6v8uNY3fGODtJ8872mC39lhe
T7Cx9AUL5J9ZZStbja3cJkyynxQ7TtETem8sl+aXXHhHV4j2n0dloOW70yO9ciCreu/a81thp23/
qZVzdIxcHJemjLOF47P4NYZRvT/dzsrerwq9gwleWm00/WvtSHef6/V0FQ4k1SG/nNnWVnYaVedN
BRXkmbCuoCy3erZrBxF8ad1c+3G6A2s/r+wzboXc1tUTbFxRczjp3tVMgVWeI9ECnrl+rQWZcrFA
B6mPndYFx7KCXBSStIERo1+Jqah3Gqb3c1oeqYw4V9qxNiXqZuJG0qRot7nTIZ7GD7qlFdYNvuJO
+6XpRG+dkd6sfFSqku86xJjMpgb5ybWaG0ydm23Z/+SKAYSKt6E/u4ehd/tmudacnqqVNb1AJt8e
n7FEWC7mpng0c8fQ9JsUGSG8i7KoNN6eIFrE2ECGzpBOF3ZR2SV4fOz6iS+xT4FrfTGF5X0TFUaV
rPkYs0zYiXX/cXQc8sDFeOldR5WA635ohy7ImKcafaB9wNoV3K/RzPbX06O4sgWpInDbDkVr1HX6
STai2krMVerF7AzfDcCDOjxI4Z5Z9yuhZS3//ua6g+VanOZFnD0t7JQXTLHdp6Lwf53uxtqPKxcQ
QN1uX7hm8ogDjM5FrQ55iJzNsT33mLQSRqoKXOapYfEZmT3xzBo5d2GdZ8kjShBhUf3uhzplj6d7
staQsj2kUnhSNximLkFiDgQlzPTN5GWYI2vGOXHJWp7cUnYF8KwtMIu2vBuGqt+U/hzs4m6GuaIP
H0JJ/HD5wVch14d9YLfJoWxfWrwttT7/ebqbKxOmSsVB+JltkTTed8vPgGLFENCxIRWXDaIqDJdO
g8d4W+SfMN3VWA2ztevqxnkw7LB8Pd2BlQ1PVYe7GO+Sbki1o+uj0IyD9odMxh1s/QczbEDKegbk
O0y+eTQ9c1tYG7JlI3wTQHkiIpj1nvsdZI4tb1zUBOEunfJh+Hy6SytLT5WKmwP4khJQ5zE3YgO2
tVfNT9LvuG7hWHlu214bt6V3b3rRzaXV23MeHMNRAKOPq+MUyXjTSa4jgzP/ts3wkfK0X9ls/3VZ
t5S9AbOdJgb9mv4AO4SvsOXi2ylNrvLeoJ25OK91Srk2hDqY39G0NUw6YiwKBoHdR9pu4nQ5+0z3
2FWYBbbpc798RZ7u1VoIm8pGAdglBWvbTL9yRG+P8eSE21yPykOo4RiOW2O8GwJQ53E1BAdtyLE2
lWGzCaT/DcZZuzv9V6ytSWUf4eFet+Ikn1711ik/BUPO5CEQOZz+9ZUFqdLhQ+lXSefm0Y/JlTgd
Cz727BQ+XmES0Jc1odwinKz2isQfoh8R99TY6IND6zm4s44YYl/WgnJtmJBW6yN8p6OIy/qgd/l0
m4+U/7ftWeXuypXSUHYGGVpeH1Whdyx7si3BUj4AKTHwli9k8LAb6dj7i/chVSc8ONLStciMfkgj
bvd6VlcfsKKoz8z5yopSqy0GB2vnxpbN0Q7aGZMIAFuSD90Ik9zT87E2WMp20NVB5ZPd9o7Scu+H
OXgQZgKaeRknMTs3o6M//j+E6doSVnYG15vLzK6H6qgbrb0Hbd3fuJLZ19C+nVnCayOmbARdr6X9
NGotMMWsvOlIjGFDgqrz9+nxWuuBEuJTVGiak4byiINztSHH3j+YpfMysubO3EFXZkRVayP7jsK5
0MXRHEf2y857cXX5I18kqRNijT9fROOS7jndoZXxUnXbHg6leZGW82ur6SK907N+5MUoLCcvOnM3
WBkyVbJt5qQQ26DK/3k34Oa+y6Nh2re1+3JZF9SA9zBNCZ3SP0K4NlDeWeJmxq5of/rX1/785d/f
HNFDbg25Xc/5MXehsB9yrSJAOnbi4tmxFvPm082szcPy72+a4SgsILAV03HyrC9BhMOTlV364KQr
US70ekxCV07HOkl+dUsZC3KMc1vIMszvZOxVbbaYNTdttGk6BlNW3+peUaC4zNzjFHYlXNOzn7hr
I6RGthzazkn98SgNSmg3cESs36kszDP5t7WfVyIbQbOTIndMf4z2+JpAythhyRrvTs/u+x+WlirM
lnYXuTF3vaP0OY/wfM43sYc5dlgiE4VSet2IoD9zM35/wVqqTDvw03oYKxvXGGum6ms20dpYY3qr
hfo5fe1aE8opnrasJUc2A00UcgaBGpT5Jh2MbvxY9VpZvZwetbVmlMAOZqcKcz9uPpkaMyFinkw3
LYXZQOq14sfpNt6fduwL/x53AVRlTZut6Wj6lAKWwyhf21oMF53flqpcNKu6KaELd8cSmvumFu6R
gvjhzF3q/cCzVKFiXSZJ0NVZf6yhMOxrvDkO+XKaRosxbzKH5yQSa9OgnNrLR4ptpqI71oHz1zCR
zbH79ivJnXOaqrWOKJEdIR6t+nEKf4wZ4YAkQm69ynrWEzOGr+2dUSatzbQS4LlejdDfRX3M5/5a
N0IfkITz/aJVpMoG7aoxBqH1/DbGBGTHef6AJ34uzfv+lQAZ8t/XaDpHVIp2Zv5z+cvt2LlNchPf
MRsWLg3Nov9aF3p5ZlWtDJMqGgwGIzOGPK25ckoKK5aPtsDPvl02TkpEu7mtW95MnrU2tOGgz4Pz
0W/8c19Ia3+6Estmq2ld4+f1sWyMOeS1dTTCXVNml4mqMBNX5mGsogZTqeq7YC+9Cxttfl6QMbvT
Y/P+Z7Olav90NoYkKobqe9mmA6Yuft26WGf6xjhV7lVnFl57J3RU81dB72b4RYQVbvNiYwmvDS6b
H/UxGTvOpgXubb7GosIPugjwLwT7eNEdx1Ifk2OttEbMdZzHyY2rfLvAJoMdvHR8EU4P4coCcJQF
EAlbUn1YG69JNen6UU8G636eOas+nf79tSlSdkJrCPB46JDOV6GByGks8ivpvuRj9zGBaf+YVnW5
i/X4ZRrryzYtteyoSzCkMRKR/kRvZ21qLYmv+N48l8ddGS+Vo5t2sICofPYezYiC9S1JT4DKtlfX
16fHa+Xao6ooyykv9UirvEeRI0rpwuz5z82W9Fawz+f248UyCEuVU+KN0bctlo13euVf1x7yM7+A
S3C6Hyvj5Cn3Hdd1NL6SKve/SbuOLTt1bftFjAFCCOjuQGWXYwV3GLaPjxBJJInw9W/i16krlzb3
8U7neFQDbYUVtLTmnI89SP6LB+V5KsCbt+uzfQfX7KZkpC2FyFX5UfZ8ANV8mf9EQGm2DM8SYP9q
p4RgPCfDon55ES53rYC0RLHmBzmNyEH7gEftW6d1/d5cYtysKP1q1uJR9W6RPUjF4vI8pVrk58sD
2CZiXGTGhY2q7JbiI1rCxsOfIK58tj5MowkAbNQ3l4ex7bdh5xK0h5PTlyXufGwJHzjqXyohEA4T
+4JsaGQ8AK6C3AakVsCwezA8iD/E7gm6ZnO1sVC2GZjJDkjj3TRyy48CJJQ3UNngTwHEJ7a6yNff
+fedDxJ1xkbjJczzBxSn3TEU3qvUZaV+i25q+ussKH15GhcVptcL1CGdB9HkzvdJwmiSKvTJMx91
xpO6pq1u8Bzhuf5pFNxbbmcwPOHfBaPiPGtQrp0X1JKdIwHdr3oAzKNsrsDXKiA0TGY/BoU8K+uH
QECSFdC0AiJBjwQF5igBVFV7D1UQ5uyF+n+epaK4Bu0/BHTbNn5EX2GHIkERNc01rf26SNo+T/tP
MAeQmpDFo8VviSVE7tPHbRWgOKJ5+tPJKy/aamxZY5K5hOBB/wMNemMrJOLCa8XkJXwGwcCMS8fR
9Zi4KSfQv/zfj/E6hHHKUvjEcBxzyF9Ukob3MoqY+gQFBjDr7xvAOGXuMjQVqPi9hObikTo+TTQ4
1je6nN4Ltvj1Zr1bBLNHQMM5Xs1UQ/0NrdknSuKHOaLfBd6SjnyMcxT0wW4G9daPuyb0Rxj3zaZU
JTTphsj1UC6eIaUeNWI+evHc/b78ecuem1wZRIJ6mBUx9jxln12Inp80jsHR6aN/Lg/wntmva2bm
106VuYuHHae+M+I5LBwfF8qnp8tft/389e9vVqcd+lWVA0d2zGWfAAnVJpovPyAeE+wowqy/f53X
mxFAxbUwB39P/jTit+Ec3UGVe6uZ8b171Pp1I3oAAwltHj6md7T3IGSFy2y5/EAp70PKG6gyEv92
AP5zI6TbFsuIIVUARmCaLfMdkJetdwLtVFYDWxAqSMxkAxqYt/qk34uJ66wMK0ckqeKq9tZDxb+n
K9yflZKdS44GDNKxjUTUtnaGqfeUQozUndI7SfWLW/ziNUiTCMr2LGWJ11fdEU14W8/+7+WNmJJZ
A28HDmHRGf1tRZt3BxR7ntp++DJ6/h0kPqE7uSV4bdkjs/g9p5WvmpKlYPuBbuAdzaGCHi/+eBMT
vYcpd52LkTvONc0ISWsCnXZ2k4Lx9QaPa2SjC8di765h75UGG/jScP/OnUn0UKEYBDRfGWUb7tDi
gv+iK4H0WoqGTqxPywBsL1xwb3SZPkDiC3LpTJ/cCnI/HCJfzr5WpnXBDB/A4CWhsZmSpGr7hz7C
C6EIcO0Zl/qqhqzX6y5fZpbE0W6Wh0pTkvjQv6tPQ7j8Riepc3BD0mwxANp2x3ABSGo6F0Jx810a
eP03GRbzjZcFw1bh3fZ5w/BnvYDvIq3nO8mDOD/0YeUV4GBzIOJ1eY1sAxg2L9I1uEPz7E4Fyosg
7CjA9xFVYf5rz/f/qoozCnoG6Fz5UAkb0UgsA5K4rJafLn/9fb/4Vx28TYuglpn07zireYJ+b5Br
8IkdBGXeKeTev5eHed+H+CY/CaquqnS9kiR8wsuH5PUvdJO3J9+t90AdoR8dG0bOWxAIjqLx71Kl
fpIcb2farfvk8s9/f4//qn+ruhrbDu9md1VaLR9GKop/ITXS3uz7+jrqm3g+K+hE8CXHTy/lE9xt
cFrilG9UF2wrb4bzeqFQqM3AqJqnDxXr0dDPWnLM/XYLUmwbwTDgtoulV/UhBGQxAl9/eaOD71ME
+M6+9TFMmIcgIgkJSGHdVvv3c4XUvy2Ri+z7umG/BZ+WzK9zeNKqyY+rpMPB5wjbu75u1rxbGker
fDK5Az1fdy5EKF480qiNfMNyLs2aN0HbEJR7J5KoItZQBwuh0nx02mKKNxbn/diGIul/Hk2OkKwg
3hjj4OsPle8/z/UM3hYnu1YDlBcHVFarsg8OXrp1ubCcJhMOX7XRPNVZHt/NFM2Zp6r39Q1aU1gK
xb1w69ZkG2T9+xuLU7lgI7gREbKRyvoHaOOG16KCBlygq3bDZ9jGMK0akmCx30XsqpVcge8dR6rl
qML4C0RhLh+u9zPAv4rhaqHQtqs8kjCksVR4Pq6XDIFNrrTyQF+E19rX8xYW2zaaYecjqSEpsCAZ
YPg60+SZtT4/8oJ+DrJpOfpptPWUYzt1hsGDwxxN2lrFdxwi53dunIlj2+N8zxGYOsvgsxqG/ifE
lupDrulGkrjGib8rDb5Z5W3BKOF1ZR3fQSCe4fVrkMUpTZc5ERO0vZLMhWT85V2zHAyz3pu3bFY4
E14icuIvB+55NTuwemnvp4XLp8uDWKZjVnrRZFDqyq1I0up6+hHO9fKhiUK/uxu5isUDNDGDjQzC
4oP+KvvKLhLT5LtJDiHWe96l+p6Gzsvladg+vk7vjaG2kKzLIH/qJcXYx7cEDEBQFydbhHaWE21W
fAsVOXPv4pwJMXcl1H5L8RG64L0L1dLM/QwwisyOyiHxntZBJCkmjp6MBFbZYlfUKF9nAogWHkTB
BunP8tu+BTPCPaGk6/IMxZMi8ME2Di4gaC4PMRic9n3fcAKphjiclm18FwVZ8xT1Yf5vroh/dfnr
NtMwDJ9MEB1O4TchFp6qDH2p1S8WDu3N1E3zzgkY4V4BL6WjKMRN083609gDKTvg9rHhkS3n1Sz5
ptLRhYuu+KRtQvWgQY+BlwQ/3WlrJiZejXi686BxmMCUXfckxUyc52VxZL/hm2y/f7WUN/YmCcvx
jh1Fd2lfOM+sWIu7XbT5NvynxPaOl2WGPbMobgJQ/GUrj6f3SNACD4rxGGqu9DutqvGURuQLiIq+
zHQ4hxXIn9EYHEdefChXigRn0UmWlZ/X/18+cLb5rgfxzXznkLkTbxb8HlANMEifA6wXo6i+L3M1
ZcjwAg65eET+u15V5YGsvFUZTH/j65YwyQxbj2LtheB2Cu8YxRsrU/pajjMCSg4MQRUMZzXIe718
/S9YrC1RxVQjoymPoRHfgxkJaPYfjGb/pBGyv5GV0/36+LcxsT+1xveOieEHWIr2arR4RncMaSeY
H/sT6UMIeQfdA5sFxDli+n0ug68g1eRHJnR+pVGkzERzX0PSfeNs2CZreIoqaiGrEGg/gSS6umtz
4KHbapG/lqltzqC+y/e8ayIq/IWvb9x+6qFUfzUT/1kFGmLRfBM8YTnhJrYehVu3J+AWEoc/qXsa
QXvSKTb7Md4lClx/vOkx+kX3aCSABaUKeILcAf+LC0pPOgSo6KgvAAr9284+VFam6sntgvuc6o3M
w7JBZqcEmDcXD+/BGDri3ZXrRa+zRoKQx+j3ydotfi5LTDLbJSD3mqlWL504LKUrDrQEgctU/0I2
3p4uOyHbPNate+OEWAQysQnxFB8HYfOp6nwsYZ0+jIFOP4VesdF+ZZuI6S6gmF033bpcai5QIKbi
eurc+zzcpCC0nTUjOagawPdZt56F1bOLdMStQO/qz11PmuEUcJDwaKOGdbuHdIQMeuSBrGlPc9r6
dcPaSQT+3BoCm+IgBAN9+jS4CVF4N7u8x5alMXHyqgmnQgFAjUDjTO01svD0RJudlmCi4knZuynR
DQTFC1yT/rA2hADfF039cWi2FBss2TI1LL2dQetXlxVN5oJ9nysgsHgdfHZ99QmCfK86C86Xl8pi
DibEXYLEcgqHdZymf2gLfaZs/NZO7cMwZnu3w4j7rMwkaEtHmpA0zc8pqAOO3eA87ZuAYc9o6+Be
U840kXT5MWb1r/WOvLLT+c2WiJVtjQxbrqpIz2JYsEY6StIR3bJ4EbhfmrA5TkX/8/I8bGfWMGeW
t0RpSWmC08VPYM0sjrJPNxbJ9nHDmkcoByw5yNwTjma6s4yjf6K+dE/7frlhzBWUxCDm0dFELOjL
E1n1CvmtnVUXE7c+sqFSjuPQpI2a+w70FgUEzPGG+LXV3c8Y+o77XIaJVh8XsK1XEY6RcuviwMv5
RwPc3M6PG8ZMI7hSNwtwgFz8YFfRz942HYllb00EOoHyQ90F7gpyX5v46YKCUVDv9NR/4c9H7QOK
UzgoQgEeflDQdDqifD5srIzFzZmgc5VRpxI9g/UG4yc242roVsVXzrNrgnbMcNiMZ5Z47Bs2PNfK
QWc6nLaSzD1Q8PWjxakTp3xW+6onJgKds9hRi579xI3Lr4Ws9MEp5R56PgRM3zBg1fm8HBm8g3Bn
eUxpk1+j6XLns4WJNseDHXhflxa+B0y8pzlCAyloNs7dsAWNtqy+iSYfi3ZyXb34SVs3Hk5S8H1e
KnkP/QHn6rITshwkE1E+j8oXomY+TCz6OML99+14ouX0owBKrfTcrTYzZInv3JX+QpWnytEQ/0Xs
r+VTPyOZK0Hyk1yeg8WSyRp/3qSmMg9mObUEXhrI+4PCVRwp12ars20PjCg8BmwI+gBRGDzNVY8Q
BqYWNNMv5XzTaScbzvsmsU7uzSSECCh1e+onpAnGY5uHw3HJtmgkbHMwrJg5tQKqf6IJoPbxPXHE
8mkEtclhyrs9yrGwNLMJThRt7zVq8hM2Dg6opKDo0LvRBhDKtsOGGRfZVOYoWflJGjTpWbWVSjRS
ln0rb8bhwAcoQ7n4uAPey7kD7qb29ggCYVnM1rc+nGfR9xorz+RVJbh/mGi91S9kWRazx41VAmIS
E/zPHAOrUoDAEfpgots4kRbXYLa4zazsWyyGnxQ9CBkUiHlv5Ig7uRuU8lOKNEJr0MTs2oO/ut26
girtDzSBjHj1wY2W/nPbtFtn03L8TWR3DCh3EUyen9QKFlyAxfFUEWTTY5B5p30TMMzXxdt4OUTw
oxWEVfDwhEenzo38476vG/YrdN215dT7SeSVA25M2Gi3dl73fdzIoHuXloR0brEWX8YvY8brw9Dv
TRDNnraZdX4NUpwg8UOgqDzILx8yAQ2Gy7/dtrOG7fIcGN5wjGC7IWofHGDnW3fNQWm+7Opj9M0G
NgJgXhAtKfyalq9RCurboN8svVpMzOxaI7Rkozc2MDHJPgtvBVU0t8xlH/mQf42bLf04yyqZjWsi
jHudChwfdNyjsDIB7geSqV/5yrx3eR8snsjsXutzl9RItXzQork/+iWvj2EOopB9H1+n9SY0csUn
UkvuJ1KML6NY2OG/SHBtv9wwXB7TjKeg3UwgQQDasqL+FbXVVr+PbeENu4Ueju939UwQ1HEJAJlS
A4oWvAg7AKfucw0mZtud+qnjblyA0hMNfsfIrbOrWs+/9y29EXhlOgaj39Qluuf9CS11Egwr8G1b
4AlLhcA1zFehKbusS70+NeovUJq4T5vic4oqSh1tebd3+WSCmJiAbVcqd6kGvWSHcZKEf+WOCNkv
BRGh5l/KUz8/hkGa/5pBl7J8nGs/09OByTIKQbolvVxkxyFui7k9xo0L0a+Nlvj3jx0xod1umOei
dzrMfOhy6BG24wGYtK3eBNvXV3/z1mIgeu5HAZqvW7d7KMrRP00oqe9Kt4nZxCZCN3eBBkIvUh9+
RWNAec583G73HDjyF4ibTC6jM0HbOG5TxAvQ36c2pUHfN0diYrg7AQBARZFGDnIcD+04BIc/MOvC
zZbTvt9vWDxlES6cceclEcpqPg+CI9S99j3cElNrBuwutQSNCN7Nazy9MAo9iSblfKO5xHZoDFtX
mmWjCiS6z3OdHea+6M5eVoqNU/N+1zmJDVOXXAOTqAAwUfGc0DMeuMEE1z2EeEga+kMYO9nGCbJs
stnMBim9Ufca3RhrE70cpvQ0+uBW6loowOzaY7Ohbb32N7KNUHrnyPXmkchTvoCcat/XDdvt/br1
0rXzZlTohfTi7jTFZXre93HjqlwtFYS/6wonqJcfua/dc+6k4ubyx9/PZki07sgbrwMxYuhdpwIr
X4AsGcpHn8GEO4GgJH6AdF4O/PEeXmb4dBO+nbLSwVtXi5EIo9+gjynuom7a1z4Cxsv/nMesPK17
iUVyKz0mf7agqYaflxfJYmWRkW1XAy4KEBbH9mYggHI7Sc/LzPYIEa8LY9gwb8mS9xA+Tphs7wum
+qNXpd0+32Z2n/VT5sy6goP4wwwDxcjmAyRi/I2IaDk9ZseZBFQv7egUJ3+krimDZquLx2byO3Lp
53ION/yQZf3NnrMK6VhD6OoeAOIAF2V5/C/IYVYz+rvMRcw2Mw5EFcliHaMa7j2uDNekUB9kH11v
A11sv9+w4AjvTkXdNVimZVyQxw8DzU5l3IyfL59P2xQMI2ai4t2EFrAE+GVxXBVASLhcrVXlsgy3
Xulsk1j//sZTFN6cgm90RjBw3P5DH83NitvAM8XGJltiQGhYsPDDwa3Vagarfl2LG+hBpOT3BJ7r
jTuJbQTDjAXjHNAWH/BCp+7Q+InSL+RMz9NMNx7CbftgWLKc5gm1rhoDUBWArp/dQx0yIQJ1wcif
NmZh2wcjKLtNh1aUApVTd9U0gHrJP23Itjg8LBHfbDMbyyKoogGpEFR4bsHSfM0n3HqkRLMUlNGH
PPhez9lGfdmyHWbPGeHDoFq/ZYkIo8YDoom0hR8fioCIOsETVdNulANsAxnRmUSVJI4LH1hM8zcR
KHYbAw9RC2criFq2xGw+i1QjF3A3YoBGxC8RpLifAT3aqgTYvr5O643hEV3msSb4OliLJYRtQbG/
3Z1gWxvTqosRWvROg55hjq5FgaLtqfKC8ljGO1EWxOwmUypb3BScxQmaqyBL5IB/naB743TZ970b
giJiJnZ9mPKpBcDrCVn1Y695cSh7cN86eUIVru4+CzYypXeNGwMZpwjknLIB+0/zBGWyhIT6SxyI
zwOOLHpStvhGbGOsf3+z1ZTPgERG2ntC685NOaf1oWbiccjqI0nHL5cX7N3jhHkYx2mWHe26uvee
onHOH/uYi3MN5paNjMA2A+M8KRpBO5mm7pNIcVipGk+kah/UUt8N4a6HKczAiBSevyyVqjPvqUw1
5MnGaCmvoYni/Li8QO92P+LzZpjgxUBZR9ynXgV3AG88yglvm3LUyUDqk9cE3/18+JDTzXf/d20Q
AxphQ0RQKyYqcJ+UDvzP8VymyzWUkRA6cJWTW2THNkMx4kaYT8yHljd55fmY6CJMJNSPvCa8gbra
rYqqz5dX790IEhEzJYzGwpu4wuqBG+3zDMrwQ+WHKCT3D7kzPaaZexWy7PryWJaFM/NCMeIZukp7
8krc5paM7Gu+sBvqVl8vf95yls3MsJkLB/qYLXkdZwaVJfFZeexjCYzbqIeN0GTZFJN5Jm6GMIsg
AvrUV9V9JccPhSzvFho/AOv5IBu2p0yATTFsvoUILMginOWpl0QCrVxFV/kg4uTyOtkmYdh806xc
y3XpPvGuTgDyxAW1nT6t2wymXMg6BcOnywPZ9tsw/LQDNx24NJanmKITeRgriLhrvAk5Y80+Xh7C
4h1N6T5ZFSML2mF5okIvH9Ohd24ax1f/XP66bQKGpceBUzRhWC9PXcDj0+L2eBjNdZuomWzFQ9sE
DDNv47FM53nGVmv0VhGGYlAVBFuMihaTMPPDgTukH0t3efLQedZ2sG4w3Vy14/iPv1QbWbRlkcy8
sOny3KsbtTylMffOIEEbj8pDCo0QWF5d3gfLIpkKfdGk6oFIRz5N0B55QAP2i9uMxYZXsn18Xbs3
QRz9Z3pGRjU9gaRzPEiqPgGJvpGEWEzNVOUrutij7iii12GoPxdsvgJJy/cxVokrl38h+rHhlmxb
sE7tzRTceA4jRxXRq2DeIwqwjyFalpZ+2CKMtx0jw5Dbdk4j7jvha6jZOQqcAx7/HqOhvgJObWOL
bStlRHE6ZBC3Fy5/WvzhCxGfmr6+LbU4L8o5cCg+Xz5ItokYBq3SmqLdUPMn6kIYdZ1JH+hPEVLR
lVb28hi2mRgWzSvZqm7CGP5M/12HgN+44Xlws4rYbAdTS+A2wQKqb1nP48B/BafU47h8JbI+rSdL
YlsA9mgiuZEiWuzDBA60PQglAjD5vaYjO9G4/rh9bi3bYWIG8HwSMei2+680Hk81YKpO3x/IFJx8
DHN5N2xDrH9/YxoeKHJCt4rJK7SRbnGu5qA7eFV89PyXywNYbM+EBUzg0xZ+Wqbf2BTfNEgBvGi+
BeBrnwcJDNMunCFKsUrkzxLh96+3pUCzhxypesm2kk3bHhsGrsoxL3Cx9F9FQR7/8Nk7wSYVtSVB
DwzTJq7fVKBInV5zyFnEKBb5tLqiuOit6V8Wf2wHiE504Z4+poiY6ICxyScN0Ef1Shqd0Vu8mQ/1
lzzOvS09WtuJMuy7dqTO4jjrXp0aoCtxzEk+LVdVS7smPyzSG2V2KJSb5r8vHzDL8pmIAZ6mvC/b
uXsd4/RYwgF3Dq6AoFKfhD5l8Cla4e+bR8HiV0wIAcsbdOx2rHmN4UjWnSpw0uQ8HcZaJzWSRGAZ
NzylbajVg76xTe4pJgB4aV4lZrPODue7HvUpnopkQmXX4+x0eQ0tPtmEEqRouNdpFDavIxs/zdB3
Yig4QD7oVNGfmdhC+dlGWV3Em/n06HqlTes2r0M/3HQ41UsjEtpEDyiVHsFFe7g8GduyGS4hHjI/
b+ncvM6Qi1+HWqvghU7xiI4qhFCol+5dN8MvyG7qxsKV8jVe5Cnj30jZ3XCRHvP6Vz5vXQttB9zw
D+DgcgeATeUr+mcOeOm7Smd60KU8Ad1zWOezFphzzG/f8hk5wAi4mBd0lXztB/DK+xBYWK+IsKG1
Rf3/ldRQw1WgNERCD6nNU+2Sa2ixJ+Gkb0AJdZoy79w7zcbptnhvE4hQ9r2H/jI/fmnLYFjRjwU7
tJLW7caKWTyeCUDovS7rO1nkrwXCNHrZbqEN+3EAp29cbSXKlijqG65AjaEjhPay15SgfSqCFtEq
mCtib2MKfzjx/no2iogJRXDxWeE5vfNC6AK6jIMmnIKgdMC7ppKnDhRdU3tEpQpNYnAVTX1XEXSr
4HWJeAr6CXjrC9ryWiquSlRG+nR8odlcDTeTZJptxHrbPhr+o46V3zthTV5Y3NDmGmT4AfzHgq7K
jQEsDsqENMi4a3NwarkvSoCuqj5QZ5rH7kCnKfevVNBBKhXyxUMbH6eQV+3GBdE2LcOJ4GrIm26O
p5ei5H5wj6dkr/qqXVBN7wv5JryhDfjC60w3LyRr5A8AG8l3rif67bK/sP18w18w3eExuQz6F7k2
aZ3Q9e71VwpvK9HV5QFsu2J4iRFVizCO++HFSavD4nlHj9FzCtMKKnIHccLk8jAWEzOBDgtFD3bY
6e7FT2uhfpBxgkJ5BAKU4vswhYx/uTyMZTYm2gFMrSlojormRfjybg0bwD6AE4berXFjfeO8PIwl
aJhohyqLdLVAYPWlRVve6sU54qvoQU4UgYLf9fDkXCRdujNVMfEPRe2FM4tU9bQCWtcK6ZoV9S09
z573zPk3SuaNZzbLcTOV9GL0eaYp2mle4rKPv/ZjlX2VbJGfLy+bxZWTddQ3KUrD+cLgZ7IXkENl
p2JqlqSJvWtS0OXUL82WLLLtrBkm3+ooFnNVZC+1YpA8wUJ1zq2unL44dvOQBRssFbZhjMxhAg0y
2gy66LkIoXyfl0kWhq9jtouPLYKn/8/F4tJFSShro2eog0/9axpXZXYY8GDs7LucEsPyFTCVhcJ7
8/OKcOWhgxSfX08LPeRAul7ecEuyaIIjoCGWj3VTs2ePZTJpoVB8SNsuhSgJrFGR6DQoVAVbyNaf
Lg9oOb8mYAIMvQsYmdLgWeth/JCllXou2QSmzcuft2y5iZiQUU6p7jLyHPJ+7K5o74beXezpfjln
bCrGDWdpm8VqP2/shBMHfMNQhz+PxfSJALB1AIPLFtOcxQhNrATv+iWQeZSf+TAm60bITr1oGt52
abxREbQNYdg5sJAgBnaL4TmthPPsEYku3GSS+RwsB43k1x0/FrHrbC2XbTjD3mVPAka1m5+LTkcf
05TUxxRdarftUFSAjFH/38u7bxvHMHjJYjzeVjo7F335tW/xzieIvF27mZe18eHyILa9N8yeQE+A
k2zMzumEXBSA8+iox11IqIj80ZF/c7DYDBhIPrP8DOD2NwFGk0NJNrEOluUxgRSTN7dtN+HUlro/
9Qh+LuWPawXVjf3XXYtjwil84TFfBqJ8RgBhP/JRZM/ojup3dVVHxIRRwNk6C/R3i+dQcVDT12W0
qGOd+nwrMtmWaP37m/VXjtfEos+LZznw53bK/mG5e+Uv9NbfvM9aXJTJA9zmUubg0c+fC16MD2Ac
pvGpqAM6HzRI7Lfocm0TMSxc4zFqmCdWJkJmn8BS9jGk/hmPubcRSLs3nK1tDMOse+bPPO5UlUAm
SF5Xfjn8qxslrvq8g6RiNEftl32nyrDraplqT0ZBmTSFPx4CSIodFt/dhWDCoTIMehJU0bxOy2Ti
XfAzQCaszsAE0a9QQijzZN8UjFje8ylnFUpKySIHefSkmK6Wcdoi9njfJ3kmwsLLw5qhgw874Xei
vO7zPnuhYCAYNq5Q72ftnomVaPgwy8jBEqUEF8J6jMVVVtPyhk1cnMK6n1G/GrewgrbJrD/ijQ2G
La8L1HvKZO7yLwGiw1l6Pb3asw+eCZ1wKSSNgqDBPuT0MYMY1HGqgbPe9/HV5N/8cjTAcSGnAidp
bMmNmpUE3RbYpC9//f07jWdiJ1JCw9IXhD/XBQBMjSJ/KmExL8+q6ZbDgmzBr39lausO9b55e6Yk
HrgtGeN9XSbSi6/H0gNjTAASFNzRNFjKd07KMO0ZWbM3dCN/Bg3EdUtBgU9vW/SiZj34Y/34a+5+
nQNv5+Ybll4VccbZkDtfGXdRQKxHOVanstHuvoKoZ0IsItAqtnEZO0/rtXO9cq7PbvMynMk4HJFO
bziT90OIZwIs2mWOSNFHGdizFEBVyD7kBO6M7TTEctTMNjyvrJWrauY85WV9l43esUQuWAh1VIU6
e1V1ldYPbbXlXSwG/1cvnix53sSkXPEWMBkO3u/6rINxijfih2291hP+xi7rQLVTMOMCCC2r6ehp
WiVuX/hXUDbfInC2GIvZhxf0jDX+HJYJz7rwBlvmX/Xl4F4H6DM8RNUmDb5tHCOux6Bko7kTFah6
L8q/9cLFia4pumCPnKbZa99knP687G9sQxnh3WsALgeEpEx6FY3f9bQMH+o4gLJ9VC7k08IdyCxd
HskSXswevVBAG2EhfZ503Zg/dKT6LFgJuiWaXQFd7B/CcKvt808i/Xeh1zO78/Ck1MlYV+ETQVEo
RwHZQ4jnbnYdLA4kEeSVgrJSq8drHdHzvtkZob+rQIZFvS5PwiW/djlPkIeDlCbtH3GJvFrycKuK
bVlGs1mvAb0z2OabfG0f+VICDHSE/nF29CFBB2VwkaQD20Ib24Za6wlvLCpQDhscn+MYFuo3sv4C
bbP5XQqZKieuvUOYDV93LZ7ZtccmCJVMQ1EkQcq/RGP6O/ecl16TK3/26oPf5f9eHuf9Qohntu5B
rzuUMWr6CQ2X4lD7y9Ooy5sm0NeR1N/6fv40iCC5PJbF35n9e2k3lmHXhUUy+HFKTqGX5/25LEmt
N06cbYD17292R5IgINgc9lRpchy64lUVYud+GE6hDGOv5o7ME7wxPoSlAzB7XH0YKv/sQEwYKrDF
RvHLNgcjMRB6yN0pcvAoNhbUOZZtlD8ADDyqjVzNdoKNXCB026EZexfvvDK9WoK+QG6rz3Jabpao
aI+D2BL7sU3EMH+NVFCBHBwDdb54Zb5eXvsoiLfkfSyfN3v4snR0Bu2QPIGOtPIOEdiip8Ms1JTt
O61mA5/j17gbwdASZ8xnKBTNbYLEdu/PX7fnzVF1ONPpzAfYAs/cV3+Q/q3jLrWzkV5aIr+J5QCD
/5CKTOOdbHA+BOUA7ohsTCKSbrV72JZ/Hfjt758VCzO8myVD1P0MisH/HrrZsLU6Fq9kEgM7fuE6
oIDJkwChAzChD6gJfwR89HcFBq2hD856llu4b4tBmMAOEjgjm/0sTyI3vZ8y1LJ1tjz5okmo77kH
UGBf7XJ/JjswEYOHJRM5OJpDdYKwwpLgpurtao72mGHXccCixfXgyBdV1VBNzLjzAeQD6D29/Ost
WREzzHkG5y5dKvilucjChJfsOnBrSM4XzWkZio36rGUvzO69wRt5EAZ5nrBqQZU0HhI41itNUYvn
zfTihuEWgZFlOn+174kRXOpBgV2HbM20hN8Dqq+regIfxJZWuG0Iw8RHdKsXtMDBytruHln9IZ0d
fpxoDKxeuC/D/4vj1yO8Re1UJFC9685R5XlIeWR3D+KILREV2zQMSx8m2kl3wLGNu/ocM0wjLl6g
0XAbLLuQZ5FndvMNdVRU4JLNkx5NGucaNGdnmi7Plw+uxVMFRuTuJ+JF2k2zZAGBwaOM8+W6FQvZ
1yPomW18WVdVNZ+xPOBZgX7WqDkIkrb6+C1u3OzaS30Rh/6II1TU2ZE3/bccjW1T3Ww8qtq21rBp
7ZR5JsYoA4ug/1P47Im4ipSHxvPkoaVju0WjYxnH7NVjw+KrkGIaNNQPWb08Vu6AaXgvQz9vuKf/
1fV754ZjdugFU8WHyvXEN9ylaXQTingRV4Osye848IIvsnJ88o11YulOEHaVDuSG+lzoz14suvGu
m13BEyfPi++sxn9HBSxW9KVkgXBvFa656fdQzVl6GioH/+RBUfEDlVKwEySdwNEUoqGNq3BuTt0y
tvqkZ6aiY1XQKTyQIUCVMOscl191JELGiI4q1rZXFUjhX2pWO00SpToUx7AbguJ/OLuS5UhxLfpF
RAiQhLSFHGxn2umxq7o3RA1dAsQ8SIKvfyf7bapppzPCm1o4KiDRcKV77xk2ZtKwYmS+auymNZEK
N2NdLz8B5xB/BnPhV7FJ++HrQtGfTOAg7W5gccqftArgZiOapX0oPQOrMicnK2RCoMzdb1gN+BAz
YhljO4vZu1WeWrKXQDOKWoqCkGRcdhCjiwewJp8W3dHme5Aa7e38ImggcTiH449ajzhiuhYJ15YH
svU2QYRyVcLbaA5iFfaV/9Bl8Aj5Cr6+8J4zEyzs0Pu+NgktRMrjpiym+YBIWJ8W5nUwkLGUU/fA
o36mU8JKr50TwZcw3S2tM3oP19xO3KRj31NkWyQv1WPUgq7/dzD32n8aFmiddAnmPEwKUk5Hqjid
NrIn0670gTS0ebPIDaZARk+s7bJ60yIHpvfg7Ib0pphVAXwJz8RY/FktnvYfAIhMy3iZgTtJeN8I
ewB6I3PAR+vZj/vGKLIpUYU660ssDKOWiQJ49jLK82gPqcn6jkBGw9CYjapsfsE2xXpxLnOEzsov
GvbAc49FNzA1M9VeAHA1wqgn7DDL8CSBMgOzUSb1Nh3aFsJHBWl5u8SBakNS7TzIh/OTZ7j4Q0KB
AjeIqBjGZIYo9IwOdj7/sH43v9jZG24Lp4bHRTH47ZG6CJs46MexiL3I0881LqBocme0BzlapjLc
WeDZoIAKZH6Yf8uK0PAv82jT7ldtYGj791J2pElcSQB5jeAxMOxpOGI6I2R1Jp5nuwx71dLB3Oaw
jvrDQ+mpfq4ZW/yk4a2l5cZIb5iOHWBbPBYNbGc3I7Qcf/CQG5YQGClieKAGreJa5s13T3b5EdZs
szt20sB0WasS1bEGBs3pBgsd1+Wunv9qw2L+ARFRVh467jqboHZTTLcEUMZiX8IegzwTF2RjjE4N
Np/GoKlYGgX7577NxPQWTroWMQxjl+eyci7bNDBv3FK7iJd61oO7wbnEv1VByB4iMxpy4zsPJmJc
WPGmBsL+WOaWpa/WynKJddSOp3GGINwd+vD+tK1BeDY3YTem/sHqTPhHGKhX+quLUF+Gz4Dr9H0F
VfVpS7O+mV/RCBv7By8DkXyDhj752reEDtu2ylqIxoORQ56gpzlPsRcYEe4ZcfUUd76HEYSlMe3j
gXIJifaxjLIDzdL2viDd8DikjfyZRkXvEsThft5lftWjj1u0z7Bw6rxEo830pkYysmQaPMq2Ud2k
/aM/M+G5JDLQX3ie8sVqHc/Myb6NsRvrcM/l2AvMflHlcbZAVioZ2wE/wwUGgcQbfHY/GNc85QM8
d/aeP3IFMwK9/BwwmGNcgI5INlkzSjg8dYGM9h1N50ffD2AeMAAkMWz4PHhFElpk9rFXNfLV9dP4
zcjZdgN0iFLmEPAUpLKgSK92AR3DXxiHcdgaVYdyx5TL2aapumVJqA95bhTYuZJT3Muy1D8RvGBs
xCEXCnlVQ1HqZ7TVSwHVgyzsbowkjTlZynh4JmRbsmyNz3iptyxoBn4iaurMiyiz6E8cBFh3wLXm
7uig9QgRRtnY9NHqChifacng/jF21Sy3sgQ7egstK5gn6WgIKHpITKeHMXCB2oNxReo7QBz5Fw+M
LiB/cagMO49PLJ3jnk5wF2miKnebrLTta79IlFirPAi9fYHKpUCEbKAlSsMq3Q8Z2PBjXLZ5SYJ4
aIWZtnBxY0j50wyxlhZotEPZ3QRsqHBYZOMvbNhh2JAy5X96MH+Zt4E3lq+Q0PW/4L7clA+SDgt5
sujxsFvrXNOCaJ8WwaatwTa+hcZVhxMe6mLTXvlqYluU3iZvJ4OxnZ8j43XjQXZLAbygCOsjg0tk
iop3GYobpbuofYJlXud/oamzSQBIEY1L0cwE/HHpAhT84UIdpEpHCBVZA5Oivow6+yxdOY6Jl4cu
2INu0HS3Xt8vQFZBCGLIcJ6FOHlikIQFnNHBZINrQWeUm/DAvKjjORuiekMEcIzPC2G2xZFawycA
ZRisrll20Y/aFCXQbFXadkAhtbjLbM2y4H+mCP7NTRsAo72tBxboxBQu6+7yIm1/ZXIBwEe3faff
WFG1z/6oqr97f0SQb0JYyv85OTl+cYgM3e0MTLm5LcuGDSYBHYc3984icReJrLPuhcK2I/2CxuxS
b89gidkC4661egZDLOV3ZpiiapuqCadzX+az2IIl3ds7zH813ItMendhFgq1ZdYffmRwRuraeOj7
XCaN9QvQi+S5SADjP5btQ7iFRi3ONerlP3xFmmor/aV5tbSTLRqgRaHuKNHqmhXghevhGn/rpi5t
W5Hmb0y4B1+Mt5E/3J7RK3Ovrtx0LyQBazFxWmhfhe2Qow3tpfsipOVNVrBrRMBLT1/V7ASRLIXq
QYYrW6O/ZRkAljFmgX2yv7rWEsc9b+zCIMx2xFJ4PFRdxqO4Z2X5OXSav5YT127gvufZbAd3sewB
NozFg5dn+RWq3HtZDPfFuqsGY9sl99OpPWZ+QSxMCbNxX/Xcsbhw7TW48LveWee3rNJtMygLhRcr
D7jGuGW4iQTvphdsrZZ+beTEAT/g2ULLZVuifcjbeCwLiqO0IxM3CN1AjaQvc2scu6nmhXT9fsay
xFmta92OMSe9LyCY1Qg4n3ycmb5X7Tj/4vN++K2GlkONXJoO6ZDLJt3QuxEwsRD2v+WYZvpOUQ8n
y6YznCma9AOFm9yVGvB7bc7zi1cpPUpDTGRZpY4jVN5dvcsKwcCPQaTzNx5uyOQXjQqBqkIb+Mh6
Nk0w4jhBKVrM3c3H335xus576bePr/tFjwyY20Megjz+lcGq3QDj0gaYxl2YBi6/pUU7LsPRlgq4
vXjI8qK4G+Bb0b5JXrA8jOfR5AP0OayYfuXDZN3PkIdVm2/1HOH+kVfON5+BYJ3HbFVGsDNucRa7
41kP4KVDrDtzDYy2ms+Uy8/PX8UQBXp+1/ZSvwzBIo8a2rzlFtbTuLF8PODvxajz81e5fpdBu6kM
Fn6kIWzxNpojZG3PYNTHj59/YZOvm3DoNIcSIaN8UbmCnAkJa/aHMmqyMQSepytFzgs7Zi2VYct6
gV2czo8TYTnod7h8agZGWQjRql0gugfNB3dlk/yDBV4XFDBi6xYcC7J6aBoZHpcKYBy2Y1M+jo9p
wAFouB2GHvz4rQjKkIz7OWItwAH5XNOfI655wf3oXBt9xwVDlhypoadJvTEFvFpFQoDF9/9whbXs
rPeKc2i6mxXSJv1Ql2H4dzPmU8auxN4L077u7zV5JadlDIuXKbV5usF9lfWHyHlWXuk0vHd4n0dp
FUtmOL0NfMjzI1MQFGyi4UvtMDfLRF+apb/m5XfpM85//y1aoLA9lH4FK1JPUL0HpbQNofM8+Nnm
49V76StWu1tJ0YxzLrPjmDoviTgoIAv1b5XQt6HfX2OMvUu3Og/WepOH/VIi/fEPYHxQ69B662qC
IpUXyb9qamCHscGlehr8XV+1S/0mhzmPiqTLs8WQ2I+QZb5VKYBi7VblDgTBGDKIwE5WI5Rxr6z7
C0OxZm57jBRiHqv+kOZ9CepTDSEWugvnQEgdd+Psqz4JSciqK4Hj0tSuGhfFpIZBR/V8LHwo/hMB
zmMs/Nn+8fHMXgoZq7iHZgUuA/4CA8Z5lqexbV9g+oxLeL/sqiVtkigkV460CwO37kjmbRXIAZf1
IzzeFhc3rprKPSuhmIuGPe4k4c0CRRCUjT7+sAsBd92fdFkz+bmHeeo9VCeS0MEKLwG2VvRJBCG3
a+fehfFbi4wQ5TQUvLLooOCsCg5GWOEO9BPWEkjCaimLZr4Vvlrsk/GXobwmpXthUaz7l7xL6ZDC
NvE5lynpv+T90GfPaES4KxSZS89fRa1qgnpllabyUOO2/sLS0L31pXr93MycX/pbsKq6tIOBBcFN
NPLmPc+HWzHS5mVqsv7KHn2vP4o4su5ZzjNHXje31cGDq016HzbI175lg9ehiAZwT+vfIe7LzMSZ
UYJ+qcHM96+hny+tu1UMywR4kfMQoqBVUh+RjHM41EJIM+9eCghyXePlXdpNq7AwSl+EJUhzBySd
JrFZ+yaK8XUpMIYB0S8fz9Sll6yCA/Oh+KqWZTzMwlC0P2xYwYJQ2Wqp/yyyWoaoBGrQyq9M2z+0
2neuFOv+pkO9a5A5Ke5Q8x/d30h6oeEiGlg5vbgzDRd1CcIjVLoi1QNq2qVZYcDGdSigfqvoGERl
XKSdR58MND/NH0tmCrHTHoFMPIQIZmfPetCdz/WtNmqG1RGM1EuRLCIT89O8hBk9AWqWByC0os6H
kyUDeBq+UShflOrBN7UffLdMG7NdeO+8+s/Jm6eW/WjmNEONPR1ElNQtF8gTfOXT6WtQ8Kn5ukwt
5NgSkCB6c6d7kDOvbNN/EtD3Bmy12KZ0cdIq0R+XmmlmYQ8s8vyBi2qGByUQh3OeQLxNh0ciTBQG
G8+GpHSx54l2egZ+D+2VwRmf2K/gBEyUJl5N0vopnxuST8jpZE23ONimNpk6Rje4voThbTFpVw1A
/brK3TfV6GFwy5y4l8pEZMl2Ns2a8h51zh5QswAFQxrDJwiCF3HtDRje7ZKPdeTFqNOEYtl+vFTf
dRPAnl93rLWqGxTddHfwCFxqYRsXQK/zRHsVLqjqtG02x1COtvDPGrloszjjIMw+9HM55DdBgPT7
bRa5N/+Vou4B++iPf9WFOLqWqiFRibxU5xwjStR9Pke5v6+htV7uPvf888b9LZRyHTTdUPn8KfCY
AsyfRnYf2jC45i17IZitG6x0qOFf1E7jsS6z/C1C7puAeYZiO5v69pPfsAoykqOZN7OgP+AQcN7P
JkCe9I2jpPPz4zF6P4ihbPjvMaJw/wGhWOrHoMr8165H+Ve3+pXCNPnNRubt47e8iyDlaNKcLwi/
TUUvaIm7fu79GNvS38I1Od1A+PyFdV4fZ2ENKoSA6LfzZplIWaPhJq+5kb4/SeH6MmBno6cC1tqP
Ta3ZDfGVjKsGkaaNQLf5+OsujeH51b99HHjTo/aqKPuuGEeZFjGzdU26JUUjd3krxCdfs7oZgMVc
09piDCOvL0DSC5LZB9eNQ6Bs06jKu3LOXPqa8N9fw93Umyxo3KE3U5HIrDlGGtx56tQWkNwrL3n/
Yhiu4UwlNKps42fpj0WmN9LzOkgZhjDXGx+krDQUfusrKeyl6V/dBGxvoG0Nu/NT0HVSbG3jtfok
OiB4ntquztGE/HgNvB/LwjXCCbpwOPh7Yw96ES6BEK/bTIR8+dTD/3Py+6gXMC/X33F7DqGfYYrq
gTWTuBIDLvz29eFAW0fRRwzytzkDuedOIKr5oMd4xSfEKrD51wgdhiMFpY4l/OYPTXpq+ThVxzEE
0uxTuVO4BumouSwslNmrb7qRMvEU4jAMR9pY6u6uQ3S7smYvLKU1WCclAIv23shO2mV5kmNKYhAe
u30Jwf+P5/nC1lsfKCpylChZ198iJM9bWLCrBHxBmRSt/5duvfJza3Vtx60gCch7KAacgA5AWk7a
4dxOhWPtlfm4MFBrxI5YwPQdorz+plL+PI4p3ZmC71pUJq6M06UXrA6tCSj2sfFLeqIzpGVIBBzL
SIutH7XXcGvnJ/336hiu/biR8syqF0P9rc4K+1wQ/TP0y9kkYNDWewWwyXYA5GSjmspdaTJdiIhr
Oa3KCVJau1TfRc+fB0V+zeFiE63FPdhrZQzLB/W5dUzPo/r7cQWgyuyKMThZZJZb+H4DHxGFPAlb
9/bxOr70LauTqgeSuoC4T/Ud1JclhsPyGLsuB0NADGjNAzkWhw6G1x+/7EL0ouG/Pwe1/jq3YcTu
Bg/3JADdotlLFigSfcYrGuGLBv9+ARhVqp/clH33Zf3seCQ2EJL+DDH+/PDV+RT4nm+BdlHfMzd6
sVuK8OTBJ/HK6XdpbFa3R1rWVY8iDDkh0RjMtoItGGCA6I2bz231tUyWqpC5A5DsfUM3PsCZAbN0
X+AAH625guq9sNfXQlnIPZqaBwHAl0T6bkMwHQDMNQqQJVdnUG781Cr6j1hWWZk6myZ3UqWpq7vJ
+b2P3e4t+vZzLzjH/N92HXcgujkzzScOCY+g0PmuiPprWhGXBmm1pZGlEoM2W/D/o6mazE0+Qt/3
bAhLrvWpL71jtamHEXDPtp3pCRmk2jRl+mdH/C8stcWVqH5hsa7b7IoV3tT3mpx4VU79TWfapkpo
laEL9PEUXPqC1UZGF9/zZNHTk7bwTOQG4iOdIjYBc+IaxetCZ/I/zt05wGMtRTnh1NRVBDcGVzr7
xxSx2j46NNFawN36zFSP1TCI9h7w36r+YtuMM5Fw1YAmPA/Cj77Kwa/Md4LLuEPrBy4k+ZdKBMuC
Or4YZpRgPh6RS0O+ig+549Akzc8HKexHkwa2PweT99c4fBeevlbHkv3YDakh1TcUe45VBsY4AHTX
YMGXHr66A1QBcWWal/OJBDAxt5UZ8qRmxFxL6i49/3y2/bZfSQ5gk9M+PU2tfRBzHdwzbdUVaYBL
D18FA28exmae+wrCgnmVtHOLhrNMR+AbPp7XCyt9LXhlz3DlHGZ2JzU7GRxpDmT2rgt6iW5CCyRl
deU972MBwrX0Va6iqRhcFdwNGYRaOQFaKGJHnRkPSXZ9aBw7goZ67IdrqcqlD1sd9mKRoUIL3Z5S
AM/A1CQwp+69W3+aPmMTiQN5bQgOq2gA6lpiTzQkZMeB0YUJJX/93LysTvsOBDkBaDxu3hZoExKr
IvSHKR7q4YxbIE3XXul1/3OXf+cCu5bBqguC2AIR/B/aCV3WsR+iL5zHsN4uCnnIAPTUzzZ0qQ/I
uaflBIXixg00QfOH+49NivPQbuQUFMHN0i9D+jplAzHyPlLNNLsthQ9Mu5c5irlPpgg9+tLjDApO
hLK0k3G+tLMoYWzMm9Pshd3ibSaNnMDGLcvqco4hrF58r2uPfVNj704VzEbyXZNhyKHWx+cccL80
qv5yHEi7JUHuOKApVk+ykXsG45zoxXREDfdoc0LSJGESALknD4VN/wGmK125C+Gb1f0S0p+KbyIM
qnqbpowNP22HnvoWSrVLLv9UzHOjgOEiR4t+L3UF/Ost0bC7GK+UoC/sj7VSWBPgHtqqbPlRWqOT
LJKvFTCf/Uj8fQRdkxiUq5/Q8ANAaOyuAYMupC5rsbAhE5zDRXVBxSMg9FYHou9vaWv4X50bF2Y2
LOJQrdwK7oODJT3efQYIhq2z1hGzQ1sp3il+ByjDcm+tCW8Dy66Zr13Y+v+cuL8F5DyAzyep8F1N
ycQtBKuWBzoO4a1jnrrGx7lQJw/XMmLQjJujgOXBHSlQ+G5gXsCt2OEUezqLaw+m+gHo+40OzdvM
/cTr2XOpAKr7ODr8X1D7nV37T+v/t29sIC1Xqqbz/srJItK7DCSF4TVyaeaVW0E9y/bdMJQQSKks
7w6pKBVArgwg9Dw2DuBnVkMV8Ch1z3jimXRI44AjCmy4qgDQtC6soDc8RMt8p3qoED3yqY7yQ0UA
FYjeLIDYc7Gf+4brTQPw6PIGwcHCgWiC5mNMz55rP+TZ1PoO4rU1hgaGe8iy0l5G3o5MERA7MYov
WG4QWyxEAh0+/A7oEMGMeVtoMBZ+QSCjL4BGh5SPvAlcJOunFNY/47Md9WLvNTdII6C3Zefv2sd5
+LCM3tK9gTDfL1/hEunP96Ic2vrv4YxapokaBdDdcdkDbiOSAh0p7wRgT+C9ZOBz02fwNJTdpmOh
wyfIiFfAwsH2Ar0Y8HKTZR61SjipAv81sy7P/8g8PfhH+Idk8q21Xl+iiNfDBSyd+jzdMz4v/RT7
IF6KW45/u30Iq2y+aYUEaLbu5dTvGfBxKoFHxdQn9VQCDBkRGDeiIdR5MOUafHBnBm/Wf/M2WFpA
eNJhOgVwRgyPTUCM2AVlE3b7OqdMHY0YMuChNE5e/8YFjQSlQ4ds+F67Eq2jGNDLEGh1xDZxW3SF
nu+ViUx9rJez8DIP7Zjup6HRza+ljYzIt7Swpt+XPurhPRrw+ggnQ9HEUEOfepKMQJSjDEs5SKDf
624m7ImMdmm7OC1zNAvDctJRPFaQzwevIHW0WdA5jIx+jSgL2ROzcMERCQDPs3k0GYtQJ6NFLjCO
fMnT+kdnKmQlaRPRHGboUkZ/gxEQqCcLO4QQOCZZfMc6mtL9OCl4ZcH9HaY9O6xOEw5/NtlU0y9F
VhXLPvdVZJM5Hc5aLm0jW4fDtAno69hIP92Ec9mVQKJ3qYaUex6QvQBFpbnNCUrNqEDIrh1QlxjR
GoQxpQ8aTllCLyGp/czr7vo5SE/wRwGWOs2U6e4K3nvA20x+kyYApM0vIZuN+BoqwscN5JyEt8sY
XFpuUNTEnqsab2m+qIij0wSuTKU2oC0MwRay+WN4Y8HeGHZQfOubJm6QLWzVkA5s14Wg1SQaXLDi
1pZw37yTYzhCQrSQ9XRoc9r2ew7/tWDLfKiEHco+b6HJI/MSaZ7SPwYc1vYJhcMsh+Qt784LajRw
+nPAvE93kagscTEjBEt4Akyw3kcV2EH3jewqZWMRdUGWbwCWZN0BOw10GKy6NnhO57CxT5HPQyIR
BOSEOkUOktaUZBklb6IfLP4yeZNJXRxEYOpgSABq3/m1x7/Bn8yU9xEL0vZNs5bJTdFNEu6iVTmW
L15AcaJXNC+qEySFmuAB9/pFvnQAlhbwZ8pU/9fQzK02sZmzyv4qw6DMXqvGzssdsZHPYjgnlmzP
OqW8rcIAB+A2QMx9XzYzpO7hitWgLxNSxrbYUjy/g4kAOCsDC5XYK2pVeqN9NNRv2VJiRdGu8/tf
Ephd784RUIDips29KAMiu7XZ3ZKS0HsEDaYYb+qmgFnBDrVg+BZwbxj1qycMLJvLPhBvYP+brwss
GNI8ts0EJKaZwb7Z+D7J3Fc8bZoQUsccBb6dyRSyMFABl/JaCfZCguGv7sk2Sl0YQFXnVC0WvTae
DbpJYLKgf318VF16fvDv7KjjzKuBG/Ne9TT346Eq4SuQBK6L0s9VrvzVTVn5vBisE/6JDXxGd6iq
i+DOG4pUbj/+gn+G4r2zdpX76g6CIrhJVAfw2/oYfG6VAH36JYeuVSCb4zBlN5R6VYywOsH6LvoJ
rDFw/80B+OfPVc/W2pI01aTDQe9O1EdBAlUctP0LXyXj5D5ZVFlrS3aQwh08QNdPU67kG+K6AHVs
1p9y7sCdby0uiUNflj0w2CfuUBidNBw0B/BJNxWZulunzcvHs3XhIk1WCTNhnl9QlVcH4ZdjTKV7
E2Xz2A3Zz/N9TEGSM6DTQx1cNVi5cNtcC042agJMHJXNk247seURYkYwwim3qOZrft3n3/7OAiTn
vfXbZS8PljpwIBGflkWQJKrYBtS7aVeEIKDC9iL5eOQu1OLJKhJUnS+h1NS4V1oLo+MpBaRYOCL2
VvfqSZXRTxdFjx+/60JUIKuoQEWVgb+kp5MwY9OBlseg4Y3NK0h4TWv00kJYxYUKXxGGtid3hOQn
1U4g8NED1ejqT1lzR2o4dkww3OtxU//4my4thFWYaMZFgh9FzAkKz8W2AUg7TtNCg30irxSDLoAj
grUQ5UA1uGFjVB54hYRjKtp0O6vujpdVB2U0dgwYaBTd3ORntvBjiQvslbXx/mAGa4VKHVbeXEpu
HnB9k9Uu9DBbIoY1dEtvgF6naHUi2V+QQyoqb10aUPD7qQcuy5Uf8P6CAUfz31vAshKMKt2XBwiM
Wr1PQ0DFbsMMwKArL7g4tqvAUeH6WYPy599RCL/MuX2YIvE4+XAnEez4Tz43OR6fnXGioLjWYL00
rue19NvORtXQLF5DyoPCIq2GvkgalpIkkFg3vGKvdBH3sE8qYwB+f368TN/f5sFa5zJvZTGN83kk
oYy1nw2A1nGFE4XFYLv4f4XNksMkEmz49srIXpq68N/fCPFrz++U8NEq0SRPIEQ0Nhu/zgEg+viL
Lr1gFUzyyDMlKhTT64QqshejUsVRdvKDaypHl56/iiQAhynUpucFGxu/Oe2Fv0EGdw35fGkJrMJG
xykddcrn05mhHYm4C1BdvzFTxGUWk9JQd5umcEMBU9Tann3N6xbWfHExQUfrU7cLABH/PUOiKGdm
gak9WbButzNt2Ub0NZyzZdBsPp6j94Pjf5ynLQkXkonFos5c9iXS8QKwERQP2NKbn5GMwGP9+EUX
lvean1cJ36cTOByn1AnxRsArPooKRMkRRKoENYry4EfGXLl7XnrZKmYEizFOVX51mFq4JE2Lfchx
7eu6qkjsXD8asO0+/qpLw7eKE6orw5q0OFtE0QKfxmWSWjANMwBNrqyBS/FPnFf/76FIh5HfjpAh
AW0R6qrCfD07W3FOTqgv3CiT3XS2B+NGy3s/ra9Uny9srTXdjaYVKlcw/zmlAGjMiYYyRphk8yKX
Ky94v8b5H3/qapi8rBG+PgAQXceEIiPFDM3Ip9BnQsMs48cWuPbdx9N06XNWkQJkGkOo6fIDumVc
JbrRYNAz00d/fvz887r670UwWLPrbMcLE3X5eGq0vyBHl1MaiSCGHzYKCxbw2xwucQICLte6lO8v
cLEG6BjUzCF9682HdITGy703QY36kVORAQ7XyoGRbYMSeRcXlfG96kqseH8UxVpiZ0QxDNUfVh2z
Rs9qgPBDYIZjBnvszyieA+S8Bu1ww73eLno4gnbvv4wBmGWJAOrzx8fTdOkDVmGhEC0NBXbLkfX+
l7Gth4eFFdc6BZcevgoFNWQIKcsWcYdzb/mSZmUTxAtgU/TKafp+qIGcx7/jgJ9FM2nDVB1cNSv4
jaIEJqoNUbqIEht0Wfntc4O0uhaQuXGpS7EZLQQ/eIIiZc8fFymy/spt+dKHrK4FNmR9i96iOvIW
qjdxFY15nlSeDyckI4EA237uO1Z7ngrUtbx0Sp+nQkNoFDzwsr4JBVw/rkzI+5terH3sSMREjtJS
cayn4ivqZWS7lLxJbCqhGIU798efcWG01vgcDj6gxBekz12Fo6xKTb4hSyUghbMsVz7k/Vgs1gAd
IBa9QPXDeMig/KD9TecpX/yoGBr+UERppTQ3E5/rGVRrLuo/JorA/Tn8glhXHyio7+j20eKgPYhb
7OHxnr0OoKLXm88N3zmA/nZ6dugSqEyW4lnPi04GqDff0I6Fidfobv+5V6yiSso51dwT8rlLF3NH
UDO/+2dyMt98DrgqwvPi+O0rAA2vMUE0Ah9uYAmw1WjVQyokQWH5msz+hfC1VuHglaN64UwfwYSa
Hgs3ldBUmWzVXllkl9bxKqzkHlyMCyei57RENqVQh00IReI2kqujdGkdrwJLlZlZhRj0Q9QM8gWV
c5n/II3oyc4bR0/9omjDLT+WnjXqvqklZ5/8tFWksaHpuwm98zvZe9HdjPP+qZVzdjvW1rtyXbpw
3q8VOiqueuLMWEP5PIQoTW02ZReUmwhKPEmoIFLPzGfURnAGrzE/miypp7DWnqCm5P3dlL19Cwwo
MZ/aLGsjPJhRGVOwsTr2aPkXL4Wu6vBLXqVkuIFhQFZeW87/tKz/eyUTays8nIoVFMAXfRh7ntd/
Q1PPioPC/SiFIDjEVx8h/JoF/q5ekJFm6ONzz/xRQxipOTFYAcJZQqNDWzyKMVf8FmhbbX91cwGR
M4C5y2a6L3rZL+kGBH/S8U+lE+I/RdK+Yi0k0uzdaHMHDfOa60KGsHqH0sUbzsmAXTmDL+z2tXPf
ALxSO44Rfca1OEhv9QBtA7TfCJSQPjfPq4iFtlo4VugvPE/Uzu51Jl0t9yqtnUAfuWF/fPyWS59x
/vtvcbHLJqVLxPMnKE03x9mX/VNdtsPuc09fhSwo6gadAPrjKEA7rb5McwG0EgmgF/nJF6wCFvGn
qOh6GzxXUH6A8RlHKW8H2b5roiKXNCzWXn3C8wpGWREdxqUw9GnMJsIXCF9yEW6gmgd1PkuddVkC
0qg40P9x9q29keJa178IyZiLzde6Jql0qnPrpPuLNT3TDQbM3YD59e+ij14p4wnFo9KRRmdyjqCM
7e3tvdfFyUzfHktCIEkYl54zc7wFXE+6LW+m8C9ZGK+ItxC8QzCC14ffRMNLVTIBOXQU9Qnw4QlR
hKFxDDnGNWXjhTYPTD//Pck0NiH4LQPg4VKUwXkIyBA2W9gKjeSYCacpxKaNtATVkoAF08J3oqgM
vQk5HYBgCoJ6rFA3RC/zPUg6xz+CDMX8/unyGlk41myUlkHbHbYKEOmHy4rzxYfD40PM2+Y9hxHu
yq1lIfbbEKRq9EAXi+Pk1DPVbjM0tI+AlQ53Hpze9hHIXqhp0H571Xhs7JE/GfwHjlx3vk8Q9rrJ
9TZjmY13yidirbS28NFsmBGUmQioVk72XBc1KncUGpNsg4ZuMmxYMK0m6AvRwcYbjQbKj6lfOHcu
ckt3Q1Kl9b6NiFgrcM4Z3idnjI01Kkmacy1S5y5vvAn7wv3Fa6i/NZEA/xZqhStn5pJuiA0qCkkP
+3nTkVMMVmUA2rYpHf8myzRz7ymVU3SDAm5EYvSpsyxxNwIcbWxJXVY03DmlA5z6Fk7AAmp3AJOO
YDeWgOhluwAkZi9/vrxyPv8YzC7wgQJheJPW4cPA0OCjoKfs4wHNdA+unVEVsJWPsbR27KAcNEkU
o832jBKVlDsFpPYNXI3Q00uzJllJ6f9ok302s1ZkrlrXhdulrO5YUmURh4SPH7hP7Qy7U9BkDEL5
E8wxaQ6sTFSdIvKkVbhxfdrCIoDGekrfKRTDhgO8s2Uf72LqtsMO4CRwKzauI8W0H2ujTXevkNKP
3QbNsKH6OlVc6hxd6wR98rtU6LD4HdRS8F2fQz74L1y/UNvcQ+yzSMJDLHmlDrhDD/Fr7mvlvuZd
zXNxdNhQF4+jz5wk30Z9F9QwLOnbgB67Xg3DP+XoU8GhtTcooLemnvbNPmwzV/6SEyEu5Byht6ve
fcdDIXM/Vm2S/EwhQEcepefU6T8eQyPkFmx3H5rXcPqp6deh75gDbV2D+zWkXOK6OPIOIgYV8P+g
ejxUkFOo33B75R7AnoCqZFsBN/bkpoCdedDA0b4M6N00aZh9othQ+Qbu854evaNXa9kHp7KVdfUj
o4HgR3DFXP+NjfBs7nZDaxr3NsUHwKUx9wvkk4kTiw79xTQVZBc50Hk7dcDd8AdIs0BYGEjNrn1r
AWAt632Drkupt6h5DP2u9TKHYoIhBt3WWwZCz6x0kDvTl0zRNAl3SvVV94hbpCwgtQFlMi8CGMoJ
0QkCCAGIl8t7aSFy2b1rAq1c3vqVOXFwg9s9IxjVTrBmzQXk873K7cZ13DdCe4VbPWsJ0ARo9vRG
cd6Bw532N7CCXEOXL2xWu3XdQTvPmRrR30WUV+EhTeIoei8GYNj2/pTm5crtaOlzWbsVAJ+wzNVQ
PdWFB5TMUEAEbiNj6fy8PB1/vN8+CQe2V6Jo2zaA7Kp6inoOFN6tyvI2oz8As4zjfFdwUgy4Qwyk
rstmAxlOAPJkTMCoAoO1rbPjpJIGebzJ+Jj+BsyK87uuynj5dYAEhQtT0hTy21Xspt4X3L51clAi
8sV7hXLooy9yPZ0Y5LfJqYaMEN1xGfTjs2Qmpq/ENfH4Be7LEN8BozwDOnvjz8D3nawLrUb0LfuY
/jBAQWpUbnpd74aGhd1d7KgUeDQ9QcP3mz8P6NlXqFu9C5r4CkpCHRi/W8iSQ9X7FtldmJ68CHIp
MPcuzQAFiTZR0MM2YOIX027AWdTF+zZ05pDTmq6rYBQA0OoRAoc6BaSKkq7e1TiLhkPrpRO5kzxu
eqDVad1ASrkswSuB8fboPalSQ6u5ytKp2PGooBDmiDkJyj2u1xI5JihrxNz5DIDL4lZwpbJxQ6Ae
OBs5V1CavG145zoPFCgu1OR8FXaq3Scob1TOifgu5L4hLN0ClNmGKQOGHv5x+S/kyUX0NetVyP8e
gJtkHb5m5EYa6FK/hjRLnHko7rWVGIryKOtIVa8MiZFrdgnPWBbsRT4o1d74yECBZ69MWO41/Nh1
u5mGAMLV99CPzsrqq9s1KQTGcXaza9wEcWW3oVbzdE+A2pG7ri+QuqXRYMJ3rK9E3eqpd1O+SQ0B
dG47dAaXb7A4ccPN917R5cVVwBH+p3v14SbmQjilopC5O4WVqLctRxKA6SzJdWQeSKr++xLgJGFG
IjFMpwDbh20FddJsZ9yrDG3wCW2UlQRp1Jdl5jz6OhyGA6qdncInbFcp7vMP/SyEWO1kmjoJ3Kmy
8kmmCLmEQZg/o9GXbErYDuCadiv80tmCs3iOpGh2K4Hr05cyGx4yoh4dt16e3CeAwDxQWqvGbDIH
0FxsAhn4/MYBgFPIXTOAXdptISlPxxDF+EjFyUpN4/PgjJbxv2cucnQJsHiR3iuvTbp7QNRHsU+B
IV3zfvj8fsRsb9MoBRIdyNjolDbchL/yzg3k9wqQ3OJb0wYh3Ju4RHcO5xz014qruiQsmk+8D+u9
c/ohhj8DP03NyJON1mDCbDQRYoV3svTV5r9/eH6bj+0whW77jGsEUHkuHDy3jhsOYuWe96ec99/1
yGybUwTxAGA7SPeAJ5CT4ItOGAyKdmFATVzuYSCAZtYNgd63421jEDk5ADcwrnkiqh5UAEA7/Ijp
NpQQSJJwD4RFsdkVTLRAqMEhrzJHVE969jPvg5kyKXCQwBE2LRryPuIASuDzEiQxZDVxFghFN7Sd
+Q08cqJBbyZ/jEA+EKx1b/2CpnKf+GNK7gDIyd2H3LQTW7N/Wmqv28Kl8BN1ILxYZKeya/obIf1f
OmJf46A8ZhOK6+WsbAKcXbNx4vEVc/3P5Z35+fxSW8o0JE6VREyDBufHE5XwRczqoNxNDRDIv657
hbXxVBYoZH4aTe+6gzsDvvkBH1FclaJSW1nUZ7NUe1MAIZBDXD/uAemHRNOawt3S57G2l6xAFarH
ODwPxCQvWZ/r7yzBtfK6L2NtLoglgb7d9Xg6r8mGeKzZT0nTXLV1KbNuqHEBnTCA2fOTiioIdVOE
2OoEJgCSmut+vpXuDrqFe3ozpSepwY7ZcFJj4WaBkbvLz/88awfc7N+xJyPIZxB6+rM2nL/Eiazr
kwHEYY+ggALl5Zd8HrUps85DPcW5zEc/ec0A64PbzIm4uEQZNp1RUD9P8kp9BmrrcmqOCAYiCJAm
gjinLPCqL4PJr/FwDV1qq2+REjYsUTUlr0gcv8bMP9VzqYNE8TnJiu9dOcQra3ZhUmz9rSETQdhE
EZiWykn3NBim7R/3Y6gUDvvLU7L0ivm2+OHMCXVTu2kdjGfaVvcyrH+2SA+xFMKVM2dhU4fzez88
Xw5QiMogL3j26cDqDbxkSHzrUTCHVgbw+bWW2r6BxJF+HGvanaWsnEMWiW9i7MxhMChDFevjWPpO
1gaXU1/D3lLqs6Sy3pip/UlBBvoKzxDv6bqZsHb4TC8DWRJdcb+RKHynJo9/BuXoTd+ryfHSFWjB
0tlnmwaWnhmqnjZYvCAAbWlSo5Lu5NDfjZ1vsPFJNgrAry8DZf8UcfQlStufl4e3tBCsvV8nKUC9
bSVP9VDV9UbqAIRiBobcWmH2804wteW2oKvJNNEiflU+ZNwyp38fAPkbgul37dJf9ZCozcwDuWo0
tviWiB3ZsSwrXmCldeKYqz2LerKypBfWmq2wiIwylqkZwM6Iq29QwS3g8JI+FQKTc92vtzZ9KUBQ
dJUfv2qt6rssH7wdevVr8I6lnz///cOW101cRW5b9+c2wuldC+BWTd6lR1D2gis/v3WY+8AOjgpT
+woPFKSYc93lwfQjf73u+1ibPexb5hbF2J15yas3EgN8swEDVq/Buhb2gq1JBkURSGD3ffwK7+/x
ZGQpNvB5i24u//qFiGjrkfmt1/cFLNcg+VK39BtFs6+4dykXb7CTSvgB/1O6Vuxbepe1q+MIssCp
Z6ZXDuT8jqYpLMfcTu4gXQGvMS+5rhRAbeyjdtC3Jr4/IHsjv8vZdtED7X/ljFpYsDbGEZrtgQoV
H85jmYw3Tt/DRwKo1LfIv7KDQW2Q4wC/ODM6cnqtw8mAMeTTE46pZ9dcqa5GbSUyOPglJA+D8YXr
Ado7WUZdc6P8in3vUN2jKxf7Bao9tWXIYhBUSVtp82p8D6haDWUP2AKOrRabzNCKHhSYpdmxckY5
wplJoehXjnkGbzOnKocb8MnBS4bBeZjsL6/2hb1kQyS56ycuasv6jCQs3socDFl4Lq614RYOFVum
TETQzUVfQLxQr0RDJQ7u4OrgbwYx/R4qEYJw/5LU0luJy0sL0UoB2gBauoVyMBYzsZu6I3CL0KLj
r9WocVO+/MGWhmRl+kKPPcQYMSQUNPNtlldfpXz8k8G2WVpsDVqMuPeiQnX5dUtjsiKEaKpCgK7e
nIUzFntpACzINKwKvWHSK3ejhSBkwyWF8gB8jrv4lLFg2Gdu8oM0eAOJmAvnrrxY+XALK82GTIae
o0d/BE+OqoBs2hYU7mo+3C5/p6Wnz3emD6dmm+kJlOZkvEPQDrZlmuVfAwHf0ctPX/pE898/PN2w
ou5r9BnPLToNx9aR0YYmotuW7kgfEwHu3eX3LI1iXgUf31OPQF8qOOhlPei5Za3IrvdWZ2BpFPNb
PzydoESgUcd17khYxLMCzBOvi+QYG6fc/B9YpAs7xJY0qx0Byye0Xe6GHgTfchoOfsRvOILpdg7a
UKT5CdTMSlFxYX941p4PC6oBuTU4rVtY0OK6NLcv5tJTNa2p3C5cu20vsdJJaO+5iT4PUYrCsy/+
iUqW78dcelvUoLJNRKBIfHkBLE2Rtd2N6Uzn56gjZL4cGhf+ni6aVFT1fgMVBkiqVWB+UPRVvl5+
38KCs5GLRmsnLFG5OEPn1TvqSudvnYRi+HVPn1fIhwUn49Tp0V4H7Wbm4bQpRDfLavp9+eELn8pG
K7ZT40LwS6DkEhXNVqgugBcA4smc7DPofe0vv2ZhgdmwPzF1Efw70GNQU+/c1irc8bJAR9AFEPfy
G5YGYm16AMcdmhvhghAPcKQBmnT75ybJYQt0isZ6jXe6lHzYwmUGZrcF6wpzZ8Lgh8THgpZ2qw/D
9CLB/QdC7YguP72hhQe+j+PfO5C4gADilUkota4FdVbA2cVQAjpbjo6lrA9N7OYr0/R5r4hSKw6A
7NekE0xw7uK6PIY557uBoenYemxjohj4BFd8R/3ysH4jXyoF2EhBw2qBV3J8ztg9okv/JfTds+za
2ywK7sMWxDneeydf949QwVgD6S4tFitAaIjk9hWUAe5MCpqr6lE+hnibc+qY0tA5keFKoWNh2dsI
OsMGHyLyhJx1ydjGn4Ydnb8l5Hl3V616GzWXhWM4uMBNngWFIy/eN20B3OUHFhd/o72xBkhdCN7/
wc1FOHLiePr/IagL7zPp+y8kR64GrM+NM3rO98sjWoilNnYu62lBvUaTM4rL3n0YwounAq1sJUr8
gUf+t/tEbeQcPD06cJka9gJlI3iL7nSX9dUuBWN9I928qH/UGuf7DRBscfmum86vnwRwnwZyPEbn
JL/1CFyD+R6qnJ7zzNlI/AceGqqGTQy7APK7xyWugF5xysOm2UYtjXu6aRJZJgRSJJ6iV2aCNpTG
oKWSJxURd0aX5m8JhTbYhYD3tQLUXli6NoIG4I4gJpA8PVNPVk/w+fiqoBt/yBKT31w107bkg/Qy
H+elhKKh048/a3jFUoAXUfC4/PilAdhXjAl6VWXuVWfDs/hEGtzUAeSS92yC6PflVyyt1fnvH05m
iOR4aQ5M6TmcijHeZBC8kuAVD8VKOF56vhXr4RhDx7Go6FlVAdyz/QFmoy9wJi7jlY7Rwjf6c8Z9
GIAuvCR1hYDgn5s/xbOW7ZD2j2M35rvLX2jpBdYkxFVIJi9txB0I8+QABS+6VaGON4x3V9YRbQAI
Kg0cxWoynduOQuqOD873Ajaja+2PhTmw8R915Aip3QLwb5GMkKoh/DfMbujKHlg4cG30B09Bradh
FpzbLDjN+hI40cFMbACEg8aYA5eAFw9BpdOQGLhqRmzeWzZG4//EaVUA/jud9LMmLPkaOc0q+H/h
dLXJJII7NXTboF8B4yCtjmFKpxy1cGg+7TiFxewDqVJ5V0ECDVhLMhX8JoVCmPMAbZnwh9/FTvVS
OgZ29bUYav0NXjnF8C7Rfqq/eGqYvCsrHTbY0UxAhQ6dLx48Aq3+t6kxIeTmSweqb39XE+34dRQ0
Sqx0IxzY1MA2qf5fGlDr8gRDK//m/xCJPt9nrk1V4GMvq6akNXwZzKtAbfKQSeMdK7D1X65ZN66N
6JG8r0DWdKtzKLBuZlnLTJJhD5nVNVrr0his4kNGO99DZbU8o1hM9wr0qXsfF+1tCrDrSuXw85Xp
2ogdGIMqP4dh4Tnuo2pbGjxYwXp847vhc1KS7PXyt/o8Zrg2RgdekjHUGFr3LISJb7kecSzkmexW
pmJpFPNrP0RtSNKFEJgy9Oyzhu85S83WjzU5MF6QXYH27+7yMD7P+lwbqSPB4A9hTIYrlQcK6wBD
6p1Gww4CRmr6q+8qc9v1q5Fwafatq0ftAyBeeRFmv5jyWzCUvFvJcVL0cBxYSf6WpsU6jLLMIzoD
C/Q8QJAPPKTRYegUsLZdmfbPSzZuZG1zA3Q9bM9ySOkX8I1WmWbfIXT5I+yC8BDV5Wy9G94lDkRB
L8/PwnhslRYj4sCTrkGGMxl5D28c3GUYuitv1z3eqjsoo4GXghf5uQzlGddeBY+JtUbswhK2ORsy
61phetz0QKPLDiQjKeAkvf+EizXfMwBr18oCC8vK9jofxjSKizZ2zzXv83IHwdac7dtGunwzitnn
4PK3WhrP/PoPW9KPnBznuKRnQzR0k2DrU7OmPbYd8Q9BPwUrjhZLMz7//eNrSJSPAFS651Io/XuI
Rw9StESuOckufSwr32wDWEuXHrTfTYorjI5U+FfHMO9VFrYr14qFmGLbjfuakXIAS+7MA2Q3IPdt
5Lwh5hsxm/8NpJc1PvHSaKztLtgAyyUI5WHt4lbP5zJwgImZJhGvZG9L02FteN8vmoqgyfXHTIgn
Wpw9g39cXlILD7fxgb5SqR4VvHZi6TVmTxIV/5NGdaKuix42EBAeqiyvG0z2QN3+kYCf9R3mbWuV
pIWPb5uY+5Pw2sJR3lmKwT2K3pXeNzhVRmznVJ7sj9d9o3k7ftgPCurGxgRRdCcTkv7M8gbEgJzX
zUqHf2Gx2h7jZOiwfoCePkMPP76tXReuIqaM2QF48JTuPFw4btIe3puH64ZjbW9VFFMTItuBqFNB
3kXcABINW2y61qNaWlLW/oZjl69qjyIvSTr1QIZmTA+Q1PHXcD0LUdC2GacA6JKcVt7/2ggQcHnh
fBxe5xvMBNHt65I4GyVYdmKA6HTinSFuCAwBfF9HeieC1P0VxaDfBlmaDy/XTYi1wQfDZx3+Ln2L
CwGnMKdMt4Ila22KhT1iAwSpYwYmyxLRXPrtXy0IYL8M2GT7JM+a/eUBLKxgGyXoOzXKgaItzjUU
lauT6kpP7wWDWOIvCX3GApKNMgGzZ2yn3lsrSi4sMxsxyL1+gn8lcc9gnZQHVdG03QQO578vj2np
s1mbnjbhENcD3K7+1DwzjutUH8sbaFfX1+1DGy8Icp8ps9iVb4InDABtdMS9rU5SZ82QeWkI1kbX
fdEJEEhxCnYwGxwyJ76hnVNturpOV86mhb1oW3WDWgRJ6NzF6Yc2xTBEEOuGZbrPxPcKZmTXxV/b
i7OFWlrSk2E6gx6qIUHnOR4aeWVh1ngkS+vXOsOppqyAlY58+5ORDGnr3c8pta/QbHUDNKvgFram
3bc0KdZmL8uwyx0CVcc/tkAGzi1/6ts696/qf7s2OBAC/gmocRRfywMBbS69GHeghwrdMDiHiZVU
dGH32ahAlWQwKweb9MyZNrciCSexycs4WoNuLD1/nqoPZ24t4FBaZrOZRpRED3C01s9dHfLd5c29
9HRrc5eOy0Wjs/TNgHR1zCR0IA/Q4ocw/3XPnyf/468vkySHmD1iE00L/aorzgBqycMu1u/XvWEe
2Yc3wGW5Lxkyh7cYBaW7GpbuFbJaUv59+fEL+9p2LIXrRs5oEk1nzxvD/VSPfw2kG6GuP+XHABLK
V64i+u9RtDM5pmly92xUbcJD6Yd982V0WsCtLo9jaaKtnd0Wbqpcp+re4MHFT2FIm8fUvxLw49o+
pdJtJtSZA5CtlRq/+T6qCXSEblXeVStZyEK0sMGAslZu5CPtPEtTiY1u+ddhgqMrY+GaTO7SG6z7
N+1zP6a65ndl1Vb7ui6+w2i72Xt8baUuvcDayfBk4WCQiuZN5KCbi5Ju4zEt5mbYdceDDQcckkaA
cVzpN5Svc7mFIEGkYeBCoq+X19DSAOa/f9hqRkuWQpGyedPUpTcoGtzzoszvYdv86/IL5k/9326h
a+P6Bp7WA6Qm8QIUi279kgbJw9DnQfICiRfYgagAhN1XPmZOcUwacl0hiUXW5qNaV6yAa8FjmHFQ
ubUoG5iU8JCkwMnAy0/Lu5AAW0BvnRbaQycX6i/FGhnj8wDDImtjCpYXPK6G9jlkTrcd+rS7NUzF
ezeEXlpF9XXNLWZXy2DN0AVVz5vnrB0BN0qq6N6JKrpSKVkYhV0b4zGYxqkjwwfA150DcsYX0eGI
zZoZMEeLb5fXx9JbrC0qtIQKf0PCh9pDUVwEIN1ktCV70gW3/wfQ3+fLkP2niFXBqqea2voZTiF5
vEOzjtUnTmvSqk3rEq959zNi1L5u4Rk/bqYAZ9pV5yXj1hajHox54jFpnqlbRL/DFkzMXZFDduKq
Y4DZIsMtBpH0KeWznQC/zUqUT6YGUh2X5+fzQ4bZasIDA8ZLtkX9DOGC+HZoE1huAye8ssY+Dz/Q
1f13+BkauDqQmidPxAlwG5WzmJB0imBXRDxdOe6X3mHtRl7kvdO1Mn0Kddn9MBFc4eCN4JrfqCzG
fOWwX3qJlflStF5Y4ZTj4wCXIAbcfDNlhyYt42qXy6hih6tmw65ohdVEKqbH5IkWfvAgqsyQjQfl
iJfLj/+D4fhvtGZ2RQt9FhUlVMZn2GF23gZysq4htzWtO5RJhzFPq/s6DdsXuAKJEU5ibgkPYCB+
ihwIZ5J6aARx2F/lR/gjTSUQ4q6XM7KFx4YqvwCD3UGN6vJPXdjQdnUMtU94KTpt/PQHFzR7x4Rj
X+z9aAih6oIg35TBvqN1sLIPPr9GIQexVmoY+c6AjfxkAto+tAJgWFnA9ly40AyHLZLa9PmVbDuY
dP77ZaGGBdKYYltICN/yXZxrSPyhCVJdh4dnbN7tH479VgVJBcEV8mg8GNCOBwNB5STaQ4oa9o+b
pIfjDj9Ax7CWFEKGgoagfyc0u06pjNk0W61T7qdGu49CJ/n4YIZ4YjvcfD3/psgDma9gxxbOFruY
Bow6TJ6LunomRjrflQwMVGrlwNldCS85sinK0axF4aX1YUUZmsWwbysD/zEUEVaF75Bb+Bn+LNOB
PvKhf+26VTrpgqYY+w//Np2qEAaj7FGVChgrMrZtuSWen4ftVuuc9v2Oq5iYR6pLv8u3ifCywj/i
K3fpzudhkb0rJ+jbgxehMO5sOeUtuwvomKxZ7C6EQ7suF5Y8qdqycJ8zBgWBOp3MfoiaESpb4XWO
lMyuy0kfRs6QbiufId7i3ALrMMerMIpuGmQUK62WpWFY6T0+KxQpRVo9Sxq3O1Ih0FYjFD5S10lW
4srC+RpacYU3fef1NKLPGsH9UQdp8Z46xRrqcGkAdiCpBUqvQ2CegSaRezmW4V6EyEShsMr3lwPx
0plhM3dLQBomQBuyJ9XC9lAMgPMqD8KwYhbcRJVm/hcINRwEq3E64FzfqcT79ee/aIGjHroG2wmx
dOUkXtj0dtWuBGrGFUlknoWGnw8f9LsKWkCyE59touDq5WdlLqXMU17XIX0mqqv2MdT97knthLu+
bvOroGXMpviKAKfsEDD1zIua7DII4Ps3wNnECTr6Rq7hy5a+l5W5lHnEpiF2xXPNjdfuQjODCFs4
X3abDIV6ve+LOgkeLy+WhfVo1+98M9VlEBbiOeyGBwD+m71wcH52xarnxkIc/k/tLkLPpNZaPEPq
XB5UzvQ+Ljqyh5zG01TDXX1i5rrOOLMJvpBSH8Mpi8Uzd8xfNRp2xwhSVtsiIms9wIXoEFjRQYGB
a2I0+p+FcXwX8ll9kmyjLIID4nUTYgWIGHiKkAlMCOSDi62Cj+bGQBRvO8GhdmVDLs25lWvwaCIq
okUE1cfaObTJKHa8aMpTJ91xZRQLa/g/FT3eQ/OIt8EjpNCLd/STOWywh1zLCHZ+JKrId6j++cUa
x2tpRNbeDxvYIPQQEHspRT/iLoHwAjXgZuvEYP1cnpcFUD+z2b9UOXlvUk++xHVTvYiyHpuj1MRJ
t+AFl87GU4gzOs/JPU9GhrymnzV8+8pdwxYvDdKKC6KHFXgPBcwX5fvw0qrKr7yt6hvIHL9cHuLC
2rbLf0o68KRxqXzhTQaOmebJXeoV/cqSWHr6fG/4kOH6TouDKPLHJz8Nq39qDR4w4imMPq/78VZm
oCFcZUQgzVPZmvEHl2W1b/w2ufLTWNse2p6TBglXvQiWwbWsm+BTvCnLLltZXQtza7N/NaxaTUSi
7GWI8izfxgBdwyRYgcm0SRoXqsTXfaR5bj7MAZ/gApvndfRE0IXY1RAEvIkAXb4uObM5vaErkIsp
7T1pEFN/6rRtjwPaviXMAeNy5QZB/5DHP7kR+9Ze514unUHy8Mm4bpvel/5QFEcpIVOa7/sYy+BH
Stw6A0jDH/PbLATaZ6uFcCINkizz6F5AfTA9Esf3ox2UsAKz4ZA6CW/lmJAQlt0mqL7EkG5xzrjQ
RlG8ByE+HeSGT0Z1t24N4clwA+3Cdg/+l0wOODQh0AijdEfcz8aF33u3GbsbDreaV+PB6fgefs6+
OKAaBMWxum7r6qVGO4uf2iElpoFkB0T0N6WX9/Wt8QdS/Y0CWFHsw9yBIirwqRA+4tBl8w4mzsYT
UvnubyOYErcxbHq/c0967p7MTkWHkJSSwdJgKt17HibiEQx1Ph7LqiL8hCSZ/XI62Pz+1JOssjcN
PEt0JHnhIxkEnwwaTpo1yU8VdT6MKodQ4XBr007Xe+UWHoAi43xXa+Hktg27MUNyIln5t2rUWN3V
DsWFijNIP4WqDr60+OLjc1uooan38DvGqGOZ5+kZKs8TTJF7yNJ+D3Na5scyo4r2exV0ojPbFg1F
fsi031Q3IjFzeR0GSXRL1RibHyUr+uBr6NXTY1iWU3SIVd2kx9iTdNybKAimQ5bhYgmifp7GNyRh
yt35EW0pfD6hCHaXoRkHm5wNSYD/O0xRBXnTMEuwVrp0NF8G3I38g+rhelEBLlZPtYIHJSVs2lGW
5+Fep16gjjz24v6QqVGNequ6MaihSNqWvX8/wup83NdTWf7FxrEPb+pZvHhTAPQSbiDAkHbHpMjg
8Gy44a+Zm4KhMIKP8hu+7xPWBOb7zWkmzzkJ1U/TX6VmUt+C9TFkLy1kPvVJxj0cALnszFuf6Okf
EJw72HA6o4atcgLs+Qb0Aed7DAoBgI46g8lhWDky3RuKQHavOzfud3AsyMlGjkFZ7cI6oBEUkCA6
cEyYHE8+iYAOaGjr7xPDxugerXdpdp6QLXSTYYsJ4sbYVtkdDqWabEfAv4e/KwgBd9u4bbBcYzOk
2dGbHNn+XRJZ/xN5mm4dFUh1Q6uYmfPgAkK69aeG4fKT4rZ4O5jBEbtGFxiiquZv1kShajami1W0
9Zuy36YqDOt+Zzx4CACDCBuKbdD2KIkYIEG+tx5sMDaT7vKvUJsrive4cjtyExTN6GOMYGluiJ6P
auCJp3wTh84QbZwWt4R9WcHgYmdIU/2Gq3n7jecE/tZRIie5Qwnc/yeLB/xBtFPylDFZNJsKuvn0
VAk3I1sfTvFyW2QGr49r6NhuiwT//53kfuWpjceD9q4ZJFgCteLqmYwy6vGDeJidmrwr0n0PYG12
CwlaQw4jyrpfeO1M8gYtPk9hj6l8uq/Qj/HpJtNl5L03UeD2m0xBhvV+yk397EwuHNWx5Itk50WO
STc5YEtvsDIHh6dXJZ+OUaI7dlsNGjUFAfMLSGfHFTUwMOjx4z09uf6hdqL2Wy5njJaogX7Ygc9A
WmglDr5+R2HY7b65muZvAwznv0F1o43g0CKHepuUMO54Me7svDBEIJKOaUvfmOvmExIJeOGcHGcQ
11EQmW+VdkSgVZWA/vrkB1k77EPqRN4uS4dKHyBNoK7r20MH5d+npcrAHPX91HtqpavUjmbSi7Zh
oZ+vOoxtdQUfxd7ET7oIJj7BsM1Q83mAr3O/clAuZBS2qEILrl4bNUXyHM4uV7AM9W+4hrzL2LF0
JWlZyOg8K+VqPe16/ZAmz6IBHpLMN+7KeFfm9J6VchGmvWbyS+9phM/uswc++rGLvL4AaKm7jivG
bCso+MBTgF0L76kPaFUdsadclqmvjpqm+rq81LNSLvgMQUE1n/iTR7vhDno78n7oxHX+z8xWVMhC
KN1n1cifzPT/OLuy5UhxYPtFRIhNiFeqbFd56fZSvc0L0T2LELsAIcTX30Pf++DRmCIub45yhISW
lFKZJ89px6MnXvoepxxqJuZEj0gLapLf1KhjHWPmbrwePy7vgsP0b6tgveuBEF8xqN3oF1Tq3hmF
qnDVByTBEWcOOFqOQ4i8aqa12ZjEtc1sGbyo5SIQ4EavVVgIBXp9DZR7wzjugrGtd9JHRbYwFPEJ
HVHkGsHgM69PSCQi/wTCyYrc7jL5/5AqMIB+BtZEr7xqQVvd977THEfSz3/ta99+Y4VpTgtTQhcs
gpzegZF51LdZtNDdXO9gJZhjUyukhCF1AVrAix7D8kaAyP8PKBI1Lz0S+HcV8nryOIJsZwOrvLLs
NsMCDf20SVOF3kLIpagMsDjloGQ/4pt6c8vMfPCa8Jau372IlClkHI2+ujCe/tWPYdAmoNfo74Kh
GpNsnsxx0i357FI+7RyUdSCAqLHLayHUxWQNytsNjEQNkG7Mlm6vr9JK9MXmU9AlN0GJyuYLqFXK
GzV0TxWT0Sn15FMJBal9RmkTK3h6KTMb2XABtxJqEUK/v3en8dMMc9noYeWosXkUIOEEorBSua8e
bhigAlh7INIkYkFtaIIaKhaoF2bqu4VR8frUrXVp3flNWdeqleL/uoSg889FIJgPOFV/9xgs7MWV
2yXQEt9SYVlW/oM9aDMq8LCs0y6ekMRFtQ1IIwoh+psKRfdb9b4rdmQzKhivB2S9zMcLyvlnA1nq
cOL38yQ8cucga7VPWBGU+/+2pcotwOvC6uECEWz+VYKS5oeZmXNfz3W8kWRemyrLKXDxTqIO2LZf
Yu3P/JM3w3k/QO8BEf/r679yHvyHS6FuJ4pypPlCBvjfjszuaFeNx0LHX/2aPtZtpI9DWzobF8Jv
VYGP1n4Z6Lvzh+i+m3sVyktvdKdfGfSp4AyCuJqYc8Xnnh4hgkSiN0CCB/aTMTC8fi5AGiK6hEc1
Kr6ioA+cjfKcldP9t2jYu49RFWA3IlVIoWSzf67G/inA0xYKD654KFn0DI91w8zWptlyIiSiAW4+
VB7C6D07eFw+cgBMj17o/Y2yhAMiXk8dGfflOGxFh2bKu6lEGuzCSJG+qEGihjGOzZOjvXDDl1+z
MOvYYNPkuREYyC+9EvknonrAA4hbmDMcpWaLE3ItBG3X7YsRrmrEDLnMkfw6M4CgocvmPHm11Hj+
B5cgTpNhwnaNc5TnDfmWyPDKfWJX9CuJe72pEM0vOm+eEkAei/lIA+oieY0yAnlwCoBpn3dZoF3M
L6Etl85RSd6aqUJxrust7C8uZtMBMMxDstLR4etE4i04/sqJb1f2swqBhQCBuDcC9aSkyJ0DddD4
7xwl1EfqQ8qGm8zTJpmXLXp9kGs6fHadfg96qr6r4+mCvH9RkwMibRDJSEQdQiUgiQeF93nKB+LH
R2Qa3PkRtUYN/4GomOc8lKh7yMZjnsrcRDeG+ky8sJrB17v+db9BeB+cSjYPC+oK56qAvtCrQhVK
f2E+dcon3cdZ9DT3ISINiH5U7h+IxcqoOupWjHP6sxg7fMj9mKMW51QA8EkhZZPXvE4iFyJMBxpW
zU8Uygn9TbQxNCUOtZaF+LOnXQ1qxFDFHAgm6EAg6HEPRcIlVV3KsHDOAsLrihxp1wpE29KCIHDC
h8xpUOVO+BiUx6ArzfhlmiFhiGlLZ3mBZnjZHxuimjIBQb0Dg5SudKa/CqcMHECSQrwcoEQDJof4
jYchQxYXuDCHH1XNOtEg11o1/hmvWk8Cjs7SFlY3mBaC0bMXdAl06yPy5hms1I0C4thEJyiuZ95t
AV0gt78pckIhMZWmGahzjlVOPf3iRdEEeQISBkH/pXIZRwYxbYDFutCgGcQFqgK+8w1KOjwvDlXN
J1onSpbeoJKcjGH7AvynDuMDcwbwR01RUdLvAvW4giWVLDJ6cqIhK+iJGgcZyaMYoRmKL00dKOkh
PBUjHtqhGqczR3BuV/wzgrrcC46a8co7Fn0whNWtS4kv73CXez0/+JBjrs9NPkxjn0Cyfoo+e2nc
ugGQC0x39CYbJ5L+fX3XrZ0y/r+vQkraQEcgIHwDuc2tITjGftOFuIF6a33Q9FzvZcWDsBl6SEVN
7rkieiMhQdg+8MqhukOusIg3THttGNZbVY5dKCZiELIABm4+lcZpn5vKVI/gwM2nUw7q4w1fZW0o
1qVTGFMXugYcIZgQ0b7hRSSd+7H1R7rRwUf+wKIjt9x27/wBokcCFhrohqRD/pcI+/wu6GdE9Dpg
iQ5giyprxEvyrbq+pVX70Fl6W4b5rjfIATpgBey9s55ApQm9dPeooB51mwdCbAzooxlburC2WFUx
SI3pwT2zzAn4K0XwNb4TkC3Jd+yupQPLr6mgCjTgqYUOqCMe0hpPunAGHej/f+8urdtbi4YBzUqR
nWljmkPQgDczdqKNe/ejfbs0bu0mWqVuCdwBfRDhzJ/6Om0PioM0CXLp9HHosi1KlJU1sJFoZAAg
KAd35bmnbkeeGgqZIUTOe/Nl1yTZMDSWQ54XBTLtve7ip1SCbC/OZHjc17j1xHFA5DuRaQ7OXZ/O
0MySU1AmcTdEP6+3/yETI1bBRp9VrHWJmrDEQetSqKlk7qFKAXUrAnoGYeoXEdUQ8wG30KFxxCUI
AeFjxH8YySYB2Eeu+fIFltH3avbyuYsNrmAG6bz2sQAcDBnMGwqQWBY/+22w4zG39GQbfO5NZdxI
/8wQL3zhEKYESXjhIUd3fTJXdjS1rN3QrBhrPxwevK4WYdJ3wYKtNKkjgzBx8NRS402u47naYsxY
29qW9ZtezjnIkc29gEeTIEfpHSIv/Xp9NGuNW8ZPgTfRAaQTHxSYPwo4P0nYeHrfyUIt4zdN5tUA
yocPgD7+PTJVJEWzpWW78uE2xEzRoo4704VnJOmQcYzpcPDjXbSX2EQ2vIykYNqTM+dnNYWdvjcp
i28it2mfQJWXyXMI/Ztd829jy0zf+gWg+OEZBJ7NyUxAX5+AYyPx3b72l1387vpznUK6floanoS1
O37KQCyXCOh6nvY1b5l1RTqeTg5gDigVbbsv/jBXzcvo+K6zFf5ZW+fl93cDoK0sCsLT8EGi4BUk
RGFM2CFvlgf+viFY9gxoiZuryndOFRTvElBEimTM47/2NW7Zbq+g6kjdGOnS3+dtGpTq1i/IP/ta
t4wXchEIGqHy8UG1+lPRiPx75iM/u69xy3grAvIIPJHx6VyL4qgi3ifuXP/Y1bqNCtM+WE8qPw7P
HLH3I6SxykNJdmmTwXxtiQg9sV5WleeciEHtO8S2w/qnN3R76KSW5q37epZ16NKhw9TMRRffFhHU
U2eQou3bkXYxKGkdgItdgea7hgQ304z67rDc6yrZqLAmVmUBYWfnZMCi8on3gGRDxDbadyLYhaDF
BBZ5gHN4nvyO9M28TVD7YZLr22Y5Vz7w5m0wGDEgH+4AXD1BlLcJjqzzDcHTPZe3WbVVyrrWh2Wz
gk1hr1FtwBPV5vr7LCKETlntPC3MZNeHsXKo2VADLy60I0GqyEFXj4rlqa91UsJ0j9ebXxuBZbqg
vAI3QOajeaQc3UM6Nw9MgR8wxh/Xe1h2+gfrYKMMpK+jCB4xfagq904L+D8NmIcbRHJnDur1fNiq
vF7raPEn3x3/hT84IUO85kRk+LD4jGxxV8f6wR3q47YbtOKe2qADBRaTNIhiec9j+ohC5ltFw6Nu
2Ani28k0kbus3CpoWVl7G4FgfNob007xuQETbpPg1ZLxxAGO9fb60qy1b13JQNwADDgU+oGZhTFF
wbzzbN54Sawtx9Lpu+Vo8mnUAUD9D7Jgtz299Dl9pAW9BC176iaks/aNwbqTTZgZCjnG/q6BrkNC
VZkmu10uG2oA6u9mCDVDNrbSeZwY0TvFzTAX5s99H2/dyiZoYh7yPjwBKgicWQMQXthk6tu+1i3b
5m7Hp4ZF8r5BJD7pNVQZke7fmPeV5bWRBKio4DMX9cARwYpPnileeVrmCWnCc9QH90MMVOP1Yawc
UZ5l16obUYYNpXGAAttnihscyTAgS7LCyPP1HlbswAYVeGYEgXxfD3dyaB8NGH5Q7CD34G/gAdgY
gqoAFR/QcdFZ9vGzh+TPeXYKtXG4rs2NZcGgUgImv83ImaXwjQCaXHDCdT+I5tEHlKDdd1Pb8gxp
DpryPGsxQWH4d1GE/Jjhh30+jA0WAFI+GNNRpqegoAhve6A6nk8eSInTL/uW17qli8qkY1QO4UkI
Z2SHwIleQgYl4OO+5i0jblowupdeEJ44qheKpM286ql0N+W/1janZcWmCkMOArvu3ptRTMc9BFzC
Beh8/eNXNpCd+k9VKSoDfLdI5KL8WyEF0iQUxMoP7UCmLdaV5Qn5gQ9g5//FIBEA8cbhjoQgvQ2g
rJjShUIpZ4wfIS1i9r1ybACAJHGjZ5kX99QBY6gWoFgt6p371BZRSFVVkzCFrF9RgJPvAKgujb/4
Y+V4ezSWcFTYuX8G0G0BKkQGPHgMEj7k015MO26JY69spN+1w+8uZN2nIAkdOLIzU5ild4vq5N2U
EroVrF/bStZNLEpsTccX9MRD+HUotssPgC58jeZdRfDL/FiGLKp6bGdXYRv543fIavnHsZJbFegr
F5qdpJc0g3KjyOlv99FEC++vooM0B1l2v+Igm6ODY0C8v2F4v8k+PrIJy651jGgji1160mB2qxKp
IkRyF7y+n3ixzmrUxHbzS962jCWGyzAYEp0H+sZpscHv/JoZ/RIBWP5PDfC8POIrsy4JARj7gQw2
KT6lqEf6weEQ+QcvniUcJAO0gaiGqrkpWhAYnvIcYQBPUFa/ktanv1DNQOvbwAudHwigiE8pJLhQ
oI0Eu0qCJQn4DLy694PqIRoPKEACyFtlFBUiKOMh/dM4Zw2/gTTrnLKE0pqGNOGQpedHSQdImyS4
qDqUUZRAYjcwTieS+oSxBNlnM8Sq8CGVifKPOgEtEP53w3Lk3y/BrGR8oYQhlqMriVqaKphZf/By
gDawwTpwsKleIN6DHwBpFO48PtMuw8/AT/uvczEO+XOJinCI1IO4UV2kO/rsUwCaU9DdUZVOoHpG
tfIPsHVE4siLNhtvPGiE+gdwf0+/GhFWf+tayG8ZUEXZva6oLo4IE3TlAZlNY5LRXwhkK2dU6jiz
DNA6sAvR4ksZDU16UIxl3k1JMpcdoqAKho1a4JUz1c4jgmACfMKzjk6axqd0WHaqF4dI6GZpdBv2
pXT2Xf7Eut/SEZxuqA2LTkXhuAlzovmhphCI33UB2TT+TdlA3RXkOidEVumh7yAWIBqRgqhj8G6u
d/Hxiy2yefzJCAqQTqCLIJggZ+rpm16bgUBLECdI04ZnFBXRW6S+c/Lreo8rR6GNk0nBFuikEaWn
lGTiOZ2yv1JUK91DcGQDvrTWgeUTN7JQHWE9xaMTCmM9/EuIf2Ek4AjR2T6/xsbBBGkNmbdOo35I
xM9QzRuOLYUU0vUZWrmMbNBL40YmCppS3RUhUBaaIiymqb/PK7axLWngg+xwCukJRS0XHVEeJFEI
UKiP2rCt98/aAJbf392mZnDGWLKIngAA+SbEgh9xgEC/Pjtry2tdpUXQZDMcAXUnHFp+E1UAjJXJ
ox9hLMnG8fHx90e29ASTaRlR+F//a9XBYH4Gmf5y/fPX2l6u2Hdzg3gw0JE+D0UCFS3/6AWjAbp4
Uy3u49mJ/iM4MQaoZ0o5vydaFzIJaN99Nyk4fmOAdTf251ofy+/vhiC91m04KA/gitEKtZFN+vT7
fSuJ2iC6WpskawOhrm/IgdVgJ9MjtkqR3fE+O3x0s40jYq19aw9xojIF3Ex86rvmT2JATxJpwNj2
rbD37+kBoz0Np57g4R+7jQZwCTCp8Fh00zS87OvBunVUBYZ2Aaw/yl7hBusseHXoJiPI2txYvhdJ
UdI2VDNidg4Bh6KkbhYd8qKvNxK/K7vHJsrzwi7oQofg45vU+eotQW1Uin5190a3I2ZdAACF9XEA
5c+735EjxRFSBVRmSHYH/yNbTkIpCCMAFKgfvLYGK0fEZdJ46GLX+tr0ewws46jd8fQDOJGeVIyo
DryM4Xi98bX5t6w3lRI1lLWrH6qS/tFM7XgwHMen3xUA2V3v4mP36z8ce4wxkP9MTXwWy+yQAns0
btLPhoPrE3IkN9d7WdmoNtceVV0Msqc8Pld4LiRURsPB6XapfIXxf7j2EEADw7TbqDuot/ID5Wg9
Kpvn65++tgaWAfd48jtjStkZsTs/SZUUSVVT91j65Vbx2VoXlhk3KJIvshbg8ERkgdQHRZFqy+9y
prwgv+2cYNwS8VhZBxtCUKVZ5HTN0J77mNBvqOYe/hmh2pNv7NeV5m0SP2BEJc8qWBfqoQUyy1Pf
PNbIZezysQGS//dpLfwShefSNCA4BZLH68HpzgP4c3nUbpUtrI3AuvL17LYSPIrsbBhQmXhEtTex
t4cXBPvUZtpjcTMYlTnZUwphiqdiTuOXNp+3NA3XPt06LDxg2oIsLnFYqwGUvR4q8Y+L/uZ1M1hr
ffn9nSPhNYjo4EkcnDn31V3jU34Cwfs+J86GExpvrkCbEPsiASH930EBzdqyrcfjvk+3Lnmgd2PW
d31wVvBQnvqGUZkMvd4779YBwSaPsEb8/njP/5aSTh7A1bBHB2LZM9bZAIofA3HBuEXYvcP0lFCr
MeDju2mlMre75scGEoLOG2EDv2hxOKMLyGCC8bFyvl5vfOVss1GEcM+9LkTB2dkL23s15u7Xghl1
N9IF/7qvC8tmeSO8ghHenjli2EfENuKEapAWTSU83utdrNySNppQcxKGcghwbrqlOSgCpjxQPqV/
DGEXHoascl6v97NiZTZmsPIig5O5as/gmnjWi7pZ7m86u2tLYZlw0TjNyL28PTdI0CWNxJOmaFCd
2cWbqnBr328563ooZRFNOQcteQ7I/ZI8gwjDvpeGLSjRuL4BlVzG74vSqVEF0ZwQP93yg9a+3LJi
GoOwJfI82NkIfWFWKNCluLPYlyGNbFwgKRa2swI2BqnHEacc5B26Vm/szpVv/w90T+RzJgqXwHgR
4vgtTDF4m4/4tdYt8yK9X0IHT6H1pkbgDHzw4V07gpF215a3ieBoU4WAqPsgZyWB+w8HOuR1dKut
IqgVww2tSzGIXMqE45TnBbVRgLw+xeryjj35Lvtr3wCWeXt3M/KKI/JXy+5cTag4ZDNeqJDY2Kqq
Wnyb/4bXI5sATpYNVDQqLZ5EXYtbOfb0BsWhiBbE0BIAVmA4Ar8XPo1sEwi6tt7ev8fTRzlooeYA
lE9l8yeYceubeIQ07/XJWlsPy8xSf1Z6ACkNnGhQvB+YggHzWph7UCWBmwIvnOv9rA3CujZR2Umd
eYajq4IaNeEoE0OVMairt3j5ls3/wbLYYD4Wgt2g9Ih46sH4fw76aDlPn9Mge1MNd15HgYTgrpHY
wD4+Q5qQaImrJ5/zpwYCq19m1/H24U4iG9iXgu9nEKlfggobUhsKJE6PHeoCr3/7yo1jw/p0OrRV
3HTluZlQB6urjj6LOOwvntdsleivLLQN7QO7kQ5aAe115ojPKK6Uty2EjW6vf/9a48vv70y7cWbl
09otz5C7bB4VVE7vR74PtRTZwD5T0hnRfK1OmiBgIFV4AYJ+y+ddOTZscrcKBE6CEDneUeN/E3l/
LsbgoXDVS0Xk2YF4dFls8RGuLbJt0rmPhGOp1MmA2u+bBEixXG7+7MdQ1s7f1xdirQ/LnFPZ44Qd
OwVsgr5N22y4QAv0OSo374mVlbbRfYz3KNUOeXHmZJInWoKJRaYoebn++WutWw9XpPHGedDOeKZD
1qOGkYV3Y73p1621bl3QTQftkRGCTmfRIPwRjLIFTRw4gfd9+3KSv7eBmE6yC404LyHAyi+h4bWJ
qfzoy6kLCut/t81wk/EoFM0bcEvuTy6A73qN8LIZN96VH22bpX1r3iGFBCWENpQvQUngusixHfNP
cVlWaTJHXrAl4f3RpbZ0Yy1ABedxAkdUdtF1Px4Y9SBWkadwAxgunYEP4nh9KT4y6qUfaykknwrE
hGZ+SSXUV1DI+rBQkkAftz56SzVIEaGYtUIO8Hp3Hxd0U1upWoGTSktSTW8sBUsCaQDbBXXQwvze
/MkDZLok9IV/pBDZOUM4d2eny1Z5t90qXEZjJlz9ZiJkBJcKVgrCBOU3jz1IHA8EpAYta+6zYisF
uTZK68mCaEZEeNfrN+BG698dIpf7/LtiD/wvXUIj9xCBFiVssPWvT+zatrQ8LMDFx67OI3FJBfRC
K56Se9A+QdsRtIo7oIDLVrEPZVGhj8rTbxUb8pM2IQphJDE31wewNmfWcaxTUyKiwvQbEc2fTOnf
a4RzwjmQofxTImgZLiwXYFHa2PkrFmYnInqB60xqVl3YnOfnIPPZOW07fi5DMDbk0WY/KxZmpyNI
B1UDH+iiN0huOL94bQrw94k+qTw1g7Fu9O51Rk61D4u7PpMf+ZFYJzs54SGfVadzUF8a7flHA0Ea
VOKjdSKD+NAtmaJYbSp9rOw7O1fR5KBo6mc1fU7ZXB5JNpFbEqQ/SrYZyV4bztLzO+tNvapUDBLO
nysEgutfnIx+cBfLMBV1opFnq0FE0VeDOfY9Y8EeF3mZRPvMyMepzwVrL9oF9kLzrnmZDbbI9SVa
WrFd/aV164Ag0kUStcpAnpUN7ScvzcVt2VOEWa83vzZl1mEAdnK4MiyT0Hucx3s9Y8nlHNZ3fQ+M
84RAQQyA0EZfa0OxToVCFo6fg43xLQ2H+Gs1u3F3GGMQK2zs5jUztc4FM2Z17o9Fc0npFJFTxVnf
88R4VVdmCWhJg7YGDfOkmo1SwpUNbecbtKiRjwGH3gXBaQiFgIHE+SX8oPirJjp6vb4+K3NmJx1S
EYq4LqGvpf0xJwcV9Tz8lUHyY7pc72BlA0TL7+9sRtGMGqXa8sKXeqoK6UPQ4YItaGHtSvwGsTk3
23Qh1mZsWbl3nbFejU6nyvjVkME54EqTd8Dt62OWkT2PJtiLTXZQBKSa/dovL2JW9KWqAEG8i5BY
z+6uz9fagiy/vxsCKiOp47apvBSoGQd/8BCXNyBH0VvvsrUpsuzdzFyXFchkLz3K+N1j07E+TSQB
rut2qmm8JT+2tuyW3XNIQ/YRDfkLk3P5WDGUIKcE1TEq7Oh9WzZf6zoINpyqFbu0+Q6IIyBJ1Ons
xeszDUBxJvr0PjRNxB9MEcbOMRs9l532rY91CIASFyRfDY2eq0CHT8FCxesZ1m9Yy8rq2MkKPYie
zhnPLyoS9I4wRPybCchBUTZb5bErs2WnLBiCkbQNqLgYJ2JHjSyXXNjRgjD0Dz4Hy/SueaK23Qsa
E1+l2SUIiGdOhoJU7slnKEDdWPUVQ7GTFkERN0HVaXFR9djf9RPEGsNhV10izNxOVSiKWtwKDuyF
eAyxZm9UIQRxdJjddC0IbPfNkWXrBU2lDobJeYOfMspEzXnaJqB35zfX219basvWGfGkKhEgfiMj
LXHlBiAcgSRv4zUHqYtf1ztZsXQ7b8EkVIR6FD9c+nDIo/qmn2Opbmk/1lQeAvCRm89+4bDxb4WK
EV3vu+ttjR1Uug7KdCl75bJR9YF7gFsUdN4sOF4zRMvMQX/tVrk22UX2I7T6iqzxgwN0NGN6P9dT
vnHDr+xhG7BAZx1ATwkM1dUo/ewAQq1sSIyDB/z1tVlr34oQaF13Jovm6LWpmP8ZwC9gLKG+JbfS
Siu8hNRmOyhGUMyjHt5/Vn2Zu3dtnEZIdSD2IJ0+MbWM40dPBXr87hpp1LeAiNEHdBhRWXBHiMLw
9JLH4NjZZ1B2tgUJWNoWZem/eRPoBBi4++9dvLmP+2Zz2SvvruaCQ7e5HgL/LcgrFBzMBXkEVnjn
mza0DgOU+BYoU+b+Gx7qMQS3CqiheW1Rf7/+8Ssb2s60iAD09MaV3hsbnbl/og6er4dKAJx+ZH31
5/VOVg6c0Lr1m3IOG8im+qD6DkD2PLXkERqUT13U1feu3+68wkLL0accsZI2HtmzKCUkm/qgaNxv
Xo4C01NUzMBmImDL5QZKcM2G7JPAd/oWcn3+W5Hz+DtrkCO/hWbPTA7X52ylfTvXMlBQPc9G8X9S
rrz0M7CU4XfwYrMtiMJa+9YZYCqO2sa8FNCkxH0PMcU/NEPdyvWPX9lVdn6FD12Vea2fvZkJgRjj
p5AEEDT3+5vBjbcidWsjWHbbO7tjHJRluhrVhYLbub5Ns274I+jcNt8BRMddbydZ6Jh2HlFu/Kbm
WTyKNHX/oID73oTNXHy5Pk9rQ1h+fzeEZmHGECx2Hnvay6OAZ3TjultSzL8LPD94w/8n1+I2YMJ0
cve5cP0+v0cmB1dWH5ai+IH8bZQ/8WwEpD6DxxQeUzqwA+Gsjm+acR7JeS7mjt5FJd6UoE1BEj8d
8I7+TJuudY5cdXgWMtUrA4ETIdsWXJ5jVNyJVPqIVfFuAiG+zwZ5nAYaen9AGKbbUrJemzXrOCla
ORVZnvLXPlTTo1KZRHHGFmHJit9iUzZI1qm+cDiHD49Xj1fSIwiqv5oR3l5f1s/uACjk9cVfMxLr
BOmhGhJnfawuvJ1mDdpXHxqmMnChDzM0ZosjYuXstXM8SoW+640pf9Km5rcLHTXwkMgNu7U8zp7z
Y9dYbL2IoEGhWVtO4XPKVPcQxJDT5YOvP0+03fJaV6bLpm6gg5g59P/CZw04zxOZI+jSSNCZyUaI
2+ujWJsr60QJWDq3LW/BX7eYIx/V94Dj+SOZHyWZv8kZu7J/bd0INkIFKg8958UwWpkzJHaqW52N
VGy4Oytb2LdOFUlD8K9GvbwEfm/OAqxr4FWih6Ln6qFvx9v9wVVbQcLkraeJHw4XmokIydChDgr4
eb7GMRnKPN8wlbUZsyy+jwLHk5BOfu1LQR4oG9klC8ctKpvfCg0fHJS+5TgA7TH5yIjEL8aLKgh9
O+AqHU6IrjpxQnhQsk+eh0J0CD35tHoocDKiXnx0spYftNuGXwUqTCPYVbBUDNZ+04ND1YQ8ODRt
iXzqEUB2xm6AyYAY0W09CXHPS2bopQCIBuks5qgOhCRT85BlWT+DAmMsY/jJQ5j7T6BYJaQFR8mg
m1sRLXW/poqr8BNnAwSDrm/8FduyC8lZ2XGJgo3iNfXqGmQ1EB4bDlT74JCvndns4YnDjWpXkoPQ
ckRKshWveKG3xakPMlffOY6z02eyK8iNUyL5Ce2+V8ipBmBjRvEpvS07Em5F+dYOCPvIRiImDKes
f5VyCgFLKS/UMPK1CfLLXGdbj9iV1fgPO0fJs6lxTPpCqqis73lf8D84Ldr4U9f208YhsWJSNjFH
X7RzXw5Z95o2UXFfRU74s3bUFm/Q2hCsMA8YXwmZCh+8IuAZP3K8vsBbPJWnjnOxz0G2qTkgNItE
baDGV05F/Inqvv8UZt0WVefKGWorewCd5QslOX/VmQLDQgIRntH/1vAZrNFq7lDuZcyQsR9TQFGv
smGGa2tiHdwaDoaOaVeg0xoSY2ldFnVSaunInXPm/9vf1N5EqMnC+IXmJQ/vC4h6Iew6KPfv6+fI
in38R9QDKmM60jx+cWn2BYlD5xEiXvyTG/gg+42azN0ykeWV8sGJbWt7MNCMRM7slK+UheNZtj2k
D6F1q8uM33p++SMYxtu8Qz5h37gsuyfDmLYGOCtoYgv3XgrwO/wmg+kn5MozH77h9X5WNoDNUgGm
/GgutYeSfkxe9mQGBMhf2sJQs28D2CQVTdA7nY+C8JeAQeYlaSjAgUkt1M6JsmkqTKjnrJJTAx1V
kZ00YGO9RJwaJDoo8Y/6rQDT2jxZ+xgSudQrhqB6VTHxTmB6EI9Ot4XfW2vc+7eRQE1zoqODW4RX
i4QAuDCOEqmC074ltnyNJdjJnb7OXoM0FQ/gMzbnJs4v+xq39qmJQsAAs6j7pwib6i9F2JTduQ3K
3W52tW+XxmuUMvoCmagL+KOgbVjEFAC7WNTwe653sHJv2FoRQnBTx3nHv/Rgsz+CZnpOCHDG50jV
/e31LlaW166Mp2YYcrB3uC+UVb2bYI5aSCZU/rd9zVtvCOIQ0YaOk32RrqaPzaI1pZS/84Cwi+ML
+DWmrLlzYV6X3bGmc/tkpulmfHvlALelG5q2q3F8zvI17Q1zDybI2+zQ+F4uvoYLFDEBo1rQvV6f
qrXFtqzYZBAYdFTEXmQHXUvcS38UoS/eZmJ+7uvAsmQIR8oa2997UZErz7JG2QobSXCLmMhWGc7K
RWTza1CRZXEEuo5XrRhkRufiBvtpemxYy+5klPVJx3h82+pN7oUVFJJNuVFUYYs3du5fimL6IkvA
wpIUkuVPhfbv59ZJ5mAqwJAMzkaUuODVd30mPx5maGMWjdcVLgtbiOBQgFpS0T5A1OIvhbxkgkAi
BCYUWONc3MDXu/vQ+wL5+DL4d3GxgkC2CLm28hMTYTyeTdE6t0GEgdHSQJtYp+rF31enS9HbMuh3
vdWzgPDy0Fff68odvzMwdUGNt4nLjTjihzaF5i1fWKi4KwEKLj6ZGZrF3IW+xgH7Bqq0LSSaPrkR
hG83zuePNX7Ql3X6VAgTQ+YyQgQDBX8HHYvhxoQEYsEyTEDq+BNo5RLKHgutZvHqdtlf19frwzMV
3S4W/m4GdZ/lqpNh+X1EgEbe8FnF5Uk6tYw2LrYP9x86WDp+10HBYgMsK+GI+4T6Rs+XZVQelb9Q
fBWAgVae3br/tW8w1rFUckDUcfNX37086G8r6dHnMfXKu32tW2eSiRnEuExdfu864EhBQkKCO0JI
3h+vt//hoYqZsv2Lsa4MkmnV99jQ56GOymfEgsiZgJRso4fVTWZ5GcRRUPqKs/p7hbqMQwYMLnQN
/skJwliijsVT+T+cXVlznDq3/UVUCQECXunB7rbbsZ046ZwXKtMBIcQshPj1d3W+Fx8lNLf6JZVK
qkRr2Br2XkPUHfpSb2OoWH0L5ZpE7N+riiS038WuMj4LFJVnFJf/7Yr66AefUhdKZVmXIVEDDNYm
deTWDeujLMTPRq8i/C7L7I/nBr5s7RC8SbGig6w856Ap7tIpzJ+5K+qVJbGwQdgKlpHLdAr3EnlW
URjimpzBFCJqW8iEOZ+bHLbE11fGUiesvQHuHLGv3Kw6RzKGuycAOHeFQqL2ttatLSDNAc82OpBn
puBe4EZxeFdrd63WsxD/toYlL4iAiiuT5z5PTyC7NvAIj37KPPs5xT6k3kqZlAHS2tf7srTCbVVL
B56Kcwc3xzOcuH/WQ/0DtbEOx57/axwBCI/BWHGy6W2enK/aIyu3lb+e7Fhk1s4AV08Y801Y3kMW
PLaifii82vkSTk25nUl+39Ud3FiHeNj4sUtWDoylNWGFMswi4c4de5CocCf2IgT1/p1Gd40vttC6
nVZ0iVPXHizlzgMnEqpvwJ00X5Vwg3ANVL70BSswm9Sk8H0aEZgejcEUV/AVgp4NROCur4Sl9q2z
m6XIx/YjAr+p8oAm/SWF+dK73lgern9gYbu2X/wpfBu6nnN5JvA0/DiHk3kzkmA+TNWsVKoXthf7
zd+nYdfkOS3PQ8c535RAML1GTanect74zjbwafTpts5cRvHdKc1AcaSwlcxOJjfAvkJKihw1m71i
45RIaq5E58JeYPtMyswF2adS8jwqThMnqx9LH3kyN5i/sLj97rsFiqj+P9e7tLQArKBkJZRi2qaU
55SBmdEGajxCkCPd3ta6dVgLWGGpaQyDE6sueaVe6i0v5dpVYOm3W8FNdJmG3PGyE3f6YNuPUEVu
3WatfLkwDXYuAHm3COXdIDsJnv6MJqSQoBm5V6gvb/xmfBlT/XapVqxM+sIithMD0PzLBx205RlS
YUGCS+6wgQCB/BCXbZmIid8Et4EHnxXwqmzYXMSV+N93CETEt6UrXq9P90Kw27p5hjqd26pCnE2l
n7woZFsG0MIHVfTNl+tfWJhyOz9AytDLo7gvziYMx+c2pOJz4a+qYS/9/stX38V36+IGEVdzce4b
8AVL4aI8VHfjvZTer9t+v3X3LoZIh9xM4uwGNHoqejZM92Czy1tkbvHUs3U3W1/PwaDq/FQUvuft
m6lmxcs4NE6zr1Q/hy+3dcOK696rp0EMODaiTkAaPjJNmzRuDynW29q3IruvsjGbqqI6+z7wzWi4
JImc9S26DQwvA+v5XbsQpim9Oj1QH6rVfATopbi8vm/58X/wE0UlhfTjuDjLPHLYFtBfN3oGlN2s
2ej9fa/4g5mYcpNNEWfiLGv4IZVkoHuXyvmpKvULbiK3GOdcRsm6T5O20003INa0DPw32cRh86sx
birO18dpqRuXKHwXbRy5j7ytBD8zgP03HItqO43VhfNd6oOgTXATkxMdscOaNLh25Jqf06ktNqA9
Bpu2A6hmLl2o5FbSf7veob9vTiAN/LdDplSzqUyRHgBCiO4ySEF9C9MqX4m5peGyTmrfKT1v8j1+
hpD+v3J0YgfqBP5rgcNo4+LGtqZNtNQLK7Y7v9JeZRiWL7L47aYOhkrs41QX40pw//0dADz8f4dp
1qIupMDmAWpUqTfcG9Vz1ej2Q0FK558GOkhfQrcCBSA0TO8ItpgfN82PzTc0YpYlrBTzcz2V3tfe
IdnnsMvE9rbWras6k5TldSVweMC479FzSeombKjlyslxiYo/n+h/cAqbFBb1mIvyHFRT/dQbIY+o
hESbOh3XDDSXPmEFfK9Y00g1xwdqmhR6eME/HIbrSRCsZZ4WlvBvtfF3Ee+OfDR0SPk5bM2ZwhWC
gr3tfhmNw6FUUWefb5sJK96ZdOLRA3zlDJulvUAK+W4MUIa63vjSIFlBXpfNMDthUZxrLcJthU1x
3yn2Oo1ghd/2BSvQCUxXNAvG/Bzlfrljg6HbdGRiO8MyY3f9E0sTYcV4pPsMuuk9/51ugHx29AYD
PJohrQGS6lB1N0HHCYusUM9kURnTd/GBzOnPvsnNZp5WYSQLG5XNE/QzSbgzp/m5RebkpZ809Bsh
VQXJ1OuDtNS+FdDZAEvMyEPS14UC37YG1ypLdCrij7c1b9/EZw9WU1mQn1kzDR/KXERnjdRBtvLr
F7KJzNYllLjhqMl044n3hj8qj/+8qO5CFL/aEJbBUcnr8oTUVfnoS1kkDtHbpr8tYc5suqBbzW42
lCU/B3HGnlMCKPmmzanz/baxsyKc+vDjHTIkmQMxNPFdNatueGwYhczmbR/w/ntGMdhfxxxeO2fT
w3Y1i7u63QyzCz396+1fJvkvu7nthGwyo9A+7lZSB+KtwnvjcTDVK9y35ZOWsnyLY//n9U8tLWMr
1pXM/cKbcwEMfxVXGw5jdb2LFUi119tfSCYyW8xQMi91gLFBPUHVn5s0+zDl7HkCrWMbcmISWcN1
jDeProEE4c0rzKYMel7gevBTw1lSBOXBcdvmUzcGqlyZoIUd0qYLSqh1MwMo3JmQLj6ilFtsKBvr
TR1Vek94tKZVvXCc/MEXrGPt+X4Aq4uiPfLs8oRi0fwhNkFJV7qysNZsxuA0tnXujBqfAFcbcm/y
ITfSYwkdHOwCzO1hw8u92zKWfzAIvZTP4ZgO+Vm1lS/3pVO70yHqZLCWKfl7XobZvsgUXideW0/d
IwyfYTk0loD5hOGD9j9m2cwSv+DqoRpaf+WoXBo9ayfgkc6zLMZROTiTs3HkcIJ2XnOKOtiL17R6
LlCPWklkLm3ZNqdwHhwRt5WW51DVGp6c9Fscq5ecyk9BnVJYlFSf296pEmwxzyaEbEXj3LZJ2LzC
rPIHEWVefqaN3z/VAGunSDgatdL80iBa9wDfeJC+KNExf8ARhENbJgxyYVtnmr8ZVotEuancXt+P
FvY7m1yI3EEXELeV52KuHyco7W2Ro1hbDUuNW3cCVLh9HRUjqkBt/bXvYRTYVFA3v/7LF1a2zSps
JWhkTmDiU12kp1SMO16DjFGP3sNFnCnM2GM5rCnyLK01mzOIQmaQQUavPWrDDv6op9/6lUq2GsBs
rLGLQs4c5h9cBTuvIjLfLmXH6/1cGsTLXvjuGUCkn6VebMqzoDH0YmtgyKcEVjt6JWQXHpg2pRDw
8aksmhTZKdRROWmOlL9Q2KrqSp1VqLKkrf1kUlADu60/1hYRpmkUQsfof99zpznaEmRCVxbF0vFq
kwspspCFkao8l0P3WOEwJRVsaHyYLzeOiDZD4H5ofMH3FwGlzoOA0/VOLRyANtlQ8bknEJa9SPLg
1sNh2+MLJFoBdNTJ4JXdytgtnH+BtTP0QV/JiRfdU4QMxnPfdYJ+KDhA+YnDOv8WlyCksmyyIbTl
xkK0dXzSEtEF/nTy/1D7WRgpW8uxrdLBc5w6OvC2HKMt02N2n/lRv+MjbnN0IPHz9SlZiBubdQjT
AIg/tTw9taBUnJiu9WsRc74SNUutX7r3LiqlE/pjPgAW0pXQuuxgazntBy+YzPb6r1+YaZtuqMPa
JZpP0UG3+T/+CMUFauBkjRv82mtz6QuXnr3rQTqDNBWOZXoicP8aN20R4ZbDx2l8rmr3Fqf4y1Ky
gh2iXMyrqFMizZO68wY+NfLUXu48twWErfFYN6JRI20j6DnDuodE7raPxzfgDda0Z5dGyXoP+EK5
qjRpeBApzI3AAjz5VRjf/z8e5ksBYcV0lk6jh8xueBJDiP1jYp/M1GaHKEi/wvD+2/XltPARG0JX
h1WV5uBHoM40FQkqTLC51s0ZjBhv58ar+9NCVNjYOdCcomjuXfUkzfBdplF1F67rhC314XJderdg
Sd64vg6C8EDGqjhz6ZZf5li3H+E8PlbJbES7RlheOkVs4ByBpkfRTKjDO4556UTbv/SpTj+IBgjk
cIByuEBt+WM3muKUSvGTs+58fZ6WBvCyDN/10QfqQ011Mz7VPZwRyIDKSxI6DbxUb2vfCnqkymD1
Qzt28qHXiKRlDx0GaLfvb2vdivZ6jng/j2n/HY+ZQSSEDuVXXt6Iu2K2hTMkKWifaTM+/daI61tg
/SZWtjf+eCvSVe+1mpRsfOoh1b9Rbgm+ItwIxpWZXbjU/2YbvpvZqDdynlmmn35Dg3GV6za1Ao6w
58EB76Q8uX1rt6Fx3Mt9U41V/0Sr4mdkRLbnHWzh5/o22DyBmud/16mJYbYIXKF+AgLrHow0foSo
tXMTRJbZCLgMbxJZ8YmczDzyLYlgZg8hX7NLRwVW12p+fSHWbMqYzNPaCDp3T7SN0y+wicz5NnRh
wXF3PRoWjg6bNKbBGvZz5buntI367wRaVqAJaflxhN31yvG39C6xkXCsZIUY68w99RFUU8YPooS8
woPLG5xb0O6H/AWEVBTqCPfax57s7YEugjp3EhFnjPjRj0VfssSJA29t8hZG1YZm1H3Vx1nkkZPv
6Dc14v5bTqus76XG7SOgKwaAFKPhBL9EALAi8H2cJKROfH/blFkbWDpP0eCYzj3RKHqOQMDbqLyL
P3bgE64cxAs9sGF9tWu6goGXcyKVO2xl7NXPeaDWuN5LrVt7WJl5sew7ZC+5pu0h02kKbHm19rha
at26qSh4a3b1KM2TbibnoaS63gQh8hLXx36hdRse6IvJQLaSi7MPLZVdH7XewbmkDG5r3dqw2o7U
jmxK9n0SctoUsxfeg5rmr/z2pQuDzTV2UT9I01ECGYiMLqHBq8r6+HMwsCihGXSoqzI+SRMXe2Lg
ATPr6ftt3brcld6dKj0zKZeMY8FWnfMq4JL7wWj3y/XGFzYwGyoI+g8nwmCD5MVUnS8MkyyFY6xi
Yk2ifekLl7Xw7udrn2Dzmhg7KDZ+JDHYUbyBrhUMxtc24YXshg0PLP3Wq0qoR33LgRPcF+A68Ml9
6MSM8h3O4w0yoj+dsHwAq/7GKaH/7RPc41GWCBt6AizeRLs0qFn2kNMWdKnr07JwD/59FrwbND67
PHYhRnP6/SThmn3y+7k7Uy/7OY9mzfhzaWqsYNeos6H4UeBkKRvzMVOp/kRQgBuSDhZJ9cr5tfAR
GzVImYMXgzuQE8RxoRRxeb9xAS3tMnXHlTTAwgKwUXYj15A78bQ4Z11Ek8krIS9Z8J9p3X83OWwx
MseRyUyCB4cV8sZuXbr7boba2BFDwDFDNdgW29/d8rvK30F4x125XCzsln9Q89IA+hGuIifm+/lr
y6hzgkzqGuhkaV6scxC8qhaWBulwQqj7P3kUxM9tzqBqMeUQab2+jJd6YMUJbAAg+DWgB21YwWWb
9aea1e32tsatg1BqM9UK8McTjyX9h/U6HB8qE9VmZfgXYtDm3UEcI46d3GMHGl5M/mJkR4nTOg9V
PKs7x13Vxv77IP3BtKt7UDLY0BCUUcbyse77+iWEztJasWupeetUjKQvG08Tdkhb+PbQDJDdapj6
lTBYat2+rWVlNQZxhdYhAHgyreeckJYPPt4yxYEFuLvext/XeWDL+0N6PPBCiKge8Nz3E+HDdE+l
brYpNaqv1z+xcDUIbDwd2ImFmdKJf9dO9YNPeZ3Av775RC85qqoFL89z4i6BipXZjqkbPHg5/rj+
7b+v0sCG2EWjKmbpOcFBDt6XTE9vvxOJeEr9OwXS2V//yNIsW3GcwZ5ehWHODr2fZdBEm+sfcU7z
19tatwK5rYis8nmm/9vnUMZzTj4O7pXJ+fvhENjgOjqZ0lHa+IdoYgfhzP8SV/4gkSb7FoSyIaof
C0h83Xv4n5u68weoroldFI9JcEhZUd+jukyfgGWRK+5wC8vZlu6PplqSYib8uyhHIPtBxHeGpKg8
8Wke5SrUf2HCbb1+PlMOdkXOvzPO+jcUouiPEjjEm55ggS3Qn0Ib1ONOGBzqKNVbZBRJ4pc+28R9
uobc+3sHPHvz7gkc5D1a+Q+tBFxFl0D1g4D79ZYZpjZaGtUtngq/8B/g7vjKOzoeOmhPH25r3Nqv
Vd+xQfZx86PVDiqOfuTL6i6XsM1dCbdLQ38ibaht4+LPkY+SHPKaCXcy/nzxSu85gRfyKF5rMMNA
/585UpLNjQ8zeLT8966kAEOaOyPcX4Gb0n1Hi+C+BJJ2JcD/PtXU3uA9d65ATmX0l+kVcm9xJiBi
NaumEyvLdekDl39/d9WrC6CEjKT0h4JtMVAiUR32CWQG/JUO/D2kITL43/ZV0zeGNI37I8AumADy
62w7x/W2gda3kc5oTP/7CV2RitRD5P4YJKm7bdyENNg0TtcfqcPXbNR/5x7/trKsjTysg9HDK48U
ySTGDv49qm7SHWa/rZFOj5kLhMAoi9L9Yjw66WDHI1qT4o5W49gdoxZCk+TeSKzIjV91+pec/Fps
MxRN5jfqjo73AOXdwT3M9QgHJeobsIAPLUTY0Lw0rAJUsC9A3dLgByNpOSfz3HXZg4KLD4MjA9ip
QX0X0LQz476P/JLtdd9oZ+86BfNWFsvfz2Nogv93pAGl76AbldIH1MLY0fAhSCCkkB+hGLZzWnBK
r+8SS5+x1swAwjyrGmf4FTQtBDzhqKPjxMwC5g2boaij+Nmnsvl8/WMLARBZq0fkEedNSLwH2Au6
5k4go8g3jYRo3un6B9xLS39ZOZG1cqBRpbDfzH0B5JKuRbsjumixCRnZepG39bw5ZmfVce3wexGX
aqJ7pBXyzD+wYOiYeogY0YxvvanMC7hL1DmP9td/21LnrUcynVSepmUdHPqZvaKwnW0C2dzimMZA
lbxcWt5tLSEPPI3aFhJivfmuAuwrJbkRhUFtS48egtt4bhF5bEuA9fC48BNYL61M2cKw2HYeBGBv
x28AZNYzamWp60fbaYK5w02DbkN1TUm6MmKMPaBGlm31gJqc1v7r9cYX9lsbiit8BX8LqLgdo6J5
Tic4gkDq7b6DbNWNv97aAxzp+mmpXfqrz8aRPpqKB/QQs3Cc13TjFsLfvtTqFAs9Epo9EEQmEH7O
hjfqI8xxv1TumhX6wjDZ91gGR6267Vv2YGr/YvgKZS+dtVCXWtXDXVhD9l2Wt7PhU4C9Upax8r/1
gw/Hb1D8w2plppc+YL1OWXAR8WPD8ENC/bjecVlV5n6c9HQTV5jaF1khxxHDxOgD7KbyhGttwB1d
pT0s/frLxLzbHIpQKZ1Gpj7PfHwbBxf6PtEqmmlhdm0ven+u4zHoVXSg7fA9kwDNRKn/Gkjgpm6L
MuvQoJ50Hd/v2KH14U9ec30WErfw9dreUg+sM6OWVTxVJS2PLO+zHXHFJyXrYNPn/srTemH8bRh3
5vJ8GEhWHo123C3pQCuTcXvb/mmjteGvRaUB/OAIZUO2aRmZ7gcdqt1Ng2+DtfkAn71aFPRXDb4D
LkXBM/J7zudOu8XK718YfRumzWCGWs/Quzr205B/6kMAjJKOjLAT73x960cu29+7CKBKxBIQMvAH
4X2WRLhRJVkzIQ7aei0NujDJtr8La9JYNaEvjjqGAnRvUrKBCvptbzkbmQ0U5+S6eqrhE496ly8Z
2/R6+nbbHFtXQEP07PTSZEdFQU6LMiiu+mM3JVO1an6zNDhWDNfRULXMFwixiyIqCpv/Nk0QbW/7
/Vb8Ui+oWu7UuBpHAGOgbA68kgyHDezH/r3tC9bVDcUZZ2ZVgQvQWH+mLvtEmTKJ660m/haCwEZW
m7Z1CuS326MpUNsgHD6KTEACrqixUq/3YWEKbNN72fthwQHePcJNk25Q+xcblQKNfFvr1gHJWQvc
kQn5kdDm+ffoTxdV1dsat6JXtpE/jSQojxfWIfNnvXHzds36Y2noL//+bmtQ+dwoYip5VD5HuQfF
mCQtBHSIHHBSbvv9lyl594lIt72rwak59h2wOxIklGaE/N1tjVvRK2cp4fY6AoodQwIq9aDSNrM1
+5WlwaH//eV9KhxRZhgcrYoOZy9O90wGj95lA7r+85e+YAVvHxc6zNpBYvsfz5mGhdvlaJzI6uVn
6QNW7F6gVAF0V/JjlOPZRdkn4ut0O6Rhsbveg4XAshHQWU2h/K/r5giFrH7LwybYduX0dr3xhV9v
I6AjvIlCkA0xPAbbchRl4Hn2AKmP7apC8dLvt0KX8baTtQPSs4jqO5VVwbbMbr0/2I72WRqN2okw
vbRQ3xkgPhtU1966y+l4fYCWfv1l4N7FVhZXah7ytj2yqkZlUIJw20kWna+3vjT8VuTCyhbGyYOT
H9UU7ell0xGkuivWl//Sz7eiN4pUPIfpZX4rgZhqEWHYf/pV1ZKl9q0A1gUUx/FIRfu6/gGsMN00
ZjUvsDQ6VuxyFPcrxxmgM2/G84U2Ibxp2KKEkK1c/Zd+vRW7tHT7wClKnLuiPaoBMMiO5OH2+twu
NG7DnBXVLhBKfnH0PTqjtg/GzvgFCGSH3kbYozbCOR1F1SuFrRkWyc4mZGH2Mg14Xl///Qujb4uD
ZiKDpnIRyqMM4E7MdLT/HV94ELze9gHr2CVxnVFUq5sjg31oUmMhHf0mOrm0XtPUubT0l2zdH+Kf
sTtNrQtAqIkn+N7qgW4iWvT7GNt0qbr+7raOXFbAuz0CUkDQVoby4lHXkd5qMYAsN+49Z1zTwrts
lX/rhxXFvJY1WLpIkJm+fVSaiiO5nGSGoGxbiBlmG24N4b/rvVlat1ZI1wXcO1gYYVqy8WPrQh54
7uBMfb3xpUVlhXTN1eAVDkVPLk9VNXQnNgOWCQmz297CNrS5V94ALjmrjtqB5sLvwyCma/S0haGx
sczt1JZBFMfi6CMJDBMPZPtmPOevD81S45cy2LtVpMKgwCusLY8RYd4RPtTx4xhVN/moEGrjmFOU
IIJKpdWx9YBjvgx85nuo90Md+bafb0WzggCXzo2ojwoCX0mtUKoeynSN+rI0OJf19G5wZMUESmeR
OKYk/JSZ0Nvk9TSvnPELi9IGLrdzGvT5lFVHlZp5U7c1ZA/g/Jvla2Oz9AErfuGZmsYij/GCFCMu
6A1kjH7biUP76TbGALWxvMTkcyxwR8HwOzDIudyEQnTktrm1otaMHM6XqshQJjJwYr3sCTjHPt/W
uHUIZ00zj1UKNxlTjrvfUwsT67XL88LI20Be4oWVLgB4PFK344nkALYYb/g4CL6myLpwxtjOQXIE
tcjQCSsTiiCvNCvlngrQ8KIpeBzaVYbcQgDYoN40CGqhx8s1pai6XdrB6C+sVmv5bhBftpm/nDG2
3CfI8iOuWnhmwNWg/gcYhLb5CDuO6bOafdfZ0TESP7M+K6o9nfz+vh+4KlIo/M8RDFSk7mBrOQI+
ObEdhS5sngAN0Oy4wtgkYIUiW0t1LOgW5hvc3SFZSeUHd66n5ljrFo5LUaZEJFE8ocbPQJ8uTSS/
SNNVEHfrQzOpRFT4iXvdpQPd1t6U5xtKfJ5DfT0rnmpOBtASg2Fu9nUr6amlvjxRiH8c+9bp9IPG
PfugBWiMG5k7xS4Og+Yrnp/jmdR5Pu+ydHa/kVblLyEFcLmdUndrYuq9mryeXwjEET5mY0XulScl
vkZVvNGjYs+qKhySwDmqgOJdGdzTyJFiB40TtddSwHMT9V3/k2t0eB9Vo96PdSB/MSnYgeCyM971
MSnopu3j6F/RlfCzYuDeYILjqX9Sgl5GLE8JhYVX5f/saz86xTNSCkkcd211qIN5+odlmfqChxB7
gSUk25vAVzsUsjEHjMnhUwsou5dEVTfQXQaE5l6iyvxi4jx78C/l/E3vyrlI2AxMSwmEHBz4CgBs
sxymfJR6M/x9Z7d8yFPUPNKod6ZtC9oZrjmcjknmYd7hocN3c8v4A+1QrYbedRX6W0U6tSdt24cJ
6Bf1S9YQ3yRkjpu9pLP5p+v9lCVaCY4LIBsRovGA3bFvejhHRFk7PZJ4Bl9LpRDZqRsTHRjFE0xC
RZ5uRShaBQ/tyH/zGdS0t3ChUg/EL0PoZAhVQOMd3pHnujKgqcPLzPX3EOBWX2KMgnuPx7kLX2Fi
+m9kKBt41zq5Gz1ImOu9CRU7X/GuzLZRlzb1Q8Wmbqs9nX+V/eD+ylx3yuCzI+ZqW0LFLdh6tZ9V
j8CJoGZO+mh+LQInJnsADoP7iTniJ8jX6quaZfYhBeXGJKqZql1Zl85ekT475GqO3mpF6iIhrot7
hdZBee8MI5YqMHNRlMyRMO6xz7zo1Bviey9kRknqmYuRdYeszFxz32Zp+qt23EtdKh5Sbwseal/f
sRCbBZ9iIGSittCnMEaeaNPVafTUkgG/xYlx3U4K0xBva7qwNRsqUHLZmDnOn3vpu2PSD3QYkoCM
4Y9qphhO0+a9v/Vy3ZIkHeCAcCAcKBAdQyDsxMoZPntyzmaa0FwMw65tUDLf+lDgnu57V5ThrgjA
xjw5vm6KPVy3ENtRn7vmqHJG3kqueb+jAtvBZhAGf+flhJKhGymKn9EieF9J3+bypTCZTL+6BXzt
oApIUn+DJCEc7iTrWfXqT1hBga7VR+kUhUhiyL5mKH0xUJ+IKKIKGEiE7SbCq7UTm4Ebf753wybN
T7LRrsLVd+j6bZ8GXvZKAkb6TSY6SAWrzg3EVuKdC8NKuDNg2tJ+iuG4HuhwF8YTLMVjoAO6O0YH
jEUUdNDnApaMZHfRnLvlnRbYmCAS4pd3XgHbdujGwMRnbtOq2TttEHZA1EBF7w4/dmjhopJl0h83
qc9S+sSl5OGGDB08kkLPE9WbKRs5yI1SRTAnrBwCf6e82a3gqti6sdoSwofqCfrnHM9cmjIQrZRq
PnIPibFESw0/wZLoxn2czNRA68UZg0JzUEtN0H2NVEanrZLUoT+yNism1FeNUh0MB7MqPrO4rvAG
gZp2xM4Cm974mJm5VzuHFyw6AGAKGbFdEI4BG5OZupPzD5KtOIsR5kzrx9p1IYGZ8XnyH3gsajLt
9OiXYkwohn/cQ2+kI98E6gfjT+gOXuxUcTeoKWCrhS5hRDhCGQKnhsrYR+IN8JSQhnT5PZ9NGSPF
DW7FARBNI3dUFr3a5GHcuPvRdWG2LXvTs23QBZp95SPrn4Se4/lFQIy4e8CDS/SJaMJZbaDY2E67
ABus3vQUDs5bwKuy8RkYdFltem5SdnDH0J9PZEzZps58mu19t5nv8hDL4JtpZjUedGzgMo+Ld0oO
muSFtyND3A4PEg6PPdTPBi9sEnhrdeTZndPYfC66Uqo7yNoKPkHXPW365zADEwk7YueNOFudJiUP
gCJ18b954EjvOU2zmP0LMTfH/cbHHFRaqPfjWAznmI93BRRl9cHJJSS+EEfw0P1lsjjM3pBtEhqs
zCAzOwI/HZ1EJivUp96n+SeUtgx5G6ArX7hJrAraV3hDA0/IweaC80DCA8HEA94SbbgJTFYOeiOF
KzX8D7Ss7jkMtqZpq0sK/b1ET20udoNkcf4tAxp+TEKdcgK71JiGb2LSabkz44ygT03mNHdkDOA8
y7EtNltTD+UnIJYiaFK3Imf3RaeqfKviYvLuMmws5qSBlO1g7AYJvg1WbHmAzXbbNMhrwpfmPkUU
VzgjsPNtANoBQ5tGps82WCUtPTTc99udUe6oT0wRWezrKnTMKxCNRXPoo8n9RlkfsDnxII/Wvc1F
ofsH2g/wI3fGEb8kEB7sOZJ6auPHEpo8ese6CDemDdiQKbwrsWBhmJlMWXHZwrym96Mk6zVMvbCD
tM60L9UYzw9BZIrv+UDS4A4yeRgKd4J3SeJP+djuGJ/m/isb3DA+zfCsjL/7MBZ39VYW4cgeVKFC
b995fVrej34lyT5iQWC+tQz8y50aZviVbkxUNabbCVZLfSy1F+t/azJ4jyO4DyCIYlFnBwbxsa8Y
wol7ME72Bm/aQ6FYl16Cd0wwRXei7qBJzENStl+grF6KF0H8zHxOCwfvkK0fZY76EOmygixh3NAG
76rBaeMPQuiifoxwsxOvLdBs8Y5WUaDADRRVMd0R6aa12rBqaOaXDPekDr+3mbvylw+N/otgVN4Y
/tXXsds+m7z0u0Q5bND/wLQUtwsWxBLSzyL3w/HOcOaJjxme0+0TY1XmP/QTZdRNEFdN+52k1fAj
yIAyfZYZTMH3xGWOp3e1O8hq1+YlPE6T2nOIuU9Zo+JtP1820pYrnx6msXPM/3F2ZUty4tr2ixQh
hADxCjnWaFeVxxfC1XYLECDEKPj6u/B9cXNN5o1886noAwloS3tYQ2RcacNTwTFlOBjb6fAJuu8C
AkzKVnQ6+4pKcy65DlBRFnacviZO0IxnJDg1LSMxQ2D9vStm0NNFWmsJeizUy7o2pnnZi4NOE++e
iwpaKjwvrNhNBbzc96Buj84OEhagwFA/gwRTklYBjTPWmEOBE8aN0mFQci8or/grBcasfTLQfR7D
nWy0fgeuMUzPbsmLlzYZUv1QYh7un0XpjrB8HW0x3U1ARcC+aRrB1Y7RB0yanwWgeyYuGWz6nh3i
usn3uqVYnS2Ewse9I5ToYhaCkWO9wXuUJNWDjnSN3Oe+SyccupbkLHwirfTuR7fm5akHBIUdGCTN
/XSXjGUelrBJUB02GqUKpfrIToqDNBxa17qHjMJlZYj0KKophXFnXvJv3IyV82keUgJUS65I/oFL
XVf34PwT73PrD/BiidwZehOxqhnypLFiwXzETgy/8QAkJYRe3oYLGzog0j/JrHDIj5GYVtxBWi27
s5PB8C4qGoNTl/eZwtHUM2sSuDtXiZ+dwyyhHJytxnqfUGm6yaHLZ0b3Qe/p76VoavlDpD1yOwHJ
FLmD4HYFDqzIKvsGPcfMfCjLJh1+lZnbiH/H2i+zj04xeGVEJivyB2je+sWi5CvtPqMkTQ/Ibdvy
m59xL92XiHP6i3EAcHY4A2f5yAq3Ra+5Tdz0CTySlkbCVk1znloGzB4Uk+fglcH9vHkXqZs3ezfp
C37mvJ66gyj0ZGOup848Mi/1x1/K4GXvgsb0Zl9UdhiORo9l9qkVgSsPxqWs3VFj2/aLqHH4nIiT
IhGCAmqD4iPpZt4cjMiQiR457+z3psEZ/A6Woyv9aEhh2HVAmt/Jt7EPef3iBmU330OMoJUHW3TI
SPBICX8FlwQvtO8sQVpCp6RPjqMTZK/JjLTxOWM+QooXbqa/9rITRkSpr91sX02Z+CVHmIggmciS
Jp4gOAfiI+Oonw4eB9X5LTM4bGKZd7V4CPHewcTMKxQU6O2N6dGd0rp9cNVsqn06uDR2iIfzMTLh
1Mx7ji17jlgyjO5xDENZxqqrUJtSrxn7uLFtmuHMBdlh57dwzol6JCuQhPGYkfeezmc0yVI10rMH
2NrP0oEQVRRy6MjtydhMTrSYok8RXPTYvJ+9sP5SzgPLjxCAEfe0HpEkAnY/I+awCdGzCqnnPCS0
F5/gfI1dse2rootFUdYlXKknJFkVH8oYRVH7LvOG85Ny2rBREU5A/nlwRDc82c4vvoQ0qNMvaeq5
L8EAjjVqEN0/5Kll4PI7jT8fOsgNqWMpJXaIsQzgLZcuoJoyCWRz4EO9tM6GUGPahKvGZqK2jifM
iICOaSiqjck0Id3RfgxehPCl2ieFCfgHJA2IaMqhP7Pjtg0AlSpy/Bs6iwBoxYJDXfEjPNYyhQ0c
brohCMDdLrRpWL0NWnuftduhUNEVx0HA4SxPDjJgw5OYXX/a4Tdmryow7Y/J4fpDP9Daf0bXTxVP
GnDnLzg/+/brKPrBRIFa/tvKcH1EfiybjyXxA1T9cx0YpPmZMYe0ShQSRMA/sSNXiYs6CePZ+XFW
bT6eqCMDZzdM/kx2pkUALxJ66PklmRMnWIZ6p+xcVXsFNmP/tat9XT3rxEdLo0dpJZ6qYKR7StTU
RKUzIid30wlIZh4I/wtrgOZ4R9CFbTzy2n1QtZs/kpBZse8Vsq09ogzROVfACf0+zcW+IXb8lZTL
KZHAGAN+GDifTdyTRWZCjyF+Zs8Xiw9AEPufiw5ki7MNQv6owxtHwEiP1g1+iy50uZeDNyd7AcHh
9167/XzEQAK6/JF0pO+/tKjeRDy7c+EebBiivQJLFHVyORTBI0ba4kyr5TXQSbbTfRdSc+7pAIXy
pFJIbRMXYmIHOoad2QMwnn5TFSl/4ZhVZleDGWAjFCcovIoK2+/3IQs6tQ+CYUSge6GKXCRXkF/C
zhKj+8KbPQ1pJw4t6bCcINWKk4oXSesdFFDvyz7ppG+zN5Ee7QtFCqQadHbSSAt4LMUZCHLiMCEc
EY22RUwCwZ78MqG1YxtXdYsll0KOIfICeGKjJClR1TVYq/h3UCONrurGfUiQBMGIFPjUSI1TcQp7
abCKHDiEeA0UMWM1dfmzX3hBcgdZ7c7seAnWNvSK4eMVS7fx36E2nPdo1ZdwXm4gW5UdwnJ2htMI
0RPnaHCw7FvI9qJGGUpDkOcWWJTc9i1+iLuYA00hOnayHMYy7hzaNlEBnFR5TGqYCo6pi3XCmtqW
b9pKlAtScJkepU8TdJCMsMHjOKFN82b8xn+Qztjkd1laJHXUZwOS32nMcVxlHdpLJZvQ7qug8hIz
SMDfqTaBxfyo0X8aRKkPsDWdziQpeo4qs0VjCNgGGC8va/nzhFRyx0qKwoL4vL3rh9w/hkApfVui
5H40A3sKXXR4IqBd3DAuxNgUO03YTGIOBPY7BZ7P7kWZZtW9pvMsY7Bh2idOmwHcLeS/6lklEmsC
aSFrzzytXRNLH5HW6x6iTeWIt2Hbcn5EUs+SXaXG9Itkg/ysclN8QHa4nCRhqz4p0ZpTD7W4D7O/
6J8TPnjIClJC7xXq3nrvo1i6820WNPcVjlkcWwl8mRj6YBWSZt3gZH4ATcF9hPpc/wb1yKqOUjjD
/yyCqfmFUAnyh3SCBl3UTqlZvgKSOmktTVGSTvJzX3f5u4EEzauSZtQHvyPjD1Nhz4zg/F0+t8TM
A2gzXMbCAf0E4xjGmjgQ5fyBhWMAFHaK6Sf0hctXH6ZLz2XahJ8peh93Q7hYYVfIPU8SXTr0TZQz
7SsKocQd5679XrQkR/Kji2COM5mMPjJ3NMF3fp/TZ38IUgLJBNq++JjZPIx+Ymucjm72xD0RZLtZ
LavS7zx0YBNDqzsXJRjaKGL8kdq6uZ9Ego7w4HR6hwXj/+rgbzfsfmvy5dwCGl0Nbh0n6aK2Cywb
2it+WOSnmmKrEK2La0PCuP7GgD9u4zCZzBxT6DC68TyFo8IpQFJ4T1J0sRQwyv+MmRieKObcBz0g
pp2qZzF2T5iT2lLqo3A87x7xOX4qaqkyEGT8uYw8tEI/U2DAX9zUb++ycEACX8HMYzd1pfouYCv2
a5qy+d/GjvkPipYdEjVsVLFKGEIqATjr4fd/Pk/Wfhehsu/lmKGzP/HxWMOE+YwXH5yGwPRj5Dc5
ee9NAt9qBp/EccSutIPmFHoGfEKqttNZKap9DymRp1a4qQQxpa3uBO/QRW2rcPxV1yn5zjPk4RIl
dQX0H8hn3FL+aUwd/B7ENhwoYCbffPVTa2gM7koOZlJpghfPDMMdChP/C1oF6q4nAf2Mh/COGVxX
/mF1Uz5RsNigRk4L+zahT8lOqg2TH5DcwmaVFU3xpnilP/KENl+TUWPXQI6zHIMuU3qXTQLyxUba
IHyQRZHPNka3bFFQS2vIDGoHJWNksEN3UdIwyCVYGqDJPg8z+pXt1M8/sT8lx8YNGI8xoejvswCU
mxoajukzLUUnHstBaSQxtBADJm/ocVehLl4KVvvNPZxcm189NNVjXXvQNfOTRWiLYdLyFa0WLH4n
SFDGK9K2H6hPjPrUVzCjwzY9fHADXi7HM0NK2eMY1DEJjfuQhVzchwHtf6Lt3n2uawhgoTvpBcdi
HimaYNrByxzQ9YuTAYlVDfuo8ggxSCmOAh4UZwlQULIr/RJNflGn9J7AG82H8hSYj+gm+zjeghSv
I1h4FImaUYWOEA89Tl0oyKEoARSIGLox08FFl+k1IJlLosHikNl1DUwxzRziPMOf6QupaChikGHw
wkeuwqccUKp2J4vQvmJNqwNOg+48sbSMhkpA+XesJiwY22pUT8IjE0QIqaxRyCT59wBTAhdrR8hP
vrLFuVIkKeOmUqaO8VGS4yIq/YgTuO6AjnMg4iBwo/ty6Lw4xdaLDIBYUOzYOL4MVA+nrMEWhXOa
H6AxAoqV8UXVRWzGrlf4afdGNd4XRDRq8kKBnz2huYgGL3ZU91/01rtvdOiRDloBb9YjjPLmY+2M
WQ182IitsKnNhD3A+ouhLgSUR/QGyvERHVhzcOCE6kWlXfrFAevNyULyMotkwbPXSnvZCHkFmj+3
6H3GHezq3uBa28RLhnD2c3/w0Bgj3g8E17/CtIgCVgtR7gsPB/pRTCTdN8iIybHqQ7xSiHeKT0mS
42vLqkWjOEwh34P/Tw3tHhkA2gHCAD3VeZu/Z0WIvl+eUrT3glC8gT4nkR7z/pg6jvpEOeVwO6Cm
eMEzz/8qWHfCBsuBT0rp9AgkTM3cZ7jhIgHgOGiwFnw2/au9sX0B6qM6e5BgeE1SJv7tfVn89OFK
9LJkJCd8BeCuAkhb+UVKXkgAqcsHyUskrJKEdfMSMF/DhbK1036G6OIL+szIoyugJGLPajgkmwQ7
j0/hWBfVzAdUtSESL416wnudGEYjjcHUrZ80dMfHyv9RFR77iLWM9kNBMoy38NNfQlOieZq5IYg4
OVwuUbsMFJq2tvDGHYW2yq4u4OYRuZ7BJ9YylJ/91MdMSWAE8ywyN7tP+5L/XLznvrOyk8+Cteif
BFRo55OluTucvLaDWyNL0ANOeqY/YBad/kIIgRTpIrdsBt9JzlKjK/QRoo8YjmE4l9DIa8uOfeBE
9/clGrPdjjjLQmnNnDfH0quQbekxDX8aDdH7Y8aYyjE48rDFTKalz2GTotutnaY9wAq8vQuKSrVo
jbRdcEati44GJU79RWdkSPdALwXIAwfz2g02OBVMoaBwoKX4EDa+I051CdnfiWBh0prmfkT7sg8X
6ptS35uBi3MoMhRUykBD5+zmPn/rexj+2rzxwYGFKADsl1HcxqqszWslgAYNTWEshJ5zcHF2ie/T
u4qAmzT1JXlXQKq8S4938862LH2Z0Uauj2pUYs9DTPheZxTsz5h+JEecvtgSBLGmvR+IDLo7nMzj
c9qO1T5BP1+DFyBIspPjlIQRBx7GjwqIScFiqoN3YqxHX9R76jvTz2EMm48gJLM91Nf0d91C+Hxf
IrPaU1S4L8CGiycf6c4j15k+o3bvvV2FGkejHmMo7bMhLJ+h6Je6u9yQ+T6YFU6xukkwKTNeh6NB
otcZQnDBxg1z2UdWZ82epX3/2tq6lVFbLoU5Il+DDuahUGMkVd8Huxx7RdaiXYiml/9DaZ49zZiO
uzucYkrufIfqf2SOfJXYDMlomHrqM6YvqC7kkCP3tYHkUYZacNwDsaMOsCYi74Xu4cQdUpfPUS0X
ZV89Du7DLNA8jTzpWv/gyNQ/areYfzYU6/1EqqUoNzBM29f4xk5EAsjcHAQO9yd4IzZqz6YOSRLO
FLQiYCqdn4SCOQ4jvv6HuChmYgE94UPSuIbupkQH/X1v5/qb6vG/kTNlT7+npEi00jcN4iMOUWBl
CTL/4QkyJvUXJtGvSEPRnio5ZhOqVb84Yamh2Fv69CApqYq9N+GA8a0NhqA9FDZT2T4NwEGOMpQ1
oEdz8ZWIxOWnYXC1OpWehwqAcA8pmgmSroCKe8qyF5JwhrkM5k1g5tYuvoeZnBTbWklfYJKCIAdU
tXgZoPb75BJ0HqPO8zF+GBw1/9RYYuMzmxP6QnOn/EJRq756QdB+rkkt+ghmTSkB7jSHtnW2nD8Y
fRf7FvtJsaOt7Y8Y2rSfRlqZY+PVmC5ImeKfBNl2UdvpGx+Ykz5qiZFX1GbddC4B5vjO8JFf3GLC
xJdLV98PFqf9LrOKHJBRYriPDjo+o/GGpxoJsAHI7/cgQFk9u99ljh17JzD9/BfJk5E/tM3koQN3
lxwV9PPvLcmmf8bZdHyvlTMkedT6gp+6wQQz8rWQVO9tkH5PnL4Kj3LAD4bTC3lBqT+jJIXT656a
sYAQVg1qPGqx+oucywwHbNhjMG2CoXydMq89OW2efkN72rxiO5Hfa9/BRBRztvRX6ix1QRvkhRtn
GBc+666iux6FNv+Gkf10h1G7hmSi48JzDX1Lb9qRAjCdIoLwsPokJDWnMmnRrPNHMo6nNnegOpCi
aonaAYT7k54Yjj7IEJidtK2pT21NxbCzPaM1mtphlkdh6wO8Ekpqn4c8rdVjCQea/I2knjMeMQgt
XngqjXhNJ4KBYQml1S8qh0os2qmY5R3GjnT0nkHC0tthTMQeiwyeLOcAwrL9V1zC6U7uFMgZcxkK
qAb1kkJ8DrrK/qwCVcWk9nO5T/SIKVOY0iR8QieGVXHY9exLNc+0+KbROtKnsM7nbEemGbNjhLQe
j6ib0I9BhzyTTyEvsJ+g6sToP0wnXndRDeta8gFAi/6b1/sFYIJo0vJrfuZbYKMV2o7Ryp/qvpf/
y3jSaMacZjK7u5sAX85y1z+wfEI12nfcRN8pNMoPZl52oTTAVnvl+luYrxXajiVFnSzyCv+L+s1c
A9NA1r06E79m97D1flYQ2b70xsGgmXOnXYDs7ieAHijaGIATVVeIAVt3WCHuNE5SgQJM300EjLDl
EYIgv6bUunXxFeIu48aSkuMFwXHlGQdbG/0/kJobOLK1jB6yvyxEvQMcmUfpgZm06nCGWefIUhdW
UkNuU2RzAWqQys24fxtCca30SjOLlN+KErhZcPRG7ddxAE/Nywt2Y0GtnXcTpwU4LNfyDgeDHwOB
9g17zofOFeY2AOpaF9BHiccYGHN3oIv6H0tgYfaaCvdfkoTiJjkmtrbfxXxgcDFKBI3XrdGr5xgh
scb7/xC1N1bVWgVQ2XAZtwUICo5C95NPhpx/dMisr3BUN4CWdB3Wpkxr0QTOPXXR6DhRTF1LB2Av
KJlG1SSD6R+0WmaAEW/76KsYR58cBSxciu+QOz1PC1+sn/OX/wexbmtVrUKcjqT3uE/ImU/g5I8c
7nqMmPdQldfEObfusIpzE6DChr4vkPwYdOiohYJOPMg+fLC5vk050VlLTHHk5FJpWdyx0Pp3kClG
Gm19eLVcCY2/f3XnN1z1j8NCKsz7/I6jo+WRiOPzxnSEBV5l0BDHKXITg8NZS01pJMQG3s76zjg1
0CwujIebD9OIXlywm1tUJtdw7H//JM5a0kPyDlqNnZkeOM3QTc4h0DL1EAMIcqRGlxfuxhsLlvj8
443RFsoFpmLtnYFPUCyCEl3OEoAqGC4E5Y10X2cty+DnpCBJHuAuGrLuGB/vHH6j4QhAq/99BAkv
I6ptqe8oDhNkoNU3KMNgs7pKe/z7XuWspbj04o6SOhIpCKxHgHIF4+i6U/jGN16LLGIanzqGVNjN
wVVA7Z9E1NofeXOVUbkh4+ishbgMV67hSTXgjJXfpZc9c+8Nnpr/AmzxCjTsN2nSE1yrf8ysujFA
VruhP0inlgTklCzUw27hSZdAb54G7MlX9tutT7LaDqERDxhtVw5gKiZI1Fig0NxPJWWny2Gxdf3V
ZkiTwseY1uH3jPb7nrTviwXc5UtvfPC1AA3mUIljmty9n1rBPgiIeQ33FKMwtNI7D323y3fZiOu1
CI1gaZXa3GX3KnXoAdAw6WE+yMbGfuxMrUfgQamur7EXt55poaL9sYsYi+YDk4TdTy6IE0rq9GOC
JLrpkuGKMMfGB1lr0pgkw0bVNVjELHHjCdEYpUX3fvllLbpU/5fN4Ijlsf74+T6Kf1J7WXfXhw1E
OeyuZeKnJO7LGMoTz0iERthdwXDPy/fbepjl73/cD6ieqZ247u7GsCgwLYbFICmuyUNsXXyV+QBr
msxhO3V3rQBJ26AFuSvUVYGCrd1krZrWp30++kHW32E0h2kC9nMMxF+Xl9WnUFcvnfIz8KOnAA46
VXNbiemshdR407vA8zG0AEXRQbMAsjIAY1wzf/k7YdJZuxej8xZWJLF4pHl8SnoIQckK+ZUJzCNq
dxI5V1myfy93ALv874cvbd0X0sNzLBpdPZjikHjo9+VgztTvYovqMJjIt5sW2VonzcfMn5La6e54
Nn0yYODsugmU1tsuvgp4jNCzwIXjzx2UW5Et9M174V51y9nYTdYyaZL6CQHUvb9TAfmMWSTQ7C2k
jW1yE2sVTjhrqm8PHrHsujE7M4+Mx6wQ3tEdvJfL7+ZvW+9y8XV013U9DrbLznCRLJN7QE2KIjmp
wqK1E/cNUZrGci7q8cpu8rflu9xvFfBZULWdb9EFKkvnqOEeSYk4tUH5oRnUGyA6r5cf62/7ynIb
9t+1m2U8cfww6E9sUYc5aHc2+TEcaS+vdDG23tvqTOdp59RC0eys/YB/ahuMEny3lPvJevQMn+lr
R+PWg6zO9t4XOUW7DN9HYlCjhsrswmV6d9NrWrN+FRAzHC7o/am3PeYmiWKBPjQkna58hr8FBz7D
2r9ozKoWKtx2OBv4fIEpQoYJGBVrTw4Q1Veie+seq+ieMmA7mJ9P56yqsoMy0IkBugqEsvaaue/G
N1g7GPkySPvWtcOR5x0BM8YWYEh5Afxcb/wMqyO9HXwGb7ViOE3KB4sE+c71emDr9awCHOqvcqAC
tDb4MbBnMQMlYph5zDHau/IBtl6P+99Y64Eukk0+D2fdof8ydtBwrKy8xfB+WUKrSAYMTRiPe/j9
o0y/w3WnQoJzCzF9ufgqijN0HoXrefY8AYgWTXUlQC0e3Cttna0Xs4pdyBXnIhVOf/Idh32B6wJG
XASD8M83Be//IQAnczXyOS1Pgs8/MOro4rS/SdEZb2bN/R1nYC+LsLVnsBq+YgQOKGDIr0g2buyd
a8KvnKuyBUplOAFv1USTkyfof9Cp2Ls1miAe5jjXlLs2Fv+a+WuqqvdUBmqxDJIMIKEwexJpayMX
INPbVr+zil0f4AgMFNEKzKz+BtSqOHYdoEK3feJV8EKR14IWVduzWYb/Plyy9jm5aj+y9R3WgRsq
iQFvM5z7ongxy+hduibFfMY8ehoogdueYRXAiVebsMrIDI5rIHa/WbUhQIKXL76RTqxNehJQh7hX
lMMJpQONFOsBhafPRsxHAYcowAqPl++zEcq/C4w/iqA+zcLatoU98zpTOyo59ribNAgQa+u5gixq
IA4zifYvbHTR7YW4orxJXHG5+JLd//HLQQCVjpuS/lQSlEAtDOxib2jfb3ot6/EBEP/a9JQPZ1nN
qjn2TpU4956EOfwN0hvLr1+W7h+/PivSNA1GbzyLGuSgWAIt7O0G8K+vpHEb33U9O+hhoOmAOzEi
emEwI0v7qa95cNuxvh4bsNoqD9NUnC4SGDpZA/cCMuOwu/zuN6J3PTQA1jyVKRAfZ5pqc9TtJB6T
Dt2+0QEyOcUo5LY9iK7ilw0BEN50GM9+q0pggWFVHvjXauWNDZquDmDdV4FbdXj/cDXBNHqARV/f
lXnczMB/XX5PW594dQpjTNc7jND2rPJwwcjldLc0EG+5OHrn/12fqnMSF10bVOG90zozDPXQnoYj
lUdHp2b/Xr7J31+Sv+5i4Ky0oAl5cBYROvRBi1GgOBKRg5YJ6NHle/x9NfnrYYSZe2Dqhm48jxKQ
/RS2jPP4iZXVZ0KvKSL+/UOg+vrvuxrN5KoQ/oPnaXDYKYHUegSLEPfKObzsZ+u2GFyK1o11OqZQ
6FRjd+ath463OMgah4ENFljQ28ySGACEK+9q60FWR/7YAuk5mbE/C6BBH5QOQaIYp2sDm62rL3//
Y8vDetVlO6b23IPyHwsq1SEtrmq6bKyldX+dulnbEGjNwfdFhKB1Zc8TSKaxlwVvlxfS1g1W2wXa
nlT4Ydee0UkvPshCgVDfFIDf2e6ak8bWWl1tGiMB2HcaqXzUBDMC1aZHVDnhCWIM47EDGvxw+Um2
brPaONqOsN5BGJwpEJBnnTs+aJe92GUQNgCiSEFj4vKNls3iL0t33WQvuZt4qYdDTnklDQDdzucn
Wg/gG6JXkoMj2cJmAo1E4N10AKL6R/T/wDC5fPON77XuvXMoCWQaVItzWWF7lwpApKQuP1cGAgC3
3WEV9xL0ReDzNLYvyYs3gNrDj2NV1vtBLcjZy/fY+Fbrjjtza6Cr4cp4HqFJvkuS/lVPFdTyjXhM
UT9eeZKN0Fy33pFWglgNAPeZNbZ/yFQLaPdcN6CxXH6KreuvQp/DIwlECRxViV+au9KFPz2h12rd
rVe0yvbhJB1wnY7tuWzsdNBgFh9/55ogosvH2V5rKG6tp1Vw6nRKe2+e2zPII/qBpeGHyem8p3RU
V8Jy6warsFTgOFUiZBjdwGvoe4J2+NEbRBEPfnnLnBlnybrzzVN0WsHGb89jBfmfREDxCPwKiIFY
HFcjg1Ln5e+98SjrrrfJqQ5t1rbn3nYkBu4WPMcBPMKmxuDg8i02jsW1R4giHiYDdd+dSwixxKaD
3mXCcfL6tp/joPXPqQGyOFz+dPmGG2t43Q/XTUAqHhZgobnzwpVjX1g2XJOz21jDa4xBL1CwQkZ2
PEtAlMGXLwvwPfFhZOaMoAgaub/tIVaB2PNuTCDsgJYWIXAto+B0eTK/pju99RSrSGRwjSMVAJ7g
geSg5NWAEQMQ1+8dDQNQF+Xg2+Wn2Pr27L+ZhLBWZyrsp/sR5LG+0vfaGQ5yGD4tEBNHqxcos3+4
fKutr76K+kkRlg5eh2Oyk1/QDZxi1wPL6baLryIek4l5mdm2Z0C7q0hSQD6GRdjgpquvXSCgMuEW
sKhHj7qSwcFMgXcERfYWbwNsJWsXCJpTF3SGDLsVrTA+Nb+VmvhwLXXYeO9rC4gxS/IkQ/P4DI2Q
9gnWUOpusJl3U+kHpul/F1BZ1w6Ifkt1A9mcLxLy91G1eBxcfvEbu9/a9qEMEhCz0xwvXsIVtcwx
EUjqrtrbKf15+Q5bb2f5+x+pdAYaJsnlPN9DQu4VinVzZJc+7+WLb/38VRRPsGgPhnTCy8H7h1jQ
VDT7soC0B7Scrqn8bj3AKoJ9D1oocEq1v6dlSQ3TBOLcMnJdVuY6ZKHTkFOTDmdVI2UC5djfqTH4
5/LL2frhq5AVowuqkIIrI0CrYdwEdt5Pil7bQDeuvvZ8gKAhNMKgFZCBIgsmMXh3kB4Nu9ebfvva
7gEbP6d5ZqYziKN8D/e4AEwm99fli2/s/d4qGUabEh04vYztGSSdYnh8gt9YtSQ2GKp/ARDhxm3N
W8WunzFHCvgnZNEEJYq4l21wci2Egy8/x9YnWKLij9DSjYbcvYMliX3NDKBxsy9gKl9BA2yElrfc
9I+Lw3ggCEA1wG/POsSSGCDnWwpwNQmkg2/qLPreKnxLXQJ8Au5gFmnIIu0YXLL3NkcP/PL72XqE
VeSyumzBFfemszFAyunFgpDC1rNq4QNx+Q4bVaO3il9dW2AmBBq7bSi/M4gD/Uiayml3PYgaMoK8
jDwlBSSB4r61EFMhoVv+unznrWdbBTflHmQ0ZTMde0zyAVoVwDiRfNgNIDPvLt9iY3mtnSF41SUE
pJQMU78h/Z4xWUbW4iXedvUlYfpjfQlKqxziVBMACE6y45iJdntXdGC9Xb7+RpDzVZBraIEIVcGm
EaybZ1FnJ+Oy2B80YjHJD7fdYxXfMFn3apfA9SBKQph7ZUCSLtIeH7kaPg4J/nH5NstP/ktvgi9r
4I9XZZg3g7wbTke4aUCpraY/pgEG4xoauHd1jrKrRoReuddGvspXYQ9BNBmGczKBs5U9Kw6raMxz
4ER31AHfT9L91XXXrBO3brWK/r51nIlAPOfYGrAFifNsaIluIT32mfeWJsEB6L0r9IStpbzaCTiE
GFI2edMxAfwonnJgm5r8Fv4GDnG+2gSYaRWk4mZQ1yWkeiDD40J0EkZ7zc46sh6PlxfB1iOsAl66
4dDaoiMPXIA2aQj7hWz8msXAxsXXZhIin+eZO7i48TC9xln+FWd6E1/+5RvL9//4SFQQ9IGcrrvQ
Av0HYIkz0Fyn3pwHOR5mmz5fvs3GclobSjBPDW3du/SoB29vE/eXKL173XGIbeYvYu4/Eie58YlW
cc8aSCeRlmClggzfA+OS9c3jqMedqqHKfTVAtr7KKu4n3qIl5Glo8Lj+dz9DwRK4gF5cfl0bB8ga
dKY5aAq9bqAZUFbwzgRfYJHCxCTaiyEwDJmVy7fZeoZVkPseEiCpe9TZwfDKSv9trq/F3da6Wgd1
bvzKGrcDc9PuuFJvy9iZh+9FWH4L2HBlQ9x6gFV090FTVxp6jKcSylwQw9B5DCm/8+W3s5E/uKug
HkOomLaBn59UOULBXB0Wc10f0hhZjnIgGz5CfOWezMOV82rjdmuomUxKImVbM6CzJkDBFvhfolkM
Fcpvk52fl30XypFxcOtobo09UxYSCyLR+Yk5Faj9WfozYPm12nXjy6w9J/xgGq1bO9i06tB9gUBg
8EwEsJ+XP83W1Vcx3vfGQumtLB+Bw/zInGD4GhYD/3r54s6y/P9ypLNVaANy3aq6SctHo0Bd9ECE
BnTF32cyN5HA5+Bp/iZa8G7RlIIUH4TuoLf1DgllBrmQq2PljT1g7UyhGNStAqRJj0pBqJdlkCdK
IOgR87pyr4BDtm6xiv//4ezaluPUge0XUSWEAPEKM+PxZRyPE9vZeaGS7ASEAHG/ff1Z5Lw42tZw
zrzaVdLQ6m5JrdVrURDVkjiJrQdZdENUgyd/L7nnRB3ZFGFYV+QjW2p5YG79CkTRXn7qJ3A2p0B3
vYE6KAZHhQ3RZOhTgfHg8rKZZtJyAfhSQIHhp8lJqP4HbZf5H1QQ511ZJN9Avzr/c3kWQ16jWlKo
Wze2PCsr8D3lrpbDvnfxxMwnNJ12Lkong5dsNT0aVkeHr4HnQPQpFGfAu7akX0QMwgt0pTm7tBL/
Xv4Yw66sY9gk0EEZKDmK0+jS7MSJC/Z7tbL3gf3F+5YMtTo3aJe6B/XTsFWxMX3Vath35+Ux6VEx
Y1w+FOkAjh/ws98WVuHueHmtW+ugNlBWVT7YOJMTapUEiB407vK+ACEA3UQDmL5i/fu7rwDFbQbi
WQFOAYnSFoS0FcQeAG1D2WVLV9bgz3qr/MofP5LCxSNu3vGbRPq3qD6h1t5kYPUovS+XXcD0IVoK
6F0QiVckxuq3MgCt6wKKUGjfuBmAJpdnMESMrWWAfiJ5ENhVfiIUdRARgHARgGSx5gI7AizKcfZl
VoHz+PJ0hq1BB7zNWTPZxBuxMg4UlUJPQVojGkBeym8uT2BaFy0DeG3C8as9eUrEbOG+isdTcJrT
NGpyFdw50HHYquIZLKfD3tjUBAsoQeUpW8DcGQF0nkxfwHYD9kXmZM7JBuEHvQqE6OkoOK4yEIl0
MbqRBQWJZwsO2Ci35fNlmxm8TIfB1YWcQA0CXvpQujjP1go6gVxN36uGjtcdCXQg3JTlnl2AjvAo
/ex2aNWE46C/9e5s+v1auBcT9+cEWFn0atvqicoKDNsDe67Y5m5vcFsdCoeGvtzH89aIeyqzfwNv
MEROQbZgvgaf1aFw0gfZaQ5ysaNsQPsy+uAXHw4StFOQWzheXmLTB2hh3jZJIq0C/MFgYI/t72A8
trxd1fkgu7puAm1/r6cG+t3cyY/e4H0Dj28Vyix9uTy2KdK0mBbTFDBb2vlxbRClHtCyLRizCQEt
Hz8qyjds9GG7nRu4/0HDYU9XFHvtg2QQCxR4xBaieohdaJTg7D+F0AMNQcZ4yrr5O9C0W2KRH7vv
/+o+vdutKDhGnaRz1+BeFNjz5HhWVeU/B5T9umzAj1cfQNS/90M0wAGsAqrU45yP650FEt9Vrl6v
G3z16nc/X861wttggJ+PQ3d2i8NWcFzwDdeNrsU24Jo+OP7+GCdexMPM8L5Zki2FM5PpV4O9++2Q
N0n7aeD47aAycKMedD6Ae4HeCnSb48bJ12R8bQ+voYPLO1BrwT617YFNGbcEG150nX20wJa5nWYt
X0f3uhVvJ0HSFIBk6vLoJvtoUQ1W4HTiEPZG3gOgKwT0BmoRYmijaqzdjczxcfZzAy26iW01RWkD
sBLWNH8ee+jNZO6XDDDILN9C9RjWQIeokSTuRmml+A4of80hToXYP4ctGLnBSjoGrZUNTSlyHr6g
aqHRkuMMwNbnkg7CWRsbqGkOLYSL3BYL2rcwBzRh1BFdb//ybIohsuJ6h8uLbTKSFsg1WEhEntSY
Arxz7n1cZN5tBTjMzeXhDeuso8/Q0DCAXz2wblgJYk4KwVc/flXSva0Ad7s8hclI65e9C+cW5CkN
SL3xBW0BtIIok2Eft6W7y/gcb7iraQ4tnMFt47hdxUosBGjuf4LzzKlvpqIF0WVXQDHvyvXW4pq2
XlP6YBgEK7GHvNcG/Vde28MjZLa2OuNNX6IFd25XqrFyQQ526h6dAcoI4PS3wWB7eTFM7qTFde6M
oJcMMvCIee2RtiiOWdzZIkEwDK5D3DikW9AXImEezgjIFgQaWDMIGG5Y3zT8eiV/50g1oanNKExD
lUJRv7PQtYeesg0XMo2uxTLroJJUgsnv0IP5eGq6G8hNbFRFPxyaB0xzG+YSJ3EDq/jNU3QLQPbQ
iXx7q9vBNLjmMJCBmZKZNeRn2aruO0701SNEULZ4sP7cAf9TjMJv1xxmGlIApdJY/g54d2I0OHlZ
PexacPyGuVWIcKjikzs1p75OapCJu9/qIbhmvXmgP+J4UMEhI4AGPxKwQO6LDHh10V+HcsLomjex
Ji8TJD/2w1IZi0hdosk+TzbebgyL8p+3G7EsfFYV+8E7XOCXZbJC0oiNVkfT4NqWQF0w0vXASvxG
Zy+o1Is5p29O3qUbW4Jp+DUzvQszaEzMM8AwwS8Lwk6gwnahAJWKn1fkH1h9nfTd4GCAh34RaOF+
pKSBfAWI66Oihi7M5dE/fA/A6M7foy+QfwwWf6E/2gWnx5L7vzwbhyNID/5DUc06Lo13G0PqIExH
FJ4vz2kylxbclQJyAb3W08+KoS0U2h9Lfds0tfpxefjVHT+IP0cL78ofIZhJLO/XwKyTACNZDXmi
chxPmdfvofpzV6TF0+Wp1kz30VRaqNe86t0MAms/lUy/NV0J1ZBuTyr2HKBmO9fD/vI0H+5wAFWv
i/fOBfzGSZZxLLqfQS0DEFvL6SZZwJgEjQtIgl43hxbclktEU/jQt4BWRNj0FF143+i8UZ0zrPh/
3mnQuIk+oGra29WdgAoZVdZ1GU8nBYBszuhCQxgjy092A2ms18vmMP1iLaShcmUDuIVxGzceQxRH
v49gutv40R8eIbGeWkjPIw36YZinveUd53E/DSJsmlc1XpcxqBbTfSGaidpQlOyT6haEyj+S2t+4
pv15tvvA43UegILb8yAYVDT9sHwY90HY7dp9s5sjcCvt+K7aP3q7dPflJwvtCMWH3bRPoiYcw1e1
kTxMttOiu5khHEtH2E6qe1CGhb3/mnrAE2yVQ02xpoV0k/KFQjgEC6/Up7wv70DE/kbL9O2yXxl+
vv7ckuNiMmRLA73NvhRhHkMmL+8eS6fcoR1/i9LQ4Lz6i0vaFtj0CRZpQkUjhJppFTbiqiIMD3Ta
gBrik4J7CxY2Ace1D+5VugVwMdhef1KxLECcvLJfc1DV7yCakp/V2NMjVGqdDbyhyf5aXKdNLDtI
X06QCP5Zpo+qOkH5LGTlhneaLK9FNt7REl9ULcJjmqGSkUy/6JxcdWWD5bW4Lvuety1qF9Dr9EKA
QUIHc4D+bX/ZNU2/XduWaT8pqDJgeKv+ooY3Rl8uj/vnDeaDnKE/lrCsJ2L2EVLja/mF7O17moX5
GysiustPZZRs7Pum369FrjWUgMu42MH8rIqGvgTJ+ZZpDI6pv5EMjVTeUuILpuIFOvRhqn40/PWy
eQw/W38TYWASFr47THtW1cNv3oKKNHKzcvMG/rHHc52Jcg5qSNf5xbQnzN/Tyo9AndqEQ1t+hkbk
VcVBtKzqfm+DoHNssMFnc/Cy0jhGoq+v6lzkkAf8+/jj9FSSaVTTHhRJAJj/diUUSYGSuM7+q93e
Ha7A8+92uQu3L/3bpFcACD9fHth0EdRZDZoGapMgFIZRcB/44Z6epqi7+SwPatf7GycJk/Nodm+h
JpD7E0xT8ixMAgWxliuzjf6asyQQJu3nEukAyrxgZhgr4O/TK3+3lmugogtxG38dPIP+3TfvyqOP
TmTQjC7qc3jjgMTDMZ2fA2sjr3/8pgIf1JILZGyDSqXIAI7fwbeLZ2lPX4bWveWU/rRlf1h657Pd
LlFrXQU1QUxpp/6SOYmAdiwSQ/Y22FCSk/tMeNDzuSpfcp1rYMFN2EnGHPky3XfFfZNtIG0/vhRx
/ZVGQekBLxvwSW8Wv8bCfYbQ6D635kcm49ueX/WWDPNocTtX0J1mE1aEdg9iusvFxgnBsNS4E/+d
EEraxaijIGy9Ng67uIIucBFCTTF0WHVrMX7X+fm+mfyoTu2NHGQymRYOllMKaIUgffpJDmUuO4Q4
uEg5aqafRv98OR19vIfh+PD3Z9lDWkHNB+40jWOY2+2t60EdXBQbN4OPMxEi5O/hA25XWQEVjf0M
vEKhIA9CnI3gM/xy/dUDOgiQJ8jxy3n3wMaz16DUvrH5GjZH/cnDg7hqnLcY2hF0v3RNBDn4qAO3
UErLjSkMhuHa7pVCcMhdG/j2vMTO9XvcaiQ3jav5PymL0h1GpNDEl4DUxJ/9XG4Y3DT0uhDvtsSJ
N6Ptgpxr7+dxNFkACUDX87IXmoZe//5uaPTVe7z34SZV/s1unid3I+mYxtWCFs0R6Adf3Y+49R4C
tDtLXsNb6nLOteDsi7hsihgLaPfiJhgkNFPG/WVrmNxPi8mJzS3AdjA05DAPDOyeqv3OSBrN7VXv
bfjxWljWTBTUCTLM4Pyq3G8y/1b5VxV1uP520QxZaat6NbkVR21b78A2uJEPDUcnrrfkl6MsWGwh
IULNaVeVr4tdHgBHi0oXeeWUWzmYiqvdUt+PQbW7vBYGD9Jb9KfE5uDmwjK7FvSfHAjKdlsyCaah
tVCNbQeMtxyhClIB0Zwbf8N9TONqcbrSDvZ8wbiB5UBTemXOuqpgznWK/1y5UOKiyItVe8ynB3CC
X2dkLUxdCFwXA4TeUb15pP1OeM/XjavFqOxnCw1e/rivyVEMcPbD5XENd1fuaxE6wr9olmDg+a54
7G/E6Zd9dqM76ynZbd2dDEnA10KU9pws6OjBeWP6NpUARzsQCPfvJyBELn+EwU301noHslSUOd64
tx1oJ89B5Kdbje9/6n7/vdtzvbE+h0Z6my8M9okgDhelu+ygTukBJLNf5k8Pzo0TRWn4+QiFUPZ8
n7xd90Haluo2/YDOVFgM/Bb++DDx6zKap8VpP9GiDiQyGuQdb5EK7mJos133k7VQXUvJecfice/k
PrToxp3vbd1NDP7jrcv+bkttEKotk2TcQwz0xAv/rQR2F3pF6GpethLy+jM/WmYtbp1auayv12WG
KDx0VU9BFUS02irqmjxUC9+xkWnpSWyrs+sk0Lxv5X5MlNpdZ3sthr08xguKAwOp4DGBYOnifr5u
YC1yi7Fu2pEuWNSgDLl/LJCCL4+8evIH9tZb6/tF8L5SGHnqmrsWIqC4579MuEehSvfTXTZbXP6U
Vj+aiP/tPEFeOTLPYRvvXB3kXfLNfxzCG+vFuVOH7I4/q/uj++XyNxkWWe+5H6TvVE2JqepiX0EW
bCu9GXxTb7Ev06DkVpOgvAip3cyNoyz92hG6sQOYRtcCV7iOn6GDBcUn91nIn7V4JsXXywYxDb0a
6l3gLisHgZ1j6CEAJUn9nUHIuRdX/m4tYq2yCaoyQC6zWLkfxuYmm/sIzfvXXfdcLWI7gFaKusG+
CEz9o+8Ue2fwN365yU+0cC1GSB5kMXINnQpIbbIQwicbYfXnBeQjd9ciFoKvwk1AJrRvvo5R/E0e
u6MV+fsgWh6fiofiwY3O/u2/xY/LC/znVeeD6fT++WmgUF1abzvkNP6KnyjU1p9IFY4HyGH/+B0/
lqfqZN1mJ38Xf9+C4Rq2A6ZFdJ9YBQ7lyKUBckeYge8gzN3qkwddvH3ZF9PGHXEd7qNP0/bgCvT3
kEWm4z7nL0n9UHAIQ9fn2H4R441bb9XATPmJrV/5LkasQBG/nR1I1ULs2HWXW2ha39ClD3nf7wJO
P1UI+DoYzk46PUBC/J7GPFpKFZUl3Xty+TTN1v7yapoMq2UCZZMe2sH4KbR/yZJdmz4l5KkWV+Ff
uN51H09FhqNBPe4LUuwDbzzgqryxVKYfrqWCLsvRbp2MOCBA33tXW86ukMV5rO7QT1ZFl41jyGU6
YKtv/c5qYiT3xPIeoC1chyou7kmWXHdxYFpSgJywb+UjciXnEEe/cZONap/JNnpCaEGdbBWIliHd
UXFUyfcM7G/1zVVW0fFYDjRb0ZXYjfuYxZAarj6Nih6mMt8Y3hCDOiALwtMtj+t1Axki20bt/8Gd
IYLe3ltz6I0bh2LDUUQHZg0LLewlWy2fdU+06r4sNbtplHPqC3VUtb27zlRaoFd5K/wKD6b7dL4v
/AexoAF6I7QMvqkrt8g5aftJTkj63M3DAs9HB3+u85B7Mj9c/vWGPUsHaeEQOJNhwK+HaLnvnKbp
SqtooVtlJWSL17PNxJ7n4HWsT7W1EVEmq2g7uJOzLi/XrbBtHyznNo+f8isrQzoCC3KDrYxt/Op5
2gXWQ3vd6zrXe+XFlImcrVamDgu9+KfvXVc91AFWOVhcoNGOgV1h7dymwxXkytOM3v9exGkJZR8M
zeZ97nwi+XUHMB1SBYnKzJ5dnJKqpDhA/epugXrWZWc2RLyOqUKWjRn4H1CkoedsubWCo8X/8ccX
u9+qAht8T+9975QPNd0Rh4eSqK9MLI+tin/3crpyOdcofXdoYG68RiM+gMZxlHoxFHW3YHIm22gB
WUgZFyV0mPYTpIZjcGyGXU1DMfSPY1bvZuZtPXobNiYdaNWnZVaUgcREGT2IfL7xvBf0TkT91puT
IWXpoiuK+QlIXOGYXtq+AkZYltOXy/5jWl1tT42JXfhWgz3VVv6/XSGTiAhZPE52n79cnsFgHB1F
5Q0WAygfMyzQo99bRd4fLSgf7LykTPbpVFzVSoIK97rxvnMkK+NxGS8ct+NW7Mo+3gMXuJHZPwbe
+voradP3eSqrP7WDrD90NnSfJtvL09Ad4/KQJ5TsHFS8n2QlnV1ZBfbtZdMZll3HhtE5a8ta4i5g
0yiQd0G/vzyu4Syiw8JGeylTMLDgdFzc5Kg7iQRUBeONonXoTMnTkG3cqQwBqGPEOlkFQqRYer+Y
H11rVeqoIkBAn9B8cIQM7cY0JjOtvv1u5ZkTFE1t9yjt1ME3gOkL8Pfxq9oyONeb7lVNud+6yE+D
nUap24fdspG6DaGnQ8TiSUyJP3nDvnJCJ7N3wfBPk29hxU020U4MVerzmE742SqdQuXLEN572XlM
I2un+6F3x5GyNWGX921/bKaNW8nHQcb/PPG/W0VVQN4or8Q6bhvmy0OK6mIG3DSoXXY5/Zzb53za
IiI15CQdI2aDw2LkMb7B9ccIj3ho0fsSuPdsC4/zR8rogxu3DhTLmyII0m41/+uPNuJPz/PTjX96
ILs5/GwB4B5eXguDC+loq4mVZHKwwnu/vaPt6wiqIK/8enlswzrr7fNV7qrYERhbkttkuku3ihGm
cbVotSfHcfMF47bNz4Bk4QDul+t+8TrjOw8KWs9CBbDAtRzUHji2hJ2rrrsz6AArBzXp//3R8/xp
KW+XLYiraQG1MJ0ZGQTxEZvxfPZVBx6EW7/lV9pDi9QujTMrAHELUAfp8KTK+bPTbZ7bTL9cOzj4
0+jkCilsX1RP0jrK9Dkvn69ZR7D0/L2OcAjigKkWD5rsQbnP8ZY6xUee59n/aXpnLlq9RN4OX/BP
tUtckNLnwTXEyevg6x74zvloYRFbDoUDNklryg7erDxsrtyVr/9/o6zjr6ns3fgNGL9aKfvsZaig
zXrqrTKuvyaV5Q9bB/2PTgXrDFpgtrbTixEds19I7d4nbnqUEpzenkQjIu8tFVolaHOmAXLc132R
Fq5z0sRe1RTuuQBN28OY1PTR9pqtvg3TYmuHfxpD4JtWbvksOWjHklAFvtUH+7J2+2zr3G+aQ4te
0drEslIrPc1QGzp4rgK0MFcbx4MPsW3remjhmywVm4bAFae+r+5mVj2wZdypRD0lFj8VClwQM10+
uaDPCzqwp1xelI/Cep1UC+ti8twZjWbs3OdlcWCdLHfeUM8HEMHNG1N8dCrEFDpEbGwVd4pgtJ4J
nuQOiqHXkisQJcqJt/vRiv8BLcyWnqThc3TMmPK4ZIPfNc8E7GKf2ioDqAvqep8tYtEtzkTTQumo
sUQuRdwS1n+ho/0J7KjucSYQp0jc+fuMwtsDT5ISHAyVFbGA3VnxNQoCqyG1lOAtrCVgl7LPiVO1
KqptSEI/u3hA2CKcMvi33j4/imxqE8K8M12EaA6eSpdgj8o6/eeys5nGX//+LqdBlQgMh2VPz2Rq
ewARFm8JbhYr6X9fHt+0+loOqBnz44ZmwVm56TJF0D7KyzsubTT/Na4jt7qITZ+hpQEFLWVZtik7
836gjzWz+ZfUm/Ld5Y9YV1M/Sq6rrKWBWlV+zvwpfS4YiNv7rPX2cep/g4ulz9Ba2SqWmD5CC3w2
E7TmV3V8Jp3fL4dEEk88NE1cVVfUMPEdOgSNjNDiLF2inmsejzdtEvwLVZXyZhnJxmobvkDHoUHY
3U7TuSfnOSFzcARltcOO3cjqLSkVgzvpqLM5r7OEUmwpSZNa3xlFlpJdQ1Xo1wW54tS9WkmLaVHK
ESDOVL0IP4D2bRykwg0HFzvvZW8yJF9dDgaKAp1UieP+FG0/NMUB9PACGDoJxl9+F7izH3+1W45j
0W0tAjR4XefEOkatZYJ1XVX6Z16SbmJhCTx2/tO3GXGgAEsB3nZ7EJpsPBSZFkqLe1JKj5JqUi9z
APEelCCS+wTggGjhE98o6Zqm0GLeQ8U8I+U0nZGFCzAHzOTQxnP8fYqhqHZ5qUz+rAW+sBvlOSPS
ez+NVL0VzB2CM/pGruH6XF1Ni3jqEX9wi4yccW2cu6NgQZu+Er44zb5aYj5vxL0hf+mINjVxzx1b
Ll9EjH4CVlqvysLJW7iiPuDKs0XIZppmPdW+20uY6IZe5g491zZdfGgZJrGN53Te8E4Buzi0gwMV
7Ovo9mE9XUaGDoyN0gfSZ4zzBo1aPe7L9znWSG4s/0f1kHUCLRP0U2WXNC6qFz6ARi0c8bT+WdRe
n53ipUjv0rHPnrNWgFYcxyfWWMexa7eONAbv1nVmwK6FD5YiPqus+NJLiKqljf1pCUh+vOzbptVa
ff7datGRglMwFvaZ8wI0yiCd3Y09fCFJmPg80C32EMOVxtMSgWiLorarsXyenSE7ztM0tG0oLYZz
c5plHjY7KVj6OKdFL8LMmiq8OV7+QEPwelp+wAeJxU+S5sUbeubuIGfb/+sPMhluL49vWiEtOcQi
oy4rHe9cpBNY2tuudCMS+MExBavONQWE1QW1DEG8oLJt0Tlnr0DoAAvWZ/W+6dW8kacNy6Mj5yBP
DHYmmeL+BKZ8qP2C7ou7VthCgBmM/HLYVYUHBP/mjdNgtP/I1DRL1gYQwnmeSb9AmgH8zRAkBawg
rKjHN7Y6w8rr0Dko+YF/PJDLmRJgePcecR22RBZ0UootrbUPkc5YGB1G53UexUGxjXF1jof6mXek
ACwtETiT5OHcd3Zxl8QuDX417ZKmEe1cQCZi0XBxC+l11u/cIq7SN2EFQXe47JCmz15t/i6iuTcB
3AqJk5eeWc2ZoT8ZnUuUyy3KNtP469/fjQ+ZdQKUXBOc67aprR1wrUDgySkhW90Xpgm0XNEndZBZ
om5eaNx7d/0MApKlVtOPy+YxuZ6WD1pWVH2ZUVylEtZS3A27RoWkqyWEZCE2NG2kHdM0WloYm7FX
dpq45xYaJP5DrCoLbX22Hd+7E2u37gqmWbS8kNRxJ2f0HZxbmk6fEmGRaA4Age9qewMGYlgMHYxH
y6Vh0Ldm57pz6LxPqriYQi917I3lMOw//wHexQ46seyseSGkHY5tCgra0bXSiIxusmvSId8A5Ji+
Yz2Gv/NayAulZQper3MN3Rm8DYt58G6zqVy29hnDeV7H3NWN4y0Sfa4vdGyb+wAaFJBNR7xTbHNL
sJxTHBjHm8pjctld9mTTjFqgEzr7Wey2yXNv2ewri2E6Gc9ylxC73AnIWz1YJAk2/Nlkv/Xv7+yH
PRQ4NZuw85jb/ryLuXTULvY3FR0Mnsy0oMdFJwgckiTPXqGaCCabj2rKk2jA/r2xU5s+QYt8ry8g
QoM8+1I40r7zitk6OZ2z9YBg2EJ1rJ1UmTOmbCofUFMjx6Ki9W2Rg66vYBXdc99bEz6oVzvQEkWX
1/8PgueDgoTOmeZZooDYGK9wtGmsVc4jm9OXvv/DrV1X6OkOVyleCmH6x64d5GnpxC1NSVCjgXyx
utClVrLnlZ1HQGBASqgb1BcaAO8IHBxRu2Jsai+s0y6oT541eMuhX5Yuy0IrE/5O2BS8o9bo+85x
9D0nfZwUl92JDBlT/1S9N9fgv8pSAr3pkYp447xqWEQdHCj9uk4bqLK+jJYFLWaAdtNbq7EmunGd
NOSj/6ADy8HPs5K6Z0lz8jyPHY1k2vLTvIA/4f/AHGWaR8tHwsmTOGjL4YVAV1rMYEnsFVRtnQV1
SSdfni67iCGqnHX2d1ErPREUHU7eZ4rb/nCA6nM9Q04Ph9bQXqytXgLTt2iJqC+tBc8kkPQRllV8
AuWTcyNZXkYtldhbbQkG/us+R0tCRMS+k8+CnlXbuNYn4rPWB/UEoO83bOJjd6WPabmo7VAPi5cB
VE1VPkdQpOr3XbvFqmtyYC0L9aKeJi/vnbPqGVrjqrlrwDikOmd/2Uam8bWDB6U8WVp7GF7iRXq3
c2wlTWhJnFyvXAPtyEHBz5FAFqx6GdXizAfqBc142+NtR70uTlK356s+QwcX9kNdqSzhwbnyCWgW
nFG85azZ0u0ybJ06vtBjOZVFUclnJnDVQcvQIWlx1Un6oduRMo4cgJA3nMkQgjrksE8c2gdzN7yo
qYMiJzTFRwu39zRx3q6zlBbjeD9hdEJd/ZklvveNcm/0omBCk+uGQ5k+YP37uxwyx0nJIAMnn6UL
Wl00zalDPKVt2KXLfOUUWlzTCsd70G/R8+yr4nFe3C4LSQxkdtNRtdGca0hSOr/bDHVev1E9zmee
/UkIuziB8hjcg840hzaUnK7bP3QEIgkG6k4tlpulo8JbLadW9daSRkGwsS7EHA0iIO4W0MJQmtJh
J8Xk2LkLaYhn2kCluQeyNapd95fK1ZOH1l6gGKCCNLv90c/Ln5fdzWBHHY0C3ZY5qEQ5PY91SlvU
xbti3HkgxG93rfDmCSpfqbUFnjL5np7MuM3zqsqWc8IhDbpnPsi1yUwTsku8gFyX0XTdoBnNWBYh
Cy608YAygTM+Qg45v60W6KteZTMdeZlkdB7FFGeflafoaZRxIEIgkfN7AaDCabHjTc1Ag8F0oCJm
6pogRUGy7bgXqQXNGagS3VoLT3aXv8U0g3ZwaV2RKWyJ/NxmDbBDnt8Fr6JxbetmARvtFhmfaRYt
qeFim0MYw3XOxHXd+5F47r2c/Olz0qbycPlDDBvlH8TYu7zmiWqSDMcw5M1SyhvcnZ1kioIiJ/M1
Co6oDumQRQ+6IVwl1P4OOZrGXpWOPHHIelu50VB7zRC1UKhKw6wvkmvEZ9cptbOLdHgNeAVx7gsU
+L+NY710r6mdJXLjRGmymnZ8kRNImoOKO/cQqLLzMSTgfXQeKAmmLbZM09JrMT+O0PFLq3E5Q+lM
sV3SjPRxVImAxLdkV74U6xhHrsiUFiVrX9qFuB3arurYu21EDDHdq7xLBzZCBiBISdUnDzzzczus
eQ3o+7S4amMdTGl4vYa+895+sJdB+E18X1OW30sAUuaJ2zuJmtPBcouNZG9YbZ2MjVbgz+Utqj8K
3aVfCRqzDnzwty7khpXWhXUy1cWELdV0Hqy8jQoKGoe+FeSTsPqN32+aQYsGcBhbZSlEf06yBehP
CJlF0JxqHga+xYVkspAWDyRN0bcJkayXFuHQ72S+eG+KpV21sXWYdngtGmQgVEwGRc4ghGwePMcf
s2hU/WT94gNlHs72eC6UuASBYwfKB36ZiLcuUHV7jVg6EorO4UZZ3zcWBFLO/YJ8FvK4899kO/CN
R8kPFR09G/WXvx25bqZymJzYOhPqZP3tzEBk8JulLhDNCVj33W/FjCLdvl/cGUccB5oU/hMeKSyO
lqMstXF4YzV6YmKU4ZkV+kOVbhFIG+BETG9kYBZESwkdxufRC5yogIbhngTuXiXBqQ6cX0ry9I5n
zIsq0n/O0VkRXc4dH8c20xGMnvQZn9u5OxfC6iKPB3lEnIHsa05JODlbQEnTNOvf36WQopRWXc8t
nrVV1ddnWrFc3CSJ15D9KHkZnBYLR6CNdf4wEomrI5h4MFZxhh39FlYt75Tqug6yO769c0s+fL1s
t48XDJOsQfrui2pQG7dVkoofHtC8O5vSGbJNCHkR/zuXzRj2HPBG2X21RTA+yCF/vTyv6du0LJP0
lpepEaVQL69eWx/Va+idvTaDt6VQYJpATzItR3IBIPBWxTjVUa98jUmRRQ6QRxtp5sM0BstpaaYY
XZWPpE1/zJJmP7jlzXlYgQB14xXB9AF60SBmAx6+Fve2B33Dnw8gNcCfGYQZr/sAHdTE8lp5fenA
REU7BSh8yrILJ/RIbIz/YcWAuDqmqfNrwgu7lz+8lqLLyGLoTgwHmgRf0fTXQmVU+n5kqfnlKpfS
EU6SyxElVaoegf7sw1UVjDgk39vdVZpCePrU8U1zl3lBLBf1yHj/tR7HBUdfXIUzCA5vmMzgUzrC
iQABltZzkX4llFcRduHktuN0i5/G4FI6kClwMiXtckq/DrEaUYyIqzDLbTzr1aK4prICE2lxjdv6
NC5xIn8UFOWVrqp+4sDlXvMghcHp37mKkyynEBVUj1DYQpMEh3C1FS9bjXIm22vxTN1+TMRUp19R
gSVHX0xpjaSUk61KrGl8LaC5T0AB4IMzBs/N9ZH3wkePUBGr58vu/+HWBIiLdihQHR0I9OHjN1VO
L0TG4xdolt9bFmRcK+gU7y/PYvgInYbLEoBSK8fjb/7MxIPEqQIllDTYCGHT6NpFec5LsgxDELwl
FCxi1ijp00iL5Pa6365t3txLE3Bqs+BtSr2nmZR25AHgcrg8uCG2dNQR3vaCfFJJ/AaGuC4CkeNT
3qBRw/K7redx0wKvRnu3U4t6JpQNg/8mpP9lFM4SJhacnxWYYSpT7+byh5jWQItgb2yoQ+OyPhVQ
aXPuRAflQ7x4uXN2XY7T0UV9HnuQIiDBW1H37s5Vnf2jLup5i5bG9Pu1MB6qIBN9XgVvCiKkx6Bl
3c8xtbaeLD+8WyDKtCAuhq6Y/4ezL2uOFGe6/kVECBAgbqnNVXYv417tG6LdrmERmwAB4te/h/6+
C4/aKp7gZiLGEY1KKaWUyjx5jgtk1iWrmmFPk+mf0f3AEWYwOX6rrZzsF8FLa063pMKRuNG8Woak
DJIyC37SjnWXugNjLIL28XsLEeKV9TDsXB1YpAKvJympg592xehdM4fF0QZVyY43EI64vafex/xg
Gppj+x2qmmPPiosj/H0mvSskNj9L9tkJ6ss4jN9I7p27okKfF7tzPDCzzeXT7aFNs9OcfhilAJNP
lb54AwKBfQpQ4gGtZTkwnHgR7W8PYthz3jL4G9ckNemkDUmJn0npO79rEA58cgPWrt0cpjksw775
vIhF1voASvyoePs7dZJ0L6rgJZiLdOPv13ye8tJ38zlnP+I8kT9kQ8C7wpuv24zj/PfXy76qwV3O
+HPOmHu2J9mU0VCn8drmMhlfc/hslsQPlCyeVdnmuz/1qKICL9C2X685vC29ls+VKp6roaAHx0YV
h4+tWjH8u/yzCCl1rBC4t1kgrZA/kw6VItAK7NphvHNzkUbuPH2zhvIUt8FxSP2HHKdML9bYok0P
Px1F1EtWAvcgiufES567rkPPAf2UttUFr5k+GpLxOLrjviXl7wR/vG1M0zlA/zoH8HHbKvhzSYc7
5SJO95Z+V8uJo9n3CIS6p1/pwKFWnKTgQsfpUKCDEsIva28Sw/mtQ44Am52oaBz+LPv2A6SidrLw
g8hLiu8gMI68RZJssbOq1lQ3DLc21Y4GaU+NLFxBPyQU4PGlyJT2ziF2+i8tRQ7mtl0NLqBzepGk
STKQx1cXIXwCwhoxLoiwNd1L09e10wHNZ+6SuObPWVi3UdJa7HOK7qpft3/7u+3miwto5wMXoDSC
Bjl/Vo2z+7MdqmY6gszm+McnqtzdobcHKf/OH3fFPNwFffkw0eDJT6v9WOOS8iDucPvHGE5aHZFk
B6HTWKSEriE2IN811YhjqrN7+9dY18G2O13HIHVMVQ4bhfvhT8HJyRK5y2aXnINyrf3SsGI64idm
bUlpHTofWJM+C9F7H4vS71bKtQYb/QX3sWMH/Axj+IL1GNOLYklwRB8pdQ4pBFTWypimKWgnBSm8
QQRzTM+OXTySlsxRn3ibuneBYdaCAhJSO5kFPo5bjoKeS/3iMV4ym/aQzgImJuVMVsLwcYY3fJdb
30FF3x0qp1qLoE0rsNjsTTww5pDFanKM4LhNHMXI7pIFhdGWfE2LdimJ/AWTg4E0lxdo1i7s0qdn
YbVnn16c0f9aB/RQx8mnwiefhoauJDmX9XxvJM37Ze1T2YBf6kxwPnYl3vVQStjVLcA4vnOVzN7d
XhXDOfwXVZibD54MSueX7y45eSspmwg1PrpD4YF+iwu1RhFhGkgLGNJWuL3MJv48tbIE/A+tzgOr
JcS6ETrMir3eno9hD+hgn76D/PTcKAzjJerOz4rj6E/NB7RxrUU+honogB8ylBBdQy/aSwFMdhi1
BUDxXcXIDoLv/SeoK6wFQaapaK4+Ak4iEnRTPPOhHe6EK4M7JwN0MECf5YpPGk4TnWksDFgoPI5r
v6mH5DvhrXXvjcPGs0pnGctqPkJeoScvSAn3Zx+b97I4ybaF1pw98+qaxJAAfw7LrHicWpWdQTRQ
7LaPoDl7kvVp0LVW/lxOQQAd3/aDUpM4N2Fnn27PweDkOsJnCEU65pLioT/x46TQUuJJexeKAJKv
VhMJb1wJJkzrrL0FHK/naCCR4UuWDfZJCItUu0qIeU0F1HAu6riXnrMs5q4bvvSJ5RxzOxGgM7PY
hbnAKQOAHe8VH+YdNsMWWmhERzoOBvV7wYDioL8gTOT/gPiZOrMY1wkrimrFOQz+pwNg4kmFdgqX
eLEmvzpNrhUeWreqDphFsjKEYV100q4yVZ2Qs81+DFYC/dSk7wikl+dV2njT97ULXRVjbwFjGb9g
se1T51fBow8WwQ00f8saLIZ7c98qIobatjh9YCgpfWWC1CWEO8YtBJnL5zUPt/iYuFY2589k9j4R
2jSHdByss+O19Ott/zOZR/NwpxvHjE/KfpFz/zIPbNz1uNiPtz9ucO4/b7031qGEDMA25fTBCbPX
uHZ2pEN6xeEJlE265DkkYs37TNPQvHtkKsZgbfxUQCGnOi5wnXk/u4yuzMTkCNrVXYPpLe7bxHrp
wja8oFMjgN6RXSbRkKZrN5FhDB3kEgLq3+RitF6aoq0+5dDhimzX6j44zFtL6BnMpPN3+YpWLBu7
+IUNQ/HIJo+9Wum0tlsNYYGOnxyzKrCtebZexNDJY9pAUrvHw2y0EIH2Ex7Rt3eVaZjl7292VT74
RdblnfWSom6yi7vK23chCF2y7v+dr3wlJWEylubbNUS0+6KzpyeQU7RkJ+M87v6xJjcPt732dMTO
OLQygNCX9eLxARXJKf8wpRYQpqAiWQltTVPQvBtdZh40HEZ6HtXc/WoYYfc2C9v97YUwbVhHWwh7
hqbnzOKXrGuso2eP3Xc5tc6uaxyycQ00v2ZgUQnRPkDzyIcI9onIcrymMNq2sqEOx5Gqi0M1pclv
8PtnP210s576tqKvW+zzFxhnnPhsoyrp5REVkNLdCYsju6R6cQalW3q4Pcj7S/wXrMYfaFf7CVj+
I4VoDTlBawRRjhXIel57VL4f2vyFoIGesFPXLQ8wRDM7PwYBaqO68x6SPI/vxrFKXusqDy9eVq1k
5t9PxVGdFExB50X5TaCekEvyH5rGzp2dyGf5IAGfyh7KCplB0OqEFYBhvYpbdFPzvF9TaHh/W1Od
MAwtJV3DZqmeRI9tXXXxZxDssPt0yNZGMK3Z8vc3J1iXsSQVIHWAXmqV9QfCRnJEDmtlU5uWS3N6
2ceTP2Y9fEaCYmcGihFlQO5Oxd1YQDrAi7NhN8VD5R0BIhrWpAlMa6YdBqoOK0n6bH5K8vFosfnk
tU8F1CpDxPVxXl9c76tw1kh33r8CqM4hJjLidWMzJL8TlofHBUZGxnD4UFb1Q9GsUhSZNoJ26YdT
nIH1ao5fBhvQqhD1TrWf+oCjka0qg5XbzDCIThsWSt75pT+ppwq478iiSGdWS+rJcfptZRCqs4Up
MvNqpraF1KU1iMhxR/4dLClrtPmG3azzhPmDz2zOw/hFxGBAPs4pptC7qbeGHDRZSLvvyzlJcttJ
3DxyqtE5jB6gOxIs2NGg1pC5piGWv79xyAQsh22b19ZL7vfs27S8bsBN1XxIUrrpIqN/gel43Pk+
7VEqzxpIWfa7WPZ9txtcz3LF/vZVYHBBpjk+nzjJeeM5D6XPPtcO/xr3KKNnCc4tulRu6rYadlkg
znM5pT9uj2mynOb2HXKxvapZ+MJyy3pSdvC1K+L6qxDlWleOwdf/AtPliT+qpmVnOVV73oGvYxiT
yE3H4xykmzIpVJeoBFtLbrs9iX8EyL/vE2jH7lqCBrNKoDf3tqEMXqJD6mo0D/W1GztnTtBajuu0
2gdBskbnbDCSDqgDJsyG3oFX/FZZMHweZODu85E+lwmkCqIQkJBtp5WOpHPrvpaWsNhLW431saGQ
RUKjXLJPU//rNjtp3k7yfvKUcp0Hgi65vXJctIs6q28H0ypojs64sJBPlD4wYpzw3QjWroixtYKV
wRl0FJ3og84PZyd+WfyAV3iuJ6X30Gco6902jmkAzcMlXjwkHUPnnCQO8D3W+M0RSLaGM3+8PYDJ
Ppo7O+XUFTnkk19AmTrRfVx7eXPO5dzlKzMwDaAF9FIBlv4nDccrz7V+sQmiyvcJYuI1vRvTANql
XZOBuxzVj6d2csfTzAvnzsrX+kTeT2hQHUnnA3Rd+dXgPGRV94EPKKqMoPjc+3F/cC3v3HaBu9u0
EDqazkG4Haa1lf10shwcknUyB10UxnKkK1GiwU460RfPM9V1dtc8oROsfoYQw9zvWVaNazUCw1bV
eb7KLLahPGYFZwLGrUPsVnHE0MEVrSenTYuxjPzm0uaqzkiIYtcZnOfJHtl7J6rHejzyEfVttIv6
UeaQjdZarPh2LObIpHLC5DfyZVZ4pJ3lpQ+zJfJhZb0NoAv6F6cXZHBsvBbZeYmfQfN3gbgEOmub
hxIlbCXBf0H7L6A2jNqYreQfDA8FHW4nwFDo9GGX/FYpgIm9x9yoGrOPXTV3j1Cbrg5znt0NlYX+
ym2bWnN+imtq6LKSnels+5HTZF3U8HIbvI/qADxhUZnZs3CelrpwGtN+l9FibX0M7qKj7YQgmRsM
PnIdBSu/IJquIGXrJv/cNozBWf4C2lVZCbHENMwjbs+/AHWJ91SyD3OyCuUz/f7Fid5sYF917pRl
lv0kHJFD4nHwLxbIiFZOddPv1y7tegaYMqfUBaM+C3fgqw/A6Ios75yGr9sspDm7mhaWVTjIkwOI
K+14EXnooAJ3m62O20bQXBxp6sxHYhcp3iwAr7IqTsv2t+J8483kaZc3Fa0E92Un8yhuSXtNpgLN
ZruwIEDG72/PwRAGetr1LWhIbOmPzlPdox8WYWwcgYuffXPb+Vcu3GYTzoN6mh8nNvV5nKnsNy2J
HyGrzCCQDhbfSoH24fZMTDtKu8ZDQus+a0vnqXDn9FQq3h5AOMBAyz+u4bINLqED7Moa/e8O79Lf
AJOLL7Qtaqg2xOjv3jQDHUU3Sj6WBFoT52XHdoT8S70w3YH4vFs5TQ2LrSPmRjCflbCR89RK97mX
JNlRD5B+aDzX+6JdbW0xDbP8/c3JkU1V5gqXZj9FXD2V1Zjfydb5wagq7jxZrGnFmhZD82/u+jXr
RMhAVcG8jj2X3Cv5jzhdbU8wXHY6EE6xKhhF1QK3QoKvwmPkzCBmsuM5DkFrmL4hoA53VpbVL7eX
3zQhzdsBk1ZtmLTZ75A3Yg+yxHZf5PmaWrVpUTRHH2mhQLxY0jPFC2mfNTH7N86gaGCHyrlLZeet
eLohxtJRb7OXjSmKd6Cg4hNoL8RLkg0If/h0HGKQNwt0yK7sZpO9NIcXxB/cqXbqJ9lOQHnbHSAl
c7vWPWWYhw57S0PHz/1syH6LpuEZWsA8qNa5XroLRB5+tLPAOnR9Eh9ur73h8NJxcLy0wOlYFzgf
OVjzHdBtHJKZd8fGBYXZtiG0+5wPspsdvOufAOaDLkdXesUpyKfcv1eOE6xFPaaJaL4/gusg5mMe
nEG9VyPELuR9TJbqbVasHfSGdf8LE+dZnmeL0n1SnAXoWwG1m8f7bH/bTKavL39/c3gxxK6Om8X0
yQPqQ/5y0YDsXTxLBtZaespkIs3PictAhRjEKI4kEvJjEWmgb7Yk+bq7dC7WuC8MaHDqag7PmfRk
y3kFLS37Bx1Yf8znOPzSxzbfBQmQXaPt3rsFXqS2W0tQo1TqGKf8dZsZtQsfj3T0SYx9+aSqOt3n
TFy8EPyV2z6ueX7JRwXNqsA/l0nzXbTOuBvCqVt5VxmWRwfDCWsSOZQj/DNAXmXkDGV8WNCDBTpC
t2V2dTCcTFEsatzMfwKNvtyhXuxeQrCiHjcZRye86tp6QiN5VT3FpG/vuSXFl80tDFQHvxXlIKoK
tbYnAFMVIIjDPEI1r0zWtLMN7qfD3xg4IpQ3k/x3bFdICIPVbqhAqwDiptvWMa2u5t6jyCC5MvPg
iRbxHTL2fOe57dkmdb4ygGkCmndPTVYDLZ+WT0zaKDZaruWn0SgYPd2egOn7mluXlprUCKX5J4e5
bnl0gKDOT4EFIo8f2wbQPNdzKzz7Qp6j001Md6kd9F8Q8vab9r6tt906wiV1NzndpaQ+5KfydleR
eI1J6n3boMT237ObO1XpF9TtLmMKORDCwu9uu9oy+f7OsXWVgHpE6dO1wNzPC8lOCU/iO+nXWVSA
e3nlAWD4/XqyEOD6QS6UEJek4MG+jsdul4i17j/Tx5cw983FlnVWlVhh0V+SVE4RreIni6RrtQqD
cfTcIBCxGbhdre4C9tOTcIv4kPT510DwbU9hW08Ojin7/9aXLHutKSLJ1C3lSmhkMs0yqzemSbwB
9OEV9jgLp+JhnK2njod0JWdmMs0y6JuP8zxF084cOvexm78qsNLtRNK+FONYrOwa0wDaiYOIumpi
hY2ZzAWejY06x0353baDtSYNk3m0IwfxCWJrVnQXMothB9aQdt8sS7zlvLF9zWkhRwyak5j3l04m
z76/oJGn1Rev6adrkULrh0FuAf11rVpBDmVKPkG0WWz75XqGzwkqfw576dzXaDwI92OPNtCINu4a
0tKwsHqOj7BmmKmvwCWWgpO5hHJJhEJLFU0qfb1te9MI2puAUkcEbSXcezIjHbcrcz6KHfdsYFL7
VIGr9vYwhlXQWfpVoZJ6RpLpXnKa7EY/fur5aoHR9PFlbm/8i0kUsas5b5PIiUlxHoI0IztOgmZN
7cgQSdveMvKbEVqfiaEfFrplSDQ8To3gUc7tH1ncnucuLSKgPu6KsmA7YIXFvnIrskfFeeX4ME1P
824PYnABd1QHMme/68f7meV5drTEqIrr7dVZFvvvrhlbTwGyAfzNXRrAgJ4dFOfCs15bt/nuZbO/
s/v2Z+muyRG9n4MAO95/DTkUQy7rrAdWIpTo/Uj7qkAnlmBngqInScM1URXTtta8PiEt96VtyySC
GPknLqriUjD7G+3xxLltM8Oq6JlAOsSDPTkFRsBN0eygBFfvPYXk6bbPa3d1BZyammobhmoTf8bb
sEkOpLW3tazZeh7QL3qZzD3Fr0/a6ZtIURDuc7lmG4P19bbYIS9HO588fD0s5Yc05fjttYKSOiax
zTzLyG8cMo9Tf0zCFFkf18mg0iSYlfaPqE3Rclsfg60n/0qr9pssLxC7c+qfPXR3HWaQXx8mx1mj
qjXtIc2ze3RsBrboMUTM6HSXz0R8EdBXXzGSaRm0W7uiNjRBCHPTCPBLmkU9ZMc7x/KugJhuS8HZ
erKvYCA2Hcs8AHzL7n9OvLM+pHgMrmBsTAbS3FjWQ9tbtMXXRZy9yhyE6W5SsW320RN8dermgSMZ
vg5xhSBClz85dCWveZTgEbENP2/rib14zEKo8U1eGnlTMT2Ayc/77M51t+0ccrULvEtKWVpBwzAJ
lDBtBqXjqEw9IDk3eZre3MokZMPG2oWcNnTD/EOqmICEQrwNrG3rqTxVualAczZNI5YWGSCZ/Ctk
NYqVFTbsH3f5+5tjIuxE5iEQwI93K+eXxeJy3wzpWoLY4F96Wyv3cp+VbYPfDgJE8OeQJLtkSXte
LrRtcZOewptYRZuedtg8TTt7kQSpyi6e47W2CJN9tOs4niTJ0GCKAyiYEVZCls7eE19uSwXbf2Qz
3phfgnQbfVR2/Jryso4Qf6uokBZfFC225epsPVdXy87JfdeLX9Fy2+8DO86PgarzE63lWs+cwUh6
ss4VvZVJCWhZ5HTF5wby5yehpnxbdKcn6wQgNaVyWmwil7CHspDVns7WGm+hIbLTk3Vu4EoLIqb4
+hKvll73IenovbSQtRjn6lT6az2ZJiMtPvJmqZN+lmGf/DmpVZUdw2FKT34nx5VTyOBqjubIIisK
wonCVeaI0X8AdRt4cIO0Pnpdu1K2Mg2hXcbM6S2bV3K8KCiqRDKmzyQph2ju+m0UjyC//K+NApoP
jHUxJuHX2KhRAmqSPYGs7OOmo9rRvDkZA2W7lMSvYHj6OkLB62wzvq1r0dZ7VSs0onoZB7FuNFiI
sUjSTTJyiqJdC0nfRyLbemsqBL6hflM19FI34ExPVSRGcmI0P4zZcBzmrw3+NwBpwG1bGR4iepcq
WCZGFboppsPQ/L6XSfg55Gn/CxTIgIsLy1shJDD4hd6qSsHTqwhVGIe4wKYikUIONMWr5/Y0TJ9f
pvfG7UgsbKj6LqdH14LsQFmQamvQ67Tf9nnNqyEKUdZQNxgujushFxA7ZYq0+TjG2643vVfVUTwG
nLDAzy9y+FrVjMWBy2SNktTg0joVe9mGne+0iiJt1fqfS2nzbyVvIPQSMCBRTttspHl1FiPc5VMx
XkZFu18LoX23a7tK/bj9edMcNKfm6SzA9zEMoM5DX9PYyZ8o4VpgGOdfbw9g2kJajI0mKBF6c+lc
6iEId0mSqp0lkEK8/XXDz9cbVEnH/bRA1uKCfrMvf7TtY09+dCeUXbYNoD2UWdhMQ4XH+AUZkqX8
P6ILvEkWHlU/VV9uj2Ewkd6kisWMQ+hoDZdy7JIDsDnFrp620ZDaupxHzXvXbys1QKbSf3QKlyDN
s42uztbZ45lMUQbJp/jYNa48wdPYKSP5o5f3awxYhgBD70dVTmOn0nYwQgYIavYPGsXuBJLPC+1e
m3orN9uymO8kqIh2N9f+MFtul0AOZLkcWod/8pPmoSqHgxPMJwFKs3aVI9G02Jo/exyvcMvJMJZd
54e2Z18DoHe3bSTNmQPw+fXo1lZQ953icR8WINwXfFohFjD5mubJzM+QWM3EnEa1n1XRUt/0EcNE
S33z9u9/f7WJThVPZN/NfW3j97e2+mdhXYOS0hH8Po/+IM45Gm1uj/P+TIjO+96h+u709YiZWJOd
7LxcjTsuwPNelbO/6eqEIPB/r86qrEA7BMj3q2LteKAgYL/0lqh+bpuBdjELyA9CiXqGpepyJoe4
GrtTOnTW4zj4m0ILNCz+dwLUt9wSin8wUtt45OCFA4qFaems7Kb3fQ4kVv/9fFl0VUocyFhFwpaH
0rFsyMf/k5D0LkD7fGQ1UIVhmxRnCQk1B5eiLXjSOxgMXL30GzAG6ujPpb+yn0z7VvNp3JiZSorB
eqXTZEUhySVISVtxGhOQhULN8LONl93thTcNpbm4x6FxDSkjLDyQT+RbpwA77pN02rMudXbDIOpj
IsY1bQjTaJrLu34QK1XEGG1W+R1VyXPq88Nyxk+OeyBkDb37/qGIuvl/N0OaDP041oInEdhJrzV8
ZzfkG5OIRG82JQq9hfgPvt6D73gXznGzs+naw+79UJ/81WtaxDTooWh7LSfQGWZ9SXkEmq70K8oC
Yo+Nh16T22tvspLm9BJsHNRG7+k1gf7POeU4rSIGlcc1HjXT9zWPz6aOCd5R+8LT/JNwFtZ1dBuu
nIfLR/6+Y4nebSoH4nZtnqRX5OTiUyNBpMlT5h9DMQYrsZrp92tenpGB1h1FrDaOoB+OWTp/bEbU
A29b3zQBzclji1puIKb0yhSA7JkQ0Jpv0PLbrorxGI5Eva2UCiJdV+GkQsHP+7FQScb18HF2h18g
n/rae9V3u6TX27Mx2Urz7DlwlrSNn1wXsqMzTtzsS+1W6eOmr+udpSotmpgXNTxYNBmBTmyJbrEm
jObYCv1NyXui95fS3PftxB/IJa6a+7FP2wiyfGtxp8E8elMpwrMBQiNKXUQxzzta9MgM+UhhbjOP
5shiEAzS9Uhyo0YgT2MQZl/ANLVJkJIQXZYBLW3WhMvATiKUrosHP6NKRXXgomfK9juxFuAY/CFY
TPcmNyDzUpEUykjXroTqUjaCU8ELyaUC+ephm5k0fyZ5OCZ11VdXSbM6khV6VocJTcrbvq75M+ka
pMmUzK+iHZyd6gaU9rtVFT3TBtLuaYbHEvddUl0VSBX3U+Cqf/zcqo63f7vJ9pr3dmnCaiev7UtJ
EmdfSujFAIM7jXItM2O41HSgmMPdse0Txq/9HLOoRZ7mvvXpvR/bw+ewqIu1nKVhInpPqR80WUMF
1LqTDpuoBjDwgBsNyfzRetpkKh04Rm3k+aiyyEU6qjqwzJrvEmiCe2HnbLsYdOSYVQ993gdFca3z
+EMfxv6uVfa/4ZSU2/xAV2uAdjQoGUJeX/FoqX+VvXLFKVAkqFa+b1oEzZPFADqvJAmqaxlDVSmD
OMchEHV8YpUoV7LfBnf4q5WUz02doJH7Suv6NE9tfPgfahx/KmLvxBZ61yi3i9aZfTpdIFmCANit
Ua7Po8KlI1J/CdQG4SgVpF4eRZsXRR6Nw1SoiyuCvm0OmQ3hGuew0Pxx7zSGrCnxj7IsAVJ+kHks
fg2SN/NHD9V01M5JbgP+6ZfkZ5LX6I6si9Jzm70dOqX1lM3oRHBkYT3mRFT8J4h7e7u+EISD6cnh
ADMDZSM8kJwdrMwOQRFcOqPdfC3yeZJhVLZ9mB8h8BnYKy9qw9LqCDKZ5R1UIOrqmhXS22Wh7XwW
+aiiHmRJK0trGmKJZt7eA0EjOmFV9kVl0j8odLBYUWXT5gPsu7GSCDWd/w7i9WAYSBQZrjPz4v3o
xt8rla0xVRg251/osaoafLAK2Bcpx48yA0CwmqBuvun80dUWeMAFqYbS/lN3EEvPuU+QywhAfnJ7
gD8VjHd2v44ec4MaJOBEFBDoCRX/R2ThZ5JOoG8q+g8CzVE7if22dwV08wavmSJPzMlZAfq3A3L8
U4U2nR0ZrB2IWtjBLvy9O3iPXTGoC4BqbH/7R5o2iXaVQ054ZtiIw3WqZBw108ROTjqAq5Ck2Qrw
2zSEdp9Dp6UdakuWVxpYUBwZ/ChfaE0CN10L20wjaHf6ZKupbSAWfy3cMvmYlXBfaKf4lwGqjCuL
abh3Pe1iZ2WRQHGgrq9yKKZ7L6nuPcth9wH69HZlDHzB7eUw7HgdEqukmopwbu1LVhaPPrSjwJU8
ftv2bW0KWSGmsFYdv3YWtmNEB7po4uapn24iPiA6NI4BeRdAu4jgmVd/jpdnatistpYaLKO3yEJN
qKmsbBiuXZBX4PqFCt//wPVi2EE6Lo62PTSRQiKvaJdqdrTPPtEcMnmJz7Ydxjo0LgDO3CIsllcw
OrnAK0wfi1F0O1XJje94XSIiLmnSjcJBYCsC9s2qAudHCMZcDp6wAtCm23vIkHfSwXGMd2oGRVx9
BUeVAJdJIIEMKv0LKtwQmvP7L+FE5OvtsUwrrh1N1GLoU0a733WiLbtvgMQjO4RYY3DY9n39XBoS
z3OsUl5Bhh00e0rT6fecN+62+FZHyJEWQnkx66rrhG67NI2LY1WFr6mDS/727zftWc2fqQMmxTwr
quuisolu/jnyBy6jzakIHSeXDWARDtA4fs2ZV508KNSek8EuTrd/vmF5dXycLdKOy1iV17onQeSE
Q3WYkjje3/76kqB85+79Cx4XB2ObhbgrGRlx8zZA0gNtWUKGIM8f68Y7A1ngqm0dNkQHy6l0KFM8
g9trxiCl0GTZc9W5X2/PxGSnZfnfhHEdOHFCf8Aye1X1GLj8lfnB6+1PG3aQDpPLmFuqqZvKa2B1
wx+YqF+Crb0YeLntPaxD5ZDVQJWwzdpryf16TwSq2EOb7YNW/bo9BcO9rAPlklq0CtFse4Xu7KdU
0kdv7D86wDxZ3jY6PqJrPjBWB1WbOeLqBkG/A7EPwVvD21gB+QsrBx6fcpxmeXUAHPrh81D9MydK
fLltHsMK6zC5yXN6GiaeuGbDmO391P8eBnTc+TEIo2+PYHA0HSUH5JRdNbgNrlZq3eGO+1kU3R0C
rw8SOtJQXX+d3P5/QGsZvEGHzc1z0/gq9sorKGanT3OD8lgksrFJN7wKvPAvcdYYcotxNyU10ooU
cLDaIf9K6BXvQb/XrljsvSksQ2gObdlF6gKdOh+rROxnSnZBPK68Kk2fXv7+5qwA02XZNG4/H0sX
CglTd1aiP9xe5/ccbfnV2m1cuj30gNp5xiN+OlnzQ9eBWRPV5mrY+Nu167jOuNOOpVJHz++OmR2c
INyz0eLa+wBkPTyvXTEfc8iAgScm9OuVWuy7HUKLWbRLeHB6pPwEFhPECuGBRn7k7oILMH57y9ut
dQK958UYRE/6eXFl2QhO52Mc9jjgrEfP9Y6u1T5tWlo91xeyuOosq52PZKpPExlPgstL2pURb8sV
O5lmoKUJmn5ywM9Sz0ffd+neKsHv30yA2lechiuL/F5ouhhp2bhv9r4oyhCEuCGGqHkX0SzPDs6E
XsXOhc5FKr1n2ym29CcsY2ku7PRtmpagnjwOmTosEIgRkmbbFkNzYbw/6phYzXwUMyLdeYqLUxMg
c+O0oKFAgFSv+LPhqNATf8jykcxWs4K20DfuDoew5ne3Z/DejbAYR3NkWtsuaPdpBQjEnOT34GmR
T5mS9S6s6uRTEqt/axCb4zIin9LCXWPgN+0wzcfrzA8YSS2MSkpQ/GWt/cn/w0tnk39vz8u0wTRX
7wHoDItgUMeQJ3kUJva+apuoIsFhLOkjiHRWriDDyuipwRjpFzDSJfaR53kTdUkyn4ac8+PtWZi+
rmUFe06LpCsL3D7T8KT68YffrcQahhtCTwXasi3z1PKwAhAb+ims4GhPw88wdb+W6Roa2TTG8ve3
Ti57NC3mVB3R9bmrwHZIGuA6qPpRhVtwndi+el6QhflolyKdj1ApO6GL6p8+3QJvWj6t+TYpoSvk
JD52UPKtIP0+J5cgWzlhTeuq3c9Oo/K5z1MELnVVi5Nfjupgo/Z3e9e8VwFffrnm004FRpRBFc6J
AYeX5MHjgvdz2v5LjlSJK+klb8b97aFMS6w5coBw1QlsGMnNeByJcjyPsw0tm/BQON6/t8cwGUtz
ZR8F9RZfVEfe19nvPAeTTKQQOm0LZfREWFI3uTemLfk/zq6my02c6f4izhEChNhit/vDSTpJp+2k
N5zMZIYPAQIECPj17yXvxqO0zHO87F4gS6UqSVV17z1If/mZBsVyv/Rg07/+2y1hyEyERV0ZBHwO
50MvhLuvHL/4OhcKuGq0weaOGMGV2ZW3bao/0mJVlThtlJEDBG0c1ESkw/OnJS37LdUfS9Q202LM
SbOSj8I9QOYAmXhalDHv0vzODbxqIyxZbG3mxcAN5xVsIuTA+9mJyQTauxHcrzeu0DrqRUDKUwVG
82TBCo1NckeXfPrpsTo4Xbe17bcbTi3qcVZIu6CqyzR3PvJkKnGpwSv0+udtq294db7UVRRADOlQ
kT7YtU1S36cocYHZcHO32oYwvBlssVMzhz45CH96nT32rVX9S93qL9dnYFsg05H9ZMhaT5EDbTn9
zHAVm3f12KstxQXL980U2MCg0473CM40Bjbf9kklgiaP0CALt2iibSMY5zGbIcum8Mw8JB76EX53
O4CsdKvIZQmmZhpMLwOtNFq8DgkalRSO/sP/+1ibgv9vBNXVTWYw81+6kA00N6FMIgT52dbZr2jZ
7E+zLdC6sy48TFNQs3Q9NqlwwMIOABWPwxw8Ntd/uWV/mikwxbWudFXh62Xi7VJXfEszXLi65qaG
ExydZgpsaZ2sYl3uHpbGVWgOLZ27jnpbkj6232+4cCuqbgC7It5uaNO8pxzs9z5dHzxzcwuv1ToB
w4VzVRV5J1NyyGlEHv1iUj+DjsqtjIvNvoYLS+AqO8hM8yON5ugE8SDIjrjKiz5fN7Dl82YGLHF1
D5GjMjqqIXJ/UlAfTP/L5y3rb6a/iLP2G2ZFePRdzYannvRDfSgGSqZD7wJaeENpDTYw014DE7mI
Ah0eB3DyDAcaSnTJgF+ebqQAbNNY48eFkyHFRX3qFfwoZvY1GQF0qWTeHjq/bTbaym0jrP+/GIH0
Y5TMKLkfqMRFhdeQs2j7nD16QFLfOMS6BS6GAHoDoP4g40cgsrMHFNchye6BT3MB9fD++m6yxFNq
HMhV3y21brzmYVVtqIrmKRfdX+DqOU7F1lXbtmENj9YCgPhkEvpYiYK++Cws2hhCRXTjdW77vOHN
TNCQ1FXOjzkUXvZ+GXwNypTdX18em5ENX6Zo40G/GPEOSSlPcwXiXDoMn8AKHN7QWwo/MMGiemJV
W9W+PiYBcAm8RFKWYi/dXf/5Fuua4FDh5HpyUa47DH7zxBzE0tat9n7DP/Zik+HFskYmMpTIBUSK
KceJw1DIJkkVnLqxo5/qor6FSnFdJcObVavLPsoH7+CT5vPv47gF+dj1NbJkd0wVU2iFSbRA6PE4
F8Pwwp2UHIeJH8j6yiEuGFk1mjU/6mL80in+6/qYNruse/nCsXU5NxJXDHrgEo0jeTVQ4HbQSKO7
OrsPQshfbtwGLM5hAkdZj+ynU3LvoIX8G5q5gAn0m5qdto8bjs1l6vd9kE1Hki2i+6oAak7BYyO8
hm64n20Ew7fz0PcyELlOR38cUhnPScOWXTl3W2pxlqfnbz2KCzuooBxEJ/RyDwl0EQ8KgXxN8/is
+iyA3N41+OO6xS1O8gd8NBJi1EESHsUk08MMrgewV8t2HzmbbKm2IYyLN41U16NFyzuQbGgfaFSI
uJxD3NKqeaPxyWIOEz46RKUvEkH00ecObIwUaESOJXoi639vWyXDz9F2NxURHxGvUJqMVYJnA1SL
5BHq8VtiJrZVWv9/YfIUhP5uNbUeju1Crg0G1WF23HOGY+nutkmsq3cxAs1CjxGFJ0oKnvh+Txcf
NzQnDRIWu1kS3qL6i5j4B5S0CUGzJHDD8Vk9/EiANHt0VXGLmtP6dcO356SdgLeFqVvefNA5pV/m
DhJ9S+mmp9uWyfBtGSK1U3U8PCYFe1Now7hLJEAuixfemHgzBU6VPzC/6xBWia+/QGRk3MtsPISl
/pJN9Hx9Fu+7xB8yp7kuojwtoJAJGR7ogS7KOYYgktq4Hbwfn/7QN3WdHuSdFEcrYQ1QJw1VO0oY
3aMZA/U4XkcgnuuWjX1rm8r6Iy72LTRlKOpN1XTMIYpd7Iju23Ef4P48bZy0tgEM705GUXeclPoo
oPbY7DjEyY8F4AS3IOiD6A/tUl8segxE+v93folD/KO7BG/R0txCcbMOYHi2DAtw6Vbry9enP1O+
uM8JCZKNd937gck3kaOogCILECJvwufqQzI4852IvOnO4c0WotM2guHTadQ7oAsJycHrHLyq80nv
kUJ8SVJ5Cyx8XSDDp9FdmIBnO/UPwxy8VUHmxcV4E8vZ+nHjLs7A9TeXix8eV7UKvvNJKss4XYpB
x92w9MHhJo82EaLtMvFg5MuaokQI3LGcucBWbooVWpzAhIjO7cCQ4Qv1ceYSrR4aOPp8H439JtDF
NoDhxqiAVblfdcG9GqHaelfVjqz+jhr0eG11H6z+araiwRDc8GN/bDM+5zMid9kHe1GzD/PCPqvc
4bGzqQ9um8a6iS+iUeJFLBq7CcuCGni5UxHSZBkKoPvrVrb4ggkSFZODrJhYE9GgCJnjWYFoA/Qn
CHhyE9pnG8N4W6f+BAyIk+jj786bpJ3LvQqhHOO06VaPgM0UhkvLfp7HNinn+7mHYFpXflVy2Emw
4PKwuwU5tZrbcOohTXsmwmQ8KgEq77R31J2keQ/6JLU1hM3YhmvrRjrCDxU5pmA9/+G3vjvGTuD4
2Ya1Ld83UaJyRPc57qnhsaVTHsRz3U/58zKQdqtYaTmoTYgoSYfeJ12Dp6MqVSxnBL0BeicPLYOE
Z+HR8qEhfPx+fe+uF/p3/M+EjMqCOwWoHsgRhDreV970AF54iFIkofouHSYWSwe93t4qfX19RMtO
Dg2PX+nbl3nu8HoRvfpMho5jHBBoq6zutkRdbDYyHB7i9rNb+OCrGjJe7lI5JPtejOFGlshmoHXU
i3Ai3CqUfRGxI2l9+dry8YUV+Hi6PvDnCCxy2Vhu9ZTbVsvwe78JpjbCPe1IJqcTrwzaiewhUSCX
AQ1IwdUW/Na2YobzQ9yFCtKAhiNVK2WWrtV9ANDI3XWb275uuP08Cq177kBTR7A3aDKyp65CqfH6
x21LZDg8mbxs0lyyo/agNMwpMNWC9uQweiiYXh/C8vvNHjMNpuEyGBdypOFa6h2CClSiITrvN6Zg
+77x3PanxV1wCrJjjvdXnEeV89h56Y03KRNMSp2lyhbX1UdZ51PwdQI+pPzE+162G3VeiwXM7jLI
kxa91w3BIYFy8hEIw/FBQy/oY1DSrQ4m2wqtQ1/4HENyE4JJJTtShwIM3oL3MN8XLuc3pcd9to57
8X2VDcDNV4IcmRiLh2qakG/086H4OILu4Rb+apx+ZlsZdDFChNmcHeWcR7FoEC/CEeLGt21Sw4Xn
wumdTCl2VJpqoG71iO6fBOD22z5v+HASjB6rUmc85pFC96bUaLubN7PLti1kOPEy6llHTeodatkQ
KNs42Y7O3lva99Ph+u+3jGB2jvHAzVjR1Ozoa3AOMlA+3wN9N9x5lcdvqvT6pjJBW9OKhNUgsnhg
6qNqwN4XyE1Gf9sE1uPoYosONGjSOlHBMZ843ydjp15nYJjuNFIGt8W5PzClwTCyJRHBMRHuvVSL
hzd7F9z2ZDd7x8DI2FfQ6NRHxXrRxnLgxbAr2rG8qQzo/9FAxsEtlFcLVl/J4Kl19AIRI4hgXd8+
lgBkio6SaPI4iDiDY+s5Kq6Q37jzgJK97QAwW8jQHegmzciDI0VS7+Mc9fkHHvhfb/vphufmoCP1
Jp5iYdbmNDKr8sMY6vHL9a/btqXhuenS6gloq3XTDzNUXEiaHiMU3HfuBNjw9TEsi2/2jPFUZa1E
JvQInYRfkBpV9wubixvQh4jKZs9Y20VJg1QShRqj48bpDBbdpAPj4NR0t+VX/T9axWhQj1Efwq/a
ULxSLnWxW0YwkWyszxoC3rnFm51iKgeFUAlmwaNsGrL3VfRRZkP5Y/b6l25VM0IZaAu0ZDPFug0u
opBMujAdc+IfKQ38Ms71Qr3HEHwYt/BFreYwTuKqq8YhqehyrECEUMSU6tB5gsKUU9/ma75xpYbm
mNdPSecfEyeEFrwK3YDtSlUsGw5hWyH63xUSvprLAhoDyH3m0TcI1Qy/cIkYttirLf5mQifdMs8D
tJiQ4wLZ+RhEq19l2ycxracNf7D9fsOhW+F0fG569zhU0fhdZ3gDBlOYb71oLJ83u8agOuJzGrgL
blr10O7TBl2z+yYbg1v427GBTOxkO3uiLyow8flo15hD0PH1ahNpbVl9s2cs96DEJFWCzQOXilUB
qWNwVYxf3Aj0GTcFO7NfTGZp1PWApiHBoJYmRjORO9+PLPPcu9sGMFxYJ70nQmd0j1whNy+RgI5r
79bnmNk05gP+EWRzCUL1cQziZHLKD67XQmZ8+zlpM4LpwSkgt2HpYogsAZh+WZJ74oD3vA5vYkle
N5HhxJJTJppK0MOcO8wBExWo9OleCJnn37Oc1vmtxjAOZ5bVzG+DcTry0u/TTxVDSyvYVmQdbWR4
LGk9E0PJc5fTBuJPxzRJ3/KgYXc+19Nb33TIdddC/Ht9U1kSSWYrGQdkpvV8FMi4l+z8Sh/0XMw7
4Y9ffhfKKBDYS71FfWvZAGZjGSvdKhJB6B+VuzISSBQSxRh4u6Uk6ev1+VjClNlUxrLeB1OOi5as
fpoPVZYndwCUb9TibL/fyIGlBJy0XuPMx9RJ+zvoWqN4X8zz3r21cuybiqHVhJ7ieYr8I/q7xC6N
wC0NoetiN2n0r922ROvSXVwFBj8NUigAL8fU0/IL6Dnk30F/YwsCGuz++3XqO2WJZs3lqOuQP3Ie
5Ec5Jj86vsmS/a6JuWeS3aJaqJxcFeJMtfBiFoI6CZw3W93F79oYXzdsjIp3hIOhcN68uWgPM6SZ
Yqje+A/cXZyNa59tAuvQFwYgRRK5SBLrv8Cn5u39oKj3I4QgrlvXXUPdH5dKTMAwL4g1+0C06GcY
OqCiaVofAp+4cSf4bqra17pbjslYB/u0JneeD+DiMP9ijB82hl8D4HvDG/aHxk4Jrtgx+AvXtAMv
ms8u8++yaH6uNHnmQ3EXDvlDMUMXkZHnqdlqD7OZzQz8hU/03LoSAspF3++yzEH/cFXR9nsro2yL
Cs9mOTPqR4muvSpgr2OWBcUudOtu2gVOLzeM924jGmxn3OGGBXkIiszxq+MjpZsD2xHkDipT4SFh
y3Pns69KZA9CTfvr1rLMxyx0yiJ1U7SERciGhySeMxnsnXSzzvnu2cI9s87p+alXUkCJXyHPosJ/
VMHn8YdOhrA4NH6SuHlcKS2W8lDKfpm/82jU0cP1ia3e+s4uNHlyfeRb2Nw4+d+D296xqPpRBf0d
+OjvR09tvEdsQxiBIhMqIk2bFn9nY7hn2MwQu/8G0rOdGJybEthYQSNS5CpM6lRP/isB9/KOudWp
9zY11W3GX/9/EYYSjr496Kv6r02JRaEtdPPGJbnlNYJfboQBNFkTAKQX/To0wc8MQHiQz3lbWhi2
X244ezWpBnzqVL+2YGMFvV4fJ3N50zsEv9zw8WAQpUqR2HzNEtSbx5TIXZG26rbYzw0Pb6dwVX4j
+nVyh3HPif8cTFCmvL7rLQ73R42zSSlvvUG/dgAk4aZ44g0C7ETQp+cMn2qB3twUl/yN0SxWMAue
oImEVDpj4gRZSmhgZY6zqF3k5PLn9dnYvr9mTS72p9e4ldNNLHpNvczdofCv4jkfX69/3HJemOXM
sQv6PlxUte+huvCtV8gthziT7/v23+sD2H694boOkDEzQ9F5X/mL2C0RGB5jyJuHf9/2+XXYi8Xp
R0Xduqzw+53wsWlG+Vx0tN84hmz7yHDeQXkSCjxttV+4i6JK2uxkUjUxTyLvDkmSvUcH72NbjcH+
tskY/ry4Q1YsDsZrXL8/SId2R86CG13O1FGHrF3SzbWu9noUdyj0Pkzd1q3DZmTDm2ve4FHGx2qf
Q800Je3f3sw3dr9lg5q1S9ehZRHQJXrVTeg9TVJn8doBulO+2irp/+5xfueUNEkyeNoUY9dU4V9y
9jQSdT5xwrbeaeVm/HPgy0Kku6JXpNZxI5O6TXd5nRbVsMN1ofGKw1QtSKzcFhlNNkLC0ZYuao7d
lSdj1uDtk+hdmNYozGwErHfTrRzqYf/1GY2HbqOzeTgpz/1XSfYhYHD4wH1Odf25TMeNmqRlU5iZ
Mlx+We0kbX5K8/Q8L1V7aHJ2C7dlwKGJ8N85LEigsIZgx41ttA/R1e+kwCl4GzawbTrjTiMYqCBy
4pZ7n45JeheNfvG56pbpc9ENxLnN202iEQkK5saNAAyt0xCMPoUIzlPBlo1inm0Kq1UuAiO03VuZ
J3W5T1sfWxkdnHG5JF9p49927zOrwQ2As6n2snLfsPHkO+G3kSngQjLID8/ixiUyAqLoZynJUJWA
woP/IBaAEqILsV1utbNxx6lK5iXlmOP7YR58ago0vaFPHcqcZNji97EGF8PbChe8vBO6TU+dDx7d
4i4FL0HjxdBWjOSuQz68rY6h4zRII4usKxd4vAQR426Y0QHU7ASatfmNW87MLSNMTeMU9OS1jNAT
R33gImaff7t+ell2nJlblkXAdBfU0VuXesc5zf9ZP92Mw8v1z68b950gbRbACQRXhikt/FcUKBpa
xU27hMMuIqokp9tGWK8BFy7ju66bFbrirwvk9pAkqKKXOk22WjRsv9+IWBX3RoqMSnqSCghnBlEZ
kAneoiyBcGhWvjV0Hlo1Ft0pSdoKpDWuXmWhXW84XF+aNfC9t/irzS+WZi6VnBQNxd/EEVDOYkJL
kj7MGWn1DtTFpV8+1OBM2pKZsDmNWQzvdd6nPrA7P2sFjGETQFUhf2jS8i5v62MaTnGIjEoWfW76
cKM/xHLXMwvklBKPFFS2PyuGJli8du4nXR1Zyh+h7Ph5TTd4rb/RcGRbTSOsJTNhfMqL9ieZ5yNr
lo+87Y6hm7/M2VZPk223GZEt6qdwhfdkpzAD1LGXRKOF8LZeDtwg1rzNxXZQQL3rdgqS11GX01s5
O4XzosZ+VUgqIIk63/Z4NkvbVeiVA/rN0xMB0dNcOg2ufpty85ZwZRa1JUN9TYDU6BUgq0Z+Jksv
+LcOPRLhv83cEfVw3XMshjBr25RBoA8o9f4kwNaQ7XIQaKm4pMNWntOSKjMpUHjIMy8Le+cVOdTw
Uwg0XVzNvtxXc/AvSKaTHV2QzZo5MOVQztzizvhNEPBOQDDL3KsuduTXvdwnsx6z5FT5fvKcTeD9
H2Kn6sOoi/NGdk6+nwEf7ao9BLsH/VNPmZMHuNpqd63Q9s3SvVVZPbt/6bFmfRwm3P+uBM2cFFxH
ngrA9Q/lZOEhVVqN/NNEIyqqPcrdaMqEpEBXVz8inoL4/85BVUtOD3zkfv6C1pYZ7ZNJV7D0LSy4
h2gxLZHsd47osqiNHSQRo/o+mxnw2FvqLLaLtfFeTLtO1o4u8zc5sUcy/A0R9H3jyPvf6V6ebVRf
bBY3ooffKzRxJhF7VZBnzCdIcCqXxUNW77JxjpWH3lFIWx5YsvW6s03LiCVzURRBljrFiWNaiYRI
I9cvS1h+5l1xGKpp6+Vj8UizcsyWoVIKeuVvpJX30J1c85UdyqTXHdESdE1VejaB/1lmInpDu8zB
z4Eu9zX/FVT885Jtpnot3m5Wj3UJwYq00MGJVEFI/8HJOAcPoVtU9cYxZbGFyTgCrkVPeu4QnBBX
vqb+OMVjXX3G1JrYYfO3Cjvu+nLZBjJ2GXOI8mUd4DLE6w9FNuCFgvMwm/I29ru8jLNN/jHbmhnb
i1N0vomO8lec+FFM0VgUBw74Ha7Pw7apjOv3AnhG2s0ef42G+ZPbhI+4OXxkHt2wh2VXmXXjhqW5
3/tCnzSZ75dSoI27BSoE6u/zwQ+DjVEsS2QWjCvW9+kYdeREq8FBywMHW7oM3q6vkO3j6w64OMzH
1M1K/FR9QrojOoCvYI615+kNt7Pcq0y1ejm2ExHLjAWq2deJecc1KJauPvS582kM5vu02/INi6nN
mnErZ2eR4TCd6EJZHRdJL6o8ZqXuk5do9pLg/vqC2aa0LuTFgkWzznhDPX0qHeBo+/ADL+Xnwpme
0SX3sHrgoNobDW+cKDmDsOLQ+tOJtFAcrcEo8T/UJmzzMFw8qaLWmUpnOnE+Lr9CR05/kSDTQEyh
HpXspgQ+yVAZxlLOkAS47VJnKtrn0YyigtbhW0iAcQ6dsImLOtsqidj80XD3FqrsYw4R2LeID2io
mfZERB95NXwHbP7f6+a3REaTpwSqsgzcbfV0mtr+cRXkXbrqdz3SJVBMKLd0eS3HvElYknBWuyAn
997WY37N1Aloy8TCWYZ7II3ui8F986bAPzRq6xFpm5gRCHirfdYPmrxBkuoTDdi+nRiI9KundWLp
sGy4jyXemAwmYO6H9sBI9CldnHSf+NLZTSvm8Lp1LBvA5DDxZ51MvuyiE9SloUPj7NpBHqdaf8qz
LSqO94mhuecaASDxkjmqhzI6udMUr5sMcILvbpQ+j7n3BBLQfVvIpz4oIHpVVQeatBv1CNvcjGgg
MmjciwbjqrE7CEL2ivhPaSDf/HF3ffVstjFCgs5UX+a6HE9jDr6uohVxS8JbxDyRpPi9nBdxU6F3
Jwuh/HEinLB4VfzOpIhA27jF1GD79Ybzux14V5xBjqc+LQkKTlQ95Mq9RbENP9/kLdHCCUrC8vHk
ljUEuEn1DT0DX9cL5PW1t1iXrGH6Ynl0g7eRrNP+1E7igELNp7Wqq6oAFKBpu+EdlhUyaUvQZy39
FV56In47HDOgfr8iia43Mv6WkGXK3kNhjvLQFfykJn/fBPUO3dAQLVlfJTOwGHkJ7vrmBy4Ah+sr
ZpvNehG4WLEAgoyQdh/Ck+eU4A4igC1CXuGv6x+3REOyDnrxcddXRS0DV50mvz1RP/hndWweAOhL
++B/uGjbJmE49eyXZZ0lTL3lE8CFTM97j0xbUimWK5HJXcKZ4BSw6OAky8Ap9iLqu+8NuvbONHJu
4rKAXxj3d9dFq9WIzO+pbVHBR+GE72iiX65bwbY6hkuTcWiBREu7ExHzK3Gbcecl0xYb9/urQ6N1
H1+YmCoNgom26k56RJMhaVL5OOr67zpJiv31n28bwfTpdCE6yUh3Cjsovg1uJmOhAQ7zodZ1U8im
ZhsgByONV5ZBd/KmIT2MWqov4LC5CbjIgc797xJ1ukYvBa27Uyb6oIyhq9ouu1mm+p/rC/R+yKCm
4L0SxJunvOtO8LQYx+lPHjhxLus99+p7sH99WO8eQyk37GEbbt1mFxZXAXiVisjrcb7l5yZJn12F
Ycb0oQLfeCWLr84QHBuxRcL7fgyhJpFJwkhICBgofod0jzf3czneJQF/XCrvm9vfRFQMI5mnNhR0
yxH4+lMeAMLkL2hWziiQ49dN9L4LUpPJBOygUgZgcjoBuDTTp7FSrQtoWtNUGwPYnMTw8bYAk5LT
us0JvQ4fB1eyu7FpGzRlbmG8LDMw2/tqCGOrVGIApx3lI3r9cFgUyfJwfX3evQ4y1zUROUnmjF1Z
ewIMpEvdo0URzNHPbZaLUd2TKPe6Ni4m7SRl3CAfqbxDH7qD/5OjzRzXXnA9EH4MkOzuh41T/r0F
XX+QsR9ooyfiFO5wloozHYNYr/w6j17y1iztVkXovTVdxzCiPgfkrBfaJc+iW1oUTHMGOGRNXffn
9VW1fd/YFHoqu3YMx/HsL1J9ZjKagscJxCFq467ynmvi95vdCTPUQVcqtfxtoEWePUlobwLXH4Cc
TCl4T6XoBzcJKOQIkgI8R83+pmmZFdhhzHrq5/5wVh33CSgiO/8u9Vi/lau1mN4swjJW40dXHcxS
LT8FeBAOTkL+xeZMb7hzretmHAi561Q+gRrLz7Qayq+gjq9fk2VTctb289f/X8TnPAKUsY+m/sx8
nvMDmFgTcYc2EnJqVEger9vAZvp1y10M4kOhZBy6pDoj/VHfjSkWac2ez6XID7JDs2MuoWhyfSzb
hLz/jqWSiEdcROET8dBa12qU4HQORpIJcj8bQ1g8xcT6UDZVCQ8TCdIbNQZ3KpNd8dSoblNr2zaA
6erR0PcF3jtnoiIFxeGk/NRDRmNjQ60bx6wkrRvKcPQZrF5Tz7L8zKuMew+Cgg75k19XPPjIoHnw
a6L9Zle+xRpmtlbmRTWSMu/PyTSVj4wNaFYh6CPzhIw2Mna2IYwb3yDdvm2WQZ3bBLyNXHXZPfZU
tpuGTeE9y/41sT08DKnjCNKdhz5fqo+0ncb8mwgHLQ8g3qnUaehayG/HZSDQyLxxplg2gZnH5eOY
LSimVeeCFclj2QDOR1p+uu4llj1gZm4VjiU5s7I6o+PYe2zJ8KJXr8yXYdmF2SZdu20Yw/HzoB/c
Ks+qc9rTZYoBK2/DHRDVD31R/whQfL9xDxhO3+oszYBpkefWh5fPYkgfg25agMbYpHq2bTPjiG9V
2bul59ZncCp4uwEqDLGc0NMTlMVWv6htCMPtCSCWU97n9VngPsFQ9WHpK9BxUR4rPwPU/DbTG+6v
HZCmCegLnfMZ8po5qkoCXM2PbdpAYjjv3fvrw1gmYyZtcYDzXiR9ffZzkM6qFVU+jE4dgwyEbMzE
4iFmwtZv5zCXImnPMw3mH6kE6SLi11aYtE1gDQYXhxYZZw01+bpG6Ory2K/dJZZ+lh6C9CaYPyKx
mZglyGuEuRLNGfUa8AmSGnrlMdpHhw0b2BZondrFFNCv6U5FTeR5ngDzIjKJHhirNkKIbX0M355p
GDWVR7H6aqQ7B7DReKETOJiV2EKh2IYw3DqZUEMqWd6dkw40fAhQ+gDKZLKfwCqwv75NbUtkuHU+
zXUwDV1zhkIy/QIBveWIhB29ofSyGtjw6CRoqrxfVH0mFcNDoE1AIsN01U13t/16w5d9wMvdGler
M3U0e2KV5/7ViTE73/R1M/8K/Y6c9q4vzxoA2jpOep3yuI86sXVXsxwPZgIWeJcuq6K5OEP0XQMq
AprtIWrDB6rbj0ukt3JyFhubOVheCchT6bR99mX+XLlRt49ctKLctkjr3C58bIAQY6jEAlAoyAkf
NDhxAceWpL6lvoYtRAwfJn3GELFF+9xG8qidoo8hs/KzK+TnSW2yxq0x7Z0roZl6pczXETLV1Vlk
RQLgRdbGqgfRVCL84S7kwdeu3NTMsxndcGpRB/kU8qk4+6ScdyqNfpEhm59W7bPfL4PrZrGEDjMP
mw+VzLK+b585emf2s+P03gPN2rGIcz76t1QoVuMY/s3IVPTOrLGBA8V3GtSqe4kjPG4YyISuT8S2
eQ0X5wK3ANcXxTlPvdY9aIe7Qczaban79wcgZk42BQSpnNylfYaYYb1DG82HbkTW9/qvf9/YJDIu
56TyFldUTJzBNw/OERz+H/PaA5wjLYd4Gb3g5fo476UZmUvMnGzrOoszUspeqnzqoLeilmVXOYHc
pw4uBU2YFLuh8NSDLLLnrGPfro/6vtsQM1fLJ6STBBqiz+1c54dcOPSoexbtfr9zgAKdv4weUoPX
B7PZyQgElA1clFNe/RwWkEeiiNTcTVKWG1OxfX39/0UYqwrZykmS4qzTyQ92uWpAT5tQwrd6zWwD
GG7PZwBqBG/LM+hW2hrKpWipewTOw1MbZ6HNGMZJTgLXcRNWVWeOE/BeIJwgPorDQMHEEE7Rr7Lc
fEHb5mK4/SDJEhV+WpxTx5veOJsV6gtoFdmw9Puxi5hgbDwwsJMH2j0liTyhazkHcEDTQ9+M5UZC
xjIBMz+bT0NYu9AQfkpUc9Rp2sUBkjEbP99iCBN9jVJIrYqEumc50yWGvGsXfSA5+BHRXXqH5rbo
qQDIZ0stzbJYJuB6XnQ7OiIrcYfI9Bi3yeh/r6aBH6fAyf65yfX+IJ32ARiqoiI/o/oJ7CEf6VzE
fFHTRkOYbQ7r/y+cj7ayCpETHeEbdXVg7fhJFW37EM5ZvWETm8HX/1+MgJN2wgRE95RCMf0Hy6Tf
xRm6tW7K7ULH9b+fz0fcHriQ+jyIXN4DlvBNEtBuDFPR7SqBYvooRb+xd22LZfh5KlQzjclYnfMS
TD4/QQgcVqD7UEH+MhXopvjrNpsbPs68ruSzy9oncLA/5y6qxEWLgu71j9vmYBzqQKQjMQk+t3Pb
0mdInmf3pSi/djlSMNcHsNjbBGSrxdETWr7SM5l5vaBx2wcE+EigsLYFs7JMwQRhc7eiQ5pE4znv
5/AH7atxP7cte5pGdCBcn4RtiDXAXGxaNiPJimfm8iL75OPgF/lhqlG/uVHbCdcGE4xNa2/qUoB0
1/fZUDz4MEy1B/Ph8OP6DCyhMFxndjGDSjeqzMtU/JRh9CvTwYffbMOV6/5y6fjiun2+saFs9l7/
fzEQ9ILSOex6cfazZlBfJZio9D3614bq3+szsdnC8PCBDDxawC/2oh39BXUisOK7NXpKkaTa6LWy
TcHw64QCRUFTPF4Vik5P7RCwcdfQMBw3dpPt+4ZDJ3kJUfNkGs9tkZeYgidOIMC99dAODZfWwzJn
4O+fX6qWvbW0xvUpQvblPiLDuJHltMzARGa32UxmBjHnF8h/CAoRinx2n7z/4+zLmhzlmWZ/EREg
hBC32LR7n93tnhtiVlYhxA6//kvm3PSrp2VOcGtHSGipUkmVlSmcgW0kVk0daNG66idbBgE6yCSY
5OPelsdlZlskEabWNXNeCaycDuz3L7ErU3Wwm7VmBdf9rQplU/vrHeSNDUCWZkrERJMXAZUu7M+4
z5ZTCpKUfalEW68ftpVlg8V9mb+wTIhnsST0N+Ic8WeXhemM0oAl+VL0zfyFLLi8cGvqjqJN3NAl
uxif4e70CmJpzxJ61mnyIokFRVPFQL5Fpg6h2fUhmFZAM2E8hNhNp8b+ORarpIXVZscFdUsb29/g
gphmwCOUy+3SS/vnNo2fWAmy+Uz5N4g1t4A9hksk00xY+LhZ9czvnjNVtCG3CL+rArdVYc0nEcmg
/+S1/XwDCOWHros3S1gMd2S9zlb0cyVzK3Fe2IgHeWjPl0cl6+ZBBvlXr4z38HFj8XWyaWheOzns
AiHBmlRsZYInPZfM7Of1tTesjqdb91ipOFNzeklABHMCXukTz4b2wNv4fL0Dw+bSK27juIprPKAy
XCvWiIbXg+/fLXzql5t9Hawje+M/VCI96GRY8Uvh14w+9UNXJz8C1XC54V5NU7SO7E0H80hQr+di
f7XpqpmAfD6QjYibBojPb4zB1IV+TDeDbXUQlXlJFEOJ6+j2jRXZdiZRv92oZN5Crpv2rGbponSp
U9X+8gK1anVSaf2aFYv8CIDNN9DwbVHiGcInT7P4fipzZwb9+oWB7bU6JCxzDklvda+0aWmk7E7d
FQhKNvyLaYNp5s858wMkd2KcT10B5stySMNhKPag8GF/eglvv+RQw0wpjj9w5fLDnAd+d8yrhW/k
GgxLr9fuxlVtWamq0wsK31+QdMUTbiDVl7yDJup1AzH1oJm4M0Mrlnde/7zEjfKOa11G/HOMWys4
2LjkN7+vd2NYB72Al9u2Q4UjkosN4Q/1JSO+yl/LsfbSDSMxdbCO740dEtlNI16B0wvxk/aYOLl9
BC3it+tfb7AMvU5XNX6V40gFAQurXlXd/5QVUp8U8pUAnuFt8HovpiFodp4tTQea9sY6t0mbu5FE
BncAK+AMPa/rHawh338zAraOaIPAmUJ5aBx/oa3zN7PwLIEnwcc1dd8y8BDYqbhxaLOxdU2j0ex8
hhBfJ+zcfeFWD1r4hP6ZLNBfXh+JqXHNrAtHOX7qVO5LMjjLb2677X1hxVu0k4bWdVSbHSMVCfbH
7lkIn3/LBtm5hyqP6y1MgGEddPiaVI6DBG6RfpWWpGGReffgJguTCS9DPW40UWWlt0MJ5Y7rk2Uw
8f+g2ZzEC5C2Jy9tK7oQSzJGVKD4FJW8W3gd04ythvPG+tqyJkUju/RrVrPiXqC2+q6ZQYu9bwCa
bRdCAplbONkFgmTylsQ9u3fjxcZrXbb1LGGwcL3kOAGRcOW5s3VOQGL1KN14PMbBON3OzRiffG5t
vB2YlkIzcZA59qVKOvqSWQRc5zwR9iWWHYoDLdfjl+vTZThhdShbnAlnJEsKNJMss8hmAOp6I/Fu
lm54mFRycoZ4K7o2TZtm5EVPp3EYsTJMwes6+ZAfMubyk+Vl+cGpN+3dNG+avdMWcOAyltkFdOjg
YZhjaNYzvCgEAf19fdIMPeigNgWblDYJ+mfZ4hLALX/8MEyBEy60XD7u62J1B2+MREjbgk6m672Q
HBngE8jDlv4wq2qqD3m5bCX4DUui49rmEvVDy+SkqNUUZeRiNxxnRxw8CHMcfGRsTvsGo1k84HJA
raZtdgG7XxYBn80frNH7jLvcFq3Uu/Q1CK50PBspg1p5k8R52A4XQvCAXifjE4hdAQacqjxUveXd
VYnz10mIeOpaULRcH5vBm5H19zcLxX1UWKAManiOR5fcZLFgP/yALxu13KbWNR+g8mZJbCvJL2oE
gCct0+GY5506Xv/2fzijdw55Qv7340XPwDA92tV9XFrOcfRR8Uybwn1dIADzYazK7J4O+QJWj3hW
d3EPigAeq/aHnUIwOfFK9zFu8/KrM7Kv7VJBTD5IrH24HFsvWh4Dx+mX1GEvBBeLOsQpURVhhzvN
lhc3Ta3mJrKuQ536zLtn5o7OKQlcyD46PuDi+zaGjn+DAG0iwSCQXQQ6gp744i6h8mvQN11fPENg
oIPfWBmnwPC65AWVl5D7XplKWdMMR1V25KCq9HfvgFMLV6R0w4oNE+bo0X+WdC4f8vxSixwsMdzt
q+KGiyXfQgMZziIdDVfYvG+GhOL5ZQTgLvb6L0letR+LfvhUzX5yXILY3pg801i0KMH2VZl6lZNf
7BJ73k9SlFJATq/c8kem9tff33iFHs+CI59868yFPFHqDc+LFQefrq/8e8ePx30ddeCAxregcTlG
sSu+SB60R+YzeiQT3ZHNWzvQZgcUBXziqUQHbeOi9qx9jTOvPzo0Xe47EBMcE6G8jWzeezO19qXN
VMwLYTNgvSLQvrXdB75nt67tap7TbpWLBJU1RlWbnay8PrlldrNv/jWvWbgtzuYSTTv0L/OjuVdh
X27EY6bp0IKkvg9iSX0+RiWt/qppmn4L21l+7vtwzeVZNQprew8bZ7IfBUL84Ftv76tZ8/+DKLAh
BTyTYoyaNPvr98ECoGCx4xTEWuqAgrRHXXCLgq5oQkWXnX4sndvrE/Kex1kb1lxajyo7wptkipLy
lvfiQLNfnoDq5aVKZHS9i/dCrLULLfYpgUGB1jm+XVrqSMd7Z37N/bue7IHIru1rtro0fr7kBO3H
Ob9x83HF2B9RtLXjFFub18xTFipzvdFf92NwEPV04oG3saoGN6ZjBkDI5whO/CGa+O8i/U3YH+Z0
G59tWljNRGcIFcwjqIujznrycKSDye6YzR9BFx6iTGvDDxhsVedrh4p32gclGSK79SNZY0mbcdlr
T5qt1v3gx6rECGhd0I+ka8cTeMPHLVoCw+Tr+IApRZFx4DlDVNPlwMDCD8Wx4+y5G7veMP86OKBM
md8TZxwjJR+G+OviIB2nngS/n4OtZJypC812awYGTq/HCKr6U1GepgClBXQJ5846uNVGSto0S5rx
UuYTMBLYAyIE3PW8g0hPLHeP1z2DqfH19zcxgjMseTErb4x6nj6ByOpUlPxu5PWGeRkcj69Zbj4y
IlmC3RlATWYiw73ryxCWDPmVdN/Z7WtnbFrViT+4WOXMvi+CJHSyfiM+M82NZr9e4BTNKOcxgsIl
b79783e+RZprsFqdlB2J7cAWat03HWrQoW75e99y6gYrik40DHulz++6/k8eQLBxI+AzfLKe9+el
P8WspGOUL+Cov4m3BIANW0RnYacNTBRKHEO0+D+C/LGaf6bVn2E67ZoQnTA8IGBiIAIn0zJOR8hm
HGzuQ3dlT+kDTiam2aY1gekvx90tmpET/Oi6nR8mpTP9uv7xhinXOeGVU6SWGjtswJHi5CAvoBnc
t5p6HgjH9QzaTFgNCDmPdcCO3pR8vP7VBrPRU0DU5QAku+MQzSDuRz2iqx776ef1tg0zorO3ztRn
0PJYTZIPT60nfuA6tuGqDJ+t4ypo2owTpEmGaGieQJ4epsFjLF+uf7ap7XU4b7xs49YpeAhgOxRo
Jd6Xx6HnR95tEZAaZkVHVIDTJes8heYd/zblz3WyEZmaPltzgDNH7RZFui3yy/SbU/JIDNWjpPnG
wWb6bO2aQcpUxmy1fIclj74ajijC/nF9wk1Na35whjLRNAYLmsYdgHgxchVbIliGSdGBEjVUOd2m
zrCWyXTsnfYnW5a7YKIbNK+m5teXljdbRfYBeEmYM0aEvnbOD0H/9HkQXp+Vf0xl+lMb3JUOj6AC
Aq9LF1u/Z8FsVBNa57zmJCx996Gf8Qu4ru6yVr5Cuy49BOPC7lEu6IdM2B8qhVqfSeYbZ6thgXQc
hb/mU4PJHqO6bqIEkuOt5d5cH6VpBtff38yglS35MKxrn/vtDWHqKAoJQUx/34mic5RDrqiqaDmM
UUvyb/4MFfOg8F9lCwmU699vmhotoIkZNLQHipDMt3/7XXYYui2hdNPMaPasiCUCbw1oBjydLfEx
SarQyzfcvuEc12ESwZL4rCKw5sAN7u2xPOHN6AQ4+WM5xjuwEdi+ek7e9lTMhYPDfGY3Q/2lGP7u
mnGdTHsJiDW5A9p1glNf/ATR576l1NPwXj73FnfRsN3cNNmHXm7EvIa51qln6ETyis/wQT51rLCh
uA5MLfvOoStxS3OyVY5j2C96+n3yKyTeULUbdeQcFw9r8TxV+45EnUjG8SovsDvENs3gHoXwIjy2
P8WbAbbp07UDIGNQ1iNtL34hd9CEBRW/QKE4hp4i+75fT7kHPWrH3PVJJVBPrK7CJYhIt2FKq69/
x03r6XZftYVVMDhH15lunB76Q5zEBwAb+zAWw83QZ69DzvPo+u43bCY92+4NfisJtOoi0CQLGU5e
rqZQQenhDtmV6SaI+73RuM4iU4y2gzxHO0Yp5K08EpxaCp3roNwYicFz6lzfc+N6ruMhGoeCwA3Q
klMoE+vn9Vkytb3+/uZUmRVyh+W63oBKVe0LKb5db9ewUXVmbygoppO/Xl95b93PE1CwfEgOQ1r9
3te+5vOhUdW2ZIadDTwDqX51Zrw5+JJtvNKbpkWL4STpgk4yTMtYyQjhc9jazs31Lzc1rZlww8AT
21houuj9EAyiYd82+/yynjsHnfrgDS2CLIfPoWrGI0jP9wU2Omd3MfIyES7CAwlETjQOMzki+icb
1zaDreq5cp83I+0HhulOxseRFSeezic2OMfBTrZCs+B976NTvljd4CiUEyNpwZ9cAtYM91eT3jf+
2XEBQh4f7K0j4N18Oc5zPV8O+NvS0GJK/qRpWh0DsCu0q/zqWANXVKHk5jYvQDhSS3IYYlKekPDY
Kn0y7C09YQ4WKEoqG2NUzQ2rPpc7H6N0+eeYdXXpM7RLWX6gTn07VeR43RwMjkJPk8+2jXq5GBvL
bW7H4LEZfzl862Jgmg7NipE2KVkS9HBCPhLoQ1arsHDaL9c/3CDJ7BPNkHNwR6oR6uFR01u/iHQP
0BUI27770bHp6MX9YWxAuQAS0Q5XTdp0qJLutySFDAajJ8DnAknDSqFvL05uue9+LJCd6OLiViz+
xi3ZMHl6DjzoVR4rhoVRYjyVxA69fovV2tS0/7+HTufby1SmcN4gmGZ4k3CzbJ+b0tPc3cDJVMy4
Cljtp7gFpGsjRDfN97p73xyTRU4hMbxgJ3XD8g0cdB8hRQfdppy3++IunYS7pWUbxwLRSrbcEu+j
7d82yca3GyzM0S5efo0rR8Uz8SuQAbuXBJ0ogACOYmA7/c4/E3kzPaMq+tJat6NvpSee56CT2UI0
mr5es2HmuYWbZrCgIRGQmXvmNuqavI2I1LSsmgmnsVS+J7GsTv6tC+7H8Ws6g4tliw7WsM91jpcq
ILmwYwRusXxore8+3fhsw5zo1C4qAIAtgJ+PMkA726Q5xKkIy63nMcOk6IwuthPbCrLRuAKwn4H1
zXPdsBrKg7tPAdjXebUTu2+TuYH1j84TRWajsrfoXEzzrVmp107WXFC0DGdYK7FE6QxCyuvu3jTn
a59vtnjatIhpO8wKiHXCob6tspc53XijNX23ZqFgZrH7eT1J6uaOikfm7PxmLUj28NCZ+RbsHQq/
Vv5hVp/SLadi+mTNLMU4p32Sxl0UW0seDl16oa69lWE27UDNLAORpC62IO5TbpKHbCqTm9hhK92B
V4Q9bbYK999fU6azs+SkBcScZ30UtDV0jeq7ASQK9WzvOkGZzs9SQXDCnjK/i6TX34Fu8GC1za5z
jumULEi55/M8YIaI5T84aRwhvbyjXgA7REdAFSllGYuTPopHAKPB+DdkW+pF728apmOfprZwMSPY
5zHoI8FwDyYcq6m3+M8NARnT4U7QEKp7CC7BLTpWFy5l5j2mfJAfq2B+msExdyDp+K2rHe8oR+Yd
5ACawXy2CWp5ln0CeUyHRgXFhOpwH7e7eXbrh7qbnEttUWcjtWDYsHpeTlA5jm1R9RGfvnH7QSTP
1bBv2fU8kbeQHgzyoo8m6+vsnonz7brffP/axfTK22lpM0VQ9B8F07PqPyv+MQUOnrYqdOhzJV7i
fgtOY5oczYvivUXNbotLir3czfSFNpcy26JdMbWteVIUY+VzsM6OWL4HpRNO9e+631PZu1qc1ngT
gyVvZLKPvKUJ/WA6lJtNG75bZzsfx8ZqVLe+CIzea9nOt3mG1ylIgl5fXJNBa46aN54nBx/N+/EH
GrBDMu3TSmY65K0YhhoF1XAVQb0sUQWHdAxaMe3zzDroLUgKp25jHIy9cyfjJ3fY2a52sbEnWjtN
xrsobYpDltWHeFcBPjaJjnVrPVq6fg/T93j84uD1C+WTweX6Mhp2iY5za0sFh4jysGiZE3CfP1fO
bdDvy84wHeXWQiBApSQFFG2lJ/eLi5eIo0tTb+MoXOf2v6/KTIe6BVbZOI2FPQgQxx8u5uUkZkIP
pe97ES+Wr3PrqY2u+Ptd6UXykJnPgzLGGjTVB+VcYu9j47+27l+vtw++2PDx7wc/TC+UT60aN50a
3mBI7JNFpsjFW5vqxY1qpn3rred6e9HULk0Qyw7qE4//cAgL5Rt53vc8AmpF9Mtm2/a5CLK6f6aW
454Gv7/8g5df36emxjVHSfO8nRM+kRcQYH0QqPQ9Va3cyeqj04kWwANaYkZNgT1Y2YPg/se+ltZG
Zsv05ZqjLBIhJ4Eilpe2g8hlMjbNYw75743W37NfTLp+z8xAZ8ESGXhPyVRW8m8SeAV3boI2c4r5
ZioalJ7tcPhrT6tlvLkFdbzIRB3E7g97Kb1bL01RMQfENh7Wdq2wfveMUdjRyLYkL4XtTd9Vvpak
OJMltr7/PeNav3/9/c339xz6NTJAvarkiZ3dimTs3Ig5y9LddZZf5Md05Mm0czDrcr3pLEN2CzQN
lfVN1IzMkV3W03IbkLrYejt996V5Hc663d700OetRxY2zU8t4L2/slECmB+26UxmUI9AIHg4qCxA
VQzv+HqTUjUPAutYgIMhHw9Dlftb6QHTDtRirziYlaTj4LyIpirzI3QO+vup7LzxEMSMbFyTTYun
mX8/UtFlmNNHXkEiOMnGFJkIUECFnaBeGuLitiuTsk6sdr1tbTGxYA6clywQ1H+kObhjonkalj0P
lWsHmkOg3C1TkZfWmXRVOx1jC7STuapj++a6Ib27IOAdXcPxNzsjSeosHStaXCA2bj20BLKkXeNb
ETjR6o3T0NSF5gsosxuUxCO1zZnDn2y3YpAMjLupD5tl7r3j9YG86zkxEC2kKnswMBMPYUPcU+Be
wOoVWS6Udfe1rvkD25I2wsymQD0rXuog976AOhUQnq0XBtPXay6AZIELKJjEPnIoHx/YULr5KRl7
S93uG4DmATiRhMbUlffUGd3HTFL5+f+j3HddSj22Yph8zazBJFmzNuMo5aKVvPFq6Mf4oquieCDy
KFU5PYLXloYB2aI+Me0pzcST3AsKNkzxN7vvmuyhr4WXhbMLxp1PFqQ6so1lN3WjmbeMyyxO3VaC
qceX320wLzwlnXAfk8SJf1xfGFMXmoHnCKWxGFN+sRJaf5W9X56SxF5EmDdbsda7/hD0v5qNc2Wx
WjlZeckmMOTOAqwkdlupo4IfLiEQv8/O9cvSbKusoVSVl3ZBdWxTiuqY8fK1X5y9PWg2PhZ+wYWq
80vZzdYhXorPLuHssIzF112LoV+eOPV4Bzh9fnEyTvv7hRWdPEAUXMYRA7Bu2nC6pgXRrL2AQEbp
dEzeg25vfEhqMUWsn/lDDMKVSLFq4xw0bC39RoXjvW4zFuQXYtvVnehzOxqWZrhNnG4rGDaNRDN8
K5+dAhis4sK9VXS2LuID0IfyaA/u36BpthC+ppFo5k7I4k/psJQXnmdkgPuFezzUtlc+1HZpfb6+
+AYfrJcSIUub2ROJUedNButuZv2XlvB0I7lmalwzc0IJSN2txn9M5rrp6jDJe3Cltla5OFvOytCF
Xk4kIHXWJ1aHMypoOzcsu8ZDMnvx2q3HLYOX1wuKUMgPxSWyiGfqLuCV5R+zXD7IMb2VZfxKhSVD
14HK467V8DVbLyjI2Ka6Fc+k7DiosJPkg6voFs2UYUPpnKNTZzkUYmviEixld5uVffZIeueFO/XP
659v6mD9/U1cVVnLMlrDJC6Onb7UYrHCf2EVXqq2ZC3ee8/AmavXFpGB53hjoOICAspT04NDk9fd
XW5/HRGINmm3BeI09aOZeDeKKqgrKS64G0w/UNXID3lRDodyQkUGZBKR6WrTPfmKdVCaoXPbSSQ4
wsWlgbQjZFhyx/qTFbm14XhNq6Kd50CC+S4NMGfUGr+JYiqPk118biC9dry+7KbJ0szcnnt3Cmjj
/uANSJTAtvnYZLY8lI5qD0HyVY351mPw+3c60N5rp7ryc2L3lMZn5ULwBQzMEiJCpXDnm1EmQQhC
Av9Xk+feHKK2JS/CHBTdQBNlWyGYwd3ohUuz5fVVvCT980x4H43d4H5wvGUPLhAbQS9ckszLRZJY
4rJQUYV+2WWhhXtE2HtOsOFhDJtBT5K0Mdil/Sbun1lPx8Ps2R/sxE9uK863VJ5MU6Q5AWAPm7Zh
eXWRoFr6JB3vYaRDcr6+1UyNr7+/8TC0DKyutJLimcx2gnuu6EfHbULpMGhV7etCM30/y+20Srm4
9KAa+5Pmgt2DWHBLi/If3PCdWwPTjD3m9TKWvrJ/gNLYlUeLNMivhcHAF8ASwX5A5aVLM9mCzEsW
lSRhnWY9i3LhJcOxB4dYk96wRsWjf6dAZluMj3jlo95fETQUCP/SGZv0JSPE9T6pGhrmn3yrIeom
yNvxw5i31Rx2iZUn3mlAcFcuJ+zjxS6Rb7TdojiWA1jtFUSdK9DjhhLQWgKkXNVBmOVXwrii6XHf
LGtOScwtUJ5pIC5zh9cfj7VzJHr38/XGDQGa/kqcWQMonFPgXiXn9YHkIIw+gI0pCcvajk+o5tl8
MjOYk/5YHJfC6wLINp1nl31FMIJSQDXcWInaYsox+FadO3XmVkpk3pavSSLmA0uFdTM6RZ3hQWcJ
DpnD2l94Dk823koNE/efWqG5DpLazuVZDd4fsEp/j4eyTQ4ofnqyOjvfimwNVqwXAkmv9auZqeIs
CBDtYz0z5AyhzXJ99U2taw7IXnwvQBVAeR5n+P4ikNN3Czxv3663bloQzQPZpe0ysBfJM60mKxR2
+zPOAudniwKhaLXYo19T8ut6X6aRaK6IDWS2umARl2Qaex9vhoNYKaDbeecrlac5IwJPE8SOm58p
XxgIHBDIxhDGCoN5c0uZLEQz9CzvnCx3q+DxH7cOeHaeeQbgrwUw3MZ6m3rQwg9acqLoZIuL58/9
jZ975JbKajgMEvSXuxZCr5zt/c5fgiELHoskviUDLqwlg5jX9cYNO+o/tbM4evHQktRnssoiFsr7
bKNoawrjQlqHBbn1A7CV6RZ8yLCn9GpaBQBGWrDWfmKeHdufCaiG54hb1rCHdwRBjF6wNYu6ZF3T
1+fMcj6Ao6yUkHos47BS46dy8PYlENCPZuYJ1DG4Fbv8Uabt8nFsucxC3463IB+GXaWXcaG4lnQQ
qJVnght9NEJsoLBzPO4I+v36spsWQjduR85IXjbFGTxrFQ/HnhEFpY94643N1L5u26pZ4nHKirOC
NMrHWZWZf8gbKJBvbFvTBGmGDbUbt6xpgOKSzobA7ggwlGhxaSnhEvfNkG7YdZo6nY2a7LFF0tGu
RuvVrQZ346wzzI9ezNUmhSUad41AfDeuQx/E6l1IADaJdn29XtAlZWZ7Q9zkZ04DXB/VBOXTwzyh
rHZf+6s7eRMK+yVp5WI54uLO6hez3QC88eVGhY8hDtBrtuIymS1o5MozFG/UbeJZd1AFkJGzuM9s
kyjLsIH0yi1OrWL0bFGd1cjFlz5dik+UQtd2GPjvfVO0Lv2bKaIDm0Fgm1TI8yge0bysn4exUKfr
rRtehvQqLt7XeJl1SvqUeWlmhSTpeHCP35bqGM9gcWhvHJCJQNPcG5vxlYDa294lbmcHOnkqDUZO
k3qSl0TgwbkjwY1Mp+HYMXAxW3yTrM60QpqJs7ZtBMhi6JMdkPLVbtgdV0v9uxk331lMRqiZeMxk
MDeBnZ4pXleCQ9G30/ToUhGX+1JAetVXL4IOPFIDPUMyr6dRUaQBP0jebKWYDFOkl37NCQORV+fL
S2bhPj3OOK2VW1l3S5xtIWUNxqjXf2VFYkFuSqVniH3akRrAV0s8u33yUZ1f0XyLwN+wFHoJGLQ9
V9kVNz0nrK3ulevZ90GFyPa6sZjmaf39jSnOkL6xqpG5TxAbcT/wYQQnhh3MZViV1Ua0bIij9Pqu
1lk80JsM8jJ66fRB+UTd2WOtbmXcyu+WXXz1GmBarw/HYPt6zRcnhZp5PgSPhMuHNShUtQSdgrIO
gK+k4WT1X3wHFATXezMtjXaUj/lUxJV0srMCKGG+VXibHH/kQRwUO2BViNl0zlOSVJ5oGXPORRD8
RrzwGV5+eQJz5Nlnm/vYNArN1iktuqbzEnoWvMtv/8WEgKBtiVQarOQ/RV/gtBJ+YMuL9GvoizBK
/zijWk6Bw8kjof3GyWjYx3rhF1MxuH7tuLq0ngv4WQ1ITmQJMZ1jVfFi341GJzxtLQIeZJV751ZI
AYXHtHWmIxzYkEZuaVGxzzfq9WCF74PV23O8Mw6wFvSttXPKl2WLZcxgjo5m8SRQApM1y7Mch+q+
h+zBR6bq84gUwWvGnfbJWbItdLNp8dct98a7JMx3VZwP6b0NEoCIN0H9BODV8pFMcf5dxAP/tssQ
dQBf0s8Q0hCtPCPLWPEosVnZHhhE4pLj9Q5M20uz9ETARYLbzzmDQbQ7jAKC5kj5F4fA22QpN5ih
DuUDAZmqWm9xz3KheD2nHG/anxZAU7qd20qz89lRIJ4kvXfm82RfcBrmQ4j8/Ew2fK9hjnRAX1Lw
ieKt0zvPYywge7zMATRtukBNUT6P87zPCHU0H4HSDFjK8/ocQ9jmMDuluoF+82e33ydRDLFVLYIv
PHsWsoCFzHSGhnqFsg8++NOX2Bb5YZq4s7GpDNah4/qkG2RT3ZT1/4NC9Ey+guJ/ua0kSnLHoni9
vnVNvWj2zkur8UjJPTy6FsUvkcOljLmf/+2zhhzyfidaQUf1oclxqUrinGGL3Yqp70LVOskhz6FS
cX0kpg32n5s5eO5rL8BDfDx5h5zac9gW/m8wHfy93oHBBHWJcFlMgZdB3uTckj54ZNUovqSeQlnO
9eZN36+F7QKcCfnQyfrSZmnyRDI63VV1Iz5A9GArs2/qQrPx1rPiRs4FO89WW3xnQ8JOwipzEYLy
fktf9/0NBfDl/zr1LKD9PKdTdUmgBPgS5Db9KsEWFoLmZfzpwlFu3OPeHwvXK9HipnTAHt/bZxvg
mgMpveITBw1CFwOccn1B3l9vrsP0wGTrU5DZ4i3J84LySPLSEfdWjveHDV9l6mCdwjfn3+jL1s6C
ubowvGjMDyjcXUX2Mk8UL/tGsM7dmw6AAgK9WlCyM5vB2BAnlnfK+32aQjbXa9OEE8im5ZDra1Gx
f8wmNd+Uq4zU9W837SPNnG0heZ/Yor7IbCTPGbfFh5KA+MyGKF1YTdWn6928W2HHMAryv3PEKpf5
SEXXFzuofmXx+HGcxN1YTPGRl/KjreYfY1nYRyhsnBSAHTxIv/s5/r3evWmUmtHPrpf044Lbz2xP
8w3Kax6Zp4Z7PFLcgNd6X3KX6wLh49Ag45rW2f2qMYXqtLskhkVeH4FhE+uIPZCFLJnMeH3JXfoX
fEddZJHNJIGp8fUi92YD07ayZvBnyXOftH4SohQGxueAeuf3vo/XzvJ2EO7CvcY7jxBpvOGLNZ98
p7/sa1wz79knftlQXp5pascfsmYRTxNnX/c1rpk2hIdnJplVX/6hXAJoqIcu5VsYX4Nz1eF4bPFJ
O6m0uqjOxfFgpZUbrnLpLMxIIDd2jsn09DIngbQCuOtFcR6dpmJexGqkNR7HAUqvt2PpsXoJkdb3
WhACtKjv8cM4r6w4Au6tzR+Tpq3sz0OZptaXcR6KrVjeYJE61MLOQRSbOjaSaw3zHuKuL6wbkrlD
/TqVJG4/TRLp6Y0ZWLfZf1EFVKdbQeVYEaMUufjlWiOg2hkQPxDK8CU4Fgfkqw6W3+Dtk7BkX4xE
9et20IIoFJJXxS8kiFHi3kxL6JZkAT2Eu2/+qH7VTgBKhZ4k815t7M6nskl8SGMGzUyPdIBayqGE
/rDaQCq+v02pfuPmWTz4hYPhMGyJcBjZ7zmjxYER8XmPlVH9rg1RVD+dmJv/UijCVdCnb+Lp6GYy
2bIB0wg0M65rC5xWKWGvLgYDItH+yxgk6sSHZu+Sr671rQsFly0IE9zil0zi3+L/OLuS5khxbvuL
iBCTgC05OZ3lrtll90bR5XIxCCEmIeDXv0N/G7fKSl7kzuEFSg1Xuro6g4SDL3X8v5H63WTTTALz
du0xXi015cVLVqtQnmQVBvld1PB+i+D0/iEQ/Lt9vOmBH7d8oSSrXgibyb1TSGR6iyw3SkPvx3tg
XqyztkEVIpurF4mF+XnGU15aCOCgGprlp7Yvt8Szbb0wcm8IYtbAoVXBs1irT/s+U648wzJN3pbs
BeYF23OzLF/CvHzx2i471IFsIFY+wwHjeihYVqp5sQ5l3U0xFMufmd/HX9qh8uo0n2L9txpnFISv
N7JeEt7ZEM27NXVbP1oF1886r77pmZ57l+0Il59aDe7iAKmc/qGGVfD11ixTYt6wnbqLoGww5y/I
AEidFvBFzNMi1ls8H8vSIkZwCycZwtENqhdv9vq/wEf+Ek94aVh1/n6WzkgOt3XDiPBS+3iGEa7/
zAkkwbo5me7VkN3C/6YkIEYejo1v8ita8hcIjsFnvJ96aItmRXWLGNL6fe+/+1NGogLgVpiI+SPO
QTmqI2p1ICxVmy7mllPWJL4JhetJJXL/LJfln2wKv2RefWLxclKxu/OTeKOAZpttI8AVHt0UxArz
F+biYTREMgnLZvqIF9jhDHj4Rs3//TXrm9frYOmkAHQifM763hE7pr2AnqahxwX1ltWE7v93PtrK
USgAu9VzF/XZ2Z+k95KwPN/Sc3x/G/HNS3U8z+FcIfKQ52A2ZAPDrhqeV0vMig2EwPpD/9xDfFPs
JWZeXkWVU77QcWT+vqfAszouzr8clotxLN1zKMNw3sdFsJGGvL/AfFMDhuBtTGvgWs8ej75lRV6e
Z4CrUaWj7HkM8EuWyG9u0DRZ4QFGsLuSVtIJcBjCOp30cF0MmzwdahVvHIe29WWEexJ3FY1aLl7c
Mms/Mj5C5pQq2W6UG22fN6KdonZK86qtXtymcsd9lRRIr2uHtzfBK3xTHGQE/oGrEqcsz0tMQ075
78Zr243Bty1eI8QhZxePIij4S1iFcAQZOPK0HTyhg+CLN05bU/D+RuKbN2oaTTzyFI2efQ1Kt7tL
5kVqnmKiW0CZeL64ASCMS0OyZCNkLLNi8jOyRSnSKxqeNXP6e1oR2IZW1Uzj/fU9xTJupvFL0s4c
m0mfvZCeyLsqrqpPMovL3+DGbSWJtiaMhTV2dTzO7pK/lKTt288KHorqjmXxCEA080p/Pl3vimWo
TOZg7fpL62lZvJQwuQTWOhna9kRRq9miZdgaWDeZN9mu7AcZUyhrvrR4B21SEg76CK4U29KMtQyU
yRvsoqSO8IQknqcicM4h3g/bXZDVzWOMp8qNwub7aZxviq+oQuQRqSb+HAxdcr9u9IGndi3khw/S
95Ndn0//QEUArq5b5se2UVv//2bUgmacepcCZTZ3gD9VMW7MCdD5tz3t+malgndzuMxkQYIyhN+6
9VLAkvL4/7hE2WLeWL6R64ZDOUmIoEPhftfV4Y8o6ZofFe/CXQ2ppuP11WubfKPciKRnqvUciGcf
VsE4D72LGDTdFXrZig/LWRgbWyScInjUdchPEhQw6sMQzv0dHVh4lrWkOu29YUqh0uBtxb1l4v9g
Eubu6GbtlL14fg04lxsP59FvVb2xkm2fN7IhD+d4rWRPn4PJLT9mqw25IxO9vz4dtq8bsR5Q3S8y
ZP4Zuhrx976HwujAqiVKb/v8utjeBEVctZPsG4+exQpT7gHVh3PplsyAZSlF6//ffDzwayTWTdiU
uC7n7j3olkAoH2oA5mDfVCOnv7UhY832w0zKpC3qF4Bg/ylYmzwmHv3m5/omV2viR8aS7YiTKwWn
6RewhuIT5KAhl0rosMOTa3/qa36LlCdSN5MFp3EHAcpoiJ9p4+LhmEEOJh0hMcY2ptuyh5gst07W
EfFyRp+9SHWXGSTqlGVztheqq/el7raQApaZN/luIAJXQQVpnudFePmpH/m3kXglpPbh8nzTwjVr
sCyqAigBdKAbq1FK5NSsmZv9gOfddqvCbQk9UxuQhFnECqnCM3Vn+QECwvWQdmxYtugs/9aP3rmG
mCKBRTPWPt4r6BkSNstD0AxQ4ZC5hneSLh3u7/JCuy14R0sD7mjnVasVYRYd82hAwb2MBWBK1wfT
tiyMjJ57Qxyjf+6DLvBQGutyOUHRqt4tIvnlNIrdlnmbDLnez5fOLTl9nkStptSlyvnZdaTcSL1t
82XsAk6oEfnBUL9o5UnIsyZTQdXf/YKSx1a5xraujX1AOTxaPBrUL3UTXWoQcPd1HWPYIgpG5/W5
sPTCJJ61dMZkFHN4ZqTuDv0AoBD0bMXG6W6ZaZN15s29yJVEB2jgfkS20p5a3bcAwET1vRcqFW/k
wJaBMvlmY84dFB/8+mWanWYnqDueVU3kPpsLd4vKbRuptY9vjpcMLyGAMIfhc1OrUe9dXuaQ2EQC
8+W2mVj79ub7vd+UeVZ28bNmDdnHLrDgO0fOrr+ROFhSYNN7igo1yWBcUBMog/670PXU/QN3Fqp3
IdgEeh9HUGndtUQ6c7oseIn52JR1pG6CLsBL5b+9AyDYceYAWZfyI/4divfFdCpHVyQbK82S5ZkM
NIXNq9A1Cc9Z0I47FWTDt7YSX3qcnfsygX6dw5xkqyhsW9ZG6IMN45Jlcdah7HW6vpEXGe8OQGF9
cKpNyqZtwRnR3xeqHOtkvQNH8z8C97mdm03lRsRYumAy0SpR+iV8zuJnvwzJAdLjwSHHNgkclx72
feuqjb3eMi8mKS0G8VMETiVf+mn5hwnBDsSDEMUwimg/O0w8+APwGtcjyLILmJQ0UJ5F79AAG37f
5KeKtP6pGgK5r7zN1zHLnJiktAaFCTHqOnyeKx81jyrvinvUKuotAI6tC+Ym4AQclr0RfYYB4dcs
cP+uR283LOTGBNxko7Xd6GRFmNBn2BivNHCJC1AY33Yims5iEDbuQjEtwTPgxvJIiYbiwDDOt51U
fxiKQUUsDko89+gEIAkILwZMfGIt43yj5mQp05quYnk4cCXnkD67pfhFgaC802N5YAMErNQICSPm
pUE53NodI7rrqVcg/rryBdwIvLTrJvCdT8IlI/91PRosS9XkpXFS89mrmv/VgKWsUZtvkCffxr32
TVoa0L59IcBgfg5XniZqgZkj9512ghsHyLQWU3WYdWXsyxeCpZrWUle/BDTqnm8bHeM0F1W2ACeL
m+i/1P6ZgYWbcLEl9mPZXU1K2jgQ4dVMYdcTwDKMyRCkAVxtPzO5XuB6Jp5u68U6929yBnjPAz0H
CvyZg1ScttPk3U1tchve1zeJae3IMihaR+HZI809r7t2Hy/qM+QbHpJ28DbSEttQef/tQqCEM/VJ
DxWKAKxlAvB9yvr8F4PRyc5twg2SrGVf9Y0Tm9COSXdyo3Nfzt8JOPYpm9qHJB/C23Yn3whn5raC
i2aMzijL/J6T3E+h2vp40yyb3DNZsG6qRc9+qAXveEWbQ6Cqg3fI9+uft4yNST3DE5bKQ0+zH1Oc
5591PJGjFw5DleLWvny+3oZlMzK5ZyIPPCkdHZ+zRtagpOd0yg5uD8GL69+39WFdXW8CIViKnDUe
IMNFGfz4d36FyH6VqigO1xuwLFNvbfhNA0XDdRbFeFET2VrHF2NWJRdfYITgAebV4V9uQRK+cXO1
9cYI6xYkaLiKSu+BtkWbehP9m9KFnfJkM+ps82Gk40Hve0WRxfGZQ+V852GzSt1ovO3FznQbUwAC
ho6ssqfcC6t91c0+lMK9MN7aMmzDYwQzyL1lQ2QcXnpFyJG2Hr+PW5rt8ci6lYfZxscIZy8PilbC
/PBB0REzMPQuZLadeWMxWTpggt76OFwCwMK9B3QAcnaggS2fFMi9K1vD3eIY2RoxCsUyK91sTpbo
LJt1TxVJfVpcXaQD8LH760FhGSUT7SaXISyTQjs/dOmyjxDDJR8aUGKPt33diOlexZwlBXN+IOEG
EVZGF9Qowo1c1TY66//fxHPGgdyaFxqd41Xap5BtkRYs+Na5N1KSfdNsTHYOH0WP/Kvo3I/My9oU
zwBbcj62kTfil3qelwuOo7mHzSFN5VjPenf7o76JcKt5KSAxrZwf3ViIkyrK9gjY69frE/svde+d
SqSJcCsU6vOiCCCly+DFNCUPEt5MJ0ajT7oU8sg88exNdbyjjB6niJwGncsUtgDufslgUzS5Y31o
RLeR99uWghHrpOcAoI+5+JVwx0txZkynSMPSyik2EYmWJkwkXB/7QTM1Cf81l6UbpO0w/kUjqL1C
2y7cutpZTigTDleEQxQXXSZ+AfcDxTrts0ecTPGeBYv/xc23YN62ZtaL/pvAEZAb5/CaoGewdh4g
fHEg8eikWcOeFwcvaddXiK0RI/SZiLqwy+vmpY8YpJcoBbeNK6JTxwHRIe+GZUtT3RJIJiIOXJRy
GpYxuHgEuaAAriFdBDKg6/34F3L6zko3WWbMwzHYN8Q/ByyKyociIaGX7dooHgpsOInO6aNHsraQ
ly6b2+6SJTWb81TyCNCKfRUHYvxJ20RUc0ogl0CSA+PhSDcC0dZ5YxfJoypUsS/Yr7LkkC7RqlLP
0VJuqYDZPm+k9irqg0ZyFVwEFGq6vcqnzk0zx7tNh9Q3YXStBLiGQDjjEkdOXNcp79Qiv/WqgtZx
uvA58Tem8f2OEFPSgHZwKZazal8lPMwOkP7nO+46W5h729eNo4gOTrPEXSZfi9gpD4HHXfB05YLC
7PVFaPv++v83ERtPNVkyEBVeZZ388oLMT0NZbd10bR83llBLko65+TDfFxXvU144j+0q/HX9l7+/
bRIzkWxIjMU4ePXrApH9HSkcsuO6epkrvoVFt/18I5UcekitVUvQvoL/Ke9WUewup7dphhCTTJG5
MdzR27F+LSaIjKoEGZiDc/W2aTWTSKX0RKC42L66Ca1/TmWN8ravNmGRlpExWRO6pCUpu65+zevi
u8ordend8ianFhg/GIfIPPl9BNmD4TXyCy+NFJenZOicG0fGPD0IKB9zHrWvsxu+6iG4bwuxUTZ6
v5xNTDGC1mnnSM1J+yoy+ayC5j4j+V1Pxs+RbD5xp7i7vvBtzRghS2qIUGNjbl/bJcyg1hj84NXw
hCpGngZ8/DyG5eF6Q7ZZNsN3UeE06spbD6PilwasCCq3owbT/rbvG0dAnGdZ5OCieeR+1x/jcCBH
v3C3tDpsv96IXk90KonmqHmVU0EuXV+JB5kHW+Uv29eNvHAqUIIKVVi9JmRpQOahqoZUcDlsMdAt
3zeTQsUjeGfjxQ/WUFCIfRBE0/6STwm/qebyh40QW5p4bCSLjgVcGA4ULP2TU21Rzy0r1ORFaLqs
+LbZu9A6+iaK6siK8a7g3U8aubtGk9NN68ckRJRuBWZT4/SvUJ3jRarhilTu5CxuMtejcIgxDt84
wP1P1u18P8/BKx+iX262WRO0qEz/4Rwko3FcvBC/Phzl3wPEln5yyA4c6CBZGofhcikHWp2o888I
tufRL7ONaqdtZRlR7VYTi7IwbF+TyPGOLHDw7Nqp79enZN1F/0xpiUmPkGG+RImg/BXiwtlhcsEL
AyHKu8Bb96OblFvQAcvZbyZ3XhcHI48KHG9CBgdPBK9tOJf7PsEzzPWO2Fow4ttBkXMa+Ii9PO5l
uYs6Z7pPltXVNCobtVHKexd1E8IiKPlv9lXOS1j7WQDu2UhwxJ2aGhT175OKJX1KcCnkR5AQRb78
aNqKYoOp4I7iVchzoLQhca+KirD6MuHeU3obh8t7/V5/kVEY8qaMQ42p56/ZAv+PuEoeSKz6nQPY
1PWBfW+FrA2se8abhDNpfehos5q/cr9S8fcIohcV20Vz7BVPWebjps/nWm80ZuuNcdi3jg7gwiXn
e9Z3RQo04a+shJnCbdX3tTdrw296A/EZ6kMlr331SeXuymJE4bqpN/IJ21CtEfzm46LOB4UEq3/t
he9CAsjJJ3fvhy0sPnkrXbIfksz7eX1a3tsV1o4Yu0KcjW6dQBPhviVQLWhL1FQyufWIYPu4cdDX
VJM+8cfh1emGvr9XMc3EMfZ57xxu+/XGWQ8RqNKb3Rrz3ABzoZn+ThNnC3v33mm2Do2xFXiqiqeK
TsFlZfjNrthJd8SxSb+1efRpilG7u94Jy2I1iRSFpi78nXoQ+/F8cCwCYDpJMNG0mfJft7VgBDdh
rc8yGSZHIfVfrQuIX9+X3+qp3MK+WCY6NoJ75njHTGB+dAFR9LFfxHjrbRLzYFIBYN+ITRCy28es
GeKTcPv+r1AUW9dJ2083IhkCWO0sp3i+9OXUfUBWLb8MKPJvpCqWUDYVClCGLfUAP8Ajb+pGpGDo
I3MP8u7QTkIdXbW1ZVjWqon8FzLB5SYc5gvzB+bslaeHjzoJ8h89bMZb+HjNkEbOvXJ+ub6ibP0y
IpuyeG6ZitxLBpzjBWSpUKRN6bC/CXTqPy4jbTaWrm16zAiXIAc7me9ePFxFGNXLrh6gynS9F7aP
GxHeUzdIhBpQK+oh5o5U/pF10aebvm0i/in0WdaLEzuiGuXdManL05gt/1z/uGXLMH2DeFaQIhe0
uQ/GGiSCzF+ci647Uu39KhKv1xuxjI7pFzQXUB5M8LB/5AvMMHQBMG60Pfa2LhhH9Nxr5TZyYsc2
AMIihpPHjMTu6OThl9t+vhHYzAWOifUNnOsUR5J1IGU5lj+mNlRwcL7ehCUKTEKaKIqgqUcFO/hW
e4c4LIsDzAfGlMKrOPWnoNrYRWwzYR7SkWB+NXjxcRUf3LVwSjyGoMXsr/fCNhNmLGvHjfyOQdmp
9H4XkCHcExocqmnz3dTWgBHDJMgHFrXlfK9QMd0FY/gFarD97uZszKRGFI7fIJEUwYV1jj7Bx8nd
Z53Y2Oosv97kQzSDA/h5CeGLNIJlWtrWUO6qag0Xu5GJjSmwTLDJiXB65g1Vk6ANz6s+QUa6TLPa
63fXJ9iyTE0mBBshtbyEbXYSOv6UAXu3JjKAzR1gkHG83oStA0Y0i7CHCYYYnCPoyouzg7YDHmMS
X2297tu+bwRzgLtO1s+d+tCOEwDvcfglp5sJmOXwNDkQEBwrGtRN1YcsiZoHKoMMQm3rQgq6h4z1
bp9WEVq9baSMWCZewZI8n8MszSvkSVNf61R43c/bvm7EMmiYXAxeg6/zHEAOP5+y3aQytbGSbLFg
RHI8BABDeqKF4ip0wLQoOvz2IfwrWpz+cFsPjDMZ4MTSH7rAv1Cvx9Y9Qd+xXrYuJJbfbxIbaMEU
eCuEHT2/HfgDDVrVHWJdV+5fBAq4W4Q5WzNGvh2wOSSRQ3CpykFOj/I6hbd12gTNRv1gLROY1RZk
xCazgTKWZ0GeYZZ12wRpv+ITgmH+R5XdT62DL+uANQo+KEu+UR7493XlvSaNANda+kwC6XzxGI2X
HG6L3TicZmzsICQweLru4szPYlQy8vlF9MsId3I1c3kPEQM3OIIhXpGvyk2I/+qzKAwPYzVM80eS
uIv8hTyjaVOu1hRZNquPsVjw5rkbYXU07asKMisPY0dH97bzNFzn7e0F22lRe+E5w40LK5gWeBBH
0JQbY2Wb/XUPe/N1WXWVD3vN4qRIK1GfVFFQDNMeJAq32gH3VHu/bwoVkz7BioJOReY4RwXyWZ/R
c+sNX69/2rIlhsY+IlblgJhk2SluIWzfQzARddxIghRW1TvR4ZLkS9C0rjdm2dxDY1fJfFwfKGA9
R8j10JOemfyWVK3+ctvXjQ2lcFkMu77EOc6y5qmAblXqVNP36x+3zLXJmAhgAOApHeLcG4FH9iL5
rAvs6m2/9bZkGRuTKqG7BVrQEnMsYBqzb0vcH4Ms2ODfWGbZ5EYI2Q35sETOcaV2oP73IdPBvdDV
M3PEfiq3tHlsg2TsHS34pP7kIjkgUzXvgoJ+oOtbc5FtgXVsg7Q2/CbiCmeKB+3m9QVpx7znAhAd
hhrNbVNshDOHqw32Vu0c+4H90gDmpwLKZE0MIsP1Bmy/3sgIYkpqKPJE5cnrYeXCNLLXsiw2jgrb
2BuBrLs5a9wMxm4MSmcHPk6fM2fBa8Mkb1D6wVlkEiR0Q2qPw+nmwmZYYQcORDWF4rdALtevG8Eb
9+FYVFUrLjBgatI4AxMxm8tv1wd+XX/vnGkmGQKaLk7l+3AV0v70fS2NESe+g77InkzTxkXdMrcm
IaKIMq/1s4iflD8UIUBLYVJ8b0Kug9uG3yRE6Bhyl4HW4kJ6kApgQh6kHd3aH2y/3ghc6LsQgFxG
cZlVLk+kGMgh17dYgmBqTTqEwiN/3JKmyNJiVuXPrAs/NDpzbnjtWr++dunNlhDnnetrAAovwAWX
fzHSQUSEzTcm8X+QIMIYUp9RjI0T4sK7QFTdB3cesxtgqOtvN2JWlaJcYt8XFzpiQ1AuavLzgJqh
u6LRblv6xpEb9EzP4eTXJ8KrbwEsRkQEOpz25t9DU/gbjVjSVJP+oMMe6N8MoyQK+ag1y+4A8IjP
QQ5sIBNBlLp51N/5q9Sz23VbIF7LoWYSI0TehUM/ThK3XfdEcKDBIgLo0eGrgwzJASrj+ghaYsMk
SMgKBmilXORJazyYCbLMB2yFGy9Ato+vfXuzehlMoOvIlfIEMs9X1Xh619Fpqxxg+7gR1TGq9Svt
RZ7w14DKG8Tnx5sQQli7JiWCZNjhZm8RFyFnuTqSZQffjX9dH3PLYWaa8HgyKxxHI6gLiCKkMMqc
kXLBFjVU8J2+3oRlzZreOz3UDhwviuVpDYpCQSe8baNqB/zdj8LFGirpB6DyRrjAg0N8vUnbgjXC
ndZ5VUH5XJ5oMN4REEjZqL6qXt0FXO9zfQthaJ0ZI+RV2zUwRJPLvRiQJLGV5QSl0t/X+2BbU8Y5
LdokIqBcLPd9QL/IuhhSh2W3KJLgl5ugNphYiAWX3eakFXuALaNM/QGOojf9chPSBm2QMB+QXJxo
Dll7KK8/5stm5dMyLCakrVfdMHqDU5x1Utc7BVnjY8U39cos+Ysp+0vFULldnBRn+D5/gJjQXo31
I2/iOzdq9cbwWBaniW0DgnbirqubE0mcR6+i+xavkmROHhcPr/fFFnLINlDr/99seDysXSKyAFNc
lR/J+lbf3b5+jAR7LsFZhI1de/GaXh05aeJT1Y4bN2XbJBjRK8YpKuYy6u41iNPZiRU98jyW99BS
OHd1BruMsxM20IS9bbkaUUyTcZFw4sNjOp9m7w5bIBhUNee+e7itASOSATFEWjxFDWo7YP4TWpcp
8Ibfbvq4iW6bvbpjxeJhNS3wN+YLtggn3NK3tKwhk+sA9yQQvlrRXfRUDelM+BcxcrURB7aPGydy
kERIHx3SXmQSB8csc7PHzhurjfPesohMRBvVXlw1ztJdpEbeMhNcBUG+S4jYJeuN/7bBN27JQZY1
dOqG7sKRzp/EBN6gEEO9sW4sG4VJauDgZRWiaorzulHwAJrI9FtRdec58187slVZtU2DEcqZH3pS
dF136WcsIOVW2cdmYOQGrQgcNH+g2CDXHY5dDlUqNRZ7PhQfBSphO9RXn65PgSWBMfFrwThgleJh
7RIMjoesnsPahnR59ivPp+p8WxtGAAeDj0OsrotzsMDvRMb5R1a5P1pafrn+/bWI/eet+Q/nnDio
agXPJ+QRY//AYb3Uo8qsiX/fVfwwiuThNlHnEC5e6094cyrMQeRleK/qLixoYZMMeuTHoQLqfyOm
35+NP5xzPEgHx20CETISwEKlRzLcT8kjdINug8XEpsZvEXnQC07q7tLGSOOhPHbqEuhaXZ+H90Mh
NiFoEnp/0cR8bHcjcKKcASOcdlMJe8Lbvr+2+2bw8U4edqNf9hdeOg08D728OA7LtpGU7fcboUya
WWmQ7JZ7+GrORyTZX+K5mDci+f0N9Q+7HBExjahFoBEIaTMdHXEqn6PqBU/0W7db2+oxTuK2YLyY
B7e7eAtsCPF++6EIcaf19eZT2Ptb6h9+OHHjuhluWN1FAcaQYkK+ru8qcE/1dkiYkg+ontyW5sUm
Bo33xQS427jcM1SCg2D6DvU3IGKcLuUOnupvvSgAR/3fVUXbyqV67CFGK7tyONVFFvyeWgL36uur
1jLxJhKN93Wtokov9zP8qVLij0+q837IJXkkMtzYYS0r1wSkAZJP8Erl52fWQYhnHrzxPAoIYVzv
ge3r63p7E3fwtRyAyl/yswZ1/ZQFgd5DDmmjLGZZUiYeTfNm4on28jPYdz/EAhcJZMd3vRielMLi
XXiyUcOyNWREdzbIAQGSlw949nqEucoFdo0nPY3fV0VaoAU2mrENlvffwZJ8aOMlbtqTtzLNBCUf
t5eqrQtGgLPIlxDU7fp7Tj2q08bNY2enp3I4eB0tsr+kU6hL5C0wyLg+85YdxRSl7WFZ3uN4Lc6y
cIplN+vWLw9qcWHKMBPlfb7eimXITGAac3gXh/7Q38ObqT4AptZ/aggRt02IiUwDF2Poo0a7ENJN
fv2bfzfjphOr7aevM/UmNPq64bDA6NwzrFFRN2aw7pl3eVkMG9FhmYBo3VTefB8uQbCloAo/fu7b
vddHJKU5FANjuelx9t6igo9bbCxYOuYeIThPnwCDZv6JtnXYHXvWDP1+Ul7yAbYGsQMAFiw0r0+3
hW8CN7b/dioDzVOICt5tfb6+EOQR/eHQCIYrEQvmgx+rp3+NrNtgKE+C1vQDZnCrzPzegK69NXLR
HI9ZM8ny5gm66supmqPgWHMI+izJxnb/3opAA+Zibqtwcifhyac4BxA8laH/jTTCzTc+b/n95moO
l7CDRnBWP3UBbf6CoEL1LFn2sUUad7w+Pe+dV2sHjCUNkZhhDn0lHmk0egfPrb6IFqVkPsD5buLl
FlLxvaR9bcZY2SKfAdqAMv8TXUJ+LznEgz03Kg9IVp5UEahDL9gur7fEXiyr/A/V5XbkSQbBvUfY
pkV7Wk1ZKngb78gYZXdLk9zVajNLsi2B9f9vgtZrtXKiUIpH1dbwQIMp9MuSufVtROzYNAXIqVay
AODhyQ8jf0/z2XkIYh7fuMCM7YA3C/wpp7h+Ytof/B3MMhL6eXHGkKQiHt2tOLSNkbEHMBjUB3Ws
vEelcbEFxrP4MLabQha2rxtRHoQer7gEelqXuHGCheE7lyjxhdhI5i3fNxGYfNE8q3gsnnQMA3kX
tKzK5V9uij8TeelNXestk+8+opbQ3s9+3KsvWL25f89wHPSP0JDaUiO1dcMIdRzsPey1KvIIQ73p
Qvjq0Nqwcdi6ztq+v25ibwKB4i3bA6ejwWbF2Ed4LdWPcCLdgv79+wJi3vuxhZgoSVzWiroGifMD
zKiGj8KZW+cO5O/E/wj7kjj4rWo6hcsJ+cSsfiidUT+88yDr+ZPCqNBJdmoQc/WbsWhaih3u3Tz4
7iUuTj9aAg95cBz4VXym1ZhM9UFBZk65GKO5kF/FpHTzzXchtjumxeI33b035SzaCEHbsPn/HbYY
uuPBrGDq3voAcfdASzyutegN/IXt60aAFxzactXQuo9QWvdPqgeV5QlWxov7dH39JviV782KEdlQ
geUj2LDJh96FZJEOgJLQSf4xhrxDCvTZuOdLfOdDLxbqg8/Xm7R1yQj3vgimnDpl+ySTFvDGtg8f
ZtDF99e/bjlyTYgm8LbchySw9zjHfhn8RSnT2R040ZA87uZ6y4DH1opxDV0c3cPROIsemxDIMCga
kgMW5njOykpvnOy2JoxwB0M5hggmbR5GCsvhsc5fBbBhKSxC243UznLKhsahTpK+6wNotz/OYenD
qEqRpz5m2dELtDqz0GnuhyjcMsexzLqJmQxzMgeSIHF1Jz3kd2FdR/Rr2bfNlgC8rYH1/2+2LxKS
jGsfDlRx65I8BY55NbEQ7dYzqyVSQiPO3brqtYwUtkcGhh2Huk9BovEQ0GC48wqJvb+5NDPK7svg
3ULcwJ5pwihVLFjtTpH72NYXQGB/zPX087YwMeI+9MW8CB9ZfQu9+efYiaddDTXFdGm1/+t6E7YJ
MeO8KnnV18hNPOLCBUn6MVWf26Hvto4USwMmeJLVTRkRknmPrT97bO8BNlzsHJFveWbavm8EeUFj
cE+nunlCfj16+8iNQvHV8VkgNgLQ1oAR4pRxpic5Lv870eccz7u6WraELCwbSGCEN5iDdSSaELmh
1DrfTxGuBAlfAATKcbym1yfZdj0M1tbfhB1vfZ96ADk+zKieoMjIBcyTcRByH5xsqLvU+wBKo6iM
C/l5dt0f9Qw4+/W2LREZrMP6pukFD9hkGLvmSbcu/8bqRDwUEJXF6fIJOvSQP2ZhspsdNfapruFT
eL1V26QZ+4DmAq8JStJHOQhNDzwoXH7opm7LdmCdnndOZFOSWpUJpLphZgvNI/9HpslvCXTaUdTy
A54Qs42VZ1sbRvizViRkKLAba9ytdjD1S3bekDT3TRZs9WONkvf6YYR/Rkg/8bydHzlBMaQVdC+y
Qt7xInLTwi+7nQ9dJ3em/UaXLPPyBxozgN5fNvSoU2RRHe4Kv3KdQ95qMAlumngTixl03ZLoIMGW
GTdBshYLS2wKEGXeKH3ZQsnEYs4TeFYwsMF+MyuyrwRQDCLx5kPihJcJorAQe5DzV+2yZ+SB9zBj
czd6ZlkNvrFTeLBrGUeP/R9n37YkJ65t+0VECCEEvAKZWXeXyy477RfCdrmFECCEuH/9GfQ6J8Kb
ZSr3yYcV3e1eDYmkedWYY9RnzMpWH4gedBE3fYiG7lhhWP26RHkL2EQB5va4jm7OPQb4E1y1i9sC
ZBVXAFkRKreAzUr3VcOgFvrIBZotcV8RjITUrfQvHK+d4/xfkE0O1gxV9/ZRK4zMqLJ5FqBYTyEx
803rXB3HxR/Tpr9UV+6dZvo/fRt4v9DHr3DYotrUH9owb34Vpg4P7x/lvY/ZmD8buC3QEbaPVo5H
xjCdMdL+XJX0q0SmMYP0Ip2aS82cvdO1cQQyzAG5YohDc6jJh94yEodNhaFXz16nJhhuMZvFVHvI
94g+U79xy3gh/W2eZ8s/76/Wzl5soZod+mhiKRp9Jo4ME9tnzo3nzpd++46/37JYo++hwcsy28e+
a4uEtvmbKfSdoN05EoAPvv8JO3uwJRuclV1GPx/MIxjwMYXTQmWGFm1w4yh1KT/eW6X11X9E4znj
Ue0U8L9yRUn1gCmkq6t6//fvPXz98z8ebgbTKtbR6gmw7zcGjt3Y9ORCib1jDFvIJsp3A7K+YH6w
AbhGeYuIJMYKQvKijjE2ncdRDQr8YU0m3v+YvRdubJuyEG9qZrQEx/BlGZSJrRFRHILhPWkm/jkC
AUbqL5fq7b3XbYy99/MpdwP0uDmVb7O28Yrp4Hg8yqW7dVIHiudv73/ZTkW5JSeswONkgsitntY8
LIvqdCU/hL+863P6tcBf33/NTuK3BXS6c8mrwINzZODySspZIQHTLHai8JtpALgZaRQeaVMlVITk
ggXtnMAtzlM7kayzrmsf/3WX/Yia3A+D4/sftLNuW5wn9/KuoWVtHzGmEsVyWhH7NjgCwjjGbgex
ITRg3n/TzmHYYj6Fl0NUAL2Lh7l1ukSX40cDYQSiy1/Z1H2qcTJKxi5ch+29a+MRIIQKomcfHqFY
9IOfQXe1rcIvjNOTZsWHcelEHEb5hZftLeHGQ+CmHhnFnNnHqsn6Q1Xy3xaQ35j0xtx0EcHl0ZX0
pOG/vLx/OKO+b6eV3AKejgBGzoJqvmswI3+6boc23gFa1IH1O+yQYb2Ps4CpqLXZsBqszjyekAYy
zDjb779t71hvnIOcgRKZgDL9T2BYQcCj6bP0uodvIr8uuhrUUEv1NCuanWyEycY8xyXL+0/fCZxb
MGjA88lnGUdeIQNzcDHPn3QAgsCddbaKq2J0v1z3ovV8/7HfmrWOGKPRPhIbRgmH1f+/KC3JJVTc
ToDeUh9qEYXKmnWpaohFc1UP6b9UVA3t5IXd2HvFuo5/fEbmZhDHHJz2sdINLxPRjmuXfxBfzCyW
SzXMWgX/perbUh/OrXFHsZD2MSsH2h+JzusKI6EAIeTgKihd80rtUuD2mEtnzKYYctms+EWMIN0X
p2wgvZSSEtXhAfMfGA0vsgl9/Pe3ce/7Nx6CO8qfczZWT+PcNQcj2W/h1c2hwd+8/4IdWyLrmvyx
wIFnWmhURPXZohAdkqFr5e968i+RD+yd941j0KRG17l067OTeyQuafarzwn5PCxoqExN018opHa8
9hZjmhFlx66w9Rkc7OcJHdskWiYlE9XwrDmuN2elzEKblHmzNMfrVm7jKBazNgQUMmxwudq7cM6y
JUZKZi7JLO6U1sGWMFGB0LV2FAoEEkH40sznvOAYeayhxTFiCkittXYw+y++6043gUQ75JoPC7YI
VIU5dAdyZdUTuNkh7OgiwVyljq57+BoK/zhvIy9FVDZefc5dEn3sIBvpxL4n0eu77vkbh+GbRnS5
p+rzUNZ+KlWub0JVthcSqr8nccEWf9pClY7U4OE+i1r3CejKBZqE4dsa52ZKf+dtlPybImhGrsvh
gmjrAYRLo9Zr67MCGDWh41I9AiN3SVpk74M25g/1Kr9YKhE9AGbyZkGK209i/pXNRqasXspTESp9
nO0iHnM4igvW+nefE0Qbp5Dnrj+RjqvzANmL7zpouw76u7538/4R+LvPROr+P4+YjcKRjUudP4FC
4/OaLerelg+OoP4Fp7z3+zeWH5ZtHQ6ZxBkDT86j55TuTyBM9AW/svPzt7BUSnqUoE6fP60KXXZu
moNuiu7Wgzzh+aoF2uJRg5F3IQTYqrPjuZ78atgwip8zsWJ6yHqbsefrXrMx9RkypPViWxRWw4pT
LIe2R69d+6kL4e5/3n/HzlZsYanAPDthTnp1XrxM3YFGILvlC9Hygr3vPX7doz+8VdVVAvClGnFF
ERbdTk0ty1cegt8lve73ry/+8wWOrUo3CLHZvgkPlSuzQ4Rq+v2H7xj3liDR1n6mcadg7taOmZDZ
48hFdGTo1GLGlj93Hmb+1n9Vmyt79MEW6meUHCMtg+pc5Bby805TxkCUoB3My0sp9J59bMxb+HPW
4eers7W5Sl0HvOFoLfsJhyzIladqY+CBZohQyPzOQzv64jUkAzEyqUook398f2t2PmKL4bNhqaYu
LMpzthZMtG8fkbVUjwyCYReK5jXg/XdSG2xhfLoqiGk6V53Rs7apXLTOEl7a4mcY5PZMzEKu018I
tnA+5U2R7qapOpeD7yUjdNTA5NaE/Nt1S7V+4B8mMjUWIyUDL89kMqGIZwFO/iYonaTVzjW0j5wE
W+xewEXflvVcncUkXgAKXU4eLP9CuNjbiY2NS9P1Xe505Vl1/EWpxUsxO0lua0SmBnjrC952fdrf
9nsTybWZejANF/UZHDZvimVxMNVXHtZNvG6QDYpyjIrzxOf+CHCtvgXifGXeWK6Z01s3YGPUtdQc
GOocfqNxKbiEfMuHRM3VJQWePXvbWDRRIN9ZWFAC0ejbg09b71uzKHmcGlNfiKo7G7BF7DFV5ZUk
Jc5pNb22avCTHmXihQbLX9nTsUBbzJ5ciraoMYV/Xh12yEFkAIhx3C2tOU28ogdwh/2qGUuHHpwJ
nY/zlVdXVuHBlkxxYbXnurgZPQ+e36W5mwXyKEEGAr4zFxDF9+18b/02dk4RyZu6y9RZBaP5pHIu
CYZ88+ySBFX4dwPhm1iOSdPed9tan13rQE4LnD2AwZ3XztRaH+pFqjj3mutArsEWOUi5G9ZFTsrz
yFwvXcZ+hDjdjNki4KubC55xb8U2Jm9d4Nz8kgGs4qExChrNrvwaNI2e0/d3ZMdo+MbuNWF94HG9
lh5th4a/bpsbqE26N5xl46Uyd+8lG8ufg7EGeTbLn0g/QA+VkuyUEUjeBqy2x+u+Y2P8OiSL8Wo4
YDpEaL37wUPXsfnkLo04vP+GnZ3YAvgKWXDp4Tb3XKITcapRlFtpL6ED9x6+Hug/AqDgDmNdjx6K
BHV2OAbjh0i10ZfrfvkmSdftkkWeV8MxOsWN44PuzjfBJc37nb39L7CeCqoi81Bo+BM6FIqWadGo
QyGc4sIJ3clwtwC9KoQ05sAwqxBO/JbJKR3XxhIYlr9knbmd/f5GtPUd3PIl3rKdWO6ve/THXlQ+
oC7oqCLK1uHvcWlV3DREpBg3KWPMjl5whXutny1uL3OVUk49wvKQMvQTIJTQZmGxBGrpC+jmHxaF
3AF3IADxtg8gqBbXWcoWu6exX67FS862M0MCMVPypQSHdJgMzIX86/tHbj1af8lUttSHVcM7aUqv
Olug6/41R68c7J0L8ZS4zdmzKaZraCkRNf2N5Qtn9mSH/z3ZCMyNdgrGdIwa/rNQgl6JJgu2kD7N
o/9rnytUP+iKl2m9JcoWp3x0Ilv98J0AGEVo9MW5ycmXMbLqwp3ijmfYEiX6Tl66A/qr54C5GcG9
UcjbFEUke3l/p/aev3EOpHN8GLCDkFxIfbvwQXxjvuf/eP/pO8a7xfpZR0BkUqCZtt6Pmwb8qnP4
1rXjDNy2/FXYX7NUb6WR/Pb99+19zeql/rDdsfeAh3CQr1TEL4O4UbzJjnzUznThYO+9YP3zP16g
Aa1jEYG7C7t2eqjmEde6uemCJr3uAzbx3tMDriYZuhENMfzkC2luAlpeaMrtWOUWwsfBHubzpcFl
Tja5J5pZ6x4AdvEePGZtEFeVlWlkLmIwd7KxLYVi1NBGhdlUo3tevoFOdGXEg7L3ABMi89ehiEzS
EH4pEO193MYPMM/ltbWzehK4bnV6yDPOVH2vagwe6iMdR9fNHicUsqRJcGfmduy6vGDLPwVNjajs
9RjdZvk0voTAwT+4pvv5/38c/IhsZWx627m+KSD8TdvoWQFxHfsr2P66h9P/eZZtp0wJiigKEQ+p
UgmJq1OOabALT/9bGF1/+jbp8+bMh3y8dwRx+r0Qy51xIXlMh1d/vgRP+Jsxrq/YbLngrK6YkuSo
sUSxGrzuUEAk8vT+8vwts8HTt01axVGMkUWT4ygRWEwIjeYuUC+BbYbk/Tfs/P5tk5bOFWaL+swF
jbT/onMIUQwY1rniXK4/f+PYw5CxvBopObI+eps9yAe5gL1e2Ny9X75u+h9ukDeqbxZOKATpwzC1
LbK9RoJX6bp12XjxykN2kEM+GJpKuJ2SZfczc/Slqm3vp69//sdPxxQOCnjTumhyuOaTDEC1g+nl
S+wZe0/f+G+CC8/Slx62dGihswcezZepX8yF8LZ3JDcWO8qQkFr53hExTqRzp91Tt9JoLiWXFzpZ
ex+wNVtMO488a8kRqmWfdImrCdcLxgsmtffwjcFm0OKdWAufAG0O74M3qTnx/IuZ7c7T/6vhKkEA
UKCKOha0nCAQD7TfgAvCq87kttc6uoWluujp0Sim7gy3ronhdcw1KGSY67bDSkRbKH9ZejDet7z4
UbWg+Qqm8uv7v37n4GznpA0r2YIBN/ofi2IOUKK9B3HkaPb0lQu0MVrbdJ3yITp5JKNTuMlc1GUe
I7AA9Pz+N+xt7/rnfxhuOIrZx+wqOSpFfmD+ujj8L8rYvYdv7LYHjBOXn+uv74rsRmX1eFx658v7
v3xv9TdmyyCZk/vu4h3pDGqKKpzI65KPThwsFyeyVq++LbjW47MxW8qX1jq8glcrMAPPl/Ila9tb
yfQD7+p71l+ih92J6ltJmkUoHllfsiNYF16WqUpnbR6znJwAFLpwkHZWa9tk5X7AuWqZdwx7eYM7
jA+r5MPiXMrX9h6/abWwIqe1s4ausZ6jB3C7yeOIq9LPPgaBj+/v985h2vZSTRWafFmnY3gf0o/z
CDpSX87NhYpwZ6v5JvbKpSF5w13vyIV9lDY8atGksipe5qWFKPYlMOveR2zsWdXcoYPnIH/rQZmk
KQZvFxDJXWfM295pWHsgNLKcIffMnR8C+AdohjLTHK7bgY05m8bWUxDhx1cR/xzWUh7ybAhu3n/4
jg1se6aLwsioT6D+EbjLBwamOJPVd2Hj346+9+X9V+wd0o05m85ftIchG2gDMtZiaK22xR0rAh2k
bVGp5kJBuLfHm3g8+h1dQFXGMFoLFboelUVd6QuxfmeVtv3SEHw2vsjH/xxTQsCzToaj8fizt1xi
TdxZJX9jytp1Oz22lB6hOFs8UYhtfzFhSw+FGspLM0h7n7Fa4R9RBzQcBUQZYW24svio6l+W16f1
K3J55SZsO6jQjTBL2I/sGJbVcqr0FH3Kyyy4RpUckWHbP5WtUVGT5XBGhXnA6OWbv1yiXt5b//VY
/bE2HNOFWUHhSleBEB3AykIJxu1oukhbvfeGjR0zjJwEkUC4yebmgbfuaVTs3g7hBUveOf/bXugC
2r9B+4wd2zwawbKD+joboiJ534h3HPW2CSqGGmy5kmJjZX7q8+aBzqiuq6h+WL00YJiXmkZ7Z3Rj
xn1e9CBMgBkL13nNas1/VJDWiyfZ8EMr2u7w/vfsrNa2CdpnNOi7zPOO0gfJWpO/OcX48bpHbywZ
QucDg+AWgjIhKmEM7LyBKy9NSO5sxFYPpnMrqcbJMMgayG/RpIDx/6yi8LHPCvSJJvdCdbazDdtm
J5+IK6dmQkwrq9NUBhBRFt+7LH/rKvvz/XXa+5LVTv6wOMGRUNP1S5APPXiRCwGA/C0k7KXBHGtx
bY60nWCuynAcQGnkH8eW5wnEquY0LLlIoQCVX3mYNpY9QftZSz6wY4OxqUPWi7cqUPnx/WXacRvb
RifNNK5Mi5YdZR08qTF8o3NxjCL7+f3H7xnCJjqPZOhyTHpC/mtEvdZD4iOZnItt07093lgz8XOX
4mIBe1ySb76062nlNR7Pjf4QXQSd7qzRdi4ZMDcZAbfJjkVefspGTKFopDBA2n19f5H2nr9+3h9H
tRrz3iVe5qGiqoD9zHR46rz2fwNs3dmG/xoPnsY6DAM4DUj1LJASydr0WqkKsp0K7mXhuqVd+JH0
86sUeRW77TWAfITk7UzwomrMz7uNf/R88jNz6e8xsO6FoLO37Bu7EsrLZIGYhrR9PoWD/kpNKWK/
1pd4Bna83FbFRZk2qC2D4UJC7UcVegmVw1NW9k9Dfg14eF2fjX0Z2uPGS0/I65C9pBnzP5futX3p
rXpLDxYIjbk2dsRQDqhm5+PiQku3cgtIGFzSANox4e3cb+Z0iCy69Y+8CWLOIA4fNiqh1NxGTvC8
DP35fRvbsYDtBPBIZTtAaBObPYOPLjRDlw7BtQ/fGDDGYWYM58KAq0B/YQu63t1ykWV4Dex/6Vds
B3/B8UNUMVp2LJfZxF5QHlVYpKuAa+V7QayK4eigw3PdMq228ocrwm3sMFeF1+Yx1NRwKUy9cf5W
9kE2pe+/YMcmtgIurHZA/NcYH1pq7j//DquBf5D14c3lI7W31Ru77qMAlY2KPJBqTq+W8AZzPNBr
ef/3753XTYOqjfgiisn6R4S175A5O9IF8abqBxEHfP4xBvLKndhYts3BVtSI3D9WGkT0mf0aQKX8
/W9wvX8JKf5yqLZMGEAmV8y3mUCohNjNr8qtuALd6RiOx5Wu7JmTynkJSRW0CTC5EAzmel5AJtF1
03e3J+S1CwzFP4fch4iwN4GgBYa7dMcezPPdkYqyOrK2gUtqoDxnWZhXyeg3/T8E8nkDJi4d9mWu
rX6ApjjoPcYc2olZY/gdaN/mj2oxdXTQLrpORmGYm5VAjamB4iHgzMDUddn4z+D2IXHrrKTn4Ljr
H3SkyJmCx+lmrEp9S3nBzElFGN6CZDZ9Cg1r3mp8sZMqHuRjXGpeeB8FDT3ce7fgUU+ZLwbzy0Z1
L36HtIaiqaikmGM2FrJMwQ4f2KMljmoOgg/9qbV98LJgAO1zRcGeaxjYV0CQN933MnR/YgCw+6xJ
qY5iVpUXm66GuAxk/TC3LwYL/qlAd01smwZsCmAPYHkqBleQlAa4pgA3Oq7oIJtdnPuy7z8JWkXH
no2gneSlX1Lc2S6LBOAwcjCCS4csVRMfnkTRieVgWiirxsBBsuVD2EIgPnbmaR5BGa6mz6Lzul+5
CgHAUE2mTSKGQiazRTYO1+UCRpnh5v5HWEfLPbBWNPuOecZWPdKclffokg7+QYxY2kR0zLvDZaZ3
J0lO0woir2fiztQcm1zaz7MXjUNa1kvb3UEbq7yVHoR8eaTEvaYN61PgXsYhtpkV+iQqoNcP4P4I
yxf8/zIn5iOvsnvuW+CwCggAxESARlpj/oecZoZiET3PqWKJ68y1/6X1jKCxmUSHdeVlnUJSvprj
aIyAY9SiNZ+yEr1kgPbCBeghN2CvzGmoDy83NY967sOTdG0g4m4ahxzD/H70sSo0KnSiOuxSDcXN
IlEYwJxf5KzHl7nHD5tNIJcbimU069g3lNroJPM6pW3fVzEJSksPRM7iTXMa3qqAZh/msMurI/Rh
2zJpMAlSxz0jwQ2hzuLFWFWT2kL3NCXd1Lm39WDpcABUt/jlWAd9P2ob/EjtRu4PwjL2KmCabQzQ
vHdX8qiYbqaQUvJJWc/zDj0OHz+QgSp2Gy6d9A64fRw/SF7OJM68sPyaO3VQ3ET9zM6m9acb67fi
LQwK3rxQtARfaIDAE9uy7MkvbZhjU2iQLVBWWZzwHxN6+FsjApGAfrsF/SBOV7Uw5zGHcNnv2er+
+5K15UORg1lp5B5+fyuod6IdFigG97v+iMQ69+8jVuG8Lk1X33Vexd5Cg6Rsbll4P9dhiwGZBmh9
YbrxFZrD5TMEIfjPToGA+86VUATuRdX3GHruSi8ZIJ9SxNlcovBTywRYdoQJqH+cxZR9ykaZVx9L
0mJ3PPxH91qO9AnOQB4jCgp3AhpWaGZoi6mQyUuzEAwkpzFDTg7E5zzH0h2qT5UdMdMNrRMMA+Z9
x+8ajZHOZwlZFbUA6Q83IFPc1LXyqWEVN/fC6P6fqqAODpA3+Xla0aIXELASwwdXdbMEXk7Ny21P
oc8JBE40ticBrLeOM8PVneQdVsvTRTSkGiybR4CfZfdiDOFzIv26+yL8LnjJMJv2OoQqqH82ocLZ
DyJg9k8BKMRvJr2Eskjy2TVLQuBTHr1RLaecFrOAODEFK1Uyz6X8bVmrf9Io0s+9caJnIAXzlzD3
sYpQBML2jcWg/sk0XCwhXi7AbpCV+Jk4S5/5TN2fvZ2L0wQ3eZMZYCfJqnz5BWmkV5zCMR/8tAqo
kz1m8GufF8zaPkDVoK29OB/nYrltCaSUTqxoCVRFMFmYp5ZzajB6B1nQKikhV/PV6Wsy/cZcjfdh
nMfOP9I6moOTGMLhKRT++Bl3LobH0GDqPnh5xmUioSc1xKEf1nOqCQ4H8Vcu0ooq+okjFoFQtKO2
jWvPRg+RZgNGpnT3vSeyOqKjqds08oWlcTay8mstgVc+jA3EwxN0zh3nVUaF7T943Uo3rHENQxIC
dZqHyvhdlHIbdeNjJsCPWcIFvM5qmb/1iHunQAY8YTxobMyaqXwepaaPjDP74vhDhFZLTfLPSjDw
g4/SfONFyz8idI0pOK4Bbm4XMX3OpsKXMQ8qAo5Px/PYzcQgyfyE6W29FHHYF2T5DE6KjBs4o2x9
lQCb2y/GHUTPYJ4oqAjKzMcPAdPmB3SCnQoJn3ZeKC8zcmudYAQ1bebUpjyG4+Q0R914iITaDm4O
liYzYo4NPEeHvnBC+FIZDI/K9dB5p8BP2Zsmakt9xI1R/tUKH6IxNyxqZ/kNJZEr4rICluO2h2xy
8NIEDYPQhACBKclKHH1oshlYTWDVa80MfVJ5VT4X0cJeAY4SzqGWuTv9nP2I3o/AyJVJZIKmH+Oc
mK76JnB63FfjhvhVejL8N66Z2t/gMLJHwnj4FtJZl7EHZMYBqUvFYoFi/j6LohZbRoc8ZdQZnjjo
8YNYk6Jyn8By6Ub3TPc+heCgCrs0E4PzMhe9b+5bNfPv1nckINV17x+afunfONhFz1FemCi2FAir
JEBXcD5OLqf3oTM532QBnu+k4gDK3odNix/P6aAfOkhhvDWimmnik6ZQCVKphSQZgTssuV990Nox
KtHOTIsY/gDTogZhzU2w7mOWGJp5L+MyIRhx7SsfNaHlP+ZB958CizM3C+CA4nEUBZQwVXc7amZ/
+D7gU8mYoa4osop0SbOANZQ3VR+leRDxYxOZksSFl3U1ithRP+hWI3pGUY5QLVCX3naSVZ8YJgqm
mMmeOyJFa8yhsagE/z1mcCJIIVduDx55LzOIRP+ZIeN78iYADo+8m7i9X+alP80SgSgePbAKxEtQ
LGUcdpR/J3lumns2lNi3sQ9nJyHzlAWAyEKRjvDEAYFEDrUPgggWT73EqsOFqPoRLim0ZYz5Z0JS
RzqRKeIIONHq0dal6FIPVB00doNcTU9DxEV56PATlxQDYTz8VLrS3I1TO3xUnbeQdME9tD3xiNsv
ahlYE0N+AgF4AqT6oPzBVUkUQUNQD4Qd3drJvvsKhBALk+UDADoyGSuedwBDOGyOBZR1ZMINB4vy
HIJZKwbCqSviAZc1eaKwqiou7eTRFAycWXlooV9Hb+uAhbdTN83fgrKZv2q/cHkqit6kAsGR5XFW
iLZMTV6bI1bOuQcDWTTdc3hIJ+HTjBTc4L7sA8an4ScVMk516EsvxNoKjuCWT/e09+ZvoP4p3xrH
o8/WjvVd2RjyMIW5e2d00eQJnGjxGLZl+Rw5o2cP0TpUkA7IPJ/HrMwZaJcsHPjgjzNoSb1ZfxcY
yc+TqFXIfDCWk+dgK/XgNEnLsBhBWTSgnTSO+AZeM+2cgNISLA6rQbx2uZu/8CJTHwN42z4x3oIr
H4IaZkkyMMYN6Qx20sPo86ZJbBZmP2gz9N94ZsofIXRankzWI4QKQ+BYbAm+zmM30/IrkvHlh5lN
HSTSdZAoYjDavaMZ8fFLiNMuqCvWgxQ6bWU+hBP46+PBN/lHqnL5XIi1kFHGIhSgGA/rhHnrpaNE
7ePf1HOQVfGMaUMvrpFkfjdTwX+wuh1f/awyR2Wc6QdlPhQyJDhDuafl0YQ5cuN80a9jP/PYCeYu
noCi/ibzQH1Eb0ckRR+Nny1mtzsck1AkXdNzkjAH890pnoYEfY46WIiqpi+yBIW1rofpJwoar0d9
plBSVMzJvgruuj/owKfohnvIgJPMFNAslLYBEKVHFxIfU9DiFzQMDXx+N98WCvzIamkKxNZ5GO6E
r8cj56z7GgIp+6VvUAaCdcK5Z6jdblxTgC/BF8UnAdjknLbotyTotfWfIHMn0p432LN6ELdA9IWA
U3b+YyCBHUxmMw13ttL66GnQmsm2lTFhY5aCRGehcd4Icd96YB1JJxeM7Tna7TEqh/ExHymYY1sP
14Ial/yfm8UdbkMMxqLisH7Kww7/ufVIVMRootOnGbzCcxzWhj+zvoKXGUmznLKR0vEAmS77FI79
VBzRrwb+h0RBk/Re1H5UJoDR++DsfyRhj0XXoiQ3qjbTl6wq+K2JWj+dQcH5sjjR8GhUpx8M1eYO
WYtK5FAuH9uw6OJ+Muq7267TPT3FamcBGl4yYzpFS6T/StbcKEMDJhXA8b+wpla/+AwywSTvXHPr
uwO/00bXdy3oJL9S7OnjCBWce0Blsg89Z8Whs3BD6GQWqWjqOp2wCDEB6/83iqxpimXf2AmxLlvK
AyNz+Q0oLVqsNGIdTQsLagUNwOudwbD3Iy44cNz6Gap+cVXDP2gfRa3ievoSZf563+GVWL9JrQ7a
s72Ly6KqP1aq4CeXQMIorpsa5ig5iV3k+8/CrMoWEzoEwOiFt7MnSowTq3HG16J7nGQ0DDnKKjqW
N6u00hk0Iv2bHkErH0tRZQdoJpgbNiPspCEJmscM8ItnE/LvkAfucR1WYoC7x0Q/yugp8D7AOosI
82CoWaqmsh8Fh1IXIrL3wGd/uO1gPp8wNgP3jAvg3Etl4wPFyiJgCNu4cnzPpogPTu+fUC4RJ57D
vtKgb8mJ9D4ryEGYG5IXRN7UruH19w7TB/IkHMcqgeRuDIJblL+oNjjmrKY0nAQ5K9yp3dqMwEdw
nxY/KYhMENKWwX3pMLswxY6aHmbSRhYNdYOTijxr8o79ODvhJzJ3rYNi2SAWMl11YxWjlcHgIpas
/FpN3lT+A9YEZVMoL6G+W4uhAlPVBuwfrAXxy51XUxhbRNqJpUUe2Qw3MyE2ytRcsLtMY4wcNIbW
zX5nDVX+qQ+qnCdhy4P2xlvqQqeO7r36TihIJDvuikjJm0oehRqaNZv0kWtbS/r8k0ImirK0rIWS
nxy3y+UQA+UTOf/Yehjyg2SuwhntUHjEcz5K74vvwAWwmiA2ohwFPE4HGZYpm8H38lzRDqkXXG/v
3zG4LgsX7YG1U/kO/ci0CvgPb3JQNidYfuRcVKMuul9k7YhnZBdRwBFAXf06DEqAYJxPAUSQOA3c
W6tdJDQh+EF1Ws90dB65VS36VdDijE4tJaBaBKFCF9wxubThaxnZ1VfmggIYW63lPkQOulhkE1YA
lEeFc8xwKsoYznvE2rmYh/2YBcEYHOYmUvVXJTPdPEZhO76Qek3OSS2a/8PZme3GrTNb+IkEaB5u
e1DbsRM7zujcCImzo3kWNT39+bT/c+HNWC1Ad0bDICmSRRarVq2lX5aDrr5po25QfFeZUtQ0pnT6
hOgBbr+tm3Z5tmeq6WjLyOKLic/SAGlyPeUEezJ3qIGY9NOELnD/rGfO7D7mjVX81L0Ecyjx26Nj
HIkk8nO7c1TcDI7PD7mZIz45asVAeq6z9fepU2X9N8wpj845IdTkBjvDDZ7aApBi7Nl9eimG0n6c
qn5GmC7iGRoMcYLHoubLeyMui+Cs2B11/Ye6Gjq0j6ewCkfUxqxBvzFJtbenPE/74YfGqvRH3W7K
F32Ocu2nERmDeWfmRkTUNjB0gBPK7dzzxLttBxME19TwQrVdLVJvbd66+oEsi4LT37mXUneHE37m
qP4WeeeU5zCHcAGoQgtfVrKoYxzgdCJFVc6dW0Aya7uQDXrNjHPUq+2HViTVV7NriU+5FgezK5qh
fJpi1f0ceJTDxjywL2oQqzdxmdq3BOYrMiIiJFIUBHbTn7MelDSMJVl0htM0/N0qkHzEkMCNrveu
nvvpJIqsOfPKwALd1OJB2ouJaqxe9e4tr8Lyln2DslwH3hdbTDvtPMychlyOM0EHPai7z2FTzr8H
VQ+/OubQnZTWEveGCjy4c2PtY6IOdfVOwNnwQYSO9SGwRdMfpx6auJMae/nFwStFLsCAoMAsuNuo
caFgKkitLj1mDqqwURIuoQHXzpvkDgn0Kru4msop2o7EDXmn5O9TLx29g5grEZ9bC6e05dSO/Zws
/iNvXesDAH33NnTKF44NXgOaq5S8vpq2OYoy0XiN2UpwaijuDg7kxviyQGD5ujla7yFlI8SgwQGi
jur4Q+2t5CfVMR28mq19D6OJiPzECdRjO1u8JPOstu+FrpYv0dyo99pYoJ1lEKt+cSuXp5OD75pl
/eR7phNrfiPMDCvQLTM7qAqP2TsKB6NLLPTwaGvoKNgDNT+uV86PZhkRgAr6gFhLm7kN1exUw9RZ
ZEfQnxEGjzqClkRMHeuL2XKyTm6vAl7R+3elUhDqddVa3HUTAQC3zvobpVw8kKFJW39smuSGS7z6
0NWJZx3CvlPu2igEQTg6GW+0kPPgc1Gxxh7RzTOnUf8x4Ci3L1FXs+myUCwzyaWsVE5EUrcvj4jH
efFhmEOjvkx55P3Wg9l7dJsiezIHkyetTfSxafLkezDb2g9BiTluL7cw/cdIbxKvAA4WTg0Bj9qq
eZObQTv4Wt86z6EHBj2AwjU58R75WtnFDK1lG5AuxdEYHrDx8EEpq+pz7Mbhw2COQXQoVCMcfmkh
KpZHA2/lS+dZ7XvddIJvLgCZoz1kaoDjqZJACMyguARdPx+NXM/mQ7vE19O4NMqj6AyOX2Eo5sFU
4XMdQbx8dKwpLY6A/CzqlNQQT9voyqDBjU+V4FzbHnu69rQY0pUs0X+0SRd9E67ThEddAbQBmR2v
NjMdossiHpWfillo7qHXCX2f0ylR80NP0h81laS1en8kinnMxZzqp9nNhvJsOWky3edj0kC+QW6g
OamVomU+SZTxk62mTnPr9tOQfk6xbeW2nlSeeMGgel8HK+3zr7A9eelzrMCmmGpVQ+AsS/MPbRba
jwooutOQxbz7O2PqHuKQmg6lgS2IZUrTlzE22aoCYvFoirPyFHm8IVoRp74Qc0EdiKW5X/RusIcj
ZDA2QWbhGTbv9yr6yFlZdud5RCvkDHVMOd0E+HMz13jTc94aMy/p9Fzpk2N9tlotrG+55GNxW1Cm
WizR6THg0OjNL12RNpOvpBOhhkSvGCsJHiIxheZwtheeaTyEGgEbKJTwqWvHzc+NG2IT6EJWhxAa
t/CcN7y/FyJBNqA9RfW7cG7m5E+bzVp4rFwq0dhCXPM/XdG1P1UvFHeTkdTPrV5x2ebVxHvZqhLx
TYxWy4unE7/z0Rxf4iDIPrSoOp1gYgnOOOxqyhco6rGcCSSN2lAelQm91YdIVajqIywZf6hLfTmF
lDG5hAUXlqbyV1qijthMAzvR0ewfgatx1ydD7P2OwHP7JbHN91QG41IYZv5FafE7D3Uv3Dv27XAM
3DFScFr16U+REW84EmslHcPNU/7gwMevqS2RfVZCrpwTry3lqWwKYnfN0JJrsspa3Lc2qsjHScBZ
DTSEIpM6VXjqlGmpPokwqZ4ojE6+G2ajf9Cr2A6PWatonyIOj+pzNA9Fd+hw3MRNlHTOcxd2KhF9
YgtJe54yY/pIfRJB5ty11FthldrXQLG0HyT/5qdBeO05p746PXU4H8ZNkRN0hI7fzggTFh0V2CNK
092tp2Zo654QrXOeDbE84/Q6hd40TvS+xo82XGaIF+BJz7oYx15rHOSvQ11camUiFWGCTolOaawn
w82UG1wNFSfiQaD1yFAVc75TvMYxT0SmlOnQWFD7hX2Q/DHIynyd7KLn5YrIEohcnK/nRuVSPUam
Xt+HDq/YmynKk5vcDLojESPrlsSQWdzWgZM/iKQ3cj9Smjg5Kw4sZhcSIryOKnStu30gE5lPGdXO
Ou5HD/mHAOxHvtgsxtnVpwggyEZOegXIIpMp55adZVUPSIbcgzjbA8doPA/BxVvQaNdTxitp+7+4
k+F8j8pcNfxpXNjLvPx5QfaS1LnThPh0vY+VvL1MoTzFYZB0FSiKeHacQ6viU9n5FkX4WuPLh70C
NvSWpQ9EgEwfhxnWZA8ihLjhDbxv6BJsIldJVGraaPlqGN8EIzfxWGzqLq0t7/JJr4bOJKMZ1hm2
H/C0O5QelTCt0n2vAnvegGOuTY6EmFApSHTazrT9yfOyQzr06dEoki/X52Zt60iICV6RzYjag81Z
qeHVm3gtgDy9yTxUEEFtmNnaF8hoCcqns6IkHxS3wU8I3MqDBVXDhn2tNS7BDFslKeyKjCqVitMX
0S+rO9Zb1XIrqytzIOeizk3VpuJpqb9IA9R2eIT2B8sUxXnXAqgSYnjyoAwLy+Z/w3dBkSzI8FiU
91VUBhtTtPYVEgJqaHOzmnIwNymkWwfbY46mQcxHJSNuuO8zJAtutcqxEqW0loTSYz+Np6ZJf5ug
VbmDtuh3VtA9Mvdx0DpaG9S94Qdt9qQX+tF1IE+hdqWfP1ec5BuztbKh1OX3Vxadmq6bxJTX+oHZ
K/9YKWxVehFmN9cnam0tJGtuIxSGlXmZKG8i/F/cL0VnhdU/Xm9+bfCSPev4Tc2k1sCrvIzHvQr8
ibjQr32NS3YcGBPPmhxriC3IidCpTk7aArDa17psyHkoMjuhdbUdP4YVNQxO422Vv7w57a4nExTH
XhdRk9oafk3C/8DjqzvW4DHHmj+uD//N3UkPkiEPfTKrYTZZfmMPd1B8/nsPq553dChFypQtFtw3
F5huJFuG4yocUHyhcDEHkUFcF7Irp91qfW2aJDOOm8oCpjZ5/x6mC+A8d7RvHdQne9aY0S/9vrKt
OHN63raz6+Nef6eMJCOq62zxQLx5l9G4ZLgT8ZkojDUaL/L7Ka7v7cUTqngp5erH64u8Nj+S9cbQ
D08u2DSfoFN2Agg7HJAJ947EuLdwyWsLLFmw2asCEknqzajjBPrVoM4emc0GpfXaFEkWTKgvoS4+
AadiuATpVIrZopsyLh634bZvImJZBcmMySiRcDFzgFpVqDwGbnWvKsVjZJi/KwRL1DAhxBFs2NzK
XMnUFpxsxK3ahhsm1BBZImLf+rOdfr6+2GutSxYddlOhGZnjAvKcFnRXFpwLAjv+vtYlQ066RNFq
c2TsGgyM56r2nLMTqTvkOizeoJIh6y1ZaIGkdAQbjus7sfhkjOJL1Rhn/vdHZjgb982bZI9LR7JF
64hzNRYc0IdeIcyRTpehy/2q1v75X2fV/WAMJ3dOHgwMEfLxfbO3rNmrgyRPagIwmeVyjbbeO9GT
ZNOmtNy4pNdWXjZzmPjnIYkodPfIixFnd04VotynfWOXLNydeCArLRYeq92vAZmGk+buKwtgPSQL
D5LEqiLLNvwEmeyD5ors6FrmUxgZBjfesHPzSkZuFZVdzmbn+NDXf7FrjkGAHPM+q5b5L1y0KgY0
+ag6UDuLgDvvhX7YVaHngjb/78axZxhzuza0/Xh0PscUTh7nAWTCrpWVyS/KwSKEGQjTJ8QPBR4o
5f1nt8x9kRCHz+fBWCq1wOrGTX7p6iIma6u/c0hEbNzQKzeETC9MfNEBQRyY4JmNb/XiVS+xhEYd
TtGof9s3TZLxQvZMklHkICtA3JxxKIeLkW5+wYrxOpLxJkbe10iOIYgiiu5xNObxXm/KZOMGXWtd
Ml64Gl0AUoLWkbz+pk9Nc9crJFr3zYxkveqkjiHykLTuirK7JdcRn4QVqF+vN7/io8qsF2YyKDP5
OQpIZi/MDyNadZMFH3lRl788s0UMS6+2ns4rEyXTXwykjoAkmfQVZrpxKkLXO/O2/Xz9S1a2qcwx
nGVxF7XkE7g9M/cfB1zPEVI0IKL2D1sxNi7R5Uz4qw7D9WT+i04N59mzlaWTHg00HeoZ0j/BB9BC
IejerjzqRFLNLN13qcmMGIAIyoz+oBeswKUc/2WZ461bn67P2dqKSFf1WBt62hUdqi8BEq7ouaEV
DeR4jKov+zpYOn51Kbt9Ddc9vI7RodN5G5I2AmZczBs6gm8yjeJq2JJhB+HEA7RZ1jy2xJnw+zEf
XL/VzDvYuB89PM1+eu9W9h21Hntib3QpWbuuhV4xqQDvyLaWF0LRgOwNazpfn6+1/SVZe9A3PLjc
gtZDHZSOpvzCYE7KWN1pUb3APvQL6IXv1ztbW33pyo6dsneUJG1+q7kYD1bELVWTsdx3cMksGWYN
Ijvr++Z34fVQsGrlL2pZjX0bV+bHAK4R5W3q1r/bfvhuugCUEg/wxvV5WXb/G0ZuSX44oTHAg4am
vMRdUl4SkSt3jpMGN1Gle1tO8rJd3upjOcVeGUbWTLVSq24ISH/Q/ihObR3yOPNrawnPlM2AWCgB
6cnszoPbHb3I+ObN1chpXG5w7awsvkye0SepN0wg7v8s18sRQBLJ+wTRqetTuHKtWJLdlyPobtXS
4xcq1E4ZERW2wgfK4z4v/BDbH7HWjWT/qRg8zwDw8kfE7S26459UxX0fT+JmOYVnBTXC65+zNlmS
0QvuLHJCzfRrVKeQtKiH79PYu/gkXU9m08hKc46nLjVf2jnwNds8E0kA852iGWp55c5PkIy9Uic7
hnrF+pWp4HqHpniBbGGLyXrl2JL5M8pIzK0ndOXXVOGfW0I7Kn3+5FlldCAfCFom6o+taW4F1laW
Q2YODse6ifI8VF+CFLi3Mvy0HGIiu5ZaZtQo8yKzU+omXuxu+DBUix4BoMYNs1gbuGT1qmu6emyV
04tqVOrJXkZtz2mzs3XpNo/rWlN0rzdeoignBrgAV+G22Dix1oa+/P7qwCqScZr6iaHPRJCdE7hn
z4PwrWjjPYxNLnCD/3YgbFtx9GJWX9xJM26BIUJWB056z23kgRH8b+sUhQW50Q/QijRJ/Fi2iffO
EuSYr2+aN31PWpeu7VwFDxC0FXwNqnXnusqzG/cf+yJ+KKZow9d581KiC8l+XSBvfEEIIxEV2UB+
BtVv+/5jNupbNIdvB248Xb6xY+AHrRgoYdZ1HZCd8ixmhzr//mYpXtc97ZhY1lMym++6iJLXapeO
NRVA8mUeTB01umWn+cBltYNecQVGVfz7+tK8uW9pXLrMA8oglYxiV/9fsW9UvayT4W1eDCurIjNc
9RQBZtbspYs36JCsdvEV+oKalX+BCde/YK0P2ay9qtVg7tf9LFE/t15DvWRV3DY6WcfrHaxNkWTa
Q6K0nZcXkFJEGXDuAaCDpmf5huW9eUezAJJdl20O/NWEO2jQxDGciIq3PQ67rT8qalYcx2lL/Hjt
M2QTp9SVuHVdXVJ47IB4g0dwRuJ01ydpbRUkE1dByhDUhAhBp2KivZSKHn1W28aO7zOySPPOpZCs
XLijl9vBbPmBQdXWZIN0BZOXA36+/hUrc/T3RQ1vSmtC4hvM8HUStviRxlwT+xpfvINXV0TZgL1W
IlXz9UYox0mHFHt2t9J1K0esfC9TmqPDCJVVlyUKFQAHfqg9avCbLqeI0NP2rbJMdBVXppHD3w+b
rBc9CXKER0gMnhVL3aO1wllnSsbc2sIpmgB2ELu1/gFT/11vAVBen/+1KVoW/dX8x3XSNm0Pt5Uw
xTmswNgakKTqj1FqbYQ/1raPZMtKLOYxyxTNtwILhQ0D6zKzuDxfH/9a65IB20o5Ayoctf9R+eKv
tocstv653vjKMSRT9sdF03K/ZZqfxqHxwvJqgPxn+2A3sfpAGVH+vtHBkl3v7E1/mFWWzDgIjUrX
gkLz8e78wO0/TSO65e48+EKzH1sL0oEm21KGWDmZZLqrHJRLYoBZBMsNK14+5slxGL0PWZEPGzGP
lbmT2UfQpIQFwRqqi2sVL6lIYawALJtmL8v71Ii9jZtiZf3/JT95tX9R46IAWzc1+Ee4SylV/5pr
zZaG2lrjkuvtzoXh1RE0A2ZLvV8If/wLBOnj1+sLvta6ZNZ6hFakolaaHw+UwA0moet8MrceiGut
L7+/mhiKfPTSsCI4U61pPFNlblNZOH/aN3TJpsPQUsEhTtB/J1T+WuhWAfluL9cbX9ubkkmXvRsL
SBQ0HxoW66bMKJ+Iqf978iKwute7WDn1ZEqtJdloZ90E/EHUuncHapsqQShBqnymHjO2NTM+Vppl
Nv71/tY+SbJtuyj0iDoLzedWXqhfAaS4PdWCsKjseqtDZeH9d72HuXQgv0qXjMsc37uZgtZ0QMXP
9Q9Y2U0ytVYFdUFXRfC9V51KdResYcegd72No29levTlDPnPXtW6qrd0pqeb7XdMlXMwNaBTiR7v
dMV0yZQnGDXHXJ00OEcaCt/QLjsJanfOmUlN4vU5WvuK5fdXX+HMCQoik6sBP4XeqIwf7Gz4XBrm
8/Xm15ZAMugwFko9mMt7ESK+R7uk8jcrxy0A4VrrkkWbRReqFbk5SoGhHA1ccrHCrYaNBV5rXTZp
S4yaQgWSn1KKw2shD8/jclXvmxnJza61uSl66o14i8DjImY2Z6VvRtrWllWyXfggMqVta16a2qjA
w1D0J1OlIKtKN7GCK13I4O40BooVR62+bM4frUrEW53m+aAYnnXcNUUytjtX9UIk2VRdqOyHUoK6
8pNjbEIq18Yv2W8ZzE6dD9Dt27M5HM2opZCIGiiP2/j68JeG/op8e7omWS/ERZZooMTy66YSH9PR
MqYDpcNQKzmmmf/j2rb7DkBYeLre3dr3LL+/smQ7dShL0thQ1OFZUKYB2YnbFBzEcmzs62KxlFdd
DPBcUkHHF1VUX91bjvOPOYaUXC8763oPS0tvzZlk0Sn6E6Wa4gBQvdNTe127Ryq5tyQa16ZIsujU
LqZ4bFPNrydutNAYLGIY8YO3BAL2jV+y6ilPx9HscY+gUAlvoTPICB3iclxvfdk5b82OZNVipC4q
sPG24wh2DHJ25VdbhPUhovr+Ug1UjV3vZ2UVZOg3dHmCyhlb87PB8vzWGb5oubMl3rDWuPR4zhv4
Lxptie8l4lcZFf1xjKh62jdyyagnMZRjUjFDugErRQqH39GKi32XmSoZdEhg2MojQqssRHbUBfKn
PcHD6yNf2ZsywjvsG0tE8TLyJdUOwdn4E44s45bczrTPH5LR3bk5OQp0OFwKMWVMaYZUA6wnW3oN
K8edKpmuOkWOOiW8OwfNuwkiKAcXko6m6e4hFNSPM6qB12dqbQPJVgxPIJLTSXWBVLANTrU99Nn7
qixmZWcHkhGbg55XjcPNUGeZcQjDMD5XkObt3KKSEetq7VZa45YXsy5fBitJfcNW2l2Wq8lYb3Vs
tJnnAHUCKVV+1JM//xt73DPxmgzzjhEwdcIKcaY8F79aGLtOY79ZTPT2qlJbL90tXaPPgKMoN8kS
Kt/t4Dkb46135dt7U/Mky0UmZopji2M5Dcw7vKGUEs3+ZlqAQDgud7Ds70k2e5oM8rbDaRobhUcB
5EnaBeqS/saxjZ/75n+ZulfXb1lp4wRTQAXMVFNJl9vejTIo/R50F0OX7Df18oAy1RRXHcZNapVL
5Vgo9VbI9O2rS/Mko6V2JVMEXOJ/Ymv4YM75S1sXj5pWfG2C4nHf9EhmO9RtZ5ltF/yxi/j3UHXf
O9FZu+51TUZ2QypjuHoS/f+9IkpoVZsxivftmr+w3C516RphFZ+0FOJhXugdCAw9XZ+WlZmXFQpd
T5/MQGHotuI+6uU4H4cSVuMFetERNr3eydu3l+ZK1qvbpElzfawu1K86pDyQ7A6bIaXEAebQ612s
HBAyrDtoAsB0blpe3KRwgoNqODw5nKY2dn7C8mmvrMsMotLW1NL7k0OGeEgbTBeSEGJcblhsHP0r
x5ArGXAOeR1sk01FMCWEl8++bTWgD2XyNMTU8Y/qZd9MSZZM+mC02bDlRSgJ9MfZ8BHesS1p7bVl
kAx5KaPTnHwRdrSgRh50qKW1cEvlY61x2YQhpkVEzyHa5FnnsgJIZ6DGuHE3ru1R6eKFCqMwGvh8
LjDiGM8t1MoCvZjGUB6K2LKqDXN7OyKuyQjuOIZKkjRjdYHU3Ve14QQbx2UwrHtBjcAo+g8j6aJd
6yzjuc2sMSLdUv5/nUsk0EgRZaGyKwei/Y3oDkveAZ33p8SPPsC+C+XhbG34oiuLISO67aDLzN5d
shSeGO/jrryDWglYXg/i/frsrPWw/P7KnkPVg7KgwgoGh3LASSPZbhqD+z5Dlfnj9S5W7NmR7Nmk
2MokUVRdqMt3j7ihxSIxL56FlooDYL3ykMBy2mx80IpxyOBupOICgGXL69WgNxh8rWMjwo3FXpst
yaxVe2xAmGqwJ8fAL1MTIajJgOuiV/ban6xvmBIfb9Umry7wtg8+7N7FUXjgvyyU2DamaO0rJBMf
oiHLR7hxL9z8vf0e3mIDNvFRs7T7aoKHZKMbjy309ztck/HdYZinAMFqSGEmpHMjF6L0sq9aCsmt
9kkM/Qfdqft3QsA9SNFUveElrHycjPuu0ZP7X+qFmm/3LuhhTUOWvT6h8bBPn1OTUd+h4YEXIgJ2
mSxFvVW10bhEw5aixtr4JSe85tJI0yisLnEDhhxS2/KpcBAfmeOo3DhVVgzSXrp+ZfO8phx9FgFv
q8J6h7LPd7yE4bTcrmCgIOxeEDfXTX/FGG3J9AMLBZIZ2lEfUsX2pNtwfZSzvqXgu3KJ/AX3FhC3
WW1TIMmp/YFR92ebpZ8FDIuNbd5FkfbQzL1//UPWVkUy/AB+PVNVscqg13QqgwL1XZ+O9SdlL+xG
+ws01o2l5/RdcRlgn45OpKTh+5w7R9951MuQMbVv/t/FDSlavNT9oPva2H/ow7l9uj5LKxtLRoy5
ZlqMRo2QeGgOH10j/LaI+9qB7btt8BXOl/O+bqTYWEvNBRW2XnlJp256Fw7mu9bulMNQEaqJ1GHy
I2NT4XRl4WW8mF1X6VxCMnuBjeYu121xrsLyq1NhMNc/ZsVEZMhYMKfA+fVeJVymXfRAeTHUaKej
KIO6iTMVaVQOxUXUZfgQZq35pYq8LNhn3X+huoOod4VVqb4ecFi9QHOVzfdh22XOhou+NvmSi+5O
TYgGPQtdK7zD7Mh9jGOIuiJijBufsPLsk3URQQCEWeHgSi8wBhvE/cT7wtSyl4Jj8foCr3Uhees2
zKPDmHNKxQ2kFIGK8CW1KZn5tGykfV1IF7pJRUU6z47ql2XSHNouzSDcrIvvczgFJ69Wsw3lmZW9
KsPF4mY2KZzj4gu90IIND4ZFRdmEdK2stgzjto0O4ntYTi9g0FLUVLivhTWON5ENAeD1iVr7gOXg
enXz1YHReSWQgMtEUiCAI/WSlJv12mvjXzbAq8b1qIYiLM6LS9pW5a/JdWzkdOBxMsow3TgsVvaS
DBeLycNoemAVF7MsLwGK0W7r3jS9+S5C//r6FK19xTJ1r77Cbiod2tGE7bpoZsBVay10XfN3o2uj
z9e7WFsFyax5J0VQ2PIF8M2GvlrWwUMCadjGHK21Ll3VqKuUAfSceLd5+RyEESTz5Za++Vrbki3n
Ye3lPORp2ybzkFDbfKrg0t+Y+rXWZTNuAtF5JD0vOYT+w+1Ut1pxTHMHVaFdEy9Dw9S+HLvehr3X
1qoRoruixtlPxnjr7bVy/8vAMBPpdzca0Q3OdedcNkH2vxiXusS4bCeAsL6eN46iFUuQwWHT1Eae
lRPnmqP7LIbTEjq5gzGpP4rY+bZvtmR7hrIDGQ8Fe+5ispR6WDRHpbbLrSqitU9YLPCVpSFAYrdJ
7wB+pkpDZ76Sr2XUftXb6agqqrlxw604ycay2V71kjYZ+pd9VFzcKkpPQxtlxMTRFXCy5qiHAkLb
1Hm07fD39Ulb+yjJtuFAmK1BUfKLVcf5cayCI5zcw5lwDjBEttuGZ7DWjWTkKcBWJ0jV/DKYwTGI
hk9uYt6BlL7MYbxRYbHWhWTrIhUIUmlFebEnd7zAJ39MhaWesgZ9l9qO+vO+CZOMvuVcbZ2UjRzC
Bnug7PYS6PV7nrAPymbMf+VTZADZhC7ghBaE6ptu+IMi36ONAKQZhSDi211cKJ4mw8gmwi0qYi3l
BSqUb0ELJEHrYEq+PkkrJ6OMImudBGC33uLgQCEMFbVanqp4Mx6y1voyba9MJEcVpEGXjqGb/Xd3
JKhTeLZ93Dd0ycpzeMm7XBBPtSniOcBXjaJZvFlwsnLiynqMZahH82ws4X5r+Dg1JSJTOK7LUx5a
eO20DcZdhvtGMEeX7Hru5zHqQcn6c6h/KzvlGakHilXRVdk4p9YWQbJos6pFZHbsHz3ofumtEUIN
rG3VUayNXrLlACigiwLBEgNGu0Lv2uJ7HCbohgV7fWOZKRSWYWdUkInyJ8SOAkKaCmIbdSMS19+1
kf5CklWG58zwpaK2Z4DEUadFYaWBnmln8lEGkqmBoxDRNMhZ8Fr07RG4SQma3y95vFvZlrD3ylLI
NKHoTrhmUnkAW0LxT1tTleO2/UdLGFuUT2sdSNa8JAlT2+r4jLBHRnFRI8PROWXaTkyfpi09vzov
SlMXaRp2+cVuOmQfVDN7Ru5m4W0OIf7et9qLmbzqo1DMIFyEMC9jOOrWbUO5d3zIvGTYBzDSNMmg
bacLkNFMYBGLJwjuw9iAucJO9516mmTNSMGpIXILIdXrEQwleUFmrVB5l+6bHcmelSKyqYPPoZee
QvPbIl8NKbjm7Ry8dCWXjTcZbaOp0aLC1xwitA2gMYIGe9fgZdzYBJO5HrbLzGtJU+PB5P3N3Oeb
HsXKnSAThppFFRt6Pys+UkmXAQdmqdWc1ATxsvxoTc6+80hdun+1Q4eh14pGA6sgOuzMHML+OKe4
MPsmSbJiBFSEraGWfAFDeSqC3E+NeSNDsHLTyBgyUeaGCol1tlwGBz0tLuNmmHitaclqqVcO8sLl
lgw77dGeav3otN7Ox78MHXOnzAmcDJgkLOWXJtVv0L5D9kHJT1ayCeFYOT1VyXDNuq/TwbRm356o
X0DqgDdcCD7WaJGWvb60a11IxusGRacaQzv7kdPXn+c8QBjUi746fbGLIdHTVMmAVVuNwCznqg+l
/K92VMrDvyXK14f/9hrDz/nffW+ZAKLTnJzGHOlI1ukEnVGo2HKDlv39t5+lyugxMeoEkfBy/dBx
q+OCvwomBEjKJHpwKLu+/glrnUimaxocbp2JOx23S46UsOfi0UHFPh1GBHqvd7I2T5IFu5pSNMgV
qr5a59mhTdFjdopNIe+11qU72I3L2jKotKP+HYEwfabsvW92UcB5qswTGqRoVEYuge0wnhSgIaN9
KKZNSP2bQ3dtVzIxoelJ20Jjfq4C6FwccSmNrd2z1rRkWqlSzwaaKsNZN8vDWKUHM9nzGmbQkknN
do2eDwoz5zj9NM73yDcenMpPrT1nMrXxklEpWdnBuE7z4zgYR8VrR1AgUbRx476532ldShhl8eBV
RYg2HFGvUxc/aRH0OSHH5mnHVqd9yZ6qzoaNOGXaIyP4FNXWg2J/29eyZEROUuoCDZn+7LqOd6pQ
VjkIRev8660v4/vrsGHckhGlbMMhLRl329oXATG9oYSXLhthG5pPRq1tTP/KrpQBIM0Q5skc0Y2m
PLQqgj/JVvHRMtC3PkByYhM91DUoocXZUwIkeGquw2L0s6r9fX2C1kYumWo6ZvVo/ztyDe2UO0QT
97Ur2Smav2M1zrMgXdmf6qmrEB0JtnzvtVWVTHVIBPrw0TCc0/JurKHCGh+jCtkmC57gccNeV/qQ
sR3oqqLslOTi3FfvXffcWGhXFRf0wg/Er/f4CUudz38vWtOt0Wx0C3EWs/U0oEZlB+3BS4ddjwja
X77tlQPL0zaHdVvpzk6poRyf3cyu8Xh9fVcOHJnCJKR+INQQEz4LO/iSddWThjxfiNKdWnnP17tY
2fpyYjqijBwZMLrougYC2ifqHybqFa43vjb+5fdXUxOrldVaWgxtANQBeve7NKJPaNX5SuZ+vN7D
2vCX31/1MBO/7YyUC9BW+/ftJL67nfKxMLawwiv786/UdAb3B+wl4gzy+2YyI99qf+eucgOe4lxO
+WXfR0jHz9AYqP2a9KLrzXsn047dUPlFoj1db37l9JGT05ORhr0LSwCSM2hau/15gPPxetNrCywd
QFXtCLBLmTin2kfUcs5laJ1dcz52+S4ck2tb0imUwLWujghonZu+9od5Og8Foled4l//gMUxeOPk
l1PRonOoCWyYG6Bsd03kHiNkxPooO0bteBZBeugSZImRUr7e3cpSyLnpRIsDLXS5aFSr8I7u6JQ+
/M/DRuLvzRyNa8tkJoNQ8hwhMZTBEBU/QC8yHNPWe0909Tt0+7ejM8Snyt4CxK7YhkxqMpMrRlJY
7c6W94COMYq66k3W+YVpHB1vH7mrLWeqXfiYPRGG4tyotX6A6SxGjCMNN7bv2nIsv786PeKhRynZ
ndm3cAri8z4O8S48Dmsh2TRiakM+2Qy864ZDPYhTaGwRsqyNWvImHMg+0pIq13MXqWdIQm9dEWyk
Q1eO07/oTPIwK/XW7c5Ukv0RWfmNqOW5AmN5ffuvNS8Zs5UHHkqUTEoL9qkeTw5iy7t4mlxbTkq7
tVOp/RyJcyKsg+UoaAu7G9fYyoTL+ehgYdtOR3U4UwVxLtXRRxBy3w6U888UCcZKYyw3ZK58MIL5
fdp0GyVGK2ezIV2+DvdWpaKjco70+yK+oJl7CNTHwtm63FcW05Cu3nGyYtjH8Xu6QMtPTjejya4N
7RHpvi2xn7UuJPvsPbAjkGH9H2nfshwnz0X7RFQhkABNoWm37dycm51MqCSfAwIEiDs8/VnkPwNH
sZpTnJnLA7WQ9kXaWnstmCNz+rD0yrCE5l4ItsOdNTLEMFfzUnuEVzodlp/XDxOPONjx3e5jRh8s
qFZet3nTNmjeKhaVTqgk9XEKgLdD+FMgs//QaZ9Hw9DsfIZpnbQ0PBS9ZHmHrW5YG261ZtFfsmqv
zdE0uua1UO6TLVqlYEhrfYIkZpSs92o3BhtG1x+VJ98dVAv5RbD/0EuZ8A92AIIPZ/h6ffkNvqu/
J+cJW6AhgIqAhEBBw4cTqrWnY0NvRvUie4C2crSCBkcT3MO4/cWy7eWzqmer2KmVmKauGWfTt00P
iLV4pkUz3KfpwtDCpPZehgym72h2WS6IaHxC7lMJvbNAryYadYY4c1RCDcYrnq6vkeFI4miW6WSs
qFM8EsXV5I73LBEfbV7OJ2eBeBeao2PHsqewnNne46NpzTRbnYacu3aN+wB07H44Y3bulP14/VMM
Q+sPp60DtWanJXDkoIWKe/qzh17xTpAwLZMeq1WCw2qBzSDzUIZ1czMO7u+gBgTZAdpmaZ1YeLyP
r3+Igd/cczZXfGG4tMsDsFVti1RnsWp+FYkTByoNLWiOcqD1IPIKepQ6Dqri9vpPGoKgji/oHZL7
7YIv8KbvMlmitS2jxLvp6y/XxzftzbauL76on3vWDltZka1eVEB3vrD2SCYMNwT9oRks84C6Qcv+
P7sXF3v4VUHemy/9pa63Fx/07kJ515mcnQOY6dc0QygL3/c6CwvFWn523feokbqNQIRJww6inhAu
5+nl+poZbE5/fk4t6D2CmqCPF3mf0d9T+cFLvw7qs0sfXG/nRmLal+3/L/YFajNlXwye/K+mYMab
hqWMV2n/PvYBWnxkrOqzPABXnE2XO7ylh02whskaRF1qI9SzKOvlzjHNYL/6O7SQaoB6JWphsk5+
gA3Wej8PHTkRhnrMyrxDIpmB94dC98VyufnIqRiHMSa8vbCV3DrA5jJHnssi+X590UxfogXIUkJN
hPOl+q8HJ1uYtsXnho+/bZefW+ADrv/Gn+T6yq1af5ouZ2hZunU3xYEzhQ39r7BYmE12OAbPIJIM
5xE80tyLKhTM1sb9WA8PEA0PIAG/NSy5ATlN1nOVDyex2HHVfgWsKqYKAi6sPwWOCynuR3+kkBaw
H4T0d85QhoXRn7u506LjGaTccZvI+46xNwsEhwZ5ghLVjr2afkE7LwBu407jjCAPPGB5zgUqtYvr
J7dTRb2IAyv29frym35n+/8LKwpcUkDBtYFjz84JPaVhuuJJdG3K0KX2HhelwbP11++G1RBobPAj
DSuKk1DZz0SMe51xhjOhzp2STV412dkyxvZk/3b9z7RZP2Y938l/ptG1uNFDICGDTPUY11DxjoQ9
kbsUPQMQRm+90/UtMP2Edrii6Em10V4yxomFfuSmvJFJfhnT5Ng92tZOVWs3Vy6j0xiDNygkS3+X
gpHNHqqdqrxp9lqMIJWH5p4SC9T5oCF0g9yCTgz/j679Hn3W62mO6Y/fi1V2kN0mY+y0eL6vI3dO
3g/9N5bfJn56ZvbFY3svjqaf0o4GkKFQvUT7c0wa6wTN0psWXBjcHT8P63q7JOpXqfw3HPTkR3ae
6cwqjU3oXCzeiIpoEVuJLSLpcDQRD3vsKq87HtPZVXjbrKSGpnq8Dlx9GQN0sH3svUnJp+sf8Hr0
YDqpympxxvosnWJOJaodTn3uZw5gEV5+LDffyRCvWxjTX8YLoE3VzGFhY3dXu/eB9X0ZPlyf/x82
3H+TD9OpVRxCimqgGHt9U55ELMLbz/Ob5nN6r26ys4zSLx/dd/Z7chevcRX9tsNPn9qb4pyFn/Bn
cbok7y7l2/Q0hW64V2R+/aoFfua/A/LqrCQbwIoZr/7dUM5Rz+4rCMTyKWRqJ62brEKLCHMHvGLq
4aNVSWLPKu/QgH0oljGdjQXNI2UBYVMEY5Ss1bjEXGSRpHsihQZT0OlY0HTmJgDJj3HmfW/K32X1
ce6+XTcF09Ca64Nax6kmpx/jxfbvuuFCK1C90GO6mkxnYfEY1Dr7chG/hqWQoSPAQrBPUGbYT51/
xQuaxBLOuAXIRPRhMzgZuUj0ddg7bmJam+2HXxwSVq9qMtyWp1hF4jaI9pAjpmG13Jpa69qVo0Cn
hnUW4xiS6jSKnSm/fmFhOuAFPYmzcIIu+zV1Hs6M4uIl7NTh1AqWxG91/3mt6M4tzPQVmjcFQyvK
LEtG3LuEM4S95VrFbzR5KjeWzbQbqkw/o+XZQSxet4BRLV5PTkx/qZ3ZG2xHB8HMJLO6ucnXeJ38
ICp7+V7UQP0e8ikdA1Pj+ubXKBLEHXUkiL1AeDp5UxmJIj/6E9o5mQSr4HWAemNre5HnPqaLiobx
9/X5G9KbToViLctadQwV3x7XDUWeqvoxVx+EfDg2/LbVL9yqSVUCKUIM7wx4gbDuFvqh9hbA+3Yu
oqa91dx2crop60GYH1dVdzMXXqSWvXq+aWjNdXsxl0CLY9l7B3UaXp/qcccgDXbua/mPOZblzxNG
RjEQGiBRkHaQ0Xq+vuKmaWu+OlpJlxc5nlRLmoTA1J/tecdUTCNr7plnPk6OPda6dhrIcTjfwcm3
c/4xHEp13MtYQyGxzTC0kve2WvBeVYUe/ToGZ7c9w1hmuhMzDd+gg19sFlizVFj6MVjChqTQkjnU
IBsAVfe3qasgaXgg1hGvYvYS1hLFkaL4dX1TDV6qY2pasnBnIl0Xc7nEUGtIw3FoTrTyz4509wDE
prXZfvyFr3qDM9fVZjlW758SX0WqPhYFdGYUZo29bJzNS+H7A73P5QK7xy1zx6FMy7N90cuZq7ye
J6hyADACxSScaoLlQ58+NN0e44Mh1eqUKJw0QogaH2AtH9zknPX3MvkPcRIKvbumaYgKunZWO5Rr
20osf78+dnjNTv3/iuTYBZzpLCgt5LRLUE538UyBMKV3qO6gJLgTckwz1wKDV3InT5r/eS8mP9vY
BLJz/TKMrXOfyMluc0id44mcjXfgSkY4q08VJD6uO5bB5v9BlE3VrEQB7mKHjd+Txr0kk7tjlKaZ
a2m7XJmvBMVD3jSsIa3XEMebiB0D4wdMJziplhY4/wzDsxENiQOPuj1CG8P1TKc3qbnlBl2arnFW
uH5cLX53P20CfWnb3U2rl55FvZdjTT+lOa6cVnfhJSzHZngoX85pcb9ZD/AcIXMfj22xlscHzy/y
OqULroJgYvPkxa/SnWximr6WyFOFqY8bfmOLa0I+Dvw5EF8acoO4cGzyWjYHp5Q79Qy7vOWr2lOn
JT0G9mE6kozUvUtaXMRj0rLbpvug/PyYU+kgsikFqI5keE8jcw5oIDn3By8iOl4skWjV4xlipEIv
aCbQZxQkIeiedw7zhmigA8YsPxd57Yo1FhW7V5x8YsGeRIshRenoMDkJvGPVCMBDfV8mVUgzKBhK
HBOORRsdGDbJzCF4vsRuOhAZ7p8D93mUe32+pnXR3DQZwdIwl1h20ftRN3YRctN1+zYti+acFQMv
b6ngQVgI333O5cPIwIziH6rcMqo5KPrG6rngcJ9CfdjOlEjZWKUdazEEeB0cxkUJfVEPwQuDb1cP
nGgqeOj1hTEtuZZTk3WGSFO/vUnjXsZ978THvXkb1lxHhmXJIDPL3lJq8IjDDK5kyXL4xqeDwyaK
WYsUE1/JM6meGnmPdTkaD3V8WCNHh47tFnFx3/O95rRriYZYrsPDiJi8lND/rQouqltw+d/cs2NN
J0wHiNVFryyngzFWOYvWwTsdPgzobCSd6w61u+XRST2Dr+00c/+YHf6LCCuWmW4dVXR9kLhRbjjL
6xZucB9X883ZF1LwCSOPsHDbeu7wFrd7IzANruXNEmy7C6gV/vimXeK9hjwdPai7mmtSJ8s9Id0l
zsEy/SVpNy6k0qrWh3rkYq8Fx+D/OgxsUMvsFcRaYj9dnqphvK395ub6wpuG1srAqzt641gA6EDB
0UUq9kk0004WMg29OdeLi1jGwCfyB+XrYGjUDM/7Ucs09BbNXgxdpX3dtMrBqnf1Uz9lDyueKK8v
iMFYdPyPqKrUHnN4Dy4vbv+MJEGRK66PbZr29v8X085ctKcIwXFrl+ut76ZfqqrdKZqYpq3lziIA
9Wvmu00sF1DqoJ/SGcY3PqktGTXDYu1dHQ3pQgfGLT4IbJcKYasf75Hp2g0QVT/vFiBNC6R5alom
YJCAtgy4jNSfqLh/bDHNXHPUWeSLtU7YVyS6cn4M3McRV7HdXGQYXgfAdYLbC60wPNJFOSbQeKtD
lPE4KieHbEdnDqlkMVQehaNux66Mr2HDqtOxoTVHhS4aJMUSrDoSRpW2sSDtTnQxlEp04SkPFD/+
ogCZD8QFj5n1s5334UYF7yTn3SLnNs1X3jR1rFbWOzz3hg2rhdtiRT60/Qe/+sBy4PPPxxZI89u8
GxICyiLgOdxhdiOi6HRRlePucbqZjEdzXuCsa9IHUwcEVXnvlSp2m99VMHzy9l49TPugpVdHqKJG
6PlTUp3q+7V6ojj5wnP/P1KhDtDqWzlCMhhptmL9bcLb92MjoiFpdm6/hrLwH8Dmi+DZltMwQugN
mNzy95rXQQgXrpIPraRRo6x3DgMx7d7pzBBNdYwWApxfzgtOlnlVh1uQw8nS36tBGHZbB1OBG2yy
EheDD24VIsVQ+h/CEO2fDxmrzhkyq55XUm7uMDb2iXpDGyZAgx1LYbryVMX9RXZbeW97f1oC9v9Q
gzCty7YZLzY4A0eLmHusCx8egxzEV7iyDuD7P1zl0KFTpOjtatw6GgC3/ROhjw+tuXC1lEUg/lS1
iwa1GbxqVXuQZEN80+lCwPHA0tzHrHEnHsffW3ZBcMOrnOB7aH3TT2h5d1jS/1tKwc1bElyN5YNV
PuOuZlc7pVtDZtfpQkhQONBiQdXAbtz5i9cV6892BZH8TnZ8PcBRHTMlrKJMbYo1wgdk8NlsCdCS
uiUBLvwLz35f963X4wLVmUOmapDjIDuUD8k3ABDCMmigULDXjP36GlEdHtXLRDlImcOvpqrqh6Ky
5se6cstDcGOqY6OGLMVblIvGl2bIgjlWvtWN54Co5djplurgqNIeeEABnI2h6g2e5yVcU/9yfd1f
Dw30H0gUJplW5bDEaDl+HFz7PfAHN57ILm1WH7qtUB0ZlWdO20PmEzW52Y/cREFJI9mJmSar0bLv
nMpgBax3iavajfhcnFjTnsAAtGP7JrPRnLep2LSWWb3ELp9PXQAtC+HuDG2auXZobuy15MnWLFXj
waVomhOY0h6c9eDC6PAmVc041CLRxm0j6ZPq83b8JMfe4/fEx2PJ6brxGNZHl50a7GJOpm6p41T9
UY+pQAFqHdK0CqgOdFIyp61k5QJII0vvnU7xqKfsDrrwzRfH28OBvR6fqY54WnBc4GNboQDQk5CC
S3gBVLMEIRuasBvr47F10vLv3Pa0hFIiusgVu1/s9TQ0e02ihq4aqutNWdjqdZjFsj1QjZceg1MI
hQbzBAAluS1kGtUe7d5P7KvD3PjY92gpuR8SwfscaNPtXrC9udmohl8f2pBudLRVUFsipXPV/0KV
BwqT6g1gIe9QiZxCsrJnSdY0JJI+X/8xgxMGmn+PyhFzW5IOlyh6aSEeIkEdBs7LYz6usw4VgZ3P
DZQsY54A9CM+SFuBSPpgUtDxVj1gebSE3E6c2uRulfK316/tzswNjq3DrcYR/PXuhGtTZmVvxFzn
6G6Se5UOw6rrfENrCwHXYcDg4H07pY4dVl75pWybz9c31eDROtTK89aytgesiyhQR60fcFgBYTsU
dI7CW6jOPCTWpZ45Gbu4KqwYJgQ/WHbs37Ty2/9fHNWtDPBOt8TibG+dAIx9sAp3p5BlGlrz2qz1
F3fsQYnStvOnjtpvebIT3wyHCB1p5Yw+wfUUS44aQZq1JzyMJehC6NTj9S01zVzzU9Irp8tbLIpf
sUe/68ImG/aoGk1z1xJxWuYF+oAxNkpXsJZ0qtGMWIUbCPb65A0/oIOuPIvXENDADwDU0oz3nvdB
8bum22MLNA2/BdIXBrMm0DDpOwyfYNZcpBFgJ5N1N0Ma+fr8Df70DygqXTMJTUP4Eztb6LypcHrD
/cXCQ5mYkp1FMuywt33di69oZeETJxsAnOnzd4UCiLEtd6obpqG3MPRyaGvtatFi6KUGsTFmbLO9
IpwhkukCURkZPLbMTRcXQFop/wxUZyZ3bN60r5q3ImePGZ+ARWv4Ha6QJxTeEMKcrt/ZVtPcnb+X
heWs65cKYC6oinyUtXdLp+J9Vu6RwphWXXNZb0KlB7Gsiyc8NAeUh7P7dN0eTQujOazvj2ycgu2J
f4Jm8xhayCBsZfGU7xWEDRavg6HWdRwqi2DuVmZtVWdI/eJ5LmwBhth9Mjd8hY6IGlXnQFAV539h
gz76Zgs7uFLP7NOhRdL5tSZV1WALxPAIOiW4KyFo7toUyoV7pw+D+ei4KHdqO4vYEuZJunMgPzXp
dJP2xzKVDo1qfOFbtMgQDQDHYbZ/cdu9RinD+VKn1oL262TLNO3irvzNtl5q6w5oqMn5r2inW7aH
JzKtjua8wEOwzlrWP78ilzqUEMXaLZUYXEsn1pp4TxXuS21MG3qaHC+yBD1dNxvT0JrXUiGXKrf9
Nm5oDt3p5dzzPQyaaUk0t7WZ5SYICl3M5v5O2ul7AN0ilQTfDs1cB0Mp4Um7SDju01juxSvuWbAc
8yUdDdVWxVh3CjP3fUeeIB71fel4PGd2fWnW8hDrBtUxUSOsvWR90v2BXE1O+rYpD9ZfdEwUW6iY
Ze7h9ckuQQrlFt/rLN/JUgaD0fFQi0i6tWJuG49j14Sd9HhUNPxg/YVuv/oidXfekq6j29FvQd3k
obBxD2Hr3uXPNHXNRy0wUZCsGem3Enp8IchJ0RfX7jVDmwbXsmsXDF45ZgP9lneZQufd9ARS51/H
TF1z0qK10kaUin7zEx6EnQt+X2ctx+jY6JqfFk0LxbKeW98tVkFhReBm00Dd4nx9dEMU0EFRdd30
C8AL1vegIhBIE1Aqn6GgFQI/tpeZDEuvI6O8TYQtcbzlF7A/6gJizuZzJ9N+56pjGn07M7wwSZ75
RED1mX6zbG8Ng3Z4cuxy7y5iGnw7LLwYXKYFmoTafvm5waTCinVTWHUQir++9qbRtz15MbooRuED
sZR9n4bW88OFEw7EDkTrdrK24Uijo6MSAH8LmnL5q9qwNCMaE/niv+nTrog27v7rH2EyIM1r3bkc
+cyK5jsDAOY2WBN+QWVcgWCStqdjP6H5bqBUU7bSbr7XaflZuaP/iznzcgKEWny6/guGA6areXDX
qbQAz5L8NZZe+2bKOT3PK5QIrVHkUdCCnz0Mci++/mOmbdEceslbKqiNH5tr77Htq6j22ZsuZW98
dRDRS3UY1WqpMR/SOf/hNst4O1CI00Ae+8v1DzDYrc6lVU0llyVknn/0qddHC3DU4QKFnZ3dNo2u
OfQUOJ3ntoh3EEL5vAhnirIJlcDrUzecNh3NoW1vKDllWfsEM/o0tzJygyZGORhV7PxjvpSRtPZq
soZt1tFViHCzBW5v9UR5V4TjQt7kFmrAtsojnOh2QghHqPgXEEJ1QqXFW8HMmLrqSU3uYyu/KCjK
MmGFaQGi+bx/cql3O+X55frqGdxEV22qskFYK06hT87onYjfX7gQ31nvxt2UXPjY7FwoTRag+XvT
Q5zGBjf5E9i1TmVhgXc+yPew7qZv0FwdMn9JCqCO8+RaZYRk9GHKWOwU5FHBE61k7zZvMjTNyVE5
IU6vvOaJZ8GzQOOg6Ov7oW7fKs95LvLs0tV7j+aGCKzjsbzWhjRl11U/eg6Kypt5UsGXbh6m4uQ5
cld+3fQr24e+SFa+pMPCkKK+MRe85dJlxYOycQGffHuPb8Sw7zrFVms5kiPEVz/ankwgGK+nEOwp
/k6iMmy8DtAa3dTFa21a/YAGx1sGmY9wCFLUFpvhZ1HkF5pXxzCsVEdpcaksJKih/85JUp/Sthmj
tNlL6qb3JbKt3ouNQBlh6XmZlz+K3vsY2MuXdBMQhWVtVpUu+WefibNIBFpn2LH3dKLleDzosjKf
HPkjBf8mmq7k+CFIXOtQswL9h1RrLhrbTprmO7ivweYkywB0xRApKcAGsbP3f4BZr8RJHbBlV9IG
DoPy73NQnj1617Tu7wQUyJnjXTIEM6eRkRLsUST9Q8uCnXhpMmgtCChfgDln+9UWHKxhmTfVqVqq
PflVQ4LRkVtpQQBlSZz1m2BN6jwH/pw9Uj+rweTQC3VHvdq2doiGTD+lOb8qOuzNXCffUJOUfhz4
ZK7Rl+WURfOmH+ugtiOBB6Sdq7fBU3VYF219ZY2Lm/wExLwcoq7LPmZ5LU65XWdfWlVOWdSR3cqc
6de0I0E68bSy2qH9lVnTZTuOpdb4oDr1Nrc/77NkG0xB58kqpOVbkvT8Jx79WUStTKALHof+64nZ
NLoWE6aZKdnVFH0tU/EUMMsO7Rwv0NcHNy2Q5v0TsOyKcB78TKn3ZrKmhwFE0KIeLp0aH6z+4LuJ
jv0ae+4XSbAGj6Dxe4TaJOQOefvgCis9qTL5cP1b/kTJVwKBTpklgyQdGppYP2dSE5DvtsqHelGk
giIfFnCXz7Ii544FY/mJJspa3BA665MVtkE7cfdL5y+VOhNolBVgBkKzAliLoHFYcISrgAny+fo0
TfupBY5cJT1SeTH9JHPr3aiEJDd+I6ZD3gyav78ziNvbwVDIdflZUnDKgLM9v/Fb5t4EowTkFI3B
5yNf4eoQMr6ywkmEN//8o1XqOtyNFlruQcheP5AQvUC3Nui4Ul6Qnf00Ay1uYvMoSQrvYeqUe+gD
yD+FOhzh64EkkHsoEe4qty6+uGWzxxFi+oDt/y8S+ZIrmzgLFBK6NevwIoDL1BT3ZYbzbuGP8pAy
Y0D0ml2Ss77MPT+DgOXw6AD0fgoy+9jtn+j09sLxxiJ3CnG2aru8cNf5LTvHikF0sEevZFol7TIg
iSfR8+Zm0P0a8guKpTKa3Na9dVOxp3DzenYjekNjFrjCKWYrO/c+tW8LtJNGGZ2cTY+zirK5Wm6u
+8PrgZT8YSp7seEeFPcg+iDEeejXtyOIDMNCkrdtXcSJJ+/nNTt07ACP59+G5TKHlS7D9wg2VafM
8qZbu5R7uWbL+f9GUKKX8ziygOr7KjsvbXpHE4/f4tXybeXapzbIWihbDnNY2O4hOk5INP79LYUl
VrmOCt9Sev5psct3djKrE8ua2/wguoboPZDZ7JfNzOvs7A05VDrHojp769AdiyJ6/6NqA3C8rIs4
1yCkvrillM0QBlU1NsfYrsk/1Z5snNyh7FDj8fhqhT5RTQMWZy7JofPFP2rcJV+6lblrBsFsi4Zd
mXqn2efdzugGF9fluJMUUMuaNeI8W10dcbdvfjS+14eUOe4xmnOiF36StHABh0cYmZvsPTRLmnCx
6otIh7vcD96rtTzme/9Ufdx2ZI2yM+j2CBUlNnpPii7Yo30yRCq93DOKbMkapIvzoPh7KOF+hJYL
ZDXBb54fbaolepVnWTgOpqWTnafMyyD5R5fQ8uqdmrQhBupddVOdB76/2uk5AUQGbDLJjdUlb3NQ
6IV90hSnhDY7bmeIUzrlfGYPg/Llgh2nxS0t1RsKGsug+J6L5rZvhqhtql/X47rpl7TTWmNnVhNY
E1glO37L+fcu8e9bWUWQ8I7doDiLfHi4/ksGT9FLPY430TSdt2/yfRZ5JKtDF9XpGD1CYscZDR+j
N9+NiYLKQDrjJ2r6UUJy1pUqmhtyWVdxLpe3fsd2LuWv1y6JXu7xs0RlAoIS56RacXRzo1kU7/sk
OPcdfVeMzmW0+MeSZZ+ur93rZ2qi13/S3M2StkYmsXv00UVWg6JlWFuWx3Zc32DaetnHES2qJCK3
YsvKfuQVj8m4kQ4tLQq+TXeX0/pQOYboFaBZIYNUrbRAZcv8eGoL9KCl1vLx+jqZbEy77jmWo+zG
gTUDR1WXt8Sa2ykKGJ+cuART1jFhJKJXfdBDnqKJxU7iLKU+FJ2cBgKa6Xy6/hGGQKnXe+q0nkg1
45ACtsj+Bt1h9vtUTPmXxeszwE794ub675iMSnN9Fw+bfUeAYWtIWX1STt9GaS7aQ40aRK/wDJlP
Z0jaJ7EY/YjO/RC6ybh3fzIskd6bJ2x7HcsGNKigVK/vcHSz5jGE9nYpQjS75bIPXSGLQ7y0RC/p
FEOT+Z6H9CuTlTZfVaCEfJe5RZDuhC3DRujNeqsHocjCwdUDcsflA0P94Nx2BTu4EZuvvDi553Vv
W3OCjUgTy3mzLksCEYOp+nLdiAwlXaI36xXJWJUdbe2vEy3LFBx0Q2l15z7trUbFGSEdkWcoHAKT
EkLPGbQ0N14jBRzSA5iPsojIwMt2PvV194dgzd+fuq60XZM0T/Am4laXmo7ZxRnz6ZL35bHVtPVe
GNrildjxiiQeRICEmY3FnZeuUAW/vpyvG7atN8FkbJryvhBJTPrZPdGuvKA2dtsL+7lHa/Oh5GXr
zTBe3gVZPs8c7JhD1HjD2crcu6ItLkU9nnH2iFGIveFiPJZbdLH23k8CsJfXSaw6Kd9YLKPv1iwN
4pS2SVQ53hw5o9xTJ3x9AYleifN6F4XXxrbipUBAXlmZ3LS5mt4OYDQ9pbV3DGNM9FpcxttUjqh1
xVVW1OfRIVk49steOn7dkP9RbScMYJZ+hs+icmfdTn3T4bE3pSdKyDHZS7wb/e0rvioD4tpdEs+T
vADJr8J1Hj4OPSlCVA5/XDfn1yPbPxLu3Si4Yy8yideVVGc7IOv7itFi51T0+l7beiMmYaO3LjP2
Gr7oQUpDJQ8rtG4iR8J+22XcY3o3fcX2+y8iaGJZyehUnhWrvkwiq0Y/eMqrdOdWYRpdi894AEFD
IMq0MZgj2QMAqsEtTYK95pvXLekf/XbSdAVOjxXsFLCE00y9/u3qJcW7uQOM+tgma4cuBk4tAMyx
yayi5YeE++RW1Em3E6xMy+P8vfhBDnkftiVH26rzeHYtAqBnGpyPzV17Uee89dnEEZtK5MjHgYn+
Ni3EMdYeiL79PXcpp3lIK0RzNTbOaSY0PwUW8XZW5vUzu62T14Lk0Q6kxOipzW9VMHwOcpnH0lvQ
70BIhDa6vT46wx7obYHpulZt6qXodnBSvDFNrhWSJq8P5Qc70OwHKy+LKc2SmLrFj0Y1RZik3bfR
dW98Kn424OPcMVRDvNDbAae6r/ESDF9AAuSPaRkUb5ou6G5tXHRjkpH0WFEIYe3vfa/zpOWAJ/M4
ES3EXrs2v0B9y40yadsHF0076pRWwIGeWay4HrMPTrcEuKwV33jWA6SY1KFKFdtZNYOZ6a2BhDLJ
LEaSeIKWN3AB1ZKldxJAsOoWHAcsWiZl4RocTM7eIchgbnrDYOWlS9/J2Yp9PJX+kj5pHpJgPtY/
a+sdg42taOsCih5bOeQyU4x+cvK83bnfBtjifyvMtt4w6HpVttpujdGd4lPRzegqmaQVluN06a3l
V+WX1Y1fLTu5w2DReu8gIqI7oH2F42iVgRUwccszsafuMqUWqKDTXc4A0+9sO/UiA6JaztoSL2En
CtRMkt4m1tbUfO7cnVdzQ5bytRDgAGw/JhLjp85ba3qTI32zD9cjvGloLX+UdpnkBFCJU5Yie0Cs
MQtZVe74hmlwzdF7gJcEAD/eyc+/2PPNrH65e0oRpqF1B58lZOdTDO3Rz/b8blAXey8tGYbWmwgd
aIE3CWc89nMPYteew6McROKhnKZjpWRb52xXK4zFKX0eD3LyT17lr9GwKv9Q5cLWuwhxW5hnD4jj
eOIKV6++B09Mxdf263WTMVi73j8ILeAyqNTinXqoMXpzeVMDtdGu1Vm0e+T5pi3Y/v/CoRrJR145
M6zSreKBVJED1n/pjDtxwRBB9V5CaxpobbmTdwLpAUign0aUX66vjSEb6KzqVaDACl9g4klgo1sf
pxqo6oixPiclCUd7j4nAtD6a16aZ3ViFjQ9wM6AH+oi3eeiRvUOxAVJl69TqkKxGWPC24cdP1XIP
5uw4KYNPNP3t07PP5CZlfarS5EQh73d94UxGpfkzeHVcf4QO54m3Y2RX613rllHVOff5uheNDLuu
txo6A5XShoLdyZcBntAeZl8dm7zeYKgGThu7w3rV3Vc2ZpHPo9p6j5Pt6dDi6B2Gig/l5BHMHMw0
AE/6d3hsjpq5D/N1r3HJYFF6jyEAdNB5mPETalnuUjc5weNu8szdwaUY/ELvMsxsVqUyxwqlLrmr
ygW9RX7kk/Ztu1RnRQ46tt5xWBfoN+62LZ6T9eSBeGh1drbYtD5aCnYzr626BAy3irxV5a+FpqFb
HysD6E2GtVKSLAxjtwTt9rg+Z8XOshu8imkJGKe3qndsOzgBbn0LDztDwfFSs/Q9G/Lf123TtDCa
4wZBNS5Jjcl3xSc5fB/rd0H1cGhovc+w9vpRDB2Gzhj6l/hXn38a52/XxzYEA73RsKNkWMmyTXv+
0g1BOAONeH1kg6nr4KVJoCQJNACCgfpvXJ94Wd7W9dmnyzng2c5vGPZVRy+tQT46hQ07X9v6LqOX
wHn2veqUko/Xv8GwqXqrYT1Y/v/h7NqW49Sh5RdRJSEk4BXm4lvsZJzYSV6oxNkbcRMCISH4+tNz
nnI4ezxVfkmlphIBkpbWRb26GxLjG+jsMxF88f2jRI/2+4Nfmvrz7385d5cmDDRABoMLmS/o11iu
bMVLA29sNKHNyosEcU/FGnknlzY8MjmW/7z/2pfmJPy/r10DKD1zhTl33Y+26jLPdR4lHwJKky1O
CR2jZawUJjxZep6xVNyCQeSu7a9t90svv7HSEsDLuEkw5zr+ppM7RaYdia5RU10YfAtKCsmoENrA
lgoCTFL7Y+33jQ33H5r2LSZp1dKL0hAEs639jSrEn4pDFqQx1dePjX824792YwxVs6lKIQu7BgdD
2T4GHHBsr5WRL2zJLfyo0zQJU4d5D4f7ANJG/p/33/rSuOel+OutoxL9H4Cgn921+TJpCnpnemXC
Lw19/v2voRmU1n3TYuiOpJ8kmMAMGz62y7fM65MD63daYa5Z9DKiVM/NwabXADTnT/+P0sKWfD21
bkEv0Xkh2YuFaHfXHpJBXTlwLw2+caQQo7HAMQ0CUe99qdYsnO9R8r4y+KUZ3xhnBcYXbhYYf0q7
l0qRKjNyvhJbXHjxLX7MMl4jT8CLx/45TasbX30qwo8BOMm2W3CMA3Bz1xiciebYLi9tc7cW8ZV9
eOnNN4Zp6mmMS94jKjrngO6mWNPdLK7sxAtTvsWMSSD1awZh3V2n2hvvqkPIr5n8Bd+8hYlNALvj
qghD1+ylVjxblzoz8SkZ6O59279QQ9sixWbVSpuEeEAckE8tR5EOKZP245ihUjxlXDe/YzJ/e/9h
l1Zh41PLCvX+njbpXqAjLC/UXGdJFbtj2izXrjDS/zbcLW7MrUrPUoPyrBsPcQKQprI7nv5o5K9F
k0xOPq8+Vkfb4sZ8nUQAxzfYr/NwO/M4K+tV7WfQIR3fn60LsV+4sWTDxoIZXkMHI37qEn/L58+z
+d6rXzO1VyrbFxZkixMTURejhxmPMPUtX19mdurVtST8ws7aAsSEn+IoDTB2vwR3SfCiA8hA6N9t
5XZkypvmQ8BfskWHtclUtzNYMnZO/opBgX027hopeXfNFVwwwS0eDPAGhJdS8F3n9G4k6SOk4G/l
Kk5DP1yxiwsHyBYRBjb4bqKBTPdd2fonX7TTZ+vXjwE1tigwAU5h0UhcKM3oaLG7IRh5sx8Wmvgd
Tevkz/ub9dIsbUwb8A8dhItM9kW5mGPlRX3DlzLMSBesB7xB//n951zaVZvAOZ5b3DIoluyrQfxs
1tQfoW3uchd3e2q7KotIMd8bRq8U9y7Y4BYfVq+ujyPuk73vu5uy5m/JvH4voa2zRvNj2tBrRZ9L
hrix9QaKKXFS9fF+mWSfVwkZwRsGorbFIVh9f+YubLL/BxLTs/NatfE+BSD+LorT6LbT6Gz62Ojn
9for0AObviyAjhd7Ei/kkRettzdDm6YfQ2mQLTBsZNUMHSwmdsE45XUggGwOjyAX+JgL38LCBBkN
TeM22oditAfS9WD6WwP5z8cm57zqf09OOzaQgEz4Pmkpm+8gNL6i5MkqL69s00tre/79rwf0xENk
cpk5pGfXaVfib/cx2Ohf33/9Cza3BRWFRkoPJnq+X1p6XIrvVd/fVzHfkZXds0o8OF5/cI9urLsU
oJG1wvB9adHOB06SM3Mk+VhGv4URUa69MWEa7aOi8ukhUVb5T8iMW3HlpL1wBm4J3S0qZHMbsmhv
6viWiO4tjNcj7egTC9Yr3/Cfj4jTLZLIJnRMahlE+yQskuKGODs+LLQNTmsYsieBHvLo5v1Fv/Sk
jUHbWvh6XDFbPa2ehG4OTZ/SzK6gvzj/5WMPOR+7f+3bRbtGR90S7Qdrbgtin4s5/owW3ifJog/J
M2DKzh/41zPKMPS4nQmjfee5+1xFQ//AoNZ37RP+0/Qw/Ma2ezJDpyTG8GFbmN9NQcbvHC2gLx+b
oI1hdzQAR2tDor2wDcsgwDbvw1EHNXTOkymXSYM/P/akjQOf0tWtXTl2zwhsP5mJ3xV8LrNO9Q8o
MF3JH//Tm2KuNuZtkqJYbOy756SRP4tO34GK9xkFjRMFEJLy9hqo4dJzNgl2AvyMaSFj/Wy5uwmr
L+jpn1CUpUc6mc/NOF0piF9a+o3TJg1CNiv6ENRvrLkbRkayoITneH9Bzhvo/5Ug4nSLfgWqt2xD
x6fTGq3+64q4eV8HbfcJSVT7kbo1HrGx8a7348CjZDo1uCC7WYKwzFuBTOb9D7iwClvo6zy6uKon
Fe6TpUqxd8kvyLXurXXtDiC2vffk+P6DLs3UxsKniUy0r+h0Su26goupVfnSzuUtsyY8vP+IC0u9
xX9FbFoiDQGck0xR0nMuoblLId3xsdE3Vl6QYTb1POMDODjhUAjRWZqEr+8Pfp6F/9pHG8PuIdlR
klWGe2KXb4TIm7l2X9J5vAVnwgfff2PXYTfyMYJGwanX1c2SqiJrSyhavf/+l6Z+Y8xTufpC08Kd
dEDKvLPNmC+lvNYSeWnvbGy4mJNigeKHOcnQFvteOQUe5nE9sOVqDefCB2xBXVUsqCezNacoeLDF
P/G1+7hL426sd1JRnUil41OZ0n+JEGpf+1h9bEm3yC1fx42XTYF5oWKfqulTHSVXzPXSe2/MNRTR
YntLMLQMMuvDm1J+8MzcYrQMYrmhaPx46tfqnrn5BV3BBUSQr13HXXr18+9/xRI4LhPJbTKewNZC
2080HUJ7YmrW4uv7m/2CsW7BWcOgWOcnNZ6EFqdAme8zOhChTf1dB9e6SC7s+C3nezlZSoqGDCd0
fT/OE6Q/glbcThI9gu9/w6VJ2hisGUE61Hk6nPzUDVCYGH1maPMxlxVv7JWA4Lmbl348GZ1CbMjM
P23ErmXhF2Z/C9bSRZ2iD2zG4GZYjgFJ+5slNPZuTEUPSop6vGJcF5Zgi9hKAuFCiIAPp0QP4P9c
gWfw+axC8hZVYMzfvb8OF/zvFrklGQnTPurtqQ+AQacgIInD124Ybn0Z3rOQnz72mI05lyhRVlSz
6ORGvhND/6Odxzvdiz0yn3LHgRN4/zmXJu38+1+21yINNWau/Ql0RrtyctnQ9bjMv4asvzT8xrQN
R9PiBPq4E0LHNkOcGuYRVS6TQXuN5+TS9tp4Yo72MGsKPZx0PNyf88NzdB0Ld8Ae+/axSdp4YtG2
LIxq6U82+CyIzmolMzGJj1n2Fso1J9w0nTD+1NSpzgcOWjQau49F02Jj2RzSf1QpHBuUBkWZhSZy
3wyrzZWD48L6bgFbhdCTsFINp6HsX9D795ZM6iipu3ZTc+HU28K2um4J7WSK8NTQot0VbSRxwXF1
9LNP/48gbgvaUq12VTMm7FTa9mvrxN6hb5zxat/o5ObMrWRZd8We0wuP2tgzX5YlWJYwPNUE+V9H
j6AIyQFB/2mEOvap/VJU6qWHfb+/Yy897rxef5k1BK57PbiInZAXnJbWQdJveIgn80gq9P+cv4za
g/lYm0icbkFdUBhPp9UVGhGCxvfJuOq/rIbra+WACza+vZUWHBT1oD5rTwXpX1hib85VjfPnjGiI
+JgZbi+nh7DUAkji9iSaCfJKLOl2kQ2uIRsvGcrmlJrQ2K09DfVpauI/c5/+CbtAZVXSXPOylx6w
OaMiM7JBjRQn7drgpE3W4yQV0C/Dtfm54Pi2QLWJgvVFk3o4TXT6Tmh0V6/dEQlimSn018dleuXq
6dJzNidWEI+aQYrqvJeWIyvjfefM77jld/x/UZXXHnPhZNki18A6V8RhOOhTC2hMNlmi83pZr53p
F1Zji12rCodEVs09ThbnM28gNAFK7+qw0lF+LODfgtgiF7DIz7M+QbHnt1PTtJMOki7vnx8XDG6L
XlsEZ65vlD1VArUeeKN0np9RVPzegm3o/UdcWoDNEVW0C3hGed+fgnRt7krajfekq671/Fwa/fz7
Xwdg0YLPfmXMnkLL/4G2S9V8sWu/NJ/ff/kLm3TLvFWwqk8gTqtOZ122c8hvh+YAjvvHNNEPEbva
t3ZpHTZWLVrVgalsnU5of1191lYrxf0cyshZI+vkq2lT+fX9L7o0Ydv8giLtjWS/ntwy8owu4AEd
F/nBOHBLvrXwIiiWVvUnAVB/XomVfCNnvtGxqvrf73/ABZPbQtzqbjQ8VbU6UVbbfPCgdyxQPc6S
7mpX3IXV2ALd+Nq5kfFRncZ5fRIoTJ/va+AOD+dc72Nfcd5wf+1buSC+RKjQnWZEtHU/3JGOP9iY
X/Okl2bp/Gl/jV/H6xypuuhObO2qHDgOyDzglhmSleaaRO6lWdoYdukCPU8hZkmXwedpMOUBweFD
FTVmZ7r25f15uvSQjX1XVhATJlqdCEgO731a6q+IPIp9U/J5F9qwulb1vvSgjV2AMXFep6ipTjiu
nsCbciv5+nqutOr6Ghbi0ppsPJ7Qa2oMaOlPVFfsFRX8Kk/TJXgDCrffvT9dFx6xxZjJJKiNiEN5
4jG7n6lvckTVWZDgL+8/4MLxscWZzU3p5r5f5ckTdqdS96tu/Lf3h74QpW8JylxJWgfSKrK3Isrm
5Yv0D2PzULlbZALohBv2Vx4TifOp+h/5wBZyBmZ6sU5gv93rxodDvVPgcQ2fgUJ3tdmpzkVlskPE
Bnb0HCov6RhmYLqRETSOwQkUhxkKEARtPsPQR6XMUrBGTAMIbUUgl70fir4Ea6+pG7BudREgTTtg
8sPyJDjUHqscas+C/l4WHPh/CDCBQfmkyllDnbbSxovvQptu+Ln01dzLbIHUTvEWNulk7oZp9uWc
SYa62R1hPqnmLAEPWqnzCrpUHnpgfKH7qQ+bu3kQvMOLDsRU38LAqmHMWMA4BJkaG/mQZN4uRRmB
xS5OC0QuCU1Qy6o7GbnPU1UGimUcINHkoUjEMr0wC63zvKFgWZoDUv2pu7Wffd7EScuA7+x0QI9o
EohWddsItqpTnMzDuu7rtVbt2yoXMgy7MIy9Hx8R89kwQDduFYwtdPXEWUYyGDquPy8B66YRQu04
r8Ic9Mdh2WS4m+fyjwf1gN3XuM1r1qMI1ir+PgNG4vgXJ1tcLuSJh57tuO9GJGDjjk1TNT5q36oA
uTapweqSy3F00+sytSD0R3rZ1eRZMiaCH6AlNEA2mqiIYp/LduxxZ1jUQTN1N9ZIy/81NbSbgqx3
fc2h/aqTMj7SWuJwysi4xIs4Bq2hDtIoKyu6t7rnau6yxtNFBLtxViKSz2h5Lul9HMZg8U98Wmeh
HTyk18Nqjk9Grr24oVVb1/86mtTpr5QUGOqAqA/3x9k4NK5j+dwqCQwVtOAclBuIgg3Kvk/NfaSn
CmV9SMYXos2WFuWd4a5p65VPhyVoSyMz060toviUxhVKunJu+PKYykJXzSFY7UDHzBTBYl8A8k4X
/Ds0HXQ/AEwiw5gHREb8LYYi+lzuSw7uuseANmHb3hPecP4rCMqJ1odgnhz/OfetbqKMSaChT9Fo
ounr0ELT4F53XlS3RkS9AbHlXLDhz6gt000uga1ZaTYHHZZQJIFzT5zPSdfsVYcevi6Ddks5TLuk
pmp9TlkkWZmBxifyv3WYtrJ80Lxw8lOnZ5C172hBKlPn0PljS5tRNRboEihpwZnfw5mIhD4EA28I
OaikT9aHSo9tOGc+Laq+uiG1GpLvTQtO5uTACVUa619U/CaRVk1kB7paCQ6DmbHkR2CddNF9ERZR
E+8cis8BFjYqYv3kkkixW8A0iXkURgfuaMq+n+6dc00xHlQc8PhhCJhIv7ay4PSVSLKmY5YabDF0
OIS4KyN9I/1d24I6tYZXXR19AQMlmb/HIw+KOe9Co4rnlC9s/K3kZCfw7Zt0Lh77Ig2RwkEN738p
Hkc6g1FSaTl8biBu25a5HyZdLrlSbBmXjFKZdHuVLoP8k4QIfVSmBm1CNPugL9b+At1WIx9C74pi
3g2VWdc7LVJd/uxVNCwnyAO1026sQC1ZH9i4jslT7JWdvs1IUpO7WIAsu9x5uY7mWxFK8UAhjh49
2raOOvtUxInDbTm0lVdfZe0oquY5BtWFfOaCEYfrelujo3LEYVizzEcLrVW+zhjnSLFtivltGUrN
yL6aBhBuQesrMPM9t7huKLMkKrT6g3Uhw7eqDil7SebGJTslIfu2Y9TM5W7xrjO5nenQPNSACtzZ
EgdWlC2TrXiX91Cxrr7ItGzMIVwVbXE5AmkZtPPW09K99RGYBwbor89S1bcxX9L0CbywI2gdVdWW
SDhVX0lT7KDprOe3gICX/MVxSFj/WxFbDl96kUQQeAaV6NzfsYYP8z+q6oV5hYpFVf87JO2S/HQG
fNjhHjEKobhSKsby4NoypEueDp0ir7pdCBpz00jiXKZ94buTZWkApeqg5KIYMnAwTP3niERD84hi
oVy/kMSwTuYBXZT/twSdvT4pjqkzOx2BeODUiT6eyD5hhiV5PxVtFWWhJ8qbrJ0HTVVmmxBsklRJ
qu9GkxZpkcnVafFHJdMITZluduCrr9JVN8cGNw9wjJ1jVf3YOSQ7ebegGQY9pnpSybMQECm8b5kZ
g+8OVDD992GoF3kLXeBmptlYWEeiQ2EH5j/PtFj8ejtACQxCLxGOTf8Ukrgq2K4K2wQX5l2iRwI9
cOQ6HfRh1TpgIsA6IpqsYpQrnc2Ah/fzEc38liUHOUDYKnlZCJg89CcTGlrXDyYy3of3FUDe/ZQL
R9CnVuZzNJxPRPC+1v44VDqOuiyws13+oaZkySOgDDRZdsD62/hWTQO3uy4K46HJIBffD8eyHkdw
wyDoGMmfailbVCPqMHBhZtZ5/eWTztFbQ4oIp7St6zKRR8ADSfEV4pnjmT6dNSnrMqHt1B9Np6px
50C27o4xrCnONQ/6it/VqWp5CJECCq+TdYK2gCaAt8f6V10s3bGlcRTvS8AmdbRfce5FeQUIatZS
r2uejQTx75pVtVrBFsCbiR8gLCaXnykEuFmumhikZXc6nQPYiVjXHtcJykJH8dY7Quxp1JoFOnMd
UG/VAferuPHLetZEo8iMj6wfIOEWAE50Z5HNQYlOMoiGP3jpB75mukzmmR2wfIv9LCUKE78hz1by
BE7FtdHdFCRJuYsbbkb0Q8e17Y48LpT+jeUaIr0fFVm7jFRBQ8mhrMj6IylC9ysE5QTor+RCIbax
61gswvCAI2OtRa5iuLgT6wjtuyNECmpxLCo6dA+Fbkv5VDre9ASXoX5BE4G1mLaHugKpLnYCa0u9
WxMG55ostnS4tQuCGvNBoMr4PdLMy2xO7UhuCJfijp7FKkADkNSRQxBpNaSeMocYsENU4gu4qdzX
zsXlLRjhPJNAKw2WPio4AXGs64WnO0SPHnsdfsQWn2nd++ipSRFxNrvUw/W+QbFirL6UbUHlkskI
MsbrfiDx6+zDSjxjT8r1B1tDNsd5quvYR7upLGoJBpjELqvMIXqi+k9QPYrUL4grDXOc9VEA5p4s
Lt2CPNvNmk6ffEnMnQMBmImgVUO4C/I2DHCOAMFgJvCyFiWvQwXsREzKf9yY8uFrJ5s6upnbNRzM
bVjHMJWDmuDIQQxex3Xwu3Tpmde8jJqlmLM0HeriU+D0oP4xiw61yYamYr3bhZwsCBLTKgBu3VCB
3UaMZdQhVoDtCVQFbMc/qWkNpj+xUwhtQTrtLIhtED918t9ulcqoR7VSYnxG6y5Z/UMb+5LtdcK0
iXZA4PR+PvKo5KTOusIkLsgmIWbCb/1cheoRuCITnEIlq/Z1qT1tTKbWigq0PS+NVcmtwOnqhwfQ
QEr5JRja9V4Sk4A4Wo5Yz5Oza9I9lFNdDgD2F7VmzW2YzBPrjhDlcZW+k2Wq9e8xCpE+7sADQ6G5
nCYqtuPdiD8al48KK9PftDXAk+tNX4gpdHv4W6nFsa2UtXqPeMVoh/De8rE5chvQ1p2SRYxhuk+Z
jRrgTpZoUne4EtZyzVVJU2kPAJz9Ctaa5IhAVe13JlXcfUnUVEdTFk5FWrX5gvM8sDvKKmQkqDFM
0VLl6zncgZTIWhDIlk9JymVzWJtkLstDYyukO9mk5rVoEec4AX4vggBG/ln5qA02Ic6R9BWH0dC9
hOixqchN1zRsdnvpKodzdJrbaAW3sIyLdbxNxhL5122DKFzTg+WGxfrQy2CCcEZNGFsjVOxahVZF
fI+DD1MMcWCdgSvIJPfQsqdOYlXAwPw5VrPhryvVGstJYjhiWZdhuyAPSzU/LKidgR89amCqb2aa
4+qXFLaUSSZAR8pgzHTWyZCTHjxvbzocW/YlkSsCtV3iZMBfaDnX7efaQvX0SUtSsu9W66Y7NcYW
ITmkzZwgw6pWiOM0eetwGSmylpEWVDBtMgPVhPsc3HTHu6mompbvHCJcxC+qcGjWEdz1U5dBEM2Z
x1Z42kIJou1F9wUkEog50JjkItfvQl8PpdqDkNQiN1oQFAXhrm0bmxwLbmLoQbUFidc0t8ou4rvD
ybD+aBEu2ldHVLGUaNRGxPGtlk3auD3zsHUIc5C57KfnxS22uS/jdo3+ZcRGVZ+tsH7I5fiODkLu
XUyIAnPfFBY6+swYdtGcNSDCW5qsF6EBMYfwfdroXFRl7/9EokLycbPGPoSf7VMOdHuGb1fgjqKy
5jWFkwpt+TZARpZ+odOZpDdrcCbvorbHf+nqsCzQ+6UaP4y71MapV1kXRQsv900P5vu3ea1mnONi
HKAeRideFeNbmI6yosgSlVpIrnzlzXC3VE0VqWxCEWBIHyUuw8ydjrDTOJBVArokhC6dIfjUWJzb
HmVTdX+CbiihVlyMbml5PjYEbSNZwfox+VrDddQ61xKb5FxOmE1yBG8JtlUt4cN/kHnsw88rRW5y
xxBKgvM/Tl07PapIjeGjHddmnjJVjnH9ScplIbuFQ4MCsTtvub5PfWx7nZVrherrYQwYq9+GGALr
QSZQ9F+e6gHdmYjiyogGP2cW9cl9vJSjbY/TXETrK+LkshyzTiNwGbIz4ad5DaNBW5tFc5kAmtIO
4tyA3RNaQ9y0C4T9WaRD0IePQBQ2wWMQIdobkZZ6Mqgq6zxjJQf7yvzNVpbGz12s69llul71+gW7
c8b5XlfAw2kI6yUQmr/XoUoR9ynRdUGQzeMs/imCRiEBYKiZLPlINHE8D1HSYRbCzWDthCh9KgPl
jzpZLZKoADp98XLoJNqd7tt4aqGiruxgA5wII7JvDuGwNHIDdNAcJOEPhFZL8ZYSCm2srJ9W2plb
36Ue6LZFtAOyxmFoQjhm2I6RrxDQ6q3e6SUegmOqgtI8A0Ow8hAKsqq1GWfT/CSx7dYlKxmunklW
JwVNbYZ3noOvjS+W+cUkZXCuYsvBjE8OxanxEUQgsf1xvqzUXSYHBHevXRhNJtkhfuzFiQzruUMV
siZI6LKa2hJZVMn6YXlNkN4Vn8SkCKwLZPwAXXHko+DE83oQE+RJA10e46DoEEma2hbVDS9xq/jU
rlCqWXaSoMLR5gyNthLR41R2zeMUQQnG5MXCmuVB0SkMv4UdNcuxXatyDXKxhtw8R1KuxRMQnzqV
O9Acj4A5tCTEONlKxaSH176UiEdyukyVgxzOiPoGPCjxYF5Cfuz604x8ohjvpglpGYy4AAtUZrlf
+7tVmHnhyOTBwmdAs9MUiFFjgEAEQq8VDHkHJEQIyTOryTIQHANhTL73nCFjRUqgWIGcDClSEeVd
oSHpiJI7grxnE6P5dMpJgTj2NyU6HfiuRuAcoJEziMIz+S+OmtFmdYkedYOXQqmtz6N0pGsEik0z
hC8wxRFVD1FMqF5kA5rXB5GPCGFxheCrvnzqETZUPOfAM8agLFFVgE6AARFn87bgOF/vejU09ZNE
qLz8WFzreIaFsxFCRLD0DYfEhpx+Tni7zMseTf5Kfq/A79snTyQtQLm914FGBn4caZdWy11AcHUU
7qeRT7w7hJWERtAxsswuqKbExHR9ZuE4hLrtaALyJfxz+Q0RNXxUPuheDsl+9qBto8c4hPpefQM7
AA0IptFaP+28t9QNuSypnpocoaSdvqIppybqBR064NfIWo6S6HBb69DT8iZAg4cfn6eyFJ8nr2Lx
JAQo3PucBRLxxE4Ygh7EfpwKL05R2nvl8gqVqn0lysQWuMKQtb01DrjK/cyWpoWoVA9cLpAvNYgk
eYl16TLkVxqXWVFtgh+JYOEhEeZ5Dokv8po1LfsTVM1sDeSmJMLILNaOM3Xr5IisGIf91LefE+hu
VL8GBdruO4FNVJwFJsoIhtYYN6A6Cd9Tr82hp7ShP+YRoQ0eD73ZxWVJWNLgeXYl1O5w1zyZFgoY
ravZAS5QFfrGkmB2xdeC177/6g2kg99wtRcMFer0wzT920xNiBdBTyY0eFtOzH3M4QDTPS6LAG3c
d30T+scQDhjWlabTFNmMwLW1y75gxLPy0AvW12ueQlKp/AWyVp5gOvpVVOMtXhiHaT7zcgnPRPnt
sOcQZAyf5yUFkCT3hqOuxVCggfENiYt/g6WV45xSNFDRN0S3czUgiUNv7SE582/g0mpY+6NugpWt
e9bKgS95izwIGVQ4IYTpkFwMTxMKB6CN0cg4y0NV1rjlyrE4UfudC+LTE0ENsXoLO9cvpyGYOqhU
xEgM5KcI/L7iRasiLf8MDZofAKlp7ezA+BEMS/olBXe3e8VmVQuq9wlLPqEAtfYP3tb+V+Pgzwvk
3G5N94u12IuIz+qUfIKU40RuShYv7lfbcLihsBW02KV1k+IcL+RQD7tikdGIzDYcHIplKJ20gISZ
KvGvJUeiw3KsrUedzS+h359bgQmyt0S1oOJCx/ky/mvHSkBVDOKt4hdZURv7Burl2qJeQ3BezXdF
GEOlKI9dPSV3CADoc6emMt4Zyg082IhQOFslrTCxKD4GoEu0JM4DhZzyoehGD+3BobEHttIK01Im
ooSe0iJ8Vk7jWN2XyDzMLe4VQGREQ9ovOT64c3mtnKn3aRqs34tCNT9l7bBQjR2i4L4ZQHcCfx8G
hqDbGGSjKL6PJu+NcO3tAsnApxkp5D2LquYTnzRSiqiw6q7sohilIT5OP8Xsk2/F2oWvSNHFGyeg
cd+lxLmbsUU/AWotAVxVT9VRgNqvyz2O+ulowUFFMKMShTF4l+eu48OSF8MY/hz54r503NoHTYrE
4MIXSiOoBnk25riKsgfI8NiDZJ1+XCFtwv6Ho/NajlPZwvATUUWTuQUmapQsWQ431JYtk5rQNE16
+vPNudy1XbI8A91r/fGw1P7yBe7txW+0fPnBN5ewSXZpAKv64Cy9ng9dMUD0gBgPtLk64yV2N5cR
OG/ApJZij/2knvvuc7Qtf/qD0P/ON44gvUdg5WHIGl4WkIh4Uf2p2614PO1bKfZrNBFPjn+wd72z
Q9aiSmKTl/aV145YI6QWtZPlk+p+Sn+zi1OP/R3cIei9pB7jcMwc8LE/42pvVwqFtzWhOcBVWbcY
9RyLfgzv/hj/oydr5LOzJjxY9q69Oi24Q8KDabzqpy/tCNtrWCxlMgkVtU/KNqQpu7poXogJ0DO1
DH7jPsbj4L/Z5G7uiS0b2Z23rXAfARWdz1pEHHlMQvHV1bzACd5aRyvWpd0Pzy0MRHce19GoAy9i
ILJ42/0nA2sVPPlzQ5YY3aI+SenQMW9Dt9VV4k5O3SUuitarVU91nDiSCZCxY+2/m7Xl61xl08Zp
V621fwmLJq9TOdjdlGA8K1QqjCmIWHUK88/bezM+A6mrATpHOz9YRzaPTqxNyyyS+/ZDDOG0Zzvg
nJ9N7DRNasJRlbdAxKt7mlzm71Psk3cKPBNiJKUew6wUoo5cfxz0+0qO3ryV/kO1YolORGSLN6Zc
7jPyWAsGzbLanbN3Bz0OHZv8k/YBtzOFrs9N96FzTULQYL2fV6vv/DR3Fr57yHiUvIUfavpkN6CV
opodKlKt0teX2TjbP3eWcX2da6y05xGmo0q6sK7Xx8K6f1SAF2OTOWHnnT3C1ps0DOfw2fX8+luz
Fq05Om3NUxsWNgujqoNhvczWLDxwWm/G8dFt1ppxCPBn4r6R/RcNi+V75AVaEWS6jO4RjzlNb7Fb
Vf6xXvx1S5VFCdk1Uut48zQPyrlkwlGvNCj4TzIqo+C47GH82pqxhAUJWqb8uDK/RI0qPvXVUj0M
3l4CNC7c/Nd9NcH9Evf1cJi4sePUsx3TpfluQ1DIZgoFaWXbPqcOfQIuNzSmlQ8Cr0ubJaJffKA3
qRQQBiTAKy0UPP5jXztPpT8Xl22FxchU3JTQJ54lfrsdbWAEDEdaHLxGrRUfHrccDI/nvos5d9+L
oezn21JO3nqJIDbVSYx6fUcl3T3T8+AHL4W78GoPiBzqw8QyyF+uvKg5DdJIwmf2YH/OpeTfzcyk
351llWUyDkz2P0wbi68yHILPtQrKnNvOlE79PEUVQfkAHxVFrsz5IvXwvnlpp5xxeRBNN1VXAM0l
/2VGiIdkH/K5edfgvf+kmcMhI5zUN1fXHj2upinwhxrgkICaJ1M79LUmy257775XBjLtxWxPH4sV
LlyaA3K05loP4YYWwCsHkSKGm8psmqh+TZywaWTGv9LevgaYgv2BUcRRLxoybuNo0pZPGSANL2dt
ivY/mAWfD4uZSVxs/oyXDM24bbdgdUMgfe5seDB+NTuNC5XnbxvT3kZpIeBZMrql5rKaPf+pdTnP
2cPvBz+3o9+eZeut5lLYzTZk+f3wOmgd1b+HPWp+VUx5499moKXjDGNpP+8r9c+p05MumOwqcp8F
ZaEmcZA/3DwymUiaxhp5ZAStf659aZ57b51/YjbtWKVjq2c0n1fXOwWRXX61ugnB2mGH62SXLqRq
gb45hYiar+yCVpxozXaRRrarrwQaVN2RoAH1dxKON5DS6wR7d1Kj8FcGwXwW14koir8S1dCrYCry
EluRgX3UUafMg4P051KwlHd/ekUHBOu17zzgYNPfNg2aeQz6PQ7OTVvF9qdnZmf86RWVkEeUbhFD
ipLuY7NOE+VnXECwy82k5IH4T65Be2q4uRnakMU4Klj/BHXHutJz5LMnTaPV/m06aNW/pLG7+tC0
3ZYKAnZfGwov3MSq2r77tggo5xN0VlA/5gReziercIfyvJoxD84qoKE1dXZ7C1OJd/DZhglTZ6dE
P3Dsdz65x612wv7cumb3LmOu+ZFjiIM/m1BZ2DfXmuuQp6WwmoM2oWwzUzjNfssbxpYqYbmv6kPj
g/mfmEeCKi0cf+j43Tr9EjVL80ewv0XXbc21m1Y9ghem/q1cH9s1AktFtBBwVLJfx8+aMVy+z21U
YUoI47Jul1O17SYeU8/xsZcbpGrq0xFhPJyAk8X+u19rHh69xcOWDGOkbxX3UEG435j/rrx4eLYB
HMYHgAWui7kfhToIIu5q9klFJTnghSVwFQtS4reVaU11DedylHf9v6ly+ik+GdLTxp9RVDZ6+LkZ
z6nl80qVpLPcJmnbQ22Ovd6BiP+ue9eVnDQKW+lVWrbeFhJy+jZcE4UTmzJC9HtWtT5DuHfiqfIF
xkqjUBj9lQaa/5FFu2GgjyLw7WCz9j6NGpaYIfEJFimfkYNYMf4ZQLS0bjoW9YipOsyYaKSTTetd
Kc/WW3wMTj6u2SJjYLwgzj2u9EKU4MHQqd0DhUNzAXbSWF7mKDLkzwQcxy+V4+zhKZ93/eTwzJcH
fx02AMzCtrzUQJGAM5q6M8nel7Qok9MI1arnQJuzkGHTv3TI5FE0uHH/wbq/Poe7UH+5C7yfdjzJ
/bUdAvZzOU0Dkthuc2HcQwln1hA3T+Hu5HqkPTX9Kt4AAmtztmPgzMuGqMVK/cmVHu9z4RRZsYT1
tb+P0Q/lPrm4eEN/eGPMyvND64xh+9NM0cT9GeXBG53FzovuLekeZB+GzpzMQxXTdybcIeDS1XV3
q9UsVo6wUtvPpnOa9k3vVX/Zol62z60Ox+oaqxy4Y/HbfDkjmCRWWeNNmN0UNYKZDyIaHZ04Fj0M
CQONs2dDfX8V6GnoZMZcKpmnwsCtD3UQFPJxqqIQUma2uf+GoqI+DCbS6RMNeN1c6C13CHbne6oP
3kTiYzZ6UjSHokNNcQ7cmWlnJ1j+Dewy+rfVMr41sy33pF+h01/qJgx+BBTWNR8R5NRX7Q314zyU
8L+KV9d+tETIuZtAK3IDytzR7ztMQ4Q4aXP3W9feC17DfB30ibqT0gArVEv0Uw6jt//uwtwvypRn
u+jCdHF0sePRn4rntlsAjw+IhNruGb6zLrI4HKzw4tiTkV+sj3P8vNnk46feMnGwicryzFsPKCA/
pjCMrWOH/yI8TlsFFLcWVfzR2W08PBZxvP4uR2vej9oKivX7sIml+WziVtoA0yq00HY1SxgJndqt
E33cIwNGBEaOEP8FS909M/It0wmYqoxeaAXCcpy1e051RlrEhPc+r3NgB7fGMwZic13KxT0vay37
C3vM1B12+uOro25c5RDb4C7uaZ01H7cFE1OeqLth4nMWHbjJQOMgKV9OJ+yDt9hjkUlg7O+mEEV4
qVrPLbIgduafgZrDPxxDDlPtGFnTQY/8cqltDdMFUQElYORlHjRLan5g9Rjii7V2uTiVw+JSBjqb
qEbIVoJXqCc9hGbPpBOO5hapHPCYWm6pqluHVqE+DKNVjAd/sYvpZQGyLv5r2RatZyuv7lBhD/b0
Rrv1+mA5y/BUxd36H8YwGwHBsqBsnlEDTUDS++xeKZ/fp4uUZg8fuaL4vzDmPEg7Y+Cjt27tczOE
OwVWbT6+ovuKrw7keJS5tS3c1Ovyenuhman/vvOpVOkyFGU2uBrs2GK4+3SZlM9iR0D1X8VT2Z9X
1mh5GMJw/K+NFu99IW7ihoA1/heLYnqf0Bi9DkQJvLWy7axk90b7JxVUzFrL0ux/WelgFljlypeF
rJ4Xj/37Xy7rrgD/boePrari6Ktm1XZPqvNDkUIpsn0DNRd/l24DezTDXt1oFQyXO4DePe1wz3/R
szKp5WhgMlKTWSvmUm2XiDniWCh0C2cC5XbIilUHve0eF+oB1XNYR3p2wX7jMDxHFckWAoJ2TSF1
VM/BskNa2YxbrFmbbGi9EPpjiuh8L2Let7tytsgmOUMPDPWkTzSe1s2pmNWyZLG3Nq/RRkcR56j1
MAd5/UdiZ7p40wq0Oi2FnaPEhdHb3HW+DDajWCZtXbvXqdfjfC1MSIn0ujfTf0FF3JcZ+uU7KLV3
mITbe4DLxtg/TMWBSbtX+GeavVEcc/wZY9rsLhM1s6G/n23P7exUgBzGmWcPRX0rEK7DgcwFVz8c
i/fBjnVHgD09jYc8dosg5YmLkLmU63CgSRy1QQ4Q8uRX1TgfCiY+nSIW7P0jUYamvrbzVN1K3cnl
CPxuZ6B+swevNO5btg9OsR0a1EgFxH2w+2eAqv5jYCoB0l5Mayc50hRCakw33oblPvgBNCI4kxE7
EuEj+F4jGdgN0/gY+IcpD8sXHc/FnPKLlXZi29icvGEp/tJpBnnAOE2Dah90zpJt3irdzAr26g0e
u352hqgrnyCQlT6NlXLzIwqoun1cw8H0Z0Od6LHYRQ6arxhgongq38eQB8/J4+2pXWKnJK58Dc/O
YCPQLsgTf5WoCK95X4t35C7Ocii1BYFgD6hD61aPbeqis2sSVxt5i1uyAdGWFUV9BvIs7IsXBkub
Sq2i75yMIRz8XjN8gkTRGwLH+B9fMxA2+YfBb5t2oZ7TLOSh66xuTLY7aJm5almXFG4gFmlbdf7j
ZDthgnd+PfOVAnktDO71Am4wW0XI+sD27yXtXo3WnSQNFzZb9kYyGlyGdYjrk0ETwr2lrE5kxe4u
zbuzSvm3C8fyFdc2OTMdaHeq1ph/b9/UNcSONWbTWC/f2RC6Mc2rHTrUaurmHyOxji50xdPmPoxO
fVrjNvyq6MKTZ3psNJlwXc7OUVpaZ3mbe/4hlkIPicONydDv5PWjaGHdMorBi4vOPQ5WO+IUujb5
4kZXEEIfrVHb/LGCWGnYKJsTBojTmpK8qfbHtgxnnWwk6M0Z2CHfDuK6+Bb5VA5BSG0Hv6yZjUta
7ekQjvXw1BQh3FpYmR+GBMQMwt76tuah/b4tQXOtyi7+8ATgElO1tx3CPKd2dNlG91vVNMyHQycg
L/otiJ4MTY+flZxF88cZLM+eEj1vQ5TCvETcEqvQ1rWAz7JeTVHlbH6NWnrWduDWo68X5I5BW1Um
3bh/5xPoCzuXdoeh4pTnSMw4zoS5FVaLrMavovE/oRtgQdZaN1W9gtOrTBTIh7mLQ5jaLux/oxh1
Lz40Ycld2fIoOD1vg0Zc4mYLeouHtvYHlDWtX91A34c/xu/FKbe68Bc65MoCeh3K9rgJHx4riGQe
ZbMBKTqhO25+jgUCo7Sxh+b7CKhQIh2EkE700HbeG0i0/zD4YUVFqMU7k8DN84/oEEfux4qIjeli
F2yNrH6hu//joBvqb1Qp2TTR5FG93GCY2vE0i7uWN+hMeUI5bapLvo16ftRWWbjnWAvcmqgJly+X
qf+6qXX6HTV6+1GqFa8Lzz1VNl48N/+6yixBYo2VedOb04fHcq5RvW3aKl5lEypiHGNfOxmJCMZF
wywXDVQrTZ8NoGEG+fgiX2I/uCd5AUseSFDUIgkNp0YOWvwZ8xk1mdz2heyEFs2UkHX7FM26fTOI
pH+6c22qpKjI/0pzcK7xaEgOpT9z3WMqQkTv/ouo22SWHoPtD3Ji86Oy1/qPg2RRIZ/q2AqGIp+v
bV7P3XGg3nW9AmfctUOV3+1PCC3cVIS+Cs8FtuxXb7ECZIeBA7o8GHvhkxTmYY7i7sfoatSiibvZ
0/yn5CXZjmFvBeH5LpF4INRjTil5a9+se0kTlGTR6ixcgyFd6qW5GjeP37hFnde8D52HoRfWL1db
1sHzYOOXroIf9+6/NKQzyZvezM5RVatztGzJJI08qTwVcc0ValXlCbojZExfy9o7dDVKhUApkkfz
eO8+p6kBv7Ni483wLt7020Xj5p2GdZ1YiGQbHGYrJOVu3//t/iKgOTsvDi93aEtSCCmtC/sxunwz
LlyU8HfOEzL84HcsrCE8jjACb7O1Or95Brxn31blh3YQRSMv0ICSTLcohziRpx9a2ONPZ7K3LpOQ
/tkUSqAYV8f+ywalephjgQqHBDwk/4EupQUi2IjffVmP5mnIWRvBbcId94qzL+ip+atBdwP3s9mH
7W0POWY5WvkmN1/MP63NkyfA8xXq0tlu/l4MD7Xv31eF1uv/69ep/GqIiPg9TgCOiQhKuNqt6keT
SmUJKymhYI8lQpzv6zyY8ejYzrCdJ215v8hhbJIA6Vc6MS4Ses69fQTrrrqsVbUgvbkxvuBzw0GQ
mraYPp3Vmxuuny0fU+O0+yvL0vigQYIf/O1+/ONKRcaNNa7Noz4r5AQYPiulvzWbqB5Q9IxRamkl
+wMub0bDAOXAy+xAdHb+MCUV8rEyRQxqJWrQxYFPuUIAPE4jT2jfe/9sd/DJINfMNFNDqt5ZdI47
HhyECk2yeKv/01/L4GshBORdO6v5NY579XSXcixJ63bquICZrXCRjvhPimlns9ril16GQ5qLnaNL
Nf4ZGbyfrnLMmTEM45+sN/fq17H+4GDe3UT1YX4qQCUuMPgLRC+qqQ3ldSVIsUWwkuUWytOMNEpC
KCLO2i+NdIwbYFJotu5Fz/Gp8+48AeotxAle2fWf3mwH5jFEJ/yENSXnnLeC8Yu0kar7RI6ix4Q+
x7VOc/62xy2n0NOStXU0TSQyFQXtoynbPj4tZQDMUPXae4+rFlQzxy2ANwFxzGEULZn8NSMEAcgN
P31FsD4lw9YwQQzuYG5oolWX+HtJELNoi2pLG24+ePawmt5BeOv/AoEoHl4LcH6K7e5qBgWWwPn3
1BAO+N3qdo7+qdhABGtIo8Mg5fQd/X3/UFZd/hKjiXi3EL/x4NlDezRoGJ+tTsLRWFN9XgZHI0gO
gk8V3/HqPFhRI3Xzeqtch+NuK5vpHEWNISu6u9feLE3rn3llF/ehMKP4onCHp2rk3OkOpeuASE4+
KivUGQClImi2i9qW6MIgq9tDwGunk8by57+etSOCCFRoJ5E1ml+LKoSTUqshHwSrNvfPLA92H3lH
wPb17PeGqZ3+kUakxDg4h5l5/I8fTtZXzIXlpqaomyjtwPmWFA8SVJ2tGia3uVFoWkJh9PdaepV/
sBaHMmsTWMUXXErxz6Nl81uJvaZ9YkPhlYrUzKlQBiynrRTLJ/epOM2u8n5yv3v1RfEv+44ksP6p
8q157eU0WCct1+BTRuy0iUayiQ60jf6s7bgPx5XGlM9p2eTBwHQ9it6uymNlrQDd604+Ulb4q3up
Fs6dJOZYSvdt6c+jcexn1btmTMN2VWeNRE3iS+0LO5MR8/RFd8V87VcZPdiIWL6XPjY6o9pqxNe4
liVkt7R/zhqNx+DSCq2X1jy49tZ/Rzgjf5WNP79IPYA3Ypw6I9jw33F11N8QbhpaEpDK62w0U3zL
hRvlpx7qWiXe2trIpyKbz7REJNqy+jR5lyIX1g7v+wRv43WsztlSeSIrmzLOVjqxUWzTZGWchWN0
ikz9CLdnfVbjop00KifnkYM9ypTvqosmQ1ikyzo1/3qnLP5ObSQJamU0ZzcDMl64KYAbQn2OUTEe
QWqtKxAVYhcIcsshu6BTv8a9ABhsKa+ID3sca0TJWw703TtxEF0cBwlpsgB1vjNyTxpVSIy6YidK
OroWDdMS/JkxWRFM+9+1QOEBsY7gfJBT8GMWAZsxH9zyKO0yfLbzDjEcbAiQi8v00CS+Cfv6ZCn0
hg9TCEeKWB660LFWSJLanyZyEFw/eFVtq9xMlkP+aE/u4p2lR5EzU0M1dutxwsHQ4Ob0F/+q5n5/
3V3XeXXBRI4aFUB52DqFEnVjTFtTUOsa+NR17RvLRkEzCnhi8L7PqhI/NANlzm8YQr9YeZ3XR8Ia
p3dm1vUWbWzn+PFAsFxWLXmsQtcCNen4fL19Xr77QNIob9xeT6nMLfHp4RdByooNTfXz5PKpVzyY
xmYDgXwRsvjOPRV/VBVtlgXsWG+FZeo39V15xLnrTo8IqsAh0bKb6jDTExpRR1lU0Tvy5VK/7Au8
+UoA04oUplLLwPQX0hw7pqpVfG3hvMwvTpm3byUQ5GvY2n3WtnH/DaWbk47WXvRnMID5UdiR/2k3
wywe/NCbyu909NrfwcfD4NDuiv3aWLHvXOjrFiuYSRj1KzNAkZfi6lXTFBCSXs7YFJdhmTcbd40Q
6540Wx9+w6og3Wd/5/JpD+PSkK6NtEomqlTmNSgQ3RIJUz+v4zo8Cqj9lz5HHM3lVkb9ATjMHV8R
MISkfLZIouKbQFhHYTT9P6J+Zsxlgqr3haU5zgE50w7oLU56Pn+Z0nzZiyw30jGntvH2KqsGszQn
FHgUshuoCQditUZeoXoMHqnFRFene7G30xGVWZ/ZOHkI5XdqZfPGC/tSeUH3yq8P2jztyLiTsrP5
BXKHvvdQe9FPf8dThkVUwv/PY1hGnMl2/jvuLdbNdt2fdGfpqzXFy2c9Vkh8Rj/fiCNCjFGRXsEf
QXDshNVrNLjc5vY6mGdXhZsBFCG/7TTEkndChC4eafQFwRctdVAUfl+OD8Ec/V9MMs1x6neGH45I
Yo6z0cW5n4w2TzIZ1xutnBxZeQQ353T481i8h8SVW4VID23F960pJag082UP+8un9xCILvxD4ok8
M6SqZ2HNFvTR/S3uGHbts2fZK7dF4JqDHvBqHJvCxcEachXm17K0lyOKBeg1K3Je9UIebwWreKy2
hkdFiGF/Qk82PnDCFpeugTbJZG9P4P8jIlksRJY8zqvZT8BHznEDOn8KIhBn13DkyHAJ1LMq3cWC
F5vhnd+k4Qdf9RrJd9JfSGfZ99ovzyVfz7vfh9GTVj60WouW57b6cf8eLrV+IgK+Rj2Xe3wbLv3g
3y0JaZzAeU5Zjo6L+Y97DdoB4+k5oGZ5Tl2m61sFNfijBxp6idDGItJkILxo6oTvqbRgu/2iyh8h
5WuPovCdX24tio94Qm7D/MuXXUq//LXyxN+AF9bfM0+AyJx5nlbu+jvo4vCkF0AXlfMZoX+9OmMM
/oe+DvWuMj08AdCd+NB5hGm+8XqCfE30sMi8eqskn1K8K0gd4+AFPUCow9QORm9lCoHv/yt13+IE
muv4NhSFdbqHG/9AnsFoNjvRr81m40rKHowA71EuPi3yb1dO5Hn6rachvi6lGzyHpmrPfbHmz0DO
8Q2RmP/SmrhlZPEWCL/NHq3j0HrV2zRG7fNoDfmpocXy39TeNSUd+N0hrAHgW5yRHYIBzG4Opl3g
IN9f/0TOyLPUdCVKmGW654/XEDktjM2xAP9sfnmeM+lv2p6AkXANybMISKysgmWB3C0j12Te1PrI
DhpZRIcen86XD9mOnrMfMajgPuA9b/aXFv3tk2QbTllZebV71/EJuoh9+VVWkKTBOMpLGNndKQoq
xEO6LX4rG13cmYT/4pczyTuN496HrwUin6WgJDwWgWTxYBda/2dVUY+3C5X7s08K/MlqMDlkYt6a
+j8vqKdLU+TgIwtnfsJlhBow9V3sAkcJ5PUxtyve76gJnMStRDkfR5y68RW0YBffRESWMyfNwHwJ
sMTO6PS7q06tJ+s5KWRbzgdtGxFDgylX/qprd4HKDoIQvUmwxf1R3bXzN9QkZjzUQxtqvCfuuGUB
xtgfZCza1hN+asYCO1ZRmLHIT7Q4TfMavbOtbv/EvGqYPi7A+J9arHE9Uw0Bmh7gNktqa8RbvDdV
FZ5jq6xwD8ZRKZ906zPze5iCu2Qf7/LPIjTRfBFeX9vnCWb62uCowEWp/BkGfNw5l0UU/a1pdlVJ
BTXgJ42qi/xs2IqByPPARvBT20iGumgbHlGwe3+tpoirpz1s8/ggjO9yP8VobRM7RPaTRdQWr4+V
b/stxpdg+aRKQeLr07LAOIAiYjzO93kA3eXCx0u+A/jVzHTnJhgXRBbubYQ9ep6XLy7Feb5BBIiP
cPNZnmpUIBbbY15TvK7j9zXqbJZRdhOcBpv3EXSxhMBammY4dR2BWEp7Cz78rWGp8OYhP0RNvcKj
NqvXgm/ENkJUN7Lyt7YkbGfZFY60iq0zrWrqHtItLPU7k2G5nlC8uqdioyE920Annjl4KomhIMyb
Y9VjQEcOt4KoFejkSziauiZ9WNfj+FDXfdmmYWHwLUWxrB8gjSF2OtTPYWIvUXCed3XHPMV9Y1Go
GdLeXlyVutRZfFnR2ETP5RbvMlNrOD1vCI+fgkE520lpcM1ZIdbnWFzz9uAMGOlw547o0guybFE4
8aMfQQVZC3enZN0lGBBzvlc5TLLzGPCoK4ya0QhdeqCiR1bsOApodRlAoAdm+N8zctDzEnvTvyia
B44WlLv/KWxRwavTD+1Xm5vtV47ufTh5m9tvWafkYJ7GosPBVMowi51QPy7TgjGyzNm7ra32wiIt
anqcz8wjMI8ccisoE4DmhfG09z6xVMd/cZ7A9XFBx3zSzTg8maitUzKR+ypZuWo4aoEkvFSTu+3/
RKLj09vQB5XqJVDHVA44JzdFKGXnylX9mvpSw3YrV3inAitS9ZETcWZb1bXnPOnEI4oyORY3pBbA
gHwJZvUfcqDtNo2GHVUCwpP83JPU+S2MVaDuEpaxBe3teqzfpzA37r/ZmZvvSjkgdTi/+4d8VzZT
UV7MIfdeOVkXeqvDCNvc1PwmVw/2ysRNfdwj4ZuOkbqBlt/qIP+xdq2O/MyRkXOMW297DMZZ2h+o
fQPvb6OBSZ7dfBpvEOxtm6GjK34XCntyYhGBxHWHsnRZ3626WfwvMuJmLiY2RXL8kza03JCRtGK5
x1cMRhV7TaCOhlXBviIwrKojWGMBT7jad3HPPvT/2HTD5bmbYqGyvsz11fYd7ts8ctxvciPsIJkj
WwkOBLc71RK0NcKIT4WDDUruLM72C0vs/X0XEfenrqT6e5dKf2tJ8CyTCjIbsXHroSAXK5SlKMaY
uNW4M32dRnrpxXn0tjXMhIVMlw62CDEaTtoCydCEPe/A5Td3Tqpsr/YPApJSvnZ3mXeTWjVy4IeN
7Nz/EIjLPmsQUUdPODUjmfX4I0vcNo0pv8UonnG2kGwQJ2XkIbmjtMoPDvhwOg9LPg7pJEbUcuMq
GR7jeXPaY1/hXkxIy+DLi3VTfCwkvuBWqngKBjD027IwIsHTYi86t7Ulqm8VXZL1OxZ+oZ4a8GC0
L/zHU+iO680LLMAWtyibHkiFITpF+zI/5ZHRwZ/FSEaEuUMaoqqojeG/6wDIAcHAlb9/Z0Ehep0F
ehX9NcS3uVEa3Ogvf+2j6DhQMqtOJfcvhCMCFP3Q17yIkFbs26QoLIKFUtVTQ+QjbtD3yRqc6OxO
PsKoZG/J5bhfrotYi4PlTnr4ZA4FZE1adG2sxUHvAkP2Auf/W43hSN/AkcCCtzAK6ptCcDNjP3H1
/IasdqdFKWTnyySyjjHl8lrnl2IfYvYH2MLhwyDN+CZEL4OD0XW1now/kHPhOXkPuUsUwEutF98B
bALyeoiieosPcHT/4+jctuvElSj6RYwBAoR43fft+yW2Y78w4sQN4g4CBHz9mZynHud0knb2Bqlq
1VqzNEKAh4v02JEIZTrcGv+pG6Llip+7xfvaaX0jmhLDBYSE7uyq1XvjqO6rT7dzMFSWEh3sGgW4
oK5AIaqckihaotuFRr7lBS/S/ivGpnMZuIKTSz1GGQnfYXCaB44Og8HOuKLLnxcn6J9TJMd/QMV7
dMpOBv0dBqEM/UcS4NKHZiib75rBO6v/jBnz55oUJ4OgRq7puQwbl+WllTshBUJtk/Mn7/0YBXvI
wSQ5BgUd4yeDAWm/Sz3w8u9E3en6d1ajvz+hcC7uKROwxbEyh61DHRf06szUK2KoEkTW+OHZ9SZV
vnjE3VfvEEqC09cqZszxnBfaM9+zDZiHBNz49Y1gVBX9oVeagwGFtsHLxP1SjGl4zgiYBQu26a0v
2dukmvplryl/xEPHYxBcqsb66RcABa//L0AIChPmXBy8W2+TR/7FJb7SfiveFXObN1UVMDViZPMJ
3VKg3QtloPbURRFV1a4MrAXPktZj+dRKMrlXdMewehiWOVQeawuw6mqsNZ9NhkMafHu4FlfIBwzV
maHF/5UE9uSdxXgVYeHrBut/tUzxtg5zWoMALnvXxac57WRyMwXesNw6jFGyO2cYTPaz4iQQC183
Bf5nSsS6wqaAt656G2CI5e9R7wv1kRtj/GSnEw7Jd5HWEnp/UbAuh6GokW1krzblODSX3Ndjn6P8
FSp0jp2VpZe86Cy3nt3HXlm394O1xECyeiUWd04h+mZRvsMwY7OjiuM8vSwdJC51mFtSzTtF74Wp
u2+64FR41bru2z4LWm7EKlSwolB2lvi9n0T2uaxplN/GA0X+bgqpqNtzOXU84hOSkLnmtZkdyL71
nLxtLi4oGrrO0pcg95g+HJI+qNEmXDcYohsRjYS+dz2GgeGtx8w0XJjdo6kntnGCD9eOmDXSxcM+
3w8iro4zA8zhFUN2VD+3XT/4t3jLQhrXpFqKU+YIpZ/5TNYnEm6BPgKToavImfS9hEsU6r2uCoKY
nVT+S+H0hqrZKxni4RKI00uL4GtPSRgVHA3hHF+q2Rmwr/QWE3Tht0P1EVl+cOrF2vXiKzOPNDsb
BQcGqzyy2YMs0aweeh/W070wxVJeXJxK66PV0IP6gxdGTXrUpT/bi5Y64a8+zfHUPuGPy1sec2+b
c0/Luia7AL2V/4GJ2QQc2U4fLsW5jgJS9kAOKsZHKC8MKzm1Q0+f5RAao7gKJe3y0dSYmPjH0Ehw
Q9gmRDtc7NjGxX0Yt1Zih6r6PtpPRur1bqoTVj2hOLtMWhO5KVcMsfGmRouPClf383pOC5X+tCvp
UnLGUxLd923FFKnWOPZ4qjq8UUvsUVkT838lUNJHO+E0+PiZ2c1Ptg5wwDTGWe+jDrs62yEj2wAZ
md1Hl2HoeozJo1BR9f5j3Rf+cnWriOT5PArN5MufmDt6Tuz+EQBZ8B1ov1a7BSUuP+qq0z+JlIjQ
TTikb2zdElAjZf/igFD741GNcerkLh7baCy6Y91PXJJLyXW7783CAC7vhuzsNyLwjhAH0PZAIuji
IRmhkp+8JqDJ84YsPQVRmb8yAMI2HcYs6yHpNpUf+VKPmGQsosouG3uaJ9NtDC9uRPGXnn28M0kE
LGGZPaTeqGzj97TGTLqPsxlj6brO7BAas7R96cIYf2I8b3qcrCySWSf7yuOKTbIjYBvxAUAUbxZ5
e9KB+cR03meJ+rovi9750zkQeo42aJw/al5HfeMxb1mhqmuSHaTSgMRPjnvFAAfzYdlaahvXLnn5
hRFJEOvNjsA8JdnlsD7fgEyRAgad4k2X1GndS4ky9bqdi7eLabkCUxdjJzStvrnKMqWJpG4gwRaH
YeDtEub+b0zKqwe2KqYFq5Ft26Ovt+V1jXrB74ZdecDFFT5E2kW+ysaWo6/Owl05jelVD836MBd4
H3cW6w8I/alKUoKXs2uaPxJemNvyZrjDfG/CIRqZ6kFjOjKCy8zZ5tyC5dkSz49bMu4eulYB9KSP
r2G4Kt1SZdY6eXYX0elhPy443k8rzUo5M4UdloGFbW7hnlQfGvuZdDL1bwzj2emUxbONKX/GSd8M
cUU8rkCtZmBZ1T9hNviYDMic3SXZHH3Ga+N8U5rxmUzcIeVh6UhMMmnf6mZtBaVTksy0JssKgY4H
zDj9OZA4xW9K31H6rZ27mCmbIufM2z9m9kpWmGciaxZ1zSylLeY33BK7wM3Nb9RGSutgpda96MgD
Mddyx3gHuhVuFQvTonlYmyYV1Qv2FWJrk9u5abmvVtdT1aXI6lnchHgDiXEX+I2y390yj9l9IrcZ
7bEwTcwISnmI0GRJMFFnBRibgDAUvXOzRPbi+wR9/Wc0pnF9XyM2DuGzCZNaHsjGVMsFI1dfnMKo
Ux5a9NgQsY2s9vqXqSCyUS6COs0y5HhoMRUVh6lJI33i/MeB1i0upgk8s/RzoU2Z9mHyo1wiTmDn
D+xQIcHmAJvZLmoh5O1IScvxVuPvfMdTnpmHZpztfIpLVdlXS3d8V+fpavYR3CPuWmkYRxRi6qC7
zYKsXZW4ajhHcnDMRxp0fAS4bQMfK7Lvh+Ym80fyE9NQrRTRvMWYhQqnnb/sjIXkNunA+xwznsf6
lyqp0Y4a1w55h8AJfhPy4IOL1rrEXSc9vH5VPLjN5zDn8s5AoZrOtWONPg8jav0jR49x5/0KSY9c
LeaGCu9xEMuTR+mKWZ5S9t8yJLDe+NU2ODgjxI47HpymZSibNeIcgOUbPg3Gjf8chW6LF2DJh31C
Ef659hMoDRVEtXfR3VKsb27eLOt+GhwZkpbJnCTmfgqar9mm7XRDSmdxb1Y8me/B0Otsb2J0iktJ
llid1er0n346jr/RQuk8+soJa9KreVueVtFM8xlWXkuQZ4pf+9pj2DeisOWnzmN+eyAk030wfg3+
WxV2072R00pOsZu2kKdgMLIkcvmsrIULgw6IEy7bhLmoCGp1EGsa1ERVtdJ/UPnEs5yzaLjbZCqo
gXPT4zoH+7teyW76ZyK/zg8pPO/aAT639yAmyIKbBhupEStCJC4i1M68wHyd+2PVnAJm9jcmT/Fh
h2Vq6wdiiU1N3VQS/IqjOuJSZRHqusdPTX069gYxBYVXQsSi395gPhyC96iwxCrRJflyYuLm9sq7
LcLPpMFNsYsSHysbAhRXGhS9+LehLyK4gfaY7tahprLt5op/yX2bT4AUmvaBoHLz7jnh8lo70vvK
nVD8jULkuB9H6ni65nTxxAJJkxf2O7El5UgzFPl63vAs+kDcMMZ9W3o0cEuPh+dSgDBjEIlp9zxn
SH/IcPDdVqd61IAdlsPsqsI/CzhkuF1YeIQpNXSDBD154N4LYDFdxypIXfCRQn4Qzo68A2NH+eXB
BYxPGYMEseHnOAhzav5fyJfTJcxX/bPAx3qOgBPdAz5d/nNy6qIdfERoKtOWj9tlaQCkQAxFAlEM
MMy9WsP1xes658fPnHnds6s8fk7xP77JEUTbjul5euxTKf5mzJ7XHT/1NjsNK/9uZahNB8ItSNmr
80srMgMZoUuPbuFzMbZrap5jkfiPPVEVsGSgbkhKl8yAdTuI6iBHGT9tCi62FhG4Lq8MU/R4xkXp
pwg8To23EHhUWr5L3u/hqkFQXs0AIQjXRa4eGinpcQsTqmsBVvKuyGv3ZSR1tRy7dN1KGUK9el9X
CYgHb3XuwaTY39awvgFPydK7GDIzOfM0ldmb7wNIIxejkenKzCXvXqfhW9ACg4Cgmbq//a4ZBRzE
Zhl38Hzx/db4Xw5dN3Z6N3gMF9u+TR41v+OYzDU+a/5cwcMXxjHCNNfsV9Cb4j3DXsoofw1nipJe
uUBw5h5q5KXReRQcqAqb/jYZU348CftHnWQ1WmcrFdASaxzcr03MyB6xtnjh0yT70saO/wZqaDqk
QYVJw2SyEP+aZhvZr2XlnQAp5th8oi326MMkeAHnQA+yY8bjO7fWK+OTi2YPg2bl03ln3aRhD0Ta
VgqXbVg+YAoi5w9lSwyPNFa6OA9LUeTo73QhD8RH5pDjuGlf3AFw1N5Afr2z6AEAACNWrUA69F2X
MxmXACr+du6Xoq/aU2C7vn7KB/ioN3U+pCPaCFfKlW6UKmxgWgz/Low5ykKUEH+f1RMS5G6IpYSl
FRon8aaznQLG3LtUVu3/TX6M1NQuYDbr/XFGKoFjWER2uCzMdAmsTKKSJxzJ4Svm7DA7WZ1Ic0KL
STsaQIOV8r0nFTRP50p1PR2WFP5/I1sRnkMpk+aAW01lN5NV6fDi5Gl+lTZkbsb02X4L3rR412Hh
fV6VyO97eMn/+Nf1cui9zaTW4SbgO5zI+e2IAxflExZBnfxi6EV4lz/SKZ8tbI/ojOnURkdakxy7
Ye7LmnRLiS0gKY05JwM4ogNoG+fbRhT0e69W9itMaP9XBlRLnT66WUXWeiLD8FUH9Ah8zpoouB3m
iAy/wijBoYAnDhM+JasssH8jHg44LiF8NOlhUj6boys6tPomMFlYX5GlA9xsGCHCwzgkXvSm6pCJ
D3aVNwn/95QS30yPRLAJbDcJmYQzkEas/2XCVUm5FD9FBCQS2tSK4WztWXEpJ1OP57iAzLQVE3xL
BbLtgyg6DA/Aa5wXysMkuqnwOvpXqVLa4LoxurmpxojEZZok3AS7QgsJ5Gcs4bbu+dKWT5h58QU6
ywIJjjeNLPrgQqVqCA4Q52jK7L5HVEFFNUp6d5p5Yr9zBywhDJyIruHIDBkMdFGLNOSQ81920VKh
lyf4w37NqARnNaS1izeXRN8xkenwK4IYtDd90rXv2PL5CuMqDt8zYfLvamUKZxtVqnORE5jZhTKo
XrtRl7+awNjxb1otfvcH6xbNU0+kzuy4VbYwTmLm4bwS2W4eFbplc1fl5XjXM4Q7Eo+qorPtos2U
MIhWvMDXkc+o1yXDoCon4I79gEW+I7+k2RfTmHxYtaprhxzGHAMe0YlplK8uRWpDxpcCEOpr6yep
OpHL7vJz0FT4odhNubJqe1zMk8EAx+HNh8N9zxN2DmdL7L1umbMzyRYMY8bM7f90qyXlgSWKCT/k
HX+PlRKZYuzz5e+8Ele/dnieGXOtkzwj1rZPymhb320C+bxXmtz1ntBwqB5zNbIyKUK6GE7J1Hrv
0lvycy78xrvDBKTQ86uKqnZ2tSlOOFJY/uGFyL9/8TNQyRJNkU+0seUWrwCUe6NaZdGaa4fA8VPm
LuNZ+i5aQONXhT6iTNXO7YwP/NZDLH5aTB3W/4ytbXyQbpjWn05mCZqosQivBYDO+lxPQ12fQ4KO
+g4oG6MXaEHNVwcC84r9CE9KA9fR37dO43WnxXh4fhQmxALKJrmy4yrG9j41m6Ex06brnwJbMHIn
whcT8GtU9isN0d8JJmAJOy6Y/oIrB3Pwn+qExNhK3mPHaG12TyjbSmPSZ2ciPou5OCP1AqLYpcCH
33F75tM5Jq+zpUOj2lyqMG07wH6+7OU/QZ0E1rPqvV+EBIJf+B4omOi+Uv8hdMBr7YVJiODGLVm8
28mMZjrlesXD1kTGza+tDhyGcn6O8z/laZ/IyyyBQ/AqpdOZjfDKB2kTuZ7KNs8ljOmtpOq9Jr/o
MCv/IdYiFI3g5nERsYoYs6Ufi496jbEvThTkj7YItxnrGLhvwh0IaiRTojFV5El6H8QoI99jw6D2
zNibCnMsMBDcNFAGbkHDMIqKZN2Pl8ZfFeDC0M3JbS0zlfepW9nEAAhTgDkI2phpdp9TqkBf7VnD
hFHAZPUJL11X7uEzgLmY3Wz40xKRV4+wyeTwiBkO6mxAiuEkgZYjA3dzfbTkRwkZdmV0G8tCc5GA
vyTZVNCQbCtMxPNSRIl3m9oCoRsM4paFoYeTpM0GuZmeK8g6csk03uAhIudsGvsDvDr4BWeXaEWR
BqSxM47o3zoMOL7Ltl3rQzEmXHnk5PC/4j9Mp8OSk0hpkNzXnZ26crjmGrzfvshbJJNEhJrZRuuq
/uQwXuGLrubymvorLrdK4l4zQxGxqj6pIXgmQ8dQJPG5UcBIVVRGokmLr4gsZb5Lcb4/uSiVWDzJ
b+2J9xP26Ax1M0xibzzDnBZPIFbdas+twUFMgmVzvybYDPh4DFb0GmzZc0tkAmvDCLBhJ9X2d9X0
RcyNF4hXO7pwB4ItuucLsopLlKILyyM3Pa4YwW6HD6/IGa8WbaL+bVekuwuCST7BxJF3BHvJd0U1
MBqsh5vXE/Mntur8DCAWxzJlT+AfjXSp5aVb4zPgIiqbkzsPU3Z03SStsFWVWX+q0i59tLT7z2mb
2F86Wqkpg2lsH6zo1b32OB2w/KVgEHyxYS4QP9nMgJFbP4gJWt4JcqX4o9JJQlDsnPS1anGOUBML
/qAFm5G8D1dmtgsj1SOG3aS8cH4W7YMUq3pLi8r/DHrsYZACl036oj+7dDnTm71bzhGxjz7lA7GW
WAwY9ml4SDwnR19qaqIfIwbnY+Ix7cEdZGOyywHRA8o2n1wZp9A9X1r5qY3AJENATyle80ncc2SQ
H2tFjlUmbPgWQLoTqiJ1tSWpsjo5kuPdBjDthnuxsCxnRMY5+1imKCSRajgg9npusQ1T8FIpMXc1
TFprne8LYlHXxi85B8N0xLdQkQH7kQCF4uOY+xzRY7jGr7oZspdqnsuPuNKpv9N9tA3810j/HtcN
0SCGnl+relV/uxNsBH5v/K6KiAiB28s7xXDnK1mD2D9sOk6/byJ4ubuwY4TaYfB5pTiX7VHXHl8G
HWj2nIxZjLurNY14XdrE0RcoNrjRRrnZeVLpBBftangBjN/Lf3AdVkAwTHS+XBNj6DCV0q8NYfav
il0m3UXhsEZLRvsxhyLMMSE0EolpJ6MRN2VaMbDXnuDvpI3q072MQozHToV7jeAWb7lZxpI0kPax
V6TJ9tCrkOuhWBdOuQo0ORd0F4bVWS4me2n6DTUNloEjEfwSkjKO33GWjA4UJVJObgukGtbCLfaX
9I2ZjwFytX+UKdPOw7Yc7pPigrOdGQQ534Zj+dkKLKC4GPlpuhQnUMWd0+zR1nlOOvw/X0680AVo
x+ItI0SicfEtzd+07+sUtFUgLlCE0e8SxsEseAiHoj0ubbP87UyM708DxsSJ7rKgGvI/g+oh7vpb
3SvaOlU6wydUWR7wInTAwIXZ5jnHp01QjJ6FCAQ+xH9ilexMgNzbfowGqYqfE03xwDiEOUY39O5b
UgT5tyBO3eysp3OP5T9W3qRkYtez4mkj8eq0/qc/F9iM3Cqgkyogx9bn2bfYFDEIQy1h7diU3dhm
NtFuzIcgO2UGU9vReHVc7BjUTuU9lnacj/2KaesiABTbm7ozkNlTU1mywat0l2sgXLI6+GRQNvjL
BT2OT0BMZpABD6ue+Lu4Q8PxOMQTujeJqO4KWBNfYDPI9bbDcyBPiy5t8tYOCygqtW4Cnhe6PaKk
mUJ7nS3nA30iPyNFtLqqnBn/oWvoYNArnBYkR7otrYtYinN1M0XJNywr50GH3xLLoGIVwl0Tjf5y
mloqpYWaMb/FndEvvJ65bi4NrUGIJwRjTXEnZl3U75pvQT8GDND651YWKI7gU5XYpynlGp1K2Mru
VoZxNI2okCA4r0EA2PWGc6bOnngN5p7TndpwD+2ojx+DvMSWgH/TuBc2/7a63wPrk6B7Esu3yRpa
CzKCWfUPK9Qki7uIvmlk33bkPwCyJMvsRQ1ePbqH0a2GdbgE8EMjzpps44skSTTRCvbsiXhoWI6y
IBnGtjgon5H8eKywCPXdHcubiuTFLjysj6NnABvrLEa9xdrJ5X8dcqYhDykId3lrUZOdI6gk2htq
kaI/jx5EvAYysbV1elMEvIIBYgYGZzCeY0fqlYQhI/MbiiXcTXshCfiSL8oZovaX1GIZ/11hukvJ
j/SuuADh6XqcJ7G3Nv/c1aXtFxyTxe9O1IyOj2UJxwZrfFr24iGsBmKkcsVzta/CagTir2fAOCfa
J+FgRBw7QoAjnxypzhgTFUYdyEg8qwEuZIqHaeLrh2UU035g1JiYr43UD0RLUq9y74QRGtm/n+ss
YtlAPiffhdr+eRB+oWoiGTMZU4w8RVuFX64DSYYlD2z8OUxSo97rYuI5hiYl/PuunSD7psXoeDuR
IxpjbZQQKG+TuQjVXYTVHLR8MwTBTWllEHnnfCjz8AviVry5LHGxkRD2FwxqJBTb+trXfAGbO6MR
CV8SWaPrpMO2vTfV1pmrdqTHXQq3BufnRZmc3qHITtWTZShd/Jcij6CFLHOxPgYdXOHL0goc1czb
hLonMc854tagsZ7TAQLcE3iqCu+q29fBvQFf7lwnPAOgiOugCl5l0HnLUyoCVDIXvk2BS7ob2l2A
86y7JFCeUILJis+ndMr97FdTpbL+Um67BNmx6DyKVCiDWD0wNMV3ImuADkwuSKmIpqDf87Au7XWO
SmaKixNN2cF6LP0D5BC0/0Ze0z3WFTv95u4EgRRnaqigM8x0qjuYhSSRNJDn5DrWCGlI38pf/uER
d7PxgHLTubCpNqf2sDayOve5h2xEGN6+jD42/b323eIN7Z0Cg9VapEISKbAfw1Qo0ZIHqQ6MdJzm
H0HgcPqFkuEjmeBdYjxUJOHCit+QL939HmQlxz9m8htYxywOHaqzWL11AJ4lfPXIFMyjrBQsx3iv
8rotPpBHHML1OQtgnKPEiEEgYVSpbG7EHA4rkWcUFTTskbT3TYtYXJxsRPImg5tmD0EOdu93Oash
uUyAI2lDK0UvCxqs7zqspCnUedK4KX04PnCGc6i+GTXFQpFIMIqCpS6a8VbR1S8JL7gBsENVFsPE
gTTWEnjZNxbfwHToltEX52SeUJ8WLVL7sZDIBfaX6i79S5ArT2+IgZKf2paB4G1uMmoRkPDkUCAy
pPdMeTZvIc3ycGhAnFTcpGyGmnZEtvz5CqkxdN5FrbGua/p4f9irNGEiwfiNQUM2utxVWC57ihHc
EsA8hepj4GWRtzwbYt8M+pyGy0mwjK35cXNnDG841LpHtoSw/kJvWI6+2Ap4YLAk5CqvdgMGyW5R
pC/AANr6R9clVsSFAaT7TLeLkTJgmVJ+wiswBTcLk3fgxHBikS7WiTaCQ1GdQYMNRUpftqiQU7uR
14r3l0R04HvfunJd9yGdRmcX6bgafi8gElhjRZAh93kkAZ//YJozyQ011dI8iMbi0DktPYYRHtyG
T/QF8pcIH+lTslMDjHG6IBrwje9x+DLtH720Uc+GT1tFO5+idGDi6mNKCOY1naENThqVpIvpaXds
9Yii27aI5/HQlq5c6iPy8bAcKuKe/hXFZW6f9FitlbljbYIcn7WtprjcM5wGnbGb25Sph8vAAwrs
ShQiex1Rgtp/lUmwtMGPcJP+iX0NG5kPMyUcU0cxsSLXw7ULmQ2ZItVAJcH6aMbxQnlmIzCvnCUC
UOZyGfOWSLYrw+EpAEXo3hqa/564tuq7+4ZI/fc4AH65prQq/bdZe199NILtlwcF+NbcLhPmzGdv
dFQNMyNYf5E3972jVd3i3VQZtIDfwmuT+TEbYY6cetIErsGXJDhMl2YZ+ssIFciDqzEQzkiS0RT3
aqF2uGUnKMmWbjSt/rJO6xQfUi2O85/VK9Uw80aOAgGCKNzJPg/UgCGTue1xDfG6bwtKtoBKboof
gEtQEvLVPYqOjZ2vnVin9QGGta6wPNQq9rEGEfgqLwCi+NPAKZmvDrY3c5oyR281Ee0m/YdbBuaI
uM2ekV2Gan0fpEs3nuwQhq9U1fDcXMFPuFe8GgJuNErMXqT4zw8W1o1+ljWS2m8KxXLDZfltd3IR
eHzwmxn9E2SUdjlDbsLbRoMdYLCf6J/nXZz7mJ6Koo/peVzTOQggc0NWGiafH/Ly58tr5eaV8xg4
U6PuAg9hjOOfVQX5jnKuHt+wZBWI0xv6FecBDg3yQ0v0rPMksrfkEcQ9sSxoH6BVBBEUdCTOqZT1
YljIpJuOwS8cMNFwXjwFBDdYVvIy7qS7+JEdP0SIUFQi+ytnzCW3V8iXO7D+yabbx8t3EKcTPW8T
cTQXkF/7o50E2JGAuVFMU4C4e+oJFK8EzLebAXxz5JyA3yUhc3zdl8ur5LeRmuLkWG8cMZIvMGwF
d/6kjiiY5FpGvJcVDyaaCpn88ZA0i1afMmXAdvJguoSnOWFIdlAy7rfxT9zqWwPZJPpuAlZAMahC
9VtuiPQFeO4stHLnSCbYOzhtOHSn1pBlBr8DgvxadQnqWQCOadxZfHIfXdw1f6O+j/VR4lquubt9
3f5JLDtcFsyCOOt5jEhDzgHipLYl/pkBFNSBFqsSwA1BA5+RYeb2DOOfE421Zo5/x/PKIZzWuBHv
5dQyDEuIq7s3TcSMbZydZDh1k6dmYrCpdh6EqnATjUMdD2dySXCkAxN15llpnEe34zh4GQVD7H3T
FRTej/KKxvuwhFwLASoVgGe14Nw5VlWBkOSyDKq709aCN0t8qpl7WeVoZlzus0s4x4eKB9naw3PZ
LHl06KTfDTfYh5u/LPPCPSY4Ihe8ZYLDpl2LjCiQcMMQ7hh88t08rTp4CMHQrVec/0rfM3gpuoPC
poBhV67EC0iLu/riwQ0rzzQcxC/pkGfP+WBsMZRfLshJebUKyR1HOXrqW+t4eL/T2fTzI1CB8NW0
tZVHhLW5+pXA/mVmULVcIWaaqBtlkMY4IMrGEJ8h4QEEbM1ESG4nSuvmipBULjeSotdeOWfz7om+
g4Y9HTDnJUS0ole37GjBcVOBmUjQRg+s42MUo4p08f+M4VDVF1XPOU1stMF5F5d6R9FMu8wDlaUx
NTF5qwOD71Jc4DQX2T1B98Q8j8Qlu/qI+MYtupQts4pxZbrId+kw2K/wnsoLQ9YSiL4jKtSrRfGc
MwNsWLFT4+GDja/tWJ+42cnuEDRoYv5rpH/OY8X/8yMBtESXZVS8qImMgQQzeaaT43Yl8xRULOi5
COWDV+i6aA3+DqOH4z9te8hezRIP7FzrVh6ZiCXt95ibFvd5AFT+hUXRmKPpFyoQkVT4enaLP1rv
UGJ7Ujhd1hkra7Pmj4030aEtviWvOzKcq3gblPeNIXjz2zXQKSmoK+m1e+P4yaMLBYMBKYzf/qwW
688PDBGkexmxuYwHNg045X1Qd255xovuPjI3SsPbLG8pdTUN5T87b15VTmt//F2sJlePkF6R2VFz
yMO7WKNqKnvDpVONY66/ddKNd1Y2hEv63KzRbeFtBjqYKpSAUlUQ9Aqv2da9NAN6OCYUncBK2/Jz
yrfIJTpKaRSb/7fXQcace2+dIPg1SskvgT9q3lJWYDmvXSi49ciGS0RhzGXt3ewNc3ujp74oEMUg
KTmMacvt/tEzmjgkl9KH/YViZ4x7dHGpcJrnKlZ7at9kwFtpzR8fV0tEI5ZzyZZ+KX7HXP7Er1k8
9UFxD69nTCbYhyptyS9Fro0hIQ2EiMac1Rk7zjLWD/t42IcnKh5SUNRTvjyKKYD17NeSZrenRBrv
fUj73l3aYG+C6pPY6UsQdNhekdkMv1jWU7qvuSTf8VG0QzSwXZHRNRt7EodRAUJiXDwSOtjw0nNa
3q/A1c/bhjx5G4uY6n3ymcO81q0Mfap31tbteG15cJDlUF4hU0LxwSorkltDxbveNDKXP8Rm4G7K
PszVLV7R7Cchw5edWGTouazkqXlKurx3gyvBVy98XipwYh8FP/b0UE6zaG7mRKzdh0tQTbG8CEbs
XgPIDQ86l8wJzcAmNgbgPmuOz1vSQh+MS6ASWBXiGsIWzqtXhjOKly5kj9+DoNAPz2YU+IEEznD8
XQh3mPEliIWqKmP17nar003HxiSyfmQ3Vu/9m3xbr/fTkIU+GKV2ZCkTTd/w460zaLsRJ6//gFpa
01UXNqhwX/fRDL1h7EaK/ibs5uXR6GVLU0DyZxfP7HbVA+B8FKQlamDSc26Gy1cwB8j2CrJoeepi
UtY7WU+Re6HD9Tewf6jxVQ0BZPBIp8F/TPpk8JK4ECFBm4ImowHyoM/+xsrikqhw53C+pJG0v6qa
9CBoRyEMhWGlTz61SHEm1rpJTsirfxh7hcNjQefK2tSB0uMAfVSIc7dsFmkOXLRtxb6N/wOziTKo
QPS/UwcDAktPyUO7t9rU03StsQ6OT9XkhOUtq6yQclwv7dCYtBRhfL9Vq+k9hwkx2rSHHHXROWj/
S1NNBSjZNoGkCSlxGA+2xaZ6AH00Nw8YHdcS8/AaB69aTLa8khfFZIre7xs2Q7muJ4lmTlke/S3Y
ZB/ccBUyuMF3IH9c1dofDUO/fGjZDBAcWQmRv0osl9kvVPCmOKVlkGSPij0aDXUwNVPwbiQ7VF4L
5jffo+f5pmDMWHnOMaFj/x9L57VkN44t0S9iBAg68PV4V97rhaGSSvQGBP3Xz2Lf+9rTI3XV4SE2
cmeuhHRQiTh9sP2W90VqxAr/z4Qf3gk2/Xxa/GXd04gvavr2DUIW346oSLrnOmJi2ypKZ+yDoiCk
eeYiRNAWV0/aKVzIjg3pwUGY+Dc4bKxQlu1leW2gQU1s6MJMPc9I+gDJHd63ucFdFLcUL6cbLIAs
gFiMQ2ySoZ2A5Qi4PT0THUzqEykY8q3d5A3N14zaqTBGEfladmbMOnEVvoG0jj0FkQGW5/oqt9eB
OA2Sod/xKcxsEbC/Bs+lZa+nau84w4WkKK+K0cnd5ORksGpfxNz4gFlryIwwmsGp/RUjowQbgwV0
nkv8vNiPcTnaL+HsIwC6WKK8B6d0eXeNeISDQ1ZMaLDC0QhLRdQrQRwyn9EzjYy8C9sSYg8ufgSX
iELbxw+t7/NKhso1B0c099LmkPRMmexHP2Z+126AKNM5ZJt3QIiE2JW+WY9zBSlT7+yZtpYNe3AI
e5ukGYi7cEhnywOEXHeytr1NPcF96WOdaY782bN3w4A8L8+rHMlzVQaQ//uhgf+N4KQoNiRVwNnj
5/E0nmaWn+bWWl5pP0lv9jO4AXHAasmvBTB7uvW6xx7IS3GTg8rZuZHC94/VqiaRKzNZMF34u4Lw
osI80peONMqzA1/fOjppHh1QZiEHuvz2wh8x2021E6hrI56Wwb9RQELsxIh1IptKC4WS6t7pWkzO
oC99UvMyYX+e3aEjrGg0qXs0fSDSub/3saCsfnmNyxwHJTpF3ayQXlpCceDRg8jCo05TeOVjZ5vs
kSGSpGtaDmPGSUu+yz2kjduXOzgHCcYhv2m6X70K3cbe67Sv9vMQMdtivYQXDik+rvNdnpRT/FG3
srOeMlB4zoloG0quGEny71LMumQuc/CxLOscjm/ZZ8VwHqemx06Ygiz41ROE1/z9LO0RPZfFCZ1D
DlgLAzGvPuKMc0jt0n5c+omsmBXm4qUfg7D/Rfmt/9gr0v4vzJFuch/gCp7sU1WyD35grunNZ6vR
TU+5wlKICY7RaDsRnpJ6V7TZSksQ45zdLVw0ZhgX3AVOyaC4bY7OAF/a0FFFWWRWkPl1CV0igfgg
z+MSVv03dFJTH3vBE3+kOZlzgFMFPw6etNa7S4uSGBeVzN5Vz/U4U/cSF6xX054gGNbMcFHXyCUN
dhz5sdMzm0fysqMaUQdYiCfOF99aL3piEeWSbCc8Z150HYIcTm2X/bmVT47HPbVR871YIid9ideX
9x7AgsrvIheW5GVlP+OaUAGIb7jNmXeUHdg0CgAW5T7SUCl/hWlUN691B13j0PcyCB+jiYjqhlt+
0vGZs1A8xCU4gae2JyhNsWyOUKvywf7NEhnXKIElXHAjsInirCbjpHeYWIky5647+q/DFI3uQyFx
u9rtYC3HUE8c4UKb/lrZU1rsUG2RnSc3Y0QnkFl2oLedgQKLQII+dui8xXBOOaPCeiFr2CkUWP3X
1DK1KEjDkFFiB/uCvWquDVpKwyjkY/2fiHA6Er/2jvGX/q0NvjTucprffLuN+aSA7XSETQD6YkKS
IJc8UHJE8iP5Z7Ct2n3kdQFLVgAkTfc6MJ7e45gwcg9fr2mvKvMJgjKXcfDSnUef1MYAXqEMONG0
AphpJTfntVfQvDFmfAwsJ3tFzVKpi4PUXpT+KVtUtjEAfHLxeVE/QNDh8enXBqJXz6OpFIw2m8Px
LGhMYJqwEXM+feS88YfWGDZFbYuLat+KnieBocGKe1oqDSsw10vS9Blzhp++o+3VPFhjD3wqw1OV
fIoG0gZ4RQa6wOAGXtMjM/vEHoLQS8Wp66HpSKjDpC695olWYV5UHAQ1R2hLZJXubxQWaOJ7H4dp
nR5HhDHMD8sUtPWd3dt9eK9pxIjuQP4BO0tJx2KKCYZW7AN4+CWM8DzzH0HFzN6RTTak/BJ8Brt/
rxZQmzIdACZDUv/v3mNJ8teqlgx0UHQdgcBtjX1ZvrvUQ3vOh84tINWNw1ZS2iUq2j7KMbaDfAoU
B+GMVU7SuWHr/qXEM5++gpHEIM4LzlkeoCewXtmsaXh8uyyV5W5w/QniGTaUD6fnC8zwkwcPNDBk
9pElBiSC0W64w3gEdojzWQxWr/B1cLXKdijdOzF6I/VJXlM09gbVgW9WQ0ja7Hu6YYEeaKayE3Jv
eBPMnuMHTh1e3eg7hPMhoTgPimTQojEHegOCO5ZiaFi8soBcdaUzzN+8TwLxUknEslh0EVnJuhAw
LxZhMb8PxMWDD5Osq/CEepN33yUnvlvGxGKtFZRMDmjk+AQ86bbdpamdiQZqaS08l7HGQLLDgePI
h8D2pDdsoDbTOMmVrm1PuQuf4LaEhQFrBlZyP7ktQhjeuoDuPrgCuNmXWVTeHlgAouzEWjnGaLB+
/0/xYIR17oWd3pBoEJvSdrH1TWVl94fTq7AfHRYz1O0WqVP8F7n2oFnLnE447nk2CWbWiGFPPB/E
HmvHDGyHt5eIPvM3/B4/uxqmdoYstUqhJpB29JfNAOIaPHFkj5byyjRJOoLQk/afgKzC9DwJ3+XD
5rtT8NhEg1tcAqwD9pYbEpE6Lq5xewqCzEfLJuMRx/rkJsZpu8eVfubdRWqN20FvrasfH8uIuFrW
qE814LfkXzyXsgeyTfaiWdMe9vCro0Cd9m2cyf0ZOamDbq8mL4YYMtiF/xxnAL7TjVJWx2yaTKuq
7M9I+zT5+CbaGCjYq824dPm1l+3Ef9idv7R13BwInKIs6MbjnZUmSr2RRnFVtQ8nH1WwkoyJ33hc
pHxz3IDbwzL0uYWq6rY408DoBiXVAFFCdw+FVLH/XkTssocthVEI3Doq3fFhwG5anidaeK13uy+w
29T9Qk7IBJw5T2SAWIgIfyh//GY96aoZtXfvD4hOx66GUcbmrXLyJ2zHPOms8MmyD5QNLN80fFLG
Mk/Z+Em9ZJTfinrk6+SOSRS8hqGXOq+mqMB2AKKwX3FpWOGnrpvuNSesylLXKlnlhaXDpqxbsvoU
iwbJVE1uXl1ogsVXxX0JUzSqFPs11KXJ3qX0cne8cQqP23GtF9IJzBl0M75iVmureoOCyRqOLSph
jWM9DG3/CCUp4O/ItSu/vIwmsk1H3yeqBZb9+p4uoYI0ulSkTkChgfuk71mQW8UZEim/uXYl1wB2
z3Kt32WXxf61ZzqBDmthTYlYqzfbOlxivFLsletL3tWDgwtnBm23L/0mDB95epjzTTBoeQzQbMaD
zwkB8jPUPR4AWm8FJfajrL8NtgAsVT7B99c6K2lHpi8czwyduEi8s9WLB7y8y2Cjs7Ht2fsex/um
koLzVtsWflWfSyV73zDHrVOyQF2Sg4ATHbL6yPzqrc6S7DMxKGzkKC1QlkzjHYjub/Lxdv5rbtja
fYRqhCy7qwoKgyUQSsp/CLvTLDcekLud6apSEzZn3o744y/TaJs3wHhzSe+Xay00IOjac4p6GyMO
YQjB7b0Iar3jERZQ0uc2xDs49Q0Y8dCtY5KbU8LdDggSh2DEymd+iokWLV+llxNwE6y7F6YClB2y
T4n3H+exh0H6xTuyYPKAVLGI+wqBCTc900nBTQwuGvYhKpf46iDsZM4nj/EQ/8SsPZttPpLi+UCo
tOczbNeFlsuoMgmu6jW6wIuyHX8ztwA/odtGZhO1gBWz3E/IjxDtGyRYAFsOCmimqX6twuEnIkFR
bagJSsd/Njybat95I03KG5w5KwOXKXhllrTsFQD2LvE2893yp48rjGgZmmhwqnBK/8XtSd6edhvz
6DGzy0dLkkN9WNeTw4Z2UOyCAkP4vZPWXonPQabpO1/PMgOa5knsrBiL5zE+UXlQY0saKkMtFgI0
mmtEXp2Os8m6Bhiu+aJPrnxKOXH5KrZMovuhhel55dc79X9j0nP1xXX5GoDzk9weaDVEfZmjVUri
FEwcYC7scYVr+FQTZLBxO0S97O5YsermlICwo5NYaqRfMhCRf4l4ObD2NnC2ieZSyk2yd1bLkR4X
1vtpn9Jx1xJMNbd+rZ9nh+656sbmhpBUWtGHsRm8IWuf8U1ihgvTWP4SDsYi/nHV+7S0rSLmYhYb
NDMh6KvVxVjn4iTjb7LDoWfDVLgsLTxVAdXijFvlC/K2AajJ3BsfWPMwQpVtWRRbrtC52sUxmRoA
x13X/JUWaYlzaqUhaORSQYnB6sey65wTAQMN2Ne1/PadFiXlKKlqie8s3WJfMqXkq4mmzssTd0oq
L3U3Ke9bl34ncrDheUgAhvsWO+ONmeooO9G3RdSJRj3eAUglaMkcx1zHxm7ALRg3JA9PdUNl6XLg
GoP1IjIwmR+tIfANRWDYpYbw4ubWKIiRmyJIuUMTCZ7djVOWQUgAhqnA3wRrtg+Ng1aGBKsRWE11
GZW3NlZgO5JdBbBmweiFuQ0a1ovftMi5uzDi5nqhdc2ZcXpx/5/AibHVT/7luVemyQPXWIwQW+NS
n8x3ZKyj9G2CNqW4o/OLlGzim3iJ7mNVEwN/6S23mGaObA3J4IEHYn2f2XyKjKsZ6t963QwbFXIx
ryJgvFzS+s9kIJN7V3RzU4T7dIjWl0SQtvTf6gnYGQ1iTT+dRGW8gYYh15m6U0M/kW/tYlJHJQjm
TOvlkYnLsX77XlsVnD6AlwqUDizwGHCawJ7AT9LYUx2XvHZ4lkduBclvdiiASjdzIkfxEXXwdaB9
1j2+pHxo55cMmnB9Sz1NfM1XwXpVLQ37eo8rTLROolUurG+P7wnFO8RkcV2B1n7xW2rn2SX1Trfn
2mmOfADqK+jsUv/21cSfyHrzR7Vr+ZAgrwTGqZLyMMa41TGeCrSMubC9ex6Kmnto1+HRpUoxaO44
PAMYFzCtn71iNeoSkmd5la4le8LT6ohO5NxMprNPsFhY53Q04EtDxV/MA6VSQb1NcJBcQNkuxZZq
mohSPEwUis1NgXzN9bxf1Z+gAr27XbmOeoc1lO7LLmWh9GrnPoi2XU+LeNNv8YeNArrmFEh2yKHT
hoT1g6VjhWSv2S0XgglwA20TbOB6MtrcMxjGXgJS0MuONRP08iwI7Og8sldJ9hI1kEq7VrCEqJOE
pjI22bH9GrEGZMG41EtwH7d4wwFxj8GApc/K5B8FXns6RSIP65OgDdo/0FZoqrsGN4KHPXXJn0qc
bhFdliv1OZlbojz1LOx19zfZWQ/Va9Dsj0L1GpvUpNceA4h6Ko0zVzddzF5700OW+NscU2uxK90k
TC++WryUNdoS/OFcttDWrMitzqJoVwJUsWIKIkcXr/FiGaYa/vWJDNRK3Eh3cEfDhnsAe9QI7oCH
kk5fARruwlXvL9AnFCI3wzsbdx5Ob9hAKJki1xBX+xht9EbwgZh/FFb+7zjQ+ggbZGy+28n2rjzr
Voss1jlmZxayBwdO2gG4A8mzpbwj8MDD1DQTmMSWGAXkzyyjySsSk3Xnts2UnPFFNeqG/ZnPAqtw
94f4pvmuVcarq1wslmxyCYP0rBKg8PduhRi0hcehjux1+akVT9VDXfnS3dadwsiDpi/NCWRlb358
hhewdDLADvw54HV9h/rKOFgOHYcSdeYgMZhYgwevSVP6ykB/8J84jwP7JMnMCCvZmvzmp3bsrnzP
XSm/4LrVJwIEefM093brfMcYmTpyDqWIEK8wX+eImnTVZ+1eF3JOd/6Ydr/inNPnKJwmeB45Kp/6
yCcjsiKGR0bXpfiqI89kaLSl5zzlgMt5nzdToL5kChbjC4KmZiFhoUZLuqIaB+91nHENLO2I3J4O
ekzbowmhYccuqDEu5Jh7/7uBIhThs9U8ouXfJvIQU8DIjs+2K5JnXL0MDFqBE9+vtkF9KTzMlFhH
1wV9na/kf6LY2CgKHSSE1f8Dby5ti+S4Y47BTNGGxN++BVWkuB1qVvDie+WIjdQMhNQaCZfXSNiu
xKQsjxmecHToB5gJ8fCYIWVSbElDa2/OMAt0csXFM5GYXEqXcRJCDA0ZOWaYrtsmcWY7jym/vAHz
tMSksZtbCBZ/yKoP00tslia1eTcUKvtt5mhCcWBJWbqEo7x8Cn6tdgaOXeABqjxX1hTTmRj6gXWF
n8GXkzQ+eYhvKeFgfbKKr62zRFp2WGkLo3p6+uLEeooQwE82Fui7igWm9+gRgG+PXZlB4owV6qmn
nFicQeLT0UYcCzuggiNMWiBXPrJPyAa6bZGmTqbLuL+AywSRLmnJ2M0FVQBoynE+HgK7lPqAUa3/
4lheQYdzwreuN/2Xki1P+rTCVW+IKzF53oW1Y3lcgsQNz3bEN/GW8TKrv5rGIzKp8GZ59zFGjUuQ
pOKZdi5X7n2nsH9mmjDUU5f5fLICmuw6KqQs4ebIQWwMCMitsgtlgRz9fHUkCaH0kIDO+1BtkFZ3
jB/ybgpgBK4nGvt9TPzWz8JAi8E2jnkLu27JRgf7cK/T9hg0Vfh3Csi+7WrbJye9LEvH/WPwze+g
QenGDc6OeZfhI7lLmwj07Biu6YEAO8cBCBLjL5421hf+bGtai4uG84oZhxlNeqBmYZCsa6cxyXXA
UVQz6dX1+k6IHSzemLLGB/5d86aiLDnBIDTNS5AQTwPLT30Nv5U6HzUO8ZEi3kVzL9/UAwh9L5rY
JAhbu+RLLCt4xK2JpdUb+MreYtfjfhH6SczNrw06zYgE6fq1x6fYXtgrDCHue8tD6WevFqESRng3
NV1sCaVre8zTGFAViBGX63G/cFvDBpbRWT90FPZuE/ZT1aXsYvndAkNoD7jZenfPkcVVklEJiinv
u6BiRklC2altmA/Kfc7KEBqkiYiW3FEDHwZ7N7FJiPQ9Fi0BAwN0AOSs/OwRqe2w5aRWd/AatXqN
2bbVJ4BrXeg9dka6rk21qwdjcceWuIeK7JIL3PJyiNszExbFikbL6JttDYPrBktxaa4ODpNyZTC3
fXRvV6tiNCcTvVbYdEdo9IBdvJC0lguG6mqWhCsNJAPwkdjQhhXmFy6MWBKrrj5wKcrfbNxOwUUY
kY4nV5fzS87vNGThNrXSzzatMZ19ZveIv+xETrKh66Uc+T97zFHEF5ns5j2NfFF7ByymKN6sKuaE
bVSQ2LtpSUe6oNnUFDeCtdi2OFXGyX4W/UAmiFKx2sR8Yg2K0AMxRSf8CZmjk3Dre3MR3qeuV8HY
pDnaMH3ic3PiU+SyqNlHhinuDg3QbZ8X0YM/ZRvf8M4hGsjbSkMyUFc/tDJ6k51uHdZLxnsuKyLO
URR2PXm5CMwdnfb6p2QcLrqjgn9P0TjhtmWnO0dx4aAzm/gnBJ2pvOOxZ9z0UxsvlSoNZz10jtJU
N+SYYXiiothWNmcc/9H0VHBfSTZ4ImiZB1Ws7X9xkWbmD7Mke112tbnDClGl4jso64i65wHD6TXu
AhLuqRm4Z8WBBH+JNswk/qsEC+HuZ4U1INjFjoiHZ5mSur/TuD7nXxy6zb0yg2aXqyr/ZbR6dWfQ
505INPgEciqbxA2vi5deJw+CzCN0Hz87Jc24Jo4dr0v3ZcA/EH4WD+gzrN4uJY5PmHwZ3D3cCeUU
fOuOjXJNF9RqxvAdPBqI+KQmNnkLP4L6Q4o+KFqvGZZYdVE3W0Gu3EJF8X8mT8Bopggj/arcwTNb
3KCyuy5BQFrZC9hacuA2jJq1TeiJ0471aZkTaYGzSOSv7rvUgctAlWfqSmyHehjRjnrhYK6igTkn
6kjSndoEtejVVUm39ur1Y+iiGGclKS0zTRC+Qw5k6ypnTf1qZJcy7ZDIy8Gdv0K1mtmyIl+rGnVM
IeRAdYM4zZxlhii1JPCpAo+liCPW+z6yyvhZ1RmtO1WHDwqam8MLUajBnp4FvsrqMQUDNv4lpoUL
JgdY234RRlxbT9jL4EqdV88F3mp5l2ZNbuj3WaAOE7oAOGlMCZ6u71mSziYaryjW7BqYPempKJOl
tVnw1fTyxjQm3HvELMpj8582KbwwtvoD1/OYIvK5QlwWxMP7Hfj1sPvt0tBZk2FPudpCqB37NW1Q
2b6Ftg8KtnXGR6pJxSlg4RsdEi/3g+MQWbN/TBdF2mXmm/p7zQXGV6HXsSy0y+4XoUgWH6Ct3L9O
aQVVvqFoqJU3jl9R3ZGr5H40Tkti/+DcHd9SrCr5ll8U13jl+5xDwurD7MY6xfww7vH7Vj6h1Lrk
hb6NnaI0tNNb9fMsbRaGbW63n36asch3ZwFR1yubVxJNo8GSlLDB8lm4AMyzuanAmAq9l8wb2cKh
halPjFGFeihTSz6SpNY9nhsBIDGFd9gNhzkJAs5qL6w+YePUTyPiNBM7iJfXeBwx1aK2jAe3rHFF
liZ03AMJneqkyzbrX7Sg80t0NhiARSUjq4v/SkFzG+sJFWVSv6Oy0OxI5Dkq09vgLeZZ8ZCSYuMY
UIdKoAXBYHGWYUeLNleFOqVpcMZ00Udbbvvce64+xg/aMlDdFRsrr5MPNJVW2S231xB7gGGLPXWH
p5bPHSzuTDoKqf1YTSTfgPKNWMvd0nIZF+mvHDa2lwZc70ssTEBvsxcKdZBERzuBdDa2eOSOaQU7
5w80URz15B0J56YY8NmFQ9TFUSlC856iI0DaoZo+InAKBNjlJK5ZlUaVc679ieCtg4VqGxddYN2v
Ud7syM8RQwADqYD9H1o033T00+Af+6fWOgnjC2svAsFJvpWaJcEbjUNJ+yVahP433xLQBDd8X+oC
vHuh6jh6QrzCtwq9p/I4N4vJ7mFg5Sb+N/M4BGqX0DXhxDe0EXe8J0qHsIOzv4J7SfDOv4oshbqD
9Qz4/zPb2SypziyHi+Y+wr8wvCCsdC31w8061IGGnZyrq1jA4pvTLFzPZO2ZJzAS29Y91RNWv6bb
7cLlj4SaNu9UMojhcdTgDX882YPl5mO38Tsae+a0JLfuW3P/zBtWtHrjd61M8T8q3n6PHgURhqEM
q9gfWzeRnl+Nmgnnb4ZGap9JiaH/zYqTJH2OSW8zWyNYY+4AC+IlN/Kf5XTpIMpBycV9kI745d0i
mrfV5MkFCXGoxI3JmC0qGLKgPS3sledn9uz0rmoHEth2pPYDjDKUxXzE+yhnAcwkxUwiIo+4JR6z
yT+sfygsOz8cvWdbpPhVewAe3m2mUkr+cmQzf6RFZ+cnhr+MGgEugl59Xfy2Ta5dAzKCQoWyqa7k
liC42bKfxn85tebVDh4Nuoi7IMyUeBVXt9sax+iXAl0DyhATtggVdr7YGfFc9br1LzoMuRsFXjnr
O2IsWcsBwoCCdbAFWsdmuVk7AKOwfUrwchM+ysv4UJPNxQ5HI/Waf+qcIvyUNOg4Fa+ohbmgtZPo
pOZKfKbKLSq6kyEivrtLMd4mkFFyFQi89seDRcTPR3ybtY4niJSD3pTxgdQd3IpNMPG9Jq2f/eGQ
DopgzUUEAxEaRHi2Ka6klB2XpaOyAPcr767oqUrmoNvbVu7mOXU07dotp4UdfPC+tQ/V1DT9fRXW
3FQcx8LtCueI4Dd976wgkZ1WIpUoSG5AtGaKIWuJZDM2hPUoZKanBlixZf8qkzVZW1Skp4GPTgk1
bBXN6QCGwtK7je0K54m5o7JOjlCWjjAh7PCFXycQk2ZWFPma0lXtzknZ8u37RWEbL0FeW5uSmIeB
NYRUcrBKLh2ghsULhFdM/3k7ifkQk40NjzNhj/igfSanA+KP+B2zKyLMiqPuasdZTUBK2eSA1SDc
Dw4/WzKc0K5sMxgTAOIv0iLSLKSmSbePPoHLn6UwowPtnHXXXeyhJt6nA4jGXeSxNNtkGHxDaFSu
rU9FM2QrfYjaxo2UjvnhMfXSZyixi/7MB26tJwgK2JqIVPGNRjxG7CcJo93j6GUNk0XteA3IWFzs
gFugRqQOeX9VhY/GtHZxxNogy4eRYk3vXVDLoTndc/bNgD4sxSqZJUGs37VJW1yMnRugg7E3IVyd
S6x2fRrI4rJ0OKMPhc3o8izDEZNRAhpU38zgwxGUFvSOi4PZV1+XRNhyn7icBj/IzJ3wIGA2i/d3
ZoGQPCH2ubzPUIcBpuRNOhwAkgQtYUZ+43CT6pkSXHIfyYVWFaaW2TNQ9lH8eFn0Iqw4Z5M2Q9z1
+akO+VIiHPDC09E9vhvOX3ZMs7nhXiJaCa9rSgkAtAxkuHQos4+AZwnqFaA8IxQU+BsBJfUQY0PT
c7gsSYwbSDsi+N0zgjcr+g0gScBGfYPBWedXCYWIu0+7egFqOHP6kqYUr92El8Ef6clu027fjvyv
vELYBOiQ6/Mub4vA2cat08mDMA4ll3C2F5ynpUTpINm5WhBgvQikmW8qlPkmgXX33qUlvft5Kfhd
0XKBAgXlRXTvjLzctnWsgPkQNBu640pS+IpcO/nhyWKUVFjof0snG59VW/Nw6D7AsYQyTPH6iN7B
QYwf09r0sGfzba4nbrCYzbCUgD7/70q5YnLKVGAmqrHv88NKj0dC0PvDi2olgG8S0Hp/oDKyYsnh
rn0WyAEWVs4sR3jw0LO2blO3v5TR2YU9W2LtYK/5FLyC0o4RF6JZsxuE+oMeO5On2UFkQzLzxYLF
EeE+Vh+x8s2lJ8E6X2Novn8wyJOcTiMn53zTFI2tjj4yFEbSfrbDSo++OoKTfIpssBd7PGlNs4tz
yQWrnEDVbCjZDV5TLLZqh7uKhF4kjfWLH1C9yRBCAXZfji3cS6murkT4sO/hQIVugdmJ/8K8sxBY
bc+8l6OHGw9PDMhiyLL+txClcYlOIYm757Bw+GiwcZXlpaUMFmiD3UDxIShKNQaNJeu9GEr0xowA
TVGC8L1fuCMzydcRLaYHMNRYf0U0x8F97gCN2EIUpXMLxG5xlbAGzBkuP7d+ymqGAVYudkjCneGF
wZOzNbIsQoJCuQyyesTEuGErYKhma3PBDoI/neL5TCPJ8Yp7asTEmGRkE95AH8oPq28IBAZMTO6j
kKzVd0I2iffkD0BJwLet2JI5JYRAnHPtOIL/PN1gVxTEUTocPL4zE/ljLssfozEFLYK5wcV4TXp0
DziGH8PMxDh3XE3m6RZ3QAbWjerMOms18mlZcFFC7HH3dPWNENRpt+rOCqMztfH9AOGJoA5DthYW
3x83y5mQo0nTGhdhCfuOK2ld+Z4QwMep7D/59sR9sNYpru2UWlnEumqs3EeOHYZGH4NvAIiyIc1h
KtvrNjz/Jjm3iWfF1zk0NOfkI4uLW4KxCOYF7rJ4i4Rv/5pJSuwMaiHKcJsRkFPTGuvhDU/wbmbb
4L71qdWMb3kawlDLQky+JWWGZ8Ke69RBPQVjJD4n3qDUlNbQDyEh/ckxCJbbZajdNxNnofwKKiIS
V8U67gV1ID9UYcaxqxSAwE3uZKV71qGASCDx7vLpxiFm5Wipx+fMlSj6wiT2fp6nduK3H8EtA9VB
NgZX5DR9dHolE0YNOypsSovxjy7lNgx3BOnJdUyj8bZoygWfsinWvBBIq6cqxj530GMLnsalIMLh
i1VEtGZAsyERfMhQEdQHmhBFBMASIBwbizjKjgWid8It0WBeTlz9QgyKg1zyi8pf+hnn7f8TiaNR
L/8iIgd0qPV9TrM0q5hjXy8Y4bMQp/aFLkhzyov/EnYuzQF4sRtsdGSC/I43CE2VZ/r2yB1aLDWo
JPapl72PActpLpBZdxkxGXADyG31WLB76MBn+M6Xtp34Pgr65NU2gcHu5sCkWBON/cSGvs6+taup
yfUmq1Qbghwtr/DJDuuKlXLuP6husZtNq9kFnCNjhY8YOmiOKZhgXsYYoM22HwJLUb3C6cHAFIVH
8qfkx6nMqbgZkSDD1FHN2GwDP7TH5wW1EQJK1wOmD9rOnsD+uApT6smPCsxUQa7bW4ivrH+Q88Qv
Bw5Eug8kPqRDj6Tr3pMaHKyDNHY6Uf+eDViNXIDZ1GR18hfRmTFCli6CbNvU0/r9AWNA1y/lXyMO
bnT4g+cwVzbZzMYWBA2Pivab6bdH5QeVOEWKSyIsSL/TTj0UFsFBl0XH/1WUg8UidRNRYpdtAEHZ
76al0n4oS6woBA8dAdHXqQwgo6Gh8o4eir+x6q3+XA/+mmNrJ9YhU+0xTddgbpgY64ERMCNvw0s5
DUteORaUhplT7+pUFXdJrD1WtwvR4pezYl3/00499t6mYxt+mLLU9rcOKaaPYB5gowCjt+u/YZNV
qKy0ygYfAQkS/kQ+JAQ86H1RAvUP4Oi5zFxBf19v1eFBzp7u8XKleAy3Ecl1c7GSruFYAvPU4Q4l
2EsWo4w8F2umYwK6XmTawvHNuXGiRbKUs5u3OQK0h1kFX9+jlZOi+J7sOSx+p1Txobci0K6FC4lJ
9LnE1C4vhbIGtqWGNoz8wTTOGkGfEkAWlykOOpnv8Hb7KC7O4hTHFPYzdaKG+L3BA8iDg6LPSi/n
NptfSFSCASibMeVXSYU4xUYxLarLybRZ20A3oklofITDgDnDE2subuYFOR7hORavsOuwgShjYVxy
58Hlu4x5Irmk6P4T7UMtOoJgUJ1udc9cuq9xgMlnN+8wbyFfsn13eTm9l6RVCTplns+23ff64qVC
dC9fLeoEpl8+IdOPWuNB44FjEp8t+i0wVWa9/qMrMTmcmWkb26hSdBXzMltgFfwr9diNUIXnAmPY
2W/cgQ5QPpq2/eijRfhqsxYbN2IbEJMXWzhvijm77QdWyHgdwM8CG4jfom4wNrqNo5f8wrPgPJRx
NXbtHRFTni/f4/XCbKNHhfWc1XVMwR0zCaTzqsaVuithmR4ENsd3nHWUKbVG6nPmoi0VBEjjwnnN
XcutftVhSOcuUMzsVie+xcJVkymSjvYvvZKTXZ5cx8Dsp7sHsWgfV8ESn51msgBa1plT/tau0MGB
K2+YfuOdQnum1N1pniuvc+O3grfV+FW0AboI2/LOBzfaYb7z3pIChg/cv3VYVb3g748019l/iGKh
a5gpugaBQy8sRf/1A5cIEAoGUyLADMdd4CymQ679l74l6sZJPcBARj4OkxkCt5Id/QtBV372GcyT
K0/RZNKd9GsqtbaqYHS9sAhf1cbYs2nW0EVoUzYTxgj+qU0P8kM/9QrsTt/r8Q2HRGHNGP15fqwt
PpRsDdtAbFL9KUdmmdlveLVPtdbSKl5Pg5iJdI1kKM07y4XaegtKFZTPPbAAh7CO7OKc7Q7GDqTU
GEqLJBAVYYbOSEM/9r7rh7QYcSeopzP7tDEVWN1M2nyBj0Prx3tU5+LZakq79Ta1Klvra4n/R96Z
NEduZFv6r8hy3dCDY3Kg7akWASAGzmMymRsYk8nEPA8O4Nf3h5BelZRlpupet5kWYpIMRmBwXL/3
nO90wjH81VlijBjE4iD854apK3NPqphddYHRG251r5FEUcMfEGRzYbQptIibtYDnzmwuknRGwxVH
RrvsibWJXe1qNVx+a3HhwVtBEVV2ie4K7fNs7wacEnoaJImdvWalvkL0Yc/+GGdJuqCAGurXlqGF
YV6RnuqKi7IRZPhUXKtXeYKqdqezKxOoUyWGUaAo0GZ3fevl7YGd3VR7YZKuTCx90RpYAMLGRCd3
P3RI+G/osA9EHeFIUtM7EEpzea8c8lCvqFxW74fhQnv1BzITusuGDaeOz4Z19yLFSwT0VVJWcNng
brwqUa02Nz0ZKt1etbZizNc37YNnTYRm93DEJHadCv6gD9hxwTiUIlZ/FlHX/cDnnVj3s5GtyDZ7
fSluIzQcjW/FjpZhziHa8ZjQvSXNfFXllVZp5XfSk/riQOStDg8Xvy+xs4rG1N2EkD4+zi1PkcrP
DIisN3ZPt6+lc1wmRhMMlqO9kQktyLnpOISP5JlTrPkoGlHNuxiCwfUiuXb3KTdj9o25ml1c0xbS
sevRE6ciKOOMUHF62oA+SdliiNL10fxB5F2Bv76gZFqNXWaSYII4cjIIZLZiGoU+M6XuWU9nxTU4
8YigQ8Uk8iZ3OwgrEleFecLmuXDKFYlNFFK91/2Yymy+z02mwpIxs3DHkIGu55E3QWZSdItbqJNf
Mcy1AO0it3gjBijqaWHHmqceCbNnjOQjpV7Ubpi7yQFFzenaeRO69ytLrlF7oxaGdlfTWJqQJGHM
y4+UsZv51MzUKahPI0gcXoblxfM9TbZoFGPbufW6qZYAy2aNjAtvaACnCVs/DL1Xk6Q1J3RvupRw
6G2a2BgU5T6+GKY5eZxriEAMEnl2EgYnEqMssS4aVbnfIrykmS86fUKl1gskylmqWQEqHu9LtRrY
NhA5RfbOpeOpDsj3iGLVbc16AlXkPmIdGOis87BudEu9NcB+k2AlFwLex+jk1sWESqylA8dazfO+
Rv6JOdZ4YlVYrk1XQRzMwOmSTlxCvcHSk43XzHvKV5rRWgy4ocWyAKaz/IFaYLmsW3fap+x7XsY4
re8I6bb3E7XAtUCee6M5hfc5stX8OrJZMiH2Q0ygrZSnVzM94TeX5Q2ufqTH7lEzrBqHNtmI9Mi0
WJdUv/Ay/FV1wzdZNe5G0HTpKbHlafbcc2S3FQyGP+CLdV+NojUdX6ZJ/rCJFh7J3DUe0X3NmMHS
WL8A2cQDDfUAm6p6iG+Kqicm2OwRsLOfBPGTKkQKihCEH0YjzUs4KwWuty4GFN4v3Q+sovMl5T0h
LGtPkgLVTzV/aGKMndAqaXBCjsDZ80RMt7dgGkInwitzj+DiqbKSy95M6Kxs2l524hVJAhxLPvbz
hJ4FSIxpt19FYrfPZQy3g7rGjq+HCDv4ca5mswopEnMC2cYYyqrmMYGeckPd4o5m/Oi2Tu2XWmHr
N2uXAsfYVUhW1ueFwsxI/aldO2jePYAov00c77vdYEEIEla4y6JoaTfWHYoyv2gAmJaujYiydmw2
pozoVPaqpsZ6TZTbXJYmKRh+58mmOc7YcgiNAP5yEk2jV36OsAzWzTbmREPZOEcv05WzJ10nly+J
MZZHBJw86eGcyR8xgWZsTHNY6wHzmHhiEDWt6s4xtAKTfTxZJ3hB8QwC0670XUWjnQcr8DmJh03M
uABLQ8mte9Q7JGkYSRpCpijxfEVufdWU+mL6NBJKK/CKym5PzAPwqGAFo21cLS2sQHychWAgGrlr
4NGjK/wpy8U1yfNzIMFPsvw5hdufViR6XyfQLnZAYjsLTt3JqMeZpZInhR+qCEZmsPWzdCbETWPP
33xftyguZKm5dO+QR1pTQKa8tI5OkblaqOX9wOg8w9G8KYzI/SDCxoKiTRK1iaWwjPs6Mg+tK6fy
kipCWGiUtMJlByKXnNc6DzAsURZfmM4Da1BVCdNa73EGmJrVPyu7cLydOzj6dxPE0JuWCQ2ESGza
b3BiR7g0KxJEJqRF+SpdgRgZ1yAuxwkRqtwhRSjxggLdIQB7bNp72x5oX9XVyKDYM9yLuUMZfhHl
aD5Dz7aobzID9VUIeGFg5itQrjEJazXrNm+U8a1XzlBd4bbp0+e6HbRXoYmmvnDsubxhe8WIHoMw
uUTAOiwEXOzPSIurF5JjusEk15rQAO0ZZU33vhiU5QTQanp8ZXQuK+CstXNKeYV2FVWPVr7pbe7l
lLLs7IBcMkdtw7Rkfx4yki2fXZG03I6EGF3JuZljNhUJ6/SgUkcS0VzAYXawht7345hc1DkbuEAb
vOwZKUP3bLNzu9DZDamjR5AS3iI0EBFgxEZPnrwKV/Q7Lo9qvq5ixmY0de08CmZjLRAWJbHBNRMP
DYKfBL25uMo8M2ueh0aU8zXW17p/yrPaxJfcJI1b7BjptjUaRXjqB0p1Umw7gDzG5Qg2pKC5UuTV
G+KpXHtS+HfnWwtMUIPPG1umDw+ALEHXqwbWSjDiJQ29udK9DI57pq8BizPHHzZera5SPSmLUCRF
rTH5sXUkA9qsRddkCGjWIUX8CXczXYBmkZJJA69ieCNP2/6ze83wpXgWdlQrKk85MGVoYzouTl+B
jeDa4TxN18T1pMarwvLYzz40n9QmchZ9xosu6KkFTQms+Elb2bN89vCnM4bNVSRfOTCtRbOICI+j
6c3x8szQy1P7ngEa3CxU48YBh3KGJzemrL7G0VLJ46qoNnxVTzZLMNUJXg1Zyyza99aQWYdx9jT3
Ges2QuEdbXaVEQUb2S+kOQmibHg0ySBTtCtxLhM6Cd0p9vJkVyDGItpS4uKngvQMGBDkjQeLPsfp
lUfrqQoNHBP1kXzPvriT0nF5BVW30rynYb0gVTNyQAOvjSHblj7AUs8+5UldPRf9WIwXrHZl+ZZE
tWbtszIzOjtAqpPhN4v0urst8PUZd7MUy3g91Uld3mJBkCsznmxhZMhmwENFobfexVAwW3pZBGjY
kBECqdXc7fGyJ//XqJ6QKRoLlE+e2M8Ggtlk8UvLIq6eYqtgfOukiMh4blUW5lBcq88F3iP7QwxJ
Je82UNkSLmvDYQoq8NkWgqMF7WlgT0krQ2YhZYHKLWbOGc4wuTZIStfeJ9y9DJ9YhqgSEZz/cAjX
GUJNJQ11gG7Lr/Msy0ebwU62L6Q7TsGY5oj0HCehmWgrMLF0AxcUHXPttV/W0pE0oyzZY6jK1Uhq
Bv1XeNPwuPPAU7KLbtrEs27ajG1GWLba8o20DZNiIhsHLEvOjCs+IGM0xybDbG+nWKcRlxqe8bnD
YYoLvaQcxGRB857OE34tXzeX9LahNNykL0n/opNEQ+OXucxlw4NoolEv+u+mUkIBy84GEPCp109H
3WDADV4gJulaNkT4AbJjnAAOs2ap4fZhZqrPnoMqa/FouirVKLKC4i5niEaqCD1nBmL1sfFIhgQc
QlsR9wjIo3AoU68Ll4KI2xM4YErwhPle5HcaDZ/Qk3aLGtJk0nZJNFyL+pHOPUHk5TaKpJSWPvPt
yd31ZpHGe+h2OPltVFZEd2073R3n1HL3vS07YpAbHhE7AKvGi4zoy4QmqpyvEO7VjzgaESXCSiEM
oXdbHsJGZhXmBddZ/TKlxXKgo+2MYYMdNQvXvtCtI2uXjlaKndStqCMYzeuSGSuIvaj7LK2uXz63
CB4n8tY1tbynKqPgBy4JjIYjq+YjgSPJDXgY0TywnYIm7i7tYp54bMQm0xwXHglj2b4ejR0K71bd
INs06qNjA8qBj0cSyz5SHqVi25UGFpuu19LrVMNH4TNpr7xjonVLjT2tIQxy56aTm1wCl88QOIxj
naBcsOJvOP8tA6KsSi4zBcbyZiVFc7321Dg4t8AR1xGGJiCfwNY0503CqI13dpdS5Yi6LfJjvjDP
CiWcg+1f0u4mQyx9wc01fo093H1c8VP+pYlzN7nF/+/lJ7LqunVftrZ8gOGj5pBcJGxBrJKqfl5p
liIhwmCcYy9nBWFH6MxI3EhD5UTYmfbigOJrLnELR9WlU6bZzBFBK4AOexho/nlV5IDOasdw5WXI
1YDiqwWjBqXm2TGwhINxQqO/54x16zObes8IyKaoGi6kdnlDPkUMpVMnAto8zP3ybho7u7nKlKOy
q87NiUJccWHWobdWI+xMKtt3MFKI7qty7N5Wu1FTGBHqPPHB0pKbbTUrHOnTuuydIbFk2C0uCJuC
JFDzybShpXwXjY4MlsFqpu5WckqWQJssszm0HU2sg1vw1NqxXo7krSym6wa1USpJU3qqyDSvWVH2
BHQ0j/liDD/wfIMGxO/n3EYteiT0byOyeuXA5j9lSHrUUXO1NAkmmqvj95JmO4D5hGk4pBLVRQeT
lrcI0NQDZS8W6T3Fo4Zy04DDUVxMpTZUJ1N3Oj1glqxNexRZtAltO6mbq9LGJG6THuhS00ONQX8Z
3dTKwFMNAfxDNOyEWzhiNybD78PilvX4ZpdjgeBkcr+6DXmjXWW0B7uvtOfJbF0EK3DWH4p0aW5t
QjC458HfhdwS86HyZP0xkJW7QdAEgrwiijQqf2ncN7QM3nrWwf2K1PzC1qemvqOGEDdWpEnrYMqc
vZsJMfOj7BIP+d3aX+DQdiAiGnPQMZF9ZEkzDmmiiTLEmu+EkHLLA6CF5b6ZdBMfWQWfz+ydbzTv
pscmIbP9hDfLfl9YkS89MWundojWryBWQbzWrmx9rE20K3viKo9ZBwxpr4+zZfME0aUZNFXSP9bJ
7Fz0PR5rP28mhKgpU+d7DTqLCdQ0cw7ootKwEkSDwt929iREIK8pvekCTeuos2NvnPQG+vOYnirD
klwNhCv6owbKr8nS6JT060LqJZK/HXba9EuXZfBcVWOyg9ZStN47aOZo5u3eTFBgcPNMpKoy96Xx
OqgXkMVJS4Jsggddc4ShjnVrdw9RbDJhAGIIGoMGAQF9LV6o65nIi7bZ4Xkdv5MYJqFI92D6QS7o
/bVGY6EPbAYUWIazfCHks61WCrx+sXETATMZ93hUF0jjpril3+9dJTm2Z9yD66tUi/lM2iqKB3ab
FlRJHCuXHOMkPZGAl+HEY7rIsqrxWnpr6K8zZk79CDdxq49oAw6M3aYaIsCQQzTiQoz7I8idVV0t
lZnVPjQaXBtgXJk2nfQ5o1dCwVgWh8EpzTtgJcBMp6I9CNV3l2DozIMO2vrWBcj1OW/J5yAPpNtT
9fcPcVF1/cFNPeAWHZs3VmHXGrpLI0eSS1MFucXOTF2NSUkNByAgDGqhERF3thGQigc+qxGWo1A4
42n4HBdAsttWlY/10hvXtPk6zOFgbD6rta2JGWtd5oQuUmbB2MSZqvroYtAiw5qYYACb0E2IYJ/6
ltKwUg0P78gDRk+QL6cQNQzjYSI/ojBu1ux63Jo/PAVoMLUcNaBaea/fg/+dj10j1BemrsAA10h/
S8mPOEXWYh/xNVUnrEPZEsoYY1qgilXLTxaFc/lVa8Ez7s0qV+guCfe0fL3xOnCt7PxyH9WdyMI4
Y5J2RCBPmFPmlrDw6TGWwnVAWlYdBtwpNTUSUltVc7YHdnZkTq7zIe3yqUeIna7RJR6D1Xv2XPKV
nlrWW0oDuycDc8ncqLgCVT8S1sJgnuaeRkCMLl07EG6Tfsu4Ni9lPFi0CBzA1p1p36HgminO+Lem
ngpknq3Axdy0GS3KcfyuBDeqV3XtcjSdbcrcAYQg1hSnI7v+OVoJl0byfJi6Ff9sQ4xWdEvQYjUE
oILyG1he2S15dN6CyiztLqZhfoQ3k1k3epFhCKE9gR6J5JIUyhOooiCziJfaDwB5ASHQEFEg7rSp
v0BmJ3q2VBZkjJu0qVZuVZPRTgpHl7Hv+LxoTKV4IAh4gekhA2IiCPDzCOxN8PFTFkW36MJXbQ40
BJbjYTW1nN2hZjde+YTyU6RDUPa67fZ7aISko+LbQ6eihvpO9thTVKW1ACRJRQQNFpYD++AhSMWq
2RbMsN5q+kBjqz7WV8QRr8UzIcZa87KofuJdNYNhzRe26BmOnrpWMvkJXHAg3RuCxwmHXk1CMQMG
FeMh4ybH9B0HNs3s7ZJz5MDsCrDj4mue5T24pGhQFwCM0JYLh2d2/jEOjcWwye31zmJU2ierE6ZY
Tow7Q9iafvr0y3/947//633+3/EHvT8QbHXV/+O/+fq9Zj6VxgwC//rlP+CX89/5d/75Mz/9yOGj
vnljhPTzD21/55+/w+v+8XeDt+HtL1+E1ZAOy/340S0PH+ywhvPr8w63n/y//eYvH+dXeVqaj98+
vddjNWyvRouz+vTHt07ff/skvPMR+P0AbC//x/e29//bp1099Oqtevv5Nz7e+uG3T4b3q+kIiwRv
yVTAMqX96Rf1sX1HeL96nkRp7EhTgmmw+U5FJGjy2ydNyF8l4k4D9bwnHRv43adfqHbP3zOcXz19
k/liRzVN03OtT//z0f9ycv51sn6pxvIO0fXQ//bJ3D5M8/tJ3D6bK2xbSswOJs9EEz2ULfj++9tD
SoeDN/m/eo1BC6Yudge4Y3OyGOBgpXSPG6TF5sQkAjpKiysaXbtLK2waJisJCsiyNB+B1tA6G3hc
3JgYCcTJHlGDBkQ4CffSwjbkXFoqUjEar1rkzy5UcVYSjbLhSLpoZ1xW0L1+LMXUJS9iNlwwY3J4
0vsiRepiAjllK1P3wteafnryAPrL6xI8B0BlwWPDn+CxpccqgscF2cou50ujr1YbTp2UNMrdyar3
ihkmBm0F0w5NYyJ7P7HT+n7hmBc7IsEAMK9WjKvL9aKB0I/Um/LQMfJy3oP/gs4n43b6PtH6fMcv
rn3pYCH2OwFQfvTpVibZF9OFCngb1Vath2s3kHff2Ew3kIl3+XdNQXe7zqjfcp+MN5AZws0TG6pZ
BYhlRSuwhvS/CiLHs3gu0Wjl2aOR2hraQEC88uBqbWrsqj6j7cyRdj+rop/VS43K/Mo2conoaXAT
2EJo76d93jTY0cmsrV49qM/uzs20bEXWymFkl0Pq41eXlHpG+UPZF1fKnuLmTeEb7C/aCEv7h902
2JF8EmAJ6/Z5/Xb5nHuKjFrfW0HiPFVMMqfTnBREh5o896MTDDWr2SaDkB/2uhYb1h1PbSVecc9J
2kZgnYG/V3Gb7CtFiXws16qdQeBlmGFpLFCIUWzAEP8MyqN+R5KGyM8bHTSLRcU1h2C5TT5jMhqO
KKkY/q4MaohWyJN68NndqjHwypWnKsHwurjOhyqPD1A3MGRNTvyoPGusdm4iwWj0lvNdk2v5gUtE
EJPCpUAirYPX6Za6oNd2YHpTdG62IW8MK2eLrcCHYdi0IBz6LjxGhf2r5VHTWLJ5suy47K+dWSA+
aiWFfkgi3ODy9BKIHSSKM7SRqNLBq06L92VuxWQ9GpVX8fk8rV5eaN1oMJhmFASYw1ehLOb0Jgw5
iF5Lt5cGYbOHKEJ7cAHV1XaxFE8MUwibL8pLegvJl0ofUnqWPbMbPEJllT3jql1n4D/tWF3OZbx8
jMoRJmwflBa4EZZYyyMIdqprfmRxk2Y3PR47OyD8oED4g/mgDipSG56Jv0I8BO6yfdOWun8V5qr3
4UosOE9/exgG/ftii6ZgdjWDGNX6qesO0Cbqkf3IOPeXNNL68kC6YaH7CBkwXYMPGtSI/E7QGie4
ix0A/cJhuq1QWKlHZ4Vpe2zZY6aX/dQ3lG+SPTV3G07nIciiqDHDpLTd9TR6UTJ9tTbo+0lHP75w
/xerHRRZ3X9HAJYU76U9lDqde4v55052VZndY3NEW0PI75RdVLza+qp1pRalCOcWksinEUwhSnIr
V6ctbMF9BS5YJYIhGrSPCKKtVmr3JQHS2cVip+k97ftqpGPoNF8boFzlRUaCZLIbWlrmQatPfR1w
35fHaMmJn9otQ+xuye2QoIsTdm0JNQ8Eu7GXKDscuicZBgXYIIoWdY9oA0m5ps2sXappsLGTYIuh
Rk8iEv666dGr3Fq7Y7OJXYQaALsXLbCy3zuRTsmbOq71wlwlcXHwEJByUDRQtKtuxLnLseKGDTER
Sph47LkhvQx4SY6Fu0TltSXdjvg1+jX5cXTSetyPkOVWHncLqTwXtsQMF71L+IYAxYHOIINwCQVo
NHehBYisWoQCgeUAq4bwhhENuDcu3QMKcGt8xiGhdVfdoBSEdYIJ+QSi674QwoVQoFWQ4EIB8i3f
UbhwN9heC4IypYnChySWLw47LS8JszFc7QFQwvxYaBaMPbwAxALHSwpwtlhM5mBKOE15TcNlgfe9
yvl1giPY+TSJ0uEqqjv7Re/xMOlW3Nyzk6ZrWhgx7VdBnEIWGFaFrHAB4w3MwS1zoq1asr1oJYJA
85l8tu6R82jJvYS7yyaib1ndD2bsrBuPT7JwE/ugqoOqOz25VuAboWeyd8n9/9+rLan/XbUV9nhH
078UW9sv/FFsub/S03ddxtOuYQvPNv+n2DLEry7VufRshluejTDsn8WW7f3q4A+gdhHSdInVMP5Z
a9nyV1s4gl+Q51fjW/8PpZbB3/hTpSV1nS2X5O4RNvhqy5Dyr5UWzuNMywlWCsAyzVCQO+9AP/pL
pkPrWCWQnNnC7tHPlEGt+9E787PVuS/JCiIQC4C5I2X4dgFSgTbGq8OipIBJ6HDRjlD4YEgvKN1h
b7XWfEeX7gSnCODyWlxFVi8CY9S6HW2Vdf+no/9HPfnn+lGaHJ6fPpWp2xizpSC5moP1U/2osKEr
PPd6kM36Z6OZFt/w0FrgAZ98UignBj39dOVFkH5Gdh+MmG518UqCb3aYkBIFbfXDqYmE2X601XTm
2CJ9LCB67PGHlv6kkC0bDdI5gs3WPYa260USa047PdyYzEgFW5T9Ne4g5H3ITCcR8+Acme4m9HHc
wiaUCwBHFbPYnV/WbgH7tsOwsqc0Jh84ZYP9ioZzSwMAMDKtmaqhS0lbG4CO2jmjg1CWsfSkl97B
MCct5CPrDAaapyhNsRrFcx6YUfENsB1Ysz6J/Zzy7GBnKUCRtnsszIRAEDbFJPZU8sFj/nJqZ/sj
FUUaJluY0vlvY2oPqhk4DYeb90pLzUeod+gstv88U9Y9qt5sxxToA+vsK05U79DhA10KbURMAk1I
GDOkguzKhS0Stk35YsCb1ey+x93A4NdGdkAvmAvJplvQ9fgPGK7e1KvXX/R5+YPeuly0p7X7PL2R
yAC/pUe11214CDF8dtVQ+DlWNkBAHDaMLN4itQAILoMbO8V50ZVO0HTMoCnMJl9oWMrmrWLyWlNh
f50e9VX7ivkFx0IlqTQ5DdnIbzd95R0Smpkz/IRLOFP3HffpzkvkdKC8YWK9/UGQ3THkzTrsl7U7
FZb2UAGDiyb6PZgG1v35EGYxww4iegLNM6ML3DjNJfK8o60Eoz40Ehhe3gtnHaAA8a+bjjMGHar3
pX5ptxw8l7y3eF0pqLQQlb/JvAqh7aKYZaGsdXwmiw36cI7hoHdcVHP5nLYGKjrSz08ZwCb8Pub7
+fxRLX5jYvKNImk7jxcEeYAB2n5OlNyGBg1uHng1CMrYO0B/a06rOT2XDHl2Gjq3Q1/nDOdm74KZ
2IVY2/fUiZ9S1wsh5YuraTC2e54XkqQAhfq4xVzX+4JSaI+o/rMxuxg+mNqHzAK5rM2hv+w2MXhW
PzmIzM/XMkROivAbj+IUewN/M0FTHxQUeL/fvpiw4QZuN+YA8hb34cElOMBncMKZ6+ja0afmkq34
615sExQWEePmfj9fEkPtnpQY//h9pkPu4VsNXpXQirYP8ARP9Pb4LpHZgTfydxKqux1d8d6CINE5
y0QHh+Pc92m4uuPdv37mfPVmTNtxz1Ac5sAwfj/5LqzhUDPoXTqMsvl+oxXrvjGz+7IwTZ/dkxWk
UXGX4nrd0YO1AcgDyOziiUtF8CnThDHvWkWX51N//uDn/ysak0PQNSMEV+/6vBhF2zFA3sa/b8vG
+ZOdf6xTCzKaKWKknpa7WSVYm3C93WPaIXFcjy5oGz+sY977jHgCR++0EPILNKimRkK5/fj5pWWO
CbooEHwOnfe02oc6l7vZGVAlbVm4RVx+1+LuaTRb/jnNH5106U7MAjhqjcOY1UH/e/5SZ2mGX2Uo
HKMKN451OL/rRCN6y7bWEHhK2LRcgl4xmn7eo1wT2Quh6DCL4M0PC9vZ7Z52gPMu9CoPaFWRY2k1
irm4+FYV2r7C2RvSOyantHM6Vjxvz7PO5i5PqfJ1VPNlfSIykkUj7TS/dEBVeVNs7XkwYchhwJA2
9eF8ttHsEphRYETgaizsyrnO40uYAX0AnyiYZofdw7ZkSE9ejZl7125LB47ot3zIHwq32nnRixNx
Zq3tbi7G/Nlcl6e04qqF4dm/4IXsTtDyIq6d5UBob7WnfS5AcVwVTRAlDFvymhUl6y9Rnpo8UrnD
SOISV+e3J7r+NMTxj9QxA2h64mocyoR7RX120memgRErQuaFmQdKdLs2QMHlXAh0EiG7tuFcrH6S
O/4WKDsJtBSttgqCwfX9NPYu4HDujPPDPJoGbJ1r+1JprnuQ9ZD5Eto3HDMeTqUYIN3RFDh/eK05
NLRwdueT1BQqO5Kptzvfoktab+TOzPMF6B9YX9y1U/Q0b//stECbSdLrubringdrlfKYsLY1mfAW
aEHtfIcmBg+iZV132/o707E6IIoBDKZFSLOdGwImUPONrKZOtRgPlUqvLWu967dHVYeWfGcY2vF8
Z5wfXGDw5x18hwRXOxYK74k9A1357aHK2BlOCwzxiM2Qw2JgcNfuI0dcIyri5WP2+HFR+kIyXmvb
+aYh73CnL6CwKq4NVu11/2bj7g9AO7Go5OW31VhStg/9fCM8BpcRDzgsLrlDg5WE+LF8RKedMoxK
FRt1oPrLNjgYcF367HvSXaP3xl1iX3NDojwuoHkTcjOd2FCdUEBU3DIkYWynuCFw6aRt4q26rYmq
8wDjFZbzdK7M6mXSj4bg7th+VPaexF1bPgjXEhcKgyeqXHQI7XpxvrqKdrmtMwVw5wX2OyEBoLpD
EhyOJSjsdqbHntkOEjsPWoX4cV6eNMuDAU1jeIfOX7Akbbzynbdhx7teMeZvaPTPHj7XUk/XPTDC
+46JICpWztF2DtAe5VUbMtbrrZUZZFyvfrE9TicTZ7PXf00ETxQBLuI0pzTPuM94TEC49Sd6wOP2
EOwtvIWt2wNIZs2vE09cCWSWSNt4oucNQbxu+aBbGcEmDsGIHAiEiWpfL+L5/OyDao4nut7n7nRX
NfDhUERUYWRB01PtwgNsqzCqyAgrp0v2JAogBnUR0g+xbu/jZP7SGNNejC1BKPbM2MJ74lLHLN/M
pGV3q8XpY2wEdwYVmUMujduNYVVyDcqeqwG/6G77HZb4ITxX4dtXDGI2IN3CBCY2z1UY/d0nAkLW
PRj4FXX7tmHcConSxDjdCTvbbQv11HzN59iFgMTNdr4Jz/8H+AmFMPHXv38YuBmwxFVxhMbLUut0
p2HksLiZWQQ1Ul+EieYIU5lk+yajh1F30+WyMyv36fwUlJLFMZXmc9w/ps51YbEGyq00RPWdIxBp
b4BSwbrqJBW4uzyXtIe4J5Aonv/M+fmptrXG2x7tdX2hF+vrZOMCLmMIC0PdgpePFh5EfNvG5c3R
n/rdYDz2armB4PatdUefK7QLbU2F8barza0HusUr+YvOsIcteSQYj9JedSds5EAT0/RH2tPpmtHj
bgfY2MZbZpZexytr8/mqGLdjoEbnh8KfSZwcX52XEsaeL63ZPTA3YYuEpIGLfL5rre9QnszfPwOb
77fBTPe9w9J2Xq0iCPy4WSkpxFZy1RR4ybaoN+8w6xiVbY8H81yJ8CQe0Q7jnuCNnBf9Ti8um8lj
BR5ZE89rl2ZzS6DtggE40HnbKiRokK9uChkLlv8QNjUboLaNQzmShrm6T/1WVVQpl+7fb7iMn/db
7LZQuII8N4UAKCXZ4/65X48OuMmcriM5YKuhzhdyO7uPsYtlA6rES0IQmb8YenRYS7hYroDy5VAc
ZGlyIlGDaGEreUVhylql2z/W1nhxZpY3HMJQUuIKQmB329EC+g/v27R+2iea0IZ4LJvCsEwD6DW7
9j+/bwgChN0pEYf9yAygrEqG+SDynCrYTvweh/FFjqEGuM3luZ6Hv3xPjAn4qYH+bcP4/gD6wzso
QaFh6xm+TVTdklofaXp5ZCe0A55H3KPt7hTieIBWLB7mUBxyY7X8PBWP3LpT4HnfJ543hyUZX89l
MWKw8D+cI+ffP6tJQKrACmcY4CAZ3/z5s3rsVewuqaJAX7jNkpIKXYvZ01XbBYnr1jvM0PL9Znu/
7BF+39qi3YoYYWp353onZ+iKoS7bev+0PUt3y2TuupNGHdlNc00LlyVMJ2Gb6tGf0ENCX3CQBc3D
f/g05vZu/zUhYtSkO1x0gFcsBAQW2oa/fhqnouqFMxIFOeCM1P4x0i30hREd1xg+caziO8FA2deR
TbMETenpvHA0unsanV4GyIBvU109l8Rc/n6Xne9t2Bbq6HjtfiiM1wUJuYtoiXIvbvdmIv2sH+yd
rer8KDzAH1uFOixwOmTGc5+DOuoo3MFMTMn73588c7uBfvq4NtJ503AEQhJMq3/9uKAa8myyW7D+
Fr1WIadAK29NfOV4b8bLGvpb2KV4B7PoplyymfKY+sIQhDKfH4fnAm5b4s6nooTyLyWWHrzZW8EC
2WhkpW4XvtwKg5Xsyp115BR3JyStDN48z0Q5xgJDI2lBxdAzDoLp6xo//v5z/vtCgr6OCSSdMlu3
QUv81LhhaESAaVkbaPKoZIGffVnzr0LrXrDvrXvTY1E4737OleW5tdB428Z/W5jP9Uq8Jtg27CsG
pO5n1/TP5wX2cbDFbyJEB4IOivzl79+2+LfTIzgxwrbo1XkSBPdP95Ya9JWNew47e3vGIhwcgoS0
caoGBkaQzumDYcPfJ9N+FheLlz9ieOHdLFUdikL7/PfvxpTbUfrL1cLbMejt2VIIjztkW/b+ND7F
hCc96CZ4FBzxHaFuAhZMY4PUbKV/hJb4oFb6M2JeMBNg3MCcuSx7xmFOiI/ljtNSXJiRuFnjiHbM
/yHsvJYcR7Js+0UwgxavJAhQhpb5AqvMyIDWGl8/yz3G5k5Pm91+qLLqzgwGCQLufs7Ze+1BjY89
ARNs1wixoYOcEpMfnPqbXO2jPP3VozvdowS/Ul1z6BP7PgWz2y3Lz6lualWXWRJbXJitLDcNiorD
OG47WRLJQypZJOYJ1emj6aFHlPVmNoNytmLd19V6DyOWDol4ZblqAQ9/ccuLit6MoDFqZ5yxxD+3
CzxQy/0HwAYhv94U2Euc7FtRuYsyIyO6DSnxd18tT9wzF1knu4OBqMr5LY8ftdgdNZ2So4vcY78g
mKV/vnNxTLEMvMvbqSPLk7MvnRjGz9C3V+CD/TaHUZdGZ9kaBcnRhfDX5QWSvRF9Sp/o8Fe7Ba0W
EcPGgSyFGofCyphYN3eN4b0UinpYyMra06oSPQqYVxtsLqCurNXiJBdjpLspXRtsK5Z8k3qs7UFr
iPpRtqOqybzbMgqguaQdtUQ82fWc/o2BMQym9WmQkCMgEvRxsvhUwMsMmjIq0OJARIF4v8EfroN4
SF5jO5xNvkl5cl9q7VCM5m/CVyhK1VW7dmX60MX4KiuXvKw1f5p5MYBv63K3rXQo6w3QhuiIgab8
NjXi7nCXzJ11TjBP+To820MkPhNWmXNmzHREu0R5AY/8MmnbS6xzcBXfFnXCRIrVqvg29lTfIWn+
oYf5HwKOV9I1udbxuC8mZQ4mIYE2KWP2OH+pHB6slS1Hsz0OZwagtCzda820R1iq74oB0CBYqX6v
lx0ITsN+k1ugvaRoArbsS+4UubPSCgPwKJcWLeLlECfSPewRCzORZ7/vnYwjrNo+xkr64qRTszMg
6e2gaW47x1mf4nV1zhj/YbZkTNJI97FmqzvNXsq2oVBmTn2+6zXd28nNFdY7AklahfLDDv1EbA7w
LGf10OG4k3s18d5z+E2VPfIiRt+iQSXWdPQwIEjZEgxao1mVPP2020XZXAAVPLHQmDiSlWWtORuT
6laUW6gNLbAI1znJz2cnw31DNbG3xLHLEtUuq8q0J6ex2mFI4rfVrh5Wg7OX7aAccwwJx3D26/bZ
S3IAe0Y8AezJ0PmKI+BgKnf4+t293HlQuKqnBuX4WlbReU46koIcvjUt/1u2mxJEMcYVTJ3B7OYr
Ur2Wr4YehwJpGndTfENAjhzXWQNZ9GL6NVC3t5FsFKgcTH1Hy2jWsrDE9dowGvTHZKQgTy903uJD
DBKQwgqEYilKuX/dEuSu8dN8jtlFk2x4Z14Ogpn5KIZQw8LL2PRbIAsrEMwAAMwmaDTvlZL7VIju
B6SSx6a2Nt+piHDsG+9TbgNjwQqBnP6xI1wBuOwIjGDIyhPwv5A8hP5oE3Sxmz2Fl7Me9HrID8z5
fhqtZje3PubNkea8d67E/o6r0tvDpuXh56iR40OnG41nBycrkXviiJUutPmWGJz/5tx72fCA2eNb
dkdVcf+OnExivLAcvZfkYEwn+dFnsUqkbUTecGaFmhpDAomQ84m7azY6jWzUh/73FD24Wfc7FadG
4treFzCd8q6VB1r5xMQEn+8U6rqdrS9mMCva0bWId5X1Kzi7DwPGeojk+/e4TUX4/9/zNDEs+797
Hmdbj6MtWSEeHbp/3fOMyvSIXEoczHSqdq3MUIMe72O54Gas4UDL92iKLQf/+hW1UDwTKy626yqh
fVA7uZikJuo1OrCU1UwHalNlP+dmdldyQGoWaURINzvt3yYde4DT3+Em065i5e4UMz+sSXOV5xI3
H6IzriUUFRoHUlJ0Fbt+lQ9alQDuHTykle4LLT9gAPQQRtGtHZ2JLnyFii9zyTgX34qjwJEv0Yxr
rcbNLjqOjvieFZek4mUBVSyqU3C8Idv9oc5R/mu5c9LnilQJQHz5ol1l9wwaDFvntviaVt8WbX4u
y/7VS91XWUcaFe2slrX25wQlS8eFLpUPjpOxvKvuUErv7TFJb4g/jk5TnkaDnE1wIqFOIeR35m4F
Ye6LLUpcDXNWPmKipH5mP//zRxdSrdZANuKhuROy5UBRFvMMRugGRAjlJL+OtDXpnnWEa2WhKs7w
VOUzkbTG8PQf7pl/qyE0xGxifbAtDkKeK1Ro/+uYhCDAKIDuOJicGLDJwlwv0mcHMbY468p7Bxjf
r0ld/yij6XFMzi4zn4eCjqcjjegRdVPxo1X8F6ni/55eclT7t+MkJ30OkzRfRH1j/9/zG5ridYwZ
szFWKuwbjFY6u/WMeT0Sirf1G5YAYjU6karn64mZhehtHm0UnX4OrARZyfO8vNpO/Uqsi3epYYg8
dXp3RGE9nkZLNS/yX/E8OYyRfDa3PiDZ6FcJjeMeVa7WdOsVTpeqNtcFl+tZPQ/x6Nw5tkLqp+39
UYopGJPIfiogFfbaEgKIADJ8W2lFBitP0r5aOWhrJUnjeE6DqDSepmK2ec8RSF+0V/tpUgg9JBYD
r66327RpPMQ48ALOfPRt3O6ltm6MYWiaL3Z1XCLHLyCsvmBV9rShZsfstuPgzPdIaWiMqAMoLgYt
URJFYFR4AzClqW1a5UuzpkfTruIQke0FEEB8xLjn+NHkd5BpdgopnKdVyW/p1MY+iWtEcAEr33Oi
IaoDmcmUQ3n1lRyhL+ssx5aQDJJzpxTHTnd20/xWums4UDSn3lNqdmfSPeHURYGmELTX57eB+glm
OFPXnNUceckXqceBa47f2zAAZh790qPDkAB53ukxEW/qt6soL1ns3iewCGZND0k/DJgHxJkJK9ih
X10np2xQw5h4bsbNyM2Hx0pxFIZXyy4R4nAWliRSrtVqEJpQHNPWC21/6+C1xDCjMrBJ5NOXyp+h
PLVlRU+rL37h9YYkAFggda0PZi5B4lTvzMu8xF9f0WDt0MrDTk/LZ1J5SF3SOF28LwOO49RNDlqs
H5rGCpPauaGl/x4t405dGMz2zUOyQNJytXRHRF3Bt4IebvbBJ+4r+wt93s1QmWdv+0BDptzk5u4G
1MxrPmaK0n06GneRovpGjHgNjgvXsYjfpqH0yak7VayXmwsVX5u+nblhzHAF8raHkLW323LHCfdo
5sBOSYY8bbg0alPjak6/+Y1d7XH7Vq9k5JUXOEUHFd44i57b3Q0MctzVuFuBCicjnhqgLV6uHLnE
RLUwTo/cnpZmetLs9W4baKNqRUnoHBjJFtx53JZXLR0vwjZCCMmlR3Sf8+J1a/622sJXRuefYiR6
r/6a+nUPL/aESQWLjvewkUoIzJHOujU/A02n6GhMZmbTqdETv7ejm9OVwZAs97Y+HAvPeoto76lp
gUa++CRW+Mni04J3BQH1AGZxX7XW24okT0GzPmXusZ5de7eBygMOdamWDkRDE4MA70n1iswDHusA
eftxAUG76cMdNsxwcbdzUs6BZpNCCXkvFIYoDG1HXPEfRdRSBaDAYhRw0BOqXSvXuAxTcqwjWJhd
6nt6+7TWAbPfK5noACS8x1hXT+AFFGW9n0lyb/oPxAF706qfCAvaL3r+qZrKNWviS0UREiF3cDw2
wuQObuYDBlIUmtWnBWYp7nDXLzRKzbI6L3YdRhUZuAVt97q/QbFikviYRtFdFTNecLUQIH6dqtfE
Ne7JUH7c6uR9saMHrxoPKWHLuHZ2YnZjuhcWEt/W1cOqRAHKKvQsySlBvrpTOvMQDw+rflTyRxKK
fjFN+O2lRDOY6vA0N95l8a5KQhGi275eP9daADfsoE3vRvJXS14vFW56Un8OusasrYC+8Zy69mMV
+/f69A9vfYli8pZoFryO5mtUrbvC+a6FN5ZyrYiP29DsCehmvuTsdCrX5kpPx4ewu3NvQ4rXUH8G
2eLU8JDhpvxRmwcVkJ2i38Vo78thPdGoC5qEEblFusVaPObQzLJarJ8I1KiVPcqbEcTdKDx1qM6G
7nmkfqnG/L5dnF0M2Guaw2GoLhG0ou4MRwREcsrEF3FaA+IkBu8AoUwbmvulP3c80I2CUk7DCYxG
Jp9+D7H1RGzRpTfjgCw7D03hxeUbch0DAxAsGijnsfm4GX8WZTwuU/dkkTgEh2e/8uZms7kA2z+T
xIRs0SXXbbq6Sh1W8XfroSBMr1vr+doE67IDbpZ2get8mh3ZiDGTXYinnqUjHCAf3b3rQbJMFmJO
jhmb7oQwdfE2loeuhyQcPSTRjTP8sdUw9+v5NVtDVdsYXzQPo1meDE3FyYpCcPs9NfoVMM/JoGA0
bBMvDdcAcNiyhK2FezRRmv3sFC4+4mdkwR27uBlm0VJjSXJPRBiFLeMJRdv8DBjJmIDppku5E5bp
naWcnEp90q33jJ6bQkd8nk5qGvsARer24omVBGDmZgx7x/1a9GGvn7GC7Vs8ZJFwN0MbHAaa0Zb9
ZzTsU+/WF2bvO7V70xJ3R+NqV+T32kxHAYmNvcG9eydogJCwg4GDDwT9yVm+LYqHBFKmtXFC1dz3
1EO7Y0WHDsDAyFvUYsgliFuZ6XEwrfsnk1mLwkBvoURBZAQfvXqN1fW5UxHVeAp9ZKs7YyIUaMED
0hGeMUouvN9qd8S3kiB7adadqt4jeA8MUEuaCK4uK2ZlPWA1Et+nz2GL9B3edxyLzXyJ1OJeNfQ/
wKqu6G+P3WqyOUNRRIg+GvG+9C5RzXNkONl5NB+aJP+z9DkQ/Hpgils5b3hYk523aOpuofytv8Dv
Ep1SwcvV+Tyj8z574Djy8awt9l7R8+ctpZwfUGFpGrnib2VW+rbytJFOpkfG3YQ612/S7tnU4odO
nXNqPfOr1pCWJ0S7VBY389bn1wkgjVFnT+N8GzVoS8brZH81U3UBcorGS9vrUBomRRTVnGvAT2jN
ua/eR/zrWI9DnI/snEFPoQI55R9j0gISTz471/azEpBr5CpHPc8f4+l+2rILonOq6/zIlOIhMU0a
+0VAUJtfGt6Dxo8SnOZYB9LomNiO++SCkOKWGnmIhwggX/sQq3TgaCERD/aau8O11jmBIIj7jcj8
dxuNZxs4+cXup/NEON6uTdyLTrTPgVMTgSY1Mblg6MBWDcB5CvUT+LSJEohj21SN42Nmkt0EQtLL
Lc6P6brvdJW1JdN+g3Kn3R0T/WhCwMKrDZ/SAtBqA5+mrAC/E50Xr4jOMa7oc7ZOZDQOVXedB3di
7ZirS0P4wDlJyvWUVxqOYyDOR12JlOfOXbYd3PDlDNMofrHtcgyNgow2+ad2ocz37rBitl3jfq8M
OgV9UbEX8aOR5UX+Vi1op8T/TOoaOpKBePnnL2frX8TKkz8x6Q3acstfbAfaL7VhcUZlTnCgoRkH
Tsb1Fb4MkYD2pVvj6m2tvAIQSk9JNhP6rM7jgOG0IfUuKppTZA3KfpksO+iawTrIv9JpmD0xRVWh
fIGFWpgFYnOOBDqUb07GgtYrqnaWf2qITj9GYI3AT/7UyxDsgcyFXK7bOTKJ6N2rAT3MLWMAEz5Z
Yfd7arz5mBmcKKLPNVp/98BCIcfuhMKywfln9M+FXT6RwKnzOCh+taLYGJ31SN9tJnZxt6J0Ngkm
1ubiT3bVNBAOGUrBzG5CeyLEBQl3AD31XGtDUEEnNyfjGVyYsQsWxPc7uoIfGWIDOoPp+9x/UXqf
gaE9Jy65LNnISrqA4Oq97zWbHRBEnBoYZ4Ukqv512WnFPxqUsryhtzNDlgLwi6a1cawdJEoCGDrG
/IzmO95scYTAMAdFpx8ItiGlDNS1u2r3vQ1Yb14CLDa0M5P41TP6YNT7Q9W5x9SJnlr07Ls1284T
3ptxmUOFCVmlZHh94jgctvG86uWvRIUbutmBECUkfb8vVCyTbr2HuMhRT6dV1SDOSbYEsZP2SJos
KLLq5uxQXyXnScdm4tjxp5Mg1Y87pJ7g9nxwixN6h+1uzbNP1pyzN1ePBiaAPT2TROi1mNqzRlU0
ZbYuGBh/p/C8GbQnDwQy6uo8oQXt6SI09o0uMEoNRgXjjO0DJWd2VpN3u3PZ+enpIaBY/owqTW9I
vNfFvYdVeHGU9qH2Bm6LegsH+OFmj/Cl0xFJNU4XYggNyOG0fI7wg97uhrquApz3fyuOB16bUXOS
gFY8gQa7qWa5V3LrLUdk24K2hvwRzLp97SzDX8mC1Cy4RurwbLYPifPV8KJxY/6lO79boghHunOk
4H2tqhK0qBUFZa6ES9wB5IXZ4yjpEWb8fhjQouVrufBOtjcL81OnwvvCA7Dv4LrsKs52czftEgLK
d0BaS+SkyMRE2kTBhmaO+d0M2pBxSYnBxmg+ajZCDA7GA/BF5E0gBwD02eO0K21ONtFEjOkCKI4s
EaLkr4aCEmlpk1fHwtvc9GczGwmoyTItbN4M7AOgW2C4VfVdOur5Lk0OZa57N8VmjWiRj9wYEj6M
7SMgjuyEMWbdDYh+rxQZsi9q6/ZGH6Dw20a3L5rSpPuNGKNw0IY01Co7gMeYnBydsa1eFeuR7pRO
JekjWXqqB0xAJ29wBpaiOXT1pD3n9XqTsqVNtHkUe3uPQOBcBGF1h9ncPHSVO99iPCLEGFF/TF0E
a1dX71BC2ftk66PPFnnJqdRARKtEv2CEytOwqFkWSsNqb/MIramD1AsYQ+eGL5VGORuM3P2E2nUH
MeV5Q8MYxlrTHolxuaxrG13ayblodKCo2RgfoEozwqEF+6ePLvs21q9A16vpmGjrBF6F8TRGbwvL
NWkMVp09eBOMoVgdHlwCrUgEuQDrXJDycT6f0tS4KqRN+mluPuIoVtBpYRCUerWpmIwQesxFXlMS
j7MKHFJpdIfRNPWQSNIVVZzJyCqvvV0zbPqBdeyxdg9L4+EelFpFOcp0ocsrk7vtKRsIbCJOterd
x2qNvjRkrnR2EbxssYozrHrmbGL58lI2aPIOK52W2n2T7XVjrXXWtPlVqpBln1EOgBwPiA+B3XhW
taPp0HW2EeW7uX2H51k5AMhf4fsmPyOAmUwNmjuLcbBN8o1RpJR+lnuf82RyTNn60ySkC9No9Yc/
pRSy5obmb3U5/XQmoaoyAEhWJJLTFp1BgPEY5tNl8oxjYSAnIlMQjW3rgZvhN7mIMqWUt4f0e2Co
MkA8In6X9iZ5n8cubd9KRznFntIfWqWbGQa4r3KWLXuWJSCW3aq7GYFitPQ9Okw7TjuhVyG5IMru
yFrN+EJ8XmeI/uIHwnimmT+aNjnfsJXlrwNEHKV3sctTXk7+cjnkkuMeORvcZmvay09el87eBVrw
0xuUr6xvqiJM8gf5vjK9UjDVLTdrsLjxhNTT9Zg5UV7Jr0TYmRAPobfGCRKmevfI/kRP8WdgJf9K
oqHp3VzETa5Q9yliKo+emJSxBs6PUKgSp8NuSPaIx3CwyEgNaezifYhUFPBl/ziNaI3kpATk13FO
ki5IZwywcRouyx8YO72voQP6EQWraIVZwnLNOskhgehJNxozf/hVOwJMzAP6y0fFnDk/i7krIROf
etmHcoDlYFCgwUxumJnuOw/3vLtA00Ap5jP3aPDqqg9R6UoFFNybwqdPvLBMKVl+ysWh1uGAMvcf
cqLTj9ob2dOXzGvLnxlPzqMTpqjrd7rdv0t187Y92Xa23USLW35E2TbXu4YUEFsN5fokxQDx0j7T
iYAjwAxxLpHWAGneySsWG14XzjjwpW5LzjikIBUC986YVuyaQpglpe5SyrJ6nb92PUWMpx6kul6O
4PBHUhC3tAcdhol7hRQXHlbFd2frTVE8sO5CQCYvt5SSRs52jMvtZCsmcUOuaiOd8QLZ0Cc7gK8U
jZHAJHthhAVv108Ktd9YXpdRJ31btOflXAFPLfWUlGMr27cdEWm1acrL5PU/ItiqyxTKRXwOIg8A
hUvWmLqvkEN6mFrzJLYov1GZhQCv9muSelEg0OjpEXDinXXIu+Gmm2tuIc5fNMRx/QWE7sE3Zzwn
3T6RmApVAL4nlf2zcUtOEOJVB8t4tdKOFVCMMuhET3sxW5TaEmrivWHU672n0wIQMwI5EVgolsD/
fDOJRbsyNiYAnXrcy/shAWHEDYiicdJo4SjhLExCmq03xKC2/vTep33jtxrqdNm1t9WahaAMZwWB
chl2bpwfUyhM3DDct3Ae3FB+D8vIRLJLX+TiALiYY91In7pTuOvU6rgm3Vc/UBObKT09nQRnIevu
JiYjQjjULOVl2+ohKNr4khDRhSthw1lkeEf59RT06FiJkHP9bMKGTmgEwWE/j78FLQEiWR8YMe1T
j8lfnMfKLtEEPLRvHruGtUjvY/1p60iKgNNHWJKY9MkpHZQscO1HKav0lv5r3CBNiuEvTOwXdbRe
3NQJ4r7kKCzm+7kDEUrJFzTeREtIvTJRWj2DcF6TS8nUAkGPmF1WwIwoq/MpMFlQxNjjZ9EUBg6F
ndgd6u6AX5azsZb2uGig/g4stnKRNzsysIre6UN5w3ct+/6W3MtXj1KcQ9aUA8TL7PQAQYpLmk1f
cW1+zrENGij3blJGm2XrU2fOJZeh/o2j964pm0+NplXidR91gigwxcvcWVp2iXLj2SB26qiaLTCi
uAGN0TSnlsH/j260hYdKdzaQz7d8wFROUCedI6e8h1ToZMRJrrcJm25AJvvbGOs3pzKYNujmL5ir
OS1n4pb4OhqmyMJWAEUSwiB4VrlKSiWnXCbkbU6KDeFauKVUV7uTk/uEeZU/OlDTwZdtbLeghtL2
FpWMWAcj4RAnNiUbtKI9HaQ3ZipsFO4o2nagGnBntw1kR+Euyys4oz1gISm5R3a1HdsuYUxnJgED
g9yHy3+Vil4dzU6oD+ZnIw7yEI9PZA1w9p6079l5xWRKi6Gz/pjK4ByiefzVgdyqbFuH3Nv0OxOV
DF1lRCeJm3c7Dcbl3vT02rcSGxWFEZMbRCnBPJaWW060hKsVjE7EB5GPv3wIVQWvSK7fy/G0sobI
QY5E+tQ/umbCG7ddE1tkUtWQIoU4JEu5xTuT23IRzo7I+Kcct7AbgOb9zCW1FDZbGeRC0qxOHm13
Hjeu528pi5WjQ7lcyCVPfi864t4DdMCz/P7LPP5S8MH/HH7l7Nqw0Snpn2QiKCd5ahwGhAI6JgAm
286d/CBy7ic2Q9vST42qohhI0r+2bTFVho9AnvTrKFQoLa3vZYzrW9+TDCrWzixKUJZXtPDQtcvl
X25Iam4fm5isGbErJLrFZB/5PFcbg6KrRcBqmNnUQscGCI7nEk/uQXlkovKU1un7qKhRYCKJkUeE
PAdb1CdKqKTGz8jyZ5EyvHEHaLrdTQrbhVODe51LDjUx+rKdvEry5pRTYAjFYGLpypzH7iiPlFL1
NFfxR2qN33KbkatONniPKqrVn92HAffABCvfmN0WSFXE4uRqfzJYwLhHd9Xm2UG2UeeKqXRqpHAA
GBqJXU1+g0Tx4Zookt9VTMtR7r3qQrxZYt9xSn/6f5vxELmkaaZTmHV0W2EpHKVmG7gHxsj8F9aU
vVPhr9xGj1a8sOiJLRHHM6wovaLKRx4CciMLzNq8iTXS6WN8ld3CHDvjZ6WGrHYRo8fZOaf9ENnF
54TXIiQfc9dqa3WU14rYlTXIl+gkH/SJHhrrJiIpQTEACmI6vlLlKCYBaF6lOqRbqNsJ1o7+259W
TyPc5/FVSg+khqOo6b6R43wPkDk6Q9miN5LCzVUzbCM4xQPCVZ0jvlTfNZTLnOlPK4ZOubRJa6I0
lcjdpYB2sNfvYb1D3RXSAXJRFeAXw5eTZQmZjCVKBRTWSant5qTYL1z1QO7OWzfSKVbhUmPmGyAu
781S9/AGceshC+w5/ysn+YShhWkO+p+xyTADRumboWQnbcrorhHluKuAlO3lnSE1Bo5weiSgYUL5
8NoFV0V15oesTw7S3Ibi9GWbOO2kffbU58mrWfvLltOiESIMY8kwZpZRqKDdhTQb3bdCZfc/xwUX
X4QQ9i09HIGpeOWTRmfLtE+Wtbz0WzZwHOBt2lH/vlJ167j7T+L8V+oK+p84NHX4cVOHTEyp/xjw
Oh+dORLGBFZJUrPasHJj0l+Kg6chjJ31dOAm+JK6ICmOlRfEmaIrzRr6TPnHNo/zUZ9wSDei1EAN
dU3NjNtPyJ+kVUPeaNLdK/dxT8fyUTogSuKliD7jDRFyt4X4q5ltdeNfqZMZE2GbilAGGmqVhK2h
PgBTGg6ZlTAq6OzrmjtEHHOv1qoegqO45tDlD1lm+704HYqPbAwNAu1p+PGCiETIIG6dFwundAho
ExIr1xv+wdvU20e5p4mHRMo+5Cmpil9g+LKGaR0cdJPYJu4MeTSQF0EetAdRtcknba2tJ2jZtjSs
yC2Brh6dae/Hf6hbybfd1B/yT6KVLvwKzRWGuXZkh4oOclHrRKeTsCJ2ApWypVuINiMZ0hmeVS0J
M821DhPHSeIEQJx247dScwxdLSGhicZwnsEikGTbBwwCeIQRXQn3yc8KJk5w7mgG9VhsF0XVr+24
VoFUu0wdY3FdXKySi/VzsJ8X0k5HATPN1gdZB3g5PLuZ2LWdfALlGp45ZXpoiRwXJsQ+HW8KmQDI
P3HiYGe/UuBd7ay8i4S8XlaQpp4Bq2ckZdvCVjkSKibNnQAhHuEpfxAmfqUPEMo9jXEjXH8rjIDl
Fa5a+3J1INTot/zmgE0+EZt6NLTW4TnlLCYlNUJ17201iZmD8Veeq+SyI88R2WB7vl0NdzUAiN3K
gFwIqaW2aVt7XNQzNknhI5LiXAsTWFlRWsobWKrYBrLpvV5tL7KulTe83MCqOn5w44YIL/UtJQtj
v73JH5o34Y6MF32/FObPgjAjV4qG6vDaLpDkOnH/5A3lLh3YMDfKMJqMyJ+JjbwSv/s+R+633DVw
IpAWqTHHcJXyICt3KfSL1PIh8qpfW4WQMgU1+sAYJDZef4RwaklCSbPdUnt44pZvdoXyDftQJPo5
J/k9rrmN/hQryrQSNbEqP0V+NDmcqJEkyWuXzsFYj4+OkHONQMB9taKFBYlU3hhiaWq0LjrrOaKC
ZP3Y4pW1BGvRcTQSwi+oi3TS60VY9UV+1FlxX4wiexMpRYD2mJ7J30U4tXoeLQJ2OmEVWnpeRn7T
06B+dzCYByBcQI/5fuT/DfqPk2tGtnd9tMQyqChKJhClH0p2gV7ZnmWBZS0FnjfAchvpOpFJw3Gs
kUtI+5rJwimWCvllif/IRC2wCGVqU+7TmZlXZ8bP5SJiJcRyoeqoT5l1/Li15G43riRqmV7+TUPy
hpqnOqm2dpYXTh4lV2DwdDcahh+6SbqDOOJwZWEj0xNHJIo0krU3IoJgj/TkqhLDe831DAWvxfWP
2bItNBMu62VUL2ugTM8T5RNd3Co7DBYpXebUvMRT014iV3tyiZf/by8ZFSV1y9iTyywHMRw15Tou
b3r5/jKriTkmUqC4BPnCYeo/ouZQeivN8MocqXDMv/GWf7ZFpD2lcxgv3vRTRZG+9LhsGeFSwMdK
AYSYUSlR5uF3yTuzZ2MtCijHwGURTjGWj8ilH/X0AOBpCJJttyXD5zYUqBps8sNik6zAxCJ1DRJY
5jZP0n5KqQAIkLAuckroudlQZ3yth9Ij1mnp4x8zatLJc+9z07nJ/RbDCmW/9DngApyBaHeb8dKa
6WvS69+Jal3kMi5rZmdNER2mSAvk8lE7enlwku1SgBw+5C6fAidWzDRReehAuiN0aB4teGRBUanM
Axr2SdvknMtpdmmZsbPzmvtocYBUkQoUGoehwuHkNG8J+YCHUkvDZOKV45GWT8lcU57HHHc6ux6t
fQsNx8K5/KgYJQLXqX/KBueZNhWXhhqoiMbofhCSrzZvjp4xYW5jQFW2VX+CZ+pDav7oq6j0jQJ5
EjmHzaEyNtsfc28fQdCl15yMoQbYJHBge/g28A0LXQEJfGMRdCUnsJmRqeFODVpbmny6Y5cHmFEP
RdNGAYPjf5QFpk6v0+kHBV+56KrLOfsdRdHs48H7dKzuaFV6eZ7QwIwtRIhcyatg7C4I+i+UXCx3
bgaBTl/u41p/nZUkDxMSObOy3KsdLP0kHuIwM3i8FNuCiG+Oo0++IOipGUGA05G21O7XdgS6jVTM
rvKz3tEDLsaJmTUi8lGBLkYiCs0CN74Aq8TgjVP7yY1t55Rt3d95XiMEANjW5z69JACB87UHXDEq
B8txD1u6MMQiNvOkcyfCkcQJMODo1rGz72lIpVveXCEeI9TPm4e+BDM56o17yOLDOKvDLTJq+GTE
JriN9YhGt6Twp7u0VIO+HygwfG1lmUyWOzdZkqN2aru29CFbEv7AXT0lxjPPQ9x/D2n1J+l4SiZt
MS/GbD4MC2T2SFUP04xzV/6roQNT9w2rsK7UQZXMD3SYaFiPxjehBsCmm80HSNqeIkcNCDVCZ5dy
6B6dkWE0Xy1EQaziMR6/vJoxa8f6eIJCFpCMlrHfWg+26T73FoFokeDWbczHh2l+b/vyWlk0h3Rn
UPxeVz4aJwbSYjUgs/F1JCDmf7le+48X903QORXyJtLY4s1jyDJC+wduWQCC1uHKMpZi6kbLwUB3
QnLRq7dCNnFRhtBi1h/g/MKxM5L7huhQTpbgDhyFLLClwf4p6jnGT//ETvzISBw14IqeuOrLZ6T/
X7h2fEIItmOXd5fOBZzuARNHAQ2KDqLeW7uME/VCtuyi4ZKUE/3C0WPcbBHSMoTZbVjgI2TU2Qcj
M/Nj0omfa1NDzEhAlE5DwA+XuBYU9K8e3oZlLj4pNqxwG7s3hT7rNuPN7+oPk5FOgE4vQHZHo8t7
NuIvBzHFtckM5IPucnHm3nsb9X+81viyFtjBSZz+TtVFv5GsEepblNy9pdW2XSLMJT3Saygs1JKG
U/uDS+0dLwkiAwoXOFwTaqNTslC/bY7uhZWTPI9MAeAotP7skBzTarrqoy7z8Myvb6MGzJ4YE+Z8
Rn0ymwxCAMY2Ajqn3QoR76bhCJ7RdOeZBq4wQS7umdXVacyPhR4OwVKiL9QzIoHTtJINk/3xCgX8
bTm4Z8eY74lgdYKUUxSCEEqOuf6nbACA6S1tPDVnsJzU3+TaFAGU8hO9seyytBMfIyUbpyXAmKYZ
axvVJrZtt4LYg1ZLVAV1SawQzy/mkVy91oZL8lFmHehi6IfeGt+AEVphb0PUwEt4AOIRXV16REAP
29PsNK+04kLDRHprW4j8y0gnEZwQkXB05564kNFXegNEqwOwP6uZ3Kt0O84deQfTxF3I4obGIr/0
KcGKiOL1ANY1Kh4CTvzGi8kVVmCCQ4adQWma/8Gsq/27q82g2YI0STU114Ff+q9y7Yp7ZmaTAZ0G
HWjvJQpvyoR3uACUkAp60XfAprdHTzEGTFpmf9H1MfgPqnFbILH+1V1nqKKfZtoMalwASP/6PryE
CXqxwfPoRMVZ5jc9Y0UgHfMD4P5/UXdmy40jaZZ+IpRhd+CWJLiTEilS2w1MW8Cx7+vTzwdFmc1U
tfV092XfpKVFpkISCbr/yznf+dt7/LqxgpQdjV+zDshatkgMaKwer3AXwIODOclUCSHQbF37/b8n
SKWIwZ4VB72zKb8VpYzXoxW/E1dHVAi6ee3ux8KrUXbp/ZsvcndD6hgLpgA6+VRcAb/f8SFDCDgF
NpVVQ5IC8kVQya56/p3paFFw6FKtOAfdNoya8RxAxgjDKjs0kKpAs2+7FibLAB8UWVho7TV/vLea
yrwKuvsqEgpfwSXz27P9lhNRyXSoZ9X1W1eEs0fT7T9H0dhrzRqfh5SCPHjLSAb+6y3o5o1vnkXX
QckCGj1n8fuDce0+N9y0CyM33gaM9H9txyLbJDXbvb/TfxjT2WACnZmryEFrVIzaOsvmcLyWPZCF
eb4QzWuj3xKPBHg5m5JY8Trc6XO/MxqxtSJJZ62p6g9OrGMYR+sMhE3PCm7DH+B908h0+a2wIh8f
GR62v74R2zGsjTj+jnp+yy3Stm+WrN+SzLz8bop+q+Sw6D7HXPuYvfaQR35IyvvtQmkwhvMvxQsF
ksu5tfodhim+oPQTfykov1PHQG6D4pireA1+R5Hz2qGet3a/hfqvA1edvSB9fihopn+74t+Z4e93
i+xjZFYM6KstI4Oc9KHzr1HhF2j1+2PXdu9FlUWjxfyLZaR5/v35WhF8Es6FWZ0CEyjJn5qm9L/4
+P4H0hxKJlKMMehYumYaaGf/9WNDTlXIVdQxtcwFg535E6vXFrsfuzi4yPIHger0L/XHaq9jMxu3
Z/cOO3yYN4151dti8qTwb7+PHokOB9fyq/Vf1ATjIcFxu7Dmj9s8W23cnvszu/ukQP4CrOBW/Vcu
dO0/OkjM2TqCgwPKi2la/+ZCb1wla20rZRI4o73iBA+g1OxHMoPoXnrKjtislNUvroR4+k0/4CZr
NPMx9rkpf4f6yqjfa0apq///KWXMr+a/HlKmrbJR45xyTB0vyb++2oJAEpJoensV+PndhDc0zXsf
lyR1LB/FGu/8cG7YFNJIoMufR21RBKAmnjlyvDO/U4ssZ0+LYXuXBrgQkj+zQfP3pP0t/X/Hi4Wo
L72MDFSzTMJ+h0m/sweNqMLAAVFZA+c7/v5u/yOY939G6v5/Qd3/HeL3KfyiD8//NP8bkN/zjQf1
/D9hfh/DRrYf/8ah/L0l/wmitP/BKUU5jykZBYdq8Lf9pX7r6j9c0xFQv+EpYKCz8M79k/pt2f9g
FuC4rqmZsDJ4/v+J/LaMfzhYy7n+4EY6NjfT/wRDCSP83z1P0BqhBUNttMzZwKf92wPraBr0OMny
VI9pLuPnSNYfNorJhS/NJ13gy8uHBXPMBQTsj9F3NkOsREt9oJ42QgqjWU6cmtsuYXpporA3CiSZ
03FOoB7girNx+3EEhmsYThXo2rAYHnMj3aM3f3bMceU3qTea8XqoxNeUOTsOqTM3dir7c4rGrmvL
kzmIZRKJS2doy1p1VpCRPTKDr9b0CNa4dYfrpFdHYilusp+dFjWuXLPYd8V4hPO4L+dg70b4i9J4
G7N+A1FgNo4YryVqNT26EJsJ/Mv/KPv6XMEKitCyjj4CSWad+aiQ0YdE2nAegHSty8FdxqmybNxv
8aC34Rpp3SHn10e0Hslrh7elKdp9Oqq7mI2XQNJklcHZpRZvsmDpdPkzc2tmmj6Qb3uqjykW4nKe
zlTRjgHpqkeomXc+cnNn69eDZ3NxqHSaAK8ey7nADvaj1lyyJkZUjDcRTVkU9p9Gp95kDSODYKHy
WUvLckkPC3MgJeTWb9d5Ycz1qOeMxWV0TSRARUp6B2uWLOE6SJqzTDZEW65aZHP4rpJVIo11HtdX
0hDWPL5vuqT7I2l+4ohPk3BXdEimi1CyzZ5WeEAXjW/eRPIW89QUbbTMQ5cRgrucCKWfGfBMWWxo
hKgYWWEuTSzXlosHouMJSCrGN315spLeIfvBZ5sivnNLeEoasm+IlxOhZGww0criiHjxzeloE9Jb
drSLaNOJ3FiGVXtrbMeTCknobf2ZS8ZL+KjOcMFXtYu/353mPWZyGKJ8T77ZYyWTHbRxb1SXiMRe
iNkjTxdrVb6INfdBVCxgnOrSBSZSQ3RSBWY8tPFj32Mb8w+R8VFZ6WYOFI3bj6KO36Nhvi27dF9p
GJYMA/Eg8ISSRk8Pqk2Y48GPrlY/LguFAiBRDqoRnIVGL6EGiH0pDTCbTR1jm5qx6URqLqkfzalp
rKeoJ5dE929d1a2I11gSrsEGEmkh4nxzCFdWOT6N5VH6/dppUWMWFhhSLAPNhOAfL4+df7YIhjJU
dQiTSaxRogfE7qhX7iZ2NKxTNWuL9Cr19k6D+diHhzKAoVOCWkntHdonMD0oIuPkAPWeROjqg1hT
8vPqRyHzdT1+QdP8trh1aZSJvVUIbKv915TQFdYdrnOjgCU6mZ1YaCFEIdpzMVosDAnLuQ9kICxb
39gRA6+Cp8pxQBiiOxo1kbo176xqJStzrPdaIx5qa7j4cebFIvD0ChJMXVmveUqaRR/sFBHMdDUy
lsJ3vXiuHXJN7chL0+a5tKVcFu6wiYpho6jP9qQcGpcdHqlpFOKV8oM4/VgaximnWW0jzQOsu4Ce
5yTy6mrEp6mpsVaM4FMldKfRgqW0A2b93Nc95DPS7Zn6hd0Jhse9scuezn2vmXQPXeZqqyo2s9XY
foeFf0Hmvi1d/yuzrXpZB5WH1zn3TD24uUb1ESYNPqfSPpt58YVssxD2QZ3Htppm0hE3uAcp45EC
vk1tvQmheCaGKr3OoMuJxnarp/KWk6Qa5ckBHXLiJU7w1PjZviwZUMQ7PQYdYrK/JAuq0l7wYFzc
sr6KXrqrTHRXE6W4Fedrc8i9CYtplKtrJlBPMcGWY5tcx2xiPJFsut5d5ZW8xgbqOHBLoP1I6kY8
aHhm2n2YjIciQSJEiR9KDy9Gi9MXFLCqjs+oKY9GjujKn+MEWT0a1XIIO3UVPjdGlSFAIKVMq4zv
zOFjwMpbnbsetuY429YKMuNg+Mg0eG9uvm9LVtrfbqcu8c5LxNjWSPV/Q8fAUgPrFaMbNA9r3dAP
JP+QDJvOyE5aennpyzkkuZyxXuohngIdtVdlLRL0F7o17pPqVXUsdMHvHSebNWqoB+b8S+AkEt8o
0MB2QKBELG9PYtYwWRvbKo7NoL6RCoCso7BehVCOBF95oq72A7Q0wnDbDQGWzPTcTxY5f2LLONc5
F8OkElDU9US8+dG4MnmUhbQtrl97WQyA8ADtjXV7IhB7Ty77S8ouTsMF13OyufrIknUFGGGJjwkP
KO4vFPREFFwNidApDc8BYd3x5KwNnwmIGKo3w8n/KEXyE4j0NeqzH9+AhRDPGXtx+YRwDEeGTN61
qthXybwcuvohpnHMkp5ZjQJ/I2M52XxgaP0Er03wGk2tGQqWQbzGhYPfs5eoOrI3A9MZqQEHtZGr
JkJLRpiA68p7L7TNMM9kLONaOerJL+o/VLdLkE+X2r/FYYCBFLL/ovQZ8anF8EdVohNQ/l1eyq+2
ZtaU4B2V42favxWNzUISEVWApAaIZu9LCDFYW+oyusXYYHMte+5x0xE+2tkEMpbVPo8eJgFNKUSZ
oNbKhykIA6m3Mpl2kw8cP4ufAo0sjan+yix0eoGFe5GceyL5+D69p5v9klhqliQFMxgWy/A3tmCo
Gd938iNVE68o6Y3HwqOLZn6gf4hGO+pm9zLpBGh3Ge+Ikj8riXZQnegwWuaRuNBVrYXg9rI1h6m1
FoYhCHv6NGx0KlBiD4qPTsuy0hX8EPKYGpghYIO2NmFBpI5J5KimvhhdCEOl9RSGcutk+T6z8pvb
JQ+Vamw7nZhRRB2rOBXEA0+rDicuU9bmYPrOi9O0pudcVraYSNF09ll3iaPdgDXPHvVTUlbAxCqe
X9aYRUiSb6fUIIzU5DYf5KJ/0lv0+j5JXdgC4ArLHyeod5lMVqIXO7O/5r7/HA46kq3urJUJzQ6P
cWTmKVGQ+kmbM65S9xjp6RvCzHvpGzcjbt8lS2D2HVPozcckkbB3W6EMmPPn+xX1LHUEIxC2XL6G
qdm996ZAJ8M2O8Gy5u7c9Ifk1k1Iy202PzN60DRP2fghYqZouDFw+ePu8McNo56HOtEezKI66tLf
ugoLLD+LngcrWEtG00kx7ZTAS9w7cSp3coKXttQPFbEiLXRfwhQ2Lg9TWhIjxouB3ai09XObRnfT
mEc6OjyU5lJwkYBLXfuJeyLmax/ux+BJaTZtGW5N272SQHlUGPOAmgz2OYYL0tfJW3ozWf94rh+s
5x0FPmTMdvKtDmDNOvJbNnW9c6PCc1rhLk3SqJt+7SopQQlT/lnobrQs55UlInGba9giFALGxSYx
hMcI/Z2PhqjiuzCsz7QeErJe2K0w5VPM6aYVU4lYvdSJVMF+wI/FLZqo8KWVvRMOdwRwd7uxh2s3
NXsZYz0xcB34nRl5BjLRTKN2nYyx9cwgXJStkpFYxtw1DBYCN4GqEskqJg45sQgT+5zyhu/0gVRw
htBikskiUwOEcUaobGsWTybA9BlpxJwHBaYT3IhBXlaOOKp+fm0JWVn6uYGOV54yYyDlDXV4FsIF
ZaxGiVvrdoHABsCzDkO6Tai6h+jLz/xPklP2sTaybKmVfY+88jCwqI+c7pttjiNbJvaifGoTCyqE
gX4gDXF0adoGG+9uYOhpFCHYGwUftS5Ae+lMhwIu32UR+4/alu3EPW8VZZU2Yu3E7U8pVMw8S2zb
J4XVJ/F5kinZofeDy4ghaOZdRcYfCOC/3t68d5FMg3wv0BxYnDkLu9e/rLFviQ5i4pTrWGvKYaPJ
emCB/QoS6NC8ijZjjsOyNLWuITWvXsmbcCKwbjqDz2g9iS+iQhbCvyttvk+IOl4OtbKLmfjMF5qx
8k0MzUPg703VGV6bicoUQ1UxGgTB2iCrensz+snKYdxYGt2rb2BFps1SDgb/CxUdSiEQQOyiMMJQ
lGoWl0C5bdLMWKI/2CtFkyLnaz7MyKQoH0FjomQVNBaMacTQLwsfvhVaOx8LRDPMaaavWqOsO/dr
mOQxHiDl2dxHTvMch1RMA8NW+RSaRC7FlaeIOQsBbkSdBnepTlsShhajf1VHnxl/OyUXXDpEcbfh
EQ79ayvzpyzHyunEb5g1JSb73I8vMLBwj2nRzXQnImNykCy8hDdRCdZ4pr0OdZ5lqKlNuwfSSoHi
++w3tc8ps7ay0QS6f2sXjc/6lO8iBvye7trXcpjLfAlrWZx1o/xjEs+dOFvJeWQ1Yl9jZptQqDT3
JNB3jUu+W/zUOMA/KPFubVd71YANAPR+Y8RkLAKOTotNElXkE4wLHtdaZddNICupSNaRdIkLxKkd
pCtiieydqrEQ4bCGD6ccG5tvSTU8CcJAq2eYEJr7M1p8AFDp/sHeujfKmAUQ5QkABKTTxJUfy+6U
1wjvOAl1zH8ChZlqvVQJbxrlbJtiXU3lyjLEx1x1dLW7GG32zMCR+u5GULqwPxOh7oUWoLIPnsZO
XxLTuzRbzIoaxQF0E9FhtgkYn2tQPuVTjm61J2WwixmaA6LxnerJ5zdo+5AuNV45+gENMTpTJLPN
M000zsKKyMFvw2IeLYojyQoXdp9Hm4RymmgNcFhgHSgM8GiVFGD4Uf0E1THtJ4bbDf81/g7R428j
xDgy/uzjJ4wmEOI75RKoxP/o066woKFYcArajLljn30LpqmJ2x/S0n4YDOM9LdyHfkj3osluqVUc
KvjTCysv37RaHIlxXE6BdgDbqT6M5NUv7RQNNqNInreYWXtYzYKF7mhF6qrr/I1jGY86kIiFtIwH
1Wke1DbH5jV9F8l4tBGYMSeCeKSG7wj8dnWImxnTRK0P13YwkwMaq0/oU7zdaYLrTgZcBomDsVBb
qXAH7TYjj9dAMNoYd0Wjsm3MLwj9aLALRGjVrbKnlWlNKhV/6pH+9tIV6psdRquyMVfkOtCmxgdH
MaD9hjSw5TpxoZzZ0zZPzCdbG3YwG1KCzVS/eYha46DBooiHYdl0zWvKtMMaeF77gm9qEDxVGW+1
kW31qcMUpYYrAj2uZdpQSlSnBJH0IhyaS55N5EHmDSCE8GD1/aJuzCWercemwVbe9cqjoCBg+4et
3Ari117qt2BkPd2RrbUxIxoqqZysjKUNm9o98wEEKbV/x5i2KYZ+G8C0XlB5LWWznwabQ9cxgkOV
5iNWT/WxI8VvGxZ2cGwxucuxhXsePxC4lg4JhD+G4ZUsV1mU7FVo05RosLCjT70XT/h3N8hZPVgc
OEho/HFrnUxs/FCYAs9y0keV2CCfWnoyzmJqtx3JuxQ2P7EWr80pKdYxXqteQHvOv+0kORtoGJ26
2Erp8+XFO+FYON+tZyOqN3bPjSUB5ORQFKLxOwC0UeSzgJHIpQ+lRm2Jad6tQMsm9nM0OTzHTMMk
OpzWNBv4Vton2MYdaiHArqNcqKwAK8nsbrC+6qGpVsMsSdbT9uYS/poY+g481YklCpwZVfnQ6Jko
Rppqm1UXECULgAyyQRnchitNPsM6WhEa5Tnma1NjAU7pc8LQP7JgDlO5yftj5Mo15b9ns4Z2ktfC
fy/UlzzuLGxj2ROS93VFZAYhrIgiMMRIEx2KprJO5rS2EATuHZYsqzyImEqmGtCx9l51WeyxpbgG
Fg1gabUomsoTroKjVZeXbqirbaTbey1UADbSTqgaYQV+/GrU7kPlv8DjovnSlHsse3cdFvWRsOU/
w65kYqG0PieciuQoj6erocsvR21/nCKl9onMwLOjGBoR5xYJJyyfIiY/AOzHAm4jAQl/SGJm0Gcc
2+KRc3nbjI8pDHqlxNzkgM4ktUcyXZ0cA6RNs6hE+dgislvo4wfzW0/j1xt4IqlmxT0ag88ETSes
Cayc+9jB4RqvDaE8NC1c2k6eYiScZpScU5ZwTqR+RyHNr0NVc0wQNsCr0Rat2h0GotBWfoQsLJhF
lzQ2VS73YUmv1GDGnazxoapeeItPCtOHpOtAGCFojlmS8ffmvVdGBtnRqOBy5Cw2Vf/sbbZHz7JO
QZBieckepwl5Aa5wA+KjpLYMv2LOf8LZH8IM6K8LvYEOs1wlLSHqqvbEtEYsJs4NM5jFKcU5dXE4
I+ASEyPIgDkfV2EMEQgy5ioP8XYgfT6mUccM5yFVhr2emD96NuzdgdrXjrFCpHF88pkp6+OwN2qG
vQXqtkWJQil1pjWhbD9kJ0qAXYPz6sTYeiJYP4q+E3xLIiu9HqMJncdT0+x6TLGk7VK41F4dNNv4
HE48D560TyV9WIOKB+8jEZZ0l0QF5EBOVGpF8gMKkncVxD7tvesh9xNF2EZ4C1uvyz0kQ2Nc7VyB
f32BxoQabJn3kpIfzRWOq9mcOPmrZugBKelLErMXfQjZrq1RRaNtKjlx2HlPiJnaSQIZgiaAe743
lTWq+Q1ha1pA/ok1ruq5EmFwZRRPpKJvOhMjOBJIddOpmVf1zyUTCW60jRHaNFnZchxKdIOKp8p7
km94ILeWrxwC1V5qmA5rtUbo1W9G9XEgLplvC7kohqMzMMylbEfFpfLeDUQzfPqEs0cZvqneISse
aeFjktRoTGpKjE8C5HeJjXBiCtNTie5vqPW7TNibZuWJ6nxClYRpYKN2IHVg0fAKkGIwrLI43iS2
zrPHx8gdPA1Jm2ZAoa090KE1XKYgEx4txgrvCCbau6qJJzeFm0N2VFtdezgDNjYgJvL7FHdsEr+W
iJYQ+kGNRCSwNMNjlH+a01lp7mUbnxh1bUNCZSD9llAFGnu6NUCsGu6oHhQpMF7L5GSGAtKFS/jE
b+T27fXhPSWZbqMF8YH6R3gZTu2uMk95xkxnym5DBbdHGI+9Ep9xYh39HqdDBb7F0BDb2aqh74NI
nDXdsJd5STrjHH5eqvpqmBWQxRh/mTBw9kGRI+mdeNhRmueMrktGXRXFmDEG5z5GFB60AYiTkQGF
wgKoMHGLSv959NuPDlGHnY7YZis72acV2o9ubvb89Ku34bfiBGVkqCP9C8Ztl0aUV2irjrTpjZnA
YyEIoHGGTcXaY2JrNI0aMVTIgKzpmuUgIwYgWMNXSoCKO3TeFL3nMCtB1kNMQl4MDyybcIN2b0pz
cvpqXTjxxhqp9FiVGFismpdckgBf7F3kjNAS7BSICZMCZ8n9mfYFB/nJbq7Oe2i9UkbsAK1Tnw5A
qQqoDuDO5kkAcaWITfOVzmQpSi5qkG5cqHy2+6JVIwALLJFFA6SVSZIm1mo/7kI7YqqZPmRQAwI9
IWvL69lP4esM4tmpEfnRatLnSaKQ5BQaGGArpTyFYd0co06Re0sxnh27vnZ9P+dSarcJwVrN7HA/
oQY/ULL3Xhewv9LihDqSR1zTIMQZ1YTb2hW0jrZibRK/cA5GlTyLwcZwzoxk4RMTgmsGHSf1lVwq
pQoLr9TweTb46xob0aodFIiuIm0CQIr8lqQxrPqfORJIJ6zgokQWoz80bMJHB+Uipbjl99YijaMb
wvECF+HW69kngqwA19Agtk4r7U038taHZf84hnPpHHNgpUG6d2BHb1U0axdpbMmGN48KH+ux9sXN
j/L60Qc54is7NvrWT2GEp8hNKtLtk2dpWl/ESmGR085RYQS8YujS2zG/Ge0UPVYF7zYoAmftWuXH
ION6q8DGcYkCPfsd9IAh4nxLdMQsVUNlofgXNzc4FnXUCaFU37FqNauu75ylwyh/LwcoqmV1chOr
WoUNcrzOznvM+hTE03WsIhX+Ee24EXafltrtqKT7VYBBe9HYQXVsA/KkjWJjGe4bmntaeKwhQuov
bQ2IyUCQWXVINpsCllMKnDzTKfWMiibXmaVyTesuy7q/gWJCWrRza5Gtw4jlC4o6gYjRzSJ1XwIA
hD3v7NJueBm1kDgwnKwyBGpSB/v4FJe4n8oYP9HUfZk6EJKqRmEyNd++kx1qFRKzmkF0aFK2kPgL
1jiCQlu1gOgyIx1UKnrN5q7We+OhrVQJZtviU1w9SbeoTkC2QM2pmoeDKNxHfrDphPsN9YlCrEhj
OJiQ57A6X7GCWIwpM2J0p+JdilGCoOWyHeruNimRWANp5sYmX3hhCpfSSATgXwnGWlrRTWmovYzS
8LIcwZ1tagAk8xOvz8hxEkAvbQfK2gY+th4iwe+1qaITBwIe8XbDVqynUNk4JrPCUicLERQ5Iny/
/tYmLoWyt0llqqL1YNuk+fZrpo4AjQz/x5/t5Vqd10dsqSntLD6fYVm3frURGa8Se09OsQsStHLl
+LTH/RSvxJhBQYphBEeJQqhJwtcVDC5RyKqwyEaVsTzLDj/46aK0OeWtpq+d7m2c5PBHTscwzDf6
mKeH1B66RQH6JIjG0Gu0tF6kPfwFOwmuuhwhEWYbgogEzx7ZdXpKFzO75EvGJZOTfYdzsUQM26rm
OfYmymZFrdJt0USHzGpQMzaYJVuTUoWjl07wI0jVHr9VQ7ljFuVenZEy9lhsbV5IQiWFT33wRSRV
uE4nPPMz0V+gybRyfFKypTI38NSXscMUheKWaPgdc/FPQALvle0fA7c5pLVRP0Slfq2I3rKGbjjC
Y3MWUUR8co4LJCWQaWGwJKaO15ckzwK6chMyhPv0uTKqYRerKohTfKTS6i+aY2gnfVhb7+QL8smf
8R14ItHWZKsQNdC6tHFhto5/m9AlHG3c65PJWSHGClpaWj8Jo0i5OrkQRjVx1m3RrI1scDYw+Z5I
ktGYbeEk44g0Ux74DuphCEPjcdSATzKWLL2ef12YuXCBq/axh9emBPUk00NZQJPsexNdlbmuKrQD
fSQGD07HSJ2Gea+2GGQF2cTCEkcJ+AbUghP6AGPKz5Tx9hJwc88t9iT4PQy9U/4gGGEr/DIUvnzu
XMGBVdY7NdVmUhFZ3PMh4CZ5vlP9rwRK93Zq27WNn3UXNg7UtfLcDepKCaH7NHBcVwpMR3ZxJGiq
LmjzDkxeyoRwYcAx8koSfgGrpyvXKMgjU14yoOG8tA+ai4nLbe6YaL6xNitLvVI/yqhnAeOHgJ+A
/7gMakiB9gqzfbMTSFjqpB7N29g61t7Biq3TZUO5MHfSBJZAmqLp9YoSLNraVrZT3J8tDm/EUIW1
Br8jLqDLxKXxuz+jm1ZoySpAFKVOw6EV2DIz/VRkW5TISA9q6ArgtcxN3TdEpnbj+OCXfFxHNb5G
ph+hL0g9PAqqpk+nti3185AWrcfslICpsQVHYeTHzDZupInA7y2sbTNNMfcjMCYngjZl91geXPqz
rdX566pth2Mx/8O24+HYGd2fwq7v2GjsdadCN0oRha3HwVqpPBfXWI5nJwOc5mtptM1U/I+WCPNl
BbeCwK7lAHMQR4cAuZMzx0vUuD6oIQsZOzOTNZlHLCYCAtU0NA9uqNEAs330asBblPdIjRW7AkUe
FMtMgmehVmWCoAK9kSiQaWFgLHKmuS3TZIkPf+GSYT5q7C9BmC0H00Ld0A0/ziAepFMcI3zgbITx
9yhoFEk3TvMjfFv0K87AXioEXNinD23Y6Dti0CMvGFj+GJFusRjSfnI9HBFHvHfISA65kn4M4c5p
cIIwAmOf2V38oNsXapbuJjUoNjJg9Oj0brdos2OZ6PncwUG4H3dj0qiU2SH19Oisg0GAtRgF7gPV
rucwy48pN7JzpH3YeWUcMWSveVgObqk7nm2OZzsBRhzh9URRmu3yMEWTYtMWmQ0AeKvw440/nFsG
Qw+jFTzYic4IS6DTsAIwYHhV1EXalMIrmQZ5Gs4L1MNcOq68xaDOVuRBVEvpmPTf6Eq8Lkt6L54Q
dNMOzzY04+qy3zppmb8rld/kFu4qI58PQTBD5Jyyq5B8Sc9+jLBe4zhEjLiciMMlNJvgEEdIYtSG
APh6eFELl2MiOvZoxrwOrh0bRbDkDMrUaOKcJ3GncHQvsUJAvU3Q7JAo9otRj8TJLNx1T/r8dtTx
bQ3yMcaqzK9iV3vIoaPS0Vqk07KcJxxErEKHc1oyae1j7JQ86UXzrA3vsgqti9q/uFKNd05d9Uu7
as9pYu00V/YbpL8AF+MWrpYlV0qgWAeqzGUp8qPVuc2G35uTtjUZ/bcuIZpKE60Sizeg0ar0IF1Q
Ca6Kw83qML04is2j0CSeLDEPKjXSybFUIfZMvr1K6qNE4DX7HswNzqViwRL2PjrmCXcNgvMO6RBp
cDclYwCS9sm014LmrUpxfwUdtUuKroM5ebEzO+LXZ6c2zAdQ9YMNAZqEAG2G/1GBCS/M+2alDaH5
XqL7qnTHuZNecOagj7nd8JfnsFgMqIfME0pm9FH/LNrxTfMhP2riJQ9D8yGrxgdC0hexE4X3Juxf
LSwv66FlDW0UvNYRGbSgIbDZi0DQuhcQuAd3eikG6xGGDDxGB/+RJbne6yxaK1K/4q3ikG1gIffG
CuEaWyMbJrm8aqGQq3gW7fFwOxKEiWWTl9XGiB7IHVkmjHSbSBSsl8tlnYbNsqRpWuUmjLou0l47
RvY7y9f4Gv9ryOyC1xr5X/uSSNAVylIbW1IpcoIwRzu9ToQyME1hqDSMHf0CVz4b9WQZ2ju9Feoh
SaplzOVORCKtj3hlyI1QqEtRERp5fuo1ihnLoU6ooJMSK0gKe7Ju6WcYt2nXNoqRAUClWBaoxJYx
Q5WDJAOMCJzWRINElBXFvjzE6pMti+Jsm/V4kuUBFlm0cgIdYsqQ6xcJjuvCsUDPF3+4WT27thz9
bhvRmTwATmGiKxA66f5DrzHKrZQ+/YhtZsqZVGBLd7m5dssYv5YcxCbPcOIZFgbZhKR75DHAY/xW
98HssjhyEyGPOBX/+W//989okIbDgACFF+woWGnzRtZbA2+LyqE4o0VEOULE4q5QsRkzjOPBD4Ae
dkY/enaIGUFDiaPU6KvUTj2BQICIG1balo19OgwmrDOtOmJ++ciqCSNraIFRx0LAFuHUqFF0VVlE
11n2qkxdTCE8gBorrYGwSrh7pHQsUYcV+P9rg1L27hKaV07U12l9NLu23+nSWFmTDlaJrBzweXWy
0nLtPkVjyeRavM89/sYMkUDagW9sgjrgB5vgAwfdKXUqau22GzHK47bOjWlflOQuNSI7mbIZ9qoG
NUU6l8oY3HPbZ+XS0mkcTDcs9po9eK4etZfC7o51mLH3VNlq9zIEn6fj+gGqORzxqDzAAm0VRzt1
saGcsOrigKO0YCO2qTKzulRduetStuNTnimrQsMYGTxMJFQsnAlBnGk6Aek73W7CQGnrOWINRq+L
AuXKIsBSzm4Orn/pYDqEkIcXEKrBPjKrvZ1o+sqx+GUD4XcLY2KqroS+gx1uzEDUxA2JmjAiDUuY
23DKtqWTvMcKFbUcK3urj4BE+yPJaeZhSPGvtI04Fo26JVQ62iTKzrBKavFa/dDbbx1TE3NbFcvl
VFJqS/8ST7m1prSXi6LHN4T9zmItXjwrKkErSookN3d8DUY+05WuK8sLlLkl5SbOJNHvKlk9D0Bu
tnVXsHCqh5LRC7a5+v9wdybLcWPZlv2VtBxVDW4Ymotu8Mrsee/wlqTYTmAkRaHve3x9LVDxMiRl
ZEbltCzTZCGxcTgcuLjnnL3XZjfgB+dMqXdKWVsPaaJkpxZLDZwQmtOZH95mww0BVcbGjnxx1PCT
AcFGzTkat9IxWBTa13TEqY8b95rSUaOZncQbf1TZYQINMzSxMVOUk21i3hjq1C7qBBmC6BJvOXnF
04Rbw4yCVa5SF2sOw9NIp66s9HfdYq0tiTxRdbmQungTtfnQ0/MDdhSf8Mi+O0K/Tk6BW87w4Yzl
xp1kv6PY/doALsN0i2kaXZmlU/Yq40zxrWwalymWPeOZKwCBxGRDMYGLydCoRNyqjVG4ME19LVhy
l1iLwqR1mXSWS0umm6AJeLr6OycfQnT8SF8D33/1ZbmRDkQ+WaU61EIrXrFf+eIkxZHY93oRIUfG
AM6CWQt2wkWDoHiGgM5ImvGpSKslADZ6UfqeXXfk6/BXh0yuJc37GlruSobwq/KsfjU6jYDs2gER
gAAxQ5W5iLy+BAQ0j3eoVjKvSFYGH0MlwR9xGg+ilMOmIwJIz9QedYZ1EwXDLSrtfqkg6sZ75I3V
ZUCTq88fDIgVqyY8VrMYc/HsLTNvGWlcQYlyqehz11F7HWVATxd+O4q49Ika+b0G1bTShv7Rr3vu
tyn/GkSAYLuO0iPILgD5lYt5Nwz2Cg8cqmodebaZ2d620snTtBaUV+MmALm/JJxjResSAGzDjlAD
GBWYqgKUunBjYMp46amjOw2aA4AXYhJM88H2wnYlW+yAwUiHpSPbUfasinSWjpVG7ilP7kuf9vad
A0g4BpK6FWr+mkXqxUocGlepoux7xn4d5Q/+Xnn0/eEqfYe5lhq5lhnvs7h65mMCNFUidSoAM40h
BPTMAI+TZHeZHpM6FTr1Ghk42ppqaJdV1QsalygqhnnKlnWEQMENH2uaVTYO1WUAnZkIFmhxQbCr
SHdakW8PQqzRtloPc4tEXhJlDZbhQOQuTtH5qmeuIfwAFRjhVMQYjMuW4nulh9csJEEXyv5DzRWo
tUa4qGXI0yrHaA78edHGyUcVk8Ln1Qa5mW28ov8+uFX0powdapUgfuk4foYT0Rp1Qr50RHjBV9/k
RL1BxLFq+tvErdh2osIlxRLpl/GbM1bFrvBy+n52ccq5MdGoa0sl04YVuOeQyX9S9kigUw7Ia8xL
1vN+cPmPCy2jCELc06+CpLG2Re/DpT6PSFNvLb0lBHtKjrw5cmzaiuCHostP8eg/xD0dWzbDS9WO
sOhlIxfC6JVnpFEI6qJjFynWtZ8Y69SkHeHDwuJnlzhpimLYZ0KhSrRKYxU33VqbYvOOm2Ix2MKB
ikLEVZChzROOcqSxEsYCkx+rtjVV9la2OmJP3sylBq9cjY/xEBVbkRnGITTTYNM2tH+bXgIAU8q9
LrXxGoFcrpL4WDERjnlYfSWQaVHD0lmS9r5joNhk1iWsdJb28r7JbyGYkGj8XAi204zXPLgYevds
VndqxPaItVRgFKYXXFoYW5147Y+vlfeqctRzeFdtg0puN8L55pFjoAxry+mumInZ3rpxaq4aLWT8
0DMC/OZVt/Dd8T5/DD7tlrTdOt4HMGI34GSABdgPTolSvHZrP9oEqQQobmFbiN1Ubdc2QroyqPc3
bc7zP8GbzxvvPCYoBEB0G+QFJsrsZPzSgENRzFNKroCDwr/XtItE9xE+a7JcG1SXqIzWnq+9kGu0
LGeVd0yRJIv72kfTEYmzbShXc9AefJOxQwNIP82MdwBRApXqm9Ar17e7JxMVwUQ3PuqCr1nUurZ3
7Zr84rdMogZlPyHmTeP8zgT33hjVRwf8q3qIk3clP4ZMQhz5QJRyV1iMKvSHwjJnchfzosy/gj3Z
OAFz8AJPPuqTErtjhOwZRbLOkMx+zFt/F7feBg3EvlLiozLChAOaOZT2koMU5Aa1Ap4k6TT+k4UQ
piagjn72qtIFZrAPUJhXP2kpuuZ0cZgyYe3SB3Dx3JyagJGn2KZ9fppNFJJZRjgQAOPznNAcrA2o
jkyxRpdwrtmODtFNRo6H9TZBDtRaNMkVDf8p1LxFQMtQNb27GZCxaBTkbLa/pxt5rZPClbLbBHfJ
wKa/NOahtUHHsIsRcoc7rO3bSTXo+UXmS2M3B9Yeze1Tcc4C/CEEMfBAB96I+GsH+31BHq/NsFS9
8bTZcK8IpBOm/VVPZp8oaZh9t2HzoDCIbhhlTt5m0vVLo6lvZsmSMTr6li3LytS7Q1GRhROlrx7C
b9E8GWyhIBUAQz6ZkgitApJlOM9M0k2C7oLMg0VlboyWv5ryBZoAurEaZg5djpFxMiGs2ZMvktc+
G696ryz7eVtCqazVyduM17bH5BjVzi5VubE6NK+hedOxQ/WrcafVAXFsIQKkUO56QeA9Jeecaesd
kA+1bNanHi9hi+0DSQDBwzwifOemKQuiciZU2A0Iz4qs9BpkRG777oBovxnzC11azJPB0kjHa+0F
L4oz3tsWmFYGUYvegN1TVadAllxobPc0+mAhMpKK6bQ2+PuiL5eFFI/Cqb+pKYJRfYd0ku4nYslZ
3VKVO6eUM/BtoYX1IWqjtWkIdKvMOGK5q2vWmHbmLiFgzQFNZR1Bvh71LdYEkd+npkv/9tDY/iJt
/X1mhGyGGdm2cXMN2QGnnfWgZ+xzHS9eVYZxbCr5FI/vEQHHZZLsDY3xor5yPPWLV/UHBUptNorn
eEhpClonwVpPDfpEJCboIy9Qt7ixj8gdlylUG9Jk14MQB/BGG9NONuArGEtnyzgyXamzi+ya7qzw
dFza2S4q8tdmYGrQFOP8JFeXdh0+/eDku373bf6YCab+GlQtpUQ9pTqmYes69pFfPOd5Emljkclp
xVRq2CXRvR/guClJ/1nk4jaOw+dG8uHT+nU8G9dae9ILUiMqElB9ZQy/u0v/IwcmDg7+/6tt8if/
5b80V/70Xf/KyjkfzXtOeGWIuLj+P5+v5H/kq9fm9ae/rLMmbMab9qMabz/qNml+dEj+v37xbx+f
vwX07Md//f09b7Nm/m1+mGd///1L+6//9Xfsvf/af/nf/Aa/ff3ba/b1b4vX6q39+vrLz373YQpT
/c00TEtDrWWphq0pWCG/GzGFqf2mS4v5uIlBUlEsG4/m705M1frNksz9HcVUbZvMawIQf/diquZv
jm7bJNjZBm4FvuM/8WI6P19rBhg4SzFM0zA4MkRSn07NH2Lx2iiwU9MribvfjtvejY4YUY7ALy7F
0bmIS3wOruk5Pef8rzwTdHj0D/T7D9Yu3eUu28RDeyqXyao+JZfyVJ6CS34S5/QUn5pDSDZYdZD7
Yof8fOPt/P3ghvv0OLn5MTiXx/oYndtje8zO/ZHkksV4RAu97/fJbtgWrrnLXHlI3OakHeJLcSpO
4SU7+Rfv3B6iU3Ay9uVB3+eH8S/CJf/khKiKlKqhQZ/Aw/6LNTWBFhQA7iFlqZ9WIKo2fTZ9v6O+
W3X/5Ab/q5f4Jd9b1Qk30UdewhLwDgz0Asztf7ga/+QlfjGrf36u2IF5E5Zh2qryadD/4XP1dC2D
yklYlBHWFyX7Gjepi1V/Hmsl6LlPPH5f0xg2O/nnndZfG4eMRxQvRvMeOBkX+z/ujT85mn96w7ZK
i8OwgAFwwan2LzQANsz0Fu14Wvm9eWqSeG9MxuHfv8TP5nzeLy9BrKNlGKpuc1/8Ys5HCGf2laeN
K+Qc+D+zzRzEITX7r4Ag//xWPoEGFkGS3C+mnI/jh/OqNYw2UoeQtzzKNrYoL1nTPQaNv0vItyWE
CJlVw8ALs0pquFbvn83Iu6tq5V6Ps+d//5ZVbc6s/MP3//mmWQtwUSs2Twxs3T8fjEfFrCcUWSt9
sr5mZn1nN+WdoWdXOSF5UWgkEzHrh/JMg/IrM9bt6DAKzGk4TDK9NpbzkFjhvcfGq8l01/B0N7Y2
chiwa/oUnxHVFhFpkqmy/1aSJE75SxBEGm30WtSgqWzaZ07AcyqmLUxasRZpK1zMLeo558EkIpaH
qE0amNMuGzr8HM4iV6anIeT3qmV9h1J7z614LqV3cGjR0YWgq5Cf8Kani8ojFRQyON4kHGBzXS0q
/ZtnW+miFNMLxehbY44oWAKON5I8KFXsW0q/jxtXmv4zrpa7wKruwqwjLcWLL/4s9So7ut/dXdtq
X/2YE4EK3y2Dgw9qZ0mjqV0MzSUQ1fOE0xQBKgYTcO+gWxOUKvpXjUWcGoL0MrY8ONhQBIB/o/a1
2jPBE0CnwAFnrYQwyAwbhBJmPY9XmTVRwLonhoSoxSe0QcLiZ8VAB8Cm9J0FdHRqEZFCm9UzBUNw
p7w3Ci7mZK4HTHlTqnhV2RPFKJPXHfcZimpjBduyWOJhZCAp77KgRUgW3ucdzRarkgeZ2ud0anWi
SNq/WCb/+X5jg8mtTJtJ03l4/HLpkQMF/j/OB5wu5bMxxpsgZ4RoFX9xjWvzffvzJf7z68y3wA/3
W+XHmW/X8+tkId6q6DUFgBVI85q3lAz4VWu7IrU42LXoGuoGUyPLDFNqhqsZLYdnIwcHV2AFM1CE
I7sa6dIjJtONcP/v78Y5cvifDtRigbM07kdUdT8faJ50uH6Zsq8iJdxOPqXmpNwPDlBmcAb//qX+
bA0ybMsBXUNqrP1r+vGgMD/NJlICtcpZ1k15SHrtr15C/bP3YzjSYsuimY5hzQiHH058PvlRWAtE
CfMDRLerC3Px29BAD9s6d+S5Hzq1OUE3QgJMaPH8hvs+2oc0B624vCWPZgMA7GPinLN03w9eJRaF
ZVzr7sWw2k2TeHfz0XsMP82hRv1OlFr6YnrJq0GQMSeY5nsBdb9DJe/MdHZjyjFtTGuqbWpTR1ua
MvmiZeUlxSfIYO8I6+hg5fXF7OJNU+Xu1Kr3OEQzrX8cJEfkRG5qKavASz4KxlPeGOyyJH4lY8sl
pWZREWhAkDxqGDz7aX3IuUmH2t8rnVwI4IHA5JfcmAReaKtq6MgBaw8U+si9l1qGhHD+XiLhXws9
2BLqwqr3OKFfz9UZXpE/N1SUPuH2gxW+e+G0IpFtE3cM3BuT3jhJoCHe5tw/JWM4K/y28xlX9HId
FQxCmnCv+DQCAizyUhNbH/Fr2N46vXLfoQygnTljBwFb8AC6VrF5HUxm5Y4KEq05+Eawa0znlDrh
1vCK27hPXWDRFw//1iJLZypufSl9f1OmTGfj9CnML1a4Kbph1dnl80TJupAVM6ByblnTDc1Ghvtk
YL6MZBCnolx3tBjrRjmG4G1Sp3xJxnMhMrdXDHpIdvY8jf4eVYIzcWbq8kLFzFQx3LFEvs9Xb50W
F1pjtJqOps5nibyUFeea58UmKvvH2hpXPtJb08/cTFPf+3o6MQJZBngrwughTY1NMYg7LU8ZtBrt
I1S0A0HWS7+0T1S/h2QomGgmG0YYtzrtTEVBMilIFvb3MXlUQcLnXjAYDCH3Vz4W0Ox1XtOU1r72
ZXCqbwpW6Na51G1zEEV9yJromcSMi51zPqKiW92rfbjPpurAidw4JAKX43jswAIHBshHvTkwkaXY
JzVNLYhMC7ZdRPRxkGMap9EESE7p/C91xm/Ls8TNCv8c63xUxPt2mu6aHd4Dzy+R/baPZVXs+9dm
DPYaS/oCZjMZSka06lr/IIh78j3rClb2PgFXkfFJiuJlbKYjT9H7CL95G1lf43jWyDkodXKiqpSA
J49KruXEMTCnXzcBLUVoH8s8oWM1xq4MBCzx0NipCanCCmPoERwEyqNHVUyIakEwJTbXwLiTHfYq
7nf0Yi+a3X3YHaiBkORPVueYJz5elrvY626wVzA3b3D3YtwubGdOe9p2MaozPn2B1dv3UPuq8cDc
Mv4IC9b9QTm2nXIfqZ3bl/uy7654lYjrQlVIR8ZsE1em1Troa+yxkdvY6bs/5F+t+knK5DX2mlvR
ORVwFfV+LO8cNARhg61/yMgwMK5mzdOD67DgWH2leqya9pHEMuxXVCLc1cYYZWyZgz3u92fdybB4
7BrfZuzAcD6Q12moD0WLdeR2Ts7w8uI5lzWirQQ2ijoWtz45fTaoF3nfFLd2iBs4oJ9sJUO4JF3D
dcLm0WTj2onEbWlJIeAciWiBv5E46bMELjp/h1UBxUlil03RytLaq9fQG+QnzH48flKoELxWee6O
HIwTIvFjyRrt8mBwTjUfqxegOUClW0s331SMF2CI73VRAR1J3p2uOfTVW5FDVTCMzyfrEKKfDauL
tLxTlzWPwgcdg2QJpxfayK0XaA+NUImRDWBSJs51PkRp+V98dgGlE+B3YsYgy4ulRR9dXh/ieJZD
c5fVEVI7fq/nnXpOLpK0nP2LRy7ebPGfjgb3QzGWF1CD68T/fcv8H/Uy/lUL4scOxP9vNCnJFuIf
BdvcVPm9z3F+TWmBMMrz87/9r9Xt8n//2MSYf+h7F0NXf9MVg/2GSmnMFTJ3Cb43MVTtN00hOoTC
S8fvYzl85X9oUr/ptqmAWqFnC22KUvQfPQyh6r9Jg7YIRYvODpIv/idNDI7C+nmfaPPSGtQqcHOG
RvVnKb+UmEEfDU2g2cG8sLBhLmg+D5YXrirCw3iml9pCG6ZwLxpUNaLU3YG0DZA4+cjdBdh0QKAa
2BrjXfROqlkpbmQBdC0leKRIlJmrjrkgjwS5igebamcSBeIaDZnyZLFjv3HEJanxMU4jKdJyNgMD
/hwXHYoQKOE+ch7EcXPy4kh2hXdvgJ51YabSYUgyqoZYKUBG8cdYJ6XrjP6l6Ak2iNHsY+AYwSLo
mFYSJr9pZa4Rhn9oI04EVGSlS11WuqZl9Bh3gPWMIvF2eVms8qYtNlZufGtp4Zdh5oKeTibDd/VC
lKyv2u9/hAwbdHxkO+Rl5BaOLeSdZlpbYdjvjKlGD4c2ZqGCQgVggP7UZf8l6wAaazQzgQIGiqLo
8XpirpIbKSDJzCeHhCy9wPXw+ZcoLHL387+CKr7UU6xucmaibpkqcDooqhbQKrq9aO+aqkNYiq7B
Qr/oWkP6rKS5t44ZdS0lZh6d3Q1xXw9qPmGD8F8jwu2x4vFIUoEQWw5VWxCFcqHHmCx0Q3gUA/5j
X3vTtqNcXwYVKRuMiKZUXaNS24eQ9a9KQ5BfJvbewLaWxu5WGC0psMBg0AHkO4Yg1lG3hmvWfnMI
80BVKbTV1nS0K8mG3pK3wmRHMXHsVkS5hujKJuId0Yi0Gp9o8zSm1s3kW/EV1G+lwBpLt4oXsF0M
xaLqFX+rVLBCo5nqzflZlan6bDHqwwkSr9O+tChh5BVJ5Yc3JdHSN4EqxXe7yurkQ2Ey7jTboVhZ
NTsZ0hHWxVB/1WPmnhOWxC2ylCdEX0ypinTRhuT3emKWhpdes5B+hnYV8qxES+wbzcES+VlXHfxr
ahBsK0KWcXHAfbbiWQQFP9nB99cGCpzKplyXEhMT7K1VUzvjFx7xeK388WvhkAMV9eheNEQfj4l1
Y0Nj5JGmvhZGUS3bdufTQ0GKiR4I/gmk0nHvECygKMVT1RnvWaoy606oK+cEA5wG+z7H4MMSsOym
FoRnlOZI+etlqhOLZJSPpi+RzBMMxri7ZaBa7SvTaEkfB+wwJvPEzqv9lVFh2IyqA+79CSIi/ITy
gbsAZBjhAxsm3FvQovoSJm6xxio8xSNgArb3MkL9xjxtiRwxmg/Cr7Rj40BvsIDlLvzAeOhNTHV9
o7se0qvFGHs5RAB6GZVD3maNLa5mP0+IHCD3zDTuyHM5j3wcdu6LndJl+CEGzF+J8VJU4U3k36sK
E6ywRR+hGTEUcpw3VaJ5B1zgb4EnviKym55kzTYt6OTRKzrftRz2gg4Eta05m1atkElVEYuTLxnk
YxBms9xXNFOYtQN98xjnRg9OGNzj8s4O7KL0ZW/Ki90aSy0sbUzq4ylD2kCABJ+7Q94fulnVI90n
37SBdK50CRfq1O9UvayWuJpJyy2qR2UkXrtWbNLVc65EJeiXkc1CSizbUubQj7EsanbRIrzm3ZXG
OxUbo6agrpAOlGAF5FHrO3vXWtk9aPNo2yACWI+eWBGzUK5ZzHEgBs6pxruyUiu5hzoSUQbkH5Vf
bmBrdkTQFthYHCwlVWPcGQ7J9kRYY+Zl35tixahsNCgMprZNN4+fTcZ52uAmPiElkcAipVrIYB0o
WCPQHwOejaUliDALba0r9TcFGcMi7TTgstA/lKHwVypyk1VV6/c1A7qucJpdb3Bz97pPVMbA1ke1
l5tiUgoUvjZnx1asA1ERF2diko16ztz0WBeh/uycND3hsnm3qdFWJeClRcu2fNKZ8o2d9LYo3JYK
OtllF7QvcaO/+8TvhpoJtEd7lLlPfqGe3dGxcdgYy3YrLJOPk4dPXgPa0Tp8bLq+TPh486ILntC9
nBxFbifoPNteHR5Mpb5mXYil1FO47+LxgGvmFi/VlyyZcKIBCppKBsq5XyM5t+EXhYUOuTWSjzxT
yp2nVJvIgb9Y6gx29WRYeerM4GpZi8MOSLQWci4ykjJCG08BYkdkmW+J+tHm71Nnv+h+CRmvq3uc
Q82+Tfq70J5AlRW3SoTqJHbWnmRw74S0VEMBzqPQ3+mjjQtdU2ArMfdzibu6Bezjqah8R+bLy6GN
oT3Y6gsyhUfL6Vksug/Pi4tV76gYejxE4cQ9kSQnEQblYyg38xMw1cU2dhgI9/CFFL/p9pGdk6eZ
kqDUKGiOzAuvjMUlmkWngurZ7onsRIOT4pQZerQwKjHAAbEUO6O33ge9e+9V8aDFqr6p22o1H0o/
xA92Jsu9Wp9MX4c2lBJoA9dqT7kCgxg0FwMm9C2JTudgxnZh4rE6i5BLX9kVdY1jq7qi1ER/a9iA
zIp2dLX+dsS9cKgE0L+RvvvK4wGqJYl98lya2so2kup7WiLwZh8VEigDSlIPIMNGxXMY6/WRT5/P
2GEorqLaLsY6Wms6rPJsyAk5jFrw5+kbuQ20VaewWR86X8NHq4OOnrhHVR+vrOJQc+UTPeQkC5Zh
i/bXKwq2Qgr/Mu2jQcdPOYjVVKZvncBCnRPeoKZyrbctfuQSvhF7m3VtEoWWGgJPhFOc1anwlrae
P7azvi0Nyp2VQI5LygAQwtBcfaahE966RRzjlNeE5EaWWLWcCqZQE3HvR7l61goVgH+WfRmbmC6B
zsgX+RboAUEwCpnEqQeBDr8d8kIzA0MiMBsXdAxLxviBXfPcqEeYX1n3LYqDdRUTTjJqxs1Y++Pa
E2Qb2R7XfBlKnMGVyrVuy/XnVTav8SqnY42AArXrpfCqlVLkaMEV/5adZr4HmP3eVY2NtWu6Q4+j
LPMBqWnOYxiEN6aEulBQ9Fjf4AFpC7PGEl6kKtlMKSgcP1d3OWyvJTebzaICzZHIUg8sWW7oX4gf
A8mnXdA+EDdSAdsLWdRBcs5sf7yEK/oM8FZC5yOxSERqwnbXZ/kpEtkXrncoXAkyMW96ahMf81pK
UkGuwszsF6YyLcYGIeOkxKhPWt5PBx8Y2VNureBKXs0QHaBuDDgnIh1RlWM/xrjNg6FDE1va+7FW
SRtMbh3NL1ZqB1VDIZKxL3P1EOXyRTWMHUtRitcFgzbP20kD4dCE5IkQBsTNvIZatp/bKDWCIj4x
xJxadDCTtzmnoYYoWCKhXnq98wSAj+srmdY12k1EtrWySir0IRIeybLp66cmwn/igYpZdeqEQDKq
YWDp1oqpk3mIoQJU/QiOohz7te0Z7U4duElEr61Fb+mbOE/SZfCuZ4HHQkHjUi0Dhm7RorC/CBif
XuYATRhKSBTiJjJwCsiejKyqgUpJSxSxdL1oBc4NEIZpNj4NKSCmXPSMlfadhcJMxw1Vh1q5ioxx
ZCjQeq5pKvGaCS8tIiYHaSVBPQD8mpCsZFJo2xTjTFWRrtG9TcO0mSYqpJ5tJ1qGyEbHg+s+yvYQ
OeNFL4Jo2Q0pOs8GhiU2h3euZBqidmlBpWnbNax2pZtoiw5Du1FpAg6d+QrfdO3rgFoBangrZdyM
jbFo2q59MhUSBGNDnkqZtsexqLeBOQvLy0xhk1l8CTSaHWHMfKXyE7xEKNw2duOFG8t4Mfv20Iib
uKS5prVuPgERisD7a7190zUxMXedkQAVI/JYj5VDGA04AhHyVrNJDWS/unTgyNaQQU2vGU6D0r9P
tp5e8rx9axuN8AJY2veegpZbkEyHBxO5PoAopG0Fmjb8F2Dr9G3heequtIyKcYoA2hIXe1tDb1xY
9C/ogZUbs+zgU7bNHmlUzt0RHZmRrXRcTvuwCZ4M4mYuHTLuRdD0GnO6Ot2HlA9sohOUxjMiQiID
3Y5Va20mLEfk/MbvHX1rD/6lUKPhrXGip4APcYNe0tzlBaiALBKPgdoZNxhq9xXQXlVXd03mUDEM
ML8x8IW3fto0W+5xKjCb5B5iASQ+6hU1Rn3rxMFzGnvrqCWcQp+BCwS8Wwhs0AsTahnFYXqxRBAc
6Ox+oeWTc2W1X32NhlDbJafMtD+E05eQYLbeZE6XPOw+AqG+O3HlHJ3KIirTJHrEKtUGRh2RNo5P
LdVBH1pnyoeUhYbjhDxcNQAnllZEIEg2bikq/psxOfepEd312Vs7dXxE+XRmTe9cWSTawoaky3Mb
jl0aQjXLiYtqHIv+rWkeVc3syxXDy5jCMzeWn//4+QcOQ7L0cH+V2NdIjiQ/ev6XH36qJksGo2hs
HbupRBzW9xnGxI5h4ec/fn75j58BxuocTOULfliss5/fAUmjdDZBCRRTJiXwuj9++PsLV3S8D4PI
mfPN3/n5ywZV4+dDy4C5EXYEnv3jqD6P+POv338RTo7C9Szn+7con6/7+eXvb7q2sXk6VotZb34j
n1/548C/H6Y2Ym4domn//Xg+v/z9p02ckKxiavH9qP44F5+/x8Q3DS0aHosTJ8FdI54jH/BPMdWP
emk9eW0/wn2ojSV8NTxsmh0CPcUpo/a7Qc1QvQnPPjuxHq0jklW3OSrVEKDfFyulVPUl4VmlMCPc
rVm7TJ2A6YB507ZV8kryS6JM99Oga5fASbJzQxWUoyK8SVvlpQ6akmjrgLJFKZ2bzz/IPVtGxHdd
rFxzbnQ8Tyc0EvvPr4kWAygbCUQjPTPc2JE4Oc2GIB2zj2774taQ01Lvq1cHS+W+M3Lnzq+Vly5O
3no7KHZ6Fxn3XgZjabJ9bLPzX8cMQVjHU69SICoWvqi+EO7SoqR1UyrHZY0Z6cHXY0FIC3JrgS1z
hRfQY34TqYesAuc6lfp02yfngtXppiWOG+PApG0RfOk3UY2XRs9HcCgpgkkQhprj5Be2EQfZ1PYV
HkrFfExiDUZk/mCU9rhochuOcZNFK8+08q3M5avoGFU3dStAaafqQxxbExEiduoCTFEyz3s0lW6b
JaarFZZzsYVSM9S3YQRANhwHMhkQF6t7ayR1M9FgAErbzK+Q2KeTItKWbot3xb0WPrRxuGwVqEJ9
ptwQ0kXBJ6U4WSK5iYZe++YobAoC+FAg1QVCWfOJwgq5KBEaOJD8NWgX4bZRL/Du2N8U4A+M1Yfy
vamqiwNpdOUQCbfhVANfKEaypnIV7lvbxszJ2SM54XOaz3wZ1LCjxU5HGaNqT1IklmyQiTemz+PN
LGS/zyxLBbCtnLsw6j7IaNzqivZiU9lBhFPpKhXI1iXqxLQcbXSustg1tTAXzeyPwLjUPXJWcKgJ
7UUtK2WdO/zSJAy6h6Ek60tx8MH44XsxMXALA/otUQZUYMiOcZ7n4ICCdK81ktWv0HJoFYlHl26G
68jwDbXrl6IJcZdEEdViy241q4IbHAf7HCkZbksUjxOc1gNygZmQaSBYIFHmGAsEkXbVwuAOpav0
4dd4Ulq43gH8wYSNRLz43AGKhGlar+i0ytrSXBVCa5de1Ntn3Mf2mQQlglL4LCpyRFdGIDjLiZMf
1RqjVK0ObCqMIjtE3lQyG8VFNY7JU8Rtt80Yux+03BpJS+K/nMiilYATry1Z62PJ+w4y7SM16GYo
lh6cVQC9ZwWXk8p+UZ04OYpxV0olAssKox74lmfgxVA8TSEljoKO+WK9Mlg3yiYYbhpH7W8GUwmY
Ow4Pw8RVFQiAjGPLTj1Qo+pIcNMjlHh5GOuuWkSBem6qwOJxDwVjGtHoTDXB4bG9CtMRr2Bh+Heq
WVd7QmSAM4Xje6tFxWEwS4aGlSTXz4qjbZyn/RFs3xUkIs28DuWymOqnmH7Vuh4gnvYyyneoRfSr
Rtd7lUC1WUdYzVZT2JG8ZprwdCTIVETtbOdyLEhNn50nY6TejuI0O3dkQOkpTdo2i7R1ZdoNsmKv
OFL2YmDSjEdtAr4bFhYgD4I6tgAMCncQardjHPPYCfT1YmwCt/CY0id9R3LANINih8y7oxQF5xQY
61iptJUYqO1E3QBC0HA25sFjG3rYd4IsOlQlXlXLpzhM/Iic9DLciHIs3QljeA+kcNtlfENcxVgL
ddyamoO03aYBe8gsO90O2nTrTIVwxfzH538FPTxntdRhnxWAZjLlK6YPykSyhbclDbZTm+azpore
fZd2cGQDAZuIulahD8r1F1OG6uq1hW9k6jTindHR3MED19InazVwohOMondD4jxM7GS84nSNPNqQ
DGvxxcesn+r/JepMmuJW1i36ixShlFLdtPoWCgqKgonCBqw21aX6X39XnTd4E8cJX18bKCmb/e29
tunqhWEMZDGAJpgsBzvdWjwaxTg+YaWvl3aq3nM9/fNLiBJanHMN4BGQzbrO2h9ud8PTEDoFeaie
Nr/RCE6kIvklzzESiPklrtz5kD5+UVg+EZ1A6lHA9EmRr7eB3QLIPgWNOAVDdODzWzQABY/WXCXk
6vpP5VYjg8H+02yEfByUt3lXwwSxKQwS0BXpykxGTz15HKzWxJfkspod55zeO+34hyrQ/cYSxWen
C5zY7jdOIdjBqVoGwQDhzh7B3ybxJXxEsHqrI37S9JshTZ4bmx9V9i6wRq8ecG4mexvTCFmS9bn0
6G1t6/7dyDPuKY56M1PM4dRaREvTqb9myDAk2heTZ33PDg/W0JsWqGZ4YXFHqI6imxp8Z2X0+5jW
3s4JXnC2y5LUXQIfial2x9AiTX6Un72rEsU8DLojnaRhL74AOM3tgsFotSyd9jlAtedaQTFy5ewH
Xz6gmD0+LAYkelLUATXgKICqWusikP8cD6ROevNj4PJZP17ybL6M6MgQJe2eq62H22LRMHteAP0h
NgAKJhvuj389w2HulhNVFlqtjBzPR0YjU5I8tVNw0V5pr4wM2cfrcPuzz2vWNqDQ4L6EB98yNZmE
ojdNJduzGw7rBhzIMtBHWyR319bsHz0x846dyWxd6yj6cG85ECMFjqV8Mhml2FTOiirat/P4DDTw
6qb1F9eEa9SLI8AN0oXMHXCOOVgAiLzZab23/AmekObnZJAZepwpuZAz3p7Q+fO+ePHcYm2iLD+F
XnekAJRRjaRbpXTkDW2xwSnx5nbihBrcncJH8D0h/Zh48ncosJUTGXkIolxXIgYWi3qsUSud4A3x
7ZE/uwLMspaZsP4lejiMjcHiTDssSVUe2PTmSDCub65wg+e+JmArahrYx+l1coqzDUTWDzu1mHzU
p9r1T3Pq7YzJPuf5C0FLpvMAqbWFS9ZTg7UYxvID5Cgx+hDzgxepF5o2ht3gpwh2lcmqTLMk1aYc
qwlBTCQCeN+MyIacUdbTqat9i5PTl0vv59BRPB4MY/OaZ80u8ql6LDInBXFRPLdOu5/5qxorgoGV
GFzKRNitEzqhFpCyI8KES13z/No2JzhsCvFoftds0RbLz6ns8VuoYdF1gLk05uFF1xQbBpIoTKUD
wc7ItgabsmPP41tBPyNfzqGOxnVTOAAxoxxxF6UhD6wXHyz+OH7IFP+IQF1HqJF/61ZeJy5yMBwi
5br7gevZyhG9ABY20LfmIWryXoHHTT2MiV1Iww2HCfVa2QPFy+wlFRSFh5I4wFLn6sEdfS6qkyi9
fGW1ISJZb37OMrqawLUIwg3cU7282If8faS5GYgmnB0Qzgjz+cFH6ogVYE7umkYiQW+r4gPfiyBY
iVlD+Q8CgW3I/VzBAOTPrQhlkM8ZlVjVEksVC1K0F1n9bWRJhwu5sIiuyF/GesEiKIx8ZyFpvc6m
/c9I2KXoN1knRr8J+8o6VlaQMDBLkB04Ux5bqlUWFtOnnVtXR5EMYhnCodj0Xj+cyb/yMqQzRelj
Mzyx7s5nz5UuvHNwCVU247gZanfhNGc/fDT2CigFuvbZ0yvKfDktwIZNhInnDpAITLoMUhatBdCt
lHgtp/wrAtc2f+bh8CMTfNZ94h2aqPl04fmdmo62CiVJf7ewpNvIqHjtO1xtfCYLJxEeb5mFd1bX
uLFB7Xhuhbsx79sPvKtC1HtXBuFLp+ybVGl0KFwKHhWc5DQARRTNUFdC/C2RzSxZTwxPfVzIIOVq
tBAv7w+ttBqmVz5PEK4wYtEtWcsBAp3tqJEqmjjZVQ+Jk1WbUSR+Hg8MTspr59cXwTX8EReztv5s
d9sHi2WjDMNZc3wJmaBjqMO9SqbKW6ZsYnBmRsJac/rTxuVrbvjWMwZluZwb55/ppn9a+KHA1yDU
9vwk66p6k/50FrH6o53gbhnqVKc+EmCZPsCNEETrjobDnh6nvHj1akp+ZAYeHfTFlYeCoZmTVXQy
Jt9lbN2M/Hluavp3OJgwrPIJD+KuK+cxgLcBWoDQKlntMTiHovgJZ/szQISITfuOoE3QOWG023hD
uWlrKoglk6kDXaqobaO/twB9nCYe+GVt9g/bG4E52RnBHs8PN9q8rPlSW5BWRrQfHKcj0lddy759
TdEW59EvDqrN/ygQUwsJrd20+uNodhcQfM2mC1qUXpNbAiQqACvkE6mydXfxDOrW7eNgmVeP7HjC
QZuioJcyo0a7t4pNG7bMVGTxM5fM2FqMCM2QxCv6B9Rq1MalNjNzOaM2Bo28GW39d/Bi7FKC0aSA
vR777pqxEybogc/Mb+V37MCMjoF20bt1SI2eL4aDtUYuKzMwY3o/jqzZVoIJCVKoj7uiu9qFKJET
E3WyIaBt/HxVTewayirXamK0AO6Ge8DkEEFMbcycyZ/INrdZN21tK97TRmiw4mCpln75KeIBxBAu
ioVJCqseJqibJX5zlETOUvG/MCG7PnEuREJlKAb5lbixIZt31MVxp2qTzbZUEy1EWfY0UMXz1Dz+
i1WNuJR2KG3By2DxEvKbtBfytOfkeP/7g//98t//QI873VAt8Q+Vz+FxmAw4tX1aL8Y04OSYBles
MN2uKArNAZaZDcN34nR/nCzN4LkOeOg03WIh9mxj6v/ahqU5aFM2qzTk2VoeAX0WDwhG26D4CmoG
gunYZ6PHoj/s3CI08dxiaFDDXyBx03JUMIaDEiG/k065Mkk9h4ahlm7cUYszFlxrYxfVVrHDhuFa
FmD27SjiHx3qb24gM5tYzNkqiahrdRoKbU3nlqRd+ZwWUbTliqgWNu2vWn0ZnCYXCe7QZQv0eU21
dr+symZ6Qq7sD8BUT1llmk9+3WzhBLynMQhumrQAxEzGM2E1SVtHJ3ed1s1rJUxgfwHbZMWJSEs7
fk6RpaHjEEVtyPE3w/za+vJczZQZmNr+HCJO7EOVLDFciIMM7atUvLoBrLyVpmanjALgPhyhCaXW
HVZf1qYNQ/DwOIXByU2Dv7j5CexUNNDnTXkR7k8GEGMjK2bVzKyPtFaXtJtZHOhseiWKLj6mlfpW
jMK4nl60pW9D4/d0QxUEoqrkhwnLqk+Kd2yq99Hk0A62LD60NqQkTVii5iaXjv4lGtWX1HpduWIj
wxZtHCuFRuQXLjS+E768O+n757ga6SulT7s2/E8rvXuh/Uxk4p+yUVhDNa8JatG6lcmrcU20Cwgh
1uDSeksvhlJfB8hqgIfwyfn2V/boE2e75Lhlt+u5nr4YQaDIOL9GWbxqAecDgJpi4sJkYKRGt0/3
g4yflAvV28d6KP1aQ6BI3snmcs6mJaMOyhfshLdJ2rtkmInfkWyQXlGs05/Y7jYSfLQX1gAtm2Tr
0fzCCoCsEHAsQD9phXlzvapcVw5IaB0Pu8wIX/Pc/k155/Bvy2/3QfxtKGn9rwDblbCtGguAh3tK
HS6ulVRPWRr8kfP8V7cssnVVPNyFw6YsgbE2+ZitMYZRA46vFMrWadiO+fTb+DTNu6MARp5hjpny
HN/PDzdFoD9NpffELfYWBUf5MFqb6vFX8vE9I/Tck95i9m8xJ3Iwk29z7lc0YNYUTv+ruS0wYUEP
cPlupqLLkUkifMsWxyuzs3n7dBbssgn7q6XkKQkb9Tpxiq0cMrCc/7qtBp4TSqGBxLsf1YRFKKoQ
DI0KomE5iedcIdXD7Ht3FQVniuXKOiTmQANPVxm3ZEo/S4hsv5MuaTnAKBSrbHqGdw8gHDn/WQym
v0/sAlWiMxNMNNifccCBfIti62T2lNSgxFyMsgTa33ovYT8XH74BpcNiU1zHTUkXcZ7pU0ANLrqx
171JD9ecnhmFifZtklG4mWzX2wsv7y6C8uIlroXqp4c+KdWPZ+flMleYISJWmEJQC2rkrXHsZeEz
53fowPZpP5d6PDNLPRIOC3/02BBRasuPVOR6zdvbnvAyO6cAl00zSBw2ABuPbsghNGLC68aT/eMN
nFZNJ0+vUX5I/eyhtGDBaaX/4nuMqIdhD4av+dF9+CNn13mLtYFU0kTu3pZ+d6kHPiy7EtUPt05p
jh8MJF60zxGPpkEBZxi4TmYq7jECYLrt6OhSTrHcOLJLYFE51D+OJal1jP5Uim/tTsE5Nx+tXmn3
NLZGsWsmpigOgLO7AfFp0cVd98z0xV2PPhyDHFjmQZtLxf2tpjP9abCrbtfPIE0MxgdfPswbCFrp
XenI2xU28qZhzceuSWt40XjhUrhqkcesD67DSO0bt5BJ8bUldD5GdaoPTZ3shJm9GO20C8MON2MN
to5ahmR+4kRH65yTHizqvkvZDls8QcZa9s25qJEAkIPILDV6NzbqqcEXOYSJ/7hdAibquOsX4OAh
121aGqHavuNkmtcXC73tDO9FUXXZDGsrS3heE+sNa/knVb7JUYAGDiItDwZVSnTzQPBQ+q0V6TaF
V3LKFdH/abBxJJbb0W1GeHbVzrTtQ059iD+Fb+PkgNH1+uDsazKKZmB9lwKoKmPvt26G5R/OA/NI
m4D/mOrH+XTGhscp8hTMQJ21DL7KRucPZ9S2wAr3XMOYKbS3703nQtH6r4gsWhaqP/O870X91fXy
oEbsBB2mmZxKRhD5NsRGlJ6ADjhHxHzXgbwC0oWBjK4Pl4a7ZYeSuma3HFAMcUcKT4PtHe07ImqA
r6wdvPSIE/XR1xGJFcZ7xExQk3Fb+Jf/fvFb5VJezvS8K6ujbGT9MkN/nmW+9pN+wFPKLG2W1hab
4XQA/brIa4UOGgXrPBnrJ0iSQy7NXeOkT2XPMNnoFNtQQWRhmv/kloiPRPgphFMQ24rR+dCRa51o
t98gTkM/S7ANppRrRlYjAHdUnykq9sAnvyKFwV6syRFMHdxvt9pIhpArWYGlUG38M7WfQVg3a8F4
cvnqtl3Nmdy4dZEQcFku9ghdys2cR8njIrYcY98nw7s5Q7zOswKIXp046ybxJliQQ3MuXQKTqfYI
FWHr4sq5ohgdmGlhhwC6AGEPA16NklDUBu9As7KtVVJiWogLapBmosICu0YRafCejF26xl/kHEi3
8Sj0AdiqqfILOjs5PJhwddl7S1mJeTUYT57t/YBzmYgiMgQzmfKu+hBKc13Dr8Y29hZMHcWfFSN5
4cwIO7YesKPhUY9nCDPEylgtxzV9IFdF7G7ts+tnBshgEdrNnjDszhfqHQvYhydoaI/TBrMcQ7Tu
Fg3EGiPXxSTsKQY0Ek6+rP9j05WEiwyWNjwqJdeAbmL4Pc4stYKV7jkZCwDx4fAc5/KtG9Sm15j3
mshktBdBabC7g+3qZ6uI2gNNPXX7cI8Ep9of++1bjykENrPDTwDLR6bf4Cbc08oPT11DmWE55wGE
xIgsF4Gdx6ygVFwxEN+5Z+CWY3rcbq2OY1zYwpUUVAtZrj3zX8CEyh+jCZ0TqK0jrFN+0LRm7FUx
7hLXx51l5zM3OhJWMcrRQVoYNEgWrijFzeFgg2kdSJJ05hls5GWAhdI1zbibYxygaKdLEQ7WQbfZ
bxxh6izGalgPHOYok++wD0KbdRjunf//F2vU4UZJJJTGYG0YnXAG6R5Gzy6w3epB93PF/J22Ro03
cajWMgMuPw/XVlGVk40AWhgmjcr7Vz5sgHmBFaOugF41JrGZsjPb5aA9KnvTHMkBotlQ4LCUw2eI
JrQcAo5sXuay6qvwiGcR9Gnk7GHhC66v/OxTBn32yD9b6NKnxq8HeDcznC8TAkLZD/CeZt33asK9
kL6YqWJkaHrjQkQENhyo3WHKIwbEd2elf12R76n3yF6LJCZ+4serpmyXMhBnxYbOjJ33IMSs2tR9
vKUay4BwCAyMJsJ019caiwLKakOvzeSU1GKmDgyw4JoiyW1UMMFwqRbKRXI3y9Y+muFt8E249rPF
R9pz2KtfH2KARrifZtPZOHlJVDYu7zWnHcje+E1mnLyx233KMHJXQU3ideqLNVbNCJs0KEiz6JCS
7uk8OwfFnM0LeEY1Q/7zOIR7MkjtYuIgsuraCckKI2CSUGbgSAxWg6hpB64fnitsVUaLHWQe8r1M
PP9kePCigurHjOOABs8pxJjfXDjGQAPqPHju/g0iC0kkXO9JjHvOKIozJ3d6J7uXtPfPcaA4FGbh
jdQDgJupvnlAzJ+T+BcExzI2gRyBrwvO6Gl/Kyexr0onJ1mljCgEhUdjZJ6CCKHajo0KkNtvTX3k
sh8aGGycUbvRpn2qwTfblOpDAX9fVMEnGMQcU1hB/0aYvToVbRrcWzU2GQGRhk3IGJv1TJHDwim4
5ioupFGcBFxf1FI6D9QkMhk6lNpTg/LuxsM9cxBPauw5htMsmtExDlWCSkOeK3SuymvfGSX95LFM
djbSD6aRao38jvCpwRQK0m8QHTkcZMxVxCWP2mMcA9IaAkkEMqHfoSRqmBIuW1Krp1FDayy38L/s
UdyTrK+ZQnDRGrCUV1b1DkYPt49njcvKDiRvx/g8ujn+k4iZzBj49uPMtxt7brhC0iJNwHdhpNCl
I6zhFCzSv1aNAp+AvzNSmNJp4+yDjNrlR7G9fHTZ93YYr1KLAEYjm62TYlyPsIOP8Su7gr2qcvEV
4Ab0av/mFAllV6n1MgQxhJ9EwpLJXrN6bFaGVe0ru54X39VUHbUZFruRiyv29m0favRzx31yGvYD
jJ4MvdwAR0lCir4M/7BT4WR063+jRbypGb2U8m4eWqiGHOe2GLuuXHNvXmLTlFtXSxQhJuXFeYzA
oZp2ChEQTlvvK7XVIrAX7xKLJA6JXw7C69l5IYuA+wmlnyLszuUayjEKBC2AIi4/Su9UgulJMjXG
qVmFG8vHVMUw+xY2zs0bkv7V7mFMPTSo8R/PqQmJnpkoRhzJBNrhZlVCm3Xbmz87I2TtxwIQ1fh/
Bv0UCfVXjGig48hqqez6WBbYW5XFV2TZyUvdyH+CAfwSrhXHrZxNAQgX3eiCF6zGVF8Xdzn4rBqy
pPuLBAcmNUssnAnnbd47w5KTarkArqQqmtNwwrlNS+9xUvmbmRZplDP7YkgkBVoDOOf3Pz1LCvyv
oF1NM+mDwSieIjfxWAW9q1NQIdVFYLE8NW+ahJSy6ZcN3eg4Nihwo9UR075fDRfDrdjakuKWykdj
75SRup0jePTzPhFkNXQanDm4YOEucKxEr0bYNlh8CzpyGd8v2hxs/gygS0tSqznAPmGkybIhvOyH
jGpKdUG7StfhYyhjpevGSgVlCewTOZ8Qfe2Bu4gnbPBsAUuPk94CYzZFm/ips4f0lvA3RrF7m+qm
BVgc0YDyCIsmDg7oycZg4AG6C0fryUwxOPouTTzUdLC/gOW2ol06ROHKp0bBzcqDimiIwDjMFopu
vLD96CsMBzzZTX1oQnvt9oFYiM6nw9avwMjlT7pmjS0s7ufcCPeOYX6WWfCds8+tDI+6D9qr+seL
GQYmUn+tPryeNS1xzHXRWSvoGPcauOxmTIdd92aFaGaplR6IyN7/++5IlNOmmmQ46L38XhX6PLPP
EotGomoFHMB2Vcx8j7bZbsiUuBsD9Y9+InsjjOm7cE0MqLTroj2dAmASlNUbV/KEfGua1ZBY4sFz
OhICYOZ2PhPCZZMmZ1jj/bkdemtZzGe4iZiUoO21xcA4WGJKRHEiwZ69slryQbcNUnTr7B65A6PG
c2YpxgiaXNKyzumTMNT8HUpKDhgMf3HBgKzujS+VfgCyQijql0jk6FRGcWrnEiJqt0963hiM8jtu
Q1BPTTh7eWO9YgD4Y+I+m5ny6UmehxZPUuX0xyC/FBZo4jIkxwbRkguPZRzLftyOCAIL+r9qamQ5
89MYgjTALL3aKKQdK6cKZu7vYxCo48g/1WjrGTczGQBD0JY1WLvRkMdAoCbWcr5MjNJovUVlotvI
9g8JrjKpGMRa9p3fBrwBH3uTmM2eK+Z3vCpQ9ikYdeQ6UAx6NC6Upe0mKMCPphMXJ5iR3Ho7DTZR
VCGUEBNaVOKFdLxaDPY3ZeI7DLogqIfhlLs2UMxsgrmD4zu6Gl5JKjQJgWIaTBxm6j8q1VwnoLVT
JwGAj1dp6QFkO6sxZwWZzlc4EZz8UcDn2DZ2kbJ/pKSlgypUoGkxrUnooVbKw6QL6l1i+ayC9kb2
79I2uMNESeFsb9RM2uPx+Pj8fc+hLRy7mCyqZ2vsnoZuutfF9JTWGpxaWB26JMkBCYbEpOw32uhW
2M/e6Ov6dSp66DD8bpq+2s42tfYS3sqSdKwMvLMI+I26E0TDkYtGBpPLwGwwsFNj1nCp3jXgT6l+
2CEYELII/G+uosthpk+g8tec0W7AkW+9YBmdAmzuADulGx9l9ahHKi17ocMUggF1PB066YI0DZoj
qzwgkQXSiXVK6ZHRVAxwGDd+ca272xZeaAj8J/Y3EC8to2mXojXVKuX09MgnPcEIgmW7wwOGyUg4
a8mkWAz+LcTVDNsNMxAv1F6q+Skrs1czgEzYC0YDihjZ5lHxEf9EPOiWgOMqAvNqy8nFPouUGOlh
JQuqUCx2G2HavNNusI94W/ET+xSPtoxFqC2gqVZG98Ttt4ljw3HmyVr7gbnTiGzMwDXXE0x2hMun
woVMH1fnPrGegtwAg/ybd5b3fz8AR9nPcegtNHecbWBjbYj6ce9FvD9xau9EAXGFtYuCQp9RSnrB
wE8UM4j3aLhEW+g7JxlDo5+gfbpJrMvQE9Txu5ChpSYtSo2Rd1dRfzchkR7mtuJHW1d0g8RPAUOs
RdCTbmMb3Nqykrte6XmLyV/DV1/OARmQiXoRnILFweN4sK3oD5nUeBAFRxKmzgn/UoDLDW4u414u
9ZYS/BTB+piZfNFVSuFYnl1VSpskIYMtDHF6wsHZdf0wYCzAsD61xTcdSXftsq5mLcmhwcuX3fBA
z7TqCfcDxHWRfRLJ/zPIMthXaKtmHvyB9//CZust24dsJHhCUBM+Mh8BOHHtT9OWV6DV4CdR7kNx
H1qPNaEZnwOAsMvZow/JUcFBktUgfMaNwmpx7U+QECANpYKnpQmpjdeviDXhJqvmu+qmYpclbJs+
+yyTTyiXrfltkFRbaN3940DyzaUOHWw8pCV1EdG4RbVeZ17KlkqAd91Sj7PrQBwv7XZqd/MgGDVU
I/hEw4+eJU6jOsVISQNQxo3xFBn/gCsGeDlxWxoeKNLU4uhWefZ+VlRVzODsyf+MzDv87jh01lbM
iTjFtX+QvCboFUsagpyz25hQO5gS99owWYKDXZ2Ou6lwcMF6wbdDq9HCtad/U+p9B0XzlT86Ghvr
UWSZssKjvC2NZFynHKgtSKIB4u2iftQ89OOfNpDAZkE7LEaHpJSjcUzbI03ECX+64xkOj6pkl29n
pBqK/67jTFQW0ygjJlwxVfrqVdG7MxE2jjhoR/VnSeMXxyKSlf5Y7METX2DVv42d3Eacchgwdlfo
C0srp3lIi+7OzsvlG9x/QLt74L9Sz/RXa8DnCaYEaexqkZwwif7x2Py14pswjPw99aZ7W9OTno7f
Xre0JlpCBl51sj6/ijMhCuGzz72cHuaGepzuODr1gbHhC87EXV9CbA/5SfiaHy6yLSBRhrdna9pG
Dp9m0FMl5m2zR9us16WfED0/CHO+tlyhuRVvZBD9dDyEUfLYnRFnxLqp+H5lFb55DptnHDobt+Hd
c78zr7tndXg2rHLn8o4uEMiO2kkJy5gGvb7Bt4/DHzMzRhn4l8gHyU+aTpfZYLuKmFya45VWvIqL
GSM9AMeYLZZNWN5kl//OnrlucgNeaTPTysigyss3oSIh6hTjaTLrLSe6V4+WJJETk0UqWUSNW65o
TFvbLWnmaWZ940JZE2Gi1IBMlwN2l/sa7TMmUOFmE+Jz9W21I1u9tgyNtDgU+9lzMW4F7r7rjXMI
kQgjxc73FB8ZCuNjEfazv7oCpwUjmFkjLYbgQthZVMxjRZ4daByYQpg8/q8HRGaqqPBzinnpY6wp
HcSHoP1iSnOSFEUzBrt2XGEzC5U5zfRCyvbehNQ8t7P3ZEBOX0+m/8fPilUjWNUZZMagTMlvu4H+
rjZ0vwIDOrqeecbhsnRy2iarexfS7mTMjA14W1vOxKSLI2Yq+mC3vB4IUqvSNgxIFx0DA4o6HV8y
+qRgcVScZhrMmuBSD/Jr8s2v4RaSwWNxkCuetYPjRD/RUNJGDpE78s/Qr0HalARnpP7CLkO4hSOf
8MyQmzMc2rnBSFRV1NSZJyopLimjpTpybjhwr5ACqNQ2Pcr56i2Wp01hu+/w1p7z2uOaQYTEkfw9
9pQ+U64CkfZRG9Ba96l90N3Nea2aLzXxevRo7Uuvb3/a8bmKvN8eHMCGBsuD4pK8bPL5Y2KJXj4O
eI2VvY90/mZGcY8dnvc4W1c5dhiXtbwI2OyGrtxDwDzkefjtNaiiBjQb5z6SlW4dyssIiYTF0qfU
CrvwwyljfJuKCaGG9OTlEdWKbvUMJfgxDGPXCnOCw8F57o3t1JrBgadLxO3Rj/ojw1tC2yFhmtFa
DUV6E6Z6Iz2zfGwLXp8+z7n6alXoIgk6qzD3v9kPa2ibi5l9hkXrt8j9Ow2oGG1qezsCMm9RVgfU
srgfTiI1/liBU6zDOvkbOCgzvtNz9q8PUOtXWTJ/qDltoJEHasmSvhuz4GbPxba27HXVhSQdwuBF
tcl7ZBUfNT1YGN3pSWyKf7ED9amccZsymyeujVOGBWmnK/3pKAouJKehugIvOFZYFYNBc1FmZHus
zeliYG8lZ3GrLRbd4bHpq3m6xSwLYkpQvcLT0GkYPl13xbhwiLMRgcLMz62+gVqBcg6loqYZiZvx
2W6iAlD7eA07ccMgHEK1K251uSFcj295KreTrkg6BeeoD3dZ6cfLNKl3uWv0K2Rv9vT5o6XOjfj7
va4MaNAhjQvmcNFZ+Ty0hLLyp8KG5OXRwmKK/gJz/6vJIAu4fEJGHdx8p9zJrr1bcXyFQEqhNbtF
k74NE84LOan3wnJ/0+HHt6Kn0eeq6WQ/NG4G8HR5ZAKDcPkI+w9/ITdv9hMaLbwcGSVbmpwCs8D8
10mTXpgYeEIQkzv07Vs3EI4ZhUtctg3P1O8CNCJRa2TjZQq9l2oobQwrm7nx2bNH9e679C3Hvrls
agfMucdC58I4NuzgBXvdq6MRZaN2OGIuwBpT2reZlBnJ5WzDQ/Tfx2RUBfdxkw+sjDHos6zBvHZv
hKZ/HZPNweAc3QX9S1GWtBvlT1aa/4sbVLQ37dOdnPfGoh7Ga/sPF504xPFwtfV7QWWlADC/gJ5z
CYM/7sSGbqoEsdsntV7tPMrQOIwpBx8udjUE5OVjVXOp30UHeLxEsoifptFreYTWecw6bNE5xyge
IgK0O0oSjW37UENaleX7EpHFlJfKJEBYdJumqVD7bf/Dso1DmYwrX/Dh9zORztRmqQUKck2tSBD5
Kz6yWG81UT78/EvIYHyd2uMeVe/bgLE2P/NComB3yVak3Y8k9oOnVndrngLqo5icI1TLksT3hjmc
Qq82zoYcL2OKNQoK9DLL6Wdy7exVx8UhrwlpDDSMaYW/JQjsd6PNN3YHRb/OsHZw4VQGWw1PYTyH
f5UYseZZ/HQD5p2zd+XxomcEDDJh86dS2tc84q2bKzSxKX9zWyojK5vS2+40JXob+QPLda++KpX+
HdzwLfD8Ww0AYSnfdcwrUubjYS7acIOXkbkbOW8Vc9QRcxBioTRobg9X8QgPqeP162q14WVdonkA
VZhzxtoeqyejOyBKHcerbeMlrw3X4AF7z8O2yAwdL6BVmRvP4kukffCLPgjAFRTg5sJ7daz5mivv
PQneixI/pNTWvYOwsU17cUg6dbG8Ega6WW4oBTuHlstYhC4dp9Rsg48GHs96Qth/qZPkbyvDJ4Ov
vez5gFoOQAWntmWs8Du2FdtCA0az5dYI5vNo9dHjpDpyAroWjNDPqcMnbfTqeUILCNF+29H5rkwq
4sYUrytqrU06e+Hb5ABxLVnUzmcAu1wmlpOLPdaFfU/ujvlFi2/awHhv2XvNQhZFXDCIHdDaB6BK
j7+OYZy6wviu6vQ50/avJvbu1tkRM3CKS5EDbE2K3MDWEcGEiVOdbKUVvDOTKVeF/bhihLo9802e
084MMNRG52Vati/2wGJspj2m5Ib9VbkNpq7pYrdMr1Ny8OibfITKbJ+kb7wGnJbs1CsxEXQb0yQK
bdGA2WgoVBD6uhV3w/dyFnKRDdTtFhIDj9LOXgK7XOUJarSK8XEEkzqmHtYoRHaUmi7ZmCL+o11d
7i03u4aF/DdZg0VHX8xGn3Br5P+ChyczTkOV/7jxF0rLQxQZf/E1ALy+R9DenNa8Mg2/Dniop6rL
F5pSWKt/Y/bB3N3PslWqTBrQI3xwKe6XMEc3Hs+mXRA+5WOcpYl3oBZb/KQmF5Pw3uf5cHAQcARt
nWj7ew9uwKrruKZQ7ffrzkjCrtvupypdznyueWKebO7YC9RRCjuYVplD9uT9j6QzW45TyaLoFxGR
zPBaBUXNmmVZL4RkW8yQDMn09b24/dDu8O3oa0sqkpP77L122cRk2no3InB5tPpY4ATsfqysgG0p
P0st+UEr3JaZE6qn7A/W4GHx1Z2P1W5m3DoHq7Cc+6T/4PWo0S23yvhC8qkXJr2erGJ3I3XF7UCg
w8d9WhZvroPHQ0yUhm7FoDqpniDBoa5nW2eCK7GQD3tGlZhm6OaTNme8zpi7ePaWEgpBXKoPs9H4
+gDsJRODeQzlgD8a3a/gHYWq1pdYl7JpW7n/I2dxptx4G9jNq5XhZkrrI8naN/K9O1yw3sEBGjW7
8rUt+KGj3pu7grQj/R8cWGLTPWdsp7uhR6izXqfYRH932FDP8AiiVPoPmeOrSN8OD5Zs2NiNP/pQ
f9IdGBnLcCDQ/24PpYzquqH/qBzoIMkJqGts3pJmew95d6Nk8lFegAxUh2wD9J3T2XvRIhXlqn1c
2ulRoRJVqe7fS8t8tloDvWzMcA/E1cksnhL7W3iDTzqI6gQLSTfH4WnNuXWLr27naE+Tmf2zaxm2
HrfsbEv2FFIL0oGwAksyvXWZPSvDeCyG/jsriGUtuA+JB+FLpaXAzk32VjVIFHT4HV+Vie6MyNfn
w67CYHQBZkJIgDCEY5gpsSJExtn5RG1C/0zbOsrISb65Kn2TrvACG/CfVw0v2CYdlMI9Xn8uhdw/
UsmZ6m+GiYQmZq3Jv73EBmiRgMZnarRL56NJuITVvf8ltl5rkDuBr5uPjQaIUS6HQdgob7nBUamI
mhV5y0sR9Ocoqwg0D1QEvG9E6A29r081l5k0xh1dWDLCxHAb9A2aOPjvls46FuG4KKt3djJoCYNB
cbLqFPJ57oStRoekwrN5rF2KLPkUPRpjHJmN/5SQdwJAJFbaWvB20Rn5pKXeY2u52FO9kSW4GWO6
mA+pcumestvjMD/LYWXhwTcLQtEVNyf3EAKINEh6Md/RK9qY/rsnwJih9r+N9I4BPSBID8H1QaIp
JWAchq1LnOoX+u40di5d+zwVC43cMYCDtadbI1/gA2TmtWLQ2fH3IGUwsRCgkF23C3b0BqK1Zfvv
yNU8ALqbnPMk64IE0TeTr2vs6RwilgyXwn8zWsu75y4JUt7ROzOOxyA1p5cGGYcEb8GWCW2oEHyT
3K3dTBAJxt2Qv1hr9gXx+ALP4aZo+wjjeDhT2YjWPGOhGXgBiTEPs/4oJ9pX7OcJ7dAxze0SPZcn
zcVXiXjkmZu8UBJHiQdgaEighodBfnLVVbO0i1wZKim05NOVo1YY18xWL6MD3gCp+GKW9rnQ+jms
GAYABheEO0VyIs6YBrSEsg7v8+dpJDRULhMXgQ7/rMe7J8rxuU6teunsVD/Y41tLxuOx0KdfdLLS
DkNCx6jxva2orQkj0zN4SxThph8it3/WY78OF97W+5V79Q7eAyZqEvE7Ac1scnh/1E5NljXpaQPt
sh9Fi1PqLHNotjHAhbknCNVBv6L3sXCgq9B6+dBDZ9tNaQHbeyUA4I8Th/RAu+fCPjYvCHDHC5lw
rN2EbngBte2V9lXvCBYP+qLGlgj+tbWOv3XND0VK+KkYRIIOsr2BlLNPbPdxpryvZ4dDOmYANFSD
dKndwPbyUz7jI+4lgHliyM9rQp2ZodGEXG0b+KmhGIU5IuKuRIlfSZKIj2Yu+xglI/uXObQa63Hx
u6jGG/LuVCNDuwWCp4GBcjcX+t4kToeD0W4vREoOZsxWeP6rJ3Tqjmr+qDWcrzw1Ae4P75Lb6DFZ
Tge39OSha4eCdmU6OZuU2jWX/5Z1EWC+UqOP0bSuqD5fJV2qnonzijGHtsQu7H6tnrSjqVLdwUkA
52R/R22cTrbKfLxJJg45g/hw6+a/xjr5wZXyas8W9eQZO4qhmVuSPSREsVOpBvJxpfehYgtpdbb/
PIjBDAt5XejrPdbNqdpEz6ZI/vZ+tOUQbL3p9hXkjNvCYGwa673p+ao1R7yowfxa6uGjXmdrbw+J
TQo2+v8E7zQiJHvLXUXn+RbUy/fmV9/h9ygWxAHaQl90DP2MXzFB7i+S4dMJR9+6y/Xl70BrXIf0
EfcbQImjfQfdgfpalpRk9T9KrfrANbIYsX7qJ47ScUuS2dBgJpDN2WZ+5Q5Q0R28dsXbyK7iOE+C
GvXFes6ptEwtHSdpw1UXpux5lcN4NB3mcHoC3rTKvCm3Kflr1sPR4Yg8EDa7231aBvkCCwlWGON4
HDmua8G8Yvlf6BpTlqXSPbLLISOxn0ChCXrUeJRnLkbaeOssomuzSvAhJbYK6OVJg5kVXAjZklaw
RDFybDO0srj8T/NPp8p3ilio+6liN5DSIgegV7/d9UlKLA5TvnJrkz2knuFCafCXUy4fHu+Wnf7j
J0yl4Am+l4Xv3tgvkWNATWgTjubYSdwAgvG/ZM5fU5yI1MjTWpuixqcTSiCZ30a4/xIa72gE5Q/K
Cp4sHWMuVj8wGsWFYnud3EEPTh/tDwCiRWRDG8fpoHuYcTxPXQ2vRwImnMpfppmZeNIqBh+Rtuc5
fRIuM6Gs8LitozuEHTb3/ei6P62d/HHc7t2p8C/RPM9iaXrSSJPtKcY5dlPH5nKsT6owUYBEHBTx
jNpQyyH0V56YJ7kudSihddPc4t4YWQ95u7zl9FL6GgnlqenCeun4fp+9EYmzIB1AeNJDbaQFGxH3
y2P2kTI5GLYBYhcNTnUxqFx/eZ/HqaSBbg3bldUy5bQfLDghFOqXNEPsLBxcoH0HU4cVCiU/kv8b
seK70Xdkm1oPRLpaL0J+Fp4GtKulV7mqPO1aFj571IkgyNh/U4DQMiOSfx/tyoXuN6+7ZGnhuWk4
nvzut4uDVPMxpONgpwg+IfZEb6/lNNWbhpsRR0tCCL1YZpDixFPDXvEYGDlR/26gnqiUOBy83/ME
x8ahZNZkP0a7EPerJRubc8G5OGII2+s53VqmwUGBxJRSvhDSTcnferKR4TgTNs2mcKY3IDTdefL6
f/SIxgdzcj5k3Gu3dHDxAdLiZXQfKcXihbnV343GkfpmlkZFx1S9msGIUBfxXlhARWjY8EDmq76J
6AdhKUADEwPQelyEigwBGlHI9hOT0z02LYgBAxv+weLcFFsgdhJsz/C7TgqIr6N7n6yozSCva4q9
Wv8tc+YPExNHZC3GdUqOwpm/0wkBw6nrX/mUf3c4UoRYp+sAow3w11fuzLBA/f6cD/xr48k6JJOR
H9fY/hdz9d53cDRSzYp8S7C1JAav05GxJ/oIZscd5jsR4+K46ALjQqIPO9d8YJQfjgmheeq+4UqU
ZRkUBc+6tOcH1K4Jg1H5LURJROXN7+96LL40Ht8rKT9w3R6lNa632V7EeejFN0xMVhF5sYL/yLhc
YRmEkJBH1KjvnILJBtVYOBo908Rz2eeD0ITVQEGf/gLMbNs31qexB5zJbc4sUPfXin7D8i0ZAXnB
YtUPoOM/RQ+GSSWeFhgej9e2M+Je1O3WgsRCsTjvWIXPrJzoxmV/sTe5IdTaX6L4f3rrl8p7stvF
+iybniyL1Qz8rNd9TRtuxTF5yQQN3V4JNgceDSCVEddK46nIFs4DGeUNCNMA+aqs96Jjy75p4cC5
1/bZZDsXCftJMVQ7fEyEg3BEEIR6rLI5pXOdnps4uQnmGjhh/KR6zXxaaMvraiLmrdq2VFmt0yc+
8lXU3BSlEX8DwcvD3ldcqvDrsRrng6+MdzbeqH/ZIxZ0Mv+wpQeIRHsv4R1YugKrlLk0cGms4+Iy
l4wEafDvJN8mxck7Syv1cMJp6Nr0bTc4fbl+8XdthaSt3ukBUaT/QEskQaPFl7LVkCIH7icem405
2xZu42oDGd/RkKeG6jplwwckAVieRvqDIHL2oUSGo2CoopptV1mExTslTIZh6LVFTPona655wn2U
dAXLlAVvO4Gm4+zSt5u3L22Wv6UJJrPZQa3ivWcFXK8b8TS7Xv0gstnf1xeLese98qb3pUSMyexH
Yeo5qQmOJsSfYPTx0sGSPTZGowKZ4Br2Xetkj4Sa+QRiZN7KUYrurvuEFGqXL8eYcccwxKToWuSA
HIRTU3jI+ZC9hiIvA5ePwDxRmOv7KJSdP43HqSwp8cTnFipH/aQNEfqS1+7ecr0R87ji04dHmM4N
aB6rWX+6SZngYM9ElBkiIlzEJTsnMF9Y4zFrk2zPR1wfW3Y0efY8tnK+VFyEGvYF3OLOMeqk+e1N
rXXvZXeyEt85IN4lZBdw5ntFHqY6j5zMxz+WNn8zneufWuPst95nh5Jg3jTLBBOzeeZFlu1Mh6xh
Lus2NBfto8zbh5YLfVCO2XOWw+zFbhno289LYM6K2YIofW6OYz++jmYP7dSc6ihpdYoU6uXsJg7B
gTo9oU+73EY6hc0H8LG179AUditpE+7J3Cnr5G82aevRbrqgXVgPJCvvpKpRYRr7fuRoqRGm9sOQ
l+a+Nql/rsYEOwZoOhYDhQzdmA8FFsKZ12T+Y8pgqJf+bKeLxGZcz0DyWSjzPanT7nW2quJ5XBFk
MC/eJ5CpBHLA9Vte+aJ8c45seDdjcXRZnuByLtJonvSVhY/FRddPg1E3PfD9qj12Xbbu7CL7QOhN
I0IWCtItpD9DWXMgefB2zZq6QTnx81s9j0AGkRKLtGzVgxVonZnUTr2AS8nuG8lgtzCmsiOZgn7D
52GbtsNyalfobOt3mwC61CNu21loWrAPvD792xikHUT5VVr6U58L+J2iox/Z+JspLIvS9Jz9FkvX
h+cVHfdQdVl91WysQw2gPzVXt5g8OJCt8QVX9g5jR/vKSRaKxiXEkhnnDvJj0KW0cXSi5rPlMeWK
lqrXzsU546Yn64G+eLFZ84jybGR6nyRYxrt558tGsBEmRb1Q2avfy3w7AnPjbsKuiAq7GINxuLra
cBgxv0SUmb7VpJ12xsQXyD8lR+yCcQJ12xd5UA79cFe4vJayr7kFankIqhMv8Vvqi5Nl1HwbJOOs
PsyYuAudsngLc/74hXFvOBLtzjDS5hAm3Lk7iGJ5URizWX9QgZMONmVBlj3u5wE5yzIa/ALTuz+W
1gUHneFWQ1Svmzu16j4wupC07PDSignf1ObNybi9AoC8z2x7Dzlb472rFfpZqmLnoWBxXDCZIWNz
LnzkSn5xgzZ3uV26QZIisOXNuidH+l4jiMX1lJPqKo1Q3gcEjBN2ta7uipvuJU/b3MmPQXgPhnbL
+7U9mjgKyo7vmSAAeIbV/uESKkJLxH6ZYLElJMw4TWVytR+T5JhaDeQYIvBr/Bejk3nN9U/l5eNp
dJA4UvlvWrDs96KvH6zC+DuvqEk14jf9AqS7EjCbLT4Rc3kd5XSXo5si82dTRJjnySJBFqkUI0Mv
ZnBeZ2uAdt4p62/ctyepZiDSnkb7pUEQY8WcHQv2QQ0DpJtjlk4Xeq19+Qghi60fzqh95ymKPhYn
VCq2TsKvKVt2tvb3+tpkYIFNpOJy6Z8M151RuPyvYcPfsdvQB0XNRqd1QbrxttC+rvXUGHz0c3bU
0xoZym2jLRvDLbntCZwPDxLsKs1MT6MiK9+CUGQdNZcgcZKB5NW/hDRX3nnsat48w4InMM3vmm3k
gWpae48qwLt01ZfQs99SmosvGjl+LPYa+7ts8U5r+tG3tTrqTeGhsc9P0N/9KKMsRrTde5bWXpSV
A6mcyTxkuThWOim5lUmPPWJ+7YGn71pqVvalMbdhqVzgzCp96GKtPSaZdPgfV+CrLkSLDtdxUxnL
hR6Nw1x0P+7Iq1Z2Luxo6ERsdkKrA7MAbQMavuiBFLBVI3+xETrXv6gV8alTtJZ7S1sH6I8Ei7LK
OuAFUDROME+t49WuVpqddR8pRyreuKPBOi0vgsEvXpe6eDBd0Z6ACW0+HN60lRzEUYFa2lXU3Q7l
BfaOfQMuvhvr3Dqxoo17iAjE2JI9Fex3WuOBhOoywOME4m54ga6PjUZMr+Y63nHrcQQ27cVzIV7g
lbMCVb1BMhah1DD6oF7QWlXpeNnTlFIpz/d2rhEbtyV+slx8fZpigpmHP+NI93euyp///gNW6+yy
6sfarG6FRfxoanhwvMo88GrGP+rEMGFav97HZf2VTqgCMG8cnViJlzjtm73Jc1tRXOsOcHD6lItz
K8hMVszYPR27B9HfKijj6HdgmclpfTBhQP9inK9S94+bGxeLgnrSQ+sjLmd0m7J78nubu6FctANu
grBN18eWCnHeGCPzt4PZVHSfsOiHU5PZPzxv7l4M+bRvR4of6/m71WpiaMbzWlQwHzLe2im2BZLc
ZuAsNq0P8+KFjAoe+iNjMaEPPNgeJmRZjFfNIRVG4pp5gAZbw+TIw71j7HESDJr418xGgtmi+RNv
+nTjOhkSgO3fDaCbjCoIKQ1utb3jlOwlK5CWJrdbVVt4TVeMxkVrLijQphexisQqDkQBlY4LRoNX
s+CID/NyfjSqdGYIox+lrxZ775cFkcYJbKgsmpAw/lvRw/LYluGJG38SbjkkDamsGR9R64IwEHNF
nGT2SIrHoPBYeG2+ji7wVloUZmt8yqr0oWCkYVV8LNzsV4bZHcMD9l7fL5ZDdRoHhsdK3o0U6Tee
+JoxZoM5j4kp+A5Kdzg4aAbGBBwsL9m06Kq/5br/PaCQ8fgSN5YOHjiVj4/+yCukHvmXi1Q1x95l
fa30yPAgvSKbANzHfe2PrKcKv5m5YedPkwc93Fl5ICbbrs7//VJZycVlkR6ZXUtgZlSHNHEOijqn
YFVsYLApUlzAcWnb/p9+KEcmIdZEhhY/5IuoIx8gI5o8i9lJvEJ/2GUdd2BOUy91xgPPaI3NC6D0
NPc/VJf86GZ5w6gVn6Vn3o1CRATA+0DYjdznOgl7wHYVt9iFVAYyRkBWh+yb5gyB2elRX5enIR/U
pVIanqIBkbIlp9sBr6TUwgO1VV/6Xm+wpYk/NanwY8XrZ7un4JuxxZ3Zt6LzY4saunmwpAkl0u5C
V4kqn9wKxoQqGzR5Of9te3KbomaX4TAX7e1kSg+jXj5WLG7IPAJlabigVWaJAAlo3XVwWHgzVhBo
SBy/2m/8roHjalmAF/ShMd3ikEF4enSrNJoY+javAwtsSZoS/NwVR7O5Kyf7yWau59rQ7Oj+YJOD
6nVIfg/zyj2qS351Ji3rqz1EhWdPVK9pYdMmsM82ZrXjNeHsOnhpklfdMxHLGnq1vH4SjzGq277R
5paVKiiGCuZSTAs5iDSWr0ZLHqPgneMa1Ei7DZ9Q1CdMwVE7Ujl9LvkMvdqGdoZvszfn4ZqkLR21
LRgsr0+yUObOArwnH69sDZ5S2EKkgGj0MFyfouTluHC3FhzGhiZk0GnxocEQGRjxYhFPmPdlynJ8
dPuFpkxd4DZT3j43jIbN9UjZukWufnRAWCtyRBzsGyKLEisCs9neX91frN5waJiQTosNPs0h2HPP
ATMKa40DbfvcEeLS4FQRbmS9R5FTWOlUFMRsvHZ4rGoyI9WfAWVOK8cXsKgV1HaanNbWORlKin3O
VoB4DL51Y83vrRHYDi4tFGKyyyJMJMQ54XTi3DvtwddyeZq4Xqe54T7ay8i9swEMJO2n1MUoib0p
ya13PWu1b9FbVxdAJf+KjWAyEIuR/aIDVHVPyqp+utgj51k8EGLIjoNDhcgGCDTZzF/MNdZhq7fc
UFp1cRv5F0yNRtCWBGqRGH9Qv+wg61w9YPVTXQbh4HSS9Hdr21wmwDbzx5F8g7p2W3X5ZUuH9YU/
a1+d0j7lBGRhcVkwtZ54T9YyxBq3Z382/RE2OQJtnu4ZUxRe9CqkwXR8Trw/We2UQRV36TExBrLh
mIGgRTTN0/qFsSbkuSIhsi3OJmEZuMkM3Cekjbkvo/06q3P1oZ9q9JW+OGptX71BTCzr8bulrW3z
wPk22zveI/rKxCw8nLaJz1hDXUNznXvIf+OwXPx1OhhW3J8KXU+vevssZ9GS8miOZoXZTVpQx1D1
+xtylkL2FVrQ+HZ5cnWXoJCzpy+Isrsm4cz3ICnbyo2SbAMyehDDLE1aKLgrx71Ib9XIIKaBNzIc
Z0UO649e3qlzJXR5E7nln6vFCJNClQ/EuuowY+2Z29Xm52HfFTfZe+2a6r7OLaoSTwt3Hp/UATAe
dOgnhUwWNbwyosbk0oHKCde7GgmtD/J1LtTfXmbFuR6nPgKEz1zU1z9QANh8sViKk0m/uei8sCTY
pHY+U3Rv6lgDoO+zM+HSgW6nfqz4IRF6/o84IXT4J4vEeG7K59Jp3AcxYohbOVUkPudELjwSvX80
V+Ku21LfKBZ4EHCx6PKcdllpu6/4SSqklxkCUTqumDXEXZbEcDrboagw3UJt9fi2SRJMOdvavuZ6
VDswvjWfzDHYj6xCX2XAfJhkUnzi7X3BmpKc8gEqhufpG47BsZD0FEuMDunfwpGQl6W8gDlEtAZb
Oz+0nfHVpTwTMDOnvbA3eyXJ7108ivcZJORJ9VVG/ljkJ96+1C35KJ4ADSYuyWhWRU1CiYDDW6Oc
Oop1TCBV44izbqwFTD3WSGhFTMtJE8QmNB43th5JapSRhc65OSKrqGv+eZkDknJa6Y1aSQWW4lSW
s3qparHz4iENZCOH18KZnV1s2UsAYZnPsUlvag6o/OYbmIslGvNBa1wwk9KUJ1CYflCLbsazn7nQ
HGPvLbEyiCCe2mx27FI9c0g+oBod2k6/pRZpJ0cDWNKm5UlPM5THCaPJMGX921AOLKLgj6LT8FtT
n6qQxSjthXLs36iQIFROSHYEhX7IAZq/Ebeaw8bjR/vfbwW1UtxUSyf677ck58iexG/pWlCxGAsb
HuvBWPnbqBh3loZzUdbufjYYthxE16dMz+/9yqW7dYbisq6dcUhcYzmtOpfl0pMK+3kCm0ZM1Rcx
/mjtVPGDwY7gmh365Mo/05mQntsO68GbtsmNqSMwF7N94VErIfNVOIlnAmHUTuEWzd3+S/TeMTPM
sw16591bdASzmXiAxzcl0HDuPwMwvlenFKrPy6RizC8am9+kzn7lwyLvitmA24nIfpn9YayKESIy
IIqN6BRPfXfYrtbnYeImZVe4mLBpplet7WkqLTFH1qU5nuX2CzEtbxevWKWXlcyVJuj2hDA8Rp7q
GvTTio1A6az3/35p8hbDSWXAPfHZSuDB/1cgFFIR8NL3lnr87xeV5GMA+IoKeAoPecf72n6RiTzh
/QkxV8X0Vhop8xR8NH8dnla//ZGxQbMEzQ1GKewLMpfwIJ4kyYCPSkKqsuFrQMBzTm5VH1L0fZpn
slMOARGN3yyuoknulaqsc+e0x9Ysl/N/v6BYvcQTX4xBsgjHfFMS+8uWkNMQsmHDJIX55aZMMkml
5rxzpLJzKksNRw+n5OBXydGvGUP0sTdAOMpbAjguqkmrR2AtX2upzw8EW5l9bGI8uPFZ3HGtJrpn
tZHqks3Q0AznPOd7JVfzaDY2tNOqOI1ecmevMz0RZH3rdTYSc8HKX2UPqIkPLcfseeRqkQ3JbbW7
lxWm+oOcy1te5dPB9dF3Bl/zz7NjsKRO+mdDpMsbsE7CpMw24NKaO5kQ7E2xtZ78lamREbGhnygU
BcOXiRuBoX1n2BMhfbOjEnXM5ENvOi+6Np4dmiwSSqexGSd4NaZZrNeSzxMjmJ+cyK38yriG7/PJ
liFvJO957WDL9n8IcDu4g7df2ikqF3yKynHuLAjzV6ufj9x9C/aL2PwsK07Ps8urnyMYep2VXYYs
eceHN73wkFF2XTxrSpdHwob6g1/6L0SGFS/TjQzKAAv7tWaOqV+FA3NIS8ufoSSGmRBM2fGaF4E2
+N98DJC66oZ2kgFAVDu9WII2j9wojbOJMmabibr3CYOvORn2QfON6lr0Lb4OW7HdWcco7aRFmDiz
9tQdaqD0/COJi09a4+LjbAzPauztoyH0a1MV03MRt+YtSZd7QnfeXsebE1jVNBE7Xxe6JHL0Pwd8
Bg2zfqctJ6u29Rez6SIHPF0NM/hc1fGrqAdxAdVwaheSJApzeQQd5SpgsQUQK/5qvv+wGPwgFxs2
Vd3GuK0WMwQVVV20EXBlS0IkwiJQCUB/VjLc3FrnvUGGW9MXCMqaeDJ0tqxzT5Ucf8h3XsblRU+7
lCMzHkMf7lmYtCb4Zq2zb3OJr2KQgi8eHEqup3ePdb+N++SSDSyiUJn+mR53RcLq7b6Zhg9VG1+j
sWhHA+wYAgsEzYK8MUVaqTRfV3DFJzeVm65eTEcdFPCuj0khQXePUB/ICBBIc9rJxUGDdXVaM1bq
JV9mI51f1kLcVYHy7XkbnqVjvA14tpF/0AOcmu1HI7mSN7kDWroBNEgXGHe2ubyk9dztZxKRzyCp
jktXmVs4EfurpqEj5rOA+sUG3BswNXTrwxBzNyawoIc+jScAIRg1UKnifWuYQZxyvvpV+kqApGIU
0ZLfUzBRK7T3TfPUETSNXKfgsLbKgZoU7T4mwjxMif9ZQ84LO6BlOUm4V2qRbm55bqZEu2XOBNdm
7sqjr7itw99ibz8c2XVf4gHxvKIow+RECZrBOLn//dSpAtmMciTmR9Baff9qZ213Lhridv1mVE8z
WM1ZgyjmDfXmW69MqGyoGDFjIykykm71FnhO9d94t18KLXVPne8hQs4TK8WG+btOUfV5Woo20R4d
71QZnrZXBoZa7h5lmKX2TFUgmmdWP2jmzNZ6Ka8J2M4QLken1QWb9MLZgVkPMmu1KGIziu2bdOso
/uVpqljJeit5G+ecudgxyo5rvDVqLtFvbkZKrfKigNSYsR7NWunRRkSU2E/UQyexCzKSfIp4JKHU
JE4IivPDsH3vUFQYk+ns8kV77VMgXXabAD3ST0sGa7jGPtaN83hsJ/m0WIZzNuHjW23msjL0Pwah
w5ExKTWWm+JT1+WLmdXPo7ue15EY6KLIGPR6AK6xO+UbTqk6kqDpQxOQKoZe/3FDGj32hueyCXKB
opoxkVKTwqM45WOyqA9oH4nmklB0/hBaIp21fIuxMI7WNOzGyfSpKABoIyTuSyMZ8WDz2iJa/k4P
AxyHJqHnyW65RwE1kwkLVqfTjt1s0M5Y2dGirzh8pEma2fO+igWenadjkoqfTC66uBv1kB64y0oa
Kh8JOmwhxygd/c//51QW/6hZXkixxxS0GWtcrX2sm3Q9iqw/6ZSq7/IKJLblg0jTNYZm8buyPkbv
H8sxBg+dHHnFbZcwcK3T7a3p0/P4vcRDeePcxovdJx99X853N/F/chtXPLMGRk0N+LTZL8230cbw
Gtj+Y/662zXLyXb1fsWJ/8h7m+25pq2BqXi8O+F+U3JFbqyYw0nKM2tzjgibllL2p16DVSiZIJ2T
ltnhGDB5cd5UK87crQidceMNhiI+EivfElGgNevEHrlSj/SrgzgxTV0cEkLhAPTSR8Tngzt4qL2K
UlMoIi/bLBbPHMDFxBRsGNl5kky8c9yfaXQg3liI+NGrjBe4uYzEWvHUVND1vFpZVxaCGiNQ9zfP
Ri10OvMzto0nLaeqhiMWm0bx5i/xYdXPkz9wXnXNfNaokZ871ldGav1raagKpvlcbP5hg660yIOU
c+jAQQuVvTlQXzjS6i8bDMxeYgILmcT3+MV+m8VCGi2PvWjVCFGkffXBVKP/qOKaMRP937hu2f2P
YUMdyTmtIsnqM0xK6EaAmvRgJYq0T1jBlr7+iJrTB1VjUSpmZZ+OS2OP9NrnPM23YB3VVBI29E50
9hwNeLEmlclL3gK4sDA6pHkDIcZv2Rd0I2hjiPxYp2RzKPpT03LXS/X2OKyEwLSZR2idirei3QLx
wyfTbtSvNY7+Dqou9z7yffbBtNoX22hGDKoJeYhEHXMbuUIZ7few4MpnxxTkSpCVBBEOQmS6lUKf
3yyfzJj81Xk5RT0Ydc7mGXLkF6crQ96y/m3LGhQM93mk+PExNvk44+AbVz5JXr4fqAWDr9idM2fh
zTEUr60Os6+kqiGl4WTsfmTZIjcmhMQcrYRGY08fuIvMm48JXmv/gJiuOShwwWYoQBO5xStlWk+r
HE8otTB2BsTYTtf+GWnYi5/KWo8tA/FM2nRvmd7XVusJaYtVRdq17Jy0madlwzbp86MjWLURnUwJ
DspfPFHb8I5mBaS4OsWDDTne7t3Qr6O1yUrKVi0ujHqHpD00+zjr3uzMoKQ7Ia+LTH0inID06NKp
Wg4GycyRkSjXsjWUW1GmzKjs5X6HjsP3ytYMVgq+c08qHL1zN3F1XN57cnGoM3MEdYLL8uqcKkgw
U0NzOT4MHimdhzanRWxy3jtbC4t+5oHidztoAv/MISN/Mi5Xf5TnKsalUNl32AHDs+8QKShMIAb1
oCK/71/07LfbAiTpBuepcuq/emu/JXbxnjX3cXBRxKsHUQ4yqN0uytbm5LoYmNHTxphiLyA6p1mz
0OzBgdgQbH39itr6m1ga5CQQuE9oluy2MZYFVo4HWpTOO0XsDTwMhoMnr8u/Vif+wzbrUVfObUYx
5kHlTbea82Ofpt8iJnNKPOZ/XJ1ZT+NMtLV/UUl2lcvDbQZnBAI0NM2N1UDjeZ79689jXn3nSN9N
FBCdhsSu2rX3Ws9q7dcwwS7bJC9Cx0/w217jNoPE/WcZ8m8j7d7Con0kBwdxKkiZiGYzocrpI3w6
wGN6fK666ITh9iwRKrnYOOikmtfGxD4ijJtUNq0Ub5ePJbhRxeGeSTwJA/eUBxQJROkQMHRsQiw4
46e1RM+6RUQiSHffKoVRx4q/phRkjmmwDGcjcRAmfCRcubRnyC7ehOnF6NCkxCbOOlsQ62gyBJUE
Am6c0mhv4YhqKIwZVroqu8oEAWvcmOGWPvKZsSGSCCc9rfJWdr9qU0v+y7KjgzhyjGZa8D6r8r3q
lL0Pikdggc9umH0JkLuJu7yhPGGwWh7ETBxohq96B0xPdUF5MEdvy199wclr0SshxnspFo/klOwx
Ut2HiQbIDoEFjsQgxPZ7aeYYzMIVlBXG7waLIUBFRNv63htDlHzzpsUb4cGvtxoDQQlbRb6rSAr1
yahgM2A+7rb1nb1K0mC7UcyqYk+dum3MnP5tIi5LFlx1QB5tPXv7pTw3PdJjrFJonwo+e05t7qqa
bDPjtXXm6zDZd4VgvVfB14jshzTvh0lhCUOCjanZYcdirnEjC/dmj8uJAhq8Yo7WGRUkdKQ3hW2i
rsUzBMW/Yk5fib8EsBuxaCwuHuQRowIewPh7mA3fWE2EKSyEwK7PmU5fXGXek2nX7edoBmxBzx9x
zSn3uOm58R+L3M13hZ36gceBgsMSn3tDyYzCkp0c903WBn+7Aglv0CiwgvZC/yQNgXmwjjcGwoqc
8ABlUJYTSzUwg1IfcUFmbTrQ2BIVkC5a+vdaIyxAvu+COgqf8t77xV4rNy9RxOjfUWj8w6tw2p0c
mOo2ifHGNcvUrUICA997sB2Q7DGGaIqVcwXlwtciIzYSE9xAHJ+uEVGWMesSWxNpSZiPwxqJWaKw
3Sp6icOI1muMjde0hwVk6105E1EOaIFu761Qsd7pjGFprqPXcTI/+nRh+Ny0+Rar6c0213caqb2D
GINZ4kzRAyh3DQ6eYEGHJa+UICC+87BibKO9XhQcQrdp+G3otRhkslO4U6+TqcI2jhSPydrORpYA
6X4gTdUSeEkBld1CsDFzCrkQkHcGDbWVe1KtWYOmgJRRRLdU8W5MjDySc2SF69Ofh3ZswNSsD//3
vf+eBVptij6MGCuu2e42Z4Cz3f0SCoG1iIDEaVzcZ7sCz+euD+Moxn1eFv9IOYoubpCkaxmGI3mB
JEWaFIMJM4kTf5osjpjS4LySgWerUWlsOhdBhJ2387as1HwpmcXqcdZ7kG3vdUtqrkrxmsY9ORjR
uLZ0bQ7/hE20fq4Muc+o+bez5ag7lm/a/UK9DKh6/8CasneDFReHoh/uCxcu7eg6UE/WZ+hSrcMc
JvsS38B9lwK2JQQv/5wqxv129uKSjP1HdVRGeMQfcI6BkS7SU6RK7505rL40GA+qZPlrNhPnhiiP
/UC5vO1pUdywQhE5b3eG//Nl6lp/u7lsYNfBEENr8atug2u9hNMbQpsGV5dlyg2DOkFYm3vmCqa9
Q2eB809hHMGo0ARTmDkoEt4GaQa/lyH+HaiMRmfOxMPhH6vI5YqVC31Vpz0Lh6yYIuwvGWyLuwn5
JpAGcx80rbXme6GyyXVzv9LINplIwOSGvDWqa28maTp+pJBfF/F0GXSKxpytsAgTeVcKgt3UcpaI
z3Y4+SCZzz3PYogSszSOieMyd6+L4+zGR2JFvq0VV4yfDUNBRNIqgt6txqtMmoU3H5AX7kn3eVJF
pw+im/zAahlLJAtxLjoJfhHUl8LxJZhrzvZrrR0vro2UlHoynJthx6xoS0zhJ8K08ajkb1p7y2ON
nfK5btLzyOYCXqV2fLtrQj8E8Qc33rfd1NkYFOm73HQaNJo3hzKY1hjvUI+ZZxPTtj2zDYcnO7Hx
JoRkIZUUTcRU4dxfU3LDvsEO3qKNq6C33GlzOorGNXfjAgisCP9Wi42WbJGfA+TLXRFREmjtVoDG
eKClyUMBN2CsGU6lIUeTn+85mUSFT3Ia3Y+0t/y6rN19m1n0Vb37Oh+STV0spGZL+k9eCOx/gqG2
A0H7OkYyPJR9ZBIXgvCFfveubit/JmgI5U0AWQN3ByeWTzeqJEYU13lHEn+YG1n8GVhupLL0fVyS
vhbk96AENtqJVttxcHZrzzuXHh1T5C+0cwJgEZ8pI6QdKrzX3Om+1MyxOOGs5lcSL1HIQNegfnk2
3b48T4STZNH4Ieb5JsPu2g1hsY9gDV+LyQLN1IwgGEKXmaUIqc1GARsikydIH1fCMCBdNS5hckNf
Xn6+7PoTpjaK/dJ+mpVedWZc8eaKBZzH156DzqHspuA+w73w34PdhX/RwIg9tsBNPDvVkw3JEnaw
tHaalgjANjgmfpNP+S2kg0wJvexLVQ1+m2dPRUJyxYbzC4Naw5v3Ycf9bpAEsmGaM8OHrfNLT6qJ
qwqqvaE4m20rUuoRvv55yCYj36crR9/kDok13XiV4KbDi1Weh/Xh59n/Pfx8D6wgZuYhQNhplGSg
TWMCNUqg7KjhIJ6h1blnvOQgshMy7HMVwZtsI6c+RzJB6+SselIL3apA5XxKCHyYPYW3tVo/0J8H
OxuCM7z202xb4pBgiTr1XOphS4tv4zE0uKayNpA/M6Wg/KH33NcMJtIz6FKNSwzbRzJNLBuILfAg
6+bcmSNGg7BszjgKMd2gLvYIqLss8IzJtB50gXhD3kPxhqM0y2Gb43zcRpgCUBQzZ2u7woCTLFAn
1CjVZ0ZKF+iM9X8PsKkl6nVOw0NkfWPP7/apdlap7UJjfEqXswnP50AU+FVbU4qcUPyZJ3x/i0ae
M4ptTToptrP3kU2AJimqU8ZkzBMQ6dtGx7ea4jIv5nfmEc+KMi0D804WZUJlo1YgcTbzm6DjhedM
wwRZ3d0cRUCb7UejFqNfd98VELGHVptvA/pdkfQAgSJ/kb/NxAFxtfC+NgiFtsqtn+MlR1lDjmKq
ulOWmr5CwUSrYNuV8pz0COcVBYJW57ZGgFZMmBkan+BIevzev3mk5FnC8mVUkCsa+qAMJcHOBrDb
i0td89HkpUcL4DgOPaKpJmDuSXXvkSyUMhCOE/Df1ODPU2XdEM4cZlRfzlTQPpfkgFvTyRj1gxfm
HzKI3lVL4s4coI4oj07C+9Z5ZLEJWwFCnQ5S0VukAn4BoYN+joZIxtQiwLcSzhGt4EvuQSytwuAf
EVtX1+3OKebm3umh463oxSV8YQqH2Xhc9pZhIDQdzlrNt+kHhlE9pMTJbqI+eYmT6dsswa81+E7t
Sgs8ZsGxMdxPI9WIU4PPwsRuY7QjbJrQO4YD8lTrhgr6ECILcmzshFb1QEbh0mT+JKtvx2l8OMTB
Mep4C5PqXiFwiAYKwb5yGFwQwTHNxmMd+KMdDUd4Ae+jATFJxi9cJ4TQk0GSOvoXnBV2pVreCodU
VPaxgxcUHzhamS/AUNfKfKlQmIIOqBClUcHBVAg3FkqtyEnOWRU9uXnDCjcFvvFlGbx1en2b1/cq
TjoCrpm32PzOoVP/Hsd74eknjzPphs3/2ORxBrvgQLIQF7TJxwDYkGODfG+BvcV2l/jC8f5VU/oU
N8FjqJwjiwH7WM0lOY6cykNZvoMkeKtn9S7Td+rcC0ofWusaW3iCSWw3RhXSYuCrOlM0STLjhgEF
9wW5QFE+/DVjLo56ULgkkm/mF682x9R55GoHO/5LtyLEqshZQMXomwFX1L3NIDfkSN49Utfco/0/
15l4ToQZ+nYi6JhW9QWdxEEVJleb5lPlA8IlCS+P+wh/SNU9JCiHxkxcNZf+xjT1XVolJnN5iszZ
tBaOpfiu6TxxgiBvjzND2RGUkj/YZfAsPIMtzOhpXAbGIVAVguecEDpqFyekpxFHBgAh3qCc9OC+
4wLUCmBBgKWTfiafBkbgtfsU3I8GaEvPxLlj0m9VEdLkmvhoLHMAzYKN6Pn/mV2stFostwYgr+f5
V1rE3fYFnQNMVu86CGh9E8AbFvh3Jfs30dYH8rlp3nTexgR3M8zuE6qBXWlrDN0i+nAqcWgFOYvS
9EFdHOcWW0wtS4l5lV+WwFFfNtVeSUyJOfkAjhXdvLQ+uhgC8I/ABHbJWMRXTAa68+TdamCSWzJ2
aNYsj3a+fIe1OEGWQ3WIvE5LF1waaPx0eOpsKyIBxrgacKlUKwluDq7N4v6NwTvM8lPkeK+M+oNV
rUfMH/yuE7RN04gTv1pP+ug0zrpkAB0wuCN0cCM00mMyd1kABkbQyfLplICY1MlF/7oJA/MPKViu
vBZgx9nCQIiupL2UsXzuuP/svHobgrc55GcZl0c7Ik7XzA1SJVuTv1W+AMkDKijQXyZswJ5CIW40
kvSb+bgMuCaihg6MSHZuj/U5HG4thTk1NDepsGgR29WqKpyivULNPEj+9eTQOAqcZzCyHIceSDH+
lCHiwUnVyTFPbf6IybqU0MjUaIznwJre3ZKrZaLaJ9DO9e25BwNkIZvuhod8BfKwYKH2/F7on6Og
iEiDZAe0WInpN3a+zqvrVNrfOQY93hCxmTXta6so3l28RoeSxc+b3c+0MT0wMowduyeXkDzMZSDl
UqxxdCzxJzsR/ykJJSPjEhzPQb5d4paw2Tqy921qf65XHpEOh4heG6ih4b3Hxoyuy2TrYcG2U/M2
pvVD7DIxLRBUyxlTMvOMzlqjK7FQb4oDzY8P0Ye3IltlEO6M9pkPqS0FokjSFIB0ftg5b6iFdnbW
UIibZXgf9DPAyzehKDkTFr4tDD0q7vUVlTXc0F7TjW/Co9vj1kk6s9u6ps0RK+CUM/nJUQkXJtgq
L+ZI8JABb/DqceWf2LtAEL+pJkDZvesdur7rKLVZHiOt/uaQXdigDTdLV799zTRgeRbYWgF6Fqwy
8MQUzJfESgE+2CiWs4fiTk8eMxZJU6z2rjGHw4QA+llR0cmlPqu+PrRBScCNdWY4tus7HHh2rvF+
Am7et+atYlyzbRaJDdosL3Q0VrTT2O7otVTDY+2+Cy71ukOL7/6a8RoJDTOWyMUVKleeA+bBm2HG
G2EPuMHSJ6cOnxSmiTjpoXfT2828V2ep0Xm5KGl09yC9jj0eMCCV0uMARKTwBkgr9mvskWMajM+N
bey7cP6NoF/tgwjvC/Lcqiegr4YiR1+VNLGS1l+RE4kaqo/Ejb60adEXI/k+AbEtVs0dFeTVIxUV
LztDJHEIU+sZiK4dsMJ5DviVxIHwtzz3tGgFJoss+qgSsAEqZbKn5aFmcpXbJY6U8lQI69oUORAp
wMWbPp+ujZ0fvZAraibzdWVBzLBHDr1x/7OsLJB1tXLOSfzPc2nYFKP52kQDuZHyr5u1flbD9UlD
73VajEeoWEn6jrydnpvwjsmUfCXoAbIJqZEeBcmAwb+McN3xqwoo9GrbbunoYH9f5L9whv5UYIdv
CGVwshPEmALCOIcywGRiPCMwaBjkTRLT6Myt45lAAtKyONepvLXPM3KpUXPor6cvwP2Ut3XxsrQe
yBoNwEt60DlOaz1chcxwu1EdW696iUf9IUVdn2oVYgNZYG2OuftY2LTBNLxsmZh/igacwGgNOKOG
Fcav7VMV2v+iKJsxn6N0dixt0GgzJmbi9WE08HS5JtszJLAEZgr9HQSXOztxYa8TtHqeTfPfYpne
wTOHR3uabL+yIqZmMiDrbuZzshVosKo7Lz30E5QCHyJNL8RvOOc8dolgBD5CPjRicwV73GqRNXiu
eTcocQqtRJzIPrvFAaco2wirPf9+I1cDr/eQaSgibdS2NEEpBTwTbnFvDyeHE2k6JIeumOJD5S6J
T4G/IjsfECZ45zEKCn8Ypg9Mv1DCdQ26ztMvvdNE205HEhrnuDMphDtB/zFxGMqDfo32FScSqOg5
krIpqvCRgKDzZTjl+zAKdgwphpclMP400K92fYOXPk/ENp4ZR6OJxK/EuQbBKBhJHY/OtcsKegTa
oN2QxvKC8LnYUczH27bJr4TtxQSbcl6vwfOICvvKYA/lloJx52rrd20EFT09gUCW7cpNnwkITUEP
hNSJUXbnVAATppA6pgQAFBbD1zigijBtML0JqCtKMqY2A/DoiduUjSxyEZtkEUJYuJrm0m1zlMog
2p+sIX3ODXSo7eL6cQX4tM67V1X9OP2Tv7z5SF8rRAJF3twyj4jwBaoUya/bYi6JYD3GrpnGV9ul
6TAVhy7T1yRqnEO1IFpYz81uPXzjy005nJF7p9pnqLerfcD7R5sv2smioPExWNXZdJjY/Dws//vs
58v/70fqLIQR2rAtx6WLP4O/uDz1zP2Tlh29rxhIp3IB4IiGrsueGgEk3KFgQJYPatfaDxFvopbM
H3pjmk4ReqrE5bDZQPxKD3HRUJjSfelSaR6wTIsbMO3ktGKgZucPozOPFlZ30anltxFN8bgqb4Ew
9hHDRqKcWKikZ9+52VQwzO+G3dSTDOL0h1FFxF/HBaLDfnwsXSWxwVpAEEkUdNjXuVSwspAbAsap
j3FnVdjoS8qOWL9ilngJJ3mX1NadJYdn6noY5CbZRajsisKkZgghZnQAKATC8502yode1M8tV1QD
ndxqPE7UuALtNriTtEa3gUA5jLnf2EYF4yPcUbVSRwMfMu7S9Ct2bj1bq192DlBnpZ9B9H5itP2V
VcAAFjn+q4whBLnmfQYl6JjuJGMJeXx6CofEPHlhyxB9fWj6gB5QGfxZJh/7HwdTYFxbpO0PrgxP
WAvPkJLvRQwYpOqISUAIUpcswgNGBex7CbyT6M40CxCdXnJGU30/RN13No7WQawjbO8hnJFfTixk
+3JBqOKJ8RK687mH1YNA6QkBFaNFt2OhB1aN3wd7pAQ2xFgy7khpDONfRq+fqDMQo0zJW0b4J8yf
27wicFtmSgRjpCTb91dUEQ+j0fa3YMHQHJTTHy9lMuAt0wGN+iVIDWZPJeAGVR+lK09lCzNtoane
6PpkrqEhK/bXMoqvvrGvUzwzSWsf0i55nfrlKGt9K4N7F+ceMILyGdDBqx2aA/fPd9onjMgUAvI2
NxhfN8w43qFpoIlYhmoXJpQwwzqzg4drUswGSfUBnNrH0kDbI4fWLHUDTaqsN5EX71yPiVsxyWfm
9zjRQhp0RPAWd1I7KN1wa+l1Px1ZfDdGkIgzze9yV3kfboTNpfB6IDTBwHc6MGxBidWmiY2nILH+
VnNQEPA6qROwCxCZMba2IDnYqbcik1EoBYbXnIU2aev8PNVxBjy26aGCBZ5zyEx96tdWaifq4vzT
VP159vM97ziGrgerBZ9GKZ3poit9J90qPtjgY7lf12ZTZE33WthfI4NSYpjpQfX/24iaRA3acm5o
MP+/74eklRyCcTyQSpiNF93O9dlMrHPfpMXBMeEWQftta/sNNxe8GbmTrvlCYY10F1ETUm0Qgo0G
bgO2ZZckxZOu5jeVmb8kwRGst4zkiFlNMUFsfl5bpoLzX0F8C0Q7dsw4avaTBrpdlrkmvTiu/riE
rZOIUGk+oY5wutBFBV6DHuVQCXR7tMmi8ZisrPnM1KCTX0YTBnzcTGuGeQvto5/2COzZQy1SWJeG
DnHB621NFscWOf1cihMRz9FxilJ7x0zpSg7SaCTLTXndi9nY7WnNot/YY0KmkqiB1XOHHSdQe1Nq
rbBq3Jt4Qzl9heTGo/pbJW0Y8zmaOIE4RLHD5GngoJ6gXqAvAogtCq8L0rpYuHBxQYDWk6p8XU+s
TlM5Hemb3AVB6DLkJxV8xaEjYTH3xHRX56LrOjJBvDg+dC7zWorX888DL1j998xaf87D6LaFdg9E
b/3y5+H/fu7nS6OdbD788lChjDpT2YebWgQYeBeCTGrnOcot3Nb/26atSRc+t+vDz/d+vvx5hvoT
VOg8nX6+UmwA//2Y+unz9mC14lwikUpWb876UGMkO5frw8+XBaZtov2AGZX26MBzm4CNdXibyjbC
D9ZA9xoWGhazOf73Ita6PXrrKxmuKv2w957HsGLSNba5eWZubfz34ITmSwwPem1TrHXCxixsyBTE
l8MvwWeP+ciA3jT/FmP7mS2i9AOXw+0yx/48ccaXZGw1MAuXkOCpcXleTPhMDF7o8WB3twGbW1Bn
CEwEYkjj81c0qQOxQGgOd7Et+3NNzWSy6BI/tvyukvIR/7Khaj+aXGcfLTmjp29g1nwzct88gvpC
27mr2/jGe/NqhByVm2kfZ/XdkhI/JGb+gaPza5wai29b/6wZr50els+0NN2duYS3jB6o1XvxoZ/I
mHQreejGbEXTnX/+DqerTkPZHZlbf3bVdFMBlD5L6nMSzL4QmCtD/ZUoLnGlFtLCcF7vFG56+o8z
m7c5bLvobeqIcaDL8RfBI109hzKrxjNEmcS4N0MU5mgubbI//YpAlMfA5X6r771ZeOAOyF7o1aMC
BcfuoLoOzEHq/m3ylr0I8MZYNo+zpE+KcWHh6m0Ioqj/Fk37SCO/3SV8mJtoGQ5QBc5Bg6zedKM3
9Yrb8UTzYEzBJBux0+xD57sHBXQPXNjdi0XKzRLp5wmOq89s+ZX8lPQsGpw1sZd9snuj+34EFfnX
nYzfdQ+CsZfTexnlLvaw/r6Zqha7t4weozw54N/5hK0PwLWpsa03xOC56iuyIWQQUdQfavdRLG/S
aaCRLcuwVWV2afQzJR2Qac2B1zJy52C5Dk3fVJ0Kg7M4wdLRESman8MTOwCXyfYk3myZR5Bqkloc
IJe4uVbhNwainWlLLgw1vhdrHGPevJQergbMt4RiJuqYu8ufpBGXLsQXX5QUmmOL0Cm2e4wCFIg/
g+wwgNwYMdZEO7lms6SkZcYr3t5CWSa9dXzeXRCbEPe9RCdvXq5Mp3tGlEA5vURijyJR2UNG2+Ka
gnFDmWTFA2elivgrhxo0Q7g/eMRAMMkm+sd66yL6TZ1En9Q4eOVMESi/u6s6F5fhBGFibn/XQnBo
y/E7VLQWZzIrUUWt1TZcoREr4gbWAI1eE/l9Wlr5zrPKQ9H2X6pu5hObMxMHaGaeZsaroLFNQ4LK
avQKP4UfXI0+vjjGTl72ZDkedYqQHx3NcbOK7m19XNYw9jLM/0SDYRw8e/411SIjVI4Q8yw/DsRd
H4Cpq00FHoWabJ73Hg270Kh9ZvbcZBDzdrlTAFctA3KxYcVj5MTdFFX1fgyB63XOkfWYVkycxEc1
cDNj4K2OdeIy+y8I27Jc2sRuyglFPwqLG1Ca9V0xJHo3RPgOXA5nGxSlMeASMiCs2JeTxuoS8kJ2
+6LoZzB5oFdqUsb6nYr9LLHDy5IQ19qXbIJAlPDCZJhHs/5f7R2zdJ3g8fdigDDORrmEDypPITg7
t6rm1DbFiLLDTn7GqvkcyOADEsAUKU59QxISCV26w8YJ9enRsEauWAjJW6TLJ5eECShc0d6oTrZc
aCQSKEdEbZ15nHo6eg6RiMguHYP+GMSlYguOT+UKCiZaROLdYVZIpAIjolyZqKb0uijbkh7bA3x3
/LD6e+Q4cF5CkCaQ1B4iiwin2Z3uLBcv1eRO3n64JyOPLoxu907b/05c811WLRfFTDOioetbjPrb
RYkTe97vgYHwdkzpQ42eenKyL3cilIoT0cBBFpfd1Dzq2EOYRHNIOeB1+mLlio6cN6IlfAyyOzQY
zYaWFRl9Ab6r6NK1gJynHnU3qzAhZK0BI9pQYPlGB17m7xb9B4k/tk/t/Ejb1h9N+Vx4BT5tFb6W
ZshA25xTZnLbyDIxTpKqtTFVxYok9byfkNXq9ndiE+HhiLfYE9lejPOXzoj+npf11H2w4znx5Vpe
FAASTLi0YvRCXCDTHxNNNIoGAGdqKxznFlTZX5WAbSUB+hnu6KE3y49BOb/rxiY2qKTbZWCa7H9Z
loOkqrVevbz6HhUcoclrd5PVApWjy7shThTOTXZGhk+tJZunwUgfgP09aXQPyCs9g0Fv7jCvKv8W
RJtYk6Y7C86GCYUg12bc6pxEG8BniCZbJ/GTod7lOv2OZv1iDgUelwF9iagWMjBMDZpgPDQoalFZ
uIQx9VdlOM+AOLOLlcjHoase7Nayj6PZlXtHlreiHt6QuZBDxAQFPziD4crcMSBlAwe/c6Cif/AK
U/iFizu/GWGG5qRou4gYtGRMj2km9al1Dw4TR1epF90Tb8rtNouIGUrknI0e7lWbdJx93kloONM+
D/baZDiEVgL1qSbWsFpYtKqO+26aVu8bDMnBJLFPC7PbZe9jPBvoKaFcJuNYbfqVy7hIAJ2iGG/R
vGKE++EMmJMYH81kppwcLpIzF1wVcXBtPXU3hyz5i20y2wxrRvg5+qLkPJE8HNAUxjvrDNcsG94L
5ed+XhXdvtIcn20oia219Ke8M2k6FzsJJGd9HfLmqw7AFQzJLULb1B2rA3jceLuMsK9yxpqHuKS/
wunWoHcEejG0xCd3uTim5n1fBq/SMOOdwp/BTY0u0iABKpsGFHN7qyNFLM+8cl+jAgK4dkht0L5z
/l7M7OrCjZ9HJY8Naa9sE85xzCeYpxP2sNAB5mg5aK0Je4K1Wxk3EQdHt8VU0KXZtJd9P3N6ZBLG
gOAtiSBPWmmCsA4R+KUkzgJpG93Kqv0aKOUvDYleRsxx1c3AQwWF8Su0Rs5TzDiYN5TdbhmySydX
XIST3E9xG+7yimmXFuWLR4LnqRhbCK6lfl3YGumrC0Jv4A/C3X4IWii49PVRliwlTmQrx6ksi52V
Gk/AYqdnK4WIFC3da4EayNcMszteMRCUwUlV7xS6d0hThHJitTsESf3VqM53tTlvTBeeDZxbpoDT
Y11ijG9Jt6ZX451VyxxDpWnC2Jeq2JmlYnIAYAHLAHkVwFz6oP7XjMWfQKefczqEtPXKX0Pghdcx
+2O4YD9KlFc0zLxoy5liOPTBqgyEytiX6cFg2OfTUMT/PbnZrjOIsxU0tDbW7JKNpN1TZebbXjDY
wxYTYZFoypuO6DfV3tfkNQsCADZJYn12pGxTlcN9XhhOAsZydnMZ/VqM2LukbXcd4fn5YE7lMUdn
vYwWN1SIdC7InKtD1zMf9ZuNKMtHgr7l9DqcAIznKOTgd2GjYUhTT+feiZoHEstHaoR6ntQVRhJN
QUcyw3Lh2DpuyIEM3xFmgS/Mq8u+WbO5i4COsUmDrTM1QnGDcLwEWbhbflNrP2Rh8eiObGgFOgLM
sLy7C/fNvlESFEPPDiwlRyPnw2nL6uD0DUaeNngOeNz0v7OczRytcEiKjjmdIdyFBM5cJy//A0sj
PMztdKWD8Oxa80OXExMPfnbidnHvZ6PSNJeNp66zPL+lLjrT9WEdywAmNID23ZKufSKLy2jZT4EV
akIIyM0uZ8U77YSXueWX9iqNgxBYBpA6SESQaReStPBiCJY8ywZ3vy6gOfOW0QB56UmE7+nM+TUs
yaX/BTcjPCqSzJlzFcgksoqlEyxQPRXYlOOQt5QdGxTWfMxs9ws+RHIRij6nLdFqZKhPGBnprUQ2
iOTKWEtIqu/Whk0/LFDZdKv8yrFeKlpfqprFVjrMRGSvPzzCD8nCbk6iNbbFlDFxo/G3GbfcF1Bm
PHmXoWHwKQCask/uqqaK8ePAyLAY3vq2nph+401PiAz+RajZtrC+pKfyN6sksMZO+TWq1D0JfJlD
/scWFnAI1GC90QBwF7c2d/8keec9S1NiJ0+a2+A0wzl3m/JhdBnr0DAngiv7cIju3CxrDFTOfICW
F2RT4aX5IZ5ZI8okr489AkSisUX2bItpO87gNYHk8KwA++hk8Z9xDvsbOG0yAo4IRSDeRJjDIkwy
+SCdczetDYLOAKQhoCcbcwvbJV5ho08uhqsVPZjxDqe/M8Gu4JGFfZD64iBshgGnjGN1HVMPW0M7
MgFAnLqJLZIhiXwt/HmwLaRd4yMMTYN4hAg7q+POxxKOYZ1JKEcT3rdQr1MaCAG71a5kVylGdKvM
IU315EOjISTDmmpfQA33EsZTFsZSxx5nziOU6Nr10GSRrmKJ4dr2nDKNFh46KdXpJsfEjeT0iZ+h
KrDs3+TtEM2I069sJkZBAVvnesAOwFBtqmxlEVhwmuFSbkuMrLu2+8cxvgJlnWzzpdXkWucYq4HG
ay6TQ5ZjZHRAXXeRJ8CrI03oxs4vg5a0hLLferyxEI2IpQyiu8pOzsTnYnaOLbIhRjyVQ3puag+g
J4xTfj2EFm1G4oA9DB6rSjYcmTGjhUiz49QwytScgYuZ1DMTB8AmSoU4OqAyPTe/DwfzSMFlHEQO
aqg28vOAC8xdyKm34i2nj+WkVXQRAooaZwA4zEFwBEF4JRX7Ee7xR2XXCflI0O66urowSZqlrU8t
o8m8Ch5Rqce+aaA06T0+taBFGD1lzbGgNewHsWA59LKXtjX6rRnbNB7TkS2zXMk5CocTdkCcnkdj
cOkWavhxZkgmAChC6r8GFbD3OGGk2cX98GF6BXRc21IYdNIlPXhN9VrWnec3zqA3ksGUh5LSkQ+5
FdMujRsPPnz46TXjW8sYd4A7S/USvPYz5oHQNn4NBmiHfppWEOY0H0yYHSKhiSfXpZtsztc5eSIc
ikEqzQcaAmjvvO6Bnj4+g85Eo7YUjxNNlEtv/gqXqCRxZKQhb76ATml28UrzFqZJC5MgdThw7mto
4SftlumBwj3dVgP8uhEacWHMp1ZYx7iqX6Ng+rIxKGSRAPiNuX22aG+OE+CiNP07jCaZcgbZxcqo
SWULoC1n2CpidAwEkmFm/x/Gzms5ciTN0q9SlteLHiiHWJvuiwiEpAhqMvMGxqRwKIdWjqffDzk9
M9a7tmtr1l1VaUySoeBw/88538ka/+R3Amtugbhi4P2T7v2i0LIrdKkQ9giCDssAoI5fs/MVB6Az
UvmUpfVb2PNKlLl5sZe1u5N3kT1M/SgChbKJk38zG/KLoq/LtLO0rU8UAIV7vMrPbWnlR8bDCdSN
YF9hfNhB/tjFClecCeR3X8HsJ0xwgumw7InG/mqs/B4JOfJTX2yDmSvMUoIwRRXctSP1V1RsXNca
TXT2NYxMFgK+PEd1apATxK21o+kF5yrnIYiBLAn+iuTBU2Q76OnFt25pcHT89dw+Ymgc5b5SmP2n
kBK0pmTnzZPgdlHumGE4WyrHXoyJGZ6RKZBYCEjz6A1nF2mL3iko4WK9M6UqJamW3RFapXVwjh9U
k53mRrHvxUbccr3k/QTC31LhikqOMaS6B/a6dYKsu8gIsmB7wM77uwR/uKuMa79yiZNJbVHogaFS
hbdORpe2q0UatcgdrAgOFanC2CS2kjtc/pQ6SRYJnU97zYBsEmZGUgzNW7XtdFwS9nycP5aBC9WD
UI69+Ar33s0gkjwKSzRoB6N0a9PYSbnqzVzdNKkxRLLkvuF5oAC6bhX79e1gFJ8w6gAFYFd3jfva
Hn/RhG7sR+6n1CU1f5w4XUonwEh1WidVEyX19WoylKyhUwCBzcu919yTv8Me41Tc+O/4EuGEu0hw
eWKFm47zK6d21D3OY2m+UKrM4rCwnzam/hqv2uq2JmqerR9Wn/NTHVJwYKEfjwBRqlVX1aKT+3IM
b2iz7Y/GnJPYXX7ivYP+A9KPuYAkADnIfRfP6kom+Q22SErOnGbYjXX4xkbFO85xSoel/RajOGds
CfeNSxnTPHPvpOBJ41yeTSjQg+ATqEtq3AxGcyl7nbnklutyAiL9/UGMm1irgWEsZAHirBrjDuf+
584fS1nIPeEy0Acx/EBOJJAHFWyhdZqfl/adG7Z4XRinH0DIRMRbEKKQXjbd1MtNW8gHoebsknEq
TISGwz8vb2qdj7kj/QklHvWV7sJ1ThP8sa+920ZPN3AGrK2BkSENfLRzZ8UXxPjM4Zihfxs7Qq0c
AQUik0POkpoj+F4FZAOT2vSWtDsZq5yYo9KHhLCqVrtloDSmW4ucKlsnlJXXlMUw2gR6FEBqu5lx
3G/UMECpAnAedVBma29lqDRPagG2YvfFdyvaV5Ltp8xjWtJmibGFLb0r5tnECKlfJ4f1K3CdE+Sg
3wnQzjDF/Ea8tRATtE8KGTPGcrd86p6HwfvsiEZFDCJ3kwCQXliKsU5gW9t64s7HQV+aeLMzAT/Q
kTMn6iJIsTbAeeK8+4z/D36lWCUeP4xcQxUn5fwCPnxXsdnZyzp+fws9AUymTJrrmURatQLA6yw9
F1iQcFDc203wnObzWzJidiR1JzZtPeFhEMwVMyEeLGdi9GSs0jmzgKbiWJszENkaysfwNAl5mAQW
RztrxIGOmCcuPLa2FC3UMQaTLFUXx7ny1roEYQz2YZYLS2geOQW1wTMyHCzcAKfD0B2qpbhnaEr8
B2vDH4c6fj42HwJERWEZ7MZtW17NehZbOVFFYHfTtanEcGIiFc/NuNcJG03f3o4QrneMFm+SnOPG
hGDopwyKWga5x0T1WEUN5yc73+WqqH91xbrdXMpx5+b3smISlc33NLQFfNwEXg3znSDyJyHkV5Uy
beG8jmNJp68DcMGj9McjdQtyGweLd2bguOmd9mjOVnFLr9veCmaOX259JyXH8IkwbAQN1tspW9VR
Omo/soR/xf+7Y2wP83FpSFqGCR1ZY/mgV2C+mxgGKE48JhiODpKgyyZxWOI7Of4uSvaHPRVeShJz
dFxPrK6Bc+Di3IPfioBsRmlr1PtRzJ829K0mYQRHK54G5sHefulw01Ihl51GaoFIXEStSwK8CKaQ
65UpYIhj2iG+PKIZbadvZXDqHsALO1wfnLjCqJsUH0sD6aw7d1BE+BxTCBCY9UuBaskNafR2KwOD
JWc1NhYpjMLfAvP1U5CDsBDuc1d26uiY4js3SccLMv6zRRCRHrwTdeSOlIx8kviF1lE0JBLneMxO
2dDa28wAL2UFlj4xf6RLaT55LufcGHLJztcQ3jvAy0YQesfCDBGrGVRmJn4ir8P7ZhR49Cp0IkJL
8Z5QwHPimz9D5X/MZnDTNs6dtUzvXpGD1CcWx6HQ+rJsNnUwDFB4XSI/ze3sAy2tewhqRk3io+YK
HTMwhQ25QCDI545b1d4DM7ExuROUecF8LU/jA5Cit8R0H2QHE86c5X5EGhIDeA4rBn7EwDjYWR0R
y/hCnSwSiIshvjPbG5n6vxwQ3TBYxIUOqE9ybdeUWt+baMH7WqPuBZN9NfApQU5Zqo0umJFqzqZu
Q8TfbVGtiFrTKHyCDJduqpBdDmYr30UErmx2cGU3MT9iMxkabXykdwmYcfzeBjQR+Xr+wkbU7PCs
bc2xO9l2XtFGNtSbZBY8QMK6h0HW2UUm1m+tuEhFtbwnFmplXPQnSyPvWozSybfrkYAL//XnH4p9
zRkrEC76klUMj7pZzBBhMEL688EwC4LTiFHR6Id7zazmRqUXZgrBIagZk1k16ji1YXpbNM18iA19
GWtWTRpK/GPamr8tbksHs4II0XXtBZN3Rqu27ez9qUUqlAwDvUEFa2GYe5S1h+F3ZAVJKnj73AvI
Zenkgjf6TlCnjPcBNl4TBPtyId8l5rk64Ep9zz3TOVQ4XG0yk8nAq6p7/4Dg/W6F2ISyYKKJwAPG
JBr9aQ0KaE3pfGZzceEIemXgD934bTZfUWPRnCZHvRrtYp1Nl9sL7qNnzJPhlpkw7M6kTW9zoi9N
DzJEzFo/GD8r15GRYWr7OKe8elcu3MeoV9QWp319k/J+7ZtmUbsmVBBzCFslqrzNikPiALkMa46G
lu0aOxGKk9mnD6ExULuxhqJAQHDaWKrvJOPRltW8Lb0x37XlhSz5w5wFcVTbr6LSEAJlfStDbBbC
gWE6VvanKlprmwQ0ljtcdcYQiqjpWTtau7A2uaUPlBsGDuFUADfkWpjYNo38ZfvuJwoibB3FVro2
skOT8LqFKyHAcnDe2bZ1Zws6OJXt0bLRf0DrXXaa/NQ0YSKwzeaBjpGZIzyWTT0bv0F4pIg7GazQ
xs6ua4FdCJ7NDqGTErTCNLa83mw+KNFDvrKQsL00uQbXhq0b0PuSEcYeB4Afo8ccmpwkyAJTHvM+
vW0H/7Gr4xU7BJYkQPtJ22pf9tbPYG6g5wK0IrQSbBDZ1CGsEgoLJB+6QTeMCFV27JrEvpAATkfh
XdaiA8h03tFx2Anl6qSD+NosS8GnjsvPNDPwJ4F7EdiZ2edhpzgxfwJ96S9w6jGYbvHSPXQD+t36
lsHiX2jc5qiEVQD8YzbfEqZcKobTbCI7RmBuSDUcsmKfRUQxkKn/dLXGr6q1jrlu3jJEjwXTDC7X
YidauCCTi76P/WHDZJ+hssFpYy6Dkw872qswRolp2o29uVwY16/5iqF+xpj8q02dUwoe/8F1nZum
Ld/wSiXbmGEw5lmKOBvOxDuB0c2e34alD45k3YAOZhiUq5ntpqTs2TYeqLIy7zSblVCIek+A7rdj
55ADAW6cISy6W7xF5BwS6wI75Xu8NZ0u3aFccukQXwBDaeJ4A/AC7AiOGi8aUQ3M/FxojaCAuvUO
QtlY2VDmuWU9Bo5L6t2KvJDIaWwVGDaXPDuItvX3AAJxMJUVsv3U+Df26vt3Rhfq2xiXfIbSrwkU
AQcAl7K4MtVUP9EOShId/7pjMLdDMO7b8FhRzMDJzTj1XkJH58VbXei8LHY//7FLg8kJQXuIsjh3
0uUGpuartrJW116+tRKYD2bXH+HtzhEcOlo2MhC7tgMGNWi8hxGAWoc9+UjRG94iKlAI0XMio1mB
fjdW2CptWRCcYT97TsKBz9nijfp0PKIMyCjtwXMoL5u8X3baqf0CjCSyG+uWiVW4S/dTT9CJAnNw
Xl4NRBkHMeSa66FHSpVU+kWEGX5iTOeX6YEq3ZWdyXodNIr6lnl2GB4dwOKBy+L+djTKmA1xr4+S
d/fQIjFV83LokzI+UFh7TIYYJ5K3NBHWhyMxjkfmqZoDGIhyEggkASZOD4gbm6lHnuWavad1U1Ew
wMBi8rJLG+T2tqMKmaED8zB6UMVeug6JgYb7oMtwnqTSL2KoMOlV9SvBoMnOaT+hrjOP+Pa8FJLf
5D2a5vA1C47I1Yzbynhg1gnbrU5e4LCwZy39Nw2vMFpWmdPPG7bK7EX2Tk0if0EWPZg0UVA0fcXp
qzyFk3e9VhCws/HgowU7U4f2OSasvXHq6pY9EIUqJMC25qDe7YZse+tTxTnZ09kqp1f7BjzGeAAf
jciXY912feDx4XxTkE7bAZkwSDPQaVoXFNphxnFAAW8X3Jls/+EtLUv5YAo3Puitqbw0GmY2z2BO
/PO0kFajWXqfic8Z/AZwDfIxZozBBZ15q7rp7HeMvYXwfOaTJtZi0hakEgxHZk9lYT9p4vDUx+cn
I4+5hGzzI9cORufj3OubjKqEbZmt9sKQQZUCUOZ4zEhqYhJDDQetMOcv2lpoN0E6kGxdGDcsEywI
c9oVA5eltOxNwYnVKDmlL1ZhRL4xYSZgMbFyMqjOfnSzm6Xgasd+zo2mXl4sekLLKQfe7UznNmep
8G33hfVNbpPO3PllDCyzfGzQVmFZt5iiWxcYJuu4Dou3Cf5llMub0PI+QhM8oFvpSIjxwoG/oRWH
j+cy+pEKqxdb0J8XGCaKgM2wPelh6LXUCrp2F8kQRx0L30Pbhpjl4cJVDArylEop4hYczgJxGUae
Xd0ztGr6FgW2vJ1i8jccaYDzAIwaMlqWvWpnMtjBwWdSWLED70EVLRSaHtdGKzMMwwEGyjbl5j6u
XluPnb5jfIrGSEGkD59sGCPdkw3XDOsjeP9H+7w+z6KwIeEULw7M0E244t9Vgl85b19xUnK2rtIP
G8eS1VUf5Br2sAUkbS7J9dDFIlpAs7TWct2NrTghOC8TfWYUCtua4ncSCqeK8KyDW2SfNLwijDwf
gVdau3SCPxLI7jIbzocDkhi2S/FhFQAXUq98W62qoetyNXaCsT+2Stud8Au0A0VnMWmKENzkXgoG
BCldx/DOWXSS3PSifsT1Y1jF7zJDfZli32BBRZabQk5I8Kc4a/khOf0K/9uPv/7tH//+bx/z/5Rf
FZhsLauy+8e/8+ePqtZtKpP+f/vjP27SD6wv1Xf/59v+66/96zf946lS/O//+Vf+rz9ofTj/9XP5
9f98eNF7//4vf9iVPSva/fDV6ocvSPL9n8fAE1n/5v/vF//6+vNTnnT99fcfH9VQ9utPk2lV/vjn
l06ff/9hCfvPK/UfL9T68//5xdt3xfdBjPmsxvf/4zu+3rv+7z8c82+WxzjTtERgBpYpxI+/pq/1
K7b3N0RBn+OabyPYCo/fAkG/T/7+ww3+5jLu9TAtkRry3MD98VdXDX++JP7meoHthY4bsH8nJPvj
P5/5v7yF//2W/lXSeF5RJdTxVHgs4Y+/6v94s9cn55vCCviB0AwDfpHpBOvXP94fQMms3/A/kPI5
IzBZi5xpNSxl8EvsfkRcM+iuMEU9UyCeNfvOonpQhKBnTAfNdK4TQtfNGtLqQ5JxA4AFv8U9Xs6j
s7eVGDd2ugBA0RYzPpYFnpHaW/70EJom9Ysr7sgxhhsvkTH13ERbZsF1qntOy7Z/1zrGsWfCcaBm
KMrqsL9p30Lf985S2xFjkJg+H0U4E4RSEJRkRRj0QJ05GXGHPVT4dKXG8tDSSwc4KXg1HpdkmdkZ
MNKmLImDw8iJkNkRqTUAIUVC+xjv0ylEgCMy0Zx6ZpxkTobbOOi/IIAbeyMmtWiVn1VB2Xgw10fS
Ajc58Eoe+fSzbha27jy0pX/y+vCek9ELyR/8LfAAqwxfsInFdtFvvJ74KQ36kvwmfc5K+jGG4hHf
jAaug3zMaRwEO/MNfMnbBlNkVLQxooulgWQatFO4rXtXDPJi43eIHA+liUT9rqzGQ5WVb+jqP5ka
NhuiiiAEUCTspYMPYo5vY90SdJuALcliOTu0giWxiQ43N3prje6uGuxz6X9BNEQvwZ8hiaEyv7GC
9kWhYzPppiQdEYy0xYR4MppPAwfVY01cVo2YwuFKmJu5bImBxo+zUX5TErJauvXvJujfdac/mfAO
uyEht2Ra+zZmu6FNegzabsyjpFklgfFcMQACeiXRkSqAeGFKj1re0A/EHlb2rPsZdRERWBUT4WF0
Vh2kCrhTzeyRTHVFNMLZmy341RxH3qZQ8JK69LSYKIFV6d0Ujo2XqmN0UJijOkB0hO5ArDbR2Asy
GrZ3MyV1R1qweVxxJ3YoETm+D8CpJvfiI3tdYgTZIm/9GsdPGBx7jqU4WGtw1IF/560Zy37JV3TI
ci78YG+4kAHpX8DSwtPa9ku55wzziiL0G5m73fZWyUixnB0KiriQXJvm3DSDFiwSJn4t9bj7HnAD
+az2qGALPrcM8tMrUEbLKUdyZIfcv07L/JGZk3GBQZ1Qpjev4oudXcHXbB/cePjlghFZ5uwd/QeV
GbegMnBwUYoG4s8u/T11FocWZOOb6tXbYjXbxmTvHCNgcCRXr1S4vi7rDd7UTQvKPDmr+0aO3K+T
tcogb2lK1NWR+6m5xaZYntRoZrfOaN+vGxxyag/WNL3Y9AFkY+rsFptgadH7AAxjRqbJjAHFo4DK
qsfrtqm+7Wl4FAJnE0BbyU5qVR296dpPzA7mQHB2BFm3NBWEKILyZA4Aexa6RSc3vQ16TNuzeIKt
AUAmPlCpNWzJn7Qbb+p6UkIsUX9SA3/yA3/+0fe1ZhYU6G3sQlaiUelol9VzXyYv8ORDmii2lna+
B1U/g6H9KmJk/GwkdZM7OqozNrkBI2N4JKgpqgXhr+LiV1/JM0dGb2N3wt/l4XGwfCY0hMU3zXQA
NER1ByLqZj3KFp5zWWrvMSS5jFQmAZqUauct2FVUaXhRorxfHcEmEViXKpTvBpbFzpyv2ZLz4hXm
+0B2YTEoD28+sw7bMz2ABPUyZBZm9bcYlrYdfo94aH9TMPIypLbHr8nPGLbkmRTkyWUrEbN6OL31
217wLpuKNuZkPtdJcalXT7ekIKgStHji4D0qbk3bIGCcAcXKorAp2RaFsyrxpLaIKTJiqHO6sMcT
HzlC/CWG4gHfCFnYCxued5owtmS0xNokgDJ5JWayOb1QT4md/nJqB9hHj81wIfkK9K5tI2sSmJrx
J1CDvg64+xtbyvu0CF64IRFgI5dbFFxLFo9/cPAuONnHkoUDwdQET1oZulvLNb/thp2V24/XtgtY
2ojQNoM9QuyV1H18UEP4M2CPyCGnx/2g/G4HrYEjyCjvUH/oO3fyhroUe9i6Eie4pOXyjGgBVc3L
3joyh/GiQIErDs0gxMGUpx89VNKn1SYWzhWVJbjG3SC7FHQMcgrqWbtGtGiQqbAovWBn9+p7Tu2n
2Dl64SwfAhcatRP/djn3R+1o0z3KmtkrbI4NASaSFO6x84ujVsM9TZzZkzEU12pSxbZm2BRNfgyr
KehfqzGBD1nC7e5q/6UemUh3/cr7bqp7mrEJufjQJVwjOEGxuxu+JBUOeI0mf2cMRGXE6Bvw1fFq
aLv/aYxkN8cmf2oW8eFjPYqAuP6aPQ1iMCMikKZ9hFn6qa4blN2pBQjt1+tg7k1b4Fs6etLSqb7v
h/bZC1mU191C3F9o2jyDVgCV5aKfjawSmzoxYQnwdXfiEgxQ7PFrvBbW0ej7u4knzLU5Xrva/GhI
jYAyL45+mTO6FtROhu1vOSRXeXLl24yZXOed2Fm7Icv62jXuT2yYACrDB0/1I/Ju2O8+Qb0aNDSL
30HrHpwMADAVSETr3ZicnOa+m9yJ3k5JHD6y9KsL+vLWBRJInRxkV49EIwCf8EglEJ/VgrjjtJ4u
UKRwnDFCTfz7xF4uFJ2/hmXnH+f6SbcciyiVjLdD6GF9xFlxoNUE2/Oqu9FxBHMzoJp9NNxtg3Xw
2qlSBvdqelLw5M8NxP+0uXOGLjl5aL2wCUfyJXqTG8udMda3mTsC1LkVLbjRacIk4I3wehL8Aqjy
FZXH7jZNGCLIaso4qsZbj73/qdPDMUja+75f77AyYZKY/qbNDbMu3hsZh1GKQHNyufWoZI2jOdNx
LBIOcPZyLz3OIrnFCSiz6UypHYXuMgIwBafGuBzjGeTLqesa9m3Wk9FawO5HtUt6n6dKSV3PdDs1
Ptuluc6D8c72qk+nTc/SRfcBwL4N0/YC9+UBTheu6n4hKGQe8qYU1ELRkCHzGgQzkZG4P1o9ccIi
QcYbB/sofAOUDNoBL213LOFHoajBoYGwkUj8L45Fpl20bs9lwyrseKSW4TfaXXa9+M+G5Cw+Bsk3
DrsF83Y17C1P/qzjMaKM5AsAPnvCgDxTMw0PUtMmQB8r3SDVEuyASLpRCojmLsAisYmDKT66WYqr
0UF7BowDeOM0hWLvxQ2fVsFO0JiypwuA0R7lyL1O6bXbTPLCTa/lloaa7UvtHoYSvkJuZ5+QgIZN
aqI/i3aYNn1PK2NrTEevpATQrhq0y+lnmWICa+rqGTMuo3lv3VvZ9cEYOdRqAtYVTBTd+c+DprQS
LJWjGvwBL9JeyxWzPN44+LIjhUGsIZ2CLfY5p5Fl007+t1eaDzQuJ/vZR4fqfeyppdwuSQ4Yt+RT
UpMI25SX4Rmm8VMnqp9d/joXbHjEXD9OZXqJG/snIQsU/GL6IveYeFAb6XuiUgykkvBnCnqxI7DR
5QJp8HnDetRvxGigilcff4CJrYUXzeTzu4VtdV2AAytrNjHdQICy0ld27oe73AGSEcpk744E/zuT
nifDv49BwkSZWXCfwriwqeNXrGv8G8YLQkHzVBiOAok3jYeQepP1nuTRHLZ6IJZ8sKJwJe6G5XDI
pHceiILCimf+rod3M8uo/mGsQtIiDoYSYwphgVjQMuJqJNxAAXIZxFWwpKtlLjsEPAfsKcDQWh/y
p2SQ7ckp3TVD/GHZjrrSDuTdJQdhNs0JhvbsUePYyxoWBT2gY7Z2xpuY0+WrZfNmLF2+9/zsGdsX
SF743LNpfmj3bmLMS0/bzNimm14zTmmst663y6fmpLz2VcoAOcPIL37onEgEj5vEo+GSVKSI8y2N
JTdtx/2TDM+a9iSh5sHOqgb5gCNR7TbpCu5JU5qNY1rUY8DBVFB+pG65bBrP3E/4i3ZoDvRPxrxn
jXJhKYb+yexKyEWTfkqwdyK9TXh/w/xitN6uccbyTjCR7I1hPi/COrl1icbnoxxnpXe2jZperJJv
C5LZJXXJVmlI5z3KDqIBJg79W/N5R4t/Glrs5J3vJci61Ytpx8EW7gHMrEGQjabopkWs33hF/ZTV
5ADDGtwFZOznpBu6Ldusdhu6iP+4TYAuXEvpPJYdN4d8kQ6jrPo0a4NLdbgx5NDvlqk7yRYPqDMk
xJEqXhVaGqqW3c64hO+j+ZblaG596wBnUgRsUlRys1dyC+AEb6cYX8YmuZs87OwBMI6Np9izT5Oi
rc+5Ell/XOjHY0Fn/1td//kbVjt9maEgAHUQbvOwBPolluBBQvtNrz9mcVDazDDfCrJ+ke8MMgoa
aZEHpSdFIcvDw9yYmY+p1MzjSOgvdCLKHGsBvx1snqorhDkpPXgU+ZWjq+GgpHUDLMtA4CHp4vFp
i8oiv1DvVcMSHInMaU9sTY9V0BEXAj8YktfpFD2EH2NgPTTwoaKJN5TIF/t1Op9qAokcKnprgwME
s80ijkVFMKPoGRP21fisBfKiG7Q3ve+wYy4Hsg4IzlOiz3Pfn91gRnRo911OSZ3Njg3/wVoxhhMx
izFZOEq+m9QsL+Rntqqq0LX4z22dswmKXaT92X0ehuxNhyXZb7wACak6bpU8FXKd1172TefNVyCa
R90jg84KvkqePPWef49sTK808hmmr7CIP2f7iYLCWwAK7/S5XucYqVlzKcDJyTdtYBVq6t8ObNLg
uxPt53SbXdS8MRsbpJbAu0vUmApWsW8onWOfBngT6OsXAwkWl+olZriz+niSzCI005nQdtufHEbx
9k3FA6msdwIOMFw8/Estl10ygmso1CFW8nkOrC+dMOUGbYS1vup3Zlh95D45J+smiBU2WpcZejC2
b14HpbjL1JMBjTgq/BC5B+gGMs8TPKJnz/MwwtU/Vzq0Ss34iA45nYLRO1SYjVXeDBG+RrKv7Biw
Ckdq6O+arJzOUzZ8KpXCbmKbnPAJCD2cTAH6RejyZkwVGWCLqG0rTFokJiyLkjWqoRuaoAdr3bxm
NT188KwlxXmOn8BqFXi58uQkgximV/yBuQHDwyLXdpHrcaHHOnuC8a323BwpeHeh1mbtWy/ZSFrB
isyw7g3H/UnhNdJmfehNmTBYAXsBgQEAHtyGKPNXQpkwtzgNX0izEmCa2Y6DCL9TRs1YfKSxpcC1
q2y4FpQaRAbVQ8LeZb6ZXEvHeTQcjkw2IsbOueLATs5KZ98oaI848ndpPjmRbVb0oOZHMa+2Lqt8
8DkrBv5yGrg+jXi4GDq5WeteFnmTGK/xZESj2Z1LEd6oQWdcuDeMwq7DiShN3FGVJsz+CfxPDd7q
hv4asRlDapxbZhgZ4NsUlhcbmEtrYNY06M3ESOP3BKeV2sG/PmPDRzdVR/x0904n9WE0umAvU72f
u6skQSwrRy5p9vxfA4lYyKDPDmm2PXlfa0WAsv9/6ku2jlNINL2uneecTuic2AN2GxW13SOTGkIc
Ba/jFGMJmxhkMcQebNog9YfMy7NGuhAWK19bEH9137Jwwg0yte4u48XEm/GZdKlzDguM6XP2SNGd
uQMQjcYuzX0tOEtrXQNZLtFgYP4gUkJ/9vJi2y3lS5855sHFAImtB/iiFsm289XAjp5MYYGgFBRj
wzy/Wsfr4o6NPkTQ0QeUh36fj5596jvvRunyex51s7NbfeO083dCH8JubObrXHvWdm7D79L6iOvq
PXTM99pbSKGCzlE0IUxufZRL2+98syj3lckVM+RcBkQuapRROhadnV+JDwL62dZI9bOGMg4J90wK
7a6HdZKxQZQ1lLcJuDmvIVizvKvhbnkfaczuVHOCHhZS21U1UWzG2s4VtMl8+TBM7hP9SG9ZgGXV
Ym1I4yuZxVd9478kIHx2TUM1QhW4hzgmmy4Czr4KblaZs9NXhD6Cvr13JZVVlDfrVse7Xi/sDG14
ShzSvpVtTNuFMwoRRUK1sVrgm8h7U3jhyauMA5BeQmzWp5POT1bBzFQW01s6NxdRkbsdc+vF406P
pQWjCm0WNCVSF6+858kcHtvSS0grEKFmivfG4KncdHqBjKTASKxThVAB45K2fykr52kgisTcBETO
3Mx4Bvgocn7nKRXlW+qimjCQphgFsCVxHai2rYObFuP8xuqNy2ixzRpYfxXVc/tWg/6BmQZvcLT2
YxGgI1HeXrUNO99W1RvX6q8X7diHzmEiCGaI0KOX7mZidtsunBxuOYwNqRHk3gp+FPgxW+wS9zLJ
nqHGokpbBlMNeziRfufYA0NfrDviuWVJLqzhofG5+2O1gZxyEyAenHNh35sJTALyUeVOMMRZm1Cv
vJl8QurIuzFm2GnaTM8YpG/xV8lo8evmhAB3AQ95VWQIgxQ7bUc83ftQt866H49B/MQXbzB+0tyd
bDRuC3ICy8MEIrOfB/O+5cnvtCLDA4PsrYnNYEcN37I7OQpZgrn4yariozSR4/1urjgTueBmEXQY
2zjllTWzmMZl6B0W6CMnhm/5xjL4K0yGQWFyMeTG9NPzwAx4iXcdANG+dltw6HUjMUi5mj31DJGT
AueDgTVgo3Cg7FyXk8CA1rovyQBEcc0iIwyfZVvW7UFaY4yFLoc3oG+ApgxXRnJRfkZEN0R0n3pq
IQydncBU3IGKm84pF1BDDOkmbvpTptzyFATg/biebIxyr6tkHaqmua3C8rYKCkYvITcWKzQug5U8
1ZrW5Q5tOAGbbBQHZXDXskZEyk4u33aemPtW8HoUNWa2TuXgDMMioPcDw7Ohp1Pq0k1VJ83BmhFm
p2G9PVjqPnWEddBkrm2jemsp7jazp7Dsm2hEBkS9MTj55BOsZFAWGb85b7hB6Km5YlThH9yh+2Dt
JTifhDu7YNIM5P4B//zDKOwrc1zeWI7KNQ35ch2AauNmKtKja7GZShKFzGMG5d5eRw9LlRtYcLk7
mu7HCNjnNLQuPdGgJD1ce4uVFbvZaNFnBulucn/G4NcPV9hKHscEJ2YWBERTVUh4KtbpCQHrbKnk
wWI6DvUn3rKJalz0oQoLXOjiq9ZJeHIkXHuKEjdhbtRbu+VzXpbzsUMH2xCqcSPDGN+HBBqMKX/i
r0aKN1nB3RYXJcbdTez4h8GrLl4dyiuVwnylmgzrjCQj5zqKCIp311bxtT+ULjsYvFKFb13N9n1I
mRUoKEtiLkiYFTIOz9M+PeN4qVHerzwoIwOByH2zhF9Omi3bYcDyldk+3EDmtsaQgNTucW1APlMG
kvSgxboJcQlzpiFHCfz3ItC3kzOwadPBqawZ/HT4BpfZvasHFmkn1BRx9cOeUyNmBQafoYWJK6B/
idIIQu1hsicVAyuwi4nOWW2yco4iAaAkHpq7jAoJH59u57DSC9iCgeGpg0nFFJHJrIsWegCx4+CN
M8lukDqeQWJJKqrNxuHYVEDcDTalfSFo8i0k71LlU1duzL67S8sS5heOwbYcvkzI/7vif5F0XruN
Y1kU/SICzOFVlETlHCy9EJZdZs6ZXz+LPcA8TDdQ7rJE3nvC3muHgbqkNoBn4xszyEwxAAOPHqCW
oCTJcq7ANk/2EbmumO31hWpN23USPEYvxp3IxLkBzgPkje+7Q1dBp1s9Bp0hWROIJzHTw1Udjks2
qVSKU/Vo0YPnwZeiFfG81/N/9aj89DzfpEqzInG/E1m955VxQU/rSh3sKDIZ2IEE7MyRO4+S9lXU
8nLIGaEZNJOocb/qRHlUqanZeR3qbPt9fB5jfvV9tFQmIx47Tr57/ycrrzAmwUua4mfEl46SIjqq
KqKHnDmM+bLkq9cEwKROnnzTo43iEeWx62D4MSk1to24EjBsFocIBOsGYU4qXWI61szutKsiXQx/
Z7Aa0L1zJzv8Wd6Clq2SpF1M8zpArLOap5/dJT7mnE0FMTrJiFcOLBibEjpZlKg9u6+CSenHKi6Z
vh9h1pBTYhDbgm6gEl8m9gw5Rtj5EDsdFhFA9wGRhQvvbz1ZXSeY4uAe0uBSMQTtrkN6iIt3Szme
DD+pii1s/FK6W6pezWHXqHd3/HPVh2Z8BeUti/yVNb71jmWefhGMbTRuAY5H/XK00CZu3UnmAbjV
N0lb2BTudgxoU7ZW+VWqFxFMnQ4AdMwtIusWg4sCtULaSS/29DuCu5V/eXQnvJ0o9F3NvCc/ifpW
Ln7E7GFI/1KGR1mBfj45DNVfU98z8TyiVs7/QvWRaqgveEVG6VCnb9/71C6rVgoIAU1PBM2uY/00
oA3qeKS9l5aQSHST5Y/LCMhV77J0UYC7yQwrw2LOL90Cko3YakmRTMNrT/CSIBlXEYJ3XzPxpjCG
l/hg2RJYwpSNB4kZg0o3cAG8pQplS3BP8uk34S2jHO/131S4Z/Faw6qBFgR4kU+sXLIKW0etL0W9
G6wTeFU32gP2BftZqDswkSYWjg1uJD7MVnnW3V7n1I7ASVikIIVLA5YVPBJvnaoH/mSkbQzjOJrH
lgkRgwBAgN3cGstVUBQrVGhEpKQ2uRt2170bOlFJQh4dIrcM6C8KltnCW+N0Fxn+WxhpPS5olfE1
vd9M9vRtbfpLGW2txABpjCdxLEJleg/Mx7E2gZqYgujfqCWoSHmki1ffWqg3cc5QSvkGEeZCvpiG
7RbOzX4CNFfMRyx817x8vATmQGI9Rq7UdCB4+XAEGP5Py7PlKH3V8hc6Qv0IkyKOTnH59kTf6Y1d
ka1JRi6CBbQkuDOIUo9huG0DXDrrTrrFpOlovKQBuvwfC3KqO6IC3vn9WetvfM9awVL7utJKFG3y
l0iMMqYxkuPBGMkXz5pNeiBEZmK5IQU+PXvk9SCenI3Jh1dECrdJcZXytxlee6LK4j9J/o1Y5xnh
u8TX4TFsiJU/kc1kjX1OOQ/dd1+gmUUxJ3GhBwxhE+5iKbhzcUrWphg+mCQQ+DJaAD1Bjga+sffQ
nUwG6th/crycPKzDX08tLcb+XKVfkS/cb7NO/EnZYWcIkDjNcKP1dqD4DsoV+h+UfOEkbr6jBDNv
gfzdFRMt+MSeeM5HIYLeNDYRs8QxfCgNKasCnnDEvUH3Dz3JIuh/zRbTTe9uVLDw7n8axeX0lOd8
SdN7WXHm1PxzYaFak9iXIhHuKc0wWKntL5AVo7wbxZ9mfpniM6v2cfHIh2Mu3cL04PVPFS0/n4XP
hLq3njlegYy5XePyg+eBRymViQSrkF61YlhnN9JHeFXkB6UASDxrnOV3g52TEU4jUMAcorGS6ddT
CzB2ynmU4Cynr9UxnvYtT/F3V3+zg18w28JyHqsXUjNmxG/Zua+y6wHMm/5MoJMWfb6g8/1b5q1Q
thVSCn98mgQcpTz1ZYy5DMUm+RmgBxi1fwfAHNmJxLgn5OLTlquaKbAmV/+dPRiJWAaBse8tx69N
hgWXOlxEdC9u1dkKf9eUw30IO3ablLnENUpgCrSAz9cFvRr8K9CDsF7OFPg4LSP6RGEKmYuQjFhu
cDV7dbLCcb+Y/GoqVZKgT8GmNLekGlNe8OCD92IZ1GCMKOkafXw02Qi1CNl7zMcHrSajFtJJtvER
KQz1vHf7JY8dKhFh0VRQK8NkjZHQrg3imfCCduBoK9vSgAWJd/yqG7PDDkTplLHvV+uBm02ZNzqa
aOUZQaj3Vd5zpg0sixa6Suoet6pLPqzvMooHDVgRiMh8Yh5lL3Qld/D5C7MlYtdbaAIplfzAcrJ3
iVwQgpGfIRhxOwY4vYvONlOF1TbIUyJHU+VF8h0nDiYkSLoZQwgkiFpH63wRqjeGBeoSriIJBJSG
9OXaUXfprjCb/nIy9mq53w0e/Tc7wKT5tYKtYezE8Nhpb4X3OGt/iWCz6dRsAakJ3K3FAGxvGF+D
uhUDTA3KWhj9FdO8OQ+/h9G6zpsF4ToYW14E0czI4cYxj+SCAzQnurX3mDdVHxmm6cBTwqAVrfvC
8pA5SSX2Amovjsc4JAmWfHGdZO8gB4JKLE3e+MvOBK/AhKZlCgi9kvnioeIT6a3L9N8x4y8FEQdv
yvTx1oO3sBJ1hZoWvQ+jWQrjrOU6mTxJ8t7rT2R9RlSvIaWU9Vs2L9Ld8QzyW7Mal1voKSb6IBCM
MSpmi0dKYx3YKr85udGDcXPFj6h+VwnJxzw/uscj4f4lyJsUjmaXMXLD7cB4jjIUpx0PeEAXE48F
9GP09qzQPdS1RckcHCAo1hfs/M1ZjCrbC8azwFXBioShTmyPbPFVMGSUszsEVTAEe4hx07bvS8bd
H3Dj0IwwJH5owUashD14TrtCFhGTsdJhOdNjhpGeSk6bRRRSjsev2ze6dmqskN8kMe9hFnEHTe+c
vKwNzalzBmAy6jdQCT2ws0JqNhkCCBEDF7UlVCLdVjN0Ym2wF2CJZY1/KHPYXIm7clu2q9JXJX9G
D5EEUzdZzR2rD7auJN6iICMTmado6B20BPyuHVLifoKxbHLQS1p+8TqfpdIIXHepB7kD4mrta6PT
okwG8+B4ZCgJsro3E+ts5tEsLbvfrhnwM0Lb4cZuamBV6OnE2rTr5EqnfjCD7mii8cK0Tli2uvOQ
tRttdInafC/7wg616wnHGoRelsOtuFYr9wK02jG06lDL1WEh59K+Y06XqOGyroZl04bzhvWfNhp2
4CKyEkkFJOxSJfJPCs0ljl9GavBFuWb0BJ1BkN1zt7vUYkzVDutgTKS7LzZfhWywLU32aVXtPIKM
jcJYKCpaa595r6k8C0l8iZF1IObrii7yABXXyeI3Kv6PNq4sozoUoApRGUu+sAXNtJV9Bu8UprGY
dCByxoesWqc4Ff/6iK0ITcBeFaSTwFo0lqpVvEHd/C6J+yg085B23g0KjZ6Xl0I3/lUmV77XMQUL
956LQ19CIlLoxXdsMUXm+IgZA6JS05EsTmd7Z76KJKV7w3DF/Y28UlL4ntdFlK2y4iOyR49wiMQQ
iUhlyNp/Zbh1q+3EIreIfVuMFgNLc5OC5/FBja0rn/DOa4B33nTi+hLKNxILpWpXRtdA/QkMjnOA
X2m1a7WvktclIYsFFg5+WVBTsc3Yx8zfcLFYF7w99VAFj5QEAuyjEGwY2jJQAzw685mq9BQL/EMp
Y/7YS5uZ5Ejyi/nMPCFa1/UvbfovnyFomyDyboeU2prdqVZwfsByFUkwObNbtYnfSRJiadg36Bgr
Lq3/l/dnSGMgbpRoISr3sHrzVnMQ76ETErm4hAzNpS3VDLmVgxWc9AWTKcerDrxKzkjVBBWW5wXP
Rw5MAWJHRphES6lgoltS0GIo3h1nhmrcYg7gRIpmjXKXy43EgDTCeup0jYM0jv8Fyo5AJeb+71wS
1+KSdiT7U6JnGaDtXGTmCtnBGK59mBETYwy2BxC7Yl/OOvgtdm5jWS023QxPtbbndDEthzMN0s2y
RFkn/cSMTibROrAVYg/WhGQSwzfvu3XooVSbB/Mx+nB5kTN4qBnguQGtw15B2im119za6GysZTQf
wbDTfCK4bMY1eP/qufAL8kiHRlJBKxk+SntOLFA/xjviuAjO08ig4akQ8Sv1927c6u7ako4kb3Bj
nKj4Tf1W9pvEx2h8VdtHMdIH3hLhFegP+iO4SbW4Gqx7TjmfSnuARfyCtDMrNvtwRS78zZe+dkqi
vYwkFTDZsrEDfWtmh1q95DmGTHVcVsORtKu5CAgKKX9/xHDSituuffDHAGcO2jE1T3grtWqpDcfG
XItzxKC8CNTpySZcaPYoL2OHBydd43rr2VISQ6SkP8n4T9CuRbeM7TspLfE/PLiVdPGDP4r1znIU
/wyqYNAuDbXU3VN/cYxn1p06HBvfS5cOuu4I/Y3DWDTPxlzguf8FF7YQjUO4rpcEOBjFnvhOzk1i
sq78THjEjpf9C7j/pOxFOAgpfvWcRTFZihn7nIwru8l/OvVrqP+VgmPUc0k9aERYEw4Gr9HGQKbc
m2TfNFvRPaf2PdEghzTdoq7ecCeFFnbypm5+Wgo1o74ERAakaOHM9hqqe7lYRdY3n//CkFBCn3sJ
MtMKjNOyQ7gc3vzBicFyc2aYi9iB+oPV2sbPTLhJxHX0JCdqbqankYLVmHEeEUZVGHN5+u0gYJb6
v7R1kNt4FIuN9ZSawm7bc0WXKxNsixtMF+ghHV0MZm2x0ywWyiv2ODMjf9TuIqFOBAc9DSksJ/9z
pYBMWyAezEeC9ulWTsJUAuXyzDhHJXNw8SjFq8nnyDpOT4Ci8397WIY507+xfLjVvvefafU9PWlp
3wGN8QleZGOObSu0JzYE0IPiLZdbnHvMxmba7BdVOY3JV6qexukb23fqMc9GvF1nqztW3smH2mkI
i4XsfnvlnpaIvgmqwwAKGyP3wa+BccAu3GXidoD6mvcsJfHQIWrss1XSrQfhz0CLUQpM2wNY3P8C
J3Ji4zVQYTbKqc5+pl/wdRLlR4mzHAsgqoxLnp6KYm2wbXckzTEJQhqJ+rth1wX8ZH2hxm4tjheg
NA/M4jPaunZPv8hvfGg5daPmDOh+PkqvDMZ9+YXkBr3frEa3T+XCUXTw41UDh9+8A6YjbPjhVfuQ
6QGfly3iXJvnl6FcM2dbxrTFhbv2hQOfgj98/7efZqdHMIn7bco7hW18GF895Q/3fXtpSgdFaPyV
MWtlZgVI1lrCmp65OOuAhFAin1xtE0xLGXpqqmTgyeyVhosb3KT27HO+6Nx7DQI2Cm6KvUwnFWQx
wldFcx2qW+bTCr0gilIIeXXzkRO7aODrn5txO8y+xWKBtIHmZGNW24TF25B8tZHjLjhakZsvKxZU
84zIQTrLqPqrFrABfHLMUWwIcD1Qyc5G+TAi2x12ggYcdq3DsGs2BV1kp/7SK4n+hdRePsuL6Tm5
iA6W5eHWIK7V3UH/UyIGXKs+dXrroPlPH7szmg+sOcsR/FDmoPmX2mPME+prz6ic1tebtN9bfPCZ
sBWrrUDfHIY/3vgzYV8E9Tkpx2lQbG8u04s/OZ2js+ICc5pPclR+AUySDuWdre3IDwWIvgTLuhix
7aYVN7gU02aY9vRpKgQnEOK46PKjwna37e8gGAPL+QZVW1K1OdY6d/RhPnCe687vne8u96BGY6a+
WBmYi4XR3WVOc69DUu20+YkcTUPaeJ5zOPFbE2VhQz4XYyizKyNn973JoeRz0bmaEwDXWZB5h2JZ
WJHLRcRNMD4KbW2Vh4SRsjWjzpn55ynhh7YXOMybBQ3b4nwOTSK9ddmGF7dmFaRtmmgP9o/UiPYH
IdUMC8QSx1g/+5j4RffKkTK6moLJjGPfgNZijL4WrEdkLeP4FE4sTKIUltXOnAGiWaLqcFkHzRnW
0VuFUzHRnCRjZ3EQo8Dik8hIeYwZ1h57gykIyQGK9qzjU9MSigdD9akrVEjWvK2XavGqa8pZZu0O
gpP/T0MqqkSzfTRg+AM6qpG8r3pqZQUsh4SpR0cFhyTGkZtBRbXycFXOBMCqKCg0/OJ0HHNvWaI4
O0mcBtFWr68QF2jYaWKQcx/i/mzk9xpp12TirpOPy0deKatM/pb8KUWB7YMGOOxmDhcO+G6Yi7zk
yro0HygYe06MdFcHJ95M1PWJ0tGzP+SL5m9dGHEjdxuvRwKGi1KjMV7CuM0WWQIueqeFBwIXlkPI
6bztuShcDizMqzEJw2iV2Nsi+LSjyWepHcf+RsqWEK/9+Fk/qGMW0L94pGepuUv9tcBmWFyq9ZXF
NFNAxU4I2o6ZXogI6vQNAvMC/r2/ijidMCkkB4EXRuMFYRGvTIFk4taXrwn1jkxsrLLCR0LRa8kO
D2OULNGbtNnW7A+dtRntiCGAgyiAhzPgkzVaXlCzmHv9r9EDz995aYHEdd6pHvF1CNFd/hHUtYfK
PC4olRAijxxUBRxKbtHsiQTd0nck00WsRJWVwg9xV2AMxf4njcW5zH5HdLdJuwSwABUxbOyi3io1
jki2M6gwKlosaFx2af5T3J9eftZgH8zA3KAFZB11SfojUWeosWFKiSir5GSLfKTkd4hfCQQxYgAK
llwLfyF4v1zluuZU3TItliSggozWyV3w22+ze4qUq8o0KGNzoqoXXhm78xyzXIMYpytfGeK+/+s5
zf3vqr8K494In8O8mWvJdSrixrdXnU2fFcwymjPPA0+wkZO9LAFa7Y44GjkuNXUzvfC6+xIbxh/6
e3qhmhr/AdllEC0qAJrcvLrOy+Iy7Gqflr+LhbU4XFTt3UZTDVmIAC5PqbzRvL1uHjFPKSAk0+1o
s19297QJsypnmV8jYXh6Njgmxlmew8QT+CjE42OIFdqX94gNKdPJtZoPpUM1OI8Zc3OMQFpRnlNy
F9wtNkjHqbcyGL/TJExEbdF8dsPezK89X3bf7s1+ZzYnJdw26ooJVYP+JFnWvFlEzQ11wRILZRu/
m0UD7f4N7TngCYNFKxdr7VwKp0g85PFq+gBVd4nRwiPusm1fVnvW1ryNcroxWl7zJgaQ/28anQrN
Kxp/GpVtcP9iwWTrzYG2R5XvuXBBroBHiadyDtiR301eTZeDolx69aJr20j/UuUbNKdZm77q8qvo
3qRKjQ0HZj3rwmMF8L48UOMqtCgy0FkAJnYznFzv4ltXCzcdOMxZS0d0aunipR3NYOVuetSJhv8U
WZjOmeAyaE+P48Y0nbbeZTBTZuRMk6c7T+ZcGtMBNATHLv6vQpabJQ+oF6P25xNo/oDYzlbsUmV2
2RpVxUPy1nW8FXWADAfAmbNGuHlLct7Dg05N2ghfNLz0ysTTzyP0FMLGtA4xvr7inCu/KjuAmD0B
MUDM7lHeWlcYVHI2zMJu6+afXD1FIxX1E4lzChcP5EPKWG8dmJ9S5NF99OGGNLYZ/ulyLRo0eNtK
o1TClSAq/xgldmJPuUdkHxIFa0qA/pd5B2tMZqC5APj9m65yy/tn+L+6uurxnbWkljLIPwfluYh2
92lLuvfqVamcNRw1UQx1hRHxsAvag+X/ogQQP5CG2TwtwdUb0wqSS0Kt6CSIqntNwLU+27FKrGJk
FjCtnX4CycdP1dvKwqcifoNTtM4ulA+FlTNHQeCQ7eTyqohfXFGpTjnar9TKifVnyHJYEC7TLYNm
oErWGh09y4N7C2UwRxMuMsoW+oMg7rriM3nvQiaDPUudXL2ovbJWY+jxp6j7KZOLblIm7F1rCTWS
4TJH+bcCg0dcQISi8Zm3NptejEjxN5gQVeEvCTOqmkPksPEzcWjI49Lw9xi8oO3Bub/23lom5lw/
uZRwMtNZkwdJZIqKt4uNxD3HlW+Qgormbcu0qm72Sf7UQasBsSWmGFGAzRwNnkQkv8Y5YhIlYm16
hpYxU6wbQNaouDf126yXjb4Mva2i/HXpH1qlluUidaym/E4NWxJvhFk7B9EQV/su2ajuoRyuEYCn
4qtqHp105wtRvA2ES7/cScom0CZNiW/T3LM7UMVTgDaheKQNpqXhHtRnWiCQuRBNxYWWPJJ8PcJd
NTau/K3MAkw9qEZ35ZwiTflpFjzH4V22AfYwKjWVs+z7diEJM5bGdkdOS1f9k9sdXk8W/n9dsqUx
bnSqU1BCkDShNP0GpblQGnjp3S/dFWgEPpHZr6A/+iUqd5m0P4xLK92xLKKqziqqk8y7YjS1PdoT
25+L/AEgWAAAffXY8sZyn7AWi757JrHTX4OvQ/IXMQxtzfiM2csTTp101qRdMXBmUeZjx521zIyl
0UlwyLiT6CY++cpS6lDgf3ST+N05SdrJJ9J5H55jz4QqyhZ+donQ8EzNmiJzspIBk9Wqk8z+IByD
yExdXrFD0z5Mno5MT0icfZgEjHrpXWBtEe9oCpDBcS2fB/1Im0+RPB9cGiN+YsE2sAhuibon3TDf
GwwXKYMRXOiITFnKED7gF3sqmMwlsuGX9zLtbwIDOvprzTgNylz4M8dl9CIUb8hXFQTmCjIVU4hm
V8iH2pyPf4m5YhNRKnveBEnelCKJCEfOAE6FAYMGScFT95VrPLPFj9xtDfPa+Bcz33c6ISBOzJVo
qF+gWEQNDQ+tnIDTP9W+TDZZXXZ0+y0/DFwmYMSBXq6gBPX+GubSAWknuoWszNgzsCmWo7EdaPrz
Q8NIUiL08IzgGZmsxPD0lVcnXcEJNDNsr9hbZ8GYo+EWiLVIWHktynL33w/H8NUDALmFw95Pforu
MBXJmhegqYZ6gtKtz+5a50SsgP30YnHBQLewpyqfLXlDsW44HchDapuSQ2bG1MMgNYS31Hc5Z/mY
AKwBQzYPAYkQ7aouIbIgZ3mq8gKSUGXdv0c7KY6cKP6CZFPzTBcJeGjVRV8jS7mUs9KIP91K145s
MTN9gS6ZfJnopsfL6TNnYRGYF8wsti+2FO3FbIB6e9XbfzV/V+4NW0bNxhDAJybAJu+me1r8aw/v
md7dxWjdsJYhjOBNhL1ZI5n5ksUPJXurzrIGUhIS5zXrUjzb6+lpFuRtuWkfAhB/1ISrWiIEmCJT
cVBPcyQ7MDIrZTeNNQ0Z8eLSrNZjfPWlF7WCNKzkYDtku7Q5oVtidXuHh21L5afRfsBJrRJ2JdMC
A/ViLyxq5Tz9h0X2B+H44psRsqth7dgXEzfdK+ceRqzl8IkwcplO2XqJYhnZ1dtA0FPXb67B3iB9
fO2NS5/9zzeBSNg30BlQqs7hu+OeGuyAiyURL6p6DPM7A+XMQFnanzAbBsJxGJjHkYizyx3kVOQ3
medphFREXwzrdGWfW/tMeknQ5fcZk4PyHPvGUkIZWY3vkH2sVMLKewrW0agdediX7VbEyUGF3KHx
CXo7IauOVyX292H+O6gBn+BDYVQSV58CK6fFtNYqd0RF2jo31ptbCqXik6+d3JOpx4sP3Yosp+I5
dc498zZqA59ZI1oyzITyGl0ZxyoZDQhK+3cFxo9RghB/h+m3Cxkpx5jT0AcbG8C9vHGrtj9zXfPD
ppuzXOqL1rjT7OD/VYFB0/mQT+iJx+l41OqVn53J4lxE3tKw7tF4RO9TS/NIXunYrAE6BssciWT0
b4jIwGl209RF8zfNtAxwAcG9KjKKcWxQ6wjfJf86Kl5m8kaczDpym5F46H90FFZ9uCf4jMvnBjQV
scWPIK4z4QjWh1WzwerzIFZ7Ub4E8++elSX+OrsqnpW7bWxj7npHwrCnOwHCdMJsaGxAz3CgQx3W
vgL3qTd3S18X8qqOP7VHdbTp88/YvAXyUTGh8NVMs2xAf7741tyrj+F8mg5E0nNq5RX16hWb0rsy
agaLs6U/hNuDTPUbCdjMJHvTYF+ei1w83LZJF8xJQmAunyXbhhlE4UDSAizHep7nJuDoPxRSusaH
SgxXAukK0A3O6pZK12Xu8V/YpPw37RSannLQuovDUxfLmRnuSsQ2HHPFp/NrYrbva6s51SRt+qht
4pvA64polxSFRSM4dYk6819kThtdGUIV7w1UCdcd7dDj8eTHC96+Iy0lWcrxUgd8jdH50aLBL5aY
o2g5pudtUImcuSbVIUt/LTezGzq3JLqK4kvDz+dqZx60HtGP7PEXTi91dIqu4Xgmx9xi1Cyu+iHD
vTP3p54HCQMaN49pPv/5XGYbwpgE2TrnXv+Dmpm1KuNNhIt56KjSvZkGRSKa6faJsouy4Gj4l0DE
SbjGA7GI07M//8QuBhEIVww8Wo74eFGKBwPFU9/Hi4m6l2WWrakkRKmLiMAIw+79E4Mhulzd2sb0
26VOOd5hKATMMewlKIE6v1e/9bLX9CZm4kG0GOHRa1aMTKPhSZKaXXkH1V1PLffUJHBN8CBy5zPI
AXGNEhKzEUSyl1WsR2EZupY9/QIyU1GddXM3icKHe2it2uE6Jdkr+XEcODSQ+K7pC5LEScOFZCxI
g0mmkgBtQt4cda6qTP4o0Q9je0PeFuk+AZaK0VGU2/l0N7RQpHt/PUiXnnmDuUgdusNUWsb6TnxX
C9B81QXpLuAp9Co4chJedCo0Q1/pwzrX723J/oiPP0rOSv1QiMYmWDk/mPLf9EkYyk3p7qn3VX4H
ejWLO65oYU9LyEklSGv2PvIzErYMJx9/fYDN6zy42UwgGE4yaDy8X09ZlXheo/hrTHd8bgTU243M
BmDWIbAkGPmrUJf+sKSy0C0KazBtB7M84HtExUfWJPD8iYc+RIcSk2+97Amx3Ayw+hsAXCZm9Aij
kBqc+XonQGlF+8AufkR8mYpfnnV2yytLhrmOcrldtVAL9ubeIrC72dXGbxJ89beiAAN7JhkATiRL
pxxlQmWe1W1/T20GYSIDWIQ4lUOlZMlUZCK2rHdC+PZwcynhgNLNdIrXlN7ZKVYdB/v0vSMunGZ7
mQGxqvkYBtbM+mxoD9HcqsFfZn/SjsZ3YLzQ41LeF+Jam/x6e59GvoTmJdFIx7Q7sD5d3TG37TBF
yDzK8VtQXo3+hyrfbTey+1FyXCEzpn/aUx4vevuY9jmu+8V4WNHZvCFJWWTXoN1APayL3xyPERJ3
btBSRSRg7mvIwgFHlTot8+4NSS7czS7JeMGyoYB3t254RnE37XwMMujczbAAycc9AVJFvfXJvQj+
FFbDaP8tnhCJ/c3IFiQqec1pvktfBtGhXZCYgbLbNdi2pfMQU5Qu4qXKnXfLgFYYyrjQGZuJhGJI
6TvNX9PhqtffEhdMd5Zr3iyiPUTMw00FZJEjw0ovULkwm0JKRDfbUCwhgY4EjgUb8Jj7S4bl3I3+
DCysY23NTUK2a31l9kdf/i0MgjhY++ytlsXB9+hTTXF0DQAOYWfNPPclwU/QcsBUfmxbDCyVAaf3
3XPPlAwjFHkkDxp2XACqbKYBUgr5X+nfrG7P35sVH4Nl5onXflnOYSVuJsdLi0k04eVoILV4m6je
RqjpInPPmUg2KzYg4sGMHxl5T6ZzdOWHyqgYvDk9uDZWksq8RuCJ5ZrNJ8RWfIyG8mzYRASTXoWp
O6IL/sdSzAgZ2jE2FRXEJuMFPobLNqslCKlfx9A+SDOWN5J0nlKJVPctFJ9y5JrcdfNuGTY7YH1z
7u9gyYWi/dfLMP/SgMekIUndp0mg7QLHE/N1oT9aCao+tgi1f8buc2jp4f8s4UuIv9JioQXILsBG
LqPRoWReYXytEC8Na81plgLyc8QY2Dd4BZ7fHLraP1SA7MzjmYrZC5bsnC2G1bVcFUiS1PKpivUc
9Z42fE19Ic5EqzxOfWdRfqq/iBNEY6QFFhPszhH4sAKoh4VEdpGKbVz+09wDs6gMKhAx9dPVPd21
ZsflVs0L48L6TSouJiLeBSZWxg8Mqgz44YL3IxdkanjtUuoh8KLH7yY7H6KlWkHy1/644jdxpj7R
NJn0SfUDnww9TMBZiwN4Psl/mPqRFiJbd0Kz2A8ayLQPmrwBckJu31yGYL1UlWPe7F2Pn4g01c2e
YKhxAWdgACjHRW4xnwqQTLkp9T0Zdqq+UUgiLxmpO4jiVPSyON2ZJCoJpNS70tHa6T9sqMBG/Luj
RzW+rPY70H67Atmf9ttQY0GDIa2X+4vNvWYL9MjOsDKx/AuOGrNuXTChpLgCG9QiYdfE2f5RN8U8
Z8ZmsNNx2wZF8hU7U23shnbJml7Cqof+rBkPun/hOzVHVnKURqGVzqt6Hw8EaL1STqyeMJWibZfF
8E9HERMzZS2aU0nX3yC9k0wWsfF3mRzd5MQws6XI86FR1Eihuh79Gmkp5XiadmHhrRb+lOJ79NYh
F6JEuNxcYEITUW4M8SJkyhpK3NJEiKc8fF7Bq6r1ticxJN1W4iG7UQdFiErEawWU0s1XnfCSfDbI
9A8pBI/pogozDsaXns2bHONAKjFzHxYhJ/VEO8R7g/ppAbnG91bM1WFx+RLIcBwGKNSUc+tXnO1E
RNA9jpMW1kRTycI5rHf8IAfyNDmlXfyOOUhmLt40BYwX4QOr6tbT0qpLBtyWRnjXSg9OBn69Udtb
FHwFXnG925B7RnFmG7ClaZD5u+CKsdGfUtipE8uEDsMdDlJ2mp73GE5HUtwKvvysg3PDS5C7PEsO
X753ne7lSW/C7koe1tOX37jPCgpakNHJ+h0TCiAITHasrSzSsvt8jaQPAuQMuap16yWOOyW/FMIt
AzfTbNz0xaGgEDwQPEZ2GxWVFwxE0WKEmRPmgZ22zilxidBKmhdsBJo9BKAMMyfXCw5aJT9hx5tr
8XaqunxCEgA3MmFgjcXbOcIUm0TYXTlZk/jFM0A3HUt6dJe4/bSUwAZPXxDDxXic+CF1dNKoctSK
uAFtWuohaGUHlMLyISuHbAS5lmclV8HUZemNZac7jEkMxnJB37rMUC1qpn5hiXMOeMbfbEHYmbGG
FCSU0Rd5aThw8HPtJoboHr6L0nEpdmomoPixZinDeujq5NBCh5seGyaKgrF+EwOMQPVXl87FuAfZ
pAJTDNt4PolSY5nvCBV0YTZ27DC2a0MHaZgKuKZgabzmP4EjukxOpboZmelaIref/kPrgFrJ4MVt
zWsd/XlcC6wOtJMXn2qVmSsaVbxMvvEusOgrGFKs4TPJorpmwelM/0yiysal5OWZzL3jmKyIOO+t
64As0W9ZpdEPnCKOAOyqCPP+xv+xdB67rSPbGn4iAsxhKpFUlhVs2fKE8HZgzplPf7/qcwcHOGh0
721LZNVaf1w7nAiHWXk0NFc0zXf51Oo3o0IaApJmTgz5yAONJdsl4q0CFpNtMiFS3vKkcKdLE8EO
BYcBzGwAIS4sC2EKqaTaJQs+DWBHcntRzB1ojMoMRKn7gm8ZYzFFlFS78P+U4C4OU/GDul9y20Do
yGtZoQTNcYAMUUahrsrhuDlLebP1klSjLxVEXipf/mGCXkAP1XVBepPbru3kMqcPXXmZYZmFnSSy
/zqyEaTowoWzRNM21D4VCWdr89kGviairu4tCo+YABx5vMfCTwDdb6ORANkib525HACsiZtVt1b9
KtswpHuzcYpg9hv1nZd4Wzvn3vxoEGfMGeNciHqcV2S2+SGTmTcu9tAaoEj4k0xm+H9RQfLsptW3
TA9SAKXE4ZLJu3Y6UHfFLdozE3/VArKzDlrI0tXQEjqyhbTIsT9081qP37zJMumpK0OlCvw/au2t
t64GUcky0SwVxrpGZxhdMmDg0cVNSIgPxi64OiuHdzi1FnEuqFXQ6BIU4EbeMHhotCisWRfdZnTe
m4QloaVDjduu3VoGn2T6yRAZL5TJXErjFOaQUTwdGhONs/SuVbXfIYJsm28wTSoiCn8CL/Sp9w2+
DKGlPHRgy3ycCTI/ZC8yyaFE2Ejoi62Q3zBwt9gT1r1ESwHKfxs/ilbCbGvcMDAEo8calJcrQEqk
iR+cgRRMPIhiUQHML2TTLe7kDyQi8ZJD6S9uITC3Qzqz37MiKxSqJEyHdALDcZ3s/tHxqy6yyWmU
KQortOMZs+QpAIBtLa0d3uKkOhb0jQXfauShJ5eac4IjROLmzKabgdmhKpvV92/TXiBm+bOeGQ6Q
oXzMtM7gTEvvEcIrG/UGhUHitFYTn+topdO+gqkEh7rzR35sQ9Qlw3o4F74T/JTym0CHlGZmsmp8
p1S9Xucm4KeTozUlg6sEi1J5pCMj7a5jIUNr+rMKEk045G9hPfPBa/1woxUXcRRE0Yk8x2aN1Mbx
h3lP5QPHghq7cnQWEBseC6GPQRm5VbQV85gX5xtwx4h/NLvDfKitjxYImP5yJ8z2Dhptu3g4BYoE
vnwkTcEtQoksXB/FSbWvZrkrs5vaFOteuaUWrYLkkNNO6Y1adSDQc80iFL3oG9FITyT3kV+JTcXr
1RNNMOSiYKXM/rTsKyBW46fmShPfgwgsx8w2Vx+KwoeZE7ziKozo5Ys4N7ry7tRH8cFW6cZ68ryJ
KyDrr7l87dRz1YyuZS874qd31kIP7OIQHdLw7pU+JVPA+0tqeUFBCECtMzShCBSiU/1n9iY/QQOK
g3T5bVCRWXRUhR+h9togeE67HjnyU9Y+EZ3999GBK6F4dWQyS+nPSHC2fdWYU0iwkECm4wAaD2xp
st7n7hpjMiLD1jLXxYZXr3rrh18JgdCsMS5RBFc9Rq/3UsA3vCRkZ0GXvlSVvJrMmw6uUTkvI0BG
/Z6Ef0XPuY+OhDM6nx4FL3tGFubUYBJdkLorJJXTIfVWtnsluUbDn4Yrvgw7MiVI7qH3tdsmrBrD
Gi2TFm9AaFfqbJK+OLFUIc7vjvWIdmXB01HAltF83R+Ha8l7L+5HySZFz4WuARJvPcI/lFX/V7e+
KVNl5tksc/SUJW918WNGr2H2MeNUWMCPhvE1ocMjmq+MD86vIn/SLNWgU6jeyAdCLbi1CXf908NN
/NHb1x8sPdo9tK4k9WD2OLfzrUyvBFPq/eT2sKEx+vKhlf3aBFNY/RhMdyaOlOLBBaBIe+A+Dgsf
Mg5b7sF2a4LGeIlZN+mVJlCjlD8d+yVI7ln7okG8Y1vG7MJ2JiPEugcUOjNmG8lObXYalD8qeYSq
qb6z+NV7bLDO9GGoOBKgwMTjRXj4XifbzLRD/l0UF2Lj7ZhJ6bu1FPqkCTI3ZhkxNXlWL2BwY/Da
wEJXT106CczKMdFBiW3hgottVS20uHpIMYVcSFL9MCIThtTQqzjBrOBTJpQZFCsVdg9EGqwZFsOV
iSe94QjMkp9muoqBeMoBEJsB6CHFBfyEi3V+q/Ubqf3w3xUT04KS4UxaumEeQvi1Wv+pl4tVPAik
RhcRrlpe+oETsGDqweINQMpMvrYJUSVF66TiZrLRXfC1SKyrOB2DjUpcvHVAOdmoewt3FMxC/2O3
T0h/B+P7iikP+L+thvWXzZlzIqhq1dXHmXDpg6Uz/DbvDdYEna4z5GpmBD9YE7INmSaWSLP9i/iN
lxYOSHLW4bIjgwoLHNoYLtd+umALzW5aj6MDdSfaQNJuGTjJY7AghI1nA30rDsGhxlyGGNvcc8+E
yc5RH4tLIVZ9CTAdiUizuf6uq28130baXdR4V8C3+BuD5jRoJ6yB3G68K0hBEf6o1Y5FMMm3Xfu9
YKMcIG/JAtToGpw8s/kcy1sYb41ya7uh1+psQasC0a6f7ooJYdEM0PPfaTaBikxlS7/2KwEoUHEp
BfBRzzCkvNb2S6xfQk+dgEZ8uflSCHjJ2v+IVKPcm6607mEKPN2tSCJqwKn5Yz1yyMAPUtRbJOZh
1lkRaob0hiEHdzK46sRMsiPN38/LPf3yZXpq20uq7MfxSBgweUlvJOOcgvg6cazW1dpiYbEZ0B1c
hIzypYLctccQBomugHcfl9afxjds/KsMNj/q8OJCQ/gx4nx9beV+5uf8vb+OF/lR+BSLEFtQUmy1
jeERTR4kx1byKT9NbbZp4kr8CAAPyAhCVO5hHjm2YMtK2yuj50MFfmY/Ydvr4kddvefZB7hhIW3F
sqt4XHwmfl9QGaXhV6nhmkxmF5L2BghRoV8eGS6y5vuNKhO18MBOKcKKKVX8yrU/h0g3akNfqMut
+63U/7aQeInxyW/iES7lHqHF73Z4A3xxI+tDtbfVGl4x8+R3UAxD2jbRH1k31AxQsnmP+D7qeCNH
5Cj/JcOPjJgeDCjX7rV56Rm8+UTcTNtNt1z3ONQAjfxJ3pbdVm6uxMaRrvk6A36IWdFRT+TzrtP2
jmiEu9HEd0VurvxmaBfAv4QZCE0uubyEJ8sRCqLo66tgB/d085vtFWQqmjzqZYz4HP51ULSLNPGl
YCRD05DNH3nvD84jSh5R9NeZd2m8FcFxlhkNX6ib8WvjUKnHPsd+yfhFBlID9G6ycfZwOhL8ju5V
yjHGmsq9Nm6leVOlF1N/UeXb2JIadKmiP805Am6V9V4EHf+r6w2xXRjrtoyxLhytmuzsnJO72ln2
rVtaXOUG7UfnebiRLmLb75V11Ej5g/CEVsJiuTwq89WZtqjbDOPVAOQyqoMxfs0A97V6sfK9+MWZ
x8biKqR8JPhW+rnRABVudBkByP+oUKkDajHHCypyEuAl1jjDbVSu/cMuXqXua/AaLwcyTYcZJSUm
MTZtnec0JrA1XYiF00/LROi4SzxMx7Mdrvpx46QnOGoXLyI6pIl0bVdMjCmLGXDLWAFSvEyUgDZn
nnIjvgg0fiEcgOFPi85qP2O7opYLm7x+UFUq8HAE7DUiYkA4uxvxsYC89wR0YlFf+RxcCT6aCf93
6V6y+Ecl5mmQ/pxhi1BaaKILABt7/AlyEGbjcwLuRwuoT6TNcFEExqczPJWToVNwukKom4QnmbRW
JC3SZ1qIt2S98FYzbbrAckgZ3Kj0BHXf4+lCQpVIfxnTAdjs2nJ+Sq+lwaHXSWc+VTINcPU7ilKV
A0PE4vlzRCEcfiZen5CQtDF90+wPIJJYeY+f8+yPkh+Wbwlp6Mn3SPyPo21xJ3qY5Egg/UWl0frV
tkQqZnyAXaELax1m0+hUwI0x7pBr1jYnhKi8MBPhGzqSKG5wUz7z/8jUGGsmsl3iPIPqK1l+kuWX
98912kMI9Kn2W6DetcKd7FfYwBgB8JGK0PZsKzBPXqHsUzZOA9ZytmL4upSQ3k2tZeuI6ToUYlLK
DslfQZK4U7PXuuHIpH1cp6qqp7/hWBPA4gTnRbvy4yknC4k8moPYucow6sroHAXzW0HQgESY9UGF
meBCiwQOVD90mCoj+XLsf+PA2Ix5pvTIxM1tMgnozzghxRyMZ9FxVcsP0qJWibLVaGPl7lLUzdic
CBFAqngoNsjn9V29TTbQ7N3J0ppLq7zxuMDsJ9peiPgN53xRqkslv8jZJyQS4nOJI9tKDyPwfSP9
zTLTj4Q1kotFQWdc26+WtCPbE0c0ZuPDqNkoowcExt+6sR/peS3XTerqGsJnjFZT+ZWdMubmYN0R
65DdxBEwJ+9DcGrND6fZGQ5mSFentRIliuHyuxXNpX619R8AjpSjp+cpQt2ConRtZHtWBeFA20Bx
O0/+9U1MSuCAjrfMTrVKR9ewS/EblDxGAALkdEsZWOVCWq+Rb6wdi37pIzrO//Tyov4FHLXOAank
HF9B8Faawp7kXNP4t80OWuyF5QaGJSwfOQL/ZeJAr5mOQXyRptIvEIJoW98BdEPRYGvG2asbLyT5
RBuKWvHQd0jfEKcjMnGhGBIVklsd/JD2sVC+FQx92oTSbPQJhFTA4PhEQ3b7mzQ8EFZwE76ijXQ1
7dOh8VlRuSZXrfFvjPmCKaftJV9MGHN6hHBy+x8ZaaCAMeZvi6+pD7Brw14yzqZ85GD7Lp701GcG
2nT6bwcMIDBPrg8c6C2EOGGisJgo0CN1awdv1LU5xU8KLm+Aj3rZvHAOoHXudhWbJ+Ux8/jX6+Sj
owIg4yW9Es8VMVEwWAyoGRbUwbh6dELx5Q4sMmw2o7qLibe0r6n6T7EvZo6vmDh9uwEBDgamDtBr
5RzK707z19urfjtvx+lIuE4qb8blNLgD7MVNFl8tM91AoIFcbGnT4bgx0A8vLsB+pGyMjar9xT+Q
aoK60YOXhWExu8/YMkJgBZviOi/r3oXPJcxR+IfgA6eJnxpkaJEQwp1HF8qo3Q3WgarnOrkl4Qct
eaBJnkbEGJ91EB47KnZY88C/sbl4DP5MHwkxjJxU46Ex/7OFBBxMEGDA9/cCthnZFNcAnznakZOz
G7cI9bLEk/j0gkvKsy6fkvGdJdAuPckkgANUEMylnNk0sp1l+qipEFWDWmgKseRchVL/AFlfm/W2
82osjQd4vgFjcso6RNRwh9ghbDjBSsWNrgjj++6QwY4az5QbIZIP03wREseEOy7qJDfN/6Dho25P
7j2JF+CqZbFTETj3JLiw68YOFhsiMQuk6KhpGusgW9t28qeE4qxgS6hat+xae2OGXzOSilg6caVk
+bsa3wDgkcWzXaLwyJl3VnF9tzsEhGQst7RdQdbPu2z6oLOwoi0qeg7ZOeHdaJcjCEe7HbetvhH7
QZm5KL2G+kR/MLf8ptB+bVaZsvuijBkO9JCRR8QU327NQfXM9mT1/HK1H0gHzm4ocp7NbOPI/geh
xysJUJ5nEpx9FYW7iNB9xRvHxwjcNQ7INcIXkWWhmWfHJBZun5KXR5DmHOSupT4zOESDE3Aie6Dk
oq5W7938qbYfuu9sEEoJ0QrZ/ACdaKyAyBPlMBv7oUG/aOaewV+PnRZeGWz02rBlL3WI+XIbjnvg
D0s64zUG5OKRI6kiaYkSR07VHZsHHiyCDpsONbGfaue2JxKLg2uzPLiLxPBDPRqaw9CTqY+Lh18G
L1zK5Xuy479q3OinKuicDGBcEZBhqXGQ/nRubgiT448wMRH5n5/oIor792z4JjMQ80AIhMh7hq6y
pZhX6j6T7m1aND7xU9DtmeObK3nZI5fdCJvC2FBB/qerv0hDjcexuFE3IejtxA4W5u8h5w2DGxJ3
UireEhfuAWnkcClMfKvSNm5XJQgYO1FyZ2gk5zTBv2g/Ovb08VVswONw0ajdI3UGrjDa6MZvl+0z
sBWFjULs1TkWKMg0okaCGQIXWQvFVZHCCbHsI844vEXdZ40NV9tMGOS5e/k1IuDJfDsP3qTyy7Fw
lUTUX6LKo1A1FCz3ijfQmya4WNgP/U69h9B4DNl3XTOUR2ce81Fhmh2m1dROlMd/huhjZAJkf2Rj
y+40N2xqo9s7W8aEqX3DOcnxzAuAiIz8OpoI11EFT87XiI2y6utNZh/5E9EOKQRSAmTZX3Z3cnQh
YwrcWbuw4cgwiHiumDUEKBhGR4eHQIyGpDq6TcMlQfxIDIw7lDdyBEkgOef9ffrssg2/vk7nvbpR
2x3vc10+JZbLoflXUwHJhWsjLCBBf8VgkEcHni+xW6v9OTUp+4Mj1ILf+B/dJkKCJc1cH9V10hNa
TiLaqPdtf7HHPywKEiKNhG7pdPMWWhvhp1zaT5UcIYJIe+Z7G703Q1Nr/g1ascosIg/YhYQLgGE3
SRGm3FSbA4gI4TZ+CgHXlxnna3K1c+clSvd2/pyYutsqQduAFzB7F6hDAVnMJ2EkmFFDV6uJxBt7
OMRvmceBi6u+Ax7j5M/id+p1VqOTco9hVeCuiXFbKc+G26ulYZ13UDcIcyKpKsRcLkZOQYEhgdSr
fYItWB2AVW5J/aaqb1J9VOzDguZSU+n8fsmzz4KJe+Hpz41bBQlUFk/4ZtPcyg6DM42u3E4MoogM
qk8YfmPXb5V+WzoHYLECiRRY6vCj1UAHBkVCcGOLApIixuyoOscVK4CiYwZusMaylvcP0+3bfG3z
zNRp71ECslrMZ25/VdNnAXG2gotowY9n1yosNCGwxBrfCadnfjJNvEjjSZzyHHnCLFxyDc3zEX6L
GYaYJHp9VD+ZOFP2nDmt/otpU3hmJlV3m2s8/fbIJHldiTyKqztn9FprLbxsDnPVDZsGxr98+RNv
CSrS1P41KO2ViJTpeLhtUn/QSzdM7CMu83U6HqLmwJwwd8iUBsA78CwR9jqLXD2PelhmN4DxTLmK
LT3VOe8It4pB40NEBNWceqGIRUbNgf9jzT8WCIn4UocHPyITY/CPWxmeZu72Xy3ew82E6ARYJegB
ULaJeZB5IGauNCQVGi4nzYH8a668yfHFQASu7JiXR4yDqKOIlzePZQzncxNzTgKi8yqEnvr7RHZe
W2xtfa+zv6LiR9RJwB71kbDjG8CjGpEnw8oUbvryQph8p/hL/B07OPs4aOozOhQZ6xFC7aLcLPYB
WnMc9hEmNyEukmj52YqljNkLBAEzIqvxoUhIiH0B+oflKjZQBb3sKr37bD9KAkk05OTqOnI+pAbj
BLEMMipHY0IMOUU8F9QFyDz+l8R67UmYi38i5V9gk57uJ35LUD1svysQDTU+99OHFILSMoMgax7h
xZ8cpUKWzJOKNVIccZLlPUw6Bjr+kQitix8JFREmqFtk3E3zRX+XcQco2iEnRCohDaiqbhHPZnLC
yV1L2FjoAT04tUmYVO/RUm/rbp1czPgAnkh28mr0KXCVfH4u2Nf7VNwTfms1ktc0co1W7uqJCC6l
XvVsApitvxgeDeQblt9brwkhOsAEJggk+Q6MH6TidL5q3qT8bzHYvHOPlBdCKVYaRzdVxlCeIr4g
/s+bvOBdPY7zzlmo6mRmla89jBvLBSi2N/T7RNQvmJzRF1u6yOZHAPHvvEAKUJji0BXLcTbLayj6
Lj+bMpz8cuB8Cw3EbrIwMyZs3v9xEZZrWV8OvVrhCM5NDA39qO1Z52ZlaROphq5SnaUEmELJvVwn
qAgoDwszyhAejbfGkbbZSFHQckwQccdccES70fZXX8Po1rVYo2kyUNWjXr6wahFrx0WqouF9kVEH
FTuCCcQjpsPtQ1VWAwes0a8by0vAaYLIpwyVHIiBBOaN6QG4Gt+zEfgV6RwJWEhCvFoGMZHfZAH0
cv6OzV0G4osQVt6I+QolZpj0h8ddrl5C5yUN3troXzm0FLP5Z33AKwBAZVwKUJa0ogyBn6Vf+N/0
3WJ2Uw8GatSWDoCWnbVGAc52j72v1o4UgSJ3casNXqJ5g2y7n/6Jg7Wj1iGqXwoJ1wedFQUjYol0
jXaXI55bk1SBqv5JtUeN/fhhju+1hW6b0A1teQZQZkbxo1lw0+rintVOWVnzp1hUK8vwG/XqyHvw
DWuT7uA7urXuV469Zi41pt00PUVsW5ayIyIpt312AERPvHCPsXgEeCxzk9VN4a/VMj8iKUFi1qXb
dfQKwrzNcF0zuxXdp2pZBIvxKwYcvlSwurgCJ6YgdvvJzJGVEOzd7QsWEyo/+EO5u9943OCXRJyX
Nj4N5YNwHt66gCUTLQpStP4Gcr1iyeOAMEjx4ldpmTA68FWLV8EmpGb6/A8Rze+JRBnXv5wI8Plk
WnttfqIyre0dTn/Duod5vppDYD+xE+ZfYfytCWQ3fERIIPvWwZMP/Z2/5P21r1YtfQIlCRbij8bn
guVAb1/TGfUYs+DcEdYSo175cPS7xeJkWq9C5+vkL7r8HMk/okS8JrmUmGHF14YTNXSSsoE3is3v
jDNtjnX45TeCdNGy5DttYPSu380fDPU6af1tTEMQu/UYyjw0rUuB2VpgSSAoEuOaIn/wHoqZDAAD
3Qf3E8Fg1I5VmFBVCxoGbdeSfFbqH+kiQXNsWzqNg+1SfOUQToY28N8AYwAdImmnrOYGRsaw2Asf
6W6gN7Cke+dTRWoQG99m8hnU13lGxct41TMny5vBAU6hkw3/zXvMvliPJA2vID57l+hQ2JuFI0GP
zrXJV1+9z+VXRetbgg5R7aoXZXiMgh/ZitNRgd+JRuSw1h8wCq2MqEHiVfsvxdcfEBcbZJ03qxQT
4EYaOFkPw4ien1nr/G4Fmash9ODf4kZBDHtVqkMjryuwGCvcSj9BzQRDL1ngAsdMm7LZFZKxqsPv
InGYiRFJIejvt63rAIyeBA3mkJPQVZdS/1UmGtXoFNOHTcSOHiywjvVram/Uiz5cO/2lLKTVd0kY
Vb8TPiaVbG/nHdBu1ZYvvOWWejWbgcg8MJS7We0nCd2X27X7vP+qiWvL85LvifBwdJOUypXCTO7J
QhJ7MPo3DB/Cw7x/h1sXHn4dT/O0QgIIlRzqnzATxO06wny1h3TV+f6r6btGERxI30qxFQAw4H+U
3mdf24RMWK/UeAn6Ool+4/GSOYdhMyb4O80agw2b0GqwPPChNt1OnLKJyai/iZWr6lz04szKoyFv
QcBMxAKqD53HN7YDLm2QLqSOCOahgsiotskI5NANFhEHxsQdv6gEe9GemaLzwBeFjCb9HFbEj/wD
0gtqt559/DxkAl00k8W1+S20j7ID35V7f5ZiL8bhh6CNiAiGMwYOvvce51kjosOru8TWIcsHTVVw
7C9YYx9yR7r/QfoHCk+ITNzewvKbdkr+Kj7CtYUrjcxPULXuDEvEn/mo8h8EcEgMaF2SyJJ6CVEy
8DAx+7Z3VnBBQAfdRfCnIcDJFB+d7LtaXv8f74uwXUcJ/Xgbwgql9J+p7UL6oyouBeXJqJzs5o01
n0FMHcifZROZmza7FLqz1owj2XL9AsbFaLWJ2E6VtvOdYXTNjCwL9YK9DdA7BxAT2iDBHA05n/kF
rX1Jl7tYKJZ4bwvol5u5H1u+vVfJPkrZmbQLWE9hdsZ7rR9q5a4iPl2ACpuq8xIEQSpPSOglpAfx
7LKC9bwD/zGEoy/qo2y3IrhKQoxa4c7sarEgrVmimYGgDRIhPZe+CctFEM8GBBucI9OzbKb99Jxd
CeDPyAhJITrHu9DxgeeoKaklrBycx8KA1cJhMQGjptC4AJNrvroyQmi038TfpMRwhQ+phZwTdTpJ
UHy+Yq4Ea6F2zZVql3HVK8uDwKVpqQReyoJ/as0L/zst76TjwgqRpJHxg9T5h1K/Kex1LQUCi7CE
cXFnRG3BuBa4B48qf7B97kis1srPEnNmdYTRncpfo8XIuYE1aYPFD/LPVMbLyNIHS2fxRmuLyM6k
LMzEWkwY1DAReIiaVCEMqyu5eU0WVuQrKhfPfwJM0MzonSWcs5xTgkSuyZLXqs4sRtNOCqcTOl9V
+R0zRLaHzjzlGwK8ih31eP5gEcS3EVwcUIwC+Cp2vZylYCa8p+AJRSqo+MKZY0ibXNst3QnXOz5h
+LXqRHwWHhCqpwsR9UwkwlEykdr4fU2IwT7D7yEbtwgHEGmnCEqd9TA5LLq3mtQMCFOgtNbakUOF
Kd9r50N/xzdqs4Zl1oXY9lXQH0CXDExINmfNNkG2Jf22Y7uN6C2nZwxcB0U5Hg2sDuWNg6VXX2Pz
o8jsncoXmECU83ACF2766qjLwATGRucJsFA/qfYjxqriQDzfOLvTOF9pFufJ9m1ZT8Mtiohi/meT
pl20qkull1ernHbUHcgmBwyl7ltwp9h+0bjcUrIMmvJbtl/kcSMpyLzd1P5oGIb7nmdMO5I+59dg
d4yHfkFZq8d76Tv9I6nuVFKQhNetKxI9lwQehqybbVWcRkdCPwrKSThXzdFInPPOkd+W/1Rc4kbR
nReoojlARsShKphxhKWWSE5VDyGO2GUGBi6vMRGpdoMbF+s0ThD51CRbTbZ4wH5SVkCJ1JnmxZw+
2oJkuQ94bSlBkK3/FRrVNgCQwFNx+DFWZ/UrqrbEbRDfzjXALlISjee3UgQQdsTIswqGwxOZwL94
uUAZzhDnLUejE8PWtde5erHTt9H+SYbvUV62lAMwrFUZMi/rZoScAwqxTGe537Bl5wGDOfUhOo4A
JCv/u2AGvr+A21GiZd0nYSBpNZGq6XaJ4gV2hLPo2vtMe8EFJXimAVkz00M8qMNvTrxLVPwr46dE
CFzzBURKcpxBfXEFmnC1Vj+zfSZRLVL+DDpcnXsiL248fRpkn3cnyfkz+pNq7lU8AcHD0e6a9MeD
uhS3JEX0s7Nx3b6oqoeRUMMfrrrWGO60jCEAFSJlui6BI3HxolnPUOENR0Ukz3vJS/w62bBIigtV
bHX85OjBPCm4Lwg32gFPFnp9Q9Dt3YdM2TkmCVXaw+2rIDVKSnjvi3TF7FspExT6R64eZQuhD5Ea
h2oaOX6hhRAo0TQBy7tDThevy6cKJdlHVIOubBiThkCGTzk+6uNGIxoyj38UDSO6cjObHsIMF9T8
OsESLZtpW28QZ1RbHkRzN8Lrx8mbAM5mhtEY2tNivZYXZLQ6KWWdXyENJsq3ywA7YoZLswN5fyPj
eR0r51EGhAJkdCYSDu4WN0HJo5LhneOWREzDWM64Bdbj7OYtZ7TYgbTCxxktgjVbkBKm12rPnTDE
W0D6dHlvW8IkT4V2zfJ7T5ZAfMR9I9W+weMOneM5G7ZysRoRZs8k0Vb3nI2Zch+Mc196kaLV21as
2woPJRyQSwgFcvWJ/E2WujZ5I9xlKv8mUBGLPUM4VToVtC93bfpzFN4/A62ftmsP+bxt6GMj9qez
ObvhTYLuX95+D+YtWofbafmJIjpUcB+knmN85ahom9f/cu4O6AN7cQExdtqbIGP2OCBioPgBIPI3
Ylez6brszy1Lla1v0+ojmm7KUvLm7WsevmQ4KuHHEp3sD93ZyUt0NNXGc2Yqsd5bMm4FQQ2TzEEr
4hLlFjWleZYchLUiyY0PeRTBT0LACadFgxRjJMmc4VdOe1mTM9/0JtM53w4VegkEReTD1hrUaYJl
p4wWRO2RKoD7Hy/MMF8GVPwljFjVbEGMDNXX4XfyvqEzu6RYEeSz3b6RC9p7fGVVfTEwaJGWbh17
9Ocqn2jOEi8PrzKxCDEKv7k7oXddD6yjwUVsL6QjC3mzPWwE29JQCtkYPIfc/41SARONqxQRfotS
14GTTSVeTOKegAMXn4+KLAK93elUFJY/jU5shoTwiutr4ZHQLN7LSKclXdp+g3ADM3tEQP4vJke3
/gkdXUcBB3oScOi0u6cMS6GhrdjyiVhdtxoG4RATEbkg/YQAgzWEsoRueGoohqarRmB4SLHHOD0a
4vsrHME77VESPJbcDRUcbr6o1VVhB68YFdLPhchANL7MnWi4m8dCzw5zDji1xpnuJFu98abuogsi
QgyI9vPCX6aRqHgYIHHVp8NLhmNO2QriIOUCI/7RNh4UQsI3H+Dz2KtOtU3dvFuTFyqQi0Bnq2Wp
0+bXTD9APsg0W7yG1fO/w0eeUXseQ54kRyQ8sD7zTREvmOm+mgCCErA47oJbgyPfL+QDqttevhb9
brb8oCNbclsH/HEueQCgTFq2D6x0Y1Tnil1k0mTUzz7w60JeVnEc+DwjvIDYQ1i6FVf+zkgVJMOL
hO+TkGwoIqA+MtDyBa9Odram014efYJ3RdwL4kwUGlFFT+R7yAQTXJuZmtVtjhSl3i5v4DP0J00u
6DvnEYtcEr30vHpt+s8av+PEHTButcAOr010ks1bWz2LGr3URoQcjj7TWg/3VLcjUXxEktWb0vbJ
q6orROd+EJwAQ8b0UxNe6ximGfOtJnPI/RnTbRmJ25Ag9f5pkB8KxtBdau0Ep+0TgZpNbqs2jAyA
19Fpbl9tzBpkqdN4GvCYEMyQkSKxD3kQ9VPLNeiR0xl9AQ5lEAFUcGAZQqbPoadD54qIm2qPSSbu
XlvlPOsPi7QKvH2oQ9NgE/LCDkB5u7LaL9O+iB/6nG1N/bNU33g6VQV7FUpOscEuSIVq7nYLVwop
NdOyJfaWuJIXuCduU7FyLXhhxjWtIatZ/dco+Lr8vro6tDbH6n1SvlS0Ji3vdty7ixmvHfs5Mwim
lCZtg2DfRSdNfyrhlfhXOdhX+ikz90l2MuOHY70iYOvJqHguyg4xchTdU3B8xbqEvAHanse6cu4R
sEoIKGp8wxXNzUnqjgajM3kScrDDzFwvdGjNil+ESI/0GUgU1aX0YVOdOuFO9AG6dDKPGspuXZ2F
KEMuo2uPSbosy07SP1TEMBnIlSyB0mbPqXxUbFvlgdC0tBfzxRCFHvTzunmbkAvL4w8fqNTTInEo
kCPJhNc3dEHYMUlg5Wsk/9HXTYRja+6HaBvUXqmvSareEwuZoe4rUXCa8iUg5LbbCeFXYL7E43lB
aGJsivJrVrzZfi11JnGXSxaGy+72tnKU7wRhqu1Ti1/V8m0higuCRdrEupeRPYxe1uMvYNjtQ0LK
n+BQS0aBXx9sSr7rHCR5Rp7vDP+CiDfBWzIKOp42sQSmK+f+aGJK4OesB7x9RDmAcCXjLWouE94p
lJoDShrWSMKGzfk4UVrdEDkCsCr1GOkxXCUX4g3CfsJL6znWh5Ixcp2iFMcWHomSDA0b62L4pat/
CT/riAFPtv4BtVCR44t3vrLI8LtkKJQAGz1b2+XyG0WRc3ch+Lk1TsBYi3mhQxEEFi8VWff/Cbej
v2zkZV4Ig/0q55+Mhc/MqcqQb8hn0dL0pyLo1m4rfRCUhEukKG8yOSf5o7d+Fp4CiQk+FxLG8Q19
Qhwz6Sh7ipJT9SEkdTbRqm/8lfRwkrEMKQcnAElPCEs1eESsu8H4ImiLXMvXiforekIS5TFH/8fe
mSzHrlxZ9lee3XFBCQccDqAsJbNi9BEMNsH2cgJjix6Ovvv6WniSsko5SMua10RmV+QjgxGA4zR7
r/2IltoOkedCATj34rbOGIucZXs0WirtZVanv3LMLRT6yt1zOCwrrS4G2Pnkw0TlrRbza95e+c1A
UBALGs7vKOJh4DPa9a6D9kQODZ+W7HZLU2893kQ5jABo//zE1L7mzgGJEsBqvF04VyCx2mXTkFVX
DQOyrHFWLY+VxLlhwjMCPRLD7zxxrrIFjBH+8PiD8zMmZJPkz6A/wzkmo+FGZfeZ+SpnIF/jY3I0
+OOGoybBliV2TUj7NeVVVN1NzLJamlytvnyKqyG8+fPCYfTXnkTIIJ9bnrjLxwwp+hh8F/xZAwj7
ZcHdGs8s7is0016FtIWOnDlrb12NomfQALziId/W47kqSJPa0sVxXHWUVn+O+bp1x9wjB4YHCBfY
zillu8GuPigPLD3IRp3Lu3pAz8+TEO11mr3h/cozxNg7MncCuXxYVXgtYUDEeL+X8y5klcS7Z6lb
IfYWHRs+aUwnNUwDDo6zZX4vg2DAcHXyans3nG0NEFEYv/6bhZWy0a+RwfgdSPv4mUmMhoDfon3N
uNo/yf7V45WJ12U16S5np3MbuSuHvlqdcqo17M/NcbA47xbH5Q2XyZwe2C5xsAERoaIhLZdhzgRK
kzwbRIowhp8xtAH7FBCdPI4cn2l1cRTmiTdcj8/kpyEFinjXXxO08FT3Zzm8z+NJ1MQ1bigAPZNB
HHEPrPrqgZ89/FQDNNMdQ56gQr3IguyYUjCMJweo9vU8olOgfGa0yaDER2S4dw8Rt1z/oLNvRzyM
/Qbuif/N5NXV35W+TePLqE5Tt2vba5T2A5rBBg2YcR7lo88YlIC45lFyW+DJTX6EyQBQM3Zqnufi
Ifh0hrUXs2m/9qI7JiZ9sc+oaTqGJjFJQfqTGFvW1Bl9FHsgKZEkwpVmsdHDsULZCHYgPySEDmbR
1srRZB4T0kvEfTsxLtrOxQ7TQWcgwYEciGTKfioQhzcPfXoXJ78npCNNysBh7q9q56Y1EAU9Fsge
APppFpQPS9YLYx6jvVTTaYG1U/SMBBQd2fq57tqr2YrfxuElMJ/b6qOxL7H1ZcSw0hHal6eU7mvL
r4ySOwO/Xt1v5n4fyn3lctum0OLPQQG25SmrUExi02Rm3R+4IWGGsQEHWQy+dmpeRwr6GihLt8Od
gT0+XLXLC1F9dKzBWHjmpQeTw2E0MZ25CUqIyAdFVjefz3jV4pnYLsm+bTDuC4IdGRGxgmQIg3nX
ug5IeTDPcYx2lJgSd+9aj4nx4nP8g5pd5IYHwVSvGblpht1EmEbzI5NyW7MvUdOePUeO63AADrS3
gsdRbzqTzJ1dOhjAes5u/D2jh+vL7ThxGazKckX9h5eozA6cvsr/CNhMJk9etiWoRVVHYuu3Lc/i
GIoAHEbktojBiN6I4/cK2g3G/aE6x91OKrrFa8yoKr+MTY5La5HqbYtoW9Kdu9TJ01Obfw4WD2LX
oWta0FDs+qm2EiLImb7qs9s/KBzsTf1h2BtvXHSaiF1qmBeqv1MWSprkppJcWh5+T4xR1wI4QApx
Ge8j1mrQU9x0AVr4Hkm9PMDRpH2Q5Dr0CCSxgoB1WbaO+a1hJGQwXo9sSDq8wnH/1PLyZwcf5xpu
Vf+UpAShMgpsQPTN7q6HoF3t+vEIjCtMtql76XwqH+oLgbMEF2APQyxCjImpxTmD783dnQ35oe+v
Dfux7D5yB2Do09AcjSmjO39lYZjgjuH5lN0ghG3ts4O+xr0QQ8CCZODshDyex1xq1CQnglzk9FmX
1x4T5po3azeMJ3s+l+PtZHwaS6r3R+Ztmd+TQT+be5m8o9VxTcAm2LhhuN76005zPhaYDGwM3P5z
1TxMp7h4HRhaMKM2mb5zQan2ByakAqxZb3iAot9gYpRBkp9e+KVMPgDhxiat4/Dj6VfspB0TsOgj
8LnQjxmADInSa1sqfhIcDQrL5Ib8TJdtRzLcuuP9WD3p4bngjmlKyEbTh+FCYcR/n8WfebmBWOvy
mUXHoN0bFqMZ99NTF4exIjpyWgbkM8TLljSyayu6zN27A7hFiEcSD1r3pOeTbx9l0azQyZrNeoV4
iCgZE/H9MvIFMO94t4BruBoKJBcEvbSIJG5KQL0h47qSBk/J58F8mItP4vaWKmew9wYPpwUrmGDL
YX9dsxblT2L9XoSPU/qk3I/llmUWm7wsPmriH1cV/QrLImbtTn2pnZOw7gn+mpczAo+Mq7dx/LtD
apXzhO/o/rOIuWj8e6lCcR3Q/MI4CzsUFz8BbTaUC3HThy/59J2pZD3EDFlGj9C9W4ebWG9GgFpZ
DgT8rnRAFHv1wzRdSHbNCfBIP/gE4GkT5DCwpxlprHDFoQqBGYpyU+0yQNv8V9zYyPVZ18JpKD3C
dA8DscYUpGn44SPFoxpF7s7lSkPEh1Jb8GHcgLHnA286oW5Uz2w5cv6mzmHv7CyREu9NcA+ZN284
7Q6p/1RB2oIiY33VxXPJmsJFTms+0jeWQCDZrOsDF3gpX3j1WXwiBZ37tBpv4Ui3GA/D3zkRYAEU
ZbbYj36I8x2XwL2N2xz47bJFST6b4Zu3sRvuXO8U50+mv2MoSrXpxZfcuuOt8owzA9IoBOxxLnyo
1mfsmMZWV/cVs95gOHXGLVO9iemTV2+KPtgazQXEb0dvpW84ignGZg6MWLhulnULZuflwgmxBXIG
2F8cg3TYITGp8bpxgKZWV51Vnvr8fWYkiSUp3M8DeIXr2HkWjFM6FgwDcB48cS5PMKhpN1EKUuDV
UMc81AxDaGCA+tpsGlgMbfiLYLQa7dPQn+bdnBz51dn4tFRf/IEwKBbWCSu9CtD+wZJ3NWHJ/beY
rgPjuXRvJ/+6Ka9Vf88SAShqOt3F1reTttyB93VzSZqLZT6XxV02rFPmVAWSxjX3SDiSEfEjgmeV
Pw487qKdMe+BzNfli0572i7WWiHwXkwkLTtA+8nTl8m7K5n4J/m9xQwSHa/8iGA/zXioGcvD2X/r
50M6I1ra0/3g29HmQ1LdLJm8DklzM3M1qirUzFCWBerlHt7ovnOfHHS8vMscp1l+NMc7S9wQ8BMm
TzKYd35Zbq00IUz3dkC6bjNBS6gU+B18TwRRbKiYPlo8iuKjdt6z3F0Fg3djNSOd4VEAx7YPTvVm
g7D3pXFwOybz7n3F7rvELMfTj84LrQtRvZwkbHmHn964AO6S0e2EzASb76aqH8ohWxutx+K7OzBm
Vf0X8D7EV2m/7ZiNt8C/dinAJaNukTB9jeVXacOF2Lb2KcNBN01YsX4kQoAi/EaVbwRY79/68nfX
MgfmT2cke0vh7rDVQimX7vzo1YTPZzEdppjczMW2Tq5biFsetzaYUVfRWN+HdKXTigXFCCdZHkxB
c5EyjQ3uYWra6Q02gKa+ztwP6RCVgo4xu57Lw6BuKkbRpvWagg+BvQex095kzkfRsMViuogYyodx
Szmf/h6zZ+FCUcfrJqnyJ7LvWJuIhJEsMnpxiYbfg7X3R3qhp/Rde4i0Wk6dCFhU8+l0FC3G+4zp
WKIpcRcg0HAilxgxk1cj3tnGvGSn5jlfI/z5bOCuJpiHrjmAyhLVH5pLDplmvgmrew0kyXBoiYy3
PH1DaUajUjKxQLLHFMYneYDdHAY7VAlVsjHZH5lVxtF1HEj1GvatvZ26Yzm8V8vspkWL112AHNp+
z5D5mmdfwOA6o37r7PeAMdjM3GbVDizgaaOi9HnCkxGcvHxfd3vSVXgo8lDl+RUVCDRsFB4Wl6F4
cSYKxfTSQZzhucVqOTRvFpNigVSEXS03mcWInUj07QLo5rm5nK8hmv1FZ587h4hkCgoI+0iPfBnU
8+KKMPewwuDcsA/lLwvHezUey+pFU5gYPSKf8WOR1iTNljBFpv88GgJ07QNDfIVAvI8Wo++LsWAy
jM8k+HEZZ2n0R2fdv86YpAymqR3HUTA+SOvZdR+0yTSD904wkeEAJHm0QijHSknekFW8YAICfq3r
t4hzECEvlCRCAbLXxiAX7pDkL/n8wrL6Zs73oVPSiv5u5T01FarphmfvPG8lp30EvYLxT+QTFPo+
17exOnIxLWJzEeLiVjx2ST3zDDLHkZ/W5Itz0drtAtKoGLn9DOFbHTO6RaCfM1f2tz4BAGQ6PaFZ
S6bXcTzSuHny1hjuh+mrrt79+DugB6kU2QXusSixdzxovk5+SO8DeDb55BCuLk8xRUDFro1PYXtj
infGYMtMjOjpK3HQy9cDe+3LkJizFJHbi1ELZD/0mhGQDoNhETsRNlbJ668//u1v//5vn+P/DL/1
nc6mUBfN3/6df3/qcuLFR+1/+uffHgEJ6PzP/+Y/vudf/4u/nePPWjf6p/0vv2v3rW/e8+/mP3/T
8mr+4yfz2//x6tbv7fu//GNTtHE73Xff9XT5brqs/fNV8Hcs3/nf/eIf33/+lMep/P7rr0/dFe3y
08JYF7/+8aXD119/eX++TX9/l5af/o8vLS//r7/+V/Gl6/r9P33/93vT/vWX+Ivrmbbn+6b0Xcfz
hfj1x/D9969IyzJ935eub/m2Z9m//ih03UZ//SWtvyjHc4XJl1xb2Ra/vtHdP74kbQhf/CDB/y8s
59c//+p/+fT+z6f5R9ERSw8KoOHVSPPXH+XfP+Xlz3ItU1musKTtKl8J05KSr3++X+IiXL79f1g+
DA25RGBWBl1LoJm2zYhjpS13OnI92hBuszomP3s2O3Z0MGkOTnN0jT6+D0CD9W4G8KGxNoaD290h
+SqoyutkOZnrEsGRT90y0cmHYXjyjKo8mQN4A+p0V/K0y0vOXjsfAD84VrwZayz6oTOf44RlaThX
eA6ljwh/7D9zs36z+/oDfExSOc+9AeqBXfXOtXPqVn9g7hvvazY62pTp3kpugoG9a1YQWKOd0bw3
zPKrFvGbIa1doSjWKx+LbP1ZaXTLyc50k3tTUb7qSN73XctgsKpPwssNsAX6OCwacCW6GzYE3wFH
RqXBi+hQrp2S+WifGeqcgvvILZe+0hjMlW+1sEcs3e5429H5oPNNjQ4wiDcy8Ss+UsMDrGb0+X4k
yyQrvkzdJ9d0k6tBD6wIBxY9QhmnqRnZOz5lpWkyxvNIARN4SpC/gvT7IigP8pUMgfmFCxgjx0HV
oYAjq6gW8iRMeJsuNT1Vf7HJZLVpg+bIe5LyVKEfjl37OfYe68YJiEMG+pMuNkUwlFVs6os/6zvx
JOL6J0iNl2LoJEd/x358GuF+xs5PR8s4JhP1tW8wQ+3GGAcyHU3qQgDSVranSOKgEs5VmZfzce69
4vT/j6P/znEkHPe/OpDO71n8f59Gf377388j+RfucV/5npSe8HCfW/88jwxh8TVLcSS5rmtZQnHq
/ONA4pT55wEkzL8Ix3dMnxPKI27Vdf9fDiBXSf9fTiAH/bnlexa/2fZthpq2+tcTyGB8HOm82UIR
YXCF4jjmND0YfYTlgCd7qYPfqTbcHUSWsowoZQEBJKHbrZM5+iDR4Vx6BNFZiL3mQvH0F6m7HSqg
fhZhoGp6rEsGDoY1bxiiADuKBmtrOVjEzPwjy/300HvB72Q2291o2jOKvqcIF8ecUNr6NVC4NhKX
2pCbGQ/NKqmISna5AdeEc6JoHbeRRyM8tT0E1cRgjBG9GFVBnpgQ1lUn4s85d/qzJsJkW/a47UZz
xEUj/R+wUaySkHjx2Dibs1lDco8hllRvo1eR+qckyVTS23b+NEA6NQOc/QrKjEKwkDoNTjKCIw23
qjZVF7ynLJPht1cdEZshqndTdeNu7F59+rjaq4GZoWikHGKIFQ/XKpfYTzi10MT0cRtftaI69lmC
W7bIj7o2f3rtXrQ5vUlCNPPQZYs8YkPRWC1U1z4UpCA1BRZlS16m3HCuhITjVxFIltUHolf3RWLd
gdSHRVk81HbN+7wQ2wqq9nwgbLxy6epGzNyiepc+9NCZBadAR7lJRY2qp3uZdQI9TFO8OtV4nAJE
fFbz5vn1Z8E2INCEhkZwEjuN6HxJ2CvL/HcuPF4WtOhVQsNR5d3jaCP3jOTbZIwfkxwZG6akBYds
bfyUKQudyVSXhzIacKgGZUt9TLcddH25mTrTouHxD/yDoiuuGuCHzMh8U6fXjp7OTWkWDNBnct6S
H4pbqdp2HdZMevyeVUg/UfkTySIx0UTBkiFBeDWzbs/fWiFk+pTONhbnzBJrVzUotZSbrYcyG7aD
4dCVSuwBARzQeUKK2/00Bl1bXufjY4lRRkhySU2XzDwsnGtGqE+9d+7nxQJkM8dRDtK3edm6dxJh
qwjmY6fxxgY49uPYiHZmAVOuXTdi108wAdIU6kbDYmumWLdlxCYv6m9MJyMIqGf0Owfy28bwjPhw
m4GX3ZlxSkRqkdzNSfgFALaDc9b/nrnWjtNCti2D34X3XhupYGfbwXMukGYmEW0ANQ4IV/04dg1G
72K6jfpDo0EVo7mIiJEeCKwZekLdplSNcJfhCNhTeqKgQfU0oJZN7OnZKkPa6DakwvWNw5SUG+0M
u7LLTnMa0zOFwEKsgGY8scLbrEtvvUhcT15+ypkQ+7H97HcsozptYP7P3uwZP60hy+sQeEzvgHzs
vK0ZEmKatMG6mftDZn9byxwoZe8QZzWrooDmreluu3J80Yb/rgVy/MFHUe16zlY3cqm953Zrmyb2
POY4hiduG8MD7tfcWDHweZ+vdlN0aAXCFi82z2UDkUMVO1Gj0tSZxUJWv4VZe9Ku8dqmjJCloGNF
XzBF6jNJ2QQUKTZhwbRbed7vMXZwiU2MVvx467fjozVXl34uPtqI9NPMqFlxRxc7RNGq7F5guBgA
6iusafmMIrKd2Xo5JA1bmLZFv8/DvN2IEFHVkLBxbl0rZBXj31a9Ps5R9uNEzWnO5ovZqOeuY9ae
emWzN3AtWMu+ldRnfGTIe3tskdpmlxCUpKs49Cm4gnyrPg1NszM5OZkLM16vG1iM+uBrYmAjOKLS
qc4iITzMm87VzJgK+4QHBEx43En0/U+NQr2KAhOQGXPsRY3e9gZTMRAvRQ80G7JEFit5hTvhuU4f
/GQiTVy7UB29XZTjQ9MGiZqtFdorK3XWenBp1wLGk5O3sebwPaZ1tXSDPK+jwKzGZx+vdDnHh9Fp
5dpsD5RRxbEcHQ8UG8wVu7M3vkHiZyxBE7gs36gO012NRdxrJaQGs4YNV9QMemEubDio3i0X63Sa
u5B/faR0NsoMsxSAl6WEeT0fWsNLkGo11qlxQJe3SE2qkXq88oxuw2lg5oIFDmO7PANXity3rPAU
NIP/aU8VAhPNWmLSYl+qtt/qHAcyzg+brYaE+LSaR4X/Y9KQXqNNV4RPHJWr0J2tfY/ZOi1Zj8T3
eWB+tw3PKGVUiFe8u8YdDOJYR+SemCVUFofrzniQAkGDiHhyrss8hjpcHp1+Sc8zOyxgoXjAz7qe
E+vdlRkcxbL9rePKQRTCnGMIvRcj8vh6rREcmew1kkcVsDLz5/DWrFFyJ7XzOOb5vC0nxPzjwEp0
Uug4/OSucMYWlZTMN0P0mDa4zhwzHDdD9VmIdZD4zvXUlhdpA22Ipw42Zz82m6w3bhMU9wENCW/m
je7plZu4Z3sSIk1tF2WJNeXRPuamsS0HdZM1OFDQ+nfRpjPQrIz4FlbTBtA+s4fJ7IkQba0zsuTP
X0fBurPACLqliseimDgvoxucqnk9OEgfzLR9Nj02wyl9RcCUKrB9RmkJHQU64SCcd7UzfLU+J+ZY
1MfGweUeNjQ2vrfpZ1Yqhprexsk8GwnaIqcyN4GRRkftsnAaS5YmVXSuqgLcCZ7DYCDvqk2Fj1Kf
9KhGTy+F7s59kmAjNkEgZfqxGzWeLshTwYilFt22spt9E77AHT3GZhiuXGp3ZlXhb5VQn9X5oFae
HRanv/+PE407aXUvyl74EKpi0oz30eiZR2plsPvD+eBQsPUxgeUhc38v8D9QR8aWSUomnqxwbs4Q
4qGupra3akZ7E0bB2bSzHWSFbj0mw2+hxEs7Ww8ikdFOxfFW+fLWMwpsD1my9cKSWY7FVg1zjPKE
+ZT1jERq20K3m3sCOZSdrbV4xZQZ70ER3vjp48DekUTSdq8xiykDT+tEME7iXppa8vyzTbFtx45U
usR7a4fsw+H6QI6A51DNNduXTr2I0Sf+xQCmEFmEAbOTszympyKpwYO5or41C/bTbZbc5Q5aZ89q
vyzGkjtbp2jiqnu1ADtakjtqibYtnoebmnSEgGINQy1iMn9WiFcDMBSzS7JcCjVizsKEa6ThGIJR
0CLtycYaWrRmO81bkazEwGhO2sau4uXEQpgsZ+WLt9wlowgOapj0yc0rbx/YHFhhCKglJpnFA5Ye
R4mz7hM+OEs0jJCysmR3vEDi/P44aJWdDBAKa4lqxetJr/cI/jFqAIhyVceYwVNHfksMoldVNtyl
6ToxLBZqWDyVHV5K4FVTbr+Mg4MDkR6WWu9LK4CYOq2v83RYuVVdbxOHWUPgNc91P66dwDpFvuy3
bjqptQ/nOKcgMkR150IlbsT4PKTuuKqJiTfwtCi0yyuZxA8eDcLVVI5blaADkKNJVOj0XTMF2VSx
dzeWKMVKy7jmQsIuwHpXoZtZOxLdU++9OnNh3Xh9hUh+0GT0Njza/UQfpBeSdUk95asUC5nCyza4
996PW3fQ32tVrVzWgzxao02Bhm9kd7aevl3PAgecMfDTBsJ5tQ9n6a/drjxPhh/tS788VTK/7VGN
WkjfDQv5wgxWVuW7ymTu2mvkv1F+HmrsUB4LfjdMv6I0yDdJ/YKF6VElAPcHASRAOR+RU17G1rxm
Nt9EKO/L5kmfG0x/kds9u1FwP1SEN5sBgpudr9DZQ90gPcb49ntmCTNafp2Grw0amTgsr+ewf1aT
uPcL93PSn55ASkgUQbsqzG7v2ulDM2JmG+Dz+5P/bTMKQWRmQ2ICkOHV0PtR0PUS+LWVAaKpRMim
k7cNHPeVRMyQIINw2UKBddu6Qjy2jcbPKOWn04qz56XIXKS4QRt7cHPEsQXZ3ggG7msdkXrJQV9O
Ry7KlzEjSobbq2nEe60yanaEz2GP1Gfqb42KqClff83C28D3xoYRaTx+JY8SWIIS4l4eCXw9WUVl
4LAZSjKG/YOQd2jhHGL9tC+OcT5BrU8ni4f0dDe04q1CU48QN6P766L0KUnCG2uKgboq/PU2nhJG
JesUfaA0Rp8bJTxMfvHQouB33ODF7LAVOBPQyzwitLMITrXHezHnhXcVu4CEnCB9wEGMgKwq2Fm+
J721dShjsx4Mn6efzCG+hJFCXp5ZuJWqZpXW6qJJBdtCBDzooOMc5U7clLG5NrUgD3Uh74nyDSwP
bhfaQ9vj2IgH58FkU1v0tD6V3cPTDPMrQfthpAFYhBgDkd2Nw9Ee0PGW1rwbQhsHwoNb8xE3I6K2
ONJfk6MQ4sywfQ36W7wAgjn4qc0kC+ClcRNuTtCox/h8xE1jB5x3iC27mZyeCQe0CYq/FbW74xev
vcmd9lINbCsIgalsmxKSVPoaHeGLWUrsNCiF6uAcq/EwtC6kBBOMgNcDTVC0w24sPsMp+d20pd5W
XLEM0WkOA5NIhFJlx2qxHncFyRvuZy+amnUjhWbErqOpB7YkpMCvgi4/6AWZoeEXCH9g7dSQWp7V
ZKTXbAuS4Wu2WEMrSiphhHsn5aMUIcJCHamrZEIxapUfA9KNKOLppHtvl/oIVt0p/Olr+4cafo2Z
OV73Lk66YLRgJ6KHGUPR3QObjbY1n+gpRrQbqRaH5ZwO68ihzben5DLrIWVdi6EvSfIQlEW5rjye
KYUdftZmG+6sQeAgaF0kaVHHPq/10VxQx5T8nS1PAx3RKyfc6ewexSYyWevZfuSuB099O8XMHe6I
nOkfKkqzDEAdX6YyrPa55W+qHsVD0CI9MYzs1HtIVCR6i20TsVVqS+JIrafApjz2c7x3sWiKax8b
e5iFz6nVcmrXzG5qNqBN4Shcp/OnR12QxXGOYmyp/BZKVexNONrqk8wq0k5ajzAjr4EVj72QhxMP
NWOgacAf8WCz8jQXrPfsYYonzadofRigBhVMyRKtCVHO1oomvczDk+24b0pkoB/JKYswHkxZEQBx
zp67tKRbDIdho0Iga412kakPYUV91HNZyOk0Js1jFoJARSSeqmOtC6oBjg7LNSGsZPUxc93XSeFD
Zw+caZg/y+qvKvoCwhWq3VwqfM/LZeiw4nYlS/+Oh00EPCOCWBzGlnqCSMR+rCoQ2MaPRoVXjWHP
ndeEoBDneqtdoEGyAoufqGTYV0Ck3RzaTJpUXFiur3neDIdByodAB3ie8rZYV2WYbmQHKLqYoOem
AYK4UqDorsOMWAl/CMFCze4yatgbyuRCWnBoIUIUyT7hJDRrsBwQTSgYFsRFne+zBDsao3QwBayC
4wpy9Zuog+kyFRIWMCJPf5T9J1E9m5aMnxVTv3FjgJxZFS563GQwAReXlsPHVlHUIt+09eRDAB/z
Vfg2WTx3ZsNNH+qsv2V4TUGY5HDCWHqjGZ7QM+P/SF8iaisqXWckSqXq1lFMxWKPEvSWH9+3uSFP
88AbbnKkmn3KxBqbSwQirBsQes4Dm8OMozylg1yVCUuD0vYep7F9p+luYCb2j4pkgSgzWf0bySPK
LZhTqVnuRVa8lIFI9szhgXzPqFtjYx+YTbbjEn+JlsF4UcP8cGYLsfk6cy0wuIb3bdfI+OeseUdy
8Ax82+krAdLCCtlAsKctJgJBwhONv1o3CmVSX2N34n6uwqzcl9r9anBuhamZHf6c69juu2tKJP0B
/5Nm/YzP039uzOQYKvBRtfoYehrX3OOp5Sk8alw1XRyMh5CriLkTyQ9DWh22NiwnMH/Yb23CVyY7
wfmqiTFKq/5i4JCI2iC69hhVxWSOdJbVYF4f8AgJF0kqDfo2C0mHsfILJ0EJ19QarwrBL/aWQ4lq
/TmqL/aAq0s2JKBVZb7nOQm2JGZaWnMuzjioptjkQg0bVrLCum06qJuqd1B6Ws1m4CSJesvdlQU7
6Zy4UH/M8SSn6MN1FfZ7ladwPNiVrAafeCNCV4FqJ4W38ax92lTHymzQC/regQgnliYWBi03J5eG
y5w1iFGFvyHhS8dnPSPagw4bXK0RkYRhbIcHWpaDV6mtPdfFKU6sPUvmCab7TCL38uNUlWCsD2cE
qf6zcKrgMclJMhjGzWyK51a59soVKJ80jegY9meHo+C2me0n5srvXU0KoVHwUO6NBKG6j+lK2QEU
BPa3bYpMQlmfrao+IsJo3Dl5oUBtNmV01xTdsOmd6n6I4SZpBQEiNGj8fA9tTp4tk8/uobcKEG1e
djBJFryqZV6T1rxRAUQuy6YIK6f8mVv5ps2m6NRn/cpT69bsAYeU0bXwiUlCKYnPt/QJn/BK0KNs
lhOZ1qe6ILZ9SLHoSSMyTmG+i6Io2FGCvKayx93btHdAsAhrn5m4K9ykMnPFlvsZsTZpLIWHOtWi
muBpugkG7sCkVLA6PSSF/vw95iI/5nAk7aREh2AR1MP2MMKsNIslLMW0yZMotiWROOeekjDqigXu
yjRHRslt0JVbbQNJkPFwUg0iRSfS67Jc1OV1hJeN3rEU06p0sZ0kXZlsZcMy0pr1kp+Hw1a7aycl
gqUlMsLIAur2pqFJjKvf7RT8hFWDSj/D/TUAq7EY6BMapPkQ3JC5ngu1b3I+EkjvVBz2g581m9mu
ITvViSYeHc0KHpaKHCzTxTvfRYa5RsPy1NhMcpTwSYYA4JMlOcEaC52UdRqiB1gzVoarJKnqtV/Y
H66PIZpBm3eyEwH+KcKiUOI5kYN4lXmAccELCJrsSzhzBNtuBmO4jm0uEjPwFHxocMFmu+qQrmfS
v6qtEc0nLfvaDwcctS2u4sBDnhUWHAPWOCCA5W6Y3QKAaMtQb6xIgOl6saqU9aw5KhlgSMjfHKed
9lKM58c5SZHKNi1mHT+9yASlGb0lS2QLYjXFDfQoHW5EmsGsiLG4uSAU0CCoNS0n3kDb/q0EO48q
bI+9uGtNUT+x1q4eZrTRsw3NsOZ5AzWeCISos1A6e7ukc6BeN+j4tso1xrU9NwvDxgbWV3N9yEaQ
WZARk944BLCkHpdX48Zbe3JACXFxZJOnkO1Pd86c7H0ljYNvxPNFtjaYjwYhl1D9JfcwgGVRbq+L
ucIMblW3rZaXYPRxQlWOeR3UyUdQlvamsSm8zQXEAgyGjtleSSYtB2vhvjOEbOw43Q1G75JtRBit
GZs9AwGKzNaU6kYa3q7vK2YDovGQJA+fmgE9ilfPv0tdaa0C1r7offjRTtaPK0GK3V1j1s0xIVtx
HkHhLYiDcgYzxj92CQkLKzR80T0D7uEm8/u1HtPi0NSkJ5s9IBdnHh/6mjrMmgEtFb5FHZZUFnw1
Vj6CkxfyNpDbubmxDQbuaTQcHQHBWnmOd9JwqEvI5oXhdk+TsP43X+e1XLfSJtknQkQBBXvL7Q1J
0YnmBkGRR/DeVdXTzwL/mDkdE919w5Aomq0NV5Vf5kr5JFjNsqG99tUc3UG+YhqtqElSs/fbsOZZ
fvizxnl0NPtHzVSZQVVd40E0zzNKykOS0GQy6/bRlLiZ54ygcma1HbwTVFwjrXsmJMu5rMTB77RN
0spqMUWWuM5K9Us3kEpws/SbSrCUGZa248El4LV03NgywtM+LiMauwOIDp24jPE5UM22SMbq4ecD
N5tuM+rM2qsvVXHKO0EOm7fDDD+KkVa7Jj+V/er6HeLtnNjznVM75UOVJzHPlxKOlrAObR8OUOEX
VvTo4q7gWAUe3+yVTXMo7OFsOkwErgTANDmHyBKYNZMkYOkRjg/8bjQHZ6hPS0sJ1IDsKgqPQKfj
Xi2ngPuq2MDI8JdVOwxmwiUnl86H0fwytkjpacrWhoyINEwVfBRtdmy4y+2iEmS7zkrSSUvgbYYy
2S86fGr9qCYDYHe7qSLuXRQUKtXdia0b2ZDb1NHONWdJ6qqSnm+2jrul9gNUYzbX5cQCLXIIT7BI
J9M/jlTvNOHrYlYPatqHNMDripBk3EVfuoho+ejUPqixoGeh020nnhJDlYENWbMp6UtfzGalyIjN
6NDA0Yt5Yh8MTLFJG/CumTvfL4lmCxwkGLSsZgMokkIQQI9zFbnb2m2G4+hBpVbcyt1kfK1XeBH0
JVLV2ZBCxcvAS/igGWN8m6ZeVv6GzwBVMWdqLWTdvidFDa2Zt4fNwUGAyWwxi0sPNJjrVeBY6/pV
ZMn8kFus55z67zSk8LYjwSK0gTq5aNltpesSwRyiUzQSDuscIlyZLE+thKo31dmxmpriHMNJ8Mez
Lzx2gIlqL36btAfPVvWR5f0+r1xALinAsWRR57QsvwhgoBCOd4mkVIFmFAqFhENov6leo7ZxLnFm
i1MXkyiwjMRqTQbIN9EdR5xpHOyDyEMrbsI52kXQhh0bm5wEJcnejNapsVX6iGZmIHzThZUwTCqW
6rbpYuD0HlI6M1EqRHqkbJxujsQq5CyUNnQISJ3HXGOulH4cgiS7lX27oZpn6wR48JO1T94pSA5L
Pf0NzMPY6HjHDuQ5GVgqDNVB+rGmWKfzYK7H9fyaCfCbU6BDnhzitWILxQIUKoGSszwxlS4OQ7hn
iQ9caZq2oes7gFtZMs219XeQ1DHNhXnLPP+fZh5XE7I6GSsd4Kr6f0jdNex8pmhjgr7azCP1DNJh
IlyE3oNe9A/IDCxOi/PaEljTnZTGnzo82gniZDUTsOuKloCzXWHx5xUEJm7OURHeewX5iBKuU90H
xPHXl4FS30e7KgfzLyxPbyaNphy7TFtU9LdxhmKn7EUzxaiGq2jFtylldpztv+yyuns9kNSq8/yE
dP68RCTx3I5Vz2wFHjx61tMm/SgqJt0h/ZOUwfbAc0JsjJYR2daeKx44YwO/Agm8AOjB9Iotu2V9
s73pj3K23oWwf01FAvQN3ysx3ZW8WXzrEpaMj26TzeSxMipe/YSI8biK6+GM9Zk0YKLf/dGKiJv2
nyCAAO/g0XSYEez8UH8HCeALL0i32jFPIoDIk8X1F3vPm9aPq+O0JIgC0tu2HvOujCH5pbPij9gy
VDr52Fu1bx+bwdgHS1yHtXsP7xRDkzym8DwHd597lAPEXi+3g5eWu7kps99yLcKZA2m/1ZSIjBPd
ielwH/rJOqMgJaryF8sKy2dN24H0JFnDASF7HB2Iah25JzxY66x4YHdUEJVo097ZoUar62AIYgQE
qIoyIq+YUAQ7aeaXqVPtwrR94PYM67yT3WnOfXG/UOQYVOAc0jpaLvE4vUYG6bwMi0MVSp5Yo+8f
mhlkaFyQDeQZs3EdnlGtwIzys7bOjA6Pgz+d+k78xl+n0uSXmuFR9sz/uVEWNg6SZE6B0aCpNy18
E0d0zqXMpzOArO5YMvW9dEiyeZpMp7rjRMhCi4EjWKm0nljqFmV7WYBzKhFR/iLVpW+BBfQli+Yg
ZBmuNKBOW73wgHxPrELuB2/+iGckHkUkNxuwi3k9kcIw0JefD7Ub9uQQqpaqYWSTUn4VTGlhTr44
uWRePut8vRKekyKI9ykyCftqPiRl8VJguEHagbPGLIu44IxVRGTfC5vvXWZDPODNAqTQ+TQzmKZd
tcVsQwsGwLrAP86eWdjmIRFVi/nEeQkA2ueWoAqbdO8wv2B8sPaZFT4kvZkPXSOSPZQQlCGGN9eu
baZDOkbPRbOwVFwIxGCGcy9xhOjZGn0mnpxcJxHbB2m6h7mqAnJZ6j1ldktBm/0VjS7oEQzBVh58
+zXPBlETPKwY+K22OhfLfGoB4QALlSGYE/TFIj7nEWmqpZR0KuLhZSlfXQJYIBBCmKh5nm4vitT+
FMyXOQ+ZPJpc7IaEkfqiUafk7HyplHZ6q/WDgxrL+2lG+vYYMbNkSanu4OeVU2ZxCcRUQBgqAMR0
G+TtfPGRfJHJGrAcftBeAmzOSU8pih2eqkFaQOX4MFT1OfPL9LiufM8MsibWpTQr1lQ8IQXzwCUb
N5TgZyIUtLM7Ax9mUwgJgaZ3rBk3ntU8dcGi17MU0x9K5dbjP36G7643dddAhg1TNuF2wjY+GadP
hysE0KFit+4eUlk/1PU8HWQMM1dOVkDeXNZ89//9MLUsgAvGI4fJvMtlELu55eZlJlKr+HOoHxi9
4BCP8Vc19ge+YDt6L2C7pgMGq7IMsmuYlHTLxWBZDYq3FX9CHn/3i7b5VXpIra6VpaeoRYZ3PXPn
9Dz9EyfCHJWxo9C8f2gjkTpw6qbbuTPF2S9XJwEOM+HAIksVhEQ6T+yOWMiQDRKULJKBrZbHMGWz
JCH/535p3Ti+jTLHr/Bj/6WqovFoz5f+57yxIgVhiRzB1M/e2caQGThU6cS2W2/KJSB34aJ+DZ3/
GLhQN11PH3zzUUGMnFX9zOHXFwx7sEoWSWCadFsqyuNQYaXNDCQP7a5AnpqhAMEFC8xElOEyw95a
3RpeIDpa3hOo5nXWFcJc1N220k3uB5CuSsbBpaAoIahhGYJDHI8uhB60NUW5O76pXd7mTHczikCq
glBREmT3ST4Ht2Na8AiIC4bCPlJU3Kxgr6NdSIpEOYhuPj/5AGit1bsnh4GyTlFSqMDtmXUVI5E2
+qW4r2zqMOOVZ91ja5ck/HJX7zizxG20FJd6Ac0S+6rHRD8w18qCiPuUbq5sDh/rxV6nriF8WRex
xEnQRI2wOMwVOR48IMwK/JFWxvF3PuYaY8vyIumai50CHXFZgz02Ja95x7A6hxOYK/RgMkw12YOm
isq99NRbZTvducjGl3FYaOVeygcmrjw6K/sUtJE42M7GbVMPuhXDul7jW+LTNzJjNdo2CCKtiQ8V
Hn4iqwxXAkSvs98g6CAiWTduiAew6zBY8Kq9TkMAnjiMaiTHE4zjbtZzfOhhwv3n+wy5lJ8/ZQiW
ZD8linFHipIorJkY++dlCIldguTCW4jHgEn4ZJ+TzEIPY+AM2rDEwZFuO8P2VrRpcFjSCV04DNXG
+FCOSgztxyEuNaed2x/HdR7iFV727OmA+YQe3LWN93cA3naMj14wYAaxXKoGxpj9o0TtdG0GxcGk
biDxmMDKzwtuY/yHYV1+uqyhyDn7ZKtcnppu7sNJLn6N5MAOjQn3mTZQQRL7pep4Nk3LOphn6qFT
Qv99oPU5tjp719vpH9mP3H+i0mxHtpGkapHxvSmfNnC5ARzbiChtxBxF46AGVgrj1t84PRHzUuJM
SnP/aFs/t/T2vIThgwgEti2L6PLP8YXDu68Ss/fSApyiXD1g67+5HRCh3MfHatvcU3/+ZLyeSwhb
DRlihNYK2NJoyNlYHS4x1KdutO+jkXtebTggPhuSbcupc1NUbXditYMBHwRr0a8dDUlKdY+T/U4F
F+uc8dNc4Rxla3XnJYVYk5Xeoa/3ysX/UCbDt9YRP3KYrU3tJghxrAAyfKB2JyeuVPHte8FLWoM1
H8Nx4daA7RylOD0OVs8IvQLykI57SzbmrMRAgoelLYyO+qzmHqxyHPXTdixwGNBofOdhGd6P1sPE
7vn0c5wmtwBQNlHOm+a70lTfZUVOqW9Y2Yy/+jaoTj5vhudmANGDaV1rpg8zb5eA5bTskqJAvWy4
NiS8g7a1sOxIdgwhkcemq7odUggOg2boz26lsJsEHrGi9W/rh2zKYwbPkdxwajTnn8PPyiRjqj+L
nSwI8CmaKZdUIEWt/6WfD82Q1UBWQ7OvOCroluM5GfL1u8cDI0Be/MSTMBEUYWo3hE5YwfF3nLY7
C+kwXsGOKRA7zmJmYYyN9N2ZCLg65m7hLD7p9EXXqbpFqqTrURmbNaU13+XtGB5sF9pQ6mH/Ik6q
coOXlCzsHhA7DHaftDBbWbOfW/SeVrfneH5lAFfcqkrYZzdziLsGzR33uH2+JGvidKyQifI/tZUc
vJBABApCfQgwKN3kcYfSUzEKWqf5qzP6WM/WcGv75cfQet1RmCS6tcvcP3iW/q7RGC7L0kJgynAO
aW/aCk07gswzrM/YYIyg8XSVcu7SHO92FVXkL2GkIFgD3U24RHl9e2OZhJyZ++haQXTFGwA/LsY0
5iAoVPkswbhMzd5ExbhXtkfSOyvVtSVVVkZWcceUnCaKjCBo0JePZtSUqkdfWci8HWAEFp8pqb8K
L9y4fo9JwQr1kb03EjtVJPYUMsvHrdc1RNmXpXoqyku7WNcoDFm5FDajp5AgY5SA9s+K3aitmAzL
oLfgO1geQh0I5kkdXU/9aZjjd2Eu9mIgtMV/q6z8XTaH3S/La7+X+jGMZ8y6lX1RS4pPOawHkNDO
PV/ylVnxWcTNfpzpVgUWXMIeYETKuhH14KbhBqwJxQRJ8pR6q0vPxPeMb72tw91rCnsCj4CSqyB6
LFyes8KvzoND6xlm04Pqkv6myxvQn2HWbYOKepi3Pka9SG097PPWrbZNCJXat35JVstbjme6jeL8
Y7IgCtf8QoarTrcb5j88Cjl1raHd2ihXTA4rZArIKknbH5qyU9tcwJDoXRqf08/MBgCWY9zaRg6+
cDt8SX1EJpwMSNGVQ7q1+qcQ/V7N6rOrw/cxc/44hB5r2hKTgSRKERPxY8ZCnwXvp4/OzvSwuikY
Vt/Mq5Ts+He5bomhdr06nPD4QNDRxZerF9D6DW2XVY1ZgM0Ij1L7u0hwKNAlw2PTDBS59vgls2HF
VBOV7nH4G6u9yIE8T2dDcJxzqqis9D5W7j+Nj9xVL8yjpnCk44O6kcX2ECjWIGWZvyXlNgUO1C2d
yy3MzTd1w4A9YKWMy67OaEUCGjqwGitz+9kup4tlVVs5ey8e9Zhx57EowgEXd+KhiK2TjDVgV42W
GErKsWT/VZGhrwxWylBtnVpl20gHyUENlrcP2WuyrHucxTURZ+JZf8ZAvIZV95lM43OLkbW1Yd8H
w+845pTiFyNw+P/4MRuxfMHuMCQrtqrbCcQB049w06KbgsW96CFWTK3oCAB9MdOrVjgfD72u+ydk
9XxwKMbxI+9UNXX2FM0s4GMdipMVdc+Zk4I65zF+wCpdUU7E9dKEguXLZIO/QN1YSlyI1Hmc0yB/
ShnV7IrbyKTAmsbinHiC0o7WhZqiuqekONhM5XZVRip7kXjVvQFO45JBoVMLuKCseF488+BwVYKi
qRnAZ5IAKwWNVxOmz3YQz/SI6wBdA8DTOCZ/p8Jzdq161AXfojIKXXv9p6klAvH0zrQ/3dk8FTJ7
vdThb/XpGasiZaYaRz846iBWDxrBc/DNyXEcJJBeMLePMZniawgYLcGZQBzT9CFLm5RxXwlMYlYw
nGnuu3VNG+8hjLAiGHR3tgcbfEVsb9JF21Ch1JZQDIxfka3gjAVYNbsgWZpD5jV/hdviC19q6J90
b84lSpJv6ATyEGExaCDmBhMFwUjqUwRVpS/G4cYV+hM3qsNt5OhN1psC7eyG7rXkEdC23tsYe8S8
OXxBwc2n4x6FB5MWbf4H3UKdSelh9K4iHDASyHDNAo0Zw2NulzxPKqvarSf47PU0LgE+8MPp0o3g
F4mz3BiHDzVFS0BxhaR9coDdrdp848eLPOW2YTK3gnQqmlwM26RtX66mcn9UCCMhgHyXrXFSsAXJ
bMqxM6e/G3oMKPSt77iGg8Mou1eMA6Dw8ovxvF+lKdbWHg4/LOXKV8TgxKdF2zQiUvflxv6ewQd3
nMS5LF0Jfw76kQoikg/yGrBC3LuZBU4wouK9xqUocmYyMe77KvpM0/YXQYlbNhkwtdYDPUN9SZGj
egaSm2garX0uq4PJknvcgzTnFF9eaUEOtuGQ9aXzpvNhN7DzLvKTW5FvzpkBjQQNxOwS6mOoXenf
fa6QQ9NfMa55Jxbsj7iF9EujQebwboklwF13sFVwXNYiWQWTVBvilf101OU+9qqXZVbFNkDl2d+p
EAUeoQEOvsvJVKhN7mQ2YwJowHUN+RWdPLyAYh9GvFJte7YrZBtRhR7FTtMtBqz5UDjUXSA57O3D
6ICNERhBAOgwnfeHx6KP3jpLQThK2n2iCgUj9R4ha1vwpm4kc+Rd0wFPccvkLa3j8t2PQxxNXmb2
HMN9Y+v2Ws4a0nptXuZyiS42Ri+qvz2sFfGjk4cXIloxbnd9SJB7TkscwJgMQdvCOtv2xoRX6RZy
O5Up8mbBozIYakQhFPiNL0gnDX6/pi7jdFvYetwSL8IqTMumZVN97qM31EL0rGjBMIZpMGBlSXze
FuXuE58ewhTZh75Vsjq+ZOKSE8owLU0uXGf4z86LTRnTEiSbNPUfJktCAdctr6HAQkWW8l2Ekh8E
TU6VZldo7Oh+i5FgSf1tLVHJlyict8vItr7hb2SBmy12xcswA8/k5MNFZ9UHkyJf4vumXEVDh4gb
3GIGVIO9OnjqCjXaBrmBR9GdulM5DvPRmcE/875ixMd0hO1vP+FNPy72t5gX95isubU2izb8N7lP
BPlfC5hzmybs92zAbWmtV7jwGRgqXHUcaTdJx3ghQljd8VpuLYXbnKkSEj0a7I1CZLz3womX1BLW
W0Z4h51uYFnVFair6IsMmDnZRXdIo1CiI0dXb6QvSOKYPLIP286xjzQ6+5BClgBmSXUp5q1WMKlM
jbPRL39VbRTdxlR/prxV5A6qDewG78ahvAEP/zFvvDU6AEAcf3t9UG4HfVMJ8+QnpGRJBb3b9lIe
VOVw/ePqu8TSZ3WfmPVukj2BL/TudAdkHsccFX8NYL4496gsWbjZm6prT/PFzg3v9OwXF1En7Tk1
hDcCt4neJENhHFrL2pRiUaiSy/jZT72dLhf9FkUyP5FZcCP6bnEWNe9Y+r5Ko/1fkWWNvybJTTxM
H/q6Ve8qJA0c4XY7mymdsWMbBu35V8TG7Z1BUHnqogI6A6vMsEzDi8f/miUYsLSkVDX1njQ8Fmb4
g6nxMW5s+aZ09WgUvyGR48LOj1/BmH/renONJXGpDx1GhFvdcEb2DC5vHJTk26QK2esla711BySp
XlTwBkLBpH713q9vBZtIJ8YYaEK7fqdcqxT2P/ic5H3qnuLAczjAy+fcLpc8o7+GrW1yqFXKOtMa
Hww2wO0yZeNz3AJvdSr44TWL6hL7R5KPrwEIzWOUQupU6++LjGVvHK3cy2IrELS2zxwMg93P/86t
M+8kLAVpzDT6fvHRxGqzVW58CrrBvu2Zb9Fvy58wAT1WdsY0IU53QzjgGkqD+W6yHjOM4B9ODPyj
XOiEdqfyWPCAAGJBMjpwSWWkGjaHFRafA0OnbT/gBaoXJitommyYexf12PpuFN3eyj//nFYz99+r
R6MbZaSsDhsS7JnFLTvlyjL8FjO3xCB9LEpEM1bisMCF4dYfsuVwUh10Xak2eajiPQk11gsAiyKP
YCJe/Xsi9Z8dnvBtnFHDJ0QS7QY1YRdfyuHAxF/ka72K+Gq72L5klJUSmyNCiE5Ma8OxyIG7WSH4
iLBg2Vm4018sWvNJWkyhIoJY1IZys26aHrDMiv8iMm+lVXblGXCMluHJNtldl+bZLrfJ2TgjTTBV
7ehDzO1VJdaXs/A+hGbWt9j7a3JVjXNLVoXRHQ1P5yn6bfEDrFImEGac5JBOd5kz0QnAd1wC76Ov
VXPfUnXE02Bv58+jPw30sA+XMHKwwLlVtzfzynybLfzuCyVzlrr6GNJB0fVPKsT65eZ39eyHO+SJ
7pdcjcgTK9lB8FucjO7UQWgKe6qQ9b6epg8kRsQ0IGVR14BNXgZJqB5+R+S0t3ZHl6ij/eIhmfzn
2rHCM/vEv7gI0jtBNJk2yTHcB1XI+Sg4uay7yUOzC2KS+WSVr7nOVnK6dWomcj88pXgqD4KG33xm
4e2U/ZGR2UoBrf7G9BCPEctvTIop9BnexdX5vcmMgcVeAO2R64CUtMrtYIvhsfHbt6FkKzAx5rpU
WX0kQLw2Z9d6Z69vTloU9dNk278LUUcfeKLVxk+pKSiwlf2KAui+zGqnfvHf0wFGnze2ko21fBk1
D3gfp6f+OfaqA07s2TvMYf1HggGLoNHaci/TmViKNe+KTN37MI152gYOCCDkKbooM4JwpnRpzEoe
7foULpWH8MAUF5rETYmQeCwJV6xKbB0moF9kzox6iZvdwuL31YK5F8rg4sjJe7GHBCflutBv0wYY
4eTepnFJSZrlnTn/lufceelsEAOJ4rKWEnGFAbRiASMSn6K9kEiB3xYIlusWP2CpY7V/ssE+e2Pg
HhTMw9VGes7kTEI5+/Nzqy1svr20IVbDPDhhH7/LfaVPTsYy2FvGu3gs4o/IXXIAZtV0Ew82/Rwc
n2gU7F1bZAN37A49o6JTgdUQ3x/z6TGR1LIxD+cpDYJfSHY4k8t+P0zEk5tCbe6GF79EomF15Gyd
kA1Fvp4DHLtV/rD+WlDDZJG+SN3kqEIF4VbBhgVjLA9eGuvwDotXy415QtS4chofy6hdW2bTO9Gr
76pXr4Sk5E+/Wd0U19aM4H+SR9cHz+MCXfd5vKqe5fqoMpapVcqmkHUnxesu+HtaHxwOOtOlmZl3
tGskVG5MkUDcVd+f0rHA5e44BIu9J4fopwqY2faiusReE7GgZzhUJPW7FbUPtmLRtKzvcVRGsBXr
YaSZoXtJYw66C0OXKxXkvp+1dL/Gz5kBiybWOB/xM+IU4720GRK5uFsZhp96mzRlt/oXwvhPWDCi
LkMnfA+kOfeDkM9RE4WXeWZRN3UaKg4PbGVh9ep69y2J2OEsrvB4ri88SocGUmtEsVdYwu62ctS7
TlRUsUWu3FXd2B+LDLobYMmOsJf9Ox1XgCuXgVALmnRfM7O3uy1sEagZ2IRHbmXc/hEZS5viP9M8
ouN8zbkLHEyb4aabZfdObSRAKoxTuc0jIcuHkQlQpfZ6adjZxCQH0/KS8JBY5k7csKQtriZnlJ7p
76HkIGmLFHTW00Edtw9Wz7qBieSfIHxOy856NbP31K2o+6Cq7pImSw4Dect3/NFACUhZjTMRx7l2
n7Xggv35Ss3NSMxgqxAkfhZWuBGQ4lqrPy9EFd765bc3T81vnJ70aZr3vufNbQpoA578dNcn4dwN
hjz2wPWNTsAZfI4x2zK4ANEXyPDozpl94dZtYSLZeKEQb9qp2XnqQuwaktoscWL7DUDauojp+6cq
dV32ZNwK8yVFjBjvUmIl7242/MItVD8Vc61uRx/YYdzNvKCE29HEnOzWkgUOwQn83vr1mZ3CotGN
f+yH4LbWzZNIZqqDPJqlZAXjxru1LdY0ggzMsTUsWULXcmD74Tf3ccITJZuWBSkAV+9jkpin2lXN
uyi4LfaJzcnhWM073XjYBlAeU9xM+3qFuIVqck6BKTkz0gZb+cxjXVTjfSbTbzH5CgKt3z7wjHqb
Wh2/WUiMO20HGD+KxHprE4A0qLmbooOp4mj3vmI3hkeppT+lAcnvOEK9FZMmjdoHaFhmlOzPJ+tW
JEi3kf6AQxGzM/TYybMsBfievle1QK+agxcXR88VPmi7EWWavRd985lE9W1ZQ2RGz5ue7HQC3M0V
NQsIlyhPhou9Kd8K6+9/Pp204uDS606en8hfwQp7jIv0IPvoPcgSH8k+Gu4WZKmbeYr9d99NaUA0
5XhbDHP8aIMFxEeRFz1suJpdrnYnzd6d18flMyGQqPS1TDXFNJX3Dvjmu+zBKYhEPGSJbRhF59ND
b+FKRsWOcJO8NaJjxmWleI0I/j1luXlqY3HXHNhZNo+hKjW4Mha7g5yeRobNB06XZcs2b9/XaCD1
YoCGFyz+MVJFb+Nr0fr9SzJ3B95wjBM+zGgEDEBFeuEhvPb1AA40d7N5xGudPCwp88wuMfmdU4r3
OWmYOPQMYHLJFDDqUnYcE/dmot5zjz8YWer3WoYbMgUnFzRzhHMsZ9rXPhZpGPe5x5Tk58MyMLL6
7z7386///sPP1/37uX//+j9+7ucf0v/3i37++t997t8f9T/+tp9v+9+/7r/7yf/j535+1L+/7d8f
/79/7t9X8PMdP1/8/32OpBDS4ahomplLWKKq0tyWc+vs2wgaVhZBqTZ1ujVJTWGSGWaeCmT5xRjN
17J1E0Ik6x+rnCwyqT8qbglPEbVJoTat3/Jfvua//PHnn5KW8GYQU1f3832tHUTctA+KgfZFSCLH
ugL2RnU7q19L4pp00pfJdhBgVvWDEVxJx3JCaHrW9fXnc4Tq6+vPX0PA96cR3saA+IifUST6Gk7s
7NUi4h2SqLoqv/1bL9gxJNTJ/RItX6FHlQjXh6KYPKAZQbNhlT7SfuL8ky19AzDUoMzYSKupVcJP
jt07vcSvdtEQKfPNtcWb780BF6h1mgNtSD+xXUu0x2Mzfxtm/2vA2Ip+0ue3RhfOcYqyx2g07UZp
uIlTl37G8k/XCgLUZgCc66UOnVSXEbDBdrCtgoezv1OT6slkTJiym507YP+o11/O8fLJCq3GAjZd
rET8LcifLSFFAN6AFukMg84X2wav0NrJ0eAtYCf97mVoPjIiR+UNxCJBh8jOAuC3aRbqFkC50HnT
TRe7VWpXxvHLsa2w28QAe9CQusNCuZqbocbaKvseGvcjRsWvuq9JEX9AT3LP3djhTPISiDQ51ei8
cbYfr35SthTBVB3HHOJ+WoB37ASx/NRi3We+dT6zt8iGblv0LQvu+DzJttr4SfiN9WqXuwrycYBc
6U7eNmBOUbBB7BiVIkWao8RdP7US7w1vo+AY+RPRTaaTCOxzDG2m7rYmm1cml+VtshE2sHQveNJg
zxZjjqEOX+HcJth+UPAUo28mqSB6Zqt7aqAWbeIIhdbL/FtWgDOu1eAwLwQXRJAeUhGtNQPBsylD
thcSbxDDUpRdNoKrBoHDp+v/kjK+K5WmQMGXR1uoR0AmYBomLFRpmd6pAChYF2YfZUf7wYJFfftz
1o7jqK6ZwDHUxBU2YWANe6+ePjm5sGb7fJPNgF+M3cKbl0M0CtmY1Y1/8oyHLFcoHy8zts447+U+
HlbgEK8QTvAo2O3wBnsU+m3kYPewkAd6cToWl/PWwrVP8pWYsBtkKWKll1wze95JZs/bELGNnQJ5
Qr76CfUEtw2THv4R3lk1FeByk8+I/t4dwhZ6QVDSNq7Fh6I8UdhDcM7WKzhkULpps5XGAhrPzeuL
iJJom1fozEnKBfvz/097l83Gz9/LcfX0Lgh6EFoGn9BSmHwQPuM9d4Nh1zuCO1IxPllTfeO4wT9d
h5VcEKcfVLhsIMRwxRkOJbsJb6s6NLexI8LNQ9U96x4kxBwdi5Yi02r0t7OTZidOiNPQovnE7JV7
iTIn3dHamUndqyY6xb5HBGbAGBiVYuDWV49XtjIHyZXhM+jZ+qkrr31dciG51B9KD1S2A2lh42F3
vvLSVrhe/Tf0l/FKdKS78SAK7BekFKxUJa3R5jc86GzXi+biiRqPQtHJLduHbRnCJ2Jp3nKXXKd3
wSty31ND+BxpkeNhrXN8OVMx7s6CCWvBk9swJuQpyxR9hNmLDqixOIF06DOSQvjwPjDXNkdXWFfU
EKcdep7Vq19Sqccujf0t2YAL2ubODWmZyPxcXWXlUwzPy5kptFkMfsLYMHjxRfafR8PPbV/bvtxa
Xlawg+rB7Uzgyi42N5yEjcw2TxwP33yRX10/o3nWhGxrSJtOE+eCxOiYhJbE5tydQ8mPbnqYLjF1
Ate8ih/Hlgk4a0a9sVt9sQGkHdG53ugEuStZbe98+cfTND0hJEF/FvjoyoJZeurmv7UmXJel2cHx
ubBNqKcNmsGuhlJDPSY85VKOr7qF2Zg39E+p1VT0gUkZpEHPXRZEy2tbTcOqb1EqPQGOXx+LPx+K
Wq5upvg/D83ANzPoAB6N/37Fz5+CVn81dvbpNlzJUCmja6wJ4loBiKCfv1I4El9//lSGS3RtVOsf
cIW/RC7kxN51441Jnfsl9t5Ft6ijp45OUNXspei6WRreuhCYBEUHZPW42L0XS+g//YpM1YH1labh
rvo/dJ3ZbqRMF2WfCAkIIOA258npebxBdtlmhmAKhqfvhb+WfqmlvkmVXS6XTUJEnHP2Xjt1bkFK
P0YGeCCbRRNvwcqvIds2XfKIDizgB2E1S5lJJA4bsRn5Bzfndm5c594f45e5jZkUiaC99MvLZGIk
N0yUqCPfKMMM0VXeBmPfwDnVfCrjOl3jcJy3jj1Ap0zLp0gYr7LovulIPStr2DIXjk5BG3pnn6SW
Xv8uQ6y9G1avvosSTnpyNw/TV7FQQJpGeNu63rDXRitUNRwuMlq2UznSmCjYxhJx56ZybRS2fbKX
DUc5mtI0hU9RJc3OIhA9t9BpB3SmwqhLtr1fQONl2InxHTk5Rt2WFttOo2PPkvKJGTWGdkO1W6cL
1aWriLaaoXubdu5dSGn2LgWSTBD2Rbqd7T5Fz1tEuzD4GEqr3DCKNijxhFwtrVaP4nhtWZG+1D0U
Oy/kjQtzhpldnV08OWeXwlDp0cvFqR67Gw2HjvGTpunG/O/CSR5JSKLJ8h1vprL5qRf36N936Qd6
Iip4+vuA2ARcQ5yoDkxLr2nL9iObAF5B8KgyoA6eI+lgLcbfuL0kk2gui0v+okdXnFyizdvlOttT
OtHWN/FUJWotCZVamV4IRCFTx5ru6RxHags6HLLfvxn7OLlKpro0SFqYW1kbI6FxpZbnarCcJ6uF
UOIEyTmXaDcpGibQ/LsGndglXf7rwmYF0INN/tW4mSo3QtnDCcOcl3c/Test6KF5FUzjQzpHztYW
FWw9fvilgUvs7OXvg7+XvgW3PhkGllBscGSpJfc6b2FhjIFcpy2ykL/VWTMNqU1QdLbM2K2N15iV
HdP7gZ9Sr9rlumIfW1ariDxM3u2/zWsajOIiDJLfnEySS4FPZhs06inxZ3uPBrI+RjI8eAFveeMF
pA047AH2FJ/qVPTgtHmxy/qM3ds81MyX8EYR16U5vGCf+W6gcBeI7+h/IfuYYJEFqfMZ98HBdAtF
e6tTG3SqA9U+CszoUZPMvA4qlArjHBxHNPmXcYQNYyFFYCRPcNw8ZKc+vmTDxFRuonqjQMPvigLN
cT/iJN+5hvnj2c4eHQL1rMvqx9F5uGMaf2l1d2OPnFMgu2zUAmHKC8hXKPX6DJdCVN06nqH2cdJ9
xxxHRMVszycL+7/zfzCR/ZLlsEzMsCAcYKRh5vKLEL+dYDrbq9l4KfgPL/97CWA5XGzOnvuSlUck
GiJEirKxCjMOCl1fET+ae8dCOrjp1Y1KILCTCQZFLKddiby/TI3ndjQ4tIWkqrQuFNp5eGgI+VCS
qKm4c+4mk8fSSPNN3RJZRqwqYlkmd95tgRH6wM5sXvrlUKWLlxSJ6jqHcELRwIb/d3cn0ueYgjH6
gKD2AoCGSXz+rUw8xRA+fDd0GPY5n+7g5ns7gi8U9O0xSOZNhLKWMLnlQO6GR+YUFkjD4Pvvm3rL
qvL3p7+d/X+f+/vQhlmM7N7772vH5Rn7+4r//YP/59+r5fasdjYJ3WVg5W/l4FX7Oq6mnWEm1ltd
mq8Czui9r/P6flbey9+nCRYwd8oBDfH34eTn97gRKwRWmboruuz779N47QFzcJbbg+9oDn7A1euW
CWjktcMVXTtGYYEh0S3EcP37i//9beefx6h1bv6+FMYFNQ+HPJecg/jjf1/ltWl2Uo68JlNlXye8
n+vOIEPo70NrBBVv+x7xIimRHXXRlFfL/+8D8CP29e/Tfy8GFqoU1SRI82nPTC1lAw/QBpfiavfT
/33pGZwfvBiNDTbPudHd9e8L/l7ozIhrC0xyU6dgRMpuIc87PpQDLb0rHofnxtdvaTQwP/nUGMBO
SVYSAYvmzM3s58DEAWI2zk3hUu3gIH35Xw3/13xAz8eRtgOx6VG6EaOL0rlMMGgkoA/tTraEtbLu
+wWAum759phvmlNvoYv970+iRwg5ZwyUl7+VzIOg/+zK/CFykUgajQqIfzXH09/LwCZG7j3QzKAO
gtOiRKBONvcdliZm4pyuZsRnUZlcEFGCmBNxS3fo7zWz0dd2saxPKum2GUC/Q7N89Pcpv2Tc1aPU
NjrP3cTiQyx+CFtqksJNxMjIYu+DwX7mAH2JLQS4RV3gRFv+9PfSiDY7jQPIz/moelrCpWrmTb+I
UP1iCDBb0aNEbcL2EdmjPAFjIpVc6xfduj9UjTEG4/JntCha5yHWnE+d/pTRBt8mtv329ynaUz4O
ct6cAhXFPo/s6jT2BXnaSzzA34eSczVC2ALkDy4eQfgrzadwTMxD1I17d+qw2SIMbnvVbGL6e4jt
gCjUnDXYVMBKxR4fczSvTiwO+O15I5qKzO5Mu5v/bxNnrj3inAOxHRcdt93XhAn+3SMR4X6u0TBF
AreyTRMiGkphcof0yTGxfqkAETnJmPpAT0Tf+YsDT5SlOiW+/LJtMW6LsmaqvlyP/66A96w6wKeR
mHOSpsSzVlCO/l6kEY57CD84HPGfFSlCUXyVz39vwN/LlKF6zgrzJXTjowsHGBlyQ30b19x4h3Z2
b7wxTw9IWknDYtu8zzkEIhIVr9GoX0Chtru/q8mBvzr9XWxonuPKrYjagshH/rbh7qdAvIU+JtAx
wxLCLeyKfdWGLO09jv6lMfi/zljd5zUYEOs19IJfUtwpVQM02Q0QipPPuWMUdGfGKPy2suLp779m
Au0cM2P/38+xNP7MJm/ntRXo/lAgw/p/emVtR0Ob7jngKKuKz+Z3Z4/zIqYH+964YucZxoUst36X
wu8sHOuYLd4cjqPAteLklUl8dfr7VLf8CVSwIqFK5NhQwsx9h5iCdjBLie2aWRX+1oIedwv+u+UX
DVLAHwxwxJFHFqiGGa0DaKNUdgxGEh/S5BApZx2OVnmd8NVfhbXE3BDHsLUbsg2L2r0BiJIglcIv
anx3gv57IlCuuqmN9D8lfBhi8i+1Jx6f7iIbL3pLze45jAP5iRn/J9NdRouEgzhGTnYOewLRtSRU
poQ8xwaaoGmcrmW1XQqrMiHowaxT+5qNHPCnpaTguSI3E2iZFab/90V301fOJBxSEhTUofXBiU0R
9AHD/Yym8Ml3YYyE0xifY5NL7uTh+0D/gvDLjnBh870Neu+InnEfp2FyUGUEd0x3AyUuy+sp4iSz
akMqAcbCaKcNjDX9L40TRjLh0qh4wn3r8XzPgDomwM7MI0lEhnKUMWjiYH2wbNz99KQ/qx4TsJwW
2/wI3mOGohkWHRaQaqqx9zQNbSqcWgQ+kktbDMcpbO4Ub8GuxzGzliagnSCakWzPwcnObOB4iXEO
XJJEyTKa15XQ2JWzDuwHtDvOl6cGqMWRyp9/u2wYi083VHyTML9J29zaOwhjr430N55rLNlFsr+y
ZuwGxwL9qXtgcIgjHhVIPjoayl/BpxBMH2ZsnyjI/d+8QCuji39tpKH0pIJ6VLF9FTrhZwe0jXQ1
owXomoywPgqNQJMj7VgylHWUPglDo9IIvx1G4lskQR7GkvZsiNYn1yqJT2P2NhToMcPYhMvXjRz7
W/UZ+eOeieh9Z0IG4vD0ioYQ1r8D+qMcg5E19wacdcr0uL81/S8sWiLH718YC+aFzhnp7SZE28Lc
9vj6NhZNqprR0n5IPqhnEHKLutzytOByA4+nWsgosSDz3GnetLUMR+bKwnZoM7fE1JLPzBp6GQ7s
pbuh5ckaLXXbuOaeuu7WINMJwcfSHBm5Paf4d3CajdL1B8A8VkTmncMc7xyzc1CsqujiL9wlD6Ox
LeNj6cwkRJUBsqCUwMDCQAHf0N1I0jNdR9bSuH/AdZkw+gegXuImdnpxwt9EfC5YtcKgYHPc6RZ4
Myl4g7iodkTWVAQvsrGGsxF4x7xvoY9omB91gKzcc510O2BpUSMuwFqKJ4RBb7S077PaI6dJzvVa
CFh+keNCSqSxXvtk2YeKh8IAwuiEscbOUp0mw3lhC0BsntNAnQ0IIAUnChoEHB76O2EXxtZDUh1a
RXBWujzpgAnxkPnnpo0fe7qr1M1I/KKMkMmM5YHyY7rRsoccY+D0kH1KSwxMxK5PgkNrN/cdsdeW
0WHWGaxjjI4Btm50Komq2DKn6g9mEJ+ZDLWnLIPNZDjX3ARd3CL6+Kyi4FMIp7xTDWQgwnWitOjP
QSvsVVx60Y1EPrGxkKPipZS3ocJe4dfdTwMfZlXK0IcCh/Jekyi6s9qEZKxeov91y0uWxerQKTqg
Y0Srxyx+50xJGpg2zerlx0guQxiTtc3+ATWn2MJOAG6noucaKgSiRhuACfmGssqMTSF0yCQfhC2P
OWGieIs3uHG61UI92gMqJ7iHUBAgvaG1sjwUvyVqumOGcoVfYmdRoPIb1wfKqGvBmJIwy9I/TRr/
bCFzRKTgjc+YAUJRXqg144NbWR+TxRIJpzfamK353LaaTOsio5Kc4XxR4e5gSLk+m3upOWaWPrGT
bkXzBraNVyQmLolSrX3tHkTrPQz98OVmHjRKG1BbQWdjUukh0vCxM9Rs6GTLdp+X17p3BtKtvPAm
vu247F5p3EsAzzy0SIUQeNCKGfNdy8hDDzTSdL/jrw8OZTWK6tnEv+e3+5SsQd/BzOYPX34FioL5
QrDYgk81PdZVh3sCdW6Gr5CY9YLYVmOubFAtfb71g+G1gPZuwelBLWRBorULQGLecNvwKN6yS2XC
CRhB8NO1JQnqglHCLhtxd/iJ8e6aBHlOFsFFMewFHFzxxmKYveJ7suAtPPAaNd42blJrN/Qcr4tm
HzA/O9L4Y1Rv9XBgevzOSbCwbIaDYdFDs3Av7bPC2nh4r5FtA6MlrQjJFKoAOTOAgl2mODxJQ+hV
NuQMRN2sgD0k7/NEPUye/4KGuxnRBABvrxh7pRCukYnPqV6NNbppbIovGBBuunSp/O+GmiKK5u9L
EJWfSHCyjbGQMGmNEwMjl/n1l9cslC8axajePpxOxTsDdzHXFnrvILguXVJDMayDPZDx+qYwi4M2
xa7sXYR6JSnLEQuSB87hRuj4yTBvGw/zq8hgP08R0IEZvTcrGwA/6greQeIY0NODr+1aBYEZxSw4
aYZeNRIgcsLr+2wIyqsuhh3t+JGVfjbXvf0SYUZh9+6/Y/TWtDNGZuH4Auv5XzKAcZVz92zMXnx1
hvqGsvTNCBkfeULgprXsM1AoxGsRFN7A6G4x+WP6pisNKJSDXCEA7sTRtHaM/tnsIO+GwFFyw/mm
i3U3BDbyEYKWQWGtw9zpzyXI/dcOTV6UB2Tbz8PrYHlPXf0ao0hba3y/WNUqFALtljF2fohsqHqh
g/QYdWYJngRxNQMYLJWlR37okO78sjlaQtzQDRmx76K8nSrjxvaJnC68b3P2MBktceBoYQ+91rc1
2g8iZ2e7s7ZWl+0mEBPtIjAZRkoO5RkXoGT/EEaWxzHpT8AtXxyvfpXVeFsfp8F9KiKfxyJPHIzu
NnqpAjtP0v94MipOke//0gqN+vaNLRwJkEQfXsQGRaZ1PwzpneSmXnVm/5kCUlypVG96L7ulDJBo
vjo0smZd70B53taNCSkZ3gbCboNhFbp8pW38ZcZNYEwnh56oI0j+c5ox32JGzrz4rqjFXZgjXsPq
0kNuwPhunTOuf2LG2RY31SOCONwYmttRPFq1Zd3Ixl8y35Pp0EXMQBXI536y37RjFmsbU5um2AGM
qfehWsLn1SdGvqeQO5B2zEj0t/FbB+elU3ceM7GHrrrV2YucqG8xZ14ceRrL4FCPv82Q3QpK3JXs
xq/WqPYe+oQpMEgFcMAdTTimlYIU1hUGfnGMUPAGkRmDzu7Ln6TgCe29RTbxRaupz/u7jPGsM3Tf
QSOrDe1ZAq/RD3YB8ciVq7deq9r7vxezu6sdK92mvn+I7dQ5NKU4JjFdqAmv82Hs4uDBM8UDGnpi
28zQ3miKQ3rBV/Ty7gV58p7gghTnl3mew2a+NF32k3YzIikmHq3PHcDCCRPUS7+mkl3NFG5z9kqq
HEy4BG9ULtAjnwlbU9NftUkYFtjw4BTSL6vqF2649EXg/058gNIpvbAZ4fJ6dEMsp0DmYuYPq1Gi
fPMc461Eewgdx0xRRbK9NLZrgyY31VZgt11bobnphmDcyi5/Zeo4bD0Zv8YA87Tz7olkyamV1q2Q
nQs8sSVApGnVnnePxoAHfxPhKhpZMrnaZiOlPjCfD58bR257DyZfOMhv1rNqa1vgT6CuITEDQLYj
mwlagvLWSTQ+NjET0qpzwo0eRXZXt5F/lPidzSVnELv2IQqCFP5PwNGoBN0jFN29jrnmxrVwjuQx
MonOtS/MesFdLecd6FjmNgYWQJRA1KR75UXpuugI9M7mjQVcijYLOSZZx++/SCR9o4/Pnv3cB651
CiIhgJ01N06Mc2HQid5Cf770w3QXhLiaOWr6axPySMnYe6dnoAsz9sPamwkB6GnhZmn2CGErbYKH
0D5OrYATE+IgbAPpbuoaZTrTcO2hwOSosOkiHimAj4aVH41o2fEsmPOEmOzrIvopzJEwSF/2ULyR
ZFqCZaxdcJVl/GU4eMtlS/824UQK0TA7QPcjQILIwHA1dCYHlzr9zjGonXxPfXqYqREecgvJCyNQ
Zo199U/WNp542QKIdoIChadEIgbiuBuwlfnWjysYs1g9MRuKhsAqU4E8kv5DmVLou7r/bFqIgL7P
QRo4Jfyzt9615u1/zyQoZIQbAff0iWy/W69DRFEUOODeteMeywr/88husmLUcl842QlCxCvqc4fp
IOeUZnD4fcFJRkb94GU+QLScvvOSBb4YZvnXIOdDtItUV40swZGAdERwBsUYytoBg8zWoGNd1gyI
l+DrsM1uNbW/o4qN33O0UxwOvJRcNxqC9LlycqRtAiK17n8F2CQYwe9pHFLOTD5j7rLZGGOEJrEx
o7020xcf4OQ2yu/73Psm5irjTaT+qplQK/pEUDwwic7aPjagvXuiDlD6JeEO3ONP7QSPfT8PuzAk
A25xKoJ7sBAcbFCzXLoS7FmXeusOWctOtmh2m45uQeLBrR6bY6F7vR6ZdQFh5BeeIxLJl4lvEL1j
K0gZe7XPkzleCjfinVE9ltK85uA0nWhePMQljLJkllunZ3if6X9OnTxZ1vgqopZohXg9OMNvKkpj
G76YFEs9zu2yx/fjOzDBk2ln5V8w0U4h3d3tzDENggc6/WQCjZGj32brMb+wzH20iTrI9ouKyL0J
8WSnU/YzW2yqaogRgpunsRqYdnDcIjtlF1u4ZyQydtdHRI6hZFeE5W80JHDZE8Iuw4lFns4JU5ia
/x8D05jZoJAHGj7RdZsg55GpdbIijmElQyl4Lz+4Ba9RlF9FGV/wRRmo3gUoWeMVlDTugDk6FBlD
Ls912Rf71yIDPlAjosMu5e9g6z0WRW9sAOjQhcnpW5d0lq3kpKyGqfLA6HcRSZd5tw8cH8lAhovX
tZtgXYFqY9soj1TWwsheKXAgYeXG2bb5dpN6HWKbCpB0QvA/C7dBP9cNgoQ0/soHfkQcfE8dK/WQ
ypdxQFptZuD3PYSgpBTtpyZurtitCnKhM0F5KArsdeMiHYRQRYPaosAkGmkxz9aVf/Dzm3qsn90Y
AkRhjYTptnsW/LvJrvodXNcLx3K5Gl0yB0tmg3JwPwiGpC4iOBcW0YU2ypfr1d52HtvDIenK27DB
sOrawTXNQWWqJH53omFvuvoHd9avIuk7Uc0hNkaD9ME7TT0vZgwQripBDDnhZxXEEwlkqAiyhGN5
Sp+Nx3W2Psio+Z2mqWV3hGGkJwdinr1ToWSDrr+FMdBbLUG0M5I6+e6vQ6Nh5Zqc85d7wGHDNRd2
3BR0WzTx/zxdwR2cxFs+4MTWM/KyPNfnJFb1xuYw75TxgQEz/tFwxpdcFNveSZmZgtdsJUtt7yFW
gWm7SrgKanY27owMYTKjm1HV34NIwIZASslze49ebJs53WPuqWlDpRP5BDqrqf9kW3p2O5S7A4cz
vBXGEizSjxytTfGN1uc5LsIdEVf8a8fnYEHdlDLNBp/MlTUN9xpvaw/3jI9Tai1l92wWxTdKLqrE
rniZ8D7YLbHchNw8tYHZcHyo0Fqn7OtjSUSd6NOfhS4VzKNDGdKriwjVaqIP05g1pK+G2WEMdyAK
wLf4KbcaJKIv9uTdFHXtcXLtbmcqtS8TdCoObvqotwC6VTgOQAygoM8axOsdYnM/a+eDb2FFG1Ow
bmLB5+q2gQJ2Fr2DgQT97EpbY3zyuFlRITQsXXrYR0189PqUxiJelXvHOxnCmP+F6fhmuNlH3LXG
0fOG9gWa8pLPFLQbK16qMZAyZtctd6i/zqTRHsQQk0pZ9EQc2yF4K1NEO1fV5OW9VZKQ9Tw/oaBG
WiB8Kp3RQFQT3gz0wLdo8I6TnqhXAv81rREuVzhRW9Eh07J/Yzd5nj3nBokPQ2hQeJ6dEPxBtd3H
0/PU9N9zWjyXnCKWtfZLudwwQtdnY7auknQp0GQ733MWUJje+FUNVVnIa57O6OC8hhpI2htfCgb7
Wn1ZVJLVQimNxleLeeuOg5HPHQ5aB1eQWyNeiALUR0G/szuay+E8n1yKHOD4Lmcx6z2xCxCpMv7t
1I2oU2NnDfWuL2hls3+uvDHbzZm/GN97Wmo2CqHe3gwgZzaeFd87Ek/JOLLv2/o4MPyhSxDglPcq
nkHj0RI/RdZm614BKYvZnKuMcoGBeIwQyPyHtOdhdODimxNGSqgXnp9/BnnTnCs4Orxb2Xc/xCNq
yPR5nKrs4ATuPXQhf6s8QTxDb+GoAfdd7uaqzonQANQ+IIWjB2EetKzFNkZWl6W0/fpwPxfRpc6J
DqqIFxnM5ApSjpvIh4LIsgz6uecuc+tFKFW+j41HEA4BYpWf4DmoZLKBzCbW8E7CTSQSolMtugKk
M062+e0Hgl+i8l/qGhAGlX59CHPjH/FY0K8M3pFmqP8VtcevjVBVG/l7q6DcpdE/BmisCSnBMGGD
8wjMCKiuX13QVyunFzCyGzun8k5Li+5LUT5bSy/FWsiegO0PN3NVvYrCwq2QvNdaghFIjS1tmZPp
jehhLP+jyHmy0abdmY18spnEuu431BT+czRrUJTu2oKIcXNZDfxqP3v0ydnPkNrbJa1HEIdRQ/yM
lM2hc0D7ZpAVGae2aYerppjOiWqPOrah0UuO3gbnj1VYxE9ihBhKsNoDrUJaUJxt0lG6xCs0clUX
p9ykqWmk9CsnZzmixCu79syVahRYljC8uDmGIwIs2N8d+rZxgEJk4OQ8e8Ya8di5Vvl1xEZKbPwS
fdQ92kt2NVOX3VAHoPvLWytmqg0jCHWuxwOS6a+McfUaqJFNBsadiX/CCEG1wxejsXJbtegphhAW
beBD8oAS1cY62E99DR3TBNxI7EQn+wVpQ5RDVd10CU2eRu+tAl8/qfZ9b5OmFVEu0KR+aKZ6bwQs
OlX5FppOdEpRcSVLLgJ9rjuEvV/uuTBtgjeT8Qs01g+9sWDyvrBoNVtS7mg6a4PQgFQ+ILc6DchH
V42qnukQAICQNz0bYQ1zYI/vhoGbMV0CrXehsMyt9xxE3SvahZfWgKEqOBhUZCoRTGd+uYDfr6LJ
DgX+dBVuJhiEAyr/nW4QU0gc625qvnS7zgr79UBENVFicPzYd1dtFz9Lsg1i00xOMSfszNw0HRdy
sG+RLCWbokzP9jUwAarVBk7OsrgmGrkytS6ao3o+o9HZRvT492mMKpR5Ou7tu8JI2/2g7Q8zFNsu
akitU9A8zcT7V7oh4+ng21Qot6RbwdetvEeIgiGDoUOuq6c28T6q1E84QuFKjQsKALSEX4W8oQlz
A+Yh+VSI/rRIN/BEUKbqaScNViWfDsdCLu2bMoP+OExHAlweaUPS0nCyH8kkhCaAIbZO/B7N5Bf1
iU0Rl4QXuhwT/cwsvAmR3XWyOzPyXXzHEoZrV72IikZumXL4HSXnEUGR7MTz90DnsiDARfjRzhFY
bOkKnsChuKAoAT14fuUQ16NR4LYO54USmE1LlbEKelFAkadPZ2P64u5lXY9ih5zMjRj8nwzflmvq
h0hNFY0+63dIjasd4MhWFWmn1Y9dS8CdrnHpgsUbCO7ccFOYH2P8GLmctYZgftXExjRO+QR2oN2E
YVOcleXCzxXgdXorgqeJjdvPX7OofxiNEpR3GTwwdr31kHOsYR6kW0AbP1VLI3geCXBmWV0bk1yS
gPJt4EGIx8hvTmG/HSQ9AGli4UxrbD/JQE/+FWbKS6uB3uAtvrLJanz6xB712tpWzXQYFAwvRaDm
IaqDu95yPzC1JDdF2P6T4/zbhv6jI8dbH3ViM7+kdqc5Yun7JOHBQNlyahP6+XVrny3jNCr3Aorv
y2k54bs8Rn3w1tNt4hRF3bvQknVvrTRvC/PE48SknSM0B8Gk43xVbHniDr7bfSoKUB4EipvYh7M8
g85zA7X1u+62JZhJy6eIxMt1R8yfo2jElAiXNoPX/eRNmrHhtA/N6N81ESFznergZzt7yDbIA63y
sajkAXC6bQm8QeyVdh3RkwAWGHoA2qwKQyBBShjArrWkizBmzgfhoesykiWeVsG2b5f3U6ajTWs+
kHPRzPKVSNivOdN37Oc3ER7fLTk1EOu0Pma9ugF/JJ9DIm8tevyBPV2BVL/mRuru6gG1FpTBi+2e
ne6nH2d2V1C/+QJtdczF0UekYWuJfdDbYNlE/aTT6hM4OHYGrW5qSRA33N2+sxUX7h4oH4PL8HaE
2rpy6nlvtKB+INTOyE9AkWQIEKhZX4TZ3LvoB2pSuNTICo8BMFpr1nGozXoj0LQSSEH3waqd23Qi
IJIZS7szLfiiKs8GFLRq74emAVgruFElAS0mqImkJB9kJLBBMbTuku611t7OJyeP3jAhJQZNk7LT
mzTA2Ryav0NVp7gvGRXZ02MV6ve0z5yLkzOpz5mSC4PLmLPwhg3qOk/CRrKRu0IWD1h0k3UnBUcG
lzvZGNSvjC26x87GID5yW7iZ3HTNJkcKhbTJ+mqUwclOqbUgR9mwUa615tkdomLFjMoX6pUhsF45
zsBm1Xa3YUuG4VB8WCI71H79oAB2y4Bbq89d4NOgKi2s7EiLeMBd2HaG5D62hlM4k/bk30vbVVBr
hpmG7CdnEWNfcFxyfSIuIpfHp4/H8+C1T4yy8E7MgjGx6z34rXWTonGgqjfmbRSI93IbQyuFyG+v
iB/eB3BrYCd4pIh21inTELSlfoZYlu4rGnirgMXd956cCfy/vguynvWwyFDAkhs5oByYujtAFNYK
hUxI7xXaN23UnUMDh8arIoXWCI5YP9mYIviDUdQe0lDA0SLACUKUxTKTkWtlkGTIDDc468a8Q3rO
DTW29i6MCneC10liUzrZHTOdBFXX8uJZRD5Esp125pT76ElL2F8hjyaULd/fIIXtgRZGwOQzxAG0
qA3eg2HDrrSLOCmv3aZkcNUSttfxNhjttM3d7Mw5h6mLKCOm4jazKR+D+piI+q6rw1+CEoMNhVi9
nsAzopKOsTk84NdayGEBsTQJMlk/+Mc78l13bX1g+B2BnWCoG7TtaXLqcYVeB+ZdQYVDUiSuH9qS
YJyHM6aifMtIxUUuSSa1rTdJyIlVK9SvffvoCpqKxgx0Pc7uiLXCEKIRFdZhQjIZ4+ncqc+6hBob
++0P7wEswRSvSO92WEpY93vZfYPG2BmFuNMlp0mGiPI6dPpse+BUI10Q+VW8DzMFKKlgBnGcPeAZ
h8aVGyf/jHIo1xH2YrgOD1M/vtm+TfQIOc8h0hScMFu/VT6c+kcu3b3TImfEvMSXN9m7mLR5jozk
ENiPSB2GVReOV0Zs00rvOieCTCNAcQvOjGZND69LB8jB6oFDSL3qZu+uoi7oHJKFMWjtzDABkF4D
oKMuczmh9ieepmbfzTyupJIH9QuT8uBAiC/tmF0zt3ceLDm7mA+Bq8keQ3y1Cr3F/TaVDOzIRS5K
5yak32xbk7h1c/sWftU6YX/c1LCeER1VELMBelX6HUwzF5eyvtTFHtTUL6qLpyxjGu/7sPj8yYKS
R1Ar9Teugiqind1iwRSe2LGRE2xuiw2tPYFrU34yMW/ARSAYI4QTKBjADBddiZlFgPPDt1aRK1Ck
zVc1lT+kYag14XeP7mRqvMkY5ua2D/Z2Vz1VJg4+5bvLYIRxa0ruthVM5zoK643ZE5SSQTVyY/1I
jGjB0kFVr8Iq26VucOsR8xkbcttYTIH6pHm2m/if60fjxtSEJJclbKHBfZvtxoe4BtEjtt5Kx7kv
ZiOFQCUOWRZcjBQjx2j2KQ3Kau+2ytnLtg43PIo6fklaVHYkPvw6rCqjKt50HhIZSSewvHPjm7nN
X4MY+RrZdWy+KAaU/sEZ+8+I1S6B2KOIqExb88NC9bVG60cUnque0pgA5jGkfvlLSWPWYBnMsjML
5AvbkmKYV7OPMEQr2M9BgcnwdxgozYeY+rvHbJSE0xcnD5qYkiWh8nO0ZTk3dMc4juveHrM07Dnm
EeepwcCPzJCDxq7uzG2gCEyLhuotcrPPxV+xETBIOzgKa0kFvWXfkltaq5Qq6ZhTBM+MhuFBybDY
2QPdO8uj+gUL+RRWdOKAmh8zOZhrqz/K+F/KbQMFot5gYOhxqxMPyROIpiiqUbTjC+5U+CHIlEMm
sJVYlW7H94HAqalq3L3P6oT4IoORFAZoZ8lJIwpKXovyHl0IFGA/fbehy6ACaompTEjcdD3vlBV9
ePEES8VAY1p5LQEs9rQDv/sAGsdRIKRb1HWbRP6T0gzWJspdY7Sro0Ty9n8YO7Pe1rHsCv+Vwn0O
uzkPQVc/iKLmWZYl+4WQJ87zzF+fjzedBN0BggBdjbplX1uiyHP22Xutb8G8LaOlzmJdht21INS0
rKSjEA8MXsxziGzH8TWBrEYR756pRV/Teorh3iBphYF3YhlHOUJY1OVrRcwrdnTKfVxCMecRKJ0B
gRQEwXDYZvDFbyYIWuqsZU4Equ2Z4KYMHVpRi7dNzfcJGbB8Xncocxma+1JED+f1M3xTilPQsVo2
RfEpidaehBDaRRbPa+Yqt6H219BXNLJB6ktVNWcimL0Ij1JqyNYSgeE789w5Ct5grYmwpQh4r7W2
O+UJ5xGD2TATDYIf0gKHhjD+SDldcpGzviPj0E2G2u50nsgwbM+lQjJfLQVzlyP33BQGRzMozXwj
X3VC/66i/4P6xa3P51sqgb7wETy5BjV1krfKxgCfwqYHCaumdFoC9AVJxFCMUyKRuaY3bqsYnp7v
dhZ3PMqJvARe2sZLaxBz5oXMt3oyCe2OczfClCLnqFosSLEJVkluqLjI2LUz1ZMZNpWO6tIEUJVc
XViKkqBtCw8NE8WZaIlIF6pePmSNuAVmfnRhAwYlMVIFAGTagh7/1oIZG32ynsaWxa7lVFV55aNR
CbIhCR1OZxUejdBfSVMeS2o9AS2Xu8gD1hlpBLV5Tbz3rXVYMkGF/x5vy9F6kWpUWAMHmiiKf1rN
pVkrI11R25vgNfs8NqR56fo/KGOjWYhUIKyOAWlZY26lNve+NjNbxBIA+OEkuoRn994Kw5fgpHX/
KAr5x5J0ltg6tf0B5HHhv9Et1glaIhFefaegoktEdGWJ3Cjui21aNythqNelDAytFK5hUbtzvYwO
MdFiiJgc8tSXGFVpz8nPzvVe4D/fPcN7uKn7napPEVVqJHTfgYKaafD2oqZhWMj9bQLyKJalQ+YF
+7ZzGSIi+I0bpGxSoKmHIreONI1QzhAJUafx4ISRSWNBF7BquAwexl6m1MM90iSZNoP/3k7h7ZQK
TenflYkDNhRXBKh3bI0Gd0T9GXVMpzoTkloSNC8EsmE/F4Y3hiG33FXGHSEFn+KyVbmEBWXQQRz8
h5iHX7xbpO2jJy5ql1u3JHd6ocral8zzwZSRK2mAzEwSAlTEoTbxj2X3ZGR03TS7qDa7w+//kzzt
G51kt5CFIudAna5SxVjE3IwIrAN3KyD3qoAh2bSNNDuxQMKepCIE7RuJgUOyC40t4MK2IpQwv8BV
76MYMRgw1qtMhnolncwh2rAATrqmcV3mPJJJAc5RFNZ9kQiLpBC/Al9/FoLcHNQmn0eCfmslvO26
CvcmNEjryc4mIoCtLAmPUkdJ2nRistAVrF9EynwwwI6cwOIoNlhvQ5JzqxAZ6itBbfdj94Z3Bihc
pP6UUgZCUI3pIPCS2p5za5xEEPzF7GAZ6U1Der3R2nUBi2avVMhwBaHgm8WLQn9uDlMEVC9OXbs3
lK9IGIiiCzxwTzWjw8IFyinngIh+/fHXv//tr5/9v3vf2SmL8Qul1d//xp8/s5yoM49m+z//8e8v
WcL/fv+d//6ef/mWffBZZlX2U/+f37X8zg7P5Lv612+aXs1//2R++z9e3fxZP//pDzyLQT2cm+9y
uHxX9LJ+vwrex/Sd/98v/vH9+6e8DPn3n78+0YjU00/DYZj++seX1l9//pJF8feF+s/rNP38f3xx
egN//rpkyTMNnv/rb3w/q5q/bP3FEJE+sodIoihahvHrj+7791fEvyBUZFCI9JjZu2bqv/5Is7L2
//ylmnxJ03SDvFQNFbHElxj0/f6S8hddNmTTNCUTCqRiaL/+653/0yf4P5/oH3SST1mQ1tWfvyRN
NrVff+T/+VlPb86QVaQMGhQfVddUXqOk8PXP5yVIvekv/JuP2lVmZWC9TaRqXjVmuKoV79iKrrYu
ioREdAk9dTf5SOJgprnd1iz0vTtGMXF7UEpMjzyqQCNvyIwKAu79bdMkILvk5E0OtXHRCVNggFZU
HC1UHQlSRfi5N96LxDVeAxNEd9rfwQOh7TY7nLGMCVRian35VTEkH96kJjqj9znIiI7GHmFXKccb
K0bsPGYsAdVYObqow1eKCENsJH/vTecCC928Ew/Wi9xZ6zFBOk2ZGDDq1o7Eo10So1D3gpQRntWK
IAhCrKp9OWfxgS3GjK3ls9lOANqgpckdMXAty6pepJzWoC0DdEMqRfkvXwdfUagm8cOBvKA+q1Y0
vPSFUda9Qxvg4iFZIAUHcLNOZCHUdbxM7tXqpXtcobRxe0pqrzctEPC095QSC5tnYEhsRgBZI3E9
mBIJEgy1pZHwDTg8OEWa8YfX9fUZm9kKsQN9aCNk+hCsm6wbnU6XkJ9IKufIftb65JzLcZPux0WQ
WrZrVBEBdISMdwR1LWCAa3kLoLXCVC0igE10+ksJmasuiSA2wsydaEbBptv4strshiw+SYGpkPLA
aUNPD71ffiBegTKtGfhtK/XalHQ66yl7QRvat1r+AceVrX2lOUcZzd9AHVaBtpU5CKFxILhNx3Us
Mmie4SUfF1Xx0UfknwwS+FLL+sYNmIFAywsnM976HN4+Ng3CQbRmxyizsmOTEO4hFx9FT3ZJQMc8
HVSEJK1bLSjFs63YK2tP75hui54PpaN1pF5Q1qLeUrwplrfIknWoqv4qiMY9aWXm0ixRz6uEVA5F
Fa1qjsCMwJ7D1LGIIF+6ScaIBXCxjVtUBus8D6f9rUCra/jDuFOknZBL1t5EMTMmqbuoSQSGnggI
uypCdetF9VvnutVqbM1Ll4C/dCmYZNLk5lWNliYw/AUCJNQkskErY3Ku+fXc6+Vm3ogGijqVDG5d
g1Qax1wnwmNixgr20CIrbGWkUtShHGpSegYcGhqffF+DyJ8OwpHd1pRfPuG000h1QfhfaSsVx5EC
jPoQ1qADBmQNoMHoJAj+JuxkIPBN+5CbBvIqQUZ0ej4IGk+XoYify9XiZws3KRL62rHIGrFlnP1m
L+kLi/Qzs6FKx7/CylAqd7GComYZtwjn/LrL6htRI8BuE4TneWuAfA5OfVe8u/mDHtBbB+KKhIxj
6g7AmwbXZmSJMSwoAKQzEZuf057+nPDCcE2w40cha8IWXwFNpBzarBEHKy85FxayzVR5dWOs1GNa
ORB4mFD0YY5fqTuUSS2SwwZVGYPbrjSfVchIJgG4xBihWVdtjN2si28VbYIGFVk7YpCLGqI0JcVd
kNH8nlchH/is13GdAZ4mQ4EpShCuxTA0aRqR6jly4fo0A3ZVKi+dkPt2rNNw0wr1IWnqcey808DK
vAqFvl3kDJKJUmfN66GEIQTEWIzAqaAJx4BZRzDBPaagI60M7RNHHR90mtHC8rpzNzEYU9enDBhy
fNaMOdwpjsKqLXPRK+1FAmnN1CVGRheLr4HMsyOpCKeVgFBqfBB7ujdPevk9zN7hhSyOft7VAPwx
66hzmChbBg/heShJACPwak6hWc+FpoGN5gYLAc/RojPree75pIUEPlMbInEgnQS45IJmV4ifxDWq
G0BiqN0CCwsEgFGNVtsqSV7GsVVOaRM/mO7ue0AhkIF8asqcRHDLb2yXpODGArIj+ZLkyKkRO3Qx
Z2KbkO4sB825yiV8OaYwh8dez6E/Wo4aFP0ZKUi08DrQ9mpSscxL0JdDwkB8svt8DyOwP4CVNRWE
IIiNMCETi70kRReStiFe/cC4h25OAlzuibtaMM6ioUn0r3phKRTVh1Zm+iEyXYK42uYxjggOPbjC
MMtjqvBReih1RA/Ez+6u5OHsb5gr1CHa+QnjAp09atSCXFFeU63hASG4CMEuHOmVriOeMgWr2lPZ
cd+lyFfQLzUnD/SxygYslt7NL5TkpSDu1BGEfOkCLOXAVeaLiEHPnOOTSnastKsTth7Fi8zdkIwv
oqlke4mgs7Z0qcQJcDooRXmPplPHSG+d53K84p1sV0wyIQFVdzENvU0s+fQ2ev9AmoNChPJZKiN3
hvRrXKkDyQAASd40DS1k4VbCSSaCA0fPPmh1dKKj+tYF3ruYERISBr619Bwg2IpDN6S6gb0DxdIH
cExF7DuHQk/zp6q8ZJCMZ/WA1o2QLjL28lG3+2JMbKUraQONC7koTCZxbXJTx2Qn2hmJHcCHiOQi
fzWNyQzq9U/X7zmhU6IgDITALpR9ve5KEdcJzIVLzXO+EsjYq+pmWKPd1RY0fdOLKCPey2S9fzd0
VM4ALbxibJ+egZ5GQ1e5lxsXc4lUkGBcIfEOAas8aLqcseVo20xUJYe65NCmXnhPfWcwGZylQQCt
QFXCPW2nYo70zoL2+TSjTemNxaMaGFw2o7vKfYGTnKL4p0L097lepMc+RwhY1Vq8+v3HKhG5UoKB
YImjAhKVItvLLDfzNgPR2NGJAKupMMyaeptW66G67gZvya7/Bnm93fmAI3e//03NONtp8HKA+GEB
bVyuFTFT6jKdclx84wNDr3aNajFHdRY7kaaWhCwwLEkFn2MeYBkaAQVN44qdwlIsQDy4hMgJFT2n
LMyn7PlEE4FSRrnDrYEzcEotpmNvJMyHZW1VeMRTosF6o650z4W8qUAk2WhPj+Dt1HU/1V2Cd2gx
+q60hLmi2EB1rdHw6ZnAbLYBXW5leJ8hzMqQygmNIO6AybQccGyiKWrFuCYU615wYkQ5vwzhNHvq
IG1QM3GrZte6T+fklS1SIb4lrFq0n3VshuANIQ3TQZKY04RWh8sMd5dswdjHvaOp7RuuYcnUT3KR
MWZH6eQyaIlgKKsVyqpI018ar9eXFQP4lLLfgWxsae+9UIDdKhyAJDtMfvOUTCVlhFuvYnunmKW5
jI7PNijNcpm+BRR+14uczK0z4sokIgqRDhtKJs8IQOJy1zQBU7O4+6nIw6hJ3yLH4AWT2ZWVIOJK
FNSoeoDaxHjp0qePbrwzvX0zDa1Uud21RbSBMLChkAP3hDRWZ6CU07RoulVS0OMoqpXG2l63BlOq
KdLr0fj6qrIsMtB9DrHComLkCrNBs3tOna1f7w0BWckQ6RlLEe9Mb088iq0NiLKHrTbSVchSa9lQ
DI/+p15whiUTWiNQvcwk8PbxXML20AnYEP3Q9osP5NB2AGkgx2bDWX3AKqG26DhxN4tg7IMO0xxO
Pm8lCc1c1oAws3CqqezMOoIO0lqdoyPHXZPNVb2HpzkiF+N1MaViPZobTF+myXtVGpO9gmYErdtk
bBqoOzFJR4j3GF6sGDx8av1niIpCI+egpWofqTQgZsHzAlMSnPTkGYd0NqnHypA7kLFS1hMAQzcz
CbCDekzP5HYf05TNJCJ+MaH6afLey+fE4rzhmiH1GZhXSa+PNeDKZZXdDBHg/pBHKzEjpGlX4Y7E
gIPtTHZa/FNYb2becEoqaRbsPDjkU+PGp8dVdsNKRbotljAuc8bMdHknqalrWBibwvcoVM6IOAUI
ScTWUytWpO0u4yTJgPlE1OcFqTGateFDRK4HZU2lBhQ/C35FKeL9aYp1I3/VmHc19QGJex7VFkPr
Zt31KBAZ1epwU4QyYEyE8iTrkWUVCFUgyHgtxG4fui/oMgkSN+YOjRFJL/tOC4iqnLKbk34LIcpd
KUTk1FPF7bFRcmTsN3S8sGLWAu3xiPsDoJgWkjvgZlM2sd/RxB16JzKprQqc9FgXGFLcy8a6yup4
NkqpmZHogCGASqIw98FLEfpHDTo27TJse6yv61aXbqDzXAyoI9eskq8+B0US/YxZqA0Xcho/LNeX
5m5EuM/YM/ESzCQ8Erok5WUy98detNktYWXAVhW7AfQQcYngPM6EX12EStDhdxev+kDB1VAdtyZO
N49hBoT8WVupJWvnUfdIZjSi5hiLCEtifTs08jPUyj1iiUeI55/9hJQLxXeaQn5M6s1Ho+vTisCY
YcCrIQ0tvSI5fs8L8SFjBV8gaydJCgl+xFP5O1vOjB0V7/z0m48JM6SU7il+d+p3NRxXAcmNuKpA
1KbJD4c9bjYew7Cv5WXsKp9uWRCER8R7WelLfbrNDLxFzDvZvmouj1VDkPBK9+YFFk4APf9g8FJD
xkl+/EJ4joOEKDfHcST2IlR3JqiqoOm0qWnrJ3q2k+tkimtLX/tKUDZWDkFHyld+rQnoIhgCyYLg
26GgiyuO6JCEZL+c9chWVwF13klnhZfbU99UjFhzrLalGzlFEqXzWIdCXxAB0htwB0KQaODMZ0D6
JtVdQ/dDjy66h6Ol7mdV5qrnKMCiYLDMkGS2SFPDJBda5sABKQoRsECJeFAlybSRg3dzMkWReKhH
MGUM1zR6iWHYAXhOYBxThwx4UFtOxVoBKQQuDtYIn4eyDh9T8z01ZsiaR58pFlop+Df4Ju8Wocmu
6u1NV5nnvjST1zJRrT1ye+LpJOnp14cmACC/ZIMZ+bqVX3vO5PA6AEMEdq4eI6h0+QVgR6mnCyHi
6Bp8V8WzH768/mypx7I5Df0mGh5tui5uWX92zZ1kLSok4bp+rQjY7lHljT8ys3DQPzMxMcgXIlWI
Q6QlbD1OKzk6fdkL5hnbZdC9hTpYh6NQP+Ph2GLu8unIZNlLCGCXhRRNDW/Rjy5a8g54zUmblSkc
FrL3aMe736xrYW7FDwFvAiNfrSNV2sLPh4mscC8Da3ak0m7gVG6TVicn377mMuYmtJznKc0I9r0n
7rWRiHESiJvqKrDCj9DcE+9gBq+R++MKn57HQikjxkf0TpRaz+7Do8IYdl12BJfRQl4QXQx24GPy
rqVc76y4a/1G6M556IAEGKEC1BvNXHX+Q0VmY1z2vbdF6heo21QjRQtjfArxIJZQeLxOZYofLrQd
vgvDWPnGyvBT7A4MG93DMDqaR/xyyH5xifFEeOEjQDHUEkkYpCQgdihiFrG6rwTWUPZ09BLbMXwJ
otcQDE7TqTOE2iM5aejmlWdCfJ4AhdrqflpxV/bdrARHpV+kopoXJEJb7rNQNo1CRuWqL5attqkY
jpheZYPLccp86UkLrWSoo1mT9Zy2e0P/ZQm+rRnevcn0U7B5MRyQzqZ1iIrXgeYzyBaKii3jCbV/
ms2uqr8C+VjTnA8lktBkRqU2zCXE8Gm6bZt4BrporuQmIDl08io36wcpxIzcI0ZjtUMXh2kuTaXp
YX7zpQuMChiDhJhj9QuGs0aKBZURfRF7iF+16C32dm784QbAkWDHVwjwiw+jd9IUQRbesO0oP3Ju
2lY/DPk6NbegRGaEZObVh5hAenPw4eW0F9yzGzH05CWP6poUpwhMKbmcvFTh5GGBzSMdFDxo0o2g
kcWyqDoWrhm2c7HY9u3DjZasn3o9R2qm7KHJWSgOOTuMxkOP3hHBxOoy87412jwTVH8Y0CucGmWb
p4vY21rql6R+EVUynWfRAZFfZrfjPG7JjF4RUWq0X0l0kPNm7TXmuejIICqvwLedEXmb5h9ZKjrh
MtFETHfjktgHrbbyMBuhWyDUoQ9mHFxNChVXFdYqAhq9eG+VNVR7Qd8oFZtFh9M9oQDUnmhDe3LA
PEGcxZN5lqFniGgHSV9IlzLAPZSdXAPRYgP+JQOM0d74nsQ7Sv1JazaNwHR1aUkeG//rBMrRti5J
63RqaBC3C4X3aBWEDlFYteKh816s5CYYF36HaB0MYx0L70auzQTKPLyDyLk+5eJKpGCQnDNKdkR3
RnaplJtSq7OGchuWmlVEqzRiyp/fQSrxkHkZB3ik1i+yi4L2x++/rXqLT1moHGQ/OC3r4eT6dwEr
p3r5fQxkuh//VLhjqDODk8ZwNt/1MB+NoyW8omxP2u/COEvqqW7Ww7DqFVBItmjajX9G2E6L9BYX
+7TaCPStt4Z+gykRxSt+X5c4kjLX3FWpYKn0KOf1TT4+vOg8ygc3OXThhg5ql25lzn95UtlFwhK2
E7s33WObg9PGj3i2ck6gEBoYQnBS6G5zPP1cZRbAgKkkv5poqlnfY0EwcbSpO8ndkyUmhmttODTA
sKKFoV5KIsjN3tEB4ubBsylOib7NuXyqdM6SJVK8em/5u9TaWwzP81NUHOrG4Q2KzSWuMHkseUf6
cEuTHeNuIXirGXGEn2BTKGHOqnIa8vNdozfksQ5Li961U/lJBlLTnllohuSIMqsNH0mwHYdLod6r
fCeQrFUvsF9145qQdmCmGZtYS2sq+Ta8y2BdWWMS1LPyXvK3tXtW82emMbLUWO1ZXj2LIg8rAm2n
7QhwXfCuKVe7Kr4KcslZkC0SmzkSinez+ZB0AqXyb7LziHoFEjwThmuMkqmduxoYMc4+QJ7n9DYi
deNm29pb0qOwx5o5xXqAqx59pBLTnjmv3iqvnlNoBzU6Jdhx2mjBldLzhdsckx7oUQA7FvlIOnx3
3r3xyEi6JtJaJo9N5/yjykvalkZOAA1wxrfE9/BLYecGr9/ypsLgzcwWKqsDvE9bzJZ5cFGCnaRc
GJOjeH8P2ltJ0Yzq2o77O1ShxNuTMlf0t7EiHBdo3xHhMQEuU3MJ9aDGkJDlplNW+fBFSJqYfqrM
n5N77YNV5MapCfl2iwPPCG34jOSTihishdUfE5qHYR/NJEIS44fSLbh/5rR5Ow+1rLflqmvRTinX
eXCTOOMzuG/qywiiMbcjf2OMF/YvrgzWDTO58qmADrVlaaVCm2j3krtN4VYGn51EzUPfDlFvnTNB
ZX9m3xyKm9kDKTiaVOO8JT6CMcMtc40TuCj1tCkm3kYdNm6M1f4jYcvh/s0e7H0h3IURCzi0/Xg1
CHdN+Za8pYV2OLHz0jEkm03VqH+ggcyk+lBHLz24xTB9jNuyujbWKzbmjDDFHE+nS8yQdOSh85IV
GRKuuM6GZ2uCq9xp/iwyF834gYy8Fz5j82hYe1VHdkFLaWmJM+5wbfiUOPjX27GCHev4wtEDMMMi
Ggr80GvsLumoUbHL8YH7VaHtR0og3ZAhtjNpI7Y3ltPYQvl7C7VdOD3cxjLVl7W27yhM4ob/gKsa
hD+C2QB/FdsrETzUG4r40ZFmCC+cGwKfFnLfyBftNqnnRXADdufN1REy1bDij7CLuZU4+nOMhBbJ
g+oZPOqRjWqZoJk5hbUKjK1FY47X4CoQQKjTki0ROEnktMQp0yW/tIt8Z4VH1KMQRqdHxiBSx2hP
lcocn2E0UmUQsb0jmk+9FBhnXQ13x9E8AhJB4dzZsfEe9TOMo7NeximYfLbCrQPJKeXnxF9AarTQ
JHRE32rJpQOCK+1UujzSshOxOiYcOu9D92z5WDxOa/mK3S9sTw1EnKEXFxMoT3eqatF1N4JF9OqT
JPq6XjfYLRA4klWIxnE4d8htRLad4BttOUFstqbj+p1zF5Ovhl8xQy6pzGJxGZTUIWyIAsnWICJ8
cgiX0+Bd5mDos66hOfIROzlK9WjDG0txlDoDs8TS3SNR4JEldE2VlnRGUm+eeevG7VcN9RtNtGaP
tUXw54G8dMe1O+7B0DBbNCq4wHu8vBWyeKMlEUScQ7+i4YyXdsnPSou9VTNa1GFLOp6894VlrB+N
+Ox1awKNoshJCg5yxU1I902/76O3kow4X12J7apqHdr2aFdPoXILF6SGlMNW3JjLENdrzEJ/zbWP
JLjr5SVD+DauWjIWUbWYm6xf80JAW2IXMLTLSKWA0bC95hwKs00GhNhsXxphVWkHxg+A8pEC0awK
w7cuOhFfn8moB2+czFA3bFvUNKirmqXKc6BSHF8U41klWynZRf4iYC4pJ+u0nqfNGoCpl+OM6NBq
c6LvxmPf35P4KjdPTfn08/eaqWCEmadJVxoQIP9UEvVX7WJ0Wj/KeA31VxEZoSzSvgl/CtFGVeuq
L3px6oNLHN/c/GDWu4yEEHQuoK52UJ2scGfWl2A8tup3GMynvJUCLpCjS1dV+grDa9DszXUJ32sp
zZgQYouaFRwv5oO/r3dQlSPlLRc2Y7hzxX0cOEQSl91p7H6qieqAiNVDAW6JNp2vnnx26i44Q8ET
zG4/Uzh6v0pEFxizOljk/StHN1lE6bvJSaROAzrT8EjolJDQ5r8C90JMex81QoBnka2KD98m1pxV
dsYmUq31cO2Ph8A6ZBzPAons261s3etwZ5VI++xQO5oo1RmOzBPpYeXrjgCjBIkzFc8qjrHtSzzK
nwYrZCC81tkD+yZ163uhLLnPxXRbpkciGDxcK9CPmuhHQcQvnvph0TYbehVuYU95AvrRm7rz3sDH
SFZckNNdey1B3Sucp1a4weNuKTc7l77w+N4YXCNWz9S6KeLJlPYBtwzBgNRflbJUjS1HFfr645GA
K35mO2/rYg5UqMH3j5VYX+j1our3lO7adWAWImGnR85ZcpCSVYpIp1TpuDb3RngNpHzWi8jf/HA2
uN/ooGjqvXDBk+5F9ngMt6j9ZXucqQRYdpyM8+8elrIesYhJJ1l+kX0MnS9dBgdsoaobT91GcCxf
NPb4RHzwSOJe8ZnkefpBTF4n/WIRkD17Nb2fhAFPGpIy2b0NNI/D7hRpB7T0swQzbi3Hdg8MCMcD
9fUl8n2MyMco3TBu97a0dgcbTor8VpMK/I6FFbCmJ5NhasPiEOptYe5iEj0D3pbC3lESVOdSEU/Z
xeOD9Z8O9vIDmwwbrVPZWTTdJmzZ6JvmvvqFfcUO0fR38mYs9phvS+/kZ3s+LNVbjQPCuBchZdBK
kkPy3QixzX1Hs+DozzleQ451BCdr5jA/YmriGGzharA/KhqiAFIWVXjPjZXibvSpoiUR1bolVcaN
yNiTf9ziW09eqUey7JJrezHY1sJjRl+coft+alxvQvFiABqkF00A2xcHVXsYz0lHCe7/iGwCfVYi
YE5x2dG3RUpu7thFe/NtrE/klqXizVLWgmPZCSNVERwJ4PIZkTjUpwvREYtPjx4Tgw1bTWjvt8+2
KZhC04ynxVn399Tda/1Vy9+02vEbukecvsJT0rxhWHMS4avCNzhgFjQGAuR/3zplMO8MMNx0+OTT
dAJC3+X7U5zeI8eDn3Vkl0H8tJC4b5TwTYxPZufIYMHcj8DEoamk+P+GWaUKy1Zn9hFejPRdLg7t
/ENmjKU5nJD7R+E6uD0N+Oj9TspuMo2V6m0Y1uZNxMgjb3x3SQlNJZqr69F8GTFsZU/Uw2IGdugA
l8/iIlTSmojKwMP9Q+caRzS/AMHlhvuKgOzOX9X6Rm7Pef0TVj+KcRVpKbfIZSbMsoHrMk+3o3/P
glep+yLzYlaxA+OE8z0nKp+VvM6ZLPRcihUANnN8G2mATR4USaNjnLwJxhpclRffc+6DTEbbLs+J
ZsYAw8tmPEgrzErxQz+mvpiqktQBrdUfJBT/KB+HF54OyV2Shz4bFZ56HpFpEvUV04+23I2Uv9Tj
gofHp4gxTrie7cC/DsYdq0o2+3DLRTKsTOMFT1MQ7yN9k6l71rdYefWrs5G85+RPp1sNV1nBmWdl
mm8DQnG/mZesn5JLU4M2nXw1BQ7f4lnUFkCORvkDbgbtrY78qhFBuc06ShHpHo0ZyCdjxZJFiO0s
SIjGrTuWohOTXZk9QLI5N+TyzVDfgeZibXgFLEyCMlHUHdhvDMx8TpIAXm6l1I4e32muDdqLBIso
3+TCFpqIAyZ61hZTzaXLCzqSPK/SJ72TnixC4i73xNN32cYTY6TvPO8L8troj9FwD7QXpdx3Lv3+
nFcLYSoixHNR/IjhpsRWy1i+WBrxRyt8Dx3Qnv7iRR7bBJImjC5yewux+ajDu8amkh+I4yxzosIW
tILCYokWcVlWtKAZ1Bn5hpNDIR9deWlo35XyJibXtNzH4S0bIHGxP8717rOMPmo3dgL/yPlR51Eg
NlKekzTkz8RbWKwoSwWIh8M5dc9dsqr8RzxsPXTU4XPS7ef+UuoWR7Pfu/HBcl8CjUHTTJYf03Nv
MXRkqdpP8LwfnWRpssB0x3O3DSr3NN31gAQUO/SWaHMnExgl4UEOk2WJCaVd0pcD81O6xF2vOKuM
xiJr1i6qUf2WYYBZVrjILgWj9updIR/Dj9XFhEgBVTLXuQetTWZsC3+veeIqMXAYYNSKb6IT0UJW
t+rwMkmlBEobaVrEYxrnA/b3jdjtaTgxItpOkWJReufGhszMG4UzZ63a+OaPVyt6N4iVLraVcvx5
Fc23kK1FmXqi9QlIfl+uSg7KpJ4j/sA2g93mtRiUhYCIVnDpSo7vsfGhYXJIpLNuneqCJmN77Vwn
5CS75u6sLOD3r37IfAFJvNuDL/9uEIGhg9dw90gNv4QHtYsYRyhHg8sZzE6+RlFN8A5boEydUpqX
fryOi3GuFp9YiXH4LHSnBQA/72ZUSKpAF1VFb2/YA9wN4gs4V5o4t2gQKV+ZQgNije5WUXeY0lAl
mvktpgqbnDg1oZOxR6rTjB4vQ4XAMREMa9SASFgo1kCToSWeGXzuTo8p+GzIXySP2329x9BKPwAV
UftCsCzHknReg00Q9F0zUBQtaumUD1cPaprzUYgr16KqyOnsNyUyOM7+8kKB9xOuOgXEnE1CZnpq
OPeLH0L32ib7eGoC4DXUuxeJ6B6f+9RmVjxXfZMNR2OXxszrE17Tvwc9esOcsUN4t+xqXsrH6e1E
nEBwSKPqSPSDBLKBDuJcNLa4/qppQ6+pdt07Vp9ChX2Vhbss2VTPttznzYNLpbf08dUN0FbEhZc4
f1jqipnYf7B0XrutI9kafiICzOFWIpUlKzjqhpAcmHPm0/dXG31xgMGcnrYtkVVr/ZE0CN4OOpva
ldb9th1U3PSpI0wPPIk1iB/fy6zVC8q0B/1nlm5d/WIbDwMJ9PQbhDbgzo++osC8u2bOM5MeVl3z
z7NrLPnGpm3Vbdq9vjX71FX5RB3wa7ZtT6TzewpxSsDWPciX/qeMt2R4E1li1DoyY03qhY9B+JMx
NrGm9xtDYPnKQ0Qjk5iIO+aGVSEjyNqt1hNOoK22itlA6s08rqJ4WTSHLt7ylVnRNahOjUp3IT2T
rMwkBJ3acpcry7beB+wGfb3X8xX+oUXFtrrxt0yMLOxcjDK3SZBsRyzZBeZvTUdONd3G4BkQz6hX
8LfSSSe1IGrfQhOwSijv027ZAElX2blHfEZrOJXObD/YcgGZo0BatozpZv9WefqaaoRwTS1QsSN+
DdnLenAu2vSqO2Qm4XVPlKsMeJFGP2oG/Desk+YAuldi4y/xQPKpC3nXl/5ICelbc99rNCUvCNUi
vRSCGs403pPJn8QbXzrYxqfTTcumeo9f9fIcTh/i9OmTN7XY6+vBk3G6WZ8pp/iYEBzTJzwBZMrU
r+MKNLy60IoBWrW2XO4oENuV783TzvRJ+ZC5Q6wvcyRQbt3TMeaTTUfI1hK12naw2NMXMWVIqle/
OKqXl9tE9J1fi/FVl/587eb779p00Myd2SGV/Jvao1J8m9FdUyaAA2CUjzT9800ow9NvvkApAOQA
AIfdgp2SGSMYwai+ovwpokW1/hcZ6CJcRsiB19AZ/OYk1a2j+CKCI0KiVMoudPNQXzT5H8gRs76k
vwwymrsFEZbzjjC5RRQdO09CLXEmGQhwtJVPErAQ1aIduE5Onh7hk5Q2sirn/nfQ/MrjWyW/TNpl
JNC34VEhgJ/VkkRO/2yYTxL24Qz3ABwYtA81/GbDwou6xQUeBbpbOm5QbrIvAiun6YPC3lTBFmTD
spR/NUHkRJx1+WedX43xc65f6KexkSFoyo+K2EmqNkDCOQd73G4b/bUiPCgsLjIywRDaR5HUvWTV
a05GtwX8W4ZoSgECDnpx5kZ20S4uxhebEXkbrksisDqZ8Dj4mN5hpM+PxK51/n4sjqkQaDRoJwKb
Ve1md+/BKlwHlZe50Wr4cX5Hz1gqLeclEGwMldB95qnro5YiSCo/99q3jDtsbrFG5mcVt7686R42
V1gP9C/cPzSFekWjug0A2Sw9ccW11pWJt2YZCWmpEeQJiMZVktxQWSn2u8lWr/WMUsYaR9miLQ+J
udaW2LlQSXUuL4hibqvm0y9fU5LHzySYqDKQU0E2ziAAY9LXh2Yj+b+RcQyiLcJ4nghMW1K3R/OL
h/LsoGLmSe1vHLXEm7iKQ5IBg/UGagak/Rzn1250lrazTHWPODmFH5/e6HJcNJBx+hcUENKbMThw
jpEhYRUeQTRltC0lUpGLRb9gX2mPRFGa0hqvFP0LK6lVF7ZETgNyT84SxoaR3K9Rvo0ulQQoc9Gc
rcNtlm/BU9aNeeyafcjKpH3r9VMozWRUSx3Zy4oCGDp2fJE0XHDsECpHUZr4xRXQk0Fgv3B+hCEt
SjE/Z51r1dgO2XUDrhoJXWGMtkSr6x2tCZ4qdyw+r5lybxJlBdKIDmOjWM9U/yVQJSkpgFrrxb20
5JU+njrd8yOyHI7DgCboKgATOXO2bcZqTSaBWr3V2WeWCwBnVYsWqH2afXTWT2d9l/1TJn1TPaJy
XBaUBro2N7bLpwiK40oeUSko7l3b7ch4FeINk0eAxzb61sP3rLtcP/r4ouNISNaKG3mMOoQ6e2ay
E9H4JNkvBkZpPO2FfWu1BkvehqUnu3Ar2MB7VGMsWkoSNC1ajhAWmfSdwPKizuLAJYWs50swiPHm
KsCUt3CslpgBatuW6KLXCFuhjZAjcP5StS6+IYvIDkzwL1XZehN0igLPXSo3OkC0ekeaJrk9unIM
aFImli157VkW+KGEzaDVjnYqAI/OyG+1n9HVskmABP5oPJnsPOxBgI4zfekXi+HC7wciU9pVxLQn
R2unXalchegghkNGRHOdngPATrL5sThx7Rcnf0X9g3lQvypmxBDto4WOPn12scfHG8Uu18Facb5A
CiDOX/30Wx6jwxggi8gJDTqDfBH0uW1vtMpyBolr0r6ME0VLWDpIMKV/68ds38kW8FQaX4jHQYrO
hkDeUrIqU3Bc41kFV/5hpi3/WUn7uX1RnPc8Y2eixnSW977OdlreKO8DV+Gar5Yh6AMFOvU6RRgS
DwwkkdfL3apsa1yLn6n1azWggfK5ZQsnpCsbMEQvsieA8yK+k2CL+GJh8WrUuasMG5IYGgTbzmys
C4T19SyM2DwR/FI1/2eCo9PFvQh0nct+6Whvhf+nB5jY/c3gHLtJsGIcLFlHahoqY3tNrr3loQBI
5rVukhwKjDmsgdYEzhP+/n/BqO9ogmgfW6fD7d+FCtmYbxzpu+Q5K8ZvfJiLQNnZ+b50tgEPcfeH
KTFYQHW8sKKTlccPwgB/zBYvDjKpOngo1htSSDRrQcBxs5gLslho5hlmGiPzJV3BnirdjXhnOUv+
Hjaw/uaQoBBRH9pH14jsxvmFMmWI588s/QXHpoOv28KTQ+tLoBAvWn9RzhR5+aBf6BMdVCSBts7i
EMVsvwyKP7bYEaJBXCgDmPZS5Itu6MZhAT1msUNOxje5Mtyv22yTInDFdI+uGUNo8GsHG5jRNROX
Me1H9m6epoIHl6GrJ7UjW9xpC2c2R1lDcRv5H8Z2BimT0pbwE95EvEDt04IGJ7aSyvadkGimCLNG
C85tNeKip2sS7v1dacuXKHEWhaMux+IxlB+oWxZaeJIYUSyuQcPtvIlNjKCrgaxDyTVLUFNcNojT
iQZg/QWNnGemuM9OvUTTvSp+VOwr3Xg35dcamxKIvuWa9Ympzc+vETxpjyhAgG+mBhnAZifnj0Da
tA3K4+hgjqs2++uVrwnFcUZbLEIzQOu/hkcgW0bLrroHrDDAWSIpnz/PmPcoWJEnEnrJBjMA2pGd
grkb4A5MJu0/jJ+p+lDpnGiy7bAsp9NQvpsaMrWGtInyB4tS7ayNEGb/OKA+4buuOhyYqENcPfsq
7VO01rGwv44be+vrNyn/VCPCr00kvaLEHgrPQCJ1HTmXWYUKPDDA8ET7wFddiMYWiLBKyZFQ2RjB
u0qGghR+99nDgoAYg9KV0owOyFc+KU5kgbhNXxalpdNRNV5n/6mVL+l0E/9qR7rbIAw5cqDRTngI
EcmGV6eM3YmlDos7A1tqXtkSaGKRfFfV9qgjTapsoNehSJPgb4y+njC15lZZIc1j2cjUHRfAtkUC
YoAQpR11iJuRslY87ZpPx+pSQ2FQtPfaB6CDOirCWzR4s7oh1c8ReMcEHUziXi5SVPQIJ9ablb+z
C5DSSLT0atwk6yxZI2qHl2Ik3krSssKSgqQZ2epa3uXbATre2Yk/JbRWGSRHHj6Ir1rcGxjqGRt1
qv10KMSs8D6ziU/9zBD5MX9CHjbkjvL9YjRCoJ2GLDh7SSrg5FcYBOY2W0Rp8VK0hAo1p358TqzT
01rsRxq/qcdlGB5rd0QGChNFxYAPtTARh0JQnLrnf9WP3z2SE7EIpaUEkgu+bJ7F1W30pzvyOB2G
PBmeSf0eFOdGfmH51hPC5Bk54vdwvrLrKyHJfLcUyZKALzpK6XCR4DbCBkQeCPnMk7NK0dpvSE6A
rduxw8FlS+Eq4RJvOBK4W6ueROuB8MHeFb8LACv6NQXYkpZm5nryLXHoCE6oC44FYt4SCa7eXAP1
0kBpKpzM2MRDAv0PmP1QwEqbJ3ClwUTAmzjoHeh7zSqZA6KCyspozjwM2pqN4HUtNSel5ES/6HaL
vhcxfPuw3X6pksq6SihROCiAz6HxBhcv06pNV3OXUWj2Wk0ywcdfhKHnzXLWju304jMrNp+yfJal
F/Lu0W7srHRHhcZSd176ZQeVflG7DQk+y6LatkA8sLlkEa8b/kr4D4E1ebNLRMkiw22Eu4m2HEv9
U7MbhR/+VyVdUUZZfM7jdE3ajOPyFTs1xRIzlANwR2Tvq+pkylsd2qnQcxfJvWpxZMjMIfOtn27i
fNSztdjtQmfhuFh2on1JPL3ukutgFaJFnkm+3kvVtqL4I9ngWWEQqkqc+Ty6qC147xRKXYwPi2B4
42YhWU2I8fWJibK/OqquLCDJMw1SqQuNGCwhiMQMhe5sTO4JKhV3XFXRNhUv1qcSnQLX9irayXCW
LaNVT/+vfQiUpxT+tOotslhvznF8lzDKZW0EokBoUe6D+aJmCID2qq8QAQ9HRED0yJ2CzQ4IwzWc
VbHuyOdH056/WMZeyfdg3ILDwC4hnjK0WGAeXlrylmwLkJJyL6UHAgStbJXAICf1D1sgT3zs8LhH
37jEwnDVOS+KgQguZghd9sXVNtb1InJpfECmxZjtYp119F2bbyYnpE/oY4Bgsl/D+JWG35aeanOT
mQeQI3gmqmZ4ouiYxIwTXalGMFVSNXhmCaYzu4hGo02is7HHh7bZdPOSQFeP3wW9PR0JC+wVo70d
na30LIGyx13bvzPFo7hZGCSiMwgnVNfqnB3OlIIBM8BP6tK0syVJUFwmg+BjpRWsNLYSvoIRS5ot
nvqcBYhknrGNsYAug3rfGHuHA8TANfXAV4YRd9dlqOkkYA2bdOoafeJqVEC35z8SHOH+I+da83rV
pLGQeQx9fxsiqqx2BMls4vG3uSgKiW4rfcm2nRR/sSP0HMnoqepqsiYgRF7majfDrrCNQTGhs7rN
JlTocLSA9JXsyMSA1XAdkXtoI7YVBNfAeulB48WUud/96jmZX1NJUnXSeRYZRG0D2IaI5p2kI0DU
BlsGVLDFFjmDDmHCXMjKfuLxnej+1St90fc/loy1idSTE9YbXtx+Y257Y10xnyzMNUVm482Z2ADy
kxltJ9hX5StlPoO21tg8ZqbEDoBVeglJB5LSVZgdMI1p6lvCMjRftf4n5oQxyp1Y+cx0PwJEDGgw
tQhpe8V23wAx8/0jsguTe62BulGdQcxRYKZuhF9r7D8CZV0zEd7IQsFttiii72aAlavkFculZ8Z7
Cls9KDqxV5Qz8w8DCUkgbQ+fLX8pzS4rzk79KQau8ocjro2+Yosl22b3y3nlBQw/upzC0BrjQLhG
yToCUx7ECMsqjBC8eqx3qInk5k6j9JKgzmeUrLmHUHR5hrFFwtPicxt3BM3Q2IjpwD/HEqTFgmJx
LDxP3f9FIIGL0oLGPKEEFxe4gKyXTwuWhBq0xT8ErTnU5rNOEfKrX1oCOb6F7hr6K49Bl66ne97d
muwki5zm4hqjvUrR8DccnBBTSy0E71n6hCId6HIBar0K4si2cTQgNtfOBcl4NuuH1aK+eqrkiqVL
1RRKnMw+VF21bhIuR0azqFwhf5ERQji+hm4JpFscc81bpUKrgXIK/7PLy6wYG8f+iWSyOS9+e59g
23OE/OI9cWyUQaxI1WJIv4nsg/xFbnxrlvFq4ntcgVZQBUB/l+YFpWdEZ5pQAF7dQX0bCYvOYNbE
cTqDALWNEIawsU/tPYLxoKNu3gnCu/DfSx4Ian8Wcwmvyt/Oa4OKzhtBfeAQwm5HDF5V8FW5crjV
rfOIusfgdxpeO/QjzjsvbJM/2H0q7RqVr6BU2IAsiQMsxYp6zsdXlaMvbN9s/fGgTYvvV9ffsWPT
/PtH6QKobIEB6xQsviuW1CaEiB6aJQxSYbjNJQ2FFllWQP90yNG3oLsTTUq+MR8o4nNy05ZpR9mx
/w2NP/fnOjvS65k2f3n+0/k6wy1y++5pO1uV6Zb5TWn0ZfvIOYO3Gm/FR4TkHnPorwIJVfqBZ9mg
K7wOPF7SJ2dORSZ/t4m1U1ysqLWKiXUljBXL6kG0Y/bWj2ZCgV5qcfvR5fMyyjfB/kcbuSLM0QA1
HC4QmLJDIxpp1UQDe0PN4mLsEk4Snf+/x0PFOyTEGoBM5ZaCW/PTCB4EAQNkAC9EAAq4f6FQllJy
r6xcZBHRlu5JhPObN9082R3JafWL0DaMtDaPw7ujeJHtsYr3EHncKnOPKYmfzxuxytYWWqFVxDIB
VhpVK5qwoCoAGTXwnA3DKaCPUu8NB5mDf7eVvzlnH1uj4aAc6YgKDcQlW363+nrctJth2rXzIcFr
PaSnPhQDSB6hivxsqm0irROOJNPFKM7aX91a/GzZRbAuEt1XPOMd8aTzB6qAqiQbM2PMewC4Gda2
iT4A1AYKfhJ9hZiKt9ku4b4G0o75kxzOH2T3WqcuNIDyfJtP1J6f83nbJruK71D9Ja6c/4o6JOA0
4sYieZ+i1jK/YKJpMNwztUWXulBcAqzYqcglQMIf0I05zBc+tDE+VB636bQRqI3f0ZGAQkMRhAkF
MJuwcbUQOxNkAoUZMQonbqHAOjgFhBqn80eCRHe4mRPcnssa0PQsTz66RQg74fQ7cSnPyLik+jUF
PWEVI1p3cvtpUyOlUS+asjY7ZFNMH0xdYvZDXT54UnCADhWnPnrXOrMRQn1G/bWc9xZFRTLLHcPh
dOrLI/oVF1hZht0FbpLSJwkTuLY+rN7r7BWOLNMokQDe0A4D/KvYhNLu0/xTCT9Mt629lkU4v0u4
O/eegms838RIwC08zjJxsVp7rT2CRcsjZWINXVk8Ylx9mJsM60+4JKRTovL7s2008OA5rY5TCGVn
n1P1GRIMBmdLY4pO4ifUmE7GB4VJoBgfpNF5DF8Ri6EMOZpcxHnKxdUjVhj+wnKrckyx6PWuxJMk
L44K5HADN1NqP5LzsOt3x9mw+xX8T/INWVtLol97JPbAxyEbr1H8diuCPnzOe5ofBUK79oERsQX0
lNUR34BV7Rv/5Rp2kfVk8rjXuoPQxXXZWkPeQDzysSm+NWQRVN3ROa9qdwHZd/GryU/1e9TjV45+
ckUQzhbg0wPYJ0YFwUDI17BOV5narxIV1WwgwJfZWoLA5SdK+BYJ+JqRbw3jhaJovEFIe8gQVasf
OEbOYMvYmvwbcyBDeSxRCnDJWm8OYq5wHTOop/s4+g2cC2mGiwfpFNq5cyii3/vN0f9mv+i+A3mf
FIy9Nj8DMG/mrMNO7ycdMGq0ACNm1kW3WTPkMTEO5EWLqAVMe4Dc/2A/sBR2rbbbscItCCQQyyqt
YQunfG2K3+m9Vs9FtRogL3kWFM+MXGU+Gmj9m88a1ab6bi3Z8dIrKEbtozt6ZMepeORuuDKIoEMY
izVzTC4GAnL/23E6UlbsBZwYLg9O7V9b2jIqq3xNcYpQRbLZjiFEJdZ65rNkHyNvZ2BmLrD/jVWG
fEas9lLzhEnSTkXe2/NUEM9an+32OJ2TNapOfdusyS4k7RpkfVCOzAy+gjU+XELw9BXZxPI7OQiE
Sdz52+T+6GvoLVYGeGFBhAXLdvgIu2er3P+h085bi2iNdBGygRcWZhEe7io6hyuHQGjnQK4F59eF
SiRMwSdFOo4uo8ZYvlQIXpmZGBKM9GX0gSVrlI7pK3dRAjSUKT7JZGiJkSvV9KGByErY3ISka0B1
ohjH7B45rPL4LgAwkM4QROGiJ21XJum5HgYO9u8Ny8DKbvaJG7jRjJvgxykfEalV8Y5dOY2ug7Kp
pJMAlPhPTk0mNiNne4BSLigKyPVlDJBTH5luMCsfpvba5l9Fvi82MiKHdfhLawJeZdd62NqmFwmy
8XfUnaT8DYyjMlbTY4o+iZGbq69ifBvYgAVTLXSd0fBAqsFxoyFOA8yvPhTdXwaHzp9pSaQSloj7
n3+7P4h8Iv1FHpEpJhQWDx8KdYYqsO/Gm1c9HAo2cogKsv0evXRJ5ItUHqdkw4BnIlA7kQssGXc1
G6HWp0VoE6oe/MTGXcqKmzP8FKTcxivaymrBMQ/Sn5gMs+hHbl+aX4ZdKLWOHTyP34hSI3r01nFP
z8YVzTDx/Ja586OTpr7IdJBkX8SboKYZ13p4Uk1Pxv1MazQW7TPsAfcA5TDT/DJoX4I8aSg3Chm7
TYuscKboKNtiUl7ayTGS13+opNsvyi7Q6iPL0I8Jl1sFtRPw+tWIhjqHVwCQNGPFEwK72X408ivb
jEWAtrweQJzQBJYuORkBjiGtf5/CH1URmnD8NR+VfnLyrRh+xvwiRGDIjfp+N4UXE3VyKz1IMUwr
edFmbzSCIF7Gx9PP71RZLfVmcnWwmso6NP1HI+3M+Oqkp3Q2gEZ584Yr8CIOASjhjS6txBHAyOjA
2tTVenySm1ZWu2YEkjhU4Z80nMfmQ0Pdp79UyTkguHHYlP0qLhhLDgTewQ1lDnKCflrmCOI6KCRP
ow0UAKM5UItG8sEqaF9m6jL8g2VfO/MWhX9R/D5AJXTIu4AveURqikocVlydfw5u+ZTpmCw9XiH+
8KD66VsPxp4D49EgUOwyTufqPNNMQeV6fDG1syS/6VB7FuJ4obhNm5vJdB6GJ8HJiWXISWgFpeNF
uwTKprVpN16RlbvuYMlvCcQKG3Vb4jowz6l2ayeGiOQZ9T9Jh7r8DAuA1om1bcT8ZtQK7PCfKW36
Zq8gegbnrej62DrFl1jT5ebqW7efz5EqeN8DrjDuNX16fveLlo2iLPWCjXFUDxnXeyw9kvFRnGD5
I41xe/kszW9BIVlgODO0l5UjD6hJcgQcFbbFjrCDyNnTwUEvJ0knBVqcep+nn3X50WGyLN4IEHc1
5e1chl9WYXsDGLvKrN39dYYlnnOFdKlwbbF3iu1p3TDLtAcgpnoV05ixgY4RBGQQ8HTbnkPMrpes
oLdrdNEokzEUYm5p/wiKpfyMPGDnjd1pDBnBn7hmrA5IW0FoIYzy5d0hTMAmvrbCYjupJym6OBXM
PWeBAJsHBOG7tjmXybHJV3mxC1dMp1wA4xpsw0y8CftcydUiMBJ92OB1EAQ5uk2BrGh8IUqCnx9l
Uks0N2CBkGks+byam6wm7lw/qLvuGhc2Wj9XOcryNzo7+IVwuWeA4LtgfJ0KjjyMOoL66SoGOrBB
1RUjBlQhiuQarRgzm15spHADfmTUd7seGSV+FJZb69mbML/Wt9ZCUi+0cguGRy0IWAsnPI6wOTxx
ezlgzCFKGpC3SEMVs6nM52Q9NcACNSmXqvTS884Y5TuwK5cjclpqpN2hehPLdQ83Mub3YNDg5mgH
5R8wTb5GWOFaP8DsNot+PLc6g/oC+6NF4ne1VQgy7jFIRFSCW80fGwJSlIVSZa4V0pzHL2KwCTfm
Uqo/bL0nvWU/P/n7BezgcKGwa8sRTSe8c/CfA8/ei+qciTDpup9Cfuvrz1zale0mJLkCGBN5H/yo
STLDyunMhcb8PeZHM3iFPlgq0DwdR0Nd8lJB4lA7j9SG9QGXoiS/U+dh5r9BzbiTHAxp11VYV5DU
4C1cySbLyFLAF8Et4J7ouSmbfj1xWcQuASzjJYt/xA5scQrapG0oEMM+fzMVqiOwESnE/XCXmC5h
nBVti2A70FZhurTXmMJB1v2XfwqL+RwxlhI0Y4NPI0aSta8GfMd/hUrNyYiaWPBlzyrCpc0RHect
XXsQM0SEDYjTLRvghHyz2TZ26Yzau0Z/oiocy599263YKV0ycWr+4oYIuH9jgFNvY3/dQRwH5i2W
D0JSWCb0YsMKZs2Lr13D6SXI7oazjOddIlG5hfumXEJWIyNdhl5NEt4Cc4S6I1d8EiSHa8rD4ve7
pnRiaEghkWemc7DFbhRfS5lc2ukKMlaAqIbWpdNu0eJXxALjokY2BG60qjbhdtTPaflW+fvEOaHU
5KMnDwfjb0JaK0CDkHLTcrYI008rfI3071Z9nZHt0QpeeFG7MdOV+p2y2bkIWSgpIYWVAJBa7JjL
EmXocLW0g9avwyRFJ04xIzFetXZA7Y9GHvtOa0GXcd3SA5CyNEUArw2SWiwnEEZ50K5VZcY0iOaV
Y3xXle98FaHDrc35Uo9EiSKLnYBzxvcKBRBfNPSDB9HEAMMqCOQ/iC7c7upwiw71Cyn0dCq6iQXZ
5w7QeHiz2KUgBzbUDfa/Q/kWsX7Y5rLMXmMadyLjgjgZ769LJjXECOcTU3VNGUPBruyxZpM2AYgF
0obIkMF9gJfV7qP+mUAc9a3mDdWrPX2YBDvKEYksv1m4z5m0vMnVip+prRDm8bSK0jZGbDkBHlh8
ELZSqcWqDeuNeL5sVtGoLLa2PW951txOPanFBUoEwp9Ba2t/oawQB5pf8cneBtYmdX4pCfmg2Izu
sRI3cfmZ9C/ifPVR/hHnuPyV0FPo6cNXfpOYMylE+dHQ7+GB8qLiO5j1xoARCsMXRFBEqWolVHCP
2r73UsuiZeyq1fg5x6tVbDX7gjGhxuoQ6GQtXvMR3g8SxLohwSVdjKM/3hGZRCTb59RydeHhdlOH
pEeB/zvev08u1za84+S5IynibbfrEz5A2GeuPmAO+AKBC+rcutVRXc8razrTd4Wjy8usLzX9g503
4w/iBALk+rJ+sftNVBykFAUVnWZOAFro+VwfZaZ4U1OtQprqWF6wq775/k9InGuPhxBxpS796M5f
VLwFRCJw8/O5avGK4Ddqs3YJmhul48wcbgkbKmbiWXkXU6MW3UnGX8CF/KAtK0hvRgqVjFcqlohK
KBfpeAK86BCItD/FTBr+QXwRbYVTT1cJ0SEdpnK8DODwW/IxZPNQOOi5+uOE8zqhgp7IKfBJE90u
m8W+4AwMOVngWmuP6Bcxg+XJZnjhhMHU5M/vXyF1i5/54hGiXOMSdUtubxLAAPtt1+GEr2yHuoGM
EyBdbkdh7abAmXZiK/hSUO0mlMOh1vM1Nhr1Vfd3vOXSg6ctZDh3xp8U3MUB8AoBcu2y+fZnYO2G
eCHe+pCcJWEbIVSrZg9BMvolJZzx6WYsTzNIQE8VZzB8oOCWllxGUI/CsAJlTKU4GHUbPVtLOEzt
7L2hHWSAyWhoG1F51ZtZyOahDhHGYYdcm77oj7noOemG+NMsf/lN0BtqG0FYmpcx+RwFWcJZK+Db
Gn9Mepj4FovxwbPOqwvYYe5hakxYvZorPA3F5apVcBeP/BlYYHrtH5cVD1HkNfHEaK8uNVQqCebN
aQTrYEJVm09zOs3rYNuoH5IXrWfjKICMKl37a25d+D0hElLI9OlQZCRciY6EsIWry7ZvkfgluOtz
ouDATP2VX99VCZZFQ3NJ4k6NcevcBehc7D/qdHkQ/wIgx+Tdis98aS6BfjSogt9Bcr3V/qlf+twD
D914AtsvVLBHyDUXyTKp/aRJuQrlsdHAr8P3R/4h/r6NODRCpKUQWQwbrfbLf8JzhxcM3lOzdna0
H+nYMAdQMfU+aedM6jaFZaF4oI5KrZDG7ZsQec4Z2NBlL14q1EwVIepEN6EGNN1qJcp5Ho7eJtmb
yVuv3vRHb34LZ7UZfeSY/fhkKGHAXMNJwev5Xjrc7AUiIVYzMA5SXPlNHYDe5tKjJyqKvTgJaosk
JI9KlKU9PdWBT4LGzsC657XEDYxiSX9KydkxzrF+krJDKf9Zxasm4oygO4PPpPoZ64BMGZ7dcN9k
Z2quapZPEkqqnZG85hnu3/VUHBiZAagjmXWUzzFDi57wCgPl8L6/VZT3VJfO+Lb5F59m0dXEA68I
0KtmF2kRLjABL+in1RiyuB35EcI1pXC0pFiC9/nWX1OpNYdXgnyotMD15veXVBPgKnmytDmp8ExK
RcADsp5gO++sDkMQN0ATaqztKvRR4g7wYxWcQHySjJxkkXoRUDdgWRUH5bS2ZWkj8r4MFPkmxwV/
gi+RlzBQp8rT2JJyNcLxtwzzoqy3WH7bAiXnbotIEBPvDyzYhNYWQVeVLjooRG68pYLEhIgkhrAv
i1qkBsFenlqeUHLNDtXwBd4M0LxIYRd5JxXOqD995avTdkV9hqjXyyuOGcv5SlIqUmtpNcUsHn24
0OSlA/fZrgK2Sz/vMZ/ROATB5A8fuAkBjkHk7myypFmBMDIxvuAfrrA58zvTRb+IoIFV9dUwpX8a
b2MGkjvVKG4LSDr6FxfOQesaqKRuwRpkVnuxCfkU4Ay7MkXtuSS61DiaSNvgeBp1U8aHRN4aFD7q
nvw+Gxvyek2b7RdpKM+kPt8tpKDphoJ6uo1IlgdtBiLVnImoFMSdbbiy+nbrRFe9QTTWwqTTKoj6
gYsT1yxctzeI30XmyGe4s3sQUFTxfZli7nV7+4t1T1gPCr5lMQ+rIvJf+pLKTZKFjM2vjXQjfmp4
t/0TDs0hIiJzWg4Oem9qVhxaWnKVRvK0o6Q88yyQICB+32D8wvLgysFWrx6d9FfGr8DheXHu0XIE
AOUGUkEFJhbIwBvao28hLD8N6UO1mTiJ/2zAbLBrClWVxWBbT7/MpnyN7LsQu+ajzFm4tKNk8Ec0
XO19BMRS4fa7+nwf6T2MUcqAxPZ0ShzS/q+sbipqD/KxeLbI+hxL98zlTUgT6nWCHRm1YGFNt0Dy
IdGw4NL3uebbxxvEnEZ4yUb1y2XGt08EhW5TxlrgGH2M+AUXzyH/w/QOkvBT82+a+jdruomvozbf
h+hYwsMka6de6yo2s10+HRJAX03oT+EaTZkiVI7TmrDfuOdCLD5qkpMk7iiMkcgB82ilfZA3IY5T
6tPgnB1yXIjOBkd+zw18IKfOh+kM8MSTa11hliu3ZJqWyjPSGCucvSQ/6v6700Af8xqJEom9jcVt
SguNhYQURWQQftvkiXFNIk25peI6bvdqRQ36scpvPkICn8AvQckGXLUDewVFZ0RhlbwdvwCtQXkF
yNC56ek9cuid5pBlM5Whw+XvyX6wSS65cjIfwO/bnD5j9WHIrWvUHxrMAQE5wJLToafB0AAdiRCv
CtgzKP/EdxpJH2RPLkdsHgQPYaLecjzzRbTjTgb+xFGRscwbGz1aZRX47actfZbOn6nvORVojfbR
VVilvJjyDz4ZCg8w4YBQ9OciPpn0hfctG01CJsk68SjCIYgBSkZDO48yJwoo0NpaxrNoHzqzSxle
ZwnAgTgcF4ALXFxClNiRrjpfFTYNbQLcjNE+xq82LSb5IQEGitEj9kwMtvahxhrvbb7QXBKlrBAc
xrXsjUJpDPsvuIw1n4peY4mhMLv+iTKU4yg6mB9S+5giOEvbPSwDyT85oGMs9QhGYtod+a+Y19T+
JmRMHPCRzoF21NpXy/iLYBzC9gLJ4gfEgiEltM/RcAj9S9C8YUUD8PZ81hyzlPi5bHY+FTSpUKSA
LEJMcBUkxcPvj6F51LpzDRCU/SRkmk6bpmasbG1XayhNVH5tl8hS/weB5jJl3YyjEmUOIT+xgASQ
Oxsv6CXFxts3KjYqzH050ky6GoezSnRWJd21RlTCf47G1zzXW8PUkFTOXm6jD0lfifDGEEDfHeY2
/Oso+dgo0ITnxrUJVQwHzSGtwar/I+m8diQ3siD6RQTozWt5701XvxBdbei959fr5AjYAaTdHamn
isy8JuIEfPscRI7PyxCNDsu13zz4c4ybWt5k9+78DYthxo6FIrKesFnqxPjPcbfU6iUOMo6NyaUF
CftmwFFsQo/JomOwH9gLDAY5vXMWawIfZvwQYGlqG1wSIb30RDd3LKol90Oo1632oY0X1XgKP9/I
iaXW31izRMNOPxwmn5L/9odHN2DV2kqItnk5eChV1MGVnVIR4CQTgZFX8oT6cN/3Z2sIp0nXTe9s
6wJCUUiHf8TBOS0DuBlfegLsaZJTYl/BhSMGwdS3Am/t/qFmhE4KXtFkaTbc0voql58MFqjDFqPG
MGzZIbHP5A9yUqfD3djW9rngitZQ7eFBRLnOxSwd64sqP/3qx452fjpHo7vrumXQismhNzdnUnn1
nTP/FBm0RaFPEJtMVAQA+BqN4Ax7e2bjLHE71uYlV9NaUTcdxHI0ulCxsGtwn00V7uovGNv+Qe4O
LowUi00gi3AEEgu7+6jwbHJRiXuZaQESLWJ1dnEMd5fzDMCn96NaPcNzjHm8G715BiToTU46Alhp
qz0hBZUuZq+37B7k/JDnvDsM1qVvq/4YnTvT05pdi00H1o+HkhmLy+T/ESfnjkFiV2LrGO9DsZaG
VaveEsxsYTkxCCyoZiOE1ws106x6ofMCuAnMK1s6c6HyGJXLgKmSMbtaO1NFbWcOy/7UYC28t9Ut
5mY9+s7Vt0UzUSB95N+awh7D5q+CsCHUk4Y03CXVGiVTm29JFgWOPSkx0yqrLEarzmlpEMeAGFB8
71rgTDV9YQRrN31VjUN+ibeymGIJwW/t8lVJcz44UXZlIAeE1xwxg/QUMyvcDhOb1YPuHsQn4amv
xCICGsAkW/9hnwXlrOpelQl/k9LLcrauuePrHfwT3ge0yiVKtRCtd81egvBRkJtzDbmFlB8kQl77
h4W6BUb7JHJfd1bXBGTO8qkSrYv8mKo0W0fxBwiDpyYjSJux6FXurMSAB7PZ4MhA2GL13/0qYHxE
M4809sQ4eRpBaiykU4VnA3W8AnR8zOe+zX5hQoZgNJ5jtjknZnCax53t8IAkX5IBOLGayskr0S8J
zFgDepSnf6fVQcuvo/7pI2FT0cQ1dwoqtCDSB7i3oJtRCAX1QucFL/b1TCbDjwEJQQkaaE0HfLPB
iy4j0R2V31y71Pj6w3nKNNnFiBTFN4UBbpVv7ObE5uoOandiGO9K3pMrWNW7IeW88j6G4qGidRR3
rcrDmJIm2hhI1xlVt+zW0SagjOMwLZB6h/nayo4GmvCARD0UVRxWI1hAtjf+NiTYNL4mJISO0y/H
DoETcZIPJaU33bv76YR7iTeXsS1auxm4A7/Y6PpVCFfk4EN8tk6H+ai81cGXk+APZGRXgp2ZQXTl
Zv8ciD23Ng3gm/hdqqt+WAfBfeieSfUhEXJXv1ODW4h9w1CuLW6n0EXucERNhftoWxfPjPk0eQz/
ukVFhdi97wq4xdTH3O1ZcYJ86JU/Np7WtL6NzJJo3gc9ZYHz9pRjVmwNfWA6+xnprxZtk9y85WzL
wIELPA1epenuW6Qi/kZmHh/qO05uNKu/hU1SGibShQUcUV35ovs/VdlR6u62Mc9sgAPZOU5W9oRm
JT8S8tPI5tTGSvhtIu+7W3NjDs9PLH9d/6frz4g9R/GRWpvWuRUYW0h8YLryxXNWFEiSraUb0Dfy
MVQbMRwy0EmQ2EGTpfkL9BSDeNpRDRTPEGX5EB+qdGPmYuPdDk/xImL9GJhjYmBWoFHRgegMb613
yAMhKY+CTWur//DNjPKhQVHj2aj2VDwSC6UQN9hWzfZasgzHo6w9cumq4W2IqI+RY7BdWijAEY15
sjOMjyx9xePe0vYYCsvoI+EIy+0zqhvYq0sqBl1dmhYCo1Nbr/r+lFsoF5xFlN+JQEhRQtCWVzC3
/7disSDhsE/ijZj/1xxPurEQiS8R6SPzpv60M8CT1qeQQaIkbcwFYqmO4BKQTtIR78GA1ZmKydmF
yrUkWWp8VSWPndCJil0kx9d8NGhXaCOqsF6p2U9vvklUnUUM3+bZPGlOfUZEyrY3V8LJF35quI9x
+4LSdZdCnBz5+75dSu3SaVk0QtFAWZx7pxoJFNXPt/URbT1tKxz9Ss29IXR3a1teeeqq0ydpudTk
N/EYTn0KIGGj2gGwu5BtEkjuGXsVhOUEaD0tRuWhuvql1q8xKYlDmj2e1f5m3hXuPiO3QGaDw90Q
ZFfbQpDKtqJaVA+rWoeM2LxFql4s44hTI35nIEhkJuIMoArv32TTsf/XHTCHlI8wbtFpPgZ1aagU
KfQMi6b8TJDfguXuDyxqW3VDAgEbjjUCXaQM7J2mOaXpncSfqV6sNI1CZNs3v5RwCEmZ7PLDBukl
DpH9dgws7mHGRcNdZZLey6wJRsYhSL65HvzkZkH+IXSagifqdmxb0VSFzHuV5QhH6+bJ+5yH2GQ5
bPW4NF8D0wwLxrVSnhFPJfIqlQVOVYp2zoImprb2FojGsLVpxcep7v2V7UH8wyFCINfmc/p3PR3F
DCxMXxbZC8LTNALnNbC9JS+jYxKF5RrL57hP6kua31wDwNV3XQqA1SFHpG4ytat02DtvOz9pSKul
jUV+kH9gqJlEaxw2fgBd7FjrO2qlpOIQwpiEizdfyl8yAUHINxxBfAD+QywEE8AbNIC4/8ndrU0l
TiBDyRRJ5tqpWfr0cD3YTlPZEYqm78sAIpGYifD6o1XER8vnuRjNYw9eCOVpbq6zdmf5gN7uDlUB
lIGcKs5RuQpY9muHjAfbRYSyYcCfo99rmI3pDM5EOxP3+jLILk2U4Y6MZ2P1BCXmJm/xQBckesQa
g605tEQ7PjUVlDiCB1XM6QY+N8ZpgsVaDphEqp1XMIY4aeaHU7156ac+ZiV23RyQNeJQTfksG0wB
y6b58zBZUyw5s7FGsYzSAdet2Kam3lXj0/GdU6+shwURhB52+QztUD33rMfvt8z/n84w7n50odUo
7XnZ/bjswFBJzlqUc5287ZwN9OmQJKcEUbXz01l/4mcwYVq4hTetqnOVMWacu5SIt2KG5jH7Fn1n
AzSsvZEFysn8BUdZznf402ERqQOsHIdXTlsO+rmX7iMwZ0t7DPHG885oFG15r2nCSc1IxNsGIuVi
qXsb5na9cq+bR+w8Kwfx6TWTD567zoO9xfBwWoKQW6Ngm9TZT8T1PVaXQp/r2q+V/qUaeAYyexZ1
/RkWdyd+q85NnvhzrzmT2DAdFuTsZi+ZrYLQOZroGqw+pdrKMK0+m2avAa8JtlZIW7rAXeem95bZ
gFKa/x4jjUcD5MLUs06agRFj3flANWeIlmeAXzhlsbKM3rxhJsXM3683OjWBVi+Nb1auMGvQGEID
EoZxc86LYH0zAmKaiyqHvABzb9m3KrnEJMYPp0z96QJ1XVeXutRYKYMDIoRHt77ibjemh4pNbcyt
N7IiyJWbfDXRPyTrf1cnmzHvKshXifk00Bv2K0DSPNIHIGdaebWzXUv7UDr5AuANkCzGyKJPUZtv
HcPG8BTsl7pbVu2xjs8yILBsJzMCZZhlzwysH6HHTI+z0k0FfNmg+OKlTJbc12F7aIfdWKG3jSEc
80oxN5PBYB04AkxqMIQVwcU3/jgUYKZY+ooIG9f75TRAUPc7ItLoGepSqLjYIfXflpp5ZHrYsXiM
1Be0AYM1ZFVR2XXbKNo04xpzwTT4iytERM/WZaX13VdrhWUdPvhuniPP05/kfRb6aQjeUrJVOSw6
EIP9tWWCUshUs6AWdGS3TvojuafcWFQjciSWXzvhdSWusijWrcR9bXFmH/7JqKQb06NpWsDeXDTx
VvXWtvRQDXJillg11hGuLwM1R8MLFJ+B/GkNinkBpT2PwTFjBEyTIBge+EyFE6CTgfXtyNFKd8EA
VHSJPHIOcSJtnx1W9yrdWsoOVFyZ76383ExgEqJFAA+T39TqwtafsOnaQm8+C5MFdyg6qbo79OFx
4H6RGwJyqB1ZVEO7+2ioGLPiVlUfA/V8dbHKi8Mlqqkr2IEJQ7oIjY4YVBXSxVDv5ANZzSHwy2nS
v1qdA2v8Zs0voN01ahnk+XZb4YTbQG8314y/u/ZFwsIUl0LKqI/BBO5AWkKtODtXd8BfsAoRCPft
mZBhW9+P6KPzDnEfJ5bs9xM/P6rVItcQJ1B3rfRw6zQnp9/B1hxYvMNvZ5oZtc/I47yrDjaNvErG
RBscTab1eVojH3pq2lrKNol+EA7ssVySRj/H9iw0C95BQusQClEB/UW0SNIldHThm9H6p8WYNQJB
MUUSkzF1hnXcbUdz5ZgrMz0pxT5EqiWdTDo4krijh2F8KsMlkdapszXgd1UMSJVqIfkFNCgbwAaa
PyyB9YEre5qanwqngOW+xL4MXC/qVCv9CLojkI6JluzHYhNhKonR7tB6zzvtbH/9+wCHK5baOfl/
obuXnWvXfkF64YqR3D3S6lRB3oeUOV2KlkmPrsLPHPLiyFg5K/epOF8BUpcKLDKvBCdjt7AMPHpb
z/8RxLkSMkC2SfFAOtqHV8lL9NzOpqpRRsE+d6xpPm+So19d8kq4hcxNg5VjUJ+6+13Zv8hmZjWC
QAu5tzhV9PrIGsQOaWtn1MjQq8DYaj3TdBzLCkBEUphcFMebXmNRfql5YcxdYj/yZx9DT7VwDNFf
yCD2+LZ9WDo+eSQNAhaXx7LXoWVgOEn5W2tn9xu//+nsguk0Dhp6VixmLFVKmJzCQp1sK/sw9sjD
Z1SlEU+Vu0T7gyuJf7dGhcB2I1CvnrLVabht42QSbiX0fAhloOPy82Y+WAOCnaatuVHMTcLAIWU8
1jA3yzvyycARmgsvWWe43eydOEYrZ64sWM981MMzbNY27VF/gxUZE8VrGKyVNNYA48DxuKd+SZi/
ofWPS5D1ZxYNBAwfZGuXk/YwQ3ncWi9XNOoQoFg/zR1oyDJc2a12UYNHij/IwnbHljE4Qe0bgkPe
LCr7gYYG2T2vI5ZWZ7gowQ26tMPcVPXdQ65+ibAWTqCGUgWWQMOwFPhT0p+l5iBHD/SqM585M5ip
aIusNDBP1dRfYBk3MJgb08FdefWMSZ2/qFe2fvBpu1e6TajukZo9AbnRIDaWUcKIW6KFrungoeOK
0BvgiThcEUcbto9EGOzji6WZFoB0oBqzn8jQuaOa+KQbzzjjVbKQA0fHOL4hpIDpq4IAdYESWDtf
LC4i1vBQqSiSgQn/0wv5vNLRoakXTKzo8pIYM8HCcx+9BpT3MDQrMFARiqauXFl7Pdtbszv9oT0Z
5wQGU09YmGWIz1m2EbPgDVANjWI927T+zUbyLjmzziVV6RORYThlIBmcRS+PpkxlMKseSoNR+aNG
+uCtWNrl/U5U+ThRJd423ngezrHdSMMWTC0PowZTD36aYa0en0QFwnWUO8TZp7hdZoKwBZXIucfJ
Qrj/8kuXsStac2u8f/kkCHdmMsSrAzIbru0/YB9yXaC2LCIt5DOZDFJ77vcneAtYWT3DnqZY/InL
xR6pz01uRkOriTKYUEdPaCUXcPNonnkmW4fYuVUbnVmZPDX44DTPiBjhRXjGM+MN8cfvKCRYT/gc
oHzihnNnWb8f/E1c0j2LkSwkpfZYWYgflloPGAl2CFE1oOfx1uOuVpolf2yINF3yHMK9HW+RoLtg
DuyVjdDJvOAcmVY1G7edh0YeIniibQIAxAYhlQcWGczjZfUQVkx62YlkID3SHJIyfwAmxDEqfwK7
WYfVyGHEeBKJShctx+QjBXjnVNtg2AgDslLMhZlZtbd5dQ60DYdM7iDuBGHD41reK/y5+pZEcpay
cM5oFzaORZ+GemCgs2K1z1GltmeyOPLhkjXhdPTYRQowBcsIyeC8QDT/vzRaoSTi2+shjAJSz+fS
A5dyWy7HG6RID5Vp2l9LHVyJtw/qd+8sW+GYZf/ovdNkoeRHM9kQDoNFEr8pEvXbmM/E4MVNZhI1
vkqG87NjqQmoQFWWCrmZNHv0igYoKiHmH5RbY3wIL1b4maH6tsez6Oas4CDNwqnS7j1kVh6hIA+v
WI/Kynbv/SNl6CodJfdaFlvL2cnGMgyxOQPHrAcEF5dYqLl9ZjDh8wFYgM1/r30Hzslk0RxZr3Dp
LyEdjsFPIXG0Zea0l/5imH7ZqmjAOSIMrnLce84llbd6R3YgXRy4XfKy1448k4FCDELrp+yb+r3n
Y6ipS6vyBPYwG84FWT69fgzjvYzEVj8hfomLesIkQFy/obbm5S2KT/Jp+KojFgYeIVQCL+bztHZz
4avMqq+E2EGVop9TExxahsCAaW9BYehly5oGVugnpWOF0EO6ij9gA0kgkZeD/fSIMg2wXqoJEhao
iNEKAXpTom0cVka0kNSHziiAEBQxeCl2FlIyGiELn6O/Jk9uUtMEojxrA+6y9qn7EOHdY5gtNTiu
vYMFAtuegtwNwCDzxDbmhrKP5gxSXvaUomhqc4gymBTgAjFJ4j5PsFMGw5LVGFcpE5xlE6zIDdbK
M/bmno7eLt9w+IQS3r6OolZpWZMaF6Fj7p1v0WJ36wJ+R/WpN908xa755i1xz22zbZO9ot2FbZiJ
rRdtzX6j6uCfZ+SujPWvXnw05ttD7ZAhtlUqCMyMPoxiMehzw/wYWKaCvvPVpWjbAuMi3Et6MZO8
fekcWG8vK5THrHXAFIg6WbHPnfLB8N5CG+BB42MJzBFaPDJj0aW/RXenIIqvVLphDfdU6HqD4K9W
LoH7SH7H8PgmibhboNtMx9+spa0RctZtSHhDug75vGTiqBi7ac0mT6aVgwtMZlm9AUwFEZJJRGaf
Ri5t1oBEbbYPumNmdmZyhDUSAdBEsyOnRzJKFjEPaV9dZHcP3U9oumCsUUfz2wLEKwsmsGRx8Kjx
VYhSTlN5xfaCDsUYOscsY6BoZ6X8TKVX7dxwMBsMHtRr6r8qoK3mDZ1BI27gAGc5+uiNbpPycJej
dSNGAyZq2vocF5sU6QzYYp2qenhnFSJUZ8Z+yfvtyFuxQDmi5xHScBBxFD0W/xMxo33IkcOOGooW
+3F4Wl5wEPWGHL1Z+MP+QLXarRnyz8l4GJhpNbtEWxZMmFWKzu/K3+g5Ulm0XfGK7Y9j7IFLTupi
I/yKbK/FRJsW3zyXIDiUEGix9tDKdd0IbrIRL9qEH4iMkb9yZkOfVdex92UK/Ii3p1jnPxDbjYb8
yHUOmLNjK3tPFYHVZBFg3WoVqO7N8lR2aCzjuI89hshhlk1VOnIThnDnCAAXKq5FtKZVcFEt0tAH
J1k7qDWvWwrlc2cDgWB04Rt7YZiOqk/xmEdzfnvRzWl+YCOrGUsMkIvMj8sjGHcx3NSCCwEFdLG1
dnKA4GZUARoCB0hWYrMQar9qfUk6Gh1W2IiW/PUs3wXpwbCOGBeJir17bOWoZ6ZtQcsl4fm1aFag
X5fBQ9IOtYs2sWOt/qnHy9RjORVghCLwGkSDpCNFYiKn7AaTnQtDryL9aeEgqTtGclpw941LFq1M
dVNI1ypDW7ExULpAjrQ3doLQR5szV8atyJlRhdu8/R2of5PwELcowVPaUeurjDiki3VPTBBpZaLD
0pSvMknByLxirj6LEK2WhSm0LT0YsJe4j9IsvlSFXSdx2Gv0YKxdOpyR4bY0QUrlJR/iLOu8W2nY
h0oK/5qy+CS5hLvKS/WZISmncRSuI2rFJJX/NN05+cn4SGQAVKUCpIF5vhqiH/Olbc1FXOZr4p4P
irUa9OzdjZ8daZI2X67Wk8vlSQcTlvyYmc8qAY/mt0ubeY5feNsMxn2YJPuSSjKQG1aqyh29+LTB
xQ8mprvYKEnBriItxP+WRuRuYLIsoF+4467zVS5TbCCFvnJYpjQtD1wZcWgOC1rrBfr/qRpo+73f
N4dWbg6Woyy93L50aiKzcGk4f+c52kDNl9DNYAhto4vfj0tJ0cGNOks5otyU+qPKLhJJhp05kIms
RVubi54+S7A2O86aUq5/bD1k1WCdLUfsduglYvLPEb456MaGJFtbAX5RIH/IzH2mTmZ+KVRIsQMs
OrMHvtjPwwyajDUssxGdC9mzro30CrSk65XLfGQDzCqqVt8cxlLbrZSEzEFt2HSytI/9dJe3AcFh
4ypGJtggfFA87k22CEPSkb3m8FIh/VGTRZNry4aeswDwGuj0xll0GhP73jpYPVrTOOVjt/fDfGl4
gH3RI1uxMusLEZuT09CNaA1jhI/S3gw2esITQYWV4HujBXOSjxj3Se/1Bw9TELTNnQFDQI6KeW3B
FIX7KNYYWaicKwcMGxllxBMvIl6jwC92HY8GhQkAPZVMy2IZZhbGM7BEoO3hFi9aG5AW64tRIble
iIBKsmgUbkoFz7fd7hT9S5LfI0CVXJw9P4oFwMYigqCCp1Wx9GRi6lJR6FyAEZUSS1uQji/3R5Ql
MbIVg71+fwp9puWslkLUhr5Bm4QyMLJZlBus/aA2srfQmRvr4cGJP3L6qsGhcyZooz9INfoHgiFH
EzoNaK0ao7PBQNVkTTyM6MRqmM9JNAsbOpwevCtr9TzRpyrZFDa4sIE7W6XccL4ctEsF6WAKUsIO
gYL49+h0WLnzcin2m7yZ+5EyMTBccQJ7Mr0xnWYwLtxxO8SvYqwW/KBzYjbnsYG8bqTQbX/0mpkS
Y5LwaFs7N9imuD4YplIpz5AmaRW7dc4PC79CL7pR/+YbK0shA4zNJbH1VISf7Xih6E6iR47HtyGD
LLAQ2TGbQIYWSN3M85NlRbqDzScS4/WIyQCYuAzKXNkO8dhZCBGGtQ7AzUvmFdpOnUGIlMh3JooN
x6L4eEfBtSEKQYKBb6GutnQ+NrTz4ocLaGjjjPNBe7ZkGHVCfsk/MDcpVUL6UCFpiUkbZDFGosng
IXnH7jFQUzXw9gbs11zXbTbzOmmuBuht3X6RIsEb8QpY6Sr3WT9WjNdoKhFm50gUgoGqBDSQip49
VQCmYqJMgEC1olLjUSqRa6EXgCCA5qHlM9fTlQbUK3ejnV4q86Qc6DZo4BgMzgvzWubswYLfDPCx
yQxD5QkXdC+jTmYj69xMREA69NEVHyCHO/jCcrgENZ0xnYhiMXZDZpqRnOEgdcjRrltQ7CwIxj71
Mvqr+k9PvmysxIJOUanMg1lWioqV/b0SP8sW5Ky2heF1g1xf0QkDBKJETL+lgEkxI3Kl4xJjop1X
lIYWOrB+qOYeuL36q062FgC0nnlXxW5O5tbO+Fk1QCSabK26Vp7YYY2yIpxixsLVlPGm1CUq2s9W
efseLNGEj/nc2aSY0kpWc7XHFjISDtCp27j8qE1cYawRuvrduc+2Pzj+PXaOufbI1H0VfCjFC2iF
Xd6leM/Dr9FeKj1VikHDwpgfaUKuUg9WYAboP2pagp6/z/pFU+lcGUgoenfjtC7rqR+9AwPc/TaI
1sQEVcxE5PARc8/kFg8QfspzypeSRKe+YKOvfqU2s4dYuecheFeYI1gtZiEkBTfFbJARSoBsI4Mi
3svfgmrBMtMw9wpEqcECdjxwi97THFFfwHf3HruTZX4mqKHj0Z0L84ejB+hK3gZElT9fvTWNAtmC
mZvPMBZiUo3LMQi+goqpPZFQRBukf12DeNJE7aC8KowGOeAQ5VeJ/mymUvlnigw0pJm7yckblwJX
AOmQZyk6KiVMr1eAqlqY8NRLEIJdx7ynlNksUgGzJZP1iCO0+Gr1u9nf+CQ6vCCsjEHLRRKBXME0
NTa9fPbyW0KQLvCjcEsErGKSI8QbyNabxKNsPTAekv1lwmY2OinRsYWoNWnUD1mh/ZcWPgvBmO8I
+IVFH6fhUCuqpYGebdCmSeBObTYBNVWoX8CPlgkRkXI4YhhIZT4LHJU12wLD/uC/QuiH9cn8Sjhl
+oyqxV5qPPT/pNgxWj9M5ho3dmP7C80ztyn9rmHlM59RnAvJNoor9koQI/tPtxVowHhSswdWGSrQ
FCIYJhSRhTa/vIEkAjdb9VmxisqZyA+hEbHYuCOrODKqkiLCVA46MWy0GcmKvDeo0SCWJ1ZC/9Dt
ybkZkFB2i2yDz3FMFrCZRcWu3vmdUjYvhpMZ7rzgIoHXQ9PebGXci7h69GydOXD77nH5M4J7lcB+
NowpDOUmHvIk/yyxpXj8yJnT80siWReCCPtwImQDpk4xXW6YjKsQdRC6CpXuKZZB6Qco1PW7FhYz
rT3pbrbQlIuk3yXSJTX1rbg3M3kr3otV+Wim/46eyscJblK2I4XK0T3V/VduvNLy0Fge/CODoA3a
w1+NEyQ7BylRb3+qf9BJJBWvZZr8ytZdtd5Vv1XdYw58xtqmCGEUjenib1zmi0F9RNFOCtcFn2/l
zbXAXpgamgjlr2X47T5hnQGFLd0tn2Vg75gmsLZjGVNvZWdHFA+++8reltgtk2shrtngS6fvG7Sb
kr+SBJHtH39mZ9hl+pU3ZBg/Mq7ZdPjuEPIlxSeg3zi6ojAc4WLKB92uCOgmLVldW/29og5ISD+s
NH1vs0hh5l8rnIgvmesnxNleOie5YUa1d4uL2XynxarobQy+9C0BJj5C49ORa5/NVJHfVd/ijbmn
2XMYwEF1V6O+iApBkdHiLjLsm8opjZKZ6e9U5dIa15oZSgy3+NKapJtt7IXqHcL2olK8D9uwoJc7
kJDO7y3sdQfaYjz5zEdc9arZrzJXpgZ3ahwdMbSxT3RkdoHHktOrvA7+d5J8KcmKnWajXxL03TTr
xnhU6zUOPE3dyqSFKOHWlQdMtcuieQYyYsddHJ3sbGO5F5/BG1S7zt2WrCrbQ14s9Ar4wqYxLlqD
yFK+j+atQ7+gpAco6CUto60wvKmOGYYdPnhXedbppsr3sfIKxoPcX3UOgia488goHAP4nwvnV3WM
nTIiZuPGFH8cjV60St8ta10rujE0AcMeeH9S+2Asrwz7IGRxOsnBIlCSedrOZFmHeZEliofhkNll
l91y5Ua8EALYoxliQcJ3OJ4ksJBiaXEz7XXNMEjfxXh9w0XusK4wduy2h+YjYSPf4fihsxV6V+rG
aOkaR/6ijE6yczMZxdoGI8qUEx1pQnwyyrtlHvwS5tDZL7aJj4p/3Y9IIlfA9Wz/5CNfJDLC0Y6h
Yc9cmSp8ySXHWtxC9dtDy++6sxm/ATvEfKNZgy6PLJc+p9bi9GyvBGHn6W8MX7P4ibj+kr3vBfMG
xYLtWzPFfbj6qi3RoCwKLEvOl1S+B+9rDJ+mjTdV2jnJie5gtqQC8WEbl5ylmfaTc9fYeLB61DRV
hpanC+cB263M+zJ68qEp9UjDQduZxYfBJ6eeDjRi/eArX5H/yNqnad7zgQXMvEznmIHcYVu3OzX+
1NnOp0fPvxj8M0jZZqCgNnu9vcncK+E3h2NlzFQPT8I0YC0FRq8+5vqeAUvFpBgDITJTBAlfCQpK
2704LNAq9xIq1E9wN9Sr6v7IfAHZnSeiSC56wxf6lzMrQ8TIV68h0gVz22x0hOUeT+3J7ree+6VX
m1xhPpZ9Dt53LS+NjvF3vu/6Q0hcTLsOwyM8Yxp4u1uRUYe5mgM++hVvU3Oqmr2n7tTygx5bhugZ
hk8J/iZllK59t80jlJcFqknWGs42ztgQrwP1wbMa599VuUaW19tkjiaTDAkSwRI4SUg1ZnjyCDDb
KGDtlHOBczLhLG5hQ4KzhdQ+NeE8J9DDGIXOKAtz25uGts2s6le8YGJ4kNfMCvehsU2VJUdboz9y
MgDQLxrJX8kaPyBjkg5wihIFtA4/Wa5sCEP2pLVsMu1CkcppYnebqn3hg6hHZlwbV9kxPHRwVYfe
h8qMmwp4UnVYhfk19vqsCZMpHTWZqmu7IXBU+9VFoAI1TYe2L4JfK9tCZc+JallnO70YDBbyjR/e
RJvGD9uWb7pUD567zRhWFEYtilGrJC/DRX21S+NfDUdSy/g3wFhoBLdu+KC9yyh/wlOYnAlqS91F
UQjTQ+Kx1d7Z0VWPfxuF9b786vXv3Pgusr8CQX86VTpSBTd+92NG/RSDq+gPG+lHZB4m9GFtedXV
J1ywiipEYpjvXzCsMkb/1GSEm3hJyZKK1669Seq1W4EyWyoE+ljAq5b9SDb8pY6uts2w+8N3DvGj
JHcBqqIM4w6JHZV8+hc71walb/7NLcofvvMuGRwcQDWCMQvJ+JQzFQlYJu74cU1zAdSAEEqTN47C
bsJL4xdP3oFYO0oYs7LHwFwvXqnGakgJR70F3s6CCU2NUm5K/qIgS3d+17HGVnuuY+qPEtw4Ilyy
0SGT8e0UOBLY0LCPmrDBg76hkhIULPmL0LqFDIg4JwYL5craIF8SdVqdA/uQ1tqAi4KDMfZy1igV
FwKvzIAUPrA+Vno+zPUhRA/ifLbJ+HRM9ZHLJUMmlpXq+GW7rWAdnm0uARWFc5Okh4Ff8aF+REzd
Akvftxq20c4GGxRuKk3jlc0Qc3y7pUEFMayNCEac0yfrxC62Zk9tkGc7FxV9YrMltoHpSYi+kQL0
oCqzuDyZlnva5U2yawxLuLHmvpwa6HfMU2jpKOfIt+KXQr8XQgqoA1VdxdFKS6pt32m7Torw0E1G
212MQ76QGFI6VgjCEBWlDyHE/+hdWhQLMyDaAhytS8Ool0lLCEWZE19tKLO8vUAgW42Wf1Bc71zZ
zbnuIXA4Ay33rk6uHlDp9qt2xkNLcVT7gAQied5QmjZ5vymCTxnFQDJQ18J3atRlGsT7hEj2IkWb
YiAcJtTNbI8uZ71Csy63VwwCuXUcvH6VMNqrfSAiSK0GljoaDKCw/pKzs5DvBrhgIlLj0kidFCwR
JfUWlQMcsOEZhSnOnXHXoOFQekyT9c4Z70HszcaUaKSMRB7yvCJ9mMp5jSp5WFfRu8UVxsgmIlMC
q9+Kr3KRxRhVXGGNy749YMi0ozn2lejPYBhCJihUKxV5nbeM+BclGSG1NLoDEHWMxDNdRdgFuF5q
h4VDfplJ5JdBa2hQjOUIHS0V1zKyioq8mbYAym/NyWbmPOKLZharUje6PegJtxjZ4RJAVHftVZaw
/zUx505ldhdMbm1ykcrxP47Oa8lRZIuiX0QEiU1eW96UyqiMql6IsnifQMLXz2Ie7twY011qSUCe
s/dee1clNJX10dkW01F2/ZV84lzpM/bMs5lPXFDivizVIwPwzqGljmQNqVFIEZqeevgJVfpk0u3X
SOMtn8aroX61TPaj776A13Xl9GRF+Wmoo71Dj5Yi2Kty+9w47bPRpL9GTt2Vt9h7u/EcvPi6/mxG
anq98Svtymst+O5wLiXmP8r+YTT0ZRTiUnrzJc6wGHOXVDE1eyhhgbfEhO3pu4Pv1NNstHjwzQ3G
h5IWpLzJP7u25iaCbKGpZOBAI68BZDDNiI5lbgieBDSxxkUkh7Xsl8lNNUhHd4DOPtkQbIRRfND0
Srh/PSbZ8xSbf7ltA/7KhksX/GkxXgfpPFaOC4l2WHvOvB9p/i7dcR2Y+p6EGa4IE9qY7WDE43gx
8KKLwUVTwAVdYQF1k2wd8p0ePQP8rP+O44EkT/Fph2fgMqhb7mKBcSBjdgHVTQJeifFmJc2VUhuY
0Pa5iJprHxA+KxzrVk3ZcLLuoe7zNG2qWzTOLTHqb21MP3qkGAWD4qEBO3fmkRmwlQ9YH+Z9/69t
luMGJp28opytyWRyDsP5xU8Kuhum5JECRIxNhvOvotU3ViTiRu6gZUPBro3eKojlUEmzg0Nzddp9
yullNddINY7bHuv0ZlNSFWCsBzxAX0uyl1a8d+bwaMv20E6Qe6GtYPlUdXqyGGn7HNcX/pNCIrfL
4jjHLu1GI7Q+Z+9BpwjMu4G2qdAmfQeDpEYewV3FO7STXXKoxnQ91yTtVftoTgTH0xjwSbQiWXLw
7fHsRbDyTWMdxt57ApQrD4tVMnKd0X1rjt2u9XoqM0kIdwNTWHpOGNimpDqC1XkSFLjz5d/MPpFk
R2BDfW6cfj/1RJ968yjSNz3w5RateJp7/W7GHT0fjNppfG8K8d1g0i1PMgxxFgIRbvSmyfvDYgVg
Ld/zprF3pHsNgLzOPr0Icd1B70jbh6huj0Myf880JHCNPwSOd9A9z8oFwebxhHbqdTkMxJXIxuOG
EcV81xl83u58dmLz5EbWqfeheyTQ9Tkg+Kj7TvoxQrvKYSwV2FTiiTO2B+lnPPd1emnS5DiCnNQC
yy1oBKKDYT3daZaNsav29tRvjQhak1vtUggBhQouTDXksw6R0VyWvx0ApQ51SovwiMSRXNw+vFdo
8q2eN7k0WPLpQ5d2eITUcUYClGw9G1D4VMZvgSpRRSq8lQK1n0fiwWoB69zH1TGPt6F9oT6Zv8bO
Af7D0D9YFWM0exZ1oQu0BXuUJN+1xp8H7nwKfjr7rV3GyOKzMnZ+eKvNF999JFsj4medCJbAAC3C
c8v+u22+EtZRUTawZGex5b2r1lvnLA+mh5j7WAxrshHGyofUEcQCzioCJqQsYsCmIEERPJCf7YPj
yI09Sj56+2GB17shOxTz6JDyGsrXZbMZBU8B84INWkN3D4NaXpDDZrShebVrwZ/5nxE3W8XuHIWd
ATvu6TmEZWInj4r0GKciNeFvv6M9i0w+56BzTPFEBDjbaUAQZ9vO+OCH0L0Qv8ryuebBU5O39anZ
VauAh6TTBZjJz8X06Deb3tzPjLOcfBUN2077mok9H0eXH43wXkSfrfNn2djLn33ns3Guns3sCr3X
xLlrX63kh+97EUG8/ijAWkb+G0w3ckdzh2fsvE0WktxdBZSwiZM1iP5esy1jN+9tsY0TgjGRiLPs
onF5uTH0cRYFJQEGw6eNpa/p/eMCD4x/Xg+XkDyKgsKhfGjrRLNHWnXn/JZ6bJD++IOwAgoM1rFH
62UAHWnxGJN3Rv5csTuWA4GQhFzcCLK5W/LRt46yUYsDEg/rZtm1sRV25y8bEGbNRo3KHocaH0N+
+BlmNPSiIsLiFLarrzTW3JazdVx5m5winhZ5zjNyOqqDTfigbQS5LNgnU08YD084by6+UhoXuIrQ
c7Qqd26Yb1O1JGfbrcf+Wg7MC9MB6weNaAjEdHNkJHjt8AZqmdYHkLAlkOLoCDZZs2EPUxsvklpF
HgUaxN6Dp1H+xgUPRRM1DPKOwyrZjTSi0wtvf7pNMLf11GdVe5E/GtZLmBZoFJ9F+mtaN9EzUDyE
+kC3brBNuVVI75LKj9oFDhR9O9ODLO7JnSAhcpCfa6jEydeCdrOItPV3un8o0WAm5Kv/520mOVm8
R8m/UbyWwP5mpqUBDkLevJYRqe8bx6hC/kTmm2fBE3nJuFWLaz+gwigy/V7BiITVfHz1/LPPxxCH
3ckzfnJFnfBrnD3OjM0UZcz2C1eHlKfYeEzm5wg2NQuU3PrMEB2i+RZVxF/hVKPqc6dZpZ674oHK
zhzl2bhRBoUZ/RoXpJsMKCE3jSgrMfZxOQaffWVu50yQ4Xpu8cm0+a+mnWUQ3HSTP7dwEf6QvieD
IOfKcCiqYkda58/44BWOF9f7SHNe2hwB0aTPiqVs/5v5EO6xdiBnEnfBTL9OVL5Gw9tWXvA0qXy3
fJX6uNksDDIlNhFnjWX11sl670Z4GDWELzHQBwsJNcN9ijHW2sxWvGGrRFgmJsZD/M8qN0FtHQKD
1kH8vNrjkSr69eSGx5htUzg6J53VGw89tTYAmtGD6gWsJJ1xm/IIHiHiOqmmCYR/1i0x/KNozLsx
Gh81alzucrEQfi5o8NRxdmBmpr2ILqdBIllfo5T75excEqfeC+wbRohrniOGL+KtNIstr5rO8XJb
tZyVx2ZXpt5mljnGF/FeJ7BOGk1xOOQ7uZtG9xK1ZLWqGAVkMUAgyUQvEVQLmWHUY+074v7geLCu
o3SjmqsbZ7Qy0moX47lJtvGMykdcOXRx2GHwzRmgTdOANphtLf4IqeYKt8NTU94nsjwTgQY50hhb
bw5e+aUjdE9KRcmceqvZxBVgwQWxIGI1Gexraq4ghbgOVDhACAVAptnCD6y5AWOPzBGMqhGpjQhO
nW/gFq06uGDusnpWzbriiMPZLFZnTQNMWo4XlcybApdHmUK+i1D/B7Ee1bQZx/BosAHCmyuAS7X8
PD36+wSEp5v3Ozn5QD2R2G3zvmeXNofFJli19Jc4obMx5LSZAvrVmbI9IJUMOBu3HvfTSOwFR4YK
ku0AOtLE6pr4FualmRTOnefhXEf7rkC9RUruGjZBrCwm+ZKK9Fg0cs9c0pvV2u+pfjP8W9cFa5PF
JOd0/kdRBV+TdK/n7hhL+j9Xs3H2GOg8jlUZ4uPEDiQA/GNylowoTv8d2QQ5OE7GJaL8Z2RvZs3W
KdPrkVxs5qMPEVQMEuJww1cDk6a+h0wr0eBsb1UtEnXWYyxG36WiLc5ufkNB8UeCuD+RFPX7e6d/
81CJqvDQeU+Z++0YHwMzf2ZymhGPbXZNye4Szj+5Itvaj3F0F1UZKuE88Jq6S+0az0naHtjPVJuM
JuqyS+6W0bCu53VAXkdTklI92QBlhm2e3g8gFfLk3dLPrfjy8zt7+HXLvU7eTGOb2s+SBs9yl5kP
bftdyMOydp+q8WAyydnGOR3XIMxD8RpCDG4e3T7bFDSriOY7QzNLFIY7+dmL8xI6isCl4wA15Vc5
4gh/ClA0XFyGobNYTqKV6qtN4FO6/h7b7mpklZehzY3ut7lkMwkwbZ2iPyYGubmEA+VrYL50hljx
fwDvYUW4OyfAs0QswX1sSjKIxckTdC/gjmMM9KBPciTxBAlBs6O8iKbwlgpjVLDlxxQF4Ql/Qp4M
GDCWjfc+SfCf2wM961c7eJhSGPscLhWwbxKIKBBYsUyv+OnRxoXdHRS3UCNzkeaTbY4aOZA1Mi6d
wOM3qmPU0sKSwjaIIha4cPdhRVaQMVpLrVvye45GDvNeSp6HXdCjv3c7Uc47HdibUZt4U/W2rrur
YX+E3KZ9Fq9gypNgXNlBivur2wWNvR28cG2HyVYoZz1kcjvUDZ7sD3tiLIGLEwSXLnkJrfjfHDzk
lY9V34fyqbct2QNThtxUbXIP+bfqCbxlvHykPN1xDgSt7oyU+VBLnd9XmfPAaticct7w5ahB3IOO
vTGgOAUXcYONFCUX3CSserpJGKxLfC5FPO2KkKV99F5id0qxVUTOm4VXGJdVQ/vZ3FT7SQXgUdyN
zuAz4bZIZvodJ01hO+Z7wq51Q7cZjRr09BYWpq2SwDrKVYUMH3B7HEw20woXyp/mBDrSerTcT1K4
1Rrtl/zbIrO3w8RT+FWhEJUSmcWdN90UrnTdUftHkJIXpwhb9HRM5qjOCY4W62TlXMocr41VbPEP
eNQxiu6y5LVOcb8R5OB4p4zTMIAT+qlRyCqL4E3xZymO3uJ97nvKk6I1TrNloVpvh9b/5zCBz5rq
OiPZ1/684ZlFL9BZwe32aBqto/7cjvIkOyIWVr9LKM6YCtChTi0QN9Bh8vOQxTRB9QMPgfke5Nw7
VpCCrbM7WcdKlHeW390nvHAm4jZl1vPd7iF3nM+paO5qoGCzuHcEbBifS+Of1ZCLWB70bm5s557H
TMeqpNWXfOx3dU+vUi4uURBfm0G8LskjO8HkaKXJSeZcFGZNLISKeuuyXAEitfbDZP7Q330XVhE4
M7lvzYkLTcH48sCsJRdPQL2rmuM4ew+zcxcG8decVdeQxVRhdG/s69g8V5D4FUiJsP8B2Rir7ppX
Dg4KgHP8VENM38tisFf9JQvgK6ULL6C9RNRX5y9BD2QrwLecvxRBuvGJRWWpfu2rDswJp5XxlgNt
6QznkE9o5DiisFURLsymbRV191ZcY1LPuxMX0HkQHj4Th3salmRXvAuMGEvMwGjfTR/tyh0h3c4n
UWcHFqk4sDCtB+1D4jFrujzBpra9axlEk5QuOy+/DU6LOSOyfzrZbN0oenMi9zUU41OIFheYzxQA
POW8SZMBaitgn/Yv2Vke9xXJ8EjB6/eIp0E5bMly7+RO5MDSbGe2vOqqvbhi+R5w7CzFcxVghhHT
S2BQ56ItxqY6yd/8Od1Jh5Ox5/yNUXUw82YrxmTbjuGTrvxXfuw1c6KLjSMqajALjng3jRxWXcFh
3/PG+yAgptdzlEfxemyTjrsOrt+IwGFbQ17Eyh3b33FHc1hLb5BvnOtcbmX9CMN/LemDyLjYUnTO
runOPlQsJvVFNaufItzjEyqa3TdkiZ/sWT/MKVEx4nxGi4t8wZvGlMljIGIZn+bATpAoB55wwkru
qmG+YYXjfD7d8c3Hm3gziTvnrDeRLTcTLfK9yzA3+9cMA4VppeBcszty1FsJUNErr0VU7EiWG9F0
U5gU0tjZ4nFF6KVXPmyfZ9b4fUT1pWWdpyy4cxWbuJ4tcXUKZwrDRxim0BU9sKKexvhjc1ts7K+Z
YU4QzgpH8681840Y3X062Kcps1/yyNy6vXuoa1RPOloB/eM82BZJ9CyUuuCD+IsqZ23H6qDgxvvj
duDrNlChDqM9V/GhwSkS481KaRfLrHw7u+orVnI7+k9Y/NZDk19azjZJdZ6CEoEIwYOtLMzyg0+U
a3Ij1qHFQzXQTdCEL5MujTUHkvvRO4tAUBmfAP4RDG1sr0yv58hMlzS+aFsXF5l2j7raUyMLR1KH
xqUogYTaGFK+pNR7m+t3LkgaAt9IUI0l1bgZD/tyxuIyi3MzEovrTYy87okc9pvb+3/6z6fY1JLs
o5w7lFEB/YIN38qR9+3oPU1LfFO5v8t2zcrCk4W+0MTNQzP7ZzM0L5U5EcWcdkoD4vJoxq6Gh8U8
0DBVjcYME7p8kCV0vRIklSONre11e1F3D9EIlIFwtghytWUY+dcBDBBRCKTQh8pobxVoAjENJ3DC
vT+vB0e+VS1R0BD9psq6FTsJnG/zRl7KEtu15LwaEU4gt5I5+KJUfQ1wqiUFbgO8hfbNHdqtpvOA
pxVyX+qtMtkfBzRoGPZiysDWBJSek+LIAhTxPnzqG6aItB/XTTGdNZIQje+fjaInrjvJsti7QXe2
9XDIbejM7CwHNz23MdbMnjJ3eddoMnpnEeNPKtGvRpeCnPqgDKi+PHSMBNePxx5fWSv61AtyfRUP
QToPauQC1atL+JpjWEyn774utvUUrEDJ2Vrti7naZninpsSh6krCFrDBTFirofW2pjlsa/DrlcsH
X6B1hd3OdDC/VHpdQOAv9I5h8tDRuqvY8XvUfHdM5OQwzw3FVCZTWUNgocrefdCJHQEgMKbyo5FQ
3G9GWjFJ4Y0QOJKjeM1HvE1yj+1fsQ6X4CSOv6ZT4BbeNd0M4Zrq+YC8noJSO4EZX07dNYtNmqNG
BlGXrYK7EBdI1SXsSezFsoYJu/lULa4s7FsJQ61NO2uZkNioYTvOrMFQ5hMCtoLhqKC/eo5JUA/p
9s234eqYPLBVAPOmITqIfRWTJGcGKlO+h/ZcInTL+GNKv7r5NiwrogKMoUfQB54ff8zP0ujXFYdc
Hl2k9Cr0xmorbWKd3slEhkpayX6Ghbvp4s5+tpJ4b4hHy6Opr00UNG0OiLEtaNnpLXqfi6VskIqG
qp/JIQRMYMKB9VUb9XAoOxJ9QYINyO2BWHuw9nV181sZrx2b83r8Vszel52q9xwkzFqYydqfCfwq
q+Hnp9GHbaUcvUpxn7R0/Pgyw1Eq4Z+MBq8W8JGVYeboHOvRa4CcFZJlTQVoruGPUGUux0AfQ3Zp
ZpBoivoiGvXQQYKMmgTTbl/6W6XORsgjzHK0XPkFLk+DQtVhXlSVnC9Z7MBLmRNZb0vqR+xcWPsE
3EnQ1NzVBKZvmeHDTJ0yRS/m2KldEe89Hj60oXKYhPAbRhl1i1irtDf6rLazdeeH3bkiXGj5Ds2d
RJkN3/lqRh9Uq6bIMcyfhU9nhZH130D71kPubTNhbaRFWJkF00oyIJQJtgHvxxsWOEiSnLmSFgqy
B9C2DvdWDI+L8y/RZjrpZYAZNvlQfnmf1cZz5riAdiJm/uocj+qcus0+H2tO0R5Ggm6ezpL8VpwP
B95YsU0LzjyOfpDKv6ZlCKHDCgdQdOk1iONHXxSbrCCrP3s2o7oykUswB5D5BzSJEXA0sDMISVmc
XtCjFA8kHvyQKPEPEZlmS5DYaJS8KzJwWAqUvUnhxmixtrbcGFfg8peyTJFMfQAFkeYZYmLqdVN5
bHtk1bi+Wtr9s71HGjmAMxou1T/Rw2zCHU+9t4EaW8uD7s8rT6/KKuAx6U9dUJmAklztSgcymh3z
JYmaZzutiaG4eufkXFx2N54Mf7B3QXlKVFqcij7cSZ81cuEzY0W5Oe51EZ2bGvRKkoTYxteS5+ZK
R3A+UxMofplTCDbn+VZMMaCPxAb8Hg4b1ZJTlGyqV/bk9LuWq6hZGo/c9ivq/WwTxfPiQS/2mbvQ
a6A/amue19NMRtNbXE70cok+GbeqNPRG1vpnbIpvZVHJ4YmOEZ0tvsWa3kxfWlq/D/ksKeTK7d8Q
LGXjIVb3IZqt3RVHs8Ek5rM/bGRzJ7IGUb2HhptkALoyX0ELI0khEQRW9itH6J9IVSRYshl7g/gs
RyzaY71OS3ZvbeR+d3U9blqQkKbL29TD1xohlYiZzsWCeoquyC24Nxne0QD93UvfSSc/z35vEVQv
mJ8oQjNnZO5JhO8uRoBqjr7bAkdrZtNUl2LeDoriVg+pt7eT8FxWCGke8KxmArzY+t4+RGJZDyUD
ne04VxPCHFrfTtAtWvuA9Vmjzftamb84N+b8uZkxDk0R+EWdzDbn4fkiR3Y63TCSrhWchagUKpJP
N4fROobPgwUzN0beFBUmy0FEGx1T6mFw3TvK+0qt4ZS2NBGUs0uVIsEJq/kbw/BvEuwDNOeCpMY8
12SMpTgHyiiBlexfOkattW9ixw/Mj5Btj9ZYelLLWjvT4qa2CC4ndnBsbHDnwvDfA7h5A0Sazrlm
kmHCdsNf7jUFDywWFd2TS9ZEDNOPsBsDtAn1glCzLB9UBA+wPDRnFJGcM0nwMnZcGaX+SD1ixulM
L6xw/Luqfs5YT3npILB883E4Pus/Y1dxKv4nfW9lVxEgfpNqYaOlZE0YZXiOiKnZEOXkwmKbqwLJ
Jx9vQ9BsXGBWYWEwsOGd7iOLk02lyN4ONZ6KruG08BRk1cl3AF131HCnWQLKZsA9G1Y+XqRxq0sH
QXNKAU/M9llL6BZWHd+7zntigwMIQ5Cj4eLrltRGQEhIQVELh3ejgYDh+/pJ2fXZdixz3cyUmaJu
dT4UGwsJWDL053nzhkx7X8gKKHBoHCyQ2kHvnCrece6c7Jy6PLwOfHlgfkJlNWwSHG7XrGd/rUNO
8J6BflYmd5bhzFSqPDb/vxONk26s1j5mPXujrqUsrVeYPFzjocFWl3PsYn9KZqEviHdpZhtfuj1+
0KeGHUOOeYYIW0/Ri0v2cGzIvi8noUy5r0GHuTMYDiKqyZ1if28jtl6iVU+5IOzTWRxWinaGyQSu
B9OVcKp3J45Q0XREqC5LGKNaqF+UDk2zOthJZ69Lgzt7Q6rOnUIasVm9GCXWm1F+pB0mRW2WSPWu
0+ABuRtmCkEsGbCWNyDOYUGOBlKIJrTu5X2khH7t4QLrvPapw+8DZwllyQmqWxm2qGA2C7r4ofXN
X8SBq2xbChaDLdW+mPeDscAPSorO87i7+wLnYOhH+wQlp+roIcsKqh2Stj9yXRJWjAmkdQtRR1tQ
MOACTmmJu3kI5BoHwEtuqrNQLtgiKkG4Vx8dzL8Ma7eSyxR1LFvFCV0fdWe2G9OkZlglP+5Aa8Fk
Ncx84HhR35pVy764Mdw9VxxKmearHmow5AO6f55GyA4EmqzK2FSZz793BB4+fG/NRJ1R0H5jq2Wz
2sFxzCDlxlX2OlhsaQ2PjKHL/ORHIZZedkMDlw87micnL/P1QPiVA3i1GkeCRUHaR6gR4gpGtPIT
c+W2QU5BMXvFkm5aHIs4qVMW9Y1VU28pAgAS87AhYziFhblW/Y9bhhwCneHmcpdqOjg2PTqP2zrX
EpP/YJeAyqfB20yqgoUgHyPtLwXjM7SBAbU6x7IRd+YttTkZOWLMMELjzOtx1HLunjdWqW4E5zIn
hfrgRY923TncyLAvZbF/8nrU3xBprJ+zdsWXlFD2cElNVtqW65LbtlwwW/mRGgbChghag9Hdacv9
CWf0h8H9NabORG/VbP9z1mSO5+7r/FCMEORV910bGFTmYGHsM6n05g3z64wO6Ab5zvDkGwcGqHEJ
30SnoCzXSF5ENgUs97AzTXVwSdrH3GyWDhDAUHFPbmgc9HMNe8DJULpJkVM7ZKXz6mlWWU7mMyRG
6GCjdZP4xZV2tPdsdpbJEHi7tMsRtQYyEEHjHEIeqWcDalxepO926T5MrUnddfMTdzwyjczi91Bf
SVW7fNNmqCPJS12K6dyWD1EV8mmY7Gl6DVvNlxClGFmHqCJcZUVUZBKTMBMEkblM2AeCwtRVRK0v
XAExNdwOqM2UMwu2rDuNlvPShQUgHodsb1Ka5XJW5HuDAp/2XU1+UZNJn6oPP11KGAt0BosMBcRd
1ulm9GRb9Ru6y+RxnDNSODxD67JQDB9zaYekBsSzFbLvbDJ9iQdJrUxoO5thzO6yVrG2ksm9lWmy
WJy7ogTdIW874Bl9TxEM++na/KCLIllVnlVzXWpSVWP7Q3gRd+xM1MgM7U3mx+oY5t5jrdRnNWRs
2nDv7TpsDUPvMZVp78H3sRCPVUUsijEkyKXYhT0nOJNtW81N3ano8FVptOw2DMpXlVweo4DvdJC8
un3849tq2prtec6ICPUclP95CMxMOICmlMsVyTKg6BkmW3VnzPW9NnzSrXYm11ZKIVsIXaRjQkzD
gh3RSKjJ7tgwZAEe3Ono2YrGHhGwb5HmfWZygLcjeKslA3Sb444kHBgmJdJe1O9pw1lntgHJRTD3
9ha1ymO6qrFpr4S2v7TdI5MSNAhmxkwjtTd1NxzBtX9acUDQukWCysqA/TAPFKJDjs34qRYrXEv3
gBPVJvBA7zl08HcnsfwnO0kksJ6LtWVsSn+6DfGX0RTvpdG8q5RlQRiQZKmS7ibjiHCb4uOPOudF
uM9pCd0b2it1gT73o1FtRGb9zRxduYx5IqRGu4ppO1UahmGm7AArTbHLk2pfdB2kQ1IGRD8rgwyc
GYjtRJc0kcd/XQx9I7yrxxZuK2zO5d+PFcdEbIaUdpzHpRhPOWzKM4x5a9DSYQDNt6uNQ7o4LeLF
mxyHpHXc5Xw9s1Wul4B733UfVK5/+3iYzFmexJCvx95t8atxGGG9su4HKixlxQl5GsVVRwjktLiz
O/h2XCmAa/HqiuDLKzS1hBOllHGCBYiFJFwMqm2T5cjLHhGRid4BX9x30v7ASflVz83VM/ttyn5p
lY+Phj0s7sgONGD1VmoQBjG6VhfN2AbyZQ7UBKRtQV+3gpmSqF0PuAF3STeCmyxSkiTeuA0iWB5T
YlAb3iPA+qCWeutMk9sIorJJGf3igRHaipGLu1RBWxNYTZyDldY+SZSy2JQGb6+fkmvOpLMXBk+R
cbQ07bPRXvYSw7Vpk5OScjvXJOMwfd10UX7FFfumuUUkwTL5JquOyJmzM3RK2acMkDzYOSZluP//
v1NJtKHm+akqzGc7sp5RML4JqJ96l5O1ZTMWFuX/U9I+jkveZrTIYel3t2BUmulf1Hv3XXNNWRQA
qOFLNs3DrTHm39LGFWMSUQyzFz0y+ziteqlsEt0lx7JuRgvKHq3GoR0w/6hodpRNtQ5mmAAlG4K+
cPGUBO5OQZQt+N3/ectPtg3oUCZPkwk1hHKMmWXRQlrJsnUtDOZba9xJg5oB2yaClwZ4DkyTuxW/
in3VVxc73wVu1iSJb3ERQK69uiM5TsfLvXXgYrurEtKTNTZDHlyIv4id3AraXkbrJu4+POJlZUx+
uLGxZcbe8D3WxksXpPGueuvDVNO9diYL8OnFMyNmB6SlQTaIK1ZQUTzCVAyyX1o8rMU1YyXMPuzQ
X5lZ9xkGSCxOmcPxb9X3RDsBaJycYYg2AF7BAvkOBfFmRXPvmTjh76Dix8QxjyrrCXdzgKlcaAVW
3zkkkTENZTqINoXHoyXeKI/WS58wQh0G+yZgcKlHWWxclwe3v3yllPtMbvfeCsduXQx8ZoFUL/aA
gWz2v03DtVC3II5zr3KnDxWRJXWJ660ixY/k6ZODgioudsZwOfWiODWjuhXBSxE5x6wsVzk+tclL
edrpnDUgofAKDTQvq2kzN0ziua7/+ta/iWjfhvYDr+iURQQUtYexDUIx++tkW02ao0fPimbMxK9N
G2mo0PfmoDomwbRsIcGhGYO/t33MUdkINX3mMNjbkV77IYdke+CwHUchepReN3BNHd+7taMDTdV2
qjVPJI28b6Fj8uhC1+Oe2w3TyuYlsR+Oog1V9M+uyRITrfMlguZDFcqEzrE4+dz8piTLkVZXI/p0
G6yKIeEbryZj3TCzz7UIsS+MP5bBva6NGIb0PO29GuRj6/Nt62smf8dD4uzjk5tz9tCJbP5FZl7z
p19OYGJbx8arGXAOLOOaUUbYe+WOC6UDV0dIPQ3STLpis0xyWVR/c4uZoygEw7zbPXsZdiIMA/tK
23cBN3USk7wzTcg759k5Ub9iM1PfAkJ0hNBZSxbnORifgo1o0yRyV8PA1DXJqdzdamgOdmw+lA5G
8To04CVpyip7BSelhiVbm2gvyp02uqUtlrOgSMqNH9chxsKPvHuZXY79WWaTmLOAHthEVkmDcq25
aKhlAVS/g6JRthWGBa7p2qmOQlPyrCK8R0bnHxit11HB1zF32IWMKbyiOGJjNCrUIlZxZCIW5Fsk
MTCW0/gqLd8/1gz7fsp+mhV5OuN09YjSd32Z3nWD8aS4j+0y3XzaDXKb8Pl9Xa+vTho5v0ttPi+z
4sQqpmvkV9Uh0P6p6avFYH1fVqZ/TBAwV24lTlPMvaqOo3bP+XBvtHRCRyVLXjM0GBVogcoj6LTu
5PjbueP2Zef6PTDxtnp+E/8LKilZ4BNDw/i7cVMuj8SCdlz1sDtGvplIXuY9vIN0rUsCZ21AhUU1
/sw1Rz0VNg+9QagpQ9asJF2PFXUzZYYfL+lVd3R691FOQ3UtMaMh4vdIWBdmHcj6JjjkMCbloXbc
8aeNWVIqNtfv7LY4ZtmSnQ1H9Gkm5mnm5Bl54FNd2P7DccMnWl9ZQ0nmWfnuhuLiTvyq2BUMyq2/
qjAprIjP7FlJkmjdDjGlGdpsemwlLIvmWuPjcmm1zBjQdRzvLdcD0CfM9y62DZwF/XEO299y8S6k
Bz9l0ixzUL9+soA6R05J9r+wsjjNTCFUgnrYhFyVdnbIPP5eWrDEYXK0G/z83L/oEm0y503g1OwN
LjMzcSf02v6Pfc6MhwvsI7faElN0UJwV3bpyFNuirvaqsH/maqYWsOAOHxibKPOfzIIWF0cvqMbY
/B4VoKRqtO9Ggd1XlL//sXdey3UjWbp+lQpdH/TAZCKRE1N9IW7HTe9J3SAoiYL3Hk9/PqhqesRN
DTlzrk9Eh6IVVBFIAGnWv37jB+VwNI74IzuIDm2MHqUV0fiZIMOGVMSVVaRk3ZbbUnpQY5OGpmce
naTYgGCjjKKmVOpWyqLaJmJc4VMS7BpOyBBG9I+EmbaegycnrvNd0CfLLVMmU2pdlYFDa3QQ8bZo
HfLBCXiA2mXYqybMyKl1jGznuJDdqnZMj0oM2DxgY5J9OSpP3jeEVXlv4Zrjpd/4qrAIm3vW/nw+
mgKB+bxEBBdQ7VnDAOO+yZj0DYtL3cDgZ2YTBdSj9xgpmA05wrSlWMHDGo6bn2HdkYCmfPZqzjBO
PhEIECYNsu9y4yftF7OjNor68H4O+3oXEcslwU4aBUgb+eVZho4urKDJBjO0gmmahqOhIjEnMW7T
EfTGaypnx95DP9DK1wHR4XUWz2eRsFDNB/Mev5c1agpyUXP9LfbuxwoHateEu1EGyWUQ9bfZ5OFi
Vdi0X2Dz5op1ac4XemaaPZdWfdZHdGSsjM+msmPsUPKrMIXTbutFSh86d60bb0dnuu9y91tmUS/5
CYxMMdKzx4upI6xmiPkw6YFkM7Z1kmZuCGUA9tMP08cpPXNIYFFQOrQeF6ldF61iGnXbQD+xZLZH
FqUXUhrAqS5PjrRXP8mR/duRLPWN5T6GrWmdVAo+nt3AmI/sZ/aqzSgw8JQCD4EkLOFSQZlLjfCp
Cjh5Jf3G8ZpiVejVIKFPupSxRc1Bm3Bcj51MD8TfhLhvBZgrGjX9gtDDvH3ZW1DEbARtfJJQT6K0
m3YzVdgR//pY5pAwM9YTvD3kD2iIaY8Ry5DDBB9b+MvTXeX63TZmrn72uuo4kT5YoKb6RS15mSv3
zkrddi3nhJ5jKNZhgG9MZxC+qiCut8EcrzX+HGPoY//oCrp7QXedpLBQkWCMxYQrpvo+OkCwjS42
tUS0MQX+7RhKkpZSNhrRhS+l3UjwSmM/BD4x9DECGWINw9pnt54AP5KR6E2bkzVu9ZRydQfsqK/t
jLLUb1OefgjTp3enaluNp75WAzu6iQW+8Ahiy7x1Vy1dvDr1t9MMcDblaCq8JKt2vrnui+ls0mj6
ilwcu3Y3HGN0ctGb9+2ck4Le5xDxCzYQxFhAAKrYYBUkS2ZUTVBnQzgVlgffRgxsq7T6QYMxXjuB
sZODjQewBlulHhI7ageU2YDFUSSvVIPzQokIAH09fMrpIhSVu4dF2R/PU/0Sw/rAyzQ1VtNAbRda
dyCwNQzLlhWBs3DfSrIMzZU/RSReuOG6HFr46+QQO4by+Tfp5Vy0/SaC2a0wbmo1zxPyGJEWQ752
QushC8t8TdfRUK4myK+5HolYa3CYIRWDZGwFC3VO25eIU8/eUv2VQUrHqk71Y+L7X4Omjk+dlqyI
QIX+cWSUOKBAlEsFgWjo6WDxFazwoQ326VrBZk4LoKGeAr1Jv8FdwJ7UtrFvEGO1cz39PRnc45jp
yLrUXAxk1XRmip2nAY+eFodadfokE1zD9uRJ6OFqIqfIocOoMD0yTOzf5tpYh1ly6002ZvUTltRF
+K3uofXlSY/tGLM9NaXGRHw8duuTUAzB5Tijzp45zULES9mnyAkKEvrNAUqYrMgvxGBmqzEEuPTR
A+zrsUU/yA5mg2Qh5ZswTYC9NuCRsFU9pt5tKXbK67OVhMGVCvwfbNvHdCgHpAabcBUurW5ZIyql
IYoiKnlyLQ4RorOHlauaceNkxWP9LZr1NnDQsDSodPu+XGfT9ayjaO1BLF/ZPE0vwVMhiMiLC/Jo
NZfQl9iQn5n3zwSHJZyqx5dJCPKbDPRBM/1lbRnlaWhwSDVwhEhoACX2fJ7XatV+q1PpbKTb3Io4
P53Rd84drXXkTPQHSRYTXy1komuvSXDlNsbraT7zGurFopoxv0shM43wrS0MGIvAcm40Vb0ICXWQ
sTxNOgrMSAxnrYEjrrNQsicJjZqysiXjmbNiB6UNCFPZR4tviGF/zxZkG6EeNjvp1xg1OGQH7OjY
+BfmMUzREG6mbkFh8hj6VeM67o5KI9Sou3RTzXtW+V2saKmCj4KIyfyqsZ2zanY4fg4wMZYaJoWB
iUSOUr6o7HkV4qUqrPES7dWTkKpgDQzRlssS57sazuCAt7vmwRRNf5z51sScvkw7KO+zgYCm9QW+
qT409RYz04UmZsa1j1nguKkSt4VAGu7huGLn7BcA6paHamCosXuHwa0DwnoElPfO57llVpKjlK/x
DI0trBdxEkwkywOMOcJooqLZxDXLxzA3IBNexnLh0/9EZ7dxavhTVQXi2YYcRPGmhfhJGV2OA/mB
sMSUVQfbqWzvkgqHJuSe/Sqr+X9DY9/V9E3CpsnXvcrPDQzjVnW8rqCoraBVR5At2I4inTWnZrgh
fzg47XGXZuWqYTR2uKTVQDtGtC0DVh/tZsMuDtsL0SuWqdyFOel6t36QQWJvgUa6CtuWqR5PE1vN
O9ekuYsS2fj86Y9/++d//Nu38d+Dl+KySGk05s0//4O/f0NMWEcBtMPXf/3nbZHxv5//zb/+zcE/
OYu+1UVT/Gjf/Vfbl+L8OXtpDv/Rcjf/+s1c/e+7Wz23z6/+smYnaaer7gX7qpemS9ufd8E4ln/5
P/3hHy8/f8vtVL78+enbUl0svy2IivzT3z86/v7nJ0s6Px/UX89p+f1//3AZwJ+fzp6nom1f3vwX
L89N++cnIf/hmLj6aVNZphDatj/9Mbz8/RMT2gHHEu14lOHS/fQH+10b/vnJsOx/wNg2tXaFkral
FXfQFN1fP3P+YZqmw+lbgb05QqlP/zn2V+/wv97pH3kHyy3K2+bPT4789Ef516texubZju0q13I0
O4IpEUByF+W35+soD/jX1v+x4FxXRQgHQRf2RlYPMseyYKxgUWM82fagDyXW4/2Q3sdsLICQhNqQ
n5VmA5je05Bx0mdJhg6DmzxxPJSF7LK4MZGWiXehqzyiSAIOudWMy8adtihn3IQj7hRfWbY8Jfvz
BHLLVaGuIrxufnkRfw/21eC8N4PzXItnqPlDe1osP/9lcK2fWl7scwDtrGnXm5em8FdIe0/DKL7y
c4doW9ztVjH2TXkQHw31lymYb0Kjus2Sci/q+M5A5jHS0c9CWOHCQuLI0nRpjfbK84hHTVDmyxtt
nyiOQVAbI9qBDgGLrLMXNKAuiWbdQ/5eVTgBqOJHhHHy+yPUvxugknwpUlnClHxdvw6wqo0gmPXs
IZmvMRmLLsNJHbuqO5vo1+eR2JZpcUk7P/xrLXi1FPz6ZG3zNxeWjnYgKXLWMl3r9YX9XkAtHMtF
6H9fBJxP2vykbvyTAZG3098vJwDI/oRETxtvxvQWJMnMgrPMCLchVaA9IA9k+fa680GgE65u3n8u
7m/vz6PpZbK5aE+I1/c3ahUGcwLaXKhuLZvxscoh6pv7oQ2hkcMyVA55VyMOQRnSY2RRCgcYrCXM
+juqn+0EIlmM7T7uHlO6axGigK5w8Z7vHpEOPdJauGJUs28A85s+jA6OsM6xiQkmwNxtRfKsjUXk
DEXNKtsnm0JmhUB5X4XGg9XHeLXGW7sxVmGWHtVYz/Y2CmAyhtTpzA4H17N0rh2LnbkI2B5M99mO
soc6yxY/n61F868lO1IYw7l20wszenr/4cGe+M3b9SxhsWqxKLAsvH56pkfzNk8GOpRQf2WrrsiE
OGpDhT1Zd2ZbxUkrvnamuDL66M7W+bc4JCRvEojdiQFGIAuBgzS9Own/VxLGbcI3Ca1TjIG/tgHQ
RxsRMClXJvzL2hVfkgYrmWYDlLPzwfzSkMQBwlwCD+7kBBfdnU6oLtfAIYC8IbskindSDxrUEnWw
KvV8C0b9HCfhXQ8uKyRxsxgdZkOzs3H6D2IanUM637oFQuilTjONJ9oKm6D4SrN/VVsQTsIe21Vo
04bcNHF5PmbpvnEj2C24wLfGVuJTr9hYy1Mt8iszDY+z4MmAnSxxu0788tLnGijT3e+ydo8k8Q4j
6H0TA72T5NKCFpmI9auiP0apBAh71JnywjOLrUfyjUvDE4/PfexaX9sh5e8ot6Zxp3AMs01jWzZn
w0BuVEM8G7GrFezF/qQJi00Rh2dgGACCzVkDYcuBaqs8YigAXjy/OC2i6SQ39LYNyFSCy7rBSBLO
YIkGDHMaehXgU6tREdARgZgX2YlHZE1sg1ykM1QRwrZa6/hlHsoz4BfEhPF2scwVLUShturOjMh7
tiv/eclKzs9aFV0ZoX062tlD53gn8RLVAQJM92U/oiI3Buu0qLyTdDTWDpSoPh/WWVDvfXwUU7JP
DL+4iIbgrsKBV6enY9/tszBZZXG1G8ClA3jKZNQUlzG2HDMJOXKY72M3+JF3auen14KwH8Aa79bu
C9iu9U0M+I3Z6Y1yk3XoCKoJFIK9NK98leA8h++OEX9XSDZC1h+lk7Vr6dvWFQ+1dReU4iqT5jaY
PdDS8LvbkRA1kQYCRJirDOMuvPCUwCu2kucx/lyqH09h63+nGfs4I8qZbe8Wujk5nA2MIXXcNw+d
cM+FT0y1lX9p7PKyQHyhx4BIV2xWyIN4LNeWxTeCAgtuuKHhjWvw/bhFFdIx4xXk2QKYtq6KGwQa
IQYiU4Y+mLAzMWenlnFXQhi3Wu8W7uvX1s9vqtnbKIxDkny6TxsbTh0ZeaJzdn6RrQ1jJM4RlG6m
Hp/ErqgIEVFkr2qXiVjdJE4KSh5+tUV1lYXGwki/pUf9Nfap/hz0jW381Yzd88qGlpNA2PG929Lt
zhxprOVkXdVVWeE12qCawTUYSnvvsQ4nVHpliqWjV9zUnnMOKrGfXSwLnoeO7zEfAHKxdh5pgHT0
6I2pwosuoP/xw60qKGbFTZUP97lBp2cIDD5c9lXsQpm3t6WRXA8nbmJ8HYGvAHGuxjE97dLhrAnV
uayrG8qu+xp6vaLnWQM5DyeBdy50++BF+iqBvByFsOSW/u5sA7rn1WMRhdBlFrie7l4s626jyAjE
j/ZkkN5t4EQ/xspB2akp2X21g4dymTbwDyPrpI9o94XpqVvIc4ggTSKP67y4cTrY1oFt3ieTf5tp
e0vrY1sosrYFMk4FOwjaMkcJwTkrnjEp6G3zh5fUMBYxqMOTKFlxbIkA9le+S2MtTL0T5SHGVZVn
YN2ABIEerKVwkO+V2Jox1DFznhHJW2vTS2/qBmsQPWU0NsWVbarzwo4J4qJfULq3Y4NfZim/GpRk
AybuBrHCNlABqjZjb6bG3h5ZYfAthQ64spr43nHllv7srkD/GCzp0M71DBE8VvMmJNwLpimdpfIm
FQ+Nik/HuT4bSRkZCoog5e59COZ91N4LLAMldmi2FT0UxnxB/yv4LJDzJSgow9F7mHL/h4gIJ1LV
Va2ts4YEQIKereK6pFdim1jkZs8YS3NcNS6sqbhVDikKIBL0t2M62Hi9eNE5JIn1POt11iPyW3SQ
A6rHatpGYXRlQhAf06eyCXdjyxyzzT1GAHAX4utI9rvZqVauTK/sXp9Y5Kr26JCqxjqVWXhWRnj/
+wnua1s/1VtXx8ewGLaGP97Cgrv0u2zfsg+8v0Nb6ncbtMux1rU9VzjewcE2K+MhztMeJkOMsKa5
95An+P1F7kx0xOeVjZXfouyElvLZpCXoYVHSYm7xdTBuRUMJG1DP/P/akArzg9pwKed4Tv9NaXgb
vvzx+Tl8zp6bX8vD5T/6qzo0FIWe5BStTF6laUmXH/1VHhqe+Q/hCVNQHrqmI/nZv+pDW/3DdrWA
jKKo2xQl3d/FoW3+Q1ucxk3HcWxpaSrX/7y5/0FtePCVAbbbNt+WVqatha1s8+AQLUq3b0Q0F1vb
6clgxKImzHv0oTj9nydZwyGBnfVzgOA6xBqXWCMMNF2vMI7FjFZiKGYaI/hg04Yj9MJW4abOOuOD
CuhngfpfBexfNyksR0lKZaogb6kEfq3xbMUCIIeCSgzKVOqZYLfsy6tQ6EWLGZ20FXnKg5kna69l
kc1p8m8mbIDLvIcoF5QOUDe5EDOkRiuw7ONf3vhvalDLeTVVf96f9DzocUo6UrqHJVoRZxNXtPKt
USJS4BFBvcD2A3Kb80QPk6CnEDb94IaSFRoBQQ2hc9XaYj6PyFWgcdadvn9Hr9eOnzfk2o5Hg9Fz
WUIO1468LbopquJ8G8LRP/Li6WuWmpf+0qv0bA6GvtAfVIsLhnDwilygCk94trYc2zv4jlA9ZsZY
+AT4mZbakv2Upj6ELywzvML54Hn/9lo0Ei0+BiAU92BlzH0OHnXuZtsOKHLdLGkhOrj4uVn6ra8+
GNkydQ+GBjjjMixJlwQ04+Bygw2Fv7XzbOt5lCqN4xtnaADvzJJoobjvCXDEZBPyLBu46ZIzaRnB
iQ13g+5LdFSW/BE1AXYW8MFP5nledsapXCdG154MNQ1uGYsdSF1+7vnGdPb+h2AtZdzr98LNgz45
QD+ObR2WeaNKx066iy5UepdNCxANHRzNKfzT2W5x+XFJ8SAW6sqO7mRbANynMlu/fxPLA3p1D45p
CWkpW1hSCGUePEAeauEZOWrBOZwIwkI5ME4ZPk/trlD98dhD72qpsj54b2++kuWqhGmQXcHF30xK
IUpgdOxRkdaUMOKjylm1otlD3SHaEAnNB4P8zeUc2/Ys22a/NkH1eAi/rFF5K4LY8oJ0q7CA+2wW
d12PDVTjb6tGffRS33yReOVbyjVZarATYYN4fS1HQovHkDzZdu6EPUA5evi/kkpYXRoGwcUWhBg+
2RfZuliENV8ArAlh99Envv9erWVMBy+WLcMFgXEci03p4MU6Uds2nkgR3hTOxqoWJYJeu9nzAFGA
9v49iTe7tE22yRQ9LQdtpxoujVnAz4oe37+Vt0+fzVXagm+MSDwlDnaIvLPrhhoy3XrQXmjrDgNk
TifDmD9WoFB/n4X+W2zsNSbH+gqk6nq26YHS8rKdZUP45WUPeSc6BWFqW9FX8/eCZsPgnEQCq94o
3iSxvi2S6oNV7+0s4pqaVV1pqdn+D166GGoOxnMbb+MouagjBBFzuVOpi19JgFU/CsfM+fr+U/3d
MEGgfw6Sz/oQYeuob926qQAFVH4/nsywfqsku2hVem2ZlB1hvWQzGB+8yzeb14JXM3k9x1WWx+t8
/XDn0Ea/GecMlJg1CmxLoOkJMMlL7OaLru7+12PEho+XyFHKdZ3DL8coHRlrXURbDR5VGykfbwB/
HKgvR/8UTtFLVDYYaswoJN6/8s839nr62CiZBMsFY2WVOvhorTkO40mqYEtRiB2KA3qRnwi7dhF2
EumcF2duMRkwt77GMMDWMrL0lVd/gXhI9p+L/1+TnOjGxyKwau3Hqe3WY39JHIDXZmcA+c25miZw
7aI0t3bufsetRi8AgU0Mn3tqSN/f59AANjwCPFgm90s7uecdKepWknmn85LT8f6A33xOoLSAC5rO
OEZZfMevX6zs5wDXkJBsSo8WoZxi4/MwAG62MeyoMscgeiS/L60u+R0fXPrNN/X60ocnyBIkFojD
r7YZ254DcyYmChd12tGlglj0/jDfrEVcy8FEg+XBFpruz+thRs3QlO7kVVt38PYJTfF6mpi0/T7y
P1iAnTe7O5dCLwtOzMVc5GavL2VE01QrA3svOzcfEdI8igLaN4ego0xkCNbVvkvKG2NA612q5oak
qgQTTkLoJxrrw5x/zXLUAvDtDfxTqqYGcKYb1KQh0eFT+x1eFfqnhiwpg0CIIj4JrUEfJZJI46Xh
E0IHXjVxyH4q56v3H+LbM/8ytOW8pXDZ5Ls5GFo8Zl3WtjDGAjR53BzG9OXPpE11PWJBFheokJMQ
88G+9C/qsU9xNtr76Ig2U2xh7DoBmnl4YAYp0+r9e3uz7XFrnmCNQjtNc26p2n5d/acmnI00Mcpt
kyfmpoqzjSGk/b89T3CRpSx0PdN1aOEdrIKdJ6cRgUu5zf3yu/LHdIOX71GT0uEWY/n0/ojeVjBK
a1Yh6VjC4Q+5zJ9fNjSENoifopKreTguuDSWAS5PXDfz172Pr0zuqQB70zzd4VD/NRsCXNyk4HRr
o0f46ND6m3VC20I69FRNjxPjwdAlMhrEuSMqKgX/avB59W47kVxozRdd037Jbbhzc6SPyZm7ef9B
/Hysr9ZkHoSHNYhFec0qZR6syZAXLNNAIbQ1l50HG4htA/eEFBdVr2BPbKzCO2s9WJ6VbzwJ26WP
UYZHMhJPcE8CeOBVuJI+4sc2tjIEaN190UJ2hMi6MHLKfRLQAhkmjY2Q7x214wfT5qBpx8nEMzmE
UqnYnIb0m6NhiNl/mSqFHaEeyzVmA8irYL52uzGI1cZqiYRpC+/OBWckctk6kQ5UXGH2R5ZMiHBr
o2sxwGOaCzimtolVWxHBpFN2Nn4enPqDlfLNqrzcLJ82taqGtnd4pHH83jSiROLSOWmMVoiAL+Z8
M2TpsagcHNj97oOZ+/M7fvV6ObGBq9g2XDne8uGJVc0dslbWxO08hdBMAPyGwbk1kfysSFe6kzji
4u2Q1hurt7dV6WHe5SWfoVDhGdVENqzP8iGy+nWV4ZzbdNBR02gVkYNEXb+D0w7Tk+xgiMfH2JRe
8KGUP533UwBLbHNzdluaAzt7sM4EGixrclfIhYq1rGV7nFhwXWx/XOmRBo0hJzgg/F+82zQEMHHF
bDzC2wxP2M548GC7OqH/A3H/CSqlFd7Qu84gPGU2kR9hsrI2eoRNnYlRXAevPpP+BwvU282HcwvQ
EesFSIMCzn29ZmQYRzWtFGRal9YWCP1U106/KmM2G5aM0zSFCaMTuFeyJ3OpsJBkKFiG9uAgp4rn
x7jtorWONTlg03m8BF1VxD+pzsDYQALPYy0FCXlR0Pj7prvvXYLO4HWhDBgfo9KEtJMkt3g5wixP
a3Pz/kLwtnBevk318/Qrgeh+TrRfVkRtOnE2TjjITljD0h/znILI6MRBV0K55XXGCmQHYFaJXewh
o9Mw1N+/hd/NDg3262rXBeoQy+b/yx3I0PbDmqb71igCpHc1UxdxC92x8Fuu4GDhAed9cKB4uw8w
au06/OFoqCmHox7p5yHk7gCOKpYN4vtw0zWwC3d5SdbjXITHsDdRJTTJmqbqnkUmOYIxdV/gB/L+
6C2b4R1MVYfakvUfbE1zR6+Hr8ASEB9O+TaALXtkmGob2uLYSCYanz8mVBRuQfBEnJNFQKZ9eiFg
bXxwC282Igpbk33RNTliUXod7IoFbGD2S7xdS84ZoupfbCjwGIQI8mMR96RRe9ORAzM4MGQKtw9W
+osvp8dk4lVVNAVJupz6FRx3HXJccnJ0aCnEmvfv8jefyQLs0MkH5bDBw14/p15bfjsnY76FnJYv
vp93aQjCE0rnfHlFRuGev3/BN+dbnsqvFzz4LqN+HufK5IKqvKrCdufWzi7DnEtM8/b/5UqOh+af
nRio/PXQUoF3uwy5Urd1Mkwqs6m8cWkIpx/UgL/91gDC2YKEZUngk9cXQjhUq9pY7KKn4Xtfa3yy
qnR9XUW4OorI3BqGgXEkMsna857pzMHddD+6h2Uwh987CDI1KO+QQ+/Be2TPilXdtiB1CbL8UB4T
adwvpW+ihhmTS7iJGM4VWyMP1nj1mZuuf8HGApss6QTIqukpvv/0f3dDlN82zUXXYdofnMDDTsqy
QOaxpUp0PgdT8wwrLPjg611+yatR0+Bgbi0dDcflyHUwxdQE5mlibLPpHPSkZPUi/K/1WVNTccCh
Rs1flDdmBrD8/uDeFt9cWACQ23I5KnmmfP3KjUQjCYlafyOwjqFnPj/7JYKCfEl7zKxFZ1sgH29i
KLkODhIlbkwXFNZLp/rMd+FfYwlB3dyRNI+v6U5BZBjMqUQUDndCYLmzmLPG5Mn5N0beJOcQGmCA
Tkihym+WMTn4VEIwJk0DZznVfkZj9ThLJnAq6Xw6MCZa0rBR/MLPfX/kb9YLBs4MZthaUMIcTiqo
bp3DeUtvUgQyZl4/RiamSq3XnkojfplbAjnev+Cb74gGhEDqRCdLUcoctphaXXVR0AlvE4YEdUxt
hGzVqx/fv8jyug6+I347VTBDEw40zNevMyAOKBqW8xXHnhvbDG+dhZmyGBa/f53fDEZDsIFNSf+B
9fZglmIRXiGFwQ/SH9H+UaLRKi67Dwbzc297PRobKxCa8nS7sP493Hh81dFRzLDySq3W2YBY423f
q/MpIWNlIC6EALkKJaIZEK7eBNaJTq5NWxLiXWl0kB7rFFApoAC23ZljsXDCQz5KguybgYx0S7uq
vtcjlAYZxWIT6TjbmW24M0eh9xkik0BaG4FL20Wd6OGjibcQWw9eFTupxTkc0iuLy+G5Mcaj1i9N
W5Bu3OEJX4U3bolnVB353XmdPMGYlsd8Tk8TZgOG4YUXcZk9++m0m5BT0Np3cfYK8JhU9RlTNt0F
YejjX0HNVRiMyUI3MjekQU2YmBx5ufkcjfjTRApa9iKrScivwf04w38X12pik1BClaZzXWv4an2f
3ozNhDNFwfkcysK0dlVyHccYSrFE1kcNPK0jP7e8NbYl3UqlqDdgXaTHNAZLkuWS4Jh+44z9Rf/S
d6XEMWUidCj08T8JdPHUU1OQUxcUR7E9zARbnCUWkd5RrtGd1vF9W2Bpbs/yewdHPIMZs4FZNVOK
FMc1vP91njn1FrXMenSxDgjFtI8ilqHUEI+VLHdiCSiIneKclPPzwDWCHfwJWDkK5YMSHCMVjvQV
zv/AgohAyt7y91HTfHOxMCBY+HaorBNDA60QacAXM888uLpWNxm6WuDe+rNvGsa13WEWgh8NGFG7
FTXyc6Grr55XIbkhY2qLmcCE+CPsLxVRU2PWPMJPUSdzlIUInhpn7eRWfCRQeBxFY0oCdaWMEylc
gTSFjObJtqoFiPzSj+b3wBiME48Urs8OX9lxJB7iuq7PcMN77CTGyginjZ2IsVYYvOCsS+p5g9gY
A+ZI6SNWbXRWYkErmm6LLjU4x1L1qaqh0hmLZcXoN8EKPy1yR4cMiAt9RNfWz5QGPhqCpqEMg8ST
1MTW5Xjo4UNoHOearLOhIgGzRdge5v6NauY19VFPIiBeMdgCrHG3wSszXjI9FMobyLu0gK/cMvvq
YvSxMsqxP5P20CH1cKA9Yql7bLuIJfMGT6rcMLDbDzAHS7K+uKNwh2OCsbVDTMtn6jETjzFSrn3R
d5+N1l4rEooux9wPjji6NLfDnDzjXIa/9pRdE92tGep24BS9FwWUsLGL7rooWeguam1r1e+4dQLT
IxSSysdOyp/ZB5XGEQzZ52VlZv3ecj63CBMuVInc1BoFbhbKn/e9hY1IOd/URdVDGvIQ8LfFeeYu
GOLDnI7hQ58REtIP6IwlDtQZSkRCy5psLZz4onSH7CHAUbwI7GQd5VGzNiAPX2GuQ7WoHyyzJLha
lOYaxyvEJaEm7Crf9Lm077U8yr3upEqG8R7F9bqTVGa6JvyxrlBpNlazmWEuWQkUn7ZGCwvZ9Qy/
8yfrJy3Ml85uSJFrmAaOO12moNGRnkiFb+475Bqj6WQ4AkKWG0yUlL1Qi4mmYx8ZaNE2GFEGq64q
A4x4QKLcCT9OZoGzzYaIFE2XWaDynhGZ9tod/XLVlvymGCvg2zIhkc2rp50x+8Mxrk0oSfz0tCxc
yvmM7L2h9LyjOIhISXH6meMIGbsWJ2zkTgPBrcDjqz6W1jpO5n1jkitNjG90KtPdSPj5ZZPbPAJK
RUT+w3FlOempLgZNGe64q7jkCM0hFtKkb75gOETYaTFTTmlWo3qOxK5Np1t/6K6KtG/WoUAzowmp
005ZolgizWNsjGZH1ems7Mq8y2Aj7jTr1tTiRlBM7aPT+NYxR4HpiNl0FBd2swps4nKJvugvu+os
tq/mqC+e4HngqIrLjJmIcMOaM+1yiyXDlZG6mIY8OXf6Ils+PwEdhRgsE/OAGBXgqLL2lEDxbRmG
MWw7FmQfzNLKpr2svAujhS5btJVzboqKILRjnYv21J/wU2qVYSC1FUeicPKn0YZy3XxxejNZS8wo
PnsuoXkq/DFitoJQV6ARci26qm1ionsunj18GO1amUcl5owEL/BVB/FHrShrOTy82vaXysqDJGRy
/F9quYNDjIrmXJCGtsXkIEMOFsLuwzEhsM8nik4sq090L6Otz0Spp+/vH2yc312cVgKQKwcczvsH
F+8n305y0sS2bf/gB0OyjTXqP6n1pc6K71mNzZs3fu8sd59ECyzgm49ldOHZTffZdTCsOSK5jMKo
1Q+mxm6mmy3/tBmuhgSrvsAgTkTdDQU5Q7U1PxK69YiH0L4PvGnl5uGDMaTdyfsDenMi5GFKjk8c
7pWj3pxz2yK0qrLSPMzSQFMqQroIdX2jS2P64ET92/KREwlIpmcj0Tg8FM5eSanqq2zbW6AmWXI2
pkg83QEP2awnxstuiEIS+q5rkHnCan4km2w1pWP+wY28Ra/RQliWAghA7m3Zh8wYbOqZom6YoYYj
uwZrBPAJPGAh5RKkI77VnsJpqycCOyfJrhJkjRBAGnnzd+nGmI3M8+NkMes9rMiPBjvoP+OHkkIt
JNKTXpK2226vNIp5iNNwxT6A3H6DtghrYaNR79P1OKwTWNVEPQVGui0MiZmssokUSpJjLF/vp/RY
TyOWZP0ZRg3qgwLld/MOaorFUZR2jnijITKGaUpbrO1B2uiBFQIFnsJmusidr1XkX5qtesy6h2K+
RjGhPqiyrTcV8PLOTEdxFobixrhfT3qsHcMIM9dsSxPpHP/yDdKxi8IPyXf2AIDn72P/6Apw/I6s
WJykKZjt1ajnBEMxMkpdhxwcRPiO7q+cxcfs/Vn0+2fzy+0doD3EoPZelfFJtfLareeznxgAzv7N
qhquSluvJ4WL3hl2WB+9lTd1Ag/GpppbaF5yIUm+fjB4vXZg4HiKO1l742j/0hctjiaFDPcTRiQr
vgcAAmxKs7U/4GVl4UVfz8OxEdcfQbEHErqlrWLBdJY0IyG7mDATXt/LEPmWmQxlukV+TkcKGV3I
FumP/5eyM1tuG8m26BchAnMCrwQJDpKo2Zb1gpBLNuYZiQTw9Xeh7kuZckjR/VBR3dVlkCCQefKc
vdce38a59wlG3Eq1RjeD1d9gg3BOtPtDU4t2Wl3fVfK2mt68VvxjyDLMkoekU0+amN5p5TBcICKb
/TO1aZIbEvhVg30ibrGBem4MAGHs3zS7fZyMLgpsP7nXEShs6jJ5VuPvz39r80NrYP2WjFz5ubE5
G/bFHV9mOQpMy+iKMj5YISBKaFBc/aJ7mnKTzD2xq/seCmde/NAX55Vfwdr0hneySjqelSmehck2
21rLvqARSrJsiwElpjvV8TIjpKt2cK9z+zxgj9hmuGXRUAN4UV+cnz8Kk/gifAuPH4q/YVr758/l
cvUCM1e+52hLa3YmFXzx+Qhxbj5NHrVc05yicbyV8DWw1wYRRBMwJU+ZZ7OVrfihz++sfWFW+/cB
YphtC1qMLM7CvHiAPHLofFK0mj0FyfrUr6CEjWt3277Sym1jiKuoJXhj5D06gfQjm44pYWfBhXFg
iwPGbJy6IqMxV3g7JIkF2XfDS8pAFLbapwwqQj0h8CrxIvtKDN6D0c3Y7lG0H6KUbgi+vGww3wbE
r1eEytBrI+tTQudpUv1upWPDVMejTQJ0FalzKcQP6NT4zq3uCRK9JLJXfy0HndSmRNxnnQQ/2BIR
gVs5Qvzl/zNGI/ADEo6YkOnRLeW9FqjJnHfN0INCQVV5HHEoUVIyRdayINKSfjcHvkbTPOe0xWSn
1M98GuD3LwuZk1jO9tHs/4QC/Nuo43cVVclW0cw71cvkExPhvbEooSQsH4xBGHs/nsawTrpytXqS
S9Ub4DlbAPpZonXn1lN7LFrGjk0323qlMVOwDMO3fizvCkXsdJvIkbOxE4WI6X6yHoOHH7roqDzi
wuMuBTzhD879UluBRo5cZe1bFflvLpTC/kbq8smskuqUTuArBxUdFwTL58ma6OKRvWSqm8kj0GNM
u61Q0CWoYqN9lA7fjSwhMpqlPHemeF8hQ92UyQAkYfwVRdr3sbDcfWWxD+O5IMA89mHJgmJP5rOw
tYfexsdum5zRTU89iAF5j5vFR93sunOJ+w2xgHWjfOAZrbHxW40Y2dJSh8E1rxKVTod+JH8ShB92
FWNGvibE71Inh0OIgj4d0TjY2rpjlqzY6hSjkt+1T66mt8TdNbRXxh9qLqNNw/B7l0P0xXZxk0LA
38H0JdCUtFkMpOex7vec0QkYcNqJsDYR79wDXV/AzHb1mIJj2IOCAMTvTj9G3Hed0772oEr2tS2y
Y6bfJM2prN96gtzRTdtHvfU6Ek1+LBoPRA8Iv2UJyTRjCOPRgb8Qm24IJMM8EJ9t2ePBaCGPevgs
gfFhoR7kIR1N6CG6uJU6eiAJ4gt6Cc/damllSq+nBy1Pb+zcnbHtE9ugSW2vHETNPL3nKdaIxTKT
vZYOh8a03wd/2HrL8hgRGZK3wy8YdjjhMut7nBg/AZCYGyOFSYJ9jkn4xqUx5HffxGgYJ3h9gBHX
RzaG6HLgXm5Hk+BAyGf7PBflE0oqkiYSlkorn15mS5QnH6khSQAl03If69BQmdMphQOXudDSyCXG
ZDeVRPxiep4B3+ymb+3SqxD+x16izOdZdF89QVhjJ6frmmcnTNWUhtY4EofJ7lpH2es85nHYcAK4
jpHf8KONsV084TBPjjLlrKQEwKa8Kakcq+K1AJamrwEQlU+cRZ1k/talv3XM2iplKBZDFPMDIKzL
nVYSIupADxtbz9tHCgxWlAFqtobmrTISFUYMm8mz78xAHx5oRzhXfapBH8SWCDwMT2jqRK9RIhHJ
5Wl6q/LkCi0oHEPIEa27sxCxcbSdutNi2S8TED9DN+vQnkYMQJIFoDO6w+Tb5FLokEh6ICJnwOd4
0Eg+lZ4wb6e6YDavlw998ZwU+G9JQ5uv3dGxzyOT53C1RdIrmHE85uOunlldu9ICT0jbhtDPgtRn
2+cZydVjQkTaTsN9gbdVhs0QDdu8x6yNU2s544QTgQ+fnswyk7yGXF5puvZM+HW6z2PP5TQONRCf
w6FE1McsboWEEdPadJDnaEvcjN0vzSvAyr/VEIlxm1mkhiypQYp092IgLdnEfXxTTZp/HCX/3tSO
u6b9BzxVIfHHR7geg1ICNQXWB6HExROGymPxKUFiH8ZH9tOL2hyXt1C7Pm+jsOhK/JcEbbCDeJzn
UFS72jefcjNKl9+dWMN8l8nZJynOscYZrB+qQdFNRSXPqWsrfgqglCWUE3Bcjbsjhbn9nsfGbeFN
5Xtd6/c+iP2UwAu6G1pYwR0hU4KUSN1Qe4jXxE7QqdZMXs5uiLLdNOEKrNFbZHatXouSjGg3ZSIP
qqVbtGib5eXL6DJNqkeN5UEIZBtY5CSJGb5V9a/YXx96wCATKssHraOqt9v0abL69oZZURf6zL+3
dcdi1Xf2SAQkjXfcE9rWXsNZMA7u3GyJjlOhZd8W6W16BhM3ugQY7ImR3lRa022oPTOcbTPblRPr
lGFFT70qr5xhrPaFN3f0o8Yg0YslLE3IO59XHB9KOX+VzSFOpm0qEA1fVECFDnc2G5sJEGy5tRWZ
SXk9f+f1HrcxN9OU3z+/3sdzAhdEBMKkFq+EQxPjz5KLfDjdyb1yChW/9MYboBWn84+oXqyQ2Vga
WPBjd2IcV9Y3hB/Lfvj8A3w4PXJ93Ce2iZ525UBc1K6t3+VRXgz4fuxGHu2RyJwKdJgWuQQBpg9m
QrM2rYEM0236QnT14QS3XlqsSk/uNpqviyNSq2NormvCyfUMHyjRL4bEIMXX/87Wrx+REu7mxvqi
xv04iOI7olw2/r0uo5Q/73ccG51D23gK6axWW9r9YLHc1vjiMfpYSfPdfOHwH2b+nuOuXZb/iFBQ
I8dSt3mOBHM8iBhWS3ayj63SBu+dIUo4Qqc4YXUgi2Eq3ZsuAZRb1iHQBfN2nIkP8bGLfv5T/+Wr
O/B6TYRHKOGxdvz5mYgU7CHdJ1M4OcKhPQdwjqby++cX+Wj7Qf/CqoQuEuwGZfvFDdaYNLWpU0yh
2yjy86J/XAOxiW32HLxbo380yV9fqkdStpx9lGe3izvEe6OwrDC3QfpGDVbsGf0sDWEkMlFyYyxB
M1TTE9I7koJXX6sWRW+ff+q/vPb0JaE5eAatFPa3P2+NPUVwAztNhR1P+cT0bJMi4ucg0L6bgM+Z
kJEZ/vkl//LiIUHGheJwQkYRe/H0J2POMTybVKgtjM289NUuYTK50n1Mi1CvXrwMkWhVl1/NsUGb
8mX+2y5lhkhbYJ3dgynBd3Ox5BA1y+haUflNAkRyTyxCo+lbC+d52K317MKYTJrAs8cRBhnSyLdW
9suxdf2XgvJjtfSj4XUSYrtJAgzhqLOVulp11SzFt36ZLHiSunqeC9zMzJUIJaRyYkO102Of+d2O
gNErTpHRnbfkJuE/G0cz9BcejiA2et7JFJnoYJGfGZX5FUoZgYrJABDfEsWVUKlvGw8CYxFN9Y9i
IaGeZpcGmP+2Uab5MD83DDC3fUyrkIMZBP4oZx3psjmkwY4/wF6A+7eJE0YROeKaThycJ/XurhoA
sNf9tJK+bc7fkWc+ReVPK86zQxHHXpjDwQxqW9VXWuWfONCb75XUv7cz6RYguu+0uAGEgU9y07nW
AyR771rvTHFtY7lOOViHRmehaMLWONRZfG7Q8tH0Tw5VTpK15rTq1NhsklG1nGMUtsepXSKK/ffG
sBfIsbaxzSUMez0zlsOk6CAY8i6d2YcrYTq7dF07a5CEGqMmsikiqGb5sz0ypiU7EqO6M97n/tgc
db08+Hk3gzME0tF4d75yD8DD852eY/JXyXDf5vODbCvQHI66n0x627FPxl3X6CSDksnhR2jbbfql
G7vgkOO2jCaScgnMGqCLV1ZbvwFFUfTut0EnZCmR067zrkpIcUa87JBlQmQte/MkEkrhG7toRiIg
o2PcQ6LNepYl4Sg6OMn4YKSzfWyQuoaA5EP4qORTk7waIlblCLcQy2dW2OFbIadDpfQwbcnojmCc
8/6Ko6k1OAk7a592JQlijlYfREREDof9M5k+OyPRSLgXsj6yYAX4xTMI3Bn0YQTHjkeS1Wgm4OSb
WXsux4RA3DE/eeQm8u/key2+EUMChdJ0yeNNrvucSjuZ/ehoFep35kTmlZfJ9I5AMH+TAYYAQA6p
Y3nWQMJsctC/GxMWEKfk5Bt0heVeM2/G3MV8S+G609JW+24+tmWjrqKs3+s56LVeW+4SA5aacgE5
onZA293VL0S5a3uh0Jjbaj5KHm2l3OjoPhrFWjtM6bjntBoASLavKanWUHPurt2sQbXTP5M3mKeZ
CM4bq1jRCQaTSrCCZFlXxqYt3Xa/4KHamanN003c+44AmEFPoh+MtY+m8ukG+WAHnYI2gUc0Wsjx
uA86B050rloO/fBtgDr36D1byITTRLOEegKoQH7jA2erUiu5olVxB/+lvktJfqhBOEj62Ieh08mv
rqL9OEw04FNCnbssY6NYcBbl8bzcl50bEUW/gAbVaFZpiEL5TPZ1kgzpDQIOO3OSY7qK/yMUIcS+
+Pa++6qk+KCJwh6qC0BKgvkTu751sXt0xTJOvhJtmEl5YGBc7qhTSb+uskegFoF0OsxCXvJPBNhE
LGm2S5Q13SDx2JP2nqa99jjrDr5xwx3IUFE1LFQ0zWn+01U9QvrG4RA8xWTYx4welmUEZVs1DfzG
mACBfPjW0i80EeIxvJcdAqjBBbTxAmT8bIMm3KHjeGvj4fXz/euyelu/NNYvVOEo0OgbXnxpIlTL
GZ9BG1ZPs2SzSMqJNweNHkJwWmCp0pogXchu+PyygNw+bF8GBlWH69NzXfEAf+7VeYlEqbCali7D
+KK6kkWcjh7LzfxieMzpi0jb+5Nb7UcaRG1vtvtiHazVasTxtXgPfhQ9xuxc8OXpvup9RS1Ypg/Y
1whOcof2YMVkTACuT/eq1b1wICfacl8JlslOtYTqnuvzNbAY4NNZApRQKXtXVeYQzCAUN1VSiCvL
gAXpKqMNck0UpCEifUwHkVw31nMHliZr6+aXLKJfuYX8O7X1b6oYT2J03zyrGM+160/XjiKWo2P9
kC28XomIMhbxHGrk6QT95D80pWvdiLF8kOQHH/Dz7nsjLthCIdDzzuSnFNaG3oFNzJTGzhtFKZZA
BPkeOXDalHC8jfyfmT4j3ZB1tvVdAJu6PcAepldfWWYMP7i8M7vo++jWD7ODJ6JpTVz4eb0j6ad5
sEcyuUb0oQC+KCJ4Lq8jT0/Jz4WvBnaWztqRRC0Z1k1Sb+3uVHOaF7h7/aVrtybTZZJ26f7ZBNRb
NWA8ll7HbtoAC4baJyC4dsYsSb5OyPf06bJ0trq1ylke/e6oa8EswSss3m8ysv1NTjQ6U4OZNPvm
fsr5el0huxunUk5IipLJVnezHi+PudUTtaPZzwxadbrY1Jyqf1yiyjt+/qSu5fR/yyzyRlBmooHH
47uW22s5/p8jQJWgkaYD3YSe28A9kgju9Xb86cnkK6v95av475Ww9JsmLXvmLBdXGkx2AXhcxHGD
A2ZySa7kzJLsVpgefuhofaT2xZD4w/lmveRaPtqc3LCoX7IRcxGNbcYjEVpDUWyLWD20A6M/0Ter
LoKoAdodWOxkYJNVtfM19KlNQuU+t1M4evqxMr86eHx0voFyZ0CwIv90ROeX9jJo2JnVxlOxdwjA
2NiyAr1uWu0twda865ZarvPUPZtsLFtLDC6+nILGG/l+dQe90Rfa1vEV9WjXdIHeGe5XC9f6K/z3
eUASzFnQBmqyelaBWP75PKR65nhtg0AgxRFEqPbJHBEo56J/0Oh0LwapBUoyZPeVetGc6cU1lxUL
9Yvkq+thIKX488fTXkcnF5+HZRTpMLKRVdN6MVqpWhevLCEv6KbcNzEo7cYBirStIm08xG1DNvUE
6LeuXMKgjLvR7r8nojyINh/OXQaHNvWjIM7qbAOa9hsBVtPB9EDugAo/mHqvB7E35KE+UKjazrRp
BtZALxfxjS2jauvhjhakoW7s0tkDJPvplAO88RmXl+Gr7aDKx9bMT8qsGUoo1EJ+5VUhCg5T3a0V
Cqq7VWk8n4bEf8/Mtvu25O1X48sPTzk/GZoA2gUe5ACkpRcnZjMde5jZNUTCKcE7rIQHkaz51VlO
yQopLYwtAEqynjFSYhw5NhytKC62VgWnJHXpoCXMO784NzqXbztjVKzz9FU9RnTr8P3P54iZthL9
bHBm8MhML6JhVyIBPKU6Kc6j4RoAlpC6+2l08mLb26mRcpN6CDJVNNc3RdLUIDCZyJbR7ynVzp10
m/1QShqtnUNTtXdeMxRch0TJ0CkGNzDsxNrzg/hP7jBI4vzGoyfn/jy6dELtTn4j2CtwHQ5hM11u
gXDuriNlKsDx+CvLOH9E/oQsfFq+SXck/mhsejr/fYb8r/k9OGeJ4u11dnqofW17R3nvb6TwqIRM
uXaA1T7TV/UW8ixYYeYec1r2YA78lzZp9gTAF1+9GJfvBVLAdXHDac009wO3pOWfKMtBRCzJjNtA
rRo2liPcL37GD6sBV6GQ5/jNDkE/92I1oJ7TnNEpBTr6+IWcAoZJbvw/O8fXi1gAilgaacZcWhGY
DzFey2q+ik5IW+ajhtATQH2GcRvnoCaVT5jElJ0LTX37fHW57DHwhNL5WsfIBAt83B+8CWd1VGhu
aNftdZG3JNSoNRHdi4Eu6vquWXAMfn7JD+vZekmWMddBpM+w+eKOMjZMZjkIN1QIHpU9cyTqOUoq
Oycdp9t9frG/OL7A9tA9WU35aJhWEPJ/d/fcyRsausiTlSR82vSkfyhM+RApdzn6yAwOqlp+N4l3
Nyw24fHEFGy6edL2na8/RA18k88/z1+UFigQIV1YrssT9aEcp6hp9E5ayT5z0/qBkz6kv7gjsBMl
KWNdxO59YelXrrIPNmDu89hWjJG7/l42hX5Qo5iCJm1mpBIqPTbdaD8JO813JVnRbaRv7D6PkcsQ
o7V4fneo/Mx7ZIzKFMmXV/y+3qZTfvkUiT69L2vEf87cXZvrzJH2DDDRriXVhkrPUihQPv/qHzuO
Hl8dERCVFh17yG9//hSeG2XILxzYiWb9s3U0tQqpy03rtxyLGg2kJdl+bWYw7y37K9dOmm9jzHlb
as7NsIhrpiZMRTz0oDn60TzTkQmYFKZebDwkelLdjZFxX3Re9vT5B/+L/m1FkTmejXBE5yVdV/r/
VIg04pyyNySgl5ZhZeUk95j3g25VV3AOCCc5oplvppesE6feR8ZUes+Mo58//xiXdSr7CS1hHmGU
kys7++L2DblDKJUq8z1hroFBlhnxMvnRW7wvrvNv5/fPggPnP+4FilRqVO9SmGSTx2VGPQUHlzzH
DscawE8vXm08a47CxUPgiDC0NcTM2zReTRiNDx6AAyhxXrCT8zEPXWQOAl8R03OmJS3FZGWInS7G
J43RJAZ9ZEES27nNya7O9Hhj+NqdXac7yVAJ1DVmL7KrH9p/p2PgGCzuMNK/bNsU46E1Elj1s3/3
v99fOnAr8gDuAWvin79yWQi58AtmCNVGdFiT/4xK6TSvuqTPL/QX7y03mPefFWAF3Vzy1Fhk6GFW
S7aPm3l4rCc4N4B7/f7WiY+CQ96GY1ZoLXAB0hYlwhQTUPr5R/jQ1OZZYtqh66tXigPJRWtZGx2Z
GiawHb/u3pylpd2R/yTc6K5ZIuT0qLS8DPC0jQv78wt/BPKtV+aZMjE9UmNfooXKNuol/eRsP9L+
iWvEU61Abkvskb/LObE6WX7dMUbfVZG+NyzqbJNPlJWPvopeSXx9MzRssXEaA2b/ch82/vKOUfu7
6OBQKgPouOxZJFrewyhP96QZPxYJe1+Ud8C1xJPhpfeEV+1XzgjNbAmgD6aAPm4zAszUNHcoSnDR
osP+4rH8UIB4oBo4LkEMwi0FTufPxxK9hkz0Zkz3w6DepGZcl6w/n/8oH4qAi0tc7JENYetR0qoU
SfTeI2yzjvr32Fm9qHRivpqnfNj+Ly62ft//LKYIZMimqeSqBGjuOdLccbrCB+DAAdJ+ff69/nYp
IVyGpvzFovH356UmVBmJ0/jpvnWXG5BLJ4qBb8Zc0hf9itb+7591sWiyp7GrU44yJnTWe/yfrzX3
OEkjY/1aE6hnJ0O5mv7und4G0l2TWoW0AR9VuytY17aYCvrKGq/Z94e+RLykQRcup+y6Gfzfo/VT
jLizaKzYeMF5qNocyw69s81wHloBEsZG/SybH2xL1UazeVL16OyV/pa6Qg9dNUjI9e1NamVney44
wzY0c+x84fFcJgIrMduxZmPRijyx8xNw2lZGhxxG0rj7/Bf4dzp2cVtYUFG5mqyq8KcvFtWu6KBQ
DIig/FKH7m9gRrKCRIiDxia5iQQrW6+RRV9a/q1Lpy3Q+7QOLLfech/zjanJNzlyYKw9cYVJ4MEq
J9bmchXLdOl+Eil61NJErNJjBZ/i0M2GMDNEe0svCZ2TB0jWInFbDG9Zlz1OUxuj0UJ2apkwdtbd
fK6Lx17g3cF7LUZWoowWXxjBH/j8Tvxt0acXivl5JR7wqFy8xytEM6njkodRInUhhInarul+VHbR
bZOuSbZy1DDM2vVtNlt8IXsYkTuOXzJJ/rYCr5AqDJMEZtCcu1QS1A4aRqxqe5CBu9HCQWCWmRFW
y+oiyV6dhQ42mWBkR5FfPOuZulr4OfxuMm5anuIRGvFDou5KS0Yn4YLTEmA+ssZ/GiMSpRDRg3y0
Y3Xwa/rm9GlvDR1/AP+HlXg2kyVqo8/SEvtKz5CmDs616Ae5L9vzRM5FMJCU3mCZRxCK5aIm5nOm
7xMk0Vob9l0YTxbZz1q+dxYTB6HtX0u673sCPrvuhRPHHFYk/GzM3Ji3mI7dbaOpKyv38l0vyvjK
kLQlUcFO2B0xNM2cfOI2SnbU/S+E/wbIejiLxLkNUZ5G7FCR/+zpHHLROo58YyIyBoSaRfeal8vP
2CpP9DHLQGVtRFON8DXsCT/tCCXkYJDVlyoUDJF6M+wMa47S281c4j1YpI7arxSvvUVarKbwTL5K
A9kBtV+6m9r0Ggc8KaVDcSxS+RhPmBbqTFUkeTHVqbtgJpiBUnl1MHXCDjBV3yfTP7pFBJasZjIL
9CWlPpO7qJPv5Nzee2VyL2JCsnPxy/3BgfpHvqgtkwEouEpcAXUZDOL7SBO7FiS0bToyVDBmWU3Y
Fe4Pct/1fYmzBSUiPTgyCYxtNLl9WOd44byYRWUuzRNDMFqHTb9vWrJGh7mMiaPK88BDcLzUKEa7
keUq/mdwSdTWTp5NrKHJjNbmUdmkDD3JXybRYLa+/9tyS+3pnckEHjKIOZ2eHXlnkNc43QkW4ruW
9kfVew/QciFnDFCvqQqHRXuHM5MyPCr93a98WnqiFFo66ms9m2fdaQZyuRny/jElyG9r5MMNRDYS
FWqFsdLOvuOfCSGOES5NlRDWaG/pzzpQwKcC2NY88oBSqSQOkVEV+uaNtTYmgcNEeHLhiOW7xovE
ER79fqGeInrYNtGFIR3rNUgaRfHSFhH8PUecyXlvGIlAtVe2IsSzAGNP0JNH5hIRkS0hly7/M3CE
E7wyC0QYWsCy9W9g06uNC4+nMPUrYQtUXqKXgMo89IfT9Fvg29z5RPzxvAsSrpB8D8AVGi97nAew
+N3wltOaPU5u+eDY2kTojejCrNGuJwLUxyZ514z0LDD8bJTnZg+qrq+62SZosq95dBEXojrImxvJ
fDiYiFijC1tb+8lWbdCXur1vbQpaVz+XfWntptonS4fm8j6NcqIslxfDTX+WHbLT/p4q/Gebo5hk
BhbQ+Z22ET8mHXSyu/p37njKgIzvHlmd2Bu1fIYugLsH7u5mGbt2PztdG7isWtiFm+eGZ4s+JeBk
3RndA87at24N9HE0jEooEdekF4YMJJ8GpTpxOhfHZnogdLgJfONJcyoAPAiCrTSDha6qgBEucjxr
xfTE5iMHJe8AuYAWp9aJDeeHkzeQB1/M+zapeTMiNCiufq9jYrlJSX/WcSUeRp+s9Wa4cbt0V+fV
GA4dM1updXLr+hopMiig/v9kUwlMEJiSGStj8o5HtucFbaMpOUVNJPXEjfcDsTfwIJ1GxdBoG9I2
+GjCYF7vm2dvdK/0IjU3S7EQJcZvGjBGCTAb14cxdgIzf3da907zhtPQvxSef6JWHXdIO0xQgfQe
CBopfRJII6elfqjByhkIKTpCy46GtTA5dsa7tH3U4nEhwBEzSJk7uyXtzB1ai+wFLUO7FT6p7vqr
MVaM31g9tlCFtmmWveeAW0nbLXYFXUVMqrsBTRX39D7OZkythTzFXr8cTP+HsJLD4JWYXyvqn6gn
CW+FgZqzgVsgk7cTjF/LUi8tRnsEBfwUelUfjFQhEPaGQ5vzZxmZdiVLncE5epGeuNRUalDM6hZF
OmmO08SwrczpiHsI5gQ+pNRw2GiuyM4VW7HKey09/9YYzTYfop2cOxItxvxoKd3djArPInE4/d4c
HELdmqesSx58plooXRLyZTW5GeTaptFx6g7ymEHLOLbOkeSLUUXvfmrdVPXwqzAngth9+gf25N95
pLIJudpl3AKnWud7+2xIQsLV252yB4SWxLSi0wd+2OArlYDIa8iLo31FBgEdItYB8ueL4zxogMWm
hSrQO6GwId+QVQ6Zrk5eUTAM0Xk0e7wpBfaMNrM9zCMOmgAmL05lPfqAwrinhDGNcdVRZ+JnpIA2
GRzNp7ass3NC5mNQjKkTymjn+Bpei0XeW0lthEvJHKEpze8ylj8WA118ObPTLw0bFHmT4djW5yXv
9S23LdDEcCcM/9CbkQzWJQlyA+nJ0TuMkdc4ju9dzI+nvviJTOK1ZkqztTXn3JfmdUuwzhYdltoa
mRd4y7mdi51osybsJRt/KqaF06R4tsxesBna8qrzBVCtwttKvXnskAcFXkfEX8RGwMOMsqPmrXK0
9k2CEHZ1ee+6hMBUeRXqRnrKe1ffYjVYoFPF99BUtzJBY63HGmJYTmcE2JpuMDE8ZHQMgUBbM+hx
E/t3umZ/r5WAy47aoiGEMCw1gVXfuF1EXu0Kd+bhy9prV2JtT90c2CxEtaBQXRz0evMS1TgjBKGC
s9GGM+6lTeWQsG5hn4q1O01RD8xtClYspfhoXPu597BcCliGW21BzW2foiyRB2F1Oy8f7tQC96B0
RYeh2JUbMVA9zPRv6NqAnFjIDQV2qDEx8bI42gH37pHpk8MXJemNk+qvll+5QaKZ+QZ5Cc0n3Jcx
wVLKpWydsrHZ1guNnAh8QNBauKKj+mYs3YxeMq0qWAjLGifPkJ3+Y+AmeKVYSIxwqBJz74ZjlxK9
nQtURjF2EZ3onjlXv+yEqAe/039nNaUc7GOUO6bNXra892WJK5DnjtcQj44eXwvtLEXxOEz0BYSH
v1pHWD60BVlF9oBSQBEcbVRxu9V18xbuLyGzFIGBYak73a177Nm8z1GF28+k6NVYXXfkXlxFuF5Y
ClFkgwsdb8rFngKQy2eqHgIQEXgEFiI4vUMUNZYoXJiibK2YlpdMyHfBihWSIDWG3iyTreW9kOpV
bDQGVXviGO/KUqSh16VzALyBcsBZwBkUNi5iW7LecLwDiXfSWj3scZCEdAj3CdxgYoDqH16zmmW8
Ndw+Zl111S5yiYfu3DsbSXssgXi0nJmwHNiEptqNHRZNah7KPjpA30wfM6t/MBahYaHK3zGoU3l6
jPYXM6G5Eq3DYWLbrwYnENMkt4TCaaRuuKgAEvSI/TDqO0iQGOSyZkPiCJvS0kLy86mzkaXb+ZbQ
3nGPZ5fajmdokxXmfIiLSpGbzQkrN40gr7SbdOqrg0wX44sDl7l2Lf48etqrihYuj0uDi0nRnydy
/sQKFaAehWaevRPPGZrZemyQZGPLAcYUXdstkUj1jpty5Ghuhi0x1dx90u7KdTtp8jaAhUAK9GyO
hxm5It2fhil92j8kFe3O4hUm0LDVeNi+ODf/5ZDGiRl7Hw1YHOsf2glp5+ZJQdMgpIh/G9r6dWX+
1Lafk2WoG0c6Ni+T+qfKXbFFjjFRZCib9IqOjr5fkO2ZDjuvgGkKS/WKbNSv5PcfmlL0x0iEQMUA
DIR+3kVnJZonXoW1zvZb61Z19HQnS+u/+AWtD11KX2coxe7ETJcOzqVeYnV8SNGguoSSNm9QTjaP
Ay8e45nmCcLfW2zgMDKlz3yT1NKTNmsBXNVhjW3ODn7ZrtFdg3WLHbEKJoCnOxJJXr1ROQeGhQWH
O9VgK5Q6tXdR3QuvA6HvT8c4acSWciZhRSgyrE0+ga+Dgn+jDMIhUTUNj/7oX4NPTb8RVG/SEj9D
mubpjvQ30y/kWST1F0qOD9Nk7gWzQZCBNvfjQy9rEYVZ5V5PG7DxyRXKU9Q89OBdxKD8TVMRt/3S
E8z3Ra/6L5dFeoAImaEVI9BLlTj5iGL0KqKMiWpO0YZIBESD6+2V2RCDOMKgIZz91kq/nLt+fH1J
dLAJiAGNtxLMzItW7CSyZRoikDusJ0R6dEyKqqGYrq1xZiRkZ1dzRM5WkzBKKL1/IrKcOC7IILaK
aYMY0QxIRwdlEc2nBKwHFJNl3Pm9R/CydV9aWK50QYxHh2yaF/jL/vr66f5YfPjUzItZfMzVXH0p
KjK9FliTjt+SuCxgp218hQhAO3hIM3aFjr248dmRxpnk39w92VZMJcnWOzZPyPDzo9DVGOiUqAgp
PfdgseDiwvxlV1F07Ft9PPXlvEE3VRyVmd/jvuQIY6ZqY0XPTDZ1anVemMmYTtVAIJatJch+FEf2
RAtWPTAUl2yXV+2rNiGrSuzurXcjrr5EgkBH7U3Cm7luNQ4vpJ5UG8tdBHh20ovLCQ2BbhgFidbW
eHAb+GAc2+RxzF6GuCuu8rwX23ScsiAek2vLrLUb0Cq3I3njEqbRVSw8bb84/0fZme02jmRb9IsI
cAoOrxJFjbblIW1nvRDOyizOQ3AKkl9/F7NfquyEjfvQ1UCh25KoUMSJc/Ze2582XanUBiU4vzIO
ww3l1N8pF/BtTSZ82ohbFBUjemdD3zSmU+4WfTg25DNvEFH+7SjJgDMfX2toP3v0DPtiNl/Kxccq
787jaXHpwzrptDdSTR6y4jZPnzId5m6cSa7z7RR83txzPnTQ13kGUHRvDRIlSuVd93diGmXMXuKE
YrKa7TzP3TZ2mr/8jI4qu8RTwQF3Mjwkf0mEWbXqpowaQJsfGMHtZtoNJG8NhF3PRr5HC9Kn9knX
6u89dr6NMz5VOiWhK7APi4zZlAX66ACUY9PqUwBYxj9bJMWhr+X6OE2WdRk5mw1Mc+dFGuNmNFQf
jBKPcjF484mo8HmvqYiLbM6Fya3iOLB5Vt3akqtNdjILVn1O4r0lSUWXsbk1JLiPRYPoo+gr2CkO
J6pcd+d56bdWib963KE7a+g7rsvEvrULkkAGfkOYOtPbpHXtBYNYDH/wSaqk2MjIXX31/XBWKorC
z7+L3+T0//70sChx4gMu57v4QJlRfcPF0ea7kNpMklm7zDedGNPAXcO2XaPvz8kcPZb96LKLyflk
AKyqDCXOXluJ8zL4zxiCTmgSDnOBUBNSD2PMCFn74kzuOU3M0By17tghez3QgzxOaZ9cfKt3AlL3
5HbOyBRsOp7255/r42FIRAUqDQcPCpKi9wOGnimdvjTSCZPergA3Lj9ovdAK95C2Jk2+0Ucf+LCO
jEvFs/7FMfBxfeP+EtAN0RKvQ453E3ALOUIxLXg55wIOZKH2Q64fVSrtwJiay0ou++IX9ccXhCXg
oxZwdaQ3/y3eIkk7ZC54waFwq1Cr0uaWNg+4HsHV1hPG6StG6h9f0AUuRrYNgJb35Oy8Iue6V6iJ
0P4dPYu2bznaM0nQ5p0cpc2sj67K598of+HDKYHDi1MdXd+ar/Ve91OnwuyJiHfCwjETOt54DVZf
xyxz79Blo3OLMVSt6qbFXe64X497gyW285r4RWcEilPB+5sfG/50Z/axkBbLuaCMINAXUzIAC1if
TpbLi1iaH0aDuFPpZnPJe0vQs6wqzPHNS2/aNwUXhmtu6vUpIv4sagwUxBJqAHAGkIGjf+txKSOp
dgyIoMaBohBfBbqJ50mrelQ1+Eq3yqh+svnmYWRrY+C5abotaBQQoWi2BNZOXK2wVVg5pYrJr3Nj
9vZ9NUADrD0uWk5JDKImH0ceOCC9QQ9ARQ20X4Zj6pQGunrAWM1QgwJz1dVa/1FH6GGqxmQCi27R
rXFZcG7QkXOOral446kGHUKrkEMX8d2cx3hBEEu4Wdk+uU37xnQekqmZQIrrOnMvJFWObv+MI8t4
xPXL2G30tUN2qDrzrjPqS2OKYV8kHZHGIAFv5tHHBTjTWOPh3U1TQ7GRG8lmNdydf9dIY2aP2IYN
N/xdpanFinZJPbS085CuuMtYhz2zpjzOHFTX5cWbjH6budQLXd1cZouaigTjZts3TGYb3D+RqvXQ
S+7NgUanZvX2dqG5uO1adTWtIZB5c2ZyMge/K6a6S79rJnPpplPRjr4XIwnBOSubiz65V62bbbBg
enZKY7ShNBLYTOZS2zFfIWsOp/5uLPQnXcSvM2zXHaPGO+gSf9fWPy7GsouRS2e7lEh3oD7H0mKQ
aNOcTmOXDBezCjPi4GgLyAQImvEkKgZv6Mmsg99l+yXjD/ZVTusC5e9eVM4+IUP1gOHt4rSRHmod
U5iEofcWaWV669k3JG86ByT512Gw5xtZsDw65p20gXbdwEgUfgslUu4boRotLUzSQoVWZGPbFlQo
I+x/7nWvEar7Iw2IpzarjWNU8v1Ic1/kjkSlaMXnefg2uB1uuLwZg8JN9Usbec8zePwzDq4oMFOa
wa2kn1HKKXmsZmXtzbT6oSf51eim6Cl/oifQqa0TKbFfJE1kj9LNlB2OJdTnZ6nRHfSS6j4Fa70t
qqq8IqdFZqylhX2slmUiyVuowI0TO9BxNow1RWpdlOWNUO0l9cEVYENwTmhHFRkM1kkk1i/+TXSj
GYrNwts2YGJJtyDIE9wHbS68jUEzcjEom3q46a0lKKzxWzrR2x4r79cwmO4DlJS9NujnSU7qkFRP
Bo6sc0lf/PcPyesB45BAaECu9PuwthZtX2cWFR0uz23Uuk+DWJxDX2t4vp0Zi2JaTzj06T4X3LMC
R4CWzG2GhOXIZKJIzjkvdGvb8pAwf+TP0KmYTa3eTaubvC71+5pqI3BFXtykZXdC16c/a477l7sQ
6Vajfw2sKXY2VgsMwy8T41vi7Ju1+VXNtUNWGOdDXdroRlJe3iLbaNfL3trJPr42+ujsYH89FDMI
QU/DwcoTe03TiUKsTJqQ6UrgmUkWLIV2yblc72W+c0tyg5KFqrkSxjHtuPBGaWwQr5wfzIE43tYA
x6EV21QvHgBr7mZSjc/V2KebxMdIUqil380p4BDLPkaZYQdxqdehUfj8PtIJg99UAmrIgNrGuP5z
Y8DebzunmbYg4uRU31n5ApPetm/qdSJJzgB1PooZTK/7Bt/IzhyXV+zncktrgIvOyOV3iJ0HUa1G
0BKjTDmzZ5vS2rT0OhsdFM9Ew0rNWPPgTpEpSUrzaLokzeLle00xXRvgW5gvlCDeF5OQDSKNcQw/
wYfztpPdPUJAoClKZmDl2dqWrlJJB/bYyrTar78vUkPQEfUZQEF7YgWlQjtak2HfET61B2gC5Cmf
rjN2i86R4xnbzsTn2TbtYF+lrJP7uc5vRf5qZKZ5XKZyX0+i3EydD6ixHnEOkAHFqHYI9dCYUXMz
fqV708w/owZXF5LJLCgmsK6PFdLaZ4Ytcud7jDBLOpVJ9FjbrfYmnE2H4YGx1AiqqGkBd4r0WTfQ
vUQErcXKDglodneoqIIi1cddglKHf23x/Yv4EcYk6M1CdoE+yJ8Ld7GdZLq9y2R2GTHVYekqiIzQ
5jdOJv25iOZtkTd6CB5o3qrZdpmfTNWKfyXkYSEuumhbXiOVF8vgzprwPYXeYnxziu57lzMybq+z
ucjArjSyu2S/Fz1q6xy40KVbksvYiHs06R4+PDb32at21KI6e1X8ozT1KjQnFQeeI8ttMvxV25Y8
tCB0NosOamPpX71yJJyET5QbEnYnq/L3zXkuOYgaL/c285jR4QcMY9j9T1MKHIIlS9pxJ9LF4jDP
/RBraRwyz5GbSMPVpTHdzFBq3thu5Z9V5gUM/bk3zDzAmSy5XdZwI+8i+ptLYTxoijS9KK+KwIt0
EUR1VezARcriyeEgD+eEAqmAjsBFaQdQTBwazVu2WaE/2nnxaC8E1KVGRnIJTtRNSgOB850Nty7p
CSz/FL8UPuhb6Tqvs5P/mBli/s2x8uzj3v5GqtUGLQZessx/ydLa2DsL9Y1ftohqZ6O8b1nHSPl0
FnjDsYFfI3AGrJXVHLUM0v+uVypIXXWv9IWje4Yywy3YLcJKvDBGsHI/J84J6rsdjHXR7go0XavM
rwUE3CK2K8e95y8iKCGZMndn4Own5XAF/IsVSxtSNjVtvCSyveCnLANg/kEBxG/vjBhWvbGjvboM
/R2aAv+cTUztNdEdE/pnQd9Icq9eWdPi2LXTjGbWeVQ2KKuktuarau/9/odRLNHJcN3bIYnvsrJx
3u4nNSd/Vem1bUDwYjoTZ33Ofo7Cf5V0mGtDjczkm60xDYcWxtuFYfgRDQGsggo9Br+HnOTcSG1g
yy54eBxtj63n6uhKXPq4efG8U4sONGDN9shNqmI7jTxvrMXWuZPDpeNWvGUeVYcglx6yCGlU7Vyr
aLyY5GQHcSWyv0DnDa298xTxKCXsqk0uZQZozIC7NNdBD2gXBdiJfcw8CElbWqxZS+2YXy1XnQn+
neCd9BB3pzzw77oJ2U3KYPQ8pzmTNK59WpLgoyUmIbBIZ6mQHT9kNBprz5mYhFFwVrI5sIeaG7RP
waCehsGKHwdMhb/3cwb0VdiQp4rxbe83Az93yilvcB/oDz25/Oza1u22OcltG3Oytq6FIxJs9J7p
wbirdG+DaMkNIB6l4J8LhBbRvKFrPpfpjWZl362SYpTlTFQiAF4TMfVFB1kMmztwJSdfvyjOEsdj
LsB+YajCBEANk6nz8kvB8gIqgBF9coznXLXT2REVm7a/8qYq19kVWfXKdJixTezTqSGuKMgmi3yl
KDpMadfcdubYHvKu/mGXxRPH/eNSVSpocw6hNmf7Ytz7be6aQ0y7BqhgxTaaW4/897wdO3tTOYOx
KVIbro1JqHEmFYZIyzp188tacmcVVV6toqdoGTrc0Qxj+8T+VTf+s62avTLIaEnQk1/Lgeldzrii
MaPsHPNzLbaNLKq9UZZnPHc3KE1/VC5rrbck9nGayYFtYarPlzIFoN6Nwe9NM7F4NHb9vVTJr2kR
Lv7IcQ5zw9/6lkJ2YgrKMuvJL7pzMbBUC0UvRVGjUnOc6WMfCWUaj7TpC6/bGWV3dBsffNpA7zRe
XkSGXo2JPQyJIX416kfVxQSvFIxfLIvwLQt0TbjEANG1zEAyUiE7JomDagt9YNsbPewlBuBFcjs3
0DLnYgYVvdJIbFG7pyVxnvJByH29OM0lVvMKVPruVF1y6yDtO42DxTWoprQVnfwndpzrHA1i13P3
3kxN7lCW/1rlBPu5w9FfDLHOjaQfjzB2tM3v7zlVPaFPqJjytaSLS/7fw3DqIuQYVQuhuR17+FXd
1Yog041SfSFR/Sifo+0g6IBgHvBsHePPfxsCzphxg0vE2tVJH/3CenVaaAN21u28SCGr8ONXKOt+
AHOoTLwKTUHzxUyGscCH6zrkEboR1Jse6vj3etKuNOMaK6kecr2mqLETMkMXFANKWGpHPNp46E2A
7KNNdrOxitTVLORrxPKS+k7vfeJTi4LOaFJajM3N59IsrCCykviQDcDT2uQvSK03BO2k920x3ycN
rmxmVkk4ZLeyrb0HPSLuOyIORTMy654Ytl+GG4e2JO1r48TpJoXp1XrK/GfGmh8XZfbslNOzXg0I
ukxLPaRNWh/pI8Z7avqj3hfDg+i0vwvL747Z2L02UZQ/WObwvYov2diOL2aEsqcAnLtDimeFtl7k
oTSrJfDxMB+AtPrfGHrnwVOcSAevQMERBYvEbyp9s/S5zZ1f3LReMp5zJRAbeM0BwKYfqEx1qKHi
aUuiACqxCdlQLCIoBBEUOGbvl6ST7q3prUJkkknduuZw06cmGJWaz7W9oR2lXYoqW3C2PEG0lueS
wTg+jWiv/JxH72T/WB3rP9XmW5PZSWB2VAF94zwXXf2CYe624658ny/zcfGze91euutQJUffStg6
vOHRTMw57BX3GVPrbw2RlkfyMGLmBnkWFm4Uh92E1nFsymXftaMdCM52igNwWEAvlEMbCbPBrlrc
UKMt/lyW062K4l1bjlVAuPa0m4GAs5STMGq014ErwnZiXgnHwXmCI0KF13bfSaqzjhhbvhOAA0lv
nO2dqplCmZUCCqY3SCPTg2UX0V7YQ78Vkv5rNjCc4gJpT7i86bXM945Zakcm67viW8ov9UnMrrE1
f9RtnL5MSC7uEm36e4CcRbeKHsRC1iQaj3qbCPOlGofiYpjKCpFEyLOzys/EQinXcjAc2FSq82I4
8xFKXPK/PTU1BVemWN3Pi3NXCX4DTsR2qpgEL3bXcTtAZ+trmtijhiQAjfVk9RDltW6sbsV0b6ib
thrVfoTJEfq9Nh+yuKy2jkcXvKmt+FLN5oVYX+NOega5EIP2bLRTc0LTY27dCr765426j61X5pwQ
FBhs6O766//v3lO7dsWlPEFaOu7NdkIEujRV4LY9hV+0d1Bx2DqpeNXb5y/7B+YYriOwDb87r+YH
OFVsAx+H2biEmadH2xS7Bs7QN2EtsPkAE+s47WdFlt9i3GU118PPX/6Den4N3ILeYHK0Idd7P/rz
dCqutKDfWusenfqy/5nTc9/2qq5AEsxPn7/aRwH9GgNH59Vi7Mce+l4f3ehd1jmFSRyMNrE9WqMX
NlReCDJuW61GSabQIbXWg4Nj/GzM0UvvwxZgujZtJtE0u6XVk12u0MOQ6JBtGgMlV93RddJ0gsvi
UUfibU/M/zm/+zm9s0SuToVn7JcpGXeOTTIE7RcGhahpwimNzzlkGUR8y71N5eI03GULv4EXOg3I
n4djsbRUBZoU9C+cN0L8GhRbrGueT8riVt8/fz7/I579d66BXttfnVkYVBB0rav0Xw6DgtF2jKcP
ce8U6WdvcrdVnaJsIonxdgyMlIgy6Kn+NrW0N3IB0I2RK7VVAyGPcPwcluoQqNmbtkAXf4cX3Mny
VxSn3VaVCJCHIYWf2ZbhYLGsm+ihz5HK2LP5E8POPwRFk19A0w/d/WJcuOk+tUY/PQFGakMPdXEw
CHFjTsL+3oGm31bNyJ/PINY0qN8qhHsbtM1/dXU2vHQ3bgrIMPFFfYzIeAg6zT23cnkGnJNdp1Wr
gxOG3nupRZeZCItA2fz4wO+hbnEb+WIq4E3wggvC+8zpMNmeOrX22wI1FyxobrzagulWawzDTTx2
DlV6BXVjrK9q8vNbEJW0WqRMT8QpBDNoO2R47GnDaAxH0ZcPcxO3QZPb8b5QNvqgQrb70WZiJ1pS
KdwIqE3Xg79WnrwudW9sjbH7SxTwLMqqfLSdabhFSBNtJE7BvUfHcHETGsfmWUjOaFW4ZD+mC5Em
JTUyV72LaSL9MTB+c0hu0de+GqWtjj66v50FhgdZUpBqIg7NxGlPdirOKd3/PcRkvsshPyE9ENes
MU6aNdXHERN+5kbVyULLTvaHYBrgTVeXdGFcFqZ/nIcInBgRDEHflhbwTJJ4asvWAupKULJ8cZmX
d0cncb1dHlSMXQ70+7XA7+u3KPO9TVHp6gQJybikcQU/p0ieR/rw50Tro9MMNJe7qHxkKc/PXK/o
L5TW3xXw1jOEYBrVln4SS35Fk3oX94134IAsN0oYw843YXyNxbx16trdAj8PZkfUT4vVnqne677P
Lq43vEJtQFRfiT6o55ExudWLwyR7j8xvBOmDuK2cFOGXOOdocUOZ6pCZJ2gSWqVQ/Vfiptbyx7io
LRRQo0HAcfyo6PyKpfY3ppPcq3om4aO0fqZgiLZuDR5mPs9k1gMZpoGpMZcpGRjuv/iBf5QMkK4A
nwi7l87U6/3Iy+7iJO2bGKtkM1+6sW/wClXVGUVPYqd3pFoAPKsx5xXxs56DKnWjqPxCZPI/gN5/
NxnEFh7ez99+aeO91TUTmQPOrQRWaycawaNmHKT+tB/WjD7PrNB1ljaC3rbeAh6nibEwNGBNVdZE
94RiyKgoW+VeAVqoxT+0KsShhOlN0vN0Q3KNOaFmh1SZY3hBLjnlyKY75GPe1JGTgVSh8MTG0ch3
nJDug4Wu5a7W3enWoq8O1OeCNDSG/kMbL6INsJXtNU6duyw29ONIF7fNFaYiD/J6JhvCnOz72hc0
QYsHKTBN4yN1SZ/z7sjAso+2Zt2Mi8s8KpboDsXT5M4nEC0P7P40zhWNpKr/B+/FcrJQHJUxAYoo
sB8g+yaHBX7/xmzVL/qw4SwT+hekFMyLQHw1dC2eBdyx8IwyYGryMRrNez+uzEthey9kV7RooIf5
iPv9Qol9l0CpDKc4uddXJ4TLBDIxtDnA/NkiTRev3qRojVSl2DrmyIAB3DqWLfNRGZq+S2IdlbdC
GD7ictJlciLcsQwT7Uvn/h8EWdiFMG7CRsHF+YGz4bm0VDoE2GGZIQwto4iEKUa/WMfByIn4UORo
MgfJ+8z77JdWEeKULgFtJhSY3K7HFxkjKTcE/cYapxE8202L1WrrsH9ALNf2YkRwmJGO5ZffWpT7
U1YHg02idDT+0s1cbOIofvRQs+eNGQ5dRxDZkIqNPmk/VMeSXLdmq/iG1DD+ohoyxcffJ8o6Uyd3
Gqofoa3vPLN6NdJmK80JUlrDxt1bSCWriFs42D+TqAokjRhN3CGSO0vi+qjYSjxaiqENUzxg3Apr
y+ZC79B/kFPbP0BUvhsE4K+2Ljn2/L1nSIwFJFIfDH8cD2PmKqo++oN9A4RpQu+8MbtpX2vJsz/X
KxVVJ7jSXFaQY88P0BOnQfX1cUGytREWRA8ovod8gp1qM3aNqr66dZw6PFqao2+rNfar7kmomfOp
PDJAq3duu3zjzBuPdlGz0+VET7Vvczsdonl4nSacLdIuLq5hNrdZhCUqyzT3mA01TmUTuJlWkJrm
OV2NsZOEpM6pUdO1WboTMAJ9Y7kfpd+vk0sqMo3UMKA1VtiVcCldlGbYPDT3CW7QpW1cRCfO3IQ5
J1qBiu8ODvdBN60T6huFimNFWtOdPlZuf18Lv0POXJU7n7W5pceL6CbTGHFb1l1RJ7Qf9Ypemsed
pUKmX5IMHp2gGUK8JG3kkMFRlkZeniT2HtwP+o210uDnRuxjrDDcy20GJXZ2JAiXbmHSvo3d+DOx
igKalX2jRW1/iB68qkduZSYNMqtLosfl1cJmejvm41atChHBBCAwElQ+reQDewPtfiMmXN1CyOPP
lO9xBZKxqGVHWW9M8JWdH1kOVS+L1UWtQi0/rc3AQXzV2QhZ5WpucxKGF91ru0INkafYe2ahxlKl
2z7jH2YM8A1zJuax5K8k8sAazmOYpVfsy8mtL2Z23cXvd1QS/SPx86eqxKVPuXDuKwY405AnN379
xhdh0x+YxCGrpiOCGlZpw6yD79G+KGvZpmpmrtS4w25x1LPjB1Fk2SezgTFHs9nGFxYagz9uG3tO
LyuDLM8gN2tuvk1HJz3qthZOCI0CTWty+tPRVZnAIzVfcgeOMh3cNfyZdDCf88FsjzM5DfDLrKNZ
ODcJVOR9FdnPdWQwbULZu+1T0PGul+4ZVBPc5TGQkW5UcJMkF2vG9b1lSAnlGt4eRQ0LIHLs1R5o
XGufx9It+JiEmx4L8DthN9c/GFAWW1/5IOcqYiZb/6aBGUTSuoO2kIyzskz+Ubp+9b3pNRbLy6zc
oxpmEtbL5Se6SQpeM35s/bfZTG96I6m+CWt4dDOzPNkFbpKybc2TwrdgUElxrblMJkMxzYJoobad
OXAqcen4vNz4qHdBh0B7lMvdupe/V/QUuph0s4Odn4ym4srEaV850HyklcBMKujOM0/4QkX0UUzK
8eGQMsONFtrae40NRoG8xcs2Ybnk9oI8a08BuZW+RljkTaxcTL36dPn8c/5Bmgf9hcRvA+yaY34A
DrSWE0Wt3yoIdL15KGLAZw4svfhMBCAgWZF/00DievCJdp2vb3rcKZvEnbNN6yNVo8+xt43lhb9R
sN3zm52XjJkASkxEYXbQ+fF3vWO6oh2SyNn3XQ/Yzu03TdlvywXFDYoYWvOPpVO+5Zq/deJyW0/V
myxcHXxydKVlt2Cb43+J5uGbYD6LDLk9o/p/m5Y57HIXkh+uGrR++AYahrFE3XNbq+I7M4uuPXK/
fVXmHpGMNqQpZQBDNifqWDxLc973TA9g+Td0MEKWOiGcXR3I4ZH6Xw/jdGFrsLSFTJ8f+AiSLwRO
f1hjwHcgF/gIuZDDveub5BMQbaSDKszK7rD4xU00+WlowLIe7awK2mn84sv+QPtZ2xU6WnFWtqXD
hXp3RktS27LBg/BZZPVMQnGLbNy2vSDWtWNq50RxNpmxdag7hDRpPPVbFSfLKYszTlT98PnSE+a7
fvHvdyMAO/EbozXyW6n4rxt7IkULmG+UIb1PuRlTpKyL+cuPjJ9ulp60CsOcI7HyW42R7FmoMa54
7y4e/QFNQvc2ssltyQVttdc8av/OUS32jUIonIgHbGK7uGiTPTv8tSqbF85mhquGRm8cmGuRyV9e
srz2iYkAwq3PeY/G1rXQDbk2NLc2f9XT+i1PKmurvzgysdEtEiCkd+mrYNckkxa9liSwsxxIPu+P
pdn/1D37Z9JlT96SdFtCNE65ga7g82f2vun0/pG9a3KUY9TTooVWOq3mFmZiHZtTHl/RA3zVUFnX
wr+vOr9fak2DEkCo1sLuv/0UIHFsrVUlwyR2/8b5uO0jl8ezngqj43F4cozgmtR2w4h1VCGV/fyj
rh/l/evj8VipHpT3CA//+/odhmd/SWMZMv2FIA58e2UUv5WadY/WhfXCOKaP4icHdNvnr7x+snev
jI4B9wa/TcrZ3+v2X+uS4EUJhratQ6gfgNw7/UgaCdohQng/fyHjD5/RxrOgWz6tPc/w1pr6X69E
AmoLvlHWYVnKO9nO38w6+14LDCt66pDnavVb2chhj5tW2zD26FfUebTUmDP8W2jjgZxBGBZ4WM9V
J64uw6GVnDp/cTCZf3giSD7Rm+pceRHWvNO3NjhNWHcoTR23u5qkgtgoWAI/aw9eNYE0tvX2Aktk
Y6C04Z5OwFPB6EaUgK0JE/w+ad58BF+502kt8VF+MCxY0FTkCvMNQeSWed/GaCS7LJ6OJL/btvHF
9eTDk+Y+ovMfCBMc657nvVvNbVU0ce9T3RHrbux6p/gZVyvGtXZOU5yWAVwl+ipJaV8X4GRXL0u4
ZK1RZ8neFG9ljrsjLqVzMN3EvGPOaZAGz5R1Gr9cE+9PhfWdrhFsiG3wNxnvCUDklkmd7X8k/JtO
UCfqjT4LOzTQn29XC1qurlPekuw7vNBuOSIpcPagJdDNwZin44q2vKwcY0PQy+REp89X7HtF7v/e
HIkihAsQgf7+R9lgfOgjSNxQW8i1hpUNZmEaXz5/kQ/DzN9fFDfpNW0P1e/7LwvBa5YT5A5xd+UR
e9Pwc44AUCZldO3y5FcvtH1DizqGyavstUsopy/Kvw+zhfUtGIId33E82CzvazEjxaLInjiEDmPX
e38AnO972H2biMxYuyuoOtxr2tNArzx441PEdeKLp/D+eFzfAkMVm4aT74oPDe2sdOKmVcsQurN1
b88d0XT1Glir4nPbMcRfmNBynV/SoJgzd8OMTexF+eJa81ejjg9out9vxTcswuihq+nvoxZ0RVKa
ifIsrFLGauR+kzCUI2KkSir3U6/9MH2IXB2xZrqBiiJJrfZiVQbz3vg+s510ZzT1L8xh+yoh0qou
EE2sMP+BQKB9K+UOLsUInNr9MtrzT8/wN7cYybrgaa4b8L82WC7hZSpFxkoiSuqYUKGSXjbuZIIQ
pFrqG2lw4VY+yO8hOWdMA4R1o8Vfwk7/8LPhm6QrImDbELL1bv9ktK3Bv7D7kK7YgVz6jQ5G4/Pl
8ueXAJxjOL/Lu7Vy+NcnHVzy6CudNIysGH/kdrTpO/vu85dY3+W/z0VWAUuRIYvOHcUU7+X4SnOl
MDqvDYVd3nhp1qHKMS9VVB7bqduNzngRyfTFWby+7XeviesQ1wHGPnaD92dx7roxRw9VwJBjxa7r
nxlMMSvlCu2i0/v88/3hEXI2gPzBGOvTbF4X078eYdNqOYN2sC3ZVP2jSVo9bvn/pXtyyuNbZRGs
FY1DSfjf1xBKS9KSGjR0iEGkoZaFJRbvDZV4jEhy9m8+/0gfvzJejtPE8ExHAPp8tyoSo+iIlNcI
/sq9t25iNNIiutEs5IHkYWHjJZjPgE38+asSDfThazMEt1iic6Bb0Q5dD7l/PUqpZ365EHMRkhyI
jTjK5ouqbBlMJF0ZToHeYVGXMqbroFxQHaPv7Sx0FDRQECEQJJQcstnV90tOOgXa4lONfnczDi5K
eKkeiJWi8k+L/NwSjo0inQB25Ma7jtnTAVxBONmm9mTQcasW3SU7vPIDPer1u9YvluMYtz9Rb7R3
gxttW4xDjP78+jaDmcfQ/Salm7MXaoi3JROo+zo2wAlp37Q8cu6XqUbxqkUPE8bogLaqCmqHcI44
Bp411Al2xuYR2+IcDkaPLZf5xDRk3lHT241JkHdgx1p0H7nJcOpndORCfypic1fzDQaasjJ4RFFy
GdCD+KWt33h1atz4AwE6SzI5Pxah/bRQbMG7pTCMvGLfJoBvu8iFsiA1Kxx7Xic1klckEFxvlXeX
lzoYSb9FZdZ5IET1JEYNjIw+ZqwQx4oQXd7fplU6GqEeAIJZaDIolmQ1pQsS1VfN1MqW71YpsInE
phzVKfM1Yw80vwLPGvhrxpe32ttrOd6CIKCj8DbaduBQs+blSlNv+W6chNOh7EBmWageC2I5wgb9
IFRsevTtskk6AulXAjSKzNGgbz5g3/BiFC05DziFor2ldMM008n+VKkMkzrZwG0m0bmbyfNkE8Gy
WD6si3xMDq0Z5pVb8/DIyDS9/p67TNjivAmjmn6ihoR3g+kNXbfDc5vVuDxaq7FkRWwRTaAOve4f
6SjkhxnBhzK86tZopHY3aDZafcd8pbvFY/OQNlvViLsfmf487JMkL7bGs5GS8DMNSEW1lQSBd37n
mmV9W3jRbR5Dd+tEYV00jkK92uOFIVcmMwPXpr+q914NgZs/Ts//Og1Rf4h9GxQVPtobvDftwfLG
g+zE07L02oOFS4ZOTP6CyNfYggMzA0NU93UirLDhPlphGLrqRShRym+BCutXl3PXUYBHIDlNu0pF
BBlxqWQEmP0fZWe23LaSbdtfqdjvqIu+uXGqHtj3IiXZkv2CsC0ZfZeJ/uvvALxPydY+4X1PhINh
iiQIkkAic605x6yWnM0dajq92gd60lzR4X5OPLROZpjtCfzQKCBO+POgxjiIbWlsQD12o350IvP1
90PIX8d9Hd88SyOco3hHnXdjMURmr4IknW00FymuN/hfS3lpgPOIobj+r9+KIgTzOOba1EbeX2I6
P8uN0CffgoHm2RmAcbXGzoTjwUH3/Pu30ucKy6/XM1ZPjOuWywUAo/q7CUnp2KVkUIo2cjIARUX5
IQ4G9JtWFkxUK6qzmljkgVPuVLtbhVatbrq8o9AASUL49lfTyElXgy0EXz9FPVV+LhCo7kI1h5HS
DS1HdSWOnpl8trq0PoBI6lbp5OxMVBN1a+Ru0op2QGjnI/GbU0E9wsSptpWyYgT9XJIA5BpSxWfn
F5OpnUTRrP6OqPBlGEh5TOyafJ7wir9lUooCbQvYJwQ6Kw1LB/qT6pOeEIHXheW46jrK8ckUmJor
6iavzYUqrK9JWQQbtMzXgJwthMHskq1+wo78MjDRZbDQuk2myoOCPgPLiX8rnSKm8rJIbbve1H2s
LxJkuujMw9cmtu/oOxpwtkrvNBrWrqK/2LXhBsKVDUsFAYibZPZGrUAfBWGzqcgzXoclfj0vTMRy
soOljUz2tdvR4U/LHeiV8txFubWvAucEuAe0FOv0tdW6EOc4GlGTfdQTGCqqnUIbDTOVqXfmkNSa
2jRvu09VaesbSdH+CBjV3meCACIGoyenryiwJQD83GA9idY/lPQ/WWKWL4MW6Ls89NOlHbOQzlaO
W6j3cRfEO4Rb2qIp0aR4SREfuGRSrqQGg5cu3yma+a1mMDiZFQq+T1pdKY9OwdCitfrFsksU2Gp7
zg2bU6gylEvYDI9ugBbbBwqyCp3VoFvBCglts7bu0bfLfVQYL/RemmNpOzRgCMPcGYQspwHiklj2
7kkXA4JmzeVs0R/1Eip5IKjKEnBfbWk+HzCUgWgJkYy3Q2zShS+QXn6FVVaTe1zeai7IR112e6kQ
TFW5fsRlNiGVsrhzSVdacVUbyFSpzE2i02CmGCpu0bDJaKV2SbDK0UbtjVy510S4cP3kRBE1PHUm
bjE5MllLHMoHDKGwIVmH8AXa6zwbOTW0JltEEW4TY/S2BZ7Jtdrkj1ENTxBLKFdoo6mWaAY5C1uN
q1JUfScYhHZWqu1QTVWbAK7cKozyPdP7ZiuFvhu1oEJYgfBJUQCPgC/jwhLjCVcEFz5+mnPVjd/9
Rnvyiiq7FEJl3h8FDUYn+EpW+ppk1biO3JJLTmfsci7luZ5ZJ85PZVGjtFnKqq9AD+FeNl3F2zaD
8k0O1YdUGtYdnS0yFwMsi78fon4UGH4ZooBfEk3Euht1HUgL49e5m2+AtEA4nGxqFnpEU3MmV6qB
ZHe0yRiOjiFurV0v1IaWfHARiSkhq3jgJ9SCm8y6l6EF0SsJ92ohMwg3pC0wmCkbrQrhq7nRYhCa
cbatBQCuz5zhfMtS2USj+41q7bJKpdiZikaSj+ucwF6Vi1i1q31pJPFS4StjLoIYUs+8cz+01dEp
omendr8DFf1ux9WaeQ6CdwN7B0Fc50I1sQ3pNWYbgbkhHiSM9PAj6EjnGFSMtV0ZZOcy27c477c9
PeXj2KOYyNoXi4XqfjTGR8XFTpW5OS1nSQMs8L6rtVwqRloce78odrKPblnsaAtjGOXOM/ahoYSX
ovnE8vejJUt56xwFz6xCQLaMnSWpk5S6exXNrRJssr5BXQy4qtcS79L3UK9sAzkOyY3D2lQkvtk0
yu8i72vvPeeG+BwzTXC8ctzbgX5vEWR+UWOdNATDRmqWpe5Nxz1F6qi6LIAa3vnMBEc925osDldm
41xSP0zu8sEbUB6xbitiIZkM0GvHLbQd7OBLRw+6cKBdiazGG+ni9WsQD9oyrQkQFpDgPEuesHV5
GOlCF9lUC29LTaYqbXsY8mY8B9iotrmubgdHVIdMdf2tspKFU+1NEq3/Rn9q/WXh5rFs46pKboBD
LM1fjtgszK3REWQ4jpUEMVe1EH7gWnUtH83IxFezDvtFhV54aZaxxdTRxjTlaUs/U54Nzq8tMO3U
TBAH5hJWFF5UYqVLC+gUIc2C61lN/48aYHNIEZDAkmmCVdMX9wC45X0o84PTIXfQzN47kNznXeJJ
upxHj/AqnkOvD5bTUV+k5t3YevgdbFcuxyaLVtKAltoOfbPsEhNigJLjASSIKnRMbQHwmBibor/z
ZWgDNxrx+5Sn2mTW6iSIhbogZ3QYWKjMI8D/+db/3+C1uP441eW//4v734pyEFEQ1u/u/vuxyPj3
X9Nr/vOcX1/x73P0TRSy+F7/9lnb1+LyJXuV75/0y5Z59z/3bvWl/vLLnXVeR/Vwa17FcP8qm7Se
94LPMT3z//fBf7zOW3kcytd//fGNOkg9bS2IivyPPx/av/zrD2RRPw2V0/b/fHD6AP/649Nr9vrX
579+kfW//rDMfxI9QEuNOSuVOsIB/vhH9zo9Yur/ZNlNRdcCsY0syKHwnBeiDv/1h+b9U0WSwUuI
e3JV/PR//EMWzfwQr6InxroZ+RKFD7jR//25f/n93n7Pf+QN8fVRXks2/Gsrx2FaSzGVMqJusCCH
UPGuCgCXezByu3Og/CgwCQoB3m60g62CfOMcRGIJM2059MRsmT6O/dJq9b+rv/86n/+xCxNnjGYn
lxUUfO8uKhIJxLwLMJp2zDaZMDIdW1etg6NCE1tUuQrj0VgfojRvNiNAi97hDDH8utgiDlLW0Lj3
nkooeKQ5u59+yD+/sJ+/oF+rFX/duXdFmYpOIyM/5Bgvp7A7yiA9eI7AbeFFWBHQjcFjtJrb6HV/
U1F715Cd3pmjboqYmeJ6/wqbDnREy6YXk/M5uft06Ud3iDOTrR3RFjfr7momhPEV/XCxyQE5R+7L
oFjRU575CXFvhBH8/ot41+j5sT8MMMRnED0DeePd8sSvJBz1tvMo71bVMS/j+yEIgJ/mWbg0Fb1e
d24yHMcA+Xc1inOV6eKQONVqqNTvVoT2OK0m9KHaLVXSy1YhP/ISkNx2hGkBFdhSKZs7xj5zFOLl
CxzNHft0NVPz7zrdv6rRfnwQyoUGC0WqbRTxfz3eNKeclLIprG1qLJ0Lu7ZMIiyZY5Vt9KENdp5G
6xT1MwBSl7RyUpKDjHCb33+f76JR/twNzAEaoCvGgPdhbgpfQOtyESFrtj7WamFcdV9FPFs7u9Sw
LrUx0QPhkvqJy5Iw2/gCKHQeaMnqf78jjDIWwxAOrKmS+uv3kdqiQ2NBJhXt4wfplcl5nMLg4zKU
CIkS/9zG2qlJh6cRrxUxOfGA0zegwqsV3sPv92VOz3ibYE5fCoVwjawGxC4m3d13w1Gj1KrsNJTS
ic45X6EnKlww1mXfw6WnWISWqH3KI4GjRk4tnjFm9Sg0UiZZCMuxwW3ZawOzyCDbdjYpM1XCxhzF
Nr5OxhP/7yBv1tQcfLfD9D1MFVwiQymCoF+/vKa087irEeTh1sfSzzB3pIF8141Ud8yq68kWap9L
oy6PNJPLY3v16rF/HCtlb1FluQV90G6aqM+uNO29LVCbejVkRb5ozfbeCnV5N1A4WnSFWEVpPWzj
mPJb3GkwmcbUvVaBvEAjKLeJSdhv6bkluA/W4vRjzDWSLOfY1zVGgHo4uSmST7/LtHVZU2BTx+4V
lrJzkpl2Ak2mLWKzSbehjp2009tDZelXUxTRrrLso1t1ryN9rANfZnyXYuZdFgGxcErTwTXtsYb+
/jAw//KtatPFgL4WfETiZv9yGKRkhrh2YxMKzU+uJcYJgb2Oiwo7t9aZsJUzSnVDO0i+8lY5DVn3
I4m6nTKpkRJ+yD39oJK8RzQlHnxXqgp4Ng3zl9/2t2G4VI2nbPG5O3tW/AsTgkeeFcr32nj0tVZd
BY0nN+GgfKQ/86lpFYuBIj7C7XnKWMBuyoAU67YeDzq2uf2IvSx6sYRbfLB6AQwdavbKDdPgYHbV
qYzlx99/Pdqvk1rOEiJjEZ6ZUxANKMn33QglrPUuwzZIFJB1F7a1vMiar6LJJx536xqPgxi/eVI3
Vjbr2YVXQ4+mg1cfzcq5FSXAYyoxxv73e2X85VKpcXmwuYJreE3pBr67QJTQPETb6RbHrgjvnNZb
oVlu1k2Z+ydETvqahluyGQnfiFL1C166HMiDsQmocAD5BsrqDPmh1TigreSCLIAkQjXrEbu5cK4d
WnOqoqvEmQv35Jgx2dKqeuxkf3TLwbnDTvyJdXhDaLprXDw/6pcyZ6mUBb1L1DQo3FaMt6oTHzAF
WyjfV9Dw/8YDME0Kfx4MkGvoFoVSYI8azdm/aKgI9i66yjO4KBp6c1J1XPaJGe9iAMdySjDIa/Wl
VRrvmCqkE9ZGtOu67ilywmNo7ttxsI9GDJEEZXbD+RiDCDYrs78Wgx6efSRDK7rS57pygnVhh+bO
iSYsL2X/jaWVF1rgdz4IYYpEIJ+n11Er/ozpwD3EUv1sAySo40g76p32mumjRqybHu5jh47mqMqP
VuMhstVz7+SBZkGdB9ZA1OrCzQ15bFuJ3wBISNKYQIGqpjqOcXBfgQE6pBwKC+Sp/bVKm2Yhq7I5
ZgOA8ThXd2WArKMl92qTtcrz7w+4d1qA+TSgbcvlAqinNgUj/Tr2kmssqqZHFOvF2UsceTC4qqxa
GpErtnHk27ss8sy7CHfEFlyX3NYwMvBUuOPub3bkr+cjlwDGKiZFTI0c/d0kMeJwjDriwBdteFR7
Mzl6/vAcWV5zGlpcGZAR0n2UE9nQVDRsUjWhlGh8H63BerQMoe4RjvzNCPp+tjYdip6OIUWzDY5G
2qS/fjdR6zYUSgp8sXA6IfHpXzIuIJgKRH9tmzhbpo2pbk0TQbKpQHx2azwhUjLdEZplHiPPu4gC
371GfXzfMoGhM5DHALV0cm4dsFoKTbuFyKSzrXr/FlNJQwx/k0UANef3X69OutWvJxYDnsNY505m
Sp1veL5e/NQz9LGIqYKk9gVeovzmAl+PSjmQN6CPhx6eyHKwSUAQKemlA8iyLXD7chs1tbVCGzHJ
EDoOQKd9xnJnnAsnsTcGLGXn5AiA0aUCVoLlAwU9pbirldG5mSYw+KgrMaSU5xlLm47lLovbclOG
ys0OkWEJr7k5kRXjRU7K+wiP9jDg9pQN4gfkq+GHMVZ2Q+XlJ8oveBrStF5pyLUjv3yBr1XAt6Ly
QGyHtXKBR5/ioJUXis7b2CKN0A47+3nszPvBbOLvtIDK8MsgTfebLcHDcdQoB8dSzk0Fc2rQ5doi
EPuQKMnZZBg5cJih/YqDcA0rSZw9Eo6WTAD3iqfoPz4vmiAOnL2p6qCkJk1AlGHdStvCphpmyLNw
nnXRBuiNBZgcP710sWj3FbWlFcA81psm7jw6GUupaOFdVanNqqx1e6quxcfOuKvK9LUJM2yQeNhQ
3qsfGRoXYdDf167XPhNebaVmBAkcGX9hAw2R5fCxxD8Ge6lIKBFCkvMkvraVqWfiTIo21kbdFCtR
UrVKCjiT8WgtBhnnjxgz4nWnPWq+GV8dgpF2iJwQZTWaTUJOCM8molRmeGMMKYUamiGtF1e6klI6
tRTRul9LSOVHv1ghQCamBJjVNYYihN8hBeNZ1KuaffdtopNLDYpj0e+KNv9WYL3aCjuH343poSHx
fIPyKbql3hDdyAmGLhy2WyPzzZ0L5/Gj6mUomP3eOqD63Qc2BDOulgl5eWq3L6hHrcZR1zZ0xcNN
pHbqubWD1zom9B75PYe+HrT3WVQ297FsCOQI03pbhPoiCpX2QvNZXGJmPmZ0nm+cEeJT43ovhRcr
NMk8DKO+tNdgva4Q0oPXKvfPhNnYSxo5+Z1iERzi6PJTZjofG6wo9IP8j0muRaeQlTfgWurOmhN+
SpXsA8WT+DFTao/DB9M/Ke6sLZoDBvz85EQ17UXDyo8QFj+5Gd1owBDh14byeVefFA+fElQ5ECKt
+Q16bXF0iOE6uTS6xrKMTpVeDCslSHoslnsjrnFPqAmax053cUh4mLp6zk+XUcj3oRlVtrSW3qgC
7B+VxyEOuyMlFmdpqwIOosjNg6OTg8mK8xiK/mCpwt5AbtEeA6QJR5II3FMlMnj6ZXWMxoniNGXh
mIXWHFoWDfs47x7roC8uAZD6rW1ifGGUkOusg2xtI0JFiU4IGPo6hc9vTnEjwak0epsYGVAD854Z
ScpaJhHdmhAZ/SDs7l46VbjKFNVb6YFL1Fif7iIBYBbjJ5asMrVXfYMlqfReYD0a+5Tq8YLKfHKJ
xumNQhRnbeAddVp4Gw+rOek97ufOBJPM0sC5FI6hrR2UDtRy+GrMnuaZHqQdhEIH1XIHbqHK3e5M
83+Zk153G3CI3IfVbYzspxix+4kjJHqg4VnsNbETlQtL1xLlY+cb9TGmnQ4r/INKI++bY1Wf7MAL
PiQjvXAfozCDs6xJGmGKXi/wBvXbIA+Ms1dW3LCEVcMR5KobpJshd5WzYJZ9Tis3PJA/cjVpcm+b
hiIoLtlxIxLq1UzI9ct8oxqQxUk0xKgTtgipZYlcjAUVR/o4OpTXzf7Ul82l1FgniIgxMjLV8CFx
ioshSOijPkcKT+iesLkfErOJoIS+llYsDwmFjXVGn+hThOcFzKf7VVfMnN5iUp5iR+zqwdfh1Ynq
yHmu7pOYPlWn3yKnCU+VT/WbeFnvfkhCcmUag3pG3n7Vumbneg+uqNrvsbszUwUI89j628rlolRr
vK8twiukP+/BpiVxtEb3VCbiq2gK4wYjrxw5Nfq8hFjQ0lWECHROvZQZnv6atY2/Lwxo0FkWDPd0
dr/qBCGfOpWLHhCaL1GmmWSWK6AXDR8x+FT5xiOankZLy9YlVXFoVw08MHe4lnVCbJEpEixnBFnP
nABIFJBZukgufJkWZx+V4U4P7Jc088Zjr6d0mUM4nsMAzauxYffpXrTmOkv2TWoq56m/cB58/wxB
sj+T7rSxKk4DgPCY1VKl3ijgp1j6wQ4epxYKp+M+1ozPqRoWD6qkFtlGkJEtvXeXpm+7xGCEzdEi
dGwK5t3IUruWhCqti+n0y4cES38jvw1u8HlMW/rh3VE6lLFrvGzuQ1km2oqmSs/Io23coHhw+8TC
3A5WvKGzOkZfbIrzez3HBBfn7s014mE90Ix/SMa7hprFri+LeGO7ZMo0KLc2dQ6kq+jS+DFEd+GG
yapBGbe3ONJJooC90YeJ3GQ6kggyXapj0MX9Mm/prHNxYWwEML4sDQScUicSwY3NXZluhG3kLyl0
riwGjc9BcC9hoK9U3X2K0bwfyb/+xpD1GlQmYH+/SrZuNT5RNfY3Tk6v3CdXBXskrTDiAB+hNzxm
/oOwYuehsSPvVHuIwyEmsniQ5daI2nGLh2LYuFaDQ9hUVx0eiz0XtWDFiTARVSChlzkJdEyucgZl
K/veNNLbtiBdHbctdlaNL4cjDky7VuqPwl77imWemiB7jASr9zZM/CmOL9lxjenXaunToUvJtYM2
SvtIAW1SNCBvizaunpzQ+yz0WizE6JQXSw1cxFc4x5U2cAiawYUZDZ2JHxLPuzEmMJ682qGPkx+C
mh8I62W0Vo1qy4hDgkuhmeAKXznEyQ+LhnBnOrEAAyCTVYoxoQqN4VmIySgR5tVZWHICCYv7DG1P
0NXZzSTbbZtonD6e3UM9jIPHOClcAC/6FO6iaAuYYTGALke/BhO33Qkeg9Zh8pBG9xFA1jIo74q2
hUye6OEys+n0lFQDPxF3hyWirnboZcLdPD4pHdMT6XdTqRECaSJ99X6+cdocFAWuu5op61IjYQaB
A9yIpaOIfq3lTnp2oHWuNMX82KUcGLokjHJsGLaF8WK32Czj1OsfCqXrH9yQ2AG819c4trbJGLlM
qqR7dmBxVEm1QHxHa/HcJdle+oGDfoy6iGaRhaToUO9H0ziovWAapJfuikbsGYGivLmJdyvQ++CU
4dqskwN876FMYqQpgeYCSDjj18sW2BKI8KGKdXD9wV1pdX5UWj27sxMIe2ofVZ9g+SxjxMQrnckD
vl8kEGJAB1mUGui1HiGKXuvubTjQijD22E28k9k7LPRdMo/K9qEJB1z+ehFu29H6pHj8CrXf3hMB
Zjxr4XiLbH1YW2PeLimeKA9VimR0yAZ9P9gFNjbTP8RIWCzGIfgnCAjge1lbs7DPsTL2+3SSWGl9
a27txnzRFMM5G9NNR1NgW6rOcxLvgEupR1gTR9NL9UMPY98ERyittbSwDeVjv0hb4ZK5NYnFVIn7
VImQGssY+lcZtnfJf26y2h9WGh096pUHLRTx3U83qd9s4yKDo4gyZ9HXpLQMjZDnvNbkOTSWg8HP
Yiv2h1Rr3KNWy2SKe/g8yFSHXFZ9dgfPW+VlArHEyMNHJffLvadMa8TRw4FOsAoXm3KAkhIyQjpm
s4ZfVq0qmvknmKwyVI0brlZ1lSdY5/rK8m5UlT6aXEHXI6ZbPHodvf4xzAvo6pTS0JOgqCDBBpxF
y6UaluHniugqJjXOQmviZ5CbUzaVbu39SNtmLoTYosJDUkQvXuyHH/3VMAlEchiFQ3NqU5vqqACf
H8Q29mQT7ZeBDblV0/q+AvKnu9E9X747KVTcLQdReSUFjIiwMLnM93oVYYvTdgE/GfqoqGBBUdsh
hjL62u2KMaTducFOdY0vcYm3OiSSaQvUtFr32AONRuL4rlPrQY46o40bYUXz3eGYOUxO1ICvx9KC
B6yTyalGLAy3pz9EchhuapOtncYyL01djrcUdeUyMEssnaQi5h7AhiXz9ZZQvsBY5W57R2BLdqeg
B1yCkSFAwHa2eTRYd6JXMf8bqk2QFalYwA0OtePld6QyLhrbas4KUQfn0hv0YyuaQ4KNdhNDYNiN
rtueRKWdRx1BiWiFdgYLJoxuo/Sg2YKGq6hT90ypMDXA1RXx0csT8Fi19TGzQaA7cU2AFgkNBdZi
4Bp5vPISavGtDBoKAtGXslGLizDNtZrX1ZVJ3sESI4IUbyxunenTNfO+MdVTP7CgWsW25ROdpcZH
N3UJFYHwsejBQGCsNllSCMtbmUqR73qaNUiRyXll+hiQHWNh6azM8SAipn+YvzxMAnBcGSTgNeIx
XRAUiOdAF9VDPiJOVRqr+Kowude1xtkYRWEci8hfsyowvukcFgsTNsLTULwWbRetMnTlJ79RiitT
NYNwzTg8UDLF2mbm6UZTyUwjeGR8wFql3IVmCYnru4oC7FoZnX2D4jrs6yic4K2pfUsRJ7WKqd71
LhZat6JuUJlFclMznja6xBCMPbOAthbu9LG7hyQlDbVly1VvrbXetC/zgiek9HxQonLX28ZnyHX1
HrOx5MLJ2s8EL0eYknVLCQ0/llr87CpqsUOiUnMtECzyhWBSR3bx2fUzThFb4vevyprLCLT4Ksqy
e1EV/lXpX1XCwh6H6carj0GgeQ/znQDqs0pz9QKbz37E4g2EvrQH+KDcdWrdWw0gTidyn/3YaMN0
ffEh+07bsXHKHONCtrjyuYvK0YXIAhbNse3H+QUwPwVtwR93dHL2kE/Q95j3BIk/SycJX3y6GzSF
tmKQbrbz3fl/VhBrq3ljP543vSKouuIwpnpH8UDYJwakcG8LHZ05iY2Dl8COa03CRmjcLIVJ8Rg5
5ufBIjOG+tDkPXGNpVueMi1VHo1yUB5rVF4J8vLb/KfeV76UiPXO8z3qKOFSK9P8MN91lJR0tMAU
2/muT+LmVuik1cx3IwJvGD0wwwNVUR4b6HpnTqbv84OqmynXaEh282Pzn1ADUfUYH+c7iN8PtEuq
649nl9Rk0UUOP/bTCWmL6I4q9vOjWeuJNZhAbTNvDPA686AQ8dv8aBn7XKLKjmjKaTek36cXOxue
5g+rNUpyn8IIarWa8ciMCaSzK/Ewv9LP1SuM3/xuvmez/mHm4o/HeTt+PXWGjLzfzY8mdCw3UVQD
F5zeBeU5D+jAxedHddmrx6BQwVtNj7IIyu+Mqvnx4ayslQ8htur5sR/PH7pVV7nx/fynSNGf4EIm
l/mxUFX4KI6tHeYH4SS2q6rNzB+/gSNUbaMYQvzYjyZP5Z7fD9zl9AOnZjuetCJOfrxX4I/iSo38
x6+ZVb7KAU7xRa8usV0YRJHq+vntRslY2/pQE5i1krPwnwfnv893eyMud2PqP4fTMvjt7/OD812p
jDpx5RZrlMqG3vXuOfCbT1XT2vv57/NW3t6n7yPt4BPC8PYnd1ppv92VQ5CvXZbmy3be+tsG5u0J
MjvpF1bDjy389JzUiMW5HaDG84nf9inpiMJZUJ9ArWQCCX97p7fn2F5d7dWR+qQqC3IO+wtMq+wE
RspiPdlA23XnmzS2JVcbHgqDhMcj1Kgxbejl23Pm/80381PmJ7/dnf+HpOZihxaFzGkj85/ev509
v5NhxOZewF+dn/PTLrxt+qddjO3KWAEZgBk67/f/9NZv+z5v0hzCL3oUweJ6+3hv256f8vbWbR7I
4+hd57+8PeunPfjpU3RVyuoqY6Hw06Z/elzDCrkOEiizmixemKx1Z1+1gXOXzDGjiHocOeDZh6w3
taVSqMgKpkcLZksrOCAClRt3awUmIngvZNDTk5ORFUo1Tco9kecf7MTw93kRFsRD8mSjs+JTlREc
Oj+q11p7KWr14/zSuBviGxkCu/kxkuL9h7b9ML9uvulJv2qTon2Y73VJegi7Vrv+2NLYfjLbmsTU
aSdqD2a4JmPz+GNTRAIvDa9V//wAEpW2nlGCREXFPhmOshZpE2/m7XIJJny7QdQ8v7bShnav+Ixp
86Nt5KFXmcr1WVude7uTj36BmEWOykAmuJHv9FECWZNYI4wegSCTr+Jrz9pcoW75ag3KKyBx+aHr
NObyiJ+PuZGKs1q1/oqihv3kl/jRp6eaUhxiaC+fbGoPq46sqgsnZX3QQFRuWj+zHlrQ5ws37otX
hIRFY2UvNjpLdM11Av2ncbc2fYV9ZnXJ1TPDcVk21fBFIz1+3r7W+l/KiW7mBK25TvUyOAWEWp9s
gKxrsxHZU6R4j/PmKUaCjfOKz94kaA5pxd6l7Rgc7AREl1D87KFgQriYN+t/i6e52ljWN6PMjV1C
pu5Skq1WLOUg75ilmGdZjsFDBFl+57s+RJ6xiQtoH9a1SEzqPqUSPLSRFu1BMJB8OT2ZjkL44Pr5
fa4N1RlsQXcv1DPi7HZh92n+nCu4fgoa1zvUO9lzpTS3wWQqJTBw35zCu81/toG+wXrq9PV8twto
/SLjRYLr6sqHFnDP/HfCXRzCfAPkyXZuMRfuDP/RlJ9HDy6PM0j/5nGVIzXCzL/VJHc4dtoBhMAV
6nq5SwSWb96UkMlLrpb5N5PMKy/w9Ccya6tNbmfBARDveAuSAMPrtA09sve6lntPagljmYtMckgj
q75B0iN1btoGdKi9DNRq23sllEBpTQDJPvM3iS+/O1hkgwepUu7Vy1Sje2MVdK4Up8Aaml/nDO+3
Gy4s9RGqGRWw+Y8Ky5k//0vlsNhDd1rpY5YeyrFGMaZ3J7/1ombRQwfl1pbdKaQjc4LE2O+aWlzm
58w3LLa70/y/+Wl6RmcYZq7xMRvjES8Tr5of+LGpt/vzS2JY4JvQ7rPFz+/3tsla5uXOQEYNBI+m
vjM8YFEpH8p83CQsTZ4mesfZz4t24Tlx+GSpDccseR/ruiK+KY5kv/IMg5wn3Tkm2uCMCgWDEfzj
WN78kJqeUXfnKfILEj+JgGoOIq3Gi+gsaBAER0X3rhA9/Ts0It8trUqiLey4S2TQJAgwky2Q/isP
800OCcxW2vK+rluq/CkMFmGW1WFw6gpedAipK3G7FqPWRPBzqDZit0Y4Ho7WMrRpmMVVQywxBraj
aHHKEZxyUjoThRf4CgqluFtiYTSIlgDPxykz4XSoHsvBdg6R3vkrjZNqqaO5MzNlp7f+U5pU3cqL
W/8jApxT5tb2V3DNuyLLL2Hky6+UOXYtvcwDctluWbYVosWeNeqqiocn1W43Q9Co+1Llqp4SqVdL
ABKifywbIhx6zGokbzsbzYc3GUQbezDrxWj5OhHeKRHKTWQsW5sIjBoXArXR2EakZUDUYk5O6ksS
fiRmsjimIfxBMGP+viVqBgqk8ty1rBe9zAj2jGAI71ifT4WsBakaHVYxYe3JXoZO2FARatRD0pfu
Au9qDWemUhcYKrOF29K7V8zqsbMSdZcnarG10MW1WgZGjM1F5C/sxFB+Iy34OTB9cTNYNK0Z+F5r
JpLrzAqzqzP2w7IWJCrosdpsp7T2gKThUcWxKNtPqa8PK2PAiJ5AGdrrZf0qQhbjZdPu++LQOmmy
zfoKLGlFb9jKy2KJ8pe0eFGLNRLODb1HD0Fj/dKFLXgoET8Hnr8IW+0ziNjuwejL16For1I3g/tA
TddjZg5Xwlo/eJbyanhZvckG70I8s7kTNAiXRqdXqw/E3BDP6v4/9s5sq3kl29KvUi+gLPXNZUlu
wAbbGIMxNxqG36jvez19fWF25sjMU6NynPuzYfs3lixFsyIUsdaac7LNwPf3phnZKiWP0jXt7K3z
szXUpUyt+LNDWtSe2o0j586jpS1wXkQf0JgsVf3ZQSlhGbYafvIBHlzoE92qSPbQg71E8fSq0+0J
PllJL054CGSvHrUCKTJ6wUY0xpTXsV69KgZ06GM2bGSD9CtTGxNYbuxs4afyA56a3dBBOaKo8UYF
XbzSo+5ZiVt7WarsLAKchLJv1hCE7/BxG54+I+mIv3OhNvHIVI6AcFJgZmEdYG8ZiDAfejWjYDg5
NqvE0sdvJRkk16CwvEjmeAUO6Qd4DwztiWuXpCjPDDnwIZ+prr9MDVttBRGvJJ4W6L81T6XVXtT6
AXFslAA01i0W9dT0PFvbhX+GyfKSCE3jGKoxT1KqC1yF0KL15q3XFbzn/3ghfvgWlrAIxYG0Iu/b
Ijsz/mi67Dq3abyG/A5Xn4pSSW50mRcTdyISjyhEM0+LGDVPNKOjNVA3nGmN/6prDtJiIUtqPL2+
y0brAYe+6krwCLqplqzJr4sIyZgSW0Z5UeZ9sKkBCC4CcvE8eOPREBvelf0oIY+UGhLL6XA5Qc6s
s43lcogxSxItCjmyF1pKRs/qxGEUA3FmOR7XVgMMWpMDYNLlUsl2GtStcH3ZSzVhyRfVuz4n2JrJ
8h84eI+jbX/lia6t4VlD/tk2n+rcXlXRcDIk5cUf1Nx7jCPwJTjmTiygX9uQwJUxl/YqkZHjUqN1
4+jyriAraw7D+KEhfdHtOrYBXTWnOGesB1mxH4weycJCkEnE5kvF09Zl6VtCHqZCVF3vjMHy11Ct
hR4st85jM5UfMKPcnOyjN+q1nJm7VJ/YSCHDSeTLv2CXzZZt38bI5m2rsT5ibAArMjMUNQPyQvE/
kR+3DosqeGrq4TJY+Vat1e6htPQPH0pmgCrtT9qnzyMODDeEXydEJGCtSuZ3rWGU5NtkS1v9E/V5
8wCr4x/Ai2A1JOfZ0IvdmFX2Uvcl1a1UzF7VppJ12bpGqtdN0OaDE9W2F40FEgr+/xvEOW+MxOFR
stC6UYLcemwH/PRJxNiFZBvCfH+G0cMoAJ/5ce71+fDTqxsLUUAY+3krB88NePY4KOaHbrY+epmJ
TR7BPU7NbuyTK0nr31mgXqI0nmCPzG9ZPsXPFrSFy84eb6r9EFXRNZCkYzTnm5SINItTqP4Ec3Xm
gLpuM1BnxMQNaYwfmdBPTQ3qLI0RBcxRGkQ5a9aeOk39Y2rGsFXtonmra5ZlZgxaPZBteKTR187h
jYKPX2XmhJvc/9KQsBlk9TmepoTIZqMSLkaPq9XC+CQR6fCTLNr5Y7ZToEfEby3ihJ0x8VD4sZqV
hlxtF0VbtSg9adYC1p+D4eY9Gdxmpu5s5GKeC6NB8c1X/WctIpoT6fiwyxmYl4FPZo6HZcLSdh4Q
vGUZsbMSNfUQ13guURInJu2PS7sDeRc0Vr/sQg2oZ2J/1DpBxsLRf2yozKs0gUPBNlTEqXTm5LbY
T8Bq4evUnqugaB61IAUGWWjG1sheKxak56UWszGVq2Jh1kr9kjjjZ1iQHm/okfYgxTJpq9ZEukIj
vZaKDxszxK+VjstwVq3z4KDY2LXtrkjS9rXv8gIKu2nf62p7kOaJvUjKMl0xDCJWcuqhZOI8FSJd
byBIsiNAqYdF+p5HnbM0neRSA052Q1VBC6EvonWVKVJGSJMZM9aemiG9zQhorJiNUVfs4N/jzQLF
SmtNwtJnF7QpW0RZXqpyWyx0pEcORg3/dwUl9caOIQx32m7tV/ajjADYSxsUcMmh2fuoA5Ii9htt
owYJzYRtnO6H+UK3MhT+eIBsGsTdulkZDmgZjAe02W6IVEG0EFSsbXN5D5mtua3RrpVQtHnTQvUH
Yt+ToargnvUB+nO93FsQhezntsF9AVfZK+z8/YrIBCyyvb+VAWEsqwoNFo0mh5Oqm5Z228ImZsUg
5KRqLWX5t3zWWALtCvAYACFahWwIJ3UD/N1oRhGrVqtoQrYDkex4QM8it9U1oXu0l0W+hVyr6XOt
L9JgWlmqM+1HrfMJnKO8YafZj9Xbe3y75RlYcrWaGyeD5gCEcD1ZCYlMZcz2iklUH2fC1swlTke+
72xlTyX+48U4qpLXkhawjSL5Uia3sU7HZZ98N/I4f+t6tnXUfiX1uXKx22QzJXDR25VygpxzeIYY
4S3XtuhQhq81GFUpTQK0QnoNHBqAaEa086DN6lHqo+RI9k6o4mzwQb6O+R6MEnhBemRbkXeTdwur
JZau2aeia91RyubNrFt/5n7IEZEuA1LExJKiib/Trrd3QzEfdEVfxrCuCCx0tRj6kRBJ6z/VFkGH
pp8GT0Ec6pygM+KWpHtw2sziZNbB7fqavO6Mu5JWvR2K0cEx+V3XWbJVeiToLLXHeyCoiJRqmhbQ
ycmPcLyCApWCivhyWqynYSDUMsHkNklPqHs1u8B61pumPBYmNLUwSPKUhUIeNwJ4EJS0wnJiTUoE
4zEJ0IjOUqVZN0oSwL0ROdwnaVeKZWibSQ8eysneafGYnRKx/dCzaD+QOL1MW2ggqjipl1ZvWV5d
tMMKZ3wMaJSHfSB1mteR9bKqh7g/9CrebK0i6choXmtWLp8EKM2FbSCc0tj9ae7D8LGtC6iohmkH
KIpJiRy+h1BBudIHBt+P7d5WuuYVdVwvqfryGY28dykrtM08jiNhLZIXo1mtn/Kh3RehDMuAg1aX
ilqnHeTRk68Mw+OoOuMSSi5to/PcjhAzWsSJShjIHuul1BJ9z0qGDOl039UoRw9B3wnHfG17pMdF
SwnCscGeN35vGg+glL/nCgECKFubI2mE4G36zNMH4kiN+TjXifTayoGzNJCLJclJWc4TGQmzgNW3
8vwdsOwmMkrwJbOAxNdR071mJbYbgEpG/fb1/mKapeUhu6c4qOVlVQMEn4nXlNQnBQ2uvtDVh1Jb
+yRvuU03aIAfwkNLDrebmMmezCMVlzJ55LBoV4f7i9nM7CQHCFQ0jngd8qYtAUHV3GQalDmdUq/S
CRnCqVRyb0B6Y0kiN+2laS9xTFDInSToFtDhzCzjgX1HSxh+FSXjuh+letuKlylBWCBKoAGoYSt9
qcz9qCbRotUTiSRmpXuDZTlfaqydlgY5izHaq2+6rI9ASAv5rbaKYxvDjRDNynvPk7CqkXmKzDlc
I8Gkvt3/DEgJZB2SjJ4p6cGFlRACxdUbmw4DkVMJqbgY2geJnZmfEnnJk744SRK86L3h+Pgq3vOh
Dv5EiySGn7QqYn9bNM0HWAyvb53moZfBPjsh28haObSFEcIx78YGofQI9+humBrIA6yhWEux9t5L
7XczD9G6JWgU4ePcGNFXi+KZN4yk4gwpqRMTbtKWfACLrBk2l6b1PI5mt8ArJi00tYfpophGkNZd
uQgbQj6Aa9ayxIO/sSJ1PZPUAp2NQ65AN1m7sdn7YDTF47NYYSBfcRpq6GCM0hpWUd9lLoNKIPWV
R2cG/jTr/hayZ6geZ/3VjG3L6/tOfTSdMnvKa5KdnADO8SZNCldjs31wIqlYVUouedbICqYta3KV
RulxTIDmwkqku53WQWyWps42mIv/lPUN+PPfEQimxY5DtWSAM7pi/lsmeh5UWo5GYO/dkxyTvH3P
DDLtUt0JntVM18mcbRCGFNWyp3Q7aXOxJV1H2an6RyW8+dnY+itn7sqt6qCASFzw+f4SZTBBz9Gz
QrTxaYpG189Uf9/a0BXcb1X7lfNAHq65nntyw1j0Ws9KhldgCnErQGHdHnsQQ83MhFtO41dPJi7P
7YA0rwka3qE0oTQ35BeylVZDaVwHKRg/2MVAakgCWhjvgYLkJCnEQJ/w2w6HoEbZT9Y+nVn1H52O
tWEUKfIKzqTOg2EbEvDRQXnVLPvHe/ZTKsYz3AUaD7MsWaCuEZE1OTtE2NHS033tuanqZp/9zAoq
pfpHEZjkbyJ2tza05Iy7wfrNhR/aNPeY1opdV42neoLcvO/1aKUiObGy0naEvIQ1R5DIn0XR69eC
mLtilypEJHGjohMmso5nV27r1lVtvbw0kFyNtR4dcSDUq2EaTZH7ZW0k+JIgSUD6ziBRnQSvxw7/
g9tBDOx2Rtx+mog4JxObjeYPvmXbmxHtq0weS22LejKcLAvTkdtl7JjzcmgdlRzG9qs0sniTN8W6
wyOGpoKyTTTYgQY1flBJp3ftkQUX0kkG4toAWULgH2QefPYZc7mAAqQaEWOGxyYvVPTDCUm7Fsgn
F3yEhl9zPqBl8UUFS/RvqpCIe28sK2StWX9lPsBG7Z1F3g2nUr0p1XxaVU1pLstK/u4jJnK9SeRV
kQ4k0pAmyuIu/WAQj0eoR9a9nJ0myxg+GiEdGqcxYd4Q7gDyTJDaqGAuA8q1VPN02jo4E+uWrWbR
76wsqV6D3gmRSdCN5gBLQePVSb2+lzgjb//JjmOvxpaES8J/kY0+fook49WREvJGNaHl1VfZ2gzH
P/d1c5W2+aKVyM3o30autroDJUKWzZrTyZ5hwKGlz8qlQLkdJCtogELIGzfkggbVEwEUVrsy7so6
PNdpP332MfbijxNUeaa+6WQ1+lDhDyaN60kK6+7QRL7yHKrSkiDIiXSq8NUaR5LmdJIVBwnA4FCn
KzYJ5Uu6TmFec8Pc0t6Yj7/lLXpk3GDg+a4J0EZSN+UFvid9C8lDtBtJw49y7WhDmA7iCnUFyFml
ZaQ46XZkg5n4s79VU+nqO1L/i+r4HyqB0/+fSgA09z/BX/4LlcDmml2j7+s/kw/cv/FLJiBZ5t+g
Apbh25TtvygDfskEJMv+mwZ9lAOK1zRgDZbB0PydTcD+G1zFDmslU1dlaBopwd/ZBKy/WTKZ44I/
0cFXBfj+v8Mm8K84HcPgGgCrHcjiydeFa/LfEFloYDRR3TTxKumzveBc8u2dHheXCk4/9pm15j5O
OU8Cqzv6+pi4ptyTfZjpRysedmpfSsB3oI7/pwb8f0D4/w0LdS8VuUPwiKPHRj3/HbkudVljjrYV
r+DkRe74IRZ6TipsJ5a8ncrxCLf31RQoGzN6dtKXsUkFpc+VzP53dRzefZFm1JKnUBnBjxok17s0
0whHsDcmqmemdusi1ee24X/AlTn/hYGf9lR0A3IIHWZVKEzE4/6fcE/JRFJUkWvxCtKUeanb1Wdq
Jo9j2gBGssl76grku4LwO5FbyEgyGPJTA32R2vTqfhdEwxMJ4s9hiW8eoqC+0baqVe6TzvkYFO0Q
qghA5wW4HYsnerKFqIQEWelMLu9TVxaJh8sc7fMc4q04mtBmzN913X8np3dcDMgLu5kEL/McnGbE
MwaEKtqBnF3YJpzloHVHp2Af5MQ/RkxDycpY8ZSFxEnSSYra+F36LJF9oxNBqeJyE5bhq9pd5QIV
+ahet6a5CaDrYpLHrTkGaGKO8heJwAvEJk03sIMPWYLeLkYqOmMdEZEdnHb5ewJeRGnZ9pnqoxIv
2mCjAnbNuS94SY/EPuinbOS/MT2kTgEwqYiO1nozLYJ5ejPSEvgRD7fV/QxQGT9V9T4V5HBFcdB5
qBM953Z+8puWNZQWuBO6Xd7dtosu+xz16jHzWfUZcrzrkmkfh4DBccEbMsx5mfIOXfh7YeE4cOYS
Ijl9E8jdUR+AQ0wotJjlSfCXheafUtkOaoZCX2cYD5p5aCsoHeQZH6legdzr5qwCC0D6ihX8adT8
2ukVTOh7pTYfmrbfRlRjoUIrS2C+X0vEJh5sG615SIN8945hy9CqCTP87EDXrxAblqyTeoRfnbOC
FrpltJ9hgkS4o3nDbLLeAo3EljB69Ato4Ib8Omj65IWopHmkfZLHbbVeHVMyAd/z+mzc9oP8lo/I
6uVAUoBvI45sfVuOhBSjuBaNnbhzhCJiAyg9sIZyNcjTBUStm6QKybdwljy0bXZzgmEPBPRgtTLB
rNyG9aXpny3nXSjIBEmKSFzd47AJohtvnKWa3iooR129Zr4Z1BHMWBKwiU2gG80UhoevjE8ysiu1
qQJUAAXg2kVJTkWU/tSsiccwIAXcJz2uQ42mFzUdfdbMZsAm6kUJZlSmnXBrTXjGgmHCn41IgB3X
mGmIb7MvmPpqfzzlY+ES+RHOQC7W+dqDHw31QxwXEhxECGyPaXAMQxw8E2N1Ltga6ilWaM+1Z00I
hvWQnyzxiAZBni9x7b/rdfsOrAXevdDC58PaENXGyyy0GIoSU0QrMIVYkoNBcSgtgg5jYAF6gyqP
7MJxcNkXrPrCYrdv5iYihh6xnD1hkYdimt8LEBkeW30kvttln10GmJ9WZF/A1xw3+xBXGLfrfBec
jqCPKgBbUJPRrF+c3DrbeU42fhZ7c4y7LK0Jx2imsxvkDpBIztfMYXofxCo6HXY9W6JFZGMF1ZcF
o8SyD8QZUnJFT/adTAzNBbdc4eMRTjuSlkMb5RcjJiEyORIrfpdjMmL7xnquoTVwR010rfZcIxft
agiJhhKGG4RXTh+XDJxtjTxgnUt45yXlfR6y+kFN7d7Lx/c42Qe1pC06lRkq08j1rpQA32efuGUU
ddBDQRJCKs3KN2AHlci8zbNrEDp/kJsTyeNUIeoAG4ooEwaC3mCckEgdVhiahYoOdIOeY2Wamxmc
mxgQPcXO9JhToLSe8HY5aeV2Fp3ThMnPbCnLMCIOBOMbPPeO/x4BN/PCQQe+2wJpsWINbv/qIyTV
oeZRZKH7mJMg4rImFBJRW+YM+o9cftLyWHAqwzs8gFpD1yYtcj5aAiad9Go3gS2sqFSeCgEVr4zm
1M/KQQqsbBkPxk2pyyvgq8Ftp5r4C8kZYRcdSp3eVLi8m6N9HDp0IFLmK4DfhejObOkrW4J1hPMk
dVX5EiFEMa9KY/mtQUjlhz92xjzBpokvyvpD33OHJOUvVK5OSUoyuKV18J61+z6OTS8gn3wSz9h8
BnUA0BGWLNS47s1e+umzoTJRBNpwVLL+qKFsHJrtkbz4TZHs5oYxrScF3IMqDmYja5/nFMXJqT2K
53wxNjhd4x+VkCgEHF9KOr3bqbnTZ/nd0aLvPNLZEVGyeMC4UP+AdQ8dKz9BuKY9zyTfQkKfLyVl
ficjC0oUQi+tMT11MSbbOgOMtabqBTJXCER2QNGRGXULSljpHFpUTWDSiJstkYN+MWbzmxIaNQz2
2tPg62uffHRioAykkoGZp9W3gdsz0JKrMpKYQ0jxylqvJStvfFeq4KrL6irWzMc6m3hu0YM10dGU
1NBxltGxV6eTrFGFMQJHmNQQOzkNgl4JzQJCZUmmBUQuLLI8sB0jUSxlTTAdKKh1MEVYGeQVHLeF
vok1WAXime6fuoQ5m0DI3TxmDZ7fLMvXQSvleIGdbBmBo9rncNdTaiRzCjYZOTxo6FuVAAqKYI3i
2wL1dgTlA9YVwci2pZGf25hxh1q1TcAi+okSvJ9BeZPEbBlFAY4TLtiWGOHdILSC52gptU8AZJey
Tkxet0xEnEHYuypjGm2OEmd3LAEvQc0vRpUOv0L3EQ7ct0ijaz/h4C3sB6miS1KZQRIFsNbFBmi0
WZaO9xvLFSYbq1elgLRN2LCVplet0XZZ5H8O7bBQK1NBvw8JwSSaiGvgxxT5lD680h6rFCInGRQq
+szcRMJJ2+B5ipwfX2LZe+8DmHXf0ml6jMSSpE1Qnc3TWwMQFirBm8X50MthywguPQ2tvJaMHPCN
TSKDrK1NLbpGIUYu3hRzNi0KXPfeiCElueiMdoT4AHXWjiVcr1SVizTNe9Zwp8ms4HmRykXVaH8y
Swq8JmYf3hOpQUmOjbwgAtBL3Ddw2Cx1CLc30xjAQBjj31NqD9fAxUcMagVFwORm+VCQyA/URQsM
ogzdYyDxAFJwJyixCs2KLheLcEAJDOW2B5AxmauA21spqVCQ7FAr0Yl8Baz+a+bBmMUNeXVeAQ0P
PZu+QiLSu/f6TUgKhw7Q2aAZkoUdgfrowdboRZC4iWYc5d74MfvuM2dX/FBDC56k+hH2PHXtm5DE
xA0i1NrRifN6CXaMvE6tYecf18FKThAqpqTpwJ5F2Dx8I8oKWtF8WdCLgWWtxbNHxeXnoW87EI6u
yxUoNEQMG3gjpwbaxmsF3sJF3bhZKumwtjuReeBgQVp6jsqsxEcrg4USiMMMZZeFPFp/dLTDmxuT
BvPzyFNCjekxthP0VoKAIY5fhFltGIBGpQHXYHgKGxA/oIT3wThM2XWYKgKp7Y/WIcXr4A0DC870
mPK0UJ1HJx1+NBuMpNgvoAp5tfQSjGJinyyl85AMYdBh1HrLQwvpke+WtKDJpy9yGcE9xHqzMS2W
lVYzj472uQihU2XI94l5HMU0G1kc0Zl8iSwQuetT5Gb0iCAOs7Zha4e4nz8YuodwAIivs/bg+WF/
88gkpaWlJEyrXpVD4X1fozqRcmbl+jaWZLqCvGLdOadPSRZstYLn+my/jEb6OGkM/shIsE5LAnzN
Y4hkoOqzzuOfRAxlv0bHmoRQDxp7Z6k1rFKtJlymEwgOedYex6h8RS4B3XQ7gKMX2gQ0H2s2eLRM
xNSOMOu4FMrXC2M4q+IJmhJrW6bRO0RUE2E4nDKOm0z1uOgiPGNRRywWCu6V2pEslSLtG08Rsw6J
cAubNIalaeOVnFPkz9okXIDsGtgiIU5Cj4/M2EKKcmminOa34fl+NRzYo2tZyfa+fXJiEEy2jJc5
Nc62r3qJXqqI1YuiNkLeMO4/LalCnapk0i5DFlE2dCTwwdnbrkCbJIhhLor394UwYo6+Z/ffg8R+
PBvYLGgGU28LekzEgZzgp0FaZpE45cFJSL9CXs+G6i44hYF0Mnsy/3IexqauM5ocrBW0r5xB5Y82
8LQIe/ToSIcJWnLunVQ6mqRXJDKpBD07Go3EQKPTt/rEHxC6sJAh+69HRtlA3Q7Fquiq84DzjXbD
sxBFUmhgF3aS3iZdTtYBMRcU5+ylI6dP4eAorg9M0pWEVmGTxsgfeqR9bGk5FgLNRwFBlUBW3l9m
/NpuWJz0isfI/RPCU6ACTGteWOPH2POkyoh+eLjtiZqdS2LUUKJCRhBose6qZA567N/IawGmWau3
HiJWt9JgAZBTAdzUIEDP0mKVsh6WZTa7pqOQK2AlEZmbsNNm3UxKBYuFrCgdSEYcTyZcv5p1Fowk
+rRT0i1SE1VJyxlXIIdi4hs68nfIT3rNOEybViKHzZLzjZPWj2WcwBqWQ9JMRGxVtyRHG6b9FKb6
gifkYRzIFbMclXxGaT6Bzl81ERzMhs4zMcj6k4G4g+ukLclaTYPPJSksbFJZ9LDRjXYerSPoVlaS
3bJ1KscP+PDQcTZ6Mp5A8bHl57nS5P0JYYVtVkkoHhv/ib9G+VcGsF+fDZQ+iOyQDmQgLfWvno9U
stLSURM0MOCck5XyPPkDUDWD+sfYThFI5wZoHRK+7bia6hSsfIIWU9a4gPRStvNQI8J68xtg+R+n
5X9yWsomNIUO7rz//Xf34H/xXP6fr+5/PXfNv7ou//G9X/+lYfxNxkEJJ68Ovd+vJ/LXfymO4NaE
5QdVOU4Rka2/3Jeq8Tf8mrD3wmiEAwH/4j/cl+KQgaiybRn/Hb8lLIf/zoOKihLUQpqh6xYKLEhL
/au9EZCVakUBedkuMvf987Rv3H3knkb39PX59Rm5lbv/2vPC5437Cc7e/dKXjfuluKfInd2vSBzn
c9UTxzizcj8/Zc9yPxCydDP3mYxb/kFWjD8/Ju/lo1wU7mch3hPZ50NxVuZ+OO77OyUQfyXux5/3
d1w/nuN+fe33Xydug7L24lQh95UuVO/z0xH34jKyx2zJdT7++q7hbg33wxDXAKLDD+d8cmdxDzSl
l4n7Z3D/WO6zOFZw+ZNOybmW+IsyZy7y6cjNim+QMkujDPc/Rdneh5fE3Wrun4T3f975A0lhd/tH
vLICWby8/+ncaS3ua/G/aAvw7X81ygeFsFxwaFxbXEsU+B0inzW4O64DO+hn/R1728F7F3XXqME7
VdlyR85ks8tjV/w7ePXqfoY4K3PZYnL3d4nzNLdYAoaJSByCMX14Ukko1ldN6ZlvuND42L/Zo4tv
09TWVbmeL9yXuwy0IBnitLXoOhDFhDJX8+rjo/MQXXcbOo9NeOxGyXON9CpuRXT3ik1teNofdTeQ
i/LVWW5ybi/687hXn+c9XjsNjIXmaZ0bvceP8sZ/EaTO0F3sql1+8U347yHC4ZTlBBXUqjF3c0Cs
byM1wKBeFefFnzZ5tVGDRx+2lpmoE/BqVy68iYTIjfYwrBvv82vv/Frk5+kUuDf+P6214rHDqabD
HOk1wkSx5X/8zu7p9xMsioNf+wCrityjMK4Tth6zFGTJvA5eWBR5j5UrmuQrcEd3fRw55za7R14Z
G/HibovuV+WKWx9vt0Ac4iVkc/4yb3nogK54MbYQ5zjn/rHlB4/V3dgtTAb7Uj3s4c+fn5f3lz9b
YX1c64QphtjjCoZd1yROsE6W5oKsRnJj3K9C3IxKBO6KnbF74u3Xnr/ulQDtJI6JGnOIlyXKs9AI
Ep4rsJ6HdCUqL0YQx4VhCjNlcIzu8caBL4Y1ngaPcf0Vel+m98Wx+4i4n/XFON9/Mc75S3x5T2EY
PeLe4u6fnExDng+0zKnxvigXX+Ba+8oTtxVf55d/VoXHq/jWI7tp6rLUzvRV9tl4p6+vivH8rHrq
vZCi4T+5m5iM7kP0925c9V7nE73PG67ODMQN91/8d/+b+/HHab9CoDdlLQ8kfstyR5oXxhn5d9Fw
jIffcclFJvqFiUbcaS/mvq98hdGds41SLtSbxjIdyMJJXbI/W1J9ccP913OWueVl3z8SrV12S3Pt
v0h746N+4ozZ3d/bjiEursuFxa+4Cf0sJjwxzYh3PKvvP+KT388pzheTkbCBe+NbVO609hcn0bAj
hRZ2KIyA1hM/f9kDpf5tk4KWo4CizZl4mCW5yrD84P5f+1/rxVhJr+OLwlxEdfHaLIQF327HR/ti
HuxHKyMRfan3D7UMkuVh5ATRbEfOwlqO/ZdJohxO9NCNPtkwQeRWAljdNuthnT1kPB1WX1/icYHJ
UhdhSHe7EbX8/KL1KByvX6uQeVwYE+P3dricj8d7aRoEbIVpi1Pu71bx4rfn798LPWrKMUyJfv7i
M34DYWwfn+I0RuqvVZzuNiDuT2l/O1s8qHAqUA7RA5/iKfL8KTpV/BAbu//8eX0Rw9MRxXfc/b3U
TA4YWeP+DnMKxz3pWFG9ylVWooKipvvbrnSvl6fDjfmF2eXewPfSiqn1izPuZT3ezrl7uZyfvm8H
fyGuqXB5cSNhFnzviL1TVFEPZpfd7rq7HE+iexbr2zcV7F368NbTIzfJQxyMH65yE/3OLb9oZuyo
EnUAMSRK9ml6oqG48i3hC6f7+Izcw/Ly9L0+HETPctnD8bAm8887Hn/tQzS/OEivi0owDd6O32JU
ipOPx7vtNR4GKsw1cNfny+G2PnDs5mE5ybN07Lf9g/+YLTn3cOszlxjPVhhTz0/89d26GB03OHCH
2/fhfF5Thl9bvFfygLFxJgdH9xHv0oKKH/GCuMe7+YtC/f3nxLRAB4UehiA+Ez10/1f03NcKbLx7
uhUeZkO70nmKyxc4JlpeoV/uSxlRx/uXhCGJsSHGiPiAR83qS7wRt2QcHQ7rAwNG9M7h9p2JQTe7
tzWNezsczrudF7ubt9B9Ld3NJnR/BveF35/X1+t1F3KEQ4b3trle4YRy4U9cKN6ldHcXxdvZLq/e
7O2Ww2J5mb1DKvqVwUfVb6LLe5c+sjxeUpeDTxf+2729XfGkuj/inq9vT+cLd9nsLrl7frvsnnJ3
ybunw9OZ0rkkabjr7/P3+ZB5x/OVe2KM58sOM8uXm9i9qu7b9fq2u+yuby+h+7bB/Go35o3s7s7n
pwvXO1/OKVc0eXM4Y0Di4/P5+wm6Kq9ZjKLUlIo65S5XB0HGz+5yvVw3qru7XsQlRMEpKNc5UDCE
w5YXk3I9XQ4HLODwfTtzWWGPtyeyilx/9cSZ58OT+PSQc2Hq1C3O6/OZUlCSi81n02rHsOLKXP/p
/HQ+UK+ni2iqp6fRo1DcmNpy9LdMw4LiUVM+MN2n3eWy5J8DJWCAiia7XICnuLTC7vK9hojJO1wu
bztOP89c7UzLlG6/PFMNUaO3CzWmuWpOp0UvHGQ64P3uSsfzjypGPec+UQLRdfcT7qVdUnw+FHWw
OcDFbHH7e1kpkmhePvtted5wkXsBxWVooYQpk0k8cL9vUOLRTOvvo8RnYmoRw1GMV/GeYcQYP3Bt
muIsOgTrxEhvx/Pb65Xxe9ltSnfNycfrhpvT0k+YjOhb0ZrHg5gsaNjzmVnAozQXzlivl9eN715p
LD6410a8F20hfqnj/T2a2O7Fdy/DQhgJ6A5PmL5NC4n34n/x6bQo3WGBK0e0HG54l+xiPlI8caIo
duBmnNY8DguLm5bucoBY9hgR19qpkWv9KKlbnLQfbiou//v/b1+La4ifmRsBwuY6Ymb5Fm/EBMqE
ep9Tb3xCOej2Uhw8Bo+p+2a7V8jYvbfrtGDMUjQxcH/Lzbid7gVmleHJK8VjRImjYlCLGyvesuSe
w2J81zsP1uzCWZflYbAf9fCqfwzhYujWirpRPwa4zrk3FcBn9jO+WEtrWW/tR1E++F4oLoSWnrP8
Fn/Gi8KzVv2jvxkfn3HluPba4ZEr9hvFvT5nmq92scWagtYYLF+qvFW2xtLO38LMxAHRpH9/77sM
QwbZN9Qt7jd1Z8rh19rZj/bjyB3FJYia/K4gPVGsb84VhgjT+F+vXL3+v9Sd13Lk2pZd/6Xf0QGz
4V7h0jHpXfEFwSKL8B4b7ut7oM6RQlKEItSPujzkLWaRWUgksM1ac44Zymi/DEvmC2JzfOpKfhw8
3teX+8xHmOwnh3snQOjF06Gn5IVw7WaMSvvzDAEFfH8KERPzvsO+jti37CdRj3TvpzzMDHNQpTin
WQDvnnGJdyPnQcf72o9u8MzwrfcYCHVP3S+hOVD3wWt/1ygz/j0XiB28F67Y1mcnt/K7vccYsY9T
+zPy3nJLlbzdvJb9LDEkIoTgYz8jX2+pV/tcX6XH9PV7f/D2q/G/wtRrD09IaLlI9nPBeSx4//d/
8pMr4u+ZpQTsccIs/nI/5/v/txwZP7b/8dfnS+/HPiqAA40qDqT0/273Vh8Jw/5G7ge/X5f/HDFP
Ve8v6++lWXAuUj7yv4f7S+yPvrz88wb/e7XyKvYn2M/xfhz7oTGgfzI8amHOA6X3ydaFY/k0+LJ/
8Bz7l/3jnwP+96b658h5Rf/82P6VOWv/UXT13Fr7K/z6QmXNEe/nH3B2sN8N+z3B3KJyZp9qXlTp
s8G5dQNaBz6tOx5Jgv0E/uxfVr6hTxoov4YpqlIPMzenhgva8TxhEEyB3oKgPt8+AzQraDH8Gh+N
zw6x47P7p39IL+PhPPpMNyO/RkU6bP39H97fYIj4vIUg/vikYO+15yLaH8M+yN+2/j8XFsexHxBS
Dn6Mry/1n/qlvapv6EJ4NAsUDnb/+/3QQUF6MS+HigD76X0pv7KpwOrA9fibi6TzoZBwqVDtD/Yb
eb8haKyBm/DSjcCEr2X0sof6brh2h+xcHfII6RO3h8ZvnvYFzb5cqQOeCXAa39YBkuK/D/6zUzCw
M1EoBybx2j8LlJFhGxAQ6LP03Qsz++jB4PaY+oq3V2+oUnAdfav+b4Wn29duHBif+6ZhL+Vwix/V
cKPQ4nrsb3ii/QNEGIdMhBZVDBq4fAJ145H+ZmKVSde6OLrP+Ut9BQEUOJER6gF9nL+ns/b3t3d/
y/+5fFXvJw+TwD1SwqiP5vfcXyxq6GBc6bCIoBr8bQoL89DFQRwTyujLiRAE6KKUoC+DdZ2KCzxi
TQbxAODgoPJqu4hUM5OjP1qX/Owcx4fpUHLN9DQ5/eHe9PXA9KGw8nUJP0XDJZ/e4lw+MJMcZICK
yzMOmW8FfTj5xcnwUc/7sG6jjbFoDoYgY1SSgfCykwgsvlt8vM8H1MkRvxuOYXGiLXjaZwAtROHD
5aa/cY1ESWQHfQCa3mdYD2KuFdRcQeuXB14Bx1PwE3FYHmKfBOdw/3l3/639KjusxzTMuDjrQ8bj
83E98niU0fahqRMyJpQsLGtGjTjEbhyA8o4G9qLvqDaOVGH6QIbijL3l3vKJtYy6A59+EZ4av9t3
WfzvxCd/Op34esf+N9rf9Stbto/39yngHd53przVf0tjfFn3qsV7eRKH9/W8MyK45qmZGd775cJ+
97qXzi6vl/d3fv/98k5Z6p1v+b7yvi9t8P76cX0PCu/p8v5xZffnm2/lnXbcr+Z/dozsXFDZhfWJ
7lm4vx5auWf9ulJb228uJcLujfjJpySi36oYUu6Hi/Ls3NonN9g/BrOiWHVYlkM53om9Plb637hN
TUzXDIs0pmt6nJzqH87c/vGw3wo/3Ov8R2nw4ef7+/vh++FIYWZ/8N//PT39rPt4uQ+z55d9zbiv
6yuPsiDFRl7c+15Q4fsHDvOq+vtTUCLkry/B615F3Hd2+xnlzO7nlC2Zwpe9wNR513/rk/w0pbxv
Dmx/qbi+uVsM7hksvNfkCWv7aT9u5Hv5Cy28Unjly/q2j1ftIWbHEqzH9jr/rv8oyjFN/PVN/63/
XubrIuj0Abrn1lj+dHd5iLqJkbWIqgiS9p1a+P1HFfFynvbdA5/7gMnL5E8FczAbA/7Ed697sWq/
kw1+9HuvKVCq2V8ZJ45Twet7pVT5P7bS36X/889N//P3KV+a6OXz9v7z7bBvgVJO9M/D93/sdff/
Vpfi/y2CDQIu//1/EMBm0x/6v7ce/O3PV5r9b52H/Rf+6Tlozn86Fr0FYmR04ag0lP7j3wA2Tf9P
cko0l0Qr16DFtKfW/9tzMDUaFQ7xawIgm0Miu/E/ew4CNbXQXRJLaGAYdB/s/1brQTX3wPP/JUJI
xW5Esjw9EYf4IEM3/w/R9IYXHr+oQ005RdJq69gdR9LBiTbpyVtwTjPajMiqCLdX1PyhGd6qoUh9
FX5v2OJPwaOxC4Sagr60I05JJWhFrvGrrlVk16ILbtPqaVTMONjSDFDf+AhR3Y9NtX4vHk13/gL/
q521RXngFy5qlZ/sEeKu2RHCWjj6BXJkh4QFzR1RTAj1SPEyVP2571nLaGB4sxJtS05T21E/ZVJi
UhWBkkGrylI19qRWMDV15oTMluRqaWR3U5+ajzWZ1ImObDdVnC5Q4rInZa6ONnLLQDlMd/bWzLTG
szOmILDqRfG4yQRqvF0x4/WsLCy4ekCR8E3GI7MuEdB2Oy5emV0qoW/opMaLNEorgqJJZcHFuabG
iAIwCRIX7Bbg7BfjPSmcIDHts+WYP3q3ybNsy7dYa74tl4L+NqS0wqv3sdUZfVcyTnHJzAWJ8Qns
WntyEQCa7tXFXp4DgKS335PzsAd82E1YmgBxO8MOMSu5h07bcJopbwaMcaQYQ6TlyxnODwEHdeaB
hXnvS5QnRNvWf9IcnFWuWazL6EfBjgGy4lbsFxM2AnkdZI1GOyA/Z65B16eWL0ORHLtm+RDmiXyM
z72XtqOXaYv25aVaXJ+MKhheKwT6EdiETPDdVDF0/h1n3xSFdQQ5CrxhjOa++igMnEnNQ0kCQ5ah
uCsLfcEXUv+Wjk3bv9Ye81mSvtPQam0QtfQuBAdUGkPkIgzH5q6HVtEuu1aZ3SgkxypXGGGnjOji
jBe9uA/mlrFhKFcl2AzAue4tCJKXftCPSg0gnrynHQWSn0cNFilneLoQI8o612IpXAn3MHfsh82O
JV+GhK1suCqF8qfBnufpZNbMb4luGZ6Lr8bTtw8r284qvCof8Bc2/uR3Xac3m+LUJ+yypzSOV0Th
nerZC17IUqKN3eVaMLRar8CJLLLuZHbLNdGbWzdpRrIOZn9uW40AjemaWsMPoIHb2BRHMkYKNYlP
BsxnpArHdWkS8L7te7vtWLtyAYvMXV4Zwl9VUn5EnxFdo6mqV+HeUhXyonahMUFNH2tNVJWE5+0b
cCC8oUNExqdaEEBSJvLUjbl7IzvL6yT8D0tVDsuqsabN9Vdycm+mxLyRyJ8qXA9RueahpCEaNisj
Q7FZS1RPJpvBFYTRVthvii016MrW3db2gMrba+cgGOmGwrdhaXtDbSo+kllSR6AaeFU3csOjeAt1
zS7BcROpmzrKcdHxhCvZRUniLNrAmKfkNxDO0ALHQURbXJMEemzjbJyTFQ4FDlWg8uPDihPPS89T
byNfXFIM7a17U4NKDzO7Fb5yA0dKISfkJlFb7Zrn8jzoctgtl2cANBUU1wpOEoAgZTCe4lkYxyx7
HhnzgIFb7anTil/zFocC7hEKeJOEWuk8IXSQB9VG7zxDvIATUrcH2CVkigDMzeZhOpomNmiQyHmg
14cayMZFqyXpAQTLIL4tz+pK5ofelw584/WuqjY2NyXNQxWbLGZSKDjg4/T5GCOps4XxWWdqfIAL
EubLhsC1plRBaKWx2Kh8FIOSBQlHXomwGOKgxeY+E7vvUb6CahOYOp4Jv0OUVjlfk9qCZ3NHyHlb
RsjuEU0kTjjeFNuJJ88R5VdurC8LWDXNRtxZJI12g9IV8rwcl7O47XvhxQJ8vuniblu+jCwfUC3O
aohhXHlWE8KXJ4yN9nCnTcl0X7ZjRKgASiRiGJa0bw7CkN9VVZnhNLnQpSGee3JB2FVZPYvOAXm5
uzBOTdP8YpnoDBOkU3bRK6jIWHgyDOY+XAc3ANA/sHHhFlB8Rp1AcWx5lzfWbbxZN8hz5LFPpwed
rUtfFxlnW9wUuXRCG0+xuirv48baz5gZeafawu2gl99ynrbTRmwg7NopclHuVDZ+BGvQmfUIStdF
O546wjtJThbsUGZ7DQRfI1KDcqzdFmErm/Mnl2RX5EjXAr2yVn+D0iWp71h2dTfp6TFJoY8pQwuK
Oe6DyugenQll52AbYW6BYc2hEwX23WLipYzhY4VtH79kjImyIO04n3M8moxoi9TOi2KWyL7joz3P
H9lAlBf0Zm8eKm4KlSbqmrXikO7eikXOwdgMK56KPTW+bywvz5bNt2MgPu72ow7zpyJ7QOkIybUq
eexncac4lYhM1zkhLGNn1Nmf1W5nho98EKgsL5ohb8AwFkdCydws2Q7KdMlL87azIRllzg4JT0+k
fH3kys/iGvdYeDp/yeY6HBrtybLGE2A26eWDeZbZyA5aOK+NQqO1KTXILGl81Kz00cY0EsmKa13R
yLLXzUA0GCdmITIP6m5xk23r0dKT+cluzWeMkRZBPX0T2DnZOeBDgHNtFMyqtT+KtfeNUaMz7+wx
DzHSJ0bmgwa5IEAIWF2KbZzvYpNbITe3IHcK8zOzEXfm0v5ckXg6Ws6WqJaf+qicy42upo4WkvDv
JRRt3gWbRUy8aLFd1EZHOMKEFC7ZajWsBtjQS0VOjsExQJZDzMfXwO0+lhGrrMwEG1SWJUzScwlj
LTs1cz2QnElrrMmRvgvkTPNmUHZq4ttYZfaZVCX10TMMHdnSwzJrJ7jpn5WpNfBHTPzKzXCdsqEO
klbWkZEtR3ubp5tVA0lb5xho2jkZ/LTtr3LJ46iNTWi6k/PZGlmJ72YEL11glZ8JFOX2j4NidUhu
4xaAreCe8OOfN1ddTwMBUitqXdGZJM02lvRVeId+m/YZqzjKsBnTQ2AiE2OUHadI5INKVDqg/iVV
HxGS/Qjg27eta3w4m9xxBnYRLX1Fj3FJ1KM+3mDnFhHCG0SLOcEYf0Nf2sQ8DFuXv/VTzUarER3G
dEoe+Ub5AvmgP8VwbOpaPcRmpV0T271jhR8WG2lRswas2SmXyVNT+6ilOZmMo81o50qKXK5w//kn
KikCu9FB+oH3PIpRE4/N1oWbAGxqxZRqertk0QHXHDYHmpT1JaegZXbquazqnu7vXD6KvqLfRfrI
mXR1F9yFGI7uvPrYmjI40gggY9KAImvbnqw1phoFAOhIptgcKFV8aZttPtpOl5yL7ttqOheIRQsW
vV5vGrMxD6SHnhptm86q4RBDAytKyPmGlOj6OpCLhSuDW7+W9g1p8xFo0TbKoVOC3hnpCBQd4DTU
nn65LZ/sLrYrVM8rkWDnYhP1ETk4yRE7aspQT+rUPqpkyV4cpT+VlpVfKrNsgmCIO3kxMxCmzLeJ
D/Khu1Oy5JoV0OgQyg8XyyqTY7+JgSt46SPE9pVHFCoOcVBk+drveQGUbPrykwNVjrInB6XaBf+q
/qfUcuSa9brfUutwyREKe5pBZlZrZsoh1uQXms8xiAmICaYS2CoxFoGKktjfZrJvxlY9683ce42K
ZrvvlLu8Bwy7oQpFah7I2T4XRfNH3Q7LVkFCQhzj1ONNNQw0ZrReogHGd7+yzmpyBf9dNYYYFtlG
4NWZUhSeS5lLrzH6i2mtEE5iksMWDA8z5n0AkF4+mVNkAKBZqgUufdU0IWlQB9FjjUsUhuHJYrWE
SychukoDtB/uRhu4SglhcIwe2nrEjoqVCl+RPejMjibLBzKoss0xw6qhE7IqzXksly0ysD2uNlKL
IaP+oQx3RI1sXqMApmZg+CMpbSpT94f1KDwHXl+KY96bRXHuLGqAgGOOwDRYGmRZ7+fIhfqR9Iis
fMXfhnHQrX9j606DrpdskvRtPDaKjH14CK1fSLgwolcNzDf5+lne5erqdW07sGWqtUAyOsFgChJN
VwKnVZdgTbjx8tqg5jYPLE9j53cJT8OfzfUhbu27NlnQgilYZ3sNtci4vrhDK8AXk/2hLNUYEHyO
XLewTmJV7t0aeKqCYhnPjK25WHySYOpHBoK2f4J6urIvMxTX8odWUr+e1cnPtu1uNR0gqsB0OA7w
SFPmxWRZPiGyxuhJKFHaI6K1xuXL7mr4ODrO0j0PTMrjRJLjRV3jZ3J2kn0TeZGx5jcuxAS3/RGK
fmxMVskYx3rPpE7WUndPhgmd98qiutOaj1a3QzbtwFZNbYTcGl/Wynga5VLcKuUIkCD/ES+CNSKZ
Og0irFkxD2lrRSpMsngHEi4qHoFDlRP3Iur8RaZL7sNMETBsWXsOPSwyjgAPvoM4vslAY23AdVdc
fWVvsIBOltAmdhdmHpv0xfpUGMGSyVGwYOqU3mfxJ/6VT6/zAjFimHkNsugqH2KQX+dyIr9h7U7Y
nQ5JZ/9yJ4TZGt4xHHevrVr8Bs8ovG3f+qd/4MMJAINz2BjTwzYys9tJj3hhru8SAXrPXoazysxq
mBtamIxysVU9wC+lOk8zwmhi1Mndp6mIj77cM6DiQ7Y0oTF2kavjP0hTZ/XJ8f0aVuNHkc2lTfm9
dZmYaVQUX9ZAP0Xs6FSbW6gqrOZAAFJW/qbMQkFwxI+YSv3VwSGxdQlLsGR7mPLC9Auco1OTGye3
ZhuaqROl5bkNWrsjEcp2z0XstmQd2QfDau67QsF+MU20Q2Pjq9Xa/ABaw5+tnjWWXcxEY+hUGZ0K
NQeLKR/Wpu2AjjKaugvdOL9bVHEApeyXSlcfp5SChJpVz8nW3rWFydTifrqd8quHYMNoVHxP5Fj5
VZddU2ffRejDTVy0z7HiHA1TJcu3nY7SjvGTzmOoKSAzM3kwh+TTFl1/ckTxvmyujEg7+wW9kJ2c
M12Urf0c2jrxp90X1+hKfumZ95Ckv4yp9g3/ZrgzEo32StrRU1JaXp7ZPKctpjY7pjzTYZby0IX7
4AiwGaxtx/03jcFCDlWkVHuMRqGGQq+TCK0+b29juZ7sB9rINUDkXtyZ+J1Dp2vvV5sej95/1jvA
36kayWEQfJFZPSvY3Js057OwSh1OLypNgmhJiKBHtsoyNIQZlE1Cc2C8XxxXsmxNsCAywI55HkKu
t30xTOhMZiSkVvXaZJV6mLBIBJbd/RRU+vEBsFAkFbxvn+paN7gxLbrOI0OdZtNAZWV9sCk0KYlL
U8qcvhetHc4Da1bfLNKPArvwodPrUzw49tHCr+TLSMTbHCqxQS+rZhWwtYpH0CxL+6z+pWvlnW0O
9IcSAQWrrn1l4q8tXFFGLUI3mwmwyC3j3Kis++LYvIzTdKoFjr1VnXRsTyUNbJ3GfSqIh2TALcNG
nh3loc3aKSC16KknlEZ2UZ5yMFu5PC2F9btXJd2VvNkYNRVfLYdfCQGswigvUOW/jWyki5xR5tjs
j4IqDWW4Hx1yA1wDdfDs2a1Dd2CybJ3+gvPh1ewy9FD2eqGU9DijjmVQWnewywySJae27dpAojqN
sKMtDfskM8O/P6EPTe7nCbalBG6eSh9CsSxfmm3mGzG82bkfo1KL6UYt3EBtbL04kgrLxJzPanto
zyz6r93WrKdVDI/bsMmXUiqwsJuxCyt8K7Kxx2cD/Jeeb74xdPN5aiTptD3zr8puU6qDTjiDc2fh
A8RxmnzAL4zIKn21i+ILmvQt+E+s459lmZHRVha0440WsHR9y4qCEQQ/S1hTQxtrU/OIAGGvInC/
m0U41/mtI8YqMmNkfVtj/u4U/Xe8cf+XNo0wHvFL7dfQfRRdc5qSvAx6yNSW68SByQANRcrcDlWV
APgHPGUu1aHW0oPdaAarje45KakRWV1yP4pcYVEAtmvTJ8/I52gqocqUA5FprT4e2FmPVlW8JrMk
iGLKHhvS0X3ivJabVNA17UVqB2OWhNY2ZYfVgdwAo5gpVKRhiwV3xOZ7tLTbwWEeI5eUFj4hW5Ei
8jcGWjBeZnLdNOWe/N30MsvBiaBRo/relp8lUy4rJLBTVSxROfdQYSfGtoFcHIXijddtpP1u0D4T
rov7ZbV9sN0DmTYZrvm8fbKki1GLTc6JdQflFPWr6AykE5pII7trKUQYkG4nJw2ERX1GsNJaR8Zy
fXBEsHUW/vm2Og/KyclsJRB4730t3Rs1jPNR2cErbgkYxXsLtXnASbxlC3xhksd0LNmtUr5JLT0y
gx1zVbCyWt4Mp0kDO5lVzFMGezfRXEaI+Fi2lwPpObuX00KwjLZmnvL7Jl8YWHli/mUmiH4sofTh
iZTjejOZzpvY7AED2LwdioR1EJypzGMetQDbBr2Kkc4SwxuUv4pMVlITgLQTa1TfuItVXNjtPrQC
hM+41R91t6Y3mpq8ztP4x8AOpBE1B97gGtsjZB6XGMWcDVhZ3FCD18JOty2P2f6zmRNCuyULsbyK
WgFroOyGN1lMP4NYKLCPxW1O1Sca3f7DbEY0ewNL3Kq1QxDbg29RSgY2VUUszguCp2Y3wNJIV87m
dcctPS5IF4wwtgbn2vD7kXcrX5efWSmWe71QT4xbZyaJW70WuICyIegIGKakX2Jw0yhv2VVzhumx
kwHyKFVNQpSyhcl5a++pbz9pcmEaa2u8gybBxFifsiBWFypnZXO212p6YTdyTAxnCzI9QeJv5z8j
135SrI9ymFnWqvkPl0jr60O/+VpMkpVFvSZlw0ILJPMcFR+uYqijlxak6DG9HZ0VwmJKiQyUMrqJ
KcaIKRdi8zJXu69j7Kx/v1tS8aEqzU3qtA8FHn3fyaTiD4XyvVn1fWUzWZKORIryNlEzJe9Rb6/O
xE7Fxqdo1vUz6ILeF3pOWpR5abohvi1NOg9NWQb1k1JLCuzOjBsMZ/CUvepW5BYU/8iFUqKqWDF/
EPJ0wOoXJOmcHcWmF0FCiQHxPylj/Vpek+nT7pwiqLMlSnXQkStdB9XGwtbne7bNQ9EUo690y6cu
Wba5XXKwY6keFyON1GwDOrZsqNW5L6vEKs8FdAE3a82jNWj861we7FgqEBEuiJSxrq6qXhXXXK5I
MGTTHxLq5rHiutFKfbAhTOwA63ulCFchTpNFe1AwlcMFxuabjdfWMCZwx/pdpsXPJmOUXytcuiL5
guxLfUTdQb5NrB+whT/Xkn2MprNkUJf8cYxLhpW5psG7DHSX+UePCqBvr3IcGXSjOKcZoHc5JNz6
FJRGstS8LsUHqcBSoVKO8gOy1WBtp3rKUIwNpFwabOwtbf1oh2mO9CyvDn0xU2yfb1gPSF/TqMFi
/kuCXIsfOcM9jAnd9pXcvjIDaGGjNY9zN5f7Luwj0bMaAMsMt5HY4ljRiOZ+ZW9xNV3rjgmPNWJv
gfJYkRAlrkZ8wgL63infYN6HOjjJcNSzr1LMBAYWc+zjUL2LJ5wiklR2UCAU1fcIXCx7MbWYoRTL
gfDJC3WJlS4KaRyjQQgFht+n0hjJ/YrsUWJE71qC6tz5Q7eSN9J3lzDt3zQXVD4tMfK7Bn5bbx/I
xnjLJCW2soX/vtrO7ZCxDrVUthms5XfShpcJuocqzEK/HYencnBzv9FZCHSjsfk6dIhQnd1HUyfX
oKRtoin88lYXfhonjLYO90CxsFtJHbZZuQPhL3HYpdVKvxEF2T2mv1WRUJXZkP0NIgHyKndfpbnS
FNF/dzB259qGZMs1MnegbuoKvUCetke6l1Gz1S9inUBTL1PU6iX22am7nKYSpkJRMDNVsiZarbcj
50Zr1e9hpLq0DTQpQUE8jooysBiIMX8ziWyzRRabTMB2EkSuDhgha1oei268VuOdYdL6hJWTEKUw
kWhDbQ1seqnbjzOUeLbHLgq/jRGsyt17zBaYvUlRo4WlzqW8aImoorhbDV/J6g9VJ4Rmc8ZzptF6
agaHf7wFnkGawIuzjM/aqhPEDlzTS9sBtU6sgNIwSXnat+L9bNxuE1VBduLpEq4SjD3lmaBOaDhV
bDaoU9WwOt5aDNheXZ0clmjnlhX60qAGdKYVzKDjzVb1mWfiq7O6mrI7t1tqWx9OqwGrVoBEjAyZ
U8el0rf0p0arNoLZNp3dsY06SXFlmNNIYuHePpFkTzpiMt9Tn7+xE/2qaawlTcCfTRxTB01NQtDc
JKzb7CNV2mvR/N7koeimOqp6+y2txluVGAiYfMXHlhpgl5iYukV/Smr2frExPa40NY9T4v6U/XLR
Y0pWtf1u0L+MSXooF3njGlT4Cjk/wjG/UbSVmXZ3Fcv+Ulg1XKbUPtUmXETptkuYDMabGrMzM/vW
h87XBnvdFnC17kEgtqEZkhNhEX3kV6l+m2qr5mdSo9UurPagQcz3NCB/mbIhgCrIUqRkHZJ/mOP6
jfKm1i9wvEGZaYFTyelQOxrUJmMqAktZrqKlV9EOLqIQNX4bBBDtTTXesoTY01Zl5bHld6WBN0xZ
0+SWJ/AgtI6XivXIuG7fRMxTCdBpmtEofFtVTDm9NFAzdSZiyrb8GrfhPK9lHEBE/SlHBevazKLE
tYsX1e70Ux0/QWUymHL/VKbbnIWevW2lV03HQsMyPWtARlb6WjMTH8u0nikIZ/mdMRYFyGKtDKtM
vAPP1UJLG6jdMmhM7vc4kYddc72Wq/kFcgrORbq9t2khgrxe2GmksFPBVlreZqgP5N9I3O0ufrm4
ppTU1wSNWN1n3sQUD8rnfYKjKN4yP+EzPzAoICGU9virFp0b2pKSZ673MLzmJwMCxaFIS7+1bQLG
NBQObXZmgPnCohwRnOoedMuh/l85oIUTxrx67XzAt0sAIKcvCY5ji3jXpvWDkPJNWCy9W72bCX8F
CykHnYgfcLR7pjV+1lM/czeOOZrihkzBzGYdjsCMNhCQoc18WhatCpK+DvqmYNGkZfNJH6rXWlJb
KAgOKsryB+7tpd3ka1Y177PE/22U7KCGbr0OLLIaIqb7FGmBrrLGWOrVoWTwrRJ4QgX/lK/yq8ZP
HnTf5sySx+zZaRJteKt11QWgR3Mkxf6LpIsbULyIeu1EjVbTNv1pZReVuYIuVjM0oRzViGFPniaF
HBzHeYWyBDxFee9jdwtLVCq+OYxfdbUHiCTuAXAtBYnmqAJX9tST1YnFVyuJvpFttT8SI2rY2Z2t
WTbMpvxMqBx6EOKm20I5a8MajW0lQ9exbW9mA+HOZbBMSL7jZqAhfpJqhQZ9AM9GUE2qaDzhjKiQ
8pLMTsm4wUwWuh5Wtf1jA6ULjE3jLazK+3YRAYye0XdLtG0lbQy6zIk35kGV69yBgsUsOL/Tkjpf
trTOi0l3jjiRNCzY6YeGSi/+bz63NiN2ZA/lNZVD081UL3acnNZEY0Ni8Dqm2fb7hdXFoBeXkeQk
hDB0zTUl/55txQy0zYLxXo7vC9dOpAvOs3CrFi1MCw9d3T6LljSbOq0JG7fZ7lmWYgdWOdBO7PcV
pwPvvffqGhEvo2sESpg2ecHGvXXFdtTNr9Y0CWdN9CKsqEiFlpmIgyKLt8FQEdxm5HzBtLiX9cS8
w+AT6uylI1FLFNuktGYlKb+se5D17mAShfBLo92DlXuWsOXvXrER2yRQQky6wVSPdZoOZvuqL+h7
Zln7gpGJ129sAWjspxrkt0+a80xHamRar5f5oDvxLz0qbYz6I2Ugd2QRtnD2tXXUSWY1HjdQhlQ7
apcorQSD/j48J0zgRH310CWcp6KrRbCgJ6BJyJrM6fIgtjqTsijcHFv68aCG/ZByYaVD71tFijAQ
XRBQIsQtmp0PtGa4KFdN8xoNfM2WwtxwEyrlwo6fLFqWLRlaAeXAt4rUYw88QyX7x1mQb1ekKcsd
GCp2293V1mhT2dokJcXtmPcwBVY7T25U8nf1ZPNRVax+pdUnjT712VK0W23RX7MembROjteqTF+8
swfhKkhf+/28JUE/yU/SWaIZ7ayrQE8RiDDtBphC/tFp2m29khSuuBsMWWOBcsV0Wc3nhg7aiNQH
HJ14p7XziGagjjqpPc3xM5W2wl/db00/2VcrVU7qaihPvNHHQmlf63YGuW+HuhwiqbOb1Dva7t2I
mAj5F0HE+RvUKdCJDueRK4PFUT9Hy0LGg0HDXafzCnMHwLVIlUNnALtRAUvUpnFV2pz1JzhkRVrf
6kBjs3HrP7QF42tXhCNASXZ1GFh78dK5JNRJ0MX7Tcg+PZznjOKdSrCDjmLK09p6774I5Gjat8LY
iByjfmu2MqwFHYZtQbVTOfRjTTbB6fZNkkJgVhUCOY1D7zf1Ju9GWujGyxgnXTQo2rVwhj8do3Cw
jQA/04zUjkQqD3GW/uSbdSgL2zlDFYvyaXxmJ2VCOmGk0x+tnDwL2jXK0NzaKqVNfbaN55lU8tFC
RBrrN1WH1TXuhk9tIujeJK7KmghVaNWSSCQrj0pyIgK1jdJ1Iz6IzTOaG/iDQtMDYbvk65iUVF0I
YLzilV6errEPdYck2BZbHujHpVPZRja9KzSq7kehJd+5Yb/OiKrIAn8zkfL8F3XnsSM7kqXpVynM
epigURjJBmYWrmVEuHvoDRHqUmvNp5+PHlmZN3OyK7uA3vTG4SIkhdk5//mFJz/HKE9QkMOb05Rd
mMdya2b5g+65HxBFMF4cQ2eJq8aHohsX6II7Ny+Yfo7pOW5Na2sEBsWP7+P6JgTLyRQbpT0SMzJZ
leM04vsalHMma4bQkws5JJ/gqTijG/oxNsnIYSf9HDAeXo5A0TB1Whj0bb9DMI6xmNe89wqoOFDz
sZxOEIsfTPu2irFC6jXk9nG81jJIYRHMxmBahEqbXBzVrjPc8ClK8/bcKHA6mLd7/IVoe9KkxKpG
OruecASNQGbG8NiP5VANGW+tq4mWoeJklwBiQZXj/iZpHlsTr9ramaLM8m6818du7ZXdNuDu4U6W
iETCdloJgRSFUX92L+bkyzX4Lq6ewoUFz1U1sygv8oI642bASQ0zLzDvVMuxrjIzlqg4P1kRa37H
ditUQclIZM26rOgbzbZ+cDofdZKMOrwnK2SjYIVukiooNUIfF8VoWZb40GQ5RnQhNi++9ASkngaZ
hmdtwdK8OQOtW9fw9nHOLM3R+FVJ52HpRBNGojqD/WNctM+9xrgkhQ02g8SBj3kTd9TsEXKdhFUx
jxgTps6HaUAkJDTjNolHg4a9q8meS9S5zF7UFgKIOlZr3SImPPfg6zdpOK8pOABtnUVSGOlBqhwQ
jZ+L9IlpIyljYFlzrJTmYyD9TS7zD2k5dCa168xCCXOqtlhencq4YXS58rMeyCGDOZK4+njjJzCY
rL44RuH4gJH6tsDuDyO9S9uGNyGVgOy74AALZZE4jdwGHuULKWYkEZf+J8Scp8TCbyEofcZYMpqr
ZKpw8Mt5okKZtB2CoWp8bFJHbC0WjBlNODIROjfux10fPAk/ARFIQQMsD7VK267sDA1NZnYVPZK1
D9rywe3Ggni/TWQBxiV9Bo/cKlf94OcznbwITlVLCiiRF+RRJjO/cN7joTsGPShhoWm4R+YPZutn
LPFuMNfG7NnXp7GkRwJWQcufAhgbVoANZNeTO25mW6Y4UjCfajhBp5p8kUK/z4cnt/OfIUDAHQBn
FaRELsx6yqGplsw0/UMX4MJm5Vtcks4dlLJQcc4Fs0p/4jM0XHfY+1ZbLwM6xTEaeHWwVsQxo+Ro
UoRjbrCEPpgsfc1KZ2Z/DDz/LlclSd1wYuCzUDj0BuHdLtOTIqeftvpoCYvW22v0sDtbFPfYyvlr
valgV/nWEo9IuCaNPfPqZAFLlwrLhb0b6WBCI1PdyIMRzBB42inrXaE0GABr3qrANIk2ssu4WN0v
ibMYLQM1fVVtBStTnJrneIR8BwGJIs9NU8QyBGJlp8R5AMhjnD+oDGDYPhSciG5BCinm+qzApdT4
KjX/o+xgzkKLmGFE2lHnNc281wHWq/DTU5g4WybjIfgOs463wTs7Qq1N7XUQ+GtI4wnvqR9x3D8m
lpHMlabBFl+DwhA5wtvBh72MukITztE2S6jMvQHX2RsAogQNWaZO1o5GsnEFuHafLAy/s2dOliAC
SkNlaUmFEWYp15Kop8iKtZXaiRKDPpP5dzfu8lpacxFA+yjHGOpvQCZSnm61yGkPKlH0PZuUqtZL
3WrGM8XveHYqUCnseGfMTELobwP2JtM5ISAZ28auWWlmd+wb3Z3LMOYHKPhokaAh5qC1/UKpaC8b
8g4DO39PSgJ/Lah8XefAM8ODDDwDOncJZ5LcxGViN9kae0XMRp+dpjpYIkdrqvtPXQ43tUriFyHL
PTPGx9iAW5JGwzt5N/s6i9feWB9Ltjf8dRcDKhW2w63rNhRLzWtsMWl0XQtXFstBiN/TmwTSeahD
79SmWAcnFehLE8vPhpKfNDWfObb9WnQtzMMkZ6QHgNnBWM/LsNiVqbpoDOUcBeFqrOuDEVkrA3jB
tfGS9JKESMe6O7JU9jRQ5Oho8LGZ0bCgVv4GNiNxm4RfhArdYBCaAARj9q6YOPdWEJrJzLi3TO88
YkG9cPvSWbDLP/eK5R9SxVkVWllvy0ifNqJp5FFCuTU/604Zlm4eQu6OOnXtE2XuFPxbigsHVndp
loPqDic5udb9ARFMTtcca5PfW/WhNd1RwjeClAfxINKsnUb4zapSJfcZ5Sp9QbrQBZC4Fx+7GANt
2VjGsiRdaV503pNCqiqGZlzqvvHSV9y0ZMyxQUm5iETZ7+ox++GGurtxU5CfMFf05cisc060bLwP
zSFbtkOzyGuWLHhia2CjHXf8SSsYGhcJ607BdM3PFVBG20RpGFqs0hoyTkM310CpdLdGbH3Zhkue
rC0RTVY8FH2JB3DpP9WdsWPNuG1UXZ8x/Poy4uDVDXprVbbGztXaLbGH2tyXBpRZuhzge1Aro9o5
2y4Jxr0HbXeht5C7+jsiHxDzpSB2g4MGQLWwOoy5p2YtDEqQ1siahxKKbuq2J69AO9mHCfa1TWCv
MaMtDRP9bW6zS+JxtqgMSNEESR1NF2JYA5zBqCX2GMKX/tqJev8pHuCoGuH0H12HqURZ4kkIyzPG
cl4R1iXp2KHzPDoPFsVXOtQcGs9fIUgAg2p3gdlA5oKtbxsWYYH5hKViCyQYchjnuipxPYTpa+sa
0gVXDZeukhSbQfFfQU8WSakcyPXZhWFYzEUoqC0QBDCDJXG1xVfGmPhCx76q37wgOCv4rW4TWNHj
NDvJ/LKfs1pXc8unYgWvBssYoi212SXPknrjlZfeIaIHrHTpGxMBmgn9QJbaDPdcA8YHHUtvoe3E
tlQqrr8IHf9DswWjLwIpZLIAblrGtfGljW64LGwfkDF+U1UDkKillQqGOXFcciFS5Aa6Vmk3GkmF
ruY5O3hkh8JgAp3pyToZrXPVRGRPkgXnZuOjVYfjgmDYH4FDLZ8KVilnovho2n0xjijWvXXpzWvl
0RUwH8j80/BDirFhCpi6xGxKBGKJGdPqco0Dtk+7wFxN1YgQowiPKSwAyBsqDBUkxRDb3sVRW5YF
XERshsXoLUc9QXWWW6DnkXaMHAC5YHzUdJykEqALG7qgkM2youwmmZUYl8BMbshXf6Y6Y42iCNxR
LXUnP4Ikn7v9hrEjMXd2G6/pmZeQpD8rcqDXCgNDb6QI94MHGJN4D1smjW/KOAgKKY3SWKxZGXe+
Za5bTcMOPAFR5nr5oXosDHahn0PYKHTHn37H1qOnUGTUjBY3zvKPSlHZ0nQ3XoyuPPijQF9og1gP
7AwuwbWLUZn4a6KF9IkLVq1/KqTClI617CKkJhrJ4SRIM6KTxdpqlZc6pFZuRuIZGdFVE0yCVom0
5pQ8HitOZ27Y+0uJn7CnBNWh7pWlpsFBUlOfaCx1LUVkMGAhYyijTPdq87mLA7kcnR99VplHDY6r
WsLlwGtbrHN5qP3HJvF3Bfuu15NG2yjju7TSiy99rPSB15MmBm2fk5Lu7saiekTfAUqarUjMeM1t
O9n9+/K7vxbWffT/8ZHlQ0khVf/f/5pC7z/9qkkN+NsPq35TB062fH94gSV+UA+n5qsczl9VE9c/
G/j9Vz/8x9f1p/yNS6Au6Iz/lU7vUv/j+EbwTvpzvMmv3/Ut1lOk9otDIoluGaalkZLn4AP4a8KJ
1H8Rpo5zPFE8JJlcNXm/J5wIzRTwh3VpmMSZoP6riBf0/8//Qv6nmpquO+aUK6irqv3vyPX+bEtp
SxPvQqGbpi2kI9Xp84+3c5B6Fb/qfwvVhNpckK3MyA0vVmBMEAy9uf3pqPxFYsnkaPiTJJAfPv0a
VIuajmu1rdvT5z/9miDXq7ITEDJFbS067GQjQuZBLYRA+EdeBOnDmPmTTpylaztgLOc3sJ42I9oG
ADlDV9blNCVoLvAKaQK2WfsxhgepR6sI02oP4XwG68iEMpJkrBWTn9zJp5mvRmPpCRzydWVl9RZQ
KXr6Qt3YE+vDkH8TV/YXB9MWuC/biChViImTJ+NP/6Uy8eGGQdMXNlB1px8tHUJI//Wvj6Wm/1Ff
eT2YtjDJt9ENqZGN9qdz5gnX19TA5GBqaNBaXE9hPsJkKlVGHhBi6KAR3xVLvxWPRQ/Np5G3AW3v
3EZfV7rnZjjbrveAff28Tme9/GqyH6H90IE46DSOFqgjrrcc9aeJgZgzk/KJA8vMVQxO5HTYSJTu
vqnfR9olC1UPdW1gvI/dqZbGqiE2q+fods3EWkGuQl6i3YCPSjamirMdaYsKk7GA/L8mgAvjIvdW
u8UIypHkH21LnpkxzuUASJAftYTUAtdiUoBbjHpR45Ku0ZnZzHFNHAYJQp9ljoSrDfc02kYj+nwC
bECmVW0KgP6BifnM8pAS5c5MTxrWbHOpJKdiQDbVklmiVVsSpzCABqHzcQaDGCVVAgP8eUo14+nx
DnNvplw0UdB9B7QquQan4dRBRaxMahDaQsH3owSJFD4lLLhtHsaKxEolXVfOV1VGmxLf6VjTV6FH
a8iAscumfW9WFMBO7dEYv2Sv0AlBUgxrQt7zvVknS3Eq/GqJLzSSKHfb8cem4M255S1qzk3ro5gJ
NTpVpm4FR5uogz60IODAsZDKiijcVerk+0z7YoIJ/sbGp7yPrb1vAXypL5E6jUiGUIqBWoZAeEmK
X/Oj/Z6NJHEVyyEsNzragT6NN2QQTdX5XAJx+MHzSJ1hla8WJ5gpwSKtqKgzkCtyuiplV3CDk0VA
VwGhEX6A7e3HID3ow1nHId2MMG0f262hdGdyQ/btQKWB1TZu/HNJl5o0HwEXSlY1nIfXBOA2YvMO
7KeoOZkC00N+PRBsx784MnoQRrnCJ5i9Wd/1EqRPfTD7CBaXdqOX6XOaGQfkVytGUcQni1td9zA2
noIIkCWnI2RGd1lTaHX0rSEOPoHbzFJoH+W2B5gKnGNb0UoCQUJzsCmggleASnrgXjD7ET0sa8X8
m2ynv1xCbLKtdE1VJZXwH5eQMSlRYnYTcRtb/yr4gQvwDMrg3yxU4i+XEMtWbXYZjZgmNqWfV6rQ
A6x1MlYqFZ2OFlzUagXhipwCrnNcBTqWhfA58AiqrttFrezLwJ9XGYgLRiC4m8j+b/6gv9gfbPHT
3/MnyXhbBEGvpewP0XDsO5uEhh+Js6/h9ynEcufUbV7zvY7+W6YC/21Vzforu3lLvqr/Ac4Dwkb6
/59bD9x8df94/XqL31JMGr6rpO3nVHXwXb+WNILQNtWkBpHUDIYqpw3ou6QR0vzFUVUKnm8zZP13
AwLw+V+Q6/9mWjA5HP+zpFFM9RfHoDpwJDm3Uw7cv1XTCP1PsW321dyZWkvXLXMKl5s+/2kjbgZN
1Tpw3XcHIsPWairlpqjlkWwQ+iBF8eAf6d1t1sXhvZ3R8RB0Yq1hP4VgH4jRCeTxCbrpw3vdtoOz
ZBu7fnh9SMz6sy1NFSfe6esjMS5dMuqW15eQJOODDClIfv+G2nlrPamdr+8o0UQ8p0/YpTIwV5Ue
KHMjzskkSk1vG8r2M4XIf3Dr6ti0sOPyuI7OvtumxGKmGjzCogGnb5RZm/TVZwZrUnHlJzk+dE6N
/+uXjmGrbVR165iJRo6AYd37KT46XoPq7/slueZbeCHki0yf9k6boAc3PlGW2femE49ElTCerUFK
9qPVK+6mnZ5eXzeD/4c3zRp7rtQ1t9cPlKIDnAZOUm+ps1BDCn84FEjEAA+mp9cHgkGHg60l/IWY
/Pz5S0KfgIYFDtrAnVActGQNnU08oceq1oR5RBD+rOwRovXBLmP/vS9QgygCykAdFrDZLBj81w+m
VOew6UvyBcDjvLxUMNzPhscmcnbXL4hHp2BmpDzGuYFGyIae0E48NPjw3iVpi3Cf2UAsuPpTUP7+
cVAizZE0laesPKIcbL6qYpzEtF11D4kMla7uIVYIGlhDGHEsFIheT3VpnsjOKW5+ujf/orCeHD1+
KqxtB2ERHQAtBw7zGJqbf7rSxwTTBqXQ21fpNks1Z3GuGg9xXJHAER6m3I/a94+p231ETVit7bT0
j32gVbOwwNMfXCC9Q5ab3nFFoeS0br0mI2a1tqtNMoL1OH5r78Koy5+CTDuC1eknZmv1/cTeRLlM
9k+Jr11pTeOeBBUqBTalVZfpwbIM4+ok+j5YGkOUHrvUiHHU6pgq23bREF1Bzk+bZMBMtKwzAsOj
W/Zs+GjKyq684lU34bkVRBzd5BG+/Fkcbf/1sdOnvfR3nxKO3dRC0XoJ8CcLPPZPm04x1p6R+EP/
KuNUv8kq9VKqtvbQGuJJCz17TUkG7GQYw7OuopxmquSsGKFRsdSxeQl8sznITnx0ojcvZhWwL1ZV
Q4L5QHFGIXYi/cnY5O7oHa8Pfmxrh1YnztX0xdkzJxVIoDKE1CPwFpM1Yt1TFTOC0J5E70ardjRJ
pReQAv6myDD+uP3j8iKkZIk2dUNljRTan66aLir10jK05K3NU3K+fQXHs8by35PBWIAQqc+Ga1nk
tCT6xgtUzCXC5gJvMA7b+DlQQ4OI5f5EInC90vx8nOFSMNwNwF7fDyXTCuJh7gj6dkHaA25gJ37J
VNBakbjOYmqgjgyvhp00UeASC3UmxzvbxoV76fM2u7HJMFqUA0bhRmK9i8It36Yn4z+fENFNaINu
H/gTzEvooHKGslqsPVXpL+qILGDxry8V9rH/75BBh7XZ2NjyLNOy5J8Ks3IgQM+wGv1NoviMu8q8
7zJHrFrRZktEg+Z90IfOBi3jPC6meaEfEw9EnDFtqSrCDbKO+JQhUBBhdYqV/qZxrO7AJ9Xpt7dQ
gbe0vG438/sg2cR2CYEyk0JdpfcGjNaLp4ofUaxEcHq55GpFdSGsuD8co+SCTTqaK0/6S+86jk2N
8tRZarbhMi8WsbZAOWX8oJl8aXN9fNIjF4pTZg63fumO645KuzRglJHirD8SabcjKSV4r2MX68Ks
5h7MdXWWVqNAwuC6xlFgxRcyKnbzDp57XDc3Qx6JA2SvkRmbLA8qSr6FiocHVGj10bIoIgmUwXMf
euGLFmrwhkZLPwSAdg/wOZaD1/jYldTAxK44CJfJuGqGyiaJWv9USrgeEUTLi9Nnh3GI4x1zpltt
Al2goigwOhrxavnWXZL17leLH00prf4tbhh4R00sbiMkXOivtHWTxvnOZhB77Au/wVffdXHXYKhl
QiI8R06JTadtrtQ4g5sVWN9PfntnepIBYHfmJ2rMVzvp3QehNMGq8UlATtpm3EX5Y9izg82hCjoL
u1GjFXlR/qWxErExa3ubWUpK5Ez3SLgg14hLahRGMgNZkNrwbGmiwLjAKk8o6MhODPpinbsqS0Uq
I0bCSl6sXSb9W6LZFKJF640Y0/Su1Ov0nuy5dj5oob3pmA3etyb0AC9icpv5xYFzWiADLYpD/9sz
VQ2LjRrUJ8fskoPhjzopyeMWnmV1y7VR3XaZ7xBGXRjrDKF2gtnJJetle+bi2VVNnj81Zdfu9aCE
XqVyqI2wlftyZBVpq6jb6l45PLfGo+lmt73vA+Wy/kOx60W2az0cTiulWduajPdkaIxwCG10irlu
3klBSqddud5T705FhKzNeyk9s1rZtR77C2a+QMi6u/ctHq7PjNaJ1rrrP11fRVaQb5RWRy5Jpl/m
wVeWgz3u4fokK4ywsCgAdhqXJHTgcdCFdyiIw/sgcot9WvZ4AlqVuFRZ8toSPGP6w0SMaNGA/fas
GkFjr++Rwb206858bPDrWkrCVXc9IaOXwXU+8q4byCzEoyi3GnEvEX3eF0p/VggYvDGmV2SL4LuW
2/r2+hVRRLyTk6IGTGV7q1aJ9JNZS2A2aYT0uXkPa7DR4UdXBdnuJuyW2w6a4Y0beq1yKaF+HTCL
glbRYwFwSJG7mfAxjkzN82jpmhgNkqd+8FW7vwuQ7N9RWgyQoMcEU8bpJaqkeZwyjjdyJIwyK6EJ
ab3+RCBbMebZY5dgZVGMCiqrdFBmlsyrlybDn9cobpJCG16NGDl1FzbBPo9J1JneH4S7+j55XWn6
x0B61anNB/4HALOVLeyWdbLU5XogVmsTDIpFzGXXze0uQDVPzu4q6pMKim1V7BOveDLDqN/AGYRB
p6F6MKP0lEybdJUV3aKIPDxIwsS9bXHMmmVAWeH4Q6mc6NXo8CDqMPLaJKRKL8xWRRLokgq1TtoB
7Kdw9KdMh6nCZZAeri/LGI8doh+XUY7HhDCHYlFKV78zq9BceXDeD44fO9uwqOyNT0t/HLNcWfpR
FJ+hs+tzkXvKOscqZ4buPL0zJCNbgre0uUiK9M6mHF2EPq4ReOUwe4pa+yavcfvpybZPGmabidAw
AEGtcMeFlDOLyt+uJUodms4ceYKyt8qYcOqBsTBpuNk2SjQdPRSMWpKQWm+mQnk6JkXvX6AAgVcE
1i6GGEFxC+tGqtXeSDXjscdPs8U+6SXx0mzj5rm36jMmJCQZuptAxNwtqVSHea5liyFuw01kqsVZ
VIgsru1HjE2mmTxy43uX3tOQSJu5tVbDSmMiu/UMfXiFHueuiqS31qSNE9ZmrHWHet5Lbf2hGYsL
JIr4g1RTHEuzsrmUmjQWsYKpQUg4oNf0x5S7a98EfXI3mq21Hg2tXlkNZhLNKJMPpRDzEt+fpZ1R
pzY1hXlf4fklLL1aGci3KeZMDxmoS+0eWUmwznsLJms8Tf67sRzutOwlyvX0MwswNAvaqLkoRiBW
qKuOqtMwTzScX+u4azHXDiKHFNSqWxJYb/3MNG9CdKn3td+ECySPFlFiyCWI6H3l0oaUa0BUK61W
fyqxb8CmoPEPflHXT0RzRui0hO2/20MuF/j+dfswKvJTjEpnJtEE3eGTQkWpWY926gQPXh0Ya9EH
5aYyZXCvJeVHjbnFh9q5OBlp8Jqk9pDgsnJsghCXod9ewucnC8XnmraT2jvZof7VkBD2MBpKuSSe
ij7B6MW2tjBhONaBCPd2N4p9XeqhtxAYC36/lhV+tymXwRwrGSbQMWw/XDbIe8M26zETJYbSKKW3
ZZF7T0ZpfCHhorwOYu1QCazAhsLdjxWU5bBEohq7o7u/PoTTs27sSAKDbYeznov0TuXXLnJDxRPY
compHPN86RSJv2SLhZGlS/9USfESWnqnv4JWlNGus0uIrYaP/yBams2YwXOVObyGzI+f665IPkJV
eZNFkt9HXjnn+JWHSLqs/lZyzxAdkUuOiXWfqKdc9epTyFwZPf6rl9TqRcLG20oLxqCPRuy1aV+Q
lJo3tgYnCUYwLXcsP0xXwVhZxgXS5jzf2J0MN2bQD5eYWnV2/RK1N3ZZMyTPKqPcJUZMr2mLKCCE
MujPtUGcqzxz0An94WXc1HM9kUbx3irJmd6hv4unZZuAuBsoAFC9rgv79JDp4ZsMa1LpQ21TBKH+
0HYIepWxBEQo0gmyxbJgHCDoD10/HISntOewbV4iW/FPCDTFMs9dxi4dzk/qpDNxQzM5gP1C+G3H
9IkDek6kxOajVqxVXcJD8nPXutHjMDsQKL6KDfvOyYJNkrb8SzIZjWOS23OMtaYrZwo6H2P22Lgd
XkMDZ4tYHyT7Od58uTZ24RwDkPyF7cjLW23poB3FMxkCgWd61mYs3XiTuQH+I3aMcF0EQNnXH6Xi
j5tyLqoW952xw0RyRhkEc9wy0iX4j7vxnLbfG+gF54gjE7wLvZsBrdtnFyjsk2P3qWTO95Phn+9c
P4IjbcQtv6y2GnWn91CjtOGa3TjuSS4ezprvpOeCcGc8nPQny6zfrv9CxhhvZrQm7kp56V/Upu1v
Q1JP2fLUQyQKcUhcuO3w1bT7npzMpaJY0W2ZaSD8rTO81lOeMn+pt1Oy/IeiKLDpDS/uT2JaUpsB
px7frB6x+zkpFN3zRvR4yoZFOxMCQrONRjjHqM4y8X0beuuSO1Z4lHrjX5h6bIGykZT5wrojRLSE
SsuzXu0wyDM8BPJsHGMSjrtrRG1euDjRtiNq8872sOb550NNvz4vkuwmrtxmNdRG+1Qr+d6Bu41D
zkRIcorJ7dF+MTkFyzJRGPBcyzkEPO1bD/HIgQr7kka4CLaC4ffCkom1cGIwigYQaxVGEaG3Y2qz
T7eBcvJab+2bXXH3fTmhMIveNfroOdYJ4Q32Ql/fF1GeaRvLsFgFEqh81/ugiNV0E7ROs5BqdNO1
EAfQYihiExNd/Guh0mRtubrCcgSpN0tkmPlLHEYud5lv3Vf6ruhynXXTNRfctlwTYx1/ZlOnH0/b
RFlkcuHozGykmyKfiSxj13tNuwyLXL3z/KzFK2Zqcb1a4TI2/Nu+xV7Iz81TpvbRXtEx3lGhlb8b
GOVPaBcpm3dFWujwmlL5WUk8RV1MPcMMvV6er2M4a9gvpdGt7YKVR2M3vMY6mkm3iwIWlTGdf99B
2GVhgDlG753rlKcAG8l5FGIb4EE1LxfSLNWtmVfpRry3eTDQUSXZOo6jfj2wuxxHlT7p2pxcK7Kh
DQ/TPb+3IuvT1JkzXf97ZC4BJC8d3sf1VAq9x83G39qNnGKebXXySspOkDTb+7wPsTa1BmenuQku
87rEU67Q/UsQo1nIB6/citCDN10IbYUmaZw7RSBvfZhlW+Qd8eRDGs+/z4Ghw6Ea7d45atnQAjx0
40smg22TDCH1goIHCUIIqPaMpChQh+c4YE7WHAWw9WNhqIyzCrPaU9v592nW3KEfwcAnGZLt9T4w
cUfysAU9oWhUmKAdPdf2b/JPLdBpst36aEFxPJdmZB26VDk1alyfr28FXX0Jw0AkHKe0viSjSLgm
UfiqiaPcVVWrlWuH3QwnJv0HPDHuO1Su08RqdGv4tWW5H12mWL6pljee2cpVOD3LEnRaYYQwR7Fd
TlWwcgHrFt8N0vfdZUbInIwMshICZnNfmBalH4ISwNUYu0hYVYtg8LObtitIFY6arYC9fHN9KwKa
g7JoDKsobL2V7dfpcszNaRtwJ/GZoz5bcbkegBSGVqhzBUO8QpQuMadcWKOB1UnhiMcSQ11oump3
dKG0XsYM2XDi5C+u4KIzmwCOEdTaU5Ew5qo9uiAceEmwi01s0ac+QeAIbihWFi2xtNwE09hV84bk
A2bNnZl7w933h3qv1Kgv+61mR/npeptzzr5fkbNZHx0n/xSttRV9GL4x2CCronXKc2AkJl4wTr1P
2yLBkfO5s1UPCUSBrtIt9Kcae+DloHLGfAtDCJEHpyqxq3UVeyMZqhrGgkrQKRerFhUVyngwNZZB
oYzgodenkS7zTaHeGUGnfi/IfbSpBBx2N4KWjmIU1+++NRf1ALXbZcVbBYqL8cv3GeTb3YU/FdAG
W2HWD8+GpR8FhOsHBufI6UTmfiHTELVWfKnwdWcAsPm9HNDmpk5v7IMO97UAHegyCskmzwOJwScK
wyX5t8ZBaGq/1+umXKGQ8+71CnFmWgXKZ+xtvch0v1REbbgzNeODasYPqTtqs7GNjaMbhuNWS+oR
hp/j3eK0iIOQLowH6NMTYRAt85AjKBw2KfHQH2NTgURbmn6rGOawaxMvX5VxBgRC6d/DCV00dS23
Mc39RsPVYJFPFYuBi/IG2j7GUC5yUwkKD8NsGY/B+3dD+33y+9A27rC4M7d2hbS47Jzk3h7hQJpJ
vrBwqT0beoxLZyj2CdnPawC0/g4fmmxhiq545IJmGpwl/odaj+sUzh/MO2SVXegPX2VqvkbQ/Z+V
AjQ8s4z67JesG6Jx0qPGBHvbR56yMQfsJjw/qdaRjjY0ntbfInDUmaqm6S15xf1tMn0QTh/4DTxS
Fb/e2xSDh1srFX/4YPqONlV//Y5NaVaoKzqUiYaOMyNBuvYCCUtziFkJbwyPotHy3MkPfqvRWn4I
tGJzYQ31rTC7bK9HscpcgP+gZyksuSc/bB37fBQVYalrFyPx8GfQGgC/rDRuYrWDMVqF8iXTBuZg
Zvql+8ElZG7ylEV5gGTRCY+4+sp9UuNcmhiB+TDgrgaG8kBtQt5DGkztfVw9pnB5FQ+bOiWb+Ih2
WAOP8mWCc66DG733gQqVGz/gE3SVJbog89Ai09i5enDXxLpx48aBcWMmTXE0LQ9ZQtua9Zo1qdtH
+CByntvV4CWyWg2M3XaB5kNULxz/AVgtXIbBWN9gkOZvSy2LtqFaFjeOYYHo4M+dpJ66q/wBrx+q
+9wpxq3MAu2+DNVT2drjW85Pn1eO1bDOopiOpQ9tsoM6qGRNfEiTdqeErAoySRQI0XGEjuB603Ot
7DxZ+DdFqYNAdbDLRRxkN6GiEvA+MNoOXNztnJqR48w15WfmD9UujVzED3XxrqZkPev4q07XfzEe
elqNe6Ol6fVp6SXlDCMR/jxjfNZlh0I2h/ydaf29l1fuu+8Qjjw9CXlyLY+x3pIPkHNrO66+FHSG
kKfikrxkJV419iEWSM5Sy/Bor3kY+1RuvovcLk1jRj2BvQxQLIPJquULYgkjqpUXCj+MfjKsTuT0
kt37/1F3HsuRY9mW/ZVnPUcZLjSmdC3oknoCC4bAhdby63sBjJeVmd31ymrWPXED3D0YdDrEuefs
vfaqMu3kBZSYtgf02C/nt2GkfY0ow0lm0G2+BKU8gUFDserb6rvwPUpGrzOPNKmDpyDH8C5z8e4x
51lq3rhnjiSAKvNnKFkUrJRpt4goQKHeY7bSImZWUbHTZNfh90F99tAkqtyEZR8scr1NL/NbwsG4
jm6fv2dNYV86YYFYiSv9RPne3Ns0P4rRcd6UWCVBI4zJ+Jh2+Q5vKOYSZMUop4ToSGeZnnf0Ll+Z
WFlhp2OktyPlqtbt+JhznpWJ6V3np7IibLYeOFLsRrV3nV+o40zl9kAuRFj6K5pb9rV2I/taSggR
Re6WO7/nufkFQxB4b0fm47ynh/nITe7dNhqxawTab8yw5RWhknmS3bAM5hViWmr4LObBx1f5/HVc
duT/ouSx+7XfCeM0JBrLgyBjceXbWJQUkzusPfpvUeRdRw8bPO5JuD6GjKqnzlDoTMRl+ZSpYFfB
GSs7e/Dot3sD40OGUtVm1Gxqcg1dP1ibj9qkdTZ9L/PD/B04eoIZZGT9M9zBmdM7b3KWe8WlzY2t
kcb1dzUb0F1pgLWjxzxIbhj11WOeh5NZlSjw47yPEy2F5PXnp7TGKWidW9Y6cxv3jpE5KHQIddND
akrKBJ3kWaYuBOHElrd3ivJH3pnht2nDwE4yb/jGL46E+Ef94ua6+tM2W+h8shqoS8sKd4Q85By8
z0WV3+eyY9RBb8wLF+G3ycrJ7W/jMPibqCsnF6PVfnQ+id4qCHrw2vItAuwAkNeygnVmhz2TESW8
0VT95tQVh+WD8Mr8KcRWEykGQ9sqM/fzVqdpxr5TjGfW+tgS7dS80xNudlXn+cCCGHqlqRiXqazM
ZaSLtMKllDxHAx6EyKvIWZtWoIMKbBFQS7Wfd81up8BiSQOYE8h/1vNG8N8bSquuYS5y+6fePlpj
HN0UAyNh26qH3DXDW5y41mUsPuaXWuGfAit3Dv40O27NAKipLI9fo1wLWvCmbnA8xtN4GUdouit8
6ghECO7Z8bmgFaLZ54HponrgKeLa82MQSzqFfrTVcqCCbeb6N1vFgAAyZvzW5wivEelbF9H17TE2
84hyIyh/RcpBCCW+c+XROO7052DU9NfYHcSWiRlW2bHej9NCamo1FUqtv6f2SENZsdF4aUg01boe
Jnu99MbqpupKdfN72WzhCgeLebcVWFini7wSs/JuIAudcpX8mqnM5dcYt7kCMq7GsVUf/AHIZ6Cr
7jVMC8ArVdkfvdbK9z5Tga2v9snZ0wm5V3InfDbq9IiA7I0mr59cR1FLqjn6U1QvVgZFtEI0btkW
qrY6ia6MPlFYyH5fNg1jx7pV9DVANyK5bJal84ONY/lUDQjYvXjU1sJuTdaLbm1vTR1BSoTWhFW3
gpKEmcCNZXQEMahYq6nlnOanjErrd6OHftO0bvNRNh95VtFeaNqlJ19rWLsp0lhTQWHuzwsQEtHQ
vhZP8TQkGBvHftBlT9ZZRcIH4NTsDp4M3I7rJ596KFhdG/ovkciN1Petg+Y0yv2QQ35mBHJlSI1h
a6g+VWyX1vtqmsaLaOelGggH0+z3nmU2e1N6P6ppvBlYnrX8ul1VWLEYlbpPzjy2TAJ0e3RoL3hF
ymNXpHC6JPkKoUoKg27Vub70E0QZTRNyIxPJU17rq3zqzmK4iw+RYJCm2BquB6ujW5XHuMng/NWP
ul6pjwRrIIyURCTFdcVAFCBQtgIvGn6neRbeLPKyGpS5ZDF5vUNBznV/9FTz4Mw/LC6VgvaGjRXO
cg5zTyjGeL0G8V8vv7QmCYpIAFnGJWmBz3lJ7m/Sskgme3S4It3lMiAguihhgpY0sqrXeSvtXPKI
2mw89dkDsmHrEzBQtmT6ehn6Ylh9TYip/a6eE9krc+5lKZqJUU/KZacrfGPM79D59d0+SJqjT9v1
ZULwLEC2qy++H/nwoso1OsD8pFVXV3oNY0mTfrJW+QqM5zTa5OOQgJai6xYV3ml+KEuhbv/NPN6Y
tBn/1G64LNJN17U0B9E8cnLH/Jt2A9vx0Jidmn6L8mlik5X9YxXkpMOJetUjctknjvZCByB5T6tm
LyNEUtMzQc98rU+Eve4AJK58MlMOlg9nWs8sFWECrfk4RPe4qyCBLoskShiF5Poiqd0zZwyWIuHt
NQdv7zxiZRCG0hc727JJ6+8waqIjXb3fD0ZRDzDHwnTjumN6dEYVLDQuwXYc3XM9PURK3u60xv1u
0TM5h53O2DQ5BSPtYgaT+QvXnYPuR8Gno8Os6D3fOPlR/wyILAduqeuX+UHadYTxCpIs3C/j6znR
af7G6TFDMYazNjLKlJ3lucmhki6orJKb2tCm6farc9LXtkZ7Yf7yfUh3YMjXzFHyVY9/hiaDorgL
I7F+sZhML4pK5kSn2/qnUeGyVc1kp1pDsG/grdVBUX76bk+EGjyps0PDfcjcWrlnjkiPdmokm9YZ
Blimbv9Wapuvk1ehQfVOXb1LtcL+OW0EmER/dla1U5Q0+BGKahXG5bB3oWcSieJgvkFEfHc7t1i1
5oinxor6x9G0use4RJ2s2COLblftdyUVECHWOoP1St5yesJRVQafQ+qzhK3kSw7Ndesx+9g4/Jon
04YDb+BEaIfnEWL6teljgNvlMNByfsF1qz/HnmEcYSThDpwuT0Ef/ArjNjj2o9Ocx8GlDaxqzzmX
xXNZmreyytp/c/A7fz/2KaiwStjCdQ1u4fbfNV9W6aa5QN/zTZmOmKnP5NkpWM8U4te8mzR9fUOY
8lGJ90nQ9YwJVAJlrfwLOrk7Li0oELCGXuatipNnYSvS3eFZr/di7H7OvRetxxFbFliDN8HIcEg6
Ndw3TfvkskJ6mWaIO6kjrIVjqzkmg/KzVhV9a0qdcyJmJhInRbUVhVMeTflZqfA6u9cAyxnMggjJ
AuVFCo8724oeZhULkUilBlcwJKsNg/kj4SzxQYAiPZUilvtc92kLx66HY7PSdEYILnVTPY3BlcB1
D3B0DqpWQwFMc2dvjrX2PO8Gpe+wDNUQHIhwZedABZetZhDH6JXg6cxAnGqf/CUriculqqfu1q3M
bl3hp5rkCmi/qvIxc55kxioOW6d5t42Rq6mNgwtwnHX5N1c20/ireNUVGqIV10KiZbuCNb3xNxeJ
CiqTSByj+hYaQVq9h34l9rXfjGeVCjByHJKlDAFwhNkU1GdmZvND8MfWvJuY+6+bk5F2a2H4wd1K
Qc0YvVZsIuFoG+Aw42QbjtXlV33j04pdqaUuaE62zmHecv/Y6hwl2NYuX20TMqsmnaLDUc9KkDlG
NDWXtBZ4S5R9T5zuYnQOcgM152TCRkFSpBb4r2oJmbAGH7ZG3OO/ah0YiJAih3U7r2YBfIBQf2tq
x9l83apIC3pwm9g4s4gvr9HYfAsVDOJRB+quE275LRw5t8NeefUihKJDD8osCaJwUhc9zG9A4ZOu
7NJt99QnEJmjmp77dNYmkFbNJHRuf+xFmW4zs6eC9JJliLv0/yb6UEf7he6D8z5pQVAjFS+t9H55
Fjp5yVhqN593DaqhS+6BWJrOzL4xVqkXjXurmrsdQSCO3HnJ8GzaAkRRfi+y1oOnmQtQUdNmDusN
AnY/OGsgEMBvUEYt41S551ZQnAuqy+PXVftrBuu7IM1oVNeFHd0116cEDrRFVKXxvRmzm16jFFDz
5labQbm3keCaXM+L+DjSF8o7ecxcN7kjbFPPNR1CPIio7noQUZsoJqWkc+qffOpfND+bZ0/J4Qr6
qn1wbfg6gyPzVcoJ9SJV8RqJBAvSPLkz+iLapzFsez9tymuuWXctL/0HsVX1rHlTCAo5BFTMixyh
KV1rpeJ7wyXutE13DriNUyVz6My6AdAh/DUYqJ+TSumXJfkncFl9xNdcixsukxe39g7zHt2n/MDq
GbnVwADJRqJNN15csE4S+0Kr41uqYAc2wyK91YNRHoSPUElajbtoSz4Pq8IHdRqZ6d405Svr7u7X
4DYUO1lYWpg+uUovTzo6ITmtMkGhpk9hDZQETDw5ZO0EhUjh5uRFVt/mh7h6dOhPXAOUkjcywn4F
OkgqScdjr7S+wcSAcAghpPcSW+Y7pGy6pnM/i3Vryqe2nYVQZfBU9fiwulzIr61xei6eXnWUOnj6
2/uqsXahT1PxCRrBaNPoo/IggF9UfVDd5qfMvr4DwrZP82tJicmGek075BgxnnGy6osmH5XtvMsV
ql6FYc6Itu8f59rB9kN8SZmJ/nMqJQwd/btnK/j5JrHB/Oo/d0VJ6opqqpQQpb7sWZBcBLlBFwi3
4S5xMnzqfzznCRtcEROKIDHty/ygd8YaFdxwyJrkiKfPxQlVKmQDA+M59KHa3lvVDnfEfoCDkpa+
URSrWMwVVTZAS0S0fppLrvmp+UFj9rqEb07WkuH5SE5i+caSQbMy2LWxgfKoj6FK1Pqz6enxet4d
vXIEEg/ad3DBfDStEjobS3ljosZXZUcw30JmXHU+vhbKpXTOiiZob9a1oR6b6az3Kt3HzULHogpM
bW2jsNrjWwrPsps4pBXTAI7WfAMukEsEURnNQ1lmxrIeD+2hc1z4JERhrOJpJmzCSFF0SzwjUu+R
aYE04uftxLR+5R5V31QgfmsYcyNaLEYcSPbl0g0YnMZRx8/N4WGwOvAgAWvetYWkl1SOd5r3rKDt
TuWYgIWsKTer+BuM9ZWUPWfwtEX7SDCFqO3iU+CUxvfAmciYh5J/NKxDNe0CXcZ3N+26sFKeAlYx
9ihelUjLX/sWlQt8N3kKCo+EmERNN3HCO8wRA+I/v6Sky9E4VfyPOsotBHEDQ1VNBV3wpoRtdZ3v
CkzUy+thltFGRgdFDW0akUpjuXJlFGy+DtbWLFcBFv6NicPoeX61yxtCZnz9bb5Izw+RvQyM2r3O
O3Zo7qQ2wESeZi8Zg6manvqzWyqIRx3DX5koVCy/DZ5GO0A8E0rYTdMn96DprKowCzfzraXy6nw1
rKKWnIhZSU4OERfOJERd1OtnaOfyYVZJkmXirhK1RuCQ5weS3Mx7UREPFePqZNVFxweQVLKTTfXN
6q0POWlvi6Z+Lx0b7lAQFvj7cGz0hWu9BXl6z0PDgDoaPnCWaT8SikF0J9rW04F4K175ve9ZuT+U
A3FhowHIcx525w6TXhvVNRW1RL7r8HHvf9/qzQCITJMvI6AvS2PQi7+/pSrji4J8ZxdqgUfXACx6
NmkDUcxwQlC+rxTaSsveks2uZqiwDQm1u1pMo5FauhVhJJP+g4ofC2/6On8DjRs6cK/RsXaeZ8EE
6vaoy1YCTf1rqU+k20K2Jxf+x15msHZGxlXLYbTjNWFusK5TP3oPyubJNQ0OY2hTVHrKr6KVb2VU
JzvwE2KtWqMOpkgZdvMEWlPHxyTJJR3/qNpzkS2IEGo7WvOp9SQYApJME3uflvRgmqbVl6SCui7a
AWQFoEpL2WkE52+isR4wMLrEChHYWQ1DC1hUKpewkd2NCJMC1mSdnbJsiLh/GfE6iKCkuPRlVsSW
oTuh7JKPaoNBhRNCGKu+SDS0uVAZZtUeJNdmCT6q2dMRSp9SPwVmE2qr3oGSEwxJjMwxlBdVy4sj
qid7Vzdu/VWezBWLkpXdgoSYI6VRvsss4qjUtiwOldt8G0HerahcsJoOuX6l6EexrGEVcIgqLHPg
pQp/4NXsMtFtmNMPovUfOQFNSKfcge3Bqm6SIIrGz+jvuHhX47hTj4D0qptBfl9T0K/CqEC6FIGU
SM/KR04ILgYU8KGVOvcCjuSsYQtzYMb1SGpFOdVJqizFvgD7ZDmxd5if8lBkkI8BPlP2GoHsSAkB
bUbRNqo89WYMWXOtwtfIImJxYeSpuq5MSdydiHXIM6B7NWtIV0bvDgc/btWz4hNGo0/jZuS6C8/P
ADO7w1PdYkuM4qh4zwIDwmOTersCtPY7/DtCGfRXJ1HU7fwrWxI8oFXr9T72rHY3WI63i5Vm0Xl5
dp/H1BX8TppFFjXcJGQiJ9NasTJwHlnbLgBWuecxatzzvGWO9GicFnezDmN+0aPhc1PTPHR9YB2a
6WHeBfSpPEh3QIc7Pafk9acsuoY2lltVd39sMxqV3OporZj3gaSMR4Xe/nwZB8cJjdZQp97lVAoL
dqvKbtbzxWz0Jlbt9KrudD51D8JYvcl+TFGI57bO2rsU7q6p9fyNeZCzFSVuhN7I2a1qrGyqzB5D
2ZovSfQxP80CKDqQeakRfMM/6mKwjo2VEr3X25Boam7mwn/spiNnjGDeRUH67Js0hUnQKj/mLSDk
5MV5AniUXm57axgIY53WfuwR0pkvDcOVe9xF9bISgXmbt/zeMskOi2sY11lFzYUQeCgmBSN+ql2V
AVii7uoOlQWYu0yb4awbkgSxnE+d6ZX8TCkcs9TcKWVYfg49vtg4kD8KN6Ab5Exa9TDvVr2ssXM4
IZ50P798yeDamKYLMRqEL5ADDGYqi55GqfbHLvayW/Rh6nW/mPUcpm99Ygjwb6kyKsdZzNNn0WYU
4fhCSJ2PQLFLj1/LcwQ0dKwcu9yrk56dhh4DHi07WGBUQHCnrH7roloT84dho2Cx4nTKBwPxbaYO
0RoCI7wa5qZ3O4B2rQ7pbl6gz9JbPVa6TddY5iRGGzdj20Mzn4ROXVT81sPW9NUnqGyPS71GPuoF
49pXyvQ1NorjrLds/BBuSqvZu8wPaO7+9W2T/Es2xY+wKMpNO/l/6l5229bm9luBHrqhElG40d9N
KH3LJPPkppHwXU2IOMf5wJx3/VwglRD2pLMZPIYJJMYBr06luXBkEy11rbSO88OYpNx1PZjuWky2
Kyggi/p0MJ+aaix3kGTqRYuF8Uli9XxUwIaBYSRLsyCLg3ZDfJwfXFPER3t6mLfm5whW27SJO+zI
1e2O0lZbjJxe+7UlzYOLKIWxq2NuwfSX98Ho5QPqpuR7mxPn6WX2sxv52lKT5kvqQKzGIzVNs5z8
0Q3rd6TL9B9TVMxD4T6rmZ2fdN8JrpD47pyZ+ms4hB6ArxrapXv267b8JuFQVKli/sjLkiC/yU+j
ClbCfhIO+64oYHFMJ5eLAyMMveLJKLcy0ZVTV7rP8wXsjz2dvKIHuFnWnUP7o1K69tUy+3JZ1UFz
1kAcb6EQx7thPBGfOjKAijKSRHztNf6qq6vONvc9ipQTjVNIUH2L6NfRT0xBjFPtHExB806o7bDr
yhSrfxVvVRhiCyOaziJwm97GTTeUtfFTpqn7blKr6+i1iHZRy42TaAj0MrkZexDbBCyIR4lfdmtk
uML0gtlE5vubjszQz8DUcX8qZ3VaqTjwFHeWRKk/f9p5t64I/QKv8VKDe3+GZI/aPVLfEzMCjGBx
gfsaAGqK2l98NVu6ZjVeqrlN5jAVRQXd/8AqaP5u7WveD9Pi07R6LVZ9DUyx9Xv0cSnM6kzx+HpZ
0PiBFu/nfmISgA9XTbrwauEedXcIbsNQfs5zU3NMBopWQn4lg8+lyU0aUjzWCM2vtmQNaI/zU8MI
ktSXAP20qfkWVCoeVGsgSYu6mRRYw3mneVifoLiROugoLu1xY3wponipB514Fx7CLs8OIaYoo/qO
UwxAeYz2SdJ5aET7BAvwV+Jh3kIp0TzpFm6Q0TCazfxiHrjAteRI/dbJry8mdN2tpeoqavjMO3po
3WAJKMlGFSZEuchNIUpWw1H6wnwOhKBF0/nvSaXVW0O0+mrercbwI7WG8MqlSG65rH24ITYFu5jy
HIkhPmEFgetklto7sr0tkirW8XX9HnmlfKlaJLhcjq8chRhGOBcWpun176Bub1LPqAi7ZiPcvP3l
puVH2JGXgRXwHFltdEH98YMYw/6NMyVeG0YuNlaeD2+mO54Kmlj0shHdcvmT97ZH6F80vGPeNcay
PFut9rUnJw8YzpXf70DR7+49xwKfVybJxTCSJWMZH9lZHONiIIORhVZu3LgtG7c8GfEfNPXla0+P
s+3ogW/rDagdnt8n2yKlTCupXPaFXjrXspz8JGbafrpO9GpUon6yB9XaWhXtEfTn9ZrGgUGA3BS7
6Ovjj5ECJytdy38o8Lx5mRF+T0d6FSaZSy+FM+ZgABVJcTi8RrkRnCAbAn0sWfGHaY7dyI3G4Ogr
CLhd7UXGhXjjvBQLI0tr8o4VZQ1AsDto6EsPoZ07a5lPaNhG1XcsnYDAVV7wQ6gaA5ISOy4T4CVy
9uJRU0YMSFbpLFuqAs0VyZkQBbxFjSppFw3qbX6wE/TpNLiKbYdQ9AY4LLyaoPtZhx3jUihcXZiv
FIbrnCHUktEWkkxjT8/NL/A9r1KllgQWEaf7x09tsQKsogB///wc2mb1pjCKMFH+nMuqPdSB1pw6
RJbboZ1w67Przyv6/Zh2uNFLcP3OaFmbSj9moUYwHvlHXxvhf2/wUteP2nfXK3dB6W20WCsus3Mk
17mrElThbee7QBjIYOtp4tRYlInz5b7PigaWo9XsZl8Jtdu5cBNj6ZhJRCydk1zmO7jSN98yM/Z2
VcEXFecFDbTUpSnRkVLWlyR6T3sOR9GajjyJPsRPMuLkPljS40No+Rh3HgXS/Lzkjyk1jeG5ymiq
FKBap2LA6EvsnSbyq9jqWOxE62pU83dHSXquuiD7590Wv1LWBa8Y/O27KCx/QeKDcWQyM1xKJGJj
mv/M21ZciafIHklOBTA/rRtTPCqe9qsnXoH4wS5+sit9Le02eEsSFnzJlCc879YICxZ6UMhDQW7T
3p4CycoAw79Npt08fDUk1k7f6Hez3inCN/DYZUq0m3+bNA0zeiOMpuj5tyChHbiLbvaRxiMrLzXJ
qSQYNxjExfz4Y2PMmrMf1vWnIb8Jtv/66l/eNr80vWcknfnBSPT6RLsjAErUDMv5fpTCBdpSDw4E
vPAZDTJftrCdL4gUyo/Ow01rykrca8/qVmmTK4/00YKdhXgVmKIge4R72ZLA16i4asL+Rsi4xjB/
cJfYhYp3irKfJeLDS4ty7mLq4tf8tUSkaC8rVTF3Xhwn7zjYp+8uDahVVKluqpxfosqy7DhvZTmT
vH+5Nb8PlXO6oia72IoBrrQ37aMjHX+tEct6d8tBLnI71z4QwD76LHXP8EbouTFKkVo9PFs5ccNh
lY1w8/zuhRUnbmCj+QQ3az8YJHhcVGnI4+RjxYnmW0W0qaLefWunxqCTkkzQUZ2XAVZO3dHSW0c8
8QPAPXUVJ2ax90bEtYzkmxvGm3jvcqlc0WLw3v0B1HNkNZ9uhIKBzlz1iOfOWsrJ2Vv7FXE0fS3f
Y08+llNbPG+94/xMP8qK6AO/PyVCVPsBb9Wm9WiQtHFWrnQQTfjhQnGENd/tbZaMG71KE0YEA6Ym
RqKvrtX8xNDd/VS9b97coHDa5mRWZf3BtYZcSz9wbkU4ZXMMaBKMoTFO2vSgBBGqLjTgu3j072PV
cQ+w+++eCmq6omEJSkfxDiwHx1XVdt1ubNKKqGSfwr0NN1/T1JzrpA5rd29MISTzqNSqAFkyLaZs
SDpuX5MkK3AVTApts9W7gdU7qpal3o/1shlKgKUunYs0s8y7Huc6KaIuk6aYzK6vEdSXWFcJre4N
mRFGZtoZyLXEoutJU5F0zACDAwmwGefXNUrhVvODq+8O4RY6ybab3S5GyOWlSJ3usci6/rHLo3cS
S2tiqux4pFYDlemQbes95EXbrDTFKPGUmP2lAuB4/loWOIxccDvBM/vqVPgq6bUigaI8iGg1TkNJ
hlsJZ4abE4MQv9EsATisFgGJmcU2thPvVGqeoT8kde+dtIzl82iZu/kFQy/owVVEVEGxDJakNLbn
0OvTnekG2TbOhX3J6kOlTc4OvmSkXJI7iJ+eu2aCeWldp+KtbOwrniqkTpp2F9Mw54+9Vtc4Fufl
DR38ZBUkRT6se7wcW4kQUUPFvoxonywoLxmZ9sTYFPPIdLSyehngxfvEZFg+6EOtLuosY6Kv1MAT
0mS8otlYtLo071Wxt5vUupWJ9nu87WVvoHR6xAMZH8Bpbrrt569cAdN9GffWgglP/prmANIYAGGl
dRqFHsEsmJrdybNPeX4YepMTBtWaQ78OmVCm/P4MagnihebUZzmTM6SP3sJ2821o5Mkzna3Ka/Xn
qJ6i3/LmrI5Tv8xyvv/Pc1d9mqr+WVCiOYipkJQI4dqOC6uR1/+EDEpk40aMz7QfjqCYsEX/qPqa
+sNlw4gGe2UXCPdFe2Ek5ry1CsdlOApgwwIHZBUsFb1TdgGrzbegwNaKcfaumF18ISTpW08z4Y2C
a9EV1rtmTgM5YrHNuoofoyH480MXQzScP9h/hLn6/4hOxVdg2xM+8l8Tqu4yIC71W/pfO2YPf6VU
/fGvv0hVwrD+4WqqgHJmG3ROJ5jnb1AVr5hfmEYb5yoDqv/1X7/Rm4b+D8dhpuUIITgMNIt/9Bu9
yUu2qqkuHX6EaqZp2P8JelM3/gp7s13dNAyDn8fEXzdZAU3MkT8dc5bmkQ2cBuPzkBdnV/tpDOin
ZXoNS/EdwfgrxvzvoakfcCyt+WkHi78dUQXDaxVnvHm4a6HcZJkACWByIVMmX7F2bJXHYJQ3b2zX
fp0vurTbmHHwEmUjtjE1c5ZCwkj0sKS2Yb8ifpaU6czfNe5wH8ro6nbpiwoREMPYEpJ8MXw4mXlI
He9p4Ph+SCyFUEQm79KpXhsHn1uW/WxZuTwwImQ1U7tPKP3uCb6ZwFJIOKNRjodJPNTtu+JAtumc
My3CY083yBH2EzSMJ9Vxz95kPUFXXjTxtnGUbdkn70kS4vRgfUgKWFpBDpIa8QO0dX8OHRJfk+5+
fSrcklQhq3zitk1AUBlCqUZxp3ravmspIYvyVtvinqVEuMo+ek+In0E1cO0D7CmeRLQEP7hNrIsv
egbh/NNSmC2NdtLhWpBQVqc8Jw9Ox4ojbxzqO31ZmURSR1p9Uyplizpp3SU20c3jZ0Qya2Xk12aS
u/YFyQZSY83obd2cn1uVlf5APA+THZLhwuaF1Q06d++X1mW3WPAnzHsPqnb7aMUDaXxMXPt2SFbY
M4oF4P11ZIQfhlos1JLU6SiqeNYLCE3PMPW1YXLVbFigBbno/YA0IfbI9nBskA82/0uGXpThVa3V
O7PmFcewTyFgcU2rACmQ9LBwKmBXnTJuQinORQF6viULCd9D3pNoBYI4xlzeSqbcul0BL8iIQdLQ
QJZ8w2NVvGCleO10D7uUcrZi9RBPxpqpM9SYuDY79btJcOqD0+MIEBpAb77RG+P2J+z1J7ptcZ0/
ZmOFUPOhyp1L4AfvqSBzrKrSn37BJ3QRRLjcOjwn+QknEZiUMX4rgSRbNn3XPmNeQUKnFuc4y7p6
09WY1/pweHVD/VgnBjJTbWk2/oU/7kNThZvYVtwHU1d+NbLaxNl49w0zw+xU5cu4UgK43t9owC6N
r6KCdhy27lURd0tAtetCKNwN1Nc2Ll4iYe5MTJqxWl+9sXkcqDoR8XC9z5IXsoS5h1w1F/qVoox3
2SYb3BgXH87WOKVNxXTtHuz8DmGlXViybfF7hfuEbkbrAKPRPG+rRsrKlMbR1SSwpSrNl4VSLnXR
niLBEVRqB0VG19bFpz4YC1uXW4xaTFZKSDgMPxyC0tZy0I4i4MsjNOYaCDTI05fRMrsEMao4LbKQ
st60drF5rlOalzUr2qYhJi90qwVn/jvq8A2/7wPriV+aqDatRjMxpE2Xa4ugCt+9XP3omnzldBpr
y5hFHH2ejjvaA4P7h7Qo0WwY3/NW31eBv65dc5fXpEjwizJYoSyzd4bp/IqkMa3bsNSgKcv9N0a/
Rzr4n4jZn4Qu8OkZn20wPHsyXk22rliNtq6e31gC3JkNb80w2Q7OZDox5KfSOfsCSquq9R9Z5/xq
U+XcFfpe1bSDoYOJGJ/CzNpFJrmpPglVQ7In7uxgOspymJKt6+TfYC7FX5Fjv6/4poluVeMuZ89c
zj9d8XWDxqLPiv+5cWI62Ba5qEX+RgghQS8INPjE37s+PYa2tR6BkBCXsje9Yhkm9B4766s0gKPt
/8wuX8XNf6VNciFEo55wzn9lWn39NshoTTrUdKrF/1HzuAU94LJUnyGhZIs+4fhDpkH2EvEOkbkt
WmXla/Gxytay8s5hnnygVT/kg7fPSv2aeM2lo8lDlu7qP69Z/iUn/M+Y8H/NHJ/qo//HaOLa/1jV
PPyMv5VN9Wfm5vQPvgoZXfuHbav0N2zNNVxNOJQrX4WMBkPcdnSetmwKpz8XMqbFSwBOVNUQJnE4
U/Xzu5AxxT80Di5kWthFhUH58Z8UMjYn2l+qZ3CfkM0RYbsuymxdUGn9tZIpXHLTWdmay4yTLelX
WXyXeWI/khR/dmy3eEBp428dFbO2r6RXYmG+j0E3cYtH0IomEYQabVO40egLkage4hF3TyA/PL1k
tYVaaZ1DBnD6u4Lg4WB2ytZxFPog9SUmWQY/803T4Qh5+v/m6DyWI0eyIPhFMIMWV8iSZJFNfYGR
7GlomUBCfP167XF3umfIKiDziQgP7s37difdizMHObe3MDV/t5Sf2Rgn9Gg/+gwfCMYxkIgp4fIl
tZChRaAykkI5pUdoW5tw6blRwOOmvtcjRTANAgRKcgltvbEBhWFHW1x8qcSFgjrOY3TfPsqlt869
29uaaYimgQBQZMNEGarmo5ERiO756ZTJqHbk3wGDdD5ys3XHQS/0Q2eVCSvVNEGVSHWiOSLGiTuE
mz39HazydRvFbWl/FnsmPMOIDM2afMMiHDJfukhTLQobJDwTcRkGFsVAyJWgz8U4YLsldK6hjtPX
k2HuhMQ1b9PdjeTeZ5KDE02qmWS5igSrMurAI58HoW4fmayHsk4bArn/VqyKS8/9j4EKOX+DMIMc
CoAMtamwiVzKjktPmBvfSF2n/8zWIcJ5hZg8mcVpzObUz5zly3TPhq6r6D7e6AD/fajKZDKHm1ys
+9y4DauQ5R8jECqXebzPaBFQQQLo9dvCRRTDakFupoyXTkVpkA4JJuPBb+uGkNF+Pb81chJRq0ku
KgfZBxXljr8vgB3R61PozBbJmaDMfGaA76ndP6/dnRxWpqRI7cCnxPpCF3woC5sy4p7a1CrGyzre
eenikjdbpM7WN4Kq+WCOw6nYLM2fR3n2XK5IomyRc5TKzVj5LgDsF1G/ElqcQcJMrVNmlNKvG/ea
puKW7cgHESsn6yNgGstXxgIfSTHqfrGAmxRF+dtjrtdUEvhYov4obvbYYK4N54UR2tQ1P711Xxjk
t3a5e44GZw0zVgJhCzwyXInsTR3Tuaw5/3VdowIys9PgZEUAvxTck5e7fk2IkDDAO5N4DxxufnNT
mLB5wXtX59YnWWAfGk9bUgwq1j6l9l2t/9bUlrlo+YsDcdvKvwjBGHab2evoYskr2+JFyyeY7AVJ
7XJ3GRUxpHIZGETZYnlQ6IlWJUGj8be7WNyq74/TjhIjnw4Ko5NAd8lz6bc3/MpMvIvVTHa31pBJ
JrnJW1/jBo0EDnZqTws9m1r8DtaUx9ADhC8rKKLKZv9usnLP+CxIKv7aGLJd5Lysp3ZmP6JJ/WHA
/OTrOwlG3YbPgyLgUe1OXdmriaFrRLbkRtiozvBEqNFkF91tHNGZmzBz2PMzU55W7bJrLVK5lgVA
X7ast0D8TQsWYhauT+YyAAHhGMhxg8WEYr/giVgShe1zlNnuHzVYBJc95BzA94N3tkG/w+uImv5f
JTISazftAprAftAr4YPKebdAUUZSzGdF2YCfuoq/7dvygiDmdZtY6pud9VPsu3VyrQqBHImtlb58
9IiGzuqeWmeOfAHJ3ywDLV+U82TM7oEH9jhKuHDD4q2nrdSYQTQbBkJmZf1cV77qCUrkrDgpTJR6
r+9Ou2Tl4o1DnBNClujNlhC9PYYtRieGqCuTpP2fBYPj2Gtr2CAxD9u0nONhuY4dSUYWZtgIgnEZ
KPlEnmGvM2Kcq3c2z2vIhPnN2pTvLAMh2u44PJlv2+4y45krCV13bISe+3yAbBmpdj3GpN734Eoo
Q7XxBRcaGVEyUbrmgq6HdV4f34Pj1S5oyvQ/XFdaIAnr8XvrLuL1yBYm2TjW+BPhxOpc13Ln0GXu
WWwWadlr397rdJcMSOPDvVMgR7hPSexadnZmRf+ism2ONSTUHic3ZrQhtIgTd3fC2JgT+epK81OO
HIAN7OKC923Jjh3pr1hq2bTl4340TGCn6AYtXy6zCNjibchnv9DuQRbIjC0x3fl979b3bYDPz5ye
3l3Q3bH9QrWv80p7LKZFVsdsA97Vpecz8IZ4KO/y8xYdKIvxqNeMt2ywi3OKFbF2cwtbjPLQSb3H
WvvD+LQJcqdeAFZpz2CNTg1frcohvLuNhgeC+eBP7xhZInbLTZZy4GdAVx1kgz7D0SYv2TQfhzm1
b0C3/xZ1JI2VPp6v2mEoeYXu+i32e3ZEB+c1VTG25kQ5Ug33j01BGVAM1dsg7uJuz2RLYxhsFli3
elszh9aP1HHLprwb7S63s1fyv5rEwxbwpMn2o3ZIzSpnjz6PmT2Uai4IDiDcGCKYy4WEtaa66nrr
JJbV3Wann2Dr0KyX7hZ7CoGY5DdEq7DWnybZy3r6AfaJEpU4q6Rqmz+wkLukdEz4pnvG1Wsjj3Th
m+1C7IhHsksvRxagXwoPwHnRWLEbNevIlETfQVcPa7fpwezJJxTFzW32RELUm5ZkVrMjksx/mSWw
71Lc/2yXcD6tnk9G3+uEHM0HPS2dBE/OJ25gGer9SvQDEsLBQA3azkR0eCp4ZiEr8mbZ02aCfQPw
vpgbWZwgsvqFZjgXgdaDUfUYOtjiV235j/zT2p83B1ozcUnL/Rey1LRJsgy/z9iJR3oRDeO/xbDE
zj/KWYRdbsc1V4o/AJcgUjP/t6dMnJaa4APtIgvuZKcl9r63uhPr8u7agCdZMXKeTNoLX89Bsomq
KcPxTukc9PSXFeAG8tCRZ2IOh0AsXRa3uRpoTFo57z5H8hQj0SDUG1PCFphxM8Qg0IN5+9DWb93Y
mcdhGPqzk20nrV9YuJb5xIrBRGo1GRo5ZqWJ0ER84AyGP1tgHm6Y5oRK+wxXWpL3sA9H9FKJVtTm
zV1JEPH2JuVTKAlZIFsqGNaFPy76OupbffLzDneGNxNIgcYv4CfLAmLAFubvfmUPJsle6iOLWBC/
XTVGir0fQVhgaQJV5ZoM5vE1aPZ8q/YqO7SC1ZuksGvu/3g2WWJW9Xz0NvUAjTtWzHY9mg5Nualb
azzlwxCmxuBy8+bipCke4KuNwdS+k0I+qHY41KfakAaCye1FynGLM0RS5J3RoM8b973+r9HIt/D2
YYtN9alFEBDhVsy4jlUA1syiZ1A5hLqpTZyVM8kadi8jByc0CRfEYYplP0hi3aK9nEvOI6zA/WNN
TMsjxZntt+goA7U87AxmLivK+H4fxcXL1GjA3cALUl5Vo+h8iRrutthWcB+ao6rOxbnr3Nhtqvy0
bypZYKPpRPOgY6LLScJW55pVubNF1rDd4YvTrwDzholMA5DNWqVEXhdoA5mnPQwZUllJ+bM4muoO
gJuxb/K49y8b93zQOggv2yo2WorBdVzjbWdyZN9vmHpFEK0st6VqL9loP6Je9i1ZPYi0/1lms47w
f9nzNwlgBIPkI/p6/CCrw1bUaxy+rg+3vO4F05gC/wq36j2sKEP+g0AHokTI5jbnSsCixqE3kTOp
kLhEEPr3nqLPALhxgJZgRK3HL2CmC2F7+1dNjth5fTEhImJkGvLIna0nuwe95+aoh3cTKFKxgXFW
iGfHvpEV5anLrGd85lsscss89biSo6ZYfsaOaGJDr5fYgCyBuLeNSpsBjNquiN8nSYhIoyHLcsdw
kNMHueMVEsRJjxcCDXFyFFQvzPFoGQ+r6A/56h6VAm0qe0YvXnLbu1ZJC7OX0Vi/RmU23Nq2K26a
gEVmN9sUIhg+NUBtTmsHHmLKMDHlGXVo4VJ4da5OGGsTKaQvx9PqRvhgQMJUkwx2Rm2XxsuOSm6x
bMsr+qaa5SnJR3gGijqc8/ZxtnYjVu/xtPsIwYsdXNJn1RKOusiSlScO4OgWyIJAOINtt2oQzrkz
JiKFN3/Y3fWCgcQlc9e0/FFO8zUr2QG3e7wZqohInOXpcIavMSWXD/FTGhSu96BLRQ9GjEtg8Ngs
O8Cd8K7CetCaXwv3NhnZml8uBTquxKhFwxWKdUy0W6hMvRZKNJS4B5Q/hdW9p1k1R6q3d/4+Vz+l
WMPN4gFS7zyyqnEiY6INK+WQzNn42lhqG5MVYDArNQizoS8IiScfQtqxqneCVB5KXX9szSpLUrFR
/UHmdBoZDfuwPOMrDrCukI006FoADoUZmTe9j8TC+Yudf8+jQU3C49i0jMsQzTCoZugWTe700kCf
O3rtzca1eqD+Youp8V7oCsbyF4umIzR3i9rT9h7WNX/qbY8MITG6UGDlQ6HEsvCWqKGn9/dteClr
3vu2OVkrbr+xI9WWFVxkG/TAGWHSjVoTnqTWj6oZDpRPoavvM6PRu2LVs+hi3eagpeTIVgbhe03x
6vU537jogkV3/ioWthurk6Ek1Y/sw+rTYeOZZvcB6/YxpR12s/66tX2s6NWFBCMOzv3F9NI39x6t
POfTs4uTLm9wEo3MJDfb6Ll6vQxS74NXWViKU9MHx/guMpLReAUTe8HjMaN/37YujcYwA74TW5Iy
G1hs4eK+kOp9iTvDzDaaMovhI56GAoCvkYPVl20aKLUXudyFZW2cajfLeU8dqHIs6MFfOqxUto/U
hZ+qi4X6+r7Fz9wIITdWHzOyNvMNVNkb6nDGEYvByt6djx06x2BwVb9TNIKaYe+FTdl9T6UCh6pd
7xzCo7myXHFLxQdawpWira/Y9A3f6HQ+UNm82y4oiF77WJCqLlCrNNSdDh0Gv13hHVTpnDq3+eUV
ouHqBQ3DPZmYgv7w/z/dgSJntsGjik9gviNgGDgUXX91JdcfGhwZiHnmb3Ce0Zy3NtHEfXTEydVc
FLEMwap69UGRHo1h4ZHvRZAitFTODjjSgbcTOim6F/h8bZC76H7XVMDnhGSkyeYhLVg9p7X5oc7F
eMRG9FdzB1LH2MTiXuwPCyyAWExEp5iV/MPBkljStJJi6318staT6Cf0I0QRB57SRJ3Jf4m7QD78
pzdM17Nlu01dWOFLvlpuFbVLtl40ktuV8gUCyBQVHSbkEnoNxjF+TUfpkqk0H1WbdhBvihX2mRz5
++aTiny1Hg3SlObmr2NqaAyLgjmqTrySsYb5MlH1wm+ZmuGpG0R7yj30igS/RCr4D2Npbkj5ukiH
zusv3CwsaQqwYFoWwZQUkRIxBIYxMmwh3lzsVimSR1c1PvvKaw4KlVuMJQbclu791+NICHZtZOS7
lkSyjlI7efJvUXnuw86+BkVbFpXmVUhuwN0gr3ZEkDQZ2aWe22s17z4avILHp3xp6PAAOtE8bflV
08oH8qpfldZRSAL2yEGDt7/vKifMTCFEHT33MWjjNbB3zhS1dDwi6MsrOomwbkhsU9Hjo0LbEt6R
CX4UQdg1qcdK+5K12j8phzhlA2FWxI3dmUv09PssP3k7mmhHarTwD6rGVIN6tEhY3dnMiW/E4Eyj
KuJvtMl+rKozzEnE7PgsxhKiso5PYGDPpcGrXLdHWkOEtVpELAjh0MgjoXoG2FZaEtzkndUZdZZ8
IofWjM1SAUjnHs0cO/1ocB6ZRDYwpXQCAq07tR/h1EdW1xRsFOeocyuYlIHQyRa3ZzrViYdzv4NJ
2sumHNH2pkeTed06yjBbMHkrgyZC3e0OnUEjXphvgEBOLoPHg1OJdzF5jU/lOhyyti+DhvyOoAE0
b6OHCUukTgG2Blp2lZx22mi8e1j2QE23FcMU94kGNn8wTUYo5jKNsd1lN7fA4a7qzrmem/pxURAX
91O02Zp93eE7+zoV9Nm29iNajf2sjbQ9VQdZ6moUUJ6GuTrYVnnSYHbiSASsXOwWlCx+JrwpHo8y
/mCMRyoci3vu0D7z5RXjz1yJPV5dLqXa0b+dtFn/WCvy53LfgVsNZgjU+UFOFXyWEYT2ItI1mspW
YbZnyFOzbY9l2ZQ+vBUn2DFRQOMqM19oucbR0bKuUpdvZ0hvknBy0CV4pmzR4H6SBUU5tYkj7O98
aIEKTWfYoVOov/V9YwfCXpHmIFLyLINE+Y1gRMKVaVM2Nz3VeJ77Rl51C+OoziNq6cqTSXMVaGZz
07gW+TndwGI2HZfw+Cn9Sw5i5iXVTHuLauhQrQKRVMMTwfL86qrXed27c7t5b0yUsR9Lhm81HGo+
3PxY6BrQPULazHJEiZsTeOvgm2u0hiZFPDSsraNiT098TADL+Cl3pPekc2cDITJA67i7vzmRPfbA
O+xbfKm6qAF6ckuwReW60oVL+2EuZ7JDOIYz3YvH0kjDdli5XEtxGNOcEWFmF5C/dsKri4y9q8VX
agPUABxrDQ/4oM+5ZMax8nYkq6t9dxKmJj9OyCP2h7+chp6Z0WEsmxvUpqX7m7JaUTEaiQ1K8ksB
fqKOzZ/BrpSrQmpjkxHEaHmzGu+l+SxzMkE8Tzr4EJKxQjuu7mypcXIS42Hh+nB68WCZzcswvaqq
wybirjeVcAsKsAAodHTI+PjDiq4NtcIew9TzyCLvcCZlDdHH1fcmJ8C1BRGPBfHlATtbC2M/niuQ
e+ddy2J+IXFVVQpsnUlvUlK2RJtDNuU6jiiovP6ampMVsdM0cPHf0lULN4M5JOndJ0vukL13nVuM
ri2wFwTUBQkdiszfXG1iOXF30NRiviG/pqObrEC03c2jkiBV2oQljLGjJgQCCdmczLCnfTgRqB1A
xPmiYPuxg6DTV/VpeBrNGdoXs8KyXckzVts93Bedz1PNTvAF/npieXHpievF+Ecimd+k+3K1TP1L
d0i37vfQSaV3Hu9NKw5jcRg66+o4tTxt4/qjrMNzabJ1aXJIRgOaqmQ0ledtwpkyjRqQKWY+sdA/
0NPO4QZVGVs8AclNyShkLNrCT8dKRHr7QuKfd1SNW6avlBiGfmxNUg/zlQnbuHnkLU77tdZMIkp2
Uopk65Jx+aK7unq8WRtlMG0W8TXFc91kZ6QedP6GfNBoeoO+dz4a9Px4uQCx1vUQMkznEmM6YG6F
IJmkImdUqXUOorIkcntidHaXWONyyHAz7HSP2OxPIylt4WK5bkQXHSgVJpiuFq8r+rBgob8dGwM1
6PxcpIUe65X1oI9pEZrOYgejucHTSxc17qtai3X9fVwr4JKznxq9fUK8+OUaC+VYz7CRe4/MNc89
9TiSDgaRagOm7guoOSZIy8D5vE/B3o4JpRxc5X4yD5adMlGlutjc9nlkSWMtuhFpHmuhXgxI/Zv/
6kk/SwAbNjKN3COqfM+p3MjohY4MT8N3LfeDIRQNICq2ZnBJSVhwFyJwzPdcS7yBXxcK0rTZkVWN
MAGM3wpz45H/jtkaVWJ7iABZcCC8Kpjue+3BMrPxAOTzK9NqeZYOOkoKGu5E77cUTn2g5rnKZgLU
AW6TfqSn+qt50utieej1vGIo7OJQ6DEO6iXDTeR13P9Dlcc9yRQdS61rm0/nKiv6Y3a3SNqTGpvI
RN686e8MUJmGN0UagdO+kPAR0L1H8Iu/C4VevmX+CBvrPlFzzBoncsUkpPRVahl6FL8o/q3731L7
Fd2P436J7ZN6qWoe7Ox9mFonKNE2IlrpuT9HfnZPqWBkvDtV8T2mmRsakCGoW2liV720Lqq6v+PE
fZKFoaH/Hf8KbHi+BfI57Kw7PNixXzuP91ut7WiTiP1rdi386rzSxKdVoTCMGB3mxZNqlbj0DxmA
OWc9aK397Qj5C4z5a7WmOXBm/QPrchn/Ny3644xd6Fp6BtuLFgTfquQ2UzHZH8axx6FKSq9XffQo
3QMy0JkJ9fV60AvQ8JninBzUqSU+Oubt+s+OItTn1DOSZqwTyvovbVXHuFgcGo/1L1y+OmhsY7kg
9OlZho6S7qA3YrYjHN1L3hA010dkMb7zxHFjjc6EZaT8LL8Z8/ijIBBP134Z3fE5mF/bXL5nM2h5
wpOI1c2PYOz3UKbayd4z57jziWQd4YocJ0FHU/BnHvK4dYo/rd6UF5EP2WkeUTB7mfLAAJ3dS5a9
6nV13lRzZ4GS/wMO0SYWaqduFUTfLVILcwxOiTNM/3WjeDYQU7dW94pJioQvsfXsHfHkG5p7Mobm
uQbpx7mS/WM+/kJpbMRdy2rGNTnZdukdxOwa3AF49cbySaFADmcyf5sWjHkFTlhXFVwRhQeQwmbx
xcQ3g939m7FuBKx7WckKOFk1oz/3Tv0YHmVvMcCv7AimgxZQch0W2VFEmGlgTh5DCUYLs7q8Tt7m
XHXz7vayyN9rVUIJZQHhdwdlF0mcUufK+qmxMLDM6bczvmUSjxqONXAmzxMQnm7RzYAIPN470egs
xSCuuFm0NG790jJjfVmF/Tzp3qG9jzT0fClw4lvmmQ8lHO9AJGxlw9nRvKRuSUjuhApmyPSiTnCN
rYVFPPXwjboWvqmeLSzVaM1Gu64fnFq91s7L/60YoqnG07S3MNFc9djhFJYzxXZpcUtG2izDFFxO
mjITaVYOwi+GLRetaxJz0vyOf+tsVpeleLP5BGdaC7slgCLvkzRvfvJlQ1iXHXPghj1Lo/XqCMH4
B1tb+VHXbw1T4kF/zmfjws4Ag++zyVDYZg9H/sg8oA+n4vInC0t+TsmyAOzeHBaVb1X2IwzeIwre
+03Ys4nV2NI3i9+Mj2n7udhfeEuAxlcPaDiwMld/Vr5UadjQxJgtc5Fi9tBPiobC0FjgC8MKxbgf
zyp7uzFlPKptKSsv1uU+fyj3rQcHHqUEoKoy6OJN27nOrJA7+rN1bdxrYB4qJ7n/fxq79YWxouie
RFscJ8zOs0p+8yoeHG8iqmu3MKbtbDH+m1RuwNpEWVrjzf3rbS2rVmSQ7BpY/fqGrcIjUp8EblVF
IB3F4NwZN3zaSV9xfJrZ77b9GwyAstk/0X7VDLRKD8VG1iWd/CixZsPaVpGuFSAEidNUjzVDWV35
arv0w9LrUOD0ZVnNqOxNYzyNnCJaqxPqCNIZgnLVyeU2otxFRULms8P4pmrdoCLvDqwiB2nq86gE
imUkwmE34RLA9KsDGG0ikbtHntfbumVvED0Tzy2irSsfkOkzL2EUyUQyi1Sdr5QmZ3w3WVdO5EZ7
C+AWOmutPaokxjr9RuING5vh3zys4TyhmpRvgGsj3sgNCKfQ7BMrpdjadGSQJADVNH0ae54sH2M5
6+FWVTGBdCSR4bMb1pdcr9418LsM1JqNeUvtQ5hs0WF4e3rb1CcDrgHhi3jzpqTHsc3sKewE54u3
PE0Me0zxObLJyHO8NMYjDA4awPRsmFtCAcKJhg7S0mIze0h1vjsaAO3Vnkj6BqQGgyUZn7b2ibn9
zegfKihvHvvKfjh78sXQeYgnPtXu0Bqf1tL7S/vhDqCNy2h2xrBWhoSUkWS2n5dRwRQlkQgzjkI+
Z+F534sr2vxbxUqDJgLJZoMQLw1VrY26mYHusPtd2x216nei9uKdjk3r21pI+5EshB31z5zxKzAl
nE5Sgy2hfah3Mb7B4H8JBa66qiWqCtO1TW6E6bV+Ub6y+oiKBfAEsgm7Ucni+HdfFUDsxgIpfFXI
VwpgNpF8HUYgRgtTV3Xu8DyIEghMigPsuZD570xDwl96WebVL5TqjB/kjOYk1z81jb/OJsONOu2Z
Jo4QMTI2hoDwC76C6ak3aB6b9NqAY/8juBNf2hRV81CND33ruuEuKn6sVb/2PCOzgYdYTHUdAunq
owb98rGe5fbEAEzyuU/GkfywC24Z8O6VVxyHUuK7/2nSULe+0ux7b8T/hwT73AcmqKe2ZayCIKFP
VJWYKK0+6xjz2MGnXcDEmx8XDlqSQ/qmYmKjYGlWJDTzq1hX9ltq9UHIH4y2jBrbylQO98lixpK7
pABljNl3tEZ2t0YEjjDg8FKfBJrIVmeYYOXjwgA9zgba8T3vwn5wS2zMZTgjqcm77CxeMXr/reod
o+G30fKke2A5jOF3lhrHDc+KPyoZF5P+2o7auWhED18OdAeWw9jmuOWS4YIwdkKBtC0u1+pb6VnJ
GhbDQSh8eWkymx0+6lQmadPg32qPCNSPiz6bfl5YTFSbc+PQQJU3A5/pqFVh2r7W7+4OmnGzTdRm
ZLgBdfLmqaJDwWFm070pLCtQkLtc6qZPy9Q4iSCPOCvQvbMw8YVjPLHNOy7EJ63MhUi1TnKJAWR1
3kFXoDcoFHbGcAua80jZi3j8QAv7A8WAFErQSJXGo7SeZdqTHLmdZrxWdr/8CAbFaynOEIJuYlz/
kycWsW/9WL3Z92wBr+n8BRnCiiyAyqDJf6RHqTsXFrkFBa2mibUfB1iUz68rHD2ryw7oMJgiW9Gk
rVjHpHZh895SYd73Q96VRcFd/0SFt7L80tFEu3GW6yFfq+86aGH691nUobOtR3AfVLb1E3X5g0bz
YPU/mPeRTzjfQ8/7tjYmn+JCBZfvzKPaz6kpEY01oe2CfszKJwjYcTNsVtDNM02i1x5zY3o19zze
0V2bvOjmJmK1NP6qzTe0xW99t3/Uez+6OAyTpqhGOw4ZmhTIPFU/VhMJiGPD8s86NOHKxeIONrz0
7OS8EUM6g92S2hX5BHtvMBREaZvvreL+GQbtSvTndK7BPlpdfcOD6CVQZgR8BU5Kha9yVoOh0N4b
rOLnOr9nHlrRVjH/xMVrSSOLVdHqHGvVh5VtONr0x6autbeW1Fsobbqn2CeU4XOgzyyR8p0lXe0h
bHdpxBRcueRNiHvkL7oLiWqqZnIQe6NFphh32dI+i/nY6EdmkIGlJpm7Byxbw817WpkAKhWqZVXw
77gTdBTjzUj1/DQsBXmPbX+t8b+SMwROT0l5TcbSKsFBmCjxKx4OI6wKTtX60jC/EWb1SCJhoC1Q
F0Di1pkZLGBv1QZJGP/tYXm3zD50zSpJi/LJ2H4MnXBvU8F2BuiZowI7PZV/s8Q1sMB1tY/D+CE+
iuJZHa/1AtdACcCnWsT2YFsm3SRgp7P1J9w1sT69O/tBSC+c1gHNW5m4yIwy1PPys5xH4l+wIjtq
rOPyoM5JpPbprhI1FxXE10ZpOJr24pc6cQnqzm5BDe+yNlE7wexiOmb0SxNJ9swASq63L3ND+pmX
bYet1j0W9Gq02MicvbT5xfDGwHjFxE5Vehr6mRShkpJQiG9Fd96IPggwjfojXmhWz1l/An2fRuaW
PbQ1LKmWwAdBUnabvWDGuypdpzCdq90TOKdfDUFmZAw422mRH9pBfGL7tPHkWA8279tpdBQ30Adr
jZrVC5tZAwRTPriOcduAx3qifslI5x03/eqgACKejMX3VJz1dLCTuQRM1p2Yfn7qVNqDl9imSDA2
kWflWy7frzr5wt5f+l2FyF0neX3TZ+eAAAvy4GsH76376cRltQINIyWiAWZp3D0fdU6tL9PTVrix
6U7xsk7PHXsyLnMsb3/M6bUkYyQzcL1R6onFO6TFy3gXxrX/VCwDVbZHmq2Ela1j1qF51WBzM7uT
+FDvTurJ3JOtbyN7+KMq49Vjvzdp5mvPrboVzZUsvjXoF0qv7hdgYcSEM/bcWyfPinQhISHgKJnN
zz89iwSqDJTyXajtLDtxO83LB9ggKBlwDm+tXBMVSKG6AjSTjDn2nHt1IsOMRd6rp+JAHMZgYUIO
gYmd4JgUcuPifNsJRFUnwu/oVJB/dnOi9384qfyxIh4Y7ZpK3g116JLNialkiWPcB+UGargcv/YQ
jDlhZWPNvyOFckDJX9DUS7ypkEbmdYHpB6WHzHhnPFTLEJGRHbH8DEZ0BvReTrxWI1LLaJyjARUg
CipCtKOdEn10XjMgXiyW7sUXuuVWkPepEm9CPAhlK2mn462X9WNmX5n0s38QF1cdD6ifo3y3k4x1
ZV8fpen8weoRoMqEMY+nhNFbk5MKI5VkGj4LAnnY6qIj+w8sYrwpEpE/G7NdrWmcgZmyOYvIPLmy
KbLZUlOcNsT6aLX5H9HWJ7E+Uh8zpWovZubdmaJeWBa0bjtBMYT6RvcNcd8/1x40nKV/6EoNZXAZ
Abmi/9X+kFRv3uF6ZMbhSMpbTE1FPj6SlEp9+Vtwd/bGEIoBrYN3LfdbhuYSmtV1srcIEDxvdx0R
oRUQc8jRYSROt0T3sXTVnXPXiyssNmM7HQS5UMP4vpGBPUl0tTm44qHLASCTt5OOBw/rnb9YxRbq
2UxiGELynmxu1Ri1iwL9CWrF+re+m9L78qG23JfUUC50GqHjeY8O4KwaEYKenahUV8k6B21cnTqv
Hos036I4hl/Gj/kNHo4Ky+1ulUex6qIkGe4JSlroobEsxxRxE6wtchQ8AsxgamvaBd4WVKflH0S7
lHmk60NrUS+daHndRuoAnCQ2eVKREBBdVXf8z9TzX7IKnhWPJ23H9ogDn40Hbhn3X96LS8kiNwZo
/4a5mTyx8WMfIHql1ceudUfkCsFaMjBQSutEoM14MMUAmo+cjpwVO49+JiHq2VI8C7Q3UVa82pKm
LXMUDuSNtJ1dOylzb8VYNbegAGrtS71hrucR9LCz8kzV2PWqPxnAbN/DDy+/vPrDydkFozWpANz2
y4XTOt6QKA4u9zr8lowlTjV+VKUTDawndSgvUF8RAF/RoN2lZI5ym9k7HPQckHlN4me2zRo67Ona
MGlOxUiYsHipXeYK6tiN4TT8GvPcnMRC2bgBZrqHSd0H1ERd/UjT5MQrzP9xdF5LjiJbFP0iIvDm
VULIlqrkyr0Q5ZrEQ+L5+lnMw507MTE93SVB5jF7r90xUkxgEbu/on21ZsiGo61c5xRqtfNVqae6
RDWJxzmefhH188SbS++m+BJflWbor3rDENqtPjUcXalZw/bwVrZM2MT9jA5w8TzdWnPGxmFICDb5
G2JBTGXZUmBqZ4fQllUTtGHKqg5OZI9clkXfE8P1CM2Mt9NIIZq0casNzi3Vou+pP6ZJqO7QiB1q
QXQxrBZkUNlW74Nsip/ZA7EQRusIze00h5Oziz3CRNV0WlE+RUdF40lt0wNhZrT2KkfYOOzc3txi
GXtITzF9gocPZkF7pgrlyUBU0yl2vi05Ilhr6nfO2/doDKl7Qth4w6C8VO3i20SF1bbmmpKISYk4
Dhjji2LGcj6AfATrtkqq6okWY0+Y2rU2BYqGZoQFlu9yV/1Q4D+bs/aTtVz4RBAgX5fv6jI/ITzN
sEipFc0zHL55M57jYthHkX4bu2kHVgMWVBXEJYqAWUfjtIBkslXdGT7kM9Z740cx1W9DnREM0Km+
AhzTGqt7Nxd7g5xs3dB+ZNtuHcCw/I/KpysCLQLYh2KBnR6BUpGDtxFxS2mXaC9BpOp4UI9IYq+t
p5IXQ3kDmsxV48/Zc63VlFh3ambyVn5dOw59V5HQMLRncKrmCsvNC1/r1k5UP57704wAFE7huFan
OuKXtlzHBjulYSzVZzbnR414PivxTlJUH72YCeWyqiMjk3skMoajznObaxhR7Oeq6o8FGuPSXMav
FVsKNnNenVIs7wcFAcgIB3UesN4M5jVOv9ED+IkzMraM0t/VrLfbwkT7WeLNH0VAlX1GFoxSqzGO
kcvpalk9dk22b3aPTSwvT7rlbZP4l0T7TcmqQKqvEzLpvtWB0vP10zCqwtdNe9OZGCFVeZ2r4Tyy
YjZpnFsvvNo1BmKQEwP9UQQF0ix8MyYFnJCuWtPWWR1eDYqxsZoPivxGJNX3d8/O17M9BFInfwjw
M6qeLxcObkujCAVhbcx8gNabwQQoZyBsKBG7feh2/ZPRnfAyrw078j0RrUiaOZaKODQmLyS/BBDR
X0NpGT76SD170bBtuD5S/eQ6LPHWqRJCUbIA8qlPlTHuqWdejAkPKngdfvQWvCcjPSZKidx0OciE
kN/UiZ8B+KxBcW7bvtnIwbhXhoukwLwKlORiVPexeCQo4tacBq1ziKlEKhVFAoansPhXt9Z5ZhoE
jBAdvnktmFdttLncx9MrKWr7CH7tdiqsnal9zyHOlGlgFme5kE0LTisRRJFpB4VhHRVd3PusWWSl
rCiLXtwzROerKIwvCrA4P7mobvpBnmXQi/KmD+271sUnzZ7LoOrmDJgENghC9ybWLZE670gkvUep
4ocOY4UJySwkrE10C0cESgmrF3OSrxMr3w1m9DZUjrL7UVslCPt3BEeBx+ZAE8q2DN3AHod1V3A/
2Y0P9GfbSVxNqH/nuf1y8jpfoWw88FYz5ImrHb300U56Mo6BvddkfhZM9BxQiJNpAUUhLX1lV+27
19pBjMywya0tM4V22/Kv9JK6o8Ux7XXje9a5h64Nl4exQE4+UreBB9tXqh0ypM0PyviYl5Fp87Ok
IXh0QrabnMIM6V+VHvPcusJWPPQNrLFX0cdHL3yrxpL+DIdLhNlq1Iql9YXLzAbvp/WQL2DN2svZ
rlaEumw6zOaVzt9TXeOumq1uBQT3xfCOpodg0g+rTTVOT5SZNcJqxGjs/Zyg6BTFjxz3wTOShi8m
UUzQXfgIQqvdAOlQVo7OaKp1GEha+r7VtC0R0ouBImYuN0cbz6lvjlhmYSl6yP4Xqs7aJFnoOFne
oUl6HuDOgGDtfE9u9AMpxTeUHIUmN16r29VGQ36CfpbKEeXf3LNIGTceBCyvZKHkWibDWw531znx
mbDfCG9EzltrA+CHiYInTcW7pqNQJAUMug6LS1IVt9pYpXTLJJWKzD5T06Eps9fIbdeFJnd5Hi/D
EB5DpcDFikJJN7uNo0XjxqlIa8aaAo6Hbo/lr9/N7cFq7fHqVvXDicdH6iKPiGdCT1tBn4oaPmwy
+rZqrjehOd9DhJWOPfr6iATQNqxvzo9Hn2C+qj5HUL19SPOVNwFwsW0shnXFnKjEHrielOwbGbyK
Hg1wqgJMz6ERTioumYZNtCt+JUpAtm0fRVk+W1bnu2GEPFvwmkA5jL3nglWzPlQMyqhTKlM/GbZ3
DZVo5+Rbwp5BYOXpwcu8J8A9pAEiiNPby2QxPTMs8AbJo7L185TeG2e4hYRduZLosZJSvw/X/VBB
UVCPGmvgqY4f1fCQjl/Z4z5yrZfBigKvSF5dZcpZYbk7U2lOMtOeu1F7Tqk1GoN8p6mrA5fzyIm+
LfNJAKSw2r8EA3wMSXDU/9L8AIZ5bbts1U1WJ8NDQSYgWTsNGZ5jk44VIQGdPdiAdaxArJ8ZTxVz
vIm91CS1SaLNNQDdy0eq5x9h7p30JRu+1J9SExl3V7OmEMRkukl3rqHHF2H4GmVXe3D2Tpr6XJh7
HMy/ZYLUwdF8o2M/ZqQ3un8EOcl9UJpuRUA96NUelwQ7l21eS7RO6pPW2NsUo1B/EYp7gLb+t3Kf
MYyiA5vsN4Xx0CBLj4XlIq+3TuSKDUzLyudGNXYhfVhplXfVrA5TE+/G2rrZWrr1EpSawohwSNQz
gm5717YOc4u6hH9uIbDNFsqTZhwTdwwJZCP+x0D1TEZAINoyaEmKsPLcny0CXN2EQF0N61T+Gg0M
KFQ9PbPff2NmerIb64tEl0UDv2lb9Rqq+QZuxpdCx82Bs9PajF0q+XCGApwgZ+LDnbpBGh7Q6hJv
LLk6UZQZzo/QaC/HIr2pYbglS2OPu2hnUes0yhf88xGpDZoLxsFOc+hImM0HVhW8GlrxypSRBz+7
x3VE2R+KjUE7EdGZjVYfaI3DqPcjE9N3ChJj1jjlavHD4GbfGNkT5f8/GdIDxKBYYSszlG3De6OV
l74GB1Q1//pkfjIs4zohHkSUsa105T5SWnQQ8dUq5tIpj/o4r3PtwyAzfVWDS0u04hAlJtV51IPU
czVEmvU3iuAvhBqBBROdsXm2ge4NRaA3rkxOdEmGW5x9Ntkwr7q0vo0pl1nOajAdoFN06XtYZX+m
W/5zR/lhhtgWm8bBgsFR3kTnZGANAgZbzOyVWHDF2A6JwF2e+lDHk7SMznM4GTGDWVG+5ZZyiLMB
/SzfE+PevLBoAnTCvhJlp+An8JNC2yp2jMCh4a1xvSXDZvg3hfa3wSqp6RchdaneFPQXsmXwkoYn
09Hfwag1jMWnDwA7p4kF4EAmSIE9DsMwHzw69qT1Z8NYxVw3mLzXAzdMwuANhu7oveVkm+Lxw6NL
8wtxDEOMegx1C7UbwdGctuLiLAJetJeSz9gwUJ8ga4kih/eKoTTrhBIL43TPqPhEuQ977p7oV3fY
DpcHMCIsVr5mRqCNQomOJg9yQ04+Tem21UqXxq9jM1a31BzG3c3TKtUfDAnugiOWIlY2MH6r6MRc
4JWx4FouiDI9wjqmr3uX8SDxfYPafNUGujdvR+7tSskWyizs80q5OETZJG6yrbNpw/roCvzxgX7j
lsJdKSZsZkOBbr0ISnZt0gT9AkbKr8r6CmX6oilwMfeurNp119RPyZjsY+cHd+WhMsNrZQKr0JeV
UsltHSk3FDC7ucRCJkQvNiC4kcnLrRPqH7XgmWLCsLMmY4OEMF1puXWsnR3slB9cK2d8a6hVsuqL
vupG9GW5Ib2Iotpq1tILf6SMdklFmmf32yAv8IfC0yismVx5NW8mzi6v8B5N3D9NIluPfZmvcT2j
j43DX7TEa62bPwgU/GoYq1kVqx9U4xe8yRKvNxzHjWkg4TKMJ0xNp3hy/xzGFvg0Ec7Cizs6BXlx
w7b2ACVbHjnmbv3a2AkTvGStu49K/eiEsWzCeDl5lCOn3DWe/q5DEmbWG22UtNi01ngRg/WMQf6Q
eshgpmItOxZtJhOLqBUbzYX+0W3yXmeNjOllNsvHaCGra3QRr6LYQoJbY9+ZQxZTo3uHVcKaMHTe
axYXWc6raEPS4zQF6/pTeDky/frFq6s9l9WXnjiBSDOK0PLsxsUGocS+zhFBVtGO0k1qCmK17oHD
7Fo5zGuMbDq4jfuIgKUrybM3O/kqR+fcsiW0ym+3YgeG/JPgVXoLkiSZ5VBJD8FYn7xsuJma8Hu3
3BY5tyNkmVzW6w79b6GH95heA2vxjdzkJyztWFQaXgMDLZZUADspIRou5L6aepqN6CwztI4AoDID
s7VxiXVKM7NiIhyuCD1cRybyfPy1u1whmsdOCDpo0k9V+YwZXdcW8D3ji93ecRwG32XugfjokHm4
UCOTD1xebInsyXCelzLMVFc1SnHPmd8YLC/hLiifyKbkUwSgElLzViqxUNyem4yTLXaKcyXY07ld
8x0rYi0Mh11Kc4/5ZhtVrO3KvhGhuO/i6ZTrr/V8ww+xVlkjgk1cS0W5Rzo/tGX+sr9c8Z27AVZa
rId5s6YMZbuRIcgmwE6acJvdFTYTjHEt0vJMZfMds9rmVKoB4LuOdlOM98rQ7yUnG6IYv8b/ki0Z
b/qU7MW8jEcR6OUduRHuR+vxSRfdFXd4UAoIvYkS+UWU+HGG5ac9Z0W2QGZZTLL3mT2TyfRUXdSu
2gz4uQWT55DcPqNq0rXlZvD879mQ7DWd3r6c7lg7v9vCDgaEu8kYP89aeymjA3cuk/r8RWXaY5tk
ZTTjJrJc5D8eU3R0cRp8Ck/sawyJIVIDa254lhy0890KRFSev1qYR1j9MeoJnxT8CQ0hBDl57ZXZ
HIbSu/baBWS1aem7oTOOOjoqQKLeb5YraxDClGcycBZEgcJkAHGFIRH4ZhiWJ4LUwLTaWo2h2PmS
OqjH5BJX8mEZ6ns3MyG2w25bVx8iC1fTIk41Cbkh9PwEQeBAfZISXQ44b8zuBmPszu6vXXjQyhcr
168WEZyu6vhykYgLLPU6Gkqd79mdgy7vzqNE9WCdFcPeAyD5Yc0c5C0jdkpyQshfzZwE8Lp/qSva
oRnCBSDwQv61LVPjhEVGXk2nxKgCc9mhZtG9MNHVD/i5acqNUe9WGuO19aQ6W5Z0X6VqrxR6NMNR
T1QItxhT5IoZ5pdLAa2x6Gzi9zknFLRi3tsRz7QIib8QQGp0auuh7c/IcgVZkjYTU3wWk+KTRRYQ
ORgAAzwlE8ThrPQXZ1nTiBNsZnVrWoJGz4wZmUXXuXOeYHvfSYL90EyW8nI4hqF2J46YNRYZkfk+
LXDjTT+dNIlbsE4jCrkkgtncpdZrrXPsZxKMBjsR3H1brh2wagjj7fBY2IeoepDIxTxZspco/NJh
ya0bx75v122jYGI0d3JCQDkN3sNoiX1H4TVRaojS2GD32NlKEKvIQcIpCSKEKnp+kmn9rzaVN2hM
6y6lUImGg23Ou47WKyW7bxVT7kwSKKlFWpnLyD4NW1/zpkcbik8zn14q5hcKL43Q82fCMLZlo+xT
r2J/1u/BaTKEpn6qhoyVQ2hfdIaZYcRsNQFGtKrnfkC1obQbc4kDUbDkm6PqbgFp7kYcK/S6uNi1
cTcgbMhi+zL0l0LD7JE2HgPS7CQ5GI0GizxcphE5rDnwGBbTi1CyL9yU7/MkAAcsPxqzoqmYeaJs
89PucuzM27ycVmPGxg0eNhvZqdKYh0fFU6MoJ9KCVprxIaN3r6aWSfIvT18oEN1RTpUfq/q2ZkTN
GTV/F7b2PDVeQLQK0u51SWjU0Acgnc1Mz1ax7f5KFU8sjjaxKlztEjczQvqGsYokctwms8rJyHlM
NJwFtXfmEek5CBp29ManoajGOqxQESTgwdSedVFqsSi24s0CJY9udA2BzKhzy/BF7ZWdoHVNI42C
UXNvmci3SgJcp3e51hdciDIxpWqYJb3lY3JpQxzzqI0wN1S40/Xmh5nnvJoWXA6b3+UAzs38yVWI
buBFEuZTNbYH7CcH9KU7F/mAAPgFpPgldP/QrTEAz3xMOxSVxEVSXLntKu4wsJG7oWCOoFdV/2kT
qv4wPsnW5GXw6Psj4g3eXJPkE4RLebJllIuyCHEUoTWCbXy6CDKjl5Exe410YCU94zWpQenXR0u+
giRdzeUpyX7y8OEkO9YbfzElU5GWN5W6N47nfZQX24QcZ3V+AeJ8SHvxqyjGGsHpeuja98iUBxye
+oQipigssCQqNckiMCzUV5AgL2npndMUsJ9ZPVzyDWouQUVBWh7pn9EkN7zzp86oNnb8ETWHEZ9n
yBVX4BzGhiPIEsmnu0OplDM/Yorfb1mTUAL2qwkHR18q62uM3x2dGwRj4jr79EBc1DrOTVizrBSa
5jChmnb7Yh9rvEysu8LwL8s7aMA5cqlfFU9THl0d+W9kdAo3cpVgpre0Q+rOF9frX1S50e1yF4X/
vK7jmiU1i7Bp0QRG/zUkX46XbiSvFTMXQkSRamGVSDT+ezcT/uOkrCPZ7GpOGFl+GkQQduVVE/XD
Tpd603pWUox8C/5ZgpxA/ggYzU9Ny6O58/YGapKVGNQzUYpImfNNoXJ2mZkzvCQjXmlD5IfeKXy2
WafGNTdO0fuqxMIGr75ncMZSyPU+WWCc8/FVTZ8irmRlsQTzZtjpTUEgBJ2RzoQJltGDpeqJvbN3
yXBfTsHYWZH5OK0NJbk42S8XPCaKcd5Nw7+8LLYKq94+/1frI/qAyier5W5UL06Co/VfzL5TN0bU
KseS7EFa70T9du0dqIO1MG+tVZA+IFfcjRQwdzsEAErGDRsNLSl9WzwGk7nQ9EzNrbOJlXUUSG4h
ZLE6KdwaWkZD5mmQDSrVkcD30hfNN+JCsl9t/k1JoGZs37hv1u2lsdifxwm++aya3pKi/6fburPC
ttIBCXcziJJ9tjOyHzqvKF33eCqYRqBrZc/Wtp96n1iPYXTPUAu2PZa2kzNgHhw69SzK8lJ3pb3y
ovpd9sL2Iyt3X/t6+tXqaERmjEssjD3f1vCygbbZu9Zz2lnhDUdGhw+Dz1ZXzY85m/8SQDNCafkP
KlRjDS4lJo9iKwsdWYdDdEbBy2u7YAzVycrIDdbs/ciAjIFK/6NiMgfprDY7p7zCE6pe8uzOtn0K
WFEimK2lSsh8k8NWeFgcrlP4DTaZSBSuwR9m0+X8KfudUv/p6b3M9wPy65w4FESKU0E7HMLJx1mt
Mb4IPWLp1H+Z/t5NRcC0TKo0TMXa9vbSBhuWBlBHrIoQLdXvWatMKGipI3kgm40DSmcOEFCxEm6R
ZpYmwkY+9sg+RtY77kSXEOgEEkf9bMOXCBlClpeBp1kxlP1kuYGmbysWBBxCwAOBoaxFi8apDDDz
Uihd5MB08Lmhsa+tPzTFJhFxYKtZ0z5QinroXEFM6OlMjtBWNR8FBj873MsCsFIECWLYNCTPZ/Iv
QR4SzxKELN+R908qXVCDPYDxviYcbe82PLd/YxH5C8PM3pmCt1wNpEONiw5OosxeOtqI4xiZz+j9
JYQLiEfbUerEh0r8tvJFqV3fdL/HYZP0t5RpMJ6SAyOjxEMEqAEFcEP+bPdQHuswg2Fgrsv5WnWE
29cqA5hjNOxdzt9cHnCv+EPzlGCy6aZ61Z67+UX0f7V29P76iYZXO/CmrJVkX1bveSWRYMWngk1e
2STHVp57Zj9h91YgQ9OnlZqAwJxBGtVB0fNuMYqkV1/V0BRC9Q0g3sqpPiReTmXyc3KAKLvNuA5a
5vaW6H2GLcQapxuNTbVNq1va16pmvoF0nPw5Zv56dM7Cc1d5vqd9gDwACrOKeOPZlOExdIG+mjQt
eoImqFq3X/8/OQwzwgFnoVputZyqwV0M5Tu77tF2QdpsN05c+hg6B0adLaGKnXa1rc+ocf3B3Hqw
x+aU94ALyZufaSTA5FXGyda2pn1JbyZuxFoi0KEAmZMDgCO8CTN3/jrpkr3CLc3y0MN8jPmKHTm0
HHaM6LosdH4HdcbszUeTY62ZcG83M9oDL/f1RPcdPpq0fLcXA29490aGvwzSIurRpHwr9RH5+Wdm
4G6gTJTiIpxToTYEQ9DD1ZyVylr0Hy2fssklpXNIVfw/CcRsWC+RhdO1hPTlrDq12buIiYrqDZkf
Mxe3PfcoyHPrC6VAqHJDEIiYDpDEYly+GDxSGBBDvdWZ6MdDENvbkCqyhuFbsXBCA0OTCHoNi53N
w3Bph0cImEDCUcur34Kc8gybwWB9yviA7mU3WOQRzMBwa8QmCEfRw0BAiSCUxAEx5unywBDPYTMq
LncdKyZstevY+nL41Co98avpSwVy3M3XgmhqcAay6Xad+ei5k8eEZ6b/h0wTpQkSXJZM7IEKjquE
FSkpM8guIyb0guF2Co4FBOIEoqg9OEB8I/b484iwKkZfPm1ci/aak2QJM62xM2QsmCeqNExFOkNp
IXBHoG7zynspirvUlucaW6lVUIRoqbruC+R/bGt4rwl4NlPlXgiQQkOUsmB3BcMrvftuFRsgyDS/
DDoDw9KfmV9WLHeqrlwp+s2C58U6IqC8Iz/TCyt8KHVYQEhCbJl3hgnSCasOISR+6RGBOZgMXEOB
xMAUYxckIIwZDeXGtk7Ashf8oGwJfCXbD0WsbOsoeiE825eD6vkjIx8RFSSVpnJ4g2WJ4bP5KbOK
uh2kvF+mVnyOO/U1vIWV0bHaSNRXgk9R/SXZvaPNOlpOfzNQIw8gBxeYSmIzubTZ8KKaRRxgyYGC
9S21BIpgjXsvYXDE0Bk9dz8rgP1OWvIMuRZRvrM1+GI7dnD0fIyKqvXkjhuoVfuZhRWHCVLI/iiy
S9W/Q+Qma/FslL8441bRUxe+okQ/qCKFg9LsQ6Y40HmXq27jmkxhNWyDqpW/GRpkkNwR6en/vxgs
etOx144mDZzGltwz8B+rpfkvLQdSLWwUwpEqBWRD7Tsaoj6walZIUQgBiViFq2pbVPex/PVo+VZE
SPijpveXpTxjPbBNoh5mbAs5Q6mhlegegte0jAOjFi8OOPuqSz5SG51FZWJ0xHyHg7kzNjzG3VPu
MUFypGJ+JtCrZEzF4/jpiB0kKufqJolzUEtuDgffU+swOnuZFkiyKnkBW6abzoRbACB24yzWhHri
sGjyaT2UFmBDElzEXLyJOXwf2ulU5vrvwOP7quDdhCIXLUm7MfGI1UuSNuabUw/5xlTSE3QkqoHt
wPOUIPDB8w+WcEFaTnOG1PnQddiCVJxbjd8g1eId9ozpmJqQcA1O5FI8tXN9A8/7UlOXWybfXUe0
EJA2lKSqcN+B32jYdLT1rOSwty3r9o/V1lmdr7JIn4o8cmE7Nt9TeLTr8bOd+qDOwoswuqfC4rus
M5aNDttC1/tDudOuIsR2ZWqcakPYC+bkObPMVwyjl5rGzuRoGEoYldpTT8VAAnpiMT9vUAIQTiHw
kqiQ34Q6fIx9861bCVJZ4vx04pqxemCMRq7AJoaHNcqHo95btwJmelJ8NYgq65p/3HPxMylslD9p
dpeeHpuorVWL473gxuCeZmr8lydfSnklsCluz6GMg0y1uciivVbdC+e7Q2FYu+U+U/uA+EF8DkZ0
qzE14PjzLZGAFyQjMn/SUnYT6KirCCFWyZII2WblV0ay8viBaislattcnFMQLx4Zs0VvYqCnsp8S
SBJbBEZbarySQ34RvbvF+9Aw/W+7V0P5G823OeIPBQDJVt9b5JhJYdLc/PKWH0phIFcrtq85vc2U
aluJm8SS8SOfZDAlQ9CHv0Vab/KWWmVKk2Cp+0UQRk2QCItwTTzQ2XQ2QCYQXvl/ss9XEl8NjR6U
+zFCAalXKBhSxuNdOu9GrtVhwlQ7ASKCUFJPRIiq6kbyyc6js+0ytmmE3H7EzngtxmqnmSisaiv8
KdvikHb9PXFAwcsnFpp+j3apcpPXUj9qhGS79AlmrPojO8caMV/9MYUfsiw+enVcO0p+kyGkGpcl
H+YepkR+cSGCC0BNtPbSeD0zCK1M+9rTjrMzhUF7gf6OyrMlXAcDqtRe40S+xxZ8LntatRzeDliM
+tvLSc/Ui+e6tA9wbNZlSsdJwaow9jJiXMRux0SB9DvPQcEc4RVGhDA4DN0JMoj3QiFQJYWDN/lq
SHOhm2fJMMtkLW/i8HSjs91wdGkkI6W4ajtfRspryOZDr6vdQmMXAKg82yH4S6BTY7RAu6cyvUMp
ncHY6VrxFJsXq2gI2WTn1Pkg2DNFPA8e8e5l0BUKjwq42wZPX9NSUGkfPY65shnwdmytlmETSM2G
u123+s/enNbJFj4F13bvZ54DwZe+RA9xCiPfLWzzNeULKGhjLbkAk1j5Kt5amSekvf02VZMngyac
NkmJbD/P5aaXzSslvqcIPpJjrjc8Vu1h2b8nPUtInfFz31MpZCHuhAasDD6Y+Xea/thmHlI1RPnx
pGr9Lv73TyQGv5iboHnAINiInAV7aZxypKSVeRSKDk2Xhw0ZSdZXGxH9Wt2wmQomY1CppuTB+b9q
3OgJpfhHm9yGjBIEHSPej5eQnsXWx5eO6YCZ2hd4rxtFYLuzQ8zp1OtTydIVRYbkduxCBW0I21I9
/VhkT52q7W0n3IxKdQqT4mWxT6bhpYLwWHKWDVLbI6H13RnUk0q81cTvi0hXVeZ73HMczMMBNN+7
RimUKGgmDNaZqhPUBMwUnoKlvLmOEOa4U2pCWxk3MSZpWHAZgpmdelxU0qr4HqEI2D29jagvLpiM
fgLWY1wIyljhUdiTj9D63tj9iELeltJKQ3BCBm23r/HfeEqHOpzIKVT3vq7bhxHzP3mxAKSPOnLd
NnL3HC48NwATlZBfnfP+90cYOk8k1IJKQHcojqWFOAgySuma+7y2thZ6ZnpM2cl/CoLBpG2Oqa7d
GnqBKXwiRsiF5Dqq2Vc1F4H5OwqCKtq9O3bnooB1iD0JI+nAGwdXg50NujB92quWcjX78cie7dRg
rsiaGqKYTjZq0lJ5l/ti2HFpPROh8tyqNLQdANLxZszgEdLe/RM0sXH3ZluSszINYEM98FHsYoQS
bUMyJ55Amkjb+1UIp+87NpfKlZle4RlBoVePZJh2w09pOFsHAxA23L2te3zU6bRrbDCRjvzoPGYx
M9ua11HdefQkuVkfhVZC4zCCWF6S0X2DXf9UG2TwLt8PXGTTPVjua0hZOWrzs7M4ZZadDq+Hy3yL
rQlZf8+KO/iZ+y7KrTn/ZVMe9GwrbAGEIcn/kq64Gzz8Cu4GXjxK9b2qQklBGy1A3KRTs50IBauc
7qC1CLRa5Qem6gtApVYRNyXFEGYOB61DQwMGU+vjXU+GEFjEc5vZO41ldIRsFQPIU8mc0i5R5bL1
Tvh86sAQyl0MAIisftubOnYwLEFmhixfrLXiJe+YGTZZgAWJPRd8hIPGJWD8RcOCl1gZtOa2Em7S
5IGH0DWcXVpBKMKj4oTi7g3etunrc1/9uJJJluDVpz2o4e306V5n/hVR0RrttSWPBngz3Wi3sRuY
KJq2yozpOdeS935+lgzqS/1Pdo9U2PBq0kWHwJm61QUJIyZRy6JCozAikOW+Rs+rptWuoC9Jq+g3
KqisKX68fH6L5rOTq3+WDABfb7N4Rh32apGS7ukolr8RaAAQCl/mrAP3HP4m0E9K+VHk3zHbN+zJ
Aj1iHxfPAj7pkQn9ro3ydVKjuw9opMi7WsfV66BdgEsBWGVdg/pIjz6caWm4oo39raTttgP6o6Ir
i7Jua8X83tonJd9nTY2O8RGDD/RwvI8Fo86ceShzbHZ+XEXncmboSxoOyr3cbBluf5JOtzLzT73E
V5o4b6oDSXN6l+FfU2h+S+Mctjuv+U6rcat0FNWqeqVK1Vg0weHeO/YbQq1Alqz5PTTElL1leirl
ZXayq2LfBlf5UuyXbOxI7eHu7BDGOP/SwjpBqlnhrqzq6KtAJqt3yUatFGDCgLWVYTVxSIXzP51r
fsz21oh2B2gP5fa2Nv9NQsF1quxtbHS5/jDKO8BKKH5kQCAPmxuWtaAdYRIhLyz3PX0o3DXU50mw
rOd7nCBefV5sbrambQwOM4F2OcuLgLA6Gq3kS+jQ6PPhmkfE1zsIi1hAEGQeDqwUJux19q0puN3c
FyOzLotvqaiRpLJzH0FCqGUTLMGeYGAO419YAarsAG/EY+NHWBI6S/oqMroVy0i4M2aAlGufRiqj
vuEnBpRBr4cXWXopykIQ5RAFd0n/pJp7+WDRolCAEs174U8azupxPI+4gp3kJc4uCMGRnyq1xTjm
NRTPSQ8I71dl4hYFzGwH7y7653neDukpFvjdfOfTKxcY10eJMK+T7D31eqNITroD9MK9wUlj/9NH
LzDZr5sQ/BtuLHc69Vq3tkEs9w3P1rOIl2W9d7MLBlJjSiguH39yrE1vC37v6DbMk6xf5AD/sXde
O5IjaZZ+lUZfDwsUZkYSmJ4L1+EqtMi4ISIjM6m1UT79fIyq2a7uwYq+WiywQHdUeoZHJJ3CxP+f
8x1uHvT3PssDw1n1DUXJVt3zTLE+7nmuoj3pAhRo2lvR/yoME9XGRTCnwcRi7+E8R1bUr4bmlkgF
sg1PLhN6PWKVHda2caujajdq4+qdEv2sgHik9nNIXXPKSfDWsCaPABcJJbFoHZ0aWo45LVHvqvnX
x2b8NJ3c2H+lv5Xjex7COTPG8IpMoiB1JlmrrvFXekhO/dTYxzjqEq4Pu5QCOR70LlbtLoKEKZNb
EwVLP036JeRI8NZSnocMNZGMQ2kIThA6jjTJ7QOJbU+uj3bYrOPNnDbF7Ry25j2quk0wN7A3sNxs
ZVL52zC1ICUSCEZLlvpIa0G7SnGJE0onSvQra8Mvtn6LgjvPJH5/2FgT4K1ns9rjedUAwBkRSFq3
j6MVksUKfmyE0saQbRD6F4X1h0Z5R+c9f7OtYN618ga2TrwjZ+oXPaGPriuSSwGVmgE/PJrg0c8B
JEWadz67RoDrqBuOMYCvkwafhkS8qi6RIXNyKNqMtg7bXCfow1cpeliAcIn2Xy9bF+RY7FcoQ5fv
4g04WMnkPJDdkD+ha1es7FvEM59JiRbA6pPpFvSTOqVaoIk2SH1tJHUwuUR2uLq4T9mn3OCLMb1j
ZFXqlmRieDl6TnaFnBErq9LazHr29uVE6uZUePJECfhHLCbocY73bpHSwPJq8LbEPhuntoqAIKZz
uK5Jo4AvZiWwUGr5fWjIidK0lk5+2f0qAGXu2s7MN52VIB6dB1ye0Jpwf/njoanYRUz23B6GiV7e
6Pfy4Lv5nU/YFf+ohFHqhcGulyD5uxpFio260V+gAH1f1ahum/Sk2qTC6VC5VF4c45h1ncEH7O8b
Zyx3edtv4gjAY7TU5kwPtGqmSWQLs0IdGnB0aU7AsYt3YeogJ5euPOXIZLkN27u6iErMvvgnWY+C
nomHW6DD3lE3VL8Dc4xZe9hin0dhfI7iqxxm61R2L7GnqjMIRruLUc04Toe/lTqZVQDFdq2YukMw
I33rauJ4Q4K8JG4gzEbEnLXvftyDV2XCVQnYSBHGzdpT3Ngmvci7ubvnxMmT2azHOG5uZm5gCJ0Q
9W2PwjOqpywr5EWav+CbMIiV1Tdk5jMKGOOuBb7JEjCks9fZ3mF2mYYwB11mTDuzsUut4HM0KziY
mr1kVA3HSKQM5VX5HiO1ujRGcLDmJr8JVfmTsFC9Qa8NMSiIT+1oHJWLyU8FdblNbLEtYK9u2apS
VjOydK/z/sjU9qgh4hgBzIzIpHUW9Wl0orEH8wYMju8EL91U4uZMic2tCHlcdd3ko4raz0EXHLTB
ir0Up3qWsO1xvdGJl6iw8oCVwYgQAlzfOKeLrBCqQdRkNxEeGWxfwwWfNIYn9gw1+VPUwUSxlNtj
zIaDi7Ej800sInTip3KcV2CdTHMKsL7chvQqD64Nfid3v+mF4u0tFkYx10/SqBeUTu/sx7p99hzM
bEle3UL3o21Qjiac40KcZfHcQse+6RXCTQqM+zKjvFaCX6xLMHqhuGSdOR0qSQXJ6SHFwoEnN4FZ
lIQLxqpc0H81AKTOM6si1QGJGAGcQjPd0XsDhzpFI1U7CxlojJa8RpUZiKB5VSxoDmYkN8NihI07
NntpHi+hHrRulxxRO1tEMAzJZtRFO3ewu9s+avtbZMWfoknSmxk0R1jYl7yB45L3E7naMSqvmCnL
y+5mboYVOi1/nc/IeNsYrqBfep/SZkRPI2vZOYYslXLCdHIXWjXwIVqyahkdsqemy1/AttHZxDZf
R3rcefaA/96NCO8whlc7ShTM9tTc+d1TFZv11YninyIV8d7EW4qq1XA3bScBsqUUKswSCEAXu6R1
R+VzivnQd4d5YxslbtNYPfgGTTRnKVlo/yVuG7W1Rfejznr60b1JmM4B8Wu+dlJLbkykY0WOfx9U
WbwbSf1g7eTz+OadsTUz4weJDZQLbLyEwCpilPUIUtrJBAgbQGSbHO/N7jR2ISDjN4HCG0upb5Uc
DaBcZwrpm6ajgeMXQA6Ftp9FpHBl+MO4kub4w4oJPgvjQqHmLp5nNmEZhVqoRlyrImz2xnyxcrZr
Q4VUD0oTLmxyf5zOx4ZfQSf9YtoXXX2qovHDa90M0zjbk8ZBvpov5tC5HH4MXVhe6DWXl8T6NYaj
dwysUe2r2b2zxjQ9ugqUrdElZ4MA4JIEgu0EPHwVz7B8expwrIxxcXfTcAMN8jRR9DrXiBEC1CFB
az5GlL5vfJ0ScY7BvQLUsxLfMS95q+Uer4PhR2pYn0ZpHZ0QvLDXqupmpkedohUKU/mI9EOm8Mkj
FzOQMqYHRGXi3q/fp9A+UMcTmD9hvoUje7YustQqsZstTqwB6mMTbOvFvB6OTE1dvrccrYDdmUeu
mbn1zSLbeNTZdV1eg6pGtc7ksnVpn9sOe5co74i5gsccD8iCoZ4JNgJNf4wIGOcmUKwfZ38XZj5s
eGHgKAcc46RpSU7C2K7jlBRLVR6Xm/w6S7BdBoUtVGkt7r+H2nDCg4Giza2A+5cpg29mnFGDfvPc
itJy5q/nsMoulCL7tePfxr7MTrUV0JCc6hrDAukejQkrwXhVozjmRelht3KZC0K9B9PMVsDotv40
kNLY5xW72sbDINJB2XRttuEl2ibfNfVN5qMV1O+6csVFlOTUtCjWAre61p5NXrTHwoz5qdzQgMqp
x4fhNjMq45gH8Tdp9Th9M0bO2FjsYqUNH49WTjPq90jrX5l0WUEXAiBw0R7MiZWFgQNpC3I9tcGR
tX57zENU2lbYxluf/b4oomhnOupnFbqvSWNv+Xa0Zsz39oGJ6i3LLVyctGdxkX4jjnI4zdp7QIBH
xmQPb1R5Poh1ybPU9QofIgpAv+bvNe3LyauYPHEyikCqVZ2O4CqgceBTwS3veS37v6j+QUHpPs0W
gNIYykOXY11LjUrAXHAraoo4XCMIpJ8T7K3FU9PkSCSjdLjru0rvo9R+asnTuxREKoC4QQgLL9uk
JESP8Q5d/gW0tfMchHReBwkAuWvFd5hU1k3Z4i4f59C/zIsMe2DzIHv7kFWBc5KodBL+jXOF8mQt
eD9xLZM+TMybyJLzF6CE+a6G+YsjLbw1a8iPczpzaSp4unb73fSNtzDpWdZAAFRl3aCHoA7ZEPte
O/g3Eo0okroFkOnOA5IfQxVmz9z2Uj/QdbixCMTCwuQfowQAvxND+2K7D3qWreOmzkmob5LR2DWe
XOBtztlEE0KnVa+gxrCTdq0bTiHiM02b3I1jIJGk12/UGOB4Tbl7gP1iABS3FvWTVZzF5CyHKt9Z
2W1TV+K58WCylQBWY9tIthPLn7fUfI/kOH6jdG+QKrAxS+RnTdbXR12glhC2/YIp4LFmXXk7p/FR
sne4Asa/0vnpdyzVnlHLk+Rmo8MqW46omtzdrFADAOYGmqfclkdL0QNoL71TnmeJnWICv7p2TWWx
F80cVNEG9dhgdt5hqn6M02uvR3XRias3rN2r2v5RjLl5mRAxWJL2pTTDC/SI9iQhclmqRm5dKqAf
bAziMb64Hs1HmfknyzS+BSOqPTaZ1BKtxZDgP09dvpQIB+iKU/pAmYfCplmfXRXARYQXB2zdP1ah
edMb7FvQIZOMnjETDalzGked3tJpXddG8K2CrI4eZzsrWHoDdKpV7xvonGPUcnDYfLJFNxOpeHfu
3KNwj8NvwxDkZ3+6J5kwREeyBKO4VJpyNuRJ6tsb0Wics0bU38RethEgsdB5nTELwPGx+m8Y4G/I
vnZ2bTD9KExD7t341JNyVQgaOdpzVp1UtNWL7hfxKnhaYqpMPTrfQiHZiTuUv1w+4BB2fc5hruKd
DIZ16jTvgyfYYJQBoLPw3famZ+bOfctm/KAmxq6hA4nmaMLf7CJGfK7hl9o9BtehrYxLQ9ewGNMR
xrW6yZqJEQtRr+nNj8oq/dt8tMnhtF0m8AkQr6aYD7CEyCdWLWHRIGKCa4XAN7vJO2/RRsTfoi50
bl0ETpURAWxrrOmAdw1CiTO8VBpTZiyAyxSLztGzxhsvAbxbePlwoCfxQ5sU9BGIgKlOLLVJMfdY
UftABxBoEqDIw8CFxoOft64+u0G3c2IOl/CBi+jsbj93MkHt6yOhSarpYOSBha3ToWEiWfNxKxO+
Zjr7okt2lf2I2h0FCRrYVVqn3xGK06E3fCLmcv+2kelj1CBTdRhkNpHKiC5oTJCBIwRA2226PZnq
P2zZUMaMCvjttX8udOySX5du6tGeN6Mi7oFq5il0dPUtRpOX+nXDJiArEQH4d7Zh4IW/GQ1MDlqD
g5nJZBobFIVUYjcxz/MqLxZyVRr9IuUIdkmCSGl2YfaOuHGHod276O5qR1yrsX0xQ4N0nyq6VwJt
YhoKGs5odrU7Dq8epH0NB3YI6aewCSLXwmpH7FbRsEMrjb23aM5th37FVu2NNatfDQS3TTjjaqew
swn9vifLkq3KOHar0a/tLfsZZJzJaZg07J2ovAKFDIAs7NNJYnLBs4nT/ZPsLpKQq/LEfeLs/s0k
s4CMnz7cRtaDZbjnCnsi1rlNg8Fo484aXUx8FE037AZGyUOJvKyF0r4JJ4SU8Gb0Bh3yuM5m//Bv
ZZbYQHXEvIFzEG9an0VF5QKxlmDKFfpbHKnaRS2dkqtsPFQBwpQyJrl+tJ/8QA2Hfz3CFXUc//v3
f4hi/Y9//3Mw6/88v/Uf3vX/Un6983WeOHwyeDcf+uMvP7nP9XT9yH/+7a8bYP9F/Pnx55RXxU/8
nvJqKOs3Gz6TwP3MNt931f/Iq1++JeDG8FdSmJKkIJKF/wist+RvyvEdk1h6oldd5f4955Vv2aYr
bL4lPSUoCP0rOa/SJYCWReVEAPPNj7/9lRWSJS3BcolfJxzXl/8UWF+kvhm4akbH73dIXM0T9OA9
O9NT7+cXH21cOCRIoQgw0NMpDKeTYwx7M7LoHLnXLDJe6e1b0z40019WhOAUUcDYHNkhYSgwWdq2
W4dUnyjRu5pdzfLLJLS3GgtPLd6iPL2YhCrKHEurDwAbvJeuzZPLrn6appM9kOudEpKD/cwbk6Oy
zDsF5YIdznX573LMgtpS+BbAyG4Sg57Q/dgh/kOsR9MZTat79cJ5XxTdycHcpWLrTir8Ukg/GQm2
rhSHIvzsfQ7JhS8rmy00gPVyHuKy3WrnLmb3neewzU2TUKVVwVYatcmeuEUWZ9Z6+akWj8ByRpaj
KelS+4Dnlp925LgHbU1RHRGVdR3oTuN6wVyggYbSiVjUnct7Im/Y+xY4ehA1M4sc3/5eRfLgRZzw
CcOR021ymf3qiukE8sXxxnOfjMu6a+fldMD4eOaUXQb0HcsVSNLsmDjp0eBws11R9E8BV5FO7z4U
vx8fJMUD1LzrAlMr7ek0d3wWlV5S2FL1/DRUQDcB7ib4/sxk/NSGYNPSsmWnfMjHzOkXVEgA5rkB
oY7sEIZJjGBoqrlJuEGWj9sAv0/cX5JS2XKq2aARu8j9FY373LIPDUZUk1vD6ihycAYohZy+zqDX
bkM/ORLTSBAeR+EcKh+0E7gwCmi0c8jM5souBxpNnCE+/nIFl1Ngu7/fvgEYD9X+/kGXC9Sa7rWC
He3XKEBr825sMszR8D24aK7DaQw11rhji6c5U8N++bAml3p529evoUI8oO1dfnwcWgDR4rDc0AOt
bTTXK8946em2VBOnkLctF8XCXBWqz540OFkia+LzsqveFAYVy77bZa4gjYjfOrnXxuDzI1vpgnqH
VxEtJn1E40rN5Fj36aX08FiE5rpNvxcDFkIkapGL7DL/WA5t5IGx6oblMIQCbrevT47KOg3Gk7DT
yxBYWJapXHsoaOtpX7S0T7FSQofatQgh0kHvGuZrdncbsn7pMq1chNF2Ce0F09z78t4Sl+ZymyzX
lpyADmCzhr/AOdeTOFT00ZY7JU/Mu4J3phWNcm5Bz4mPLXkAbiYviOnWUabvZAvyTVAuEPLreiwn
2fIJ9CwJM6vrnc+19Gnwiiq9gMgC+8cRej1+ByQeFIMcVxzSGLy1PQB2DE8jsbdBQGWHnZ3u+tOW
aAEKP9HHclrimMAYruZyUEPFCaTB0CDfqzmo5TosV8+Vx2yJ1QjPWUZiNCdOTepquvFxOTHLBw7I
qM6j5Lh8TIum8WSr63KSicrDEwlrxxtPdEXbPv65fJKEfxANLLnXA3qCRdyRfXSoJfHmH+AOvUh0
Re7AY2jHRwoEPAAPZRZ/GIhTMfz88md5X4VPNc37AWrv7H8BzTc9j/XykzlXz8DNsvy345xZ8hVN
L3A4AR6B3qOcToZVb5enajkTyw2SA3JdfvvXZeFJazgLeZBeqtY8ZYM8jANqGNykLQfsMthQITkd
K7a3ICeShD4aj1TicdB2ASZt2sxe+lFyeHl4zaVaizY+5k5yCXkSE7PeCmLprEgcRIjrieEB8HbK
c+3hM0ynx2kg+Y9koSL7rABHhIBfCsZKwW1hMMCN2XTKOa+tyfEwujncwCbHXFF8wbxr8VxRXiGl
JTl6HmeCAWWZLOihbGvuYVbkyDWmhWl3slGVZVy2aBnAhXOo5/TYjO12pD6Lb3pb3cMWwvwpWbXD
lDfGk8fD7eM0WQ5mXu5LPnjt8LQgrYuc+567ZXmbqueXKmIG4r/LP2CX8jDrdpvL20ngnYBr42bj
Q5fBOpUCQDg3XZUfaxCoHQ+6DQmjC1ED8rFNOROsIt4oRT6VAL+swqHMQH2Yn8uXATNQb70xflr8
+uV0iDD6JQrG1N6BII3Ce59y4WDxnKYRG7Q1nFIzvyxnKPUPlTcdVOO8Sbf+OpcU+Q5aqOvyMW1E
D0ZgbMYezhn60NRhK5Qea45vudOW18vlqCwyDNv+CeKDRyF8HsentpnuLCSnxTi+lKwRwqa40GKE
4n/0VHJZzjD4rj01oSfBiLJ8+oyKJX2hbalY1na4IziAZhl3SVnLyXmxeaZ1MDx8ndyc3g9mnwQo
m0wuy30b1PExtJkxmJV7bA2Rxx5z3i2z8TJCsKw6GOiu4FPiQpjZbmQXz+oebBYU/3/l+7WEfZoq
lrCfZVfoZnr4GZKT8+d1LGvS/9XSF9/6x+dH+d9+4r+Wvt6yiDV9SxAc7Pu2xdJz+Nnqv/3VUP5v
lrKUbZm+48q/L3vt35ZVL0Vl03EUP2j99S9tiUrvb3+1rN981/UsXwjuCt+0nX9l2Wv7/7zsVQpW
han4P4chTOWxLP78eKD40fKP/RspevAPA9eGBqbfspSqs4KlSNGfIiSMTVSjCfyxkN15WLhPjsAy
kNd7OJOXBK1JvIcL8WYPSBCnMdy5iYiBiKOnwYzQoaSKhKPIf5jBibKBjbzwo8KXe1EunSY/S5Au
MRbNGh7uBKh4HQhi57G2eZvQYxuekKG0mhS1D0/dAX1+MkkR19Si1+6Y/rDb4d2jCYJVsDN/lc2r
kOMLPtpiNeKfbqzKZ11DGp9+pZmYWYbABAGpJqZ5lfj+Dv7Mc9YsPRfHHCnwd0gMm/mUz46xzYMR
GUaD0AeTHj6Z9B0E+GOadHCyJywwsaWqdV1jl4rHY2dWh6TrEVhUERkKLlnIE8DYcskJiFsi6mO/
rFCLHYs4q7ZmHxDBtJ0qLGwRZzJP67eqNgB8LQKcPvOwkUjShjqfYAbhoFhLi0mvaKnKsUcQ3pFv
78+Uc4fkFwGXN8bIyGhPFLTqIaq3rVu9V0byGGIOX2k3QdBu1vpUhvaTpFhtXRrdoEXzMcRC+tlM
uLhXTS4w5vTD+4TOO6M7Q5Eg+JznmfM8NYRMIzwjtZewhsh8ga9wn+M9WLkj5rsEmIoApZGp4tra
ybxzBiYfjIeXvIWnUKnuIob5pbVTsdPEIeAk3ndjeFup8qYLkh81A5/nVY/IcSiw45DxSOyj68Zd
ZyN1yxA6VsXEYCjfS0RfTos8CN5s7MjdZV01CTeKP5J3AFUXlPXJcJHZe/Y94cPnrA/idSutu8Yk
6iqu27eeBhlrVdhtVUaI9rDzNfUBiY9Wigr4nu5shtxyHbvhGUDGL9Kf8FNthoKlpi6NJ9eyMVs6
4Ybi2KHwi3fTp6ftfwxceKIEGm4l0cGzGLM1SuzcCk9V37zVrRkfmgLcQySQUGma9XxRRzPuvidt
8DSm/Ho7WpxFanghFPquNv2nJOreqlY9JQXgo8KWV09n32ex2JQyd4mqHGEL5AdGj50Vmy923V8m
qDxlga1J63unNbD+p95Tjsgw6Q0wOK04NEOKvCYg+Mvm6YIY0a7agttoUjehBMtPGnsxXzR1tpW0
8nNczvf+ONJYCeMnX8/NDTLH9xiF6wZo2NFH7dkYQN6krr19znZ1E48GdHPUSnG62N95ZBoiJnQS
nvAuvM8CeIcXPU4x02UROwMVn3XnEvGxGkb3J2Xc99pS03qs7M8yynaBPZ/iQZyjtL/vOzThQNcK
olxoRbxJ4R88hIZllb5TGjLZGMK6q7mbSxIcmogUHscbSBBVb4lRPzoDt68b14+xzunqJttGFPN6
eJ2y1Fr9aei/+71i8Jeiy+8IndTLGGn+UyFhGVGFRT1BSMUi3vqnQoIDT3XISeWEuoqk1IJsNhGP
WCThz5F9bewulKf0XFTlVtJ2PP1fnKEv8WdTtuUv/c91rn8oe7X/8fXtP2pC//Bi+zW53nc/l0m1
7TL9VSL7453/p9/8o8r0v5uibftP1+m/Vacepyb+h9KUvbz/9wlaMNt60qSP5DENOpSn/mt+duRv
ruX6FtoFydNu+n+vTDnub4RZWMzaLqg92/KYOP+Yoh1+H6YREkg9X5hUqNx/aYq2XY7sT6Up11a+
4lZaDoJpn8l/ueP+NEfnKmlJNQ+wiYy31Vyjb5+9U5eV6a5xGkRGBgGlxTDA5Kvai6gzgAeFe9+k
1kWFjnr0FfDmZNYorXqidnXjvSSWmHY5U9yObq/3MtF6W0tIdyEp2vvASdwXG4BqnybeNTIG98VP
YWbWmMJTJDIPLBkorJe3xtyG9y2emYsZ+zQs7AhWybwIhSDPbb5emgPairrN4w1UiFuwO85LZc0T
hhcyTdNEAZRAJJvIcrp+fdPQ/sY1LOz5saEoqSftk8u/XeXCeinjuL+VY/lGnrv1koOeO03Abddf
X7zaLE8GLfq9DXCGPo89vzSdW25RU1h7PeJ7M2VVrr3Y9Y42DBdl2s0THrwfcvan6xh00wvRBrtE
RPLBsOf5OdTnkoYCxPr5I45D0iGc8iIqTW+js9tLLGkN/vFyQjNgdPO67SJ33yg73vbmgtsMMK0i
uLJunSBi5uS4gCYb+6/P7QPDWWm7cE5lZSLhNMz8NNhEOIA6vtMjaTvS/7Ckyp8bvxIPiYR41GT2
SwYTNvCJpA9cnPSdPZgv1VSX0Lg8tn3L52wMTThq24ltm+rhFt72K/0wkxj3eTiEiTe91BluNxHZ
4vT1uSdhvwyxnG+LzmkPoW2h2oed2fdDcC5TVlmwnJ47/7FyTCTM2AIevNo6fL3SiZ9sWOaG27Ts
XgFzFy9l0nqU+yljgGkoXlTvOvj6HCJplpeu9N5pYMyboQRngC8reyH2rNpnVG+21gDip7QSfyvj
1CaOTWYkwwIVBLpckCy3d1mVPGOLzLex3KG4djEo6emZfPdp6/i0F0zkDlkgp2cEZ+Fusmk5f73D
yyhMGErhnpFyW5n5+CyIn9z7TATbXMnhWRAxssdH42y+XuaZwtpcg+MuRo0rSMruOSFaA/gZ21c1
5f1zpR2cSw2Mtq+Xyi+fhekQFW6WkH3NXD+3o3DPE6LeVadn/WwLiPB2qr99vZoXsoJorbNZuVcE
cQTKAOu5r3OPiSzEbtBKaPqJDRtAomkv0FFVL67Z+o8ASVdqqKZHFgf5s9+MR8zFM6n1y6uk/bBy
SODS2jS6S58LMtaQvOXF6etlPhIm6ycQGia4+s+VS4FmAFqynfBx9ZYbg6xJudWWbJ+8KZNnCNzW
jU/hEuAF37Ux55xpNT26PbkuJjcGog26gDohX7nkNknH8dF3fvz+LX/U980kdh3qjhQx4YPTQDFM
Gv/ZSR19/XpVDSEdUSjmR3Is4nsSe/bIL+pNZvGouDIJnlRhTLvI42GKuwGPdcllICNOr2289veh
cvYl8pezI8DLsgOCVj+XFc4asTMqKGkIPj224t/KgSfLnkFawdh5UuTrVZ6yr9Hyakp4InD6jsev
b2qa/xvtc1eBUd0EBL09VVmj9vnc5fSaMN6mJMjBfkuuOBQf++XV11/piQ1HM8T31lynkBnAcDiB
iwEBsM0TTWEWoHy+xKTJBWO1f8o4yJgQtKPL2OnN9L2g8ByTLjcfoUJ0T8NiPg1yD4522zzmdYbD
wSnkxmV03TeNi2ggriSu+AUtUKD2LJKnWAdv4CSIK+818vdEPE/me7WIYP2xxwwW+eI57R8cL5if
jHQAkBCe3H72nrpK1PdDNN24kPuMmNtZ2fIZ9TvK50MPGmM7JAjH2ypBWhqN+UVniIZ60zxGeFae
RUUyWFX7+S82gUWhH0YDXsMA9hl+T3Ikfb06f32JMhPFxTAk61HK/IgeoTh+/clF+BBWMj1aEcJX
1nn16etPJDs3v/+pq0L7xrQqKvy8w6vVcGPPCPNIQzxnxUDhkxgwL+3TMz7dS4cI7qbohE+BJrh0
6OiOQzdEZyG+mQOW6tLNYS0RSiRG97kbrOEuzG4S4G33eRZYyLywTORmhSNt+dLV0qwR2q/BI8/k
JIX1fde2w00jQtiKVI+ek2B6D92MoCY84Njm2lvi9MrXFATwFrN1eEJ0Ox77JRqXXGbYDG5r6JNc
vgylrU+E2/GXX6+xnxJz2897SVDZNrTQ9+d9qV+rEuzFWA7jtQzL9Laz9U+kf34ypK9BYvrXPutw
vVtD90rtt2Aw1/k2jYPutUP3nub92qKiu++hvA12ktz2wB36hioxnB0a/UFZDZgzxLTNMxIyA3ya
ZMd58aVJO2wuOQaK5a+SRCBmszOyTxbJ39+/eHTON0VlRVtBAPbBRnW2S1xl3o6KDgiIGZJIM/Mj
VtVCZYc9bjB8PxRl9DPp7fkDscgI8ruhPzb67HET/LDGItxids1J1KqxswyV1Z7N8Tb1gC7hMCSe
ViCotfx4P0DDIu9NLSpjN7uQErbz7ao9dVUZ21Bq0vJG1dhANAR2K24dioCAynrfDQ9BKU9ZweA/
D6H5Vg/u2sMr/eFN2AuigVrv6Ljq7CPWlQ34dDIE/ee0e4DoEawsT3XPA7k6a4H9mhpg+BQVix4t
jYb31tTE5uUraQjjx7yDkODsqlqLUxK1r0MT+IxkJMIWk0naHCfjW1lORB4UuLq9kpJ+PMDKqNq2
uS0HiGO9SA4xeM0d8xEF2JaJVGdT/TRqAhY9lO6vlj520fxZt433IS3F52i3Js2Dj5mBYl0QZnJL
YV7dUOEkt4HE6EfqCzhTq9j55JHq0vCjDx0M3JHEf+dQ74mL75mdopFJsanhyykwjWdDR0ej23pz
+NSQJU8QVGGugiRbiyYiWE+289Yw0TVXKGu2EGPoSSRktPgSj0Id2Og3ABwuxipc2UZTVhAJyhO2
l+94sYqdTfrSWvWgfCwfB0wbyJtE6Hyft8MGXom7NbKW79U0ZDXLoSx7syk4Z4IML7bICf2sle7m
cq/qfDdVxi9VIySD3P8gbOc9a8NfIVTsSfUn3alX1ZjFvgWfCRIwv51ALRaExLei2Rlxd5bqvkDi
uLLt8XGK4AUnvNGoJhzDPXXWue2PXpGDhCm4WsbsvQ69NG9Vth5qS+xMOcidW8I/6GbiSyJvhrGF
yziasuogdHpy3RLmYRPhHpWpd2f3GThImCsBSwGyTnGCjBMABoFsr8sqGAwoN1r7A00I6zHtsCfP
sTLPIemPXSQI1ULEyBojSq/m8uXrT6MPTkGhoVj1CUuHxDcAKbdNis3MSq8tVbeN6fXOek6a9ujm
THhYTI6JaFiJTMGd20zDiSFk14/BDqAXahSVbdgDoxvDWrqpk8S6h6/yykxgbeoOLJhIeLroO+gV
cc7J+fcvsEuq1IFNFNol0Gj9x5evlwSJ2lDtXMIYZFoexzxHOykyD5xxcJisWUDKo906SqxOxjwn
22SKrsKbDzl5RuB4THNXDhaOGmy+o/k5u3OwrnrQdnaHK73xmodGX8eR4lJtd9027tV8rKZNh3nr
YCp5RjVmXGQdhVfkfQjQrBDVJpL9DWMFzaUlVqxR9023czsxXcZohgiuSnEIq9okRwnpe++a/N6Z
KbcdGnFKyY1yEGTduLneeBU8RR1T40nawWIkiqmeWES7JwbEIFQ5AUNkOdvnQFdYiiYnO4rgCCWy
vtDEQdhV9hgLNNRRekuHsdTBbo7FZ0RLdWWMBmTS6YoX/6NC2XD00+HaekH94KZI7+QpwHS6DetR
rWxDids0SZdUkuIGAyRazR5jKaHk9ylz/c04WRBMuFEBb1AKwSYwOVWz0z3Qblqi1ll4TJtCTMnG
DlS/Sxo2dvkSGQlRs1hlGt3tIJi0zE7fiBmxZOatWYA0pAFi4wvaJrzLGIpjNA4oQGvUasRIvRD7
tda2Su8gFxz/k70z244bybLsFyEbMMAMwKvPA+mcRVIvWKIGGOZ5/PracGVlKpTREV1PvXqtfihl
VARFhwMGG+49Zx9+L8vvnFOi1gkw3hlRca0bln9WBPQ/u9AMhouA2AJrz3V3xNQOKzHH3naqZLgB
i4y0cy5u3d7Cjw+EFd+8gWcxxe0CwnbtzmJj03++iUL3a2fTyJkzjH59ZIADzAQHrax+IdGEcOYA
pw9cLLg9hLCeWJvicx2Mn2RDUK09lyiL0wmOrkspx1o20za7amk9J7R59+YcviuUZaRzS+z+SAbm
oXW2Jm60c1kKUqXrKT3b0fL2T+gqa4gUbTAHt4iq5bnznJspYFtAImGJFn2BuTedOJVA8q22ayH5
d4SqEtZ2KfT0ZtVhRPhc4WPAobwXKmjo1tS2By/qLwlOnrWXmyCoSvgks6bhlc4jwQdhjw8cRsZd
ks3++foHOkyadwWsijLk7KsplqzLhG/ZzgFnsAEdOL3lk1Wm6hZW/YzNsfzw5uTN67DZEhDHW9yB
6DbbUN6Zvn6PoBge25wxKbQNv8CyGliF/SVCHHZImkLfXP8wKuzYiR3sjZrQC9W2sBph4FaWGayh
AlgnUlkMTPfyQpUWi0BuBy2RBgfX4fRDihoVBQ/JPDXJ3VR3+kiy1oXjQH5U3P9bZ6byymKfr5Oy
RRGHWKDNkvwxM4LnjIV56+MCOAZYKhwnrC5yanATFUIfmOar3SDGZ0Nj5sCx5t6zuMK6cG5oGndH
YD7Ui2vvo6+yS0kcyJ5AD+KA2gyv0pg8KmOk60D8s5u7t2wR5/uywj6CevzG8u0t9lxNSQXOsq+a
W9bFEIy3m26Kfqttp1rPfefhBWovMxuYvVPBYmGUtpDwLoZpXmK0EYdqgouGaPksSevcWPg4OGjz
RlgE/ea8OPvO7beeGCF1sClaN7nzY1jmTK98SOiR3Ei/KJADFUjqsupWRzO7YRE+cYyKn+YlQo4y
8r1uUK/bMzWbghMldYxStC/ZgLfU5eS2b3V6GYcQlxrhglYWHyvO5qBGwTLiRwFK0FORiDCzrYup
RdowUKx1H+IIJqgsnSfhCfx6pvd5NGYizqK83wmtq/NsFmBRGnWfmpN/0yTiWIHU7Tj4hi11+ZIg
5amsb8oJ65RO64VjoULShldpPyfHoiB6Ii9ZKwDbTvjDVMLO0MBXstNY+sHsZASLecHTnOhya0wc
1bj58cLQh3QRUM2fSn22bHBucQzukLtyH7Phv80qKFINvmNWe70ZdD0gy4yZxMkJGSXZYVrugN7O
26jBpGK1CZYmmdwIDRsgaqinN7oPb+MILc/oVidj4IDkzdOhJQD4QCH+1LV+fQlNsNYt4JCdz9We
m+zOr3z/5HaBtS+c7AEqtnPfdONtqogbNq0OWFlIf5saAsgA9T5p8aVdrApBChvLDYcfXgFAxO7L
754xYm628ZEB3RQSX3BI0at0FmgD5rMmxaNkpvWpn/pXtHfWwbXkVyuGoY9ka2/m0Xs2InTJGjhs
GTiFMCyI8MrD2ywe6ss8MbiF+8CW/7kNjY9eI7kecBc8dEPxSDnsUFmoRcYyM7ajY3ypIzaaNW9U
JeOIoa+9p5oEqkMyTaDTF19iVkOIkJj1kFzRsjcaXIYVPiQo7ZdizP/5x6NqocuomqYNGbPeoxOW
wKCd+9FkyqESU20TN84urQl7pyG0lXgS5z7vk61uHbBXIVRD1egXQ6RkcyU3Vj0eVfmGtfcL0w6i
NtJDi9iFhOC0X2iLBVWbfqrswMfedxfnPgRHsiDLTr0Q/f3dEmeOMelutGhmSrd5ybDArjpvQKcL
E8ShhyOSQOEAIhKx82hZbDElGG8tppkRUbfnx89NNO4yOzKfCCFCgeSVAklz8wPXyac+4ypLC30P
63dY++Gh6j1OEl1xSAJ3H4UmGb+uFawrO0F9VXLCqK34hnE0GDl1LV8S0Ji7xX5qIO2PiNC6BqR5
zcw6KHZMnt+9lIK+Yz+En/3AHg5GAtvWMA+2LBAqK/F5DgiBo32SYVwdihWgfQNkFpv6JRtpHs66
ZbtZdSmYCWQjBMYCvqoKChqtxdxp35BzSKr6KJc0mJc2wYItApYmg8l8G9lJu2YhwmNSrk0yH+nA
p99dlT81QQR7pgeOwnWuROaK3dDDOeX01+BPgMo7vJN958L/Z0L1FyD5g/KHWwC/6GGYsTGKeSJ6
mceKEnAC25hTDLh5hxqUSl1almDsAivLUatAPGHQAQbHn5R0FnsBg7s9dP4NIBL1mhmP1Rx8sufe
xZPXvoX+ZK9rR8WbuQc9KayQfBgKqwTEB3b/buv4K7pvuW6EeTcTXzokC9wAQ0Vg7YjQAQ1HMwYo
cPc9XOgXZIJKA465dM2nyqvyHZ3OnWeXn5tSPsZGTu6g5T9VufOdWLNhlbXQAGlsb0Q3G1t6quBO
+duRJb7Hisq4Pdxo7eK0S70IZd50UrhX6I8B8bdJLp+JzBnMvIO6Ae6ujwgnD9piGynsiRJXqQUh
yXNcJokl2i1kw0bagF7hPRQo0MHx6jL8PEzVt66VZFHXI3mehG+4VfvudPD3QpE6mzbipSuicKPZ
EGBIqjvoztXtZJbsTUcBSA/gZDnbwRNI4gdtWeUpsSghNUTA5tYBWJIi3TJoSU0vXnONIJKC/1dk
fhcTS8I6qaxprYdu12Z1flAxLVeqlhwUIgR2Aed4nd63WYoWXWWnmfyQJhf+kcnI5DSN0z+sxU6o
mlXGhxZPG8OyvfmonAMEUlDiIVvHiV4xYFH0i6RXBPV805gTCMI6e4Wc3EIaTM5kHxgkJub2Laag
oxlVHk1WZtTaJzOZkfk6OpSQ2NeFe8qXT2Ym6McvXAyqCD0pyn29BZmQIgQLHhKN+FXfMsqjlW6Y
gIllCanSWgt/iLDB0I63VS8f+wrNZGLFKT4LttexkRzIny6eVDSIjVXjkrRAIAVpj7XdQJMfiPSu
DGugxkjylpNUV+Vn1AnxQ2d43zEOuKegd7/WUQuTNw3gHS88Z1pGoxT2hlTRGYUwiFEcZjbEag2x
IXI5IfCTTcl4b/OcZHjjEXe53hCTy2tdFthRZ3S4YVvuBCXKldl0UF4T1i5BqJ3wmy+OW38aBf8d
mahYF1AJAVshwiRucmNOQLl5G/Xez9AMSPdLHmTQLv1SnolKedWBemnRXAAJhZHi0DKeU2JPehw+
vYJhX0mDWtFdk3s1+6NRX3Jkp8XEc5zKcO/m5jcvaX12Uvm+07LnCbrQhv0GCnVCLlcSJGs1o3lM
HOZIfKf9dsxacuKq9N7AJEYlSqQA1R+1738nHZk5QiDyw81wY1RN8yn6FjcTr1huEBquOgOSz8Ad
ndtyLbBhHZyJ5J1IpIfK7UCTT8X7VOBfyutW3nqsjbOmAFhRrqJ6ANGbegxlZhCVUYXJ0yT3fD/M
GbAKQk8M0r4oYi7vWgulAxjM2Tv0QM9w+4OLG01A/QnohE1eTPZhrIlHjQO7BMmEg6MuWBPayT/7
Q04cENFUK06OxU2Kt9Kim75KyZbedU/lUD9Rb8aybST65Hvq2MSKpOfAvO0SCg3xMN574t6yOWRX
YYXcxms0+tRM7QKk3cznXXZQI0UcsvTUgcrC91DXJV4dBtlczERINzuctST1ula6xyBA0QUTGADK
w2SKLZ4uojpCHMGzNtnNtByw2mQszmpOvjoRkU0ehSE7VPmuCYGggdl5ZL9YHyOn+Vzn5r2bG8ZL
ajTiMgj/vWqhr8WGK7ahY8tT1a1Kwxye8mJQ+8kId22E/qAxPPspTZ3xgXr2Gujy6zTWhLQYdrap
avP7AJueXQ3idoaI6wl3i3NYTtSMcyoJFz8qtt1kVZTtabQW4BdjDy2oYFfYOMCyMEMTBBrz1ube
a/QFpy3h7qYLSrtloINAeyu6eF7njX9T2K2GqpXRFEP561fE5MmIzOMp1CFBzf1NMNb71kSDCu8G
myXH4i59D5d+WRUFD27VTagvfY7/jZGuYVR8MXoNDGawtwaFoSUT70DYno1MN7xF1rZzIs9bdb14
pCYwgekA96MTSe9hOrHPHLd2yKCys+lbn4KkWSDlLZs6zx5uKzm5G5HUMbLs6DF0EntNpNqjbNwc
QwScxTJuX3VhnSuyZdj7+/zmgla1rvg+qJluWpvsDWoygHonsHtAjWQv2tskIY8uCQjQI34jiQU1
U2GY90CnCKX7lpfOe1FPN/TuqU+o/FwyNy0OV7KKXTzxaS0BecQ/cr8DU16Ix2mc551M2hvJRy1p
DNVj7gbwOJbSXmcBqG3D9ySO2Lz25LpZotlEQ7KBwpas3Wag4NS/WGnSkeTlrUxOhbs4SVDFc3iA
bmFGEvt53YCUbXmjBnKxl/fokMviJu9VTlNBnXrsXnXbL5vTIjyaJUQ9J3fRdU22DbulKTaytF76
IIjPEUgZo5hv0khbsFGMGqpBjiw+ltugg0TWToTKS/gEhClkKQVYj31Hqt5rm8J2qIdN2YQ+SR1c
EHMae9tRQRAKCAvz1dnpcndFbsXBZ0sMeN4F4zW39rZRCfY1pHapwVY2wIK4t0NwcwSBSSc6Gh4q
W8mTn+sGsWAJstnlHaV3TAMC7TupcR6ODh+Vu6xBXJr5jNkZyJ3dIy7uq33sNNTim/we6e1oSJqM
gmNW6Nwmnp2diHCFt1ghXZeue6hEdcGNXx66kjWTWIfT1hT4UNscpW1Xm4806wZQ7/E72RfpWuRs
NThFaMofswc3gMSN2WjIeqXbvu4cwuaEVa2c3v1ALndwBjLwpllXVF9nk5HuC1rpLLjZGDwnwGb9
Sj2kfXQZquJxgEmyV0SuEc4RbizmWPZiwX065KCQU8LAjeLBpEl4qZoQvwhUI4807G06xZLw7YtO
dbhJF8WbPwtyq/l/V+kEIKIUWKuDZO9YmO0lQYx+jfKPmBmfMyF1c9zGPoWnPhLrhB7tnfDIUQKG
bwGRCC9DYfuHpGNkJIyG/QhYve9C9+CCAVhHan4mFrbbUs++G0216Rwuze0yD4dJ+NLNIkLBVmbr
mmwGqm3HAgkXKKhcoN+WejPO5W3ZGm8AUmgSE9ObR8ioOqfJwEJ08IfC+SXLqnhneMaLFZJZpyv5
pWMjuA5a/xm4Aa/73J7JHlEksNenYXbuAC+Tp5CVG8y0wUZR8Q8JEVnZPTuY1idTyhjvQuqDjXbn
x55Av2EKkzsKF4DdcGlQML9QxXqePXbYwZC+ToSaLIQQ80jH6LZq+U5qkripsFKFLuiUyJDjtrTr
HV7Nz71FUcPL/GBrL5D1FGNBKLJPZtAX1LGDFRzLHAw4h93KdEnuquLnxKyypTbV3gEzowqD+d0o
b6EA3UNZz/3bqMX7hQfrs05DH9Dk+Oj7eUM4bbANYxSvtdTjI2ncyxKXqZND21oJkIqdu8a2xplA
vdotnFRD9BPG/UVWt/CJMrELZwLQM1kQXhFjqKnciFKS9o5azKzFIaUaozLIDxh3Y0eFNPLitxiX
8oAShcPPCLuODCfOVb5DjLK+F0YZ3Hest1ST7GIOPnBvu1R7cmMPY6lhEuG0qgdJX7Ukk8WxzJ2R
lmdP5aQ9F9Pn2KBiFX5kyaRuhwqkYjzoXa486CpY5W/8sGObYMbQ5UcCAnxhW4eW5h3hW8a78jFU
+Uxw5qycjVA23lWKb2ntyht6+gfhDxCJ2ckhYCTNCKIl1mo57VrMBGhkza+u13wKJUd6Qxfjmn3n
PsoJG7bo9bIlmt9pOIQArdIfqHdtas7l0+iCLArgby0i3NeuKhcg0vzsGHVIKa95I/LwqSQ0yJ2G
m0lS1HRRJrM8BODZQaPWSn5HFPbD5iA5BOJkkURlUdi+aePuZTZj8kPGduuB873BO2zf1LBaTwpb
RKhqnGhW8VJbSyEpe0qt8Hl2yDJuS7xWqkqeCOx7JUKY9g/yxGPdx9Z+EmRr0aWFd0apuI99wqQx
2GxK7LVvBqcBtpRkHTnmj25ytvNc4alI+QfdVRvqmJ8KQgz8GianZT9m5NY18E8BqADKzh1ynblx
spYbJorzsGDiGFo0BWEoVVVyKqX3JYDmShobUKCCOPvA979geqq2FOMffO/WsZxvhu1/NnwLJD2/
GmU3TBG8JoH3o8lbel/J9MVz86csaVGoql2RVR/OqGg4WlD7xxc/KHZ2qsRWaAMMSF3toXyMIOo5
fDbej5FlbjcDwG2DalMiQQ3AOazZGoNCptbs4cc/RxNH0n5dlo9OADq8UNl76A87Fi02+VAxehaj
fZqL99I1p63RF+E6NMRnguu8fVfB4Wc3vSp886GOYUPA/sg2BgwXKO2Lr1HlOQ7sfGeLCCj0PD/L
NDkHLS8Z6abzLjH0PeFOOC0XjVylk6dsLNJjW+XRM1S2t8hUdxSe+0dis4vd7ADIxLR5q+jF0Btm
SLndhWllWvdtINchKVf30iNSWOWEqQateepIyL2ByucQJ79ZaMMUWkP4clVwHrJCMAMNbLG1+XVI
8MfMnXNCv7yD8yXpRi7sgRirl0P516Ric77+kaD6//lP7RipYwBYc1LRQTsdwVSMMqtP7JM0BPD3
3Hliq7ZzFzGCrtpb/wkRVXZnydi55UhBUX14avww4yw915f/i1rW/4d81hKPxv/6VSn7B5/1mpJ2
1/zqNVl+/qeS1Xb+oSjrmb6pfG9Rpf7LaYImFRmpZflC8b90SdGY/tNjvYhcTfStGFRQKnCAR+T6
30pW5x9S2ShgMYdYFpwG63+iZLWsRWP7ByWrRBaLpsrDB7MoZ53f3CZ9pAnwCTnFMIOo+tlsCQqd
aWWvkQo9J8Lc4tZ/Icv6LprRyyPwx8dP4RB6InUGHb+NjXhDSQ1s00e8bnbGRRTJRzDEH45r9muW
3BuDFvdGfrj5EjQ1XTzAfjXZNoFZPYk4fKCCcSB28h6Ckr2aF0G9W7K8Ebh7Rz3aY3VfiZyrcgVq
eEniRtRW1lo3WD98zNCLPB1486BcgzmWaMug5Egxmu02X7yijuavmkvhga4bJd6cD1EZAdaqea5N
JikgrpxGTTglbe0/kxuDkk+QLFbVbNU87FyQ952Aj9VJvpdV/x736N8qeYqYdD2+p2j5lRB2/DV+
edrghBYTJ0pagsW3KMMehT1USFOgi5UO1DTpE7mxXNo0ONyxgE5u1FWH5VfRp25wuGjywyjHeT03
0KrgTlYUeoCAsJAOP2K3Dvcmcb7LF4sz7kIfGq9uT+Gy72pSuNzhrFIv2xSu82Q27F8ktguUa0Cs
6xI1AnexMaAAO1QLQ9O/q2RKMofgk6UVfpcjZdXr9Xv1cDOWS5ypEX1c74tJgZeGG7B4JCyrrG8f
BgEQg8gkNhJ9u0X/S4gYDR/rTQ5RiPMcWnnnvtHxA0jtbGHx8KUqgP5mMu5o2q5LyjU5VFSSZ8qe
e+6BOB9lTqaiOHYpv3IsS2+jQgcfcphuEj159AqjK2330enCbV+X87aW6bwbp4tLEOHu+iTMigt0
PXAgiarfTN2SaEFREMnIsEvshMOjZz9PMBBWY++em1rk+z6tMU8QFts4kMXkVDxCjsmpCKI0GfPH
GXyOEXPtlKONreX7n0OQY71HmpZRwc+vhtoG5KXHlUYQdB3Li8vfxNoLpxchV7KMXiRmjD4g8v1U
f2cvsvEMyozmMQUqz44Grm1KybCwUo5qy0vQBmwAxvQQO5T1RkEVzFW8gnZtyZVjnGuLa0l8+eA6
8wNlWI9zC/6kDiq3SWOM0G4evUoHgHbyM+cYbM4WAWTWJ3gr+6xCAcS7WlXykin7HmUm2sTkI1pO
eaqfb6yu2+uJATbHPIQgM56LNvpIIg6NLfmQhNXmSEGbDIJQQozq4JzGwT3ODRdo0sFKl6qqtmzG
sCKVNgImQduxoIFBPGtE+MmKnD/enCNF/i9hwq1NjeSDXedzPvE3Ma1hDiy2ddr1QK/r46Qn4mI5
TV3HRGgq8pYImfcoxCZ+hCiYN7eVe1vh8E2Xdx31rGOz+Un9Z4+6Ie/+48gTYDZQUGL4FwSDN+wS
GpvK+AjQPx3WftPZCzMK1Wr8o5YC7ECV/jCxGTtZNt5ZFMhA+fDmNTbt1r57bsyY5MLC/J61+tGy
JXUhyOGkFgLFbxzGLNbYQby3Ia8xnKUPS3uMTJsjujsAFyexNabSHCnmVDM0vxvSfcuWr19a5HDG
U3youu57rlofq334Skb07XVgdPh4roPHdhkmTc2rsjy7IgzKdTaSm5vAbO4j/7GPFHNcZLwOlnyT
5MjuRVPZpwl8OFRyajVyxhCLzcyFL7A3SHYfi6Vz04q9H9H7gov2ane23hCnV658iYYixEowsKBt
CbQBcjCPl6RG69u8FRXnYA/C09GW/qkepX2WP4e71yqiYwCdGq5vUKwt71PwHvvImLLNqNRJUGSc
Zm7rdVbjreIGo0zMl9q2/cwRmgSicKzX2qzOtas/QojQ9N+4B2P9PPbqNc12GgjCplG2SUFp36WE
14kqfBGxs+cZQcIR/Gca3Jepi7+VbIo717m3u+5wfZxliOJ92YfWZeKcGhTfZu2dhZ7Lw7IszDlP
rUK6zCueTuvU1ccwjeGmLZP68lJzYjE1MMZl+aQyynUtsyJzykU0n0bHuSyTgTdy1fCJ+vX10inK
gvOSazDWFVE5ULZqRGNr04BUafRfaW0w2XklVRCymZNsPS5HMU2u0yjRm3hO8lS5mM0ADBJTy0ri
cR0NF0ur0OeEgnne/WJ3OC/wgJIlxlQw0h5mOVgBsH+2c+/ZDgoiD+LiMtQs3jBZP6xiisiSLlgn
4o/lR4Zef1xfLScYXpUG2h4BxDTvlx+OSW1bOcsyR8ns2IQSfRXoSCuiq2UzGuE22ytZ8a/UMpnN
KMxXRv7dDvEo+r37fP29XVdw+7L0yUSjUpiP1jJ1W0CE6O9yUSkqtD4hcYzO+LE0ZUMAmLqowfpa
IeweBT+8XKZLQVbN8X3CA4Z5ds5s9a76jCoEU5Rv2pe6mZ4nPLTLDy9ffy4JlbbcZytxjwr9agM0
uF+WtetF5SHfrGJFYlO3Dqzuafm6Y4tUD6kjN8jYFi4CMIMOdRNHLzgquFKPBe16QbXXbSXk8hT1
tXC5iOt3HAq+qBcQdgQCz/PrfBOCD9xo1E8Wie4WAFUMgvzRJsPOKdSTSu2IwPnpa1GDanIwCIbe
Fx2gVyQTz9m2OTEofN2M6W/PygeZDNI/EoOx9Ne5OyHht8znMq58uu8MDasXL4Orv1ytwC7xXGs7
FiebVqoNgv36mJYbYnh0CYXuL+bECDYNk53P8rYlLUIw+MYNrx/7kH5dD/T+iuDbnHNbIr8GSqoI
zIrsB85bbzAmieNZFjI7Tm+1Gu6vD6+r7WCVBuGGcyXewWXOTmWPQZia5vJopoItDKBIchGJjshA
B64qjx0JufHn67WAduFXms6HbzKR8ISuDuVlDbteRxllLZo0SSmDL3h9JXqzPM1+fexr6yBzENRI
GbhBZY4EGu7j8nNjyr8x1EBOVsRDyrziBu8JYWEt35PO1yezqG69KDh3IdXs2oF/HYpVUXJ1KIrZ
xizj8vqNs4l1bZb9KcpNi5eN3+tE4TdAdrfXl9teBnZF06cYh29lxuveKDah8Q+1PN9RWjk0s+WK
rv801T6cZ5Mc9Tpby7ElXii8Zea9u/6uZPksbKUNaTncx6Wp5Wgfoiffw9MxoK327rqYLw5Hq+6A
eLI9QUkNVpZb3RgDGo5y3KCCK9a95CnWy9xUsgnaJlaAE6F48k33JuiMH9cPdGh00Oe7n6+vqKKS
rslb01UBS1XR5guDTdHcJab/nUbyGzoHn+xX2tRXNELDxWZJxyao/tpLXDzX2eE66kMhDvisdwPd
v3WfzQbaZ2gi/AU2zNzAuDsak/ywHco41wu5/uD1pmOHJnFdS3ubdpfCqZCn8OYyPtm5TeVbKOS+
S0qiLzXE24mtOaqJvcIRvlfLRspnLnH0Yktusy92+OqZ/MtlDl2mvbKE8Y59Pq5yVt8p/Yg7VmlH
QyO1BapMcORropJuF5ieIiogABZN9A140MRnFPl+rJFxtRSD0pQafCXPEVjoFuccx/iZKo9Nlmo/
Ey2XzTVc6+mAT2leoRTYX99aBJocPaL6hM6AMIusQqWJLjwQaG/EdGk9dJXoOhihyxO/HstoiIJ+
zX6+WLHPqAgHQAFFgcg7JezRSk24PctTsMr+OSRPenmdaZmT3gfjl405fjT67JEkJVOgESOH6/H6
n6/vK2TKp8zL70011ceyODootjiouc8Re5hlitSGd7Lq8/KP87IKFBkPsVD3cdN/BBWz3bSc77Je
HpeZi/b4q1+0B4pp22KiSryMZS+hMUIz1aiqg4wCaKgMTGcM2XjyN1rvedn5LavLtKywY8Gn+Fw2
42WT3XsBt+P6Dl9nA1KxZqpS4YuzSOFnYWxrFP3kCOTxOpV0XjSutg3Nndu0XviuGYuraaObHeLh
LgCoTNENyVrhxBrFSO0dSvQOkRCrSmQhSntm/TEMvtAwY04C6YTNQ5yqtGg2iSl/zD5IdpBdGAYg
Nwr+qLv7CMUKQU8/N7rLV3Lr+SWg4EVOAn8vBn26bjq8fAigTOPnvlhPjOnr06wT1hjiX8/pSMaA
5oTe+RfsQ1s0jh91yvNepnCXQ4VsC598LcI9ZPSx/G/oshMf6HdVHuAlGpdQfN2jtNRzZwHcmtTx
Ory1Zk+MyX+sfeKl1K3rBC/XVyXoeDV6L/lk+OFxivVHsGw6lt/sc3JdHoyzbIRI/mE5zzlq8Gqx
tcYZX1tn5DsHI+5KAoGc+3+9ZCnF0JFsNy8BQR7eLlsCokj8RRZ4trlUMpLdNZhw0q8Ec4mgKBh5
1D1bJ+SUz57/eipF93xc9mgcWQCJ6my7vL+lsL4NyFx5a+H8CJp9kXAfh2S6vy7gy48YIRdnDXib
Yuxm0NNQdaMapKXzgAnoOZ2jD0xy15mgIkhC2lgGVI6afR5fI91cP/P6BX/+VcolbQS5IBD2ihpd
jo9tuSoxFnRkyAqxkOPByBLUBDzeKz+AgSDjSz88+MuRePlZ1uR513vuEc6Nz/rKj+WFMyEHJ7E8
LjmgL/uMZeM5vsu5+3z9/QET4AS33glQWFWkoFbcqp/nCS0OqEBCGkbTQPDZeOc4e6/uX4tlvOqB
Wa2uPHbJVP8nCrliAHtrO7TyeZtVynVTMboptHFTFKe256iJs3JYxRxW19dTtktWhazurGWjsNzp
OQF0bYvhcV72G8vRlh2rJ9jBNv6wxdJ8uu6VG3tCB1RQrWafrBom9ZTK8Fax44wM+yshuSVGgX3u
8xiX/7M2sUuRqWZkXE+/1TQdjBDAvs8LA5yW6zRAgGhKFWGIKBgzF5vHZKIChMZM5uOdRE2yQThX
oVTgVhIhgDuYnROH7rx8rCDCeTF31vOqiztqvKE8g9quH72x3S9fYzm44UFl71lSkrke7peiSEVW
G1/v20zzancd+NfCyfXo9ktB8U8QBksV7t8oRFdIJdkZmFQLTQfSjKAg+KvffKCr7Izal0xmJCs6
zg/hwdVfjZnzNSnw0bhy+/8rvf8nXCEHnOVfVHp1lH7/tdC7/Ph/M4UUzALBQo9f2VWW++9Kr0H5
9x+OdDyHB2dbCqbPv0q9huX+A9AB1VdHOda1ovuvWq8h1T+k7cHA9CEOSJyd/5Nar/gjV4jB43mm
CeuTcBnfVjZ0zj+Moa4ox64mSezcrac1sNeTOtHI2RD0tdLrZm1snRV62hvauBuakivQxCtzF66J
VVpDTz/ax1/u3J8M6QW68e8h/Z+Xs1zu139jjsg+QphPZtp5+mFxEi6pwqQ6WsXV0YvXf/1R0CL+
5KN4KNxkl7Lzb2+PmQ2YCYsRdkkxIivhUJON87vBLqZ8wdzi/vjrj7P+yBv551fjg/BLUm2SzlJz
/+WrSZGpNA9hpeiMRQxVQaqTjZqftJsQ6faO9zkYyMx4/5uP/bM7qgSfSpnfsXGK/fFjY81eOzDL
6Qzo8Susnh1YhW31EJ7yQ3a0ftRqRdDbieytn3PFT6rsnzzJP/2+v34waK5fv2/dhy4yfz44vtff
7A2lgJ2/x6DyoH/Szv73n/THeRAABK+KaylXCmlJ07V/+6TY1uA1ytQ7YUxb0/aCTnRbjuLoAtVJ
zYOeiV8y9Qq3lkDwIwpKie6Kow9CErZg8rOcAg7D1uZv7vxyZ38ZyxhNPSBieOno2Nhwc38DzHSB
LazeCNS2y/e2dyzMO3sPdZuw3nez2cp5S5Lz33zk8k1/+UhuA2wUmkbLdAMi5fc7McJr8orIa/dQ
nsdt2vjnGLH4ehgxQk8A+UlduRc2SsS+xSNPS9ZIqBOK6eR6RnH664v5beDBPUM/ZbmwWqSwqF3+
9iqnqexGw+qD/Yg5p4PsGdAiz8BpN0dbd+NDNoEA34oR2uPfDL3f3mwHPDDjQdBCk5BYlP3bm6ZU
MY6gItxDwdnuwWpJv2wS0ybSoXX+Zuz92Ud5HoA3l+/IHP4b8kUi9PYmObqHeaAsFUB+LE1cPYZf
vv313fz9g34+Wc/iPjKUTPe32aquhrSoWh/WJZ7g1CVlI7OGr4nrffrrz/mPp8auwDUFfURXwUSy
f/tCVAb6UZXVeGj8yIX76kHniMLhvbC8bO2YbvtV2GX6N5OU+O1VuY5b6UkGimVJmM6/rUKGi8+X
NiIBIbV1K7LqRxZPyKhU+Tjp9NMQk1Eej325ty3rbBCJOaSkmpjIJ2oyhaJ607aoyavyTF/zzhcY
WZ0moUKHLiVz/uZaf6P8QLAWPARpghkihwZS9vKkfpnHbeXMVEtFdkA5eKYef3FsekimNVFBrDj6
TajQnSx8Nr3SoJTQ3/mFS4drjACP+tSHmuSLNzvF1nVSg1nIJua0aI9xTU3Zm19qZTI9VU+Dr4BN
VMLbjBPIVKhHMzaXJHhDRUiIe9UP28CXtyLhEBIM5QPunPaxamZSwej37yDWf6p8xTKdp5dhxBVr
+e+2xQk3xr3wqK38lTSDaJNMLADowz7rPtv4UXdbi/mpLCA/e1n4rcXjjkapP5soIYOBeC/XlKTv
psZrOkJbKLz4mAuR4T8HZp9bKOjyrDvUBWo8TisZiDb8ZfU8nZAiHnDVHNhlL40JslZZG/T2r8fu
8g78Ovtdn4xPU92mE+7+x4RLOCGqE51nh/6/SDuz5baVZdt+ESLQN68kRUKUZEuyZMt+QVhu0Pc9
vv6O0jr3bBHEJkLr2A4/WA4mq8vKypw5J3lWw3/pmh+XDSjzUygs4FcIGWxVtaBHP117etxKO0uM
1C1C9V7Souw4Df0jTDiokFZfddlONnKcvtpOeEcJ8zE1wm/eKEMnFNu/oDgGcT8oHzywGlcLd56h
EVua5y6f+rqs0A/XuhkMCy+x5eXOpm0U+q8VJ4uIMAYpQmCl7UnKXJ4N4tOT6eYk2LYtIkdK36qh
zxx8D/kLohVt4iZGYzz1ahn6ND+TNryTe7kkO6cAKv2oTVCjcFfCqgnLlmUJnvn3h8/sLTOgy3ek
yURUKYY+sXm+pc4oH5AEhbi2qhXroxcZ1wk4DUOgLkxYQGfOaSxJNug9eZ5SV6HHriCEU+y//RD0
nLX0KYj9+8sTO99l4v56b3A2saQCGypApe36tC78JptGlawphysUHIcvl02Jj3p/ZN6uSllxDJ0S
GK+RmSlQ5m2QmqntZjXQ14neX5odEBhNlcE45AVM3eBPi80AEy66ZakSrqzn2XVD7ZNJNWwOFF9C
EKi+X0+AuupU+JJ5GOBpcSMNjpi+68NdpsXBvQQB9C/4Kf3Plwd9Nr9wwcHwpDuGClub8fYmeufB
uRO0NMkm2TVjYATli+KkW2T7VrzRLCrV2aacDBseOItghKvtdGhq6Vk93ewy22bcKVW8jcOv0yCU
B0gQNwKFujKss/MoDOL5bNN0VAt2w1ODfQ/lzGgwrBJBLLRzaCGhyEXGkObmyxN4tmozS/NgJIWS
zomw1CXfNZSW+usi/NbZN4nkrATRC0ulm7ycVcNSEJOZ709q0E4eytboGoiWbyCWmW662rF3hdYl
15cHNb89WC8d9VJmUAWbhW86nT6N7NgYFjWmjDhx5Tb53MXwRVw2srBGxDkm3IAGwyFYPzVilHBO
qVDdATgGBkUzgIciV6TRUdDr/1BM/tdn0cIiYUPjUmBkMrXRU1OZUdMcjFqhazim7h9GIKe/KQCN
9x49CmTBmsJDlbVHM/HyEJWFiTQcQm8Y8eHVNA2xpu+OVzAZuqdHTe+meaZuS59qMwLq9Hbl7d6L
6ccmff7Qt+TKHbugJRU6oOK+7xJlgx/vcHV6ui/CoVhZ3zNXR2Tr6Kr59gAH0jZz41ZjyXFdFpNr
RQYUDtqxpR81pHEM1o59CHJnaF06Cv8BR/7XVVjYwGwmgdmjb4Jk3cxqq4adHthd75aRmiPokMAT
lkQjwmuG3zyvzPzCEC3oTFXeB6i0qM4seKdZJAgHTacLOE20He16gkhG0AcLUlgwxIigoGJ2Z+Sp
8SsFsOqiYuTTOv+SdigsbQrZ7I8TXcrIaNKavdEdaosGnF408ATy91R2wpWbTqS/ZvePbsMlhHsk
E8WrZrZX5L5OzLTMVDdwNlYFF1PQH6NyfMg0/7mT+heV1rW6cHZQaDyMdbafWs21R5ynHO9bHrUB
bRjAUyB0+Wp5vy9P59lZBWRp2TZASwsUpD1fOsB4VluYJdz0cXRbOtnvykp+QD71Wa7X5uFsl2CK
1Ixj2eQMlDO3oBYKVbU4mtykMz17K2c0822JL6VvgdWHr5fHtWiM5zH3BPSndM+fns+ogGQNpqKR
nlVYQGSbqC2BxV6LM2nF2y1bQrcR1R9dJz9zaqmEcShvB6K1cpSvy2TcOwoYJlp8Lw9oaaFskpcM
RXCtz7d9I3uRNqbS6HrxAAlUcZW1Nq+a1n+ESGZlU5x5VbFS72zNhhT6E0LEEoIFvpY8mciSGVbx
OwiUHzYcVEUUrMSe8ywauYxTe7PFomA3KWnKFJqj8tkEvw94lI5LOXwaav9GhVkJOdTbPE0fdKj8
VqIzZf4uf7OumybRoe4Id366gKmnp0RSDlsl9Q0ah2lW4v1KlA0Xg0v7NrW/KpefuqEdtooey4eU
isU1PMpaufZVhKnTSJWJ4IEDlT7Bv6HNrrMkHSOqexP0GxB1woZTj+N3cH7VQ1oUPxSjhcmA8HYf
GAiuBRK10nBMjB0NOuHnWJJB58Bqd+tQtPzwHrdJOnKS0MtSLK720ykKY9tAxziyXbBRw3WoeH8C
zyv2Fm0pu8vb/HwGTi3NrpKu7p1ETmPb9SioB7uJIn+5b5HsUVaGdH6ehCHCcZm/uMpnQ+L5n5O4
lSw3lqCYQs/tmgzXo2lpP4qcF9DlUS0aUxweADJJOxb3dP56s5d7O2ltN58gkqOMjSrVLWqqrQRQ
EzkuxGC7KXAvGz13TIyQbDjsOLyfKXucGhWcvplF6s71S5p5DXgQgCAH6bat/Wxl1RZNkZWGoJpX
Han/U1PQ9zkj0vD0QqYDNHEBioXoqiZHGKXqlalcMkU2nCQYIyOAFZftSeBVm5MRo5euSrbzUhud
+WhJmQG8rExXRrW0auAryYQICm1izFNTKRxWbQtEwK20QN5agf8sGd3PsZGuVdn/+fHFMkU5jDiB
mGZ+D0NlUVRyK4blq3RK69R3fau04BvQzJVhnXt31ojqGrvfYT+bsxkcEz0i+YepDCUnSCu6DWRA
V3UNbZujfPW9cH95aOLInjo17FHiM8R6qWi7n05joMHNOcQ1EBK/q/90FtLLiYzW9NQiGgBxn42W
EySv3hQP28uWxSefWxYRMUUKmdTrqWVDS3VprHPbhSZo3FehMu3I3RUr87lkxcFlayZoCirUs23C
yw5+A5QfXRh76ICm1YBu5c5bOc2LVnRVt0SZS1ad2RGLnM6v6yZyXJ86514G7byj/DasWFnaG7wf
/tfKzCuqwwgp+AiUrkr1x7JU7kck3Tet53xSx/qn7RXGynFeNGgT0POAs8lqzpZIhVJZsSfOmBEP
cDE13wuCdaBcE72t/Q1Z+MOHt4Qq46hoJSIUVa3Z2zS2K+iZlYn7RW/8z3YkCLgbI1rZ8guLhY6N
SFXaopYhGpzeO6lS1+NAHQcCCaOsd42eJXQS1sqXy2NZcIUnVmZjQa4m6YlHHLyuDUycmhcwIDvR
q0/d6Pn9ykoteEMKfW8XCQ1T5CVPx6RUedHqQ+q4XiL1h5Lb7lBAhvgpztLhSxhp2socLrgNKiUE
u3A6kO6h3etkDru0SrOMHkU3hWztJYE7DbGpLLDNbWUY4YvjA7qWNHX6HGlRLP+bwSpwAliAE/h7
btzzA3TIHNKhsB5s4kl9JGf6CjvHM0j4lS25tIz0R/2vrdlmQakwhCDHwx83Hc1AoWRuaYH73Zva
3eX98qb2MfOHqsIr1LQoW5JPn/mQoR97qJzIuQKqMRK3is34tSK4ywExw3m67xodWrxMcjxXH0pa
v+njj+8slNynQx9nLZxBQVx+0tICOfQSvehN3IviB1Qf1UtDSkn/uANHzULF4XFTkeMRe+TdZe+l
HfoMA1dHH3nylZTJMpwoaXp1eV6WFoAHMNpKZE9QMZgttudPet+NoYhuuZw2UzKhIZkndals4HCl
He2yuQWXx1tRxIE6QT5vz9NBqZXaJRTyLRfGd11xRz3seqScwuQr6TkD4LldaT8diT6UlRO18M6i
omOKLIRGNtqYuyUvQXW5NmQCmqSu/1TdKBQth29UjDvkrpDN9sGnX8Wwae3gwCu/BFDErFyWi3NN
MEqcKIue0Nlmb4OS1iOVzV5AZLJFKftoIqKOBuT/NOz+15zUkgvWmGCq5FTKNG3mrgJTS+ohHGxX
0ShB9iYX8qgM7cqULloxdAtOTKKMs9S+M2WiqDvaLsRV3ScjDfKD4tXmyo5ZmjRQS+waYmvRsHq6
Y4LeHybyh7Y7VfoPQ/W/eol6awTZr49vTA0/xh+RHJ6vjSo3Ugh9ou02iv9axB0UuKYb4AFUrUEG
lTb2y/bO82Lknd7Zm91fcVggGGJhr1RSqK/S/POk5Lc64HXikFt5ahH2curHLFGeLxteXDXTNjTN
YO3OIjY/GyCvsjHcK/oIPJb+eiWIHy4bWVo00pMmkB1UmCgini4avJpdZukxLLxDF+8RnhXMT+h4
xIhuXn3cFEVpElCiTEq8cWqK1sK+AmJs0kmrHJxmyDe0bT8qUv/9sp2lBYNek/EQ0mjyfEg6/N/a
YGCnzmlFyW3pPvTD6zQvbkOdNISX3UWNf91X41oVdsllUvqVeZXQ5oiO1ekAzWwc1Y52S7cjxH6I
YC7vN4nThJ890wqeIz136MgDUbJy7hb2iSYiLAAbFl1qslji99ePBOY6IPvvFl7eo2+NCJ9qxf7u
8qyK0zu/lS2dy4dAQ2OIMyttb/eIhbXQpRqCJN2X0Q2TpepzAXH51hnMtXKTIs7VmUGSOJR7SQ3w
6DwdluRVsaPDauQ6JCWATdeY3xRxiDKA5UUjlCsqDd5VF+doQHdthLYsG2/XloLgC+Sy2m9oV5Z/
ws/WPV+ei8UryqKgQxmMg6PNV7qmnGLLjWq4Sape17QL6/beLBo3KZFgkKdbu4SYAmImaLXjp8u2
lwJOfKxsE+YCI7Rn7+KwzHnATaPlGoJIVZZBlI8+ADqvU69Cp/1VGTUdRtbHVx9grFgNgZJFZ/N0
MfxczuIBTIc7wsR8zEg1bqrAS1862iJdi7b4j/sK0B3kM7l/AffMi3PqEAWeUcG+VE7Q5aNQkj9B
0ha5jhOv4cYWJvTE1Gyf9b0WKGaAqRByeqPR/sZtTHMzjDeCVSmL4P6WghUXJQ7LbG9ruCZQP5Q5
qT3OvG5Y931R0oDjJk2Jrkvta4dRoREZcYG1MueCU9IITXn180YwzHlwWlW0+ial5F+XBPCwuGk7
an6PMQBXuI2RilwraSzZI44h2AC2ZvG6PN0pTaE6JbB+JKArGqL6xFc2pRndDQm9blGADvfaVlk0
KPLQ4jgAdZw5JnovGjmDGeEaXOHV4Hn1Ni17oE6ypQrAMtxBwe/LR3DZImgC5O3gJHRmhyG1nZQe
pJ47RPRTx5IQyzQzFKxtq77VWiW+TrS6di8bXfC/YDhJvhmE/7ysZufeTFK9iHLdhzFe+ha3wy/T
7J+6pryOpv+jKWuWKqoUbUpqilHXWYMsuBYpr9Rrm7tBa9KrvtEeLw9s6Sy8G9j8EVuYzFWcWaxf
XnwNNO9Vi5z7JEf59LKdpVXj/hKpPW4wAdY/uSZ5IlHFq1TsTA6SOQiBoPqim3/YKAFsXE0HlbGs
DH8vW12o2wg8v0GxxaHrEMHgU7MDbFAJbGaSq9AigupYmh5l2E92SowjldJMg2yVnhWqIb8RF5Qg
KnEamCS86HD5iywNH5ANLoCXBtHkbP8YapW18aRLrifp5q+m6MbHhtRBDOsvRCN3Fm3v4OAl2ZNW
6mZL/tWgSQKHh/ojbuh0Avqk9kYFCt1rBO6+tl74h/v5UbNI/2Q2SMYSHjooWC8PdumwCCATXo/L
SrFnaw2NnDlqSs0OVowpRPB8QlO5bPvq2qrzCJaKMsrWII9v75u5UxdwOCB4RGG8T2YDlQ1ozIIC
gWGrjJETUJNAvkrDJg5uK32KrLvRsLPmJrKMAg5Hu7mC+Pqhj7hWN1YzjWCxHaOFpRLh5OyQFkMT
urIkKRAQD32efTzuF4cBmllWRNyyp1924M5VAbtKyF0FxifYjHIWpGzgj266ahxuL6+H+LTzqeH9
aZuEqGd1AycwiMiZ8mu5yrrrxnaKPU1a+dVlK0uehB4azjaPdlFOOh2TMYxxV0d1cG2NZMHq8bfn
hc+l1K5c3gsbWgifKjKVAosXtThp7+LtsbIgbPBY59BLv6S+tO9ViXwI4tmknG5MWn0bWVpBZ4jT
OZvAN5gc0AeisDNwO5VdhMalILjODKdOnw141X/pE69SmLk7CemMXq5bGiigQtxPsKrCPNB4ob8y
wQs+RGTAiVdA0pHwnI3cCqoQ4UsktMF/tJtMRXO6i48+zZ/oS0d3cJuuDHvZoG2R6hd37TzvLg8t
IJq6YdimGe+iYXquIbhUh3IPKxQknGq4BmBYsoh+K1US3jgqUN7TxYWL37CQKJNcrW/Qv4QRZIKT
YpBpmu1MBFQ33SBzuHsaJdfS8QvbV5SfeFBA6EgHw8x/THUgOXBeSi5CJfomBeF5D42rvwtZ4o/7
ZMonlHlFIxKp1tllkOhI4JDplVy5KD5VSfcKB2LowaqTFTXignFIl/9aVDHzAQAXVOIWbl9dl9+k
nk9nNuktr61DzYelIpHpvvelWN6qRt7mKxf9zPm/GSL0BBNN/Aksceba+hTiL1lp0iNNs8rfIs2h
k0J8FHR+MRkw4MsF1J4rF87S4MBA06QBEt0ETH06uGbSfOK2GlmpYcxa1AB4mG3qYTS/XnZxs+35
NrY3H6Dj5ciSz1zcWBRof/pZeqwU1IxCKEM3qM5J13EKTQhUtiFq2UHz7bLR+XP3H6sqdSj6u2C7
m99sXlOHFtzB6ZE2A6RCzFDa1LnWPQB9NbcBSqdXWd1qT06nTXsznxoEkoLg46tKmwfq0dRYbE6J
OD3vvC6dKH0xlWF6bKMOufiYp8cIW7mGUDvb2fjbwU+6ZnMevImBUx2DLEz9J904m+4iNngcotZ6
7CkmINqre7swyR/jSPtG8sN7HRGCOEhyQgdCW+u32jB+B2Q1fXxzgcuWSTUAkyaKmn2LnJ2F4O8U
HwPocO/9CNGqHFDripWZ+3kbK4h+gBG0yREgzbdwo06D3/UJJGEolpGsq4/0WkdubFTt4fKGWjih
+FfENMCICec+M8U7SSokw4uPuuTkP7JSNn7pMq0bGw+EOwpoBcHwZYsL59MUYGyNoIcwap4j69AH
gCnPj4/VCBQO3peUglAUly+XzcxCg7c5fG9GDPzdJq1CNdP60YuOqVQgITHKKN+gYGhAxBDkQfjN
L3qyjpkTIyDVldCh7C/bXxomeUAOCsUL8gqzie0sBB7IyETHSm1TVPOy1Lp3hiGUdpftLLghXvaa
wn1lgXCZF4cIpHPK+gpd+iCoaS3SoX8qoFKPrBGmmmr8EYPXXNmfS5tG+FabBglKg/OaONJyfVFk
dXyULcGhrWv0JIeoCqGTZ9xqo78GQFlaS7IzwGpIi3Mhizl4t5Z5CaIttQs2KRWHW1Mrm81U0HUR
0gf3pcrAaqJzOG1HGCtXXN0s2BO7iCwue9W2Ma3MN2vajWrs13BglnYF18kEiTU9o6XdZ1sHCWK0
x+Jcgk0FIomnJFGcn76TGStV2AVvwAIz32BFeDPPZ9uroRFDFyo6RnGu3Vfs4IcyG2FZmaIPlk/f
hstOovhPStMmPjidaAiRtTZqElqCB636VcW2CWvwYEIxdHnTLgyJoJWsMBcIA5pPK0UUyYP4O4Gm
ug4+ozljoTuuQyKXDWv4jTdE/7t4/W1MggiC6jUtDDSEnY4pMiF6SuFTO2aOF6KTA8qXXuiwgM2b
rdbdQ5zSPMt9FPyIaDK9RVfd+Vl4cffay4V+5xQVwiI5RE8p9Pskx7eG0fnwj5carFFdWH3Re3hR
tnnea98zaCBjpInT+g/E+k6ICDe9UBvNIDbfEeGa936f+s7KaVw4HSS+YUWgLqXSUzM7HYM6BlVc
SNlRgSvK25p1Y3yRA1t9yPzKKHaFXNXtNRAXKtUGcsHPl5dywc8R4QGJpO5OmnEev0LI3jTQ/+Tw
lVDyMKXipXJQpLxsZMHJEfLwZhWYcyAy82s39qpBqmqcqeknKGRqHYoIWfdTY4g3heakX6RU+33Z
5ls6drZxOMM2SC3Rrn42MnkIuhxwKyXvohz/wp7nPGhhO3xCjWSCqkdJ7dvBK4rvUW9MD56u5m6b
IUOzxQ0g2iKNnTXClRWiT9XkaCFs1NbXcRi8BX71HcUpJJtgXIXhaVQO5aTC/Fb16C7UUuB/J+GO
XoVZ+h10uH5V3+hRIeLlWh1TIo7B7jZaM0aoAXlOg6plCbX6Rin6/qcXER9CyyYlz3A5ljcaATFU
NchTvhRaAAMwB9/4iuyecWso3Pu5UXT2IVEsr9lXCWqCm5ijaO6GSA6IAhopQTHICGHUvTy986KS
OJcOm9aiPRqaAl55p+dSU6jchB1islZblU9yrNmlaI/tvnRZjXJ9MiJMEylm9Tl1KsBKhld7X0he
FD/tQcm+DvDQBlsrGrJ+5Tid7zXiEi4aYk0ibPstEH132Wi5IVWAxoNjU0iI3bGwxZ9eDlQEJ5Ia
FGKdxdJxyLTsXzhF9ho+R7A1nDMjJGbgjTzNouNkphqCkVa/DVNiMBk00cvlyV+4wN+afrjXqMue
5U188CReXRCcZJohwXVRlT4MUXIfPvSgEX9KvNNW0gcLTkpAp0GDC2wlz93T1bY8Iw6VQQmPcmcn
h7Tv2qvMK/WNT5p5b9D7tS0LmGPzuv9zeagLVw2wOpt3IPUINtrMcOzR1Jj6QXTM0YTdgaCRr+3O
lqFHHbqV3rIlU0QLXFREt1DRiJ+/2zlw0HWjL0/hkYxuuc9C6FOo3aOwPBBAfHxUgEfBZPFL5A1O
TTmZJgMQaOHmjq3wGXzQBLbOMn6QwpSu/oUp0KrQmxHq4eNPTdnRxGNkRFAhbLPuk5oiRULbPQ/L
IVee/oUp3lca5DP0F83XSis7xXMKRqXJOa3zqTrCNFUbg/Ziy2NgrBz0eUvemweCZsgxKN/aNAPO
RuZMZqgEIrib6C9CtMlozAzGYt8oNp2UTBBxD071KkVN/itWLe9nNyE4ESj2fT+oEewpsZShSIZg
iL2xWA5l5fudbyeef2DxVbDIJBrn93ohj20/yHZwTLqqOtCA3CHQZY8vBPXBj8sTv+Tz8Mbka4mx
5bOJ7yIIO1OnDY+xH++6Nn0oQpPeJz9KDqExQNiFONTKtjp3QSLnjf+HVUOgQ2Z5ryENfZa7Rku8
r//AkRfsSkqZsN5BAf4UVsOwEnKe28OaRtFDIGzwsbMQwvGChLJDFR3VwBqVTY006bCtJgRVN1lY
R48Vrc9rBd/zFcQmrwdFFvQhlCJOj44ixeMUZkN01GMUlmU5QnKHksJBL6lrX17BRVNkRiiCytyp
8wipKlu5zhWZYKWVldu2S/Ud0Fd45FVzXKkgLLlyUT0ADaLTUTlPGaRVmqJV6EdHK+311xQ5xoNn
VpAqjwW8wUP3O2y16DAh27G/PMaF5JdIiOBi6eMW6a+ZL2+VMkLZpYyOtl4Ur40ejITmemBG0Js7
9bBx5ICKXVVV01Uby9kXWHTib5k8Sd3KZjqfbb4IAFB+i8TJGxvKO08v+VQAqHGwsI0jXaVCSwDZ
PhPhksleOSfns40peACIQ+kFJfw93UONI8eZDE/8kcaV115CNw68m36McRhXaupYt70Wjle9ETTu
5dleMgweEpImOnQtyJpODcep7LcwWwbHypaMTwBEInUDu0WKLlWs26+pI023cRaX8IEaJEAvGz8/
rQRhwi8Dc6aMN2/aSXXk3SUPrfYmlsNd2fnRM0Lzv5zaqtwum6bDZXNL60mju0Z3Ns8L46yiPyBS
X1MdPCLdO1w5XRZdj1OmbRFmjFamdWlkgqODQIMb7mw9J4vJJubxj3TPSVs0TIdtObXFjVYZ0IFb
SOVeHtp5BkPjk6gakhHn7XTm9zTJ8lBLCo+tRkJIl3zfLWO0N/MoLI9BUqq7jrfsFZBDJA3r0vl6
2fzSzJKEZw8TZ3Kpi5+/OylKGSu5o5WYh/3V29ApN3xB7bx/koayvr5s6/wpyt1Fiz31/X8KDqe2
Yrh1UNNTwyOyKcHnoqyUr61W5CsLuDQiCMWA8QgM79nF1YRemftqhBMiawgRq6x3O8d2OgNevlaX
VjzN0ikEDwpWANIMkb+YjakZsjbVxvCYkgRyyX3/RTYy2PoodAGwTbJtkSIHyOtwrW4/M/xPi63I
XJriYW/P765JK+RykOjz7iyk6MpKTW6AEjmxeMCOT3DXT0fKIvHOQh3iYzP8j2nS34BsSHvx9j4d
c0oiTkeQeHTjur6bUPy0tW+ZtEayMjuI/2NFXMyUMqguip+/25mF7OUoB5rwowIOvTZrtfk9CHp2
iz7SbaME5koa74wmSbQNcw6ZT4Hac+ZHAQas0Qi6YXSjCr7zSUrS4ThFfsBNrUfRp4gMwt6RIu+q
koq/Y1h/LkdSSGBEkIDsExk9Vy3+5APmtdClHMe1frHZvhbzoZGQg5kC2S4CsjnUCFc3pF0/UWVA
J0T3RgQvEE7eTA4MCR86qP+YoqEAD8/0O/M4PwKBphi0ZeKJHJBpY9v2+baIYn8tOb4wJpEvFpSD
HEF9fo1EggM3rmLLzcq6oFQufZ9y1d9rUJav+J4FS+BbgMcSzdoiPDndTWWYhc5oRrIrVSoKY5Uy
opdHa/i3hFfDv7EFdb1J0VGgQGchAYjuEQeUyS5cxbdTj2AgGfKXie1zeZnE57xLgL2dEKG29f/t
CBfx7oT09mRDm5/KyCx7Kg0nSnoXWcn0DBWFhxZDmd+ofi2vHP4Fo1wW7Aswmcg+afPDr9XKkEAI
iiygH6DbZ2qDS7uw/4gWVPKg+LKEPk6jD86Ko11wBwDUeZLw1gIUP8eBanY99IMTyq6F3AQE2p40
/qw7T3eQaZDi37Zfpl8uT++ChyWKBUQIlFCnSjQbqR+Ulaz7kCYYoVI9RvaQ/Ujq4K9ctuVxok9k
r6p1RZ5R71c80ZJhlH0EOyPwCig2TtfVbxWelbwWXD9XHgb0Yeje4b/9qkl7o7FoDvdKRmLSaNpx
ZUe9NQzNtpRGhMMlLa5OitKnppsaQgiUMRVXCXP01g0rQdWzqZG62UVliva5lBpZhaKjjgRoR3FL
RTs6Jl0zSnEG23udlmS0hxSO6suLsdDqRizPQ5SSpAAqzN0fivYQa0UQU6mVhQaXomd9/b0Y3rRh
R4VsBNrIxUaJ1RhO4DhEIwx6iWHct4lZohqECpe313K5mxAVN53oGnFt9aGtiuQVJcbxNchjaa1a
s7Bl6XYkq2UAGyM1I+Khd+dzmgoKGqST3dzKKYnzrt12Wb+nkYyyau48XJ6hhV3Ds5KZ4d0uOExn
u2aaEH9Tg0KBnL6YzJ3WK163181c16FTjAzUv/V0/FNXSfUEGQjEOZfNLw2WZxBoW6hxADDOAqEm
67wiNnF6tZw7u6BWqmajR2WUb4wYBS1ttBBvumxyFk8K//dGfwXZNLHeGc43seOEGjIeToKzN9q0
RRhYIurr1Q8fSOpTAlQAc6YAAc4cuh1q9PrWGrh3I1NePX2o7hsgjD7kciV9/bU2dc+SJITF+9i0
1jANSwuLN6CThBqLegaYoTJeeYWJ5/Os2HnReG/am8gL4R3ykN9EA13v/3hJU+0y0jR/Lk/xwrWJ
FyKwhSwEQbV5ESCzc0DHggeiTvwNOXUiHX/bBmsruWZGPJLenZTWb9QqDjGDnvb1pDX3MRKAU+s9
Xx7NwoaxCDdsUFwCzTX3blR5pC7RTChCzPCmbu3fQRSvYacXzsGJjdleqRAC92k8QQxbofM0hIlK
2kbhX7k4XB7L4pRxBBzBLwNV18xOUVhIFBDquIN9TR5lE+r9Nmn7q39hhU/BkGhQmF9FJkJ7dms0
tNB48bVvxj+UYGJIzQoJ4OLCsNFs+AK45OedF45dZnqS1pbbdGlw6KUx2nllln8s/y/8hUV2USWM
ZjRn+HI/K8Owc+gHyor2WHnOgTjmxq/WuiyWVoYMAmkZmmVUEpqnmxlBw4kismO5KT5DANRxy1u7
8rk3UzVDbeejS0SM8K7/Z2au75uyo8PbdKvI/23Qvn0UUK+9rQ3V42VLS1v7/cBmLj42y1RpFM+C
y8zcJRDdowFudc1GsdaoCZb2gwDCi1ZxtGHn+R55SnOdIqrlKv3wU/JtaNDV8eNt29zM/zEy791o
oYOZ4sKyXM8spl1eSTfp0H/vuDWzwUk36ZCtJGYXNwZQ+7dABs2Y2ZFtoZky6gGGIlN5ksPhus6e
0lWOG/EhswiOUf3HiLhN3rlSJQ38SCJgc5M2/KYqElp15vDX8KuUbtX0c9aa/8dRzXx3XUIxgKgH
rER+t0tI3+1kKXhOEjtfue5Xpm++XlGnOAntbbbbhQBEtH7TNOPGCX/9i00OiklAebgq5n416Cgd
gVdk64W1tQ2pGg10LCo1soteN/2LEyWUAN4yKYJu/3Sx6ibptIZqiOt3z2PxSF8b+aKv5rS21ZdO
7n/snGHinWBEtqfhfu0L+ba0qocyb266stqBfHEvz9/SKr03NXs1tVYF9W+gcseSE0M4oAquHd9a
2QpLm5ykKe8jGiTwfnNPRAOR5wO8x+fp1maK++cGWv5tWFe/evQpyiS7ujyqxQkkaQlPHzHuGVdK
qXgjLUHc6qoafKome4vo4T3e/Ns6u9LSBJILIURx6Ms9q/2DW9Xbyk+JhfryDi6Ja2dsDkomHS6P
SGytuZ94b2bmJ/yUWUtVzKh1fNXZr5J5F7ZPWWttMvl5nL722b/YGBynN3ZKEDvzai6QhYFIlVyP
6vEYGns3S4KDYUprZt7Sj7ORAVqj9AWCnghoTv/XSnUmVVViunFeT/eSImgwUt+/tqxU2wVdVW6T
WEYQUS96rkrqCY0aEA42iYX4aIqyIBiw41hI43VQdukPNWrHY5ZY6lOue/l+yE3vLndGYw8f0PCs
ZgViVqmpM3dxHPwCECQ9+ECW7jozbn+OWaN+Dn29++ZFhb+PbDn41Q618py3Tr+L+Len0B9oLiVF
fwWAikBuDOUEzd6oGt3UlP19nubmVk80/2Zsp8rNJCRUvSyHzCUw9bvBr7LfkxlR0EPC9yCwTkLa
LOi+K6RI9n5eKA92o8Fom0NQLfcNTRK5HyQbPw7zG68si8ehVarjBAx33KRM3s6LMqLiVh2bzzD1
6HdFECr31oBg3qYZtezGUGrnsR0t7dBO1qhusyROHmForf+W8RDeNjktpaFgO2yTJvske04ptAnL
a61K9MdO9UDnNZ4hPehS/lp5lX7wLd/f+UOUoJrn/BYViS/w4Q97xxraOx/i5Ff0ksMN4qDSRmQL
N4XhNZ+gLki/kOuefD6uCj7Tw1a4g2WF+04ykZRKjfxKbcf8kCE+e0XGAnhd34w3tTQhuxBM0h2R
WXobGl3wkmiEbJu+LgKEGQzzpw5ObtrLalv9Tloz+NIUNY075IfDmz7qChcGktCdEst7lNK+fTKc
UbtqjYGnkTZ2Oxi05b+9EUr6Ti0n9LqhZC4OOWqQhzww0ltK+eljr5PFcqKsve+1RjnEVlf+buOR
uSEJnKChZn6l6lBchWmX7wKv9A8gs2uBOCLVQfL6DkWK4sHjPz/DbtNvhzpsDh7yNTfkz1BCA+l4
DVmVswNA5lwNkyNf6TDRbfOwKOll0WqSoPDhyKZEW7xqNcnOsL3q2o/z6TNoWU/fAHmDKonuuwAu
gdxgD1oywLVA/sYRqDahQMA1kAbtOr3XD1Bbylty6+aWowkyjecE6H7ZSoJdrQTlofJVNBicHhXR
IOrjfZ904V0HrOwqqarxvvd1IBuBWvuwKEcpObfAeAzqKn5KbFkwEqENcJt1NrwiVhiFV1B+Vbdy
SXdcK+fiQcch9XnDfw29qr53pLRxQ4DI6a4LaJzZjEY/ftOqAqnXJBk3Zqu3SCQmxZ2nleZDNMEa
lk5Ze12rabiTtES5LhWE6muywy6MXITTBaKSm2IoQgKqUBruDLWPdmYHSKFoe4msXDVc24rfbhMJ
reKp7ceXBGboTxVVt61hx8VBKjp9X3SNcpuHg/wSqZWZuJpeOv5BZpYPjAYhRqMvt5YXo0adpV9r
LfCuirQdr8zBZ8Wgi31iSw07Pw3HuxZQy4/Yjvob9JWNXetAwAPhz6MfNx2QkKm4asMpBRFbcvAc
kpUdGRlkftEdGu59L0IDnGzJXR8VLMdQGg0CdyjsOkhLwaWP8vqtOkEgKHtoyKFyji5qqcWTm3aZ
fPh/nH3Xcty42u0TsYoE8y1DB7Vytm5Q0tgGI0CCBAnw6c+i/3NhtbrU5X2zp2qPx2iACF9YgXkW
CCw6hJEnMI/kbtVAKhLotzt3uFNg4wzU+8U4L2NmDU101xV2nTrBxO+rUVuvwYiqDUED+WMZUJ2L
qsLlINxP+tlXEb8wXLs/CRrc1/DFHB9D5QDkqCrmbNHwIBeBIN6qc2iuleiBTPNV0+0VqOZJb7Vm
i6JqmUNRcv7PLim9ginBc1XAjRBe5kHqw8z2ivpiylphOQfN1gpVJCOVAoM8Z6MbqV2p4tWY2nE2
uJPClGn8f/EE/ysPViSPrluQHFYo/bZGB+4AJUm29X2f4y3j07MuON2UEWuvCje0gO6M5o1hZffi
zyudmSKe9LDd0oIE1Usztn4+jKa/s+uaXg+8D9ukDmEgjR56s3cX4txyo4JX2cloQ8Z4uhgDQ/d1
F/kZPA+b20Aok1jAtSE6jUqDfjW4FIDrWW8ELobb1ozDu5rL8VWb0tmEgeVeFk5jbdrWIHHjeA3T
uh/CnCyts8ezsfw2Acy+SDzVCRrs+lVZY7U1EArZO/gguW7C6S1UNHjxAYL87fkyhFLn5MtrNowi
Lc0gN9EA41JWUba6aYJD3sriaYCkQl5ACGtjobyTq65RqRZFBIP4hpa4nuo+R20U5sh6rHIKv8jb
RXpFCr04+ehapXqBODLNYWIzvYSaBltr1axTXiRv5xj+SHZN3RQ8zmpjcbccLoG9rUwqOC/gDezg
SPtoCLMlCh491KxzV4wmnxiMbQBwJ9t6cKFQUCi6qwiqevgTamcZ3dxQFwahFKRr0AnwRmggfhWM
KLtQZeDj9DngWCyzILSSySFoMwMk8q4nhTq4FXPrdOzhRtxWgb9zcQBSurjTlo9uCXMp290zE05p
U5EmNXE1JqKGOQwQHGObIXkKYAVjmU3YOWHu9fOQlxJAi7Br8Te0ocl6u/DSVkrnvmAqOrScgi4N
fsXeHVWdKbAlkqmJi9xmo72ldcuvBhn4oEZQL11EYIsEF+qYNq6EsXcAvbrcaFXcxKYLfom5i65i
Vg0XRRW4bxGCE5K4nSz3dhlZ10vbY3esbgp4GHqreOyhV/QBV2IvcwXuj3Gyqv0caTctLUEzGtX2
HgAkBv6twm0KgvsbxfP7qir8liAeu6sBL2ZmwN9OOzGbzIVmcr5EQ4yP6etnFY/Wb4c5cgtlu+DB
ZtDcH0rdIwxgNHFhaY5+6xJlPWxPM6tf2n9PcGMHQuARSB5wUzlm8Nity8w0SW/XLD6uO0oPUNt5
NvScmt+JwB8RP5pNq7rvV6Ucx6cssifl7YiAdLVQeTjKrVjaM4H/idwJIGa8KGjhAeZy3L1n2HpV
5WIY7bhvdYt3ZxDAuPD5RlnR71CSM8t3ItGIQcGElDoAqmgOHPUlotlaeq5LjDew+mqk3Icrq6S9
n8SLRNQlUXessnrmyzOQKE6bQYi6PjPnE/UktI1WAu9KGIZs8+c8e6ygCxrSDkeXU/aipLK2wyDP
yQ6eSBJhSrG6caAvAcDq0ShF3RS4kyOyG4Eyhilt2N0GQJ3BqX32b1eY6v+wsmszG1xTHzYExyDj
tfel9NISVMlMeaMgbD4gIuOg9W9cCI3rFF33kCbEKuwhccGC8S87a7bPTXvNFD/nW4BKQX4YUF1g
iIDL/7y4YeFBOAyh5a6N642lyZuIg2sYdVy1iEAC3u8DjaLx99nr17PyecyjoqeHcF5q0Fh3CHDc
Mq0pY14WzTais9gx7rz/frivXxbbF8rb4Ej7oF4di2S01SwHqOnRXUxR9pxmL1NdnwuEsIlk5Zli
+Ne5YbA/iD5E6l/Bvo1jdAfDdWs3y/jDm+F5PnalexBDPJyx+TjR7gUUHsgzUD0cLwTj6/OnE6XL
BYFU6Y72ZY3ydI0bIy3MYkzelTV91rwOggw4I3Jnl9bc5kCFaUTgPfrfUAbpuwZuw6I858BwzD3B
9PG7IBixKmpiyGNnPdn5pRDMi3eazDpMxiikVgaXyBKJXDRaj7KWLRqarkI/HLdWc9kCb9GBiQ/L
+o0ZZreBt71gDeai5T/SCP7vx4Hq6KPduvaRjvZ751E6hqvipcBVcKN1G1wg4NZprZd/Ng7D8Qap
GhrigPcDNrfuy7+KuW7NKnhgQyMaf+rgt9aQooYI/FFwP1F2jt/y9WFY7yxsAsQZaDPaRxc18tx5
BNAphj9SC36UZ99bWm4hpgptKlVuiSwf//lUASsMUhpkDlds5/F9ieordQQEgfU07iclX1B4TUdr
0glFb/77sU5O7g/BEBr6OMdHO50BLkJC+MXv6NCSpGUk2CGO0ogwmLklaiiyedLndG6+3owgxUKc
F4sKHNuJ8u4CQASbY4jTLN3txGbUBiKz+r7M/oYDMZjQak2NZfD0/WxPXCHQ+wRbABbnqC37R5+y
9rtwkJGId8oQP3UsW6SL286JG59t3X593jHHv4Y6Og1u0UTOBEWX3WxbT66YXyJfXDWkfbIlfYqq
0Ut6U6JHVAZn7uTTc8SOBSkLxPhjdb9whrjp7DfxDnkW7JgASk8KbZ6cWvHkf1hNCOVEq12hjbjp
8ymkMyR0hDvEuxbluwQ5B0nYwg7MPecZcGotEZohWoKSKQqXR58N2x8P2Yzr2GPtG+XlTWwBux/5
VxZrfjud3LSdf1ODk/H9/E6dDQA2gF9dHR++4Dkhitk0Nh/obqz6OvEUVM5V8IgeGGz0ptvG1Lff
j3fqWKBhiaayBzAwFJo/ryeHO0HJPZvupm4EksdVO1MA0sj6/qoPxz1pnauw8V6/H/TUdoFIM1gJ
K97wC4qCBK2JWQxUZgmpE1SaLNiaphJF4FsYMbtnmkjrzfU5JFoXE1rFqxon4ABHH3KBFa2LS5Tu
ghLGnhBmhFXaUNeb76d0IioBVgtnbxWnQspwHAR5OpgNjBd2PnxnM0h221fISuKMer1GNcUiZ8KF
k0sIA0uA4gCS+IKhjKF9C7X9nsJ9IZo4yqFLwPOmGOgvYOX85cyp+0PkPF5EzwfXEzoGwJ4cB13S
NDGPOMx7lEAJHh4rxfhhT90woHa99K9VwWI/wZ8AyxaogeJd+osvk4I19RuDlvw/gwcQ10NwCEy0
P44+R4tt8JkNtARg14A6c95CyiUjbOoOVcWbM8HtqfOB9gWg3UBD4G5d//1fr76YI2MW4HF2Koi0
SXy36R5m2IxEFy61xikfyOqBJeaQ/OSQr63zf99WQKytjS6YJ33pn4xFEWjkEpDXZpqnnnDBXPZR
gAubLusdfeZhPrWJgTZEUxwXLAC6R608F7ox0kA8DGDHER5i7XxZdd7DqPx3S3VnEqZTxxK9cbyI
OC4rsPPzwtJurt1K13SnBRM7LiJ2aUnWn/l8p44J0kCAKDHQag/6eRRBHSaCAKGGzxfo7ogVehdB
HTKUzjl/qVOL9/dQ60/5a6cU8HCKlAcd8aZqHvToPxU9SvZTH99q5x9Fb9awFx1V1EAQluMUHIsT
ypGPoz3Z6LkCSn03gOi/7Rw2JqoWSIO+34KnXiT0CiFni0QaqglH82IaqbRAULVzKpKDVZY7urz3
G9S9DXojky/OId5PHTkgtVGnBQIpBMT+80IiRF0siL2jEW+0ewjaMHiAyQ25mdUYffi969wLPsdP
caxQcvp+rqe+Ieh660MB0FBwHHYvuvAJ9dnqTLHEm76uyA5Fvzrt4xZcz9JyzxzvU9sTZRiUs3CZ
rSilz1NtLfwUvfbOW2cSF4qL4KkXqt9ERp/DUpyKZ0DqBAoKryFwguvU/96eaPwrELHDXaUG1e97
o7TesLCV/0V0MQXyOpD3siEuqp8oc4P12QC2dWZ5T0wXtqUQMPAApIYa1tFWsigYQFHTAw+j1XWh
rUt/DrxUAVB3ZqAT3xHka0BfVxUclJiO3vyp0ZDzLdwI6J7uidPpOpTdBsyhAy/Ey/db5tScACuG
NClCb8hnHs2pHdD0bAwyUCQTiEWBB0oqydHCKotzZnonDgY+AmaDs4H/OeY3jRBgKNe3ateUnqUS
IgbxaODajnPviuajAkirScNyQBMRUhzFmTjq1JoC3AgNydXy6QsOzCFLHY82zoYsan7VTV2ZdXPA
0gpU6aTtkC5+v7CnZottiisHiEqohx1tWO5Dar+dZ/gymOYnqedXYfD6GWpvm6jcxJN6IXF3Jqo6
NUdobQHIaa+d2eOPCc2puYZiSbSDTvJjLBeSBhMsWUKzoXAZPTPBUzsHjxLMILGcsP45egHhiD22
Q4NN2oZufYiUjpLWp/0WnRqy+34tTw6F8BT7BmCqL9VQ2Ye9PzfI7sM2Lu9dCNGgJqPmi5BF5xR2
ToWK0FqH+tHKwsW7cRREGLee9TBhn5TFzCHqUCcR835GEgKqkBFyPbwZsbNRjJtsgUjbvrUsuvl+
uqc+41quQ9iPEgq4o5/vOsa7WMjOsVA9EX3GJLHSUFXuoXGW7kK3HjvzJf8wlo7CYxTJUFRHgIjP
eVzHFy76sl07WLvGwLAsnyTRNF89fF4pVEPQR3T6oN40kOX8zywDVJU5fNnJU+MVeFcI1WLDHd0m
uDFByea0TiWZ7yLNBBpOS8mGjJjeqZNexcG8dXlBI5QPYroF5APEVOpOXS5jvfxUCxpwKC+Qxcsj
Z/BF6kObxt0Qt47e8Hd2xQZqqOLgxR1+4PeLfiJOQEgCkdVV6xWl0vU8//XA1AoQQGAqkQGRpkzH
Rv5wdHjJPPfGHdpD7XUP/zQeMvJVJBnZFgrecFQ5DhMsCPEa0pXRHvaZ+p4AnaqSERp8twvr2iWJ
Fad3sU+BV/h+3KPN9f/HBaF/bV7gcx/NswEOCY57JNy71ViLhDGrGdKKwMwoIU5Z33UGZlbfD3kU
K//fkKg5Ym/BCRcqHJ+XdqK88CXoLXsWTc5tJUJ1RcqInNnFJ0fBbftHOhKeE+TzKIMoQ8NtN9yj
T7LcGOPHdzLuzJlS0cnlg7YM9MEQUHyRNOyBKJnidgz3MUBjCVGeByJOIQCoKm50X41n0oyvw4E/
ivYpEL6rwdRxAjD1begvDnD5fKTzwULB59p3lncexOVOtZydmd3XNVyHg10RhP5WCZ2jNZQdTC3q
dor2MVSOr5zaeIkLoYXN9/vh6GnEfsDvRO0U+kDoOH3hTtSWKirNsPWtDoWT0WMeMHLVnAZe2aLf
HFibpXLClPT1OUfBU/NbKym43+Fa8EXjTwuf+vCViPYl4vAkCJhzCC3kOt/P7+i5+jM/CNvg/cBi
rsnb551YkIjFvfHCfb/0rp3bVuO1GaT9e56ErAn+EbX/ZziENJCvQk8ZT8bRc+EjkJrduIxhjEDG
jIOQ9wx87hwm8E07JwF34tOBLuyCnI5oHySIdb/+dUtGxg2HaOj9veUrv9lAshoYklgz9YD7fNCZ
CeepT5q+HoMNKhzqHDXsxNKCwQ3AFyJwdGGPJeg87haQWYm9PRTm7Q/U4SY0cwAsuQGyX58zJyUn
ZotICpE4CmJ/EsjPs2VOb6FZOXj7jvEm/sGAeO8BR4LTZe4b5YjEsmwunjsjJrRTCqOAYLR8DlQh
/CtC4P+M3iwBnU3u1VX5hP4eYrMF+8/bQUE3uu0JC+6XuaP9O8oZ/nDToE8/JKBFqiJVnsNwuZRg
K6bCNkG7R8NweRUw3rpAruuTDfWLwX3/fu+emLJLcOEAnYBVxhb+PGULf6UPre1gT3zLvvEqf9or
O5jCxJ6FtUUba6KJx2T/32BBB/nM24ScEX/9X5HIupfh2xDhfsDVCqDEUfTlgnAYzDBD3tM5HO4V
LWiZjOBw3A7WDEzV0sdlsrTa3SKIL/RhWKBcAl2m3srUUkP0tfQuZdHQrGtadVmgdw5dO9+C8GPw
ax5tmRXV2I0J0LYenFnokoDD6CV+669SSOMTBVsjqxms55fB7Z9F41BoYmrnNWykQtWqdMcsmLow
r4aIJxJFr5u5a7pEe51KIHNdJ2NJIDob1PNG0Z4k1Gnanb1Q4IRRy1lNuyeJgKkZk4ovRYJotshJ
UfDEV+jlAF88Zuh/gxxYQks+Rms6a2ZIIKNlCXAi8qUMbIwh7zxeJlEfLElk4h4qf/B7BaqV4RvB
nKgMAJqloFUmhPS3wDZOmUA2mbCx7a8YPskGEQDaoQGmXxnh3epO37d14F6MOjLZHFrx5RRMOp8K
W+cgtoQXrQ91vEBNFioJZXhb08LJCgBXn+CgAA+dGKqsA5QM7kCrfTfopGzKppXZSBX0qK26D/eW
uyxZOVt2WlmdnXeF+8zqIc6NKJbdhIwtYaBF7IOYx09klX0MmzEEgd//aVzJUhRS3srFdVM6Mz+3
KvC1YcPkf5RFEe+rgAgElUB4ddEYIQoFw/gH9ll/IWN1zaFq/NstoO8HzkU4pCzyOsCSh+VjAt7h
zRVEpSrwe5j/DtFewB3jAvwgngy45JJggn7oYvMmhaVVdVcU0Egou86+VtSpfrhzI3OXx+3WVta0
a1lYA/cWV5uYecVDTwbnErJX/SECboWlNRdyiyo3Tf2xdVNFbZKDQHiL0/UANDk2A1dkSmxO6EPT
NtMBIJOfi25+qthYW90peysDFSE4L1dlDoTkmwg9nMQKuyE3ZtT3apaPXjGZCzhdIKfmrY2z04dD
pvni/+Ci67Kq7V8MmHg5i9r3isofMZBaW39kAFg5PMy/v0tOvLY+dFOgsIg6/2rPcXSX4GXtPGLi
PeCohUgr1bEndGPGc3pfR6H7emlASHEtyaB7h7jsKL6Ei5RkVgykPYjKvdlEnoGCq2PX8qUxFYs3
duWrNhNF5Z7rc594jlDMCNAQXGtTX4oKQTXPkNgw0R5IR38rOSDLyyA1bu0qvPvnxQRMAHNdk20H
//y8mL50ZVE2Vrgf4YeQV11B76GfJ/6tf/fn/v17lKPrH5UggkYrAqSicOiGjzUCF1BCYREfcv1R
LbbKIiCXz9z7J5YRcKpVnmAlRaPX/HluFPoA0zjU0X5yfZWREiDidvCah6jzz3kwnBoKIBWop6Er
Ckrl0VA9q6C1iMB+P9U2JNpkO+AICRK8xLQV999/shNvKYQobXRf4CkNY4ejaDrwjCAx84N9r4WG
g2/gZb4pinRh7FKVuJEgF54NIHOeaYqeSBo81A6hYQ1RDcD/joK0OnQ6PSML2vuqH9MwAp0jGSwI
XcUdal0TauVnGlonBsSSBqBQIWaArsx6EfwVFfZshHythiGC6Hgnsrmai99B74d4dArhy8yC/fQZ
Hv2J74gh0UEEJAK+p8cx9tT2ro/ihLVX47Qc4CQHKSiwQJIKbfczieWJz7imKTZ0F6Cn8KWtJAu/
Kgvg0va141eXeED9a4U7PYORtpNZKuaZ8ax5B7GmKvt+A52YJE6DG6DNtCroHJ8LVk1Uu8aJ9sui
xhsvaP9rNGtugFIIX/+HkVCL+JOwrBCIz19Q86nlJMa5b2QoLiC3R+/9XsNi0i/OHfYTm2WtASPE
RJBJvuiZTqMTU3uOw72zGAZr10FVKi0iOXzMJKaQBrDB2T5zwZx4iWAQgIO9qkJ+5dxxeyqMQLFw
r5ao2JAiin7EQVedkdY89blCVO0ADoX+0Bf9NRPCZ0wPNd2zSbAqadDYgrImncVDuBSAqn//yU7N
CQUVoDVBUcPuOAqV1TBFSwGe/R6IegviZOV0AZkrs/t+lFNf6+9Rjo72CIGRCf6aeBCoDy4pqVgj
EgEqtIJKSu88j5NTnjMhPbGOsP4AdgXqMTEUSo/uL1p6MN1mEmFjUC+vkoPXkkwUEPN4qvT79/OD
+MaJ8AEKyRDCQpP1hMhlaZcB6pi4LoORe6k/xLBWrdx5BtyIDUGYAhuqh+1gxLXNS+egeA8tND4T
mkJTTKej20BDCHyrje10P6kM7rvQ3zpFSZM5VGU6lzBRmru6SHXFXtuAXcAg4r7uRp3J2mlhYTUv
d0DfXwm/5TeT7fJcztVvOhU8g8blO2nrn37dtrvZn345Q91T0ClaXgE2706XRiLthUJctZGo1EIX
E7j2IdXlJIIkxo9x0gCknxFtYxqnoIyUm1BM8skzBXsLayOilI7VtG26roHNgYq3DMZ8MkMNlm9d
gBgyzVCpk31Ebokr3UNPeggKqvjZyIZAL6l00kGg8xaHClQ944m81OY+soGhteq2qxPpzyCTgJg4
vklIvu9sWdj7mXfji4PWE/iHtYi9bCy5up4GtVxQ27I3pvantF+pFCMj8qZsmZ/J0citXZZ9IiMe
vSq7i55w1FtkZApOYLVPHwYlJpB7qnJLR/NOnPGXQLll2xdTHgXNa2V4uR3g+XZryYC/k7muh+QP
EMOrV6LhgLuOjiR4b9zWBWkKHMpUghNyUUxDva1rXm0rPbe3LdKbBHGvrbeTUOMmnmezX5hfvVfO
uGwVFLvyrgJbDUor8X40ngFYXEHRzxwAf4WrBc5uGjQgNBkw9AAztmWZu8Wsc8RAZd44UzMn8FRr
48xEJTuE4E9cjbNof7iM9DulCdsZOUA9TjKQTx1kAfiQPwbO4Wbet3N86XXF8ABkfLu3I/CTbBp6
bxFUSjJovaBiH6HBNzetdYW0yE9GZDl5Z8c0bwchXqksu10ghH5mI232GlyKTSn64HbSPQrTy+CY
m4oOTsrn0H4OLWu452IKH3Rv7iyqxFb7TZ9FAzT0Ube30S7hL4YM46VbWNYhqhd2PSJWSqVftKlV
T0VSRSNPbRMq8D3KAPI3vvdzCNwJptg14R9NLbytB+ZoB/5aO/mwLsTZyPvIreZccmTPy9jUua7b
usJUF/qLFmCMuS4Vj1DxB6ZntgBgWjHZP5FN17f47/ihXyKwbeG1AUB7M03zs2WzcEpqNAcuIkFk
6gw6yOxQTVlVk8nLkQKED0vRoS5KvXpfQmAYtQjAhjPeLhAuc03wVqJ8crVI21x7ZFqZfoO60YMY
cX2F9RuyrzurC8ML7czxwV90dYcXj/4ObB6+816WM/zjoB1RItHZMM/mv3E9eg/dUppNOxVTNgTT
D03n6NIfhbqSbg01KlDxUgdurI8LSECZV3FkOiDcgBAMEiWopjeEqCnRA5fXHM/xpSo4GDcUzeSG
L2JPxjDInKHgMPkV0YeYWN2nAdP6sUJSi9RRlldoto+ZD4r6D2em9c4qW/gHuFO/CaoIBRIcx2vw
xG5hvOi/18XcXk3+aCe+tFF1sDSsfGNEMXmIICbV3INuJi1AQFKWP/5nRXjrkV7RfUf6ZhP2I9+j
zdP8gu1wKxLPhO0PvrS4G2yw/qYBxnDpAgaNn3j2RBE80wCuouDNpZhbmPWmHt1kqdQHE6baBj13
ExgaBNua4UslC0S0oGbSIriB/NlzO5PizgzLsI2sbky1rvwtuIflpW4HCeF6thZ5LFNfUHD3IMNL
mmxwXXPvFA2u38GJ9F0HGhycoEvrmrEG1K7QG4BgIUKDfecSy6i8NA77xdyB+agNBhQK/E1ZLwkV
MS4lwHsuxNRU+CLx2jZrKvkwS7vZEuXYmMcIR4nKFv1KUCrhGrpSe8GX9OUOKPzhEVhv186Y6rBT
4XIZHYzTYIK2KnD3k98QaXZ+It/CEXNQ1ZJJ2Fb+L6+xxA3IdfVFa6spNaLnF7IAVtup/OZlgpvJ
zxl1sAvKvCmthw7FELcfBxtmETPKkp5eio8Z4vdXyOXGJkEjx/vd+GpO7YXEO67t/l7gx2RtIciV
qSUptrxWVbDpy2rJfVwJ69M1zyTFvca33DL8yQpadtPgBEP2avLiA9Hx/B8azPD0HQqYXvtjmcvF
hDdgigl/Nakgm4DRJUhNR2jmAKl7xRpZZjPgLzWMHIJoSPBooc8YhtNOqRl4euTkqD/J3n+XE63+
01MYIF0g8Iidp9fYbsVV11rNc+2XoEmQUD1blQ+nYacv++uK+/Mrj21+MVHwx+NSvskp0NvBDZYM
0PMRuozBlMHixtrYAnXg0Wv3xjU/Y69USVkGKil4Ab6vL+/Ad1WZE+GBdigkA4QsrF0HFVI4Lc7g
QstoSbTurhHPbmcV9igMxU+8VW8tMz+Vi2eWWuUeKABY+M0ifrfn7lpbVpDyCVRff7L3Kq5/EGH/
bondbmsDsJ8fCJNqkMXzpXLftIGIbCLoJA5tr+hVV+JLC0LEtWdbskh0t4xeZo8rya81u27y/xuA
nkg5dZsrJPJF2k4jdISrTu0Kt3cuokJ/BNXy2ntV3qBedmfARVy5+D8MaWd0f2N7K4gR8DHGnV9T
sGzzoS2mg2S+kwiBQpXTw+nJ4CH5z9aQe9PN4my8pquqZNYAvIEgnvO+lptgrFxUEgO5qx1eZNMA
7iKAcxZEd9AqBdNvyl0S/nYZ4gR/ai+YJexUqknjAgNgPUTclVH4ucHS/m4M6JAQ1H47bwge8daY
XTzSOgd7bh83YmDgEFZbMboXrRsWcVIx8qtFxPEYGW++HHhRpwG68ZcVGJQcRWWxd+wGyggID1nk
F5kRQZcWYG5nSsO0nhpz71vufFkXAqd86pKhH95CG6xK20bkyQoiQcjounTxF5kFMwDvkEb6cMEA
TY3PujQebBTiXXXde5onSGAe50g94CyLraWaq9mR1baLuUgDi8iHoB3NrgiipcGM7SJDClu8Kl/e
hyidp8NMIEvgKSw9JMYStFvqS8lslkFameEZjOiezFRmNR9eJIwTSlC7dz48CeERYzf31GrkrRWq
8B6+gAibhp6hYDxMG+Pq9lWOxXsjgxV+Rkf09gOSIiUkCXY5npMeIdUoAJvgVp+D9XmH+jk63nJJ
iZb9C0PdfTMx9p8ZYjtRCPmg+ze/d4r4SR0JmQwLgdEv9b0t6ortPmTzDwtqEpt+hqIcOOJTuoA8
l+rW4bmAb+Iep7LaC26J1Ia5UAbDzyGdQWXI6oJfCiWv26VEFRd2yZuSjYdaNgJRZdhf1g2xUFAe
5pS2jrgMAvh8lD2BZJUz97eox3WbQhO96YkwCXjc8Svthujg9a67iSkfcqbZkg4+72HXRgaeoFtw
KYeCHpx+tK7gYRgkQayiHdoxZW5r7xZlcBgj4GukzIWCN1oL6jfxl+uYT84N2h+3/uyaxxiwiMRR
wskdqiBDGcU3VmfVCVoyOcfD+YqcsEc/HzRYRHjBZlFmPDQ6GqDZIOoHU4ZNplzXSlAnczKPxnNi
w0sWtSHrww1m2EmxV0da20JCcqLoh6epnq1NoysgiipnUw/GcRIdifqRj7hAGnS3nusA4Qjjk305
1wVLLAisJqqAYrX0PbyjUJg7wKmSQG7TC2AmCwWBUNoEbnLau/DKcULbawHLA16XSdg1EFqoPJMz
tOKzitByNw3SvzHtwHPLHpfffRfPWAuGFwARXciKX1E7u1lM1qiRyWajxgppWU3vJKpWl62EHpLl
SG+Da1U/QOMgSgtI+GfCWy4qSX9CxYghFeqnQ4Fy8yWzSP8SoOCfsGDRN0uA6CGyXEgfAFxVL3sx
2kPeNuU7/H6jq24M7qiEaR2dKhvCN9jz1lhAYmCsN8SG6yA462uU2X7gQi8PYcxeCu4/WyZ6htFl
tGnK+RfsWfludEOZ6oI2aReONyRoxk29DGUy4xVP+wYfLOScgHcga5D7aZMEGvd9VYWHsufq4KFn
RiTYK43VTbmgkUm7Mbz3Ss7QL6o+oLHSH2BqjDZlWPOHTozxfrLG+bEMBujZQM0lgQlEd7BjBtGI
qfZ3Sz2J16Lr8hHdH2yt8MqX9fAY+MOlFi5FMGMeLNl2OTwSWpnUXTE/zCOp9wCDj1ms20NTy+vK
D355hfXUeeZeAJKBW7vOALdBTgy7P/7bbVyVVbzXO1GX90FLtg10MwAEqsPrns4O6P7qDe1QhDWk
6XHxNXUGvq9KRdN2qRdLDfzneAekOUBGHNIVHpxyWB/YqQX2RJ94cr6vJucS+TvbxACnpghLuzRc
ouhCQR8SL8hKGgmnp1YC949W4k1Qk9fesi4Cwm+DqtsEsbRzh1VlqokF88V4anIR6l8sGprM1XzN
p+4WVAA2Pm+8a2/EnVpESBMEgeBFGf5uoi740RSeC/o7u61Rc0hbSMH8P87OY8dSpGvXV4QEBHYK
26c3lZVZE9RpCm8DG1f/P/Tg6KudqUr1GXSrpDZsIIhY612vuXDHSMMWGzWQcOheLbX0ObNfYfBI
ESTVUXntYooC9FLmXruKFMgAm9hK6sj/oXnes915GSG0bJVeER8w7PuhzH4K6ThvXD37aWhNRqvb
xRt8UNA06MbyMNGXHtRUTKck7tWuU5O7q5dR3FQaXwEJ6vJCDXgMSjszX5u0lodmGZ3QczodUYRX
/8iXwb0s0uTkTbb1MLZ4DCyMsUNtKOtdA9nnwhL1L1VahOjkLWm5orioE+nQa0aEEIw840J/a6qy
3GGO8ICOX2yVIn+59XqblVEfMrcd5W5ZHPdWWyx5MMxm33TRdd21v8VS3FS27sBZtZ8qN64/lCE6
0G3wD7vBsylIDFwsjMLsNv7khR2HcdAPye3QmdbPmWafUEnlFBerudOms8ZmJytt03WWuzHxIimN
doL+h9kQBj+vQzfG24bidYM/bB5q6GmDBjFlkMPaDwHFpw2f/QBVkPVmWtQy9IMPXlvGF9gPzdA/
vMd0FL/KyltPrf7Nje17J7OuyBzcD3WZ90GOTUefDP2piZqdaFS8b0vR3WmTk/+gjf1niT0mwVHh
BqPXProZm68vimrfDGkWYAY07/1oKHbIsdhqHEHfJFOqYkY4e72Zx6shZjTN/pwFXZ+eZofdQ4vr
S4YRxb9/gNT8lFJCa/iYprN75U3FC9Omh6U2hjBOByuY2+K+nw1nq+zBuPHaLoLy6VBqd74o8ftx
pi4s50yx+drSvLJTzF6aLCmZjzbpU1LF+g7FpH49u9ZFrWbnfsrtsJx0Thdhd3yEkj8B0D4qz512
pUX7pCLb3jnJUmwzzys3DKWeBlIO97HpkkHa6CejtLNnDFL3xTCekGPdNpSm95Me3cVsqHxD2k0C
mB0ljtjPgtwSVVbI4aZ8r3fizpfdsgHa/7nYi77thXOyIDxEcXZpjsOLV6u7cirsYxJXOL3Ujb6x
CnU3Ii4LTX16F17ebpa4uIuz2L7kedmYbqh2w7FmhQyj51BvlnaTY5XyY7GpEGYT3s8AL5cMdRog
vypEgAHLcum3LZYw7WKD43bkA5SJd2/AAcA6iAhLb86NIpzmBdAijvCo0+6rzDS4sfx5yfRp11Y0
2UCo5Iv0/oM7ul7gZ8n8CH6XhlVa/8CwRwYNBHJ8Ysp6W2B0kgQ11lkbK8mGLGhV/ru2Mm2HC861
Xzc1Sr3uA9UetgPe/BYztrvCmarfxn66yrVTixweJjtsGuXBjdPXqoiS48RgaF+3U72NRuemhYm0
a/vm1qwzGZSytIHEmXw3pizIDqKv8CvzlvTC6jKTOnFcxL8EfktNWyG4DbPF+Zn1mRFARm2DObKx
K6YmJb/u6GXFEd6az46ZDIHfi4usd/JA77JL8hY6fJs8fwvO4m1iuRpL+XUUKt/7wJrpJYEAz1h8
3LaFQ2VjCAJCi/okAT1b3WN/dCB+KpFcIsYGvdfR1M6mutFabcBNLHnoUnX0hkwPbSN/b3xJV5Jo
VR+kpldsYgIQN24sxb5K7TiobdIcpQG+Wcj2hx1NL3hA/ix4NfhAYh9WJpl+b8dqYtxhWUhajRqs
pOzvfbyqFG5GG8p8JBya8eplcf6OCbm/mdIRYyjZFtu09V4Kk8Q01uLDgNwhzI2JXL2p/8BQJ8JH
LYuvmbG8mYAD4GVpHeQDQ9XFvS1nTIaISf1pVMWrUZBnSrQx1+VVbZwmNrZLovMKFMcOLQC+Uj6+
Xe24xTRi/rCN9EOLjAda7/VEsnBWi5TxLjTWvzOp9lTHzeOwmrh3netQNGdFkOGDdVL4eYc8jmJn
mAXVQSM/sOJ5WeI6OziW5BdllnZrLON77VXEDsXqZqQSgXdRGjeUSBKYM3vHcGxlDrvqGsP5f9Qy
tNdub/w0KF5aEjXD2oZ9wxxy2opumrHKEs9FviBnrPuNNRpy5829Fsxq+ihn/9DVGOIksmGgAbHr
YlYtTbGRHgqZElbtWNN4iS/fHZ124ofKzWM3MOY5vgV0Utsoy+xNHM1vxWjJDcVzvCldHuNIREMS
DfmV8PvrJitfF5oSSkbtgLMatj7UHO+Ou/z0pHWrm/VVqy3I1ZxH6desMjqPQBaRdw2iAO1LK8sn
uyzty0ywAZSGcZOXkXFhdMMDnnTFXVH5Llh/ou3d1kv5/mjSbUaVQYzT37YhFYwmXburMlqofPJf
iw5oOQSznsOysB8WHX181uvPST7TZ3uaEbRmc4e3LGB4ItLA5YFueJSHAaL/sQK5Aj/JdmnLcVKb
pXVXt2MZuk4HBOvOew1Xlq0kchGbzlxijLeGRde9G9adVWwNjIXCvoce6BezcWwI3DuoWb8WxsgQ
wjCfF9t9Y/p4GxGIsGm7xgOXLPRbW2sHHKkaI8hbuFBOOrYfSLgxwO/G7IAZaXc5AhyEVmdY99pA
HL2oPVzD0HtSH+bi1cZVZA+WrW/LWr1Cz5hX4GSJgoFAqlCvtPiGOxLo6YvsWhlmjG65L45TZtaY
7uU0FYsTg2PnubflK5kbkLDG2/XMC371qfXhYQaTp6l3v/RjdfJKTLkI6SrLBxt49HVwvfcGiu+m
jifjJP3WpciJMciwJK7rTvOrojgcDKwltKFPiKlrnjinhucJE7VNpSpjE2fmfb5etnO9mh5qidlD
1q0/sm+NKfnHyzFrZx/R7UsrmtqtpCAHosowSwtxMbOBIyMbmyN0A7zHduNrjSQIb8rA9chl3UHI
m1+qclHwFrXRCPSkz5k5ACK2GVZbQ5m2PwnKucrTf13A+kPJ/HabYBITdAwHA1WY/R4e0O/eLx/o
eln6Uj9RFKYBSYlFmJoQ6mB2sFtFzWES5kcicnJrW+8+1eeDEtF4YNHOx1YUqDv08be0PEZCtj3/
6uyRw0LYV2W+QFQqlQY8nFXX8Gi7neIBbyIX8hYaXZO2b3Qw8lC8yX5+FkOldpjOmfhb1SrkNIJq
H01+6FnJU0aUAWtWiTEA73w2Za122bh2WoxxzF3dATsGA/KgTZf2w4UW613gyOqXrMYJ+EMX9zFv
5nLVGd3VOPIAMU+M3mZw8SWfLisSbo+ToZs/885LqRh8TDVT3GcPzFD00NAQcte6Fpii8jjca0Bq
mt9wVSaEoim9Z8cF+3EsSgv4oCL0cxx4PCz6rxgf+UE75cWbbfcYYqHx27UJ7qeqg/qWdX1H9V8W
EA9xUrHV+E+bJvPWbFhGmm4528EFvC2x/QRuv5+t5QbwAbu81q530xjXr3FfwfCJDHmX2uVP4WUv
uAXWx0kMXchLu2v86DnOmJ2D4bfdNi/A5XytX3Z5klaMCWV1shRjlNSr26BdxeOjDuTn+/K94GDa
l05Gl5vaPA7kFW8ExK6cwglCm5zuIEp/5GUybA0E27fO4k2honLZaWV10RGb9Tsla4IDoKC9t0vj
zalTY9O6Q7Mzep3hQdb+M1r5AqLiVAH9XnOsV+bdokdy1zZVvllyhwmW8Idf00DV0I1Dui3LGpvp
0rOA8auLZck+pG6/Nl45h4lDYnE20RTU/mNSueqYK5AhYuqSPW7BbJmJGLep42Goo/2eMv0d77j2
sZiZ4Qy2DfiGwodgY385dH3PkW4Vw973xnzfmCILS9etw7rs0wcvpwag2he7WKt++FgQWl32uyp0
d5/3yrwfW1xXZ0wHj7jPrpOH9r6wYcKmEZ63o07g9ALwfZ2rjtkwMqq7StDAR53+WJgz6C+cCwab
i30wmhgrub6yN4bF3u+2qJYtfwMVFHuwqKWhJsVuO+lMZBedO1EMSEsjbfdQAPotB296JJz5evHX
VqLgp+QeHqqL7v6aEtVtl6Fzt67FZxBXUxPW/QCyXTjVXV8larv4Dl46NIY3wqjV9RBTWiQ11Yim
8bnkVvroa76gu2/tvQSwOo10K7e5BE41B9+80IeqUoEty3ctk88wryYWvN8BoFc3Mi3fIrB3DZb9
prCyx9hu3hO8E4PFzbQXoIxl59R6f+UktXOT9HG0AzV+9UrnOtXaa88arf3YGv0mtYzod5JE5YVI
2KBLlImXdY/t6dha8lpqcLhqM3tMVXbHaTtA3AVoS8hFE4t9avJq3EWeH4PLEHKh6qK/MspSv6gK
FR8yW/M2WlfgberE7xzrZM+OsxYA6R9yqY9BRF8eYKj5ysOs8cNrH2KWGWcfyKmao1sUy9tlGvWV
zPWo1XCCIfzWm34SLsBm/Tyl1Xs1GWM4ifw1afrnJp+uZqgUyNZGdTKzknkjs6cMtg2oe1ZuTL/3
oLou29kry9Bp9Z+4yJOK2M8vjVbfYWv8UacJIzfVPzX23MOGZmO0rLIE/ALh7oHo5hRetT6mFzNZ
FSDmhAbj0Fc3wcrXhBLgGo8JOhB8V6Mu+5nmKyCSueR2qgm9d2g0YxwkOfRW8PTdoCxjN1lZQSdV
PRnd7GMeAhNX5PJadf0PlcQR/DLU70xN8gN8htumLCbcVa1j3lsDNop9s9GcunmKJ8yuq5bmno3L
3/rKuJ3xcMReHjvmpveqXUwaxmYxwHShZL8ONZaui1u5u8aqo63uNMO2T5N4o+zordHxFnW6KN0N
hgFpoDT9DbQ6cUz7ZkKMuADmp3yHTYYRZFVX/L6uvht8/cEvRxU0hnMYh0XbpEk7hRhVoqmLs3eD
QUNX1j+jpS53Gd6bYWRG8gDvmc+97iY45dFThGj1VGnjcplV/t7QyP9xYllv29nGb68Ed6ZSqlmx
fKkMEFJf3hnD2ko1ydtkdtXOd8YbNuFTkww/yYUZgKw9eQlpt8akmkhwrZXOXs9kvsmkHW1w5MLY
U0Od10Pidg2qQou86aeqzu4GnUBCgZHqVpaZG44EUe+wgG4BmIV5qTnLk3Kt4a4BXqOwBGYZCGDx
kwrT1swNHFQUx4Rpd8jORi6UnNqTPywMzGkqzbR9LZp6CHSiBkNdgM7D8842nVzmE36ZZNLoFBsL
s6oblyw9jKDnatM7St8OQOVh3TRtEUDH9yBQ6LSmvvlMqiPM8pTi05zG7EKZnBnC+GAvcziwgGRB
r5NQS2nItTL9gf1b/J5UKBlpt2LcZKLvgve+YFNBWUQXRGII9oXnjOjYUpk9VIt7zISiLm4jX1gM
BqtMBH6dE+yY+tpcfMNf/IpOhVrdRBVMMOinEF/LqkkpbOH2mc0cv1VOZLub2oiqf6YKndR/vhjy
UV6RtWYf4kJwxt1KSS1y+kVGRyuXxcmULUV4nCa3UMHFN5cyV8rzn2KRVURJqwf/Dfq3cUZahHud
dqprIlh9VFObWF+0i04USxcsKnJTANXMNjY2Y4YsxG3Wi/AoBdoOGqbmrzn2nqAktf+hNGyR8iXO
bms/m4cQgKXNt0luJMmuXNXA5MIN/JdQ5F3r4xv62coBPr8HHtVKEl4Tyc4zf9sk7xdVCIx4cdkR
2yzy5W8nE/3vqcz0i4gT76nyGkDRRsCICGKpCmB2fhQUAi/3wZRYad8R6j+vGGYcOizNNY4X/4Ez
Qn3ux7KA6xodERwwR9PLeNMsjqIhpHp/+vsT+My+41oo8rCrgMmL2/ifzNM0FubSJa12JJ3OA/Hx
EcOIbNmUbZxss1mgeAA+3/79op9vcDXfQWQEaRlC/XkoTFngJuGR9HVMG1EcKK/kbux1sYmLTPvP
kko4yuaqpcQIgwuePUvAhpI6gJ0kyseeAbiJC4nly28IrsYnNqjwkMNhJE1crQV58ozX3tO7pkwx
khNjsvbOGh23Qn7Y5V7QjHPq3IpeefPjXDg6/XdSWHlYNcJnliv0+rYrteQlW3Ljqtd6rb7q6tj5
zn/h0yNffyASRfJkcA34tNBxX0Exp+vJyYF3wMQ9gdoyASzuO0hwj//x9XItgUoCez6X2ad1tgnF
RZGYA+QUTI44tQIDu7xi43KsZwF+6+ay+fvl1n3mj294vZwLeRSGNsEe53l1qVkw0eCTORUNJe3Y
Fd4u17T5kezjAnPx2dqZfal+mWZTf7O4/k3iO780foeouQwSdBFK/fn1aN1Y1q6eFKdWizPONNob
py6f40TKQ7JU8aU+x+NFmcOtkpr9KnVGz3+/+U9HGjdPUiDuRDrJechg/vwFzljQRhN5eJIWNY45
pCcqdn9vWrE8WrE2f7Ppf/Ws4VbztOniEDmeyWBSY+pFNWT5CbLM/FIqEMM5b+tAKGMMWGQQTH3d
2dE6f+fr89UCtvGFQJgoOMT/FYv+j8hhGjuK06TPTrLR1AYNB/Q6LTN51U67+/sz/fJSqGGIsQV8
QXr65zOdNLYuc3Cz0xAtQHH4mq43BPxooGb6+6U+bb+8PiRK/+9SZxoVzTKGRk+8DLwmeRX9AOju
tWpb5K3aOF2P087YfBdK+tVeBdfaJ67AY8me61NqMTptrjRitcdq2DbYMmwhySf/lbm+3pm16nwE
PgufnG0yf4r6Ql8ygllGHfc8h8OSg9WnVUq60zLSk3yzCX/1LDlPbHsl5eu6uf7z/1khPXkQMPoS
1qaW1VumO90WGSoM8IIZEpYZU6AW/T9L2rlNfDv48NYi6JPVampLYnttvr/C6etD31bN5Wx/m3n8
1VeO5SkAFAsf4fXZPsO0Dn/Flldm9M1yZWHVE9S+Sq5T25fbqPW+03l/eT0+bwASQpZZnn8+Shsy
QO3LCkZFPlYX0jeTK9NK78nrRRKtmMH8/Sv4aldB3APt2PexBzpXExm59Hqn58AA+04Dxrw+SQiQ
aHVVwN0mIyUg7Q+2A7Tnb76/r74FNjNEIzxbaoSz7TMXNck9Y1qc+qRBBEquIIb4WPx3cvv3W/xq
cdJxECENMd0jJuzPJxphrQx5NS9O8djWYVc3v7Sx47Pvjf7Y25MbTrX5jR5mfUnnhxNSRaTrFOhI
K84uSapBVyx+V5yko+V3qEXa0ExKCO5jX+zqcVR7EWsCotuQ7sgx+ebqXz1ZH79HqilMgz45ddQR
LcASG/kJyUJMQHeTbYci/668+2KrpnpHVWLi9uZQLv/5WEVsmaWd8CAdK2Kkv+KLfuFPv8wKvPrv
b/CLx4kynxRI5lZc8VwNliaV4cHDyE5LurQHeNYoze3C3EhdtzaFIoOJ1XrRTCN5xZ2mvrn6v0aj
Z28ThatwrfULcT+t1HloJWG/KZdP0sQgvl5NL+DusM5yOQNSm6C6Jz+NjeSQFNmyHE1N1r+ZPxaD
JJZiZpCSDGM7brTSNY1girUpgahRyocC6vtTA8flHYZlIvYRFlYIrb0KwwyrbARB1Zp086sO9qC7
sR1zecrIBn9lfCteSr1d3iZHmlHQQFnW8B5q6m8ElV9sD/SYKCpd+Bu6OK9xfKsbOurM9JRxnL0Y
pcOYx2JVwZZyenT6ZhZSfiVHq4YQ/feX/sVGiGEOrjboFn3zUxZyBMmriqwxPdXJSJdSIJN9IMWN
bDXTjoS49c1+tjZ/v+YXX47JXo+TyLr9wr7/c00X9WiPeGmnJ3twBmcXaZnKL00Bc+v/4+aQ49Gy
oA/HEuNs88OF1ddTU2UnMDKA7H5eQt3syqO0GoAsY/6P2cDoKIlQ5TxZXZ4wmTDOrgfSR5ylaLNT
0c7tYzeNE7lshL/A+7P+e/VBTY56c32Mawny5zNcZmWNWjxwYFIVbERhjRuY8tTjloa3FTFx31zv
q32IjRbPR0xnMLc524f0uHNy37bTk6kr68mbUvneZxMQF7pr+Y0p0Vddx1q3AfLwF3Tqs5ubYINr
up7moHdpnGy0XrnHyHeHl9h3V9lcFjl3BJXp6AfUuDSw7fLpFX6K+Y1a/auuF9hk1QiunvaIdP98
yriz4S7R6/kJQxF9CLMa32KONu0irsz2Rfer/kJmxuRudXtJH/Fwme+6YsrhM/G53hgTfk0Q56DF
Zn7ifpO98MWXS1NG1Dab9io6PfttzVCls2mp+IQwxwxkbBrbgZk3kVkkJaV9l3zz1X5xwCM7pbWG
K0zLcA409I0mhFjlhXrmMVCLB7PvLqAjVXDfyBF6ikCL4m3Md+x8s/a+uvKaxShAIPiIz6+cQL1v
SS+LT7mZEungQNryj3VXu0bo9QnwOl4hzr4jTnb+5lD6YmMWjo7jr8ff+drOnrGFAajbN258gsBa
Xba1NT/Ceus3ZJwvO9tvJxR1BnMyYc7fPO0vvjeBEShtKNaHHkDnnyuPjLJ4lowHTtqoZ7u48+2t
Jw1r17qp9s2lkEXzPzs7esFtsVuC9kk/c25aoCV4i1QyjU8aGaXz1o31+SdDOjtcfYPvmRjB+E+n
5pD3zbx12iS9VBgVXsUCuSrdVc+5lZU7pnPiMsWsfAto8JscgaENyKJb4I0a0E+TnoqlbaV3G/vW
cnJI4to3XmccONX8QCQsWCVdDVkH/uOhO2FtADW+moOuJVmucN1GwO2qmXb0WQXdBVu7w0i6X4/+
Q4iDwZ7xJuukfa7zUS4EhqGtcZLWP2r+ok7GnMzPlHJME52xP+T4EWNiY3DkFOBD157ZoH+QnoeO
xbZbE1ufwbGOekmiDUFX00J0a7EIFcLNQfjh+8ZFysUPlrMkm8FByXmwIPpgICMGKKdLuRGIIJmu
43NTGfgjFGmZbcG9GEZ5kxouJbTQe3PWHqxqsTcOX9FNvCiILhzH8glMDTQUOpe609ECBWMqavZ3
3tDaXKrAGgdzCxb+E2p5flKuC7OgaYns4sjj5OZf2oEazLDpfUFO76q510crRnMPII8Rs//D0bo3
rLaGo9IauJ/Ij3alFzUMwlR2m+gl4jZY1BRdrQjwaHTDpXNxAbIINazd3AnzadUXzSvDpcxlu6t5
EjzzLL7QKsJBwzYvmu3crf5Z6WCL7aSm6rvo7X/X5dm6XSkQq6EUXmOfNoYmz0ksQwV4sietfYB1
aTAr7pjnwoPLr2aH1Dz8vKyHaSjMezEiOYZCgppEVUW5r+JcrGmZ3Z7ZEpVlbcYnJFsoSoU7FvvK
MBcIU3q7M+caMi4ssm2D19zWn9RylfmZ2NZ9TgJi3muNCX69wH7WqTSPFlmCKJA772PuC7GrcsIl
hVZGh2GamhhORY03QbNgwzNm9a3f41LP7QnG1Nl0Wea2iQS8ca9rtAhXudYz6M1bzT3xTpo7/H6Q
dVeWeVlXgNhQvn6aFfxh5qvJGCRw/yBjNkqevNgmKYvJ7smxh1FQzifdNoKRGXaVaXpQPhIjHIkF
2Pu1sq7RdOS7Vnfzm2lOq38WzCq2EpfuO9cq2huVd+MPOelwyoto9Q6bGibWPH1EB5aJplrCUDRk
pW5h6Uc7qWfDVplYN8EaMLLw79XjF6cBABluFagPMRI7L+oSe0h9UzPTU98W8BHGuEn20+RAna6k
/pBayCEqzXX/ex8N2LMGQYDr25/aW4NIPbtP7OREgj1qB41URcIgE2P+Dm/53IVRrPoEHIEUMLE5
P9Y9GD3ol1iQvWxsBD2m9SiiFId7bOZ1R9GJkYe8axoZ7SfLTt//48Pl5oCzoApRVxqfUpZWEMEx
x8g/ulNqXjYi0082+YgHozfbDZQ6/WbxlvG/lulcFCxNMF6waXbPT9m0EiqyJmxIyjrpbiUJCbeK
8i8sM4EWyHCibyqnT494vR49O32PxchEX8/e/8HRDFVo6Nti/0hIa5qHsGfd26ml0gyJzyvoNw2E
oZ5MUwWzCQb33BMC/M16+uo38IINLFFcnHHP0V57HqRvTwN1jJOTl5taU+CS2bwt3dxANdG014CY
JU4YotpM1CHf2Nt8+ohcnVKeHoyJ7b/wxZ+PIEk9v/OY7x0zrZwfICwrjlz48fvSdsZHQX90JCDu
uynSp5KVq0KC/jdaDzzjvM4wEobW/mrNEk9d+jgOw3wzoHp6ELnZ3IgOx7q/r+ZPRdR6PYpjvFlw
HGVK9uddWl5liqbGPgvvg4cKDcevSTFFMLGAOf79StZ5BbVeCfBy3R8w0zkvUYuk6Yh9ZAmT+yj2
OUQ1IHzTarXt36/zuVTjQuR4EbuD0Qj3dXZLDqqjZSywfai8AdwDKjlEszLvYJv3aiIa0yJqjAji
xmoDIaE/loOGpFKP0+yXJnqO78oV6Q/okI3aF8QTLKe0dfGdgxeZI7Z32wx5VlN8/P13rz/rj5Pa
1dfQPQ+5Co8Ie88/30Tqp/bYLaV3pHvCYKFdGXdzqcM0qftvzocvL8X5QAvOuNI63036um3shqUP
OS+2fhT6AOVcyvFyiqyff7+pf+1qz+6KLcSgByeq47Nhv17lk9kYhXfs6ZhQOK5yw2GJt4a2kMVr
kPPMCSvIxdWbU4e85lB7TnMw1zdEyut36ZVf3DhnIjg9DZrLClm3nP/Z1ogvFOXMgPRIEutysbSa
OsCit8OZUOVvdq8vl+Hqss+kylyzL87eZ2sVBmXtjI+mXSFCqK2l+1hBtH9MwiMv47oen+EDLgs0
TqneMNREhYtsrHhsi0ErAyIz5J2w0jnGIHolo1VRiuBlSFP/BK1nelhK/Tu3tC8+UZdZrU7JC8yF
ndifj0cngKTVmOceOxHp+GPWyb0yqu+u8m8626c1YXuYlBGtyRhtfUv/8xZKXjhxhDY+el3jXyOg
N5NALvgsX8QZEdnBRDF+6XQwtJY4WjYY5zcnRrj8JJwS+l+qqvObekGiFkTczoi9SfdtZsnnw4dg
adzpSMEEs4JG8+dvVLpDUvOgHDYRcpaDPtcl3JQS/l2k5Qmsy8RzbnrXS19SKSakmnRHb999O+46
ZTx7Ui4zdLAkXP5JMzn7FcXYEPlZTQLWa9lcmK4Sy8MI/6zbQqjOOvSSVR8HxWSCyWp+Hk5MAdbc
7hSjU7D35qhw7X+lzyyfXTcr3Us5Z2SwaNqqz1B59KOeTYOq1+69hncVCPys3OtJdB2yhapensw5
hx6J6q7d2i4cY3daxPtcOZ1DpKSnln3RVVUJ/22ZaAC6fMLsCGsVFWI3Y1Q7Z3AjjG0KzUOv2cky
unCsrpwOLmZx95LO5wI0HVEH8+r+ZMWgQZDmsUEdcZ11NtBtUJkvOMI9kW48sXM46fyYV1MehZ2R
Tg9zNpHTLJbWeEUm11F+UeJXO+VjwnHKuz5ewo7WCI9ZD9XSs0/n9qSZZoKZ8GIgXS+WBRFsE+vR
hUbzdAPEIS7HvrXjba3Pfr1p8UZZKfSWHIJW+mTNE4wi3+ZyTpC5moMNrXoq38Qg1wgNHJeedHKQ
r1z0Ez8SoborlUWjDLQlbj401WsPWpbHMuwrMCsMLeqJgTkWIZsuQhRS0aWUQT9jsorUKD5ETpmk
AZtrMwbV6tVf6PHyOlmts10QluzmEtPGY9oC8/ChWDaGDgK/A0SX2diGjRNBsfO7Nn1HDTFAq1wq
LHHQ7nd9aT3VozXh8erpKAeXMqnC3gUuDbxBV8ckbaOXyJU1l9B956BjjvRYem2+q6dofNXbebgY
Ckfzgqlq0aNXhurw9jDyjjadbcrfmIlTmaGUyvpIzbJvDmOW9OklZsxdEVpjredX2TDXB4m+/h8s
9t1nG/mktTFGvXvODF4ujjR2/djOnTsFEjCr2afwkpDADVrH6ELOvtNfasYI0DJgS5tue2UhWmpc
/61CoK0QJ2cQK/F8keLBtVn6XeXKD0V05BxGXdSnAfxw/eguSv6QbZUdMCzSrhBIxvd50rbFITJc
JEt6ihgyMSy5Q0got47pGs8YR2fuBvKSfNRFVlaBZtR9f6vlUguXYlGXM0IbeJu6Kc1DkfZFvXPy
XFxDPPY3KWof8zpaogVrP4il4r6CqF8HyoCItssdpMdlT6c5ZJ6adpWVA7S4iviwcWnxE0dTc2l2
JDnYEaKPlyTPYkRHCWZKjjudOivLb00dumXA67H33hDnO5lDFoaW2Wv5ycWC+TVD8C9DBQf9vo36
BEFv76RBCQXuhcqKGDZ0EtYrkiVPC+TY+68Emhj3WeJaO71tdLwRxtyAN44vM44LkJ42ookWsdGX
Of+JB3iz8n209lZPlbYBvPFJiM77j8JKXURdSkoMtJzGvO5Tp9sqX5dXthZbMjTavNqM3qLQXun1
Y5LiB0NLNAYi1dtrNVsVGvgO6Wk1T0uJgBHLoG1UFOOJbcy7w/x7uo7Yaq70fFpuGER1l3oz6OHU
+tbvXmK/S8xcOibbcln8y8mc2pn3VXk3ZjKaR88luZOPunbe8oE84MIy0n1nOd1VPxMFHYD9eIGb
z5WEfa0xmWma2AFPEM4PZ55xpIFnVqOgnfpdhgXPw5pNBq06SiUm1NLonm1FuN5NBVtIO0bWbK6O
KyiIQc9dETbznDybaV3g9lVpuxjHFyZ25nyvQe6BHe1H9saEhrxden34MbrUpgHyvcjDYGHyfsd5
Zx1hgeOxMxV5v0rnuss0TZqnInJ7pOG6I0lTryTSsxmiXySs/+PszHbjRrIt+kUEOA+vOaeklCzZ
km29EPJQJIPzEMHh6++iG+hrUYlMVDeqge6XCjEZjOGcvdfuOH13LX4W6vTN3glZlCD/T/LRGpPs
gYZKvo/zUdx6CRH0tojNTax6D4pynia7BMXRLmOZvWv5+lAM+06yDsuo+YVL72fFHgVoH1XlLiTL
d1x3CU7wVVeTL7rOctMa1h444sd8srwfFJCCNQVNp1rJ3KQ/DQH6wfa1lvy4elKHThbGTc3PhoFC
jyVa4yDsb4KYQ9IWm5m3z8MgrugDDjkcs0QPP+tJOOFW7Gs8soxV2nClnFmbZNniPovZw1sCT5x1
VWnO1zri6W2TgB7d0H6mUZxxHBzwN4ZR6/yWCldC1LY2lpOUi7AIx+CmH0xxkhZkCr2XU3boUgA2
ke6YX+JI83fK7KY7TLDii96OJpHKlIZYjjuxCXvdeiFhlgRgv8HWnYmq2JpDn/0eUrKuaR/Y1YFD
tH0MR6h5sAC80NvgFx6Go01TOt6kDT5bPBdquvNyeqLr1uaxN1L0WBS73nWfzd7zfo5mqn23x6ie
15wIH3OY8/Zo6q4GqsgPWKAU8vY4sL/lUdUekfWz/eAzLdeJm4gt4dTj5y5ULDNtlOvTgTaleup0
7kNeY4lbBxDXwyjbGZgirHwj4pb/ZcUuMO8p2nIKEcYGTWuLS8OZ3O+JlxBCvZoSiz6QPSoksyI0
fuCpcvQ1R4Hw3oz7cAXLDE8q/nxtFai0PJai9m906ZV7Uwxm/uTMYC/QPijPdTaJbONbMmQE9PRG
0ujTKueJXy36I58MSQIqszLXiUTipKQgp3Qi2ydBbD07xAnVK8wbw95ofLDhKBlvXY1g4z28izbf
2xSlFRgLnbUjb5lFvtBzXHSSbe3BBVJxo2eaOaz8KIOhOMj0pwcTUtyN5ah97+wih3zQFuOezK9p
i5oEQHsq7CeIWNohJ4V7TmQl34u4z4NphvY2hjKy7X3vl+gy+xFzky+3CExDqpMJ0760jfQU9qlg
5aLXtfa402VrCFzab6Nppb1TqcYy37XAd7nLjTf4uPXknzKNPbkifhKOkxYr7zefyNStHaGnu1iw
0ti68h6x5iMDZZtMf4a8CXzHaVWulEshbaOmpP2Ngct3QQeokd2RIg/pBDQYc0Bdq9BsbfXKhhzh
VkQbfWphhrTg6ELrUDk22ZYa/Eirn7on+l9ehdPPsvGjOcqnWKeHOxpkBnljpbgJJZ85xlvNOAm+
1mHPNEbHqNfmreNqVbHrY7tP9hrtiq1M4sxaY+SP7kcrGBtAfaP57JXCu29zzes+m1mfR2t3Kpil
9FVsjBBd/kJrzNE3bSEw3BQkY6hPTavSL/RExRY7UBtCJbLQVsDpPA5xKZ7xTgPia6W5F/Q7blu9
k9+tcUoz4Gld/QQJ0jhwTk12fGQ1UL4mDN2bxjI7cbRE2Z7yPCvuJnbfvRUzSdcBbEakx/wQe1y1
6bMLauW2pSV+mzm6He2EmTZ7kCMOq29Z3xp0SScIJYPNK8cZ9qATypSvMJY7LOhpSV01KPsyXI2k
QlF5LPNDW0r95A929RzqPpbPAVlTva4pxG51I7J+Cp/jrM1fcAO9foQoSB0CR5reQD5wMJP2VtE0
qyGFqMdxazYki+RTLMIYyEFmHxpOuByEVRk/D4WBhy4PIHh3Nl8r1s+yP5gwd96mplbfg4j6yXqC
LPHJ9jv7ZzVNY7GWhe9uPDWpE8lLzRtBGu2uzAavWJcGyNCSRLN2q3nsJT4NibsIeUW9kkYmP8my
CJK7yvC7PYRMOlN6qlsPJmbpoy0Rs2zM1Es+ZX1pnGw9dt/CGitHSZwNq4Irxx+xO3aHbnLc/RDE
io+l5zQbxWgtw97cQjGChmkmQMeKZFpzLy+ORml1N2aKj4lny0vSD+zhLjD9BimM9H8mQ+McuirU
nhV4sdck7RUn24oUA3ds70KLdKxKBvlrH0zpxmPx2XmaN3JNC8edEXrDC+4k8to0O9X34Gt1mBej
v7LDERwY1wMHPzNtmcDoDXrHWfbYehPK5hwLPf+/tG+o2zWfjMaSWy8jArEuYuNo+HG316Z62g8R
ro9eH7yjVGG+rkbb/RlOtMnciSzDAKfgbWz0/gadcLIhRoQ0lTAErONYhEiGQFsi4vF+sOuaa8cT
1q1miJEccCF+ex5HeII2IGByat64XqU28PrijSOa6VsWS7mbihYzEflFzwbNPlRtWr2JYVtsbT6t
cYvksCNPI0WMKZSM7mup5B5kLtcgPyx/sPO56U3hN90Tqn1KvZ0JIwkNPzQ6wxpvBDzaaEtoSIrn
CaoLkdbU92L4729sjmW+woBe7TB4e3fgH2GepnV113t5/iw9C7KMBCK76vD3qZWrj81DO4Xik+it
ul0XQ4QuQXfi7WR3GNxovWJAT5WqQM/GkAtTGBQIMe37NKhwuQJg48baGaL7rHOS3xaZMr5x/H6p
4UFwjI45ekytUb5iJIetpwMYZe8exB6fRbDpvGzc9Pr06PdjfHB0flerdjLalJRg15Oh4Q0wiSUH
iCzmJqIgL3gdKmZ8HpUhPbc43lR+aexdrXW+5k3E9hyEbnrngu6FvTiY6sbmCvLA+dX6lgcRWI4x
LzYyb9sjXZnq2EOeKtZpZRq7KsjyHXKf+raCErcJ6DiQMl+XGZCIks6VmoZvXiPEU+MIbHhWk77Y
LY7vSDezA7jG+hjmI6XTRpNohrzCMqabaSi11xpZ/Esa4LPbQDelVlDjtNO2tj5oT50hmR7akLy1
rMKcoEF7HHlp6YOvcvORPUvbBTn0WJjrLQdbf/xMEir0ENPLX7UM1mWegR5mwxm8p8p2DW56yWy7
q7195YFhLTAWrVBSxacwAoIfdrB3Ksk5ykst9QAvP9lqkJMONJKG711XWXgFFOZnU1P3IaWPG2/Q
9U05Bv0Pvw2Ku6z1zLd6wD8KxDF67prIitcOoOrtGFlgaJsi1eixEecWUeg4AC3NxM4MsuSX3ynF
qkYzZeeXUtumPPrKbFvnVrfMgGJLn93H0ovuGteLBiDfVvZY90wir83NXaCz4bGFtLedi1LTYpHY
TCNmupUoLRjMWuQcOQfZT0GYGV8w7vW7CafHs2pKvd0ItsYYD3ZbrJOp6AGeBCY0mSHnp9Rcld8r
w1ObQk75muJp/6B8n/4dt6lyh2wDiUNT8j37vbvJDae+z/y6eir7ytg0Zo11nVdrHbBy2StPk1O4
9tpY52IF4+uu1M3wVsdpWuEfNhSbeOgdU49LO7WTgRjOXt5z2Jz9pGWOqtjp73Onjo8x7BygqqMG
jrcA3OgSHFTcemXsbIXTVJs2CeovY+/GT0XTgxgTlK+582jWfdcb8lMtWYxzEnwgXsTeLbs6kO9k
FOKzhjN8l3ByOpRN4u4iJFMPPWWYPfOtueMI0kioRy4MfDEN410o7OTZqAMdmpgx/TIdDTJ1XIF/
YCMsDzKyo0M/avxGhrJYNIsU8Hcmu63ulfYbF315cjWP4rcBH4kgwGhHfBYZsviebpjr2k9NxA3K
J9PbOW4e0Ga3rBPQQX8bVqrfJAYROgleyX9Qu3P7LGb0Wo21+OTM920oJZD0Gw6QMAnCdTjy9Zpa
rN/2bYVchOLK0Ui8EuRVX5S/C0NmGwgVEwlEsJkBgrRH6CLNMztLe/LAxj201FiP9DZJeTL5u6pe
+NvOlOIZmpI8pVbWviJHESfbj5ARNFay63wtuw/a3MJDoBPnBkNlHWbAZCjrWTvKNgqMJKa52raH
DQYRuDlM4HtYvALXpQRCt9YxSrEdYLTHtlOeTJVMTxM22C+clsKVRXDOcZgC8WnkBn87l0o3WYka
YSVHsnuO3N60Zy1p028s6f5XUw3tySwpTDYYV4ZVHVfOsxCpfXIrh6MN/Y7pV9i38rsNVmRvRJl1
U4ZT+mnKjWiHC6ONVlLpmdw0og1DjMfSPEWoNe7sbBZf5v2kbaHrmM4m9gwATqX1s9Am7SbC17N2
PY4v4LW1tZ206gsCZCvboPVQzx54xt9DFHRc2wLzRC/ewAhlGahVooK1DAD+Lu9C8aRX1vRpFHZ4
SLWcpS3RNGPfO3ODKk2N4DWXEOaQ9aqT0flTtNGpDG/DSZinprHyp7YxbYflGQNmktfFydaK/M3J
9JiGW4DaZxyBlMUUalk+gqQEROA6T7injH/Srky28NTClymBEZSPrb6uCpdNO+PcQywmVQUyKbrP
OHAmf+V2crq10lHN5l2/pAZYiNuq1od70aDgcPB2/MzTyd47KGPucS+JY2d15hPw4OHeLwhVzd3B
va1RfSCO44x9D9eFtNHW8O3bpgycG01CTF7JOir3OWH16rbQ83TPCZpXlLDGJKBlsnKvPNt9M8ax
PyUudI1JS5p9V1Xub1927GtQt2YeZ13votwikr5ze+1H15gBERQp6DZ0tYqTzKDvBpECr3CDCjan
xvXYDju11nzOUVPmUGTr83jcEG9VP7h+rH4ZGteGpg3yGScFAtqS7DJtBbuX7FDvXviqY45ihRX4
qg34Q2Vj7o1Wh+dKUJZ1g46QXGBnxDftDpKzMncK79G2QWY1IOnAPrb8qnZDuFrkKO0zFWwIxgB9
3WaVuWByWLSrAkM8xNMo7e1vgkgCIImWCGF8txTwKagOXFWKKL4TfDzw8rl+vyhDtDFVSYoZgw+3
WEVmd9BCvdlbjZgeZBwFD1R1tX1DzsYGcp68dwY7+91w6HyDxzasM1u235qxrj8hXKZIkxrk03Jz
dB6RTcg7eAYTa3fY7GwarU9uQVTfQPnoVJVK30xzyxzYBGfujA3aMWR7L9JWPHpjF726usZHBsdY
ifWYBP6pCHrtZyRGdeuDTS22rooAmbIw3UR5F93FpaFRJcF9G4yx1ZxsKqPldizc2adr9iDKJ0ue
7G6Cd+Z2NENIh6vGb6PqwIMgJjuylbUUrcFq73KRoFQKWutb1JTdo7IlUyxXXDjXIiL/SwTSTW4V
dmiYALrjboEvps6uNpL46MeVkmu9rWwkT5lEIh/REnwWbT9u0jomgrDxR6Lv6C5vCUgFzBI0Wrkx
RNCV9zko4ecsQKtnkE/9BrrOtNZpYnKeDMncOAIkTUDO+dQsfB/Gy20+NN19bVLe5sPPdtiCrBeK
kfUnTVj1Y1j6+Scx9skpjPPypshaoGwtNXHjZuxjgGU58OGVyjlM6lQRHwDZDm/Qxpv2imjyTDeR
WpVB/wy/30e3QpMRomiSlnccx9rfllzDnjRutNeU0HMfddEjY+ek5z+bfBGxL7qJ2SQSQHX0zcMk
A6498VWhWzEQlg9C33ST4kYZTQHXVKM4okkX+3QixsIrbG5WNgfly127j43DP1njPDaplfgjFy27
inrj0LlzcopUpLVwVtRgeLtJ8M0KtPG32Xjta+r17iuXcvlL4PyTV373D1JVb+5wI06iFoRdbKlD
rz2AlsMkHa5+0z20HvAiWavP1VeWB1aGtzJ05YbyiXbFhzo/2uJNYLQgmdRzOY98kBU0nczsiszo
owZX5ibV2uCu6rNxR75BtBuT5rvUhv6KlOGjEJ6npUeL+BxtLoqGhVHTwmiMUku4gL9F0++chgVv
4yHjTW9Jtc3uJMl0d42imt2m3gD2mIL67RhN8XjlLzmj3CHvC5m5jbQgwOLFr/NXV5vlsnIVatij
T4VvBW242xY99NVQc/I19Z9rT35Gy4A51cMIiCQXpdJCywBYo9dwyGGgD51vbQAqr88baMNafc1f
fHYkLMbIU2Z/g78YKc087Ov0h4+Tsni0AvTHZ43K0lER7Flf+X7ODYbIDbEIwRp41BfvE9NtDVKF
99nb06mqQnWUhVWR8AyP/fKXemZ9QpphEoyIqwfPxmLh8OOe0w76vqOuAnjMWdJwf7Vb2vvbywOd
+y44e9iGQ7yXYS1nRlg6VEBocBxjmUK74cJwX/R5vYaeWOzkYFG369meLw967nf0kHEgPKFUjMXk
/XTkIly3Nuawo5S+/ZNiDz1hbkw5LUo7bYorv6VxbtnDl4YzDRu6+cGfVdOKRnkZ2sdyqpy7pmlI
mU8AjeWkqTz0FUeclSZk/lk6fqWvrWTI9l7lJ9W6qksw7iYaRs4ylMEz0+2fgdFz3ASoWTxmcmqP
nUDo60ede+WbPfsjeYQ6shszDZZ6IC2KAs00gFCAJZIkBDvo59Oq3yEiSq4MdX55MDAG4WDDPLjY
F/DP9mbesTxoWXhj16TVtj347FoL9J1SlnvthSzJLMibOFmzHPFYnuMs7cK1g+ZcuMF4lBk3EuIH
6vB1SiameG/TfVk1RskxpNe8Xts2Aw3/LpJFuR/DHCLtv5uK85/CKdxBfu47ZHUuPukyLBwpQ2s8
hiLYg+/dhPGsGfHMf/71OAjnkOWSLYJHY7nxYXHQWZvy/mg4oX4I5q6cKNLhMaxcf3d5qOUeyyMx
1fmwEDrPS8hiSeRYJnIYi8NRcQu9G3RI6xVcrDW5pzqBwdhsi3oCTaXSb//DwDTh0aWSpvPhGaup
0DJ4AcMx7d6M7HWw3ozwWzuRyOACjeuuvLnlpP3zmP8/mrNAPZgkAUyDVQzHwH/z498GRFdugGV7
5cUtF8jlMIsJ0omUmvNYDkcPLGKtXkuOK0UJ66Z9NaR+5ZkWgzE55msJgCREqA7aLvP9whhUkPza
sQesz+2f5gimbEhvYcM1ZUyx1W8jYIfxPvKpAF9ZA84NjcQWzTpcFHTc88/91xEhbuHVebK1oab3
yS+Kk8iw2HsgznYhaoUVVGOYxXng4h65PG2Wx6T5qfHh8AXavo4kdgmF0kO2goTV/0CNTa8PAeVu
7yEiXD0mE2l4cZsRhOWqh0ApVwKFc7fT0RdRswYhLv/lkZ0/hrBg/hwf8T6b4tIE2o9GG9lAUo4Q
IuzwIWycFhIqqe30FesaWGWpobtYOQhtk7nsTjBatZ3o86fbgCTvL05kNtkdYR6Q9C7/TosJ/+cv
Q2HPoZhDFTCAxYQPG9srIq7Nx8lGcZI3ZJvKJzG0N+XoXfMVf5wNHEPxMqNRhl3jLg9wntXT5Ufy
diwokGqbGowW9DlfTkSOkMJJoF+SNd22rslaO15+zMXR589jok3Ftgk6GXXuYvmyR64AdicEbZXC
hppchzs37/TD5VEWu+s8Cup9mm8uFzOLS9r76d4rK+0iO04599TF77BJ47vRHdKHQqryilj/7FAo
V4ENePos/34/VJo2pUWuXHqk6jlsB6scdzDznbsKBsDXy0915rV59GC52vnwKbnqvB+q99oOuYPj
H6rIevSqcSsruPINgVAJqX0wqq8438+NB9CInxI8FxerxbtytY4LPL3BAz9nuxuqstmUpWWfqqkU
Wxvp4aby+v7K8eHMd4DtwUKdOx/E4cS8f0iFHlFxdAsOrAVHvs4DBmMaj3b41k3hNQ/CtcHmX+Cv
ZbH2CO/zVRsckPd+kbr9GsfywbG8z5AHvl9+eWfmief5BqAk9DKwIhbfdxyO8CqpnB7iRNNvCTAJ
XmYpIQTXOny+PNS59+Zz8HapCHFUWC727tD3TW2U/sEz+q/FHBhBfMgpzrtPPdi4FTlnj5cHnCfe
X9fv+XOj4EB0N00a6sfLAOG4IU2AhAr/gPIVMz1VbtEd62YaiEERBtkdfUe0jdXPF+S+lk2wvTz+
md8WqBjOjtkBxe1tMWfIirBGyx1DcjsoV9/rYa6IEfWMgn6gqq8l/Z5ZwrD2Y7VCYQ9eRF+8yaZo
FEmPenioQXXQAXKcb7ZXW1d8UGeeybc4sPO9U9MPPpzzphR8f9GFhwGfs7Z2RlJsd0Fiqh8YkkGI
X/4Fzz0TZRuAimR4ex9E5+BFCHL0+5CeUu7/I0Zm8hc3mMjVuTzOmamJL4ZDCN+CzVa3WMJCK6mz
2oMM3Ohmsg3wa5cruiMdoPlp3BrIx/d0/YcrqIDzo87OJu6ljuPPv/Vfn7lpeGwD9agdRsU+ewKw
g5+4I24q3sVZRG+sSqf+J5hM6+Xy4557iZx+/jvwYmLqfpcFPqetg4P684iY29qarad2MQWUK+es
c0NhnfN8x6Y2g7b8/TPKKnJMYPHhobAd9R3seVa9uCR3fdLGyvKuvMaPg+GqMeA1WgaUE4ga7wfT
EiIPoFqEh1jL7XwrsexhPR494uvSKv35739Eb74nc1jXfVTn7wfz4eoRFqPjKo8M+wYUN0x0tyAf
BX1gc395rHPfAYVji52cjU9f+pNQNsZ5bGbawS16d8eh1iSx0FdXfr4z2w4+/mBGrMzwwOUhaKCu
VdkIwQ6BljfTrqQFeSzxhK+J03vzRuTBV+qjH9+Xx/kEaB7OSsxX1uIn1LuRfMwS1UKI2nZX5IIY
zUwaJ8wD186WZ/YC/DUU3V2wF7i8FlNest5jOx7Zv8l8wu6s7qxK28WkBRIt2f8zqG6X+NHz5ddm
zA+w2IHmSjw1SQMQIYzd93PEDZNapwrMRt79mJpgNSEalj352jWqDHSen8LcP9lmD9GuvonMa8CX
s7+vj+UHCqePa2ZxUqrqSvmIzLHi+iL86XvI3Ca+n5zEJJFcK7Cc+4VnKBAVUQgPbLrvn7Vhy3Dd
MSCzNc9pIxI1DHrSX/NJfrYTpEw9svLoGlDr3BNyeQyg6FBsY6F5P+ikK/pVYx0cIozn675Dserg
E93XPY2nyy/z7PPx7XFN+IO6WiwuepvAvNMrLPmF9L876GbJ30Bu8xT7MSdAxPdAsInqfXCm+hqS
9+xjzvdUSlgg4ZYOzpiKqVYhkTpYtJG3vYyrTZhbPdUqwjAuP+aZoXiLFHHADuMzdual6K9NSae+
kGCMDw9TEhBpV1ltQZwv8Qokg3TmdK0qe2bNCeb7twszh2/TW+wPoeh7ouQQgJPF1+814T+pIM1e
lNaDA/Dw0lx+uj+8w8UXCXFOx1MKhI2z/GI84ti6vCZp8ZAhE0dPLFR8Yj3FyER62eDvvdELP0vU
58ZtNSACXinpQklADWcEECGLvuDA6EPJb3wdJaZorVcb8Tz2RLsPd3mSY91TJJ0itB9qUOEojL3q
zrcmopBa3SyJpmjciZg3s8pxJhGJ8eQPWvyckd6X7i8/7LlXyemJaxI8YbpQi89fZGpIBUzxQ2vS
y7Ta2rwJkwldZ0bj/PJQZzYoHOl8HfQb/bmo/37WuCOKs0hZ4cHEYnFX1dRIYEEbZKRdHmdpIp3P
9FDmKEXw8lBKLOsR5CpyCbNYUQ1gAycObtFXCJdOh3XWpIQcyQj/X1l4/pOk9f3kxw5K/g4fWXEQ
Q02OTjjGxoOJxIZwPcuT1j6Dso3oXgnX2ItuvAdk1l+p75x7EXjKMdlyCTE+8Gh73Wg0M7R84p0i
axVzOllNqbS3trDMKy/i3Pdk6lRRcJZT6Q4W89sm1rqe5gXR8WT85CiZHZqU/CGdSXvIA3ENBHTu
0WB/QICY3wzXnPcvHo4hpl67DA4dDHaUhfFtYjTmmhPTlcl85rCM45PqPWg2fkR7sS4ZwaAMW3j+
oaijH8qznskV+ppY6i41jLsAfsnuykyz+MuXKwX8N5hirILcjxdP1vf4MtqYDHKcDN5j1YzDkUjk
7KkC9Ov7g7FuBtu84QAzEsakwp3uRkQ7U2o9ZJaoD26Fb+Lyn3RmB+KPoT71p/H4oZNe4xmTrTsQ
uUdoJLFXA5DfVFPiTgkPOKiTZpjppux3LCH/XB763PftmfMi7Xo21P7F943azTY6LWSZNhH3YiCz
Wa2yIGXN+7cDsXgwDng6KqE0jt/PJ5W1oezpqB30IW0fK0K7npOcgJPLo3yctdBGWUagC1iskH+4
kn9tcqoq00FvGg8b5pggszNGTErI3tPJvcao/Dhv3w+1eCCqioEGFcc7mKH+6FfWkRPuvRDdCen+
58b0rvEEz4/nWC53Eow9y6JD5uVJaaeGd8hd/3NaE27YZM1now8eUNI9QAq6con9ODN4Po9ypslX
whV6scnUWskgMJ0O4CzM4wyQ2uVh9S97+yz7jEI2C9e6+fTuz3/FXy9ML4SblNxcDtiUx4NhlOJE
+mm041DRXDkinJ0blPgQrJjUHJae/9i3IysntPLQ97q19mXqbPUecUSc1taVxfrcUPg1Tfi388q2
LL5FuBZRPDENkYC263gsoz3W/jfOXPn23094ID0eegWqNjTe3/9+hWj1INVL3lJMYInVtP3GSJJv
YY8u8vJIZ3ZoVmeTVQrFC6vFspfhJyNuemk5hyYa74cwfagwDnim3CDFstCi5tq+lOl9j+3UtRBf
sXfrpEZ7ZIPKAUVX8gWl+qZS/7ogDvWLeiC/NoqDD5kO1B2J3BmpPsaZGa4BuY5bj+PcGkVWdWUN
+7AHc5PlP4CvKRT7kD7e/9i4YVKvSkYAWghuJ/xq1OLWdnCo1T+Xf+trAy3eaiCqWU7JQMI/uuIf
jrxUrYL1QPLP5YE+dssWjzT/JX99f56mx8pFvUtGXP85kHwO9ThtyBLa29borLI5pw84Kxwwwjev
gWA+LDGLwecl76/Bp25wW73tLWS+LtmSWc0+hzFnc/kZP3yMf0ZxqBCg6qFnsljICj0Rbt9BBcTM
/dINCaJaaHx9QJbW5YHOv7X/DrQsClRDqjLN0bEIkGC40kNKDzCsDLhRPkd1un5X+iXnx+P0yckc
FdaS3GGoynU7MBWHrPNPXtLcCc3f92RQ1737ePnRzr+p/x9qcWaaqIRlScSjtSG5QVBBEBpeWZ4/
HILm10S3n3R5joEf4opcEtU4vNsWQhr4isRjGSgWu+bJyUNciHcNZJnLzzS/93fnQAbknkHXjvI6
JJbFvAgAPzfo9+yD0dW3jWwr8kOnZ2NybiMt3KaBCV7DfiQI/V9qDTjlMTD+OWTF1JAMb/F1D5kR
YffW7UM9uk8GxorQCMkrLrsvbE9vlx/y3K/691jL75uWrFNR9j8I4arNUJp7BOQvkRHsMF2eMJU9
aHZ3rc117osDIGL4/Lz811vMltHXcxlpiXPQVKcIf4ML0PnNZ/qJV5oWH85EM5tuJjtR1TQ4XS5+
yazSqTKC3cFTlnyNPV+sdIVRon8ITfs+GoMrU/TMBwcsCI8KqgJ9Fvu+X69sTwU2lnj3EFrdd9yz
alV1mXhQ01TAMrKuLs7zEXIxQ+mCkhUwj4fYdLE+BpXGZQUux4G84iZa272tCDbrYr3f+LPUeFW2
rtKQbo8weKlOZdoqtTdVGGBURLp/jaB95rX6s9KXsBsom3Rp3z9+AzvCi/UcH63lNxsObtAM8rIg
WQwgyeVpu4zbmr+RuXZMloY5E2/dRYHViNogdesYw5p0uPz8GlWzScneC5Sz0Xz7gCtra8JYGMdu
XYOiNElIKdyvTTDS2nE3GWBZmDj51G49gKvReC1+Y4n7+vMHotqkpAYdn1m+eDc4z8BuEOV8yPqv
YQ5y1cSC0PdfBMjJHE92kr3q9bfBtn86/dOcXnn5B1rSqD+Mv5iLg5WmVVy07iElTTTqT5UGOCZv
ULrfRNG9cF7T7qY2hrc8vrOSW9orO1NdK9r8qeMvJ+hfP8JS7wYqcEjMonMPZfXJH78Hzs85hdwq
o7UWRj+6Nlo3TrciymhLbvHaqdydC9swAWYf1J/jCp8NFRpLwiHlGNk7giB797YwggMnrVVgzkkK
+E1qMtd9DDJBSobx71i8TtnPy7/mmXXE5yaCyo0MPJtCxPuZXfco2vSG7HeSx5JVgxr5AG04Psi2
qXZolZIj/hQAp5dHPTeHSJTji5rRV5wrzffD2tOYkABaOIdCpg9cZzduXW2qQG6CvN0VXrfu8LmU
urNpnWFrJaBW1bUIvcXGznWcHgKqci5gjP+hs0Z4DDivgKD72I7KL24ZvpSzr/Dyg54dxGXzppxP
wWVZC84hHRtdoTIQygIihkOwieXm4f7yKIvl6T+P8tco1vtfM230OiW/EUWTO313ov6tMI1HCQrm
ymtb7AJ/xmEBnN2qFq3WZccJbI5lT1qfHWsMb2u3d6AeZ1Vir9o0qgZwTvJat3xxUvnPiLT+OejR
cvogS491vXWRUWfHxpPyS5c40SGza9GhJPOmYDXENY4ZoRccYSjC5J+ysPR+X/5xl3P1P38DOlCQ
t5zO2P3e/7p1ltV4XuenBhj73DbecCqngHXOd5pV3hEnSESPgVcRslfe2RDbYvnNVmOCsK23v175
a+Z3+dfCM/819EwBliIhgDu+LFtpfVmmQrXl0RPOvotuM70/SXYhb3iypH87pnI/5C8cuTeJlWz6
yFrL6sp0W/YA//M38MWYs/KYP2heVP66vVDjUq3wiVnjBtpuabyMzzq0hbUKBkJsTfaBKQepgODT
fSqykK8axCuL31hfW0gWh7w/fwnVk5mXg/iYcv37v8T2az2HCo3pp+vvSgyWtuLvqANnj97hpyn5
HMzmyo1g/ncu34DDxZu6Ja6UD9DHplJZUDQBY/oxBBLTefL77IHA2yOOrA25gNdOH2cHJJJxTobC
+7RsYmuB37qlmxXHsvRvQ6HdT05JkFDYPBuqWzWRG28uT7KzAzLf0YbNcSHLFqQ+oJ2tY1kc3Wz6
KvLGuIfG8YRInwhwlf72OhV8uTzi8jb+50Vy4AGGS8mNdsJiH5It4PqyZUop2lkbNFvtgxRVvCVL
RD/BBIS6RZTRalB+f7IUzSmhvObp8h9xZhmdazycmtkIefb5UPrXtA7sNkjwn5ZHrfPtvewn80bl
CngC1Jn/Zaj5bDt/wZj2F0ONfZMViTUUxzaw+Uprrl0IhjjkNVThLz/VmUV7Dv7klsAOT0t5fuq/
nsoQIXgSSxVHxxfforD9BY5iY5jqdvLbX5eHOjNvcCMgD6D4F8xZae+HgqxhaVPTAJ3oVL1N0ZHt
MJ57N23E7o7gWO1oIMorQpIzSwB3oT9+uNl+sHQuhUnlwFtS5dHV+0+B9YMAHUnAl7wb83Ezlv2L
CXPyykZ4Zqb8PWawOKNHI7R6EXblMfZzxPmJxK47HNs4+375Bz3z7kjboD+EnOpMGKIs3EEV5C4e
rYbUslbJekVUOvwhsW8S79qt6+xTzfY6SipcP5YteYAjkZtm81OxdWxD2J0ro0c+n5Vs9P/Dg3G9
o2nNgsYd9v1M0cLSbb0wKY/SGl7sFHyTnQMswHVPfEuL5/nycGcm5hzoMVfAZ9Hdsnxpl3mhV4lb
HJNCd8IDOWmhg5aqbdy1gsFD+BIhE/l2iPqh+3p56DMnmNnGgb4CjRO7xuJLn+o6NVXFk+IkfsE1
Qqkaf8AqLZO1lhscuwXUyurBSZN/v4gzMNsUhT/+WVYIpD5GpjO45bGDS2RZxZPI3F8RKMfVWJOT
aOjbyw96bvagkfk/zs6rSU5kTcO/iAi8uQXK0E5t5G8ItQwmcYmHX78P2pvp6tqq0N6cMxGaUVYm
aT7zmo2KBFrtHW5FUPqgKFE1UWGxVxG2KX0nznEQsbwrS2qyOU4eYBTbXcqaG+aBPsPbzWNmluwx
aSMEQn82UId+k8od3St75uyHI0UAaETTmUPxdhTH6aU76twrpZvltEqsTyjcvebeHMx9zYbpDrbX
Iz/TDn8uL+Tfv/l0fryFG3tlg5+fluf4ZraXlQsBRiNoIQDBK9qgbE22jNGAm0MsgLrDUayyfCqn
TlpB26333VJgl7ogzNqZWWCZAx4cE4pf/T5RB8XbacbQiHBWcbm+chueu6UgEJm0IDYs32kfe4zd
SvQaj9msxFk4Dt0LlOevRtM/jt6/Ksxzv7vgnzlKGDOAXD+5easJ9eLCJRZSm6q1grGIKUDkNmq4
V7bzuU22MYc4tdgbA1x9+/nxdx4QKuuYVFqgNDvklZ934spOPvd2/XeQk6hnVJCsl7htRgpKbQGm
ZTQDu6MYjVCf3PvSUJ4yFNwub6+zEwNnAniOaPKdO9uA1HVboqoRuXmlvYrCVaJJbe3D/2MUKqE8
k4SQSCW8Xb4coSqqLgTJIxrpQdopgHIttIMvj3LujIIgA4ACudd5F/4PLkDYQif8B9WQIrWqAYNc
C7+rM1hNzq9E9Lsudg5qq/66PPC5RXQI/VE4h1lMVeTt9NSpICL2pirSe1he2bKpWufCvWZ5feZO
3RBrsHeAUpNrnGxCXMzbhaNeR3Cpjo6i/SAE/73m7hXQ6mlJbYu+Abo4HCc2vMtavp0OnrYJAppF
G3lgtn4udu09drGiIFUHtspewRtlNv+ElHZ2cK1mq1gVeYCugRbU3ZiGKI9YH+Z6TKLLy3xu/nDH
tiCZtj+I67e/q1bqpJtiQ0Zj16AVrhbIf4tSxRJluUbgvjbUuw2rD9hXuTKaFrs5aGh5frX0Ir1p
QUXuL8/qzH1JPEfKSgZJEn0Kfd7qqpmJvnrkKMnvfHEnqInkzHZb7yGqXDMKOjcxSjVQDkBbb/2C
t2tYIYbAvTy1kdFb2cuyqeBaTS9DoxmcK8fxzHUGq46ZYfxlAKA62a6ZdJsGHZY2mjz9W6znn0zL
OdhjfDNX6y52rDCB2Xfl8XlfjOCEwNTljMCzo6Z3sncnw5NoVqoo5uUU11BPAbKlfvLsz47eIu2q
7qYpeUXl7tsIgMs1rvTg/4/h2Zog+La21nZF/Se9Kt2y3BhwTaTM9k/VWsLaqHyUZL+q6DYDuay7
4WF189/6+LVv2yvn4939txXhKX5AxvfAdZ1afE/lgH/7AMdPmcxdk9uPYC+WQ9Kbhj/Pbua7vWz8
VBXPsxZf08LQtzDrTZjC4LSVeYxJYxEvPZl5PXtWm+VOFi1GWdq3mh2tczd+jhunG2+qed7wvDuE
QxGWwvwj9yp0OY3cdPEySAj4e0OdzAe3UKr1JhPLWh5dY0CaDQVx1LWnAmEzRzFLdOYBnXIBwWYJ
Kesr5ZVO2rtNC36CRh2hCxcMD9XJpq3VpdMXM86Qk6HGUY4tEnfWVzXVozxd76pCj0TuXTko756P
bUyCSr4ZJTSyoLebxsvGCnYyY7poXhwQWFWOE1fdlaPx7uQzCikH6BiaNcSTJ6PE1sTjh3p81M0I
phd9/pSg9Xpb9NO1zPHvJXK6FzYmIdQoHSSyenLJlNkIFbPJ8qhExb4uEC2UxvwE/y50OnlDgR/X
Aetb1lr3qtcHc2kcHT37BkXhando+1zvfgnJAdAqOqQ8nG+XdmjRHNNkl0c2EpiIu43xjA6B22CP
0MkFB5p0SlrHj2foGYOmFGPYmksW+xZdSHz/smx6QECpwSaBDnlyawvPQ1s4dq1PcqHAEhjAGbxv
lx+EM78Zihs1E6ReNpjryUlqqzWhvzHkUV6mu65Ta18p5TcU+Bof5OjHeKmb4+UR3z1BbAiSww17
Sq7P2G9XSTeLAQ23ERHjqjuoGtm+bjm+g69B0pcfL4915pJCDQN4rI5VHY5uJ0GuopUJKokzX8To
a4TgFKn/rM1i9pW0crf6sBtOngB5TgnrKUe7K7o8/pnV5TUifrKxN8FJ92R85KuxM0QSGmkbe6eg
9Y6e+73WAMwC1rXn7Jf/+r5zMbK4yIDAit5sl98urjs6eo/SuIjaztDQbFwTBOSwmEKYWFE9rffX
oS6uLPKZDwqA2AZHCMxnu43fjjlrBBw44okIcdAuVHv5R8vlLRZ2RWiL+h9RfvTBN+4ptoNo0tLB
O62n4CozJqs6QMU2yt9F592ulHkQNVjMf7/CgMzC/oTaQNv99NuVscy0uNZEtIxTfNMhmvg44oh+
q+qNcwXRfuZOZiiY+iRG6nYK366grFEJLOdFRJ46DKG0HeDIJOhXQu0zd/JmlMWR25qP3ulFyVs9
0OZs8yiu0UaeqphnpgBZ1LvZvLu8789NyIYZAlOL4OQdRETFQTFFfDWPao+IttadJExt+kL/Poqz
GXBv7eMNLvt22dCwhV4i7e3mb1DXFGm1a213vDLKuWWjU89dhZwB/dqT+8obHdEVRZdFXq0LFC5d
a1cRjvnpajv/vmzEAzStaLGZiEad7IOizuI5dbeYqlCLg0QD8kYvgaX/27LRXdC5UlHx3+y9351X
BFMz1ZW5FTl62ewQVu9vXFznf1we5fTq20YBt0OtBJgXUOOTasmU2mZTFtKKNKMdn2qzrz+kHVVH
q1PyjwtYyxtvHaYrAdXpt/o7KPU/onKALO/PbINfbyNUC1PFfgwTXOCOiu78SafpH9md9Gq2KtAG
oSYJVwF7vd17iqSHj67RHM3z+FkdIDUttnU3K3ng9Dh3XF7L0xv272CwULZyBqImpxtdT1K1XQpU
ebpCUojDi+iLZpNy1I7bB63Wxi//Ph78P1BX6GsAHzgJqfoELec8S4YIchASnrGZPtZ95fZHgi1j
CHQHn5Irp+wUe7QtKH1GUD00VNDKOg0LrDgtHKOtlsjLocz9yXpbsR/MIlHTp8YxUbLB6zfXo15H
N3cnZKU94XGb/7HKydn3VWIt/iDIn/0EwUzsBRbcIAGoKY56kzd5/7Ve1Pjn6HXirhsUW3+yvUm7
ViA885nwhAS1T0RPHHrKpppK01jTUVkiJxnXA9iL8jjPXXFrlEL/Sclw+nr5M53Z7VQoKEqCQ99e
j5ObyUh1Y+RbMR5Ox2gjiCB16/tRc3/+8zi2CojEohqEWevpdqBv1riJWs7RJAvUtXqrO3RuDujC
Leor/Id3BWi2gb2V03TieZgkp2Un4udSL1aDrb6qtRJJerYYQSz2WB3KRTZQvWh0oMPbeysakC3q
3S8jHUUP4BKqtQHYPWv5NAPPF6DxUGS7aW1o65GWtGi0TtVguoE1GbN1uLxEZz49PxtM1daY5/I5
+RRtM7nWMipztGiV92PKZ4iNiV4du2ExnhMVcZPL473L/bd1otQBC3vrrb5LsPqxbxRldaYIi7NY
27dAVX7hwf1DHVvbA7duJtWhoNLj7aylb78jmdCYOz1rlCdMf6z6ymW/xbH/zXz4NfCyee9JQPin
08yH18pRqrjpI29uu9tkFOaxQSUHb8m4Ue9r1Vwk99SKUocziisx9pmlR+qJJ41QY0NInoS8JWZC
sh+cLtI98SfRi7DXGhxnvFH19SW+hk84N1MsTVWiG15oEApv7/1utnGyWKYOR5NO2mHalOovQDfi
RzPjBTQXnbwzKq9pQUDm/TWBr3NT5awTw/1vZ+Bkqm0/zQY2Qz1Frg3148Zf224M0zmdfVyurjS3
T2O47ZtyAHnF6V9SXjqJrlyMPjr8xruo09P8g7ZUbeC08zVVl3PruZFpaTGjJUtR7u16ghxbcXIp
0WBszDmgcqEd2ka3dl0ploO5GMquh2qz9xS1eb58hM7Oj1QCGgustXcu5k1M3Es9uYsqQ2qHOEuH
qKycZHd5lDNhEEBiGs2WA2EVJNnb+eVFLfQK0GU0lNq4wy+PMwJHNsB8oAzZIl+LCpbs5THfwca2
Twc5iaI6uB0biNLbQZFCyAxkGXtEglvFC2Rq0Z6ou8r9ZlBbx2Evr1014OUvzdCI3ak/6AufOxxj
od05wN1y9AUTmV653LdhT28JkgK+IQSATUrr7c+qatcEr53yszwdbz/0o5MpWrE+xvJuNGHdXF6G
cx+YwSh1bW3Ud5dSbripSgW657NmKXLlthasVtdcWexzZ9KjfocuxIYFO4WnJ7Va4AdQMUotPnuF
AhJXeh88/bueKsmVW//KWKdcFwd26oL8ck85I30mXMKWKc72cYVJjddecxg++7XIEjj8BIKk3Cdf
q5pHezWoqGMCn6rYcEjw55q7jmsgaOFfw0mcmRt4XLRm6Azynp1iBrpF0LLYDkpuLesnzpS1V41J
3M6U3h/VQp+Dy7vj/fQ4GuiXkmbxYgN1eTu9trcmt6dkHeFo1uQfvdxZk3tp6tXPaZ6H75cHez85
djw1oK0StEHNTg5kThRL+JqukVXgLWylE/BRVOyT4cNcmFeiwjOhAY00DQQ/Z409eRpCtWs+5bYg
LCRvsAqY3UiMVL630ooJFq2HWYN/nvOMZPzyy1t64YV5W6c/FbdHaM7J+b8rsf2ZpeYZoVG6wTPe
dyznRperV+prlJluuePfi8PUdVd0U8pryfr75wRLZQDCoFShm6K/8/ar6qm+zCgNqpE1iREzkB6L
XqeuQsvDT8nDYDlUy8kIcWORh8uf+C9M8O3tptPr2nJqGO5bN/Pt0Aka4OYqPTsykryPwYao00vV
piv+KFSlSzzWzKYI0lmYv9M0nXb4pBnuLpvzrtgXZjx+yyxMVO8HBwVR7K0QrLtdylJVDkiwpGWY
qRj4hks+zr4xz9gB1/DFQyJEVTyaMYD3sJJam4WWHIby+6qvKeC+QU+NQAXoox5cc677OwHVfr5h
ZMUMktUy86BLPf2YeVmm+22JBwGSnLG4wfXXGnCWSNRP2kBt7Z9fAhDEKE9A4SDIf8fpwT1rHAaS
60gqst5hqgRip1PaOveXcc6Pl7/MFhW9+zBcZNvNYqCadbInLA4Jr9uC5Lellvuuidd7Q9QL083V
u2pt5D5ToWnZda89Jxlux5eHP7P7CZ/QC2ZPAv9yTi4aPYPwVumZHW3qwVGB8aE/Wn37MkrnGj/m
zEzpSFJSh19H7n7ak1tzeiT4qTgR3lXyU5yq6sd5gkPhl2xd+iKUqD9YwNEav2vK7ph4mfv58mTP
/QJyN2plf2uZp5VMbxjHKscpJ7IbbUlDll7+NtUeoMykJPqNNs2o7pCMqL4DorD0wYRl2pW+6Ls7
YOtkoIHDem84cWv78/+0Rd3JKMQmYxilKMn77dzEcHjbkS43HjDRoq5xGDfcgnVCknh5+u9CDnoM
5P/Gduuaxjt9VzSa+7LAGDpy8SZ6qZYy/+S2yzX6/pkJgjinhULqj4LSqRAV5pFubUJDjRYs4A46
bYTItSo91EoHH4a4VUMv18yjPSfYBl+e4LuHbJsgME3gkwiivNvMQDUEJarcifA2K/c4IuB8SjUO
eepuxGVa68vyyuk9N1kqbBQqgdpQ6Tg5PiS5dT7RX44IH62jIa3Ps5bcdRqUplL3vs+DZh3WuL7m
LvIubgchugH70dlChZWA+u0m6hsr0QY5GFHTObRlawp80rCf4zydbtDs6P1NWuXKE/LupiBD4Eak
gEHwTvf0ZMzVTabBQQISSwKlD9I+xmtOs4unPtWuCU++A73T7gOiSZ+Sa+IvMfbt/DJbidsOa/po
UMfKxy/ae8l7ZZP8sVQI6J37UCKzudNmNw1tNfOOFBzKf30F+A3g3QEyAS9Cz/Dk087D5nU4t2rk
pR0CR0ra3TS6izlN7Cm7y/v2zMEkjKVBRXkdLa7TuGDTD7CUVNOiSnrJ4uvjrHjhImy8My4PdG5h
yTgIP9BjgnJ8inmP56JUmiIxI6xQsMeNZe4X2mqHouqAH0hAKCUH24dc9lqPRR/OZnrtxTlzSNm1
aIggh08P/pQjA5Ogd0evtiI9yzB+yoneu0bV/XowpgMZsfl0ec5n9u2GEAeKRvELRZHtz/9z4UKA
b/IpGy0SLUXQi1ur4k5bVucLfkHG78tjnTmXpFl0Gwm0CChPP2TlVhbKArUZJW0CIiytcT0nhNeH
u8ZI7HqHUp4GLyhOMNa6PPL7LUTbzKBOQKGVAt/pLIHJJZoQthHhqDbfzrbX3sDTmPaXR3m/loxC
Ox5/la2idjo/4BlKJkRmRo3q5AMhq2UiulmhsOM70sq/XR7t/U6hd0EO5NBOBUpzegKtVQfHuFTc
chRJPzcYwAdNjruqi4H3o1TWYnd5vPeXOTc5mFayAWgT76pntU7MlYBPoZJcp6GK1aNvL6a5t0rz
Neft3KlKCoq4zZMrH+/9tmFgxqNiB/mflPHtFlWE8CRcYWMTXM+O+poN+yzpFt+Is/l7o9ryFtOw
9spsz+wY6koAQWjpAlE+rUzKbLFka1cqbdasq6i6tEuDs2eLb/3lZX0XdVGdI9CxCXgQqKMM+nZ2
sYxFOclRjTDuDNQ8C7QG601Ud20KzxYZyGzcOEr672v6V0KMLHPLak/LOTbmj71uJFpkzUUSYA9n
b2aSzQfw2OIXjtUAi4SiXSm3nNlBbwbd/vw/d80gRvCadGEibXXiG89qcjeoqepA283SdfFTQntc
cCF1+UVfJHN0eaVP99Gm6kC9ANCWRqUZWujb4fNB663Kzbxo8w4d0sj2El9RqxBfh81O8vJgp5/1
dLDtx/xnrjX1/dlELHLrb/s47gTKvN602sdtpE59THTXz7Nrmo5nLqBN04fTggwVj+X2o/4zqDnW
Mm9aZY2A4ophl+uDdQuCxlnDOm77KxzlM19zo/ts2cImxnv6WOoiwwBPrTGhmyd3t3jjocyV9puZ
QKfET9XBBnTRvvQzTcfLS3vm4iPs2Rh/LuDedwAF4FUmh3LVIkh2iY9bZrlTiGtvsraAEK6n/yh4
z8kkomO/bNQtoEinuJzYnjR36mYcAZ14DZFRXI5d4aC45WhlOK64Ev7z/P7ijYiYocWYpwBJgd8v
RTs8oZpc2i91W3ff7cIwh13RTM53OnrdtdTnfdmJiouF7P0GmKE/cSqVhhcZAivrYKK+a7o3va0u
e6HXekhybO1kjiu24zXOvWgHICfzsoSraTa+EtvXzEjOfFv6CAQkBHr8ktPbMHPjbCyc1YwUy0kQ
PSgrrG8XtU40f6V9te6brjWrw+UFv3YxnNxL0zrPTlpwVpNs+KhTPvFBz2O9qxyHJg9775q+0unb
st0NvKKkYUSbFBRPLqIpWTG2dmsvchY4h0U3HlFRvBLXnc6JTQv2CZwodEoaCqfvV9pUXV3K0oyw
YFb9pG+6oNCL/gMadRYW0tYPXYzT8fI6nrl+Nk1e4ua/+K5TldVSzj2Cr4oR1U5ntr4wqvS3msx1
je8zJPPw8mhntgqjbanl1it5d//EEtPafmI0RNVzcMtCPs041YSxLNuoUqX678cSSzhQWESQHJTT
yHyNucmcvDcib+2UByurGyx+deODbafpY2NI9/fl+Z37gttjhaCzhib+qZaN7WIyK1EojxJQTMem
s+Obfl3KT96sDWG66BOy2Wr972EPlTaAbBSi6E2f1p/BlZmlOnC3wv1Sx2B2uN6CYTSTn5cnx2V9
+kL+TbPQ4KPiQz0CJPrbxwpbd1cA+9C3o96AlZ1xkJpGK3tUzbYO5hkFmAEHpqNergbYAEu8OI2W
hdKRNLuKqffLgXKoqVEc8tRY3cs1E6FtjjJULKWNYBJBJ3QAUjoLxjL8PhQOJvt26SGokCfIb3ZL
9lZzBwUwROaArHD6YcTVs1CspfShATdIRLD00MY0n+zIjVCtgWlO4BRy4NB50+AolYNSl7hoZM91
WXjB4q7DL0dvhsdVV2rfzRVoJ46abHZjj06hvdYYlFO+arVAc7scR2wje3XmRry41fijGWrdx/m1
CSez+V6prRpYOGPe1/rCjLoW65p5cR7zclw/upioe/GwgEl2927ajvd13WBoS1mp0vM4sNWmDsyK
7hbKXDg3a2jMWMnntbTVnRu32T3WwspDX2WbPhn28aObucGgmSIP3Hr5YYPf8RcPO+jBHJZfliOw
v6Kb5C9VbIV14gCMTbM16uPY/N6bynqzzNqL4qwx61J+rpTmNcfGKKjz2toVuXqfizX5ERcY3A/x
LI9ZzWfFsqn9VVbVdJMXXvpJm5zxg8jj305eV9+7Hm95KQ0nGByFPqOjx/JBM9CHjIdi+Q2hR0BM
N2GlZ+pXySt9O3e4ZsO/M+5LNy+D1RNgx8cFr+8MaXRoDaoM4o7SewPqaJ8pSbv3hiz/lhfT77XR
P9epqz5o3GM7duZnI59KCK+j3E+mYd4pbZNHbe86XzS3Su6A7LxKpXBDTZsQ66/ThzXrsmAR8FYq
xLRwRJcEJ0m9U2wle1xcs9lDxXoYrOWl69oi6ufk6OEyD2Y0mT44VocNciEf52UswtqhBeH/La3k
RfGzq+pPsetkh3qBV52npYt1upLtHTOVNzzCT2R7xR86ZdrR7a3y2zwIcVMrqiZ241ouT6Drq19Z
Gj8bbVJFVGiao1FX0ocw+rmPE+1BxMjXJlQX7srJtXNfFAbHCIjgUa/ag2Jq05Fvpt8YmfiqVrL8
o2buY6841q+azPau1lpxnLAPU8K4mFOowyPe1hka6UcTa2a/tz0qKTEMFz3u5WdjatBl4IUMPLP5
XAzJF/ZxdafYNsJFc9yiyKEizJKoYp8YuHwCSn8tFO9FxrFxk9XxD+Fm9WMxWONLA05xlxvtlzrp
KUPF3o/ZsaTJP7kvJefIN1AB8nVYEn7hGhhox1PxC3/bxa9U/kd4otplOgc4qVoj0FNPBJQKIb/M
c/skJ2U9qoN2q2hOA2lUpuqPrtXyY5VmSVDr7s+4VjEiB7Wt3GZtWz9lQpvv1XmRN2ku3Y9pMky7
3CoN/OrMCWnthIyncejCOlpuhl3qHJUClDkaJ3F2jyfmJ30FRDw63Wewo83NmEDJXXu8gtPWzp9x
H3t2K4njaYsJuucWzacFz6BxUivf9Eb0L8zse5l5W3sknUM8OYp93jd/ltZQ/LaSUe6YPzS9+d5q
g+VTRPU+LVU176Waz48dGJgdoKtqx5zUmxGF1GlUikApai8QCaL7PpwI+WFWKu/BW5P2tgEVcV/Y
kyj8in0Z5nGRst9c3TcFSN68qtI7CVx2PyTa7zihnTdK04Qx4W2ipmP2LKzeuxOdQaXfRFjwiIxt
vG8T97drDjVfOxHh5I7ZVzt2v0GFrwM1s9bAWtQBr/fUKf15sT9PaiM/qsJqw3bJs4fVNutwjrUx
ihfR+dNcEsI1YN9yH+mAAqAhEsokK/nXKR8G2C2quBO92ja3npXfDrqu7KdYLakv1m0gZjfx0x6F
D9+ZzD4s5sa5Ff1aPE3oMr0ulrI+b+LsiU+1C6dAL10Szm7lFnQtlP7PoOpx4wu7i+sgTo0utJIe
624zngPNHO2gm6Vm+8VQESwJ1w43+1XFd1d3yDb6VVsErWLX+waZ+QdbQZMnkYI2ZDHXu7Et3Kcl
83R/WZtmV82lslP6HppOIrojsNAlWHkBQrdcpjvDmJabHP+CQMcN2NdVHqU1i/80pte/9GOW+SVF
M54NSwYKVqcfB0UvgiYrVr+xpfNrkHjIxFZmYvCbjUGlzzxqE9q1/prTc/b7EjKG0Plb+2YoP5ET
KQEkrOWboXbpDeGDJX05zO7XuClL6St2Uv2ulgHurZlj5Md8h9uVgHTgb521u7q16XXpEqS7zGzj
4yrQ8muNJL6v01z/hqzu+MeqND2sh9p8KE0FAVujzG+cEbZ15pXGQVns+esSJ+uX1lqMfVX3XABI
QulfiZv0F6e1tA9TXH7TcxklhaKAca6cV0kqGc6i18McCY1IxSQ8yGpVeSxxjuNTVLa/dvVP2N35
Ywm++Mu8immvV8pjaiveXrpz/rsexRCsQAch46hz9cPCmAMSWrU5KBb89b2iFbu4sLxILvr4rUhS
ewdyPNtE+O6G1U0hGs3fp6LMfIvmELQ29XcCFuA4WEVMXSinj2G6d82Cla7SdMoz4u/DIVPK29bL
sbBOpL4zmkl7bEmwQklFJFSGPoUZtyYQ7fmi65y9dq2rhVYXFyG+0PdOkXy0pKXvs8Z4rsUy7Aih
292SdR+X2ZlCI3PpJ4PGCWNDaH6nr2Ive/Yr9g36E4wH/CAaNlebglVoquSmREDgmyni2ofoN+5j
BRsUAxmsg1GVg5/V3by3U4uaJa0DtxPLXh2nPqi1BhM00/nRiLnYqSPiPdCkl0ObpqjtGjN+0t7U
uw/jhl8tF6UKVUViHaCv8lACIjosJU9noVmo49l9HGb4LPHELemTrszdvl4hylZF7dyDsfjhTZnj
94Wq78VgP+syuVez9DFJR3wWu6kJ+7n/aIztSPA2F6HWTW2gL04SwPA1IjG4rwuuAuGsaPJgpfPE
VW+soULNOwDmXfrEFngqC9H7nsY8FLfeW5JOgqIWz64QH6ckvzemPtsNWWFwn/c6hlu2/JAMShzp
Qn9Et0HfYwv/RVbqsVwK/WgK+TCllhEgdXxw40Y+9XFj7Gxl5C+gzOKLbdNa1nA7oAsUDLGdB/Uk
ImqK3Fy9+pK0ouYzdN0n6ibjQbbdC6UUdMeoLgeL5XY37VQZh75v0pcRqYjQnXXtuOjlrTTbNvSQ
Gd+1vab9GdtU3CNx9AvP4tLn9lIjtaHUnUAA8m3u/kBKxuRFdP2q1V+bMlZ9e9Q8Pzdt6m2UkyJR
l1sA3cudM7aIGIydoh5TyeXRDflumHgt9F68Ok7TsessK/YxHVV3jRBzONrZp65TcIUeEfKINyZE
vVabhFgvfNdO/zQz4cw0LY8y1hbw5E4TjvyrPiekQSzGFhSoKuN2KIRuoWtuNw+kETxCZRXvY+ER
oHTVbkDmOZjMTB61pk13Q78C0sVFa0rUvTXl09dNQey5KdrhdlJ7zCwGJ3lWjKy6X5TMLX2pIvOF
nkLrexZuqbmc5r21dMK3zTx+8Rad/wb1Km+PUFyFJbFZ/OAN1w+dLsfPwhmT0M5ix09Qg/WXtsof
+t7aMzH9GXYTTKOi2/6wfXbtpf1KJvhlIGKiVQ9TVnJDmPWUPKp9D1xRq0y8v9YmzIqeVsSwvBrK
rN9B82kjM1+pbqfD8GTEvP2tYRjPTdZmuykVpp+tib1r5BZHTe2HTuvhiLmVEwrAMgerld91FQUD
pcM7jWQV+ThsaqyciU4j3Ehj6Z0dyytuOnc6WHmXfIh7Uiat1Suw4E1xLPCe4Q2w5uOcE781rpA7
qjwkY051ny/jN3a37gstb45WvHwUQ1rvgB14mCl7r1jmtlHercPBrarlj6iV8cUyin5fzhLWoC6L
BwoHlCEbV35RUOEYAxho9W/bTPhPCMrIQQB0VLPzpbBjsKtr+5KRK4VJa9qoehtLmMh69nsnB+Iq
0LkE53aDBjKiuX1JPNin/XfcG5VHB2tsv3B4tcc1TX32vf6pnHhWk04dfowrrWgjrovAjIXiSwgP
OzmPyq4uWKmuknvVHZrn3Cynm6VdVh+NGrLihMiu0NUBgxQ78kRpfwCVWYf1OA/gkZo4IkYVr4Mi
qjsnz3/y0IudbGvntahrD0aLK0IPXNjdMizuw2LV8Yc8k8MxSwgNxbo2GiGh4e1qSfiiDvUY1GL8
osH2D9JVWZ9KXodDU9aOX8H/8St9xblKrl/bPn8xRDKElJUd39XNPhhcTHUSu+iQ70nzsBs8nv9e
Aatmqwk7p44Qt4vhpKLSlNWpE9g1gFFEIQhjwHvcAx5C+i8X8w2x+0M5utpBT4Y+EB3hVzGm6W09
GwnYf0SIaglJeHWM3lfqZrzNu3p4iLPCue3S5R6ECptoUXQsGDI1bFb2TdNTKhAp/9W05FYgMGPl
fD6WnkyCtEEyVA7mslNlZ/uj1JWdXc68lqRr4dCu3znI37gQLQi9Gkdck2oIAOu3Mat3/aTdTR07
3Kq4o1DUL7cfzNDz/JMnywp7VS1pyanUFT15a09J9lrP5VdT8wrflPofsTrZDXwW4Rd1ru97vf+j
jPInWpRL0BTremdZXDez1SX+KquPSbvc9jNk7CaRvuHmA7GJ/YvIdaJW0c67wcz7VytV3b2ekDSN
mT4E+dC7NzVPNVIR3ucYBOhN2xfpLTycT40yJIehnO6dNNXxttcUvxRFEXhdKY+JoqePc4YGraZm
yh1l8fsUu6C7eFiXwBCOGSZN/Euf0NiHUKR+IN4qQoLd9btXJq2vCbagDrj2gxwNK6gcbonFJX6K
6/Qly9vKR2YUS4mOfMXrv7RV8kEsvRXaVls0fpVo5m0D8TxAMLgKOos8cnSan33vfMTv9gEDShBz
Y9bgVWTZ9D/LP0S+NmEXdxzsZCi6fA3Tb8YsP0xavTCd+bXQ3Mc5dw9Cq5oAkb4v7lBVO3RoPv8P
aee1JCfStesrIgJvTqF8e7WkkfqEaDl8kpBAAle/n9J38E+XOlQxsWNmDsbEUECSuda7XiMt8UBO
yLTXrq6TKbM/G0ZZbmxrmL4Zaf3Ulmc/KgjWJ5WGMvFH42ZiB/2kLf9ldfVTh3GBNxgKHAq6og2t
5SPGn0Zs2l2QZP7ibPPpbKqJ+2dsiKXd9T0jxb43niEUZkiJoaTMDAGfvSK3aRSCdQu7ex+Go3mn
x9k99KAYhxJTwNt2GKqEpC4SB8zZABfiiJ1IC9yOzLeTrBJfmd0iDBxKeUsLmSKtsUL6X0WKNn3i
h6ibQ5Z9fzCEYSWL7/p7SQroZhg4CgTdacUJkIhCZFs5D2silJU/lFDGmPWaj9Y43Xq5qDZ413WJ
7IcZ/l/WJFmdi017tiYWqPh28zJT0tHTArE0t2wwL3nppMfVoChrG4ldiac+DKyOWNvDa+ca5+K4
UcunTMzbXjvZwW+81z7TeSw4DeNsXtk7J9mIeCpqnWTO8jJbzQ/HLr9GHTUQG9RwsPVQ7m18JVaM
6nfazINNUOV9rP1+2kQ47u0wn/422jUAFaXStowQwoEE5F9StTg/09rmKynGMm7IYDNk68ezmr8z
u33q0vUxhP0BbdvHvrUsdrrX9atlqXHbjNA0bIMdMrANychLY3BTGMtO6mjcdY3/z2iPz7bZOzu6
reXoEl5J8tbwT9GHbjLqqLnx0ra4NagM49E5o2damhjlWDsPoRDdZHYs6mw6OLQdiCr0T6Nw5x0B
s8NBOIrjs+6bb1r79c7MTWbkrqWSTg1fz43wnWpxNvczc77lUH5104VNgz2GZix8apYCBGhsh8dI
+kHcFHS5LoKGA4H3hFanubs37azf22HPR6PdUwrggzF4+tMvbLpaI9D7NKjJv3DleiPHob3vqvUf
jCnbw9Lgm2DKfomtiaabJs7ewLqdaabpkOsqeBCVuDEqF/911lnsSzitObS8uERDudWot3cYd/rH
QPS7IcgVgYbNvamNarMMkbrtfecFhnmwrW1R7NAbwhox2kM1W2QS5IOKmWDdIOgcYircYmNG5Ysg
KScZRDokgLOgmKoxb4p1lrHpqGETudW0IcijIgN2AMXKrS+DRSSaPZnBfTpIh/8s6h7zNAq3eeCJ
/RjapHP6yn2e3ejVCLLqTAviBseoi1kYrP1pqk7TWOitGNz1ToqqpNSu/VPvav8ryST+4wQ4sa2n
pbkPNBUSnQbsaq94qh3xxbeyMQ5MdevWzW3uQY8J1fgAQBlsBrzBgKanX1NUYw4eds0mr6mcfKnq
bV8jYdXr4Me5S9xROVXWJi3OLtJdDVjQlPKpagznHoUXUA9E7I1XWDrB67DckCD+uRQ6OMgAwE6R
Bj3FqqZAiYohSGh/7J0co/KprpmUJeiOTb5F/V0vLeBZVBfjfd1OY+zNk4PhrN9vBuYbdFCV5Ev3
io21Cp/MPfzl7WqckpHHT1tdeQcyHeqYmeJzNbbimRTJ5d5ZYBQbJsjoUBZbezE5ilyz24smp1QZ
/TZh+SAcRU6V5Py+LWwYvJ6C1MKP3GIfDkEgErfM1j3sVUKZV5VuU7fP7nwVGlxMFIc0UMTwtL4+
EIsXfa6XsH2a6tK980C1eGrp85qpB/5Bfjtw4m7cenpSMAtvpD3/aEz1Q8zLujO8kcpnJrPB1NI+
NYrIVmaY1c5seyNpG8zgLBLuf8zZzKamJGOJLsjmxBm1FVtONpw5kOkePVDz3LXdk5/TDxUjG5B0
1mzvRSnqvyV8KaKKAwRzQ36uWwFSFtWahluvno4+LfV27u1sFzCxuTGFy20G0VdWr/xQrGu0rZ21
/cRALuCAi1zRs87I3uvHeXgOGu8JTv+PUqgPVsC3nzLYeAysIbjHH/UVL/8U2xU7PI2yFftSLesd
ZbL5QebzAiIRQs53rZvBUQB0kfdZOemPVJT2Q5MOznNl9mCYZrB2R1fl+Y68sdveVBZEwSJ4Wpxi
3kW6n+JCaRHPehW3Vdml4IEYb5QpQ0NlIQvsIofWNZutczZGyu4ImDrPLsa+TflqmPZ40w6j+ZIV
5ho3cu53wujqXWt56lZ3c7ftst6MTSIp0Ra0Lxxh00YMXb9xmsVhRpKOB90TjSwR6ByJg162YHIU
eYxGKqsfEkFjvzUbDmGoe0XMlCzfMBjgFRbWfZNWy2HqIJJEeAXRofrdxi4W+jw9yV2HGPHJmKoq
rvQ4HVtbT4exdfSOOK1qk6nR+RiVYG9zyLlk99VLzVhqp63K25Xr7B1yS5ofxVK+ZkYDj1Y65c5d
wZO9Mn8Kp1UlUnHfM0HZw1xHd8ZMlEDYpz6uGkW1z3xKCzAP6Cdy5kQxMCWjS/c2ulmCJOo866UK
lzt7Ed25VaUZh/AeT1MvkkLn5xJO+tsp5UzjNh55CkiIl4DkoUw+WNVyJzT/fmWsteGDfF66haai
I3ayCwZ8w2pqt3EKNlFJsIjQbh1bQf2rsIoXa1r6RES9TFrJxAs0+cdKoRjDemjuLA7yBLCyTZgA
mVQkOoubKe/2vmrSg0O2e1yyOyRlI0BmHBXF2Fm5e02+7t6M+n8Mc3wOaypZF8ka43VTbE2HNkXB
LgQaDr7X4fDaVkNxPzv+mIBYsv1RXdDjqWGP48FdEK10qQqQxx2emyJsN4Ol0nsevJWYGuBCjNq5
cVrQHptc71NPxMl2bVXA16Gm/TpV1EQAhM/VYtxURfN1yoqfUceJ7Zsfl3WsaWLFlxLtUoIiFVx+
7H/CB+i3njFku8ENq7hsGMNEc/AlbQgQZXYmn2qr7x7tUHzRFuiitIePOBUNe8KMWaHK+oVagHdn
0XjDK/BfAtGcWtZLMgz0pLACpzMt2fuWtzL7mvmFuVsCe94wvnQO5GKmm7BV6zmG4nhl1GszyH2j
4WByCiHgTC9BN4LPzNtBLxWyVxSg9sciQFy/hwFmB3G7ZmaGD2fU1hu5NGZHSCruiDtk4oGXWF29
YMJkmva9Gn3sIFrtulf8Jv7M4sBQ5UwIxfXJhSRxKQduMz9luRDIblhVqhIswnDudgR+/EnumCML
dDSYgTJCrpx4yk3QOoiKxT6VGZM7x81+VaIGAKvktOCu4ODIGw1jFltZvcJrt8sztd71++e+K7ov
TuG3D+DIY7khsFw5uzHPsFpLYSoIKnLR/qqjqLDY3xfTiVXe8eYKRAJEZZfsGrQLrrjCMLhgUJyj
BKH9ojFlfgD955KH4uHsW7dovw9kK9U/I2+x7UM5ZdQPzoDgaEuvxwH231bD74tiNATHiFOBb8B5
uxr6CpGPBc/n0KxmKTaKIM9/Qguz3FhHZmYTrVytNOzsEidz1ZkbW01t3Bkai5hbZQa9OlFmzd6n
v/+sC0rO71/lQ8N0sMSDVHKZZ+IDPYsB6iqOqkMPPyarwSfK9cqncGmU8fsyhHrgPeqSC0gO09ub
p0O310n4xmFYomq+6YmgAIw5W5FuU6ftv6Aa0aQSsowY/7qkTEe7QkRGRpZJVH6CF1bLf8rSoBEy
szp9AOuuYCqUjZpvfOJ76pu1mp19azC/uSmWsIMQATfoWtLtO+vGg7eELOtMy8Xl9u1dmCoSHA5G
fpStyg5hA2k1WE33YcLnZzvKyLnCz/L4//1rAzk/Negv8IpgTNGPX8pIltASllVFzJWVDD5YFiP/
snHdL32XXUsae2cdsB/gB2lBh/MQH7+9NY9v1unmtTgC3NVVfDamzzbrEqz//Pf1Fp41bTgREI14
ud6iBV19g4nhAZzLvAusotzZnX9N1/jOg3Ox1cfD0wngu16yfFNzHkc/MNKDIvEKNJdWm1Nnqmxw
7WC4RpC6ICz9XtywzfDSIN4ee8KLZYGKGddZOPCHXDTGE2ziZonX1ev8w9r9GnAAua3HYLqWhnwp
2vi9OiCFR8QvwAeFVff2lfUeH25G2XIA3aInyBLRWKD0ptoZRvezn6kmrUFgg2+0R9j5V3h258Pr
cm2yeeJ/c2bhc3S9vXrbUvmhBiood+xw4+TMsr1wxB3AfRAiumnc6sjc6Elk18wJ3lupGFmzgfJd
QPS72EdTwK3KcJbiaHYW30M4w7138+oKpe+SGfq/p0sq3Vn4j9rocqGWCCeYgnXYXPrVyDg4EFG9
hQ3g66MdNrOdwJRpBmZSk/7VN5X3BKBZ05e7+JcqsXrFFbu1d38Qu7TLqib53DUvvKkCTImHc6r8
scYkL7bX9QfTlvvKMFVcodbLBrFrSJ628YosfTe2PXnFig0O7jvv3HXYwqEDni2+L1accK0G2MvN
j/jLCuCMxQs+MZk0t3C8fkRz7T9AkXJuZj1BUVj9LiF6qPs2WF79YviAriaN+d0K7U/EVemvB9Df
/IM9FPVDuDDRDeTqYgutxfzK4NnUsTGeuURNep4rDlWwzepu2k1jX58YbEdfMH6v24QddHry1dBh
kiSHDX+3mjugLJf2N+qe+aVTm9gCRtbUVNl84JgtrAcE5+TAlsF3u0+NxC5VcCgg4d16nYg2PRaE
N0Gr17j3qzVWQjERURwKial0xe/EDngsvP7TZHbG3hjs7+Fk+YBOyjpi0THv6U/v1rQ2PqsC7EH6
cwX66vHPBWq1ivrrxB7BZLPJiBjoW/RVS9pjxEt78dyvjv7FCB3ddCO8KOmxIP7sYW8RI2OCvjJA
QmC6q4Ibs+qCk2ydas94mpYwYljpYi27cQB0bkdyoLZaWvcm1dX3sOwnCT3Gt3/2br085sIdP7q2
le2aJdQ39CfdhgjSGgqr1e6mElLWGkztN6cM8t2qevnVQZP7gL1bg0wqF+0mGJz1CKtWG8lgm+CA
c54F37uWyIitsZr9T9vAIvoK9/WdjZ193YdVYrK78Gm+3XXcZSj6VZjpwesn+xQak9h1TtN+TAEg
4r+fVO9+cN7Z0wnNN+It7+JIDNPUa0I+5OPs+jcjHhYJ97oHxwjjJiteZW3w3NtT6BYfRu3v+fqf
r/yC97Y6iMyo4WCgQce/2OpccNh2XDiUsVeLjJ2IwD23rnKijbk0gc38yW6NbVgt7SflesXOquE+
M2oQYEbn2BKg9Fxhsu7X8xkHRNyUXPmF503n8hTAZZDxvoOGB7fSt++jsLq1osAvjl0YHa2m75iX
jZ9y23wUUfTQ2saHEM5e+Zsy3P3n8FDKo39f/HIxuFmgZATwPaqeMM+UuW/oZ8MRgDa/Ura8c8Rz
KQq/ACmEAzP54j4rwHQDQOfIZI86eZ5zYFsCUZ4HjYtj1hTNJnTma0f8e/UmCDGKOmyzkLVcPN3S
Gzvk0TzdYope+wlWJhMXJmsAAa4arskv3vm2cGT7v6tdPE6kINLSM1fzlZw3yPccyLiAz2vz4e+r
5vywLhcN5H8eFUpPdDQXxwhzMyn7DsdI1++MCsFFLrvEb4BwYqe3qzzO9VIF+9XAK0qNlcj2f7/+
ey+TvQOlO6UTZogXfTmS2wFgq6XWnZuHurOSobLu5NpsSlcAPbfXcsffOzahRUcR/HIbyvfFg60y
UVdtPhdHgKH7Hpe3WHT6djXT13lQ97DOd5BSb9ol3f79Pt+tEDHlxKOKbxMn34v106dFtIariW32
bL2YjajIGx2emjA/qJX5tn8eEzjqpsn1h8Isr5QL7y1eTlkLoR1xOmAgbz+ZxlgxHKGRPzZYjpXd
8gxFjhzCvnwOm/XT3+/0vY0SkSQA3lnOi+zj7bUcn0SGxh2LY+pPLfEA/tnMHeCakfvfL/TON4Kc
n+ILsz9kkpduiSbkigCTqewobOVtA22nN6HBeFIAM115fu/ck8/h47BMUUOwcN7eU2oUFjRUmR39
XsvYHarijul6+Pz3G3rnLflnxRxyEhoX57J3SftFsekV2VH5jgkObN/Antw1BhyOwC//++n95mIX
S6IXZHNMXcUtLXa1VToobkpn9fedG6xX6vd3XxTubHQnyPT4+t4+PbtJZW/VWXbM/Wh1t80wMKag
jMkoltiXrhk8v/sYmXxhes6WQuzg28sZ1eKqmenQEaPuD4EJGyNdygPCzw9Ods0r6d1b+9e1Lr7q
UALUO5KnWNcNEpCxMePVUKjV6p9/XxvvXohd61xwYXdzuW9poYIFFaRxCHTXJCnicRCWJXoooHR/
+/ul3tkifS6BbR/vjD8uzldVeGFxphAdQxNboQQj1OoTjJXZhUuVDS+MVVOxcwrdrTAZ7Tq8g7Yb
ZVd+xDv3GwCIexiUoCH7AzWw8YEhJSmPDowgvY8lUQw/28YdTk3VLF//+/1SwhI0AAJpc+tv1wvg
49QJ3MYPqzgnmYWGYbvIVqveTjoIEV/q1SIjdNZNT1IejuxENuWzvf37j3hv0RI/yO6Ck36EivDi
R2QNaYNQ6g89zmg/phku+97zFs/DrAkm79bJJn1NZ/XuNRGxslWT1g0q/vaaQVD0Vp5jqNOFw84d
p1MmoyFOlb/15/FKnfHO+8Rm+/+udXF/2Mg3BtOq6AAbzdpA1Fn3kO7XI8Or/+qgcYYLAJXx78Fu
G8PZS/0YOd6Z3dhdBO2q3EVihrEkmKs0MEGmx1o1D2ZRPhmL3uX2tZ7o93d4UU+dK+Fz7g9mXt4l
VLFamdmFZ5MiOLTmJrO1A5kzxVg3H+EBa/Sd8zLir1pGIy3MIrdBJeBqW0t3JrlOV8YL71UdPIzo
jAkhO/8j1bKivuvxEYkO7oCMNR5NZglKD/lGwwvfVNlC2Kxss10t0WaGOJt98Gfj2iZ5cXpCBKDy
cOhMsNsHM7lUhIuJCn0akJr2njueB21nUv40B1X892/oopb933UARPiQge9d/+KcQRMyq6CYo2Pr
4Fq2mpi6xyuRyyeDiL0NnnXWfibd4Mwm869YRl2Usf+7NDby5Grx1x+2cQxTdNg2aXScXD//LtyK
h13ODQSAEGpc7xrOTQ+D+L9VQOer2iiU2S6QS8OQuviA80AFTUaY53EC/HuIvCJ9hN8N2T7Uxf/n
pS6+XyOa7SAl7+I4rEWzt+d2Opgp4YUu87Hj318jWXhsPP/6iH7fF0uGG7KpuoBT325Ms5bVNFRh
evRHe9o65coIe1kkcFOnf5qBWvaEA9U7jW3FLdE8rKmyOgdrlw5kNc6SSO0jFAxfHKvDxaoWM54W
etrXsl42M5PPe2z/2/2Ijfj5uG6yOvGGcYF8C+2ujNvcLrbAY4z92+ksTJDtNyHc9rVMo/XzkBfL
ZxRh7bciRQiLgnQ8VF5Z+RsPAraNtmLBv3noPbQ+o1uIODMs6wfIgvmkzEFsRMXQO5e4BMzQJn90
lWXfmKot9z6CqCZpl6w/mcvSQrgzBhfr4xopXZmjOMiL9MZ1+wlZVB+cAjQhUDzqEs+KEFdUGIjE
/dS1h2d0lNZiW4kZhrbow+x5TXWehIU7HtJpXb8NszegkRij/nEyzfnUREgtAYutfVYZ/f04++UP
W8Ju6Aan+uy6qdhQZ7c3mWWXN25dyb2yTbmPvMZ/rcM5u591Z5qbJYP6uPMLnF/GMWw+8CvNcicG
phe7IE8LsVkU2RuQaQ33XiIi+TEgKf2gGy997DNj2kwN+jplN8tDM2feJ4epNLpZtI7kmqtDYZXl
DSps94QKyZZbkmfsH+40Br+EyiK4BkVrf5Q5uiwldJNdgXzf2cPO1i/8iVk29czlklxJOSxCnZ1E
0OUfC0YahKgHjlj/W1n+e+mTQsYXbZ5tbi4NLbSGJ+NYa3aqstB6qJzGSWjeLeJCx2vpFxfH/+9L
MQW0mIbjLGpd5tgufRsSsLYWJ7+rCcobN0bWPFreAonX+69GXWxU/77URUmplUuqWuQUJ0fnn0LL
xXJ2uAmt6coBcFG5nu8Ij1fKDGyrPIzQLl5S3TZVOpdGfgqdJbhx87w7w23ynrQHWKdB5dw37Vy/
zMUa7VQzX8tveucQOEvl6Vh4nOfsqrfbFgdfg+mem51Kw/DhN9bl0O8wL60/DVXf3/cFcCEzofRa
/N9v05iL/fI8ksQ9mCmb/ccBG6i67OrUzM+ap5y5xyCjg+occziMXUCv5U1oY2PYDOVpigbnywoz
+VeEhPFVMrOCMJuqEkUetAu9mZcWQ438zMLe2JFx5Q29c0T/5l9gsUNthEfD20fElEw10pXFaVau
2GaBs3zWBrTgCisDhEwuxCLX/qLKdbhi+/PO9wtodjaPDihD/jBOCEQgfastslPmmOmde9bGsAD0
09+Prosq9/cC9EEjiC6jdcGF8u3tQRH2EUrU6L8bcidnxg57SFhyX5hpemVDev9SAKGAZ3xal13a
klnNaCNWPZGMmG4djpWPqDKqROaLdWVPeu/ZgQ3a2O8S+sb29/au/CwcCcrsjWPb5f1rBGKHCDTK
imvB2n9+P8z4CCQITJ/slz9GWjKzIlUTvHp0qd73dZ/azFHT0UjgaDmJ6is/sTNfbf/+zv5nqnn5
+RC4Y7oEQFIjXyJWK/TUcXB949hIshb3VejmP3XUQ2LzHASjCaPPhc/DK/T4ZNXdsENfKdoXp4B0
tg+ayOyTdQnrb0NU52nclROqvrSs8BwquwrN3ThaUKYkPNbS8zIUUIzS7oPScR7HLKzHBBll+LEr
zPGTi5/bPQrhGvUHJ3Mfm00ZfJoJvU3jcUj1k61c61fm9arc5IWM7lCcrigUo0p+MfSAOiEbio8d
DiRQhnCn/sdYEMWh/TIQOVr20PxUZQDvsR89McfZKs9a1WJCBj7VZ3VyODYy3cyYuXyOpGIL61rG
h5p+KYApimDmLKey+7hwoiGNB1d2H6xxYNyNaKX7XDV9+DhNHbS6fh2az2cerZWMfe/rhP6kOVeL
FJGxVlYtNoNZoK1mcD3A56vaco1nt6knPktT3lraQqTWkuIl45rWfTx2Yz+Vt9G6Lt12LcfCQUNX
wXll+Ni7CbtyR0DaQFm4XfxsPED5G8wTxTpk9hptmLEZaO/1IWNmVCZmPoRfOCiaaStqU78ozDqK
WJW1eSLYaBJJVM7Bt74437GHej+Aim5MROUsje6R2juTvQsjHC6I610NXDbrGc4VBj7Y0ZMb/WhK
h7STrAp1EFtWOv3w5Lr6SR1Kh5kx1fyDsiskVIMLrT+upsm99ZTOH8s8w20DgZ/K43Ya1l9La+pD
7slRJiPONj/+vvTf241xurZoDXHX/oMGJVaGVlM0ZSfYxfM2Hdbwp12o8bVfbYiwldnBFp+twv02
LZ195drvVB+YPXpgt3B3ySw7n+X/sgmr3boQCoOVk1Gk7Ze+xph+M9pZ+wSvVn1AuJZfjTx593Y5
liMI5TRpl55WKRPenG89P0msQIp9Y7fOP1OY6ttsDbxbV4f10a0C6y6EnZI/NJHTvLQYYXxdnEA/
plSdN7OZexBLnUDCKm0sUYBk5OYnAo7Cb91ooKP/+wsCrOAxvN2bKBlo3y06PRqXS6aacjs5QLoL
MfxJ27u0EzgfL/nEJlKFmBy6rWvpOGzy9ZXMeXFXYNOzDYouOBpT757Wppngua9B8AmGxIh8vne+
Id+Zn8+RMkfZZOsOHmdXJa3gfcSQqtQd/zpIz33RzIA1W8a48aYAh/EOqkM/6KaCb5qpE72n99A5
do59TF5tU2OcP4c9RBcU7v2ps+b2w+KMyz+NaC0GdFFrfcS84l56aEMmOYXnTcSJ/TCLkobh4d1c
MeMvcsR6ka5QoJy7OvS0TFTEHvkwAXDGKJ8rTM/E5zrM8uUo/czvb1M+YPfnoDVeCbXCHTFxfS2/
tubEzudZ65AfvDwcSTFMkSCcciSKt7DM8ZmZwkp+TYHBPkt3LVU8ThGuRoqOneRtJ48SXi7CpWXJ
x1dnnsYXFQXtczQ56ckhUwSNZjn3r1IiJxctnvT4n2CkLELknKPR33htaz6Wcg6/ogxCTuQW1mae
i2iDI3F4O+FivRuiRd8XGM9uZgCyQ26PVradHef7Cp5wV9qrfPRUZLeJDsb5scNr6gDrPPtHhORs
kqFVvQ620W8zfw0S5I3zS8T5+d2f0UTRsDv7dMkze4/kvz2O1Mwcp7nVPOSdvfxs6uK3SgjObJwj
PnMR+aGtdjO2nLiniS22a+WZN9Irne1KgXhrj8RA8v8NgoOpZ+uxwlKBtTVC085S9a1dum5veXK+
k1PjHtxlWe6tWcPGnuvc/S6RriHOg0AZOiITcYvpzTP0ZnGrvba40m/8WUlAyqF/4jA/4weXvCQa
m6z3Bqo9KIKvnZ9jpoBP+zbCAfrZ9NuXsHfKa6jFe9fELQ7YySVLFpfXtxtakNOV1BXX7Mps+TAb
kNxrjcvsOlD0DwJ/npBC/deYocNHiI31xAPIc2GT/97J2wr2HVwPhuhVbOVB+bOIuvyuhsabxTLz
tL6ys3j2HxuLi/c3hOjzRJBJycX8R/ZTOilpVKfZXmuMPkUfBBuCnUxU5iK0biu4v3mihR/gFuTo
W4D6ERYQnOTn2XKaHnpy65i3/lgH882kAhtX+kbkHzWuJJ9rEdTfCbMY0AALJ3PwZgbDiOVgRBkd
RlTiNjMUJr42U04MGBn0x4kwYyo9Pk/4Uk7YEcGc1k2WNPTdDk4LvvtNuqVIb+ZM6QNxrFZxk1ZT
acR5mqYtBJ0ofRToST/7Bd/Xtm4GFW1qTwef5eSpH4gEAMXmyNLmDs/IqNu1hTfOe8hb1Vc9nQPD
UKd/Yztyf8LZ4Vd0AwSy3bUN/c/Hfh7uQfjAuprleXHsCSLnlRuVxUmqvuk/yTSfDnCtzGXTZN7y
vavM+mPuePmNbev6XlRYJyVQ4uYAI6asvOlwh3d2AOdZH7vh0LdXSv0/FzHhUFCx+ZMz549V0Zpd
tBYUqWjASajEhEHHmQtY1Kz6nH2tzHhy5TVqxTutDB63OO0T3wRQcGlZ3Er2tAU99Imxp0xKrOfv
g0b/KqXWV7pA53fo6tvzFAmABbUCo3TglUsabzfrcprasDhVQzQng+59Bj5kJae0z+jV0fRi/RDF
4bRMm2poomdDDNODrEHvDdNtE2cS3anwJwPH/ElvK11ht4b9yaY1FVBNGQZsuhDALOnd9rr66KBq
+IhPVrBtSoVCJUX4mOl+3uPQgRRF5s221dq5raTrYTTl26jAOxk38PRLYTVx0EszTu35Q4DbMHTq
FXk/emQsKIMZbShxG6tqotgoDHksZFbfr0M2n+bM/xZUxvxi1Da4fj3iI2a62ClY7Y1M5RcCVcMf
pt2GG9+d/b3C22YjjEwc5EppYbTqsZusX1I43j5stdzxWVFlMNk4F4nmPXsXFuiWLO6cvu4A9Mbg
3m4G41SKAPWEmQU74mkQLuVrZyaOq3AyyCeUFsqrtkjsiwfEOCQCOUaH4VRIPeAHD4tpWHeGLT4b
SvxTWdFXGJ/63s3mcUuWJBoafukXD0OJvS88DBsKnreSHV4SMH4fOAXmhNIiOpjR8oVv5ylfK5yH
DFyCBmZMx4G+/TmoJwaaEYVMbuLMJ5GD33dmhQOWQDdMyxf8syqPsYHOMdAf+0J8gu41fnRyYCvK
8KTrc/zD+D1VTGsuk2g0v5BoRBAu7fhWrvNTNGKRBgmJKEEVntX4pflYB+YNJg4CVwOkBxgdrb5z
D0tr2hkKxf6Sr9ZmUKUPn+js6sKLG7aLnVr0i6r9iBu8he6s06c+cFE72TgoVWjIO8fFoamPHqcW
B0+zHofbYrDm235V0dbRSEBdTZXUkucSO6v4nk62vSFN/H9EVYiE63xYSxxMmkF+axqH/BZHeF/1
GvrbWrRTzLkhIPXW/SmVJWTPdly/RJPlvYx+offUv8amyzvtJiQD5R/wSupvz5sYbE1D79bOfkQm
WUHo6a2D1ryybLJ/YFQEuRHPQpR4CA76SiKDbFvrRO4h0DAwZBJwv1SI3hz7wWxupsHxDuGEuBuZ
bRHXmD1hK4hbQOD1X8qp/qmQBeLroNUx6HtEKiWKyiPu6PnGQcK9H3OCbByHPquUZrqRQOa/Zonu
GXsP69Sv2oo93xC7kHHRXTcLg+MH65GlyZptURU41DHAeFoa+RzMtGFFZyH0lQURKEZv/ShdGeCG
IBj39CRosGSfhsWvtxap0icvm7BHLNXPAZJTXPUNbEW8OpLJWr24sHKBsq9BDtY4emsF5b6iYoDQ
pkOK43p98VbuEmeIOfGZZCaRRh0qp+i2VAXPsKp+WYHASGKV4sTuQ8E5Fu6tzER7vyi8KXqlX0Ml
fnpiepGBOxwF/hHgBvxnmE9l3wIHsF+oauTsXPh5meeiA8ZpcOlVnwwlWIaHcde+LL06adcp20Ys
0njNF5UAEnp0vcuRYR6ftBEwWG3Gzya2Rbe2EVq72fGG3eobX01btttiKW9kgLTPCN0q4V2CMJp2
keQqLTc8c4pLRu1sA/7yNZs8Son/x9l57TbOZd32iQgwbYZbipIoOZftSjdEReac+fT/oD/gHIsW
JFQ3Gg10QG+T2txhrTnH5IrxXW2S+A7rSevpQRJ6URap7pSn2q4IM/kOexwIhULHeZdl46bPw9+t
VQPs5CqfuOQ6ozqK/Gpby3kW8PKRj5tFG/0tiZLi9NFRw1LSX5QEv2u1Od+lslbtZkiD1NKqiRU0
k39lqJvNftA9pLqLe20u9noah9sxFZnb6DA0IzmYNmmvSzvbmiIvscqXJIc7h3jB3DTYD6B+kGBu
W024F8EM/hFEiOuDRCK+SfDFif4x4liD5C7BTJy2eJ2b7jEOyuHT5ZPHx/s25y2LuyR+J2qga4B0
1GahGioU8RD+GLsKUNAWDfs9k4S4dV5qfeWAuTpJLE14DCyIsHDdyXBcl/Pnu/u90oZ9IQJsHz1G
JicNURgI+aUJ9PsJF/omTZCW/NMT/jciBmWFJfnt35yOqNH8y21DlzhVJvU+l1R5K+bEok/FhM9i
DMyXx1uVRZchbBkxDoEXixFpHZbUo2/NjEaVvLnGfo4R+UYW8bXOyZnXSND6UhXFILg0z08fyoQN
DziMh2rrDBI01z57Km8Jf7jRySSs2mi+8rudfSrdkg3DWHr2yuqAOlaS1DTJKHkQ1QM3CUElED9W
/9s58793R4UchQadGro2p49VJRAwuBFKXlSOVO+a0HBTrggcU3RlW+tJc5BU7ZrWdfnT3539/hsU
TQYVbKblh96aBvsu0WBDeyYV2YfBagw3wuyQsoq0ydfJqNUdyZffstZS4fH71ZVnPvtmTY4Fy6UL
m9/yhb77Itg0iXCWNckbKZjsBgguewQX2rV76OpDf3tKvjuiHFQmJsqe02HyqLPLIZUDNgY6FDsq
bxnLd0KKr9PM2Cc2at0GFso7LO6boYxEv5cn/t+cvqqCcNcUwVDAtGkVGd5zODSOYmEuBwGMy0VH
4z18vvwZKavj/9sfTLdfEaiDCN4zV3PBbmRh0BuzPVX6YlPTouS0NUhnwmfpWCWOBxgRYwHZrR9A
qsIasWxnzOEDVjUeiGtCh3Uz7b8/B/a9jJIes986hq+l2GfNWux7hlk6ok6fK2rQMX7yJI/3tPBw
m0Q7Vf8FDYoK748B52xW9jtum9shA6RbzPv/4QWJJRYapcdSp129IKnCzGLaoe/BHXYG/Qk42UbN
0u8iyJ58zcJv9me5+3a/kiDECE/bQtd+jFQiMKVcWR3OGTHIWGfhYwtRaKQtk/zdJK7SJCgwzvqe
bieeOdk7CFy7JvzS2/ZzbnBH5FCjVa/CTm9qYF1X3sSqGvr227wffZlK70YPmgybaW37XmSmN/k0
bQy/vCXF66GgUmC04j4q80dDk3aRH9zmY3dl/I8zlXQ8TMMsHmym6noPrRoFHzh+d0+Ber6BHFkB
iCnrjTyBZbr8qB+HYvdkeZQpFdAxXZfHLYv8zSJngfQHsR1860ZIiFWyUCv/fdd8P9CbFufdK8WM
T0UqCoNDp0XRxvb9X3Zsyk6p1XepP155qnNLIE5BRLdY0xc5xenvR6CcKGaTTIPUpE4tQzKD5xuo
V36mc+s81RUSllgF+cFWe6YMM2NpWAaHeCaqE9vD6HRjKd0GKY53YWIuyPVhJhCTy6kvymttzLV8
6b8VGK0uOk4c1h96zYodZ+j6MYPiywR/nuhl+aIVCm1COmEt7bixQRsoL9jjjSgAATrolIbvxLAP
9pW149w0QhmAIWghGlDyOH3hID8wgwKA8AAIEzmH5oqjNUwO0jWvKVeW/6v17rq0iKlbMx5i+dOh
YnIhm5wIew+YAABFwG63clGBNKWo7kmG3r0Glsh2//6ZaFjYaSDxL+x3p4PWtaYWwN2ZUPDLPxtA
lO/aPik/zXbdPf/7UBSVdVKniLUgYOt0qMEIKjgfleSV3P931YBsM6lEzSw2pyvfJMnzH17m29GS
yWMQoIG/7nQw7ht1NYa27Y2KH4u9BrvzG8C8zhn7IFBgiMbUXWS41G4fBTUlls4CPmjmEraBRPmd
tUkFocOeSOZFNB1XqrrpfQC4nT50mwHtwCFLuLM2s1/dZiJLnDY2/U0WIVULUo4/KZneB54T6gfC
0QijIxjB2YboEVWpRW9wzMRhoGd8aMsh2MJ9W3wRtEKcIGEsXcIhodPrPnIPFDsLcOWOq/n8GJiZ
9KARSvgDBrTv5GUPFk2bxr3Wo1u0ozC6IXan+tNokIemugRdi8wdzE4V3fqc2L6hIqIHklu6B4Z6
QULGSeIZ8zhssykvjzkav1vSpScXlun0kAaxzSYuYulnzOHmJhXUPCQg1HsaEfYt66rY0oP5atVZ
REgjiNudbtXJtgxi4zZLzNFNVSJu67T9LDIydqB0WZA9m9xVhih2FSXlXlgoSgN9mn1XFXmWunEQ
GLdhEoZ7bbTJlYyTJj1iSDZufNWsIXYW5mHWI8FBp+0/ZXGeNZCg7CpfOmfmJxHqvruQnUfKP0nm
alKs06vq8bm2s0araQrbQ2nN8yNBtPxyFLcaT4XlcKCs0OyLEbT+BieHdCMJkxU9yfpPdAnzW0VS
yPHT09Dtyi6+T+xY7eFZ5tZNGVahq5qxTqvP+qZHcbPFpPusqyFdUqKHtvA620+hYueHUYNupGtm
8VIC+vIqM6sNoliBcBEYH2/SQDSZgzuo/g793txKU2DcxGySKATUn7MajHs8m5OLk/KWew+QeNGp
rjSWcHTrsNqmU6cc2OSQSjCaq+kIH1LR1EelidVH9PsJSN2q3tr59MlUq2hXQ9hiTTf0J0PotUfk
5fzkg/GMdwrdeDpXY+4bwMqmanZ9peoqJo+/j6o+3Wpt3CNIM8e7QR3ax6EAz+krUoEDWpIXCz2c
QgBmYSjfBHAtDilVp2wPkTWeb4KkmAdXksz4sxxp4pkKSPeNlDP1GZBwejuM7UT/g9SESAfBtp/0
qL4p/Fx/mfKpkrYq3j7J0aUeeinAYIFlXJea+6ANbHqsohW4k6k1KRQKTIhXQf4Xbi2d33QA1e1g
AO25+in5Z0KpSbrM4c9aDuEs8swOE2m52yu+H38DQJ7ftVpQM4NBW5lXzoKrdjp5myyDXGXwWhts
t+uyvdrNo03ucedNcpY9J9qU3xv4wV0K0tkdfBGbeZZFX+pBn7f/uBQzsrHcUVn28WStvXSVXKSg
7c3Oa/lhIThLCkd1muASxbM8ssWVB/2wGDOciaIPvINCl2JdyiAOhahgWbReWqN97hXuAPFAtcif
YXtffrIPlzeGIsuMdZ9LKmvZaj8ra7pgrYgBbQoBo14RPwNfutWNwlVk//XyWB82bDKe0VmR3cgz
URlaXStKvWuGtMx7mml5/lObgcQ7A0eWcBNESSkOcd5C6bUsq7m2v33c3rDuYnPjCMi1jz9jeQ3v
Dp0h14i+0urB63y//6KKenwWVRY8jceyBOgd77NxBw3HpffkkLuVbajf6vdkjCNjrqj4UcitP/3z
24BgscRUgbFYbJqnf1KbdyF3F7X3hjaJX9uAvhs6MAjl3Vx+C0RkfGO9DK7cfc/MLApWi/KMQgvd
rdWgo6oMrejR0jfZsIuA39v+sFXhgV1+tjOzCpMPx6NlStGgVk+fDeqSORth2nsl0qbBgHPMWUk1
MDKWV+bvmzT/5BS4/LKIpFUa7xQN1t+KnNK1UvtwwM0y658Jr9GkbeLHNJLMcAwnRzaU/lYSYvhS
Stn0itKm+KIYVYfqqejLb0iSMvY9q0pvBrPyiImTAvigVkD2ghoV1uPlF/PhPgIVjFoh8x/PBp/d
6nNLg7kxwqrtPSmrzJ9yLey7yG+i3eVRzv7KlBKwG/NW0Tievv7BGosoK/jQCsoNDmlDAfJAay9X
/fbyQGd/53cDrU6NeS9qqadFQD5p6e/jNqdGPyJznkMB7W2kw3N5vLOvj4VRZm00OKau5lXSCbkk
g5lvhth7T1Ai3UYaUM7Lo5x9fe9G0U5fX5N1lTzavL5Bb38hioRiGuOlGrOXfx9n0W7wKNQHKdKd
jjPPsdanck8QXkPKcac+9EmwrerxinD33Etjw5TJceOOSCnydJg81ii3Z1Pv2U0n72QowJ4lZ9cQ
Z2cWdyY0m4nCHmxRXTsdxUePirjP6uicGTSQl74Km8CuGYydmgz7Atj15bd37rHeD7iaC0bbCnLU
gFiGefNC+2arZtcue+emN6J+Hgq2E6a21XeEuCNSI1sFH58EZbWj8zbsgiaOXpnp4OyDtJezKzP8
zBnHIvDXYNFkreGGefoapSJuExsRnSeZZA7tE5m2sTvnEnKpJohoRxqBGqS7SBuTaENsdjFd+aQ/
vFbcDPwD/Sqi9aUJcPoHiLhjq5sGzcua8pDO027S8ivL07UhVt9X1xs+RJtRY95HXmgUN7Cq//kp
ZDYD7s4UMVUCW1evse5sI6ecNnt6neq3daE2t5lFOvzlKfhhoeD8b7KOoyLBAMhp7fRdTXS0q8zS
Zq9DpHxjT4b0xBco7XOySH5eHurD58VQzHbmxkKloiR5OhQ3VgQ0AFc8IU3AP+Y+bX6S72Vz9an9
75JlVvEmwy399fKwZ54Q7xHSFWwu9C+01Xv0Jb3JQmK1PS2rZiDc2fjVRrIOT22QrpTqrg21/Pfv
j2h1jCYa4KSnGmW0qyKRfUoISzyY5jRFV76yjxUzi+WQzxrcB+USnu90sFkNrZIW9eyhzFVvINAG
teu30RhuKbEk5A8OejJs4qV+SI/WTh67EprpY1MV14hmHw28/Kwa29kiEEJ4uYbvtRXuuAx9oMfV
fT/VKOOnzJunX4Ec3PvyfRZPGxr3OzHXKIUkPGDXtrsPqxxf/GLwx/bOyq2vLzcYGXGPyh081PSv
Kf0oIgXTzm1j+e6/zqXTcVZfCzQqEAAzD5qhP79JQ0oLsIGkF2Zw5F0e6uPXcjrUaoWpsgK0OQEk
ntGQjRAB527/zD0RkfLWVp4vj/Vx3rJgcqCGBSxzXVsb9XJZ9LFaA16rLbRSmjI8jYX9G9jn0+Vx
zv1M7xfm1QZr5MXMIW7SvLJTaU99XaCrZqZvSCvZXh5pmfzvjtSGxsFqKTnyzeMKpKt++nH4iMcq
bF3JIYOFrrhanKk70YRBegsvdLQ3wLx76yFqaojyTTzl4OQv/wHq6p0uf4HGTXtR61NKoSNx+hfg
1czHqouSg1QJ3KtWY1F5S1tJDA7J0GnkVBhSIJ4Ti0naaIAeiZobbUaA2nW4R9J508kyUP8xCKyQ
KKQ5/dK15kSjisZv/DLPSvypIjAs3WupNlmuJY8tIVpJmN1NWG8mpxdaHW5Gsu6UDZaX3Ljyis8+
IMd/nm3xqL8tCu8WOyhOnYkhITkEs7EwZ2m/zEuUn7SIzXzzy+X3uZo6/71OKL2waxZ42voLx1aS
IRusE0Iwhb2P+y7Rtz1xe/2mSZNEOqrATTeXhzwzh+hocinjKAMc7E0N/O4BAesD+qwBi4u+qw/w
7mi66GMkp3dhwZ1zN4/QK70loL0ng/Cq1fTc+2Xbx5rJoRSS3bJAvBteo6Zso7HNDsvNbiK7T0uX
FETSTB2FvJFr+8lqvXl7wTRuQejAt6Xjvlraqgg3Umnyc8b1cFDkioRdqydbTSLuZuicTrOv3CPX
TeP/RtRBWHHDVqhnrFY4SiVRktZBcijRhDylhQKGvvJR4ZM/Snyr+qPs0wTLCFK0GuKD6wf5tKcX
ZrtTJSwH4vYikayzXdL5lOqVzrxCMDr7SrjW0FW00ABpyy/07hdQQJeHcjjHB8oEueOnBKKqWXQ0
M1KPYjugcWpeESKcm+VgRVRFpT/DYWU1Yk+535IMJT50NffQStbQiiOeNEaF1vn0j/yFZYV6P9jy
x7x7vGHWJmn0VRK3fOsxiOUDucyIcM3ivh/7vVEM1yAjq0Pz2w+OhGTRzuOf4lR7OmAZxRjvujw5
6EFPtV8T1X5A233NUnzuw+EVLjUyi9eorj4cRGmtQepsDFFPLbzYJL4z70z0D4A8dpeXiPNDCfBg
TF84+6tXmBktGcJJmhzGZI5dAzrwVp59zalsJKKXh1ofsv57e/h/aZVqCOHXqEKOlJQqyjg5wPh7
aiSbxoq+bY24gVkre8qUHuax3i/4fLlXb3s53lsk/l75K85NUOo//++PWP2E/Yj6uihZJbSYU1CK
6hNMQdc96clYPAIC7a+84HNrMCVGqtaUrhc31+mU8dm2RBvwgjnubvqh+WoNwTN3iG3QFV6PJLyK
zP3lF73qhP/3nvH1cY7kXA0C+HTIIgn8YKxIyW7KcoCK6ON7J8zupVSXjCgRzaRXhn982hY5O/W1
y/PZF7wcpOkHIXtaC+RkxZfbpBfxwc8botISXN9Rl7i6Vt2ZvPHLj3p+sAWORfEcdvbq7QLGiMC9
hgmhjgMqpmBOKRFZgwuxtSQKKLSvLG9vQrjVsUxDYkVRDwslFIXVgCPuP7vFgX1oC2gE3lhwHKWw
2hr5p3gqJs0hwV4eSScCj/Uame3Mgl+rfU+0xCTuuUYpKZGc0URP1FaCPfe6/g/pxf6NDGYSpbgg
aWwzZNICnCLpKruyIZz53Jf9CvHiwoHH6nE6NTockrGYrPgQVlj8GpHG3tz8aHLtWvXzzBw8GWj5
4d4tzcAdfVpuUnwwCZAgAk59FF0pKOoq9/BUHsgpoM037RISUy/PiOUH+PADsTgvNX3to3VSExI+
QJTrB11Q01AMDqvkNKl29au1itCRQ+3KlVk5tynQSaFeBChewat9+qi0UPSpb4Bpqm01ascg5Qiw
gR9DG52I8JjisjJbIwlECoFMRlUllMLB1f0I9EqSnQobibmpNfxMpE5Ukn6Um0H6e/mlnPkTly+E
ectVwqD/c/onFrXfGkmoJQdO1K+NpDZkymXWlTd/bm6hAKE7SLEHlO1qbo2qOvWqUJNDk5uovEeh
Ds/xFKX1IfEzoDaXH+nMl0/3jWMloCDwG+vjdGlXS3GJ4zQqdJc41OMSlrFJNP1TW47x//JofPPL
xr/EdSzv991sJsqw4e7J+4vxoTp6H5JURM2Mj/0f68TL2o3df9EP2bxGqBWnIxVxtkBgGUkP1O/k
Lj8FNkE0l1/dudlAsQEdLqKdj2RG8tViBOwZNxFVr++aOE9fUxIjroyiLZNq9SUudT9axOwG9IuX
JeLdS0ta7pVtOrHzYb7H2yBJ/u+qVOdsV812R7lsMQH7UGibTdujLUyVsaxdI1Oieif8Dp+qPE+y
2Eh5mepb7oZT+dzP3KKccKpMmt5WFN7iTiJ2MusLvjYttgb7wW9quhIzNwHPoIsf4fhrUyxVvU7u
KHj34k81B9GDgQLk9yzb4x86A2XqBL5ZXut4nlsEUVOzkiPJ1QGFnb6BicJwSCMjPuCFJoMrzNwI
PSdSmR8gF9ymz45Jrj5pWHgu/8Bnzhycsbi9LzVsvvpVyTzET9QqOMUP0ogzImvNcZPpxb6MtG8x
4AdQDOlRifIre/G5aYUWC3koKjxEZatFZsBdUjEPAH428ksqgs+iKMcrk+rsGHTJQZ9wr6WufPpG
SfPUhx5v6aHHjE5amG1tZFxzV3b5cysZdXewOkSUMHmX9/tu5naNXLdCnoKDDZzksZ3SUHLwlI13
BsiEa9L7c4NxRls+Ru7pVCFPBytDk5MyyK0DSY4NJjHrFwoXmjdKe2WjOjcbl+resklxNlkLioeI
7T6bk/TAp7DNWTnnVvw02xEnDL6m0uaa1k7jcxtb/+gKeVvUoBATU0HBl51ydebuAI8VsVC4J2fG
F7mZj1kUuWMl/W66BpW1TxLa5Q/g3DtVaTuAuCC5kXLA6Ttt9bRDrMQ7zUb/N0sQoZJZeMSC3bqX
B1rXsN8eDaUl4TB85Qpoi9VIijJR05SSQ9vpOwMvX9ZkOxn0YqtJXzFyv5DduGtDCzjstfvUuR0Q
gbiGnZsGM3KC06Ep/zUo+Vpm6UzcYBQ0/s7ICWoQYW/ccChR95ef9czJCskAL/MNP6hZq/EEYebS
pIBDLkSZoNAgEppOcxaUDj9FX5D/7bdPme5317Jkzn30JmVIaDH8kzPd6YM2Af+xGCAkE8VX3BCc
nm8J7k62lx/v3Jz5/6MAJzkdpY+HhoM6o4gReKMVRd8Y97PPid35HwaiGoMul83xA9yjnrsumusW
R8hkfw4t9GsdvLLbfP52eZyzr+3dOKvfiyRdvTCtRvIoWlh7Y4z7QzYU1/xX51YVE/EHuixLo2Kx
Wr6CVjdHX0JrnNoY2tRhMp4VIMF7uRPwBWA44TrTwk1FrXsXUaT8ffkhz30EC2RaZWpS5VqTUgza
fVEYoy0v5e44ZUa01bARhU1nboj5/R9uT3hVYOdRXcRks3pWWvd4pFSsRErcoC5PZAR5NZnEumS3
V2bjuefiwECznlIa5RLtdDbKpIu3UswWNGjZbelXf3L8tOQceVWp/Lj8Cs9913jZcOvh/19UfadD
WRAh/RFlohfVsumMbTZ+x0mU3amKVL8sp4ydao3XjkbnJqdlIUyijAaJeL14oWSWC6WDbK3WVuWU
ymi6ZMPoV7a8s2/RXpLVOEmjuVptPHKiz6KZaiw7U4NFOO2/zcT35DQdN2pfXSkHn3uP1Hk4V1NK
A0S+Gsy3y3FslSw41G2+teYGmUCtvtiZfluNfAuAM/Ir29zZ3ef9kKvdR6YrrAQGQ+KLX2xsIdHh
JQO3SVft6lTmFpxEAvlu+aVv43w3Z5V+Ba5wbtmkRsnliNf8kb4Y1EbZzEKEB61ccGWD5mMaa46+
bV4LG3mrD64uFEwUKidQKjjBrNvvKGYppxgMRZVZ3eUkoj+N1YQI2R8Buw5cm5+mxJeFo8dGS0w7
ouXUsfLJ/ikmu/tKol/z2CYJ2vAl+tY6YCW3HwfA/0vSYmyF+Ioa+qEgStrfqlHzv4vasT5yuY8+
6yOO99IahJsq6vwSp3V79HGafI/Bfe31wJJemsR+CgZhvEakg+8aA3qJo6S0WXhz0adcsboKtLhZ
3zdK3nyvwsz6lXdpeJDVPr6RiA5aPPmow53UV2es2BWprS5+8VHFwhGZv30lCT7PkaGQ/tRKsrGJ
Jb+4lbSwf2gkABAQCib7N2F8EKPqpq+dIoj67zpmbkKmY+qe21brwx/R3Gh/yUUt0oNltkN1L1W6
8b3uxw46bJnMT2UYzoUbDHqI9lXp22gn+0gAuERNV24MZz5PLgoGKze1E0oDq3N2LzeoXGYzPNRD
ZXI9Ef4d1rsaQvfQ7zhtXHM9nflCOfgCjmNAuiJr4V9vNAQnAaY9SLTiHDvlCmEg7Y9nex+G/k9B
yOGVvf7aiKsnhDvaNaPRM6I6JFjkrL9soUfCA2JyqMe/U9p/uryYr616y4GUZ+QBaYFhIVs/Y562
E4gkjKB4A9RN28UvxEbfoax+MVv1dcKp0ACZ57LqAq/Y5qG4snFR6GW/eP+ZLrmeqGOWZR0XFGXZ
0/1E7xUbzKFNRFg6yC77c+z0cb+v7Y77N737WwnyA2C78Gua2pKbyLCY3dqePhcRvC8S3VHHFzrg
f6t11bocNoY2Bp/9MvU5X+idubAhQkeZw6MGVt7V2JJ3fgASxLKiCv1EQS9BbR40SYsdP8vC+ygU
ylYG58XHVTwk8fSbhOEfxeD/7pKI7vk8Nrt8knTQze0DNDDLDaQpc6VOECEm4b2WknaDeHngf2B+
8qV5dNXZZxXJzC+JDu47sQirN7QO338pT1tR+JMzRmW/b8wStAx00oexzDDwZLH9QF4e6eSW38Ab
0cvgxcq4oCDBLsg+bazYy0xLep0kLMOOlMux65t9vR3yUN+Ssikhm+1pjbOFBZOTdJrq1ZAonxHg
ps81q9yjMmvyfaWFnWfUxbeC9Ow/yYD9ZybUYGMO+fQ90mByBZmovLFVS7wUcrDFrFLf2dDh7oAX
Gg8F55IdGiNtR+lO/BzyDFOHqUwI7yCLSY1abkQKMC0Hh/AqxU3Hr0gelhMqafcs7Mza9mpifalk
DL1mbkwkyMXdPYrScYP+PHflQp93WQHKATBrem9ZuC9sJaU6ahm3cyZPzkR1+LdkhZbLsm2ETkat
bDMXOfcOrQ34EyjqTqCiAdnTZ8xUGRvCgsbulSB0+sS3f4VF1r9Oo+gcFTfIVivH+WuZNBIoHeiY
v7NAVo6qXokt2VXTUY0T6bZLhu6uqFopdLrI6I+dHcCpChRqfk0bZ1sN24rTqQAhZLlKH1OrMFJw
MgTI1wVZGTR0bdNtcyhWWm0hQ4sr6zAoc/+ltqmyOb5ZTG6ywLDmNBH73tKhDRkLKIEI7+rJnGvl
Fux47E06/xJwPfjWCTvfd36mvJoJUpPMxoFK0k4gbX3AQn/Jw4LU2ZrN8CCBKD8YytzdscVVD0HV
8ZGo0wC7w4x64xfIGaN0ATYrrm+rEDd76LhYymqVWrUZu93gp6A70uaLH9fpj1YCSw5nJ38d42zY
zqo/ukPUt24t2HEAlYzzgx9E5b5LtcQbpCH35NKQmk0qgxqvkXMXhmIfJ8vWb0e8uYeum9vIiSOU
tX0Y50erz4jfTtizhqVq222iJrb/5HHQ3ilwp45iDl47o0HQZ5XOWC9hxKky7SEY9g79OnszSGHw
NLUWbZ/e/xJVdvpop3m4uIfUY2j4r1AUG2glscQkBis6g1/NZtQyWIMUF8NSdNAbXzihZNDzrCPF
SYrOPwR5y9TE7Wsqjeloofy9wQK+ScfW3A157BNNnP/IuxjrUAMsmcq0p7dUMQrNpn7SzmKLqOpe
J9bhto4ZSBoi2HiRMhyqgFWf2OzEiyELOVHX91DfxJzva1RLP4Ihv0/ighVQCap7K23s+7RVPw0B
2AC7sX9oBhw+Bdg1xDXo82HRpfsEJroj2d2T0RlXbgXrex2rOMAs+uvLSk7cwOpoaZQQZqIuB5tp
+/2TGWTlLs/U0sntwADRY1qbqMiPht14cpsRn3h5G1ufKt9GX0SPy60O1eNqD8mXA1oRg1Ru9aIG
7jRMt7oypyTIg43/56Fw/VNBQF+pch9ftvB3xb4gVBM7HQyLanhS3FGgVZ4bZdAAcQGUv3JgXx8H
eCwuqnTbuSLQnf3gUZ7qnnsBs2wCuOyy+xluCAZ2P+Zyjac+n3JnWdn+Xn7Ct2vOakfmyKNQPiHz
DbzB6reU8MgFNaabQ6V10GhMuSfXPlaqTLjUBiD0Voll/KjUMT6CDBe3TcHF1EXaHfY70FtV7XSp
jE980jrlBZyYQb5BFIjSxXvckegbZsEzKR+kp6MYw2zMIMLL4zJJnUTP8/6f3yLFLoP2IsposnvW
NDeTBPkBTVwCzU3nSBFJwyZjedzqXe6TgSnZh0aE1+xg6wsrPx0JI/hbqD9xehSrGTmIUmlUpWSB
GLr2PpRRJ3S+Oe4u/1Rn5j3AB2Yi1ymq3OvJaJjJIKlZJ6HYAhEGBNXaMlWUQ5Xq1+Js36quq1nB
WGQPLU1LIa8B39EgekESunQYuAHogHGVVCJ4XnTKrZ106RMe5KbfxXFc76H5NMKBAmbcY4BvEmw5
ldptONVXnyfwCPd27kcs+532NY6nWXODCCW/64c5baUypb4NLhbovNM0aXuvA4OPHXm2+iNWatkz
60x/xbvavqh+mz6YoRgTB1d3v6NwoPrOJAxW57LrsDJDbgokl7wE46ZPcU+StakUtZNR8X2YtECk
LgwD5XMZWaIBHk5U7hbHgPor7OX+QbKl6VsH9E1wptQ13VscgNnGzLTpEyB0RWx69tMRNFspqVsV
flfhSrGR3cL/7U0nq03robXivHcwHKNiG+kc/c6FWb9OQ5X+6rJKvSexgQjDGd7hj7mujMM4YGDG
JOBXhzJOk6Pwx4yt0pe+WWk4HmS5Nshw8aNr3OOPSw0fCdcAeXkG80M31vRxeid5kh6j2l6Otlqq
aJvCClpOLMEA+L9QC/2BsOBhdC/P4fWtji+FntOCnYIyg/FpVU+y7YgkGqLiD1Ul43HVMwr1m4nz
B/yndNCUjernSvDl8qBntitawRQAKQ9QDF+nDQGXnbjbMJmn2K4F3b6yTRxJR2f3mHPNvx39fDA2
TSfQW+p9P1ZH+nLiWibDmUXi5Oqz/Pfv9pJQxwlO3SI9ouhoXJGmmgdrqL5SclHe3EKrT5e6MW02
aFQae9fyNt6Nk6DYDocKTpkMh/zPaM7aLoLmuIk1f3qSfNoNeNslT1cz467ijp86wkwlqmAifoqH
qeKwleULo0/dMuOHzSxZxr3edsNDEEbBLSR6HQp0Wv3QsRTfAOgnCwYmtme0cbLJCVva+GpW3tF+
ULwgr/B5t7FyBDln78bOFiQtLF7ukGBio5xLzy7tGgxb0G5LS00hKBd2SVHBmI5xsZwKzRiyNrc6
4xsaVYlrESuIHQF06awIuExhir2BkuK57qzE7WfL2o9NQRSe1mpI1nBqR74M42M0Wk8jdIlY7ih/
7KHq3Q51h4UbANN2KCprI1Bvb0ytLA9cEYpbw46sOzz7eNlze95XtVyF27qeJg9xdb/lVPBHJrvE
VdohuqvgBNxY7RS6EACF19vxb7nlgsuiUr/Yfmc5c0wVg0XJ3EtG/zvQuggYMNe0bMHVjaEsHStD
izZxqicvuTmRy5PTuCmtGspogOYuaEN1y3Kr3dgUDHeQ/6Ztg+fZUYKp3hE56ONDhxQfzkRF61KJ
Q0JqwPVpc7qBihDsagKRnEQqfFcRw580ZJHsgpLzUztG7mCk/YEDfdPsxTSGDzAA7HtLmYytYnfV
Fpwep5GgHYwHH0rwH7+bv9EjHgonM03pWBozrPxc6XIQTboZ7boamzBKbyNwGJ9yhmFOu75uow2R
B5Zr24XlNOpk/4kSM/tt5am1af16+FID1XOJTi72faL/rvPIml2Cm7Of9dDCmypH/9WqJOOlnpXe
lZScTlOEbvghBL+5QWcFr6LO632lJNw1EiNyJ6ttNwgl7Stb8cdvmQUU0xJyfzZjAHqn31gx6VVn
+gadcgDfLpeu0SOkz/98ed1aCkCnXzKjUDhl7bIJNV5rpLmeaKUJ8/hY03ba51Qun+kIfZaNVjui
KRg2xPIIJyhG/crjfVwwGXgBDRlIwcisWx17+8yAndmzVCE/TW/RN0FoHKfuVU5LaatUo+oNVqVC
2ginjR/RVrz83G+st/WDE8pBf4qMIJq0qzMpMo+AJkubHDs/qns3V2v1E6CNaNgUoRSalMcyv3DC
tNWaXwTnBn8TUTUKfdxg6Dl9ZuYj0boladfVgLK67pSYmRHbhdgWUZlqm0SCOun1siiPQIky0Kpm
ElROHGjTjjKC9W2s1KLca0hwbyWcXK90MnMLQmwTugYx419wuC5Y9v/j7EyW20aadn1FiMA8bAFO
oCRLsixZ9gZht23M81i4+vNA/+KYIIMMfxt3hzs6ilWoysrKfId+wGv2+tzPyvaLVpCh61AOoIvZ
Z61GDiKV2ilh7oLSRjpb83NoJBhxZNpwJ4/RnVwaDc9yzdipM4WtrJ6b9+u/4Sw94Ccs9CuTJJr5
r5s+WlVKWoVg7jFQwmDX9415GA0VbeIi6bYGSPTDEAY35n2WGCxjfug9wxQHhbZKoc1oHJFPzFHX
LKXgHj3HbCtj4wHPI+k9GvTjje7PxyvxZI8tA2q4t+MKSZ9pze3tBiVPjbbLjq0exgdkGsttMkXR
LsmcL/TncxfK0IR3mxTgbCNLXmR19WuQokioZs232raif325LD8ITx0AmPwayNOnMaWy87zMrCI/
qk0LgSYdKvtXaEX2Mw5nJAxNXdU/lMBBmf3617648sgP0goDLgfJ7HRcrbTRbleq/FjpQXmIkrrx
gT8591EQRp/oBIz76+OdBRfmSdlAWWSTZF6cq3k2wlYHuZH40kkQeYqNGEqKG701y/mPSCl+SNUk
dnYwI/oeas4N9NPFwRcHYCihxJf18zDKKEDmE9tsrGaEmoKi3/QlfgnIVGu/LWRBN0PFWxhBbbGv
7O6f6wnL3MFI8IV56/OWO13rZprTXNNJvClURveI0fbPuRx/6ZLuFnLo7O7QF7ob9xP9YbC861K/
SfYlzbxEjj1P0oOok9nj+R2EFC/tzsGwRrU86prDwRDtz+sf+Iz6QghjbO4eoIoXykOllFMrzRHA
y22zf1DCCtiyXYbC2Qsp59wYijWXuHGmlIwQnqde2WFs79KTD+/keqqiQ1WbOOz0swyrerHVko8l
nOQYC5Kx+Xb9115cqAXzzDVrocSw2o551jSynDnpUadMeNfqOAzOQ6Q0Lsy25B49g+KR8j6yT3al
3yDInz3ol3Wi+YzZAm8hAPmnu6HA3AhbRr6R3McGZDkSyJ8oPM8Mbc43ossZweLjowAgpTe6QCHW
NTu5iGwUk9h6SdOW3x04yps0djSfO7PZNg7v7bZTDHcK5dHrYJ1trQHZZq+rUsw/bDQ7ri/7haiD
hCHkr0UEA+XI1UmYw7KzpZy544YXVe5Az3UbK2a3Qb3JeM1KSB/XBzxL2ZbF/mvA1XfWuVQtUdQc
CCpYTzRGg2Njpm/XB7lwc0IWXACO/EGbbZUX9pLZ9KoWL7eYXT/IqkBPUMXYA7njELmp2Y5HejLd
jS18KWdANQcMHccdCPe6WuOg0RhlUOqOiDkkBm8NvGazxdi3HmkN2WZ831hKQ/XDDBB8M6jECDm0
/4cvinIi1I4l6MAuOd3NSmlHylhmLPAsG69xpVTvQxHq7uKu4FIX+lccH9U2IEEUgB2YJOfGFLMq
CQ3ZoPxYtEjdAQ7TH4sy0n92eT1urn/W84NKo58PSi0MECvVqdOp0QwNZKvp8+MchM7vptLC5y5U
B9dGQeV/GApqtEoqxMzOMIPCUMtRCrkdWyka907XSXdYBaU7BSO5Gyj5S7MC4w0DU/1YylXKFQ6D
OYiKXqyq5MaL44AV0BFfc+Uu/HN9/c5jLFoZ4PEXuYelvr3aGsakCKmIyuwoAn06AqWTNjbidpKc
lrTwcBByWuEnqXyLK3fW8F72yMI0Ar/EW+as4S0XMo/EXM2OOoJSpWuk+E4YkRLsxqrpHss6Ht3Y
kYCR63kDUTCiFoKnA03A+Ja89Xn44Zc4ixMkXW8Oq3q6hXC8zuW0SfIjpYzgax30BQ23FPrJjVN4
8aM6HAlwd8x83Rwx0xnQJUD440QCiY3w8HsoguhHI9F2vv5RzyP48gYGFYbwGm+FtYKH0g89r3Ie
ifrkOJvFvI1WZYUHbiplvjSO3e76eJdmxrMIiDLNwaX7c7qCc1qEcYfcGki+EVNB/IC2LfoyG2fM
0htYvksfi4e3iboysGt5za8XvVr2elPnR+Sxqy9KJBsHvMJv4dXPL4vllc39x42B6vk6akdINeZR
YWTHuptphXdT+5BgwfvYoVjgFbAc8Pk1bnlbqsupPn33MCq+ceAwaJ8RzE6X0aHRGGLskB0jbcxr
jzeZoBOKV9JbHJnF13pKWkqASR+9lnjcNPABwhoNSdQfAStJcTZu6OiY/X0Bp1r21dgof9ixOhqP
NC10nqNlwWSKeXqM51SULu/34A8F9wV5NdoqCUaR1jcSzrOdQU6j0hZZ8k2Ou7M6W3ojJYksBtO3
JQxIZDDBjzYCYp+6qNa+XN+E5xEFiZUFqb5c8vpiV3i6fEOrJM6sh44vgZyIH7K6scU2IfZgMhfi
EH6YUrv+nEQQ36lvSg5UlCBC92iKm8w6hpM5ajfOxYXMji9KzcCA0UG5ZH3kU9Ws9FDhYHQFfCC3
a8wEu6DItlnsqG6o3YjFpSOu2ugViw1kVB2bnJzesIn0sDniJQqapLpViVYvBYiljuAsZ4h7enW/
cOXjIWxFxdESWtW6aWpMFCQnu/wagSx4mtRJfkoVMSGABmb8Jcwn0Xnq1GpPuTOgUFnhMmpsB6Vz
WhdJvPKQOrV8hJZjUQ3pVPNd6+LmyzyCN+A6AVK3EVPZbEacK+wtEJnpJZjGEquNzNAlt0JkIb2x
9JfiBIkFrTiA74vi5elmMHpOnmTO+dGK4iJzo0SN3wts7r5f33QXFtIwTK5plBoWYukSSP6q6Os2
5V1TXjxdyC2PlgmYppabyRXY2t/Zia5tr493Ni2uanYS0EMagLBcViGCu7qvYScZfqNWuV81ovcM
0LI3RjnPWsGiITUJOAdBbsSoV/tDBFzZUCBNH7FVeEc15guRVICaKQon2is5NyRYiGaDngiWufos
H0r6hzfqQBfminIzrmsA0ii8rTUJwMyQ9qGl4odDOzxIhhBouCaqd31Fz74gUQPMHTgC5DU5p6uN
MkeJlgmEqiBdJcMGYNSvKLXxnYqacd+1nXpjac9uFnhlGtkxGcAiyu8sk/5rwwgrzJy27hw/Uqfq
xTax33UQFk6CHMQZRORjaBu3jEnPcjzGhFqLeCiNY6a7LMFfY46BEzZ8MsdXBVRWwl38QwD2uh/V
5K1g896PkibdNzT5/Otre/4FGZgiHuyoRbl0Pdk4TvQJSJvjI8KsNfiTkFvvSyfrf18fZ/lGJxcn
uQCBTEfNAxcbpG9OJ6jmdGJtMVo+tH1nQ/d9epIGvd/TK78lvHA+JZ5P0OGW8uvysFudDE3PhmzS
S1DIEg4GclKZn5s5DYIbGdz5NqHGr1FL/agHoF52OiP6kfbUmhN7P6zyX3rpjIdEShPLHTG8/tLm
2fio4oJ6i/F1aSG5rgH4k5XTmF0tZJ7O6gxuwfStflZ3KqLa3mT3887S6Txf/2bn5w4lT5OBuLEv
oEFSKCfOnOtsSqX8FqQBnnbdoG9MrdH81sI04/pwF2aGJQ+le+IZFdX1zAx1UJXWmB0fKxuQ2TUa
Zj+aSLKesyFKwxtzWx+4DzCvvGjF8rCyqCeefr0oqqeQl3bkd5E2+yEAIQ/FxfBAZUffpGmeb/QC
DKSe6PLm36b5MTLKx1x6bJ6zzB/RW5FmgtaHpIpwSyIOj9Yayp05gYm4PtR6i/7fUGyTJdnS6IGd
TtJw0BGt6j70oYJ8s0Nd0I3Nc1cBfTqrOvZ3dEWvj7j+hsuISHFQxtGAQiMlfTqi5YhGmtIEsxwZ
N69I4EIT1qpw9b5Rb5Sk1rvz/4aCMY4cB5WFtcCwI6TEwKw3RPUpiZ9CbWjvWjyH9uYwjpuimW9x
5S4tJm4x1NtgDi30stOp6a3GxarAG8oVzZ8m/W2u+28JDVlkQHy0C2+JLl2cH/1LOgvwoZjk6Xit
pIeVmUPINQEJ7+D5gykFeOn1ohHwvOvf17/cWUvnYz31xcYJJj530Cps4muRIyYFayKluYx/XGtt
qhZdMpxiA4Q1IvszRMjUbaKx3DtjYhz0QIefQVH0XgHasGnN8Jbzx7Jb/r40Pn4Sp9NYQO/kcKv9
2w1NLYwyimCdxSawuug1kIdbPhsX1/mvQVbvnwiMPBqgyyBhXrtRbXeurXd3Ydk/OXN0AxJ5cROZ
wBMRJEdPy1htolavtAwnvcivBJCrQRmfMkXfN4W2HRI8aXLt5fpXvTQ5uArLAaF2zRvydBNVbaFM
weTA6ha2We5Lw4xwDwz1EEhDTjqIgQMo4etjXpqj9uHaDFtiwdCcjqloAciUNJMOjWYLb0jy1y7p
v46x/IXi65Nd3XIRujhHmwflR9eV3t/peINdYiURYpSCGp6Sgs+p2l2I8trLJJJ9IztUVa5P8FKQ
I1NaSJGMCQn6dMBEiyt9ajBJ0fNI28wibYCUG2+hYwX76yMt22F9ABapXJ3MjB7LempVDwylTxXp
YAYm4oCRAJVRJ2WJT6phf85UuTtaYa1sGqmb/svDWL4RFC7dktgLURxA7Y7C9OoASgKLhVlbPGhS
FY+I0Am9dMoSwFFko3XUyRA0GvGEv3V6Iy89KxUsZ///3m0IWgHuXT7CXxmx1ODP3DQM7Yyj8aJP
4XDfgatMtmh51p8G0YfPjpDn37VaywP+HErwIynFJLl1lVa3rOYubTEeOVwyi5qhrC3r9NePCVXB
Ec1hMDt2+S6p+l7p8ruwj36GfXGjrXXpky/1JdqbPI15/J8OlczQ7hD0gPUb2r+KgaJqM2cHMWgb
XRT3TtxtwxKTNsUKbpTtLu3qpc675HrOubZVrekoiGSQ3rt8roGiqRYu4xL4fAuJ1uvb+tJy0kSj
qkG/hf7V6tuKEfdr1LRDvy1R1I4Dyd5WRvNTWE0BVKw2bpyiSwGJj0cooku4vK9Ol1SoUzZHOeS0
qa1VF4b4Q9aVW1oVIZzc2aOqs7k+v0v3FsVP6siACBfru9MBzVREMoBwyKPIF2INVDXh4uBKynIj
i70wEEVxCpmLIhjPt1Xo60ydQsM8E2rzJr5XoT9uRNrfSswvrN+iokG2vACKQLmfToc61Nw68ygd
xlC8yTY6s3HwPqbxVs6rQ5/jKHB9+S4cgZPxVqet7OZWj4Ie2nQbfabFu08q1R/C3I+U/DFOJz+t
9TfR/3NJhZBzMu7yu/465QiEyFkpLSGH/uMGzHHoYeG4iVpDciONYpoW+4lUftKj/iiH/1qhX0b/
aCXxOIZNsFZJ0KqhcZwEByjRU+lLFbhdeFvLrpm31o3zd+mDasvlDGxled9ppxO15rqFwYvXca0n
EvxlLJkIZMExjed4X7SqsTVGuboRXy4Nyj2G5grjLrLip4PKYzMXBZq6/mjqP5RY+jq37S6BJtdG
MoXyqd9f30VnFbJlQZEHZMsCo8BCY3Xs47LUaxHwxFOlovVLWcMWaoKW1FSG7YVyoSGxQXFOx8H0
a5/UMfSiwv59/UdciHTgtLk9OZuLTNgqF5LVJjTHWIK5DpWj3mRDrWtQooOs2seaDCZjkOzuVsP1
wq1tIl8iW5SwiEAfNNK/9nFjyTVONF3kz3UoH3oYP76ZOk923UA7zjJpSztG/1zhQ/ZyfbaXwhEP
CF4PSDmAVV994rAxRYbMOBp4edA/ZXNe+Yg3pTc+7KXp4S2yPJ+pEmhrbnNeQGVDTzghrrZ3te58
Fk55n8npHxR6fkl1epfV+o3PeGlifw+5igxzbTZZOwiE6BpjVN3W6o1PRdLANbu+gMuWXOV7lmWg
uE9myb+smxG6HsemcETk24WjeLiU3ivhMG/L2zH24kgEdMAzsC+gL52eRuy20IjXOY3yUHfftbRJ
/5iB9buoy/9B4Y3TTibDIB+85dORIltNNKtCHCJqBvZ+KD9AMJqhvGQ30GkXPhKTwUBg6QbStl5F
taa16iYZ0sgX0InutbEw3QYk6u76J7oQxk5GWV25VVMVU4OUtl+Eie4hAT3Dcqm+qpn2VMioWSmT
ebg+4sV5Ue1bsI28G9fpi5VEZquNdu5LvV0dqPPJftaa0j/iGYgXwGWdRf6LGE3p+/QzqbklJxGg
Kn+klgRdJ+jlz/KA8znGHKz5jY1OleZ8q4MjpOSNFAv7fb3VKyON01IwKz2UxUNsSuM3uKrTFrNo
NIIE6Pi27Z60TtQbKzIbV0mdCC638xRBPpB0FN9Cvak2cKuifRtrL7DW5Xvs479rXdbvuyntN3Wo
JI9WXb0Aopl2y//Xp8WxShoeUX393hjwg9Fy+4GiyCcFjYiwnx4aXT0mbfACNM98ay0DtWnQjCPE
Z4Su4V6I3awP8y40KtVlJeHvpY3mUa+XNnUUyw+F3sMqKCFOKa0W/ArHyDcLzFU6Xii7iu6xV5Yg
NbQ6+BK20QBXtTqySVMXwvSwD7XwexJMCoD+oXWpeyE9YY3fymH4E9nOEwbw+KTYjXJX6OqmtpxP
cou6emlD78rxmG2gHHTZnG7GOvmJGHr2asKU3YRDmnlOYdyrZqK43EmOJ7okwmsF6rRco6DRF/tB
C9+a0j7A9g3dUIXG2FfT7yYYvpG1FBsEvjCOsqT3qSXq9aPzXMTi3oiar3Za3Bmz/LmUnW08Slut
H+LjIDnfhk5+Q2a42Ko1/P1wdkIX2ZinebbuJ0f8lGPzPpHaDajSH9XgPJQDBppppeNcGNrmc2Hg
CoHl9uCiiNkdiZUUFQN0A+rpIR7T/8TAoiFrILsRjo2g6a3Ky+ZBxrwS3QBTCbvHaBwkgMjBzslm
vx+1L+gpxZ4dyXywqA3u2GSJaxrxWzouX6LM74xy/Il5y6OEAL+P9MfTHIz9EWH+fp+ncr9TSsAa
ZmIih1nniVf2WABpEwQT1I1jyBZ2R6FlABYTVr03OdP3EFfHjdkAdxdy4uxNdsbemi37LnEicd90
yZOcaTwn9Uq+a/uyf5gNeuFicLq9EU3NowGf/1BYQevqIhu3eo38uaKm8n0WJdkRJb3BU5ZdopSx
bxjzuMPQ0MEIsXxwZvVRy8yfDQ7EVlvrBwiB30Q8NB7RsXbbVMg7CaLpaMbA9J0iu4vliO9sjK+O
MxauGE20sQcKjpOW6gfHzh6MvHxUOvtTM6g/HCiusherUMijuHvXoBPsceK03SRV+nerRs3BUt1G
L6wDvZp9HE7hE2gHPHM7Y0CxZwSuoXY9Zhny4HJYkWToA2WrCu1Xg4aIi4D7k+YE1c5uzPpg4ZRy
EHOYbGQ7pT0Ne8WLFNRl8Px41ybtSxhN+l6kyfykV/WCl1Uszyzzpzaz7qS0fFaz1tqaAwbB4oMc
r+izG+d9vpDLv9nCgvgQ0feSygPVzskFzsbc2RR1LqNsO3XjY9fx93kWTkegAKVnRdXsarzT3dSU
a2+Qwv+sEiE6xPiGbTDJ9cZszZcB9uK2qOJ3FJSgbk4SJt4SPIph/jyE+gFBzcLFyiN3eX0dwiDe
iiD5jWPmHlQ5KhhKo+/sUlIB97IsDjIFmSI/R1Fx0CYl8uI8s9xMnw6tPEwcneFrHIvA7ew83gPW
vIsz491J42+km7B368Xb1JBQCi614CAF2qcK8PZGwNJ6KLNA3vOq6r0AwiMiEm21My0iWZfE3wNc
a7gE0h0sm9+F2X8pqmDTFjC94nIDJL7eG5X93E/OsbT0hqS6vkerA+lYhHncUsd3Uxs4iNZYzm4N
ZNcdeea4ooWt2ZupsrFE+6BShPXSJFJ3XazekTLc9enwS4/UFzOp001moPYPgVylb2H8rnLjKTXb
HkZYZP2xZOlPWUD4hLDwdv3mvZC92+TQFKLAnVGFXpW/bKvoZ8cqC5+PPWFHi+xbskUhiRQai3Kd
EFmqkXIjwbhw3TPoUmmioolC5irXlI06NWlBF76Ik8kr7ChDy1noNy7gi1Ojsk6eubBJ13KfGL/q
Iw+IfNESbx9g5SLX0iky+LCxbqAUTkl8i+d9IeU8ufFXmVPWCxiMpsOQTfmaDAZa7VAknOrn9Y92
IUGD7MXdK5MDLj5fp4lM3uXaGPdGjnhjs0XD/LM2DQ+5OT3knblV4/lGdvaxCVY5O+1Y2s2LEwR9
k9UmqZORvCzHCkQSAq0Opeg6cpo+eFVyfQL9DtdKahvlaEZD9suIw4AthGE5dsVFGj9qZZh9mawR
LqQAUGJ6clIQq9ueWzgWRtS6A1do6mFZFnT7NOF294CGGbcwFpc+DhQihJ8p2FOWWyXPRWxGLXrv
mR91xryxukTdI/8qMI3p/1WBYsk04XGgNQZlhvfp6gMh96nZfTdlPuY1iifFyGXhpNFTAhiTzfW9
cGlWSy8SzIEBcP/M7W2crEEamVUqkRPU7X+Qs763SPd418e58CTl81NoIA1h21mrPVDECVAbrUL3
q0UtDp/g6EuPQBnsQjhvjskftkEQBQ0Y3Xj0XJwhlU0dXCzEZWdVahxTuU2zCOnZfuqtbTYDH5Ti
FzGE7f8QlqhpUpha2E50eE+PVRM3Rai2deZnk2Jt6knWkAWa7BvTubiQ4CtxgGM5GeZ0lCCWJmkM
mI5WqOM+zc0XlH00t7M6CHsi7h/UoEwR2wiqGyixS1EX0BbFWnhV50WFCr2XMJybzG8S2GuzoTxP
hfI/tBHsvwdZzQ5TpzlDtT3zA+zKn52y4HQHUrSnQ25undHsb8SmS6HQoQxjUsteGCzL5vmrEBRU
xPUqKjI/Hk1f0YavllPcFcaYLPdwCEu9u1XAuHSt8O0wvcF6DgX0VYy3pdlyUjCFvhiN0Z8Ki4I0
auQbo8ZuHZ1bcWvAi/v/rwFXU1REm84zOlE+L8WCWDlvMXt71Oquv3FhXhhoIdxh0U1tC1WP1cyS
jOJzZ/VErUJT6DLlheJi1g2CKaiBg16PJ8tGWN0pJ4OtHuNWV5YpjibErVHwoGnuoOx/zRzx3YTR
6GTKvu4K3yQPuhHHLk4SaOsCl8Q/cK1+MEjlRAlgyGjM4BXjzIp2jwFV69K3vqUEfmmKCnkOgZno
BcTodG8aMNUSaIQp1RrcU3wN+5rZb+wcTqkdaNl3bNylb9nQDMrnVISj+jo6Q55tr6/zeruCSVvQ
49SmeEsjO7uEo78OyKgrnZDwK0X0vHrJHf1HiV6aSl7sUYb4x7toGYtmDeUpGRENiIWnYxkWvSCn
s2dfaeZqE4x1B69n4K0d3mLBrIPognOlX7MUdOC+c/+djuRACM0QfqNPIpvBc2QAGNlWTii+LmpN
455yhn7UWpp7sKvG7haH4sKa4n9CwYcCLSu79j1KTZAMGa7TnMjgLkztlyIPfEkZ7lCZ0W6ck3XU
Xma6IKk+4KcLXvN0plOAy8DsMNOxHklgpzEOTOSzKbXfGOjipBa/BUsxgPWuMYVGobW0wezRB3AX
w3MpMP2yk866U4t2eKbR8OOfNybJHk93YJlAG9Yg4kqO2ymZiskvFLZIktevzdSjtBZaLSz+/gYq
5eIy/v/RrFUSgUJnWEOl4JNV43/2FIS7sh9vnbV1bFm+FWoMNESxrKP5tPpWYBW0YXbo3o1OI5p7
FarkC345abeb51aLbpy2j+7O3yH0YzgkBugw07FnJU+3hlar0L+aSvjYiaSvOm+qfkNWjd1wrQs7
3MvmZISbQO3HYiOZsflDiDaTNzHK0Phd5LX50FSm9UylX3pOzLl/VWTheMVov1klApOalP7OqtlD
vAXFlm78RKS2as8xM6PwjJiE3m2LsfmaKKX2bZiL6QX2bfknq7U2o6LlmBGStGoZerlSoQKmR3X5
ezKStvHsMS3Vb9e306UPzEsIUSeC0Dn7Z9TGRoQo0/qZFfevSU6b0+MhoPc34ukHSGy96gBWUD3g
7QXKaRVQIfybxfJI8fUgkNONLDrjdznqcbMNpLGFV2lOfb3B0ieVd73Zc30Wkyit0h3sjmdnmusD
Hc+5p+KooKbTbIePlBZBG+eoFZni94EDrSboqL4pMI0/i3AeEAfV5vqLVOohGjTQRuwtzmvWf0XV
y/nBUSLsSfJSQ17Tyo3XEG1ONKN7u9R3sPbK9qXUK4qBQgv+mWTJlgcFQNGecMhHVVd7UEbpr5Qn
4VdBire2GJQq2bAARk4FNY9vaeBdClK4gnG+uNUAW68W39azMjDlYPLnwYrfKtCDIXXRKQkfALT2
xl6SpUa+8cWXU7v+4OaCUEIvjqxoPcW2E40VtxAQ4zCP3T5P9xplZVTDUDsuRORBkLoRii/tZai6
BOIPz6B1aCziqKPpJ5hl3s5uDkCKZjzb4/qJ+egiria2KNHTHOPgnHePFYsnem93CMQVQES62Q3C
YGs400PLPweJWpryRc4OKDcPPSg3/qJbVDilbNPIlDtfkuLTNEvIyU7IXn+drfYYW3+c0Xqzq3ez
rlxJ8dv+SYn+mVUjg8DFhhulLqIfRrenew6WdrEISql+EjXWXa/a5SF0+vZGeD2XImYYUCdIt6Fj
CWx7tbW5svSJarqCu6GNpJ0rqprHRDap1Kx6/tvsDfY0vdJR5y8CtDm+jbVCGyROrMyL57L5pEjl
XB8iNqV6gCWHUi/CFvrnokvRZdEE9SluWIMORUy/XPcA3yZfmnFo32LVaWZvTBrZdKOurzVIYnOF
7rE9K/dKL5d3amgG72aLnw0KKGb3MzYr5Y9ldPnrIFL1s4V+lXyk46+EmxHdlAGuWxcNxwhXY1SB
qYqPrjOmJqJ6uU4XsRNCzJzYrEh3uEeiFDzaTelazeyUXpXIcP7VtprelWJ0okMr2U7hO53e7dnC
o4lVGSKlnhDm+CTJRhx4E8LcpYdQb/GzaezG2FcNTa9tOYqOwBDoaeTatExwPKnU/Ls0VDE9MEjP
radBjXsAt579STrVzDZKXqX/Oc4k/RpzoRvI3DQ9gCrNyN9NC4cmF828FGHdCirQbqBxBIaQJtR2
FEH2o6ET1eyuH5tz9QpYHv8nWY88CGFhde0WXYS86WTMfhs2rpCRy1VzClajOyJ0rGkPCgiv7FkN
HvquPaRNu+8s8ZDUkxcim9Y6t8zyzlwFSQN4X8CooZKKWsSafJ5qoeQ4cyB8aHR3kdS7jrNHAMub
6+gAkcvLw2QP6M3tnR9TGmyt8TEPjYNSm5sKL73iC8pGm9E23dS4pTGiXEiITO5K7JA0OA9nFITc
JBVow3L22SrbxeejT5RNaC+u0+0voQC1DDVq5Yuxb/MrolUlyeFOBpRUZGgna80/vv1YKcSiFlcr
lmuxYjsNHHWD5KIz5bofzM3gYbyDtKBdP8Exe7+xR6wLF5VFBYmdAsgB+t9qk5R6nmoxPSlfmWUt
wWTAbjsQjUOoemD4xu7gII/2Kde0+D0JEAaFRzwcncRBDmFC/ziQ0tYlZHef5z6TYGsKVe5dXgmv
iYUUd19oqIrpuCSYVWt8GzvqDm6bzaialShc9kOYvaeM+V9lYN01yVZLj7soyselKPKYlFG7aSed
Dk6h1s3LmGrdnovvZzDp2Q481eBjBJh8hooWPGpwNu7JhmIUxwdrjDhdOcr3+ggQoKzCeIOsQ/6o
aRB60b1UD5YszHwn6OJtdTCIm0jtSs9k6d+K0oJ8STN7Uznl0HnZUFn08TR9G4VmS6t5mDxbG3l6
cBE/xbOGSlcxIkvhBPHYuo1jCN8wkZpzrT4PQ/7CGd+7MmreY2M2HjAPbreqVeq8IfAQPDpzmHtO
VBYe29PcyaISz51NtlwMc7Kva828dwJ9OSbT5M1x3t2DOMo8ZWK5u0Au3VBY4s2ubf1BaWjxZhDq
UVkHmrsN2qh5qkNTdw3EatnBwzxtm6pRvhdYmxOjYtG2roLTxGPrBBLN2Zx2kJE65mdVCisP1Zvs
HkfjwG9QvN07UdTtQ70wtpEWDp6Zam3k6pUQ77WCKK3qFP1jYyKnGo6GeJ36uNtkCL3vcDWPPb1p
iKsJPExECYULGXVhFw/Brql5/TpFIe8SBx3wPI0AFht59SlXgnxnaZN96By122OjYB4Dq5DukipR
PpHCDl4SSKoXBK303VyMJ1BTnn9GvEJ2aKmW9UYyEFbbyY5a/yD2Rcj5Vd1bKVJnFybSU1HX5XiY
sKT4qaJOpiMLVqQYSiiMU8rgHMHM/y7QqD8MFl5yMXZMqofmdhLtUaQWXqUt2aOS2XG6T4ssw8Qe
0XW8p3sEWoNqQK9SR4/w62yKkjsTpoHWDJmbyKnzZwaNpmwnvYvpcE7hg2yVPaC3sn9MTburb1wF
F8LbYgxjACcB6ctj4DSeROgTRRMJt28O6p8owIumNA3uWPOGZueFDNQgAdVIsyEckYiejmNDIYe0
Uc++PU6Ka2upOtwF9Gg710ktRMN51EuvbZveMu06cyddrpYlbn8AtZFQWWVasoSeZFBz1VX2sMl6
g2zh05Q6RxAn26z+Oln6xigWUfR7HQT1CAEKLRmEm27VJi7fuX/9kNUKaAyqwg/lhyyuz/VhduJt
WQ7HMlD9JaOxetSBVHqnGdC1hpZLYG0iu3gbJM2zmu+SuOXMfGlpwHkuhWBUxhGkW/bGX3W1ekRq
rwxDw1eBCUjHKMonHHirNFC8jE04bUUbVONvOdLtY2i0ylfJaFP8ewtpjJ4RSxbaWw6/PiGZcjpY
a3gD/zOPErATSTKtwkUU+owZo6vcqmkQm748jemLNcrKU2VE1dc2E8U/QquWmxUIKokyXPdFnO50
NVSttsJAZLpfJqF8LPAS2iEpUMB4v6VPcelixfgJZhF0esBVq3VHepaQJsm6j6JD9UtXEs13ptT4
mjdN9kzd+kZZ4dIRRwNw4btzzM+spqpsyqpCSg10rs3AtTAk2bZKrxwQaMm/XE8aLg4F+Q7ZOVSv
gIycruGUkSP0aKn46OaW0jadLDk+dspsoYqKSO8tntZyZFavP8puS+OQXhTlt2Wh/9rAkj5Sdxh0
zbfqVHN2sdRaj0LqlG5fKHHYvecKfkgba+6kcTOYifXr+mzPsMs6JWKERnhZQcC12KCn4wdyNkVj
qMgYus+BvtMQECZvqGJn2mBBXh1L3ejvo2RsXqp61DpvroC2oa3bAuG4/lM+KGInSwEbkNcFaTRI
5kX85PSnaHWTD63RKOg/Iz/nmknTSV6GWMadKPX4qMvp14h69CbVzC91YaafsM6a3yUjcTbW2EsP
aZi9aRVKdIE08R4Lgvk3PI3Oz5xMe4vKwdiU09yAIhrNbQ2nSIDQCvRyMxjkwG5s9lqwSbuEp0Fh
2yhdW11lF27Dz/hu/j/SzmM5ciRJw08EM2hxBVJSq5IXGItVhNaIgHj6/VA7u0OCaUzrmUu3WR3o
GQIRHu6/6PMUywSjQHSlb/X5HkRfBKa6tecXYc/pL1FU8k5xUU4n31K8DJyWgdIOCLX6op4949JI
3OLJyCO92lSDq9VnahXr75EFBMuh0RemnbOgUt/PXWKMIEdk4x293ZTt3eKqzLfm+PD5Cn2QMFlH
WZ3/E7e8LUbEA7j/6p3YK9+KrX1lTIH6Pfw23yr/dHOu4y2tnTcfR5FYzQRUahErCObbemdFvoee
hub3e+X32WjLl/12/62ifXgsLFbFWVh69Gj8Dbxw9YvJVvSNawKmz57ih9vuEizO55O6ziqWqHx8
CIry/dPJWK1cL8G/5Hri4WSSbYGMPps91iFFdsWu3Ez5uXLTyTVErR1ixFLt/yBDM+mTWo1J6h2H
1/m2l77+5V8DrHb58/lZXXffluG9Dbc6Th0goYVA0P1oToF+rXyLXd98SZ+Bm2Dt9PlMrk/udajV
nSQKHV27gZlE0G+HFOKxBusRIU/8eZhTI0Lq2UJUeZF6WXPdqy6VTRGxKXHPmfzoz9/p42uLgLme
GdGpHfk21OpwLkpDH8AwsVb6xZRcGvGZoXzgPv7dfG/Gsl6dzJ1mHR0XxsInJvbUfP7whRnX5ssy
nnMv/3PjWa1Qk7sGwtCMpwVROaKemw6Hzxfn1B54O2Or6zRt8LW1GgZk9ReZcRPPoITPJFknP9g3
c7Y6BL20hiKaM4jG8rPnehdpm2rX7z8fx8nPFH7WYu7BpUiX4/3Rh1N6RV+6/XvUDq/ql3r3d134
zxLs/Hd6auLexltNnJv32ZBlnYez5rUZX5jNsQh3/+WYVkddMs1CaQaujw5XIEfHcahWZz8a2wNY
lW1ZmYFROj81Q7nsNfN27gojaJxzcoofYHTLnn870tX6hWNdU0Ng/RDnEXjVNcd59FJsrcYbV8LX
KtXLOhQXAn6KolX3lfuzCrPH1ms2VVg89uWAynYXaLx1baVBtdOr/MpbDFblP4WcrH/p6vqbRcu7
919rouIiA4j53JqcWfY1gbQdcssYRrZZLOKNQ7lk0q/Gc5KjJ4+ZN1O+hrfq2cD+qlh44yXWN1yn
f69y/j9/4Zipdmev8qWut77K3wZcHZxlVpcmvp//Ote4ekKFQw3gvnEdfjtH1Fk2zGfBVp9qZWWR
h/iPdxTNC1bwvixRqtevjOgiVHdZf4bd+EE+4393BbggtIegOq3TFIVGsWH27N9L77Dc4S5Oe7fN
wND+Tqjy+2yKcnqT/DviCpFXILeVzsuxnccPrX0dGV//o3Obfv3/D0p/f9wZmjCmRizndrZLbYyM
fuNf8fnxc24Uqz1h2q0quokQLRSQcmMivzFk9/9djPV9WnZR0oUFM1Wkm2RW/VGktxAt/sswqx3n
GZGAOsRQink5rOPpZ3G2srIs6sdd/e8VWV0IkzLP7lCz6NkzF518FPu/qYH5Mn+pdv/ZFrMgz3LT
8SRdQ3WTCi8Fref6UeIvnnGIm8w3zTMX98kN8O8YawSrAmGfQ54Y2XRrT+wxfPeK5883wKkMB83J
/xvHGrw6hRrszpoYPcVU42cd/1PAHlRbXNOoFjhUeKBurjoaLrQYoMGFPMZG4ofdTWxkV2YmXnpP
vnYcPpk1fIuj+fHzYf3V33i7GwhL/wS6HpZ39GPV1dVtRCDYGlGNxymObTUolLr+oRYgEp9DXmnD
Nmrwpdoq0K2qxxrJTZB84zz1+wkJiAZ/HERuNezQwofSDHGko5A4/85z1ZHfs06ldI7bgEhfbCe0
EMVsmyh6jPVqyi8U3CX+ZNL1qkM7j9rBVjywx7ik+tOsGD97ENdV79g/3dpRcAFDR8fZKHhTFZsc
ldsysFXoRRjNdvawjcPJnLnEFZfk056K7/h1wNmyaiX6oWezzILea4cb/lKWb+OJboJflWMcXlWh
U7y6YT9cFmboPindpP/W9Xxx/3Gpkh8VNR6OWlRNmCOZ/TzcqXPldYGCcPsfa5RIFumGzDFAFTRt
9h5aJ+F+jmQ1bhbl0ezp87X6kDqyVmDdqVJTluM9ucYtoFPilYmnyWMrOnuPwFT0B3qlbAITi0DP
Z9DdvktzgcZy3zXTtrClqd2lfSW7wAkHhwoKNJfwTGb+odLEz3IQ5aPchFkdvnirnZtgsM081YJC
YVorlxlaMOElLrehsSmzqPpjzsjqUIwpUt5RoHrtAlQ7XnI4p9pnwN/L2bXazUvBix+CPjEKsaur
AIq1F+ZtIo9WnfcbnGWgQGHS9CJdescljI8znYNTSwL0FGwYeNdFrGM5bN8UMvoIYpSDiwVLkqjt
TZY06R3KwSqt145q2CZFGPEOHTi7v3QKvUouqrnKA1WLrm29NTTfwZGq2Hy+T9bvWJ7+S7tkqf0B
ErXWbVirV4XVtep8tMI53Tm196o3PcrAU+jsJifxK3dnie6X0erWmcjrF9TfyNrS+8VhA1HRVV6b
IKRDxqzTSKkiLwA4wQToeR0khonPR5hdi7g/c/avz2VCsswahyaSFx/57pqscjsujQmuTmlftRQN
b2tZhNvPp3R9wyxR+J6gZYCEx2JytcyViFzcGHr1GOeKCPAxcy+KYjC2eeTMx89DnRoQQu1cA5T7
P0rNeKlbTpi6qUfMfOlnWFpZ/yhFlJ4ThzuxVstKAfAlq0RDfLVWpWJ7isCj+2ioSX+cI7xbXdmN
HKAyRcBtgEEM4u3MBvmrQvr+A11UQxCAWfQJIPOvEpy8BB5rJjNkWmDTYhv1JU4fqafjHa3njY74
ves1ik9hqXutI7OSwYQjYYgvnG58KzFXFj62MBKXSfRAo0Ai6u76veiMh1BIawdpuH+VukjqjWXr
IvSbFrcmH7ylq/m0k1zzqCNc5C5UUdjYYNUVUD84Xn5FlnsAYNlrr9pY3Ho9deoEpz3p15DPNbjj
IK67ctZ+zFMOLoXWrvqj6TL7anJm/alVtUrifW4PQPqnMKtRKSiMu3DQuigY0Qe5c+eB0cWqK88h
mE+cQQs7Cc8HausGaKrVSiK5AnGTmThWWgrmo/SGeXEwpkgYuFkXKUHXhXmy00wnBxYBsjZoNEgA
ehZBG61qXu++0+TVuQ22hF0vNTp1dDWXnhWPtvdHIy5LdueV2QxidLS3s9ENN/T9Q5ce/zi/ll6T
YW0ez7L322HuL5s0N86cDR9eVMtnu4SmUfdXTHKV3AizNjOlmeZjPOV4WdVDnd05oak8tikaqDSC
0MrJq7YZrrDUHvaovoZ/ksgxvvJ5aobvCqVH3QXh7HNH9PplCcsKLtnyVzipqRCvrsxISFyFQ5kh
6hIq6PY3Sv3Iv5RAhvT6kDtRehk5eX/RdbVzplizviKX0MhB0rnkTWbRYH2/LE5Fl3S0YU0Yi7EM
Nuym0G8QQrgNz4LCT4YCgE4Ln9X+oHJXZGkRI3GbHTUANIdJT8tA4ZsKXAkVOG0j9fXzo/NDOeLv
2OCjojBsUZ1eEzfzCXxs2znZMWvtjYydC8OebhKhAkwJ78JieumLSIc4Ye+SebyWk/Zw5gcsr9m3
e375AZB9QUgv+46c6P3kynrMqPIjZWeFvZfdlFaffXNHU4bAEZ3uT6SH+pWU6RwGMfiWl6K1Qz2Q
g0KH2hRuDoAx0Y0zteD1hfL3N2GO/JfiAJBtdTwo5WgYExazx0lRnMn39Hno98MAwe/MzvrQs18i
QW7SPbrHi8DpavRxpmlOok05ZywgvqCBMpld5QniSb7Ma7Mh+aEl8kCC7D2pw5zMWy1Na5Tb3Eo+
ibBdtEHL1gGpOdrC9umeKv8BNZo0wSM9QjkEJtYqQQTElMgxHOCzydgLeOyY/tQ350Ds63Th70T8
hQQsTyrKku+3QZJrpR55kK+6JM4epsZ2IPCa+dZxY3v7+ZZbX+NLqKWrSqJHx55e4ftQtq4Ag4gt
HD96oJ85CHdfAS4e5xF+7HMDpPicIOipwS2wYPcvBwlUwvuIeFbVpSqJCN1Df9RYXWuTgByffNFE
47n3KX9s/UG9DbbaUqYn+jkcbWixqo5wHPWKyakR6EwzH1TXt8/n8oM3xzKZuIHBYSKnXJqu74dm
53OPYADrhmJO227p4OdpAH+GWzVqMWYFWttWd9inapU/tJ58kXEzYd4QN6WxC0HVpv48a+7txOxl
QSHtqvHh7jaUeAlcXCeqNCDjIXmC96H9Q8EK65lGUC12fRPpxlUbh845QMfH5eKOWZ72+NAhD7cW
TUsjpUeAM0H6zhkhlti8Dy1c4bO48t2Il6H/+RyeOIPxZOWF+ldbazHEeD+HqSDHs2ovPQ7atEHz
/9FEGGS25ytX8a7mad6qdln4nhDH1G0v3HY+cwotf//9jnkff3Xc9Wjo5MJTFqGt/Gam6E+9Sf/Z
6jQnyvw/iIXMns7zz+NrWGvjJo3JdtGN9NgsV1IAoBECbihGMAbTXA3fBFjN6EyZ+OMHT6rnIlKF
sCeGSuu8XbFhGuXYvx81HauxpJd4v9vFsfJIpBrRfx/OEqHYLyfmFCMDFEagXVGiWq2psFN42ihX
IE2Tz0FVRHIL87rdi8g0r5I6zp7UwhQ7d0yry9qR402JOFPgyai+mSfF3UTI2NPxqRukizgD/SKc
ECN1XMr2wvzqlZpx6c5GGdSaYh6sOqofUKTUEV6KkgtYWOVuru1ur4pYbMH2c9wUkJ/iyOqBIhpi
G+KC0+AcNTR3ow2YZG5b54r+dDb5yOD0ft8loOesMtuOJZV7xFfMbTqUxp8EYN6jPifVzZy5yo3S
5XJfeM64GU3RHcze1na90/VPFLjbQCHHDlKM2zbtUMqNKiZvT+JjINNk2lu3DJUtD8j2VWpKvBEp
RCLClvdOSHXE19grG1l47pe+VObrybXqJzcR8m5G4DOAwGQeeMV2u8p0p6doEjwV0klZUDvTBi1X
a68r8hFdoXZTjs2dO1gjBGxn2NaV/SXNOt4bWpoHaBMWt4TDuDrTm0e1E/3OtPoIU5zRDGDDaEcQ
0cZ3N8zVo1orXVCYWbPhsnYPXp6gxzK1+TbrLGujFxSHqwmhI5N25c5WEANyTaXcmXqj7BVLsVF8
lGnX+h6lsaCJ5vrMx6V9TJLBRiJgCxUchytew+9PkgJF4ywvtfzYAKb6Vked+MMVGE9+3ILA9Ss5
qt2h77G7uyr7sOkCAd8x8acS7M/eVaIh3eY1qfZeTWavDErRD94GgkVR0tyjcLAdm7HgzTikZ6ve
pz7SvxR2jl7sk9clmBAssm7PWkIe6HwPQ/HIo/G3Zk67qcBgWyZnHjonzngOXJUyrouP5Qd7E/SQ
smTMhvTolPkGy/E4UIWtb7R4PifBucz5+nR9G2m1JinK0SYSV+lxspvhWHpGcgmvILqBgTjS8KNh
8fl1cnJkJGyMCnQgvszv98BURPMYWyUnjzvTpy3c3J9bK9mj/ukdPg914pCDCOxAnKQoYthrjCUF
bbCPNbl7Odi4lmOPU05kGiZ3eOUBkT5oWT24u7grqxd8cs3pEbx+ZN19/itO3Z+LGi+0KOSCFv7z
+xFX9VwI6U3iqHVdfFtOCEohh4CJlOck+6SbpR+7ibZ1keoO8KhH9SrmiEuoFp2p1ZyY+oVzyMe3
CJJ8gLeiFD4MaqfyeivT6bczFXJvKJ19Lwf9XNJwYlfRf8BfgkIykOh1Ekvy0illiwSDPczKPR9U
saXVP25lZscPAH/SM0+iUycLENDFPwxJ1Q8gVymTZDSLiVvTrm56QAIBOC0oEPhY1niuurC7/N50
xjO50YkZxUFq0VkG0Yf/8ipzdpW4jBsnlscmLKutpYugzKo2iDHQOzPAExMKpZJ2FYkftKC1fise
QZnpyYYca6Tg0sTysQxdLiSv+5kp5wzQTswmVMEF6IpKCGDeZdhvauBF1WpybENxdGZt0yTqT6cT
aqB1UBRNs9xZMufdrxhJ8PmXcmo2HfDX1BWw/gIg/T6shUe9pmEET9h6Sz55FcragM6nnrOO/NDg
WCx6HHS/oRpRAaa88D6SrSGa3zqWOI69JTZuP45bEY3zjQyT705qLrmH1o6NT1Y9b0wrIyNDLzw/
s3s+vuOXX4EKMEhpZL3Wu6deYOjUjWg1eE65t6chv+wsmC2fz+qpnUNZis3JAwga9mpWZ0+i4D6y
mBAgvsAmCYQKW7oW+qWZez8+j3VyRGDtKN4uAgzrZ3KTlWU894wIVPC8pWVR7lpHcR8+j3LiLmYc
/46yehDMRtgNszYv8+Z9KRWv/cbGQcTdmdOLUEk10scC0tPnQU8OjYbtIvkG9Hltst4ZI8S8RhXH
2R7GnfRM+Jw6ZhKfRzmxWA7Gd+wHIE0obq2qGV7pQFbKWazMxMO51fzJjI+VpVyrWjycuQ5OfOX0
ChCoopKLI9u6tTaPQ2uihiCPGpJNGVIIIoxvQxpZsZY/TIjNhcV45vI/MYl0i7iQl+fkwrN4/93l
0m40TDK5CgHso/DlVNtoLNwzS3ViEiESAriigsLbfx1lxH48gY/GjhfztMtwjnq0ISPclbN9rwnz
HDDr1KCwhYdgzbItUmnvBxX3LE3hpeKoJGlIru1MGxGRzn++M05selqyy8bAxJiscPkVb8/kOeq8
ph7EMdcy7Am6X7jFqL41uBelzDcZz5Mz2+NE9kRAlok3KZWG9SWwNEJpOfQMSxoFYk0JPn4qgo4h
2PVDPQ3Jhr5KscFCKtsNEr+Tz8d7chEtZNLp/KoQGFdXa6npYiw7r4c0HG7VsNvTxU8uZEjnprbN
M7frySXEeoJTSwUrvP647Ua4bmnH4mgVwskR2euEBvHANMYzb/2PVxx6OtpyPHIYf6xWqsJQFUXV
uFndwdg0ugLdwMq0CxAX8sxt+nFMhELmhMNqMRFfr18iIXWrgxRHdFjLhyIrW7+zRX3/+TKdHBC5
AkoWVE3MtWYkLPJEbQqgAq7WmK9gFEyJqEHm3lhCC6czYIATwTRU+8iAkBIhv1ztCYdyTBT1c3eE
BlNftF0bPzrk9NRE4/6cvPvH/cc59SbW6qvO9UrCxSKWnDHdTRv7m9eUwRhr6m72vN3ns/iB982p
sRj0sdmXZACVu/dfdxTbTSbtdmax0JfRmyDsbnOBuQWy1G68nTjGUiwn2yHIkjrgy7jMynSTq9Td
MvLcz3/NiWkGakH3ndyEK2itSuWoMd3V3IY7qEXlNkn6L4OMkh0vh3NnzIlIqHKqi/0DAuPqmgsz
FkKjcVdDMRajuWkai5Q9GmHhm6TT/3hQYKJIK4G06ERb1vvN+RlqFa5JhT4d23CwLgHl5RCZCxxD
NaM6c4l/PKo5Qyg7Y0CH7gavg/eh3CHU+mh0pqOVWvsscX6IsIwDfON3s5CvSq2fc9c68anzzKJ6
QpNsyShXe9VVQqGZDWzvDlZ2INupYNXcc+YZJ74IiCjM36JOQONndXnPeiYLzWvHo1Q9jGWQat6r
AA4uJnAwm1Arz33tJ6YRHi7CEeBe+CTUZdRvVqzJCWgr7XSMpha5R934I+qQQpxjDNu0MJ0LMFXH
zzfJiYkkJA0edbFgZ6zvQ2qos8SKV01HV1YvOqSyvdcjF/R5kI95F02dN0FWq5U3+VhXTNexiMyX
bvamy7To4Jwaxrgpm7K7qgcZH9Qo+8edF+KyRfgMMPb+0EuNYCajoq2Px8JUvjqLBXnTxdu4nnJ/
TOwvnw/yg9YWm5FoQEJoneouL+T3U+kMszfCPxuP2JX1UN/D7A5f5f4wYabzZMvYjn2rytsfpVXa
10UmLQSJWuMxbozhvkSp/b7Ik2qfF2FMrbjpqahGxlVeqdVjrGXZpdHHXRfA5tYDs3Gyy8wZB5BR
cXdZdyPSC33UOINvtkm4C81CzX2qzuE1aKDWd0EUHrVCahcFNZI7HUzHkzL2nhM0mMOm/7CSB1SB
viTnKEwFCiHqah5qheKKWurGsVcmh3dXVE+PEYTVXVzIc/zl9Re6xGJ9KUnwcgSWs4oV9UPVoHFh
HvHwGTu/n5Mh2uS6lcWBSNLkV9Y4iXrm6lp/MktMLmMKuyw11Z7VYVdlE56PTW4fR7129nFtmvTx
Bs3/fDudGhneRA4hKCoR8v1ukiGMyayu7WNuDchDZFUfiNioAj3TqQNnY3vmtvhQtFuGheLsEpG9
S3PmfUDF0Sc2j2Uf7dbrD0pV636FAsZDbyBNZEcNOK6UjZtXMTa7LmbsaqoZaEGha/r5yNenID+E
xNTkzQl7HjTQClgydvwUI1NsEC99/SLGvtprmii/emkR7gu1j4M+Vc9JOS2L9rYo/Dco6sVUCqFW
o2bwfvSepsih4mF1dJJMHrRWiXddbrU3eYp1wefjO7F/FtUXMmIgBtQmV0euiUpBO86pg5GD1tJx
1jPxnHczmvWfxzm1orxnqCpRCDEAfq82KlgJtxCJdI5qw1z7pnTqnSqQQsgSSELN4MAaLZBu6eIB
K9wusreys92dGknnTM58akn5TJdrBvDhB6xQbqN56HqJfUy6wQwiU9qHxqmtII3nn4OhQFbutfHM
pXNqmgHCLXh0dylgrEafKw7aWKNiHeU4Ot8HkiG/aGL1DHr2xGcKHMVZLmtcY6ghvt83MU2+FLE5
PtPWQ0vFxhzNi5Rpk4VZEhhOepb6sPzB9Ua1yUiWyi8FtHWq2kG7awTON0fsP5DsCcGZbJNiSkNf
w2XPuswA+4ldNyG6RffeKmFKUmVFqiWRA6JBZEmmX1KROXderR/Pywe0gKQsABwk0WvcUqRqZSQG
A0duN1xkikZ5Z4ZVt43Ax+3BUT/36N5cWbnaBWnpdGdu+lOLzW9epCxofFBOer8MA1w9NxMuGgzo
93ytB9qX4Oz1759/UcshsJ57uhmAK0i0lm7V+yhFWJlx6nAm24IUYi7yfB9Vo5sB0cymjT7iu1lF
Rh0AXT4nYv1xgNqiWrngAhYoxJqDMsepW+WpA55/mKXcosdEMRpGgjxjvPlxP5MDGigLouaP9sJa
R6bVst6eekU/1vb4B3gQokvSfpoUw/VReTlnhnBCmAwVaYTzADmSf1ITfj+jVhbK1hwz46iTB86+
2tlTeYcQHJqX1Wz/IF9r8ju6DPPvYcqTV3AtphI4ygwgu7FVZQ5mGqD9Nm0MTFVyrwQLgvvNqPuD
q1a5b+Sme981ckIcE2C/eqa2wQf3YUcwXUj4I2jMlUnN4f3v96YurSgUGUdpIbrt9eUl7/VtnfFM
NYcauuLg2FdKnZu3loID8IQ5dFEBFGY0GCxDXbsXJt5ERmmbe2BB9/HQP2qhKLcFvqq7Xs0kkP/h
lwF0d1t6UeH3FuY9UuT67Wx7chupBYAdTSrWprYhiLpJfFElhbHF5Q7flpCX8jCq6X5CYhFlwUTd
5FUu/E5pEBiFuLLNBtnuO91+rOzmovDwi6JxdNlWS+MjASxQTfYLpTksOJBLHoyyvsHCSduoTaP7
muLcZsagYmAk2+tKJBFvy/a6bfofadSN12ns/m7V4pIWq76b4LSh+qkWO+yf/uhxFfqW9BI/tuoG
25npJ08A73oMw59zHP9S3R6VHqMb/FCC+B3kNk7icQtY5aIZh3pXA/qs2nnwnRD7KjRP3e2co0Ii
yi4JUpRQUA1U9lK1L5B30v05napdVuvt3eCO0w5vuc6PuyrbpKzDpjNBOPMUrwMvTL/Muqscy5nG
6Wjbv2LpqQeTpuoTbIFhW4TlHrcfEMqzdTWYqRooMdwct2oyTG9mZ9NbzRNoK+d+mYC+UK4Hz35x
rO5m7qpj08vJb9tFELTDWseLn5o53vJB71K1z4M47GYwpZlycJP8ucRjKE+a8GEC5u57FqyqKMEF
xW3vIsU+DIP4DpzrBlO+Gbp68ZoLJd7a6twhD6dd5XW8YaXcvZmU0NWaxNyiOnvviP5r4kY33hgH
WlJUaIjZFLK0cO9UVeR3FRrk3mC9mmV7DHvn2SlbCfCr3leqdVlUjn1dTc1+TpWdrM0vcZFjTFUm
DUCG2Do0iatAp7JRdSwsF5ee6KeQ8HaEJuWm7mvFJ/OSV1mb/gLQqqEWJS6mLLsCqP7sjrPhU9N9
TBJkEuOI2o86qMam1YFbJXX9NJukK7LIPGRu824rcA/ZjaFzEI2cFyi7t3WEgLCRUoeOWRNfH9Tn
sE+MQ+Mij2GEktkJzfYwaC4uZQij+MmYfksH7yYVzm/SWtsXjvYgrOmSBsuGPHnelYPDNOi1L9He
Q1xlHg6hmkg8p2PNj7MoUCzzS+EZL06noZ0yUs2RUXM3aWN3UJr5crAwDsu6L3XceIGutmi0duql
jLTwOqrLh77rvmuT+lU2wzeqikj34x20zTCL9LUWP97RiaG6gEQLINai7SfEj8SQl8ib3YphuoD6
Ou2l0A+RUl0YZtFsaxuYS2EstKF4CLSs/DmJ8gH6ynQzF/LFRoBtq5fYus5z6cE204fF/QpDuGpr
OOYc6FHebMfUvkgqJfXjMI73eduOOwfxeb9utHyDd9l3iPAoNDrzIyXY+7FwjsIWyEB3gG2Ugjdl
H9bXmYUVWF4BkxNVeK2YCfok0cBGmaNvcaj+5ub5rbjKVzE6+tFz8i9JIVOc7WS+63XtuWsAWueA
/Q0TTFg+D8dCi274B2s/2MqdgV+jz/OrIf/Jp32rV8YXL7eHawyhsAabp2PTunfWUOo3vFGvl2e2
U+slJrby69AoYjMp6Q8Yb8+hN/c+QnlYr1rTXrXKG1xl1I2Rev2Wg+m1xh7vAkaruDVma3HQ4xtJ
0bibGzsY6HPuszq50krlW2e5Y9BUThTUUehgjIX/HOx4j53mLGZl6U9LaS4tK/pVhkBaB7zG9p7d
X3dufaEa3WESqern0fBgefVL3tCJTUyusbZqXyI7fZ6MuN0De38x9B6Miu69Ck+7iUL9FxcgLLm4
+BopzveitC+sVNc3FXwY2bTXaWb/BAXw1GmTwEjXuwOWD3ZtlsMX1RYJmrQ2UvEpqXiW9z8Te3yk
+b+1evfJwghz23L++ENpjteZTL8uwPAD55O+s1pbXDmxFV/FQz1CKgmbKw55gSEc9dvK5O81Uexu
0KBE25pX1zXlpTLIHOVxMPW9HWLiJQrtyUnkN10Zjx07ui/d6MIT8lGJ1BtqE743tY9cPd+FOZo+
HMpNh3qeFWtoDypoOtttjdBWpZnbsk1+mSlWHhYwrkMzmPfNDA59BIIx1cXXMcEpXnX2jvS2PMmw
GELLqpLFiIwgn3YzJMWuN6NtMkPvHOnHb63OHDfY0tUBMpR0JFMj6FRYBmV02zXd7dSEt3aS30wG
xuBx3N2Vi7+gVOWz2rsPwuMY6mEn73gaP7WAijY03q9FRedWNamK0mvxcc18SqjsjG36ZXDrPKCq
/zV1Giz80KzbKrGxj2f1fqbJxTnjXQsPOWA1ZedI17uJC6SN5vnCqpQbWzOP1O1fsKm4bV3xOxz1
n9Be93qp/yqmAYnlUtnHVviNzPm56OhmVYXmG9J6CGV5sJriwulxrRtMt/ABq99ZEbcC6dqPvp8Q
D0wqLA2b1zDiVO9t/Rlm0E994CCow3GntcXeFDgQzrhp7NuSpwV82QPwxsuGYnDOBVdRoPKbxrF8
q3Ef7cw24GRxIzVldj0440+zmC12oX5fNFTGEuUyUqDYS5w/Ngj/H7xeuQylPW9mxdX3Hk5jfm00
t670vsnau1NSE2HYxn7s4Un6ipVILP2YzbSo7mInjoKwDe8ptRkYPOr3cVbtWq5x353b5zGvgCfN
O2xUN6RDh9FMcJnDqzDrvzQVhPLJ8oJRmheKplMY7V9KVxOHQVEu3EKhrqSXvumEf3Q1xBvbVGq+
FRR9Er1N/JpOwiUcgtsoW+gQlXOBO3NBpMHdKO5Q7GHcOb5eTHcxb3c/da0/rJpLI6C7maLsHueK
gHvpuutdzScvrgPHdPd4Q0s/V6JX14DnpKe2vM49jJzzyNaDITOvSjOqM190IHeZG+W67i0mwPT6
+0h34ZnpI6LLep/cyqILd6Wa/gnnMb3KMGHbpE0JNL3Pd6LBIV4oTO3EyRjmkqt56K0t77ZDi0/1
hscuZLRhii+90k6e6KT+sOo0DcY8mh4aIQNRl8mustM/UQsEyYw6bCJHLd2bEFv8FgvhZQs/DyC4
Q3u0r+gNLJZQdnqlCHxG5Wimfqv0F4MAVjSIQt2T6NdBipLzIe/ZDtiaXRWOlr9MZTX4jQJTVheu
+ssqm+xe6XS5S6L0Bqr5Yw0a9YD7qfQFme8lHhk3uQw97PzyajuknbGxhxDdD88ThwySwbHUTWuj
hZq1F0n+FbMAw09cbas01Y9Wluk200Cpxk2PCv+gTDwAZRQ4Nsd0V+nVlsQeddoM1VM1f5il+yts
jHY3pjFXZ22F/hRJse1mMpU5Uv9AuXulW3Iv9Ryf2USX25T29o7CuIfN4Oz6QzQfQlrVGypWTTBI
tbsQZQFKV7d/5W16Bfct9au0ZHRajUu65V1SSpnJe7SXac49P0INNESJsx21G61XS583rdgDZz9m
qYNz5GTsIv5oYzffwNP/oHf7y2pqYGuhC5mssMaN1dbzYZIl8jfqoQKSmSQoseDD/KNE4tqPPP1B
Onnle4rk+DeZG2eq90NsSFTXKvXRmiAuCie5nQf10E7zn9Yd+03baHd4ZP5S8hmyvp1HexBg0RPG
GDzY0BzyJ5lofhTWtW//D2nnsdy2EqXhJ0IVctgCDCIVrOS4QTnICI3YyHj6+eBZjASyxNKdxfXC
vnYLjcbpE/6gA5JGZ405YLbLFfmZTtWPKnI/VchVbsY214I8Me5KcI/bSoMgjOnMc1c537yqHYKq
FtoDhyEJ9Mp7yBQUxSttSKFjakChvaI+WIn3kLoVeZetl3sFZ3DTTa5KB40hCPJ3TuZhQGmgtoND
phUGfTu3gLLL0efC2kdD0/zsauW2mOkRymYCD9eIiJHX+JstDAM5KkkwDIa7MxsUGumJ1749htUm
m52a9Fg+T5odbenqKtg65g+LJZE/8HrNmryplXXsK8LZFFZzr6rllv4O6td5gbCGNgUQBA6T15Zo
+obacWwXCTOM5beJ7V6haz4HuQA0rc4Gtqwocmxbu/wDlVG7Mqy29IuBUxlRce1hNlZHTARuPJOy
2qdQUn0UjDdCaZs7Q+CN2Mh8lxndi2jNKugppgMrS8iPFY6snjT8lofIeaL8dss0Dqpc7mtPubPq
hrAHhVothl9jMf+aOGxcLOGLAtCNVEle2V1jX2Mha1xlFlm7IbvqAKZ0C2Ow/Tnk1kZtQvLx6jDH
I/aoavvAuIEZcGI5/H+559NrfNRhNu76yfqZOyRNIo9vZpX5eFp6+7TTv9IT0j5pE/4LXMJXascN
y9AAvYb2Rx4X6pVTmMMu1Zn65oTfKycXt8WQ/7AaXbtqm4qznUFsG7TefS6xUvSVOn1KW0incWdH
KBLZLuLTffuiZAw825jUUDeu6Xn8dDqGHTBmCQDtz6gBrVVnin5d6N5dwbj0il7zHYyj65bObdAW
ETVnF4/cbpm6b5Te3ZGcP3QdqP+8HrmmovEHtInWJ6f86nTjcKFZ/E+I+G1vC9YtvVmYbzRLkTp5
28koIjnbean2h5SL2r0xZw2Sf1nacXI3uV4T3beO0IcN0S5Nj/Eoyn7nNTUwWqSjvaciE7bcNACo
rTvwjKpLcSEnc4MTkXorEdlrvmUmw1Rqbdl+6ZqwLzdqm5iKj2wxo31vUjiQsTIa7d9sEPmPDhsB
aqg4Q2wU/RXX24mxoVavzGFIPjdjGWEPoHeEBQDb8SVf0BM+MthB9oDBC9RfC9+cVV8nGbXSztxG
P0yzKLwj1AqneFAqK3J8S4kU97oYet5bFsaa6ct+dJRbfGCdB11vRHKdRx45JbAo80Kb87TJCupq
QdLosBRpBq5fEmqstToii9B1qkGIEN7NYMD10ID+BsMY43A1K+XemJpoi5ttfWF550wXEsgGMLNF
KMJBdeXtIYkip9a6qFJhR5YyOWhJa9kb04uQRx9k4jyP/+KKa1RonDZCds+91VT0Q7WBhlgmEvXn
WKuJ8HOEqMfdAO+83qhFTBBsHPqAvpMW+Ih3FQmQHOKls1W5XbILKxCEvjYY089SqhJ79LJsJj8f
G/iCtpR2vg1bGJkBtar5YIB0vQOmLH7ZWq6OUMTU6DuNh9zb4NOS41rc6S1GJRq6qaS8Y6VCKM3H
n5TJ4TdYX5bqz03nkvPbqZh31WDIzdhE1WeQ/AuGwp3EN2hCw4twzdwktjcCY+EIFXea7Gia+8M8
FuYmherC1RCG3r7s9f7PiL5rtYElkO2rGqhCWY79TQ8RocV0aW4Rf06yr6YYPWXv9d3g0MYx8nKT
YDh5LGRpIueIEWoXzMw1hlsgYbirR4nnHsuSuLupYCoL7KBl1G7e73qfeel0Z8HQo+kDjHiNguiI
8fY05sbBrsJy3xZxf5uYwrjQSz0dwC3qFAvPHXSyYa2p9uDZe4sEaTikwqNdlOC37e21Buw00pXx
cMmw9kyfG04LIGGazkgLrxGTVM1lYotyOKgYFDhf0jDV/0i4iza1ukdZYNRVGF3AWvyjTq9iLOpL
TCjgZiC0sm7iW2ZrZNpQmYdZMfMqsLGfvna1XiAgW9ZJsbXSYapumSdlC9Yx5rRMnSOu+krMx8zO
Qq5Zs5ZLPyJ2tzLyeueqnWNbO6Zqlf1QsxnyWOMOw6eubt0kKKopnO+bxhL3YUjf5sPHArEGB4A+
VqgQxpcdfgVWiQrssZukMQ5RrMVPqqC5FCDFBOn5/XVOhy6EPOgTDqNZF4vz5Xi+Wkd6sxnqOGQc
RjXCdd1S2ptEy6KngvaRQwRmBLrpMQkZfJC9+UWc5JmQC/0RE080eVDAXcsDWm2VgUGNrcNoYknz
ybIblOxLHf2MTC2l5SteHbr3UMm0+EafTPuLzNN2wnKobIZNjkk83AXZdkWgVth0W6kbK7ukUvXo
ZpAlZhwFM4GnNLELPcCcMNG+GtLKtS3PCV8sMbRHtS7rF21AdzrQRyi9lE0aAm4RAkrV3qIv9FUd
QVZshlp4lQ9RW/vUahl21kPWmcqmahrtlk6hdTdbKFD5kRjdr1Y/RS1lWRE+lIqKHJhZzE4eTEAQ
rcDqlDLZtXMXTVtbU+rwwTFs9xe2n0jRD2Y92f7Y8HcvzIj/oa9XXwdArmWwaTLgdNZQ+p5ejjJE
+EbTrNqG1nfQF1fNLB4dK9pyjxzpOlxVqbUrEgcEAP1htT3C4Lxw3M4EBpOcEHoJagMLxuPtcYOH
gveuDQo3snt6RlM2bWK1Mr9WpsJAxUij7YePN2L4y9iUJz+FkzqqFFZjsB6Yweq2i2Tye4oTg2FN
jQSUO8TfHaZAgZ1lw4WVz8R1wP2g4ZcB3KkdHsoig0DSpMM2UrYbACfqbpq9S1zmc6tYBDu41Eg5
nZAxZGkQ89QUDF0cYVKTuirzBEVcvb+L51YhnqIiAPOX17YKRtLLrDFyohFZ5UqUVO0eCooJnNBL
1k4n4QBDXzg0lCH4+qGktBo09yU9w75ro+NsGbTK9ci8G8dc2VBfqw+5mqRbywxpL85zXeP/Riv+
gw/6b33WhasNtGpNl1AXGa4mN6Mjdd7wYwpdPSjr9qNARBMrd505vo1Cgnp6KAc5ov2hleGhm4XY
QziMbvIKnzlm+15QZWq9U63QuhAATgI9U3XmzhCwVAizDFPffnmdEWG6bnbxsTYUeYX68yLFF00P
4+Inpgwojc0WYwj4FB92i1tWtpA4d4HkAkpepbV1QRafGnV8tJKifE6VEuVfy3CL4qOxhXVImpFt
WhDq7nrabVhZNIZpGB/TeCn56yzcd8WMiAFWvwcjHC7JF53kVKyHHgQfHjg1+Farw9rNrp6l05gc
HYDxX0qmgP5gzt6nOmZm+OFzucgzAHtkLeLYags9py+70UYcDoCiunfRb3vEM+LS6T/zQBht8OkR
SMBhrFPR3pGtqmOxd6SNL6/I3ztfjiK/aTGF373/QKfoqUVuCaYQ++YikLCGaZFCzeoQqcVRyTAp
7uA77lvL+VZEqfO1mtR5Y826sRcUMlu50Ffp9jibsHfEhZ09wU7xc4DGoCbnP0SyltD3Kv/Jm6iZ
FSnzo0qLP3B6LQ0qO+p3ZRtPO0SSxk2JM/Tj+09/blFi3AJl5XYA2PN20TJn1tswjjjmgyoCBUcu
OkNmv4ljzQjKqk+3JPKXFKUcg3/1TQbAoxLZeF6OEfKhq/Naia5sFENbOG2Vmu7cGnsLv+675Fvf
9OAohtD608UJTZ98sBxKHmu+T8wqERuLuBLvhtDQEobM6fTMqLZ8yrLEfml0Naq3ibIMei3leuxq
rgbKpPJbP4tx3nZa5tFAGzKzw5g1VFEs7irNpl8USiwdBHo3geGNi5uQw32yjXNMNrAmtKzP3lTX
n0qrFJ+FBwwk0Acd0zFHeuK33Q6ZslOdAQiDZizMXDfUjQfdSHCUazi+0YYKhCTdzsPZuR201on+
5qXm/olmffqTW4k4Wl03/BVaW3+bnWKMGNpq8aNAtAF7xiHCbjIvx4yhawuuj5gqa182iAf6KUiF
P4VRT8yBh06+4Lc636R4Yn7NK2TuN6U+DSrmaEMV/WGMWDFkcAFl3zuacOSDQImn8Cmd+nA/5QJW
hj51yoVDfSbWk/TAVYPYC+5njRYbhCpDXMCLo5vofmSAm8lrSIY27fH9TIOgYgwUeOP390/1SZZg
LDQy+vkA1UgT1rm8HuaCMVLPqlrnoUycuZBKTPejuciyCq6ghAwez1xHXZuu1tDMbXGM5haoDNbG
lvBdLrY2eP9xzkRDIhOwI5P0Cuzq6iMV1tSnWqYVR7VQsAoOzUhDUVUBOCQENusXMo8zqy1MemcR
MTDgSK96T546ihjIQ3kUnZ5i6doIWs7Ys+ngb8weofn3H+7Mu1osh4B16xDyThjZzqDlY98Y+RG0
vvKNCWc7bdqu8/T/sA4YUdpa3MqwGZdI+Cq8ZmYbe1iD5ThwxeaVmrn21ZxE2gWY6GlDkZYZ74gB
Er7fp3y7vgc1lVUiPyaROm50MfVfXL0K72Te5ABPEn1urqo59eYrXaOq9mlelL9q14o/UWth9JgS
LS8cn5NKZ+nimUvA5WKh37mKtjkwKQNV2Iyspyk3OI3VuNdESeCqFLdqU7f377/REw46WSW5j8ld
ptNHooH5dqvpFpq5MpjZ0Yg1krnR6p/VusH1U8maX0iwWHh+WnXp69HUBi20N+YL+SWaxrlj/PqH
WF2nimMl7hza2RF2BMNd6K1XZQvkI9Sb9AJ571wKQUudHIyuunNqJuqGVt3ibkgksFCvCdKqbI4N
nfIjfJf6d8wAntGnrjOXmoUVfkcbuVcY5I2WF/sqnI7yw5FpSQap+RYHdOdE6bcccNHQsjg95nVo
BVPixPgjqdEFyvNpbF9WWWQ30MxcpPTevmajKTNCnpscF44WjJWpMr70s90PQWi13dYo6up3XeIw
6Yc4H7x/xk6jBuknwm60ixymLOuv2ZK5jNO6TY6Z22Pzy+xSqXedlH2+/w8LcYUQNiAYnURDRgCp
GxmC1LquTIb5+lhu566xLrnsnNtMQ8VAEF4YSrrrerMxjKGAoJscSWoaoEoGKkCNTKPnZbC1MWrx
TSFpCShfyu7CXp5+KQCA0ZIxIGAvZfWqHtNjN+2MLEyPvTkAGZGJ9B7HCDFyf1ArJGvf39Az0QFy
ALcmgYGSE2jx22PjwAc1mrlKjxR4+6zU2mGTOtRrwQT3Vd81TEllYMP0u9KFEz1lntriqZxXH7ar
XxT0aEIzasaZl3nz259DZr0chDLHR2ewwqPSjvUne5znHfj1+UKAOLfDyPShewC/kCbn6koF14lZ
KuOrYzy4zk+oxvLRBJawnSj+t/9he6EfwNNcXNicde5j9CVY044aN1oanRuZCOu6zcr2xSTxijdt
K8ttX09jFLS6CzrYDVN4t1xJ4+/3f5JznyiPy3XIuXJOwoNLqxPKlIyPvTIN3+s06j7FgmbJ+6uc
Xm5oT1PU4+W8nN/15da1Qk+oJghCMRfbtrTbv2AIZFAN8klPDUyJ31/vzKvUqLYhLnG70TZZ/vxV
GjFnhjWGE26MqRzzx1S16r1sevUmJ6RfuLdPR7XcngjEE3uYAKJnsfowl2l41CQEOaeqwBK35GyP
fdiUnu/UTluDMB9kFORZl3+xZaynu3Ew+odJGav5S0e61fnhZKu/cjVK0PVARS67ag1kWPzGTRIM
ketGs3dwb9s/mhZFUM6GCpxR3QzS9pOZ+xOj3gYfZJAwQ4m2msVgv7f66maigCh2jHwr/ItCZX4c
JlciCIxz/ILOamPlQhRerpK3BSN5BNuAxBpHGo7p211vskTrUUMTx0mC5OvMOfSRW/uN9WuIw4kE
SOxo+tU8Q8wo+jK+8CJOQtbC+OSz5RUgkgL/eRUq1C6Xc67a4wGQ1tci2eYCmkHpG3F6w+DpppEl
XPrwT50ol4Yi6+O2rGwSpmiCIKHIlf72wa2+tnoZZsMB6QVxyI2lFWAm7baXyiXpoPWX9G8pWrcw
u3EBZNTzdinbrvK2zosBhhOGg1moghhyTGCwEopApV3Y03XjYb3a6sFiPi9hLHM5EWbXQHZvGtP+
PrXWxhPVs9Ct3+9/tuceDvt5iEOEfHTnVp8tnXal0+TcH5RMuYqhc852e9+F5hfgsM1/eLTFCpqs
AdF654SPX+PySZE+HiQobbxEaChQhm9jySS/XhQJa8v48uHH44zwdIRbfGvWUbBCNL1UanM44LLN
9515bfo4hbW3Y3Y2oS7dXtImPj2XxCRUPSmy1X9dq7eHpcf6yUauoj5EOSjrikrRL8z6Lx4nFzZz
OQevv3yDLj+F1MI3s5jX/BPpfxVvQ02Z+1RhIVi+VaDYdncbRmN6Yf/OP87/rbIqDpmGidbLu/pg
57G5SwTeXQhKNubnNsmYQr3/ss4uRl+CXhUdR0adb/duFjG6zh2oNLcynmtX++5lThl0Xvrn/7XO
Wlitnt0WFQqs5WLZHsxYbGN0u4Oql+nm/YXOvaNF+gid+UXCbT1jV+q+Fcok5QG0AAIfWWXZxWZQ
muRSpnpSaC2nAatnhyEtB89eZ8nIjgIjrPr60PRIGcvvaWKCvnYAuotH0U/bfi4wUQHtERamj1vY
9v0H/RduV6dRB0tAiUeFT/q0OifC6iy3yJycURqsh2EfjtlhiKer1qv3auoEsKD2RZH6jnMtpvBT
RT8N94bAKrULB/Y0npHhcRXRh19yaXeVUaL8N5a1NhYHm6GulybKxlTiT+TRT4llXUpEzixmo5JE
gcvm27yD1YENp4ZX4jQHKcYQpLNWRq3r6+D7Fmh1U3hXZhMr7eH9zT7zmYCh4yk5VotLy+ozGaWC
pweCaIeo0MW1PnbONk0m69ZGHPfCUmcOML21BWlFSAMdu3qtZmpigZSGkt1MwhuXJAMTDVP9+uEH
gj2MeApE/6WeXLb5VSjT+x7Qs7DkIS3NsCFREV4BHcXUdikyzOmFKHPmmWgVqbwyPhTm7avk0a1m
p+V35SEvVDx9rXzcErOV3fvPdCY1gkSKXzbhmc07YXy7rQ07JOrlIdP/TFAyA0dP9jRaAkf8ZdC9
h6N4H87Gi9u+vL/yuedDHp+JOrhDoGrL8Xm1m7nZN7hAILiGAFy01RsoTjgmfLRI5LDTlGQ2BFOa
DGzdv27KBh/XRKJNZgy/6zDdgoj3/H6m+/7+4yxHbBVZXi/0b59fPU6hpEYDSKw7NJ39OHvmnTb1
h2lwH2fT3CA1eqnfcObrIo2mPFQXWVEm6W+3L07B/WdY1ByGSSvpx9kzAkxdXN8rWjRv33+2c2th
ccGoB1Lzaeu1MpmWmQnPZqZdi8GS86TmTRG0kC7eX+jMJoIs444A6AVDXF/OzKtNpAlX9TqoskM+
gldGZIeEfbgpM9R4S3tEOeUSqGOJQau3hkQILfmlTgOQvzqEHXqfqWroSCfWqovGsAF2yW9q5kqb
sm+zF0tNKE5qbZY3cE3G72gRThd6fevGESeU9Uk3SW0pR9c6AbVVFp2dGe1hKqckiMIJRyR8M25r
pVaOUl1QZRlQe+2SbfOZS8FDDZMsd0G6Ya/9dq9V+Fm5Isb2oEdD9J1LE8sBr1SpzhqpB3bViQuw
gfWCHB2CM34HJg+7zJLeLhjGMipiD4OcCfrpLRIm0W0/9xQMwIu/F7p2adJ9bj16pzSJ6OSfyvTp
BklalqXqgQxf7ICM7eJ5kDtDzz+NiXnh4dafyPJwICHQq2QzwZusPscsrBiSlREOV2ji3zAkHGjP
UOfVrrjUOl0fmH9LLdAWLM1Ycl1LJ71uNGMo1IMLdxEihrFpGmPPnDTy3YyxqjOFT3GjXGgWn6Ru
/5blmCB7xTV7+vpCL/UqkMGH3h5ThNid/SSR2YqMR9v+qXvDgzkYIWRBcTsWoHY1mB7vB4ezW0yy
hIgH2mUMnt+eHzAFUTLlYJprXYXj25s/Il3iC9Dml1Tm1mHofx8VMSrauUtoWCVnmY0YEdR99ZDV
uAf51hSXG9gx+kslu0dnUONdMhn5BUGHdShaFkVtDrgJWSFlxfLaX8U+wo9i2nmvHbA96Aa4aQpc
WnpFmxg7+o1opyrI88Ldp0Uz7mqSnQtqUOv7mPU19DJseuQ2zZq16WipwY6dmFKC6tP05yKLh2tV
6pfoC2dXARy6NP0Wc8lVhE9L1L9rsPHU1h6K51hWbPW5HT+YO/17Fl7fova7NFFXYR2aJ9+ew1EB
dGpcuQUWbV1bWR+8rZZV2DIwUMyPmaGs3ljKEL+QADOgRUOGGrwZod+iMINRHacAPch2g7nppTHo
ma+ARZkE0lokdq+vC4kmaazj/nLQG2PnOXI/tengA3+5NLQ+96Z0aI2AanHfOQkzOZLlVGexdlDR
mHD9CuTEzcgJcTbvf9ZnpEUAWS0AA149Rdm/Luqrgz86TuqMAIJZSG7C7mWe7sX8OYtB0Cdwz0qf
Cn7jij+i9rbGIj0MuBe1nDaCFmfezLHm1zaKYs2HQWBMtMkI0IgzaMkY9hIlXv1cHqJoolAs/UC2
3/tGZGd+5iRP7YxFe65nF47sSSLOaUKZhFkfZPylXbgKOl23UMdxvkAnHq5f0xyywty6oXab5M5O
Gu2fBBUNUEw/GlM7vP8KztyUAMNBWyzyvaTbq8gqcEhJitzTsXRQbqWt94GcDF+pavhaGPu9v9iZ
6+v1YuumuGVIt0EQST+YIWApX09Kc/BLgQZcGc7hveH0mC4BVCjqI1UrRi0fX96yVXJ1VMvoJa6y
EBV/8NZiGHVQReZsx76OnhHp64IG+UEsZB0H7WCOEhfdpUnHmS+XASEYLRgajFXU5S28Ok9F0oWj
o1UYBGrjUzhwkiNHv7f78dv7T2gsJ+V1UstJoo9Dr3mZcVDv628XGnU5wT9N5gNsgyG8aRLHyQKZ
6d6zgx4mh7d3WpTsHVn2Rwwc7Qn4e9re5LVq/IHRW8P8VpBY5tUkVusjeuB+djNV/8n00yY9nJKw
x5a6qhDSqDS4DoAfDPOq7hQZb4RZAoDCu2Fw9kDwzfvC0fXS5xf3xiZ6lP5klOXXsHQB5tVp67WB
tCf50Wps2QKU8aCM2MvwZc1FaAtnbuO8RkzRQn6kyyflAJO1Rx7PzjdxCm21RuPo6v2NP/MZLUCp
5RumWKLX+Xbfc6eERquV86EV5l96odtSiW6N1v06196FL/ZMcKZpRN3MYVqsEFanOI2sJi90xCJl
bA3XAn8CP6zCj1pOLbuImtXSq2P84q5rzAElpnr2UNvFSdXYKGn4hArlk154aoCOzOf3d+9MXHiz
2Gr3KsTD7awx5wPysMMuU7TxAAgvh6PaI1cRD+a+TBqOqqJUF0r3U8zPv+ckwi+ioDherSJ9lhdV
i1ThfBhRib7t43i8m11jPs7hcnTNLH0qqhkwkNtV8C1j/ZDUw+Djamj7Ra6k2/+yEf/30ywb9SpO
4BjJ5NfW5kOPD60v9PIgG3QfgKB0PYJxVfstnD86pvr3pkEWLd2mxRdlFTJmjQ+xxKnzoGNOvrez
0rnVou6FnbiUmp3JrfkgDRqfLjJ8MLrePt04x4mVNlSBMguv43G+hp29tTGU8vOh/9Vk2s//sJua
wziMORx45yUqv9pNy+ogI3jdfIANmmY3eelVCxW2tP6mRWl8yecmftIqN0awXlXMr+8vfi7kI8HB
iaLQXmqnt4sTNRGJtVw8qptwtp5nN+y+uz0C3t8G8uML6ei58AMPhiIUDCnAjNWToiDttfpAgVab
fem3nb1V2gKmiPnXGbKPtp/+HZgFHsagkabyGtJYRsDkcO+A4Kq06caNW5SVlJaJtrjkLnAu1AEz
RhkYP1HKotWBCYcxn+ecqOqVFXNTTZobB3zvhRhw9liCeltwDuT069g9ozlhhZ7B5Wyi2lCjrAbb
tIwRTxCh93cOLzlvn0v3QJLQ/OFjW5yBVjnXlNSjTfflnxI3BmxxBc+ARkzgNboVxCaiJ5YOravz
PlnJ8Af75EtthHPHBRlIbkiXyThAj7dn024oxdRWnQ5Gl78g3fCSj96XMI+xlYzLj9eWzFLpmy9j
hlO8ONWgkqsINx2Q3ZzuxzQKP9V6VVy4FM99bdy+oDYXsBdJ3tsn6ms9dbMK9erQVl4it7jrIHH4
RaJfomucvTBer7TK1SHs9aEwEOMebQVpKezsNpRl5Tbpk3nnKXbxrVeaatP3YbrDIkW91oZF8COs
dT8urew/fPjgG4D7MkuywdS9fW6nw8Vrxrn04JhDFUwdlsNT0uRIVUT6FgRr+h/yHCoinZESNxDp
wdv1ZJMKt+9RgzKd6iaa+Rb1UH1uRYlJkXcBj3v2nS7+0S5gMzLa1dWsKcaoT0k3URyiADMWNQo3
eVZd0SuxL1QGl5Za3bsg2s1BoQw72HDmD5kY1OdaWQyD8kWn4v2L4ezHhysL2HP4SUA9326hk1RS
hh5rdWp10yNmU4MeCSYjvZts65Li67kH40Xx/XHdnqrVR6atZKnmTgehDS0SdXNqfrPgLSC1Ueej
ceHRzq3GIIlRiw3Rj3bW20dL50jPCmlOh7RvUfRxoYSbm9FAYwebybKId+/v5PLPrYsdBqj/C2Fd
oJdvl6uR4IihxKqHbgp3WCH+oFsntkxMriq1eDAj7zFGc/P9Nc9dSa/XXGVLk2hEGUONOEgzSTZw
P4tjHMM4eX+Vc2cERBwQFH41Ebd4+2TZrCHUJbnPqWJ/STV5NAdExmZF3ReleYHU/w+zcLKNSGgs
vLelelx+mFdp0iBS8FkdHbN0aLQjWsnJpqtsYHip4QRmU8v4ror14rsMy+x5Sm3tOoO/cNf3qvwZ
NlN+jJNw9stcil3dFmIXLnSHMamLo1m5+lMXK+VuGPsxoB5SriFnDgg7NIYWDEVePQ/IJ/meVli/
awc+iSzDZmMmXrQHbGo7fsxebESlZH+qUO33Io5qbkV3/pXXnnEPUg4wPHIbKCL1be8nogzvs1mp
jxmmGk/JaGn7MEJ3ztdH6exQYLa/WQgj+ITx5DOmXNimiLFHFTJprpXRzYKhnO3A8xRUZPrBS2E2
TZiZ9vH0pTfDGiHN3L5trHz26WFmaARaU/FZTqWyiYVQtsyU8k+FI93Ex9usR321DbEKcn7KNIXo
oxftwXU783etZ8mX2ai1gzVLJN96o9/At+ZvaQLfg6i41Hk5e6AYGpIfAvU46Qs43hQ2fU9b22DP
8SRTrwZ3uDayjNy3w+76/eN7LqMCJAPAHHQ3mI9VfuHmoYMg4EwZIzLtHmD91VDSOFf0bIe6j75N
vNq40EI/uyQ+hJT+HJiTqnjU8O1Ee1U92OHg2QiriOxaqbNyvLeTprYP5jykoC5NeUlv+kxAgIVO
035hEACxWGUeXYoeShyRzAHcGjHBqZc4Z2pz6O7f31Qgx0ti+PZLpY6heU6zBRcLaOFvv1QaW4pQ
jRgZombO/ckrbz052v5U6Y9xR2VezO1tVekH2HPfFWu4lSK9J1fvETf0vpiN3KI9mgf8clXqxaEZ
2m2bug+WGweKdG+8RtnqeXijqPVt7qJlwkjpxbWn352uPMUo3I3a9LeLZRJgS3GdDQoskFQJSk3d
tm2zmeoCGcasC5JS3DW4Y/siQicqd3BHBnTrVxqysFn/XHbgf7CtC2Qc7Sif9n3qoZviVV80T+z7
Klyk8cwh8Lr6yOQZmYUi0/ZZLbJAFOO1bXVYfQ8Uxs1tbkdf+rZ6gZcCpdDMjU0BdS6U7q2DluCm
r82vVlhuWzP7lPbJnyzUtccksj5FhflVrdQvY2rcdlW29xDtBvuaX4tc7Tc0va7mPLw3MVtXG+SM
igbhS0opC3+MppSQFWZvixH1D4ZRBL4MR2R4vQTMSP1k58lWZAtvImE2VeshsQbKeTCL/gGa6A3/
0G04Cdt3p/iqTkc/r8QVqoHfJPyeUlW2fd7+bfPwQTG1lwZbBXUAv5tF3a1bTH/Kgp0K4d6JWNzV
nnPjde7L6NUuxqLt9wF1Zx9JqvvQwurCiJytkXf7eGy7QEm9g+ZhUZ2PuxnNuW5UN+kob0Xa7hJN
++aE/da2onEzhTlgAtDfvjkxyksN/aEasqupbp/lVH/N3f6u0OKOjpDzIkfXCeB8IfaZ6t9hVH4b
k+E3Eu9/rQ4RzVDPfuoTzs6ymTF3nfe5W2wmd3rK1C92U2zN3vgVpfNWU0BCl4ONGqhIfhl1+KuK
y7to8Pa0wq8nKHO+AsIBZdtryDq5b9C99LlGbpM2/aSlmCUZFoJxGL4BZvnVA+0a0vAuFcWDxJkl
SFGAL/PmCuTmXWn2KOsP6VWvhGI3T/C1EjQDE2kS2s1xX1VcU3MH+jp1woqyU7jbYhCH1rCvij5Z
ABYqlEfpomZiblU7OuoRElOI++zAPj/IMHYCFD5UINjJLy9sryeHRpHWI2iahcY9pgo/5wQRGerC
bzDLYj+xIehVRbWP+3BXG/XOlP0eFdoNQlW/rMaD3MpnUJZ0y0NHe8ZK5nPluBkq4OM1th43eYpj
zTwPSAsnAwLU9obvHQkHO9nP+vxnRmwuA9DKQcxvFcdG6g422baP2UZLE7hMGHL0uwhxVSRPwL4+
q9FYP8OUuS5T69512p+lnS+uIspTlUWcc1j/iiWATEdD4EbVtad2T6JurutJ/MjL6t6b65u4s75q
Rf89aTWE8+zv1EefVViSvjFalV/l5rObGxJt8yhAOppWBbohI/y52cx+k9/8oCH3g3dzWyria+o5
t7OXcjZa67kflK0lVXjcw3Dsem8Xyaj3K697kCK6m5rpPnXNrUNY2OCtEDCF3Nhpp6LqNts7OzI+
x+GU+MZg3S1gxN9GPn0SbfLY5hLh5qI6OEZ1S6P6d9ll6LM4j2kk7xtVomxq1MdURL/Vyb5V6hHB
UIPBrF0nD2Whf1Vm9VeSlcekiLeo0JS+0jjgrrNx2EYMGTbUiyjLeQmKoOWQX1uKxo6iI7SRcxEF
scucK4LCAi49PoqGrzvv4m+VVVn+KO3HDh2AQRYxIF39tjCNW0vLnY1Zc0itePpOPXaTRuVTVGic
Wiv7ImACBdXUaCh1adfAWcptNfVHDFuQRsfjaRvrxm3kzTeVIfdmaaoBxMZfg+yvJiRAfXN0vk7/
Q9l59MaNdGv4FxFgDluGTspZ1oaQLJs5FTN//X3ouxm1Gmp8GMzC47FLJKtOnfAGWd8wX0fxdibo
amWgVfETgeUmDDlovXLZxPwodncTT4UfttpbaDj7RVdKOtF65xqh+VTquYen0l0Z6R/FFKLNab1x
DALOariqsCNk28TWk901qWu0hhPY43BVyNLomUzchgLQVA0rozFGFCuj6k5U5FxxPvPJ27u4aiAM
lJcdFHFPS5NDpEwvZSxv4rG8AasXe4K345hEpkHLE8jW9V0ncepbsI8Ob08ty4aw0dV37Zi+y2pc
botZe+7SogtQq0fw3nAOvVrESDXqqNJbxuco1XdznexMpbVcW6kkd1KLe0j3ujtI9YeZtg9VVDsu
FqLRvtOlKydRZW+qpt8mOS21f3kYxhyRmFa7GuzY8BBnUt1eSB+hrD6jzLQNATG7ZlgRwitU0UMV
61OeJ2nSPmi64mYum7ekynU85yfLrUeUf2PTDqYke7Y7QM9MdAPFFl4SNrtmylH1RIIwGOb5RstG
ZCpL56qWkxunKx6rqboVTstUU48uG1vdCWF8OIq4CWGNeb2dgTlOg77EBj3OzMtRNr1BjpD6inEb
cNLrsY0HPDYX2aVI7/1hsTeGg75m3aJa3wW1glBxVi7Ftshk9LDircag30Xs9mZYfybO1L3Qh32P
oYyJglHYmBd9HHq1CvHUFhlueHN30c/8LR3lneTkD2WqZwjlWpfxUr1Gtc6ESZcCZzB9cAQ3EnbX
JBcOiw36q8ntV+lZ46pD89J0TIidOlyCWJkZ1TPvKyPnTeNuIeDo27Ez7rnBB6+Wqn0pLY+x3Lwg
tG/sjLK41Ov2WZTFvouj165OvKQX1+DF8K6AUXihmwkbRDuUvM45G83AUuKrWFRXg1bval3cx1G0
i+Y8oBv8PPf9PlHL7dxrAfXx9aglL5Le3Rp83lZlwIuy7WWZOBfMyi90NPhTs21cXSDR2XfbSNS7
0UmAS3fUumN96BzsB+rokgzqMC9opdqrL1nnUa71QTp2t6JgPkeIQ20aWnapKCjyFfvGQMN84C5B
83hJ3LZLmOoJxauyBvlOJ0bgbLEquAhz5uXpVLtdPveenBDUtHCnTNnLJPTicupS6ZpG122DEr6v
ieWDTb5TeoqLPDR+Iyz6pkbFZzflG1Nvt/PQP9JWes/7VVu70F1plOQHPZySYM6GBzVsD7XR+Nhs
116JEUUaRhZBwIDuod2jZ6F6ciZdzAOiylWmXSFNiPVawX7vY5SJuUkPUvJPZdoogxnsyZWuNRdZ
Xl1Av2fsaA0f8VTuervaWHSvAim0Gwwt7PxSw/Gj1goM7+0smBZcP8JOajfKVL8nnVZvOkm+TVLt
ZlRiyStUHI9T2N7WhDGB3T52mn4XhcpWKvrHyrZ2SiG1rjRPiBgO4aekdjfSKvoYdfAxlVEBUGvv
0C6/SPXxU0X+NVGci5U1RU5nXjdCXGrWpPq0jd+nac0sM/0tRCDXk2QZomWRbUex/IbocyO67lIP
LT+LSI4K1NYrerBeq6V/1EhG9DMRqMnJW0zCALGbCNWC3tqaynhp9OXVrICAxanlOst6PlevIUqr
Xzpq5Y9a/Zkvyc3MHnYz2zi0TcUtGoJBzDLd7SRxQJv6gmYAk98o/T2ReqL22YlAS0vHjQelCLrF
2QxLdz1AXhCh0PZ6ok9r2vwLyO9NhIOAL8x6g7DVo4QCU2DpjbpT9WxLL2VXltJ733fvS6o9to7+
V5TNU6umsStS5wKltWt1UBMvi2RUshftcaQjQdYdb2jJ7hBFLH20JAPQm3uZ3eqqSsph12YXrt2f
cLR+LzLIuQSerN1G11ak+MicXVeVFKNdnEJMaLu9lcZ365hRFtY+m7KLziSXn/XxDQrurSORYHdz
/wsLu61AIl63Z8m1JHX28xRYCOnI77DFt2+ejENlGpBjnQDl7Yd07v8USHjjskJEZTYQJH1buWaT
+wKnXXcc8GUZ7NLaRI35JI0N8BbjU8UZ14OP+yGkqtyg4pwFeRQHVTeUm0rtuT0sHZcWcYhmQDp6
Q7oP8RgZEp+q/K8Artpr4xtl602pY11CcnsYa5mcxLhJK9XHrWUrz+rwUAnr/p+47UAy2Uz9WzJo
WwjZF0bYNIESSvcYdqiuNTR3Ya7vNMRQPLXrXyZ1oVDC4KHps4s0TDaDbRNmVWpMsPg1FOS894sp
HlzT6q4qkb/lTXMQornJB6xP5qo6hLP+FMvGc7W0pEj4fyCXmc9uqzgTSR6C4QhOepFdXQ7j8ssa
sq21qLc0wy6SqDlgIdj46rK8NxGMvghhL89eEvLhvtI3XHG936j4aiuVHu0tBYlgsCeTNyNYdVkP
+a2ZGkhWkSxF2HS5NkRAKdeCfjFiv4hs9KPt/KMd4k+ttJEwIlF0Oy1BsbFqYxDymjeqNtY8zTbF
lQK01KciV1fM62+EVcxISkeV36nGm+NUz1lCL6ipyQx1OTK8aX05pWK+067ZIvFQek1mbcKkL31c
Pu8tXNa91u4RI6jGP3prkhG0FW/Znj7GlL9boLKHiv18YZfVNcwyEpSWQYeR5XeSSN4AaXj0t/Z1
kv9SreJTjyGMNkPyVFlUgnYfP3VT9lRU0QcJWhj0k3MR4XgSj8pmzKEPoo1yG4v5kpaZ4dmCuKua
VyPK7cgjhpMrdfawFYUVPkeRhMlPv83GwXD1BaRi3+5iqQ8yrFgZo4e9j4bvr3DJJJ9fbFUk3l3E
rjaLHF+jbECximZwmNnoIoprPcHch8nYR9i2HLlE/11yX8tCfVCRv/bG1vpsFsOV6+aW6vEG8+29
MZR/qlUNKFZrytjlFeVitqh113A2rYg7Vc+U+5AohAeJemWLafR6OWIcU0sXetlcNSoc+dFEmAX0
N3tfytxWXlCRJuc2J7qYiMDucEDFFaezuHu06aGdk87jHnzPUVxzE9DwSMEXVyatT3/Ks10bN3d2
Ii/4MUvBVBH5nTx6dXTpJSqNrYNHLcBkNy9GyyvQwnNagXKR9OA0412blm+RlP0CmbGlndV6rRRu
TGM+dO3aSmwDNcV0ILRg8lYSOgOTBLWUloyVvzhyjhuIAbTaICpqOyFNmWf12bXoxXZpSrZQ1gNv
7/vNPGs3jd7+qWP5rgylxpPC6rGzpIs4m7eZrhTvecZFKZr8YYom+jaZcUdB+DYpeM6avbWzBmw8
MqtF5s2geLZwmBKpOMyjckA+f78gxenB9ZOxwCKlH5qLatbv4ZkFdqv/QkX6Oc2sPZjph64aD9nS
P8VTdZHbKSp5okbbNTN3SY+VhZ2WDxZ8ezx9khdTNq+yedqbqb1tO1J0uTLcMC5oEHRkP2Fd0Z8S
8wGa3N866rONOZk2LgYh/ajeejKW8Jm0ut9aznRny8lOslpASHr9qo+Cj6AGLfKH/Jl7Ke8vx0Ta
ISy2Rd3mJmtRsV7g4AR12n3men1YLxyGuyg5YZNiqIJKgOzMhcX5wiTuYEYZlgqZxpGwk9Rd3Wm8
geqCCJO8JVn0oIn0ZRFtuUEXzOsj53YBBu8uFkevR6eZC9V04266mZPxD/JS1LcOrzDGEUzvAwI2
1z7aVG439J+0C5/zFE06fakjV46qW5lJuZv2YQGfTXrF4DYAxiMTTvLYrRdnG3flh1Gkn5raXS95
lLgyI8pK6tdLUn3oEvNJL+RtnLeaFxn6LhHKm0X/IE50RD3zkDOgp3eqEz2Ek/1kjAk2WXm/Jam6
qNHC91pV9yDy+WRFBDSCpAHWf1v2yYuiNhuVusuLEyXbiNi+kLXqCfDHG6gICjbu6yUumLgN3WY0
TKYdtEBQWTAFlpBD55sVdIEYhC0FNWbIH44R/aXlXgdpU2/z1SenoZhhkF6TTYTFhu4LmvC4v4D4
UO9DpxiQ4nLKnSKlDIadKOdIO6j8T1zFxi9k9R86WtPuLEMQj7H6YP1mX0btK8rZ/SZNqoTLt7t0
8J3i5OWXfODJbVKqHjPOH5oxh3Idg8zFM2zAUaKtKn+xUD61B3m3EGKBqm9KpJL48yH3G3jhTNu1
aoddwGLdz62w91pFdwosnRZERfRMefZLn/+WjCZcayHkGogNLZMedGQSroxShGc31nM91DuQbv4k
SdhJpN1TOBYB2chtHFcbE87OaJvbfJXeLWPGEqLCHcJBVueCkcyVUiYHUTnJdtIldRvCNKFzUDwu
+bSjj73LpAjfNCe6gbEVeUpE36Ae/aShTsXDLXejsgisOPNb+EF1Ml5M9XwHcsx3WvmKeCM8yzA2
IEW2mek8a1avrK5711Ja/KXu+FB75blRnL0mop09wk3s8RmrEmujzuFBS8ZDESoK/mHYcowSSZtu
jVc2eBB6c+K6l5qPRUT0rLo3J45iD2lthYCgvaf1rLBbJNyZCKx4v5l/sgrhXJMc1W9E+zqI+rkq
sskfyzl2ndLYdIp9YeUSoKR0KqhkHbJ1fEsgNTMaGrrS7VTikTZWOzURe1vSruqYf+0eh5/sKk3Y
+EKRmWol0VNDroUZVrlLleaSDdq7ely+A6i+Igc+9GZzWVrxr1iV/YWdblb2rs+Gaxo9z9qo3mjG
sJORtq6jDr30tqH/tWi+MeOz0dEhcUcSgNWbNfN0u4IUEEYBzR+i4TTeNw36GRbz8cF5TjLrT2RY
d0mNC4Ud7RN8No1IS1xF6Z6WWarIkuVnhfa93DgfcYhzGh3Yd5SSPrDeusUWzlucOKH5mVdeGM19
QPpJBaAQXepJfmnV8Bkh2kBRh6dyWPA+scqrOhyyoInEDT03/iv68mjyYyqkiJfWSXaOJgJcM6k9
8AsYdb5UNF1JtV4GvWbcEZgKtzVhVZNcYwYY3iOchrFFlT0AHS28ti4kD63sHqQuY42uYR8veWzQ
URpv26GEuyT9bcRy5ajJtZpNf1YSx5TVL20c3lekVaQhmy5drjnBsADb+sYiT3Tt0ug8vZ+dTTLi
FKTWwq1aFA1tTdoqWvGpzu0fI6xfe2GRwjXKgxI3tMUF/hw2hrmeYvS30yCt8yXhLtwFdWU95VRk
xsxDygTZvul9tNOavTOlNBKKdvBg7NFZypoNcQjjxDD36fofGoxbvBAcgNWza8w+3i/UDm5Ui5sZ
pwzcsCwP1sRDGg25XyTdRbsQCyujQamgyC8sk46G2eslU67mUWPoKg9cUjM1uGsKizurb35n4+LP
ZvobJWF+a24/xwgllN6a3DKNbNdijoWG0CeNxUNtIdwfDvVdXYmnQUXvT6YTXC/241oypuif7Frr
XwWx7XRIObpKg47mzrjkF4vsMEpqSx9OLVDOOLtaSlwpR+Ibx2KkHsg3y5iHvBi+XIihiTsVMT+a
4tAQLYpt13FOFOZE8fhYqc2fttdwyRrMezHhvTOjGryftOggpOFNMUa3d4y7Dhu0ScDBSIrJDmw9
ftcTITaRhTWO07wKyzoorX4xyV3J3eigO4KofDC2xjNkjk9l5qCUy69O7lQMkZT7tOqXoEK/CWHG
7Yi7pTcufeLS/nvXQPWhcLkXdbwdh/Q1qcK/NhcPDS7rWl70SyMxJRejzodZxSbQoQ9Du5y+aDe8
R426zSQuRycLinTSfYhN14Nj/K1CnEOj3t5XY/YhMlTLbQP3MKkhzTHKDfbJW6BolzI9MSfuiMat
DXhSFpGPrrzPWPDgzONrrkyPRU8BZqdEC20YH60Cd7SqCB/DTntqe3GjaGRbuo4zQv+hcPt7ocxw
Iyqxf4ytX4u1gk+LHYoNQaW3B0sLrzSzs/aNZj52k9NvpEl+7A3nMjTihzTOfUPSg7owrlLV+bWU
yxt2q9e6M34UIrkMZcHsyJo/06oZ/GhebvNcY9+lW3kpt1JY3vWpuOM6elRBc7iFPu0LdYl8Iasv
Zm5R1xOBh2KtQ1Cn0ebG1xCUUqqSLrZIsBxXAi2iNYWB4ijGvyluxvyf5DJL8lIb4+1S9TdO3P6m
C6+4+ThdARCgpMEaxuoT04uj/KHvWnIZ8yq1cJyMWl9qHWBG9rMNARow7IOzdsgbldZoaZv+kuaT
W1kPjVl8Nprqq6I5xP1MS2Kg59RplOQJk5o28pV0vJs6mf5iI7zMTM4AsZQVAnI8C4YwAqJOQx/w
m8h0mECxHxAm3XeRo+0SOsB/46R/6CYyEDNVTYjOiXI559SSMbJ5t1U/0PcmBz4zeP8+/yZmq7IG
T91QgP0cQVVEr8UGzRZ7n8zQnoLRiIuMUD+bZ+ffK7Tm+InhbCkr8B3G7DHTH++qtqFra+9LmZHx
hhiS3RUq7Dg2BsM5vLQ0XLUhCkfvTqQqCoWXo/wmV1tTN/zHTS8hr/zfuVI6pCz+OtC3Jpog6/v5
D3pmtvAbIVRY+9iYsMfpp6WvPTXup+bM/P+EM4UOMpiegAmQC8ryEWy0n6mf5bF19lIRa6MHgde5
oghoX+U8n4bbCoOy25rh94s6ODgVQHJYHHdB7vaXrWXYUpk0LXDuEBUE5yTpJRSgHf25ivv6SZFi
LGAmW8PV2IgyiuJ2KRMij4xhl5/LgsbBz2iG74CU9WGg56ow9Fdw9tfXJmmaqPOsZiqt6fMmMSP8
W6Kk+B1ScgGqac8clxO7VEGVnc/DZ3Igx3xdbhR9M6lyHOI9HjuXc6yFJDgqPl5nHusbJE1DWYSt
AP0E+jFLfV1Hq+O5a2VMMoUUZ1NEl2fS1SCX6jaFaTO2mmtgrvM5cIVyoTph9vvn1/odgYc0+oqV
RPEAOMjxHqmhKzaRwx6xsA1AGpg2X6ekcQAST/V/XuoEGAUgEapeUAfAEB/rqYBviCo5ZymmYuWj
3TFK3Ha9amB8TkNk9JG7FRSeoqrvxgXfC7fqiubPzz/Dd9QPj2vDWoB2zRMfK5rXHUgFGMOUTmLJ
g7gzLpd+usaFxKi3iKBpZ3bRNw0ZdirrgW5EF1mFh3m0axW+Gn0Ygp2UFQ5AF6XxpQJ5N2coVN+a
6ORWwtkIc3GXUP8Ik+E1MmbyuSegZbfGIOnnFHhPfW+oKwRDsL8K7KOv+y2fy95I5Fzd21NfAxqI
yk3Rl4NXikw98/AnjhBifRCwQf1rmEUcLxXVUaQDwELJzJBqf1F6ix5oyrpnAt2pq40FbGD/0JxW
kfGvD4U/emU7nQZPT2Xi77e5hSnfVGZVu0PPOKux2MyVRL1MmkpCJRFD4wLpMZyk4/CPXfXVOZrq
91gFAJl/0HxCNhq91K8/TzPVqdqhdbNH3dPZTiKfH4Gh60yeFeUKC5Dp/udd/f2jsh64VhR/0Uj9
JoFNt0/PworMORIMr6V4nC/A5Y9+o1Xm5uelvh8glgIXuCJ2oboeQ2hp7yySZA7WnlpB3E4YnWyG
vFve9Y6UPFsYMUWSUb78vOip97mSi1UCB895fGqxZVeV3m6tvZE22bYQ6nQnJo2+NnZPvqJj3PG/
rwcAy0HphvjPgl+/31g5tGCB5uxzRb/PI6X5q1WO/MI0FeOfubHqM5HxxEtdadqrOClUT+CIX9dr
OJVYb9r23mzj8alJ2lLeqmMmPbWOFf+N01DJgkgx0+3Pj3lqWdZc1flgQijOETTZaOnq9pVi7TsV
P1+j6WuOS637shgtF5+Jeh/1Thz8vOj3W8BYUzLU0GyMl77BH7F21mNqMr6lHPuyBfVgYt4YzKqq
u1beXiP5xQA0wj4Q9b4za598YN1WELdaZcWOL3UJve6xLGUL6SfigEMHyssls97j1YMxZAMusZzE
uQf+HgYZnoHMRjrPwXvhOAtV6OaMOTX7rueqTV27VzLP7LCCOYOhPbkOoR1PEN6wLa+Zxn/yyjAF
xbyAH9zpSj4AbOyWUPOZz5x7nn+Shl/Sao2gBr/KoJ0FweA4rotCWeQcgM8haUB0uKEisBI28Ie/
i6R+fHTmRG2hXjZVvgFkBrbGnCFu0xEO071e6lW4kVV4J54+hNVvWqjpQxK3DKgY3+eMabNJuTK7
ufyLL2L01mnFCMtIkap3y1lGg9wSI3htHvBHNOfssTW68bfTwF0KOiFJGjguKkTXlrOYnuc0hOYu
ZCoq/8rV2NICQbTAXww9fckjm2w+QuAKjavZ2Wx6+CbZjDz0ZWrBxnRyBfhjRn1ULjWReYVUSVeJ
GGZQP2FKu04DxuabeP1dLyFa5+BL+Z9QWOJDd6MDhsjA0sHMa9uz7WlrdVkWrcax2VsmhQrgraXG
xjVuYgf81mzHmQdPrhcB1hWz8PQil5F7jWL9SZjDci8PfFBGyQXCEWAqgey1pOeOC2tLeR2jpLwy
paXq/DFcQCQWTUPrluoUUNXPx/c7F03T4X46oIkN25DRH/m6zbQoDTUd4ue+tIzO78ZZ83NEaB91
kd4NcmuCySEya2ghAKK0I2xTwQz87z+DbKPmDBsTW0FwIF9/htIcNCm3i+jgTDQQ07EeNy0eLX4p
d4tvtumwEYnaBB0Nwb0058pznUTdmR/i252LqyEUNaInBcf3UzDBWmcwTCOvj8vlup6YwWhllj5Y
MjP1n5/3W8hcX7mMpj/0bbA8x2oPRh/GmI5DS49MCMR2beoBQggarVmcNgsADhd1aSRBWsnyNl/G
8MyT/hOD/XrgdWWNmgo4eUtWjKPrKaFLxbTIlvaZbgHFjrUWn/tEvIooOkhMjGrfgj/zMKoCb+26
rrSaGqJwAIlrlfJSpp2OiZbURMC6SwFoyEpCy6XJzKilrBOys3BG7cmFtm0yDOlH9dW2Wu05C5Wp
c0tSNvnMfXvi27F5SEmR5lOxiFh//z+hcugx3VGIKfuGxP2K2mN+bbXB2NalPJ+5cr5FZb4d+RJH
hutu/YBfl0LnqYUcOIZ73p+0G7taXAw1xgFnvtGpZbBu/efjAcv2uKnShw0IuojmDhlY+qonWa8x
nA7r/Mw6J8pVWN9U4ib8sO9KcmWcdOVMbrQnYYl2uJ06LoIA0mGw+/lSnxeE3pNUBGnvgEr9+RR8
u7w1Hcaihfo3wJzVe+HrmzTsWjU6pUsPqj3NV3FI+zwzEToKkR69GYsqRbVhPtdDOXH0oGjAwiEt
gSV4zKsCLkRjVXKSg1SGYeEjRkJfpG6YwnnasNTxTh01cHBLnyZ/ZYBTnWuhkvH585Ofirnwtmjb
gX4gxTxuElRlOapwYuODbAmOzmRI4jEeJjqLtlrUqkdfGSk6U0qUv6Yahmh70WGWr51qGP7XzFjD
AgKxDAVJIc7OMVEn7NsuH/siPoQ6IDgAwcyOATLsjdppr4umi86QgU98dJovNAwhzEA1O06e5kbu
Q4cc5hDWfbpR6+JOSOhUzz0CfHYWF9tKNpIzNNKTayI1idQbfYpvLhBjLOHmITnRoUp1xc0cY9ow
STPQmi3nS6B86UWB4sKZGH9qUaRP/xUBlOXHV5oKyBgzCKarjS4vnyJN4r+ZUTOTHE0t+tCyZcao
r4/zc1njiVDIBQbDC+krBBuPvTXkduqBEyOpD4JakXyjsLPcp8OWXPUAQ8+Fj++VOvsHgQUkBzAE
g6C2xrH/RF6r1dFtHGIeU1LFHmM+aZsxOQvsdVoWRt0Q8NLFLo3tx8xpP8oanQB9YIjw84k6ES7x
BUQYDpIrG/n4QAnUwzW7kWJs4KT402gjfQN2ONz/vMrJcws2j6pubYEQnr8+7djOApufBP+8WAef
jptke+csVRyUy7KAXtOav0YMNCIX8gA9Mq6DQa+7M22Yb8Uzr1xD0wLdBS5vqGdff4iQdMiiKxIf
mKNNGzqzGJvA4oETgZPa4+jYTz8/9T+x2a/pAlUOpF7I+xCJ8aX5uqDWRLJRhG1+AH8O7rVEVeIu
El30B0PGLGMgZs2XFLqWdV2aSrTNOpDjsxpBMTaxFPjA9ARUnxWlJt5reh8ZvlJZ9rhJYWhdawsq
B34dlnO7wa2S2fZUJdhb/PwI3w8jmS05z7oz7DXP/foEcmOPnTbixYDeGJTWRsuYguHXB0E5666N
YY4vWy2KrTM33PezCJ3WQPiSetGhGXvcMMsqMymlPD/A764fSkTkvNgU3XUo6+ccT78fAHTDqPr/
dRtQdThaCqBDXcxDmx7KxYku6mYugzhOzvWlTq1C5bUq5fBE3/KsTG4jIqmeHFpHzDvcSjCjLY1z
Qt2nVlkbrLhHQua0j++IThoxt6PqPITlqF0MOYlnjpzTw8974vsxMv7114iVFnHrOP2YpWRuRo09
Yed2fGExKd5lsgFRWJnlh7xRxzN78NRm4J4l2+bQonF7tAe7dDITtSiSg6lWzRYfXGkbSjjIyKXV
Bj8/2qntzlnFcgIfTlKro6X0OmuwaZWSw2ICat3aY1Tehe00vipqJP1Dj2ZdUOArMvk/L3wiQK4H
jbzOlteU7riyQLmtBjXA7VPlJmV53qOgAqxehymq8cKxALhLZUe9LYoOfmKaFWde8on7iPqYU8D3
xJ3221u2K3D8yEImh7rNaOs1k3Cum6GNL5baksCDz/J7wp21hyYeoSmMWqnto1fgvE1MM/Ttz6/j
e7KJpNIqKINUM7TdYzWERkJlpZoYcdErCAM9a+/qWkjBXEMJFE2SwHPT6yBRjPJqksP4zD3xTwv2
KG6v/jP0rPkYpNlH20BYXRmnvWTv4zZsN0mjqvi1NdgBljNGUQVgWzi3mddES+pNU7kEZRZPnj3F
pWcq/eRbTY2L6TTP12EXjeBax+bM5zqxURkcr3otGErRQTyKWoVjdbU2AHkwSCQuhrSJdiId8l2F
maonIzUGGr6Wz3yVEwcfIhQnng4tqx9L0yfRpNLnmux9LWvicjYy2CbpGHu0jkcPT+XiTG5y4iHX
hJdzQYONFtvRQ4Z6ZYIdZ/IYVk506RiJ4i+Smm3sWLU2ox1LIHh4vT9vPW1lnR99fGo68A8kC+p3
swN8dSBR9k64V/q0ugnrsWh9KI809RtjmS4NqTRnr8tNdfDB20evubB1oGt0ophdKwvp09Jf087t
2hVLAaAcwJNuelGGzLM7tr2ebgoQQ82z3ubij8X4DdIpAHcDsHGqrjxdzXHHeAk/5Mmwf8nwst2q
apnRYebo2rM9rexAsz8T+tY9ffTYOBeSoeFug3LpsXkzNrBDQdMvOrRZOOyKXhOHSTQIamMPfPvz
Kz69FCUFWefa9z7Kw0xGCOR5krQHaxFtbWeZfxXFFF3Mdluc+ZonttCatjCiwXSbCYb9NX/Bqza2
MK+S9uqUpv5YL+g48m1u1La9x22DziAmDGfO5qljQtiiIbha/aIM+nVN8IRZJHFH7+uRDv62kzTz
LhkBPDFXThzXBp5mn1nyxMUPimQFkVBRMMPQvi5ZZ1qCCiBtnKrPwAJq/aRezXqYnROIPPHlCMao
XgE8QKTmOI0Hvth1E8TL/dzZaFqSgbSA7ArnUlan+UzNcOIO0FbjTjTo2JWUSF+fqRrTmnF8Ke0l
xZ5oLIRWjsZJLre6346N9mDWaf63gE/20qMkAm9mgNxy5lCc+JQMx9fSiCk94s5H7xWn0NbplYUC
WMcLMTHpqiAfubj0pG3A2s05e6jv6636xP/vEg9P1l5//z9FobO0yVQILuEBMoHfy2UbOPbSBpYx
lcEEyedMU+Hkelz53HM847eKSF9krZNqhayjkFQG7sSW2lDLa5K4OVDAJp7J678fR54PDxkqThME
hL3+/n+fD0UGszHxzhz7CT4N0m3bfhnnR8cR3X2ZMSZoW+1/VmmkMY0lLVAvugoWmptfF2VIaYEs
TPODKfXTS1yGjdsttr5JYwly/M+h7dQLXa3/6GQygf72Qk1uwrqNJtayuucksZ0rVFqhpNl9su2x
Dj2zP5XvB5L5A6xGEAwruuB4jqfEjmRpBRUmFi7584yM23NfZZBMDCFF16aakf2bmTMA2Q/lvAjk
eCmuqhhF2gB2e/w2dEtdeKUUtxPzgai6tCE0jGeS2xMvZQV5kTCAFKN/f3SS8XGrHBW+0CErgWZ3
WbL4aMsigSIz6wrHUdz/zx+BrI0Duw4ACcLrS/vPLovNZl6gtGeHimTGchWNBiGyA3z8qR6ld0gd
Z5Vz13vk6+3pkCwSqABKWYj3HD1iCegsExLfoass4XOdW37Hf8Dntg0/EgYvnpFE0d6xhfrn54f9
HiZZeQW2gQejq/5vZPHfh82ZdspqXtARldTntsDPU8km63aKC6S3QST3F4nWDVeiIZy4MhntOVO0
75cPq+LfQIxci7RjbfUFdxN4QmlxsKWs3GqZlN1meCFv//fnXIdtFIFr2/24QFJDAbPVrPOD4zS/
bYVfufowt08tnYQPZzJIwM0+Mm+delrkreSU3ZldfOoxV7Mk6mumJeAsvu6qfLIiaBgD9s7zoPxW
cgsNK21Iu3M16IkjDbBvRYfR+MBd7ChcofXfYJGE6WNWWN1WXZzqvmjEk7b04f+chyHbCYAQ/wK8
hIHdfH2iNOxFAcUYN+FaVi8QKqHbhExSGyxFlL38/PkU9cQJwcmRhs7aDqOB/3Uxrf8/zs50t22k
69ZXRIDz8JeUZEt2HNtxxj9Ekk44FofizKs/D/MBB5EoiMiLRjcCNLpLJGvYtfYawmjQpo5b/Axv
vaauRoQbNsVTwo37dcAH8r7nR75j+8H2qGskgospSwIvQgfhdkW6UV5c+5weuCd8P5MOzuVRmwIJ
WW4IIjm6TXpn1mmDIMFJXm4/9rWPSfHJmb6s0RXuWUKWB48cOGBp1JI/IYvPAw2qk5aLcKsPe2Wb
JSbOhmABIYnr88Xhyq0oHwS4HGdPReSplhUHOQNsVUpf7bISIcjtZ7vyBukaLu1vlZe1Ko7GXFhq
RIfgFHu6fG2TWnsgn3ora2j51Rc7K1gW0DRNQ2bO5boXs9qmDa28U9Uh20hj+iwEsDo72Ct5YBlz
9YMNSN+YHFc+22If+AcJWYzRLpzJop47kBd56Qnj/2kx5LPMwGqK6JeFH/xWtu61JwRyoZHE060R
yFQf43zUjfTUJCq6a8Q2X40MQkOSzGKftIQqjWO4cWpcmyt8NzZuLI/Z0C4eEHFtLAsSaU5DZny1
EiV8nJtSPMVSz+/HyvT+lelOu5KzCRR8cbWj+jtf/FPuhZqYwiWVXqZfItgQ6HaKWuS721MSpOzK
dDFhGi4devIBL2mmTlM7IO70RuPZVrSdJ4y9SMJPVoOLFSqUgJu8rAK3UvNHTafW3KcuIZ5dh7Ju
J0OyBnaIfOuFy9DObyFyqeluivP6KVNL7hjJmCa/UipknHWmkfO1J1HmZx0Zyg+N6wfMTh3ijpE4
zRs09vKrlmlWH9RCNcUum7xU2WPFivNXVtkeqsfOstCmW4WJwDSqlA8zAHyFq6BjdL7jQTbA5Crn
z5g9tGYQFyXeU7jWErc7pGne7pTJmN+Gvhh/oTaEN1BmFj4IVWdlnV9YSPl9Kcu03pMomb3kWdvc
UwVxcXOH0Psydm2O5ir0dIE6u3WiwHY79PlVLZzZ5yz3Tgqn7s8Kc8el+RaP9lNBCG8WDHo8vWtd
vXKCMskd1LUYYSo7Onq4moyidfH1xaTEQhNVTfNDZSxhokYjvOMQTg72RV4NCWUiTPVdOptuoKbV
IrFUteZgtCnS8IakCRRwber80OK0/VkaueIGklx0B8GC1b8k5jApAWfG/FkqOW1eYdrdK2y6FnCI
eEBMBrrmoxYWKJ0Vd6jeuFYYX2OC5UjoE5FVBGQqdt+mUq0xIoaLrfjlSIzkzitQ8PgFV5evFgqy
NBimxPrJ3mm9c5a4BsKI7IdUhYHiZHn+0RI4AO6yvEpwNjFmxYcrrh7avhnmfeJotGaKaZitYx26
meFjXd0dgAdCPVCInvlMTk0t0aSSGIM4uXe/kCNkpthQdP03tetVBKTwd5/6FP+tgxxAwQMtJ7IV
VWHX5YFpNv3nUgzNbzNXRy0QQGkc4KPl4fNhZ827UcdkCjFlzIRJGzUfD3oZaqiTE03UuJdA0/LV
SWuSu5YxSYzhZ37ulaR9787K8BUSh00clzbu6jxHsp5kFQr8gWoPD71Cf8baqbwPMZX5ZaStUwRd
rTQP6ogg0tfs2cQr0x5xNOvz+ZnNFtcjpx0QdHeirwCVTZoTmW3LZy/q1a/doFWEiRvIQMy6ER/h
qPHFNT2tqUZ0vJwOdkXsoY8D2gLaaIr3nfRz8jGziIdAWF0MOEvRUQ0Ku6t+YiNRzEHYOtMnmL/x
EAg3RCOHAsnJ/bRIyi91p9XD65yZ44SOzMIuFt1/dW/kzviTaYWpoRMJ59fckGS8cwpplw/l3CLi
9qqib3wa/8N/KlZyryk63OJOT1SEpbMZdThcdWZyTFtiGII0Hplx0qm6+jMbRvufOdfeh6TrJsdP
k9zDtbTK+8iP7CgOHyRxjt9HcpfeoDgM2b4PtdQk6ENrvpo6G4SPOc34rIzGGL60JqyzoB9FZe+N
ocOcoy0VrO6aWkxbJO5rpyFnBaa6oL5LLvfF7m1OVWRlWnpSTOm+pDWcxWBWi+prJG0sLW9v4avB
lqMCRg3m7lxn2MbPB+MnVE0fjuJkxYqOAWIdlwo2QKb2G/SpUPe3R1sdF4xm06Dl2OW0ty795JHq
4B5PQvVJLz3hy6qLIj+Nje5O6TPMqcB/gs5q8l1O8MpeCPLpbo+/qqEYn7MKF1SowCg6L55WsiIi
gHPujYQMH5u2jT8KLlp3t0dZnfbLKCT3cAGnf7ZiKjpKKOClVeJk5H19h8q3343sfXgije1jGSXp
lrbCuPYVuRJS7zPsQvo9/4qYZ1NRlxgcO1rTPy4IzHtcwe2fc5h2xAQVitc8FL03NIGFLk36jvCs
R4I4LXNfzoZ4aezYxBaDo2TxKOy/YnOmpHcjs+MTrNbkue3nQfgAPrERhAO5cr5GwwqHlSmeP9ax
iJ8w4BEt7oMDD0eP/5ttKPGdPeLKkesp3JmZprrw2vEtdVGa7+22iX/azdC8TCL3Hm+//ytfmTBF
vhu1Fh22y69s6fDW7Z47OimngwqQp7hGYJYYVN8e58pbdzU8uhYYYuklXlxRI/pRJVru/BSbyXgA
Chh3pZsUn7Oq6DaoQet+IXMKFhrG+VyHVdDg8y8sG7cgzWipYiwSynNFt+/UGFvcHAfEPe5uAl2v
hieDYjPjiAPdz84YPVHYDhsv98pDoxPgQr6QcJcY+PMfUqMlzUPNEidRFjLypSonhMNJbXwb8ZmW
Gwt2Vazz2B5cVzpDYFq85fPRnMFU4CElxQnwO9uRCYN1cFtT/CS5FVgjfOneKLZg4SuP6KrcVZdr
FpoW++IRm6yD2DvlxYnDP8WAk3IphpJY++yUzuH2HLr2YWm9LgQCfaHaXr5PghKJG/U6cSpEh9o/
wkPJncFMI7btoMggio8Djol16vgtZrmE+fT0AKVGAbbxS668a0AtmtI4b6Nmuuw3Yjk8EYbFlw0R
TX9I5+4rPrtYRdSYu6hTCsLWIt9GWnGYiKfBX2UeWFYjp2DsJeY9VOD8QeAefi8Qd5AoAYnL0cpm
Y0asoD9yyZh1LngNcckrcdcgBkTjucb7qrzqhLkh7rZ5291zvej3+jRbu8QwvKCXdbZx27n2fgjV
xnee7ghrYNn2/4L+6kwfItoR4lS75fjkZVwsXC+0g1HNzIM6if5TY1QbW8yVowSIE4BK43a1ZvEK
Dn9F7WtABkkYUDzWahrMdV999OpSfZulhn5mYxosd9EzBIAXDHpP2wDmMJD68hr+eszeNNsmVI38
1Flj4Nk1ZoCpTV5q27af0xrvS3B4E9/eaNhNChNVSty0b/+GP1l+t37DRR/RLswMAZKOxWYk42eS
25A12E4cH3kVEU6MoSnuiAFVXxBGlU94xRrvNZ084kM222YGIOwW+CioYfHTJOzntSutwvAho435
Lz3DLG8/DoNrBjPin++lHEwX2akof45l7twnkWe+ij5zVW5rvf7cKJGh+VqCI9yeTUOauL/ovRPM
wqt/FW0XtkGpj9WDjgdG8jJPRXryikGYpx6/cfGtjBtYHFg0EpRaC4/ONBeBd1wUc/sOKpd870Yh
nmChwb7u91lBCnADH+Bo1mH+rcWjlwz3XGnKQO+64ltvYWCFM8VidUynrPV8D6cTTFvbMo7xCsnU
b6Y10czKBjN6bUgj2m98miuzY/F0B1e0aXxe7o0KqzozzQi4lGLNJ7CguDdrczg4VtO/3R7q2kq3
wBRo7hDETKbu+URs+6yH7aGnJ3Ws5yCF73FIReNpvhpm2hEddn1XNPWjGdftRtDEtQOAu7+xgHss
hMsK3B3DAdMg8KhE6va9kyfRFKix4dKNNLMtIfa1JU4NbpNqycYCWHv+mHpuZF6i0j7RQywuogR7
LOnl/zVDKw4d16/Pt9/qtWejlOAsdQ0Njtzy7/9a3o42Jygeh+zkoP9+bcNcoZXR6zsp7Xhjw7w6
FNsWNbBKEsBlO7doR/LmQ55siaq4Jx4jf+v6VgvMbMtx4dpIPNOSJkmNtAK8xpHbTSIjujK9OzzW
zuj60ei4930k+43zZ42sL/jyYp/A/WzJXb74XphXSXciR+xYhoupDV6RoRyzQ97aD6SBuE84WVUH
BVDrLXT65l2ZDlaQV5aH+2bnbVQPfxJPzjbK5ccs3G2a2BS8l2d27Bad3oELn6ihsvfRYIw/Itg2
n43CmcSd2bgYhCZzYQwAGtKu91FpmhoUmRYbOJEZ+L/nuYsjBdUV0sskqdwnq/DMn7np5mDMoeT8
jzvssmcHJ0GMi0EIdmVjtaqfKbb4oWWoyR5l081YScEN06g7leyTgr0AUFvaxe9nK3LY2MzZCfdN
mGF1WVRF+A6YAhfrPI2inWhGDU+0BeADqNGLt7xKkyesx0djh0eR9rPStFbFqhF7SzJt65l+RtSP
kp/rKFagCIXfF3kd+RJdZIakL+ZKLg7G6LphkElsFPyZ9AERsNsvDvG4EyGliHTvEVYavne319da
eQ+8Bwt54RUslILL9mtfyBHXG1j8c4txatnp7/VJuRNaF6SVshut8VfYW98EAByBarjWonx6aJ0S
6/S0e3Ma7/7279GX+XgxRayF00GLwsZY8RIMRg4rZINM42QVxVPWw26gWuKkuCPM8p2HR7xvD/kT
PIEdTjoisNp4H+LLjZErb8m2H9s8eSUjDEcvFR+5ymgfJcEFjZy1RfCNmUmu1nvTk/e9WcY4pBe+
64gPthl9uv0ga5ogLxayDXmii2fE6lqHo1aaW04endxZ/5QXxkNkgqWalQbBqyOqBTpgbNVf08GF
6zCVw3MtzWNEoesndE2csqWQ0ezAEFuc5qufHO2Ta7ts5LAoLy5niDCdysbbGW06pYFfm53S/I7y
GleFuOI/8VEu4oY05DIqD241FB+01va6+xQN6Acs3SY3wDPZgPeJRSTO6iqXvI1puTplICqTTUbr
aNGz6Jd34mFUcDgCmj+mo+skezOvsifg8Lk9eL2M8Qev+41255pju+xNCBXRznN4oyA6P2l0bGId
CJ3RaUgoFcYlnyxxrUPVxsQoqe2L3sRpUKZc6RAZ/ijpmmycP2u6BjMGwiZqSe4KQDIXFzk6+EPt
1imCYdP6VWvxiyGmp0mt3oSM382Z7AJdOvdDZN1hy340zBFbZk8/VRp4hsEa9dytX7SqafhFdDo5
Ptiv0YFcvBPNDVszmpGxZWmJZjHu1eHRFhxVvonlPgQCL/ROlowxhcMUHW81S1pPM0iThgmYk39L
5JTizJLO1oPeu86wILSlfnLsmctj3eqkobQTGOvG0lvdCfjZLjAH7xA5Cbef808JM2zIBBa8xDDi
6RmHu94b4QmbuzjF6apq+3zvDOovPDKNQ55M1vH2+FcmLzdxZ/ELwIxBveSJi0yRZtTqdAHatrgf
TaPWfXJu+0+twoLhmKvEFvCwGnIhodlwfRxALuxTLsqkTk+rGdm+ffSs4butGNPJCvuQrJGhfdGM
YquTtoYBHJg67M/sa+B4q861IyXGVUKzjnPNAYU7dGd+ipbYMbpHuvXThVSkILcT2eDXExj4PuLI
/TSMspOHDiXVJin7Wp2DxoTlYwDzAKddlN+JMc1sonzzanCoSTlBC3tn9EX6Ms9TL30cdBZgQudy
dS8STX1WuRJ/icfEw5oYawt9Hzm4ou2kZ7VzYBQJppZQMZ1PlSuLF1GlNne6wZg/4cPcy12hVON/
ndZl066XpVPco7Q2cZZvcdPi9KQn5aul7O46D1/muxJO8XcEwCrZw8rgDkGoRCNCp8Fjq6mtjpyh
ttOa9DXpshl7uRkBOxaBdvQWlWOXHIRXKDqyYK19Q3ubPahRz72xCuFo+OMgm5c+Lo3u1EiViClF
q3GpHVITR8iwmux7ve1HaOB6IpIDHORW3SXeaMtHnIbS6pl02OETvnrR91kQhhFjvzoExlh4v2Ft
1gZJFniuLwJvQr5brSBECkKPdzc5FXT3xOo8mhDhNL/J3FZ+Ftowlru4kel0P5L+c58KdHp7XdHE
Uyi5JARV2BHqpopkwIa7nzG8CTOpFbveGvGWTjJr+DF3koKKMHdir0avPU5mExY+QWujdSBkOHoC
y82+6nmWhH40dMw/QSdU7OdaQQWVCXv8WsCH0YNsrmvLpyoGecQkKD3hXDAUPL2hDDscbD1UKZXu
IkbVne6zWi75FuqQ5cJXAbVSX+RATIE+jWO101tYar43ezp/9rrmnatW5oxTKDETSx5G+nZ7EzFX
ddCyg8HAwdADiNy4wBQstA153w7m4g+ofZ7M1EMRbtTNP/NCuBezfjlrTfhLnIDne+UMiK7OOoF5
kvZ+gAsywdzL1kG8+wjRfCxfbz/X6u6zwKMqKieYV+zO1sU6BXqgE9GaaBPKrnjLMotPq6WetY9i
r93/+1gMxhaFc5iFCcf5s+mpWTm053HCLcPpaaTZ92iqU+gRSWZjyvnvgy27IaIAIPaVOY1XKbGS
VPjVDdxiXkZa4Z/x3JgdbBYrLjS3B1sdzLxFWgagn9zsIDNenHCyCltpV4MLZxD+y9HUTQQG8Nzs
+2xO0m8GtKjQn9g1KGJMWd/fHv3PAXpWpDM8VToXB5tELRTA5y9WmVLp0BB3jyLHdmI/KC4XKigD
8RejavV6Z0ZuHO9czC14B0rh3CmugNI7KbKK9lBrwv2IleNvAnVS/BTd0H7WoqkZfS1s45zIFCF/
3f7Fq9XED0YTz0Q3HY7HS9MXt6CkHYfIO2a2Wz4Rk9x89TKz2Pgq1+Y2p+HSnaRrSA1w/lpCMRam
l9vucfKmCi2BRnoLTfaWi56zFf98bQZAz0P1vUAx0MTOx+oLTYlia3JJDMvUX+igw7fSlOZba3W0
2A2qZCzzJxzSljyAf1ZgcqFBrkhhjg4OJo1+Pris4ZbkE06tbYoKJGimKHOCDvyR2AUr0Tcbhlc+
HyofRKTsVVc2w77WIkd6g3NUYCA+6JJb9Q8AfPu5SAeVTkOtRlijq2F3r2ptaO9CE/zLrxuw0R4q
iQBhr8hIxffWbmy1JEFRFqMS6Iql3ku76UnTAC5XH02w8iN2o/jj4MDaviUYL0OakArYXdJ6ZJPY
FnlL+G20Tx1O9UdpzU4CCtbbFaegTYUb4nL8plKKVJwqlvhYi0ZoQaEiWd3fntNXaj7WIEZYIO1L
2XdxXcB7shKDXXhH251dwpsnsacG0R5mYzYCbubF3f8wHp/dQChtLcS+84+Ot4oZWri4HqWDD4lf
OPkQnSrP4HCFdydtv6wzAPbbg66+/IJpYtPkYqTBXrOisKf0fj2BdmW2neK7ArEXY9w8ozj793EQ
c4BKLWZmK9ghUwsizhoH/5Go1nZh2OfvC71PNm4Gqw2Cp6FNB9mTan0B5M5foQ5Zp0CBqxzboQIT
dpX2gXRs23dsUsVvP9D6ls9YPAwLlTpdx0rsfKwq6XO8ZDgc4jCyXhM4DijFCFgf/NbBCPQobdz8
wVFHEoDYjLv0sYpwfRZaE310sZDvDxqUioVOQy2ndEgBquD2T7zyNujKUrJzUqD9v9QLdV4RZm2B
2/SsRfJUmFN815Zu+1iPSr9xYl0diq4sM5crEifM+cvQcKxNB1FEJ9IvxROQJxEDsRLeuURPbbz4
5ew7OxtxV7SA4TEScFy2yGXj/guxln1OZOHYISpDUnEYrR4TenPWTxKwb08pKnY5lt7/2gJYPraB
YA6sF+OXy6pqnvDSLTydSkCS1OMr9Hom7gHPvctZ+89fbXG2AiqBSrBodc6fj8tty9V62XbChBDy
PFIejYa4OKXAZuz2UFcWP/jusvoRBvEuL8oMQeRBqOWDd1SNHoujKa8wuS4wNRj+h2eikWzhJYCs
dyXQkEPoNoWbhscpc+IHw+tCbnIEeOZxH28QElbnNsQlLOHYABZ3SD7a+euLe0vFlT0LydjJjMd4
0MtHD9rjvspTBYRVyUlkE10A7ZCMqtuvcw1xMTUpF2BkwLGHBnsxttOMceYqjoKvnz2eOq+q9o0G
pD2Uon4eNUUQwpUAY2dVFUJITJ3hvnda49ftn3F1gbhoJeA0sTuZF+xi3amo+mM2wRGGyL4kGASb
c/lf30n1vtMn4yT6qf54e8xlUq4W5V9jXgBZ3OlGAsgIeFazrP4SNrLfu2xsGaQupAS3x7r6fHxe
VomurYkJsjErAlHIECqKeThoSazucjJD8CCaoTLlcvANIwvvbg967QFBTClxF1mIfnnVSRPFi0MD
zAnjXgIIRnhU9A+G9xAu1Y0ZvMYpmUb/Z8TM5cMDdTmfwsYAtcdoWvCtfLCPvcLmrQiDMLvB8HrC
aPul7d+mkfFFVVuoofCJ8TdRB1U+TMIQB+DyZ8JUP8BDGl4TV8Qb8/zquwAzBuJeXLAvp7limyJO
lZCz3CJDEPsTWt7OXH4y5ujfsfTlXSzqc/BqCqNLqLFW5iyyqhxKuBXOR/hb4d1ID8jF4mmnwG7F
9C9U93onv3WytnYQ3twnSQ/SL6QEOrJAAmEENS+3Z8O1KfjHoABTMS4jlw4J3ix6z4B3fiTdiCBP
xX6t7CQ8GBKZSWxFdKfaaEvwcWVjAwWCtkCVBop+iV7DuRsrZVKVIz4I0R6wd8kcipIHWgS0o3FD
/93kpN6YmZT/rFPlMAJLwIObYxdD2vP56FTNKEaPDaVRxvp+6o0Zfoue7Ks5wvevGtSNBb4qvPnm
VMFwLhcW3coHpK6awkF0HJ9kk4ovOfSr16wnPCTIoUc3PtJJ/Kpvf9ArJyGXfLwu4EyqGqqM80fE
yi0bQf6iUxq34bT3zC4P957WbTn6Xpk4iGl0DSt3OoKrpVOMLimd1UjTSrT6R8dZWj3EcsO/r+VJ
C4kk0rpKbDzctXPpbNTl6f8qmaw6El2Hi+mJ8HD9PYFBbeCosXjppkgjBgvbbW80YFDjD+vsa0X+
wgzqf7hoAKeg0lx849a8hhiBFLNIi05ZbjeTr6qcTUOa2F9uf8grcwe9MQcDAAGXmsv9ou8cIU3J
MHJIiZpzYXLvqq4iA1UOza7TNXdjwCszB+4XjjV4lSwF4uXiUCxlmg18SGGYNe+aKY7eE/G01fL4
owa8OGDxU4SIxV9c0a2LAzZuITFnukpPMdZkDKd20H4aRBsTTljGSHqxqZIfbYTkhZ+kafafo+X6
Y28MKN6Ejr3tEqABNh53rT9EpnJH3gJhqgOHRhi0ajRhPEboZYyLrlXFhNDMjYa/K/KJnT0b5Msb
hfJJdqlGHDXZVHVO2mghaS8RTWd+yVUz/xpnKvqBaLlqeCq6WL8FdDXZpO1N3vj6ndNHpz7GVgLP
05VDDNkZoU5yZnyaoWt/0jNN6w5RT29xo+r/c4dbvXVEfVh+4yWxWq5Cy6Y+BPo5dhME7rs2HDC8
Zc9C0TxZRT3Bways4bFzuOzcmVayuF0SI0TqixY6cOH6fPzc61qNuiOVxrxRk6w3E14A7ExYwLSm
QA7Ol3UTpuVoKDiqJa4dPpLmVt8RjFG/jp5j+wrho4GXGmKjj3vl8AedUGm6Q2VfJxdgt56H8FNB
KUxFux88wvL8Lu+zB3L19Lfbi/nqWJw3iyMTvK9LGJR2dKgYFq+fSro7DWGsPaV1n957aCI2kIP1
lOLiSq0MdM72hMXO+bu0uCoPGoqrI8mR06G1cxaBNycbD7R8kcv5BHq9OGosTbTL3Wmq7GFGlRIe
lTop3+dRUwdqm1SfZa/gPRMX1Y6GTLSk10++orZbeof1hCECDh4bBw/Oqat2c+tkvSt6/AUJulB8
I3F/1DUJ8LPh7JIsQatPHOnu9idc9w1RAmKWv2A+jg12v/ymv84erVKtaFLZuMzcnu91bANgJ+I6
qAi4J8LQyeHExgqB4oARuk5I5UhUfZJ+DPUie739W9bTiW3jj987ND7OoYv1QpfOgofVxKex1z9A
elK+QfO0fNQ1W2SH9YsGS2Nd4k++nHeX0GFR9L0R9VFyspxSpQdGl0ITRbnD3x6xWU16XdjAyrz9
eOujjxJ5sWUF+MLbcjW52jo3qgymUTeRl9dUst3bY/tJr2a5Sy1v3LqmLEfO+WReLkRYXzCV6Qpf
Ejoia04yPmByylxdebL0br6XeubtqdXyoEm7dE/eT41fotk84fmg7BSbJD4pCNH+9wdH3MoJDEkT
M46LtZsn/dDVtF9PKQ61p7KYtbuIhhX2C7Xrt0RAb+hpr80j2hBIL3BtgRWqn0/pIoMsbDdmfMra
+oupl9pLDiEhIJSw3qi8r420VG6Uivy1kmNJzbM7gwTPE5wQZa82dXcHZ8kEP5Rb7Mz1BsjTkAwA
BEzVtKIOymiu+rLHAk8z+/JXG8Gr9GPCTbcIcdeWBqKAZR9aTKEuL9ItNxyRjyj/2zke7s0CyXNK
4fEIFFST+EiiMaLz7sPtGXJ1UL4U1Sejrpg/bj7kVZsa8cnDFWY/220VdLGjBp4yFw9Ym7WHdE7s
jSPl2npkfmgsEVhW1qVz4jziKOj1Hm7J42C/zxAOCr9WJzoixcy91XSyjXl55RNqixwInT58ipWH
blI4YTrIMjoJpS1OpEfLA1T5fyYo/2krIz5YuswUH8uc/WtDd7tZDg7oA+r8JdHZEa2R3rOPD8D6
WK+nQGtW1my8yysLgV4sX29BKunKLe/6r0GLvJwaLYbs58j4F2wN8T0pF3YiRPp/rm/o97C6FxeH
K1aQ0laadKIGPulFbh/60R3eqXSp8L5rrI172Z+OzsUOyh7CKYHMxjJWCRY4lSXR7CVY4up5QwaI
N5H6MSo2+ZX96PXQuZw+fXVx9yS9s4k+JIMpf5NSjD0B57j6YxpK91dZzulbwrur/XCMQ9Krmxit
sXS0D5TO8zelXKi6qKmN/6q4QjkgTIega5QRdntXWlBHgsHWcuWnFiaeszM5zTvIGwtLRe1otkLo
z8RPiSiiy5sRgTyu1GSeIVDpDgXehzKQPUaBAfzyqPIJg4itoO2rYvbHpEg97DKj4ZOMzfrQq31L
4axm84NwNXIbby/yK7gZfhjYVJB0RHYWZ9P5JKHiTftmpGWbZ1lr7AueYUIogC54N2Lxay3oGP6o
eVirrY+4eSSuNaQ8uVfdajpUqQdxmABc+3ePBeaji+IBDXgjki0i4hVn4gXIWSCO5eq4gnJ6Zwxn
N8MTq8Gz/CseOvWdkuaZiialmv7TBiwOuKUJ0t8LoYRpQDvE+GX2rfKozLX9gKcW8q+oiY0fkZol
o48NPCmg7izIqnV05UffOLn2hfziziXA0yi27vLrMnbhJ4BxLy7a5goQ6lLLmqc8ESeJzeWzVWFA
MieemPxQUeDCOVliEaMQDiXRmWFrFyhUOrnVtL6CalBzaLB3EOXRkrm8HeRVlAp34fIS0pbcEa/V
QKlubaRydRLQ9dOPmdGogSHVeadJIlMbol82dov1lrtgDRB9Mceh4rqEar2xyB2cu7JT0g5lROpw
AVuJyTd+vz23r46zbBM605rbyeX+10ONN1UcriIMDE6TkZnvtQG88/Yo6xOLp3GXBDMVnTkH5fkC
oofXZV2Gy5MWhUPgtXV/V3Va63uGaA8OQTAb9+s1GX1BMrGIxI8RHJlO1PmAIPlS5DoR5LmSdnIX
0fhiw1i6UTt9JHTcn01HPuR6nRXHLFKNL9rgGeMuHVL12JVy6TLqqkL8S6gPzRNKYhVvbAXZv+9U
QjMDjB+q70JRlcfe8goWii4KoqqL5GfYqvNJm4bUJfV0bh9BKeYPk9qK5zYanXnjxa6xW67pXH7Q
C8I/xq7r/DkddEqEmMfIdb1keNfaqfFsu43+xbFj+1kMTvZL4bSm5z+n/36xXRCCpSmmgRPwss+H
buxecaZYQU8k5+oprqA/R91Ub5QeVx7w/8yl9MXmb4XI5CQZ4UvOhywLd/okYQ7vGk9XXCSYg9Lu
mUlhuBvqQeP7pM2WO9m6vINztMC3lAcLSfWiJCmJSxFEE6SnzNI64xj3Eb2+CYOM56KLpvIuIQoS
MYmMtvoAV5blklWJbzSK3TUHoMfvM8SCAsvvoeHwCHMILUGeQIvbKBWuPeFiR0bNheKBAuj8KwLg
zvYoqM4ltiGvfV7+DvWxY8EQelPAuBotHLRubwZXCA5/tNbEz3G1wjjo4q1OpEDMmScZs06yA0FH
6tEcUSXGVqbussbNg2KwJBbM07zv5YMSl7tG1324D78VfQg/CguTg9u/aV0G8pMgHIK18jJWRu6O
yduuRgszUC3SEakRyZMemh5VJ9T4OdoyzLwyq2EzcMFdGtfQDi/WjgAykonpUsHn+TtBQ2iv0+Y8
yE40/uRW0Tvu2HijWOb97ce8cr4yLgo56gP+eTmfRWQQ1elxwaTQdu9IDVPv0KKqQdo5Gc4xkRdE
ZFpR2tBbLkf13/t7vGVMvzDlgIe0stAtMUJS8jEnbKbF+r+Qiva+q6zfqd44G9/zyoED4LMIo5BA
sIouprXd26ORdFN60tohvIPvlO4rT6j36VyXe6OttvI2ro6HhpTAY0waQIPOl1GcY1dumxhv2XXi
PYkm+gbJmhYIfiPPZrTpE35te4CG8P+HuwAKWlljPOeyLxl91H6u7SWkGPeq4+3Zsp6lIEyQfPj7
T1DkxUNl3Pk8pN8YbhoOOZSmIszBJwJN7Zg1tfbSjbna+bIJo8955xHzfXv49UMyPIc3Wy/VGLvF
+Tt1wblI5bKzk6H2nXXMQlfHI9vr7a09cL0qGGiB/Plwi3rpYjV2cUxqLqXPiYqaZtnIzqTUpEEv
3YYgb0CQ2YAznS6HFT5mjcw2JuuVbsDyA0B8OEYhVly2eiqHXnSDv8VJFH11EHYc7RxSFO+0SZc7
A9jfj9TS9TEebQ5u3hExUqXDcfEmJ2SvtYKQjf3fN2mK4D95CfQUufZfrqBY0dS4L5lioTU5vuzJ
1H2nhIbn3hWR3ZzQ77mvnWJpT0b/mFKb7BWjb587L7O+1vas79tRvpJXaG8gLuudmt9lLKlFTI61
ssnth0Lqc5qeJn2Y7aDXx/G7wZXnV6HpxcvtGXhtAbCeySyFJ0DxerEA0Lg5ahJn6cka2jzaW12k
vWRZF7X3SCbSh2F2pb1Xw9mgIWKm6uvt0a/N/+WEpACgEEB+ez7/rbkfemL+eNLMMuV+QlpqwjZy
o024gP/ROVqA3AnrHlrxlJArhG4cEdpInNRPg0ocGDGVTfTmZS12ULcf6OrrpEKD1+8sZuMX537R
2WEZtZJNOVXdY4qllfS9sO+RndRlicFD2P5njCZtnzLpNjaT5WVdPuMfG01QTBba5csc2qoc4wYD
wVmQDF/htO/3zlTsUJfEvmuUGLtV3fC/DEqmH5xbA9jg8lRQYxgBXaXHJzvHn63G0ffkaWX3EofV
e/I2yge1HL7ffsfXlsdC8wWBWRyhLskctUPMUJXYnPBuIbGZFNj4EcH+oCXhlkv1taGAzBa4FbEL
jKLz+Wk2ZWLZGWwKdEwRMd+RcZSY+d03Rdxv3OeuXsmhLGIghpoRYPxiN8KX3cwK4uhOeh3DpUjD
9qh44v9RdibLbSNrt30iRKBvpmjYiGotS7Y0QbiRgUQCCSR64On/xTO65XKU457ZiSgHRRLM/Jq9
1w5P1j59jkqFO/v6/1hc6jvCR5HOdu3wl2S4P90SiIBRv/GpciH+9ifIcXEqs2Xqqoa5cU8zNucH
twsXdcToXXqXLsjb5VwHvbPFWrmrjpWO/rpp+8OHfmXnMIW9Ag/+1ZEU++a7veT7BUI+3ekGe7LR
QErU1Wxl//0o/eH8YVDJ4WODWEfud/05/z+jUTOailbsEIu9fvQ+ryOLgpBd7F9e5Q+HAqsBFkwM
fDkWfu/UQbKC1+LbvXH9MnyBMRJmc6PcxCxwcKEuQbRv1+NlGv4aYv6H94d4mV0atmHsGL/LGVsJ
PLfeaFvJoRN9OjBzmu7nIqjUX57eP3xnvBBVzJVnco04/OcH6bTDMtVQZW4iw51+mRrTnO+24UO4
ru///ZX96ZUI++AT48YGVPHblTHpPBcdFqkb6VvqbFX5cmogph3cv0fV2Nfy6/cTFR2Mx4QZVTHL
wX++K1MVI0Fo/B5kBzclrXI5KxMcRj/JQ++r6otvLraPFp1kx+PIUdifemm0N8tIUSOkfwGOCIfT
/RJZRvi+bqNRJJV75S3yJ3cf7lIGODEMCp90aaR3i2PTVEeNgzX4y8LxD3cDHRFTDJ4EXGe//7Kn
qiZbeuNB370KUmxUl9GdCPMqTJhQO49WV5SPgDjGvzGQ//VtXVcqiG8wg8CQ42f9z09wDKbZLUqf
rEAnD471qvRJlV1/My7ibzKffz3rvBTjMC53Ck3CCX97KehtqwNEh5Vq2zq/gHQuIRDdTfwt5ZH5
6O+PxfWV4MtcTydCIdzfBoqds7VOROjzDS7Y+mIC4DOSiUyF9xLapqSQzb0HxlaIlRGsAXgC5rqk
Jp/DJ9Td47nowvqpWZgCJ3ZeQXSF3OmcbSrOp0023q0ryvqtKoWVU/oOuo8xvC53qiii1M2X6QGb
MKZY8I/MDMapfYJRBBsQxKP7Asx0+7S2VX8acV6drUIs8AXbDs1Aq8tN3dWjaUwIldz2lYIMYLpo
bPebDrT5MY5tdcmLsnESWaLKSgaSX862j4GOfzBYl8YrVIV8qTBBlV2V/Kbfz4dhsPounV0S/7Ig
j5R9gmYyOkk09buZcmR7U7raBfPIdrRFdMWyNmEs5SYvU9ebRVba5Hcn/TYZX/tVYGlyG7w74Uh2
GbGZ4XGcxrZLwy2iRwicyn22lNhgZcigvjXICF9ivw6jnnWENJ71VmFpK3MQDNYe4r4tnBmwhira
4Isop/2r3y75J8Pa/Z9e0E8fwm42UJ2uEfA77cY9W/eiKTLDrAThEgv8umRfgv7erprlIW9X965n
UdIQkbU7bK25MbpToJXXnCJ81PjMSj1a6abLkbuR3bpDCeasM7/3xjdOO9LI6uQbeXBPmry9Hftu
Xn84/uIXeKxl/ctbw+bbMrTFp0mU4gJaYn+aLOGUpKfbwRF4recBSZtrC8X2CjfZGAz1sWExjlJI
uBi7t7H23pxt2+9qXaGuUkMNnFPB83IRrE0Xsgn1i2fX9qOJ/Mm85HlVemCxdkZV5cryrB7agXV5
wd4gmzwhNQr8tZ3iSs6jnQEuRpAVWt32SzSyfjbzuv8b3/5fgwZ+XtTO120zHn42pv88M+yNLaY0
gxI4SejAu1kc87LuKnjSbfQ6IRpJ//tG+bfMhmqLqcZV9sik91/3s4tHPufrADa24/P0gsK8LXJk
skiViydr8G32wZ46RTtw6v/pjqrK+7m6qx1XTfG3pO5/1WDXP4ZLh5nhVcf++1jH0VUO4Qf4vV82
bQrPbD2Mk1PcGrXP/HBgg6kf0Iz1VWqKftmTIFiH/9/Lgj+BkQSGVP7H2uS3MlBNE5FoxETfjKrf
Dg2gZMQwhjhGJeglqx6/2jVn139/Cf/e6/GifOW8YZft8b8cfBhgHX+l/b9ZlncA1b8WncvYNfqD
pZIidxKvrAZQbBNeftUmTl188oSIjtX05LnkiOKKLPPWPUIEWTJcO/OJKsG816OZ/6VI/vcog78U
tRsXKYwa7rXfqgKsWhqyRyVvkPDLo9sLeeaoUdk0rvvZtmGzaN1/uG3xbslaJuTaBQfbWYZs2Fzz
6BPqdfzvz876V4HJXwSAn+0TK3F+Ob99YUzvu8EfSBoo1WKKdGP8+TI7PTsSGME/iHkbixiOg9Iv
vW7K/aB7u//CQsErYumEinhAAA9R5lLwvBOs1L4xKwMsHmhLGnFUi53Dey238i+94x9ubJuCGJYA
ulyE3b+VckFZMSt1BHnjS1HfO0WnP7eqDU7//en86cO50poIbeOh5pn+53GCH24cqrGEQLf2Mi3r
cond2paZU4UiYYojL7gowI8LazVe/vul//QGGc1eU0o4y6iB/vnSojYUCWDgp3dhLxnG1CLJMcOf
//tVaBX+cGRefVseBRYqNut3XcnUQ7ENNBby1SRRLOvatvLuln21DmOLZxJol2Fly2KBJ1umtosX
Q3dhLNSmzoTtFPfj5urgtAmb9E5z6etU1ZV1lE6wHVQUyYMWjjqv3UqkpL24n8bFloQKNrr+bnTG
9CakMbyae+t/ygFSqG+NxLBGoFBewbOv/O6r4UX6vRF9WOB2WZs3IpvVfcVRjIya4wY8ZO0OzcUt
C4wnJM6OYRJ6q2cQPyWsx92EuZyXnfG45RNZhVjvILAP5DLFUdVYnwa/Xj9PIxrQeNpt64aY39aF
YJ43cEnCKjiwr6zWeMjt/bZn65AhO5fvsm2Cl0qOuXdSc95+2lGEP/qjVT3o0XFvmLyVn3wMFMfO
1hhi2d7437qqNcqE5Mj8kxTkDPpeZNy5W++fvW65wtGCPD/hSjMTC1vlesABo6a420an/xTZDbjh
qHTMTz4RrW91JQATMOIYhpSOvBTMPV3ZPruj3QQP9WIF8jjsDDUONm8tc4SzPPRFbqrU3DqzikHq
GN17U0TtlnRlVcN9Q0xgs6ctAd+2VjQ8TyTRHcK2Gj5mDcx4m7a9hWOguicxmfJz13K3Jr1okPqF
gdJoDbx1drPVUZv3PIdFtyRuQU505lCcLM+dr4zvbbXP3WfD2fMmrvA8t0ntRggX+DSbKasnwPSZ
xMzzfbPACyRrVxKLHS2hEwNYmPkyJ7t/ZiQ4LHeTCxTllg7KN39GxE0pheXN4PXiPFwjvzrbLfF4
ijLZ+h/t029g+BAJwlZdTRBY7iVK3eUqVxD9qW3mwjqOAVEDWIv1jw6eynvk5uGz9gwiq4nBKz8J
r7Wwb+hQZnsddl6ig7AgzWeOthu2nwDXrMI36tgecJvExlLNNwZ5wTOtur15PPEqXOK2UvKuG6w5
j8kq6881fgARu5Op37thysu4t6fuQY27MGOjldMbpwuid8sxxhuY1sM7qsfuRW2mLxNbTH62RQWI
v3ZGGx7zw9nXbKsW56Fxe+/rPi5hTfLjJEtSATaxxTaRXecyysufbkFIZILJHw5NXxL18Bk3ev+s
ut55Nm25F3ejPcvTVubyvmmN4rUfRmuI+8Xz22RtfN0lJYFfn4N51pduiJpnb061HOWbCsfmxB6x
lkcbwZ+ROtFYvhFyYKfuVuQv0WwHN6VtYnSQuXJvdq2si+4KuRxzkj0OQAa7UzNO7neimsT4iN2h
gsWZl6uTbHAe7wZVj0+GCTom5oW793aptU9Na9i/HLNpmbWp/WszbiWrw7ZKC9cuj3O+ey9O3oWH
2qfeH4llwtjLHUZvrokQ2ZwpwZnaQSlXNcY+V2ehsvShBux1H14VaRaY8di0dZ32jSy+inl47ftu
vBJJrTYro3lV9FENuIZ8fA1DMWbIqvN42OhtZqKt4rUb60NNouonhGFs2azWTvS4Lzdq2/IkMokX
jyb/AmylysK1s6BPKFhs+RRVP0pPzFkLdaU7zK45fkaSjzdEk3CX2r1lXYlfyxl7Nh48qdUBA4l5
usIbKvIcgjVmxjBC/fG0B0F3r68XlgjEqe1KnLGrnwOtWRW/oAUdEZkgbWSeO3fmP7OJYCUCA8DR
qZ+ui5bN8hc3W8LVv7mqg0gTNCMyVvr5pawgmWJlzq3Yh603nbp9cXWyzGP4uAtn32I3INg5NUPk
M6Cp68ey3tAuhg1NUzxNjA8p1/0OapWLMt/hbAXVp6RxGTF4fC2noWF8MrXqpLYqwuOx+87Pam1H
kYyeGf20hDne4te2bzHhwqmtGTrHZmvQ/9TOWHyjaDbvnGKdTk3bWpQ0Hqdeuc0+WfMWU28q9pUP
yQ6b/N7rO3H2SlWfPQtvwASeEfU88vGHjUkZdEU5thehpalVqm1D5KnteWufDHSfiAfLYv9JQkkb
Jcoe3VtDyLr/FdRDOKQY6xhJqgH7ziNPezsfeyULPyG2anpugzJygQZhs3mqKpBUP4Z8XKK7SAxr
EOt1a0jEdgq9JkzL5HSp5cJ/3yIK5V7hFlji3lpKP2ktInFOkjawPLie4QbP6yw6EQdwyzseK8Ch
Z6gXQX1guDnNWSTN7ZccAgu9Oto9C/WbFTRn/pH2EZQTSnLcS9kY8e7n/s+WHN5nTDhipAA0DBlb
Ye2/5W3Z6wOZMjmZHEvkzRhHcSIftamN7j7iB1XATcv7V92HdntTMklastZv+vlouF7dnX1zHuoX
YasKjwK3yE2umxZbD9thnkOT0Lv7qCHgJp1nXypE32vDT8LZhiglRbeO+JYwCKXFtlV27KqrOGnO
2b+CU2E0G2/aG7wjms1tSv12tds+BqgV9Acbb0Zxq7aw/FLADWP4sVe/+gIScCyF7n5gN11++Hrt
pnO4EjQYL3YfmofcuNYUOTo4uueRIL5LnQ9M+wYHBXyyF/s03Y6G5a9cN0vYx9YYBKS1Sg+N3Nzp
9WMO/P6bV5rqsDpoVG9ELix1afigrPPsdXq8sdp1f17BuCzM+fwlT3xLm+/RZjjtk7D7yKKloWM4
Gujtl2QryqLJrCmMPlrl1h91CSE3NtU6c3Y5oTPElrdSyxuRv4YH7D0S3hfk6q+77xnEf1Dsfcfo
RrZ3s1g1YTYMCszYFO16wCgSJe7eaRkvTaFRosxe8MloNoSUxNh4Mbv90KfhCkmYdHaLeXs0G47I
WDQVIhXKscmgrMtfpTHIC+oS46PZA9ZJHosTHU/4Mn+p3gubzJkFw4+5HZx7sN4MUMZqQWFJ5Hhh
xQOr5nfPrPnv5NiFv4Sryhu2IcvOPUC9liD5rTCyTKX8GemB8zSwVI0gchAQ3cbKbw7XH2WbRVGl
HyQ/m8sW5SQzFXbVM80aI3Xbm5M6Epjq/DCH1cy8rWdkYBfXiAXfNaqPwhftS7AbY5PIZbDr2Oja
SScuboc21cHOGdW7+f5TBYOk7tKF/QUTtTiFQWExcVLSjed6nou0NPPmDmjJ/nluI+vOFmVHgb96
pOwY3jJbKRE8ts52dNcdADiFnQUtlHrg5eazs7jtUVa20ZFDPMkRJ7TiQgam3t9MTj29sFjJn/px
tJ/Rf82vQHsgurEjODeGsXFuDDsuYr8j0Eua6K4zsZR189HYQUEItyVzmdRqrD+1fmfcLpQh7wxe
oz4RnD7orLBeyPPSNxWpQozaD9dm943THjUAHJsXNdd0iFNhXnqiBm+7EHQR2bOidA9z1FFEmE6/
RbEiNgi9YGkU1mnSarkVugq7lPFNPiVuXWFWzeuWCb2Q0xbvTJxHZokNleZKhKQHUrhXG6WjFl5m
O+N6L4uofpgqHV3II2q+qlw4RjrWjYFmV6GTS2y7mB5UPuZhPChF+ZCP4XJC7+S/+vyL+7qPwAsE
ylhOGLXwbfrTGnzvwdXeeOCYsxouynkxwRcmob93N96Q7w9lHYGeKbjLTpG4ZprpYPSzdgbNGTth
SXVXaEU4Q9U58mDzXJjkW2njoRnK7XGytp34Fm9WT0z4m+dynrlk/ZUefNtGk2wez8j31BHW9sUb
jPLBtQkbnUDnd8k+eMshrEx5hs/V3kgGk8WBTTwkw8oGyo7cRs8JYfK+Si2GincDWqu70JijF1ns
YkrgRLqnEVYtxXJgdw/d3NmMO0PtPHnoZriIFah/wC7Ldyp+a6fh7flAr9vFuNOqeJw9MsCIIDAN
hN5jvV91875xV/n5Tj4GnmNSZ3ZJ2i37rZpR9LjydLe5796K0mbw4QUl150ZTLdutOhXjqQIkuWo
aTT8qNvnE1D26lgoaX5ZLPDSJ15uhxFrGyQ+dYtUMbLtLSOBYM28sLa/eQay8bgd8OR7Ud1dJ591
/8DO0R3J0G7bs2R/ZiecqyXIAoldtzLroT8sHKBlglEEwCYh4vVDpViBx0M/ObftMkc+5ODOve+8
UF5o/yhMsPTJ23kSPozFfGhuDWNBdzKve//WW5NLgyvXMB1Q05yjLWxvy8iqH3sRAuwWNE0bo7dy
XdPSwXQT033IMe51VTHW1pID0F5UG+97Uz2GovKA+zjrz6rj8QLd2etbGl5x8SYjKEhiaMlF6UJK
vtiwPY7eoHDKJstBN9qpuAJivcV2NZ8zCp9ENCZWgtraCZJrIES+6kE6J0UA910gdPAo2kh8c2Vn
vdfeNZZsl6WTARFnAr56+UO7wOXt4fycvLli/1SMHFjZtA3mQ+ktThtTEdG6YqLAW89WAgozmL7x
qeykebvW80oQmtF5nwaMO8fdN/P7ph6NPYZMo6gzxVT9nFvTyMZ+AB5t0XuUe7W9jaDqz+XK3qm/
Qn3v8mLzPwbipV8ncyWDDXynSSVFvt7nBQLLh6REeLPnwX91qk3weXZCPFKhqZ8tWYZvrnbKO5Eb
0zvCA6qL3I3yG34Bs4xXTuCWkVZVvFWWxv81qaVA+rd516wNd3jOp2LOKj6Vz1tb8QF5jVH2cbN3
WP+qPvfO4+bZr54YxNegqYIiZuogegqzwdmvn7u5HLypaW/WwdpvsX3JjwGtjE6spSiaOFIhbZE2
DB6mjUf1FiLd+IAufTmPuWU84JWmPwdnulfZ3omijTdgpNtZT8IuMjSSS3OhDa7ndCwHP0xxtjr2
89qgCrjYdbDxrLksDw1G1Od87JR/XPzR/m6BzageAlfNxbFsOKTiHRuFf17Jp4vSOTCE+rX1uFCg
tvuCIkfNrUr3ZvfqTNq89ZulNg2bxLhaLf9bakEUHcP5mwp6wsPYnodmMtXa7FLLbLZvtfLnKDVc
yXVpDkZLLJ92J0RTFCRDWqvS6jLYcNUXba3IBJ2+qMbj2PQSXXwzODJhIb1+eM5sGqe5rNWr5vht
U3det1trNLo9nQfXXNMFsfecDphQ2oMw9rA+lOtuhemKTlYdxgrFROb30L6vowrZZkJ1jZ2VJCq5
qa0oee8Juemewt1pILIygDbTaQBgepF4btaLlQ+uc6Scxrlco4ofU2T86y2aYOurOTkd2SDrZCat
688B73MP7ISCo7qD6crh4LDpaTK/mZY6w+TefiHFphBPmIYGL5miwmQu4Kz9cMOSNS8O0AdWdVpm
M2R0AAtnjUuQZnkShMZiH3MZUCB2Ytg+ogaSxWPu9ubrOAkntQXIEBfB3tfZ3PeILY9YV1ZxeyVP
lTtBqdYjuLADLWzrxozxgvDC3zZZiZxMUtEV9xezBbuDTedGtLiZ3cI34JgVk3FabGv1qUyHbTgP
3ezpL2TxhdqNpQ5EeNwCMlcfYSKY9gG4gbu9zkwB8RqMqGLuBPaE6gInDy974VmySXjwQ+Ng4hj+
6TGcCo4lkj9SA0F2NXeyNVoeG1YMO+xtp6vSLgr1+wL2jV6knjSHq5za4FxXq7dmtQ6pYz1zJa9g
3xjFJBCbG4f85ZFoCEl5PSQoba+Bk74pwrty7WkgwP1K/9CUFNLHfQMVFxe97C+e1ef13WI644c7
bfSf1k5jEbdQcoPExPJjpqoNI30DqzRAk9mP9Xpp0LzoHzQGeXdSat3c2zHI+yUpK1egOsjzPXqs
A7N6ZpLeqWywB8BBqImqIvOFQ83WTuW8HnhmnRcjHx2P7NPaVYzv3L06aFcaxXFhAdlRIYeiPEwg
gYHvTEE9Haq25Hovo3LlYkDthEWpM0JQeRRAMi6XYN1O7u5M0UuzL1pc793VPFJ0K/duL/tmOOSI
CYK0nSEHnx2CzyR3+uLajwy4LEIHqBGK1J2s3qa/KMrxsbum9ZxC3mydKfTra8o8ChsJU6DgTeei
mG43LNQti6iNmoRB7OZ/JrKKRZlPvFh510ke+8xFvKmy0p9hbGgvIOLSmnYlkl61e3MaHWN7dydA
rC8s7Yvg4Gu7kycDxa++8DS4dRItHTZMbzU7ElmdErQah5CtMpx4LNQj5Kz5ExlaDVnDYMnmy1CH
Q31w20XO915T2P5R+4IwYLGio4yngQSLxI5y5YMxUxsXei9r6zhwZ7qHXNWLk/HnhTKGDhVeRyZy
qOMyZDccVwtooEyC5Z5ffGRfT8IixvZocMl8Jbx01/csiCfzF19G7yWbIK3vPK9T5Z+xqrpTtnnh
KtKg30d+nl1NOx3mNpK1vbIAUkI9nocLM4e+SDSbFy4y8NAkgnrVuKeNuQ/TkUWdaR0qg0KcWtJS
AIw8g0lVVHC+ZMIsg+gY0awidFf5RH1gUVEiFSgdfHxrtcnUWKTOE01M5vqkm1zlsW3UJgkgOA3N
rLaDBkGiMHPzuyHzduJRrLZmeilqcsqOtcb0c4EMqaOFKZRn7d8KEEOAVNy5lusN8Gd8ddbmhF8l
4aV23InKcL6SJ+J/9dku82ZWl76N+AijO5lBbkVJ74xqSeYaXVa2CBdA696ta3F0IhHqzysny37S
yF7p1+l75JmhAzloHldydxKeaMjCLReWRTllphn2nkPxPuXtE89Ft2SVnTfFQz8xkw/Oc2MUSicD
0XfUBrsRAptGuoC32DcT2MBt4yc5xQAThykIG5FwAwdGMu9u962L2IUnsOTzNnaZbqrErwLA7K1Z
uMzEG3Ktyo7hbkzgr21lVksfeGpbbOKxuU3rfHK8sbi0knnTAVulxYC1GkV4wb+p+tjX85b/MHlN
hsplVKGaiI3RjgYjpuEjYT6G+DcWB4eJKrEgtppgFWtRdBlj6Hx7IzW36c7SiqjIhyonfoVtxsCi
I6waYfC17vN8UuTh9llV2Ot4DFqbTd7gTQQc8BRXaK5hohe0hGLPf1ZXGWRizsswPvuL8qzMNZjH
vqjWsIxr/qRkZSOrBrNMWdSL8BPT0oXRJIOtKzMrZDg6b5201jxlK8KkqVt5hn+6hDC3J0fbNIAz
ccnTjfCmfb1plnJAUA0rmLZ21QPhvpBrZTq2giaLW1nkT+wH+uLGZHr66sqpOejd1f4D9g2SzHM0
R8bJVLbfwPVFUNDEPLxddbQEwOEvSz56/SPDBH+4k5MtVoR9jprPaCm2a7yXvYTbTADgptxf2waR
KyUQy5SI4xj0f5vKht0MP8rAhlu77kM2WqsuE5vPjrcRgdM/RlPlGj/yop4DTFqIuqKbdhXNeFto
Pa2Xsu624LBgcf9lbBZvu5bK2fwEGgtbFNwA8jN9veGcfT2Z0dmQPX5fhmCTBEpX8yC9e+QcfFib
MesbF6TMkBWmbvODSVX4bhgC/ZFcHCDaG0GB9SkE4dbdTHtuIAsqlllkfh3NRbLkQMbf+qXLOT0D
t5VPTQHUPl33WYPiRTPGDahc2ze4Ds1h/JC1C5qsqHamgKYYPX3bSxPBiRiD8ke/dayrxo5v57iK
VYrbcMaGcms17dyhAS6X7RiEXXkv3WrtjwTEsqxgAsy6APtBF2Yiirr54HZm4R98mCUTGzq6eRYa
0vogN74cMjYynnNwiAx5CCcbafo6r8F0HLtI9W+5GRXGESb8YEJJ3Z3vqIocQRAyTMxTJdtdv6F0
CjmdJsPJ25c5FMuWVrrS5n0oYYucvJXq5SLBwXm3i1NE412OBmV8tvdiqj+jS51XBFCF8cAzOT9u
ds3AnpK2bp66sKxkKvrOt+O+HfI2GcGtVVnlrsN40MT+fnTXJGhOPEhGDXM0wpfntPOasAZOw8iI
3ASevDiSe7Cdm7Ib1xTqqrFmw4j8ngNxWEUSaafaGXPtQ4TWsJhFaiCzQY0T5YNzA4p8Cx7trZui
xNpd9wdhkxbd4z4TE4GuhHLJZPVVpsM+WvNpG7y2v0cV1OcZjzmIAVXrwLgYuajry0q8+nK0DVc1
PMLsIpLenHeRzmG/qmSvbE+EMXHixZg11cq+peZ3cYFQboP46Rt3vlV6txRB9V6dp3LfyyJDJeM3
THh36FhleQ1UAKs/IViqwEBm2tKVZGYXlGOKsXEtHqrQqdasCAkWZwzQsMIYA76idCuV+41s+AGh
rLkaRdZx8VqEcDcLNmmDN/Z9iZYiJObYaalWKrno1KT8Yuc8U7hn+WB3y3tLlmaVDnUQLRlKBpCz
9G9yI3+hZd3n2b5CzWWb6nUNAaOn174SWnRJLXfb8pRqWiTfeSi0Xy/sukzCDyN/eUQC/UK8Cg+x
GzS1n4RYplVidn3kplptgfgp9kLUv1DaWuL75u/XFSRfiDKfZNf2ilhmf2SuiYxM+nd9p83lCPsQ
kZPVtXaXdK2Lji0cEbwd2PDsMstnu12ObWjkHiFMsBVjewouKDi3/juDdHbonmondlJYf4vUbhp7
OAe44Qia6Vqf8l4qT57RXRoMvvmTmVRWQ/m1m0sHiReRJHSuwBYIyxH+T8k8pLxjUudHSdhxPaIu
2+qWrBAdsHp3zDE6+M0QdGmh2eLemlbFiGgUzVS/Rswq2nPbqfErWq1oe4N6VVjZRkvk32E39Luj
Yw484S0E51c9/g/AGSArYFq/cZgYVUy4fegeN3KzGM1oe5uyjmGWcSP3pcmfV348+3EYi8C4oydw
15NW+1be1MLs4LLBtxq3LLCIRkuUKpzgM0WhVaQiMAvjrUWyGSUybP36wZ3RGJ+mjZXilCxFQBqa
F4icSDOMZnuI2M132pdiKBrjzV5l+IWWt/pMURh8HteORIoB8CF5HD6uMcZmuyfu0NFgF46cMI+O
NbSWiq7Y5MoC/L6daPXYJRiu2O70sPsh1abn/FjHyBkJlCeOK1EiYhngU3zYjw17hI+pdmZa7dmr
stm3nC6efMQeT83M2fvGVQYpk5TRnu0xMy5xcLTTqINpTu5wmvtuWN4FsZe4P9y9abDqceleGD+u
3WdHt1V+mem8xzs30Kvtx2Druv0HlK85PMlSa3HwRy7LA+Wt2/wygmkL15hJrlcDTFXD4jEzETSu
31ekR5w6fVTd52wmSVsgE6BPRrjFeUZcqP8eDqYyUsmxrO8XVYs2zvdd1CcqpqZLAdvPFDVU6fpE
LnC1HDSAgjvp+X13EAWaing2XF/d9EPrjUnlE1hJ05p/0Xmn034ddP2rs7W9x/Sx40eVb3N124Kl
zDODEYb9wIVgAoEO2vwnO1NWYVJsS3NArMKDOQCSDC6GPefv2K4/aT0W6hHjddAegsZ1ymfkHUOX
LnnA8dU5becf6bxYEo900ONVD+sN5zFCWmP1hRrvaDuiKrO9jlqypcGaYwRvAQUkqivmr3Ij3wXO
sr+RBDBvyJCG/+PovJbbNqIw/ESYQV/gFgCrWER16QZjSzJ6XSza0+djLpLJ2JEtkeDuOX+lLkfX
vGHcFMh2YMH1IX1WTg67u7TL3IR3pJV4QYnCoN61BohR3QLlhVidmt8SVdMUVmm8PiZV7Q5RbidV
+uzoXS+jOeuWZTtBm/zNyZhaeQtW3QypxCllYBmt9dlR5dqQZUhlYKCRc/lhFXWGPl37PynRLBMz
dPJsejOHVVGqVtXiKjmCOYNMgyhM1y3rV5xlisSSbm4oNxw5vqgQzDHUmYRkIwFuW/sDeVFzLimK
uamm07f8pRhauOddGeoYSL8M6ox2CUBgBibmNW9oC+a9l8nJDhw3JtLA9ogTZF734ud2qIRxp2i8
P1mLYIwHt6XYh4ILJnE4Y3+4uDTDX4vFkdR+tRzHQcEcdekbrXpeq8n6wmjjvlTN5KBl5ZGpz01V
WV1gqdIeo966A6b12E03ZQ5JsfNoU3ik9K7CyW1pqg0Mt0zicGp08ajZIGcUQnq4K5SRA8OXwyJP
sui1D6/L+gPBE+Mf5CS8Gwu4yIeTJzwumsPToTuyrANr4WaMWh1x1s4pHO3F83UPtHqZ3PcOb9Kf
WWt1ZoZaSzcOZMqnqGb9ARs7zFFJDbZ+yOq6o+iIAC95aBGIXmIvb07mIEzUIXWRffuxzmcoB/n4
QJeUgFPbCeXySHGGMRjmmJXanabqBLyuRaXh02i5jln2nVU0kFFQpvh+hCLSMEhtZy3CWpEPkdvU
U0YinhumIXsWO1rYupeMm/Mfh5b1pjTOk2DUe37fbLlaAIb65g6dLrTFDaNB9w3buS+PKRvXGmag
kxdy7oz3hAgCXpcUzXdEC7z2vSwZaI3ukhIa2CtTzSxHv4erY+oIp8G1n5L7RxcYstbOrWOtzn75
v7GKfswLFzO47jCU3sWfdS30qYV94lHM7tk9A3r9fuiqcyP1csfA7Tw1KI7qIzOU06G/9/H8qirJ
I2fR/Y1RtP5V1zNrvtwDf1AL2G4czePKyeyYRr3LNVXd5gSlDweWuUc8xZ9iDxUqDk5vBCUaG4Hk
oZtmxGWW3gaLW/BorBwIcE3lvBxqM02vGcW5Muw7VZxKgvW7yJFps1tGZ9z5K5KUZHXix1bIZd4b
XdHvMsE6Gg59i3aHb70OvcLub2QPjN+D5cu/hrNIN0qBVYcz3L1LmtYILgsgI13/Nsa8wptuyeI3
c3X5jvV8LG/LYjBZc0iBb6fDdPIdNYEW+JrzpwYGPFVCqs/SbPzjgn0W3K6VSRm4S92wYnj2I+Ng
+RtbRA4Ebu7Ee3CHeQzWtNQgcWW7fJH74ItDVfvNkToy6yu3G/mN4mUFu+7u3UsFxYcJVWBjy4ar
izpDL+PpbWjD9NlBmRnp07r2+uvk0KaNzE7FK0x0TlwOu2Q9h1AAoOHmJKxjkc/jtVuc5Eu1lndA
vjPrew11nb51eh0aCkXNYDJtVJncI6WXOXApKnkL68y19+PqF7o93y6wLgmqLZvGtaytxVbUlrWy
NZv3ta0ftL1as+ppmJtGD912HlDSywTGztHDQuSDFmVA2E3QFu3y2bjKeJhHnW6xbnIMyBJ5FKsH
P1fIuIvSZC5eynqlko29kx/Hnm1aYhx+ibmva78SD81n0LCkK/4t4z/91JjPnpF0tHcLAqaDBvAc
xnUsIDGMVMSn1FsTBnuh2n1MV/dtWfseznNWvyZ2D2eriX8mWeJpNIG7X6Yljj/qpbU2JUznR+/Y
8ZPsXOg64lMfptZ2T91S83IvshDvE8WbS9gX+beGp2pALbcWuLcl18Odp7r7M6085M2Yjvyr+/VI
WEQKNUHNaZqLyKx3TfnXzFwWbeY9MyC2HXamaHX/u+aIZzoS/e9E06YK57VKDhmv52fNwCwjdLFe
sVu5ahK0O41xSWC4XcDRNH0faeSlc44eam4DFBan0mmmp9Vt1yeMX8W6I3+9eJ3c0rnQimS++/oo
q+NCP8nWXgQ9bPU8GLtcIrNhzjfU48IzDovhLyZ+epe+nzA10oYm2BxSP6ySsiNDAL7vQfQJB7NH
zxfZQ/DMCYTqefS79aWv5v6kx0MTIWHQ//gpluHEJnDODODsRu4xQH07oHu1RhOmihHOTbr9btSb
aqdGJo6+dqe/Yy+97NDY6FB2gnYjAtvbjBggnpPBJTtvsNKt5qarE3kJo+WW7H8ylqTI6r966aZt
ONaa99KhiDKPGvyLu7Gmyk63i1u5PE2Z7kJkG/173Wd+EnFGNdoeiE9VO6+RnhbKDA3QMWlwkpSA
SZjU98WoTD2g1rzHH99OzmuMtefMpxQNiEkvUBakYGN/VZzEbzOWuWd3QCsSLCqR3ok3aj6lUvpQ
l3J4kLpJU7jb9b4IxUyTUuhzs2Rbo1Tma9rY5dHMVwux1DQStkEXInNaaptDGiHbK8FMAfzFBgGL
WjZa7OHYURWY5a5IFuFemhLT548YMz17bRSn1zWbKrekgq8peYo0Lh6RSPPBHzjVSRkHLaZwxlbr
Q0rDL6Vg8TN7YrIZKahZAlhoODAloBqz1m72uMv1Xdci+V5tyHfqdO+Me1OTy1S44GUl70VoSqM/
TksPvhgnskArAGrBetwPXJG+3zjA/sYKYekbR3vxCIzxW7Uhk6INIZLdLQMSmqycV+HZS0fudV06
JBjMCahqYYSz6U3bFhXeew6UeSFz0KEJDbUBNePlFpc458TSfE5DaxwrvzR/ir4ydmVtJB8eWQF7
NUli3Ljc4Nucgr5SQ6wpjWGaafGIJdoXTznBrNOwxnsk1N1uxZISwAuXT3Lw26fel/dXW3PnX1Nz
VAm1s2Rgq96cP7fdlC9403qlXs3ZQotrZgNWJNcUcq8VeR/w4PYbluk18mC7+Avz9N3WUv9qQmDy
gUgI+SNyW1iRbKidiAzgwmBaqubXWqCrHeC+wMT4T4JZq/KoIQKA7GBJMdwEIDwWpErQ37S+aPDN
byOUx4uxzijBdF3cZCvyC5VlYHqop7ooW/T2j5/U9W3peRjK0m5+alZC1DPc1Md+yCDERomMaS7W
6q1hiP0rpnq9VjkyYbIHuz+xpy9BFcfE0FDFN+Sh7s/dH/ow4Vu0efinm20TAy6s5SP1kmJnohUJ
06EiEcS28EMhEJ6Lhz5L9B2j0zepZqBmnel9Tqunf9ir5t5KZuImRKNoMio0y79ytY0tYmxujbs8
WgSwKv4mHRDWmUw257LXc0qpS/dl4EDagtis2xmX+5YE9B+sg9lBj+1JC3rqzIB7E1scR09TB2O2
VAJHJZ191nTqMKulAmJZK/JHzXWX9FgOt5nex58DPRNLaOiq+9MTNtaHrWHZ5ByV1ufaUIKa5hm2
knv2F33qeoX7wDeWf243FSD8dvU5O8L9Hqo8vxpA4kGVpOpsNIhNHSNNPhIb0YxwEKRx9sXkyDXp
ofFHL9BR42BysPo3NmfWBtJDDnUFPLU3Mbn863h/OAXXKWw6Ic9zXhibsheCXDRcnHMltO91dtPt
AGv4nnBX7/xcqD/GMFhnPmHxvljAJJKsU5vOXvWTEa86xsZ8/I1l276sjjVgPe2taCri98SrrGcP
ovhjyq13XUJDO9g6P5GxaX/5RHqkvcPRn7nyi33bzoUZjly0TIaVNBHj+u6H6YkFIi31KfxM1fxJ
Nt99kgAg2SeFa79YudIlpyDv53bwOz+am+XY5lrGzEFaLNO5ucdpWL0IL5ZbF0x024Jc3LQmUSHa
O2Nv1LMvdt045JErG7OEkk7i8r5qr8lO0DVgPVTGaAOETvI0QcTsZD3lcVCp3gu7olX/y3+7jhLq
0u5DFROw5fex3GdoeneVLVFaMWruemoVvxaDBvkK/8QThL7z3M6lg3hcM/hdDRPI5H5oo0SP1A4k
2hbCb58hMycdyjWhBMheIf/T1d3FTvqNAtXrNr22Tm+qMdNHkEaEuOCiiv+7lmsg17S9SSGGI3KD
+olwF/yLC4KByB1r951A1vTfNAyr2GiZcSf91oIZm8DQ5h/5BtrZ6dniiIYRyNfIZFyYZ+L4R2h1
niGQvB/5xPyW313sG2/EUrgbO0brX8ZWUwRijblI4iHpL6oxumd0YfIfKRMZWHhO2Kibe/37Elfx
ae4c83UyTZWBxTcQHQmVukljdoAvzrInKm2N7lf3JUmS79UlJ6BIl/66kIq0B3LWQ2lhNUUQZ4wR
FKTOgF1PYA6FVZgu97aThp5WiJduHqtdxoj8iNfTQ5Bgzy5zq4mULwPO3GVZ4tHJAm7TsgEl9VEN
GA0CRSnURc/7aWOn/l8P6hAGDRoYqq/s9xq6gqt0aKXTi3EqArO077E59vruL2iiCr4QU1FS7n2C
2Jg9y/FncRM/UMilO13vUVA52bOWx+3J8OflCiomQ7uq3hLT8B7oqi+3Yz4jjgMAaHHknpsW2Cdf
JkLU4rY/d8WaPhDUTV1xLVwUFNAbPCZzwdK0VjcuiPTa3HNXS3i8U5Vl+qatzYQbqEPuJtypuSKD
nS9TbKnXFRTraLSYBeysksMVNjtzImofUGW5qQ2gXlju5o5SFaSz5sNjzn8Ngex4meZW619WQNyT
4Gy/rfO4XCZNuNupSPuDXC3jZUbRC9/gjQ96Z47XxEqcT0lKNWBO6cbAfV36WvTA7SsRcibPkZtT
T80Qk7dud0gFOtGey+4m+mLdmixcZliiBX43cA/A/9UOGuFezGMLxpPb7+lk6tGIh5H1dBHF3svn
b3al2+olXWgNxWmZEdooOL8A3eB6qrC9nH3ENFwNlRaKyjT2FsG3KkxKK6zcaaa12en2XpzMRw9M
CN1bZzyhuTkWRi5PtZsNkaf6dqcZU3/OWG7DkdsgMHv9V7eHlJGMU2mdhu4o2XIOtq5U6DLFnocm
uRKzNYS1V5+tTr3EpNg9OEXvn7VJuBHZdv2hojw9XAvqIRoAxOMyOTrDIHIEja/atJ1V7OquUqfY
0+R20OY0zKh03tAgTbLhoCNYHapbZ4k5ght7x1H5zGEnUenxBBPo1t96M82CUXlq7yk9ugdOmoKz
zWAP8ir3ee3Ejn6R75rbAcHuSHnT4n0kFKgjtMmfEqx7N8EBsmU45zir/e4GDEmsljmlUdK783ku
hs85r7n9UiPM/cGODOzcB1u0IjSRsi6IV6QbdCTnQdfpVGYo+IKflnCDjZ2IEwJzcnUY/cjiKBnF
pPJPGrIKCrf18kl3hjq0tMS8TL32zzC8BPMKYtI5k/qmL9vmwAdmPnka9EEhG3tTJu2nvsD0tT0P
QjJ2nAGt96SZzfwhRwL6dEUAMjVRWejMKZreIkapLFQf3l0aVt78cDNhuM+1Lqwr9T03lh2J0dCP
npU9MXSi7gVBQB6QsHw5qCxLZz0Q43ARcMgnzFxjhP9/2c1mXu9zEHdMZc0LNudyY7E6ItHo94Zy
PiRhnIDGxWle2uT+Sa5uIyXN8APVqO3Q73L8xa4bIM+MA1cz7UCv9Paxx10RxVZsHWed1HL8Zeoa
r9NnR4pQR+iAAyo1+zz9bSojNHzYMmwOBZZplnbd8/9N1foKvfQt6l49JoCiYepKtYHjxDTRJx/K
TV+M1uifAHew0VmNxgJgl0m58/Ki+ldV2bXip0QdZ9Nhko3xnp5255VqVg3AuBJqDHJXlU8tN/82
ztZlM+mCSB0H2cghm/08UsC6Qbawk7tTjsAIEf5JpbEIXV7BtzSxy4266wc5S/5UqYZKJx0jbHDE
EGBXebBG7EDrnewXvf9Htmre552oz3kK3YHhx0Ipkvkvk138A8+r9pbNjwXzFF9dq6oeO0uH2SGc
a3pgo9L3Og6yrV1nX0jijTPagEfLmpxNXTouKbdQ2BU4WFixhT7gC0HRUKATj5y+K9P7kv5MND7l
ULTPfUB6AetwbaycVWlyZ4zHp360VUT+z4/UnBOZt1/mqD+mU8kfyUV+JRrvWxX2ue5rY18ORooC
Xa0bR1P/8E764BJieqSXmlfIwA2mnK7ZjaortzHbyrZahi/iaXCQrhWeEEwQ8drGT/WC5zHrx+Xb
r/EgaeKvPTlMpY5lcrLMpfnk9XxRosOUg2s70WBPCJpgMkMyOfqzzAGLGKwB98hU3hix/kd1xmlM
xaUxvPVhpZ50yz0sMWs5Ce8ijq92hGsFWXltHbTCRWG4G1EOcgY+8TkXrOpL8xC96sX9fRumEWgv
vWEQE+BUgKBczfCyLVpxjWkLURUOBUD2pVEhVOZHb/plSAjfFyqtfzSOvmR5QuWz4/R7JCdWOGuz
fjCtUu4tLWUzsijoRrHZ7sssPVRWVnK2xdCiyH7DVpUf3JnGpjdnpFGw585OJo44oOSjPVRa/SN5
HGmE0igOOuhEDtrEOg8+EzKizTpE1Ogc0cCYEbqZbDO25YtWzVfyQdKwSasy8mpqoulLGD6Va8Nk
q/bmzmXxg47olGWNuUUTfXE7GwUTsaq7hOKRwB3Hk2MglMrcJoNYxRmQmqMWaq6bPvcmJQyV/sws
95egiS/I4DfLdNsd9VZWUJLaHkl0LjCCTfVdecnwZCHPfEHoJB8Au64Lwi9MCazumusMB6RQvOzL
yG01VS0uiLiMpJMXG2Kg05C+kPI5aY33uUaY6aEv6YOMv+0HxE5ssxih1lASdoO4tgi88u5AXEw7
TzBlLTYb9pgcRO+5B+mYySvogfluWrM42LEmniqS6h88fxyiCiPndvSsMRiL4t/sr6eptvKNY/Vy
t0pCKJqpow/Xs+r8kPsrgb3ky5LBgtPAMXvok3lSBxAE99FpYlTvsoE47ADVrbuZNwN8gzh/T831
HYEG00fHk6Q1WrF13Cm9xsWMXUzl71aTHbR19R5y5M0fvfB6cA8IoHzV9v1i/TD1TmFX56dasnh2
Y7Y3WiTmVVeljInoRBFTHuM0+baLcsOqo05akv1j/c2JLcUjVQ2l/5BpXUmIP4r3PIx7S+wQ5v2W
iPyqotdvzKpggvqKtLZ0xy+jA142qqXdxiWKp2BZx3onR/3m6guhOQphg4VKPMwbjiWTJouz187y
yEGO1ZMPXGT2RnszYe534zQ2QS6tHFKDH2y0iZPoqdM5jZXVEOXT4h2lPCTg20D43hjXNO7fjbJb
MKh0crPa9VSF3Zyfl3KSBRKz3Dy2+vKC7uhNrwxna6hu2kxtlSOpZTUhr0ts/H7sJHwzpUwu0EDU
Io8Iq4btIJ/ueh4Dnxq0WfKQFlaH9octqTMd/DOVf2to1iTXB1d+Xyz3zEpeVBsx1y71RbfBAK5j
f/C/aUP/aadxBU6bjpw3HLot9VtGmb7AB3w20mXBERxD4Dhw74mZncGs79pBtwTEpU5JuDjn7w4w
kHgKCiq9P+Eg4TlP5t8JOv4yjGIF5zHaqOr8F7twb7Wv3yiQe8sHR9sklcRja6o3TJhagBhtiyMC
sCtWVSCy4t0rK/3mFO4HzH0TpvhGYJbRdVcKgoRszhLYwP1qVfxkCWSbWPXigH/8aFXCDxHVIwGH
D4OH89ot9iUW13pWT8Xi37IeMYpAYBtNJZhL03sgDQuDlNCtCzMeInFjfmame5vr7Dw7w7Uz4/0M
vBDEdyakmFaT7SVd2DXWDJWx+bAK8y2t5Lc+sJgmcf0zVan7gFlleajF/wrlQQag2h3nxdBs20z7
JZUDPMtWJ7l06nFCn8PjURSbHHfZ84xWgnl2Gh6AOKtjbHUODJ5xJ0H0kd2WHBRdM/4RNuRhkWnT
P0mhg/9Cnh56OlL4WYfvukxOfD/UHZiavyEtBLd4fvfh5sb7mjtG1BI4tKlYWzijc8Q1SAQZf8x0
P/fxh5F2P4ZocVXGlKHy2s142IuzS0erH8fHtfGvdT9+4ZpswiTv2wNssRmNk2e+9cBlWBSS/rQm
/hXhzSVGrRvOSpkh16cWtpZ9TWgSDEwEJAGIooujlg+lld6semZWckbM1N2T0XVP2NZOXue9GlZZ
ho5hD4GDrJCP96CFaZFNJKQP1MHVEJGSD4sKFhutCSzHUIQxoMSpclrx0rDJbjDmosPVrHpf+DHG
g8Gd0TPJPPSxfvLpUZ0Mh4zDpUy9AYnNIPdTEmuBTQLVY+PM3bVWzboViZuHtk8hh2ePK079aQmd
ChlfDisHWIVgJwadPtgQ2kcuU3VokNv90HDa71XiLuwfJa2zGI5+0yo+ehrOGt2qmy1dsyfSvqod
Mrk3QqkAEiGJT9qAdzFHwHpUc/5hJQ2CZSWviY1q1J6Evs1tI+ZQrY3AyWwZVob+M1jxsK+1wv+c
qvK6pF3/RnqCSba2d2U+YWPhAkyjcYbo1wjnhCAB+PXHGR0sN/eLNXYZZjd7xJqdu6hPBvOMTrOM
tKT6ZvdMgqXG5FWLZDhgJ24P6OjEBvCJTsgG1ZNtlo+VdJO9WTsLC3PmXQwNEVmKFGQze2IIUTQ/
xx1AlyQ5L8C5plBddFbUp0iNCjT2nnN2quopWZyJYHJx8jONQzEGMb7L7ILOymrWypTGt16e2iZZ
t9wOr4bSz1XJ2pVmzdbkQdwgP80iPRuX19LTGAyotHhwY4gwbcxpXDGmv+bcMHE7w/8NjRUEi0UO
iY2fNx6/U6lRBpPXz0TyeWweMwrpHE8T4xLeXGs6iSk1j1zhj4WiH1OOQPpemoi9663I1/Nkxode
58kfoKXmxbpL8XxqfQNzypOT22nlgZPKPdbVHIcIwppoFqMX9UmZHaBsjYfVx8M0jXHK4ulP0Wwz
XDZ2wTUv/GanYyB86GA0PpCN/CtygBOkA9heBBeiaY0G8nJEJchwOM5T+XeeFvNGUaURCNMmVbow
H0e5ELdRdxsh1ldkBMYDTrk7Hj+Zn5Au8LTx2u9TShX2Vjl4t9rTn2phZb9u4pnbsraN0FAjL6dw
4kO+5O9S09bXyoZftezlmSVlRVbSkDCU5nkXrECEEN7tQYx4vpdqPkNg/8ZafmFnZMUhAyJ0easj
XZD4sFpm9WiP5sBvpH9QNnUPOJTiLezNtINOUtfVRnIU33MdCF266LGH0GQyVEilgtyIRtCclmZJ
VJAgwsAZi2DR+NMMcxyeE7slNqH3653tTc655LF89ud7E8BgPfpO8+Xr6pGkUxmMrtaHqZrMSC55
e6sWxG94Sj0OYmGgf1+tIK6yW+aqw4Jw6exoXOootGj8or6TY6j/9drqScF7B3622rRqN9/IuhcA
4gzT6WBdRVpoO70fn1NlM7cWOlu6BsmZoZKOzMbWLpro+8eMt783se2RiMBIXzcbI1U5hhZnfCgN
ha6uXTcy0VlyO8yCQIPhYJgfMGL+RqdG8TBpasCaDKo5OSOIGQ4Kshzcq1N16yfKkSt2JPwpBKAy
01R2aNy3imSpie6RrXZT+jSF9ZySSlElc5gNQ4bIhmg/O+4xVrLER2OH7TEwlvlv3qYFYBAXs00+
iUR2s4hXDV5xlxemFaYe0R3WyOy7mI8IvP0DRvv6sxHayKe7Fd9J4Tt7wOTpJszylgk6UVO5m1vm
0CVrl0s3ibNjNxeOP4BX6YiwrNRBtxih8lzDXkuRUjDW47vTLKyvhfkhQdbDUu/KzdLcbQKqPDlx
TLCi/TcTtggQIlt8NDJORSOt7JtNOsarmozubJGOuWlKbzf3jCOzH78SuvSXFuW3JZFnfxl+mwx0
jDwkCJ1MvcctjtWE3eCz0+8RLu76MVrF8zSILqoHyOBqSYvtckfhOvbkjXUH9u+qqpDYpa3Xg6F6
SXpTI1OKUOwKApHadqm8mr7h+DMDLryZvVXt5smsLuMEcpDizD26/cBCBu62dZXbXHsXKtQZ0Gj4
3nRGhP7uDe4Ns8ohN4pHPc2fDVvbEC/nwBOiPfXt5bSa+T+nR3O76KhhSQdZAzOFcSIxgRSTun70
m5SHpuhOJiqj/RpzReDtV6jUsCWF/Ay4iCbnecriNFQr351cJU1xBVVaVvubms2wy/V2PRjkCt9q
Vi+4/uWPhkny0rnDfOxIiXwQWvpJDMVCPACkMrKGiUjG/NNROhCFMJ74ujzyCet9tRcMB13aPmE8
JIxqUvZjbXlAOigtMfH/ZlX9WLT91ekYgxmFqW8CP45PVukbxD4oLfmD/tDd5oUgwwdf89a2xwFZ
V7LubGX6O1q55CM6crUtxyyvIhMgWg+nVayPGa06z2xt/YFwmiq0707RMjdxtg3GA+vLcSzqn9hK
kqvned8dTYebdCSjAwFAczKW8rzYlQBZ6ZsTpvw/491vhFj1FdunSxyJE1Pi2XJF61iPYZTxxDja
mxzNAwk/JfBD+pokYG11XKuICKJmMyBODwy4khB68Gno6odUNk3UmDH9VdNZ8E0HY0bGebr4rzpz
X+gu07OX3TUSlGsekp5c0D7u3H3m8oEaGSIxc2h6VI3VxcVgR/C7Ln5IGVRPWAyKM85Wwu3S2cY9
m5AFyG5XnmeztT81e8LkxdTQniszLYjZEukHu926TSgx3dXDnf2d5xbpqOv6r2yG1oZ9gcoKFA5h
nYiFravzxFmSj00iwaLNuF+K/lMQqRGhL7KCLJZ1GKexOpR+t2ybRFoHTZT8Gi7p7bKmfigbq7nE
8ZA9e9KDRSEK4eD2HlapwoPNK6CSXbEi+dK4Mk6IjZGHO+3ynS11e7lDrI/DIuqtcsSUhW2SkDrW
op+ZEM2ddXzg53yt5z0uFSfCPaRt65pexIiXOJ12K3efpgfllBfeRtdld5+xh2c4IuJdyJmgWtpZ
t9R+lgFCUmSPKO42HlYC8IVhwrXiTycpEtw7DsufbEEo0ATUfaQPYIQGqP2m1U1zSzJ6vUOAmZOA
6npPEm3AFq1a+ljGpoQUV2m0gmJz2XVaaNfdvFvLkblEsz3SngyiSLtMEHcCuuTCg20H18VJMVvU
HpOtbJEYl8RGpCpUJGq1se7HBii6yaChp3xU51nz9z6qKEJW8wVcobS3NZGh4VSby0FMrtoDgYyn
1F7ml8psyago5uSkTFc/iqz9JtPTdMPS0toTxhn16hZDfZV+qYU9ktEDV3/54mByvQ2kRGKssisz
D++XgzxkneyvE0XDe1L11N5kaDjodDbsLCobwa/INeYzhyWQlr12r1xjfLk/XVetHmKuliWJ1k7z
nvGM2hgI8nl4NdFific6nmgTFv/HHjFA0TpX7pxl4aXNMlZ+PHtIYNt4eajsfLnVsoZXS+CTXrGn
jcwvrv7IpC93JE9INo5egHNb1segnOx9nZbmZQYbvOhLY+91RP1bJBLd26Sw1yYOpU8aMmkZWmvi
/RDj0YMs23i01m79wmtQn02kH4Hylg97GPUHWgPubHrXX/C/YlPwbYIZdEfQRyyLYz6AvJB1N/0k
qgbsHpAszUGbaDoc2Zj+timOYoJ5oFRi2j7aaKCC7sI1We4SGinCuQeS45Klw3msERehBDoiq9KI
CBj0Syt0iIxZgAaT0nGAuKkifFvdGaynuZBG276KuorvCOaEFWT0HqRbrV+yX8ez9GLtHR9FT+JY
2yksnWvVbFgEvANmvwaNzJC019mV6z5x7GKbw7o+qDSRj6MmJ5DoztnEhT+cDTTUnz3SnIuvFBc9
4azJWwcbi5Rj/UbpuG6R6Zp7vN31AV0wJ+XSuZekc5YdzV3TVlX6eGwXq93CDDfbPq5I6G7zNrrT
v8claSaUmon2hqkUuc+MmvXi2ss9CgOBBOZBTDoY8a9uYow3r3atvZxNfy+kx00bg2tGq5QYq/U5
jl/ufozftRnLF7GuBgODXYwvgwmNauLn2qZoNzILrpZ0xQ6DWboCjdHJkg3/cXQey40jWxD9IkQU
PLAlQU+RlGm5DaIlteAK3lXh6+dwdm8x8UZDEoVbeTNPxtkzu70FwQo4I6yLtg8vlmWnmyoJkpc8
n4hm14Z6Zme/vPlJQMn3JMtNEIxkByf6GG4sLcNLM/XFJjVxQWAl6M+1mNxXEs8l6Iu67B9iwGCH
Cdra8+j3aRm5Tra8j2lmnxVvR6565fJe+LG/U3IBEFP54z2xlR1tuGyRA7ZpE/hc5xhK7Oh++K2J
y9nXhUQR2hKHvldXqNeeZSyKQcFo323ZueeFDEkAbcjEesxLJX/XbDGPjFHFWqhSvvsim68BqtgD
ys30JfoSCY/4/fzMXlm+Wg5iedRNhtws9M6CA7QceHMpbbSrXOHnW5Upd8aV6ff2qgHKhyWonTA4
OwgpcPaTFgT1cjdC+ZmAfmm1zg4vqBlVyxRu+qp+6jw/A2vXieokxHx/hSJxwcrE8YkxDA9Z5jkf
ws3IdBvJEOGv9utNnbVtgVoQ8H6uTO+DlTZnR9hK8SgSNXHLt+d/jpffE+P3HGrYDm5Uz3P+F69S
s+mXkD+BPVD4W4IkvcpU4s4R0nk0eoMXeH8/NA2shghyZkFIXAzdBrRlvE6AhnzdFxIvXrig7iyi
kQiiSVtT1kngIaowOm1UT6ABp8IYH0CHAUKrZZNvw3Qc/uqlkOcmNFnwab+5YJIk3I5OpA4AVvIj
7XTsZPPR6s/YWdlGge1ZCScHETez9D4lTWJfOwJOG4HdH+CFXx1ySi7YW6r4ew7xpcyiKi8ENLPr
HaAV8etBq6Q+8CRC10SuQy9BEccY1429Va4qptTID7RmbRn202Zkf0IyIm2P3CR+wpbthB4DTElL
mL94YCkYHzFEaNtuzim/2Y2JL+mnriZmlcFo20dXOsa2E6T1ya0lEQ47/EMWIdHX2A30bQzMpdw2
Yy8Ze70FRwfwX/9imQuZCztdwh8DggCZIEePJzEky5fVeim/48H5djKSvCsLItK5sUARZF4Xr10x
xn/h3jevYamnN6dUiq1Hi/9BYaynL83fZFCYkEbg1oHVqQ95h8FfNKZDq6L+Moxc7KqZ4Ac433ht
IcMg3qTGxudU/4d8jEpsS/JRg+HcHRzOmh9OeiG+AybPMf1DNnQ3rMX9h5s6P75XcEWyFAcojp5n
rmlsiF1TRXrxyyNbiQClmYthMxqU1qZcStK7/yLJxirCXz6SAs64LMzuMl6LirdraRu89kx+FRPP
CGYRzE+ETthkh1I1t8pYUr4u65sxxr5meSi6U4KoFrHxMjCW/x+SajR3H73EzdqCMZFSl0n4y85l
eaBVxDhhYbWwErmd3IPfhAbgd8ZhgEaN5q+z4VI76GWTzyGwlkM1ulFlxf42AfexS5EN9+BAMOJy
ZWo3Rq+W7T0m4e0KfK7PGdRZ5iq28LQveCsLaC5naQhvelHNs+9CL4PxLUuYm6Wdf+Vp6r3XWPT3
XaOqTz8YMK2VRsX8gye8jGzTso+U8urjRKgzXsWid/ABh5Drctk/YzkCB98tiKargeZdYv+2JHw6
qGwji/qNsSKN8jzJyKXheuZrmVsSfIxTYSOC5wnj4MGbmchhHg1zhJA3vOQAHg+pA8mjXdr+RG4J
gax1ukNYDeq6LM57lvWUp/ha7gRwynXi6iVZF1WI8WKYmn0bDOiFVtmeNeRHrk0zTqAJztbEiYrT
DW8fh6MVHgqAfQB7rcL8qo1g/HSaKuQnZrkjMBy+yX/kDRqMCOygWLUt67EekbQ5gbiN93R5NfKn
SavsZKWT/0ySKUcPE2WK62togFO203uvSt4W1cx4zrQ5LxcSHNN1BBryR5dlt6/4jFckNYq1iQvl
xZg6fRaGKh/ju7yzcP3Ep+uPT4yCAOQCbC+m1AUaURbsU9XzeJnWbW5pKFZSVocgD2NQAUhFF8RQ
5EImnlPnxfLiL3Zw7rDOHS293DPVRWa9eWWrnivZ69O0+OFDXibeAweXc07Yil20F5Nj81Rl/paM
UGRGMTDD6sGQO4+jjwESMSFCvqtOxRT7cRQYmKhXRJqqv8DBhEWArDcj6NwmBdnsVRoflI5jYG0n
kiLlBReKU61zUrPvSISSCwowiBRPyDf03eovEo/xnLPi+zVMjDjk+Xh/3YmAFMaSvoE//p5bVXir
eJFvGnh0Z1ybyBd1gl0yoDaFJbe+MF/Z25oUA24f5Rtne1ZXr3HdTTum5OM7l04BpyqqN6ztzjnA
+ZwSOF/67ChcbwFg0eZVugV5HINo4tJ9Cciybtg0JXexue3sdSWcZCcxVrJg6jrzVomWazQ/ckQh
ZU6r0jTQKJXpA+cgvTh9BrWUG8Na3IcFOjJ81bAFXRAvzprMZPDSULJFnId5ahC1egLd0GHKMupt
uAwlaExHejePZeq5NywiAYCUP+Iusf4ABzB3Bmb8jePe03o2cZEtvcD9KokTAfNkHrbdqIZ3YNgF
Lox4OYnu/310mm1CHdLetSh3K239rbLki6+InYaf+ucW1NGaGRE7XNnLd29y3edauGwk7STfzYjJ
vLnK7lqhIuARS/K9wgDprHRNWzCJRsi2KAcHvAqkrDL33dB5ElFS2W/SOe1+BmoL1l48WK9AiJ21
kbCnJM82eBYwuzx4asy8fWq6stvW+G3WRp43xDhATPUWvHhmoEl/WSkJrsI2KRutLfrcehm/WAlJ
9NYezb+pbf4brKR+kuVg7h1ld2ttJeaBLFDxBJKAyVxm7c2xE6DAQL3f27Lr7148Kzn2LIVWEDYQ
HyWhTcLrgCNkoJrDOBkuH38HVy7BOLZXYlDt1m5DY6dYvN3zosttzHzzAod6OmD/1c96ToLtCJA2
3ZjzwmVFlyHJosmsOFvvgLuXkd3XbeKa9W6MGevKUTf1HnxBsB0wfW4rvAebMKnN3QiLC44FVSLC
kuxqKRpcz3e3I9E982m6E4rRlqqvsiHoaVbGa4nlZFsHVn4yfXM8ctSQc0lxr86Tubyx34DL6MpO
4tZw2ESQw0b6ZHAqYmyQRvlqshP/OwnPf03MBVjyxIjtqaI8ScPo4J6qLqGHufFX5uwR23LqpQOt
m2O7DV2MWYTVW57fzP0JllT8W+SQ3hxzSrh3xR64gXo5AMssrzzX3kqSct/N+RicaRRZ9jFglysH
V30Yqkyw35W99S5aNnIrR6XmpWRPgI3QSt6MufJ37NTJTPCjAxlqudgmZWh/pKO/NIdq8pwdzc+k
TctY7D3GS7UD4oo7X2GJgTzGwrFNpw9sIRbAeAUlkFX4dByayfpHk196020T7L2MZK1HlvpIer3T
OJ7hXHt+/OuBiFm7szB+eXa44Mu5rdN1G7LS5rqNSSxBXzrKxqWDwx54ELxO+Q9qMLBQ5ZVlHnxX
MTCFrvpb9UV2ACRPSEWht5wdBXW5582DF5mzDGOgM22VOU7DAcyNLLdkIRO1A9bF2nFKY5lufP7M
597sv2uvzVcBrttja8zDzWvM+h3/ZxfFPUYPe/J8sg1h+TKltUJ0CBG7SJNDMEbiX1V11Zxk7ZAn
SIjEK3jGCwZDCDAnz1ThB191sudqcqeuy7sM1T1iMKMCnpLn6kYFsHwoC8+68AbEqV8MmPVWgxfO
L3hTqr1rh9UP4tP0mqiFrTlBjKJm6X1Hd84Z+V3melXeWDjAdq1VUR3hrfU+bxK3+AyNKsMuZIek
p1hjPQDGCgK0pzp/ZFtk3ONXXCZnAQ9o5Q5195oHCxeXsSnlqxKobsBUJ/bYfr0bJg5zZ3GTX9BP
yQOdzfHO4yBdd/ZoPJQmWckNaTOeUzauq5mluE3qyPorjdF4dBIIRVdDhjGFOnFpg4QfzcfZCb2o
yktNOlo78uQ7rP16VIKjF4MJX6d9nO9L2cbGpmXdyNpW26ecwT5KOYLf0pIXR9WpZN8mmfMOKQLe
jdVQGzr62WMK9PE8sfw7z6Kr2X5U+hgsmmx76/SHca7Tf4xExR5xYYzqKnMuaETZoy06c2v2RRA1
cIC3Yrk7vV2VDNsk69VBoZ5gu/R1TKAjn/f93C/s1XN/TU0PIUTmVz4/LmEy2Ei4PRfEJ/+F8oby
j66HbkF4EvEZH1u27525JbidBqugy7MmarzgS6PJUpmI4OB5Dki4kCI17TDYraB/8WGlQrKvSDpq
SOHp5s8I/wVGzcx8XqpQ/UlCG2cQ3LxDyxaUUm1B9HztITdENdUrl94cCyDHbrIWec8eT7CJeGTF
n781jTBe8WGUpLYBj9O2VD8uYVdzH8PmfPWY0l8Mhqu3Pife1SZ+uW9nZT4bYViuiAkT7Evv5FQU
uOQp63t7bxh4Tp26wohbMbuywuS14ovxgJ7CKw/NhQvEQtgSgPm68mcQI4WKN/y4rY1LhCnitdD8
xp45vhE5NdnJBXi7+Wv2Vs68Q6NyjwwNuLf2qSeqYSFEELGqC2ZVcBV3IKCXOKd68uvnzHbnYOVl
PcYoj61JQtK2sHeZGQ67sSW0SZLUi+IOT0Q11/UmN7EZdP0ojzgGAImMhI3pTat2mHmrcL1oDjXc
9kP3sIzDss80HSbaU/0hGFx/PxqpsoBYJwTm81lJOxJa5n8tpJRDAc1qlQkQ1AE1Xi8ID9wNcTCT
BWgCbKjuAEGesPiL1aT2jV+MgjRWxsimKVoN5+bDyNwBn8WT30CBkh8HEOXJaqvigw4ITg/d8uCs
QnOi7yRIbXLNeR11pZ3ojazZ2UO7s/Or6+vyAXhKe8u4ObzHuu9wWEzL8ttVOXw5jqCd03jFmWml
uQWIxRfbomwoTHwg5p3iCtbMw9FLXRlRvFdH5qCS9UTyHZvgoB99zu81Tl3jrMQyXEvUsoe+7RK2
aVUC0EdDSACxdyOVXPDzVMwQYnAQKzJXPdGhyjLJQri7EI4k8NxU3YnaEMJGNOxs4krARQYRtnZT
m2k0IGRWRqIC7itUrbBLSpMXW2GF51qGF+wdYbGeJdF5QoYziqbrT+6GHV9DpsxwjI/BkOlO2W37
7inR7DQI0GMpjOx1JCYLQwSa5nPmkHgfnIRWFSP0TyRseQx9XhrfbVZ9aDf3P1mGEC2hPaAHzJ4h
NrFStoZNbDgx8Bx4hL6cuxdBR8e+vXPwgS8vn4UX58eOFOaOhxSEt7AGMtTKxoXFL0h6fzxu0Wzp
Ypg3EGuGXyIfyGtkkugXFPEbEdowSrwACqUD9mKXqA61J9O4Yroxbp8ZdXlBxIYN3gUqBidlky2X
bjY/7dyeKNoY7DvhV5vqqeFyL1be4A1HV2jWFHUm1a12TF7NaWzlPg6QKtnVhHtXAzSui9l2WA4h
tbikC7KWkQbCGSNbUpZHgDDThstbSPahVVT6wsjJjc5+xDHM3uR+kK/iMOuGldkn7Ow53JhbKqDu
uxFf4IZFartuiFGTpM18MvqACktWeUO9T/uUOKKP75mi4jI/LWMmKesm+Z+7M6RyfE/8ZJRz0ZVi
XZLK+G2uXYACQ1fZWzh1xpasPR9VrlnUyAHBN1gAQ0hZeBdrWWJShW0doikmrNDnsHznq6n47aX2
rqGsYD8bCZtpGkrxcLEVxX6U+VyKEsoUe2nIbQgw7sSKvIk6ct8bk6mFlYDRQW/IXSAw9zunwX7B
9TC/xtyxI1gmVhS4ctgPc2FuQwPLQKvM9oVjN1grqV2MX1Vz7agL2WLsjM8EOTIO7jY+e2QYIZ8p
+8cxx+yvcoFrO21u/vR+am1Em1+FFq9Q2dpj1xl4bCaj/bQnmtSRrzU4jsRBAhucX2uYnnKugFHv
VPfXBXir2RxScAF+8oceE76quQQ9ggl+D/1weXRTHUQ179V1TTSR5ZLfHZYFnjd56YlPpfK5str5
d2ZKyc1R1pFLAceDasCwEX+SJ/7+IBqljs+T5emD1SFXJ4rkxiJG8x+9pZ29GWtAqNK0wIXOOmv+
ecp19rWJeyobRufBJuC7bpZZvvPaSn6LZO53/VLLH5DY9jmgrHerZ9881Nk0nKZm0Q/BYjERpZXh
PrN/AjeqVKs+O68FJDVjGnZ1I6oNSCzzUEFEoFcEeYh+oloBIl6w8VmzPbGfK7i6mhb3U2ZxGHq6
b5unJUnTW1+0wN6aLr9x3Hhss7NpCyCbFFlee+ZP0OC79/3COgyInEd/VtlecOKdNI6ItSiCEfMf
rNnGsJKtZcHhQBhwhoc85/fF7GHvpsGcd8qU2Y1Vg7fz8Zn+sXFhoj71g77YCgA67LK7eEmKeHTM
r67z9LFGetrxCiGtqlHPjSl2L4UNrQYIlWNtC0rWmNeW8TB2Xf5UTmI4eFmZbTurrzeOk9Tt2i/A
qjSO7WwMVTs3D2/w44AA8zaHudhTFti0fFKTOjgqzM6igrnaScVmYMjuuRpgA3qr/Xgma+54kVUY
xJkACxqkNorpscrRvZplVNHdyrutWFRyR5b9BuYYrxlwAqTUilDt/am02KU19sHSUO00UN+ngNH4
GaKmHYVEdYFsiQSdbnqZLa/+09jit+zuiKvhHvZAQMvXytbmfvbcajPIWrwgw/ZRMy/21veVRxei
Q8aFYBLfv59gq5RUdE5dQfac7CATmHSbT9SrN7Y79jYlzxDF+cjcbmLU37e89FBgBuxSvJwevGQx
McdYWXxzpNnuvaZ338AoGPsmZnXGPn24GIBu9xYdPJu6DfJTi3Xyq2iX/ClzWLVEOHCSPebT4A/a
ZfGD3Oac835mxxZMdz4a/kpvttq3mjXEDqflL7F9TOHJTBZUushIQOnLQwfwlaU9WgAb9OEv7WT1
nibacZUWaYyJffGPrCQ4y8BUroIZMFhrxCb7qQEBkaBzurOH1ngbuizdmdTIrL25VcXa7rFrKhFD
bHBYZ6FMgKcv7XmtPMoy0TO1ZWwhrU4M/HKJKt3730Ahu696IDEq5ozuE66w7Y/VOGXUlO6Mn7Ly
H2JuOtt7t+evobg19qUsj1mpNdRp/m/HcJC7yrAB1Njj0B9EX8RqNw8jIJ8hdhjYyVOx+J2AXdeO
ItXjsjo/CKh1e2Cv067w4WVEAe/WZ2fuaTLNcrpGynm4R2Tp7Kv4vqOB++kt5gJH8eeCSlJ9jVPp
nZXpccy67OWqMHBXNhHi09Dq8gW0L+ZOaOQnG7T+jQfsxpw/QlKcPcJX5cQ5medgPqT/uORJ8YC5
tXsEOotcRoZvw07IvtxXBusqRBotCJysPcERr2g/eCeHNX+y2K4oBVpqwb1ngHaXCedv6g2TvQ4c
LzsEKfEgFlba3UJoJTvQtd13DhQeyGtXiQ3GT/UUeg52TF+xLScAudGQJNi/plm79gKfL2Womr0O
AvumWEVj2wJ3G+WIvBF04rcKyNIaTq2FF5y7FFHGcWN7fm4zYZX617ElMbLqbkUJ0uBJhyy87GVG
y8xctNR5dm/ewjmAWUnDkGLFZf7eUV6sxWpYmvy9zlY4IZZxEAV74VqCqaOteb2qMTFQwe1fIBrt
FefO3dtWaXxGhbqoKQW37BOEhLEQeO2WO9B8Y/bFp6aFPrCJnZ+lyZyopQ4+6PFQmxwX06OfLROv
E2fcAdGUIjLl0j1M7lREi2CpwyTKt2mbek+QCxBTl9w58rHmXhDgfe60c60CKmlmZv1VpqS3o3y3
O1QQBcg3alYFvPKblxjvYORbQ7lhTWngNGEsKIbFeuqkX/zmsqLkqfMcn7twkeKepdpgxXjo7fkx
xOvYgwYQWLgNgGCFHc039Ob9DKy5EwRtKqlWHsF0ImweKzWFu3nlz8LZESiLX8nkFYx6ZmN9uPNo
0+FX6p86dbqtmzUfrNW/qX2pAAtVc7ryAlWfhyLBTEnA8LnymnYtU2gsRtt5DPsJdIbRBh0XixYn
O8Mge6j0FNQgAORCFo9Lfv5GvsJ9LSWHdSmEg+6Vsuq+e+Mm69ZSMnAicd1exVyJp0YZNXNKVu78
DEuh5dk8wCzoww2Ob2ePAX9gvCtqXNvwjXHW5w54Gj0mp16n5CNJ2IhHJ+41cikhDXBlA/bPATcI
xREUM1O9uUnzcXwtWKM/GHKpnlBoSWfbZgBSRpjRIADtjIi7Lm/Qutnn2SDcaIxZRah4+I5Rdc9A
sqrb2MVDumFlhe8OfEeZrgze5Lzii2VTLc1ywVCPcwgzb3KwJj2c8nulDWWJGqFP+99LwLi1kmkG
LNMjs78LVWjwtMOzoOaCf97gIXjOVd/vXW0mO15iMBcL07yOQSEiTAMYhwPv121Ge1OjWnORtcwQ
z0havfEOSnc+OdhvbOj6OgE1OPQ1/HCkItjAweIPIppbDF6rxgRMAN+IAAx7cYyq2C3IO0i//ReC
xntufbs6NYVD5ZJnfoy5mX7rpQyfU93C7ac9GJtfxUcGmh7frQXXgnVruCdKkz/hyCh/JpmkW3Zr
46d24vCcdb7N7q+1DL2HCIslOoS9P6wGOwDUN4x3d5UdvnDbzX8skk+fRTHaf7CDkEtLaQl9H93R
/uYuE1KmnXJ+h33jcGPCwfUS4uSBpZxym91ISDk3Y6n9JRJ0OnxOfbh8tcLE8m1rAW7YYuSaNu3M
4RsUtfsWFm75mCMIXkAVLXcDqcPF1IvDQzKA7G3mLjuM/mB9QsD3TyFjTrJqK6Hf7TR2t6kx1Xsz
tow/vFN1i8+PbKOdgLdqUytEwgsmspZl/rDcU3pmf29HMHJjzaRPA55J9syc+qewKmjNw3RwGOZe
v41Zm7EU0U5/7bo229nUGnTcCFtzY/OUjGt/0Mm2qX3+VxaIFzk09FXL3NuipYOO8A3/n3ZF8WnF
1a+J7EajAxDQBZ7TGvHkA2wMWIja2rm1gc9MGsk7WObzVMg/w6RpAQ++2L7+XSi7J0E9nXWu1R9L
iOroU0fwz5hC96hHfB9hoYCDxvx0tRU/27FnrU1mdS6oatMF0M7HIce5xnXd37qOOKcCcnUt1BkD
5Etg8LciGVob+mfhP5EDp4WtLLijWHKXNqbGKnvnfVlVcw4L7xMtdqP7Wq863JutNi+ZANzEq3jl
B/0n4Zti79fTKz6c8amMeQgzyZjqCwpkBsd6YdA6N3b81SplPQ4kDre6sYDqK//cqcwmLoerwuTw
X40F3XZh7nzz8qE4obfvbeDwwZRm7YIbu9gCiSGtEbPMsWSMBtIiLmpHr0G7nH3f/IU8XWxGGrTW
cDlKyKF8n+T4LzLo0BqsEpBK/EpS9L0bc/AlbXPV2nuzB58FWUrLpCDSei251Kbm/+4qyFCYsraV
hJ0EAzQBRcRaeMjQdOlrxVjIjQUJ13gwYLYG/Xhi2P42fKZlipk8DN2URsqigN9U9H+CTNQ8ALF5
ANHPPqxNSSovwlwRNmCqca6ump0L2aTyoMOe246fjZxlpb1a8IiuAEDNh5rNLBUBT/RPYESKhys+
skMWjq8iBnhmtaS6ZOHzqwVjcpIN3BYzw4SZCsc+zu3iP4zuMESx6+HfC4CDc5ctcayPlDuANb0S
nzOPEtNOdA/+bzgQ/AcerfHK54UVUc/tQ7qAJJj94UNTaUXlB5nrwsmgFoJYuVFGgGdzcYZNXt6j
P0mKv6/k/poLTNPZ5FLORjPEYQw6dyWNhfzB5OkzoABrwybptU045VrBPq8Kc3RHzWqgdXwoxyVV
8hji/BWyO6kYs9kxth68sQakXBwc+hZaxz7PiN0QbkJYVAOersRtw+1UuUfDA4YUtPEuKAXbU+wm
ZKjJuyvBhdpDMAsogVqFc95zgeCT80GFH4KAjZEBhBuFBCIxVIUfGFrpti7zfzW6PZZ/qiAEUdio
HmMq6Chy2ni4hw/SakFr8JZihk1eiqC5J3W8nIHa5uQt0arsyX/we285ssKvdzPFK0XsLJRzQDkZ
7wHjLt7q/o5MDP0IYMHLrJoHYcLPhaxAnvP/1xqpkQB7rPIENXml8eSXNJDYYjFWI4LjqiBa9Wi5
7R/4HmfeSespY28wg3aNMnumg3ChBQu7xd6e7q05uf5obEO8ZiO9YsWc3b9X/TEH4iedrB8aFvN1
3g7dzg3BwavM/0vNYIxS790jrnI+jgniLkmTXwCRHNUDFSIkQQzqN+hUjFvEV3+8N67dHezZ0g+k
9EknGIbvsraZrZOdFqxMw+4LfhrtrHRoMHjXCM3kWdm+7lNmjAe5GLe8ceZoSQGEJ+MuU9krAY4S
n1S47blK8ogX3TZfAszy94B1ec+21s3DrJCPRTMOLEsTIhjmr2/S2OhV2cXiwr8CA4FONfrbgHd1
k3KGljiYwTQnvfolZXhz8M3tp5EKqkpn11Rw4ZalBq5t2s4xSf19INiR2ZrdNJKvS+jS+IkL8tdV
/+6NBUBR0yagUP+J/bE/USqrV6py+ohhEhK7N++wg+/SsTm3M+70grfBo31/3y7Br9l4YEDMolvP
hhVEYCi5PDpczyFMfPYusfW2UebO8gBZmoZZsTUqP0IrTm/KQ9dXRfJiDArIQZztWmnsjRCX8pIj
KUlHP8gmgDzRwfdOspuqUd59+4EX4tV2uFBw38dZBSnC/u0aHW4daVdcLnC+yyU81aYZ0YRE104f
XFLCnusJk9km8+NnjGovzf0RLzk9yXC5NBKX45Wu3PvWJRA7ygBmGs64nGDU1pshJNbXqvu+qNYO
ASRiwnPe8Odb6bns0ouYUrzG/sj9N+TH1GI2Cioqf5f6UTjyG0v2RaYi2LBeHtaxD0GjsngycA6a
vD3it2l0Pwo4UJXDDqOogHlUttjDhtH8KTTj6NpwKXxLT2OYxlv6LWjfSlCdlgwEYc6EqmERjqo8
WfeGgpwDcjvN0jn2znKuDXkahf1gpa7Cwmd+Tn5cbLDad1FhEp0SGQ20up8v9+c5t8oDMADB1Q7m
PgnERzNW20DojzgFNdry748sA3cY8tIZi/SC5pO+VF2JY48+2Y7EGf9672ojj2Mx4mWazh2UAN+q
tylsEh7vQq1jidg2V8GfsfEF30h2t/WTAW6n5JTo0N21tF1RQ/7hue7PEhY+/T4y3fap/ktXrThW
ZhEc0dfQJBzE6MqAMp9b1xBQyD9BPGdHEg1AsgfRrE2K/oK8++4l8Q+01Grjm90LuIIvINP/3Eoc
+OU9i6B6NkU+g8sYxR2SgyFepNzgq8BdGx3odNNg1R60AuITwdxg6y/clFnsHkYWLncq2VHO6jz6
wTkr4CB1mf/FeZvviHbShooHA9/1PK5YUDz10mOfSZ/Rdgo0gn5IpQ3SDU8Mmktvo2mvJL8FNw07
IsftFYoJwWCzfpSSb5NWgRXKBojIOvnj1x1ujQ64fZh42EjoPNoxy5d7M6AGnUnhvS/tc2prHNY1
hsPCTzYugB+JhSFiJX5k8sE/TmnkGiIdeUfuj1Gb1q9mOv9/Ht9sYz5zLH6YyLVERFlkk9gPkZXm
AbkrjdHJfJNbv/DX7tSN0Qj6LTJK/6B78ynHcSFJVduKLKOTD1iDUzYIyLP7RaBtpDTSmKXFzN4+
AckO15J24UBKuR1ryf0MkFVkh+GFlaPeJmlOIQpN3GtSyu9dN+AfdllWZ511wF7VX3CfIL6OzP0j
3ugno504bA2nBE6rI0SFF7JcD4CQvVXTuH/jmT1wnX7et9akRNGxU3yY2gnkruNivnKa4KOTExNK
PzrpCc2djWZCBMzTFELCNTK2aJYALgPcIAwM0lnjkVVPxBetNXFlgGPJgk44tRwianymErE5lsMA
EzIlDRA0/bOjs08Kl+ClZZTZFLm/sQYYitzjr5YV3AMw1nVWxoNVeHQshGFxkaPiMp614ScO6DtG
IX0yS5x+FKa8OYK0IUSyfB/MrEncwq7eBVlkOlGcbJtRkLNK+tFepUH6r3PCJ3QpZO/yz71AExhO
RszYZ4GEuePdaswyygET4LsgNY0lbFp1bqaPDk8nqAvz1Vb8l0/SwrCZyZeslQ8E7MGpaoLEhZoO
GGkOtbF8t77TrMeAG9uQDx9hm843M6icdUXh49puSSs0tvMj6LZcZdQHrzsaQyjl6wE+LctzGvQP
JmIsXkmSvgFKNZrpOfDdcaUyWUHVjb+XkZBXMDGNVbJe1oSdL7YsrdPsEEIr4vRlrHBQUYBy6kl/
R3lg/lKyBCpKlX/DoNJwCd3qLKS+asVzBuSFNHiYfOYDuL48CVB1G5e+PUFIph5xASxmlV5LFXZH
mxfHwbbqV+xu9h7FcNOl+U6yOYiSajY3Rp23R0bw8TWo7YcRjPjGaymWzmJveIRN2OzMOEx28NCS
bZrKkv/6HCpP44eRGRtHA2wT12UkeyitD8LmkRX3e3rt9z/YiDhMTPFK6S+TRFL1N23351H6nxiu
43VRLm912LB8K/+khoXbqLqlXVLuBt6EayZ6BZlavgCgwJFbv8vijoetAcoSBKi2VLvlJyoCS/6z
CX+QGLv+R9mZ7EiOZFn2VxK5TqJJIYUUFip7obOpqs2mNm0IG9w4j8L56+swe9MRGfBEARGbcA+j
KZUUkffeveeSIfc0CsqzIZUPHo6VrYnJf2U1S6Sgl/9SMwwErO4XwIvdJtfWrWGVLEtT+j3b1aWe
m+DKg5PPypGekBMSc4ByfxMivTgCSDuxvOprXcnmE1SefbCmyitgQkxomc1o2PYYzw4adRVjJHGb
W+WeED/CWN2ifPXixtwSqN4hazKCdesnJxgcoB3w0u2y0PwomYNgYDTuBMZhImZBtTvoYWCpY79S
jOFSpDO59I/aMmBVTR+8Nbx9GC2lR8mZ9eWOFgehtaV734jhxQ6KZ7dLjlzugKXjDfY+CWqyhKLS
nct0vg9L+TYCl5xpyktAvoaZP4jOfJCz89IJIbZDFPWHrhAbKtFovWxPMaxBhLNoUdJnyFbXHHCg
1idwASCVSTwhnCQVB0Ds69kYOiD73RhTVsLDGvVbT4a3wqcC6qcdkquFkS0V0k0XmnkUQRss9bgZ
0/6jdEy2dTmqrdYgUFWNPtPN6MCpct8h+l9DV813OrAeLdt9xcZOH2vAot8j2SXJslxjBHwZK3Wj
hPXlG6W7RkXxYKjpQXB2Sjt5cQdU3OixCcdzvU0EQJ/vpnou4uhdefqhtcimUSMFPmobPYw7diC5
q9NxWKE/QzUP9h3xp79KLCtcj1H9ihAfwlKefokFdJPMIcjHVm/7mV1/8Y8NSvtriFnE+SkH99Lk
dEe7kleBlpe+x5mR2jJb08N+NSh57lzP+a49cBgCG5A06MPa03gmxqblBWg+wjJ5UHg1tiM9DKSl
IZL+4Az4Kbpx4Fgs/uB3BKxoxLPhV2FkGxadeOHxIo7PosM8jp/Epx1VqKhykgpHtMQwEGfe1Zjq
L0JDXlU5khw5RsE1NYGgp9M9u4X94VfZhk1+m1oLGNtikh+jjBaevPdFax9CpjbUliithzyJNpNb
v00I4bZ2PR1jh+mu32OrmZxKIpy2b4quOc107zdOJx8gC3znIoNS5Lk2eETGKGusGtm6bcU5M23n
lCcNk2aOrq3TP9taP3hm1Gz4LfJTnQLuSKZA8nZ1p3CUTw1lIVLCz7pcBvWq5J3WPIdWzUQQGDee
iI6ziEXSdzPLd41iGBsBdkLGWM81ebxr3mhsPWn7NfrO4+S2pxrHO0979+xhABwcfYnt8DO2MGGl
3Xhjuv41Bw/0+1j7h6wAC10WnAFRRFOdgVSeX0MfpNHk8eAXks3H0W/0hil4QtzLBBCsNOvg3nVQ
+LUlz6632By1/1aXTD+sqGcC2GJUr53yJR8AJicz466gM6g602fHJYyElO432zSfe5LOiB1vTnjR
FsECkkEb+VDHMr2ZY8RonRXXh8zX/pZh5y16tCdZz0d89OfWJvAxsbA7eGXFvlfr5yyZ2MTS6oY6
6TEJfaZmaW7d003JN1BeTuj04BEV9Vta2oD2k4caJWU2ed0WVbx7aMfqNiKrFlWmjda+L05xOF37
sXzEIMl8HL84aBX3TgiWs6Tn7fJ0uyQeWgP9QkozcmJfI+Jyt1Qkj1mWXEzTuBVttXSG2n3lYDZx
NIiH1GRX1y3QSdm+49K8I2KJWJ7Y/Ep8ez/yFBH/0oIxTu4Jz3khXOlOo35bVQGh4p4T305C3Ixm
vNM6Sg+I7K+tlE05ihUv1MB2FVnl02CVm4icP1xp65lEJhqnEQIBOCydAOvkGcE+hOKExkSyAIBp
g3J94sB7YxOZztgXF8VYVdtWTWSI8jZtlZIJIVmsBEn15sFiaszpjsL+po3bB9OKszPQjo+urZgB
Foj2i94ACsBHnabMoAqjm0Zq0oqctqNoIuLCJCMkNaUYoCVRrZmBBhSq/EMUMbBv0c+0trfymLKs
G3Il8IrRlkiZ2pDCxWYEQ62n+7UhZuc7s5vkQOAyj9IEITT3xFuezk++SwZdaHDAb9R4xyQ+X4dl
g0QrSJnymM1jHSsgRhyKYkWGm5jhr1S6eW7c5N5waZREWZRea800LHOcC3Q//NGRvJc6/mgbqqWa
6pwzZmdcNaEVXTchB2aJCWjXji1mQX0X6pkiIRsm/r/4Q4XDp46ta8O3zz3ZXDgdo9t5GCQ6Thvl
+DReIah6SyDbbxLNlK0NO1hZrUsrZRzP5jwh1pzK9zFG4Iq7BdcpU44d6YcNyrwq3QLy8LchGbGb
aUidDRkk9zpRZ1npM6DuF5gX7HZtUbAS8fUa08BOQaf5DFgMJG40kV2nEdMbIIs2uRjg1SjmTRPc
pdaGusJICAIsWKByZiYyOPanFI6PR7Q3r8yYeZ2roE4jQX3MWxh6ECd7lE6FtZ4rs99DZnhfhhq2
qHYUA84tjhZFy7a/AOivV7lJNl68eDdi9BAMT+iPlUX0VXjxYzlF3/Pcd3dWF763HW8fBpdTWrJ5
kzMDwHVEqNljfVB+TAgJE6iVsHp3HdVSHToCmH2VcKJKEeMM/oohqN7ntf0w+IBw3L5/AF7C0SoG
pQHSZZ2GpjwMJc0KMwEoVA9P9mIbirV/kba+oCP8WaToB9/pG9yUgMrbCugVzNxjG0/MqCrzV2xD
12JcMGzdIH/W3rD4ht5sNNwb5J8vbiY+TSL5VoZGWDOU9D8Lpu6yIb6sN/krfCjZQIjUGfJ4lr8V
KP1Hp6fmKLxMnrXZfDs0LE6c0VH7jzTTI6Ue83n68MroeswTsq7MoPsUXJYwVspbptvk38zma0nu
y5OrUsylONAUy+oa88ei/5fNDzSgMyLhdkVO6TuPwEPRLPO7CvZdUnoPKcFQlclEI7GnU+LO3TPF
3E2smWdP8y2HO7JLZwJPNOIcckeugES8VIXj3cZdH5xa5iuPiVvlJ2znMKgmIthIZCQCLXSZIGQe
cAw8dPZNx0TlJ0rb4RNMabNNcewjt5NkP+D1Xc8YCuh/+wQcDuV8a8aj+pFUSnhQ0wppHFrQgd/D
aQl7HdG5rzDLea/9VFnXc4s1gW0sZ95Ee2lrk7OxIeXpxqW1dK0Rfd4rwUKbgH9YWYIzB+wWUvxo
zGMcfq8cfwmNaWg8567az4El1iMQl620NKFTMbYFFYeX1uNUUFrJfGaoHWxCm3Ftyd4iqZOIfpDU
yEqsyJgjXAeJLLgbAUA5ZBINy9u+AZD1VkfOLw0tQ0ETBBvTVTtEse9oB931MLKqWaN1g2NzU2e0
MckBuXYi4klsZSKoDmk8tGVDx95Tb7SA0hOUAHRFRuMsDuvYPJtmvoUphHpRevveh3JOn+JJV0So
RbMgIao5VGX1hJClW6XSd85MaUiAIm8m2+qynfcdcJVfVdjD7yDjADFJ+mC5yYvZt/E9PP53V/Qv
w5h/aksXGHIr92BZacVkrMKvkPY7050+ilKe5lpz2nefp1gREVZVrH3S3NK9afZZZn7hNr9taQqt
hULcgLH7G9/uAZ/heAM8jBsUyV2quUuW4ABSkrTp1NVlGj1r2wXupXFoL3Ca1Ve9Q+M/LinofSLH
Ftn8Qar0vXbFnZjpRXP3vkZtjrf8xTNNPsY9+DFXk7LvSWfLjmC+6ydCznx7Z4iMnIy6rMZNvUyk
BYwYJvwSSKBlVyBVeqIUp7lY+BrdThoekEmonEWKYN3LpwdtWt+YqfDjQQVmK8veMMG7jzZvw1qg
Q6jxD62qsQ33rekeaf7rTozZgUET7lPOHLhEMRgP/ppgRZBNNVIh/e67XlazNBiswTicNrk/Ihe1
pehJsMjL3TDXP9ChSP7wnvzCvjdhhGxQjm+GhoC8hpS2om5oloVBzpYdNVApscqxWOpVG4/kPuc3
JWhxXYl0DczC8Jt5nTYi/AFv5VyE39DMisj2uavItJSbLGsgo9XS7VdDReGVF+2jDTAaXs/O9aaT
Q2bAmkSrb3e0n4tqkf7ALGCgz4MNyTZeDeNI28kxbam2KnKAYic0vSciRTmve5GdnzkiQ3mlcRfS
oU7Ulsmxv6FZMZ9riPxXrTQd2pTKAzsggKhKkKitiYxZk99OvmvwyMTt7E/5zUyNPXfFLWKyBxbE
qxDhPN2/XO3tFC0B7kpTErRaCYULvAr3JomhZ8L56g2CjHETUbxsrTx880OfVmFMZEc/30iEpBhd
AtS1o+LR9BjWGXWKXgvVYJEYpLmkzTvj5evcQ1QSo8g+hAFPfYuJaydz6yqvWT0j/4eYWOCZDYHd
1UGbkH5LD4FdGnpq58a1vCocdB2JzeYxhsFmRmdMXUp+bdmNFdIccZ5TlryoAkDmVg2LWgtREnNE
vU6r2TgHjXjMM73rKvXtAJz0Sv3e+QNWQFTG624avifJSaKogIORmpWTb2p27bEr+yuPdKK1n4rp
uc68n6CZsDCK6AUD4Nn2MAgYLNpEFoaIDXEVIT//mbvsy+6YlWd0chdjHpYiTJYrBBj+oWqt+s01
AdyiNUHWtC2shuk7g0yyD4zOIReFRi8SC6cphrecHGoPdeWiWKPUhHXQOj7S/hiV2odTuottr7XS
cQsZqiXXy7eyBwIfJTwXT87XdVT3ycZKyu5lUoulaCKDKWbWGSfFQ5fkw6GaKzhP3egmr7nE1nrU
dcgW3SZJVF705PVbVhIjIuzMRXTRQrhKdoY5dscgifX1QNEMC767zNF4hoVxYY69Q3VP5ZpaL8rm
47Mhvvkja/DsUvV0otgjzvhAmHqHveJAy/yazN3xjdkmZ4LArTiCqqcM+z0FAOpDB2KqX0ynNnKC
XVsmPK5x8ZFiCgKjYgKEAI92jqlqXhMyyg74kKM11qUemh1wd26cOoIVqY4O6zvoTVJKEfWFEy61
qBy+elZGdqiZSYbKaAqWNOXRVtSV8jdEgkZPs3KaUyZJ316XKamdiKuNeZuB5bgMhsrugTIyHCFs
ebxWSDsfCwEf6tDlff5ElhI4a5KS3ogUdm6FqtNnBGe0/r1wzsadjR7jF1uuOe6iwfIUfYwsvQsi
RnfsrgERF+CIaFgOI5aVFjiP6cRE0Kue9NMkoaVi2vbUHEhVavJnRfUSrG3baHYFzfpxQ6wwjUTP
xg7f1g21Xi1lZSEcrAmXY+3sdwAfDdha2oVI0PabqKLqT1RRvqjQNQ4ZZL4vMynrk9PkMHuY+5fn
ioS9bV3hSVqy69LHbvZFuMZIOXznCPMVogXVHtF8og7n4dw3cGK2CvvSUaJ6e4vLkGj4QOXNsHHE
3ALS4q1NHzkWj942GGaKDGcRXNbEot1XWRXDMyzMhLRnn/eZMJwWtbaWHCpoTQ+v9Mmz21yj8/BC
27txDNF9ZkjB7oKRLnmocwQ+9pI5iN+leIdGmm5QWvOlKVirBt7KCxCKcM9EnnUkiGkZljrd+9Cw
9hCr3SfTjKItI7bycfaieD+j0rlKSP49ws8YDjKqnbfQIauLeelMJ4/5Q4OCoWtTf43DPoYpDart
TdCwfMTdwLJZY8pa47vo7kfR9xvYQTQUHL+sBSG1Lptu2NoZx1Aw8PaxnrQcoRVruVWx9LrNnBMx
CjCrCj8tBLhHvrXG3iWAjx7GGHfQyNjEWVe9EzFjB6bCCdDOp+ugjyKefA4KX57tzP6mN738ihzL
6g4pbrDzseVzHhq7mzaU7nvWdARmlo449DW4tdYooUq2hiK6rXfixX5FHpyQsUffBM4S/dPwaoQU
eEA4Pd/Z+Qyso00GdduYoj+Qsxldg1xsP7K2mz7wWHYXvpL4Dv0ffaUydhCNpW6LCy6WIQGa5I65
10SywmqjM6wIPYVIlGyIIojviBrJDsAeADfgLDDHa6IR02jbYNS6V3nav0PKlGgOIzxrGzo3nNLp
yPQpY91kfJJTaqX3dsMA8bq2SebEREprTBpfSQ3Ezqjdu5R2AK0j3sVKyZMsONM5AfKGNh/2zM3V
lSidXwiqYM4zqywt7P+1tSQLDqymYrwJgTwwauJgDTfgAdQGmiJ1NTXpd9qW+9wKgbfach0b4U2j
OBqFQZSvjdp5iqHWIJu2P6Sv3koJI9/3rKMFI2RtQNOBGZZ+GpjcVroFY03XjCGSV8/EWKCBIC7J
2cAHNY4sXvT/fHXdD/50FREwQ73FcpK4OT+fiUKxJr7r3i6DiZraTgbA2I1LGzgeK6RQ1lmEWpMK
B0QzNoz+qCYPFFnHUwAdjTTV28yuPjkhcDiChEVdZcKZD3ZJOISY3np365vGXWl5znOUhZcQokBU
M26ra/lUMszZSGlcgO/cm4NrrC3BOQ0gGqqCxluPge1eRa5P8GcFh07aBR64tkJ9jiiTAQI0P88O
n/Rg1hv2zeFgqwja5BJ52gNI8cZpWrHDkSSThQ+VX9GMm5gasPLZ4Ew5MetYwmKDcMysS5OW6g0n
bYrx0JlhBC3MFNsUQxOyGA40OftsabDf9SK6d10CLzMoTJGnfhb7Om4bwnx16tBOYgAghLZPrqrR
ZgkckhB7Jn9N67jed4X5LBVcFOwi505DHkLk8vAvUIniXBPH7ht0dZouxGMiRspJzOD4X5k03JLO
gX9PylO9sEwwqDwyy/zCuSKZo0LAr00CWpqEiCvYuMhpZEbaZNAdo0heOOn/ZEw4jiGv7RrwxUdb
UDeMbfrdYXPn0K3uPYKLeHc5vclscFbdgrz3+i7aMUmCHhU0l4no9rVT6p9eGjsfDu1KFExZfQ5t
WzkgAgtT670DaEhRkJYHQLjDNmwW762BmCaQ/k/ahtdUruQvt/W9KNx+LT3F9C9WRAfOWBNRvr0q
l5WrIpx5W+XFt4pMKo1qLPgBDdR8T82HDpKWpjPo2OiU7cL56cYUfAuo4Fm1D34cvvpeeAexrGPb
JKEwFLizLGK91t4kpo1d9acqC39EaUWbuq6vljO9i/0SnykPcmXIS+o3lzbxT16Sv/bmeGpksxvD
6TNBooDujwJjLlAGF0ZC8ZXP61ojU1SEzuALC8GySpOBIUVO4uC5y5IW0gRLgCvje7fnRtE2hQYS
Eebgkd4LO374Mrv4tjSb+6JWhJTFxTkd433SG9Uu6Yf3TC/pqzJawtr1s06NL20lv+jykuJkYF2S
3kiS1aQC8O/hyQYbq/1EHh1G5dTQ8y3dU9QPbCdjCJagca0bmdBj6af+OdPDTpNxMaOQJmJF7ywD
IpsJrmFdthak7dQ/AMdlWFhlb5kOXoO4+FzO5pyOLoaMXm1CATZuVF3MyvzEzPg61uIscpbVyICe
aFn5x+hPT/lIPqXrPzPPCDddBLuBfC8feUOza3r72KApJGv+ZBGmZMztrqggHQHhvBZUyDtCP2uG
h+Eb9+sQEQ6+qpwm3irLgxQmu1PmDBhz6vLKwfsFBSxZjZ11SBhZVrn16Y0oZJrFG0/2Noc56Fcr
u+7P+TI1cXN5GhHLbSDvyJWgXETqvWvK8RoBIU0AcOMbybB4rXogq5WOgMdO9C4J/+TEgYq0lfsu
K6qt5L1h5UHORkqPcSVp7Rt5a6wg2+BKoqNwz7z6g4DDZBMxO8N6AfSgMettaus70yEVoWgyhiTN
xTa6i8KkhZ3CYX+oURY5KfUVcUEcTZVwtoSUHau+6WnzDM0WjCnrQy6cU4DAE3dec5t0sQPXjfpR
2igSOq9udgDIfmiJE0TQiRNTHLniBXvMo7i/xtK0b+v+hubeJRnRgYq0fVSpAd3J4L0OcaTBtvqZ
0qWZYmqP2SlHUJilRQ/qR3kEesTYK2yq170fNr848iSrtE6e1SJ26LkBflldNYw7d3ZZHxZ3xRWV
enwUXUJwH9ICO9PXNPoZxNrxYwyuBCdkTpNgYi4dGOtaDi9RyOKGG/HNbITxy07Ukcid/jHO6/4U
ujjY/DL/TvFR85cyj6Z/dU+d8KywAm4d4aabgnTPFVSPeIM6HHGKcVKVYgYYgztw/V1rEjJUsodC
d1nEiQzsqzR/NCuEuSq2bppYlyu/G7+YcVNTzyO6u5YcBPAKZcVMTXvYvObwx3HrmyVbcl8bSG6U
OaN94KW26u4RODzDX6ADtg3fiv7FSdbmY6k4o3Q9o4JgBOleG+1uKvLHPLbex0Bd2TldlKnLnomD
m5+tQOm1JaeXqBAE8yUTYkeSt8Ku+QnomQSO0MTXAP0aZpbe3iTBF7AA2oOpujGlvx7ppLC/WBxL
ZptGP3jgnSiT69SNvmi/H6aqyNYqm17TKISmQm0Qs7fmNtMFCxE6bAAX2qY84lJAtFxwFzI734Ge
g3qqBmPXWXXLD8lPkjn6W5qVu7D08VYM8gS4EEYnLcgkcdMjmPptY6NdtoakwebbeFsvMn/411p7
ZLhTuXBX4j5BnMEANWiyC9H2dwairmGhUdn8R6lQUTZzc28k06MV61u8RgQhJ1OIzS06+bF7JhL3
rc9NpMXtxEMTf4We9VglEipFJu6Qve+h1xZLfzjc0Gg/OV6CbtH7HkkWhPWI+MwyLfbwmjgFgmgO
lUQhbc1a4ucfXZKJ2f2QgGLwAz1kTOKMNKXa4oC+CApwQI0JtoARXjLLx6YvzY0Ts1eALWPVLr2l
PSZ+yGflOJIEqKurYNUwcVx83ulLanVbGZuLPKk89xgaYkSSi2/mkLdwFkLgKJDDeyQExKIAO+BR
ydamW12U6cPCSvpiQ3AfSayD/znwsMU5ujQUmxIFWu71co117iZ3SG7w8iLZaabxFCzNLhuC28r2
OK8keHKa2DpjpHuEc8dv0kzmhtPx8yCGX8BSx5WOiI5Ge34ksuNoFE10FYb9ozTcfeT4KNuq8ob6
cwliyACreFiCh5oUAfZ9dts9bXqMBmZ700ctU9hE/syef0SJxcIOvOzKLUGSECX9kGODJaxxJFAy
MYZtkNFPygX1amBC1woZEXZQGHWa7gwGRZTPGj6U+VH0HGllHt3i8H7TRnkzuv6LlpqEGOyfRS32
lltdoxDItz4b7VRLWsJVe2zQg6yH0vkc2vHDi8s9LADMmaZxxtz6gwHuoZ+iZ4Syt8Dd3pyq+UCR
ziuQuQ2TtJzEAiEODKm2jHh590389WqeP6KaYxWtzw9TLxiUGNEAm8R7qIc9OHQikYL0JsdUgSjU
+yCG4QnkFGcUQPYiI9LF5UZ5Zmauq8nq6AfCBZ90BM9rzq4sLdGlyV955tyQsGHQoE429tB9VwnT
9XhZf1X8RFl4Q4v8M2onpO+JJTZJ5i9TJfeuYWYAZyW5hXdO/zXrg40USDV7v3zqohEWHrEzaOOm
Iyx4jLhjI9eyEUf00owtfdnjeV0Oqjq6Lr08AcbBvcBMvrerEtC4B8KwF5vSwiqcdvGpCP0HXXkA
I+m9jJF6nUQtlzbW1RQ0iyHPW8dOch0Y/r2Yp3kxijxKv3mKjPiIuLLYVVWc0lm2ErFqAErQ9M3n
U96l2D1yWnJlUnwifgMbGJEzI3WBzhPReRJZtwHyjlVM8ACGCH1BnZsz9eG02MfptQMyP6tYLwrq
HWbrzT0ZlpjwK1ytIqJSkfElBGgF+WXkcV8onZFHURXa2NSBbjZSP43cjE2T1PRf2nI6Z0XxnOTN
XQxUezMoC9a4icI+UYfah/CZB9gt57T+hRnqm10Y/U1hvkdlQ3HHSAyosPMyEQWwaZwgwETOt+kk
PP1yQv7hRY19YH6EMci0ULc41IbKKPyD5v9YoVPDD+vlw4ZJ9LhSrnw0mZk894FgGonvkoZpyQ8q
vzpObwivTdqJovT2bZMVG2fMUQaE9zYF39osx6M9tGRAK+4w9wxhTZUhkrJQJA7lBRehsy1s7znu
++9xgI5KiNpnVwF11YO/dWZCbTIhkCLC9e0kaSaFcWtL/15iN92mpkPDPct/TYkraGc17fwSol89
iZKiiClI21aM7RZdBr0ofdKz571Lzyx2SWHZQG+Q7jNSDBlxAEHCGuLngUeZGyu8yXaTD9Y6Tmrv
OiEu5ZSPUC9orpm4RMBLCjIvXare9VT2GB5Kgx+w6sIqFa/KJ0GFqVSb0jmbBH0+N3OtTd8lgYJ3
UZAYDtez/GYLbq/T3uBwTbuKMJ8xlLZNr8PMftHyocpHNLzYyNSwxC4qccgJVKPtVmnDY3g1QBQx
E1Cnu6i1bX8XzpWPdwTdPjzMOqFrFUo/PM4tZ+utIBT8TLjpEEAna4m6RcwWRLsCqwXgNuSM7yAC
ig+3FAj+qmog3gigGHl20O0ulYmEwIY7Aspw4Xqsqyr0Pzwv8E8tj3e4zoGAXUv6G3pNIhfFdBSU
6MMVZJb3OSUCeGXQQbi0GKUfuDqoBZJFb5Xlp79CzpMo8nx9UpjICRHI5GIeB6KOpKkYjJRWveII
S6iLm5wJ6W5+Km/AlNxQ9efH2pHOBWxAeJPbhB5jmo2Qkls03pDheiFDcfpkr10leDF4Pn0oyGbE
rJxFaj4lrUcWJKZ0+kYzp9ZXOs2YuWLBKq9GL48vVmsbMMJSm+zerE8g3Yw24HLCG+hYjklFHQwN
wH7vQzABpKTTaV305A9NLhdjGWvRDi8uebgI2hnJJfiHrDYTz13Xhf5q5k07EQZu7Sajrj8bxVrE
+JpyWgzafZ0t3//yMUbfocTpMLdYvRzfpJOTmNkkil6yLib74BlW7B1a12Vqkvt2hQnBMBOyKoqE
Or/K6vbdz+l4a/qe64qjwTY3lXcbNJER7WPyRB7dfFR3mYrksJrJOKCshkM5q4JiQzOFBivKKOCh
Vj0kLHStcmkyIapYwUkjrsJBjHvPdyKpaXhqj0iCmO8XXkX5iQ8xap/cUOY+Eom0ddd9F9bJlnBX
SvQ2JEO1HGk5RegityCjkoOhRJFt83FKo31nZWyodH69ZxV32S/ljUiqdO4l/JlpZ4hACvh+KyOm
V3+i02C9ktogxg/yGzjR0/Gz6z0wGcK36RB6yR4Af2SyrBMWtrKq1rTXARQYzQrotfZaFLJoiYm0
vHjVEeD9oRLP+GwNJKVbejJYoctRs4YaUY0Ev05ld85LtJYSROc+yCv6Yp4zhcFxbCJWhj4I9D6o
5vTF4OByTgd4bRTFeC0RS1RodUIiGhxNgY8SPYMrlE3EqZI2mxOCIApjvQxSdnk/TMcZ6ki4UX0L
qOpfYaetjQ4UJ7m3rRttbCNh60Ns90psqZ1mYsEcsiEDqIrgEOsXhsMaBwldOSrMcH4SPp4oGEG5
vyZeekQTY7moaem2oM0ewY7w7pSqZlTo0YlCfKKKTai9zroaZ7BuqCAI1ERfiFsZ/C5qFTC+nagI
T7DDamM1nXUzza31w0EC/oLOleEcZzK9cAvDE0GLr9A854Sa3sFRhnqOZzjrt33fQuUlEpwAQDfv
XjzMBrsKVtPxX5ldit76JSHIJbi2zakfCIAX6dmLka9utKtYKGeb37w0pqphWDsT+ot0Qd8PtgyJ
AEkslBESPe42ziE03SjIc/kKe1wOWrBrr8lvRy6EWuDdrMBQj0yRF+m4DnZZzlAUkzJfwrrr5LI2
JCmjTLeikWAlw9zt84j86AEtRE6pOnEYHoB2ONdG03Uz6lc/8+/+wZdH6KcIo6PLgXTJlvT1dz41
g7FGjTq+OC3KsX8QNx8lDPHCY9Ph0xgKVPAiII4iLyag8JH7YfTdmU6IifXFgF6T8FgaOnb2UdZe
JQZ9yibxxIUYwyXa0YlPaAvlWYhEMMisGsNBH5LpV6xi3i4Cv7CL6x5NOtC156YukUYFUA0OBJvG
n7ETUfH1vpEcnKpER5obJUWuT5vkrhkFX3tM4N3NP6ye1qPorfIKr0wbom2AvUnuxZw9tn3SdqtG
10B1BO9kTecYq4yXm7a1dnu365///rf/83//+2v8r/BXeVdmwO6LvxVdflfGRav/+Xfv73+r/t9/
vfr+59/hz7k2ez3/+JZlK3o5/PnXx0NchPxl6x9N12u8Eoa6Am7LbAEM1KYr+gi8iW09FtCoNmPP
A//7i8q/uqigwiefD/KhEH+8KI2ZIJLR6F9FUxxGyHpHyj07KHF7ImXv5P73l3P+/XK+61gICE3E
kp61/Pn/9xmz2mEyksXu1YxVG2ZpFeg3nxDL//Cp3L+4jO/zaVzbZCv27T9eprbG3pgR/pKiLUGS
ONZDxxLzouD/bJPGSE6//1SW+W/Xc0y+NtcxlWOblL5/vN7gjl5nEApLtF9LvIQkH2hsh/GqL3QG
sMoKTt2SBAi0qtwLuciCm+W4+vvfQv3FL8H53rEECnNX2n96fmSQkVbTmuExwGweoRHN0tc2ne1P
L++anA5OVmeb1irZXrLREsXmf395W0jXsbmNri//dM9LPwW9TO7E0S2G+IHNuhWUOSMFp2TE0bBV
LojP/ugCyLj6/aX//alyTInG5V9X9vgS/nj7KYzmKDdybr/wyhnHlz2ThQvA0d/+/kLW8kX+8R3l
SmgdLToKjMudP33RicgbbOzCuBqpa5CceykWixxryIsPZu+GDcljGqRVjY++CxlWds5kTVvkqS79
kckt/sMv9FffufRYOnzfArbw5zWDuCNiitI4PPalcV/DsdxUONMP+Bg/58AWG6+pxEPRk3ny+xvx
78sG94GWk+NzUSIK/vSs2dSSgYnc7ar2zeoWg/d8duM0fGDklDz+7y/lmlBpLA8ci/3nd5neAt+m
wXMV2SmblhW0d40vEMrWvvUf3uO/upuucKRnS4eP5vp/fI7qyW+TuJXhURt25dC9suDiIz2uiINb
5hjQWjKPCSRGe8RxeIx+/0n/4jG2Lde08bGg35N/foMG00bUUXfhEWXV0ugHl5bsCdo07PXvL/SX
n9NdHl9hAiz984X6NOhriYaM0YGncUQUMZJoGiy2WWJoc6qv2pzyta5s9T+cncdy3Eq2Rb8IEUgg
E2ZaKM+iKYpOnCBEGXjv8fVvQW/SKjLI6L49u7otVKGAzDzn7L32/vMLv1+XuaRkYdZtR9quuXyw
/1j+u2LqpmLQ/IOPhvcIELR95ke1r1pBb6XgjX35/Hri7wtw8cIKSevVdg2hdF1cXHHIapc/bf1D
HsWTsbUlVeN68vEeMP1qE7SVpHI8RZTrBPEaWK89jGYcQwHbLyEtdBpg0RGS1a8aXImYRUz8Q2uI
smSiKCLzfhWduk0Y7VwnymhLj9UV5d+I8H4VmwpeTk9bJVyN9eDcQSbBVFfF0ZM2VCLkRF0jhwYT
RCZqFQnqviyqE+DK3BfkEHol1oWVWbfKp05Z039zX5bt7lGn0HSWkxNHuaCyemARZMGOp8BKdZKI
cP5OcI0wLoCYzjd6mUUYANLcfU4RR97ZkkyEKh7RZM2QU6yVKAbSSiYm4o0Xqrbb03ug7G3xQn5P
IW9+w2+HVc6pNUGPMZL6d4BDSjt0VQJRBNtCcwbdjGQ/NCRqcYNEreTFoU/hrwfJzYSMEs33Tp1T
9NNyKFFQZDMzViooRaqX1sBWlwbzBS/r27Zbt0gGzgMq2b1eJ+NPEp3ltY36KaApZQEkgu7Y447l
b3L3KsNjvNHyAtZflfeUdDkb8UzyQwBd3xjGV92Yo3OsuTFasIIwBq+dVP+QhFpN4FRAkygDDf4t
ZQpdHyJg2SB3jUw9+IRF7bOkcW4pmBC4wC5lwJxwhv/l41DEPkDfn+BMCnK0EiTxfLNrxjBoy0v3
Huk+EO4iA1D/ABkICooTkZHoDYwL3+jHc9M/f86X5fbyKbclUIJlHxDoQS7eKxobTDqT6DiXfrwG
RxKSud0wC63lvLHJIdrMdmQfP7/oB3sAywcPHC003eBt/veioaMXfSSdCGSLpnzParORtq207R8q
bInm/PxqH3xFrmajl1aK5qpxsTZPuu4Y4M4iHN8WpmwtbAbaKxMVTNEnDa4CpwGkZib9F0vIR9cV
Fudxlysz2734lhNZvYiok/gYlpSZ2ETwAVPHlnu3Tkrs9RqJjhuL5M8vjlMfLJV0a21FheqYirv8
790dorlOII6GRztGiDUOmUqh1mNh8twYeCLtgzn+8/kt/ugYa5gGpYelOMApfdmg/mN5VgBf9Y5g
xGOp4twLnRwVTM4xvZYT7Ow2oZuNdGQd1ISBxSAVmfa0/bfPP8RHT5UpOUfqbMHO+z1YC/Dpo2E8
Am+p96oEVYlPO1qGYtoXj9TyyFy8NYZpmQLvHvuDsC8OMUYS8kRVVXQkHyWX+1TjjHniabdPSs+y
R7A5zYsjBqbn+ewA9y8qN/3i5PrR08XJzQUrZnCmvDxHRdLqixh52rGVdQ+jw3mIDQzwGAbeDMRu
+5JUnC9OGcuOd/mtXcEcViKoWzbhf39kWyx8BpOoCdFY4cFEi7KKtf4nDCdSpNMFRlMQc2VKX//i
wh/8smxPPFyW7bBYGReLVOTXaJ0i6hPVoMqHcTu9BEbee87g9OfPH6IPXh4TV69kO9cdjhsXi0Xq
930ZAL44UoQs/gvGhUXOmTwqrGezpB/5+eU+OrhxvDD+HoYlFdi/txTh3GTFKadwE0fBhF4+ZiWs
Qgd3zecX+uCJ5XTIu6GoclwlL26hJZUz14Lyww7ootApXnJMg/iUTc7b1FsmkbF2tMlHyDJ1XkRf
vC8f3VUDwazummQroUT792sSQsM9NGE+IUayD6XhYG0oTOd5hAu4k5kWZf/915VKcD4VLt0JV18+
0H+sR8x/mrkrLHUI4hpFO/ZdRGowOiE92lPf/YGw2oZ7ncyP4hjEmQMvOa3r/vrzm/7B11aK3DMH
Tw3rxOVNV4VrV5aoqPns/iftWjhkHS5ojYj6K4Oibvf55T54TRT/UFXpugFq9+LZVb0u9G4utYOW
aub1MOjFMQnL8JtJVNr280t9sBRwJYffzLUtIS+rxyWs2Uw44R0i9KfPQ4OKwSQE6KqhAl4voq3v
bYFjTWfm+sUv++GXtA1qD4cmEJvrv79sM0V2Z86zdihJCt73Qyw2ZAjq65xKefM/fEn0yI5JDUBT
6OKdiVWmCCictIOlsDpnvTtf11XbrOs2Ng6V30AwKiVt+xij/+dX/uhL2kqwkSkh+DEvrmyaUdQb
7RK1NjjDEQ5E6wHHJqDb7rr7zy/1t3H276oOqk5SJrOwOzRhLpagESmfyPWcwxjm6dnK200JtUvT
ZzbSRG58R7smqP1bbSVXXWQdl5SvtR70WAGxI4Tm7RcfZ9lELj/OUuVRrjuW++7UVJZTYKTEaR81
zbwfHeZQrrHp8JclDUG1NqofAHQkRuTNbsLPijtEQakI6ue5iB//l8/Cjy9cVk5h2RcbHjIEIt3C
jCk6CLddE2X3oCNSL9IFdlzYvBZ1E9GIebJqRg21ICLYuVYvLVq2PB6/WEOF8f7OUAEL/tHplLnG
8k7+x5pGFiHfPB3DY1KJRf+NHg3hnwvyNdBMN9rRXOrP/UQCr42CbwVdPn40bQoZdI/ye0GwWfrV
R1qejYsfi6MtdRkUEnqll41Dw50DQwmOXCpO519yrKMXGYwBcJwJs5AvFj3FNJiQxQKhmTdJ36tX
skUSfGh+k/y3W7eSdGCUCaCPRhut2X/vD5qGtPWT2T3oQYOfqQ/q6DZorRP0Cn8fL7arzx+Pd1sq
16MxQNfFFsyKLl9SCs4prOA2H0iI/NHJEil0OSDmmK3xjhRf9xDVwQ1WifmxZ4v54uLvFuDl4gJO
BG0YjkWX55TA8tH0UpYeElDz7m4y3PZ3a6qpxenRDQ1BcqX6Piir/J75KeaVz7/6u43t79VNm7BG
oSv9cj+HW51gi2+51YTn9YbegS9J5K4PwYtzMHv4/GrvDknL1WxFf02YrrKNix+2TlllZyndQ6lU
iERNW+J5kdJ+fpUPvpM0FRvK0vRZZnz/Pj411tYazD6bNdkqXldJ6WGY9FqngqWQBkCWPr/euzWe
k4FN69V1HctaCuF/r2fRaxcQvrUD0uf2uha4zVb9OBo3Vd/HzRcXe7940Jek36orKGSQBy/nDMqv
8xJLJaxN7Nv7umnt21aLAev6YbUvqwDRFRac2zqtmTGqQZxqEdIpndDLWrTIv2gAfPCL4vMHbqdo
hXNiuVhYizo0SRzhF1XjWNxWoy69tMBr/fkd/uAdse2lG0qRxiJ+efyaUb9nBMvaB4HyYitDmDOW
r/kbxSzyHAcCIhji9G1ZVfH+8yt/8NsS7Whynx3L4Wm6OKTYQNp9Af/3kNdlftX2CDrmJXVpydR4
+W8vRTf978ne4lc15cVj60ZuXI+QAQ9mRZn92vhqcn4Q/tGekilWd59f7P07QgEhDdMU5oKzdi4u
FvdgCCrR6Qcm2umt02MCaNhYYL1UKfwbK/riF3xf5ArH5beje0LdQGvh33fEznpFgiGtm0DF8Xca
g4PX6eA+ASaQmOv6gBzK8Kti5d2PZ7HfMwZjGGdT5zrLY/Uf+2zP89AlmJCO1hhpxBw0NDr1ACdc
YsVfnNjf3c+/l+JoiZRsaWxffL86IYSCdOOELX0i2jKB/8nkedoaxP96pt53X6zb794IrkdhYHJ0
d9yl7Lz4ajES9nyQBNQDkVnNTCS3+C3gpszmt1k12inRKc0AjNhPnz8471745cImJ3ZWcZuBzMWD
k86jWxJzHB/NYDH60rk+y3Qq7v/7q9D54X+SzgyD1X+/3gSFq3IIujk6mou+JQ3N02DM+Rff5aPn
g2/BaUcariMuJ9FaL1gbDYfjsTsFB2fy6V3CQ/umafT6P/9C/z+j+veExRBammwVusFeYV/sEi4U
EBLYCc4wuoAoEHpnk9flZOtofgNQLjJ1dJEOuq1oH4IfnFaDE9NVtIYyh1LaRTCqNZFoG4YlLl1I
mwPB5CfFecIJsZ+pTdVmmsrlBTODK8A3mCptUfoPyEqiW2TFtLAgknJgq6M+XNfoG8DVd1nzrAWT
+OakPcANgMHAqTC+pQNoIP5SJFSDgBiLpbqFHCLleKgqzUA3XMe0/jAW3pjgVk7jYBcQzrqMdN46
sp5GIYYnBHjdjCS2DQl7kbL5o+dliwZGpJsolEO0a7TB+p7JCr4BbO54N7tW8ru1DAThLlKpA931
8cW2Mwg56dCnhDmjUMy9iKjvnwrW05ZpHS62APYQC8kUPRj8hSCQwC+FNjEfKx0jycH1HeN5GI2k
80YjntftnHKoBGPUoUgs/F1huPovkj5NHbdJbr8mmBhf9JbBxgqPaLY26IXtUCTFhyq0xuvcsOcj
8kC4S2SbbdXYF0Q4dDg4yesc98SyygczNfUNRNns1YIG323FtKDSAMqVx8ESYMOzuazgMYCu/EVE
fH/SQOcPK7OPB0zFhgp+IPWwmAEmQBkns4r5PEUJ/qHuN4I3xtPTuuf++ybaVGYCO3IpWdbEaOJS
xXrJ8WM2H4g6l3uCCvIdtK/8UCd1fw4nPZ35JPqcrnsi5PQdjG4kXKWWdqlnVM3wNHSd/4eMmkRd
YbktHnQyTB4LZspXyMWG66ietZ2uJdOdL4LpSe9954EcBBR5pULZN6Z4+ltSGY5TOkenwLCQQNhh
safnHANHNDF0r/IAre3KIf8B6eIElzP1ErqrdyDfqXeKoKwyLBIFIBbsyla6DpKeTKWhN4q10STa
sQBh264TfEj4lBJ51zKk+9aFEumSmVggBLJCKx7afupeOLfZyQbRh+uu28F0Ty2c80eGQDTmyBhv
T63gVHxgFAzRLxeqBV2ct0RzjNgGA8Ovzzru7IPVD/BzDFGEd3baM0tpyvCHFjc9ac92eWt0RKsg
lx8O7EXwtppxTF+ypoquJTNtePmkeD67otNuEzcUzUagocp2RVuZ56px/NEjnNruV+ShCX4LQhBu
LMFUbe1Habcji7QSd5U7mfbaDAedfC+NtEnYq+FVjf/oyorCTuxILevaBX8zH8dBE7u6kuoFTSJw
QF9moY14V9YnVzOz5xT1KY7QAHaGQ4G3kYiMcdtOVlGfCUiFOUFKeIF+Cw4zcjt6QoVb4cftJzUe
+66rMeW1qjHQV9bVz6LRkkNmkXe6bvK+omGkF+5J+UucFxyh1F5nVdlY95JS+ljVqVZ4lvTn32Uu
9E2tBRlLh1Pq8UoQZz95EvXg3rcAtUyKsPdF929dhyFoYiyI4Ywm0PSl1zOZ37tRaL32etbvNORm
O90daw/sZbpJZpx9yZTXPFex+xhkFY5BRJnxrmsi62fGCONH16rqBrAQmbHkkTI0hXBAuVu5yNjr
8NEyi/iGEWlF/yKez7WU6bfeLLK3sWzts9MjarO7OX4bZD/eNKYLI68dje4Qwap4k3MC2nPqQVaa
vjkB7I0JV2f+52QbzMDlT4m8dIt/bdqBUJO/o5bMtzvLyRTUPmNWx7lHYrK0JrojYXfFT2gp5qkN
m/5A6IQ8DHY+PwaJCXMG8/MtARfZMXSImu+pndG1xeIqzGRWbsMsFDtof+62Qx6ybUwHVAzFfPM6
xDrYQE32mzwuC97ZkWeYCM3SOvYq7J446/gbmBAQFZI2VffQroNyRWgdnFclFroFzSznMJrwupmN
Gbc5OtJ9SfzXIbflZuhgkT416ibWMgPDke0WTDJ0u/fIZArLrWVBKALYlyyhFWMQBofKiaHHJAy5
oMzXbf+oGVLeAAqxNr4OeMpXMthnMdySZrLcHWQDDAWzre6iINHvGb3CS6mLMLlJhiG8MmRaMVGp
YCznRad5RH5Bwsb4IrxRLjm/eLYzL0utAgIgdqin3O4LQq3yceNoY3erVFvtiqZJ9m6VQqBPFS4e
hOOQrrr4lAgQF7xA+vw0clq4CWPFW18EPq6DxGrWON2Txxl2Qe25BN+eiJUmxQ59YoG9OZuHdYX4
n7dMTcYbqwjI5sgmjAy42sG0R8Cg4yQZn2pWFn5RHL8/OBr0k61lmknBT7nx78kqrCUUscyGFuH6
6c4ILJv4pYYQ3VEbnPVYdfqVVSffQyHZbz8/AxlLMfjvEcig6GAiww9H7WFfHFpD3U/nsqw5j1sJ
sgjLIFUoJUyoWql4JmEd7+7GLJzg1k9p4y3rsGb+wvVg3fdVLdaTiIwdar75tsZWEXi4GiERYdhN
rsrabDFvNGa0mayyWbdjUy0bxExwggO45EjMkBNsP/8+y1H38us4lk0Lm2Pq+zGllQdMenghjroY
66fWTP1zOZgPU+PAS2oT9cUR8v1plbu3lBkGRduybfz7y8GFlGmri+SorDE4Tejddz1k351WAoX5
/Jv9LdsvvxoFPdlmS8H9rrwghZgsNDWlRxNu/8qH0v89HohPySUbAG8/WbIz80LWqKeW8PcVTAz3
qBQsUPg3FXmy3emLT7Sc+C8/0dLeXm4AG/Jlg9K2w85B45eCGc4JvINxZW/UFPwixBd3GW6AOzIC
4J+3A8LSNiHerDOxKrpYtD7/JMtD+u6D8PDS0uY5ftec9PU2Co1mTI9lBDYKTGi2TSAGruMSWxGW
FxwFYdChYxnkWwVp6YvLf/T+Wg7tH9OUH2gRKmGNcUXNfszL3rxVzJWv+xIvO+yGaSOt/DUakKZZ
jOK+uPBHjx9NfPR+BgW8cdkJMaCowDig4owqHHRJz3m0RD5+naFZ+0KD94EIgX6LZPTFry2Nd1MT
LI/4yRsMs42O6mIusrEH9llO4Fu7AdqbO2/6vA32LGHwkpJZB0vRh1+0tj6605S6us6uzEtgXdSg
1aylVRF36ZHkufoWc0yz8UMLdmYdFY9maysvTkqm5Ao7+ueP2Ee3Gogb8X6oaFEUX1w5cDqK69pM
jzWOo0MyODUsxDa4ndve3n9+qQ+eZkFBIQ3uMhLwy74MqKMejahIj3rP8IMoio5DblZ7xO+22wi5
2TqCoWFHOMCEyxzw86t/cIuRKtEIpjKW78cy6OGTIfOD9JiYfbRmt340m4QDCak9q2508QQ3ufbM
xL79+fmFP7jDgoGnslEH0HO7bHsHA5UrthIeMAKkt5nDwiVyLT937BJfPMwf3WGU0Mx7bMG1LuUd
3TjBy7MNNj2deoh0Qn2tT0D8q2Z8klGeH2U+w89Iy2ld+n79P/y+9KUFrUU2Kv3yUdLGReRqN8mx
hNdAC7yIzwEnQwLMRElagd2dQPSVHAGRvjWzExw+v88fvckUWHSsXS5k8pD9u2kJTG6soehZjVxo
0stgJlFm6UHwx3XjUe4c5bcvc132J1PC2gPoHWGfzMmPDb/o0L1vXDFJR/HC3I0nDuHEv58E3Ppk
BnkYHDOisU6ujdYFbqxbfdWZY1700U9usmj81fHqyFz+vZSugCplQZweq56zH3Bl82DnWbplzhJv
ceoRqN6Bie6yzFrHUa2hIxthHlTWj0lPnkFbQt+t5h9uRp3RGY2H8oBioe4Mb47I8mD+lxHqrNOa
IGgEZ3FheFCMdDjswDtF9UevG5ipZnSvXKxmVo37T84x/2/iZimFgcmPqXjSWvc3mr6HwQBcwWb/
vRLasCpc3VhFDdpMY+ysBW97gBtWeobbJfu5LKZX2iXJGwerY5fAvevhnOMp57DqO8NINJN1r48h
0OE4HDeBkYHIbyDnGo3ke3RTvaZ1cDMlEywcMiEgQDxblTnThDEZkY9PSRzJVd9W8pBmAXEOjoqu
3UnYXpZgrHdLZrWoLf8Ew7gvtY7Gg6qhxQE6IgN63iinfYaNTF0ARGHDuGLfx+njNBBmgZ4MyW1D
HCVT/hVKUqqYJqXqGIFC0Ry4QRL0aCS4FprBB7BC2Gjm+9shbeFsVUTCkdeJ8ccg9hB0l0ebvMam
at5YjTo6uXrGF4wZEJ8+Cq4UvFJZLd7j5Hmqx++TGcofqUavAwsPGatG1R18+u9Hsyi2DCYJi0Ty
Rf09xls7K9VudK1xO7uZ6VklxFWnpbMyQGknxRm4kzNNyQ254ZOXaZ1aVZbdEnRbAIp3ga5BxX2Y
Ahnf9M54bWJpu5H07tZGV54dSWCZHpuvdO/wEVrBtNXdLlgPYeeuzdZ8Kzl87apOTFj4THwE2TR7
NVbpTWt0g5cJG90LJKi1nTg/Q2FEuD9trE61v2BV9HVMfXoETo6HnBnNqtFrck59dkzcEPM6Cops
raWTsZGDLX8PmomnHzslHlRp2eRL2e5bDfQMHmh9O48sUtDSdpxmbsPGPE88Y0yxLGNN2AWBfqMd
b/Iqfuuy+dWYxmiFbesurWZnD0PjWz5CR6DJcpdwMlzlltwhVCZpasacm9okZgSkknm1zJKtLeZo
s4jtr6ZQ3/FnJN26TF8dgrlXACZJVLHlo4Sp4CFyFdy28Qde6hHzQXjGARuecs7l44I4gSKBuB8S
78SXbyg6kd+jrS8syEeJe1MI2Elh1OK9xKKmw1arKbNb070JEsKJ5SDpM7bmCKBE2JtiivU3OlRU
O7H44abGAaTbuUTgm2flH9vAjunaS+AdSW7rtoAjq8g83XeO8wcLQUmYWWh4fq+/0lrB+2bhuBm1
VmxxXaYbN82atakFPyd0gGu6jDxBWnmN342MOcP85QKRWpecQ4i6IgajLgnB0QLtTpbNW+Xbf7rZ
eUPv7SLPzn8Jq7oeW04I0ZLILiPCLhgCf6PLeuWTP/scmSPxnUzx//R9dlPqEQysqHzIG64Kxw+V
fK5eEATQr42HFxydxPaZAfBhzRjfmjCQW594L55GF7wo6r15KFo0b/m0GaBz5bl8yZ12E1hY/jnG
3SKaPOmghG7hlxR3QdXdJvX42kFM9fQ2HW6EXz8R4362+ixg6aIGJ49sIAENL7jrVS4EpLb1872b
pwKvMZjaxMrQZ5jRH+ARXbodpZ2d4orYPMINNkHUyrsQz+xmrJOGTBf5UhVwWpqpTZ7zgFDDkP2e
VjL0sSxcsH0qEuSgm9WfCXiKR+s8XtMKq66dSsi1nsc3Y57We2ngDoscOAzkO5QrlHG6Z2TIcXEb
0ILxbfzS0pq67dxC+dKJ8CX1nPzwRi9gYOSs9LxMd8rOqYNj8xli0UuSa+64ItCVLkWgv+kahugM
rNyxhXDsAbh2V3ov1LqSA6tRHWx7MunXTKPTq2SSzuLzlZsKiQ7xlj0WYoNor4ZUkGLMH+IA03WL
cX4dsVJDVQvP2qQWcJ4+sRrm9k2UjthOY6Ycdq/nN1E/vJFj2q8ovmiVUcNqyRwDXtfPZLTAG6x9
a1cGARsYErVdL/XpjkM/rO2cLvxcJowa4mhNpl5LE3hMUE6Ia7ikv4iVoyljRDQVk+bWrtr+DOHo
t11iLR+QiIMnWfaYKhVbZwbB0IOM5hcp7rtctbzscDkhUlpeFsgCYM64FxUxBHNGYg52BZD37cKz
6nt7oqPJaVWMxGgbDS3ZjviUtduQquETd9nY3B4na1+IFCFJhikXb2io3QvMBTvRuwA4Kv2MjeQ+
r3LrVKQAKhOT1vOsJQTvGWbd3ZJORiLeXNYPZRIAWeVvulch4Yl2TTQUIoh+Uw5VvkX+3m51+ido
MKMbHvyfZRbPnvAFGxShDHEvkg3zgHZFV5YckDbt7lJC6VYajkYO2WRbQzD/Tr7Gb3Ibww2oP4Ce
DrwsRrV43IL+BXdwvlcRmdEqA1VIVuFZ+wu+biV+DZDnK7y/FQj1NLztgLt6CfdmrCcwGjXnH1/H
AAlWGnhGKZlMSRhDM97h2NE8JNg1P+T8209p4OpacD2rovpVOIVG3p8cDibdhmt/hsXDmIC0NYJO
bDPtNr6ULG0FoZyYAH7LigCFsqu6K/Cpt0KvnsvQfI00K9k1tUHTucy7TdfngcdDzwgts7V9wQwF
eEL1G0Eyi7OrHlw3bc9BA2l1sMvCUy2bnjBGFHVjNK9al+QFLKt/KmVDRke2vc4aV0JeodmKYrwi
UBGQXYY1KLfESZjMnKdQJltF7O2aAyNKa99OTgai7l1ehckudYL07Buz46VRkd7F2QQwZQY229f2
n7zwX9NkFsdZkXvZhd0P3C4/ZrBgu8np3Y3ocgw7khCjEUE1VD2GXnEF1qWm67xqQQ5tI0S6HqbL
q9mpjXON7m1LuDAzGDd5SyT92JTW5qY0Zgl8HJyPbwPR70LiLBlS7XEdnpvMajwzSUkx1BiatPMx
lVBokDuSXpWJ3yHMOs8uoZHNQ7L2p5Jx35yd6arcckZ+1AYavfwA5T2yfojOru/fNrglIGERsyR1
mZ0wH0/7sG/m7RBm92hYQDqljq8826/7R1Jv7ufBEA+yD29F5/4Mh/jUkQXG5DnJ70aH4w2B4PY2
UUGx7ZleAzgf7uBbkPRU2b+JPoOSZIHLCZrkkBpC28HogtPr9hiEdEBvyiqA40B6+275/NydnX53
ew5jVOflNgos+rElhKvQUPE1LEQ4YaG+pq0YeLKF6JgrUH3Qwlzgm2m8WZqgMKZrA2YWLDGJSQac
k8+oJx/mPV6SdURcy2YWsieCZfzFJP/G6LvvWqv7WwdP3qpikOv1QcPiGOlYwKf23Biwyf38MYzx
PULByZ5inW0waaPYowNjrmWQIY+eVHnFdAOEbAcFppZo+RPD6dAEZMPKXnjyjQ0B222JU7Qm4oam
kudG79XgNUZ9Bdztqkjcb4FrxusOdjOPQyIPxTIuqt3keYE2pXMakepd3mFnyAG2ENnSp84GtMz1
ALN98Oahk6chDoI3/v3EXh9Mz1GN5ThpIeP5CaOZIWucnSiinmlsM5x9hpob3S6BiuuQWMkYzk+N
OXY7X9c2uDMW2mRu3le9X5/GZLY2Zja0EMLiV58tgf51zyuXqR1b5jHXojMV8TFABKvFfOF6NhuP
NPbMI1OtPZZT9aynGZGvU2/e2L11lSkzu1e6Jt8UrxJBWNP8Go8iH1eyB2qUQ0IFGhTNN5VGrqAx
6Wy/9TSJU2Wqmx7yAvPUoqP+4aTrWsRAJwbBvsTUddQZmOS0hiDsEXwL5MTwuyq7R30mK8RHe0BC
bkEfKYf0UtLGQyLr93cMgMhMy1qGYyrymVSL5lBR20OeFz9SpP5G6sz3GviDg4uZzJ0ZzQOIdTd9
1UdgLPJIXLEyZY/ZEIpD3Y72tqTfBhajw4COTGW8G83xJxCh+AdDm8lzorjYQOsgBAhC/a4FrbGB
7wioQqPaSnaQPMx9Ubs8aYA8VjbjlmZmYMipZdji8YuvpsSHtJzHQ3CbaHaIJksyYhlLqniHotR0
OcS5TvpQN/2L7YsroxTfwsgqdoSBdDegCTHW6va5yhrdg2t4aOcWpqS0fkRitve0DphMVeSKSkXK
Z19SJFi9X23joTpNOkHw2uA3EPhg/Q2KMKlYD18bh4QgXD8Df+jAkHJgiREe7XzrGCMfnX5aIOpI
SUksgQjkjqUXzByUB4PCJ7FIMDYaEBpu2TO9nF4ZeUaELEK4s5oT/DrK2nxujyicuxU82QVnd3Dj
yN0OZXftV3bxlGfdQ1A1f/wgOg34wJm1VT9QsX53iOadSv9qNt07f3BgEPsDKmyydjg2QX2CrhYs
6yyhkx0zTJP62kTE/eqkgfmH/yD7AUeNNw+pWHMqiY7uj5JsoWTt8laVG60x+jeg2kpA/mf69yNR
lZUepIoICTFbANMcKOrxpy4a46dhD0mGAoXESPZac63X8qehTz9wD95pQWyvXFL31oOp3vhpy02a
a/XJIS8UZHr5XCUmIzZjxsjTMZDryNY4tcqgwNWdX7bp72kk74kMIYMqEmpf+zH7Uu7/Ge3im22W
bEjtWxdRKzHz+0lzbE36H8W208SbWcFxEoFJMkjsswjFPslKJcfmmY2cTB8CfevEZ/aeJPs89nn0
hLgNUG8QozV+w6LNo9Jk36fM+BHnUfabIu932sTNGaeqvYET1myg/Vf4Xp3z1IJwtNv0bGQJrOSK
Z5rxA1uE+Q2RIRYpgLJGNVUbm0mnCf7c61mMMKIm49mf6R6kWl2DCoJUOwTiLU9Af5ViyDYzSCuy
mapbxgXVSisrAppn/pWaa/MGAFpDVGY+rMoi20udGPY05NQkhsoHxEEC7+Jp2oS62ZKlHZ+HXtxw
ZswWyMuCYO3vo7B8IcxYbO3efyVZhrdXD/Nb02jfRiN70ubkPAfWDdFV41qB2FnXEMU2dj4+OiMc
fdFnB2nCBiKd8LbslH89qekuV85xHEM46ySiryTIMy9udeuAc+2kKapD+Bd0heTgHvWQp5Ygzm5j
08Vbdf6UnMs5az0c3t9z0m6JWQzurRgtR6HHB7jmzrq35V3ejU/tFLhbp45P7Zj4XtP05tXckkQ4
zsPPNGgWY7Hee3UXvnTU9rBubSzqBB3PubvmZwIqY+WHIJenOYZvl4Px22Wx5Xtoq6Jd4WOm7iMA
o3mb1BuIgQd6AsmmFQo/sZG+JtK4CfsKRqxZPVqC9kk0DtHPwsLH2zo64TSih2+nGRq0HWS0oUUS
RjcZD1pGbJ5YmuT1bGUedMg7WzP4V5ASNiqPvrN8phQO0QAWYrC23QyHOOp/6JVNYmVkX3WpeiFr
/hc9khioU3Xv+E2xz+GFbUwLRI1vF2RZRHi3HNLefgMwPxqN/Zs2uXEm1r19Eo5fb5p8JtvGNXGD
znMFjTpqTmPYjvu+Km+J5Ts4XdndRdV0p3EY3MI/44lxG1aoyT3z9hGMEMGXNYldFG3RAHACsLVm
x+E84FihorAUjtpXcxRQGcXWYiLufMh83SMEcyQuFWmhPVl+ZWM8QxzRyIJAO9DU4s4M1YMZERvs
xCq9sgHzHKI5viKS7ibXdEpyLUY2AcFUU3yM+W/zLURGNQcdlOpxJkkxq8018XD5xsktjk/0Me5K
hB6c7IeeaPW+948xsF2iXuNfFkDQfTJF97Hl/oFIa4Er6smASqydrsqQsDqsq61j2PtaDC0wyY5N
hg6E1xL8QCED0Dw3sb+Usz0908pLVwFH/Z3b5TapV3G6FX7S0vnQLRL+fB0YvYSi69bmimSgbxNp
fp41q580gCpvtB3OPm58HVYQGG2XF3IEqkV+WjmcmgjgqzPb/8fcmSy3jWVp+FUyco9szENEVy8I
gLMkipq1QciyhBm4mIen7w9MV3Xa5Sp37zrCG1umSBAX957zn38o/c6sJ1cei2KtxN3jTCWA22x6
M6uzimWWiYMRPAHqPrXcpOq06+JLfTZf4Qz2YpTNATbykxVWw3VmDKrXApvjOmxrfiCNCP1TyqzW
tq8MUdRYFjnOObX0L3NmvHSaI9Zj7OS7UrZnP6qIioeSiOFlHHzOWXnKZfkDD4SrmbzdFVSNKyK/
glUI2LGTRF0SZNiE3JNuZzfcVTOLZm+yGomgFvUcwxZ1BUw/GBWWczXYTrshZ/1MPfWYDv3o9wCX
rlURy24an05eQn6aFkA3CaXNDM1oU0uNuCZgiDijoTdX1Tjfwix7K3OJEX+ffWojtYSVg9rpuLxw
Ws4n0+kCT1rYc4gd74eACjdMh5vGbnGdlexTFTipb6Qs/nYW3VNVgWrgsBRtgD8/Q3m8Sw06QDza
HC/FkdO1ZxXzazXyIhWL37meO1cR1dlo1dQDKH+VY4W5lDaGr5qVEnQNOxDGINhzGpHH2M896nBD
5LusbAh0S8XDjN2Yi0k9bWPc1/yTo7pkSPRrxSZujzh13UezxolR3tRmvw0zcoNVILxJOof5UK3Y
EmXi2OzmsGw+Tdur1zTUcH4NsYRB9HA5MyPFPHmK1yKDxTdPGa0Krl07yOPDvrchVeGr1y616aFC
Oc+ugRk9mb35UbPRXLUxHn8Yay0miJIk+4oBXG4CpjhziaHkON2TNFGs88zR302Sa9cz2oKrQBk/
xRA2WywkdgSfCI8WZyeg6OMh2T9OGFK7xDSln4GjzH7VJSpdblx5SRokvjAdku5q+16b0tbHT7NY
nPbDW3bN0LXxJvLHPNjnISEr41ifJid7KnoteW8Y2BFkkoRrdZgYh1QwgirjKLX9F1mEu0xLU9TZ
BYHv4aNUGNk+hCngxqYR+MlkXJO9fRcSqu0FSZJ4Bt7gOL6eGmvKeQow8y5D50kS8UcvNSRa9vjq
Omp1z5g3OujSQHFYCoy69Tzz56ol4hPe+mtN0tqxsJzxHls7C1glz5dRSpQyre7xBmcmQ+SyOnKq
q1Ljj11T+Vi9fWZ4Qm0IXrrKZW635hDAPIl5J7ML47sl34SK/dajwmkavVxXuA7GY5/6MzITWFrK
/WCR4ov0KjwkAcStvrEQ6kcyKEcuP86dBqcT8sFB5Crx5EwYsLEkhhym1VXdOE+hTHHDiXtCWsuZ
OAWPkYQ7s8j712YEA2FnPDGhuG2MwvLChB2uDM2jVELlNRnCeGWcAaSZY6Pd6XgqM1YDmTGfLFq/
/dwobkkAoWsOff06pCmHmRGdwywl2NAqIAnK1p1OohjW3wNQYioxaW5qkqEqpTikpMNYcVrdTqPK
Ip1758pII1b1kBU3VIAVAcFoilZ6Jfu9RIgOPmXHQXAo6GqIulvGe0PRsQglH83yh6p6NAPCWTBF
xY58jG7FMmQhaMRn5v2aBvi+Dn37Iox5ZwKR4zZcnNRyYa/m2GaHwlgokWhsYEBXCQTgcSMRg7Bu
9OAmaHBniWIHSnU62rXb1lrjN8Pc42hdqt48Z1Byp9i8KwEWMoIWqFzRYurrUaSPva22B4l5WyCE
s0vwULq2O25ehJd+mvenQhaPc6HdM1F9biTcVKqiK7a47O/SMHmJ1MTNRibJNgmvLoPDnSYi5+Q4
0NNwUd7UIftkB4jN9xF8xKX8ETJWyC3xGIYQQ6WBcQtaGd8ySgxmEhJl6wHURtLsD5MzKQx6LGhy
grwUfEDNJDxWlVm6Upuc2GUx4FWCl15V7giur28sGM9EJer2QWrHE7t7tpeijs0b76kVBT1JqYHq
4Kaqfc1i1fRCsqz2Do43K7mqbtrAfGkdwiLwXX0msQgIoafH0OLsnFjlEafPa5zOMCgiEAsXMaEe
B7N4l3PCTGvUVsB5kr7W2j4+xxPxrIFuP3dZ+Fw3tHfaXN/lBktkiMGPeudjkSiFWDtu0oFU7lyT
WvBHCoJ2no5Nobx1VXAeoDPGoXTdqN1aTTXLJ0QUl2J8Rn0zi3GLNx+yOryrFOomzVJe6SMTir3o
kMXNo04TYUI4RZGP3aZgVNHW+QfAc7oJHPEmS+XGskW+GSv9FwSDf5bWwJPBqgM5iEEwubrQ1P6i
csHyPu4a6JQ7PRmc9x6T3G0g8ZiAZwU78rXrozIXzf2/H+z/hECBlA/DA6LKdaqeZQT+lzcVqjZa
epJiTZIROIa7wn3UEu6ehLb6C+n9z96JnsJik9JMW5Z/eCeCE2eB1X60r7IwgyivsGJaMw69An7z
3b+/qp8M7hdiogMPZlFR6wtf5S9XFWdKPZTQ7/dEGMF7lWZbAJilNbLXAJX8me0ab50E99hx3YQc
MjsTUzv5F1f8s0+BFBMJN8JQB8bC959CMTu9HMAb9o2GdaCaiXmT4VNOMKNWrYeEQHnrkuNG+miC
YZWU/IIi+rNvHHqZA1sC2aKpad+/v8jtjjyRON5nEgbZswbjfO5VASCdSb+gp/yEQgmL7X/e6gdS
RgSmY5NLFu+dSmRHK5mdvYGVHSY7nXxbYYn/i/f72aVh+WxQViEjpIn5/tLkoFa0rgqZoVaWvFEs
R2wLRGKLEzXz/H+/mH72XpA1If3AsIL68sNtNPNyVkZRhHt8gIM3Ft1dhurmTNhl/osb9pMdYJFg
4gFoaNDG5B+YoT1u2QRSYLqaTiJ0IwWz6HoOCr9kpkLYa/ilSqv6T+rWf3xnVdpcrEvfSzHVOH+2
P/z1vzYf5fVb/tH85/Kqf/yv71/zX/dlzp8f/8t3r+D3fntf7619++4vfoEQh6Pro57OH4sZ3N/N
VJf/+b/94W8fl99yP4mPv/3+XnYF7vznjzAui9+//ejivsoN/IdX6/Lrv/1sucS//e6VCGXi97fi
t/OHIEEvhnH256/9+2s/3pr2b79Lpv3HRUcPaVZ1eH74rcPH5SeW+gcacx2RMDRKhiOLn1NR4oCA
tavzh8Or4Nbg3KUs1pm//9aU3eVH1h9wpg1MK3jRwtk2fv/7d3D6k5f65235ucEspLrvmbQGFGJW
v6zYOL0ydMZj5PtnQNIaI+6rnAAMpat2cpE+OnGwj/S2P/LbKjdWwbScvKhXjanrmzTFaLgo4Mql
BiNenZhNI8o6t0gb/TwTV1qqp6YgW8+pGxzkZhPNY7XFi7MEzi3Wiyv2esy1UyogSxqd7rhTk34a
zhRvagUmhxR0AhhIWZkGmIiJYzluXmizgEpuwauHlWR2tDJKHe7mBM+1XG43YZgNV8R8YKjeCnwZ
CfQma22RI0bWYZhMQmgnIcAC+FyiDSSwyQVvoVLGvmAmPajt8adOqnqrhNEXGdB9xdSDa5Bl3g9l
8ZLkup2xfSPKtB8wexHFvpVnIPTafrGERIq9Yz9hy9j5THcd36Sb9YUh99gLwTCJyctLJhQCoSgG
7/Jbq54EQezvYJGMmN5GoEP1NGT+lIuHRtG/oPkZQU/qJ6d1YkQCN6Q3SG7UWKfciaRdKm9TOX0g
ZrV5DXFaDirlNcyIy5ZiMfvLTZzRHcGOD25CB8vpjFoYNwOSsWsSojKLFk0w352g3ZOm5KKvNF2a
dzCCQb4SZhkTQIxKbjbpe2K6VL2zPcvMmOLCaHQh4pcrEEZ4T6DC6wjrw3U1DzGVLhFBjrZzYnws
7ErqvVJpN8zbpGNDLtCG/oTQ2ozEcyfpkALq8QbfE6Pqaj+XQJGFdSJUEiTNQpxhoaGiCxtMIiOm
rifsbRQvatEl2wDh3JTbyj3m72V1D2Sv+nmjLDe8O2A3XW+LDvwayzmSAbKKqUXKcNRprcy1TISG
c2F/0cKBiDApPpYawz51CMa9MqpHEsnhNCXDCvt0De8gRBCtM9oruGH5aqgjPDCDJvZHyBiWTZYi
s3mufXrMo9amPVLvAmMkS9mcnnE3wKMwKQ9doy7JSMCduj60VOQcLzD2YxxuXIRsjZcj48M6KLgp
lihQw2GntofJVfB/oMtLJZ4QDOUwpSAFrOFt0hQxAc/QyzSruusUJvQRiZV6+YJGhHIHYPqlshR8
xVy4raafamp3W8YfC05YXA2ZOFHiHkm/TY5kQiUrg3sKf4T/3U1uHIVEQciLFWP3ePnGGlUcOscI
bi7fJPh9AphK6ProODlinsJ2k4RvXFoTAsvAS5a+FiZhdL0yThvOXrovBjhOWNbbqBtJDbDl2OuQ
IflN0J5HlWGcU8SfaZfpu9G0bqpZfEjVpK5aoy4PUcwkUOrjjczE+8+HMmSvcoeufC8zRm1TTzZd
y7ojw/pdtkW7o5PKmznyQJp7krypFHsABK3pl1l0HXsAvI4PBE2DOVab5Wd4s1jMuZG/GB1AOxnP
thc4WGcFAz6g2kzVP4Y5ZIOgu7UCG3I9wkp8zPVmZ1cBpLxYarYQwmlGQAwNgncIjCiH46NuiXij
SNmdHJJafPk2R5wifUxGey+UG7Dp2rqLmUB7taHc51FjuhWVAWbbBYpD0Ocxrbfh7OVkTezbZSWT
78vmIadnKRxIV2MJMTceSHlktRINi25nWahFv+mJgPTtYOJfglahBUE1U0qZq/WClNJlPyiiBrsb
HiDv8niYU7NrJ/ur5ISV18zIwrguT0pEcwLyt1dM86r9bM3nmmrXTYuRyHkbHr6cMlwlzaAKDJql
DEn/shxEXZxbLPsPWl+4+lQD86JV8VOGzZfPiqjic57rj8vHZVz0AG+tXsWGM547I7VWcJEUHk3u
jmmWzGLqhPNG03bM3kbiRfzLgp/65dnOkhNBqPFeX7ZJtv2IwVfeMp7IseWSPqUeDC5yzPiQxzdO
jkwz4uEqCsHolpLduyxrpcW8FA7V2ZGg6F7uWxXbDivdXkH18phNbSQnGrd5aZ67OY52kZlfycv7
a2V0jBGLMm3FgI0z/zhnfEq7tx4v3wT1pT+g/ooHo1xrKF292Zx3lw9hpXG7CntCSpmHK37bEauo
kAS8lkbGkTmMrsveIQ3TEt1MfhS8N+BkEsEzKWPvhb46DEJbW1F2KHOn9NJRHf2mK6PdEpYXEj6x
D0eVKEtsiz2hlb1fO/2aVVGvsK/NbipTeku6zvEva0sCAFTKENijUWgapVDxBp67A3Q8huaQcyah
wx9hWnW5MIbh8cYs2Q/CEDRtwgx9BzLnjZq8DwDVfdPQITAo6J2zcXl5MG1aWyEUSob8m8yhsclz
HXJBzp3Q9TUwZrEGSKq26AvdKOclYSynvmbzcYWc19s8ZORnNymZVkvRwDbhydESgT1Ildfp6s1U
Sda67ZLOLyOIRFlFEIWBlG4V9A1u55bzmoG4+U4B/0yr9UMraps4IhhTs6FfFVhW7FrbwNAf4gms
oIo8dME7Lk9Rq5PGO0abwpHyjVkVhd9A29iGWDOraVPdOM0EfFoEh2I5DnJFeQ2K7EmdeWk9R59M
pQcgCGvLAhlWXZqz2zU7kfQyyXsAx2xBhacUVB8GG2GYYJe7mDh0FYihzvZmBQicqiqB3jKNHt24
tlKmLtjUw7rM5dswrbrtbI0z03qdeUKWwQZLyXIygnfcwKD0WRDHdWgJJfFQXjd32B639ZaQ5ROE
kMQrq/AZyLzzwzIgc1WRrU0HNfOQqOTgOQ31yxDOHE7Fo10hUlWA/0KDyiAUFgvNeAqHNLpCAMuI
DKteMaEoFMstMIsjPIFysOwjGaP1Gpb2BufzZqUuR1y/nAPptBdOx+nEeKe2tM6zTR4U0eC9FOjB
XQ4AmGYWnjXsIGfE0G6APIPwM7E1sVfY5TYpd6X+kKhA8hF8t0ZDMO+I+TFVQmZlpnNXtASsYPKL
obFqbgItO0bEA2OPCAFMtyPYXstftQZRaVXvUOtXh8u/OMsKT+C/Zl1Jbl+oOlDS4PdwAD8CRCAv
W3bUhQ+UDmD5hJE0K7lNsFi33MGK1gzXx40C04LXzyto1VBiQ1DUpULRu8Strf6DZEK+B8EZPoY8
PyFUEVSphEyM2s24qEYxO8S1hzEr+zSjFSKdmErVBOM2mnkN82pY2S03AmyOUzL6kHoATEVH8SYZ
he2RoUXCe5J9CUtONUOQvWGLci/l9gOUR94hPjdq44C+M5yVpPFF1G28oRqR3Biv+m0W9++Xf0Iy
7My66qqiJfP8YvWsx8e4jqpVEE2buuYVyvIwEnrrYXmP17WTCOZ6r1GRl4fBIXxP01+TODwQYNlv
yUW6JdsSetdyCSgiHBFuSjnqwXJzYr07RiqF6Kw/700qkRCvqumzuRRxNirtjayfQsOKjjN8DxFK
uTt3FonLKaF8SVXkUNtgIGsGDYiFrFQ3wcGlqdnbOXItQ5dbrzdQt1+urdFyrllJI4rTfJNXxzKc
811t7pR+ebdQeobe268L9TQulgpAhp0ftYYJwo2iHy+O4BHofzwnrfJoO9jKTIM5uLXCZw4DnKoH
p7Nd2cZfvE7hrwyzIIRQGbcMDah1cf8IQpjSCo7jK8SM+Z6ouHWbavJuSmDpdiQp0ostZQv23h25
6rDc5BSW3jSRQ2uM50lhp0wYAfbLE94vmxqPYnyg3Bzqa01O9I1jDPfM4kxXVJRVMOpWody+pG39
bFIJM3I376bAStZKuCjoaYew5KkADsl3iW272spiSR2Em+5kfI7AiShk+9xj0Bn7WURJaWnjWSLV
zLVDbG/obkz4CUs9D6i8CqCTr/DTlklxWkp0KhrDlr3LorGT+jaeg8hNGKl73fLhc+LVlCCqt6Ra
UatJ6ilsp3G7kD2zfprWeifuiDaH/KUYUNsE21O3cMAp/Q8yM6heaReRAcs6agiJVbpdmlHwaJip
uNixDJu0a7a5w4M3mUj26mH0aR/KAwpwZownzVKbA+4dX4WTUNiqsAKUlj1yZJK3D/TpldUorSB1
O3tNJK2fx4Z97BZuGaNeDd4PSU5k3xYrq4LgWmQMw6LFyCGfKnLnQiR8ZuwcU6Oob1P43AgcDFcx
s/bKRPfksZVAO2S/bLE8QbB+MghC8jVGbl5QpPj69DxyLDnrKGfdWwmnF6ZgNrhYbd8t9l/rsmwG
qpL8KWRSehjssrVdSKs6dOa1MAsuelT2UKoleMl2/efZrBmThJpoiUvtliBsQfDl0NyHNo/t0FTM
g8xxA+DcMQ5uoQ21+ScjUx5eum7C3fN63StRvFHFuJs7iFkipxjA7vJ2WoKvQlTmvj6FXy5bzVCP
VxkElH3Z8Ni1OUqKeTQkFPs1/VlvMeQN3iDAA60jSd9moc60t4/8PJpPl91ygq2FFWJXH4ve3Nk5
9xFLkaue4p0joT9mVdN7fdpKnj5Dpk3UnmBC7JcYbUBnyZS+W9cyJaw8vExJW69p2XpXLYdsh5UN
ATEKFvRWjxQvt6P2QA+QLKKpTyOM530qSV4xx9221GLL1/sywMtBecReBo+YZE7PkaOc+kmilrX5
rZmgbOkkSohMo+Eh4kjXus9egUBHsgBMuNLPGcX5l8UqEsaqiwFrqPUwCTvNdi+N5uXZ6mD6rQpm
Jy4xkP12mMclU6k8GHnYnu0degka16WKnWTpqpQsHWRh+hLFS6HoGHtiZlDlKKO9saZiXdkRuWHL
xsv0DOiDfaSm5sJY5GPusb1I1HYFzTi7alvIxmwbzJdF4vjWpKw5BGCBGNln0dGXzTOJ57boSFuP
iErMHKbJJRqjfgdV7xmQlQ9k2hlm93zWKJ3XADbleqw5kROtIx4N35mkukMa9KldtA7t/MyM/orm
BJGtUfuVM5yTRCV7tQm1TV5T6WXw74Mx1HcOcEJp16dUh5542cnrxb4s7fRPgbwjqQzGPgy8N7NQ
H3okwpgxk1owAfrA8yDhbulUEtNmy8RdfCmX8RNmCVLV9xE2RlFTk3OrwqWY6c56eCl1ijYWRR7n
rVXfdsPAfSr0+0YHREmIJGOcjXWIkBqGjfZNbA2Nr+3TvFxYLpzGl92t02B9KInFIJn2wxrTlZpx
BhgG9YuB1Jjs5tJ4M5ucO9ySNn3ZJWMI7SrBxIdCMr7OdDRFwe3RO22rxDLH/HKGB2QSG5k1wM3E
6DBp1NQlaTnwlKbMdgm5jEXgXXZUpVdvei4AgJi6x7ES50i2udc52vznP1nNtYRTOm5iVrFOlfSm
WcCHeuYplQTRrQsuAhbRm26KoCGDSaINOjWm+EIOGgu+YfNLWxNxVg0zWe+Gt8tXUjagfClZxQFP
OsHIuqc/RxM1luxFiml6kdDvQuTg3rIcTMd8H9iSeHm3TSZ2Ysy/NppNS3jZKWqre1PJFucgPV1w
Fo4B9jYQRVtwVVFfPA2iJk3ZbP2OzQnEY4Luylh2K0WlWxlQSk0klSESCE9C8nZ51mjJdI/nn8fq
01mySWSwNEVo745TfWLj8cAiXetVCFIyyu+Qg0KfwQXoHmTKjKiIVV/3b7pawguArj2G6csIHBBz
OnV5SXIupkZRnsLRl1ZW3kA8GpUU1QNCuBnBH4ErUlqlHmaDjmtUFYS2lCavKGrMZIZnMs7KIHER
AhZevTDAh23bjPetUzyOc5G7TGE/VbPehORZILxblfqwl0bldsz7cVNaYCM5aGcxcopgtLRVyilF
btyK60hqHmiprpAjStfMqAf0UQYpgQuMubiAUX7OwRrbxwwUlzQpLdXRrNRMxHMMpSBbLP4HPEfw
wWuPreal7fKYRzfhwC++GooieWS4gmuBB0m2tJNjVBEluX/XtqghJCRbxVgCIOv2q6ogi5rHe5xY
WBCKcwbxA+5NHqxZehRauoWRudbNDJce2CP5HBztoXurp/zOlIk6ird6z8VrMRIZLaXNAZnIFZ4E
LAs8nMEbF9vfwa965y6ZMmIkYxQNOWmJrY56CDr10sCgcBvuW8JID1Ugvw8ZhmmGtiR5e0kbzW7r
1BYcNLHu0gdZe6i0ljSi+pYEhcgNZnXVxQ1Ir/2R5BGcSWG/6FX8aWX1c6B2+CXE8xafLX8cjDXv
cZvAnx9iaBzK/JT2MxU3ybskHIEYUObVVe6rk/Jet9qxlvTJj+Xk1W5ic1X21TVMbMWLjHgbotvX
IumaWOE7ogUVfLUSnjBzr0YxVCT4cquhsr7QyPqRw95vTPewEreBXZwxSYLDJ7c7Qt2vdYoH2Ekk
fuPGsmJ+HySDVw7xvrP6F+ZCm7kyb3k6H5VKPFSRPOw6fMKu6VhItWo/ciHd5pFdwj+HMy+s8qoy
4RDmDbmv/cNI/hlqBH5Sjd2+VZwtGacfc9gA49UV6EYcIT17qiF8elTX8GfgoMJ+Nj9ByA5qpD0r
sU3kamJtx4pF2dUlCfMlOixZ3FJm3sK2fEDJ/i5konmkHDJ0fKXwnQ1iqxR+RfSnVkGtxOTGMyUw
CCS9163TgF1FpadoKgEeFkU3VhCequsnFdVo0jRfoWxvEOTcCy1+q+XhJigNhTqI1YBy3NVQSvgT
hC0UF6d42W8ByCqKotYdApZiL0pCfBAKTKmOt07WYd2lNUsKsn5jGq2165PyOiFe0LUKQtjDytm1
XcB6QK5KdK+6saP8MVCqL9rQJOtWzTYQ6ilcaC6aHuubIh6OBM105Y1aFNOuaOd3zrd+TcjtvYH+
20+u9VFCT6qSG5rmWst3kXo5icGNloyYxIXzLiM+/TjE0TppkBFbVYq0qxY7iZILjwt9REQ0Ifsw
nmce9ZVik7FptotQtdBqV+cwcAdByeJU5jo07Tcde/6YOfXtpGY3NPsGO4lGiWiLowRSsRq6VtkM
Y6u6Y0/6PGm+K1tDdtLwtZrhqzwqxrFG6bXKtAIunNz6yGIykpNrDJIxbUqpwUR/7YQN8gV79HJT
Q8KiKRTIxhOg45pdM/GCztoI1UbnrfXOjYx0Iw8mUp/vkK0AWkUCcity7Ecltw92F9yJWg990SfQ
6PDU9Cps3Wx5TvGaljbMBW5D7tYDwmrpxMB+V4wVuZN2Hh1kFauVJKRdJZX30I7coEYy0cxJzyLA
7cFoEFkGcXpXs3Y7uz5f/qKM1ujLdTb4ztTdoQRkQCHxAQjqk57qftE9hWbit7ZQ6IVE8GRLb9D5
2sdS6bbabIEPVlTpgWSeYBB7eT7BEnNayjo9zm6wxn7B2OLBsmrhhYHzpAtBbZMwT29qfdV+pBrp
x5URIPusopsIjTXbjbZlk7ZdR7JGTp95BRb6jmwDsRbSpfAIWf450Gykt012cCaLnLAgV3wyNUZ2
Vrd0iLlrbapLzfCYd5+k3JJXA3Enm2HKbHdW2rdMiYxt2X9yQCJV1JkTDDnj9pKpwKoZ6RlMG+sH
nWlWjqDau4yjqEw9SS6MdboA85Lc0GfEIB6ZrGcYwz2WEUOW4YI+wuZsiAxQsmmTRMbsX6Y2lwkW
D4jj6+N8xjaSmQksK+QSmTvRncN8xCht6RYVKOReiD99IzXONlxmSJNTkpOuub2JWbQxgLLD1aW9
zmnHtN2gdMZRTNd1zxolp40TayIrJ5dHbYmWshUPlMjtVLCRUW6UtYjkXQA0gqelvguUnIVtd8/x
WiYy935WyrfZpI/ojTm5KpwCgDNIsSR5LbVioPSF918uMGgMi27JRngvEDj7fxllf5sS/zV2VPvn
mTCeUsRxmqCKeEtZP8yEnQrBXBjTQV5g+nw5sYNC+pjHFCTWlNYoPu8RDC5MRICA3BBsdYMYQLZY
kpd6EplB7l7AwYkpqWh039KGtTkjmJXjsdi12tZMAg0hARRnWHrMe6sM/CWj03Rey2qiW5AlDscu
JNwMROHfX+El5O1/bJuWqbehqjYMCUsxcMg0fvDkaCbbpOPXKv+CSld1t2tNiw5R0ZhIDB/dMk/R
pQVDQSSi1nQQAWnvC7gfVgxtkyE942F8hwxv2+pA+dCVf/ERjYXs8v1HxEseXBeHEjxF7B89ffOe
GRQGBxBgl2lOJDR1U9YnGQU17ikaeeicxCF9uRuQoLfuTYsutGYqk3Sa83jpBWBqLrh8uA/D2Mbh
DlZeouR8s7H8WTK/urbvMXywt4ktcEb4SqvOHZCqV1M298Zk7qh5GJKoVegTe1YD9gwRe3RHIkGW
I/E0pjcd8fshX8LFlDQxDpYJsG8YOwfJ4c0cv1+maBMSWteubNuLbdxuDsbAFq9r4wlmQeLSCSKM
XHpWvmZS2tNvSazfGCLfcR7+wTn5kZnyc9LJdyyVq/i9Lpvys/2RmvLd//pXFJf/h/wVogsW7t+/
prDsmuzjt/Lzt6u373gv3173jb6i/wHLZOHZYdGgGngvw4H7xl/R/7BJVMI2CeafjWPUwp76xl8x
9D9gUymQHvAZcmAQ8Kpv/BV+JOsLdYUX4V+3uFn9H/gr3xPGeHIBhnF/gwmoENnAb/2evFJrnWST
giOtshA1v8H5mHphyCbd/epxvPAm//I4Lm/FDJgACuyCsBD/0XGuU6U2JfpRWg1SdtDYsLSsxZPU
AYGeiPCN80NcJoxi2j0b+yN89LuszfBTkHzkFsg0qu0Q1l+dSv5IlYnAuOlp1qUtZjc48aYHSyQn
AXUP+cyNKUnnv9zYn2zouqx9v5lcPj1O3arFJciG/aN72SzyYYwzOYCV0XNKScpNN4Zg43Mee5Gz
yQqMdPLpqN+IOHnXq8pD2e9maXzS5vg8qAf4eE+y0I6ot6/hea7tV70bUeIhCdI6qPYSqCPotgBo
n3eGNa3MgbmBtNc1cc4syB4KAdsJ5MRVzqCrNhfS71RMrilPINTRKzlSykqSFysqER1In1xbk3NI
GOtWE8hZYb5OAXOPKjpPuXMIexscyapWo6H6FkqDlVJBWk+l/koMU7lqs3o/aWw7jEhxhCzx5nRI
fMi0j6iIGJrI0cGKpDunVj4aNrAJH+N6wqIGfOpGregMUsIaEwV/4dqx3qyJZinANYmFdgv1F4hX
Ga/CcloHcrOH7AATPHwxZ5ChiI/SmtVBpNYpmMNdWyzlNOqskLO0TwpsaSi7o2aPbOl2IPGcbHvQ
o1lhgtWvdHxaOks9SlpyiqLkFg+yxXbEQ4RynUEOWhYH0gB6dpvt38DieSlIcFhhFpQeMIAH+Qje
UllsMSX08V+4D0aNaV+g+mWDMW5k8Q3KH0u3VFpexJAKL7KN4oyI2kd/iPQN9OXdmKt3uTNfL2Pc
zpDuVTX0grw9zWrFqGkEvU83EGP4NOahmkMaK/MNJ6lbEZZnjCMMSdkRurhJ1PgkUq6oHbDvCMrw
HDgVncFwE0cMtoNYgmupvgYjKDiowKArR8bU+kotGcgN83RVDS+DZlzlWYwqqx4Jp+/gX+EhhZoC
VeHSvIiult1eV56mPqdkMjFvQJiAbju6C03znOrIz0vyXt2qzzSEUPEDY+TrQAPWwDoF6Zksox8B
HdAdGWi77QBmMFsAq8YvZG7aDfpiZd1NdIcJho6bOLVyN0j6zMuwAV+TTOMiPOA3s3fuzKRc1wE8
FxQhL1MTvpfG1zCZP2vhuHU43DFiwY9jfqom5hxtOEC7qqYXs7W3isNcOE7kTUd+K1a4qPQ7fHtx
LUKhE5NLW5ENu64TjencqKH3Lp7awjg4rfKa95UMsUZc5y3R0uSlOtW1zWEqJyyIsSf5upVuM7u8
tibzNQghFC0Ot2k3mitMHXNQx8TtShxTh+C5jPgm5EE8mzqzHtW5L7nTbQ7CKCuhW6o85oVt35ER
+Ih418Mb+J2hnzQ3L6UdnBIrv+mm5KCjdiyt3p+U0RtzcW2k21IYu5D0WSM13hbJQx05t3YUP4YK
yqyOUX9Eaq3dPDvM6PCxwloq4/3aAFck6Zbx72emSp99Nft2n+07ET9Os32GI3ayEjDS/+bu7Jbb
xpI7/iqsuUouwOUnQFZlt8qSZVkjyeOx5NlkblyQiKUwoggZJGxTW6nKa+Q6V7nIXd5g3iRPkl8f
ADYOSFs2+9T61LBS2bLlOQIbffrz3/8eAcvrr8/eHDBwAMnW7SRej4qjdBoxUj2KYX653iyFJ3SS
5O/fPv9wP46j0TOgbYdvbgZnv93dvuyt72ebvGBgbfAz3KaAAHsnvduIBlkBiG/x17f3Py/GjC6/
u/0lmETMMq1vfxoFvxaL+wtgxSdwmhzPH0bPNsviXCbFGGg/WXH/KKJTxR0es6UHMqY3t6fZu/kJ
XfSfbm/fPg/frF4Wm5/W79fsVCrQu2Bww2zP/CSbz5+tV+nrEexY84eb4837306pQb6M3q//FcMO
TfXtU8EDfIieStV+0l/9uLy9fbl62ADBu305Wt28CsP8JAiDs7uUNih7zV4wwHHKuOjx8u63F/fD
h1/7o+BoA7fghzcBJez563cZC6Y39AnfYrHuYeqZ/vbX1RV5N0nih4Lu0Jv1+aJf/Bjlt8fz4TgB
K0b/g9LEw3R9NAQq8HZz916oko7TBwaVH4idJ2n4c14wzQ5+4EX+9v7FmzfhKeWBZ0UIPu7DfRRv
Br2SFPYPE+lVX2QnVPkjaFd+Ckfacn2ZHbXBzl/1j+poavdBX4d9BsvVCDA+nmRw1186YRHLnoQZ
+Oj+sEuE14PMEcI6+ZBiLrDc1Y+DsNeFb5MRDihdzQeQOqFqQ0SfE8KXv982Knz7nC99A3QXgLlg
uIFCa2UQdmVREFh/hsbJHiOE2pDBAJA3MbBsEWZBTH/QR0R+iSAiirTyByPLb9CCSTdkebBMjYTR
ZBSGtgCGU/kxKTgBPFm4oV31SwCyjV4lgGDYpT8N4QHbeYD5g9xHqWwdgLy5Nx4IA2mf9YJlxubR
NWDXqlIG0y5TYeF4yDUXZejLAFFDBJNuj9HFIfMqLCuHk9Y7QwBntlICvS4LygHvkauOyKUjk341
RDCMuowu8lNkxPRcL6Qa5ddFGJRvpZwG2scfDPpdtmmP4cANx9wEcCiWEkzDLpsW2Qrag34ZZfFQ
ArLaSmULht1xOIEivocdoIgwlkmbhhKMxl32MMBIaWaEfHv92i8fdQfTvuz4nrBemFFCNLzx3Yc9
hqQGEaaSVILpuF5pc3wyg+K7VK8/6CMDSK8hze+HPW770HYFwzFWYoQdHHMLZBrMOyNQe6f9rUBA
WMhIG4OU7Knjf9gbZ+uBlBtp88i6TlZpMFHgmyFkPk4dG4/6XRZ5cw9GxL6E2uJhG5cBUxlJqTFi
QyLkhMjBNyFs1ZW/NS4M+mEXTs9xj42TzDKyT8p2B0E46oY4ixCMclk/9i42xk0pDQIXvifxEJsW
piPRg1Z0PMElkjsMcApM9BM6+aYG/bE2KsAkDiUgpDI9DaeQVNsukehZunTQEk2QEWvMR95dhTF7
G5VuAWvABmQaJfRYRlO6NpY1GJFBYChocUBBQBQpvVq/ggMm2pUyQA0Ie+kXYfrpCJn4t2EQp128
ZUQCgXgwGmPp8ngmgolaDcgR6KARG7EAnpko2md2eAD0kZlwqBIHqMDAu/hoqLWGQb/XpcXItyMF
wikwvWTdg2A87DLvjoawHwY6DJyDd1qgLhf0J90Rq2962EMqRuXcf+MisBa+y0wkK5oJo2m7VhUq
j8JktVMcjLqUg7gAU+AQja8eRNQJ+LA5B0i6fLxzBSPtFYi6IVEAC/FCGElGpMO2BZhwQYgVqCHg
KIUMxjv9H/DOVM4Q/SfUkbdLWDRkcVwrHogkXqBIMsFE9KSo5p8n0IZEA4rGwAtYkATxxwhUNAc2
7sEYP8HFJz0YwSNDHaEUuUcmQCqcKiUYd0H1S7zHdr/pYGjAIw0J9AfdCO8Yoh0Uzw0BimfRwLgM
0fZPk4dd1nfA3wPrlPBOEfNYOhBE4grJDKGDGpBCYxG8MwVS31NpQTjowsgE1gZtb2fI9A16fcrp
PSoEpmLqXUxc30uFDoy6VMLoidDURcm5CpYOUFQ3xQFyo5DSMkmkdyqg9odhd8QgPOHumOIgOjC1
E+Rg2iUSRjz8q2jap5lYWh6PbKE+QaZGMAF0R6lsElI2FpBowxYGgyExgyQLoOnCkIjBPzWQUq/K
EmDwecV8edZfwjhFocCWwQQZUUHAGPboIXpZPlcnBrRKZfWpFEzNbZdmREMPxvw4mtJXosHQZxdr
z7/cSOsTA8pluDtQ6dRATPaDXjVEEIT8fCQLYkfEBX7WzwUEoboKJEfsRMfjSzmEjrqUopsyGE9A
VQgzJiEBeyYB5frmFWS1qkoEdBBoouP1e/TN5YNMGyKAe5QUmV5iNKBoVP6Y3+eRTzDMjyoRBANe
81SaqFgEgT6HtlcYiNOICJCYxcRcADDxTQsGVSF3//BIeiiMRcjiaVaS4fdsaxBSNR2iC1wSiqs+
RsjaLCnALVIUjiLTV6VrGtkSoKYKsGZEt51AERJQ/0rntML1tgANH9E1FYsgH8sWBCGgAxCY5FCV
rfDOHA56Zeq2/0UI+tiCKQUDwl/qx7QILBkIyIzYEDERHkFwC12o2F+P7KGg4nTmEFWfUDX6WBGR
aKvpEqgaySTboMfgyRROXO+yRbqcShmMJtQGI1A1Y7hiTfhji4AWCvTVzONEYyAYA6Ga9UsLYERW
ioB2Kd3yCLglM0XUB1q1Q8Gb4gnopwLBmniJM5ORItVNQAsojPHtcYx8W4OialyEUKqnUlDgJpAv
kTz7pgUCB1FJoD/uDqkK8t1HfdCEhji5IYHhBFTygOsG9sLHRHGqtQMR0e8YrGUPoJ352JFhQNg0
pK464hYYf+lfaMhrU+rAgMBojN+f0EUb0iNowWsiykbhAPQR5XMqCtwS325BX91M7o+A20UA6aZ2
dgQGjSYSACxA+d5dfrodyjdPSEwPnToYYS/lwkELZEqoROcABBdjBwKs8hFnO9bnBVISJBykcm7F
ALz7AalzRANVQiE+3gUBhnxeZ//h1Me6YfhxcEz5tzLjgIshOxiAXUmXucyc/QqEBPahEoEJdiNQ
c2NaZ+iBoGUaLpBLQM2cWiKrB6D7H7Le1zf7x6MpZUDiB2qObwh9wo7qwHTKzMEEkCUBMy02s3nB
Ly3QBsOkRNQJiQLB2kusKxJtKgECQkMomAvOSFIi77zBNnnBt4JMh2g6MBLQ1gDLSI5aJaIhEFTQ
l0QKAAlorviHr6xy9f1rAwxVRPCGEBEDpthGnA96ZIV8cVYKgTgoW4x+XYNJGZvtLwGpFjN2A5yg
iofb8dAYwBV1AQ+toBSzVI6AXIj8h36BiYSGTB7YNmDK0AWAUuMlkZB3biDUegEEQGVwJC1BymJs
rrJLY1IeHI4pFNA+xlmQMJS1OI9qYzR6tErAHZfZOm43MZHYelsJQF3SKgJpQyth2mc+x7tgoCrX
7W8DWG5HdxSuGIhoqAYLdKQlg0haizQWI0FTMIXnnRD6FeR5fyEwXcZgITAKVmZQCmwnxcxjjKgK
UkcHSiAdZO9yg+qJ9pcAyWFfEEXCFzTpj/mithZIzMgSLOa0p0zoCcrat6tAv0tpDfD4gIrBF/L9
BC7RigoxBkOYxighDkmhaaB6FxVSvFWKIBgCJ4nIDWG4sxVgbMb1ARsRD5mPd2ZAWny6kAD8OPVx
XAHISgCWbUs4oT5K5xx2PJjxvEyMaOUqZTCKun34/iT9IzgmMLS9Aav3RnAxSBnJ18xIBuh1agCg
SnCDhP1Cu0A/xL4JFEZl6GjCJCpBkfEVnuUFpW3e3xkIupT6h+CETCmsnR+TPrNjiVksRnHNxztL
SJNHqQVgB8UCAFVl2pb/kaHrZo0ATGkXGwD3ZNk19S9DUBdLZQSTDAC6PJpG262CIdPKJI7jCWmU
p4GhkC6qbIFASBk2gZ0FTv1do7hgymgZ4TJBI0shyb9SEVVMpRDoHYekRkCJQI7RgZJakHUVKJfR
TpIJPWCWtBC8iw2J55QyIFtmsmhEl4B6AeAxcbQNGeATSRHA1bGu1s/ZM55NKQI6JzRGecUfP7YI
6B6AvqVg5OHsoRpGA6gQWyd9E9JgYXPF5TXe/0S8hQzkg6XCZXgYFICEg2VJawoCkDQybk69lCax
pIG2HJi95Z4wpAuURGbX/Ssb09hW3oOgRz1E5kroEZIMQtcrFEgNZSCRZhqTHeNYSyax6mkXjypn
as4mxo2Fn4OKSDlf00qVuC2kifBWMZVgJjJL2+OTBMr0df8YmSkrNiGSBbG6vGwTWTog8FO5JNMQ
MI0kEuXN80kC1UDQ/iIIQmwipVG8osHdUzmzZDCEA5tBVagbyKllAMm/uEDmR1UB4oiiENBRUFOf
guCGKRCODqEtEnvBdQFb4V0jYagtojNpRgcJxAj5MD1zEme7k0BNuUtFkcoRmPsQJfGukVDlbvvf
BMYq+jKW/hFfiqY3tIB+M81UsAYyrOYnZ9FQmy8HsJQQHKPqVI6GQymNtGQA3WVEvICu+JkoOSie
SqeETlp/sgNZF0R03FlWIeMY5cyuX1UjWh9aWwiujktOHwVbKB87T6S8HhkOx2rcwD+ElTY6piIC
fx1xj9AyMXwklq5hBuCo6XFDaLEJ3sJHHaD5pdSBAbVBeun0yAgMjBmwRACFhQiGuiJJhJAW+RcS
qJuJAexsTCGG4GbG5Zu204MxjXeiAbD44A39ZPNUE9UQ+sFURfZDocR87JCAgV3JDxjLwhqaj1E7
n6LjimRz/5gArh5xdszeEP9L3xDr0jAGhAz0EKgdgsISHhP/2IqI25TGIJCOKmoORzCmgFyxVTWj
kcKGKdrNFI38BJtr68eSHoAyMwTmQCdaYHuabaSHUjADjUiJ2UOmEoEIqxIkCqPSIjJUjqZXZIfG
qADwO3ps/g1dUchWfnehrIKuSlipaKMIdZ1lAgLhtKVqLjT4Y1BW4PK9M4NVsra/GcTUk/qPGURl
qKSisW+YwUDQxsTLVEoEX9UzTC5+BcY8l1IPAroHVEmI/cgRyX9Jli1FEPZChu4Y0qRW4qcvUFeO
ifzwddIk2tlMDBi/ICj61EDxj9xY2GVUppBhYwplxLwkgFSHhaOveRMmBAwSCnzkdSpjcY+Corqz
t781GIMsYLKd9Bimf2CHraUfwEukVia1c+En8HAYWU3NIF8RFCF9MhoyVehraYHg8vEXsgzAfEqt
80gLGBJWXgQhMqRIBKziM+tvQhlCFCr0CmDiX5aoZ/XlJjBnxIgFTr+pAKGw1BA2SCXFfLwLCoRi
SmUI+wAK6JyQFMHRCGvRuOUOQWXTR5fRHCrKwv5tfp9XV0CbGoE4lnI5Kx3K4ZIWyIzkkQIqfSOK
SGb6xrsbQNqm1ALcHcAipoyhJ4OTCSiVfRGok7DclyoKE3kyq+gfbddAWzAUkJnQMcDMBZ6u3GrR
sAXMoJA3wU9CSRHiKlNP9Cs2BhMEVYDWHoyA0jFtig5U1SK7YEYVgdEE5DPy1h1UOIf9AyO4F2gf
SZWEFbSy68pOFekdUDVmO4q/PPcTbSuVdvKEciB7jkpuMgbPbIPAIArCIYWitGo+/oVG7GvWucaR
pMN8c0JAcoWyZ96wCExtyi4IWkykCj0mMsq2nUeuUV00CWCooDciyQH4WsqjrclUbCacv+wMhMMG
3+Ahix9BjVYLWIZEG43vSG2omjRoaAHwGqEuQzsYR6DJ4B9Jh57gmPJ4n41ndJGMX7SDZGjAmdVi
QpvQQVTAv+L5QD2ezFWX8WxhMbfMIKhscAYMZwCoMB/vomPQMEr9p5GK2lM5hei7pvBu6D9bX8iP
pGZKvSQsRxb9ioswUEoRBHDTMWFCQZDqMIvfDIqwIQMBpJIlETgDtaTBIDvr/ZJBZZX2j4loHfBu
yZKZSISWx6z6akhAll4QfgK6h7fL7IX0LlOmya9UA9kUDP8CVpDCGG3zrVVgTCjLXkCabJ5iTbVh
IS008h/AxFRGmUYBR2aZQ/qozF/A5wR+xThD/yIibTQQAKrmqxH/M6QPacEW6JpuOx3UT1Qd3pkC
PXcfXzCkjQwri5m8lcUeDVMgiGvpsTOGQ5cJso5S6XwKi9WLPwKpHLP1kPFDLKEQt9gyGIUQWgiw
hDy6ntbyyyGowwLWu8DfSHEc2ES5Cs3SAnQAMhsSJ9n9ISA870wBlX2tP+hCcw81l+x/oZPIjIEl
Asa3gSPTOammVKSM4JcSVBiH/aOCMaUQWZXdi5jDqTY/Nk0BiAvcJKtfpgwrUS7xLihgUlCpBJAz
yWgy40hEPkCMBEXXFAEbsyktgzStliD5VydRs9cIV53QWDKDjDQbXx4A4piRVFkB55vqY5GULz4g
8wFVSOpLNCiF4dZkthBYCpExYCpTPPKvZN6vHmn/+8+LB1EzBFOHNaVFJmPOjfcfTOD1qmpnPvI2
qWk8ufxgxoYABs0Oi/ZiXKJESG4FbQdTh2xQ9q48oK6RgqYhDiYXYPkPDI2kxpYG0F2muzjBMPgJ
stbvAYSjg0AYGAnGH9SYgLatGyB05+DJyBMoQxELemf/K6CbwghAxUKfgOYwZCzbCy4CsYN0l4kR
aKX4uA0S9LvSF3ALZFe8LH+a9mic9O10gO9tgHWUycVNeLgUlxlhpQhIeaQ89LmJm9JTyF4DADey
5cO7UFA9gglTizTQ6Z3XBBS2KZjiLCQlLMntfNSC0jbtbwmogwpTeUgdsFr9akkAVCFrPYS2QgIi
8Idlr9qnysBUmxNSKZZwkJv+cdS44Q7AE9EvozbCJZCumX/Ayr76GtAvED7zinih8eVpljBtJLTn
FIjJliqOMJ9ev56mpw9hFVUvaOtpO5TztQ0RyJS24bJiPXjJ6e9dTaB8oP1tAHsb0CGhqCmna6Ud
2JAA+JEe4aIg8eGzYhbFt8QQ5LfSEwZ0RAUtBvsOX5AdJoJPbIiAZiK1ImEpEugtOF7vQsKyZr2/
DkBgif7L7oqyK9rafBeEoK+h4wBc8+nnflXGKoLd/UUgFWBiAWJB5s5Mn8DSAfYbMG7C/iMwpyXA
2rd7QCynvQeIgB4ZyBDoaic0DFq4SlmAyHQydRLZmuvjehMZEUMvFVowxeXJZnD+f+3yGpZAkmfi
YaJiKM0YyPHPGGqzArCzIahJgANACCiHtKiapG0MuACaV6rkYEw8HDJwQuzOWmTsPHRk0gqxc0OZ
R4K2hUEMsRLRcOwfKwl+SnkPQFTKDgcqZRVjGQl34x4QGQpzE+IRIic+3l0E2PZkYFBlDMaYOziY
GC6zQyJm1AEUMIgD5Lb8eFcmrJZv7W8ImTwUxr4h0AlZBtympQFmSGXEkBD4WCceaENCWoHgJiiS
irc3H0v/gxC6PtmDSz+x1ADvLoCa0LsPMaUUwoGKMU4G0t42gwI7h5FEdiFLH4FCqbltPiWH6mVn
vGWSIlriu5ntA4rleEoZuSN0pqNabaD2SQbqYjGEfcQB7P+kG8L/cSdarIURcEMpFIOrgOC+HMPw
KzeAO0zpCbCGMokOegZQ5Y45bFmMhTugTkTjCDWoqHN9UgSHe2Arr4fTa4QEQm4ue2BDD9umaqK6
IexLIAaAkTF9LFhK+7sLV5/sP2a44iN7l19XgHav8grItJUs/gMYRDOgvQuaUAnuJlopuEv8BTVj
77zBVBsTw9Em7GMhfTHD0yyt2OYFQAuoIiEFsxbOx1KxGlALgoJBK9Y3TJgcqWYnmiJg+IRggLSR
oNHHdoGa2J4VhyN2OsmKQ2ZL6KG3cISSH9NQKlc+eUhkTM1CaQeok0FKRJEMdBhWpc1KJAgK5g5Q
EebMSBuqcWePPKG6YwSGhFIpM6fYQfMhumhcAohpQBdKAa2az/dv1U3Vxdo/OyT4pwoGWenQbHQi
BbREIGaC6hGugoDJBIXeeQMHowW0A2XTN7s+ZKuL7QyCMQMoeAMmLHAIhtbcOxGoLQFgQfQc2nr6
QxMBV1tKAICAtqFQt+E2mT4Yl00KjywBAB+lMWSrFTApZghpHZoskQObpoDFXzJ+LttwuSw+roXX
3gMpA4zgoaAUWhrDlhKQIJMvQWLtm/rrJ657QCVRblFxqkSVr2u8fSmggB4SHwiDd9lV9CsrqMbe
9vcDstcMZ0f+D0RqBGzQBtMJWw8EfZSO6llT37RARmFUNWIQ03BQkPdL5G/mKiwLAAkFGzAjKig4
AlkE7J0R1A9VDLqkQ9AuMHRepgWWBPjmDBrSVARpx6ylYbb26xaA/lIqgawCZlqRvjFz5xRMxbY0
DUGPcVPgBSDLJVLwkamyYgna3xJQCYW9m6bYZzZ+TYCRyFgBk4blTL53LZNI2zNgm5VwShDzSrRT
rn5vaAFziBNpp9E1qDbHe2cMteEQwQA2gLYpEYFZBWu7AyRAy5CZg09bUj2zBKNSK/e/Bqx2EaLa
xmY7yxIEREt4RKAVgrRhFE/mbzyTgZq0VmYtiQUBy+zuHIG4FL5O8kehpfJv9R8mXOkPpEbCSx5D
uCO7wdvlYrwBiENY6oiKTGPNu6Ag1KYF3IN+JGs7cIkyVNrahMomLOyDAEuZt4XD20yhfO09+IoM
clVjgA5v0sXsaLlO12my+rlI8s2rZFUs1o/+g88f0EnkuM3J7M8/gBHCa1j/9HJzn5SHl/9M/vyX
64z/ZMlf/Is8e+MHglRq/DG7TuLlI//mOiuWa/ka8zRbrrb+cSUc872rZ2n+1VFTFNaD1z+p//J5
muRxfn2zMT/YVN/6RXyX/PmHJ3/L0+v4h4YkqIjWf5Tf+ucfPn7lxlX64pHLNb9t3TpWKunKc1ep
9aDUq5QnHhV5dp/UTyVqIDPzXOHE6MV+X/9Flq9vOk/ukrZgcZiSM2jOvsiK3WfDEDolL9ecjTDi
loRplAlshJ644Em5/rJT2P4dRUODm/7Puq1/Mbo9TzLrbxt3uNbUb/959Tjy7ghHJ4OvusKNh/4+
t+4gWaQPluJJU++zkv3Ki3eYrdZx51Xr4kmbQHvy0aJzES/exbMsrw8TiUvvVHv0cRGvk7t4YV3t
bVPReGVfKY3n2XImKl0/Ynm9ty7Jtx/8AgHn8bywnpihkvoX1Wbj209+GS/jO/tYyea+LOJdPuEf
dOHEAFtXt3JTtiu03NzWffvCv/1uLnF+Ey9T7tKylr3ozpdM31eq5JOHJL+K09/sg0nVvvyGERG2
84suN79LlrZ3pG6hPfUgXs4X8SxZ3dRnGTPrQBDnm3h5F1u2ROZA1Q98U7RfmgPjd5AXyyStn86o
goNnPYzvrrKZ/c6kgKeVwUWeds7i5a1lRrZDuuKT3/5K5cU3L+1DHSguRnreOZX/d/HkVf3lS0vt
4M2dLGfZMmkFNWbxrVbKnGy/OtaB14+/v/3/Mb63TYOhSNE+6+kmn28e2uYMSnn9A5ex7mmWJ5Zm
gLTXn13GujvOdqAYp/FDfHuzLRIH9/oszuyQQ3acaF/heXwdZ1tXRIrd6pO5e9mipcsuQsbzeDFL
3yW2LATCqn5iYsVN+07LUnftwS+S+3hRH2NskGzl0J76kljxOll0TlaLeDmzxSHgDf35t1uhCnVJ
BwdTb0nv7yl2WA9NSqg/+yJdzuN7zEZ9lAks+g604/ImTkXQ1sEuYovL+Ld0W9JA5+rftL/Zv4zT
97bdZ3rRwbFFfithYdvMma1LWrV7/XCV7BCHEA5qj/4lTdbkQfVBRjVcmLqTdZEX99VFbJ4OtbDs
INI+92mxjFc3ab7rN0TsgNf/hov7PF4vNrtsCTSIglvSfofzdDZbJJ2jeLWuDxP5S9v7S6djISj5
Pp6nXNyktxkh+g4RUR6EuGCroFd8c5yK44k3cee0yNPF//3Hf65u5U+v0tncMjbUiuhtOagGXKZ3
WR6cJau1fT44mqHM0mnfyEVCLH9b1O/8T0/TONuQ5qSdn4vlLM7q3yCvaUq7yky8a3/p0+x2lnX+
1LmMb8n+UrsmQQuApqiDN3UaF2me3ja/AcMngkV0EOK9jINFGlzfpHGwWhU7foeDd39BgrzjZAe2
5Cy+X9+0opFSNI/6m+9XDyqtRG0HDqVfs0dBqPn81X/e/KsjJ22Pg/gmj1OrviOTJdp7c7i5zwsr
XHJxT47JVjoX6zy9r59QLjttx/qP+4ceJ7kdeLCX3cGhqzxO7EjahXB51rf1wxkBCI+u9o39mOWz
lghk2Fh77GnxPk4tFwrOXH/sWXIVLzNbbV34zJ/uWjIQ5IBWBj/H9AHrY8wLk6FK7akXcTFLO0/y
+MpOWpnhcHD4Jm+dKrSR2kd+vUzXycw8c+foLiWGa6VULpo/fyUC6VCxtdyp2b6hffx/S8giainI
e4Q+q/7j/pbnOCNN6zxP0vnN2rKYDOS4MJqXxfKqDprqpy3NJqEsdIj13+3/DZ5cFZ3zYhXXJzVO
d6A0f391dHH06pejp//ekVeb5MvORVs7gd4APIICVOiOwKbyqR/mc19rlyv9x3SLDABAGxx42C3a
iXZgZsbfNyEIjz/gi1jMgVxYt9GBE3si5VHrUAeJz0G2XlHxsY4VrjatpT6g2mNb6kezhcdz9gOq
JnQ76qcTK+eipH14E8+aZ27DbopvTv1fJffF1SK97mR/66xvks6hFLetX+IgITeHdv7p6avDf7aO
dqBs9ASTPLPjO9mXodWLw4wahd2WGDuoEB/yXHm86JQYsmWnFn/9wKIqsnZA/fjxfdL5JclnVoVF
eO21Jz/9Lb0CUmUptwxAas89mm/u1/UxIgYX/Ymjt0BlMkzconNcUJa3zIcM56qfOk/XrU6erNVQ
H7u+SbN72zJHDi7iJTf8mC66fbJwhmmf+Di+si+hTIGoDwVUYr0yWRerPnRLEVj8oj/28Pf/XSed
GeXTk3dZardpYFPT/4LTZLmxhLEDy1l8s/0/S6/aIQCz3fqnpbqbrW8sT2IW22nfHs/bkoJQ2GtP
PY9n8TxeAVKrzzKZiQtHch5vsrVd6O7LHjL9Iy/i95YVNrs8HRzbOtTBPT7HlV5f28rgImE9j+lY
0BuxzRm8ZA7Emz2InXxbWA6UWUf90S9Sou76GKNnLky7ObUlCCEE1SpE6TeDg3S1iov6OPPU2+jp
4pvNzyti+pll1Qayuln70BXoewuoD4uRg8OTZTK3Gw2MNTo4l5mDPO6cJQCw6tNE0HAu1X/8XIni
8ZTkIgMwbKsHU/kOzi1atWCzUFf7/i4zOwkxm5q0h178/l9Z5zK7+/2/Oyhd52X++/8sr1N7mIH5
Vb1MqKOlLbSNWcGq/QKX8fKhbewGLmrZr+dbt9AFrpI0+BYAZOdZvLJsP8vV9EJmFidtxbEM4evP
PaLMwLiS5QQNybr27f26FXcPXAAcfk3vruKr97bFcNGLKG3oxdb9jhxYjQMgH5eEL1bHa/x4u+c7
lmLNlNMfsQRIe8z2Cw7e7xNQxPiy+jaKF3MQOD0pVnR0rVOFllV7MZksmqeFDZ7qOzg2WyFY42qe
J/lDMs/etdDgMvzr4OHjVv98e8Sv+Oa47KBYzOOWrIVWW/u4TxMZYrAabi46Yyd50kYwuojUj1br
rHU5hCdBK4TDh0RANvVBcjtcROrP0mVbCI83tx6PHJ/FeZbsagtuT2Z+u549A0xxbfku4ZvXCvg4
vaLI2mqluwD4HjNDvVwlm/oR5dU9Pm72uIyPkxw4gX2sCznkSWJLV5jRtdI9zDMiJEt9oYLUn/u8
AOGcW0KALUZ/7glYcuLb+iB5Z/R+6z/un1KdrOOF/bTCMKqV7o9J3lIwFu84OBbkAKUoG5VgNvtp
H/gsXr9raYOL5OEsXd8U7dCk76LldbHI3sW37Ud2IOOzFLu+TpZAD+yeIow4+jd4VnxImH8r8nl9
ltFkF/Dx82wxQybWubL6RKsa59kybpf9HFwR4Mpr+2FdJFIvEvqfuViKVf3NjYBd5DsMfb2PbVvh
wjW/FECQbdhcoHReQsdQtCpchkVeqw+vKEK14qmBi96L3Gj6+JZOmBWh2gcGrYzVzNOlXb9wkXVc
3LfAtAMXgM+Ld/HiKs4tnRjIPhC1JN4nM9t5DFxgSS/ep2smvNtqbEiItI/8+lbwylZwCTmZXhQV
NvGUgaxZZqeNLjpnvxBcXaN3h9Ds1A8rhohdNPUf949ZsMg4qGSe2wrtIqu5YFC/dQVdtMIZAkwE
nHLegtuWG460OlJO4zIrmjD2bD99X3b+6SV+mq2yd5a0hQ84fLyT/T1rXb0htK5fx+1UfKotbBFV
NL+C6CzUUM2/OnIyl/AkL64sy+/gij/hyWArMcWbgzi/oghaa4K5ivUf9r+IgOSKdGHD5FwMc8rT
wjljhzAO1FiQI0yAwLViHe0C6/0ifhfTXNwx4OZiJv4w3hB07KpfuIicD1u6N3ZQPH2a3dF/sBnG
XAS49bm7UWcu5syP82QJkqK+HXJVXMSjzzj2+iaA9miWLLLC7ti56EI/Z/AkbT410PD6j/tf8R+5
LK3X2HcxtlCJg7hU+lRthIILlKJECStpRq9rKZhMyAUw8SUVtHUmjFuWTxy4mMy6WHdO0/V6Zcz2
i+RdapsqFwPLF0SU685ZcW3HCtAf15LaX18uyTPSWTwzj3+ZXcWtHriLdsElLdlSPofoZrbaZRcH
LhoIvItfUkq7SIsU1UCLS+uwRY7gAr91AAwoXd3wK/N5utPYQ8mnf0OvL774GxxUTA6omLTAg+zg
1D/5IbRu8KHUB5kgxgXq6CK2Y69BNKp/x/4XobxkR3T7SIUK+xK7aJSU5xMpUfBZJHdWlsVWIwdf
QIzEecwvsFNmNoe5QDVzt0rjXz+pvM4hy2gfDT52Rd9fiMlLtlir6W3F7I/9vKo6lI8nbJvWUaIg
O8hiv5RQ0EnBopAYy38LsWzj334v5rt8Lk9kw5S/SPzwlbwPB1AMterqLqZsD/L4wYZdCAn3J6EK
d21Dql/5sDK4bhVaXNBEHGaLrA1Vd0FqcnRNIGmzcgpBs1YGZVgmcwYt0LqLAvKzeHErRbJd/jqa
6h/+uIBe0ArcoZXQH3sBPhdeGks1+i76xkIRRYJume6+7B3VvsWXSV7Up5ig18Ucw+u8aD8su+Pq
X7O/o/yFUt5DQXezPsr49cdR69/PDZSEzn88N3DI7bETXxe4TCLmZAvTIet8tVp+nnxoJWB9Fyaw
DKxeCo45MWH/uaSnbAGpn9jo5+NhyuOAiaoGf0GEmNgB4shBAPpxSm8HI7lhzP78C+BhvorW6ZCu
0tUVhPdN0TCIVBZeHzv/+13gXfzm2uvc/DZVUNj8qyMnZeLjJCM3tCylCy7BV8WqDfV2UTuSPN2G
GWE5a1X5nMPYJbSviO53/WcNovmqaH+9SOL8L/8PAAD//w==</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12 May 2023.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tabSelected="1" workbookViewId="0">
      <selection activeCell="R13" sqref="R13"/>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workbookViewId="0">
      <selection activeCell="K58" sqref="K58"/>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457</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528</v>
      </c>
      <c r="C4" s="125"/>
      <c r="D4" s="62"/>
      <c r="E4" s="121"/>
      <c r="F4" s="126"/>
      <c r="G4" s="121"/>
      <c r="H4" s="121"/>
      <c r="I4" s="122"/>
      <c r="J4" s="122"/>
    </row>
    <row r="5" spans="1:15" x14ac:dyDescent="0.2">
      <c r="B5" s="125"/>
      <c r="C5" s="125"/>
      <c r="D5" s="62"/>
      <c r="E5" s="121"/>
      <c r="F5" s="126"/>
      <c r="G5" s="121"/>
      <c r="H5" s="121"/>
      <c r="I5" s="122"/>
      <c r="J5" s="122"/>
    </row>
    <row r="6" spans="1:15" x14ac:dyDescent="0.2">
      <c r="B6" s="258" t="s">
        <v>458</v>
      </c>
      <c r="C6" s="259"/>
      <c r="D6" s="259"/>
      <c r="E6" s="259"/>
      <c r="F6" s="259"/>
      <c r="G6" s="260"/>
      <c r="H6" s="121"/>
      <c r="I6" s="122"/>
      <c r="J6" s="261" t="s">
        <v>488</v>
      </c>
      <c r="K6" s="262"/>
      <c r="L6" s="262"/>
      <c r="M6" s="262"/>
      <c r="N6" s="262"/>
      <c r="O6" s="263"/>
    </row>
    <row r="7" spans="1:15" x14ac:dyDescent="0.2">
      <c r="A7" s="69"/>
      <c r="B7" s="272" t="s">
        <v>485</v>
      </c>
      <c r="C7" s="272"/>
      <c r="D7" s="272"/>
      <c r="E7" s="272"/>
      <c r="F7" s="272"/>
      <c r="G7" s="273"/>
      <c r="H7" s="121"/>
      <c r="I7" s="122"/>
      <c r="J7" s="266" t="s">
        <v>487</v>
      </c>
      <c r="K7" s="267"/>
      <c r="L7" s="267"/>
      <c r="M7" s="267"/>
      <c r="N7" s="267"/>
      <c r="O7" s="268"/>
    </row>
    <row r="8" spans="1:15" x14ac:dyDescent="0.2">
      <c r="A8" s="69"/>
      <c r="B8" s="249" t="s">
        <v>4</v>
      </c>
      <c r="C8" s="250"/>
      <c r="D8" s="250"/>
      <c r="E8" s="250"/>
      <c r="F8" s="251"/>
      <c r="G8" s="127" t="s">
        <v>459</v>
      </c>
      <c r="H8" s="121"/>
      <c r="I8" s="122"/>
      <c r="J8" s="252" t="s">
        <v>460</v>
      </c>
      <c r="K8" s="253"/>
      <c r="L8" s="253"/>
      <c r="M8" s="253"/>
      <c r="N8" s="254"/>
      <c r="O8" s="127" t="s">
        <v>459</v>
      </c>
    </row>
    <row r="9" spans="1:15" x14ac:dyDescent="0.2">
      <c r="B9" s="128"/>
      <c r="C9" s="129"/>
      <c r="D9" s="130"/>
      <c r="E9" s="131"/>
      <c r="F9" s="132"/>
      <c r="G9" s="121"/>
      <c r="H9" s="121"/>
      <c r="I9" s="122"/>
      <c r="J9" s="138"/>
      <c r="K9" s="2"/>
      <c r="L9" s="44"/>
      <c r="M9" s="4"/>
      <c r="N9" s="3"/>
      <c r="O9" s="139"/>
    </row>
    <row r="10" spans="1:15" ht="14" customHeight="1" x14ac:dyDescent="0.2">
      <c r="A10" s="62"/>
      <c r="B10" s="140" t="s">
        <v>486</v>
      </c>
      <c r="C10" s="27"/>
      <c r="D10" s="27"/>
      <c r="E10" s="27"/>
      <c r="F10" s="27"/>
      <c r="G10" s="27"/>
      <c r="H10" s="121"/>
      <c r="I10" s="122"/>
      <c r="J10" s="258" t="s">
        <v>461</v>
      </c>
      <c r="K10" s="259"/>
      <c r="L10" s="259"/>
      <c r="M10" s="259"/>
      <c r="N10" s="259"/>
      <c r="O10" s="260"/>
    </row>
    <row r="11" spans="1:15" ht="14" customHeight="1" x14ac:dyDescent="0.2">
      <c r="A11" s="62"/>
      <c r="B11" s="269" t="s">
        <v>484</v>
      </c>
      <c r="C11" s="270"/>
      <c r="D11" s="270"/>
      <c r="E11" s="270"/>
      <c r="F11" s="270"/>
      <c r="G11" s="271"/>
      <c r="H11" s="121"/>
      <c r="I11" s="122"/>
      <c r="J11" s="264" t="s">
        <v>462</v>
      </c>
      <c r="K11" s="264"/>
      <c r="L11" s="264"/>
      <c r="M11" s="264"/>
      <c r="N11" s="264"/>
      <c r="O11" s="265"/>
    </row>
    <row r="12" spans="1:15" x14ac:dyDescent="0.2">
      <c r="A12" s="62"/>
      <c r="B12" s="252" t="s">
        <v>483</v>
      </c>
      <c r="C12" s="253"/>
      <c r="D12" s="253"/>
      <c r="E12" s="253"/>
      <c r="F12" s="254"/>
      <c r="G12" s="127" t="s">
        <v>459</v>
      </c>
      <c r="H12" s="121"/>
      <c r="I12" s="122"/>
      <c r="J12" s="255" t="s">
        <v>482</v>
      </c>
      <c r="K12" s="253"/>
      <c r="L12" s="253"/>
      <c r="M12" s="253"/>
      <c r="N12" s="254"/>
      <c r="O12" s="127" t="s">
        <v>459</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6" t="str">
        <f>CONCATENATE(B8, " Flags")</f>
        <v>Overall Alert Flags</v>
      </c>
      <c r="H40" s="257"/>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463</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Alert'!B91</f>
        <v>Haiti</v>
      </c>
      <c r="C42" s="20" t="str">
        <f>'Compound Alert'!C91</f>
        <v>HTI</v>
      </c>
      <c r="D42" s="20" t="str">
        <f>'Compound Alert'!D91</f>
        <v>LCN           Latin America &amp; Caribbean</v>
      </c>
      <c r="E42" s="20" t="str">
        <f>'Compound Alert'!E91</f>
        <v>IDA</v>
      </c>
      <c r="F42" s="217">
        <f ca="1">'Compound Alert'!F91</f>
        <v>86</v>
      </c>
      <c r="G42" s="22">
        <f ca="1">IF($B$8="Overall Alert",'Compound Alert'!G91,IF($B$8="Underlying Vulnerability",'Compound Alert'!J91,IF($B$8="Emerging Threat",'Compound Alert'!M91)))</f>
        <v>4.5</v>
      </c>
      <c r="H42" s="23">
        <f ca="1">IF($B$8="Overall Alert",'Compound Alert'!H91,IF($B$8="Underlying Vulnerability",'Compound Alert'!K91,IF($B$8="Emerging Threat",'Compound Alert'!N91)))</f>
        <v>4.5</v>
      </c>
      <c r="I42" s="50">
        <f ca="1">ROUNDDOWN(G42,0)</f>
        <v>4</v>
      </c>
      <c r="J42" s="25" t="str">
        <f ca="1">IF(
   $B$8="Overall Alert",IF(
      'Compound Alert'!R91 &gt;= 7, "HIGH",IF(
         'Compound Alert'!R91 &gt;= 5, "MED","LOW")), IF(
            $B$8="Underlying Vulnerability", IF(
               'Compound Alert'!Y91 &gt;= 10, "HIGH",IF(
                  'Compound Alert'!Y91 &gt;= 7, "MED","LOW")),IF(
                     $B$8="Emerging Threat", IF(
                        'Compound Alert'!AF91 &gt;= 10, "HIGH",IF(
                            'Compound Alert'!AF91 &gt;= 7, "MED","LOW")))))</f>
        <v>HIGH</v>
      </c>
      <c r="K42"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2"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MED</v>
      </c>
      <c r="M42"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2"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LOW</v>
      </c>
      <c r="O42"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Alert'!B45</f>
        <v>Congo, Dem. Rep.</v>
      </c>
      <c r="C43" s="20" t="str">
        <f>'Compound Alert'!C45</f>
        <v>COD</v>
      </c>
      <c r="D43" s="20" t="str">
        <f>'Compound Alert'!D45</f>
        <v>SSF           Sub-Saharan Africa</v>
      </c>
      <c r="E43" s="20" t="str">
        <f>'Compound Alert'!E45</f>
        <v>IDA</v>
      </c>
      <c r="F43" s="217">
        <f ca="1">'Compound Alert'!F45</f>
        <v>40</v>
      </c>
      <c r="G43" s="22">
        <f ca="1">IF($B$8="Overall Alert",'Compound Alert'!G45,IF($B$8="Underlying Vulnerability",'Compound Alert'!J45,IF($B$8="Emerging Threat",'Compound Alert'!M45)))</f>
        <v>4.5</v>
      </c>
      <c r="H43" s="23">
        <f ca="1">IF($B$8="Overall Alert",'Compound Alert'!H45,IF($B$8="Underlying Vulnerability",'Compound Alert'!K45,IF($B$8="Emerging Threat",'Compound Alert'!N45)))</f>
        <v>4.5</v>
      </c>
      <c r="I43" s="50">
        <f ca="1">ROUNDDOWN(G43,0)</f>
        <v>4</v>
      </c>
      <c r="J43" s="25" t="str">
        <f ca="1">IF(
   $B$8="Overall Alert",IF(
      'Compound Alert'!R45 &gt;= 7, "HIGH",IF(
         'Compound Alert'!R45 &gt;= 5, "MED","LOW")), IF(
            $B$8="Underlying Vulnerability", IF(
               'Compound Alert'!Y45 &gt;= 10, "HIGH",IF(
                  'Compound Alert'!Y45 &gt;= 7, "MED","LOW")),IF(
                     $B$8="Emerging Threat", IF(
                        'Compound Alert'!AF45 &gt;= 10, "HIGH",IF(
                            'Compound Alert'!AF45 &gt;= 7, "MED","LOW")))))</f>
        <v>HIGH</v>
      </c>
      <c r="K43"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43"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MED</v>
      </c>
      <c r="M43"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43"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HIGH</v>
      </c>
      <c r="O43"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Alert'!B174</f>
        <v>Sudan</v>
      </c>
      <c r="C44" s="20" t="str">
        <f>'Compound Alert'!C174</f>
        <v>SDN</v>
      </c>
      <c r="D44" s="20" t="str">
        <f>'Compound Alert'!D174</f>
        <v>SSF           Sub-Saharan Africa</v>
      </c>
      <c r="E44" s="20" t="str">
        <f>'Compound Alert'!E174</f>
        <v>IDA</v>
      </c>
      <c r="F44" s="217">
        <f ca="1">'Compound Alert'!F174</f>
        <v>169</v>
      </c>
      <c r="G44" s="22">
        <f ca="1">IF($B$8="Overall Alert",'Compound Alert'!G174,IF($B$8="Underlying Vulnerability",'Compound Alert'!J174,IF($B$8="Emerging Threat",'Compound Alert'!M174)))</f>
        <v>4</v>
      </c>
      <c r="H44" s="23">
        <f ca="1">IF($B$8="Overall Alert",'Compound Alert'!H174,IF($B$8="Underlying Vulnerability",'Compound Alert'!K174,IF($B$8="Emerging Threat",'Compound Alert'!N174)))</f>
        <v>4</v>
      </c>
      <c r="I44" s="50">
        <f ca="1">ROUNDDOWN(G44,0)</f>
        <v>4</v>
      </c>
      <c r="J44"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HIGH</v>
      </c>
      <c r="K44"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4"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4"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4"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LOW</v>
      </c>
      <c r="O44"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LOW</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Alert'!B67</f>
        <v>Ethiopia</v>
      </c>
      <c r="C45" s="20" t="str">
        <f>'Compound Alert'!C67</f>
        <v>ETH</v>
      </c>
      <c r="D45" s="20" t="str">
        <f>'Compound Alert'!D67</f>
        <v>SSF           Sub-Saharan Africa</v>
      </c>
      <c r="E45" s="20" t="str">
        <f>'Compound Alert'!E67</f>
        <v>IDA</v>
      </c>
      <c r="F45" s="217">
        <f ca="1">'Compound Alert'!F67</f>
        <v>62</v>
      </c>
      <c r="G45" s="22">
        <f ca="1">IF($B$8="Overall Alert",'Compound Alert'!G67,IF($B$8="Underlying Vulnerability",'Compound Alert'!J67,IF($B$8="Emerging Threat",'Compound Alert'!M67)))</f>
        <v>4</v>
      </c>
      <c r="H45" s="23">
        <f ca="1">IF($B$8="Overall Alert",'Compound Alert'!H67,IF($B$8="Underlying Vulnerability",'Compound Alert'!K67,IF($B$8="Emerging Threat",'Compound Alert'!N67)))</f>
        <v>4</v>
      </c>
      <c r="I45" s="50">
        <f ca="1">ROUNDDOWN(G45,0)</f>
        <v>4</v>
      </c>
      <c r="J45" s="25" t="str">
        <f ca="1">IF(
   $B$8="Overall Alert",IF(
      'Compound Alert'!R67 &gt;= 7, "HIGH",IF(
         'Compound Alert'!R67 &gt;= 5, "MED","LOW")), IF(
            $B$8="Underlying Vulnerability", IF(
               'Compound Alert'!Y67 &gt;= 10, "HIGH",IF(
                  'Compound Alert'!Y67 &gt;= 7, "MED","LOW")),IF(
                     $B$8="Emerging Threat", IF(
                        'Compound Alert'!AF67 &gt;= 10, "HIGH",IF(
                            'Compound Alert'!AF67 &gt;= 7, "MED","LOW")))))</f>
        <v>HIGH</v>
      </c>
      <c r="K45"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45"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HIGH</v>
      </c>
      <c r="M45"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45"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HIGH</v>
      </c>
      <c r="O45"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LOW</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Alert'!B156</f>
        <v>Pakistan</v>
      </c>
      <c r="C46" s="20" t="str">
        <f>'Compound Alert'!C156</f>
        <v>PAK</v>
      </c>
      <c r="D46" s="20" t="str">
        <f>'Compound Alert'!D156</f>
        <v>SAS           South Asia</v>
      </c>
      <c r="E46" s="20" t="str">
        <f>'Compound Alert'!E156</f>
        <v>Blend</v>
      </c>
      <c r="F46" s="217">
        <f ca="1">'Compound Alert'!F156</f>
        <v>151</v>
      </c>
      <c r="G46" s="22">
        <f ca="1">IF($B$8="Overall Alert",'Compound Alert'!G156,IF($B$8="Underlying Vulnerability",'Compound Alert'!J156,IF($B$8="Emerging Threat",'Compound Alert'!M156)))</f>
        <v>4</v>
      </c>
      <c r="H46" s="23">
        <f ca="1">IF($B$8="Overall Alert",'Compound Alert'!H156,IF($B$8="Underlying Vulnerability",'Compound Alert'!K156,IF($B$8="Emerging Threat",'Compound Alert'!N156)))</f>
        <v>4</v>
      </c>
      <c r="I46" s="50">
        <f ca="1">ROUNDDOWN(G46,0)</f>
        <v>4</v>
      </c>
      <c r="J46"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46"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46"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46"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LOW</v>
      </c>
      <c r="N46"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HIGH</v>
      </c>
      <c r="O46"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Alert'!B181</f>
        <v>Somalia</v>
      </c>
      <c r="C47" s="20" t="str">
        <f>'Compound Alert'!C181</f>
        <v>SOM</v>
      </c>
      <c r="D47" s="20" t="str">
        <f>'Compound Alert'!D181</f>
        <v>SSF           Sub-Saharan Africa</v>
      </c>
      <c r="E47" s="20" t="str">
        <f>'Compound Alert'!E181</f>
        <v>IDA</v>
      </c>
      <c r="F47" s="217">
        <f ca="1">'Compound Alert'!F181</f>
        <v>176</v>
      </c>
      <c r="G47" s="22">
        <f ca="1">IF($B$8="Overall Alert",'Compound Alert'!G181,IF($B$8="Underlying Vulnerability",'Compound Alert'!J181,IF($B$8="Emerging Threat",'Compound Alert'!M181)))</f>
        <v>4</v>
      </c>
      <c r="H47" s="23">
        <f ca="1">IF($B$8="Overall Alert",'Compound Alert'!H181,IF($B$8="Underlying Vulnerability",'Compound Alert'!K181,IF($B$8="Emerging Threat",'Compound Alert'!N181)))</f>
        <v>4</v>
      </c>
      <c r="I47" s="50">
        <f ca="1">ROUNDDOWN(G47,0)</f>
        <v>4</v>
      </c>
      <c r="J47"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7"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7"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LOW</v>
      </c>
      <c r="M47"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7"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7"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HIGH</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Alert'!B19</f>
        <v>Burundi</v>
      </c>
      <c r="C48" s="20" t="str">
        <f>'Compound Alert'!C19</f>
        <v>BDI</v>
      </c>
      <c r="D48" s="20" t="str">
        <f>'Compound Alert'!D19</f>
        <v>SSF           Sub-Saharan Africa</v>
      </c>
      <c r="E48" s="20" t="str">
        <f>'Compound Alert'!E19</f>
        <v>IDA</v>
      </c>
      <c r="F48" s="217">
        <f ca="1">'Compound Alert'!F19</f>
        <v>14</v>
      </c>
      <c r="G48" s="22">
        <f ca="1">IF($B$8="Overall Alert",'Compound Alert'!G19,IF($B$8="Underlying Vulnerability",'Compound Alert'!J19,IF($B$8="Emerging Threat",'Compound Alert'!M19)))</f>
        <v>4</v>
      </c>
      <c r="H48" s="23">
        <f ca="1">IF($B$8="Overall Alert",'Compound Alert'!H19,IF($B$8="Underlying Vulnerability",'Compound Alert'!K19,IF($B$8="Emerging Threat",'Compound Alert'!N19)))</f>
        <v>4</v>
      </c>
      <c r="I48" s="50">
        <f ca="1">ROUNDDOWN(G48,0)</f>
        <v>4</v>
      </c>
      <c r="J48" s="25" t="str">
        <f ca="1">IF(
   $B$8="Overall Alert",IF(
      'Compound Alert'!R19 &gt;= 7, "HIGH",IF(
         'Compound Alert'!R19 &gt;= 5, "MED","LOW")), IF(
            $B$8="Underlying Vulnerability", IF(
               'Compound Alert'!Y19 &gt;= 10, "HIGH",IF(
                  'Compound Alert'!Y19 &gt;= 7, "MED","LOW")),IF(
                     $B$8="Emerging Threat", IF(
                        'Compound Alert'!AF19 &gt;= 10, "HIGH",IF(
                            'Compound Alert'!AF19 &gt;= 7, "MED","LOW")))))</f>
        <v>HIGH</v>
      </c>
      <c r="K48"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48"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48"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HIGH</v>
      </c>
      <c r="N48"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LOW</v>
      </c>
      <c r="O48"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LOW</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Alert'!B148</f>
        <v>Nigeria</v>
      </c>
      <c r="C49" s="20" t="str">
        <f>'Compound Alert'!C148</f>
        <v>NGA</v>
      </c>
      <c r="D49" s="20" t="str">
        <f>'Compound Alert'!D148</f>
        <v>SSF           Sub-Saharan Africa</v>
      </c>
      <c r="E49" s="20" t="str">
        <f>'Compound Alert'!E148</f>
        <v>Blend</v>
      </c>
      <c r="F49" s="217">
        <f ca="1">'Compound Alert'!F148</f>
        <v>143</v>
      </c>
      <c r="G49" s="22">
        <f ca="1">IF($B$8="Overall Alert",'Compound Alert'!G148,IF($B$8="Underlying Vulnerability",'Compound Alert'!J148,IF($B$8="Emerging Threat",'Compound Alert'!M148)))</f>
        <v>4</v>
      </c>
      <c r="H49" s="23">
        <f ca="1">IF($B$8="Overall Alert",'Compound Alert'!H148,IF($B$8="Underlying Vulnerability",'Compound Alert'!K148,IF($B$8="Emerging Threat",'Compound Alert'!N148)))</f>
        <v>4</v>
      </c>
      <c r="I49" s="50">
        <f ca="1">ROUNDDOWN(G49,0)</f>
        <v>4</v>
      </c>
      <c r="J49"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49"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49"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49"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LOW</v>
      </c>
      <c r="N49"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49"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HIGH</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Alert'!B114</f>
        <v>Lebanon</v>
      </c>
      <c r="C50" s="20" t="str">
        <f>'Compound Alert'!C114</f>
        <v>LBN</v>
      </c>
      <c r="D50" s="20" t="str">
        <f>'Compound Alert'!D114</f>
        <v>MEA           Middle East &amp; North Africa</v>
      </c>
      <c r="E50" s="20" t="str">
        <f>'Compound Alert'!E114</f>
        <v>IBRD</v>
      </c>
      <c r="F50" s="217">
        <f ca="1">'Compound Alert'!F114</f>
        <v>109</v>
      </c>
      <c r="G50" s="22">
        <f ca="1">IF($B$8="Overall Alert",'Compound Alert'!G114,IF($B$8="Underlying Vulnerability",'Compound Alert'!J114,IF($B$8="Emerging Threat",'Compound Alert'!M114)))</f>
        <v>4</v>
      </c>
      <c r="H50" s="23">
        <f ca="1">IF($B$8="Overall Alert",'Compound Alert'!H114,IF($B$8="Underlying Vulnerability",'Compound Alert'!K114,IF($B$8="Emerging Threat",'Compound Alert'!N114)))</f>
        <v>4</v>
      </c>
      <c r="I50" s="50">
        <f ca="1">ROUNDDOWN(G50,0)</f>
        <v>4</v>
      </c>
      <c r="J50"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HIGH</v>
      </c>
      <c r="K50"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50"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50"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HIGH</v>
      </c>
      <c r="N50"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50"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Alert'!B106</f>
        <v>Kenya</v>
      </c>
      <c r="C51" s="20" t="str">
        <f>'Compound Alert'!C106</f>
        <v>KEN</v>
      </c>
      <c r="D51" s="20" t="str">
        <f>'Compound Alert'!D106</f>
        <v>SSF           Sub-Saharan Africa</v>
      </c>
      <c r="E51" s="20" t="str">
        <f>'Compound Alert'!E106</f>
        <v>Blend</v>
      </c>
      <c r="F51" s="217">
        <f ca="1">'Compound Alert'!F106</f>
        <v>101</v>
      </c>
      <c r="G51" s="22">
        <f ca="1">IF($B$8="Overall Alert",'Compound Alert'!G106,IF($B$8="Underlying Vulnerability",'Compound Alert'!J106,IF($B$8="Emerging Threat",'Compound Alert'!M106)))</f>
        <v>3.5</v>
      </c>
      <c r="H51" s="23">
        <f ca="1">IF($B$8="Overall Alert",'Compound Alert'!H106,IF($B$8="Underlying Vulnerability",'Compound Alert'!K106,IF($B$8="Emerging Threat",'Compound Alert'!N106)))</f>
        <v>3.5</v>
      </c>
      <c r="I51" s="50">
        <f ca="1">ROUNDDOWN(G51,0)</f>
        <v>3</v>
      </c>
      <c r="J51"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51"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HIGH</v>
      </c>
      <c r="L51"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LOW</v>
      </c>
      <c r="M51"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51"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51"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HIGH</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Alert'!B136</f>
        <v>Myanmar</v>
      </c>
      <c r="C52" s="20" t="str">
        <f>'Compound Alert'!C136</f>
        <v>MMR</v>
      </c>
      <c r="D52" s="20" t="str">
        <f>'Compound Alert'!D136</f>
        <v>EAS           East Asia &amp; Pacific</v>
      </c>
      <c r="E52" s="20" t="str">
        <f>'Compound Alert'!E136</f>
        <v>IDA</v>
      </c>
      <c r="F52" s="217">
        <f ca="1">'Compound Alert'!F136</f>
        <v>131</v>
      </c>
      <c r="G52" s="22">
        <f ca="1">IF($B$8="Overall Alert",'Compound Alert'!G136,IF($B$8="Underlying Vulnerability",'Compound Alert'!J136,IF($B$8="Emerging Threat",'Compound Alert'!M136)))</f>
        <v>3.5</v>
      </c>
      <c r="H52" s="23">
        <f ca="1">IF($B$8="Overall Alert",'Compound Alert'!H136,IF($B$8="Underlying Vulnerability",'Compound Alert'!K136,IF($B$8="Emerging Threat",'Compound Alert'!N136)))</f>
        <v>3.5</v>
      </c>
      <c r="I52" s="50">
        <f ca="1">ROUNDDOWN(G52,0)</f>
        <v>3</v>
      </c>
      <c r="J52"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52"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52"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LOW</v>
      </c>
      <c r="M52"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HIGH</v>
      </c>
      <c r="N52"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HIGH</v>
      </c>
      <c r="O52"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Alert'!B207</f>
        <v>Uganda</v>
      </c>
      <c r="C53" s="20" t="str">
        <f>'Compound Alert'!C207</f>
        <v>UGA</v>
      </c>
      <c r="D53" s="20" t="str">
        <f>'Compound Alert'!D207</f>
        <v>SSF           Sub-Saharan Africa</v>
      </c>
      <c r="E53" s="20" t="str">
        <f>'Compound Alert'!E207</f>
        <v>IDA</v>
      </c>
      <c r="F53" s="217">
        <f>'Compound Alert'!F207</f>
        <v>0</v>
      </c>
      <c r="G53" s="22">
        <f ca="1">IF($B$8="Overall Alert",'Compound Alert'!G207,IF($B$8="Underlying Vulnerability",'Compound Alert'!J207,IF($B$8="Emerging Threat",'Compound Alert'!M207)))</f>
        <v>3</v>
      </c>
      <c r="H53" s="23">
        <f ca="1">IF($B$8="Overall Alert",'Compound Alert'!H207,IF($B$8="Underlying Vulnerability",'Compound Alert'!K207,IF($B$8="Emerging Threat",'Compound Alert'!N207)))</f>
        <v>3</v>
      </c>
      <c r="I53" s="50">
        <f ca="1">ROUNDDOWN(G53,0)</f>
        <v>3</v>
      </c>
      <c r="J53"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LOW</v>
      </c>
      <c r="K53"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HIGH</v>
      </c>
      <c r="L53"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HIGH</v>
      </c>
      <c r="M53"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53"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HIGH</v>
      </c>
      <c r="O53"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LOW</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Alert'!B183</f>
        <v>South Sudan</v>
      </c>
      <c r="C54" s="20" t="str">
        <f>'Compound Alert'!C183</f>
        <v>SSD</v>
      </c>
      <c r="D54" s="20" t="str">
        <f>'Compound Alert'!D183</f>
        <v>SSF           Sub-Saharan Africa</v>
      </c>
      <c r="E54" s="20" t="str">
        <f>'Compound Alert'!E183</f>
        <v>IDA</v>
      </c>
      <c r="F54" s="217">
        <f ca="1">'Compound Alert'!F183</f>
        <v>178</v>
      </c>
      <c r="G54" s="22">
        <f ca="1">IF($B$8="Overall Alert",'Compound Alert'!G183,IF($B$8="Underlying Vulnerability",'Compound Alert'!J183,IF($B$8="Emerging Threat",'Compound Alert'!M183)))</f>
        <v>3</v>
      </c>
      <c r="H54" s="23">
        <f ca="1">IF($B$8="Overall Alert",'Compound Alert'!H183,IF($B$8="Underlying Vulnerability",'Compound Alert'!K183,IF($B$8="Emerging Threat",'Compound Alert'!N183)))</f>
        <v>3</v>
      </c>
      <c r="I54" s="50">
        <f ca="1">ROUNDDOWN(G54,0)</f>
        <v>3</v>
      </c>
      <c r="J54"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HIGH</v>
      </c>
      <c r="K54"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54" s="25" t="str">
        <f ca="1">IF(
   $B$8="Overall Alert",IF(
      'Compound Alert'!T183 &gt;= 7, "HIGH",IF(
         'Compound Alert'!T183 &gt;= 5, "MED","LOW")), IF(
            $B$8="Underlying Vulnerability", IF(
               'Compound Alert'!AA183 &gt;= 10, "HIGH",IF(
                  'Compound Alert'!AA183 &gt;= 7, "MED","LOW")),IF(
                     $B$8="Emerging Threat", IF(
                        'Compound Alert'!AH183 &gt;= 10, "HIGH",IF(
                            'Compound Alert'!AH183 &gt;= 7, "MED","LOW")))))</f>
        <v>LOW</v>
      </c>
      <c r="M54"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54"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LOW</v>
      </c>
      <c r="O54"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Alert'!B140</f>
        <v>Mozambique</v>
      </c>
      <c r="C55" s="20" t="str">
        <f>'Compound Alert'!C140</f>
        <v>MOZ</v>
      </c>
      <c r="D55" s="20" t="str">
        <f>'Compound Alert'!D140</f>
        <v>SSF           Sub-Saharan Africa</v>
      </c>
      <c r="E55" s="20" t="str">
        <f>'Compound Alert'!E140</f>
        <v>IDA</v>
      </c>
      <c r="F55" s="217">
        <f ca="1">'Compound Alert'!F140</f>
        <v>135</v>
      </c>
      <c r="G55" s="22">
        <f ca="1">IF($B$8="Overall Alert",'Compound Alert'!G140,IF($B$8="Underlying Vulnerability",'Compound Alert'!J140,IF($B$8="Emerging Threat",'Compound Alert'!M140)))</f>
        <v>3</v>
      </c>
      <c r="H55" s="23">
        <f ca="1">IF($B$8="Overall Alert",'Compound Alert'!H140,IF($B$8="Underlying Vulnerability",'Compound Alert'!K140,IF($B$8="Emerging Threat",'Compound Alert'!N140)))</f>
        <v>3</v>
      </c>
      <c r="I55" s="50">
        <f ca="1">ROUNDDOWN(G55,0)</f>
        <v>3</v>
      </c>
      <c r="J55"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HIGH</v>
      </c>
      <c r="K55"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HIGH</v>
      </c>
      <c r="L55"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HIGH</v>
      </c>
      <c r="M55"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55"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LOW</v>
      </c>
      <c r="O55"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LOW</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Alert'!B143</f>
        <v>Malawi</v>
      </c>
      <c r="C56" s="20" t="str">
        <f>'Compound Alert'!C143</f>
        <v>MWI</v>
      </c>
      <c r="D56" s="20" t="str">
        <f>'Compound Alert'!D143</f>
        <v>SSF           Sub-Saharan Africa</v>
      </c>
      <c r="E56" s="20" t="str">
        <f>'Compound Alert'!E143</f>
        <v>IDA</v>
      </c>
      <c r="F56" s="217">
        <f ca="1">'Compound Alert'!F143</f>
        <v>138</v>
      </c>
      <c r="G56" s="22">
        <f ca="1">IF($B$8="Overall Alert",'Compound Alert'!G143,IF($B$8="Underlying Vulnerability",'Compound Alert'!J143,IF($B$8="Emerging Threat",'Compound Alert'!M143)))</f>
        <v>3</v>
      </c>
      <c r="H56" s="23">
        <f ca="1">IF($B$8="Overall Alert",'Compound Alert'!H143,IF($B$8="Underlying Vulnerability",'Compound Alert'!K143,IF($B$8="Emerging Threat",'Compound Alert'!N143)))</f>
        <v>3</v>
      </c>
      <c r="I56" s="50">
        <f ca="1">ROUNDDOWN(G56,0)</f>
        <v>3</v>
      </c>
      <c r="J56"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HIGH</v>
      </c>
      <c r="K56"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HIGH</v>
      </c>
      <c r="L56"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LOW</v>
      </c>
      <c r="M56"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56"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LOW</v>
      </c>
      <c r="O56"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LOW</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Alert'!B31</f>
        <v>Bolivia</v>
      </c>
      <c r="C57" s="20" t="str">
        <f>'Compound Alert'!C31</f>
        <v>BOL</v>
      </c>
      <c r="D57" s="20" t="str">
        <f>'Compound Alert'!D31</f>
        <v>LCN           Latin America &amp; Caribbean</v>
      </c>
      <c r="E57" s="20" t="str">
        <f>'Compound Alert'!E31</f>
        <v>IBRD</v>
      </c>
      <c r="F57" s="217">
        <f ca="1">'Compound Alert'!F31</f>
        <v>26</v>
      </c>
      <c r="G57" s="22">
        <f ca="1">IF($B$8="Overall Alert",'Compound Alert'!G31,IF($B$8="Underlying Vulnerability",'Compound Alert'!J31,IF($B$8="Emerging Threat",'Compound Alert'!M31)))</f>
        <v>3</v>
      </c>
      <c r="H57" s="23">
        <f ca="1">IF($B$8="Overall Alert",'Compound Alert'!H31,IF($B$8="Underlying Vulnerability",'Compound Alert'!K31,IF($B$8="Emerging Threat",'Compound Alert'!N31)))</f>
        <v>3</v>
      </c>
      <c r="I57" s="50">
        <f ca="1">ROUNDDOWN(G57,0)</f>
        <v>3</v>
      </c>
      <c r="J57" s="25" t="str">
        <f ca="1">IF(
   $B$8="Overall Alert",IF(
      'Compound Alert'!R31 &gt;= 7, "HIGH",IF(
         'Compound Alert'!R31 &gt;= 5, "MED","LOW")), IF(
            $B$8="Underlying Vulnerability", IF(
               'Compound Alert'!Y31 &gt;= 10, "HIGH",IF(
                  'Compound Alert'!Y31 &gt;= 7, "MED","LOW")),IF(
                     $B$8="Emerging Threat", IF(
                        'Compound Alert'!AF31 &gt;= 10, "HIGH",IF(
                            'Compound Alert'!AF31 &gt;= 7, "MED","LOW")))))</f>
        <v>HIGH</v>
      </c>
      <c r="K57"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57" s="25" t="str">
        <f ca="1">IF(
   $B$8="Overall Alert",IF(
      'Compound Alert'!T31 &gt;= 7, "HIGH",IF(
         'Compound Alert'!T31 &gt;= 5, "MED","LOW")), IF(
            $B$8="Underlying Vulnerability", IF(
               'Compound Alert'!AA31 &gt;= 10, "HIGH",IF(
                  'Compound Alert'!AA31 &gt;= 7, "MED","LOW")),IF(
                     $B$8="Emerging Threat", IF(
                        'Compound Alert'!AH31 &gt;= 10, "HIGH",IF(
                            'Compound Alert'!AH31 &gt;= 7, "MED","LOW")))))</f>
        <v>LOW</v>
      </c>
      <c r="M57"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HIGH</v>
      </c>
      <c r="N57"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HIGH</v>
      </c>
      <c r="O57"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Alert'!B192</f>
        <v>Syrian Arab Republic</v>
      </c>
      <c r="C58" s="20" t="str">
        <f>'Compound Alert'!C192</f>
        <v>SYR</v>
      </c>
      <c r="D58" s="20" t="str">
        <f>'Compound Alert'!D192</f>
        <v>MEA           Middle East &amp; North Africa</v>
      </c>
      <c r="E58" s="20" t="str">
        <f>'Compound Alert'!E192</f>
        <v>IDA</v>
      </c>
      <c r="F58" s="217">
        <f ca="1">'Compound Alert'!F192</f>
        <v>187</v>
      </c>
      <c r="G58" s="22">
        <f ca="1">IF($B$8="Overall Alert",'Compound Alert'!G192,IF($B$8="Underlying Vulnerability",'Compound Alert'!J192,IF($B$8="Emerging Threat",'Compound Alert'!M192)))</f>
        <v>3</v>
      </c>
      <c r="H58" s="23">
        <f ca="1">IF($B$8="Overall Alert",'Compound Alert'!H192,IF($B$8="Underlying Vulnerability",'Compound Alert'!K192,IF($B$8="Emerging Threat",'Compound Alert'!N192)))</f>
        <v>3</v>
      </c>
      <c r="I58" s="50">
        <f ca="1">ROUNDDOWN(G58,0)</f>
        <v>3</v>
      </c>
      <c r="J58"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58"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58"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LOW</v>
      </c>
      <c r="M58"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HIGH</v>
      </c>
      <c r="N58"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58"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LOW</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Alert'!B134</f>
        <v>Mali</v>
      </c>
      <c r="C59" s="20" t="str">
        <f>'Compound Alert'!C134</f>
        <v>MLI</v>
      </c>
      <c r="D59" s="20" t="str">
        <f>'Compound Alert'!D134</f>
        <v>SSF           Sub-Saharan Africa</v>
      </c>
      <c r="E59" s="20" t="str">
        <f>'Compound Alert'!E134</f>
        <v>IDA</v>
      </c>
      <c r="F59" s="217">
        <f ca="1">'Compound Alert'!F134</f>
        <v>129</v>
      </c>
      <c r="G59" s="22">
        <f ca="1">IF($B$8="Overall Alert",'Compound Alert'!G134,IF($B$8="Underlying Vulnerability",'Compound Alert'!J134,IF($B$8="Emerging Threat",'Compound Alert'!M134)))</f>
        <v>2.5</v>
      </c>
      <c r="H59" s="23">
        <f ca="1">IF($B$8="Overall Alert",'Compound Alert'!H134,IF($B$8="Underlying Vulnerability",'Compound Alert'!K134,IF($B$8="Emerging Threat",'Compound Alert'!N134)))</f>
        <v>2.5</v>
      </c>
      <c r="I59" s="50">
        <f ca="1">ROUNDDOWN(G59,0)</f>
        <v>2</v>
      </c>
      <c r="J59"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LOW</v>
      </c>
      <c r="K59"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59"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LOW</v>
      </c>
      <c r="M59"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MED</v>
      </c>
      <c r="N59"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59"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Alert'!B208</f>
        <v>Ukraine</v>
      </c>
      <c r="C60" s="20" t="str">
        <f>'Compound Alert'!C208</f>
        <v>UKR</v>
      </c>
      <c r="D60" s="20" t="str">
        <f>'Compound Alert'!D208</f>
        <v>ECS           Europe &amp; Central Asia</v>
      </c>
      <c r="E60" s="20" t="str">
        <f>'Compound Alert'!E208</f>
        <v>IBRD</v>
      </c>
      <c r="F60" s="217">
        <f>'Compound Alert'!F208</f>
        <v>0</v>
      </c>
      <c r="G60" s="22">
        <f ca="1">IF($B$8="Overall Alert",'Compound Alert'!G208,IF($B$8="Underlying Vulnerability",'Compound Alert'!J208,IF($B$8="Emerging Threat",'Compound Alert'!M208)))</f>
        <v>2.5</v>
      </c>
      <c r="H60" s="23">
        <f ca="1">IF($B$8="Overall Alert",'Compound Alert'!H208,IF($B$8="Underlying Vulnerability",'Compound Alert'!K208,IF($B$8="Emerging Threat",'Compound Alert'!N208)))</f>
        <v>2.5</v>
      </c>
      <c r="I60" s="50">
        <f ca="1">ROUNDDOWN(G60,0)</f>
        <v>2</v>
      </c>
      <c r="J60"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60"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60"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HIGH</v>
      </c>
      <c r="M60"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LOW</v>
      </c>
      <c r="N60"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MED</v>
      </c>
      <c r="O60"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Alert'!B63</f>
        <v>Egypt, Arab Rep.</v>
      </c>
      <c r="C61" s="20" t="str">
        <f>'Compound Alert'!C63</f>
        <v>EGY</v>
      </c>
      <c r="D61" s="20" t="str">
        <f>'Compound Alert'!D63</f>
        <v>MEA           Middle East &amp; North Africa</v>
      </c>
      <c r="E61" s="20" t="str">
        <f>'Compound Alert'!E63</f>
        <v>IBRD</v>
      </c>
      <c r="F61" s="217">
        <f ca="1">'Compound Alert'!F63</f>
        <v>58</v>
      </c>
      <c r="G61" s="22">
        <f ca="1">IF($B$8="Overall Alert",'Compound Alert'!G63,IF($B$8="Underlying Vulnerability",'Compound Alert'!J63,IF($B$8="Emerging Threat",'Compound Alert'!M63)))</f>
        <v>2.5</v>
      </c>
      <c r="H61" s="23">
        <f ca="1">IF($B$8="Overall Alert",'Compound Alert'!H63,IF($B$8="Underlying Vulnerability",'Compound Alert'!K63,IF($B$8="Emerging Threat",'Compound Alert'!N63)))</f>
        <v>2.5</v>
      </c>
      <c r="I61" s="50">
        <f ca="1">ROUNDDOWN(G61,0)</f>
        <v>2</v>
      </c>
      <c r="J61"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61"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61"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61"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MED</v>
      </c>
      <c r="N61"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HIGH</v>
      </c>
      <c r="O61"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Alert'!B202</f>
        <v>Tunisia</v>
      </c>
      <c r="C62" s="20" t="str">
        <f>'Compound Alert'!C202</f>
        <v>TUN</v>
      </c>
      <c r="D62" s="20" t="str">
        <f>'Compound Alert'!D202</f>
        <v>MEA           Middle East &amp; North Africa</v>
      </c>
      <c r="E62" s="20" t="str">
        <f>'Compound Alert'!E202</f>
        <v>IBRD</v>
      </c>
      <c r="F62" s="217">
        <f>'Compound Alert'!F202</f>
        <v>0</v>
      </c>
      <c r="G62" s="22">
        <f ca="1">IF($B$8="Overall Alert",'Compound Alert'!G202,IF($B$8="Underlying Vulnerability",'Compound Alert'!J202,IF($B$8="Emerging Threat",'Compound Alert'!M202)))</f>
        <v>2.5</v>
      </c>
      <c r="H62" s="23">
        <f ca="1">IF($B$8="Overall Alert",'Compound Alert'!H202,IF($B$8="Underlying Vulnerability",'Compound Alert'!K202,IF($B$8="Emerging Threat",'Compound Alert'!N202)))</f>
        <v>2.5</v>
      </c>
      <c r="I62" s="50">
        <f ca="1">ROUNDDOWN(G62,0)</f>
        <v>2</v>
      </c>
      <c r="J62"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62"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62"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HIGH</v>
      </c>
      <c r="M62"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MED</v>
      </c>
      <c r="N62"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HIGH</v>
      </c>
      <c r="O62"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Alert'!B32</f>
        <v>Brazil</v>
      </c>
      <c r="C63" s="20" t="str">
        <f>'Compound Alert'!C32</f>
        <v>BRA</v>
      </c>
      <c r="D63" s="20" t="str">
        <f>'Compound Alert'!D32</f>
        <v>LCN           Latin America &amp; Caribbean</v>
      </c>
      <c r="E63" s="20" t="str">
        <f>'Compound Alert'!E32</f>
        <v>IBRD</v>
      </c>
      <c r="F63" s="217">
        <f ca="1">'Compound Alert'!F32</f>
        <v>27</v>
      </c>
      <c r="G63" s="22">
        <f ca="1">IF($B$8="Overall Alert",'Compound Alert'!G32,IF($B$8="Underlying Vulnerability",'Compound Alert'!J32,IF($B$8="Emerging Threat",'Compound Alert'!M32)))</f>
        <v>2.5</v>
      </c>
      <c r="H63" s="23">
        <f ca="1">IF($B$8="Overall Alert",'Compound Alert'!H32,IF($B$8="Underlying Vulnerability",'Compound Alert'!K32,IF($B$8="Emerging Threat",'Compound Alert'!N32)))</f>
        <v>2.5</v>
      </c>
      <c r="I63" s="50">
        <f ca="1">ROUNDDOWN(G63,0)</f>
        <v>2</v>
      </c>
      <c r="J63"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63"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63"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HIGH</v>
      </c>
      <c r="M63"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MED</v>
      </c>
      <c r="N63"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63"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Alert'!B126</f>
        <v>Morocco</v>
      </c>
      <c r="C64" s="20" t="str">
        <f>'Compound Alert'!C126</f>
        <v>MAR</v>
      </c>
      <c r="D64" s="20" t="str">
        <f>'Compound Alert'!D126</f>
        <v>MEA           Middle East &amp; North Africa</v>
      </c>
      <c r="E64" s="20" t="str">
        <f>'Compound Alert'!E126</f>
        <v>IBRD</v>
      </c>
      <c r="F64" s="217">
        <f ca="1">'Compound Alert'!F126</f>
        <v>121</v>
      </c>
      <c r="G64" s="22">
        <f ca="1">IF($B$8="Overall Alert",'Compound Alert'!G126,IF($B$8="Underlying Vulnerability",'Compound Alert'!J126,IF($B$8="Emerging Threat",'Compound Alert'!M126)))</f>
        <v>2.5</v>
      </c>
      <c r="H64" s="23">
        <f ca="1">IF($B$8="Overall Alert",'Compound Alert'!H126,IF($B$8="Underlying Vulnerability",'Compound Alert'!K126,IF($B$8="Emerging Threat",'Compound Alert'!N126)))</f>
        <v>2.5</v>
      </c>
      <c r="I64" s="50">
        <f ca="1">ROUNDDOWN(G64,0)</f>
        <v>2</v>
      </c>
      <c r="J64"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64"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64"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64"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HIGH</v>
      </c>
      <c r="N64"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HIGH</v>
      </c>
      <c r="O64"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Alert'!B147</f>
        <v>Niger</v>
      </c>
      <c r="C65" s="20" t="str">
        <f>'Compound Alert'!C147</f>
        <v>NER</v>
      </c>
      <c r="D65" s="20" t="str">
        <f>'Compound Alert'!D147</f>
        <v>SSF           Sub-Saharan Africa</v>
      </c>
      <c r="E65" s="20" t="str">
        <f>'Compound Alert'!E147</f>
        <v>IDA</v>
      </c>
      <c r="F65" s="217">
        <f ca="1">'Compound Alert'!F147</f>
        <v>142</v>
      </c>
      <c r="G65" s="22">
        <f ca="1">IF($B$8="Overall Alert",'Compound Alert'!G147,IF($B$8="Underlying Vulnerability",'Compound Alert'!J147,IF($B$8="Emerging Threat",'Compound Alert'!M147)))</f>
        <v>2</v>
      </c>
      <c r="H65" s="23">
        <f ca="1">IF($B$8="Overall Alert",'Compound Alert'!H147,IF($B$8="Underlying Vulnerability",'Compound Alert'!K147,IF($B$8="Emerging Threat",'Compound Alert'!N147)))</f>
        <v>2</v>
      </c>
      <c r="I65" s="50">
        <f ca="1">ROUNDDOWN(G65,0)</f>
        <v>2</v>
      </c>
      <c r="J65"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65"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HIGH</v>
      </c>
      <c r="L65"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LOW</v>
      </c>
      <c r="M65"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LOW</v>
      </c>
      <c r="N65"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HIGH</v>
      </c>
      <c r="O65"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LOW</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Alert'!B7</f>
        <v>Afghanistan</v>
      </c>
      <c r="C66" s="20" t="str">
        <f>'Compound Alert'!C7</f>
        <v>AFG</v>
      </c>
      <c r="D66" s="20" t="str">
        <f>'Compound Alert'!D7</f>
        <v>SAS           South Asia</v>
      </c>
      <c r="E66" s="20" t="str">
        <f>'Compound Alert'!E7</f>
        <v>IDA</v>
      </c>
      <c r="F66" s="217">
        <f ca="1">'Compound Alert'!F7</f>
        <v>2</v>
      </c>
      <c r="G66" s="22">
        <f ca="1">IF($B$8="Overall Alert",'Compound Alert'!G7,IF($B$8="Underlying Vulnerability",'Compound Alert'!J7,IF($B$8="Emerging Threat",'Compound Alert'!M7)))</f>
        <v>2</v>
      </c>
      <c r="H66" s="23">
        <f ca="1">IF($B$8="Overall Alert",'Compound Alert'!H7,IF($B$8="Underlying Vulnerability",'Compound Alert'!K7,IF($B$8="Emerging Threat",'Compound Alert'!N7)))</f>
        <v>2</v>
      </c>
      <c r="I66" s="50">
        <f ca="1">ROUNDDOWN(G66,0)</f>
        <v>2</v>
      </c>
      <c r="J66"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66"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66"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66" s="25" t="str">
        <f ca="1">IF(
   $B$8="Overall Alert",IF(
      'Compound Alert'!U7 &gt;= 7, "HIGH",IF(
         'Compound Alert'!U7 &gt;= 5, "MED","LOW")), IF(
            $B$8="Underlying Vulnerability", IF(
               'Compound Alert'!AB7 &gt;= 10, "HIGH",IF(
                  'Compound Alert'!AB7 &gt;= 7, "MED","LOW")),IF(
                     $B$8="Emerging Threat", IF(
                        'Compound Alert'!AI7 &gt;= 10, "HIGH",IF(
                            'Compound Alert'!AI7 &gt;= 7, "MED","LOW")))))</f>
        <v>HIGH</v>
      </c>
      <c r="N66" s="25" t="str">
        <f ca="1">IF(
   $B$8="Overall Alert",IF(
      'Compound Alert'!V7 &gt;= 7, "HIGH",IF(
         'Compound Alert'!V7 &gt;= 5, "MED","LOW")), IF(
            $B$8="Underlying Vulnerability", IF(
               'Compound Alert'!AC7 &gt;= 10, "HIGH",IF(
                  'Compound Alert'!AC7 &gt;= 7, "MED","LOW")),IF(
                     $B$8="Emerging Threat", IF(
                        'Compound Alert'!AJ7 &gt;= 10, "HIGH",IF(
                            'Compound Alert'!AJ7 &gt;= 7, "MED","LOW")))))</f>
        <v>LOW</v>
      </c>
      <c r="O66"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Alert'!B223</f>
        <v>Zimbabwe</v>
      </c>
      <c r="C67" s="20" t="str">
        <f>'Compound Alert'!C223</f>
        <v>ZWE</v>
      </c>
      <c r="D67" s="20" t="str">
        <f>'Compound Alert'!D223</f>
        <v>SSF           Sub-Saharan Africa</v>
      </c>
      <c r="E67" s="20" t="str">
        <f>'Compound Alert'!E223</f>
        <v>Blend</v>
      </c>
      <c r="F67" s="217">
        <f>'Compound Alert'!F223</f>
        <v>0</v>
      </c>
      <c r="G67" s="22">
        <f ca="1">IF($B$8="Overall Alert",'Compound Alert'!G223,IF($B$8="Underlying Vulnerability",'Compound Alert'!J223,IF($B$8="Emerging Threat",'Compound Alert'!M223)))</f>
        <v>2</v>
      </c>
      <c r="H67" s="23">
        <f ca="1">IF($B$8="Overall Alert",'Compound Alert'!H223,IF($B$8="Underlying Vulnerability",'Compound Alert'!K223,IF($B$8="Emerging Threat",'Compound Alert'!N223)))</f>
        <v>2</v>
      </c>
      <c r="I67" s="50">
        <f ca="1">ROUNDDOWN(G67,0)</f>
        <v>2</v>
      </c>
      <c r="J67"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LOW</v>
      </c>
      <c r="K67"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HIGH</v>
      </c>
      <c r="L67"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67"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67"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LOW</v>
      </c>
      <c r="O67"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LOW</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Alert'!B119</f>
        <v>Sri Lanka</v>
      </c>
      <c r="C68" s="20" t="str">
        <f>'Compound Alert'!C119</f>
        <v>LKA</v>
      </c>
      <c r="D68" s="20" t="str">
        <f>'Compound Alert'!D119</f>
        <v>SAS           South Asia</v>
      </c>
      <c r="E68" s="20" t="str">
        <f>'Compound Alert'!E119</f>
        <v>IBRD</v>
      </c>
      <c r="F68" s="217">
        <f ca="1">'Compound Alert'!F119</f>
        <v>114</v>
      </c>
      <c r="G68" s="22">
        <f ca="1">IF($B$8="Overall Alert",'Compound Alert'!G119,IF($B$8="Underlying Vulnerability",'Compound Alert'!J119,IF($B$8="Emerging Threat",'Compound Alert'!M119)))</f>
        <v>2</v>
      </c>
      <c r="H68" s="23">
        <f ca="1">IF($B$8="Overall Alert",'Compound Alert'!H119,IF($B$8="Underlying Vulnerability",'Compound Alert'!K119,IF($B$8="Emerging Threat",'Compound Alert'!N119)))</f>
        <v>2</v>
      </c>
      <c r="I68" s="50">
        <f ca="1">ROUNDDOWN(G68,0)</f>
        <v>2</v>
      </c>
      <c r="J68"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LOW</v>
      </c>
      <c r="K68"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MED</v>
      </c>
      <c r="L68" s="25" t="str">
        <f ca="1">IF(
   $B$8="Overall Alert",IF(
      'Compound Alert'!T119 &gt;= 7, "HIGH",IF(
         'Compound Alert'!T119 &gt;= 5, "MED","LOW")), IF(
            $B$8="Underlying Vulnerability", IF(
               'Compound Alert'!AA119 &gt;= 10, "HIGH",IF(
                  'Compound Alert'!AA119 &gt;= 7, "MED","LOW")),IF(
                     $B$8="Emerging Threat", IF(
                        'Compound Alert'!AH119 &gt;= 10, "HIGH",IF(
                            'Compound Alert'!AH119 &gt;= 7, "MED","LOW")))))</f>
        <v>HIGH</v>
      </c>
      <c r="M68"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68"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LOW</v>
      </c>
      <c r="O68"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LOW</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Alert'!B22</f>
        <v>Burkina Faso</v>
      </c>
      <c r="C69" s="20" t="str">
        <f>'Compound Alert'!C22</f>
        <v>BFA</v>
      </c>
      <c r="D69" s="20" t="str">
        <f>'Compound Alert'!D22</f>
        <v>SSF           Sub-Saharan Africa</v>
      </c>
      <c r="E69" s="20" t="str">
        <f>'Compound Alert'!E22</f>
        <v>IDA</v>
      </c>
      <c r="F69" s="217">
        <f ca="1">'Compound Alert'!F22</f>
        <v>17</v>
      </c>
      <c r="G69" s="22">
        <f ca="1">IF($B$8="Overall Alert",'Compound Alert'!G22,IF($B$8="Underlying Vulnerability",'Compound Alert'!J22,IF($B$8="Emerging Threat",'Compound Alert'!M22)))</f>
        <v>2</v>
      </c>
      <c r="H69" s="23">
        <f ca="1">IF($B$8="Overall Alert",'Compound Alert'!H22,IF($B$8="Underlying Vulnerability",'Compound Alert'!K22,IF($B$8="Emerging Threat",'Compound Alert'!N22)))</f>
        <v>2</v>
      </c>
      <c r="I69" s="50">
        <f ca="1">ROUNDDOWN(G69,0)</f>
        <v>2</v>
      </c>
      <c r="J69"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69"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69"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69"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LOW</v>
      </c>
      <c r="N69"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69"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Alert'!B44</f>
        <v>Cameroon</v>
      </c>
      <c r="C70" s="20" t="str">
        <f>'Compound Alert'!C44</f>
        <v>CMR</v>
      </c>
      <c r="D70" s="20" t="str">
        <f>'Compound Alert'!D44</f>
        <v>SSF           Sub-Saharan Africa</v>
      </c>
      <c r="E70" s="20" t="str">
        <f>'Compound Alert'!E44</f>
        <v>Blend</v>
      </c>
      <c r="F70" s="217">
        <f ca="1">'Compound Alert'!F44</f>
        <v>39</v>
      </c>
      <c r="G70" s="22">
        <f ca="1">IF($B$8="Overall Alert",'Compound Alert'!G44,IF($B$8="Underlying Vulnerability",'Compound Alert'!J44,IF($B$8="Emerging Threat",'Compound Alert'!M44)))</f>
        <v>2</v>
      </c>
      <c r="H70" s="23">
        <f ca="1">IF($B$8="Overall Alert",'Compound Alert'!H44,IF($B$8="Underlying Vulnerability",'Compound Alert'!K44,IF($B$8="Emerging Threat",'Compound Alert'!N44)))</f>
        <v>2</v>
      </c>
      <c r="I70" s="50">
        <f ca="1">ROUNDDOWN(G70,0)</f>
        <v>2</v>
      </c>
      <c r="J70" s="25" t="str">
        <f ca="1">IF(
   $B$8="Overall Alert",IF(
      'Compound Alert'!R44 &gt;= 7, "HIGH",IF(
         'Compound Alert'!R44 &gt;= 5, "MED","LOW")), IF(
            $B$8="Underlying Vulnerability", IF(
               'Compound Alert'!Y44 &gt;= 10, "HIGH",IF(
                  'Compound Alert'!Y44 &gt;= 7, "MED","LOW")),IF(
                     $B$8="Emerging Threat", IF(
                        'Compound Alert'!AF44 &gt;= 10, "HIGH",IF(
                            'Compound Alert'!AF44 &gt;= 7, "MED","LOW")))))</f>
        <v>HIGH</v>
      </c>
      <c r="K70" s="25" t="str">
        <f ca="1">IF(
   $B$8="Overall Alert",IF(
      'Compound Alert'!S44 &gt;= 7, "HIGH",IF(
         'Compound Alert'!S44 &gt;= 5, "MED","LOW")), IF(
            $B$8="Underlying Vulnerability", IF(
               'Compound Alert'!Z44 &gt;= 10, "HIGH",IF(
                  'Compound Alert'!Z44 &gt;= 7, "MED","LOW")),IF(
                     $B$8="Emerging Threat", IF(
                        'Compound Alert'!AG44 &gt;= 10, "HIGH",IF(
                            'Compound Alert'!AG44 &gt;= 7, "MED","LOW")))))</f>
        <v>HIGH</v>
      </c>
      <c r="L70"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LOW</v>
      </c>
      <c r="M70"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70"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70"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LOW</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Alert'!B194</f>
        <v>Chad</v>
      </c>
      <c r="C71" s="20" t="str">
        <f>'Compound Alert'!C194</f>
        <v>TCD</v>
      </c>
      <c r="D71" s="20" t="str">
        <f>'Compound Alert'!D194</f>
        <v>SSF           Sub-Saharan Africa</v>
      </c>
      <c r="E71" s="20" t="str">
        <f>'Compound Alert'!E194</f>
        <v>IDA</v>
      </c>
      <c r="F71" s="217">
        <f ca="1">'Compound Alert'!F194</f>
        <v>189</v>
      </c>
      <c r="G71" s="22">
        <f ca="1">IF($B$8="Overall Alert",'Compound Alert'!G194,IF($B$8="Underlying Vulnerability",'Compound Alert'!J194,IF($B$8="Emerging Threat",'Compound Alert'!M194)))</f>
        <v>2</v>
      </c>
      <c r="H71" s="23">
        <f ca="1">IF($B$8="Overall Alert",'Compound Alert'!H194,IF($B$8="Underlying Vulnerability",'Compound Alert'!K194,IF($B$8="Emerging Threat",'Compound Alert'!N194)))</f>
        <v>2</v>
      </c>
      <c r="I71" s="50">
        <f ca="1">ROUNDDOWN(G71,0)</f>
        <v>2</v>
      </c>
      <c r="J71"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LOW</v>
      </c>
      <c r="K71"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HIGH</v>
      </c>
      <c r="L71"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LOW</v>
      </c>
      <c r="M71"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LOW</v>
      </c>
      <c r="N71"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LOW</v>
      </c>
      <c r="O71"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HIGH</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Alert'!B203</f>
        <v>Türkiye</v>
      </c>
      <c r="C72" s="20" t="str">
        <f>'Compound Alert'!C203</f>
        <v>TUR</v>
      </c>
      <c r="D72" s="20" t="str">
        <f>'Compound Alert'!D203</f>
        <v>ECS           Europe &amp; Central Asia</v>
      </c>
      <c r="E72" s="20" t="str">
        <f>'Compound Alert'!E203</f>
        <v>IBRD</v>
      </c>
      <c r="F72" s="217">
        <f>'Compound Alert'!F203</f>
        <v>0</v>
      </c>
      <c r="G72" s="22">
        <f ca="1">IF($B$8="Overall Alert",'Compound Alert'!G203,IF($B$8="Underlying Vulnerability",'Compound Alert'!J203,IF($B$8="Emerging Threat",'Compound Alert'!M203)))</f>
        <v>2</v>
      </c>
      <c r="H72" s="23">
        <f ca="1">IF($B$8="Overall Alert",'Compound Alert'!H203,IF($B$8="Underlying Vulnerability",'Compound Alert'!K203,IF($B$8="Emerging Threat",'Compound Alert'!N203)))</f>
        <v>2</v>
      </c>
      <c r="I72" s="50">
        <f ca="1">ROUNDDOWN(G72,0)</f>
        <v>2</v>
      </c>
      <c r="J72"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72"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72"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HIGH</v>
      </c>
      <c r="M72"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72"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72"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Alert'!B206</f>
        <v>Tanzania</v>
      </c>
      <c r="C73" s="20" t="str">
        <f>'Compound Alert'!C206</f>
        <v>TZA</v>
      </c>
      <c r="D73" s="20" t="str">
        <f>'Compound Alert'!D206</f>
        <v>SSF           Sub-Saharan Africa</v>
      </c>
      <c r="E73" s="20" t="str">
        <f>'Compound Alert'!E206</f>
        <v>IDA</v>
      </c>
      <c r="F73" s="217">
        <f>'Compound Alert'!F206</f>
        <v>0</v>
      </c>
      <c r="G73" s="22">
        <f ca="1">IF($B$8="Overall Alert",'Compound Alert'!G206,IF($B$8="Underlying Vulnerability",'Compound Alert'!J206,IF($B$8="Emerging Threat",'Compound Alert'!M206)))</f>
        <v>2</v>
      </c>
      <c r="H73" s="23">
        <f ca="1">IF($B$8="Overall Alert",'Compound Alert'!H206,IF($B$8="Underlying Vulnerability",'Compound Alert'!K206,IF($B$8="Emerging Threat",'Compound Alert'!N206)))</f>
        <v>2</v>
      </c>
      <c r="I73" s="50">
        <f ca="1">ROUNDDOWN(G73,0)</f>
        <v>2</v>
      </c>
      <c r="J73"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73"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73"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LOW</v>
      </c>
      <c r="M73"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73"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HIGH</v>
      </c>
      <c r="O73"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Alert'!B115</f>
        <v>Liberia</v>
      </c>
      <c r="C74" s="20" t="str">
        <f>'Compound Alert'!C115</f>
        <v>LBR</v>
      </c>
      <c r="D74" s="20" t="str">
        <f>'Compound Alert'!D115</f>
        <v>SSF           Sub-Saharan Africa</v>
      </c>
      <c r="E74" s="20" t="str">
        <f>'Compound Alert'!E115</f>
        <v>IDA</v>
      </c>
      <c r="F74" s="217">
        <f ca="1">'Compound Alert'!F115</f>
        <v>110</v>
      </c>
      <c r="G74" s="22">
        <f ca="1">IF($B$8="Overall Alert",'Compound Alert'!G115,IF($B$8="Underlying Vulnerability",'Compound Alert'!J115,IF($B$8="Emerging Threat",'Compound Alert'!M115)))</f>
        <v>2</v>
      </c>
      <c r="H74" s="23">
        <f ca="1">IF($B$8="Overall Alert",'Compound Alert'!H115,IF($B$8="Underlying Vulnerability",'Compound Alert'!K115,IF($B$8="Emerging Threat",'Compound Alert'!N115)))</f>
        <v>2</v>
      </c>
      <c r="I74" s="50">
        <f ca="1">ROUNDDOWN(G74,0)</f>
        <v>2</v>
      </c>
      <c r="J74"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74"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74"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MED</v>
      </c>
      <c r="M74"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HIGH</v>
      </c>
      <c r="N74"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74"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LOW</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Alert'!B149</f>
        <v>Nicaragua</v>
      </c>
      <c r="C75" s="20" t="str">
        <f>'Compound Alert'!C149</f>
        <v>NIC</v>
      </c>
      <c r="D75" s="20" t="str">
        <f>'Compound Alert'!D149</f>
        <v>LCN           Latin America &amp; Caribbean</v>
      </c>
      <c r="E75" s="20" t="str">
        <f>'Compound Alert'!E149</f>
        <v>IDA</v>
      </c>
      <c r="F75" s="217">
        <f ca="1">'Compound Alert'!F149</f>
        <v>144</v>
      </c>
      <c r="G75" s="22">
        <f ca="1">IF($B$8="Overall Alert",'Compound Alert'!G149,IF($B$8="Underlying Vulnerability",'Compound Alert'!J149,IF($B$8="Emerging Threat",'Compound Alert'!M149)))</f>
        <v>2</v>
      </c>
      <c r="H75" s="23">
        <f ca="1">IF($B$8="Overall Alert",'Compound Alert'!H149,IF($B$8="Underlying Vulnerability",'Compound Alert'!K149,IF($B$8="Emerging Threat",'Compound Alert'!N149)))</f>
        <v>2</v>
      </c>
      <c r="I75" s="50">
        <f ca="1">ROUNDDOWN(G75,0)</f>
        <v>2</v>
      </c>
      <c r="J75"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75"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LOW</v>
      </c>
      <c r="L75"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LOW</v>
      </c>
      <c r="M75"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HIGH</v>
      </c>
      <c r="N75"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HIGH</v>
      </c>
      <c r="O75"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Alert'!B12</f>
        <v>Argentina</v>
      </c>
      <c r="C76" s="20" t="str">
        <f>'Compound Alert'!C12</f>
        <v>ARG</v>
      </c>
      <c r="D76" s="20" t="str">
        <f>'Compound Alert'!D12</f>
        <v>LCN           Latin America &amp; Caribbean</v>
      </c>
      <c r="E76" s="20" t="str">
        <f>'Compound Alert'!E12</f>
        <v>IBRD</v>
      </c>
      <c r="F76" s="217">
        <f ca="1">'Compound Alert'!F12</f>
        <v>7</v>
      </c>
      <c r="G76" s="22">
        <f ca="1">IF($B$8="Overall Alert",'Compound Alert'!G12,IF($B$8="Underlying Vulnerability",'Compound Alert'!J12,IF($B$8="Emerging Threat",'Compound Alert'!M12)))</f>
        <v>2</v>
      </c>
      <c r="H76" s="23">
        <f ca="1">IF($B$8="Overall Alert",'Compound Alert'!H12,IF($B$8="Underlying Vulnerability",'Compound Alert'!K12,IF($B$8="Emerging Threat",'Compound Alert'!N12)))</f>
        <v>2</v>
      </c>
      <c r="I76" s="50">
        <f ca="1">ROUNDDOWN(G76,0)</f>
        <v>2</v>
      </c>
      <c r="J76"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76"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76"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HIGH</v>
      </c>
      <c r="M76"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76"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HIGH</v>
      </c>
      <c r="O76"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Alert'!B23</f>
        <v>Bangladesh</v>
      </c>
      <c r="C77" s="20" t="str">
        <f>'Compound Alert'!C23</f>
        <v>BGD</v>
      </c>
      <c r="D77" s="20" t="str">
        <f>'Compound Alert'!D23</f>
        <v>SAS           South Asia</v>
      </c>
      <c r="E77" s="20" t="str">
        <f>'Compound Alert'!E23</f>
        <v>IDA</v>
      </c>
      <c r="F77" s="217">
        <f ca="1">'Compound Alert'!F23</f>
        <v>18</v>
      </c>
      <c r="G77" s="22">
        <f ca="1">IF($B$8="Overall Alert",'Compound Alert'!G23,IF($B$8="Underlying Vulnerability",'Compound Alert'!J23,IF($B$8="Emerging Threat",'Compound Alert'!M23)))</f>
        <v>2</v>
      </c>
      <c r="H77" s="23">
        <f ca="1">IF($B$8="Overall Alert",'Compound Alert'!H23,IF($B$8="Underlying Vulnerability",'Compound Alert'!K23,IF($B$8="Emerging Threat",'Compound Alert'!N23)))</f>
        <v>2</v>
      </c>
      <c r="I77" s="50">
        <f ca="1">ROUNDDOWN(G77,0)</f>
        <v>2</v>
      </c>
      <c r="J77" s="25" t="str">
        <f ca="1">IF(
   $B$8="Overall Alert",IF(
      'Compound Alert'!R23 &gt;= 7, "HIGH",IF(
         'Compound Alert'!R23 &gt;= 5, "MED","LOW")), IF(
            $B$8="Underlying Vulnerability", IF(
               'Compound Alert'!Y23 &gt;= 10, "HIGH",IF(
                  'Compound Alert'!Y23 &gt;= 7, "MED","LOW")),IF(
                     $B$8="Emerging Threat", IF(
                        'Compound Alert'!AF23 &gt;= 10, "HIGH",IF(
                            'Compound Alert'!AF23 &gt;= 7, "MED","LOW")))))</f>
        <v>MED</v>
      </c>
      <c r="K77"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77"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77"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LOW</v>
      </c>
      <c r="N77"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HIGH</v>
      </c>
      <c r="O77"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LOW</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Alert'!B167</f>
        <v>West Bank and Gaza</v>
      </c>
      <c r="C78" s="20" t="str">
        <f>'Compound Alert'!C167</f>
        <v>PSE</v>
      </c>
      <c r="D78" s="20" t="str">
        <f>'Compound Alert'!D167</f>
        <v>MEA           Middle East &amp; North Africa</v>
      </c>
      <c r="E78" s="20" t="str">
        <f>'Compound Alert'!E167</f>
        <v>NA</v>
      </c>
      <c r="F78" s="217">
        <f ca="1">'Compound Alert'!F167</f>
        <v>162</v>
      </c>
      <c r="G78" s="22">
        <f ca="1">IF($B$8="Overall Alert",'Compound Alert'!G167,IF($B$8="Underlying Vulnerability",'Compound Alert'!J167,IF($B$8="Emerging Threat",'Compound Alert'!M167)))</f>
        <v>2</v>
      </c>
      <c r="H78" s="23">
        <f ca="1">IF($B$8="Overall Alert",'Compound Alert'!H167,IF($B$8="Underlying Vulnerability",'Compound Alert'!K167,IF($B$8="Emerging Threat",'Compound Alert'!N167)))</f>
        <v>2</v>
      </c>
      <c r="I78" s="50">
        <f ca="1">ROUNDDOWN(G78,0)</f>
        <v>2</v>
      </c>
      <c r="J78"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78"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LOW</v>
      </c>
      <c r="L78"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LOW</v>
      </c>
      <c r="M78"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HIGH</v>
      </c>
      <c r="N78"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78"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Alert'!B47</f>
        <v>Colombia</v>
      </c>
      <c r="C79" s="20" t="str">
        <f>'Compound Alert'!C47</f>
        <v>COL</v>
      </c>
      <c r="D79" s="20" t="str">
        <f>'Compound Alert'!D47</f>
        <v>LCN           Latin America &amp; Caribbean</v>
      </c>
      <c r="E79" s="20" t="str">
        <f>'Compound Alert'!E47</f>
        <v>IBRD</v>
      </c>
      <c r="F79" s="217">
        <f ca="1">'Compound Alert'!F47</f>
        <v>42</v>
      </c>
      <c r="G79" s="22">
        <f ca="1">IF($B$8="Overall Alert",'Compound Alert'!G47,IF($B$8="Underlying Vulnerability",'Compound Alert'!J47,IF($B$8="Emerging Threat",'Compound Alert'!M47)))</f>
        <v>1.5</v>
      </c>
      <c r="H79" s="23">
        <f ca="1">IF($B$8="Overall Alert",'Compound Alert'!H47,IF($B$8="Underlying Vulnerability",'Compound Alert'!K47,IF($B$8="Emerging Threat",'Compound Alert'!N47)))</f>
        <v>1.5</v>
      </c>
      <c r="I79" s="50">
        <f ca="1">ROUNDDOWN(G79,0)</f>
        <v>1</v>
      </c>
      <c r="J79"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79"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79"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MED</v>
      </c>
      <c r="M79"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HIGH</v>
      </c>
      <c r="N79"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LOW</v>
      </c>
      <c r="O79"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LOW</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Alert'!B89</f>
        <v>Honduras</v>
      </c>
      <c r="C80" s="20" t="str">
        <f>'Compound Alert'!C89</f>
        <v>HND</v>
      </c>
      <c r="D80" s="20" t="str">
        <f>'Compound Alert'!D89</f>
        <v>LCN           Latin America &amp; Caribbean</v>
      </c>
      <c r="E80" s="20" t="str">
        <f>'Compound Alert'!E89</f>
        <v>IDA</v>
      </c>
      <c r="F80" s="217">
        <f ca="1">'Compound Alert'!F89</f>
        <v>84</v>
      </c>
      <c r="G80" s="22">
        <f ca="1">IF($B$8="Overall Alert",'Compound Alert'!G89,IF($B$8="Underlying Vulnerability",'Compound Alert'!J89,IF($B$8="Emerging Threat",'Compound Alert'!M89)))</f>
        <v>1.5</v>
      </c>
      <c r="H80" s="23">
        <f ca="1">IF($B$8="Overall Alert",'Compound Alert'!H89,IF($B$8="Underlying Vulnerability",'Compound Alert'!K89,IF($B$8="Emerging Threat",'Compound Alert'!N89)))</f>
        <v>1.5</v>
      </c>
      <c r="I80" s="50">
        <f ca="1">ROUNDDOWN(G80,0)</f>
        <v>1</v>
      </c>
      <c r="J80"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80"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80"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80"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MED</v>
      </c>
      <c r="N80"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HIGH</v>
      </c>
      <c r="O80"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LOW</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Alert'!B221</f>
        <v>South Africa</v>
      </c>
      <c r="C81" s="20" t="str">
        <f>'Compound Alert'!C221</f>
        <v>ZAF</v>
      </c>
      <c r="D81" s="20" t="str">
        <f>'Compound Alert'!D221</f>
        <v>SSF           Sub-Saharan Africa</v>
      </c>
      <c r="E81" s="20" t="str">
        <f>'Compound Alert'!E221</f>
        <v>IBRD</v>
      </c>
      <c r="F81" s="217">
        <f>'Compound Alert'!F221</f>
        <v>0</v>
      </c>
      <c r="G81" s="22">
        <f ca="1">IF($B$8="Overall Alert",'Compound Alert'!G221,IF($B$8="Underlying Vulnerability",'Compound Alert'!J221,IF($B$8="Emerging Threat",'Compound Alert'!M221)))</f>
        <v>1.5</v>
      </c>
      <c r="H81" s="23">
        <f ca="1">IF($B$8="Overall Alert",'Compound Alert'!H221,IF($B$8="Underlying Vulnerability",'Compound Alert'!K221,IF($B$8="Emerging Threat",'Compound Alert'!N221)))</f>
        <v>1.5</v>
      </c>
      <c r="I81" s="50">
        <f ca="1">ROUNDDOWN(G81,0)</f>
        <v>1</v>
      </c>
      <c r="J81"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81"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81"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MED</v>
      </c>
      <c r="M81"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HIGH</v>
      </c>
      <c r="N81"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LOW</v>
      </c>
      <c r="O81"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Alert'!B129</f>
        <v>Madagascar</v>
      </c>
      <c r="C82" s="20" t="str">
        <f>'Compound Alert'!C129</f>
        <v>MDG</v>
      </c>
      <c r="D82" s="20" t="str">
        <f>'Compound Alert'!D129</f>
        <v>SSF           Sub-Saharan Africa</v>
      </c>
      <c r="E82" s="20" t="str">
        <f>'Compound Alert'!E129</f>
        <v>IDA</v>
      </c>
      <c r="F82" s="217">
        <f ca="1">'Compound Alert'!F129</f>
        <v>124</v>
      </c>
      <c r="G82" s="22">
        <f ca="1">IF($B$8="Overall Alert",'Compound Alert'!G129,IF($B$8="Underlying Vulnerability",'Compound Alert'!J129,IF($B$8="Emerging Threat",'Compound Alert'!M129)))</f>
        <v>1.5</v>
      </c>
      <c r="H82" s="23">
        <f ca="1">IF($B$8="Overall Alert",'Compound Alert'!H129,IF($B$8="Underlying Vulnerability",'Compound Alert'!K129,IF($B$8="Emerging Threat",'Compound Alert'!N129)))</f>
        <v>1.5</v>
      </c>
      <c r="I82" s="50">
        <f ca="1">ROUNDDOWN(G82,0)</f>
        <v>1</v>
      </c>
      <c r="J82"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82"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HIGH</v>
      </c>
      <c r="L82"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MED</v>
      </c>
      <c r="M82"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82"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82"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LOW</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Alert'!B8</f>
        <v>Angola</v>
      </c>
      <c r="C83" s="20" t="str">
        <f>'Compound Alert'!C8</f>
        <v>AGO</v>
      </c>
      <c r="D83" s="20" t="str">
        <f>'Compound Alert'!D8</f>
        <v>SSF           Sub-Saharan Africa</v>
      </c>
      <c r="E83" s="20" t="str">
        <f>'Compound Alert'!E8</f>
        <v>IBRD</v>
      </c>
      <c r="F83" s="217">
        <f ca="1">'Compound Alert'!F8</f>
        <v>3</v>
      </c>
      <c r="G83" s="22">
        <f ca="1">IF($B$8="Overall Alert",'Compound Alert'!G8,IF($B$8="Underlying Vulnerability",'Compound Alert'!J8,IF($B$8="Emerging Threat",'Compound Alert'!M8)))</f>
        <v>1.5</v>
      </c>
      <c r="H83" s="23">
        <f ca="1">IF($B$8="Overall Alert",'Compound Alert'!H8,IF($B$8="Underlying Vulnerability",'Compound Alert'!K8,IF($B$8="Emerging Threat",'Compound Alert'!N8)))</f>
        <v>1.5</v>
      </c>
      <c r="I83" s="50">
        <f ca="1">ROUNDDOWN(G83,0)</f>
        <v>1</v>
      </c>
      <c r="J83"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83"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83" s="25" t="str">
        <f ca="1">IF(
   $B$8="Overall Alert",IF(
      'Compound Alert'!T8 &gt;= 7, "HIGH",IF(
         'Compound Alert'!T8 &gt;= 5, "MED","LOW")), IF(
            $B$8="Underlying Vulnerability", IF(
               'Compound Alert'!AA8 &gt;= 10, "HIGH",IF(
                  'Compound Alert'!AA8 &gt;= 7, "MED","LOW")),IF(
                     $B$8="Emerging Threat", IF(
                        'Compound Alert'!AH8 &gt;= 10, "HIGH",IF(
                            'Compound Alert'!AH8 &gt;= 7, "MED","LOW")))))</f>
        <v>MED</v>
      </c>
      <c r="M83" s="25" t="str">
        <f ca="1">IF(
   $B$8="Overall Alert",IF(
      'Compound Alert'!U8 &gt;= 7, "HIGH",IF(
         'Compound Alert'!U8 &gt;= 5, "MED","LOW")), IF(
            $B$8="Underlying Vulnerability", IF(
               'Compound Alert'!AB8 &gt;= 10, "HIGH",IF(
                  'Compound Alert'!AB8 &gt;= 7, "MED","LOW")),IF(
                     $B$8="Emerging Threat", IF(
                        'Compound Alert'!AI8 &gt;= 10, "HIGH",IF(
                            'Compound Alert'!AI8 &gt;= 7, "MED","LOW")))))</f>
        <v>LOW</v>
      </c>
      <c r="N83"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83" s="25" t="str">
        <f ca="1">IF(
   $B$8="Overall Alert",IF(
      'Compound Alert'!W8 &gt;= 7, "HIGH",IF(
         'Compound Alert'!W8 &gt;= 5, "MED","LOW")), IF(
            $B$8="Underlying Vulnerability", IF(
               'Compound Alert'!AD8 &gt;= 10, "HIGH",IF(
                  'Compound Alert'!AD8 &gt;= 7, "MED","LOW")),IF(
                     $B$8="Emerging Threat", IF(
                        'Compound Alert'!AK8 &gt;= 10, "HIGH",IF(
                            'Compound Alert'!AK8 &gt;= 7, "MED","LOW")))))</f>
        <v>MED</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Alert'!B220</f>
        <v>Yemen, Rep.</v>
      </c>
      <c r="C84" s="20" t="str">
        <f>'Compound Alert'!C220</f>
        <v>YEM</v>
      </c>
      <c r="D84" s="20" t="str">
        <f>'Compound Alert'!D220</f>
        <v>MEA           Middle East &amp; North Africa</v>
      </c>
      <c r="E84" s="20" t="str">
        <f>'Compound Alert'!E220</f>
        <v>IDA</v>
      </c>
      <c r="F84" s="217">
        <f>'Compound Alert'!F220</f>
        <v>0</v>
      </c>
      <c r="G84" s="22">
        <f ca="1">IF($B$8="Overall Alert",'Compound Alert'!G220,IF($B$8="Underlying Vulnerability",'Compound Alert'!J220,IF($B$8="Emerging Threat",'Compound Alert'!M220)))</f>
        <v>1.5</v>
      </c>
      <c r="H84" s="23">
        <f ca="1">IF($B$8="Overall Alert",'Compound Alert'!H220,IF($B$8="Underlying Vulnerability",'Compound Alert'!K220,IF($B$8="Emerging Threat",'Compound Alert'!N220)))</f>
        <v>1.5</v>
      </c>
      <c r="I84" s="50">
        <f ca="1">ROUNDDOWN(G84,0)</f>
        <v>1</v>
      </c>
      <c r="J84"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84"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84"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MED</v>
      </c>
      <c r="M84"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84"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84"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LOW</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Alert'!B46</f>
        <v>Congo, Rep.</v>
      </c>
      <c r="C85" s="20" t="str">
        <f>'Compound Alert'!C46</f>
        <v>COG</v>
      </c>
      <c r="D85" s="20" t="str">
        <f>'Compound Alert'!D46</f>
        <v>SSF           Sub-Saharan Africa</v>
      </c>
      <c r="E85" s="20" t="str">
        <f>'Compound Alert'!E46</f>
        <v>Blend</v>
      </c>
      <c r="F85" s="217">
        <f ca="1">'Compound Alert'!F46</f>
        <v>41</v>
      </c>
      <c r="G85" s="22">
        <f ca="1">IF($B$8="Overall Alert",'Compound Alert'!G46,IF($B$8="Underlying Vulnerability",'Compound Alert'!J46,IF($B$8="Emerging Threat",'Compound Alert'!M46)))</f>
        <v>1.5</v>
      </c>
      <c r="H85" s="23">
        <f ca="1">IF($B$8="Overall Alert",'Compound Alert'!H46,IF($B$8="Underlying Vulnerability",'Compound Alert'!K46,IF($B$8="Emerging Threat",'Compound Alert'!N46)))</f>
        <v>1.5</v>
      </c>
      <c r="I85" s="50">
        <f ca="1">ROUNDDOWN(G85,0)</f>
        <v>1</v>
      </c>
      <c r="J85" s="25" t="str">
        <f ca="1">IF(
   $B$8="Overall Alert",IF(
      'Compound Alert'!R46 &gt;= 7, "HIGH",IF(
         'Compound Alert'!R46 &gt;= 5, "MED","LOW")), IF(
            $B$8="Underlying Vulnerability", IF(
               'Compound Alert'!Y46 &gt;= 10, "HIGH",IF(
                  'Compound Alert'!Y46 &gt;= 7, "MED","LOW")),IF(
                     $B$8="Emerging Threat", IF(
                        'Compound Alert'!AF46 &gt;= 10, "HIGH",IF(
                            'Compound Alert'!AF46 &gt;= 7, "MED","LOW")))))</f>
        <v>LOW</v>
      </c>
      <c r="K85" s="25" t="str">
        <f ca="1">IF(
   $B$8="Overall Alert",IF(
      'Compound Alert'!S46 &gt;= 7, "HIGH",IF(
         'Compound Alert'!S46 &gt;= 5, "MED","LOW")), IF(
            $B$8="Underlying Vulnerability", IF(
               'Compound Alert'!Z46 &gt;= 10, "HIGH",IF(
                  'Compound Alert'!Z46 &gt;= 7, "MED","LOW")),IF(
                     $B$8="Emerging Threat", IF(
                        'Compound Alert'!AG46 &gt;= 10, "HIGH",IF(
                            'Compound Alert'!AG46 &gt;= 7, "MED","LOW")))))</f>
        <v>LOW</v>
      </c>
      <c r="L85"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HIGH</v>
      </c>
      <c r="M85"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85"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85"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Alert'!B172</f>
        <v>Rwanda</v>
      </c>
      <c r="C86" s="20" t="str">
        <f>'Compound Alert'!C172</f>
        <v>RWA</v>
      </c>
      <c r="D86" s="20" t="str">
        <f>'Compound Alert'!D172</f>
        <v>SSF           Sub-Saharan Africa</v>
      </c>
      <c r="E86" s="20" t="str">
        <f>'Compound Alert'!E172</f>
        <v>IDA</v>
      </c>
      <c r="F86" s="217">
        <f ca="1">'Compound Alert'!F172</f>
        <v>167</v>
      </c>
      <c r="G86" s="22">
        <f ca="1">IF($B$8="Overall Alert",'Compound Alert'!G172,IF($B$8="Underlying Vulnerability",'Compound Alert'!J172,IF($B$8="Emerging Threat",'Compound Alert'!M172)))</f>
        <v>1.5</v>
      </c>
      <c r="H86" s="23">
        <f ca="1">IF($B$8="Overall Alert",'Compound Alert'!H172,IF($B$8="Underlying Vulnerability",'Compound Alert'!K172,IF($B$8="Emerging Threat",'Compound Alert'!N172)))</f>
        <v>1.5</v>
      </c>
      <c r="I86" s="50">
        <f ca="1">ROUNDDOWN(G86,0)</f>
        <v>1</v>
      </c>
      <c r="J86"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86"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86"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MED</v>
      </c>
      <c r="M86"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MED</v>
      </c>
      <c r="N86"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LOW</v>
      </c>
      <c r="O86"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MED</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Alert'!B60</f>
        <v>Dominican Republic</v>
      </c>
      <c r="C87" s="20" t="str">
        <f>'Compound Alert'!C60</f>
        <v>DOM</v>
      </c>
      <c r="D87" s="20" t="str">
        <f>'Compound Alert'!D60</f>
        <v>LCN           Latin America &amp; Caribbean</v>
      </c>
      <c r="E87" s="20" t="str">
        <f>'Compound Alert'!E60</f>
        <v>IBRD</v>
      </c>
      <c r="F87" s="217">
        <f ca="1">'Compound Alert'!F60</f>
        <v>55</v>
      </c>
      <c r="G87" s="22">
        <f ca="1">IF($B$8="Overall Alert",'Compound Alert'!G60,IF($B$8="Underlying Vulnerability",'Compound Alert'!J60,IF($B$8="Emerging Threat",'Compound Alert'!M60)))</f>
        <v>1.5</v>
      </c>
      <c r="H87" s="23">
        <f ca="1">IF($B$8="Overall Alert",'Compound Alert'!H60,IF($B$8="Underlying Vulnerability",'Compound Alert'!K60,IF($B$8="Emerging Threat",'Compound Alert'!N60)))</f>
        <v>1.5</v>
      </c>
      <c r="I87" s="50">
        <f ca="1">ROUNDDOWN(G87,0)</f>
        <v>1</v>
      </c>
      <c r="J87" s="25" t="str">
        <f ca="1">IF(
   $B$8="Overall Alert",IF(
      'Compound Alert'!R60 &gt;= 7, "HIGH",IF(
         'Compound Alert'!R60 &gt;= 5, "MED","LOW")), IF(
            $B$8="Underlying Vulnerability", IF(
               'Compound Alert'!Y60 &gt;= 10, "HIGH",IF(
                  'Compound Alert'!Y60 &gt;= 7, "MED","LOW")),IF(
                     $B$8="Emerging Threat", IF(
                        'Compound Alert'!AF60 &gt;= 10, "HIGH",IF(
                            'Compound Alert'!AF60 &gt;= 7, "MED","LOW")))))</f>
        <v>HIGH</v>
      </c>
      <c r="K87"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87"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87"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MED</v>
      </c>
      <c r="N87"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LOW</v>
      </c>
      <c r="O87"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Alert'!B69</f>
        <v>Fiji</v>
      </c>
      <c r="C88" s="20" t="str">
        <f>'Compound Alert'!C69</f>
        <v>FJI</v>
      </c>
      <c r="D88" s="20" t="str">
        <f>'Compound Alert'!D69</f>
        <v>EAS           East Asia &amp; Pacific</v>
      </c>
      <c r="E88" s="20" t="str">
        <f>'Compound Alert'!E69</f>
        <v>Blend</v>
      </c>
      <c r="F88" s="217">
        <f ca="1">'Compound Alert'!F69</f>
        <v>64</v>
      </c>
      <c r="G88" s="22">
        <f ca="1">IF($B$8="Overall Alert",'Compound Alert'!G69,IF($B$8="Underlying Vulnerability",'Compound Alert'!J69,IF($B$8="Emerging Threat",'Compound Alert'!M69)))</f>
        <v>1.5</v>
      </c>
      <c r="H88" s="23">
        <f ca="1">IF($B$8="Overall Alert",'Compound Alert'!H69,IF($B$8="Underlying Vulnerability",'Compound Alert'!K69,IF($B$8="Emerging Threat",'Compound Alert'!N69)))</f>
        <v>1.5</v>
      </c>
      <c r="I88" s="50">
        <f ca="1">ROUNDDOWN(G88,0)</f>
        <v>1</v>
      </c>
      <c r="J88" s="25" t="str">
        <f ca="1">IF(
   $B$8="Overall Alert",IF(
      'Compound Alert'!R69 &gt;= 7, "HIGH",IF(
         'Compound Alert'!R69 &gt;= 5, "MED","LOW")), IF(
            $B$8="Underlying Vulnerability", IF(
               'Compound Alert'!Y69 &gt;= 10, "HIGH",IF(
                  'Compound Alert'!Y69 &gt;= 7, "MED","LOW")),IF(
                     $B$8="Emerging Threat", IF(
                        'Compound Alert'!AF69 &gt;= 10, "HIGH",IF(
                            'Compound Alert'!AF69 &gt;= 7, "MED","LOW")))))</f>
        <v>HIGH</v>
      </c>
      <c r="K88"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88" s="25" t="str">
        <f ca="1">IF(
   $B$8="Overall Alert",IF(
      'Compound Alert'!T69 &gt;= 7, "HIGH",IF(
         'Compound Alert'!T69 &gt;= 5, "MED","LOW")), IF(
            $B$8="Underlying Vulnerability", IF(
               'Compound Alert'!AA69 &gt;= 10, "HIGH",IF(
                  'Compound Alert'!AA69 &gt;= 7, "MED","LOW")),IF(
                     $B$8="Emerging Threat", IF(
                        'Compound Alert'!AH69 &gt;= 10, "HIGH",IF(
                            'Compound Alert'!AH69 &gt;= 7, "MED","LOW")))))</f>
        <v>MED</v>
      </c>
      <c r="M88"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88"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88"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Alert'!B79</f>
        <v>Gambia, The</v>
      </c>
      <c r="C89" s="20" t="str">
        <f>'Compound Alert'!C79</f>
        <v>GMB</v>
      </c>
      <c r="D89" s="20" t="str">
        <f>'Compound Alert'!D79</f>
        <v>SSF           Sub-Saharan Africa</v>
      </c>
      <c r="E89" s="20" t="str">
        <f>'Compound Alert'!E79</f>
        <v>IDA</v>
      </c>
      <c r="F89" s="217">
        <f ca="1">'Compound Alert'!F79</f>
        <v>74</v>
      </c>
      <c r="G89" s="22">
        <f ca="1">IF($B$8="Overall Alert",'Compound Alert'!G79,IF($B$8="Underlying Vulnerability",'Compound Alert'!J79,IF($B$8="Emerging Threat",'Compound Alert'!M79)))</f>
        <v>1.5</v>
      </c>
      <c r="H89" s="23">
        <f ca="1">IF($B$8="Overall Alert",'Compound Alert'!H79,IF($B$8="Underlying Vulnerability",'Compound Alert'!K79,IF($B$8="Emerging Threat",'Compound Alert'!N79)))</f>
        <v>1.5</v>
      </c>
      <c r="I89" s="50">
        <f ca="1">ROUNDDOWN(G89,0)</f>
        <v>1</v>
      </c>
      <c r="J89"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89"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89"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HIGH</v>
      </c>
      <c r="M89"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LOW</v>
      </c>
      <c r="N89"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89"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Alert'!B113</f>
        <v>Lao PDR</v>
      </c>
      <c r="C90" s="20" t="str">
        <f>'Compound Alert'!C113</f>
        <v>LAO</v>
      </c>
      <c r="D90" s="20" t="str">
        <f>'Compound Alert'!D113</f>
        <v>EAS           East Asia &amp; Pacific</v>
      </c>
      <c r="E90" s="20" t="str">
        <f>'Compound Alert'!E113</f>
        <v>IDA</v>
      </c>
      <c r="F90" s="217">
        <f ca="1">'Compound Alert'!F113</f>
        <v>108</v>
      </c>
      <c r="G90" s="22">
        <f ca="1">IF($B$8="Overall Alert",'Compound Alert'!G113,IF($B$8="Underlying Vulnerability",'Compound Alert'!J113,IF($B$8="Emerging Threat",'Compound Alert'!M113)))</f>
        <v>1.5</v>
      </c>
      <c r="H90" s="23">
        <f ca="1">IF($B$8="Overall Alert",'Compound Alert'!H113,IF($B$8="Underlying Vulnerability",'Compound Alert'!K113,IF($B$8="Emerging Threat",'Compound Alert'!N113)))</f>
        <v>1.5</v>
      </c>
      <c r="I90" s="50">
        <f ca="1">ROUNDDOWN(G90,0)</f>
        <v>1</v>
      </c>
      <c r="J90"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90"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90"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HIGH</v>
      </c>
      <c r="M90"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90"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90"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Alert'!B195</f>
        <v>Togo</v>
      </c>
      <c r="C91" s="20" t="str">
        <f>'Compound Alert'!C195</f>
        <v>TGO</v>
      </c>
      <c r="D91" s="20" t="str">
        <f>'Compound Alert'!D195</f>
        <v>SSF           Sub-Saharan Africa</v>
      </c>
      <c r="E91" s="20" t="str">
        <f>'Compound Alert'!E195</f>
        <v>IDA</v>
      </c>
      <c r="F91" s="217">
        <f ca="1">'Compound Alert'!F195</f>
        <v>190</v>
      </c>
      <c r="G91" s="22">
        <f ca="1">IF($B$8="Overall Alert",'Compound Alert'!G195,IF($B$8="Underlying Vulnerability",'Compound Alert'!J195,IF($B$8="Emerging Threat",'Compound Alert'!M195)))</f>
        <v>1.5</v>
      </c>
      <c r="H91" s="23">
        <f ca="1">IF($B$8="Overall Alert",'Compound Alert'!H195,IF($B$8="Underlying Vulnerability",'Compound Alert'!K195,IF($B$8="Emerging Threat",'Compound Alert'!N195)))</f>
        <v>1.5</v>
      </c>
      <c r="I91" s="50">
        <f ca="1">ROUNDDOWN(G91,0)</f>
        <v>1</v>
      </c>
      <c r="J91"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HIGH</v>
      </c>
      <c r="K91"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91"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91"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91"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91"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MED</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Alert'!B138</f>
        <v>Mongolia</v>
      </c>
      <c r="C92" s="20" t="str">
        <f>'Compound Alert'!C138</f>
        <v>MNG</v>
      </c>
      <c r="D92" s="20" t="str">
        <f>'Compound Alert'!D138</f>
        <v>EAS           East Asia &amp; Pacific</v>
      </c>
      <c r="E92" s="20" t="str">
        <f>'Compound Alert'!E138</f>
        <v>IBRD</v>
      </c>
      <c r="F92" s="217">
        <f ca="1">'Compound Alert'!F138</f>
        <v>133</v>
      </c>
      <c r="G92" s="22">
        <f ca="1">IF($B$8="Overall Alert",'Compound Alert'!G138,IF($B$8="Underlying Vulnerability",'Compound Alert'!J138,IF($B$8="Emerging Threat",'Compound Alert'!M138)))</f>
        <v>1.5</v>
      </c>
      <c r="H92" s="23">
        <f ca="1">IF($B$8="Overall Alert",'Compound Alert'!H138,IF($B$8="Underlying Vulnerability",'Compound Alert'!K138,IF($B$8="Emerging Threat",'Compound Alert'!N138)))</f>
        <v>1.5</v>
      </c>
      <c r="I92" s="50">
        <f ca="1">ROUNDDOWN(G92,0)</f>
        <v>1</v>
      </c>
      <c r="J92"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LOW</v>
      </c>
      <c r="K92"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92"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92"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HIGH</v>
      </c>
      <c r="N92"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MED</v>
      </c>
      <c r="O92"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Alert'!B105</f>
        <v>Kazakhstan</v>
      </c>
      <c r="C93" s="20" t="str">
        <f>'Compound Alert'!C105</f>
        <v>KAZ</v>
      </c>
      <c r="D93" s="20" t="str">
        <f>'Compound Alert'!D105</f>
        <v>ECS           Europe &amp; Central Asia</v>
      </c>
      <c r="E93" s="20" t="str">
        <f>'Compound Alert'!E105</f>
        <v>IBRD</v>
      </c>
      <c r="F93" s="217">
        <f ca="1">'Compound Alert'!F105</f>
        <v>100</v>
      </c>
      <c r="G93" s="22">
        <f ca="1">IF($B$8="Overall Alert",'Compound Alert'!G105,IF($B$8="Underlying Vulnerability",'Compound Alert'!J105,IF($B$8="Emerging Threat",'Compound Alert'!M105)))</f>
        <v>1.5</v>
      </c>
      <c r="H93" s="23">
        <f ca="1">IF($B$8="Overall Alert",'Compound Alert'!H105,IF($B$8="Underlying Vulnerability",'Compound Alert'!K105,IF($B$8="Emerging Threat",'Compound Alert'!N105)))</f>
        <v>1.5</v>
      </c>
      <c r="I93" s="50">
        <f ca="1">ROUNDDOWN(G93,0)</f>
        <v>1</v>
      </c>
      <c r="J93"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93"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93"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MED</v>
      </c>
      <c r="M93"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93"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HIGH</v>
      </c>
      <c r="O93"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Alert'!B95</f>
        <v>India</v>
      </c>
      <c r="C94" s="20" t="str">
        <f>'Compound Alert'!C95</f>
        <v>IND</v>
      </c>
      <c r="D94" s="20" t="str">
        <f>'Compound Alert'!D95</f>
        <v>SAS           South Asia</v>
      </c>
      <c r="E94" s="20" t="str">
        <f>'Compound Alert'!E95</f>
        <v>IBRD</v>
      </c>
      <c r="F94" s="217">
        <f ca="1">'Compound Alert'!F95</f>
        <v>90</v>
      </c>
      <c r="G94" s="22">
        <f ca="1">IF($B$8="Overall Alert",'Compound Alert'!G95,IF($B$8="Underlying Vulnerability",'Compound Alert'!J95,IF($B$8="Emerging Threat",'Compound Alert'!M95)))</f>
        <v>1.5</v>
      </c>
      <c r="H94" s="23">
        <f ca="1">IF($B$8="Overall Alert",'Compound Alert'!H95,IF($B$8="Underlying Vulnerability",'Compound Alert'!K95,IF($B$8="Emerging Threat",'Compound Alert'!N95)))</f>
        <v>1.5</v>
      </c>
      <c r="I94" s="50">
        <f ca="1">ROUNDDOWN(G94,0)</f>
        <v>1</v>
      </c>
      <c r="J94" s="25" t="str">
        <f ca="1">IF(
   $B$8="Overall Alert",IF(
      'Compound Alert'!R95 &gt;= 7, "HIGH",IF(
         'Compound Alert'!R95 &gt;= 5, "MED","LOW")), IF(
            $B$8="Underlying Vulnerability", IF(
               'Compound Alert'!Y95 &gt;= 10, "HIGH",IF(
                  'Compound Alert'!Y95 &gt;= 7, "MED","LOW")),IF(
                     $B$8="Emerging Threat", IF(
                        'Compound Alert'!AF95 &gt;= 10, "HIGH",IF(
                            'Compound Alert'!AF95 &gt;= 7, "MED","LOW")))))</f>
        <v>LOW</v>
      </c>
      <c r="K94"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94"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MED</v>
      </c>
      <c r="M94"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94"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HIGH</v>
      </c>
      <c r="O94"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LOW</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Alert'!B161</f>
        <v>Papua New Guinea</v>
      </c>
      <c r="C95" s="20" t="str">
        <f>'Compound Alert'!C161</f>
        <v>PNG</v>
      </c>
      <c r="D95" s="20" t="str">
        <f>'Compound Alert'!D161</f>
        <v>EAS           East Asia &amp; Pacific</v>
      </c>
      <c r="E95" s="20" t="str">
        <f>'Compound Alert'!E161</f>
        <v>Blend</v>
      </c>
      <c r="F95" s="217">
        <f ca="1">'Compound Alert'!F161</f>
        <v>156</v>
      </c>
      <c r="G95" s="22">
        <f ca="1">IF($B$8="Overall Alert",'Compound Alert'!G161,IF($B$8="Underlying Vulnerability",'Compound Alert'!J161,IF($B$8="Emerging Threat",'Compound Alert'!M161)))</f>
        <v>1</v>
      </c>
      <c r="H95" s="23">
        <f ca="1">IF($B$8="Overall Alert",'Compound Alert'!H161,IF($B$8="Underlying Vulnerability",'Compound Alert'!K161,IF($B$8="Emerging Threat",'Compound Alert'!N161)))</f>
        <v>1</v>
      </c>
      <c r="I95" s="50">
        <f ca="1">ROUNDDOWN(G95,0)</f>
        <v>1</v>
      </c>
      <c r="J95"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95"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95"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HIGH</v>
      </c>
      <c r="M95"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LOW</v>
      </c>
      <c r="N95"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95"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LOW</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Alert'!B108</f>
        <v>Cambodia</v>
      </c>
      <c r="C96" s="20" t="str">
        <f>'Compound Alert'!C108</f>
        <v>KHM</v>
      </c>
      <c r="D96" s="20" t="str">
        <f>'Compound Alert'!D108</f>
        <v>EAS           East Asia &amp; Pacific</v>
      </c>
      <c r="E96" s="20" t="str">
        <f>'Compound Alert'!E108</f>
        <v>IDA</v>
      </c>
      <c r="F96" s="217">
        <f ca="1">'Compound Alert'!F108</f>
        <v>103</v>
      </c>
      <c r="G96" s="22">
        <f ca="1">IF($B$8="Overall Alert",'Compound Alert'!G108,IF($B$8="Underlying Vulnerability",'Compound Alert'!J108,IF($B$8="Emerging Threat",'Compound Alert'!M108)))</f>
        <v>1</v>
      </c>
      <c r="H96" s="23">
        <f ca="1">IF($B$8="Overall Alert",'Compound Alert'!H108,IF($B$8="Underlying Vulnerability",'Compound Alert'!K108,IF($B$8="Emerging Threat",'Compound Alert'!N108)))</f>
        <v>1</v>
      </c>
      <c r="I96" s="50">
        <f ca="1">ROUNDDOWN(G96,0)</f>
        <v>1</v>
      </c>
      <c r="J96"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HIGH</v>
      </c>
      <c r="K96"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96"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96"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96"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96"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Alert'!B48</f>
        <v>Comoros</v>
      </c>
      <c r="C97" s="20" t="str">
        <f>'Compound Alert'!C48</f>
        <v>COM</v>
      </c>
      <c r="D97" s="20" t="str">
        <f>'Compound Alert'!D48</f>
        <v>SSF           Sub-Saharan Africa</v>
      </c>
      <c r="E97" s="20" t="str">
        <f>'Compound Alert'!E48</f>
        <v>IDA</v>
      </c>
      <c r="F97" s="217">
        <f ca="1">'Compound Alert'!F48</f>
        <v>43</v>
      </c>
      <c r="G97" s="22">
        <f ca="1">IF($B$8="Overall Alert",'Compound Alert'!G48,IF($B$8="Underlying Vulnerability",'Compound Alert'!J48,IF($B$8="Emerging Threat",'Compound Alert'!M48)))</f>
        <v>1</v>
      </c>
      <c r="H97" s="23">
        <f ca="1">IF($B$8="Overall Alert",'Compound Alert'!H48,IF($B$8="Underlying Vulnerability",'Compound Alert'!K48,IF($B$8="Emerging Threat",'Compound Alert'!N48)))</f>
        <v>1</v>
      </c>
      <c r="I97" s="50">
        <f ca="1">ROUNDDOWN(G97,0)</f>
        <v>1</v>
      </c>
      <c r="J97"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97"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97" s="25" t="str">
        <f ca="1">IF(
   $B$8="Overall Alert",IF(
      'Compound Alert'!T48 &gt;= 7, "HIGH",IF(
         'Compound Alert'!T48 &gt;= 5, "MED","LOW")), IF(
            $B$8="Underlying Vulnerability", IF(
               'Compound Alert'!AA48 &gt;= 10, "HIGH",IF(
                  'Compound Alert'!AA48 &gt;= 7, "MED","LOW")),IF(
                     $B$8="Emerging Threat", IF(
                        'Compound Alert'!AH48 &gt;= 10, "HIGH",IF(
                            'Compound Alert'!AH48 &gt;= 7, "MED","LOW")))))</f>
        <v>LOW</v>
      </c>
      <c r="M97"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HIGH</v>
      </c>
      <c r="N97"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97"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Alert'!B178</f>
        <v>Sierra Leone</v>
      </c>
      <c r="C98" s="20" t="str">
        <f>'Compound Alert'!C178</f>
        <v>SLE</v>
      </c>
      <c r="D98" s="20" t="str">
        <f>'Compound Alert'!D178</f>
        <v>SSF           Sub-Saharan Africa</v>
      </c>
      <c r="E98" s="20" t="str">
        <f>'Compound Alert'!E178</f>
        <v>IDA</v>
      </c>
      <c r="F98" s="217">
        <f ca="1">'Compound Alert'!F178</f>
        <v>173</v>
      </c>
      <c r="G98" s="22">
        <f ca="1">IF($B$8="Overall Alert",'Compound Alert'!G178,IF($B$8="Underlying Vulnerability",'Compound Alert'!J178,IF($B$8="Emerging Threat",'Compound Alert'!M178)))</f>
        <v>1</v>
      </c>
      <c r="H98" s="23">
        <f ca="1">IF($B$8="Overall Alert",'Compound Alert'!H178,IF($B$8="Underlying Vulnerability",'Compound Alert'!K178,IF($B$8="Emerging Threat",'Compound Alert'!N178)))</f>
        <v>1</v>
      </c>
      <c r="I98" s="50">
        <f ca="1">ROUNDDOWN(G98,0)</f>
        <v>1</v>
      </c>
      <c r="J98"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98"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98"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HIGH</v>
      </c>
      <c r="M98"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98"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98"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LOW</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Alert'!B141</f>
        <v>Mauritania</v>
      </c>
      <c r="C99" s="20" t="str">
        <f>'Compound Alert'!C141</f>
        <v>MRT</v>
      </c>
      <c r="D99" s="20" t="str">
        <f>'Compound Alert'!D141</f>
        <v>SSF           Sub-Saharan Africa</v>
      </c>
      <c r="E99" s="20" t="str">
        <f>'Compound Alert'!E141</f>
        <v>IDA</v>
      </c>
      <c r="F99" s="217">
        <f ca="1">'Compound Alert'!F141</f>
        <v>136</v>
      </c>
      <c r="G99" s="22">
        <f ca="1">IF($B$8="Overall Alert",'Compound Alert'!G141,IF($B$8="Underlying Vulnerability",'Compound Alert'!J141,IF($B$8="Emerging Threat",'Compound Alert'!M141)))</f>
        <v>1</v>
      </c>
      <c r="H99" s="23">
        <f ca="1">IF($B$8="Overall Alert",'Compound Alert'!H141,IF($B$8="Underlying Vulnerability",'Compound Alert'!K141,IF($B$8="Emerging Threat",'Compound Alert'!N141)))</f>
        <v>1</v>
      </c>
      <c r="I99" s="50">
        <f ca="1">ROUNDDOWN(G99,0)</f>
        <v>1</v>
      </c>
      <c r="J99"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99"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HIGH</v>
      </c>
      <c r="L99"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99"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99"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99"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LOW</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Alert'!B76</f>
        <v>Ghana</v>
      </c>
      <c r="C100" s="20" t="str">
        <f>'Compound Alert'!C76</f>
        <v>GHA</v>
      </c>
      <c r="D100" s="20" t="str">
        <f>'Compound Alert'!D76</f>
        <v>SSF           Sub-Saharan Africa</v>
      </c>
      <c r="E100" s="20" t="str">
        <f>'Compound Alert'!E76</f>
        <v>IDA</v>
      </c>
      <c r="F100" s="217">
        <f ca="1">'Compound Alert'!F76</f>
        <v>71</v>
      </c>
      <c r="G100" s="22">
        <f ca="1">IF($B$8="Overall Alert",'Compound Alert'!G76,IF($B$8="Underlying Vulnerability",'Compound Alert'!J76,IF($B$8="Emerging Threat",'Compound Alert'!M76)))</f>
        <v>1</v>
      </c>
      <c r="H100" s="23">
        <f ca="1">IF($B$8="Overall Alert",'Compound Alert'!H76,IF($B$8="Underlying Vulnerability",'Compound Alert'!K76,IF($B$8="Emerging Threat",'Compound Alert'!N76)))</f>
        <v>1</v>
      </c>
      <c r="I100" s="50">
        <f ca="1">ROUNDDOWN(G100,0)</f>
        <v>1</v>
      </c>
      <c r="J100"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100"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100"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HIGH</v>
      </c>
      <c r="M100"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LOW</v>
      </c>
      <c r="N100"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100"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Alert'!B171</f>
        <v>Russian Federation</v>
      </c>
      <c r="C101" s="20" t="str">
        <f>'Compound Alert'!C171</f>
        <v>RUS</v>
      </c>
      <c r="D101" s="20" t="str">
        <f>'Compound Alert'!D171</f>
        <v>ECS           Europe &amp; Central Asia</v>
      </c>
      <c r="E101" s="20" t="str">
        <f>'Compound Alert'!E171</f>
        <v>IBRD</v>
      </c>
      <c r="F101" s="217">
        <f ca="1">'Compound Alert'!F171</f>
        <v>166</v>
      </c>
      <c r="G101" s="22">
        <f ca="1">IF($B$8="Overall Alert",'Compound Alert'!G171,IF($B$8="Underlying Vulnerability",'Compound Alert'!J171,IF($B$8="Emerging Threat",'Compound Alert'!M171)))</f>
        <v>1</v>
      </c>
      <c r="H101" s="23">
        <f ca="1">IF($B$8="Overall Alert",'Compound Alert'!H171,IF($B$8="Underlying Vulnerability",'Compound Alert'!K171,IF($B$8="Emerging Threat",'Compound Alert'!N171)))</f>
        <v>1</v>
      </c>
      <c r="I101" s="50">
        <f ca="1">ROUNDDOWN(G101,0)</f>
        <v>1</v>
      </c>
      <c r="J101"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101"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101"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HIGH</v>
      </c>
      <c r="M101"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101"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LOW</v>
      </c>
      <c r="O101"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Alert'!B197</f>
        <v>Tajikistan</v>
      </c>
      <c r="C102" s="20" t="str">
        <f>'Compound Alert'!C197</f>
        <v>TJK</v>
      </c>
      <c r="D102" s="20" t="str">
        <f>'Compound Alert'!D197</f>
        <v>ECS           Europe &amp; Central Asia</v>
      </c>
      <c r="E102" s="20" t="str">
        <f>'Compound Alert'!E197</f>
        <v>IDA</v>
      </c>
      <c r="F102" s="217">
        <f>'Compound Alert'!F197</f>
        <v>0</v>
      </c>
      <c r="G102" s="22">
        <f ca="1">IF($B$8="Overall Alert",'Compound Alert'!G197,IF($B$8="Underlying Vulnerability",'Compound Alert'!J197,IF($B$8="Emerging Threat",'Compound Alert'!M197)))</f>
        <v>1</v>
      </c>
      <c r="H102" s="23">
        <f ca="1">IF($B$8="Overall Alert",'Compound Alert'!H197,IF($B$8="Underlying Vulnerability",'Compound Alert'!K197,IF($B$8="Emerging Threat",'Compound Alert'!N197)))</f>
        <v>1</v>
      </c>
      <c r="I102" s="50">
        <f ca="1">ROUNDDOWN(G102,0)</f>
        <v>1</v>
      </c>
      <c r="J102"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102"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102"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102"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102"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LOW</v>
      </c>
      <c r="O102"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Alert'!B103</f>
        <v>Jordan</v>
      </c>
      <c r="C103" s="20" t="str">
        <f>'Compound Alert'!C103</f>
        <v>JOR</v>
      </c>
      <c r="D103" s="20" t="str">
        <f>'Compound Alert'!D103</f>
        <v>MEA           Middle East &amp; North Africa</v>
      </c>
      <c r="E103" s="20" t="str">
        <f>'Compound Alert'!E103</f>
        <v>IBRD</v>
      </c>
      <c r="F103" s="217">
        <f ca="1">'Compound Alert'!F103</f>
        <v>98</v>
      </c>
      <c r="G103" s="22">
        <f ca="1">IF($B$8="Overall Alert",'Compound Alert'!G103,IF($B$8="Underlying Vulnerability",'Compound Alert'!J103,IF($B$8="Emerging Threat",'Compound Alert'!M103)))</f>
        <v>1</v>
      </c>
      <c r="H103" s="23">
        <f ca="1">IF($B$8="Overall Alert",'Compound Alert'!H103,IF($B$8="Underlying Vulnerability",'Compound Alert'!K103,IF($B$8="Emerging Threat",'Compound Alert'!N103)))</f>
        <v>1</v>
      </c>
      <c r="I103" s="50">
        <f ca="1">ROUNDDOWN(G103,0)</f>
        <v>1</v>
      </c>
      <c r="J103"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103"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103"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103"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HIGH</v>
      </c>
      <c r="N103"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103"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Alert'!B37</f>
        <v>Central African Republic</v>
      </c>
      <c r="C104" s="20" t="str">
        <f>'Compound Alert'!C37</f>
        <v>CAF</v>
      </c>
      <c r="D104" s="20" t="str">
        <f>'Compound Alert'!D37</f>
        <v>SSF           Sub-Saharan Africa</v>
      </c>
      <c r="E104" s="20" t="str">
        <f>'Compound Alert'!E37</f>
        <v>IDA</v>
      </c>
      <c r="F104" s="217">
        <f ca="1">'Compound Alert'!F37</f>
        <v>32</v>
      </c>
      <c r="G104" s="22">
        <f ca="1">IF($B$8="Overall Alert",'Compound Alert'!G37,IF($B$8="Underlying Vulnerability",'Compound Alert'!J37,IF($B$8="Emerging Threat",'Compound Alert'!M37)))</f>
        <v>1</v>
      </c>
      <c r="H104" s="23">
        <f ca="1">IF($B$8="Overall Alert",'Compound Alert'!H37,IF($B$8="Underlying Vulnerability",'Compound Alert'!K37,IF($B$8="Emerging Threat",'Compound Alert'!N37)))</f>
        <v>1</v>
      </c>
      <c r="I104" s="50">
        <f ca="1">ROUNDDOWN(G104,0)</f>
        <v>1</v>
      </c>
      <c r="J104"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104" s="25" t="str">
        <f ca="1">IF(
   $B$8="Overall Alert",IF(
      'Compound Alert'!S37 &gt;= 7, "HIGH",IF(
         'Compound Alert'!S37 &gt;= 5, "MED","LOW")), IF(
            $B$8="Underlying Vulnerability", IF(
               'Compound Alert'!Z37 &gt;= 10, "HIGH",IF(
                  'Compound Alert'!Z37 &gt;= 7, "MED","LOW")),IF(
                     $B$8="Emerging Threat", IF(
                        'Compound Alert'!AG37 &gt;= 10, "HIGH",IF(
                            'Compound Alert'!AG37 &gt;= 7, "MED","LOW")))))</f>
        <v>HIGH</v>
      </c>
      <c r="L104"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LOW</v>
      </c>
      <c r="M104"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LOW</v>
      </c>
      <c r="N104"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104"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LOW</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Alert'!B222</f>
        <v>Zambia</v>
      </c>
      <c r="C105" s="20" t="str">
        <f>'Compound Alert'!C222</f>
        <v>ZMB</v>
      </c>
      <c r="D105" s="20" t="str">
        <f>'Compound Alert'!D222</f>
        <v>SSF           Sub-Saharan Africa</v>
      </c>
      <c r="E105" s="20" t="str">
        <f>'Compound Alert'!E222</f>
        <v>IDA</v>
      </c>
      <c r="F105" s="217">
        <f>'Compound Alert'!F222</f>
        <v>0</v>
      </c>
      <c r="G105" s="22">
        <f ca="1">IF($B$8="Overall Alert",'Compound Alert'!G222,IF($B$8="Underlying Vulnerability",'Compound Alert'!J222,IF($B$8="Emerging Threat",'Compound Alert'!M222)))</f>
        <v>1</v>
      </c>
      <c r="H105" s="23">
        <f ca="1">IF($B$8="Overall Alert",'Compound Alert'!H222,IF($B$8="Underlying Vulnerability",'Compound Alert'!K222,IF($B$8="Emerging Threat",'Compound Alert'!N222)))</f>
        <v>1</v>
      </c>
      <c r="I105" s="50">
        <f ca="1">ROUNDDOWN(G105,0)</f>
        <v>1</v>
      </c>
      <c r="J105"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LOW</v>
      </c>
      <c r="K105"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105"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HIGH</v>
      </c>
      <c r="M105"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105"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LOW</v>
      </c>
      <c r="O105"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Alert'!B85</f>
        <v>Guatemala</v>
      </c>
      <c r="C106" s="20" t="str">
        <f>'Compound Alert'!C85</f>
        <v>GTM</v>
      </c>
      <c r="D106" s="20" t="str">
        <f>'Compound Alert'!D85</f>
        <v>LCN           Latin America &amp; Caribbean</v>
      </c>
      <c r="E106" s="20" t="str">
        <f>'Compound Alert'!E85</f>
        <v>IBRD</v>
      </c>
      <c r="F106" s="217">
        <f ca="1">'Compound Alert'!F85</f>
        <v>80</v>
      </c>
      <c r="G106" s="22">
        <f ca="1">IF($B$8="Overall Alert",'Compound Alert'!G85,IF($B$8="Underlying Vulnerability",'Compound Alert'!J85,IF($B$8="Emerging Threat",'Compound Alert'!M85)))</f>
        <v>1</v>
      </c>
      <c r="H106" s="23">
        <f ca="1">IF($B$8="Overall Alert",'Compound Alert'!H85,IF($B$8="Underlying Vulnerability",'Compound Alert'!K85,IF($B$8="Emerging Threat",'Compound Alert'!N85)))</f>
        <v>1</v>
      </c>
      <c r="I106" s="50">
        <f ca="1">ROUNDDOWN(G106,0)</f>
        <v>1</v>
      </c>
      <c r="J106"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106" s="25" t="str">
        <f ca="1">IF(
   $B$8="Overall Alert",IF(
      'Compound Alert'!S85 &gt;= 7, "HIGH",IF(
         'Compound Alert'!S85 &gt;= 5, "MED","LOW")), IF(
            $B$8="Underlying Vulnerability", IF(
               'Compound Alert'!Z85 &gt;= 10, "HIGH",IF(
                  'Compound Alert'!Z85 &gt;= 7, "MED","LOW")),IF(
                     $B$8="Emerging Threat", IF(
                        'Compound Alert'!AG85 &gt;= 10, "HIGH",IF(
                            'Compound Alert'!AG85 &gt;= 7, "MED","LOW")))))</f>
        <v>LOW</v>
      </c>
      <c r="L106"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106"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106"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LOW</v>
      </c>
      <c r="O106"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Alert'!B78</f>
        <v>Guinea</v>
      </c>
      <c r="C107" s="20" t="str">
        <f>'Compound Alert'!C78</f>
        <v>GIN</v>
      </c>
      <c r="D107" s="20" t="str">
        <f>'Compound Alert'!D78</f>
        <v>SSF           Sub-Saharan Africa</v>
      </c>
      <c r="E107" s="20" t="str">
        <f>'Compound Alert'!E78</f>
        <v>IDA</v>
      </c>
      <c r="F107" s="217">
        <f ca="1">'Compound Alert'!F78</f>
        <v>73</v>
      </c>
      <c r="G107" s="22">
        <f ca="1">IF($B$8="Overall Alert",'Compound Alert'!G78,IF($B$8="Underlying Vulnerability",'Compound Alert'!J78,IF($B$8="Emerging Threat",'Compound Alert'!M78)))</f>
        <v>1</v>
      </c>
      <c r="H107" s="23">
        <f ca="1">IF($B$8="Overall Alert",'Compound Alert'!H78,IF($B$8="Underlying Vulnerability",'Compound Alert'!K78,IF($B$8="Emerging Threat",'Compound Alert'!N78)))</f>
        <v>1</v>
      </c>
      <c r="I107" s="50">
        <f ca="1">ROUNDDOWN(G107,0)</f>
        <v>1</v>
      </c>
      <c r="J107" s="25" t="str">
        <f ca="1">IF(
   $B$8="Overall Alert",IF(
      'Compound Alert'!R78 &gt;= 7, "HIGH",IF(
         'Compound Alert'!R78 &gt;= 5, "MED","LOW")), IF(
            $B$8="Underlying Vulnerability", IF(
               'Compound Alert'!Y78 &gt;= 10, "HIGH",IF(
                  'Compound Alert'!Y78 &gt;= 7, "MED","LOW")),IF(
                     $B$8="Emerging Threat", IF(
                        'Compound Alert'!AF78 &gt;= 10, "HIGH",IF(
                            'Compound Alert'!AF78 &gt;= 7, "MED","LOW")))))</f>
        <v>HIGH</v>
      </c>
      <c r="K107" s="25" t="str">
        <f ca="1">IF(
   $B$8="Overall Alert",IF(
      'Compound Alert'!S78 &gt;= 7, "HIGH",IF(
         'Compound Alert'!S78 &gt;= 5, "MED","LOW")), IF(
            $B$8="Underlying Vulnerability", IF(
               'Compound Alert'!Z78 &gt;= 10, "HIGH",IF(
                  'Compound Alert'!Z78 &gt;= 7, "MED","LOW")),IF(
                     $B$8="Emerging Threat", IF(
                        'Compound Alert'!AG78 &gt;= 10, "HIGH",IF(
                            'Compound Alert'!AG78 &gt;= 7, "MED","LOW")))))</f>
        <v>LOW</v>
      </c>
      <c r="L107"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LOW</v>
      </c>
      <c r="M107"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LOW</v>
      </c>
      <c r="N107"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107"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Alert'!B219</f>
        <v>Kosovo</v>
      </c>
      <c r="C108" s="20" t="str">
        <f>'Compound Alert'!C219</f>
        <v>XKX</v>
      </c>
      <c r="D108" s="20" t="str">
        <f>'Compound Alert'!D219</f>
        <v>ECS           Europe &amp; Central Asia</v>
      </c>
      <c r="E108" s="20" t="str">
        <f>'Compound Alert'!E219</f>
        <v>IDA</v>
      </c>
      <c r="F108" s="217">
        <f>'Compound Alert'!F219</f>
        <v>0</v>
      </c>
      <c r="G108" s="22">
        <f ca="1">IF($B$8="Overall Alert",'Compound Alert'!G219,IF($B$8="Underlying Vulnerability",'Compound Alert'!J219,IF($B$8="Emerging Threat",'Compound Alert'!M219)))</f>
        <v>1</v>
      </c>
      <c r="H108" s="23">
        <f ca="1">IF($B$8="Overall Alert",'Compound Alert'!H219,IF($B$8="Underlying Vulnerability",'Compound Alert'!K219,IF($B$8="Emerging Threat",'Compound Alert'!N219)))</f>
        <v>1</v>
      </c>
      <c r="I108" s="50">
        <f ca="1">ROUNDDOWN(G108,0)</f>
        <v>1</v>
      </c>
      <c r="J108"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08" s="25" t="str">
        <f ca="1">IF(
   $B$8="Overall Alert",IF(
      'Compound Alert'!S219 &gt;= 7, "HIGH",IF(
         'Compound Alert'!S219 &gt;= 5, "MED","LOW")), IF(
            $B$8="Underlying Vulnerability", IF(
               'Compound Alert'!Z219 &gt;= 10, "HIGH",IF(
                  'Compound Alert'!Z219 &gt;= 7, "MED","LOW")),IF(
                     $B$8="Emerging Threat", IF(
                        'Compound Alert'!AG219 &gt;= 10, "HIGH",IF(
                            'Compound Alert'!AG219 &gt;= 7, "MED","LOW")))))</f>
        <v>LOW</v>
      </c>
      <c r="L108"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LOW</v>
      </c>
      <c r="M108" s="25" t="str">
        <f ca="1">IF(
   $B$8="Overall Alert",IF(
      'Compound Alert'!U219 &gt;= 7, "HIGH",IF(
         'Compound Alert'!U219 &gt;= 5, "MED","LOW")), IF(
            $B$8="Underlying Vulnerability", IF(
               'Compound Alert'!AB219 &gt;= 10, "HIGH",IF(
                  'Compound Alert'!AB219 &gt;= 7, "MED","LOW")),IF(
                     $B$8="Emerging Threat", IF(
                        'Compound Alert'!AI219 &gt;= 10, "HIGH",IF(
                            'Compound Alert'!AI219 &gt;= 7, "MED","LOW")))))</f>
        <v>LOW</v>
      </c>
      <c r="N108"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08"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HIGH</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Alert'!B81</f>
        <v>Equatorial Guinea</v>
      </c>
      <c r="C109" s="20" t="str">
        <f>'Compound Alert'!C81</f>
        <v>GNQ</v>
      </c>
      <c r="D109" s="20" t="str">
        <f>'Compound Alert'!D81</f>
        <v>SSF           Sub-Saharan Africa</v>
      </c>
      <c r="E109" s="20" t="str">
        <f>'Compound Alert'!E81</f>
        <v>IBRD</v>
      </c>
      <c r="F109" s="217">
        <f ca="1">'Compound Alert'!F81</f>
        <v>76</v>
      </c>
      <c r="G109" s="22">
        <f ca="1">IF($B$8="Overall Alert",'Compound Alert'!G81,IF($B$8="Underlying Vulnerability",'Compound Alert'!J81,IF($B$8="Emerging Threat",'Compound Alert'!M81)))</f>
        <v>1</v>
      </c>
      <c r="H109" s="23">
        <f ca="1">IF($B$8="Overall Alert",'Compound Alert'!H81,IF($B$8="Underlying Vulnerability",'Compound Alert'!K81,IF($B$8="Emerging Threat",'Compound Alert'!N81)))</f>
        <v>1</v>
      </c>
      <c r="I109" s="50">
        <f ca="1">ROUNDDOWN(G109,0)</f>
        <v>1</v>
      </c>
      <c r="J109" s="25" t="str">
        <f ca="1">IF(
   $B$8="Overall Alert",IF(
      'Compound Alert'!R81 &gt;= 7, "HIGH",IF(
         'Compound Alert'!R81 &gt;= 5, "MED","LOW")), IF(
            $B$8="Underlying Vulnerability", IF(
               'Compound Alert'!Y81 &gt;= 10, "HIGH",IF(
                  'Compound Alert'!Y81 &gt;= 7, "MED","LOW")),IF(
                     $B$8="Emerging Threat", IF(
                        'Compound Alert'!AF81 &gt;= 10, "HIGH",IF(
                            'Compound Alert'!AF81 &gt;= 7, "MED","LOW")))))</f>
        <v>HIGH</v>
      </c>
      <c r="K109"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109"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LOW</v>
      </c>
      <c r="M109"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109"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109"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Alert'!B61</f>
        <v>Algeria</v>
      </c>
      <c r="C110" s="20" t="str">
        <f>'Compound Alert'!C61</f>
        <v>DZA</v>
      </c>
      <c r="D110" s="20" t="str">
        <f>'Compound Alert'!D61</f>
        <v>MEA           Middle East &amp; North Africa</v>
      </c>
      <c r="E110" s="20" t="str">
        <f>'Compound Alert'!E61</f>
        <v>IBRD</v>
      </c>
      <c r="F110" s="217">
        <f ca="1">'Compound Alert'!F61</f>
        <v>56</v>
      </c>
      <c r="G110" s="22">
        <f ca="1">IF($B$8="Overall Alert",'Compound Alert'!G61,IF($B$8="Underlying Vulnerability",'Compound Alert'!J61,IF($B$8="Emerging Threat",'Compound Alert'!M61)))</f>
        <v>1</v>
      </c>
      <c r="H110" s="23">
        <f ca="1">IF($B$8="Overall Alert",'Compound Alert'!H61,IF($B$8="Underlying Vulnerability",'Compound Alert'!K61,IF($B$8="Emerging Threat",'Compound Alert'!N61)))</f>
        <v>1</v>
      </c>
      <c r="I110" s="50">
        <f ca="1">ROUNDDOWN(G110,0)</f>
        <v>1</v>
      </c>
      <c r="J110"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10"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10"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LOW</v>
      </c>
      <c r="M110"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10"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HIGH</v>
      </c>
      <c r="O110"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Alert'!B211</f>
        <v>Uzbekistan</v>
      </c>
      <c r="C111" s="20" t="str">
        <f>'Compound Alert'!C211</f>
        <v>UZB</v>
      </c>
      <c r="D111" s="20" t="str">
        <f>'Compound Alert'!D211</f>
        <v>ECS           Europe &amp; Central Asia</v>
      </c>
      <c r="E111" s="20" t="str">
        <f>'Compound Alert'!E211</f>
        <v>Blend</v>
      </c>
      <c r="F111" s="217">
        <f>'Compound Alert'!F211</f>
        <v>0</v>
      </c>
      <c r="G111" s="22">
        <f ca="1">IF($B$8="Overall Alert",'Compound Alert'!G211,IF($B$8="Underlying Vulnerability",'Compound Alert'!J211,IF($B$8="Emerging Threat",'Compound Alert'!M211)))</f>
        <v>1</v>
      </c>
      <c r="H111" s="23">
        <f ca="1">IF($B$8="Overall Alert",'Compound Alert'!H211,IF($B$8="Underlying Vulnerability",'Compound Alert'!K211,IF($B$8="Emerging Threat",'Compound Alert'!N211)))</f>
        <v>1</v>
      </c>
      <c r="I111" s="50">
        <f ca="1">ROUNDDOWN(G111,0)</f>
        <v>1</v>
      </c>
      <c r="J111"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111"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111"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LOW</v>
      </c>
      <c r="M111"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111"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HIGH</v>
      </c>
      <c r="O111"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Alert'!B62</f>
        <v>Ecuador</v>
      </c>
      <c r="C112" s="20" t="str">
        <f>'Compound Alert'!C62</f>
        <v>ECU</v>
      </c>
      <c r="D112" s="20" t="str">
        <f>'Compound Alert'!D62</f>
        <v>LCN           Latin America &amp; Caribbean</v>
      </c>
      <c r="E112" s="20" t="str">
        <f>'Compound Alert'!E62</f>
        <v>IBRD</v>
      </c>
      <c r="F112" s="217">
        <f ca="1">'Compound Alert'!F62</f>
        <v>57</v>
      </c>
      <c r="G112" s="22">
        <f ca="1">IF($B$8="Overall Alert",'Compound Alert'!G62,IF($B$8="Underlying Vulnerability",'Compound Alert'!J62,IF($B$8="Emerging Threat",'Compound Alert'!M62)))</f>
        <v>1</v>
      </c>
      <c r="H112" s="23">
        <f ca="1">IF($B$8="Overall Alert",'Compound Alert'!H62,IF($B$8="Underlying Vulnerability",'Compound Alert'!K62,IF($B$8="Emerging Threat",'Compound Alert'!N62)))</f>
        <v>1</v>
      </c>
      <c r="I112" s="50">
        <f ca="1">ROUNDDOWN(G112,0)</f>
        <v>1</v>
      </c>
      <c r="J112"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112"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112"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112"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112"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HIGH</v>
      </c>
      <c r="O112"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Alert'!B29</f>
        <v>Belize</v>
      </c>
      <c r="C113" s="20" t="str">
        <f>'Compound Alert'!C29</f>
        <v>BLZ</v>
      </c>
      <c r="D113" s="20" t="str">
        <f>'Compound Alert'!D29</f>
        <v>LCN           Latin America &amp; Caribbean</v>
      </c>
      <c r="E113" s="20" t="str">
        <f>'Compound Alert'!E29</f>
        <v>IBRD</v>
      </c>
      <c r="F113" s="217">
        <f ca="1">'Compound Alert'!F29</f>
        <v>24</v>
      </c>
      <c r="G113" s="22">
        <f ca="1">IF($B$8="Overall Alert",'Compound Alert'!G29,IF($B$8="Underlying Vulnerability",'Compound Alert'!J29,IF($B$8="Emerging Threat",'Compound Alert'!M29)))</f>
        <v>1</v>
      </c>
      <c r="H113" s="23">
        <f ca="1">IF($B$8="Overall Alert",'Compound Alert'!H29,IF($B$8="Underlying Vulnerability",'Compound Alert'!K29,IF($B$8="Emerging Threat",'Compound Alert'!N29)))</f>
        <v>1</v>
      </c>
      <c r="I113" s="50">
        <f ca="1">ROUNDDOWN(G113,0)</f>
        <v>1</v>
      </c>
      <c r="J113" s="25" t="str">
        <f ca="1">IF(
   $B$8="Overall Alert",IF(
      'Compound Alert'!R29 &gt;= 7, "HIGH",IF(
         'Compound Alert'!R29 &gt;= 5, "MED","LOW")), IF(
            $B$8="Underlying Vulnerability", IF(
               'Compound Alert'!Y29 &gt;= 10, "HIGH",IF(
                  'Compound Alert'!Y29 &gt;= 7, "MED","LOW")),IF(
                     $B$8="Emerging Threat", IF(
                        'Compound Alert'!AF29 &gt;= 10, "HIGH",IF(
                            'Compound Alert'!AF29 &gt;= 7, "MED","LOW")))))</f>
        <v>LOW</v>
      </c>
      <c r="K113"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113"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LOW</v>
      </c>
      <c r="M113"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113"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HIGH</v>
      </c>
      <c r="O113"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Alert'!B73</f>
        <v>Gabon</v>
      </c>
      <c r="C114" s="20" t="str">
        <f>'Compound Alert'!C73</f>
        <v>GAB</v>
      </c>
      <c r="D114" s="20" t="str">
        <f>'Compound Alert'!D73</f>
        <v>SSF           Sub-Saharan Africa</v>
      </c>
      <c r="E114" s="20" t="str">
        <f>'Compound Alert'!E73</f>
        <v>IBRD</v>
      </c>
      <c r="F114" s="217">
        <f ca="1">'Compound Alert'!F73</f>
        <v>68</v>
      </c>
      <c r="G114" s="22">
        <f ca="1">IF($B$8="Overall Alert",'Compound Alert'!G73,IF($B$8="Underlying Vulnerability",'Compound Alert'!J73,IF($B$8="Emerging Threat",'Compound Alert'!M73)))</f>
        <v>1</v>
      </c>
      <c r="H114" s="23">
        <f ca="1">IF($B$8="Overall Alert",'Compound Alert'!H73,IF($B$8="Underlying Vulnerability",'Compound Alert'!K73,IF($B$8="Emerging Threat",'Compound Alert'!N73)))</f>
        <v>1</v>
      </c>
      <c r="I114" s="50">
        <f ca="1">ROUNDDOWN(G114,0)</f>
        <v>1</v>
      </c>
      <c r="J114" s="25" t="str">
        <f ca="1">IF(
   $B$8="Overall Alert",IF(
      'Compound Alert'!R73 &gt;= 7, "HIGH",IF(
         'Compound Alert'!R73 &gt;= 5, "MED","LOW")), IF(
            $B$8="Underlying Vulnerability", IF(
               'Compound Alert'!Y73 &gt;= 10, "HIGH",IF(
                  'Compound Alert'!Y73 &gt;= 7, "MED","LOW")),IF(
                     $B$8="Emerging Threat", IF(
                        'Compound Alert'!AF73 &gt;= 10, "HIGH",IF(
                            'Compound Alert'!AF73 &gt;= 7, "MED","LOW")))))</f>
        <v>HIGH</v>
      </c>
      <c r="K114"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114"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LOW</v>
      </c>
      <c r="M114"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114"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114"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Alert'!B43</f>
        <v>Côte d’Ivoire</v>
      </c>
      <c r="C115" s="20" t="str">
        <f>'Compound Alert'!C43</f>
        <v>CIV</v>
      </c>
      <c r="D115" s="20" t="str">
        <f>'Compound Alert'!D43</f>
        <v>SSF           Sub-Saharan Africa</v>
      </c>
      <c r="E115" s="20" t="str">
        <f>'Compound Alert'!E43</f>
        <v>IDA</v>
      </c>
      <c r="F115" s="217">
        <f ca="1">'Compound Alert'!F43</f>
        <v>38</v>
      </c>
      <c r="G115" s="22">
        <f ca="1">IF($B$8="Overall Alert",'Compound Alert'!G43,IF($B$8="Underlying Vulnerability",'Compound Alert'!J43,IF($B$8="Emerging Threat",'Compound Alert'!M43)))</f>
        <v>1</v>
      </c>
      <c r="H115" s="23">
        <f ca="1">IF($B$8="Overall Alert",'Compound Alert'!H43,IF($B$8="Underlying Vulnerability",'Compound Alert'!K43,IF($B$8="Emerging Threat",'Compound Alert'!N43)))</f>
        <v>1</v>
      </c>
      <c r="I115" s="50">
        <f ca="1">ROUNDDOWN(G115,0)</f>
        <v>1</v>
      </c>
      <c r="J115"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115"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115"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MED</v>
      </c>
      <c r="M115"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LOW</v>
      </c>
      <c r="N115"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115"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MED</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Alert'!B128</f>
        <v>Moldova</v>
      </c>
      <c r="C116" s="20" t="str">
        <f>'Compound Alert'!C128</f>
        <v>MDA</v>
      </c>
      <c r="D116" s="20" t="str">
        <f>'Compound Alert'!D128</f>
        <v>ECS           Europe &amp; Central Asia</v>
      </c>
      <c r="E116" s="20" t="str">
        <f>'Compound Alert'!E128</f>
        <v>IBRD</v>
      </c>
      <c r="F116" s="217">
        <f ca="1">'Compound Alert'!F128</f>
        <v>123</v>
      </c>
      <c r="G116" s="22">
        <f ca="1">IF($B$8="Overall Alert",'Compound Alert'!G128,IF($B$8="Underlying Vulnerability",'Compound Alert'!J128,IF($B$8="Emerging Threat",'Compound Alert'!M128)))</f>
        <v>1</v>
      </c>
      <c r="H116" s="23">
        <f ca="1">IF($B$8="Overall Alert",'Compound Alert'!H128,IF($B$8="Underlying Vulnerability",'Compound Alert'!K128,IF($B$8="Emerging Threat",'Compound Alert'!N128)))</f>
        <v>1</v>
      </c>
      <c r="I116" s="50">
        <f ca="1">ROUNDDOWN(G116,0)</f>
        <v>1</v>
      </c>
      <c r="J116"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116"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116"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MED</v>
      </c>
      <c r="M116"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MED</v>
      </c>
      <c r="N116"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116"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Alert'!B41</f>
        <v>Chile</v>
      </c>
      <c r="C117" s="20" t="str">
        <f>'Compound Alert'!C41</f>
        <v>CHL</v>
      </c>
      <c r="D117" s="20" t="str">
        <f>'Compound Alert'!D41</f>
        <v>LCN           Latin America &amp; Caribbean</v>
      </c>
      <c r="E117" s="20" t="str">
        <f>'Compound Alert'!E41</f>
        <v>IBRD</v>
      </c>
      <c r="F117" s="217">
        <f ca="1">'Compound Alert'!F41</f>
        <v>36</v>
      </c>
      <c r="G117" s="22">
        <f ca="1">IF($B$8="Overall Alert",'Compound Alert'!G41,IF($B$8="Underlying Vulnerability",'Compound Alert'!J41,IF($B$8="Emerging Threat",'Compound Alert'!M41)))</f>
        <v>1</v>
      </c>
      <c r="H117" s="23">
        <f ca="1">IF($B$8="Overall Alert",'Compound Alert'!H41,IF($B$8="Underlying Vulnerability",'Compound Alert'!K41,IF($B$8="Emerging Threat",'Compound Alert'!N41)))</f>
        <v>1</v>
      </c>
      <c r="I117" s="50">
        <f ca="1">ROUNDDOWN(G117,0)</f>
        <v>1</v>
      </c>
      <c r="J117"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117"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117"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117"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117"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HIGH</v>
      </c>
      <c r="O117"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Alert'!B216</f>
        <v>Vietnam</v>
      </c>
      <c r="C118" s="20" t="str">
        <f>'Compound Alert'!C216</f>
        <v>VNM</v>
      </c>
      <c r="D118" s="20" t="str">
        <f>'Compound Alert'!D216</f>
        <v>EAS           East Asia &amp; Pacific</v>
      </c>
      <c r="E118" s="20" t="str">
        <f>'Compound Alert'!E216</f>
        <v>IBRD</v>
      </c>
      <c r="F118" s="217">
        <f>'Compound Alert'!F216</f>
        <v>0</v>
      </c>
      <c r="G118" s="22">
        <f ca="1">IF($B$8="Overall Alert",'Compound Alert'!G216,IF($B$8="Underlying Vulnerability",'Compound Alert'!J216,IF($B$8="Emerging Threat",'Compound Alert'!M216)))</f>
        <v>1</v>
      </c>
      <c r="H118" s="23">
        <f ca="1">IF($B$8="Overall Alert",'Compound Alert'!H216,IF($B$8="Underlying Vulnerability",'Compound Alert'!K216,IF($B$8="Emerging Threat",'Compound Alert'!N216)))</f>
        <v>1</v>
      </c>
      <c r="I118" s="50">
        <f ca="1">ROUNDDOWN(G118,0)</f>
        <v>1</v>
      </c>
      <c r="J118"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118"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118"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MED</v>
      </c>
      <c r="M118"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MED</v>
      </c>
      <c r="N118"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118"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Alert'!B65</f>
        <v>Spain</v>
      </c>
      <c r="C119" s="20" t="str">
        <f>'Compound Alert'!C65</f>
        <v>ESP</v>
      </c>
      <c r="D119" s="20" t="str">
        <f>'Compound Alert'!D65</f>
        <v>ECS           Europe &amp; Central Asia</v>
      </c>
      <c r="E119" s="20" t="str">
        <f>'Compound Alert'!E65</f>
        <v>NA</v>
      </c>
      <c r="F119" s="217">
        <f ca="1">'Compound Alert'!F65</f>
        <v>60</v>
      </c>
      <c r="G119" s="22">
        <f ca="1">IF($B$8="Overall Alert",'Compound Alert'!G65,IF($B$8="Underlying Vulnerability",'Compound Alert'!J65,IF($B$8="Emerging Threat",'Compound Alert'!M65)))</f>
        <v>1</v>
      </c>
      <c r="H119" s="23">
        <f ca="1">IF($B$8="Overall Alert",'Compound Alert'!H65,IF($B$8="Underlying Vulnerability",'Compound Alert'!K65,IF($B$8="Emerging Threat",'Compound Alert'!N65)))</f>
        <v>1</v>
      </c>
      <c r="I119" s="50">
        <f ca="1">ROUNDDOWN(G119,0)</f>
        <v>1</v>
      </c>
      <c r="J119"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19"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19"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LOW</v>
      </c>
      <c r="M119"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19"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HIGH</v>
      </c>
      <c r="O119"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Alert'!B35</f>
        <v>Bhutan</v>
      </c>
      <c r="C120" s="20" t="str">
        <f>'Compound Alert'!C35</f>
        <v>BTN</v>
      </c>
      <c r="D120" s="20" t="str">
        <f>'Compound Alert'!D35</f>
        <v>SAS           South Asia</v>
      </c>
      <c r="E120" s="20" t="str">
        <f>'Compound Alert'!E35</f>
        <v>IDA</v>
      </c>
      <c r="F120" s="217">
        <f ca="1">'Compound Alert'!F35</f>
        <v>30</v>
      </c>
      <c r="G120" s="22">
        <f ca="1">IF($B$8="Overall Alert",'Compound Alert'!G35,IF($B$8="Underlying Vulnerability",'Compound Alert'!J35,IF($B$8="Emerging Threat",'Compound Alert'!M35)))</f>
        <v>1</v>
      </c>
      <c r="H120" s="23">
        <f ca="1">IF($B$8="Overall Alert",'Compound Alert'!H35,IF($B$8="Underlying Vulnerability",'Compound Alert'!K35,IF($B$8="Emerging Threat",'Compound Alert'!N35)))</f>
        <v>1</v>
      </c>
      <c r="I120" s="50">
        <f ca="1">ROUNDDOWN(G120,0)</f>
        <v>1</v>
      </c>
      <c r="J120"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20"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20"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LOW</v>
      </c>
      <c r="M120"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HIGH</v>
      </c>
      <c r="N120"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20"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Alert'!B158</f>
        <v>Peru</v>
      </c>
      <c r="C121" s="20" t="str">
        <f>'Compound Alert'!C158</f>
        <v>PER</v>
      </c>
      <c r="D121" s="20" t="str">
        <f>'Compound Alert'!D158</f>
        <v>LCN           Latin America &amp; Caribbean</v>
      </c>
      <c r="E121" s="20" t="str">
        <f>'Compound Alert'!E158</f>
        <v>IBRD</v>
      </c>
      <c r="F121" s="217">
        <f ca="1">'Compound Alert'!F158</f>
        <v>153</v>
      </c>
      <c r="G121" s="22">
        <f ca="1">IF($B$8="Overall Alert",'Compound Alert'!G158,IF($B$8="Underlying Vulnerability",'Compound Alert'!J158,IF($B$8="Emerging Threat",'Compound Alert'!M158)))</f>
        <v>0.5</v>
      </c>
      <c r="H121" s="23">
        <f ca="1">IF($B$8="Overall Alert",'Compound Alert'!H158,IF($B$8="Underlying Vulnerability",'Compound Alert'!K158,IF($B$8="Emerging Threat",'Compound Alert'!N158)))</f>
        <v>0.5</v>
      </c>
      <c r="I121" s="50">
        <f ca="1">ROUNDDOWN(G121,0)</f>
        <v>0</v>
      </c>
      <c r="J121"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21"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21"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MED</v>
      </c>
      <c r="M121"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21"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LOW</v>
      </c>
      <c r="O121"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Alert'!B166</f>
        <v>Paraguay</v>
      </c>
      <c r="C122" s="20" t="str">
        <f>'Compound Alert'!C166</f>
        <v>PRY</v>
      </c>
      <c r="D122" s="20" t="str">
        <f>'Compound Alert'!D166</f>
        <v>LCN           Latin America &amp; Caribbean</v>
      </c>
      <c r="E122" s="20" t="str">
        <f>'Compound Alert'!E166</f>
        <v>IBRD</v>
      </c>
      <c r="F122" s="217">
        <f ca="1">'Compound Alert'!F166</f>
        <v>161</v>
      </c>
      <c r="G122" s="22">
        <f ca="1">IF($B$8="Overall Alert",'Compound Alert'!G166,IF($B$8="Underlying Vulnerability",'Compound Alert'!J166,IF($B$8="Emerging Threat",'Compound Alert'!M166)))</f>
        <v>0.5</v>
      </c>
      <c r="H122" s="23">
        <f ca="1">IF($B$8="Overall Alert",'Compound Alert'!H166,IF($B$8="Underlying Vulnerability",'Compound Alert'!K166,IF($B$8="Emerging Threat",'Compound Alert'!N166)))</f>
        <v>0.5</v>
      </c>
      <c r="I122" s="50">
        <f ca="1">ROUNDDOWN(G122,0)</f>
        <v>0</v>
      </c>
      <c r="J122"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122"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122"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122"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LOW</v>
      </c>
      <c r="N122"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MED</v>
      </c>
      <c r="O122"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Alert'!B97</f>
        <v>Iran, Islamic Rep.</v>
      </c>
      <c r="C123" s="20" t="str">
        <f>'Compound Alert'!C97</f>
        <v>IRN</v>
      </c>
      <c r="D123" s="20" t="str">
        <f>'Compound Alert'!D97</f>
        <v>MEA           Middle East &amp; North Africa</v>
      </c>
      <c r="E123" s="20" t="str">
        <f>'Compound Alert'!E97</f>
        <v>IBRD</v>
      </c>
      <c r="F123" s="217">
        <f ca="1">'Compound Alert'!F97</f>
        <v>92</v>
      </c>
      <c r="G123" s="22">
        <f ca="1">IF($B$8="Overall Alert",'Compound Alert'!G97,IF($B$8="Underlying Vulnerability",'Compound Alert'!J97,IF($B$8="Emerging Threat",'Compound Alert'!M97)))</f>
        <v>0.5</v>
      </c>
      <c r="H123" s="23">
        <f ca="1">IF($B$8="Overall Alert",'Compound Alert'!H97,IF($B$8="Underlying Vulnerability",'Compound Alert'!K97,IF($B$8="Emerging Threat",'Compound Alert'!N97)))</f>
        <v>0.5</v>
      </c>
      <c r="I123" s="50">
        <f ca="1">ROUNDDOWN(G123,0)</f>
        <v>0</v>
      </c>
      <c r="J123"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123"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123"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MED</v>
      </c>
      <c r="M123"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123"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LOW</v>
      </c>
      <c r="O123"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LOW</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Alert'!B75</f>
        <v>Georgia</v>
      </c>
      <c r="C124" s="20" t="str">
        <f>'Compound Alert'!C75</f>
        <v>GEO</v>
      </c>
      <c r="D124" s="20" t="str">
        <f>'Compound Alert'!D75</f>
        <v>ECS           Europe &amp; Central Asia</v>
      </c>
      <c r="E124" s="20" t="str">
        <f>'Compound Alert'!E75</f>
        <v>IBRD</v>
      </c>
      <c r="F124" s="217">
        <f ca="1">'Compound Alert'!F75</f>
        <v>70</v>
      </c>
      <c r="G124" s="22">
        <f ca="1">IF($B$8="Overall Alert",'Compound Alert'!G75,IF($B$8="Underlying Vulnerability",'Compound Alert'!J75,IF($B$8="Emerging Threat",'Compound Alert'!M75)))</f>
        <v>0.5</v>
      </c>
      <c r="H124" s="23">
        <f ca="1">IF($B$8="Overall Alert",'Compound Alert'!H75,IF($B$8="Underlying Vulnerability",'Compound Alert'!K75,IF($B$8="Emerging Threat",'Compound Alert'!N75)))</f>
        <v>0.5</v>
      </c>
      <c r="I124" s="50">
        <f ca="1">ROUNDDOWN(G124,0)</f>
        <v>0</v>
      </c>
      <c r="J124"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124"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124"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124"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MED</v>
      </c>
      <c r="N124"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124"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Alert'!B131</f>
        <v>Mexico</v>
      </c>
      <c r="C125" s="20" t="str">
        <f>'Compound Alert'!C131</f>
        <v>MEX</v>
      </c>
      <c r="D125" s="20" t="str">
        <f>'Compound Alert'!D131</f>
        <v>LCN           Latin America &amp; Caribbean</v>
      </c>
      <c r="E125" s="20" t="str">
        <f>'Compound Alert'!E131</f>
        <v>IBRD</v>
      </c>
      <c r="F125" s="217">
        <f ca="1">'Compound Alert'!F131</f>
        <v>126</v>
      </c>
      <c r="G125" s="22">
        <f ca="1">IF($B$8="Overall Alert",'Compound Alert'!G131,IF($B$8="Underlying Vulnerability",'Compound Alert'!J131,IF($B$8="Emerging Threat",'Compound Alert'!M131)))</f>
        <v>0.5</v>
      </c>
      <c r="H125" s="23">
        <f ca="1">IF($B$8="Overall Alert",'Compound Alert'!H131,IF($B$8="Underlying Vulnerability",'Compound Alert'!K131,IF($B$8="Emerging Threat",'Compound Alert'!N131)))</f>
        <v>0.5</v>
      </c>
      <c r="I125" s="50">
        <f ca="1">ROUNDDOWN(G125,0)</f>
        <v>0</v>
      </c>
      <c r="J125"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125"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125"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MED</v>
      </c>
      <c r="M125"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125"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LOW</v>
      </c>
      <c r="O125"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Alert'!B144</f>
        <v>Malaysia</v>
      </c>
      <c r="C126" s="20" t="str">
        <f>'Compound Alert'!C144</f>
        <v>MYS</v>
      </c>
      <c r="D126" s="20" t="str">
        <f>'Compound Alert'!D144</f>
        <v>EAS           East Asia &amp; Pacific</v>
      </c>
      <c r="E126" s="20" t="str">
        <f>'Compound Alert'!E144</f>
        <v>IBRD</v>
      </c>
      <c r="F126" s="217">
        <f ca="1">'Compound Alert'!F144</f>
        <v>139</v>
      </c>
      <c r="G126" s="22">
        <f ca="1">IF($B$8="Overall Alert",'Compound Alert'!G144,IF($B$8="Underlying Vulnerability",'Compound Alert'!J144,IF($B$8="Emerging Threat",'Compound Alert'!M144)))</f>
        <v>0.5</v>
      </c>
      <c r="H126" s="23">
        <f ca="1">IF($B$8="Overall Alert",'Compound Alert'!H144,IF($B$8="Underlying Vulnerability",'Compound Alert'!K144,IF($B$8="Emerging Threat",'Compound Alert'!N144)))</f>
        <v>0.5</v>
      </c>
      <c r="I126" s="50">
        <f ca="1">ROUNDDOWN(G126,0)</f>
        <v>0</v>
      </c>
      <c r="J126"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126"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126"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MED</v>
      </c>
      <c r="M126"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126"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LOW</v>
      </c>
      <c r="O126"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Alert'!B196</f>
        <v>Thailand</v>
      </c>
      <c r="C127" s="20" t="str">
        <f>'Compound Alert'!C196</f>
        <v>THA</v>
      </c>
      <c r="D127" s="20" t="str">
        <f>'Compound Alert'!D196</f>
        <v>EAS           East Asia &amp; Pacific</v>
      </c>
      <c r="E127" s="20" t="str">
        <f>'Compound Alert'!E196</f>
        <v>IBRD</v>
      </c>
      <c r="F127" s="217">
        <f>'Compound Alert'!F196</f>
        <v>0</v>
      </c>
      <c r="G127" s="22">
        <f ca="1">IF($B$8="Overall Alert",'Compound Alert'!G196,IF($B$8="Underlying Vulnerability",'Compound Alert'!J196,IF($B$8="Emerging Threat",'Compound Alert'!M196)))</f>
        <v>0.5</v>
      </c>
      <c r="H127" s="23">
        <f ca="1">IF($B$8="Overall Alert",'Compound Alert'!H196,IF($B$8="Underlying Vulnerability",'Compound Alert'!K196,IF($B$8="Emerging Threat",'Compound Alert'!N196)))</f>
        <v>0.5</v>
      </c>
      <c r="I127" s="50">
        <f ca="1">ROUNDDOWN(G127,0)</f>
        <v>0</v>
      </c>
      <c r="J127"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27"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27"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MED</v>
      </c>
      <c r="M127"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27"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LOW</v>
      </c>
      <c r="O127"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Alert'!B50</f>
        <v>Costa Rica</v>
      </c>
      <c r="C128" s="20" t="str">
        <f>'Compound Alert'!C50</f>
        <v>CRI</v>
      </c>
      <c r="D128" s="20" t="str">
        <f>'Compound Alert'!D50</f>
        <v>LCN           Latin America &amp; Caribbean</v>
      </c>
      <c r="E128" s="20" t="str">
        <f>'Compound Alert'!E50</f>
        <v>IBRD</v>
      </c>
      <c r="F128" s="217">
        <f ca="1">'Compound Alert'!F50</f>
        <v>45</v>
      </c>
      <c r="G128" s="22">
        <f ca="1">IF($B$8="Overall Alert",'Compound Alert'!G50,IF($B$8="Underlying Vulnerability",'Compound Alert'!J50,IF($B$8="Emerging Threat",'Compound Alert'!M50)))</f>
        <v>0.5</v>
      </c>
      <c r="H128" s="23">
        <f ca="1">IF($B$8="Overall Alert",'Compound Alert'!H50,IF($B$8="Underlying Vulnerability",'Compound Alert'!K50,IF($B$8="Emerging Threat",'Compound Alert'!N50)))</f>
        <v>0.5</v>
      </c>
      <c r="I128" s="50">
        <f ca="1">ROUNDDOWN(G128,0)</f>
        <v>0</v>
      </c>
      <c r="J128" s="25" t="str">
        <f ca="1">IF(
   $B$8="Overall Alert",IF(
      'Compound Alert'!R50 &gt;= 7, "HIGH",IF(
         'Compound Alert'!R50 &gt;= 5, "MED","LOW")), IF(
            $B$8="Underlying Vulnerability", IF(
               'Compound Alert'!Y50 &gt;= 10, "HIGH",IF(
                  'Compound Alert'!Y50 &gt;= 7, "MED","LOW")),IF(
                     $B$8="Emerging Threat", IF(
                        'Compound Alert'!AF50 &gt;= 10, "HIGH",IF(
                            'Compound Alert'!AF50 &gt;= 7, "MED","LOW")))))</f>
        <v>LOW</v>
      </c>
      <c r="K128"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128"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128"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MED</v>
      </c>
      <c r="N128"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LOW</v>
      </c>
      <c r="O128"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Alert'!B189</f>
        <v>Eswatini</v>
      </c>
      <c r="C129" s="20" t="str">
        <f>'Compound Alert'!C189</f>
        <v>SWZ</v>
      </c>
      <c r="D129" s="20" t="str">
        <f>'Compound Alert'!D189</f>
        <v>SSF           Sub-Saharan Africa</v>
      </c>
      <c r="E129" s="20" t="str">
        <f>'Compound Alert'!E189</f>
        <v>IBRD</v>
      </c>
      <c r="F129" s="217">
        <f ca="1">'Compound Alert'!F189</f>
        <v>184</v>
      </c>
      <c r="G129" s="22">
        <f ca="1">IF($B$8="Overall Alert",'Compound Alert'!G189,IF($B$8="Underlying Vulnerability",'Compound Alert'!J189,IF($B$8="Emerging Threat",'Compound Alert'!M189)))</f>
        <v>0.5</v>
      </c>
      <c r="H129" s="23">
        <f ca="1">IF($B$8="Overall Alert",'Compound Alert'!H189,IF($B$8="Underlying Vulnerability",'Compound Alert'!K189,IF($B$8="Emerging Threat",'Compound Alert'!N189)))</f>
        <v>0.5</v>
      </c>
      <c r="I129" s="50">
        <f ca="1">ROUNDDOWN(G129,0)</f>
        <v>0</v>
      </c>
      <c r="J129"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29"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29"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MED</v>
      </c>
      <c r="M129"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29"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29"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Alert'!B93</f>
        <v>Indonesia</v>
      </c>
      <c r="C130" s="20" t="str">
        <f>'Compound Alert'!C93</f>
        <v>IDN</v>
      </c>
      <c r="D130" s="20" t="str">
        <f>'Compound Alert'!D93</f>
        <v>EAS           East Asia &amp; Pacific</v>
      </c>
      <c r="E130" s="20" t="str">
        <f>'Compound Alert'!E93</f>
        <v>IBRD</v>
      </c>
      <c r="F130" s="217">
        <f ca="1">'Compound Alert'!F93</f>
        <v>88</v>
      </c>
      <c r="G130" s="22">
        <f ca="1">IF($B$8="Overall Alert",'Compound Alert'!G93,IF($B$8="Underlying Vulnerability",'Compound Alert'!J93,IF($B$8="Emerging Threat",'Compound Alert'!M93)))</f>
        <v>0.5</v>
      </c>
      <c r="H130" s="23">
        <f ca="1">IF($B$8="Overall Alert",'Compound Alert'!H93,IF($B$8="Underlying Vulnerability",'Compound Alert'!K93,IF($B$8="Emerging Threat",'Compound Alert'!N93)))</f>
        <v>0.5</v>
      </c>
      <c r="I130" s="50">
        <f ca="1">ROUNDDOWN(G130,0)</f>
        <v>0</v>
      </c>
      <c r="J130"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130" s="25" t="str">
        <f ca="1">IF(
   $B$8="Overall Alert",IF(
      'Compound Alert'!S93 &gt;= 7, "HIGH",IF(
         'Compound Alert'!S93 &gt;= 5, "MED","LOW")), IF(
            $B$8="Underlying Vulnerability", IF(
               'Compound Alert'!Z93 &gt;= 10, "HIGH",IF(
                  'Compound Alert'!Z93 &gt;= 7, "MED","LOW")),IF(
                     $B$8="Emerging Threat", IF(
                        'Compound Alert'!AG93 &gt;= 10, "HIGH",IF(
                            'Compound Alert'!AG93 &gt;= 7, "MED","LOW")))))</f>
        <v>LOW</v>
      </c>
      <c r="L130"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MED</v>
      </c>
      <c r="M130"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130"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LOW</v>
      </c>
      <c r="O130"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Alert'!B42</f>
        <v>China</v>
      </c>
      <c r="C131" s="20" t="str">
        <f>'Compound Alert'!C42</f>
        <v>CHN</v>
      </c>
      <c r="D131" s="20" t="str">
        <f>'Compound Alert'!D42</f>
        <v>EAS           East Asia &amp; Pacific</v>
      </c>
      <c r="E131" s="20" t="str">
        <f>'Compound Alert'!E42</f>
        <v>IBRD</v>
      </c>
      <c r="F131" s="217">
        <f ca="1">'Compound Alert'!F42</f>
        <v>37</v>
      </c>
      <c r="G131" s="22">
        <f ca="1">IF($B$8="Overall Alert",'Compound Alert'!G42,IF($B$8="Underlying Vulnerability",'Compound Alert'!J42,IF($B$8="Emerging Threat",'Compound Alert'!M42)))</f>
        <v>0.5</v>
      </c>
      <c r="H131" s="23">
        <f ca="1">IF($B$8="Overall Alert",'Compound Alert'!H42,IF($B$8="Underlying Vulnerability",'Compound Alert'!K42,IF($B$8="Emerging Threat",'Compound Alert'!N42)))</f>
        <v>0.5</v>
      </c>
      <c r="I131" s="50">
        <f ca="1">ROUNDDOWN(G131,0)</f>
        <v>0</v>
      </c>
      <c r="J131"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131"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131"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MED</v>
      </c>
      <c r="M131"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131"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LOW</v>
      </c>
      <c r="O131"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Alert'!B173</f>
        <v>Saudi Arabia</v>
      </c>
      <c r="C132" s="20" t="str">
        <f>'Compound Alert'!C173</f>
        <v>SAU</v>
      </c>
      <c r="D132" s="20" t="str">
        <f>'Compound Alert'!D173</f>
        <v>MEA           Middle East &amp; North Africa</v>
      </c>
      <c r="E132" s="20" t="str">
        <f>'Compound Alert'!E173</f>
        <v>NA</v>
      </c>
      <c r="F132" s="217">
        <f ca="1">'Compound Alert'!F173</f>
        <v>168</v>
      </c>
      <c r="G132" s="22">
        <f ca="1">IF($B$8="Overall Alert",'Compound Alert'!G173,IF($B$8="Underlying Vulnerability",'Compound Alert'!J173,IF($B$8="Emerging Threat",'Compound Alert'!M173)))</f>
        <v>0.5</v>
      </c>
      <c r="H132" s="23">
        <f ca="1">IF($B$8="Overall Alert",'Compound Alert'!H173,IF($B$8="Underlying Vulnerability",'Compound Alert'!K173,IF($B$8="Emerging Threat",'Compound Alert'!N173)))</f>
        <v>0.5</v>
      </c>
      <c r="I132" s="50">
        <f ca="1">ROUNDDOWN(G132,0)</f>
        <v>0</v>
      </c>
      <c r="J132"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132"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132"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MED</v>
      </c>
      <c r="M132"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132"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132"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Alert'!B205</f>
        <v>Taiwan, China</v>
      </c>
      <c r="C133" s="20" t="str">
        <f>'Compound Alert'!C205</f>
        <v>TWN</v>
      </c>
      <c r="D133" s="20" t="str">
        <f>'Compound Alert'!D205</f>
        <v>EAS           East Asia &amp; Pacific</v>
      </c>
      <c r="E133" s="20" t="str">
        <f>'Compound Alert'!E205</f>
        <v>NA</v>
      </c>
      <c r="F133" s="217">
        <f>'Compound Alert'!F205</f>
        <v>0</v>
      </c>
      <c r="G133" s="22">
        <f ca="1">IF($B$8="Overall Alert",'Compound Alert'!G205,IF($B$8="Underlying Vulnerability",'Compound Alert'!J205,IF($B$8="Emerging Threat",'Compound Alert'!M205)))</f>
        <v>0.5</v>
      </c>
      <c r="H133" s="23">
        <f ca="1">IF($B$8="Overall Alert",'Compound Alert'!H205,IF($B$8="Underlying Vulnerability",'Compound Alert'!K205,IF($B$8="Emerging Threat",'Compound Alert'!N205)))</f>
        <v>0.5</v>
      </c>
      <c r="I133" s="50">
        <f ca="1">ROUNDDOWN(G133,0)</f>
        <v>0</v>
      </c>
      <c r="J133"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133" s="25" t="str">
        <f ca="1">IF(
   $B$8="Overall Alert",IF(
      'Compound Alert'!S205 &gt;= 7, "HIGH",IF(
         'Compound Alert'!S205 &gt;= 5, "MED","LOW")), IF(
            $B$8="Underlying Vulnerability", IF(
               'Compound Alert'!Z205 &gt;= 10, "HIGH",IF(
                  'Compound Alert'!Z205 &gt;= 7, "MED","LOW")),IF(
                     $B$8="Emerging Threat", IF(
                        'Compound Alert'!AG205 &gt;= 10, "HIGH",IF(
                            'Compound Alert'!AG205 &gt;= 7, "MED","LOW")))))</f>
        <v>LOW</v>
      </c>
      <c r="L133"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MED</v>
      </c>
      <c r="M133" s="25" t="str">
        <f ca="1">IF(
   $B$8="Overall Alert",IF(
      'Compound Alert'!U205 &gt;= 7, "HIGH",IF(
         'Compound Alert'!U205 &gt;= 5, "MED","LOW")), IF(
            $B$8="Underlying Vulnerability", IF(
               'Compound Alert'!AB205 &gt;= 10, "HIGH",IF(
                  'Compound Alert'!AB205 &gt;= 7, "MED","LOW")),IF(
                     $B$8="Emerging Threat", IF(
                        'Compound Alert'!AI205 &gt;= 10, "HIGH",IF(
                            'Compound Alert'!AI205 &gt;= 7, "MED","LOW")))))</f>
        <v>LOW</v>
      </c>
      <c r="N133"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133"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Alert'!B164</f>
        <v>Korea, Dem. People's Rep.</v>
      </c>
      <c r="C134" s="20" t="str">
        <f>'Compound Alert'!C164</f>
        <v>PRK</v>
      </c>
      <c r="D134" s="20" t="str">
        <f>'Compound Alert'!D164</f>
        <v>EAS           East Asia &amp; Pacific</v>
      </c>
      <c r="E134" s="20" t="str">
        <f>'Compound Alert'!E164</f>
        <v>NA</v>
      </c>
      <c r="F134" s="217">
        <f ca="1">'Compound Alert'!F164</f>
        <v>159</v>
      </c>
      <c r="G134" s="22">
        <f ca="1">IF($B$8="Overall Alert",'Compound Alert'!G164,IF($B$8="Underlying Vulnerability",'Compound Alert'!J164,IF($B$8="Emerging Threat",'Compound Alert'!M164)))</f>
        <v>0.5</v>
      </c>
      <c r="H134" s="23">
        <f ca="1">IF($B$8="Overall Alert",'Compound Alert'!H164,IF($B$8="Underlying Vulnerability",'Compound Alert'!K164,IF($B$8="Emerging Threat",'Compound Alert'!N164)))</f>
        <v>0.5</v>
      </c>
      <c r="I134" s="50">
        <f ca="1">ROUNDDOWN(G134,0)</f>
        <v>0</v>
      </c>
      <c r="J134"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134"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134"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MED</v>
      </c>
      <c r="M134"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134"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LOW</v>
      </c>
      <c r="O134"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Alert'!B28</f>
        <v>Belarus</v>
      </c>
      <c r="C135" s="20" t="str">
        <f>'Compound Alert'!C28</f>
        <v>BLR</v>
      </c>
      <c r="D135" s="20" t="str">
        <f>'Compound Alert'!D28</f>
        <v>ECS           Europe &amp; Central Asia</v>
      </c>
      <c r="E135" s="20" t="str">
        <f>'Compound Alert'!E28</f>
        <v>IBRD</v>
      </c>
      <c r="F135" s="217">
        <f ca="1">'Compound Alert'!F28</f>
        <v>23</v>
      </c>
      <c r="G135" s="22">
        <f ca="1">IF($B$8="Overall Alert",'Compound Alert'!G28,IF($B$8="Underlying Vulnerability",'Compound Alert'!J28,IF($B$8="Emerging Threat",'Compound Alert'!M28)))</f>
        <v>0.5</v>
      </c>
      <c r="H135" s="23">
        <f ca="1">IF($B$8="Overall Alert",'Compound Alert'!H28,IF($B$8="Underlying Vulnerability",'Compound Alert'!K28,IF($B$8="Emerging Threat",'Compound Alert'!N28)))</f>
        <v>0.5</v>
      </c>
      <c r="I135" s="50">
        <f ca="1">ROUNDDOWN(G135,0)</f>
        <v>0</v>
      </c>
      <c r="J135"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35"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35"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MED</v>
      </c>
      <c r="M135"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35"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35"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Alert'!B27</f>
        <v>Bosnia and Herzegovina</v>
      </c>
      <c r="C136" s="20" t="str">
        <f>'Compound Alert'!C27</f>
        <v>BIH</v>
      </c>
      <c r="D136" s="20" t="str">
        <f>'Compound Alert'!D27</f>
        <v>ECS           Europe &amp; Central Asia</v>
      </c>
      <c r="E136" s="20" t="str">
        <f>'Compound Alert'!E27</f>
        <v>IBRD</v>
      </c>
      <c r="F136" s="217">
        <f ca="1">'Compound Alert'!F27</f>
        <v>22</v>
      </c>
      <c r="G136" s="22">
        <f ca="1">IF($B$8="Overall Alert",'Compound Alert'!G27,IF($B$8="Underlying Vulnerability",'Compound Alert'!J27,IF($B$8="Emerging Threat",'Compound Alert'!M27)))</f>
        <v>0.5</v>
      </c>
      <c r="H136" s="23">
        <f ca="1">IF($B$8="Overall Alert",'Compound Alert'!H27,IF($B$8="Underlying Vulnerability",'Compound Alert'!K27,IF($B$8="Emerging Threat",'Compound Alert'!N27)))</f>
        <v>0.5</v>
      </c>
      <c r="I136" s="50">
        <f ca="1">ROUNDDOWN(G136,0)</f>
        <v>0</v>
      </c>
      <c r="J136"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36"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36"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36"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MED</v>
      </c>
      <c r="N136"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36"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Alert'!B204</f>
        <v>Tuvalu</v>
      </c>
      <c r="C137" s="20" t="str">
        <f>'Compound Alert'!C204</f>
        <v>TUV</v>
      </c>
      <c r="D137" s="20" t="str">
        <f>'Compound Alert'!D204</f>
        <v>EAS           East Asia &amp; Pacific</v>
      </c>
      <c r="E137" s="20" t="str">
        <f>'Compound Alert'!E204</f>
        <v>IDA</v>
      </c>
      <c r="F137" s="217">
        <f>'Compound Alert'!F204</f>
        <v>0</v>
      </c>
      <c r="G137" s="22">
        <f ca="1">IF($B$8="Overall Alert",'Compound Alert'!G204,IF($B$8="Underlying Vulnerability",'Compound Alert'!J204,IF($B$8="Emerging Threat",'Compound Alert'!M204)))</f>
        <v>0.5</v>
      </c>
      <c r="H137" s="23">
        <f ca="1">IF($B$8="Overall Alert",'Compound Alert'!H204,IF($B$8="Underlying Vulnerability",'Compound Alert'!K204,IF($B$8="Emerging Threat",'Compound Alert'!N204)))</f>
        <v>0.5</v>
      </c>
      <c r="I137" s="50">
        <f ca="1">ROUNDDOWN(G137,0)</f>
        <v>0</v>
      </c>
      <c r="J137"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137" s="25" t="str">
        <f ca="1">IF(
   $B$8="Overall Alert",IF(
      'Compound Alert'!S204 &gt;= 7, "HIGH",IF(
         'Compound Alert'!S204 &gt;= 5, "MED","LOW")), IF(
            $B$8="Underlying Vulnerability", IF(
               'Compound Alert'!Z204 &gt;= 10, "HIGH",IF(
                  'Compound Alert'!Z204 &gt;= 7, "MED","LOW")),IF(
                     $B$8="Emerging Threat", IF(
                        'Compound Alert'!AG204 &gt;= 10, "HIGH",IF(
                            'Compound Alert'!AG204 &gt;= 7, "MED","LOW")))))</f>
        <v>LOW</v>
      </c>
      <c r="L137" s="25" t="str">
        <f ca="1">IF(
   $B$8="Overall Alert",IF(
      'Compound Alert'!T204 &gt;= 7, "HIGH",IF(
         'Compound Alert'!T204 &gt;= 5, "MED","LOW")), IF(
            $B$8="Underlying Vulnerability", IF(
               'Compound Alert'!AA204 &gt;= 10, "HIGH",IF(
                  'Compound Alert'!AA204 &gt;= 7, "MED","LOW")),IF(
                     $B$8="Emerging Threat", IF(
                        'Compound Alert'!AH204 &gt;= 10, "HIGH",IF(
                            'Compound Alert'!AH204 &gt;= 7, "MED","LOW")))))</f>
        <v>LOW</v>
      </c>
      <c r="M137"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137"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MED</v>
      </c>
      <c r="O137"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Alert'!B64</f>
        <v>Eritrea</v>
      </c>
      <c r="C138" s="20" t="str">
        <f>'Compound Alert'!C64</f>
        <v>ERI</v>
      </c>
      <c r="D138" s="20" t="str">
        <f>'Compound Alert'!D64</f>
        <v>SSF           Sub-Saharan Africa</v>
      </c>
      <c r="E138" s="20" t="str">
        <f>'Compound Alert'!E64</f>
        <v>IDA</v>
      </c>
      <c r="F138" s="217">
        <f ca="1">'Compound Alert'!F64</f>
        <v>59</v>
      </c>
      <c r="G138" s="22">
        <f ca="1">IF($B$8="Overall Alert",'Compound Alert'!G64,IF($B$8="Underlying Vulnerability",'Compound Alert'!J64,IF($B$8="Emerging Threat",'Compound Alert'!M64)))</f>
        <v>0.5</v>
      </c>
      <c r="H138" s="23">
        <f ca="1">IF($B$8="Overall Alert",'Compound Alert'!H64,IF($B$8="Underlying Vulnerability",'Compound Alert'!K64,IF($B$8="Emerging Threat",'Compound Alert'!N64)))</f>
        <v>0.5</v>
      </c>
      <c r="I138" s="50">
        <f ca="1">ROUNDDOWN(G138,0)</f>
        <v>0</v>
      </c>
      <c r="J138"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38"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38"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LOW</v>
      </c>
      <c r="M138"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38"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38"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MED</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Alert'!B92</f>
        <v>Hungary</v>
      </c>
      <c r="C139" s="20" t="str">
        <f>'Compound Alert'!C92</f>
        <v>HUN</v>
      </c>
      <c r="D139" s="20" t="str">
        <f>'Compound Alert'!D92</f>
        <v>ECS           Europe &amp; Central Asia</v>
      </c>
      <c r="E139" s="20" t="str">
        <f>'Compound Alert'!E92</f>
        <v>NA</v>
      </c>
      <c r="F139" s="217">
        <f ca="1">'Compound Alert'!F92</f>
        <v>87</v>
      </c>
      <c r="G139" s="22">
        <f ca="1">IF($B$8="Overall Alert",'Compound Alert'!G92,IF($B$8="Underlying Vulnerability",'Compound Alert'!J92,IF($B$8="Emerging Threat",'Compound Alert'!M92)))</f>
        <v>0.5</v>
      </c>
      <c r="H139" s="23">
        <f ca="1">IF($B$8="Overall Alert",'Compound Alert'!H92,IF($B$8="Underlying Vulnerability",'Compound Alert'!K92,IF($B$8="Emerging Threat",'Compound Alert'!N92)))</f>
        <v>0.5</v>
      </c>
      <c r="I139" s="50">
        <f ca="1">ROUNDDOWN(G139,0)</f>
        <v>0</v>
      </c>
      <c r="J139"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139"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139"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MED</v>
      </c>
      <c r="M139"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139"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139"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Alert'!B163</f>
        <v>Puerto Rico</v>
      </c>
      <c r="C140" s="20" t="str">
        <f>'Compound Alert'!C163</f>
        <v>PRI</v>
      </c>
      <c r="D140" s="20" t="str">
        <f>'Compound Alert'!D163</f>
        <v>LCN           Latin America &amp; Caribbean</v>
      </c>
      <c r="E140" s="20" t="str">
        <f>'Compound Alert'!E163</f>
        <v>NA</v>
      </c>
      <c r="F140" s="217">
        <f ca="1">'Compound Alert'!F163</f>
        <v>158</v>
      </c>
      <c r="G140" s="22">
        <f ca="1">IF($B$8="Overall Alert",'Compound Alert'!G163,IF($B$8="Underlying Vulnerability",'Compound Alert'!J163,IF($B$8="Emerging Threat",'Compound Alert'!M163)))</f>
        <v>0.5</v>
      </c>
      <c r="H140" s="23">
        <f ca="1">IF($B$8="Overall Alert",'Compound Alert'!H163,IF($B$8="Underlying Vulnerability",'Compound Alert'!K163,IF($B$8="Emerging Threat",'Compound Alert'!N163)))</f>
        <v>0.5</v>
      </c>
      <c r="I140" s="50">
        <f ca="1">ROUNDDOWN(G140,0)</f>
        <v>0</v>
      </c>
      <c r="J140"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140"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140"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MED</v>
      </c>
      <c r="M140" s="25" t="str">
        <f ca="1">IF(
   $B$8="Overall Alert",IF(
      'Compound Alert'!U163 &gt;= 7, "HIGH",IF(
         'Compound Alert'!U163 &gt;= 5, "MED","LOW")), IF(
            $B$8="Underlying Vulnerability", IF(
               'Compound Alert'!AB163 &gt;= 10, "HIGH",IF(
                  'Compound Alert'!AB163 &gt;= 7, "MED","LOW")),IF(
                     $B$8="Emerging Threat", IF(
                        'Compound Alert'!AI163 &gt;= 10, "HIGH",IF(
                            'Compound Alert'!AI163 &gt;= 7, "MED","LOW")))))</f>
        <v>LOW</v>
      </c>
      <c r="N140"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LOW</v>
      </c>
      <c r="O140"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Alert'!B182</f>
        <v>Serbia</v>
      </c>
      <c r="C141" s="20" t="str">
        <f>'Compound Alert'!C182</f>
        <v>SRB</v>
      </c>
      <c r="D141" s="20" t="str">
        <f>'Compound Alert'!D182</f>
        <v>ECS           Europe &amp; Central Asia</v>
      </c>
      <c r="E141" s="20" t="str">
        <f>'Compound Alert'!E182</f>
        <v>IBRD</v>
      </c>
      <c r="F141" s="217">
        <f ca="1">'Compound Alert'!F182</f>
        <v>177</v>
      </c>
      <c r="G141" s="22">
        <f ca="1">IF($B$8="Overall Alert",'Compound Alert'!G182,IF($B$8="Underlying Vulnerability",'Compound Alert'!J182,IF($B$8="Emerging Threat",'Compound Alert'!M182)))</f>
        <v>0.5</v>
      </c>
      <c r="H141" s="23">
        <f ca="1">IF($B$8="Overall Alert",'Compound Alert'!H182,IF($B$8="Underlying Vulnerability",'Compound Alert'!K182,IF($B$8="Emerging Threat",'Compound Alert'!N182)))</f>
        <v>0.5</v>
      </c>
      <c r="I141" s="50">
        <f ca="1">ROUNDDOWN(G141,0)</f>
        <v>0</v>
      </c>
      <c r="J141"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141"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141"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MED</v>
      </c>
      <c r="M141"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141"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141"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Alert'!B116</f>
        <v>Libya</v>
      </c>
      <c r="C142" s="20" t="str">
        <f>'Compound Alert'!C116</f>
        <v>LBY</v>
      </c>
      <c r="D142" s="20" t="str">
        <f>'Compound Alert'!D116</f>
        <v>MEA           Middle East &amp; North Africa</v>
      </c>
      <c r="E142" s="20" t="str">
        <f>'Compound Alert'!E116</f>
        <v>IBRD</v>
      </c>
      <c r="F142" s="217">
        <f ca="1">'Compound Alert'!F116</f>
        <v>111</v>
      </c>
      <c r="G142" s="22">
        <f ca="1">IF($B$8="Overall Alert",'Compound Alert'!G116,IF($B$8="Underlying Vulnerability",'Compound Alert'!J116,IF($B$8="Emerging Threat",'Compound Alert'!M116)))</f>
        <v>0.5</v>
      </c>
      <c r="H142" s="23">
        <f ca="1">IF($B$8="Overall Alert",'Compound Alert'!H116,IF($B$8="Underlying Vulnerability",'Compound Alert'!K116,IF($B$8="Emerging Threat",'Compound Alert'!N116)))</f>
        <v>0.5</v>
      </c>
      <c r="I142" s="50">
        <f ca="1">ROUNDDOWN(G142,0)</f>
        <v>0</v>
      </c>
      <c r="J142"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142"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142"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142"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142"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MED</v>
      </c>
      <c r="O142"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Alert'!B152</f>
        <v>Nepal</v>
      </c>
      <c r="C143" s="20" t="str">
        <f>'Compound Alert'!C152</f>
        <v>NPL</v>
      </c>
      <c r="D143" s="20" t="str">
        <f>'Compound Alert'!D152</f>
        <v>SAS           South Asia</v>
      </c>
      <c r="E143" s="20" t="str">
        <f>'Compound Alert'!E152</f>
        <v>IDA</v>
      </c>
      <c r="F143" s="217">
        <f ca="1">'Compound Alert'!F152</f>
        <v>147</v>
      </c>
      <c r="G143" s="22">
        <f ca="1">IF($B$8="Overall Alert",'Compound Alert'!G152,IF($B$8="Underlying Vulnerability",'Compound Alert'!J152,IF($B$8="Emerging Threat",'Compound Alert'!M152)))</f>
        <v>0.5</v>
      </c>
      <c r="H143" s="23">
        <f ca="1">IF($B$8="Overall Alert",'Compound Alert'!H152,IF($B$8="Underlying Vulnerability",'Compound Alert'!K152,IF($B$8="Emerging Threat",'Compound Alert'!N152)))</f>
        <v>0.5</v>
      </c>
      <c r="I143" s="50">
        <f ca="1">ROUNDDOWN(G143,0)</f>
        <v>0</v>
      </c>
      <c r="J143"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MED</v>
      </c>
      <c r="K143"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143"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LOW</v>
      </c>
      <c r="M143"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143"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LOW</v>
      </c>
      <c r="O143"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Alert'!B51</f>
        <v>Cuba</v>
      </c>
      <c r="C144" s="20" t="str">
        <f>'Compound Alert'!C51</f>
        <v>CUB</v>
      </c>
      <c r="D144" s="20" t="str">
        <f>'Compound Alert'!D51</f>
        <v>LCN           Latin America &amp; Caribbean</v>
      </c>
      <c r="E144" s="20" t="str">
        <f>'Compound Alert'!E51</f>
        <v>NA</v>
      </c>
      <c r="F144" s="217">
        <f ca="1">'Compound Alert'!F51</f>
        <v>46</v>
      </c>
      <c r="G144" s="22">
        <f ca="1">IF($B$8="Overall Alert",'Compound Alert'!G51,IF($B$8="Underlying Vulnerability",'Compound Alert'!J51,IF($B$8="Emerging Threat",'Compound Alert'!M51)))</f>
        <v>0.5</v>
      </c>
      <c r="H144" s="23">
        <f ca="1">IF($B$8="Overall Alert",'Compound Alert'!H51,IF($B$8="Underlying Vulnerability",'Compound Alert'!K51,IF($B$8="Emerging Threat",'Compound Alert'!N51)))</f>
        <v>0.5</v>
      </c>
      <c r="I144" s="50">
        <f ca="1">ROUNDDOWN(G144,0)</f>
        <v>0</v>
      </c>
      <c r="J144"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44"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44"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MED</v>
      </c>
      <c r="M144"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44"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44"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Alert'!B209</f>
        <v>Uruguay</v>
      </c>
      <c r="C145" s="20" t="str">
        <f>'Compound Alert'!C209</f>
        <v>URY</v>
      </c>
      <c r="D145" s="20" t="str">
        <f>'Compound Alert'!D209</f>
        <v>LCN           Latin America &amp; Caribbean</v>
      </c>
      <c r="E145" s="20" t="str">
        <f>'Compound Alert'!E209</f>
        <v>IBRD</v>
      </c>
      <c r="F145" s="217">
        <f>'Compound Alert'!F209</f>
        <v>0</v>
      </c>
      <c r="G145" s="22">
        <f ca="1">IF($B$8="Overall Alert",'Compound Alert'!G209,IF($B$8="Underlying Vulnerability",'Compound Alert'!J209,IF($B$8="Emerging Threat",'Compound Alert'!M209)))</f>
        <v>0.5</v>
      </c>
      <c r="H145" s="23">
        <f ca="1">IF($B$8="Overall Alert",'Compound Alert'!H209,IF($B$8="Underlying Vulnerability",'Compound Alert'!K209,IF($B$8="Emerging Threat",'Compound Alert'!N209)))</f>
        <v>0.5</v>
      </c>
      <c r="I145" s="50">
        <f ca="1">ROUNDDOWN(G145,0)</f>
        <v>0</v>
      </c>
      <c r="J145"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145"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45"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MED</v>
      </c>
      <c r="M145"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45"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45"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Alert'!B80</f>
        <v>Guinea-Bissau</v>
      </c>
      <c r="C146" s="20" t="str">
        <f>'Compound Alert'!C80</f>
        <v>GNB</v>
      </c>
      <c r="D146" s="20" t="str">
        <f>'Compound Alert'!D80</f>
        <v>SSF           Sub-Saharan Africa</v>
      </c>
      <c r="E146" s="20" t="str">
        <f>'Compound Alert'!E80</f>
        <v>IDA</v>
      </c>
      <c r="F146" s="217">
        <f ca="1">'Compound Alert'!F80</f>
        <v>75</v>
      </c>
      <c r="G146" s="22">
        <f ca="1">IF($B$8="Overall Alert",'Compound Alert'!G80,IF($B$8="Underlying Vulnerability",'Compound Alert'!J80,IF($B$8="Emerging Threat",'Compound Alert'!M80)))</f>
        <v>0.5</v>
      </c>
      <c r="H146" s="23">
        <f ca="1">IF($B$8="Overall Alert",'Compound Alert'!H80,IF($B$8="Underlying Vulnerability",'Compound Alert'!K80,IF($B$8="Emerging Threat",'Compound Alert'!N80)))</f>
        <v>0.5</v>
      </c>
      <c r="I146" s="50">
        <f ca="1">ROUNDDOWN(G146,0)</f>
        <v>0</v>
      </c>
      <c r="J146"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146" s="25" t="str">
        <f ca="1">IF(
   $B$8="Overall Alert",IF(
      'Compound Alert'!S80 &gt;= 7, "HIGH",IF(
         'Compound Alert'!S80 &gt;= 5, "MED","LOW")), IF(
            $B$8="Underlying Vulnerability", IF(
               'Compound Alert'!Z80 &gt;= 10, "HIGH",IF(
                  'Compound Alert'!Z80 &gt;= 7, "MED","LOW")),IF(
                     $B$8="Emerging Threat", IF(
                        'Compound Alert'!AG80 &gt;= 10, "HIGH",IF(
                            'Compound Alert'!AG80 &gt;= 7, "MED","LOW")))))</f>
        <v>MED</v>
      </c>
      <c r="L146" s="25" t="str">
        <f ca="1">IF(
   $B$8="Overall Alert",IF(
      'Compound Alert'!T80 &gt;= 7, "HIGH",IF(
         'Compound Alert'!T80 &gt;= 5, "MED","LOW")), IF(
            $B$8="Underlying Vulnerability", IF(
               'Compound Alert'!AA80 &gt;= 10, "HIGH",IF(
                  'Compound Alert'!AA80 &gt;= 7, "MED","LOW")),IF(
                     $B$8="Emerging Threat", IF(
                        'Compound Alert'!AH80 &gt;= 10, "HIGH",IF(
                            'Compound Alert'!AH80 &gt;= 7, "MED","LOW")))))</f>
        <v>LOW</v>
      </c>
      <c r="M146"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LOW</v>
      </c>
      <c r="N146"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146"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Alert'!B191</f>
        <v>Seychelles</v>
      </c>
      <c r="C147" s="20" t="str">
        <f>'Compound Alert'!C191</f>
        <v>SYC</v>
      </c>
      <c r="D147" s="20" t="str">
        <f>'Compound Alert'!D191</f>
        <v>SSF           Sub-Saharan Africa</v>
      </c>
      <c r="E147" s="20" t="str">
        <f>'Compound Alert'!E191</f>
        <v>IBRD</v>
      </c>
      <c r="F147" s="217">
        <f ca="1">'Compound Alert'!F191</f>
        <v>186</v>
      </c>
      <c r="G147" s="22">
        <f ca="1">IF($B$8="Overall Alert",'Compound Alert'!G191,IF($B$8="Underlying Vulnerability",'Compound Alert'!J191,IF($B$8="Emerging Threat",'Compound Alert'!M191)))</f>
        <v>0.5</v>
      </c>
      <c r="H147" s="23">
        <f ca="1">IF($B$8="Overall Alert",'Compound Alert'!H191,IF($B$8="Underlying Vulnerability",'Compound Alert'!K191,IF($B$8="Emerging Threat",'Compound Alert'!N191)))</f>
        <v>0.5</v>
      </c>
      <c r="I147" s="50">
        <f ca="1">ROUNDDOWN(G147,0)</f>
        <v>0</v>
      </c>
      <c r="J147"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147"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147"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147"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147"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MED</v>
      </c>
      <c r="O147"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Alert'!B18</f>
        <v>Azerbaijan</v>
      </c>
      <c r="C148" s="20" t="str">
        <f>'Compound Alert'!C18</f>
        <v>AZE</v>
      </c>
      <c r="D148" s="20" t="str">
        <f>'Compound Alert'!D18</f>
        <v>ECS           Europe &amp; Central Asia</v>
      </c>
      <c r="E148" s="20" t="str">
        <f>'Compound Alert'!E18</f>
        <v>IBRD</v>
      </c>
      <c r="F148" s="217">
        <f ca="1">'Compound Alert'!F18</f>
        <v>13</v>
      </c>
      <c r="G148" s="22">
        <f ca="1">IF($B$8="Overall Alert",'Compound Alert'!G18,IF($B$8="Underlying Vulnerability",'Compound Alert'!J18,IF($B$8="Emerging Threat",'Compound Alert'!M18)))</f>
        <v>0.5</v>
      </c>
      <c r="H148" s="23">
        <f ca="1">IF($B$8="Overall Alert",'Compound Alert'!H18,IF($B$8="Underlying Vulnerability",'Compound Alert'!K18,IF($B$8="Emerging Threat",'Compound Alert'!N18)))</f>
        <v>0.5</v>
      </c>
      <c r="I148" s="50">
        <f ca="1">ROUNDDOWN(G148,0)</f>
        <v>0</v>
      </c>
      <c r="J148"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48"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48"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LOW</v>
      </c>
      <c r="M148"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MED</v>
      </c>
      <c r="N148"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48"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Alert'!B198</f>
        <v>Turkmenistan</v>
      </c>
      <c r="C149" s="20" t="str">
        <f>'Compound Alert'!C198</f>
        <v>TKM</v>
      </c>
      <c r="D149" s="20" t="str">
        <f>'Compound Alert'!D198</f>
        <v>ECS           Europe &amp; Central Asia</v>
      </c>
      <c r="E149" s="20" t="str">
        <f>'Compound Alert'!E198</f>
        <v>IBRD</v>
      </c>
      <c r="F149" s="217">
        <f>'Compound Alert'!F198</f>
        <v>0</v>
      </c>
      <c r="G149" s="22">
        <f ca="1">IF($B$8="Overall Alert",'Compound Alert'!G198,IF($B$8="Underlying Vulnerability",'Compound Alert'!J198,IF($B$8="Emerging Threat",'Compound Alert'!M198)))</f>
        <v>0.5</v>
      </c>
      <c r="H149" s="23">
        <f ca="1">IF($B$8="Overall Alert",'Compound Alert'!H198,IF($B$8="Underlying Vulnerability",'Compound Alert'!K198,IF($B$8="Emerging Threat",'Compound Alert'!N198)))</f>
        <v>0.5</v>
      </c>
      <c r="I149" s="50">
        <f ca="1">ROUNDDOWN(G149,0)</f>
        <v>0</v>
      </c>
      <c r="J149"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149"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149" s="25" t="str">
        <f ca="1">IF(
   $B$8="Overall Alert",IF(
      'Compound Alert'!T198 &gt;= 7, "HIGH",IF(
         'Compound Alert'!T198 &gt;= 5, "MED","LOW")), IF(
            $B$8="Underlying Vulnerability", IF(
               'Compound Alert'!AA198 &gt;= 10, "HIGH",IF(
                  'Compound Alert'!AA198 &gt;= 7, "MED","LOW")),IF(
                     $B$8="Emerging Threat", IF(
                        'Compound Alert'!AH198 &gt;= 10, "HIGH",IF(
                            'Compound Alert'!AH198 &gt;= 7, "MED","LOW")))))</f>
        <v>LOW</v>
      </c>
      <c r="M149"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149"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MED</v>
      </c>
      <c r="O149"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Alert'!B165</f>
        <v>Portugal</v>
      </c>
      <c r="C150" s="20" t="str">
        <f>'Compound Alert'!C165</f>
        <v>PRT</v>
      </c>
      <c r="D150" s="20" t="str">
        <f>'Compound Alert'!D165</f>
        <v>ECS           Europe &amp; Central Asia</v>
      </c>
      <c r="E150" s="20" t="str">
        <f>'Compound Alert'!E165</f>
        <v>NA</v>
      </c>
      <c r="F150" s="217">
        <f ca="1">'Compound Alert'!F165</f>
        <v>160</v>
      </c>
      <c r="G150" s="22">
        <f ca="1">IF($B$8="Overall Alert",'Compound Alert'!G165,IF($B$8="Underlying Vulnerability",'Compound Alert'!J165,IF($B$8="Emerging Threat",'Compound Alert'!M165)))</f>
        <v>0.5</v>
      </c>
      <c r="H150" s="23">
        <f ca="1">IF($B$8="Overall Alert",'Compound Alert'!H165,IF($B$8="Underlying Vulnerability",'Compound Alert'!K165,IF($B$8="Emerging Threat",'Compound Alert'!N165)))</f>
        <v>0.5</v>
      </c>
      <c r="I150" s="50">
        <f ca="1">ROUNDDOWN(G150,0)</f>
        <v>0</v>
      </c>
      <c r="J150"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150"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150"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150"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150"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MED</v>
      </c>
      <c r="O150"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Alert'!B98</f>
        <v>Iraq</v>
      </c>
      <c r="C151" s="20" t="str">
        <f>'Compound Alert'!C98</f>
        <v>IRQ</v>
      </c>
      <c r="D151" s="20" t="str">
        <f>'Compound Alert'!D98</f>
        <v>MEA           Middle East &amp; North Africa</v>
      </c>
      <c r="E151" s="20" t="str">
        <f>'Compound Alert'!E98</f>
        <v>IBRD</v>
      </c>
      <c r="F151" s="217">
        <f ca="1">'Compound Alert'!F98</f>
        <v>93</v>
      </c>
      <c r="G151" s="22">
        <f ca="1">IF($B$8="Overall Alert",'Compound Alert'!G98,IF($B$8="Underlying Vulnerability",'Compound Alert'!J98,IF($B$8="Emerging Threat",'Compound Alert'!M98)))</f>
        <v>0</v>
      </c>
      <c r="H151" s="23">
        <f ca="1">IF($B$8="Overall Alert",'Compound Alert'!H98,IF($B$8="Underlying Vulnerability",'Compound Alert'!K98,IF($B$8="Emerging Threat",'Compound Alert'!N98)))</f>
        <v>0</v>
      </c>
      <c r="I151" s="50">
        <f ca="1">ROUNDDOWN(G151,0)</f>
        <v>0</v>
      </c>
      <c r="J151"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151" s="25" t="str">
        <f ca="1">IF(
   $B$8="Overall Alert",IF(
      'Compound Alert'!S98 &gt;= 7, "HIGH",IF(
         'Compound Alert'!S98 &gt;= 5, "MED","LOW")), IF(
            $B$8="Underlying Vulnerability", IF(
               'Compound Alert'!Z98 &gt;= 10, "HIGH",IF(
                  'Compound Alert'!Z98 &gt;= 7, "MED","LOW")),IF(
                     $B$8="Emerging Threat", IF(
                        'Compound Alert'!AG98 &gt;= 10, "HIGH",IF(
                            'Compound Alert'!AG98 &gt;= 7, "MED","LOW")))))</f>
        <v>LOW</v>
      </c>
      <c r="L151"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LOW</v>
      </c>
      <c r="M151"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LOW</v>
      </c>
      <c r="N151"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LOW</v>
      </c>
      <c r="O151"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Alert'!B155</f>
        <v>Oman</v>
      </c>
      <c r="C152" s="20" t="str">
        <f>'Compound Alert'!C155</f>
        <v>OMN</v>
      </c>
      <c r="D152" s="20" t="str">
        <f>'Compound Alert'!D155</f>
        <v>MEA           Middle East &amp; North Africa</v>
      </c>
      <c r="E152" s="20" t="str">
        <f>'Compound Alert'!E155</f>
        <v>NA</v>
      </c>
      <c r="F152" s="217">
        <f ca="1">'Compound Alert'!F155</f>
        <v>150</v>
      </c>
      <c r="G152" s="22">
        <f ca="1">IF($B$8="Overall Alert",'Compound Alert'!G155,IF($B$8="Underlying Vulnerability",'Compound Alert'!J155,IF($B$8="Emerging Threat",'Compound Alert'!M155)))</f>
        <v>0</v>
      </c>
      <c r="H152" s="23">
        <f ca="1">IF($B$8="Overall Alert",'Compound Alert'!H155,IF($B$8="Underlying Vulnerability",'Compound Alert'!K155,IF($B$8="Emerging Threat",'Compound Alert'!N155)))</f>
        <v>0</v>
      </c>
      <c r="I152" s="50">
        <f ca="1">ROUNDDOWN(G152,0)</f>
        <v>0</v>
      </c>
      <c r="J152"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152"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152"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152"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152"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152"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Alert'!B179</f>
        <v>El Salvador</v>
      </c>
      <c r="C153" s="20" t="str">
        <f>'Compound Alert'!C179</f>
        <v>SLV</v>
      </c>
      <c r="D153" s="20" t="str">
        <f>'Compound Alert'!D179</f>
        <v>LCN           Latin America &amp; Caribbean</v>
      </c>
      <c r="E153" s="20" t="str">
        <f>'Compound Alert'!E179</f>
        <v>IBRD</v>
      </c>
      <c r="F153" s="217">
        <f ca="1">'Compound Alert'!F179</f>
        <v>174</v>
      </c>
      <c r="G153" s="22">
        <f ca="1">IF($B$8="Overall Alert",'Compound Alert'!G179,IF($B$8="Underlying Vulnerability",'Compound Alert'!J179,IF($B$8="Emerging Threat",'Compound Alert'!M179)))</f>
        <v>0</v>
      </c>
      <c r="H153" s="23">
        <f ca="1">IF($B$8="Overall Alert",'Compound Alert'!H179,IF($B$8="Underlying Vulnerability",'Compound Alert'!K179,IF($B$8="Emerging Threat",'Compound Alert'!N179)))</f>
        <v>0</v>
      </c>
      <c r="I153" s="50">
        <f ca="1">ROUNDDOWN(G153,0)</f>
        <v>0</v>
      </c>
      <c r="J153"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53"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53" s="25" t="str">
        <f ca="1">IF(
   $B$8="Overall Alert",IF(
      'Compound Alert'!T179 &gt;= 7, "HIGH",IF(
         'Compound Alert'!T179 &gt;= 5, "MED","LOW")), IF(
            $B$8="Underlying Vulnerability", IF(
               'Compound Alert'!AA179 &gt;= 10, "HIGH",IF(
                  'Compound Alert'!AA179 &gt;= 7, "MED","LOW")),IF(
                     $B$8="Emerging Threat", IF(
                        'Compound Alert'!AH179 &gt;= 10, "HIGH",IF(
                            'Compound Alert'!AH179 &gt;= 7, "MED","LOW")))))</f>
        <v>LOW</v>
      </c>
      <c r="M153"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53"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LOW</v>
      </c>
      <c r="O153"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Alert'!B217</f>
        <v>Vanuatu</v>
      </c>
      <c r="C154" s="20" t="str">
        <f>'Compound Alert'!C217</f>
        <v>VUT</v>
      </c>
      <c r="D154" s="20" t="str">
        <f>'Compound Alert'!D217</f>
        <v>EAS           East Asia &amp; Pacific</v>
      </c>
      <c r="E154" s="20" t="str">
        <f>'Compound Alert'!E217</f>
        <v>IDA</v>
      </c>
      <c r="F154" s="217">
        <f>'Compound Alert'!F217</f>
        <v>0</v>
      </c>
      <c r="G154" s="22">
        <f ca="1">IF($B$8="Overall Alert",'Compound Alert'!G217,IF($B$8="Underlying Vulnerability",'Compound Alert'!J217,IF($B$8="Emerging Threat",'Compound Alert'!M217)))</f>
        <v>0</v>
      </c>
      <c r="H154" s="23">
        <f ca="1">IF($B$8="Overall Alert",'Compound Alert'!H217,IF($B$8="Underlying Vulnerability",'Compound Alert'!K217,IF($B$8="Emerging Threat",'Compound Alert'!N217)))</f>
        <v>0</v>
      </c>
      <c r="I154" s="50">
        <f ca="1">ROUNDDOWN(G154,0)</f>
        <v>0</v>
      </c>
      <c r="J154"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154"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154" s="25" t="str">
        <f ca="1">IF(
   $B$8="Overall Alert",IF(
      'Compound Alert'!T217 &gt;= 7, "HIGH",IF(
         'Compound Alert'!T217 &gt;= 5, "MED","LOW")), IF(
            $B$8="Underlying Vulnerability", IF(
               'Compound Alert'!AA217 &gt;= 10, "HIGH",IF(
                  'Compound Alert'!AA217 &gt;= 7, "MED","LOW")),IF(
                     $B$8="Emerging Threat", IF(
                        'Compound Alert'!AH217 &gt;= 10, "HIGH",IF(
                            'Compound Alert'!AH217 &gt;= 7, "MED","LOW")))))</f>
        <v>LOW</v>
      </c>
      <c r="M154"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154"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154"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Alert'!B13</f>
        <v>Armenia</v>
      </c>
      <c r="C155" s="20" t="str">
        <f>'Compound Alert'!C13</f>
        <v>ARM</v>
      </c>
      <c r="D155" s="20" t="str">
        <f>'Compound Alert'!D13</f>
        <v>ECS           Europe &amp; Central Asia</v>
      </c>
      <c r="E155" s="20" t="str">
        <f>'Compound Alert'!E13</f>
        <v>IBRD</v>
      </c>
      <c r="F155" s="217">
        <f ca="1">'Compound Alert'!F13</f>
        <v>8</v>
      </c>
      <c r="G155" s="22">
        <f ca="1">IF($B$8="Overall Alert",'Compound Alert'!G13,IF($B$8="Underlying Vulnerability",'Compound Alert'!J13,IF($B$8="Emerging Threat",'Compound Alert'!M13)))</f>
        <v>0</v>
      </c>
      <c r="H155" s="23">
        <f ca="1">IF($B$8="Overall Alert",'Compound Alert'!H13,IF($B$8="Underlying Vulnerability",'Compound Alert'!K13,IF($B$8="Emerging Threat",'Compound Alert'!N13)))</f>
        <v>0</v>
      </c>
      <c r="I155" s="50">
        <f ca="1">ROUNDDOWN(G155,0)</f>
        <v>0</v>
      </c>
      <c r="J155"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155"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155"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155"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155"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155"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Alert'!B218</f>
        <v>Samoa</v>
      </c>
      <c r="C156" s="20" t="str">
        <f>'Compound Alert'!C218</f>
        <v>WSM</v>
      </c>
      <c r="D156" s="20" t="str">
        <f>'Compound Alert'!D218</f>
        <v>EAS           East Asia &amp; Pacific</v>
      </c>
      <c r="E156" s="20" t="str">
        <f>'Compound Alert'!E218</f>
        <v>IDA</v>
      </c>
      <c r="F156" s="217">
        <f>'Compound Alert'!F218</f>
        <v>0</v>
      </c>
      <c r="G156" s="22">
        <f ca="1">IF($B$8="Overall Alert",'Compound Alert'!G218,IF($B$8="Underlying Vulnerability",'Compound Alert'!J218,IF($B$8="Emerging Threat",'Compound Alert'!M218)))</f>
        <v>0</v>
      </c>
      <c r="H156" s="23">
        <f ca="1">IF($B$8="Overall Alert",'Compound Alert'!H218,IF($B$8="Underlying Vulnerability",'Compound Alert'!K218,IF($B$8="Emerging Threat",'Compound Alert'!N218)))</f>
        <v>0</v>
      </c>
      <c r="I156" s="50">
        <f ca="1">ROUNDDOWN(G156,0)</f>
        <v>0</v>
      </c>
      <c r="J156"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156"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156" s="25" t="str">
        <f ca="1">IF(
   $B$8="Overall Alert",IF(
      'Compound Alert'!T218 &gt;= 7, "HIGH",IF(
         'Compound Alert'!T218 &gt;= 5, "MED","LOW")), IF(
            $B$8="Underlying Vulnerability", IF(
               'Compound Alert'!AA218 &gt;= 10, "HIGH",IF(
                  'Compound Alert'!AA218 &gt;= 7, "MED","LOW")),IF(
                     $B$8="Emerging Threat", IF(
                        'Compound Alert'!AH218 &gt;= 10, "HIGH",IF(
                            'Compound Alert'!AH218 &gt;= 7, "MED","LOW")))))</f>
        <v>LOW</v>
      </c>
      <c r="M156"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156"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LOW</v>
      </c>
      <c r="O156"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Alert'!B117</f>
        <v>St. Lucia</v>
      </c>
      <c r="C157" s="20" t="str">
        <f>'Compound Alert'!C117</f>
        <v>LCA</v>
      </c>
      <c r="D157" s="20" t="str">
        <f>'Compound Alert'!D117</f>
        <v>LCN           Latin America &amp; Caribbean</v>
      </c>
      <c r="E157" s="20" t="str">
        <f>'Compound Alert'!E117</f>
        <v>Blend</v>
      </c>
      <c r="F157" s="217">
        <f ca="1">'Compound Alert'!F117</f>
        <v>112</v>
      </c>
      <c r="G157" s="22">
        <f ca="1">IF($B$8="Overall Alert",'Compound Alert'!G117,IF($B$8="Underlying Vulnerability",'Compound Alert'!J117,IF($B$8="Emerging Threat",'Compound Alert'!M117)))</f>
        <v>0</v>
      </c>
      <c r="H157" s="23">
        <f ca="1">IF($B$8="Overall Alert",'Compound Alert'!H117,IF($B$8="Underlying Vulnerability",'Compound Alert'!K117,IF($B$8="Emerging Threat",'Compound Alert'!N117)))</f>
        <v>0</v>
      </c>
      <c r="I157" s="50">
        <f ca="1">ROUNDDOWN(G157,0)</f>
        <v>0</v>
      </c>
      <c r="J157"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157" s="25" t="str">
        <f ca="1">IF(
   $B$8="Overall Alert",IF(
      'Compound Alert'!S117 &gt;= 7, "HIGH",IF(
         'Compound Alert'!S117 &gt;= 5, "MED","LOW")), IF(
            $B$8="Underlying Vulnerability", IF(
               'Compound Alert'!Z117 &gt;= 10, "HIGH",IF(
                  'Compound Alert'!Z117 &gt;= 7, "MED","LOW")),IF(
                     $B$8="Emerging Threat", IF(
                        'Compound Alert'!AG117 &gt;= 10, "HIGH",IF(
                            'Compound Alert'!AG117 &gt;= 7, "MED","LOW")))))</f>
        <v>LOW</v>
      </c>
      <c r="L157" s="25" t="str">
        <f ca="1">IF(
   $B$8="Overall Alert",IF(
      'Compound Alert'!T117 &gt;= 7, "HIGH",IF(
         'Compound Alert'!T117 &gt;= 5, "MED","LOW")), IF(
            $B$8="Underlying Vulnerability", IF(
               'Compound Alert'!AA117 &gt;= 10, "HIGH",IF(
                  'Compound Alert'!AA117 &gt;= 7, "MED","LOW")),IF(
                     $B$8="Emerging Threat", IF(
                        'Compound Alert'!AH117 &gt;= 10, "HIGH",IF(
                            'Compound Alert'!AH117 &gt;= 7, "MED","LOW")))))</f>
        <v>LOW</v>
      </c>
      <c r="M157"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157"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LOW</v>
      </c>
      <c r="O157"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Alert'!B159</f>
        <v>Philippines</v>
      </c>
      <c r="C158" s="20" t="str">
        <f>'Compound Alert'!C159</f>
        <v>PHL</v>
      </c>
      <c r="D158" s="20" t="str">
        <f>'Compound Alert'!D159</f>
        <v>EAS           East Asia &amp; Pacific</v>
      </c>
      <c r="E158" s="20" t="str">
        <f>'Compound Alert'!E159</f>
        <v>IBRD</v>
      </c>
      <c r="F158" s="217">
        <f ca="1">'Compound Alert'!F159</f>
        <v>154</v>
      </c>
      <c r="G158" s="22">
        <f ca="1">IF($B$8="Overall Alert",'Compound Alert'!G159,IF($B$8="Underlying Vulnerability",'Compound Alert'!J159,IF($B$8="Emerging Threat",'Compound Alert'!M159)))</f>
        <v>0</v>
      </c>
      <c r="H158" s="23">
        <f ca="1">IF($B$8="Overall Alert",'Compound Alert'!H159,IF($B$8="Underlying Vulnerability",'Compound Alert'!K159,IF($B$8="Emerging Threat",'Compound Alert'!N159)))</f>
        <v>0</v>
      </c>
      <c r="I158" s="50">
        <f ca="1">ROUNDDOWN(G158,0)</f>
        <v>0</v>
      </c>
      <c r="J158"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158"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158"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158"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158"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LOW</v>
      </c>
      <c r="O158"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Alert'!B212</f>
        <v>St. Vincent and the Grenadines</v>
      </c>
      <c r="C159" s="20" t="str">
        <f>'Compound Alert'!C212</f>
        <v>VCT</v>
      </c>
      <c r="D159" s="20" t="str">
        <f>'Compound Alert'!D212</f>
        <v>LCN           Latin America &amp; Caribbean</v>
      </c>
      <c r="E159" s="20" t="str">
        <f>'Compound Alert'!E212</f>
        <v>Blend</v>
      </c>
      <c r="F159" s="217">
        <f>'Compound Alert'!F212</f>
        <v>0</v>
      </c>
      <c r="G159" s="22">
        <f ca="1">IF($B$8="Overall Alert",'Compound Alert'!G212,IF($B$8="Underlying Vulnerability",'Compound Alert'!J212,IF($B$8="Emerging Threat",'Compound Alert'!M212)))</f>
        <v>0</v>
      </c>
      <c r="H159" s="23">
        <f ca="1">IF($B$8="Overall Alert",'Compound Alert'!H212,IF($B$8="Underlying Vulnerability",'Compound Alert'!K212,IF($B$8="Emerging Threat",'Compound Alert'!N212)))</f>
        <v>0</v>
      </c>
      <c r="I159" s="50">
        <f ca="1">ROUNDDOWN(G159,0)</f>
        <v>0</v>
      </c>
      <c r="J159"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59"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59" s="25" t="str">
        <f ca="1">IF(
   $B$8="Overall Alert",IF(
      'Compound Alert'!T212 &gt;= 7, "HIGH",IF(
         'Compound Alert'!T212 &gt;= 5, "MED","LOW")), IF(
            $B$8="Underlying Vulnerability", IF(
               'Compound Alert'!AA212 &gt;= 10, "HIGH",IF(
                  'Compound Alert'!AA212 &gt;= 7, "MED","LOW")),IF(
                     $B$8="Emerging Threat", IF(
                        'Compound Alert'!AH212 &gt;= 10, "HIGH",IF(
                            'Compound Alert'!AH212 &gt;= 7, "MED","LOW")))))</f>
        <v>LOW</v>
      </c>
      <c r="M159"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59"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LOW</v>
      </c>
      <c r="O159"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Alert'!B157</f>
        <v>Panama</v>
      </c>
      <c r="C160" s="20" t="str">
        <f>'Compound Alert'!C157</f>
        <v>PAN</v>
      </c>
      <c r="D160" s="20" t="str">
        <f>'Compound Alert'!D157</f>
        <v>LCN           Latin America &amp; Caribbean</v>
      </c>
      <c r="E160" s="20" t="str">
        <f>'Compound Alert'!E157</f>
        <v>IBRD</v>
      </c>
      <c r="F160" s="217">
        <f ca="1">'Compound Alert'!F157</f>
        <v>152</v>
      </c>
      <c r="G160" s="22">
        <f ca="1">IF($B$8="Overall Alert",'Compound Alert'!G157,IF($B$8="Underlying Vulnerability",'Compound Alert'!J157,IF($B$8="Emerging Threat",'Compound Alert'!M157)))</f>
        <v>0</v>
      </c>
      <c r="H160" s="23">
        <f ca="1">IF($B$8="Overall Alert",'Compound Alert'!H157,IF($B$8="Underlying Vulnerability",'Compound Alert'!K157,IF($B$8="Emerging Threat",'Compound Alert'!N157)))</f>
        <v>0</v>
      </c>
      <c r="I160" s="50">
        <f ca="1">ROUNDDOWN(G160,0)</f>
        <v>0</v>
      </c>
      <c r="J160"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60"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60"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60"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LOW</v>
      </c>
      <c r="N160"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60"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Alert'!B111</f>
        <v>Korea, Rep.</v>
      </c>
      <c r="C161" s="20" t="str">
        <f>'Compound Alert'!C111</f>
        <v>KOR</v>
      </c>
      <c r="D161" s="20" t="str">
        <f>'Compound Alert'!D111</f>
        <v>EAS           East Asia &amp; Pacific</v>
      </c>
      <c r="E161" s="20" t="str">
        <f>'Compound Alert'!E111</f>
        <v>NA</v>
      </c>
      <c r="F161" s="217">
        <f ca="1">'Compound Alert'!F111</f>
        <v>106</v>
      </c>
      <c r="G161" s="22">
        <f ca="1">IF($B$8="Overall Alert",'Compound Alert'!G111,IF($B$8="Underlying Vulnerability",'Compound Alert'!J111,IF($B$8="Emerging Threat",'Compound Alert'!M111)))</f>
        <v>0</v>
      </c>
      <c r="H161" s="23">
        <f ca="1">IF($B$8="Overall Alert",'Compound Alert'!H111,IF($B$8="Underlying Vulnerability",'Compound Alert'!K111,IF($B$8="Emerging Threat",'Compound Alert'!N111)))</f>
        <v>0</v>
      </c>
      <c r="I161" s="50">
        <f ca="1">ROUNDDOWN(G161,0)</f>
        <v>0</v>
      </c>
      <c r="J161"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161"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161"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161"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161"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161"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Alert'!B200</f>
        <v>Tonga</v>
      </c>
      <c r="C162" s="20" t="str">
        <f>'Compound Alert'!C200</f>
        <v>TON</v>
      </c>
      <c r="D162" s="20" t="str">
        <f>'Compound Alert'!D200</f>
        <v>EAS           East Asia &amp; Pacific</v>
      </c>
      <c r="E162" s="20" t="str">
        <f>'Compound Alert'!E200</f>
        <v>IDA</v>
      </c>
      <c r="F162" s="217">
        <f>'Compound Alert'!F200</f>
        <v>0</v>
      </c>
      <c r="G162" s="22">
        <f ca="1">IF($B$8="Overall Alert",'Compound Alert'!G200,IF($B$8="Underlying Vulnerability",'Compound Alert'!J200,IF($B$8="Emerging Threat",'Compound Alert'!M200)))</f>
        <v>0</v>
      </c>
      <c r="H162" s="23">
        <f ca="1">IF($B$8="Overall Alert",'Compound Alert'!H200,IF($B$8="Underlying Vulnerability",'Compound Alert'!K200,IF($B$8="Emerging Threat",'Compound Alert'!N200)))</f>
        <v>0</v>
      </c>
      <c r="I162" s="50">
        <f ca="1">ROUNDDOWN(G162,0)</f>
        <v>0</v>
      </c>
      <c r="J162"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162"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162" s="25" t="str">
        <f ca="1">IF(
   $B$8="Overall Alert",IF(
      'Compound Alert'!T200 &gt;= 7, "HIGH",IF(
         'Compound Alert'!T200 &gt;= 5, "MED","LOW")), IF(
            $B$8="Underlying Vulnerability", IF(
               'Compound Alert'!AA200 &gt;= 10, "HIGH",IF(
                  'Compound Alert'!AA200 &gt;= 7, "MED","LOW")),IF(
                     $B$8="Emerging Threat", IF(
                        'Compound Alert'!AH200 &gt;= 10, "HIGH",IF(
                            'Compound Alert'!AH200 &gt;= 7, "MED","LOW")))))</f>
        <v>LOW</v>
      </c>
      <c r="M162"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162"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162"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Alert'!B213</f>
        <v>Venezuela, RB</v>
      </c>
      <c r="C163" s="20" t="str">
        <f>'Compound Alert'!C213</f>
        <v>VEN</v>
      </c>
      <c r="D163" s="20" t="str">
        <f>'Compound Alert'!D213</f>
        <v>LCN           Latin America &amp; Caribbean</v>
      </c>
      <c r="E163" s="20" t="str">
        <f>'Compound Alert'!E213</f>
        <v>IBRD</v>
      </c>
      <c r="F163" s="217">
        <f>'Compound Alert'!F213</f>
        <v>0</v>
      </c>
      <c r="G163" s="22">
        <f ca="1">IF($B$8="Overall Alert",'Compound Alert'!G213,IF($B$8="Underlying Vulnerability",'Compound Alert'!J213,IF($B$8="Emerging Threat",'Compound Alert'!M213)))</f>
        <v>0</v>
      </c>
      <c r="H163" s="23">
        <f ca="1">IF($B$8="Overall Alert",'Compound Alert'!H213,IF($B$8="Underlying Vulnerability",'Compound Alert'!K213,IF($B$8="Emerging Threat",'Compound Alert'!N213)))</f>
        <v>0</v>
      </c>
      <c r="I163" s="50">
        <f ca="1">ROUNDDOWN(G163,0)</f>
        <v>0</v>
      </c>
      <c r="J163"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163"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163"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LOW</v>
      </c>
      <c r="M163"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163"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LOW</v>
      </c>
      <c r="O163"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Alert'!B185</f>
        <v>Suriname</v>
      </c>
      <c r="C164" s="20" t="str">
        <f>'Compound Alert'!C185</f>
        <v>SUR</v>
      </c>
      <c r="D164" s="20" t="str">
        <f>'Compound Alert'!D185</f>
        <v>LCN           Latin America &amp; Caribbean</v>
      </c>
      <c r="E164" s="20" t="str">
        <f>'Compound Alert'!E185</f>
        <v>IBRD</v>
      </c>
      <c r="F164" s="217">
        <f ca="1">'Compound Alert'!F185</f>
        <v>180</v>
      </c>
      <c r="G164" s="22">
        <f ca="1">IF($B$8="Overall Alert",'Compound Alert'!G185,IF($B$8="Underlying Vulnerability",'Compound Alert'!J185,IF($B$8="Emerging Threat",'Compound Alert'!M185)))</f>
        <v>0</v>
      </c>
      <c r="H164" s="23">
        <f ca="1">IF($B$8="Overall Alert",'Compound Alert'!H185,IF($B$8="Underlying Vulnerability",'Compound Alert'!K185,IF($B$8="Emerging Threat",'Compound Alert'!N185)))</f>
        <v>0</v>
      </c>
      <c r="I164" s="50">
        <f ca="1">ROUNDDOWN(G164,0)</f>
        <v>0</v>
      </c>
      <c r="J164"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LOW</v>
      </c>
      <c r="K164"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164"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LOW</v>
      </c>
      <c r="M164"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164"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LOW</v>
      </c>
      <c r="O164"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Alert'!B177</f>
        <v>Solomon Islands</v>
      </c>
      <c r="C165" s="20" t="str">
        <f>'Compound Alert'!C177</f>
        <v>SLB</v>
      </c>
      <c r="D165" s="20" t="str">
        <f>'Compound Alert'!D177</f>
        <v>EAS           East Asia &amp; Pacific</v>
      </c>
      <c r="E165" s="20" t="str">
        <f>'Compound Alert'!E177</f>
        <v>IDA</v>
      </c>
      <c r="F165" s="217">
        <f ca="1">'Compound Alert'!F177</f>
        <v>172</v>
      </c>
      <c r="G165" s="22">
        <f ca="1">IF($B$8="Overall Alert",'Compound Alert'!G177,IF($B$8="Underlying Vulnerability",'Compound Alert'!J177,IF($B$8="Emerging Threat",'Compound Alert'!M177)))</f>
        <v>0</v>
      </c>
      <c r="H165" s="23">
        <f ca="1">IF($B$8="Overall Alert",'Compound Alert'!H177,IF($B$8="Underlying Vulnerability",'Compound Alert'!K177,IF($B$8="Emerging Threat",'Compound Alert'!N177)))</f>
        <v>0</v>
      </c>
      <c r="I165" s="50">
        <f ca="1">ROUNDDOWN(G165,0)</f>
        <v>0</v>
      </c>
      <c r="J165"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165"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165" s="25" t="str">
        <f ca="1">IF(
   $B$8="Overall Alert",IF(
      'Compound Alert'!T177 &gt;= 7, "HIGH",IF(
         'Compound Alert'!T177 &gt;= 5, "MED","LOW")), IF(
            $B$8="Underlying Vulnerability", IF(
               'Compound Alert'!AA177 &gt;= 10, "HIGH",IF(
                  'Compound Alert'!AA177 &gt;= 7, "MED","LOW")),IF(
                     $B$8="Emerging Threat", IF(
                        'Compound Alert'!AH177 &gt;= 10, "HIGH",IF(
                            'Compound Alert'!AH177 &gt;= 7, "MED","LOW")))))</f>
        <v>LOW</v>
      </c>
      <c r="M165"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165"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LOW</v>
      </c>
      <c r="O165"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Alert'!B9</f>
        <v>Albania</v>
      </c>
      <c r="C166" s="20" t="str">
        <f>'Compound Alert'!C9</f>
        <v>ALB</v>
      </c>
      <c r="D166" s="20" t="str">
        <f>'Compound Alert'!D9</f>
        <v>ECS           Europe &amp; Central Asia</v>
      </c>
      <c r="E166" s="20" t="str">
        <f>'Compound Alert'!E9</f>
        <v>IBRD</v>
      </c>
      <c r="F166" s="217">
        <f ca="1">'Compound Alert'!F9</f>
        <v>4</v>
      </c>
      <c r="G166" s="22">
        <f ca="1">IF($B$8="Overall Alert",'Compound Alert'!G9,IF($B$8="Underlying Vulnerability",'Compound Alert'!J9,IF($B$8="Emerging Threat",'Compound Alert'!M9)))</f>
        <v>0</v>
      </c>
      <c r="H166" s="23">
        <f ca="1">IF($B$8="Overall Alert",'Compound Alert'!H9,IF($B$8="Underlying Vulnerability",'Compound Alert'!K9,IF($B$8="Emerging Threat",'Compound Alert'!N9)))</f>
        <v>0</v>
      </c>
      <c r="I166" s="50">
        <f ca="1">ROUNDDOWN(G166,0)</f>
        <v>0</v>
      </c>
      <c r="J166"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166"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166"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166"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166"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166"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Alert'!B109</f>
        <v>Kiribati</v>
      </c>
      <c r="C167" s="20" t="str">
        <f>'Compound Alert'!C109</f>
        <v>KIR</v>
      </c>
      <c r="D167" s="20" t="str">
        <f>'Compound Alert'!D109</f>
        <v>EAS           East Asia &amp; Pacific</v>
      </c>
      <c r="E167" s="20" t="str">
        <f>'Compound Alert'!E109</f>
        <v>IDA</v>
      </c>
      <c r="F167" s="217">
        <f ca="1">'Compound Alert'!F109</f>
        <v>104</v>
      </c>
      <c r="G167" s="22">
        <f ca="1">IF($B$8="Overall Alert",'Compound Alert'!G109,IF($B$8="Underlying Vulnerability",'Compound Alert'!J109,IF($B$8="Emerging Threat",'Compound Alert'!M109)))</f>
        <v>0</v>
      </c>
      <c r="H167" s="23">
        <f ca="1">IF($B$8="Overall Alert",'Compound Alert'!H109,IF($B$8="Underlying Vulnerability",'Compound Alert'!K109,IF($B$8="Emerging Threat",'Compound Alert'!N109)))</f>
        <v>0</v>
      </c>
      <c r="I167" s="50">
        <f ca="1">ROUNDDOWN(G167,0)</f>
        <v>0</v>
      </c>
      <c r="J167"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67"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67" s="25" t="str">
        <f ca="1">IF(
   $B$8="Overall Alert",IF(
      'Compound Alert'!T109 &gt;= 7, "HIGH",IF(
         'Compound Alert'!T109 &gt;= 5, "MED","LOW")), IF(
            $B$8="Underlying Vulnerability", IF(
               'Compound Alert'!AA109 &gt;= 10, "HIGH",IF(
                  'Compound Alert'!AA109 &gt;= 7, "MED","LOW")),IF(
                     $B$8="Emerging Threat", IF(
                        'Compound Alert'!AH109 &gt;= 10, "HIGH",IF(
                            'Compound Alert'!AH109 &gt;= 7, "MED","LOW")))))</f>
        <v>LOW</v>
      </c>
      <c r="M167"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67"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LOW</v>
      </c>
      <c r="O167"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Alert'!B142</f>
        <v>Mauritius</v>
      </c>
      <c r="C168" s="20" t="str">
        <f>'Compound Alert'!C142</f>
        <v>MUS</v>
      </c>
      <c r="D168" s="20" t="str">
        <f>'Compound Alert'!D142</f>
        <v>SSF           Sub-Saharan Africa</v>
      </c>
      <c r="E168" s="20" t="str">
        <f>'Compound Alert'!E142</f>
        <v>IBRD</v>
      </c>
      <c r="F168" s="217">
        <f ca="1">'Compound Alert'!F142</f>
        <v>137</v>
      </c>
      <c r="G168" s="22">
        <f ca="1">IF($B$8="Overall Alert",'Compound Alert'!G142,IF($B$8="Underlying Vulnerability",'Compound Alert'!J142,IF($B$8="Emerging Threat",'Compound Alert'!M142)))</f>
        <v>0</v>
      </c>
      <c r="H168" s="23">
        <f ca="1">IF($B$8="Overall Alert",'Compound Alert'!H142,IF($B$8="Underlying Vulnerability",'Compound Alert'!K142,IF($B$8="Emerging Threat",'Compound Alert'!N142)))</f>
        <v>0</v>
      </c>
      <c r="I168" s="50">
        <f ca="1">ROUNDDOWN(G168,0)</f>
        <v>0</v>
      </c>
      <c r="J168"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168"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168"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168"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168"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LOW</v>
      </c>
      <c r="O168"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Alert'!B153</f>
        <v>Nauru</v>
      </c>
      <c r="C169" s="20" t="str">
        <f>'Compound Alert'!C153</f>
        <v>NRU</v>
      </c>
      <c r="D169" s="20" t="str">
        <f>'Compound Alert'!D153</f>
        <v>EAS           East Asia &amp; Pacific</v>
      </c>
      <c r="E169" s="20" t="str">
        <f>'Compound Alert'!E153</f>
        <v>IBRD</v>
      </c>
      <c r="F169" s="217">
        <f ca="1">'Compound Alert'!F153</f>
        <v>148</v>
      </c>
      <c r="G169" s="22">
        <f ca="1">IF($B$8="Overall Alert",'Compound Alert'!G153,IF($B$8="Underlying Vulnerability",'Compound Alert'!J153,IF($B$8="Emerging Threat",'Compound Alert'!M153)))</f>
        <v>0</v>
      </c>
      <c r="H169" s="23">
        <f ca="1">IF($B$8="Overall Alert",'Compound Alert'!H153,IF($B$8="Underlying Vulnerability",'Compound Alert'!K153,IF($B$8="Emerging Threat",'Compound Alert'!N153)))</f>
        <v>0</v>
      </c>
      <c r="I169" s="50">
        <f ca="1">ROUNDDOWN(G169,0)</f>
        <v>0</v>
      </c>
      <c r="J169"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169" s="25" t="str">
        <f ca="1">IF(
   $B$8="Overall Alert",IF(
      'Compound Alert'!S153 &gt;= 7, "HIGH",IF(
         'Compound Alert'!S153 &gt;= 5, "MED","LOW")), IF(
            $B$8="Underlying Vulnerability", IF(
               'Compound Alert'!Z153 &gt;= 10, "HIGH",IF(
                  'Compound Alert'!Z153 &gt;= 7, "MED","LOW")),IF(
                     $B$8="Emerging Threat", IF(
                        'Compound Alert'!AG153 &gt;= 10, "HIGH",IF(
                            'Compound Alert'!AG153 &gt;= 7, "MED","LOW")))))</f>
        <v>LOW</v>
      </c>
      <c r="L169" s="25" t="str">
        <f ca="1">IF(
   $B$8="Overall Alert",IF(
      'Compound Alert'!T153 &gt;= 7, "HIGH",IF(
         'Compound Alert'!T153 &gt;= 5, "MED","LOW")), IF(
            $B$8="Underlying Vulnerability", IF(
               'Compound Alert'!AA153 &gt;= 10, "HIGH",IF(
                  'Compound Alert'!AA153 &gt;= 7, "MED","LOW")),IF(
                     $B$8="Emerging Threat", IF(
                        'Compound Alert'!AH153 &gt;= 10, "HIGH",IF(
                            'Compound Alert'!AH153 &gt;= 7, "MED","LOW")))))</f>
        <v>LOW</v>
      </c>
      <c r="M169"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169"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LOW</v>
      </c>
      <c r="O169"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Alert'!B160</f>
        <v>Palau</v>
      </c>
      <c r="C170" s="20" t="str">
        <f>'Compound Alert'!C160</f>
        <v>PLW</v>
      </c>
      <c r="D170" s="20" t="str">
        <f>'Compound Alert'!D160</f>
        <v>EAS           East Asia &amp; Pacific</v>
      </c>
      <c r="E170" s="20" t="str">
        <f>'Compound Alert'!E160</f>
        <v>IBRD</v>
      </c>
      <c r="F170" s="217">
        <f ca="1">'Compound Alert'!F160</f>
        <v>155</v>
      </c>
      <c r="G170" s="22">
        <f ca="1">IF($B$8="Overall Alert",'Compound Alert'!G160,IF($B$8="Underlying Vulnerability",'Compound Alert'!J160,IF($B$8="Emerging Threat",'Compound Alert'!M160)))</f>
        <v>0</v>
      </c>
      <c r="H170" s="23">
        <f ca="1">IF($B$8="Overall Alert",'Compound Alert'!H160,IF($B$8="Underlying Vulnerability",'Compound Alert'!K160,IF($B$8="Emerging Threat",'Compound Alert'!N160)))</f>
        <v>0</v>
      </c>
      <c r="I170" s="50">
        <f ca="1">ROUNDDOWN(G170,0)</f>
        <v>0</v>
      </c>
      <c r="J170"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170" s="25" t="str">
        <f ca="1">IF(
   $B$8="Overall Alert",IF(
      'Compound Alert'!S160 &gt;= 7, "HIGH",IF(
         'Compound Alert'!S160 &gt;= 5, "MED","LOW")), IF(
            $B$8="Underlying Vulnerability", IF(
               'Compound Alert'!Z160 &gt;= 10, "HIGH",IF(
                  'Compound Alert'!Z160 &gt;= 7, "MED","LOW")),IF(
                     $B$8="Emerging Threat", IF(
                        'Compound Alert'!AG160 &gt;= 10, "HIGH",IF(
                            'Compound Alert'!AG160 &gt;= 7, "MED","LOW")))))</f>
        <v>LOW</v>
      </c>
      <c r="L170" s="25" t="str">
        <f ca="1">IF(
   $B$8="Overall Alert",IF(
      'Compound Alert'!T160 &gt;= 7, "HIGH",IF(
         'Compound Alert'!T160 &gt;= 5, "MED","LOW")), IF(
            $B$8="Underlying Vulnerability", IF(
               'Compound Alert'!AA160 &gt;= 10, "HIGH",IF(
                  'Compound Alert'!AA160 &gt;= 7, "MED","LOW")),IF(
                     $B$8="Emerging Threat", IF(
                        'Compound Alert'!AH160 &gt;= 10, "HIGH",IF(
                            'Compound Alert'!AH160 &gt;= 7, "MED","LOW")))))</f>
        <v>LOW</v>
      </c>
      <c r="M170"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170"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170"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Alert'!B36</f>
        <v>Botswana</v>
      </c>
      <c r="C171" s="20" t="str">
        <f>'Compound Alert'!C36</f>
        <v>BWA</v>
      </c>
      <c r="D171" s="20" t="str">
        <f>'Compound Alert'!D36</f>
        <v>SSF           Sub-Saharan Africa</v>
      </c>
      <c r="E171" s="20" t="str">
        <f>'Compound Alert'!E36</f>
        <v>IBRD</v>
      </c>
      <c r="F171" s="217">
        <f ca="1">'Compound Alert'!F36</f>
        <v>31</v>
      </c>
      <c r="G171" s="22">
        <f ca="1">IF($B$8="Overall Alert",'Compound Alert'!G36,IF($B$8="Underlying Vulnerability",'Compound Alert'!J36,IF($B$8="Emerging Threat",'Compound Alert'!M36)))</f>
        <v>0</v>
      </c>
      <c r="H171" s="23">
        <f ca="1">IF($B$8="Overall Alert",'Compound Alert'!H36,IF($B$8="Underlying Vulnerability",'Compound Alert'!K36,IF($B$8="Emerging Threat",'Compound Alert'!N36)))</f>
        <v>0</v>
      </c>
      <c r="I171" s="50">
        <f ca="1">ROUNDDOWN(G171,0)</f>
        <v>0</v>
      </c>
      <c r="J171"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171"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171"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171"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171"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171"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Alert'!B87</f>
        <v>Guyana</v>
      </c>
      <c r="C172" s="20" t="str">
        <f>'Compound Alert'!C87</f>
        <v>GUY</v>
      </c>
      <c r="D172" s="20" t="str">
        <f>'Compound Alert'!D87</f>
        <v>LCN           Latin America &amp; Caribbean</v>
      </c>
      <c r="E172" s="20" t="str">
        <f>'Compound Alert'!E87</f>
        <v>IDA</v>
      </c>
      <c r="F172" s="217">
        <f ca="1">'Compound Alert'!F87</f>
        <v>82</v>
      </c>
      <c r="G172" s="22">
        <f ca="1">IF($B$8="Overall Alert",'Compound Alert'!G87,IF($B$8="Underlying Vulnerability",'Compound Alert'!J87,IF($B$8="Emerging Threat",'Compound Alert'!M87)))</f>
        <v>0</v>
      </c>
      <c r="H172" s="23">
        <f ca="1">IF($B$8="Overall Alert",'Compound Alert'!H87,IF($B$8="Underlying Vulnerability",'Compound Alert'!K87,IF($B$8="Emerging Threat",'Compound Alert'!N87)))</f>
        <v>0</v>
      </c>
      <c r="I172" s="50">
        <f ca="1">ROUNDDOWN(G172,0)</f>
        <v>0</v>
      </c>
      <c r="J172"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72"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72"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72"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72"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LOW</v>
      </c>
      <c r="O172"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Alert'!B120</f>
        <v>Lesotho</v>
      </c>
      <c r="C173" s="20" t="str">
        <f>'Compound Alert'!C120</f>
        <v>LSO</v>
      </c>
      <c r="D173" s="20" t="str">
        <f>'Compound Alert'!D120</f>
        <v>SSF           Sub-Saharan Africa</v>
      </c>
      <c r="E173" s="20" t="str">
        <f>'Compound Alert'!E120</f>
        <v>IDA</v>
      </c>
      <c r="F173" s="217">
        <f ca="1">'Compound Alert'!F120</f>
        <v>115</v>
      </c>
      <c r="G173" s="22">
        <f ca="1">IF($B$8="Overall Alert",'Compound Alert'!G120,IF($B$8="Underlying Vulnerability",'Compound Alert'!J120,IF($B$8="Emerging Threat",'Compound Alert'!M120)))</f>
        <v>0</v>
      </c>
      <c r="H173" s="23">
        <f ca="1">IF($B$8="Overall Alert",'Compound Alert'!H120,IF($B$8="Underlying Vulnerability",'Compound Alert'!K120,IF($B$8="Emerging Threat",'Compound Alert'!N120)))</f>
        <v>0</v>
      </c>
      <c r="I173" s="50">
        <f ca="1">ROUNDDOWN(G173,0)</f>
        <v>0</v>
      </c>
      <c r="J173"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173"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173"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LOW</v>
      </c>
      <c r="M173"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173"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173"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Alert'!B34</f>
        <v>Brunei Darussalam</v>
      </c>
      <c r="C174" s="20" t="str">
        <f>'Compound Alert'!C34</f>
        <v>BRN</v>
      </c>
      <c r="D174" s="20" t="str">
        <f>'Compound Alert'!D34</f>
        <v>EAS           East Asia &amp; Pacific</v>
      </c>
      <c r="E174" s="20" t="str">
        <f>'Compound Alert'!E34</f>
        <v>NA</v>
      </c>
      <c r="F174" s="217">
        <f ca="1">'Compound Alert'!F34</f>
        <v>29</v>
      </c>
      <c r="G174" s="22">
        <f ca="1">IF($B$8="Overall Alert",'Compound Alert'!G34,IF($B$8="Underlying Vulnerability",'Compound Alert'!J34,IF($B$8="Emerging Threat",'Compound Alert'!M34)))</f>
        <v>0</v>
      </c>
      <c r="H174" s="23">
        <f ca="1">IF($B$8="Overall Alert",'Compound Alert'!H34,IF($B$8="Underlying Vulnerability",'Compound Alert'!K34,IF($B$8="Emerging Threat",'Compound Alert'!N34)))</f>
        <v>0</v>
      </c>
      <c r="I174" s="50">
        <f ca="1">ROUNDDOWN(G174,0)</f>
        <v>0</v>
      </c>
      <c r="J174"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74"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74"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74"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74"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LOW</v>
      </c>
      <c r="O174"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Alert'!B21</f>
        <v>Benin</v>
      </c>
      <c r="C175" s="20" t="str">
        <f>'Compound Alert'!C21</f>
        <v>BEN</v>
      </c>
      <c r="D175" s="20" t="str">
        <f>'Compound Alert'!D21</f>
        <v>SSF           Sub-Saharan Africa</v>
      </c>
      <c r="E175" s="20" t="str">
        <f>'Compound Alert'!E21</f>
        <v>IDA</v>
      </c>
      <c r="F175" s="217">
        <f ca="1">'Compound Alert'!F21</f>
        <v>16</v>
      </c>
      <c r="G175" s="22">
        <f ca="1">IF($B$8="Overall Alert",'Compound Alert'!G21,IF($B$8="Underlying Vulnerability",'Compound Alert'!J21,IF($B$8="Emerging Threat",'Compound Alert'!M21)))</f>
        <v>0</v>
      </c>
      <c r="H175" s="23">
        <f ca="1">IF($B$8="Overall Alert",'Compound Alert'!H21,IF($B$8="Underlying Vulnerability",'Compound Alert'!K21,IF($B$8="Emerging Threat",'Compound Alert'!N21)))</f>
        <v>0</v>
      </c>
      <c r="I175" s="50">
        <f ca="1">ROUNDDOWN(G175,0)</f>
        <v>0</v>
      </c>
      <c r="J175"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75"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75"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75"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75"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LOW</v>
      </c>
      <c r="O175"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Alert'!B82</f>
        <v>Greece</v>
      </c>
      <c r="C176" s="20" t="str">
        <f>'Compound Alert'!C82</f>
        <v>GRC</v>
      </c>
      <c r="D176" s="20" t="str">
        <f>'Compound Alert'!D82</f>
        <v>ECS           Europe &amp; Central Asia</v>
      </c>
      <c r="E176" s="20" t="str">
        <f>'Compound Alert'!E82</f>
        <v>NA</v>
      </c>
      <c r="F176" s="217">
        <f ca="1">'Compound Alert'!F82</f>
        <v>77</v>
      </c>
      <c r="G176" s="22">
        <f ca="1">IF($B$8="Overall Alert",'Compound Alert'!G82,IF($B$8="Underlying Vulnerability",'Compound Alert'!J82,IF($B$8="Emerging Threat",'Compound Alert'!M82)))</f>
        <v>0</v>
      </c>
      <c r="H176" s="23">
        <f ca="1">IF($B$8="Overall Alert",'Compound Alert'!H82,IF($B$8="Underlying Vulnerability",'Compound Alert'!K82,IF($B$8="Emerging Threat",'Compound Alert'!N82)))</f>
        <v>0</v>
      </c>
      <c r="I176" s="50">
        <f ca="1">ROUNDDOWN(G176,0)</f>
        <v>0</v>
      </c>
      <c r="J176"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76"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76"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76"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76"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LOW</v>
      </c>
      <c r="O176"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Alert'!B199</f>
        <v>Timor-Leste</v>
      </c>
      <c r="C177" s="20" t="str">
        <f>'Compound Alert'!C199</f>
        <v>TLS</v>
      </c>
      <c r="D177" s="20" t="str">
        <f>'Compound Alert'!D199</f>
        <v>EAS           East Asia &amp; Pacific</v>
      </c>
      <c r="E177" s="20" t="str">
        <f>'Compound Alert'!E199</f>
        <v>Blend</v>
      </c>
      <c r="F177" s="217">
        <f>'Compound Alert'!F199</f>
        <v>0</v>
      </c>
      <c r="G177" s="22">
        <f ca="1">IF($B$8="Overall Alert",'Compound Alert'!G199,IF($B$8="Underlying Vulnerability",'Compound Alert'!J199,IF($B$8="Emerging Threat",'Compound Alert'!M199)))</f>
        <v>0</v>
      </c>
      <c r="H177" s="23">
        <f ca="1">IF($B$8="Overall Alert",'Compound Alert'!H199,IF($B$8="Underlying Vulnerability",'Compound Alert'!K199,IF($B$8="Emerging Threat",'Compound Alert'!N199)))</f>
        <v>0</v>
      </c>
      <c r="I177" s="50">
        <f ca="1">ROUNDDOWN(G177,0)</f>
        <v>0</v>
      </c>
      <c r="J177"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177"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177"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177"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177"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LOW</v>
      </c>
      <c r="O177"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Alert'!B84</f>
        <v>Greenland</v>
      </c>
      <c r="C178" s="20" t="str">
        <f>'Compound Alert'!C84</f>
        <v>GRL</v>
      </c>
      <c r="D178" s="20" t="str">
        <f>'Compound Alert'!D84</f>
        <v>ECS           Europe &amp; Central Asia</v>
      </c>
      <c r="E178" s="20" t="str">
        <f>'Compound Alert'!E84</f>
        <v>NA</v>
      </c>
      <c r="F178" s="217">
        <f ca="1">'Compound Alert'!F84</f>
        <v>79</v>
      </c>
      <c r="G178" s="22">
        <f ca="1">IF($B$8="Overall Alert",'Compound Alert'!G84,IF($B$8="Underlying Vulnerability",'Compound Alert'!J84,IF($B$8="Emerging Threat",'Compound Alert'!M84)))</f>
        <v>0</v>
      </c>
      <c r="H178" s="23">
        <f ca="1">IF($B$8="Overall Alert",'Compound Alert'!H84,IF($B$8="Underlying Vulnerability",'Compound Alert'!K84,IF($B$8="Emerging Threat",'Compound Alert'!N84)))</f>
        <v>0</v>
      </c>
      <c r="I178" s="50">
        <f ca="1">ROUNDDOWN(G178,0)</f>
        <v>0</v>
      </c>
      <c r="J178"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178" s="25" t="str">
        <f ca="1">IF(
   $B$8="Overall Alert",IF(
      'Compound Alert'!S84 &gt;= 7, "HIGH",IF(
         'Compound Alert'!S84 &gt;= 5, "MED","LOW")), IF(
            $B$8="Underlying Vulnerability", IF(
               'Compound Alert'!Z84 &gt;= 10, "HIGH",IF(
                  'Compound Alert'!Z84 &gt;= 7, "MED","LOW")),IF(
                     $B$8="Emerging Threat", IF(
                        'Compound Alert'!AG84 &gt;= 10, "HIGH",IF(
                            'Compound Alert'!AG84 &gt;= 7, "MED","LOW")))))</f>
        <v>LOW</v>
      </c>
      <c r="L178"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178" s="25" t="str">
        <f ca="1">IF(
   $B$8="Overall Alert",IF(
      'Compound Alert'!U84 &gt;= 7, "HIGH",IF(
         'Compound Alert'!U84 &gt;= 5, "MED","LOW")), IF(
            $B$8="Underlying Vulnerability", IF(
               'Compound Alert'!AB84 &gt;= 10, "HIGH",IF(
                  'Compound Alert'!AB84 &gt;= 7, "MED","LOW")),IF(
                     $B$8="Emerging Threat", IF(
                        'Compound Alert'!AI84 &gt;= 10, "HIGH",IF(
                            'Compound Alert'!AI84 &gt;= 7, "MED","LOW")))))</f>
        <v>LOW</v>
      </c>
      <c r="N178"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178"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Alert'!B99</f>
        <v>Iceland</v>
      </c>
      <c r="C179" s="20" t="str">
        <f>'Compound Alert'!C99</f>
        <v>ISL</v>
      </c>
      <c r="D179" s="20" t="str">
        <f>'Compound Alert'!D99</f>
        <v>ECS           Europe &amp; Central Asia</v>
      </c>
      <c r="E179" s="20" t="str">
        <f>'Compound Alert'!E99</f>
        <v>NA</v>
      </c>
      <c r="F179" s="217">
        <f ca="1">'Compound Alert'!F99</f>
        <v>94</v>
      </c>
      <c r="G179" s="22">
        <f ca="1">IF($B$8="Overall Alert",'Compound Alert'!G99,IF($B$8="Underlying Vulnerability",'Compound Alert'!J99,IF($B$8="Emerging Threat",'Compound Alert'!M99)))</f>
        <v>0</v>
      </c>
      <c r="H179" s="23">
        <f ca="1">IF($B$8="Overall Alert",'Compound Alert'!H99,IF($B$8="Underlying Vulnerability",'Compound Alert'!K99,IF($B$8="Emerging Threat",'Compound Alert'!N99)))</f>
        <v>0</v>
      </c>
      <c r="I179" s="50">
        <f ca="1">ROUNDDOWN(G179,0)</f>
        <v>0</v>
      </c>
      <c r="J179"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179"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179"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179"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179"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179"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Alert'!B102</f>
        <v>Jamaica</v>
      </c>
      <c r="C180" s="20" t="str">
        <f>'Compound Alert'!C102</f>
        <v>JAM</v>
      </c>
      <c r="D180" s="20" t="str">
        <f>'Compound Alert'!D102</f>
        <v>LCN           Latin America &amp; Caribbean</v>
      </c>
      <c r="E180" s="20" t="str">
        <f>'Compound Alert'!E102</f>
        <v>IBRD</v>
      </c>
      <c r="F180" s="217">
        <f ca="1">'Compound Alert'!F102</f>
        <v>97</v>
      </c>
      <c r="G180" s="22">
        <f ca="1">IF($B$8="Overall Alert",'Compound Alert'!G102,IF($B$8="Underlying Vulnerability",'Compound Alert'!J102,IF($B$8="Emerging Threat",'Compound Alert'!M102)))</f>
        <v>0</v>
      </c>
      <c r="H180" s="23">
        <f ca="1">IF($B$8="Overall Alert",'Compound Alert'!H102,IF($B$8="Underlying Vulnerability",'Compound Alert'!K102,IF($B$8="Emerging Threat",'Compound Alert'!N102)))</f>
        <v>0</v>
      </c>
      <c r="I180" s="50">
        <f ca="1">ROUNDDOWN(G180,0)</f>
        <v>0</v>
      </c>
      <c r="J180"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180"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180"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180"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180"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180"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Alert'!B133</f>
        <v>North Macedonia</v>
      </c>
      <c r="C181" s="20" t="str">
        <f>'Compound Alert'!C133</f>
        <v>MKD</v>
      </c>
      <c r="D181" s="20" t="str">
        <f>'Compound Alert'!D133</f>
        <v>ECS           Europe &amp; Central Asia</v>
      </c>
      <c r="E181" s="20" t="str">
        <f>'Compound Alert'!E133</f>
        <v>IBRD</v>
      </c>
      <c r="F181" s="217">
        <f ca="1">'Compound Alert'!F133</f>
        <v>128</v>
      </c>
      <c r="G181" s="22">
        <f ca="1">IF($B$8="Overall Alert",'Compound Alert'!G133,IF($B$8="Underlying Vulnerability",'Compound Alert'!J133,IF($B$8="Emerging Threat",'Compound Alert'!M133)))</f>
        <v>0</v>
      </c>
      <c r="H181" s="23">
        <f ca="1">IF($B$8="Overall Alert",'Compound Alert'!H133,IF($B$8="Underlying Vulnerability",'Compound Alert'!K133,IF($B$8="Emerging Threat",'Compound Alert'!N133)))</f>
        <v>0</v>
      </c>
      <c r="I181" s="50">
        <f ca="1">ROUNDDOWN(G181,0)</f>
        <v>0</v>
      </c>
      <c r="J181"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181"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181"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181"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181"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181"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Alert'!B151</f>
        <v>Norway</v>
      </c>
      <c r="C182" s="20" t="str">
        <f>'Compound Alert'!C151</f>
        <v>NOR</v>
      </c>
      <c r="D182" s="20" t="str">
        <f>'Compound Alert'!D151</f>
        <v>ECS           Europe &amp; Central Asia</v>
      </c>
      <c r="E182" s="20" t="str">
        <f>'Compound Alert'!E151</f>
        <v>NA</v>
      </c>
      <c r="F182" s="217">
        <f ca="1">'Compound Alert'!F151</f>
        <v>146</v>
      </c>
      <c r="G182" s="22">
        <f ca="1">IF($B$8="Overall Alert",'Compound Alert'!G151,IF($B$8="Underlying Vulnerability",'Compound Alert'!J151,IF($B$8="Emerging Threat",'Compound Alert'!M151)))</f>
        <v>0</v>
      </c>
      <c r="H182" s="23">
        <f ca="1">IF($B$8="Overall Alert",'Compound Alert'!H151,IF($B$8="Underlying Vulnerability",'Compound Alert'!K151,IF($B$8="Emerging Threat",'Compound Alert'!N151)))</f>
        <v>0</v>
      </c>
      <c r="I182" s="50">
        <f ca="1">ROUNDDOWN(G182,0)</f>
        <v>0</v>
      </c>
      <c r="J182"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182"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182"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182"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182"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182"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Alert'!B154</f>
        <v>New Zealand</v>
      </c>
      <c r="C183" s="20" t="str">
        <f>'Compound Alert'!C154</f>
        <v>NZL</v>
      </c>
      <c r="D183" s="20" t="str">
        <f>'Compound Alert'!D154</f>
        <v>EAS           East Asia &amp; Pacific</v>
      </c>
      <c r="E183" s="20" t="str">
        <f>'Compound Alert'!E154</f>
        <v>NA</v>
      </c>
      <c r="F183" s="217">
        <f ca="1">'Compound Alert'!F154</f>
        <v>149</v>
      </c>
      <c r="G183" s="22">
        <f ca="1">IF($B$8="Overall Alert",'Compound Alert'!G154,IF($B$8="Underlying Vulnerability",'Compound Alert'!J154,IF($B$8="Emerging Threat",'Compound Alert'!M154)))</f>
        <v>0</v>
      </c>
      <c r="H183" s="23">
        <f ca="1">IF($B$8="Overall Alert",'Compound Alert'!H154,IF($B$8="Underlying Vulnerability",'Compound Alert'!K154,IF($B$8="Emerging Threat",'Compound Alert'!N154)))</f>
        <v>0</v>
      </c>
      <c r="I183" s="50">
        <f ca="1">ROUNDDOWN(G183,0)</f>
        <v>0</v>
      </c>
      <c r="J183"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183"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183"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183"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183"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183"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Alert'!B162</f>
        <v>Poland</v>
      </c>
      <c r="C184" s="20" t="str">
        <f>'Compound Alert'!C162</f>
        <v>POL</v>
      </c>
      <c r="D184" s="20" t="str">
        <f>'Compound Alert'!D162</f>
        <v>ECS           Europe &amp; Central Asia</v>
      </c>
      <c r="E184" s="20" t="str">
        <f>'Compound Alert'!E162</f>
        <v>IBRD</v>
      </c>
      <c r="F184" s="217">
        <f ca="1">'Compound Alert'!F162</f>
        <v>157</v>
      </c>
      <c r="G184" s="22">
        <f ca="1">IF($B$8="Overall Alert",'Compound Alert'!G162,IF($B$8="Underlying Vulnerability",'Compound Alert'!J162,IF($B$8="Emerging Threat",'Compound Alert'!M162)))</f>
        <v>0</v>
      </c>
      <c r="H184" s="23">
        <f ca="1">IF($B$8="Overall Alert",'Compound Alert'!H162,IF($B$8="Underlying Vulnerability",'Compound Alert'!K162,IF($B$8="Emerging Threat",'Compound Alert'!N162)))</f>
        <v>0</v>
      </c>
      <c r="I184" s="50">
        <f ca="1">ROUNDDOWN(G184,0)</f>
        <v>0</v>
      </c>
      <c r="J184"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184"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184"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184"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184"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184"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Alert'!B170</f>
        <v>Romania</v>
      </c>
      <c r="C185" s="20" t="str">
        <f>'Compound Alert'!C170</f>
        <v>ROU</v>
      </c>
      <c r="D185" s="20" t="str">
        <f>'Compound Alert'!D170</f>
        <v>ECS           Europe &amp; Central Asia</v>
      </c>
      <c r="E185" s="20" t="str">
        <f>'Compound Alert'!E170</f>
        <v>IBRD</v>
      </c>
      <c r="F185" s="217">
        <f ca="1">'Compound Alert'!F170</f>
        <v>165</v>
      </c>
      <c r="G185" s="22">
        <f ca="1">IF($B$8="Overall Alert",'Compound Alert'!G170,IF($B$8="Underlying Vulnerability",'Compound Alert'!J170,IF($B$8="Emerging Threat",'Compound Alert'!M170)))</f>
        <v>0</v>
      </c>
      <c r="H185" s="23">
        <f ca="1">IF($B$8="Overall Alert",'Compound Alert'!H170,IF($B$8="Underlying Vulnerability",'Compound Alert'!K170,IF($B$8="Emerging Threat",'Compound Alert'!N170)))</f>
        <v>0</v>
      </c>
      <c r="I185" s="50">
        <f ca="1">ROUNDDOWN(G185,0)</f>
        <v>0</v>
      </c>
      <c r="J185"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185"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185"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LOW</v>
      </c>
      <c r="M185"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185"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185"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Alert'!B186</f>
        <v>Slovak Republic</v>
      </c>
      <c r="C186" s="20" t="str">
        <f>'Compound Alert'!C186</f>
        <v>SVK</v>
      </c>
      <c r="D186" s="20" t="str">
        <f>'Compound Alert'!D186</f>
        <v>ECS           Europe &amp; Central Asia</v>
      </c>
      <c r="E186" s="20" t="str">
        <f>'Compound Alert'!E186</f>
        <v>NA</v>
      </c>
      <c r="F186" s="217">
        <f ca="1">'Compound Alert'!F186</f>
        <v>181</v>
      </c>
      <c r="G186" s="22">
        <f ca="1">IF($B$8="Overall Alert",'Compound Alert'!G186,IF($B$8="Underlying Vulnerability",'Compound Alert'!J186,IF($B$8="Emerging Threat",'Compound Alert'!M186)))</f>
        <v>0</v>
      </c>
      <c r="H186" s="23">
        <f ca="1">IF($B$8="Overall Alert",'Compound Alert'!H186,IF($B$8="Underlying Vulnerability",'Compound Alert'!K186,IF($B$8="Emerging Threat",'Compound Alert'!N186)))</f>
        <v>0</v>
      </c>
      <c r="I186" s="50">
        <f ca="1">ROUNDDOWN(G186,0)</f>
        <v>0</v>
      </c>
      <c r="J186"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186"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186"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186"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186"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186"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Alert'!B187</f>
        <v>Slovenia</v>
      </c>
      <c r="C187" s="20" t="str">
        <f>'Compound Alert'!C187</f>
        <v>SVN</v>
      </c>
      <c r="D187" s="20" t="str">
        <f>'Compound Alert'!D187</f>
        <v>ECS           Europe &amp; Central Asia</v>
      </c>
      <c r="E187" s="20" t="str">
        <f>'Compound Alert'!E187</f>
        <v>NA</v>
      </c>
      <c r="F187" s="217">
        <f ca="1">'Compound Alert'!F187</f>
        <v>182</v>
      </c>
      <c r="G187" s="22">
        <f ca="1">IF($B$8="Overall Alert",'Compound Alert'!G187,IF($B$8="Underlying Vulnerability",'Compound Alert'!J187,IF($B$8="Emerging Threat",'Compound Alert'!M187)))</f>
        <v>0</v>
      </c>
      <c r="H187" s="23">
        <f ca="1">IF($B$8="Overall Alert",'Compound Alert'!H187,IF($B$8="Underlying Vulnerability",'Compound Alert'!K187,IF($B$8="Emerging Threat",'Compound Alert'!N187)))</f>
        <v>0</v>
      </c>
      <c r="I187" s="50">
        <f ca="1">ROUNDDOWN(G187,0)</f>
        <v>0</v>
      </c>
      <c r="J187"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187"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187"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187"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187"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187"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Alert'!B201</f>
        <v>Trinidad and Tobago</v>
      </c>
      <c r="C188" s="20" t="str">
        <f>'Compound Alert'!C201</f>
        <v>TTO</v>
      </c>
      <c r="D188" s="20" t="str">
        <f>'Compound Alert'!D201</f>
        <v>LCN           Latin America &amp; Caribbean</v>
      </c>
      <c r="E188" s="20" t="str">
        <f>'Compound Alert'!E201</f>
        <v>IBRD</v>
      </c>
      <c r="F188" s="217">
        <f>'Compound Alert'!F201</f>
        <v>0</v>
      </c>
      <c r="G188" s="22">
        <f ca="1">IF($B$8="Overall Alert",'Compound Alert'!G201,IF($B$8="Underlying Vulnerability",'Compound Alert'!J201,IF($B$8="Emerging Threat",'Compound Alert'!M201)))</f>
        <v>0</v>
      </c>
      <c r="H188" s="23">
        <f ca="1">IF($B$8="Overall Alert",'Compound Alert'!H201,IF($B$8="Underlying Vulnerability",'Compound Alert'!K201,IF($B$8="Emerging Threat",'Compound Alert'!N201)))</f>
        <v>0</v>
      </c>
      <c r="I188" s="50">
        <f ca="1">ROUNDDOWN(G188,0)</f>
        <v>0</v>
      </c>
      <c r="J188"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88"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88"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88"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88"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LOW</v>
      </c>
      <c r="O188"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Alert'!B100</f>
        <v>Israel</v>
      </c>
      <c r="C189" s="20" t="str">
        <f>'Compound Alert'!C100</f>
        <v>ISR</v>
      </c>
      <c r="D189" s="20" t="str">
        <f>'Compound Alert'!D100</f>
        <v>MEA           Middle East &amp; North Africa</v>
      </c>
      <c r="E189" s="20" t="str">
        <f>'Compound Alert'!E100</f>
        <v>NA</v>
      </c>
      <c r="F189" s="217">
        <f ca="1">'Compound Alert'!F100</f>
        <v>95</v>
      </c>
      <c r="G189" s="22">
        <f ca="1">IF($B$8="Overall Alert",'Compound Alert'!G100,IF($B$8="Underlying Vulnerability",'Compound Alert'!J100,IF($B$8="Emerging Threat",'Compound Alert'!M100)))</f>
        <v>0</v>
      </c>
      <c r="H189" s="23">
        <f ca="1">IF($B$8="Overall Alert",'Compound Alert'!H100,IF($B$8="Underlying Vulnerability",'Compound Alert'!K100,IF($B$8="Emerging Threat",'Compound Alert'!N100)))</f>
        <v>0</v>
      </c>
      <c r="I189" s="50">
        <f ca="1">ROUNDDOWN(G189,0)</f>
        <v>0</v>
      </c>
      <c r="J189"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189"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189"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LOW</v>
      </c>
      <c r="M189"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189"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189"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Alert'!B16</f>
        <v>Australia</v>
      </c>
      <c r="C190" s="20" t="str">
        <f>'Compound Alert'!C16</f>
        <v>AUS</v>
      </c>
      <c r="D190" s="20" t="str">
        <f>'Compound Alert'!D16</f>
        <v>EAS           East Asia &amp; Pacific</v>
      </c>
      <c r="E190" s="20" t="str">
        <f>'Compound Alert'!E16</f>
        <v>NA</v>
      </c>
      <c r="F190" s="217">
        <f ca="1">'Compound Alert'!F16</f>
        <v>11</v>
      </c>
      <c r="G190" s="22">
        <f ca="1">IF($B$8="Overall Alert",'Compound Alert'!G16,IF($B$8="Underlying Vulnerability",'Compound Alert'!J16,IF($B$8="Emerging Threat",'Compound Alert'!M16)))</f>
        <v>0</v>
      </c>
      <c r="H190" s="23">
        <f ca="1">IF($B$8="Overall Alert",'Compound Alert'!H16,IF($B$8="Underlying Vulnerability",'Compound Alert'!K16,IF($B$8="Emerging Threat",'Compound Alert'!N16)))</f>
        <v>0</v>
      </c>
      <c r="I190" s="50">
        <f ca="1">ROUNDDOWN(G190,0)</f>
        <v>0</v>
      </c>
      <c r="J190"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90"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90"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LOW</v>
      </c>
      <c r="M190"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90"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LOW</v>
      </c>
      <c r="O190"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Alert'!B54</f>
        <v>Cyprus</v>
      </c>
      <c r="C191" s="20" t="str">
        <f>'Compound Alert'!C54</f>
        <v>CYP</v>
      </c>
      <c r="D191" s="20" t="str">
        <f>'Compound Alert'!D54</f>
        <v>ECS           Europe &amp; Central Asia</v>
      </c>
      <c r="E191" s="20" t="str">
        <f>'Compound Alert'!E54</f>
        <v>NA</v>
      </c>
      <c r="F191" s="217">
        <f ca="1">'Compound Alert'!F54</f>
        <v>49</v>
      </c>
      <c r="G191" s="22">
        <f ca="1">IF($B$8="Overall Alert",'Compound Alert'!G54,IF($B$8="Underlying Vulnerability",'Compound Alert'!J54,IF($B$8="Emerging Threat",'Compound Alert'!M54)))</f>
        <v>0</v>
      </c>
      <c r="H191" s="23">
        <f ca="1">IF($B$8="Overall Alert",'Compound Alert'!H54,IF($B$8="Underlying Vulnerability",'Compound Alert'!K54,IF($B$8="Emerging Threat",'Compound Alert'!N54)))</f>
        <v>0</v>
      </c>
      <c r="I191" s="50">
        <f ca="1">ROUNDDOWN(G191,0)</f>
        <v>0</v>
      </c>
      <c r="J191"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191"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191"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191"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191"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191"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Alert'!B210</f>
        <v>United States</v>
      </c>
      <c r="C192" s="20" t="str">
        <f>'Compound Alert'!C210</f>
        <v>USA</v>
      </c>
      <c r="D192" s="20" t="str">
        <f>'Compound Alert'!D210</f>
        <v>NAC           North America</v>
      </c>
      <c r="E192" s="20" t="str">
        <f>'Compound Alert'!E210</f>
        <v>NA</v>
      </c>
      <c r="F192" s="217">
        <f>'Compound Alert'!F210</f>
        <v>0</v>
      </c>
      <c r="G192" s="22">
        <f ca="1">IF($B$8="Overall Alert",'Compound Alert'!G210,IF($B$8="Underlying Vulnerability",'Compound Alert'!J210,IF($B$8="Emerging Threat",'Compound Alert'!M210)))</f>
        <v>0</v>
      </c>
      <c r="H192" s="23">
        <f ca="1">IF($B$8="Overall Alert",'Compound Alert'!H210,IF($B$8="Underlying Vulnerability",'Compound Alert'!K210,IF($B$8="Emerging Threat",'Compound Alert'!N210)))</f>
        <v>0</v>
      </c>
      <c r="I192" s="50">
        <f ca="1">ROUNDDOWN(G192,0)</f>
        <v>0</v>
      </c>
      <c r="J192"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192"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192"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192"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192"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LOW</v>
      </c>
      <c r="O192"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Alert'!B130</f>
        <v>Maldives</v>
      </c>
      <c r="C193" s="20" t="str">
        <f>'Compound Alert'!C130</f>
        <v>MDV</v>
      </c>
      <c r="D193" s="20" t="str">
        <f>'Compound Alert'!D130</f>
        <v>SAS           South Asia</v>
      </c>
      <c r="E193" s="20" t="str">
        <f>'Compound Alert'!E130</f>
        <v>IDA</v>
      </c>
      <c r="F193" s="217">
        <f ca="1">'Compound Alert'!F130</f>
        <v>125</v>
      </c>
      <c r="G193" s="22">
        <f ca="1">IF($B$8="Overall Alert",'Compound Alert'!G130,IF($B$8="Underlying Vulnerability",'Compound Alert'!J130,IF($B$8="Emerging Threat",'Compound Alert'!M130)))</f>
        <v>0</v>
      </c>
      <c r="H193" s="23">
        <f ca="1">IF($B$8="Overall Alert",'Compound Alert'!H130,IF($B$8="Underlying Vulnerability",'Compound Alert'!K130,IF($B$8="Emerging Threat",'Compound Alert'!N130)))</f>
        <v>0</v>
      </c>
      <c r="I193" s="50">
        <f ca="1">ROUNDDOWN(G193,0)</f>
        <v>0</v>
      </c>
      <c r="J193"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LOW</v>
      </c>
      <c r="K193"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193" s="25" t="str">
        <f ca="1">IF(
   $B$8="Overall Alert",IF(
      'Compound Alert'!T130 &gt;= 7, "HIGH",IF(
         'Compound Alert'!T130 &gt;= 5, "MED","LOW")), IF(
            $B$8="Underlying Vulnerability", IF(
               'Compound Alert'!AA130 &gt;= 10, "HIGH",IF(
                  'Compound Alert'!AA130 &gt;= 7, "MED","LOW")),IF(
                     $B$8="Emerging Threat", IF(
                        'Compound Alert'!AH130 &gt;= 10, "HIGH",IF(
                            'Compound Alert'!AH130 &gt;= 7, "MED","LOW")))))</f>
        <v>LOW</v>
      </c>
      <c r="M193"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193"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193"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Alert'!B6</f>
        <v>Aruba</v>
      </c>
      <c r="C194" s="20" t="str">
        <f>'Compound Alert'!C6</f>
        <v>ABW</v>
      </c>
      <c r="D194" s="20" t="str">
        <f>'Compound Alert'!D6</f>
        <v>LCN           Latin America &amp; Caribbean</v>
      </c>
      <c r="E194" s="20" t="str">
        <f>'Compound Alert'!E6</f>
        <v>NA</v>
      </c>
      <c r="F194" s="217">
        <f ca="1">'Compound Alert'!F6</f>
        <v>1</v>
      </c>
      <c r="G194" s="22">
        <f ca="1">IF($B$8="Overall Alert",'Compound Alert'!G6,IF($B$8="Underlying Vulnerability",'Compound Alert'!J6,IF($B$8="Emerging Threat",'Compound Alert'!M6)))</f>
        <v>0</v>
      </c>
      <c r="H194" s="23">
        <f ca="1">IF($B$8="Overall Alert",'Compound Alert'!H6,IF($B$8="Underlying Vulnerability",'Compound Alert'!K6,IF($B$8="Emerging Threat",'Compound Alert'!N6)))</f>
        <v>0</v>
      </c>
      <c r="I194" s="50">
        <f ca="1">ROUNDDOWN(G194,0)</f>
        <v>0</v>
      </c>
      <c r="J194"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94" s="25" t="str">
        <f ca="1">IF(
   $B$8="Overall Alert",IF(
      'Compound Alert'!S6 &gt;= 7, "HIGH",IF(
         'Compound Alert'!S6 &gt;= 5, "MED","LOW")), IF(
            $B$8="Underlying Vulnerability", IF(
               'Compound Alert'!Z6 &gt;= 10, "HIGH",IF(
                  'Compound Alert'!Z6 &gt;= 7, "MED","LOW")),IF(
                     $B$8="Emerging Threat", IF(
                        'Compound Alert'!AG6 &gt;= 10, "HIGH",IF(
                            'Compound Alert'!AG6 &gt;= 7, "MED","LOW")))))</f>
        <v>LOW</v>
      </c>
      <c r="L194"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94" s="25" t="str">
        <f ca="1">IF(
   $B$8="Overall Alert",IF(
      'Compound Alert'!U6 &gt;= 7, "HIGH",IF(
         'Compound Alert'!U6 &gt;= 5, "MED","LOW")), IF(
            $B$8="Underlying Vulnerability", IF(
               'Compound Alert'!AB6 &gt;= 10, "HIGH",IF(
                  'Compound Alert'!AB6 &gt;= 7, "MED","LOW")),IF(
                     $B$8="Emerging Threat", IF(
                        'Compound Alert'!AI6 &gt;= 10, "HIGH",IF(
                            'Compound Alert'!AI6 &gt;= 7, "MED","LOW")))))</f>
        <v>LOW</v>
      </c>
      <c r="N194" s="25" t="str">
        <f ca="1">IF(
   $B$8="Overall Alert",IF(
      'Compound Alert'!V6 &gt;= 7, "HIGH",IF(
         'Compound Alert'!V6 &gt;= 5, "MED","LOW")), IF(
            $B$8="Underlying Vulnerability", IF(
               'Compound Alert'!AC6 &gt;= 10, "HIGH",IF(
                  'Compound Alert'!AC6 &gt;= 7, "MED","LOW")),IF(
                     $B$8="Emerging Threat", IF(
                        'Compound Alert'!AJ6 &gt;= 10, "HIGH",IF(
                            'Compound Alert'!AJ6 &gt;= 7, "MED","LOW")))))</f>
        <v>LOW</v>
      </c>
      <c r="O194"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Alert'!B10</f>
        <v>Andorra</v>
      </c>
      <c r="C195" s="20" t="str">
        <f>'Compound Alert'!C10</f>
        <v>AND</v>
      </c>
      <c r="D195" s="20" t="str">
        <f>'Compound Alert'!D10</f>
        <v>ECS           Europe &amp; Central Asia</v>
      </c>
      <c r="E195" s="20" t="str">
        <f>'Compound Alert'!E10</f>
        <v>NA</v>
      </c>
      <c r="F195" s="217">
        <f ca="1">'Compound Alert'!F10</f>
        <v>5</v>
      </c>
      <c r="G195" s="22">
        <f ca="1">IF($B$8="Overall Alert",'Compound Alert'!G10,IF($B$8="Underlying Vulnerability",'Compound Alert'!J10,IF($B$8="Emerging Threat",'Compound Alert'!M10)))</f>
        <v>0</v>
      </c>
      <c r="H195" s="23">
        <f ca="1">IF($B$8="Overall Alert",'Compound Alert'!H10,IF($B$8="Underlying Vulnerability",'Compound Alert'!K10,IF($B$8="Emerging Threat",'Compound Alert'!N10)))</f>
        <v>0</v>
      </c>
      <c r="I195" s="50">
        <f ca="1">ROUNDDOWN(G195,0)</f>
        <v>0</v>
      </c>
      <c r="J195"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195" s="25" t="str">
        <f ca="1">IF(
   $B$8="Overall Alert",IF(
      'Compound Alert'!S10 &gt;= 7, "HIGH",IF(
         'Compound Alert'!S10 &gt;= 5, "MED","LOW")), IF(
            $B$8="Underlying Vulnerability", IF(
               'Compound Alert'!Z10 &gt;= 10, "HIGH",IF(
                  'Compound Alert'!Z10 &gt;= 7, "MED","LOW")),IF(
                     $B$8="Emerging Threat", IF(
                        'Compound Alert'!AG10 &gt;= 10, "HIGH",IF(
                            'Compound Alert'!AG10 &gt;= 7, "MED","LOW")))))</f>
        <v>LOW</v>
      </c>
      <c r="L195" s="25" t="str">
        <f ca="1">IF(
   $B$8="Overall Alert",IF(
      'Compound Alert'!T10 &gt;= 7, "HIGH",IF(
         'Compound Alert'!T10 &gt;= 5, "MED","LOW")), IF(
            $B$8="Underlying Vulnerability", IF(
               'Compound Alert'!AA10 &gt;= 10, "HIGH",IF(
                  'Compound Alert'!AA10 &gt;= 7, "MED","LOW")),IF(
                     $B$8="Emerging Threat", IF(
                        'Compound Alert'!AH10 &gt;= 10, "HIGH",IF(
                            'Compound Alert'!AH10 &gt;= 7, "MED","LOW")))))</f>
        <v>LOW</v>
      </c>
      <c r="M195" s="25" t="str">
        <f ca="1">IF(
   $B$8="Overall Alert",IF(
      'Compound Alert'!U10 &gt;= 7, "HIGH",IF(
         'Compound Alert'!U10 &gt;= 5, "MED","LOW")), IF(
            $B$8="Underlying Vulnerability", IF(
               'Compound Alert'!AB10 &gt;= 10, "HIGH",IF(
                  'Compound Alert'!AB10 &gt;= 7, "MED","LOW")),IF(
                     $B$8="Emerging Threat", IF(
                        'Compound Alert'!AI10 &gt;= 10, "HIGH",IF(
                            'Compound Alert'!AI10 &gt;= 7, "MED","LOW")))))</f>
        <v>LOW</v>
      </c>
      <c r="N195"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195"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Alert'!B11</f>
        <v>United Arab Emirates</v>
      </c>
      <c r="C196" s="20" t="str">
        <f>'Compound Alert'!C11</f>
        <v>ARE</v>
      </c>
      <c r="D196" s="20" t="str">
        <f>'Compound Alert'!D11</f>
        <v>MEA           Middle East &amp; North Africa</v>
      </c>
      <c r="E196" s="20" t="str">
        <f>'Compound Alert'!E11</f>
        <v>NA</v>
      </c>
      <c r="F196" s="217">
        <f ca="1">'Compound Alert'!F11</f>
        <v>6</v>
      </c>
      <c r="G196" s="22">
        <f ca="1">IF($B$8="Overall Alert",'Compound Alert'!G11,IF($B$8="Underlying Vulnerability",'Compound Alert'!J11,IF($B$8="Emerging Threat",'Compound Alert'!M11)))</f>
        <v>0</v>
      </c>
      <c r="H196" s="23">
        <f ca="1">IF($B$8="Overall Alert",'Compound Alert'!H11,IF($B$8="Underlying Vulnerability",'Compound Alert'!K11,IF($B$8="Emerging Threat",'Compound Alert'!N11)))</f>
        <v>0</v>
      </c>
      <c r="I196" s="50">
        <f ca="1">ROUNDDOWN(G196,0)</f>
        <v>0</v>
      </c>
      <c r="J196" s="25" t="str">
        <f ca="1">IF(
   $B$8="Overall Alert",IF(
      'Compound Alert'!R11 &gt;= 7, "HIGH",IF(
         'Compound Alert'!R11 &gt;= 5, "MED","LOW")), IF(
            $B$8="Underlying Vulnerability", IF(
               'Compound Alert'!Y11 &gt;= 10, "HIGH",IF(
                  'Compound Alert'!Y11 &gt;= 7, "MED","LOW")),IF(
                     $B$8="Emerging Threat", IF(
                        'Compound Alert'!AF11 &gt;= 10, "HIGH",IF(
                            'Compound Alert'!AF11 &gt;= 7, "MED","LOW")))))</f>
        <v>LOW</v>
      </c>
      <c r="K196"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196"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196"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196"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196"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Alert'!B14</f>
        <v>American Samoa</v>
      </c>
      <c r="C197" s="20" t="str">
        <f>'Compound Alert'!C14</f>
        <v>ASM</v>
      </c>
      <c r="D197" s="20" t="str">
        <f>'Compound Alert'!D14</f>
        <v>EAS           East Asia &amp; Pacific</v>
      </c>
      <c r="E197" s="20" t="str">
        <f>'Compound Alert'!E14</f>
        <v>NA</v>
      </c>
      <c r="F197" s="217">
        <f ca="1">'Compound Alert'!F14</f>
        <v>9</v>
      </c>
      <c r="G197" s="22">
        <f ca="1">IF($B$8="Overall Alert",'Compound Alert'!G14,IF($B$8="Underlying Vulnerability",'Compound Alert'!J14,IF($B$8="Emerging Threat",'Compound Alert'!M14)))</f>
        <v>0</v>
      </c>
      <c r="H197" s="23">
        <f ca="1">IF($B$8="Overall Alert",'Compound Alert'!H14,IF($B$8="Underlying Vulnerability",'Compound Alert'!K14,IF($B$8="Emerging Threat",'Compound Alert'!N14)))</f>
        <v>0</v>
      </c>
      <c r="I197" s="50">
        <f ca="1">ROUNDDOWN(G197,0)</f>
        <v>0</v>
      </c>
      <c r="J197"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97" s="25" t="str">
        <f ca="1">IF(
   $B$8="Overall Alert",IF(
      'Compound Alert'!S14 &gt;= 7, "HIGH",IF(
         'Compound Alert'!S14 &gt;= 5, "MED","LOW")), IF(
            $B$8="Underlying Vulnerability", IF(
               'Compound Alert'!Z14 &gt;= 10, "HIGH",IF(
                  'Compound Alert'!Z14 &gt;= 7, "MED","LOW")),IF(
                     $B$8="Emerging Threat", IF(
                        'Compound Alert'!AG14 &gt;= 10, "HIGH",IF(
                            'Compound Alert'!AG14 &gt;= 7, "MED","LOW")))))</f>
        <v>LOW</v>
      </c>
      <c r="L197" s="25" t="str">
        <f ca="1">IF(
   $B$8="Overall Alert",IF(
      'Compound Alert'!T14 &gt;= 7, "HIGH",IF(
         'Compound Alert'!T14 &gt;= 5, "MED","LOW")), IF(
            $B$8="Underlying Vulnerability", IF(
               'Compound Alert'!AA14 &gt;= 10, "HIGH",IF(
                  'Compound Alert'!AA14 &gt;= 7, "MED","LOW")),IF(
                     $B$8="Emerging Threat", IF(
                        'Compound Alert'!AH14 &gt;= 10, "HIGH",IF(
                            'Compound Alert'!AH14 &gt;= 7, "MED","LOW")))))</f>
        <v>LOW</v>
      </c>
      <c r="M197" s="25" t="str">
        <f ca="1">IF(
   $B$8="Overall Alert",IF(
      'Compound Alert'!U14 &gt;= 7, "HIGH",IF(
         'Compound Alert'!U14 &gt;= 5, "MED","LOW")), IF(
            $B$8="Underlying Vulnerability", IF(
               'Compound Alert'!AB14 &gt;= 10, "HIGH",IF(
                  'Compound Alert'!AB14 &gt;= 7, "MED","LOW")),IF(
                     $B$8="Emerging Threat", IF(
                        'Compound Alert'!AI14 &gt;= 10, "HIGH",IF(
                            'Compound Alert'!AI14 &gt;= 7, "MED","LOW")))))</f>
        <v>LOW</v>
      </c>
      <c r="N197"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LOW</v>
      </c>
      <c r="O197"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Alert'!B15</f>
        <v>Antigua and Barbuda</v>
      </c>
      <c r="C198" s="20" t="str">
        <f>'Compound Alert'!C15</f>
        <v>ATG</v>
      </c>
      <c r="D198" s="20" t="str">
        <f>'Compound Alert'!D15</f>
        <v>LCN           Latin America &amp; Caribbean</v>
      </c>
      <c r="E198" s="20" t="str">
        <f>'Compound Alert'!E15</f>
        <v>IBRD</v>
      </c>
      <c r="F198" s="217">
        <f ca="1">'Compound Alert'!F15</f>
        <v>10</v>
      </c>
      <c r="G198" s="22">
        <f ca="1">IF($B$8="Overall Alert",'Compound Alert'!G15,IF($B$8="Underlying Vulnerability",'Compound Alert'!J15,IF($B$8="Emerging Threat",'Compound Alert'!M15)))</f>
        <v>0</v>
      </c>
      <c r="H198" s="23">
        <f ca="1">IF($B$8="Overall Alert",'Compound Alert'!H15,IF($B$8="Underlying Vulnerability",'Compound Alert'!K15,IF($B$8="Emerging Threat",'Compound Alert'!N15)))</f>
        <v>0</v>
      </c>
      <c r="I198" s="50">
        <f ca="1">ROUNDDOWN(G198,0)</f>
        <v>0</v>
      </c>
      <c r="J198"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98" s="25" t="str">
        <f ca="1">IF(
   $B$8="Overall Alert",IF(
      'Compound Alert'!S15 &gt;= 7, "HIGH",IF(
         'Compound Alert'!S15 &gt;= 5, "MED","LOW")), IF(
            $B$8="Underlying Vulnerability", IF(
               'Compound Alert'!Z15 &gt;= 10, "HIGH",IF(
                  'Compound Alert'!Z15 &gt;= 7, "MED","LOW")),IF(
                     $B$8="Emerging Threat", IF(
                        'Compound Alert'!AG15 &gt;= 10, "HIGH",IF(
                            'Compound Alert'!AG15 &gt;= 7, "MED","LOW")))))</f>
        <v>LOW</v>
      </c>
      <c r="L198" s="25" t="str">
        <f ca="1">IF(
   $B$8="Overall Alert",IF(
      'Compound Alert'!T15 &gt;= 7, "HIGH",IF(
         'Compound Alert'!T15 &gt;= 5, "MED","LOW")), IF(
            $B$8="Underlying Vulnerability", IF(
               'Compound Alert'!AA15 &gt;= 10, "HIGH",IF(
                  'Compound Alert'!AA15 &gt;= 7, "MED","LOW")),IF(
                     $B$8="Emerging Threat", IF(
                        'Compound Alert'!AH15 &gt;= 10, "HIGH",IF(
                            'Compound Alert'!AH15 &gt;= 7, "MED","LOW")))))</f>
        <v>LOW</v>
      </c>
      <c r="M198"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98"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LOW</v>
      </c>
      <c r="O198"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Alert'!B17</f>
        <v>Austria</v>
      </c>
      <c r="C199" s="20" t="str">
        <f>'Compound Alert'!C17</f>
        <v>AUT</v>
      </c>
      <c r="D199" s="20" t="str">
        <f>'Compound Alert'!D17</f>
        <v>ECS           Europe &amp; Central Asia</v>
      </c>
      <c r="E199" s="20" t="str">
        <f>'Compound Alert'!E17</f>
        <v>NA</v>
      </c>
      <c r="F199" s="217">
        <f ca="1">'Compound Alert'!F17</f>
        <v>12</v>
      </c>
      <c r="G199" s="22">
        <f ca="1">IF($B$8="Overall Alert",'Compound Alert'!G17,IF($B$8="Underlying Vulnerability",'Compound Alert'!J17,IF($B$8="Emerging Threat",'Compound Alert'!M17)))</f>
        <v>0</v>
      </c>
      <c r="H199" s="23">
        <f ca="1">IF($B$8="Overall Alert",'Compound Alert'!H17,IF($B$8="Underlying Vulnerability",'Compound Alert'!K17,IF($B$8="Emerging Threat",'Compound Alert'!N17)))</f>
        <v>0</v>
      </c>
      <c r="I199" s="50">
        <f ca="1">ROUNDDOWN(G199,0)</f>
        <v>0</v>
      </c>
      <c r="J199"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199"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199"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199"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199"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199"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Alert'!B20</f>
        <v>Belgium</v>
      </c>
      <c r="C200" s="20" t="str">
        <f>'Compound Alert'!C20</f>
        <v>BEL</v>
      </c>
      <c r="D200" s="20" t="str">
        <f>'Compound Alert'!D20</f>
        <v>ECS           Europe &amp; Central Asia</v>
      </c>
      <c r="E200" s="20" t="str">
        <f>'Compound Alert'!E20</f>
        <v>NA</v>
      </c>
      <c r="F200" s="217">
        <f ca="1">'Compound Alert'!F20</f>
        <v>15</v>
      </c>
      <c r="G200" s="22">
        <f ca="1">IF($B$8="Overall Alert",'Compound Alert'!G20,IF($B$8="Underlying Vulnerability",'Compound Alert'!J20,IF($B$8="Emerging Threat",'Compound Alert'!M20)))</f>
        <v>0</v>
      </c>
      <c r="H200" s="23">
        <f ca="1">IF($B$8="Overall Alert",'Compound Alert'!H20,IF($B$8="Underlying Vulnerability",'Compound Alert'!K20,IF($B$8="Emerging Threat",'Compound Alert'!N20)))</f>
        <v>0</v>
      </c>
      <c r="I200" s="50">
        <f ca="1">ROUNDDOWN(G200,0)</f>
        <v>0</v>
      </c>
      <c r="J200"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200"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200"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200"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200"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200"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Alert'!B24</f>
        <v>Bulgaria</v>
      </c>
      <c r="C201" s="20" t="str">
        <f>'Compound Alert'!C24</f>
        <v>BGR</v>
      </c>
      <c r="D201" s="20" t="str">
        <f>'Compound Alert'!D24</f>
        <v>ECS           Europe &amp; Central Asia</v>
      </c>
      <c r="E201" s="20" t="str">
        <f>'Compound Alert'!E24</f>
        <v>IBRD</v>
      </c>
      <c r="F201" s="217">
        <f ca="1">'Compound Alert'!F24</f>
        <v>19</v>
      </c>
      <c r="G201" s="22">
        <f ca="1">IF($B$8="Overall Alert",'Compound Alert'!G24,IF($B$8="Underlying Vulnerability",'Compound Alert'!J24,IF($B$8="Emerging Threat",'Compound Alert'!M24)))</f>
        <v>0</v>
      </c>
      <c r="H201" s="23">
        <f ca="1">IF($B$8="Overall Alert",'Compound Alert'!H24,IF($B$8="Underlying Vulnerability",'Compound Alert'!K24,IF($B$8="Emerging Threat",'Compound Alert'!N24)))</f>
        <v>0</v>
      </c>
      <c r="I201" s="50">
        <f ca="1">ROUNDDOWN(G201,0)</f>
        <v>0</v>
      </c>
      <c r="J201"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01"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01"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01"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01"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01"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Alert'!B25</f>
        <v>Bahrain</v>
      </c>
      <c r="C202" s="20" t="str">
        <f>'Compound Alert'!C25</f>
        <v>BHR</v>
      </c>
      <c r="D202" s="20" t="str">
        <f>'Compound Alert'!D25</f>
        <v>MEA           Middle East &amp; North Africa</v>
      </c>
      <c r="E202" s="20" t="str">
        <f>'Compound Alert'!E25</f>
        <v>NA</v>
      </c>
      <c r="F202" s="217">
        <f ca="1">'Compound Alert'!F25</f>
        <v>20</v>
      </c>
      <c r="G202" s="22">
        <f ca="1">IF($B$8="Overall Alert",'Compound Alert'!G25,IF($B$8="Underlying Vulnerability",'Compound Alert'!J25,IF($B$8="Emerging Threat",'Compound Alert'!M25)))</f>
        <v>0</v>
      </c>
      <c r="H202" s="23">
        <f ca="1">IF($B$8="Overall Alert",'Compound Alert'!H25,IF($B$8="Underlying Vulnerability",'Compound Alert'!K25,IF($B$8="Emerging Threat",'Compound Alert'!N25)))</f>
        <v>0</v>
      </c>
      <c r="I202" s="50">
        <f ca="1">ROUNDDOWN(G202,0)</f>
        <v>0</v>
      </c>
      <c r="J202"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202"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202"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LOW</v>
      </c>
      <c r="M202"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202"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202"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Alert'!B26</f>
        <v>Bahamas, The</v>
      </c>
      <c r="C203" s="20" t="str">
        <f>'Compound Alert'!C26</f>
        <v>BHS</v>
      </c>
      <c r="D203" s="20" t="str">
        <f>'Compound Alert'!D26</f>
        <v>LCN           Latin America &amp; Caribbean</v>
      </c>
      <c r="E203" s="20" t="str">
        <f>'Compound Alert'!E26</f>
        <v>NA</v>
      </c>
      <c r="F203" s="217">
        <f ca="1">'Compound Alert'!F26</f>
        <v>21</v>
      </c>
      <c r="G203" s="22">
        <f ca="1">IF($B$8="Overall Alert",'Compound Alert'!G26,IF($B$8="Underlying Vulnerability",'Compound Alert'!J26,IF($B$8="Emerging Threat",'Compound Alert'!M26)))</f>
        <v>0</v>
      </c>
      <c r="H203" s="23">
        <f ca="1">IF($B$8="Overall Alert",'Compound Alert'!H26,IF($B$8="Underlying Vulnerability",'Compound Alert'!K26,IF($B$8="Emerging Threat",'Compound Alert'!N26)))</f>
        <v>0</v>
      </c>
      <c r="I203" s="50">
        <f ca="1">ROUNDDOWN(G203,0)</f>
        <v>0</v>
      </c>
      <c r="J203"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203"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203"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203"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203"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203"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Alert'!B30</f>
        <v>Bermuda</v>
      </c>
      <c r="C204" s="20" t="str">
        <f>'Compound Alert'!C30</f>
        <v>BMU</v>
      </c>
      <c r="D204" s="20" t="str">
        <f>'Compound Alert'!D30</f>
        <v>NAC           North America</v>
      </c>
      <c r="E204" s="20" t="str">
        <f>'Compound Alert'!E30</f>
        <v>NA</v>
      </c>
      <c r="F204" s="217">
        <f ca="1">'Compound Alert'!F30</f>
        <v>25</v>
      </c>
      <c r="G204" s="22">
        <f ca="1">IF($B$8="Overall Alert",'Compound Alert'!G30,IF($B$8="Underlying Vulnerability",'Compound Alert'!J30,IF($B$8="Emerging Threat",'Compound Alert'!M30)))</f>
        <v>0</v>
      </c>
      <c r="H204" s="23">
        <f ca="1">IF($B$8="Overall Alert",'Compound Alert'!H30,IF($B$8="Underlying Vulnerability",'Compound Alert'!K30,IF($B$8="Emerging Threat",'Compound Alert'!N30)))</f>
        <v>0</v>
      </c>
      <c r="I204" s="50">
        <f ca="1">ROUNDDOWN(G204,0)</f>
        <v>0</v>
      </c>
      <c r="J204"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204" s="25" t="str">
        <f ca="1">IF(
   $B$8="Overall Alert",IF(
      'Compound Alert'!S30 &gt;= 7, "HIGH",IF(
         'Compound Alert'!S30 &gt;= 5, "MED","LOW")), IF(
            $B$8="Underlying Vulnerability", IF(
               'Compound Alert'!Z30 &gt;= 10, "HIGH",IF(
                  'Compound Alert'!Z30 &gt;= 7, "MED","LOW")),IF(
                     $B$8="Emerging Threat", IF(
                        'Compound Alert'!AG30 &gt;= 10, "HIGH",IF(
                            'Compound Alert'!AG30 &gt;= 7, "MED","LOW")))))</f>
        <v>LOW</v>
      </c>
      <c r="L204" s="25" t="str">
        <f ca="1">IF(
   $B$8="Overall Alert",IF(
      'Compound Alert'!T30 &gt;= 7, "HIGH",IF(
         'Compound Alert'!T30 &gt;= 5, "MED","LOW")), IF(
            $B$8="Underlying Vulnerability", IF(
               'Compound Alert'!AA30 &gt;= 10, "HIGH",IF(
                  'Compound Alert'!AA30 &gt;= 7, "MED","LOW")),IF(
                     $B$8="Emerging Threat", IF(
                        'Compound Alert'!AH30 &gt;= 10, "HIGH",IF(
                            'Compound Alert'!AH30 &gt;= 7, "MED","LOW")))))</f>
        <v>LOW</v>
      </c>
      <c r="M204" s="25" t="str">
        <f ca="1">IF(
   $B$8="Overall Alert",IF(
      'Compound Alert'!U30 &gt;= 7, "HIGH",IF(
         'Compound Alert'!U30 &gt;= 5, "MED","LOW")), IF(
            $B$8="Underlying Vulnerability", IF(
               'Compound Alert'!AB30 &gt;= 10, "HIGH",IF(
                  'Compound Alert'!AB30 &gt;= 7, "MED","LOW")),IF(
                     $B$8="Emerging Threat", IF(
                        'Compound Alert'!AI30 &gt;= 10, "HIGH",IF(
                            'Compound Alert'!AI30 &gt;= 7, "MED","LOW")))))</f>
        <v>LOW</v>
      </c>
      <c r="N204"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LOW</v>
      </c>
      <c r="O204"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Alert'!B33</f>
        <v>Barbados</v>
      </c>
      <c r="C205" s="20" t="str">
        <f>'Compound Alert'!C33</f>
        <v>BRB</v>
      </c>
      <c r="D205" s="20" t="str">
        <f>'Compound Alert'!D33</f>
        <v>LCN           Latin America &amp; Caribbean</v>
      </c>
      <c r="E205" s="20" t="str">
        <f>'Compound Alert'!E33</f>
        <v>NA</v>
      </c>
      <c r="F205" s="217">
        <f ca="1">'Compound Alert'!F33</f>
        <v>28</v>
      </c>
      <c r="G205" s="22">
        <f ca="1">IF($B$8="Overall Alert",'Compound Alert'!G33,IF($B$8="Underlying Vulnerability",'Compound Alert'!J33,IF($B$8="Emerging Threat",'Compound Alert'!M33)))</f>
        <v>0</v>
      </c>
      <c r="H205" s="23">
        <f ca="1">IF($B$8="Overall Alert",'Compound Alert'!H33,IF($B$8="Underlying Vulnerability",'Compound Alert'!K33,IF($B$8="Emerging Threat",'Compound Alert'!N33)))</f>
        <v>0</v>
      </c>
      <c r="I205" s="50">
        <f ca="1">ROUNDDOWN(G205,0)</f>
        <v>0</v>
      </c>
      <c r="J205"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205"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205"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205"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205"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LOW</v>
      </c>
      <c r="O205"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Alert'!B38</f>
        <v>Canada</v>
      </c>
      <c r="C206" s="20" t="str">
        <f>'Compound Alert'!C38</f>
        <v>CAN</v>
      </c>
      <c r="D206" s="20" t="str">
        <f>'Compound Alert'!D38</f>
        <v>NAC           North America</v>
      </c>
      <c r="E206" s="20" t="str">
        <f>'Compound Alert'!E38</f>
        <v>NA</v>
      </c>
      <c r="F206" s="217">
        <f ca="1">'Compound Alert'!F38</f>
        <v>33</v>
      </c>
      <c r="G206" s="22">
        <f ca="1">IF($B$8="Overall Alert",'Compound Alert'!G38,IF($B$8="Underlying Vulnerability",'Compound Alert'!J38,IF($B$8="Emerging Threat",'Compound Alert'!M38)))</f>
        <v>0</v>
      </c>
      <c r="H206" s="23">
        <f ca="1">IF($B$8="Overall Alert",'Compound Alert'!H38,IF($B$8="Underlying Vulnerability",'Compound Alert'!K38,IF($B$8="Emerging Threat",'Compound Alert'!N38)))</f>
        <v>0</v>
      </c>
      <c r="I206" s="50">
        <f ca="1">ROUNDDOWN(G206,0)</f>
        <v>0</v>
      </c>
      <c r="J206"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06"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06"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06"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06"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06"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Alert'!B39</f>
        <v>Switzerland</v>
      </c>
      <c r="C207" s="20" t="str">
        <f>'Compound Alert'!C39</f>
        <v>CHE</v>
      </c>
      <c r="D207" s="20" t="str">
        <f>'Compound Alert'!D39</f>
        <v>ECS           Europe &amp; Central Asia</v>
      </c>
      <c r="E207" s="20" t="str">
        <f>'Compound Alert'!E39</f>
        <v>NA</v>
      </c>
      <c r="F207" s="217">
        <f ca="1">'Compound Alert'!F39</f>
        <v>34</v>
      </c>
      <c r="G207" s="22">
        <f ca="1">IF($B$8="Overall Alert",'Compound Alert'!G39,IF($B$8="Underlying Vulnerability",'Compound Alert'!J39,IF($B$8="Emerging Threat",'Compound Alert'!M39)))</f>
        <v>0</v>
      </c>
      <c r="H207" s="23">
        <f ca="1">IF($B$8="Overall Alert",'Compound Alert'!H39,IF($B$8="Underlying Vulnerability",'Compound Alert'!K39,IF($B$8="Emerging Threat",'Compound Alert'!N39)))</f>
        <v>0</v>
      </c>
      <c r="I207" s="50">
        <f ca="1">ROUNDDOWN(G207,0)</f>
        <v>0</v>
      </c>
      <c r="J207"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207"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207"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207"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207"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207"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Alert'!B40</f>
        <v>Channel Islands</v>
      </c>
      <c r="C208" s="20" t="str">
        <f>'Compound Alert'!C40</f>
        <v>CHI</v>
      </c>
      <c r="D208" s="20" t="str">
        <f>'Compound Alert'!D40</f>
        <v>ECS           Europe &amp; Central Asia</v>
      </c>
      <c r="E208" s="20" t="str">
        <f>'Compound Alert'!E40</f>
        <v>NA</v>
      </c>
      <c r="F208" s="217">
        <f ca="1">'Compound Alert'!F40</f>
        <v>35</v>
      </c>
      <c r="G208" s="22">
        <f ca="1">IF($B$8="Overall Alert",'Compound Alert'!G40,IF($B$8="Underlying Vulnerability",'Compound Alert'!J40,IF($B$8="Emerging Threat",'Compound Alert'!M40)))</f>
        <v>0</v>
      </c>
      <c r="H208" s="23">
        <f ca="1">IF($B$8="Overall Alert",'Compound Alert'!H40,IF($B$8="Underlying Vulnerability",'Compound Alert'!K40,IF($B$8="Emerging Threat",'Compound Alert'!N40)))</f>
        <v>0</v>
      </c>
      <c r="I208" s="50">
        <f ca="1">ROUNDDOWN(G208,0)</f>
        <v>0</v>
      </c>
      <c r="J208"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08" s="25" t="str">
        <f ca="1">IF(
   $B$8="Overall Alert",IF(
      'Compound Alert'!S40 &gt;= 7, "HIGH",IF(
         'Compound Alert'!S40 &gt;= 5, "MED","LOW")), IF(
            $B$8="Underlying Vulnerability", IF(
               'Compound Alert'!Z40 &gt;= 10, "HIGH",IF(
                  'Compound Alert'!Z40 &gt;= 7, "MED","LOW")),IF(
                     $B$8="Emerging Threat", IF(
                        'Compound Alert'!AG40 &gt;= 10, "HIGH",IF(
                            'Compound Alert'!AG40 &gt;= 7, "MED","LOW")))))</f>
        <v>LOW</v>
      </c>
      <c r="L208" s="25" t="str">
        <f ca="1">IF(
   $B$8="Overall Alert",IF(
      'Compound Alert'!T40 &gt;= 7, "HIGH",IF(
         'Compound Alert'!T40 &gt;= 5, "MED","LOW")), IF(
            $B$8="Underlying Vulnerability", IF(
               'Compound Alert'!AA40 &gt;= 10, "HIGH",IF(
                  'Compound Alert'!AA40 &gt;= 7, "MED","LOW")),IF(
                     $B$8="Emerging Threat", IF(
                        'Compound Alert'!AH40 &gt;= 10, "HIGH",IF(
                            'Compound Alert'!AH40 &gt;= 7, "MED","LOW")))))</f>
        <v>LOW</v>
      </c>
      <c r="M208" s="25" t="str">
        <f ca="1">IF(
   $B$8="Overall Alert",IF(
      'Compound Alert'!U40 &gt;= 7, "HIGH",IF(
         'Compound Alert'!U40 &gt;= 5, "MED","LOW")), IF(
            $B$8="Underlying Vulnerability", IF(
               'Compound Alert'!AB40 &gt;= 10, "HIGH",IF(
                  'Compound Alert'!AB40 &gt;= 7, "MED","LOW")),IF(
                     $B$8="Emerging Threat", IF(
                        'Compound Alert'!AI40 &gt;= 10, "HIGH",IF(
                            'Compound Alert'!AI40 &gt;= 7, "MED","LOW")))))</f>
        <v>LOW</v>
      </c>
      <c r="N208"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08"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Alert'!B49</f>
        <v>Cabo Verde</v>
      </c>
      <c r="C209" s="20" t="str">
        <f>'Compound Alert'!C49</f>
        <v>CPV</v>
      </c>
      <c r="D209" s="20" t="str">
        <f>'Compound Alert'!D49</f>
        <v>SSF           Sub-Saharan Africa</v>
      </c>
      <c r="E209" s="20" t="str">
        <f>'Compound Alert'!E49</f>
        <v>Blend</v>
      </c>
      <c r="F209" s="217">
        <f ca="1">'Compound Alert'!F49</f>
        <v>44</v>
      </c>
      <c r="G209" s="22">
        <f ca="1">IF($B$8="Overall Alert",'Compound Alert'!G49,IF($B$8="Underlying Vulnerability",'Compound Alert'!J49,IF($B$8="Emerging Threat",'Compound Alert'!M49)))</f>
        <v>0</v>
      </c>
      <c r="H209" s="23">
        <f ca="1">IF($B$8="Overall Alert",'Compound Alert'!H49,IF($B$8="Underlying Vulnerability",'Compound Alert'!K49,IF($B$8="Emerging Threat",'Compound Alert'!N49)))</f>
        <v>0</v>
      </c>
      <c r="I209" s="50">
        <f ca="1">ROUNDDOWN(G209,0)</f>
        <v>0</v>
      </c>
      <c r="J209"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209"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209"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209"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209"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209"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Alert'!B52</f>
        <v>Curaçao</v>
      </c>
      <c r="C210" s="20" t="str">
        <f>'Compound Alert'!C52</f>
        <v>CUW</v>
      </c>
      <c r="D210" s="20" t="str">
        <f>'Compound Alert'!D52</f>
        <v>LCN           Latin America &amp; Caribbean</v>
      </c>
      <c r="E210" s="20" t="str">
        <f>'Compound Alert'!E52</f>
        <v>NA</v>
      </c>
      <c r="F210" s="217">
        <f ca="1">'Compound Alert'!F52</f>
        <v>47</v>
      </c>
      <c r="G210" s="22">
        <f ca="1">IF($B$8="Overall Alert",'Compound Alert'!G52,IF($B$8="Underlying Vulnerability",'Compound Alert'!J52,IF($B$8="Emerging Threat",'Compound Alert'!M52)))</f>
        <v>0</v>
      </c>
      <c r="H210" s="23">
        <f ca="1">IF($B$8="Overall Alert",'Compound Alert'!H52,IF($B$8="Underlying Vulnerability",'Compound Alert'!K52,IF($B$8="Emerging Threat",'Compound Alert'!N52)))</f>
        <v>0</v>
      </c>
      <c r="I210" s="50">
        <f ca="1">ROUNDDOWN(G210,0)</f>
        <v>0</v>
      </c>
      <c r="J210"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10" s="25" t="str">
        <f ca="1">IF(
   $B$8="Overall Alert",IF(
      'Compound Alert'!S52 &gt;= 7, "HIGH",IF(
         'Compound Alert'!S52 &gt;= 5, "MED","LOW")), IF(
            $B$8="Underlying Vulnerability", IF(
               'Compound Alert'!Z52 &gt;= 10, "HIGH",IF(
                  'Compound Alert'!Z52 &gt;= 7, "MED","LOW")),IF(
                     $B$8="Emerging Threat", IF(
                        'Compound Alert'!AG52 &gt;= 10, "HIGH",IF(
                            'Compound Alert'!AG52 &gt;= 7, "MED","LOW")))))</f>
        <v>LOW</v>
      </c>
      <c r="L210" s="25" t="str">
        <f ca="1">IF(
   $B$8="Overall Alert",IF(
      'Compound Alert'!T52 &gt;= 7, "HIGH",IF(
         'Compound Alert'!T52 &gt;= 5, "MED","LOW")), IF(
            $B$8="Underlying Vulnerability", IF(
               'Compound Alert'!AA52 &gt;= 10, "HIGH",IF(
                  'Compound Alert'!AA52 &gt;= 7, "MED","LOW")),IF(
                     $B$8="Emerging Threat", IF(
                        'Compound Alert'!AH52 &gt;= 10, "HIGH",IF(
                            'Compound Alert'!AH52 &gt;= 7, "MED","LOW")))))</f>
        <v>LOW</v>
      </c>
      <c r="M210" s="25" t="str">
        <f ca="1">IF(
   $B$8="Overall Alert",IF(
      'Compound Alert'!U52 &gt;= 7, "HIGH",IF(
         'Compound Alert'!U52 &gt;= 5, "MED","LOW")), IF(
            $B$8="Underlying Vulnerability", IF(
               'Compound Alert'!AB52 &gt;= 10, "HIGH",IF(
                  'Compound Alert'!AB52 &gt;= 7, "MED","LOW")),IF(
                     $B$8="Emerging Threat", IF(
                        'Compound Alert'!AI52 &gt;= 10, "HIGH",IF(
                            'Compound Alert'!AI52 &gt;= 7, "MED","LOW")))))</f>
        <v>LOW</v>
      </c>
      <c r="N210"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10"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Alert'!B53</f>
        <v>Cayman Islands</v>
      </c>
      <c r="C211" s="20" t="str">
        <f>'Compound Alert'!C53</f>
        <v>CYM</v>
      </c>
      <c r="D211" s="20" t="str">
        <f>'Compound Alert'!D53</f>
        <v>LCN           Latin America &amp; Caribbean</v>
      </c>
      <c r="E211" s="20" t="str">
        <f>'Compound Alert'!E53</f>
        <v>NA</v>
      </c>
      <c r="F211" s="217">
        <f ca="1">'Compound Alert'!F53</f>
        <v>48</v>
      </c>
      <c r="G211" s="22">
        <f ca="1">IF($B$8="Overall Alert",'Compound Alert'!G53,IF($B$8="Underlying Vulnerability",'Compound Alert'!J53,IF($B$8="Emerging Threat",'Compound Alert'!M53)))</f>
        <v>0</v>
      </c>
      <c r="H211" s="23">
        <f ca="1">IF($B$8="Overall Alert",'Compound Alert'!H53,IF($B$8="Underlying Vulnerability",'Compound Alert'!K53,IF($B$8="Emerging Threat",'Compound Alert'!N53)))</f>
        <v>0</v>
      </c>
      <c r="I211" s="50">
        <f ca="1">ROUNDDOWN(G211,0)</f>
        <v>0</v>
      </c>
      <c r="J211"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211" s="25" t="str">
        <f ca="1">IF(
   $B$8="Overall Alert",IF(
      'Compound Alert'!S53 &gt;= 7, "HIGH",IF(
         'Compound Alert'!S53 &gt;= 5, "MED","LOW")), IF(
            $B$8="Underlying Vulnerability", IF(
               'Compound Alert'!Z53 &gt;= 10, "HIGH",IF(
                  'Compound Alert'!Z53 &gt;= 7, "MED","LOW")),IF(
                     $B$8="Emerging Threat", IF(
                        'Compound Alert'!AG53 &gt;= 10, "HIGH",IF(
                            'Compound Alert'!AG53 &gt;= 7, "MED","LOW")))))</f>
        <v>LOW</v>
      </c>
      <c r="L211"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211" s="25" t="str">
        <f ca="1">IF(
   $B$8="Overall Alert",IF(
      'Compound Alert'!U53 &gt;= 7, "HIGH",IF(
         'Compound Alert'!U53 &gt;= 5, "MED","LOW")), IF(
            $B$8="Underlying Vulnerability", IF(
               'Compound Alert'!AB53 &gt;= 10, "HIGH",IF(
                  'Compound Alert'!AB53 &gt;= 7, "MED","LOW")),IF(
                     $B$8="Emerging Threat", IF(
                        'Compound Alert'!AI53 &gt;= 10, "HIGH",IF(
                            'Compound Alert'!AI53 &gt;= 7, "MED","LOW")))))</f>
        <v>LOW</v>
      </c>
      <c r="N211"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211"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Alert'!B55</f>
        <v>Czech Republic</v>
      </c>
      <c r="C212" s="20" t="str">
        <f>'Compound Alert'!C55</f>
        <v>CZE</v>
      </c>
      <c r="D212" s="20" t="str">
        <f>'Compound Alert'!D55</f>
        <v>ECS           Europe &amp; Central Asia</v>
      </c>
      <c r="E212" s="20" t="str">
        <f>'Compound Alert'!E55</f>
        <v>NA</v>
      </c>
      <c r="F212" s="217">
        <f ca="1">'Compound Alert'!F55</f>
        <v>50</v>
      </c>
      <c r="G212" s="22">
        <f ca="1">IF($B$8="Overall Alert",'Compound Alert'!G55,IF($B$8="Underlying Vulnerability",'Compound Alert'!J55,IF($B$8="Emerging Threat",'Compound Alert'!M55)))</f>
        <v>0</v>
      </c>
      <c r="H212" s="23">
        <f ca="1">IF($B$8="Overall Alert",'Compound Alert'!H55,IF($B$8="Underlying Vulnerability",'Compound Alert'!K55,IF($B$8="Emerging Threat",'Compound Alert'!N55)))</f>
        <v>0</v>
      </c>
      <c r="I212" s="50">
        <f ca="1">ROUNDDOWN(G212,0)</f>
        <v>0</v>
      </c>
      <c r="J212"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12"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12"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12"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12"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12"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Alert'!B56</f>
        <v>Germany</v>
      </c>
      <c r="C213" s="20" t="str">
        <f>'Compound Alert'!C56</f>
        <v>DEU</v>
      </c>
      <c r="D213" s="20" t="str">
        <f>'Compound Alert'!D56</f>
        <v>ECS           Europe &amp; Central Asia</v>
      </c>
      <c r="E213" s="20" t="str">
        <f>'Compound Alert'!E56</f>
        <v>NA</v>
      </c>
      <c r="F213" s="217">
        <f ca="1">'Compound Alert'!F56</f>
        <v>51</v>
      </c>
      <c r="G213" s="22">
        <f ca="1">IF($B$8="Overall Alert",'Compound Alert'!G56,IF($B$8="Underlying Vulnerability",'Compound Alert'!J56,IF($B$8="Emerging Threat",'Compound Alert'!M56)))</f>
        <v>0</v>
      </c>
      <c r="H213" s="23">
        <f ca="1">IF($B$8="Overall Alert",'Compound Alert'!H56,IF($B$8="Underlying Vulnerability",'Compound Alert'!K56,IF($B$8="Emerging Threat",'Compound Alert'!N56)))</f>
        <v>0</v>
      </c>
      <c r="I213" s="50">
        <f ca="1">ROUNDDOWN(G213,0)</f>
        <v>0</v>
      </c>
      <c r="J213"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213"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213"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LOW</v>
      </c>
      <c r="M213"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213"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LOW</v>
      </c>
      <c r="O213"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Alert'!B57</f>
        <v>Djibouti</v>
      </c>
      <c r="C214" s="20" t="str">
        <f>'Compound Alert'!C57</f>
        <v>DJI</v>
      </c>
      <c r="D214" s="20" t="str">
        <f>'Compound Alert'!D57</f>
        <v>MEA           Middle East &amp; North Africa</v>
      </c>
      <c r="E214" s="20" t="str">
        <f>'Compound Alert'!E57</f>
        <v>IDA</v>
      </c>
      <c r="F214" s="217">
        <f ca="1">'Compound Alert'!F57</f>
        <v>52</v>
      </c>
      <c r="G214" s="22">
        <f ca="1">IF($B$8="Overall Alert",'Compound Alert'!G57,IF($B$8="Underlying Vulnerability",'Compound Alert'!J57,IF($B$8="Emerging Threat",'Compound Alert'!M57)))</f>
        <v>0</v>
      </c>
      <c r="H214" s="23">
        <f ca="1">IF($B$8="Overall Alert",'Compound Alert'!H57,IF($B$8="Underlying Vulnerability",'Compound Alert'!K57,IF($B$8="Emerging Threat",'Compound Alert'!N57)))</f>
        <v>0</v>
      </c>
      <c r="I214" s="50">
        <f ca="1">ROUNDDOWN(G214,0)</f>
        <v>0</v>
      </c>
      <c r="J214" s="25" t="str">
        <f ca="1">IF(
   $B$8="Overall Alert",IF(
      'Compound Alert'!R57 &gt;= 7, "HIGH",IF(
         'Compound Alert'!R57 &gt;= 5, "MED","LOW")), IF(
            $B$8="Underlying Vulnerability", IF(
               'Compound Alert'!Y57 &gt;= 10, "HIGH",IF(
                  'Compound Alert'!Y57 &gt;= 7, "MED","LOW")),IF(
                     $B$8="Emerging Threat", IF(
                        'Compound Alert'!AF57 &gt;= 10, "HIGH",IF(
                            'Compound Alert'!AF57 &gt;= 7, "MED","LOW")))))</f>
        <v>LOW</v>
      </c>
      <c r="K214" s="25" t="str">
        <f ca="1">IF(
   $B$8="Overall Alert",IF(
      'Compound Alert'!S57 &gt;= 7, "HIGH",IF(
         'Compound Alert'!S57 &gt;= 5, "MED","LOW")), IF(
            $B$8="Underlying Vulnerability", IF(
               'Compound Alert'!Z57 &gt;= 10, "HIGH",IF(
                  'Compound Alert'!Z57 &gt;= 7, "MED","LOW")),IF(
                     $B$8="Emerging Threat", IF(
                        'Compound Alert'!AG57 &gt;= 10, "HIGH",IF(
                            'Compound Alert'!AG57 &gt;= 7, "MED","LOW")))))</f>
        <v>LOW</v>
      </c>
      <c r="L214"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LOW</v>
      </c>
      <c r="M214"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214"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214"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Alert'!B58</f>
        <v>Dominica</v>
      </c>
      <c r="C215" s="20" t="str">
        <f>'Compound Alert'!C58</f>
        <v>DMA</v>
      </c>
      <c r="D215" s="20" t="str">
        <f>'Compound Alert'!D58</f>
        <v>LCN           Latin America &amp; Caribbean</v>
      </c>
      <c r="E215" s="20" t="str">
        <f>'Compound Alert'!E58</f>
        <v>Blend</v>
      </c>
      <c r="F215" s="217">
        <f ca="1">'Compound Alert'!F58</f>
        <v>53</v>
      </c>
      <c r="G215" s="22">
        <f ca="1">IF($B$8="Overall Alert",'Compound Alert'!G58,IF($B$8="Underlying Vulnerability",'Compound Alert'!J58,IF($B$8="Emerging Threat",'Compound Alert'!M58)))</f>
        <v>0</v>
      </c>
      <c r="H215" s="23">
        <f ca="1">IF($B$8="Overall Alert",'Compound Alert'!H58,IF($B$8="Underlying Vulnerability",'Compound Alert'!K58,IF($B$8="Emerging Threat",'Compound Alert'!N58)))</f>
        <v>0</v>
      </c>
      <c r="I215" s="50">
        <f ca="1">ROUNDDOWN(G215,0)</f>
        <v>0</v>
      </c>
      <c r="J215"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215"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215" s="25" t="str">
        <f ca="1">IF(
   $B$8="Overall Alert",IF(
      'Compound Alert'!T58 &gt;= 7, "HIGH",IF(
         'Compound Alert'!T58 &gt;= 5, "MED","LOW")), IF(
            $B$8="Underlying Vulnerability", IF(
               'Compound Alert'!AA58 &gt;= 10, "HIGH",IF(
                  'Compound Alert'!AA58 &gt;= 7, "MED","LOW")),IF(
                     $B$8="Emerging Threat", IF(
                        'Compound Alert'!AH58 &gt;= 10, "HIGH",IF(
                            'Compound Alert'!AH58 &gt;= 7, "MED","LOW")))))</f>
        <v>LOW</v>
      </c>
      <c r="M215"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215"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LOW</v>
      </c>
      <c r="O215"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Alert'!B59</f>
        <v>Denmark</v>
      </c>
      <c r="C216" s="20" t="str">
        <f>'Compound Alert'!C59</f>
        <v>DNK</v>
      </c>
      <c r="D216" s="20" t="str">
        <f>'Compound Alert'!D59</f>
        <v>ECS           Europe &amp; Central Asia</v>
      </c>
      <c r="E216" s="20" t="str">
        <f>'Compound Alert'!E59</f>
        <v>NA</v>
      </c>
      <c r="F216" s="217">
        <f ca="1">'Compound Alert'!F59</f>
        <v>54</v>
      </c>
      <c r="G216" s="22">
        <f ca="1">IF($B$8="Overall Alert",'Compound Alert'!G59,IF($B$8="Underlying Vulnerability",'Compound Alert'!J59,IF($B$8="Emerging Threat",'Compound Alert'!M59)))</f>
        <v>0</v>
      </c>
      <c r="H216" s="23">
        <f ca="1">IF($B$8="Overall Alert",'Compound Alert'!H59,IF($B$8="Underlying Vulnerability",'Compound Alert'!K59,IF($B$8="Emerging Threat",'Compound Alert'!N59)))</f>
        <v>0</v>
      </c>
      <c r="I216" s="50">
        <f ca="1">ROUNDDOWN(G216,0)</f>
        <v>0</v>
      </c>
      <c r="J216"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16"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16"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16"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16"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16"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Alert'!B66</f>
        <v>Estonia</v>
      </c>
      <c r="C217" s="20" t="str">
        <f>'Compound Alert'!C66</f>
        <v>EST</v>
      </c>
      <c r="D217" s="20" t="str">
        <f>'Compound Alert'!D66</f>
        <v>ECS           Europe &amp; Central Asia</v>
      </c>
      <c r="E217" s="20" t="str">
        <f>'Compound Alert'!E66</f>
        <v>NA</v>
      </c>
      <c r="F217" s="217">
        <f ca="1">'Compound Alert'!F66</f>
        <v>61</v>
      </c>
      <c r="G217" s="22">
        <f ca="1">IF($B$8="Overall Alert",'Compound Alert'!G66,IF($B$8="Underlying Vulnerability",'Compound Alert'!J66,IF($B$8="Emerging Threat",'Compound Alert'!M66)))</f>
        <v>0</v>
      </c>
      <c r="H217" s="23">
        <f ca="1">IF($B$8="Overall Alert",'Compound Alert'!H66,IF($B$8="Underlying Vulnerability",'Compound Alert'!K66,IF($B$8="Emerging Threat",'Compound Alert'!N66)))</f>
        <v>0</v>
      </c>
      <c r="I217" s="50">
        <f ca="1">ROUNDDOWN(G217,0)</f>
        <v>0</v>
      </c>
      <c r="J217"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217"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217"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217"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217"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217"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Alert'!B68</f>
        <v>Finland</v>
      </c>
      <c r="C218" s="20" t="str">
        <f>'Compound Alert'!C68</f>
        <v>FIN</v>
      </c>
      <c r="D218" s="20" t="str">
        <f>'Compound Alert'!D68</f>
        <v>ECS           Europe &amp; Central Asia</v>
      </c>
      <c r="E218" s="20" t="str">
        <f>'Compound Alert'!E68</f>
        <v>NA</v>
      </c>
      <c r="F218" s="217">
        <f ca="1">'Compound Alert'!F68</f>
        <v>63</v>
      </c>
      <c r="G218" s="22">
        <f ca="1">IF($B$8="Overall Alert",'Compound Alert'!G68,IF($B$8="Underlying Vulnerability",'Compound Alert'!J68,IF($B$8="Emerging Threat",'Compound Alert'!M68)))</f>
        <v>0</v>
      </c>
      <c r="H218" s="23">
        <f ca="1">IF($B$8="Overall Alert",'Compound Alert'!H68,IF($B$8="Underlying Vulnerability",'Compound Alert'!K68,IF($B$8="Emerging Threat",'Compound Alert'!N68)))</f>
        <v>0</v>
      </c>
      <c r="I218" s="50">
        <f ca="1">ROUNDDOWN(G218,0)</f>
        <v>0</v>
      </c>
      <c r="J218"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18"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18"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18"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18"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18"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Alert'!B70</f>
        <v>France</v>
      </c>
      <c r="C219" s="20" t="str">
        <f>'Compound Alert'!C70</f>
        <v>FRA</v>
      </c>
      <c r="D219" s="20" t="str">
        <f>'Compound Alert'!D70</f>
        <v>ECS           Europe &amp; Central Asia</v>
      </c>
      <c r="E219" s="20" t="str">
        <f>'Compound Alert'!E70</f>
        <v>NA</v>
      </c>
      <c r="F219" s="217">
        <f ca="1">'Compound Alert'!F70</f>
        <v>65</v>
      </c>
      <c r="G219" s="22">
        <f ca="1">IF($B$8="Overall Alert",'Compound Alert'!G70,IF($B$8="Underlying Vulnerability",'Compound Alert'!J70,IF($B$8="Emerging Threat",'Compound Alert'!M70)))</f>
        <v>0</v>
      </c>
      <c r="H219" s="23">
        <f ca="1">IF($B$8="Overall Alert",'Compound Alert'!H70,IF($B$8="Underlying Vulnerability",'Compound Alert'!K70,IF($B$8="Emerging Threat",'Compound Alert'!N70)))</f>
        <v>0</v>
      </c>
      <c r="I219" s="50">
        <f ca="1">ROUNDDOWN(G219,0)</f>
        <v>0</v>
      </c>
      <c r="J219"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219"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219"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219"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219"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LOW</v>
      </c>
      <c r="O219"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Alert'!B71</f>
        <v>Faroe Islands</v>
      </c>
      <c r="C220" s="20" t="str">
        <f>'Compound Alert'!C71</f>
        <v>FRO</v>
      </c>
      <c r="D220" s="20" t="str">
        <f>'Compound Alert'!D71</f>
        <v>ECS           Europe &amp; Central Asia</v>
      </c>
      <c r="E220" s="20" t="str">
        <f>'Compound Alert'!E71</f>
        <v>NA</v>
      </c>
      <c r="F220" s="217">
        <f ca="1">'Compound Alert'!F71</f>
        <v>66</v>
      </c>
      <c r="G220" s="22">
        <f ca="1">IF($B$8="Overall Alert",'Compound Alert'!G71,IF($B$8="Underlying Vulnerability",'Compound Alert'!J71,IF($B$8="Emerging Threat",'Compound Alert'!M71)))</f>
        <v>0</v>
      </c>
      <c r="H220" s="23">
        <f ca="1">IF($B$8="Overall Alert",'Compound Alert'!H71,IF($B$8="Underlying Vulnerability",'Compound Alert'!K71,IF($B$8="Emerging Threat",'Compound Alert'!N71)))</f>
        <v>0</v>
      </c>
      <c r="I220" s="50">
        <f ca="1">ROUNDDOWN(G220,0)</f>
        <v>0</v>
      </c>
      <c r="J220"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20" s="25" t="str">
        <f ca="1">IF(
   $B$8="Overall Alert",IF(
      'Compound Alert'!S71 &gt;= 7, "HIGH",IF(
         'Compound Alert'!S71 &gt;= 5, "MED","LOW")), IF(
            $B$8="Underlying Vulnerability", IF(
               'Compound Alert'!Z71 &gt;= 10, "HIGH",IF(
                  'Compound Alert'!Z71 &gt;= 7, "MED","LOW")),IF(
                     $B$8="Emerging Threat", IF(
                        'Compound Alert'!AG71 &gt;= 10, "HIGH",IF(
                            'Compound Alert'!AG71 &gt;= 7, "MED","LOW")))))</f>
        <v>LOW</v>
      </c>
      <c r="L220" s="25" t="str">
        <f ca="1">IF(
   $B$8="Overall Alert",IF(
      'Compound Alert'!T71 &gt;= 7, "HIGH",IF(
         'Compound Alert'!T71 &gt;= 5, "MED","LOW")), IF(
            $B$8="Underlying Vulnerability", IF(
               'Compound Alert'!AA71 &gt;= 10, "HIGH",IF(
                  'Compound Alert'!AA71 &gt;= 7, "MED","LOW")),IF(
                     $B$8="Emerging Threat", IF(
                        'Compound Alert'!AH71 &gt;= 10, "HIGH",IF(
                            'Compound Alert'!AH71 &gt;= 7, "MED","LOW")))))</f>
        <v>LOW</v>
      </c>
      <c r="M220" s="25" t="str">
        <f ca="1">IF(
   $B$8="Overall Alert",IF(
      'Compound Alert'!U71 &gt;= 7, "HIGH",IF(
         'Compound Alert'!U71 &gt;= 5, "MED","LOW")), IF(
            $B$8="Underlying Vulnerability", IF(
               'Compound Alert'!AB71 &gt;= 10, "HIGH",IF(
                  'Compound Alert'!AB71 &gt;= 7, "MED","LOW")),IF(
                     $B$8="Emerging Threat", IF(
                        'Compound Alert'!AI71 &gt;= 10, "HIGH",IF(
                            'Compound Alert'!AI71 &gt;= 7, "MED","LOW")))))</f>
        <v>LOW</v>
      </c>
      <c r="N220"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20"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Alert'!B72</f>
        <v>Micronesia, Fed. Sts.</v>
      </c>
      <c r="C221" s="20" t="str">
        <f>'Compound Alert'!C72</f>
        <v>FSM</v>
      </c>
      <c r="D221" s="20" t="str">
        <f>'Compound Alert'!D72</f>
        <v>EAS           East Asia &amp; Pacific</v>
      </c>
      <c r="E221" s="20" t="str">
        <f>'Compound Alert'!E72</f>
        <v>IDA</v>
      </c>
      <c r="F221" s="217">
        <f ca="1">'Compound Alert'!F72</f>
        <v>67</v>
      </c>
      <c r="G221" s="22">
        <f ca="1">IF($B$8="Overall Alert",'Compound Alert'!G72,IF($B$8="Underlying Vulnerability",'Compound Alert'!J72,IF($B$8="Emerging Threat",'Compound Alert'!M72)))</f>
        <v>0</v>
      </c>
      <c r="H221" s="23">
        <f ca="1">IF($B$8="Overall Alert",'Compound Alert'!H72,IF($B$8="Underlying Vulnerability",'Compound Alert'!K72,IF($B$8="Emerging Threat",'Compound Alert'!N72)))</f>
        <v>0</v>
      </c>
      <c r="I221" s="50">
        <f ca="1">ROUNDDOWN(G221,0)</f>
        <v>0</v>
      </c>
      <c r="J221"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221" s="25" t="str">
        <f ca="1">IF(
   $B$8="Overall Alert",IF(
      'Compound Alert'!S72 &gt;= 7, "HIGH",IF(
         'Compound Alert'!S72 &gt;= 5, "MED","LOW")), IF(
            $B$8="Underlying Vulnerability", IF(
               'Compound Alert'!Z72 &gt;= 10, "HIGH",IF(
                  'Compound Alert'!Z72 &gt;= 7, "MED","LOW")),IF(
                     $B$8="Emerging Threat", IF(
                        'Compound Alert'!AG72 &gt;= 10, "HIGH",IF(
                            'Compound Alert'!AG72 &gt;= 7, "MED","LOW")))))</f>
        <v>LOW</v>
      </c>
      <c r="L221" s="25" t="str">
        <f ca="1">IF(
   $B$8="Overall Alert",IF(
      'Compound Alert'!T72 &gt;= 7, "HIGH",IF(
         'Compound Alert'!T72 &gt;= 5, "MED","LOW")), IF(
            $B$8="Underlying Vulnerability", IF(
               'Compound Alert'!AA72 &gt;= 10, "HIGH",IF(
                  'Compound Alert'!AA72 &gt;= 7, "MED","LOW")),IF(
                     $B$8="Emerging Threat", IF(
                        'Compound Alert'!AH72 &gt;= 10, "HIGH",IF(
                            'Compound Alert'!AH72 &gt;= 7, "MED","LOW")))))</f>
        <v>LOW</v>
      </c>
      <c r="M221"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221"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LOW</v>
      </c>
      <c r="O221"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Alert'!B74</f>
        <v>United Kingdom</v>
      </c>
      <c r="C222" s="20" t="str">
        <f>'Compound Alert'!C74</f>
        <v>GBR</v>
      </c>
      <c r="D222" s="20" t="str">
        <f>'Compound Alert'!D74</f>
        <v>ECS           Europe &amp; Central Asia</v>
      </c>
      <c r="E222" s="20" t="str">
        <f>'Compound Alert'!E74</f>
        <v>NA</v>
      </c>
      <c r="F222" s="217">
        <f ca="1">'Compound Alert'!F74</f>
        <v>69</v>
      </c>
      <c r="G222" s="22">
        <f ca="1">IF($B$8="Overall Alert",'Compound Alert'!G74,IF($B$8="Underlying Vulnerability",'Compound Alert'!J74,IF($B$8="Emerging Threat",'Compound Alert'!M74)))</f>
        <v>0</v>
      </c>
      <c r="H222" s="23">
        <f ca="1">IF($B$8="Overall Alert",'Compound Alert'!H74,IF($B$8="Underlying Vulnerability",'Compound Alert'!K74,IF($B$8="Emerging Threat",'Compound Alert'!N74)))</f>
        <v>0</v>
      </c>
      <c r="I222" s="50">
        <f ca="1">ROUNDDOWN(G222,0)</f>
        <v>0</v>
      </c>
      <c r="J222"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222"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222"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222"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222"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222"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Alert'!B77</f>
        <v>Gibraltar</v>
      </c>
      <c r="C223" s="20" t="str">
        <f>'Compound Alert'!C77</f>
        <v>GIB</v>
      </c>
      <c r="D223" s="20" t="str">
        <f>'Compound Alert'!D77</f>
        <v>ECS           Europe &amp; Central Asia</v>
      </c>
      <c r="E223" s="20" t="str">
        <f>'Compound Alert'!E77</f>
        <v>NA</v>
      </c>
      <c r="F223" s="217">
        <f ca="1">'Compound Alert'!F77</f>
        <v>72</v>
      </c>
      <c r="G223" s="22">
        <f ca="1">IF($B$8="Overall Alert",'Compound Alert'!G77,IF($B$8="Underlying Vulnerability",'Compound Alert'!J77,IF($B$8="Emerging Threat",'Compound Alert'!M77)))</f>
        <v>0</v>
      </c>
      <c r="H223" s="23">
        <f ca="1">IF($B$8="Overall Alert",'Compound Alert'!H77,IF($B$8="Underlying Vulnerability",'Compound Alert'!K77,IF($B$8="Emerging Threat",'Compound Alert'!N77)))</f>
        <v>0</v>
      </c>
      <c r="I223" s="50">
        <f ca="1">ROUNDDOWN(G223,0)</f>
        <v>0</v>
      </c>
      <c r="J223"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223" s="25" t="str">
        <f ca="1">IF(
   $B$8="Overall Alert",IF(
      'Compound Alert'!S77 &gt;= 7, "HIGH",IF(
         'Compound Alert'!S77 &gt;= 5, "MED","LOW")), IF(
            $B$8="Underlying Vulnerability", IF(
               'Compound Alert'!Z77 &gt;= 10, "HIGH",IF(
                  'Compound Alert'!Z77 &gt;= 7, "MED","LOW")),IF(
                     $B$8="Emerging Threat", IF(
                        'Compound Alert'!AG77 &gt;= 10, "HIGH",IF(
                            'Compound Alert'!AG77 &gt;= 7, "MED","LOW")))))</f>
        <v>LOW</v>
      </c>
      <c r="L223" s="25" t="str">
        <f ca="1">IF(
   $B$8="Overall Alert",IF(
      'Compound Alert'!T77 &gt;= 7, "HIGH",IF(
         'Compound Alert'!T77 &gt;= 5, "MED","LOW")), IF(
            $B$8="Underlying Vulnerability", IF(
               'Compound Alert'!AA77 &gt;= 10, "HIGH",IF(
                  'Compound Alert'!AA77 &gt;= 7, "MED","LOW")),IF(
                     $B$8="Emerging Threat", IF(
                        'Compound Alert'!AH77 &gt;= 10, "HIGH",IF(
                            'Compound Alert'!AH77 &gt;= 7, "MED","LOW")))))</f>
        <v>LOW</v>
      </c>
      <c r="M223" s="25" t="str">
        <f ca="1">IF(
   $B$8="Overall Alert",IF(
      'Compound Alert'!U77 &gt;= 7, "HIGH",IF(
         'Compound Alert'!U77 &gt;= 5, "MED","LOW")), IF(
            $B$8="Underlying Vulnerability", IF(
               'Compound Alert'!AB77 &gt;= 10, "HIGH",IF(
                  'Compound Alert'!AB77 &gt;= 7, "MED","LOW")),IF(
                     $B$8="Emerging Threat", IF(
                        'Compound Alert'!AI77 &gt;= 10, "HIGH",IF(
                            'Compound Alert'!AI77 &gt;= 7, "MED","LOW")))))</f>
        <v>LOW</v>
      </c>
      <c r="N223"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223"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Alert'!B83</f>
        <v>Grenada</v>
      </c>
      <c r="C224" s="20" t="str">
        <f>'Compound Alert'!C83</f>
        <v>GRD</v>
      </c>
      <c r="D224" s="20" t="str">
        <f>'Compound Alert'!D83</f>
        <v>LCN           Latin America &amp; Caribbean</v>
      </c>
      <c r="E224" s="20" t="str">
        <f>'Compound Alert'!E83</f>
        <v>Blend</v>
      </c>
      <c r="F224" s="217">
        <f ca="1">'Compound Alert'!F83</f>
        <v>78</v>
      </c>
      <c r="G224" s="22">
        <f ca="1">IF($B$8="Overall Alert",'Compound Alert'!G83,IF($B$8="Underlying Vulnerability",'Compound Alert'!J83,IF($B$8="Emerging Threat",'Compound Alert'!M83)))</f>
        <v>0</v>
      </c>
      <c r="H224" s="23">
        <f ca="1">IF($B$8="Overall Alert",'Compound Alert'!H83,IF($B$8="Underlying Vulnerability",'Compound Alert'!K83,IF($B$8="Emerging Threat",'Compound Alert'!N83)))</f>
        <v>0</v>
      </c>
      <c r="I224" s="50">
        <f ca="1">ROUNDDOWN(G224,0)</f>
        <v>0</v>
      </c>
      <c r="J224"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224" s="25" t="str">
        <f ca="1">IF(
   $B$8="Overall Alert",IF(
      'Compound Alert'!S83 &gt;= 7, "HIGH",IF(
         'Compound Alert'!S83 &gt;= 5, "MED","LOW")), IF(
            $B$8="Underlying Vulnerability", IF(
               'Compound Alert'!Z83 &gt;= 10, "HIGH",IF(
                  'Compound Alert'!Z83 &gt;= 7, "MED","LOW")),IF(
                     $B$8="Emerging Threat", IF(
                        'Compound Alert'!AG83 &gt;= 10, "HIGH",IF(
                            'Compound Alert'!AG83 &gt;= 7, "MED","LOW")))))</f>
        <v>LOW</v>
      </c>
      <c r="L224" s="25" t="str">
        <f ca="1">IF(
   $B$8="Overall Alert",IF(
      'Compound Alert'!T83 &gt;= 7, "HIGH",IF(
         'Compound Alert'!T83 &gt;= 5, "MED","LOW")), IF(
            $B$8="Underlying Vulnerability", IF(
               'Compound Alert'!AA83 &gt;= 10, "HIGH",IF(
                  'Compound Alert'!AA83 &gt;= 7, "MED","LOW")),IF(
                     $B$8="Emerging Threat", IF(
                        'Compound Alert'!AH83 &gt;= 10, "HIGH",IF(
                            'Compound Alert'!AH83 &gt;= 7, "MED","LOW")))))</f>
        <v>LOW</v>
      </c>
      <c r="M224"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224"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LOW</v>
      </c>
      <c r="O224"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Alert'!B86</f>
        <v>Guam</v>
      </c>
      <c r="C225" s="20" t="str">
        <f>'Compound Alert'!C86</f>
        <v>GUM</v>
      </c>
      <c r="D225" s="20" t="str">
        <f>'Compound Alert'!D86</f>
        <v>EAS           East Asia &amp; Pacific</v>
      </c>
      <c r="E225" s="20" t="str">
        <f>'Compound Alert'!E86</f>
        <v>NA</v>
      </c>
      <c r="F225" s="217">
        <f ca="1">'Compound Alert'!F86</f>
        <v>81</v>
      </c>
      <c r="G225" s="22">
        <f ca="1">IF($B$8="Overall Alert",'Compound Alert'!G86,IF($B$8="Underlying Vulnerability",'Compound Alert'!J86,IF($B$8="Emerging Threat",'Compound Alert'!M86)))</f>
        <v>0</v>
      </c>
      <c r="H225" s="23">
        <f ca="1">IF($B$8="Overall Alert",'Compound Alert'!H86,IF($B$8="Underlying Vulnerability",'Compound Alert'!K86,IF($B$8="Emerging Threat",'Compound Alert'!N86)))</f>
        <v>0</v>
      </c>
      <c r="I225" s="50">
        <f ca="1">ROUNDDOWN(G225,0)</f>
        <v>0</v>
      </c>
      <c r="J225"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225" s="25" t="str">
        <f ca="1">IF(
   $B$8="Overall Alert",IF(
      'Compound Alert'!S86 &gt;= 7, "HIGH",IF(
         'Compound Alert'!S86 &gt;= 5, "MED","LOW")), IF(
            $B$8="Underlying Vulnerability", IF(
               'Compound Alert'!Z86 &gt;= 10, "HIGH",IF(
                  'Compound Alert'!Z86 &gt;= 7, "MED","LOW")),IF(
                     $B$8="Emerging Threat", IF(
                        'Compound Alert'!AG86 &gt;= 10, "HIGH",IF(
                            'Compound Alert'!AG86 &gt;= 7, "MED","LOW")))))</f>
        <v>LOW</v>
      </c>
      <c r="L225" s="25" t="str">
        <f ca="1">IF(
   $B$8="Overall Alert",IF(
      'Compound Alert'!T86 &gt;= 7, "HIGH",IF(
         'Compound Alert'!T86 &gt;= 5, "MED","LOW")), IF(
            $B$8="Underlying Vulnerability", IF(
               'Compound Alert'!AA86 &gt;= 10, "HIGH",IF(
                  'Compound Alert'!AA86 &gt;= 7, "MED","LOW")),IF(
                     $B$8="Emerging Threat", IF(
                        'Compound Alert'!AH86 &gt;= 10, "HIGH",IF(
                            'Compound Alert'!AH86 &gt;= 7, "MED","LOW")))))</f>
        <v>LOW</v>
      </c>
      <c r="M225" s="25" t="str">
        <f ca="1">IF(
   $B$8="Overall Alert",IF(
      'Compound Alert'!U86 &gt;= 7, "HIGH",IF(
         'Compound Alert'!U86 &gt;= 5, "MED","LOW")), IF(
            $B$8="Underlying Vulnerability", IF(
               'Compound Alert'!AB86 &gt;= 10, "HIGH",IF(
                  'Compound Alert'!AB86 &gt;= 7, "MED","LOW")),IF(
                     $B$8="Emerging Threat", IF(
                        'Compound Alert'!AI86 &gt;= 10, "HIGH",IF(
                            'Compound Alert'!AI86 &gt;= 7, "MED","LOW")))))</f>
        <v>LOW</v>
      </c>
      <c r="N225"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LOW</v>
      </c>
      <c r="O225"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Alert'!B88</f>
        <v>Hong Kong SAR, China</v>
      </c>
      <c r="C226" s="20" t="str">
        <f>'Compound Alert'!C88</f>
        <v>HKG</v>
      </c>
      <c r="D226" s="20" t="str">
        <f>'Compound Alert'!D88</f>
        <v>EAS           East Asia &amp; Pacific</v>
      </c>
      <c r="E226" s="20" t="str">
        <f>'Compound Alert'!E88</f>
        <v>NA</v>
      </c>
      <c r="F226" s="217">
        <f ca="1">'Compound Alert'!F88</f>
        <v>83</v>
      </c>
      <c r="G226" s="22">
        <f ca="1">IF($B$8="Overall Alert",'Compound Alert'!G88,IF($B$8="Underlying Vulnerability",'Compound Alert'!J88,IF($B$8="Emerging Threat",'Compound Alert'!M88)))</f>
        <v>0</v>
      </c>
      <c r="H226" s="23">
        <f ca="1">IF($B$8="Overall Alert",'Compound Alert'!H88,IF($B$8="Underlying Vulnerability",'Compound Alert'!K88,IF($B$8="Emerging Threat",'Compound Alert'!N88)))</f>
        <v>0</v>
      </c>
      <c r="I226" s="50">
        <f ca="1">ROUNDDOWN(G226,0)</f>
        <v>0</v>
      </c>
      <c r="J226"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26"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26"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26" s="25" t="str">
        <f ca="1">IF(
   $B$8="Overall Alert",IF(
      'Compound Alert'!U88 &gt;= 7, "HIGH",IF(
         'Compound Alert'!U88 &gt;= 5, "MED","LOW")), IF(
            $B$8="Underlying Vulnerability", IF(
               'Compound Alert'!AB88 &gt;= 10, "HIGH",IF(
                  'Compound Alert'!AB88 &gt;= 7, "MED","LOW")),IF(
                     $B$8="Emerging Threat", IF(
                        'Compound Alert'!AI88 &gt;= 10, "HIGH",IF(
                            'Compound Alert'!AI88 &gt;= 7, "MED","LOW")))))</f>
        <v>LOW</v>
      </c>
      <c r="N226"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26"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Alert'!B90</f>
        <v>Croatia</v>
      </c>
      <c r="C227" s="20" t="str">
        <f>'Compound Alert'!C90</f>
        <v>HRV</v>
      </c>
      <c r="D227" s="20" t="str">
        <f>'Compound Alert'!D90</f>
        <v>ECS           Europe &amp; Central Asia</v>
      </c>
      <c r="E227" s="20" t="str">
        <f>'Compound Alert'!E90</f>
        <v>IBRD</v>
      </c>
      <c r="F227" s="217">
        <f ca="1">'Compound Alert'!F90</f>
        <v>85</v>
      </c>
      <c r="G227" s="22">
        <f ca="1">IF($B$8="Overall Alert",'Compound Alert'!G90,IF($B$8="Underlying Vulnerability",'Compound Alert'!J90,IF($B$8="Emerging Threat",'Compound Alert'!M90)))</f>
        <v>0</v>
      </c>
      <c r="H227" s="23">
        <f ca="1">IF($B$8="Overall Alert",'Compound Alert'!H90,IF($B$8="Underlying Vulnerability",'Compound Alert'!K90,IF($B$8="Emerging Threat",'Compound Alert'!N90)))</f>
        <v>0</v>
      </c>
      <c r="I227" s="50">
        <f ca="1">ROUNDDOWN(G227,0)</f>
        <v>0</v>
      </c>
      <c r="J227"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227"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227"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227"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227"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227"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Alert'!B94</f>
        <v>Isle of Man</v>
      </c>
      <c r="C228" s="20" t="str">
        <f>'Compound Alert'!C94</f>
        <v>IMN</v>
      </c>
      <c r="D228" s="20" t="str">
        <f>'Compound Alert'!D94</f>
        <v>ECS           Europe &amp; Central Asia</v>
      </c>
      <c r="E228" s="20" t="str">
        <f>'Compound Alert'!E94</f>
        <v>NA</v>
      </c>
      <c r="F228" s="217">
        <f ca="1">'Compound Alert'!F94</f>
        <v>89</v>
      </c>
      <c r="G228" s="22">
        <f ca="1">IF($B$8="Overall Alert",'Compound Alert'!G94,IF($B$8="Underlying Vulnerability",'Compound Alert'!J94,IF($B$8="Emerging Threat",'Compound Alert'!M94)))</f>
        <v>0</v>
      </c>
      <c r="H228" s="23">
        <f ca="1">IF($B$8="Overall Alert",'Compound Alert'!H94,IF($B$8="Underlying Vulnerability",'Compound Alert'!K94,IF($B$8="Emerging Threat",'Compound Alert'!N94)))</f>
        <v>0</v>
      </c>
      <c r="I228" s="50">
        <f ca="1">ROUNDDOWN(G228,0)</f>
        <v>0</v>
      </c>
      <c r="J228"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28" s="25" t="str">
        <f ca="1">IF(
   $B$8="Overall Alert",IF(
      'Compound Alert'!S94 &gt;= 7, "HIGH",IF(
         'Compound Alert'!S94 &gt;= 5, "MED","LOW")), IF(
            $B$8="Underlying Vulnerability", IF(
               'Compound Alert'!Z94 &gt;= 10, "HIGH",IF(
                  'Compound Alert'!Z94 &gt;= 7, "MED","LOW")),IF(
                     $B$8="Emerging Threat", IF(
                        'Compound Alert'!AG94 &gt;= 10, "HIGH",IF(
                            'Compound Alert'!AG94 &gt;= 7, "MED","LOW")))))</f>
        <v>LOW</v>
      </c>
      <c r="L228" s="25" t="str">
        <f ca="1">IF(
   $B$8="Overall Alert",IF(
      'Compound Alert'!T94 &gt;= 7, "HIGH",IF(
         'Compound Alert'!T94 &gt;= 5, "MED","LOW")), IF(
            $B$8="Underlying Vulnerability", IF(
               'Compound Alert'!AA94 &gt;= 10, "HIGH",IF(
                  'Compound Alert'!AA94 &gt;= 7, "MED","LOW")),IF(
                     $B$8="Emerging Threat", IF(
                        'Compound Alert'!AH94 &gt;= 10, "HIGH",IF(
                            'Compound Alert'!AH94 &gt;= 7, "MED","LOW")))))</f>
        <v>LOW</v>
      </c>
      <c r="M228" s="25" t="str">
        <f ca="1">IF(
   $B$8="Overall Alert",IF(
      'Compound Alert'!U94 &gt;= 7, "HIGH",IF(
         'Compound Alert'!U94 &gt;= 5, "MED","LOW")), IF(
            $B$8="Underlying Vulnerability", IF(
               'Compound Alert'!AB94 &gt;= 10, "HIGH",IF(
                  'Compound Alert'!AB94 &gt;= 7, "MED","LOW")),IF(
                     $B$8="Emerging Threat", IF(
                        'Compound Alert'!AI94 &gt;= 10, "HIGH",IF(
                            'Compound Alert'!AI94 &gt;= 7, "MED","LOW")))))</f>
        <v>LOW</v>
      </c>
      <c r="N228"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28"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Alert'!B96</f>
        <v>Ireland</v>
      </c>
      <c r="C229" s="20" t="str">
        <f>'Compound Alert'!C96</f>
        <v>IRL</v>
      </c>
      <c r="D229" s="20" t="str">
        <f>'Compound Alert'!D96</f>
        <v>ECS           Europe &amp; Central Asia</v>
      </c>
      <c r="E229" s="20" t="str">
        <f>'Compound Alert'!E96</f>
        <v>NA</v>
      </c>
      <c r="F229" s="217">
        <f ca="1">'Compound Alert'!F96</f>
        <v>91</v>
      </c>
      <c r="G229" s="22">
        <f ca="1">IF($B$8="Overall Alert",'Compound Alert'!G96,IF($B$8="Underlying Vulnerability",'Compound Alert'!J96,IF($B$8="Emerging Threat",'Compound Alert'!M96)))</f>
        <v>0</v>
      </c>
      <c r="H229" s="23">
        <f ca="1">IF($B$8="Overall Alert",'Compound Alert'!H96,IF($B$8="Underlying Vulnerability",'Compound Alert'!K96,IF($B$8="Emerging Threat",'Compound Alert'!N96)))</f>
        <v>0</v>
      </c>
      <c r="I229" s="50">
        <f ca="1">ROUNDDOWN(G229,0)</f>
        <v>0</v>
      </c>
      <c r="J229"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29"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29"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29"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29"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29"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Alert'!B101</f>
        <v>Italy</v>
      </c>
      <c r="C230" s="20" t="str">
        <f>'Compound Alert'!C101</f>
        <v>ITA</v>
      </c>
      <c r="D230" s="20" t="str">
        <f>'Compound Alert'!D101</f>
        <v>ECS           Europe &amp; Central Asia</v>
      </c>
      <c r="E230" s="20" t="str">
        <f>'Compound Alert'!E101</f>
        <v>NA</v>
      </c>
      <c r="F230" s="217">
        <f ca="1">'Compound Alert'!F101</f>
        <v>96</v>
      </c>
      <c r="G230" s="22">
        <f ca="1">IF($B$8="Overall Alert",'Compound Alert'!G101,IF($B$8="Underlying Vulnerability",'Compound Alert'!J101,IF($B$8="Emerging Threat",'Compound Alert'!M101)))</f>
        <v>0</v>
      </c>
      <c r="H230" s="23">
        <f ca="1">IF($B$8="Overall Alert",'Compound Alert'!H101,IF($B$8="Underlying Vulnerability",'Compound Alert'!K101,IF($B$8="Emerging Threat",'Compound Alert'!N101)))</f>
        <v>0</v>
      </c>
      <c r="I230" s="50">
        <f ca="1">ROUNDDOWN(G230,0)</f>
        <v>0</v>
      </c>
      <c r="J230"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230"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230"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230"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230"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LOW</v>
      </c>
      <c r="O230"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Alert'!B104</f>
        <v>Japan</v>
      </c>
      <c r="C231" s="20" t="str">
        <f>'Compound Alert'!C104</f>
        <v>JPN</v>
      </c>
      <c r="D231" s="20" t="str">
        <f>'Compound Alert'!D104</f>
        <v>EAS           East Asia &amp; Pacific</v>
      </c>
      <c r="E231" s="20" t="str">
        <f>'Compound Alert'!E104</f>
        <v>NA</v>
      </c>
      <c r="F231" s="217">
        <f ca="1">'Compound Alert'!F104</f>
        <v>99</v>
      </c>
      <c r="G231" s="22">
        <f ca="1">IF($B$8="Overall Alert",'Compound Alert'!G104,IF($B$8="Underlying Vulnerability",'Compound Alert'!J104,IF($B$8="Emerging Threat",'Compound Alert'!M104)))</f>
        <v>0</v>
      </c>
      <c r="H231" s="23">
        <f ca="1">IF($B$8="Overall Alert",'Compound Alert'!H104,IF($B$8="Underlying Vulnerability",'Compound Alert'!K104,IF($B$8="Emerging Threat",'Compound Alert'!N104)))</f>
        <v>0</v>
      </c>
      <c r="I231" s="50">
        <f ca="1">ROUNDDOWN(G231,0)</f>
        <v>0</v>
      </c>
      <c r="J231"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231"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231"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231"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231"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LOW</v>
      </c>
      <c r="O231"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Alert'!B107</f>
        <v>Kyrgyz Republic</v>
      </c>
      <c r="C232" s="20" t="str">
        <f>'Compound Alert'!C107</f>
        <v>KGZ</v>
      </c>
      <c r="D232" s="20" t="str">
        <f>'Compound Alert'!D107</f>
        <v>ECS           Europe &amp; Central Asia</v>
      </c>
      <c r="E232" s="20" t="str">
        <f>'Compound Alert'!E107</f>
        <v>IDA</v>
      </c>
      <c r="F232" s="217">
        <f ca="1">'Compound Alert'!F107</f>
        <v>102</v>
      </c>
      <c r="G232" s="22">
        <f ca="1">IF($B$8="Overall Alert",'Compound Alert'!G107,IF($B$8="Underlying Vulnerability",'Compound Alert'!J107,IF($B$8="Emerging Threat",'Compound Alert'!M107)))</f>
        <v>0</v>
      </c>
      <c r="H232" s="23">
        <f ca="1">IF($B$8="Overall Alert",'Compound Alert'!H107,IF($B$8="Underlying Vulnerability",'Compound Alert'!K107,IF($B$8="Emerging Threat",'Compound Alert'!N107)))</f>
        <v>0</v>
      </c>
      <c r="I232" s="50">
        <f ca="1">ROUNDDOWN(G232,0)</f>
        <v>0</v>
      </c>
      <c r="J232"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LOW</v>
      </c>
      <c r="K232"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232"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LOW</v>
      </c>
      <c r="M232"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232"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LOW</v>
      </c>
      <c r="O232"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Y232" s="27"/>
      <c r="Z232" s="27"/>
      <c r="AA232" s="27"/>
      <c r="AB232" s="27"/>
      <c r="AC232" s="27"/>
      <c r="AD232" s="27"/>
      <c r="AE232" s="27"/>
      <c r="AF232" s="27"/>
    </row>
    <row r="233" spans="1:50" x14ac:dyDescent="0.2">
      <c r="A233" s="63">
        <v>192</v>
      </c>
      <c r="B233" s="20" t="str">
        <f>'Compound Alert'!B110</f>
        <v>St. Kitts and Nevis</v>
      </c>
      <c r="C233" s="20" t="str">
        <f>'Compound Alert'!C110</f>
        <v>KNA</v>
      </c>
      <c r="D233" s="20" t="str">
        <f>'Compound Alert'!D110</f>
        <v>LCN           Latin America &amp; Caribbean</v>
      </c>
      <c r="E233" s="20" t="str">
        <f>'Compound Alert'!E110</f>
        <v>IBRD</v>
      </c>
      <c r="F233" s="217">
        <f ca="1">'Compound Alert'!F110</f>
        <v>105</v>
      </c>
      <c r="G233" s="22">
        <f ca="1">IF($B$8="Overall Alert",'Compound Alert'!G110,IF($B$8="Underlying Vulnerability",'Compound Alert'!J110,IF($B$8="Emerging Threat",'Compound Alert'!M110)))</f>
        <v>0</v>
      </c>
      <c r="H233" s="23">
        <f ca="1">IF($B$8="Overall Alert",'Compound Alert'!H110,IF($B$8="Underlying Vulnerability",'Compound Alert'!K110,IF($B$8="Emerging Threat",'Compound Alert'!N110)))</f>
        <v>0</v>
      </c>
      <c r="I233" s="50">
        <f ca="1">ROUNDDOWN(G233,0)</f>
        <v>0</v>
      </c>
      <c r="J233"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233"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233" s="25" t="str">
        <f ca="1">IF(
   $B$8="Overall Alert",IF(
      'Compound Alert'!T110 &gt;= 7, "HIGH",IF(
         'Compound Alert'!T110 &gt;= 5, "MED","LOW")), IF(
            $B$8="Underlying Vulnerability", IF(
               'Compound Alert'!AA110 &gt;= 10, "HIGH",IF(
                  'Compound Alert'!AA110 &gt;= 7, "MED","LOW")),IF(
                     $B$8="Emerging Threat", IF(
                        'Compound Alert'!AH110 &gt;= 10, "HIGH",IF(
                            'Compound Alert'!AH110 &gt;= 7, "MED","LOW")))))</f>
        <v>LOW</v>
      </c>
      <c r="M233"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233"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LOW</v>
      </c>
      <c r="O233"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Y233" s="27"/>
      <c r="Z233" s="27"/>
      <c r="AA233" s="27"/>
      <c r="AB233" s="27"/>
      <c r="AC233" s="27"/>
      <c r="AD233" s="27"/>
      <c r="AE233" s="27"/>
      <c r="AF233" s="27"/>
    </row>
    <row r="234" spans="1:50" x14ac:dyDescent="0.2">
      <c r="A234" s="63">
        <v>193</v>
      </c>
      <c r="B234" s="20" t="str">
        <f>'Compound Alert'!B112</f>
        <v>Kuwait</v>
      </c>
      <c r="C234" s="20" t="str">
        <f>'Compound Alert'!C112</f>
        <v>KWT</v>
      </c>
      <c r="D234" s="20" t="str">
        <f>'Compound Alert'!D112</f>
        <v>MEA           Middle East &amp; North Africa</v>
      </c>
      <c r="E234" s="20" t="str">
        <f>'Compound Alert'!E112</f>
        <v>NA</v>
      </c>
      <c r="F234" s="217">
        <f ca="1">'Compound Alert'!F112</f>
        <v>107</v>
      </c>
      <c r="G234" s="22">
        <f ca="1">IF($B$8="Overall Alert",'Compound Alert'!G112,IF($B$8="Underlying Vulnerability",'Compound Alert'!J112,IF($B$8="Emerging Threat",'Compound Alert'!M112)))</f>
        <v>0</v>
      </c>
      <c r="H234" s="23">
        <f ca="1">IF($B$8="Overall Alert",'Compound Alert'!H112,IF($B$8="Underlying Vulnerability",'Compound Alert'!K112,IF($B$8="Emerging Threat",'Compound Alert'!N112)))</f>
        <v>0</v>
      </c>
      <c r="I234" s="50">
        <f ca="1">ROUNDDOWN(G234,0)</f>
        <v>0</v>
      </c>
      <c r="J234"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234"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234"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LOW</v>
      </c>
      <c r="M234"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234"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234"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c r="Y234" s="27"/>
      <c r="Z234" s="27"/>
      <c r="AA234" s="27"/>
      <c r="AB234" s="27"/>
      <c r="AC234" s="27"/>
      <c r="AD234" s="27"/>
      <c r="AE234" s="27"/>
      <c r="AF234" s="27"/>
    </row>
    <row r="235" spans="1:50" x14ac:dyDescent="0.2">
      <c r="A235" s="63">
        <v>194</v>
      </c>
      <c r="B235" s="20" t="str">
        <f>'Compound Alert'!B118</f>
        <v>Liechtenstein</v>
      </c>
      <c r="C235" s="20" t="str">
        <f>'Compound Alert'!C118</f>
        <v>LIE</v>
      </c>
      <c r="D235" s="20" t="str">
        <f>'Compound Alert'!D118</f>
        <v>ECS           Europe &amp; Central Asia</v>
      </c>
      <c r="E235" s="20" t="str">
        <f>'Compound Alert'!E118</f>
        <v>NA</v>
      </c>
      <c r="F235" s="217">
        <f ca="1">'Compound Alert'!F118</f>
        <v>113</v>
      </c>
      <c r="G235" s="22">
        <f ca="1">IF($B$8="Overall Alert",'Compound Alert'!G118,IF($B$8="Underlying Vulnerability",'Compound Alert'!J118,IF($B$8="Emerging Threat",'Compound Alert'!M118)))</f>
        <v>0</v>
      </c>
      <c r="H235" s="23">
        <f ca="1">IF($B$8="Overall Alert",'Compound Alert'!H118,IF($B$8="Underlying Vulnerability",'Compound Alert'!K118,IF($B$8="Emerging Threat",'Compound Alert'!N118)))</f>
        <v>0</v>
      </c>
      <c r="I235" s="50">
        <f ca="1">ROUNDDOWN(G235,0)</f>
        <v>0</v>
      </c>
      <c r="J235"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35" s="25" t="str">
        <f ca="1">IF(
   $B$8="Overall Alert",IF(
      'Compound Alert'!S118 &gt;= 7, "HIGH",IF(
         'Compound Alert'!S118 &gt;= 5, "MED","LOW")), IF(
            $B$8="Underlying Vulnerability", IF(
               'Compound Alert'!Z118 &gt;= 10, "HIGH",IF(
                  'Compound Alert'!Z118 &gt;= 7, "MED","LOW")),IF(
                     $B$8="Emerging Threat", IF(
                        'Compound Alert'!AG118 &gt;= 10, "HIGH",IF(
                            'Compound Alert'!AG118 &gt;= 7, "MED","LOW")))))</f>
        <v>LOW</v>
      </c>
      <c r="L235"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35"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35"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35"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row>
    <row r="236" spans="1:50" x14ac:dyDescent="0.2">
      <c r="A236" s="63">
        <v>195</v>
      </c>
      <c r="B236" s="20" t="str">
        <f>'Compound Alert'!B121</f>
        <v>Lithuania</v>
      </c>
      <c r="C236" s="20" t="str">
        <f>'Compound Alert'!C121</f>
        <v>LTU</v>
      </c>
      <c r="D236" s="20" t="str">
        <f>'Compound Alert'!D121</f>
        <v>ECS           Europe &amp; Central Asia</v>
      </c>
      <c r="E236" s="20" t="str">
        <f>'Compound Alert'!E121</f>
        <v>NA</v>
      </c>
      <c r="F236" s="217">
        <f ca="1">'Compound Alert'!F121</f>
        <v>116</v>
      </c>
      <c r="G236" s="22">
        <f ca="1">IF($B$8="Overall Alert",'Compound Alert'!G121,IF($B$8="Underlying Vulnerability",'Compound Alert'!J121,IF($B$8="Emerging Threat",'Compound Alert'!M121)))</f>
        <v>0</v>
      </c>
      <c r="H236" s="23">
        <f ca="1">IF($B$8="Overall Alert",'Compound Alert'!H121,IF($B$8="Underlying Vulnerability",'Compound Alert'!K121,IF($B$8="Emerging Threat",'Compound Alert'!N121)))</f>
        <v>0</v>
      </c>
      <c r="I236" s="50">
        <f ca="1">ROUNDDOWN(G236,0)</f>
        <v>0</v>
      </c>
      <c r="J236"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36"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36"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36"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36"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36"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row>
    <row r="237" spans="1:50" x14ac:dyDescent="0.2">
      <c r="A237" s="63">
        <v>196</v>
      </c>
      <c r="B237" s="20" t="str">
        <f>'Compound Alert'!B122</f>
        <v>Luxembourg</v>
      </c>
      <c r="C237" s="20" t="str">
        <f>'Compound Alert'!C122</f>
        <v>LUX</v>
      </c>
      <c r="D237" s="20" t="str">
        <f>'Compound Alert'!D122</f>
        <v>ECS           Europe &amp; Central Asia</v>
      </c>
      <c r="E237" s="20" t="str">
        <f>'Compound Alert'!E122</f>
        <v>NA</v>
      </c>
      <c r="F237" s="217">
        <f ca="1">'Compound Alert'!F122</f>
        <v>117</v>
      </c>
      <c r="G237" s="22">
        <f ca="1">IF($B$8="Overall Alert",'Compound Alert'!G122,IF($B$8="Underlying Vulnerability",'Compound Alert'!J122,IF($B$8="Emerging Threat",'Compound Alert'!M122)))</f>
        <v>0</v>
      </c>
      <c r="H237" s="23">
        <f ca="1">IF($B$8="Overall Alert",'Compound Alert'!H122,IF($B$8="Underlying Vulnerability",'Compound Alert'!K122,IF($B$8="Emerging Threat",'Compound Alert'!N122)))</f>
        <v>0</v>
      </c>
      <c r="I237" s="50">
        <f ca="1">ROUNDDOWN(G237,0)</f>
        <v>0</v>
      </c>
      <c r="J237"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237"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237"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237"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237"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237"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row>
    <row r="238" spans="1:50" x14ac:dyDescent="0.2">
      <c r="A238" s="63">
        <v>197</v>
      </c>
      <c r="B238" s="20" t="str">
        <f>'Compound Alert'!B123</f>
        <v>Latvia</v>
      </c>
      <c r="C238" s="20" t="str">
        <f>'Compound Alert'!C123</f>
        <v>LVA</v>
      </c>
      <c r="D238" s="20" t="str">
        <f>'Compound Alert'!D123</f>
        <v>ECS           Europe &amp; Central Asia</v>
      </c>
      <c r="E238" s="20" t="str">
        <f>'Compound Alert'!E123</f>
        <v>NA</v>
      </c>
      <c r="F238" s="217">
        <f ca="1">'Compound Alert'!F123</f>
        <v>118</v>
      </c>
      <c r="G238" s="22">
        <f ca="1">IF($B$8="Overall Alert",'Compound Alert'!G123,IF($B$8="Underlying Vulnerability",'Compound Alert'!J123,IF($B$8="Emerging Threat",'Compound Alert'!M123)))</f>
        <v>0</v>
      </c>
      <c r="H238" s="23">
        <f ca="1">IF($B$8="Overall Alert",'Compound Alert'!H123,IF($B$8="Underlying Vulnerability",'Compound Alert'!K123,IF($B$8="Emerging Threat",'Compound Alert'!N123)))</f>
        <v>0</v>
      </c>
      <c r="I238" s="50">
        <f ca="1">ROUNDDOWN(G238,0)</f>
        <v>0</v>
      </c>
      <c r="J238"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38"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38"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38"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38"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38"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row>
    <row r="239" spans="1:50" x14ac:dyDescent="0.2">
      <c r="A239" s="63">
        <v>198</v>
      </c>
      <c r="B239" s="20" t="str">
        <f>'Compound Alert'!B124</f>
        <v>Macao SAR, China</v>
      </c>
      <c r="C239" s="20" t="str">
        <f>'Compound Alert'!C124</f>
        <v>MAC</v>
      </c>
      <c r="D239" s="20" t="str">
        <f>'Compound Alert'!D124</f>
        <v>EAS           East Asia &amp; Pacific</v>
      </c>
      <c r="E239" s="20" t="str">
        <f>'Compound Alert'!E124</f>
        <v>NA</v>
      </c>
      <c r="F239" s="217">
        <f ca="1">'Compound Alert'!F124</f>
        <v>119</v>
      </c>
      <c r="G239" s="22">
        <f ca="1">IF($B$8="Overall Alert",'Compound Alert'!G124,IF($B$8="Underlying Vulnerability",'Compound Alert'!J124,IF($B$8="Emerging Threat",'Compound Alert'!M124)))</f>
        <v>0</v>
      </c>
      <c r="H239" s="23">
        <f ca="1">IF($B$8="Overall Alert",'Compound Alert'!H124,IF($B$8="Underlying Vulnerability",'Compound Alert'!K124,IF($B$8="Emerging Threat",'Compound Alert'!N124)))</f>
        <v>0</v>
      </c>
      <c r="I239" s="50">
        <f ca="1">ROUNDDOWN(G239,0)</f>
        <v>0</v>
      </c>
      <c r="J239"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39"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39" s="25" t="str">
        <f ca="1">IF(
   $B$8="Overall Alert",IF(
      'Compound Alert'!T124 &gt;= 7, "HIGH",IF(
         'Compound Alert'!T124 &gt;= 5, "MED","LOW")), IF(
            $B$8="Underlying Vulnerability", IF(
               'Compound Alert'!AA124 &gt;= 10, "HIGH",IF(
                  'Compound Alert'!AA124 &gt;= 7, "MED","LOW")),IF(
                     $B$8="Emerging Threat", IF(
                        'Compound Alert'!AH124 &gt;= 10, "HIGH",IF(
                            'Compound Alert'!AH124 &gt;= 7, "MED","LOW")))))</f>
        <v>LOW</v>
      </c>
      <c r="M239" s="25" t="str">
        <f ca="1">IF(
   $B$8="Overall Alert",IF(
      'Compound Alert'!U124 &gt;= 7, "HIGH",IF(
         'Compound Alert'!U124 &gt;= 5, "MED","LOW")), IF(
            $B$8="Underlying Vulnerability", IF(
               'Compound Alert'!AB124 &gt;= 10, "HIGH",IF(
                  'Compound Alert'!AB124 &gt;= 7, "MED","LOW")),IF(
                     $B$8="Emerging Threat", IF(
                        'Compound Alert'!AI124 &gt;= 10, "HIGH",IF(
                            'Compound Alert'!AI124 &gt;= 7, "MED","LOW")))))</f>
        <v>LOW</v>
      </c>
      <c r="N239"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39"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row>
    <row r="240" spans="1:50" x14ac:dyDescent="0.2">
      <c r="A240" s="63">
        <v>199</v>
      </c>
      <c r="B240" s="20" t="str">
        <f>'Compound Alert'!B125</f>
        <v>St. Martin (French part)</v>
      </c>
      <c r="C240" s="20" t="str">
        <f>'Compound Alert'!C125</f>
        <v>MAF</v>
      </c>
      <c r="D240" s="20" t="str">
        <f>'Compound Alert'!D125</f>
        <v>LCN           Latin America &amp; Caribbean</v>
      </c>
      <c r="E240" s="20" t="str">
        <f>'Compound Alert'!E125</f>
        <v>NA</v>
      </c>
      <c r="F240" s="217">
        <f ca="1">'Compound Alert'!F125</f>
        <v>120</v>
      </c>
      <c r="G240" s="22">
        <f ca="1">IF($B$8="Overall Alert",'Compound Alert'!G125,IF($B$8="Underlying Vulnerability",'Compound Alert'!J125,IF($B$8="Emerging Threat",'Compound Alert'!M125)))</f>
        <v>0</v>
      </c>
      <c r="H240" s="23">
        <f ca="1">IF($B$8="Overall Alert",'Compound Alert'!H125,IF($B$8="Underlying Vulnerability",'Compound Alert'!K125,IF($B$8="Emerging Threat",'Compound Alert'!N125)))</f>
        <v>0</v>
      </c>
      <c r="I240" s="50">
        <f ca="1">ROUNDDOWN(G240,0)</f>
        <v>0</v>
      </c>
      <c r="J240"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240" s="25" t="str">
        <f ca="1">IF(
   $B$8="Overall Alert",IF(
      'Compound Alert'!S125 &gt;= 7, "HIGH",IF(
         'Compound Alert'!S125 &gt;= 5, "MED","LOW")), IF(
            $B$8="Underlying Vulnerability", IF(
               'Compound Alert'!Z125 &gt;= 10, "HIGH",IF(
                  'Compound Alert'!Z125 &gt;= 7, "MED","LOW")),IF(
                     $B$8="Emerging Threat", IF(
                        'Compound Alert'!AG125 &gt;= 10, "HIGH",IF(
                            'Compound Alert'!AG125 &gt;= 7, "MED","LOW")))))</f>
        <v>LOW</v>
      </c>
      <c r="L240" s="25" t="str">
        <f ca="1">IF(
   $B$8="Overall Alert",IF(
      'Compound Alert'!T125 &gt;= 7, "HIGH",IF(
         'Compound Alert'!T125 &gt;= 5, "MED","LOW")), IF(
            $B$8="Underlying Vulnerability", IF(
               'Compound Alert'!AA125 &gt;= 10, "HIGH",IF(
                  'Compound Alert'!AA125 &gt;= 7, "MED","LOW")),IF(
                     $B$8="Emerging Threat", IF(
                        'Compound Alert'!AH125 &gt;= 10, "HIGH",IF(
                            'Compound Alert'!AH125 &gt;= 7, "MED","LOW")))))</f>
        <v>LOW</v>
      </c>
      <c r="M240" s="25" t="str">
        <f ca="1">IF(
   $B$8="Overall Alert",IF(
      'Compound Alert'!U125 &gt;= 7, "HIGH",IF(
         'Compound Alert'!U125 &gt;= 5, "MED","LOW")), IF(
            $B$8="Underlying Vulnerability", IF(
               'Compound Alert'!AB125 &gt;= 10, "HIGH",IF(
                  'Compound Alert'!AB125 &gt;= 7, "MED","LOW")),IF(
                     $B$8="Emerging Threat", IF(
                        'Compound Alert'!AI125 &gt;= 10, "HIGH",IF(
                            'Compound Alert'!AI125 &gt;= 7, "MED","LOW")))))</f>
        <v>LOW</v>
      </c>
      <c r="N240"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LOW</v>
      </c>
      <c r="O240"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row>
    <row r="241" spans="1:15" x14ac:dyDescent="0.2">
      <c r="A241" s="63">
        <v>200</v>
      </c>
      <c r="B241" s="20" t="str">
        <f>'Compound Alert'!B127</f>
        <v>Monaco</v>
      </c>
      <c r="C241" s="20" t="str">
        <f>'Compound Alert'!C127</f>
        <v>MCO</v>
      </c>
      <c r="D241" s="20" t="str">
        <f>'Compound Alert'!D127</f>
        <v>ECS           Europe &amp; Central Asia</v>
      </c>
      <c r="E241" s="20" t="str">
        <f>'Compound Alert'!E127</f>
        <v>NA</v>
      </c>
      <c r="F241" s="217">
        <f ca="1">'Compound Alert'!F127</f>
        <v>122</v>
      </c>
      <c r="G241" s="22">
        <f ca="1">IF($B$8="Overall Alert",'Compound Alert'!G127,IF($B$8="Underlying Vulnerability",'Compound Alert'!J127,IF($B$8="Emerging Threat",'Compound Alert'!M127)))</f>
        <v>0</v>
      </c>
      <c r="H241" s="23">
        <f ca="1">IF($B$8="Overall Alert",'Compound Alert'!H127,IF($B$8="Underlying Vulnerability",'Compound Alert'!K127,IF($B$8="Emerging Threat",'Compound Alert'!N127)))</f>
        <v>0</v>
      </c>
      <c r="I241" s="50">
        <f ca="1">ROUNDDOWN(G241,0)</f>
        <v>0</v>
      </c>
      <c r="J241"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41" s="25" t="str">
        <f ca="1">IF(
   $B$8="Overall Alert",IF(
      'Compound Alert'!S127 &gt;= 7, "HIGH",IF(
         'Compound Alert'!S127 &gt;= 5, "MED","LOW")), IF(
            $B$8="Underlying Vulnerability", IF(
               'Compound Alert'!Z127 &gt;= 10, "HIGH",IF(
                  'Compound Alert'!Z127 &gt;= 7, "MED","LOW")),IF(
                     $B$8="Emerging Threat", IF(
                        'Compound Alert'!AG127 &gt;= 10, "HIGH",IF(
                            'Compound Alert'!AG127 &gt;= 7, "MED","LOW")))))</f>
        <v>LOW</v>
      </c>
      <c r="L241" s="25" t="str">
        <f ca="1">IF(
   $B$8="Overall Alert",IF(
      'Compound Alert'!T127 &gt;= 7, "HIGH",IF(
         'Compound Alert'!T127 &gt;= 5, "MED","LOW")), IF(
            $B$8="Underlying Vulnerability", IF(
               'Compound Alert'!AA127 &gt;= 10, "HIGH",IF(
                  'Compound Alert'!AA127 &gt;= 7, "MED","LOW")),IF(
                     $B$8="Emerging Threat", IF(
                        'Compound Alert'!AH127 &gt;= 10, "HIGH",IF(
                            'Compound Alert'!AH127 &gt;= 7, "MED","LOW")))))</f>
        <v>LOW</v>
      </c>
      <c r="M241" s="25" t="str">
        <f ca="1">IF(
   $B$8="Overall Alert",IF(
      'Compound Alert'!U127 &gt;= 7, "HIGH",IF(
         'Compound Alert'!U127 &gt;= 5, "MED","LOW")), IF(
            $B$8="Underlying Vulnerability", IF(
               'Compound Alert'!AB127 &gt;= 10, "HIGH",IF(
                  'Compound Alert'!AB127 &gt;= 7, "MED","LOW")),IF(
                     $B$8="Emerging Threat", IF(
                        'Compound Alert'!AI127 &gt;= 10, "HIGH",IF(
                            'Compound Alert'!AI127 &gt;= 7, "MED","LOW")))))</f>
        <v>LOW</v>
      </c>
      <c r="N241"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41"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row>
    <row r="242" spans="1:15" x14ac:dyDescent="0.2">
      <c r="A242" s="63">
        <v>201</v>
      </c>
      <c r="B242" s="20" t="str">
        <f>'Compound Alert'!B132</f>
        <v>Marshall Islands</v>
      </c>
      <c r="C242" s="20" t="str">
        <f>'Compound Alert'!C132</f>
        <v>MHL</v>
      </c>
      <c r="D242" s="20" t="str">
        <f>'Compound Alert'!D132</f>
        <v>EAS           East Asia &amp; Pacific</v>
      </c>
      <c r="E242" s="20" t="str">
        <f>'Compound Alert'!E132</f>
        <v>IDA</v>
      </c>
      <c r="F242" s="217">
        <f ca="1">'Compound Alert'!F132</f>
        <v>127</v>
      </c>
      <c r="G242" s="22">
        <f ca="1">IF($B$8="Overall Alert",'Compound Alert'!G132,IF($B$8="Underlying Vulnerability",'Compound Alert'!J132,IF($B$8="Emerging Threat",'Compound Alert'!M132)))</f>
        <v>0</v>
      </c>
      <c r="H242" s="23">
        <f ca="1">IF($B$8="Overall Alert",'Compound Alert'!H132,IF($B$8="Underlying Vulnerability",'Compound Alert'!K132,IF($B$8="Emerging Threat",'Compound Alert'!N132)))</f>
        <v>0</v>
      </c>
      <c r="I242" s="50">
        <f ca="1">ROUNDDOWN(G242,0)</f>
        <v>0</v>
      </c>
      <c r="J242"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242" s="25" t="str">
        <f ca="1">IF(
   $B$8="Overall Alert",IF(
      'Compound Alert'!S132 &gt;= 7, "HIGH",IF(
         'Compound Alert'!S132 &gt;= 5, "MED","LOW")), IF(
            $B$8="Underlying Vulnerability", IF(
               'Compound Alert'!Z132 &gt;= 10, "HIGH",IF(
                  'Compound Alert'!Z132 &gt;= 7, "MED","LOW")),IF(
                     $B$8="Emerging Threat", IF(
                        'Compound Alert'!AG132 &gt;= 10, "HIGH",IF(
                            'Compound Alert'!AG132 &gt;= 7, "MED","LOW")))))</f>
        <v>LOW</v>
      </c>
      <c r="L242" s="25" t="str">
        <f ca="1">IF(
   $B$8="Overall Alert",IF(
      'Compound Alert'!T132 &gt;= 7, "HIGH",IF(
         'Compound Alert'!T132 &gt;= 5, "MED","LOW")), IF(
            $B$8="Underlying Vulnerability", IF(
               'Compound Alert'!AA132 &gt;= 10, "HIGH",IF(
                  'Compound Alert'!AA132 &gt;= 7, "MED","LOW")),IF(
                     $B$8="Emerging Threat", IF(
                        'Compound Alert'!AH132 &gt;= 10, "HIGH",IF(
                            'Compound Alert'!AH132 &gt;= 7, "MED","LOW")))))</f>
        <v>LOW</v>
      </c>
      <c r="M242"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242"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LOW</v>
      </c>
      <c r="O242"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row>
    <row r="243" spans="1:15" x14ac:dyDescent="0.2">
      <c r="A243" s="63">
        <v>202</v>
      </c>
      <c r="B243" s="20" t="str">
        <f>'Compound Alert'!B135</f>
        <v>Malta</v>
      </c>
      <c r="C243" s="20" t="str">
        <f>'Compound Alert'!C135</f>
        <v>MLT</v>
      </c>
      <c r="D243" s="20" t="str">
        <f>'Compound Alert'!D135</f>
        <v>MEA           Middle East &amp; North Africa</v>
      </c>
      <c r="E243" s="20" t="str">
        <f>'Compound Alert'!E135</f>
        <v>NA</v>
      </c>
      <c r="F243" s="217">
        <f ca="1">'Compound Alert'!F135</f>
        <v>130</v>
      </c>
      <c r="G243" s="22">
        <f ca="1">IF($B$8="Overall Alert",'Compound Alert'!G135,IF($B$8="Underlying Vulnerability",'Compound Alert'!J135,IF($B$8="Emerging Threat",'Compound Alert'!M135)))</f>
        <v>0</v>
      </c>
      <c r="H243" s="23">
        <f ca="1">IF($B$8="Overall Alert",'Compound Alert'!H135,IF($B$8="Underlying Vulnerability",'Compound Alert'!K135,IF($B$8="Emerging Threat",'Compound Alert'!N135)))</f>
        <v>0</v>
      </c>
      <c r="I243" s="50">
        <f ca="1">ROUNDDOWN(G243,0)</f>
        <v>0</v>
      </c>
      <c r="J243"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43"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43"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43"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43"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43"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row>
    <row r="244" spans="1:15" x14ac:dyDescent="0.2">
      <c r="A244" s="63">
        <v>203</v>
      </c>
      <c r="B244" s="20" t="str">
        <f>'Compound Alert'!B137</f>
        <v>Montenegro</v>
      </c>
      <c r="C244" s="20" t="str">
        <f>'Compound Alert'!C137</f>
        <v>MNE</v>
      </c>
      <c r="D244" s="20" t="str">
        <f>'Compound Alert'!D137</f>
        <v>ECS           Europe &amp; Central Asia</v>
      </c>
      <c r="E244" s="20" t="str">
        <f>'Compound Alert'!E137</f>
        <v>IBRD</v>
      </c>
      <c r="F244" s="217">
        <f ca="1">'Compound Alert'!F137</f>
        <v>132</v>
      </c>
      <c r="G244" s="22">
        <f ca="1">IF($B$8="Overall Alert",'Compound Alert'!G137,IF($B$8="Underlying Vulnerability",'Compound Alert'!J137,IF($B$8="Emerging Threat",'Compound Alert'!M137)))</f>
        <v>0</v>
      </c>
      <c r="H244" s="23">
        <f ca="1">IF($B$8="Overall Alert",'Compound Alert'!H137,IF($B$8="Underlying Vulnerability",'Compound Alert'!K137,IF($B$8="Emerging Threat",'Compound Alert'!N137)))</f>
        <v>0</v>
      </c>
      <c r="I244" s="50">
        <f ca="1">ROUNDDOWN(G244,0)</f>
        <v>0</v>
      </c>
      <c r="J244"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244"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244"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LOW</v>
      </c>
      <c r="M244"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244"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244"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row>
    <row r="245" spans="1:15" x14ac:dyDescent="0.2">
      <c r="A245" s="63">
        <v>204</v>
      </c>
      <c r="B245" s="20" t="str">
        <f>'Compound Alert'!B139</f>
        <v>Northern Mariana Islands</v>
      </c>
      <c r="C245" s="20" t="str">
        <f>'Compound Alert'!C139</f>
        <v>MNP</v>
      </c>
      <c r="D245" s="20" t="str">
        <f>'Compound Alert'!D139</f>
        <v>EAS           East Asia &amp; Pacific</v>
      </c>
      <c r="E245" s="20" t="str">
        <f>'Compound Alert'!E139</f>
        <v>NA</v>
      </c>
      <c r="F245" s="217">
        <f ca="1">'Compound Alert'!F139</f>
        <v>134</v>
      </c>
      <c r="G245" s="22">
        <f ca="1">IF($B$8="Overall Alert",'Compound Alert'!G139,IF($B$8="Underlying Vulnerability",'Compound Alert'!J139,IF($B$8="Emerging Threat",'Compound Alert'!M139)))</f>
        <v>0</v>
      </c>
      <c r="H245" s="23">
        <f ca="1">IF($B$8="Overall Alert",'Compound Alert'!H139,IF($B$8="Underlying Vulnerability",'Compound Alert'!K139,IF($B$8="Emerging Threat",'Compound Alert'!N139)))</f>
        <v>0</v>
      </c>
      <c r="I245" s="50">
        <f ca="1">ROUNDDOWN(G245,0)</f>
        <v>0</v>
      </c>
      <c r="J245"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245" s="25" t="str">
        <f ca="1">IF(
   $B$8="Overall Alert",IF(
      'Compound Alert'!S139 &gt;= 7, "HIGH",IF(
         'Compound Alert'!S139 &gt;= 5, "MED","LOW")), IF(
            $B$8="Underlying Vulnerability", IF(
               'Compound Alert'!Z139 &gt;= 10, "HIGH",IF(
                  'Compound Alert'!Z139 &gt;= 7, "MED","LOW")),IF(
                     $B$8="Emerging Threat", IF(
                        'Compound Alert'!AG139 &gt;= 10, "HIGH",IF(
                            'Compound Alert'!AG139 &gt;= 7, "MED","LOW")))))</f>
        <v>LOW</v>
      </c>
      <c r="L245" s="25" t="str">
        <f ca="1">IF(
   $B$8="Overall Alert",IF(
      'Compound Alert'!T139 &gt;= 7, "HIGH",IF(
         'Compound Alert'!T139 &gt;= 5, "MED","LOW")), IF(
            $B$8="Underlying Vulnerability", IF(
               'Compound Alert'!AA139 &gt;= 10, "HIGH",IF(
                  'Compound Alert'!AA139 &gt;= 7, "MED","LOW")),IF(
                     $B$8="Emerging Threat", IF(
                        'Compound Alert'!AH139 &gt;= 10, "HIGH",IF(
                            'Compound Alert'!AH139 &gt;= 7, "MED","LOW")))))</f>
        <v>LOW</v>
      </c>
      <c r="M245" s="25" t="str">
        <f ca="1">IF(
   $B$8="Overall Alert",IF(
      'Compound Alert'!U139 &gt;= 7, "HIGH",IF(
         'Compound Alert'!U139 &gt;= 5, "MED","LOW")), IF(
            $B$8="Underlying Vulnerability", IF(
               'Compound Alert'!AB139 &gt;= 10, "HIGH",IF(
                  'Compound Alert'!AB139 &gt;= 7, "MED","LOW")),IF(
                     $B$8="Emerging Threat", IF(
                        'Compound Alert'!AI139 &gt;= 10, "HIGH",IF(
                            'Compound Alert'!AI139 &gt;= 7, "MED","LOW")))))</f>
        <v>LOW</v>
      </c>
      <c r="N245"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245"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row>
    <row r="246" spans="1:15" x14ac:dyDescent="0.2">
      <c r="A246" s="63">
        <v>205</v>
      </c>
      <c r="B246" s="20" t="str">
        <f>'Compound Alert'!B145</f>
        <v>Namibia</v>
      </c>
      <c r="C246" s="20" t="str">
        <f>'Compound Alert'!C145</f>
        <v>NAM</v>
      </c>
      <c r="D246" s="20" t="str">
        <f>'Compound Alert'!D145</f>
        <v>SSF           Sub-Saharan Africa</v>
      </c>
      <c r="E246" s="20" t="str">
        <f>'Compound Alert'!E145</f>
        <v>IBRD</v>
      </c>
      <c r="F246" s="217">
        <f ca="1">'Compound Alert'!F145</f>
        <v>140</v>
      </c>
      <c r="G246" s="22">
        <f ca="1">IF($B$8="Overall Alert",'Compound Alert'!G145,IF($B$8="Underlying Vulnerability",'Compound Alert'!J145,IF($B$8="Emerging Threat",'Compound Alert'!M145)))</f>
        <v>0</v>
      </c>
      <c r="H246" s="23">
        <f ca="1">IF($B$8="Overall Alert",'Compound Alert'!H145,IF($B$8="Underlying Vulnerability",'Compound Alert'!K145,IF($B$8="Emerging Threat",'Compound Alert'!N145)))</f>
        <v>0</v>
      </c>
      <c r="I246" s="50">
        <f ca="1">ROUNDDOWN(G246,0)</f>
        <v>0</v>
      </c>
      <c r="J246"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246"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246"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246"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246"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LOW</v>
      </c>
      <c r="O246"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row>
    <row r="247" spans="1:15" x14ac:dyDescent="0.2">
      <c r="A247" s="63">
        <v>206</v>
      </c>
      <c r="B247" s="20" t="str">
        <f>'Compound Alert'!B146</f>
        <v>New Caledonia</v>
      </c>
      <c r="C247" s="20" t="str">
        <f>'Compound Alert'!C146</f>
        <v>NCL</v>
      </c>
      <c r="D247" s="20" t="str">
        <f>'Compound Alert'!D146</f>
        <v>EAS           East Asia &amp; Pacific</v>
      </c>
      <c r="E247" s="20" t="str">
        <f>'Compound Alert'!E146</f>
        <v>NA</v>
      </c>
      <c r="F247" s="217">
        <f ca="1">'Compound Alert'!F146</f>
        <v>141</v>
      </c>
      <c r="G247" s="22">
        <f ca="1">IF($B$8="Overall Alert",'Compound Alert'!G146,IF($B$8="Underlying Vulnerability",'Compound Alert'!J146,IF($B$8="Emerging Threat",'Compound Alert'!M146)))</f>
        <v>0</v>
      </c>
      <c r="H247" s="23">
        <f ca="1">IF($B$8="Overall Alert",'Compound Alert'!H146,IF($B$8="Underlying Vulnerability",'Compound Alert'!K146,IF($B$8="Emerging Threat",'Compound Alert'!N146)))</f>
        <v>0</v>
      </c>
      <c r="I247" s="50">
        <f ca="1">ROUNDDOWN(G247,0)</f>
        <v>0</v>
      </c>
      <c r="J247"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247" s="25" t="str">
        <f ca="1">IF(
   $B$8="Overall Alert",IF(
      'Compound Alert'!S146 &gt;= 7, "HIGH",IF(
         'Compound Alert'!S146 &gt;= 5, "MED","LOW")), IF(
            $B$8="Underlying Vulnerability", IF(
               'Compound Alert'!Z146 &gt;= 10, "HIGH",IF(
                  'Compound Alert'!Z146 &gt;= 7, "MED","LOW")),IF(
                     $B$8="Emerging Threat", IF(
                        'Compound Alert'!AG146 &gt;= 10, "HIGH",IF(
                            'Compound Alert'!AG146 &gt;= 7, "MED","LOW")))))</f>
        <v>LOW</v>
      </c>
      <c r="L247" s="25" t="str">
        <f ca="1">IF(
   $B$8="Overall Alert",IF(
      'Compound Alert'!T146 &gt;= 7, "HIGH",IF(
         'Compound Alert'!T146 &gt;= 5, "MED","LOW")), IF(
            $B$8="Underlying Vulnerability", IF(
               'Compound Alert'!AA146 &gt;= 10, "HIGH",IF(
                  'Compound Alert'!AA146 &gt;= 7, "MED","LOW")),IF(
                     $B$8="Emerging Threat", IF(
                        'Compound Alert'!AH146 &gt;= 10, "HIGH",IF(
                            'Compound Alert'!AH146 &gt;= 7, "MED","LOW")))))</f>
        <v>LOW</v>
      </c>
      <c r="M247" s="25" t="str">
        <f ca="1">IF(
   $B$8="Overall Alert",IF(
      'Compound Alert'!U146 &gt;= 7, "HIGH",IF(
         'Compound Alert'!U146 &gt;= 5, "MED","LOW")), IF(
            $B$8="Underlying Vulnerability", IF(
               'Compound Alert'!AB146 &gt;= 10, "HIGH",IF(
                  'Compound Alert'!AB146 &gt;= 7, "MED","LOW")),IF(
                     $B$8="Emerging Threat", IF(
                        'Compound Alert'!AI146 &gt;= 10, "HIGH",IF(
                            'Compound Alert'!AI146 &gt;= 7, "MED","LOW")))))</f>
        <v>LOW</v>
      </c>
      <c r="N247"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LOW</v>
      </c>
      <c r="O247"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row>
    <row r="248" spans="1:15" x14ac:dyDescent="0.2">
      <c r="A248" s="63">
        <v>207</v>
      </c>
      <c r="B248" s="20" t="str">
        <f>'Compound Alert'!B150</f>
        <v>Netherlands</v>
      </c>
      <c r="C248" s="20" t="str">
        <f>'Compound Alert'!C150</f>
        <v>NLD</v>
      </c>
      <c r="D248" s="20" t="str">
        <f>'Compound Alert'!D150</f>
        <v>ECS           Europe &amp; Central Asia</v>
      </c>
      <c r="E248" s="20" t="str">
        <f>'Compound Alert'!E150</f>
        <v>NA</v>
      </c>
      <c r="F248" s="217">
        <f ca="1">'Compound Alert'!F150</f>
        <v>145</v>
      </c>
      <c r="G248" s="22">
        <f ca="1">IF($B$8="Overall Alert",'Compound Alert'!G150,IF($B$8="Underlying Vulnerability",'Compound Alert'!J150,IF($B$8="Emerging Threat",'Compound Alert'!M150)))</f>
        <v>0</v>
      </c>
      <c r="H248" s="23">
        <f ca="1">IF($B$8="Overall Alert",'Compound Alert'!H150,IF($B$8="Underlying Vulnerability",'Compound Alert'!K150,IF($B$8="Emerging Threat",'Compound Alert'!N150)))</f>
        <v>0</v>
      </c>
      <c r="I248" s="50">
        <f ca="1">ROUNDDOWN(G248,0)</f>
        <v>0</v>
      </c>
      <c r="J248"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48"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48"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48"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48"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48"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49" spans="1:15" x14ac:dyDescent="0.2">
      <c r="A249" s="63">
        <v>208</v>
      </c>
      <c r="B249" s="20" t="str">
        <f>'Compound Alert'!B168</f>
        <v>French Polynesia</v>
      </c>
      <c r="C249" s="20" t="str">
        <f>'Compound Alert'!C168</f>
        <v>PYF</v>
      </c>
      <c r="D249" s="20" t="str">
        <f>'Compound Alert'!D168</f>
        <v>EAS           East Asia &amp; Pacific</v>
      </c>
      <c r="E249" s="20" t="str">
        <f>'Compound Alert'!E168</f>
        <v>NA</v>
      </c>
      <c r="F249" s="217">
        <f ca="1">'Compound Alert'!F168</f>
        <v>163</v>
      </c>
      <c r="G249" s="22">
        <f ca="1">IF($B$8="Overall Alert",'Compound Alert'!G168,IF($B$8="Underlying Vulnerability",'Compound Alert'!J168,IF($B$8="Emerging Threat",'Compound Alert'!M168)))</f>
        <v>0</v>
      </c>
      <c r="H249" s="23">
        <f ca="1">IF($B$8="Overall Alert",'Compound Alert'!H168,IF($B$8="Underlying Vulnerability",'Compound Alert'!K168,IF($B$8="Emerging Threat",'Compound Alert'!N168)))</f>
        <v>0</v>
      </c>
      <c r="I249" s="50">
        <f ca="1">ROUNDDOWN(G249,0)</f>
        <v>0</v>
      </c>
      <c r="J249"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249" s="25" t="str">
        <f ca="1">IF(
   $B$8="Overall Alert",IF(
      'Compound Alert'!S168 &gt;= 7, "HIGH",IF(
         'Compound Alert'!S168 &gt;= 5, "MED","LOW")), IF(
            $B$8="Underlying Vulnerability", IF(
               'Compound Alert'!Z168 &gt;= 10, "HIGH",IF(
                  'Compound Alert'!Z168 &gt;= 7, "MED","LOW")),IF(
                     $B$8="Emerging Threat", IF(
                        'Compound Alert'!AG168 &gt;= 10, "HIGH",IF(
                            'Compound Alert'!AG168 &gt;= 7, "MED","LOW")))))</f>
        <v>LOW</v>
      </c>
      <c r="L249" s="25" t="str">
        <f ca="1">IF(
   $B$8="Overall Alert",IF(
      'Compound Alert'!T168 &gt;= 7, "HIGH",IF(
         'Compound Alert'!T168 &gt;= 5, "MED","LOW")), IF(
            $B$8="Underlying Vulnerability", IF(
               'Compound Alert'!AA168 &gt;= 10, "HIGH",IF(
                  'Compound Alert'!AA168 &gt;= 7, "MED","LOW")),IF(
                     $B$8="Emerging Threat", IF(
                        'Compound Alert'!AH168 &gt;= 10, "HIGH",IF(
                            'Compound Alert'!AH168 &gt;= 7, "MED","LOW")))))</f>
        <v>LOW</v>
      </c>
      <c r="M249" s="25" t="str">
        <f ca="1">IF(
   $B$8="Overall Alert",IF(
      'Compound Alert'!U168 &gt;= 7, "HIGH",IF(
         'Compound Alert'!U168 &gt;= 5, "MED","LOW")), IF(
            $B$8="Underlying Vulnerability", IF(
               'Compound Alert'!AB168 &gt;= 10, "HIGH",IF(
                  'Compound Alert'!AB168 &gt;= 7, "MED","LOW")),IF(
                     $B$8="Emerging Threat", IF(
                        'Compound Alert'!AI168 &gt;= 10, "HIGH",IF(
                            'Compound Alert'!AI168 &gt;= 7, "MED","LOW")))))</f>
        <v>LOW</v>
      </c>
      <c r="N249"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249"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row>
    <row r="250" spans="1:15" x14ac:dyDescent="0.2">
      <c r="A250" s="63">
        <v>209</v>
      </c>
      <c r="B250" s="20" t="str">
        <f>'Compound Alert'!B169</f>
        <v>Qatar</v>
      </c>
      <c r="C250" s="20" t="str">
        <f>'Compound Alert'!C169</f>
        <v>QAT</v>
      </c>
      <c r="D250" s="20" t="str">
        <f>'Compound Alert'!D169</f>
        <v>MEA           Middle East &amp; North Africa</v>
      </c>
      <c r="E250" s="20" t="str">
        <f>'Compound Alert'!E169</f>
        <v>NA</v>
      </c>
      <c r="F250" s="217">
        <f ca="1">'Compound Alert'!F169</f>
        <v>164</v>
      </c>
      <c r="G250" s="22">
        <f ca="1">IF($B$8="Overall Alert",'Compound Alert'!G169,IF($B$8="Underlying Vulnerability",'Compound Alert'!J169,IF($B$8="Emerging Threat",'Compound Alert'!M169)))</f>
        <v>0</v>
      </c>
      <c r="H250" s="23">
        <f ca="1">IF($B$8="Overall Alert",'Compound Alert'!H169,IF($B$8="Underlying Vulnerability",'Compound Alert'!K169,IF($B$8="Emerging Threat",'Compound Alert'!N169)))</f>
        <v>0</v>
      </c>
      <c r="I250" s="50">
        <f ca="1">ROUNDDOWN(G250,0)</f>
        <v>0</v>
      </c>
      <c r="J250"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50"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50"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50"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50"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50"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51" spans="1:15" x14ac:dyDescent="0.2">
      <c r="A251" s="63">
        <v>210</v>
      </c>
      <c r="B251" s="20" t="str">
        <f>'Compound Alert'!B175</f>
        <v>Senegal</v>
      </c>
      <c r="C251" s="20" t="str">
        <f>'Compound Alert'!C175</f>
        <v>SEN</v>
      </c>
      <c r="D251" s="20" t="str">
        <f>'Compound Alert'!D175</f>
        <v>SSF           Sub-Saharan Africa</v>
      </c>
      <c r="E251" s="20" t="str">
        <f>'Compound Alert'!E175</f>
        <v>IDA</v>
      </c>
      <c r="F251" s="217">
        <f ca="1">'Compound Alert'!F175</f>
        <v>170</v>
      </c>
      <c r="G251" s="22">
        <f ca="1">IF($B$8="Overall Alert",'Compound Alert'!G175,IF($B$8="Underlying Vulnerability",'Compound Alert'!J175,IF($B$8="Emerging Threat",'Compound Alert'!M175)))</f>
        <v>0</v>
      </c>
      <c r="H251" s="23">
        <f ca="1">IF($B$8="Overall Alert",'Compound Alert'!H175,IF($B$8="Underlying Vulnerability",'Compound Alert'!K175,IF($B$8="Emerging Threat",'Compound Alert'!N175)))</f>
        <v>0</v>
      </c>
      <c r="I251" s="50">
        <f ca="1">ROUNDDOWN(G251,0)</f>
        <v>0</v>
      </c>
      <c r="J251"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251"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251"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251"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LOW</v>
      </c>
      <c r="N251"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251"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row>
    <row r="252" spans="1:15" x14ac:dyDescent="0.2">
      <c r="A252" s="63">
        <v>211</v>
      </c>
      <c r="B252" s="20" t="str">
        <f>'Compound Alert'!B176</f>
        <v>Singapore</v>
      </c>
      <c r="C252" s="20" t="str">
        <f>'Compound Alert'!C176</f>
        <v>SGP</v>
      </c>
      <c r="D252" s="20" t="str">
        <f>'Compound Alert'!D176</f>
        <v>EAS           East Asia &amp; Pacific</v>
      </c>
      <c r="E252" s="20" t="str">
        <f>'Compound Alert'!E176</f>
        <v>NA</v>
      </c>
      <c r="F252" s="217">
        <f ca="1">'Compound Alert'!F176</f>
        <v>171</v>
      </c>
      <c r="G252" s="22">
        <f ca="1">IF($B$8="Overall Alert",'Compound Alert'!G176,IF($B$8="Underlying Vulnerability",'Compound Alert'!J176,IF($B$8="Emerging Threat",'Compound Alert'!M176)))</f>
        <v>0</v>
      </c>
      <c r="H252" s="23">
        <f ca="1">IF($B$8="Overall Alert",'Compound Alert'!H176,IF($B$8="Underlying Vulnerability",'Compound Alert'!K176,IF($B$8="Emerging Threat",'Compound Alert'!N176)))</f>
        <v>0</v>
      </c>
      <c r="I252" s="50">
        <f ca="1">ROUNDDOWN(G252,0)</f>
        <v>0</v>
      </c>
      <c r="J252"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252"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252"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252"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252"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252"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row>
    <row r="253" spans="1:15" x14ac:dyDescent="0.2">
      <c r="A253" s="63">
        <v>212</v>
      </c>
      <c r="B253" s="20" t="str">
        <f>'Compound Alert'!B180</f>
        <v>San Marino</v>
      </c>
      <c r="C253" s="20" t="str">
        <f>'Compound Alert'!C180</f>
        <v>SMR</v>
      </c>
      <c r="D253" s="20" t="str">
        <f>'Compound Alert'!D180</f>
        <v>ECS           Europe &amp; Central Asia</v>
      </c>
      <c r="E253" s="20" t="str">
        <f>'Compound Alert'!E180</f>
        <v>NA</v>
      </c>
      <c r="F253" s="217">
        <f ca="1">'Compound Alert'!F180</f>
        <v>175</v>
      </c>
      <c r="G253" s="22">
        <f ca="1">IF($B$8="Overall Alert",'Compound Alert'!G180,IF($B$8="Underlying Vulnerability",'Compound Alert'!J180,IF($B$8="Emerging Threat",'Compound Alert'!M180)))</f>
        <v>0</v>
      </c>
      <c r="H253" s="23">
        <f ca="1">IF($B$8="Overall Alert",'Compound Alert'!H180,IF($B$8="Underlying Vulnerability",'Compound Alert'!K180,IF($B$8="Emerging Threat",'Compound Alert'!N180)))</f>
        <v>0</v>
      </c>
      <c r="I253" s="50">
        <f ca="1">ROUNDDOWN(G253,0)</f>
        <v>0</v>
      </c>
      <c r="J253"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253" s="25" t="str">
        <f ca="1">IF(
   $B$8="Overall Alert",IF(
      'Compound Alert'!S180 &gt;= 7, "HIGH",IF(
         'Compound Alert'!S180 &gt;= 5, "MED","LOW")), IF(
            $B$8="Underlying Vulnerability", IF(
               'Compound Alert'!Z180 &gt;= 10, "HIGH",IF(
                  'Compound Alert'!Z180 &gt;= 7, "MED","LOW")),IF(
                     $B$8="Emerging Threat", IF(
                        'Compound Alert'!AG180 &gt;= 10, "HIGH",IF(
                            'Compound Alert'!AG180 &gt;= 7, "MED","LOW")))))</f>
        <v>LOW</v>
      </c>
      <c r="L253" s="25" t="str">
        <f ca="1">IF(
   $B$8="Overall Alert",IF(
      'Compound Alert'!T180 &gt;= 7, "HIGH",IF(
         'Compound Alert'!T180 &gt;= 5, "MED","LOW")), IF(
            $B$8="Underlying Vulnerability", IF(
               'Compound Alert'!AA180 &gt;= 10, "HIGH",IF(
                  'Compound Alert'!AA180 &gt;= 7, "MED","LOW")),IF(
                     $B$8="Emerging Threat", IF(
                        'Compound Alert'!AH180 &gt;= 10, "HIGH",IF(
                            'Compound Alert'!AH180 &gt;= 7, "MED","LOW")))))</f>
        <v>LOW</v>
      </c>
      <c r="M253" s="25" t="str">
        <f ca="1">IF(
   $B$8="Overall Alert",IF(
      'Compound Alert'!U180 &gt;= 7, "HIGH",IF(
         'Compound Alert'!U180 &gt;= 5, "MED","LOW")), IF(
            $B$8="Underlying Vulnerability", IF(
               'Compound Alert'!AB180 &gt;= 10, "HIGH",IF(
                  'Compound Alert'!AB180 &gt;= 7, "MED","LOW")),IF(
                     $B$8="Emerging Threat", IF(
                        'Compound Alert'!AI180 &gt;= 10, "HIGH",IF(
                            'Compound Alert'!AI180 &gt;= 7, "MED","LOW")))))</f>
        <v>LOW</v>
      </c>
      <c r="N253"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253"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row>
    <row r="254" spans="1:15" x14ac:dyDescent="0.2">
      <c r="A254" s="63">
        <v>213</v>
      </c>
      <c r="B254" s="20" t="str">
        <f>'Compound Alert'!B184</f>
        <v>São Tomé and Príncipe</v>
      </c>
      <c r="C254" s="20" t="str">
        <f>'Compound Alert'!C184</f>
        <v>STP</v>
      </c>
      <c r="D254" s="20" t="str">
        <f>'Compound Alert'!D184</f>
        <v>SSF           Sub-Saharan Africa</v>
      </c>
      <c r="E254" s="20" t="str">
        <f>'Compound Alert'!E184</f>
        <v>IDA</v>
      </c>
      <c r="F254" s="217">
        <f ca="1">'Compound Alert'!F184</f>
        <v>179</v>
      </c>
      <c r="G254" s="22">
        <f ca="1">IF($B$8="Overall Alert",'Compound Alert'!G184,IF($B$8="Underlying Vulnerability",'Compound Alert'!J184,IF($B$8="Emerging Threat",'Compound Alert'!M184)))</f>
        <v>0</v>
      </c>
      <c r="H254" s="23">
        <f ca="1">IF($B$8="Overall Alert",'Compound Alert'!H184,IF($B$8="Underlying Vulnerability",'Compound Alert'!K184,IF($B$8="Emerging Threat",'Compound Alert'!N184)))</f>
        <v>0</v>
      </c>
      <c r="I254" s="50">
        <f ca="1">ROUNDDOWN(G254,0)</f>
        <v>0</v>
      </c>
      <c r="J254"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254"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254"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LOW</v>
      </c>
      <c r="M254"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254"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254"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LOW</v>
      </c>
    </row>
    <row r="255" spans="1:15" x14ac:dyDescent="0.2">
      <c r="A255" s="63">
        <v>214</v>
      </c>
      <c r="B255" s="20" t="str">
        <f>'Compound Alert'!B188</f>
        <v>Sweden</v>
      </c>
      <c r="C255" s="20" t="str">
        <f>'Compound Alert'!C188</f>
        <v>SWE</v>
      </c>
      <c r="D255" s="20" t="str">
        <f>'Compound Alert'!D188</f>
        <v>ECS           Europe &amp; Central Asia</v>
      </c>
      <c r="E255" s="20" t="str">
        <f>'Compound Alert'!E188</f>
        <v>NA</v>
      </c>
      <c r="F255" s="217">
        <f ca="1">'Compound Alert'!F188</f>
        <v>183</v>
      </c>
      <c r="G255" s="22">
        <f ca="1">IF($B$8="Overall Alert",'Compound Alert'!G188,IF($B$8="Underlying Vulnerability",'Compound Alert'!J188,IF($B$8="Emerging Threat",'Compound Alert'!M188)))</f>
        <v>0</v>
      </c>
      <c r="H255" s="23">
        <f ca="1">IF($B$8="Overall Alert",'Compound Alert'!H188,IF($B$8="Underlying Vulnerability",'Compound Alert'!K188,IF($B$8="Emerging Threat",'Compound Alert'!N188)))</f>
        <v>0</v>
      </c>
      <c r="I255" s="50">
        <f ca="1">ROUNDDOWN(G255,0)</f>
        <v>0</v>
      </c>
      <c r="J255"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255"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255"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LOW</v>
      </c>
      <c r="M255"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255"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255"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row>
    <row r="256" spans="1:15" x14ac:dyDescent="0.2">
      <c r="A256" s="63">
        <v>215</v>
      </c>
      <c r="B256" s="20" t="str">
        <f>'Compound Alert'!B190</f>
        <v>Sint Maarten (Dutch part)</v>
      </c>
      <c r="C256" s="20" t="str">
        <f>'Compound Alert'!C190</f>
        <v>SXM</v>
      </c>
      <c r="D256" s="20" t="str">
        <f>'Compound Alert'!D190</f>
        <v>LCN           Latin America &amp; Caribbean</v>
      </c>
      <c r="E256" s="20" t="str">
        <f>'Compound Alert'!E190</f>
        <v>NA</v>
      </c>
      <c r="F256" s="217">
        <f ca="1">'Compound Alert'!F190</f>
        <v>185</v>
      </c>
      <c r="G256" s="22">
        <f ca="1">IF($B$8="Overall Alert",'Compound Alert'!G190,IF($B$8="Underlying Vulnerability",'Compound Alert'!J190,IF($B$8="Emerging Threat",'Compound Alert'!M190)))</f>
        <v>0</v>
      </c>
      <c r="H256" s="23">
        <f ca="1">IF($B$8="Overall Alert",'Compound Alert'!H190,IF($B$8="Underlying Vulnerability",'Compound Alert'!K190,IF($B$8="Emerging Threat",'Compound Alert'!N190)))</f>
        <v>0</v>
      </c>
      <c r="I256" s="50">
        <f ca="1">ROUNDDOWN(G256,0)</f>
        <v>0</v>
      </c>
      <c r="J256"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56" s="25" t="str">
        <f ca="1">IF(
   $B$8="Overall Alert",IF(
      'Compound Alert'!S190 &gt;= 7, "HIGH",IF(
         'Compound Alert'!S190 &gt;= 5, "MED","LOW")), IF(
            $B$8="Underlying Vulnerability", IF(
               'Compound Alert'!Z190 &gt;= 10, "HIGH",IF(
                  'Compound Alert'!Z190 &gt;= 7, "MED","LOW")),IF(
                     $B$8="Emerging Threat", IF(
                        'Compound Alert'!AG190 &gt;= 10, "HIGH",IF(
                            'Compound Alert'!AG190 &gt;= 7, "MED","LOW")))))</f>
        <v>LOW</v>
      </c>
      <c r="L256" s="25" t="str">
        <f ca="1">IF(
   $B$8="Overall Alert",IF(
      'Compound Alert'!T190 &gt;= 7, "HIGH",IF(
         'Compound Alert'!T190 &gt;= 5, "MED","LOW")), IF(
            $B$8="Underlying Vulnerability", IF(
               'Compound Alert'!AA190 &gt;= 10, "HIGH",IF(
                  'Compound Alert'!AA190 &gt;= 7, "MED","LOW")),IF(
                     $B$8="Emerging Threat", IF(
                        'Compound Alert'!AH190 &gt;= 10, "HIGH",IF(
                            'Compound Alert'!AH190 &gt;= 7, "MED","LOW")))))</f>
        <v>LOW</v>
      </c>
      <c r="M256" s="25" t="str">
        <f ca="1">IF(
   $B$8="Overall Alert",IF(
      'Compound Alert'!U190 &gt;= 7, "HIGH",IF(
         'Compound Alert'!U190 &gt;= 5, "MED","LOW")), IF(
            $B$8="Underlying Vulnerability", IF(
               'Compound Alert'!AB190 &gt;= 10, "HIGH",IF(
                  'Compound Alert'!AB190 &gt;= 7, "MED","LOW")),IF(
                     $B$8="Emerging Threat", IF(
                        'Compound Alert'!AI190 &gt;= 10, "HIGH",IF(
                            'Compound Alert'!AI190 &gt;= 7, "MED","LOW")))))</f>
        <v>LOW</v>
      </c>
      <c r="N256"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56"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57" spans="1:15" x14ac:dyDescent="0.2">
      <c r="A257" s="63">
        <v>216</v>
      </c>
      <c r="B257" s="20" t="str">
        <f>'Compound Alert'!B193</f>
        <v>Turks and Caicos Islands</v>
      </c>
      <c r="C257" s="20" t="str">
        <f>'Compound Alert'!C193</f>
        <v>TCA</v>
      </c>
      <c r="D257" s="20" t="str">
        <f>'Compound Alert'!D193</f>
        <v>LCN           Latin America &amp; Caribbean</v>
      </c>
      <c r="E257" s="20" t="str">
        <f>'Compound Alert'!E193</f>
        <v>NA</v>
      </c>
      <c r="F257" s="217">
        <f ca="1">'Compound Alert'!F193</f>
        <v>188</v>
      </c>
      <c r="G257" s="22">
        <f ca="1">IF($B$8="Overall Alert",'Compound Alert'!G193,IF($B$8="Underlying Vulnerability",'Compound Alert'!J193,IF($B$8="Emerging Threat",'Compound Alert'!M193)))</f>
        <v>0</v>
      </c>
      <c r="H257" s="23">
        <f ca="1">IF($B$8="Overall Alert",'Compound Alert'!H193,IF($B$8="Underlying Vulnerability",'Compound Alert'!K193,IF($B$8="Emerging Threat",'Compound Alert'!N193)))</f>
        <v>0</v>
      </c>
      <c r="I257" s="50">
        <f ca="1">ROUNDDOWN(G257,0)</f>
        <v>0</v>
      </c>
      <c r="J257"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257" s="25" t="str">
        <f ca="1">IF(
   $B$8="Overall Alert",IF(
      'Compound Alert'!S193 &gt;= 7, "HIGH",IF(
         'Compound Alert'!S193 &gt;= 5, "MED","LOW")), IF(
            $B$8="Underlying Vulnerability", IF(
               'Compound Alert'!Z193 &gt;= 10, "HIGH",IF(
                  'Compound Alert'!Z193 &gt;= 7, "MED","LOW")),IF(
                     $B$8="Emerging Threat", IF(
                        'Compound Alert'!AG193 &gt;= 10, "HIGH",IF(
                            'Compound Alert'!AG193 &gt;= 7, "MED","LOW")))))</f>
        <v>LOW</v>
      </c>
      <c r="L257" s="25" t="str">
        <f ca="1">IF(
   $B$8="Overall Alert",IF(
      'Compound Alert'!T193 &gt;= 7, "HIGH",IF(
         'Compound Alert'!T193 &gt;= 5, "MED","LOW")), IF(
            $B$8="Underlying Vulnerability", IF(
               'Compound Alert'!AA193 &gt;= 10, "HIGH",IF(
                  'Compound Alert'!AA193 &gt;= 7, "MED","LOW")),IF(
                     $B$8="Emerging Threat", IF(
                        'Compound Alert'!AH193 &gt;= 10, "HIGH",IF(
                            'Compound Alert'!AH193 &gt;= 7, "MED","LOW")))))</f>
        <v>LOW</v>
      </c>
      <c r="M257" s="25" t="str">
        <f ca="1">IF(
   $B$8="Overall Alert",IF(
      'Compound Alert'!U193 &gt;= 7, "HIGH",IF(
         'Compound Alert'!U193 &gt;= 5, "MED","LOW")), IF(
            $B$8="Underlying Vulnerability", IF(
               'Compound Alert'!AB193 &gt;= 10, "HIGH",IF(
                  'Compound Alert'!AB193 &gt;= 7, "MED","LOW")),IF(
                     $B$8="Emerging Threat", IF(
                        'Compound Alert'!AI193 &gt;= 10, "HIGH",IF(
                            'Compound Alert'!AI193 &gt;= 7, "MED","LOW")))))</f>
        <v>LOW</v>
      </c>
      <c r="N257"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257"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row>
    <row r="258" spans="1:15" x14ac:dyDescent="0.2">
      <c r="A258" s="63">
        <v>217</v>
      </c>
      <c r="B258" s="20" t="str">
        <f>'Compound Alert'!B214</f>
        <v>British Virgin Islands</v>
      </c>
      <c r="C258" s="20" t="str">
        <f>'Compound Alert'!C214</f>
        <v>VGB</v>
      </c>
      <c r="D258" s="20" t="str">
        <f>'Compound Alert'!D214</f>
        <v>LCN           Latin America &amp; Caribbean</v>
      </c>
      <c r="E258" s="20" t="str">
        <f>'Compound Alert'!E214</f>
        <v>NA</v>
      </c>
      <c r="F258" s="217">
        <f>'Compound Alert'!F214</f>
        <v>0</v>
      </c>
      <c r="G258" s="22">
        <f ca="1">IF($B$8="Overall Alert",'Compound Alert'!G214,IF($B$8="Underlying Vulnerability",'Compound Alert'!J214,IF($B$8="Emerging Threat",'Compound Alert'!M214)))</f>
        <v>0</v>
      </c>
      <c r="H258" s="23">
        <f ca="1">IF($B$8="Overall Alert",'Compound Alert'!H214,IF($B$8="Underlying Vulnerability",'Compound Alert'!K214,IF($B$8="Emerging Threat",'Compound Alert'!N214)))</f>
        <v>0</v>
      </c>
      <c r="I258" s="50">
        <f ca="1">ROUNDDOWN(G258,0)</f>
        <v>0</v>
      </c>
      <c r="J258"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258" s="25" t="str">
        <f ca="1">IF(
   $B$8="Overall Alert",IF(
      'Compound Alert'!S214 &gt;= 7, "HIGH",IF(
         'Compound Alert'!S214 &gt;= 5, "MED","LOW")), IF(
            $B$8="Underlying Vulnerability", IF(
               'Compound Alert'!Z214 &gt;= 10, "HIGH",IF(
                  'Compound Alert'!Z214 &gt;= 7, "MED","LOW")),IF(
                     $B$8="Emerging Threat", IF(
                        'Compound Alert'!AG214 &gt;= 10, "HIGH",IF(
                            'Compound Alert'!AG214 &gt;= 7, "MED","LOW")))))</f>
        <v>LOW</v>
      </c>
      <c r="L258" s="25" t="str">
        <f ca="1">IF(
   $B$8="Overall Alert",IF(
      'Compound Alert'!T214 &gt;= 7, "HIGH",IF(
         'Compound Alert'!T214 &gt;= 5, "MED","LOW")), IF(
            $B$8="Underlying Vulnerability", IF(
               'Compound Alert'!AA214 &gt;= 10, "HIGH",IF(
                  'Compound Alert'!AA214 &gt;= 7, "MED","LOW")),IF(
                     $B$8="Emerging Threat", IF(
                        'Compound Alert'!AH214 &gt;= 10, "HIGH",IF(
                            'Compound Alert'!AH214 &gt;= 7, "MED","LOW")))))</f>
        <v>LOW</v>
      </c>
      <c r="M258" s="25" t="str">
        <f ca="1">IF(
   $B$8="Overall Alert",IF(
      'Compound Alert'!U214 &gt;= 7, "HIGH",IF(
         'Compound Alert'!U214 &gt;= 5, "MED","LOW")), IF(
            $B$8="Underlying Vulnerability", IF(
               'Compound Alert'!AB214 &gt;= 10, "HIGH",IF(
                  'Compound Alert'!AB214 &gt;= 7, "MED","LOW")),IF(
                     $B$8="Emerging Threat", IF(
                        'Compound Alert'!AI214 &gt;= 10, "HIGH",IF(
                            'Compound Alert'!AI214 &gt;= 7, "MED","LOW")))))</f>
        <v>LOW</v>
      </c>
      <c r="N258"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LOW</v>
      </c>
      <c r="O258"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row>
    <row r="259" spans="1:15" x14ac:dyDescent="0.2">
      <c r="A259" s="63">
        <v>218</v>
      </c>
      <c r="B259" s="20" t="str">
        <f>'Compound Alert'!B215</f>
        <v>Virgin Islands (U.S.)</v>
      </c>
      <c r="C259" s="20" t="str">
        <f>'Compound Alert'!C215</f>
        <v>VIR</v>
      </c>
      <c r="D259" s="20" t="str">
        <f>'Compound Alert'!D215</f>
        <v>LCN           Latin America &amp; Caribbean</v>
      </c>
      <c r="E259" s="20" t="str">
        <f>'Compound Alert'!E215</f>
        <v>NA</v>
      </c>
      <c r="F259" s="217">
        <f>'Compound Alert'!F215</f>
        <v>0</v>
      </c>
      <c r="G259" s="22">
        <f ca="1">IF($B$8="Overall Alert",'Compound Alert'!G215,IF($B$8="Underlying Vulnerability",'Compound Alert'!J215,IF($B$8="Emerging Threat",'Compound Alert'!M215)))</f>
        <v>0</v>
      </c>
      <c r="H259" s="23">
        <f ca="1">IF($B$8="Overall Alert",'Compound Alert'!H215,IF($B$8="Underlying Vulnerability",'Compound Alert'!K215,IF($B$8="Emerging Threat",'Compound Alert'!N215)))</f>
        <v>0</v>
      </c>
      <c r="I259" s="50">
        <f ca="1">ROUNDDOWN(G259,0)</f>
        <v>0</v>
      </c>
      <c r="J259"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259" s="25" t="str">
        <f ca="1">IF(
   $B$8="Overall Alert",IF(
      'Compound Alert'!S215 &gt;= 7, "HIGH",IF(
         'Compound Alert'!S215 &gt;= 5, "MED","LOW")), IF(
            $B$8="Underlying Vulnerability", IF(
               'Compound Alert'!Z215 &gt;= 10, "HIGH",IF(
                  'Compound Alert'!Z215 &gt;= 7, "MED","LOW")),IF(
                     $B$8="Emerging Threat", IF(
                        'Compound Alert'!AG215 &gt;= 10, "HIGH",IF(
                            'Compound Alert'!AG215 &gt;= 7, "MED","LOW")))))</f>
        <v>LOW</v>
      </c>
      <c r="L259" s="25" t="str">
        <f ca="1">IF(
   $B$8="Overall Alert",IF(
      'Compound Alert'!T215 &gt;= 7, "HIGH",IF(
         'Compound Alert'!T215 &gt;= 5, "MED","LOW")), IF(
            $B$8="Underlying Vulnerability", IF(
               'Compound Alert'!AA215 &gt;= 10, "HIGH",IF(
                  'Compound Alert'!AA215 &gt;= 7, "MED","LOW")),IF(
                     $B$8="Emerging Threat", IF(
                        'Compound Alert'!AH215 &gt;= 10, "HIGH",IF(
                            'Compound Alert'!AH215 &gt;= 7, "MED","LOW")))))</f>
        <v>LOW</v>
      </c>
      <c r="M259" s="25" t="str">
        <f ca="1">IF(
   $B$8="Overall Alert",IF(
      'Compound Alert'!U215 &gt;= 7, "HIGH",IF(
         'Compound Alert'!U215 &gt;= 5, "MED","LOW")), IF(
            $B$8="Underlying Vulnerability", IF(
               'Compound Alert'!AB215 &gt;= 10, "HIGH",IF(
                  'Compound Alert'!AB215 &gt;= 7, "MED","LOW")),IF(
                     $B$8="Emerging Threat", IF(
                        'Compound Alert'!AI215 &gt;= 10, "HIGH",IF(
                            'Compound Alert'!AI215 &gt;= 7, "MED","LOW")))))</f>
        <v>LOW</v>
      </c>
      <c r="N259"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LOW</v>
      </c>
      <c r="O259"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row>
    <row r="269" spans="1:15" x14ac:dyDescent="0.2">
      <c r="B269" s="28" t="s">
        <v>463</v>
      </c>
      <c r="G269" s="29" t="s">
        <v>464</v>
      </c>
    </row>
    <row r="270" spans="1:15" x14ac:dyDescent="0.2">
      <c r="B270" s="28">
        <v>0</v>
      </c>
      <c r="G270" s="29">
        <f t="shared" ref="G270:G276" ca="1" si="0">COUNTIFS($G$42:$G$231,"&gt;="&amp;B270,$G$42:$G$231,"&lt;"&amp;B271)</f>
        <v>111</v>
      </c>
    </row>
    <row r="271" spans="1:15" x14ac:dyDescent="0.2">
      <c r="B271" s="28">
        <v>1</v>
      </c>
      <c r="G271" s="29">
        <f t="shared" ca="1" si="0"/>
        <v>42</v>
      </c>
    </row>
    <row r="272" spans="1:15" x14ac:dyDescent="0.2">
      <c r="B272" s="28">
        <v>2</v>
      </c>
      <c r="G272" s="29">
        <f t="shared" ca="1" si="0"/>
        <v>20</v>
      </c>
    </row>
    <row r="273" spans="2:7" x14ac:dyDescent="0.2">
      <c r="B273" s="28">
        <v>3</v>
      </c>
      <c r="G273" s="29">
        <f t="shared" ca="1" si="0"/>
        <v>8</v>
      </c>
    </row>
    <row r="274" spans="2:7" x14ac:dyDescent="0.2">
      <c r="B274" s="28">
        <v>4</v>
      </c>
      <c r="G274" s="29">
        <f t="shared" ca="1" si="0"/>
        <v>9</v>
      </c>
    </row>
    <row r="275" spans="2:7" x14ac:dyDescent="0.2">
      <c r="B275" s="28">
        <v>5</v>
      </c>
      <c r="G275" s="29">
        <f t="shared" ca="1" si="0"/>
        <v>0</v>
      </c>
    </row>
    <row r="276" spans="2:7" x14ac:dyDescent="0.2">
      <c r="B276" s="28">
        <v>6</v>
      </c>
      <c r="G276" s="29">
        <f t="shared" ca="1" si="0"/>
        <v>0</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26" priority="3">
      <formula>J42=""</formula>
    </cfRule>
    <cfRule type="containsText" dxfId="325" priority="4" operator="containsText" text="LOW">
      <formula>NOT(ISERROR(SEARCH("LOW",J42)))</formula>
    </cfRule>
    <cfRule type="containsText" dxfId="324" priority="5" operator="containsText" text="MED">
      <formula>NOT(ISERROR(SEARCH("MED",J42)))</formula>
    </cfRule>
    <cfRule type="containsText" dxfId="323" priority="6" operator="containsText" text="HIGH">
      <formula>NOT(ISERROR(SEARCH("HIGH",J42)))</formula>
    </cfRule>
  </conditionalFormatting>
  <conditionalFormatting sqref="J41:P41 P42:P231">
    <cfRule type="expression" dxfId="322" priority="14">
      <formula>J41=""</formula>
    </cfRule>
    <cfRule type="containsText" dxfId="321" priority="15" operator="containsText" text="LOW">
      <formula>NOT(ISERROR(SEARCH("LOW",J41)))</formula>
    </cfRule>
    <cfRule type="containsText" dxfId="320" priority="16" operator="containsText" text="MED">
      <formula>NOT(ISERROR(SEARCH("MED",J41)))</formula>
    </cfRule>
    <cfRule type="containsText" dxfId="319" priority="17" operator="containsText" text="HIGH">
      <formula>NOT(ISERROR(SEARCH("HIGH",J41)))</formula>
    </cfRule>
  </conditionalFormatting>
  <conditionalFormatting sqref="Q41:R231">
    <cfRule type="expression" dxfId="318" priority="20">
      <formula>Q41=""</formula>
    </cfRule>
    <cfRule type="cellIs" dxfId="317" priority="21" operator="between">
      <formula>0</formula>
      <formula>0.332</formula>
    </cfRule>
    <cfRule type="cellIs" dxfId="316" priority="22" operator="between">
      <formula>0.333333333333333</formula>
      <formula>0.665</formula>
    </cfRule>
    <cfRule type="cellIs" dxfId="315"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7"/>
  <sheetViews>
    <sheetView workbookViewId="0">
      <selection activeCell="P41" sqref="P41"/>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8.14062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6" t="s">
        <v>416</v>
      </c>
      <c r="J2" s="275" t="s">
        <v>421</v>
      </c>
      <c r="K2" s="275"/>
      <c r="L2" s="275"/>
      <c r="M2" s="275"/>
    </row>
    <row r="3" spans="2:18" ht="16" customHeight="1" x14ac:dyDescent="0.2">
      <c r="B3" s="96" t="s">
        <v>415</v>
      </c>
      <c r="I3" s="276"/>
      <c r="J3" s="275"/>
      <c r="K3" s="275"/>
      <c r="L3" s="275"/>
      <c r="M3" s="275"/>
    </row>
    <row r="4" spans="2:18" x14ac:dyDescent="0.2">
      <c r="B4" s="31"/>
      <c r="I4" s="276"/>
      <c r="J4" s="275"/>
      <c r="K4" s="275"/>
      <c r="L4" s="275"/>
      <c r="M4" s="275"/>
    </row>
    <row r="5" spans="2:18" x14ac:dyDescent="0.2">
      <c r="I5" s="75"/>
      <c r="J5" s="78"/>
    </row>
    <row r="6" spans="2:18" ht="18" customHeight="1" thickBot="1" x14ac:dyDescent="0.25">
      <c r="I6" s="274" t="s">
        <v>411</v>
      </c>
      <c r="J6" s="274"/>
      <c r="K6" s="223"/>
      <c r="L6" s="223"/>
    </row>
    <row r="7" spans="2:18" ht="18" thickBot="1" x14ac:dyDescent="0.25">
      <c r="B7" s="225" t="s">
        <v>542</v>
      </c>
      <c r="C7" s="74" t="s">
        <v>543</v>
      </c>
      <c r="D7" s="235" t="s">
        <v>544</v>
      </c>
      <c r="E7" s="74" t="s">
        <v>545</v>
      </c>
      <c r="F7" s="74" t="s">
        <v>546</v>
      </c>
      <c r="G7" s="74" t="s">
        <v>547</v>
      </c>
      <c r="H7" s="237" t="s">
        <v>548</v>
      </c>
      <c r="I7" s="245" t="s">
        <v>549</v>
      </c>
      <c r="J7" s="245" t="s">
        <v>550</v>
      </c>
      <c r="K7" s="224" t="s">
        <v>551</v>
      </c>
      <c r="L7" s="224" t="s">
        <v>552</v>
      </c>
      <c r="M7" s="77" t="s">
        <v>647</v>
      </c>
      <c r="N7" s="77" t="s">
        <v>648</v>
      </c>
      <c r="O7" s="231" t="s">
        <v>649</v>
      </c>
      <c r="P7" s="237" t="s">
        <v>650</v>
      </c>
      <c r="Q7" s="237" t="s">
        <v>553</v>
      </c>
      <c r="R7" s="237" t="s">
        <v>554</v>
      </c>
    </row>
    <row r="8" spans="2:18" ht="17" x14ac:dyDescent="0.2">
      <c r="B8" s="226" t="s">
        <v>549</v>
      </c>
      <c r="C8" s="227" t="s">
        <v>379</v>
      </c>
      <c r="D8" s="227">
        <v>1</v>
      </c>
      <c r="E8" s="227" t="s">
        <v>555</v>
      </c>
      <c r="F8" s="228" t="s">
        <v>556</v>
      </c>
      <c r="G8" s="228" t="s">
        <v>655</v>
      </c>
      <c r="H8" s="238">
        <v>44743</v>
      </c>
      <c r="I8" s="230">
        <v>1</v>
      </c>
      <c r="J8" s="230"/>
      <c r="K8" s="222" t="s">
        <v>506</v>
      </c>
      <c r="L8" s="222" t="s">
        <v>557</v>
      </c>
      <c r="M8" s="222" t="b">
        <v>0</v>
      </c>
      <c r="N8" s="232" t="s">
        <v>651</v>
      </c>
      <c r="O8" s="232" t="s">
        <v>651</v>
      </c>
      <c r="P8" s="232" t="s">
        <v>652</v>
      </c>
      <c r="Q8" s="232" t="b">
        <v>0</v>
      </c>
      <c r="R8" s="232" t="b">
        <v>1</v>
      </c>
    </row>
    <row r="9" spans="2:18" ht="17" x14ac:dyDescent="0.2">
      <c r="B9" s="226" t="s">
        <v>549</v>
      </c>
      <c r="C9" s="227" t="s">
        <v>379</v>
      </c>
      <c r="D9" s="227">
        <v>34</v>
      </c>
      <c r="E9" s="227" t="s">
        <v>653</v>
      </c>
      <c r="F9" s="228" t="s">
        <v>654</v>
      </c>
      <c r="G9" s="228" t="s">
        <v>655</v>
      </c>
      <c r="H9" s="238">
        <v>44755</v>
      </c>
      <c r="I9" s="230">
        <v>1</v>
      </c>
      <c r="J9" s="230"/>
      <c r="K9" s="222" t="s">
        <v>630</v>
      </c>
      <c r="L9" s="222" t="s">
        <v>656</v>
      </c>
      <c r="M9" s="222" t="b">
        <v>0</v>
      </c>
      <c r="N9" s="232" t="s">
        <v>657</v>
      </c>
      <c r="O9" s="232" t="s">
        <v>657</v>
      </c>
      <c r="P9" s="232" t="s">
        <v>658</v>
      </c>
      <c r="Q9" s="232" t="b">
        <v>0</v>
      </c>
      <c r="R9" s="232" t="b">
        <v>1</v>
      </c>
    </row>
    <row r="10" spans="2:18" ht="17" x14ac:dyDescent="0.2">
      <c r="B10" s="226" t="s">
        <v>549</v>
      </c>
      <c r="C10" s="227" t="s">
        <v>372</v>
      </c>
      <c r="D10" s="227">
        <v>42</v>
      </c>
      <c r="E10" s="227" t="s">
        <v>798</v>
      </c>
      <c r="F10" s="228" t="s">
        <v>567</v>
      </c>
      <c r="G10" s="228" t="s">
        <v>655</v>
      </c>
      <c r="H10" s="238">
        <v>44805</v>
      </c>
      <c r="I10" s="230">
        <v>1</v>
      </c>
      <c r="J10" s="230"/>
      <c r="K10" s="222" t="s">
        <v>793</v>
      </c>
      <c r="L10" s="222" t="s">
        <v>799</v>
      </c>
      <c r="M10" s="222" t="b">
        <v>0</v>
      </c>
      <c r="N10" s="232" t="s">
        <v>800</v>
      </c>
      <c r="O10" s="232" t="s">
        <v>800</v>
      </c>
      <c r="P10" s="232" t="s">
        <v>801</v>
      </c>
      <c r="Q10" s="232" t="b">
        <v>0</v>
      </c>
      <c r="R10" s="232" t="b">
        <v>1</v>
      </c>
    </row>
    <row r="11" spans="2:18" ht="17" x14ac:dyDescent="0.2">
      <c r="B11" s="226" t="s">
        <v>549</v>
      </c>
      <c r="C11" s="227" t="s">
        <v>372</v>
      </c>
      <c r="D11" s="227">
        <v>2</v>
      </c>
      <c r="E11" s="227" t="s">
        <v>558</v>
      </c>
      <c r="F11" s="228" t="s">
        <v>559</v>
      </c>
      <c r="G11" s="228" t="s">
        <v>560</v>
      </c>
      <c r="H11" s="238">
        <v>44428</v>
      </c>
      <c r="I11" s="230">
        <v>2</v>
      </c>
      <c r="J11" s="230"/>
      <c r="K11" s="222" t="s">
        <v>386</v>
      </c>
      <c r="L11" s="222" t="s">
        <v>561</v>
      </c>
      <c r="M11" s="222" t="b">
        <v>0</v>
      </c>
      <c r="N11" s="232" t="s">
        <v>562</v>
      </c>
      <c r="O11" s="232" t="s">
        <v>562</v>
      </c>
      <c r="P11" s="232" t="s">
        <v>659</v>
      </c>
      <c r="Q11" s="232" t="b">
        <v>1</v>
      </c>
      <c r="R11" s="232" t="b">
        <v>1</v>
      </c>
    </row>
    <row r="12" spans="2:18" ht="34" x14ac:dyDescent="0.2">
      <c r="B12" s="226" t="s">
        <v>549</v>
      </c>
      <c r="C12" s="227" t="s">
        <v>371</v>
      </c>
      <c r="D12" s="227">
        <v>3</v>
      </c>
      <c r="E12" s="227" t="s">
        <v>563</v>
      </c>
      <c r="F12" s="228" t="s">
        <v>564</v>
      </c>
      <c r="G12" s="228" t="s">
        <v>655</v>
      </c>
      <c r="H12" s="238">
        <v>44546</v>
      </c>
      <c r="I12" s="230">
        <v>1</v>
      </c>
      <c r="J12" s="230"/>
      <c r="K12" s="222" t="s">
        <v>387</v>
      </c>
      <c r="L12" s="222" t="s">
        <v>565</v>
      </c>
      <c r="M12" s="222" t="b">
        <v>0</v>
      </c>
      <c r="N12" s="232" t="s">
        <v>660</v>
      </c>
      <c r="O12" s="232" t="s">
        <v>660</v>
      </c>
      <c r="P12" s="232" t="s">
        <v>661</v>
      </c>
      <c r="Q12" s="232" t="b">
        <v>0</v>
      </c>
      <c r="R12" s="232" t="b">
        <v>1</v>
      </c>
    </row>
    <row r="13" spans="2:18" ht="17" x14ac:dyDescent="0.2">
      <c r="B13" s="226" t="s">
        <v>549</v>
      </c>
      <c r="C13" s="227" t="s">
        <v>373</v>
      </c>
      <c r="D13" s="227">
        <v>33</v>
      </c>
      <c r="E13" s="227" t="s">
        <v>802</v>
      </c>
      <c r="F13" s="228" t="s">
        <v>556</v>
      </c>
      <c r="G13" s="228" t="s">
        <v>589</v>
      </c>
      <c r="H13" s="238">
        <v>44733</v>
      </c>
      <c r="I13" s="230">
        <v>1</v>
      </c>
      <c r="J13" s="230">
        <v>1</v>
      </c>
      <c r="K13" s="222" t="s">
        <v>621</v>
      </c>
      <c r="L13" s="222" t="s">
        <v>622</v>
      </c>
      <c r="M13" s="222" t="b">
        <v>0</v>
      </c>
      <c r="N13" s="232" t="s">
        <v>696</v>
      </c>
      <c r="O13" s="232" t="s">
        <v>806</v>
      </c>
      <c r="P13" s="232" t="s">
        <v>697</v>
      </c>
      <c r="Q13" s="232" t="b">
        <v>0</v>
      </c>
      <c r="R13" s="232" t="b">
        <v>1</v>
      </c>
    </row>
    <row r="14" spans="2:18" ht="17" x14ac:dyDescent="0.2">
      <c r="B14" s="226" t="s">
        <v>549</v>
      </c>
      <c r="C14" s="227" t="s">
        <v>373</v>
      </c>
      <c r="D14" s="227">
        <v>5</v>
      </c>
      <c r="E14" s="227" t="s">
        <v>615</v>
      </c>
      <c r="F14" s="228" t="s">
        <v>567</v>
      </c>
      <c r="G14" s="228" t="s">
        <v>568</v>
      </c>
      <c r="H14" s="238">
        <v>45019</v>
      </c>
      <c r="I14" s="230">
        <v>2</v>
      </c>
      <c r="J14" s="230"/>
      <c r="K14" s="222" t="s">
        <v>388</v>
      </c>
      <c r="L14" s="222" t="s">
        <v>569</v>
      </c>
      <c r="M14" s="222" t="b">
        <v>0</v>
      </c>
      <c r="N14" s="232" t="s">
        <v>662</v>
      </c>
      <c r="O14" s="232" t="s">
        <v>662</v>
      </c>
      <c r="P14" s="232" t="s">
        <v>663</v>
      </c>
      <c r="Q14" s="232" t="b">
        <v>1</v>
      </c>
      <c r="R14" s="232" t="b">
        <v>1</v>
      </c>
    </row>
    <row r="15" spans="2:18" ht="17" x14ac:dyDescent="0.2">
      <c r="B15" s="226" t="s">
        <v>549</v>
      </c>
      <c r="C15" s="227" t="s">
        <v>571</v>
      </c>
      <c r="D15" s="227">
        <v>6</v>
      </c>
      <c r="E15" s="227" t="s">
        <v>572</v>
      </c>
      <c r="F15" s="228" t="s">
        <v>566</v>
      </c>
      <c r="G15" s="228" t="s">
        <v>655</v>
      </c>
      <c r="H15" s="238">
        <v>45019</v>
      </c>
      <c r="I15" s="229">
        <v>1</v>
      </c>
      <c r="J15" s="230"/>
      <c r="K15" s="222" t="s">
        <v>389</v>
      </c>
      <c r="L15" s="222" t="s">
        <v>573</v>
      </c>
      <c r="M15" s="222" t="b">
        <v>0</v>
      </c>
      <c r="N15" s="232" t="s">
        <v>664</v>
      </c>
      <c r="O15" s="232" t="s">
        <v>665</v>
      </c>
      <c r="P15" s="232" t="s">
        <v>666</v>
      </c>
      <c r="Q15" s="232" t="b">
        <v>0</v>
      </c>
      <c r="R15" s="232" t="b">
        <v>1</v>
      </c>
    </row>
    <row r="16" spans="2:18" ht="17" x14ac:dyDescent="0.2">
      <c r="B16" s="226" t="s">
        <v>549</v>
      </c>
      <c r="C16" s="227" t="s">
        <v>390</v>
      </c>
      <c r="D16" s="227">
        <v>7</v>
      </c>
      <c r="E16" s="227" t="s">
        <v>574</v>
      </c>
      <c r="F16" s="228" t="s">
        <v>566</v>
      </c>
      <c r="G16" s="228" t="s">
        <v>655</v>
      </c>
      <c r="H16" s="238">
        <v>45019</v>
      </c>
      <c r="I16" s="229">
        <v>1</v>
      </c>
      <c r="J16" s="230"/>
      <c r="K16" s="222" t="s">
        <v>391</v>
      </c>
      <c r="L16" s="222" t="s">
        <v>575</v>
      </c>
      <c r="M16" s="222" t="b">
        <v>0</v>
      </c>
      <c r="N16" s="232" t="s">
        <v>667</v>
      </c>
      <c r="O16" s="232" t="s">
        <v>665</v>
      </c>
      <c r="P16" s="232" t="s">
        <v>666</v>
      </c>
      <c r="Q16" s="232" t="b">
        <v>0</v>
      </c>
      <c r="R16" s="232" t="b">
        <v>1</v>
      </c>
    </row>
    <row r="17" spans="2:18" ht="17" x14ac:dyDescent="0.2">
      <c r="B17" s="226" t="s">
        <v>576</v>
      </c>
      <c r="C17" s="227" t="s">
        <v>379</v>
      </c>
      <c r="D17" s="227">
        <v>8</v>
      </c>
      <c r="E17" s="227" t="s">
        <v>577</v>
      </c>
      <c r="F17" s="228" t="s">
        <v>578</v>
      </c>
      <c r="G17" s="228" t="s">
        <v>604</v>
      </c>
      <c r="H17" s="238">
        <v>45058</v>
      </c>
      <c r="I17" s="229"/>
      <c r="J17" s="230">
        <v>1</v>
      </c>
      <c r="K17" s="222" t="s">
        <v>413</v>
      </c>
      <c r="L17" s="222" t="s">
        <v>579</v>
      </c>
      <c r="M17" s="222" t="b">
        <v>1</v>
      </c>
      <c r="N17" s="232" t="s">
        <v>580</v>
      </c>
      <c r="O17" s="232"/>
      <c r="P17" s="232" t="s">
        <v>668</v>
      </c>
      <c r="Q17" s="232" t="b">
        <v>0</v>
      </c>
      <c r="R17" s="232" t="b">
        <v>1</v>
      </c>
    </row>
    <row r="18" spans="2:18" ht="17" x14ac:dyDescent="0.2">
      <c r="B18" s="226" t="s">
        <v>576</v>
      </c>
      <c r="C18" s="227" t="s">
        <v>379</v>
      </c>
      <c r="D18" s="227">
        <v>32</v>
      </c>
      <c r="E18" s="227" t="s">
        <v>581</v>
      </c>
      <c r="F18" s="228" t="s">
        <v>582</v>
      </c>
      <c r="G18" s="228" t="s">
        <v>560</v>
      </c>
      <c r="H18" s="238">
        <v>45058</v>
      </c>
      <c r="I18" s="229"/>
      <c r="J18" s="230">
        <v>1</v>
      </c>
      <c r="K18" s="222" t="s">
        <v>523</v>
      </c>
      <c r="L18" s="222" t="s">
        <v>583</v>
      </c>
      <c r="M18" s="222" t="b">
        <v>1</v>
      </c>
      <c r="N18" s="232" t="s">
        <v>669</v>
      </c>
      <c r="O18" s="232" t="s">
        <v>670</v>
      </c>
      <c r="P18" s="232" t="s">
        <v>671</v>
      </c>
      <c r="Q18" s="232" t="b">
        <v>0</v>
      </c>
      <c r="R18" s="232" t="b">
        <v>1</v>
      </c>
    </row>
    <row r="19" spans="2:18" ht="17" x14ac:dyDescent="0.2">
      <c r="B19" s="226" t="s">
        <v>576</v>
      </c>
      <c r="C19" s="227" t="s">
        <v>379</v>
      </c>
      <c r="D19" s="227">
        <v>36</v>
      </c>
      <c r="E19" s="227" t="s">
        <v>672</v>
      </c>
      <c r="F19" s="228" t="s">
        <v>673</v>
      </c>
      <c r="G19" s="228" t="s">
        <v>560</v>
      </c>
      <c r="H19" s="238">
        <v>45058</v>
      </c>
      <c r="I19" s="229"/>
      <c r="J19" s="230">
        <v>1</v>
      </c>
      <c r="K19" s="222" t="s">
        <v>631</v>
      </c>
      <c r="L19" s="222" t="s">
        <v>819</v>
      </c>
      <c r="M19" s="222" t="b">
        <v>1</v>
      </c>
      <c r="N19" s="232" t="s">
        <v>674</v>
      </c>
      <c r="O19" s="232" t="s">
        <v>675</v>
      </c>
      <c r="P19" s="232" t="s">
        <v>676</v>
      </c>
      <c r="Q19" s="232" t="b">
        <v>0</v>
      </c>
      <c r="R19" s="232" t="b">
        <v>1</v>
      </c>
    </row>
    <row r="20" spans="2:18" ht="17" x14ac:dyDescent="0.2">
      <c r="B20" s="226" t="s">
        <v>576</v>
      </c>
      <c r="C20" s="227" t="s">
        <v>379</v>
      </c>
      <c r="D20" s="227">
        <v>37</v>
      </c>
      <c r="E20" s="227" t="s">
        <v>677</v>
      </c>
      <c r="F20" s="228" t="s">
        <v>567</v>
      </c>
      <c r="G20" s="228" t="s">
        <v>568</v>
      </c>
      <c r="H20" s="238">
        <v>45019</v>
      </c>
      <c r="I20" s="229"/>
      <c r="J20" s="230">
        <v>1</v>
      </c>
      <c r="K20" s="222" t="s">
        <v>632</v>
      </c>
      <c r="L20" s="222" t="s">
        <v>678</v>
      </c>
      <c r="M20" s="222" t="b">
        <v>0</v>
      </c>
      <c r="N20" s="232" t="s">
        <v>679</v>
      </c>
      <c r="O20" s="232" t="s">
        <v>662</v>
      </c>
      <c r="P20" s="232" t="s">
        <v>663</v>
      </c>
      <c r="Q20" s="232" t="b">
        <v>0</v>
      </c>
      <c r="R20" s="232" t="b">
        <v>1</v>
      </c>
    </row>
    <row r="21" spans="2:18" ht="17" x14ac:dyDescent="0.2">
      <c r="B21" s="226" t="s">
        <v>576</v>
      </c>
      <c r="C21" s="227" t="s">
        <v>379</v>
      </c>
      <c r="D21" s="227">
        <v>38</v>
      </c>
      <c r="E21" s="227" t="s">
        <v>680</v>
      </c>
      <c r="F21" s="228" t="s">
        <v>578</v>
      </c>
      <c r="G21" s="228" t="s">
        <v>604</v>
      </c>
      <c r="H21" s="238">
        <v>45058</v>
      </c>
      <c r="I21" s="229"/>
      <c r="J21" s="230">
        <v>1</v>
      </c>
      <c r="K21" s="222" t="s">
        <v>633</v>
      </c>
      <c r="L21" s="222" t="s">
        <v>681</v>
      </c>
      <c r="M21" s="222" t="b">
        <v>1</v>
      </c>
      <c r="N21" s="232" t="s">
        <v>682</v>
      </c>
      <c r="O21" s="232"/>
      <c r="P21" s="232" t="s">
        <v>668</v>
      </c>
      <c r="Q21" s="232" t="b">
        <v>0</v>
      </c>
      <c r="R21" s="232" t="b">
        <v>1</v>
      </c>
    </row>
    <row r="22" spans="2:18" ht="17" x14ac:dyDescent="0.2">
      <c r="B22" s="226" t="s">
        <v>576</v>
      </c>
      <c r="C22" s="227" t="s">
        <v>372</v>
      </c>
      <c r="D22" s="227">
        <v>11</v>
      </c>
      <c r="E22" s="227" t="s">
        <v>584</v>
      </c>
      <c r="F22" s="228" t="s">
        <v>585</v>
      </c>
      <c r="G22" s="228" t="s">
        <v>560</v>
      </c>
      <c r="H22" s="238">
        <v>44900</v>
      </c>
      <c r="I22" s="229"/>
      <c r="J22" s="229">
        <v>1</v>
      </c>
      <c r="K22" s="222" t="s">
        <v>813</v>
      </c>
      <c r="L22" s="222" t="s">
        <v>818</v>
      </c>
      <c r="M22" s="222" t="b">
        <v>0</v>
      </c>
      <c r="N22" s="232" t="s">
        <v>586</v>
      </c>
      <c r="O22" s="232" t="s">
        <v>586</v>
      </c>
      <c r="P22" s="232" t="s">
        <v>683</v>
      </c>
      <c r="Q22" s="232" t="b">
        <v>0</v>
      </c>
      <c r="R22" s="232" t="b">
        <v>1</v>
      </c>
    </row>
    <row r="23" spans="2:18" ht="17" x14ac:dyDescent="0.2">
      <c r="B23" s="226" t="s">
        <v>576</v>
      </c>
      <c r="C23" s="227" t="s">
        <v>372</v>
      </c>
      <c r="D23" s="227">
        <v>12</v>
      </c>
      <c r="E23" s="227" t="s">
        <v>587</v>
      </c>
      <c r="F23" s="228" t="s">
        <v>588</v>
      </c>
      <c r="G23" s="228" t="s">
        <v>589</v>
      </c>
      <c r="H23" s="238">
        <v>44966</v>
      </c>
      <c r="I23" s="229"/>
      <c r="J23" s="229">
        <v>1</v>
      </c>
      <c r="K23" s="222" t="s">
        <v>438</v>
      </c>
      <c r="L23" s="222" t="s">
        <v>590</v>
      </c>
      <c r="M23" s="222" t="b">
        <v>0</v>
      </c>
      <c r="N23" s="232" t="s">
        <v>684</v>
      </c>
      <c r="O23" s="232" t="s">
        <v>591</v>
      </c>
      <c r="P23" s="232" t="s">
        <v>685</v>
      </c>
      <c r="Q23" s="232" t="b">
        <v>0</v>
      </c>
      <c r="R23" s="232" t="b">
        <v>1</v>
      </c>
    </row>
    <row r="24" spans="2:18" ht="17" x14ac:dyDescent="0.2">
      <c r="B24" s="226" t="s">
        <v>576</v>
      </c>
      <c r="C24" s="227" t="s">
        <v>372</v>
      </c>
      <c r="D24" s="227">
        <v>13</v>
      </c>
      <c r="E24" s="227" t="s">
        <v>629</v>
      </c>
      <c r="F24" s="228" t="s">
        <v>556</v>
      </c>
      <c r="G24" s="228" t="s">
        <v>568</v>
      </c>
      <c r="H24" s="238">
        <v>45058</v>
      </c>
      <c r="I24" s="229"/>
      <c r="J24" s="229">
        <v>1</v>
      </c>
      <c r="K24" s="222" t="s">
        <v>392</v>
      </c>
      <c r="L24" s="222" t="s">
        <v>592</v>
      </c>
      <c r="M24" s="222" t="b">
        <v>0</v>
      </c>
      <c r="N24" s="232" t="s">
        <v>593</v>
      </c>
      <c r="O24" s="232" t="s">
        <v>686</v>
      </c>
      <c r="P24" s="232" t="s">
        <v>687</v>
      </c>
      <c r="Q24" s="232" t="b">
        <v>0</v>
      </c>
      <c r="R24" s="232" t="b">
        <v>1</v>
      </c>
    </row>
    <row r="25" spans="2:18" ht="17" x14ac:dyDescent="0.2">
      <c r="B25" s="226" t="s">
        <v>576</v>
      </c>
      <c r="C25" s="227" t="s">
        <v>371</v>
      </c>
      <c r="D25" s="227">
        <v>21</v>
      </c>
      <c r="E25" s="227" t="s">
        <v>595</v>
      </c>
      <c r="F25" s="228" t="s">
        <v>596</v>
      </c>
      <c r="G25" s="228" t="s">
        <v>560</v>
      </c>
      <c r="H25" s="238">
        <v>45058</v>
      </c>
      <c r="I25" s="229"/>
      <c r="J25" s="229">
        <v>1</v>
      </c>
      <c r="K25" s="222" t="s">
        <v>524</v>
      </c>
      <c r="L25" s="222" t="s">
        <v>597</v>
      </c>
      <c r="M25" s="222" t="b">
        <v>1</v>
      </c>
      <c r="N25" s="232" t="s">
        <v>688</v>
      </c>
      <c r="O25" s="232" t="s">
        <v>598</v>
      </c>
      <c r="P25" s="232" t="s">
        <v>689</v>
      </c>
      <c r="Q25" s="232" t="b">
        <v>0</v>
      </c>
      <c r="R25" s="232" t="b">
        <v>1</v>
      </c>
    </row>
    <row r="26" spans="2:18" ht="17" x14ac:dyDescent="0.2">
      <c r="B26" s="226" t="s">
        <v>576</v>
      </c>
      <c r="C26" s="227" t="s">
        <v>371</v>
      </c>
      <c r="D26" s="227">
        <v>39</v>
      </c>
      <c r="E26" s="227" t="s">
        <v>690</v>
      </c>
      <c r="F26" s="228" t="s">
        <v>691</v>
      </c>
      <c r="G26" s="228" t="s">
        <v>560</v>
      </c>
      <c r="H26" s="238">
        <v>45034</v>
      </c>
      <c r="I26" s="229"/>
      <c r="J26" s="229">
        <v>1</v>
      </c>
      <c r="K26" s="222" t="s">
        <v>637</v>
      </c>
      <c r="L26" s="222" t="s">
        <v>692</v>
      </c>
      <c r="M26" s="222" t="b">
        <v>1</v>
      </c>
      <c r="N26" s="232" t="s">
        <v>693</v>
      </c>
      <c r="O26" s="232" t="s">
        <v>694</v>
      </c>
      <c r="P26" s="232" t="s">
        <v>695</v>
      </c>
      <c r="Q26" s="232" t="b">
        <v>0</v>
      </c>
      <c r="R26" s="232" t="b">
        <v>1</v>
      </c>
    </row>
    <row r="27" spans="2:18" ht="17" x14ac:dyDescent="0.2">
      <c r="B27" s="226" t="s">
        <v>576</v>
      </c>
      <c r="C27" s="227" t="s">
        <v>373</v>
      </c>
      <c r="D27" s="227">
        <v>22</v>
      </c>
      <c r="E27" s="227" t="s">
        <v>616</v>
      </c>
      <c r="F27" s="228" t="s">
        <v>567</v>
      </c>
      <c r="G27" s="228" t="s">
        <v>568</v>
      </c>
      <c r="H27" s="238">
        <v>45019</v>
      </c>
      <c r="I27" s="229"/>
      <c r="J27" s="229">
        <v>2</v>
      </c>
      <c r="K27" s="222" t="s">
        <v>393</v>
      </c>
      <c r="L27" s="222" t="s">
        <v>599</v>
      </c>
      <c r="M27" s="222" t="b">
        <v>0</v>
      </c>
      <c r="N27" s="232" t="s">
        <v>662</v>
      </c>
      <c r="O27" s="232" t="s">
        <v>570</v>
      </c>
      <c r="P27" s="232" t="s">
        <v>663</v>
      </c>
      <c r="Q27" s="232" t="b">
        <v>1</v>
      </c>
      <c r="R27" s="232" t="b">
        <v>1</v>
      </c>
    </row>
    <row r="28" spans="2:18" ht="17" x14ac:dyDescent="0.2">
      <c r="B28" s="226" t="s">
        <v>576</v>
      </c>
      <c r="C28" s="227" t="s">
        <v>373</v>
      </c>
      <c r="D28" s="227">
        <v>33</v>
      </c>
      <c r="E28" s="227" t="s">
        <v>802</v>
      </c>
      <c r="F28" s="228" t="s">
        <v>556</v>
      </c>
      <c r="G28" s="228" t="s">
        <v>589</v>
      </c>
      <c r="H28" s="238">
        <v>44733</v>
      </c>
      <c r="I28" s="229">
        <v>1</v>
      </c>
      <c r="J28" s="230">
        <v>1</v>
      </c>
      <c r="K28" s="222" t="s">
        <v>621</v>
      </c>
      <c r="L28" s="222" t="s">
        <v>622</v>
      </c>
      <c r="M28" s="222" t="b">
        <v>0</v>
      </c>
      <c r="N28" s="232" t="s">
        <v>696</v>
      </c>
      <c r="O28" s="232" t="s">
        <v>623</v>
      </c>
      <c r="P28" s="232" t="s">
        <v>697</v>
      </c>
      <c r="Q28" s="232" t="b">
        <v>0</v>
      </c>
      <c r="R28" s="232" t="b">
        <v>1</v>
      </c>
    </row>
    <row r="29" spans="2:18" ht="34" x14ac:dyDescent="0.2">
      <c r="B29" s="226" t="s">
        <v>576</v>
      </c>
      <c r="C29" s="227" t="s">
        <v>571</v>
      </c>
      <c r="D29" s="227">
        <v>23</v>
      </c>
      <c r="E29" s="227" t="s">
        <v>600</v>
      </c>
      <c r="F29" s="228" t="s">
        <v>601</v>
      </c>
      <c r="G29" s="228" t="s">
        <v>594</v>
      </c>
      <c r="H29" s="238">
        <v>45058</v>
      </c>
      <c r="I29" s="229"/>
      <c r="J29" s="230">
        <v>1</v>
      </c>
      <c r="K29" s="222" t="s">
        <v>395</v>
      </c>
      <c r="L29" s="222" t="s">
        <v>602</v>
      </c>
      <c r="M29" s="222" t="b">
        <v>1</v>
      </c>
      <c r="N29" s="232" t="s">
        <v>698</v>
      </c>
      <c r="O29" s="232" t="s">
        <v>698</v>
      </c>
      <c r="P29" s="232" t="s">
        <v>699</v>
      </c>
      <c r="Q29" s="232" t="b">
        <v>0</v>
      </c>
      <c r="R29" s="232" t="b">
        <v>1</v>
      </c>
    </row>
    <row r="30" spans="2:18" ht="17" x14ac:dyDescent="0.2">
      <c r="B30" s="226" t="s">
        <v>576</v>
      </c>
      <c r="C30" s="227" t="s">
        <v>571</v>
      </c>
      <c r="D30" s="227">
        <v>24</v>
      </c>
      <c r="E30" s="227" t="s">
        <v>603</v>
      </c>
      <c r="F30" s="228" t="s">
        <v>585</v>
      </c>
      <c r="G30" s="228" t="s">
        <v>604</v>
      </c>
      <c r="H30" s="238">
        <v>44887</v>
      </c>
      <c r="I30" s="229"/>
      <c r="J30" s="230">
        <v>1</v>
      </c>
      <c r="K30" s="222" t="s">
        <v>396</v>
      </c>
      <c r="L30" s="222" t="s">
        <v>396</v>
      </c>
      <c r="M30" s="222" t="b">
        <v>0</v>
      </c>
      <c r="N30" s="232" t="s">
        <v>700</v>
      </c>
      <c r="O30" s="232" t="s">
        <v>701</v>
      </c>
      <c r="P30" s="232" t="s">
        <v>702</v>
      </c>
      <c r="Q30" s="232" t="b">
        <v>0</v>
      </c>
      <c r="R30" s="232" t="b">
        <v>1</v>
      </c>
    </row>
    <row r="31" spans="2:18" ht="17" x14ac:dyDescent="0.2">
      <c r="B31" s="226" t="s">
        <v>576</v>
      </c>
      <c r="C31" s="227" t="s">
        <v>571</v>
      </c>
      <c r="D31" s="227">
        <v>25</v>
      </c>
      <c r="E31" s="227" t="s">
        <v>605</v>
      </c>
      <c r="F31" s="228" t="s">
        <v>566</v>
      </c>
      <c r="G31" s="228" t="s">
        <v>594</v>
      </c>
      <c r="H31" s="238">
        <v>45056</v>
      </c>
      <c r="I31" s="229"/>
      <c r="J31" s="230">
        <v>1</v>
      </c>
      <c r="K31" s="222" t="s">
        <v>835</v>
      </c>
      <c r="L31" s="222" t="s">
        <v>837</v>
      </c>
      <c r="M31" s="222" t="b">
        <v>1</v>
      </c>
      <c r="N31" s="232" t="s">
        <v>703</v>
      </c>
      <c r="O31" s="232"/>
      <c r="P31" s="232" t="s">
        <v>676</v>
      </c>
      <c r="Q31" s="232" t="b">
        <v>0</v>
      </c>
      <c r="R31" s="232" t="b">
        <v>1</v>
      </c>
    </row>
    <row r="32" spans="2:18" ht="34" x14ac:dyDescent="0.2">
      <c r="B32" s="226" t="s">
        <v>576</v>
      </c>
      <c r="C32" s="227" t="s">
        <v>571</v>
      </c>
      <c r="D32" s="227">
        <v>26</v>
      </c>
      <c r="E32" s="227" t="s">
        <v>606</v>
      </c>
      <c r="F32" s="228" t="s">
        <v>607</v>
      </c>
      <c r="G32" s="228" t="s">
        <v>608</v>
      </c>
      <c r="H32" s="238">
        <v>45034</v>
      </c>
      <c r="I32" s="229"/>
      <c r="J32" s="230">
        <v>1</v>
      </c>
      <c r="K32" s="222" t="s">
        <v>394</v>
      </c>
      <c r="L32" s="222" t="s">
        <v>609</v>
      </c>
      <c r="M32" s="222" t="b">
        <v>1</v>
      </c>
      <c r="N32" s="232" t="s">
        <v>704</v>
      </c>
      <c r="O32" s="232" t="s">
        <v>704</v>
      </c>
      <c r="P32" s="232" t="s">
        <v>705</v>
      </c>
      <c r="Q32" s="232" t="b">
        <v>0</v>
      </c>
      <c r="R32" s="232" t="b">
        <v>1</v>
      </c>
    </row>
    <row r="33" spans="2:18" ht="17" x14ac:dyDescent="0.2">
      <c r="B33" s="226" t="s">
        <v>576</v>
      </c>
      <c r="C33" s="227" t="s">
        <v>571</v>
      </c>
      <c r="D33" s="227">
        <v>41</v>
      </c>
      <c r="E33" s="227" t="s">
        <v>706</v>
      </c>
      <c r="F33" s="228" t="s">
        <v>673</v>
      </c>
      <c r="G33" s="228" t="s">
        <v>560</v>
      </c>
      <c r="H33" s="238">
        <v>45058</v>
      </c>
      <c r="I33" s="229"/>
      <c r="J33" s="230">
        <v>1</v>
      </c>
      <c r="K33" s="222" t="s">
        <v>643</v>
      </c>
      <c r="L33" s="222" t="s">
        <v>707</v>
      </c>
      <c r="M33" s="222" t="b">
        <v>1</v>
      </c>
      <c r="N33" s="232" t="s">
        <v>674</v>
      </c>
      <c r="O33" s="232" t="s">
        <v>674</v>
      </c>
      <c r="P33" s="232" t="s">
        <v>676</v>
      </c>
      <c r="Q33" s="232" t="b">
        <v>0</v>
      </c>
      <c r="R33" s="232" t="b">
        <v>1</v>
      </c>
    </row>
    <row r="34" spans="2:18" ht="17" x14ac:dyDescent="0.2">
      <c r="B34" s="226" t="s">
        <v>576</v>
      </c>
      <c r="C34" s="227" t="s">
        <v>390</v>
      </c>
      <c r="D34" s="227">
        <v>27</v>
      </c>
      <c r="E34" s="227" t="s">
        <v>610</v>
      </c>
      <c r="F34" s="228" t="s">
        <v>611</v>
      </c>
      <c r="G34" s="228" t="s">
        <v>589</v>
      </c>
      <c r="H34" s="238">
        <v>45023</v>
      </c>
      <c r="I34" s="229"/>
      <c r="J34" s="230">
        <v>1</v>
      </c>
      <c r="K34" s="222" t="s">
        <v>478</v>
      </c>
      <c r="L34" s="222" t="s">
        <v>612</v>
      </c>
      <c r="M34" s="222" t="b">
        <v>0</v>
      </c>
      <c r="N34" s="232" t="s">
        <v>708</v>
      </c>
      <c r="O34" s="232" t="s">
        <v>709</v>
      </c>
      <c r="P34" s="232" t="s">
        <v>710</v>
      </c>
      <c r="Q34" s="232" t="b">
        <v>0</v>
      </c>
      <c r="R34" s="232" t="b">
        <v>1</v>
      </c>
    </row>
    <row r="35" spans="2:18" ht="17" x14ac:dyDescent="0.2">
      <c r="B35" s="226" t="s">
        <v>576</v>
      </c>
      <c r="C35" s="227" t="s">
        <v>390</v>
      </c>
      <c r="D35" s="227">
        <v>28</v>
      </c>
      <c r="E35" s="227" t="s">
        <v>624</v>
      </c>
      <c r="F35" s="228" t="s">
        <v>556</v>
      </c>
      <c r="G35" s="228" t="s">
        <v>589</v>
      </c>
      <c r="H35" s="238">
        <v>44733</v>
      </c>
      <c r="I35" s="229"/>
      <c r="J35" s="230">
        <v>1</v>
      </c>
      <c r="K35" s="222" t="s">
        <v>439</v>
      </c>
      <c r="L35" s="222" t="s">
        <v>613</v>
      </c>
      <c r="M35" s="222" t="b">
        <v>0</v>
      </c>
      <c r="N35" s="232" t="s">
        <v>696</v>
      </c>
      <c r="O35" s="232" t="s">
        <v>623</v>
      </c>
      <c r="P35" s="232" t="s">
        <v>697</v>
      </c>
      <c r="Q35" s="232" t="b">
        <v>0</v>
      </c>
      <c r="R35" s="232" t="b">
        <v>1</v>
      </c>
    </row>
    <row r="36" spans="2:18" ht="17" x14ac:dyDescent="0.2">
      <c r="B36" s="226" t="s">
        <v>576</v>
      </c>
      <c r="C36" s="227" t="s">
        <v>390</v>
      </c>
      <c r="D36" s="227">
        <v>31</v>
      </c>
      <c r="E36" s="227" t="s">
        <v>930</v>
      </c>
      <c r="F36" s="228" t="s">
        <v>556</v>
      </c>
      <c r="G36" s="228" t="s">
        <v>589</v>
      </c>
      <c r="H36" s="238">
        <v>44869</v>
      </c>
      <c r="I36" s="230"/>
      <c r="J36" s="230">
        <v>1</v>
      </c>
      <c r="K36" s="222" t="s">
        <v>440</v>
      </c>
      <c r="L36" s="222" t="s">
        <v>614</v>
      </c>
      <c r="M36" s="222" t="b">
        <v>0</v>
      </c>
      <c r="N36" s="232" t="s">
        <v>711</v>
      </c>
      <c r="O36" s="232" t="s">
        <v>712</v>
      </c>
      <c r="P36" s="232"/>
      <c r="Q36" s="232" t="b">
        <v>0</v>
      </c>
      <c r="R36" s="232" t="b">
        <v>1</v>
      </c>
    </row>
    <row r="37" spans="2:18" ht="17" x14ac:dyDescent="0.2">
      <c r="B37" s="226" t="s">
        <v>576</v>
      </c>
      <c r="C37" s="227" t="s">
        <v>390</v>
      </c>
      <c r="D37" s="227">
        <v>40</v>
      </c>
      <c r="E37" s="227" t="s">
        <v>713</v>
      </c>
      <c r="F37" s="228" t="s">
        <v>673</v>
      </c>
      <c r="G37" s="228" t="s">
        <v>560</v>
      </c>
      <c r="H37" s="238">
        <v>45058</v>
      </c>
      <c r="I37" s="230"/>
      <c r="J37" s="230">
        <v>1</v>
      </c>
      <c r="K37" s="222" t="s">
        <v>645</v>
      </c>
      <c r="L37" s="222" t="s">
        <v>714</v>
      </c>
      <c r="M37" s="222" t="b">
        <v>1</v>
      </c>
      <c r="N37" s="232" t="s">
        <v>674</v>
      </c>
      <c r="O37" s="232" t="s">
        <v>674</v>
      </c>
      <c r="P37" s="232" t="s">
        <v>676</v>
      </c>
      <c r="Q37" s="232" t="b">
        <v>0</v>
      </c>
      <c r="R37" s="232" t="b">
        <v>1</v>
      </c>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row r="55" spans="11:18" x14ac:dyDescent="0.2">
      <c r="K55" s="232"/>
      <c r="L55" s="232"/>
      <c r="M55" s="222"/>
      <c r="N55" s="232"/>
      <c r="O55" s="232"/>
      <c r="P55" s="232"/>
      <c r="Q55" s="232"/>
      <c r="R55" s="232"/>
    </row>
    <row r="56" spans="11:18" x14ac:dyDescent="0.2">
      <c r="K56" s="232"/>
      <c r="L56" s="232"/>
      <c r="M56" s="222"/>
      <c r="N56" s="232"/>
      <c r="O56" s="232"/>
      <c r="P56" s="232"/>
      <c r="Q56" s="232"/>
      <c r="R56" s="232"/>
    </row>
    <row r="57" spans="11:18" x14ac:dyDescent="0.2">
      <c r="K57" s="232"/>
      <c r="L57" s="232"/>
      <c r="M57" s="222"/>
      <c r="N57" s="232"/>
      <c r="O57" s="232"/>
      <c r="P57" s="232"/>
      <c r="Q57" s="232"/>
      <c r="R57" s="232"/>
    </row>
  </sheetData>
  <mergeCells count="3">
    <mergeCell ref="I6:J6"/>
    <mergeCell ref="J2:M4"/>
    <mergeCell ref="I2:I4"/>
  </mergeCells>
  <conditionalFormatting sqref="B8:C34 B36:C37">
    <cfRule type="expression" dxfId="314" priority="775">
      <formula>B8=B7</formula>
    </cfRule>
  </conditionalFormatting>
  <conditionalFormatting sqref="B35:C35">
    <cfRule type="expression" dxfId="313" priority="7">
      <formula>B35=#REF!</formula>
    </cfRule>
  </conditionalFormatting>
  <conditionalFormatting sqref="B9:R34 B36:R48">
    <cfRule type="expression" dxfId="312" priority="730" stopIfTrue="1">
      <formula>$B9&lt;&gt;$B8</formula>
    </cfRule>
  </conditionalFormatting>
  <conditionalFormatting sqref="B35:R35">
    <cfRule type="expression" dxfId="311" priority="779" stopIfTrue="1">
      <formula>$B35&lt;&gt;#REF!</formula>
    </cfRule>
  </conditionalFormatting>
  <conditionalFormatting sqref="C9:R34 C36:R48">
    <cfRule type="expression" dxfId="310" priority="794" stopIfTrue="1">
      <formula>$C9&lt;&gt;$C8</formula>
    </cfRule>
  </conditionalFormatting>
  <conditionalFormatting sqref="C35:R35">
    <cfRule type="expression" dxfId="309" priority="782" stopIfTrue="1">
      <formula>$C35&lt;&gt;#REF!</formula>
    </cfRule>
  </conditionalFormatting>
  <conditionalFormatting sqref="D8:R37">
    <cfRule type="expression" dxfId="308" priority="651">
      <formula>$R8=FALSE</formula>
    </cfRule>
  </conditionalFormatting>
  <conditionalFormatting sqref="D9:R34 D36:R48">
    <cfRule type="expression" dxfId="307" priority="868">
      <formula>$D9&lt;&gt;$D8</formula>
    </cfRule>
  </conditionalFormatting>
  <conditionalFormatting sqref="D35:R35">
    <cfRule type="expression" dxfId="306" priority="787">
      <formula>$D35&lt;&gt;#REF!</formula>
    </cfRule>
  </conditionalFormatting>
  <conditionalFormatting sqref="H8:H51">
    <cfRule type="colorScale" priority="705">
      <colorScale>
        <cfvo type="formula" val="TODAY()-180"/>
        <cfvo type="formula" val="TODAY()-90"/>
        <cfvo type="max"/>
        <color rgb="FFFFC2C3"/>
        <color theme="0"/>
        <color rgb="FFFFFEC2"/>
      </colorScale>
    </cfRule>
  </conditionalFormatting>
  <conditionalFormatting sqref="I8:J48">
    <cfRule type="expression" dxfId="305" priority="3">
      <formula>NOT(ISBLANK($E8))</formula>
    </cfRule>
  </conditionalFormatting>
  <dataValidations count="1">
    <dataValidation type="list" allowBlank="1" showInputMessage="1" showErrorMessage="1" sqref="I8:J36"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topLeftCell="E1" zoomScale="80" zoomScaleNormal="80" workbookViewId="0">
      <pane ySplit="4" topLeftCell="A5" activePane="bottomLeft" state="frozen"/>
      <selection pane="bottomLeft" activeCell="Y261" sqref="Y261"/>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1">
        <f>MATCH($C7,'Data Reliability'!$E$7:$E$409,0)</f>
        <v>1</v>
      </c>
    </row>
    <row r="2" spans="1:53" s="5" customFormat="1" ht="16" customHeight="1" x14ac:dyDescent="0.2">
      <c r="A2" s="58"/>
      <c r="B2" s="95" t="s">
        <v>418</v>
      </c>
      <c r="C2" s="6"/>
      <c r="D2" s="6"/>
      <c r="E2" s="6"/>
      <c r="F2" s="58"/>
      <c r="G2" s="277" t="s">
        <v>420</v>
      </c>
      <c r="H2" s="277"/>
      <c r="I2" s="277"/>
      <c r="J2" s="277"/>
      <c r="K2" s="277"/>
      <c r="L2" s="277"/>
      <c r="M2" s="277"/>
      <c r="N2" s="277"/>
      <c r="O2" s="278"/>
      <c r="P2" s="114"/>
      <c r="Q2" s="56"/>
      <c r="R2" s="279" t="s">
        <v>363</v>
      </c>
      <c r="S2" s="280"/>
      <c r="T2" s="280"/>
      <c r="U2" s="280"/>
      <c r="V2" s="280"/>
      <c r="W2" s="281"/>
      <c r="X2" s="53"/>
      <c r="Y2" s="279" t="s">
        <v>364</v>
      </c>
      <c r="Z2" s="280"/>
      <c r="AA2" s="280"/>
      <c r="AB2" s="280"/>
      <c r="AC2" s="280"/>
      <c r="AD2" s="281"/>
      <c r="AE2" s="53"/>
      <c r="AF2" s="282" t="s">
        <v>456</v>
      </c>
      <c r="AG2" s="277"/>
      <c r="AH2" s="277"/>
      <c r="AI2" s="277"/>
      <c r="AJ2" s="277"/>
      <c r="AK2" s="278"/>
      <c r="AL2" s="45"/>
      <c r="AM2" s="278" t="s">
        <v>365</v>
      </c>
      <c r="AN2" s="283"/>
    </row>
    <row r="3" spans="1:53" s="7" customFormat="1" ht="58" customHeight="1" x14ac:dyDescent="0.2">
      <c r="A3" s="59"/>
      <c r="B3" s="8"/>
      <c r="C3" s="9"/>
      <c r="D3" s="9"/>
      <c r="E3" s="9"/>
      <c r="F3" s="59"/>
      <c r="G3" s="291" t="s">
        <v>445</v>
      </c>
      <c r="H3" s="291"/>
      <c r="I3" s="291"/>
      <c r="J3" s="291"/>
      <c r="K3" s="291"/>
      <c r="L3" s="291"/>
      <c r="M3" s="291"/>
      <c r="N3" s="291"/>
      <c r="O3" s="291"/>
      <c r="Q3" s="57"/>
      <c r="R3" s="284" t="s">
        <v>366</v>
      </c>
      <c r="S3" s="285"/>
      <c r="T3" s="285"/>
      <c r="U3" s="285"/>
      <c r="V3" s="285"/>
      <c r="W3" s="286"/>
      <c r="X3" s="54"/>
      <c r="Y3" s="284" t="s">
        <v>367</v>
      </c>
      <c r="Z3" s="285"/>
      <c r="AA3" s="285"/>
      <c r="AB3" s="285"/>
      <c r="AC3" s="285"/>
      <c r="AD3" s="286"/>
      <c r="AE3" s="54"/>
      <c r="AF3" s="284" t="s">
        <v>367</v>
      </c>
      <c r="AG3" s="285"/>
      <c r="AH3" s="285"/>
      <c r="AI3" s="285"/>
      <c r="AJ3" s="285"/>
      <c r="AK3" s="286"/>
      <c r="AL3" s="46"/>
      <c r="AM3" s="10"/>
      <c r="AN3" s="10"/>
    </row>
    <row r="4" spans="1:53" s="1" customFormat="1" ht="28" customHeight="1" x14ac:dyDescent="0.2">
      <c r="A4" s="44" t="s">
        <v>400</v>
      </c>
      <c r="B4" s="220" t="s">
        <v>368</v>
      </c>
      <c r="C4" s="221" t="s">
        <v>369</v>
      </c>
      <c r="D4" s="221" t="s">
        <v>427</v>
      </c>
      <c r="E4" s="221" t="s">
        <v>428</v>
      </c>
      <c r="F4" s="60" t="s">
        <v>401</v>
      </c>
      <c r="G4" s="288" t="s">
        <v>4</v>
      </c>
      <c r="H4" s="289"/>
      <c r="I4" s="290"/>
      <c r="J4" s="288" t="s">
        <v>5</v>
      </c>
      <c r="K4" s="289"/>
      <c r="L4" s="290"/>
      <c r="M4" s="287" t="s">
        <v>493</v>
      </c>
      <c r="N4" s="287"/>
      <c r="O4" s="287"/>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508</v>
      </c>
      <c r="AL4" s="47" t="s">
        <v>405</v>
      </c>
      <c r="AM4" s="16" t="s">
        <v>5</v>
      </c>
      <c r="AN4" s="16" t="s">
        <v>493</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746</v>
      </c>
      <c r="C6" s="20" t="s">
        <v>717</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0</v>
      </c>
      <c r="H6" s="23">
        <f t="shared" ref="H6:H69" ca="1" si="0">G6</f>
        <v>0</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1</v>
      </c>
      <c r="N6" s="23">
        <f t="shared" ref="N6:N69" ca="1" si="4">M6</f>
        <v>1</v>
      </c>
      <c r="O6" s="116" t="str">
        <f t="shared" ref="O6:O69" si="5">IF(AN6 &gt;= 0.666, "!!", IF(AND(AN6 &lt; 0.666, AN6  &gt;= 0.333), "!", IF(AN6 &lt; 0.333, "")))</f>
        <v>!</v>
      </c>
      <c r="P6" s="24"/>
      <c r="Q6" s="49"/>
      <c r="R6" s="25">
        <f ca="1">IFERROR(INDEX(Health!$G$8:$G$225,MATCH($C6,_xlfn.ANCHORARRAY(Health!$C$8),0)),NA())</f>
        <v>0</v>
      </c>
      <c r="S6" s="25">
        <f ca="1">IFERROR(INDEX(Food!$G$8:$G$225,MATCH($C6,_xlfn.ANCHORARRAY(Food!$C$8),0)),NA())</f>
        <v>0</v>
      </c>
      <c r="T6" s="25">
        <f ca="1">IFERROR(INDEX(Macro!$G$8:$G$225,MATCH($C6,_xlfn.ANCHORARRAY(Macro!$C$8),0)),NA())</f>
        <v>0</v>
      </c>
      <c r="U6" s="25">
        <f ca="1">IFERROR(INDEX(Socioeconomic!$G$8:$G$225,MATCH($C6,_xlfn.ANCHORARRAY(Socioeconomic!$C$8),0)),NA())</f>
        <v>0</v>
      </c>
      <c r="V6" s="25">
        <f ca="1">IFERROR(INDEX('Natural Hazard'!$G$8:$G$225,MATCH($C6,_xlfn.ANCHORARRAY('Natural Hazard'!$C$8),0)),NA())</f>
        <v>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t="e">
        <f ca="1">IFERROR(INDEX(Conflict!$H$8:$H$225,MATCH($C6,_xlfn.ANCHORARRAY(Conflict!$C$8),0)),NA())</f>
        <v>#N/A</v>
      </c>
      <c r="AE6" s="50"/>
      <c r="AF6" s="25">
        <f ca="1">IFERROR(INDEX(Health!$I$8:$I$225,MATCH($C6,_xlfn.ANCHORARRAY(Health!$C$8),0)),NA())</f>
        <v>0</v>
      </c>
      <c r="AG6" s="25" t="e">
        <f ca="1">IFERROR(INDEX(Food!$I$8:$I$225,MATCH($C6,_xlfn.ANCHORARRAY(Food!$C$8),0)),NA())</f>
        <v>#N/A</v>
      </c>
      <c r="AH6" s="25">
        <f ca="1">IFERROR(INDEX(Macro!$I$8:$I$225,MATCH($C6,_xlfn.ANCHORARRAY(Macro!$C$8),0)),NA())</f>
        <v>3.1368709614254899</v>
      </c>
      <c r="AI6" s="25">
        <f ca="1">IFERROR(INDEX(Socioeconomic!$I$8:$I$225,MATCH($C6,_xlfn.ANCHORARRAY(Socioeconomic!$C$8),0)),NA())</f>
        <v>2.0000000000000102</v>
      </c>
      <c r="AJ6" s="25">
        <f ca="1">IFERROR(INDEX('Natural Hazard'!$I$8:$I$225,MATCH($C6,_xlfn.ANCHORARRAY('Natural Hazard'!$C$8),0)),NA())</f>
        <v>10</v>
      </c>
      <c r="AK6" s="25">
        <f ca="1">IFERROR(INDEX(Conflict!$I$8:$I$225,MATCH($C6,_xlfn.ANCHORARRAY(Conflict!$C$8),0)),NA())</f>
        <v>0</v>
      </c>
      <c r="AL6" s="49"/>
      <c r="AM6" s="25">
        <f>IFERROR(INDEX('Data Reliability'!$G$6:$G$409,MATCH($C6,'Data Reliability'!$E$6:$E$409,0)),NA())</f>
        <v>0.91666666666666696</v>
      </c>
      <c r="AN6" s="25">
        <f>IFERROR(INDEX('Data Reliability'!$H$6:$H$409,MATCH($C6,'Data Reliability'!$E$6:$E$409,0)),NA())</f>
        <v>0.65833333333333299</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2</v>
      </c>
      <c r="H7" s="23">
        <f t="shared" ca="1" si="0"/>
        <v>2</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5</v>
      </c>
      <c r="K7" s="23">
        <f t="shared" ca="1" si="2"/>
        <v>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2</v>
      </c>
      <c r="N7" s="23">
        <f t="shared" ca="1" si="4"/>
        <v>2</v>
      </c>
      <c r="O7" s="116" t="str">
        <f t="shared" si="5"/>
        <v>!</v>
      </c>
      <c r="P7" s="24"/>
      <c r="Q7" s="49"/>
      <c r="R7" s="25">
        <f ca="1">IFERROR(INDEX(Health!$G$8:$G$225,MATCH($C7,_xlfn.ANCHORARRAY(Health!$C$8),0)),NA())</f>
        <v>0</v>
      </c>
      <c r="S7" s="25">
        <f ca="1">IFERROR(INDEX(Food!$G$8:$G$225,MATCH($C7,_xlfn.ANCHORARRAY(Food!$C$8),0)),NA())</f>
        <v>10</v>
      </c>
      <c r="T7" s="25">
        <f ca="1">IFERROR(INDEX(Macro!$G$8:$G$225,MATCH($C7,_xlfn.ANCHORARRAY(Macro!$C$8),0)),NA())</f>
        <v>3.9628191700388249</v>
      </c>
      <c r="U7" s="25">
        <f ca="1">IFERROR(INDEX(Socioeconomic!$G$8:$G$225,MATCH($C7,_xlfn.ANCHORARRAY(Socioeconomic!$C$8),0)),NA())</f>
        <v>10</v>
      </c>
      <c r="V7" s="25">
        <f ca="1">IFERROR(INDEX('Natural Hazard'!$G$8:$G$225,MATCH($C7,_xlfn.ANCHORARRAY('Natural Hazard'!$C$8),0)),NA())</f>
        <v>0</v>
      </c>
      <c r="W7" s="25">
        <f ca="1">IFERROR(INDEX(Conflict!$G$8:$G$225,MATCH($C7,_xlfn.ANCHORARRAY(Conflict!$C$8),0)),NA())</f>
        <v>4.2257712736426001</v>
      </c>
      <c r="X7" s="50"/>
      <c r="Y7" s="25">
        <f ca="1">IFERROR(INDEX(Health!$H$8:$H$225,MATCH($C7,_xlfn.ANCHORARRAY(Health!$C$8),0)),NA())</f>
        <v>7.7784256559766698</v>
      </c>
      <c r="Z7" s="25">
        <f ca="1">IFERROR(INDEX(Food!$H$8:$H$225,MATCH($C7,_xlfn.ANCHORARRAY(Food!$C$8),0)),NA())</f>
        <v>10</v>
      </c>
      <c r="AA7" s="25">
        <f ca="1">IFERROR(INDEX(Macro!$H$8:$H$225,MATCH($C7,_xlfn.ANCHORARRAY(Macro!$C$8),0)),NA())</f>
        <v>10</v>
      </c>
      <c r="AB7" s="25">
        <f ca="1">IFERROR(INDEX(Socioeconomic!$H$8:$H$225,MATCH($C7,_xlfn.ANCHORARRAY(Socioeconomic!$C$8),0)),NA())</f>
        <v>10</v>
      </c>
      <c r="AC7" s="25">
        <f ca="1">IFERROR(INDEX('Natural Hazard'!$H$8:$H$225,MATCH($C7,_xlfn.ANCHORARRAY('Natural Hazard'!$C$8),0)),NA())</f>
        <v>9.6666666666666607</v>
      </c>
      <c r="AD7" s="25">
        <f ca="1">IFERROR(INDEX(Conflict!$H$8:$H$225,MATCH($C7,_xlfn.ANCHORARRAY(Conflict!$C$8),0)),NA())</f>
        <v>10</v>
      </c>
      <c r="AE7" s="50"/>
      <c r="AF7" s="25">
        <f ca="1">IFERROR(INDEX(Health!$I$8:$I$225,MATCH($C7,_xlfn.ANCHORARRAY(Health!$C$8),0)),NA())</f>
        <v>0</v>
      </c>
      <c r="AG7" s="25">
        <f ca="1">IFERROR(INDEX(Food!$I$8:$I$225,MATCH($C7,_xlfn.ANCHORARRAY(Food!$C$8),0)),NA())</f>
        <v>10</v>
      </c>
      <c r="AH7" s="25">
        <f ca="1">IFERROR(INDEX(Macro!$I$8:$I$225,MATCH($C7,_xlfn.ANCHORARRAY(Macro!$C$8),0)),NA())</f>
        <v>1.57039357744272</v>
      </c>
      <c r="AI7" s="25">
        <f ca="1">IFERROR(INDEX(Socioeconomic!$I$8:$I$225,MATCH($C7,_xlfn.ANCHORARRAY(Socioeconomic!$C$8),0)),NA())</f>
        <v>10</v>
      </c>
      <c r="AJ7" s="25">
        <f ca="1">IFERROR(INDEX('Natural Hazard'!$I$8:$I$225,MATCH($C7,_xlfn.ANCHORARRAY('Natural Hazard'!$C$8),0)),NA())</f>
        <v>0</v>
      </c>
      <c r="AK7" s="25">
        <f ca="1">IFERROR(INDEX(Conflict!$I$8:$I$225,MATCH($C7,_xlfn.ANCHORARRAY(Conflict!$C$8),0)),NA())</f>
        <v>1.7857142857143</v>
      </c>
      <c r="AL7" s="49"/>
      <c r="AM7" s="25">
        <f>IFERROR(INDEX('Data Reliability'!$G$6:$G$409,MATCH($C7,'Data Reliability'!$E$6:$E$409,0)),NA())</f>
        <v>0.16666666666666699</v>
      </c>
      <c r="AN7" s="25">
        <f>IFERROR(INDEX('Data Reliability'!$H$6:$H$409,MATCH($C7,'Data Reliability'!$E$6:$E$409,0)),NA())</f>
        <v>0.41388888888888897</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1.5</v>
      </c>
      <c r="H8" s="23">
        <f t="shared" ca="1" si="0"/>
        <v>1.5</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2</v>
      </c>
      <c r="K8" s="23">
        <f t="shared" ca="1" si="2"/>
        <v>2</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2</v>
      </c>
      <c r="N8" s="23">
        <f t="shared" ca="1" si="4"/>
        <v>2</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6.9</v>
      </c>
      <c r="U8" s="25">
        <f ca="1">IFERROR(INDEX(Socioeconomic!$G$8:$G$225,MATCH($C8,_xlfn.ANCHORARRAY(Socioeconomic!$C$8),0)),NA())</f>
        <v>4.4780008049258679</v>
      </c>
      <c r="V8" s="25">
        <f ca="1">IFERROR(INDEX('Natural Hazard'!$G$8:$G$225,MATCH($C8,_xlfn.ANCHORARRAY('Natural Hazard'!$C$8),0)),NA())</f>
        <v>5.9160797830996161</v>
      </c>
      <c r="W8" s="25">
        <f ca="1">IFERROR(INDEX(Conflict!$G$8:$G$225,MATCH($C8,_xlfn.ANCHORARRAY(Conflict!$C$8),0)),NA())</f>
        <v>6.2191629016873327</v>
      </c>
      <c r="X8" s="50"/>
      <c r="Y8" s="25">
        <f ca="1">IFERROR(INDEX(Health!$H$8:$H$225,MATCH($C8,_xlfn.ANCHORARRAY(Health!$C$8),0)),NA())</f>
        <v>7.6909620991253602</v>
      </c>
      <c r="Z8" s="25">
        <f ca="1">IFERROR(INDEX(Food!$H$8:$H$225,MATCH($C8,_xlfn.ANCHORARRAY(Food!$C$8),0)),NA())</f>
        <v>9.9536768963520501</v>
      </c>
      <c r="AA8" s="25">
        <f ca="1">IFERROR(INDEX(Macro!$H$8:$H$225,MATCH($C8,_xlfn.ANCHORARRAY(Macro!$C$8),0)),NA())</f>
        <v>7</v>
      </c>
      <c r="AB8" s="25">
        <f ca="1">IFERROR(INDEX(Socioeconomic!$H$8:$H$225,MATCH($C8,_xlfn.ANCHORARRAY(Socioeconomic!$C$8),0)),NA())</f>
        <v>8.2857142857142794</v>
      </c>
      <c r="AC8" s="25">
        <f ca="1">IFERROR(INDEX('Natural Hazard'!$H$8:$H$225,MATCH($C8,_xlfn.ANCHORARRAY('Natural Hazard'!$C$8),0)),NA())</f>
        <v>3.5</v>
      </c>
      <c r="AD8" s="25">
        <f ca="1">IFERROR(INDEX(Conflict!$H$8:$H$225,MATCH($C8,_xlfn.ANCHORARRAY(Conflict!$C$8),0)),NA())</f>
        <v>5.5254267425319998</v>
      </c>
      <c r="AE8" s="50"/>
      <c r="AF8" s="25">
        <f ca="1">IFERROR(INDEX(Health!$I$8:$I$225,MATCH($C8,_xlfn.ANCHORARRAY(Health!$C$8),0)),NA())</f>
        <v>0</v>
      </c>
      <c r="AG8" s="25" t="e">
        <f ca="1">IFERROR(INDEX(Food!$I$8:$I$225,MATCH($C8,_xlfn.ANCHORARRAY(Food!$C$8),0)),NA())</f>
        <v>#N/A</v>
      </c>
      <c r="AH8" s="25">
        <f ca="1">IFERROR(INDEX(Macro!$I$8:$I$225,MATCH($C8,_xlfn.ANCHORARRAY(Macro!$C$8),0)),NA())</f>
        <v>7</v>
      </c>
      <c r="AI8" s="25">
        <f ca="1">IFERROR(INDEX(Socioeconomic!$I$8:$I$225,MATCH($C8,_xlfn.ANCHORARRAY(Socioeconomic!$C$8),0)),NA())</f>
        <v>2.42012824935202</v>
      </c>
      <c r="AJ8" s="25">
        <f ca="1">IFERROR(INDEX('Natural Hazard'!$I$8:$I$225,MATCH($C8,_xlfn.ANCHORARRAY('Natural Hazard'!$C$8),0)),NA())</f>
        <v>10</v>
      </c>
      <c r="AK8" s="25">
        <f ca="1">IFERROR(INDEX(Conflict!$I$8:$I$225,MATCH($C8,_xlfn.ANCHORARRAY(Conflict!$C$8),0)),NA())</f>
        <v>7</v>
      </c>
      <c r="AL8" s="49"/>
      <c r="AM8" s="25">
        <f>IFERROR(INDEX('Data Reliability'!$G$6:$G$409,MATCH($C8,'Data Reliability'!$E$6:$E$409,0)),NA())</f>
        <v>0</v>
      </c>
      <c r="AN8" s="25">
        <f>IFERROR(INDEX('Data Reliability'!$H$6:$H$409,MATCH($C8,'Data Reliability'!$E$6:$E$409,0)),NA())</f>
        <v>0.4</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3.68997966458892</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3.8588599482454198</v>
      </c>
      <c r="AB9" s="25">
        <f ca="1">IFERROR(INDEX(Socioeconomic!$H$8:$H$225,MATCH($C9,_xlfn.ANCHORARRAY(Socioeconomic!$C$8),0)),NA())</f>
        <v>2.9999999999999898</v>
      </c>
      <c r="AC9" s="25">
        <f ca="1">IFERROR(INDEX('Natural Hazard'!$H$8:$H$225,MATCH($C9,_xlfn.ANCHORARRAY('Natural Hazard'!$C$8),0)),NA())</f>
        <v>8.5</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3.5284903074211802</v>
      </c>
      <c r="AI9" s="25">
        <f ca="1">IFERROR(INDEX(Socioeconomic!$I$8:$I$225,MATCH($C9,_xlfn.ANCHORARRAY(Socioeconomic!$C$8),0)),NA())</f>
        <v>0</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0.16666666666666699</v>
      </c>
      <c r="AN9" s="25">
        <f>IFERROR(INDEX('Data Reliability'!$H$6:$H$409,MATCH($C9,'Data Reliability'!$E$6:$E$409,0)),NA())</f>
        <v>0.55000000000000004</v>
      </c>
      <c r="AO9" s="21"/>
      <c r="AP9" s="21"/>
      <c r="AQ9" s="21"/>
      <c r="AR9" s="21"/>
      <c r="AS9" s="21"/>
      <c r="AT9" s="21"/>
      <c r="AU9" s="21"/>
      <c r="AV9" s="21"/>
      <c r="AW9" s="21"/>
      <c r="AX9" s="21"/>
      <c r="AY9" s="21"/>
      <c r="AZ9" s="21"/>
      <c r="BA9" s="21"/>
    </row>
    <row r="10" spans="1:53" x14ac:dyDescent="0.2">
      <c r="A10" s="62">
        <v>137</v>
      </c>
      <c r="B10" s="20" t="s">
        <v>747</v>
      </c>
      <c r="C10" s="20" t="s">
        <v>718</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f ca="1">IFERROR(INDEX(Food!$G$8:$G$225,MATCH($C10,_xlfn.ANCHORARRAY(Food!$C$8),0)),NA())</f>
        <v>0</v>
      </c>
      <c r="T10" s="25">
        <f ca="1">IFERROR(INDEX(Macro!$G$8:$G$225,MATCH($C10,_xlfn.ANCHORARRAY(Macro!$C$8),0)),NA())</f>
        <v>0</v>
      </c>
      <c r="U10" s="25">
        <f ca="1">IFERROR(INDEX(Socioeconomic!$G$8:$G$225,MATCH($C10,_xlfn.ANCHORARRAY(Socioeconomic!$C$8),0)),NA())</f>
        <v>0</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t="e">
        <f ca="1">IFERROR(INDEX(Conflict!$H$8:$H$225,MATCH($C10,_xlfn.ANCHORARRAY(Conflict!$C$8),0)),NA())</f>
        <v>#N/A</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f ca="1">IFERROR(INDEX(Socioeconomic!$I$8:$I$225,MATCH($C10,_xlfn.ANCHORARRAY(Socioeconomic!$C$8),0)),NA())</f>
        <v>0.25</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0.83333333333333304</v>
      </c>
      <c r="AN10" s="25">
        <f>IFERROR(INDEX('Data Reliability'!$H$6:$H$409,MATCH($C10,'Data Reliability'!$E$6:$E$409,0)),NA())</f>
        <v>0.77500000000000002</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v>
      </c>
      <c r="H11" s="23">
        <f t="shared" ca="1" si="0"/>
        <v>0</v>
      </c>
      <c r="I11" s="116" t="str">
        <f t="shared" si="1"/>
        <v>!</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v>
      </c>
      <c r="N11" s="23">
        <f t="shared" ca="1" si="4"/>
        <v>0</v>
      </c>
      <c r="O11" s="116" t="str">
        <f t="shared" si="5"/>
        <v>!!</v>
      </c>
      <c r="P11" s="24"/>
      <c r="Q11" s="49"/>
      <c r="R11" s="25">
        <f ca="1">IFERROR(INDEX(Health!$G$8:$G$225,MATCH($C11,_xlfn.ANCHORARRAY(Health!$C$8),0)),NA())</f>
        <v>0</v>
      </c>
      <c r="S11" s="25">
        <f ca="1">IFERROR(INDEX(Food!$G$8:$G$225,MATCH($C11,_xlfn.ANCHORARRAY(Food!$C$8),0)),NA())</f>
        <v>0</v>
      </c>
      <c r="T11" s="25">
        <f ca="1">IFERROR(INDEX(Macro!$G$8:$G$225,MATCH($C11,_xlfn.ANCHORARRAY(Macro!$C$8),0)),NA())</f>
        <v>0.31522483472007534</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1.208251711045</v>
      </c>
      <c r="AB11" s="25">
        <f ca="1">IFERROR(INDEX(Socioeconomic!$H$8:$H$225,MATCH($C11,_xlfn.ANCHORARRAY(Socioeconomic!$C$8),0)),NA())</f>
        <v>0.14285714285714199</v>
      </c>
      <c r="AC11" s="25">
        <f ca="1">IFERROR(INDEX('Natural Hazard'!$H$8:$H$225,MATCH($C11,_xlfn.ANCHORARRAY('Natural Hazard'!$C$8),0)),NA())</f>
        <v>5.3333333333333304</v>
      </c>
      <c r="AD11" s="25">
        <f ca="1">IFERROR(INDEX(Conflict!$H$8:$H$225,MATCH($C11,_xlfn.ANCHORARRAY(Conflict!$C$8),0)),NA())</f>
        <v>0</v>
      </c>
      <c r="AE11" s="50"/>
      <c r="AF11" s="25">
        <f ca="1">IFERROR(INDEX(Health!$I$8:$I$225,MATCH($C11,_xlfn.ANCHORARRAY(Health!$C$8),0)),NA())</f>
        <v>0</v>
      </c>
      <c r="AG11" s="25" t="e">
        <f ca="1">IFERROR(INDEX(Food!$I$8:$I$225,MATCH($C11,_xlfn.ANCHORARRAY(Food!$C$8),0)),NA())</f>
        <v>#N/A</v>
      </c>
      <c r="AH11" s="25">
        <f ca="1">IFERROR(INDEX(Macro!$I$8:$I$225,MATCH($C11,_xlfn.ANCHORARRAY(Macro!$C$8),0)),NA())</f>
        <v>8.2240062659094407E-2</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8.3333333333333301E-2</v>
      </c>
      <c r="AN11" s="25">
        <f>IFERROR(INDEX('Data Reliability'!$H$6:$H$409,MATCH($C11,'Data Reliability'!$E$6:$E$409,0)),NA())</f>
        <v>0.66666666666666696</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2</v>
      </c>
      <c r="H12" s="23">
        <f t="shared" ca="1" si="0"/>
        <v>2</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2</v>
      </c>
      <c r="N12" s="23">
        <f t="shared" ca="1" si="4"/>
        <v>2</v>
      </c>
      <c r="O12" s="116" t="str">
        <f t="shared" si="5"/>
        <v>!</v>
      </c>
      <c r="P12" s="24"/>
      <c r="Q12" s="49"/>
      <c r="R12" s="25">
        <f ca="1">IFERROR(INDEX(Health!$G$8:$G$225,MATCH($C12,_xlfn.ANCHORARRAY(Health!$C$8),0)),NA())</f>
        <v>0</v>
      </c>
      <c r="S12" s="25">
        <f ca="1">IFERROR(INDEX(Food!$G$8:$G$225,MATCH($C12,_xlfn.ANCHORARRAY(Food!$C$8),0)),NA())</f>
        <v>0</v>
      </c>
      <c r="T12" s="25">
        <f ca="1">IFERROR(INDEX(Macro!$G$8:$G$225,MATCH($C12,_xlfn.ANCHORARRAY(Macro!$C$8),0)),NA())</f>
        <v>10</v>
      </c>
      <c r="U12" s="25">
        <f ca="1">IFERROR(INDEX(Socioeconomic!$G$8:$G$225,MATCH($C12,_xlfn.ANCHORARRAY(Socioeconomic!$C$8),0)),NA())</f>
        <v>1.707127913861672</v>
      </c>
      <c r="V12" s="25">
        <f ca="1">IFERROR(INDEX('Natural Hazard'!$G$8:$G$225,MATCH($C12,_xlfn.ANCHORARRAY('Natural Hazard'!$C$8),0)),NA())</f>
        <v>7.416198487095663</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2.4285714285714199</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0</v>
      </c>
      <c r="AG12" s="25" t="e">
        <f ca="1">IFERROR(INDEX(Food!$I$8:$I$225,MATCH($C12,_xlfn.ANCHORARRAY(Food!$C$8),0)),NA())</f>
        <v>#N/A</v>
      </c>
      <c r="AH12" s="25">
        <f ca="1">IFERROR(INDEX(Macro!$I$8:$I$225,MATCH($C12,_xlfn.ANCHORARRAY(Macro!$C$8),0)),NA())</f>
        <v>10</v>
      </c>
      <c r="AI12" s="25">
        <f ca="1">IFERROR(INDEX(Socioeconomic!$I$8:$I$225,MATCH($C12,_xlfn.ANCHORARRAY(Socioeconomic!$C$8),0)),NA())</f>
        <v>1.2</v>
      </c>
      <c r="AJ12" s="25">
        <f ca="1">IFERROR(INDEX('Natural Hazard'!$I$8:$I$225,MATCH($C12,_xlfn.ANCHORARRAY('Natural Hazard'!$C$8),0)),NA())</f>
        <v>10</v>
      </c>
      <c r="AK12" s="25">
        <f ca="1">IFERROR(INDEX(Conflict!$I$8:$I$225,MATCH($C12,_xlfn.ANCHORARRAY(Conflict!$C$8),0)),NA())</f>
        <v>0</v>
      </c>
      <c r="AL12" s="49"/>
      <c r="AM12" s="25">
        <f>IFERROR(INDEX('Data Reliability'!$G$6:$G$409,MATCH($C12,'Data Reliability'!$E$6:$E$409,0)),NA())</f>
        <v>0</v>
      </c>
      <c r="AN12" s="25">
        <f>IFERROR(INDEX('Data Reliability'!$H$6:$H$409,MATCH($C12,'Data Reliability'!$E$6:$E$409,0)),NA())</f>
        <v>0.391666666666667</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1.5</v>
      </c>
      <c r="N13" s="23">
        <f t="shared" ca="1" si="4"/>
        <v>1.5</v>
      </c>
      <c r="O13" s="116" t="str">
        <f t="shared" si="5"/>
        <v>!</v>
      </c>
      <c r="P13" s="24"/>
      <c r="Q13" s="49"/>
      <c r="R13" s="25">
        <f ca="1">IFERROR(INDEX(Health!$G$8:$G$225,MATCH($C13,_xlfn.ANCHORARRAY(Health!$C$8),0)),NA())</f>
        <v>0</v>
      </c>
      <c r="S13" s="25">
        <f ca="1">IFERROR(INDEX(Food!$G$8:$G$225,MATCH($C13,_xlfn.ANCHORARRAY(Food!$C$8),0)),NA())</f>
        <v>0</v>
      </c>
      <c r="T13" s="25">
        <f ca="1">IFERROR(INDEX(Macro!$G$8:$G$225,MATCH($C13,_xlfn.ANCHORARRAY(Macro!$C$8),0)),NA())</f>
        <v>1.2599751025861838</v>
      </c>
      <c r="U13" s="25">
        <f ca="1">IFERROR(INDEX(Socioeconomic!$G$8:$G$225,MATCH($C13,_xlfn.ANCHORARRAY(Socioeconomic!$C$8),0)),NA())</f>
        <v>4.1231056256176535</v>
      </c>
      <c r="V13" s="25">
        <f ca="1">IFERROR(INDEX('Natural Hazard'!$G$8:$G$225,MATCH($C13,_xlfn.ANCHORARRAY('Natural Hazard'!$C$8),0)),NA())</f>
        <v>0</v>
      </c>
      <c r="W13" s="25">
        <f ca="1">IFERROR(INDEX(Conflict!$G$8:$G$225,MATCH($C13,_xlfn.ANCHORARRAY(Conflict!$C$8),0)),NA())</f>
        <v>2.890854761446533</v>
      </c>
      <c r="X13" s="50"/>
      <c r="Y13" s="25">
        <f ca="1">IFERROR(INDEX(Health!$H$8:$H$225,MATCH($C13,_xlfn.ANCHORARRAY(Health!$C$8),0)),NA())</f>
        <v>0</v>
      </c>
      <c r="Z13" s="25">
        <f ca="1">IFERROR(INDEX(Food!$H$8:$H$225,MATCH($C13,_xlfn.ANCHORARRAY(Food!$C$8),0)),NA())</f>
        <v>2.7033492822966498</v>
      </c>
      <c r="AA13" s="25">
        <f ca="1">IFERROR(INDEX(Macro!$H$8:$H$225,MATCH($C13,_xlfn.ANCHORARRAY(Macro!$C$8),0)),NA())</f>
        <v>4.01363999129362</v>
      </c>
      <c r="AB13" s="25">
        <f ca="1">IFERROR(INDEX(Socioeconomic!$H$8:$H$225,MATCH($C13,_xlfn.ANCHORARRAY(Socioeconomic!$C$8),0)),NA())</f>
        <v>2.4285714285714199</v>
      </c>
      <c r="AC13" s="25">
        <f ca="1">IFERROR(INDEX('Natural Hazard'!$H$8:$H$225,MATCH($C13,_xlfn.ANCHORARRAY('Natural Hazard'!$C$8),0)),NA())</f>
        <v>5.5</v>
      </c>
      <c r="AD13" s="25">
        <f ca="1">IFERROR(INDEX(Conflict!$H$8:$H$225,MATCH($C13,_xlfn.ANCHORARRAY(Conflict!$C$8),0)),NA())</f>
        <v>0.83570412517780901</v>
      </c>
      <c r="AE13" s="50"/>
      <c r="AF13" s="25">
        <f ca="1">IFERROR(INDEX(Health!$I$8:$I$225,MATCH($C13,_xlfn.ANCHORARRAY(Health!$C$8),0)),NA())</f>
        <v>0</v>
      </c>
      <c r="AG13" s="25" t="e">
        <f ca="1">IFERROR(INDEX(Food!$I$8:$I$225,MATCH($C13,_xlfn.ANCHORARRAY(Food!$C$8),0)),NA())</f>
        <v>#N/A</v>
      </c>
      <c r="AH13" s="25">
        <f ca="1">IFERROR(INDEX(Macro!$I$8:$I$225,MATCH($C13,_xlfn.ANCHORARRAY(Macro!$C$8),0)),NA())</f>
        <v>0.39553553945564301</v>
      </c>
      <c r="AI13" s="25">
        <f ca="1">IFERROR(INDEX(Socioeconomic!$I$8:$I$225,MATCH($C13,_xlfn.ANCHORARRAY(Socioeconomic!$C$8),0)),NA())</f>
        <v>7</v>
      </c>
      <c r="AJ13" s="25">
        <f ca="1">IFERROR(INDEX('Natural Hazard'!$I$8:$I$225,MATCH($C13,_xlfn.ANCHORARRAY('Natural Hazard'!$C$8),0)),NA())</f>
        <v>0</v>
      </c>
      <c r="AK13" s="25">
        <f ca="1">IFERROR(INDEX(Conflict!$I$8:$I$225,MATCH($C13,_xlfn.ANCHORARRAY(Conflict!$C$8),0)),NA())</f>
        <v>10</v>
      </c>
      <c r="AL13" s="49"/>
      <c r="AM13" s="25">
        <f>IFERROR(INDEX('Data Reliability'!$G$6:$G$409,MATCH($C13,'Data Reliability'!$E$6:$E$409,0)),NA())</f>
        <v>0.16666666666666699</v>
      </c>
      <c r="AN13" s="25">
        <f>IFERROR(INDEX('Data Reliability'!$H$6:$H$409,MATCH($C13,'Data Reliability'!$E$6:$E$409,0)),NA())</f>
        <v>0.44166666666666698</v>
      </c>
      <c r="AO13" s="21"/>
      <c r="AP13" s="21"/>
      <c r="AQ13" s="21"/>
      <c r="AR13" s="21"/>
      <c r="AS13" s="21"/>
      <c r="AT13" s="21"/>
      <c r="AU13" s="21"/>
      <c r="AV13" s="21"/>
      <c r="AW13" s="21"/>
      <c r="AX13" s="21"/>
      <c r="AY13" s="21"/>
      <c r="AZ13" s="21"/>
      <c r="BA13" s="21"/>
    </row>
    <row r="14" spans="1:53" x14ac:dyDescent="0.2">
      <c r="A14" s="62">
        <v>186</v>
      </c>
      <c r="B14" s="20" t="s">
        <v>748</v>
      </c>
      <c r="C14" s="20" t="s">
        <v>719</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0</v>
      </c>
      <c r="H14" s="23">
        <f t="shared" ca="1" si="0"/>
        <v>0</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0</v>
      </c>
      <c r="N14" s="23">
        <f t="shared" ca="1" si="4"/>
        <v>0</v>
      </c>
      <c r="O14" s="116" t="str">
        <f t="shared" si="5"/>
        <v>!!</v>
      </c>
      <c r="P14" s="24"/>
      <c r="Q14" s="49"/>
      <c r="R14" s="25">
        <f ca="1">IFERROR(INDEX(Health!$G$8:$G$225,MATCH($C14,_xlfn.ANCHORARRAY(Health!$C$8),0)),NA())</f>
        <v>0</v>
      </c>
      <c r="S14" s="25">
        <f ca="1">IFERROR(INDEX(Food!$G$8:$G$225,MATCH($C14,_xlfn.ANCHORARRAY(Food!$C$8),0)),NA())</f>
        <v>0</v>
      </c>
      <c r="T14" s="25">
        <f ca="1">IFERROR(INDEX(Macro!$G$8:$G$225,MATCH($C14,_xlfn.ANCHORARRAY(Macro!$C$8),0)),NA())</f>
        <v>0</v>
      </c>
      <c r="U14" s="25">
        <f ca="1">IFERROR(INDEX(Socioeconomic!$G$8:$G$225,MATCH($C14,_xlfn.ANCHORARRAY(Socioeconomic!$C$8),0)),NA())</f>
        <v>0</v>
      </c>
      <c r="V14" s="25">
        <f ca="1">IFERROR(INDEX('Natural Hazard'!$G$8:$G$225,MATCH($C14,_xlfn.ANCHORARRAY('Natural Hazard'!$C$8),0)),NA())</f>
        <v>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t="e">
        <f ca="1">IFERROR(INDEX(Conflict!$H$8:$H$225,MATCH($C14,_xlfn.ANCHORARRAY(Conflict!$C$8),0)),NA())</f>
        <v>#N/A</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0</v>
      </c>
      <c r="AK14" s="25">
        <f ca="1">IFERROR(INDEX(Conflict!$I$8:$I$225,MATCH($C14,_xlfn.ANCHORARRAY(Conflict!$C$8),0)),NA())</f>
        <v>0</v>
      </c>
      <c r="AL14" s="49"/>
      <c r="AM14" s="25">
        <f>IFERROR(INDEX('Data Reliability'!$G$6:$G$409,MATCH($C14,'Data Reliability'!$E$6:$E$409,0)),NA())</f>
        <v>1</v>
      </c>
      <c r="AN14" s="25">
        <f>IFERROR(INDEX('Data Reliability'!$H$6:$H$409,MATCH($C14,'Data Reliability'!$E$6:$E$409,0)),NA())</f>
        <v>0.81666666666666698</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v>
      </c>
      <c r="H15" s="23">
        <f t="shared" ca="1" si="0"/>
        <v>0</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0</v>
      </c>
      <c r="N15" s="23">
        <f t="shared" ca="1" si="4"/>
        <v>0</v>
      </c>
      <c r="O15" s="116" t="str">
        <f t="shared" si="5"/>
        <v>!!</v>
      </c>
      <c r="P15" s="24"/>
      <c r="Q15" s="49"/>
      <c r="R15" s="25">
        <f ca="1">IFERROR(INDEX(Health!$G$8:$G$225,MATCH($C15,_xlfn.ANCHORARRAY(Health!$C$8),0)),NA())</f>
        <v>0</v>
      </c>
      <c r="S15" s="25">
        <f ca="1">IFERROR(INDEX(Food!$G$8:$G$225,MATCH($C15,_xlfn.ANCHORARRAY(Food!$C$8),0)),NA())</f>
        <v>0</v>
      </c>
      <c r="T15" s="25">
        <f ca="1">IFERROR(INDEX(Macro!$G$8:$G$225,MATCH($C15,_xlfn.ANCHORARRAY(Macro!$C$8),0)),NA())</f>
        <v>0</v>
      </c>
      <c r="U15" s="25">
        <f ca="1">IFERROR(INDEX(Socioeconomic!$G$8:$G$225,MATCH($C15,_xlfn.ANCHORARRAY(Socioeconomic!$C$8),0)),NA())</f>
        <v>0</v>
      </c>
      <c r="V15" s="25">
        <f ca="1">IFERROR(INDEX('Natural Hazard'!$G$8:$G$225,MATCH($C15,_xlfn.ANCHORARRAY('Natural Hazard'!$C$8),0)),NA())</f>
        <v>0</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2.4285714285714199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0</v>
      </c>
      <c r="AK15" s="25">
        <f ca="1">IFERROR(INDEX(Conflict!$I$8:$I$225,MATCH($C15,_xlfn.ANCHORARRAY(Conflict!$C$8),0)),NA())</f>
        <v>0</v>
      </c>
      <c r="AL15" s="49"/>
      <c r="AM15" s="25">
        <f>IFERROR(INDEX('Data Reliability'!$G$6:$G$409,MATCH($C15,'Data Reliability'!$E$6:$E$409,0)),NA())</f>
        <v>0.33333333333333298</v>
      </c>
      <c r="AN15" s="25">
        <f>IFERROR(INDEX('Data Reliability'!$H$6:$H$409,MATCH($C15,'Data Reliability'!$E$6:$E$409,0)),NA())</f>
        <v>0.78333333333333299</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0</v>
      </c>
      <c r="H16" s="23">
        <f t="shared" ca="1" si="0"/>
        <v>0</v>
      </c>
      <c r="I16" s="116" t="str">
        <f t="shared" si="1"/>
        <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0</v>
      </c>
      <c r="N16" s="23">
        <f t="shared" ca="1" si="4"/>
        <v>0</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0</v>
      </c>
      <c r="U16" s="25">
        <f ca="1">IFERROR(INDEX(Socioeconomic!$G$8:$G$225,MATCH($C16,_xlfn.ANCHORARRAY(Socioeconomic!$C$8),0)),NA())</f>
        <v>0</v>
      </c>
      <c r="V16" s="25">
        <f ca="1">IFERROR(INDEX('Natural Hazard'!$G$8:$G$225,MATCH($C16,_xlfn.ANCHORARRAY('Natural Hazard'!$C$8),0)),NA())</f>
        <v>0</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6.3333333333333304</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3.6068141766203201</v>
      </c>
      <c r="AI16" s="25">
        <f ca="1">IFERROR(INDEX(Socioeconomic!$I$8:$I$225,MATCH($C16,_xlfn.ANCHORARRAY(Socioeconomic!$C$8),0)),NA())</f>
        <v>0</v>
      </c>
      <c r="AJ16" s="25">
        <f ca="1">IFERROR(INDEX('Natural Hazard'!$I$8:$I$225,MATCH($C16,_xlfn.ANCHORARRAY('Natural Hazard'!$C$8),0)),NA())</f>
        <v>0</v>
      </c>
      <c r="AK16" s="25">
        <f ca="1">IFERROR(INDEX(Conflict!$I$8:$I$225,MATCH($C16,_xlfn.ANCHORARRAY(Conflict!$C$8),0)),NA())</f>
        <v>0</v>
      </c>
      <c r="AL16" s="49"/>
      <c r="AM16" s="25">
        <f>IFERROR(INDEX('Data Reliability'!$G$6:$G$409,MATCH($C16,'Data Reliability'!$E$6:$E$409,0)),NA())</f>
        <v>8.3333333333333301E-2</v>
      </c>
      <c r="AN16" s="25">
        <f>IFERROR(INDEX('Data Reliability'!$H$6:$H$409,MATCH($C16,'Data Reliability'!$E$6:$E$409,0)),NA())</f>
        <v>0.55833333333333302</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0.5</v>
      </c>
      <c r="N17" s="23">
        <f t="shared" ca="1" si="4"/>
        <v>0.5</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2.2893752876537437</v>
      </c>
      <c r="U17" s="25">
        <f ca="1">IFERROR(INDEX(Socioeconomic!$G$8:$G$225,MATCH($C17,_xlfn.ANCHORARRAY(Socioeconomic!$C$8),0)),NA())</f>
        <v>1.7221249332479573</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0.74874845824566605</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7</v>
      </c>
      <c r="AI17" s="25">
        <f ca="1">IFERROR(INDEX(Socioeconomic!$I$8:$I$225,MATCH($C17,_xlfn.ANCHORARRAY(Socioeconomic!$C$8),0)),NA())</f>
        <v>6.92</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8.3333333333333301E-2</v>
      </c>
      <c r="AN17" s="25">
        <f>IFERROR(INDEX('Data Reliability'!$H$6:$H$409,MATCH($C17,'Data Reliability'!$E$6:$E$409,0)),NA())</f>
        <v>0.59166666666666701</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0.5</v>
      </c>
      <c r="H18" s="23">
        <f t="shared" ca="1" si="0"/>
        <v>0.5</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1</v>
      </c>
      <c r="N18" s="23">
        <f t="shared" ca="1" si="4"/>
        <v>1</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0</v>
      </c>
      <c r="U18" s="25">
        <f ca="1">IFERROR(INDEX(Socioeconomic!$G$8:$G$225,MATCH($C18,_xlfn.ANCHORARRAY(Socioeconomic!$C$8),0)),NA())</f>
        <v>5.0990195135927818</v>
      </c>
      <c r="V18" s="25">
        <f ca="1">IFERROR(INDEX('Natural Hazard'!$G$8:$G$225,MATCH($C18,_xlfn.ANCHORARRAY('Natural Hazard'!$C$8),0)),NA())</f>
        <v>0</v>
      </c>
      <c r="W18" s="25">
        <f ca="1">IFERROR(INDEX(Conflict!$G$8:$G$225,MATCH($C18,_xlfn.ANCHORARRAY(Conflict!$C$8),0)),NA())</f>
        <v>3.9166956709275804</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4.2361363031753996</v>
      </c>
      <c r="AB18" s="25">
        <f ca="1">IFERROR(INDEX(Socioeconomic!$H$8:$H$225,MATCH($C18,_xlfn.ANCHORARRAY(Socioeconomic!$C$8),0)),NA())</f>
        <v>3.71428571428571</v>
      </c>
      <c r="AC18" s="25">
        <f ca="1">IFERROR(INDEX('Natural Hazard'!$H$8:$H$225,MATCH($C18,_xlfn.ANCHORARRAY('Natural Hazard'!$C$8),0)),NA())</f>
        <v>6.3333333333333304</v>
      </c>
      <c r="AD18" s="25">
        <f ca="1">IFERROR(INDEX(Conflict!$H$8:$H$225,MATCH($C18,_xlfn.ANCHORARRAY(Conflict!$C$8),0)),NA())</f>
        <v>2.1915007112375502</v>
      </c>
      <c r="AE18" s="50"/>
      <c r="AF18" s="25">
        <f ca="1">IFERROR(INDEX(Health!$I$8:$I$225,MATCH($C18,_xlfn.ANCHORARRAY(Health!$C$8),0)),NA())</f>
        <v>0</v>
      </c>
      <c r="AG18" s="25" t="e">
        <f ca="1">IFERROR(INDEX(Food!$I$8:$I$225,MATCH($C18,_xlfn.ANCHORARRAY(Food!$C$8),0)),NA())</f>
        <v>#N/A</v>
      </c>
      <c r="AH18" s="25">
        <f ca="1">IFERROR(INDEX(Macro!$I$8:$I$225,MATCH($C18,_xlfn.ANCHORARRAY(Macro!$C$8),0)),NA())</f>
        <v>0</v>
      </c>
      <c r="AI18" s="25">
        <f ca="1">IFERROR(INDEX(Socioeconomic!$I$8:$I$225,MATCH($C18,_xlfn.ANCHORARRAY(Socioeconomic!$C$8),0)),NA())</f>
        <v>7</v>
      </c>
      <c r="AJ18" s="25">
        <f ca="1">IFERROR(INDEX('Natural Hazard'!$I$8:$I$225,MATCH($C18,_xlfn.ANCHORARRAY('Natural Hazard'!$C$8),0)),NA())</f>
        <v>0</v>
      </c>
      <c r="AK18" s="25">
        <f ca="1">IFERROR(INDEX(Conflict!$I$8:$I$225,MATCH($C18,_xlfn.ANCHORARRAY(Conflict!$C$8),0)),NA())</f>
        <v>7</v>
      </c>
      <c r="AL18" s="49"/>
      <c r="AM18" s="25">
        <f>IFERROR(INDEX('Data Reliability'!$G$6:$G$409,MATCH($C18,'Data Reliability'!$E$6:$E$409,0)),NA())</f>
        <v>8.3333333333333301E-2</v>
      </c>
      <c r="AN18" s="25">
        <f>IFERROR(INDEX('Data Reliability'!$H$6:$H$409,MATCH($C18,'Data Reliability'!$E$6:$E$409,0)),NA())</f>
        <v>0.44166666666666698</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4</v>
      </c>
      <c r="H19" s="23">
        <f t="shared" ca="1" si="0"/>
        <v>4</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4.5</v>
      </c>
      <c r="K19" s="23">
        <f t="shared" ca="1" si="2"/>
        <v>4.5</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3.5</v>
      </c>
      <c r="N19" s="23">
        <f t="shared" ca="1" si="4"/>
        <v>3.5</v>
      </c>
      <c r="O19" s="116" t="str">
        <f t="shared" si="5"/>
        <v/>
      </c>
      <c r="P19" s="24"/>
      <c r="Q19" s="49"/>
      <c r="R19" s="25">
        <f ca="1">IFERROR(INDEX(Health!$G$8:$G$225,MATCH($C19,_xlfn.ANCHORARRAY(Health!$C$8),0)),NA())</f>
        <v>9.8649776612296343</v>
      </c>
      <c r="S19" s="25">
        <f ca="1">IFERROR(INDEX(Food!$G$8:$G$225,MATCH($C19,_xlfn.ANCHORARRAY(Food!$C$8),0)),NA())</f>
        <v>8.3666002653407556</v>
      </c>
      <c r="T19" s="25">
        <f ca="1">IFERROR(INDEX(Macro!$G$8:$G$225,MATCH($C19,_xlfn.ANCHORARRAY(Macro!$C$8),0)),NA())</f>
        <v>10</v>
      </c>
      <c r="U19" s="25">
        <f ca="1">IFERROR(INDEX(Socioeconomic!$G$8:$G$225,MATCH($C19,_xlfn.ANCHORARRAY(Socioeconomic!$C$8),0)),NA())</f>
        <v>10</v>
      </c>
      <c r="V19" s="25">
        <f ca="1">IFERROR(INDEX('Natural Hazard'!$G$8:$G$225,MATCH($C19,_xlfn.ANCHORARRAY('Natural Hazard'!$C$8),0)),NA())</f>
        <v>0</v>
      </c>
      <c r="W19" s="25">
        <f ca="1">IFERROR(INDEX(Conflict!$G$8:$G$225,MATCH($C19,_xlfn.ANCHORARRAY(Conflict!$C$8),0)),NA())</f>
        <v>0</v>
      </c>
      <c r="X19" s="50"/>
      <c r="Y19" s="25">
        <f ca="1">IFERROR(INDEX(Health!$H$8:$H$225,MATCH($C19,_xlfn.ANCHORARRAY(Health!$C$8),0)),NA())</f>
        <v>9.7317784256559694</v>
      </c>
      <c r="Z19" s="25">
        <f ca="1">IFERROR(INDEX(Food!$H$8:$H$225,MATCH($C19,_xlfn.ANCHORARRAY(Food!$C$8),0)),NA())</f>
        <v>10</v>
      </c>
      <c r="AA19" s="25">
        <f ca="1">IFERROR(INDEX(Macro!$H$8:$H$225,MATCH($C19,_xlfn.ANCHORARRAY(Macro!$C$8),0)),NA())</f>
        <v>10</v>
      </c>
      <c r="AB19" s="25">
        <f ca="1">IFERROR(INDEX(Socioeconomic!$H$8:$H$225,MATCH($C19,_xlfn.ANCHORARRAY(Socioeconomic!$C$8),0)),NA())</f>
        <v>10</v>
      </c>
      <c r="AC19" s="25">
        <f ca="1">IFERROR(INDEX('Natural Hazard'!$H$8:$H$225,MATCH($C19,_xlfn.ANCHORARRAY('Natural Hazard'!$C$8),0)),NA())</f>
        <v>4.3333333333333304</v>
      </c>
      <c r="AD19" s="25">
        <f ca="1">IFERROR(INDEX(Conflict!$H$8:$H$225,MATCH($C19,_xlfn.ANCHORARRAY(Conflict!$C$8),0)),NA())</f>
        <v>10</v>
      </c>
      <c r="AE19" s="50"/>
      <c r="AF19" s="25">
        <f ca="1">IFERROR(INDEX(Health!$I$8:$I$225,MATCH($C19,_xlfn.ANCHORARRAY(Health!$C$8),0)),NA())</f>
        <v>10</v>
      </c>
      <c r="AG19" s="25">
        <f ca="1">IFERROR(INDEX(Food!$I$8:$I$225,MATCH($C19,_xlfn.ANCHORARRAY(Food!$C$8),0)),NA())</f>
        <v>7</v>
      </c>
      <c r="AH19" s="25">
        <f ca="1">IFERROR(INDEX(Macro!$I$8:$I$225,MATCH($C19,_xlfn.ANCHORARRAY(Macro!$C$8),0)),NA())</f>
        <v>10</v>
      </c>
      <c r="AI19" s="25">
        <f ca="1">IFERROR(INDEX(Socioeconomic!$I$8:$I$225,MATCH($C19,_xlfn.ANCHORARRAY(Socioeconomic!$C$8),0)),NA())</f>
        <v>10</v>
      </c>
      <c r="AJ19" s="25">
        <f ca="1">IFERROR(INDEX('Natural Hazard'!$I$8:$I$225,MATCH($C19,_xlfn.ANCHORARRAY('Natural Hazard'!$C$8),0)),NA())</f>
        <v>0</v>
      </c>
      <c r="AK19" s="25">
        <f ca="1">IFERROR(INDEX(Conflict!$I$8:$I$225,MATCH($C19,_xlfn.ANCHORARRAY(Conflict!$C$8),0)),NA())</f>
        <v>0</v>
      </c>
      <c r="AL19" s="49"/>
      <c r="AM19" s="25">
        <f>IFERROR(INDEX('Data Reliability'!$G$6:$G$409,MATCH($C19,'Data Reliability'!$E$6:$E$409,0)),NA())</f>
        <v>0</v>
      </c>
      <c r="AN19" s="25">
        <f>IFERROR(INDEX('Data Reliability'!$H$6:$H$409,MATCH($C19,'Data Reliability'!$E$6:$E$409,0)),NA())</f>
        <v>0.280555555555556</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2.1039317721761535</v>
      </c>
      <c r="U20" s="25">
        <f ca="1">IFERROR(INDEX(Socioeconomic!$G$8:$G$225,MATCH($C20,_xlfn.ANCHORARRAY(Socioeconomic!$C$8),0)),NA())</f>
        <v>1.7108894929664071</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0.90352850129386397</v>
      </c>
      <c r="AB20" s="25">
        <f ca="1">IFERROR(INDEX(Socioeconomic!$H$8:$H$225,MATCH($C20,_xlfn.ANCHORARRAY(Socioeconomic!$C$8),0)),NA())</f>
        <v>0.42857142857142799</v>
      </c>
      <c r="AC20" s="25">
        <f ca="1">IFERROR(INDEX('Natural Hazard'!$H$8:$H$225,MATCH($C20,_xlfn.ANCHORARRAY('Natural Hazard'!$C$8),0)),NA())</f>
        <v>1.5</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4.8991580184061103</v>
      </c>
      <c r="AI20" s="25">
        <f ca="1">IFERROR(INDEX(Socioeconomic!$I$8:$I$225,MATCH($C20,_xlfn.ANCHORARRAY(Socioeconomic!$C$8),0)),NA())</f>
        <v>6.8299999999999903</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8.3333333333333301E-2</v>
      </c>
      <c r="AN20" s="25">
        <f>IFERROR(INDEX('Data Reliability'!$H$6:$H$409,MATCH($C20,'Data Reliability'!$E$6:$E$409,0)),NA())</f>
        <v>0.59166666666666701</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0</v>
      </c>
      <c r="H21" s="23">
        <f t="shared" ca="1" si="0"/>
        <v>0</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1</v>
      </c>
      <c r="N21" s="23">
        <f t="shared" ca="1" si="4"/>
        <v>1</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3.3683991551309544</v>
      </c>
      <c r="U21" s="25">
        <f ca="1">IFERROR(INDEX(Socioeconomic!$G$8:$G$225,MATCH($C21,_xlfn.ANCHORARRAY(Socioeconomic!$C$8),0)),NA())</f>
        <v>0</v>
      </c>
      <c r="V21" s="25">
        <f ca="1">IFERROR(INDEX('Natural Hazard'!$G$8:$G$225,MATCH($C21,_xlfn.ANCHORARRAY('Natural Hazard'!$C$8),0)),NA())</f>
        <v>0</v>
      </c>
      <c r="W21" s="25">
        <f ca="1">IFERROR(INDEX(Conflict!$G$8:$G$225,MATCH($C21,_xlfn.ANCHORARRAY(Conflict!$C$8),0)),NA())</f>
        <v>4.5366768344083868</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3.6170161309826101</v>
      </c>
      <c r="AB21" s="25">
        <f ca="1">IFERROR(INDEX(Socioeconomic!$H$8:$H$225,MATCH($C21,_xlfn.ANCHORARRAY(Socioeconomic!$C$8),0)),NA())</f>
        <v>8.8571428571428505</v>
      </c>
      <c r="AC21" s="25">
        <f ca="1">IFERROR(INDEX('Natural Hazard'!$H$8:$H$225,MATCH($C21,_xlfn.ANCHORARRAY('Natural Hazard'!$C$8),0)),NA())</f>
        <v>3.1666666666666599</v>
      </c>
      <c r="AD21" s="25">
        <f ca="1">IFERROR(INDEX(Conflict!$H$8:$H$225,MATCH($C21,_xlfn.ANCHORARRAY(Conflict!$C$8),0)),NA())</f>
        <v>2.0581436699857698</v>
      </c>
      <c r="AE21" s="50"/>
      <c r="AF21" s="25">
        <f ca="1">IFERROR(INDEX(Health!$I$8:$I$225,MATCH($C21,_xlfn.ANCHORARRAY(Health!$C$8),0)),NA())</f>
        <v>0</v>
      </c>
      <c r="AG21" s="25" t="e">
        <f ca="1">IFERROR(INDEX(Food!$I$8:$I$225,MATCH($C21,_xlfn.ANCHORARRAY(Food!$C$8),0)),NA())</f>
        <v>#N/A</v>
      </c>
      <c r="AH21" s="25">
        <f ca="1">IFERROR(INDEX(Macro!$I$8:$I$225,MATCH($C21,_xlfn.ANCHORARRAY(Macro!$C$8),0)),NA())</f>
        <v>3.1368709614254899</v>
      </c>
      <c r="AI21" s="25">
        <f ca="1">IFERROR(INDEX(Socioeconomic!$I$8:$I$225,MATCH($C21,_xlfn.ANCHORARRAY(Socioeconomic!$C$8),0)),NA())</f>
        <v>0</v>
      </c>
      <c r="AJ21" s="25">
        <f ca="1">IFERROR(INDEX('Natural Hazard'!$I$8:$I$225,MATCH($C21,_xlfn.ANCHORARRAY('Natural Hazard'!$C$8),0)),NA())</f>
        <v>0</v>
      </c>
      <c r="AK21" s="25">
        <f ca="1">IFERROR(INDEX(Conflict!$I$8:$I$225,MATCH($C21,_xlfn.ANCHORARRAY(Conflict!$C$8),0)),NA())</f>
        <v>10</v>
      </c>
      <c r="AL21" s="49"/>
      <c r="AM21" s="25">
        <f>IFERROR(INDEX('Data Reliability'!$G$6:$G$409,MATCH($C21,'Data Reliability'!$E$6:$E$409,0)),NA())</f>
        <v>8.3333333333333301E-2</v>
      </c>
      <c r="AN21" s="25">
        <f>IFERROR(INDEX('Data Reliability'!$H$6:$H$409,MATCH($C21,'Data Reliability'!$E$6:$E$409,0)),NA())</f>
        <v>0.52500000000000002</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2</v>
      </c>
      <c r="H22" s="23">
        <f t="shared" ca="1" si="0"/>
        <v>2</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1.5</v>
      </c>
      <c r="N22" s="23">
        <f t="shared" ca="1" si="4"/>
        <v>1.5</v>
      </c>
      <c r="O22" s="116" t="str">
        <f t="shared" si="5"/>
        <v>!</v>
      </c>
      <c r="P22" s="24"/>
      <c r="Q22" s="49"/>
      <c r="R22" s="25">
        <f ca="1">IFERROR(INDEX(Health!$G$8:$G$225,MATCH($C22,_xlfn.ANCHORARRAY(Health!$C$8),0)),NA())</f>
        <v>0</v>
      </c>
      <c r="S22" s="25">
        <f ca="1">IFERROR(INDEX(Food!$G$8:$G$225,MATCH($C22,_xlfn.ANCHORARRAY(Food!$C$8),0)),NA())</f>
        <v>8.1218285868807154</v>
      </c>
      <c r="T22" s="25">
        <f ca="1">IFERROR(INDEX(Macro!$G$8:$G$225,MATCH($C22,_xlfn.ANCHORARRAY(Macro!$C$8),0)),NA())</f>
        <v>0</v>
      </c>
      <c r="U22" s="25">
        <f ca="1">IFERROR(INDEX(Socioeconomic!$G$8:$G$225,MATCH($C22,_xlfn.ANCHORARRAY(Socioeconomic!$C$8),0)),NA())</f>
        <v>0</v>
      </c>
      <c r="V22" s="25">
        <f ca="1">IFERROR(INDEX('Natural Hazard'!$G$8:$G$225,MATCH($C22,_xlfn.ANCHORARRAY('Natural Hazard'!$C$8),0)),NA())</f>
        <v>0</v>
      </c>
      <c r="W22" s="25">
        <f ca="1">IFERROR(INDEX(Conflict!$G$8:$G$225,MATCH($C22,_xlfn.ANCHORARRAY(Conflict!$C$8),0)),NA())</f>
        <v>10</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3.5638104911847899</v>
      </c>
      <c r="AB22" s="25">
        <f ca="1">IFERROR(INDEX(Socioeconomic!$H$8:$H$225,MATCH($C22,_xlfn.ANCHORARRAY(Socioeconomic!$C$8),0)),NA())</f>
        <v>10</v>
      </c>
      <c r="AC22" s="25">
        <f ca="1">IFERROR(INDEX('Natural Hazard'!$H$8:$H$225,MATCH($C22,_xlfn.ANCHORARRAY('Natural Hazard'!$C$8),0)),NA())</f>
        <v>4.5</v>
      </c>
      <c r="AD22" s="25">
        <f ca="1">IFERROR(INDEX(Conflict!$H$8:$H$225,MATCH($C22,_xlfn.ANCHORARRAY(Conflict!$C$8),0)),NA())</f>
        <v>10</v>
      </c>
      <c r="AE22" s="50"/>
      <c r="AF22" s="25">
        <f ca="1">IFERROR(INDEX(Health!$I$8:$I$225,MATCH($C22,_xlfn.ANCHORARRAY(Health!$C$8),0)),NA())</f>
        <v>0</v>
      </c>
      <c r="AG22" s="25">
        <f ca="1">IFERROR(INDEX(Food!$I$8:$I$225,MATCH($C22,_xlfn.ANCHORARRAY(Food!$C$8),0)),NA())</f>
        <v>8</v>
      </c>
      <c r="AH22" s="25">
        <f ca="1">IFERROR(INDEX(Macro!$I$8:$I$225,MATCH($C22,_xlfn.ANCHORARRAY(Macro!$C$8),0)),NA())</f>
        <v>0</v>
      </c>
      <c r="AI22" s="25">
        <f ca="1">IFERROR(INDEX(Socioeconomic!$I$8:$I$225,MATCH($C22,_xlfn.ANCHORARRAY(Socioeconomic!$C$8),0)),NA())</f>
        <v>0</v>
      </c>
      <c r="AJ22" s="25">
        <f ca="1">IFERROR(INDEX('Natural Hazard'!$I$8:$I$225,MATCH($C22,_xlfn.ANCHORARRAY('Natural Hazard'!$C$8),0)),NA())</f>
        <v>0</v>
      </c>
      <c r="AK22" s="25">
        <f ca="1">IFERROR(INDEX(Conflict!$I$8:$I$225,MATCH($C22,_xlfn.ANCHORARRAY(Conflict!$C$8),0)),NA())</f>
        <v>10</v>
      </c>
      <c r="AL22" s="49"/>
      <c r="AM22" s="25">
        <f>IFERROR(INDEX('Data Reliability'!$G$6:$G$409,MATCH($C22,'Data Reliability'!$E$6:$E$409,0)),NA())</f>
        <v>8.3333333333333301E-2</v>
      </c>
      <c r="AN22" s="25">
        <f>IFERROR(INDEX('Data Reliability'!$H$6:$H$409,MATCH($C22,'Data Reliability'!$E$6:$E$409,0)),NA())</f>
        <v>0.391666666666667</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2</v>
      </c>
      <c r="H23" s="23">
        <f t="shared" ca="1" si="0"/>
        <v>2</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1.5</v>
      </c>
      <c r="K23" s="23">
        <f t="shared" ca="1" si="2"/>
        <v>1.5</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2</v>
      </c>
      <c r="N23" s="23">
        <f t="shared" ca="1" si="4"/>
        <v>2</v>
      </c>
      <c r="O23" s="116" t="str">
        <f t="shared" si="5"/>
        <v>!</v>
      </c>
      <c r="P23" s="24"/>
      <c r="Q23" s="49"/>
      <c r="R23" s="25">
        <f ca="1">IFERROR(INDEX(Health!$G$8:$G$225,MATCH($C23,_xlfn.ANCHORARRAY(Health!$C$8),0)),NA())</f>
        <v>6.3855704681791421</v>
      </c>
      <c r="S23" s="25">
        <f ca="1">IFERROR(INDEX(Food!$G$8:$G$225,MATCH($C23,_xlfn.ANCHORARRAY(Food!$C$8),0)),NA())</f>
        <v>0</v>
      </c>
      <c r="T23" s="25">
        <f ca="1">IFERROR(INDEX(Macro!$G$8:$G$225,MATCH($C23,_xlfn.ANCHORARRAY(Macro!$C$8),0)),NA())</f>
        <v>6.9</v>
      </c>
      <c r="U23" s="25">
        <f ca="1">IFERROR(INDEX(Socioeconomic!$G$8:$G$225,MATCH($C23,_xlfn.ANCHORARRAY(Socioeconomic!$C$8),0)),NA())</f>
        <v>0</v>
      </c>
      <c r="V23" s="25">
        <f ca="1">IFERROR(INDEX('Natural Hazard'!$G$8:$G$225,MATCH($C23,_xlfn.ANCHORARRAY('Natural Hazard'!$C$8),0)),NA())</f>
        <v>10</v>
      </c>
      <c r="W23" s="25">
        <f ca="1">IFERROR(INDEX(Conflict!$G$8:$G$225,MATCH($C23,_xlfn.ANCHORARRAY(Conflict!$C$8),0)),NA())</f>
        <v>0</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7</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4.72528449502133</v>
      </c>
      <c r="AE23" s="50"/>
      <c r="AF23" s="25">
        <f ca="1">IFERROR(INDEX(Health!$I$8:$I$225,MATCH($C23,_xlfn.ANCHORARRAY(Health!$C$8),0)),NA())</f>
        <v>7</v>
      </c>
      <c r="AG23" s="25" t="e">
        <f ca="1">IFERROR(INDEX(Food!$I$8:$I$225,MATCH($C23,_xlfn.ANCHORARRAY(Food!$C$8),0)),NA())</f>
        <v>#N/A</v>
      </c>
      <c r="AH23" s="25">
        <f ca="1">IFERROR(INDEX(Macro!$I$8:$I$225,MATCH($C23,_xlfn.ANCHORARRAY(Macro!$C$8),0)),NA())</f>
        <v>7</v>
      </c>
      <c r="AI23" s="25">
        <f ca="1">IFERROR(INDEX(Socioeconomic!$I$8:$I$225,MATCH($C23,_xlfn.ANCHORARRAY(Socioeconomic!$C$8),0)),NA())</f>
        <v>0</v>
      </c>
      <c r="AJ23" s="25">
        <f ca="1">IFERROR(INDEX('Natural Hazard'!$I$8:$I$225,MATCH($C23,_xlfn.ANCHORARRAY('Natural Hazard'!$C$8),0)),NA())</f>
        <v>10</v>
      </c>
      <c r="AK23" s="25">
        <f ca="1">IFERROR(INDEX(Conflict!$I$8:$I$225,MATCH($C23,_xlfn.ANCHORARRAY(Conflict!$C$8),0)),NA())</f>
        <v>0</v>
      </c>
      <c r="AL23" s="49"/>
      <c r="AM23" s="25">
        <f>IFERROR(INDEX('Data Reliability'!$G$6:$G$409,MATCH($C23,'Data Reliability'!$E$6:$E$409,0)),NA())</f>
        <v>0</v>
      </c>
      <c r="AN23" s="25">
        <f>IFERROR(INDEX('Data Reliability'!$H$6:$H$409,MATCH($C23,'Data Reliability'!$E$6:$E$409,0)),NA())</f>
        <v>0.4</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v>
      </c>
      <c r="N24" s="23">
        <f t="shared" ca="1" si="4"/>
        <v>0</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8.917349295313505E-2</v>
      </c>
      <c r="U24" s="25">
        <f ca="1">IFERROR(INDEX(Socioeconomic!$G$8:$G$225,MATCH($C24,_xlfn.ANCHORARRAY(Socioeconomic!$C$8),0)),NA())</f>
        <v>1.9928443419967756</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2.0305206897385601</v>
      </c>
      <c r="AB24" s="25">
        <f ca="1">IFERROR(INDEX(Socioeconomic!$H$8:$H$225,MATCH($C24,_xlfn.ANCHORARRAY(Socioeconomic!$C$8),0)),NA())</f>
        <v>2.8571428571428501</v>
      </c>
      <c r="AC24" s="25">
        <f ca="1">IFERROR(INDEX('Natural Hazard'!$H$8:$H$225,MATCH($C24,_xlfn.ANCHORARRAY('Natural Hazard'!$C$8),0)),NA())</f>
        <v>4.1666666666666599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3.9161934599576398E-3</v>
      </c>
      <c r="AI24" s="25">
        <f ca="1">IFERROR(INDEX(Socioeconomic!$I$8:$I$225,MATCH($C24,_xlfn.ANCHORARRAY(Socioeconomic!$C$8),0)),NA())</f>
        <v>1.39</v>
      </c>
      <c r="AJ24" s="25">
        <f ca="1">IFERROR(INDEX('Natural Hazard'!$I$8:$I$225,MATCH($C24,_xlfn.ANCHORARRAY('Natural Hazard'!$C$8),0)),NA())</f>
        <v>0</v>
      </c>
      <c r="AK24" s="25">
        <f ca="1">IFERROR(INDEX(Conflict!$I$8:$I$225,MATCH($C24,_xlfn.ANCHORARRAY(Conflict!$C$8),0)),NA())</f>
        <v>1.19047619047619</v>
      </c>
      <c r="AL24" s="49"/>
      <c r="AM24" s="25">
        <f>IFERROR(INDEX('Data Reliability'!$G$6:$G$409,MATCH($C24,'Data Reliability'!$E$6:$E$409,0)),NA())</f>
        <v>8.3333333333333301E-2</v>
      </c>
      <c r="AN24" s="25">
        <f>IFERROR(INDEX('Data Reliability'!$H$6:$H$409,MATCH($C24,'Data Reliability'!$E$6:$E$409,0)),NA())</f>
        <v>0.50833333333333297</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v>
      </c>
      <c r="H25" s="23">
        <f t="shared" ca="1" si="0"/>
        <v>0</v>
      </c>
      <c r="I25" s="116" t="str">
        <f t="shared" si="1"/>
        <v>!</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v>
      </c>
      <c r="N25" s="23">
        <f t="shared" ca="1" si="4"/>
        <v>0</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3.2304416805137497</v>
      </c>
      <c r="U25" s="25">
        <f ca="1">IFERROR(INDEX(Socioeconomic!$G$8:$G$225,MATCH($C25,_xlfn.ANCHORARRAY(Socioeconomic!$C$8),0)),NA())</f>
        <v>2.9999999999999916</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3.32680355026723</v>
      </c>
      <c r="AB25" s="25">
        <f ca="1">IFERROR(INDEX(Socioeconomic!$H$8:$H$225,MATCH($C25,_xlfn.ANCHORARRAY(Socioeconomic!$C$8),0)),NA())</f>
        <v>1.28571428571428</v>
      </c>
      <c r="AC25" s="25">
        <f ca="1">IFERROR(INDEX('Natural Hazard'!$H$8:$H$225,MATCH($C25,_xlfn.ANCHORARRAY('Natural Hazard'!$C$8),0)),NA())</f>
        <v>0</v>
      </c>
      <c r="AD25" s="25">
        <f ca="1">IFERROR(INDEX(Conflict!$H$8:$H$225,MATCH($C25,_xlfn.ANCHORARRAY(Conflict!$C$8),0)),NA())</f>
        <v>0.74679943100995505</v>
      </c>
      <c r="AE25" s="50"/>
      <c r="AF25" s="25">
        <f ca="1">IFERROR(INDEX(Health!$I$8:$I$225,MATCH($C25,_xlfn.ANCHORARRAY(Health!$C$8),0)),NA())</f>
        <v>0</v>
      </c>
      <c r="AG25" s="25" t="e">
        <f ca="1">IFERROR(INDEX(Food!$I$8:$I$225,MATCH($C25,_xlfn.ANCHORARRAY(Food!$C$8),0)),NA())</f>
        <v>#N/A</v>
      </c>
      <c r="AH25" s="25">
        <f ca="1">IFERROR(INDEX(Macro!$I$8:$I$225,MATCH($C25,_xlfn.ANCHORARRAY(Macro!$C$8),0)),NA())</f>
        <v>3.1368709614254899</v>
      </c>
      <c r="AI25" s="25">
        <f ca="1">IFERROR(INDEX(Socioeconomic!$I$8:$I$225,MATCH($C25,_xlfn.ANCHORARRAY(Socioeconomic!$C$8),0)),NA())</f>
        <v>6.9999999999999902</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8.3333333333333301E-2</v>
      </c>
      <c r="AN25" s="25">
        <f>IFERROR(INDEX('Data Reliability'!$H$6:$H$409,MATCH($C25,'Data Reliability'!$E$6:$E$409,0)),NA())</f>
        <v>0.625</v>
      </c>
    </row>
    <row r="26" spans="2:40" x14ac:dyDescent="0.2">
      <c r="B26" s="28" t="s">
        <v>749</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3.9421765356005496</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3.4477254588986401</v>
      </c>
      <c r="AB26" s="25">
        <f ca="1">IFERROR(INDEX(Socioeconomic!$H$8:$H$225,MATCH($C26,_xlfn.ANCHORARRAY(Socioeconomic!$C$8),0)),NA())</f>
        <v>2.9999999999999898</v>
      </c>
      <c r="AC26" s="25">
        <f ca="1">IFERROR(INDEX('Natural Hazard'!$H$8:$H$225,MATCH($C26,_xlfn.ANCHORARRAY('Natural Hazard'!$C$8),0)),NA())</f>
        <v>3.8333333333333299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4.5075386724104103</v>
      </c>
      <c r="AI26" s="25">
        <f ca="1">IFERROR(INDEX(Socioeconomic!$I$8:$I$225,MATCH($C26,_xlfn.ANCHORARRAY(Socioeconomic!$C$8),0)),NA())</f>
        <v>0</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0.16666666666666699</v>
      </c>
      <c r="AN26" s="25">
        <f>IFERROR(INDEX('Data Reliability'!$H$6:$H$409,MATCH($C26,'Data Reliability'!$E$6:$E$409,0)),NA())</f>
        <v>0.625</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0.5</v>
      </c>
      <c r="H27" s="23">
        <f t="shared" ca="1" si="0"/>
        <v>0.5</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1</v>
      </c>
      <c r="N27" s="23">
        <f t="shared" ca="1" si="4"/>
        <v>1</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2.3137714803333362</v>
      </c>
      <c r="U27" s="25">
        <f ca="1">IFERROR(INDEX(Socioeconomic!$G$8:$G$225,MATCH($C27,_xlfn.ANCHORARRAY(Socioeconomic!$C$8),0)),NA())</f>
        <v>6.0944940022004364</v>
      </c>
      <c r="V27" s="25">
        <f ca="1">IFERROR(INDEX('Natural Hazard'!$G$8:$G$225,MATCH($C27,_xlfn.ANCHORARRAY('Natural Hazard'!$C$8),0)),NA())</f>
        <v>0</v>
      </c>
      <c r="W27" s="25">
        <f ca="1">IFERROR(INDEX(Conflict!$G$8:$G$225,MATCH($C27,_xlfn.ANCHORARRAY(Conflict!$C$8),0)),NA())</f>
        <v>3.006433752316013</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3.5879948729110702</v>
      </c>
      <c r="AB27" s="25">
        <f ca="1">IFERROR(INDEX(Socioeconomic!$H$8:$H$225,MATCH($C27,_xlfn.ANCHORARRAY(Socioeconomic!$C$8),0)),NA())</f>
        <v>3.71428571428571</v>
      </c>
      <c r="AC27" s="25">
        <f ca="1">IFERROR(INDEX('Natural Hazard'!$H$8:$H$225,MATCH($C27,_xlfn.ANCHORARRAY('Natural Hazard'!$C$8),0)),NA())</f>
        <v>5</v>
      </c>
      <c r="AD27" s="25">
        <f ca="1">IFERROR(INDEX(Conflict!$H$8:$H$225,MATCH($C27,_xlfn.ANCHORARRAY(Conflict!$C$8),0)),NA())</f>
        <v>2.16927453769559</v>
      </c>
      <c r="AE27" s="50"/>
      <c r="AF27" s="25">
        <f ca="1">IFERROR(INDEX(Health!$I$8:$I$225,MATCH($C27,_xlfn.ANCHORARRAY(Health!$C$8),0)),NA())</f>
        <v>0</v>
      </c>
      <c r="AG27" s="25" t="e">
        <f ca="1">IFERROR(INDEX(Food!$I$8:$I$225,MATCH($C27,_xlfn.ANCHORARRAY(Food!$C$8),0)),NA())</f>
        <v>#N/A</v>
      </c>
      <c r="AH27" s="25">
        <f ca="1">IFERROR(INDEX(Macro!$I$8:$I$225,MATCH($C27,_xlfn.ANCHORARRAY(Macro!$C$8),0)),NA())</f>
        <v>1.4920697082435901</v>
      </c>
      <c r="AI27" s="25">
        <f ca="1">IFERROR(INDEX(Socioeconomic!$I$8:$I$225,MATCH($C27,_xlfn.ANCHORARRAY(Socioeconomic!$C$8),0)),NA())</f>
        <v>10</v>
      </c>
      <c r="AJ27" s="25">
        <f ca="1">IFERROR(INDEX('Natural Hazard'!$I$8:$I$225,MATCH($C27,_xlfn.ANCHORARRAY('Natural Hazard'!$C$8),0)),NA())</f>
        <v>0</v>
      </c>
      <c r="AK27" s="25">
        <f ca="1">IFERROR(INDEX(Conflict!$I$8:$I$225,MATCH($C27,_xlfn.ANCHORARRAY(Conflict!$C$8),0)),NA())</f>
        <v>4.1666666666666599</v>
      </c>
      <c r="AL27" s="49"/>
      <c r="AM27" s="25">
        <f>IFERROR(INDEX('Data Reliability'!$G$6:$G$409,MATCH($C27,'Data Reliability'!$E$6:$E$409,0)),NA())</f>
        <v>0.16666666666666699</v>
      </c>
      <c r="AN27" s="25">
        <f>IFERROR(INDEX('Data Reliability'!$H$6:$H$409,MATCH($C27,'Data Reliability'!$E$6:$E$409,0)),NA())</f>
        <v>0.625</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0.5</v>
      </c>
      <c r="H28" s="23">
        <f t="shared" ca="1" si="0"/>
        <v>0.5</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v>
      </c>
      <c r="N28" s="23">
        <f t="shared" ca="1" si="4"/>
        <v>0</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6.9836302015702518</v>
      </c>
      <c r="U28" s="25">
        <f ca="1">IFERROR(INDEX(Socioeconomic!$G$8:$G$225,MATCH($C28,_xlfn.ANCHORARRAY(Socioeconomic!$C$8),0)),NA())</f>
        <v>3.1396087108336976</v>
      </c>
      <c r="V28" s="25">
        <f ca="1">IFERROR(INDEX('Natural Hazard'!$G$8:$G$225,MATCH($C28,_xlfn.ANCHORARRAY('Natural Hazard'!$C$8),0)),NA())</f>
        <v>0</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9.1504026699557404</v>
      </c>
      <c r="AB28" s="25">
        <f ca="1">IFERROR(INDEX(Socioeconomic!$H$8:$H$225,MATCH($C28,_xlfn.ANCHORARRAY(Socioeconomic!$C$8),0)),NA())</f>
        <v>1.71428571428571</v>
      </c>
      <c r="AC28" s="25">
        <f ca="1">IFERROR(INDEX('Natural Hazard'!$H$8:$H$225,MATCH($C28,_xlfn.ANCHORARRAY('Natural Hazard'!$C$8),0)),NA())</f>
        <v>1.8333333333333299</v>
      </c>
      <c r="AD28" s="25">
        <f ca="1">IFERROR(INDEX(Conflict!$H$8:$H$225,MATCH($C28,_xlfn.ANCHORARRAY(Conflict!$C$8),0)),NA())</f>
        <v>1.21354907539118</v>
      </c>
      <c r="AE28" s="50"/>
      <c r="AF28" s="25">
        <f ca="1">IFERROR(INDEX(Health!$I$8:$I$225,MATCH($C28,_xlfn.ANCHORARRAY(Health!$C$8),0)),NA())</f>
        <v>0</v>
      </c>
      <c r="AG28" s="25" t="e">
        <f ca="1">IFERROR(INDEX(Food!$I$8:$I$225,MATCH($C28,_xlfn.ANCHORARRAY(Food!$C$8),0)),NA())</f>
        <v>#N/A</v>
      </c>
      <c r="AH28" s="25">
        <f ca="1">IFERROR(INDEX(Macro!$I$8:$I$225,MATCH($C28,_xlfn.ANCHORARRAY(Macro!$C$8),0)),NA())</f>
        <v>5.3299392990013699</v>
      </c>
      <c r="AI28" s="25">
        <f ca="1">IFERROR(INDEX(Socioeconomic!$I$8:$I$225,MATCH($C28,_xlfn.ANCHORARRAY(Socioeconomic!$C$8),0)),NA())</f>
        <v>5.75</v>
      </c>
      <c r="AJ28" s="25">
        <f ca="1">IFERROR(INDEX('Natural Hazard'!$I$8:$I$225,MATCH($C28,_xlfn.ANCHORARRAY('Natural Hazard'!$C$8),0)),NA())</f>
        <v>0</v>
      </c>
      <c r="AK28" s="25">
        <f ca="1">IFERROR(INDEX(Conflict!$I$8:$I$225,MATCH($C28,_xlfn.ANCHORARRAY(Conflict!$C$8),0)),NA())</f>
        <v>0</v>
      </c>
      <c r="AL28" s="49"/>
      <c r="AM28" s="25">
        <f>IFERROR(INDEX('Data Reliability'!$G$6:$G$409,MATCH($C28,'Data Reliability'!$E$6:$E$409,0)),NA())</f>
        <v>8.3333333333333301E-2</v>
      </c>
      <c r="AN28" s="25">
        <f>IFERROR(INDEX('Data Reliability'!$H$6:$H$409,MATCH($C28,'Data Reliability'!$E$6:$E$409,0)),NA())</f>
        <v>0.51666666666666705</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1</v>
      </c>
      <c r="H29" s="23">
        <f t="shared" ca="1" si="0"/>
        <v>1</v>
      </c>
      <c r="I29" s="116" t="str">
        <f t="shared" si="1"/>
        <v>!</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1</v>
      </c>
      <c r="K29" s="23">
        <f t="shared" ca="1" si="2"/>
        <v>1</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1</v>
      </c>
      <c r="N29" s="23">
        <f t="shared" ca="1" si="4"/>
        <v>1</v>
      </c>
      <c r="O29" s="116" t="str">
        <f t="shared" si="5"/>
        <v>!</v>
      </c>
      <c r="P29" s="24"/>
      <c r="Q29" s="49"/>
      <c r="R29" s="25">
        <f ca="1">IFERROR(INDEX(Health!$G$8:$G$225,MATCH($C29,_xlfn.ANCHORARRAY(Health!$C$8),0)),NA())</f>
        <v>0</v>
      </c>
      <c r="S29" s="25">
        <f ca="1">IFERROR(INDEX(Food!$G$8:$G$225,MATCH($C29,_xlfn.ANCHORARRAY(Food!$C$8),0)),NA())</f>
        <v>0</v>
      </c>
      <c r="T29" s="25">
        <f ca="1">IFERROR(INDEX(Macro!$G$8:$G$225,MATCH($C29,_xlfn.ANCHORARRAY(Macro!$C$8),0)),NA())</f>
        <v>4.9123833742203296</v>
      </c>
      <c r="U29" s="25">
        <f ca="1">IFERROR(INDEX(Socioeconomic!$G$8:$G$225,MATCH($C29,_xlfn.ANCHORARRAY(Socioeconomic!$C$8),0)),NA())</f>
        <v>0</v>
      </c>
      <c r="V29" s="25">
        <f ca="1">IFERROR(INDEX('Natural Hazard'!$G$8:$G$225,MATCH($C29,_xlfn.ANCHORARRAY('Natural Hazard'!$C$8),0)),NA())</f>
        <v>8.6602540378443873</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4.7730295774988498</v>
      </c>
      <c r="AB29" s="25">
        <f ca="1">IFERROR(INDEX(Socioeconomic!$H$8:$H$225,MATCH($C29,_xlfn.ANCHORARRAY(Socioeconomic!$C$8),0)),NA())</f>
        <v>5.5714285714285703</v>
      </c>
      <c r="AC29" s="25">
        <f ca="1">IFERROR(INDEX('Natural Hazard'!$H$8:$H$225,MATCH($C29,_xlfn.ANCHORARRAY('Natural Hazard'!$C$8),0)),NA())</f>
        <v>7.5</v>
      </c>
      <c r="AD29" s="25">
        <f ca="1">IFERROR(INDEX(Conflict!$H$8:$H$225,MATCH($C29,_xlfn.ANCHORARRAY(Conflict!$C$8),0)),NA())</f>
        <v>0</v>
      </c>
      <c r="AE29" s="50"/>
      <c r="AF29" s="25">
        <f ca="1">IFERROR(INDEX(Health!$I$8:$I$225,MATCH($C29,_xlfn.ANCHORARRAY(Health!$C$8),0)),NA())</f>
        <v>0</v>
      </c>
      <c r="AG29" s="25" t="e">
        <f ca="1">IFERROR(INDEX(Food!$I$8:$I$225,MATCH($C29,_xlfn.ANCHORARRAY(Food!$C$8),0)),NA())</f>
        <v>#N/A</v>
      </c>
      <c r="AH29" s="25">
        <f ca="1">IFERROR(INDEX(Macro!$I$8:$I$225,MATCH($C29,_xlfn.ANCHORARRAY(Macro!$C$8),0)),NA())</f>
        <v>5.0558057568043901</v>
      </c>
      <c r="AI29" s="25">
        <f ca="1">IFERROR(INDEX(Socioeconomic!$I$8:$I$225,MATCH($C29,_xlfn.ANCHORARRAY(Socioeconomic!$C$8),0)),NA())</f>
        <v>0</v>
      </c>
      <c r="AJ29" s="25">
        <f ca="1">IFERROR(INDEX('Natural Hazard'!$I$8:$I$225,MATCH($C29,_xlfn.ANCHORARRAY('Natural Hazard'!$C$8),0)),NA())</f>
        <v>10</v>
      </c>
      <c r="AK29" s="25">
        <f ca="1">IFERROR(INDEX(Conflict!$I$8:$I$225,MATCH($C29,_xlfn.ANCHORARRAY(Conflict!$C$8),0)),NA())</f>
        <v>0</v>
      </c>
      <c r="AL29" s="49"/>
      <c r="AM29" s="25">
        <f>IFERROR(INDEX('Data Reliability'!$G$6:$G$409,MATCH($C29,'Data Reliability'!$E$6:$E$409,0)),NA())</f>
        <v>0.16666666666666699</v>
      </c>
      <c r="AN29" s="25">
        <f>IFERROR(INDEX('Data Reliability'!$H$6:$H$409,MATCH($C29,'Data Reliability'!$E$6:$E$409,0)),NA())</f>
        <v>0.55833333333333302</v>
      </c>
    </row>
    <row r="30" spans="2:40" x14ac:dyDescent="0.2">
      <c r="B30" s="28" t="s">
        <v>750</v>
      </c>
      <c r="C30" s="28" t="s">
        <v>720</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0</v>
      </c>
      <c r="H30" s="23">
        <f t="shared" ca="1" si="0"/>
        <v>0</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0</v>
      </c>
      <c r="N30" s="23">
        <f t="shared" ca="1" si="4"/>
        <v>0</v>
      </c>
      <c r="O30" s="116" t="str">
        <f t="shared" si="5"/>
        <v>!!</v>
      </c>
      <c r="P30" s="24"/>
      <c r="Q30" s="49"/>
      <c r="R30" s="25">
        <f ca="1">IFERROR(INDEX(Health!$G$8:$G$225,MATCH($C30,_xlfn.ANCHORARRAY(Health!$C$8),0)),NA())</f>
        <v>0</v>
      </c>
      <c r="S30" s="25">
        <f ca="1">IFERROR(INDEX(Food!$G$8:$G$225,MATCH($C30,_xlfn.ANCHORARRAY(Food!$C$8),0)),NA())</f>
        <v>0</v>
      </c>
      <c r="T30" s="25">
        <f ca="1">IFERROR(INDEX(Macro!$G$8:$G$225,MATCH($C30,_xlfn.ANCHORARRAY(Macro!$C$8),0)),NA())</f>
        <v>0</v>
      </c>
      <c r="U30" s="25">
        <f ca="1">IFERROR(INDEX(Socioeconomic!$G$8:$G$225,MATCH($C30,_xlfn.ANCHORARRAY(Socioeconomic!$C$8),0)),NA())</f>
        <v>0</v>
      </c>
      <c r="V30" s="25">
        <f ca="1">IFERROR(INDEX('Natural Hazard'!$G$8:$G$225,MATCH($C30,_xlfn.ANCHORARRAY('Natural Hazard'!$C$8),0)),NA())</f>
        <v>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t="e">
        <f ca="1">IFERROR(INDEX(Conflict!$H$8:$H$225,MATCH($C30,_xlfn.ANCHORARRAY(Conflict!$C$8),0)),NA())</f>
        <v>#N/A</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0</v>
      </c>
      <c r="AK30" s="25">
        <f ca="1">IFERROR(INDEX(Conflict!$I$8:$I$225,MATCH($C30,_xlfn.ANCHORARRAY(Conflict!$C$8),0)),NA())</f>
        <v>0</v>
      </c>
      <c r="AL30" s="49"/>
      <c r="AM30" s="25">
        <f>IFERROR(INDEX('Data Reliability'!$G$6:$G$409,MATCH($C30,'Data Reliability'!$E$6:$E$409,0)),NA())</f>
        <v>1</v>
      </c>
      <c r="AN30" s="25">
        <f>IFERROR(INDEX('Data Reliability'!$H$6:$H$409,MATCH($C30,'Data Reliability'!$E$6:$E$409,0)),NA())</f>
        <v>0.81666666666666698</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3</v>
      </c>
      <c r="H31" s="23">
        <f t="shared" ca="1" si="0"/>
        <v>3</v>
      </c>
      <c r="I31" s="116" t="str">
        <f t="shared" si="1"/>
        <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2.5</v>
      </c>
      <c r="N31" s="23">
        <f t="shared" ca="1" si="4"/>
        <v>2.5</v>
      </c>
      <c r="O31" s="116" t="str">
        <f t="shared" si="5"/>
        <v>!</v>
      </c>
      <c r="P31" s="24"/>
      <c r="Q31" s="49"/>
      <c r="R31" s="25">
        <f ca="1">IFERROR(INDEX(Health!$G$8:$G$225,MATCH($C31,_xlfn.ANCHORARRAY(Health!$C$8),0)),NA())</f>
        <v>8.6358126123265659</v>
      </c>
      <c r="S31" s="25">
        <f ca="1">IFERROR(INDEX(Food!$G$8:$G$225,MATCH($C31,_xlfn.ANCHORARRAY(Food!$C$8),0)),NA())</f>
        <v>0</v>
      </c>
      <c r="T31" s="25">
        <f ca="1">IFERROR(INDEX(Macro!$G$8:$G$225,MATCH($C31,_xlfn.ANCHORARRAY(Macro!$C$8),0)),NA())</f>
        <v>4.468201657220078</v>
      </c>
      <c r="U31" s="25">
        <f ca="1">IFERROR(INDEX(Socioeconomic!$G$8:$G$225,MATCH($C31,_xlfn.ANCHORARRAY(Socioeconomic!$C$8),0)),NA())</f>
        <v>7.0010161927313552</v>
      </c>
      <c r="V31" s="25">
        <f ca="1">IFERROR(INDEX('Natural Hazard'!$G$8:$G$225,MATCH($C31,_xlfn.ANCHORARRAY('Natural Hazard'!$C$8),0)),NA())</f>
        <v>7.9582242575422129</v>
      </c>
      <c r="W31" s="25">
        <f ca="1">IFERROR(INDEX(Conflict!$G$8:$G$225,MATCH($C31,_xlfn.ANCHORARRAY(Conflict!$C$8),0)),NA())</f>
        <v>0</v>
      </c>
      <c r="X31" s="50"/>
      <c r="Y31" s="25">
        <f ca="1">IFERROR(INDEX(Health!$H$8:$H$225,MATCH($C31,_xlfn.ANCHORARRAY(Health!$C$8),0)),NA())</f>
        <v>7.45772594752186</v>
      </c>
      <c r="Z31" s="25">
        <f ca="1">IFERROR(INDEX(Food!$H$8:$H$225,MATCH($C31,_xlfn.ANCHORARRAY(Food!$C$8),0)),NA())</f>
        <v>3.7869137232194499</v>
      </c>
      <c r="AA31" s="25">
        <f ca="1">IFERROR(INDEX(Macro!$H$8:$H$225,MATCH($C31,_xlfn.ANCHORARRAY(Macro!$C$8),0)),NA())</f>
        <v>5.6581779486807404</v>
      </c>
      <c r="AB31" s="25">
        <f ca="1">IFERROR(INDEX(Socioeconomic!$H$8:$H$225,MATCH($C31,_xlfn.ANCHORARRAY(Socioeconomic!$C$8),0)),NA())</f>
        <v>6.4285714285714199</v>
      </c>
      <c r="AC31" s="25">
        <f ca="1">IFERROR(INDEX('Natural Hazard'!$H$8:$H$225,MATCH($C31,_xlfn.ANCHORARRAY('Natural Hazard'!$C$8),0)),NA())</f>
        <v>6.3333333333333304</v>
      </c>
      <c r="AD31" s="25">
        <f ca="1">IFERROR(INDEX(Conflict!$H$8:$H$225,MATCH($C31,_xlfn.ANCHORARRAY(Conflict!$C$8),0)),NA())</f>
        <v>2.2581792318634402</v>
      </c>
      <c r="AE31" s="50"/>
      <c r="AF31" s="25">
        <f ca="1">IFERROR(INDEX(Health!$I$8:$I$225,MATCH($C31,_xlfn.ANCHORARRAY(Health!$C$8),0)),NA())</f>
        <v>10</v>
      </c>
      <c r="AG31" s="25" t="e">
        <f ca="1">IFERROR(INDEX(Food!$I$8:$I$225,MATCH($C31,_xlfn.ANCHORARRAY(Food!$C$8),0)),NA())</f>
        <v>#N/A</v>
      </c>
      <c r="AH31" s="25">
        <f ca="1">IFERROR(INDEX(Macro!$I$8:$I$225,MATCH($C31,_xlfn.ANCHORARRAY(Macro!$C$8),0)),NA())</f>
        <v>3.5284903074211802</v>
      </c>
      <c r="AI31" s="25">
        <f ca="1">IFERROR(INDEX(Socioeconomic!$I$8:$I$225,MATCH($C31,_xlfn.ANCHORARRAY(Socioeconomic!$C$8),0)),NA())</f>
        <v>7.6244354248045996</v>
      </c>
      <c r="AJ31" s="25">
        <f ca="1">IFERROR(INDEX('Natural Hazard'!$I$8:$I$225,MATCH($C31,_xlfn.ANCHORARRAY('Natural Hazard'!$C$8),0)),NA())</f>
        <v>10</v>
      </c>
      <c r="AK31" s="25">
        <f ca="1">IFERROR(INDEX(Conflict!$I$8:$I$225,MATCH($C31,_xlfn.ANCHORARRAY(Conflict!$C$8),0)),NA())</f>
        <v>0</v>
      </c>
      <c r="AL31" s="49"/>
      <c r="AM31" s="25">
        <f>IFERROR(INDEX('Data Reliability'!$G$6:$G$409,MATCH($C31,'Data Reliability'!$E$6:$E$409,0)),NA())</f>
        <v>8.3333333333333301E-2</v>
      </c>
      <c r="AN31" s="25">
        <f>IFERROR(INDEX('Data Reliability'!$H$6:$H$409,MATCH($C31,'Data Reliability'!$E$6:$E$409,0)),NA())</f>
        <v>0.4</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2.5</v>
      </c>
      <c r="H32" s="23">
        <f t="shared" ca="1" si="0"/>
        <v>2.5</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1</v>
      </c>
      <c r="K32" s="23">
        <f t="shared" ca="1" si="2"/>
        <v>1</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3.5</v>
      </c>
      <c r="N32" s="23">
        <f t="shared" ca="1" si="4"/>
        <v>3.5</v>
      </c>
      <c r="O32" s="116" t="str">
        <f t="shared" si="5"/>
        <v>!</v>
      </c>
      <c r="P32" s="24"/>
      <c r="Q32" s="49"/>
      <c r="R32" s="25">
        <f ca="1">IFERROR(INDEX(Health!$G$8:$G$225,MATCH($C32,_xlfn.ANCHORARRAY(Health!$C$8),0)),NA())</f>
        <v>0</v>
      </c>
      <c r="S32" s="25">
        <f ca="1">IFERROR(INDEX(Food!$G$8:$G$225,MATCH($C32,_xlfn.ANCHORARRAY(Food!$C$8),0)),NA())</f>
        <v>0</v>
      </c>
      <c r="T32" s="25">
        <f ca="1">IFERROR(INDEX(Macro!$G$8:$G$225,MATCH($C32,_xlfn.ANCHORARRAY(Macro!$C$8),0)),NA())</f>
        <v>10</v>
      </c>
      <c r="U32" s="25">
        <f ca="1">IFERROR(INDEX(Socioeconomic!$G$8:$G$225,MATCH($C32,_xlfn.ANCHORARRAY(Socioeconomic!$C$8),0)),NA())</f>
        <v>5.744562646538026</v>
      </c>
      <c r="V32" s="25">
        <f ca="1">IFERROR(INDEX('Natural Hazard'!$G$8:$G$225,MATCH($C32,_xlfn.ANCHORARRAY('Natural Hazard'!$C$8),0)),NA())</f>
        <v>7.0710678118654755</v>
      </c>
      <c r="W32" s="25">
        <f ca="1">IFERROR(INDEX(Conflict!$G$8:$G$225,MATCH($C32,_xlfn.ANCHORARRAY(Conflict!$C$8),0)),NA())</f>
        <v>4.8675559571239138</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10</v>
      </c>
      <c r="AB32" s="25">
        <f ca="1">IFERROR(INDEX(Socioeconomic!$H$8:$H$225,MATCH($C32,_xlfn.ANCHORARRAY(Socioeconomic!$C$8),0)),NA())</f>
        <v>4.71428571428571</v>
      </c>
      <c r="AC32" s="25">
        <f ca="1">IFERROR(INDEX('Natural Hazard'!$H$8:$H$225,MATCH($C32,_xlfn.ANCHORARRAY('Natural Hazard'!$C$8),0)),NA())</f>
        <v>5</v>
      </c>
      <c r="AD32" s="25">
        <f ca="1">IFERROR(INDEX(Conflict!$H$8:$H$225,MATCH($C32,_xlfn.ANCHORARRAY(Conflict!$C$8),0)),NA())</f>
        <v>2.3693100995732501</v>
      </c>
      <c r="AE32" s="50"/>
      <c r="AF32" s="25">
        <f ca="1">IFERROR(INDEX(Health!$I$8:$I$225,MATCH($C32,_xlfn.ANCHORARRAY(Health!$C$8),0)),NA())</f>
        <v>0</v>
      </c>
      <c r="AG32" s="25" t="e">
        <f ca="1">IFERROR(INDEX(Food!$I$8:$I$225,MATCH($C32,_xlfn.ANCHORARRAY(Food!$C$8),0)),NA())</f>
        <v>#N/A</v>
      </c>
      <c r="AH32" s="25">
        <f ca="1">IFERROR(INDEX(Macro!$I$8:$I$225,MATCH($C32,_xlfn.ANCHORARRAY(Macro!$C$8),0)),NA())</f>
        <v>10</v>
      </c>
      <c r="AI32" s="25">
        <f ca="1">IFERROR(INDEX(Socioeconomic!$I$8:$I$225,MATCH($C32,_xlfn.ANCHORARRAY(Socioeconomic!$C$8),0)),NA())</f>
        <v>7</v>
      </c>
      <c r="AJ32" s="25">
        <f ca="1">IFERROR(INDEX('Natural Hazard'!$I$8:$I$225,MATCH($C32,_xlfn.ANCHORARRAY('Natural Hazard'!$C$8),0)),NA())</f>
        <v>10</v>
      </c>
      <c r="AK32" s="25">
        <f ca="1">IFERROR(INDEX(Conflict!$I$8:$I$225,MATCH($C32,_xlfn.ANCHORARRAY(Conflict!$C$8),0)),NA())</f>
        <v>10</v>
      </c>
      <c r="AL32" s="49"/>
      <c r="AM32" s="25">
        <f>IFERROR(INDEX('Data Reliability'!$G$6:$G$409,MATCH($C32,'Data Reliability'!$E$6:$E$409,0)),NA())</f>
        <v>0</v>
      </c>
      <c r="AN32" s="25">
        <f>IFERROR(INDEX('Data Reliability'!$H$6:$H$409,MATCH($C32,'Data Reliability'!$E$6:$E$409,0)),NA())</f>
        <v>0.358333333333333</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v>
      </c>
      <c r="H33" s="23">
        <f t="shared" ca="1" si="0"/>
        <v>0</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0</v>
      </c>
      <c r="N33" s="23">
        <f t="shared" ca="1" si="4"/>
        <v>0</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3.2196786322918434</v>
      </c>
      <c r="U33" s="25">
        <f ca="1">IFERROR(INDEX(Socioeconomic!$G$8:$G$225,MATCH($C33,_xlfn.ANCHORARRAY(Socioeconomic!$C$8),0)),NA())</f>
        <v>0</v>
      </c>
      <c r="V33" s="25">
        <f ca="1">IFERROR(INDEX('Natural Hazard'!$G$8:$G$225,MATCH($C33,_xlfn.ANCHORARRAY('Natural Hazard'!$C$8),0)),NA())</f>
        <v>0</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3.2639241577789</v>
      </c>
      <c r="AB33" s="25">
        <f ca="1">IFERROR(INDEX(Socioeconomic!$H$8:$H$225,MATCH($C33,_xlfn.ANCHORARRAY(Socioeconomic!$C$8),0)),NA())</f>
        <v>3.4285714285714199</v>
      </c>
      <c r="AC33" s="25">
        <f ca="1">IFERROR(INDEX('Natural Hazard'!$H$8:$H$225,MATCH($C33,_xlfn.ANCHORARRAY('Natural Hazard'!$C$8),0)),NA())</f>
        <v>4.6666666666666599</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3.1760328960250601</v>
      </c>
      <c r="AI33" s="25">
        <f ca="1">IFERROR(INDEX(Socioeconomic!$I$8:$I$225,MATCH($C33,_xlfn.ANCHORARRAY(Socioeconomic!$C$8),0)),NA())</f>
        <v>0</v>
      </c>
      <c r="AJ33" s="25">
        <f ca="1">IFERROR(INDEX('Natural Hazard'!$I$8:$I$225,MATCH($C33,_xlfn.ANCHORARRAY('Natural Hazard'!$C$8),0)),NA())</f>
        <v>0</v>
      </c>
      <c r="AK33" s="25">
        <f ca="1">IFERROR(INDEX(Conflict!$I$8:$I$225,MATCH($C33,_xlfn.ANCHORARRAY(Conflict!$C$8),0)),NA())</f>
        <v>0</v>
      </c>
      <c r="AL33" s="49"/>
      <c r="AM33" s="25">
        <f>IFERROR(INDEX('Data Reliability'!$G$6:$G$409,MATCH($C33,'Data Reliability'!$E$6:$E$409,0)),NA())</f>
        <v>0.16666666666666699</v>
      </c>
      <c r="AN33" s="25">
        <f>IFERROR(INDEX('Data Reliability'!$H$6:$H$409,MATCH($C33,'Data Reliability'!$E$6:$E$409,0)),NA())</f>
        <v>0.625</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v>
      </c>
      <c r="H34" s="23">
        <f t="shared" ca="1" si="0"/>
        <v>0</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0</v>
      </c>
      <c r="N34" s="23">
        <f t="shared" ca="1" si="4"/>
        <v>0</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0</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2.8333333333333299</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3.1368709614254899</v>
      </c>
      <c r="AI34" s="25">
        <f ca="1">IFERROR(INDEX(Socioeconomic!$I$8:$I$225,MATCH($C34,_xlfn.ANCHORARRAY(Socioeconomic!$C$8),0)),NA())</f>
        <v>0</v>
      </c>
      <c r="AJ34" s="25">
        <f ca="1">IFERROR(INDEX('Natural Hazard'!$I$8:$I$225,MATCH($C34,_xlfn.ANCHORARRAY('Natural Hazard'!$C$8),0)),NA())</f>
        <v>0</v>
      </c>
      <c r="AK34" s="25">
        <f ca="1">IFERROR(INDEX(Conflict!$I$8:$I$225,MATCH($C34,_xlfn.ANCHORARRAY(Conflict!$C$8),0)),NA())</f>
        <v>0</v>
      </c>
      <c r="AL34" s="49"/>
      <c r="AM34" s="25">
        <f>IFERROR(INDEX('Data Reliability'!$G$6:$G$409,MATCH($C34,'Data Reliability'!$E$6:$E$409,0)),NA())</f>
        <v>0.16666666666666699</v>
      </c>
      <c r="AN34" s="25">
        <f>IFERROR(INDEX('Data Reliability'!$H$6:$H$409,MATCH($C34,'Data Reliability'!$E$6:$E$409,0)),NA())</f>
        <v>0.625</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1</v>
      </c>
      <c r="H35" s="23">
        <f t="shared" ca="1" si="0"/>
        <v>1</v>
      </c>
      <c r="I35" s="116" t="str">
        <f t="shared" si="1"/>
        <v>!</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1</v>
      </c>
      <c r="N35" s="23">
        <f t="shared" ca="1" si="4"/>
        <v>1</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1.5382923940354032</v>
      </c>
      <c r="U35" s="25">
        <f ca="1">IFERROR(INDEX(Socioeconomic!$G$8:$G$225,MATCH($C35,_xlfn.ANCHORARRAY(Socioeconomic!$C$8),0)),NA())</f>
        <v>8.4515425472851646</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2.6157827275145702</v>
      </c>
      <c r="AB35" s="25">
        <f ca="1">IFERROR(INDEX(Socioeconomic!$H$8:$H$225,MATCH($C35,_xlfn.ANCHORARRAY(Socioeconomic!$C$8),0)),NA())</f>
        <v>7.1428571428571397</v>
      </c>
      <c r="AC35" s="25">
        <f ca="1">IFERROR(INDEX('Natural Hazard'!$H$8:$H$225,MATCH($C35,_xlfn.ANCHORARRAY('Natural Hazard'!$C$8),0)),NA())</f>
        <v>4.1666666666666599</v>
      </c>
      <c r="AD35" s="25">
        <f ca="1">IFERROR(INDEX(Conflict!$H$8:$H$225,MATCH($C35,_xlfn.ANCHORARRAY(Conflict!$C$8),0)),NA())</f>
        <v>0.92460881934566197</v>
      </c>
      <c r="AE35" s="50"/>
      <c r="AF35" s="25">
        <f ca="1">IFERROR(INDEX(Health!$I$8:$I$225,MATCH($C35,_xlfn.ANCHORARRAY(Health!$C$8),0)),NA())</f>
        <v>0</v>
      </c>
      <c r="AG35" s="25" t="e">
        <f ca="1">IFERROR(INDEX(Food!$I$8:$I$225,MATCH($C35,_xlfn.ANCHORARRAY(Food!$C$8),0)),NA())</f>
        <v>#N/A</v>
      </c>
      <c r="AH35" s="25">
        <f ca="1">IFERROR(INDEX(Macro!$I$8:$I$225,MATCH($C35,_xlfn.ANCHORARRAY(Macro!$C$8),0)),NA())</f>
        <v>0.90464068925005603</v>
      </c>
      <c r="AI35" s="25">
        <f ca="1">IFERROR(INDEX(Socioeconomic!$I$8:$I$225,MATCH($C35,_xlfn.ANCHORARRAY(Socioeconomic!$C$8),0)),NA())</f>
        <v>10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0.16666666666666699</v>
      </c>
      <c r="AN35" s="25">
        <f>IFERROR(INDEX('Data Reliability'!$H$6:$H$409,MATCH($C35,'Data Reliability'!$E$6:$E$409,0)),NA())</f>
        <v>0.58333333333333304</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0</v>
      </c>
      <c r="N36" s="23">
        <f t="shared" ca="1" si="4"/>
        <v>0</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1.8105798341887172</v>
      </c>
      <c r="U36" s="25">
        <f ca="1">IFERROR(INDEX(Socioeconomic!$G$8:$G$225,MATCH($C36,_xlfn.ANCHORARRAY(Socioeconomic!$C$8),0)),NA())</f>
        <v>0</v>
      </c>
      <c r="V36" s="25">
        <f ca="1">IFERROR(INDEX('Natural Hazard'!$G$8:$G$225,MATCH($C36,_xlfn.ANCHORARRAY('Natural Hazard'!$C$8),0)),NA())</f>
        <v>0</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1.74030810902319</v>
      </c>
      <c r="AB36" s="25">
        <f ca="1">IFERROR(INDEX(Socioeconomic!$H$8:$H$225,MATCH($C36,_xlfn.ANCHORARRAY(Socioeconomic!$C$8),0)),NA())</f>
        <v>6.71428571428571</v>
      </c>
      <c r="AC36" s="25">
        <f ca="1">IFERROR(INDEX('Natural Hazard'!$H$8:$H$225,MATCH($C36,_xlfn.ANCHORARRAY('Natural Hazard'!$C$8),0)),NA())</f>
        <v>2.5</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1.8836890542392799</v>
      </c>
      <c r="AI36" s="25">
        <f ca="1">IFERROR(INDEX(Socioeconomic!$I$8:$I$225,MATCH($C36,_xlfn.ANCHORARRAY(Socioeconomic!$C$8),0)),NA())</f>
        <v>0</v>
      </c>
      <c r="AJ36" s="25">
        <f ca="1">IFERROR(INDEX('Natural Hazard'!$I$8:$I$225,MATCH($C36,_xlfn.ANCHORARRAY('Natural Hazard'!$C$8),0)),NA())</f>
        <v>0</v>
      </c>
      <c r="AK36" s="25">
        <f ca="1">IFERROR(INDEX(Conflict!$I$8:$I$225,MATCH($C36,_xlfn.ANCHORARRAY(Conflict!$C$8),0)),NA())</f>
        <v>0</v>
      </c>
      <c r="AL36" s="49"/>
      <c r="AM36" s="25">
        <f>IFERROR(INDEX('Data Reliability'!$G$6:$G$409,MATCH($C36,'Data Reliability'!$E$6:$E$409,0)),NA())</f>
        <v>8.3333333333333301E-2</v>
      </c>
      <c r="AN36" s="25">
        <f>IFERROR(INDEX('Data Reliability'!$H$6:$H$409,MATCH($C36,'Data Reliability'!$E$6:$E$409,0)),NA())</f>
        <v>0.59166666666666701</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1</v>
      </c>
      <c r="H37" s="23">
        <f t="shared" ca="1" si="0"/>
        <v>1</v>
      </c>
      <c r="I37" s="116" t="str">
        <f t="shared" si="1"/>
        <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0.5</v>
      </c>
      <c r="N37" s="23">
        <f t="shared" ca="1" si="4"/>
        <v>0.5</v>
      </c>
      <c r="O37" s="116" t="str">
        <f t="shared" si="5"/>
        <v>!</v>
      </c>
      <c r="P37" s="24"/>
      <c r="Q37" s="49"/>
      <c r="R37" s="25">
        <f ca="1">IFERROR(INDEX(Health!$G$8:$G$225,MATCH($C37,_xlfn.ANCHORARRAY(Health!$C$8),0)),NA())</f>
        <v>0</v>
      </c>
      <c r="S37" s="25">
        <f ca="1">IFERROR(INDEX(Food!$G$8:$G$225,MATCH($C37,_xlfn.ANCHORARRAY(Food!$C$8),0)),NA())</f>
        <v>8.3666002653407556</v>
      </c>
      <c r="T37" s="25">
        <f ca="1">IFERROR(INDEX(Macro!$G$8:$G$225,MATCH($C37,_xlfn.ANCHORARRAY(Macro!$C$8),0)),NA())</f>
        <v>4.1439610444163115</v>
      </c>
      <c r="U37" s="25">
        <f ca="1">IFERROR(INDEX(Socioeconomic!$G$8:$G$225,MATCH($C37,_xlfn.ANCHORARRAY(Socioeconomic!$C$8),0)),NA())</f>
        <v>4.7746589833515021</v>
      </c>
      <c r="V37" s="25">
        <f ca="1">IFERROR(INDEX('Natural Hazard'!$G$8:$G$225,MATCH($C37,_xlfn.ANCHORARRAY('Natural Hazard'!$C$8),0)),NA())</f>
        <v>0</v>
      </c>
      <c r="W37" s="25">
        <f ca="1">IFERROR(INDEX(Conflict!$G$8:$G$225,MATCH($C37,_xlfn.ANCHORARRAY(Conflict!$C$8),0)),NA())</f>
        <v>0</v>
      </c>
      <c r="X37" s="50"/>
      <c r="Y37" s="25">
        <f ca="1">IFERROR(INDEX(Health!$H$8:$H$225,MATCH($C37,_xlfn.ANCHORARRAY(Health!$C$8),0)),NA())</f>
        <v>10</v>
      </c>
      <c r="Z37" s="25">
        <f ca="1">IFERROR(INDEX(Food!$H$8:$H$225,MATCH($C37,_xlfn.ANCHORARRAY(Food!$C$8),0)),NA())</f>
        <v>10</v>
      </c>
      <c r="AA37" s="25">
        <f ca="1">IFERROR(INDEX(Macro!$H$8:$H$225,MATCH($C37,_xlfn.ANCHORARRAY(Macro!$C$8),0)),NA())</f>
        <v>5.4743766475609998</v>
      </c>
      <c r="AB37" s="25">
        <f ca="1">IFERROR(INDEX(Socioeconomic!$H$8:$H$225,MATCH($C37,_xlfn.ANCHORARRAY(Socioeconomic!$C$8),0)),NA())</f>
        <v>10</v>
      </c>
      <c r="AC37" s="25">
        <f ca="1">IFERROR(INDEX('Natural Hazard'!$H$8:$H$225,MATCH($C37,_xlfn.ANCHORARRAY('Natural Hazard'!$C$8),0)),NA())</f>
        <v>4.3333333333333304</v>
      </c>
      <c r="AD37" s="25">
        <f ca="1">IFERROR(INDEX(Conflict!$H$8:$H$225,MATCH($C37,_xlfn.ANCHORARRAY(Conflict!$C$8),0)),NA())</f>
        <v>10</v>
      </c>
      <c r="AE37" s="50"/>
      <c r="AF37" s="25">
        <f ca="1">IFERROR(INDEX(Health!$I$8:$I$225,MATCH($C37,_xlfn.ANCHORARRAY(Health!$C$8),0)),NA())</f>
        <v>0</v>
      </c>
      <c r="AG37" s="25">
        <f ca="1">IFERROR(INDEX(Food!$I$8:$I$225,MATCH($C37,_xlfn.ANCHORARRAY(Food!$C$8),0)),NA())</f>
        <v>7</v>
      </c>
      <c r="AH37" s="25">
        <f ca="1">IFERROR(INDEX(Macro!$I$8:$I$225,MATCH($C37,_xlfn.ANCHORARRAY(Macro!$C$8),0)),NA())</f>
        <v>3.1368709614254899</v>
      </c>
      <c r="AI37" s="25">
        <f ca="1">IFERROR(INDEX(Socioeconomic!$I$8:$I$225,MATCH($C37,_xlfn.ANCHORARRAY(Socioeconomic!$C$8),0)),NA())</f>
        <v>2.2797368407299201</v>
      </c>
      <c r="AJ37" s="25">
        <f ca="1">IFERROR(INDEX('Natural Hazard'!$I$8:$I$225,MATCH($C37,_xlfn.ANCHORARRAY('Natural Hazard'!$C$8),0)),NA())</f>
        <v>0</v>
      </c>
      <c r="AK37" s="25">
        <f ca="1">IFERROR(INDEX(Conflict!$I$8:$I$225,MATCH($C37,_xlfn.ANCHORARRAY(Conflict!$C$8),0)),NA())</f>
        <v>0</v>
      </c>
      <c r="AL37" s="49"/>
      <c r="AM37" s="25">
        <f>IFERROR(INDEX('Data Reliability'!$G$6:$G$409,MATCH($C37,'Data Reliability'!$E$6:$E$409,0)),NA())</f>
        <v>0.16666666666666699</v>
      </c>
      <c r="AN37" s="25">
        <f>IFERROR(INDEX('Data Reliability'!$H$6:$H$409,MATCH($C37,'Data Reliability'!$E$6:$E$409,0)),NA())</f>
        <v>0.44722222222222202</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v>
      </c>
      <c r="N38" s="23">
        <f t="shared" ca="1" si="4"/>
        <v>0</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2.3836578513650348</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1.1066773077946199</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5.1341296260035199</v>
      </c>
      <c r="AI38" s="25">
        <f ca="1">IFERROR(INDEX(Socioeconomic!$I$8:$I$225,MATCH($C38,_xlfn.ANCHORARRAY(Socioeconomic!$C$8),0)),NA())</f>
        <v>0</v>
      </c>
      <c r="AJ38" s="25">
        <f ca="1">IFERROR(INDEX('Natural Hazard'!$I$8:$I$225,MATCH($C38,_xlfn.ANCHORARRAY('Natural Hazard'!$C$8),0)),NA())</f>
        <v>0</v>
      </c>
      <c r="AK38" s="25">
        <f ca="1">IFERROR(INDEX(Conflict!$I$8:$I$225,MATCH($C38,_xlfn.ANCHORARRAY(Conflict!$C$8),0)),NA())</f>
        <v>0</v>
      </c>
      <c r="AL38" s="49"/>
      <c r="AM38" s="25">
        <f>IFERROR(INDEX('Data Reliability'!$G$6:$G$409,MATCH($C38,'Data Reliability'!$E$6:$E$409,0)),NA())</f>
        <v>8.3333333333333301E-2</v>
      </c>
      <c r="AN38" s="25">
        <f>IFERROR(INDEX('Data Reliability'!$H$6:$H$409,MATCH($C38,'Data Reliability'!$E$6:$E$409,0)),NA())</f>
        <v>0.55833333333333302</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0.5</v>
      </c>
      <c r="N39" s="23">
        <f t="shared" ca="1" si="4"/>
        <v>0.5</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0.42857142857142799</v>
      </c>
      <c r="AC39" s="25">
        <f ca="1">IFERROR(INDEX('Natural Hazard'!$H$8:$H$225,MATCH($C39,_xlfn.ANCHORARRAY('Natural Hazard'!$C$8),0)),NA())</f>
        <v>2.1666666666666599</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7</v>
      </c>
      <c r="AI39" s="25">
        <f ca="1">IFERROR(INDEX(Socioeconomic!$I$8:$I$225,MATCH($C39,_xlfn.ANCHORARRAY(Socioeconomic!$C$8),0)),NA())</f>
        <v>0</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8.3333333333333301E-2</v>
      </c>
      <c r="AN39" s="25">
        <f>IFERROR(INDEX('Data Reliability'!$H$6:$H$409,MATCH($C39,'Data Reliability'!$E$6:$E$409,0)),NA())</f>
        <v>0.59166666666666701</v>
      </c>
    </row>
    <row r="40" spans="2:40" x14ac:dyDescent="0.2">
      <c r="B40" s="28" t="s">
        <v>751</v>
      </c>
      <c r="C40" s="28" t="s">
        <v>721</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f ca="1">IFERROR(INDEX(Food!$G$8:$G$225,MATCH($C40,_xlfn.ANCHORARRAY(Food!$C$8),0)),NA())</f>
        <v>0</v>
      </c>
      <c r="T40" s="25">
        <f ca="1">IFERROR(INDEX(Macro!$G$8:$G$225,MATCH($C40,_xlfn.ANCHORARRAY(Macro!$C$8),0)),NA())</f>
        <v>0</v>
      </c>
      <c r="U40" s="25">
        <f ca="1">IFERROR(INDEX(Socioeconomic!$G$8:$G$225,MATCH($C40,_xlfn.ANCHORARRAY(Socioeconomic!$C$8),0)),NA())</f>
        <v>0</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t="e">
        <f ca="1">IFERROR(INDEX(Conflict!$H$8:$H$225,MATCH($C40,_xlfn.ANCHORARRAY(Conflict!$C$8),0)),NA())</f>
        <v>#N/A</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1</v>
      </c>
      <c r="AN40" s="25">
        <f>IFERROR(INDEX('Data Reliability'!$H$6:$H$409,MATCH($C40,'Data Reliability'!$E$6:$E$409,0)),NA())</f>
        <v>0.85</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1</v>
      </c>
      <c r="H41" s="23">
        <f t="shared" ca="1" si="0"/>
        <v>1</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2.5</v>
      </c>
      <c r="N41" s="23">
        <f t="shared" ca="1" si="4"/>
        <v>2.5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2.3714722716863861</v>
      </c>
      <c r="U41" s="25">
        <f ca="1">IFERROR(INDEX(Socioeconomic!$G$8:$G$225,MATCH($C41,_xlfn.ANCHORARRAY(Socioeconomic!$C$8),0)),NA())</f>
        <v>4.4721359549995796</v>
      </c>
      <c r="V41" s="25">
        <f ca="1">IFERROR(INDEX('Natural Hazard'!$G$8:$G$225,MATCH($C41,_xlfn.ANCHORARRAY('Natural Hazard'!$C$8),0)),NA())</f>
        <v>9.3094933625126242</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0.95673414109168298</v>
      </c>
      <c r="AB41" s="25">
        <f ca="1">IFERROR(INDEX(Socioeconomic!$H$8:$H$225,MATCH($C41,_xlfn.ANCHORARRAY(Socioeconomic!$C$8),0)),NA())</f>
        <v>2</v>
      </c>
      <c r="AC41" s="25">
        <f ca="1">IFERROR(INDEX('Natural Hazard'!$H$8:$H$225,MATCH($C41,_xlfn.ANCHORARRAY('Natural Hazard'!$C$8),0)),NA())</f>
        <v>8.6666666666666607</v>
      </c>
      <c r="AD41" s="25">
        <f ca="1">IFERROR(INDEX(Conflict!$H$8:$H$225,MATCH($C41,_xlfn.ANCHORARRAY(Conflict!$C$8),0)),NA())</f>
        <v>0</v>
      </c>
      <c r="AE41" s="50"/>
      <c r="AF41" s="25">
        <f ca="1">IFERROR(INDEX(Health!$I$8:$I$225,MATCH($C41,_xlfn.ANCHORARRAY(Health!$C$8),0)),NA())</f>
        <v>7</v>
      </c>
      <c r="AG41" s="25" t="e">
        <f ca="1">IFERROR(INDEX(Food!$I$8:$I$225,MATCH($C41,_xlfn.ANCHORARRAY(Food!$C$8),0)),NA())</f>
        <v>#N/A</v>
      </c>
      <c r="AH41" s="25">
        <f ca="1">IFERROR(INDEX(Macro!$I$8:$I$225,MATCH($C41,_xlfn.ANCHORARRAY(Macro!$C$8),0)),NA())</f>
        <v>5.87820638339534</v>
      </c>
      <c r="AI41" s="25">
        <f ca="1">IFERROR(INDEX(Socioeconomic!$I$8:$I$225,MATCH($C41,_xlfn.ANCHORARRAY(Socioeconomic!$C$8),0)),NA())</f>
        <v>10</v>
      </c>
      <c r="AJ41" s="25">
        <f ca="1">IFERROR(INDEX('Natural Hazard'!$I$8:$I$225,MATCH($C41,_xlfn.ANCHORARRAY('Natural Hazard'!$C$8),0)),NA())</f>
        <v>10</v>
      </c>
      <c r="AK41" s="25">
        <f ca="1">IFERROR(INDEX(Conflict!$I$8:$I$225,MATCH($C41,_xlfn.ANCHORARRAY(Conflict!$C$8),0)),NA())</f>
        <v>0</v>
      </c>
      <c r="AL41" s="49"/>
      <c r="AM41" s="25">
        <f>IFERROR(INDEX('Data Reliability'!$G$6:$G$409,MATCH($C41,'Data Reliability'!$E$6:$E$409,0)),NA())</f>
        <v>8.3333333333333301E-2</v>
      </c>
      <c r="AN41" s="25">
        <f>IFERROR(INDEX('Data Reliability'!$H$6:$H$409,MATCH($C41,'Data Reliability'!$E$6:$E$409,0)),NA())</f>
        <v>0.44166666666666698</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0.5</v>
      </c>
      <c r="H42" s="23">
        <f t="shared" ca="1" si="0"/>
        <v>0.5</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1.5</v>
      </c>
      <c r="K42" s="23">
        <f t="shared" ca="1" si="2"/>
        <v>1.5</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1</v>
      </c>
      <c r="N42" s="23">
        <f t="shared" ca="1" si="4"/>
        <v>1</v>
      </c>
      <c r="O42" s="116" t="str">
        <f t="shared" si="5"/>
        <v>!</v>
      </c>
      <c r="P42" s="24"/>
      <c r="Q42" s="49"/>
      <c r="R42" s="25">
        <f ca="1">IFERROR(INDEX(Health!$G$8:$G$225,MATCH($C42,_xlfn.ANCHORARRAY(Health!$C$8),0)),NA())</f>
        <v>4.0355562548072887</v>
      </c>
      <c r="S42" s="25">
        <f ca="1">IFERROR(INDEX(Food!$G$8:$G$225,MATCH($C42,_xlfn.ANCHORARRAY(Food!$C$8),0)),NA())</f>
        <v>0</v>
      </c>
      <c r="T42" s="25">
        <f ca="1">IFERROR(INDEX(Macro!$G$8:$G$225,MATCH($C42,_xlfn.ANCHORARRAY(Macro!$C$8),0)),NA())</f>
        <v>6.9</v>
      </c>
      <c r="U42" s="25">
        <f ca="1">IFERROR(INDEX(Socioeconomic!$G$8:$G$225,MATCH($C42,_xlfn.ANCHORARRAY(Socioeconomic!$C$8),0)),NA())</f>
        <v>2.985680109168714</v>
      </c>
      <c r="V42" s="25">
        <f ca="1">IFERROR(INDEX('Natural Hazard'!$G$8:$G$225,MATCH($C42,_xlfn.ANCHORARRAY('Natural Hazard'!$C$8),0)),NA())</f>
        <v>0</v>
      </c>
      <c r="W42" s="25">
        <f ca="1">IFERROR(INDEX(Conflict!$G$8:$G$225,MATCH($C42,_xlfn.ANCHORARRAY(Conflict!$C$8),0)),NA())</f>
        <v>0</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7</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0.81347795163584602</v>
      </c>
      <c r="AE42" s="50"/>
      <c r="AF42" s="25">
        <f ca="1">IFERROR(INDEX(Health!$I$8:$I$225,MATCH($C42,_xlfn.ANCHORARRAY(Health!$C$8),0)),NA())</f>
        <v>7</v>
      </c>
      <c r="AG42" s="25" t="e">
        <f ca="1">IFERROR(INDEX(Food!$I$8:$I$225,MATCH($C42,_xlfn.ANCHORARRAY(Food!$C$8),0)),NA())</f>
        <v>#N/A</v>
      </c>
      <c r="AH42" s="25">
        <f ca="1">IFERROR(INDEX(Macro!$I$8:$I$225,MATCH($C42,_xlfn.ANCHORARRAY(Macro!$C$8),0)),NA())</f>
        <v>7</v>
      </c>
      <c r="AI42" s="25">
        <f ca="1">IFERROR(INDEX(Socioeconomic!$I$8:$I$225,MATCH($C42,_xlfn.ANCHORARRAY(Socioeconomic!$C$8),0)),NA())</f>
        <v>2.4</v>
      </c>
      <c r="AJ42" s="25">
        <f ca="1">IFERROR(INDEX('Natural Hazard'!$I$8:$I$225,MATCH($C42,_xlfn.ANCHORARRAY('Natural Hazard'!$C$8),0)),NA())</f>
        <v>0</v>
      </c>
      <c r="AK42" s="25">
        <f ca="1">IFERROR(INDEX(Conflict!$I$8:$I$225,MATCH($C42,_xlfn.ANCHORARRAY(Conflict!$C$8),0)),NA())</f>
        <v>0</v>
      </c>
      <c r="AL42" s="49"/>
      <c r="AM42" s="25">
        <f>IFERROR(INDEX('Data Reliability'!$G$6:$G$409,MATCH($C42,'Data Reliability'!$E$6:$E$409,0)),NA())</f>
        <v>0</v>
      </c>
      <c r="AN42" s="25">
        <f>IFERROR(INDEX('Data Reliability'!$H$6:$H$409,MATCH($C42,'Data Reliability'!$E$6:$E$409,0)),NA())</f>
        <v>0.391666666666667</v>
      </c>
    </row>
    <row r="43" spans="2:40" x14ac:dyDescent="0.2">
      <c r="B43" s="28" t="s">
        <v>789</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1</v>
      </c>
      <c r="H43" s="23">
        <f t="shared" ca="1" si="0"/>
        <v>1</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2</v>
      </c>
      <c r="K43" s="23">
        <f t="shared" ca="1" si="2"/>
        <v>2</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1</v>
      </c>
      <c r="N43" s="23">
        <f t="shared" ca="1" si="4"/>
        <v>1</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6.9</v>
      </c>
      <c r="U43" s="25">
        <f ca="1">IFERROR(INDEX(Socioeconomic!$G$8:$G$225,MATCH($C43,_xlfn.ANCHORARRAY(Socioeconomic!$C$8),0)),NA())</f>
        <v>0</v>
      </c>
      <c r="V43" s="25">
        <f ca="1">IFERROR(INDEX('Natural Hazard'!$G$8:$G$225,MATCH($C43,_xlfn.ANCHORARRAY('Natural Hazard'!$C$8),0)),NA())</f>
        <v>0</v>
      </c>
      <c r="W43" s="25">
        <f ca="1">IFERROR(INDEX(Conflict!$G$8:$G$225,MATCH($C43,_xlfn.ANCHORARRAY(Conflict!$C$8),0)),NA())</f>
        <v>6.404040554183748</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7</v>
      </c>
      <c r="AB43" s="25">
        <f ca="1">IFERROR(INDEX(Socioeconomic!$H$8:$H$225,MATCH($C43,_xlfn.ANCHORARRAY(Socioeconomic!$C$8),0)),NA())</f>
        <v>8</v>
      </c>
      <c r="AC43" s="25">
        <f ca="1">IFERROR(INDEX('Natural Hazard'!$H$8:$H$225,MATCH($C43,_xlfn.ANCHORARRAY('Natural Hazard'!$C$8),0)),NA())</f>
        <v>4.6666666666666599</v>
      </c>
      <c r="AD43" s="25">
        <f ca="1">IFERROR(INDEX(Conflict!$H$8:$H$225,MATCH($C43,_xlfn.ANCHORARRAY(Conflict!$C$8),0)),NA())</f>
        <v>5.8588193456614404</v>
      </c>
      <c r="AE43" s="50"/>
      <c r="AF43" s="25">
        <f ca="1">IFERROR(INDEX(Health!$I$8:$I$225,MATCH($C43,_xlfn.ANCHORARRAY(Health!$C$8),0)),NA())</f>
        <v>0</v>
      </c>
      <c r="AG43" s="25" t="e">
        <f ca="1">IFERROR(INDEX(Food!$I$8:$I$225,MATCH($C43,_xlfn.ANCHORARRAY(Food!$C$8),0)),NA())</f>
        <v>#N/A</v>
      </c>
      <c r="AH43" s="25">
        <f ca="1">IFERROR(INDEX(Macro!$I$8:$I$225,MATCH($C43,_xlfn.ANCHORARRAY(Macro!$C$8),0)),NA())</f>
        <v>7</v>
      </c>
      <c r="AI43" s="25">
        <f ca="1">IFERROR(INDEX(Socioeconomic!$I$8:$I$225,MATCH($C43,_xlfn.ANCHORARRAY(Socioeconomic!$C$8),0)),NA())</f>
        <v>0</v>
      </c>
      <c r="AJ43" s="25">
        <f ca="1">IFERROR(INDEX('Natural Hazard'!$I$8:$I$225,MATCH($C43,_xlfn.ANCHORARRAY('Natural Hazard'!$C$8),0)),NA())</f>
        <v>0</v>
      </c>
      <c r="AK43" s="25">
        <f ca="1">IFERROR(INDEX(Conflict!$I$8:$I$225,MATCH($C43,_xlfn.ANCHORARRAY(Conflict!$C$8),0)),NA())</f>
        <v>7</v>
      </c>
      <c r="AL43" s="49"/>
      <c r="AM43" s="25">
        <f>IFERROR(INDEX('Data Reliability'!$G$6:$G$409,MATCH($C43,'Data Reliability'!$E$6:$E$409,0)),NA())</f>
        <v>0</v>
      </c>
      <c r="AN43" s="25">
        <f>IFERROR(INDEX('Data Reliability'!$H$6:$H$409,MATCH($C43,'Data Reliability'!$E$6:$E$409,0)),NA())</f>
        <v>0.44166666666666698</v>
      </c>
    </row>
    <row r="44" spans="2:40" x14ac:dyDescent="0.2">
      <c r="B44" s="28" t="s">
        <v>70</v>
      </c>
      <c r="C44" s="28" t="s">
        <v>71</v>
      </c>
      <c r="D44" s="28" t="s">
        <v>432</v>
      </c>
      <c r="E44" s="28" t="s">
        <v>535</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2</v>
      </c>
      <c r="H44" s="23">
        <f t="shared" ca="1" si="0"/>
        <v>2</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1.5</v>
      </c>
      <c r="N44" s="23">
        <f t="shared" ca="1" si="4"/>
        <v>1.5</v>
      </c>
      <c r="O44" s="116" t="str">
        <f t="shared" si="5"/>
        <v/>
      </c>
      <c r="P44" s="24"/>
      <c r="Q44" s="49"/>
      <c r="R44" s="25">
        <f ca="1">IFERROR(INDEX(Health!$G$8:$G$225,MATCH($C44,_xlfn.ANCHORARRAY(Health!$C$8),0)),NA())</f>
        <v>8.8525333627598091</v>
      </c>
      <c r="S44" s="25">
        <f ca="1">IFERROR(INDEX(Food!$G$8:$G$225,MATCH($C44,_xlfn.ANCHORARRAY(Food!$C$8),0)),NA())</f>
        <v>8.0127287272221395</v>
      </c>
      <c r="T44" s="25">
        <f ca="1">IFERROR(INDEX(Macro!$G$8:$G$225,MATCH($C44,_xlfn.ANCHORARRAY(Macro!$C$8),0)),NA())</f>
        <v>0</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0</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0</v>
      </c>
      <c r="AB44" s="25">
        <f ca="1">IFERROR(INDEX(Socioeconomic!$H$8:$H$225,MATCH($C44,_xlfn.ANCHORARRAY(Socioeconomic!$C$8),0)),NA())</f>
        <v>8.2857142857142794</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10</v>
      </c>
      <c r="AG44" s="25">
        <f ca="1">IFERROR(INDEX(Food!$I$8:$I$225,MATCH($C44,_xlfn.ANCHORARRAY(Food!$C$8),0)),NA())</f>
        <v>7</v>
      </c>
      <c r="AH44" s="25">
        <f ca="1">IFERROR(INDEX(Macro!$I$8:$I$225,MATCH($C44,_xlfn.ANCHORARRAY(Macro!$C$8),0)),NA())</f>
        <v>0</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0</v>
      </c>
      <c r="AL44" s="49"/>
      <c r="AM44" s="25">
        <f>IFERROR(INDEX('Data Reliability'!$G$6:$G$409,MATCH($C44,'Data Reliability'!$E$6:$E$409,0)),NA())</f>
        <v>0</v>
      </c>
      <c r="AN44" s="25">
        <f>IFERROR(INDEX('Data Reliability'!$H$6:$H$409,MATCH($C44,'Data Reliability'!$E$6:$E$409,0)),NA())</f>
        <v>0.280555555555556</v>
      </c>
    </row>
    <row r="45" spans="2:40" x14ac:dyDescent="0.2">
      <c r="B45" s="28" t="s">
        <v>752</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4.5</v>
      </c>
      <c r="H45" s="23">
        <f t="shared" ca="1" si="0"/>
        <v>4.5</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3</v>
      </c>
      <c r="N45" s="23">
        <f t="shared" ca="1" si="4"/>
        <v>3</v>
      </c>
      <c r="O45" s="116" t="str">
        <f t="shared" si="5"/>
        <v/>
      </c>
      <c r="P45" s="24"/>
      <c r="Q45" s="49"/>
      <c r="R45" s="25">
        <f ca="1">IFERROR(INDEX(Health!$G$8:$G$225,MATCH($C45,_xlfn.ANCHORARRAY(Health!$C$8),0)),NA())</f>
        <v>9.25505141403249</v>
      </c>
      <c r="S45" s="25">
        <f ca="1">IFERROR(INDEX(Food!$G$8:$G$225,MATCH($C45,_xlfn.ANCHORARRAY(Food!$C$8),0)),NA())</f>
        <v>8.3666002653407556</v>
      </c>
      <c r="T45" s="25">
        <f ca="1">IFERROR(INDEX(Macro!$G$8:$G$225,MATCH($C45,_xlfn.ANCHORARRAY(Macro!$C$8),0)),NA())</f>
        <v>6.7778296782630276</v>
      </c>
      <c r="U45" s="25">
        <f ca="1">IFERROR(INDEX(Socioeconomic!$G$8:$G$225,MATCH($C45,_xlfn.ANCHORARRAY(Socioeconomic!$C$8),0)),NA())</f>
        <v>0</v>
      </c>
      <c r="V45" s="25">
        <f ca="1">IFERROR(INDEX('Natural Hazard'!$G$8:$G$225,MATCH($C45,_xlfn.ANCHORARRAY('Natural Hazard'!$C$8),0)),NA())</f>
        <v>7.7459666924148269</v>
      </c>
      <c r="W45" s="25">
        <f ca="1">IFERROR(INDEX(Conflict!$G$8:$G$225,MATCH($C45,_xlfn.ANCHORARRAY(Conflict!$C$8),0)),NA())</f>
        <v>8.3666002653407556</v>
      </c>
      <c r="X45" s="50"/>
      <c r="Y45" s="25">
        <f ca="1">IFERROR(INDEX(Health!$H$8:$H$225,MATCH($C45,_xlfn.ANCHORARRAY(Health!$C$8),0)),NA())</f>
        <v>8.56559766763848</v>
      </c>
      <c r="Z45" s="25">
        <f ca="1">IFERROR(INDEX(Food!$H$8:$H$225,MATCH($C45,_xlfn.ANCHORARRAY(Food!$C$8),0)),NA())</f>
        <v>10</v>
      </c>
      <c r="AA45" s="25">
        <f ca="1">IFERROR(INDEX(Macro!$H$8:$H$225,MATCH($C45,_xlfn.ANCHORARRAY(Macro!$C$8),0)),NA())</f>
        <v>7.6122759921642604</v>
      </c>
      <c r="AB45" s="25">
        <f ca="1">IFERROR(INDEX(Socioeconomic!$H$8:$H$225,MATCH($C45,_xlfn.ANCHORARRAY(Socioeconomic!$C$8),0)),NA())</f>
        <v>9.2857142857142794</v>
      </c>
      <c r="AC45" s="25">
        <f ca="1">IFERROR(INDEX('Natural Hazard'!$H$8:$H$225,MATCH($C45,_xlfn.ANCHORARRAY('Natural Hazard'!$C$8),0)),NA())</f>
        <v>5.9999999999999902</v>
      </c>
      <c r="AD45" s="25">
        <f ca="1">IFERROR(INDEX(Conflict!$H$8:$H$225,MATCH($C45,_xlfn.ANCHORARRAY(Conflict!$C$8),0)),NA())</f>
        <v>10</v>
      </c>
      <c r="AE45" s="50"/>
      <c r="AF45" s="25">
        <f ca="1">IFERROR(INDEX(Health!$I$8:$I$225,MATCH($C45,_xlfn.ANCHORARRAY(Health!$C$8),0)),NA())</f>
        <v>10</v>
      </c>
      <c r="AG45" s="25">
        <f ca="1">IFERROR(INDEX(Food!$I$8:$I$225,MATCH($C45,_xlfn.ANCHORARRAY(Food!$C$8),0)),NA())</f>
        <v>7</v>
      </c>
      <c r="AH45" s="25">
        <f ca="1">IFERROR(INDEX(Macro!$I$8:$I$225,MATCH($C45,_xlfn.ANCHORARRAY(Macro!$C$8),0)),NA())</f>
        <v>6.0348541217936198</v>
      </c>
      <c r="AI45" s="25">
        <f ca="1">IFERROR(INDEX(Socioeconomic!$I$8:$I$225,MATCH($C45,_xlfn.ANCHORARRAY(Socioeconomic!$C$8),0)),NA())</f>
        <v>0</v>
      </c>
      <c r="AJ45" s="25">
        <f ca="1">IFERROR(INDEX('Natural Hazard'!$I$8:$I$225,MATCH($C45,_xlfn.ANCHORARRAY('Natural Hazard'!$C$8),0)),NA())</f>
        <v>10</v>
      </c>
      <c r="AK45" s="25">
        <f ca="1">IFERROR(INDEX(Conflict!$I$8:$I$225,MATCH($C45,_xlfn.ANCHORARRAY(Conflict!$C$8),0)),NA())</f>
        <v>7</v>
      </c>
      <c r="AL45" s="49"/>
      <c r="AM45" s="25">
        <f>IFERROR(INDEX('Data Reliability'!$G$6:$G$409,MATCH($C45,'Data Reliability'!$E$6:$E$409,0)),NA())</f>
        <v>8.3333333333333301E-2</v>
      </c>
      <c r="AN45" s="25">
        <f>IFERROR(INDEX('Data Reliability'!$H$6:$H$409,MATCH($C45,'Data Reliability'!$E$6:$E$409,0)),NA())</f>
        <v>0.241666666666667</v>
      </c>
    </row>
    <row r="46" spans="2:40" x14ac:dyDescent="0.2">
      <c r="B46" s="28" t="s">
        <v>753</v>
      </c>
      <c r="C46" s="28" t="s">
        <v>73</v>
      </c>
      <c r="D46" s="28" t="s">
        <v>432</v>
      </c>
      <c r="E46" s="28" t="s">
        <v>535</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1.5</v>
      </c>
      <c r="H46" s="23">
        <f t="shared" ca="1" si="0"/>
        <v>1.5</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4</v>
      </c>
      <c r="K46" s="23">
        <f t="shared" ca="1" si="2"/>
        <v>4</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1</v>
      </c>
      <c r="N46" s="23">
        <f t="shared" ca="1" si="4"/>
        <v>1</v>
      </c>
      <c r="O46" s="116" t="str">
        <f t="shared" si="5"/>
        <v>!</v>
      </c>
      <c r="P46" s="24"/>
      <c r="Q46" s="49"/>
      <c r="R46" s="25">
        <f ca="1">IFERROR(INDEX(Health!$G$8:$G$225,MATCH($C46,_xlfn.ANCHORARRAY(Health!$C$8),0)),NA())</f>
        <v>0</v>
      </c>
      <c r="S46" s="25">
        <f ca="1">IFERROR(INDEX(Food!$G$8:$G$225,MATCH($C46,_xlfn.ANCHORARRAY(Food!$C$8),0)),NA())</f>
        <v>3.1622776601683795</v>
      </c>
      <c r="T46" s="25">
        <f ca="1">IFERROR(INDEX(Macro!$G$8:$G$225,MATCH($C46,_xlfn.ANCHORARRAY(Macro!$C$8),0)),NA())</f>
        <v>10</v>
      </c>
      <c r="U46" s="25">
        <f ca="1">IFERROR(INDEX(Socioeconomic!$G$8:$G$225,MATCH($C46,_xlfn.ANCHORARRAY(Socioeconomic!$C$8),0)),NA())</f>
        <v>6.2163538752618326</v>
      </c>
      <c r="V46" s="25">
        <f ca="1">IFERROR(INDEX('Natural Hazard'!$G$8:$G$225,MATCH($C46,_xlfn.ANCHORARRAY('Natural Hazard'!$C$8),0)),NA())</f>
        <v>0</v>
      </c>
      <c r="W46" s="25">
        <f ca="1">IFERROR(INDEX(Conflict!$G$8:$G$225,MATCH($C46,_xlfn.ANCHORARRAY(Conflict!$C$8),0)),NA())</f>
        <v>0</v>
      </c>
      <c r="X46" s="50"/>
      <c r="Y46" s="25">
        <f ca="1">IFERROR(INDEX(Health!$H$8:$H$225,MATCH($C46,_xlfn.ANCHORARRAY(Health!$C$8),0)),NA())</f>
        <v>8.5072886297375998</v>
      </c>
      <c r="Z46" s="25">
        <f ca="1">IFERROR(INDEX(Food!$H$8:$H$225,MATCH($C46,_xlfn.ANCHORARRAY(Food!$C$8),0)),NA())</f>
        <v>10</v>
      </c>
      <c r="AA46" s="25">
        <f ca="1">IFERROR(INDEX(Macro!$H$8:$H$225,MATCH($C46,_xlfn.ANCHORARRAY(Macro!$C$8),0)),NA())</f>
        <v>10</v>
      </c>
      <c r="AB46" s="25">
        <f ca="1">IFERROR(INDEX(Socioeconomic!$H$8:$H$225,MATCH($C46,_xlfn.ANCHORARRAY(Socioeconomic!$C$8),0)),NA())</f>
        <v>7.71428571428571</v>
      </c>
      <c r="AC46" s="25">
        <f ca="1">IFERROR(INDEX('Natural Hazard'!$H$8:$H$225,MATCH($C46,_xlfn.ANCHORARRAY('Natural Hazard'!$C$8),0)),NA())</f>
        <v>4.8333333333333304</v>
      </c>
      <c r="AD46" s="25">
        <f ca="1">IFERROR(INDEX(Conflict!$H$8:$H$225,MATCH($C46,_xlfn.ANCHORARRAY(Conflict!$C$8),0)),NA())</f>
        <v>10</v>
      </c>
      <c r="AE46" s="50"/>
      <c r="AF46" s="25">
        <f ca="1">IFERROR(INDEX(Health!$I$8:$I$225,MATCH($C46,_xlfn.ANCHORARRAY(Health!$C$8),0)),NA())</f>
        <v>0</v>
      </c>
      <c r="AG46" s="25">
        <f ca="1">IFERROR(INDEX(Food!$I$8:$I$225,MATCH($C46,_xlfn.ANCHORARRAY(Food!$C$8),0)),NA())</f>
        <v>1</v>
      </c>
      <c r="AH46" s="25">
        <f ca="1">IFERROR(INDEX(Macro!$I$8:$I$225,MATCH($C46,_xlfn.ANCHORARRAY(Macro!$C$8),0)),NA())</f>
        <v>10</v>
      </c>
      <c r="AI46" s="25">
        <f ca="1">IFERROR(INDEX(Socioeconomic!$I$8:$I$225,MATCH($C46,_xlfn.ANCHORARRAY(Socioeconomic!$C$8),0)),NA())</f>
        <v>5.0092849725440702</v>
      </c>
      <c r="AJ46" s="25">
        <f ca="1">IFERROR(INDEX('Natural Hazard'!$I$8:$I$225,MATCH($C46,_xlfn.ANCHORARRAY('Natural Hazard'!$C$8),0)),NA())</f>
        <v>0</v>
      </c>
      <c r="AK46" s="25">
        <f ca="1">IFERROR(INDEX(Conflict!$I$8:$I$225,MATCH($C46,_xlfn.ANCHORARRAY(Conflict!$C$8),0)),NA())</f>
        <v>0</v>
      </c>
      <c r="AL46" s="49"/>
      <c r="AM46" s="25">
        <f>IFERROR(INDEX('Data Reliability'!$G$6:$G$409,MATCH($C46,'Data Reliability'!$E$6:$E$409,0)),NA())</f>
        <v>8.3333333333333301E-2</v>
      </c>
      <c r="AN46" s="25">
        <f>IFERROR(INDEX('Data Reliability'!$H$6:$H$409,MATCH($C46,'Data Reliability'!$E$6:$E$409,0)),NA())</f>
        <v>0.41944444444444401</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1.5</v>
      </c>
      <c r="H47" s="23">
        <f t="shared" ca="1" si="0"/>
        <v>1.5</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1</v>
      </c>
      <c r="K47" s="23">
        <f t="shared" ca="1" si="2"/>
        <v>1</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1.5</v>
      </c>
      <c r="N47" s="23">
        <f t="shared" ca="1" si="4"/>
        <v>1.5</v>
      </c>
      <c r="O47" s="116" t="str">
        <f t="shared" si="5"/>
        <v>!</v>
      </c>
      <c r="P47" s="24"/>
      <c r="Q47" s="49"/>
      <c r="R47" s="25">
        <f ca="1">IFERROR(INDEX(Health!$G$8:$G$225,MATCH($C47,_xlfn.ANCHORARRAY(Health!$C$8),0)),NA())</f>
        <v>0</v>
      </c>
      <c r="S47" s="25">
        <f ca="1">IFERROR(INDEX(Food!$G$8:$G$225,MATCH($C47,_xlfn.ANCHORARRAY(Food!$C$8),0)),NA())</f>
        <v>0</v>
      </c>
      <c r="T47" s="25">
        <f ca="1">IFERROR(INDEX(Macro!$G$8:$G$225,MATCH($C47,_xlfn.ANCHORARRAY(Macro!$C$8),0)),NA())</f>
        <v>6.9</v>
      </c>
      <c r="U47" s="25">
        <f ca="1">IFERROR(INDEX(Socioeconomic!$G$8:$G$225,MATCH($C47,_xlfn.ANCHORARRAY(Socioeconomic!$C$8),0)),NA())</f>
        <v>7.4642002729217882</v>
      </c>
      <c r="V47" s="25">
        <f ca="1">IFERROR(INDEX('Natural Hazard'!$G$8:$G$225,MATCH($C47,_xlfn.ANCHORARRAY('Natural Hazard'!$C$8),0)),NA())</f>
        <v>0</v>
      </c>
      <c r="W47" s="25">
        <f ca="1">IFERROR(INDEX(Conflict!$G$8:$G$225,MATCH($C47,_xlfn.ANCHORARRAY(Conflict!$C$8),0)),NA())</f>
        <v>0</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7</v>
      </c>
      <c r="AB47" s="25">
        <f ca="1">IFERROR(INDEX(Socioeconomic!$H$8:$H$225,MATCH($C47,_xlfn.ANCHORARRAY(Socioeconomic!$C$8),0)),NA())</f>
        <v>5.5714285714285703</v>
      </c>
      <c r="AC47" s="25">
        <f ca="1">IFERROR(INDEX('Natural Hazard'!$H$8:$H$225,MATCH($C47,_xlfn.ANCHORARRAY('Natural Hazard'!$C$8),0)),NA())</f>
        <v>9.5</v>
      </c>
      <c r="AD47" s="25">
        <f ca="1">IFERROR(INDEX(Conflict!$H$8:$H$225,MATCH($C47,_xlfn.ANCHORARRAY(Conflict!$C$8),0)),NA())</f>
        <v>3.3694879089615899</v>
      </c>
      <c r="AE47" s="50"/>
      <c r="AF47" s="25">
        <f ca="1">IFERROR(INDEX(Health!$I$8:$I$225,MATCH($C47,_xlfn.ANCHORARRAY(Health!$C$8),0)),NA())</f>
        <v>0</v>
      </c>
      <c r="AG47" s="25" t="e">
        <f ca="1">IFERROR(INDEX(Food!$I$8:$I$225,MATCH($C47,_xlfn.ANCHORARRAY(Food!$C$8),0)),NA())</f>
        <v>#N/A</v>
      </c>
      <c r="AH47" s="25">
        <f ca="1">IFERROR(INDEX(Macro!$I$8:$I$225,MATCH($C47,_xlfn.ANCHORARRAY(Macro!$C$8),0)),NA())</f>
        <v>7</v>
      </c>
      <c r="AI47" s="25">
        <f ca="1">IFERROR(INDEX(Socioeconomic!$I$8:$I$225,MATCH($C47,_xlfn.ANCHORARRAY(Socioeconomic!$C$8),0)),NA())</f>
        <v>10</v>
      </c>
      <c r="AJ47" s="25">
        <f ca="1">IFERROR(INDEX('Natural Hazard'!$I$8:$I$225,MATCH($C47,_xlfn.ANCHORARRAY('Natural Hazard'!$C$8),0)),NA())</f>
        <v>0</v>
      </c>
      <c r="AK47" s="25">
        <f ca="1">IFERROR(INDEX(Conflict!$I$8:$I$225,MATCH($C47,_xlfn.ANCHORARRAY(Conflict!$C$8),0)),NA())</f>
        <v>0</v>
      </c>
      <c r="AL47" s="49"/>
      <c r="AM47" s="25">
        <f>IFERROR(INDEX('Data Reliability'!$G$6:$G$409,MATCH($C47,'Data Reliability'!$E$6:$E$409,0)),NA())</f>
        <v>0</v>
      </c>
      <c r="AN47" s="25">
        <f>IFERROR(INDEX('Data Reliability'!$H$6:$H$409,MATCH($C47,'Data Reliability'!$E$6:$E$409,0)),NA())</f>
        <v>0.358333333333333</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1</v>
      </c>
      <c r="H48" s="23">
        <f t="shared" ca="1" si="0"/>
        <v>1</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2.5</v>
      </c>
      <c r="K48" s="23">
        <f t="shared" ca="1" si="2"/>
        <v>2.5</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0</v>
      </c>
      <c r="N48" s="23">
        <f t="shared" ca="1" si="4"/>
        <v>0</v>
      </c>
      <c r="O48" s="116" t="str">
        <f t="shared" si="5"/>
        <v>!!</v>
      </c>
      <c r="P48" s="24"/>
      <c r="Q48" s="49"/>
      <c r="R48" s="25">
        <f ca="1">IFERROR(INDEX(Health!$G$8:$G$225,MATCH($C48,_xlfn.ANCHORARRAY(Health!$C$8),0)),NA())</f>
        <v>0</v>
      </c>
      <c r="S48" s="25">
        <f ca="1">IFERROR(INDEX(Food!$G$8:$G$225,MATCH($C48,_xlfn.ANCHORARRAY(Food!$C$8),0)),NA())</f>
        <v>0</v>
      </c>
      <c r="T48" s="25">
        <f ca="1">IFERROR(INDEX(Macro!$G$8:$G$225,MATCH($C48,_xlfn.ANCHORARRAY(Macro!$C$8),0)),NA())</f>
        <v>0</v>
      </c>
      <c r="U48" s="25">
        <f ca="1">IFERROR(INDEX(Socioeconomic!$G$8:$G$225,MATCH($C48,_xlfn.ANCHORARRAY(Socioeconomic!$C$8),0)),NA())</f>
        <v>7.2280140632115311</v>
      </c>
      <c r="V48" s="25">
        <f ca="1">IFERROR(INDEX('Natural Hazard'!$G$8:$G$225,MATCH($C48,_xlfn.ANCHORARRAY('Natural Hazard'!$C$8),0)),NA())</f>
        <v>0</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9.4285714285714199</v>
      </c>
      <c r="AC48" s="25">
        <f ca="1">IFERROR(INDEX('Natural Hazard'!$H$8:$H$225,MATCH($C48,_xlfn.ANCHORARRAY('Natural Hazard'!$C$8),0)),NA())</f>
        <v>2.8333333333333299</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5.5410501679679696</v>
      </c>
      <c r="AJ48" s="25">
        <f ca="1">IFERROR(INDEX('Natural Hazard'!$I$8:$I$225,MATCH($C48,_xlfn.ANCHORARRAY('Natural Hazard'!$C$8),0)),NA())</f>
        <v>0</v>
      </c>
      <c r="AK48" s="25">
        <f ca="1">IFERROR(INDEX(Conflict!$I$8:$I$225,MATCH($C48,_xlfn.ANCHORARRAY(Conflict!$C$8),0)),NA())</f>
        <v>0</v>
      </c>
      <c r="AL48" s="49"/>
      <c r="AM48" s="25">
        <f>IFERROR(INDEX('Data Reliability'!$G$6:$G$409,MATCH($C48,'Data Reliability'!$E$6:$E$409,0)),NA())</f>
        <v>0.25</v>
      </c>
      <c r="AN48" s="25">
        <f>IFERROR(INDEX('Data Reliability'!$H$6:$H$409,MATCH($C48,'Data Reliability'!$E$6:$E$409,0)),NA())</f>
        <v>0.70833333333333304</v>
      </c>
    </row>
    <row r="49" spans="2:40" x14ac:dyDescent="0.2">
      <c r="B49" s="28" t="s">
        <v>78</v>
      </c>
      <c r="C49" s="28" t="s">
        <v>79</v>
      </c>
      <c r="D49" s="28" t="s">
        <v>432</v>
      </c>
      <c r="E49" s="28" t="s">
        <v>535</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v>
      </c>
      <c r="K49" s="23">
        <f t="shared" ca="1" si="2"/>
        <v>0</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0</v>
      </c>
      <c r="N49" s="23">
        <f t="shared" ca="1" si="4"/>
        <v>0</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3.5973527268123151</v>
      </c>
      <c r="U49" s="25">
        <f ca="1">IFERROR(INDEX(Socioeconomic!$G$8:$G$225,MATCH($C49,_xlfn.ANCHORARRAY(Socioeconomic!$C$8),0)),NA())</f>
        <v>0</v>
      </c>
      <c r="V49" s="25">
        <f ca="1">IFERROR(INDEX('Natural Hazard'!$G$8:$G$225,MATCH($C49,_xlfn.ANCHORARRAY('Natural Hazard'!$C$8),0)),NA())</f>
        <v>0</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3.8830443299717001</v>
      </c>
      <c r="AB49" s="25">
        <f ca="1">IFERROR(INDEX(Socioeconomic!$H$8:$H$225,MATCH($C49,_xlfn.ANCHORARRAY(Socioeconomic!$C$8),0)),NA())</f>
        <v>6.71428571428571</v>
      </c>
      <c r="AC49" s="25">
        <f ca="1">IFERROR(INDEX('Natural Hazard'!$H$8:$H$225,MATCH($C49,_xlfn.ANCHORARRAY('Natural Hazard'!$C$8),0)),NA())</f>
        <v>1.5</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3.3326806344233302</v>
      </c>
      <c r="AI49" s="25">
        <f ca="1">IFERROR(INDEX(Socioeconomic!$I$8:$I$225,MATCH($C49,_xlfn.ANCHORARRAY(Socioeconomic!$C$8),0)),NA())</f>
        <v>0</v>
      </c>
      <c r="AJ49" s="25">
        <f ca="1">IFERROR(INDEX('Natural Hazard'!$I$8:$I$225,MATCH($C49,_xlfn.ANCHORARRAY('Natural Hazard'!$C$8),0)),NA())</f>
        <v>0</v>
      </c>
      <c r="AK49" s="25">
        <f ca="1">IFERROR(INDEX(Conflict!$I$8:$I$225,MATCH($C49,_xlfn.ANCHORARRAY(Conflict!$C$8),0)),NA())</f>
        <v>0</v>
      </c>
      <c r="AL49" s="49"/>
      <c r="AM49" s="25">
        <f>IFERROR(INDEX('Data Reliability'!$G$6:$G$409,MATCH($C49,'Data Reliability'!$E$6:$E$409,0)),NA())</f>
        <v>0.16666666666666699</v>
      </c>
      <c r="AN49" s="25">
        <f>IFERROR(INDEX('Data Reliability'!$H$6:$H$409,MATCH($C49,'Data Reliability'!$E$6:$E$409,0)),NA())</f>
        <v>0.58333333333333304</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0.5</v>
      </c>
      <c r="H50" s="23">
        <f t="shared" ca="1" si="0"/>
        <v>0.5</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2</v>
      </c>
      <c r="N50" s="23">
        <f t="shared" ca="1" si="4"/>
        <v>2</v>
      </c>
      <c r="O50" s="116" t="str">
        <f t="shared" si="5"/>
        <v>!</v>
      </c>
      <c r="P50" s="24"/>
      <c r="Q50" s="49"/>
      <c r="R50" s="25">
        <f ca="1">IFERROR(INDEX(Health!$G$8:$G$225,MATCH($C50,_xlfn.ANCHORARRAY(Health!$C$8),0)),NA())</f>
        <v>0</v>
      </c>
      <c r="S50" s="25">
        <f ca="1">IFERROR(INDEX(Food!$G$8:$G$225,MATCH($C50,_xlfn.ANCHORARRAY(Food!$C$8),0)),NA())</f>
        <v>0</v>
      </c>
      <c r="T50" s="25">
        <f ca="1">IFERROR(INDEX(Macro!$G$8:$G$225,MATCH($C50,_xlfn.ANCHORARRAY(Macro!$C$8),0)),NA())</f>
        <v>4.2433189701990139</v>
      </c>
      <c r="U50" s="25">
        <f ca="1">IFERROR(INDEX(Socioeconomic!$G$8:$G$225,MATCH($C50,_xlfn.ANCHORARRAY(Socioeconomic!$C$8),0)),NA())</f>
        <v>5.6061191058138782</v>
      </c>
      <c r="V50" s="25">
        <f ca="1">IFERROR(INDEX('Natural Hazard'!$G$8:$G$225,MATCH($C50,_xlfn.ANCHORARRAY('Natural Hazard'!$C$8),0)),NA())</f>
        <v>0</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2.5722508404072602</v>
      </c>
      <c r="AB50" s="25">
        <f ca="1">IFERROR(INDEX(Socioeconomic!$H$8:$H$225,MATCH($C50,_xlfn.ANCHORARRAY(Socioeconomic!$C$8),0)),NA())</f>
        <v>3.1428571428571401</v>
      </c>
      <c r="AC50" s="25">
        <f ca="1">IFERROR(INDEX('Natural Hazard'!$H$8:$H$225,MATCH($C50,_xlfn.ANCHORARRAY('Natural Hazard'!$C$8),0)),NA())</f>
        <v>8.5</v>
      </c>
      <c r="AD50" s="25">
        <f ca="1">IFERROR(INDEX(Conflict!$H$8:$H$225,MATCH($C50,_xlfn.ANCHORARRAY(Conflict!$C$8),0)),NA())</f>
        <v>0</v>
      </c>
      <c r="AE50" s="50"/>
      <c r="AF50" s="25">
        <f ca="1">IFERROR(INDEX(Health!$I$8:$I$225,MATCH($C50,_xlfn.ANCHORARRAY(Health!$C$8),0)),NA())</f>
        <v>0</v>
      </c>
      <c r="AG50" s="25" t="e">
        <f ca="1">IFERROR(INDEX(Food!$I$8:$I$225,MATCH($C50,_xlfn.ANCHORARRAY(Food!$C$8),0)),NA())</f>
        <v>#N/A</v>
      </c>
      <c r="AH50" s="25">
        <f ca="1">IFERROR(INDEX(Macro!$I$8:$I$225,MATCH($C50,_xlfn.ANCHORARRAY(Macro!$C$8),0)),NA())</f>
        <v>7</v>
      </c>
      <c r="AI50" s="25">
        <f ca="1">IFERROR(INDEX(Socioeconomic!$I$8:$I$225,MATCH($C50,_xlfn.ANCHORARRAY(Socioeconomic!$C$8),0)),NA())</f>
        <v>10</v>
      </c>
      <c r="AJ50" s="25">
        <f ca="1">IFERROR(INDEX('Natural Hazard'!$I$8:$I$225,MATCH($C50,_xlfn.ANCHORARRAY('Natural Hazard'!$C$8),0)),NA())</f>
        <v>0</v>
      </c>
      <c r="AK50" s="25">
        <f ca="1">IFERROR(INDEX(Conflict!$I$8:$I$225,MATCH($C50,_xlfn.ANCHORARRAY(Conflict!$C$8),0)),NA())</f>
        <v>7</v>
      </c>
      <c r="AL50" s="49"/>
      <c r="AM50" s="25">
        <f>IFERROR(INDEX('Data Reliability'!$G$6:$G$409,MATCH($C50,'Data Reliability'!$E$6:$E$409,0)),NA())</f>
        <v>8.3333333333333301E-2</v>
      </c>
      <c r="AN50" s="25">
        <f>IFERROR(INDEX('Data Reliability'!$H$6:$H$409,MATCH($C50,'Data Reliability'!$E$6:$E$409,0)),NA())</f>
        <v>0.50833333333333297</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0.5</v>
      </c>
      <c r="H51" s="23">
        <f t="shared" ca="1" si="0"/>
        <v>0.5</v>
      </c>
      <c r="I51" s="116" t="str">
        <f t="shared" si="1"/>
        <v>!</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1.5</v>
      </c>
      <c r="K51" s="23">
        <f t="shared" ca="1" si="2"/>
        <v>1.5</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0</v>
      </c>
      <c r="N51" s="23">
        <f t="shared" ca="1" si="4"/>
        <v>0</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5.4863026584637957</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9.5953952937193101</v>
      </c>
      <c r="AB51" s="25">
        <f ca="1">IFERROR(INDEX(Socioeconomic!$H$8:$H$225,MATCH($C51,_xlfn.ANCHORARRAY(Socioeconomic!$C$8),0)),NA())</f>
        <v>2.8571428571428501</v>
      </c>
      <c r="AC51" s="25">
        <f ca="1">IFERROR(INDEX('Natural Hazard'!$H$8:$H$225,MATCH($C51,_xlfn.ANCHORARRAY('Natural Hazard'!$C$8),0)),NA())</f>
        <v>7.5</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3.1368709614254899</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0</v>
      </c>
      <c r="AL51" s="49"/>
      <c r="AM51" s="25">
        <f>IFERROR(INDEX('Data Reliability'!$G$6:$G$409,MATCH($C51,'Data Reliability'!$E$6:$E$409,0)),NA())</f>
        <v>0.16666666666666699</v>
      </c>
      <c r="AN51" s="25">
        <f>IFERROR(INDEX('Data Reliability'!$H$6:$H$409,MATCH($C51,'Data Reliability'!$E$6:$E$409,0)),NA())</f>
        <v>0.56666666666666698</v>
      </c>
    </row>
    <row r="52" spans="2:40" x14ac:dyDescent="0.2">
      <c r="B52" s="28" t="s">
        <v>790</v>
      </c>
      <c r="C52" s="28" t="s">
        <v>722</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f ca="1">IFERROR(INDEX(Food!$G$8:$G$225,MATCH($C52,_xlfn.ANCHORARRAY(Food!$C$8),0)),NA())</f>
        <v>0</v>
      </c>
      <c r="T52" s="25">
        <f ca="1">IFERROR(INDEX(Macro!$G$8:$G$225,MATCH($C52,_xlfn.ANCHORARRAY(Macro!$C$8),0)),NA())</f>
        <v>0</v>
      </c>
      <c r="U52" s="25">
        <f ca="1">IFERROR(INDEX(Socioeconomic!$G$8:$G$225,MATCH($C52,_xlfn.ANCHORARRAY(Socioeconomic!$C$8),0)),NA())</f>
        <v>0</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t="e">
        <f ca="1">IFERROR(INDEX(Conflict!$H$8:$H$225,MATCH($C52,_xlfn.ANCHORARRAY(Conflict!$C$8),0)),NA())</f>
        <v>#N/A</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1</v>
      </c>
      <c r="AN52" s="25">
        <f>IFERROR(INDEX('Data Reliability'!$H$6:$H$409,MATCH($C52,'Data Reliability'!$E$6:$E$409,0)),NA())</f>
        <v>0.85</v>
      </c>
    </row>
    <row r="53" spans="2:40" x14ac:dyDescent="0.2">
      <c r="B53" s="28" t="s">
        <v>754</v>
      </c>
      <c r="C53" s="28" t="s">
        <v>723</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f ca="1">IFERROR(INDEX(Food!$G$8:$G$225,MATCH($C53,_xlfn.ANCHORARRAY(Food!$C$8),0)),NA())</f>
        <v>0</v>
      </c>
      <c r="T53" s="25">
        <f ca="1">IFERROR(INDEX(Macro!$G$8:$G$225,MATCH($C53,_xlfn.ANCHORARRAY(Macro!$C$8),0)),NA())</f>
        <v>0.89619308105737594</v>
      </c>
      <c r="U53" s="25">
        <f ca="1">IFERROR(INDEX(Socioeconomic!$G$8:$G$225,MATCH($C53,_xlfn.ANCHORARRAY(Socioeconomic!$C$8),0)),NA())</f>
        <v>0</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0.58429466250695405</v>
      </c>
      <c r="AB53" s="25" t="e">
        <f ca="1">IFERROR(INDEX(Socioeconomic!$H$8:$H$225,MATCH($C53,_xlfn.ANCHORARRAY(Socioeconomic!$C$8),0)),NA())</f>
        <v>#N/A</v>
      </c>
      <c r="AC53" s="25" t="e">
        <f ca="1">IFERROR(INDEX('Natural Hazard'!$H$8:$H$225,MATCH($C53,_xlfn.ANCHORARRAY('Natural Hazard'!$C$8),0)),NA())</f>
        <v>#N/A</v>
      </c>
      <c r="AD53" s="25" t="e">
        <f ca="1">IFERROR(INDEX(Conflict!$H$8:$H$225,MATCH($C53,_xlfn.ANCHORARRAY(Conflict!$C$8),0)),NA())</f>
        <v>#N/A</v>
      </c>
      <c r="AE53" s="50"/>
      <c r="AF53" s="25">
        <f ca="1">IFERROR(INDEX(Health!$I$8:$I$225,MATCH($C53,_xlfn.ANCHORARRAY(Health!$C$8),0)),NA())</f>
        <v>0</v>
      </c>
      <c r="AG53" s="25" t="e">
        <f ca="1">IFERROR(INDEX(Food!$I$8:$I$225,MATCH($C53,_xlfn.ANCHORARRAY(Food!$C$8),0)),NA())</f>
        <v>#N/A</v>
      </c>
      <c r="AH53" s="25">
        <f ca="1">IFERROR(INDEX(Macro!$I$8:$I$225,MATCH($C53,_xlfn.ANCHORARRAY(Macro!$C$8),0)),NA())</f>
        <v>1.37458390444488</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0.91666666666666696</v>
      </c>
      <c r="AN53" s="25">
        <f>IFERROR(INDEX('Data Reliability'!$H$6:$H$409,MATCH($C53,'Data Reliability'!$E$6:$E$409,0)),NA())</f>
        <v>0.7</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v>
      </c>
      <c r="N54" s="23">
        <f t="shared" ca="1" si="4"/>
        <v>0</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3.4931570559863001</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2.22399574354881</v>
      </c>
      <c r="AB54" s="25">
        <f ca="1">IFERROR(INDEX(Socioeconomic!$H$8:$H$225,MATCH($C54,_xlfn.ANCHORARRAY(Socioeconomic!$C$8),0)),NA())</f>
        <v>0.85714285714285499</v>
      </c>
      <c r="AC54" s="25">
        <f ca="1">IFERROR(INDEX('Natural Hazard'!$H$8:$H$225,MATCH($C54,_xlfn.ANCHORARRAY('Natural Hazard'!$C$8),0)),NA())</f>
        <v>5.6666666666666599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5.4865870373996399</v>
      </c>
      <c r="AI54" s="25">
        <f ca="1">IFERROR(INDEX(Socioeconomic!$I$8:$I$225,MATCH($C54,_xlfn.ANCHORARRAY(Socioeconomic!$C$8),0)),NA())</f>
        <v>0</v>
      </c>
      <c r="AJ54" s="25">
        <f ca="1">IFERROR(INDEX('Natural Hazard'!$I$8:$I$225,MATCH($C54,_xlfn.ANCHORARRAY('Natural Hazard'!$C$8),0)),NA())</f>
        <v>0</v>
      </c>
      <c r="AK54" s="25">
        <f ca="1">IFERROR(INDEX(Conflict!$I$8:$I$225,MATCH($C54,_xlfn.ANCHORARRAY(Conflict!$C$8),0)),NA())</f>
        <v>0</v>
      </c>
      <c r="AL54" s="49"/>
      <c r="AM54" s="25">
        <f>IFERROR(INDEX('Data Reliability'!$G$6:$G$409,MATCH($C54,'Data Reliability'!$E$6:$E$409,0)),NA())</f>
        <v>0.16666666666666699</v>
      </c>
      <c r="AN54" s="25">
        <f>IFERROR(INDEX('Data Reliability'!$H$6:$H$409,MATCH($C54,'Data Reliability'!$E$6:$E$409,0)),NA())</f>
        <v>0.625</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1.3453530578900046</v>
      </c>
      <c r="U55" s="25">
        <f ca="1">IFERROR(INDEX(Socioeconomic!$G$8:$G$225,MATCH($C55,_xlfn.ANCHORARRAY(Socioeconomic!$C$8),0)),NA())</f>
        <v>1.2626502739419603</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3.0607753512781399</v>
      </c>
      <c r="AB55" s="25">
        <f ca="1">IFERROR(INDEX(Socioeconomic!$H$8:$H$225,MATCH($C55,_xlfn.ANCHORARRAY(Socioeconomic!$C$8),0)),NA())</f>
        <v>0.57142857142857095</v>
      </c>
      <c r="AC55" s="25">
        <f ca="1">IFERROR(INDEX('Natural Hazard'!$H$8:$H$225,MATCH($C55,_xlfn.ANCHORARRAY('Natural Hazard'!$C$8),0)),NA())</f>
        <v>1.3333333333333299</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0.59134521245349303</v>
      </c>
      <c r="AI55" s="25">
        <f ca="1">IFERROR(INDEX(Socioeconomic!$I$8:$I$225,MATCH($C55,_xlfn.ANCHORARRAY(Socioeconomic!$C$8),0)),NA())</f>
        <v>2.7899999999999898</v>
      </c>
      <c r="AJ55" s="25">
        <f ca="1">IFERROR(INDEX('Natural Hazard'!$I$8:$I$225,MATCH($C55,_xlfn.ANCHORARRAY('Natural Hazard'!$C$8),0)),NA())</f>
        <v>0</v>
      </c>
      <c r="AK55" s="25">
        <f ca="1">IFERROR(INDEX(Conflict!$I$8:$I$225,MATCH($C55,_xlfn.ANCHORARRAY(Conflict!$C$8),0)),NA())</f>
        <v>0</v>
      </c>
      <c r="AL55" s="49"/>
      <c r="AM55" s="25">
        <f>IFERROR(INDEX('Data Reliability'!$G$6:$G$409,MATCH($C55,'Data Reliability'!$E$6:$E$409,0)),NA())</f>
        <v>8.3333333333333301E-2</v>
      </c>
      <c r="AN55" s="25">
        <f>IFERROR(INDEX('Data Reliability'!$H$6:$H$409,MATCH($C55,'Data Reliability'!$E$6:$E$409,0)),NA())</f>
        <v>0.59166666666666701</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v>
      </c>
      <c r="H56" s="23">
        <f t="shared" ca="1" si="0"/>
        <v>0</v>
      </c>
      <c r="I56" s="116" t="str">
        <f t="shared" si="1"/>
        <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0</v>
      </c>
      <c r="N56" s="23">
        <f t="shared" ca="1" si="4"/>
        <v>0</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1.5120308081000624</v>
      </c>
      <c r="U56" s="25">
        <f ca="1">IFERROR(INDEX(Socioeconomic!$G$8:$G$225,MATCH($C56,_xlfn.ANCHORARRAY(Socioeconomic!$C$8),0)),NA())</f>
        <v>0</v>
      </c>
      <c r="V56" s="25">
        <f ca="1">IFERROR(INDEX('Natural Hazard'!$G$8:$G$225,MATCH($C56,_xlfn.ANCHORARRAY('Natural Hazard'!$C$8),0)),NA())</f>
        <v>0</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0.34728772158939702</v>
      </c>
      <c r="AB56" s="25">
        <f ca="1">IFERROR(INDEX(Socioeconomic!$H$8:$H$225,MATCH($C56,_xlfn.ANCHORARRAY(Socioeconomic!$C$8),0)),NA())</f>
        <v>0.57142857142857095</v>
      </c>
      <c r="AC56" s="25">
        <f ca="1">IFERROR(INDEX('Natural Hazard'!$H$8:$H$225,MATCH($C56,_xlfn.ANCHORARRAY('Natural Hazard'!$C$8),0)),NA())</f>
        <v>2.6666666666666599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6.5831212061875801</v>
      </c>
      <c r="AI56" s="25">
        <f ca="1">IFERROR(INDEX(Socioeconomic!$I$8:$I$225,MATCH($C56,_xlfn.ANCHORARRAY(Socioeconomic!$C$8),0)),NA())</f>
        <v>0</v>
      </c>
      <c r="AJ56" s="25">
        <f ca="1">IFERROR(INDEX('Natural Hazard'!$I$8:$I$225,MATCH($C56,_xlfn.ANCHORARRAY('Natural Hazard'!$C$8),0)),NA())</f>
        <v>0</v>
      </c>
      <c r="AK56" s="25">
        <f ca="1">IFERROR(INDEX(Conflict!$I$8:$I$225,MATCH($C56,_xlfn.ANCHORARRAY(Conflict!$C$8),0)),NA())</f>
        <v>0</v>
      </c>
      <c r="AL56" s="49"/>
      <c r="AM56" s="25">
        <f>IFERROR(INDEX('Data Reliability'!$G$6:$G$409,MATCH($C56,'Data Reliability'!$E$6:$E$409,0)),NA())</f>
        <v>8.3333333333333301E-2</v>
      </c>
      <c r="AN56" s="25">
        <f>IFERROR(INDEX('Data Reliability'!$H$6:$H$409,MATCH($C56,'Data Reliability'!$E$6:$E$409,0)),NA())</f>
        <v>0.52500000000000002</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0</v>
      </c>
      <c r="H57" s="23">
        <f t="shared" ca="1" si="0"/>
        <v>0</v>
      </c>
      <c r="I57" s="116" t="str">
        <f t="shared" si="1"/>
        <v>!</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2</v>
      </c>
      <c r="K57" s="23">
        <f t="shared" ca="1" si="2"/>
        <v>2</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0</v>
      </c>
      <c r="N57" s="23">
        <f t="shared" ca="1" si="4"/>
        <v>0</v>
      </c>
      <c r="O57" s="116" t="str">
        <f t="shared" si="5"/>
        <v>!</v>
      </c>
      <c r="P57" s="24"/>
      <c r="Q57" s="49"/>
      <c r="R57" s="25">
        <f ca="1">IFERROR(INDEX(Health!$G$8:$G$225,MATCH($C57,_xlfn.ANCHORARRAY(Health!$C$8),0)),NA())</f>
        <v>0</v>
      </c>
      <c r="S57" s="25">
        <f ca="1">IFERROR(INDEX(Food!$G$8:$G$225,MATCH($C57,_xlfn.ANCHORARRAY(Food!$C$8),0)),NA())</f>
        <v>0</v>
      </c>
      <c r="T57" s="25">
        <f ca="1">IFERROR(INDEX(Macro!$G$8:$G$225,MATCH($C57,_xlfn.ANCHORARRAY(Macro!$C$8),0)),NA())</f>
        <v>2.9959397766259244</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4.5747176473433404</v>
      </c>
      <c r="AB57" s="25">
        <f ca="1">IFERROR(INDEX(Socioeconomic!$H$8:$H$225,MATCH($C57,_xlfn.ANCHORARRAY(Socioeconomic!$C$8),0)),NA())</f>
        <v>8</v>
      </c>
      <c r="AC57" s="25">
        <f ca="1">IFERROR(INDEX('Natural Hazard'!$H$8:$H$225,MATCH($C57,_xlfn.ANCHORARRAY('Natural Hazard'!$C$8),0)),NA())</f>
        <v>7.6666666666666599</v>
      </c>
      <c r="AD57" s="25">
        <f ca="1">IFERROR(INDEX(Conflict!$H$8:$H$225,MATCH($C57,_xlfn.ANCHORARRAY(Conflict!$C$8),0)),NA())</f>
        <v>4.0140469416785196</v>
      </c>
      <c r="AE57" s="50"/>
      <c r="AF57" s="25">
        <f ca="1">IFERROR(INDEX(Health!$I$8:$I$225,MATCH($C57,_xlfn.ANCHORARRAY(Health!$C$8),0)),NA())</f>
        <v>0</v>
      </c>
      <c r="AG57" s="25" t="e">
        <f ca="1">IFERROR(INDEX(Food!$I$8:$I$225,MATCH($C57,_xlfn.ANCHORARRAY(Food!$C$8),0)),NA())</f>
        <v>#N/A</v>
      </c>
      <c r="AH57" s="25">
        <f ca="1">IFERROR(INDEX(Macro!$I$8:$I$225,MATCH($C57,_xlfn.ANCHORARRAY(Macro!$C$8),0)),NA())</f>
        <v>1.9620129234384101</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0.16666666666666699</v>
      </c>
      <c r="AN57" s="25">
        <f>IFERROR(INDEX('Data Reliability'!$H$6:$H$409,MATCH($C57,'Data Reliability'!$E$6:$E$409,0)),NA())</f>
        <v>0.55833333333333302</v>
      </c>
    </row>
    <row r="58" spans="2:40" x14ac:dyDescent="0.2">
      <c r="B58" s="28" t="s">
        <v>92</v>
      </c>
      <c r="C58" s="28" t="s">
        <v>93</v>
      </c>
      <c r="D58" s="28" t="s">
        <v>435</v>
      </c>
      <c r="E58" s="28" t="s">
        <v>535</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v>
      </c>
      <c r="H58" s="23">
        <f t="shared" ca="1" si="0"/>
        <v>0</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0.5</v>
      </c>
      <c r="K58" s="23">
        <f t="shared" ca="1" si="2"/>
        <v>0.5</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0</v>
      </c>
      <c r="N58" s="23">
        <f t="shared" ca="1" si="4"/>
        <v>0</v>
      </c>
      <c r="O58" s="116" t="str">
        <f t="shared" si="5"/>
        <v>!!</v>
      </c>
      <c r="P58" s="24"/>
      <c r="Q58" s="49"/>
      <c r="R58" s="25">
        <f ca="1">IFERROR(INDEX(Health!$G$8:$G$225,MATCH($C58,_xlfn.ANCHORARRAY(Health!$C$8),0)),NA())</f>
        <v>0</v>
      </c>
      <c r="S58" s="25">
        <f ca="1">IFERROR(INDEX(Food!$G$8:$G$225,MATCH($C58,_xlfn.ANCHORARRAY(Food!$C$8),0)),NA())</f>
        <v>0</v>
      </c>
      <c r="T58" s="25">
        <f ca="1">IFERROR(INDEX(Macro!$G$8:$G$225,MATCH($C58,_xlfn.ANCHORARRAY(Macro!$C$8),0)),NA())</f>
        <v>0</v>
      </c>
      <c r="U58" s="25">
        <f ca="1">IFERROR(INDEX(Socioeconomic!$G$8:$G$225,MATCH($C58,_xlfn.ANCHORARRAY(Socioeconomic!$C$8),0)),NA())</f>
        <v>0</v>
      </c>
      <c r="V58" s="25">
        <f ca="1">IFERROR(INDEX('Natural Hazard'!$G$8:$G$225,MATCH($C58,_xlfn.ANCHORARRAY('Natural Hazard'!$C$8),0)),NA())</f>
        <v>0</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6</v>
      </c>
      <c r="AC58" s="25">
        <f ca="1">IFERROR(INDEX('Natural Hazard'!$H$8:$H$225,MATCH($C58,_xlfn.ANCHORARRAY('Natural Hazard'!$C$8),0)),NA())</f>
        <v>6.5</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0.78333333333333299</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v>
      </c>
      <c r="N59" s="23">
        <f t="shared" ca="1" si="4"/>
        <v>0</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0.28571428571428598</v>
      </c>
      <c r="AC59" s="25">
        <f ca="1">IFERROR(INDEX('Natural Hazard'!$H$8:$H$225,MATCH($C59,_xlfn.ANCHORARRAY('Natural Hazard'!$C$8),0)),NA())</f>
        <v>0</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2.9410612884276501</v>
      </c>
      <c r="AI59" s="25">
        <f ca="1">IFERROR(INDEX(Socioeconomic!$I$8:$I$225,MATCH($C59,_xlfn.ANCHORARRAY(Socioeconomic!$C$8),0)),NA())</f>
        <v>0</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8.3333333333333301E-2</v>
      </c>
      <c r="AN59" s="25">
        <f>IFERROR(INDEX('Data Reliability'!$H$6:$H$409,MATCH($C59,'Data Reliability'!$E$6:$E$409,0)),NA())</f>
        <v>0.625</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1.5</v>
      </c>
      <c r="H60" s="23">
        <f t="shared" ca="1" si="0"/>
        <v>1.5</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2</v>
      </c>
      <c r="N60" s="23">
        <f t="shared" ca="1" si="4"/>
        <v>2</v>
      </c>
      <c r="O60" s="116" t="str">
        <f t="shared" si="5"/>
        <v>!</v>
      </c>
      <c r="P60" s="24"/>
      <c r="Q60" s="49"/>
      <c r="R60" s="25">
        <f ca="1">IFERROR(INDEX(Health!$G$8:$G$225,MATCH($C60,_xlfn.ANCHORARRAY(Health!$C$8),0)),NA())</f>
        <v>7.8208810730005034</v>
      </c>
      <c r="S60" s="25">
        <f ca="1">IFERROR(INDEX(Food!$G$8:$G$225,MATCH($C60,_xlfn.ANCHORARRAY(Food!$C$8),0)),NA())</f>
        <v>0</v>
      </c>
      <c r="T60" s="25">
        <f ca="1">IFERROR(INDEX(Macro!$G$8:$G$225,MATCH($C60,_xlfn.ANCHORARRAY(Macro!$C$8),0)),NA())</f>
        <v>3.8451517027961537</v>
      </c>
      <c r="U60" s="25">
        <f ca="1">IFERROR(INDEX(Socioeconomic!$G$8:$G$225,MATCH($C60,_xlfn.ANCHORARRAY(Socioeconomic!$C$8),0)),NA())</f>
        <v>6.9693205243716907</v>
      </c>
      <c r="V60" s="25">
        <f ca="1">IFERROR(INDEX('Natural Hazard'!$G$8:$G$225,MATCH($C60,_xlfn.ANCHORARRAY('Natural Hazard'!$C$8),0)),NA())</f>
        <v>0</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4.1442356526155404</v>
      </c>
      <c r="AB60" s="25">
        <f ca="1">IFERROR(INDEX(Socioeconomic!$H$8:$H$225,MATCH($C60,_xlfn.ANCHORARRAY(Socioeconomic!$C$8),0)),NA())</f>
        <v>4.8571428571428497</v>
      </c>
      <c r="AC60" s="25">
        <f ca="1">IFERROR(INDEX('Natural Hazard'!$H$8:$H$225,MATCH($C60,_xlfn.ANCHORARRAY('Natural Hazard'!$C$8),0)),NA())</f>
        <v>9.5</v>
      </c>
      <c r="AD60" s="25">
        <f ca="1">IFERROR(INDEX(Conflict!$H$8:$H$225,MATCH($C60,_xlfn.ANCHORARRAY(Conflict!$C$8),0)),NA())</f>
        <v>0</v>
      </c>
      <c r="AE60" s="50"/>
      <c r="AF60" s="25">
        <f ca="1">IFERROR(INDEX(Health!$I$8:$I$225,MATCH($C60,_xlfn.ANCHORARRAY(Health!$C$8),0)),NA())</f>
        <v>10</v>
      </c>
      <c r="AG60" s="25" t="e">
        <f ca="1">IFERROR(INDEX(Food!$I$8:$I$225,MATCH($C60,_xlfn.ANCHORARRAY(Food!$C$8),0)),NA())</f>
        <v>#N/A</v>
      </c>
      <c r="AH60" s="25">
        <f ca="1">IFERROR(INDEX(Macro!$I$8:$I$225,MATCH($C60,_xlfn.ANCHORARRAY(Macro!$C$8),0)),NA())</f>
        <v>3.5676522420207499</v>
      </c>
      <c r="AI60" s="25">
        <f ca="1">IFERROR(INDEX(Socioeconomic!$I$8:$I$225,MATCH($C60,_xlfn.ANCHORARRAY(Socioeconomic!$C$8),0)),NA())</f>
        <v>10</v>
      </c>
      <c r="AJ60" s="25">
        <f ca="1">IFERROR(INDEX('Natural Hazard'!$I$8:$I$225,MATCH($C60,_xlfn.ANCHORARRAY('Natural Hazard'!$C$8),0)),NA())</f>
        <v>0</v>
      </c>
      <c r="AK60" s="25">
        <f ca="1">IFERROR(INDEX(Conflict!$I$8:$I$225,MATCH($C60,_xlfn.ANCHORARRAY(Conflict!$C$8),0)),NA())</f>
        <v>0</v>
      </c>
      <c r="AL60" s="49"/>
      <c r="AM60" s="25">
        <f>IFERROR(INDEX('Data Reliability'!$G$6:$G$409,MATCH($C60,'Data Reliability'!$E$6:$E$409,0)),NA())</f>
        <v>8.3333333333333301E-2</v>
      </c>
      <c r="AN60" s="25">
        <f>IFERROR(INDEX('Data Reliability'!$H$6:$H$409,MATCH($C60,'Data Reliability'!$E$6:$E$409,0)),NA())</f>
        <v>0.4</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1</v>
      </c>
      <c r="H61" s="23">
        <f t="shared" ca="1" si="0"/>
        <v>1</v>
      </c>
      <c r="I61" s="116" t="str">
        <f t="shared" si="1"/>
        <v>!</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1</v>
      </c>
      <c r="K61" s="23">
        <f t="shared" ca="1" si="2"/>
        <v>1</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1</v>
      </c>
      <c r="N61" s="23">
        <f t="shared" ca="1" si="4"/>
        <v>1</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0</v>
      </c>
      <c r="U61" s="25">
        <f ca="1">IFERROR(INDEX(Socioeconomic!$G$8:$G$225,MATCH($C61,_xlfn.ANCHORARRAY(Socioeconomic!$C$8),0)),NA())</f>
        <v>0</v>
      </c>
      <c r="V61" s="25">
        <f ca="1">IFERROR(INDEX('Natural Hazard'!$G$8:$G$225,MATCH($C61,_xlfn.ANCHORARRAY('Natural Hazard'!$C$8),0)),NA())</f>
        <v>7.9582242575422129</v>
      </c>
      <c r="W61" s="25">
        <f ca="1">IFERROR(INDEX(Conflict!$G$8:$G$225,MATCH($C61,_xlfn.ANCHORARRAY(Conflict!$C$8),0)),NA())</f>
        <v>0</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7.4284746910445199</v>
      </c>
      <c r="AB61" s="25">
        <f ca="1">IFERROR(INDEX(Socioeconomic!$H$8:$H$225,MATCH($C61,_xlfn.ANCHORARRAY(Socioeconomic!$C$8),0)),NA())</f>
        <v>3.71428571428571</v>
      </c>
      <c r="AC61" s="25">
        <f ca="1">IFERROR(INDEX('Natural Hazard'!$H$8:$H$225,MATCH($C61,_xlfn.ANCHORARRAY('Natural Hazard'!$C$8),0)),NA())</f>
        <v>6.3333333333333304</v>
      </c>
      <c r="AD61" s="25">
        <f ca="1">IFERROR(INDEX(Conflict!$H$8:$H$225,MATCH($C61,_xlfn.ANCHORARRAY(Conflict!$C$8),0)),NA())</f>
        <v>1.9914651493598801</v>
      </c>
      <c r="AE61" s="50"/>
      <c r="AF61" s="25">
        <f ca="1">IFERROR(INDEX(Health!$I$8:$I$225,MATCH($C61,_xlfn.ANCHORARRAY(Health!$C$8),0)),NA())</f>
        <v>0</v>
      </c>
      <c r="AG61" s="25" t="e">
        <f ca="1">IFERROR(INDEX(Food!$I$8:$I$225,MATCH($C61,_xlfn.ANCHORARRAY(Food!$C$8),0)),NA())</f>
        <v>#N/A</v>
      </c>
      <c r="AH61" s="25">
        <f ca="1">IFERROR(INDEX(Macro!$I$8:$I$225,MATCH($C61,_xlfn.ANCHORARRAY(Macro!$C$8),0)),NA())</f>
        <v>0</v>
      </c>
      <c r="AI61" s="25" t="e">
        <f ca="1">IFERROR(INDEX(Socioeconomic!$I$8:$I$225,MATCH($C61,_xlfn.ANCHORARRAY(Socioeconomic!$C$8),0)),NA())</f>
        <v>#N/A</v>
      </c>
      <c r="AJ61" s="25">
        <f ca="1">IFERROR(INDEX('Natural Hazard'!$I$8:$I$225,MATCH($C61,_xlfn.ANCHORARRAY('Natural Hazard'!$C$8),0)),NA())</f>
        <v>10</v>
      </c>
      <c r="AK61" s="25">
        <f ca="1">IFERROR(INDEX(Conflict!$I$8:$I$225,MATCH($C61,_xlfn.ANCHORARRAY(Conflict!$C$8),0)),NA())</f>
        <v>0</v>
      </c>
      <c r="AL61" s="49"/>
      <c r="AM61" s="25">
        <f>IFERROR(INDEX('Data Reliability'!$G$6:$G$409,MATCH($C61,'Data Reliability'!$E$6:$E$409,0)),NA())</f>
        <v>8.3333333333333301E-2</v>
      </c>
      <c r="AN61" s="25">
        <f>IFERROR(INDEX('Data Reliability'!$H$6:$H$409,MATCH($C61,'Data Reliability'!$E$6:$E$409,0)),NA())</f>
        <v>0.6</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1</v>
      </c>
      <c r="H62" s="23">
        <f t="shared" ca="1" si="0"/>
        <v>1</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1</v>
      </c>
      <c r="N62" s="23">
        <f t="shared" ca="1" si="4"/>
        <v>1</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1.8163247765286172</v>
      </c>
      <c r="U62" s="25">
        <f ca="1">IFERROR(INDEX(Socioeconomic!$G$8:$G$225,MATCH($C62,_xlfn.ANCHORARRAY(Socioeconomic!$C$8),0)),NA())</f>
        <v>2.2021917436152139</v>
      </c>
      <c r="V62" s="25">
        <f ca="1">IFERROR(INDEX('Natural Hazard'!$G$8:$G$225,MATCH($C62,_xlfn.ANCHORARRAY('Natural Hazard'!$C$8),0)),NA())</f>
        <v>9.9163165204290102</v>
      </c>
      <c r="W62" s="25">
        <f ca="1">IFERROR(INDEX(Conflict!$G$8:$G$225,MATCH($C62,_xlfn.ANCHORARRAY(Conflict!$C$8),0)),NA())</f>
        <v>2.6414827102125682</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2.99789595878981</v>
      </c>
      <c r="AB62" s="25">
        <f ca="1">IFERROR(INDEX(Socioeconomic!$H$8:$H$225,MATCH($C62,_xlfn.ANCHORARRAY(Socioeconomic!$C$8),0)),NA())</f>
        <v>5</v>
      </c>
      <c r="AC62" s="25">
        <f ca="1">IFERROR(INDEX('Natural Hazard'!$H$8:$H$225,MATCH($C62,_xlfn.ANCHORARRAY('Natural Hazard'!$C$8),0)),NA())</f>
        <v>9.8333333333333304</v>
      </c>
      <c r="AD62" s="25">
        <f ca="1">IFERROR(INDEX(Conflict!$H$8:$H$225,MATCH($C62,_xlfn.ANCHORARRAY(Conflict!$C$8),0)),NA())</f>
        <v>1.3024537695590299</v>
      </c>
      <c r="AE62" s="50"/>
      <c r="AF62" s="25">
        <f ca="1">IFERROR(INDEX(Health!$I$8:$I$225,MATCH($C62,_xlfn.ANCHORARRAY(Health!$C$8),0)),NA())</f>
        <v>0</v>
      </c>
      <c r="AG62" s="25" t="e">
        <f ca="1">IFERROR(INDEX(Food!$I$8:$I$225,MATCH($C62,_xlfn.ANCHORARRAY(Food!$C$8),0)),NA())</f>
        <v>#N/A</v>
      </c>
      <c r="AH62" s="25">
        <f ca="1">IFERROR(INDEX(Macro!$I$8:$I$225,MATCH($C62,_xlfn.ANCHORARRAY(Macro!$C$8),0)),NA())</f>
        <v>1.1004503622478901</v>
      </c>
      <c r="AI62" s="25">
        <f ca="1">IFERROR(INDEX(Socioeconomic!$I$8:$I$225,MATCH($C62,_xlfn.ANCHORARRAY(Socioeconomic!$C$8),0)),NA())</f>
        <v>0.96992969512940297</v>
      </c>
      <c r="AJ62" s="25">
        <f ca="1">IFERROR(INDEX('Natural Hazard'!$I$8:$I$225,MATCH($C62,_xlfn.ANCHORARRAY('Natural Hazard'!$C$8),0)),NA())</f>
        <v>10</v>
      </c>
      <c r="AK62" s="25">
        <f ca="1">IFERROR(INDEX(Conflict!$I$8:$I$225,MATCH($C62,_xlfn.ANCHORARRAY(Conflict!$C$8),0)),NA())</f>
        <v>5.3571428571428497</v>
      </c>
      <c r="AL62" s="49"/>
      <c r="AM62" s="25">
        <f>IFERROR(INDEX('Data Reliability'!$G$6:$G$409,MATCH($C62,'Data Reliability'!$E$6:$E$409,0)),NA())</f>
        <v>8.3333333333333301E-2</v>
      </c>
      <c r="AN62" s="25">
        <f>IFERROR(INDEX('Data Reliability'!$H$6:$H$409,MATCH($C62,'Data Reliability'!$E$6:$E$409,0)),NA())</f>
        <v>0.44166666666666698</v>
      </c>
    </row>
    <row r="63" spans="2:40" x14ac:dyDescent="0.2">
      <c r="B63" s="28" t="s">
        <v>755</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2.5</v>
      </c>
      <c r="H63" s="23">
        <f t="shared" ca="1" si="0"/>
        <v>2.5</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1.5</v>
      </c>
      <c r="K63" s="23">
        <f t="shared" ca="1" si="2"/>
        <v>1.5</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2.5</v>
      </c>
      <c r="N63" s="23">
        <f t="shared" ca="1" si="4"/>
        <v>2.5</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10</v>
      </c>
      <c r="U63" s="25">
        <f ca="1">IFERROR(INDEX(Socioeconomic!$G$8:$G$225,MATCH($C63,_xlfn.ANCHORARRAY(Socioeconomic!$C$8),0)),NA())</f>
        <v>5.9136645636549696</v>
      </c>
      <c r="V63" s="25">
        <f ca="1">IFERROR(INDEX('Natural Hazard'!$G$8:$G$225,MATCH($C63,_xlfn.ANCHORARRAY('Natural Hazard'!$C$8),0)),NA())</f>
        <v>7.9582242575422129</v>
      </c>
      <c r="W63" s="25">
        <f ca="1">IFERROR(INDEX(Conflict!$G$8:$G$225,MATCH($C63,_xlfn.ANCHORARRAY(Conflict!$C$8),0)),NA())</f>
        <v>0</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10</v>
      </c>
      <c r="AB63" s="25">
        <f ca="1">IFERROR(INDEX(Socioeconomic!$H$8:$H$225,MATCH($C63,_xlfn.ANCHORARRAY(Socioeconomic!$C$8),0)),NA())</f>
        <v>4.8571428571428497</v>
      </c>
      <c r="AC63" s="25">
        <f ca="1">IFERROR(INDEX('Natural Hazard'!$H$8:$H$225,MATCH($C63,_xlfn.ANCHORARRAY('Natural Hazard'!$C$8),0)),NA())</f>
        <v>6.3333333333333304</v>
      </c>
      <c r="AD63" s="25">
        <f ca="1">IFERROR(INDEX(Conflict!$H$8:$H$225,MATCH($C63,_xlfn.ANCHORARRAY(Conflict!$C$8),0)),NA())</f>
        <v>4.5252489331436596</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7.2</v>
      </c>
      <c r="AJ63" s="25">
        <f ca="1">IFERROR(INDEX('Natural Hazard'!$I$8:$I$225,MATCH($C63,_xlfn.ANCHORARRAY('Natural Hazard'!$C$8),0)),NA())</f>
        <v>10</v>
      </c>
      <c r="AK63" s="25">
        <f ca="1">IFERROR(INDEX(Conflict!$I$8:$I$225,MATCH($C63,_xlfn.ANCHORARRAY(Conflict!$C$8),0)),NA())</f>
        <v>0</v>
      </c>
      <c r="AL63" s="49"/>
      <c r="AM63" s="25">
        <f>IFERROR(INDEX('Data Reliability'!$G$6:$G$409,MATCH($C63,'Data Reliability'!$E$6:$E$409,0)),NA())</f>
        <v>0</v>
      </c>
      <c r="AN63" s="25">
        <f>IFERROR(INDEX('Data Reliability'!$H$6:$H$409,MATCH($C63,'Data Reliability'!$E$6:$E$409,0)),NA())</f>
        <v>0.358333333333333</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0.5</v>
      </c>
      <c r="H64" s="23">
        <f t="shared" ca="1" si="0"/>
        <v>0.5</v>
      </c>
      <c r="I64" s="116" t="str">
        <f t="shared" si="1"/>
        <v>!</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0</v>
      </c>
      <c r="N64" s="23">
        <f t="shared" ca="1" si="4"/>
        <v>0</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3.6185134046922371</v>
      </c>
      <c r="U64" s="25">
        <f ca="1">IFERROR(INDEX(Socioeconomic!$G$8:$G$225,MATCH($C64,_xlfn.ANCHORARRAY(Socioeconomic!$C$8),0)),NA())</f>
        <v>0</v>
      </c>
      <c r="V64" s="25">
        <f ca="1">IFERROR(INDEX('Natural Hazard'!$G$8:$G$225,MATCH($C64,_xlfn.ANCHORARRAY('Natural Hazard'!$C$8),0)),NA())</f>
        <v>0</v>
      </c>
      <c r="W64" s="25">
        <f ca="1">IFERROR(INDEX(Conflict!$G$8:$G$225,MATCH($C64,_xlfn.ANCHORARRAY(Conflict!$C$8),0)),NA())</f>
        <v>5.4554472558998039</v>
      </c>
      <c r="X64" s="50"/>
      <c r="Y64" s="25">
        <f ca="1">IFERROR(INDEX(Health!$H$8:$H$225,MATCH($C64,_xlfn.ANCHORARRAY(Health!$C$8),0)),NA())</f>
        <v>9.9358600583090304</v>
      </c>
      <c r="Z64" s="25">
        <f ca="1">IFERROR(INDEX(Food!$H$8:$H$225,MATCH($C64,_xlfn.ANCHORARRAY(Food!$C$8),0)),NA())</f>
        <v>10</v>
      </c>
      <c r="AA64" s="25">
        <f ca="1">IFERROR(INDEX(Macro!$H$8:$H$225,MATCH($C64,_xlfn.ANCHORARRAY(Macro!$C$8),0)),NA())</f>
        <v>8.3378074439526895</v>
      </c>
      <c r="AB64" s="25">
        <f ca="1">IFERROR(INDEX(Socioeconomic!$H$8:$H$225,MATCH($C64,_xlfn.ANCHORARRAY(Socioeconomic!$C$8),0)),NA())</f>
        <v>8</v>
      </c>
      <c r="AC64" s="25">
        <f ca="1">IFERROR(INDEX('Natural Hazard'!$H$8:$H$225,MATCH($C64,_xlfn.ANCHORARRAY('Natural Hazard'!$C$8),0)),NA())</f>
        <v>4</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1.57039357744272</v>
      </c>
      <c r="AI64" s="25" t="e">
        <f ca="1">IFERROR(INDEX(Socioeconomic!$I$8:$I$225,MATCH($C64,_xlfn.ANCHORARRAY(Socioeconomic!$C$8),0)),NA())</f>
        <v>#N/A</v>
      </c>
      <c r="AJ64" s="25">
        <f ca="1">IFERROR(INDEX('Natural Hazard'!$I$8:$I$225,MATCH($C64,_xlfn.ANCHORARRAY('Natural Hazard'!$C$8),0)),NA())</f>
        <v>0</v>
      </c>
      <c r="AK64" s="25">
        <f ca="1">IFERROR(INDEX(Conflict!$I$8:$I$225,MATCH($C64,_xlfn.ANCHORARRAY(Conflict!$C$8),0)),NA())</f>
        <v>2.9761904761904701</v>
      </c>
      <c r="AL64" s="49"/>
      <c r="AM64" s="25">
        <f>IFERROR(INDEX('Data Reliability'!$G$6:$G$409,MATCH($C64,'Data Reliability'!$E$6:$E$409,0)),NA())</f>
        <v>0.16666666666666699</v>
      </c>
      <c r="AN64" s="25">
        <f>IFERROR(INDEX('Data Reliability'!$H$6:$H$409,MATCH($C64,'Data Reliability'!$E$6:$E$409,0)),NA())</f>
        <v>0.66666666666666696</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1</v>
      </c>
      <c r="H65" s="23">
        <f t="shared" ca="1" si="0"/>
        <v>1</v>
      </c>
      <c r="I65" s="116" t="str">
        <f t="shared" si="1"/>
        <v>!</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1</v>
      </c>
      <c r="N65" s="23">
        <f t="shared" ca="1" si="4"/>
        <v>1</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1.6863904683432811</v>
      </c>
      <c r="U65" s="25">
        <f ca="1">IFERROR(INDEX(Socioeconomic!$G$8:$G$225,MATCH($C65,_xlfn.ANCHORARRAY(Socioeconomic!$C$8),0)),NA())</f>
        <v>0</v>
      </c>
      <c r="V65" s="25">
        <f ca="1">IFERROR(INDEX('Natural Hazard'!$G$8:$G$225,MATCH($C65,_xlfn.ANCHORARRAY('Natural Hazard'!$C$8),0)),NA())</f>
        <v>7.1879528842826037</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0.46820963022080297</v>
      </c>
      <c r="AB65" s="25">
        <f ca="1">IFERROR(INDEX(Socioeconomic!$H$8:$H$225,MATCH($C65,_xlfn.ANCHORARRAY(Socioeconomic!$C$8),0)),NA())</f>
        <v>0.57142857142857095</v>
      </c>
      <c r="AC65" s="25">
        <f ca="1">IFERROR(INDEX('Natural Hazard'!$H$8:$H$225,MATCH($C65,_xlfn.ANCHORARRAY('Natural Hazard'!$C$8),0)),NA())</f>
        <v>5.1666666666666599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6.0740160563931802</v>
      </c>
      <c r="AI65" s="25">
        <f ca="1">IFERROR(INDEX(Socioeconomic!$I$8:$I$225,MATCH($C65,_xlfn.ANCHORARRAY(Socioeconomic!$C$8),0)),NA())</f>
        <v>0</v>
      </c>
      <c r="AJ65" s="25">
        <f ca="1">IFERROR(INDEX('Natural Hazard'!$I$8:$I$225,MATCH($C65,_xlfn.ANCHORARRAY('Natural Hazard'!$C$8),0)),NA())</f>
        <v>10</v>
      </c>
      <c r="AK65" s="25">
        <f ca="1">IFERROR(INDEX(Conflict!$I$8:$I$225,MATCH($C65,_xlfn.ANCHORARRAY(Conflict!$C$8),0)),NA())</f>
        <v>1.19047619047618</v>
      </c>
      <c r="AL65" s="49"/>
      <c r="AM65" s="25">
        <f>IFERROR(INDEX('Data Reliability'!$G$6:$G$409,MATCH($C65,'Data Reliability'!$E$6:$E$409,0)),NA())</f>
        <v>8.3333333333333301E-2</v>
      </c>
      <c r="AN65" s="25">
        <f>IFERROR(INDEX('Data Reliability'!$H$6:$H$409,MATCH($C65,'Data Reliability'!$E$6:$E$409,0)),NA())</f>
        <v>0.59166666666666701</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3.1655209244798446</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1.7161237272969101</v>
      </c>
      <c r="AB66" s="25">
        <f ca="1">IFERROR(INDEX(Socioeconomic!$H$8:$H$225,MATCH($C66,_xlfn.ANCHORARRAY(Socioeconomic!$C$8),0)),NA())</f>
        <v>0.71428571428571297</v>
      </c>
      <c r="AC66" s="25">
        <f ca="1">IFERROR(INDEX('Natural Hazard'!$H$8:$H$225,MATCH($C66,_xlfn.ANCHORARRAY('Natural Hazard'!$C$8),0)),NA())</f>
        <v>0</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5.8390444487957698</v>
      </c>
      <c r="AI66" s="25">
        <f ca="1">IFERROR(INDEX(Socioeconomic!$I$8:$I$225,MATCH($C66,_xlfn.ANCHORARRAY(Socioeconomic!$C$8),0)),NA())</f>
        <v>0</v>
      </c>
      <c r="AJ66" s="25">
        <f ca="1">IFERROR(INDEX('Natural Hazard'!$I$8:$I$225,MATCH($C66,_xlfn.ANCHORARRAY('Natural Hazard'!$C$8),0)),NA())</f>
        <v>0</v>
      </c>
      <c r="AK66" s="25">
        <f ca="1">IFERROR(INDEX(Conflict!$I$8:$I$225,MATCH($C66,_xlfn.ANCHORARRAY(Conflict!$C$8),0)),NA())</f>
        <v>5.9523809523809499</v>
      </c>
      <c r="AL66" s="49"/>
      <c r="AM66" s="25">
        <f>IFERROR(INDEX('Data Reliability'!$G$6:$G$409,MATCH($C66,'Data Reliability'!$E$6:$E$409,0)),NA())</f>
        <v>0.16666666666666699</v>
      </c>
      <c r="AN66" s="25">
        <f>IFERROR(INDEX('Data Reliability'!$H$6:$H$409,MATCH($C66,'Data Reliability'!$E$6:$E$409,0)),NA())</f>
        <v>0.625</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4</v>
      </c>
      <c r="H67" s="23">
        <f t="shared" ca="1" si="0"/>
        <v>4</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3</v>
      </c>
      <c r="K67" s="23">
        <f t="shared" ca="1" si="2"/>
        <v>3</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4</v>
      </c>
      <c r="N67" s="23">
        <f t="shared" ca="1" si="4"/>
        <v>4</v>
      </c>
      <c r="O67" s="116" t="str">
        <f t="shared" si="5"/>
        <v/>
      </c>
      <c r="P67" s="24"/>
      <c r="Q67" s="49"/>
      <c r="R67" s="25">
        <f ca="1">IFERROR(INDEX(Health!$G$8:$G$225,MATCH($C67,_xlfn.ANCHORARRAY(Health!$C$8),0)),NA())</f>
        <v>7.1794978587902021</v>
      </c>
      <c r="S67" s="25">
        <f ca="1">IFERROR(INDEX(Food!$G$8:$G$225,MATCH($C67,_xlfn.ANCHORARRAY(Food!$C$8),0)),NA())</f>
        <v>9.8600514086450541</v>
      </c>
      <c r="T67" s="25">
        <f ca="1">IFERROR(INDEX(Macro!$G$8:$G$225,MATCH($C67,_xlfn.ANCHORARRAY(Macro!$C$8),0)),NA())</f>
        <v>10</v>
      </c>
      <c r="U67" s="25">
        <f ca="1">IFERROR(INDEX(Socioeconomic!$G$8:$G$225,MATCH($C67,_xlfn.ANCHORARRAY(Socioeconomic!$C$8),0)),NA())</f>
        <v>0</v>
      </c>
      <c r="V67" s="25">
        <f ca="1">IFERROR(INDEX('Natural Hazard'!$G$8:$G$225,MATCH($C67,_xlfn.ANCHORARRAY('Natural Hazard'!$C$8),0)),NA())</f>
        <v>7.5277265270908051</v>
      </c>
      <c r="W67" s="25">
        <f ca="1">IFERROR(INDEX(Conflict!$G$8:$G$225,MATCH($C67,_xlfn.ANCHORARRAY(Conflict!$C$8),0)),NA())</f>
        <v>0</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10</v>
      </c>
      <c r="AB67" s="25">
        <f ca="1">IFERROR(INDEX(Socioeconomic!$H$8:$H$225,MATCH($C67,_xlfn.ANCHORARRAY(Socioeconomic!$C$8),0)),NA())</f>
        <v>8.8571428571428505</v>
      </c>
      <c r="AC67" s="25">
        <f ca="1">IFERROR(INDEX('Natural Hazard'!$H$8:$H$225,MATCH($C67,_xlfn.ANCHORARRAY('Natural Hazard'!$C$8),0)),NA())</f>
        <v>5.6666666666666599</v>
      </c>
      <c r="AD67" s="25">
        <f ca="1">IFERROR(INDEX(Conflict!$H$8:$H$225,MATCH($C67,_xlfn.ANCHORARRAY(Conflict!$C$8),0)),NA())</f>
        <v>10</v>
      </c>
      <c r="AE67" s="50"/>
      <c r="AF67" s="25">
        <f ca="1">IFERROR(INDEX(Health!$I$8:$I$225,MATCH($C67,_xlfn.ANCHORARRAY(Health!$C$8),0)),NA())</f>
        <v>10</v>
      </c>
      <c r="AG67" s="25">
        <f ca="1">IFERROR(INDEX(Food!$I$8:$I$225,MATCH($C67,_xlfn.ANCHORARRAY(Food!$C$8),0)),NA())</f>
        <v>10</v>
      </c>
      <c r="AH67" s="25">
        <f ca="1">IFERROR(INDEX(Macro!$I$8:$I$225,MATCH($C67,_xlfn.ANCHORARRAY(Macro!$C$8),0)),NA())</f>
        <v>10</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0</v>
      </c>
      <c r="AL67" s="49"/>
      <c r="AM67" s="25">
        <f>IFERROR(INDEX('Data Reliability'!$G$6:$G$409,MATCH($C67,'Data Reliability'!$E$6:$E$409,0)),NA())</f>
        <v>0</v>
      </c>
      <c r="AN67" s="25">
        <f>IFERROR(INDEX('Data Reliability'!$H$6:$H$409,MATCH($C67,'Data Reliability'!$E$6:$E$409,0)),NA())</f>
        <v>0.280555555555556</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v>
      </c>
      <c r="N68" s="23">
        <f t="shared" ca="1" si="4"/>
        <v>0</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0</v>
      </c>
      <c r="AB68" s="25">
        <f ca="1">IFERROR(INDEX(Socioeconomic!$H$8:$H$225,MATCH($C68,_xlfn.ANCHORARRAY(Socioeconomic!$C$8),0)),NA())</f>
        <v>0.28571428571428598</v>
      </c>
      <c r="AC68" s="25">
        <f ca="1">IFERROR(INDEX('Natural Hazard'!$H$8:$H$225,MATCH($C68,_xlfn.ANCHORARRAY('Natural Hazard'!$C$8),0)),NA())</f>
        <v>0</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4.5075386724104103</v>
      </c>
      <c r="AI68" s="25">
        <f ca="1">IFERROR(INDEX(Socioeconomic!$I$8:$I$225,MATCH($C68,_xlfn.ANCHORARRAY(Socioeconomic!$C$8),0)),NA())</f>
        <v>0</v>
      </c>
      <c r="AJ68" s="25">
        <f ca="1">IFERROR(INDEX('Natural Hazard'!$I$8:$I$225,MATCH($C68,_xlfn.ANCHORARRAY('Natural Hazard'!$C$8),0)),NA())</f>
        <v>0</v>
      </c>
      <c r="AK68" s="25">
        <f ca="1">IFERROR(INDEX(Conflict!$I$8:$I$225,MATCH($C68,_xlfn.ANCHORARRAY(Conflict!$C$8),0)),NA())</f>
        <v>4.7619047619047601</v>
      </c>
      <c r="AL68" s="49"/>
      <c r="AM68" s="25">
        <f>IFERROR(INDEX('Data Reliability'!$G$6:$G$409,MATCH($C68,'Data Reliability'!$E$6:$E$409,0)),NA())</f>
        <v>8.3333333333333301E-2</v>
      </c>
      <c r="AN68" s="25">
        <f>IFERROR(INDEX('Data Reliability'!$H$6:$H$409,MATCH($C68,'Data Reliability'!$E$6:$E$409,0)),NA())</f>
        <v>0.625</v>
      </c>
    </row>
    <row r="69" spans="2:40" x14ac:dyDescent="0.2">
      <c r="B69" s="28" t="s">
        <v>113</v>
      </c>
      <c r="C69" s="28" t="s">
        <v>114</v>
      </c>
      <c r="D69" s="28" t="s">
        <v>436</v>
      </c>
      <c r="E69" s="28" t="s">
        <v>535</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1.5</v>
      </c>
      <c r="H69" s="23">
        <f t="shared" ca="1" si="0"/>
        <v>1.5</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1</v>
      </c>
      <c r="K69" s="23">
        <f t="shared" ca="1" si="2"/>
        <v>1</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1.5</v>
      </c>
      <c r="N69" s="23">
        <f t="shared" ca="1" si="4"/>
        <v>1.5</v>
      </c>
      <c r="O69" s="116" t="str">
        <f t="shared" si="5"/>
        <v>!</v>
      </c>
      <c r="P69" s="24"/>
      <c r="Q69" s="49"/>
      <c r="R69" s="25">
        <f ca="1">IFERROR(INDEX(Health!$G$8:$G$225,MATCH($C69,_xlfn.ANCHORARRAY(Health!$C$8),0)),NA())</f>
        <v>9.3021831977712583</v>
      </c>
      <c r="S69" s="25">
        <f ca="1">IFERROR(INDEX(Food!$G$8:$G$225,MATCH($C69,_xlfn.ANCHORARRAY(Food!$C$8),0)),NA())</f>
        <v>0</v>
      </c>
      <c r="T69" s="25">
        <f ca="1">IFERROR(INDEX(Macro!$G$8:$G$225,MATCH($C69,_xlfn.ANCHORARRAY(Macro!$C$8),0)),NA())</f>
        <v>6.9</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f ca="1">IFERROR(INDEX(Macro!$H$8:$H$225,MATCH($C69,_xlfn.ANCHORARRAY(Macro!$C$8),0)),NA())</f>
        <v>7</v>
      </c>
      <c r="AB69" s="25">
        <f ca="1">IFERROR(INDEX(Socioeconomic!$H$8:$H$225,MATCH($C69,_xlfn.ANCHORARRAY(Socioeconomic!$C$8),0)),NA())</f>
        <v>6.1428571428571397</v>
      </c>
      <c r="AC69" s="25">
        <f ca="1">IFERROR(INDEX('Natural Hazard'!$H$8:$H$225,MATCH($C69,_xlfn.ANCHORARRAY('Natural Hazard'!$C$8),0)),NA())</f>
        <v>5</v>
      </c>
      <c r="AD69" s="25">
        <f ca="1">IFERROR(INDEX(Conflict!$H$8:$H$225,MATCH($C69,_xlfn.ANCHORARRAY(Conflict!$C$8),0)),NA())</f>
        <v>1.2580014224750999</v>
      </c>
      <c r="AE69" s="50"/>
      <c r="AF69" s="25">
        <f ca="1">IFERROR(INDEX(Health!$I$8:$I$225,MATCH($C69,_xlfn.ANCHORARRAY(Health!$C$8),0)),NA())</f>
        <v>10</v>
      </c>
      <c r="AG69" s="25" t="e">
        <f ca="1">IFERROR(INDEX(Food!$I$8:$I$225,MATCH($C69,_xlfn.ANCHORARRAY(Food!$C$8),0)),NA())</f>
        <v>#N/A</v>
      </c>
      <c r="AH69" s="25">
        <f ca="1">IFERROR(INDEX(Macro!$I$8:$I$225,MATCH($C69,_xlfn.ANCHORARRAY(Macro!$C$8),0)),NA())</f>
        <v>7</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0.16666666666666699</v>
      </c>
      <c r="AN69" s="25">
        <f>IFERROR(INDEX('Data Reliability'!$H$6:$H$409,MATCH($C69,'Data Reliability'!$E$6:$E$409,0)),NA())</f>
        <v>0.53333333333333299</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v>
      </c>
      <c r="H70" s="23">
        <f t="shared" ref="H70:H133" ca="1" si="6">G70</f>
        <v>0</v>
      </c>
      <c r="I70" s="116" t="str">
        <f t="shared" ref="I70:I133" si="7">IF(AVERAGE(AM70:AN70) &gt;= 0.666, "!!", IF(AND(AVERAGE(AM70:AN70) &lt; 0.666,  AVERAGE(AM70:AN70)  &gt;= 0.333), "!", IF(AVERAGE(AM70:AN70) &lt; 0.333, "")))</f>
        <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0</v>
      </c>
      <c r="N70" s="23">
        <f t="shared" ref="N70:N133" ca="1" si="10">M70</f>
        <v>0</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0.27590702480661505</v>
      </c>
      <c r="U70" s="25">
        <f ca="1">IFERROR(INDEX(Socioeconomic!$G$8:$G$225,MATCH($C70,_xlfn.ANCHORARRAY(Socioeconomic!$C$8),0)),NA())</f>
        <v>0</v>
      </c>
      <c r="V70" s="25">
        <f ca="1">IFERROR(INDEX('Natural Hazard'!$G$8:$G$225,MATCH($C70,_xlfn.ANCHORARRAY('Natural Hazard'!$C$8),0)),NA())</f>
        <v>0</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0.381145856006192</v>
      </c>
      <c r="AB70" s="25">
        <f ca="1">IFERROR(INDEX(Socioeconomic!$H$8:$H$225,MATCH($C70,_xlfn.ANCHORARRAY(Socioeconomic!$C$8),0)),NA())</f>
        <v>0.57142857142857095</v>
      </c>
      <c r="AC70" s="25">
        <f ca="1">IFERROR(INDEX('Natural Hazard'!$H$8:$H$225,MATCH($C70,_xlfn.ANCHORARRAY('Natural Hazard'!$C$8),0)),NA())</f>
        <v>4</v>
      </c>
      <c r="AD70" s="25">
        <f ca="1">IFERROR(INDEX(Conflict!$H$8:$H$225,MATCH($C70,_xlfn.ANCHORARRAY(Conflict!$C$8),0)),NA())</f>
        <v>0</v>
      </c>
      <c r="AE70" s="50"/>
      <c r="AF70" s="25">
        <f ca="1">IFERROR(INDEX(Health!$I$8:$I$225,MATCH($C70,_xlfn.ANCHORARRAY(Health!$C$8),0)),NA())</f>
        <v>0</v>
      </c>
      <c r="AG70" s="25" t="e">
        <f ca="1">IFERROR(INDEX(Food!$I$8:$I$225,MATCH($C70,_xlfn.ANCHORARRAY(Food!$C$8),0)),NA())</f>
        <v>#N/A</v>
      </c>
      <c r="AH70" s="25">
        <f ca="1">IFERROR(INDEX(Macro!$I$8:$I$225,MATCH($C70,_xlfn.ANCHORARRAY(Macro!$C$8),0)),NA())</f>
        <v>0.19972586645780399</v>
      </c>
      <c r="AI70" s="25">
        <f ca="1">IFERROR(INDEX(Socioeconomic!$I$8:$I$225,MATCH($C70,_xlfn.ANCHORARRAY(Socioeconomic!$C$8),0)),NA())</f>
        <v>0</v>
      </c>
      <c r="AJ70" s="25">
        <f ca="1">IFERROR(INDEX('Natural Hazard'!$I$8:$I$225,MATCH($C70,_xlfn.ANCHORARRAY('Natural Hazard'!$C$8),0)),NA())</f>
        <v>0</v>
      </c>
      <c r="AK70" s="25">
        <f ca="1">IFERROR(INDEX(Conflict!$I$8:$I$225,MATCH($C70,_xlfn.ANCHORARRAY(Conflict!$C$8),0)),NA())</f>
        <v>0</v>
      </c>
      <c r="AL70" s="49"/>
      <c r="AM70" s="25">
        <f>IFERROR(INDEX('Data Reliability'!$G$6:$G$409,MATCH($C70,'Data Reliability'!$E$6:$E$409,0)),NA())</f>
        <v>8.3333333333333301E-2</v>
      </c>
      <c r="AN70" s="25">
        <f>IFERROR(INDEX('Data Reliability'!$H$6:$H$409,MATCH($C70,'Data Reliability'!$E$6:$E$409,0)),NA())</f>
        <v>0.55833333333333302</v>
      </c>
    </row>
    <row r="71" spans="2:40" x14ac:dyDescent="0.2">
      <c r="B71" s="28" t="s">
        <v>756</v>
      </c>
      <c r="C71" s="28" t="s">
        <v>724</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f ca="1">IFERROR(INDEX(Food!$G$8:$G$225,MATCH($C71,_xlfn.ANCHORARRAY(Food!$C$8),0)),NA())</f>
        <v>0</v>
      </c>
      <c r="T71" s="25">
        <f ca="1">IFERROR(INDEX(Macro!$G$8:$G$225,MATCH($C71,_xlfn.ANCHORARRAY(Macro!$C$8),0)),NA())</f>
        <v>0</v>
      </c>
      <c r="U71" s="25">
        <f ca="1">IFERROR(INDEX(Socioeconomic!$G$8:$G$225,MATCH($C71,_xlfn.ANCHORARRAY(Socioeconomic!$C$8),0)),NA())</f>
        <v>0</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t="e">
        <f ca="1">IFERROR(INDEX(Conflict!$H$8:$H$225,MATCH($C71,_xlfn.ANCHORARRAY(Conflict!$C$8),0)),NA())</f>
        <v>#N/A</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1</v>
      </c>
      <c r="AN71" s="25">
        <f>IFERROR(INDEX('Data Reliability'!$H$6:$H$409,MATCH($C71,'Data Reliability'!$E$6:$E$409,0)),NA())</f>
        <v>0.81666666666666698</v>
      </c>
    </row>
    <row r="72" spans="2:40" x14ac:dyDescent="0.2">
      <c r="B72" s="28" t="s">
        <v>757</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0</v>
      </c>
      <c r="H72" s="23">
        <f t="shared" ca="1" si="6"/>
        <v>0</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0</v>
      </c>
      <c r="N72" s="23">
        <f t="shared" ca="1" si="10"/>
        <v>0</v>
      </c>
      <c r="O72" s="116" t="str">
        <f t="shared" si="11"/>
        <v>!!</v>
      </c>
      <c r="P72" s="24"/>
      <c r="Q72" s="49"/>
      <c r="R72" s="25">
        <f ca="1">IFERROR(INDEX(Health!$G$8:$G$225,MATCH($C72,_xlfn.ANCHORARRAY(Health!$C$8),0)),NA())</f>
        <v>0</v>
      </c>
      <c r="S72" s="25">
        <f ca="1">IFERROR(INDEX(Food!$G$8:$G$225,MATCH($C72,_xlfn.ANCHORARRAY(Food!$C$8),0)),NA())</f>
        <v>0</v>
      </c>
      <c r="T72" s="25">
        <f ca="1">IFERROR(INDEX(Macro!$G$8:$G$225,MATCH($C72,_xlfn.ANCHORARRAY(Macro!$C$8),0)),NA())</f>
        <v>0</v>
      </c>
      <c r="U72" s="25">
        <f ca="1">IFERROR(INDEX(Socioeconomic!$G$8:$G$225,MATCH($C72,_xlfn.ANCHORARRAY(Socioeconomic!$C$8),0)),NA())</f>
        <v>0</v>
      </c>
      <c r="V72" s="25">
        <f ca="1">IFERROR(INDEX('Natural Hazard'!$G$8:$G$225,MATCH($C72,_xlfn.ANCHORARRAY('Natural Hazard'!$C$8),0)),NA())</f>
        <v>0</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5.3333333333333304</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1</v>
      </c>
      <c r="H73" s="23">
        <f t="shared" ca="1" si="6"/>
        <v>1</v>
      </c>
      <c r="I73" s="116" t="str">
        <f t="shared" si="7"/>
        <v>!</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1</v>
      </c>
      <c r="N73" s="23">
        <f t="shared" ca="1" si="10"/>
        <v>1</v>
      </c>
      <c r="O73" s="116" t="str">
        <f t="shared" si="11"/>
        <v>!</v>
      </c>
      <c r="P73" s="24"/>
      <c r="Q73" s="49"/>
      <c r="R73" s="25">
        <f ca="1">IFERROR(INDEX(Health!$G$8:$G$225,MATCH($C73,_xlfn.ANCHORARRAY(Health!$C$8),0)),NA())</f>
        <v>9.9092088395125071</v>
      </c>
      <c r="S73" s="25">
        <f ca="1">IFERROR(INDEX(Food!$G$8:$G$225,MATCH($C73,_xlfn.ANCHORARRAY(Food!$C$8),0)),NA())</f>
        <v>0</v>
      </c>
      <c r="T73" s="25">
        <f ca="1">IFERROR(INDEX(Macro!$G$8:$G$225,MATCH($C73,_xlfn.ANCHORARRAY(Macro!$C$8),0)),NA())</f>
        <v>4.6612285445575914</v>
      </c>
      <c r="U73" s="25">
        <f ca="1">IFERROR(INDEX(Socioeconomic!$G$8:$G$225,MATCH($C73,_xlfn.ANCHORARRAY(Socioeconomic!$C$8),0)),NA())</f>
        <v>0</v>
      </c>
      <c r="V73" s="25">
        <f ca="1">IFERROR(INDEX('Natural Hazard'!$G$8:$G$225,MATCH($C73,_xlfn.ANCHORARRAY('Natural Hazard'!$C$8),0)),NA())</f>
        <v>0</v>
      </c>
      <c r="W73" s="25">
        <f ca="1">IFERROR(INDEX(Conflict!$G$8:$G$225,MATCH($C73,_xlfn.ANCHORARRAY(Conflict!$C$8),0)),NA())</f>
        <v>0</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5.0390577764879403</v>
      </c>
      <c r="AB73" s="25">
        <f ca="1">IFERROR(INDEX(Socioeconomic!$H$8:$H$225,MATCH($C73,_xlfn.ANCHORARRAY(Socioeconomic!$C$8),0)),NA())</f>
        <v>6</v>
      </c>
      <c r="AC73" s="25">
        <f ca="1">IFERROR(INDEX('Natural Hazard'!$H$8:$H$225,MATCH($C73,_xlfn.ANCHORARRAY('Natural Hazard'!$C$8),0)),NA())</f>
        <v>2.6666666666666599</v>
      </c>
      <c r="AD73" s="25">
        <f ca="1">IFERROR(INDEX(Conflict!$H$8:$H$225,MATCH($C73,_xlfn.ANCHORARRAY(Conflict!$C$8),0)),NA())</f>
        <v>0.76902560455192004</v>
      </c>
      <c r="AE73" s="50"/>
      <c r="AF73" s="25">
        <f ca="1">IFERROR(INDEX(Health!$I$8:$I$225,MATCH($C73,_xlfn.ANCHORARRAY(Health!$C$8),0)),NA())</f>
        <v>10</v>
      </c>
      <c r="AG73" s="25" t="e">
        <f ca="1">IFERROR(INDEX(Food!$I$8:$I$225,MATCH($C73,_xlfn.ANCHORARRAY(Food!$C$8),0)),NA())</f>
        <v>#N/A</v>
      </c>
      <c r="AH73" s="25">
        <f ca="1">IFERROR(INDEX(Macro!$I$8:$I$225,MATCH($C73,_xlfn.ANCHORARRAY(Macro!$C$8),0)),NA())</f>
        <v>4.31172899941257</v>
      </c>
      <c r="AI73" s="25">
        <f ca="1">IFERROR(INDEX(Socioeconomic!$I$8:$I$225,MATCH($C73,_xlfn.ANCHORARRAY(Socioeconomic!$C$8),0)),NA())</f>
        <v>0</v>
      </c>
      <c r="AJ73" s="25">
        <f ca="1">IFERROR(INDEX('Natural Hazard'!$I$8:$I$225,MATCH($C73,_xlfn.ANCHORARRAY('Natural Hazard'!$C$8),0)),NA())</f>
        <v>0</v>
      </c>
      <c r="AK73" s="25">
        <f ca="1">IFERROR(INDEX(Conflict!$I$8:$I$225,MATCH($C73,_xlfn.ANCHORARRAY(Conflict!$C$8),0)),NA())</f>
        <v>0</v>
      </c>
      <c r="AL73" s="49"/>
      <c r="AM73" s="25">
        <f>IFERROR(INDEX('Data Reliability'!$G$6:$G$409,MATCH($C73,'Data Reliability'!$E$6:$E$409,0)),NA())</f>
        <v>0.16666666666666699</v>
      </c>
      <c r="AN73" s="25">
        <f>IFERROR(INDEX('Data Reliability'!$H$6:$H$409,MATCH($C73,'Data Reliability'!$E$6:$E$409,0)),NA())</f>
        <v>0.54166666666666696</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0.5</v>
      </c>
      <c r="N74" s="23">
        <f t="shared" ca="1" si="10"/>
        <v>0.5</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2.6203873110144897</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0.98091852281796399</v>
      </c>
      <c r="AB74" s="25">
        <f ca="1">IFERROR(INDEX(Socioeconomic!$H$8:$H$225,MATCH($C74,_xlfn.ANCHORARRAY(Socioeconomic!$C$8),0)),NA())</f>
        <v>0.71428571428571297</v>
      </c>
      <c r="AC74" s="25">
        <f ca="1">IFERROR(INDEX('Natural Hazard'!$H$8:$H$225,MATCH($C74,_xlfn.ANCHORARRAY('Natural Hazard'!$C$8),0)),NA())</f>
        <v>2.5</v>
      </c>
      <c r="AD74" s="25">
        <f ca="1">IFERROR(INDEX(Conflict!$H$8:$H$225,MATCH($C74,_xlfn.ANCHORARRAY(Conflict!$C$8),0)),NA())</f>
        <v>0</v>
      </c>
      <c r="AE74" s="50"/>
      <c r="AF74" s="25">
        <f ca="1">IFERROR(INDEX(Health!$I$8:$I$225,MATCH($C74,_xlfn.ANCHORARRAY(Health!$C$8),0)),NA())</f>
        <v>0</v>
      </c>
      <c r="AG74" s="25" t="e">
        <f ca="1">IFERROR(INDEX(Food!$I$8:$I$225,MATCH($C74,_xlfn.ANCHORARRAY(Food!$C$8),0)),NA())</f>
        <v>#N/A</v>
      </c>
      <c r="AH74" s="25">
        <f ca="1">IFERROR(INDEX(Macro!$I$8:$I$225,MATCH($C74,_xlfn.ANCHORARRAY(Macro!$C$8),0)),NA())</f>
        <v>7</v>
      </c>
      <c r="AI74" s="25">
        <f ca="1">IFERROR(INDEX(Socioeconomic!$I$8:$I$225,MATCH($C74,_xlfn.ANCHORARRAY(Socioeconomic!$C$8),0)),NA())</f>
        <v>0</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8.3333333333333301E-2</v>
      </c>
      <c r="AN74" s="25">
        <f>IFERROR(INDEX('Data Reliability'!$H$6:$H$409,MATCH($C74,'Data Reliability'!$E$6:$E$409,0)),NA())</f>
        <v>0.59166666666666701</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0.5</v>
      </c>
      <c r="H75" s="23">
        <f t="shared" ca="1" si="6"/>
        <v>0.5</v>
      </c>
      <c r="I75" s="116" t="str">
        <f t="shared" si="7"/>
        <v>!</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1</v>
      </c>
      <c r="N75" s="23">
        <f t="shared" ca="1" si="10"/>
        <v>1</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2.444833028709279</v>
      </c>
      <c r="U75" s="25">
        <f ca="1">IFERROR(INDEX(Socioeconomic!$G$8:$G$225,MATCH($C75,_xlfn.ANCHORARRAY(Socioeconomic!$C$8),0)),NA())</f>
        <v>6.0944940022004364</v>
      </c>
      <c r="V75" s="25">
        <f ca="1">IFERROR(INDEX('Natural Hazard'!$G$8:$G$225,MATCH($C75,_xlfn.ANCHORARRAY('Natural Hazard'!$C$8),0)),NA())</f>
        <v>0</v>
      </c>
      <c r="W75" s="25">
        <f ca="1">IFERROR(INDEX(Conflict!$G$8:$G$225,MATCH($C75,_xlfn.ANCHORARRAY(Conflict!$C$8),0)),NA())</f>
        <v>1.8432117035955178</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1.79351374882101</v>
      </c>
      <c r="AB75" s="25">
        <f ca="1">IFERROR(INDEX(Socioeconomic!$H$8:$H$225,MATCH($C75,_xlfn.ANCHORARRAY(Socioeconomic!$C$8),0)),NA())</f>
        <v>3.71428571428571</v>
      </c>
      <c r="AC75" s="25">
        <f ca="1">IFERROR(INDEX('Natural Hazard'!$H$8:$H$225,MATCH($C75,_xlfn.ANCHORARRAY('Natural Hazard'!$C$8),0)),NA())</f>
        <v>5.6666666666666599</v>
      </c>
      <c r="AD75" s="25">
        <f ca="1">IFERROR(INDEX(Conflict!$H$8:$H$225,MATCH($C75,_xlfn.ANCHORARRAY(Conflict!$C$8),0)),NA())</f>
        <v>1.9025604551920301</v>
      </c>
      <c r="AE75" s="50"/>
      <c r="AF75" s="25">
        <f ca="1">IFERROR(INDEX(Health!$I$8:$I$225,MATCH($C75,_xlfn.ANCHORARRAY(Health!$C$8),0)),NA())</f>
        <v>0</v>
      </c>
      <c r="AG75" s="25" t="e">
        <f ca="1">IFERROR(INDEX(Food!$I$8:$I$225,MATCH($C75,_xlfn.ANCHORARRAY(Food!$C$8),0)),NA())</f>
        <v>#N/A</v>
      </c>
      <c r="AH75" s="25">
        <f ca="1">IFERROR(INDEX(Macro!$I$8:$I$225,MATCH($C75,_xlfn.ANCHORARRAY(Macro!$C$8),0)),NA())</f>
        <v>3.3326806344233399</v>
      </c>
      <c r="AI75" s="25">
        <f ca="1">IFERROR(INDEX(Socioeconomic!$I$8:$I$225,MATCH($C75,_xlfn.ANCHORARRAY(Socioeconomic!$C$8),0)),NA())</f>
        <v>10</v>
      </c>
      <c r="AJ75" s="25">
        <f ca="1">IFERROR(INDEX('Natural Hazard'!$I$8:$I$225,MATCH($C75,_xlfn.ANCHORARRAY('Natural Hazard'!$C$8),0)),NA())</f>
        <v>0</v>
      </c>
      <c r="AK75" s="25">
        <f ca="1">IFERROR(INDEX(Conflict!$I$8:$I$225,MATCH($C75,_xlfn.ANCHORARRAY(Conflict!$C$8),0)),NA())</f>
        <v>1.78571428571429</v>
      </c>
      <c r="AL75" s="49"/>
      <c r="AM75" s="25">
        <f>IFERROR(INDEX('Data Reliability'!$G$6:$G$409,MATCH($C75,'Data Reliability'!$E$6:$E$409,0)),NA())</f>
        <v>0.16666666666666699</v>
      </c>
      <c r="AN75" s="25">
        <f>IFERROR(INDEX('Data Reliability'!$H$6:$H$409,MATCH($C75,'Data Reliability'!$E$6:$E$409,0)),NA())</f>
        <v>0.54166666666666696</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1</v>
      </c>
      <c r="H76" s="23">
        <f t="shared" ca="1" si="6"/>
        <v>1</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2</v>
      </c>
      <c r="K76" s="23">
        <f t="shared" ca="1" si="8"/>
        <v>2</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2</v>
      </c>
      <c r="N76" s="23">
        <f t="shared" ca="1" si="10"/>
        <v>2</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10</v>
      </c>
      <c r="U76" s="25">
        <f ca="1">IFERROR(INDEX(Socioeconomic!$G$8:$G$225,MATCH($C76,_xlfn.ANCHORARRAY(Socioeconomic!$C$8),0)),NA())</f>
        <v>0</v>
      </c>
      <c r="V76" s="25">
        <f ca="1">IFERROR(INDEX('Natural Hazard'!$G$8:$G$225,MATCH($C76,_xlfn.ANCHORARRAY('Natural Hazard'!$C$8),0)),NA())</f>
        <v>0</v>
      </c>
      <c r="W76" s="25">
        <f ca="1">IFERROR(INDEX(Conflict!$G$8:$G$225,MATCH($C76,_xlfn.ANCHORARRAY(Conflict!$C$8),0)),NA())</f>
        <v>0</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10</v>
      </c>
      <c r="AB76" s="25">
        <f ca="1">IFERROR(INDEX(Socioeconomic!$H$8:$H$225,MATCH($C76,_xlfn.ANCHORARRAY(Socioeconomic!$C$8),0)),NA())</f>
        <v>7.4285714285714199</v>
      </c>
      <c r="AC76" s="25">
        <f ca="1">IFERROR(INDEX('Natural Hazard'!$H$8:$H$225,MATCH($C76,_xlfn.ANCHORARRAY('Natural Hazard'!$C$8),0)),NA())</f>
        <v>4.5</v>
      </c>
      <c r="AD76" s="25">
        <f ca="1">IFERROR(INDEX(Conflict!$H$8:$H$225,MATCH($C76,_xlfn.ANCHORARRAY(Conflict!$C$8),0)),NA())</f>
        <v>0</v>
      </c>
      <c r="AE76" s="50"/>
      <c r="AF76" s="25">
        <f ca="1">IFERROR(INDEX(Health!$I$8:$I$225,MATCH($C76,_xlfn.ANCHORARRAY(Health!$C$8),0)),NA())</f>
        <v>0</v>
      </c>
      <c r="AG76" s="25" t="e">
        <f ca="1">IFERROR(INDEX(Food!$I$8:$I$225,MATCH($C76,_xlfn.ANCHORARRAY(Food!$C$8),0)),NA())</f>
        <v>#N/A</v>
      </c>
      <c r="AH76" s="25">
        <f ca="1">IFERROR(INDEX(Macro!$I$8:$I$225,MATCH($C76,_xlfn.ANCHORARRAY(Macro!$C$8),0)),NA())</f>
        <v>10</v>
      </c>
      <c r="AI76" s="25">
        <f ca="1">IFERROR(INDEX(Socioeconomic!$I$8:$I$225,MATCH($C76,_xlfn.ANCHORARRAY(Socioeconomic!$C$8),0)),NA())</f>
        <v>0</v>
      </c>
      <c r="AJ76" s="25">
        <f ca="1">IFERROR(INDEX('Natural Hazard'!$I$8:$I$225,MATCH($C76,_xlfn.ANCHORARRAY('Natural Hazard'!$C$8),0)),NA())</f>
        <v>0</v>
      </c>
      <c r="AK76" s="25">
        <f ca="1">IFERROR(INDEX(Conflict!$I$8:$I$225,MATCH($C76,_xlfn.ANCHORARRAY(Conflict!$C$8),0)),NA())</f>
        <v>10</v>
      </c>
      <c r="AL76" s="49"/>
      <c r="AM76" s="25">
        <f>IFERROR(INDEX('Data Reliability'!$G$6:$G$409,MATCH($C76,'Data Reliability'!$E$6:$E$409,0)),NA())</f>
        <v>0</v>
      </c>
      <c r="AN76" s="25">
        <f>IFERROR(INDEX('Data Reliability'!$H$6:$H$409,MATCH($C76,'Data Reliability'!$E$6:$E$409,0)),NA())</f>
        <v>0.4</v>
      </c>
    </row>
    <row r="77" spans="2:40" x14ac:dyDescent="0.2">
      <c r="B77" s="28" t="s">
        <v>758</v>
      </c>
      <c r="C77" s="28" t="s">
        <v>725</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f ca="1">IFERROR(INDEX(Food!$G$8:$G$225,MATCH($C77,_xlfn.ANCHORARRAY(Food!$C$8),0)),NA())</f>
        <v>0</v>
      </c>
      <c r="T77" s="25">
        <f ca="1">IFERROR(INDEX(Macro!$G$8:$G$225,MATCH($C77,_xlfn.ANCHORARRAY(Macro!$C$8),0)),NA())</f>
        <v>0</v>
      </c>
      <c r="U77" s="25">
        <f ca="1">IFERROR(INDEX(Socioeconomic!$G$8:$G$225,MATCH($C77,_xlfn.ANCHORARRAY(Socioeconomic!$C$8),0)),NA())</f>
        <v>0</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t="e">
        <f ca="1">IFERROR(INDEX(Conflict!$H$8:$H$225,MATCH($C77,_xlfn.ANCHORARRAY(Conflict!$C$8),0)),NA())</f>
        <v>#N/A</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1</v>
      </c>
      <c r="AN77" s="25">
        <f>IFERROR(INDEX('Data Reliability'!$H$6:$H$409,MATCH($C77,'Data Reliability'!$E$6:$E$409,0)),NA())</f>
        <v>0.81666666666666698</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1</v>
      </c>
      <c r="H78" s="23">
        <f t="shared" ca="1" si="6"/>
        <v>1</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2.5</v>
      </c>
      <c r="K78" s="23">
        <f t="shared" ca="1" si="8"/>
        <v>2.5</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1</v>
      </c>
      <c r="N78" s="23">
        <f t="shared" ca="1" si="10"/>
        <v>1</v>
      </c>
      <c r="O78" s="116" t="str">
        <f t="shared" si="11"/>
        <v>!</v>
      </c>
      <c r="P78" s="24"/>
      <c r="Q78" s="49"/>
      <c r="R78" s="25">
        <f ca="1">IFERROR(INDEX(Health!$G$8:$G$225,MATCH($C78,_xlfn.ANCHORARRAY(Health!$C$8),0)),NA())</f>
        <v>9.1441325641011026</v>
      </c>
      <c r="S78" s="25">
        <f ca="1">IFERROR(INDEX(Food!$G$8:$G$225,MATCH($C78,_xlfn.ANCHORARRAY(Food!$C$8),0)),NA())</f>
        <v>0</v>
      </c>
      <c r="T78" s="25">
        <f ca="1">IFERROR(INDEX(Macro!$G$8:$G$225,MATCH($C78,_xlfn.ANCHORARRAY(Macro!$C$8),0)),NA())</f>
        <v>3.1840110126684706</v>
      </c>
      <c r="U78" s="25">
        <f ca="1">IFERROR(INDEX(Socioeconomic!$G$8:$G$225,MATCH($C78,_xlfn.ANCHORARRAY(Socioeconomic!$C$8),0)),NA())</f>
        <v>0</v>
      </c>
      <c r="V78" s="25">
        <f ca="1">IFERROR(INDEX('Natural Hazard'!$G$8:$G$225,MATCH($C78,_xlfn.ANCHORARRAY('Natural Hazard'!$C$8),0)),NA())</f>
        <v>0</v>
      </c>
      <c r="W78" s="25">
        <f ca="1">IFERROR(INDEX(Conflict!$G$8:$G$225,MATCH($C78,_xlfn.ANCHORARRAY(Conflict!$C$8),0)),NA())</f>
        <v>3.7988336320549196</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7.3752690512466996</v>
      </c>
      <c r="AB78" s="25">
        <f ca="1">IFERROR(INDEX(Socioeconomic!$H$8:$H$225,MATCH($C78,_xlfn.ANCHORARRAY(Socioeconomic!$C$8),0)),NA())</f>
        <v>8.71428571428571</v>
      </c>
      <c r="AC78" s="25">
        <f ca="1">IFERROR(INDEX('Natural Hazard'!$H$8:$H$225,MATCH($C78,_xlfn.ANCHORARRAY('Natural Hazard'!$C$8),0)),NA())</f>
        <v>4.8333333333333304</v>
      </c>
      <c r="AD78" s="25">
        <f ca="1">IFERROR(INDEX(Conflict!$H$8:$H$225,MATCH($C78,_xlfn.ANCHORARRAY(Conflict!$C$8),0)),NA())</f>
        <v>8.0814366998577505</v>
      </c>
      <c r="AE78" s="50"/>
      <c r="AF78" s="25">
        <f ca="1">IFERROR(INDEX(Health!$I$8:$I$225,MATCH($C78,_xlfn.ANCHORARRAY(Health!$C$8),0)),NA())</f>
        <v>10</v>
      </c>
      <c r="AG78" s="25" t="e">
        <f ca="1">IFERROR(INDEX(Food!$I$8:$I$225,MATCH($C78,_xlfn.ANCHORARRAY(Food!$C$8),0)),NA())</f>
        <v>#N/A</v>
      </c>
      <c r="AH78" s="25">
        <f ca="1">IFERROR(INDEX(Macro!$I$8:$I$225,MATCH($C78,_xlfn.ANCHORARRAY(Macro!$C$8),0)),NA())</f>
        <v>1.37458390444487</v>
      </c>
      <c r="AI78" s="25">
        <f ca="1">IFERROR(INDEX(Socioeconomic!$I$8:$I$225,MATCH($C78,_xlfn.ANCHORARRAY(Socioeconomic!$C$8),0)),NA())</f>
        <v>0</v>
      </c>
      <c r="AJ78" s="25">
        <f ca="1">IFERROR(INDEX('Natural Hazard'!$I$8:$I$225,MATCH($C78,_xlfn.ANCHORARRAY('Natural Hazard'!$C$8),0)),NA())</f>
        <v>0</v>
      </c>
      <c r="AK78" s="25">
        <f ca="1">IFERROR(INDEX(Conflict!$I$8:$I$225,MATCH($C78,_xlfn.ANCHORARRAY(Conflict!$C$8),0)),NA())</f>
        <v>1.78571428571427</v>
      </c>
      <c r="AL78" s="49"/>
      <c r="AM78" s="25">
        <f>IFERROR(INDEX('Data Reliability'!$G$6:$G$409,MATCH($C78,'Data Reliability'!$E$6:$E$409,0)),NA())</f>
        <v>8.3333333333333301E-2</v>
      </c>
      <c r="AN78" s="25">
        <f>IFERROR(INDEX('Data Reliability'!$H$6:$H$409,MATCH($C78,'Data Reliability'!$E$6:$E$409,0)),NA())</f>
        <v>0.47499999999999998</v>
      </c>
    </row>
    <row r="79" spans="2:40" x14ac:dyDescent="0.2">
      <c r="B79" s="28" t="s">
        <v>759</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1.5</v>
      </c>
      <c r="H79" s="23">
        <f t="shared" ca="1" si="6"/>
        <v>1.5</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3</v>
      </c>
      <c r="K79" s="23">
        <f t="shared" ca="1" si="8"/>
        <v>3</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1.5</v>
      </c>
      <c r="N79" s="23">
        <f t="shared" ca="1" si="10"/>
        <v>1.5</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10</v>
      </c>
      <c r="U79" s="25">
        <f ca="1">IFERROR(INDEX(Socioeconomic!$G$8:$G$225,MATCH($C79,_xlfn.ANCHORARRAY(Socioeconomic!$C$8),0)),NA())</f>
        <v>0</v>
      </c>
      <c r="V79" s="25">
        <f ca="1">IFERROR(INDEX('Natural Hazard'!$G$8:$G$225,MATCH($C79,_xlfn.ANCHORARRAY('Natural Hazard'!$C$8),0)),NA())</f>
        <v>0</v>
      </c>
      <c r="W79" s="25">
        <f ca="1">IFERROR(INDEX(Conflict!$G$8:$G$225,MATCH($C79,_xlfn.ANCHORARRAY(Conflict!$C$8),0)),NA())</f>
        <v>4.8885152952935078</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10</v>
      </c>
      <c r="AB79" s="25">
        <f ca="1">IFERROR(INDEX(Socioeconomic!$H$8:$H$225,MATCH($C79,_xlfn.ANCHORARRAY(Socioeconomic!$C$8),0)),NA())</f>
        <v>10</v>
      </c>
      <c r="AC79" s="25">
        <f ca="1">IFERROR(INDEX('Natural Hazard'!$H$8:$H$225,MATCH($C79,_xlfn.ANCHORARRAY('Natural Hazard'!$C$8),0)),NA())</f>
        <v>3.5</v>
      </c>
      <c r="AD79" s="25">
        <f ca="1">IFERROR(INDEX(Conflict!$H$8:$H$225,MATCH($C79,_xlfn.ANCHORARRAY(Conflict!$C$8),0)),NA())</f>
        <v>3.4139402560455099</v>
      </c>
      <c r="AE79" s="50"/>
      <c r="AF79" s="25">
        <f ca="1">IFERROR(INDEX(Health!$I$8:$I$225,MATCH($C79,_xlfn.ANCHORARRAY(Health!$C$8),0)),NA())</f>
        <v>0</v>
      </c>
      <c r="AG79" s="25">
        <f ca="1">IFERROR(INDEX(Food!$I$8:$I$225,MATCH($C79,_xlfn.ANCHORARRAY(Food!$C$8),0)),NA())</f>
        <v>5</v>
      </c>
      <c r="AH79" s="25">
        <f ca="1">IFERROR(INDEX(Macro!$I$8:$I$225,MATCH($C79,_xlfn.ANCHORARRAY(Macro!$C$8),0)),NA())</f>
        <v>10</v>
      </c>
      <c r="AI79" s="25">
        <f ca="1">IFERROR(INDEX(Socioeconomic!$I$8:$I$225,MATCH($C79,_xlfn.ANCHORARRAY(Socioeconomic!$C$8),0)),NA())</f>
        <v>0</v>
      </c>
      <c r="AJ79" s="25">
        <f ca="1">IFERROR(INDEX('Natural Hazard'!$I$8:$I$225,MATCH($C79,_xlfn.ANCHORARRAY('Natural Hazard'!$C$8),0)),NA())</f>
        <v>0</v>
      </c>
      <c r="AK79" s="25">
        <f ca="1">IFERROR(INDEX(Conflict!$I$8:$I$225,MATCH($C79,_xlfn.ANCHORARRAY(Conflict!$C$8),0)),NA())</f>
        <v>7</v>
      </c>
      <c r="AL79" s="49"/>
      <c r="AM79" s="25">
        <f>IFERROR(INDEX('Data Reliability'!$G$6:$G$409,MATCH($C79,'Data Reliability'!$E$6:$E$409,0)),NA())</f>
        <v>8.3333333333333301E-2</v>
      </c>
      <c r="AN79" s="25">
        <f>IFERROR(INDEX('Data Reliability'!$H$6:$H$409,MATCH($C79,'Data Reliability'!$E$6:$E$409,0)),NA())</f>
        <v>0.452777777777778</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0.5</v>
      </c>
      <c r="H80" s="23">
        <f t="shared" ca="1" si="6"/>
        <v>0.5</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0</v>
      </c>
      <c r="N80" s="23">
        <f t="shared" ca="1" si="10"/>
        <v>0</v>
      </c>
      <c r="O80" s="116" t="str">
        <f t="shared" si="11"/>
        <v>!</v>
      </c>
      <c r="P80" s="24"/>
      <c r="Q80" s="49"/>
      <c r="R80" s="25">
        <f ca="1">IFERROR(INDEX(Health!$G$8:$G$225,MATCH($C80,_xlfn.ANCHORARRAY(Health!$C$8),0)),NA())</f>
        <v>0</v>
      </c>
      <c r="S80" s="25">
        <f ca="1">IFERROR(INDEX(Food!$G$8:$G$225,MATCH($C80,_xlfn.ANCHORARRAY(Food!$C$8),0)),NA())</f>
        <v>6.5803826185639505</v>
      </c>
      <c r="T80" s="25">
        <f ca="1">IFERROR(INDEX(Macro!$G$8:$G$225,MATCH($C80,_xlfn.ANCHORARRAY(Macro!$C$8),0)),NA())</f>
        <v>0</v>
      </c>
      <c r="U80" s="25">
        <f ca="1">IFERROR(INDEX(Socioeconomic!$G$8:$G$225,MATCH($C80,_xlfn.ANCHORARRAY(Socioeconomic!$C$8),0)),NA())</f>
        <v>0</v>
      </c>
      <c r="V80" s="25">
        <f ca="1">IFERROR(INDEX('Natural Hazard'!$G$8:$G$225,MATCH($C80,_xlfn.ANCHORARRAY('Natural Hazard'!$C$8),0)),NA())</f>
        <v>0</v>
      </c>
      <c r="W80" s="25">
        <f ca="1">IFERROR(INDEX(Conflict!$G$8:$G$225,MATCH($C80,_xlfn.ANCHORARRAY(Conflict!$C$8),0)),NA())</f>
        <v>0</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9.71428571428571</v>
      </c>
      <c r="AC80" s="25">
        <f ca="1">IFERROR(INDEX('Natural Hazard'!$H$8:$H$225,MATCH($C80,_xlfn.ANCHORARRAY('Natural Hazard'!$C$8),0)),NA())</f>
        <v>2.9999999999999898</v>
      </c>
      <c r="AD80" s="25">
        <f ca="1">IFERROR(INDEX(Conflict!$H$8:$H$225,MATCH($C80,_xlfn.ANCHORARRAY(Conflict!$C$8),0)),NA())</f>
        <v>10</v>
      </c>
      <c r="AE80" s="50"/>
      <c r="AF80" s="25">
        <f ca="1">IFERROR(INDEX(Health!$I$8:$I$225,MATCH($C80,_xlfn.ANCHORARRAY(Health!$C$8),0)),NA())</f>
        <v>0</v>
      </c>
      <c r="AG80" s="25">
        <f ca="1">IFERROR(INDEX(Food!$I$8:$I$225,MATCH($C80,_xlfn.ANCHORARRAY(Food!$C$8),0)),NA())</f>
        <v>5</v>
      </c>
      <c r="AH80" s="25" t="e">
        <f ca="1">IFERROR(INDEX(Macro!$I$8:$I$225,MATCH($C80,_xlfn.ANCHORARRAY(Macro!$C$8),0)),NA())</f>
        <v>#N/A</v>
      </c>
      <c r="AI80" s="25">
        <f ca="1">IFERROR(INDEX(Socioeconomic!$I$8:$I$225,MATCH($C80,_xlfn.ANCHORARRAY(Socioeconomic!$C$8),0)),NA())</f>
        <v>0</v>
      </c>
      <c r="AJ80" s="25">
        <f ca="1">IFERROR(INDEX('Natural Hazard'!$I$8:$I$225,MATCH($C80,_xlfn.ANCHORARRAY('Natural Hazard'!$C$8),0)),NA())</f>
        <v>0</v>
      </c>
      <c r="AK80" s="25">
        <f ca="1">IFERROR(INDEX(Conflict!$I$8:$I$225,MATCH($C80,_xlfn.ANCHORARRAY(Conflict!$C$8),0)),NA())</f>
        <v>0</v>
      </c>
      <c r="AL80" s="49"/>
      <c r="AM80" s="25">
        <f>IFERROR(INDEX('Data Reliability'!$G$6:$G$409,MATCH($C80,'Data Reliability'!$E$6:$E$409,0)),NA())</f>
        <v>0.25</v>
      </c>
      <c r="AN80" s="25">
        <f>IFERROR(INDEX('Data Reliability'!$H$6:$H$409,MATCH($C80,'Data Reliability'!$E$6:$E$409,0)),NA())</f>
        <v>0.65277777777777801</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v>
      </c>
      <c r="H81" s="23">
        <f t="shared" ca="1" si="6"/>
        <v>1</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1.5</v>
      </c>
      <c r="K81" s="23">
        <f t="shared" ca="1" si="8"/>
        <v>1.5</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1</v>
      </c>
      <c r="N81" s="23">
        <f t="shared" ca="1" si="10"/>
        <v>1</v>
      </c>
      <c r="O81" s="116" t="str">
        <f t="shared" si="11"/>
        <v>!</v>
      </c>
      <c r="P81" s="24"/>
      <c r="Q81" s="49"/>
      <c r="R81" s="25">
        <f ca="1">IFERROR(INDEX(Health!$G$8:$G$225,MATCH($C81,_xlfn.ANCHORARRAY(Health!$C$8),0)),NA())</f>
        <v>10</v>
      </c>
      <c r="S81" s="25">
        <f ca="1">IFERROR(INDEX(Food!$G$8:$G$225,MATCH($C81,_xlfn.ANCHORARRAY(Food!$C$8),0)),NA())</f>
        <v>0</v>
      </c>
      <c r="T81" s="25">
        <f ca="1">IFERROR(INDEX(Macro!$G$8:$G$225,MATCH($C81,_xlfn.ANCHORARRAY(Macro!$C$8),0)),NA())</f>
        <v>4.7293735292101671</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7.2204890081985003</v>
      </c>
      <c r="AB81" s="25">
        <f ca="1">IFERROR(INDEX(Socioeconomic!$H$8:$H$225,MATCH($C81,_xlfn.ANCHORARRAY(Socioeconomic!$C$8),0)),NA())</f>
        <v>5.8571428571428497</v>
      </c>
      <c r="AC81" s="25">
        <f ca="1">IFERROR(INDEX('Natural Hazard'!$H$8:$H$225,MATCH($C81,_xlfn.ANCHORARRAY('Natural Hazard'!$C$8),0)),NA())</f>
        <v>3.3333333333333299</v>
      </c>
      <c r="AD81" s="25">
        <f ca="1">IFERROR(INDEX(Conflict!$H$8:$H$225,MATCH($C81,_xlfn.ANCHORARRAY(Conflict!$C$8),0)),NA())</f>
        <v>4.6363798008534802</v>
      </c>
      <c r="AE81" s="50"/>
      <c r="AF81" s="25">
        <f ca="1">IFERROR(INDEX(Health!$I$8:$I$225,MATCH($C81,_xlfn.ANCHORARRAY(Health!$C$8),0)),NA())</f>
        <v>10</v>
      </c>
      <c r="AG81" s="25" t="e">
        <f ca="1">IFERROR(INDEX(Food!$I$8:$I$225,MATCH($C81,_xlfn.ANCHORARRAY(Food!$C$8),0)),NA())</f>
        <v>#N/A</v>
      </c>
      <c r="AH81" s="25">
        <f ca="1">IFERROR(INDEX(Macro!$I$8:$I$225,MATCH($C81,_xlfn.ANCHORARRAY(Macro!$C$8),0)),NA())</f>
        <v>3.0977090268259202</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0.16666666666666699</v>
      </c>
      <c r="AN81" s="25">
        <f>IFERROR(INDEX('Data Reliability'!$H$6:$H$409,MATCH($C81,'Data Reliability'!$E$6:$E$409,0)),NA())</f>
        <v>0.55000000000000004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0</v>
      </c>
      <c r="H82" s="23">
        <f t="shared" ca="1" si="6"/>
        <v>0</v>
      </c>
      <c r="I82" s="116" t="str">
        <f t="shared" si="7"/>
        <v>!</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0.5</v>
      </c>
      <c r="K82" s="23">
        <f t="shared" ca="1" si="8"/>
        <v>0.5</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0</v>
      </c>
      <c r="N82" s="23">
        <f t="shared" ca="1" si="10"/>
        <v>0</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3.894236292985759</v>
      </c>
      <c r="U82" s="25">
        <f ca="1">IFERROR(INDEX(Socioeconomic!$G$8:$G$225,MATCH($C82,_xlfn.ANCHORARRAY(Socioeconomic!$C$8),0)),NA())</f>
        <v>0</v>
      </c>
      <c r="V82" s="25">
        <f ca="1">IFERROR(INDEX('Natural Hazard'!$G$8:$G$225,MATCH($C82,_xlfn.ANCHORARRAY('Natural Hazard'!$C$8),0)),NA())</f>
        <v>0</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3.86853370093593</v>
      </c>
      <c r="AB82" s="25">
        <f ca="1">IFERROR(INDEX(Socioeconomic!$H$8:$H$225,MATCH($C82,_xlfn.ANCHORARRAY(Socioeconomic!$C$8),0)),NA())</f>
        <v>0.85714285714285499</v>
      </c>
      <c r="AC82" s="25">
        <f ca="1">IFERROR(INDEX('Natural Hazard'!$H$8:$H$225,MATCH($C82,_xlfn.ANCHORARRAY('Natural Hazard'!$C$8),0)),NA())</f>
        <v>8.1666666666666607</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3.9201096534168798</v>
      </c>
      <c r="AI82" s="25">
        <f ca="1">IFERROR(INDEX(Socioeconomic!$I$8:$I$225,MATCH($C82,_xlfn.ANCHORARRAY(Socioeconomic!$C$8),0)),NA())</f>
        <v>0</v>
      </c>
      <c r="AJ82" s="25">
        <f ca="1">IFERROR(INDEX('Natural Hazard'!$I$8:$I$225,MATCH($C82,_xlfn.ANCHORARRAY('Natural Hazard'!$C$8),0)),NA())</f>
        <v>0</v>
      </c>
      <c r="AK82" s="25">
        <f ca="1">IFERROR(INDEX(Conflict!$I$8:$I$225,MATCH($C82,_xlfn.ANCHORARRAY(Conflict!$C$8),0)),NA())</f>
        <v>0</v>
      </c>
      <c r="AL82" s="49"/>
      <c r="AM82" s="25">
        <f>IFERROR(INDEX('Data Reliability'!$G$6:$G$409,MATCH($C82,'Data Reliability'!$E$6:$E$409,0)),NA())</f>
        <v>8.3333333333333301E-2</v>
      </c>
      <c r="AN82" s="25">
        <f>IFERROR(INDEX('Data Reliability'!$H$6:$H$409,MATCH($C82,'Data Reliability'!$E$6:$E$409,0)),NA())</f>
        <v>0.59166666666666701</v>
      </c>
    </row>
    <row r="83" spans="2:40" x14ac:dyDescent="0.2">
      <c r="B83" s="28" t="s">
        <v>135</v>
      </c>
      <c r="C83" s="28" t="s">
        <v>136</v>
      </c>
      <c r="D83" s="28" t="s">
        <v>435</v>
      </c>
      <c r="E83" s="28" t="s">
        <v>535</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v>
      </c>
      <c r="H83" s="23">
        <f t="shared" ca="1" si="6"/>
        <v>0</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0</v>
      </c>
      <c r="N83" s="23">
        <f t="shared" ca="1" si="10"/>
        <v>0</v>
      </c>
      <c r="O83" s="116" t="str">
        <f t="shared" si="11"/>
        <v>!!</v>
      </c>
      <c r="P83" s="24"/>
      <c r="Q83" s="49"/>
      <c r="R83" s="25">
        <f ca="1">IFERROR(INDEX(Health!$G$8:$G$225,MATCH($C83,_xlfn.ANCHORARRAY(Health!$C$8),0)),NA())</f>
        <v>0</v>
      </c>
      <c r="S83" s="25">
        <f ca="1">IFERROR(INDEX(Food!$G$8:$G$225,MATCH($C83,_xlfn.ANCHORARRAY(Food!$C$8),0)),NA())</f>
        <v>0</v>
      </c>
      <c r="T83" s="25">
        <f ca="1">IFERROR(INDEX(Macro!$G$8:$G$225,MATCH($C83,_xlfn.ANCHORARRAY(Macro!$C$8),0)),NA())</f>
        <v>0</v>
      </c>
      <c r="U83" s="25">
        <f ca="1">IFERROR(INDEX(Socioeconomic!$G$8:$G$225,MATCH($C83,_xlfn.ANCHORARRAY(Socioeconomic!$C$8),0)),NA())</f>
        <v>0</v>
      </c>
      <c r="V83" s="25">
        <f ca="1">IFERROR(INDEX('Natural Hazard'!$G$8:$G$225,MATCH($C83,_xlfn.ANCHORARRAY('Natural Hazard'!$C$8),0)),NA())</f>
        <v>0</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3.1428571428571401</v>
      </c>
      <c r="AC83" s="25">
        <f ca="1">IFERROR(INDEX('Natural Hazard'!$H$8:$H$225,MATCH($C83,_xlfn.ANCHORARRAY('Natural Hazard'!$C$8),0)),NA())</f>
        <v>1.1666666666666601</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0.78333333333333299</v>
      </c>
    </row>
    <row r="84" spans="2:40" x14ac:dyDescent="0.2">
      <c r="B84" s="28" t="s">
        <v>760</v>
      </c>
      <c r="C84" s="28" t="s">
        <v>726</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v>
      </c>
      <c r="N84" s="23">
        <f t="shared" ca="1" si="10"/>
        <v>0</v>
      </c>
      <c r="O84" s="116" t="str">
        <f t="shared" si="11"/>
        <v>!!</v>
      </c>
      <c r="P84" s="24"/>
      <c r="Q84" s="49"/>
      <c r="R84" s="25">
        <f ca="1">IFERROR(INDEX(Health!$G$8:$G$225,MATCH($C84,_xlfn.ANCHORARRAY(Health!$C$8),0)),NA())</f>
        <v>0</v>
      </c>
      <c r="S84" s="25">
        <f ca="1">IFERROR(INDEX(Food!$G$8:$G$225,MATCH($C84,_xlfn.ANCHORARRAY(Food!$C$8),0)),NA())</f>
        <v>0</v>
      </c>
      <c r="T84" s="25">
        <f ca="1">IFERROR(INDEX(Macro!$G$8:$G$225,MATCH($C84,_xlfn.ANCHORARRAY(Macro!$C$8),0)),NA())</f>
        <v>0</v>
      </c>
      <c r="U84" s="25">
        <f ca="1">IFERROR(INDEX(Socioeconomic!$G$8:$G$225,MATCH($C84,_xlfn.ANCHORARRAY(Socioeconomic!$C$8),0)),NA())</f>
        <v>0</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t="e">
        <f ca="1">IFERROR(INDEX(Conflict!$H$8:$H$225,MATCH($C84,_xlfn.ANCHORARRAY(Conflict!$C$8),0)),NA())</f>
        <v>#N/A</v>
      </c>
      <c r="AE84" s="50"/>
      <c r="AF84" s="25">
        <f ca="1">IFERROR(INDEX(Health!$I$8:$I$225,MATCH($C84,_xlfn.ANCHORARRAY(Health!$C$8),0)),NA())</f>
        <v>0</v>
      </c>
      <c r="AG84" s="25" t="e">
        <f ca="1">IFERROR(INDEX(Food!$I$8:$I$225,MATCH($C84,_xlfn.ANCHORARRAY(Food!$C$8),0)),NA())</f>
        <v>#N/A</v>
      </c>
      <c r="AH84" s="25">
        <f ca="1">IFERROR(INDEX(Macro!$I$8:$I$225,MATCH($C84,_xlfn.ANCHORARRAY(Macro!$C$8),0)),NA())</f>
        <v>4.5075386724104201</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2.9761904761904701</v>
      </c>
      <c r="AL84" s="49"/>
      <c r="AM84" s="25">
        <f>IFERROR(INDEX('Data Reliability'!$G$6:$G$409,MATCH($C84,'Data Reliability'!$E$6:$E$409,0)),NA())</f>
        <v>0.91666666666666696</v>
      </c>
      <c r="AN84" s="25">
        <f>IFERROR(INDEX('Data Reliability'!$H$6:$H$409,MATCH($C84,'Data Reliability'!$E$6:$E$409,0)),NA())</f>
        <v>0.73333333333333295</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1</v>
      </c>
      <c r="H85" s="23">
        <f t="shared" ca="1" si="6"/>
        <v>1</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1</v>
      </c>
      <c r="N85" s="23">
        <f t="shared" ca="1" si="10"/>
        <v>1</v>
      </c>
      <c r="O85" s="116" t="str">
        <f t="shared" si="11"/>
        <v/>
      </c>
      <c r="P85" s="24"/>
      <c r="Q85" s="49"/>
      <c r="R85" s="25">
        <f ca="1">IFERROR(INDEX(Health!$G$8:$G$225,MATCH($C85,_xlfn.ANCHORARRAY(Health!$C$8),0)),NA())</f>
        <v>8.769813053381105</v>
      </c>
      <c r="S85" s="25">
        <f ca="1">IFERROR(INDEX(Food!$G$8:$G$225,MATCH($C85,_xlfn.ANCHORARRAY(Food!$C$8),0)),NA())</f>
        <v>4.7031140738763124</v>
      </c>
      <c r="T85" s="25">
        <f ca="1">IFERROR(INDEX(Macro!$G$8:$G$225,MATCH($C85,_xlfn.ANCHORARRAY(Macro!$C$8),0)),NA())</f>
        <v>3.3139054152845642</v>
      </c>
      <c r="U85" s="25">
        <f ca="1">IFERROR(INDEX(Socioeconomic!$G$8:$G$225,MATCH($C85,_xlfn.ANCHORARRAY(Socioeconomic!$C$8),0)),NA())</f>
        <v>0</v>
      </c>
      <c r="V85" s="25">
        <f ca="1">IFERROR(INDEX('Natural Hazard'!$G$8:$G$225,MATCH($C85,_xlfn.ANCHORARRAY('Natural Hazard'!$C$8),0)),NA())</f>
        <v>0</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3.5009310986964599</v>
      </c>
      <c r="AB85" s="25">
        <f ca="1">IFERROR(INDEX(Socioeconomic!$H$8:$H$225,MATCH($C85,_xlfn.ANCHORARRAY(Socioeconomic!$C$8),0)),NA())</f>
        <v>8</v>
      </c>
      <c r="AC85" s="25">
        <f ca="1">IFERROR(INDEX('Natural Hazard'!$H$8:$H$225,MATCH($C85,_xlfn.ANCHORARRAY('Natural Hazard'!$C$8),0)),NA())</f>
        <v>9.3333333333333304</v>
      </c>
      <c r="AD85" s="25">
        <f ca="1">IFERROR(INDEX(Conflict!$H$8:$H$225,MATCH($C85,_xlfn.ANCHORARRAY(Conflict!$C$8),0)),NA())</f>
        <v>3.16945234708392</v>
      </c>
      <c r="AE85" s="50"/>
      <c r="AF85" s="25">
        <f ca="1">IFERROR(INDEX(Health!$I$8:$I$225,MATCH($C85,_xlfn.ANCHORARRAY(Health!$C$8),0)),NA())</f>
        <v>10</v>
      </c>
      <c r="AG85" s="25">
        <f ca="1">IFERROR(INDEX(Food!$I$8:$I$225,MATCH($C85,_xlfn.ANCHORARRAY(Food!$C$8),0)),NA())</f>
        <v>5</v>
      </c>
      <c r="AH85" s="25">
        <f ca="1">IFERROR(INDEX(Macro!$I$8:$I$225,MATCH($C85,_xlfn.ANCHORARRAY(Macro!$C$8),0)),NA())</f>
        <v>3.1368709614254899</v>
      </c>
      <c r="AI85" s="25">
        <f ca="1">IFERROR(INDEX(Socioeconomic!$I$8:$I$225,MATCH($C85,_xlfn.ANCHORARRAY(Socioeconomic!$C$8),0)),NA())</f>
        <v>0</v>
      </c>
      <c r="AJ85" s="25">
        <f ca="1">IFERROR(INDEX('Natural Hazard'!$I$8:$I$225,MATCH($C85,_xlfn.ANCHORARRAY('Natural Hazard'!$C$8),0)),NA())</f>
        <v>0</v>
      </c>
      <c r="AK85" s="25">
        <f ca="1">IFERROR(INDEX(Conflict!$I$8:$I$225,MATCH($C85,_xlfn.ANCHORARRAY(Conflict!$C$8),0)),NA())</f>
        <v>0</v>
      </c>
      <c r="AL85" s="49"/>
      <c r="AM85" s="25">
        <f>IFERROR(INDEX('Data Reliability'!$G$6:$G$409,MATCH($C85,'Data Reliability'!$E$6:$E$409,0)),NA())</f>
        <v>8.3333333333333301E-2</v>
      </c>
      <c r="AN85" s="25">
        <f>IFERROR(INDEX('Data Reliability'!$H$6:$H$409,MATCH($C85,'Data Reliability'!$E$6:$E$409,0)),NA())</f>
        <v>0.33055555555555599</v>
      </c>
    </row>
    <row r="86" spans="2:40" x14ac:dyDescent="0.2">
      <c r="B86" s="28" t="s">
        <v>761</v>
      </c>
      <c r="C86" s="28" t="s">
        <v>727</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0</v>
      </c>
      <c r="H86" s="23">
        <f t="shared" ca="1" si="6"/>
        <v>0</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0</v>
      </c>
      <c r="N86" s="23">
        <f t="shared" ca="1" si="10"/>
        <v>0</v>
      </c>
      <c r="O86" s="116" t="str">
        <f t="shared" si="11"/>
        <v>!!</v>
      </c>
      <c r="P86" s="24"/>
      <c r="Q86" s="49"/>
      <c r="R86" s="25">
        <f ca="1">IFERROR(INDEX(Health!$G$8:$G$225,MATCH($C86,_xlfn.ANCHORARRAY(Health!$C$8),0)),NA())</f>
        <v>0</v>
      </c>
      <c r="S86" s="25">
        <f ca="1">IFERROR(INDEX(Food!$G$8:$G$225,MATCH($C86,_xlfn.ANCHORARRAY(Food!$C$8),0)),NA())</f>
        <v>0</v>
      </c>
      <c r="T86" s="25">
        <f ca="1">IFERROR(INDEX(Macro!$G$8:$G$225,MATCH($C86,_xlfn.ANCHORARRAY(Macro!$C$8),0)),NA())</f>
        <v>0</v>
      </c>
      <c r="U86" s="25">
        <f ca="1">IFERROR(INDEX(Socioeconomic!$G$8:$G$225,MATCH($C86,_xlfn.ANCHORARRAY(Socioeconomic!$C$8),0)),NA())</f>
        <v>0</v>
      </c>
      <c r="V86" s="25">
        <f ca="1">IFERROR(INDEX('Natural Hazard'!$G$8:$G$225,MATCH($C86,_xlfn.ANCHORARRAY('Natural Hazard'!$C$8),0)),NA())</f>
        <v>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t="e">
        <f ca="1">IFERROR(INDEX(Conflict!$H$8:$H$225,MATCH($C86,_xlfn.ANCHORARRAY(Conflict!$C$8),0)),NA())</f>
        <v>#N/A</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0</v>
      </c>
      <c r="AK86" s="25">
        <f ca="1">IFERROR(INDEX(Conflict!$I$8:$I$225,MATCH($C86,_xlfn.ANCHORARRAY(Conflict!$C$8),0)),NA())</f>
        <v>0</v>
      </c>
      <c r="AL86" s="49"/>
      <c r="AM86" s="25">
        <f>IFERROR(INDEX('Data Reliability'!$G$6:$G$409,MATCH($C86,'Data Reliability'!$E$6:$E$409,0)),NA())</f>
        <v>1</v>
      </c>
      <c r="AN86" s="25">
        <f>IFERROR(INDEX('Data Reliability'!$H$6:$H$409,MATCH($C86,'Data Reliability'!$E$6:$E$409,0)),NA())</f>
        <v>0.81666666666666698</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0</v>
      </c>
      <c r="H87" s="23">
        <f t="shared" ca="1" si="6"/>
        <v>0</v>
      </c>
      <c r="I87" s="116" t="str">
        <f t="shared" si="7"/>
        <v>!</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0</v>
      </c>
      <c r="N87" s="23">
        <f t="shared" ca="1" si="10"/>
        <v>0</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3.9390039614611321</v>
      </c>
      <c r="U87" s="25">
        <f ca="1">IFERROR(INDEX(Socioeconomic!$G$8:$G$225,MATCH($C87,_xlfn.ANCHORARRAY(Socioeconomic!$C$8),0)),NA())</f>
        <v>0</v>
      </c>
      <c r="V87" s="25">
        <f ca="1">IFERROR(INDEX('Natural Hazard'!$G$8:$G$225,MATCH($C87,_xlfn.ANCHORARRAY('Natural Hazard'!$C$8),0)),NA())</f>
        <v>0</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3.0220803405160899</v>
      </c>
      <c r="AB87" s="25">
        <f ca="1">IFERROR(INDEX(Socioeconomic!$H$8:$H$225,MATCH($C87,_xlfn.ANCHORARRAY(Socioeconomic!$C$8),0)),NA())</f>
        <v>5.5714285714285703</v>
      </c>
      <c r="AC87" s="25">
        <f ca="1">IFERROR(INDEX('Natural Hazard'!$H$8:$H$225,MATCH($C87,_xlfn.ANCHORARRAY('Natural Hazard'!$C$8),0)),NA())</f>
        <v>4.8333333333333304</v>
      </c>
      <c r="AD87" s="25">
        <f ca="1">IFERROR(INDEX(Conflict!$H$8:$H$225,MATCH($C87,_xlfn.ANCHORARRAY(Conflict!$C$8),0)),NA())</f>
        <v>0.21337126600284501</v>
      </c>
      <c r="AE87" s="50"/>
      <c r="AF87" s="25">
        <f ca="1">IFERROR(INDEX(Health!$I$8:$I$225,MATCH($C87,_xlfn.ANCHORARRAY(Health!$C$8),0)),NA())</f>
        <v>0</v>
      </c>
      <c r="AG87" s="25" t="e">
        <f ca="1">IFERROR(INDEX(Food!$I$8:$I$225,MATCH($C87,_xlfn.ANCHORARRAY(Food!$C$8),0)),NA())</f>
        <v>#N/A</v>
      </c>
      <c r="AH87" s="25">
        <f ca="1">IFERROR(INDEX(Macro!$I$8:$I$225,MATCH($C87,_xlfn.ANCHORARRAY(Macro!$C$8),0)),NA())</f>
        <v>5.1341296260035296</v>
      </c>
      <c r="AI87" s="25" t="e">
        <f ca="1">IFERROR(INDEX(Socioeconomic!$I$8:$I$225,MATCH($C87,_xlfn.ANCHORARRAY(Socioeconomic!$C$8),0)),NA())</f>
        <v>#N/A</v>
      </c>
      <c r="AJ87" s="25">
        <f ca="1">IFERROR(INDEX('Natural Hazard'!$I$8:$I$225,MATCH($C87,_xlfn.ANCHORARRAY('Natural Hazard'!$C$8),0)),NA())</f>
        <v>0</v>
      </c>
      <c r="AK87" s="25">
        <f ca="1">IFERROR(INDEX(Conflict!$I$8:$I$225,MATCH($C87,_xlfn.ANCHORARRAY(Conflict!$C$8),0)),NA())</f>
        <v>0</v>
      </c>
      <c r="AL87" s="49"/>
      <c r="AM87" s="25">
        <f>IFERROR(INDEX('Data Reliability'!$G$6:$G$409,MATCH($C87,'Data Reliability'!$E$6:$E$409,0)),NA())</f>
        <v>0.16666666666666699</v>
      </c>
      <c r="AN87" s="25">
        <f>IFERROR(INDEX('Data Reliability'!$H$6:$H$409,MATCH($C87,'Data Reliability'!$E$6:$E$409,0)),NA())</f>
        <v>0.63333333333333297</v>
      </c>
    </row>
    <row r="88" spans="2:40" x14ac:dyDescent="0.2">
      <c r="B88" s="28" t="s">
        <v>762</v>
      </c>
      <c r="C88" s="28" t="s">
        <v>728</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f ca="1">IFERROR(INDEX(Socioeconomic!$G$8:$G$225,MATCH($C88,_xlfn.ANCHORARRAY(Socioeconomic!$C$8),0)),NA())</f>
        <v>0</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t="e">
        <f ca="1">IFERROR(INDEX(Conflict!$H$8:$H$225,MATCH($C88,_xlfn.ANCHORARRAY(Conflict!$C$8),0)),NA())</f>
        <v>#N/A</v>
      </c>
      <c r="AE88" s="50"/>
      <c r="AF88" s="25">
        <f ca="1">IFERROR(INDEX(Health!$I$8:$I$225,MATCH($C88,_xlfn.ANCHORARRAY(Health!$C$8),0)),NA())</f>
        <v>0</v>
      </c>
      <c r="AG88" s="25" t="e">
        <f ca="1">IFERROR(INDEX(Food!$I$8:$I$225,MATCH($C88,_xlfn.ANCHORARRAY(Food!$C$8),0)),NA())</f>
        <v>#N/A</v>
      </c>
      <c r="AH88" s="25">
        <f ca="1">IFERROR(INDEX(Macro!$I$8:$I$225,MATCH($C88,_xlfn.ANCHORARRAY(Macro!$C$8),0)),NA())</f>
        <v>0.78715488545134105</v>
      </c>
      <c r="AI88" s="25">
        <f ca="1">IFERROR(INDEX(Socioeconomic!$I$8:$I$225,MATCH($C88,_xlfn.ANCHORARRAY(Socioeconomic!$C$8),0)),NA())</f>
        <v>0</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0.83333333333333304</v>
      </c>
      <c r="AN88" s="25">
        <f>IFERROR(INDEX('Data Reliability'!$H$6:$H$409,MATCH($C88,'Data Reliability'!$E$6:$E$409,0)),NA())</f>
        <v>0.65833333333333299</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1.5</v>
      </c>
      <c r="H89" s="23">
        <f t="shared" ca="1" si="6"/>
        <v>1.5</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1</v>
      </c>
      <c r="N89" s="23">
        <f t="shared" ca="1" si="10"/>
        <v>1</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4.3887887140729527</v>
      </c>
      <c r="U89" s="25">
        <f ca="1">IFERROR(INDEX(Socioeconomic!$G$8:$G$225,MATCH($C89,_xlfn.ANCHORARRAY(Socioeconomic!$C$8),0)),NA())</f>
        <v>5.1916141172911772</v>
      </c>
      <c r="V89" s="25">
        <f ca="1">IFERROR(INDEX('Natural Hazard'!$G$8:$G$225,MATCH($C89,_xlfn.ANCHORARRAY('Natural Hazard'!$C$8),0)),NA())</f>
        <v>9.5742710775633775</v>
      </c>
      <c r="W89" s="25">
        <f ca="1">IFERROR(INDEX(Conflict!$G$8:$G$225,MATCH($C89,_xlfn.ANCHORARRAY(Conflict!$C$8),0)),NA())</f>
        <v>0</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2.89148467919417</v>
      </c>
      <c r="AB89" s="25">
        <f ca="1">IFERROR(INDEX(Socioeconomic!$H$8:$H$225,MATCH($C89,_xlfn.ANCHORARRAY(Socioeconomic!$C$8),0)),NA())</f>
        <v>8.1428571428571406</v>
      </c>
      <c r="AC89" s="25">
        <f ca="1">IFERROR(INDEX('Natural Hazard'!$H$8:$H$225,MATCH($C89,_xlfn.ANCHORARRAY('Natural Hazard'!$C$8),0)),NA())</f>
        <v>9.1666666666666607</v>
      </c>
      <c r="AD89" s="25">
        <f ca="1">IFERROR(INDEX(Conflict!$H$8:$H$225,MATCH($C89,_xlfn.ANCHORARRAY(Conflict!$C$8),0)),NA())</f>
        <v>3.4361664295874799</v>
      </c>
      <c r="AE89" s="50"/>
      <c r="AF89" s="25">
        <f ca="1">IFERROR(INDEX(Health!$I$8:$I$225,MATCH($C89,_xlfn.ANCHORARRAY(Health!$C$8),0)),NA())</f>
        <v>0</v>
      </c>
      <c r="AG89" s="25">
        <f ca="1">IFERROR(INDEX(Food!$I$8:$I$225,MATCH($C89,_xlfn.ANCHORARRAY(Food!$C$8),0)),NA())</f>
        <v>5</v>
      </c>
      <c r="AH89" s="25">
        <f ca="1">IFERROR(INDEX(Macro!$I$8:$I$225,MATCH($C89,_xlfn.ANCHORARRAY(Macro!$C$8),0)),NA())</f>
        <v>6.6614450753867098</v>
      </c>
      <c r="AI89" s="25">
        <f ca="1">IFERROR(INDEX(Socioeconomic!$I$8:$I$225,MATCH($C89,_xlfn.ANCHORARRAY(Socioeconomic!$C$8),0)),NA())</f>
        <v>3.3099999999999898</v>
      </c>
      <c r="AJ89" s="25">
        <f ca="1">IFERROR(INDEX('Natural Hazard'!$I$8:$I$225,MATCH($C89,_xlfn.ANCHORARRAY('Natural Hazard'!$C$8),0)),NA())</f>
        <v>10</v>
      </c>
      <c r="AK89" s="25">
        <f ca="1">IFERROR(INDEX(Conflict!$I$8:$I$225,MATCH($C89,_xlfn.ANCHORARRAY(Conflict!$C$8),0)),NA())</f>
        <v>0</v>
      </c>
      <c r="AL89" s="49"/>
      <c r="AM89" s="25">
        <f>IFERROR(INDEX('Data Reliability'!$G$6:$G$409,MATCH($C89,'Data Reliability'!$E$6:$E$409,0)),NA())</f>
        <v>8.3333333333333301E-2</v>
      </c>
      <c r="AN89" s="25">
        <f>IFERROR(INDEX('Data Reliability'!$H$6:$H$409,MATCH($C89,'Data Reliability'!$E$6:$E$409,0)),NA())</f>
        <v>0.42777777777777798</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0.5</v>
      </c>
      <c r="N90" s="23">
        <f t="shared" ca="1" si="10"/>
        <v>0.5</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3.0183266723861841</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2.5819245930977699</v>
      </c>
      <c r="AB90" s="25">
        <f ca="1">IFERROR(INDEX(Socioeconomic!$H$8:$H$225,MATCH($C90,_xlfn.ANCHORARRAY(Socioeconomic!$C$8),0)),NA())</f>
        <v>1.4285714285714199</v>
      </c>
      <c r="AC90" s="25">
        <f ca="1">IFERROR(INDEX('Natural Hazard'!$H$8:$H$225,MATCH($C90,_xlfn.ANCHORARRAY('Natural Hazard'!$C$8),0)),NA())</f>
        <v>5.9999999999999902</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3.5284903074211802</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7</v>
      </c>
      <c r="AL90" s="49"/>
      <c r="AM90" s="25">
        <f>IFERROR(INDEX('Data Reliability'!$G$6:$G$409,MATCH($C90,'Data Reliability'!$E$6:$E$409,0)),NA())</f>
        <v>0.16666666666666699</v>
      </c>
      <c r="AN90" s="25">
        <f>IFERROR(INDEX('Data Reliability'!$H$6:$H$409,MATCH($C90,'Data Reliability'!$E$6:$E$409,0)),NA())</f>
        <v>0.54166666666666696</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4.5</v>
      </c>
      <c r="H91" s="23">
        <f t="shared" ca="1" si="6"/>
        <v>4.5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4.5</v>
      </c>
      <c r="K91" s="23">
        <f t="shared" ca="1" si="8"/>
        <v>4.5</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2.5</v>
      </c>
      <c r="N91" s="23">
        <f t="shared" ca="1" si="10"/>
        <v>2.5</v>
      </c>
      <c r="O91" s="116" t="str">
        <f t="shared" si="11"/>
        <v/>
      </c>
      <c r="P91" s="24"/>
      <c r="Q91" s="49"/>
      <c r="R91" s="25">
        <f ca="1">IFERROR(INDEX(Health!$G$8:$G$225,MATCH($C91,_xlfn.ANCHORARRAY(Health!$C$8),0)),NA())</f>
        <v>8.5509960547118027</v>
      </c>
      <c r="S91" s="25">
        <f ca="1">IFERROR(INDEX(Food!$G$8:$G$225,MATCH($C91,_xlfn.ANCHORARRAY(Food!$C$8),0)),NA())</f>
        <v>8.3666002653407556</v>
      </c>
      <c r="T91" s="25">
        <f ca="1">IFERROR(INDEX(Macro!$G$8:$G$225,MATCH($C91,_xlfn.ANCHORARRAY(Macro!$C$8),0)),NA())</f>
        <v>5.4454649408498961</v>
      </c>
      <c r="U91" s="25">
        <f ca="1">IFERROR(INDEX(Socioeconomic!$G$8:$G$225,MATCH($C91,_xlfn.ANCHORARRAY(Socioeconomic!$C$8),0)),NA())</f>
        <v>9.3531339685047161</v>
      </c>
      <c r="V91" s="25">
        <f ca="1">IFERROR(INDEX('Natural Hazard'!$G$8:$G$225,MATCH($C91,_xlfn.ANCHORARRAY('Natural Hazard'!$C$8),0)),NA())</f>
        <v>0</v>
      </c>
      <c r="W91" s="25">
        <f ca="1">IFERROR(INDEX(Conflict!$G$8:$G$225,MATCH($C91,_xlfn.ANCHORARRAY(Conflict!$C$8),0)),NA())</f>
        <v>9.8769272686596814</v>
      </c>
      <c r="X91" s="50"/>
      <c r="Y91" s="25">
        <f ca="1">IFERROR(INDEX(Health!$H$8:$H$225,MATCH($C91,_xlfn.ANCHORARRAY(Health!$C$8),0)),NA())</f>
        <v>7.3119533527696801</v>
      </c>
      <c r="Z91" s="25">
        <f ca="1">IFERROR(INDEX(Food!$H$8:$H$225,MATCH($C91,_xlfn.ANCHORARRAY(Food!$C$8),0)),NA())</f>
        <v>10</v>
      </c>
      <c r="AA91" s="25">
        <f ca="1">IFERROR(INDEX(Macro!$H$8:$H$225,MATCH($C91,_xlfn.ANCHORARRAY(Macro!$C$8),0)),NA())</f>
        <v>7.2736946479963196</v>
      </c>
      <c r="AB91" s="25">
        <f ca="1">IFERROR(INDEX(Socioeconomic!$H$8:$H$225,MATCH($C91,_xlfn.ANCHORARRAY(Socioeconomic!$C$8),0)),NA())</f>
        <v>9.4285714285714199</v>
      </c>
      <c r="AC91" s="25">
        <f ca="1">IFERROR(INDEX('Natural Hazard'!$H$8:$H$225,MATCH($C91,_xlfn.ANCHORARRAY('Natural Hazard'!$C$8),0)),NA())</f>
        <v>10</v>
      </c>
      <c r="AD91" s="25">
        <f ca="1">IFERROR(INDEX(Conflict!$H$8:$H$225,MATCH($C91,_xlfn.ANCHORARRAY(Conflict!$C$8),0)),NA())</f>
        <v>10</v>
      </c>
      <c r="AE91" s="50"/>
      <c r="AF91" s="25">
        <f ca="1">IFERROR(INDEX(Health!$I$8:$I$225,MATCH($C91,_xlfn.ANCHORARRAY(Health!$C$8),0)),NA())</f>
        <v>10</v>
      </c>
      <c r="AG91" s="25">
        <f ca="1">IFERROR(INDEX(Food!$I$8:$I$225,MATCH($C91,_xlfn.ANCHORARRAY(Food!$C$8),0)),NA())</f>
        <v>7</v>
      </c>
      <c r="AH91" s="25">
        <f ca="1">IFERROR(INDEX(Macro!$I$8:$I$225,MATCH($C91,_xlfn.ANCHORARRAY(Macro!$C$8),0)),NA())</f>
        <v>4.0767573918151596</v>
      </c>
      <c r="AI91" s="25">
        <f ca="1">IFERROR(INDEX(Socioeconomic!$I$8:$I$225,MATCH($C91,_xlfn.ANCHORARRAY(Socioeconomic!$C$8),0)),NA())</f>
        <v>9.2783000792360308</v>
      </c>
      <c r="AJ91" s="25">
        <f ca="1">IFERROR(INDEX('Natural Hazard'!$I$8:$I$225,MATCH($C91,_xlfn.ANCHORARRAY('Natural Hazard'!$C$8),0)),NA())</f>
        <v>0</v>
      </c>
      <c r="AK91" s="25">
        <f ca="1">IFERROR(INDEX(Conflict!$I$8:$I$225,MATCH($C91,_xlfn.ANCHORARRAY(Conflict!$C$8),0)),NA())</f>
        <v>9.7553692270393206</v>
      </c>
      <c r="AL91" s="49"/>
      <c r="AM91" s="25">
        <f>IFERROR(INDEX('Data Reliability'!$G$6:$G$409,MATCH($C91,'Data Reliability'!$E$6:$E$409,0)),NA())</f>
        <v>8.3333333333333301E-2</v>
      </c>
      <c r="AN91" s="25">
        <f>IFERROR(INDEX('Data Reliability'!$H$6:$H$409,MATCH($C91,'Data Reliability'!$E$6:$E$409,0)),NA())</f>
        <v>0.27500000000000002</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0.5</v>
      </c>
      <c r="H92" s="23">
        <f t="shared" ca="1" si="6"/>
        <v>0.5</v>
      </c>
      <c r="I92" s="116" t="str">
        <f t="shared" si="7"/>
        <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0.5</v>
      </c>
      <c r="N92" s="23">
        <f t="shared" ca="1" si="10"/>
        <v>0.5</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5.1449285210826048</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3.7814699267213201</v>
      </c>
      <c r="AB92" s="25">
        <f ca="1">IFERROR(INDEX(Socioeconomic!$H$8:$H$225,MATCH($C92,_xlfn.ANCHORARRAY(Socioeconomic!$C$8),0)),NA())</f>
        <v>1.71428571428571</v>
      </c>
      <c r="AC92" s="25">
        <f ca="1">IFERROR(INDEX('Natural Hazard'!$H$8:$H$225,MATCH($C92,_xlfn.ANCHORARRAY('Natural Hazard'!$C$8),0)),NA())</f>
        <v>4.1666666666666599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7</v>
      </c>
      <c r="AI92" s="25">
        <f ca="1">IFERROR(INDEX(Socioeconomic!$I$8:$I$225,MATCH($C92,_xlfn.ANCHORARRAY(Socioeconomic!$C$8),0)),NA())</f>
        <v>0</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8.3333333333333301E-2</v>
      </c>
      <c r="AN92" s="25">
        <f>IFERROR(INDEX('Data Reliability'!$H$6:$H$409,MATCH($C92,'Data Reliability'!$E$6:$E$409,0)),NA())</f>
        <v>0.55000000000000004</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0.5</v>
      </c>
      <c r="H93" s="23">
        <f t="shared" ca="1" si="6"/>
        <v>0.5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1.5</v>
      </c>
      <c r="K93" s="23">
        <f t="shared" ca="1" si="8"/>
        <v>1.5</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1.5</v>
      </c>
      <c r="N93" s="23">
        <f t="shared" ca="1" si="10"/>
        <v>1.5</v>
      </c>
      <c r="O93" s="116" t="str">
        <f t="shared" si="11"/>
        <v/>
      </c>
      <c r="P93" s="24"/>
      <c r="Q93" s="49"/>
      <c r="R93" s="25">
        <f ca="1">IFERROR(INDEX(Health!$G$8:$G$225,MATCH($C93,_xlfn.ANCHORARRAY(Health!$C$8),0)),NA())</f>
        <v>3.2198364770241779</v>
      </c>
      <c r="S93" s="25">
        <f ca="1">IFERROR(INDEX(Food!$G$8:$G$225,MATCH($C93,_xlfn.ANCHORARRAY(Food!$C$8),0)),NA())</f>
        <v>0</v>
      </c>
      <c r="T93" s="25">
        <f ca="1">IFERROR(INDEX(Macro!$G$8:$G$225,MATCH($C93,_xlfn.ANCHORARRAY(Macro!$C$8),0)),NA())</f>
        <v>6.9</v>
      </c>
      <c r="U93" s="25">
        <f ca="1">IFERROR(INDEX(Socioeconomic!$G$8:$G$225,MATCH($C93,_xlfn.ANCHORARRAY(Socioeconomic!$C$8),0)),NA())</f>
        <v>0</v>
      </c>
      <c r="V93" s="25">
        <f ca="1">IFERROR(INDEX('Natural Hazard'!$G$8:$G$225,MATCH($C93,_xlfn.ANCHORARRAY('Natural Hazard'!$C$8),0)),NA())</f>
        <v>0</v>
      </c>
      <c r="W93" s="25">
        <f ca="1">IFERROR(INDEX(Conflict!$G$8:$G$225,MATCH($C93,_xlfn.ANCHORARRAY(Conflict!$C$8),0)),NA())</f>
        <v>2.2863936706240433</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7</v>
      </c>
      <c r="AB93" s="25">
        <f ca="1">IFERROR(INDEX(Socioeconomic!$H$8:$H$225,MATCH($C93,_xlfn.ANCHORARRAY(Socioeconomic!$C$8),0)),NA())</f>
        <v>4.5714285714285703</v>
      </c>
      <c r="AC93" s="25">
        <f ca="1">IFERROR(INDEX('Natural Hazard'!$H$8:$H$225,MATCH($C93,_xlfn.ANCHORARRAY('Natural Hazard'!$C$8),0)),NA())</f>
        <v>10</v>
      </c>
      <c r="AD93" s="25">
        <f ca="1">IFERROR(INDEX(Conflict!$H$8:$H$225,MATCH($C93,_xlfn.ANCHORARRAY(Conflict!$C$8),0)),NA())</f>
        <v>0.74679943100995505</v>
      </c>
      <c r="AE93" s="50"/>
      <c r="AF93" s="25">
        <f ca="1">IFERROR(INDEX(Health!$I$8:$I$225,MATCH($C93,_xlfn.ANCHORARRAY(Health!$C$8),0)),NA())</f>
        <v>7</v>
      </c>
      <c r="AG93" s="25" t="e">
        <f ca="1">IFERROR(INDEX(Food!$I$8:$I$225,MATCH($C93,_xlfn.ANCHORARRAY(Food!$C$8),0)),NA())</f>
        <v>#N/A</v>
      </c>
      <c r="AH93" s="25">
        <f ca="1">IFERROR(INDEX(Macro!$I$8:$I$225,MATCH($C93,_xlfn.ANCHORARRAY(Macro!$C$8),0)),NA())</f>
        <v>7</v>
      </c>
      <c r="AI93" s="25">
        <f ca="1">IFERROR(INDEX(Socioeconomic!$I$8:$I$225,MATCH($C93,_xlfn.ANCHORARRAY(Socioeconomic!$C$8),0)),NA())</f>
        <v>0</v>
      </c>
      <c r="AJ93" s="25">
        <f ca="1">IFERROR(INDEX('Natural Hazard'!$I$8:$I$225,MATCH($C93,_xlfn.ANCHORARRAY('Natural Hazard'!$C$8),0)),NA())</f>
        <v>0</v>
      </c>
      <c r="AK93" s="25">
        <f ca="1">IFERROR(INDEX(Conflict!$I$8:$I$225,MATCH($C93,_xlfn.ANCHORARRAY(Conflict!$C$8),0)),NA())</f>
        <v>7</v>
      </c>
      <c r="AL93" s="49"/>
      <c r="AM93" s="25">
        <f>IFERROR(INDEX('Data Reliability'!$G$6:$G$409,MATCH($C93,'Data Reliability'!$E$6:$E$409,0)),NA())</f>
        <v>0</v>
      </c>
      <c r="AN93" s="25">
        <f>IFERROR(INDEX('Data Reliability'!$H$6:$H$409,MATCH($C93,'Data Reliability'!$E$6:$E$409,0)),NA())</f>
        <v>0.32500000000000001</v>
      </c>
    </row>
    <row r="94" spans="2:40" x14ac:dyDescent="0.2">
      <c r="B94" s="28" t="s">
        <v>763</v>
      </c>
      <c r="C94" s="28" t="s">
        <v>729</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f ca="1">IFERROR(INDEX(Food!$G$8:$G$225,MATCH($C94,_xlfn.ANCHORARRAY(Food!$C$8),0)),NA())</f>
        <v>0</v>
      </c>
      <c r="T94" s="25">
        <f ca="1">IFERROR(INDEX(Macro!$G$8:$G$225,MATCH($C94,_xlfn.ANCHORARRAY(Macro!$C$8),0)),NA())</f>
        <v>0</v>
      </c>
      <c r="U94" s="25">
        <f ca="1">IFERROR(INDEX(Socioeconomic!$G$8:$G$225,MATCH($C94,_xlfn.ANCHORARRAY(Socioeconomic!$C$8),0)),NA())</f>
        <v>0</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t="e">
        <f ca="1">IFERROR(INDEX(Conflict!$H$8:$H$225,MATCH($C94,_xlfn.ANCHORARRAY(Conflict!$C$8),0)),NA())</f>
        <v>#N/A</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1</v>
      </c>
      <c r="AN94" s="25">
        <f>IFERROR(INDEX('Data Reliability'!$H$6:$H$409,MATCH($C94,'Data Reliability'!$E$6:$E$409,0)),NA())</f>
        <v>0.81666666666666698</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1.5</v>
      </c>
      <c r="H95" s="23">
        <f t="shared" ca="1" si="6"/>
        <v>1.5</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1.5</v>
      </c>
      <c r="K95" s="23">
        <f t="shared" ca="1" si="8"/>
        <v>1.5</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1.5</v>
      </c>
      <c r="N95" s="23">
        <f t="shared" ca="1" si="10"/>
        <v>1.5</v>
      </c>
      <c r="O95" s="116" t="str">
        <f t="shared" si="11"/>
        <v>!</v>
      </c>
      <c r="P95" s="24"/>
      <c r="Q95" s="49"/>
      <c r="R95" s="25">
        <f ca="1">IFERROR(INDEX(Health!$G$8:$G$225,MATCH($C95,_xlfn.ANCHORARRAY(Health!$C$8),0)),NA())</f>
        <v>0</v>
      </c>
      <c r="S95" s="25">
        <f ca="1">IFERROR(INDEX(Food!$G$8:$G$225,MATCH($C95,_xlfn.ANCHORARRAY(Food!$C$8),0)),NA())</f>
        <v>0</v>
      </c>
      <c r="T95" s="25">
        <f ca="1">IFERROR(INDEX(Macro!$G$8:$G$225,MATCH($C95,_xlfn.ANCHORARRAY(Macro!$C$8),0)),NA())</f>
        <v>6.9</v>
      </c>
      <c r="U95" s="25">
        <f ca="1">IFERROR(INDEX(Socioeconomic!$G$8:$G$225,MATCH($C95,_xlfn.ANCHORARRAY(Socioeconomic!$C$8),0)),NA())</f>
        <v>0</v>
      </c>
      <c r="V95" s="25">
        <f ca="1">IFERROR(INDEX('Natural Hazard'!$G$8:$G$225,MATCH($C95,_xlfn.ANCHORARRAY('Natural Hazard'!$C$8),0)),NA())</f>
        <v>10</v>
      </c>
      <c r="W95" s="25">
        <f ca="1">IFERROR(INDEX(Conflict!$G$8:$G$225,MATCH($C95,_xlfn.ANCHORARRAY(Conflict!$C$8),0)),NA())</f>
        <v>0</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7</v>
      </c>
      <c r="AB95" s="25">
        <f ca="1">IFERROR(INDEX(Socioeconomic!$H$8:$H$225,MATCH($C95,_xlfn.ANCHORARRAY(Socioeconomic!$C$8),0)),NA())</f>
        <v>6.5714285714285703</v>
      </c>
      <c r="AC95" s="25">
        <f ca="1">IFERROR(INDEX('Natural Hazard'!$H$8:$H$225,MATCH($C95,_xlfn.ANCHORARRAY('Natural Hazard'!$C$8),0)),NA())</f>
        <v>10</v>
      </c>
      <c r="AD95" s="25">
        <f ca="1">IFERROR(INDEX(Conflict!$H$8:$H$225,MATCH($C95,_xlfn.ANCHORARRAY(Conflict!$C$8),0)),NA())</f>
        <v>2.68047652916073</v>
      </c>
      <c r="AE95" s="50"/>
      <c r="AF95" s="25">
        <f ca="1">IFERROR(INDEX(Health!$I$8:$I$225,MATCH($C95,_xlfn.ANCHORARRAY(Health!$C$8),0)),NA())</f>
        <v>0</v>
      </c>
      <c r="AG95" s="25" t="e">
        <f ca="1">IFERROR(INDEX(Food!$I$8:$I$225,MATCH($C95,_xlfn.ANCHORARRAY(Food!$C$8),0)),NA())</f>
        <v>#N/A</v>
      </c>
      <c r="AH95" s="25">
        <f ca="1">IFERROR(INDEX(Macro!$I$8:$I$225,MATCH($C95,_xlfn.ANCHORARRAY(Macro!$C$8),0)),NA())</f>
        <v>7</v>
      </c>
      <c r="AI95" s="25">
        <f ca="1">IFERROR(INDEX(Socioeconomic!$I$8:$I$225,MATCH($C95,_xlfn.ANCHORARRAY(Socioeconomic!$C$8),0)),NA())</f>
        <v>0</v>
      </c>
      <c r="AJ95" s="25">
        <f ca="1">IFERROR(INDEX('Natural Hazard'!$I$8:$I$225,MATCH($C95,_xlfn.ANCHORARRAY('Natural Hazard'!$C$8),0)),NA())</f>
        <v>10</v>
      </c>
      <c r="AK95" s="25">
        <f ca="1">IFERROR(INDEX(Conflict!$I$8:$I$225,MATCH($C95,_xlfn.ANCHORARRAY(Conflict!$C$8),0)),NA())</f>
        <v>0</v>
      </c>
      <c r="AL95" s="49"/>
      <c r="AM95" s="25">
        <f>IFERROR(INDEX('Data Reliability'!$G$6:$G$409,MATCH($C95,'Data Reliability'!$E$6:$E$409,0)),NA())</f>
        <v>0</v>
      </c>
      <c r="AN95" s="25">
        <f>IFERROR(INDEX('Data Reliability'!$H$6:$H$409,MATCH($C95,'Data Reliability'!$E$6:$E$409,0)),NA())</f>
        <v>0.44166666666666698</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2.2795019742558993</v>
      </c>
      <c r="U96" s="25">
        <f ca="1">IFERROR(INDEX(Socioeconomic!$G$8:$G$225,MATCH($C96,_xlfn.ANCHORARRAY(Socioeconomic!$C$8),0)),NA())</f>
        <v>1.2961481396815711</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0.94706038840117102</v>
      </c>
      <c r="AB96" s="25">
        <f ca="1">IFERROR(INDEX(Socioeconomic!$H$8:$H$225,MATCH($C96,_xlfn.ANCHORARRAY(Socioeconomic!$C$8),0)),NA())</f>
        <v>0.42857142857142799</v>
      </c>
      <c r="AC96" s="25">
        <f ca="1">IFERROR(INDEX('Natural Hazard'!$H$8:$H$225,MATCH($C96,_xlfn.ANCHORARRAY('Natural Hazard'!$C$8),0)),NA())</f>
        <v>2.1666666666666599</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5.4865870373996497</v>
      </c>
      <c r="AI96" s="25">
        <f ca="1">IFERROR(INDEX(Socioeconomic!$I$8:$I$225,MATCH($C96,_xlfn.ANCHORARRAY(Socioeconomic!$C$8),0)),NA())</f>
        <v>3.92</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8.3333333333333301E-2</v>
      </c>
      <c r="AN96" s="25">
        <f>IFERROR(INDEX('Data Reliability'!$H$6:$H$409,MATCH($C96,'Data Reliability'!$E$6:$E$409,0)),NA())</f>
        <v>0.625</v>
      </c>
    </row>
    <row r="97" spans="2:40" x14ac:dyDescent="0.2">
      <c r="B97" s="28" t="s">
        <v>764</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0.5</v>
      </c>
      <c r="H97" s="23">
        <f t="shared" ca="1" si="6"/>
        <v>0.5</v>
      </c>
      <c r="I97" s="116" t="str">
        <f t="shared" si="7"/>
        <v>!</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0</v>
      </c>
      <c r="N97" s="23">
        <f t="shared" ca="1" si="10"/>
        <v>0</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6.2228525406338981</v>
      </c>
      <c r="U97" s="25">
        <f ca="1">IFERROR(INDEX(Socioeconomic!$G$8:$G$225,MATCH($C97,_xlfn.ANCHORARRAY(Socioeconomic!$C$8),0)),NA())</f>
        <v>3.6668398227512298</v>
      </c>
      <c r="V97" s="25">
        <f ca="1">IFERROR(INDEX('Natural Hazard'!$G$8:$G$225,MATCH($C97,_xlfn.ANCHORARRAY('Natural Hazard'!$C$8),0)),NA())</f>
        <v>0</v>
      </c>
      <c r="W97" s="25">
        <f ca="1">IFERROR(INDEX(Conflict!$G$8:$G$225,MATCH($C97,_xlfn.ANCHORARRAY(Conflict!$C$8),0)),NA())</f>
        <v>0</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9.2326295678251</v>
      </c>
      <c r="AB97" s="25">
        <f ca="1">IFERROR(INDEX(Socioeconomic!$H$8:$H$225,MATCH($C97,_xlfn.ANCHORARRAY(Socioeconomic!$C$8),0)),NA())</f>
        <v>3.71428571428571</v>
      </c>
      <c r="AC97" s="25">
        <f ca="1">IFERROR(INDEX('Natural Hazard'!$H$8:$H$225,MATCH($C97,_xlfn.ANCHORARRAY('Natural Hazard'!$C$8),0)),NA())</f>
        <v>9.6666666666666607</v>
      </c>
      <c r="AD97" s="25">
        <f ca="1">IFERROR(INDEX(Conflict!$H$8:$H$225,MATCH($C97,_xlfn.ANCHORARRAY(Conflict!$C$8),0)),NA())</f>
        <v>4.6363798008534802</v>
      </c>
      <c r="AE97" s="50"/>
      <c r="AF97" s="25">
        <f ca="1">IFERROR(INDEX(Health!$I$8:$I$225,MATCH($C97,_xlfn.ANCHORARRAY(Health!$C$8),0)),NA())</f>
        <v>0</v>
      </c>
      <c r="AG97" s="25" t="e">
        <f ca="1">IFERROR(INDEX(Food!$I$8:$I$225,MATCH($C97,_xlfn.ANCHORARRAY(Food!$C$8),0)),NA())</f>
        <v>#N/A</v>
      </c>
      <c r="AH97" s="25">
        <f ca="1">IFERROR(INDEX(Macro!$I$8:$I$225,MATCH($C97,_xlfn.ANCHORARRAY(Macro!$C$8),0)),NA())</f>
        <v>4.1942431956138604</v>
      </c>
      <c r="AI97" s="25">
        <f ca="1">IFERROR(INDEX(Socioeconomic!$I$8:$I$225,MATCH($C97,_xlfn.ANCHORARRAY(Socioeconomic!$C$8),0)),NA())</f>
        <v>3.62</v>
      </c>
      <c r="AJ97" s="25">
        <f ca="1">IFERROR(INDEX('Natural Hazard'!$I$8:$I$225,MATCH($C97,_xlfn.ANCHORARRAY('Natural Hazard'!$C$8),0)),NA())</f>
        <v>0</v>
      </c>
      <c r="AK97" s="25">
        <f ca="1">IFERROR(INDEX(Conflict!$I$8:$I$225,MATCH($C97,_xlfn.ANCHORARRAY(Conflict!$C$8),0)),NA())</f>
        <v>0</v>
      </c>
      <c r="AL97" s="49"/>
      <c r="AM97" s="25">
        <f>IFERROR(INDEX('Data Reliability'!$G$6:$G$409,MATCH($C97,'Data Reliability'!$E$6:$E$409,0)),NA())</f>
        <v>0.16666666666666699</v>
      </c>
      <c r="AN97" s="25">
        <f>IFERROR(INDEX('Data Reliability'!$H$6:$H$409,MATCH($C97,'Data Reliability'!$E$6:$E$409,0)),NA())</f>
        <v>0.52500000000000002</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0</v>
      </c>
      <c r="H98" s="23">
        <f t="shared" ca="1" si="6"/>
        <v>0</v>
      </c>
      <c r="I98" s="116" t="str">
        <f t="shared" si="7"/>
        <v>!</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0</v>
      </c>
      <c r="N98" s="23">
        <f t="shared" ca="1" si="10"/>
        <v>0</v>
      </c>
      <c r="O98" s="116" t="str">
        <f t="shared" si="11"/>
        <v>!</v>
      </c>
      <c r="P98" s="24"/>
      <c r="Q98" s="49"/>
      <c r="R98" s="25">
        <f ca="1">IFERROR(INDEX(Health!$G$8:$G$225,MATCH($C98,_xlfn.ANCHORARRAY(Health!$C$8),0)),NA())</f>
        <v>0</v>
      </c>
      <c r="S98" s="25">
        <f ca="1">IFERROR(INDEX(Food!$G$8:$G$225,MATCH($C98,_xlfn.ANCHORARRAY(Food!$C$8),0)),NA())</f>
        <v>4.2103767916034229</v>
      </c>
      <c r="T98" s="25">
        <f ca="1">IFERROR(INDEX(Macro!$G$8:$G$225,MATCH($C98,_xlfn.ANCHORARRAY(Macro!$C$8),0)),NA())</f>
        <v>0</v>
      </c>
      <c r="U98" s="25">
        <f ca="1">IFERROR(INDEX(Socioeconomic!$G$8:$G$225,MATCH($C98,_xlfn.ANCHORARRAY(Socioeconomic!$C$8),0)),NA())</f>
        <v>0</v>
      </c>
      <c r="V98" s="25">
        <f ca="1">IFERROR(INDEX('Natural Hazard'!$G$8:$G$225,MATCH($C98,_xlfn.ANCHORARRAY('Natural Hazard'!$C$8),0)),NA())</f>
        <v>0</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6.3063193789450702</v>
      </c>
      <c r="AB98" s="25">
        <f ca="1">IFERROR(INDEX(Socioeconomic!$H$8:$H$225,MATCH($C98,_xlfn.ANCHORARRAY(Socioeconomic!$C$8),0)),NA())</f>
        <v>5.5714285714285703</v>
      </c>
      <c r="AC98" s="25">
        <f ca="1">IFERROR(INDEX('Natural Hazard'!$H$8:$H$225,MATCH($C98,_xlfn.ANCHORARRAY('Natural Hazard'!$C$8),0)),NA())</f>
        <v>8.1666666666666607</v>
      </c>
      <c r="AD98" s="25">
        <f ca="1">IFERROR(INDEX(Conflict!$H$8:$H$225,MATCH($C98,_xlfn.ANCHORARRAY(Conflict!$C$8),0)),NA())</f>
        <v>10</v>
      </c>
      <c r="AE98" s="50"/>
      <c r="AF98" s="25">
        <f ca="1">IFERROR(INDEX(Health!$I$8:$I$225,MATCH($C98,_xlfn.ANCHORARRAY(Health!$C$8),0)),NA())</f>
        <v>0</v>
      </c>
      <c r="AG98" s="25">
        <f ca="1">IFERROR(INDEX(Food!$I$8:$I$225,MATCH($C98,_xlfn.ANCHORARRAY(Food!$C$8),0)),NA())</f>
        <v>3</v>
      </c>
      <c r="AH98" s="25">
        <f ca="1">IFERROR(INDEX(Macro!$I$8:$I$225,MATCH($C98,_xlfn.ANCHORARRAY(Macro!$C$8),0)),NA())</f>
        <v>0</v>
      </c>
      <c r="AI98" s="25" t="e">
        <f ca="1">IFERROR(INDEX(Socioeconomic!$I$8:$I$225,MATCH($C98,_xlfn.ANCHORARRAY(Socioeconomic!$C$8),0)),NA())</f>
        <v>#N/A</v>
      </c>
      <c r="AJ98" s="25">
        <f ca="1">IFERROR(INDEX('Natural Hazard'!$I$8:$I$225,MATCH($C98,_xlfn.ANCHORARRAY('Natural Hazard'!$C$8),0)),NA())</f>
        <v>0</v>
      </c>
      <c r="AK98" s="25">
        <f ca="1">IFERROR(INDEX(Conflict!$I$8:$I$225,MATCH($C98,_xlfn.ANCHORARRAY(Conflict!$C$8),0)),NA())</f>
        <v>0</v>
      </c>
      <c r="AL98" s="49"/>
      <c r="AM98" s="25">
        <f>IFERROR(INDEX('Data Reliability'!$G$6:$G$409,MATCH($C98,'Data Reliability'!$E$6:$E$409,0)),NA())</f>
        <v>0.16666666666666699</v>
      </c>
      <c r="AN98" s="25">
        <f>IFERROR(INDEX('Data Reliability'!$H$6:$H$409,MATCH($C98,'Data Reliability'!$E$6:$E$409,0)),NA())</f>
        <v>0.51111111111111096</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v>
      </c>
      <c r="N99" s="23">
        <f t="shared" ca="1" si="10"/>
        <v>0</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3.9600107809895277</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2.28687513603714</v>
      </c>
      <c r="AB99" s="25">
        <f ca="1">IFERROR(INDEX(Socioeconomic!$H$8:$H$225,MATCH($C99,_xlfn.ANCHORARRAY(Socioeconomic!$C$8),0)),NA())</f>
        <v>0.28571428571428598</v>
      </c>
      <c r="AC99" s="25">
        <f ca="1">IFERROR(INDEX('Natural Hazard'!$H$8:$H$225,MATCH($C99,_xlfn.ANCHORARRAY('Natural Hazard'!$C$8),0)),NA())</f>
        <v>2</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6.8572547483845696</v>
      </c>
      <c r="AI99" s="25">
        <f ca="1">IFERROR(INDEX(Socioeconomic!$I$8:$I$225,MATCH($C99,_xlfn.ANCHORARRAY(Socioeconomic!$C$8),0)),NA())</f>
        <v>0</v>
      </c>
      <c r="AJ99" s="25">
        <f ca="1">IFERROR(INDEX('Natural Hazard'!$I$8:$I$225,MATCH($C99,_xlfn.ANCHORARRAY('Natural Hazard'!$C$8),0)),NA())</f>
        <v>0</v>
      </c>
      <c r="AK99" s="25">
        <f ca="1">IFERROR(INDEX(Conflict!$I$8:$I$225,MATCH($C99,_xlfn.ANCHORARRAY(Conflict!$C$8),0)),NA())</f>
        <v>0</v>
      </c>
      <c r="AL99" s="49"/>
      <c r="AM99" s="25">
        <f>IFERROR(INDEX('Data Reliability'!$G$6:$G$409,MATCH($C99,'Data Reliability'!$E$6:$E$409,0)),NA())</f>
        <v>0.16666666666666699</v>
      </c>
      <c r="AN99" s="25">
        <f>IFERROR(INDEX('Data Reliability'!$H$6:$H$409,MATCH($C99,'Data Reliability'!$E$6:$E$409,0)),NA())</f>
        <v>0.59166666666666701</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v>
      </c>
      <c r="H100" s="23">
        <f t="shared" ca="1" si="6"/>
        <v>0</v>
      </c>
      <c r="I100" s="116" t="str">
        <f t="shared" si="7"/>
        <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0</v>
      </c>
      <c r="N100" s="23">
        <f t="shared" ca="1" si="10"/>
        <v>0</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1.0542780708093415</v>
      </c>
      <c r="U100" s="25">
        <f ca="1">IFERROR(INDEX(Socioeconomic!$G$8:$G$225,MATCH($C100,_xlfn.ANCHORARRAY(Socioeconomic!$C$8),0)),NA())</f>
        <v>2.391054758290331</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0.20701830757696599</v>
      </c>
      <c r="AB100" s="25">
        <f ca="1">IFERROR(INDEX(Socioeconomic!$H$8:$H$225,MATCH($C100,_xlfn.ANCHORARRAY(Socioeconomic!$C$8),0)),NA())</f>
        <v>0.85714285714285499</v>
      </c>
      <c r="AC100" s="25">
        <f ca="1">IFERROR(INDEX('Natural Hazard'!$H$8:$H$225,MATCH($C100,_xlfn.ANCHORARRAY('Natural Hazard'!$C$8),0)),NA())</f>
        <v>5.9999999999999902</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5.36910123360094</v>
      </c>
      <c r="AI100" s="25">
        <f ca="1">IFERROR(INDEX(Socioeconomic!$I$8:$I$225,MATCH($C100,_xlfn.ANCHORARRAY(Socioeconomic!$C$8),0)),NA())</f>
        <v>6.6699999999999902</v>
      </c>
      <c r="AJ100" s="25">
        <f ca="1">IFERROR(INDEX('Natural Hazard'!$I$8:$I$225,MATCH($C100,_xlfn.ANCHORARRAY('Natural Hazard'!$C$8),0)),NA())</f>
        <v>0</v>
      </c>
      <c r="AK100" s="25">
        <f ca="1">IFERROR(INDEX(Conflict!$I$8:$I$225,MATCH($C100,_xlfn.ANCHORARRAY(Conflict!$C$8),0)),NA())</f>
        <v>1.78571428571427</v>
      </c>
      <c r="AL100" s="49"/>
      <c r="AM100" s="25">
        <f>IFERROR(INDEX('Data Reliability'!$G$6:$G$409,MATCH($C100,'Data Reliability'!$E$6:$E$409,0)),NA())</f>
        <v>8.3333333333333301E-2</v>
      </c>
      <c r="AN100" s="25">
        <f>IFERROR(INDEX('Data Reliability'!$H$6:$H$409,MATCH($C100,'Data Reliability'!$E$6:$E$409,0)),NA())</f>
        <v>0.55833333333333302</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0</v>
      </c>
      <c r="H101" s="23">
        <f t="shared" ca="1" si="6"/>
        <v>0</v>
      </c>
      <c r="I101" s="116" t="str">
        <f t="shared" si="7"/>
        <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0.5</v>
      </c>
      <c r="K101" s="23">
        <f t="shared" ca="1" si="8"/>
        <v>0.5</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0.5</v>
      </c>
      <c r="N101" s="23">
        <f t="shared" ca="1" si="10"/>
        <v>0.5</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2.64610320989051</v>
      </c>
      <c r="U101" s="25">
        <f ca="1">IFERROR(INDEX(Socioeconomic!$G$8:$G$225,MATCH($C101,_xlfn.ANCHORARRAY(Socioeconomic!$C$8),0)),NA())</f>
        <v>1.1180339887498874</v>
      </c>
      <c r="V101" s="25">
        <f ca="1">IFERROR(INDEX('Natural Hazard'!$G$8:$G$225,MATCH($C101,_xlfn.ANCHORARRAY('Natural Hazard'!$C$8),0)),NA())</f>
        <v>0</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1.0002660281989799</v>
      </c>
      <c r="AB101" s="25">
        <f ca="1">IFERROR(INDEX(Socioeconomic!$H$8:$H$225,MATCH($C101,_xlfn.ANCHORARRAY(Socioeconomic!$C$8),0)),NA())</f>
        <v>0.71428571428571297</v>
      </c>
      <c r="AC101" s="25">
        <f ca="1">IFERROR(INDEX('Natural Hazard'!$H$8:$H$225,MATCH($C101,_xlfn.ANCHORARRAY('Natural Hazard'!$C$8),0)),NA())</f>
        <v>7</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7</v>
      </c>
      <c r="AI101" s="25">
        <f ca="1">IFERROR(INDEX(Socioeconomic!$I$8:$I$225,MATCH($C101,_xlfn.ANCHORARRAY(Socioeconomic!$C$8),0)),NA())</f>
        <v>1.74999999999998</v>
      </c>
      <c r="AJ101" s="25">
        <f ca="1">IFERROR(INDEX('Natural Hazard'!$I$8:$I$225,MATCH($C101,_xlfn.ANCHORARRAY('Natural Hazard'!$C$8),0)),NA())</f>
        <v>0</v>
      </c>
      <c r="AK101" s="25">
        <f ca="1">IFERROR(INDEX(Conflict!$I$8:$I$225,MATCH($C101,_xlfn.ANCHORARRAY(Conflict!$C$8),0)),NA())</f>
        <v>0.59523809523809301</v>
      </c>
      <c r="AL101" s="49"/>
      <c r="AM101" s="25">
        <f>IFERROR(INDEX('Data Reliability'!$G$6:$G$409,MATCH($C101,'Data Reliability'!$E$6:$E$409,0)),NA())</f>
        <v>8.3333333333333301E-2</v>
      </c>
      <c r="AN101" s="25">
        <f>IFERROR(INDEX('Data Reliability'!$H$6:$H$409,MATCH($C101,'Data Reliability'!$E$6:$E$409,0)),NA())</f>
        <v>0.55833333333333302</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0.5</v>
      </c>
      <c r="K102" s="23">
        <f t="shared" ca="1" si="8"/>
        <v>0.5</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0</v>
      </c>
      <c r="N102" s="23">
        <f t="shared" ca="1" si="10"/>
        <v>0</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2.8405666629698811</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2.5722508404072602</v>
      </c>
      <c r="AB102" s="25">
        <f ca="1">IFERROR(INDEX(Socioeconomic!$H$8:$H$225,MATCH($C102,_xlfn.ANCHORARRAY(Socioeconomic!$C$8),0)),NA())</f>
        <v>5.8571428571428497</v>
      </c>
      <c r="AC102" s="25">
        <f ca="1">IFERROR(INDEX('Natural Hazard'!$H$8:$H$225,MATCH($C102,_xlfn.ANCHORARRAY('Natural Hazard'!$C$8),0)),NA())</f>
        <v>7.5</v>
      </c>
      <c r="AD102" s="25">
        <f ca="1">IFERROR(INDEX(Conflict!$H$8:$H$225,MATCH($C102,_xlfn.ANCHORARRAY(Conflict!$C$8),0)),NA())</f>
        <v>0</v>
      </c>
      <c r="AE102" s="50"/>
      <c r="AF102" s="25">
        <f ca="1">IFERROR(INDEX(Health!$I$8:$I$225,MATCH($C102,_xlfn.ANCHORARRAY(Health!$C$8),0)),NA())</f>
        <v>0</v>
      </c>
      <c r="AG102" s="25" t="e">
        <f ca="1">IFERROR(INDEX(Food!$I$8:$I$225,MATCH($C102,_xlfn.ANCHORARRAY(Food!$C$8),0)),NA())</f>
        <v>#N/A</v>
      </c>
      <c r="AH102" s="25">
        <f ca="1">IFERROR(INDEX(Macro!$I$8:$I$225,MATCH($C102,_xlfn.ANCHORARRAY(Macro!$C$8),0)),NA())</f>
        <v>3.1368709614254899</v>
      </c>
      <c r="AI102" s="25">
        <f ca="1">IFERROR(INDEX(Socioeconomic!$I$8:$I$225,MATCH($C102,_xlfn.ANCHORARRAY(Socioeconomic!$C$8),0)),NA())</f>
        <v>0</v>
      </c>
      <c r="AJ102" s="25">
        <f ca="1">IFERROR(INDEX('Natural Hazard'!$I$8:$I$225,MATCH($C102,_xlfn.ANCHORARRAY('Natural Hazard'!$C$8),0)),NA())</f>
        <v>0</v>
      </c>
      <c r="AK102" s="25">
        <f ca="1">IFERROR(INDEX(Conflict!$I$8:$I$225,MATCH($C102,_xlfn.ANCHORARRAY(Conflict!$C$8),0)),NA())</f>
        <v>0</v>
      </c>
      <c r="AL102" s="49"/>
      <c r="AM102" s="25">
        <f>IFERROR(INDEX('Data Reliability'!$G$6:$G$409,MATCH($C102,'Data Reliability'!$E$6:$E$409,0)),NA())</f>
        <v>0.16666666666666699</v>
      </c>
      <c r="AN102" s="25">
        <f>IFERROR(INDEX('Data Reliability'!$H$6:$H$409,MATCH($C102,'Data Reliability'!$E$6:$E$409,0)),NA())</f>
        <v>0.55833333333333302</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1</v>
      </c>
      <c r="H103" s="23">
        <f t="shared" ca="1" si="6"/>
        <v>1</v>
      </c>
      <c r="I103" s="116" t="str">
        <f t="shared" si="7"/>
        <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1</v>
      </c>
      <c r="N103" s="23">
        <f t="shared" ca="1" si="10"/>
        <v>1</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1.7477323564244032</v>
      </c>
      <c r="U103" s="25">
        <f ca="1">IFERROR(INDEX(Socioeconomic!$G$8:$G$225,MATCH($C103,_xlfn.ANCHORARRAY(Socioeconomic!$C$8),0)),NA())</f>
        <v>7.3678839761300665</v>
      </c>
      <c r="V103" s="25">
        <f ca="1">IFERROR(INDEX('Natural Hazard'!$G$8:$G$225,MATCH($C103,_xlfn.ANCHORARRAY('Natural Hazard'!$C$8),0)),NA())</f>
        <v>0</v>
      </c>
      <c r="W103" s="25">
        <f ca="1">IFERROR(INDEX(Conflict!$G$8:$G$225,MATCH($C103,_xlfn.ANCHORARRAY(Conflict!$C$8),0)),NA())</f>
        <v>0</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1.69193934557063</v>
      </c>
      <c r="AB103" s="25">
        <f ca="1">IFERROR(INDEX(Socioeconomic!$H$8:$H$225,MATCH($C103,_xlfn.ANCHORARRAY(Socioeconomic!$C$8),0)),NA())</f>
        <v>5.4285714285714199</v>
      </c>
      <c r="AC103" s="25">
        <f ca="1">IFERROR(INDEX('Natural Hazard'!$H$8:$H$225,MATCH($C103,_xlfn.ANCHORARRAY('Natural Hazard'!$C$8),0)),NA())</f>
        <v>5.3333333333333304</v>
      </c>
      <c r="AD103" s="25">
        <f ca="1">IFERROR(INDEX(Conflict!$H$8:$H$225,MATCH($C103,_xlfn.ANCHORARRAY(Conflict!$C$8),0)),NA())</f>
        <v>2.9694167852062501</v>
      </c>
      <c r="AE103" s="50"/>
      <c r="AF103" s="25">
        <f ca="1">IFERROR(INDEX(Health!$I$8:$I$225,MATCH($C103,_xlfn.ANCHORARRAY(Health!$C$8),0)),NA())</f>
        <v>0</v>
      </c>
      <c r="AG103" s="25" t="e">
        <f ca="1">IFERROR(INDEX(Food!$I$8:$I$225,MATCH($C103,_xlfn.ANCHORARRAY(Food!$C$8),0)),NA())</f>
        <v>#N/A</v>
      </c>
      <c r="AH103" s="25">
        <f ca="1">IFERROR(INDEX(Macro!$I$8:$I$225,MATCH($C103,_xlfn.ANCHORARRAY(Macro!$C$8),0)),NA())</f>
        <v>1.80536518504013</v>
      </c>
      <c r="AI103" s="25">
        <f ca="1">IFERROR(INDEX(Socioeconomic!$I$8:$I$225,MATCH($C103,_xlfn.ANCHORARRAY(Socioeconomic!$C$8),0)),NA())</f>
        <v>10</v>
      </c>
      <c r="AJ103" s="25">
        <f ca="1">IFERROR(INDEX('Natural Hazard'!$I$8:$I$225,MATCH($C103,_xlfn.ANCHORARRAY('Natural Hazard'!$C$8),0)),NA())</f>
        <v>0</v>
      </c>
      <c r="AK103" s="25">
        <f ca="1">IFERROR(INDEX(Conflict!$I$8:$I$225,MATCH($C103,_xlfn.ANCHORARRAY(Conflict!$C$8),0)),NA())</f>
        <v>0</v>
      </c>
      <c r="AL103" s="49"/>
      <c r="AM103" s="25">
        <f>IFERROR(INDEX('Data Reliability'!$G$6:$G$409,MATCH($C103,'Data Reliability'!$E$6:$E$409,0)),NA())</f>
        <v>8.3333333333333301E-2</v>
      </c>
      <c r="AN103" s="25">
        <f>IFERROR(INDEX('Data Reliability'!$H$6:$H$409,MATCH($C103,'Data Reliability'!$E$6:$E$409,0)),NA())</f>
        <v>0.51666666666666705</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0</v>
      </c>
      <c r="H104" s="23">
        <f t="shared" ca="1" si="6"/>
        <v>0</v>
      </c>
      <c r="I104" s="116" t="str">
        <f t="shared" si="7"/>
        <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0</v>
      </c>
      <c r="N104" s="23">
        <f t="shared" ca="1" si="10"/>
        <v>0</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0.44077853201547357</v>
      </c>
      <c r="V104" s="25">
        <f ca="1">IFERROR(INDEX('Natural Hazard'!$G$8:$G$225,MATCH($C104,_xlfn.ANCHORARRAY('Natural Hazard'!$C$8),0)),NA())</f>
        <v>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5.6040728411983496</v>
      </c>
      <c r="AI104" s="25">
        <f ca="1">IFERROR(INDEX(Socioeconomic!$I$8:$I$225,MATCH($C104,_xlfn.ANCHORARRAY(Socioeconomic!$C$8),0)),NA())</f>
        <v>0.34000000000000302</v>
      </c>
      <c r="AJ104" s="25">
        <f ca="1">IFERROR(INDEX('Natural Hazard'!$I$8:$I$225,MATCH($C104,_xlfn.ANCHORARRAY('Natural Hazard'!$C$8),0)),NA())</f>
        <v>0</v>
      </c>
      <c r="AK104" s="25">
        <f ca="1">IFERROR(INDEX(Conflict!$I$8:$I$225,MATCH($C104,_xlfn.ANCHORARRAY(Conflict!$C$8),0)),NA())</f>
        <v>0</v>
      </c>
      <c r="AL104" s="49"/>
      <c r="AM104" s="25">
        <f>IFERROR(INDEX('Data Reliability'!$G$6:$G$409,MATCH($C104,'Data Reliability'!$E$6:$E$409,0)),NA())</f>
        <v>8.3333333333333301E-2</v>
      </c>
      <c r="AN104" s="25">
        <f>IFERROR(INDEX('Data Reliability'!$H$6:$H$409,MATCH($C104,'Data Reliability'!$E$6:$E$409,0)),NA())</f>
        <v>0.55833333333333302</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1.5</v>
      </c>
      <c r="H105" s="23">
        <f t="shared" ca="1" si="6"/>
        <v>1.5</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1.5</v>
      </c>
      <c r="N105" s="23">
        <f t="shared" ca="1" si="10"/>
        <v>1.5</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6.0300831799822783</v>
      </c>
      <c r="U105" s="25">
        <f ca="1">IFERROR(INDEX(Socioeconomic!$G$8:$G$225,MATCH($C105,_xlfn.ANCHORARRAY(Socioeconomic!$C$8),0)),NA())</f>
        <v>0</v>
      </c>
      <c r="V105" s="25">
        <f ca="1">IFERROR(INDEX('Natural Hazard'!$G$8:$G$225,MATCH($C105,_xlfn.ANCHORARRAY('Natural Hazard'!$C$8),0)),NA())</f>
        <v>7.3029674334022125</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4.88427773343974</v>
      </c>
      <c r="AB105" s="25">
        <f ca="1">IFERROR(INDEX(Socioeconomic!$H$8:$H$225,MATCH($C105,_xlfn.ANCHORARRAY(Socioeconomic!$C$8),0)),NA())</f>
        <v>1.4285714285714199</v>
      </c>
      <c r="AC105" s="25">
        <f ca="1">IFERROR(INDEX('Natural Hazard'!$H$8:$H$225,MATCH($C105,_xlfn.ANCHORARRAY('Natural Hazard'!$C$8),0)),NA())</f>
        <v>5.3333333333333304</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7.4446837673781099</v>
      </c>
      <c r="AI105" s="25">
        <f ca="1">IFERROR(INDEX(Socioeconomic!$I$8:$I$225,MATCH($C105,_xlfn.ANCHORARRAY(Socioeconomic!$C$8),0)),NA())</f>
        <v>0</v>
      </c>
      <c r="AJ105" s="25">
        <f ca="1">IFERROR(INDEX('Natural Hazard'!$I$8:$I$225,MATCH($C105,_xlfn.ANCHORARRAY('Natural Hazard'!$C$8),0)),NA())</f>
        <v>10</v>
      </c>
      <c r="AK105" s="25">
        <f ca="1">IFERROR(INDEX(Conflict!$I$8:$I$225,MATCH($C105,_xlfn.ANCHORARRAY(Conflict!$C$8),0)),NA())</f>
        <v>0</v>
      </c>
      <c r="AL105" s="49"/>
      <c r="AM105" s="25">
        <f>IFERROR(INDEX('Data Reliability'!$G$6:$G$409,MATCH($C105,'Data Reliability'!$E$6:$E$409,0)),NA())</f>
        <v>8.3333333333333301E-2</v>
      </c>
      <c r="AN105" s="25">
        <f>IFERROR(INDEX('Data Reliability'!$H$6:$H$409,MATCH($C105,'Data Reliability'!$E$6:$E$409,0)),NA())</f>
        <v>0.51666666666666705</v>
      </c>
    </row>
    <row r="106" spans="2:40" x14ac:dyDescent="0.2">
      <c r="B106" s="28" t="s">
        <v>172</v>
      </c>
      <c r="C106" s="28" t="s">
        <v>173</v>
      </c>
      <c r="D106" s="28" t="s">
        <v>432</v>
      </c>
      <c r="E106" s="28" t="s">
        <v>535</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3.5</v>
      </c>
      <c r="H106" s="23">
        <f t="shared" ca="1" si="6"/>
        <v>3.5</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3.5</v>
      </c>
      <c r="N106" s="23">
        <f t="shared" ca="1" si="10"/>
        <v>3.5</v>
      </c>
      <c r="O106" s="116" t="str">
        <f t="shared" si="11"/>
        <v/>
      </c>
      <c r="P106" s="24"/>
      <c r="Q106" s="49"/>
      <c r="R106" s="25">
        <f ca="1">IFERROR(INDEX(Health!$G$8:$G$225,MATCH($C106,_xlfn.ANCHORARRAY(Health!$C$8),0)),NA())</f>
        <v>6.9735025352637106</v>
      </c>
      <c r="S106" s="25">
        <f ca="1">IFERROR(INDEX(Food!$G$8:$G$225,MATCH($C106,_xlfn.ANCHORARRAY(Food!$C$8),0)),NA())</f>
        <v>7.6216252843158223</v>
      </c>
      <c r="T106" s="25">
        <f ca="1">IFERROR(INDEX(Macro!$G$8:$G$225,MATCH($C106,_xlfn.ANCHORARRAY(Macro!$C$8),0)),NA())</f>
        <v>0</v>
      </c>
      <c r="U106" s="25">
        <f ca="1">IFERROR(INDEX(Socioeconomic!$G$8:$G$225,MATCH($C106,_xlfn.ANCHORARRAY(Socioeconomic!$C$8),0)),NA())</f>
        <v>0</v>
      </c>
      <c r="V106" s="25">
        <f ca="1">IFERROR(INDEX('Natural Hazard'!$G$8:$G$225,MATCH($C106,_xlfn.ANCHORARRAY('Natural Hazard'!$C$8),0)),NA())</f>
        <v>8.266397845091495</v>
      </c>
      <c r="W106" s="25">
        <f ca="1">IFERROR(INDEX(Conflict!$G$8:$G$225,MATCH($C106,_xlfn.ANCHORARRAY(Conflict!$C$8),0)),NA())</f>
        <v>7.4482567867078533</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0</v>
      </c>
      <c r="AB106" s="25">
        <f ca="1">IFERROR(INDEX(Socioeconomic!$H$8:$H$225,MATCH($C106,_xlfn.ANCHORARRAY(Socioeconomic!$C$8),0)),NA())</f>
        <v>7.8571428571428497</v>
      </c>
      <c r="AC106" s="25">
        <f ca="1">IFERROR(INDEX('Natural Hazard'!$H$8:$H$225,MATCH($C106,_xlfn.ANCHORARRAY('Natural Hazard'!$C$8),0)),NA())</f>
        <v>6.8333333333333304</v>
      </c>
      <c r="AD106" s="25">
        <f ca="1">IFERROR(INDEX(Conflict!$H$8:$H$225,MATCH($C106,_xlfn.ANCHORARRAY(Conflict!$C$8),0)),NA())</f>
        <v>5.54765291607396</v>
      </c>
      <c r="AE106" s="50"/>
      <c r="AF106" s="25">
        <f ca="1">IFERROR(INDEX(Health!$I$8:$I$225,MATCH($C106,_xlfn.ANCHORARRAY(Health!$C$8),0)),NA())</f>
        <v>10</v>
      </c>
      <c r="AG106" s="25">
        <f ca="1">IFERROR(INDEX(Food!$I$8:$I$225,MATCH($C106,_xlfn.ANCHORARRAY(Food!$C$8),0)),NA())</f>
        <v>8</v>
      </c>
      <c r="AH106" s="25">
        <f ca="1">IFERROR(INDEX(Macro!$I$8:$I$225,MATCH($C106,_xlfn.ANCHORARRAY(Macro!$C$8),0)),NA())</f>
        <v>0</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10</v>
      </c>
      <c r="AL106" s="49"/>
      <c r="AM106" s="25">
        <f>IFERROR(INDEX('Data Reliability'!$G$6:$G$409,MATCH($C106,'Data Reliability'!$E$6:$E$409,0)),NA())</f>
        <v>0</v>
      </c>
      <c r="AN106" s="25">
        <f>IFERROR(INDEX('Data Reliability'!$H$6:$H$409,MATCH($C106,'Data Reliability'!$E$6:$E$409,0)),NA())</f>
        <v>0.20555555555555599</v>
      </c>
    </row>
    <row r="107" spans="2:40" x14ac:dyDescent="0.2">
      <c r="B107" s="28" t="s">
        <v>765</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0</v>
      </c>
      <c r="H107" s="23">
        <f t="shared" ca="1" si="6"/>
        <v>0</v>
      </c>
      <c r="I107" s="116" t="str">
        <f t="shared" si="7"/>
        <v>!</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0</v>
      </c>
      <c r="N107" s="23">
        <f t="shared" ca="1" si="10"/>
        <v>0</v>
      </c>
      <c r="O107" s="116" t="str">
        <f t="shared" si="11"/>
        <v>!</v>
      </c>
      <c r="P107" s="24"/>
      <c r="Q107" s="49"/>
      <c r="R107" s="25">
        <f ca="1">IFERROR(INDEX(Health!$G$8:$G$225,MATCH($C107,_xlfn.ANCHORARRAY(Health!$C$8),0)),NA())</f>
        <v>0</v>
      </c>
      <c r="S107" s="25">
        <f ca="1">IFERROR(INDEX(Food!$G$8:$G$225,MATCH($C107,_xlfn.ANCHORARRAY(Food!$C$8),0)),NA())</f>
        <v>0</v>
      </c>
      <c r="T107" s="25">
        <f ca="1">IFERROR(INDEX(Macro!$G$8:$G$225,MATCH($C107,_xlfn.ANCHORARRAY(Macro!$C$8),0)),NA())</f>
        <v>4.3383181895451353</v>
      </c>
      <c r="U107" s="25">
        <f ca="1">IFERROR(INDEX(Socioeconomic!$G$8:$G$225,MATCH($C107,_xlfn.ANCHORARRAY(Socioeconomic!$C$8),0)),NA())</f>
        <v>4.108179993274728</v>
      </c>
      <c r="V107" s="25">
        <f ca="1">IFERROR(INDEX('Natural Hazard'!$G$8:$G$225,MATCH($C107,_xlfn.ANCHORARRAY('Natural Hazard'!$C$8),0)),NA())</f>
        <v>0</v>
      </c>
      <c r="W107" s="25">
        <f ca="1">IFERROR(INDEX(Conflict!$G$8:$G$225,MATCH($C107,_xlfn.ANCHORARRAY(Conflict!$C$8),0)),NA())</f>
        <v>4.0623803188410967</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5.05356840552371</v>
      </c>
      <c r="AB107" s="25">
        <f ca="1">IFERROR(INDEX(Socioeconomic!$H$8:$H$225,MATCH($C107,_xlfn.ANCHORARRAY(Socioeconomic!$C$8),0)),NA())</f>
        <v>4.71428571428571</v>
      </c>
      <c r="AC107" s="25">
        <f ca="1">IFERROR(INDEX('Natural Hazard'!$H$8:$H$225,MATCH($C107,_xlfn.ANCHORARRAY('Natural Hazard'!$C$8),0)),NA())</f>
        <v>6.5</v>
      </c>
      <c r="AD107" s="25">
        <f ca="1">IFERROR(INDEX(Conflict!$H$8:$H$225,MATCH($C107,_xlfn.ANCHORARRAY(Conflict!$C$8),0)),NA())</f>
        <v>3.0805476529160698</v>
      </c>
      <c r="AE107" s="50"/>
      <c r="AF107" s="25">
        <f ca="1">IFERROR(INDEX(Health!$I$8:$I$225,MATCH($C107,_xlfn.ANCHORARRAY(Health!$C$8),0)),NA())</f>
        <v>0</v>
      </c>
      <c r="AG107" s="25" t="e">
        <f ca="1">IFERROR(INDEX(Food!$I$8:$I$225,MATCH($C107,_xlfn.ANCHORARRAY(Food!$C$8),0)),NA())</f>
        <v>#N/A</v>
      </c>
      <c r="AH107" s="25">
        <f ca="1">IFERROR(INDEX(Macro!$I$8:$I$225,MATCH($C107,_xlfn.ANCHORARRAY(Macro!$C$8),0)),NA())</f>
        <v>3.7242999804190302</v>
      </c>
      <c r="AI107" s="25">
        <f ca="1">IFERROR(INDEX(Socioeconomic!$I$8:$I$225,MATCH($C107,_xlfn.ANCHORARRAY(Socioeconomic!$C$8),0)),NA())</f>
        <v>3.5799999999999801</v>
      </c>
      <c r="AJ107" s="25">
        <f ca="1">IFERROR(INDEX('Natural Hazard'!$I$8:$I$225,MATCH($C107,_xlfn.ANCHORARRAY('Natural Hazard'!$C$8),0)),NA())</f>
        <v>0</v>
      </c>
      <c r="AK107" s="25">
        <f ca="1">IFERROR(INDEX(Conflict!$I$8:$I$225,MATCH($C107,_xlfn.ANCHORARRAY(Conflict!$C$8),0)),NA())</f>
        <v>5.3571428571428497</v>
      </c>
      <c r="AL107" s="49"/>
      <c r="AM107" s="25">
        <f>IFERROR(INDEX('Data Reliability'!$G$6:$G$409,MATCH($C107,'Data Reliability'!$E$6:$E$409,0)),NA())</f>
        <v>0.16666666666666699</v>
      </c>
      <c r="AN107" s="25">
        <f>IFERROR(INDEX('Data Reliability'!$H$6:$H$409,MATCH($C107,'Data Reliability'!$E$6:$E$409,0)),NA())</f>
        <v>0.55000000000000004</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1</v>
      </c>
      <c r="H108" s="23">
        <f t="shared" ca="1" si="6"/>
        <v>1</v>
      </c>
      <c r="I108" s="116" t="str">
        <f t="shared" si="7"/>
        <v>!</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1.5</v>
      </c>
      <c r="K108" s="23">
        <f t="shared" ca="1" si="8"/>
        <v>1.5</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0.5</v>
      </c>
      <c r="N108" s="23">
        <f t="shared" ca="1" si="10"/>
        <v>0.5</v>
      </c>
      <c r="O108" s="116" t="str">
        <f t="shared" si="11"/>
        <v>!!</v>
      </c>
      <c r="P108" s="24"/>
      <c r="Q108" s="49"/>
      <c r="R108" s="25">
        <f ca="1">IFERROR(INDEX(Health!$G$8:$G$225,MATCH($C108,_xlfn.ANCHORARRAY(Health!$C$8),0)),NA())</f>
        <v>7.053729654644858</v>
      </c>
      <c r="S108" s="25">
        <f ca="1">IFERROR(INDEX(Food!$G$8:$G$225,MATCH($C108,_xlfn.ANCHORARRAY(Food!$C$8),0)),NA())</f>
        <v>0</v>
      </c>
      <c r="T108" s="25">
        <f ca="1">IFERROR(INDEX(Macro!$G$8:$G$225,MATCH($C108,_xlfn.ANCHORARRAY(Macro!$C$8),0)),NA())</f>
        <v>4.7864280727986426</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4.6762920505937204</v>
      </c>
      <c r="AB108" s="25">
        <f ca="1">IFERROR(INDEX(Socioeconomic!$H$8:$H$225,MATCH($C108,_xlfn.ANCHORARRAY(Socioeconomic!$C$8),0)),NA())</f>
        <v>8.2857142857142794</v>
      </c>
      <c r="AC108" s="25">
        <f ca="1">IFERROR(INDEX('Natural Hazard'!$H$8:$H$225,MATCH($C108,_xlfn.ANCHORARRAY('Natural Hazard'!$C$8),0)),NA())</f>
        <v>8</v>
      </c>
      <c r="AD108" s="25">
        <f ca="1">IFERROR(INDEX(Conflict!$H$8:$H$225,MATCH($C108,_xlfn.ANCHORARRAY(Conflict!$C$8),0)),NA())</f>
        <v>3.8362375533428099</v>
      </c>
      <c r="AE108" s="50"/>
      <c r="AF108" s="25">
        <f ca="1">IFERROR(INDEX(Health!$I$8:$I$225,MATCH($C108,_xlfn.ANCHORARRAY(Health!$C$8),0)),NA())</f>
        <v>7</v>
      </c>
      <c r="AG108" s="25" t="e">
        <f ca="1">IFERROR(INDEX(Food!$I$8:$I$225,MATCH($C108,_xlfn.ANCHORARRAY(Food!$C$8),0)),NA())</f>
        <v>#N/A</v>
      </c>
      <c r="AH108" s="25">
        <f ca="1">IFERROR(INDEX(Macro!$I$8:$I$225,MATCH($C108,_xlfn.ANCHORARRAY(Macro!$C$8),0)),NA())</f>
        <v>4.8991580184060997</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8.3333333333333301E-2</v>
      </c>
      <c r="AN108" s="25">
        <f>IFERROR(INDEX('Data Reliability'!$H$6:$H$409,MATCH($C108,'Data Reliability'!$E$6:$E$409,0)),NA())</f>
        <v>0.66666666666666696</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0</v>
      </c>
      <c r="H109" s="23">
        <f t="shared" ca="1" si="6"/>
        <v>0</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1</v>
      </c>
      <c r="K109" s="23">
        <f t="shared" ca="1" si="8"/>
        <v>1</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0</v>
      </c>
      <c r="N109" s="23">
        <f t="shared" ca="1" si="10"/>
        <v>0</v>
      </c>
      <c r="O109" s="116" t="str">
        <f t="shared" si="11"/>
        <v>!!</v>
      </c>
      <c r="P109" s="24"/>
      <c r="Q109" s="49"/>
      <c r="R109" s="25">
        <f ca="1">IFERROR(INDEX(Health!$G$8:$G$225,MATCH($C109,_xlfn.ANCHORARRAY(Health!$C$8),0)),NA())</f>
        <v>0</v>
      </c>
      <c r="S109" s="25">
        <f ca="1">IFERROR(INDEX(Food!$G$8:$G$225,MATCH($C109,_xlfn.ANCHORARRAY(Food!$C$8),0)),NA())</f>
        <v>0</v>
      </c>
      <c r="T109" s="25">
        <f ca="1">IFERROR(INDEX(Macro!$G$8:$G$225,MATCH($C109,_xlfn.ANCHORARRAY(Macro!$C$8),0)),NA())</f>
        <v>0</v>
      </c>
      <c r="U109" s="25">
        <f ca="1">IFERROR(INDEX(Socioeconomic!$G$8:$G$225,MATCH($C109,_xlfn.ANCHORARRAY(Socioeconomic!$C$8),0)),NA())</f>
        <v>0</v>
      </c>
      <c r="V109" s="25">
        <f ca="1">IFERROR(INDEX('Natural Hazard'!$G$8:$G$225,MATCH($C109,_xlfn.ANCHORARRAY('Natural Hazard'!$C$8),0)),NA())</f>
        <v>0</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4.6666666666666599</v>
      </c>
      <c r="AD109" s="25">
        <f ca="1">IFERROR(INDEX(Conflict!$H$8:$H$225,MATCH($C109,_xlfn.ANCHORARRAY(Conflict!$C$8),0)),NA())</f>
        <v>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766</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v>
      </c>
      <c r="H110" s="23">
        <f t="shared" ca="1" si="6"/>
        <v>0</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0</v>
      </c>
      <c r="N110" s="23">
        <f t="shared" ca="1" si="10"/>
        <v>0</v>
      </c>
      <c r="O110" s="116" t="str">
        <f t="shared" si="11"/>
        <v>!!</v>
      </c>
      <c r="P110" s="24"/>
      <c r="Q110" s="49"/>
      <c r="R110" s="25">
        <f ca="1">IFERROR(INDEX(Health!$G$8:$G$225,MATCH($C110,_xlfn.ANCHORARRAY(Health!$C$8),0)),NA())</f>
        <v>0</v>
      </c>
      <c r="S110" s="25">
        <f ca="1">IFERROR(INDEX(Food!$G$8:$G$225,MATCH($C110,_xlfn.ANCHORARRAY(Food!$C$8),0)),NA())</f>
        <v>0</v>
      </c>
      <c r="T110" s="25">
        <f ca="1">IFERROR(INDEX(Macro!$G$8:$G$225,MATCH($C110,_xlfn.ANCHORARRAY(Macro!$C$8),0)),NA())</f>
        <v>0</v>
      </c>
      <c r="U110" s="25">
        <f ca="1">IFERROR(INDEX(Socioeconomic!$G$8:$G$225,MATCH($C110,_xlfn.ANCHORARRAY(Socioeconomic!$C$8),0)),NA())</f>
        <v>0</v>
      </c>
      <c r="V110" s="25">
        <f ca="1">IFERROR(INDEX('Natural Hazard'!$G$8:$G$225,MATCH($C110,_xlfn.ANCHORARRAY('Natural Hazard'!$C$8),0)),NA())</f>
        <v>0</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2.9999999999999898</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0.78333333333333299</v>
      </c>
    </row>
    <row r="111" spans="2:40" x14ac:dyDescent="0.2">
      <c r="B111" s="28" t="s">
        <v>767</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0.25055019468427198</v>
      </c>
      <c r="AB111" s="25">
        <f ca="1">IFERROR(INDEX(Socioeconomic!$H$8:$H$225,MATCH($C111,_xlfn.ANCHORARRAY(Socioeconomic!$C$8),0)),NA())</f>
        <v>0.57142857142857095</v>
      </c>
      <c r="AC111" s="25">
        <f ca="1">IFERROR(INDEX('Natural Hazard'!$H$8:$H$225,MATCH($C111,_xlfn.ANCHORARRAY('Natural Hazard'!$C$8),0)),NA())</f>
        <v>8.1666666666666607</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0</v>
      </c>
      <c r="AI111" s="25">
        <f ca="1">IFERROR(INDEX(Socioeconomic!$I$8:$I$225,MATCH($C111,_xlfn.ANCHORARRAY(Socioeconomic!$C$8),0)),NA())</f>
        <v>0</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8.3333333333333301E-2</v>
      </c>
      <c r="AN111" s="25">
        <f>IFERROR(INDEX('Data Reliability'!$H$6:$H$409,MATCH($C111,'Data Reliability'!$E$6:$E$409,0)),NA())</f>
        <v>0.625</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v>
      </c>
      <c r="H112" s="23">
        <f t="shared" ca="1" si="6"/>
        <v>0</v>
      </c>
      <c r="I112" s="116" t="str">
        <f t="shared" si="7"/>
        <v>!</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v>
      </c>
      <c r="N112" s="23">
        <f t="shared" ca="1" si="10"/>
        <v>0</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0</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2.4285714285714199</v>
      </c>
      <c r="AC112" s="25">
        <f ca="1">IFERROR(INDEX('Natural Hazard'!$H$8:$H$225,MATCH($C112,_xlfn.ANCHORARRAY('Natural Hazard'!$C$8),0)),NA())</f>
        <v>0.5</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3.5284903074211802</v>
      </c>
      <c r="AI112" s="25">
        <f ca="1">IFERROR(INDEX(Socioeconomic!$I$8:$I$225,MATCH($C112,_xlfn.ANCHORARRAY(Socioeconomic!$C$8),0)),NA())</f>
        <v>0</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8.3333333333333301E-2</v>
      </c>
      <c r="AN112" s="25">
        <f>IFERROR(INDEX('Data Reliability'!$H$6:$H$409,MATCH($C112,'Data Reliability'!$E$6:$E$409,0)),NA())</f>
        <v>0.625</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1.5</v>
      </c>
      <c r="H113" s="23">
        <f t="shared" ca="1" si="6"/>
        <v>1.5</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1</v>
      </c>
      <c r="N113" s="23">
        <f t="shared" ca="1" si="10"/>
        <v>1</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7.0280247468976809</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4.3674365632156151</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5.0632421582142202</v>
      </c>
      <c r="AB113" s="25">
        <f ca="1">IFERROR(INDEX(Socioeconomic!$H$8:$H$225,MATCH($C113,_xlfn.ANCHORARRAY(Socioeconomic!$C$8),0)),NA())</f>
        <v>7.1428571428571397</v>
      </c>
      <c r="AC113" s="25">
        <f ca="1">IFERROR(INDEX('Natural Hazard'!$H$8:$H$225,MATCH($C113,_xlfn.ANCHORARRAY('Natural Hazard'!$C$8),0)),NA())</f>
        <v>6.5</v>
      </c>
      <c r="AD113" s="25">
        <f ca="1">IFERROR(INDEX(Conflict!$H$8:$H$225,MATCH($C113,_xlfn.ANCHORARRAY(Conflict!$C$8),0)),NA())</f>
        <v>2.7249288762446602</v>
      </c>
      <c r="AE113" s="50"/>
      <c r="AF113" s="25">
        <f ca="1">IFERROR(INDEX(Health!$I$8:$I$225,MATCH($C113,_xlfn.ANCHORARRAY(Health!$C$8),0)),NA())</f>
        <v>0</v>
      </c>
      <c r="AG113" s="25">
        <f ca="1">IFERROR(INDEX(Food!$I$8:$I$225,MATCH($C113,_xlfn.ANCHORARRAY(Food!$C$8),0)),NA())</f>
        <v>5</v>
      </c>
      <c r="AH113" s="25">
        <f ca="1">IFERROR(INDEX(Macro!$I$8:$I$225,MATCH($C113,_xlfn.ANCHORARRAY(Macro!$C$8),0)),NA())</f>
        <v>9.7552379087527008</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7</v>
      </c>
      <c r="AL113" s="49"/>
      <c r="AM113" s="25">
        <f>IFERROR(INDEX('Data Reliability'!$G$6:$G$409,MATCH($C113,'Data Reliability'!$E$6:$E$409,0)),NA())</f>
        <v>8.3333333333333301E-2</v>
      </c>
      <c r="AN113" s="25">
        <f>IFERROR(INDEX('Data Reliability'!$H$6:$H$409,MATCH($C113,'Data Reliability'!$E$6:$E$409,0)),NA())</f>
        <v>0.53611111111111098</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4</v>
      </c>
      <c r="H114" s="23">
        <f t="shared" ca="1" si="6"/>
        <v>4</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3</v>
      </c>
      <c r="K114" s="23">
        <f t="shared" ca="1" si="8"/>
        <v>3</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4</v>
      </c>
      <c r="N114" s="23">
        <f t="shared" ca="1" si="10"/>
        <v>4</v>
      </c>
      <c r="O114" s="116" t="str">
        <f t="shared" si="11"/>
        <v/>
      </c>
      <c r="P114" s="24"/>
      <c r="Q114" s="49"/>
      <c r="R114" s="25">
        <f ca="1">IFERROR(INDEX(Health!$G$8:$G$225,MATCH($C114,_xlfn.ANCHORARRAY(Health!$C$8),0)),NA())</f>
        <v>8.0232897144852995</v>
      </c>
      <c r="S114" s="25">
        <f ca="1">IFERROR(INDEX(Food!$G$8:$G$225,MATCH($C114,_xlfn.ANCHORARRAY(Food!$C$8),0)),NA())</f>
        <v>4.8592633383453849</v>
      </c>
      <c r="T114" s="25">
        <f ca="1">IFERROR(INDEX(Macro!$G$8:$G$225,MATCH($C114,_xlfn.ANCHORARRAY(Macro!$C$8),0)),NA())</f>
        <v>10</v>
      </c>
      <c r="U114" s="25">
        <f ca="1">IFERROR(INDEX(Socioeconomic!$G$8:$G$225,MATCH($C114,_xlfn.ANCHORARRAY(Socioeconomic!$C$8),0)),NA())</f>
        <v>7</v>
      </c>
      <c r="V114" s="25">
        <f ca="1">IFERROR(INDEX('Natural Hazard'!$G$8:$G$225,MATCH($C114,_xlfn.ANCHORARRAY('Natural Hazard'!$C$8),0)),NA())</f>
        <v>0</v>
      </c>
      <c r="W114" s="25">
        <f ca="1">IFERROR(INDEX(Conflict!$G$8:$G$225,MATCH($C114,_xlfn.ANCHORARRAY(Conflict!$C$8),0)),NA())</f>
        <v>10</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7</v>
      </c>
      <c r="AD114" s="25">
        <f ca="1">IFERROR(INDEX(Conflict!$H$8:$H$225,MATCH($C114,_xlfn.ANCHORARRAY(Conflict!$C$8),0)),NA())</f>
        <v>10</v>
      </c>
      <c r="AE114" s="50"/>
      <c r="AF114" s="25">
        <f ca="1">IFERROR(INDEX(Health!$I$8:$I$225,MATCH($C114,_xlfn.ANCHORARRAY(Health!$C$8),0)),NA())</f>
        <v>10</v>
      </c>
      <c r="AG114" s="25">
        <f ca="1">IFERROR(INDEX(Food!$I$8:$I$225,MATCH($C114,_xlfn.ANCHORARRAY(Food!$C$8),0)),NA())</f>
        <v>7</v>
      </c>
      <c r="AH114" s="25">
        <f ca="1">IFERROR(INDEX(Macro!$I$8:$I$225,MATCH($C114,_xlfn.ANCHORARRAY(Macro!$C$8),0)),NA())</f>
        <v>10</v>
      </c>
      <c r="AI114" s="25">
        <f ca="1">IFERROR(INDEX(Socioeconomic!$I$8:$I$225,MATCH($C114,_xlfn.ANCHORARRAY(Socioeconomic!$C$8),0)),NA())</f>
        <v>7</v>
      </c>
      <c r="AJ114" s="25">
        <f ca="1">IFERROR(INDEX('Natural Hazard'!$I$8:$I$225,MATCH($C114,_xlfn.ANCHORARRAY('Natural Hazard'!$C$8),0)),NA())</f>
        <v>0</v>
      </c>
      <c r="AK114" s="25">
        <f ca="1">IFERROR(INDEX(Conflict!$I$8:$I$225,MATCH($C114,_xlfn.ANCHORARRAY(Conflict!$C$8),0)),NA())</f>
        <v>10</v>
      </c>
      <c r="AL114" s="49"/>
      <c r="AM114" s="25">
        <f>IFERROR(INDEX('Data Reliability'!$G$6:$G$409,MATCH($C114,'Data Reliability'!$E$6:$E$409,0)),NA())</f>
        <v>8.3333333333333301E-2</v>
      </c>
      <c r="AN114" s="25">
        <f>IFERROR(INDEX('Data Reliability'!$H$6:$H$409,MATCH($C114,'Data Reliability'!$E$6:$E$409,0)),NA())</f>
        <v>0.30277777777777798</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2</v>
      </c>
      <c r="H115" s="23">
        <f t="shared" ca="1" si="6"/>
        <v>2</v>
      </c>
      <c r="I115" s="116" t="str">
        <f t="shared" si="7"/>
        <v>!</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1</v>
      </c>
      <c r="N115" s="23">
        <f t="shared" ca="1" si="10"/>
        <v>1</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5.4432886934733213</v>
      </c>
      <c r="U115" s="25">
        <f ca="1">IFERROR(INDEX(Socioeconomic!$G$8:$G$225,MATCH($C115,_xlfn.ANCHORARRAY(Socioeconomic!$C$8),0)),NA())</f>
        <v>10</v>
      </c>
      <c r="V115" s="25">
        <f ca="1">IFERROR(INDEX('Natural Hazard'!$G$8:$G$225,MATCH($C115,_xlfn.ANCHORARRAY('Natural Hazard'!$C$8),0)),NA())</f>
        <v>0</v>
      </c>
      <c r="W115" s="25">
        <f ca="1">IFERROR(INDEX(Conflict!$G$8:$G$225,MATCH($C115,_xlfn.ANCHORARRAY(Conflict!$C$8),0)),NA())</f>
        <v>0</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7.9556942126774501</v>
      </c>
      <c r="AB115" s="25">
        <f ca="1">IFERROR(INDEX(Socioeconomic!$H$8:$H$225,MATCH($C115,_xlfn.ANCHORARRAY(Socioeconomic!$C$8),0)),NA())</f>
        <v>10</v>
      </c>
      <c r="AC115" s="25">
        <f ca="1">IFERROR(INDEX('Natural Hazard'!$H$8:$H$225,MATCH($C115,_xlfn.ANCHORARRAY('Natural Hazard'!$C$8),0)),NA())</f>
        <v>4.8333333333333304</v>
      </c>
      <c r="AD115" s="25">
        <f ca="1">IFERROR(INDEX(Conflict!$H$8:$H$225,MATCH($C115,_xlfn.ANCHORARRAY(Conflict!$C$8),0)),NA())</f>
        <v>5.54765291607396</v>
      </c>
      <c r="AE115" s="50"/>
      <c r="AF115" s="25">
        <f ca="1">IFERROR(INDEX(Health!$I$8:$I$225,MATCH($C115,_xlfn.ANCHORARRAY(Health!$C$8),0)),NA())</f>
        <v>0</v>
      </c>
      <c r="AG115" s="25">
        <f ca="1">IFERROR(INDEX(Food!$I$8:$I$225,MATCH($C115,_xlfn.ANCHORARRAY(Food!$C$8),0)),NA())</f>
        <v>5</v>
      </c>
      <c r="AH115" s="25">
        <f ca="1">IFERROR(INDEX(Macro!$I$8:$I$225,MATCH($C115,_xlfn.ANCHORARRAY(Macro!$C$8),0)),NA())</f>
        <v>3.72429998041904</v>
      </c>
      <c r="AI115" s="25">
        <f ca="1">IFERROR(INDEX(Socioeconomic!$I$8:$I$225,MATCH($C115,_xlfn.ANCHORARRAY(Socioeconomic!$C$8),0)),NA())</f>
        <v>10</v>
      </c>
      <c r="AJ115" s="25">
        <f ca="1">IFERROR(INDEX('Natural Hazard'!$I$8:$I$225,MATCH($C115,_xlfn.ANCHORARRAY('Natural Hazard'!$C$8),0)),NA())</f>
        <v>0</v>
      </c>
      <c r="AK115" s="25">
        <f ca="1">IFERROR(INDEX(Conflict!$I$8:$I$225,MATCH($C115,_xlfn.ANCHORARRAY(Conflict!$C$8),0)),NA())</f>
        <v>0</v>
      </c>
      <c r="AL115" s="49"/>
      <c r="AM115" s="25">
        <f>IFERROR(INDEX('Data Reliability'!$G$6:$G$409,MATCH($C115,'Data Reliability'!$E$6:$E$409,0)),NA())</f>
        <v>0.16666666666666699</v>
      </c>
      <c r="AN115" s="25">
        <f>IFERROR(INDEX('Data Reliability'!$H$6:$H$409,MATCH($C115,'Data Reliability'!$E$6:$E$409,0)),NA())</f>
        <v>0.53611111111111098</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0.5</v>
      </c>
      <c r="H116" s="23">
        <f t="shared" ca="1" si="6"/>
        <v>0.5</v>
      </c>
      <c r="I116" s="116" t="str">
        <f t="shared" si="7"/>
        <v>!</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2</v>
      </c>
      <c r="K116" s="23">
        <f t="shared" ca="1" si="8"/>
        <v>2</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1</v>
      </c>
      <c r="N116" s="23">
        <f t="shared" ca="1" si="10"/>
        <v>1</v>
      </c>
      <c r="O116" s="116" t="str">
        <f t="shared" si="11"/>
        <v>!</v>
      </c>
      <c r="P116" s="24"/>
      <c r="Q116" s="49"/>
      <c r="R116" s="25">
        <f ca="1">IFERROR(INDEX(Health!$G$8:$G$225,MATCH($C116,_xlfn.ANCHORARRAY(Health!$C$8),0)),NA())</f>
        <v>0</v>
      </c>
      <c r="S116" s="25">
        <f ca="1">IFERROR(INDEX(Food!$G$8:$G$225,MATCH($C116,_xlfn.ANCHORARRAY(Food!$C$8),0)),NA())</f>
        <v>0</v>
      </c>
      <c r="T116" s="25">
        <f ca="1">IFERROR(INDEX(Macro!$G$8:$G$225,MATCH($C116,_xlfn.ANCHORARRAY(Macro!$C$8),0)),NA())</f>
        <v>0</v>
      </c>
      <c r="U116" s="25">
        <f ca="1">IFERROR(INDEX(Socioeconomic!$G$8:$G$225,MATCH($C116,_xlfn.ANCHORARRAY(Socioeconomic!$C$8),0)),NA())</f>
        <v>0</v>
      </c>
      <c r="V116" s="25">
        <f ca="1">IFERROR(INDEX('Natural Hazard'!$G$8:$G$225,MATCH($C116,_xlfn.ANCHORARRAY('Natural Hazard'!$C$8),0)),NA())</f>
        <v>6.7082039324993685</v>
      </c>
      <c r="W116" s="25">
        <f ca="1">IFERROR(INDEX(Conflict!$G$8:$G$225,MATCH($C116,_xlfn.ANCHORARRAY(Conflict!$C$8),0)),NA())</f>
        <v>0</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7.5348859706401603</v>
      </c>
      <c r="AB116" s="25">
        <f ca="1">IFERROR(INDEX(Socioeconomic!$H$8:$H$225,MATCH($C116,_xlfn.ANCHORARRAY(Socioeconomic!$C$8),0)),NA())</f>
        <v>4.1428571428571397</v>
      </c>
      <c r="AC116" s="25">
        <f ca="1">IFERROR(INDEX('Natural Hazard'!$H$8:$H$225,MATCH($C116,_xlfn.ANCHORARRAY('Natural Hazard'!$C$8),0)),NA())</f>
        <v>4.5</v>
      </c>
      <c r="AD116" s="25">
        <f ca="1">IFERROR(INDEX(Conflict!$H$8:$H$225,MATCH($C116,_xlfn.ANCHORARRAY(Conflict!$C$8),0)),NA())</f>
        <v>10</v>
      </c>
      <c r="AE116" s="50"/>
      <c r="AF116" s="25">
        <f ca="1">IFERROR(INDEX(Health!$I$8:$I$225,MATCH($C116,_xlfn.ANCHORARRAY(Health!$C$8),0)),NA())</f>
        <v>0</v>
      </c>
      <c r="AG116" s="25" t="e">
        <f ca="1">IFERROR(INDEX(Food!$I$8:$I$225,MATCH($C116,_xlfn.ANCHORARRAY(Food!$C$8),0)),NA())</f>
        <v>#N/A</v>
      </c>
      <c r="AH116" s="25">
        <f ca="1">IFERROR(INDEX(Macro!$I$8:$I$225,MATCH($C116,_xlfn.ANCHORARRAY(Macro!$C$8),0)),NA())</f>
        <v>0</v>
      </c>
      <c r="AI116" s="25" t="e">
        <f ca="1">IFERROR(INDEX(Socioeconomic!$I$8:$I$225,MATCH($C116,_xlfn.ANCHORARRAY(Socioeconomic!$C$8),0)),NA())</f>
        <v>#N/A</v>
      </c>
      <c r="AJ116" s="25">
        <f ca="1">IFERROR(INDEX('Natural Hazard'!$I$8:$I$225,MATCH($C116,_xlfn.ANCHORARRAY('Natural Hazard'!$C$8),0)),NA())</f>
        <v>10</v>
      </c>
      <c r="AK116" s="25">
        <f ca="1">IFERROR(INDEX(Conflict!$I$8:$I$225,MATCH($C116,_xlfn.ANCHORARRAY(Conflict!$C$8),0)),NA())</f>
        <v>0</v>
      </c>
      <c r="AL116" s="49"/>
      <c r="AM116" s="25">
        <f>IFERROR(INDEX('Data Reliability'!$G$6:$G$409,MATCH($C116,'Data Reliability'!$E$6:$E$409,0)),NA())</f>
        <v>0.16666666666666699</v>
      </c>
      <c r="AN116" s="25">
        <f>IFERROR(INDEX('Data Reliability'!$H$6:$H$409,MATCH($C116,'Data Reliability'!$E$6:$E$409,0)),NA())</f>
        <v>0.6</v>
      </c>
    </row>
    <row r="117" spans="2:40" x14ac:dyDescent="0.2">
      <c r="B117" s="28" t="s">
        <v>531</v>
      </c>
      <c r="C117" s="28" t="s">
        <v>191</v>
      </c>
      <c r="D117" s="28" t="s">
        <v>435</v>
      </c>
      <c r="E117" s="28" t="s">
        <v>535</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v>
      </c>
      <c r="H117" s="23">
        <f t="shared" ca="1" si="6"/>
        <v>0</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0</v>
      </c>
      <c r="N117" s="23">
        <f t="shared" ca="1" si="10"/>
        <v>0</v>
      </c>
      <c r="O117" s="116" t="str">
        <f t="shared" si="11"/>
        <v>!!</v>
      </c>
      <c r="P117" s="24"/>
      <c r="Q117" s="49"/>
      <c r="R117" s="25">
        <f ca="1">IFERROR(INDEX(Health!$G$8:$G$225,MATCH($C117,_xlfn.ANCHORARRAY(Health!$C$8),0)),NA())</f>
        <v>0</v>
      </c>
      <c r="S117" s="25">
        <f ca="1">IFERROR(INDEX(Food!$G$8:$G$225,MATCH($C117,_xlfn.ANCHORARRAY(Food!$C$8),0)),NA())</f>
        <v>0</v>
      </c>
      <c r="T117" s="25">
        <f ca="1">IFERROR(INDEX(Macro!$G$8:$G$225,MATCH($C117,_xlfn.ANCHORARRAY(Macro!$C$8),0)),NA())</f>
        <v>0</v>
      </c>
      <c r="U117" s="25">
        <f ca="1">IFERROR(INDEX(Socioeconomic!$G$8:$G$225,MATCH($C117,_xlfn.ANCHORARRAY(Socioeconomic!$C$8),0)),NA())</f>
        <v>0</v>
      </c>
      <c r="V117" s="25">
        <f ca="1">IFERROR(INDEX('Natural Hazard'!$G$8:$G$225,MATCH($C117,_xlfn.ANCHORARRAY('Natural Hazard'!$C$8),0)),NA())</f>
        <v>0</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5.4285714285714199</v>
      </c>
      <c r="AC117" s="25">
        <f ca="1">IFERROR(INDEX('Natural Hazard'!$H$8:$H$225,MATCH($C117,_xlfn.ANCHORARRAY('Natural Hazard'!$C$8),0)),NA())</f>
        <v>2.6666666666666599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0.74166666666666703</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f ca="1">IFERROR(INDEX(Food!$G$8:$G$225,MATCH($C118,_xlfn.ANCHORARRAY(Food!$C$8),0)),NA())</f>
        <v>0</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0.5</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4.5075386724104103</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0.33333333333333298</v>
      </c>
      <c r="AN118" s="25">
        <f>IFERROR(INDEX('Data Reliability'!$H$6:$H$409,MATCH($C118,'Data Reliability'!$E$6:$E$409,0)),NA())</f>
        <v>0.63333333333333297</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2</v>
      </c>
      <c r="H119" s="23">
        <f t="shared" ca="1" si="6"/>
        <v>2</v>
      </c>
      <c r="I119" s="116" t="str">
        <f t="shared" si="7"/>
        <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1</v>
      </c>
      <c r="K119" s="23">
        <f t="shared" ca="1" si="8"/>
        <v>1</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2</v>
      </c>
      <c r="N119" s="23">
        <f t="shared" ca="1" si="10"/>
        <v>2</v>
      </c>
      <c r="O119" s="116" t="str">
        <f t="shared" si="11"/>
        <v>!</v>
      </c>
      <c r="P119" s="24"/>
      <c r="Q119" s="49"/>
      <c r="R119" s="25">
        <f ca="1">IFERROR(INDEX(Health!$G$8:$G$225,MATCH($C119,_xlfn.ANCHORARRAY(Health!$C$8),0)),NA())</f>
        <v>0</v>
      </c>
      <c r="S119" s="25">
        <f ca="1">IFERROR(INDEX(Food!$G$8:$G$225,MATCH($C119,_xlfn.ANCHORARRAY(Food!$C$8),0)),NA())</f>
        <v>5.7550863684466282</v>
      </c>
      <c r="T119" s="25">
        <f ca="1">IFERROR(INDEX(Macro!$G$8:$G$225,MATCH($C119,_xlfn.ANCHORARRAY(Macro!$C$8),0)),NA())</f>
        <v>10</v>
      </c>
      <c r="U119" s="25">
        <f ca="1">IFERROR(INDEX(Socioeconomic!$G$8:$G$225,MATCH($C119,_xlfn.ANCHORARRAY(Socioeconomic!$C$8),0)),NA())</f>
        <v>6.4365030434678889</v>
      </c>
      <c r="V119" s="25">
        <f ca="1">IFERROR(INDEX('Natural Hazard'!$G$8:$G$225,MATCH($C119,_xlfn.ANCHORARRAY('Natural Hazard'!$C$8),0)),NA())</f>
        <v>0</v>
      </c>
      <c r="W119" s="25">
        <f ca="1">IFERROR(INDEX(Conflict!$G$8:$G$225,MATCH($C119,_xlfn.ANCHORARRAY(Conflict!$C$8),0)),NA())</f>
        <v>4.1228304371536062</v>
      </c>
      <c r="X119" s="50"/>
      <c r="Y119" s="25">
        <f ca="1">IFERROR(INDEX(Health!$H$8:$H$225,MATCH($C119,_xlfn.ANCHORARRAY(Health!$C$8),0)),NA())</f>
        <v>6.2332361516034904</v>
      </c>
      <c r="Z119" s="25">
        <f ca="1">IFERROR(INDEX(Food!$H$8:$H$225,MATCH($C119,_xlfn.ANCHORARRAY(Food!$C$8),0)),NA())</f>
        <v>6.6242038216560397</v>
      </c>
      <c r="AA119" s="25">
        <f ca="1">IFERROR(INDEX(Macro!$H$8:$H$225,MATCH($C119,_xlfn.ANCHORARRAY(Macro!$C$8),0)),NA())</f>
        <v>10</v>
      </c>
      <c r="AB119" s="25">
        <f ca="1">IFERROR(INDEX(Socioeconomic!$H$8:$H$225,MATCH($C119,_xlfn.ANCHORARRAY(Socioeconomic!$C$8),0)),NA())</f>
        <v>4.1428571428571397</v>
      </c>
      <c r="AC119" s="25">
        <f ca="1">IFERROR(INDEX('Natural Hazard'!$H$8:$H$225,MATCH($C119,_xlfn.ANCHORARRAY('Natural Hazard'!$C$8),0)),NA())</f>
        <v>6.8333333333333304</v>
      </c>
      <c r="AD119" s="25">
        <f ca="1">IFERROR(INDEX(Conflict!$H$8:$H$225,MATCH($C119,_xlfn.ANCHORARRAY(Conflict!$C$8),0)),NA())</f>
        <v>3.56952347083925</v>
      </c>
      <c r="AE119" s="50"/>
      <c r="AF119" s="25">
        <f ca="1">IFERROR(INDEX(Health!$I$8:$I$225,MATCH($C119,_xlfn.ANCHORARRAY(Health!$C$8),0)),NA())</f>
        <v>0</v>
      </c>
      <c r="AG119" s="25">
        <f ca="1">IFERROR(INDEX(Food!$I$8:$I$225,MATCH($C119,_xlfn.ANCHORARRAY(Food!$C$8),0)),NA())</f>
        <v>5</v>
      </c>
      <c r="AH119" s="25">
        <f ca="1">IFERROR(INDEX(Macro!$I$8:$I$225,MATCH($C119,_xlfn.ANCHORARRAY(Macro!$C$8),0)),NA())</f>
        <v>10</v>
      </c>
      <c r="AI119" s="25">
        <f ca="1">IFERROR(INDEX(Socioeconomic!$I$8:$I$225,MATCH($C119,_xlfn.ANCHORARRAY(Socioeconomic!$C$8),0)),NA())</f>
        <v>10</v>
      </c>
      <c r="AJ119" s="25">
        <f ca="1">IFERROR(INDEX('Natural Hazard'!$I$8:$I$225,MATCH($C119,_xlfn.ANCHORARRAY('Natural Hazard'!$C$8),0)),NA())</f>
        <v>0</v>
      </c>
      <c r="AK119" s="25">
        <f ca="1">IFERROR(INDEX(Conflict!$I$8:$I$225,MATCH($C119,_xlfn.ANCHORARRAY(Conflict!$C$8),0)),NA())</f>
        <v>4.7619047619047503</v>
      </c>
      <c r="AL119" s="49"/>
      <c r="AM119" s="25">
        <f>IFERROR(INDEX('Data Reliability'!$G$6:$G$409,MATCH($C119,'Data Reliability'!$E$6:$E$409,0)),NA())</f>
        <v>0</v>
      </c>
      <c r="AN119" s="25">
        <f>IFERROR(INDEX('Data Reliability'!$H$6:$H$409,MATCH($C119,'Data Reliability'!$E$6:$E$409,0)),NA())</f>
        <v>0.33611111111111103</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v>
      </c>
      <c r="H120" s="23">
        <f t="shared" ca="1" si="6"/>
        <v>0</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v>
      </c>
      <c r="N120" s="23">
        <f t="shared" ca="1" si="10"/>
        <v>0</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0</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0</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0</v>
      </c>
      <c r="AB120" s="25">
        <f ca="1">IFERROR(INDEX(Socioeconomic!$H$8:$H$225,MATCH($C120,_xlfn.ANCHORARRAY(Socioeconomic!$C$8),0)),NA())</f>
        <v>9</v>
      </c>
      <c r="AC120" s="25">
        <f ca="1">IFERROR(INDEX('Natural Hazard'!$H$8:$H$225,MATCH($C120,_xlfn.ANCHORARRAY('Natural Hazard'!$C$8),0)),NA())</f>
        <v>2.3333333333333299</v>
      </c>
      <c r="AD120" s="25">
        <f ca="1">IFERROR(INDEX(Conflict!$H$8:$H$225,MATCH($C120,_xlfn.ANCHORARRAY(Conflict!$C$8),0)),NA())</f>
        <v>3.1472261735419602</v>
      </c>
      <c r="AE120" s="50"/>
      <c r="AF120" s="25">
        <f ca="1">IFERROR(INDEX(Health!$I$8:$I$225,MATCH($C120,_xlfn.ANCHORARRAY(Health!$C$8),0)),NA())</f>
        <v>0</v>
      </c>
      <c r="AG120" s="25" t="e">
        <f ca="1">IFERROR(INDEX(Food!$I$8:$I$225,MATCH($C120,_xlfn.ANCHORARRAY(Food!$C$8),0)),NA())</f>
        <v>#N/A</v>
      </c>
      <c r="AH120" s="25">
        <f ca="1">IFERROR(INDEX(Macro!$I$8:$I$225,MATCH($C120,_xlfn.ANCHORARRAY(Macro!$C$8),0)),NA())</f>
        <v>0</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0</v>
      </c>
      <c r="AL120" s="49"/>
      <c r="AM120" s="25">
        <f>IFERROR(INDEX('Data Reliability'!$G$6:$G$409,MATCH($C120,'Data Reliability'!$E$6:$E$409,0)),NA())</f>
        <v>8.3333333333333301E-2</v>
      </c>
      <c r="AN120" s="25">
        <f>IFERROR(INDEX('Data Reliability'!$H$6:$H$409,MATCH($C120,'Data Reliability'!$E$6:$E$409,0)),NA())</f>
        <v>0.50833333333333297</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4.0016865086381337</v>
      </c>
      <c r="U121" s="25">
        <f ca="1">IFERROR(INDEX(Socioeconomic!$G$8:$G$225,MATCH($C121,_xlfn.ANCHORARRAY(Socioeconomic!$C$8),0)),NA())</f>
        <v>0</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3.1430022491475</v>
      </c>
      <c r="AB121" s="25">
        <f ca="1">IFERROR(INDEX(Socioeconomic!$H$8:$H$225,MATCH($C121,_xlfn.ANCHORARRAY(Socioeconomic!$C$8),0)),NA())</f>
        <v>1.1428571428571399</v>
      </c>
      <c r="AC121" s="25">
        <f ca="1">IFERROR(INDEX('Natural Hazard'!$H$8:$H$225,MATCH($C121,_xlfn.ANCHORARRAY('Natural Hazard'!$C$8),0)),NA())</f>
        <v>1.1666666666666601</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5.0949676914039497</v>
      </c>
      <c r="AI121" s="25">
        <f ca="1">IFERROR(INDEX(Socioeconomic!$I$8:$I$225,MATCH($C121,_xlfn.ANCHORARRAY(Socioeconomic!$C$8),0)),NA())</f>
        <v>0</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0.16666666666666699</v>
      </c>
      <c r="AN121" s="25">
        <f>IFERROR(INDEX('Data Reliability'!$H$6:$H$409,MATCH($C121,'Data Reliability'!$E$6:$E$409,0)),NA())</f>
        <v>0.625</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0.5</v>
      </c>
      <c r="N122" s="23">
        <f t="shared" ca="1" si="10"/>
        <v>0.5</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7</v>
      </c>
      <c r="AI122" s="25">
        <f ca="1">IFERROR(INDEX(Socioeconomic!$I$8:$I$225,MATCH($C122,_xlfn.ANCHORARRAY(Socioeconomic!$C$8),0)),NA())</f>
        <v>0</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0.16666666666666699</v>
      </c>
      <c r="AN122" s="25">
        <f>IFERROR(INDEX('Data Reliability'!$H$6:$H$409,MATCH($C122,'Data Reliability'!$E$6:$E$409,0)),NA())</f>
        <v>0.625</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4.2532484181397381</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2.9592009480277599</v>
      </c>
      <c r="AB123" s="25">
        <f ca="1">IFERROR(INDEX(Socioeconomic!$H$8:$H$225,MATCH($C123,_xlfn.ANCHORARRAY(Socioeconomic!$C$8),0)),NA())</f>
        <v>1.5714285714285701</v>
      </c>
      <c r="AC123" s="25">
        <f ca="1">IFERROR(INDEX('Natural Hazard'!$H$8:$H$225,MATCH($C123,_xlfn.ANCHORARRAY('Natural Hazard'!$C$8),0)),NA())</f>
        <v>1.8333333333333299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6.1131779909927504</v>
      </c>
      <c r="AI123" s="25">
        <f ca="1">IFERROR(INDEX(Socioeconomic!$I$8:$I$225,MATCH($C123,_xlfn.ANCHORARRAY(Socioeconomic!$C$8),0)),NA())</f>
        <v>0</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0.16666666666666699</v>
      </c>
      <c r="AN123" s="25">
        <f>IFERROR(INDEX('Data Reliability'!$H$6:$H$409,MATCH($C123,'Data Reliability'!$E$6:$E$409,0)),NA())</f>
        <v>0.625</v>
      </c>
    </row>
    <row r="124" spans="2:40" x14ac:dyDescent="0.2">
      <c r="B124" s="28" t="s">
        <v>768</v>
      </c>
      <c r="C124" s="28" t="s">
        <v>730</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f ca="1">IFERROR(INDEX(Macro!$G$8:$G$225,MATCH($C124,_xlfn.ANCHORARRAY(Macro!$C$8),0)),NA())</f>
        <v>0</v>
      </c>
      <c r="U124" s="25">
        <f ca="1">IFERROR(INDEX(Socioeconomic!$G$8:$G$225,MATCH($C124,_xlfn.ANCHORARRAY(Socioeconomic!$C$8),0)),NA())</f>
        <v>0</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f ca="1">IFERROR(INDEX(Macro!$H$8:$H$225,MATCH($C124,_xlfn.ANCHORARRAY(Macro!$C$8),0)),NA())</f>
        <v>0</v>
      </c>
      <c r="AB124" s="25" t="e">
        <f ca="1">IFERROR(INDEX(Socioeconomic!$H$8:$H$225,MATCH($C124,_xlfn.ANCHORARRAY(Socioeconomic!$C$8),0)),NA())</f>
        <v>#N/A</v>
      </c>
      <c r="AC124" s="25" t="e">
        <f ca="1">IFERROR(INDEX('Natural Hazard'!$H$8:$H$225,MATCH($C124,_xlfn.ANCHORARRAY('Natural Hazard'!$C$8),0)),NA())</f>
        <v>#N/A</v>
      </c>
      <c r="AD124" s="25" t="e">
        <f ca="1">IFERROR(INDEX(Conflict!$H$8:$H$225,MATCH($C124,_xlfn.ANCHORARRAY(Conflict!$C$8),0)),NA())</f>
        <v>#N/A</v>
      </c>
      <c r="AE124" s="50"/>
      <c r="AF124" s="25">
        <f ca="1">IFERROR(INDEX(Health!$I$8:$I$225,MATCH($C124,_xlfn.ANCHORARRAY(Health!$C$8),0)),NA())</f>
        <v>0</v>
      </c>
      <c r="AG124" s="25" t="e">
        <f ca="1">IFERROR(INDEX(Food!$I$8:$I$225,MATCH($C124,_xlfn.ANCHORARRAY(Food!$C$8),0)),NA())</f>
        <v>#N/A</v>
      </c>
      <c r="AH124" s="25">
        <f ca="1">IFERROR(INDEX(Macro!$I$8:$I$225,MATCH($C124,_xlfn.ANCHORARRAY(Macro!$C$8),0)),NA())</f>
        <v>0.43469747405521902</v>
      </c>
      <c r="AI124" s="25">
        <f ca="1">IFERROR(INDEX(Socioeconomic!$I$8:$I$225,MATCH($C124,_xlfn.ANCHORARRAY(Socioeconomic!$C$8),0)),NA())</f>
        <v>4</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0.83333333333333304</v>
      </c>
      <c r="AN124" s="25">
        <f>IFERROR(INDEX('Data Reliability'!$H$6:$H$409,MATCH($C124,'Data Reliability'!$E$6:$E$409,0)),NA())</f>
        <v>0.65833333333333299</v>
      </c>
    </row>
    <row r="125" spans="2:40" x14ac:dyDescent="0.2">
      <c r="B125" s="28" t="s">
        <v>769</v>
      </c>
      <c r="C125" s="28" t="s">
        <v>731</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0</v>
      </c>
      <c r="H125" s="23">
        <f t="shared" ca="1" si="6"/>
        <v>0</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0</v>
      </c>
      <c r="N125" s="23">
        <f t="shared" ca="1" si="10"/>
        <v>0</v>
      </c>
      <c r="O125" s="116" t="str">
        <f t="shared" si="11"/>
        <v>!!</v>
      </c>
      <c r="P125" s="24"/>
      <c r="Q125" s="49"/>
      <c r="R125" s="25">
        <f ca="1">IFERROR(INDEX(Health!$G$8:$G$225,MATCH($C125,_xlfn.ANCHORARRAY(Health!$C$8),0)),NA())</f>
        <v>0</v>
      </c>
      <c r="S125" s="25">
        <f ca="1">IFERROR(INDEX(Food!$G$8:$G$225,MATCH($C125,_xlfn.ANCHORARRAY(Food!$C$8),0)),NA())</f>
        <v>0</v>
      </c>
      <c r="T125" s="25">
        <f ca="1">IFERROR(INDEX(Macro!$G$8:$G$225,MATCH($C125,_xlfn.ANCHORARRAY(Macro!$C$8),0)),NA())</f>
        <v>0</v>
      </c>
      <c r="U125" s="25">
        <f ca="1">IFERROR(INDEX(Socioeconomic!$G$8:$G$225,MATCH($C125,_xlfn.ANCHORARRAY(Socioeconomic!$C$8),0)),NA())</f>
        <v>0</v>
      </c>
      <c r="V125" s="25">
        <f ca="1">IFERROR(INDEX('Natural Hazard'!$G$8:$G$225,MATCH($C125,_xlfn.ANCHORARRAY('Natural Hazard'!$C$8),0)),NA())</f>
        <v>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t="e">
        <f ca="1">IFERROR(INDEX(Conflict!$H$8:$H$225,MATCH($C125,_xlfn.ANCHORARRAY(Conflict!$C$8),0)),NA())</f>
        <v>#N/A</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0</v>
      </c>
      <c r="AK125" s="25">
        <f ca="1">IFERROR(INDEX(Conflict!$I$8:$I$225,MATCH($C125,_xlfn.ANCHORARRAY(Conflict!$C$8),0)),NA())</f>
        <v>0</v>
      </c>
      <c r="AL125" s="49"/>
      <c r="AM125" s="25">
        <f>IFERROR(INDEX('Data Reliability'!$G$6:$G$409,MATCH($C125,'Data Reliability'!$E$6:$E$409,0)),NA())</f>
        <v>1</v>
      </c>
      <c r="AN125" s="25">
        <f>IFERROR(INDEX('Data Reliability'!$H$6:$H$409,MATCH($C125,'Data Reliability'!$E$6:$E$409,0)),NA())</f>
        <v>0.81666666666666698</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2.5</v>
      </c>
      <c r="H126" s="23">
        <f t="shared" ca="1" si="6"/>
        <v>2.5</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0.5</v>
      </c>
      <c r="K126" s="23">
        <f t="shared" ca="1" si="8"/>
        <v>0.5</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2.5</v>
      </c>
      <c r="N126" s="23">
        <f t="shared" ca="1" si="10"/>
        <v>2.5</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8.0178372573727259</v>
      </c>
      <c r="V126" s="25">
        <f ca="1">IFERROR(INDEX('Natural Hazard'!$G$8:$G$225,MATCH($C126,_xlfn.ANCHORARRAY('Natural Hazard'!$C$8),0)),NA())</f>
        <v>8.0622577482985491</v>
      </c>
      <c r="W126" s="25">
        <f ca="1">IFERROR(INDEX(Conflict!$G$8:$G$225,MATCH($C126,_xlfn.ANCHORARRAY(Conflict!$C$8),0)),NA())</f>
        <v>0</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7</v>
      </c>
      <c r="AB126" s="25">
        <f ca="1">IFERROR(INDEX(Socioeconomic!$H$8:$H$225,MATCH($C126,_xlfn.ANCHORARRAY(Socioeconomic!$C$8),0)),NA())</f>
        <v>6.4285714285714199</v>
      </c>
      <c r="AC126" s="25">
        <f ca="1">IFERROR(INDEX('Natural Hazard'!$H$8:$H$225,MATCH($C126,_xlfn.ANCHORARRAY('Natural Hazard'!$C$8),0)),NA())</f>
        <v>6.5</v>
      </c>
      <c r="AD126" s="25">
        <f ca="1">IFERROR(INDEX(Conflict!$H$8:$H$225,MATCH($C126,_xlfn.ANCHORARRAY(Conflict!$C$8),0)),NA())</f>
        <v>1.52471550497866</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10</v>
      </c>
      <c r="AJ126" s="25">
        <f ca="1">IFERROR(INDEX('Natural Hazard'!$I$8:$I$225,MATCH($C126,_xlfn.ANCHORARRAY('Natural Hazard'!$C$8),0)),NA())</f>
        <v>10</v>
      </c>
      <c r="AK126" s="25">
        <f ca="1">IFERROR(INDEX(Conflict!$I$8:$I$225,MATCH($C126,_xlfn.ANCHORARRAY(Conflict!$C$8),0)),NA())</f>
        <v>0</v>
      </c>
      <c r="AL126" s="49"/>
      <c r="AM126" s="25">
        <f>IFERROR(INDEX('Data Reliability'!$G$6:$G$409,MATCH($C126,'Data Reliability'!$E$6:$E$409,0)),NA())</f>
        <v>0</v>
      </c>
      <c r="AN126" s="25">
        <f>IFERROR(INDEX('Data Reliability'!$H$6:$H$409,MATCH($C126,'Data Reliability'!$E$6:$E$409,0)),NA())</f>
        <v>0.358333333333333</v>
      </c>
    </row>
    <row r="127" spans="2:40" x14ac:dyDescent="0.2">
      <c r="B127" s="28" t="s">
        <v>770</v>
      </c>
      <c r="C127" s="28" t="s">
        <v>732</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f ca="1">IFERROR(INDEX(Food!$G$8:$G$225,MATCH($C127,_xlfn.ANCHORARRAY(Food!$C$8),0)),NA())</f>
        <v>0</v>
      </c>
      <c r="T127" s="25">
        <f ca="1">IFERROR(INDEX(Macro!$G$8:$G$225,MATCH($C127,_xlfn.ANCHORARRAY(Macro!$C$8),0)),NA())</f>
        <v>0</v>
      </c>
      <c r="U127" s="25">
        <f ca="1">IFERROR(INDEX(Socioeconomic!$G$8:$G$225,MATCH($C127,_xlfn.ANCHORARRAY(Socioeconomic!$C$8),0)),NA())</f>
        <v>0</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t="e">
        <f ca="1">IFERROR(INDEX(Conflict!$H$8:$H$225,MATCH($C127,_xlfn.ANCHORARRAY(Conflict!$C$8),0)),NA())</f>
        <v>#N/A</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0.83333333333333304</v>
      </c>
      <c r="AN127" s="25">
        <f>IFERROR(INDEX('Data Reliability'!$H$6:$H$409,MATCH($C127,'Data Reliability'!$E$6:$E$409,0)),NA())</f>
        <v>0.81666666666666698</v>
      </c>
    </row>
    <row r="128" spans="2:40" x14ac:dyDescent="0.2">
      <c r="B128" s="28" t="s">
        <v>532</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1</v>
      </c>
      <c r="H128" s="23">
        <f t="shared" ca="1" si="6"/>
        <v>1</v>
      </c>
      <c r="I128" s="116" t="str">
        <f t="shared" si="7"/>
        <v>!</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1.5</v>
      </c>
      <c r="N128" s="23">
        <f t="shared" ca="1" si="10"/>
        <v>1.5</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6.6111831149366438</v>
      </c>
      <c r="U128" s="25">
        <f ca="1">IFERROR(INDEX(Socioeconomic!$G$8:$G$225,MATCH($C128,_xlfn.ANCHORARRAY(Socioeconomic!$C$8),0)),NA())</f>
        <v>4.9999999999999991</v>
      </c>
      <c r="V128" s="25">
        <f ca="1">IFERROR(INDEX('Natural Hazard'!$G$8:$G$225,MATCH($C128,_xlfn.ANCHORARRAY('Natural Hazard'!$C$8),0)),NA())</f>
        <v>0</v>
      </c>
      <c r="W128" s="25">
        <f ca="1">IFERROR(INDEX(Conflict!$G$8:$G$225,MATCH($C128,_xlfn.ANCHORARRAY(Conflict!$C$8),0)),NA())</f>
        <v>1.400124461039493</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5.8710005078720098</v>
      </c>
      <c r="AB128" s="25">
        <f ca="1">IFERROR(INDEX(Socioeconomic!$H$8:$H$225,MATCH($C128,_xlfn.ANCHORARRAY(Socioeconomic!$C$8),0)),NA())</f>
        <v>3.5714285714285698</v>
      </c>
      <c r="AC128" s="25">
        <f ca="1">IFERROR(INDEX('Natural Hazard'!$H$8:$H$225,MATCH($C128,_xlfn.ANCHORARRAY('Natural Hazard'!$C$8),0)),NA())</f>
        <v>4.8333333333333304</v>
      </c>
      <c r="AD128" s="25">
        <f ca="1">IFERROR(INDEX(Conflict!$H$8:$H$225,MATCH($C128,_xlfn.ANCHORARRAY(Conflict!$C$8),0)),NA())</f>
        <v>0.28004978662873298</v>
      </c>
      <c r="AE128" s="50"/>
      <c r="AF128" s="25">
        <f ca="1">IFERROR(INDEX(Health!$I$8:$I$225,MATCH($C128,_xlfn.ANCHORARRAY(Health!$C$8),0)),NA())</f>
        <v>0</v>
      </c>
      <c r="AG128" s="25" t="e">
        <f ca="1">IFERROR(INDEX(Food!$I$8:$I$225,MATCH($C128,_xlfn.ANCHORARRAY(Food!$C$8),0)),NA())</f>
        <v>#N/A</v>
      </c>
      <c r="AH128" s="25">
        <f ca="1">IFERROR(INDEX(Macro!$I$8:$I$225,MATCH($C128,_xlfn.ANCHORARRAY(Macro!$C$8),0)),NA())</f>
        <v>7.4446837673781099</v>
      </c>
      <c r="AI128" s="25">
        <f ca="1">IFERROR(INDEX(Socioeconomic!$I$8:$I$225,MATCH($C128,_xlfn.ANCHORARRAY(Socioeconomic!$C$8),0)),NA())</f>
        <v>7</v>
      </c>
      <c r="AJ128" s="25">
        <f ca="1">IFERROR(INDEX('Natural Hazard'!$I$8:$I$225,MATCH($C128,_xlfn.ANCHORARRAY('Natural Hazard'!$C$8),0)),NA())</f>
        <v>0</v>
      </c>
      <c r="AK128" s="25">
        <f ca="1">IFERROR(INDEX(Conflict!$I$8:$I$225,MATCH($C128,_xlfn.ANCHORARRAY(Conflict!$C$8),0)),NA())</f>
        <v>7</v>
      </c>
      <c r="AL128" s="49"/>
      <c r="AM128" s="25">
        <f>IFERROR(INDEX('Data Reliability'!$G$6:$G$409,MATCH($C128,'Data Reliability'!$E$6:$E$409,0)),NA())</f>
        <v>0.16666666666666699</v>
      </c>
      <c r="AN128" s="25">
        <f>IFERROR(INDEX('Data Reliability'!$H$6:$H$409,MATCH($C128,'Data Reliability'!$E$6:$E$409,0)),NA())</f>
        <v>0.50833333333333297</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1.5</v>
      </c>
      <c r="H129" s="23">
        <f t="shared" ca="1" si="6"/>
        <v>1.5</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0.5</v>
      </c>
      <c r="N129" s="23">
        <f t="shared" ca="1" si="10"/>
        <v>0.5</v>
      </c>
      <c r="O129" s="116" t="str">
        <f t="shared" si="11"/>
        <v>!</v>
      </c>
      <c r="P129" s="24"/>
      <c r="Q129" s="49"/>
      <c r="R129" s="25">
        <f ca="1">IFERROR(INDEX(Health!$G$8:$G$225,MATCH($C129,_xlfn.ANCHORARRAY(Health!$C$8),0)),NA())</f>
        <v>0</v>
      </c>
      <c r="S129" s="25">
        <f ca="1">IFERROR(INDEX(Food!$G$8:$G$225,MATCH($C129,_xlfn.ANCHORARRAY(Food!$C$8),0)),NA())</f>
        <v>8.9442719099991592</v>
      </c>
      <c r="T129" s="25">
        <f ca="1">IFERROR(INDEX(Macro!$G$8:$G$225,MATCH($C129,_xlfn.ANCHORARRAY(Macro!$C$8),0)),NA())</f>
        <v>5.8498690059946918</v>
      </c>
      <c r="U129" s="25">
        <f ca="1">IFERROR(INDEX(Socioeconomic!$G$8:$G$225,MATCH($C129,_xlfn.ANCHORARRAY(Socioeconomic!$C$8),0)),NA())</f>
        <v>2.1363913949953881</v>
      </c>
      <c r="V129" s="25">
        <f ca="1">IFERROR(INDEX('Natural Hazard'!$G$8:$G$225,MATCH($C129,_xlfn.ANCHORARRAY('Natural Hazard'!$C$8),0)),NA())</f>
        <v>0</v>
      </c>
      <c r="W129" s="25">
        <f ca="1">IFERROR(INDEX(Conflict!$G$8:$G$225,MATCH($C129,_xlfn.ANCHORARRAY(Conflict!$C$8),0)),NA())</f>
        <v>4.7285295727213432</v>
      </c>
      <c r="X129" s="50"/>
      <c r="Y129" s="25">
        <f ca="1">IFERROR(INDEX(Health!$H$8:$H$225,MATCH($C129,_xlfn.ANCHORARRAY(Health!$C$8),0)),NA())</f>
        <v>7.3119533527696801</v>
      </c>
      <c r="Z129" s="25">
        <f ca="1">IFERROR(INDEX(Food!$H$8:$H$225,MATCH($C129,_xlfn.ANCHORARRAY(Food!$C$8),0)),NA())</f>
        <v>10</v>
      </c>
      <c r="AA129" s="25">
        <f ca="1">IFERROR(INDEX(Macro!$H$8:$H$225,MATCH($C129,_xlfn.ANCHORARRAY(Macro!$C$8),0)),NA())</f>
        <v>5.6339935669544596</v>
      </c>
      <c r="AB129" s="25">
        <f ca="1">IFERROR(INDEX(Socioeconomic!$H$8:$H$225,MATCH($C129,_xlfn.ANCHORARRAY(Socioeconomic!$C$8),0)),NA())</f>
        <v>9.2857142857142794</v>
      </c>
      <c r="AC129" s="25">
        <f ca="1">IFERROR(INDEX('Natural Hazard'!$H$8:$H$225,MATCH($C129,_xlfn.ANCHORARRAY('Natural Hazard'!$C$8),0)),NA())</f>
        <v>8.6666666666666607</v>
      </c>
      <c r="AD129" s="25">
        <f ca="1">IFERROR(INDEX(Conflict!$H$8:$H$225,MATCH($C129,_xlfn.ANCHORARRAY(Conflict!$C$8),0)),NA())</f>
        <v>3.8140113798008501</v>
      </c>
      <c r="AE129" s="50"/>
      <c r="AF129" s="25">
        <f ca="1">IFERROR(INDEX(Health!$I$8:$I$225,MATCH($C129,_xlfn.ANCHORARRAY(Health!$C$8),0)),NA())</f>
        <v>0</v>
      </c>
      <c r="AG129" s="25">
        <f ca="1">IFERROR(INDEX(Food!$I$8:$I$225,MATCH($C129,_xlfn.ANCHORARRAY(Food!$C$8),0)),NA())</f>
        <v>8</v>
      </c>
      <c r="AH129" s="25">
        <f ca="1">IFERROR(INDEX(Macro!$I$8:$I$225,MATCH($C129,_xlfn.ANCHORARRAY(Macro!$C$8),0)),NA())</f>
        <v>6.07401605639319</v>
      </c>
      <c r="AI129" s="25">
        <f ca="1">IFERROR(INDEX(Socioeconomic!$I$8:$I$225,MATCH($C129,_xlfn.ANCHORARRAY(Socioeconomic!$C$8),0)),NA())</f>
        <v>0.49152580535803703</v>
      </c>
      <c r="AJ129" s="25">
        <f ca="1">IFERROR(INDEX('Natural Hazard'!$I$8:$I$225,MATCH($C129,_xlfn.ANCHORARRAY('Natural Hazard'!$C$8),0)),NA())</f>
        <v>0</v>
      </c>
      <c r="AK129" s="25">
        <f ca="1">IFERROR(INDEX(Conflict!$I$8:$I$225,MATCH($C129,_xlfn.ANCHORARRAY(Conflict!$C$8),0)),NA())</f>
        <v>5.8623296297736198</v>
      </c>
      <c r="AL129" s="49"/>
      <c r="AM129" s="25">
        <f>IFERROR(INDEX('Data Reliability'!$G$6:$G$409,MATCH($C129,'Data Reliability'!$E$6:$E$409,0)),NA())</f>
        <v>8.3333333333333301E-2</v>
      </c>
      <c r="AN129" s="25">
        <f>IFERROR(INDEX('Data Reliability'!$H$6:$H$409,MATCH($C129,'Data Reliability'!$E$6:$E$409,0)),NA())</f>
        <v>0.41388888888888897</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0</v>
      </c>
      <c r="H130" s="23">
        <f t="shared" ca="1" si="6"/>
        <v>0</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0</v>
      </c>
      <c r="N130" s="23">
        <f t="shared" ca="1" si="10"/>
        <v>0</v>
      </c>
      <c r="O130" s="116" t="str">
        <f t="shared" si="11"/>
        <v>!!</v>
      </c>
      <c r="P130" s="24"/>
      <c r="Q130" s="49"/>
      <c r="R130" s="25">
        <f ca="1">IFERROR(INDEX(Health!$G$8:$G$225,MATCH($C130,_xlfn.ANCHORARRAY(Health!$C$8),0)),NA())</f>
        <v>0</v>
      </c>
      <c r="S130" s="25">
        <f ca="1">IFERROR(INDEX(Food!$G$8:$G$225,MATCH($C130,_xlfn.ANCHORARRAY(Food!$C$8),0)),NA())</f>
        <v>0</v>
      </c>
      <c r="T130" s="25">
        <f ca="1">IFERROR(INDEX(Macro!$G$8:$G$225,MATCH($C130,_xlfn.ANCHORARRAY(Macro!$C$8),0)),NA())</f>
        <v>0</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3.4285714285714199</v>
      </c>
      <c r="AC130" s="25">
        <f ca="1">IFERROR(INDEX('Natural Hazard'!$H$8:$H$225,MATCH($C130,_xlfn.ANCHORARRAY('Natural Hazard'!$C$8),0)),NA())</f>
        <v>3.5</v>
      </c>
      <c r="AD130" s="25">
        <f ca="1">IFERROR(INDEX(Conflict!$H$8:$H$225,MATCH($C130,_xlfn.ANCHORARRAY(Conflict!$C$8),0)),NA())</f>
        <v>0.28004978662873298</v>
      </c>
      <c r="AE130" s="50"/>
      <c r="AF130" s="25">
        <f ca="1">IFERROR(INDEX(Health!$I$8:$I$225,MATCH($C130,_xlfn.ANCHORARRAY(Health!$C$8),0)),NA())</f>
        <v>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0.78333333333333299</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0.5</v>
      </c>
      <c r="H131" s="23">
        <f t="shared" ca="1" si="6"/>
        <v>0.5</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1</v>
      </c>
      <c r="K131" s="23">
        <f t="shared" ca="1" si="8"/>
        <v>1</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0.5</v>
      </c>
      <c r="N131" s="23">
        <f t="shared" ca="1" si="10"/>
        <v>0.5</v>
      </c>
      <c r="O131" s="116" t="str">
        <f t="shared" si="11"/>
        <v>!</v>
      </c>
      <c r="P131" s="24"/>
      <c r="Q131" s="49"/>
      <c r="R131" s="25">
        <f ca="1">IFERROR(INDEX(Health!$G$8:$G$225,MATCH($C131,_xlfn.ANCHORARRAY(Health!$C$8),0)),NA())</f>
        <v>0</v>
      </c>
      <c r="S131" s="25">
        <f ca="1">IFERROR(INDEX(Food!$G$8:$G$225,MATCH($C131,_xlfn.ANCHORARRAY(Food!$C$8),0)),NA())</f>
        <v>0</v>
      </c>
      <c r="T131" s="25">
        <f ca="1">IFERROR(INDEX(Macro!$G$8:$G$225,MATCH($C131,_xlfn.ANCHORARRAY(Macro!$C$8),0)),NA())</f>
        <v>6.9</v>
      </c>
      <c r="U131" s="25">
        <f ca="1">IFERROR(INDEX(Socioeconomic!$G$8:$G$225,MATCH($C131,_xlfn.ANCHORARRAY(Socioeconomic!$C$8),0)),NA())</f>
        <v>0</v>
      </c>
      <c r="V131" s="25">
        <f ca="1">IFERROR(INDEX('Natural Hazard'!$G$8:$G$225,MATCH($C131,_xlfn.ANCHORARRAY('Natural Hazard'!$C$8),0)),NA())</f>
        <v>0</v>
      </c>
      <c r="W131" s="25">
        <f ca="1">IFERROR(INDEX(Conflict!$G$8:$G$225,MATCH($C131,_xlfn.ANCHORARRAY(Conflict!$C$8),0)),NA())</f>
        <v>0</v>
      </c>
      <c r="X131" s="50"/>
      <c r="Y131" s="25">
        <f ca="1">IFERROR(INDEX(Health!$H$8:$H$225,MATCH($C131,_xlfn.ANCHORARRAY(Health!$C$8),0)),NA())</f>
        <v>0</v>
      </c>
      <c r="Z131" s="25">
        <f ca="1">IFERROR(INDEX(Food!$H$8:$H$225,MATCH($C131,_xlfn.ANCHORARRAY(Food!$C$8),0)),NA())</f>
        <v>2.59988419224088</v>
      </c>
      <c r="AA131" s="25">
        <f ca="1">IFERROR(INDEX(Macro!$H$8:$H$225,MATCH($C131,_xlfn.ANCHORARRAY(Macro!$C$8),0)),NA())</f>
        <v>7</v>
      </c>
      <c r="AB131" s="25">
        <f ca="1">IFERROR(INDEX(Socioeconomic!$H$8:$H$225,MATCH($C131,_xlfn.ANCHORARRAY(Socioeconomic!$C$8),0)),NA())</f>
        <v>4.71428571428571</v>
      </c>
      <c r="AC131" s="25">
        <f ca="1">IFERROR(INDEX('Natural Hazard'!$H$8:$H$225,MATCH($C131,_xlfn.ANCHORARRAY('Natural Hazard'!$C$8),0)),NA())</f>
        <v>9.6666666666666607</v>
      </c>
      <c r="AD131" s="25">
        <f ca="1">IFERROR(INDEX(Conflict!$H$8:$H$225,MATCH($C131,_xlfn.ANCHORARRAY(Conflict!$C$8),0)),NA())</f>
        <v>1.56916785206258</v>
      </c>
      <c r="AE131" s="50"/>
      <c r="AF131" s="25">
        <f ca="1">IFERROR(INDEX(Health!$I$8:$I$225,MATCH($C131,_xlfn.ANCHORARRAY(Health!$C$8),0)),NA())</f>
        <v>0</v>
      </c>
      <c r="AG131" s="25" t="e">
        <f ca="1">IFERROR(INDEX(Food!$I$8:$I$225,MATCH($C131,_xlfn.ANCHORARRAY(Food!$C$8),0)),NA())</f>
        <v>#N/A</v>
      </c>
      <c r="AH131" s="25">
        <f ca="1">IFERROR(INDEX(Macro!$I$8:$I$225,MATCH($C131,_xlfn.ANCHORARRAY(Macro!$C$8),0)),NA())</f>
        <v>7</v>
      </c>
      <c r="AI131" s="25">
        <f ca="1">IFERROR(INDEX(Socioeconomic!$I$8:$I$225,MATCH($C131,_xlfn.ANCHORARRAY(Socioeconomic!$C$8),0)),NA())</f>
        <v>0</v>
      </c>
      <c r="AJ131" s="25">
        <f ca="1">IFERROR(INDEX('Natural Hazard'!$I$8:$I$225,MATCH($C131,_xlfn.ANCHORARRAY('Natural Hazard'!$C$8),0)),NA())</f>
        <v>0</v>
      </c>
      <c r="AK131" s="25">
        <f ca="1">IFERROR(INDEX(Conflict!$I$8:$I$225,MATCH($C131,_xlfn.ANCHORARRAY(Conflict!$C$8),0)),NA())</f>
        <v>0</v>
      </c>
      <c r="AL131" s="49"/>
      <c r="AM131" s="25">
        <f>IFERROR(INDEX('Data Reliability'!$G$6:$G$409,MATCH($C131,'Data Reliability'!$E$6:$E$409,0)),NA())</f>
        <v>0</v>
      </c>
      <c r="AN131" s="25">
        <f>IFERROR(INDEX('Data Reliability'!$H$6:$H$409,MATCH($C131,'Data Reliability'!$E$6:$E$409,0)),NA())</f>
        <v>0.358333333333333</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0</v>
      </c>
      <c r="H132" s="23">
        <f t="shared" ca="1" si="6"/>
        <v>0</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0</v>
      </c>
      <c r="N132" s="23">
        <f t="shared" ca="1" si="10"/>
        <v>0</v>
      </c>
      <c r="O132" s="116" t="str">
        <f t="shared" si="11"/>
        <v>!!</v>
      </c>
      <c r="P132" s="24"/>
      <c r="Q132" s="49"/>
      <c r="R132" s="25">
        <f ca="1">IFERROR(INDEX(Health!$G$8:$G$225,MATCH($C132,_xlfn.ANCHORARRAY(Health!$C$8),0)),NA())</f>
        <v>0</v>
      </c>
      <c r="S132" s="25">
        <f ca="1">IFERROR(INDEX(Food!$G$8:$G$225,MATCH($C132,_xlfn.ANCHORARRAY(Food!$C$8),0)),NA())</f>
        <v>0</v>
      </c>
      <c r="T132" s="25">
        <f ca="1">IFERROR(INDEX(Macro!$G$8:$G$225,MATCH($C132,_xlfn.ANCHORARRAY(Macro!$C$8),0)),NA())</f>
        <v>0</v>
      </c>
      <c r="U132" s="25">
        <f ca="1">IFERROR(INDEX(Socioeconomic!$G$8:$G$225,MATCH($C132,_xlfn.ANCHORARRAY(Socioeconomic!$C$8),0)),NA())</f>
        <v>0</v>
      </c>
      <c r="V132" s="25">
        <f ca="1">IFERROR(INDEX('Natural Hazard'!$G$8:$G$225,MATCH($C132,_xlfn.ANCHORARRAY('Natural Hazard'!$C$8),0)),NA())</f>
        <v>0</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7.5714285714285703</v>
      </c>
      <c r="AC132" s="25">
        <f ca="1">IFERROR(INDEX('Natural Hazard'!$H$8:$H$225,MATCH($C132,_xlfn.ANCHORARRAY('Natural Hazard'!$C$8),0)),NA())</f>
        <v>4.3333333333333304</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2.2904983644107486</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1.78383999613049</v>
      </c>
      <c r="AB133" s="25">
        <f ca="1">IFERROR(INDEX(Socioeconomic!$H$8:$H$225,MATCH($C133,_xlfn.ANCHORARRAY(Socioeconomic!$C$8),0)),NA())</f>
        <v>3.4285714285714199</v>
      </c>
      <c r="AC133" s="25">
        <f ca="1">IFERROR(INDEX('Natural Hazard'!$H$8:$H$225,MATCH($C133,_xlfn.ANCHORARRAY('Natural Hazard'!$C$8),0)),NA())</f>
        <v>4.3333333333333304</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2.9410612884276501</v>
      </c>
      <c r="AI133" s="25">
        <f ca="1">IFERROR(INDEX(Socioeconomic!$I$8:$I$225,MATCH($C133,_xlfn.ANCHORARRAY(Socioeconomic!$C$8),0)),NA())</f>
        <v>0</v>
      </c>
      <c r="AJ133" s="25">
        <f ca="1">IFERROR(INDEX('Natural Hazard'!$I$8:$I$225,MATCH($C133,_xlfn.ANCHORARRAY('Natural Hazard'!$C$8),0)),NA())</f>
        <v>0</v>
      </c>
      <c r="AK133" s="25">
        <f ca="1">IFERROR(INDEX(Conflict!$I$8:$I$225,MATCH($C133,_xlfn.ANCHORARRAY(Conflict!$C$8),0)),NA())</f>
        <v>4.1666666666666599</v>
      </c>
      <c r="AL133" s="49"/>
      <c r="AM133" s="25">
        <f>IFERROR(INDEX('Data Reliability'!$G$6:$G$409,MATCH($C133,'Data Reliability'!$E$6:$E$409,0)),NA())</f>
        <v>0.16666666666666699</v>
      </c>
      <c r="AN133" s="25">
        <f>IFERROR(INDEX('Data Reliability'!$H$6:$H$409,MATCH($C133,'Data Reliability'!$E$6:$E$409,0)),NA())</f>
        <v>0.58333333333333304</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2.5</v>
      </c>
      <c r="H134" s="23">
        <f t="shared" ref="H134:H197" ca="1" si="12">G134</f>
        <v>2.5</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0.5</v>
      </c>
      <c r="N134" s="23">
        <f t="shared" ref="N134:N197" ca="1" si="16">M134</f>
        <v>0.5</v>
      </c>
      <c r="O134" s="116" t="str">
        <f t="shared" ref="O134:O197" si="17">IF(AN134 &gt;= 0.666, "!!", IF(AND(AN134 &lt; 0.666, AN134  &gt;= 0.333), "!", IF(AN134 &lt; 0.333, "")))</f>
        <v>!</v>
      </c>
      <c r="P134" s="24"/>
      <c r="Q134" s="49"/>
      <c r="R134" s="25">
        <f ca="1">IFERROR(INDEX(Health!$G$8:$G$225,MATCH($C134,_xlfn.ANCHORARRAY(Health!$C$8),0)),NA())</f>
        <v>0</v>
      </c>
      <c r="S134" s="25">
        <f ca="1">IFERROR(INDEX(Food!$G$8:$G$225,MATCH($C134,_xlfn.ANCHORARRAY(Food!$C$8),0)),NA())</f>
        <v>7.2840459114948128</v>
      </c>
      <c r="T134" s="25">
        <f ca="1">IFERROR(INDEX(Macro!$G$8:$G$225,MATCH($C134,_xlfn.ANCHORARRAY(Macro!$C$8),0)),NA())</f>
        <v>0</v>
      </c>
      <c r="U134" s="25">
        <f ca="1">IFERROR(INDEX(Socioeconomic!$G$8:$G$225,MATCH($C134,_xlfn.ANCHORARRAY(Socioeconomic!$C$8),0)),NA())</f>
        <v>6.3795138935937494</v>
      </c>
      <c r="V134" s="25">
        <f ca="1">IFERROR(INDEX('Natural Hazard'!$G$8:$G$225,MATCH($C134,_xlfn.ANCHORARRAY('Natural Hazard'!$C$8),0)),NA())</f>
        <v>0</v>
      </c>
      <c r="W134" s="25">
        <f ca="1">IFERROR(INDEX(Conflict!$G$8:$G$225,MATCH($C134,_xlfn.ANCHORARRAY(Conflict!$C$8),0)),NA())</f>
        <v>7.0971919795408374</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7.0318508307335099</v>
      </c>
      <c r="AB134" s="25">
        <f ca="1">IFERROR(INDEX(Socioeconomic!$H$8:$H$225,MATCH($C134,_xlfn.ANCHORARRAY(Socioeconomic!$C$8),0)),NA())</f>
        <v>9.8571428571428505</v>
      </c>
      <c r="AC134" s="25">
        <f ca="1">IFERROR(INDEX('Natural Hazard'!$H$8:$H$225,MATCH($C134,_xlfn.ANCHORARRAY('Natural Hazard'!$C$8),0)),NA())</f>
        <v>5.3333333333333304</v>
      </c>
      <c r="AD134" s="25">
        <f ca="1">IFERROR(INDEX(Conflict!$H$8:$H$225,MATCH($C134,_xlfn.ANCHORARRAY(Conflict!$C$8),0)),NA())</f>
        <v>10</v>
      </c>
      <c r="AE134" s="50"/>
      <c r="AF134" s="25">
        <f ca="1">IFERROR(INDEX(Health!$I$8:$I$225,MATCH($C134,_xlfn.ANCHORARRAY(Health!$C$8),0)),NA())</f>
        <v>0</v>
      </c>
      <c r="AG134" s="25">
        <f ca="1">IFERROR(INDEX(Food!$I$8:$I$225,MATCH($C134,_xlfn.ANCHORARRAY(Food!$C$8),0)),NA())</f>
        <v>7</v>
      </c>
      <c r="AH134" s="25">
        <f ca="1">IFERROR(INDEX(Macro!$I$8:$I$225,MATCH($C134,_xlfn.ANCHORARRAY(Macro!$C$8),0)),NA())</f>
        <v>0</v>
      </c>
      <c r="AI134" s="25">
        <f ca="1">IFERROR(INDEX(Socioeconomic!$I$8:$I$225,MATCH($C134,_xlfn.ANCHORARRAY(Socioeconomic!$C$8),0)),NA())</f>
        <v>4.1288026468099996</v>
      </c>
      <c r="AJ134" s="25">
        <f ca="1">IFERROR(INDEX('Natural Hazard'!$I$8:$I$225,MATCH($C134,_xlfn.ANCHORARRAY('Natural Hazard'!$C$8),0)),NA())</f>
        <v>0</v>
      </c>
      <c r="AK134" s="25">
        <f ca="1">IFERROR(INDEX(Conflict!$I$8:$I$225,MATCH($C134,_xlfn.ANCHORARRAY(Conflict!$C$8),0)),NA())</f>
        <v>5.0370133994458799</v>
      </c>
      <c r="AL134" s="49"/>
      <c r="AM134" s="25">
        <f>IFERROR(INDEX('Data Reliability'!$G$6:$G$409,MATCH($C134,'Data Reliability'!$E$6:$E$409,0)),NA())</f>
        <v>8.3333333333333301E-2</v>
      </c>
      <c r="AN134" s="25">
        <f>IFERROR(INDEX('Data Reliability'!$H$6:$H$409,MATCH($C134,'Data Reliability'!$E$6:$E$409,0)),NA())</f>
        <v>0.391666666666667</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0</v>
      </c>
      <c r="N135" s="23">
        <f t="shared" ca="1" si="16"/>
        <v>0</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0.12004658588372906</v>
      </c>
      <c r="U135" s="25">
        <f ca="1">IFERROR(INDEX(Socioeconomic!$G$8:$G$225,MATCH($C135,_xlfn.ANCHORARRAY(Socioeconomic!$C$8),0)),NA())</f>
        <v>0</v>
      </c>
      <c r="V135" s="25">
        <f ca="1">IFERROR(INDEX('Natural Hazard'!$G$8:$G$225,MATCH($C135,_xlfn.ANCHORARRAY('Natural Hazard'!$C$8),0)),NA())</f>
        <v>0</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3.86950107620442E-3</v>
      </c>
      <c r="AB135" s="25">
        <f ca="1">IFERROR(INDEX(Socioeconomic!$H$8:$H$225,MATCH($C135,_xlfn.ANCHORARRAY(Socioeconomic!$C$8),0)),NA())</f>
        <v>0.85714285714285499</v>
      </c>
      <c r="AC135" s="25">
        <f ca="1">IFERROR(INDEX('Natural Hazard'!$H$8:$H$225,MATCH($C135,_xlfn.ANCHORARRAY('Natural Hazard'!$C$8),0)),NA())</f>
        <v>2.5</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3.7242999804190302</v>
      </c>
      <c r="AI135" s="25">
        <f ca="1">IFERROR(INDEX(Socioeconomic!$I$8:$I$225,MATCH($C135,_xlfn.ANCHORARRAY(Socioeconomic!$C$8),0)),NA())</f>
        <v>0</v>
      </c>
      <c r="AJ135" s="25">
        <f ca="1">IFERROR(INDEX('Natural Hazard'!$I$8:$I$225,MATCH($C135,_xlfn.ANCHORARRAY('Natural Hazard'!$C$8),0)),NA())</f>
        <v>0</v>
      </c>
      <c r="AK135" s="25">
        <f ca="1">IFERROR(INDEX(Conflict!$I$8:$I$225,MATCH($C135,_xlfn.ANCHORARRAY(Conflict!$C$8),0)),NA())</f>
        <v>0</v>
      </c>
      <c r="AL135" s="49"/>
      <c r="AM135" s="25">
        <f>IFERROR(INDEX('Data Reliability'!$G$6:$G$409,MATCH($C135,'Data Reliability'!$E$6:$E$409,0)),NA())</f>
        <v>0.16666666666666699</v>
      </c>
      <c r="AN135" s="25">
        <f>IFERROR(INDEX('Data Reliability'!$H$6:$H$409,MATCH($C135,'Data Reliability'!$E$6:$E$409,0)),NA())</f>
        <v>0.65833333333333299</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3.5</v>
      </c>
      <c r="H136" s="23">
        <f t="shared" ca="1" si="12"/>
        <v>3.5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3.5</v>
      </c>
      <c r="N136" s="23">
        <f t="shared" ca="1" si="16"/>
        <v>3.5</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3.4090728773064662</v>
      </c>
      <c r="U136" s="25">
        <f ca="1">IFERROR(INDEX(Socioeconomic!$G$8:$G$225,MATCH($C136,_xlfn.ANCHORARRAY(Socioeconomic!$C$8),0)),NA())</f>
        <v>8.5356395693083709</v>
      </c>
      <c r="V136" s="25">
        <f ca="1">IFERROR(INDEX('Natural Hazard'!$G$8:$G$225,MATCH($C136,_xlfn.ANCHORARRAY('Natural Hazard'!$C$8),0)),NA())</f>
        <v>10</v>
      </c>
      <c r="W136" s="25">
        <f ca="1">IFERROR(INDEX(Conflict!$G$8:$G$225,MATCH($C136,_xlfn.ANCHORARRAY(Conflict!$C$8),0)),NA())</f>
        <v>10</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9.5421896539215005</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1.2179361660465899</v>
      </c>
      <c r="AI136" s="25">
        <f ca="1">IFERROR(INDEX(Socioeconomic!$I$8:$I$225,MATCH($C136,_xlfn.ANCHORARRAY(Socioeconomic!$C$8),0)),NA())</f>
        <v>10</v>
      </c>
      <c r="AJ136" s="25">
        <f ca="1">IFERROR(INDEX('Natural Hazard'!$I$8:$I$225,MATCH($C136,_xlfn.ANCHORARRAY('Natural Hazard'!$C$8),0)),NA())</f>
        <v>10</v>
      </c>
      <c r="AK136" s="25">
        <f ca="1">IFERROR(INDEX(Conflict!$I$8:$I$225,MATCH($C136,_xlfn.ANCHORARRAY(Conflict!$C$8),0)),NA())</f>
        <v>10</v>
      </c>
      <c r="AL136" s="49"/>
      <c r="AM136" s="25">
        <f>IFERROR(INDEX('Data Reliability'!$G$6:$G$409,MATCH($C136,'Data Reliability'!$E$6:$E$409,0)),NA())</f>
        <v>8.3333333333333301E-2</v>
      </c>
      <c r="AN136" s="25">
        <f>IFERROR(INDEX('Data Reliability'!$H$6:$H$409,MATCH($C136,'Data Reliability'!$E$6:$E$409,0)),NA())</f>
        <v>0.43611111111111101</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v>
      </c>
      <c r="H137" s="23">
        <f t="shared" ca="1" si="12"/>
        <v>0</v>
      </c>
      <c r="I137" s="116" t="str">
        <f t="shared" si="13"/>
        <v>!</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3.7940022510791542</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5.1696534378098598</v>
      </c>
      <c r="AB137" s="25">
        <f ca="1">IFERROR(INDEX(Socioeconomic!$H$8:$H$225,MATCH($C137,_xlfn.ANCHORARRAY(Socioeconomic!$C$8),0)),NA())</f>
        <v>3.1428571428571401</v>
      </c>
      <c r="AC137" s="25">
        <f ca="1">IFERROR(INDEX('Natural Hazard'!$H$8:$H$225,MATCH($C137,_xlfn.ANCHORARRAY('Natural Hazard'!$C$8),0)),NA())</f>
        <v>5.1666666666666599</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2.7844135500293699</v>
      </c>
      <c r="AI137" s="25" t="e">
        <f ca="1">IFERROR(INDEX(Socioeconomic!$I$8:$I$225,MATCH($C137,_xlfn.ANCHORARRAY(Socioeconomic!$C$8),0)),NA())</f>
        <v>#N/A</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0.16666666666666699</v>
      </c>
      <c r="AN137" s="25">
        <f>IFERROR(INDEX('Data Reliability'!$H$6:$H$409,MATCH($C137,'Data Reliability'!$E$6:$E$409,0)),NA())</f>
        <v>0.66666666666666696</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1.5</v>
      </c>
      <c r="H138" s="23">
        <f t="shared" ca="1" si="12"/>
        <v>1.5</v>
      </c>
      <c r="I138" s="116" t="str">
        <f t="shared" si="13"/>
        <v>!</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2</v>
      </c>
      <c r="N138" s="23">
        <f t="shared" ca="1" si="16"/>
        <v>2</v>
      </c>
      <c r="O138" s="116" t="str">
        <f t="shared" si="17"/>
        <v>!</v>
      </c>
      <c r="P138" s="24"/>
      <c r="Q138" s="49"/>
      <c r="R138" s="25">
        <f ca="1">IFERROR(INDEX(Health!$G$8:$G$225,MATCH($C138,_xlfn.ANCHORARRAY(Health!$C$8),0)),NA())</f>
        <v>0</v>
      </c>
      <c r="S138" s="25">
        <f ca="1">IFERROR(INDEX(Food!$G$8:$G$225,MATCH($C138,_xlfn.ANCHORARRAY(Food!$C$8),0)),NA())</f>
        <v>0</v>
      </c>
      <c r="T138" s="25">
        <f ca="1">IFERROR(INDEX(Macro!$G$8:$G$225,MATCH($C138,_xlfn.ANCHORARRAY(Macro!$C$8),0)),NA())</f>
        <v>2.2773196142162138</v>
      </c>
      <c r="U138" s="25">
        <f ca="1">IFERROR(INDEX(Socioeconomic!$G$8:$G$225,MATCH($C138,_xlfn.ANCHORARRAY(Socioeconomic!$C$8),0)),NA())</f>
        <v>7.0710678118654755</v>
      </c>
      <c r="V138" s="25">
        <f ca="1">IFERROR(INDEX('Natural Hazard'!$G$8:$G$225,MATCH($C138,_xlfn.ANCHORARRAY('Natural Hazard'!$C$8),0)),NA())</f>
        <v>5.627314338711372</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5.2760647174055002</v>
      </c>
      <c r="AB138" s="25">
        <f ca="1">IFERROR(INDEX(Socioeconomic!$H$8:$H$225,MATCH($C138,_xlfn.ANCHORARRAY(Socioeconomic!$C$8),0)),NA())</f>
        <v>5</v>
      </c>
      <c r="AC138" s="25">
        <f ca="1">IFERROR(INDEX('Natural Hazard'!$H$8:$H$225,MATCH($C138,_xlfn.ANCHORARRAY('Natural Hazard'!$C$8),0)),NA())</f>
        <v>3.1666666666666599</v>
      </c>
      <c r="AD138" s="25">
        <f ca="1">IFERROR(INDEX(Conflict!$H$8:$H$225,MATCH($C138,_xlfn.ANCHORARRAY(Conflict!$C$8),0)),NA())</f>
        <v>0</v>
      </c>
      <c r="AE138" s="50"/>
      <c r="AF138" s="25">
        <f ca="1">IFERROR(INDEX(Health!$I$8:$I$225,MATCH($C138,_xlfn.ANCHORARRAY(Health!$C$8),0)),NA())</f>
        <v>0</v>
      </c>
      <c r="AG138" s="25" t="e">
        <f ca="1">IFERROR(INDEX(Food!$I$8:$I$225,MATCH($C138,_xlfn.ANCHORARRAY(Food!$C$8),0)),NA())</f>
        <v>#N/A</v>
      </c>
      <c r="AH138" s="25">
        <f ca="1">IFERROR(INDEX(Macro!$I$8:$I$225,MATCH($C138,_xlfn.ANCHORARRAY(Macro!$C$8),0)),NA())</f>
        <v>0.98296455844919695</v>
      </c>
      <c r="AI138" s="25">
        <f ca="1">IFERROR(INDEX(Socioeconomic!$I$8:$I$225,MATCH($C138,_xlfn.ANCHORARRAY(Socioeconomic!$C$8),0)),NA())</f>
        <v>10</v>
      </c>
      <c r="AJ138" s="25">
        <f ca="1">IFERROR(INDEX('Natural Hazard'!$I$8:$I$225,MATCH($C138,_xlfn.ANCHORARRAY('Natural Hazard'!$C$8),0)),NA())</f>
        <v>10</v>
      </c>
      <c r="AK138" s="25">
        <f ca="1">IFERROR(INDEX(Conflict!$I$8:$I$225,MATCH($C138,_xlfn.ANCHORARRAY(Conflict!$C$8),0)),NA())</f>
        <v>1.19047619047618</v>
      </c>
      <c r="AL138" s="49"/>
      <c r="AM138" s="25">
        <f>IFERROR(INDEX('Data Reliability'!$G$6:$G$409,MATCH($C138,'Data Reliability'!$E$6:$E$409,0)),NA())</f>
        <v>0.16666666666666699</v>
      </c>
      <c r="AN138" s="25">
        <f>IFERROR(INDEX('Data Reliability'!$H$6:$H$409,MATCH($C138,'Data Reliability'!$E$6:$E$409,0)),NA())</f>
        <v>0.50833333333333297</v>
      </c>
    </row>
    <row r="139" spans="2:40" x14ac:dyDescent="0.2">
      <c r="B139" s="28" t="s">
        <v>771</v>
      </c>
      <c r="C139" s="28" t="s">
        <v>733</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f ca="1">IFERROR(INDEX(Food!$G$8:$G$225,MATCH($C139,_xlfn.ANCHORARRAY(Food!$C$8),0)),NA())</f>
        <v>0</v>
      </c>
      <c r="T139" s="25">
        <f ca="1">IFERROR(INDEX(Macro!$G$8:$G$225,MATCH($C139,_xlfn.ANCHORARRAY(Macro!$C$8),0)),NA())</f>
        <v>0</v>
      </c>
      <c r="U139" s="25">
        <f ca="1">IFERROR(INDEX(Socioeconomic!$G$8:$G$225,MATCH($C139,_xlfn.ANCHORARRAY(Socioeconomic!$C$8),0)),NA())</f>
        <v>0</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t="e">
        <f ca="1">IFERROR(INDEX(Conflict!$H$8:$H$225,MATCH($C139,_xlfn.ANCHORARRAY(Conflict!$C$8),0)),NA())</f>
        <v>#N/A</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1</v>
      </c>
      <c r="AN139" s="25">
        <f>IFERROR(INDEX('Data Reliability'!$H$6:$H$409,MATCH($C139,'Data Reliability'!$E$6:$E$409,0)),NA())</f>
        <v>0.81666666666666698</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3</v>
      </c>
      <c r="H140" s="23">
        <f t="shared" ca="1" si="12"/>
        <v>3</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4.5</v>
      </c>
      <c r="K140" s="23">
        <f t="shared" ca="1" si="14"/>
        <v>4.5</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2.5</v>
      </c>
      <c r="N140" s="23">
        <f t="shared" ca="1" si="16"/>
        <v>2.5</v>
      </c>
      <c r="O140" s="116" t="str">
        <f t="shared" si="17"/>
        <v/>
      </c>
      <c r="P140" s="24"/>
      <c r="Q140" s="49"/>
      <c r="R140" s="25">
        <f ca="1">IFERROR(INDEX(Health!$G$8:$G$225,MATCH($C140,_xlfn.ANCHORARRAY(Health!$C$8),0)),NA())</f>
        <v>8.5509960547118027</v>
      </c>
      <c r="S140" s="25">
        <f ca="1">IFERROR(INDEX(Food!$G$8:$G$225,MATCH($C140,_xlfn.ANCHORARRAY(Food!$C$8),0)),NA())</f>
        <v>7.8980915068080275</v>
      </c>
      <c r="T140" s="25">
        <f ca="1">IFERROR(INDEX(Macro!$G$8:$G$225,MATCH($C140,_xlfn.ANCHORARRAY(Macro!$C$8),0)),NA())</f>
        <v>10</v>
      </c>
      <c r="U140" s="25">
        <f ca="1">IFERROR(INDEX(Socioeconomic!$G$8:$G$225,MATCH($C140,_xlfn.ANCHORARRAY(Socioeconomic!$C$8),0)),NA())</f>
        <v>0</v>
      </c>
      <c r="V140" s="25">
        <f ca="1">IFERROR(INDEX('Natural Hazard'!$G$8:$G$225,MATCH($C140,_xlfn.ANCHORARRAY('Natural Hazard'!$C$8),0)),NA())</f>
        <v>0</v>
      </c>
      <c r="W140" s="25">
        <f ca="1">IFERROR(INDEX(Conflict!$G$8:$G$225,MATCH($C140,_xlfn.ANCHORARRAY(Conflict!$C$8),0)),NA())</f>
        <v>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10</v>
      </c>
      <c r="AB140" s="25">
        <f ca="1">IFERROR(INDEX(Socioeconomic!$H$8:$H$225,MATCH($C140,_xlfn.ANCHORARRAY(Socioeconomic!$C$8),0)),NA())</f>
        <v>10</v>
      </c>
      <c r="AC140" s="25">
        <f ca="1">IFERROR(INDEX('Natural Hazard'!$H$8:$H$225,MATCH($C140,_xlfn.ANCHORARRAY('Natural Hazard'!$C$8),0)),NA())</f>
        <v>8</v>
      </c>
      <c r="AD140" s="25">
        <f ca="1">IFERROR(INDEX(Conflict!$H$8:$H$225,MATCH($C140,_xlfn.ANCHORARRAY(Conflict!$C$8),0)),NA())</f>
        <v>10</v>
      </c>
      <c r="AE140" s="50"/>
      <c r="AF140" s="25">
        <f ca="1">IFERROR(INDEX(Health!$I$8:$I$225,MATCH($C140,_xlfn.ANCHORARRAY(Health!$C$8),0)),NA())</f>
        <v>10</v>
      </c>
      <c r="AG140" s="25">
        <f ca="1">IFERROR(INDEX(Food!$I$8:$I$225,MATCH($C140,_xlfn.ANCHORARRAY(Food!$C$8),0)),NA())</f>
        <v>7</v>
      </c>
      <c r="AH140" s="25">
        <f ca="1">IFERROR(INDEX(Macro!$I$8:$I$225,MATCH($C140,_xlfn.ANCHORARRAY(Macro!$C$8),0)),NA())</f>
        <v>10</v>
      </c>
      <c r="AI140" s="25">
        <f ca="1">IFERROR(INDEX(Socioeconomic!$I$8:$I$225,MATCH($C140,_xlfn.ANCHORARRAY(Socioeconomic!$C$8),0)),NA())</f>
        <v>0</v>
      </c>
      <c r="AJ140" s="25">
        <f ca="1">IFERROR(INDEX('Natural Hazard'!$I$8:$I$225,MATCH($C140,_xlfn.ANCHORARRAY('Natural Hazard'!$C$8),0)),NA())</f>
        <v>0</v>
      </c>
      <c r="AK140" s="25">
        <f ca="1">IFERROR(INDEX(Conflict!$I$8:$I$225,MATCH($C140,_xlfn.ANCHORARRAY(Conflict!$C$8),0)),NA())</f>
        <v>0</v>
      </c>
      <c r="AL140" s="49"/>
      <c r="AM140" s="25">
        <f>IFERROR(INDEX('Data Reliability'!$G$6:$G$409,MATCH($C140,'Data Reliability'!$E$6:$E$409,0)),NA())</f>
        <v>0</v>
      </c>
      <c r="AN140" s="25">
        <f>IFERROR(INDEX('Data Reliability'!$H$6:$H$409,MATCH($C140,'Data Reliability'!$E$6:$E$409,0)),NA())</f>
        <v>0.24722222222222201</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1</v>
      </c>
      <c r="H141" s="23">
        <f t="shared" ca="1" si="12"/>
        <v>1</v>
      </c>
      <c r="I141" s="116" t="str">
        <f t="shared" si="13"/>
        <v>!</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2</v>
      </c>
      <c r="K141" s="23">
        <f t="shared" ca="1" si="14"/>
        <v>2</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0.5</v>
      </c>
      <c r="N141" s="23">
        <f t="shared" ca="1" si="16"/>
        <v>0.5</v>
      </c>
      <c r="O141" s="116" t="str">
        <f t="shared" si="17"/>
        <v>!</v>
      </c>
      <c r="P141" s="24"/>
      <c r="Q141" s="49"/>
      <c r="R141" s="25">
        <f ca="1">IFERROR(INDEX(Health!$G$8:$G$225,MATCH($C141,_xlfn.ANCHORARRAY(Health!$C$8),0)),NA())</f>
        <v>0</v>
      </c>
      <c r="S141" s="25">
        <f ca="1">IFERROR(INDEX(Food!$G$8:$G$225,MATCH($C141,_xlfn.ANCHORARRAY(Food!$C$8),0)),NA())</f>
        <v>7.5457139518445935</v>
      </c>
      <c r="T141" s="25">
        <f ca="1">IFERROR(INDEX(Macro!$G$8:$G$225,MATCH($C141,_xlfn.ANCHORARRAY(Macro!$C$8),0)),NA())</f>
        <v>0</v>
      </c>
      <c r="U141" s="25">
        <f ca="1">IFERROR(INDEX(Socioeconomic!$G$8:$G$225,MATCH($C141,_xlfn.ANCHORARRAY(Socioeconomic!$C$8),0)),NA())</f>
        <v>0</v>
      </c>
      <c r="V141" s="25">
        <f ca="1">IFERROR(INDEX('Natural Hazard'!$G$8:$G$225,MATCH($C141,_xlfn.ANCHORARRAY('Natural Hazard'!$C$8),0)),NA())</f>
        <v>0</v>
      </c>
      <c r="W141" s="25">
        <f ca="1">IFERROR(INDEX(Conflict!$G$8:$G$225,MATCH($C141,_xlfn.ANCHORARRAY(Conflict!$C$8),0)),NA())</f>
        <v>0</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4.9810152603448703</v>
      </c>
      <c r="AB141" s="25">
        <f ca="1">IFERROR(INDEX(Socioeconomic!$H$8:$H$225,MATCH($C141,_xlfn.ANCHORARRAY(Socioeconomic!$C$8),0)),NA())</f>
        <v>8.2857142857142794</v>
      </c>
      <c r="AC141" s="25">
        <f ca="1">IFERROR(INDEX('Natural Hazard'!$H$8:$H$225,MATCH($C141,_xlfn.ANCHORARRAY('Natural Hazard'!$C$8),0)),NA())</f>
        <v>7</v>
      </c>
      <c r="AD141" s="25">
        <f ca="1">IFERROR(INDEX(Conflict!$H$8:$H$225,MATCH($C141,_xlfn.ANCHORARRAY(Conflict!$C$8),0)),NA())</f>
        <v>5.4809743954480803</v>
      </c>
      <c r="AE141" s="50"/>
      <c r="AF141" s="25">
        <f ca="1">IFERROR(INDEX(Health!$I$8:$I$225,MATCH($C141,_xlfn.ANCHORARRAY(Health!$C$8),0)),NA())</f>
        <v>0</v>
      </c>
      <c r="AG141" s="25">
        <f ca="1">IFERROR(INDEX(Food!$I$8:$I$225,MATCH($C141,_xlfn.ANCHORARRAY(Food!$C$8),0)),NA())</f>
        <v>7</v>
      </c>
      <c r="AH141" s="25">
        <f ca="1">IFERROR(INDEX(Macro!$I$8:$I$225,MATCH($C141,_xlfn.ANCHORARRAY(Macro!$C$8),0)),NA())</f>
        <v>0</v>
      </c>
      <c r="AI141" s="25">
        <f ca="1">IFERROR(INDEX(Socioeconomic!$I$8:$I$225,MATCH($C141,_xlfn.ANCHORARRAY(Socioeconomic!$C$8),0)),NA())</f>
        <v>0</v>
      </c>
      <c r="AJ141" s="25">
        <f ca="1">IFERROR(INDEX('Natural Hazard'!$I$8:$I$225,MATCH($C141,_xlfn.ANCHORARRAY('Natural Hazard'!$C$8),0)),NA())</f>
        <v>0</v>
      </c>
      <c r="AK141" s="25">
        <f ca="1">IFERROR(INDEX(Conflict!$I$8:$I$225,MATCH($C141,_xlfn.ANCHORARRAY(Conflict!$C$8),0)),NA())</f>
        <v>0</v>
      </c>
      <c r="AL141" s="49"/>
      <c r="AM141" s="25">
        <f>IFERROR(INDEX('Data Reliability'!$G$6:$G$409,MATCH($C141,'Data Reliability'!$E$6:$E$409,0)),NA())</f>
        <v>0.16666666666666699</v>
      </c>
      <c r="AN141" s="25">
        <f>IFERROR(INDEX('Data Reliability'!$H$6:$H$409,MATCH($C141,'Data Reliability'!$E$6:$E$409,0)),NA())</f>
        <v>0.50277777777777799</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v>
      </c>
      <c r="H142" s="23">
        <f t="shared" ca="1" si="12"/>
        <v>0</v>
      </c>
      <c r="I142" s="116" t="str">
        <f t="shared" si="13"/>
        <v>!</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0</v>
      </c>
      <c r="N142" s="23">
        <f t="shared" ca="1" si="16"/>
        <v>0</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2.727173871169652</v>
      </c>
      <c r="U142" s="25">
        <f ca="1">IFERROR(INDEX(Socioeconomic!$G$8:$G$225,MATCH($C142,_xlfn.ANCHORARRAY(Socioeconomic!$C$8),0)),NA())</f>
        <v>0</v>
      </c>
      <c r="V142" s="25">
        <f ca="1">IFERROR(INDEX('Natural Hazard'!$G$8:$G$225,MATCH($C142,_xlfn.ANCHORARRAY('Natural Hazard'!$C$8),0)),NA())</f>
        <v>0</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1.45976928099833</v>
      </c>
      <c r="AB142" s="25">
        <f ca="1">IFERROR(INDEX(Socioeconomic!$H$8:$H$225,MATCH($C142,_xlfn.ANCHORARRAY(Socioeconomic!$C$8),0)),NA())</f>
        <v>3.8571428571428501</v>
      </c>
      <c r="AC142" s="25">
        <f ca="1">IFERROR(INDEX('Natural Hazard'!$H$8:$H$225,MATCH($C142,_xlfn.ANCHORARRAY('Natural Hazard'!$C$8),0)),NA())</f>
        <v>4.5</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5.0949676914039497</v>
      </c>
      <c r="AI142" s="25">
        <f ca="1">IFERROR(INDEX(Socioeconomic!$I$8:$I$225,MATCH($C142,_xlfn.ANCHORARRAY(Socioeconomic!$C$8),0)),NA())</f>
        <v>0</v>
      </c>
      <c r="AJ142" s="25">
        <f ca="1">IFERROR(INDEX('Natural Hazard'!$I$8:$I$225,MATCH($C142,_xlfn.ANCHORARRAY('Natural Hazard'!$C$8),0)),NA())</f>
        <v>0</v>
      </c>
      <c r="AK142" s="25">
        <f ca="1">IFERROR(INDEX(Conflict!$I$8:$I$225,MATCH($C142,_xlfn.ANCHORARRAY(Conflict!$C$8),0)),NA())</f>
        <v>0</v>
      </c>
      <c r="AL142" s="49"/>
      <c r="AM142" s="25">
        <f>IFERROR(INDEX('Data Reliability'!$G$6:$G$409,MATCH($C142,'Data Reliability'!$E$6:$E$409,0)),NA())</f>
        <v>0.16666666666666699</v>
      </c>
      <c r="AN142" s="25">
        <f>IFERROR(INDEX('Data Reliability'!$H$6:$H$409,MATCH($C142,'Data Reliability'!$E$6:$E$409,0)),NA())</f>
        <v>0.59166666666666701</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3</v>
      </c>
      <c r="H143" s="23">
        <f t="shared" ca="1" si="12"/>
        <v>3</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2</v>
      </c>
      <c r="N143" s="23">
        <f t="shared" ca="1" si="16"/>
        <v>2</v>
      </c>
      <c r="O143" s="116" t="str">
        <f t="shared" si="17"/>
        <v>!</v>
      </c>
      <c r="P143" s="24"/>
      <c r="Q143" s="49"/>
      <c r="R143" s="25">
        <f ca="1">IFERROR(INDEX(Health!$G$8:$G$225,MATCH($C143,_xlfn.ANCHORARRAY(Health!$C$8),0)),NA())</f>
        <v>7.4203250932688833</v>
      </c>
      <c r="S143" s="25">
        <f ca="1">IFERROR(INDEX(Food!$G$8:$G$225,MATCH($C143,_xlfn.ANCHORARRAY(Food!$C$8),0)),NA())</f>
        <v>7.7947765088060779</v>
      </c>
      <c r="T143" s="25">
        <f ca="1">IFERROR(INDEX(Macro!$G$8:$G$225,MATCH($C143,_xlfn.ANCHORARRAY(Macro!$C$8),0)),NA())</f>
        <v>4.9622180888752006</v>
      </c>
      <c r="U143" s="25">
        <f ca="1">IFERROR(INDEX(Socioeconomic!$G$8:$G$225,MATCH($C143,_xlfn.ANCHORARRAY(Socioeconomic!$C$8),0)),NA())</f>
        <v>9.4112394811431983</v>
      </c>
      <c r="V143" s="25">
        <f ca="1">IFERROR(INDEX('Natural Hazard'!$G$8:$G$225,MATCH($C143,_xlfn.ANCHORARRAY('Natural Hazard'!$C$8),0)),NA())</f>
        <v>0</v>
      </c>
      <c r="W143" s="25">
        <f ca="1">IFERROR(INDEX(Conflict!$G$8:$G$225,MATCH($C143,_xlfn.ANCHORARRAY(Conflict!$C$8),0)),NA())</f>
        <v>0</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7.3027159060678599</v>
      </c>
      <c r="AB143" s="25">
        <f ca="1">IFERROR(INDEX(Socioeconomic!$H$8:$H$225,MATCH($C143,_xlfn.ANCHORARRAY(Socioeconomic!$C$8),0)),NA())</f>
        <v>8.8571428571428505</v>
      </c>
      <c r="AC143" s="25">
        <f ca="1">IFERROR(INDEX('Natural Hazard'!$H$8:$H$225,MATCH($C143,_xlfn.ANCHORARRAY('Natural Hazard'!$C$8),0)),NA())</f>
        <v>5.9999999999999902</v>
      </c>
      <c r="AD143" s="25">
        <f ca="1">IFERROR(INDEX(Conflict!$H$8:$H$225,MATCH($C143,_xlfn.ANCHORARRAY(Conflict!$C$8),0)),NA())</f>
        <v>4.3918918918918903</v>
      </c>
      <c r="AE143" s="50"/>
      <c r="AF143" s="25">
        <f ca="1">IFERROR(INDEX(Health!$I$8:$I$225,MATCH($C143,_xlfn.ANCHORARRAY(Health!$C$8),0)),NA())</f>
        <v>7</v>
      </c>
      <c r="AG143" s="25">
        <f ca="1">IFERROR(INDEX(Food!$I$8:$I$225,MATCH($C143,_xlfn.ANCHORARRAY(Food!$C$8),0)),NA())</f>
        <v>7</v>
      </c>
      <c r="AH143" s="25">
        <f ca="1">IFERROR(INDEX(Macro!$I$8:$I$225,MATCH($C143,_xlfn.ANCHORARRAY(Macro!$C$8),0)),NA())</f>
        <v>3.3718425690228999</v>
      </c>
      <c r="AI143" s="25">
        <f ca="1">IFERROR(INDEX(Socioeconomic!$I$8:$I$225,MATCH($C143,_xlfn.ANCHORARRAY(Socioeconomic!$C$8),0)),NA())</f>
        <v>10</v>
      </c>
      <c r="AJ143" s="25">
        <f ca="1">IFERROR(INDEX('Natural Hazard'!$I$8:$I$225,MATCH($C143,_xlfn.ANCHORARRAY('Natural Hazard'!$C$8),0)),NA())</f>
        <v>0</v>
      </c>
      <c r="AK143" s="25">
        <f ca="1">IFERROR(INDEX(Conflict!$I$8:$I$225,MATCH($C143,_xlfn.ANCHORARRAY(Conflict!$C$8),0)),NA())</f>
        <v>0</v>
      </c>
      <c r="AL143" s="49"/>
      <c r="AM143" s="25">
        <f>IFERROR(INDEX('Data Reliability'!$G$6:$G$409,MATCH($C143,'Data Reliability'!$E$6:$E$409,0)),NA())</f>
        <v>8.3333333333333301E-2</v>
      </c>
      <c r="AN143" s="25">
        <f>IFERROR(INDEX('Data Reliability'!$H$6:$H$409,MATCH($C143,'Data Reliability'!$E$6:$E$409,0)),NA())</f>
        <v>0.44722222222222202</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0.5</v>
      </c>
      <c r="H144" s="23">
        <f t="shared" ca="1" si="12"/>
        <v>0.5</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0.5</v>
      </c>
      <c r="K144" s="23">
        <f t="shared" ca="1" si="14"/>
        <v>0.5</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0.5</v>
      </c>
      <c r="N144" s="23">
        <f t="shared" ca="1" si="16"/>
        <v>0.5</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6.9</v>
      </c>
      <c r="U144" s="25">
        <f ca="1">IFERROR(INDEX(Socioeconomic!$G$8:$G$225,MATCH($C144,_xlfn.ANCHORARRAY(Socioeconomic!$C$8),0)),NA())</f>
        <v>1.79284291400159</v>
      </c>
      <c r="V144" s="25">
        <f ca="1">IFERROR(INDEX('Natural Hazard'!$G$8:$G$225,MATCH($C144,_xlfn.ANCHORARRAY('Natural Hazard'!$C$8),0)),NA())</f>
        <v>0</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7</v>
      </c>
      <c r="AB144" s="25">
        <f ca="1">IFERROR(INDEX(Socioeconomic!$H$8:$H$225,MATCH($C144,_xlfn.ANCHORARRAY(Socioeconomic!$C$8),0)),NA())</f>
        <v>2.5714285714285698</v>
      </c>
      <c r="AC144" s="25">
        <f ca="1">IFERROR(INDEX('Natural Hazard'!$H$8:$H$225,MATCH($C144,_xlfn.ANCHORARRAY('Natural Hazard'!$C$8),0)),NA())</f>
        <v>6.5</v>
      </c>
      <c r="AD144" s="25">
        <f ca="1">IFERROR(INDEX(Conflict!$H$8:$H$225,MATCH($C144,_xlfn.ANCHORARRAY(Conflict!$C$8),0)),NA())</f>
        <v>0</v>
      </c>
      <c r="AE144" s="50"/>
      <c r="AF144" s="25">
        <f ca="1">IFERROR(INDEX(Health!$I$8:$I$225,MATCH($C144,_xlfn.ANCHORARRAY(Health!$C$8),0)),NA())</f>
        <v>0</v>
      </c>
      <c r="AG144" s="25" t="e">
        <f ca="1">IFERROR(INDEX(Food!$I$8:$I$225,MATCH($C144,_xlfn.ANCHORARRAY(Food!$C$8),0)),NA())</f>
        <v>#N/A</v>
      </c>
      <c r="AH144" s="25">
        <f ca="1">IFERROR(INDEX(Macro!$I$8:$I$225,MATCH($C144,_xlfn.ANCHORARRAY(Macro!$C$8),0)),NA())</f>
        <v>7</v>
      </c>
      <c r="AI144" s="25">
        <f ca="1">IFERROR(INDEX(Socioeconomic!$I$8:$I$225,MATCH($C144,_xlfn.ANCHORARRAY(Socioeconomic!$C$8),0)),NA())</f>
        <v>1.25</v>
      </c>
      <c r="AJ144" s="25">
        <f ca="1">IFERROR(INDEX('Natural Hazard'!$I$8:$I$225,MATCH($C144,_xlfn.ANCHORARRAY('Natural Hazard'!$C$8),0)),NA())</f>
        <v>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0.45833333333333298</v>
      </c>
    </row>
    <row r="145" spans="2:40"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0</v>
      </c>
      <c r="H145" s="23">
        <f t="shared" ca="1" si="12"/>
        <v>0</v>
      </c>
      <c r="I145" s="116" t="str">
        <f t="shared" si="13"/>
        <v>!</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0.5</v>
      </c>
      <c r="N145" s="23">
        <f t="shared" ca="1" si="16"/>
        <v>0.5</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3.9370361867790979</v>
      </c>
      <c r="U145" s="25">
        <f ca="1">IFERROR(INDEX(Socioeconomic!$G$8:$G$225,MATCH($C145,_xlfn.ANCHORARRAY(Socioeconomic!$C$8),0)),NA())</f>
        <v>0</v>
      </c>
      <c r="V145" s="25">
        <f ca="1">IFERROR(INDEX('Natural Hazard'!$G$8:$G$225,MATCH($C145,_xlfn.ANCHORARRAY('Natural Hazard'!$C$8),0)),NA())</f>
        <v>0</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2.2143219908582998</v>
      </c>
      <c r="AB145" s="25">
        <f ca="1">IFERROR(INDEX(Socioeconomic!$H$8:$H$225,MATCH($C145,_xlfn.ANCHORARRAY(Socioeconomic!$C$8),0)),NA())</f>
        <v>8.1428571428571406</v>
      </c>
      <c r="AC145" s="25">
        <f ca="1">IFERROR(INDEX('Natural Hazard'!$H$8:$H$225,MATCH($C145,_xlfn.ANCHORARRAY('Natural Hazard'!$C$8),0)),NA())</f>
        <v>6.1666666666666599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7</v>
      </c>
      <c r="AI145" s="25">
        <f ca="1">IFERROR(INDEX(Socioeconomic!$I$8:$I$225,MATCH($C145,_xlfn.ANCHORARRAY(Socioeconomic!$C$8),0)),NA())</f>
        <v>0</v>
      </c>
      <c r="AJ145" s="25">
        <f ca="1">IFERROR(INDEX('Natural Hazard'!$I$8:$I$225,MATCH($C145,_xlfn.ANCHORARRAY('Natural Hazard'!$C$8),0)),NA())</f>
        <v>0</v>
      </c>
      <c r="AK145" s="25">
        <f ca="1">IFERROR(INDEX(Conflict!$I$8:$I$225,MATCH($C145,_xlfn.ANCHORARRAY(Conflict!$C$8),0)),NA())</f>
        <v>0</v>
      </c>
      <c r="AL145" s="49"/>
      <c r="AM145" s="25">
        <f>IFERROR(INDEX('Data Reliability'!$G$6:$G$409,MATCH($C145,'Data Reliability'!$E$6:$E$409,0)),NA())</f>
        <v>0.16666666666666699</v>
      </c>
      <c r="AN145" s="25">
        <f>IFERROR(INDEX('Data Reliability'!$H$6:$H$409,MATCH($C145,'Data Reliability'!$E$6:$E$409,0)),NA())</f>
        <v>0.52500000000000002</v>
      </c>
    </row>
    <row r="146" spans="2:40" x14ac:dyDescent="0.2">
      <c r="B146" s="28" t="s">
        <v>772</v>
      </c>
      <c r="C146" s="28" t="s">
        <v>734</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0</v>
      </c>
      <c r="H146" s="23">
        <f t="shared" ca="1" si="12"/>
        <v>0</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0</v>
      </c>
      <c r="N146" s="23">
        <f t="shared" ca="1" si="16"/>
        <v>0</v>
      </c>
      <c r="O146" s="116" t="str">
        <f t="shared" si="17"/>
        <v>!!</v>
      </c>
      <c r="P146" s="24"/>
      <c r="Q146" s="49"/>
      <c r="R146" s="25">
        <f ca="1">IFERROR(INDEX(Health!$G$8:$G$225,MATCH($C146,_xlfn.ANCHORARRAY(Health!$C$8),0)),NA())</f>
        <v>0</v>
      </c>
      <c r="S146" s="25">
        <f ca="1">IFERROR(INDEX(Food!$G$8:$G$225,MATCH($C146,_xlfn.ANCHORARRAY(Food!$C$8),0)),NA())</f>
        <v>0</v>
      </c>
      <c r="T146" s="25">
        <f ca="1">IFERROR(INDEX(Macro!$G$8:$G$225,MATCH($C146,_xlfn.ANCHORARRAY(Macro!$C$8),0)),NA())</f>
        <v>0</v>
      </c>
      <c r="U146" s="25">
        <f ca="1">IFERROR(INDEX(Socioeconomic!$G$8:$G$225,MATCH($C146,_xlfn.ANCHORARRAY(Socioeconomic!$C$8),0)),NA())</f>
        <v>0</v>
      </c>
      <c r="V146" s="25">
        <f ca="1">IFERROR(INDEX('Natural Hazard'!$G$8:$G$225,MATCH($C146,_xlfn.ANCHORARRAY('Natural Hazard'!$C$8),0)),NA())</f>
        <v>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t="e">
        <f ca="1">IFERROR(INDEX(Conflict!$H$8:$H$225,MATCH($C146,_xlfn.ANCHORARRAY(Conflict!$C$8),0)),NA())</f>
        <v>#N/A</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0</v>
      </c>
      <c r="AK146" s="25">
        <f ca="1">IFERROR(INDEX(Conflict!$I$8:$I$225,MATCH($C146,_xlfn.ANCHORARRAY(Conflict!$C$8),0)),NA())</f>
        <v>0</v>
      </c>
      <c r="AL146" s="49"/>
      <c r="AM146" s="25">
        <f>IFERROR(INDEX('Data Reliability'!$G$6:$G$409,MATCH($C146,'Data Reliability'!$E$6:$E$409,0)),NA())</f>
        <v>1</v>
      </c>
      <c r="AN146" s="25">
        <f>IFERROR(INDEX('Data Reliability'!$H$6:$H$409,MATCH($C146,'Data Reliability'!$E$6:$E$409,0)),NA())</f>
        <v>0.81666666666666698</v>
      </c>
    </row>
    <row r="147" spans="2:40"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2</v>
      </c>
      <c r="H147" s="23">
        <f t="shared" ca="1" si="12"/>
        <v>2</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1.5</v>
      </c>
      <c r="N147" s="23">
        <f t="shared" ca="1" si="16"/>
        <v>1.5</v>
      </c>
      <c r="O147" s="116" t="str">
        <f t="shared" si="17"/>
        <v>!</v>
      </c>
      <c r="P147" s="24"/>
      <c r="Q147" s="49"/>
      <c r="R147" s="25">
        <f ca="1">IFERROR(INDEX(Health!$G$8:$G$225,MATCH($C147,_xlfn.ANCHORARRAY(Health!$C$8),0)),NA())</f>
        <v>0</v>
      </c>
      <c r="S147" s="25">
        <f ca="1">IFERROR(INDEX(Food!$G$8:$G$225,MATCH($C147,_xlfn.ANCHORARRAY(Food!$C$8),0)),NA())</f>
        <v>8.0253651153396586</v>
      </c>
      <c r="T147" s="25">
        <f ca="1">IFERROR(INDEX(Macro!$G$8:$G$225,MATCH($C147,_xlfn.ANCHORARRAY(Macro!$C$8),0)),NA())</f>
        <v>0</v>
      </c>
      <c r="U147" s="25">
        <f ca="1">IFERROR(INDEX(Socioeconomic!$G$8:$G$225,MATCH($C147,_xlfn.ANCHORARRAY(Socioeconomic!$C$8),0)),NA())</f>
        <v>0</v>
      </c>
      <c r="V147" s="25">
        <f ca="1">IFERROR(INDEX('Natural Hazard'!$G$8:$G$225,MATCH($C147,_xlfn.ANCHORARRAY('Natural Hazard'!$C$8),0)),NA())</f>
        <v>7.416198487095663</v>
      </c>
      <c r="W147" s="25">
        <f ca="1">IFERROR(INDEX(Conflict!$G$8:$G$225,MATCH($C147,_xlfn.ANCHORARRAY(Conflict!$C$8),0)),NA())</f>
        <v>3.4503277967117558</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3.36549856102928</v>
      </c>
      <c r="AB147" s="25">
        <f ca="1">IFERROR(INDEX(Socioeconomic!$H$8:$H$225,MATCH($C147,_xlfn.ANCHORARRAY(Socioeconomic!$C$8),0)),NA())</f>
        <v>10</v>
      </c>
      <c r="AC147" s="25">
        <f ca="1">IFERROR(INDEX('Natural Hazard'!$H$8:$H$225,MATCH($C147,_xlfn.ANCHORARRAY('Natural Hazard'!$C$8),0)),NA())</f>
        <v>5.5</v>
      </c>
      <c r="AD147" s="25">
        <f ca="1">IFERROR(INDEX(Conflict!$H$8:$H$225,MATCH($C147,_xlfn.ANCHORARRAY(Conflict!$C$8),0)),NA())</f>
        <v>10</v>
      </c>
      <c r="AE147" s="50"/>
      <c r="AF147" s="25">
        <f ca="1">IFERROR(INDEX(Health!$I$8:$I$225,MATCH($C147,_xlfn.ANCHORARRAY(Health!$C$8),0)),NA())</f>
        <v>0</v>
      </c>
      <c r="AG147" s="25">
        <f ca="1">IFERROR(INDEX(Food!$I$8:$I$225,MATCH($C147,_xlfn.ANCHORARRAY(Food!$C$8),0)),NA())</f>
        <v>7</v>
      </c>
      <c r="AH147" s="25">
        <f ca="1">IFERROR(INDEX(Macro!$I$8:$I$225,MATCH($C147,_xlfn.ANCHORARRAY(Macro!$C$8),0)),NA())</f>
        <v>0</v>
      </c>
      <c r="AI147" s="25">
        <f ca="1">IFERROR(INDEX(Socioeconomic!$I$8:$I$225,MATCH($C147,_xlfn.ANCHORARRAY(Socioeconomic!$C$8),0)),NA())</f>
        <v>0</v>
      </c>
      <c r="AJ147" s="25">
        <f ca="1">IFERROR(INDEX('Natural Hazard'!$I$8:$I$225,MATCH($C147,_xlfn.ANCHORARRAY('Natural Hazard'!$C$8),0)),NA())</f>
        <v>10</v>
      </c>
      <c r="AK147" s="25">
        <f ca="1">IFERROR(INDEX(Conflict!$I$8:$I$225,MATCH($C147,_xlfn.ANCHORARRAY(Conflict!$C$8),0)),NA())</f>
        <v>1.19047619047618</v>
      </c>
      <c r="AL147" s="49"/>
      <c r="AM147" s="25">
        <f>IFERROR(INDEX('Data Reliability'!$G$6:$G$409,MATCH($C147,'Data Reliability'!$E$6:$E$409,0)),NA())</f>
        <v>8.3333333333333301E-2</v>
      </c>
      <c r="AN147" s="25">
        <f>IFERROR(INDEX('Data Reliability'!$H$6:$H$409,MATCH($C147,'Data Reliability'!$E$6:$E$409,0)),NA())</f>
        <v>0.391666666666667</v>
      </c>
    </row>
    <row r="148" spans="2:40" x14ac:dyDescent="0.2">
      <c r="B148" s="28" t="s">
        <v>241</v>
      </c>
      <c r="C148" s="28" t="s">
        <v>242</v>
      </c>
      <c r="D148" s="28" t="s">
        <v>432</v>
      </c>
      <c r="E148" s="28" t="s">
        <v>535</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4</v>
      </c>
      <c r="H148" s="23">
        <f t="shared" ca="1" si="12"/>
        <v>4</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3.5</v>
      </c>
      <c r="K148" s="23">
        <f t="shared" ca="1" si="14"/>
        <v>3.5</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3.5</v>
      </c>
      <c r="N148" s="23">
        <f t="shared" ca="1" si="16"/>
        <v>3.5</v>
      </c>
      <c r="O148" s="116" t="str">
        <f t="shared" si="17"/>
        <v/>
      </c>
      <c r="P148" s="24"/>
      <c r="Q148" s="49"/>
      <c r="R148" s="25">
        <f ca="1">IFERROR(INDEX(Health!$G$8:$G$225,MATCH($C148,_xlfn.ANCHORARRAY(Health!$C$8),0)),NA())</f>
        <v>7.1387743433564559</v>
      </c>
      <c r="S148" s="25">
        <f ca="1">IFERROR(INDEX(Food!$G$8:$G$225,MATCH($C148,_xlfn.ANCHORARRAY(Food!$C$8),0)),NA())</f>
        <v>10</v>
      </c>
      <c r="T148" s="25">
        <f ca="1">IFERROR(INDEX(Macro!$G$8:$G$225,MATCH($C148,_xlfn.ANCHORARRAY(Macro!$C$8),0)),NA())</f>
        <v>10</v>
      </c>
      <c r="U148" s="25">
        <f ca="1">IFERROR(INDEX(Socioeconomic!$G$8:$G$225,MATCH($C148,_xlfn.ANCHORARRAY(Socioeconomic!$C$8),0)),NA())</f>
        <v>0</v>
      </c>
      <c r="V148" s="25">
        <f ca="1">IFERROR(INDEX('Natural Hazard'!$G$8:$G$225,MATCH($C148,_xlfn.ANCHORARRAY('Natural Hazard'!$C$8),0)),NA())</f>
        <v>0</v>
      </c>
      <c r="W148" s="25">
        <f ca="1">IFERROR(INDEX(Conflict!$G$8:$G$225,MATCH($C148,_xlfn.ANCHORARRAY(Conflict!$C$8),0)),NA())</f>
        <v>8.4515425472851575</v>
      </c>
      <c r="X148" s="50"/>
      <c r="Y148" s="25">
        <f ca="1">IFERROR(INDEX(Health!$H$8:$H$225,MATCH($C148,_xlfn.ANCHORARRAY(Health!$C$8),0)),NA())</f>
        <v>5.0962099125364402</v>
      </c>
      <c r="Z148" s="25">
        <f ca="1">IFERROR(INDEX(Food!$H$8:$H$225,MATCH($C148,_xlfn.ANCHORARRAY(Food!$C$8),0)),NA())</f>
        <v>10</v>
      </c>
      <c r="AA148" s="25">
        <f ca="1">IFERROR(INDEX(Macro!$H$8:$H$225,MATCH($C148,_xlfn.ANCHORARRAY(Macro!$C$8),0)),NA())</f>
        <v>10</v>
      </c>
      <c r="AB148" s="25">
        <f ca="1">IFERROR(INDEX(Socioeconomic!$H$8:$H$225,MATCH($C148,_xlfn.ANCHORARRAY(Socioeconomic!$C$8),0)),NA())</f>
        <v>8.2857142857142794</v>
      </c>
      <c r="AC148" s="25">
        <f ca="1">IFERROR(INDEX('Natural Hazard'!$H$8:$H$225,MATCH($C148,_xlfn.ANCHORARRAY('Natural Hazard'!$C$8),0)),NA())</f>
        <v>5.5</v>
      </c>
      <c r="AD148" s="25">
        <f ca="1">IFERROR(INDEX(Conflict!$H$8:$H$225,MATCH($C148,_xlfn.ANCHORARRAY(Conflict!$C$8),0)),NA())</f>
        <v>10</v>
      </c>
      <c r="AE148" s="50"/>
      <c r="AF148" s="25">
        <f ca="1">IFERROR(INDEX(Health!$I$8:$I$225,MATCH($C148,_xlfn.ANCHORARRAY(Health!$C$8),0)),NA())</f>
        <v>10</v>
      </c>
      <c r="AG148" s="25">
        <f ca="1">IFERROR(INDEX(Food!$I$8:$I$225,MATCH($C148,_xlfn.ANCHORARRAY(Food!$C$8),0)),NA())</f>
        <v>10</v>
      </c>
      <c r="AH148" s="25">
        <f ca="1">IFERROR(INDEX(Macro!$I$8:$I$225,MATCH($C148,_xlfn.ANCHORARRAY(Macro!$C$8),0)),NA())</f>
        <v>10</v>
      </c>
      <c r="AI148" s="25">
        <f ca="1">IFERROR(INDEX(Socioeconomic!$I$8:$I$225,MATCH($C148,_xlfn.ANCHORARRAY(Socioeconomic!$C$8),0)),NA())</f>
        <v>0</v>
      </c>
      <c r="AJ148" s="25">
        <f ca="1">IFERROR(INDEX('Natural Hazard'!$I$8:$I$225,MATCH($C148,_xlfn.ANCHORARRAY('Natural Hazard'!$C$8),0)),NA())</f>
        <v>0</v>
      </c>
      <c r="AK148" s="25">
        <f ca="1">IFERROR(INDEX(Conflict!$I$8:$I$225,MATCH($C148,_xlfn.ANCHORARRAY(Conflict!$C$8),0)),NA())</f>
        <v>7.1428571428571299</v>
      </c>
      <c r="AL148" s="49"/>
      <c r="AM148" s="25">
        <f>IFERROR(INDEX('Data Reliability'!$G$6:$G$409,MATCH($C148,'Data Reliability'!$E$6:$E$409,0)),NA())</f>
        <v>0</v>
      </c>
      <c r="AN148" s="25">
        <f>IFERROR(INDEX('Data Reliability'!$H$6:$H$409,MATCH($C148,'Data Reliability'!$E$6:$E$409,0)),NA())</f>
        <v>0.15</v>
      </c>
    </row>
    <row r="149" spans="2:40"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2</v>
      </c>
      <c r="H149" s="23">
        <f t="shared" ca="1" si="12"/>
        <v>2</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2</v>
      </c>
      <c r="N149" s="23">
        <f t="shared" ca="1" si="16"/>
        <v>2</v>
      </c>
      <c r="O149" s="116" t="str">
        <f t="shared" si="17"/>
        <v>!</v>
      </c>
      <c r="P149" s="24"/>
      <c r="Q149" s="49"/>
      <c r="R149" s="25">
        <f ca="1">IFERROR(INDEX(Health!$G$8:$G$225,MATCH($C149,_xlfn.ANCHORARRAY(Health!$C$8),0)),NA())</f>
        <v>0</v>
      </c>
      <c r="S149" s="25">
        <f ca="1">IFERROR(INDEX(Food!$G$8:$G$225,MATCH($C149,_xlfn.ANCHORARRAY(Food!$C$8),0)),NA())</f>
        <v>0</v>
      </c>
      <c r="T149" s="25">
        <f ca="1">IFERROR(INDEX(Macro!$G$8:$G$225,MATCH($C149,_xlfn.ANCHORARRAY(Macro!$C$8),0)),NA())</f>
        <v>4.7410802930089044</v>
      </c>
      <c r="U149" s="25">
        <f ca="1">IFERROR(INDEX(Socioeconomic!$G$8:$G$225,MATCH($C149,_xlfn.ANCHORARRAY(Socioeconomic!$C$8),0)),NA())</f>
        <v>8.6189160737133417</v>
      </c>
      <c r="V149" s="25">
        <f ca="1">IFERROR(INDEX('Natural Hazard'!$G$8:$G$225,MATCH($C149,_xlfn.ANCHORARRAY('Natural Hazard'!$C$8),0)),NA())</f>
        <v>9.7467943448089631</v>
      </c>
      <c r="W149" s="25">
        <f ca="1">IFERROR(INDEX(Conflict!$G$8:$G$225,MATCH($C149,_xlfn.ANCHORARRAY(Conflict!$C$8),0)),NA())</f>
        <v>0</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5.2131853249171698</v>
      </c>
      <c r="AB149" s="25">
        <f ca="1">IFERROR(INDEX(Socioeconomic!$H$8:$H$225,MATCH($C149,_xlfn.ANCHORARRAY(Socioeconomic!$C$8),0)),NA())</f>
        <v>7.4285714285714199</v>
      </c>
      <c r="AC149" s="25">
        <f ca="1">IFERROR(INDEX('Natural Hazard'!$H$8:$H$225,MATCH($C149,_xlfn.ANCHORARRAY('Natural Hazard'!$C$8),0)),NA())</f>
        <v>9.5</v>
      </c>
      <c r="AD149" s="25">
        <f ca="1">IFERROR(INDEX(Conflict!$H$8:$H$225,MATCH($C149,_xlfn.ANCHORARRAY(Conflict!$C$8),0)),NA())</f>
        <v>3.2139046941678502</v>
      </c>
      <c r="AE149" s="50"/>
      <c r="AF149" s="25">
        <f ca="1">IFERROR(INDEX(Health!$I$8:$I$225,MATCH($C149,_xlfn.ANCHORARRAY(Health!$C$8),0)),NA())</f>
        <v>0</v>
      </c>
      <c r="AG149" s="25" t="e">
        <f ca="1">IFERROR(INDEX(Food!$I$8:$I$225,MATCH($C149,_xlfn.ANCHORARRAY(Food!$C$8),0)),NA())</f>
        <v>#N/A</v>
      </c>
      <c r="AH149" s="25">
        <f ca="1">IFERROR(INDEX(Macro!$I$8:$I$225,MATCH($C149,_xlfn.ANCHORARRAY(Macro!$C$8),0)),NA())</f>
        <v>4.31172899941257</v>
      </c>
      <c r="AI149" s="25">
        <f ca="1">IFERROR(INDEX(Socioeconomic!$I$8:$I$225,MATCH($C149,_xlfn.ANCHORARRAY(Socioeconomic!$C$8),0)),NA())</f>
        <v>10</v>
      </c>
      <c r="AJ149" s="25">
        <f ca="1">IFERROR(INDEX('Natural Hazard'!$I$8:$I$225,MATCH($C149,_xlfn.ANCHORARRAY('Natural Hazard'!$C$8),0)),NA())</f>
        <v>10</v>
      </c>
      <c r="AK149" s="25">
        <f ca="1">IFERROR(INDEX(Conflict!$I$8:$I$225,MATCH($C149,_xlfn.ANCHORARRAY(Conflict!$C$8),0)),NA())</f>
        <v>0</v>
      </c>
      <c r="AL149" s="49"/>
      <c r="AM149" s="25">
        <f>IFERROR(INDEX('Data Reliability'!$G$6:$G$409,MATCH($C149,'Data Reliability'!$E$6:$E$409,0)),NA())</f>
        <v>8.3333333333333301E-2</v>
      </c>
      <c r="AN149" s="25">
        <f>IFERROR(INDEX('Data Reliability'!$H$6:$H$409,MATCH($C149,'Data Reliability'!$E$6:$E$409,0)),NA())</f>
        <v>0.483333333333333</v>
      </c>
    </row>
    <row r="150" spans="2:40"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v>
      </c>
      <c r="N150" s="23">
        <f t="shared" ca="1" si="16"/>
        <v>0</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2.2261011081650381</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0.74391158190040696</v>
      </c>
      <c r="AB150" s="25">
        <f ca="1">IFERROR(INDEX(Socioeconomic!$H$8:$H$225,MATCH($C150,_xlfn.ANCHORARRAY(Socioeconomic!$C$8),0)),NA())</f>
        <v>0.28571428571428598</v>
      </c>
      <c r="AC150" s="25">
        <f ca="1">IFERROR(INDEX('Natural Hazard'!$H$8:$H$225,MATCH($C150,_xlfn.ANCHORARRAY('Natural Hazard'!$C$8),0)),NA())</f>
        <v>1.6666666666666601</v>
      </c>
      <c r="AD150" s="25">
        <f ca="1">IFERROR(INDEX(Conflict!$H$8:$H$225,MATCH($C150,_xlfn.ANCHORARRAY(Conflict!$C$8),0)),NA())</f>
        <v>0</v>
      </c>
      <c r="AE150" s="50"/>
      <c r="AF150" s="25">
        <f ca="1">IFERROR(INDEX(Health!$I$8:$I$225,MATCH($C150,_xlfn.ANCHORARRAY(Health!$C$8),0)),NA())</f>
        <v>0</v>
      </c>
      <c r="AG150" s="25" t="e">
        <f ca="1">IFERROR(INDEX(Food!$I$8:$I$225,MATCH($C150,_xlfn.ANCHORARRAY(Food!$C$8),0)),NA())</f>
        <v>#N/A</v>
      </c>
      <c r="AH150" s="25">
        <f ca="1">IFERROR(INDEX(Macro!$I$8:$I$225,MATCH($C150,_xlfn.ANCHORARRAY(Macro!$C$8),0)),NA())</f>
        <v>6.6614450753867196</v>
      </c>
      <c r="AI150" s="25">
        <f ca="1">IFERROR(INDEX(Socioeconomic!$I$8:$I$225,MATCH($C150,_xlfn.ANCHORARRAY(Socioeconomic!$C$8),0)),NA())</f>
        <v>0</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8.3333333333333301E-2</v>
      </c>
      <c r="AN150" s="25">
        <f>IFERROR(INDEX('Data Reliability'!$H$6:$H$409,MATCH($C150,'Data Reliability'!$E$6:$E$409,0)),NA())</f>
        <v>0.625</v>
      </c>
    </row>
    <row r="151" spans="2:40"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1</v>
      </c>
      <c r="N151" s="23">
        <f t="shared" ca="1" si="16"/>
        <v>1</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0</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0</v>
      </c>
      <c r="AB151" s="25">
        <f ca="1">IFERROR(INDEX(Socioeconomic!$H$8:$H$225,MATCH($C151,_xlfn.ANCHORARRAY(Socioeconomic!$C$8),0)),NA())</f>
        <v>0.14285714285714199</v>
      </c>
      <c r="AC151" s="25">
        <f ca="1">IFERROR(INDEX('Natural Hazard'!$H$8:$H$225,MATCH($C151,_xlfn.ANCHORARRAY('Natural Hazard'!$C$8),0)),NA())</f>
        <v>0</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7</v>
      </c>
      <c r="AI151" s="25">
        <f ca="1">IFERROR(INDEX(Socioeconomic!$I$8:$I$225,MATCH($C151,_xlfn.ANCHORARRAY(Socioeconomic!$C$8),0)),NA())</f>
        <v>0</v>
      </c>
      <c r="AJ151" s="25">
        <f ca="1">IFERROR(INDEX('Natural Hazard'!$I$8:$I$225,MATCH($C151,_xlfn.ANCHORARRAY('Natural Hazard'!$C$8),0)),NA())</f>
        <v>0</v>
      </c>
      <c r="AK151" s="25">
        <f ca="1">IFERROR(INDEX(Conflict!$I$8:$I$225,MATCH($C151,_xlfn.ANCHORARRAY(Conflict!$C$8),0)),NA())</f>
        <v>7</v>
      </c>
      <c r="AL151" s="49"/>
      <c r="AM151" s="25">
        <f>IFERROR(INDEX('Data Reliability'!$G$6:$G$409,MATCH($C151,'Data Reliability'!$E$6:$E$409,0)),NA())</f>
        <v>8.3333333333333301E-2</v>
      </c>
      <c r="AN151" s="25">
        <f>IFERROR(INDEX('Data Reliability'!$H$6:$H$409,MATCH($C151,'Data Reliability'!$E$6:$E$409,0)),NA())</f>
        <v>0.59166666666666701</v>
      </c>
    </row>
    <row r="152" spans="2:40"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0.5</v>
      </c>
      <c r="H152" s="23">
        <f t="shared" ca="1" si="12"/>
        <v>0.5</v>
      </c>
      <c r="I152" s="116" t="str">
        <f t="shared" si="13"/>
        <v>!</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1</v>
      </c>
      <c r="K152" s="23">
        <f t="shared" ca="1" si="14"/>
        <v>1</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0.5</v>
      </c>
      <c r="N152" s="23">
        <f t="shared" ca="1" si="16"/>
        <v>0.5</v>
      </c>
      <c r="O152" s="116" t="str">
        <f t="shared" si="17"/>
        <v>!</v>
      </c>
      <c r="P152" s="24"/>
      <c r="Q152" s="49"/>
      <c r="R152" s="25">
        <f ca="1">IFERROR(INDEX(Health!$G$8:$G$225,MATCH($C152,_xlfn.ANCHORARRAY(Health!$C$8),0)),NA())</f>
        <v>6.6209315578608354</v>
      </c>
      <c r="S152" s="25">
        <f ca="1">IFERROR(INDEX(Food!$G$8:$G$225,MATCH($C152,_xlfn.ANCHORARRAY(Food!$C$8),0)),NA())</f>
        <v>0</v>
      </c>
      <c r="T152" s="25">
        <f ca="1">IFERROR(INDEX(Macro!$G$8:$G$225,MATCH($C152,_xlfn.ANCHORARRAY(Macro!$C$8),0)),NA())</f>
        <v>4.60722523266364</v>
      </c>
      <c r="U152" s="25">
        <f ca="1">IFERROR(INDEX(Socioeconomic!$G$8:$G$225,MATCH($C152,_xlfn.ANCHORARRAY(Socioeconomic!$C$8),0)),NA())</f>
        <v>0</v>
      </c>
      <c r="V152" s="25">
        <f ca="1">IFERROR(INDEX('Natural Hazard'!$G$8:$G$225,MATCH($C152,_xlfn.ANCHORARRAY('Natural Hazard'!$C$8),0)),NA())</f>
        <v>0</v>
      </c>
      <c r="W152" s="25">
        <f ca="1">IFERROR(INDEX(Conflict!$G$8:$G$225,MATCH($C152,_xlfn.ANCHORARRAY(Conflict!$C$8),0)),NA())</f>
        <v>0</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4.9229727442017897</v>
      </c>
      <c r="AB152" s="25">
        <f ca="1">IFERROR(INDEX(Socioeconomic!$H$8:$H$225,MATCH($C152,_xlfn.ANCHORARRAY(Socioeconomic!$C$8),0)),NA())</f>
        <v>7.8571428571428497</v>
      </c>
      <c r="AC152" s="25">
        <f ca="1">IFERROR(INDEX('Natural Hazard'!$H$8:$H$225,MATCH($C152,_xlfn.ANCHORARRAY('Natural Hazard'!$C$8),0)),NA())</f>
        <v>8</v>
      </c>
      <c r="AD152" s="25">
        <f ca="1">IFERROR(INDEX(Conflict!$H$8:$H$225,MATCH($C152,_xlfn.ANCHORARRAY(Conflict!$C$8),0)),NA())</f>
        <v>3.8584637268847701</v>
      </c>
      <c r="AE152" s="50"/>
      <c r="AF152" s="25">
        <f ca="1">IFERROR(INDEX(Health!$I$8:$I$225,MATCH($C152,_xlfn.ANCHORARRAY(Health!$C$8),0)),NA())</f>
        <v>7</v>
      </c>
      <c r="AG152" s="25" t="e">
        <f ca="1">IFERROR(INDEX(Food!$I$8:$I$225,MATCH($C152,_xlfn.ANCHORARRAY(Food!$C$8),0)),NA())</f>
        <v>#N/A</v>
      </c>
      <c r="AH152" s="25">
        <f ca="1">IFERROR(INDEX(Macro!$I$8:$I$225,MATCH($C152,_xlfn.ANCHORARRAY(Macro!$C$8),0)),NA())</f>
        <v>4.31172899941257</v>
      </c>
      <c r="AI152" s="25" t="e">
        <f ca="1">IFERROR(INDEX(Socioeconomic!$I$8:$I$225,MATCH($C152,_xlfn.ANCHORARRAY(Socioeconomic!$C$8),0)),NA())</f>
        <v>#N/A</v>
      </c>
      <c r="AJ152" s="25">
        <f ca="1">IFERROR(INDEX('Natural Hazard'!$I$8:$I$225,MATCH($C152,_xlfn.ANCHORARRAY('Natural Hazard'!$C$8),0)),NA())</f>
        <v>0</v>
      </c>
      <c r="AK152" s="25">
        <f ca="1">IFERROR(INDEX(Conflict!$I$8:$I$225,MATCH($C152,_xlfn.ANCHORARRAY(Conflict!$C$8),0)),NA())</f>
        <v>0</v>
      </c>
      <c r="AL152" s="49"/>
      <c r="AM152" s="25">
        <f>IFERROR(INDEX('Data Reliability'!$G$6:$G$409,MATCH($C152,'Data Reliability'!$E$6:$E$409,0)),NA())</f>
        <v>8.3333333333333301E-2</v>
      </c>
      <c r="AN152" s="25">
        <f>IFERROR(INDEX('Data Reliability'!$H$6:$H$409,MATCH($C152,'Data Reliability'!$E$6:$E$409,0)),NA())</f>
        <v>0.6</v>
      </c>
    </row>
    <row r="153" spans="2:40"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v>
      </c>
      <c r="H153" s="23">
        <f t="shared" ca="1" si="12"/>
        <v>0</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0</v>
      </c>
      <c r="N153" s="23">
        <f t="shared" ca="1" si="16"/>
        <v>0</v>
      </c>
      <c r="O153" s="116" t="str">
        <f t="shared" si="17"/>
        <v>!!</v>
      </c>
      <c r="P153" s="24"/>
      <c r="Q153" s="49"/>
      <c r="R153" s="25">
        <f ca="1">IFERROR(INDEX(Health!$G$8:$G$225,MATCH($C153,_xlfn.ANCHORARRAY(Health!$C$8),0)),NA())</f>
        <v>0</v>
      </c>
      <c r="S153" s="25">
        <f ca="1">IFERROR(INDEX(Food!$G$8:$G$225,MATCH($C153,_xlfn.ANCHORARRAY(Food!$C$8),0)),NA())</f>
        <v>0</v>
      </c>
      <c r="T153" s="25">
        <f ca="1">IFERROR(INDEX(Macro!$G$8:$G$225,MATCH($C153,_xlfn.ANCHORARRAY(Macro!$C$8),0)),NA())</f>
        <v>0</v>
      </c>
      <c r="U153" s="25">
        <f ca="1">IFERROR(INDEX(Socioeconomic!$G$8:$G$225,MATCH($C153,_xlfn.ANCHORARRAY(Socioeconomic!$C$8),0)),NA())</f>
        <v>0</v>
      </c>
      <c r="V153" s="25">
        <f ca="1">IFERROR(INDEX('Natural Hazard'!$G$8:$G$225,MATCH($C153,_xlfn.ANCHORARRAY('Natural Hazard'!$C$8),0)),NA())</f>
        <v>0</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5.2857142857142803</v>
      </c>
      <c r="AC153" s="25">
        <f ca="1">IFERROR(INDEX('Natural Hazard'!$H$8:$H$225,MATCH($C153,_xlfn.ANCHORARRAY('Natural Hazard'!$C$8),0)),NA())</f>
        <v>3.3333333333333299</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0"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v>
      </c>
      <c r="N154" s="23">
        <f t="shared" ca="1" si="16"/>
        <v>0</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0</v>
      </c>
      <c r="AB154" s="25">
        <f ca="1">IFERROR(INDEX(Socioeconomic!$H$8:$H$225,MATCH($C154,_xlfn.ANCHORARRAY(Socioeconomic!$C$8),0)),NA())</f>
        <v>0.42857142857142799</v>
      </c>
      <c r="AC154" s="25">
        <f ca="1">IFERROR(INDEX('Natural Hazard'!$H$8:$H$225,MATCH($C154,_xlfn.ANCHORARRAY('Natural Hazard'!$C$8),0)),NA())</f>
        <v>5.8333333333333304</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6.6614450753867196</v>
      </c>
      <c r="AI154" s="25">
        <f ca="1">IFERROR(INDEX(Socioeconomic!$I$8:$I$225,MATCH($C154,_xlfn.ANCHORARRAY(Socioeconomic!$C$8),0)),NA())</f>
        <v>0</v>
      </c>
      <c r="AJ154" s="25">
        <f ca="1">IFERROR(INDEX('Natural Hazard'!$I$8:$I$225,MATCH($C154,_xlfn.ANCHORARRAY('Natural Hazard'!$C$8),0)),NA())</f>
        <v>0</v>
      </c>
      <c r="AK154" s="25">
        <f ca="1">IFERROR(INDEX(Conflict!$I$8:$I$225,MATCH($C154,_xlfn.ANCHORARRAY(Conflict!$C$8),0)),NA())</f>
        <v>1.19047619047618</v>
      </c>
      <c r="AL154" s="49"/>
      <c r="AM154" s="25">
        <f>IFERROR(INDEX('Data Reliability'!$G$6:$G$409,MATCH($C154,'Data Reliability'!$E$6:$E$409,0)),NA())</f>
        <v>8.3333333333333301E-2</v>
      </c>
      <c r="AN154" s="25">
        <f>IFERROR(INDEX('Data Reliability'!$H$6:$H$409,MATCH($C154,'Data Reliability'!$E$6:$E$409,0)),NA())</f>
        <v>0.59166666666666701</v>
      </c>
    </row>
    <row r="155" spans="2:40"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0</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2.3255701467991901</v>
      </c>
      <c r="AB155" s="25">
        <f ca="1">IFERROR(INDEX(Socioeconomic!$H$8:$H$225,MATCH($C155,_xlfn.ANCHORARRAY(Socioeconomic!$C$8),0)),NA())</f>
        <v>2.71428571428571</v>
      </c>
      <c r="AC155" s="25">
        <f ca="1">IFERROR(INDEX('Natural Hazard'!$H$8:$H$225,MATCH($C155,_xlfn.ANCHORARRAY('Natural Hazard'!$C$8),0)),NA())</f>
        <v>6.3333333333333304</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0</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8.3333333333333301E-2</v>
      </c>
      <c r="AN155" s="25">
        <f>IFERROR(INDEX('Data Reliability'!$H$6:$H$409,MATCH($C155,'Data Reliability'!$E$6:$E$409,0)),NA())</f>
        <v>0.66666666666666696</v>
      </c>
    </row>
    <row r="156" spans="2:40" x14ac:dyDescent="0.2">
      <c r="B156" s="28" t="s">
        <v>257</v>
      </c>
      <c r="C156" s="28" t="s">
        <v>258</v>
      </c>
      <c r="D156" s="28" t="s">
        <v>431</v>
      </c>
      <c r="E156" s="28" t="s">
        <v>535</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4</v>
      </c>
      <c r="H156" s="23">
        <f t="shared" ca="1" si="12"/>
        <v>4</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3.5</v>
      </c>
      <c r="K156" s="23">
        <f t="shared" ca="1" si="14"/>
        <v>3.5</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3.5</v>
      </c>
      <c r="N156" s="23">
        <f t="shared" ca="1" si="16"/>
        <v>3.5</v>
      </c>
      <c r="O156" s="116" t="str">
        <f t="shared" si="17"/>
        <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10</v>
      </c>
      <c r="U156" s="25">
        <f ca="1">IFERROR(INDEX(Socioeconomic!$G$8:$G$225,MATCH($C156,_xlfn.ANCHORARRAY(Socioeconomic!$C$8),0)),NA())</f>
        <v>0</v>
      </c>
      <c r="V156" s="25">
        <f ca="1">IFERROR(INDEX('Natural Hazard'!$G$8:$G$225,MATCH($C156,_xlfn.ANCHORARRAY('Natural Hazard'!$C$8),0)),NA())</f>
        <v>10</v>
      </c>
      <c r="W156" s="25">
        <f ca="1">IFERROR(INDEX(Conflict!$G$8:$G$225,MATCH($C156,_xlfn.ANCHORARRAY(Conflict!$C$8),0)),NA())</f>
        <v>7.6687975062609457</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10</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5.8810455192034103</v>
      </c>
      <c r="AE156" s="50"/>
      <c r="AF156" s="25">
        <f ca="1">IFERROR(INDEX(Health!$I$8:$I$225,MATCH($C156,_xlfn.ANCHORARRAY(Health!$C$8),0)),NA())</f>
        <v>0</v>
      </c>
      <c r="AG156" s="25">
        <f ca="1">IFERROR(INDEX(Food!$I$8:$I$225,MATCH($C156,_xlfn.ANCHORARRAY(Food!$C$8),0)),NA())</f>
        <v>7</v>
      </c>
      <c r="AH156" s="25">
        <f ca="1">IFERROR(INDEX(Macro!$I$8:$I$225,MATCH($C156,_xlfn.ANCHORARRAY(Macro!$C$8),0)),NA())</f>
        <v>10</v>
      </c>
      <c r="AI156" s="25">
        <f ca="1">IFERROR(INDEX(Socioeconomic!$I$8:$I$225,MATCH($C156,_xlfn.ANCHORARRAY(Socioeconomic!$C$8),0)),NA())</f>
        <v>0</v>
      </c>
      <c r="AJ156" s="25">
        <f ca="1">IFERROR(INDEX('Natural Hazard'!$I$8:$I$225,MATCH($C156,_xlfn.ANCHORARRAY('Natural Hazard'!$C$8),0)),NA())</f>
        <v>10</v>
      </c>
      <c r="AK156" s="25">
        <f ca="1">IFERROR(INDEX(Conflict!$I$8:$I$225,MATCH($C156,_xlfn.ANCHORARRAY(Conflict!$C$8),0)),NA())</f>
        <v>10</v>
      </c>
      <c r="AL156" s="49"/>
      <c r="AM156" s="25">
        <f>IFERROR(INDEX('Data Reliability'!$G$6:$G$409,MATCH($C156,'Data Reliability'!$E$6:$E$409,0)),NA())</f>
        <v>0</v>
      </c>
      <c r="AN156" s="25">
        <f>IFERROR(INDEX('Data Reliability'!$H$6:$H$409,MATCH($C156,'Data Reliability'!$E$6:$E$409,0)),NA())</f>
        <v>0.30277777777777798</v>
      </c>
    </row>
    <row r="157" spans="2:40"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v>
      </c>
      <c r="H157" s="23">
        <f t="shared" ca="1" si="12"/>
        <v>0</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0.5</v>
      </c>
      <c r="K157" s="23">
        <f t="shared" ca="1" si="14"/>
        <v>0.5</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0</v>
      </c>
      <c r="N157" s="23">
        <f t="shared" ca="1" si="16"/>
        <v>0</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1.9811272481230884</v>
      </c>
      <c r="U157" s="25">
        <f ca="1">IFERROR(INDEX(Socioeconomic!$G$8:$G$225,MATCH($C157,_xlfn.ANCHORARRAY(Socioeconomic!$C$8),0)),NA())</f>
        <v>2.2649145304296643</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0.69070594210259095</v>
      </c>
      <c r="AB157" s="25">
        <f ca="1">IFERROR(INDEX(Socioeconomic!$H$8:$H$225,MATCH($C157,_xlfn.ANCHORARRAY(Socioeconomic!$C$8),0)),NA())</f>
        <v>3.5714285714285698</v>
      </c>
      <c r="AC157" s="25">
        <f ca="1">IFERROR(INDEX('Natural Hazard'!$H$8:$H$225,MATCH($C157,_xlfn.ANCHORARRAY('Natural Hazard'!$C$8),0)),NA())</f>
        <v>8.6666666666666607</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5.6823967103974899</v>
      </c>
      <c r="AI157" s="25">
        <f ca="1">IFERROR(INDEX(Socioeconomic!$I$8:$I$225,MATCH($C157,_xlfn.ANCHORARRAY(Socioeconomic!$C$8),0)),NA())</f>
        <v>1.4363545924423999</v>
      </c>
      <c r="AJ157" s="25">
        <f ca="1">IFERROR(INDEX('Natural Hazard'!$I$8:$I$225,MATCH($C157,_xlfn.ANCHORARRAY('Natural Hazard'!$C$8),0)),NA())</f>
        <v>0</v>
      </c>
      <c r="AK157" s="25">
        <f ca="1">IFERROR(INDEX(Conflict!$I$8:$I$225,MATCH($C157,_xlfn.ANCHORARRAY(Conflict!$C$8),0)),NA())</f>
        <v>3.5714285714285601</v>
      </c>
      <c r="AL157" s="49"/>
      <c r="AM157" s="25">
        <f>IFERROR(INDEX('Data Reliability'!$G$6:$G$409,MATCH($C157,'Data Reliability'!$E$6:$E$409,0)),NA())</f>
        <v>8.3333333333333301E-2</v>
      </c>
      <c r="AN157" s="25">
        <f>IFERROR(INDEX('Data Reliability'!$H$6:$H$409,MATCH($C157,'Data Reliability'!$E$6:$E$409,0)),NA())</f>
        <v>0.51666666666666705</v>
      </c>
    </row>
    <row r="158" spans="2:40"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0.5</v>
      </c>
      <c r="H158" s="23">
        <f t="shared" ca="1" si="12"/>
        <v>0.5</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1.5</v>
      </c>
      <c r="K158" s="23">
        <f t="shared" ca="1" si="14"/>
        <v>1.5</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0.5</v>
      </c>
      <c r="N158" s="23">
        <f t="shared" ca="1" si="16"/>
        <v>0.5</v>
      </c>
      <c r="O158" s="116" t="str">
        <f t="shared" si="17"/>
        <v>!</v>
      </c>
      <c r="P158" s="24"/>
      <c r="Q158" s="49"/>
      <c r="R158" s="25">
        <f ca="1">IFERROR(INDEX(Health!$G$8:$G$225,MATCH($C158,_xlfn.ANCHORARRAY(Health!$C$8),0)),NA())</f>
        <v>0</v>
      </c>
      <c r="S158" s="25">
        <f ca="1">IFERROR(INDEX(Food!$G$8:$G$225,MATCH($C158,_xlfn.ANCHORARRAY(Food!$C$8),0)),NA())</f>
        <v>0</v>
      </c>
      <c r="T158" s="25">
        <f ca="1">IFERROR(INDEX(Macro!$G$8:$G$225,MATCH($C158,_xlfn.ANCHORARRAY(Macro!$C$8),0)),NA())</f>
        <v>6.9</v>
      </c>
      <c r="U158" s="25">
        <f ca="1">IFERROR(INDEX(Socioeconomic!$G$8:$G$225,MATCH($C158,_xlfn.ANCHORARRAY(Socioeconomic!$C$8),0)),NA())</f>
        <v>0</v>
      </c>
      <c r="V158" s="25">
        <f ca="1">IFERROR(INDEX('Natural Hazard'!$G$8:$G$225,MATCH($C158,_xlfn.ANCHORARRAY('Natural Hazard'!$C$8),0)),NA())</f>
        <v>0</v>
      </c>
      <c r="W158" s="25">
        <f ca="1">IFERROR(INDEX(Conflict!$G$8:$G$225,MATCH($C158,_xlfn.ANCHORARRAY(Conflict!$C$8),0)),NA())</f>
        <v>1.3174818081118476</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7</v>
      </c>
      <c r="AB158" s="25">
        <f ca="1">IFERROR(INDEX(Socioeconomic!$H$8:$H$225,MATCH($C158,_xlfn.ANCHORARRAY(Socioeconomic!$C$8),0)),NA())</f>
        <v>4.8571428571428497</v>
      </c>
      <c r="AC158" s="25">
        <f ca="1">IFERROR(INDEX('Natural Hazard'!$H$8:$H$225,MATCH($C158,_xlfn.ANCHORARRAY('Natural Hazard'!$C$8),0)),NA())</f>
        <v>10</v>
      </c>
      <c r="AD158" s="25">
        <f ca="1">IFERROR(INDEX(Conflict!$H$8:$H$225,MATCH($C158,_xlfn.ANCHORARRAY(Conflict!$C$8),0)),NA())</f>
        <v>1.4580369843527701</v>
      </c>
      <c r="AE158" s="50"/>
      <c r="AF158" s="25">
        <f ca="1">IFERROR(INDEX(Health!$I$8:$I$225,MATCH($C158,_xlfn.ANCHORARRAY(Health!$C$8),0)),NA())</f>
        <v>0</v>
      </c>
      <c r="AG158" s="25" t="e">
        <f ca="1">IFERROR(INDEX(Food!$I$8:$I$225,MATCH($C158,_xlfn.ANCHORARRAY(Food!$C$8),0)),NA())</f>
        <v>#N/A</v>
      </c>
      <c r="AH158" s="25">
        <f ca="1">IFERROR(INDEX(Macro!$I$8:$I$225,MATCH($C158,_xlfn.ANCHORARRAY(Macro!$C$8),0)),NA())</f>
        <v>7</v>
      </c>
      <c r="AI158" s="25">
        <f ca="1">IFERROR(INDEX(Socioeconomic!$I$8:$I$225,MATCH($C158,_xlfn.ANCHORARRAY(Socioeconomic!$C$8),0)),NA())</f>
        <v>0</v>
      </c>
      <c r="AJ158" s="25">
        <f ca="1">IFERROR(INDEX('Natural Hazard'!$I$8:$I$225,MATCH($C158,_xlfn.ANCHORARRAY('Natural Hazard'!$C$8),0)),NA())</f>
        <v>0</v>
      </c>
      <c r="AK158" s="25">
        <f ca="1">IFERROR(INDEX(Conflict!$I$8:$I$225,MATCH($C158,_xlfn.ANCHORARRAY(Conflict!$C$8),0)),NA())</f>
        <v>1.19047619047618</v>
      </c>
      <c r="AL158" s="49"/>
      <c r="AM158" s="25">
        <f>IFERROR(INDEX('Data Reliability'!$G$6:$G$409,MATCH($C158,'Data Reliability'!$E$6:$E$409,0)),NA())</f>
        <v>0</v>
      </c>
      <c r="AN158" s="25">
        <f>IFERROR(INDEX('Data Reliability'!$H$6:$H$409,MATCH($C158,'Data Reliability'!$E$6:$E$409,0)),NA())</f>
        <v>0.391666666666667</v>
      </c>
    </row>
    <row r="159" spans="2:40"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0</v>
      </c>
      <c r="H159" s="23">
        <f t="shared" ca="1" si="12"/>
        <v>0</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0</v>
      </c>
      <c r="N159" s="23">
        <f t="shared" ca="1" si="16"/>
        <v>0</v>
      </c>
      <c r="O159" s="116" t="str">
        <f t="shared" si="17"/>
        <v>!</v>
      </c>
      <c r="P159" s="24"/>
      <c r="Q159" s="49"/>
      <c r="R159" s="25">
        <f ca="1">IFERROR(INDEX(Health!$G$8:$G$225,MATCH($C159,_xlfn.ANCHORARRAY(Health!$C$8),0)),NA())</f>
        <v>0</v>
      </c>
      <c r="S159" s="25">
        <f ca="1">IFERROR(INDEX(Food!$G$8:$G$225,MATCH($C159,_xlfn.ANCHORARRAY(Food!$C$8),0)),NA())</f>
        <v>0</v>
      </c>
      <c r="T159" s="25">
        <f ca="1">IFERROR(INDEX(Macro!$G$8:$G$225,MATCH($C159,_xlfn.ANCHORARRAY(Macro!$C$8),0)),NA())</f>
        <v>3.2304416805137497</v>
      </c>
      <c r="U159" s="25">
        <f ca="1">IFERROR(INDEX(Socioeconomic!$G$8:$G$225,MATCH($C159,_xlfn.ANCHORARRAY(Socioeconomic!$C$8),0)),NA())</f>
        <v>0</v>
      </c>
      <c r="V159" s="25">
        <f ca="1">IFERROR(INDEX('Natural Hazard'!$G$8:$G$225,MATCH($C159,_xlfn.ANCHORARRAY('Natural Hazard'!$C$8),0)),NA())</f>
        <v>0</v>
      </c>
      <c r="W159" s="25">
        <f ca="1">IFERROR(INDEX(Conflict!$G$8:$G$225,MATCH($C159,_xlfn.ANCHORARRAY(Conflict!$C$8),0)),NA())</f>
        <v>0</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3.32680355026723</v>
      </c>
      <c r="AB159" s="25">
        <f ca="1">IFERROR(INDEX(Socioeconomic!$H$8:$H$225,MATCH($C159,_xlfn.ANCHORARRAY(Socioeconomic!$C$8),0)),NA())</f>
        <v>5.5714285714285703</v>
      </c>
      <c r="AC159" s="25">
        <f ca="1">IFERROR(INDEX('Natural Hazard'!$H$8:$H$225,MATCH($C159,_xlfn.ANCHORARRAY('Natural Hazard'!$C$8),0)),NA())</f>
        <v>10</v>
      </c>
      <c r="AD159" s="25">
        <f ca="1">IFERROR(INDEX(Conflict!$H$8:$H$225,MATCH($C159,_xlfn.ANCHORARRAY(Conflict!$C$8),0)),NA())</f>
        <v>3.8362375533428099</v>
      </c>
      <c r="AE159" s="50"/>
      <c r="AF159" s="25">
        <f ca="1">IFERROR(INDEX(Health!$I$8:$I$225,MATCH($C159,_xlfn.ANCHORARRAY(Health!$C$8),0)),NA())</f>
        <v>0</v>
      </c>
      <c r="AG159" s="25" t="e">
        <f ca="1">IFERROR(INDEX(Food!$I$8:$I$225,MATCH($C159,_xlfn.ANCHORARRAY(Food!$C$8),0)),NA())</f>
        <v>#N/A</v>
      </c>
      <c r="AH159" s="25">
        <f ca="1">IFERROR(INDEX(Macro!$I$8:$I$225,MATCH($C159,_xlfn.ANCHORARRAY(Macro!$C$8),0)),NA())</f>
        <v>3.1368709614254899</v>
      </c>
      <c r="AI159" s="25">
        <f ca="1">IFERROR(INDEX(Socioeconomic!$I$8:$I$225,MATCH($C159,_xlfn.ANCHORARRAY(Socioeconomic!$C$8),0)),NA())</f>
        <v>0</v>
      </c>
      <c r="AJ159" s="25">
        <f ca="1">IFERROR(INDEX('Natural Hazard'!$I$8:$I$225,MATCH($C159,_xlfn.ANCHORARRAY('Natural Hazard'!$C$8),0)),NA())</f>
        <v>0</v>
      </c>
      <c r="AK159" s="25">
        <f ca="1">IFERROR(INDEX(Conflict!$I$8:$I$225,MATCH($C159,_xlfn.ANCHORARRAY(Conflict!$C$8),0)),NA())</f>
        <v>0</v>
      </c>
      <c r="AL159" s="49"/>
      <c r="AM159" s="25">
        <f>IFERROR(INDEX('Data Reliability'!$G$6:$G$409,MATCH($C159,'Data Reliability'!$E$6:$E$409,0)),NA())</f>
        <v>8.3333333333333301E-2</v>
      </c>
      <c r="AN159" s="25">
        <f>IFERROR(INDEX('Data Reliability'!$H$6:$H$409,MATCH($C159,'Data Reliability'!$E$6:$E$409,0)),NA())</f>
        <v>0.44166666666666698</v>
      </c>
    </row>
    <row r="160" spans="2:40"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0</v>
      </c>
      <c r="N160" s="23">
        <f t="shared" ca="1" si="16"/>
        <v>0</v>
      </c>
      <c r="O160" s="116" t="str">
        <f t="shared" si="17"/>
        <v>!!</v>
      </c>
      <c r="P160" s="24"/>
      <c r="Q160" s="49"/>
      <c r="R160" s="25">
        <f ca="1">IFERROR(INDEX(Health!$G$8:$G$225,MATCH($C160,_xlfn.ANCHORARRAY(Health!$C$8),0)),NA())</f>
        <v>0</v>
      </c>
      <c r="S160" s="25">
        <f ca="1">IFERROR(INDEX(Food!$G$8:$G$225,MATCH($C160,_xlfn.ANCHORARRAY(Food!$C$8),0)),NA())</f>
        <v>0</v>
      </c>
      <c r="T160" s="25">
        <f ca="1">IFERROR(INDEX(Macro!$G$8:$G$225,MATCH($C160,_xlfn.ANCHORARRAY(Macro!$C$8),0)),NA())</f>
        <v>0</v>
      </c>
      <c r="U160" s="25">
        <f ca="1">IFERROR(INDEX(Socioeconomic!$G$8:$G$225,MATCH($C160,_xlfn.ANCHORARRAY(Socioeconomic!$C$8),0)),NA())</f>
        <v>0</v>
      </c>
      <c r="V160" s="25">
        <f ca="1">IFERROR(INDEX('Natural Hazard'!$G$8:$G$225,MATCH($C160,_xlfn.ANCHORARRAY('Natural Hazard'!$C$8),0)),NA())</f>
        <v>0</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4.3333333333333304</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535</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1</v>
      </c>
      <c r="H161" s="23">
        <f t="shared" ca="1" si="12"/>
        <v>1</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4.5</v>
      </c>
      <c r="K161" s="23">
        <f t="shared" ca="1" si="14"/>
        <v>4.5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1</v>
      </c>
      <c r="N161" s="23">
        <f t="shared" ca="1" si="16"/>
        <v>1</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10</v>
      </c>
      <c r="U161" s="25">
        <f ca="1">IFERROR(INDEX(Socioeconomic!$G$8:$G$225,MATCH($C161,_xlfn.ANCHORARRAY(Socioeconomic!$C$8),0)),NA())</f>
        <v>0</v>
      </c>
      <c r="V161" s="25">
        <f ca="1">IFERROR(INDEX('Natural Hazard'!$G$8:$G$225,MATCH($C161,_xlfn.ANCHORARRAY('Natural Hazard'!$C$8),0)),NA())</f>
        <v>0</v>
      </c>
      <c r="W161" s="25">
        <f ca="1">IFERROR(INDEX(Conflict!$G$8:$G$225,MATCH($C161,_xlfn.ANCHORARRAY(Conflict!$C$8),0)),NA())</f>
        <v>0</v>
      </c>
      <c r="X161" s="50"/>
      <c r="Y161" s="25">
        <f ca="1">IFERROR(INDEX(Health!$H$8:$H$225,MATCH($C161,_xlfn.ANCHORARRAY(Health!$C$8),0)),NA())</f>
        <v>8.8862973760932906</v>
      </c>
      <c r="Z161" s="25">
        <f ca="1">IFERROR(INDEX(Food!$H$8:$H$225,MATCH($C161,_xlfn.ANCHORARRAY(Food!$C$8),0)),NA())</f>
        <v>10</v>
      </c>
      <c r="AA161" s="25">
        <f ca="1">IFERROR(INDEX(Macro!$H$8:$H$225,MATCH($C161,_xlfn.ANCHORARRAY(Macro!$C$8),0)),NA())</f>
        <v>10</v>
      </c>
      <c r="AB161" s="25">
        <f ca="1">IFERROR(INDEX(Socioeconomic!$H$8:$H$225,MATCH($C161,_xlfn.ANCHORARRAY(Socioeconomic!$C$8),0)),NA())</f>
        <v>9</v>
      </c>
      <c r="AC161" s="25">
        <f ca="1">IFERROR(INDEX('Natural Hazard'!$H$8:$H$225,MATCH($C161,_xlfn.ANCHORARRAY('Natural Hazard'!$C$8),0)),NA())</f>
        <v>9.5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10</v>
      </c>
      <c r="AI161" s="25" t="e">
        <f ca="1">IFERROR(INDEX(Socioeconomic!$I$8:$I$225,MATCH($C161,_xlfn.ANCHORARRAY(Socioeconomic!$C$8),0)),NA())</f>
        <v>#N/A</v>
      </c>
      <c r="AJ161" s="25">
        <f ca="1">IFERROR(INDEX('Natural Hazard'!$I$8:$I$225,MATCH($C161,_xlfn.ANCHORARRAY('Natural Hazard'!$C$8),0)),NA())</f>
        <v>0</v>
      </c>
      <c r="AK161" s="25">
        <f ca="1">IFERROR(INDEX(Conflict!$I$8:$I$225,MATCH($C161,_xlfn.ANCHORARRAY(Conflict!$C$8),0)),NA())</f>
        <v>0</v>
      </c>
      <c r="AL161" s="49"/>
      <c r="AM161" s="25">
        <f>IFERROR(INDEX('Data Reliability'!$G$6:$G$409,MATCH($C161,'Data Reliability'!$E$6:$E$409,0)),NA())</f>
        <v>8.3333333333333301E-2</v>
      </c>
      <c r="AN161" s="25">
        <f>IFERROR(INDEX('Data Reliability'!$H$6:$H$409,MATCH($C161,'Data Reliability'!$E$6:$E$409,0)),NA())</f>
        <v>0.483333333333333</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0.5</v>
      </c>
      <c r="N162" s="23">
        <f t="shared" ca="1" si="16"/>
        <v>0.5</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4.9538243635894048</v>
      </c>
      <c r="U162" s="25">
        <f ca="1">IFERROR(INDEX(Socioeconomic!$G$8:$G$225,MATCH($C162,_xlfn.ANCHORARRAY(Socioeconomic!$C$8),0)),NA())</f>
        <v>1.4106735979665885</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3.5057679750417101</v>
      </c>
      <c r="AB162" s="25">
        <f ca="1">IFERROR(INDEX(Socioeconomic!$H$8:$H$225,MATCH($C162,_xlfn.ANCHORARRAY(Socioeconomic!$C$8),0)),NA())</f>
        <v>1</v>
      </c>
      <c r="AC162" s="25">
        <f ca="1">IFERROR(INDEX('Natural Hazard'!$H$8:$H$225,MATCH($C162,_xlfn.ANCHORARRAY('Natural Hazard'!$C$8),0)),NA())</f>
        <v>2.1666666666666599</v>
      </c>
      <c r="AD162" s="25">
        <f ca="1">IFERROR(INDEX(Conflict!$H$8:$H$225,MATCH($C162,_xlfn.ANCHORARRAY(Conflict!$C$8),0)),NA())</f>
        <v>0</v>
      </c>
      <c r="AE162" s="50"/>
      <c r="AF162" s="25">
        <f ca="1">IFERROR(INDEX(Health!$I$8:$I$225,MATCH($C162,_xlfn.ANCHORARRAY(Health!$C$8),0)),NA())</f>
        <v>0</v>
      </c>
      <c r="AG162" s="25" t="e">
        <f ca="1">IFERROR(INDEX(Food!$I$8:$I$225,MATCH($C162,_xlfn.ANCHORARRAY(Food!$C$8),0)),NA())</f>
        <v>#N/A</v>
      </c>
      <c r="AH162" s="25">
        <f ca="1">IFERROR(INDEX(Macro!$I$8:$I$225,MATCH($C162,_xlfn.ANCHORARRAY(Macro!$C$8),0)),NA())</f>
        <v>7</v>
      </c>
      <c r="AI162" s="25">
        <f ca="1">IFERROR(INDEX(Socioeconomic!$I$8:$I$225,MATCH($C162,_xlfn.ANCHORARRAY(Socioeconomic!$C$8),0)),NA())</f>
        <v>1.99</v>
      </c>
      <c r="AJ162" s="25">
        <f ca="1">IFERROR(INDEX('Natural Hazard'!$I$8:$I$225,MATCH($C162,_xlfn.ANCHORARRAY('Natural Hazard'!$C$8),0)),NA())</f>
        <v>0</v>
      </c>
      <c r="AK162" s="25">
        <f ca="1">IFERROR(INDEX(Conflict!$I$8:$I$225,MATCH($C162,_xlfn.ANCHORARRAY(Conflict!$C$8),0)),NA())</f>
        <v>0</v>
      </c>
      <c r="AL162" s="49"/>
      <c r="AM162" s="25">
        <f>IFERROR(INDEX('Data Reliability'!$G$6:$G$409,MATCH($C162,'Data Reliability'!$E$6:$E$409,0)),NA())</f>
        <v>8.3333333333333301E-2</v>
      </c>
      <c r="AN162" s="25">
        <f>IFERROR(INDEX('Data Reliability'!$H$6:$H$409,MATCH($C162,'Data Reliability'!$E$6:$E$409,0)),NA())</f>
        <v>0.47499999999999998</v>
      </c>
    </row>
    <row r="163" spans="2:40" x14ac:dyDescent="0.2">
      <c r="B163" s="28" t="s">
        <v>773</v>
      </c>
      <c r="C163" s="28" t="s">
        <v>735</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0.5</v>
      </c>
      <c r="H163" s="23">
        <f t="shared" ca="1" si="12"/>
        <v>0.5</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1.5</v>
      </c>
      <c r="N163" s="23">
        <f t="shared" ca="1" si="16"/>
        <v>1.5</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5.5926867044591342</v>
      </c>
      <c r="U163" s="25">
        <f ca="1">IFERROR(INDEX(Socioeconomic!$G$8:$G$225,MATCH($C163,_xlfn.ANCHORARRAY(Socioeconomic!$C$8),0)),NA())</f>
        <v>0</v>
      </c>
      <c r="V163" s="25">
        <f ca="1">IFERROR(INDEX('Natural Hazard'!$G$8:$G$225,MATCH($C163,_xlfn.ANCHORARRAY('Natural Hazard'!$C$8),0)),NA())</f>
        <v>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4.4683063677477097</v>
      </c>
      <c r="AB163" s="25" t="e">
        <f ca="1">IFERROR(INDEX(Socioeconomic!$H$8:$H$225,MATCH($C163,_xlfn.ANCHORARRAY(Socioeconomic!$C$8),0)),NA())</f>
        <v>#N/A</v>
      </c>
      <c r="AC163" s="25" t="e">
        <f ca="1">IFERROR(INDEX('Natural Hazard'!$H$8:$H$225,MATCH($C163,_xlfn.ANCHORARRAY('Natural Hazard'!$C$8),0)),NA())</f>
        <v>#N/A</v>
      </c>
      <c r="AD163" s="25" t="e">
        <f ca="1">IFERROR(INDEX(Conflict!$H$8:$H$225,MATCH($C163,_xlfn.ANCHORARRAY(Conflict!$C$8),0)),NA())</f>
        <v>#N/A</v>
      </c>
      <c r="AE163" s="50"/>
      <c r="AF163" s="25">
        <f ca="1">IFERROR(INDEX(Health!$I$8:$I$225,MATCH($C163,_xlfn.ANCHORARRAY(Health!$C$8),0)),NA())</f>
        <v>0</v>
      </c>
      <c r="AG163" s="25" t="e">
        <f ca="1">IFERROR(INDEX(Food!$I$8:$I$225,MATCH($C163,_xlfn.ANCHORARRAY(Food!$C$8),0)),NA())</f>
        <v>#N/A</v>
      </c>
      <c r="AH163" s="25">
        <f ca="1">IFERROR(INDEX(Macro!$I$8:$I$225,MATCH($C163,_xlfn.ANCHORARRAY(Macro!$C$8),0)),NA())</f>
        <v>7</v>
      </c>
      <c r="AI163" s="25">
        <f ca="1">IFERROR(INDEX(Socioeconomic!$I$8:$I$225,MATCH($C163,_xlfn.ANCHORARRAY(Socioeconomic!$C$8),0)),NA())</f>
        <v>0</v>
      </c>
      <c r="AJ163" s="25">
        <f ca="1">IFERROR(INDEX('Natural Hazard'!$I$8:$I$225,MATCH($C163,_xlfn.ANCHORARRAY('Natural Hazard'!$C$8),0)),NA())</f>
        <v>0</v>
      </c>
      <c r="AK163" s="25">
        <f ca="1">IFERROR(INDEX(Conflict!$I$8:$I$225,MATCH($C163,_xlfn.ANCHORARRAY(Conflict!$C$8),0)),NA())</f>
        <v>10</v>
      </c>
      <c r="AL163" s="49"/>
      <c r="AM163" s="25">
        <f>IFERROR(INDEX('Data Reliability'!$G$6:$G$409,MATCH($C163,'Data Reliability'!$E$6:$E$409,0)),NA())</f>
        <v>0.83333333333333304</v>
      </c>
      <c r="AN163" s="25">
        <f>IFERROR(INDEX('Data Reliability'!$H$6:$H$409,MATCH($C163,'Data Reliability'!$E$6:$E$409,0)),NA())</f>
        <v>0.59166666666666701</v>
      </c>
    </row>
    <row r="164" spans="2:40" x14ac:dyDescent="0.2">
      <c r="B164" s="28" t="s">
        <v>774</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0.5</v>
      </c>
      <c r="H164" s="23">
        <f t="shared" ca="1" si="12"/>
        <v>0.5</v>
      </c>
      <c r="I164" s="116" t="str">
        <f t="shared" si="13"/>
        <v>!</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3</v>
      </c>
      <c r="K164" s="23">
        <f t="shared" ca="1" si="14"/>
        <v>3</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0</v>
      </c>
      <c r="N164" s="23">
        <f t="shared" ca="1" si="16"/>
        <v>0</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6.0056757959619498</v>
      </c>
      <c r="U164" s="25">
        <f ca="1">IFERROR(INDEX(Socioeconomic!$G$8:$G$225,MATCH($C164,_xlfn.ANCHORARRAY(Socioeconomic!$C$8),0)),NA())</f>
        <v>0</v>
      </c>
      <c r="V164" s="25">
        <f ca="1">IFERROR(INDEX('Natural Hazard'!$G$8:$G$225,MATCH($C164,_xlfn.ANCHORARRAY('Natural Hazard'!$C$8),0)),NA())</f>
        <v>0</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6.8571428571428497</v>
      </c>
      <c r="AC164" s="25">
        <f ca="1">IFERROR(INDEX('Natural Hazard'!$H$8:$H$225,MATCH($C164,_xlfn.ANCHORARRAY('Natural Hazard'!$C$8),0)),NA())</f>
        <v>7</v>
      </c>
      <c r="AD164" s="25">
        <f ca="1">IFERROR(INDEX(Conflict!$H$8:$H$225,MATCH($C164,_xlfn.ANCHORARRAY(Conflict!$C$8),0)),NA())</f>
        <v>5.7476884779516304</v>
      </c>
      <c r="AE164" s="50"/>
      <c r="AF164" s="25">
        <f ca="1">IFERROR(INDEX(Health!$I$8:$I$225,MATCH($C164,_xlfn.ANCHORARRAY(Health!$C$8),0)),NA())</f>
        <v>0</v>
      </c>
      <c r="AG164" s="25" t="e">
        <f ca="1">IFERROR(INDEX(Food!$I$8:$I$225,MATCH($C164,_xlfn.ANCHORARRAY(Food!$C$8),0)),NA())</f>
        <v>#N/A</v>
      </c>
      <c r="AH164" s="25">
        <f ca="1">IFERROR(INDEX(Macro!$I$8:$I$225,MATCH($C164,_xlfn.ANCHORARRAY(Macro!$C$8),0)),NA())</f>
        <v>3.6068141766203201</v>
      </c>
      <c r="AI164" s="25" t="e">
        <f ca="1">IFERROR(INDEX(Socioeconomic!$I$8:$I$225,MATCH($C164,_xlfn.ANCHORARRAY(Socioeconomic!$C$8),0)),NA())</f>
        <v>#N/A</v>
      </c>
      <c r="AJ164" s="25">
        <f ca="1">IFERROR(INDEX('Natural Hazard'!$I$8:$I$225,MATCH($C164,_xlfn.ANCHORARRAY('Natural Hazard'!$C$8),0)),NA())</f>
        <v>0</v>
      </c>
      <c r="AK164" s="25">
        <f ca="1">IFERROR(INDEX(Conflict!$I$8:$I$225,MATCH($C164,_xlfn.ANCHORARRAY(Conflict!$C$8),0)),NA())</f>
        <v>0</v>
      </c>
      <c r="AL164" s="49"/>
      <c r="AM164" s="25">
        <f>IFERROR(INDEX('Data Reliability'!$G$6:$G$409,MATCH($C164,'Data Reliability'!$E$6:$E$409,0)),NA())</f>
        <v>0.16666666666666699</v>
      </c>
      <c r="AN164" s="25">
        <f>IFERROR(INDEX('Data Reliability'!$H$6:$H$409,MATCH($C164,'Data Reliability'!$E$6:$E$409,0)),NA())</f>
        <v>0.63333333333333297</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0.5</v>
      </c>
      <c r="H165" s="23">
        <f t="shared" ca="1" si="12"/>
        <v>0.5</v>
      </c>
      <c r="I165" s="116" t="str">
        <f t="shared" si="13"/>
        <v>!</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1.5</v>
      </c>
      <c r="N165" s="23">
        <f t="shared" ca="1" si="16"/>
        <v>1.5</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3.0998287932539066</v>
      </c>
      <c r="U165" s="25">
        <f ca="1">IFERROR(INDEX(Socioeconomic!$G$8:$G$225,MATCH($C165,_xlfn.ANCHORARRAY(Socioeconomic!$C$8),0)),NA())</f>
        <v>0</v>
      </c>
      <c r="V165" s="25">
        <f ca="1">IFERROR(INDEX('Natural Hazard'!$G$8:$G$225,MATCH($C165,_xlfn.ANCHORARRAY('Natural Hazard'!$C$8),0)),NA())</f>
        <v>6.4549722436790233</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1.37270550678371</v>
      </c>
      <c r="AB165" s="25">
        <f ca="1">IFERROR(INDEX(Socioeconomic!$H$8:$H$225,MATCH($C165,_xlfn.ANCHORARRAY(Socioeconomic!$C$8),0)),NA())</f>
        <v>1</v>
      </c>
      <c r="AC165" s="25">
        <f ca="1">IFERROR(INDEX('Natural Hazard'!$H$8:$H$225,MATCH($C165,_xlfn.ANCHORARRAY('Natural Hazard'!$C$8),0)),NA())</f>
        <v>4.1666666666666599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7</v>
      </c>
      <c r="AI165" s="25">
        <f ca="1">IFERROR(INDEX(Socioeconomic!$I$8:$I$225,MATCH($C165,_xlfn.ANCHORARRAY(Socioeconomic!$C$8),0)),NA())</f>
        <v>0</v>
      </c>
      <c r="AJ165" s="25">
        <f ca="1">IFERROR(INDEX('Natural Hazard'!$I$8:$I$225,MATCH($C165,_xlfn.ANCHORARRAY('Natural Hazard'!$C$8),0)),NA())</f>
        <v>10</v>
      </c>
      <c r="AK165" s="25">
        <f ca="1">IFERROR(INDEX(Conflict!$I$8:$I$225,MATCH($C165,_xlfn.ANCHORARRAY(Conflict!$C$8),0)),NA())</f>
        <v>4.7619047619047503</v>
      </c>
      <c r="AL165" s="49"/>
      <c r="AM165" s="25">
        <f>IFERROR(INDEX('Data Reliability'!$G$6:$G$409,MATCH($C165,'Data Reliability'!$E$6:$E$409,0)),NA())</f>
        <v>8.3333333333333301E-2</v>
      </c>
      <c r="AN165" s="25">
        <f>IFERROR(INDEX('Data Reliability'!$H$6:$H$409,MATCH($C165,'Data Reliability'!$E$6:$E$409,0)),NA())</f>
        <v>0.59166666666666701</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0.5</v>
      </c>
      <c r="H166" s="23">
        <f t="shared" ca="1" si="12"/>
        <v>0.5</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1</v>
      </c>
      <c r="N166" s="23">
        <f t="shared" ca="1" si="16"/>
        <v>1</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3.7453185667446394</v>
      </c>
      <c r="U166" s="25">
        <f ca="1">IFERROR(INDEX(Socioeconomic!$G$8:$G$225,MATCH($C166,_xlfn.ANCHORARRAY(Socioeconomic!$C$8),0)),NA())</f>
        <v>4.245568184644628</v>
      </c>
      <c r="V166" s="25">
        <f ca="1">IFERROR(INDEX('Natural Hazard'!$G$8:$G$225,MATCH($C166,_xlfn.ANCHORARRAY('Natural Hazard'!$C$8),0)),NA())</f>
        <v>5.1639777949432162</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3.57832112022056</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0.480085348506401</v>
      </c>
      <c r="AE166" s="50"/>
      <c r="AF166" s="25">
        <f ca="1">IFERROR(INDEX(Health!$I$8:$I$225,MATCH($C166,_xlfn.ANCHORARRAY(Health!$C$8),0)),NA())</f>
        <v>0</v>
      </c>
      <c r="AG166" s="25" t="e">
        <f ca="1">IFERROR(INDEX(Food!$I$8:$I$225,MATCH($C166,_xlfn.ANCHORARRAY(Food!$C$8),0)),NA())</f>
        <v>#N/A</v>
      </c>
      <c r="AH166" s="25">
        <f ca="1">IFERROR(INDEX(Macro!$I$8:$I$225,MATCH($C166,_xlfn.ANCHORARRAY(Macro!$C$8),0)),NA())</f>
        <v>3.9201096534168798</v>
      </c>
      <c r="AI166" s="25">
        <f ca="1">IFERROR(INDEX(Socioeconomic!$I$8:$I$225,MATCH($C166,_xlfn.ANCHORARRAY(Socioeconomic!$C$8),0)),NA())</f>
        <v>3.5048317909240798</v>
      </c>
      <c r="AJ166" s="25">
        <f ca="1">IFERROR(INDEX('Natural Hazard'!$I$8:$I$225,MATCH($C166,_xlfn.ANCHORARRAY('Natural Hazard'!$C$8),0)),NA())</f>
        <v>10</v>
      </c>
      <c r="AK166" s="25">
        <f ca="1">IFERROR(INDEX(Conflict!$I$8:$I$225,MATCH($C166,_xlfn.ANCHORARRAY(Conflict!$C$8),0)),NA())</f>
        <v>0</v>
      </c>
      <c r="AL166" s="49"/>
      <c r="AM166" s="25">
        <f>IFERROR(INDEX('Data Reliability'!$G$6:$G$409,MATCH($C166,'Data Reliability'!$E$6:$E$409,0)),NA())</f>
        <v>8.3333333333333301E-2</v>
      </c>
      <c r="AN166" s="25">
        <f>IFERROR(INDEX('Data Reliability'!$H$6:$H$409,MATCH($C166,'Data Reliability'!$E$6:$E$409,0)),NA())</f>
        <v>0.51666666666666705</v>
      </c>
    </row>
    <row r="167" spans="2:40" x14ac:dyDescent="0.2">
      <c r="B167" s="28" t="s">
        <v>775</v>
      </c>
      <c r="C167" s="28" t="s">
        <v>736</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2</v>
      </c>
      <c r="H167" s="23">
        <f t="shared" ca="1" si="12"/>
        <v>2</v>
      </c>
      <c r="I167" s="116" t="str">
        <f t="shared" si="13"/>
        <v>!</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2</v>
      </c>
      <c r="N167" s="23">
        <f t="shared" ca="1" si="16"/>
        <v>2</v>
      </c>
      <c r="O167" s="116" t="str">
        <f t="shared" si="17"/>
        <v>!</v>
      </c>
      <c r="P167" s="24"/>
      <c r="Q167" s="49"/>
      <c r="R167" s="25">
        <f ca="1">IFERROR(INDEX(Health!$G$8:$G$225,MATCH($C167,_xlfn.ANCHORARRAY(Health!$C$8),0)),NA())</f>
        <v>0</v>
      </c>
      <c r="S167" s="25">
        <f ca="1">IFERROR(INDEX(Food!$G$8:$G$225,MATCH($C167,_xlfn.ANCHORARRAY(Food!$C$8),0)),NA())</f>
        <v>0</v>
      </c>
      <c r="T167" s="25">
        <f ca="1">IFERROR(INDEX(Macro!$G$8:$G$225,MATCH($C167,_xlfn.ANCHORARRAY(Macro!$C$8),0)),NA())</f>
        <v>3.3648460501238242</v>
      </c>
      <c r="U167" s="25">
        <f ca="1">IFERROR(INDEX(Socioeconomic!$G$8:$G$225,MATCH($C167,_xlfn.ANCHORARRAY(Socioeconomic!$C$8),0)),NA())</f>
        <v>7.4642002729217882</v>
      </c>
      <c r="V167" s="25">
        <f ca="1">IFERROR(INDEX('Natural Hazard'!$G$8:$G$225,MATCH($C167,_xlfn.ANCHORARRAY('Natural Hazard'!$C$8),0)),NA())</f>
        <v>0</v>
      </c>
      <c r="W167" s="25">
        <f ca="1">IFERROR(INDEX(Conflict!$G$8:$G$225,MATCH($C167,_xlfn.ANCHORARRAY(Conflict!$C$8),0)),NA())</f>
        <v>10</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5.2470434593339599</v>
      </c>
      <c r="AB167" s="25">
        <f ca="1">IFERROR(INDEX(Socioeconomic!$H$8:$H$225,MATCH($C167,_xlfn.ANCHORARRAY(Socioeconomic!$C$8),0)),NA())</f>
        <v>5.5714285714285703</v>
      </c>
      <c r="AC167" s="25">
        <f ca="1">IFERROR(INDEX('Natural Hazard'!$H$8:$H$225,MATCH($C167,_xlfn.ANCHORARRAY('Natural Hazard'!$C$8),0)),NA())</f>
        <v>3.5</v>
      </c>
      <c r="AD167" s="25">
        <f ca="1">IFERROR(INDEX(Conflict!$H$8:$H$225,MATCH($C167,_xlfn.ANCHORARRAY(Conflict!$C$8),0)),NA())</f>
        <v>10</v>
      </c>
      <c r="AE167" s="50"/>
      <c r="AF167" s="25">
        <f ca="1">IFERROR(INDEX(Health!$I$8:$I$225,MATCH($C167,_xlfn.ANCHORARRAY(Health!$C$8),0)),NA())</f>
        <v>0</v>
      </c>
      <c r="AG167" s="25" t="e">
        <f ca="1">IFERROR(INDEX(Food!$I$8:$I$225,MATCH($C167,_xlfn.ANCHORARRAY(Food!$C$8),0)),NA())</f>
        <v>#N/A</v>
      </c>
      <c r="AH167" s="25">
        <f ca="1">IFERROR(INDEX(Macro!$I$8:$I$225,MATCH($C167,_xlfn.ANCHORARRAY(Macro!$C$8),0)),NA())</f>
        <v>2.1578225964362598</v>
      </c>
      <c r="AI167" s="25">
        <f ca="1">IFERROR(INDEX(Socioeconomic!$I$8:$I$225,MATCH($C167,_xlfn.ANCHORARRAY(Socioeconomic!$C$8),0)),NA())</f>
        <v>10</v>
      </c>
      <c r="AJ167" s="25">
        <f ca="1">IFERROR(INDEX('Natural Hazard'!$I$8:$I$225,MATCH($C167,_xlfn.ANCHORARRAY('Natural Hazard'!$C$8),0)),NA())</f>
        <v>0</v>
      </c>
      <c r="AK167" s="25">
        <f ca="1">IFERROR(INDEX(Conflict!$I$8:$I$225,MATCH($C167,_xlfn.ANCHORARRAY(Conflict!$C$8),0)),NA())</f>
        <v>10</v>
      </c>
      <c r="AL167" s="49"/>
      <c r="AM167" s="25">
        <f>IFERROR(INDEX('Data Reliability'!$G$6:$G$409,MATCH($C167,'Data Reliability'!$E$6:$E$409,0)),NA())</f>
        <v>0.33333333333333298</v>
      </c>
      <c r="AN167" s="25">
        <f>IFERROR(INDEX('Data Reliability'!$H$6:$H$409,MATCH($C167,'Data Reliability'!$E$6:$E$409,0)),NA())</f>
        <v>0.55000000000000004</v>
      </c>
    </row>
    <row r="168" spans="2:40" x14ac:dyDescent="0.2">
      <c r="B168" s="28" t="s">
        <v>776</v>
      </c>
      <c r="C168" s="28" t="s">
        <v>737</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f ca="1">IFERROR(INDEX(Food!$G$8:$G$225,MATCH($C168,_xlfn.ANCHORARRAY(Food!$C$8),0)),NA())</f>
        <v>0</v>
      </c>
      <c r="T168" s="25">
        <f ca="1">IFERROR(INDEX(Macro!$G$8:$G$225,MATCH($C168,_xlfn.ANCHORARRAY(Macro!$C$8),0)),NA())</f>
        <v>0</v>
      </c>
      <c r="U168" s="25">
        <f ca="1">IFERROR(INDEX(Socioeconomic!$G$8:$G$225,MATCH($C168,_xlfn.ANCHORARRAY(Socioeconomic!$C$8),0)),NA())</f>
        <v>0</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t="e">
        <f ca="1">IFERROR(INDEX(Conflict!$H$8:$H$225,MATCH($C168,_xlfn.ANCHORARRAY(Conflict!$C$8),0)),NA())</f>
        <v>#N/A</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1</v>
      </c>
      <c r="AN168" s="25">
        <f>IFERROR(INDEX('Data Reliability'!$H$6:$H$409,MATCH($C168,'Data Reliability'!$E$6:$E$409,0)),NA())</f>
        <v>0.81666666666666698</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1.9206122342640353</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1.3436842487121801</v>
      </c>
      <c r="AB169" s="25">
        <f ca="1">IFERROR(INDEX(Socioeconomic!$H$8:$H$225,MATCH($C169,_xlfn.ANCHORARRAY(Socioeconomic!$C$8),0)),NA())</f>
        <v>1.71428571428571</v>
      </c>
      <c r="AC169" s="25">
        <f ca="1">IFERROR(INDEX('Natural Hazard'!$H$8:$H$225,MATCH($C169,_xlfn.ANCHORARRAY('Natural Hazard'!$C$8),0)),NA())</f>
        <v>0.83333333333333304</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2.7452516154298001</v>
      </c>
      <c r="AI169" s="25">
        <f ca="1">IFERROR(INDEX(Socioeconomic!$I$8:$I$225,MATCH($C169,_xlfn.ANCHORARRAY(Socioeconomic!$C$8),0)),NA())</f>
        <v>0</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8.3333333333333301E-2</v>
      </c>
      <c r="AN169" s="25">
        <f>IFERROR(INDEX('Data Reliability'!$H$6:$H$409,MATCH($C169,'Data Reliability'!$E$6:$E$409,0)),NA())</f>
        <v>0.625</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v>
      </c>
      <c r="H170" s="23">
        <f t="shared" ca="1" si="12"/>
        <v>0</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0.5</v>
      </c>
      <c r="N170" s="23">
        <f t="shared" ca="1" si="16"/>
        <v>0.5</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4.6941318556735547</v>
      </c>
      <c r="U170" s="25">
        <f ca="1">IFERROR(INDEX(Socioeconomic!$G$8:$G$225,MATCH($C170,_xlfn.ANCHORARRAY(Socioeconomic!$C$8),0)),NA())</f>
        <v>0.64253960411569089</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3.1478391254927498</v>
      </c>
      <c r="AB170" s="25">
        <f ca="1">IFERROR(INDEX(Socioeconomic!$H$8:$H$225,MATCH($C170,_xlfn.ANCHORARRAY(Socioeconomic!$C$8),0)),NA())</f>
        <v>2.4285714285714199</v>
      </c>
      <c r="AC170" s="25">
        <f ca="1">IFERROR(INDEX('Natural Hazard'!$H$8:$H$225,MATCH($C170,_xlfn.ANCHORARRAY('Natural Hazard'!$C$8),0)),NA())</f>
        <v>5</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7</v>
      </c>
      <c r="AI170" s="25">
        <f ca="1">IFERROR(INDEX(Socioeconomic!$I$8:$I$225,MATCH($C170,_xlfn.ANCHORARRAY(Socioeconomic!$C$8),0)),NA())</f>
        <v>0.17000000000000301</v>
      </c>
      <c r="AJ170" s="25">
        <f ca="1">IFERROR(INDEX('Natural Hazard'!$I$8:$I$225,MATCH($C170,_xlfn.ANCHORARRAY('Natural Hazard'!$C$8),0)),NA())</f>
        <v>0</v>
      </c>
      <c r="AK170" s="25">
        <f ca="1">IFERROR(INDEX(Conflict!$I$8:$I$225,MATCH($C170,_xlfn.ANCHORARRAY(Conflict!$C$8),0)),NA())</f>
        <v>4.1666666666666696</v>
      </c>
      <c r="AL170" s="49"/>
      <c r="AM170" s="25">
        <f>IFERROR(INDEX('Data Reliability'!$G$6:$G$409,MATCH($C170,'Data Reliability'!$E$6:$E$409,0)),NA())</f>
        <v>8.3333333333333301E-2</v>
      </c>
      <c r="AN170" s="25">
        <f>IFERROR(INDEX('Data Reliability'!$H$6:$H$409,MATCH($C170,'Data Reliability'!$E$6:$E$409,0)),NA())</f>
        <v>0.54166666666666696</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1</v>
      </c>
      <c r="H171" s="23">
        <f t="shared" ca="1" si="12"/>
        <v>1</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1.5</v>
      </c>
      <c r="K171" s="23">
        <f t="shared" ca="1" si="14"/>
        <v>1.5</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2</v>
      </c>
      <c r="N171" s="23">
        <f t="shared" ca="1" si="16"/>
        <v>2</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10</v>
      </c>
      <c r="U171" s="25">
        <f ca="1">IFERROR(INDEX(Socioeconomic!$G$8:$G$225,MATCH($C171,_xlfn.ANCHORARRAY(Socioeconomic!$C$8),0)),NA())</f>
        <v>0</v>
      </c>
      <c r="V171" s="25">
        <f ca="1">IFERROR(INDEX('Natural Hazard'!$G$8:$G$225,MATCH($C171,_xlfn.ANCHORARRAY('Natural Hazard'!$C$8),0)),NA())</f>
        <v>0</v>
      </c>
      <c r="W171" s="25">
        <f ca="1">IFERROR(INDEX(Conflict!$G$8:$G$225,MATCH($C171,_xlfn.ANCHORARRAY(Conflict!$C$8),0)),NA())</f>
        <v>4.5611071501640152</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10</v>
      </c>
      <c r="AB171" s="25">
        <f ca="1">IFERROR(INDEX(Socioeconomic!$H$8:$H$225,MATCH($C171,_xlfn.ANCHORARRAY(Socioeconomic!$C$8),0)),NA())</f>
        <v>2.1428571428571401</v>
      </c>
      <c r="AC171" s="25">
        <f ca="1">IFERROR(INDEX('Natural Hazard'!$H$8:$H$225,MATCH($C171,_xlfn.ANCHORARRAY('Natural Hazard'!$C$8),0)),NA())</f>
        <v>7.6666666666666599</v>
      </c>
      <c r="AD171" s="25">
        <f ca="1">IFERROR(INDEX(Conflict!$H$8:$H$225,MATCH($C171,_xlfn.ANCHORARRAY(Conflict!$C$8),0)),NA())</f>
        <v>2.08036984352773</v>
      </c>
      <c r="AE171" s="50"/>
      <c r="AF171" s="25">
        <f ca="1">IFERROR(INDEX(Health!$I$8:$I$225,MATCH($C171,_xlfn.ANCHORARRAY(Health!$C$8),0)),NA())</f>
        <v>0</v>
      </c>
      <c r="AG171" s="25" t="e">
        <f ca="1">IFERROR(INDEX(Food!$I$8:$I$225,MATCH($C171,_xlfn.ANCHORARRAY(Food!$C$8),0)),NA())</f>
        <v>#N/A</v>
      </c>
      <c r="AH171" s="25">
        <f ca="1">IFERROR(INDEX(Macro!$I$8:$I$225,MATCH($C171,_xlfn.ANCHORARRAY(Macro!$C$8),0)),NA())</f>
        <v>10</v>
      </c>
      <c r="AI171" s="25">
        <f ca="1">IFERROR(INDEX(Socioeconomic!$I$8:$I$225,MATCH($C171,_xlfn.ANCHORARRAY(Socioeconomic!$C$8),0)),NA())</f>
        <v>0</v>
      </c>
      <c r="AJ171" s="25">
        <f ca="1">IFERROR(INDEX('Natural Hazard'!$I$8:$I$225,MATCH($C171,_xlfn.ANCHORARRAY('Natural Hazard'!$C$8),0)),NA())</f>
        <v>0</v>
      </c>
      <c r="AK171" s="25">
        <f ca="1">IFERROR(INDEX(Conflict!$I$8:$I$225,MATCH($C171,_xlfn.ANCHORARRAY(Conflict!$C$8),0)),NA())</f>
        <v>10</v>
      </c>
      <c r="AL171" s="49"/>
      <c r="AM171" s="25">
        <f>IFERROR(INDEX('Data Reliability'!$G$6:$G$409,MATCH($C171,'Data Reliability'!$E$6:$E$409,0)),NA())</f>
        <v>0</v>
      </c>
      <c r="AN171" s="25">
        <f>IFERROR(INDEX('Data Reliability'!$H$6:$H$409,MATCH($C171,'Data Reliability'!$E$6:$E$409,0)),NA())</f>
        <v>0.4</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1.5</v>
      </c>
      <c r="H172" s="23">
        <f t="shared" ca="1" si="12"/>
        <v>1.5</v>
      </c>
      <c r="I172" s="116" t="str">
        <f t="shared" si="13"/>
        <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1</v>
      </c>
      <c r="N172" s="23">
        <f t="shared" ca="1" si="16"/>
        <v>1</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6.069847818916096</v>
      </c>
      <c r="U172" s="25">
        <f ca="1">IFERROR(INDEX(Socioeconomic!$G$8:$G$225,MATCH($C172,_xlfn.ANCHORARRAY(Socioeconomic!$C$8),0)),NA())</f>
        <v>6.127780224244451</v>
      </c>
      <c r="V172" s="25">
        <f ca="1">IFERROR(INDEX('Natural Hazard'!$G$8:$G$225,MATCH($C172,_xlfn.ANCHORARRAY('Natural Hazard'!$C$8),0)),NA())</f>
        <v>0</v>
      </c>
      <c r="W172" s="25">
        <f ca="1">IFERROR(INDEX(Conflict!$G$8:$G$225,MATCH($C172,_xlfn.ANCHORARRAY(Conflict!$C$8),0)),NA())</f>
        <v>5.6420143341540179</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5.0825896635952503</v>
      </c>
      <c r="AB172" s="25">
        <f ca="1">IFERROR(INDEX(Socioeconomic!$H$8:$H$225,MATCH($C172,_xlfn.ANCHORARRAY(Socioeconomic!$C$8),0)),NA())</f>
        <v>9</v>
      </c>
      <c r="AC172" s="25">
        <f ca="1">IFERROR(INDEX('Natural Hazard'!$H$8:$H$225,MATCH($C172,_xlfn.ANCHORARRAY('Natural Hazard'!$C$8),0)),NA())</f>
        <v>4.1666666666666599</v>
      </c>
      <c r="AD172" s="25">
        <f ca="1">IFERROR(INDEX(Conflict!$H$8:$H$225,MATCH($C172,_xlfn.ANCHORARRAY(Conflict!$C$8),0)),NA())</f>
        <v>4.5474751066856296</v>
      </c>
      <c r="AE172" s="50"/>
      <c r="AF172" s="25">
        <f ca="1">IFERROR(INDEX(Health!$I$8:$I$225,MATCH($C172,_xlfn.ANCHORARRAY(Health!$C$8),0)),NA())</f>
        <v>0</v>
      </c>
      <c r="AG172" s="25" t="e">
        <f ca="1">IFERROR(INDEX(Food!$I$8:$I$225,MATCH($C172,_xlfn.ANCHORARRAY(Food!$C$8),0)),NA())</f>
        <v>#N/A</v>
      </c>
      <c r="AH172" s="25">
        <f ca="1">IFERROR(INDEX(Macro!$I$8:$I$225,MATCH($C172,_xlfn.ANCHORARRAY(Macro!$C$8),0)),NA())</f>
        <v>7.2488740943802599</v>
      </c>
      <c r="AI172" s="25">
        <f ca="1">IFERROR(INDEX(Socioeconomic!$I$8:$I$225,MATCH($C172,_xlfn.ANCHORARRAY(Socioeconomic!$C$8),0)),NA())</f>
        <v>4.1721878307379301</v>
      </c>
      <c r="AJ172" s="25">
        <f ca="1">IFERROR(INDEX('Natural Hazard'!$I$8:$I$225,MATCH($C172,_xlfn.ANCHORARRAY('Natural Hazard'!$C$8),0)),NA())</f>
        <v>0</v>
      </c>
      <c r="AK172" s="25">
        <f ca="1">IFERROR(INDEX(Conflict!$I$8:$I$225,MATCH($C172,_xlfn.ANCHORARRAY(Conflict!$C$8),0)),NA())</f>
        <v>7</v>
      </c>
      <c r="AL172" s="49"/>
      <c r="AM172" s="25">
        <f>IFERROR(INDEX('Data Reliability'!$G$6:$G$409,MATCH($C172,'Data Reliability'!$E$6:$E$409,0)),NA())</f>
        <v>8.3333333333333301E-2</v>
      </c>
      <c r="AN172" s="25">
        <f>IFERROR(INDEX('Data Reliability'!$H$6:$H$409,MATCH($C172,'Data Reliability'!$E$6:$E$409,0)),NA())</f>
        <v>0.49166666666666697</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0.5</v>
      </c>
      <c r="H173" s="23">
        <f t="shared" ca="1" si="12"/>
        <v>0.5</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0.5</v>
      </c>
      <c r="K173" s="23">
        <f t="shared" ca="1" si="14"/>
        <v>0.5</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1</v>
      </c>
      <c r="N173" s="23">
        <f t="shared" ca="1" si="16"/>
        <v>1</v>
      </c>
      <c r="O173" s="116" t="str">
        <f t="shared" si="17"/>
        <v>!</v>
      </c>
      <c r="P173" s="24"/>
      <c r="Q173" s="49"/>
      <c r="R173" s="25">
        <f ca="1">IFERROR(INDEX(Health!$G$8:$G$225,MATCH($C173,_xlfn.ANCHORARRAY(Health!$C$8),0)),NA())</f>
        <v>0</v>
      </c>
      <c r="S173" s="25">
        <f ca="1">IFERROR(INDEX(Food!$G$8:$G$225,MATCH($C173,_xlfn.ANCHORARRAY(Food!$C$8),0)),NA())</f>
        <v>0</v>
      </c>
      <c r="T173" s="25">
        <f ca="1">IFERROR(INDEX(Macro!$G$8:$G$225,MATCH($C173,_xlfn.ANCHORARRAY(Macro!$C$8),0)),NA())</f>
        <v>6.9</v>
      </c>
      <c r="U173" s="25">
        <f ca="1">IFERROR(INDEX(Socioeconomic!$G$8:$G$225,MATCH($C173,_xlfn.ANCHORARRAY(Socioeconomic!$C$8),0)),NA())</f>
        <v>3.3166247903553985</v>
      </c>
      <c r="V173" s="25">
        <f ca="1">IFERROR(INDEX('Natural Hazard'!$G$8:$G$225,MATCH($C173,_xlfn.ANCHORARRAY('Natural Hazard'!$C$8),0)),NA())</f>
        <v>0</v>
      </c>
      <c r="W173" s="25">
        <f ca="1">IFERROR(INDEX(Conflict!$G$8:$G$225,MATCH($C173,_xlfn.ANCHORARRAY(Conflict!$C$8),0)),NA())</f>
        <v>0</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7</v>
      </c>
      <c r="AB173" s="25">
        <f ca="1">IFERROR(INDEX(Socioeconomic!$H$8:$H$225,MATCH($C173,_xlfn.ANCHORARRAY(Socioeconomic!$C$8),0)),NA())</f>
        <v>1.5714285714285701</v>
      </c>
      <c r="AC173" s="25">
        <f ca="1">IFERROR(INDEX('Natural Hazard'!$H$8:$H$225,MATCH($C173,_xlfn.ANCHORARRAY('Natural Hazard'!$C$8),0)),NA())</f>
        <v>3.3333333333333299</v>
      </c>
      <c r="AD173" s="25">
        <f ca="1">IFERROR(INDEX(Conflict!$H$8:$H$225,MATCH($C173,_xlfn.ANCHORARRAY(Conflict!$C$8),0)),NA())</f>
        <v>0.94683499288762296</v>
      </c>
      <c r="AE173" s="50"/>
      <c r="AF173" s="25">
        <f ca="1">IFERROR(INDEX(Health!$I$8:$I$225,MATCH($C173,_xlfn.ANCHORARRAY(Health!$C$8),0)),NA())</f>
        <v>0</v>
      </c>
      <c r="AG173" s="25" t="e">
        <f ca="1">IFERROR(INDEX(Food!$I$8:$I$225,MATCH($C173,_xlfn.ANCHORARRAY(Food!$C$8),0)),NA())</f>
        <v>#N/A</v>
      </c>
      <c r="AH173" s="25">
        <f ca="1">IFERROR(INDEX(Macro!$I$8:$I$225,MATCH($C173,_xlfn.ANCHORARRAY(Macro!$C$8),0)),NA())</f>
        <v>7</v>
      </c>
      <c r="AI173" s="25">
        <f ca="1">IFERROR(INDEX(Socioeconomic!$I$8:$I$225,MATCH($C173,_xlfn.ANCHORARRAY(Socioeconomic!$C$8),0)),NA())</f>
        <v>7</v>
      </c>
      <c r="AJ173" s="25">
        <f ca="1">IFERROR(INDEX('Natural Hazard'!$I$8:$I$225,MATCH($C173,_xlfn.ANCHORARRAY('Natural Hazard'!$C$8),0)),NA())</f>
        <v>0</v>
      </c>
      <c r="AK173" s="25">
        <f ca="1">IFERROR(INDEX(Conflict!$I$8:$I$225,MATCH($C173,_xlfn.ANCHORARRAY(Conflict!$C$8),0)),NA())</f>
        <v>0</v>
      </c>
      <c r="AL173" s="49"/>
      <c r="AM173" s="25">
        <f>IFERROR(INDEX('Data Reliability'!$G$6:$G$409,MATCH($C173,'Data Reliability'!$E$6:$E$409,0)),NA())</f>
        <v>0</v>
      </c>
      <c r="AN173" s="25">
        <f>IFERROR(INDEX('Data Reliability'!$H$6:$H$409,MATCH($C173,'Data Reliability'!$E$6:$E$409,0)),NA())</f>
        <v>0.43333333333333302</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4</v>
      </c>
      <c r="H174" s="23">
        <f t="shared" ca="1" si="12"/>
        <v>4</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3.5</v>
      </c>
      <c r="N174" s="23">
        <f t="shared" ca="1" si="16"/>
        <v>3.5</v>
      </c>
      <c r="O174" s="116" t="str">
        <f t="shared" si="17"/>
        <v/>
      </c>
      <c r="P174" s="24"/>
      <c r="Q174" s="49"/>
      <c r="R174" s="25">
        <f ca="1">IFERROR(INDEX(Health!$G$8:$G$225,MATCH($C174,_xlfn.ANCHORARRAY(Health!$C$8),0)),NA())</f>
        <v>8.9017965887391863</v>
      </c>
      <c r="S174" s="25">
        <f ca="1">IFERROR(INDEX(Food!$G$8:$G$225,MATCH($C174,_xlfn.ANCHORARRAY(Food!$C$8),0)),NA())</f>
        <v>8.3666002653407556</v>
      </c>
      <c r="T174" s="25">
        <f ca="1">IFERROR(INDEX(Macro!$G$8:$G$225,MATCH($C174,_xlfn.ANCHORARRAY(Macro!$C$8),0)),NA())</f>
        <v>10</v>
      </c>
      <c r="U174" s="25">
        <f ca="1">IFERROR(INDEX(Socioeconomic!$G$8:$G$225,MATCH($C174,_xlfn.ANCHORARRAY(Socioeconomic!$C$8),0)),NA())</f>
        <v>9.5618288746751485</v>
      </c>
      <c r="V174" s="25">
        <f ca="1">IFERROR(INDEX('Natural Hazard'!$G$8:$G$225,MATCH($C174,_xlfn.ANCHORARRAY('Natural Hazard'!$C$8),0)),NA())</f>
        <v>0</v>
      </c>
      <c r="W174" s="25">
        <f ca="1">IFERROR(INDEX(Conflict!$G$8:$G$225,MATCH($C174,_xlfn.ANCHORARRAY(Conflict!$C$8),0)),NA())</f>
        <v>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9.1428571428571406</v>
      </c>
      <c r="AC174" s="25">
        <f ca="1">IFERROR(INDEX('Natural Hazard'!$H$8:$H$225,MATCH($C174,_xlfn.ANCHORARRAY('Natural Hazard'!$C$8),0)),NA())</f>
        <v>5.3333333333333304</v>
      </c>
      <c r="AD174" s="25">
        <f ca="1">IFERROR(INDEX(Conflict!$H$8:$H$225,MATCH($C174,_xlfn.ANCHORARRAY(Conflict!$C$8),0)),NA())</f>
        <v>10</v>
      </c>
      <c r="AE174" s="50"/>
      <c r="AF174" s="25">
        <f ca="1">IFERROR(INDEX(Health!$I$8:$I$225,MATCH($C174,_xlfn.ANCHORARRAY(Health!$C$8),0)),NA())</f>
        <v>10</v>
      </c>
      <c r="AG174" s="25">
        <f ca="1">IFERROR(INDEX(Food!$I$8:$I$225,MATCH($C174,_xlfn.ANCHORARRAY(Food!$C$8),0)),NA())</f>
        <v>7</v>
      </c>
      <c r="AH174" s="25">
        <f ca="1">IFERROR(INDEX(Macro!$I$8:$I$225,MATCH($C174,_xlfn.ANCHORARRAY(Macro!$C$8),0)),NA())</f>
        <v>10</v>
      </c>
      <c r="AI174" s="25">
        <f ca="1">IFERROR(INDEX(Socioeconomic!$I$8:$I$225,MATCH($C174,_xlfn.ANCHORARRAY(Socioeconomic!$C$8),0)),NA())</f>
        <v>10</v>
      </c>
      <c r="AJ174" s="25">
        <f ca="1">IFERROR(INDEX('Natural Hazard'!$I$8:$I$225,MATCH($C174,_xlfn.ANCHORARRAY('Natural Hazard'!$C$8),0)),NA())</f>
        <v>0</v>
      </c>
      <c r="AK174" s="25">
        <f ca="1">IFERROR(INDEX(Conflict!$I$8:$I$225,MATCH($C174,_xlfn.ANCHORARRAY(Conflict!$C$8),0)),NA())</f>
        <v>0</v>
      </c>
      <c r="AL174" s="49"/>
      <c r="AM174" s="25">
        <f>IFERROR(INDEX('Data Reliability'!$G$6:$G$409,MATCH($C174,'Data Reliability'!$E$6:$E$409,0)),NA())</f>
        <v>8.3333333333333301E-2</v>
      </c>
      <c r="AN174" s="25">
        <f>IFERROR(INDEX('Data Reliability'!$H$6:$H$409,MATCH($C174,'Data Reliability'!$E$6:$E$409,0)),NA())</f>
        <v>0.266666666666667</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0</v>
      </c>
      <c r="H175" s="23">
        <f t="shared" ca="1" si="12"/>
        <v>0</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0</v>
      </c>
      <c r="N175" s="23">
        <f t="shared" ca="1" si="16"/>
        <v>0</v>
      </c>
      <c r="O175" s="116" t="str">
        <f t="shared" si="17"/>
        <v>!</v>
      </c>
      <c r="P175" s="24"/>
      <c r="Q175" s="49"/>
      <c r="R175" s="25">
        <f ca="1">IFERROR(INDEX(Health!$G$8:$G$225,MATCH($C175,_xlfn.ANCHORARRAY(Health!$C$8),0)),NA())</f>
        <v>0</v>
      </c>
      <c r="S175" s="25">
        <f ca="1">IFERROR(INDEX(Food!$G$8:$G$225,MATCH($C175,_xlfn.ANCHORARRAY(Food!$C$8),0)),NA())</f>
        <v>0</v>
      </c>
      <c r="T175" s="25">
        <f ca="1">IFERROR(INDEX(Macro!$G$8:$G$225,MATCH($C175,_xlfn.ANCHORARRAY(Macro!$C$8),0)),NA())</f>
        <v>3.0661422477449758</v>
      </c>
      <c r="U175" s="25">
        <f ca="1">IFERROR(INDEX(Socioeconomic!$G$8:$G$225,MATCH($C175,_xlfn.ANCHORARRAY(Socioeconomic!$C$8),0)),NA())</f>
        <v>0</v>
      </c>
      <c r="V175" s="25">
        <f ca="1">IFERROR(INDEX('Natural Hazard'!$G$8:$G$225,MATCH($C175,_xlfn.ANCHORARRAY('Natural Hazard'!$C$8),0)),NA())</f>
        <v>0</v>
      </c>
      <c r="W175" s="25">
        <f ca="1">IFERROR(INDEX(Conflict!$G$8:$G$225,MATCH($C175,_xlfn.ANCHORARRAY(Conflict!$C$8),0)),NA())</f>
        <v>0</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2.6351302328955901</v>
      </c>
      <c r="AB175" s="25">
        <f ca="1">IFERROR(INDEX(Socioeconomic!$H$8:$H$225,MATCH($C175,_xlfn.ANCHORARRAY(Socioeconomic!$C$8),0)),NA())</f>
        <v>9</v>
      </c>
      <c r="AC175" s="25">
        <f ca="1">IFERROR(INDEX('Natural Hazard'!$H$8:$H$225,MATCH($C175,_xlfn.ANCHORARRAY('Natural Hazard'!$C$8),0)),NA())</f>
        <v>5.5</v>
      </c>
      <c r="AD175" s="25">
        <f ca="1">IFERROR(INDEX(Conflict!$H$8:$H$225,MATCH($C175,_xlfn.ANCHORARRAY(Conflict!$C$8),0)),NA())</f>
        <v>1.9692389758179201</v>
      </c>
      <c r="AE175" s="50"/>
      <c r="AF175" s="25">
        <f ca="1">IFERROR(INDEX(Health!$I$8:$I$225,MATCH($C175,_xlfn.ANCHORARRAY(Health!$C$8),0)),NA())</f>
        <v>0</v>
      </c>
      <c r="AG175" s="25" t="e">
        <f ca="1">IFERROR(INDEX(Food!$I$8:$I$225,MATCH($C175,_xlfn.ANCHORARRAY(Food!$C$8),0)),NA())</f>
        <v>#N/A</v>
      </c>
      <c r="AH175" s="25">
        <f ca="1">IFERROR(INDEX(Macro!$I$8:$I$225,MATCH($C175,_xlfn.ANCHORARRAY(Macro!$C$8),0)),NA())</f>
        <v>3.5676522420207499</v>
      </c>
      <c r="AI175" s="25">
        <f ca="1">IFERROR(INDEX(Socioeconomic!$I$8:$I$225,MATCH($C175,_xlfn.ANCHORARRAY(Socioeconomic!$C$8),0)),NA())</f>
        <v>0</v>
      </c>
      <c r="AJ175" s="25">
        <f ca="1">IFERROR(INDEX('Natural Hazard'!$I$8:$I$225,MATCH($C175,_xlfn.ANCHORARRAY('Natural Hazard'!$C$8),0)),NA())</f>
        <v>0</v>
      </c>
      <c r="AK175" s="25">
        <f ca="1">IFERROR(INDEX(Conflict!$I$8:$I$225,MATCH($C175,_xlfn.ANCHORARRAY(Conflict!$C$8),0)),NA())</f>
        <v>0</v>
      </c>
      <c r="AL175" s="49"/>
      <c r="AM175" s="25">
        <f>IFERROR(INDEX('Data Reliability'!$G$6:$G$409,MATCH($C175,'Data Reliability'!$E$6:$E$409,0)),NA())</f>
        <v>8.3333333333333301E-2</v>
      </c>
      <c r="AN175" s="25">
        <f>IFERROR(INDEX('Data Reliability'!$H$6:$H$409,MATCH($C175,'Data Reliability'!$E$6:$E$409,0)),NA())</f>
        <v>0.55833333333333302</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1</v>
      </c>
      <c r="N176" s="23">
        <f t="shared" ca="1" si="16"/>
        <v>1</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0</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4.11591932641472</v>
      </c>
      <c r="AI176" s="25">
        <f ca="1">IFERROR(INDEX(Socioeconomic!$I$8:$I$225,MATCH($C176,_xlfn.ANCHORARRAY(Socioeconomic!$C$8),0)),NA())</f>
        <v>0</v>
      </c>
      <c r="AJ176" s="25">
        <f ca="1">IFERROR(INDEX('Natural Hazard'!$I$8:$I$225,MATCH($C176,_xlfn.ANCHORARRAY('Natural Hazard'!$C$8),0)),NA())</f>
        <v>10</v>
      </c>
      <c r="AK176" s="25">
        <f ca="1">IFERROR(INDEX(Conflict!$I$8:$I$225,MATCH($C176,_xlfn.ANCHORARRAY(Conflict!$C$8),0)),NA())</f>
        <v>0</v>
      </c>
      <c r="AL176" s="49"/>
      <c r="AM176" s="25">
        <f>IFERROR(INDEX('Data Reliability'!$G$6:$G$409,MATCH($C176,'Data Reliability'!$E$6:$E$409,0)),NA())</f>
        <v>8.3333333333333301E-2</v>
      </c>
      <c r="AN176" s="25">
        <f>IFERROR(INDEX('Data Reliability'!$H$6:$H$409,MATCH($C176,'Data Reliability'!$E$6:$E$409,0)),NA())</f>
        <v>0.625</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0</v>
      </c>
      <c r="H177" s="23">
        <f t="shared" ca="1" si="12"/>
        <v>0</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0</v>
      </c>
      <c r="N177" s="23">
        <f t="shared" ca="1" si="16"/>
        <v>0</v>
      </c>
      <c r="O177" s="116" t="str">
        <f t="shared" si="17"/>
        <v>!!</v>
      </c>
      <c r="P177" s="24"/>
      <c r="Q177" s="49"/>
      <c r="R177" s="25">
        <f ca="1">IFERROR(INDEX(Health!$G$8:$G$225,MATCH($C177,_xlfn.ANCHORARRAY(Health!$C$8),0)),NA())</f>
        <v>0</v>
      </c>
      <c r="S177" s="25">
        <f ca="1">IFERROR(INDEX(Food!$G$8:$G$225,MATCH($C177,_xlfn.ANCHORARRAY(Food!$C$8),0)),NA())</f>
        <v>0</v>
      </c>
      <c r="T177" s="25">
        <f ca="1">IFERROR(INDEX(Macro!$G$8:$G$225,MATCH($C177,_xlfn.ANCHORARRAY(Macro!$C$8),0)),NA())</f>
        <v>0</v>
      </c>
      <c r="U177" s="25">
        <f ca="1">IFERROR(INDEX(Socioeconomic!$G$8:$G$225,MATCH($C177,_xlfn.ANCHORARRAY(Socioeconomic!$C$8),0)),NA())</f>
        <v>0</v>
      </c>
      <c r="V177" s="25">
        <f ca="1">IFERROR(INDEX('Natural Hazard'!$G$8:$G$225,MATCH($C177,_xlfn.ANCHORARRAY('Natural Hazard'!$C$8),0)),NA())</f>
        <v>0</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8.2857142857142794</v>
      </c>
      <c r="AC177" s="25">
        <f ca="1">IFERROR(INDEX('Natural Hazard'!$H$8:$H$225,MATCH($C177,_xlfn.ANCHORARRAY('Natural Hazard'!$C$8),0)),NA())</f>
        <v>8.1666666666666607</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0.75</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v>
      </c>
      <c r="H178" s="23">
        <f t="shared" ca="1" si="12"/>
        <v>1</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3</v>
      </c>
      <c r="K178" s="23">
        <f t="shared" ca="1" si="14"/>
        <v>3</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1</v>
      </c>
      <c r="N178" s="23">
        <f t="shared" ca="1" si="16"/>
        <v>1</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10</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4.7763563054906779</v>
      </c>
      <c r="X178" s="50"/>
      <c r="Y178" s="25">
        <f ca="1">IFERROR(INDEX(Health!$H$8:$H$225,MATCH($C178,_xlfn.ANCHORARRAY(Health!$C$8),0)),NA())</f>
        <v>6.6413994169096204</v>
      </c>
      <c r="Z178" s="25">
        <f ca="1">IFERROR(INDEX(Food!$H$8:$H$225,MATCH($C178,_xlfn.ANCHORARRAY(Food!$C$8),0)),NA())</f>
        <v>10</v>
      </c>
      <c r="AA178" s="25">
        <f ca="1">IFERROR(INDEX(Macro!$H$8:$H$225,MATCH($C178,_xlfn.ANCHORARRAY(Macro!$C$8),0)),NA())</f>
        <v>10</v>
      </c>
      <c r="AB178" s="25">
        <f ca="1">IFERROR(INDEX(Socioeconomic!$H$8:$H$225,MATCH($C178,_xlfn.ANCHORARRAY(Socioeconomic!$C$8),0)),NA())</f>
        <v>10</v>
      </c>
      <c r="AC178" s="25">
        <f ca="1">IFERROR(INDEX('Natural Hazard'!$H$8:$H$225,MATCH($C178,_xlfn.ANCHORARRAY('Natural Hazard'!$C$8),0)),NA())</f>
        <v>4.8333333333333304</v>
      </c>
      <c r="AD178" s="25">
        <f ca="1">IFERROR(INDEX(Conflict!$H$8:$H$225,MATCH($C178,_xlfn.ANCHORARRAY(Conflict!$C$8),0)),NA())</f>
        <v>4.2585348506401104</v>
      </c>
      <c r="AE178" s="50"/>
      <c r="AF178" s="25">
        <f ca="1">IFERROR(INDEX(Health!$I$8:$I$225,MATCH($C178,_xlfn.ANCHORARRAY(Health!$C$8),0)),NA())</f>
        <v>0</v>
      </c>
      <c r="AG178" s="25" t="e">
        <f ca="1">IFERROR(INDEX(Food!$I$8:$I$225,MATCH($C178,_xlfn.ANCHORARRAY(Food!$C$8),0)),NA())</f>
        <v>#N/A</v>
      </c>
      <c r="AH178" s="25">
        <f ca="1">IFERROR(INDEX(Macro!$I$8:$I$225,MATCH($C178,_xlfn.ANCHORARRAY(Macro!$C$8),0)),NA())</f>
        <v>10</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5.3571428571428497</v>
      </c>
      <c r="AL178" s="49"/>
      <c r="AM178" s="25">
        <f>IFERROR(INDEX('Data Reliability'!$G$6:$G$409,MATCH($C178,'Data Reliability'!$E$6:$E$409,0)),NA())</f>
        <v>0</v>
      </c>
      <c r="AN178" s="25">
        <f>IFERROR(INDEX('Data Reliability'!$H$6:$H$409,MATCH($C178,'Data Reliability'!$E$6:$E$409,0)),NA())</f>
        <v>0.47499999999999998</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0</v>
      </c>
      <c r="H179" s="23">
        <f t="shared" ca="1" si="12"/>
        <v>0</v>
      </c>
      <c r="I179" s="116" t="str">
        <f t="shared" si="13"/>
        <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0</v>
      </c>
      <c r="N179" s="23">
        <f t="shared" ca="1" si="16"/>
        <v>0</v>
      </c>
      <c r="O179" s="116" t="str">
        <f t="shared" si="17"/>
        <v>!</v>
      </c>
      <c r="P179" s="24"/>
      <c r="Q179" s="49"/>
      <c r="R179" s="25">
        <f ca="1">IFERROR(INDEX(Health!$G$8:$G$225,MATCH($C179,_xlfn.ANCHORARRAY(Health!$C$8),0)),NA())</f>
        <v>0</v>
      </c>
      <c r="S179" s="25">
        <f ca="1">IFERROR(INDEX(Food!$G$8:$G$225,MATCH($C179,_xlfn.ANCHORARRAY(Food!$C$8),0)),NA())</f>
        <v>0</v>
      </c>
      <c r="T179" s="25">
        <f ca="1">IFERROR(INDEX(Macro!$G$8:$G$225,MATCH($C179,_xlfn.ANCHORARRAY(Macro!$C$8),0)),NA())</f>
        <v>4.3549870391987406</v>
      </c>
      <c r="U179" s="25">
        <f ca="1">IFERROR(INDEX(Socioeconomic!$G$8:$G$225,MATCH($C179,_xlfn.ANCHORARRAY(Socioeconomic!$C$8),0)),NA())</f>
        <v>2.463452358195739</v>
      </c>
      <c r="V179" s="25">
        <f ca="1">IFERROR(INDEX('Natural Hazard'!$G$8:$G$225,MATCH($C179,_xlfn.ANCHORARRAY('Natural Hazard'!$C$8),0)),NA())</f>
        <v>0</v>
      </c>
      <c r="W179" s="25">
        <f ca="1">IFERROR(INDEX(Conflict!$G$8:$G$225,MATCH($C179,_xlfn.ANCHORARRAY(Conflict!$C$8),0)),NA())</f>
        <v>0</v>
      </c>
      <c r="X179" s="50"/>
      <c r="Y179" s="25">
        <f ca="1">IFERROR(INDEX(Health!$H$8:$H$225,MATCH($C179,_xlfn.ANCHORARRAY(Health!$C$8),0)),NA())</f>
        <v>4.2798833819241997</v>
      </c>
      <c r="Z179" s="25">
        <f ca="1">IFERROR(INDEX(Food!$H$8:$H$225,MATCH($C179,_xlfn.ANCHORARRAY(Food!$C$8),0)),NA())</f>
        <v>4.01852924145917</v>
      </c>
      <c r="AA179" s="25">
        <f ca="1">IFERROR(INDEX(Macro!$H$8:$H$225,MATCH($C179,_xlfn.ANCHORARRAY(Macro!$C$8),0)),NA())</f>
        <v>3.9991293622578499</v>
      </c>
      <c r="AB179" s="25">
        <f ca="1">IFERROR(INDEX(Socioeconomic!$H$8:$H$225,MATCH($C179,_xlfn.ANCHORARRAY(Socioeconomic!$C$8),0)),NA())</f>
        <v>6.4285714285714199</v>
      </c>
      <c r="AC179" s="25">
        <f ca="1">IFERROR(INDEX('Natural Hazard'!$H$8:$H$225,MATCH($C179,_xlfn.ANCHORARRAY('Natural Hazard'!$C$8),0)),NA())</f>
        <v>9</v>
      </c>
      <c r="AD179" s="25">
        <f ca="1">IFERROR(INDEX(Conflict!$H$8:$H$225,MATCH($C179,_xlfn.ANCHORARRAY(Conflict!$C$8),0)),NA())</f>
        <v>1.6802987197724</v>
      </c>
      <c r="AE179" s="50"/>
      <c r="AF179" s="25">
        <f ca="1">IFERROR(INDEX(Health!$I$8:$I$225,MATCH($C179,_xlfn.ANCHORARRAY(Health!$C$8),0)),NA())</f>
        <v>0</v>
      </c>
      <c r="AG179" s="25" t="e">
        <f ca="1">IFERROR(INDEX(Food!$I$8:$I$225,MATCH($C179,_xlfn.ANCHORARRAY(Food!$C$8),0)),NA())</f>
        <v>#N/A</v>
      </c>
      <c r="AH179" s="25">
        <f ca="1">IFERROR(INDEX(Macro!$I$8:$I$225,MATCH($C179,_xlfn.ANCHORARRAY(Macro!$C$8),0)),NA())</f>
        <v>4.7425102800078296</v>
      </c>
      <c r="AI179" s="25">
        <f ca="1">IFERROR(INDEX(Socioeconomic!$I$8:$I$225,MATCH($C179,_xlfn.ANCHORARRAY(Socioeconomic!$C$8),0)),NA())</f>
        <v>0.94400405883780203</v>
      </c>
      <c r="AJ179" s="25">
        <f ca="1">IFERROR(INDEX('Natural Hazard'!$I$8:$I$225,MATCH($C179,_xlfn.ANCHORARRAY('Natural Hazard'!$C$8),0)),NA())</f>
        <v>0</v>
      </c>
      <c r="AK179" s="25">
        <f ca="1">IFERROR(INDEX(Conflict!$I$8:$I$225,MATCH($C179,_xlfn.ANCHORARRAY(Conflict!$C$8),0)),NA())</f>
        <v>0</v>
      </c>
      <c r="AL179" s="49"/>
      <c r="AM179" s="25">
        <f>IFERROR(INDEX('Data Reliability'!$G$6:$G$409,MATCH($C179,'Data Reliability'!$E$6:$E$409,0)),NA())</f>
        <v>8.3333333333333301E-2</v>
      </c>
      <c r="AN179" s="25">
        <f>IFERROR(INDEX('Data Reliability'!$H$6:$H$409,MATCH($C179,'Data Reliability'!$E$6:$E$409,0)),NA())</f>
        <v>0.483333333333333</v>
      </c>
    </row>
    <row r="180" spans="2:40" x14ac:dyDescent="0.2">
      <c r="B180" s="28" t="s">
        <v>777</v>
      </c>
      <c r="C180" s="28" t="s">
        <v>738</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f ca="1">IFERROR(INDEX(Food!$G$8:$G$225,MATCH($C180,_xlfn.ANCHORARRAY(Food!$C$8),0)),NA())</f>
        <v>0</v>
      </c>
      <c r="T180" s="25">
        <f ca="1">IFERROR(INDEX(Macro!$G$8:$G$225,MATCH($C180,_xlfn.ANCHORARRAY(Macro!$C$8),0)),NA())</f>
        <v>0</v>
      </c>
      <c r="U180" s="25">
        <f ca="1">IFERROR(INDEX(Socioeconomic!$G$8:$G$225,MATCH($C180,_xlfn.ANCHORARRAY(Socioeconomic!$C$8),0)),NA())</f>
        <v>0</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t="e">
        <f ca="1">IFERROR(INDEX(Conflict!$H$8:$H$225,MATCH($C180,_xlfn.ANCHORARRAY(Conflict!$C$8),0)),NA())</f>
        <v>#N/A</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f ca="1">IFERROR(INDEX(Socioeconomic!$I$8:$I$225,MATCH($C180,_xlfn.ANCHORARRAY(Socioeconomic!$C$8),0)),NA())</f>
        <v>0</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0.83333333333333304</v>
      </c>
      <c r="AN180" s="25">
        <f>IFERROR(INDEX('Data Reliability'!$H$6:$H$409,MATCH($C180,'Data Reliability'!$E$6:$E$409,0)),NA())</f>
        <v>0.77500000000000002</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4</v>
      </c>
      <c r="H181" s="23">
        <f t="shared" ca="1" si="12"/>
        <v>4</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3</v>
      </c>
      <c r="N181" s="23">
        <f t="shared" ca="1" si="16"/>
        <v>3</v>
      </c>
      <c r="O181" s="116" t="str">
        <f t="shared" si="17"/>
        <v>!</v>
      </c>
      <c r="P181" s="24"/>
      <c r="Q181" s="49"/>
      <c r="R181" s="25">
        <f ca="1">IFERROR(INDEX(Health!$G$8:$G$225,MATCH($C181,_xlfn.ANCHORARRAY(Health!$C$8),0)),NA())</f>
        <v>0</v>
      </c>
      <c r="S181" s="25">
        <f ca="1">IFERROR(INDEX(Food!$G$8:$G$225,MATCH($C181,_xlfn.ANCHORARRAY(Food!$C$8),0)),NA())</f>
        <v>10</v>
      </c>
      <c r="T181" s="25">
        <f ca="1">IFERROR(INDEX(Macro!$G$8:$G$225,MATCH($C181,_xlfn.ANCHORARRAY(Macro!$C$8),0)),NA())</f>
        <v>0.8484758793325593</v>
      </c>
      <c r="U181" s="25">
        <f ca="1">IFERROR(INDEX(Socioeconomic!$G$8:$G$225,MATCH($C181,_xlfn.ANCHORARRAY(Socioeconomic!$C$8),0)),NA())</f>
        <v>8.2687984920955415</v>
      </c>
      <c r="V181" s="25">
        <f ca="1">IFERROR(INDEX('Natural Hazard'!$G$8:$G$225,MATCH($C181,_xlfn.ANCHORARRAY('Natural Hazard'!$C$8),0)),NA())</f>
        <v>9.9163165204290102</v>
      </c>
      <c r="W181" s="25">
        <f ca="1">IFERROR(INDEX(Conflict!$G$8:$G$225,MATCH($C181,_xlfn.ANCHORARRAY(Conflict!$C$8),0)),NA())</f>
        <v>10</v>
      </c>
      <c r="X181" s="50"/>
      <c r="Y181" s="25">
        <f ca="1">IFERROR(INDEX(Health!$H$8:$H$225,MATCH($C181,_xlfn.ANCHORARRAY(Health!$C$8),0)),NA())</f>
        <v>10</v>
      </c>
      <c r="Z181" s="25">
        <f ca="1">IFERROR(INDEX(Food!$H$8:$H$225,MATCH($C181,_xlfn.ANCHORARRAY(Food!$C$8),0)),NA())</f>
        <v>10</v>
      </c>
      <c r="AA181" s="25">
        <f ca="1">IFERROR(INDEX(Macro!$H$8:$H$225,MATCH($C181,_xlfn.ANCHORARRAY(Macro!$C$8),0)),NA())</f>
        <v>8.7537788096447304</v>
      </c>
      <c r="AB181" s="25">
        <f ca="1">IFERROR(INDEX(Socioeconomic!$H$8:$H$225,MATCH($C181,_xlfn.ANCHORARRAY(Socioeconomic!$C$8),0)),NA())</f>
        <v>10</v>
      </c>
      <c r="AC181" s="25">
        <f ca="1">IFERROR(INDEX('Natural Hazard'!$H$8:$H$225,MATCH($C181,_xlfn.ANCHORARRAY('Natural Hazard'!$C$8),0)),NA())</f>
        <v>9.8333333333333304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10</v>
      </c>
      <c r="AH181" s="25">
        <f ca="1">IFERROR(INDEX(Macro!$I$8:$I$225,MATCH($C181,_xlfn.ANCHORARRAY(Macro!$C$8),0)),NA())</f>
        <v>8.2240062659108604E-2</v>
      </c>
      <c r="AI181" s="25">
        <f ca="1">IFERROR(INDEX(Socioeconomic!$I$8:$I$225,MATCH($C181,_xlfn.ANCHORARRAY(Socioeconomic!$C$8),0)),NA())</f>
        <v>6.8373028502881503</v>
      </c>
      <c r="AJ181" s="25">
        <f ca="1">IFERROR(INDEX('Natural Hazard'!$I$8:$I$225,MATCH($C181,_xlfn.ANCHORARRAY('Natural Hazard'!$C$8),0)),NA())</f>
        <v>10</v>
      </c>
      <c r="AK181" s="25">
        <f ca="1">IFERROR(INDEX(Conflict!$I$8:$I$225,MATCH($C181,_xlfn.ANCHORARRAY(Conflict!$C$8),0)),NA())</f>
        <v>10</v>
      </c>
      <c r="AL181" s="49"/>
      <c r="AM181" s="25">
        <f>IFERROR(INDEX('Data Reliability'!$G$6:$G$409,MATCH($C181,'Data Reliability'!$E$6:$E$409,0)),NA())</f>
        <v>0.16666666666666699</v>
      </c>
      <c r="AN181" s="25">
        <f>IFERROR(INDEX('Data Reliability'!$H$6:$H$409,MATCH($C181,'Data Reliability'!$E$6:$E$409,0)),NA())</f>
        <v>0.44722222222222202</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0.5</v>
      </c>
      <c r="H182" s="23">
        <f t="shared" ca="1" si="12"/>
        <v>0.5</v>
      </c>
      <c r="I182" s="116" t="str">
        <f t="shared" si="13"/>
        <v>!</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1.5</v>
      </c>
      <c r="N182" s="23">
        <f t="shared" ca="1" si="16"/>
        <v>1.5</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6.1532388405792</v>
      </c>
      <c r="U182" s="25">
        <f ca="1">IFERROR(INDEX(Socioeconomic!$G$8:$G$225,MATCH($C182,_xlfn.ANCHORARRAY(Socioeconomic!$C$8),0)),NA())</f>
        <v>4.780914437337568</v>
      </c>
      <c r="V182" s="25">
        <f ca="1">IFERROR(INDEX('Natural Hazard'!$G$8:$G$225,MATCH($C182,_xlfn.ANCHORARRAY('Natural Hazard'!$C$8),0)),NA())</f>
        <v>0</v>
      </c>
      <c r="W182" s="25">
        <f ca="1">IFERROR(INDEX(Conflict!$G$8:$G$225,MATCH($C182,_xlfn.ANCHORARRAY(Conflict!$C$8),0)),NA())</f>
        <v>2.5760629623711364</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4.9810152603448703</v>
      </c>
      <c r="AB182" s="25">
        <f ca="1">IFERROR(INDEX(Socioeconomic!$H$8:$H$225,MATCH($C182,_xlfn.ANCHORARRAY(Socioeconomic!$C$8),0)),NA())</f>
        <v>2.2857142857142798</v>
      </c>
      <c r="AC182" s="25">
        <f ca="1">IFERROR(INDEX('Natural Hazard'!$H$8:$H$225,MATCH($C182,_xlfn.ANCHORARRAY('Natural Hazard'!$C$8),0)),NA())</f>
        <v>5.6666666666666599</v>
      </c>
      <c r="AD182" s="25">
        <f ca="1">IFERROR(INDEX(Conflict!$H$8:$H$225,MATCH($C182,_xlfn.ANCHORARRAY(Conflict!$C$8),0)),NA())</f>
        <v>1.01351351351351</v>
      </c>
      <c r="AE182" s="50"/>
      <c r="AF182" s="25">
        <f ca="1">IFERROR(INDEX(Health!$I$8:$I$225,MATCH($C182,_xlfn.ANCHORARRAY(Health!$C$8),0)),NA())</f>
        <v>0</v>
      </c>
      <c r="AG182" s="25" t="e">
        <f ca="1">IFERROR(INDEX(Food!$I$8:$I$225,MATCH($C182,_xlfn.ANCHORARRAY(Food!$C$8),0)),NA())</f>
        <v>#N/A</v>
      </c>
      <c r="AH182" s="25">
        <f ca="1">IFERROR(INDEX(Macro!$I$8:$I$225,MATCH($C182,_xlfn.ANCHORARRAY(Macro!$C$8),0)),NA())</f>
        <v>7.6013315057763897</v>
      </c>
      <c r="AI182" s="25">
        <f ca="1">IFERROR(INDEX(Socioeconomic!$I$8:$I$225,MATCH($C182,_xlfn.ANCHORARRAY(Socioeconomic!$C$8),0)),NA())</f>
        <v>10</v>
      </c>
      <c r="AJ182" s="25">
        <f ca="1">IFERROR(INDEX('Natural Hazard'!$I$8:$I$225,MATCH($C182,_xlfn.ANCHORARRAY('Natural Hazard'!$C$8),0)),NA())</f>
        <v>0</v>
      </c>
      <c r="AK182" s="25">
        <f ca="1">IFERROR(INDEX(Conflict!$I$8:$I$225,MATCH($C182,_xlfn.ANCHORARRAY(Conflict!$C$8),0)),NA())</f>
        <v>6.5476190476190403</v>
      </c>
      <c r="AL182" s="49"/>
      <c r="AM182" s="25">
        <f>IFERROR(INDEX('Data Reliability'!$G$6:$G$409,MATCH($C182,'Data Reliability'!$E$6:$E$409,0)),NA())</f>
        <v>8.3333333333333301E-2</v>
      </c>
      <c r="AN182" s="25">
        <f>IFERROR(INDEX('Data Reliability'!$H$6:$H$409,MATCH($C182,'Data Reliability'!$E$6:$E$409,0)),NA())</f>
        <v>0.58333333333333304</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3</v>
      </c>
      <c r="H183" s="23">
        <f t="shared" ca="1" si="12"/>
        <v>3</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3</v>
      </c>
      <c r="N183" s="23">
        <f t="shared" ca="1" si="16"/>
        <v>3</v>
      </c>
      <c r="O183" s="116" t="str">
        <f t="shared" si="17"/>
        <v>!</v>
      </c>
      <c r="P183" s="24"/>
      <c r="Q183" s="49"/>
      <c r="R183" s="25">
        <f ca="1">IFERROR(INDEX(Health!$G$8:$G$225,MATCH($C183,_xlfn.ANCHORARRAY(Health!$C$8),0)),NA())</f>
        <v>9.9824919620601094</v>
      </c>
      <c r="S183" s="25">
        <f ca="1">IFERROR(INDEX(Food!$G$8:$G$225,MATCH($C183,_xlfn.ANCHORARRAY(Food!$C$8),0)),NA())</f>
        <v>10</v>
      </c>
      <c r="T183" s="25">
        <f ca="1">IFERROR(INDEX(Macro!$G$8:$G$225,MATCH($C183,_xlfn.ANCHORARRAY(Macro!$C$8),0)),NA())</f>
        <v>0</v>
      </c>
      <c r="U183" s="25">
        <f ca="1">IFERROR(INDEX(Socioeconomic!$G$8:$G$225,MATCH($C183,_xlfn.ANCHORARRAY(Socioeconomic!$C$8),0)),NA())</f>
        <v>10</v>
      </c>
      <c r="V183" s="25">
        <f ca="1">IFERROR(INDEX('Natural Hazard'!$G$8:$G$225,MATCH($C183,_xlfn.ANCHORARRAY('Natural Hazard'!$C$8),0)),NA())</f>
        <v>0</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5.1666666666666599</v>
      </c>
      <c r="AD183" s="25">
        <f ca="1">IFERROR(INDEX(Conflict!$H$8:$H$225,MATCH($C183,_xlfn.ANCHORARRAY(Conflict!$C$8),0)),NA())</f>
        <v>10</v>
      </c>
      <c r="AE183" s="50"/>
      <c r="AF183" s="25">
        <f ca="1">IFERROR(INDEX(Health!$I$8:$I$225,MATCH($C183,_xlfn.ANCHORARRAY(Health!$C$8),0)),NA())</f>
        <v>10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0.45833333333333298</v>
      </c>
    </row>
    <row r="184" spans="2:40" x14ac:dyDescent="0.2">
      <c r="B184" s="28" t="s">
        <v>791</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0</v>
      </c>
      <c r="H184" s="23">
        <f t="shared" ca="1" si="12"/>
        <v>0</v>
      </c>
      <c r="I184" s="116" t="str">
        <f t="shared" si="13"/>
        <v>!</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1.5</v>
      </c>
      <c r="K184" s="23">
        <f t="shared" ca="1" si="14"/>
        <v>1.5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1</v>
      </c>
      <c r="N184" s="23">
        <f t="shared" ca="1" si="16"/>
        <v>1</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0</v>
      </c>
      <c r="U184" s="25">
        <f ca="1">IFERROR(INDEX(Socioeconomic!$G$8:$G$225,MATCH($C184,_xlfn.ANCHORARRAY(Socioeconomic!$C$8),0)),NA())</f>
        <v>4.12124608235517</v>
      </c>
      <c r="V184" s="25">
        <f ca="1">IFERROR(INDEX('Natural Hazard'!$G$8:$G$225,MATCH($C184,_xlfn.ANCHORARRAY('Natural Hazard'!$C$8),0)),NA())</f>
        <v>0</v>
      </c>
      <c r="W184" s="25">
        <f ca="1">IFERROR(INDEX(Conflict!$G$8:$G$225,MATCH($C184,_xlfn.ANCHORARRAY(Conflict!$C$8),0)),NA())</f>
        <v>3.9892280275819658</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6.0644755616822597</v>
      </c>
      <c r="AB184" s="25">
        <f ca="1">IFERROR(INDEX(Socioeconomic!$H$8:$H$225,MATCH($C184,_xlfn.ANCHORARRAY(Socioeconomic!$C$8),0)),NA())</f>
        <v>8</v>
      </c>
      <c r="AC184" s="25">
        <f ca="1">IFERROR(INDEX('Natural Hazard'!$H$8:$H$225,MATCH($C184,_xlfn.ANCHORARRAY('Natural Hazard'!$C$8),0)),NA())</f>
        <v>0.5</v>
      </c>
      <c r="AD184" s="25">
        <f ca="1">IFERROR(INDEX(Conflict!$H$8:$H$225,MATCH($C184,_xlfn.ANCHORARRAY(Conflict!$C$8),0)),NA())</f>
        <v>1.59139402560455</v>
      </c>
      <c r="AE184" s="50"/>
      <c r="AF184" s="25">
        <f ca="1">IFERROR(INDEX(Health!$I$8:$I$225,MATCH($C184,_xlfn.ANCHORARRAY(Health!$C$8),0)),NA())</f>
        <v>0</v>
      </c>
      <c r="AG184" s="25" t="e">
        <f ca="1">IFERROR(INDEX(Food!$I$8:$I$225,MATCH($C184,_xlfn.ANCHORARRAY(Food!$C$8),0)),NA())</f>
        <v>#N/A</v>
      </c>
      <c r="AH184" s="25">
        <f ca="1">IFERROR(INDEX(Macro!$I$8:$I$225,MATCH($C184,_xlfn.ANCHORARRAY(Macro!$C$8),0)),NA())</f>
        <v>0</v>
      </c>
      <c r="AI184" s="25">
        <f ca="1">IFERROR(INDEX(Socioeconomic!$I$8:$I$225,MATCH($C184,_xlfn.ANCHORARRAY(Socioeconomic!$C$8),0)),NA())</f>
        <v>2.1230836589159798</v>
      </c>
      <c r="AJ184" s="25">
        <f ca="1">IFERROR(INDEX('Natural Hazard'!$I$8:$I$225,MATCH($C184,_xlfn.ANCHORARRAY('Natural Hazard'!$C$8),0)),NA())</f>
        <v>0</v>
      </c>
      <c r="AK184" s="25">
        <f ca="1">IFERROR(INDEX(Conflict!$I$8:$I$225,MATCH($C184,_xlfn.ANCHORARRAY(Conflict!$C$8),0)),NA())</f>
        <v>10</v>
      </c>
      <c r="AL184" s="49"/>
      <c r="AM184" s="25">
        <f>IFERROR(INDEX('Data Reliability'!$G$6:$G$409,MATCH($C184,'Data Reliability'!$E$6:$E$409,0)),NA())</f>
        <v>0.16666666666666699</v>
      </c>
      <c r="AN184" s="25">
        <f>IFERROR(INDEX('Data Reliability'!$H$6:$H$409,MATCH($C184,'Data Reliability'!$E$6:$E$409,0)),NA())</f>
        <v>0.59166666666666701</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0</v>
      </c>
      <c r="H185" s="23">
        <f t="shared" ca="1" si="12"/>
        <v>0</v>
      </c>
      <c r="I185" s="116" t="str">
        <f t="shared" si="13"/>
        <v>!</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0</v>
      </c>
      <c r="N185" s="23">
        <f t="shared" ca="1" si="16"/>
        <v>0</v>
      </c>
      <c r="O185" s="116" t="str">
        <f t="shared" si="17"/>
        <v>!</v>
      </c>
      <c r="P185" s="24"/>
      <c r="Q185" s="49"/>
      <c r="R185" s="25">
        <f ca="1">IFERROR(INDEX(Health!$G$8:$G$225,MATCH($C185,_xlfn.ANCHORARRAY(Health!$C$8),0)),NA())</f>
        <v>0</v>
      </c>
      <c r="S185" s="25">
        <f ca="1">IFERROR(INDEX(Food!$G$8:$G$225,MATCH($C185,_xlfn.ANCHORARRAY(Food!$C$8),0)),NA())</f>
        <v>0</v>
      </c>
      <c r="T185" s="25">
        <f ca="1">IFERROR(INDEX(Macro!$G$8:$G$225,MATCH($C185,_xlfn.ANCHORARRAY(Macro!$C$8),0)),NA())</f>
        <v>4.4879155260811405</v>
      </c>
      <c r="U185" s="25">
        <f ca="1">IFERROR(INDEX(Socioeconomic!$G$8:$G$225,MATCH($C185,_xlfn.ANCHORARRAY(Socioeconomic!$C$8),0)),NA())</f>
        <v>1.6278820596099552</v>
      </c>
      <c r="V185" s="25">
        <f ca="1">IFERROR(INDEX('Natural Hazard'!$G$8:$G$225,MATCH($C185,_xlfn.ANCHORARRAY('Natural Hazard'!$C$8),0)),NA())</f>
        <v>0</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7.4429853200802896</v>
      </c>
      <c r="AB185" s="25">
        <f ca="1">IFERROR(INDEX(Socioeconomic!$H$8:$H$225,MATCH($C185,_xlfn.ANCHORARRAY(Socioeconomic!$C$8),0)),NA())</f>
        <v>5</v>
      </c>
      <c r="AC185" s="25">
        <f ca="1">IFERROR(INDEX('Natural Hazard'!$H$8:$H$225,MATCH($C185,_xlfn.ANCHORARRAY('Natural Hazard'!$C$8),0)),NA())</f>
        <v>5</v>
      </c>
      <c r="AD185" s="25">
        <f ca="1">IFERROR(INDEX(Conflict!$H$8:$H$225,MATCH($C185,_xlfn.ANCHORARRAY(Conflict!$C$8),0)),NA())</f>
        <v>0</v>
      </c>
      <c r="AE185" s="50"/>
      <c r="AF185" s="25">
        <f ca="1">IFERROR(INDEX(Health!$I$8:$I$225,MATCH($C185,_xlfn.ANCHORARRAY(Health!$C$8),0)),NA())</f>
        <v>0</v>
      </c>
      <c r="AG185" s="25" t="e">
        <f ca="1">IFERROR(INDEX(Food!$I$8:$I$225,MATCH($C185,_xlfn.ANCHORARRAY(Food!$C$8),0)),NA())</f>
        <v>#N/A</v>
      </c>
      <c r="AH185" s="25">
        <f ca="1">IFERROR(INDEX(Macro!$I$8:$I$225,MATCH($C185,_xlfn.ANCHORARRAY(Macro!$C$8),0)),NA())</f>
        <v>2.7060896808302299</v>
      </c>
      <c r="AI185" s="25">
        <f ca="1">IFERROR(INDEX(Socioeconomic!$I$8:$I$225,MATCH($C185,_xlfn.ANCHORARRAY(Socioeconomic!$C$8),0)),NA())</f>
        <v>0.52999999999999003</v>
      </c>
      <c r="AJ185" s="25">
        <f ca="1">IFERROR(INDEX('Natural Hazard'!$I$8:$I$225,MATCH($C185,_xlfn.ANCHORARRAY('Natural Hazard'!$C$8),0)),NA())</f>
        <v>0</v>
      </c>
      <c r="AK185" s="25">
        <f ca="1">IFERROR(INDEX(Conflict!$I$8:$I$225,MATCH($C185,_xlfn.ANCHORARRAY(Conflict!$C$8),0)),NA())</f>
        <v>0</v>
      </c>
      <c r="AL185" s="49"/>
      <c r="AM185" s="25">
        <f>IFERROR(INDEX('Data Reliability'!$G$6:$G$409,MATCH($C185,'Data Reliability'!$E$6:$E$409,0)),NA())</f>
        <v>0.16666666666666699</v>
      </c>
      <c r="AN185" s="25">
        <f>IFERROR(INDEX('Data Reliability'!$H$6:$H$409,MATCH($C185,'Data Reliability'!$E$6:$E$409,0)),NA())</f>
        <v>0.65833333333333299</v>
      </c>
    </row>
    <row r="186" spans="2:40" x14ac:dyDescent="0.2">
      <c r="B186" s="28" t="s">
        <v>778</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1.3453530578900172</v>
      </c>
      <c r="U186" s="25">
        <f ca="1">IFERROR(INDEX(Socioeconomic!$G$8:$G$225,MATCH($C186,_xlfn.ANCHORARRAY(Socioeconomic!$C$8),0)),NA())</f>
        <v>1.7008401285415149</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3.0607753512781399</v>
      </c>
      <c r="AB186" s="25">
        <f ca="1">IFERROR(INDEX(Socioeconomic!$H$8:$H$225,MATCH($C186,_xlfn.ANCHORARRAY(Socioeconomic!$C$8),0)),NA())</f>
        <v>1.28571428571428</v>
      </c>
      <c r="AC186" s="25">
        <f ca="1">IFERROR(INDEX('Natural Hazard'!$H$8:$H$225,MATCH($C186,_xlfn.ANCHORARRAY('Natural Hazard'!$C$8),0)),NA())</f>
        <v>2.9999999999999898</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0.59134521245350402</v>
      </c>
      <c r="AI186" s="25">
        <f ca="1">IFERROR(INDEX(Socioeconomic!$I$8:$I$225,MATCH($C186,_xlfn.ANCHORARRAY(Socioeconomic!$C$8),0)),NA())</f>
        <v>2.2499999999999898</v>
      </c>
      <c r="AJ186" s="25">
        <f ca="1">IFERROR(INDEX('Natural Hazard'!$I$8:$I$225,MATCH($C186,_xlfn.ANCHORARRAY('Natural Hazard'!$C$8),0)),NA())</f>
        <v>0</v>
      </c>
      <c r="AK186" s="25">
        <f ca="1">IFERROR(INDEX(Conflict!$I$8:$I$225,MATCH($C186,_xlfn.ANCHORARRAY(Conflict!$C$8),0)),NA())</f>
        <v>1.78571428571428</v>
      </c>
      <c r="AL186" s="49"/>
      <c r="AM186" s="25">
        <f>IFERROR(INDEX('Data Reliability'!$G$6:$G$409,MATCH($C186,'Data Reliability'!$E$6:$E$409,0)),NA())</f>
        <v>8.3333333333333301E-2</v>
      </c>
      <c r="AN186" s="25">
        <f>IFERROR(INDEX('Data Reliability'!$H$6:$H$409,MATCH($C186,'Data Reliability'!$E$6:$E$409,0)),NA())</f>
        <v>0.59166666666666701</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0.5</v>
      </c>
      <c r="N187" s="23">
        <f t="shared" ca="1" si="16"/>
        <v>0.5</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2.9601495210658144</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1.25178359815231</v>
      </c>
      <c r="AB187" s="25">
        <f ca="1">IFERROR(INDEX(Socioeconomic!$H$8:$H$225,MATCH($C187,_xlfn.ANCHORARRAY(Socioeconomic!$C$8),0)),NA())</f>
        <v>0.28571428571428598</v>
      </c>
      <c r="AC187" s="25">
        <f ca="1">IFERROR(INDEX('Natural Hazard'!$H$8:$H$225,MATCH($C187,_xlfn.ANCHORARRAY('Natural Hazard'!$C$8),0)),NA())</f>
        <v>4</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7</v>
      </c>
      <c r="AI187" s="25">
        <f ca="1">IFERROR(INDEX(Socioeconomic!$I$8:$I$225,MATCH($C187,_xlfn.ANCHORARRAY(Socioeconomic!$C$8),0)),NA())</f>
        <v>0</v>
      </c>
      <c r="AJ187" s="25">
        <f ca="1">IFERROR(INDEX('Natural Hazard'!$I$8:$I$225,MATCH($C187,_xlfn.ANCHORARRAY('Natural Hazard'!$C$8),0)),NA())</f>
        <v>0</v>
      </c>
      <c r="AK187" s="25">
        <f ca="1">IFERROR(INDEX(Conflict!$I$8:$I$225,MATCH($C187,_xlfn.ANCHORARRAY(Conflict!$C$8),0)),NA())</f>
        <v>5.9523809523809499</v>
      </c>
      <c r="AL187" s="49"/>
      <c r="AM187" s="25">
        <f>IFERROR(INDEX('Data Reliability'!$G$6:$G$409,MATCH($C187,'Data Reliability'!$E$6:$E$409,0)),NA())</f>
        <v>0.16666666666666699</v>
      </c>
      <c r="AN187" s="25">
        <f>IFERROR(INDEX('Data Reliability'!$H$6:$H$409,MATCH($C187,'Data Reliability'!$E$6:$E$409,0)),NA())</f>
        <v>0.59166666666666701</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v>
      </c>
      <c r="H188" s="23">
        <f t="shared" ca="1" si="12"/>
        <v>0</v>
      </c>
      <c r="I188" s="116" t="str">
        <f t="shared" si="13"/>
        <v>!</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0</v>
      </c>
      <c r="N188" s="23">
        <f t="shared" ca="1" si="16"/>
        <v>0</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0.83809830998868184</v>
      </c>
      <c r="U188" s="25">
        <f ca="1">IFERROR(INDEX(Socioeconomic!$G$8:$G$225,MATCH($C188,_xlfn.ANCHORARRAY(Socioeconomic!$C$8),0)),NA())</f>
        <v>0.85857024007524152</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0.105443904326586</v>
      </c>
      <c r="AB188" s="25">
        <f ca="1">IFERROR(INDEX(Socioeconomic!$H$8:$H$225,MATCH($C188,_xlfn.ANCHORARRAY(Socioeconomic!$C$8),0)),NA())</f>
        <v>0.28571428571428598</v>
      </c>
      <c r="AC188" s="25">
        <f ca="1">IFERROR(INDEX('Natural Hazard'!$H$8:$H$225,MATCH($C188,_xlfn.ANCHORARRAY('Natural Hazard'!$C$8),0)),NA())</f>
        <v>0</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6.6614450753867196</v>
      </c>
      <c r="AI188" s="25">
        <f ca="1">IFERROR(INDEX(Socioeconomic!$I$8:$I$225,MATCH($C188,_xlfn.ANCHORARRAY(Socioeconomic!$C$8),0)),NA())</f>
        <v>2.58</v>
      </c>
      <c r="AJ188" s="25">
        <f ca="1">IFERROR(INDEX('Natural Hazard'!$I$8:$I$225,MATCH($C188,_xlfn.ANCHORARRAY('Natural Hazard'!$C$8),0)),NA())</f>
        <v>0</v>
      </c>
      <c r="AK188" s="25">
        <f ca="1">IFERROR(INDEX(Conflict!$I$8:$I$225,MATCH($C188,_xlfn.ANCHORARRAY(Conflict!$C$8),0)),NA())</f>
        <v>0</v>
      </c>
      <c r="AL188" s="49"/>
      <c r="AM188" s="25">
        <f>IFERROR(INDEX('Data Reliability'!$G$6:$G$409,MATCH($C188,'Data Reliability'!$E$6:$E$409,0)),NA())</f>
        <v>8.3333333333333301E-2</v>
      </c>
      <c r="AN188" s="25">
        <f>IFERROR(INDEX('Data Reliability'!$H$6:$H$409,MATCH($C188,'Data Reliability'!$E$6:$E$409,0)),NA())</f>
        <v>0.625</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0.5</v>
      </c>
      <c r="N189" s="23">
        <f t="shared" ca="1" si="16"/>
        <v>0.5</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6.7806503622653755</v>
      </c>
      <c r="U189" s="25">
        <f ca="1">IFERROR(INDEX(Socioeconomic!$G$8:$G$225,MATCH($C189,_xlfn.ANCHORARRAY(Socioeconomic!$C$8),0)),NA())</f>
        <v>0</v>
      </c>
      <c r="V189" s="25">
        <f ca="1">IFERROR(INDEX('Natural Hazard'!$G$8:$G$225,MATCH($C189,_xlfn.ANCHORARRAY('Natural Hazard'!$C$8),0)),NA())</f>
        <v>0</v>
      </c>
      <c r="W189" s="25">
        <f ca="1">IFERROR(INDEX(Conflict!$G$8:$G$225,MATCH($C189,_xlfn.ANCHORARRAY(Conflict!$C$8),0)),NA())</f>
        <v>1.506733177748824</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5.1696534378098598</v>
      </c>
      <c r="AB189" s="25">
        <f ca="1">IFERROR(INDEX(Socioeconomic!$H$8:$H$225,MATCH($C189,_xlfn.ANCHORARRAY(Socioeconomic!$C$8),0)),NA())</f>
        <v>8</v>
      </c>
      <c r="AC189" s="25">
        <f ca="1">IFERROR(INDEX('Natural Hazard'!$H$8:$H$225,MATCH($C189,_xlfn.ANCHORARRAY('Natural Hazard'!$C$8),0)),NA())</f>
        <v>2.3333333333333299</v>
      </c>
      <c r="AD189" s="25">
        <f ca="1">IFERROR(INDEX(Conflict!$H$8:$H$225,MATCH($C189,_xlfn.ANCHORARRAY(Conflict!$C$8),0)),NA())</f>
        <v>3.8140113798008501</v>
      </c>
      <c r="AE189" s="50"/>
      <c r="AF189" s="25">
        <f ca="1">IFERROR(INDEX(Health!$I$8:$I$225,MATCH($C189,_xlfn.ANCHORARRAY(Health!$C$8),0)),NA())</f>
        <v>0</v>
      </c>
      <c r="AG189" s="25" t="e">
        <f ca="1">IFERROR(INDEX(Food!$I$8:$I$225,MATCH($C189,_xlfn.ANCHORARRAY(Food!$C$8),0)),NA())</f>
        <v>#N/A</v>
      </c>
      <c r="AH189" s="25">
        <f ca="1">IFERROR(INDEX(Macro!$I$8:$I$225,MATCH($C189,_xlfn.ANCHORARRAY(Macro!$C$8),0)),NA())</f>
        <v>8.8936753475621693</v>
      </c>
      <c r="AI189" s="25">
        <f ca="1">IFERROR(INDEX(Socioeconomic!$I$8:$I$225,MATCH($C189,_xlfn.ANCHORARRAY(Socioeconomic!$C$8),0)),NA())</f>
        <v>0</v>
      </c>
      <c r="AJ189" s="25">
        <f ca="1">IFERROR(INDEX('Natural Hazard'!$I$8:$I$225,MATCH($C189,_xlfn.ANCHORARRAY('Natural Hazard'!$C$8),0)),NA())</f>
        <v>0</v>
      </c>
      <c r="AK189" s="25">
        <f ca="1">IFERROR(INDEX(Conflict!$I$8:$I$225,MATCH($C189,_xlfn.ANCHORARRAY(Conflict!$C$8),0)),NA())</f>
        <v>0.59523809523809301</v>
      </c>
      <c r="AL189" s="49"/>
      <c r="AM189" s="25">
        <f>IFERROR(INDEX('Data Reliability'!$G$6:$G$409,MATCH($C189,'Data Reliability'!$E$6:$E$409,0)),NA())</f>
        <v>0.16666666666666699</v>
      </c>
      <c r="AN189" s="25">
        <f>IFERROR(INDEX('Data Reliability'!$H$6:$H$409,MATCH($C189,'Data Reliability'!$E$6:$E$409,0)),NA())</f>
        <v>0.55833333333333302</v>
      </c>
    </row>
    <row r="190" spans="2:40" x14ac:dyDescent="0.2">
      <c r="B190" s="28" t="s">
        <v>779</v>
      </c>
      <c r="C190" s="28" t="s">
        <v>739</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f ca="1">IFERROR(INDEX(Food!$G$8:$G$225,MATCH($C190,_xlfn.ANCHORARRAY(Food!$C$8),0)),NA())</f>
        <v>0</v>
      </c>
      <c r="T190" s="25">
        <f ca="1">IFERROR(INDEX(Macro!$G$8:$G$225,MATCH($C190,_xlfn.ANCHORARRAY(Macro!$C$8),0)),NA())</f>
        <v>0</v>
      </c>
      <c r="U190" s="25">
        <f ca="1">IFERROR(INDEX(Socioeconomic!$G$8:$G$225,MATCH($C190,_xlfn.ANCHORARRAY(Socioeconomic!$C$8),0)),NA())</f>
        <v>0</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t="e">
        <f ca="1">IFERROR(INDEX(Conflict!$H$8:$H$225,MATCH($C190,_xlfn.ANCHORARRAY(Conflict!$C$8),0)),NA())</f>
        <v>#N/A</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1</v>
      </c>
      <c r="AN190" s="25">
        <f>IFERROR(INDEX('Data Reliability'!$H$6:$H$409,MATCH($C190,'Data Reliability'!$E$6:$E$409,0)),NA())</f>
        <v>0.85</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0.5</v>
      </c>
      <c r="H191" s="23">
        <f t="shared" ca="1" si="12"/>
        <v>0.5</v>
      </c>
      <c r="I191" s="116" t="str">
        <f t="shared" si="13"/>
        <v>!</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1</v>
      </c>
      <c r="N191" s="23">
        <f t="shared" ca="1" si="16"/>
        <v>1</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0</v>
      </c>
      <c r="U191" s="25">
        <f ca="1">IFERROR(INDEX(Socioeconomic!$G$8:$G$225,MATCH($C191,_xlfn.ANCHORARRAY(Socioeconomic!$C$8),0)),NA())</f>
        <v>0</v>
      </c>
      <c r="V191" s="25">
        <f ca="1">IFERROR(INDEX('Natural Hazard'!$G$8:$G$225,MATCH($C191,_xlfn.ANCHORARRAY('Natural Hazard'!$C$8),0)),NA())</f>
        <v>5.627314338711372</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3.84918619555491</v>
      </c>
      <c r="AB191" s="25">
        <f ca="1">IFERROR(INDEX(Socioeconomic!$H$8:$H$225,MATCH($C191,_xlfn.ANCHORARRAY(Socioeconomic!$C$8),0)),NA())</f>
        <v>2.1428571428571401</v>
      </c>
      <c r="AC191" s="25">
        <f ca="1">IFERROR(INDEX('Natural Hazard'!$H$8:$H$225,MATCH($C191,_xlfn.ANCHORARRAY('Natural Hazard'!$C$8),0)),NA())</f>
        <v>3.1666666666666599</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0</v>
      </c>
      <c r="AI191" s="25">
        <f ca="1">IFERROR(INDEX(Socioeconomic!$I$8:$I$225,MATCH($C191,_xlfn.ANCHORARRAY(Socioeconomic!$C$8),0)),NA())</f>
        <v>0</v>
      </c>
      <c r="AJ191" s="25">
        <f ca="1">IFERROR(INDEX('Natural Hazard'!$I$8:$I$225,MATCH($C191,_xlfn.ANCHORARRAY('Natural Hazard'!$C$8),0)),NA())</f>
        <v>10</v>
      </c>
      <c r="AK191" s="25">
        <f ca="1">IFERROR(INDEX(Conflict!$I$8:$I$225,MATCH($C191,_xlfn.ANCHORARRAY(Conflict!$C$8),0)),NA())</f>
        <v>0</v>
      </c>
      <c r="AL191" s="49"/>
      <c r="AM191" s="25">
        <f>IFERROR(INDEX('Data Reliability'!$G$6:$G$409,MATCH($C191,'Data Reliability'!$E$6:$E$409,0)),NA())</f>
        <v>0.16666666666666699</v>
      </c>
      <c r="AN191" s="25">
        <f>IFERROR(INDEX('Data Reliability'!$H$6:$H$409,MATCH($C191,'Data Reliability'!$E$6:$E$409,0)),NA())</f>
        <v>0.58333333333333304</v>
      </c>
    </row>
    <row r="192" spans="2:40" x14ac:dyDescent="0.2">
      <c r="B192" s="28" t="s">
        <v>780</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3</v>
      </c>
      <c r="H192" s="23">
        <f t="shared" ca="1" si="12"/>
        <v>3</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5</v>
      </c>
      <c r="K192" s="23">
        <f t="shared" ca="1" si="14"/>
        <v>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2</v>
      </c>
      <c r="N192" s="23">
        <f t="shared" ca="1" si="16"/>
        <v>2</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0</v>
      </c>
      <c r="U192" s="25">
        <f ca="1">IFERROR(INDEX(Socioeconomic!$G$8:$G$225,MATCH($C192,_xlfn.ANCHORARRAY(Socioeconomic!$C$8),0)),NA())</f>
        <v>7.9372539331937713</v>
      </c>
      <c r="V192" s="25">
        <f ca="1">IFERROR(INDEX('Natural Hazard'!$G$8:$G$225,MATCH($C192,_xlfn.ANCHORARRAY('Natural Hazard'!$C$8),0)),NA())</f>
        <v>9.0369611411506359</v>
      </c>
      <c r="W192" s="25">
        <f ca="1">IFERROR(INDEX(Conflict!$G$8:$G$225,MATCH($C192,_xlfn.ANCHORARRAY(Conflict!$C$8),0)),NA())</f>
        <v>0</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v>
      </c>
      <c r="AC192" s="25">
        <f ca="1">IFERROR(INDEX('Natural Hazard'!$H$8:$H$225,MATCH($C192,_xlfn.ANCHORARRAY('Natural Hazard'!$C$8),0)),NA())</f>
        <v>8.1666666666666607</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0</v>
      </c>
      <c r="AI192" s="25">
        <f ca="1">IFERROR(INDEX(Socioeconomic!$I$8:$I$225,MATCH($C192,_xlfn.ANCHORARRAY(Socioeconomic!$C$8),0)),NA())</f>
        <v>7</v>
      </c>
      <c r="AJ192" s="25">
        <f ca="1">IFERROR(INDEX('Natural Hazard'!$I$8:$I$225,MATCH($C192,_xlfn.ANCHORARRAY('Natural Hazard'!$C$8),0)),NA())</f>
        <v>10</v>
      </c>
      <c r="AK192" s="25">
        <f ca="1">IFERROR(INDEX(Conflict!$I$8:$I$225,MATCH($C192,_xlfn.ANCHORARRAY(Conflict!$C$8),0)),NA())</f>
        <v>0</v>
      </c>
      <c r="AL192" s="49"/>
      <c r="AM192" s="25">
        <f>IFERROR(INDEX('Data Reliability'!$G$6:$G$409,MATCH($C192,'Data Reliability'!$E$6:$E$409,0)),NA())</f>
        <v>8.3333333333333301E-2</v>
      </c>
      <c r="AN192" s="25">
        <f>IFERROR(INDEX('Data Reliability'!$H$6:$H$409,MATCH($C192,'Data Reliability'!$E$6:$E$409,0)),NA())</f>
        <v>0.38055555555555598</v>
      </c>
    </row>
    <row r="193" spans="2:40" x14ac:dyDescent="0.2">
      <c r="B193" s="28" t="s">
        <v>781</v>
      </c>
      <c r="C193" s="28" t="s">
        <v>740</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f ca="1">IFERROR(INDEX(Food!$G$8:$G$225,MATCH($C193,_xlfn.ANCHORARRAY(Food!$C$8),0)),NA())</f>
        <v>0</v>
      </c>
      <c r="T193" s="25">
        <f ca="1">IFERROR(INDEX(Macro!$G$8:$G$225,MATCH($C193,_xlfn.ANCHORARRAY(Macro!$C$8),0)),NA())</f>
        <v>0</v>
      </c>
      <c r="U193" s="25">
        <f ca="1">IFERROR(INDEX(Socioeconomic!$G$8:$G$225,MATCH($C193,_xlfn.ANCHORARRAY(Socioeconomic!$C$8),0)),NA())</f>
        <v>0</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t="e">
        <f ca="1">IFERROR(INDEX(Conflict!$H$8:$H$225,MATCH($C193,_xlfn.ANCHORARRAY(Conflict!$C$8),0)),NA())</f>
        <v>#N/A</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1</v>
      </c>
      <c r="AN193" s="25">
        <f>IFERROR(INDEX('Data Reliability'!$H$6:$H$409,MATCH($C193,'Data Reliability'!$E$6:$E$409,0)),NA())</f>
        <v>0.81666666666666698</v>
      </c>
    </row>
    <row r="194" spans="2: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2</v>
      </c>
      <c r="H194" s="23">
        <f t="shared" ca="1" si="12"/>
        <v>2</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0.5</v>
      </c>
      <c r="N194" s="23">
        <f t="shared" ca="1" si="16"/>
        <v>0.5</v>
      </c>
      <c r="O194" s="116" t="str">
        <f t="shared" si="17"/>
        <v>!</v>
      </c>
      <c r="P194" s="24"/>
      <c r="Q194" s="49"/>
      <c r="R194" s="25">
        <f ca="1">IFERROR(INDEX(Health!$G$8:$G$225,MATCH($C194,_xlfn.ANCHORARRAY(Health!$C$8),0)),NA())</f>
        <v>0</v>
      </c>
      <c r="S194" s="25">
        <f ca="1">IFERROR(INDEX(Food!$G$8:$G$225,MATCH($C194,_xlfn.ANCHORARRAY(Food!$C$8),0)),NA())</f>
        <v>8.3666002653407556</v>
      </c>
      <c r="T194" s="25">
        <f ca="1">IFERROR(INDEX(Macro!$G$8:$G$225,MATCH($C194,_xlfn.ANCHORARRAY(Macro!$C$8),0)),NA())</f>
        <v>4.2620618107899881</v>
      </c>
      <c r="U194" s="25">
        <f ca="1">IFERROR(INDEX(Socioeconomic!$G$8:$G$225,MATCH($C194,_xlfn.ANCHORARRAY(Socioeconomic!$C$8),0)),NA())</f>
        <v>0</v>
      </c>
      <c r="V194" s="25">
        <f ca="1">IFERROR(INDEX('Natural Hazard'!$G$8:$G$225,MATCH($C194,_xlfn.ANCHORARRAY('Natural Hazard'!$C$8),0)),NA())</f>
        <v>0</v>
      </c>
      <c r="W194" s="25">
        <f ca="1">IFERROR(INDEX(Conflict!$G$8:$G$225,MATCH($C194,_xlfn.ANCHORARRAY(Conflict!$C$8),0)),NA())</f>
        <v>7.3192505471139802</v>
      </c>
      <c r="X194" s="50"/>
      <c r="Y194" s="25">
        <f ca="1">IFERROR(INDEX(Health!$H$8:$H$225,MATCH($C194,_xlfn.ANCHORARRAY(Health!$C$8),0)),NA())</f>
        <v>9.2069970845480995</v>
      </c>
      <c r="Z194" s="25">
        <f ca="1">IFERROR(INDEX(Food!$H$8:$H$225,MATCH($C194,_xlfn.ANCHORARRAY(Food!$C$8),0)),NA())</f>
        <v>10</v>
      </c>
      <c r="AA194" s="25">
        <f ca="1">IFERROR(INDEX(Macro!$H$8:$H$225,MATCH($C194,_xlfn.ANCHORARRAY(Macro!$C$8),0)),NA())</f>
        <v>5.3873128733463904</v>
      </c>
      <c r="AB194" s="25">
        <f ca="1">IFERROR(INDEX(Socioeconomic!$H$8:$H$225,MATCH($C194,_xlfn.ANCHORARRAY(Socioeconomic!$C$8),0)),NA())</f>
        <v>10</v>
      </c>
      <c r="AC194" s="25">
        <f ca="1">IFERROR(INDEX('Natural Hazard'!$H$8:$H$225,MATCH($C194,_xlfn.ANCHORARRAY('Natural Hazard'!$C$8),0)),NA())</f>
        <v>5</v>
      </c>
      <c r="AD194" s="25">
        <f ca="1">IFERROR(INDEX(Conflict!$H$8:$H$225,MATCH($C194,_xlfn.ANCHORARRAY(Conflict!$C$8),0)),NA())</f>
        <v>10</v>
      </c>
      <c r="AE194" s="50"/>
      <c r="AF194" s="25">
        <f ca="1">IFERROR(INDEX(Health!$I$8:$I$225,MATCH($C194,_xlfn.ANCHORARRAY(Health!$C$8),0)),NA())</f>
        <v>0</v>
      </c>
      <c r="AG194" s="25">
        <f ca="1">IFERROR(INDEX(Food!$I$8:$I$225,MATCH($C194,_xlfn.ANCHORARRAY(Food!$C$8),0)),NA())</f>
        <v>7</v>
      </c>
      <c r="AH194" s="25">
        <f ca="1">IFERROR(INDEX(Macro!$I$8:$I$225,MATCH($C194,_xlfn.ANCHORARRAY(Macro!$C$8),0)),NA())</f>
        <v>3.3718425690228999</v>
      </c>
      <c r="AI194" s="25">
        <f ca="1">IFERROR(INDEX(Socioeconomic!$I$8:$I$225,MATCH($C194,_xlfn.ANCHORARRAY(Socioeconomic!$C$8),0)),NA())</f>
        <v>0</v>
      </c>
      <c r="AJ194" s="25">
        <f ca="1">IFERROR(INDEX('Natural Hazard'!$I$8:$I$225,MATCH($C194,_xlfn.ANCHORARRAY('Natural Hazard'!$C$8),0)),NA())</f>
        <v>0</v>
      </c>
      <c r="AK194" s="25">
        <f ca="1">IFERROR(INDEX(Conflict!$I$8:$I$225,MATCH($C194,_xlfn.ANCHORARRAY(Conflict!$C$8),0)),NA())</f>
        <v>5.3571428571428301</v>
      </c>
      <c r="AL194" s="49"/>
      <c r="AM194" s="25">
        <f>IFERROR(INDEX('Data Reliability'!$G$6:$G$409,MATCH($C194,'Data Reliability'!$E$6:$E$409,0)),NA())</f>
        <v>8.3333333333333301E-2</v>
      </c>
      <c r="AN194" s="25">
        <f>IFERROR(INDEX('Data Reliability'!$H$6:$H$409,MATCH($C194,'Data Reliability'!$E$6:$E$409,0)),NA())</f>
        <v>0.391666666666667</v>
      </c>
    </row>
    <row r="195" spans="2: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1.5</v>
      </c>
      <c r="H195" s="23">
        <f t="shared" ca="1" si="12"/>
        <v>1.5</v>
      </c>
      <c r="I195" s="116" t="str">
        <f t="shared" si="13"/>
        <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1.5</v>
      </c>
      <c r="N195" s="23">
        <f t="shared" ca="1" si="16"/>
        <v>1.5</v>
      </c>
      <c r="O195" s="116" t="str">
        <f t="shared" si="17"/>
        <v>!</v>
      </c>
      <c r="P195" s="24"/>
      <c r="Q195" s="49"/>
      <c r="R195" s="25">
        <f ca="1">IFERROR(INDEX(Health!$G$8:$G$225,MATCH($C195,_xlfn.ANCHORARRAY(Health!$C$8),0)),NA())</f>
        <v>7.5159693931233749</v>
      </c>
      <c r="S195" s="25">
        <f ca="1">IFERROR(INDEX(Food!$G$8:$G$225,MATCH($C195,_xlfn.ANCHORARRAY(Food!$C$8),0)),NA())</f>
        <v>0</v>
      </c>
      <c r="T195" s="25">
        <f ca="1">IFERROR(INDEX(Macro!$G$8:$G$225,MATCH($C195,_xlfn.ANCHORARRAY(Macro!$C$8),0)),NA())</f>
        <v>4.7845162331676132</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6.726997051540649</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4.2022781687586104</v>
      </c>
      <c r="AB195" s="25">
        <f ca="1">IFERROR(INDEX(Socioeconomic!$H$8:$H$225,MATCH($C195,_xlfn.ANCHORARRAY(Socioeconomic!$C$8),0)),NA())</f>
        <v>8.4285714285714199</v>
      </c>
      <c r="AC195" s="25">
        <f ca="1">IFERROR(INDEX('Natural Hazard'!$H$8:$H$225,MATCH($C195,_xlfn.ANCHORARRAY('Natural Hazard'!$C$8),0)),NA())</f>
        <v>3.1666666666666599</v>
      </c>
      <c r="AD195" s="25">
        <f ca="1">IFERROR(INDEX(Conflict!$H$8:$H$225,MATCH($C195,_xlfn.ANCHORARRAY(Conflict!$C$8),0)),NA())</f>
        <v>4.5252489331436596</v>
      </c>
      <c r="AE195" s="50"/>
      <c r="AF195" s="25">
        <f ca="1">IFERROR(INDEX(Health!$I$8:$I$225,MATCH($C195,_xlfn.ANCHORARRAY(Health!$C$8),0)),NA())</f>
        <v>7</v>
      </c>
      <c r="AG195" s="25" t="e">
        <f ca="1">IFERROR(INDEX(Food!$I$8:$I$225,MATCH($C195,_xlfn.ANCHORARRAY(Food!$C$8),0)),NA())</f>
        <v>#N/A</v>
      </c>
      <c r="AH195" s="25">
        <f ca="1">IFERROR(INDEX(Macro!$I$8:$I$225,MATCH($C195,_xlfn.ANCHORARRAY(Macro!$C$8),0)),NA())</f>
        <v>5.4474251028000804</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10</v>
      </c>
      <c r="AL195" s="49"/>
      <c r="AM195" s="25">
        <f>IFERROR(INDEX('Data Reliability'!$G$6:$G$409,MATCH($C195,'Data Reliability'!$E$6:$E$409,0)),NA())</f>
        <v>8.3333333333333301E-2</v>
      </c>
      <c r="AN195" s="25">
        <f>IFERROR(INDEX('Data Reliability'!$H$6:$H$409,MATCH($C195,'Data Reliability'!$E$6:$E$409,0)),NA())</f>
        <v>0.52500000000000002</v>
      </c>
    </row>
    <row r="196" spans="2: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0.5</v>
      </c>
      <c r="H196" s="23">
        <f t="shared" ca="1" si="12"/>
        <v>0.5</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1</v>
      </c>
      <c r="K196" s="23">
        <f t="shared" ca="1" si="14"/>
        <v>1</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0.5</v>
      </c>
      <c r="N196" s="23">
        <f t="shared" ca="1" si="16"/>
        <v>0.5</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6.9</v>
      </c>
      <c r="U196" s="25">
        <f ca="1">IFERROR(INDEX(Socioeconomic!$G$8:$G$225,MATCH($C196,_xlfn.ANCHORARRAY(Socioeconomic!$C$8),0)),NA())</f>
        <v>0.18447891414972326</v>
      </c>
      <c r="V196" s="25">
        <f ca="1">IFERROR(INDEX('Natural Hazard'!$G$8:$G$225,MATCH($C196,_xlfn.ANCHORARRAY('Natural Hazard'!$C$8),0)),NA())</f>
        <v>0</v>
      </c>
      <c r="W196" s="25">
        <f ca="1">IFERROR(INDEX(Conflict!$G$8:$G$225,MATCH($C196,_xlfn.ANCHORARRAY(Conflict!$C$8),0)),NA())</f>
        <v>0</v>
      </c>
      <c r="X196" s="50"/>
      <c r="Y196" s="25">
        <f ca="1">IFERROR(INDEX(Health!$H$8:$H$225,MATCH($C196,_xlfn.ANCHORARRAY(Health!$C$8),0)),NA())</f>
        <v>0</v>
      </c>
      <c r="Z196" s="25">
        <f ca="1">IFERROR(INDEX(Food!$H$8:$H$225,MATCH($C196,_xlfn.ANCHORARRAY(Food!$C$8),0)),NA())</f>
        <v>5.2055587724377501</v>
      </c>
      <c r="AA196" s="25">
        <f ca="1">IFERROR(INDEX(Macro!$H$8:$H$225,MATCH($C196,_xlfn.ANCHORARRAY(Macro!$C$8),0)),NA())</f>
        <v>7</v>
      </c>
      <c r="AB196" s="25">
        <f ca="1">IFERROR(INDEX(Socioeconomic!$H$8:$H$225,MATCH($C196,_xlfn.ANCHORARRAY(Socioeconomic!$C$8),0)),NA())</f>
        <v>2.71428571428571</v>
      </c>
      <c r="AC196" s="25">
        <f ca="1">IFERROR(INDEX('Natural Hazard'!$H$8:$H$225,MATCH($C196,_xlfn.ANCHORARRAY('Natural Hazard'!$C$8),0)),NA())</f>
        <v>8.5</v>
      </c>
      <c r="AD196" s="25">
        <f ca="1">IFERROR(INDEX(Conflict!$H$8:$H$225,MATCH($C196,_xlfn.ANCHORARRAY(Conflict!$C$8),0)),NA())</f>
        <v>1.5024893314366901</v>
      </c>
      <c r="AE196" s="50"/>
      <c r="AF196" s="25">
        <f ca="1">IFERROR(INDEX(Health!$I$8:$I$225,MATCH($C196,_xlfn.ANCHORARRAY(Health!$C$8),0)),NA())</f>
        <v>0</v>
      </c>
      <c r="AG196" s="25" t="e">
        <f ca="1">IFERROR(INDEX(Food!$I$8:$I$225,MATCH($C196,_xlfn.ANCHORARRAY(Food!$C$8),0)),NA())</f>
        <v>#N/A</v>
      </c>
      <c r="AH196" s="25">
        <f ca="1">IFERROR(INDEX(Macro!$I$8:$I$225,MATCH($C196,_xlfn.ANCHORARRAY(Macro!$C$8),0)),NA())</f>
        <v>7</v>
      </c>
      <c r="AI196" s="25">
        <f ca="1">IFERROR(INDEX(Socioeconomic!$I$8:$I$225,MATCH($C196,_xlfn.ANCHORARRAY(Socioeconomic!$C$8),0)),NA())</f>
        <v>1.25382783347909E-2</v>
      </c>
      <c r="AJ196" s="25">
        <f ca="1">IFERROR(INDEX('Natural Hazard'!$I$8:$I$225,MATCH($C196,_xlfn.ANCHORARRAY('Natural Hazard'!$C$8),0)),NA())</f>
        <v>0</v>
      </c>
      <c r="AK196" s="25">
        <f ca="1">IFERROR(INDEX(Conflict!$I$8:$I$225,MATCH($C196,_xlfn.ANCHORARRAY(Conflict!$C$8),0)),NA())</f>
        <v>0</v>
      </c>
      <c r="AL196" s="49"/>
      <c r="AM196" s="25">
        <f>IFERROR(INDEX('Data Reliability'!$G$6:$G$409,MATCH($C196,'Data Reliability'!$E$6:$E$409,0)),NA())</f>
        <v>0</v>
      </c>
      <c r="AN196" s="25">
        <f>IFERROR(INDEX('Data Reliability'!$H$6:$H$409,MATCH($C196,'Data Reliability'!$E$6:$E$409,0)),NA())</f>
        <v>0.391666666666667</v>
      </c>
    </row>
    <row r="197" spans="2: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1</v>
      </c>
      <c r="H197" s="23">
        <f t="shared" ca="1" si="12"/>
        <v>1</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2</v>
      </c>
      <c r="K197" s="23">
        <f t="shared" ca="1" si="14"/>
        <v>2</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1</v>
      </c>
      <c r="N197" s="23">
        <f t="shared" ca="1" si="16"/>
        <v>1</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10</v>
      </c>
      <c r="U197" s="25">
        <f ca="1">IFERROR(INDEX(Socioeconomic!$G$8:$G$225,MATCH($C197,_xlfn.ANCHORARRAY(Socioeconomic!$C$8),0)),NA())</f>
        <v>0</v>
      </c>
      <c r="V197" s="25">
        <f ca="1">IFERROR(INDEX('Natural Hazard'!$G$8:$G$225,MATCH($C197,_xlfn.ANCHORARRAY('Natural Hazard'!$C$8),0)),NA())</f>
        <v>0</v>
      </c>
      <c r="W197" s="25">
        <f ca="1">IFERROR(INDEX(Conflict!$G$8:$G$225,MATCH($C197,_xlfn.ANCHORARRAY(Conflict!$C$8),0)),NA())</f>
        <v>1.7639910135470627</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10</v>
      </c>
      <c r="AB197" s="25">
        <f ca="1">IFERROR(INDEX(Socioeconomic!$H$8:$H$225,MATCH($C197,_xlfn.ANCHORARRAY(Socioeconomic!$C$8),0)),NA())</f>
        <v>6.2857142857142803</v>
      </c>
      <c r="AC197" s="25">
        <f ca="1">IFERROR(INDEX('Natural Hazard'!$H$8:$H$225,MATCH($C197,_xlfn.ANCHORARRAY('Natural Hazard'!$C$8),0)),NA())</f>
        <v>8</v>
      </c>
      <c r="AD197" s="25">
        <f ca="1">IFERROR(INDEX(Conflict!$H$8:$H$225,MATCH($C197,_xlfn.ANCHORARRAY(Conflict!$C$8),0)),NA())</f>
        <v>2.6137980085348498</v>
      </c>
      <c r="AE197" s="50"/>
      <c r="AF197" s="25">
        <f ca="1">IFERROR(INDEX(Health!$I$8:$I$225,MATCH($C197,_xlfn.ANCHORARRAY(Health!$C$8),0)),NA())</f>
        <v>0</v>
      </c>
      <c r="AG197" s="25" t="e">
        <f ca="1">IFERROR(INDEX(Food!$I$8:$I$225,MATCH($C197,_xlfn.ANCHORARRAY(Food!$C$8),0)),NA())</f>
        <v>#N/A</v>
      </c>
      <c r="AH197" s="25">
        <f ca="1">IFERROR(INDEX(Macro!$I$8:$I$225,MATCH($C197,_xlfn.ANCHORARRAY(Macro!$C$8),0)),NA())</f>
        <v>10</v>
      </c>
      <c r="AI197" s="25">
        <f ca="1">IFERROR(INDEX(Socioeconomic!$I$8:$I$225,MATCH($C197,_xlfn.ANCHORARRAY(Socioeconomic!$C$8),0)),NA())</f>
        <v>0</v>
      </c>
      <c r="AJ197" s="25">
        <f ca="1">IFERROR(INDEX('Natural Hazard'!$I$8:$I$225,MATCH($C197,_xlfn.ANCHORARRAY('Natural Hazard'!$C$8),0)),NA())</f>
        <v>0</v>
      </c>
      <c r="AK197" s="25">
        <f ca="1">IFERROR(INDEX(Conflict!$I$8:$I$225,MATCH($C197,_xlfn.ANCHORARRAY(Conflict!$C$8),0)),NA())</f>
        <v>1.19047619047618</v>
      </c>
      <c r="AL197" s="49"/>
      <c r="AM197" s="25">
        <f>IFERROR(INDEX('Data Reliability'!$G$6:$G$409,MATCH($C197,'Data Reliability'!$E$6:$E$409,0)),NA())</f>
        <v>0</v>
      </c>
      <c r="AN197" s="25">
        <f>IFERROR(INDEX('Data Reliability'!$H$6:$H$409,MATCH($C197,'Data Reliability'!$E$6:$E$409,0)),NA())</f>
        <v>0.50833333333333297</v>
      </c>
    </row>
    <row r="198" spans="2: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0.5</v>
      </c>
      <c r="H198" s="23">
        <f t="shared" ref="H198:H223" ca="1" si="18">G198</f>
        <v>0.5</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1</v>
      </c>
      <c r="K198" s="23">
        <f t="shared" ref="K198:K223" ca="1" si="20">J198</f>
        <v>1</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1</v>
      </c>
      <c r="N198" s="23">
        <f t="shared" ref="N198:N223" ca="1" si="22">M198</f>
        <v>1</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f ca="1">IFERROR(INDEX(Macro!$G$8:$G$225,MATCH($C198,_xlfn.ANCHORARRAY(Macro!$C$8),0)),NA())</f>
        <v>0</v>
      </c>
      <c r="U198" s="25">
        <f ca="1">IFERROR(INDEX(Socioeconomic!$G$8:$G$225,MATCH($C198,_xlfn.ANCHORARRAY(Socioeconomic!$C$8),0)),NA())</f>
        <v>0</v>
      </c>
      <c r="V198" s="25">
        <f ca="1">IFERROR(INDEX('Natural Hazard'!$G$8:$G$225,MATCH($C198,_xlfn.ANCHORARRAY('Natural Hazard'!$C$8),0)),NA())</f>
        <v>6.7082039324993685</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f ca="1">IFERROR(INDEX(Macro!$H$8:$H$225,MATCH($C198,_xlfn.ANCHORARRAY(Macro!$C$8),0)),NA())</f>
        <v>10</v>
      </c>
      <c r="AB198" s="25">
        <f ca="1">IFERROR(INDEX(Socioeconomic!$H$8:$H$225,MATCH($C198,_xlfn.ANCHORARRAY(Socioeconomic!$C$8),0)),NA())</f>
        <v>2.2857142857142798</v>
      </c>
      <c r="AC198" s="25">
        <f ca="1">IFERROR(INDEX('Natural Hazard'!$H$8:$H$225,MATCH($C198,_xlfn.ANCHORARRAY('Natural Hazard'!$C$8),0)),NA())</f>
        <v>4.5</v>
      </c>
      <c r="AD198" s="25">
        <f ca="1">IFERROR(INDEX(Conflict!$H$8:$H$225,MATCH($C198,_xlfn.ANCHORARRAY(Conflict!$C$8),0)),NA())</f>
        <v>0.72457325746799395</v>
      </c>
      <c r="AE198" s="50"/>
      <c r="AF198" s="25">
        <f ca="1">IFERROR(INDEX(Health!$I$8:$I$225,MATCH($C198,_xlfn.ANCHORARRAY(Health!$C$8),0)),NA())</f>
        <v>0</v>
      </c>
      <c r="AG198" s="25" t="e">
        <f ca="1">IFERROR(INDEX(Food!$I$8:$I$225,MATCH($C198,_xlfn.ANCHORARRAY(Food!$C$8),0)),NA())</f>
        <v>#N/A</v>
      </c>
      <c r="AH198" s="25">
        <f ca="1">IFERROR(INDEX(Macro!$I$8:$I$225,MATCH($C198,_xlfn.ANCHORARRAY(Macro!$C$8),0)),NA())</f>
        <v>0</v>
      </c>
      <c r="AI198" s="25" t="e">
        <f ca="1">IFERROR(INDEX(Socioeconomic!$I$8:$I$225,MATCH($C198,_xlfn.ANCHORARRAY(Socioeconomic!$C$8),0)),NA())</f>
        <v>#N/A</v>
      </c>
      <c r="AJ198" s="25">
        <f ca="1">IFERROR(INDEX('Natural Hazard'!$I$8:$I$225,MATCH($C198,_xlfn.ANCHORARRAY('Natural Hazard'!$C$8),0)),NA())</f>
        <v>10</v>
      </c>
      <c r="AK198" s="25">
        <f ca="1">IFERROR(INDEX(Conflict!$I$8:$I$225,MATCH($C198,_xlfn.ANCHORARRAY(Conflict!$C$8),0)),NA())</f>
        <v>0</v>
      </c>
      <c r="AL198" s="49"/>
      <c r="AM198" s="25">
        <f>IFERROR(INDEX('Data Reliability'!$G$6:$G$409,MATCH($C198,'Data Reliability'!$E$6:$E$409,0)),NA())</f>
        <v>0.16666666666666699</v>
      </c>
      <c r="AN198" s="25">
        <f>IFERROR(INDEX('Data Reliability'!$H$6:$H$409,MATCH($C198,'Data Reliability'!$E$6:$E$409,0)),NA())</f>
        <v>0.63333333333333297</v>
      </c>
    </row>
    <row r="199" spans="2:40" x14ac:dyDescent="0.2">
      <c r="B199" s="28" t="s">
        <v>327</v>
      </c>
      <c r="C199" s="28" t="s">
        <v>328</v>
      </c>
      <c r="D199" s="28" t="s">
        <v>436</v>
      </c>
      <c r="E199" s="28" t="s">
        <v>535</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v>
      </c>
      <c r="H199" s="23">
        <f t="shared" ca="1" si="18"/>
        <v>0</v>
      </c>
      <c r="I199" s="116" t="str">
        <f t="shared" si="19"/>
        <v>!</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0.5</v>
      </c>
      <c r="N199" s="23">
        <f t="shared" ca="1" si="22"/>
        <v>0.5</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4.0136891204365055</v>
      </c>
      <c r="U199" s="25">
        <f ca="1">IFERROR(INDEX(Socioeconomic!$G$8:$G$225,MATCH($C199,_xlfn.ANCHORARRAY(Socioeconomic!$C$8),0)),NA())</f>
        <v>0</v>
      </c>
      <c r="V199" s="25">
        <f ca="1">IFERROR(INDEX('Natural Hazard'!$G$8:$G$225,MATCH($C199,_xlfn.ANCHORARRAY('Natural Hazard'!$C$8),0)),NA())</f>
        <v>0</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2.3013857650729102</v>
      </c>
      <c r="AB199" s="25">
        <f ca="1">IFERROR(INDEX(Socioeconomic!$H$8:$H$225,MATCH($C199,_xlfn.ANCHORARRAY(Socioeconomic!$C$8),0)),NA())</f>
        <v>8.4285714285714199</v>
      </c>
      <c r="AC199" s="25">
        <f ca="1">IFERROR(INDEX('Natural Hazard'!$H$8:$H$225,MATCH($C199,_xlfn.ANCHORARRAY('Natural Hazard'!$C$8),0)),NA())</f>
        <v>5.8333333333333304</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7</v>
      </c>
      <c r="AI199" s="25">
        <f ca="1">IFERROR(INDEX(Socioeconomic!$I$8:$I$225,MATCH($C199,_xlfn.ANCHORARRAY(Socioeconomic!$C$8),0)),NA())</f>
        <v>0</v>
      </c>
      <c r="AJ199" s="25">
        <f ca="1">IFERROR(INDEX('Natural Hazard'!$I$8:$I$225,MATCH($C199,_xlfn.ANCHORARRAY('Natural Hazard'!$C$8),0)),NA())</f>
        <v>0</v>
      </c>
      <c r="AK199" s="25">
        <f ca="1">IFERROR(INDEX(Conflict!$I$8:$I$225,MATCH($C199,_xlfn.ANCHORARRAY(Conflict!$C$8),0)),NA())</f>
        <v>0</v>
      </c>
      <c r="AL199" s="49"/>
      <c r="AM199" s="25">
        <f>IFERROR(INDEX('Data Reliability'!$G$6:$G$409,MATCH($C199,'Data Reliability'!$E$6:$E$409,0)),NA())</f>
        <v>0.16666666666666699</v>
      </c>
      <c r="AN199" s="25">
        <f>IFERROR(INDEX('Data Reliability'!$H$6:$H$409,MATCH($C199,'Data Reliability'!$E$6:$E$409,0)),NA())</f>
        <v>0.625</v>
      </c>
    </row>
    <row r="200" spans="2: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1.5</v>
      </c>
      <c r="K200" s="23">
        <f t="shared" ca="1" si="20"/>
        <v>1.5</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f ca="1">IFERROR(INDEX(Macro!$G$8:$G$225,MATCH($C200,_xlfn.ANCHORARRAY(Macro!$C$8),0)),NA())</f>
        <v>0</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7.8571428571428497</v>
      </c>
      <c r="AC200" s="25">
        <f ca="1">IFERROR(INDEX('Natural Hazard'!$H$8:$H$225,MATCH($C200,_xlfn.ANCHORARRAY('Natural Hazard'!$C$8),0)),NA())</f>
        <v>7</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0.75</v>
      </c>
    </row>
    <row r="201" spans="2: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v>
      </c>
      <c r="H201" s="23">
        <f t="shared" ca="1" si="18"/>
        <v>0</v>
      </c>
      <c r="I201" s="116" t="str">
        <f t="shared" si="19"/>
        <v>!</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0.5</v>
      </c>
      <c r="N201" s="23">
        <f t="shared" ca="1" si="22"/>
        <v>0.5</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2.6755297699127647</v>
      </c>
      <c r="U201" s="25">
        <f ca="1">IFERROR(INDEX(Socioeconomic!$G$8:$G$225,MATCH($C201,_xlfn.ANCHORARRAY(Socioeconomic!$C$8),0)),NA())</f>
        <v>0</v>
      </c>
      <c r="V201" s="25">
        <f ca="1">IFERROR(INDEX('Natural Hazard'!$G$8:$G$225,MATCH($C201,_xlfn.ANCHORARRAY('Natural Hazard'!$C$8),0)),NA())</f>
        <v>0</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2.2820382596918898</v>
      </c>
      <c r="AB201" s="25">
        <f ca="1">IFERROR(INDEX(Socioeconomic!$H$8:$H$225,MATCH($C201,_xlfn.ANCHORARRAY(Socioeconomic!$C$8),0)),NA())</f>
        <v>2.8571428571428501</v>
      </c>
      <c r="AC201" s="25">
        <f ca="1">IFERROR(INDEX('Natural Hazard'!$H$8:$H$225,MATCH($C201,_xlfn.ANCHORARRAY('Natural Hazard'!$C$8),0)),NA())</f>
        <v>3.8333333333333299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3.1368709614254899</v>
      </c>
      <c r="AI201" s="25" t="e">
        <f ca="1">IFERROR(INDEX(Socioeconomic!$I$8:$I$225,MATCH($C201,_xlfn.ANCHORARRAY(Socioeconomic!$C$8),0)),NA())</f>
        <v>#N/A</v>
      </c>
      <c r="AJ201" s="25">
        <f ca="1">IFERROR(INDEX('Natural Hazard'!$I$8:$I$225,MATCH($C201,_xlfn.ANCHORARRAY('Natural Hazard'!$C$8),0)),NA())</f>
        <v>0</v>
      </c>
      <c r="AK201" s="25">
        <f ca="1">IFERROR(INDEX(Conflict!$I$8:$I$225,MATCH($C201,_xlfn.ANCHORARRAY(Conflict!$C$8),0)),NA())</f>
        <v>9.9505647277037301</v>
      </c>
      <c r="AL201" s="49"/>
      <c r="AM201" s="25">
        <f>IFERROR(INDEX('Data Reliability'!$G$6:$G$409,MATCH($C201,'Data Reliability'!$E$6:$E$409,0)),NA())</f>
        <v>0.16666666666666699</v>
      </c>
      <c r="AN201" s="25">
        <f>IFERROR(INDEX('Data Reliability'!$H$6:$H$409,MATCH($C201,'Data Reliability'!$E$6:$E$409,0)),NA())</f>
        <v>0.6</v>
      </c>
    </row>
    <row r="202" spans="2: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2.5</v>
      </c>
      <c r="H202" s="23">
        <f t="shared" ca="1" si="18"/>
        <v>2.5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1</v>
      </c>
      <c r="K202" s="23">
        <f t="shared" ca="1" si="20"/>
        <v>1</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3</v>
      </c>
      <c r="N202" s="23">
        <f t="shared" ca="1" si="22"/>
        <v>3</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10</v>
      </c>
      <c r="U202" s="25">
        <f ca="1">IFERROR(INDEX(Socioeconomic!$G$8:$G$225,MATCH($C202,_xlfn.ANCHORARRAY(Socioeconomic!$C$8),0)),NA())</f>
        <v>5.9761430466719672</v>
      </c>
      <c r="V202" s="25">
        <f ca="1">IFERROR(INDEX('Natural Hazard'!$G$8:$G$225,MATCH($C202,_xlfn.ANCHORARRAY('Natural Hazard'!$C$8),0)),NA())</f>
        <v>7.3029674334022125</v>
      </c>
      <c r="W202" s="25">
        <f ca="1">IFERROR(INDEX(Conflict!$G$8:$G$225,MATCH($C202,_xlfn.ANCHORARRAY(Conflict!$C$8),0)),NA())</f>
        <v>0</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10</v>
      </c>
      <c r="AB202" s="25">
        <f ca="1">IFERROR(INDEX(Socioeconomic!$H$8:$H$225,MATCH($C202,_xlfn.ANCHORARRAY(Socioeconomic!$C$8),0)),NA())</f>
        <v>3.5714285714285698</v>
      </c>
      <c r="AC202" s="25">
        <f ca="1">IFERROR(INDEX('Natural Hazard'!$H$8:$H$225,MATCH($C202,_xlfn.ANCHORARRAY('Natural Hazard'!$C$8),0)),NA())</f>
        <v>5.3333333333333304</v>
      </c>
      <c r="AD202" s="25">
        <f ca="1">IFERROR(INDEX(Conflict!$H$8:$H$225,MATCH($C202,_xlfn.ANCHORARRAY(Conflict!$C$8),0)),NA())</f>
        <v>1.10241820768136</v>
      </c>
      <c r="AE202" s="50"/>
      <c r="AF202" s="25">
        <f ca="1">IFERROR(INDEX(Health!$I$8:$I$225,MATCH($C202,_xlfn.ANCHORARRAY(Health!$C$8),0)),NA())</f>
        <v>0</v>
      </c>
      <c r="AG202" s="25" t="e">
        <f ca="1">IFERROR(INDEX(Food!$I$8:$I$225,MATCH($C202,_xlfn.ANCHORARRAY(Food!$C$8),0)),NA())</f>
        <v>#N/A</v>
      </c>
      <c r="AH202" s="25">
        <f ca="1">IFERROR(INDEX(Macro!$I$8:$I$225,MATCH($C202,_xlfn.ANCHORARRAY(Macro!$C$8),0)),NA())</f>
        <v>10</v>
      </c>
      <c r="AI202" s="25">
        <f ca="1">IFERROR(INDEX(Socioeconomic!$I$8:$I$225,MATCH($C202,_xlfn.ANCHORARRAY(Socioeconomic!$C$8),0)),NA())</f>
        <v>10</v>
      </c>
      <c r="AJ202" s="25">
        <f ca="1">IFERROR(INDEX('Natural Hazard'!$I$8:$I$225,MATCH($C202,_xlfn.ANCHORARRAY('Natural Hazard'!$C$8),0)),NA())</f>
        <v>10</v>
      </c>
      <c r="AK202" s="25">
        <f ca="1">IFERROR(INDEX(Conflict!$I$8:$I$225,MATCH($C202,_xlfn.ANCHORARRAY(Conflict!$C$8),0)),NA())</f>
        <v>0</v>
      </c>
      <c r="AL202" s="49"/>
      <c r="AM202" s="25">
        <f>IFERROR(INDEX('Data Reliability'!$G$6:$G$409,MATCH($C202,'Data Reliability'!$E$6:$E$409,0)),NA())</f>
        <v>0</v>
      </c>
      <c r="AN202" s="25">
        <f>IFERROR(INDEX('Data Reliability'!$H$6:$H$409,MATCH($C202,'Data Reliability'!$E$6:$E$409,0)),NA())</f>
        <v>0.391666666666667</v>
      </c>
    </row>
    <row r="203" spans="2:40" x14ac:dyDescent="0.2">
      <c r="B203" s="28" t="s">
        <v>792</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2</v>
      </c>
      <c r="H203" s="23">
        <f t="shared" ca="1" si="18"/>
        <v>2</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1.5</v>
      </c>
      <c r="K203" s="23">
        <f t="shared" ca="1" si="20"/>
        <v>1.5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2</v>
      </c>
      <c r="N203" s="23">
        <f t="shared" ca="1" si="22"/>
        <v>2</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10</v>
      </c>
      <c r="U203" s="25">
        <f ca="1">IFERROR(INDEX(Socioeconomic!$G$8:$G$225,MATCH($C203,_xlfn.ANCHORARRAY(Socioeconomic!$C$8),0)),NA())</f>
        <v>2.0450596517316875</v>
      </c>
      <c r="V203" s="25">
        <f ca="1">IFERROR(INDEX('Natural Hazard'!$G$8:$G$225,MATCH($C203,_xlfn.ANCHORARRAY('Natural Hazard'!$C$8),0)),NA())</f>
        <v>9.1287092917527666</v>
      </c>
      <c r="W203" s="25">
        <f ca="1">IFERROR(INDEX(Conflict!$G$8:$G$225,MATCH($C203,_xlfn.ANCHORARRAY(Conflict!$C$8),0)),NA())</f>
        <v>0</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10</v>
      </c>
      <c r="AB203" s="25">
        <f ca="1">IFERROR(INDEX(Socioeconomic!$H$8:$H$225,MATCH($C203,_xlfn.ANCHORARRAY(Socioeconomic!$C$8),0)),NA())</f>
        <v>2.4285714285714199</v>
      </c>
      <c r="AC203" s="25">
        <f ca="1">IFERROR(INDEX('Natural Hazard'!$H$8:$H$225,MATCH($C203,_xlfn.ANCHORARRAY('Natural Hazard'!$C$8),0)),NA())</f>
        <v>8.3333333333333304</v>
      </c>
      <c r="AD203" s="25">
        <f ca="1">IFERROR(INDEX(Conflict!$H$8:$H$225,MATCH($C203,_xlfn.ANCHORARRAY(Conflict!$C$8),0)),NA())</f>
        <v>3.3028093883356999</v>
      </c>
      <c r="AE203" s="50"/>
      <c r="AF203" s="25">
        <f ca="1">IFERROR(INDEX(Health!$I$8:$I$225,MATCH($C203,_xlfn.ANCHORARRAY(Health!$C$8),0)),NA())</f>
        <v>0</v>
      </c>
      <c r="AG203" s="25" t="e">
        <f ca="1">IFERROR(INDEX(Food!$I$8:$I$225,MATCH($C203,_xlfn.ANCHORARRAY(Food!$C$8),0)),NA())</f>
        <v>#N/A</v>
      </c>
      <c r="AH203" s="25">
        <f ca="1">IFERROR(INDEX(Macro!$I$8:$I$225,MATCH($C203,_xlfn.ANCHORARRAY(Macro!$C$8),0)),NA())</f>
        <v>10</v>
      </c>
      <c r="AI203" s="25">
        <f ca="1">IFERROR(INDEX(Socioeconomic!$I$8:$I$225,MATCH($C203,_xlfn.ANCHORARRAY(Socioeconomic!$C$8),0)),NA())</f>
        <v>1.72211075611686</v>
      </c>
      <c r="AJ203" s="25">
        <f ca="1">IFERROR(INDEX('Natural Hazard'!$I$8:$I$225,MATCH($C203,_xlfn.ANCHORARRAY('Natural Hazard'!$C$8),0)),NA())</f>
        <v>10</v>
      </c>
      <c r="AK203" s="25">
        <f ca="1">IFERROR(INDEX(Conflict!$I$8:$I$225,MATCH($C203,_xlfn.ANCHORARRAY(Conflict!$C$8),0)),NA())</f>
        <v>0</v>
      </c>
      <c r="AL203" s="49"/>
      <c r="AM203" s="25">
        <f>IFERROR(INDEX('Data Reliability'!$G$6:$G$409,MATCH($C203,'Data Reliability'!$E$6:$E$409,0)),NA())</f>
        <v>0</v>
      </c>
      <c r="AN203" s="25">
        <f>IFERROR(INDEX('Data Reliability'!$H$6:$H$409,MATCH($C203,'Data Reliability'!$E$6:$E$409,0)),NA())</f>
        <v>0.358333333333333</v>
      </c>
    </row>
    <row r="204" spans="2: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0.5</v>
      </c>
      <c r="H204" s="23">
        <f t="shared" ca="1" si="18"/>
        <v>0.5</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1</v>
      </c>
      <c r="N204" s="23">
        <f t="shared" ca="1" si="22"/>
        <v>1</v>
      </c>
      <c r="O204" s="116" t="str">
        <f t="shared" si="23"/>
        <v>!!</v>
      </c>
      <c r="P204" s="24"/>
      <c r="Q204" s="49"/>
      <c r="R204" s="25">
        <f ca="1">IFERROR(INDEX(Health!$G$8:$G$225,MATCH($C204,_xlfn.ANCHORARRAY(Health!$C$8),0)),NA())</f>
        <v>0</v>
      </c>
      <c r="S204" s="25">
        <f ca="1">IFERROR(INDEX(Food!$G$8:$G$225,MATCH($C204,_xlfn.ANCHORARRAY(Food!$C$8),0)),NA())</f>
        <v>0</v>
      </c>
      <c r="T204" s="25">
        <f ca="1">IFERROR(INDEX(Macro!$G$8:$G$225,MATCH($C204,_xlfn.ANCHORARRAY(Macro!$C$8),0)),NA())</f>
        <v>0</v>
      </c>
      <c r="U204" s="25">
        <f ca="1">IFERROR(INDEX(Socioeconomic!$G$8:$G$225,MATCH($C204,_xlfn.ANCHORARRAY(Socioeconomic!$C$8),0)),NA())</f>
        <v>0</v>
      </c>
      <c r="V204" s="25">
        <f ca="1">IFERROR(INDEX('Natural Hazard'!$G$8:$G$225,MATCH($C204,_xlfn.ANCHORARRAY('Natural Hazard'!$C$8),0)),NA())</f>
        <v>6.7082039324993685</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7.5714285714285703</v>
      </c>
      <c r="AC204" s="25">
        <f ca="1">IFERROR(INDEX('Natural Hazard'!$H$8:$H$225,MATCH($C204,_xlfn.ANCHORARRAY('Natural Hazard'!$C$8),0)),NA())</f>
        <v>4.5</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10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2:40" x14ac:dyDescent="0.2">
      <c r="B205" s="28" t="s">
        <v>782</v>
      </c>
      <c r="C205" s="28" t="s">
        <v>741</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0.5</v>
      </c>
      <c r="H205" s="23">
        <f t="shared" ca="1" si="18"/>
        <v>0.5</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0.5</v>
      </c>
      <c r="K205" s="23">
        <f t="shared" ca="1" si="20"/>
        <v>0.5</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0.5</v>
      </c>
      <c r="N205" s="23">
        <f t="shared" ca="1" si="22"/>
        <v>0.5</v>
      </c>
      <c r="O205" s="116" t="str">
        <f t="shared" si="23"/>
        <v>!</v>
      </c>
      <c r="P205" s="24"/>
      <c r="Q205" s="49"/>
      <c r="R205" s="25">
        <f ca="1">IFERROR(INDEX(Health!$G$8:$G$225,MATCH($C205,_xlfn.ANCHORARRAY(Health!$C$8),0)),NA())</f>
        <v>0</v>
      </c>
      <c r="S205" s="25">
        <f ca="1">IFERROR(INDEX(Food!$G$8:$G$225,MATCH($C205,_xlfn.ANCHORARRAY(Food!$C$8),0)),NA())</f>
        <v>0</v>
      </c>
      <c r="T205" s="25">
        <f ca="1">IFERROR(INDEX(Macro!$G$8:$G$225,MATCH($C205,_xlfn.ANCHORARRAY(Macro!$C$8),0)),NA())</f>
        <v>6.9</v>
      </c>
      <c r="U205" s="25">
        <f ca="1">IFERROR(INDEX(Socioeconomic!$G$8:$G$225,MATCH($C205,_xlfn.ANCHORARRAY(Socioeconomic!$C$8),0)),NA())</f>
        <v>0</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7</v>
      </c>
      <c r="AB205" s="25" t="e">
        <f ca="1">IFERROR(INDEX(Socioeconomic!$H$8:$H$225,MATCH($C205,_xlfn.ANCHORARRAY(Socioeconomic!$C$8),0)),NA())</f>
        <v>#N/A</v>
      </c>
      <c r="AC205" s="25" t="e">
        <f ca="1">IFERROR(INDEX('Natural Hazard'!$H$8:$H$225,MATCH($C205,_xlfn.ANCHORARRAY('Natural Hazard'!$C$8),0)),NA())</f>
        <v>#N/A</v>
      </c>
      <c r="AD205" s="25" t="e">
        <f ca="1">IFERROR(INDEX(Conflict!$H$8:$H$225,MATCH($C205,_xlfn.ANCHORARRAY(Conflict!$C$8),0)),NA())</f>
        <v>#N/A</v>
      </c>
      <c r="AE205" s="50"/>
      <c r="AF205" s="25">
        <f ca="1">IFERROR(INDEX(Health!$I$8:$I$225,MATCH($C205,_xlfn.ANCHORARRAY(Health!$C$8),0)),NA())</f>
        <v>0</v>
      </c>
      <c r="AG205" s="25" t="e">
        <f ca="1">IFERROR(INDEX(Food!$I$8:$I$225,MATCH($C205,_xlfn.ANCHORARRAY(Food!$C$8),0)),NA())</f>
        <v>#N/A</v>
      </c>
      <c r="AH205" s="25">
        <f ca="1">IFERROR(INDEX(Macro!$I$8:$I$225,MATCH($C205,_xlfn.ANCHORARRAY(Macro!$C$8),0)),NA())</f>
        <v>7</v>
      </c>
      <c r="AI205" s="25">
        <f ca="1">IFERROR(INDEX(Socioeconomic!$I$8:$I$225,MATCH($C205,_xlfn.ANCHORARRAY(Socioeconomic!$C$8),0)),NA())</f>
        <v>1</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0.83333333333333304</v>
      </c>
      <c r="AN205" s="25">
        <f>IFERROR(INDEX('Data Reliability'!$H$6:$H$409,MATCH($C205,'Data Reliability'!$E$6:$E$409,0)),NA())</f>
        <v>0.57499999999999996</v>
      </c>
    </row>
    <row r="206" spans="2: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2</v>
      </c>
      <c r="H206" s="23">
        <f t="shared" ca="1" si="18"/>
        <v>2</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2</v>
      </c>
      <c r="K206" s="23">
        <f t="shared" ca="1" si="20"/>
        <v>2</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2</v>
      </c>
      <c r="N206" s="23">
        <f t="shared" ca="1" si="22"/>
        <v>2</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2.9821468767434611</v>
      </c>
      <c r="U206" s="25">
        <f ca="1">IFERROR(INDEX(Socioeconomic!$G$8:$G$225,MATCH($C206,_xlfn.ANCHORARRAY(Socioeconomic!$C$8),0)),NA())</f>
        <v>4.8579158375234543</v>
      </c>
      <c r="V206" s="25">
        <f ca="1">IFERROR(INDEX('Natural Hazard'!$G$8:$G$225,MATCH($C206,_xlfn.ANCHORARRAY('Natural Hazard'!$C$8),0)),NA())</f>
        <v>8.3666002653407556</v>
      </c>
      <c r="W206" s="25">
        <f ca="1">IFERROR(INDEX(Conflict!$G$8:$G$225,MATCH($C206,_xlfn.ANCHORARRAY(Conflict!$C$8),0)),NA())</f>
        <v>0</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4.8213983409514096</v>
      </c>
      <c r="AB206" s="25">
        <f ca="1">IFERROR(INDEX(Socioeconomic!$H$8:$H$225,MATCH($C206,_xlfn.ANCHORARRAY(Socioeconomic!$C$8),0)),NA())</f>
        <v>8.2857142857142794</v>
      </c>
      <c r="AC206" s="25">
        <f ca="1">IFERROR(INDEX('Natural Hazard'!$H$8:$H$225,MATCH($C206,_xlfn.ANCHORARRAY('Natural Hazard'!$C$8),0)),NA())</f>
        <v>7</v>
      </c>
      <c r="AD206" s="25">
        <f ca="1">IFERROR(INDEX(Conflict!$H$8:$H$225,MATCH($C206,_xlfn.ANCHORARRAY(Conflict!$C$8),0)),NA())</f>
        <v>3.3250355618776601</v>
      </c>
      <c r="AE206" s="50"/>
      <c r="AF206" s="25">
        <f ca="1">IFERROR(INDEX(Health!$I$8:$I$225,MATCH($C206,_xlfn.ANCHORARRAY(Health!$C$8),0)),NA())</f>
        <v>10</v>
      </c>
      <c r="AG206" s="25" t="e">
        <f ca="1">IFERROR(INDEX(Food!$I$8:$I$225,MATCH($C206,_xlfn.ANCHORARRAY(Food!$C$8),0)),NA())</f>
        <v>#N/A</v>
      </c>
      <c r="AH206" s="25">
        <f ca="1">IFERROR(INDEX(Macro!$I$8:$I$225,MATCH($C206,_xlfn.ANCHORARRAY(Macro!$C$8),0)),NA())</f>
        <v>1.8445271196397099</v>
      </c>
      <c r="AI206" s="25">
        <f ca="1">IFERROR(INDEX(Socioeconomic!$I$8:$I$225,MATCH($C206,_xlfn.ANCHORARRAY(Socioeconomic!$C$8),0)),NA())</f>
        <v>2.84819696536601</v>
      </c>
      <c r="AJ206" s="25">
        <f ca="1">IFERROR(INDEX('Natural Hazard'!$I$8:$I$225,MATCH($C206,_xlfn.ANCHORARRAY('Natural Hazard'!$C$8),0)),NA())</f>
        <v>10</v>
      </c>
      <c r="AK206" s="25">
        <f ca="1">IFERROR(INDEX(Conflict!$I$8:$I$225,MATCH($C206,_xlfn.ANCHORARRAY(Conflict!$C$8),0)),NA())</f>
        <v>0</v>
      </c>
      <c r="AL206" s="49"/>
      <c r="AM206" s="25">
        <f>IFERROR(INDEX('Data Reliability'!$G$6:$G$409,MATCH($C206,'Data Reliability'!$E$6:$E$409,0)),NA())</f>
        <v>8.3333333333333301E-2</v>
      </c>
      <c r="AN206" s="25">
        <f>IFERROR(INDEX('Data Reliability'!$H$6:$H$409,MATCH($C206,'Data Reliability'!$E$6:$E$409,0)),NA())</f>
        <v>0.44166666666666698</v>
      </c>
    </row>
    <row r="207" spans="2: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3</v>
      </c>
      <c r="H207" s="23">
        <f t="shared" ca="1" si="18"/>
        <v>3</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2</v>
      </c>
      <c r="K207" s="23">
        <f t="shared" ca="1" si="20"/>
        <v>2</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2.5</v>
      </c>
      <c r="N207" s="23">
        <f t="shared" ca="1" si="22"/>
        <v>2.5</v>
      </c>
      <c r="O207" s="116" t="str">
        <f t="shared" si="23"/>
        <v>!</v>
      </c>
      <c r="P207" s="24"/>
      <c r="Q207" s="49"/>
      <c r="R207" s="25">
        <f ca="1">IFERROR(INDEX(Health!$G$8:$G$225,MATCH($C207,_xlfn.ANCHORARRAY(Health!$C$8),0)),NA())</f>
        <v>0</v>
      </c>
      <c r="S207" s="25">
        <f ca="1">IFERROR(INDEX(Food!$G$8:$G$225,MATCH($C207,_xlfn.ANCHORARRAY(Food!$C$8),0)),NA())</f>
        <v>7.8466040511850785</v>
      </c>
      <c r="T207" s="25">
        <f ca="1">IFERROR(INDEX(Macro!$G$8:$G$225,MATCH($C207,_xlfn.ANCHORARRAY(Macro!$C$8),0)),NA())</f>
        <v>10</v>
      </c>
      <c r="U207" s="25">
        <f ca="1">IFERROR(INDEX(Socioeconomic!$G$8:$G$225,MATCH($C207,_xlfn.ANCHORARRAY(Socioeconomic!$C$8),0)),NA())</f>
        <v>0</v>
      </c>
      <c r="V207" s="25">
        <f ca="1">IFERROR(INDEX('Natural Hazard'!$G$8:$G$225,MATCH($C207,_xlfn.ANCHORARRAY('Natural Hazard'!$C$8),0)),NA())</f>
        <v>7.6376261582597316</v>
      </c>
      <c r="W207" s="25">
        <f ca="1">IFERROR(INDEX(Conflict!$G$8:$G$225,MATCH($C207,_xlfn.ANCHORARRAY(Conflict!$C$8),0)),NA())</f>
        <v>0</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10</v>
      </c>
      <c r="AB207" s="25">
        <f ca="1">IFERROR(INDEX(Socioeconomic!$H$8:$H$225,MATCH($C207,_xlfn.ANCHORARRAY(Socioeconomic!$C$8),0)),NA())</f>
        <v>9</v>
      </c>
      <c r="AC207" s="25">
        <f ca="1">IFERROR(INDEX('Natural Hazard'!$H$8:$H$225,MATCH($C207,_xlfn.ANCHORARRAY('Natural Hazard'!$C$8),0)),NA())</f>
        <v>5.8333333333333304</v>
      </c>
      <c r="AD207" s="25">
        <f ca="1">IFERROR(INDEX(Conflict!$H$8:$H$225,MATCH($C207,_xlfn.ANCHORARRAY(Conflict!$C$8),0)),NA())</f>
        <v>6.4144736842105203</v>
      </c>
      <c r="AE207" s="50"/>
      <c r="AF207" s="25">
        <f ca="1">IFERROR(INDEX(Health!$I$8:$I$225,MATCH($C207,_xlfn.ANCHORARRAY(Health!$C$8),0)),NA())</f>
        <v>0</v>
      </c>
      <c r="AG207" s="25">
        <f ca="1">IFERROR(INDEX(Food!$I$8:$I$225,MATCH($C207,_xlfn.ANCHORARRAY(Food!$C$8),0)),NA())</f>
        <v>7</v>
      </c>
      <c r="AH207" s="25">
        <f ca="1">IFERROR(INDEX(Macro!$I$8:$I$225,MATCH($C207,_xlfn.ANCHORARRAY(Macro!$C$8),0)),NA())</f>
        <v>10</v>
      </c>
      <c r="AI207" s="25">
        <f ca="1">IFERROR(INDEX(Socioeconomic!$I$8:$I$225,MATCH($C207,_xlfn.ANCHORARRAY(Socioeconomic!$C$8),0)),NA())</f>
        <v>0</v>
      </c>
      <c r="AJ207" s="25">
        <f ca="1">IFERROR(INDEX('Natural Hazard'!$I$8:$I$225,MATCH($C207,_xlfn.ANCHORARRAY('Natural Hazard'!$C$8),0)),NA())</f>
        <v>10</v>
      </c>
      <c r="AK207" s="25">
        <f ca="1">IFERROR(INDEX(Conflict!$I$8:$I$225,MATCH($C207,_xlfn.ANCHORARRAY(Conflict!$C$8),0)),NA())</f>
        <v>0</v>
      </c>
      <c r="AL207" s="49"/>
      <c r="AM207" s="25">
        <f>IFERROR(INDEX('Data Reliability'!$G$6:$G$409,MATCH($C207,'Data Reliability'!$E$6:$E$409,0)),NA())</f>
        <v>0</v>
      </c>
      <c r="AN207" s="25">
        <f>IFERROR(INDEX('Data Reliability'!$H$6:$H$409,MATCH($C207,'Data Reliability'!$E$6:$E$409,0)),NA())</f>
        <v>0.344444444444444</v>
      </c>
    </row>
    <row r="208" spans="2:40" x14ac:dyDescent="0.2">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2.5</v>
      </c>
      <c r="H208" s="23">
        <f t="shared" ca="1" si="18"/>
        <v>2.5</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4</v>
      </c>
      <c r="N208" s="23">
        <f t="shared" ca="1" si="22"/>
        <v>4</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10</v>
      </c>
      <c r="U208" s="25">
        <f ca="1">IFERROR(INDEX(Socioeconomic!$G$8:$G$225,MATCH($C208,_xlfn.ANCHORARRAY(Socioeconomic!$C$8),0)),NA())</f>
        <v>4.780914437337568</v>
      </c>
      <c r="V208" s="25">
        <f ca="1">IFERROR(INDEX('Natural Hazard'!$G$8:$G$225,MATCH($C208,_xlfn.ANCHORARRAY('Natural Hazard'!$C$8),0)),NA())</f>
        <v>5.9160797830996161</v>
      </c>
      <c r="W208" s="25">
        <f ca="1">IFERROR(INDEX(Conflict!$G$8:$G$225,MATCH($C208,_xlfn.ANCHORARRAY(Conflict!$C$8),0)),NA())</f>
        <v>10</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2.2857142857142798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10</v>
      </c>
      <c r="AI208" s="25">
        <f ca="1">IFERROR(INDEX(Socioeconomic!$I$8:$I$225,MATCH($C208,_xlfn.ANCHORARRAY(Socioeconomic!$C$8),0)),NA())</f>
        <v>10</v>
      </c>
      <c r="AJ208" s="25">
        <f ca="1">IFERROR(INDEX('Natural Hazard'!$I$8:$I$225,MATCH($C208,_xlfn.ANCHORARRAY('Natural Hazard'!$C$8),0)),NA())</f>
        <v>10</v>
      </c>
      <c r="AK208" s="25">
        <f ca="1">IFERROR(INDEX(Conflict!$I$8:$I$225,MATCH($C208,_xlfn.ANCHORARRAY(Conflict!$C$8),0)),NA())</f>
        <v>10</v>
      </c>
      <c r="AL208" s="49"/>
      <c r="AM208" s="25">
        <f>IFERROR(INDEX('Data Reliability'!$G$6:$G$409,MATCH($C208,'Data Reliability'!$E$6:$E$409,0)),NA())</f>
        <v>0</v>
      </c>
      <c r="AN208" s="25">
        <f>IFERROR(INDEX('Data Reliability'!$H$6:$H$409,MATCH($C208,'Data Reliability'!$E$6:$E$409,0)),NA())</f>
        <v>0.36666666666666697</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0.5</v>
      </c>
      <c r="H209" s="23">
        <f t="shared" ca="1" si="18"/>
        <v>0.5</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1</v>
      </c>
      <c r="N209" s="23">
        <f t="shared" ca="1" si="22"/>
        <v>1</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5.1032973687673673</v>
      </c>
      <c r="U209" s="25">
        <f ca="1">IFERROR(INDEX(Socioeconomic!$G$8:$G$225,MATCH($C209,_xlfn.ANCHORARRAY(Socioeconomic!$C$8),0)),NA())</f>
        <v>0</v>
      </c>
      <c r="V209" s="25">
        <f ca="1">IFERROR(INDEX('Natural Hazard'!$G$8:$G$225,MATCH($C209,_xlfn.ANCHORARRAY('Natural Hazard'!$C$8),0)),NA())</f>
        <v>3.4156502553198562</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4.6472707925221899</v>
      </c>
      <c r="AB209" s="25">
        <f ca="1">IFERROR(INDEX(Socioeconomic!$H$8:$H$225,MATCH($C209,_xlfn.ANCHORARRAY(Socioeconomic!$C$8),0)),NA())</f>
        <v>2.5714285714285698</v>
      </c>
      <c r="AC209" s="25">
        <f ca="1">IFERROR(INDEX('Natural Hazard'!$H$8:$H$225,MATCH($C209,_xlfn.ANCHORARRAY('Natural Hazard'!$C$8),0)),NA())</f>
        <v>1.1666666666666601</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5.6040728411983496</v>
      </c>
      <c r="AI209" s="25">
        <f ca="1">IFERROR(INDEX(Socioeconomic!$I$8:$I$225,MATCH($C209,_xlfn.ANCHORARRAY(Socioeconomic!$C$8),0)),NA())</f>
        <v>0</v>
      </c>
      <c r="AJ209" s="25">
        <f ca="1">IFERROR(INDEX('Natural Hazard'!$I$8:$I$225,MATCH($C209,_xlfn.ANCHORARRAY('Natural Hazard'!$C$8),0)),NA())</f>
        <v>10</v>
      </c>
      <c r="AK209" s="25">
        <f ca="1">IFERROR(INDEX(Conflict!$I$8:$I$225,MATCH($C209,_xlfn.ANCHORARRAY(Conflict!$C$8),0)),NA())</f>
        <v>0</v>
      </c>
      <c r="AL209" s="49"/>
      <c r="AM209" s="25">
        <f>IFERROR(INDEX('Data Reliability'!$G$6:$G$409,MATCH($C209,'Data Reliability'!$E$6:$E$409,0)),NA())</f>
        <v>8.3333333333333301E-2</v>
      </c>
      <c r="AN209" s="25">
        <f>IFERROR(INDEX('Data Reliability'!$H$6:$H$409,MATCH($C209,'Data Reliability'!$E$6:$E$409,0)),NA())</f>
        <v>0.47499999999999998</v>
      </c>
    </row>
    <row r="210" spans="2:40" x14ac:dyDescent="0.2">
      <c r="B210" s="28" t="s">
        <v>533</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0</v>
      </c>
      <c r="H210" s="23">
        <f t="shared" ca="1" si="18"/>
        <v>0</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0</v>
      </c>
      <c r="N210" s="23">
        <f t="shared" ca="1" si="22"/>
        <v>0</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2.8852472263257991</v>
      </c>
      <c r="U210" s="25">
        <f ca="1">IFERROR(INDEX(Socioeconomic!$G$8:$G$225,MATCH($C210,_xlfn.ANCHORARRAY(Socioeconomic!$C$8),0)),NA())</f>
        <v>0</v>
      </c>
      <c r="V210" s="25">
        <f ca="1">IFERROR(INDEX('Natural Hazard'!$G$8:$G$225,MATCH($C210,_xlfn.ANCHORARRAY('Natural Hazard'!$C$8),0)),NA())</f>
        <v>0</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1.63389682942755</v>
      </c>
      <c r="AB210" s="25">
        <f ca="1">IFERROR(INDEX(Socioeconomic!$H$8:$H$225,MATCH($C210,_xlfn.ANCHORARRAY(Socioeconomic!$C$8),0)),NA())</f>
        <v>1.1428571428571399</v>
      </c>
      <c r="AC210" s="25">
        <f ca="1">IFERROR(INDEX('Natural Hazard'!$H$8:$H$225,MATCH($C210,_xlfn.ANCHORARRAY('Natural Hazard'!$C$8),0)),NA())</f>
        <v>9.3333333333333304</v>
      </c>
      <c r="AD210" s="25">
        <f ca="1">IFERROR(INDEX(Conflict!$H$8:$H$225,MATCH($C210,_xlfn.ANCHORARRAY(Conflict!$C$8),0)),NA())</f>
        <v>0</v>
      </c>
      <c r="AE210" s="50"/>
      <c r="AF210" s="25">
        <f ca="1">IFERROR(INDEX(Health!$I$8:$I$225,MATCH($C210,_xlfn.ANCHORARRAY(Health!$C$8),0)),NA())</f>
        <v>0</v>
      </c>
      <c r="AG210" s="25" t="e">
        <f ca="1">IFERROR(INDEX(Food!$I$8:$I$225,MATCH($C210,_xlfn.ANCHORARRAY(Food!$C$8),0)),NA())</f>
        <v>#N/A</v>
      </c>
      <c r="AH210" s="25">
        <f ca="1">IFERROR(INDEX(Macro!$I$8:$I$225,MATCH($C210,_xlfn.ANCHORARRAY(Macro!$C$8),0)),NA())</f>
        <v>5.0949676914039497</v>
      </c>
      <c r="AI210" s="25">
        <f ca="1">IFERROR(INDEX(Socioeconomic!$I$8:$I$225,MATCH($C210,_xlfn.ANCHORARRAY(Socioeconomic!$C$8),0)),NA())</f>
        <v>0</v>
      </c>
      <c r="AJ210" s="25">
        <f ca="1">IFERROR(INDEX('Natural Hazard'!$I$8:$I$225,MATCH($C210,_xlfn.ANCHORARRAY('Natural Hazard'!$C$8),0)),NA())</f>
        <v>0</v>
      </c>
      <c r="AK210" s="25">
        <f ca="1">IFERROR(INDEX(Conflict!$I$8:$I$225,MATCH($C210,_xlfn.ANCHORARRAY(Conflict!$C$8),0)),NA())</f>
        <v>0.59523809523809301</v>
      </c>
      <c r="AL210" s="49"/>
      <c r="AM210" s="25">
        <f>IFERROR(INDEX('Data Reliability'!$G$6:$G$409,MATCH($C210,'Data Reliability'!$E$6:$E$409,0)),NA())</f>
        <v>8.3333333333333301E-2</v>
      </c>
      <c r="AN210" s="25">
        <f>IFERROR(INDEX('Data Reliability'!$H$6:$H$409,MATCH($C210,'Data Reliability'!$E$6:$E$409,0)),NA())</f>
        <v>0.52500000000000002</v>
      </c>
    </row>
    <row r="211" spans="2:40" x14ac:dyDescent="0.2">
      <c r="B211" s="28" t="s">
        <v>347</v>
      </c>
      <c r="C211" s="28" t="s">
        <v>348</v>
      </c>
      <c r="D211" s="28" t="s">
        <v>433</v>
      </c>
      <c r="E211" s="28" t="s">
        <v>535</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1</v>
      </c>
      <c r="H211" s="23">
        <f t="shared" ca="1" si="18"/>
        <v>1</v>
      </c>
      <c r="I211" s="116" t="str">
        <f t="shared" si="19"/>
        <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1</v>
      </c>
      <c r="K211" s="23">
        <f t="shared" ca="1" si="20"/>
        <v>1</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1</v>
      </c>
      <c r="N211" s="23">
        <f t="shared" ca="1" si="22"/>
        <v>1</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3.3548332964972665</v>
      </c>
      <c r="U211" s="25">
        <f ca="1">IFERROR(INDEX(Socioeconomic!$G$8:$G$225,MATCH($C211,_xlfn.ANCHORARRAY(Socioeconomic!$C$8),0)),NA())</f>
        <v>0</v>
      </c>
      <c r="V211" s="25">
        <f ca="1">IFERROR(INDEX('Natural Hazard'!$G$8:$G$225,MATCH($C211,_xlfn.ANCHORARRAY('Natural Hazard'!$C$8),0)),NA())</f>
        <v>8.4656167328001928</v>
      </c>
      <c r="W211" s="25">
        <f ca="1">IFERROR(INDEX(Conflict!$G$8:$G$225,MATCH($C211,_xlfn.ANCHORARRAY(Conflict!$C$8),0)),NA())</f>
        <v>0</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8.1878642772497496</v>
      </c>
      <c r="AB211" s="25">
        <f ca="1">IFERROR(INDEX(Socioeconomic!$H$8:$H$225,MATCH($C211,_xlfn.ANCHORARRAY(Socioeconomic!$C$8),0)),NA())</f>
        <v>4.2857142857142803</v>
      </c>
      <c r="AC211" s="25">
        <f ca="1">IFERROR(INDEX('Natural Hazard'!$H$8:$H$225,MATCH($C211,_xlfn.ANCHORARRAY('Natural Hazard'!$C$8),0)),NA())</f>
        <v>7.1666666666666599</v>
      </c>
      <c r="AD211" s="25">
        <f ca="1">IFERROR(INDEX(Conflict!$H$8:$H$225,MATCH($C211,_xlfn.ANCHORARRAY(Conflict!$C$8),0)),NA())</f>
        <v>1.4135846372688401</v>
      </c>
      <c r="AE211" s="50"/>
      <c r="AF211" s="25">
        <f ca="1">IFERROR(INDEX(Health!$I$8:$I$225,MATCH($C211,_xlfn.ANCHORARRAY(Health!$C$8),0)),NA())</f>
        <v>0</v>
      </c>
      <c r="AG211" s="25" t="e">
        <f ca="1">IFERROR(INDEX(Food!$I$8:$I$225,MATCH($C211,_xlfn.ANCHORARRAY(Food!$C$8),0)),NA())</f>
        <v>#N/A</v>
      </c>
      <c r="AH211" s="25">
        <f ca="1">IFERROR(INDEX(Macro!$I$8:$I$225,MATCH($C211,_xlfn.ANCHORARRAY(Macro!$C$8),0)),NA())</f>
        <v>1.37458390444488</v>
      </c>
      <c r="AI211" s="25">
        <f ca="1">IFERROR(INDEX(Socioeconomic!$I$8:$I$225,MATCH($C211,_xlfn.ANCHORARRAY(Socioeconomic!$C$8),0)),NA())</f>
        <v>0</v>
      </c>
      <c r="AJ211" s="25">
        <f ca="1">IFERROR(INDEX('Natural Hazard'!$I$8:$I$225,MATCH($C211,_xlfn.ANCHORARRAY('Natural Hazard'!$C$8),0)),NA())</f>
        <v>10</v>
      </c>
      <c r="AK211" s="25">
        <f ca="1">IFERROR(INDEX(Conflict!$I$8:$I$225,MATCH($C211,_xlfn.ANCHORARRAY(Conflict!$C$8),0)),NA())</f>
        <v>0</v>
      </c>
      <c r="AL211" s="49"/>
      <c r="AM211" s="25">
        <f>IFERROR(INDEX('Data Reliability'!$G$6:$G$409,MATCH($C211,'Data Reliability'!$E$6:$E$409,0)),NA())</f>
        <v>8.3333333333333301E-2</v>
      </c>
      <c r="AN211" s="25">
        <f>IFERROR(INDEX('Data Reliability'!$H$6:$H$409,MATCH($C211,'Data Reliability'!$E$6:$E$409,0)),NA())</f>
        <v>0.51666666666666705</v>
      </c>
    </row>
    <row r="212" spans="2:40" x14ac:dyDescent="0.2">
      <c r="B212" s="28" t="s">
        <v>783</v>
      </c>
      <c r="C212" s="28" t="s">
        <v>349</v>
      </c>
      <c r="D212" s="28" t="s">
        <v>435</v>
      </c>
      <c r="E212" s="28" t="s">
        <v>535</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v>
      </c>
      <c r="H212" s="23">
        <f t="shared" ca="1" si="18"/>
        <v>0</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0</v>
      </c>
      <c r="N212" s="23">
        <f t="shared" ca="1" si="22"/>
        <v>0</v>
      </c>
      <c r="O212" s="116" t="str">
        <f t="shared" si="23"/>
        <v>!!</v>
      </c>
      <c r="P212" s="24"/>
      <c r="Q212" s="49"/>
      <c r="R212" s="25">
        <f ca="1">IFERROR(INDEX(Health!$G$8:$G$225,MATCH($C212,_xlfn.ANCHORARRAY(Health!$C$8),0)),NA())</f>
        <v>0</v>
      </c>
      <c r="S212" s="25">
        <f ca="1">IFERROR(INDEX(Food!$G$8:$G$225,MATCH($C212,_xlfn.ANCHORARRAY(Food!$C$8),0)),NA())</f>
        <v>0</v>
      </c>
      <c r="T212" s="25">
        <f ca="1">IFERROR(INDEX(Macro!$G$8:$G$225,MATCH($C212,_xlfn.ANCHORARRAY(Macro!$C$8),0)),NA())</f>
        <v>0</v>
      </c>
      <c r="U212" s="25">
        <f ca="1">IFERROR(INDEX(Socioeconomic!$G$8:$G$225,MATCH($C212,_xlfn.ANCHORARRAY(Socioeconomic!$C$8),0)),NA())</f>
        <v>0</v>
      </c>
      <c r="V212" s="25">
        <f ca="1">IFERROR(INDEX('Natural Hazard'!$G$8:$G$225,MATCH($C212,_xlfn.ANCHORARRAY('Natural Hazard'!$C$8),0)),NA())</f>
        <v>0</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v>
      </c>
      <c r="AC212" s="25">
        <f ca="1">IFERROR(INDEX('Natural Hazard'!$H$8:$H$225,MATCH($C212,_xlfn.ANCHORARRAY('Natural Hazard'!$C$8),0)),NA())</f>
        <v>2.6666666666666599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0.78333333333333299</v>
      </c>
    </row>
    <row r="213" spans="2:40" x14ac:dyDescent="0.2">
      <c r="B213" s="28" t="s">
        <v>784</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0</v>
      </c>
      <c r="H213" s="23">
        <f t="shared" ca="1" si="18"/>
        <v>0</v>
      </c>
      <c r="I213" s="116" t="str">
        <f t="shared" si="19"/>
        <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0</v>
      </c>
      <c r="N213" s="23">
        <f t="shared" ca="1" si="22"/>
        <v>0</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4.1557686603575519</v>
      </c>
      <c r="U213" s="25">
        <f ca="1">IFERROR(INDEX(Socioeconomic!$G$8:$G$225,MATCH($C213,_xlfn.ANCHORARRAY(Socioeconomic!$C$8),0)),NA())</f>
        <v>0</v>
      </c>
      <c r="V213" s="25">
        <f ca="1">IFERROR(INDEX('Natural Hazard'!$G$8:$G$225,MATCH($C213,_xlfn.ANCHORARRAY('Natural Hazard'!$C$8),0)),NA())</f>
        <v>0</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5.71428571428571</v>
      </c>
      <c r="AC213" s="25">
        <f ca="1">IFERROR(INDEX('Natural Hazard'!$H$8:$H$225,MATCH($C213,_xlfn.ANCHORARRAY('Natural Hazard'!$C$8),0)),NA())</f>
        <v>8.6666666666666607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1.7270413158410001</v>
      </c>
      <c r="AI213" s="25" t="e">
        <f ca="1">IFERROR(INDEX(Socioeconomic!$I$8:$I$225,MATCH($C213,_xlfn.ANCHORARRAY(Socioeconomic!$C$8),0)),NA())</f>
        <v>#N/A</v>
      </c>
      <c r="AJ213" s="25">
        <f ca="1">IFERROR(INDEX('Natural Hazard'!$I$8:$I$225,MATCH($C213,_xlfn.ANCHORARRAY('Natural Hazard'!$C$8),0)),NA())</f>
        <v>0</v>
      </c>
      <c r="AK213" s="25">
        <f ca="1">IFERROR(INDEX(Conflict!$I$8:$I$225,MATCH($C213,_xlfn.ANCHORARRAY(Conflict!$C$8),0)),NA())</f>
        <v>0</v>
      </c>
      <c r="AL213" s="49"/>
      <c r="AM213" s="25">
        <f>IFERROR(INDEX('Data Reliability'!$G$6:$G$409,MATCH($C213,'Data Reliability'!$E$6:$E$409,0)),NA())</f>
        <v>8.3333333333333301E-2</v>
      </c>
      <c r="AN213" s="25">
        <f>IFERROR(INDEX('Data Reliability'!$H$6:$H$409,MATCH($C213,'Data Reliability'!$E$6:$E$409,0)),NA())</f>
        <v>0.56666666666666698</v>
      </c>
    </row>
    <row r="214" spans="2:40" x14ac:dyDescent="0.2">
      <c r="B214" s="28" t="s">
        <v>785</v>
      </c>
      <c r="C214" s="28" t="s">
        <v>742</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0</v>
      </c>
      <c r="H214" s="23">
        <f t="shared" ca="1" si="18"/>
        <v>0</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0</v>
      </c>
      <c r="N214" s="23">
        <f t="shared" ca="1" si="22"/>
        <v>0</v>
      </c>
      <c r="O214" s="116" t="str">
        <f t="shared" si="23"/>
        <v>!!</v>
      </c>
      <c r="P214" s="24"/>
      <c r="Q214" s="49"/>
      <c r="R214" s="25">
        <f ca="1">IFERROR(INDEX(Health!$G$8:$G$225,MATCH($C214,_xlfn.ANCHORARRAY(Health!$C$8),0)),NA())</f>
        <v>0</v>
      </c>
      <c r="S214" s="25">
        <f ca="1">IFERROR(INDEX(Food!$G$8:$G$225,MATCH($C214,_xlfn.ANCHORARRAY(Food!$C$8),0)),NA())</f>
        <v>0</v>
      </c>
      <c r="T214" s="25">
        <f ca="1">IFERROR(INDEX(Macro!$G$8:$G$225,MATCH($C214,_xlfn.ANCHORARRAY(Macro!$C$8),0)),NA())</f>
        <v>0</v>
      </c>
      <c r="U214" s="25">
        <f ca="1">IFERROR(INDEX(Socioeconomic!$G$8:$G$225,MATCH($C214,_xlfn.ANCHORARRAY(Socioeconomic!$C$8),0)),NA())</f>
        <v>0</v>
      </c>
      <c r="V214" s="25">
        <f ca="1">IFERROR(INDEX('Natural Hazard'!$G$8:$G$225,MATCH($C214,_xlfn.ANCHORARRAY('Natural Hazard'!$C$8),0)),NA())</f>
        <v>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t="e">
        <f ca="1">IFERROR(INDEX(Conflict!$H$8:$H$225,MATCH($C214,_xlfn.ANCHORARRAY(Conflict!$C$8),0)),NA())</f>
        <v>#N/A</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0</v>
      </c>
      <c r="AK214" s="25">
        <f ca="1">IFERROR(INDEX(Conflict!$I$8:$I$225,MATCH($C214,_xlfn.ANCHORARRAY(Conflict!$C$8),0)),NA())</f>
        <v>0</v>
      </c>
      <c r="AL214" s="49"/>
      <c r="AM214" s="25">
        <f>IFERROR(INDEX('Data Reliability'!$G$6:$G$409,MATCH($C214,'Data Reliability'!$E$6:$E$409,0)),NA())</f>
        <v>1</v>
      </c>
      <c r="AN214" s="25">
        <f>IFERROR(INDEX('Data Reliability'!$H$6:$H$409,MATCH($C214,'Data Reliability'!$E$6:$E$409,0)),NA())</f>
        <v>0.81666666666666698</v>
      </c>
    </row>
    <row r="215" spans="2:40" x14ac:dyDescent="0.2">
      <c r="B215" s="28" t="s">
        <v>786</v>
      </c>
      <c r="C215" s="28" t="s">
        <v>743</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0</v>
      </c>
      <c r="H215" s="23">
        <f t="shared" ca="1" si="18"/>
        <v>0</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0</v>
      </c>
      <c r="N215" s="23">
        <f t="shared" ca="1" si="22"/>
        <v>0</v>
      </c>
      <c r="O215" s="116" t="str">
        <f t="shared" si="23"/>
        <v>!!</v>
      </c>
      <c r="P215" s="24"/>
      <c r="Q215" s="49"/>
      <c r="R215" s="25">
        <f ca="1">IFERROR(INDEX(Health!$G$8:$G$225,MATCH($C215,_xlfn.ANCHORARRAY(Health!$C$8),0)),NA())</f>
        <v>0</v>
      </c>
      <c r="S215" s="25">
        <f ca="1">IFERROR(INDEX(Food!$G$8:$G$225,MATCH($C215,_xlfn.ANCHORARRAY(Food!$C$8),0)),NA())</f>
        <v>0</v>
      </c>
      <c r="T215" s="25">
        <f ca="1">IFERROR(INDEX(Macro!$G$8:$G$225,MATCH($C215,_xlfn.ANCHORARRAY(Macro!$C$8),0)),NA())</f>
        <v>0</v>
      </c>
      <c r="U215" s="25">
        <f ca="1">IFERROR(INDEX(Socioeconomic!$G$8:$G$225,MATCH($C215,_xlfn.ANCHORARRAY(Socioeconomic!$C$8),0)),NA())</f>
        <v>0</v>
      </c>
      <c r="V215" s="25">
        <f ca="1">IFERROR(INDEX('Natural Hazard'!$G$8:$G$225,MATCH($C215,_xlfn.ANCHORARRAY('Natural Hazard'!$C$8),0)),NA())</f>
        <v>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t="e">
        <f ca="1">IFERROR(INDEX(Conflict!$H$8:$H$225,MATCH($C215,_xlfn.ANCHORARRAY(Conflict!$C$8),0)),NA())</f>
        <v>#N/A</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0</v>
      </c>
      <c r="AK215" s="25">
        <f ca="1">IFERROR(INDEX(Conflict!$I$8:$I$225,MATCH($C215,_xlfn.ANCHORARRAY(Conflict!$C$8),0)),NA())</f>
        <v>0</v>
      </c>
      <c r="AL215" s="49"/>
      <c r="AM215" s="25">
        <f>IFERROR(INDEX('Data Reliability'!$G$6:$G$409,MATCH($C215,'Data Reliability'!$E$6:$E$409,0)),NA())</f>
        <v>1</v>
      </c>
      <c r="AN215" s="25">
        <f>IFERROR(INDEX('Data Reliability'!$H$6:$H$409,MATCH($C215,'Data Reliability'!$E$6:$E$409,0)),NA())</f>
        <v>0.81666666666666698</v>
      </c>
    </row>
    <row r="216" spans="2:40" x14ac:dyDescent="0.2">
      <c r="B216" s="28" t="s">
        <v>534</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1</v>
      </c>
      <c r="H216" s="23">
        <f t="shared" ca="1" si="18"/>
        <v>1</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1.5</v>
      </c>
      <c r="K216" s="23">
        <f t="shared" ca="1" si="20"/>
        <v>1.5</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1</v>
      </c>
      <c r="N216" s="23">
        <f t="shared" ca="1" si="22"/>
        <v>1</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6.9</v>
      </c>
      <c r="U216" s="25">
        <f ca="1">IFERROR(INDEX(Socioeconomic!$G$8:$G$225,MATCH($C216,_xlfn.ANCHORARRAY(Socioeconomic!$C$8),0)),NA())</f>
        <v>5.7370973248050889</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7</v>
      </c>
      <c r="AB216" s="25">
        <f ca="1">IFERROR(INDEX(Socioeconomic!$H$8:$H$225,MATCH($C216,_xlfn.ANCHORARRAY(Socioeconomic!$C$8),0)),NA())</f>
        <v>4.5714285714285703</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7</v>
      </c>
      <c r="AI216" s="25">
        <f ca="1">IFERROR(INDEX(Socioeconomic!$I$8:$I$225,MATCH($C216,_xlfn.ANCHORARRAY(Socioeconomic!$C$8),0)),NA())</f>
        <v>7.2</v>
      </c>
      <c r="AJ216" s="25">
        <f ca="1">IFERROR(INDEX('Natural Hazard'!$I$8:$I$225,MATCH($C216,_xlfn.ANCHORARRAY('Natural Hazard'!$C$8),0)),NA())</f>
        <v>0</v>
      </c>
      <c r="AK216" s="25">
        <f ca="1">IFERROR(INDEX(Conflict!$I$8:$I$225,MATCH($C216,_xlfn.ANCHORARRAY(Conflict!$C$8),0)),NA())</f>
        <v>0</v>
      </c>
      <c r="AL216" s="49"/>
      <c r="AM216" s="25">
        <f>IFERROR(INDEX('Data Reliability'!$G$6:$G$409,MATCH($C216,'Data Reliability'!$E$6:$E$409,0)),NA())</f>
        <v>0</v>
      </c>
      <c r="AN216" s="25">
        <f>IFERROR(INDEX('Data Reliability'!$H$6:$H$409,MATCH($C216,'Data Reliability'!$E$6:$E$409,0)),NA())</f>
        <v>0.42499999999999999</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2</v>
      </c>
      <c r="K217" s="23">
        <f t="shared" ca="1" si="20"/>
        <v>2</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f ca="1">IFERROR(INDEX(Macro!$G$8:$G$225,MATCH($C217,_xlfn.ANCHORARRAY(Macro!$C$8),0)),NA())</f>
        <v>0</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8.1428571428571406</v>
      </c>
      <c r="AC217" s="25">
        <f ca="1">IFERROR(INDEX('Natural Hazard'!$H$8:$H$225,MATCH($C217,_xlfn.ANCHORARRAY('Natural Hazard'!$C$8),0)),NA())</f>
        <v>7.6666666666666599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0.71666666666666701</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v>
      </c>
      <c r="H218" s="23">
        <f t="shared" ca="1" si="18"/>
        <v>0</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0</v>
      </c>
      <c r="N218" s="23">
        <f t="shared" ca="1" si="22"/>
        <v>0</v>
      </c>
      <c r="O218" s="116" t="str">
        <f t="shared" si="23"/>
        <v>!!</v>
      </c>
      <c r="P218" s="24"/>
      <c r="Q218" s="49"/>
      <c r="R218" s="25">
        <f ca="1">IFERROR(INDEX(Health!$G$8:$G$225,MATCH($C218,_xlfn.ANCHORARRAY(Health!$C$8),0)),NA())</f>
        <v>0</v>
      </c>
      <c r="S218" s="25">
        <f ca="1">IFERROR(INDEX(Food!$G$8:$G$225,MATCH($C218,_xlfn.ANCHORARRAY(Food!$C$8),0)),NA())</f>
        <v>0</v>
      </c>
      <c r="T218" s="25">
        <f ca="1">IFERROR(INDEX(Macro!$G$8:$G$225,MATCH($C218,_xlfn.ANCHORARRAY(Macro!$C$8),0)),NA())</f>
        <v>0</v>
      </c>
      <c r="U218" s="25">
        <f ca="1">IFERROR(INDEX(Socioeconomic!$G$8:$G$225,MATCH($C218,_xlfn.ANCHORARRAY(Socioeconomic!$C$8),0)),NA())</f>
        <v>0</v>
      </c>
      <c r="V218" s="25">
        <f ca="1">IFERROR(INDEX('Natural Hazard'!$G$8:$G$225,MATCH($C218,_xlfn.ANCHORARRAY('Natural Hazard'!$C$8),0)),NA())</f>
        <v>0</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7.5714285714285703</v>
      </c>
      <c r="AC218" s="25">
        <f ca="1">IFERROR(INDEX('Natural Hazard'!$H$8:$H$225,MATCH($C218,_xlfn.ANCHORARRAY('Natural Hazard'!$C$8),0)),NA())</f>
        <v>4.6666666666666599</v>
      </c>
      <c r="AD218" s="25">
        <f ca="1">IFERROR(INDEX(Conflict!$H$8:$H$225,MATCH($C218,_xlfn.ANCHORARRAY(Conflict!$C$8),0)),NA())</f>
        <v>0.346728307254622</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0.75</v>
      </c>
    </row>
    <row r="219" spans="2:40" x14ac:dyDescent="0.2">
      <c r="B219" s="28" t="s">
        <v>787</v>
      </c>
      <c r="C219" s="28" t="s">
        <v>744</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0.5</v>
      </c>
      <c r="N219" s="23">
        <f t="shared" ca="1" si="22"/>
        <v>0.5</v>
      </c>
      <c r="O219" s="116" t="str">
        <f t="shared" si="23"/>
        <v>!!</v>
      </c>
      <c r="P219" s="24"/>
      <c r="Q219" s="49"/>
      <c r="R219" s="25">
        <f ca="1">IFERROR(INDEX(Health!$G$8:$G$225,MATCH($C219,_xlfn.ANCHORARRAY(Health!$C$8),0)),NA())</f>
        <v>0</v>
      </c>
      <c r="S219" s="25">
        <f ca="1">IFERROR(INDEX(Food!$G$8:$G$225,MATCH($C219,_xlfn.ANCHORARRAY(Food!$C$8),0)),NA())</f>
        <v>0</v>
      </c>
      <c r="T219" s="25">
        <f ca="1">IFERROR(INDEX(Macro!$G$8:$G$225,MATCH($C219,_xlfn.ANCHORARRAY(Macro!$C$8),0)),NA())</f>
        <v>4.6879969224234168</v>
      </c>
      <c r="U219" s="25">
        <f ca="1">IFERROR(INDEX(Socioeconomic!$G$8:$G$225,MATCH($C219,_xlfn.ANCHORARRAY(Socioeconomic!$C$8),0)),NA())</f>
        <v>0</v>
      </c>
      <c r="V219" s="25">
        <f ca="1">IFERROR(INDEX('Natural Hazard'!$G$8:$G$225,MATCH($C219,_xlfn.ANCHORARRAY('Natural Hazard'!$C$8),0)),NA())</f>
        <v>0</v>
      </c>
      <c r="W219" s="25">
        <f ca="1">IFERROR(INDEX(Conflict!$G$8:$G$225,MATCH($C219,_xlfn.ANCHORARRAY(Conflict!$C$8),0)),NA())</f>
        <v>8.4515425472851575</v>
      </c>
      <c r="X219" s="50"/>
      <c r="Y219" s="25" t="e">
        <f ca="1">IFERROR(INDEX(Health!$H$8:$H$225,MATCH($C219,_xlfn.ANCHORARRAY(Health!$C$8),0)),NA())</f>
        <v>#N/A</v>
      </c>
      <c r="Z219" s="25" t="e">
        <f ca="1">IFERROR(INDEX(Food!$H$8:$H$225,MATCH($C219,_xlfn.ANCHORARRAY(Food!$C$8),0)),NA())</f>
        <v>#N/A</v>
      </c>
      <c r="AA219" s="25">
        <f ca="1">IFERROR(INDEX(Macro!$H$8:$H$225,MATCH($C219,_xlfn.ANCHORARRAY(Macro!$C$8),0)),NA())</f>
        <v>5.0971002926310103</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4.31172899941257</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7.1428571428571299</v>
      </c>
      <c r="AL219" s="49"/>
      <c r="AM219" s="25">
        <f>IFERROR(INDEX('Data Reliability'!$G$6:$G$409,MATCH($C219,'Data Reliability'!$E$6:$E$409,0)),NA())</f>
        <v>0.83333333333333304</v>
      </c>
      <c r="AN219" s="25">
        <f>IFERROR(INDEX('Data Reliability'!$H$6:$H$409,MATCH($C219,'Data Reliability'!$E$6:$E$409,0)),NA())</f>
        <v>0.73333333333333295</v>
      </c>
    </row>
    <row r="220" spans="2:40" x14ac:dyDescent="0.2">
      <c r="B220" s="28" t="s">
        <v>788</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1.5</v>
      </c>
      <c r="H220" s="23">
        <f t="shared" ca="1" si="18"/>
        <v>1.5</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v>
      </c>
      <c r="N220" s="23">
        <f t="shared" ca="1" si="22"/>
        <v>1</v>
      </c>
      <c r="O220" s="116" t="str">
        <f t="shared" si="23"/>
        <v>!</v>
      </c>
      <c r="P220" s="24"/>
      <c r="Q220" s="49"/>
      <c r="R220" s="25">
        <f ca="1">IFERROR(INDEX(Health!$G$8:$G$225,MATCH($C220,_xlfn.ANCHORARRAY(Health!$C$8),0)),NA())</f>
        <v>0</v>
      </c>
      <c r="S220" s="25">
        <f ca="1">IFERROR(INDEX(Food!$G$8:$G$225,MATCH($C220,_xlfn.ANCHORARRAY(Food!$C$8),0)),NA())</f>
        <v>10</v>
      </c>
      <c r="T220" s="25">
        <f ca="1">IFERROR(INDEX(Macro!$G$8:$G$225,MATCH($C220,_xlfn.ANCHORARRAY(Macro!$C$8),0)),NA())</f>
        <v>6.261077905134929</v>
      </c>
      <c r="U220" s="25">
        <f ca="1">IFERROR(INDEX(Socioeconomic!$G$8:$G$225,MATCH($C220,_xlfn.ANCHORARRAY(Socioeconomic!$C$8),0)),NA())</f>
        <v>0</v>
      </c>
      <c r="V220" s="25">
        <f ca="1">IFERROR(INDEX('Natural Hazard'!$G$8:$G$225,MATCH($C220,_xlfn.ANCHORARRAY('Natural Hazard'!$C$8),0)),NA())</f>
        <v>0</v>
      </c>
      <c r="W220" s="25">
        <f ca="1">IFERROR(INDEX(Conflict!$G$8:$G$225,MATCH($C220,_xlfn.ANCHORARRAY(Conflict!$C$8),0)),NA())</f>
        <v>0</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5.3333333333333304</v>
      </c>
      <c r="AD220" s="25">
        <f ca="1">IFERROR(INDEX(Conflict!$H$8:$H$225,MATCH($C220,_xlfn.ANCHORARRAY(Conflict!$C$8),0)),NA())</f>
        <v>10</v>
      </c>
      <c r="AE220" s="50"/>
      <c r="AF220" s="25">
        <f ca="1">IFERROR(INDEX(Health!$I$8:$I$225,MATCH($C220,_xlfn.ANCHORARRAY(Health!$C$8),0)),NA())</f>
        <v>0</v>
      </c>
      <c r="AG220" s="25">
        <f ca="1">IFERROR(INDEX(Food!$I$8:$I$225,MATCH($C220,_xlfn.ANCHORARRAY(Food!$C$8),0)),NA())</f>
        <v>10</v>
      </c>
      <c r="AH220" s="25">
        <f ca="1">IFERROR(INDEX(Macro!$I$8:$I$225,MATCH($C220,_xlfn.ANCHORARRAY(Macro!$C$8),0)),NA())</f>
        <v>3.9201096534168798</v>
      </c>
      <c r="AI220" s="25" t="e">
        <f ca="1">IFERROR(INDEX(Socioeconomic!$I$8:$I$225,MATCH($C220,_xlfn.ANCHORARRAY(Socioeconomic!$C$8),0)),NA())</f>
        <v>#N/A</v>
      </c>
      <c r="AJ220" s="25">
        <f ca="1">IFERROR(INDEX('Natural Hazard'!$I$8:$I$225,MATCH($C220,_xlfn.ANCHORARRAY('Natural Hazard'!$C$8),0)),NA())</f>
        <v>0</v>
      </c>
      <c r="AK220" s="25">
        <f ca="1">IFERROR(INDEX(Conflict!$I$8:$I$225,MATCH($C220,_xlfn.ANCHORARRAY(Conflict!$C$8),0)),NA())</f>
        <v>0</v>
      </c>
      <c r="AL220" s="49"/>
      <c r="AM220" s="25">
        <f>IFERROR(INDEX('Data Reliability'!$G$6:$G$409,MATCH($C220,'Data Reliability'!$E$6:$E$409,0)),NA())</f>
        <v>8.3333333333333301E-2</v>
      </c>
      <c r="AN220" s="25">
        <f>IFERROR(INDEX('Data Reliability'!$H$6:$H$409,MATCH($C220,'Data Reliability'!$E$6:$E$409,0)),NA())</f>
        <v>0.43333333333333302</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1.5</v>
      </c>
      <c r="H221" s="23">
        <f t="shared" ca="1" si="18"/>
        <v>1.5</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0.5</v>
      </c>
      <c r="K221" s="23">
        <f t="shared" ca="1" si="20"/>
        <v>0.5</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2</v>
      </c>
      <c r="N221" s="23">
        <f t="shared" ca="1" si="22"/>
        <v>2</v>
      </c>
      <c r="O221" s="116" t="str">
        <f t="shared" si="23"/>
        <v>!</v>
      </c>
      <c r="P221" s="24"/>
      <c r="Q221" s="49"/>
      <c r="R221" s="25">
        <f ca="1">IFERROR(INDEX(Health!$G$8:$G$225,MATCH($C221,_xlfn.ANCHORARRAY(Health!$C$8),0)),NA())</f>
        <v>4.4446711960297254</v>
      </c>
      <c r="S221" s="25">
        <f ca="1">IFERROR(INDEX(Food!$G$8:$G$225,MATCH($C221,_xlfn.ANCHORARRAY(Food!$C$8),0)),NA())</f>
        <v>0</v>
      </c>
      <c r="T221" s="25">
        <f ca="1">IFERROR(INDEX(Macro!$G$8:$G$225,MATCH($C221,_xlfn.ANCHORARRAY(Macro!$C$8),0)),NA())</f>
        <v>6.9</v>
      </c>
      <c r="U221" s="25">
        <f ca="1">IFERROR(INDEX(Socioeconomic!$G$8:$G$225,MATCH($C221,_xlfn.ANCHORARRAY(Socioeconomic!$C$8),0)),NA())</f>
        <v>7.745966692414834</v>
      </c>
      <c r="V221" s="25">
        <f ca="1">IFERROR(INDEX('Natural Hazard'!$G$8:$G$225,MATCH($C221,_xlfn.ANCHORARRAY('Natural Hazard'!$C$8),0)),NA())</f>
        <v>0</v>
      </c>
      <c r="W221" s="25">
        <f ca="1">IFERROR(INDEX(Conflict!$G$8:$G$225,MATCH($C221,_xlfn.ANCHORARRAY(Conflict!$C$8),0)),NA())</f>
        <v>2.9533716115321011</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7</v>
      </c>
      <c r="AB221" s="25">
        <f ca="1">IFERROR(INDEX(Socioeconomic!$H$8:$H$225,MATCH($C221,_xlfn.ANCHORARRAY(Socioeconomic!$C$8),0)),NA())</f>
        <v>6</v>
      </c>
      <c r="AC221" s="25">
        <f ca="1">IFERROR(INDEX('Natural Hazard'!$H$8:$H$225,MATCH($C221,_xlfn.ANCHORARRAY('Natural Hazard'!$C$8),0)),NA())</f>
        <v>6.8333333333333304</v>
      </c>
      <c r="AD221" s="25">
        <f ca="1">IFERROR(INDEX(Conflict!$H$8:$H$225,MATCH($C221,_xlfn.ANCHORARRAY(Conflict!$C$8),0)),NA())</f>
        <v>1.9470128022759601</v>
      </c>
      <c r="AE221" s="50"/>
      <c r="AF221" s="25">
        <f ca="1">IFERROR(INDEX(Health!$I$8:$I$225,MATCH($C221,_xlfn.ANCHORARRAY(Health!$C$8),0)),NA())</f>
        <v>7</v>
      </c>
      <c r="AG221" s="25" t="e">
        <f ca="1">IFERROR(INDEX(Food!$I$8:$I$225,MATCH($C221,_xlfn.ANCHORARRAY(Food!$C$8),0)),NA())</f>
        <v>#N/A</v>
      </c>
      <c r="AH221" s="25">
        <f ca="1">IFERROR(INDEX(Macro!$I$8:$I$225,MATCH($C221,_xlfn.ANCHORARRAY(Macro!$C$8),0)),NA())</f>
        <v>7</v>
      </c>
      <c r="AI221" s="25">
        <f ca="1">IFERROR(INDEX(Socioeconomic!$I$8:$I$225,MATCH($C221,_xlfn.ANCHORARRAY(Socioeconomic!$C$8),0)),NA())</f>
        <v>10</v>
      </c>
      <c r="AJ221" s="25">
        <f ca="1">IFERROR(INDEX('Natural Hazard'!$I$8:$I$225,MATCH($C221,_xlfn.ANCHORARRAY('Natural Hazard'!$C$8),0)),NA())</f>
        <v>0</v>
      </c>
      <c r="AK221" s="25">
        <f ca="1">IFERROR(INDEX(Conflict!$I$8:$I$225,MATCH($C221,_xlfn.ANCHORARRAY(Conflict!$C$8),0)),NA())</f>
        <v>4.4798903559379104</v>
      </c>
      <c r="AL221" s="49"/>
      <c r="AM221" s="25">
        <f>IFERROR(INDEX('Data Reliability'!$G$6:$G$409,MATCH($C221,'Data Reliability'!$E$6:$E$409,0)),NA())</f>
        <v>0</v>
      </c>
      <c r="AN221" s="25">
        <f>IFERROR(INDEX('Data Reliability'!$H$6:$H$409,MATCH($C221,'Data Reliability'!$E$6:$E$409,0)),NA())</f>
        <v>0.391666666666667</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1</v>
      </c>
      <c r="H222" s="23">
        <f t="shared" ca="1" si="18"/>
        <v>1</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3</v>
      </c>
      <c r="K222" s="23">
        <f t="shared" ca="1" si="20"/>
        <v>3</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1</v>
      </c>
      <c r="N222" s="23">
        <f t="shared" ca="1" si="22"/>
        <v>1</v>
      </c>
      <c r="O222" s="116" t="str">
        <f t="shared" si="23"/>
        <v>!</v>
      </c>
      <c r="P222" s="24"/>
      <c r="Q222" s="49"/>
      <c r="R222" s="25">
        <f ca="1">IFERROR(INDEX(Health!$G$8:$G$225,MATCH($C222,_xlfn.ANCHORARRAY(Health!$C$8),0)),NA())</f>
        <v>0</v>
      </c>
      <c r="S222" s="25">
        <f ca="1">IFERROR(INDEX(Food!$G$8:$G$225,MATCH($C222,_xlfn.ANCHORARRAY(Food!$C$8),0)),NA())</f>
        <v>0</v>
      </c>
      <c r="T222" s="25">
        <f ca="1">IFERROR(INDEX(Macro!$G$8:$G$225,MATCH($C222,_xlfn.ANCHORARRAY(Macro!$C$8),0)),NA())</f>
        <v>10</v>
      </c>
      <c r="U222" s="25">
        <f ca="1">IFERROR(INDEX(Socioeconomic!$G$8:$G$225,MATCH($C222,_xlfn.ANCHORARRAY(Socioeconomic!$C$8),0)),NA())</f>
        <v>0</v>
      </c>
      <c r="V222" s="25">
        <f ca="1">IFERROR(INDEX('Natural Hazard'!$G$8:$G$225,MATCH($C222,_xlfn.ANCHORARRAY('Natural Hazard'!$C$8),0)),NA())</f>
        <v>0</v>
      </c>
      <c r="W222" s="25">
        <f ca="1">IFERROR(INDEX(Conflict!$G$8:$G$225,MATCH($C222,_xlfn.ANCHORARRAY(Conflict!$C$8),0)),NA())</f>
        <v>0</v>
      </c>
      <c r="X222" s="50"/>
      <c r="Y222" s="25">
        <f ca="1">IFERROR(INDEX(Health!$H$8:$H$225,MATCH($C222,_xlfn.ANCHORARRAY(Health!$C$8),0)),NA())</f>
        <v>8.4489795918367303</v>
      </c>
      <c r="Z222" s="25">
        <f ca="1">IFERROR(INDEX(Food!$H$8:$H$225,MATCH($C222,_xlfn.ANCHORARRAY(Food!$C$8),0)),NA())</f>
        <v>10</v>
      </c>
      <c r="AA222" s="25">
        <f ca="1">IFERROR(INDEX(Macro!$H$8:$H$225,MATCH($C222,_xlfn.ANCHORARRAY(Macro!$C$8),0)),NA())</f>
        <v>10</v>
      </c>
      <c r="AB222" s="25">
        <f ca="1">IFERROR(INDEX(Socioeconomic!$H$8:$H$225,MATCH($C222,_xlfn.ANCHORARRAY(Socioeconomic!$C$8),0)),NA())</f>
        <v>9</v>
      </c>
      <c r="AC222" s="25">
        <f ca="1">IFERROR(INDEX('Natural Hazard'!$H$8:$H$225,MATCH($C222,_xlfn.ANCHORARRAY('Natural Hazard'!$C$8),0)),NA())</f>
        <v>4.5</v>
      </c>
      <c r="AD222" s="25">
        <f ca="1">IFERROR(INDEX(Conflict!$H$8:$H$225,MATCH($C222,_xlfn.ANCHORARRAY(Conflict!$C$8),0)),NA())</f>
        <v>4.5252489331436596</v>
      </c>
      <c r="AE222" s="50"/>
      <c r="AF222" s="25">
        <f ca="1">IFERROR(INDEX(Health!$I$8:$I$225,MATCH($C222,_xlfn.ANCHORARRAY(Health!$C$8),0)),NA())</f>
        <v>0</v>
      </c>
      <c r="AG222" s="25" t="e">
        <f ca="1">IFERROR(INDEX(Food!$I$8:$I$225,MATCH($C222,_xlfn.ANCHORARRAY(Food!$C$8),0)),NA())</f>
        <v>#N/A</v>
      </c>
      <c r="AH222" s="25">
        <f ca="1">IFERROR(INDEX(Macro!$I$8:$I$225,MATCH($C222,_xlfn.ANCHORARRAY(Macro!$C$8),0)),NA())</f>
        <v>10</v>
      </c>
      <c r="AI222" s="25">
        <f ca="1">IFERROR(INDEX(Socioeconomic!$I$8:$I$225,MATCH($C222,_xlfn.ANCHORARRAY(Socioeconomic!$C$8),0)),NA())</f>
        <v>0</v>
      </c>
      <c r="AJ222" s="25">
        <f ca="1">IFERROR(INDEX('Natural Hazard'!$I$8:$I$225,MATCH($C222,_xlfn.ANCHORARRAY('Natural Hazard'!$C$8),0)),NA())</f>
        <v>0</v>
      </c>
      <c r="AK222" s="25">
        <f ca="1">IFERROR(INDEX(Conflict!$I$8:$I$225,MATCH($C222,_xlfn.ANCHORARRAY(Conflict!$C$8),0)),NA())</f>
        <v>0</v>
      </c>
      <c r="AL222" s="49"/>
      <c r="AM222" s="25">
        <f>IFERROR(INDEX('Data Reliability'!$G$6:$G$409,MATCH($C222,'Data Reliability'!$E$6:$E$409,0)),NA())</f>
        <v>0</v>
      </c>
      <c r="AN222" s="25">
        <f>IFERROR(INDEX('Data Reliability'!$H$6:$H$409,MATCH($C222,'Data Reliability'!$E$6:$E$409,0)),NA())</f>
        <v>0.50833333333333297</v>
      </c>
    </row>
    <row r="223" spans="2:40" x14ac:dyDescent="0.2">
      <c r="B223" s="28" t="s">
        <v>361</v>
      </c>
      <c r="C223" s="28" t="s">
        <v>362</v>
      </c>
      <c r="D223" s="28" t="s">
        <v>432</v>
      </c>
      <c r="E223" s="28" t="s">
        <v>535</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2</v>
      </c>
      <c r="H223" s="23">
        <f t="shared" ca="1" si="18"/>
        <v>2</v>
      </c>
      <c r="I223" s="116" t="str">
        <f t="shared" si="19"/>
        <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v>
      </c>
      <c r="K223" s="23">
        <f t="shared" ca="1" si="20"/>
        <v>3</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1</v>
      </c>
      <c r="N223" s="23">
        <f t="shared" ca="1" si="22"/>
        <v>1</v>
      </c>
      <c r="O223" s="116" t="str">
        <f t="shared" si="23"/>
        <v>!</v>
      </c>
      <c r="P223" s="24"/>
      <c r="Q223" s="49"/>
      <c r="R223" s="25">
        <f ca="1">IFERROR(INDEX(Health!$G$8:$G$225,MATCH($C223,_xlfn.ANCHORARRAY(Health!$C$8),0)),NA())</f>
        <v>0</v>
      </c>
      <c r="S223" s="25">
        <f ca="1">IFERROR(INDEX(Food!$G$8:$G$225,MATCH($C223,_xlfn.ANCHORARRAY(Food!$C$8),0)),NA())</f>
        <v>8.3666002653407556</v>
      </c>
      <c r="T223" s="25">
        <f ca="1">IFERROR(INDEX(Macro!$G$8:$G$225,MATCH($C223,_xlfn.ANCHORARRAY(Macro!$C$8),0)),NA())</f>
        <v>9.1530752217168772</v>
      </c>
      <c r="U223" s="25">
        <f ca="1">IFERROR(INDEX(Socioeconomic!$G$8:$G$225,MATCH($C223,_xlfn.ANCHORARRAY(Socioeconomic!$C$8),0)),NA())</f>
        <v>0</v>
      </c>
      <c r="V223" s="25">
        <f ca="1">IFERROR(INDEX('Natural Hazard'!$G$8:$G$225,MATCH($C223,_xlfn.ANCHORARRAY('Natural Hazard'!$C$8),0)),NA())</f>
        <v>0</v>
      </c>
      <c r="W223" s="25">
        <f ca="1">IFERROR(INDEX(Conflict!$G$8:$G$225,MATCH($C223,_xlfn.ANCHORARRAY(Conflict!$C$8),0)),NA())</f>
        <v>0</v>
      </c>
      <c r="X223" s="50"/>
      <c r="Y223" s="25">
        <f ca="1">IFERROR(INDEX(Health!$H$8:$H$225,MATCH($C223,_xlfn.ANCHORARRAY(Health!$C$8),0)),NA())</f>
        <v>6.72886297376093</v>
      </c>
      <c r="Z223" s="25">
        <f ca="1">IFERROR(INDEX(Food!$H$8:$H$225,MATCH($C223,_xlfn.ANCHORARRAY(Food!$C$8),0)),NA())</f>
        <v>10</v>
      </c>
      <c r="AA223" s="25">
        <f ca="1">IFERROR(INDEX(Macro!$H$8:$H$225,MATCH($C223,_xlfn.ANCHORARRAY(Macro!$C$8),0)),NA())</f>
        <v>9.99201915403032</v>
      </c>
      <c r="AB223" s="25">
        <f ca="1">IFERROR(INDEX(Socioeconomic!$H$8:$H$225,MATCH($C223,_xlfn.ANCHORARRAY(Socioeconomic!$C$8),0)),NA())</f>
        <v>8.1428571428571406</v>
      </c>
      <c r="AC223" s="25">
        <f ca="1">IFERROR(INDEX('Natural Hazard'!$H$8:$H$225,MATCH($C223,_xlfn.ANCHORARRAY('Natural Hazard'!$C$8),0)),NA())</f>
        <v>6.5</v>
      </c>
      <c r="AD223" s="25">
        <f ca="1">IFERROR(INDEX(Conflict!$H$8:$H$225,MATCH($C223,_xlfn.ANCHORARRAY(Conflict!$C$8),0)),NA())</f>
        <v>10</v>
      </c>
      <c r="AE223" s="50"/>
      <c r="AF223" s="25">
        <f ca="1">IFERROR(INDEX(Health!$I$8:$I$225,MATCH($C223,_xlfn.ANCHORARRAY(Health!$C$8),0)),NA())</f>
        <v>0</v>
      </c>
      <c r="AG223" s="25">
        <f ca="1">IFERROR(INDEX(Food!$I$8:$I$225,MATCH($C223,_xlfn.ANCHORARRAY(Food!$C$8),0)),NA())</f>
        <v>7</v>
      </c>
      <c r="AH223" s="25">
        <f ca="1">IFERROR(INDEX(Macro!$I$8:$I$225,MATCH($C223,_xlfn.ANCHORARRAY(Macro!$C$8),0)),NA())</f>
        <v>8.3845701977677791</v>
      </c>
      <c r="AI223" s="25">
        <f ca="1">IFERROR(INDEX(Socioeconomic!$I$8:$I$225,MATCH($C223,_xlfn.ANCHORARRAY(Socioeconomic!$C$8),0)),NA())</f>
        <v>0</v>
      </c>
      <c r="AJ223" s="25">
        <f ca="1">IFERROR(INDEX('Natural Hazard'!$I$8:$I$225,MATCH($C223,_xlfn.ANCHORARRAY('Natural Hazard'!$C$8),0)),NA())</f>
        <v>0</v>
      </c>
      <c r="AK223" s="25">
        <f ca="1">IFERROR(INDEX(Conflict!$I$8:$I$225,MATCH($C223,_xlfn.ANCHORARRAY(Conflict!$C$8),0)),NA())</f>
        <v>0</v>
      </c>
      <c r="AL223" s="49"/>
      <c r="AM223" s="25">
        <f>IFERROR(INDEX('Data Reliability'!$G$6:$G$409,MATCH($C223,'Data Reliability'!$E$6:$E$409,0)),NA())</f>
        <v>0.16666666666666699</v>
      </c>
      <c r="AN223" s="25">
        <f>IFERROR(INDEX('Data Reliability'!$H$6:$H$409,MATCH($C223,'Data Reliability'!$E$6:$E$409,0)),NA())</f>
        <v>0.44722222222222202</v>
      </c>
    </row>
  </sheetData>
  <autoFilter ref="B5:AN223" xr:uid="{B83457C9-F7DA-6C4E-90F1-5D497C3EFA8E}">
    <sortState xmlns:xlrd2="http://schemas.microsoft.com/office/spreadsheetml/2017/richdata2" ref="B6:AN223">
      <sortCondition ref="C5:C223"/>
    </sortState>
  </autoFilter>
  <mergeCells count="12">
    <mergeCell ref="R3:W3"/>
    <mergeCell ref="Y3:AD3"/>
    <mergeCell ref="AF3:AK3"/>
    <mergeCell ref="M4:O4"/>
    <mergeCell ref="G4:I4"/>
    <mergeCell ref="J4:L4"/>
    <mergeCell ref="G3:O3"/>
    <mergeCell ref="G2:O2"/>
    <mergeCell ref="R2:W2"/>
    <mergeCell ref="Y2:AD2"/>
    <mergeCell ref="AF2:AK2"/>
    <mergeCell ref="AM2:AN2"/>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cellIs" dxfId="304" priority="12" stopIfTrue="1" operator="greaterThan">
      <formula>0</formula>
    </cfRule>
    <cfRule type="expression" dxfId="303" priority="1" stopIfTrue="1">
      <formula>R6=""</formula>
    </cfRule>
  </conditionalFormatting>
  <conditionalFormatting sqref="Y6:AD223">
    <cfRule type="expression" dxfId="302" priority="30">
      <formula>Y6=""</formula>
    </cfRule>
    <cfRule type="cellIs" dxfId="301" priority="31" operator="between">
      <formula>0</formula>
      <formula>6.999</formula>
    </cfRule>
    <cfRule type="cellIs" dxfId="300" priority="32" operator="between">
      <formula>7</formula>
      <formula>9.99</formula>
    </cfRule>
    <cfRule type="expression" dxfId="299"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298" priority="16" stopIfTrue="1">
      <formula>AF6=""</formula>
    </cfRule>
    <cfRule type="expression" dxfId="297" priority="24">
      <formula>AF6=10</formula>
    </cfRule>
    <cfRule type="cellIs" dxfId="296" priority="23" stopIfTrue="1" operator="between">
      <formula>7</formula>
      <formula>9.99</formula>
    </cfRule>
    <cfRule type="cellIs" dxfId="295" priority="22" stopIfTrue="1" operator="between">
      <formula>0</formula>
      <formula>6.999</formula>
    </cfRule>
  </conditionalFormatting>
  <conditionalFormatting sqref="AM6:AN223">
    <cfRule type="cellIs" dxfId="294" priority="29" operator="between">
      <formula>0.666666666666667</formula>
      <formula>1</formula>
    </cfRule>
    <cfRule type="cellIs" dxfId="293" priority="28" operator="between">
      <formula>0.333333333333333</formula>
      <formula>0.665</formula>
    </cfRule>
    <cfRule type="cellIs" dxfId="292" priority="27" operator="between">
      <formula>0</formula>
      <formula>0.332</formula>
    </cfRule>
    <cfRule type="expression" dxfId="291" priority="26">
      <formula>AM6=""</formula>
    </cfRule>
  </conditionalFormatting>
  <conditionalFormatting sqref="AZ6:AZ215">
    <cfRule type="expression" dxfId="290"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1" stopIfTrue="1" operator="greaterThanOrEqual" id="{899B87BF-B149-CD4B-90DF-8D942DCC3A97}">
            <xm:f>Parameters!$D$38</xm:f>
            <x14:dxf>
              <font>
                <sz val="12"/>
                <color theme="1"/>
                <name val="Arial (Body)"/>
              </font>
              <fill>
                <patternFill patternType="solid">
                  <bgColor rgb="FFEE9F8F"/>
                </patternFill>
              </fill>
            </x14:dxf>
          </x14:cfRule>
          <x14:cfRule type="cellIs" priority="10" stopIfTrue="1" operator="greaterThanOrEqual" id="{D3214AC0-5C6E-3B45-9203-A71F207865AE}">
            <xm:f>Parameters!$D$37</xm:f>
            <x14:dxf>
              <font>
                <sz val="12"/>
                <color rgb="FF9C0006"/>
                <name val="Arial"/>
              </font>
              <fill>
                <patternFill patternType="solid">
                  <bgColor rgb="FFE3593A"/>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topLeftCell="C1" zoomScaleNormal="100" workbookViewId="0">
      <selection activeCell="P23" sqref="P23"/>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Dictionary'!$I$8:$I$39,MATCH(M7,'Data Dictionary'!$K$8:$K$39,0)),"")</f>
        <v>1</v>
      </c>
      <c r="N4" s="180">
        <f>IFERROR(INDEX('Data Dictionary'!$I$8:$I$39,MATCH(N7,'Data Dictionary'!$K$8:$K$39,0)),"")</f>
        <v>0</v>
      </c>
      <c r="O4" s="180">
        <f>IFERROR(INDEX('Data Dictionary'!$I$8:$I$39,MATCH(O7,'Data Dictionary'!$K$8:$K$39,0)),"")</f>
        <v>0</v>
      </c>
      <c r="P4" s="180" t="str">
        <f>IFERROR(INDEX('Data Dictionary'!$I$8:$I$39,MATCH(P7,'Data Dictionary'!$K$8:$K$39,0)),"")</f>
        <v/>
      </c>
      <c r="Q4" s="180" t="str">
        <f>IFERROR(INDEX('Data Dictionary'!$I$8:$I$39,MATCH(Q7,'Data Dictionary'!$K$8:$K$39,0)),"")</f>
        <v/>
      </c>
      <c r="R4" s="180" t="str">
        <f>IFERROR(INDEX('Data Dictionary'!$I$8:$I$39,MATCH(R7,'Data Dictionary'!$K$8:$K$39,0)),"")</f>
        <v/>
      </c>
      <c r="S4" s="180" t="str">
        <f>IFERROR(INDEX('Data Dictionary'!$I$8:$I$39,MATCH(S7,'Data Dictionary'!$K$8:$K$39,0)),"")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t="str">
        <f>IFERROR(INDEX('Data Dictionary'!$J$8:$J$39,MATCH(P7,'Data Dictionary'!$K$8:$K$39,0)),"")</f>
        <v/>
      </c>
      <c r="Q5" s="181" t="str">
        <f>IFERROR(INDEX('Data Dictionary'!$J$8:$J$39,MATCH(Q7,'Data Dictionary'!$K$8:$K$39,0)),"")</f>
        <v/>
      </c>
      <c r="R5" s="181" t="str">
        <f>IFERROR(INDEX('Data Dictionary'!$J$8:$J$39,MATCH(R7,'Data Dictionary'!$K$8:$K$39,0)),"")</f>
        <v/>
      </c>
      <c r="S5" s="181" t="str">
        <f>IFERROR(INDEX('Data Dictionary'!$J$8:$J$39,MATCH(S7,'Data Dictionary'!$K$8:$K$39,0)),"")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441</v>
      </c>
      <c r="J6" s="240" t="s">
        <v>619</v>
      </c>
      <c r="K6" s="240" t="s">
        <v>620</v>
      </c>
      <c r="L6" s="203"/>
      <c r="M6" s="246" t="str">
        <f>IFERROR(INDEX('Data Dictionary'!$E$8:$E$39,MATCH(M7,'Data Dictionary'!$K$8:$K$39,0)),IFERROR(CONCATENATE(INDEX('Data Dictionary'!$E$8:$E$39,MATCH(LEFT(M7, SEARCH("_raw",M7,1)-1),'Data Dictionary'!$L$8:$L$39,0))," (Raw)"),""))</f>
        <v>Global Health Security Index</v>
      </c>
      <c r="N6" s="246" t="str">
        <f>IFERROR(INDEX('Data Dictionary'!$E$8:$E$39,MATCH(N7,'Data Dictionary'!$K$8:$K$39,0)),IFERROR(CONCATENATE(INDEX('Data Dictionary'!$E$8:$E$39,MATCH(LEFT(N7, SEARCH("_raw",N7,1)-1),'Data Dictionary'!$L$8:$L$39,0))," (Raw)"),""))</f>
        <v>WHO Disease Outbreak News</v>
      </c>
      <c r="O6" s="246" t="str">
        <f>IFERROR(INDEX('Data Dictionary'!$E$8:$E$39,MATCH(O7,'Data Dictionary'!$K$8:$K$39,0)),IFERROR(CONCATENATE(INDEX('Data Dictionary'!$E$8:$E$39,MATCH(LEFT(O7, SEARCH("_raw",O7,1)-1),'Data Dictionary'!$L$8:$L$39,0))," (Raw)"),""))</f>
        <v>IFRC Epidemics</v>
      </c>
      <c r="P6" s="246" t="str">
        <f>IFERROR(INDEX('Data Dictionary'!$E$8:$E$39,MATCH(P7,'Data Dictionary'!$K$8:$K$39,0)),IFERROR(CONCATENATE(INDEX('Data Dictionary'!$E$8:$E$39,MATCH(LEFT(P7, SEARCH("_raw",P7,1)-1),'Data Dictionary'!$L$8:$L$39,0))," (Raw)"),""))</f>
        <v>Global Health Security Index (Raw)</v>
      </c>
      <c r="Q6" s="246" t="str">
        <f>IFERROR(INDEX('Data Dictionary'!$E$8:$E$39,MATCH(Q7,'Data Dictionary'!$K$8:$K$39,0)),IFERROR(CONCATENATE(INDEX('Data Dictionary'!$E$8:$E$39,MATCH(LEFT(Q7, SEARCH("_raw",Q7,1)-1),'Data Dictionary'!$L$8:$L$39,0))," (Raw)"),""))</f>
        <v>WHO Disease Outbreak News (Raw)</v>
      </c>
      <c r="R6" s="246" t="str">
        <f>IFERROR(INDEX('Data Dictionary'!$E$8:$E$39,MATCH(R7,'Data Dictionary'!$K$8:$K$39,0)),IFERROR(CONCATENATE(INDEX('Data Dictionary'!$E$8:$E$39,MATCH(LEFT(R7, SEARCH("_raw",R7,1)-1),'Data Dictionary'!$L$8:$L$39,0))," (Raw)"),""))</f>
        <v>IFRC Epidemics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204" t="str">
        <f>IFERROR(INDEX('Data Dictionary'!$E$8:$E$39,MATCH(AA7,'Data Dictionary'!$K$8:$K$39,0)),IFERROR(CONCATENATE(INDEX('Data Dictionary'!$E$8:$E$39,MATCH(LEFT(AA7, SEARCH("_raw",AA7,1)-1),'Data Dictionary'!$L$8:$L$39,0))," (Raw)"),""))</f>
        <v/>
      </c>
      <c r="AB6" s="204" t="str">
        <f>IFERROR(INDEX('Data Dictionary'!$E$8:$E$39,MATCH(AB7,'Data Dictionary'!$K$8:$K$39,0)),IFERROR(CONCATENATE(INDEX('Data Dictionary'!$E$8:$E$39,MATCH(LEFT(AB7, SEARCH("_raw",AB7,1)-1),'Data Dictionary'!$L$8:$L$39,0))," (Raw)"),""))</f>
        <v/>
      </c>
      <c r="AC6" s="204"/>
      <c r="AD6" s="204"/>
      <c r="AE6" s="204" t="str">
        <f>IFERROR(INDEX('Data Dictionary'!$E$8:$E$39,MATCH(AE7,'Data Dictionary'!$K$8:$K$39,0)),IFERROR(CONCATENATE(INDEX('Data Dictionary'!$E$8:$E$39,MATCH(LEFT(AE7, SEARCH("_raw",AE7,1)-1),'Data Dictionary'!$L$8:$L$39,0))," (Raw)"),""))</f>
        <v/>
      </c>
      <c r="AF6" s="204" t="str">
        <f>IFERROR(INDEX('Data Dictionary'!$E$8:$E$39,MATCH(AF7,'Data Dictionary'!$K$8:$K$39,0)),IFERROR(CONCATENATE(INDEX('Data Dictionary'!$E$8:$E$39,MATCH(LEFT(AF7, SEARCH("_raw",AF7,1)-1),'Data Dictionary'!$L$8:$L$39,0))," (Raw)"),""))</f>
        <v/>
      </c>
      <c r="AG6" s="187" t="str">
        <f>IFERROR(INDEX('Data Dictionary'!$E$8:$E$39,MATCH(AG7,'Data Dictionary'!$K$8:$K$39,0)),IFERROR(CONCATENATE(INDEX('Data Dictionary'!$E$8:$E$39,MATCH(LEFT(AG7, SEARCH("_raw",AG7,1)-1),'Data Dictionary'!$L$8:$L$39,0))," (Raw)"),""))</f>
        <v/>
      </c>
      <c r="AH6" s="187" t="str">
        <f>IFERROR(INDEX('Data Dictionary'!$E$8:$E$39,MATCH(AH7,'Data Dictionary'!$K$8:$K$39,0)),IFERROR(CONCATENATE(INDEX('Data Dictionary'!$E$8:$E$39,MATCH(LEFT(AH7, SEARCH("_raw",AH7,1)-1),'Data Dictionary'!$L$8:$L$39,0))," (Raw)"),""))</f>
        <v/>
      </c>
      <c r="AI6" s="187" t="str">
        <f>IFERROR(INDEX('Data Dictionary'!$E$8:$E$39,MATCH(AI7,'Data Dictionary'!$K$8:$K$39,0)),IFERROR(CONCATENATE(INDEX('Data Dictionary'!$E$8:$E$39,MATCH(LEFT(AI7, SEARCH("_raw",AI7,1)-1),'Data Dictionary'!$L$8:$L$39,0))," (Raw)"),""))</f>
        <v/>
      </c>
      <c r="AJ6" s="187" t="str">
        <f>IFERROR(INDEX('Data Dictionary'!$E$8:$E$39,MATCH(AJ7,'Data Dictionary'!$K$8:$K$39,0)),IFERROR(CONCATENATE(INDEX('Data Dictionary'!$E$8:$E$39,MATCH(LEFT(AJ7, SEARCH("_raw",AJ7,1)-1),'Data Dictionary'!$L$8:$L$39,0))," (Raw)"),""))</f>
        <v/>
      </c>
      <c r="AK6" s="101"/>
    </row>
    <row r="7" spans="1:37" s="94" customFormat="1" x14ac:dyDescent="0.2">
      <c r="A7" s="188"/>
      <c r="B7" s="188"/>
      <c r="C7" s="188"/>
      <c r="D7" s="218"/>
      <c r="E7" s="218"/>
      <c r="F7" s="102"/>
      <c r="G7" s="189"/>
      <c r="H7" s="189"/>
      <c r="I7" s="189"/>
      <c r="J7" s="243" t="s">
        <v>617</v>
      </c>
      <c r="K7" s="243" t="s">
        <v>618</v>
      </c>
      <c r="L7" s="244" t="s">
        <v>2</v>
      </c>
      <c r="M7" s="247" t="s">
        <v>387</v>
      </c>
      <c r="N7" s="247" t="s">
        <v>524</v>
      </c>
      <c r="O7" s="247" t="s">
        <v>637</v>
      </c>
      <c r="P7" s="247" t="s">
        <v>470</v>
      </c>
      <c r="Q7" s="247" t="s">
        <v>525</v>
      </c>
      <c r="R7" s="247" t="s">
        <v>638</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717</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718</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44753</v>
      </c>
      <c r="K13" s="242">
        <v>44778</v>
      </c>
      <c r="L13" s="91" t="s">
        <v>13</v>
      </c>
      <c r="M13" s="192">
        <v>4.6297376093294398</v>
      </c>
      <c r="N13" s="192">
        <v>0</v>
      </c>
      <c r="O13" s="192" t="s">
        <v>409</v>
      </c>
      <c r="P13" s="192">
        <v>39.6</v>
      </c>
      <c r="Q13" s="192" t="s">
        <v>409</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44753</v>
      </c>
      <c r="K14" s="242">
        <v>44929</v>
      </c>
      <c r="L14" s="91" t="s">
        <v>15</v>
      </c>
      <c r="M14" s="192">
        <v>0.314868804664724</v>
      </c>
      <c r="N14" s="192">
        <v>0</v>
      </c>
      <c r="O14" s="192" t="s">
        <v>409</v>
      </c>
      <c r="P14" s="192">
        <v>54.4</v>
      </c>
      <c r="Q14" s="192" t="s">
        <v>409</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719</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9.8649776612296343</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44753</v>
      </c>
      <c r="K21" s="242">
        <v>44966</v>
      </c>
      <c r="L21" s="91" t="s">
        <v>27</v>
      </c>
      <c r="M21" s="192">
        <v>9.7317784256559694</v>
      </c>
      <c r="N21" s="192">
        <v>7</v>
      </c>
      <c r="O21" s="192">
        <v>10</v>
      </c>
      <c r="P21" s="192">
        <v>22.1</v>
      </c>
      <c r="Q21" s="192" t="s">
        <v>862</v>
      </c>
      <c r="R21" s="192" t="s">
        <v>822</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6.3855704681791421</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44753</v>
      </c>
      <c r="K25" s="242">
        <v>44987</v>
      </c>
      <c r="L25" s="91" t="s">
        <v>35</v>
      </c>
      <c r="M25" s="192">
        <v>5.8250728862973702</v>
      </c>
      <c r="N25" s="192">
        <v>7</v>
      </c>
      <c r="O25" s="192" t="s">
        <v>409</v>
      </c>
      <c r="P25" s="192">
        <v>35.5</v>
      </c>
      <c r="Q25" s="192" t="s">
        <v>838</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0</v>
      </c>
      <c r="J31" s="242">
        <v>44753</v>
      </c>
      <c r="K31" s="242">
        <v>44852</v>
      </c>
      <c r="L31" s="91" t="s">
        <v>46</v>
      </c>
      <c r="M31" s="192">
        <v>7.5160349854227402</v>
      </c>
      <c r="N31" s="192">
        <v>0</v>
      </c>
      <c r="O31" s="192" t="s">
        <v>409</v>
      </c>
      <c r="P31" s="192">
        <v>29.7</v>
      </c>
      <c r="Q31" s="192" t="s">
        <v>409</v>
      </c>
      <c r="R31" s="192" t="s">
        <v>409</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720</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8.6358126123265659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44753</v>
      </c>
      <c r="K33" s="242">
        <v>44966</v>
      </c>
      <c r="L33" s="91" t="s">
        <v>48</v>
      </c>
      <c r="M33" s="192">
        <v>7.45772594752186</v>
      </c>
      <c r="N33" s="192">
        <v>0</v>
      </c>
      <c r="O33" s="192">
        <v>10</v>
      </c>
      <c r="P33" s="192">
        <v>29.9</v>
      </c>
      <c r="Q33" s="192" t="s">
        <v>409</v>
      </c>
      <c r="R33" s="192" t="s">
        <v>823</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0</v>
      </c>
      <c r="J34" s="242">
        <v>44753</v>
      </c>
      <c r="K34" s="242">
        <v>44855</v>
      </c>
      <c r="L34" s="91" t="s">
        <v>50</v>
      </c>
      <c r="M34" s="192">
        <v>1.24781341107871</v>
      </c>
      <c r="N34" s="192">
        <v>0</v>
      </c>
      <c r="O34" s="192" t="s">
        <v>409</v>
      </c>
      <c r="P34" s="192">
        <v>51.2</v>
      </c>
      <c r="Q34" s="192" t="s">
        <v>409</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721</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7</v>
      </c>
      <c r="J43" s="242">
        <v>44753</v>
      </c>
      <c r="K43" s="242">
        <v>45041</v>
      </c>
      <c r="L43" s="91" t="s">
        <v>66</v>
      </c>
      <c r="M43" s="192">
        <v>0</v>
      </c>
      <c r="N43" s="192">
        <v>7</v>
      </c>
      <c r="O43" s="192" t="s">
        <v>409</v>
      </c>
      <c r="P43" s="192">
        <v>56.2</v>
      </c>
      <c r="Q43" s="192" t="s">
        <v>863</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4.0355562548072887</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44753</v>
      </c>
      <c r="K44" s="242">
        <v>45034</v>
      </c>
      <c r="L44" s="91" t="s">
        <v>68</v>
      </c>
      <c r="M44" s="192">
        <v>2.3265306122448899</v>
      </c>
      <c r="N44" s="192">
        <v>7</v>
      </c>
      <c r="O44" s="192" t="s">
        <v>409</v>
      </c>
      <c r="P44" s="192">
        <v>47.5</v>
      </c>
      <c r="Q44" s="192" t="s">
        <v>853</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8.8525333627598091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44753</v>
      </c>
      <c r="K46" s="242">
        <v>44900</v>
      </c>
      <c r="L46" s="91" t="s">
        <v>71</v>
      </c>
      <c r="M46" s="192">
        <v>7.83673469387755</v>
      </c>
      <c r="N46" s="192">
        <v>0</v>
      </c>
      <c r="O46" s="192">
        <v>10</v>
      </c>
      <c r="P46" s="192">
        <v>28.6</v>
      </c>
      <c r="Q46" s="192" t="s">
        <v>409</v>
      </c>
      <c r="R46" s="192" t="s">
        <v>805</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9.25505141403249</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44753</v>
      </c>
      <c r="K47" s="242">
        <v>44865</v>
      </c>
      <c r="L47" s="91" t="s">
        <v>72</v>
      </c>
      <c r="M47" s="192">
        <v>8.56559766763848</v>
      </c>
      <c r="N47" s="192">
        <v>7</v>
      </c>
      <c r="O47" s="192">
        <v>10</v>
      </c>
      <c r="P47" s="192">
        <v>26.1</v>
      </c>
      <c r="Q47" s="192" t="s">
        <v>830</v>
      </c>
      <c r="R47" s="192" t="s">
        <v>639</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0</v>
      </c>
      <c r="J48" s="242">
        <v>44753</v>
      </c>
      <c r="K48" s="242">
        <v>44778</v>
      </c>
      <c r="L48" s="91" t="s">
        <v>73</v>
      </c>
      <c r="M48" s="192">
        <v>8.5072886297375998</v>
      </c>
      <c r="N48" s="192">
        <v>0</v>
      </c>
      <c r="O48" s="192" t="s">
        <v>409</v>
      </c>
      <c r="P48" s="192">
        <v>26.3</v>
      </c>
      <c r="Q48" s="192" t="s">
        <v>409</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v>
      </c>
      <c r="J52" s="242">
        <v>44753</v>
      </c>
      <c r="K52" s="242">
        <v>44846</v>
      </c>
      <c r="L52" s="91" t="s">
        <v>81</v>
      </c>
      <c r="M52" s="192">
        <v>4.2798833819241997</v>
      </c>
      <c r="N52" s="192">
        <v>0</v>
      </c>
      <c r="O52" s="192" t="s">
        <v>409</v>
      </c>
      <c r="P52" s="192">
        <v>40.799999999999997</v>
      </c>
      <c r="Q52" s="192" t="s">
        <v>409</v>
      </c>
      <c r="R52" s="192" t="s">
        <v>409</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722</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v>44887</v>
      </c>
      <c r="L55" s="91" t="s">
        <v>723</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0</v>
      </c>
      <c r="J59" s="242">
        <v>44753</v>
      </c>
      <c r="K59" s="242">
        <v>44753</v>
      </c>
      <c r="L59" s="91" t="s">
        <v>91</v>
      </c>
      <c r="M59" s="192">
        <v>8.8279883381924193</v>
      </c>
      <c r="N59" s="192">
        <v>0</v>
      </c>
      <c r="O59" s="192" t="s">
        <v>409</v>
      </c>
      <c r="P59" s="192">
        <v>25.2</v>
      </c>
      <c r="Q59" s="192" t="s">
        <v>409</v>
      </c>
      <c r="R59" s="192" t="s">
        <v>409</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7.8208810730005034</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10</v>
      </c>
      <c r="J62" s="242">
        <v>44753</v>
      </c>
      <c r="K62" s="242">
        <v>44966</v>
      </c>
      <c r="L62" s="91" t="s">
        <v>97</v>
      </c>
      <c r="M62" s="192">
        <v>6.1166180758017497</v>
      </c>
      <c r="N62" s="192">
        <v>0</v>
      </c>
      <c r="O62" s="192">
        <v>10</v>
      </c>
      <c r="P62" s="192">
        <v>34.5</v>
      </c>
      <c r="Q62" s="192" t="s">
        <v>409</v>
      </c>
      <c r="R62" s="192" t="s">
        <v>824</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44966</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7.1794978587902021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44865</v>
      </c>
      <c r="L69" s="91" t="s">
        <v>110</v>
      </c>
      <c r="M69" s="192">
        <v>5.1545189504373097</v>
      </c>
      <c r="N69" s="192">
        <v>7</v>
      </c>
      <c r="O69" s="192">
        <v>10</v>
      </c>
      <c r="P69" s="192">
        <v>37.799999999999997</v>
      </c>
      <c r="Q69" s="192" t="s">
        <v>875</v>
      </c>
      <c r="R69" s="192" t="s">
        <v>640</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9.3021831977712583</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10</v>
      </c>
      <c r="J71" s="242">
        <v>44753</v>
      </c>
      <c r="K71" s="242">
        <v>44998</v>
      </c>
      <c r="L71" s="91" t="s">
        <v>114</v>
      </c>
      <c r="M71" s="192">
        <v>8.6530612244897895</v>
      </c>
      <c r="N71" s="192">
        <v>0</v>
      </c>
      <c r="O71" s="192">
        <v>10</v>
      </c>
      <c r="P71" s="192">
        <v>25.8</v>
      </c>
      <c r="Q71" s="192" t="s">
        <v>409</v>
      </c>
      <c r="R71" s="192" t="s">
        <v>841</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0</v>
      </c>
      <c r="J72" s="242">
        <v>44753</v>
      </c>
      <c r="K72" s="242">
        <v>44855</v>
      </c>
      <c r="L72" s="91" t="s">
        <v>116</v>
      </c>
      <c r="M72" s="192">
        <v>0</v>
      </c>
      <c r="N72" s="192">
        <v>0</v>
      </c>
      <c r="O72" s="192" t="s">
        <v>409</v>
      </c>
      <c r="P72" s="192">
        <v>61.9</v>
      </c>
      <c r="Q72" s="192" t="s">
        <v>409</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724</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9.9092088395125071</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10</v>
      </c>
      <c r="J75" s="242">
        <v>44753</v>
      </c>
      <c r="K75" s="242">
        <v>45034</v>
      </c>
      <c r="L75" s="91" t="s">
        <v>119</v>
      </c>
      <c r="M75" s="192">
        <v>9.8192419825072808</v>
      </c>
      <c r="N75" s="192">
        <v>0</v>
      </c>
      <c r="O75" s="192">
        <v>10</v>
      </c>
      <c r="P75" s="192">
        <v>21.8</v>
      </c>
      <c r="Q75" s="192" t="s">
        <v>409</v>
      </c>
      <c r="R75" s="192" t="s">
        <v>854</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0</v>
      </c>
      <c r="J76" s="242">
        <v>44753</v>
      </c>
      <c r="K76" s="242">
        <v>44855</v>
      </c>
      <c r="L76" s="91" t="s">
        <v>121</v>
      </c>
      <c r="M76" s="192">
        <v>0</v>
      </c>
      <c r="N76" s="192">
        <v>0</v>
      </c>
      <c r="O76" s="192" t="s">
        <v>409</v>
      </c>
      <c r="P76" s="192">
        <v>67.2</v>
      </c>
      <c r="Q76" s="192" t="s">
        <v>409</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725</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9.1441325641011026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10</v>
      </c>
      <c r="J80" s="242">
        <v>44753</v>
      </c>
      <c r="K80" s="242">
        <v>44966</v>
      </c>
      <c r="L80" s="91" t="s">
        <v>127</v>
      </c>
      <c r="M80" s="192">
        <v>8.3615160349854207</v>
      </c>
      <c r="N80" s="192">
        <v>0</v>
      </c>
      <c r="O80" s="192">
        <v>10</v>
      </c>
      <c r="P80" s="192">
        <v>26.8</v>
      </c>
      <c r="Q80" s="192" t="s">
        <v>409</v>
      </c>
      <c r="R80" s="192" t="s">
        <v>825</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10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10</v>
      </c>
      <c r="J83" s="242">
        <v>44753</v>
      </c>
      <c r="K83" s="242">
        <v>44979</v>
      </c>
      <c r="L83" s="91" t="s">
        <v>132</v>
      </c>
      <c r="M83" s="192">
        <v>10</v>
      </c>
      <c r="N83" s="192">
        <v>7</v>
      </c>
      <c r="O83" s="192">
        <v>10</v>
      </c>
      <c r="P83" s="192">
        <v>17.399999999999999</v>
      </c>
      <c r="Q83" s="192" t="s">
        <v>855</v>
      </c>
      <c r="R83" s="192" t="s">
        <v>831</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44887</v>
      </c>
      <c r="L86" s="91" t="s">
        <v>726</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44979</v>
      </c>
      <c r="L87" s="91" t="s">
        <v>138</v>
      </c>
      <c r="M87" s="192">
        <v>7.6909620991253602</v>
      </c>
      <c r="N87" s="192">
        <v>0</v>
      </c>
      <c r="O87" s="192">
        <v>10</v>
      </c>
      <c r="P87" s="192">
        <v>29.1</v>
      </c>
      <c r="Q87" s="192" t="s">
        <v>409</v>
      </c>
      <c r="R87" s="192" t="s">
        <v>832</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727</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728</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8.5509960547118027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44753</v>
      </c>
      <c r="K93" s="242">
        <v>44865</v>
      </c>
      <c r="L93" s="91" t="s">
        <v>146</v>
      </c>
      <c r="M93" s="192">
        <v>7.3119533527696801</v>
      </c>
      <c r="N93" s="192">
        <v>0</v>
      </c>
      <c r="O93" s="192">
        <v>10</v>
      </c>
      <c r="P93" s="192">
        <v>30.4</v>
      </c>
      <c r="Q93" s="192" t="s">
        <v>409</v>
      </c>
      <c r="R93" s="192" t="s">
        <v>641</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3.2198364770241779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44753</v>
      </c>
      <c r="K95" s="242">
        <v>45056</v>
      </c>
      <c r="L95" s="91" t="s">
        <v>150</v>
      </c>
      <c r="M95" s="192">
        <v>1.48104956268221</v>
      </c>
      <c r="N95" s="192">
        <v>7</v>
      </c>
      <c r="O95" s="192" t="s">
        <v>409</v>
      </c>
      <c r="P95" s="192">
        <v>50.4</v>
      </c>
      <c r="Q95" s="192" t="s">
        <v>876</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729</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v>
      </c>
      <c r="J97" s="242">
        <v>44753</v>
      </c>
      <c r="K97" s="242">
        <v>44839</v>
      </c>
      <c r="L97" s="91" t="s">
        <v>152</v>
      </c>
      <c r="M97" s="192">
        <v>3.6967930029154501</v>
      </c>
      <c r="N97" s="192">
        <v>0</v>
      </c>
      <c r="O97" s="192" t="s">
        <v>409</v>
      </c>
      <c r="P97" s="192">
        <v>42.8</v>
      </c>
      <c r="Q97" s="192" t="s">
        <v>409</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44873</v>
      </c>
      <c r="L108" s="91" t="s">
        <v>173</v>
      </c>
      <c r="M108" s="192">
        <v>4.86297376093294</v>
      </c>
      <c r="N108" s="192">
        <v>0</v>
      </c>
      <c r="O108" s="192">
        <v>10</v>
      </c>
      <c r="P108" s="192">
        <v>38.799999999999997</v>
      </c>
      <c r="Q108" s="192" t="s">
        <v>409</v>
      </c>
      <c r="R108" s="192" t="s">
        <v>715</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0</v>
      </c>
      <c r="J109" s="242">
        <v>44753</v>
      </c>
      <c r="K109" s="242">
        <v>44753</v>
      </c>
      <c r="L109" s="91" t="s">
        <v>174</v>
      </c>
      <c r="M109" s="192">
        <v>3.8134110787172002</v>
      </c>
      <c r="N109" s="192">
        <v>0</v>
      </c>
      <c r="O109" s="192" t="s">
        <v>409</v>
      </c>
      <c r="P109" s="192">
        <v>42.4</v>
      </c>
      <c r="Q109" s="192" t="s">
        <v>409</v>
      </c>
      <c r="R109" s="192" t="s">
        <v>409</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7.053729654644858</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7</v>
      </c>
      <c r="J110" s="242">
        <v>44753</v>
      </c>
      <c r="K110" s="242">
        <v>44984</v>
      </c>
      <c r="L110" s="91" t="s">
        <v>176</v>
      </c>
      <c r="M110" s="192">
        <v>7.1078717201166102</v>
      </c>
      <c r="N110" s="192">
        <v>7</v>
      </c>
      <c r="O110" s="192" t="s">
        <v>409</v>
      </c>
      <c r="P110" s="192">
        <v>31.1</v>
      </c>
      <c r="Q110" s="192" t="s">
        <v>833</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8.0232897144852995</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44753</v>
      </c>
      <c r="K116" s="242">
        <v>44865</v>
      </c>
      <c r="L116" s="91" t="s">
        <v>186</v>
      </c>
      <c r="M116" s="192">
        <v>6.4373177842565603</v>
      </c>
      <c r="N116" s="192">
        <v>0</v>
      </c>
      <c r="O116" s="192">
        <v>10</v>
      </c>
      <c r="P116" s="192">
        <v>33.4</v>
      </c>
      <c r="Q116" s="192" t="s">
        <v>409</v>
      </c>
      <c r="R116" s="192" t="s">
        <v>642</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0</v>
      </c>
      <c r="J121" s="242">
        <v>44753</v>
      </c>
      <c r="K121" s="242">
        <v>44839</v>
      </c>
      <c r="L121" s="91" t="s">
        <v>195</v>
      </c>
      <c r="M121" s="192">
        <v>6.2332361516034904</v>
      </c>
      <c r="N121" s="192">
        <v>0</v>
      </c>
      <c r="O121" s="192" t="s">
        <v>409</v>
      </c>
      <c r="P121" s="192">
        <v>34.1</v>
      </c>
      <c r="Q121" s="192" t="s">
        <v>409</v>
      </c>
      <c r="R121" s="192" t="s">
        <v>409</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v>44887</v>
      </c>
      <c r="L126" s="91" t="s">
        <v>730</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731</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732</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0</v>
      </c>
      <c r="J132" s="242">
        <v>44753</v>
      </c>
      <c r="K132" s="242">
        <v>44802</v>
      </c>
      <c r="L132" s="91" t="s">
        <v>210</v>
      </c>
      <c r="M132" s="192">
        <v>6.8454810495626797</v>
      </c>
      <c r="N132" s="192">
        <v>0</v>
      </c>
      <c r="O132" s="192" t="s">
        <v>409</v>
      </c>
      <c r="P132" s="192">
        <v>32</v>
      </c>
      <c r="Q132" s="192" t="s">
        <v>409</v>
      </c>
      <c r="R132" s="192" t="s">
        <v>409</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44753</v>
      </c>
      <c r="K136" s="242">
        <v>44852</v>
      </c>
      <c r="L136" s="91" t="s">
        <v>218</v>
      </c>
      <c r="M136" s="192">
        <v>7.7201166180758003</v>
      </c>
      <c r="N136" s="192">
        <v>0</v>
      </c>
      <c r="O136" s="192" t="s">
        <v>409</v>
      </c>
      <c r="P136" s="192">
        <v>29</v>
      </c>
      <c r="Q136" s="192" t="s">
        <v>409</v>
      </c>
      <c r="R136" s="192" t="s">
        <v>409</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v>
      </c>
      <c r="J140" s="242">
        <v>44753</v>
      </c>
      <c r="K140" s="242">
        <v>44852</v>
      </c>
      <c r="L140" s="91" t="s">
        <v>226</v>
      </c>
      <c r="M140" s="192">
        <v>4.2215743440233204</v>
      </c>
      <c r="N140" s="192">
        <v>0</v>
      </c>
      <c r="O140" s="192" t="s">
        <v>409</v>
      </c>
      <c r="P140" s="192">
        <v>41</v>
      </c>
      <c r="Q140" s="192" t="s">
        <v>409</v>
      </c>
      <c r="R140" s="192" t="s">
        <v>409</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733</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8.5509960547118027</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44753</v>
      </c>
      <c r="K142" s="242">
        <v>44966</v>
      </c>
      <c r="L142" s="91" t="s">
        <v>228</v>
      </c>
      <c r="M142" s="192">
        <v>7.3119533527696801</v>
      </c>
      <c r="N142" s="192">
        <v>7</v>
      </c>
      <c r="O142" s="192">
        <v>10</v>
      </c>
      <c r="P142" s="192">
        <v>30.4</v>
      </c>
      <c r="Q142" s="192" t="s">
        <v>834</v>
      </c>
      <c r="R142" s="192" t="s">
        <v>826</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7.4203250932688833</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7</v>
      </c>
      <c r="J145" s="242">
        <v>44753</v>
      </c>
      <c r="K145" s="242">
        <v>44966</v>
      </c>
      <c r="L145" s="91" t="s">
        <v>234</v>
      </c>
      <c r="M145" s="192">
        <v>7.8658892128279803</v>
      </c>
      <c r="N145" s="192">
        <v>7</v>
      </c>
      <c r="O145" s="192" t="s">
        <v>409</v>
      </c>
      <c r="P145" s="192">
        <v>28.5</v>
      </c>
      <c r="Q145" s="192" t="s">
        <v>827</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0</v>
      </c>
      <c r="J146" s="242">
        <v>44753</v>
      </c>
      <c r="K146" s="242">
        <v>44839</v>
      </c>
      <c r="L146" s="91" t="s">
        <v>236</v>
      </c>
      <c r="M146" s="192">
        <v>0</v>
      </c>
      <c r="N146" s="192">
        <v>0</v>
      </c>
      <c r="O146" s="192" t="s">
        <v>409</v>
      </c>
      <c r="P146" s="192">
        <v>56.4</v>
      </c>
      <c r="Q146" s="192" t="s">
        <v>409</v>
      </c>
      <c r="R146" s="192" t="s">
        <v>409</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734</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44966</v>
      </c>
      <c r="L150" s="91" t="s">
        <v>242</v>
      </c>
      <c r="M150" s="192">
        <v>5.0962099125364402</v>
      </c>
      <c r="N150" s="192">
        <v>7</v>
      </c>
      <c r="O150" s="192">
        <v>10</v>
      </c>
      <c r="P150" s="192">
        <v>38</v>
      </c>
      <c r="Q150" s="192" t="s">
        <v>877</v>
      </c>
      <c r="R150" s="192" t="s">
        <v>828</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v>
      </c>
      <c r="J152" s="242">
        <v>44753</v>
      </c>
      <c r="K152" s="242">
        <v>44855</v>
      </c>
      <c r="L152" s="91" t="s">
        <v>246</v>
      </c>
      <c r="M152" s="192">
        <v>0</v>
      </c>
      <c r="N152" s="192">
        <v>0</v>
      </c>
      <c r="O152" s="192" t="s">
        <v>409</v>
      </c>
      <c r="P152" s="192">
        <v>64.7</v>
      </c>
      <c r="Q152" s="192" t="s">
        <v>409</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6.6209315578608354</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7</v>
      </c>
      <c r="J154" s="242">
        <v>44753</v>
      </c>
      <c r="K154" s="242">
        <v>45001</v>
      </c>
      <c r="L154" s="91" t="s">
        <v>250</v>
      </c>
      <c r="M154" s="192">
        <v>6.2623906705539296</v>
      </c>
      <c r="N154" s="192">
        <v>7</v>
      </c>
      <c r="O154" s="192" t="s">
        <v>409</v>
      </c>
      <c r="P154" s="192">
        <v>34</v>
      </c>
      <c r="Q154" s="192" t="s">
        <v>842</v>
      </c>
      <c r="R154" s="192" t="s">
        <v>409</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v>44753</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0</v>
      </c>
      <c r="J160" s="242">
        <v>44753</v>
      </c>
      <c r="K160" s="242">
        <v>44855</v>
      </c>
      <c r="L160" s="91" t="s">
        <v>262</v>
      </c>
      <c r="M160" s="192">
        <v>0.16909620991253799</v>
      </c>
      <c r="N160" s="192">
        <v>0</v>
      </c>
      <c r="O160" s="192" t="s">
        <v>409</v>
      </c>
      <c r="P160" s="192">
        <v>54.9</v>
      </c>
      <c r="Q160" s="192" t="s">
        <v>409</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44753</v>
      </c>
      <c r="K164" s="242">
        <v>44855</v>
      </c>
      <c r="L164" s="91" t="s">
        <v>270</v>
      </c>
      <c r="M164" s="192">
        <v>0</v>
      </c>
      <c r="N164" s="192">
        <v>0</v>
      </c>
      <c r="O164" s="192" t="s">
        <v>409</v>
      </c>
      <c r="P164" s="192">
        <v>55.7</v>
      </c>
      <c r="Q164" s="192" t="s">
        <v>409</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735</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t="s">
        <v>409</v>
      </c>
      <c r="L169" s="91" t="s">
        <v>736</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737</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0</v>
      </c>
      <c r="J175" s="242">
        <v>44753</v>
      </c>
      <c r="K175" s="242">
        <v>44855</v>
      </c>
      <c r="L175" s="91" t="s">
        <v>285</v>
      </c>
      <c r="M175" s="192">
        <v>3.08454810495626</v>
      </c>
      <c r="N175" s="192">
        <v>0</v>
      </c>
      <c r="O175" s="192" t="s">
        <v>409</v>
      </c>
      <c r="P175" s="192">
        <v>44.9</v>
      </c>
      <c r="Q175" s="192" t="s">
        <v>409</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8.9017965887391863</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44753</v>
      </c>
      <c r="K176" s="242">
        <v>45014</v>
      </c>
      <c r="L176" s="91" t="s">
        <v>287</v>
      </c>
      <c r="M176" s="192">
        <v>7.9241982507288604</v>
      </c>
      <c r="N176" s="192">
        <v>0</v>
      </c>
      <c r="O176" s="192">
        <v>10</v>
      </c>
      <c r="P176" s="192">
        <v>28.3</v>
      </c>
      <c r="Q176" s="192" t="s">
        <v>409</v>
      </c>
      <c r="R176" s="192" t="s">
        <v>844</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738</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9.9824919620601094</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44873</v>
      </c>
      <c r="L185" s="91" t="s">
        <v>303</v>
      </c>
      <c r="M185" s="192">
        <v>9.9650145772594705</v>
      </c>
      <c r="N185" s="192">
        <v>7</v>
      </c>
      <c r="O185" s="192">
        <v>10</v>
      </c>
      <c r="P185" s="192">
        <v>21.3</v>
      </c>
      <c r="Q185" s="192" t="s">
        <v>878</v>
      </c>
      <c r="R185" s="192" t="s">
        <v>716</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0</v>
      </c>
      <c r="J187" s="242">
        <v>44753</v>
      </c>
      <c r="K187" s="242">
        <v>44855</v>
      </c>
      <c r="L187" s="91" t="s">
        <v>306</v>
      </c>
      <c r="M187" s="192">
        <v>5.9708454810495599</v>
      </c>
      <c r="N187" s="192">
        <v>0</v>
      </c>
      <c r="O187" s="192" t="s">
        <v>409</v>
      </c>
      <c r="P187" s="192">
        <v>35</v>
      </c>
      <c r="Q187" s="192" t="s">
        <v>409</v>
      </c>
      <c r="R187" s="192" t="s">
        <v>409</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739</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740</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0</v>
      </c>
      <c r="J196" s="242">
        <v>44753</v>
      </c>
      <c r="K196" s="242">
        <v>44753</v>
      </c>
      <c r="L196" s="91" t="s">
        <v>318</v>
      </c>
      <c r="M196" s="192">
        <v>9.2069970845480995</v>
      </c>
      <c r="N196" s="192">
        <v>0</v>
      </c>
      <c r="O196" s="192" t="s">
        <v>409</v>
      </c>
      <c r="P196" s="192">
        <v>23.9</v>
      </c>
      <c r="Q196" s="192" t="s">
        <v>409</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7.5159693931233749</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7</v>
      </c>
      <c r="J197" s="242">
        <v>44753</v>
      </c>
      <c r="K197" s="242">
        <v>45034</v>
      </c>
      <c r="L197" s="91" t="s">
        <v>320</v>
      </c>
      <c r="M197" s="192">
        <v>8.0699708454810501</v>
      </c>
      <c r="N197" s="192">
        <v>7</v>
      </c>
      <c r="O197" s="192" t="s">
        <v>409</v>
      </c>
      <c r="P197" s="192">
        <v>27.8</v>
      </c>
      <c r="Q197" s="192" t="s">
        <v>856</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v>44753</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v>44887</v>
      </c>
      <c r="L207" s="91" t="s">
        <v>741</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44887</v>
      </c>
      <c r="L208" s="91" t="s">
        <v>339</v>
      </c>
      <c r="M208" s="192">
        <v>7.0495626822157398</v>
      </c>
      <c r="N208" s="192">
        <v>7</v>
      </c>
      <c r="O208" s="192">
        <v>10</v>
      </c>
      <c r="P208" s="192">
        <v>31.3</v>
      </c>
      <c r="Q208" s="192" t="s">
        <v>845</v>
      </c>
      <c r="R208" s="192" t="s">
        <v>745</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0</v>
      </c>
      <c r="J209" s="242">
        <v>44753</v>
      </c>
      <c r="K209" s="242">
        <v>44852</v>
      </c>
      <c r="L209" s="91" t="s">
        <v>341</v>
      </c>
      <c r="M209" s="192">
        <v>5.5335276967929996</v>
      </c>
      <c r="N209" s="192">
        <v>0</v>
      </c>
      <c r="O209" s="192" t="s">
        <v>409</v>
      </c>
      <c r="P209" s="192">
        <v>36.5</v>
      </c>
      <c r="Q209" s="192" t="s">
        <v>409</v>
      </c>
      <c r="R209" s="192" t="s">
        <v>409</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0</v>
      </c>
      <c r="J212" s="242">
        <v>44753</v>
      </c>
      <c r="K212" s="242">
        <v>44855</v>
      </c>
      <c r="L212" s="91" t="s">
        <v>346</v>
      </c>
      <c r="M212" s="192">
        <v>0</v>
      </c>
      <c r="N212" s="192">
        <v>0</v>
      </c>
      <c r="O212" s="192" t="s">
        <v>409</v>
      </c>
      <c r="P212" s="192">
        <v>75.900000000000006</v>
      </c>
      <c r="Q212" s="192" t="s">
        <v>409</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742</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743</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744</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4.4446711960297254</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44753</v>
      </c>
      <c r="K223" s="242">
        <v>45014</v>
      </c>
      <c r="L223" s="91" t="s">
        <v>358</v>
      </c>
      <c r="M223" s="192">
        <v>2.8221574344023299</v>
      </c>
      <c r="N223" s="192">
        <v>7</v>
      </c>
      <c r="O223" s="192" t="s">
        <v>409</v>
      </c>
      <c r="P223" s="192">
        <v>45.8</v>
      </c>
      <c r="Q223" s="192" t="s">
        <v>846</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44753</v>
      </c>
      <c r="K224" s="242">
        <v>44839</v>
      </c>
      <c r="L224" s="91" t="s">
        <v>360</v>
      </c>
      <c r="M224" s="192">
        <v>8.4489795918367303</v>
      </c>
      <c r="N224" s="192">
        <v>0</v>
      </c>
      <c r="O224" s="192" t="s">
        <v>409</v>
      </c>
      <c r="P224" s="192">
        <v>26.5</v>
      </c>
      <c r="Q224" s="192" t="s">
        <v>409</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0</v>
      </c>
      <c r="J225" s="242">
        <v>44753</v>
      </c>
      <c r="K225" s="242">
        <v>44778</v>
      </c>
      <c r="L225" s="91" t="s">
        <v>362</v>
      </c>
      <c r="M225" s="192">
        <v>6.72886297376093</v>
      </c>
      <c r="N225" s="192">
        <v>0</v>
      </c>
      <c r="O225" s="192" t="s">
        <v>409</v>
      </c>
      <c r="P225" s="192">
        <v>32.4</v>
      </c>
      <c r="Q225" s="192" t="s">
        <v>409</v>
      </c>
      <c r="R225" s="192" t="s">
        <v>409</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287" priority="51" stopIfTrue="1" operator="greaterThanOrEqual">
      <formula>0</formula>
    </cfRule>
  </conditionalFormatting>
  <conditionalFormatting sqref="G1:H5">
    <cfRule type="expression" dxfId="286" priority="47" stopIfTrue="1">
      <formula>G1=""</formula>
    </cfRule>
  </conditionalFormatting>
  <conditionalFormatting sqref="G8:H225">
    <cfRule type="expression" dxfId="285" priority="36" stopIfTrue="1">
      <formula>G8=""</formula>
    </cfRule>
  </conditionalFormatting>
  <conditionalFormatting sqref="H1:H5">
    <cfRule type="expression" dxfId="284" priority="58">
      <formula>H1=10</formula>
    </cfRule>
    <cfRule type="cellIs" dxfId="283" priority="56" operator="between">
      <formula>0</formula>
      <formula>6.999</formula>
    </cfRule>
    <cfRule type="cellIs" dxfId="282" priority="57" operator="between">
      <formula>7</formula>
      <formula>9.99</formula>
    </cfRule>
  </conditionalFormatting>
  <conditionalFormatting sqref="H8:H225">
    <cfRule type="cellIs" dxfId="281" priority="39" stopIfTrue="1" operator="greaterThanOrEqual">
      <formula>0</formula>
    </cfRule>
  </conditionalFormatting>
  <conditionalFormatting sqref="I1:I5">
    <cfRule type="cellIs" dxfId="280" priority="53" operator="between">
      <formula>0</formula>
      <formula>6.999</formula>
    </cfRule>
    <cfRule type="cellIs" dxfId="279" priority="45" operator="between">
      <formula>7</formula>
      <formula>9.99</formula>
    </cfRule>
    <cfRule type="expression" dxfId="278" priority="52">
      <formula>I1=""</formula>
    </cfRule>
    <cfRule type="cellIs" dxfId="277" priority="54" operator="between">
      <formula>7</formula>
      <formula>9.99</formula>
    </cfRule>
    <cfRule type="expression" dxfId="276" priority="55">
      <formula>I1=10</formula>
    </cfRule>
    <cfRule type="expression" dxfId="275" priority="46">
      <formula>I1=10</formula>
    </cfRule>
    <cfRule type="expression" dxfId="274" priority="43">
      <formula>I1=""</formula>
    </cfRule>
    <cfRule type="cellIs" dxfId="273" priority="44" operator="between">
      <formula>0</formula>
      <formula>6.999</formula>
    </cfRule>
  </conditionalFormatting>
  <conditionalFormatting sqref="I8:I225">
    <cfRule type="cellIs" dxfId="272" priority="35" stopIfTrue="1" operator="greaterThanOrEqual">
      <formula>0</formula>
    </cfRule>
    <cfRule type="expression" dxfId="271" priority="32">
      <formula>I8=""</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70" priority="107">
      <formula>$L8&lt;&gt;$C8</formula>
    </cfRule>
  </conditionalFormatting>
  <conditionalFormatting sqref="M7:R225 Y8:Z197">
    <cfRule type="expression" dxfId="269"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68" priority="4">
      <formula>M2=L2</formula>
    </cfRule>
    <cfRule type="expression" dxfId="267" priority="5">
      <formula>M2&lt;&gt;L2</formula>
    </cfRule>
    <cfRule type="expression" dxfId="266" priority="6">
      <formula>M2=L2</formula>
    </cfRule>
  </conditionalFormatting>
  <conditionalFormatting sqref="M6:Z6">
    <cfRule type="expression" dxfId="265" priority="3">
      <formula>ISNUMBER(SEARCH("_raw",M$7))</formula>
    </cfRule>
  </conditionalFormatting>
  <conditionalFormatting sqref="W2:Z3">
    <cfRule type="expression" dxfId="264" priority="7">
      <formula>W2=R2</formula>
    </cfRule>
    <cfRule type="expression" dxfId="263" priority="9">
      <formula>W2=R2</formula>
    </cfRule>
    <cfRule type="expression" dxfId="262" priority="8">
      <formula>W2&lt;&gt;R2</formula>
    </cfRule>
  </conditionalFormatting>
  <conditionalFormatting sqref="AA2:AD3">
    <cfRule type="expression" dxfId="261" priority="758">
      <formula>AA2&lt;&gt;X2</formula>
    </cfRule>
    <cfRule type="expression" dxfId="260" priority="757">
      <formula>AA2=X2</formula>
    </cfRule>
  </conditionalFormatting>
  <conditionalFormatting sqref="AA2:AD4">
    <cfRule type="expression" dxfId="259" priority="760">
      <formula>AA2=X2</formula>
    </cfRule>
  </conditionalFormatting>
  <conditionalFormatting sqref="AA6:AF6">
    <cfRule type="expression" dxfId="258" priority="29" stopIfTrue="1">
      <formula>ISNUMBER(SEARCH("_raw",AA$7))</formula>
    </cfRule>
  </conditionalFormatting>
  <conditionalFormatting sqref="AE2:AF3">
    <cfRule type="expression" dxfId="257" priority="690">
      <formula>AE2&lt;&gt;Z2</formula>
    </cfRule>
    <cfRule type="expression" dxfId="256" priority="689">
      <formula>AE2=Z2</formula>
    </cfRule>
  </conditionalFormatting>
  <conditionalFormatting sqref="AE2:AF4">
    <cfRule type="expression" dxfId="255"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50" stopIfTrue="1" operator="greaterThanOrEqual" id="{B2095BB9-FCB1-F944-A047-B9A26DD4B0CD}">
            <xm:f>Parameters!$D$38</xm:f>
            <x14:dxf>
              <font>
                <sz val="12"/>
                <color rgb="FF000000"/>
                <name val="Arial"/>
              </font>
              <fill>
                <patternFill patternType="solid">
                  <bgColor rgb="FFEE9F8F"/>
                </patternFill>
              </fill>
            </x14:dxf>
          </x14:cfRule>
          <x14:cfRule type="cellIs" priority="49" stopIfTrue="1" operator="greaterThanOrEqual" id="{8FB8644B-3B73-2044-A066-4511C8E069FF}">
            <xm:f>Parameters!$D$37</xm:f>
            <x14:dxf>
              <font>
                <sz val="12"/>
                <color rgb="FF000000"/>
                <name val="Arial"/>
              </font>
              <fill>
                <patternFill patternType="solid">
                  <bgColor rgb="FFE35A3A"/>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8" stopIfTrue="1" operator="greaterThanOrEqual" id="{FCE01102-6505-0D46-86DA-BB36F8207042}">
            <xm:f>Parameters!$D$42</xm:f>
            <x14:dxf>
              <font>
                <sz val="12"/>
                <color rgb="FF000000"/>
                <name val="Arial"/>
              </font>
              <fill>
                <patternFill patternType="solid">
                  <bgColor rgb="FFF7A9AC"/>
                </patternFill>
              </fill>
            </x14:dxf>
          </x14:cfRule>
          <x14:cfRule type="cellIs" priority="37" stopIfTrue="1" operator="greaterThanOrEqual" id="{1926BAC4-AFE0-5249-A5C7-7E59B8B1240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34" stopIfTrue="1" operator="greaterThanOrEqual" id="{940DCCAD-808D-234A-8077-8FA0DBE5865F}">
            <xm:f>Parameters!$D$42</xm:f>
            <x14:dxf>
              <font>
                <sz val="12"/>
                <color rgb="FF000000"/>
                <name val="Arial"/>
              </font>
              <fill>
                <patternFill patternType="solid">
                  <bgColor rgb="FFF9BF8E"/>
                </patternFill>
              </fill>
            </x14:dxf>
          </x14:cfRule>
          <x14:cfRule type="cellIs" priority="33" stopIfTrue="1" operator="greaterThanOrEqual" id="{DFB456B2-989C-E74B-8FC5-62C886037A55}">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selection activeCell="K32" sqref="K32"/>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10.28515625" style="86" bestFit="1" customWidth="1"/>
    <col min="14" max="14" width="13.42578125" style="86" bestFit="1" customWidth="1"/>
    <col min="15" max="15" width="11.5703125" style="86" bestFit="1" customWidth="1"/>
    <col min="16" max="16" width="8.85546875" style="86" bestFit="1" customWidth="1"/>
    <col min="17" max="18" width="9.28515625" style="86" bestFit="1" customWidth="1"/>
    <col min="19" max="19" width="11.7109375" style="86" bestFit="1" customWidth="1"/>
    <col min="20" max="20" width="10.5703125" style="86" bestFit="1" customWidth="1"/>
    <col min="21" max="21" width="34.5703125"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W3" si="1">IF(N4=1,"Underlying",IF(N5=1,"Emerging",""))</f>
        <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2</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441</v>
      </c>
      <c r="J6" s="240" t="s">
        <v>619</v>
      </c>
      <c r="K6" s="240" t="s">
        <v>620</v>
      </c>
      <c r="L6" s="203"/>
      <c r="M6" s="246" t="str">
        <f>IFERROR(INDEX('Data Dictionary'!$E$8:$E$39,MATCH(M7,'Data Dictionary'!$K$8:$K$39,0)),IFERROR(CONCATENATE(INDEX('Data Dictionary'!$E$8:$E$39,MATCH(LEFT(M7, SEARCH("_raw",M7,1)-1),'Data Dictionary'!$L$8:$L$39,0))," (Raw)"),""))</f>
        <v>Global Food Security Index</v>
      </c>
      <c r="N6" s="246" t="str">
        <f>IFERROR(INDEX('Data Dictionary'!$E$8:$E$39,MATCH(N7,'Data Dictionary'!$K$8:$K$39,0)),IFERROR(CONCATENATE(INDEX('Data Dictionary'!$E$8:$E$39,MATCH(LEFT(N7, SEARCH("_raw",N7,1)-1),'Data Dictionary'!$L$8:$L$39,0))," (Raw)"),""))</f>
        <v>Proteus Composite Index</v>
      </c>
      <c r="O6" s="246" t="str">
        <f>IFERROR(INDEX('Data Dictionary'!$E$8:$E$39,MATCH(O7,'Data Dictionary'!$K$8:$K$39,0)),IFERROR(CONCATENATE(INDEX('Data Dictionary'!$E$8:$E$39,MATCH(LEFT(O7, SEARCH("_raw",O7,1)-1),'Data Dictionary'!$L$8:$L$39,0))," (Raw)"),""))</f>
        <v>FAO WFP Warning</v>
      </c>
      <c r="P6" s="246" t="str">
        <f>IFERROR(INDEX('Data Dictionary'!$E$8:$E$39,MATCH(P7,'Data Dictionary'!$K$8:$K$39,0)),IFERROR(CONCATENATE(INDEX('Data Dictionary'!$E$8:$E$39,MATCH(LEFT(P7, SEARCH("_raw",P7,1)-1),'Data Dictionary'!$L$8:$L$39,0))," (Raw)"),""))</f>
        <v>FEWS NET Score</v>
      </c>
      <c r="Q6" s="246" t="str">
        <f>IFERROR(INDEX('Data Dictionary'!$E$8:$E$39,MATCH(Q7,'Data Dictionary'!$K$8:$K$39,0)),IFERROR(CONCATENATE(INDEX('Data Dictionary'!$E$8:$E$39,MATCH(LEFT(Q7, SEARCH("_raw",Q7,1)-1),'Data Dictionary'!$L$8:$L$39,0))," (Raw)"),""))</f>
        <v>Food Price Inflation</v>
      </c>
      <c r="R6" s="246" t="str">
        <f>IFERROR(INDEX('Data Dictionary'!$E$8:$E$39,MATCH(R7,'Data Dictionary'!$K$8:$K$39,0)),IFERROR(CONCATENATE(INDEX('Data Dictionary'!$E$8:$E$39,MATCH(LEFT(R7, SEARCH("_raw",R7,1)-1),'Data Dictionary'!$L$8:$L$39,0))," (Raw)"),""))</f>
        <v>Global Food Security Index (Raw)</v>
      </c>
      <c r="S6" s="246" t="str">
        <f>IFERROR(INDEX('Data Dictionary'!$E$8:$E$39,MATCH(S7,'Data Dictionary'!$K$8:$K$39,0)),IFERROR(CONCATENATE(INDEX('Data Dictionary'!$E$8:$E$39,MATCH(LEFT(S7, SEARCH("_raw",S7,1)-1),'Data Dictionary'!$L$8:$L$39,0))," (Raw)"),""))</f>
        <v>Proteus Composite Index (Raw)</v>
      </c>
      <c r="T6" s="246" t="str">
        <f>IFERROR(INDEX('Data Dictionary'!$E$8:$E$39,MATCH(T7,'Data Dictionary'!$K$8:$K$39,0)),IFERROR(CONCATENATE(INDEX('Data Dictionary'!$E$8:$E$39,MATCH(LEFT(T7, SEARCH("_raw",T7,1)-1),'Data Dictionary'!$L$8:$L$39,0))," (Raw)"),""))</f>
        <v>FAO WFP Warning (Raw)</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99"/>
      <c r="AB6" s="99"/>
      <c r="AC6" s="99"/>
    </row>
    <row r="7" spans="1:38" s="94" customFormat="1" ht="29" x14ac:dyDescent="0.2">
      <c r="A7" s="198"/>
      <c r="B7" s="188"/>
      <c r="C7" s="188"/>
      <c r="D7" s="218"/>
      <c r="E7" s="218"/>
      <c r="F7" s="102"/>
      <c r="G7" s="189"/>
      <c r="H7" s="189"/>
      <c r="I7" s="189"/>
      <c r="J7" s="243" t="s">
        <v>617</v>
      </c>
      <c r="K7" s="243" t="s">
        <v>618</v>
      </c>
      <c r="L7" s="244" t="s">
        <v>2</v>
      </c>
      <c r="M7" s="247" t="s">
        <v>793</v>
      </c>
      <c r="N7" s="247" t="s">
        <v>386</v>
      </c>
      <c r="O7" s="247" t="s">
        <v>813</v>
      </c>
      <c r="P7" s="247" t="s">
        <v>438</v>
      </c>
      <c r="Q7" s="247" t="s">
        <v>392</v>
      </c>
      <c r="R7" s="247" t="s">
        <v>794</v>
      </c>
      <c r="S7" s="247" t="s">
        <v>471</v>
      </c>
      <c r="T7" s="247" t="s">
        <v>814</v>
      </c>
      <c r="U7" s="247" t="s">
        <v>538</v>
      </c>
      <c r="V7" s="247" t="s">
        <v>536</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717</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10</v>
      </c>
      <c r="J9" s="242">
        <v>44753</v>
      </c>
      <c r="K9" s="242">
        <v>44900</v>
      </c>
      <c r="L9" s="91" t="s">
        <v>7</v>
      </c>
      <c r="M9" s="192" t="s">
        <v>409</v>
      </c>
      <c r="N9" s="192">
        <v>10</v>
      </c>
      <c r="O9" s="192">
        <v>10</v>
      </c>
      <c r="P9" s="192" t="s">
        <v>409</v>
      </c>
      <c r="Q9" s="192">
        <v>5</v>
      </c>
      <c r="R9" s="192" t="s">
        <v>409</v>
      </c>
      <c r="S9" s="192">
        <v>0.66100000000000003</v>
      </c>
      <c r="T9" s="192" t="s">
        <v>815</v>
      </c>
      <c r="U9" s="192" t="s">
        <v>409</v>
      </c>
      <c r="V9" s="192">
        <v>8.0601303099999999</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9.9536768963520501</v>
      </c>
      <c r="N10" s="192">
        <v>9.8325358851674594</v>
      </c>
      <c r="O10" s="192" t="s">
        <v>409</v>
      </c>
      <c r="P10" s="192" t="s">
        <v>409</v>
      </c>
      <c r="Q10" s="192" t="s">
        <v>409</v>
      </c>
      <c r="R10" s="192">
        <v>43.7</v>
      </c>
      <c r="S10" s="192">
        <v>0.56899999999999995</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t="s">
        <v>409</v>
      </c>
      <c r="N11" s="192">
        <v>3.3971291866028701</v>
      </c>
      <c r="O11" s="192" t="s">
        <v>409</v>
      </c>
      <c r="P11" s="192" t="s">
        <v>409</v>
      </c>
      <c r="Q11" s="192" t="s">
        <v>409</v>
      </c>
      <c r="R11" s="192" t="s">
        <v>409</v>
      </c>
      <c r="S11" s="192">
        <v>0.3</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718</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0.83381586566299803</v>
      </c>
      <c r="N13" s="192">
        <v>1.07655502392344</v>
      </c>
      <c r="O13" s="192" t="s">
        <v>409</v>
      </c>
      <c r="P13" s="192" t="s">
        <v>409</v>
      </c>
      <c r="Q13" s="192" t="s">
        <v>409</v>
      </c>
      <c r="R13" s="192">
        <v>75.2</v>
      </c>
      <c r="S13" s="192">
        <v>0.20300000000000001</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3.8448176027793801</v>
      </c>
      <c r="N14" s="192">
        <v>2.2727272727272698</v>
      </c>
      <c r="O14" s="192" t="s">
        <v>409</v>
      </c>
      <c r="P14" s="192" t="s">
        <v>409</v>
      </c>
      <c r="Q14" s="192" t="s">
        <v>409</v>
      </c>
      <c r="R14" s="192">
        <v>64.8</v>
      </c>
      <c r="S14" s="192">
        <v>0.253</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t="e"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#N/A</v>
      </c>
      <c r="J15" s="242">
        <v>44753</v>
      </c>
      <c r="K15" s="242">
        <v>44753</v>
      </c>
      <c r="L15" s="91" t="s">
        <v>17</v>
      </c>
      <c r="M15" s="192" t="s">
        <v>409</v>
      </c>
      <c r="N15" s="192">
        <v>2.7033492822966498</v>
      </c>
      <c r="O15" s="192" t="s">
        <v>409</v>
      </c>
      <c r="P15" s="192" t="s">
        <v>409</v>
      </c>
      <c r="Q15" s="192" t="s">
        <v>409</v>
      </c>
      <c r="R15" s="192" t="s">
        <v>409</v>
      </c>
      <c r="S15" s="192">
        <v>0.27100000000000002</v>
      </c>
      <c r="T15" s="192" t="s">
        <v>409</v>
      </c>
      <c r="U15" s="192" t="s">
        <v>409</v>
      </c>
      <c r="V15" s="192" t="s">
        <v>409</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v>44887</v>
      </c>
      <c r="K16" s="242" t="s">
        <v>409</v>
      </c>
      <c r="L16" s="239" t="s">
        <v>719</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0.775911986103066</v>
      </c>
      <c r="N18" s="192">
        <v>0.88516746411483205</v>
      </c>
      <c r="O18" s="192" t="s">
        <v>409</v>
      </c>
      <c r="P18" s="192" t="s">
        <v>409</v>
      </c>
      <c r="Q18" s="192" t="s">
        <v>409</v>
      </c>
      <c r="R18" s="192">
        <v>75.400000000000006</v>
      </c>
      <c r="S18" s="192">
        <v>0.19500000000000001</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78.099999999999994</v>
      </c>
      <c r="S19" s="192">
        <v>9.7000000000000003E-2</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5.2924145917776402</v>
      </c>
      <c r="N20" s="192">
        <v>4.2344497607655498</v>
      </c>
      <c r="O20" s="192" t="s">
        <v>409</v>
      </c>
      <c r="P20" s="192" t="s">
        <v>409</v>
      </c>
      <c r="Q20" s="192" t="s">
        <v>409</v>
      </c>
      <c r="R20" s="192">
        <v>59.8</v>
      </c>
      <c r="S20" s="192">
        <v>0.33500000000000002</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8.3666002653407556</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7</v>
      </c>
      <c r="J21" s="242">
        <v>44888</v>
      </c>
      <c r="K21" s="242">
        <v>45058</v>
      </c>
      <c r="L21" s="91" t="s">
        <v>27</v>
      </c>
      <c r="M21" s="192">
        <v>10</v>
      </c>
      <c r="N21" s="192">
        <v>9.9282296650717701</v>
      </c>
      <c r="O21" s="192" t="s">
        <v>409</v>
      </c>
      <c r="P21" s="192">
        <v>5</v>
      </c>
      <c r="Q21" s="192">
        <v>7</v>
      </c>
      <c r="R21" s="192">
        <v>40.6</v>
      </c>
      <c r="S21" s="192">
        <v>0.57299999999999995</v>
      </c>
      <c r="T21" s="192" t="s">
        <v>409</v>
      </c>
      <c r="U21" s="192" t="s">
        <v>795</v>
      </c>
      <c r="V21" s="192">
        <v>30.99550662</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0.16792125072379799</v>
      </c>
      <c r="N22" s="192">
        <v>0</v>
      </c>
      <c r="O22" s="192" t="s">
        <v>409</v>
      </c>
      <c r="P22" s="192" t="s">
        <v>409</v>
      </c>
      <c r="Q22" s="192" t="s">
        <v>409</v>
      </c>
      <c r="R22" s="192">
        <v>77.5</v>
      </c>
      <c r="S22" s="192">
        <v>0.08</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8.6797915460335808</v>
      </c>
      <c r="N23" s="192">
        <v>8.6124401913875595</v>
      </c>
      <c r="O23" s="192" t="s">
        <v>409</v>
      </c>
      <c r="P23" s="192" t="s">
        <v>409</v>
      </c>
      <c r="Q23" s="192" t="s">
        <v>409</v>
      </c>
      <c r="R23" s="192">
        <v>48.1</v>
      </c>
      <c r="S23" s="192">
        <v>0.51800000000000002</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8.1218285868807154</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8</v>
      </c>
      <c r="J24" s="242">
        <v>44753</v>
      </c>
      <c r="K24" s="242">
        <v>44966</v>
      </c>
      <c r="L24" s="91" t="s">
        <v>33</v>
      </c>
      <c r="M24" s="192">
        <v>8.2455124493341003</v>
      </c>
      <c r="N24" s="192">
        <v>8.7559808612440193</v>
      </c>
      <c r="O24" s="192">
        <v>7</v>
      </c>
      <c r="P24" s="192">
        <v>8</v>
      </c>
      <c r="Q24" s="192">
        <v>1</v>
      </c>
      <c r="R24" s="192">
        <v>49.6</v>
      </c>
      <c r="S24" s="192">
        <v>0.52400000000000002</v>
      </c>
      <c r="T24" s="192" t="s">
        <v>816</v>
      </c>
      <c r="U24" s="192" t="s">
        <v>797</v>
      </c>
      <c r="V24" s="192">
        <v>-5.4044330599999997</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t="e"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#N/A</v>
      </c>
      <c r="J25" s="242">
        <v>44753</v>
      </c>
      <c r="K25" s="242">
        <v>44753</v>
      </c>
      <c r="L25" s="91" t="s">
        <v>35</v>
      </c>
      <c r="M25" s="192">
        <v>6.9716270990156302</v>
      </c>
      <c r="N25" s="192">
        <v>8.03827751196172</v>
      </c>
      <c r="O25" s="192" t="s">
        <v>409</v>
      </c>
      <c r="P25" s="192" t="s">
        <v>409</v>
      </c>
      <c r="Q25" s="192" t="s">
        <v>409</v>
      </c>
      <c r="R25" s="192">
        <v>54</v>
      </c>
      <c r="S25" s="192">
        <v>0.49399999999999999</v>
      </c>
      <c r="T25" s="192" t="s">
        <v>409</v>
      </c>
      <c r="U25" s="192" t="s">
        <v>409</v>
      </c>
      <c r="V25" s="192" t="s">
        <v>409</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1.4707585408222299</v>
      </c>
      <c r="N26" s="192">
        <v>2.4162679425837301</v>
      </c>
      <c r="O26" s="192" t="s">
        <v>409</v>
      </c>
      <c r="P26" s="192" t="s">
        <v>409</v>
      </c>
      <c r="Q26" s="192" t="s">
        <v>409</v>
      </c>
      <c r="R26" s="192">
        <v>73</v>
      </c>
      <c r="S26" s="192">
        <v>0.25900000000000001</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2.25246091488129</v>
      </c>
      <c r="N27" s="192">
        <v>0.52631578947368296</v>
      </c>
      <c r="O27" s="192" t="s">
        <v>409</v>
      </c>
      <c r="P27" s="192" t="s">
        <v>409</v>
      </c>
      <c r="Q27" s="192" t="s">
        <v>409</v>
      </c>
      <c r="R27" s="192">
        <v>70.3</v>
      </c>
      <c r="S27" s="192">
        <v>0.18</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t="s">
        <v>409</v>
      </c>
      <c r="N28" s="192">
        <v>3.58851674641148</v>
      </c>
      <c r="O28" s="192" t="s">
        <v>409</v>
      </c>
      <c r="P28" s="192" t="s">
        <v>409</v>
      </c>
      <c r="Q28" s="192" t="s">
        <v>409</v>
      </c>
      <c r="R28" s="192" t="s">
        <v>409</v>
      </c>
      <c r="S28" s="192">
        <v>0.308</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t="s">
        <v>409</v>
      </c>
      <c r="N29" s="192">
        <v>3.2296650717703299</v>
      </c>
      <c r="O29" s="192" t="s">
        <v>409</v>
      </c>
      <c r="P29" s="192" t="s">
        <v>409</v>
      </c>
      <c r="Q29" s="192" t="s">
        <v>409</v>
      </c>
      <c r="R29" s="192" t="s">
        <v>409</v>
      </c>
      <c r="S29" s="192">
        <v>0.29299999999999998</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3.9316734221192799</v>
      </c>
      <c r="N30" s="192">
        <v>1.02870813397129</v>
      </c>
      <c r="O30" s="192" t="s">
        <v>409</v>
      </c>
      <c r="P30" s="192" t="s">
        <v>409</v>
      </c>
      <c r="Q30" s="192" t="s">
        <v>409</v>
      </c>
      <c r="R30" s="192">
        <v>64.5</v>
      </c>
      <c r="S30" s="192">
        <v>0.20100000000000001</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t="s">
        <v>409</v>
      </c>
      <c r="N31" s="192">
        <v>4.6650717703349196</v>
      </c>
      <c r="O31" s="192" t="s">
        <v>409</v>
      </c>
      <c r="P31" s="192" t="s">
        <v>409</v>
      </c>
      <c r="Q31" s="192" t="s">
        <v>409</v>
      </c>
      <c r="R31" s="192" t="s">
        <v>409</v>
      </c>
      <c r="S31" s="192">
        <v>0.35299999999999998</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720</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3.7869137232194499</v>
      </c>
      <c r="N33" s="192">
        <v>8.0861244019138692</v>
      </c>
      <c r="O33" s="192" t="s">
        <v>409</v>
      </c>
      <c r="P33" s="192" t="s">
        <v>409</v>
      </c>
      <c r="Q33" s="192" t="s">
        <v>409</v>
      </c>
      <c r="R33" s="192">
        <v>65</v>
      </c>
      <c r="S33" s="192">
        <v>0.496</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3.7579617834394901</v>
      </c>
      <c r="N34" s="192">
        <v>3.7320574162679399</v>
      </c>
      <c r="O34" s="192" t="s">
        <v>409</v>
      </c>
      <c r="P34" s="192" t="s">
        <v>409</v>
      </c>
      <c r="Q34" s="192" t="s">
        <v>409</v>
      </c>
      <c r="R34" s="192">
        <v>65.099999999999994</v>
      </c>
      <c r="S34" s="192">
        <v>0.314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t="s">
        <v>409</v>
      </c>
      <c r="N35" s="192">
        <v>1.8181818181818099</v>
      </c>
      <c r="O35" s="192" t="s">
        <v>409</v>
      </c>
      <c r="P35" s="192" t="s">
        <v>409</v>
      </c>
      <c r="Q35" s="192" t="s">
        <v>409</v>
      </c>
      <c r="R35" s="192" t="s">
        <v>409</v>
      </c>
      <c r="S35" s="192">
        <v>0.23400000000000001</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t="s">
        <v>409</v>
      </c>
      <c r="N36" s="192">
        <v>1.8181818181818099</v>
      </c>
      <c r="O36" s="192" t="s">
        <v>409</v>
      </c>
      <c r="P36" s="192" t="s">
        <v>409</v>
      </c>
      <c r="Q36" s="192" t="s">
        <v>409</v>
      </c>
      <c r="R36" s="192" t="s">
        <v>409</v>
      </c>
      <c r="S36" s="192">
        <v>0.23400000000000001</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t="s">
        <v>409</v>
      </c>
      <c r="N37" s="192">
        <v>6.9856459330143501</v>
      </c>
      <c r="O37" s="192" t="s">
        <v>409</v>
      </c>
      <c r="P37" s="192" t="s">
        <v>409</v>
      </c>
      <c r="Q37" s="192" t="s">
        <v>409</v>
      </c>
      <c r="R37" s="192" t="s">
        <v>409</v>
      </c>
      <c r="S37" s="192">
        <v>0.45</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7.8112333526346198</v>
      </c>
      <c r="N38" s="192">
        <v>6.9377990430622001</v>
      </c>
      <c r="O38" s="192" t="s">
        <v>409</v>
      </c>
      <c r="P38" s="192" t="s">
        <v>409</v>
      </c>
      <c r="Q38" s="192" t="s">
        <v>409</v>
      </c>
      <c r="R38" s="192">
        <v>51.1</v>
      </c>
      <c r="S38" s="192">
        <v>0.44800000000000001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8.3666002653407556</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7</v>
      </c>
      <c r="J39" s="242">
        <v>44753</v>
      </c>
      <c r="K39" s="242">
        <v>44900</v>
      </c>
      <c r="L39" s="91" t="s">
        <v>60</v>
      </c>
      <c r="M39" s="192" t="s">
        <v>409</v>
      </c>
      <c r="N39" s="192">
        <v>10</v>
      </c>
      <c r="O39" s="192">
        <v>7</v>
      </c>
      <c r="P39" s="192" t="s">
        <v>409</v>
      </c>
      <c r="Q39" s="192">
        <v>1</v>
      </c>
      <c r="R39" s="192" t="s">
        <v>409</v>
      </c>
      <c r="S39" s="192">
        <v>0.69499999999999995</v>
      </c>
      <c r="T39" s="192" t="s">
        <v>816</v>
      </c>
      <c r="U39" s="192" t="s">
        <v>409</v>
      </c>
      <c r="V39" s="192">
        <v>-4.3835025200000004</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v>
      </c>
      <c r="N40" s="192">
        <v>0.83732057416267802</v>
      </c>
      <c r="O40" s="192" t="s">
        <v>409</v>
      </c>
      <c r="P40" s="192" t="s">
        <v>409</v>
      </c>
      <c r="Q40" s="192" t="s">
        <v>409</v>
      </c>
      <c r="R40" s="192">
        <v>79.099999999999994</v>
      </c>
      <c r="S40" s="192">
        <v>0.193</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78.2</v>
      </c>
      <c r="S41" s="192">
        <v>0.105</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721</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1.1233352634626499</v>
      </c>
      <c r="N43" s="192">
        <v>3.4210526315789398</v>
      </c>
      <c r="O43" s="192" t="s">
        <v>409</v>
      </c>
      <c r="P43" s="192" t="s">
        <v>409</v>
      </c>
      <c r="Q43" s="192" t="s">
        <v>409</v>
      </c>
      <c r="R43" s="192">
        <v>74.2</v>
      </c>
      <c r="S43" s="192">
        <v>0.30099999999999999</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1.1233352634626499</v>
      </c>
      <c r="N44" s="192">
        <v>2.9186602870813401</v>
      </c>
      <c r="O44" s="192" t="s">
        <v>409</v>
      </c>
      <c r="P44" s="192" t="s">
        <v>409</v>
      </c>
      <c r="Q44" s="192" t="s">
        <v>409</v>
      </c>
      <c r="R44" s="192">
        <v>74.2</v>
      </c>
      <c r="S44" s="192">
        <v>0.28000000000000003</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9.1430225825130194</v>
      </c>
      <c r="N45" s="192">
        <v>7.2966507177033497</v>
      </c>
      <c r="O45" s="192" t="s">
        <v>409</v>
      </c>
      <c r="P45" s="192" t="s">
        <v>409</v>
      </c>
      <c r="Q45" s="192" t="s">
        <v>409</v>
      </c>
      <c r="R45" s="192">
        <v>46.5</v>
      </c>
      <c r="S45" s="192">
        <v>0.46300000000000002</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8.0127287272221395</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7</v>
      </c>
      <c r="J46" s="242">
        <v>44888</v>
      </c>
      <c r="K46" s="242">
        <v>44966</v>
      </c>
      <c r="L46" s="91" t="s">
        <v>71</v>
      </c>
      <c r="M46" s="192">
        <v>9.1719745222929898</v>
      </c>
      <c r="N46" s="192">
        <v>8.1339712918660201</v>
      </c>
      <c r="O46" s="192" t="s">
        <v>409</v>
      </c>
      <c r="P46" s="192">
        <v>7</v>
      </c>
      <c r="Q46" s="192">
        <v>3</v>
      </c>
      <c r="R46" s="192">
        <v>46.4</v>
      </c>
      <c r="S46" s="192">
        <v>0.498</v>
      </c>
      <c r="T46" s="192" t="s">
        <v>409</v>
      </c>
      <c r="U46" s="192" t="s">
        <v>796</v>
      </c>
      <c r="V46" s="192">
        <v>4.9806966900000003</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7</v>
      </c>
      <c r="J47" s="242">
        <v>44888</v>
      </c>
      <c r="K47" s="242">
        <v>44900</v>
      </c>
      <c r="L47" s="91" t="s">
        <v>72</v>
      </c>
      <c r="M47" s="192">
        <v>10</v>
      </c>
      <c r="N47" s="192">
        <v>10</v>
      </c>
      <c r="O47" s="192">
        <v>7</v>
      </c>
      <c r="P47" s="192">
        <v>7</v>
      </c>
      <c r="Q47" s="192">
        <v>5</v>
      </c>
      <c r="R47" s="192">
        <v>43</v>
      </c>
      <c r="S47" s="192">
        <v>0.629</v>
      </c>
      <c r="T47" s="192" t="s">
        <v>816</v>
      </c>
      <c r="U47" s="192" t="s">
        <v>796</v>
      </c>
      <c r="V47" s="192">
        <v>25.71875665</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3.1622776601683795</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v>
      </c>
      <c r="J48" s="242">
        <v>44753</v>
      </c>
      <c r="K48" s="242">
        <v>45058</v>
      </c>
      <c r="L48" s="91" t="s">
        <v>73</v>
      </c>
      <c r="M48" s="192" t="s">
        <v>409</v>
      </c>
      <c r="N48" s="192">
        <v>10</v>
      </c>
      <c r="O48" s="192" t="s">
        <v>409</v>
      </c>
      <c r="P48" s="192" t="s">
        <v>409</v>
      </c>
      <c r="Q48" s="192">
        <v>1</v>
      </c>
      <c r="R48" s="192" t="s">
        <v>409</v>
      </c>
      <c r="S48" s="192">
        <v>0.57599999999999996</v>
      </c>
      <c r="T48" s="192" t="s">
        <v>409</v>
      </c>
      <c r="U48" s="192" t="s">
        <v>409</v>
      </c>
      <c r="V48" s="192">
        <v>1.4986677100000001</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5.2055587724377501</v>
      </c>
      <c r="N49" s="192">
        <v>5.0717703349282299</v>
      </c>
      <c r="O49" s="192" t="s">
        <v>409</v>
      </c>
      <c r="P49" s="192" t="s">
        <v>409</v>
      </c>
      <c r="Q49" s="192" t="s">
        <v>409</v>
      </c>
      <c r="R49" s="192">
        <v>60.1</v>
      </c>
      <c r="S49" s="192">
        <v>0.37</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v>8.2296650717703308</v>
      </c>
      <c r="O50" s="192" t="s">
        <v>409</v>
      </c>
      <c r="P50" s="192" t="s">
        <v>409</v>
      </c>
      <c r="Q50" s="192" t="s">
        <v>409</v>
      </c>
      <c r="R50" s="192" t="s">
        <v>409</v>
      </c>
      <c r="S50" s="192">
        <v>0.502</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t="s">
        <v>409</v>
      </c>
      <c r="N51" s="192">
        <v>6.3636363636363598</v>
      </c>
      <c r="O51" s="192" t="s">
        <v>409</v>
      </c>
      <c r="P51" s="192" t="s">
        <v>409</v>
      </c>
      <c r="Q51" s="192" t="s">
        <v>409</v>
      </c>
      <c r="R51" s="192" t="s">
        <v>409</v>
      </c>
      <c r="S51" s="192">
        <v>0.42399999999999999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0.19687319050376201</v>
      </c>
      <c r="N52" s="192">
        <v>3.3971291866028701</v>
      </c>
      <c r="O52" s="192" t="s">
        <v>409</v>
      </c>
      <c r="P52" s="192" t="s">
        <v>409</v>
      </c>
      <c r="Q52" s="192" t="s">
        <v>409</v>
      </c>
      <c r="R52" s="192">
        <v>77.400000000000006</v>
      </c>
      <c r="S52" s="192">
        <v>0.3</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t="s">
        <v>409</v>
      </c>
      <c r="N53" s="192">
        <v>4.3301435406698499</v>
      </c>
      <c r="O53" s="192" t="s">
        <v>409</v>
      </c>
      <c r="P53" s="192" t="s">
        <v>409</v>
      </c>
      <c r="Q53" s="192" t="s">
        <v>409</v>
      </c>
      <c r="R53" s="192" t="s">
        <v>409</v>
      </c>
      <c r="S53" s="192">
        <v>0.33900000000000002</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722</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723</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t="s">
        <v>409</v>
      </c>
      <c r="N56" s="192">
        <v>2.12918660287081</v>
      </c>
      <c r="O56" s="192" t="s">
        <v>409</v>
      </c>
      <c r="P56" s="192" t="s">
        <v>409</v>
      </c>
      <c r="Q56" s="192" t="s">
        <v>409</v>
      </c>
      <c r="R56" s="192" t="s">
        <v>409</v>
      </c>
      <c r="S56" s="192">
        <v>0.247</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0.11001737116386601</v>
      </c>
      <c r="N57" s="192">
        <v>0</v>
      </c>
      <c r="O57" s="192" t="s">
        <v>409</v>
      </c>
      <c r="P57" s="192" t="s">
        <v>409</v>
      </c>
      <c r="Q57" s="192" t="s">
        <v>409</v>
      </c>
      <c r="R57" s="192">
        <v>77.7</v>
      </c>
      <c r="S57" s="192">
        <v>0.14199999999999999</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0.31268094962362403</v>
      </c>
      <c r="N58" s="192">
        <v>0</v>
      </c>
      <c r="O58" s="192" t="s">
        <v>409</v>
      </c>
      <c r="P58" s="192" t="s">
        <v>409</v>
      </c>
      <c r="Q58" s="192" t="s">
        <v>409</v>
      </c>
      <c r="R58" s="192">
        <v>77</v>
      </c>
      <c r="S58" s="192">
        <v>0.111</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t="e"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#N/A</v>
      </c>
      <c r="J59" s="242">
        <v>44753</v>
      </c>
      <c r="K59" s="242">
        <v>44753</v>
      </c>
      <c r="L59" s="91" t="s">
        <v>91</v>
      </c>
      <c r="M59" s="192" t="s">
        <v>409</v>
      </c>
      <c r="N59" s="192">
        <v>8.2535885167464098</v>
      </c>
      <c r="O59" s="192" t="s">
        <v>409</v>
      </c>
      <c r="P59" s="192" t="s">
        <v>409</v>
      </c>
      <c r="Q59" s="192" t="s">
        <v>409</v>
      </c>
      <c r="R59" s="192" t="s">
        <v>409</v>
      </c>
      <c r="S59" s="192">
        <v>0.503</v>
      </c>
      <c r="T59" s="192" t="s">
        <v>409</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t="s">
        <v>409</v>
      </c>
      <c r="N60" s="192">
        <v>5.5023923444975997</v>
      </c>
      <c r="O60" s="192" t="s">
        <v>409</v>
      </c>
      <c r="P60" s="192" t="s">
        <v>409</v>
      </c>
      <c r="Q60" s="192" t="s">
        <v>409</v>
      </c>
      <c r="R60" s="192" t="s">
        <v>409</v>
      </c>
      <c r="S60" s="192">
        <v>0.38800000000000001</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8.1065431383903402E-2</v>
      </c>
      <c r="N61" s="192">
        <v>0</v>
      </c>
      <c r="O61" s="192" t="s">
        <v>409</v>
      </c>
      <c r="P61" s="192" t="s">
        <v>409</v>
      </c>
      <c r="Q61" s="192" t="s">
        <v>409</v>
      </c>
      <c r="R61" s="192">
        <v>77.8</v>
      </c>
      <c r="S61" s="192">
        <v>0.14000000000000001</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3.7869137232194499</v>
      </c>
      <c r="N62" s="192">
        <v>4.5933014354066897</v>
      </c>
      <c r="O62" s="192" t="s">
        <v>409</v>
      </c>
      <c r="P62" s="192" t="s">
        <v>409</v>
      </c>
      <c r="Q62" s="192" t="s">
        <v>409</v>
      </c>
      <c r="R62" s="192">
        <v>65</v>
      </c>
      <c r="S62" s="192">
        <v>0.35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5.5529820497973299</v>
      </c>
      <c r="N63" s="192">
        <v>2.9665071770334901</v>
      </c>
      <c r="O63" s="192" t="s">
        <v>409</v>
      </c>
      <c r="P63" s="192" t="s">
        <v>409</v>
      </c>
      <c r="Q63" s="192" t="s">
        <v>409</v>
      </c>
      <c r="R63" s="192">
        <v>58.9</v>
      </c>
      <c r="S63" s="192">
        <v>0.28199999999999997</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3.61320208453966</v>
      </c>
      <c r="N64" s="192">
        <v>5.1435406698564599</v>
      </c>
      <c r="O64" s="192" t="s">
        <v>409</v>
      </c>
      <c r="P64" s="192" t="s">
        <v>409</v>
      </c>
      <c r="Q64" s="192" t="s">
        <v>409</v>
      </c>
      <c r="R64" s="192">
        <v>65.599999999999994</v>
      </c>
      <c r="S64" s="192">
        <v>0.373</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6.3925883034163196</v>
      </c>
      <c r="N65" s="192">
        <v>1.79425837320574</v>
      </c>
      <c r="O65" s="192" t="s">
        <v>409</v>
      </c>
      <c r="P65" s="192" t="s">
        <v>409</v>
      </c>
      <c r="Q65" s="192" t="s">
        <v>409</v>
      </c>
      <c r="R65" s="192">
        <v>56</v>
      </c>
      <c r="S65" s="192">
        <v>0.23300000000000001</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v>44753</v>
      </c>
      <c r="K66" s="242">
        <v>44753</v>
      </c>
      <c r="L66" s="91" t="s">
        <v>104</v>
      </c>
      <c r="M66" s="192" t="s">
        <v>409</v>
      </c>
      <c r="N66" s="192">
        <v>10</v>
      </c>
      <c r="O66" s="192" t="s">
        <v>409</v>
      </c>
      <c r="P66" s="192" t="s">
        <v>409</v>
      </c>
      <c r="Q66" s="192" t="s">
        <v>409</v>
      </c>
      <c r="R66" s="192" t="s">
        <v>409</v>
      </c>
      <c r="S66" s="192">
        <v>0.67700000000000005</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0.68905616676317205</v>
      </c>
      <c r="N67" s="192">
        <v>0</v>
      </c>
      <c r="O67" s="192" t="s">
        <v>409</v>
      </c>
      <c r="P67" s="192" t="s">
        <v>409</v>
      </c>
      <c r="Q67" s="192" t="s">
        <v>409</v>
      </c>
      <c r="R67" s="192">
        <v>75.7</v>
      </c>
      <c r="S67" s="192">
        <v>0.151</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t="s">
        <v>409</v>
      </c>
      <c r="N68" s="192">
        <v>2.2488038277511899</v>
      </c>
      <c r="O68" s="192" t="s">
        <v>409</v>
      </c>
      <c r="P68" s="192" t="s">
        <v>409</v>
      </c>
      <c r="Q68" s="192" t="s">
        <v>409</v>
      </c>
      <c r="R68" s="192" t="s">
        <v>409</v>
      </c>
      <c r="S68" s="192">
        <v>0.252</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9.8600514086450541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44900</v>
      </c>
      <c r="L69" s="91" t="s">
        <v>110</v>
      </c>
      <c r="M69" s="192">
        <v>9.7220613781123308</v>
      </c>
      <c r="N69" s="192">
        <v>10</v>
      </c>
      <c r="O69" s="192">
        <v>10</v>
      </c>
      <c r="P69" s="192">
        <v>8</v>
      </c>
      <c r="Q69" s="192" t="s">
        <v>409</v>
      </c>
      <c r="R69" s="192">
        <v>44.5</v>
      </c>
      <c r="S69" s="192">
        <v>0.64600000000000002</v>
      </c>
      <c r="T69" s="192" t="s">
        <v>815</v>
      </c>
      <c r="U69" s="192" t="s">
        <v>797</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v>
      </c>
      <c r="N70" s="192">
        <v>0.88516746411483205</v>
      </c>
      <c r="O70" s="192" t="s">
        <v>409</v>
      </c>
      <c r="P70" s="192" t="s">
        <v>409</v>
      </c>
      <c r="Q70" s="192" t="s">
        <v>409</v>
      </c>
      <c r="R70" s="192">
        <v>83.7</v>
      </c>
      <c r="S70" s="192">
        <v>0.19500000000000001</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t="s">
        <v>409</v>
      </c>
      <c r="N71" s="192">
        <v>4.9043062200956902</v>
      </c>
      <c r="O71" s="192" t="s">
        <v>409</v>
      </c>
      <c r="P71" s="192" t="s">
        <v>409</v>
      </c>
      <c r="Q71" s="192" t="s">
        <v>409</v>
      </c>
      <c r="R71" s="192" t="s">
        <v>409</v>
      </c>
      <c r="S71" s="192">
        <v>0.36299999999999999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80.2</v>
      </c>
      <c r="S72" s="192">
        <v>0.11600000000000001</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724</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t="s">
        <v>409</v>
      </c>
      <c r="N75" s="192">
        <v>6.6028708133971303</v>
      </c>
      <c r="O75" s="192" t="s">
        <v>409</v>
      </c>
      <c r="P75" s="192" t="s">
        <v>409</v>
      </c>
      <c r="Q75" s="192" t="s">
        <v>409</v>
      </c>
      <c r="R75" s="192" t="s">
        <v>409</v>
      </c>
      <c r="S75" s="192">
        <v>0.434</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78.8</v>
      </c>
      <c r="S76" s="192">
        <v>0.128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t="s">
        <v>409</v>
      </c>
      <c r="N77" s="192">
        <v>4.9282296650717701</v>
      </c>
      <c r="O77" s="192" t="s">
        <v>409</v>
      </c>
      <c r="P77" s="192" t="s">
        <v>409</v>
      </c>
      <c r="Q77" s="192" t="s">
        <v>409</v>
      </c>
      <c r="R77" s="192" t="s">
        <v>409</v>
      </c>
      <c r="S77" s="192">
        <v>0.36399999999999999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7.3769542559351402</v>
      </c>
      <c r="N78" s="192">
        <v>7.17703349282296</v>
      </c>
      <c r="O78" s="192" t="s">
        <v>409</v>
      </c>
      <c r="P78" s="192" t="s">
        <v>409</v>
      </c>
      <c r="Q78" s="192" t="s">
        <v>409</v>
      </c>
      <c r="R78" s="192">
        <v>52.6</v>
      </c>
      <c r="S78" s="192">
        <v>0.45800000000000002</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725</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t="e"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#N/A</v>
      </c>
      <c r="J80" s="242">
        <v>44888</v>
      </c>
      <c r="K80" s="242">
        <v>44839</v>
      </c>
      <c r="L80" s="91" t="s">
        <v>127</v>
      </c>
      <c r="M80" s="192">
        <v>9.5483497394325401</v>
      </c>
      <c r="N80" s="192">
        <v>8.8277511961722492</v>
      </c>
      <c r="O80" s="192" t="s">
        <v>409</v>
      </c>
      <c r="P80" s="192" t="s">
        <v>409</v>
      </c>
      <c r="Q80" s="192" t="s">
        <v>409</v>
      </c>
      <c r="R80" s="192">
        <v>45.1</v>
      </c>
      <c r="S80" s="192">
        <v>0.52700000000000002</v>
      </c>
      <c r="T80" s="192" t="s">
        <v>409</v>
      </c>
      <c r="U80" s="192" t="s">
        <v>409</v>
      </c>
      <c r="V80" s="192" t="s">
        <v>409</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45058</v>
      </c>
      <c r="L81" s="91" t="s">
        <v>128</v>
      </c>
      <c r="M81" s="192" t="s">
        <v>409</v>
      </c>
      <c r="N81" s="192">
        <v>7.5119617224880297</v>
      </c>
      <c r="O81" s="192" t="s">
        <v>409</v>
      </c>
      <c r="P81" s="192" t="s">
        <v>409</v>
      </c>
      <c r="Q81" s="192">
        <v>5</v>
      </c>
      <c r="R81" s="192" t="s">
        <v>409</v>
      </c>
      <c r="S81" s="192">
        <v>0.47199999999999998</v>
      </c>
      <c r="T81" s="192" t="s">
        <v>409</v>
      </c>
      <c r="U81" s="192" t="s">
        <v>409</v>
      </c>
      <c r="V81" s="192">
        <v>12.959204250000001</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6.5803826185639505</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5</v>
      </c>
      <c r="J82" s="242">
        <v>44753</v>
      </c>
      <c r="K82" s="242">
        <v>45058</v>
      </c>
      <c r="L82" s="91" t="s">
        <v>130</v>
      </c>
      <c r="M82" s="192" t="s">
        <v>409</v>
      </c>
      <c r="N82" s="192">
        <v>8.6602870813397104</v>
      </c>
      <c r="O82" s="192" t="s">
        <v>409</v>
      </c>
      <c r="P82" s="192" t="s">
        <v>409</v>
      </c>
      <c r="Q82" s="192">
        <v>5</v>
      </c>
      <c r="R82" s="192" t="s">
        <v>409</v>
      </c>
      <c r="S82" s="192">
        <v>0.52</v>
      </c>
      <c r="T82" s="192" t="s">
        <v>409</v>
      </c>
      <c r="U82" s="192" t="s">
        <v>409</v>
      </c>
      <c r="V82" s="192">
        <v>11.294344389999999</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t="s">
        <v>409</v>
      </c>
      <c r="N83" s="192">
        <v>5.4066985645932997</v>
      </c>
      <c r="O83" s="192" t="s">
        <v>409</v>
      </c>
      <c r="P83" s="192" t="s">
        <v>409</v>
      </c>
      <c r="Q83" s="192" t="s">
        <v>409</v>
      </c>
      <c r="R83" s="192" t="s">
        <v>409</v>
      </c>
      <c r="S83" s="192">
        <v>0.38400000000000001</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1.7023740590619501</v>
      </c>
      <c r="N84" s="192">
        <v>0.119617224880382</v>
      </c>
      <c r="O84" s="192" t="s">
        <v>409</v>
      </c>
      <c r="P84" s="192" t="s">
        <v>409</v>
      </c>
      <c r="Q84" s="192" t="s">
        <v>409</v>
      </c>
      <c r="R84" s="192">
        <v>72.2</v>
      </c>
      <c r="S84" s="192">
        <v>0.16300000000000001</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726</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4.7031140738763124</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5</v>
      </c>
      <c r="J87" s="242">
        <v>44753</v>
      </c>
      <c r="K87" s="242">
        <v>44966</v>
      </c>
      <c r="L87" s="91" t="s">
        <v>138</v>
      </c>
      <c r="M87" s="192">
        <v>4.4238563983786898</v>
      </c>
      <c r="N87" s="192">
        <v>6.5071770334928196</v>
      </c>
      <c r="O87" s="192">
        <v>5</v>
      </c>
      <c r="P87" s="192">
        <v>5</v>
      </c>
      <c r="Q87" s="192" t="s">
        <v>409</v>
      </c>
      <c r="R87" s="192">
        <v>62.8</v>
      </c>
      <c r="S87" s="192">
        <v>0.43</v>
      </c>
      <c r="T87" s="192" t="s">
        <v>817</v>
      </c>
      <c r="U87" s="192" t="s">
        <v>795</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727</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t="s">
        <v>409</v>
      </c>
      <c r="N89" s="192">
        <v>4.6650717703349196</v>
      </c>
      <c r="O89" s="192" t="s">
        <v>409</v>
      </c>
      <c r="P89" s="192" t="s">
        <v>409</v>
      </c>
      <c r="Q89" s="192" t="s">
        <v>409</v>
      </c>
      <c r="R89" s="192" t="s">
        <v>409</v>
      </c>
      <c r="S89" s="192">
        <v>0.35299999999999998</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728</v>
      </c>
      <c r="M90" s="192" t="s">
        <v>409</v>
      </c>
      <c r="N90" s="192">
        <v>0.71770334928229496</v>
      </c>
      <c r="O90" s="192" t="s">
        <v>409</v>
      </c>
      <c r="P90" s="192" t="s">
        <v>409</v>
      </c>
      <c r="Q90" s="192" t="s">
        <v>409</v>
      </c>
      <c r="R90" s="192" t="s">
        <v>409</v>
      </c>
      <c r="S90" s="192">
        <v>0.188</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4.8002316155182303</v>
      </c>
      <c r="N91" s="192">
        <v>6.14832535885167</v>
      </c>
      <c r="O91" s="192">
        <v>5</v>
      </c>
      <c r="P91" s="192" t="s">
        <v>409</v>
      </c>
      <c r="Q91" s="192" t="s">
        <v>409</v>
      </c>
      <c r="R91" s="192">
        <v>61.5</v>
      </c>
      <c r="S91" s="192">
        <v>0.41499999999999998</v>
      </c>
      <c r="T91" s="192" t="s">
        <v>817</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t="s">
        <v>409</v>
      </c>
      <c r="N92" s="192">
        <v>1.2200956937798999</v>
      </c>
      <c r="O92" s="192" t="s">
        <v>409</v>
      </c>
      <c r="P92" s="192" t="s">
        <v>409</v>
      </c>
      <c r="Q92" s="192" t="s">
        <v>409</v>
      </c>
      <c r="R92" s="192" t="s">
        <v>409</v>
      </c>
      <c r="S92" s="192">
        <v>0.20899999999999999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8.3666002653407556</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7</v>
      </c>
      <c r="J93" s="242">
        <v>44888</v>
      </c>
      <c r="K93" s="242">
        <v>45058</v>
      </c>
      <c r="L93" s="91" t="s">
        <v>146</v>
      </c>
      <c r="M93" s="192">
        <v>10</v>
      </c>
      <c r="N93" s="192">
        <v>10</v>
      </c>
      <c r="O93" s="192">
        <v>7</v>
      </c>
      <c r="P93" s="192">
        <v>7</v>
      </c>
      <c r="Q93" s="192">
        <v>7</v>
      </c>
      <c r="R93" s="192">
        <v>38.5</v>
      </c>
      <c r="S93" s="192">
        <v>0.70099999999999996</v>
      </c>
      <c r="T93" s="192" t="s">
        <v>816</v>
      </c>
      <c r="U93" s="192" t="s">
        <v>796</v>
      </c>
      <c r="V93" s="192">
        <v>97.241606840000003</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1.93398957730167</v>
      </c>
      <c r="N94" s="192">
        <v>0.93301435406698496</v>
      </c>
      <c r="O94" s="192" t="s">
        <v>409</v>
      </c>
      <c r="P94" s="192" t="s">
        <v>409</v>
      </c>
      <c r="Q94" s="192" t="s">
        <v>409</v>
      </c>
      <c r="R94" s="192">
        <v>71.400000000000006</v>
      </c>
      <c r="S94" s="192">
        <v>0.19700000000000001</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t="e"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#N/A</v>
      </c>
      <c r="J95" s="242">
        <v>44753</v>
      </c>
      <c r="K95" s="242">
        <v>44753</v>
      </c>
      <c r="L95" s="91" t="s">
        <v>150</v>
      </c>
      <c r="M95" s="192">
        <v>5.1766068326577797</v>
      </c>
      <c r="N95" s="192">
        <v>5.2392344497607599</v>
      </c>
      <c r="O95" s="192" t="s">
        <v>409</v>
      </c>
      <c r="P95" s="192" t="s">
        <v>409</v>
      </c>
      <c r="Q95" s="192" t="s">
        <v>409</v>
      </c>
      <c r="R95" s="192">
        <v>60.2</v>
      </c>
      <c r="S95" s="192">
        <v>0.377</v>
      </c>
      <c r="T95" s="192" t="s">
        <v>409</v>
      </c>
      <c r="U95" s="192" t="s">
        <v>409</v>
      </c>
      <c r="V95" s="192" t="s">
        <v>409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v>44887</v>
      </c>
      <c r="K96" s="242" t="s">
        <v>409</v>
      </c>
      <c r="L96" s="91" t="s">
        <v>729</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5.5529820497973299</v>
      </c>
      <c r="N97" s="192">
        <v>7.17703349282296</v>
      </c>
      <c r="O97" s="192" t="s">
        <v>409</v>
      </c>
      <c r="P97" s="192" t="s">
        <v>409</v>
      </c>
      <c r="Q97" s="192" t="s">
        <v>409</v>
      </c>
      <c r="R97" s="192">
        <v>58.9</v>
      </c>
      <c r="S97" s="192">
        <v>0.45800000000000002</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81.7</v>
      </c>
      <c r="S98" s="192">
        <v>0.11899999999999999</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t="s">
        <v>409</v>
      </c>
      <c r="N99" s="192">
        <v>2.9665071770334901</v>
      </c>
      <c r="O99" s="192" t="s">
        <v>409</v>
      </c>
      <c r="P99" s="192" t="s">
        <v>409</v>
      </c>
      <c r="Q99" s="192" t="s">
        <v>409</v>
      </c>
      <c r="R99" s="192" t="s">
        <v>409</v>
      </c>
      <c r="S99" s="192">
        <v>0.28199999999999997</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4.2103767916034229</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3</v>
      </c>
      <c r="J100" s="242">
        <v>44753</v>
      </c>
      <c r="K100" s="242">
        <v>45058</v>
      </c>
      <c r="L100" s="91" t="s">
        <v>157</v>
      </c>
      <c r="M100" s="192" t="s">
        <v>409</v>
      </c>
      <c r="N100" s="192">
        <v>5.9090909090909101</v>
      </c>
      <c r="O100" s="192" t="s">
        <v>409</v>
      </c>
      <c r="P100" s="192" t="s">
        <v>409</v>
      </c>
      <c r="Q100" s="192">
        <v>3</v>
      </c>
      <c r="R100" s="192" t="s">
        <v>409</v>
      </c>
      <c r="S100" s="192">
        <v>0.40500000000000003</v>
      </c>
      <c r="T100" s="192" t="s">
        <v>409</v>
      </c>
      <c r="U100" s="192" t="s">
        <v>409</v>
      </c>
      <c r="V100" s="192">
        <v>3.3271684399999999</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t="s">
        <v>409</v>
      </c>
      <c r="N101" s="192">
        <v>0.55023923444975997</v>
      </c>
      <c r="O101" s="192" t="s">
        <v>409</v>
      </c>
      <c r="P101" s="192" t="s">
        <v>409</v>
      </c>
      <c r="Q101" s="192" t="s">
        <v>409</v>
      </c>
      <c r="R101" s="192" t="s">
        <v>409</v>
      </c>
      <c r="S101" s="192">
        <v>0.18099999999999999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0.94962362478286</v>
      </c>
      <c r="N102" s="192">
        <v>0</v>
      </c>
      <c r="O102" s="192" t="s">
        <v>409</v>
      </c>
      <c r="P102" s="192" t="s">
        <v>409</v>
      </c>
      <c r="Q102" s="192" t="s">
        <v>409</v>
      </c>
      <c r="R102" s="192">
        <v>74.8</v>
      </c>
      <c r="S102" s="192">
        <v>0.129</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1.1812391430225799</v>
      </c>
      <c r="N103" s="192">
        <v>0</v>
      </c>
      <c r="O103" s="192" t="s">
        <v>409</v>
      </c>
      <c r="P103" s="192" t="s">
        <v>409</v>
      </c>
      <c r="Q103" s="192" t="s">
        <v>409</v>
      </c>
      <c r="R103" s="192">
        <v>74</v>
      </c>
      <c r="S103" s="192">
        <v>0.113</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t="s">
        <v>409</v>
      </c>
      <c r="N104" s="192">
        <v>4.2105263157894699</v>
      </c>
      <c r="O104" s="192" t="s">
        <v>409</v>
      </c>
      <c r="P104" s="192" t="s">
        <v>409</v>
      </c>
      <c r="Q104" s="192" t="s">
        <v>409</v>
      </c>
      <c r="R104" s="192" t="s">
        <v>409</v>
      </c>
      <c r="S104" s="192">
        <v>0.33400000000000002</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3.4394904458598701</v>
      </c>
      <c r="N105" s="192">
        <v>2.5358851674641101</v>
      </c>
      <c r="O105" s="192" t="s">
        <v>409</v>
      </c>
      <c r="P105" s="192" t="s">
        <v>409</v>
      </c>
      <c r="Q105" s="192" t="s">
        <v>409</v>
      </c>
      <c r="R105" s="192">
        <v>66.2</v>
      </c>
      <c r="S105" s="192">
        <v>0.26400000000000001</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0</v>
      </c>
      <c r="N106" s="192">
        <v>2.17703349282296</v>
      </c>
      <c r="O106" s="192" t="s">
        <v>409</v>
      </c>
      <c r="P106" s="192" t="s">
        <v>409</v>
      </c>
      <c r="Q106" s="192" t="s">
        <v>409</v>
      </c>
      <c r="R106" s="192">
        <v>79.5</v>
      </c>
      <c r="S106" s="192">
        <v>0.249</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1.7313259988419201</v>
      </c>
      <c r="N107" s="192">
        <v>1.2679425837320499</v>
      </c>
      <c r="O107" s="192" t="s">
        <v>409</v>
      </c>
      <c r="P107" s="192" t="s">
        <v>409</v>
      </c>
      <c r="Q107" s="192" t="s">
        <v>409</v>
      </c>
      <c r="R107" s="192">
        <v>72.099999999999994</v>
      </c>
      <c r="S107" s="192">
        <v>0.21099999999999999</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7.6216252843158223</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8</v>
      </c>
      <c r="J108" s="242">
        <v>44753</v>
      </c>
      <c r="K108" s="242">
        <v>44888</v>
      </c>
      <c r="L108" s="91" t="s">
        <v>173</v>
      </c>
      <c r="M108" s="192">
        <v>7.2611464968152797</v>
      </c>
      <c r="N108" s="192">
        <v>10</v>
      </c>
      <c r="O108" s="192">
        <v>7</v>
      </c>
      <c r="P108" s="192">
        <v>8</v>
      </c>
      <c r="Q108" s="192" t="s">
        <v>409</v>
      </c>
      <c r="R108" s="192">
        <v>53</v>
      </c>
      <c r="S108" s="192">
        <v>0.59299999999999997</v>
      </c>
      <c r="T108" s="192" t="s">
        <v>816</v>
      </c>
      <c r="U108" s="192" t="s">
        <v>797</v>
      </c>
      <c r="V108" s="192" t="s">
        <v>409</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t="s">
        <v>409</v>
      </c>
      <c r="N109" s="192">
        <v>3.7320574162679399</v>
      </c>
      <c r="O109" s="192" t="s">
        <v>409</v>
      </c>
      <c r="P109" s="192" t="s">
        <v>409</v>
      </c>
      <c r="Q109" s="192" t="s">
        <v>409</v>
      </c>
      <c r="R109" s="192" t="s">
        <v>409</v>
      </c>
      <c r="S109" s="192">
        <v>0.314</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6.4794441227562203</v>
      </c>
      <c r="N110" s="192">
        <v>9.3301435406698499</v>
      </c>
      <c r="O110" s="192" t="s">
        <v>409</v>
      </c>
      <c r="P110" s="192" t="s">
        <v>409</v>
      </c>
      <c r="Q110" s="192" t="s">
        <v>409</v>
      </c>
      <c r="R110" s="192">
        <v>55.7</v>
      </c>
      <c r="S110" s="192">
        <v>0.54800000000000004</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v>5.7655502392344502</v>
      </c>
      <c r="O111" s="192" t="s">
        <v>409</v>
      </c>
      <c r="P111" s="192" t="s">
        <v>409</v>
      </c>
      <c r="Q111" s="192" t="s">
        <v>409</v>
      </c>
      <c r="R111" s="192" t="s">
        <v>409</v>
      </c>
      <c r="S111" s="192">
        <v>0.39900000000000002</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v>4.01913875598086</v>
      </c>
      <c r="O112" s="192" t="s">
        <v>409</v>
      </c>
      <c r="P112" s="192" t="s">
        <v>409</v>
      </c>
      <c r="Q112" s="192" t="s">
        <v>409</v>
      </c>
      <c r="R112" s="192" t="s">
        <v>409</v>
      </c>
      <c r="S112" s="192">
        <v>0.32600000000000001</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2.28141285466126</v>
      </c>
      <c r="N113" s="192">
        <v>0.47846889952152999</v>
      </c>
      <c r="O113" s="192" t="s">
        <v>409</v>
      </c>
      <c r="P113" s="192" t="s">
        <v>409</v>
      </c>
      <c r="Q113" s="192" t="s">
        <v>409</v>
      </c>
      <c r="R113" s="192">
        <v>70.2</v>
      </c>
      <c r="S113" s="192">
        <v>0.17799999999999999</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3.72900984365952</v>
      </c>
      <c r="N114" s="192">
        <v>0.64593301435406503</v>
      </c>
      <c r="O114" s="192" t="s">
        <v>409</v>
      </c>
      <c r="P114" s="192" t="s">
        <v>409</v>
      </c>
      <c r="Q114" s="192" t="s">
        <v>409</v>
      </c>
      <c r="R114" s="192">
        <v>65.2</v>
      </c>
      <c r="S114" s="192">
        <v>0.185</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45058</v>
      </c>
      <c r="L115" s="91" t="s">
        <v>184</v>
      </c>
      <c r="M115" s="192">
        <v>7.2321945570353199</v>
      </c>
      <c r="N115" s="192">
        <v>8.6602870813397104</v>
      </c>
      <c r="O115" s="192" t="s">
        <v>409</v>
      </c>
      <c r="P115" s="192" t="s">
        <v>409</v>
      </c>
      <c r="Q115" s="192">
        <v>5</v>
      </c>
      <c r="R115" s="192">
        <v>53.1</v>
      </c>
      <c r="S115" s="192">
        <v>0.52</v>
      </c>
      <c r="T115" s="192" t="s">
        <v>409</v>
      </c>
      <c r="U115" s="192" t="s">
        <v>409</v>
      </c>
      <c r="V115" s="192">
        <v>28.740570850000001</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45058</v>
      </c>
      <c r="L116" s="91" t="s">
        <v>186</v>
      </c>
      <c r="M116" s="192" t="s">
        <v>409</v>
      </c>
      <c r="N116" s="192">
        <v>3.3732057416267902</v>
      </c>
      <c r="O116" s="192" t="s">
        <v>409</v>
      </c>
      <c r="P116" s="192" t="s">
        <v>409</v>
      </c>
      <c r="Q116" s="192">
        <v>7</v>
      </c>
      <c r="R116" s="192" t="s">
        <v>409</v>
      </c>
      <c r="S116" s="192">
        <v>0.29899999999999999</v>
      </c>
      <c r="T116" s="192" t="s">
        <v>409</v>
      </c>
      <c r="U116" s="192" t="s">
        <v>409</v>
      </c>
      <c r="V116" s="192">
        <v>112.79212626</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45058</v>
      </c>
      <c r="L117" s="91" t="s">
        <v>188</v>
      </c>
      <c r="M117" s="192" t="s">
        <v>409</v>
      </c>
      <c r="N117" s="192">
        <v>9.7368421052631504</v>
      </c>
      <c r="O117" s="192" t="s">
        <v>409</v>
      </c>
      <c r="P117" s="192" t="s">
        <v>409</v>
      </c>
      <c r="Q117" s="192">
        <v>5</v>
      </c>
      <c r="R117" s="192" t="s">
        <v>409</v>
      </c>
      <c r="S117" s="192">
        <v>0.56499999999999995</v>
      </c>
      <c r="T117" s="192" t="s">
        <v>409</v>
      </c>
      <c r="U117" s="192" t="s">
        <v>409</v>
      </c>
      <c r="V117" s="192">
        <v>8.3335982299999998</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t="e"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#N/A</v>
      </c>
      <c r="J118" s="242">
        <v>44753</v>
      </c>
      <c r="K118" s="242">
        <v>44753</v>
      </c>
      <c r="L118" s="91" t="s">
        <v>190</v>
      </c>
      <c r="M118" s="192" t="s">
        <v>409</v>
      </c>
      <c r="N118" s="192">
        <v>3.4210526315789398</v>
      </c>
      <c r="O118" s="192" t="s">
        <v>409</v>
      </c>
      <c r="P118" s="192" t="s">
        <v>409</v>
      </c>
      <c r="Q118" s="192" t="s">
        <v>409</v>
      </c>
      <c r="R118" s="192" t="s">
        <v>409</v>
      </c>
      <c r="S118" s="192">
        <v>0.30099999999999999</v>
      </c>
      <c r="T118" s="192" t="s">
        <v>409</v>
      </c>
      <c r="U118" s="192" t="s">
        <v>409</v>
      </c>
      <c r="V118" s="192" t="s">
        <v>409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5.7550863684466282</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5</v>
      </c>
      <c r="J121" s="242">
        <v>44888</v>
      </c>
      <c r="K121" s="242">
        <v>44900</v>
      </c>
      <c r="L121" s="91" t="s">
        <v>195</v>
      </c>
      <c r="M121" s="192">
        <v>6.6242038216560397</v>
      </c>
      <c r="N121" s="192">
        <v>5.6698564593301404</v>
      </c>
      <c r="O121" s="192">
        <v>5</v>
      </c>
      <c r="P121" s="192" t="s">
        <v>409</v>
      </c>
      <c r="Q121" s="192" t="s">
        <v>409</v>
      </c>
      <c r="R121" s="192">
        <v>55.2</v>
      </c>
      <c r="S121" s="192">
        <v>0.39500000000000002</v>
      </c>
      <c r="T121" s="192" t="s">
        <v>817</v>
      </c>
      <c r="U121" s="192" t="s">
        <v>409</v>
      </c>
      <c r="V121" s="192" t="s">
        <v>409</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t="s">
        <v>409</v>
      </c>
      <c r="N122" s="192">
        <v>8.7559808612440193</v>
      </c>
      <c r="O122" s="192" t="s">
        <v>409</v>
      </c>
      <c r="P122" s="192" t="s">
        <v>409</v>
      </c>
      <c r="Q122" s="192" t="s">
        <v>409</v>
      </c>
      <c r="R122" s="192" t="s">
        <v>409</v>
      </c>
      <c r="S122" s="192">
        <v>0.52400000000000002</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t="s">
        <v>409</v>
      </c>
      <c r="N123" s="192">
        <v>2.2727272727272698</v>
      </c>
      <c r="O123" s="192" t="s">
        <v>409</v>
      </c>
      <c r="P123" s="192" t="s">
        <v>409</v>
      </c>
      <c r="Q123" s="192" t="s">
        <v>409</v>
      </c>
      <c r="R123" s="192" t="s">
        <v>409</v>
      </c>
      <c r="S123" s="192">
        <v>0.253</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t="s">
        <v>409</v>
      </c>
      <c r="N124" s="192">
        <v>0</v>
      </c>
      <c r="O124" s="192" t="s">
        <v>409</v>
      </c>
      <c r="P124" s="192" t="s">
        <v>409</v>
      </c>
      <c r="Q124" s="192" t="s">
        <v>409</v>
      </c>
      <c r="R124" s="192" t="s">
        <v>409</v>
      </c>
      <c r="S124" s="192">
        <v>9.0999999999999998E-2</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t="s">
        <v>409</v>
      </c>
      <c r="N125" s="192">
        <v>0.93301435406698496</v>
      </c>
      <c r="O125" s="192" t="s">
        <v>409</v>
      </c>
      <c r="P125" s="192" t="s">
        <v>409</v>
      </c>
      <c r="Q125" s="192" t="s">
        <v>409</v>
      </c>
      <c r="R125" s="192" t="s">
        <v>409</v>
      </c>
      <c r="S125" s="192">
        <v>0.19700000000000001</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730</v>
      </c>
      <c r="M126" s="192" t="s">
        <v>409</v>
      </c>
      <c r="N126" s="192">
        <v>0</v>
      </c>
      <c r="O126" s="192" t="s">
        <v>409</v>
      </c>
      <c r="P126" s="192" t="s">
        <v>409</v>
      </c>
      <c r="Q126" s="192" t="s">
        <v>409</v>
      </c>
      <c r="R126" s="192" t="s">
        <v>409</v>
      </c>
      <c r="S126" s="192">
        <v>0.08</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v>44887</v>
      </c>
      <c r="K127" s="242" t="s">
        <v>409</v>
      </c>
      <c r="L127" s="91" t="s">
        <v>731</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4.3659525188187596</v>
      </c>
      <c r="N128" s="192">
        <v>3.4928229665071702</v>
      </c>
      <c r="O128" s="192" t="s">
        <v>409</v>
      </c>
      <c r="P128" s="192" t="s">
        <v>409</v>
      </c>
      <c r="Q128" s="192" t="s">
        <v>409</v>
      </c>
      <c r="R128" s="192">
        <v>63</v>
      </c>
      <c r="S128" s="192">
        <v>0.30399999999999999</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732</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t="s">
        <v>409</v>
      </c>
      <c r="N130" s="192">
        <v>4.5933014354066897</v>
      </c>
      <c r="O130" s="192" t="s">
        <v>409</v>
      </c>
      <c r="P130" s="192" t="s">
        <v>409</v>
      </c>
      <c r="Q130" s="192" t="s">
        <v>409</v>
      </c>
      <c r="R130" s="192" t="s">
        <v>409</v>
      </c>
      <c r="S130" s="192">
        <v>0.35</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8.9442719099991592</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8</v>
      </c>
      <c r="J131" s="242">
        <v>44888</v>
      </c>
      <c r="K131" s="242">
        <v>44888</v>
      </c>
      <c r="L131" s="91" t="s">
        <v>208</v>
      </c>
      <c r="M131" s="192">
        <v>10</v>
      </c>
      <c r="N131" s="192">
        <v>10</v>
      </c>
      <c r="O131" s="192">
        <v>5</v>
      </c>
      <c r="P131" s="192">
        <v>8</v>
      </c>
      <c r="Q131" s="192" t="s">
        <v>409</v>
      </c>
      <c r="R131" s="192">
        <v>40.6</v>
      </c>
      <c r="S131" s="192">
        <v>0.63500000000000001</v>
      </c>
      <c r="T131" s="192" t="s">
        <v>817</v>
      </c>
      <c r="U131" s="192" t="s">
        <v>797</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v>2.9186602870813401</v>
      </c>
      <c r="O132" s="192" t="s">
        <v>409</v>
      </c>
      <c r="P132" s="192" t="s">
        <v>409</v>
      </c>
      <c r="Q132" s="192" t="s">
        <v>409</v>
      </c>
      <c r="R132" s="192" t="s">
        <v>409</v>
      </c>
      <c r="S132" s="192">
        <v>0.28000000000000003</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2.59988419224088</v>
      </c>
      <c r="N133" s="192">
        <v>3.2296650717703299</v>
      </c>
      <c r="O133" s="192" t="s">
        <v>409</v>
      </c>
      <c r="P133" s="192" t="s">
        <v>409</v>
      </c>
      <c r="Q133" s="192" t="s">
        <v>409</v>
      </c>
      <c r="R133" s="192">
        <v>69.099999999999994</v>
      </c>
      <c r="S133" s="192">
        <v>0.29299999999999998</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t="s">
        <v>409</v>
      </c>
      <c r="N135" s="192">
        <v>3.6124401913875501</v>
      </c>
      <c r="O135" s="192" t="s">
        <v>409</v>
      </c>
      <c r="P135" s="192" t="s">
        <v>409</v>
      </c>
      <c r="Q135" s="192" t="s">
        <v>409</v>
      </c>
      <c r="R135" s="192" t="s">
        <v>409</v>
      </c>
      <c r="S135" s="192">
        <v>0.309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7.2840459114948128</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7</v>
      </c>
      <c r="J136" s="242">
        <v>44753</v>
      </c>
      <c r="K136" s="242">
        <v>44900</v>
      </c>
      <c r="L136" s="91" t="s">
        <v>218</v>
      </c>
      <c r="M136" s="192">
        <v>7.5796178343948997</v>
      </c>
      <c r="N136" s="192">
        <v>8.2296650717703308</v>
      </c>
      <c r="O136" s="192">
        <v>7</v>
      </c>
      <c r="P136" s="192">
        <v>7</v>
      </c>
      <c r="Q136" s="192">
        <v>5</v>
      </c>
      <c r="R136" s="192">
        <v>51.9</v>
      </c>
      <c r="S136" s="192">
        <v>0.502</v>
      </c>
      <c r="T136" s="192" t="s">
        <v>816</v>
      </c>
      <c r="U136" s="192" t="s">
        <v>796</v>
      </c>
      <c r="V136" s="192">
        <v>13.01858631</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t="s">
        <v>409</v>
      </c>
      <c r="N137" s="192">
        <v>0</v>
      </c>
      <c r="O137" s="192" t="s">
        <v>409</v>
      </c>
      <c r="P137" s="192" t="s">
        <v>409</v>
      </c>
      <c r="Q137" s="192" t="s">
        <v>409</v>
      </c>
      <c r="R137" s="192" t="s">
        <v>409</v>
      </c>
      <c r="S137" s="192">
        <v>0.158</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45058</v>
      </c>
      <c r="L138" s="91" t="s">
        <v>222</v>
      </c>
      <c r="M138" s="192">
        <v>5.9293572669368801</v>
      </c>
      <c r="N138" s="192">
        <v>7.0813397129186599</v>
      </c>
      <c r="O138" s="192" t="s">
        <v>409</v>
      </c>
      <c r="P138" s="192" t="s">
        <v>409</v>
      </c>
      <c r="Q138" s="192">
        <v>7</v>
      </c>
      <c r="R138" s="192">
        <v>57.6</v>
      </c>
      <c r="S138" s="192">
        <v>0.45400000000000001</v>
      </c>
      <c r="T138" s="192" t="s">
        <v>409</v>
      </c>
      <c r="U138" s="192" t="s">
        <v>409</v>
      </c>
      <c r="V138" s="192">
        <v>42.505884760000001</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t="s">
        <v>409</v>
      </c>
      <c r="N139" s="192">
        <v>1.1722488038277501</v>
      </c>
      <c r="O139" s="192" t="s">
        <v>409</v>
      </c>
      <c r="P139" s="192" t="s">
        <v>409</v>
      </c>
      <c r="Q139" s="192" t="s">
        <v>409</v>
      </c>
      <c r="R139" s="192" t="s">
        <v>409</v>
      </c>
      <c r="S139" s="192">
        <v>0.20699999999999999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t="s">
        <v>409</v>
      </c>
      <c r="N140" s="192">
        <v>7.2009569377990399</v>
      </c>
      <c r="O140" s="192" t="s">
        <v>409</v>
      </c>
      <c r="P140" s="192" t="s">
        <v>409</v>
      </c>
      <c r="Q140" s="192" t="s">
        <v>409</v>
      </c>
      <c r="R140" s="192" t="s">
        <v>409</v>
      </c>
      <c r="S140" s="192">
        <v>0.45900000000000002</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733</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7.8980915068080275</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7</v>
      </c>
      <c r="J142" s="242">
        <v>44753</v>
      </c>
      <c r="K142" s="242">
        <v>44888</v>
      </c>
      <c r="L142" s="91" t="s">
        <v>228</v>
      </c>
      <c r="M142" s="192">
        <v>8.9114070642733001</v>
      </c>
      <c r="N142" s="192">
        <v>10</v>
      </c>
      <c r="O142" s="192" t="s">
        <v>409</v>
      </c>
      <c r="P142" s="192">
        <v>7</v>
      </c>
      <c r="Q142" s="192">
        <v>3</v>
      </c>
      <c r="R142" s="192">
        <v>47.3</v>
      </c>
      <c r="S142" s="192">
        <v>0.59199999999999997</v>
      </c>
      <c r="T142" s="192" t="s">
        <v>409</v>
      </c>
      <c r="U142" s="192" t="s">
        <v>796</v>
      </c>
      <c r="V142" s="192">
        <v>2.2135539099999999</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7.5457139518445935</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7</v>
      </c>
      <c r="J143" s="242">
        <v>44753</v>
      </c>
      <c r="K143" s="242">
        <v>44900</v>
      </c>
      <c r="L143" s="91" t="s">
        <v>230</v>
      </c>
      <c r="M143" s="192" t="s">
        <v>409</v>
      </c>
      <c r="N143" s="192">
        <v>8.1339712918660201</v>
      </c>
      <c r="O143" s="192">
        <v>7</v>
      </c>
      <c r="P143" s="192" t="s">
        <v>409</v>
      </c>
      <c r="Q143" s="192" t="s">
        <v>409</v>
      </c>
      <c r="R143" s="192" t="s">
        <v>409</v>
      </c>
      <c r="S143" s="192">
        <v>0.498</v>
      </c>
      <c r="T143" s="192" t="s">
        <v>816</v>
      </c>
      <c r="U143" s="192" t="s">
        <v>409</v>
      </c>
      <c r="V143" s="192" t="s">
        <v>409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t="s">
        <v>409</v>
      </c>
      <c r="N144" s="192">
        <v>1.79425837320574</v>
      </c>
      <c r="O144" s="192" t="s">
        <v>409</v>
      </c>
      <c r="P144" s="192" t="s">
        <v>409</v>
      </c>
      <c r="Q144" s="192" t="s">
        <v>409</v>
      </c>
      <c r="R144" s="192" t="s">
        <v>409</v>
      </c>
      <c r="S144" s="192">
        <v>0.23300000000000001</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7.7947765088060779</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7</v>
      </c>
      <c r="J145" s="242">
        <v>44753</v>
      </c>
      <c r="K145" s="242">
        <v>44966</v>
      </c>
      <c r="L145" s="91" t="s">
        <v>234</v>
      </c>
      <c r="M145" s="192">
        <v>8.6797915460335808</v>
      </c>
      <c r="N145" s="192">
        <v>10</v>
      </c>
      <c r="O145" s="192">
        <v>5</v>
      </c>
      <c r="P145" s="192">
        <v>7</v>
      </c>
      <c r="Q145" s="192" t="s">
        <v>409</v>
      </c>
      <c r="R145" s="192">
        <v>48.1</v>
      </c>
      <c r="S145" s="192">
        <v>0.57699999999999996</v>
      </c>
      <c r="T145" s="192" t="s">
        <v>817</v>
      </c>
      <c r="U145" s="192" t="s">
        <v>796</v>
      </c>
      <c r="V145" s="192" t="s">
        <v>409</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2.36826867400115</v>
      </c>
      <c r="N146" s="192">
        <v>2.3444976076555002</v>
      </c>
      <c r="O146" s="192" t="s">
        <v>409</v>
      </c>
      <c r="P146" s="192" t="s">
        <v>409</v>
      </c>
      <c r="Q146" s="192" t="s">
        <v>409</v>
      </c>
      <c r="R146" s="192">
        <v>69.900000000000006</v>
      </c>
      <c r="S146" s="192">
        <v>0.25600000000000001</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t="s">
        <v>409</v>
      </c>
      <c r="N147" s="192">
        <v>9.2822966507177007</v>
      </c>
      <c r="O147" s="192" t="s">
        <v>409</v>
      </c>
      <c r="P147" s="192" t="s">
        <v>409</v>
      </c>
      <c r="Q147" s="192" t="s">
        <v>409</v>
      </c>
      <c r="R147" s="192" t="s">
        <v>409</v>
      </c>
      <c r="S147" s="192">
        <v>0.54600000000000004</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734</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8.0253651153396586</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44753</v>
      </c>
      <c r="K149" s="242">
        <v>44900</v>
      </c>
      <c r="L149" s="91" t="s">
        <v>240</v>
      </c>
      <c r="M149" s="192">
        <v>9.2009264620729603</v>
      </c>
      <c r="N149" s="192">
        <v>10</v>
      </c>
      <c r="O149" s="192">
        <v>7</v>
      </c>
      <c r="P149" s="192">
        <v>7</v>
      </c>
      <c r="Q149" s="192">
        <v>1</v>
      </c>
      <c r="R149" s="192">
        <v>46.3</v>
      </c>
      <c r="S149" s="192">
        <v>0.60599999999999998</v>
      </c>
      <c r="T149" s="192" t="s">
        <v>816</v>
      </c>
      <c r="U149" s="192" t="s">
        <v>796</v>
      </c>
      <c r="V149" s="192">
        <v>-5.9740839100000001</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44888</v>
      </c>
      <c r="K150" s="242">
        <v>44900</v>
      </c>
      <c r="L150" s="91" t="s">
        <v>242</v>
      </c>
      <c r="M150" s="192">
        <v>10</v>
      </c>
      <c r="N150" s="192">
        <v>8.4928229665071697</v>
      </c>
      <c r="O150" s="192">
        <v>10</v>
      </c>
      <c r="P150" s="192">
        <v>8</v>
      </c>
      <c r="Q150" s="192">
        <v>5</v>
      </c>
      <c r="R150" s="192">
        <v>42</v>
      </c>
      <c r="S150" s="192">
        <v>0.51300000000000001</v>
      </c>
      <c r="T150" s="192" t="s">
        <v>815</v>
      </c>
      <c r="U150" s="192" t="s">
        <v>797</v>
      </c>
      <c r="V150" s="192">
        <v>5.0251464800000001</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t="e"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#N/A</v>
      </c>
      <c r="J151" s="242">
        <v>44753</v>
      </c>
      <c r="K151" s="242">
        <v>44753</v>
      </c>
      <c r="L151" s="91" t="s">
        <v>244</v>
      </c>
      <c r="M151" s="192">
        <v>6.2188766647365297</v>
      </c>
      <c r="N151" s="192">
        <v>6.7942583732057402</v>
      </c>
      <c r="O151" s="192" t="s">
        <v>409</v>
      </c>
      <c r="P151" s="192" t="s">
        <v>409</v>
      </c>
      <c r="Q151" s="192" t="s">
        <v>409</v>
      </c>
      <c r="R151" s="192">
        <v>56.6</v>
      </c>
      <c r="S151" s="192">
        <v>0.442</v>
      </c>
      <c r="T151" s="192" t="s">
        <v>409</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80.099999999999994</v>
      </c>
      <c r="S152" s="192">
        <v>0.155</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80.5</v>
      </c>
      <c r="S153" s="192">
        <v>0.14899999999999999</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6.1320208453966396</v>
      </c>
      <c r="N154" s="192">
        <v>9.0430622009569301</v>
      </c>
      <c r="O154" s="192" t="s">
        <v>409</v>
      </c>
      <c r="P154" s="192" t="s">
        <v>409</v>
      </c>
      <c r="Q154" s="192" t="s">
        <v>409</v>
      </c>
      <c r="R154" s="192">
        <v>56.9</v>
      </c>
      <c r="S154" s="192">
        <v>0.53600000000000003</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8.1065431383903402E-2</v>
      </c>
      <c r="N156" s="192">
        <v>1.84210526315789</v>
      </c>
      <c r="O156" s="192" t="s">
        <v>409</v>
      </c>
      <c r="P156" s="192" t="s">
        <v>409</v>
      </c>
      <c r="Q156" s="192" t="s">
        <v>409</v>
      </c>
      <c r="R156" s="192">
        <v>77.8</v>
      </c>
      <c r="S156" s="192">
        <v>0.23499999999999999</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1.9918934568616</v>
      </c>
      <c r="N157" s="192">
        <v>3.2296650717703299</v>
      </c>
      <c r="O157" s="192" t="s">
        <v>409</v>
      </c>
      <c r="P157" s="192" t="s">
        <v>409</v>
      </c>
      <c r="Q157" s="192" t="s">
        <v>409</v>
      </c>
      <c r="R157" s="192">
        <v>71.2</v>
      </c>
      <c r="S157" s="192">
        <v>0.29299999999999998</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7.4927620150549998</v>
      </c>
      <c r="N158" s="192">
        <v>6.6267942583731996</v>
      </c>
      <c r="O158" s="192">
        <v>7</v>
      </c>
      <c r="P158" s="192" t="s">
        <v>409</v>
      </c>
      <c r="Q158" s="192" t="s">
        <v>409</v>
      </c>
      <c r="R158" s="192">
        <v>52.2</v>
      </c>
      <c r="S158" s="192">
        <v>0.435</v>
      </c>
      <c r="T158" s="192" t="s">
        <v>816</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2.3393167342211898</v>
      </c>
      <c r="N159" s="192">
        <v>5.0956937799043001</v>
      </c>
      <c r="O159" s="192" t="s">
        <v>409</v>
      </c>
      <c r="P159" s="192" t="s">
        <v>409</v>
      </c>
      <c r="Q159" s="192" t="s">
        <v>409</v>
      </c>
      <c r="R159" s="192">
        <v>70</v>
      </c>
      <c r="S159" s="192">
        <v>0.371</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2.1077012159814701</v>
      </c>
      <c r="N160" s="192">
        <v>6.6507177033492804</v>
      </c>
      <c r="O160" s="192" t="s">
        <v>409</v>
      </c>
      <c r="P160" s="192" t="s">
        <v>409</v>
      </c>
      <c r="Q160" s="192" t="s">
        <v>409</v>
      </c>
      <c r="R160" s="192">
        <v>70.8</v>
      </c>
      <c r="S160" s="192">
        <v>0.436</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t="e"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#N/A</v>
      </c>
      <c r="J161" s="242">
        <v>44753</v>
      </c>
      <c r="K161" s="242">
        <v>44753</v>
      </c>
      <c r="L161" s="91" t="s">
        <v>264</v>
      </c>
      <c r="M161" s="192">
        <v>5.4371742906774703</v>
      </c>
      <c r="N161" s="192">
        <v>7.2009569377990399</v>
      </c>
      <c r="O161" s="192" t="s">
        <v>409</v>
      </c>
      <c r="P161" s="192" t="s">
        <v>409</v>
      </c>
      <c r="Q161" s="192" t="s">
        <v>409</v>
      </c>
      <c r="R161" s="192">
        <v>59.3</v>
      </c>
      <c r="S161" s="192">
        <v>0.45900000000000002</v>
      </c>
      <c r="T161" s="192" t="s">
        <v>409</v>
      </c>
      <c r="U161" s="192" t="s">
        <v>409</v>
      </c>
      <c r="V161" s="192" t="s">
        <v>409</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t="s">
        <v>409</v>
      </c>
      <c r="N163" s="192">
        <v>10</v>
      </c>
      <c r="O163" s="192" t="s">
        <v>409</v>
      </c>
      <c r="P163" s="192" t="s">
        <v>409</v>
      </c>
      <c r="Q163" s="192" t="s">
        <v>409</v>
      </c>
      <c r="R163" s="192" t="s">
        <v>409</v>
      </c>
      <c r="S163" s="192">
        <v>0.60699999999999998</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0.74696004632310298</v>
      </c>
      <c r="N164" s="192">
        <v>0.789473684210525</v>
      </c>
      <c r="O164" s="192" t="s">
        <v>409</v>
      </c>
      <c r="P164" s="192" t="s">
        <v>409</v>
      </c>
      <c r="Q164" s="192" t="s">
        <v>409</v>
      </c>
      <c r="R164" s="192">
        <v>75.5</v>
      </c>
      <c r="S164" s="192">
        <v>0.191</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735</v>
      </c>
      <c r="M165" s="192" t="s">
        <v>409</v>
      </c>
      <c r="N165" s="192">
        <v>2.7990430622009499</v>
      </c>
      <c r="O165" s="192" t="s">
        <v>409</v>
      </c>
      <c r="P165" s="192" t="s">
        <v>409</v>
      </c>
      <c r="Q165" s="192" t="s">
        <v>409</v>
      </c>
      <c r="R165" s="192" t="s">
        <v>409</v>
      </c>
      <c r="S165" s="192">
        <v>0.27500000000000002</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t="s">
        <v>409</v>
      </c>
      <c r="N166" s="192">
        <v>8.6363636363636296</v>
      </c>
      <c r="O166" s="192" t="s">
        <v>409</v>
      </c>
      <c r="P166" s="192" t="s">
        <v>409</v>
      </c>
      <c r="Q166" s="192" t="s">
        <v>409</v>
      </c>
      <c r="R166" s="192" t="s">
        <v>409</v>
      </c>
      <c r="S166" s="192">
        <v>0.51900000000000002</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78.7</v>
      </c>
      <c r="S167" s="192">
        <v>0.158</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5.6398378691372297</v>
      </c>
      <c r="N168" s="192">
        <v>5.2870813397129099</v>
      </c>
      <c r="O168" s="192" t="s">
        <v>409</v>
      </c>
      <c r="P168" s="192" t="s">
        <v>409</v>
      </c>
      <c r="Q168" s="192" t="s">
        <v>409</v>
      </c>
      <c r="R168" s="192">
        <v>58.6</v>
      </c>
      <c r="S168" s="192">
        <v>0.379</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t="e"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#N/A</v>
      </c>
      <c r="J169" s="242">
        <v>44887</v>
      </c>
      <c r="K169" s="242">
        <v>44887</v>
      </c>
      <c r="L169" s="91" t="s">
        <v>736</v>
      </c>
      <c r="M169" s="192" t="s">
        <v>409</v>
      </c>
      <c r="N169" s="192">
        <v>3.8038277511961698</v>
      </c>
      <c r="O169" s="192" t="s">
        <v>409</v>
      </c>
      <c r="P169" s="192" t="s">
        <v>409</v>
      </c>
      <c r="Q169" s="192" t="s">
        <v>409</v>
      </c>
      <c r="R169" s="192" t="s">
        <v>409</v>
      </c>
      <c r="S169" s="192">
        <v>0.317</v>
      </c>
      <c r="T169" s="192" t="s">
        <v>409</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737</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1.64447017950202</v>
      </c>
      <c r="N171" s="192">
        <v>0</v>
      </c>
      <c r="O171" s="192" t="s">
        <v>409</v>
      </c>
      <c r="P171" s="192" t="s">
        <v>409</v>
      </c>
      <c r="Q171" s="192" t="s">
        <v>409</v>
      </c>
      <c r="R171" s="192">
        <v>72.400000000000006</v>
      </c>
      <c r="S171" s="192">
        <v>0.11899999999999999</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2.68674001158077</v>
      </c>
      <c r="N172" s="192">
        <v>2.4641148325358802</v>
      </c>
      <c r="O172" s="192" t="s">
        <v>409</v>
      </c>
      <c r="P172" s="192" t="s">
        <v>409</v>
      </c>
      <c r="Q172" s="192" t="s">
        <v>409</v>
      </c>
      <c r="R172" s="192">
        <v>68.8</v>
      </c>
      <c r="S172" s="192">
        <v>0.26100000000000001</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2.59988419224088</v>
      </c>
      <c r="N173" s="192">
        <v>2.5837320574162601</v>
      </c>
      <c r="O173" s="192" t="s">
        <v>409</v>
      </c>
      <c r="P173" s="192" t="s">
        <v>409</v>
      </c>
      <c r="Q173" s="192" t="s">
        <v>409</v>
      </c>
      <c r="R173" s="192">
        <v>69.099999999999994</v>
      </c>
      <c r="S173" s="192">
        <v>0.26600000000000001</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7.9559930515344499</v>
      </c>
      <c r="N174" s="192">
        <v>9.0669856459330092</v>
      </c>
      <c r="O174" s="192" t="s">
        <v>409</v>
      </c>
      <c r="P174" s="192" t="s">
        <v>409</v>
      </c>
      <c r="Q174" s="192" t="s">
        <v>409</v>
      </c>
      <c r="R174" s="192">
        <v>50.6</v>
      </c>
      <c r="S174" s="192">
        <v>0.53700000000000003</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2.36826867400115</v>
      </c>
      <c r="N175" s="192">
        <v>2.3923444976076498</v>
      </c>
      <c r="O175" s="192" t="s">
        <v>409</v>
      </c>
      <c r="P175" s="192" t="s">
        <v>409</v>
      </c>
      <c r="Q175" s="192" t="s">
        <v>409</v>
      </c>
      <c r="R175" s="192">
        <v>69.900000000000006</v>
      </c>
      <c r="S175" s="192">
        <v>0.25800000000000001</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8.3666002653407556</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7</v>
      </c>
      <c r="J176" s="242">
        <v>44888</v>
      </c>
      <c r="K176" s="242">
        <v>45058</v>
      </c>
      <c r="L176" s="91" t="s">
        <v>287</v>
      </c>
      <c r="M176" s="192">
        <v>10</v>
      </c>
      <c r="N176" s="192">
        <v>10</v>
      </c>
      <c r="O176" s="192">
        <v>7</v>
      </c>
      <c r="P176" s="192">
        <v>7</v>
      </c>
      <c r="Q176" s="192">
        <v>7</v>
      </c>
      <c r="R176" s="192">
        <v>42.8</v>
      </c>
      <c r="S176" s="192">
        <v>0.57599999999999996</v>
      </c>
      <c r="T176" s="192" t="s">
        <v>816</v>
      </c>
      <c r="U176" s="192" t="s">
        <v>796</v>
      </c>
      <c r="V176" s="192">
        <v>77.519321379999994</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t="e"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#N/A</v>
      </c>
      <c r="J177" s="242">
        <v>44888</v>
      </c>
      <c r="K177" s="242">
        <v>44753</v>
      </c>
      <c r="L177" s="91" t="s">
        <v>289</v>
      </c>
      <c r="M177" s="192">
        <v>7.78228141285466</v>
      </c>
      <c r="N177" s="192">
        <v>7.3923444976076498</v>
      </c>
      <c r="O177" s="192" t="s">
        <v>409</v>
      </c>
      <c r="P177" s="192" t="s">
        <v>409</v>
      </c>
      <c r="Q177" s="192" t="s">
        <v>409</v>
      </c>
      <c r="R177" s="192">
        <v>51.2</v>
      </c>
      <c r="S177" s="192">
        <v>0.46700000000000003</v>
      </c>
      <c r="T177" s="192" t="s">
        <v>409</v>
      </c>
      <c r="U177" s="192" t="s">
        <v>409</v>
      </c>
      <c r="V177" s="192" t="s">
        <v>409</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1.4418066010422701</v>
      </c>
      <c r="N178" s="192">
        <v>0</v>
      </c>
      <c r="O178" s="192" t="s">
        <v>409</v>
      </c>
      <c r="P178" s="192" t="s">
        <v>409</v>
      </c>
      <c r="Q178" s="192" t="s">
        <v>409</v>
      </c>
      <c r="R178" s="192">
        <v>73.099999999999994</v>
      </c>
      <c r="S178" s="192">
        <v>0.10100000000000001</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v>9.1387559808612409</v>
      </c>
      <c r="O179" s="192" t="s">
        <v>409</v>
      </c>
      <c r="P179" s="192" t="s">
        <v>409</v>
      </c>
      <c r="Q179" s="192" t="s">
        <v>409</v>
      </c>
      <c r="R179" s="192" t="s">
        <v>409</v>
      </c>
      <c r="S179" s="192">
        <v>0.54</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10</v>
      </c>
      <c r="N180" s="192">
        <v>9.6411483253588504</v>
      </c>
      <c r="O180" s="192" t="s">
        <v>409</v>
      </c>
      <c r="P180" s="192" t="s">
        <v>409</v>
      </c>
      <c r="Q180" s="192" t="s">
        <v>409</v>
      </c>
      <c r="R180" s="192">
        <v>40.5</v>
      </c>
      <c r="S180" s="192">
        <v>0.56100000000000005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t="e"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#N/A</v>
      </c>
      <c r="J181" s="242">
        <v>44753</v>
      </c>
      <c r="K181" s="242">
        <v>44753</v>
      </c>
      <c r="L181" s="91" t="s">
        <v>297</v>
      </c>
      <c r="M181" s="192">
        <v>4.01852924145917</v>
      </c>
      <c r="N181" s="192">
        <v>4.9760765550239201</v>
      </c>
      <c r="O181" s="192" t="s">
        <v>409</v>
      </c>
      <c r="P181" s="192" t="s">
        <v>409</v>
      </c>
      <c r="Q181" s="192" t="s">
        <v>409</v>
      </c>
      <c r="R181" s="192">
        <v>64.2</v>
      </c>
      <c r="S181" s="192">
        <v>0.36599999999999999</v>
      </c>
      <c r="T181" s="192" t="s">
        <v>409</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738</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44753</v>
      </c>
      <c r="K183" s="242">
        <v>44900</v>
      </c>
      <c r="L183" s="91" t="s">
        <v>299</v>
      </c>
      <c r="M183" s="192" t="s">
        <v>409</v>
      </c>
      <c r="N183" s="192">
        <v>10</v>
      </c>
      <c r="O183" s="192">
        <v>10</v>
      </c>
      <c r="P183" s="192" t="s">
        <v>409</v>
      </c>
      <c r="Q183" s="192">
        <v>1</v>
      </c>
      <c r="R183" s="192" t="s">
        <v>409</v>
      </c>
      <c r="S183" s="192">
        <v>0.77500000000000002</v>
      </c>
      <c r="T183" s="192" t="s">
        <v>815</v>
      </c>
      <c r="U183" s="192" t="s">
        <v>409</v>
      </c>
      <c r="V183" s="192">
        <v>-4.4613912400000002</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4.8291835552981999</v>
      </c>
      <c r="N184" s="192">
        <v>3.8995215311004698</v>
      </c>
      <c r="O184" s="192" t="s">
        <v>409</v>
      </c>
      <c r="P184" s="192" t="s">
        <v>409</v>
      </c>
      <c r="Q184" s="192" t="s">
        <v>409</v>
      </c>
      <c r="R184" s="192">
        <v>61.4</v>
      </c>
      <c r="S184" s="192">
        <v>0.32100000000000001</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t="s">
        <v>409</v>
      </c>
      <c r="N185" s="192">
        <v>10</v>
      </c>
      <c r="O185" s="192">
        <v>10</v>
      </c>
      <c r="P185" s="192">
        <v>8</v>
      </c>
      <c r="Q185" s="192">
        <v>7</v>
      </c>
      <c r="R185" s="192" t="s">
        <v>409</v>
      </c>
      <c r="S185" s="192">
        <v>0.752</v>
      </c>
      <c r="T185" s="192" t="s">
        <v>815</v>
      </c>
      <c r="U185" s="192" t="s">
        <v>797</v>
      </c>
      <c r="V185" s="192">
        <v>55.956398530000001</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t="s">
        <v>409</v>
      </c>
      <c r="N186" s="192">
        <v>8.20574162679425</v>
      </c>
      <c r="O186" s="192" t="s">
        <v>409</v>
      </c>
      <c r="P186" s="192" t="s">
        <v>409</v>
      </c>
      <c r="Q186" s="192" t="s">
        <v>409</v>
      </c>
      <c r="R186" s="192" t="s">
        <v>409</v>
      </c>
      <c r="S186" s="192">
        <v>0.501</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t="s">
        <v>409</v>
      </c>
      <c r="N187" s="192">
        <v>5.5263157894736796</v>
      </c>
      <c r="O187" s="192" t="s">
        <v>409</v>
      </c>
      <c r="P187" s="192" t="s">
        <v>409</v>
      </c>
      <c r="Q187" s="192" t="s">
        <v>409</v>
      </c>
      <c r="R187" s="192" t="s">
        <v>409</v>
      </c>
      <c r="S187" s="192">
        <v>0.38900000000000001</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2.0208453966415698</v>
      </c>
      <c r="N188" s="192">
        <v>0.86124401913875503</v>
      </c>
      <c r="O188" s="192" t="s">
        <v>409</v>
      </c>
      <c r="P188" s="192" t="s">
        <v>409</v>
      </c>
      <c r="Q188" s="192" t="s">
        <v>409</v>
      </c>
      <c r="R188" s="192">
        <v>71.099999999999994</v>
      </c>
      <c r="S188" s="192">
        <v>0.19400000000000001</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t="s">
        <v>409</v>
      </c>
      <c r="K189" s="242">
        <v>44753</v>
      </c>
      <c r="L189" s="91" t="s">
        <v>309</v>
      </c>
      <c r="M189" s="192" t="s">
        <v>409</v>
      </c>
      <c r="N189" s="192">
        <v>0.21531100478468901</v>
      </c>
      <c r="O189" s="192" t="s">
        <v>409</v>
      </c>
      <c r="P189" s="192" t="s">
        <v>409</v>
      </c>
      <c r="Q189" s="192" t="s">
        <v>409</v>
      </c>
      <c r="R189" s="192" t="s">
        <v>409</v>
      </c>
      <c r="S189" s="192">
        <v>0.16700000000000001</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0</v>
      </c>
      <c r="N190" s="192">
        <v>1.5550239234449701</v>
      </c>
      <c r="O190" s="192" t="s">
        <v>409</v>
      </c>
      <c r="P190" s="192" t="s">
        <v>409</v>
      </c>
      <c r="Q190" s="192" t="s">
        <v>409</v>
      </c>
      <c r="R190" s="192">
        <v>79.099999999999994</v>
      </c>
      <c r="S190" s="192">
        <v>0.223</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t="s">
        <v>409</v>
      </c>
      <c r="N191" s="192">
        <v>7.9186602870813401</v>
      </c>
      <c r="O191" s="192" t="s">
        <v>409</v>
      </c>
      <c r="P191" s="192" t="s">
        <v>409</v>
      </c>
      <c r="Q191" s="192" t="s">
        <v>409</v>
      </c>
      <c r="R191" s="192" t="s">
        <v>409</v>
      </c>
      <c r="S191" s="192">
        <v>0.48899999999999999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v>44887</v>
      </c>
      <c r="K192" s="242" t="s">
        <v>409</v>
      </c>
      <c r="L192" s="91" t="s">
        <v>739</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t="s">
        <v>409</v>
      </c>
      <c r="N193" s="192">
        <v>2.2009569377990399</v>
      </c>
      <c r="O193" s="192" t="s">
        <v>409</v>
      </c>
      <c r="P193" s="192" t="s">
        <v>409</v>
      </c>
      <c r="Q193" s="192" t="s">
        <v>409</v>
      </c>
      <c r="R193" s="192" t="s">
        <v>409</v>
      </c>
      <c r="S193" s="192">
        <v>0.25</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45058</v>
      </c>
      <c r="L194" s="91" t="s">
        <v>316</v>
      </c>
      <c r="M194" s="192">
        <v>10</v>
      </c>
      <c r="N194" s="192">
        <v>6.1722488038277499</v>
      </c>
      <c r="O194" s="192">
        <v>7</v>
      </c>
      <c r="P194" s="192" t="s">
        <v>409</v>
      </c>
      <c r="Q194" s="192">
        <v>7</v>
      </c>
      <c r="R194" s="192">
        <v>36.299999999999997</v>
      </c>
      <c r="S194" s="192">
        <v>0.41599999999999998</v>
      </c>
      <c r="T194" s="192" t="s">
        <v>816</v>
      </c>
      <c r="U194" s="192" t="s">
        <v>409</v>
      </c>
      <c r="V194" s="192">
        <v>38.740709729999999</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740</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8.3666002653407556</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7</v>
      </c>
      <c r="J196" s="242">
        <v>44888</v>
      </c>
      <c r="K196" s="242">
        <v>44900</v>
      </c>
      <c r="L196" s="91" t="s">
        <v>318</v>
      </c>
      <c r="M196" s="192">
        <v>10</v>
      </c>
      <c r="N196" s="192">
        <v>10</v>
      </c>
      <c r="O196" s="192">
        <v>7</v>
      </c>
      <c r="P196" s="192">
        <v>7</v>
      </c>
      <c r="Q196" s="192">
        <v>3</v>
      </c>
      <c r="R196" s="192">
        <v>43.2</v>
      </c>
      <c r="S196" s="192">
        <v>0.64800000000000002</v>
      </c>
      <c r="T196" s="192" t="s">
        <v>816</v>
      </c>
      <c r="U196" s="192" t="s">
        <v>796</v>
      </c>
      <c r="V196" s="192">
        <v>2.0244556999999999</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9.2298784018529201</v>
      </c>
      <c r="N197" s="192">
        <v>8.6842105263157894</v>
      </c>
      <c r="O197" s="192" t="s">
        <v>409</v>
      </c>
      <c r="P197" s="192" t="s">
        <v>409</v>
      </c>
      <c r="Q197" s="192" t="s">
        <v>409</v>
      </c>
      <c r="R197" s="192">
        <v>46.2</v>
      </c>
      <c r="S197" s="192">
        <v>0.52100000000000002</v>
      </c>
      <c r="T197" s="192" t="s">
        <v>409</v>
      </c>
      <c r="U197" s="192" t="s">
        <v>409</v>
      </c>
      <c r="V197" s="192" t="s">
        <v>409</v>
      </c>
      <c r="W197" s="192"/>
      <c r="X197" s="192"/>
      <c r="Y197" s="192"/>
      <c r="Z197" s="192"/>
      <c r="AA197" s="87"/>
    </row>
    <row r="198" spans="1:38" x14ac:dyDescent="0.2">
      <c r="A198" s="81"/>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5.2055587724377501</v>
      </c>
      <c r="N198" s="192">
        <v>3.5645933014354001</v>
      </c>
      <c r="O198" s="192" t="s">
        <v>409</v>
      </c>
      <c r="P198" s="192" t="s">
        <v>409</v>
      </c>
      <c r="Q198" s="192" t="s">
        <v>409</v>
      </c>
      <c r="R198" s="192">
        <v>60.1</v>
      </c>
      <c r="S198" s="192">
        <v>0.307</v>
      </c>
      <c r="T198" s="192" t="s">
        <v>409</v>
      </c>
      <c r="U198" s="192" t="s">
        <v>409</v>
      </c>
      <c r="V198" s="192" t="s">
        <v>409</v>
      </c>
      <c r="W198" s="87"/>
      <c r="X198" s="87"/>
      <c r="Y198" s="87"/>
      <c r="Z198" s="87"/>
      <c r="AA198" s="87"/>
      <c r="AB198" s="87"/>
      <c r="AC198" s="87"/>
    </row>
    <row r="199" spans="1:38" x14ac:dyDescent="0.2">
      <c r="A199" s="81"/>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6.1899247249565699</v>
      </c>
      <c r="N199" s="192">
        <v>5.9090909090909101</v>
      </c>
      <c r="O199" s="192" t="s">
        <v>409</v>
      </c>
      <c r="P199" s="192" t="s">
        <v>409</v>
      </c>
      <c r="Q199" s="192" t="s">
        <v>409</v>
      </c>
      <c r="R199" s="192">
        <v>56.7</v>
      </c>
      <c r="S199" s="192">
        <v>0.40500000000000003</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t="s">
        <v>409</v>
      </c>
      <c r="N200" s="192">
        <v>3.2775119617224799</v>
      </c>
      <c r="O200" s="192" t="s">
        <v>409</v>
      </c>
      <c r="P200" s="192" t="s">
        <v>409</v>
      </c>
      <c r="Q200" s="192" t="s">
        <v>409</v>
      </c>
      <c r="R200" s="192" t="s">
        <v>409</v>
      </c>
      <c r="S200" s="192">
        <v>0.29499999999999998</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t="s">
        <v>409</v>
      </c>
      <c r="N201" s="192">
        <v>9.3062200956937797</v>
      </c>
      <c r="O201" s="192" t="s">
        <v>409</v>
      </c>
      <c r="P201" s="192" t="s">
        <v>409</v>
      </c>
      <c r="Q201" s="192" t="s">
        <v>409</v>
      </c>
      <c r="R201" s="192" t="s">
        <v>409</v>
      </c>
      <c r="S201" s="192">
        <v>0.54700000000000004</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v>4.5215311004784597</v>
      </c>
      <c r="O202" s="192" t="s">
        <v>409</v>
      </c>
      <c r="P202" s="192" t="s">
        <v>409</v>
      </c>
      <c r="Q202" s="192" t="s">
        <v>409</v>
      </c>
      <c r="R202" s="192" t="s">
        <v>409</v>
      </c>
      <c r="S202" s="192">
        <v>0.34699999999999998</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t="s">
        <v>409</v>
      </c>
      <c r="N203" s="192">
        <v>2.8947368421052602</v>
      </c>
      <c r="O203" s="192" t="s">
        <v>409</v>
      </c>
      <c r="P203" s="192" t="s">
        <v>409</v>
      </c>
      <c r="Q203" s="192" t="s">
        <v>409</v>
      </c>
      <c r="R203" s="192" t="s">
        <v>409</v>
      </c>
      <c r="S203" s="192">
        <v>0.27900000000000003</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5.1476548928778199</v>
      </c>
      <c r="N204" s="192">
        <v>2.05741626794258</v>
      </c>
      <c r="O204" s="192" t="s">
        <v>409</v>
      </c>
      <c r="P204" s="192" t="s">
        <v>409</v>
      </c>
      <c r="Q204" s="192" t="s">
        <v>409</v>
      </c>
      <c r="R204" s="192">
        <v>60.3</v>
      </c>
      <c r="S204" s="192">
        <v>0.24399999999999999</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3.7000579038795598</v>
      </c>
      <c r="N205" s="192">
        <v>0.45454545454545298</v>
      </c>
      <c r="O205" s="192" t="s">
        <v>409</v>
      </c>
      <c r="P205" s="192" t="s">
        <v>409</v>
      </c>
      <c r="Q205" s="192" t="s">
        <v>409</v>
      </c>
      <c r="R205" s="192">
        <v>65.3</v>
      </c>
      <c r="S205" s="192">
        <v>0.17699999999999999</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B206" s="35" t="str">
        <f ca="1"/>
        <v>Tuvalu</v>
      </c>
      <c r="C206" s="35" t="str">
        <f ca="1"/>
        <v>TUV</v>
      </c>
      <c r="D206" s="35" t="str">
        <f ca="1"/>
        <v>EAS           East Asia &amp; Pacific</v>
      </c>
      <c r="E206" s="35" t="str">
        <f ca="1"/>
        <v>IDA</v>
      </c>
      <c r="F206" s="81" t="str">
        <f t="shared" ca="1" si="6"/>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B207" s="35" t="str">
        <f ca="1"/>
        <v>Taiwan, China</v>
      </c>
      <c r="C207" s="35" t="str">
        <f ca="1"/>
        <v>TWN</v>
      </c>
      <c r="D207" s="35" t="str">
        <f ca="1"/>
        <v>EAS           East Asia &amp; Pacific</v>
      </c>
      <c r="E207" s="35" t="str">
        <f ca="1"/>
        <v>NA</v>
      </c>
      <c r="F207" s="81" t="str">
        <f t="shared" ca="1" si="6"/>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741</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8.3902721482339295</v>
      </c>
      <c r="N208" s="192">
        <v>9.7129186602870803</v>
      </c>
      <c r="O208" s="192" t="s">
        <v>409</v>
      </c>
      <c r="P208" s="192" t="s">
        <v>409</v>
      </c>
      <c r="Q208" s="192" t="s">
        <v>409</v>
      </c>
      <c r="R208" s="192">
        <v>49.1</v>
      </c>
      <c r="S208" s="192">
        <v>0.56399999999999995</v>
      </c>
      <c r="T208" s="192" t="s">
        <v>409</v>
      </c>
      <c r="U208" s="192" t="s">
        <v>409</v>
      </c>
      <c r="V208" s="192" t="s">
        <v>409</v>
      </c>
    </row>
    <row r="209" spans="2:22" x14ac:dyDescent="0.2">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7.8466040511850785</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7</v>
      </c>
      <c r="J209" s="242">
        <v>44753</v>
      </c>
      <c r="K209" s="242">
        <v>44888</v>
      </c>
      <c r="L209" s="91" t="s">
        <v>341</v>
      </c>
      <c r="M209" s="192">
        <v>8.7955993051534396</v>
      </c>
      <c r="N209" s="192">
        <v>10</v>
      </c>
      <c r="O209" s="192" t="s">
        <v>409</v>
      </c>
      <c r="P209" s="192">
        <v>7</v>
      </c>
      <c r="Q209" s="192" t="s">
        <v>409</v>
      </c>
      <c r="R209" s="192">
        <v>47.7</v>
      </c>
      <c r="S209" s="192">
        <v>0.59299999999999997</v>
      </c>
      <c r="T209" s="192" t="s">
        <v>409</v>
      </c>
      <c r="U209" s="192" t="s">
        <v>796</v>
      </c>
      <c r="V209" s="192" t="s">
        <v>409</v>
      </c>
    </row>
    <row r="210" spans="2:22" x14ac:dyDescent="0.2">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5.8425014475969803</v>
      </c>
      <c r="N210" s="192">
        <v>2.29665071770334</v>
      </c>
      <c r="O210" s="192" t="s">
        <v>409</v>
      </c>
      <c r="P210" s="192" t="s">
        <v>409</v>
      </c>
      <c r="Q210" s="192" t="s">
        <v>409</v>
      </c>
      <c r="R210" s="192">
        <v>57.9</v>
      </c>
      <c r="S210" s="192">
        <v>0.254</v>
      </c>
      <c r="T210" s="192" t="s">
        <v>409</v>
      </c>
      <c r="U210" s="192" t="s">
        <v>409</v>
      </c>
      <c r="V210" s="192" t="s">
        <v>409</v>
      </c>
    </row>
    <row r="211" spans="2:22" x14ac:dyDescent="0.2">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1.8181818181818099</v>
      </c>
      <c r="N211" s="192">
        <v>3.1339712918660201</v>
      </c>
      <c r="O211" s="192" t="s">
        <v>409</v>
      </c>
      <c r="P211" s="192" t="s">
        <v>409</v>
      </c>
      <c r="Q211" s="192" t="s">
        <v>409</v>
      </c>
      <c r="R211" s="192">
        <v>71.8</v>
      </c>
      <c r="S211" s="192">
        <v>0.28899999999999998</v>
      </c>
      <c r="T211" s="192" t="s">
        <v>409</v>
      </c>
      <c r="U211" s="192" t="s">
        <v>409</v>
      </c>
      <c r="V211" s="192" t="s">
        <v>409</v>
      </c>
    </row>
    <row r="212" spans="2:22" x14ac:dyDescent="0.2">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2.31615518239713E-2</v>
      </c>
      <c r="N212" s="192">
        <v>0.191387559808612</v>
      </c>
      <c r="O212" s="192" t="s">
        <v>409</v>
      </c>
      <c r="P212" s="192" t="s">
        <v>409</v>
      </c>
      <c r="Q212" s="192" t="s">
        <v>409</v>
      </c>
      <c r="R212" s="192">
        <v>78</v>
      </c>
      <c r="S212" s="192">
        <v>0.16600000000000001</v>
      </c>
      <c r="T212" s="192" t="s">
        <v>409</v>
      </c>
      <c r="U212" s="192" t="s">
        <v>409</v>
      </c>
      <c r="V212" s="192" t="s">
        <v>409</v>
      </c>
    </row>
    <row r="213" spans="2:22" x14ac:dyDescent="0.2">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5.9583092067168497</v>
      </c>
      <c r="N213" s="192">
        <v>3.2535885167464098</v>
      </c>
      <c r="O213" s="192" t="s">
        <v>409</v>
      </c>
      <c r="P213" s="192" t="s">
        <v>409</v>
      </c>
      <c r="Q213" s="192" t="s">
        <v>409</v>
      </c>
      <c r="R213" s="192">
        <v>57.5</v>
      </c>
      <c r="S213" s="192">
        <v>0.29399999999999998</v>
      </c>
      <c r="T213" s="192" t="s">
        <v>409</v>
      </c>
      <c r="U213" s="192" t="s">
        <v>409</v>
      </c>
      <c r="V213" s="192" t="s">
        <v>409</v>
      </c>
    </row>
    <row r="214" spans="2:22" x14ac:dyDescent="0.2">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v>4.4736842105263097</v>
      </c>
      <c r="O214" s="192" t="s">
        <v>409</v>
      </c>
      <c r="P214" s="192" t="s">
        <v>409</v>
      </c>
      <c r="Q214" s="192" t="s">
        <v>409</v>
      </c>
      <c r="R214" s="192" t="s">
        <v>409</v>
      </c>
      <c r="S214" s="192">
        <v>0.34499999999999997</v>
      </c>
      <c r="T214" s="192" t="s">
        <v>409</v>
      </c>
      <c r="U214" s="192" t="s">
        <v>409</v>
      </c>
      <c r="V214" s="192" t="s">
        <v>409</v>
      </c>
    </row>
    <row r="215" spans="2:22" x14ac:dyDescent="0.2">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10</v>
      </c>
      <c r="N215" s="192">
        <v>5.0717703349282299</v>
      </c>
      <c r="O215" s="192" t="s">
        <v>409</v>
      </c>
      <c r="P215" s="192" t="s">
        <v>409</v>
      </c>
      <c r="Q215" s="192" t="s">
        <v>409</v>
      </c>
      <c r="R215" s="192">
        <v>42.6</v>
      </c>
      <c r="S215" s="192">
        <v>0.37</v>
      </c>
      <c r="T215" s="192" t="s">
        <v>409</v>
      </c>
      <c r="U215" s="192" t="s">
        <v>409</v>
      </c>
      <c r="V215" s="192" t="s">
        <v>409</v>
      </c>
    </row>
    <row r="216" spans="2:22" x14ac:dyDescent="0.2">
      <c r="B216" s="35" t="str">
        <f ca="1"/>
        <v>British Virgin Islands</v>
      </c>
      <c r="C216" s="35" t="str">
        <f ca="1"/>
        <v>VGB</v>
      </c>
      <c r="D216" s="35" t="str">
        <f ca="1"/>
        <v>LCN           Latin America &amp; Caribbean</v>
      </c>
      <c r="E216" s="35" t="str">
        <f ca="1"/>
        <v>NA</v>
      </c>
      <c r="F216" s="81" t="str">
        <f t="shared" ca="1" si="6"/>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v>44887</v>
      </c>
      <c r="K216" s="242" t="s">
        <v>409</v>
      </c>
      <c r="L216" s="91" t="s">
        <v>742</v>
      </c>
      <c r="M216" s="192" t="s">
        <v>409</v>
      </c>
      <c r="N216" s="192" t="s">
        <v>409</v>
      </c>
      <c r="O216" s="192" t="s">
        <v>409</v>
      </c>
      <c r="P216" s="192" t="s">
        <v>409</v>
      </c>
      <c r="Q216" s="192" t="s">
        <v>409</v>
      </c>
      <c r="R216" s="192" t="s">
        <v>409</v>
      </c>
      <c r="S216" s="192" t="s">
        <v>409</v>
      </c>
      <c r="T216" s="192" t="s">
        <v>409</v>
      </c>
      <c r="U216" s="192" t="s">
        <v>409</v>
      </c>
      <c r="V216" s="192" t="s">
        <v>409</v>
      </c>
    </row>
    <row r="217" spans="2:22" x14ac:dyDescent="0.2">
      <c r="B217" s="35" t="str">
        <f ca="1"/>
        <v>Virgin Islands (U.S.)</v>
      </c>
      <c r="C217" s="35" t="str">
        <f ca="1"/>
        <v>VIR</v>
      </c>
      <c r="D217" s="35" t="str">
        <f ca="1"/>
        <v>LCN           Latin America &amp; Caribbean</v>
      </c>
      <c r="E217" s="35" t="str">
        <f ca="1"/>
        <v>NA</v>
      </c>
      <c r="F217" s="81" t="str">
        <f t="shared" ca="1" si="6"/>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743</v>
      </c>
      <c r="M217" s="192" t="s">
        <v>409</v>
      </c>
      <c r="N217" s="192" t="s">
        <v>409</v>
      </c>
      <c r="O217" s="192" t="s">
        <v>409</v>
      </c>
      <c r="P217" s="192" t="s">
        <v>409</v>
      </c>
      <c r="Q217" s="192" t="s">
        <v>409</v>
      </c>
      <c r="R217" s="192" t="s">
        <v>409</v>
      </c>
      <c r="S217" s="192" t="s">
        <v>409</v>
      </c>
      <c r="T217" s="192" t="s">
        <v>409</v>
      </c>
      <c r="U217" s="192" t="s">
        <v>409</v>
      </c>
      <c r="V217" s="192" t="s">
        <v>409</v>
      </c>
    </row>
    <row r="218" spans="2:22" x14ac:dyDescent="0.2">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2.9473074696004602</v>
      </c>
      <c r="N218" s="192">
        <v>5.5263157894736796</v>
      </c>
      <c r="O218" s="192" t="s">
        <v>409</v>
      </c>
      <c r="P218" s="192" t="s">
        <v>409</v>
      </c>
      <c r="Q218" s="192" t="s">
        <v>409</v>
      </c>
      <c r="R218" s="192">
        <v>67.900000000000006</v>
      </c>
      <c r="S218" s="192">
        <v>0.38900000000000001</v>
      </c>
      <c r="T218" s="192" t="s">
        <v>409</v>
      </c>
      <c r="U218" s="192" t="s">
        <v>409</v>
      </c>
      <c r="V218" s="192" t="s">
        <v>409</v>
      </c>
    </row>
    <row r="219" spans="2:22" x14ac:dyDescent="0.2">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v>8.2296650717703308</v>
      </c>
      <c r="O219" s="192" t="s">
        <v>409</v>
      </c>
      <c r="P219" s="192" t="s">
        <v>409</v>
      </c>
      <c r="Q219" s="192" t="s">
        <v>409</v>
      </c>
      <c r="R219" s="192" t="s">
        <v>409</v>
      </c>
      <c r="S219" s="192">
        <v>0.502</v>
      </c>
      <c r="T219" s="192" t="s">
        <v>409</v>
      </c>
      <c r="U219" s="192" t="s">
        <v>409</v>
      </c>
      <c r="V219" s="192" t="s">
        <v>409</v>
      </c>
    </row>
    <row r="220" spans="2:22" x14ac:dyDescent="0.2">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v>3.20574162679425</v>
      </c>
      <c r="O220" s="192" t="s">
        <v>409</v>
      </c>
      <c r="P220" s="192" t="s">
        <v>409</v>
      </c>
      <c r="Q220" s="192" t="s">
        <v>409</v>
      </c>
      <c r="R220" s="192" t="s">
        <v>409</v>
      </c>
      <c r="S220" s="192">
        <v>0.29199999999999998</v>
      </c>
      <c r="T220" s="192" t="s">
        <v>409</v>
      </c>
      <c r="U220" s="192" t="s">
        <v>409</v>
      </c>
      <c r="V220" s="192" t="s">
        <v>409</v>
      </c>
    </row>
    <row r="221" spans="2:22" x14ac:dyDescent="0.2">
      <c r="B221" s="35" t="str">
        <f ca="1"/>
        <v>Kosovo</v>
      </c>
      <c r="C221" s="35" t="str">
        <f ca="1"/>
        <v>XKX</v>
      </c>
      <c r="D221" s="35" t="str">
        <f ca="1"/>
        <v>ECS           Europe &amp; Central Asia</v>
      </c>
      <c r="E221" s="35" t="str">
        <f ca="1"/>
        <v>IDA</v>
      </c>
      <c r="F221" s="81" t="str">
        <f t="shared" ca="1" si="6"/>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744</v>
      </c>
      <c r="M221" s="192" t="s">
        <v>409</v>
      </c>
      <c r="N221" s="192" t="s">
        <v>409</v>
      </c>
      <c r="O221" s="192" t="s">
        <v>409</v>
      </c>
      <c r="P221" s="192" t="s">
        <v>409</v>
      </c>
      <c r="Q221" s="192" t="s">
        <v>409</v>
      </c>
      <c r="R221" s="192" t="s">
        <v>409</v>
      </c>
      <c r="S221" s="192" t="s">
        <v>409</v>
      </c>
      <c r="T221" s="192" t="s">
        <v>409</v>
      </c>
      <c r="U221" s="192" t="s">
        <v>409</v>
      </c>
      <c r="V221" s="192" t="s">
        <v>409</v>
      </c>
    </row>
    <row r="222" spans="2:22" x14ac:dyDescent="0.2">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10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10</v>
      </c>
      <c r="J222" s="242">
        <v>44888</v>
      </c>
      <c r="K222" s="242">
        <v>44900</v>
      </c>
      <c r="L222" s="91" t="s">
        <v>356</v>
      </c>
      <c r="M222" s="192">
        <v>10</v>
      </c>
      <c r="N222" s="192">
        <v>10</v>
      </c>
      <c r="O222" s="192">
        <v>10</v>
      </c>
      <c r="P222" s="192">
        <v>8</v>
      </c>
      <c r="Q222" s="192">
        <v>1</v>
      </c>
      <c r="R222" s="192">
        <v>40.1</v>
      </c>
      <c r="S222" s="192">
        <v>0.60399999999999998</v>
      </c>
      <c r="T222" s="192" t="s">
        <v>815</v>
      </c>
      <c r="U222" s="192" t="s">
        <v>797</v>
      </c>
      <c r="V222" s="192">
        <v>-7.6044665299999998</v>
      </c>
    </row>
    <row r="223" spans="2:22" x14ac:dyDescent="0.2">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4.7423277359583</v>
      </c>
      <c r="N223" s="192">
        <v>5.4306220095693698</v>
      </c>
      <c r="O223" s="192" t="s">
        <v>409</v>
      </c>
      <c r="P223" s="192" t="s">
        <v>409</v>
      </c>
      <c r="Q223" s="192" t="s">
        <v>409</v>
      </c>
      <c r="R223" s="192">
        <v>61.7</v>
      </c>
      <c r="S223" s="192">
        <v>0.38500000000000001</v>
      </c>
      <c r="T223" s="192" t="s">
        <v>409</v>
      </c>
      <c r="U223" s="192" t="s">
        <v>409</v>
      </c>
      <c r="V223" s="192" t="s">
        <v>409</v>
      </c>
    </row>
    <row r="224" spans="2:22" x14ac:dyDescent="0.2">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10</v>
      </c>
      <c r="N224" s="192">
        <v>8.7081339712918595</v>
      </c>
      <c r="O224" s="192" t="s">
        <v>409</v>
      </c>
      <c r="P224" s="192" t="s">
        <v>409</v>
      </c>
      <c r="Q224" s="192" t="s">
        <v>409</v>
      </c>
      <c r="R224" s="192">
        <v>43.5</v>
      </c>
      <c r="S224" s="192">
        <v>0.52200000000000002</v>
      </c>
      <c r="T224" s="192" t="s">
        <v>409</v>
      </c>
      <c r="U224" s="192" t="s">
        <v>409</v>
      </c>
      <c r="V224" s="192" t="s">
        <v>409</v>
      </c>
    </row>
    <row r="225" spans="2:22" x14ac:dyDescent="0.2">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8.3666002653407556</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7</v>
      </c>
      <c r="J225" s="242">
        <v>44753</v>
      </c>
      <c r="K225" s="242">
        <v>44966</v>
      </c>
      <c r="L225" s="91" t="s">
        <v>362</v>
      </c>
      <c r="M225" s="192" t="s">
        <v>409</v>
      </c>
      <c r="N225" s="192">
        <v>10</v>
      </c>
      <c r="O225" s="192">
        <v>5</v>
      </c>
      <c r="P225" s="192">
        <v>7</v>
      </c>
      <c r="Q225" s="192" t="s">
        <v>409</v>
      </c>
      <c r="R225" s="192" t="s">
        <v>409</v>
      </c>
      <c r="S225" s="192">
        <v>0.58099999999999996</v>
      </c>
      <c r="T225" s="192" t="s">
        <v>817</v>
      </c>
      <c r="U225" s="192" t="s">
        <v>796</v>
      </c>
      <c r="V225" s="192" t="s">
        <v>409</v>
      </c>
    </row>
    <row r="226" spans="2:22" x14ac:dyDescent="0.2">
      <c r="L226" s="79"/>
      <c r="M226" s="80"/>
      <c r="N226" s="80"/>
      <c r="O226" s="199"/>
      <c r="P226" s="87"/>
      <c r="Q226" s="87"/>
      <c r="R226" s="87"/>
      <c r="S226" s="87"/>
      <c r="T226" s="87"/>
      <c r="U226" s="87"/>
      <c r="V226" s="87"/>
    </row>
    <row r="227" spans="2:22" x14ac:dyDescent="0.2">
      <c r="L227" s="79"/>
      <c r="M227" s="80"/>
      <c r="N227" s="80"/>
      <c r="O227" s="199"/>
      <c r="P227" s="87"/>
      <c r="Q227" s="87"/>
      <c r="R227" s="87"/>
      <c r="S227" s="87"/>
      <c r="T227" s="87"/>
      <c r="U227" s="87"/>
      <c r="V227" s="87"/>
    </row>
    <row r="228" spans="2:22" x14ac:dyDescent="0.2">
      <c r="L228" s="79"/>
      <c r="M228" s="80"/>
      <c r="N228" s="80"/>
      <c r="O228" s="199"/>
      <c r="P228" s="87"/>
      <c r="Q228" s="87"/>
      <c r="R228" s="87"/>
      <c r="S228" s="87"/>
      <c r="T228" s="87"/>
      <c r="U228" s="87"/>
      <c r="V228" s="87"/>
    </row>
    <row r="229" spans="2:22" x14ac:dyDescent="0.2">
      <c r="L229" s="91"/>
      <c r="M229" s="181"/>
      <c r="N229" s="181"/>
      <c r="O229" s="181"/>
      <c r="P229" s="181"/>
      <c r="Q229" s="181"/>
      <c r="R229" s="181"/>
      <c r="S229" s="181"/>
      <c r="T229" s="181"/>
      <c r="U229" s="202"/>
      <c r="V229" s="202"/>
    </row>
    <row r="230" spans="2:22" x14ac:dyDescent="0.2">
      <c r="L230" s="91"/>
      <c r="M230" s="181"/>
      <c r="N230" s="181"/>
      <c r="O230" s="181"/>
      <c r="P230" s="181"/>
      <c r="Q230" s="181"/>
      <c r="R230" s="181"/>
      <c r="S230" s="181"/>
      <c r="T230" s="181"/>
      <c r="U230" s="202"/>
      <c r="V230" s="202"/>
    </row>
    <row r="231" spans="2:22" x14ac:dyDescent="0.2">
      <c r="L231" s="79"/>
      <c r="M231" s="80"/>
      <c r="N231" s="80"/>
      <c r="O231" s="199"/>
      <c r="P231" s="87"/>
      <c r="Q231" s="87"/>
      <c r="R231" s="87"/>
      <c r="S231" s="87"/>
      <c r="T231" s="87"/>
      <c r="U231" s="87"/>
      <c r="V231" s="87"/>
    </row>
    <row r="232" spans="2:22" x14ac:dyDescent="0.2">
      <c r="L232" s="79"/>
      <c r="M232" s="80"/>
      <c r="N232" s="80"/>
      <c r="O232" s="199"/>
      <c r="P232" s="87"/>
      <c r="Q232" s="87"/>
      <c r="R232" s="87"/>
      <c r="S232" s="87"/>
      <c r="T232" s="87"/>
      <c r="U232" s="87"/>
      <c r="V232" s="87"/>
    </row>
    <row r="233" spans="2:22" x14ac:dyDescent="0.2">
      <c r="L233" s="79"/>
      <c r="M233" s="80"/>
      <c r="N233" s="80"/>
      <c r="O233" s="199"/>
      <c r="P233" s="87"/>
      <c r="Q233" s="87"/>
      <c r="R233" s="87"/>
      <c r="S233" s="87"/>
      <c r="T233" s="87"/>
      <c r="U233" s="87"/>
      <c r="V233" s="87"/>
    </row>
  </sheetData>
  <conditionalFormatting sqref="G1:G5">
    <cfRule type="cellIs" dxfId="245" priority="110" stopIfTrue="1" operator="greaterThanOrEqual">
      <formula>0</formula>
    </cfRule>
  </conditionalFormatting>
  <conditionalFormatting sqref="G8:G225">
    <cfRule type="cellIs" dxfId="244" priority="46" stopIfTrue="1" operator="greaterThanOrEqual">
      <formula>0</formula>
    </cfRule>
  </conditionalFormatting>
  <conditionalFormatting sqref="G1:H5">
    <cfRule type="expression" dxfId="243" priority="16" stopIfTrue="1">
      <formula>G1=""</formula>
    </cfRule>
  </conditionalFormatting>
  <conditionalFormatting sqref="G8:H225">
    <cfRule type="expression" dxfId="242" priority="39" stopIfTrue="1">
      <formula>G8=""</formula>
    </cfRule>
  </conditionalFormatting>
  <conditionalFormatting sqref="H1:H5">
    <cfRule type="cellIs" dxfId="241" priority="21" operator="between">
      <formula>0</formula>
      <formula>6.999</formula>
    </cfRule>
    <cfRule type="expression" dxfId="240" priority="23">
      <formula>H1=10</formula>
    </cfRule>
    <cfRule type="cellIs" dxfId="239" priority="22" operator="between">
      <formula>7</formula>
      <formula>9.99</formula>
    </cfRule>
  </conditionalFormatting>
  <conditionalFormatting sqref="H8:H225">
    <cfRule type="cellIs" dxfId="238" priority="42" stopIfTrue="1" operator="greaterThanOrEqual">
      <formula>0</formula>
    </cfRule>
  </conditionalFormatting>
  <conditionalFormatting sqref="I2:I3">
    <cfRule type="expression" dxfId="237" priority="114">
      <formula>I2=10</formula>
    </cfRule>
    <cfRule type="cellIs" dxfId="236" priority="112" operator="between">
      <formula>0</formula>
      <formula>6.999</formula>
    </cfRule>
    <cfRule type="cellIs" dxfId="235" priority="113" operator="between">
      <formula>7</formula>
      <formula>9.99</formula>
    </cfRule>
    <cfRule type="expression" dxfId="234" priority="111">
      <formula>I2=""</formula>
    </cfRule>
  </conditionalFormatting>
  <conditionalFormatting sqref="I2:I5">
    <cfRule type="expression" dxfId="233" priority="20">
      <formula>I2=10</formula>
    </cfRule>
    <cfRule type="cellIs" dxfId="232" priority="19" operator="between">
      <formula>7</formula>
      <formula>9.99</formula>
    </cfRule>
    <cfRule type="expression" dxfId="231" priority="17">
      <formula>I2=""</formula>
    </cfRule>
    <cfRule type="cellIs" dxfId="230" priority="18" operator="between">
      <formula>0</formula>
      <formula>6.999</formula>
    </cfRule>
  </conditionalFormatting>
  <conditionalFormatting sqref="I4:I5">
    <cfRule type="cellIs" dxfId="229" priority="13" operator="between">
      <formula>0</formula>
      <formula>6.999</formula>
    </cfRule>
    <cfRule type="expression" dxfId="228" priority="15">
      <formula>I4=10</formula>
    </cfRule>
    <cfRule type="expression" dxfId="227" priority="12">
      <formula>I4=""</formula>
    </cfRule>
    <cfRule type="cellIs" dxfId="226" priority="14" operator="between">
      <formula>7</formula>
      <formula>9.99</formula>
    </cfRule>
  </conditionalFormatting>
  <conditionalFormatting sqref="I8:I225">
    <cfRule type="cellIs" dxfId="225" priority="38" stopIfTrue="1" operator="greaterThanOrEqual">
      <formula>0</formula>
    </cfRule>
    <cfRule type="expression" dxfId="224" priority="35">
      <formula>I8=""</formula>
    </cfRule>
  </conditionalFormatting>
  <conditionalFormatting sqref="J8:K225">
    <cfRule type="colorScale" priority="823">
      <colorScale>
        <cfvo type="min"/>
        <cfvo type="max"/>
        <color rgb="FFFCDCDF"/>
        <color rgb="FFF2676B"/>
      </colorScale>
    </cfRule>
  </conditionalFormatting>
  <conditionalFormatting sqref="L8:L15 L17:L225">
    <cfRule type="expression" dxfId="223" priority="6">
      <formula>$L8&lt;&gt;$C8</formula>
    </cfRule>
  </conditionalFormatting>
  <conditionalFormatting sqref="M2:V3 M3:Z3">
    <cfRule type="expression" dxfId="222" priority="672">
      <formula>M2=L2</formula>
    </cfRule>
    <cfRule type="expression" dxfId="221" priority="671">
      <formula>M2&lt;&gt;L2</formula>
    </cfRule>
    <cfRule type="expression" dxfId="220" priority="670">
      <formula>M2=L2</formula>
    </cfRule>
  </conditionalFormatting>
  <conditionalFormatting sqref="M198:V225 M8:Z197">
    <cfRule type="colorScale" priority="3">
      <colorScale>
        <cfvo type="num" val="0"/>
        <cfvo type="num" val="10"/>
        <color rgb="FFFCFCFF"/>
        <color rgb="FFFFFF00"/>
      </colorScale>
    </cfRule>
  </conditionalFormatting>
  <conditionalFormatting sqref="M6:Z6">
    <cfRule type="expression" dxfId="219" priority="48">
      <formula>ISNUMBER(SEARCH("_raw",M$7))</formula>
    </cfRule>
  </conditionalFormatting>
  <conditionalFormatting sqref="M8:Z197 M198:V225">
    <cfRule type="expression" dxfId="218" priority="2" stopIfTrue="1">
      <formula>ISNUMBER(SEARCH("_raw",M$7))</formula>
    </cfRule>
  </conditionalFormatting>
  <conditionalFormatting sqref="W2:AD3">
    <cfRule type="expression" dxfId="217" priority="856">
      <formula>W2=R2</formula>
    </cfRule>
    <cfRule type="expression" dxfId="216" priority="857">
      <formula>W2&lt;&gt;R2</formula>
    </cfRule>
    <cfRule type="expression" dxfId="215" priority="859">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09" stopIfTrue="1" operator="greaterThanOrEqual" id="{0FDA0C68-2090-0C41-A204-D2F787391508}">
            <xm:f>Parameters!$D$38</xm:f>
            <x14:dxf>
              <font>
                <sz val="12"/>
                <color rgb="FF000000"/>
                <name val="Arial"/>
              </font>
              <fill>
                <patternFill patternType="solid">
                  <bgColor rgb="FFEE9F8F"/>
                </patternFill>
              </fill>
            </x14:dxf>
          </x14:cfRule>
          <x14:cfRule type="cellIs" priority="108" stopIfTrue="1" operator="greaterThanOrEqual" id="{1975FF7A-1774-A44A-83E4-F650308CBD81}">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44" stopIfTrue="1" operator="greaterThanOrEqual" id="{33ABDE25-B8B4-C945-95FA-9B55CDA993C2}">
            <xm:f>Parameters!$D$37</xm:f>
            <x14:dxf>
              <font>
                <sz val="12"/>
                <color rgb="FF000000"/>
                <name val="Arial"/>
              </font>
              <fill>
                <patternFill patternType="solid">
                  <bgColor rgb="FFE35A3A"/>
                </patternFill>
              </fill>
            </x14:dxf>
          </x14:cfRule>
          <x14:cfRule type="cellIs" priority="45" stopIfTrue="1" operator="greaterThanOrEqual" id="{7C88305E-19B5-9649-8320-BDCFD08E521D}">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26" stopIfTrue="1" operator="between" id="{D95EA67C-BB0E-F945-BD06-1698C1396474}">
            <xm:f>0</xm:f>
            <xm:f>Parameters!$D$42</xm:f>
            <x14:dxf>
              <font>
                <sz val="12"/>
                <color rgb="FF000000"/>
                <name val="Arial"/>
              </font>
              <fill>
                <patternFill patternType="solid">
                  <bgColor rgb="FFFCDCDF"/>
                </patternFill>
              </fill>
            </x14:dxf>
          </x14:cfRule>
          <x14:cfRule type="cellIs" priority="24" stopIfTrue="1" operator="greaterThanOrEqual" id="{EDBCA1BD-74CD-A242-A809-8C83AC75CBAB}">
            <xm:f>Parameters!$D$41</xm:f>
            <x14:dxf>
              <font>
                <sz val="12"/>
                <color rgb="FF000000"/>
                <name val="Arial"/>
              </font>
              <fill>
                <patternFill patternType="solid">
                  <bgColor rgb="FFF2676B"/>
                </patternFill>
              </fill>
            </x14:dxf>
          </x14:cfRule>
          <x14:cfRule type="cellIs" priority="25" stopIfTrue="1" operator="greaterThanOrEqual" id="{036D49CD-DDD3-B141-82BD-AEE979FF4B0F}">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40" stopIfTrue="1" operator="greaterThanOrEqual" id="{17C90AF8-A1F4-784E-89A9-30EF27036C0B}">
            <xm:f>Parameters!$D$41</xm:f>
            <x14:dxf>
              <font>
                <sz val="12"/>
                <color rgb="FF000000"/>
                <name val="Arial"/>
              </font>
              <fill>
                <patternFill patternType="solid">
                  <bgColor rgb="FFF2676B"/>
                </patternFill>
              </fill>
            </x14:dxf>
          </x14:cfRule>
          <x14:cfRule type="cellIs" priority="41"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36" stopIfTrue="1" operator="greaterThanOrEqual" id="{96C053CC-03F7-B14A-8383-F6A03DDCEB04}">
            <xm:f>Parameters!$D$41</xm:f>
            <x14:dxf>
              <font>
                <sz val="12"/>
                <color rgb="FF000000"/>
                <name val="Arial"/>
              </font>
              <fill>
                <patternFill patternType="solid">
                  <bgColor rgb="FFE06C25"/>
                </patternFill>
              </fill>
            </x14:dxf>
          </x14:cfRule>
          <x14:cfRule type="cellIs" priority="37" stopIfTrue="1" operator="greaterThanOrEqual" id="{392BDCB5-8CC5-964C-A1B9-19796C2290BD}">
            <xm:f>Parameters!$D$42</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10"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1"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topLeftCell="B1" zoomScaleNormal="100" workbookViewId="0">
      <pane ySplit="6" topLeftCell="A7" activePane="bottomLeft" state="frozen"/>
      <selection pane="bottomLeft" activeCell="J6" sqref="J6"/>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6" style="86" bestFit="1" customWidth="1"/>
    <col min="14" max="14" width="18.140625" style="86" bestFit="1" customWidth="1"/>
    <col min="15" max="15" width="6" style="86" bestFit="1" customWidth="1"/>
    <col min="16" max="16" width="23.5703125" style="86" bestFit="1" customWidth="1"/>
    <col min="17" max="17" width="17.1406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W3" si="1">IF(N4=1,"Underlying",IF(N5=1,"Emerging",""))</f>
        <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2</v>
      </c>
      <c r="O4" s="180">
        <f>IFERROR(INDEX('Data Dictionary'!$I$8:$I$39,MATCH(O7,'Data Dictionary'!$K$8:$K$39,0)),"")</f>
        <v>0</v>
      </c>
      <c r="P4" s="180" t="str">
        <f>IFERROR(INDEX('Data Dictionary'!$I$8:$I$39,MATCH(P7,'Data Dictionary'!$K$8:$K$39,0)),"")</f>
        <v/>
      </c>
      <c r="Q4" s="180"/>
      <c r="R4" s="180"/>
      <c r="S4" s="180" t="str">
        <f>IFERROR(INDEX('Data Dictionary'!$I$8:$I$39,MATCH(S7,'Data Dictionary'!$K$8:$K$39,0)),"")</f>
        <v/>
      </c>
      <c r="T4" s="180" t="str">
        <f>IFERROR(INDEX('Data Dictionary'!$I$8:$I$39,MATCH(T7,'Data Dictionary'!$K$8:$K$39,0)),"")</f>
        <v/>
      </c>
      <c r="U4" s="180" t="str">
        <f>IFERROR(INDEX('Data Dictionary'!$I$8:$I$39,MATCH(U7,'Data Dictionary'!$K$8:$K$39,0)),"")</f>
        <v/>
      </c>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1</v>
      </c>
      <c r="N5" s="181">
        <f>IFERROR(INDEX('Data Dictionary'!$J$8:$J$39,MATCH(N7,'Data Dictionary'!$K$8:$K$39,0)),"")</f>
        <v>0</v>
      </c>
      <c r="O5" s="181">
        <f>IFERROR(INDEX('Data Dictionary'!$J$8:$J$39,MATCH(O7,'Data Dictionary'!$K$8:$K$39,0)),"")</f>
        <v>2</v>
      </c>
      <c r="P5" s="181" t="str">
        <f>IFERROR(INDEX('Data Dictionary'!$J$8:$J$39,MATCH(P7,'Data Dictionary'!$K$8:$K$39,0)),"")</f>
        <v/>
      </c>
      <c r="Q5" s="181"/>
      <c r="R5" s="181"/>
      <c r="S5" s="181" t="str">
        <f>IFERROR(INDEX('Data Dictionary'!$J$8:$J$39,MATCH(S7,'Data Dictionary'!$K$8:$K$39,0)),"")</f>
        <v/>
      </c>
      <c r="T5" s="181" t="str">
        <f>IFERROR(INDEX('Data Dictionary'!$J$8:$J$39,MATCH(T7,'Data Dictionary'!$K$8:$K$39,0)),"")</f>
        <v/>
      </c>
      <c r="U5" s="181" t="str">
        <f>IFERROR(INDEX('Data Dictionary'!$J$8:$J$39,MATCH(U7,'Data Dictionary'!$K$8:$K$39,0)),"")</f>
        <v/>
      </c>
      <c r="V5" s="181"/>
      <c r="W5" s="181"/>
      <c r="X5" s="181"/>
      <c r="Y5" s="181"/>
      <c r="Z5" s="181"/>
      <c r="AA5" s="92"/>
      <c r="AB5" s="92"/>
      <c r="AC5" s="87"/>
      <c r="AD5" s="89"/>
      <c r="AE5" s="89"/>
      <c r="AF5" s="89"/>
      <c r="AG5" s="89"/>
      <c r="AH5" s="89"/>
      <c r="AI5" s="89"/>
      <c r="AJ5" s="89"/>
      <c r="AK5" s="89"/>
      <c r="AL5" s="93"/>
    </row>
    <row r="6" spans="1:38" ht="85" x14ac:dyDescent="0.2">
      <c r="A6" s="197" t="s">
        <v>0</v>
      </c>
      <c r="B6" s="182" t="s">
        <v>1</v>
      </c>
      <c r="C6" s="183" t="s">
        <v>2</v>
      </c>
      <c r="D6" s="182" t="s">
        <v>427</v>
      </c>
      <c r="E6" s="183" t="s">
        <v>428</v>
      </c>
      <c r="F6" s="101" t="s">
        <v>3</v>
      </c>
      <c r="G6" s="184" t="s">
        <v>4</v>
      </c>
      <c r="H6" s="185" t="s">
        <v>5</v>
      </c>
      <c r="I6" s="186" t="s">
        <v>441</v>
      </c>
      <c r="J6" s="240" t="s">
        <v>619</v>
      </c>
      <c r="K6" s="240" t="s">
        <v>620</v>
      </c>
      <c r="L6" s="203"/>
      <c r="M6" s="246" t="str">
        <f>IFERROR(INDEX('Data Dictionary'!$E$8:$E$39,MATCH(M7,'Data Dictionary'!$K$8:$K$39,0)),IFERROR(CONCATENATE(INDEX('Data Dictionary'!$E$8:$E$39,MATCH(LEFT(M7, SEARCH("_raw",M7,1)-1),'Data Dictionary'!$L$8:$L$39,0))," (Raw)"),""))</f>
        <v>MFR Macro-fiscal Risk</v>
      </c>
      <c r="N6" s="246" t="str">
        <f>IFERROR(INDEX('Data Dictionary'!$E$8:$E$39,MATCH(N7,'Data Dictionary'!$K$8:$K$39,0)),IFERROR(CONCATENATE(INDEX('Data Dictionary'!$E$8:$E$39,MATCH(LEFT(N7, SEARCH("_raw",N7,1)-1),'Data Dictionary'!$L$8:$L$39,0))," (Raw)"),""))</f>
        <v>Operational Risk Score, 12M</v>
      </c>
      <c r="O6" s="246" t="str">
        <f>IFERROR(INDEX('Data Dictionary'!$E$8:$E$39,MATCH(O7,'Data Dictionary'!$K$8:$K$39,0)),IFERROR(CONCATENATE(INDEX('Data Dictionary'!$E$8:$E$39,MATCH(LEFT(O7, SEARCH("_raw",O7,1)-1),'Data Dictionary'!$L$8:$L$39,0))," (Raw)"),""))</f>
        <v>Operational Risk Score, Change</v>
      </c>
      <c r="P6" s="246" t="str">
        <f>IFERROR(INDEX('Data Dictionary'!$E$8:$E$39,MATCH(P7,'Data Dictionary'!$K$8:$K$39,0)),IFERROR(CONCATENATE(INDEX('Data Dictionary'!$E$8:$E$39,MATCH(LEFT(P7, SEARCH("_raw",P7,1)-1),'Data Dictionary'!$L$8:$L$39,0))," (Raw)"),""))</f>
        <v/>
      </c>
      <c r="Q6" s="246"/>
      <c r="R6" s="246"/>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t="str">
        <f>IFERROR(INDEX('Data Dictionary'!$E$8:$E$39,MATCH(V7,'Data Dictionary'!$K$8:$K$39,0)),IFERROR(CONCATENATE(INDEX('Data Dictionary'!$E$8:$E$39,MATCH(LEFT(V7, SEARCH("_raw",V7,1)-1),'Data Dictionary'!$L$8:$L$39,0))," (Raw)"),""))</f>
        <v/>
      </c>
      <c r="W6" s="246"/>
      <c r="X6" s="246"/>
      <c r="Y6" s="246"/>
      <c r="Z6" s="246"/>
      <c r="AA6" s="99"/>
      <c r="AB6" s="99"/>
      <c r="AC6" s="99"/>
    </row>
    <row r="7" spans="1:38" s="94" customFormat="1" ht="57" x14ac:dyDescent="0.2">
      <c r="A7" s="198"/>
      <c r="B7" s="188"/>
      <c r="C7" s="188"/>
      <c r="D7" s="218"/>
      <c r="E7" s="218"/>
      <c r="F7" s="102"/>
      <c r="G7" s="189"/>
      <c r="H7" s="189"/>
      <c r="I7" s="189"/>
      <c r="J7" s="243" t="s">
        <v>617</v>
      </c>
      <c r="K7" s="243" t="s">
        <v>618</v>
      </c>
      <c r="L7" s="244" t="s">
        <v>2</v>
      </c>
      <c r="M7" s="247" t="s">
        <v>621</v>
      </c>
      <c r="N7" s="247" t="s">
        <v>388</v>
      </c>
      <c r="O7" s="247" t="s">
        <v>393</v>
      </c>
      <c r="P7" s="247" t="s">
        <v>625</v>
      </c>
      <c r="Q7" s="247" t="s">
        <v>473</v>
      </c>
      <c r="R7" s="247" t="s">
        <v>474</v>
      </c>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IF(M8=7, 6.9, 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3.1368709614254899</v>
      </c>
      <c r="J8" s="242">
        <v>44887</v>
      </c>
      <c r="K8" s="242">
        <v>44887</v>
      </c>
      <c r="L8" s="91" t="s">
        <v>717</v>
      </c>
      <c r="M8" s="192" t="s">
        <v>409</v>
      </c>
      <c r="N8" s="192">
        <v>0</v>
      </c>
      <c r="O8" s="192">
        <v>3.1368709614254899</v>
      </c>
      <c r="P8" s="192" t="s">
        <v>409</v>
      </c>
      <c r="Q8" s="192">
        <v>16.3333333333333</v>
      </c>
      <c r="R8" s="192">
        <v>0</v>
      </c>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IF(M9=7, 6.9, 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3.9628191700388249</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1.57039357744272</v>
      </c>
      <c r="J9" s="242">
        <v>44998</v>
      </c>
      <c r="K9" s="242">
        <v>44998</v>
      </c>
      <c r="L9" s="91" t="s">
        <v>7</v>
      </c>
      <c r="M9" s="192" t="s">
        <v>409</v>
      </c>
      <c r="N9" s="192">
        <v>10</v>
      </c>
      <c r="O9" s="192">
        <v>1.57039357744272</v>
      </c>
      <c r="P9" s="192" t="s">
        <v>409</v>
      </c>
      <c r="Q9" s="192">
        <v>83.4444444444444</v>
      </c>
      <c r="R9" s="192">
        <v>-1.1111111111111101</v>
      </c>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IF(M10=7, 6.9, 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6.9</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v>
      </c>
      <c r="J10" s="242">
        <v>44895</v>
      </c>
      <c r="K10" s="242">
        <v>44887</v>
      </c>
      <c r="L10" s="91" t="s">
        <v>9</v>
      </c>
      <c r="M10" s="192">
        <v>7</v>
      </c>
      <c r="N10" s="192">
        <v>6.6449007231130102</v>
      </c>
      <c r="O10" s="192">
        <v>1.17877423144704</v>
      </c>
      <c r="P10" s="192" t="s">
        <v>807</v>
      </c>
      <c r="Q10" s="192">
        <v>58.7222222222222</v>
      </c>
      <c r="R10" s="192">
        <v>-1.38888888888888</v>
      </c>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IF(M11=7, 6.9, 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3.68997966458892</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3.8588599482454198</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3.5284903074211802</v>
      </c>
      <c r="J11" s="242">
        <v>44998</v>
      </c>
      <c r="K11" s="242">
        <v>44998</v>
      </c>
      <c r="L11" s="91" t="s">
        <v>11</v>
      </c>
      <c r="M11" s="192" t="s">
        <v>409</v>
      </c>
      <c r="N11" s="192">
        <v>3.8588599482454198</v>
      </c>
      <c r="O11" s="192">
        <v>3.5284903074211802</v>
      </c>
      <c r="P11" s="192" t="s">
        <v>409</v>
      </c>
      <c r="Q11" s="192">
        <v>42.7222222222222</v>
      </c>
      <c r="R11" s="192">
        <v>0.27777777777777801</v>
      </c>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f>IF(M12=7, 6.9, 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718</v>
      </c>
      <c r="M12" s="192" t="s">
        <v>409</v>
      </c>
      <c r="N12" s="192" t="s">
        <v>409</v>
      </c>
      <c r="O12" s="192" t="s">
        <v>409</v>
      </c>
      <c r="P12" s="192" t="s">
        <v>409</v>
      </c>
      <c r="Q12" s="192" t="s">
        <v>409</v>
      </c>
      <c r="R12" s="192" t="s">
        <v>409</v>
      </c>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IF(M13=7, 6.9, 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0.31522483472007534</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1.208251711045</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8.2240062659094407E-2</v>
      </c>
      <c r="J13" s="242">
        <v>44998</v>
      </c>
      <c r="K13" s="242">
        <v>44998</v>
      </c>
      <c r="L13" s="91" t="s">
        <v>13</v>
      </c>
      <c r="M13" s="192" t="s">
        <v>409</v>
      </c>
      <c r="N13" s="192">
        <v>1.208251711045</v>
      </c>
      <c r="O13" s="192">
        <v>8.2240062659094407E-2</v>
      </c>
      <c r="P13" s="192" t="s">
        <v>409</v>
      </c>
      <c r="Q13" s="192">
        <v>27.5</v>
      </c>
      <c r="R13" s="192">
        <v>-2.1666666666666599</v>
      </c>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IF(M14=7, 6.9, 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10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10</v>
      </c>
      <c r="J14" s="242">
        <v>44895</v>
      </c>
      <c r="K14" s="242">
        <v>44887</v>
      </c>
      <c r="L14" s="91" t="s">
        <v>15</v>
      </c>
      <c r="M14" s="192">
        <v>10</v>
      </c>
      <c r="N14" s="192">
        <v>9.6099059227550807</v>
      </c>
      <c r="O14" s="192">
        <v>8.1887605247699202</v>
      </c>
      <c r="P14" s="192" t="s">
        <v>808</v>
      </c>
      <c r="Q14" s="192">
        <v>75.75</v>
      </c>
      <c r="R14" s="192">
        <v>3.5833333333333202</v>
      </c>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IF(M15=7, 6.9, 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1.2599751025861838</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4.01363999129362</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0.39553553945564301</v>
      </c>
      <c r="J15" s="242">
        <v>44998</v>
      </c>
      <c r="K15" s="242">
        <v>44998</v>
      </c>
      <c r="L15" s="91" t="s">
        <v>17</v>
      </c>
      <c r="M15" s="192" t="s">
        <v>409</v>
      </c>
      <c r="N15" s="192">
        <v>4.01363999129362</v>
      </c>
      <c r="O15" s="192">
        <v>0.39553553945564301</v>
      </c>
      <c r="P15" s="192" t="s">
        <v>409</v>
      </c>
      <c r="Q15" s="192">
        <v>43.6111111111111</v>
      </c>
      <c r="R15" s="192">
        <v>-1.94444444444445</v>
      </c>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f>IF(M16=7, 6.9, 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719</v>
      </c>
      <c r="M16" s="192" t="s">
        <v>409</v>
      </c>
      <c r="N16" s="192" t="s">
        <v>409</v>
      </c>
      <c r="O16" s="192" t="s">
        <v>409</v>
      </c>
      <c r="P16" s="192" t="s">
        <v>409</v>
      </c>
      <c r="Q16" s="192" t="s">
        <v>409</v>
      </c>
      <c r="R16" s="192" t="s">
        <v>409</v>
      </c>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f>IF(M17=7, 6.9, 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s="192" t="s">
        <v>409</v>
      </c>
      <c r="R17" s="192" t="s">
        <v>409</v>
      </c>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IF(M18=7, 6.9, 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3.6068141766203201</v>
      </c>
      <c r="J18" s="242">
        <v>44998</v>
      </c>
      <c r="K18" s="242">
        <v>44998</v>
      </c>
      <c r="L18" s="91" t="s">
        <v>21</v>
      </c>
      <c r="M18" s="192" t="s">
        <v>409</v>
      </c>
      <c r="N18" s="192">
        <v>0</v>
      </c>
      <c r="O18" s="192">
        <v>3.6068141766203201</v>
      </c>
      <c r="P18" s="192" t="s">
        <v>409</v>
      </c>
      <c r="Q18" s="192">
        <v>13.6666666666666</v>
      </c>
      <c r="R18" s="192">
        <v>0.33333333333333298</v>
      </c>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IF(M19=7, 6.9, 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2.2893752876537437</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0.74874845824566605</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7</v>
      </c>
      <c r="J19" s="242">
        <v>44998</v>
      </c>
      <c r="K19" s="242">
        <v>44998</v>
      </c>
      <c r="L19" s="91" t="s">
        <v>23</v>
      </c>
      <c r="M19" s="192" t="s">
        <v>409</v>
      </c>
      <c r="N19" s="192">
        <v>0.74874845824566605</v>
      </c>
      <c r="O19" s="192">
        <v>7</v>
      </c>
      <c r="P19" s="192" t="s">
        <v>409</v>
      </c>
      <c r="Q19" s="192">
        <v>24.8611111111111</v>
      </c>
      <c r="R19" s="192">
        <v>3.4722222222222201</v>
      </c>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IF(M20=7, 6.9, 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4.2361363031753996</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44998</v>
      </c>
      <c r="K20" s="242">
        <v>44998</v>
      </c>
      <c r="L20" s="91" t="s">
        <v>25</v>
      </c>
      <c r="M20" s="192" t="s">
        <v>409</v>
      </c>
      <c r="N20" s="192">
        <v>4.2361363031753996</v>
      </c>
      <c r="O20" s="192">
        <v>0</v>
      </c>
      <c r="P20" s="192" t="s">
        <v>409</v>
      </c>
      <c r="Q20" s="192">
        <v>44.8888888888888</v>
      </c>
      <c r="R20" s="192">
        <v>-2.55555555555555</v>
      </c>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IF(M21=7, 6.9, 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44895</v>
      </c>
      <c r="K21" s="242">
        <v>44966</v>
      </c>
      <c r="L21" s="91" t="s">
        <v>27</v>
      </c>
      <c r="M21" s="192">
        <v>10</v>
      </c>
      <c r="N21" s="192">
        <v>8.1588430191782102</v>
      </c>
      <c r="O21" s="192">
        <v>3.9592715880164402</v>
      </c>
      <c r="P21" s="192" t="s">
        <v>809</v>
      </c>
      <c r="Q21" s="192">
        <v>67.4166666666666</v>
      </c>
      <c r="R21" s="192">
        <v>0.58333333333332804</v>
      </c>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IF(M22=7, 6.9, 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2.1039317721761535</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0.90352850129386397</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4.8991580184061103</v>
      </c>
      <c r="J22" s="242">
        <v>44998</v>
      </c>
      <c r="K22" s="242">
        <v>44998</v>
      </c>
      <c r="L22" s="91" t="s">
        <v>29</v>
      </c>
      <c r="M22" s="192" t="s">
        <v>409</v>
      </c>
      <c r="N22" s="192">
        <v>0.90352850129386397</v>
      </c>
      <c r="O22" s="192">
        <v>4.8991580184061103</v>
      </c>
      <c r="P22" s="192" t="s">
        <v>409</v>
      </c>
      <c r="Q22" s="192">
        <v>25.75</v>
      </c>
      <c r="R22" s="192">
        <v>1.25</v>
      </c>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IF(M23=7, 6.9, 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3.3683991551309544</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3.6170161309826101</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3.1368709614254899</v>
      </c>
      <c r="J23" s="242">
        <v>44830</v>
      </c>
      <c r="K23" s="242">
        <v>44830</v>
      </c>
      <c r="L23" s="91" t="s">
        <v>31</v>
      </c>
      <c r="M23" s="192" t="s">
        <v>409</v>
      </c>
      <c r="N23" s="192">
        <v>3.6170161309826101</v>
      </c>
      <c r="O23" s="192">
        <v>3.1368709614254899</v>
      </c>
      <c r="P23" s="192" t="s">
        <v>409</v>
      </c>
      <c r="Q23" s="192">
        <v>41.3333333333333</v>
      </c>
      <c r="R23" s="192">
        <v>0</v>
      </c>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IF(M24=7, 6.9, 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3.5638104911847899</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44998</v>
      </c>
      <c r="K24" s="242">
        <v>44998</v>
      </c>
      <c r="L24" s="91" t="s">
        <v>33</v>
      </c>
      <c r="M24" s="192" t="s">
        <v>409</v>
      </c>
      <c r="N24" s="192">
        <v>3.5638104911847899</v>
      </c>
      <c r="O24" s="192">
        <v>0</v>
      </c>
      <c r="P24" s="192" t="s">
        <v>409</v>
      </c>
      <c r="Q24" s="192">
        <v>41.0277777777777</v>
      </c>
      <c r="R24" s="192">
        <v>-2.3611111111111098</v>
      </c>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IF(M25=7, 6.9, 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7</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44998</v>
      </c>
      <c r="L25" s="91" t="s">
        <v>35</v>
      </c>
      <c r="M25" s="192">
        <v>7</v>
      </c>
      <c r="N25" s="192">
        <v>3.8927180826622099</v>
      </c>
      <c r="O25" s="192">
        <v>7</v>
      </c>
      <c r="P25" s="192" t="s">
        <v>807</v>
      </c>
      <c r="Q25" s="192">
        <v>42.9166666666666</v>
      </c>
      <c r="R25" s="192">
        <v>3.75</v>
      </c>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IF(M26=7, 6.9, 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8.917349295313505E-2</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2.0305206897385601</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3.9161934599576398E-3</v>
      </c>
      <c r="J26" s="242">
        <v>44998</v>
      </c>
      <c r="K26" s="242">
        <v>44998</v>
      </c>
      <c r="L26" s="91" t="s">
        <v>37</v>
      </c>
      <c r="M26" s="192" t="s">
        <v>409</v>
      </c>
      <c r="N26" s="192">
        <v>2.0305206897385601</v>
      </c>
      <c r="O26" s="192">
        <v>3.9161934599576398E-3</v>
      </c>
      <c r="P26" s="192" t="s">
        <v>409</v>
      </c>
      <c r="Q26" s="192">
        <v>32.2222222222222</v>
      </c>
      <c r="R26" s="192">
        <v>-2.2222222222222201</v>
      </c>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IF(M27=7, 6.9, 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3.2304416805137497</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3.32680355026723</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3.1368709614254899</v>
      </c>
      <c r="J27" s="242">
        <v>44900</v>
      </c>
      <c r="K27" s="242">
        <v>44900</v>
      </c>
      <c r="L27" s="91" t="s">
        <v>39</v>
      </c>
      <c r="M27" s="192" t="s">
        <v>409</v>
      </c>
      <c r="N27" s="192">
        <v>3.32680355026723</v>
      </c>
      <c r="O27" s="192">
        <v>3.1368709614254899</v>
      </c>
      <c r="P27" s="192" t="s">
        <v>409</v>
      </c>
      <c r="Q27" s="192">
        <v>39.6666666666666</v>
      </c>
      <c r="R27" s="192">
        <v>0</v>
      </c>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IF(M28=7, 6.9, 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3.9421765356005496</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3.4477254588986401</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4.5075386724104103</v>
      </c>
      <c r="J28" s="242">
        <v>44998</v>
      </c>
      <c r="K28" s="242">
        <v>44998</v>
      </c>
      <c r="L28" s="91" t="s">
        <v>40</v>
      </c>
      <c r="M28" s="192" t="s">
        <v>409</v>
      </c>
      <c r="N28" s="192">
        <v>3.4477254588986401</v>
      </c>
      <c r="O28" s="192">
        <v>4.5075386724104103</v>
      </c>
      <c r="P28" s="192" t="s">
        <v>409</v>
      </c>
      <c r="Q28" s="192">
        <v>40.3611111111111</v>
      </c>
      <c r="R28" s="192">
        <v>0.97222222222222099</v>
      </c>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IF(M29=7, 6.9, 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2.3137714803333362</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3.5879948729110702</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1.4920697082435901</v>
      </c>
      <c r="J29" s="242">
        <v>44998</v>
      </c>
      <c r="K29" s="242">
        <v>44998</v>
      </c>
      <c r="L29" s="91" t="s">
        <v>42</v>
      </c>
      <c r="M29" s="192" t="s">
        <v>409</v>
      </c>
      <c r="N29" s="192">
        <v>3.5879948729110702</v>
      </c>
      <c r="O29" s="192">
        <v>1.4920697082435901</v>
      </c>
      <c r="P29" s="192" t="s">
        <v>409</v>
      </c>
      <c r="Q29" s="192">
        <v>41.1666666666666</v>
      </c>
      <c r="R29" s="192">
        <v>-1.1666666666666601</v>
      </c>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IF(M30=7, 6.9, 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6.9836302015702518</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9.1504026699557404</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5.3299392990013699</v>
      </c>
      <c r="J30" s="242">
        <v>44998</v>
      </c>
      <c r="K30" s="242">
        <v>44998</v>
      </c>
      <c r="L30" s="91" t="s">
        <v>44</v>
      </c>
      <c r="M30" s="192" t="s">
        <v>409</v>
      </c>
      <c r="N30" s="192">
        <v>9.1504026699557404</v>
      </c>
      <c r="O30" s="192">
        <v>5.3299392990013699</v>
      </c>
      <c r="P30" s="192" t="s">
        <v>409</v>
      </c>
      <c r="Q30" s="192">
        <v>73.1111111111111</v>
      </c>
      <c r="R30" s="192">
        <v>1.55555555555555</v>
      </c>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IF(M31=7, 6.9, 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4.9123833742203296</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4.7730295774988498</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5.0558057568043901</v>
      </c>
      <c r="J31" s="242">
        <v>44998</v>
      </c>
      <c r="K31" s="242">
        <v>44998</v>
      </c>
      <c r="L31" s="91" t="s">
        <v>46</v>
      </c>
      <c r="M31" s="192" t="s">
        <v>409</v>
      </c>
      <c r="N31" s="192">
        <v>4.7730295774988498</v>
      </c>
      <c r="O31" s="192">
        <v>5.0558057568043901</v>
      </c>
      <c r="P31" s="192" t="s">
        <v>409</v>
      </c>
      <c r="Q31" s="192">
        <v>47.9722222222222</v>
      </c>
      <c r="R31" s="192">
        <v>1.3611111111111101</v>
      </c>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f>IF(M32=7, 6.9, 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720</v>
      </c>
      <c r="M32" s="192" t="s">
        <v>409</v>
      </c>
      <c r="N32" s="192" t="s">
        <v>409</v>
      </c>
      <c r="O32" s="192" t="s">
        <v>409</v>
      </c>
      <c r="P32" s="192" t="s">
        <v>409</v>
      </c>
      <c r="Q32" s="192" t="s">
        <v>409</v>
      </c>
      <c r="R32" s="192" t="s">
        <v>409</v>
      </c>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f>IF(M33=7, 6.9, 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4.468201657220078</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5.6581779486807404</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3.5284903074211802</v>
      </c>
      <c r="J33" s="242">
        <v>44998</v>
      </c>
      <c r="K33" s="242">
        <v>44998</v>
      </c>
      <c r="L33" s="91" t="s">
        <v>48</v>
      </c>
      <c r="M33" s="192" t="s">
        <v>409</v>
      </c>
      <c r="N33" s="192">
        <v>5.6581779486807404</v>
      </c>
      <c r="O33" s="192">
        <v>3.5284903074211802</v>
      </c>
      <c r="P33" s="192" t="s">
        <v>409</v>
      </c>
      <c r="Q33" s="192">
        <v>53.0555555555555</v>
      </c>
      <c r="R33" s="192">
        <v>0.27777777777777801</v>
      </c>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IF(M34=7, 6.9, 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10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10</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10</v>
      </c>
      <c r="J34" s="242">
        <v>44895</v>
      </c>
      <c r="K34" s="242">
        <v>44887</v>
      </c>
      <c r="L34" s="91" t="s">
        <v>50</v>
      </c>
      <c r="M34" s="192">
        <v>10</v>
      </c>
      <c r="N34" s="192">
        <v>4.7972139592251297</v>
      </c>
      <c r="O34" s="192">
        <v>1.1004503622478801</v>
      </c>
      <c r="P34" s="192" t="s">
        <v>808</v>
      </c>
      <c r="Q34" s="192">
        <v>48.1111111111111</v>
      </c>
      <c r="R34" s="192">
        <v>-1.44444444444445</v>
      </c>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IF(M35=7, 6.9, 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3.2196786322918434</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3.2639241577789</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3.1760328960250601</v>
      </c>
      <c r="J35" s="242">
        <v>44966</v>
      </c>
      <c r="K35" s="242">
        <v>44998</v>
      </c>
      <c r="L35" s="91" t="s">
        <v>52</v>
      </c>
      <c r="M35" s="192" t="s">
        <v>409</v>
      </c>
      <c r="N35" s="192">
        <v>3.2639241577789</v>
      </c>
      <c r="O35" s="192">
        <v>3.1760328960250601</v>
      </c>
      <c r="P35" s="192" t="s">
        <v>409</v>
      </c>
      <c r="Q35" s="192">
        <v>39.3055555555555</v>
      </c>
      <c r="R35" s="192">
        <v>2.7777777777778501E-2</v>
      </c>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IF(M36=7, 6.9, 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3.1368709614254899</v>
      </c>
      <c r="J36" s="242">
        <v>44778</v>
      </c>
      <c r="K36" s="242">
        <v>44778</v>
      </c>
      <c r="L36" s="91" t="s">
        <v>54</v>
      </c>
      <c r="M36" s="192" t="s">
        <v>409</v>
      </c>
      <c r="N36" s="192">
        <v>0</v>
      </c>
      <c r="O36" s="192">
        <v>3.1368709614254899</v>
      </c>
      <c r="P36" s="192" t="s">
        <v>409</v>
      </c>
      <c r="Q36" s="192">
        <v>19.3333333333333</v>
      </c>
      <c r="R36" s="192">
        <v>0</v>
      </c>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IF(M37=7, 6.9, 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1.5382923940354032</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2.6157827275145702</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0.90464068925005603</v>
      </c>
      <c r="J37" s="242">
        <v>44998</v>
      </c>
      <c r="K37" s="242">
        <v>44998</v>
      </c>
      <c r="L37" s="91" t="s">
        <v>56</v>
      </c>
      <c r="M37" s="192" t="s">
        <v>409</v>
      </c>
      <c r="N37" s="192">
        <v>2.6157827275145702</v>
      </c>
      <c r="O37" s="192">
        <v>0.90464068925005603</v>
      </c>
      <c r="P37" s="192" t="s">
        <v>409</v>
      </c>
      <c r="Q37" s="192">
        <v>35.5833333333333</v>
      </c>
      <c r="R37" s="192">
        <v>-1.5833333333333199</v>
      </c>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IF(M38=7, 6.9, 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1.8105798341887172</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1.74030810902319</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1.8836890542392799</v>
      </c>
      <c r="J38" s="242">
        <v>44998</v>
      </c>
      <c r="K38" s="242">
        <v>44998</v>
      </c>
      <c r="L38" s="91" t="s">
        <v>58</v>
      </c>
      <c r="M38" s="192" t="s">
        <v>409</v>
      </c>
      <c r="N38" s="192">
        <v>1.74030810902319</v>
      </c>
      <c r="O38" s="192">
        <v>1.8836890542392799</v>
      </c>
      <c r="P38" s="192" t="s">
        <v>409</v>
      </c>
      <c r="Q38" s="192">
        <v>30.5555555555555</v>
      </c>
      <c r="R38" s="192">
        <v>-0.88888888888888895</v>
      </c>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IF(M39=7, 6.9, 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4.1439610444163115</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5.4743766475609998</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3.1368709614254899</v>
      </c>
      <c r="J39" s="242">
        <v>44900</v>
      </c>
      <c r="K39" s="242">
        <v>44900</v>
      </c>
      <c r="L39" s="91" t="s">
        <v>60</v>
      </c>
      <c r="M39" s="192" t="s">
        <v>409</v>
      </c>
      <c r="N39" s="192">
        <v>5.4743766475609998</v>
      </c>
      <c r="O39" s="192">
        <v>3.1368709614254899</v>
      </c>
      <c r="P39" s="192" t="s">
        <v>409</v>
      </c>
      <c r="Q39" s="192">
        <v>52</v>
      </c>
      <c r="R39" s="192">
        <v>0</v>
      </c>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IF(M40=7, 6.9, 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2.3836578513650348</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1.1066773077946199</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5.1341296260035199</v>
      </c>
      <c r="J40" s="242">
        <v>44998</v>
      </c>
      <c r="K40" s="242">
        <v>44998</v>
      </c>
      <c r="L40" s="91" t="s">
        <v>62</v>
      </c>
      <c r="M40" s="192" t="s">
        <v>409</v>
      </c>
      <c r="N40" s="192">
        <v>1.1066773077946199</v>
      </c>
      <c r="O40" s="192">
        <v>5.1341296260035199</v>
      </c>
      <c r="P40" s="192" t="s">
        <v>409</v>
      </c>
      <c r="Q40" s="192">
        <v>26.9166666666666</v>
      </c>
      <c r="R40" s="192">
        <v>1.4166666666666601</v>
      </c>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IF(M41=7, 6.9, 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7</v>
      </c>
      <c r="J41" s="242">
        <v>44998</v>
      </c>
      <c r="K41" s="242">
        <v>44998</v>
      </c>
      <c r="L41" s="91" t="s">
        <v>64</v>
      </c>
      <c r="M41" s="192" t="s">
        <v>409</v>
      </c>
      <c r="N41" s="192">
        <v>0</v>
      </c>
      <c r="O41" s="192">
        <v>7</v>
      </c>
      <c r="P41" s="192" t="s">
        <v>409</v>
      </c>
      <c r="Q41" s="192">
        <v>11.75</v>
      </c>
      <c r="R41" s="192">
        <v>2.9166666666666599</v>
      </c>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f>IF(M42=7, 6.9, 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721</v>
      </c>
      <c r="M42" s="192" t="s">
        <v>409</v>
      </c>
      <c r="N42" s="192" t="s">
        <v>409</v>
      </c>
      <c r="O42" s="192" t="s">
        <v>409</v>
      </c>
      <c r="P42" s="192" t="s">
        <v>409</v>
      </c>
      <c r="Q42" s="192" t="s">
        <v>409</v>
      </c>
      <c r="R42" s="192" t="s">
        <v>409</v>
      </c>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IF(M43=7, 6.9, 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2.3714722716863861</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0.95673414109168298</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5.87820638339534</v>
      </c>
      <c r="J43" s="242">
        <v>44998</v>
      </c>
      <c r="K43" s="242">
        <v>44998</v>
      </c>
      <c r="L43" s="91" t="s">
        <v>66</v>
      </c>
      <c r="M43" s="192" t="s">
        <v>409</v>
      </c>
      <c r="N43" s="192">
        <v>0.95673414109168298</v>
      </c>
      <c r="O43" s="192">
        <v>5.87820638339534</v>
      </c>
      <c r="P43" s="192" t="s">
        <v>409</v>
      </c>
      <c r="Q43" s="192">
        <v>26.0555555555555</v>
      </c>
      <c r="R43" s="192">
        <v>1.94444444444444</v>
      </c>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IF(M44=7, 6.9, 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6.9</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7</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44895</v>
      </c>
      <c r="K44" s="242">
        <v>44998</v>
      </c>
      <c r="L44" s="91" t="s">
        <v>68</v>
      </c>
      <c r="M44" s="192">
        <v>7</v>
      </c>
      <c r="N44" s="192">
        <v>2.6883358726934099</v>
      </c>
      <c r="O44" s="192">
        <v>7</v>
      </c>
      <c r="P44" s="192" t="s">
        <v>807</v>
      </c>
      <c r="Q44" s="192">
        <v>36</v>
      </c>
      <c r="R44" s="192">
        <v>9.6666666666666607</v>
      </c>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IF(M45=7, 6.9, 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6.9</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7</v>
      </c>
      <c r="J45" s="242">
        <v>44998</v>
      </c>
      <c r="K45" s="242" t="s">
        <v>409</v>
      </c>
      <c r="L45" s="91" t="s">
        <v>69</v>
      </c>
      <c r="M45" s="192">
        <v>7</v>
      </c>
      <c r="N45" s="192">
        <v>2.6883358726934099</v>
      </c>
      <c r="O45" s="192">
        <v>3.1368709614254899</v>
      </c>
      <c r="P45" s="192" t="s">
        <v>807</v>
      </c>
      <c r="Q45" s="192">
        <v>36</v>
      </c>
      <c r="R45" s="192">
        <v>0</v>
      </c>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IF(M46=7, 6.9, 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0</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44998</v>
      </c>
      <c r="K46" s="242">
        <v>44887</v>
      </c>
      <c r="L46" s="91" t="s">
        <v>71</v>
      </c>
      <c r="M46" s="192">
        <v>0</v>
      </c>
      <c r="N46" s="192">
        <v>5.4018235023821601</v>
      </c>
      <c r="O46" s="192">
        <v>0</v>
      </c>
      <c r="P46" s="192" t="s">
        <v>810</v>
      </c>
      <c r="Q46" s="192">
        <v>51.5833333333333</v>
      </c>
      <c r="R46" s="192">
        <v>-2.9166666666666701</v>
      </c>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IF(M47=7, 6.9, 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6.7778296782630276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7.6122759921642604</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6.0348541217936198</v>
      </c>
      <c r="J47" s="242">
        <v>44998</v>
      </c>
      <c r="K47" s="242">
        <v>44998</v>
      </c>
      <c r="L47" s="91" t="s">
        <v>72</v>
      </c>
      <c r="M47" s="192" t="s">
        <v>409</v>
      </c>
      <c r="N47" s="192">
        <v>7.6122759921642604</v>
      </c>
      <c r="O47" s="192">
        <v>6.0348541217936198</v>
      </c>
      <c r="P47" s="192" t="s">
        <v>409</v>
      </c>
      <c r="Q47" s="192">
        <v>64.2777777777777</v>
      </c>
      <c r="R47" s="192">
        <v>2.05555555555555</v>
      </c>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IF(M48=7, 6.9, 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10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10</v>
      </c>
      <c r="J48" s="242">
        <v>44895</v>
      </c>
      <c r="K48" s="242">
        <v>44998</v>
      </c>
      <c r="L48" s="91" t="s">
        <v>73</v>
      </c>
      <c r="M48" s="192">
        <v>10</v>
      </c>
      <c r="N48" s="192">
        <v>5.75491547558586</v>
      </c>
      <c r="O48" s="192">
        <v>2.7452516154298001</v>
      </c>
      <c r="P48" s="192" t="s">
        <v>811</v>
      </c>
      <c r="Q48" s="192">
        <v>53.6111111111111</v>
      </c>
      <c r="R48" s="192">
        <v>-0.27777777777777801</v>
      </c>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IF(M49=7, 6.9, 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6.9</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7</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7</v>
      </c>
      <c r="J49" s="242">
        <v>44895</v>
      </c>
      <c r="K49" s="242">
        <v>44998</v>
      </c>
      <c r="L49" s="91" t="s">
        <v>75</v>
      </c>
      <c r="M49" s="192">
        <v>7</v>
      </c>
      <c r="N49" s="192">
        <v>4.28450506662797</v>
      </c>
      <c r="O49" s="192">
        <v>7</v>
      </c>
      <c r="P49" s="192" t="s">
        <v>807</v>
      </c>
      <c r="Q49" s="192">
        <v>45.1666666666666</v>
      </c>
      <c r="R49" s="192">
        <v>2.8333333333333299</v>
      </c>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f>IF(M50=7, 6.9, 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s="192" t="s">
        <v>409</v>
      </c>
      <c r="R50" s="192" t="s">
        <v>409</v>
      </c>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IF(M51=7, 6.9, 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3.5973527268123151</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3.8830443299717001</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3.3326806344233302</v>
      </c>
      <c r="J51" s="242">
        <v>44998</v>
      </c>
      <c r="K51" s="242">
        <v>44998</v>
      </c>
      <c r="L51" s="91" t="s">
        <v>79</v>
      </c>
      <c r="M51" s="192" t="s">
        <v>409</v>
      </c>
      <c r="N51" s="192">
        <v>3.8830443299717001</v>
      </c>
      <c r="O51" s="192">
        <v>3.3326806344233302</v>
      </c>
      <c r="P51" s="192" t="s">
        <v>409</v>
      </c>
      <c r="Q51" s="192">
        <v>42.8611111111111</v>
      </c>
      <c r="R51" s="192">
        <v>0.13888888888888501</v>
      </c>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IF(M52=7, 6.9, 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4.2433189701990139</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2.5722508404072602</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7</v>
      </c>
      <c r="J52" s="242">
        <v>44998</v>
      </c>
      <c r="K52" s="242">
        <v>44998</v>
      </c>
      <c r="L52" s="91" t="s">
        <v>81</v>
      </c>
      <c r="M52" s="192" t="s">
        <v>409</v>
      </c>
      <c r="N52" s="192">
        <v>2.5722508404072602</v>
      </c>
      <c r="O52" s="192">
        <v>7</v>
      </c>
      <c r="P52" s="192" t="s">
        <v>409</v>
      </c>
      <c r="Q52" s="192">
        <v>35.3333333333333</v>
      </c>
      <c r="R52" s="192">
        <v>5</v>
      </c>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IF(M53=7, 6.9, 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5.4863026584637957</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9.5953952937193101</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3.1368709614254899</v>
      </c>
      <c r="J53" s="242">
        <v>44998</v>
      </c>
      <c r="K53" s="242">
        <v>44998</v>
      </c>
      <c r="L53" s="91" t="s">
        <v>83</v>
      </c>
      <c r="M53" s="192" t="s">
        <v>409</v>
      </c>
      <c r="N53" s="192">
        <v>9.5953952937193101</v>
      </c>
      <c r="O53" s="192">
        <v>3.1368709614254899</v>
      </c>
      <c r="P53" s="192" t="s">
        <v>409</v>
      </c>
      <c r="Q53" s="192">
        <v>75.6666666666666</v>
      </c>
      <c r="R53" s="192">
        <v>0</v>
      </c>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f>IF(M54=7, 6.9, 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722</v>
      </c>
      <c r="M54" s="192" t="s">
        <v>409</v>
      </c>
      <c r="N54" s="192" t="s">
        <v>409</v>
      </c>
      <c r="O54" s="192" t="s">
        <v>409</v>
      </c>
      <c r="P54" s="192" t="s">
        <v>409</v>
      </c>
      <c r="Q54" s="192" t="s">
        <v>409</v>
      </c>
      <c r="R54" s="192" t="s">
        <v>409</v>
      </c>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IF(M55=7, 6.9, 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0.89619308105737594</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0.58429466250695405</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1.37458390444488</v>
      </c>
      <c r="J55" s="242">
        <v>44998</v>
      </c>
      <c r="K55" s="242">
        <v>44998</v>
      </c>
      <c r="L55" s="91" t="s">
        <v>723</v>
      </c>
      <c r="M55" s="192" t="s">
        <v>409</v>
      </c>
      <c r="N55" s="192">
        <v>0.58429466250695405</v>
      </c>
      <c r="O55" s="192">
        <v>1.37458390444488</v>
      </c>
      <c r="P55" s="192" t="s">
        <v>409</v>
      </c>
      <c r="Q55" s="192">
        <v>23.9166666666666</v>
      </c>
      <c r="R55" s="192">
        <v>-1.24999999999999</v>
      </c>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IF(M56=7, 6.9, 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3.4931570559863001</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2.22399574354881</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5.4865870373996399</v>
      </c>
      <c r="J56" s="242">
        <v>44998</v>
      </c>
      <c r="K56" s="242">
        <v>44998</v>
      </c>
      <c r="L56" s="91" t="s">
        <v>85</v>
      </c>
      <c r="M56" s="192" t="s">
        <v>409</v>
      </c>
      <c r="N56" s="192">
        <v>2.22399574354881</v>
      </c>
      <c r="O56" s="192">
        <v>5.4865870373996399</v>
      </c>
      <c r="P56" s="192" t="s">
        <v>409</v>
      </c>
      <c r="Q56" s="192">
        <v>33.3333333333333</v>
      </c>
      <c r="R56" s="192">
        <v>1.6666666666666601</v>
      </c>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IF(M57=7, 6.9, 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1.3453530578900046</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3.0607753512781399</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0.59134521245349303</v>
      </c>
      <c r="J57" s="242">
        <v>44998</v>
      </c>
      <c r="K57" s="242">
        <v>44998</v>
      </c>
      <c r="L57" s="91" t="s">
        <v>87</v>
      </c>
      <c r="M57" s="192" t="s">
        <v>409</v>
      </c>
      <c r="N57" s="192">
        <v>3.0607753512781399</v>
      </c>
      <c r="O57" s="192">
        <v>0.59134521245349303</v>
      </c>
      <c r="P57" s="192" t="s">
        <v>409</v>
      </c>
      <c r="Q57" s="192">
        <v>38.1388888888888</v>
      </c>
      <c r="R57" s="192">
        <v>-1.80555555555555</v>
      </c>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IF(M58=7, 6.9, 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1.5120308081000624</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0.34728772158939702</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6.5831212061875801</v>
      </c>
      <c r="J58" s="242">
        <v>44998</v>
      </c>
      <c r="K58" s="242">
        <v>44998</v>
      </c>
      <c r="L58" s="91" t="s">
        <v>89</v>
      </c>
      <c r="M58" s="192" t="s">
        <v>409</v>
      </c>
      <c r="N58" s="192">
        <v>0.34728772158939702</v>
      </c>
      <c r="O58" s="192">
        <v>6.5831212061875801</v>
      </c>
      <c r="P58" s="192" t="s">
        <v>409</v>
      </c>
      <c r="Q58" s="192">
        <v>22.5555555555555</v>
      </c>
      <c r="R58" s="192">
        <v>2.4444444444444402</v>
      </c>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IF(M59=7, 6.9, 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2.9959397766259244</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4.5747176473433404</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1.9620129234384101</v>
      </c>
      <c r="J59" s="242">
        <v>44900</v>
      </c>
      <c r="K59" s="242">
        <v>44900</v>
      </c>
      <c r="L59" s="91" t="s">
        <v>91</v>
      </c>
      <c r="M59" s="192" t="s">
        <v>409</v>
      </c>
      <c r="N59" s="192">
        <v>4.5747176473433404</v>
      </c>
      <c r="O59" s="192">
        <v>1.9620129234384101</v>
      </c>
      <c r="P59" s="192" t="s">
        <v>409</v>
      </c>
      <c r="Q59" s="192">
        <v>46.8333333333333</v>
      </c>
      <c r="R59" s="192">
        <v>-0.83333333333333504</v>
      </c>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f>IF(M60=7, 6.9, 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s="192" t="s">
        <v>409</v>
      </c>
      <c r="R60" s="192" t="s">
        <v>409</v>
      </c>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IF(M61=7, 6.9, 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2.9410612884276501</v>
      </c>
      <c r="J61" s="242">
        <v>44998</v>
      </c>
      <c r="K61" s="242">
        <v>44998</v>
      </c>
      <c r="L61" s="91" t="s">
        <v>95</v>
      </c>
      <c r="M61" s="192" t="s">
        <v>409</v>
      </c>
      <c r="N61" s="192">
        <v>0</v>
      </c>
      <c r="O61" s="192">
        <v>2.9410612884276501</v>
      </c>
      <c r="P61" s="192" t="s">
        <v>409</v>
      </c>
      <c r="Q61" s="192">
        <v>18.1388888888888</v>
      </c>
      <c r="R61" s="192">
        <v>-0.13888888888888901</v>
      </c>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IF(M62=7, 6.9, 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3.8451517027961537</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4.1442356526155404</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3.5676522420207499</v>
      </c>
      <c r="J62" s="242">
        <v>44998</v>
      </c>
      <c r="K62" s="242">
        <v>44998</v>
      </c>
      <c r="L62" s="91" t="s">
        <v>97</v>
      </c>
      <c r="M62" s="192" t="s">
        <v>409</v>
      </c>
      <c r="N62" s="192">
        <v>4.1442356526155404</v>
      </c>
      <c r="O62" s="192">
        <v>3.5676522420207499</v>
      </c>
      <c r="P62" s="192" t="s">
        <v>409</v>
      </c>
      <c r="Q62" s="192">
        <v>44.3611111111111</v>
      </c>
      <c r="R62" s="192">
        <v>0.30555555555554997</v>
      </c>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IF(M63=7, 6.9, 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7.4284746910445199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44998</v>
      </c>
      <c r="K63" s="242">
        <v>44998</v>
      </c>
      <c r="L63" s="91" t="s">
        <v>99</v>
      </c>
      <c r="M63" s="192" t="s">
        <v>409</v>
      </c>
      <c r="N63" s="192">
        <v>7.4284746910445199</v>
      </c>
      <c r="O63" s="192">
        <v>0</v>
      </c>
      <c r="P63" s="192" t="s">
        <v>409</v>
      </c>
      <c r="Q63" s="192">
        <v>63.2222222222222</v>
      </c>
      <c r="R63" s="192">
        <v>-4.2222222222222197</v>
      </c>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IF(M64=7, 6.9, 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1.8163247765286172</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2.99789595878981</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1.1004503622478901</v>
      </c>
      <c r="J64" s="242">
        <v>44998</v>
      </c>
      <c r="K64" s="242">
        <v>44998</v>
      </c>
      <c r="L64" s="91" t="s">
        <v>101</v>
      </c>
      <c r="M64" s="192" t="s">
        <v>409</v>
      </c>
      <c r="N64" s="192">
        <v>2.99789595878981</v>
      </c>
      <c r="O64" s="192">
        <v>1.1004503622478901</v>
      </c>
      <c r="P64" s="192" t="s">
        <v>409</v>
      </c>
      <c r="Q64" s="192">
        <v>37.7777777777777</v>
      </c>
      <c r="R64" s="192">
        <v>-1.44444444444444</v>
      </c>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IF(M65=7, 6.9, 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10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10</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44887</v>
      </c>
      <c r="L65" s="91" t="s">
        <v>102</v>
      </c>
      <c r="M65" s="192">
        <v>10</v>
      </c>
      <c r="N65" s="192">
        <v>5.4453553894894604</v>
      </c>
      <c r="O65" s="192">
        <v>4.31172899941257</v>
      </c>
      <c r="P65" s="192" t="s">
        <v>808</v>
      </c>
      <c r="Q65" s="192">
        <v>51.8333333333333</v>
      </c>
      <c r="R65" s="192">
        <v>0.83333333333333504</v>
      </c>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IF(M66=7, 6.9, 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3.6185134046922371</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8.3378074439526895</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1.57039357744272</v>
      </c>
      <c r="J66" s="242">
        <v>44998</v>
      </c>
      <c r="K66" s="242">
        <v>44998</v>
      </c>
      <c r="L66" s="91" t="s">
        <v>104</v>
      </c>
      <c r="M66" s="192" t="s">
        <v>409</v>
      </c>
      <c r="N66" s="192">
        <v>8.3378074439526895</v>
      </c>
      <c r="O66" s="192">
        <v>1.57039357744272</v>
      </c>
      <c r="P66" s="192" t="s">
        <v>409</v>
      </c>
      <c r="Q66" s="192">
        <v>68.4444444444444</v>
      </c>
      <c r="R66" s="192">
        <v>-1.1111111111111101</v>
      </c>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IF(M67=7, 6.9, 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1.6863904683432811</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0.46820963022080297</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6.0740160563931802</v>
      </c>
      <c r="J67" s="242">
        <v>44966</v>
      </c>
      <c r="K67" s="242">
        <v>44966</v>
      </c>
      <c r="L67" s="91" t="s">
        <v>106</v>
      </c>
      <c r="M67" s="192" t="s">
        <v>409</v>
      </c>
      <c r="N67" s="192">
        <v>0.46820963022080297</v>
      </c>
      <c r="O67" s="192">
        <v>6.0740160563931802</v>
      </c>
      <c r="P67" s="192" t="s">
        <v>409</v>
      </c>
      <c r="Q67" s="192">
        <v>23.25</v>
      </c>
      <c r="R67" s="192">
        <v>2.0833333333333299</v>
      </c>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IF(M68=7, 6.9, 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3.1655209244798446</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1.7161237272969101</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5.8390444487957698</v>
      </c>
      <c r="J68" s="242">
        <v>44998</v>
      </c>
      <c r="K68" s="242">
        <v>44998</v>
      </c>
      <c r="L68" s="91" t="s">
        <v>108</v>
      </c>
      <c r="M68" s="192" t="s">
        <v>409</v>
      </c>
      <c r="N68" s="192">
        <v>1.7161237272969101</v>
      </c>
      <c r="O68" s="192">
        <v>5.8390444487957698</v>
      </c>
      <c r="P68" s="192" t="s">
        <v>409</v>
      </c>
      <c r="Q68" s="192">
        <v>30.4166666666666</v>
      </c>
      <c r="R68" s="192">
        <v>1.9166666666666601</v>
      </c>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IF(M69=7, 6.9, 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10</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44895</v>
      </c>
      <c r="K69" s="242">
        <v>44998</v>
      </c>
      <c r="L69" s="91" t="s">
        <v>110</v>
      </c>
      <c r="M69" s="192">
        <v>10</v>
      </c>
      <c r="N69" s="192">
        <v>8.7779631913710094</v>
      </c>
      <c r="O69" s="192">
        <v>1.76620325044056</v>
      </c>
      <c r="P69" s="192" t="s">
        <v>809</v>
      </c>
      <c r="Q69" s="192">
        <v>70.9722222222222</v>
      </c>
      <c r="R69" s="192">
        <v>-0.97222222222222798</v>
      </c>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IF(M70=7, 6.9, 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4.5075386724104103</v>
      </c>
      <c r="J70" s="242">
        <v>44998</v>
      </c>
      <c r="K70" s="242">
        <v>44998</v>
      </c>
      <c r="L70" s="91" t="s">
        <v>112</v>
      </c>
      <c r="M70" s="192" t="s">
        <v>409</v>
      </c>
      <c r="N70" s="192">
        <v>0</v>
      </c>
      <c r="O70" s="192">
        <v>4.5075386724104103</v>
      </c>
      <c r="P70" s="192" t="s">
        <v>409</v>
      </c>
      <c r="Q70" s="192">
        <v>20.3611111111111</v>
      </c>
      <c r="R70" s="192">
        <v>0.97222222222222099</v>
      </c>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f>IF(M71=7, 6.9, 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6.9</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7</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7</v>
      </c>
      <c r="J71" s="242">
        <v>44895</v>
      </c>
      <c r="K71" s="242">
        <v>44887</v>
      </c>
      <c r="L71" s="91" t="s">
        <v>114</v>
      </c>
      <c r="M71" s="192">
        <v>7</v>
      </c>
      <c r="N71" s="192" t="s">
        <v>409</v>
      </c>
      <c r="O71" s="192" t="s">
        <v>409</v>
      </c>
      <c r="P71" s="192" t="s">
        <v>807</v>
      </c>
      <c r="Q71" s="192" t="s">
        <v>409</v>
      </c>
      <c r="R71" s="192" t="s">
        <v>409</v>
      </c>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IF(M72=7, 6.9, 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0.27590702480661505</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0.381145856006192</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0.19972586645780399</v>
      </c>
      <c r="J72" s="242">
        <v>44998</v>
      </c>
      <c r="K72" s="242">
        <v>44998</v>
      </c>
      <c r="L72" s="91" t="s">
        <v>116</v>
      </c>
      <c r="M72" s="192" t="s">
        <v>409</v>
      </c>
      <c r="N72" s="192">
        <v>0.381145856006192</v>
      </c>
      <c r="O72" s="192">
        <v>0.19972586645780399</v>
      </c>
      <c r="P72" s="192" t="s">
        <v>409</v>
      </c>
      <c r="Q72" s="192">
        <v>22.75</v>
      </c>
      <c r="R72" s="192">
        <v>-2.0833333333333299</v>
      </c>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IF(M73=7, 6.9, 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724</v>
      </c>
      <c r="M73" s="192" t="s">
        <v>409</v>
      </c>
      <c r="N73" s="192" t="s">
        <v>409</v>
      </c>
      <c r="O73" s="192" t="s">
        <v>409</v>
      </c>
      <c r="P73" s="192" t="s">
        <v>409</v>
      </c>
      <c r="Q73" s="192" t="s">
        <v>409</v>
      </c>
      <c r="R73" s="192" t="s">
        <v>409</v>
      </c>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f>IF(M74=7, 6.9, 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IF(M75=7, 6.9, 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4.6612285445575914</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5.0390577764879403</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4.31172899941257</v>
      </c>
      <c r="J75" s="242">
        <v>44998</v>
      </c>
      <c r="K75" s="242">
        <v>44998</v>
      </c>
      <c r="L75" s="91" t="s">
        <v>119</v>
      </c>
      <c r="M75" s="192" t="s">
        <v>409</v>
      </c>
      <c r="N75" s="192">
        <v>5.0390577764879403</v>
      </c>
      <c r="O75" s="192">
        <v>4.31172899941257</v>
      </c>
      <c r="P75" s="192" t="s">
        <v>409</v>
      </c>
      <c r="Q75" s="192">
        <v>49.5</v>
      </c>
      <c r="R75" s="192">
        <v>0.83333333333333504</v>
      </c>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IF(M76=7, 6.9, 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2.6203873110144897</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0.98091852281796399</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7</v>
      </c>
      <c r="J76" s="242">
        <v>44998</v>
      </c>
      <c r="K76" s="242">
        <v>44998</v>
      </c>
      <c r="L76" s="91" t="s">
        <v>121</v>
      </c>
      <c r="M76" s="192" t="s">
        <v>409</v>
      </c>
      <c r="N76" s="192">
        <v>0.98091852281796399</v>
      </c>
      <c r="O76" s="192">
        <v>7</v>
      </c>
      <c r="P76" s="192" t="s">
        <v>409</v>
      </c>
      <c r="Q76" s="192">
        <v>26.1944444444444</v>
      </c>
      <c r="R76" s="192">
        <v>6.80555555555555</v>
      </c>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IF(M77=7, 6.9, 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2.444833028709279</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1.79351374882101</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3.3326806344233399</v>
      </c>
      <c r="J77" s="242">
        <v>44998</v>
      </c>
      <c r="K77" s="242">
        <v>44998</v>
      </c>
      <c r="L77" s="91" t="s">
        <v>123</v>
      </c>
      <c r="M77" s="192" t="s">
        <v>409</v>
      </c>
      <c r="N77" s="192">
        <v>1.79351374882101</v>
      </c>
      <c r="O77" s="192">
        <v>3.3326806344233399</v>
      </c>
      <c r="P77" s="192" t="s">
        <v>409</v>
      </c>
      <c r="Q77" s="192">
        <v>30.8611111111111</v>
      </c>
      <c r="R77" s="192">
        <v>0.13888888888888901</v>
      </c>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IF(M78=7, 6.9, 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10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10</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10</v>
      </c>
      <c r="J78" s="242">
        <v>44895</v>
      </c>
      <c r="K78" s="242">
        <v>44998</v>
      </c>
      <c r="L78" s="91" t="s">
        <v>125</v>
      </c>
      <c r="M78" s="192">
        <v>10</v>
      </c>
      <c r="N78" s="192">
        <v>6.5384894435173697</v>
      </c>
      <c r="O78" s="192">
        <v>10</v>
      </c>
      <c r="P78" s="192" t="s">
        <v>808</v>
      </c>
      <c r="Q78" s="192">
        <v>58.1111111111111</v>
      </c>
      <c r="R78" s="192">
        <v>5.2222222222222197</v>
      </c>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f>IF(M79=7, 6.9, 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725</v>
      </c>
      <c r="M79" s="192" t="s">
        <v>409</v>
      </c>
      <c r="N79" s="192" t="s">
        <v>409</v>
      </c>
      <c r="O79" s="192" t="s">
        <v>409</v>
      </c>
      <c r="P79" s="192" t="s">
        <v>409</v>
      </c>
      <c r="Q79" s="192" t="s">
        <v>409</v>
      </c>
      <c r="R79" s="192" t="s">
        <v>409</v>
      </c>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IF(M80=7, 6.9, 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3.1840110126684706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7.3752690512466996</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1.37458390444487</v>
      </c>
      <c r="J80" s="242">
        <v>44998</v>
      </c>
      <c r="K80" s="242">
        <v>44998</v>
      </c>
      <c r="L80" s="91" t="s">
        <v>127</v>
      </c>
      <c r="M80" s="192" t="s">
        <v>409</v>
      </c>
      <c r="N80" s="192">
        <v>7.3752690512466996</v>
      </c>
      <c r="O80" s="192">
        <v>1.37458390444487</v>
      </c>
      <c r="P80" s="192" t="s">
        <v>409</v>
      </c>
      <c r="Q80" s="192">
        <v>62.9166666666666</v>
      </c>
      <c r="R80" s="192">
        <v>-1.25</v>
      </c>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IF(M81=7, 6.9, 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10</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10</v>
      </c>
      <c r="J81" s="242">
        <v>44895</v>
      </c>
      <c r="K81" s="242">
        <v>44966</v>
      </c>
      <c r="L81" s="91" t="s">
        <v>128</v>
      </c>
      <c r="M81" s="192">
        <v>10</v>
      </c>
      <c r="N81" s="192">
        <v>5.6098091852281797</v>
      </c>
      <c r="O81" s="192">
        <v>4.3900528686116997</v>
      </c>
      <c r="P81" s="192" t="s">
        <v>809</v>
      </c>
      <c r="Q81" s="192">
        <v>52.7777777777777</v>
      </c>
      <c r="R81" s="192">
        <v>0.88888888888888495</v>
      </c>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f>IF(M82=7, 6.9, 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s="192" t="s">
        <v>409</v>
      </c>
      <c r="R82" s="192" t="s">
        <v>409</v>
      </c>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IF(M83=7, 6.9, 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4.7293735292101671</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7.2204890081985003</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3.0977090268259202</v>
      </c>
      <c r="J83" s="242">
        <v>44998</v>
      </c>
      <c r="K83" s="242">
        <v>44998</v>
      </c>
      <c r="L83" s="91" t="s">
        <v>132</v>
      </c>
      <c r="M83" s="192" t="s">
        <v>409</v>
      </c>
      <c r="N83" s="192">
        <v>7.2204890081985003</v>
      </c>
      <c r="O83" s="192">
        <v>3.0977090268259202</v>
      </c>
      <c r="P83" s="192" t="s">
        <v>409</v>
      </c>
      <c r="Q83" s="192">
        <v>62.0277777777777</v>
      </c>
      <c r="R83" s="192">
        <v>-2.7777777777778501E-2</v>
      </c>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IF(M84=7, 6.9, 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3.894236292985759</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3.86853370093593</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3.9201096534168798</v>
      </c>
      <c r="J84" s="242">
        <v>44998</v>
      </c>
      <c r="K84" s="242">
        <v>44998</v>
      </c>
      <c r="L84" s="91" t="s">
        <v>134</v>
      </c>
      <c r="M84" s="192" t="s">
        <v>409</v>
      </c>
      <c r="N84" s="192">
        <v>3.86853370093593</v>
      </c>
      <c r="O84" s="192">
        <v>3.9201096534168798</v>
      </c>
      <c r="P84" s="192" t="s">
        <v>409</v>
      </c>
      <c r="Q84" s="192">
        <v>42.7777777777777</v>
      </c>
      <c r="R84" s="192">
        <v>0.55555555555555702</v>
      </c>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f>IF(M85=7, 6.9, 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s="192" t="s">
        <v>409</v>
      </c>
      <c r="R85" s="192" t="s">
        <v>409</v>
      </c>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IF(M86=7, 6.9, 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4.5075386724104201</v>
      </c>
      <c r="J86" s="242">
        <v>44998</v>
      </c>
      <c r="K86" s="242">
        <v>44998</v>
      </c>
      <c r="L86" s="91" t="s">
        <v>726</v>
      </c>
      <c r="M86" s="192" t="s">
        <v>409</v>
      </c>
      <c r="N86" s="192">
        <v>0</v>
      </c>
      <c r="O86" s="192">
        <v>4.5075386724104201</v>
      </c>
      <c r="P86" s="192" t="s">
        <v>409</v>
      </c>
      <c r="Q86" s="192">
        <v>12.3611111111111</v>
      </c>
      <c r="R86" s="192">
        <v>0.97222222222222299</v>
      </c>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IF(M87=7, 6.9, 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3.3139054152845642</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3.5009310986964599</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3.1368709614254899</v>
      </c>
      <c r="J87" s="242">
        <v>44753</v>
      </c>
      <c r="K87" s="242">
        <v>44753</v>
      </c>
      <c r="L87" s="91" t="s">
        <v>138</v>
      </c>
      <c r="M87" s="192" t="s">
        <v>409</v>
      </c>
      <c r="N87" s="192">
        <v>3.5009310986964599</v>
      </c>
      <c r="O87" s="192">
        <v>3.1368709614254899</v>
      </c>
      <c r="P87" s="192" t="s">
        <v>409</v>
      </c>
      <c r="Q87" s="192">
        <v>40.6666666666666</v>
      </c>
      <c r="R87" s="192">
        <v>0</v>
      </c>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f>IF(M88=7, 6.9, 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727</v>
      </c>
      <c r="M88" s="192" t="s">
        <v>409</v>
      </c>
      <c r="N88" s="192" t="s">
        <v>409</v>
      </c>
      <c r="O88" s="192" t="s">
        <v>409</v>
      </c>
      <c r="P88" s="192" t="s">
        <v>409</v>
      </c>
      <c r="Q88" s="192" t="s">
        <v>409</v>
      </c>
      <c r="R88" s="192" t="s">
        <v>409</v>
      </c>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IF(M89=7, 6.9, 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3.9390039614611321</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3.0220803405160899</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5.1341296260035296</v>
      </c>
      <c r="J89" s="242">
        <v>44998</v>
      </c>
      <c r="K89" s="242">
        <v>44998</v>
      </c>
      <c r="L89" s="91" t="s">
        <v>140</v>
      </c>
      <c r="M89" s="192" t="s">
        <v>409</v>
      </c>
      <c r="N89" s="192">
        <v>3.0220803405160899</v>
      </c>
      <c r="O89" s="192">
        <v>5.1341296260035296</v>
      </c>
      <c r="P89" s="192" t="s">
        <v>409</v>
      </c>
      <c r="Q89" s="192">
        <v>37.9166666666666</v>
      </c>
      <c r="R89" s="192">
        <v>1.4166666666666701</v>
      </c>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IF(M90=7, 6.9, 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0.78715488545134105</v>
      </c>
      <c r="J90" s="242">
        <v>44998</v>
      </c>
      <c r="K90" s="242">
        <v>44998</v>
      </c>
      <c r="L90" s="91" t="s">
        <v>728</v>
      </c>
      <c r="M90" s="192" t="s">
        <v>409</v>
      </c>
      <c r="N90" s="192">
        <v>0</v>
      </c>
      <c r="O90" s="192">
        <v>0.78715488545134105</v>
      </c>
      <c r="P90" s="192" t="s">
        <v>409</v>
      </c>
      <c r="Q90" s="192">
        <v>7</v>
      </c>
      <c r="R90" s="192">
        <v>-1.6666666666666601</v>
      </c>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IF(M91=7, 6.9, 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4.3887887140729527</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2.89148467919417</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6.6614450753867098</v>
      </c>
      <c r="J91" s="242">
        <v>44998</v>
      </c>
      <c r="K91" s="242">
        <v>44998</v>
      </c>
      <c r="L91" s="91" t="s">
        <v>142</v>
      </c>
      <c r="M91" s="192" t="s">
        <v>409</v>
      </c>
      <c r="N91" s="192">
        <v>2.89148467919417</v>
      </c>
      <c r="O91" s="192">
        <v>6.6614450753867098</v>
      </c>
      <c r="P91" s="192" t="s">
        <v>409</v>
      </c>
      <c r="Q91" s="192">
        <v>37.1666666666666</v>
      </c>
      <c r="R91" s="192">
        <v>2.4999999999999898</v>
      </c>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IF(M92=7, 6.9, 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3.0183266723861841</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2.5819245930977699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3.5284903074211802</v>
      </c>
      <c r="J92" s="242">
        <v>44998</v>
      </c>
      <c r="K92" s="242">
        <v>44998</v>
      </c>
      <c r="L92" s="91" t="s">
        <v>144</v>
      </c>
      <c r="M92" s="192" t="s">
        <v>409</v>
      </c>
      <c r="N92" s="192">
        <v>2.5819245930977699</v>
      </c>
      <c r="O92" s="192">
        <v>3.5284903074211802</v>
      </c>
      <c r="P92" s="192" t="s">
        <v>409</v>
      </c>
      <c r="Q92" s="192">
        <v>35.3888888888888</v>
      </c>
      <c r="R92" s="192">
        <v>0.27777777777777801</v>
      </c>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IF(M93=7, 6.9, 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5.4454649408498961</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7.2736946479963196</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4.0767573918151596</v>
      </c>
      <c r="J93" s="242">
        <v>44998</v>
      </c>
      <c r="K93" s="242">
        <v>44998</v>
      </c>
      <c r="L93" s="91" t="s">
        <v>146</v>
      </c>
      <c r="M93" s="192" t="s">
        <v>409</v>
      </c>
      <c r="N93" s="192">
        <v>7.2736946479963196</v>
      </c>
      <c r="O93" s="192">
        <v>4.0767573918151596</v>
      </c>
      <c r="P93" s="192" t="s">
        <v>409</v>
      </c>
      <c r="Q93" s="192">
        <v>62.3333333333333</v>
      </c>
      <c r="R93" s="192">
        <v>0.66666666666667096</v>
      </c>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IF(M94=7, 6.9, 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5.1449285210826048</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3.7814699267213201</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7</v>
      </c>
      <c r="J94" s="242">
        <v>44998</v>
      </c>
      <c r="K94" s="242">
        <v>44998</v>
      </c>
      <c r="L94" s="91" t="s">
        <v>148</v>
      </c>
      <c r="M94" s="192" t="s">
        <v>409</v>
      </c>
      <c r="N94" s="192">
        <v>3.7814699267213201</v>
      </c>
      <c r="O94" s="192">
        <v>7</v>
      </c>
      <c r="P94" s="192" t="s">
        <v>409</v>
      </c>
      <c r="Q94" s="192">
        <v>42.2777777777777</v>
      </c>
      <c r="R94" s="192">
        <v>5.3888888888888804</v>
      </c>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IF(M95=7, 6.9, 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6.9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44895</v>
      </c>
      <c r="K95" s="242">
        <v>44887</v>
      </c>
      <c r="L95" s="91" t="s">
        <v>150</v>
      </c>
      <c r="M95" s="192">
        <v>7</v>
      </c>
      <c r="N95" s="192">
        <v>3.2155553943263402</v>
      </c>
      <c r="O95" s="192">
        <v>0</v>
      </c>
      <c r="P95" s="192" t="s">
        <v>807</v>
      </c>
      <c r="Q95" s="192">
        <v>39.0277777777777</v>
      </c>
      <c r="R95" s="192">
        <v>-2.3611111111111098</v>
      </c>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f>IF(M96=7, 6.9, 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729</v>
      </c>
      <c r="M96" s="192" t="s">
        <v>409</v>
      </c>
      <c r="N96" s="192" t="s">
        <v>409</v>
      </c>
      <c r="O96" s="192" t="s">
        <v>409</v>
      </c>
      <c r="P96" s="192" t="s">
        <v>409</v>
      </c>
      <c r="Q96" s="192" t="s">
        <v>409</v>
      </c>
      <c r="R96" s="192" t="s">
        <v>409</v>
      </c>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IF(M97=7, 6.9, 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6.9</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7</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44895</v>
      </c>
      <c r="K97" s="242">
        <v>44887</v>
      </c>
      <c r="L97" s="91" t="s">
        <v>152</v>
      </c>
      <c r="M97" s="192">
        <v>7</v>
      </c>
      <c r="N97" s="192">
        <v>2.8382790393963599</v>
      </c>
      <c r="O97" s="192">
        <v>0.513021343254353</v>
      </c>
      <c r="P97" s="192" t="s">
        <v>807</v>
      </c>
      <c r="Q97" s="192">
        <v>36.8611111111111</v>
      </c>
      <c r="R97" s="192">
        <v>-1.8611111111111101</v>
      </c>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IF(M98=7, 6.9, 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2.2795019742558993</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0.94706038840117102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5.4865870373996497</v>
      </c>
      <c r="J98" s="242">
        <v>44998</v>
      </c>
      <c r="K98" s="242">
        <v>44998</v>
      </c>
      <c r="L98" s="91" t="s">
        <v>154</v>
      </c>
      <c r="M98" s="192" t="s">
        <v>409</v>
      </c>
      <c r="N98" s="192">
        <v>0.94706038840117102</v>
      </c>
      <c r="O98" s="192">
        <v>5.4865870373996497</v>
      </c>
      <c r="P98" s="192" t="s">
        <v>409</v>
      </c>
      <c r="Q98" s="192">
        <v>26</v>
      </c>
      <c r="R98" s="192">
        <v>1.6666666666666601</v>
      </c>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IF(M99=7, 6.9, 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6.2228525406338981</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9.2326295678251</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4.1942431956138604</v>
      </c>
      <c r="J99" s="242">
        <v>44998</v>
      </c>
      <c r="K99" s="242">
        <v>44998</v>
      </c>
      <c r="L99" s="91" t="s">
        <v>155</v>
      </c>
      <c r="M99" s="192" t="s">
        <v>409</v>
      </c>
      <c r="N99" s="192">
        <v>9.2326295678251</v>
      </c>
      <c r="O99" s="192">
        <v>4.1942431956138604</v>
      </c>
      <c r="P99" s="192" t="s">
        <v>409</v>
      </c>
      <c r="Q99" s="192">
        <v>73.5833333333333</v>
      </c>
      <c r="R99" s="192">
        <v>0.75</v>
      </c>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IF(M100=7, 6.9, 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6.3063193789450702</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44998</v>
      </c>
      <c r="K100" s="242">
        <v>44998</v>
      </c>
      <c r="L100" s="91" t="s">
        <v>157</v>
      </c>
      <c r="M100" s="192" t="s">
        <v>409</v>
      </c>
      <c r="N100" s="192">
        <v>6.3063193789450702</v>
      </c>
      <c r="O100" s="192">
        <v>0</v>
      </c>
      <c r="P100" s="192" t="s">
        <v>409</v>
      </c>
      <c r="Q100" s="192">
        <v>56.7777777777777</v>
      </c>
      <c r="R100" s="192">
        <v>-2.7777777777777701</v>
      </c>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IF(M101=7, 6.9, 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3.9600107809895277</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2.28687513603714</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6.8572547483845696</v>
      </c>
      <c r="J101" s="242">
        <v>44998</v>
      </c>
      <c r="K101" s="242">
        <v>44998</v>
      </c>
      <c r="L101" s="91" t="s">
        <v>159</v>
      </c>
      <c r="M101" s="192" t="s">
        <v>409</v>
      </c>
      <c r="N101" s="192">
        <v>2.28687513603714</v>
      </c>
      <c r="O101" s="192">
        <v>6.8572547483845696</v>
      </c>
      <c r="P101" s="192" t="s">
        <v>409</v>
      </c>
      <c r="Q101" s="192">
        <v>33.6944444444444</v>
      </c>
      <c r="R101" s="192">
        <v>2.6388888888888902</v>
      </c>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IF(M102=7, 6.9, 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1.0542780708093415</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0.20701830757696599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5.36910123360094</v>
      </c>
      <c r="J102" s="242">
        <v>44998</v>
      </c>
      <c r="K102" s="242">
        <v>44998</v>
      </c>
      <c r="L102" s="91" t="s">
        <v>161</v>
      </c>
      <c r="M102" s="192" t="s">
        <v>409</v>
      </c>
      <c r="N102" s="192">
        <v>0.20701830757696599</v>
      </c>
      <c r="O102" s="192">
        <v>5.36910123360094</v>
      </c>
      <c r="P102" s="192" t="s">
        <v>409</v>
      </c>
      <c r="Q102" s="192">
        <v>21.75</v>
      </c>
      <c r="R102" s="192">
        <v>1.5833333333333299</v>
      </c>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IF(M103=7, 6.9, 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2.64610320989051</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1.0002660281989799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7</v>
      </c>
      <c r="J103" s="242">
        <v>44998</v>
      </c>
      <c r="K103" s="242">
        <v>44998</v>
      </c>
      <c r="L103" s="91" t="s">
        <v>163</v>
      </c>
      <c r="M103" s="192" t="s">
        <v>409</v>
      </c>
      <c r="N103" s="192">
        <v>1.0002660281989799</v>
      </c>
      <c r="O103" s="192">
        <v>7</v>
      </c>
      <c r="P103" s="192" t="s">
        <v>409</v>
      </c>
      <c r="Q103" s="192">
        <v>26.3055555555555</v>
      </c>
      <c r="R103" s="192">
        <v>3.6944444444444402</v>
      </c>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IF(M104=7, 6.9, 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2.8405666629698811</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2.5722508404072602</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3.1368709614254899</v>
      </c>
      <c r="J104" s="242">
        <v>44753</v>
      </c>
      <c r="K104" s="242">
        <v>44753</v>
      </c>
      <c r="L104" s="91" t="s">
        <v>165</v>
      </c>
      <c r="M104" s="192" t="s">
        <v>409</v>
      </c>
      <c r="N104" s="192">
        <v>2.5722508404072602</v>
      </c>
      <c r="O104" s="192">
        <v>3.1368709614254899</v>
      </c>
      <c r="P104" s="192" t="s">
        <v>409</v>
      </c>
      <c r="Q104" s="192">
        <v>35.3333333333333</v>
      </c>
      <c r="R104" s="192">
        <v>0</v>
      </c>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IF(M105=7, 6.9, 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1.7477323564244032</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1.69193934557063</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1.80536518504013</v>
      </c>
      <c r="J105" s="242">
        <v>44998</v>
      </c>
      <c r="K105" s="242">
        <v>44900</v>
      </c>
      <c r="L105" s="91" t="s">
        <v>167</v>
      </c>
      <c r="M105" s="192" t="s">
        <v>409</v>
      </c>
      <c r="N105" s="192">
        <v>1.69193934557063</v>
      </c>
      <c r="O105" s="192">
        <v>1.80536518504013</v>
      </c>
      <c r="P105" s="192" t="s">
        <v>409</v>
      </c>
      <c r="Q105" s="192">
        <v>30.2777777777777</v>
      </c>
      <c r="R105" s="192">
        <v>-0.94444444444444597</v>
      </c>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IF(M106=7, 6.9, 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5.6040728411983496</v>
      </c>
      <c r="J106" s="242">
        <v>44998</v>
      </c>
      <c r="K106" s="242">
        <v>44998</v>
      </c>
      <c r="L106" s="91" t="s">
        <v>169</v>
      </c>
      <c r="M106" s="192" t="s">
        <v>409</v>
      </c>
      <c r="N106" s="192">
        <v>0</v>
      </c>
      <c r="O106" s="192">
        <v>5.6040728411983496</v>
      </c>
      <c r="P106" s="192" t="s">
        <v>409</v>
      </c>
      <c r="Q106" s="192">
        <v>18.9166666666666</v>
      </c>
      <c r="R106" s="192">
        <v>1.75</v>
      </c>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IF(M107=7, 6.9, 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6.0300831799822783</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4.88427773343974</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7.4446837673781099</v>
      </c>
      <c r="J107" s="242">
        <v>44998</v>
      </c>
      <c r="K107" s="242">
        <v>44998</v>
      </c>
      <c r="L107" s="91" t="s">
        <v>171</v>
      </c>
      <c r="M107" s="192" t="s">
        <v>409</v>
      </c>
      <c r="N107" s="192">
        <v>4.88427773343974</v>
      </c>
      <c r="O107" s="192">
        <v>7.4446837673781099</v>
      </c>
      <c r="P107" s="192" t="s">
        <v>409</v>
      </c>
      <c r="Q107" s="192">
        <v>48.6111111111111</v>
      </c>
      <c r="R107" s="192">
        <v>3.05555555555555</v>
      </c>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IF(M108=7, 6.9, 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0</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0</v>
      </c>
      <c r="J108" s="242">
        <v>44998</v>
      </c>
      <c r="K108" s="242">
        <v>44887</v>
      </c>
      <c r="L108" s="91" t="s">
        <v>173</v>
      </c>
      <c r="M108" s="192">
        <v>0</v>
      </c>
      <c r="N108" s="192">
        <v>4.9374833732375603</v>
      </c>
      <c r="O108" s="192">
        <v>0</v>
      </c>
      <c r="P108" s="192" t="s">
        <v>810</v>
      </c>
      <c r="Q108" s="192">
        <v>48.9166666666666</v>
      </c>
      <c r="R108" s="192">
        <v>-2.25</v>
      </c>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IF(M109=7, 6.9, 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4.3383181895451353</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5.05356840552371</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3.7242999804190302</v>
      </c>
      <c r="J109" s="242">
        <v>44998</v>
      </c>
      <c r="K109" s="242">
        <v>44998</v>
      </c>
      <c r="L109" s="91" t="s">
        <v>174</v>
      </c>
      <c r="M109" s="192" t="s">
        <v>409</v>
      </c>
      <c r="N109" s="192">
        <v>5.05356840552371</v>
      </c>
      <c r="O109" s="192">
        <v>3.7242999804190302</v>
      </c>
      <c r="P109" s="192" t="s">
        <v>409</v>
      </c>
      <c r="Q109" s="192">
        <v>49.5833333333333</v>
      </c>
      <c r="R109" s="192">
        <v>0.41666666666666402</v>
      </c>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IF(M110=7, 6.9, 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4.7864280727986426</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4.6762920505937204</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4.8991580184060997</v>
      </c>
      <c r="J110" s="242">
        <v>44998</v>
      </c>
      <c r="K110" s="242">
        <v>44998</v>
      </c>
      <c r="L110" s="91" t="s">
        <v>176</v>
      </c>
      <c r="M110" s="192" t="s">
        <v>409</v>
      </c>
      <c r="N110" s="192">
        <v>4.6762920505937204</v>
      </c>
      <c r="O110" s="192">
        <v>4.8991580184060997</v>
      </c>
      <c r="P110" s="192" t="s">
        <v>409</v>
      </c>
      <c r="Q110" s="192">
        <v>47.4166666666666</v>
      </c>
      <c r="R110" s="192">
        <v>1.24999999999999</v>
      </c>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f>IF(M111=7, 6.9, 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s="192" t="s">
        <v>409</v>
      </c>
      <c r="R111" s="192" t="s">
        <v>409</v>
      </c>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f>IF(M112=7, 6.9, 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s="192" t="s">
        <v>409</v>
      </c>
      <c r="R112" s="192" t="s">
        <v>409</v>
      </c>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IF(M113=7, 6.9, 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0.25055019468427198</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44998</v>
      </c>
      <c r="K113" s="242">
        <v>44998</v>
      </c>
      <c r="L113" s="91" t="s">
        <v>180</v>
      </c>
      <c r="M113" s="192" t="s">
        <v>409</v>
      </c>
      <c r="N113" s="192">
        <v>0.25055019468427198</v>
      </c>
      <c r="O113" s="192">
        <v>0</v>
      </c>
      <c r="P113" s="192" t="s">
        <v>409</v>
      </c>
      <c r="Q113" s="192">
        <v>22</v>
      </c>
      <c r="R113" s="192">
        <v>-4.3333333333333304</v>
      </c>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IF(M114=7, 6.9, 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3.5284903074211802</v>
      </c>
      <c r="J114" s="242">
        <v>44998</v>
      </c>
      <c r="K114" s="242">
        <v>44998</v>
      </c>
      <c r="L114" s="91" t="s">
        <v>182</v>
      </c>
      <c r="M114" s="192" t="s">
        <v>409</v>
      </c>
      <c r="N114" s="192">
        <v>0</v>
      </c>
      <c r="O114" s="192">
        <v>3.5284903074211802</v>
      </c>
      <c r="P114" s="192" t="s">
        <v>409</v>
      </c>
      <c r="Q114" s="192">
        <v>19.7222222222222</v>
      </c>
      <c r="R114" s="192">
        <v>0.27777777777777801</v>
      </c>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IF(M115=7, 6.9, 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7.0280247468976809</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5.0632421582142202</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9.7552379087527008</v>
      </c>
      <c r="J115" s="242">
        <v>44998</v>
      </c>
      <c r="K115" s="242">
        <v>44998</v>
      </c>
      <c r="L115" s="91" t="s">
        <v>184</v>
      </c>
      <c r="M115" s="192" t="s">
        <v>409</v>
      </c>
      <c r="N115" s="192">
        <v>5.0632421582142202</v>
      </c>
      <c r="O115" s="192">
        <v>9.7552379087527008</v>
      </c>
      <c r="P115" s="192" t="s">
        <v>409</v>
      </c>
      <c r="Q115" s="192">
        <v>49.6388888888888</v>
      </c>
      <c r="R115" s="192">
        <v>4.69444444444445</v>
      </c>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IF(M116=7, 6.9, 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44998</v>
      </c>
      <c r="K116" s="242">
        <v>44887</v>
      </c>
      <c r="L116" s="91" t="s">
        <v>186</v>
      </c>
      <c r="M116" s="192">
        <v>10</v>
      </c>
      <c r="N116" s="192">
        <v>10</v>
      </c>
      <c r="O116" s="192">
        <v>3.9201096534168798</v>
      </c>
      <c r="P116" s="192" t="s">
        <v>808</v>
      </c>
      <c r="Q116" s="192">
        <v>85.1111111111111</v>
      </c>
      <c r="R116" s="192">
        <v>0.55555555555555702</v>
      </c>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IF(M117=7, 6.9, 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5.4432886934733213</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7.9556942126774501</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3.72429998041904</v>
      </c>
      <c r="J117" s="242">
        <v>45019</v>
      </c>
      <c r="K117" s="242">
        <v>45019</v>
      </c>
      <c r="L117" s="91" t="s">
        <v>188</v>
      </c>
      <c r="M117" s="192" t="s">
        <v>409</v>
      </c>
      <c r="N117" s="192">
        <v>7.9556942126774501</v>
      </c>
      <c r="O117" s="192">
        <v>3.72429998041904</v>
      </c>
      <c r="P117" s="192" t="s">
        <v>409</v>
      </c>
      <c r="Q117" s="192">
        <v>66.25</v>
      </c>
      <c r="R117" s="192">
        <v>0.41666666666667102</v>
      </c>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IF(M118=7, 6.9, 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7.5348859706401603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44998</v>
      </c>
      <c r="K118" s="242">
        <v>44998</v>
      </c>
      <c r="L118" s="91" t="s">
        <v>190</v>
      </c>
      <c r="M118" s="192" t="s">
        <v>409</v>
      </c>
      <c r="N118" s="192">
        <v>7.5348859706401603</v>
      </c>
      <c r="O118" s="192">
        <v>0</v>
      </c>
      <c r="P118" s="192" t="s">
        <v>409</v>
      </c>
      <c r="Q118" s="192">
        <v>63.8333333333333</v>
      </c>
      <c r="R118" s="192">
        <v>-2.8333333333333299</v>
      </c>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f>IF(M119=7, 6.9, 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s="192" t="s">
        <v>409</v>
      </c>
      <c r="R119" s="192" t="s">
        <v>409</v>
      </c>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IF(M120=7, 6.9, 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4.5075386724104103</v>
      </c>
      <c r="J120" s="242">
        <v>44998</v>
      </c>
      <c r="K120" s="242">
        <v>44998</v>
      </c>
      <c r="L120" s="91" t="s">
        <v>193</v>
      </c>
      <c r="M120" s="192" t="s">
        <v>409</v>
      </c>
      <c r="N120" s="192">
        <v>0</v>
      </c>
      <c r="O120" s="192">
        <v>4.5075386724104103</v>
      </c>
      <c r="P120" s="192" t="s">
        <v>409</v>
      </c>
      <c r="Q120" s="192">
        <v>13.6944444444444</v>
      </c>
      <c r="R120" s="192">
        <v>0.97222222222222099</v>
      </c>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f>IF(M121=7, 6.9, 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10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10</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44895</v>
      </c>
      <c r="K121" s="242">
        <v>44887</v>
      </c>
      <c r="L121" s="91" t="s">
        <v>195</v>
      </c>
      <c r="M121" s="192">
        <v>10</v>
      </c>
      <c r="N121" s="192">
        <v>7.8009141696292499</v>
      </c>
      <c r="O121" s="192">
        <v>6.8572547483845598</v>
      </c>
      <c r="P121" s="192" t="s">
        <v>808</v>
      </c>
      <c r="Q121" s="192">
        <v>65.3611111111111</v>
      </c>
      <c r="R121" s="192">
        <v>2.63888888888888</v>
      </c>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IF(M122=7, 6.9, 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0</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44966</v>
      </c>
      <c r="K122" s="242">
        <v>44966</v>
      </c>
      <c r="L122" s="91" t="s">
        <v>197</v>
      </c>
      <c r="M122" s="192">
        <v>0</v>
      </c>
      <c r="N122" s="192">
        <v>5.0293840237974301</v>
      </c>
      <c r="O122" s="192">
        <v>4.3900528686117104</v>
      </c>
      <c r="P122" s="192" t="s">
        <v>812</v>
      </c>
      <c r="Q122" s="192">
        <v>49.4444444444444</v>
      </c>
      <c r="R122" s="192">
        <v>0.88888888888889195</v>
      </c>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IF(M123=7, 6.9, 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4.0016865086381337</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3.1430022491475</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5.0949676914039497</v>
      </c>
      <c r="J123" s="242">
        <v>44998</v>
      </c>
      <c r="K123" s="242">
        <v>44998</v>
      </c>
      <c r="L123" s="91" t="s">
        <v>199</v>
      </c>
      <c r="M123" s="192" t="s">
        <v>409</v>
      </c>
      <c r="N123" s="192">
        <v>3.1430022491475</v>
      </c>
      <c r="O123" s="192">
        <v>5.0949676914039497</v>
      </c>
      <c r="P123" s="192" t="s">
        <v>409</v>
      </c>
      <c r="Q123" s="192">
        <v>38.6111111111111</v>
      </c>
      <c r="R123" s="192">
        <v>1.38888888888888</v>
      </c>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IF(M124=7, 6.9, 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7</v>
      </c>
      <c r="J124" s="242">
        <v>44998</v>
      </c>
      <c r="K124" s="242">
        <v>44998</v>
      </c>
      <c r="L124" s="91" t="s">
        <v>201</v>
      </c>
      <c r="M124" s="192" t="s">
        <v>409</v>
      </c>
      <c r="N124" s="192">
        <v>0</v>
      </c>
      <c r="O124" s="192">
        <v>7</v>
      </c>
      <c r="P124" s="192" t="s">
        <v>409</v>
      </c>
      <c r="Q124" s="192">
        <v>15.0833333333333</v>
      </c>
      <c r="R124" s="192">
        <v>4.5833333333333304</v>
      </c>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IF(M125=7, 6.9, 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4.2532484181397381</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2.9592009480277599</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6.1131779909927504</v>
      </c>
      <c r="J125" s="242">
        <v>44998</v>
      </c>
      <c r="K125" s="242">
        <v>44998</v>
      </c>
      <c r="L125" s="91" t="s">
        <v>203</v>
      </c>
      <c r="M125" s="192" t="s">
        <v>409</v>
      </c>
      <c r="N125" s="192">
        <v>2.9592009480277599</v>
      </c>
      <c r="O125" s="192">
        <v>6.1131779909927504</v>
      </c>
      <c r="P125" s="192" t="s">
        <v>409</v>
      </c>
      <c r="Q125" s="192">
        <v>37.5555555555555</v>
      </c>
      <c r="R125" s="192">
        <v>2.1111111111111001</v>
      </c>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f>IF(M126=7, 6.9, 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0.43469747405521902</v>
      </c>
      <c r="J126" s="242">
        <v>44998</v>
      </c>
      <c r="K126" s="242">
        <v>44998</v>
      </c>
      <c r="L126" s="91" t="s">
        <v>730</v>
      </c>
      <c r="M126" s="192" t="s">
        <v>409</v>
      </c>
      <c r="N126" s="192">
        <v>0</v>
      </c>
      <c r="O126" s="192">
        <v>0.43469747405521902</v>
      </c>
      <c r="P126" s="192" t="s">
        <v>409</v>
      </c>
      <c r="Q126" s="192">
        <v>14.9166666666666</v>
      </c>
      <c r="R126" s="192">
        <v>-1.9166666666666601</v>
      </c>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f>IF(M127=7, 6.9, 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731</v>
      </c>
      <c r="M127" s="192" t="s">
        <v>409</v>
      </c>
      <c r="N127" s="192" t="s">
        <v>409</v>
      </c>
      <c r="O127" s="192" t="s">
        <v>409</v>
      </c>
      <c r="P127" s="192" t="s">
        <v>409</v>
      </c>
      <c r="Q127" s="192" t="s">
        <v>409</v>
      </c>
      <c r="R127" s="192" t="s">
        <v>409</v>
      </c>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IF(M128=7, 6.9, 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7</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44887</v>
      </c>
      <c r="L128" s="91" t="s">
        <v>205</v>
      </c>
      <c r="M128" s="192">
        <v>7</v>
      </c>
      <c r="N128" s="192">
        <v>2.5867614694430299</v>
      </c>
      <c r="O128" s="192">
        <v>2.5494419424319599</v>
      </c>
      <c r="P128" s="192" t="s">
        <v>807</v>
      </c>
      <c r="Q128" s="192">
        <v>35.4166666666666</v>
      </c>
      <c r="R128" s="192">
        <v>-0.41666666666666402</v>
      </c>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f>IF(M129=7, 6.9, 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732</v>
      </c>
      <c r="M129" s="192" t="s">
        <v>409</v>
      </c>
      <c r="N129" s="192" t="s">
        <v>409</v>
      </c>
      <c r="O129" s="192" t="s">
        <v>409</v>
      </c>
      <c r="P129" s="192" t="s">
        <v>409</v>
      </c>
      <c r="Q129" s="192" t="s">
        <v>409</v>
      </c>
      <c r="R129" s="192" t="s">
        <v>409</v>
      </c>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IF(M130=7, 6.9, 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6.6111831149366438</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5.8710005078720098</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7.4446837673781099</v>
      </c>
      <c r="J130" s="242">
        <v>44998</v>
      </c>
      <c r="K130" s="242">
        <v>44998</v>
      </c>
      <c r="L130" s="91" t="s">
        <v>206</v>
      </c>
      <c r="M130" s="192" t="s">
        <v>409</v>
      </c>
      <c r="N130" s="192">
        <v>5.8710005078720098</v>
      </c>
      <c r="O130" s="192">
        <v>7.4446837673781099</v>
      </c>
      <c r="P130" s="192" t="s">
        <v>409</v>
      </c>
      <c r="Q130" s="192">
        <v>54.2777777777777</v>
      </c>
      <c r="R130" s="192">
        <v>3.05555555555555</v>
      </c>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IF(M131=7, 6.9, 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5.8498690059946918</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5.6339935669544596</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6.07401605639319</v>
      </c>
      <c r="J131" s="242">
        <v>44900</v>
      </c>
      <c r="K131" s="242">
        <v>44966</v>
      </c>
      <c r="L131" s="91" t="s">
        <v>208</v>
      </c>
      <c r="M131" s="192" t="s">
        <v>409</v>
      </c>
      <c r="N131" s="192">
        <v>5.6339935669544596</v>
      </c>
      <c r="O131" s="192">
        <v>6.07401605639319</v>
      </c>
      <c r="P131" s="192" t="s">
        <v>409</v>
      </c>
      <c r="Q131" s="192">
        <v>52.9166666666666</v>
      </c>
      <c r="R131" s="192">
        <v>2.0833333333333299</v>
      </c>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f>IF(M132=7, 6.9, 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s="192" t="s">
        <v>409</v>
      </c>
      <c r="R132" s="192" t="s">
        <v>409</v>
      </c>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IF(M133=7, 6.9, 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6.9</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7</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7</v>
      </c>
      <c r="J133" s="242">
        <v>44895</v>
      </c>
      <c r="K133" s="242">
        <v>44887</v>
      </c>
      <c r="L133" s="91" t="s">
        <v>212</v>
      </c>
      <c r="M133" s="192">
        <v>7</v>
      </c>
      <c r="N133" s="192">
        <v>2.0692157005006102</v>
      </c>
      <c r="O133" s="192">
        <v>3.9201096534168798</v>
      </c>
      <c r="P133" s="192" t="s">
        <v>807</v>
      </c>
      <c r="Q133" s="192">
        <v>32.4444444444444</v>
      </c>
      <c r="R133" s="192">
        <v>0.55555555555555702</v>
      </c>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f>IF(M134=7, 6.9, 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IF(M135=7, 6.9, 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2.2904983644107486</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1.78383999613049</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2.9410612884276501</v>
      </c>
      <c r="J135" s="242">
        <v>44998</v>
      </c>
      <c r="K135" s="242">
        <v>44998</v>
      </c>
      <c r="L135" s="91" t="s">
        <v>216</v>
      </c>
      <c r="M135" s="192" t="s">
        <v>409</v>
      </c>
      <c r="N135" s="192">
        <v>1.78383999613049</v>
      </c>
      <c r="O135" s="192">
        <v>2.9410612884276501</v>
      </c>
      <c r="P135" s="192" t="s">
        <v>409</v>
      </c>
      <c r="Q135" s="192">
        <v>30.8055555555555</v>
      </c>
      <c r="R135" s="192">
        <v>-0.13888888888888901</v>
      </c>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IF(M136=7, 6.9, 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7.0318508307335099</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44998</v>
      </c>
      <c r="K136" s="242">
        <v>44998</v>
      </c>
      <c r="L136" s="91" t="s">
        <v>218</v>
      </c>
      <c r="M136" s="192" t="s">
        <v>409</v>
      </c>
      <c r="N136" s="192">
        <v>7.0318508307335099</v>
      </c>
      <c r="O136" s="192">
        <v>0</v>
      </c>
      <c r="P136" s="192" t="s">
        <v>409</v>
      </c>
      <c r="Q136" s="192">
        <v>60.9444444444444</v>
      </c>
      <c r="R136" s="192">
        <v>-5.2777777777777697</v>
      </c>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IF(M137=7, 6.9, 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0.12004658588372906</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3.86950107620442E-3</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3.7242999804190302</v>
      </c>
      <c r="J137" s="242">
        <v>44998</v>
      </c>
      <c r="K137" s="242">
        <v>44998</v>
      </c>
      <c r="L137" s="91" t="s">
        <v>220</v>
      </c>
      <c r="M137" s="192" t="s">
        <v>409</v>
      </c>
      <c r="N137" s="192">
        <v>3.86950107620442E-3</v>
      </c>
      <c r="O137" s="192">
        <v>3.7242999804190302</v>
      </c>
      <c r="P137" s="192" t="s">
        <v>409</v>
      </c>
      <c r="Q137" s="192">
        <v>20.5833333333333</v>
      </c>
      <c r="R137" s="192">
        <v>0.41666666666666702</v>
      </c>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IF(M138=7, 6.9, 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3.4090728773064662</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9.5421896539215005</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1.2179361660465899</v>
      </c>
      <c r="J138" s="242">
        <v>44998</v>
      </c>
      <c r="K138" s="242">
        <v>44998</v>
      </c>
      <c r="L138" s="91" t="s">
        <v>222</v>
      </c>
      <c r="M138" s="192" t="s">
        <v>409</v>
      </c>
      <c r="N138" s="192">
        <v>9.5421896539215005</v>
      </c>
      <c r="O138" s="192">
        <v>1.2179361660465899</v>
      </c>
      <c r="P138" s="192" t="s">
        <v>409</v>
      </c>
      <c r="Q138" s="192">
        <v>75.3611111111111</v>
      </c>
      <c r="R138" s="192">
        <v>-1.3611111111111101</v>
      </c>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IF(M139=7, 6.9, 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3.7940022510791542</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5.1696534378098598</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2.7844135500293699</v>
      </c>
      <c r="J139" s="242">
        <v>44998</v>
      </c>
      <c r="K139" s="242">
        <v>44998</v>
      </c>
      <c r="L139" s="91" t="s">
        <v>224</v>
      </c>
      <c r="M139" s="192" t="s">
        <v>409</v>
      </c>
      <c r="N139" s="192">
        <v>5.1696534378098598</v>
      </c>
      <c r="O139" s="192">
        <v>2.7844135500293699</v>
      </c>
      <c r="P139" s="192" t="s">
        <v>409</v>
      </c>
      <c r="Q139" s="192">
        <v>50.25</v>
      </c>
      <c r="R139" s="192">
        <v>-0.25</v>
      </c>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IF(M140=7, 6.9, 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2.2773196142162138</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5.2760647174055002</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0.98296455844919695</v>
      </c>
      <c r="J140" s="242">
        <v>44998</v>
      </c>
      <c r="K140" s="242">
        <v>44998</v>
      </c>
      <c r="L140" s="91" t="s">
        <v>226</v>
      </c>
      <c r="M140" s="192" t="s">
        <v>409</v>
      </c>
      <c r="N140" s="192">
        <v>5.2760647174055002</v>
      </c>
      <c r="O140" s="192">
        <v>0.98296455844919695</v>
      </c>
      <c r="P140" s="192" t="s">
        <v>409</v>
      </c>
      <c r="Q140" s="192">
        <v>50.8611111111111</v>
      </c>
      <c r="R140" s="192">
        <v>-1.5277777777777699</v>
      </c>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f>IF(M141=7, 6.9, 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733</v>
      </c>
      <c r="M141" s="192" t="s">
        <v>409</v>
      </c>
      <c r="N141" s="192" t="s">
        <v>409</v>
      </c>
      <c r="O141" s="192" t="s">
        <v>409</v>
      </c>
      <c r="P141" s="192" t="s">
        <v>409</v>
      </c>
      <c r="Q141" s="192" t="s">
        <v>409</v>
      </c>
      <c r="R141" s="192" t="s">
        <v>409</v>
      </c>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IF(M142=7, 6.9, 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10</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44895</v>
      </c>
      <c r="K142" s="242">
        <v>44998</v>
      </c>
      <c r="L142" s="91" t="s">
        <v>228</v>
      </c>
      <c r="M142" s="192">
        <v>10</v>
      </c>
      <c r="N142" s="192">
        <v>4.5698807709980898</v>
      </c>
      <c r="O142" s="192">
        <v>2.9410612884276399</v>
      </c>
      <c r="P142" s="192" t="s">
        <v>811</v>
      </c>
      <c r="Q142" s="192">
        <v>46.8055555555555</v>
      </c>
      <c r="R142" s="192">
        <v>-0.138888888888892</v>
      </c>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IF(M143=7, 6.9, 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4.9810152603448703</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44998</v>
      </c>
      <c r="K143" s="242">
        <v>44998</v>
      </c>
      <c r="L143" s="91" t="s">
        <v>230</v>
      </c>
      <c r="M143" s="192" t="s">
        <v>409</v>
      </c>
      <c r="N143" s="192">
        <v>4.9810152603448703</v>
      </c>
      <c r="O143" s="192">
        <v>0</v>
      </c>
      <c r="P143" s="192" t="s">
        <v>409</v>
      </c>
      <c r="Q143" s="192">
        <v>49.1666666666666</v>
      </c>
      <c r="R143" s="192">
        <v>-4.8333333333333197</v>
      </c>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IF(M144=7, 6.9, 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2.727173871169652</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1.45976928099833</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5.0949676914039497</v>
      </c>
      <c r="J144" s="242">
        <v>44998</v>
      </c>
      <c r="K144" s="242">
        <v>44998</v>
      </c>
      <c r="L144" s="91" t="s">
        <v>232</v>
      </c>
      <c r="M144" s="192" t="s">
        <v>409</v>
      </c>
      <c r="N144" s="192">
        <v>1.45976928099833</v>
      </c>
      <c r="O144" s="192">
        <v>5.0949676914039497</v>
      </c>
      <c r="P144" s="192" t="s">
        <v>409</v>
      </c>
      <c r="Q144" s="192">
        <v>28.9444444444444</v>
      </c>
      <c r="R144" s="192">
        <v>1.38888888888888</v>
      </c>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IF(M145=7, 6.9, 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4.9622180888752006</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7.3027159060678599</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3.3718425690228999</v>
      </c>
      <c r="J145" s="242">
        <v>44998</v>
      </c>
      <c r="K145" s="242">
        <v>44998</v>
      </c>
      <c r="L145" s="91" t="s">
        <v>234</v>
      </c>
      <c r="M145" s="192" t="s">
        <v>409</v>
      </c>
      <c r="N145" s="192">
        <v>7.3027159060678599</v>
      </c>
      <c r="O145" s="192">
        <v>3.3718425690228999</v>
      </c>
      <c r="P145" s="192" t="s">
        <v>409</v>
      </c>
      <c r="Q145" s="192">
        <v>62.5</v>
      </c>
      <c r="R145" s="192">
        <v>0.16666666666666399</v>
      </c>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IF(M146=7, 6.9, 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6.9</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7</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7</v>
      </c>
      <c r="J146" s="242">
        <v>44895</v>
      </c>
      <c r="K146" s="242">
        <v>44887</v>
      </c>
      <c r="L146" s="91" t="s">
        <v>236</v>
      </c>
      <c r="M146" s="192">
        <v>7</v>
      </c>
      <c r="N146" s="192">
        <v>0</v>
      </c>
      <c r="O146" s="192">
        <v>6.3089876639906004</v>
      </c>
      <c r="P146" s="192" t="s">
        <v>807</v>
      </c>
      <c r="Q146" s="192">
        <v>19.75</v>
      </c>
      <c r="R146" s="192">
        <v>2.25</v>
      </c>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IF(M147=7, 6.9, 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3.9370361867790979</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2.2143219908582998</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7</v>
      </c>
      <c r="J147" s="242">
        <v>44998</v>
      </c>
      <c r="K147" s="242">
        <v>44998</v>
      </c>
      <c r="L147" s="91" t="s">
        <v>238</v>
      </c>
      <c r="M147" s="192" t="s">
        <v>409</v>
      </c>
      <c r="N147" s="192">
        <v>2.2143219908582998</v>
      </c>
      <c r="O147" s="192">
        <v>7</v>
      </c>
      <c r="P147" s="192" t="s">
        <v>409</v>
      </c>
      <c r="Q147" s="192">
        <v>33.2777777777777</v>
      </c>
      <c r="R147" s="192">
        <v>3.05555555555555</v>
      </c>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f>IF(M148=7, 6.9, 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734</v>
      </c>
      <c r="M148" s="192" t="s">
        <v>409</v>
      </c>
      <c r="N148" s="192" t="s">
        <v>409</v>
      </c>
      <c r="O148" s="192" t="s">
        <v>409</v>
      </c>
      <c r="P148" s="192" t="s">
        <v>409</v>
      </c>
      <c r="Q148" s="192" t="s">
        <v>409</v>
      </c>
      <c r="R148" s="192" t="s">
        <v>409</v>
      </c>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IF(M149=7, 6.9, 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3.36549856102928</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44998</v>
      </c>
      <c r="K149" s="242">
        <v>44998</v>
      </c>
      <c r="L149" s="91" t="s">
        <v>240</v>
      </c>
      <c r="M149" s="192" t="s">
        <v>409</v>
      </c>
      <c r="N149" s="192">
        <v>3.36549856102928</v>
      </c>
      <c r="O149" s="192">
        <v>0</v>
      </c>
      <c r="P149" s="192" t="s">
        <v>409</v>
      </c>
      <c r="Q149" s="192">
        <v>39.8888888888888</v>
      </c>
      <c r="R149" s="192">
        <v>-3.2222222222222201</v>
      </c>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IF(M150=7, 6.9, 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44895</v>
      </c>
      <c r="K150" s="242">
        <v>44887</v>
      </c>
      <c r="L150" s="91" t="s">
        <v>242</v>
      </c>
      <c r="M150" s="192">
        <v>10</v>
      </c>
      <c r="N150" s="192">
        <v>8.4587293525841005</v>
      </c>
      <c r="O150" s="192">
        <v>5.2907773644018103</v>
      </c>
      <c r="P150" s="192" t="s">
        <v>808</v>
      </c>
      <c r="Q150" s="192">
        <v>69.1388888888888</v>
      </c>
      <c r="R150" s="192">
        <v>1.5277777777777799</v>
      </c>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IF(M151=7, 6.9, 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4.7410802930089044</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5.2131853249171698</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4.31172899941257</v>
      </c>
      <c r="J151" s="242">
        <v>44998</v>
      </c>
      <c r="K151" s="242">
        <v>44998</v>
      </c>
      <c r="L151" s="91" t="s">
        <v>244</v>
      </c>
      <c r="M151" s="192" t="s">
        <v>409</v>
      </c>
      <c r="N151" s="192">
        <v>5.2131853249171698</v>
      </c>
      <c r="O151" s="192">
        <v>4.31172899941257</v>
      </c>
      <c r="P151" s="192" t="s">
        <v>409</v>
      </c>
      <c r="Q151" s="192">
        <v>50.5</v>
      </c>
      <c r="R151" s="192">
        <v>0.83333333333333504</v>
      </c>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IF(M152=7, 6.9, 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2.2261011081650381</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0.74391158190040696</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6.6614450753867196</v>
      </c>
      <c r="J152" s="242">
        <v>44998</v>
      </c>
      <c r="K152" s="242">
        <v>44998</v>
      </c>
      <c r="L152" s="91" t="s">
        <v>246</v>
      </c>
      <c r="M152" s="192" t="s">
        <v>409</v>
      </c>
      <c r="N152" s="192">
        <v>0.74391158190040696</v>
      </c>
      <c r="O152" s="192">
        <v>6.6614450753867196</v>
      </c>
      <c r="P152" s="192" t="s">
        <v>409</v>
      </c>
      <c r="Q152" s="192">
        <v>24.8333333333333</v>
      </c>
      <c r="R152" s="192">
        <v>2.5</v>
      </c>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IF(M153=7, 6.9, 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7</v>
      </c>
      <c r="J153" s="242">
        <v>44998</v>
      </c>
      <c r="K153" s="242">
        <v>44998</v>
      </c>
      <c r="L153" s="91" t="s">
        <v>248</v>
      </c>
      <c r="M153" s="192" t="s">
        <v>409</v>
      </c>
      <c r="N153" s="192">
        <v>0</v>
      </c>
      <c r="O153" s="192">
        <v>7</v>
      </c>
      <c r="P153" s="192" t="s">
        <v>409</v>
      </c>
      <c r="Q153" s="192">
        <v>17.4722222222222</v>
      </c>
      <c r="R153" s="192">
        <v>4.8611111111111098</v>
      </c>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IF(M154=7, 6.9, 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4.60722523266364</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4.9229727442017897</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4.31172899941257</v>
      </c>
      <c r="J154" s="242">
        <v>44998</v>
      </c>
      <c r="K154" s="242">
        <v>44998</v>
      </c>
      <c r="L154" s="91" t="s">
        <v>250</v>
      </c>
      <c r="M154" s="192" t="s">
        <v>409</v>
      </c>
      <c r="N154" s="192">
        <v>4.9229727442017897</v>
      </c>
      <c r="O154" s="192">
        <v>4.31172899941257</v>
      </c>
      <c r="P154" s="192" t="s">
        <v>409</v>
      </c>
      <c r="Q154" s="192">
        <v>48.8333333333333</v>
      </c>
      <c r="R154" s="192">
        <v>0.83333333333333504</v>
      </c>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f>IF(M155=7, 6.9, 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s="192" t="s">
        <v>409</v>
      </c>
      <c r="R155" s="192" t="s">
        <v>409</v>
      </c>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IF(M156=7, 6.9, 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6.6614450753867196</v>
      </c>
      <c r="J156" s="242">
        <v>44998</v>
      </c>
      <c r="K156" s="242">
        <v>44998</v>
      </c>
      <c r="L156" s="91" t="s">
        <v>254</v>
      </c>
      <c r="M156" s="192" t="s">
        <v>409</v>
      </c>
      <c r="N156" s="192">
        <v>0</v>
      </c>
      <c r="O156" s="192">
        <v>6.6614450753867196</v>
      </c>
      <c r="P156" s="192" t="s">
        <v>409</v>
      </c>
      <c r="Q156" s="192">
        <v>19.1666666666666</v>
      </c>
      <c r="R156" s="192">
        <v>2.5</v>
      </c>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IF(M157=7, 6.9, 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2.3255701467991901</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44998</v>
      </c>
      <c r="K157" s="242">
        <v>44998</v>
      </c>
      <c r="L157" s="91" t="s">
        <v>256</v>
      </c>
      <c r="M157" s="192" t="s">
        <v>409</v>
      </c>
      <c r="N157" s="192">
        <v>2.3255701467991901</v>
      </c>
      <c r="O157" s="192">
        <v>0</v>
      </c>
      <c r="P157" s="192" t="s">
        <v>409</v>
      </c>
      <c r="Q157" s="192">
        <v>33.9166666666666</v>
      </c>
      <c r="R157" s="192">
        <v>-2.5833333333333299</v>
      </c>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IF(M158=7, 6.9, 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10</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10</v>
      </c>
      <c r="J158" s="242">
        <v>44895</v>
      </c>
      <c r="K158" s="242">
        <v>44887</v>
      </c>
      <c r="L158" s="91" t="s">
        <v>258</v>
      </c>
      <c r="M158" s="192">
        <v>10</v>
      </c>
      <c r="N158" s="192">
        <v>7.607439115819</v>
      </c>
      <c r="O158" s="192">
        <v>6.0740160563931802</v>
      </c>
      <c r="P158" s="192" t="s">
        <v>808</v>
      </c>
      <c r="Q158" s="192">
        <v>64.25</v>
      </c>
      <c r="R158" s="192">
        <v>2.0833333333333202</v>
      </c>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IF(M159=7, 6.9, 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1.9811272481230884</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0.69070594210259095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5.6823967103974899</v>
      </c>
      <c r="J159" s="242">
        <v>44998</v>
      </c>
      <c r="K159" s="242">
        <v>44998</v>
      </c>
      <c r="L159" s="91" t="s">
        <v>260</v>
      </c>
      <c r="M159" s="192" t="s">
        <v>409</v>
      </c>
      <c r="N159" s="192">
        <v>0.69070594210259095</v>
      </c>
      <c r="O159" s="192">
        <v>5.6823967103974899</v>
      </c>
      <c r="P159" s="192" t="s">
        <v>409</v>
      </c>
      <c r="Q159" s="192">
        <v>24.5277777777777</v>
      </c>
      <c r="R159" s="192">
        <v>1.80555555555555</v>
      </c>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IF(M160=7, 6.9, 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6.9</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7</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44895</v>
      </c>
      <c r="K160" s="242">
        <v>44887</v>
      </c>
      <c r="L160" s="91" t="s">
        <v>262</v>
      </c>
      <c r="M160" s="192">
        <v>7</v>
      </c>
      <c r="N160" s="192">
        <v>1.84671938861882</v>
      </c>
      <c r="O160" s="192">
        <v>4.31172899941257</v>
      </c>
      <c r="P160" s="192" t="s">
        <v>807</v>
      </c>
      <c r="Q160" s="192">
        <v>31.1666666666666</v>
      </c>
      <c r="R160" s="192">
        <v>0.83333333333333504</v>
      </c>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IF(M161=7, 6.9, 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3.2304416805137497</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3.32680355026723</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3.1368709614254899</v>
      </c>
      <c r="J161" s="242">
        <v>44998</v>
      </c>
      <c r="K161" s="242">
        <v>44998</v>
      </c>
      <c r="L161" s="91" t="s">
        <v>264</v>
      </c>
      <c r="M161" s="192" t="s">
        <v>409</v>
      </c>
      <c r="N161" s="192">
        <v>3.32680355026723</v>
      </c>
      <c r="O161" s="192">
        <v>3.1368709614254899</v>
      </c>
      <c r="P161" s="192" t="s">
        <v>409</v>
      </c>
      <c r="Q161" s="192">
        <v>39.6666666666666</v>
      </c>
      <c r="R161" s="192">
        <v>0</v>
      </c>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f>IF(M162=7, 6.9, 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IF(M163=7, 6.9, 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10</v>
      </c>
      <c r="J163" s="242">
        <v>44895</v>
      </c>
      <c r="K163" s="242">
        <v>44998</v>
      </c>
      <c r="L163" s="91" t="s">
        <v>268</v>
      </c>
      <c r="M163" s="192">
        <v>10</v>
      </c>
      <c r="N163" s="192">
        <v>5.7742629809668902</v>
      </c>
      <c r="O163" s="192">
        <v>5.87820638339534</v>
      </c>
      <c r="P163" s="192" t="s">
        <v>809</v>
      </c>
      <c r="Q163" s="192">
        <v>53.7222222222222</v>
      </c>
      <c r="R163" s="192">
        <v>1.94444444444444</v>
      </c>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IF(M164=7, 6.9, 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4.9538243635894048</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3.5057679750417101</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7</v>
      </c>
      <c r="J164" s="242">
        <v>44998</v>
      </c>
      <c r="K164" s="242">
        <v>44998</v>
      </c>
      <c r="L164" s="91" t="s">
        <v>270</v>
      </c>
      <c r="M164" s="192" t="s">
        <v>409</v>
      </c>
      <c r="N164" s="192">
        <v>3.5057679750417101</v>
      </c>
      <c r="O164" s="192">
        <v>7</v>
      </c>
      <c r="P164" s="192" t="s">
        <v>409</v>
      </c>
      <c r="Q164" s="192">
        <v>40.6944444444444</v>
      </c>
      <c r="R164" s="192">
        <v>5.30555555555555</v>
      </c>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IF(M165=7, 6.9, 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5.5926867044591342</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4.4683063677477097</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7</v>
      </c>
      <c r="J165" s="242">
        <v>44998</v>
      </c>
      <c r="K165" s="242">
        <v>44998</v>
      </c>
      <c r="L165" s="91" t="s">
        <v>735</v>
      </c>
      <c r="M165" s="192" t="s">
        <v>409</v>
      </c>
      <c r="N165" s="192">
        <v>4.4683063677477097</v>
      </c>
      <c r="O165" s="192">
        <v>7</v>
      </c>
      <c r="P165" s="192" t="s">
        <v>409</v>
      </c>
      <c r="Q165" s="192">
        <v>46.2222222222222</v>
      </c>
      <c r="R165" s="192">
        <v>2.7777777777777701</v>
      </c>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IF(M166=7, 6.9, 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6.0056757959619498</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3.6068141766203201</v>
      </c>
      <c r="J166" s="242">
        <v>44998</v>
      </c>
      <c r="K166" s="242">
        <v>44998</v>
      </c>
      <c r="L166" s="91" t="s">
        <v>271</v>
      </c>
      <c r="M166" s="192" t="s">
        <v>409</v>
      </c>
      <c r="N166" s="192">
        <v>10</v>
      </c>
      <c r="O166" s="192">
        <v>3.6068141766203201</v>
      </c>
      <c r="P166" s="192" t="s">
        <v>409</v>
      </c>
      <c r="Q166" s="192">
        <v>85.6666666666666</v>
      </c>
      <c r="R166" s="192">
        <v>0.33333333333332799</v>
      </c>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IF(M167=7, 6.9, 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3.0998287932539066</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1.37270550678371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7</v>
      </c>
      <c r="J167" s="242">
        <v>44998</v>
      </c>
      <c r="K167" s="242">
        <v>44998</v>
      </c>
      <c r="L167" s="91" t="s">
        <v>273</v>
      </c>
      <c r="M167" s="192" t="s">
        <v>409</v>
      </c>
      <c r="N167" s="192">
        <v>1.37270550678371</v>
      </c>
      <c r="O167" s="192">
        <v>7</v>
      </c>
      <c r="P167" s="192" t="s">
        <v>409</v>
      </c>
      <c r="Q167" s="192">
        <v>28.4444444444444</v>
      </c>
      <c r="R167" s="192">
        <v>9.55555555555555</v>
      </c>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IF(M168=7, 6.9, 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3.7453185667446394</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3.57832112022056</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3.9201096534168798</v>
      </c>
      <c r="J168" s="242">
        <v>44998</v>
      </c>
      <c r="K168" s="242">
        <v>44998</v>
      </c>
      <c r="L168" s="91" t="s">
        <v>275</v>
      </c>
      <c r="M168" s="192" t="s">
        <v>409</v>
      </c>
      <c r="N168" s="192">
        <v>3.57832112022056</v>
      </c>
      <c r="O168" s="192">
        <v>3.9201096534168798</v>
      </c>
      <c r="P168" s="192" t="s">
        <v>409</v>
      </c>
      <c r="Q168" s="192">
        <v>41.1111111111111</v>
      </c>
      <c r="R168" s="192">
        <v>0.55555555555555702</v>
      </c>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IF(M169=7, 6.9, 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3.3648460501238242</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5.2470434593339599</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2.1578225964362598</v>
      </c>
      <c r="J169" s="242">
        <v>44998</v>
      </c>
      <c r="K169" s="242">
        <v>44998</v>
      </c>
      <c r="L169" s="91" t="s">
        <v>736</v>
      </c>
      <c r="M169" s="192" t="s">
        <v>409</v>
      </c>
      <c r="N169" s="192">
        <v>5.2470434593339599</v>
      </c>
      <c r="O169" s="192">
        <v>2.1578225964362598</v>
      </c>
      <c r="P169" s="192" t="s">
        <v>409</v>
      </c>
      <c r="Q169" s="192">
        <v>50.6944444444444</v>
      </c>
      <c r="R169" s="192">
        <v>-0.69444444444444198</v>
      </c>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f>IF(M170=7, 6.9, 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737</v>
      </c>
      <c r="M170" s="192" t="s">
        <v>409</v>
      </c>
      <c r="N170" s="192" t="s">
        <v>409</v>
      </c>
      <c r="O170" s="192" t="s">
        <v>409</v>
      </c>
      <c r="P170" s="192" t="s">
        <v>409</v>
      </c>
      <c r="Q170" s="192" t="s">
        <v>409</v>
      </c>
      <c r="R170" s="192" t="s">
        <v>409</v>
      </c>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IF(M171=7, 6.9, 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1.9206122342640353</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1.3436842487121801</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2.7452516154298001</v>
      </c>
      <c r="J171" s="242">
        <v>44998</v>
      </c>
      <c r="K171" s="242">
        <v>44998</v>
      </c>
      <c r="L171" s="91" t="s">
        <v>277</v>
      </c>
      <c r="M171" s="192" t="s">
        <v>409</v>
      </c>
      <c r="N171" s="192">
        <v>1.3436842487121801</v>
      </c>
      <c r="O171" s="192">
        <v>2.7452516154298001</v>
      </c>
      <c r="P171" s="192" t="s">
        <v>409</v>
      </c>
      <c r="Q171" s="192">
        <v>28.2777777777777</v>
      </c>
      <c r="R171" s="192">
        <v>-0.27777777777777801</v>
      </c>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IF(M172=7, 6.9, 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4.6941318556735547</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3.1478391254927498</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7</v>
      </c>
      <c r="J172" s="242">
        <v>44998</v>
      </c>
      <c r="K172" s="242">
        <v>44998</v>
      </c>
      <c r="L172" s="91" t="s">
        <v>279</v>
      </c>
      <c r="M172" s="192" t="s">
        <v>409</v>
      </c>
      <c r="N172" s="192">
        <v>3.1478391254927498</v>
      </c>
      <c r="O172" s="192">
        <v>7</v>
      </c>
      <c r="P172" s="192" t="s">
        <v>409</v>
      </c>
      <c r="Q172" s="192">
        <v>38.6388888888888</v>
      </c>
      <c r="R172" s="192">
        <v>4.0277777777777697</v>
      </c>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IF(M173=7, 6.9, 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10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10</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10</v>
      </c>
      <c r="J173" s="242">
        <v>44895</v>
      </c>
      <c r="K173" s="242">
        <v>44887</v>
      </c>
      <c r="L173" s="91" t="s">
        <v>281</v>
      </c>
      <c r="M173" s="192">
        <v>10</v>
      </c>
      <c r="N173" s="192">
        <v>8.0862898739993696</v>
      </c>
      <c r="O173" s="192">
        <v>1.2570981006461801</v>
      </c>
      <c r="P173" s="192" t="s">
        <v>808</v>
      </c>
      <c r="Q173" s="192">
        <v>67</v>
      </c>
      <c r="R173" s="192">
        <v>-1.3333333333333199</v>
      </c>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IF(M174=7, 6.9, 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6.069847818916096</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5.0825896635952503</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7.2488740943802599</v>
      </c>
      <c r="J174" s="242">
        <v>44998</v>
      </c>
      <c r="K174" s="242">
        <v>44998</v>
      </c>
      <c r="L174" s="91" t="s">
        <v>283</v>
      </c>
      <c r="M174" s="192" t="s">
        <v>409</v>
      </c>
      <c r="N174" s="192">
        <v>5.0825896635952503</v>
      </c>
      <c r="O174" s="192">
        <v>7.2488740943802599</v>
      </c>
      <c r="P174" s="192" t="s">
        <v>409</v>
      </c>
      <c r="Q174" s="192">
        <v>49.75</v>
      </c>
      <c r="R174" s="192">
        <v>2.9166666666666599</v>
      </c>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IF(M175=7, 6.9, 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6.9</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7</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44895</v>
      </c>
      <c r="K175" s="242">
        <v>44887</v>
      </c>
      <c r="L175" s="91" t="s">
        <v>285</v>
      </c>
      <c r="M175" s="192">
        <v>7</v>
      </c>
      <c r="N175" s="192">
        <v>0.74874845824566605</v>
      </c>
      <c r="O175" s="192">
        <v>0.98296455844918795</v>
      </c>
      <c r="P175" s="192" t="s">
        <v>807</v>
      </c>
      <c r="Q175" s="192">
        <v>24.8611111111111</v>
      </c>
      <c r="R175" s="192">
        <v>-1.5277777777777699</v>
      </c>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IF(M176=7, 6.9, 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44998</v>
      </c>
      <c r="K176" s="242">
        <v>44998</v>
      </c>
      <c r="L176" s="91" t="s">
        <v>287</v>
      </c>
      <c r="M176" s="192" t="s">
        <v>409</v>
      </c>
      <c r="N176" s="192">
        <v>10</v>
      </c>
      <c r="O176" s="192">
        <v>10</v>
      </c>
      <c r="P176" s="192" t="s">
        <v>409</v>
      </c>
      <c r="Q176" s="192">
        <v>79.1111111111111</v>
      </c>
      <c r="R176" s="192">
        <v>5.8888888888888804</v>
      </c>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IF(M177=7, 6.9, 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3.0661422477449758</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2.6351302328955901</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3.5676522420207499</v>
      </c>
      <c r="J177" s="242">
        <v>44998</v>
      </c>
      <c r="K177" s="242">
        <v>44998</v>
      </c>
      <c r="L177" s="91" t="s">
        <v>289</v>
      </c>
      <c r="M177" s="192" t="s">
        <v>409</v>
      </c>
      <c r="N177" s="192">
        <v>2.6351302328955901</v>
      </c>
      <c r="O177" s="192">
        <v>3.5676522420207499</v>
      </c>
      <c r="P177" s="192" t="s">
        <v>409</v>
      </c>
      <c r="Q177" s="192">
        <v>35.6944444444444</v>
      </c>
      <c r="R177" s="192">
        <v>0.30555555555555702</v>
      </c>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IF(M178=7, 6.9, 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4.11591932641472</v>
      </c>
      <c r="J178" s="242">
        <v>44998</v>
      </c>
      <c r="K178" s="242">
        <v>44998</v>
      </c>
      <c r="L178" s="91" t="s">
        <v>291</v>
      </c>
      <c r="M178" s="192" t="s">
        <v>409</v>
      </c>
      <c r="N178" s="192">
        <v>0</v>
      </c>
      <c r="O178" s="192">
        <v>4.11591932641472</v>
      </c>
      <c r="P178" s="192" t="s">
        <v>409</v>
      </c>
      <c r="Q178" s="192">
        <v>9.30555555555555</v>
      </c>
      <c r="R178" s="192">
        <v>0.69444444444444398</v>
      </c>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f>IF(M179=7, 6.9, 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s="192" t="s">
        <v>409</v>
      </c>
      <c r="R179" s="192" t="s">
        <v>409</v>
      </c>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IF(M180=7, 6.9, 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10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10</v>
      </c>
      <c r="J180" s="242">
        <v>44895</v>
      </c>
      <c r="K180" s="242">
        <v>44998</v>
      </c>
      <c r="L180" s="91" t="s">
        <v>295</v>
      </c>
      <c r="M180" s="192">
        <v>10</v>
      </c>
      <c r="N180" s="192">
        <v>7.0560352124597898</v>
      </c>
      <c r="O180" s="192">
        <v>4.8991580184061103</v>
      </c>
      <c r="P180" s="192" t="s">
        <v>809</v>
      </c>
      <c r="Q180" s="192">
        <v>61.0833333333333</v>
      </c>
      <c r="R180" s="192">
        <v>1.25</v>
      </c>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f>IF(M181=7, 6.9, 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4.3549870391987406</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3.9991293622578499</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4.7425102800078296</v>
      </c>
      <c r="J181" s="242">
        <v>44998</v>
      </c>
      <c r="K181" s="242">
        <v>44998</v>
      </c>
      <c r="L181" s="91" t="s">
        <v>297</v>
      </c>
      <c r="M181" s="192" t="s">
        <v>409</v>
      </c>
      <c r="N181" s="192">
        <v>3.9991293622578499</v>
      </c>
      <c r="O181" s="192">
        <v>4.7425102800078296</v>
      </c>
      <c r="P181" s="192" t="s">
        <v>409</v>
      </c>
      <c r="Q181" s="192">
        <v>43.5277777777777</v>
      </c>
      <c r="R181" s="192">
        <v>1.13888888888888</v>
      </c>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f>IF(M182=7, 6.9, 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738</v>
      </c>
      <c r="M182" s="192" t="s">
        <v>409</v>
      </c>
      <c r="N182" s="192" t="s">
        <v>409</v>
      </c>
      <c r="O182" s="192" t="s">
        <v>409</v>
      </c>
      <c r="P182" s="192" t="s">
        <v>409</v>
      </c>
      <c r="Q182" s="192" t="s">
        <v>409</v>
      </c>
      <c r="R182" s="192" t="s">
        <v>409</v>
      </c>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IF(M183=7, 6.9, 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0.8484758793325593</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8.7537788096447304</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8.2240062659108604E-2</v>
      </c>
      <c r="J183" s="242">
        <v>44998</v>
      </c>
      <c r="K183" s="242">
        <v>44998</v>
      </c>
      <c r="L183" s="91" t="s">
        <v>299</v>
      </c>
      <c r="M183" s="192" t="s">
        <v>409</v>
      </c>
      <c r="N183" s="192">
        <v>8.7537788096447304</v>
      </c>
      <c r="O183" s="192">
        <v>8.2240062659108604E-2</v>
      </c>
      <c r="P183" s="192" t="s">
        <v>409</v>
      </c>
      <c r="Q183" s="192">
        <v>70.8333333333333</v>
      </c>
      <c r="R183" s="192">
        <v>-2.1666666666666501</v>
      </c>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IF(M184=7, 6.9, 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6.1532388405792</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4.9810152603448703</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7.6013315057763897</v>
      </c>
      <c r="J184" s="242">
        <v>44998</v>
      </c>
      <c r="K184" s="242">
        <v>44998</v>
      </c>
      <c r="L184" s="91" t="s">
        <v>301</v>
      </c>
      <c r="M184" s="192" t="s">
        <v>409</v>
      </c>
      <c r="N184" s="192">
        <v>4.9810152603448703</v>
      </c>
      <c r="O184" s="192">
        <v>7.6013315057763897</v>
      </c>
      <c r="P184" s="192" t="s">
        <v>409</v>
      </c>
      <c r="Q184" s="192">
        <v>49.1666666666666</v>
      </c>
      <c r="R184" s="192">
        <v>3.1666666666666701</v>
      </c>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f>IF(M185=7, 6.9, 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s="192" t="s">
        <v>409</v>
      </c>
      <c r="R185" s="192" t="s">
        <v>409</v>
      </c>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IF(M186=7, 6.9, 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6.0644755616822597</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44998</v>
      </c>
      <c r="K186" s="242">
        <v>44998</v>
      </c>
      <c r="L186" s="91" t="s">
        <v>304</v>
      </c>
      <c r="M186" s="192" t="s">
        <v>409</v>
      </c>
      <c r="N186" s="192">
        <v>6.0644755616822597</v>
      </c>
      <c r="O186" s="192">
        <v>0</v>
      </c>
      <c r="P186" s="192" t="s">
        <v>409</v>
      </c>
      <c r="Q186" s="192">
        <v>55.3888888888888</v>
      </c>
      <c r="R186" s="192">
        <v>-4.7222222222222197</v>
      </c>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IF(M187=7, 6.9, 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4.4879155260811405</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7.4429853200802896</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2.7060896808302299</v>
      </c>
      <c r="J187" s="242">
        <v>44966</v>
      </c>
      <c r="K187" s="242">
        <v>44966</v>
      </c>
      <c r="L187" s="91" t="s">
        <v>306</v>
      </c>
      <c r="M187" s="192" t="s">
        <v>409</v>
      </c>
      <c r="N187" s="192">
        <v>7.4429853200802896</v>
      </c>
      <c r="O187" s="192">
        <v>2.7060896808302299</v>
      </c>
      <c r="P187" s="192" t="s">
        <v>409</v>
      </c>
      <c r="Q187" s="192">
        <v>63.3055555555555</v>
      </c>
      <c r="R187" s="192">
        <v>-0.30555555555555702</v>
      </c>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IF(M188=7, 6.9, 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1.3453530578900172</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3.0607753512781399</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0.59134521245350402</v>
      </c>
      <c r="J188" s="242">
        <v>44998</v>
      </c>
      <c r="K188" s="242">
        <v>44998</v>
      </c>
      <c r="L188" s="91" t="s">
        <v>307</v>
      </c>
      <c r="M188" s="192" t="s">
        <v>409</v>
      </c>
      <c r="N188" s="192">
        <v>3.0607753512781399</v>
      </c>
      <c r="O188" s="192">
        <v>0.59134521245350402</v>
      </c>
      <c r="P188" s="192" t="s">
        <v>409</v>
      </c>
      <c r="Q188" s="192">
        <v>38.1388888888888</v>
      </c>
      <c r="R188" s="192">
        <v>-1.80555555555555</v>
      </c>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IF(M189=7, 6.9, 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2.9601495210658144</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1.25178359815231</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7</v>
      </c>
      <c r="J189" s="242">
        <v>44998</v>
      </c>
      <c r="K189" s="242">
        <v>44998</v>
      </c>
      <c r="L189" s="91" t="s">
        <v>309</v>
      </c>
      <c r="M189" s="192" t="s">
        <v>409</v>
      </c>
      <c r="N189" s="192">
        <v>1.25178359815231</v>
      </c>
      <c r="O189" s="192">
        <v>7</v>
      </c>
      <c r="P189" s="192" t="s">
        <v>409</v>
      </c>
      <c r="Q189" s="192">
        <v>27.75</v>
      </c>
      <c r="R189" s="192">
        <v>2.9166666666666599</v>
      </c>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IF(M190=7, 6.9, 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0.83809830998868184</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0.105443904326586</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6.6614450753867196</v>
      </c>
      <c r="J190" s="242">
        <v>44998</v>
      </c>
      <c r="K190" s="242">
        <v>44998</v>
      </c>
      <c r="L190" s="91" t="s">
        <v>311</v>
      </c>
      <c r="M190" s="192" t="s">
        <v>409</v>
      </c>
      <c r="N190" s="192">
        <v>0.105443904326586</v>
      </c>
      <c r="O190" s="192">
        <v>6.6614450753867196</v>
      </c>
      <c r="P190" s="192" t="s">
        <v>409</v>
      </c>
      <c r="Q190" s="192">
        <v>21.1666666666666</v>
      </c>
      <c r="R190" s="192">
        <v>2.5</v>
      </c>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IF(M191=7, 6.9, 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6.7806503622653755</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5.1696534378098598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8.8936753475621693</v>
      </c>
      <c r="J191" s="242">
        <v>44998</v>
      </c>
      <c r="K191" s="242">
        <v>44998</v>
      </c>
      <c r="L191" s="91" t="s">
        <v>313</v>
      </c>
      <c r="M191" s="192" t="s">
        <v>409</v>
      </c>
      <c r="N191" s="192">
        <v>5.1696534378098598</v>
      </c>
      <c r="O191" s="192">
        <v>8.8936753475621693</v>
      </c>
      <c r="P191" s="192" t="s">
        <v>409</v>
      </c>
      <c r="Q191" s="192">
        <v>50.25</v>
      </c>
      <c r="R191" s="192">
        <v>4.0833333333333304</v>
      </c>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f>IF(M192=7, 6.9, 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739</v>
      </c>
      <c r="M192" s="192" t="s">
        <v>409</v>
      </c>
      <c r="N192" s="192" t="s">
        <v>409</v>
      </c>
      <c r="O192" s="192" t="s">
        <v>409</v>
      </c>
      <c r="P192" s="192" t="s">
        <v>409</v>
      </c>
      <c r="Q192" s="192" t="s">
        <v>409</v>
      </c>
      <c r="R192" s="192" t="s">
        <v>409</v>
      </c>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IF(M193=7, 6.9, 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3.84918619555491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44998</v>
      </c>
      <c r="K193" s="242">
        <v>44998</v>
      </c>
      <c r="L193" s="91" t="s">
        <v>315</v>
      </c>
      <c r="M193" s="192" t="s">
        <v>409</v>
      </c>
      <c r="N193" s="192">
        <v>3.84918619555491</v>
      </c>
      <c r="O193" s="192">
        <v>0</v>
      </c>
      <c r="P193" s="192" t="s">
        <v>409</v>
      </c>
      <c r="Q193" s="192">
        <v>42.6666666666666</v>
      </c>
      <c r="R193" s="192">
        <v>-5.3333333333333197</v>
      </c>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IF(M194=7, 6.9, 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44998</v>
      </c>
      <c r="K194" s="242">
        <v>44998</v>
      </c>
      <c r="L194" s="91" t="s">
        <v>316</v>
      </c>
      <c r="M194" s="192" t="s">
        <v>409</v>
      </c>
      <c r="N194" s="192">
        <v>10</v>
      </c>
      <c r="O194" s="192">
        <v>0</v>
      </c>
      <c r="P194" s="192" t="s">
        <v>409</v>
      </c>
      <c r="Q194" s="192">
        <v>89.8333333333333</v>
      </c>
      <c r="R194" s="192">
        <v>-4.1666666666666501</v>
      </c>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f>IF(M195=7, 6.9, 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740</v>
      </c>
      <c r="M195" s="192" t="s">
        <v>409</v>
      </c>
      <c r="N195" s="192" t="s">
        <v>409</v>
      </c>
      <c r="O195" s="192" t="s">
        <v>409</v>
      </c>
      <c r="P195" s="192" t="s">
        <v>409</v>
      </c>
      <c r="Q195" s="192" t="s">
        <v>409</v>
      </c>
      <c r="R195" s="192" t="s">
        <v>409</v>
      </c>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IF(M196=7, 6.9, 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4.2620618107899881</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5.3873128733463904</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3.3718425690228999</v>
      </c>
      <c r="J196" s="242">
        <v>44998</v>
      </c>
      <c r="K196" s="242">
        <v>44966</v>
      </c>
      <c r="L196" s="91" t="s">
        <v>318</v>
      </c>
      <c r="M196" s="192" t="s">
        <v>409</v>
      </c>
      <c r="N196" s="192">
        <v>5.3873128733463904</v>
      </c>
      <c r="O196" s="192">
        <v>3.3718425690228999</v>
      </c>
      <c r="P196" s="192" t="s">
        <v>409</v>
      </c>
      <c r="Q196" s="192">
        <v>51.5</v>
      </c>
      <c r="R196" s="192">
        <v>0.16666666666666399</v>
      </c>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IF(M197=7, 6.9, 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4.7845162331676132</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4.2022781687586104</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5.4474251028000804</v>
      </c>
      <c r="J197" s="242">
        <v>44998</v>
      </c>
      <c r="K197" s="242">
        <v>44998</v>
      </c>
      <c r="L197" s="91" t="s">
        <v>320</v>
      </c>
      <c r="M197" s="192" t="s">
        <v>409</v>
      </c>
      <c r="N197" s="192">
        <v>4.2022781687586104</v>
      </c>
      <c r="O197" s="192">
        <v>5.4474251028000804</v>
      </c>
      <c r="P197" s="192" t="s">
        <v>409</v>
      </c>
      <c r="Q197" s="192">
        <v>44.6944444444444</v>
      </c>
      <c r="R197" s="192">
        <v>1.6388888888888899</v>
      </c>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IF(M198=7, 6.9, 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6.9</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7</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7</v>
      </c>
      <c r="J198" s="242">
        <v>44895</v>
      </c>
      <c r="K198" s="242">
        <v>44887</v>
      </c>
      <c r="L198" s="91" t="s">
        <v>322</v>
      </c>
      <c r="M198" s="192">
        <v>7</v>
      </c>
      <c r="N198" s="192">
        <v>0.65684780768579598</v>
      </c>
      <c r="O198" s="192">
        <v>3.6068141766203299</v>
      </c>
      <c r="P198" s="192" t="s">
        <v>807</v>
      </c>
      <c r="Q198" s="192">
        <v>24.3333333333333</v>
      </c>
      <c r="R198" s="192">
        <v>0.33333333333333498</v>
      </c>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IF(M199=7, 6.9, 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10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10</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10</v>
      </c>
      <c r="J199" s="242">
        <v>44895</v>
      </c>
      <c r="K199" s="242">
        <v>44998</v>
      </c>
      <c r="L199" s="91" t="s">
        <v>324</v>
      </c>
      <c r="M199" s="192">
        <v>10</v>
      </c>
      <c r="N199" s="192">
        <v>8.7102469225374293</v>
      </c>
      <c r="O199" s="192">
        <v>0</v>
      </c>
      <c r="P199" s="192" t="s">
        <v>809</v>
      </c>
      <c r="Q199" s="192">
        <v>70.5833333333333</v>
      </c>
      <c r="R199" s="192">
        <v>-2.9166666666666701</v>
      </c>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f>IF(M200=7, 6.9, 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10</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44998</v>
      </c>
      <c r="K200" s="242">
        <v>44998</v>
      </c>
      <c r="L200" s="91" t="s">
        <v>326</v>
      </c>
      <c r="M200" s="192" t="s">
        <v>409</v>
      </c>
      <c r="N200" s="192">
        <v>10</v>
      </c>
      <c r="O200" s="192">
        <v>0</v>
      </c>
      <c r="P200" s="192" t="s">
        <v>409</v>
      </c>
      <c r="Q200" s="192">
        <v>78.8611111111111</v>
      </c>
      <c r="R200" s="192">
        <v>-3.8611111111111098</v>
      </c>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IF(M201=7, 6.9, 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4.0136891204365055</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2.3013857650729102</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7</v>
      </c>
      <c r="J201" s="242">
        <v>44998</v>
      </c>
      <c r="K201" s="242">
        <v>44998</v>
      </c>
      <c r="L201" s="91" t="s">
        <v>328</v>
      </c>
      <c r="M201" s="192" t="s">
        <v>409</v>
      </c>
      <c r="N201" s="192">
        <v>2.3013857650729102</v>
      </c>
      <c r="O201" s="192">
        <v>7</v>
      </c>
      <c r="P201" s="192" t="s">
        <v>409</v>
      </c>
      <c r="Q201" s="192">
        <v>33.7777777777777</v>
      </c>
      <c r="R201" s="192">
        <v>5.55555555555555</v>
      </c>
      <c r="S201" s="181"/>
      <c r="T201" s="181"/>
      <c r="U201" s="181" t="str">
        <f>IFERROR(INDEX('Data Dictionary'!$I$8:$I$39,MATCH(U7,'Data Dictionary'!$K$8:$K$39,0)),"")</f>
        <v/>
      </c>
      <c r="V201" s="181" t="str">
        <f>IFERROR(INDEX('Data Dictionary'!$I$8:$I$39,MATCH(V7,'Data Dictionary'!$K$8:$K$39,0)),"")</f>
        <v/>
      </c>
      <c r="W201" s="181" t="str">
        <f>IFERROR(INDEX('Data Dictionary'!$I$8:$I$39,MATCH(W7,'Data Dictionary'!$K$8:$K$39,0)),"")</f>
        <v/>
      </c>
      <c r="X201" s="181" t="str">
        <f>IFERROR(INDEX('Data Dictionary'!$I$8:$I$39,MATCH(X7,'Data Dictionary'!$K$8:$K$39,0)),"")</f>
        <v/>
      </c>
      <c r="Y201" s="181" t="str">
        <f>IFERROR(INDEX('Data Dictionary'!$I$8:$I$39,MATCH(Y7,'Data Dictionary'!$K$8:$K$39,0)),"")</f>
        <v/>
      </c>
      <c r="Z201" s="80" t="str">
        <f>IFERROR(INDEX('Data Dictionary'!$I$8:$I$34,MATCH(Z7,'Data Dictionary'!$M$8:$M$34,0)),"")</f>
        <v/>
      </c>
      <c r="AA201" s="80" t="str">
        <f>IFERROR(INDEX('Data Dictionary'!$I$8:$I$34,MATCH(AA7,'Data Dictionary'!$M$8:$M$34,0)),"")</f>
        <v/>
      </c>
      <c r="AB201" s="80" t="str">
        <f>IFERROR(INDEX('Data Dictionary'!$I$8:$I$34,MATCH(AB7,'Data Dictionary'!$M$8:$M$34,0)),"")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f>IF(M202=7, 6.9, 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s="192" t="s">
        <v>409</v>
      </c>
      <c r="R202" s="192" t="s">
        <v>409</v>
      </c>
      <c r="S202" s="181"/>
      <c r="T202" s="181"/>
      <c r="U202" s="181" t="str">
        <f>IFERROR(INDEX('Data Dictionary'!$J$8:$J$39,MATCH(U7,'Data Dictionary'!$K$8:$K$39,0)),"")</f>
        <v/>
      </c>
      <c r="V202" s="181" t="str">
        <f>IFERROR(INDEX('Data Dictionary'!$J$8:$J$39,MATCH(V7,'Data Dictionary'!$K$8:$K$39,0)),"")</f>
        <v/>
      </c>
      <c r="W202" s="181" t="str">
        <f>IFERROR(INDEX('Data Dictionary'!$J$8:$J$39,MATCH(W7,'Data Dictionary'!$K$8:$K$39,0)),"")</f>
        <v/>
      </c>
      <c r="X202" s="181" t="str">
        <f>IFERROR(INDEX('Data Dictionary'!$J$8:$J$39,MATCH(X7,'Data Dictionary'!$K$8:$K$39,0)),"")</f>
        <v/>
      </c>
      <c r="Y202" s="181" t="str">
        <f>IFERROR(INDEX('Data Dictionary'!$J$8:$J$39,MATCH(Y7,'Data Dictionary'!$K$8:$K$39,0)),"")</f>
        <v/>
      </c>
      <c r="Z202" s="80" t="str">
        <f>IFERROR(INDEX('Data Dictionary'!$J$8:$J$34,MATCH(Z7,'Data Dictionary'!$M$8:$M$34,0)),"")</f>
        <v/>
      </c>
      <c r="AA202" s="80" t="str">
        <f>IFERROR(INDEX('Data Dictionary'!$J$8:$J$34,MATCH(AA7,'Data Dictionary'!$M$8:$M$34,0)),"")</f>
        <v/>
      </c>
      <c r="AB202" s="80" t="str">
        <f>IFERROR(INDEX('Data Dictionary'!$J$8:$J$34,MATCH(AB7,'Data Dictionary'!$M$8:$M$34,0)),"")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IF(M203=7, 6.9, 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2.6755297699127647</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2.2820382596918898</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3.1368709614254899</v>
      </c>
      <c r="J203" s="242">
        <v>44830</v>
      </c>
      <c r="K203" s="242">
        <v>44830</v>
      </c>
      <c r="L203" s="91" t="s">
        <v>332</v>
      </c>
      <c r="M203" s="192" t="s">
        <v>409</v>
      </c>
      <c r="N203" s="192">
        <v>2.2820382596918898</v>
      </c>
      <c r="O203" s="192">
        <v>3.1368709614254899</v>
      </c>
      <c r="P203" s="192" t="s">
        <v>409</v>
      </c>
      <c r="Q203" s="192">
        <v>33.6666666666666</v>
      </c>
      <c r="R203" s="192">
        <v>0</v>
      </c>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IF(M204=7, 6.9, 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10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10</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10</v>
      </c>
      <c r="J204" s="242">
        <v>44895</v>
      </c>
      <c r="K204" s="242">
        <v>44887</v>
      </c>
      <c r="L204" s="91" t="s">
        <v>334</v>
      </c>
      <c r="M204" s="192">
        <v>10</v>
      </c>
      <c r="N204" s="192">
        <v>6.3450143897071198</v>
      </c>
      <c r="O204" s="192">
        <v>3.1368709614254899</v>
      </c>
      <c r="P204" s="192" t="s">
        <v>808</v>
      </c>
      <c r="Q204" s="192">
        <v>57</v>
      </c>
      <c r="R204" s="192">
        <v>0</v>
      </c>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IF(M205=7, 6.9, 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10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10</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10</v>
      </c>
      <c r="J205" s="242">
        <v>44895</v>
      </c>
      <c r="K205" s="242">
        <v>44887</v>
      </c>
      <c r="L205" s="91" t="s">
        <v>335</v>
      </c>
      <c r="M205" s="192">
        <v>10</v>
      </c>
      <c r="N205" s="192">
        <v>4.4876538731287301</v>
      </c>
      <c r="O205" s="192">
        <v>3.6068141766203299</v>
      </c>
      <c r="P205" s="192" t="s">
        <v>808</v>
      </c>
      <c r="Q205" s="192">
        <v>46.3333333333333</v>
      </c>
      <c r="R205" s="192">
        <v>0.33333333333333498</v>
      </c>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f>IF(M206=7, 6.9, 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s="192" t="s">
        <v>409</v>
      </c>
      <c r="R206" s="192" t="s">
        <v>409</v>
      </c>
    </row>
    <row r="207" spans="1:37" x14ac:dyDescent="0.2">
      <c r="A207" s="84">
        <v>200</v>
      </c>
      <c r="B207" s="35" t="str">
        <f ca="1"/>
        <v>Taiwan, China</v>
      </c>
      <c r="C207" s="35" t="str">
        <f ca="1"/>
        <v>TWN</v>
      </c>
      <c r="D207" s="35" t="str">
        <f ca="1"/>
        <v>EAS           East Asia &amp; Pacific</v>
      </c>
      <c r="E207" s="35" t="str">
        <f ca="1"/>
        <v>NA</v>
      </c>
      <c r="G207" s="80">
        <f>IF(M207=7, 6.9, 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6.9</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7</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7</v>
      </c>
      <c r="J207" s="242">
        <v>44895</v>
      </c>
      <c r="K207" s="242">
        <v>44887</v>
      </c>
      <c r="L207" s="91" t="s">
        <v>741</v>
      </c>
      <c r="M207" s="192">
        <v>7</v>
      </c>
      <c r="N207" s="192">
        <v>0</v>
      </c>
      <c r="O207" s="192">
        <v>4.7033483454082603</v>
      </c>
      <c r="P207" s="192" t="s">
        <v>807</v>
      </c>
      <c r="Q207" s="192">
        <v>15.8888888888888</v>
      </c>
      <c r="R207" s="192">
        <v>1.1111111111111101</v>
      </c>
    </row>
    <row r="208" spans="1:37" x14ac:dyDescent="0.2">
      <c r="A208" s="84">
        <v>201</v>
      </c>
      <c r="B208" s="35" t="str">
        <f ca="1"/>
        <v>Tanzania</v>
      </c>
      <c r="C208" s="35" t="str">
        <f ca="1"/>
        <v>TZA</v>
      </c>
      <c r="D208" s="35" t="str">
        <f ca="1"/>
        <v>SSF           Sub-Saharan Africa</v>
      </c>
      <c r="E208" s="35" t="str">
        <f ca="1"/>
        <v>IDA</v>
      </c>
      <c r="G208" s="80">
        <f>IF(M208=7, 6.9, 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2.9821468767434611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4.8213983409514096</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1.8445271196397099</v>
      </c>
      <c r="J208" s="242">
        <v>44998</v>
      </c>
      <c r="K208" s="242">
        <v>44998</v>
      </c>
      <c r="L208" s="91" t="s">
        <v>339</v>
      </c>
      <c r="M208" s="192" t="s">
        <v>409</v>
      </c>
      <c r="N208" s="192">
        <v>4.8213983409514096</v>
      </c>
      <c r="O208" s="192">
        <v>1.8445271196397099</v>
      </c>
      <c r="P208" s="192" t="s">
        <v>409</v>
      </c>
      <c r="Q208" s="192">
        <v>48.25</v>
      </c>
      <c r="R208" s="192">
        <v>-0.91666666666666397</v>
      </c>
    </row>
    <row r="209" spans="1:18" x14ac:dyDescent="0.2">
      <c r="A209" s="84">
        <v>202</v>
      </c>
      <c r="B209" s="35" t="str">
        <f ca="1"/>
        <v>Uganda</v>
      </c>
      <c r="C209" s="35" t="str">
        <f ca="1"/>
        <v>UGA</v>
      </c>
      <c r="D209" s="35" t="str">
        <f ca="1"/>
        <v>SSF           Sub-Saharan Africa</v>
      </c>
      <c r="E209" s="35" t="str">
        <f ca="1"/>
        <v>IDA</v>
      </c>
      <c r="G209" s="80">
        <f>IF(M209=7, 6.9, 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10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10</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44895</v>
      </c>
      <c r="K209" s="242">
        <v>44887</v>
      </c>
      <c r="L209" s="91" t="s">
        <v>341</v>
      </c>
      <c r="M209" s="192">
        <v>10</v>
      </c>
      <c r="N209" s="192">
        <v>5.6291566906092001</v>
      </c>
      <c r="O209" s="192">
        <v>4.7033483454082701</v>
      </c>
      <c r="P209" s="192" t="s">
        <v>808</v>
      </c>
      <c r="Q209" s="192">
        <v>52.8888888888888</v>
      </c>
      <c r="R209" s="192">
        <v>1.1111111111111101</v>
      </c>
    </row>
    <row r="210" spans="1:18" x14ac:dyDescent="0.2">
      <c r="A210" s="84">
        <v>203</v>
      </c>
      <c r="B210" s="35" t="str">
        <f ca="1"/>
        <v>Ukraine</v>
      </c>
      <c r="C210" s="35" t="str">
        <f ca="1"/>
        <v>UKR</v>
      </c>
      <c r="D210" s="35" t="str">
        <f ca="1"/>
        <v>ECS           Europe &amp; Central Asia</v>
      </c>
      <c r="E210" s="35" t="str">
        <f ca="1"/>
        <v>IBRD</v>
      </c>
      <c r="G210" s="80">
        <f>IF(M210=7, 6.9, 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10</v>
      </c>
      <c r="J210" s="242">
        <v>44998</v>
      </c>
      <c r="K210" s="242">
        <v>44887</v>
      </c>
      <c r="L210" s="91" t="s">
        <v>343</v>
      </c>
      <c r="M210" s="192">
        <v>10</v>
      </c>
      <c r="N210" s="192">
        <v>10</v>
      </c>
      <c r="O210" s="192">
        <v>4.4292148032112797</v>
      </c>
      <c r="P210" s="192" t="s">
        <v>808</v>
      </c>
      <c r="Q210" s="192">
        <v>86.0833333333333</v>
      </c>
      <c r="R210" s="192">
        <v>0.91666666666667096</v>
      </c>
    </row>
    <row r="211" spans="1:18" x14ac:dyDescent="0.2">
      <c r="A211" s="84">
        <v>204</v>
      </c>
      <c r="B211" s="35" t="str">
        <f ca="1"/>
        <v>Uruguay</v>
      </c>
      <c r="C211" s="35" t="str">
        <f ca="1"/>
        <v>URY</v>
      </c>
      <c r="D211" s="35" t="str">
        <f ca="1"/>
        <v>LCN           Latin America &amp; Caribbean</v>
      </c>
      <c r="E211" s="35" t="str">
        <f ca="1"/>
        <v>IBRD</v>
      </c>
      <c r="G211" s="80">
        <f>IF(M211=7, 6.9, 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5.1032973687673673</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4.6472707925221899</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5.6040728411983496</v>
      </c>
      <c r="J211" s="242">
        <v>44998</v>
      </c>
      <c r="K211" s="242">
        <v>44998</v>
      </c>
      <c r="L211" s="91" t="s">
        <v>345</v>
      </c>
      <c r="M211" s="192" t="s">
        <v>409</v>
      </c>
      <c r="N211" s="192">
        <v>4.6472707925221899</v>
      </c>
      <c r="O211" s="192">
        <v>5.6040728411983496</v>
      </c>
      <c r="P211" s="192" t="s">
        <v>409</v>
      </c>
      <c r="Q211" s="192">
        <v>47.25</v>
      </c>
      <c r="R211" s="192">
        <v>1.75</v>
      </c>
    </row>
    <row r="212" spans="1:18" x14ac:dyDescent="0.2">
      <c r="A212" s="84">
        <v>205</v>
      </c>
      <c r="B212" s="35" t="str">
        <f ca="1"/>
        <v>United States</v>
      </c>
      <c r="C212" s="35" t="str">
        <f ca="1"/>
        <v>USA</v>
      </c>
      <c r="D212" s="35" t="str">
        <f ca="1"/>
        <v>NAC           North America</v>
      </c>
      <c r="E212" s="35" t="str">
        <f ca="1"/>
        <v>NA</v>
      </c>
      <c r="G212" s="80">
        <f>IF(M212=7, 6.9, 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2.8852472263257991</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1.63389682942755</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5.0949676914039497</v>
      </c>
      <c r="J212" s="242">
        <v>44998</v>
      </c>
      <c r="K212" s="242">
        <v>44998</v>
      </c>
      <c r="L212" s="91" t="s">
        <v>346</v>
      </c>
      <c r="M212" s="192" t="s">
        <v>409</v>
      </c>
      <c r="N212" s="192">
        <v>1.63389682942755</v>
      </c>
      <c r="O212" s="192">
        <v>5.0949676914039497</v>
      </c>
      <c r="P212" s="192" t="s">
        <v>409</v>
      </c>
      <c r="Q212" s="192">
        <v>29.9444444444444</v>
      </c>
      <c r="R212" s="192">
        <v>1.38888888888888</v>
      </c>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IF(M213=7, 6.9, 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3.3548332964972665</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8.1878642772497496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1.37458390444488</v>
      </c>
      <c r="J213" s="242">
        <v>44998</v>
      </c>
      <c r="K213" s="242">
        <v>44998</v>
      </c>
      <c r="L213" s="91" t="s">
        <v>348</v>
      </c>
      <c r="M213" s="192" t="s">
        <v>409</v>
      </c>
      <c r="N213" s="192">
        <v>8.1878642772497496</v>
      </c>
      <c r="O213" s="192">
        <v>1.37458390444488</v>
      </c>
      <c r="P213" s="192" t="s">
        <v>409</v>
      </c>
      <c r="Q213" s="192">
        <v>67.5833333333333</v>
      </c>
      <c r="R213" s="192">
        <v>-1.25</v>
      </c>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f>IF(M214=7, 6.9, 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s="192" t="s">
        <v>409</v>
      </c>
      <c r="R214" s="192" t="s">
        <v>409</v>
      </c>
    </row>
    <row r="215" spans="1:18" x14ac:dyDescent="0.2">
      <c r="A215" s="84">
        <v>208</v>
      </c>
      <c r="B215" s="35" t="str">
        <f ca="1"/>
        <v>Venezuela, RB</v>
      </c>
      <c r="C215" s="35" t="str">
        <f ca="1"/>
        <v>VEN</v>
      </c>
      <c r="D215" s="35" t="str">
        <f ca="1"/>
        <v>LCN           Latin America &amp; Caribbean</v>
      </c>
      <c r="E215" s="35" t="str">
        <f ca="1"/>
        <v>IBRD</v>
      </c>
      <c r="G215" s="80">
        <f>IF(M215=7, 6.9, 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4.1557686603575519</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1.7270413158410001</v>
      </c>
      <c r="J215" s="242">
        <v>44998</v>
      </c>
      <c r="K215" s="242">
        <v>44998</v>
      </c>
      <c r="L215" s="91" t="s">
        <v>350</v>
      </c>
      <c r="M215" s="192" t="s">
        <v>409</v>
      </c>
      <c r="N215" s="192">
        <v>10</v>
      </c>
      <c r="O215" s="192">
        <v>1.7270413158410001</v>
      </c>
      <c r="P215" s="192" t="s">
        <v>409</v>
      </c>
      <c r="Q215" s="192">
        <v>80</v>
      </c>
      <c r="R215" s="192">
        <v>-1</v>
      </c>
    </row>
    <row r="216" spans="1:18" x14ac:dyDescent="0.2">
      <c r="A216" s="84">
        <v>209</v>
      </c>
      <c r="B216" s="35" t="str">
        <f ca="1"/>
        <v>British Virgin Islands</v>
      </c>
      <c r="C216" s="35" t="str">
        <f ca="1"/>
        <v>VGB</v>
      </c>
      <c r="D216" s="35" t="str">
        <f ca="1"/>
        <v>LCN           Latin America &amp; Caribbean</v>
      </c>
      <c r="E216" s="35" t="str">
        <f ca="1"/>
        <v>NA</v>
      </c>
      <c r="G216" s="80">
        <f>IF(M216=7, 6.9, 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742</v>
      </c>
      <c r="M216" s="192" t="s">
        <v>409</v>
      </c>
      <c r="N216" s="192" t="s">
        <v>409</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G217" s="80">
        <f>IF(M217=7, 6.9, 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743</v>
      </c>
      <c r="M217" s="192" t="s">
        <v>409</v>
      </c>
      <c r="N217" s="192" t="s">
        <v>409</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G218" s="80">
        <f>IF(M218=7, 6.9, 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6.9</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7</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44895</v>
      </c>
      <c r="K218" s="242">
        <v>44887</v>
      </c>
      <c r="L218" s="91" t="s">
        <v>351</v>
      </c>
      <c r="M218" s="192">
        <v>7</v>
      </c>
      <c r="N218" s="192">
        <v>2.4610026844663699</v>
      </c>
      <c r="O218" s="192">
        <v>2.1578225964362598</v>
      </c>
      <c r="P218" s="192" t="s">
        <v>807</v>
      </c>
      <c r="Q218" s="192">
        <v>34.6944444444444</v>
      </c>
      <c r="R218" s="192">
        <v>-0.69444444444444198</v>
      </c>
    </row>
    <row r="219" spans="1:18" x14ac:dyDescent="0.2">
      <c r="A219" s="84">
        <v>212</v>
      </c>
      <c r="B219" s="35" t="str">
        <f ca="1"/>
        <v>Vanuatu</v>
      </c>
      <c r="C219" s="35" t="str">
        <f ca="1"/>
        <v>VUT</v>
      </c>
      <c r="D219" s="35" t="str">
        <f ca="1"/>
        <v>EAS           East Asia &amp; Pacific</v>
      </c>
      <c r="E219" s="35" t="str">
        <f ca="1"/>
        <v>IDA</v>
      </c>
      <c r="G219" s="80">
        <f>IF(M219=7, 6.9, 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s="192" t="s">
        <v>409</v>
      </c>
      <c r="R219" s="192" t="s">
        <v>409</v>
      </c>
    </row>
    <row r="220" spans="1:18" x14ac:dyDescent="0.2">
      <c r="A220" s="84">
        <v>213</v>
      </c>
      <c r="B220" s="35" t="str">
        <f ca="1"/>
        <v>Samoa</v>
      </c>
      <c r="C220" s="35" t="str">
        <f ca="1"/>
        <v>WSM</v>
      </c>
      <c r="D220" s="35" t="str">
        <f ca="1"/>
        <v>EAS           East Asia &amp; Pacific</v>
      </c>
      <c r="E220" s="35" t="str">
        <f ca="1"/>
        <v>IDA</v>
      </c>
      <c r="G220" s="80">
        <f>IF(M220=7, 6.9, 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s="192" t="s">
        <v>409</v>
      </c>
      <c r="R220" s="192" t="s">
        <v>409</v>
      </c>
    </row>
    <row r="221" spans="1:18" x14ac:dyDescent="0.2">
      <c r="A221" s="84">
        <v>214</v>
      </c>
      <c r="B221" s="35" t="str">
        <f ca="1"/>
        <v>Kosovo</v>
      </c>
      <c r="C221" s="35" t="str">
        <f ca="1"/>
        <v>XKX</v>
      </c>
      <c r="D221" s="35" t="str">
        <f ca="1"/>
        <v>ECS           Europe &amp; Central Asia</v>
      </c>
      <c r="E221" s="35" t="str">
        <f ca="1"/>
        <v>IDA</v>
      </c>
      <c r="G221" s="80">
        <f>IF(M221=7, 6.9, 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4.6879969224234168</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5.0971002926310103</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4.31172899941257</v>
      </c>
      <c r="J221" s="242">
        <v>44998</v>
      </c>
      <c r="K221" s="242">
        <v>44998</v>
      </c>
      <c r="L221" s="91" t="s">
        <v>744</v>
      </c>
      <c r="M221" s="192" t="s">
        <v>409</v>
      </c>
      <c r="N221" s="192">
        <v>5.0971002926310103</v>
      </c>
      <c r="O221" s="192">
        <v>4.31172899941257</v>
      </c>
      <c r="P221" s="192" t="s">
        <v>409</v>
      </c>
      <c r="Q221" s="192">
        <v>49.8333333333333</v>
      </c>
      <c r="R221" s="192">
        <v>0.83333333333333504</v>
      </c>
    </row>
    <row r="222" spans="1:18" x14ac:dyDescent="0.2">
      <c r="A222" s="84">
        <v>215</v>
      </c>
      <c r="B222" s="35" t="str">
        <f ca="1"/>
        <v>Yemen, Rep.</v>
      </c>
      <c r="C222" s="35" t="str">
        <f ca="1"/>
        <v>YEM</v>
      </c>
      <c r="D222" s="35" t="str">
        <f ca="1"/>
        <v>MEA           Middle East &amp; North Africa</v>
      </c>
      <c r="E222" s="35" t="str">
        <f ca="1"/>
        <v>IDA</v>
      </c>
      <c r="G222" s="80">
        <f>IF(M222=7, 6.9, 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6.261077905134929</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3.9201096534168798</v>
      </c>
      <c r="J222" s="242">
        <v>44830</v>
      </c>
      <c r="K222" s="242">
        <v>44830</v>
      </c>
      <c r="L222" s="91" t="s">
        <v>356</v>
      </c>
      <c r="M222" s="192" t="s">
        <v>409</v>
      </c>
      <c r="N222" s="192">
        <v>10</v>
      </c>
      <c r="O222" s="192">
        <v>3.9201096534168798</v>
      </c>
      <c r="P222" s="192" t="s">
        <v>409</v>
      </c>
      <c r="Q222" s="192">
        <v>90.1111111111111</v>
      </c>
      <c r="R222" s="192">
        <v>0.55555555555555702</v>
      </c>
    </row>
    <row r="223" spans="1:18" x14ac:dyDescent="0.2">
      <c r="A223" s="84">
        <v>216</v>
      </c>
      <c r="B223" s="35" t="str">
        <f ca="1"/>
        <v>South Africa</v>
      </c>
      <c r="C223" s="35" t="str">
        <f ca="1"/>
        <v>ZAF</v>
      </c>
      <c r="D223" s="35" t="str">
        <f ca="1"/>
        <v>SSF           Sub-Saharan Africa</v>
      </c>
      <c r="E223" s="35" t="str">
        <f ca="1"/>
        <v>IBRD</v>
      </c>
      <c r="G223" s="80">
        <f>IF(M223=7, 6.9, 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6.9</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7</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44895</v>
      </c>
      <c r="K223" s="242">
        <v>44887</v>
      </c>
      <c r="L223" s="91" t="s">
        <v>358</v>
      </c>
      <c r="M223" s="192">
        <v>7</v>
      </c>
      <c r="N223" s="192">
        <v>3.4041935717913301</v>
      </c>
      <c r="O223" s="192">
        <v>0.16056393185822901</v>
      </c>
      <c r="P223" s="192" t="s">
        <v>807</v>
      </c>
      <c r="Q223" s="192">
        <v>40.1111111111111</v>
      </c>
      <c r="R223" s="192">
        <v>-2.1111111111111098</v>
      </c>
    </row>
    <row r="224" spans="1:18" x14ac:dyDescent="0.2">
      <c r="A224" s="84">
        <v>217</v>
      </c>
      <c r="B224" s="35" t="str">
        <f ca="1"/>
        <v>Zambia</v>
      </c>
      <c r="C224" s="35" t="str">
        <f ca="1"/>
        <v>ZMB</v>
      </c>
      <c r="D224" s="35" t="str">
        <f ca="1"/>
        <v>SSF           Sub-Saharan Africa</v>
      </c>
      <c r="E224" s="35" t="str">
        <f ca="1"/>
        <v>IDA</v>
      </c>
      <c r="G224" s="80">
        <f>IF(M224=7, 6.9, 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10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10</v>
      </c>
      <c r="J224" s="242">
        <v>44895</v>
      </c>
      <c r="K224" s="242">
        <v>44830</v>
      </c>
      <c r="L224" s="91" t="s">
        <v>360</v>
      </c>
      <c r="M224" s="192">
        <v>10</v>
      </c>
      <c r="N224" s="192">
        <v>6.8093545188517197</v>
      </c>
      <c r="O224" s="192">
        <v>3.1368709614254899</v>
      </c>
      <c r="P224" s="192" t="s">
        <v>809</v>
      </c>
      <c r="Q224" s="192">
        <v>59.6666666666666</v>
      </c>
      <c r="R224" s="192">
        <v>0</v>
      </c>
    </row>
    <row r="225" spans="1:18" x14ac:dyDescent="0.2">
      <c r="A225" s="84">
        <v>218</v>
      </c>
      <c r="B225" s="35" t="str">
        <f ca="1"/>
        <v>Zimbabwe</v>
      </c>
      <c r="C225" s="35" t="str">
        <f ca="1"/>
        <v>ZWE</v>
      </c>
      <c r="D225" s="35" t="str">
        <f ca="1"/>
        <v>SSF           Sub-Saharan Africa</v>
      </c>
      <c r="E225" s="35" t="str">
        <f ca="1"/>
        <v>Blend</v>
      </c>
      <c r="G225" s="80">
        <f>IF(M225=7, 6.9, 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9.1530752217168772</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9.99201915403032</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8.3845701977677791</v>
      </c>
      <c r="J225" s="242">
        <v>44998</v>
      </c>
      <c r="K225" s="242">
        <v>44998</v>
      </c>
      <c r="L225" s="91" t="s">
        <v>362</v>
      </c>
      <c r="M225" s="192" t="s">
        <v>409</v>
      </c>
      <c r="N225" s="192">
        <v>9.99201915403032</v>
      </c>
      <c r="O225" s="192">
        <v>8.3845701977677791</v>
      </c>
      <c r="P225" s="192" t="s">
        <v>409</v>
      </c>
      <c r="Q225" s="192">
        <v>77.9444444444444</v>
      </c>
      <c r="R225" s="192">
        <v>3.7222222222222201</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03" priority="21" stopIfTrue="1" operator="greaterThanOrEqual">
      <formula>0</formula>
    </cfRule>
  </conditionalFormatting>
  <conditionalFormatting sqref="G8:G225">
    <cfRule type="cellIs" dxfId="202" priority="79" stopIfTrue="1" operator="greaterThanOrEqual">
      <formula>0</formula>
    </cfRule>
  </conditionalFormatting>
  <conditionalFormatting sqref="G1:H5">
    <cfRule type="expression" dxfId="201" priority="7" stopIfTrue="1">
      <formula>G1=""</formula>
    </cfRule>
  </conditionalFormatting>
  <conditionalFormatting sqref="G8:H225">
    <cfRule type="expression" dxfId="200" priority="75" stopIfTrue="1">
      <formula>G8=""</formula>
    </cfRule>
  </conditionalFormatting>
  <conditionalFormatting sqref="H1:H5">
    <cfRule type="cellIs" dxfId="199" priority="12" operator="between">
      <formula>0</formula>
      <formula>6.999</formula>
    </cfRule>
    <cfRule type="cellIs" dxfId="198" priority="13" operator="between">
      <formula>7</formula>
      <formula>9.99</formula>
    </cfRule>
    <cfRule type="expression" dxfId="197" priority="14">
      <formula>H1=10</formula>
    </cfRule>
  </conditionalFormatting>
  <conditionalFormatting sqref="H8:H225">
    <cfRule type="expression" dxfId="196" priority="86">
      <formula>H8=10</formula>
    </cfRule>
    <cfRule type="cellIs" dxfId="195" priority="85" operator="between">
      <formula>7</formula>
      <formula>9.99</formula>
    </cfRule>
    <cfRule type="cellIs" dxfId="194" priority="84" operator="between">
      <formula>0</formula>
      <formula>6.999</formula>
    </cfRule>
  </conditionalFormatting>
  <conditionalFormatting sqref="I2:I3">
    <cfRule type="expression" dxfId="193" priority="25">
      <formula>I2=10</formula>
    </cfRule>
    <cfRule type="expression" dxfId="192" priority="22">
      <formula>I2=""</formula>
    </cfRule>
    <cfRule type="cellIs" dxfId="191" priority="23" operator="between">
      <formula>0</formula>
      <formula>6.999</formula>
    </cfRule>
    <cfRule type="cellIs" dxfId="190" priority="24" operator="between">
      <formula>7</formula>
      <formula>9.99</formula>
    </cfRule>
  </conditionalFormatting>
  <conditionalFormatting sqref="I2:I5">
    <cfRule type="expression" dxfId="189" priority="11">
      <formula>I2=10</formula>
    </cfRule>
    <cfRule type="cellIs" dxfId="188" priority="10" operator="between">
      <formula>7</formula>
      <formula>9.99</formula>
    </cfRule>
    <cfRule type="cellIs" dxfId="187" priority="9" operator="between">
      <formula>0</formula>
      <formula>6.999</formula>
    </cfRule>
    <cfRule type="expression" dxfId="186" priority="8">
      <formula>I2=""</formula>
    </cfRule>
  </conditionalFormatting>
  <conditionalFormatting sqref="I4:I5">
    <cfRule type="expression" dxfId="185" priority="6">
      <formula>I4=10</formula>
    </cfRule>
    <cfRule type="cellIs" dxfId="184" priority="5" operator="between">
      <formula>7</formula>
      <formula>9.99</formula>
    </cfRule>
    <cfRule type="cellIs" dxfId="183" priority="4" operator="between">
      <formula>0</formula>
      <formula>6.999</formula>
    </cfRule>
    <cfRule type="expression" dxfId="182" priority="3">
      <formula>I4=""</formula>
    </cfRule>
  </conditionalFormatting>
  <conditionalFormatting sqref="I8:I225">
    <cfRule type="cellIs" dxfId="181" priority="63" stopIfTrue="1" operator="greaterThanOrEqual">
      <formula>0</formula>
    </cfRule>
    <cfRule type="expression" dxfId="180" priority="60">
      <formula>I8=""</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79" priority="35">
      <formula>$L8&lt;&gt;$C8</formula>
    </cfRule>
  </conditionalFormatting>
  <conditionalFormatting sqref="M198:R225 M8:X197">
    <cfRule type="colorScale" priority="34">
      <colorScale>
        <cfvo type="num" val="0"/>
        <cfvo type="num" val="10"/>
        <color rgb="FFFCFCFF"/>
        <color rgb="FFFFFF00"/>
      </colorScale>
    </cfRule>
  </conditionalFormatting>
  <conditionalFormatting sqref="M2:V3 W3:Z3">
    <cfRule type="expression" dxfId="178" priority="27">
      <formula>M2&lt;&gt;L2</formula>
    </cfRule>
    <cfRule type="expression" dxfId="177" priority="26">
      <formula>M2=L2</formula>
    </cfRule>
    <cfRule type="expression" dxfId="176" priority="28">
      <formula>M2=L2</formula>
    </cfRule>
  </conditionalFormatting>
  <conditionalFormatting sqref="M8:X197 M198:R225">
    <cfRule type="expression" dxfId="175" priority="33" stopIfTrue="1">
      <formula>ISNUMBER(SEARCH("_raw",M$7))</formula>
    </cfRule>
  </conditionalFormatting>
  <conditionalFormatting sqref="M6:Z6">
    <cfRule type="expression" dxfId="174" priority="18">
      <formula>ISNUMBER(SEARCH("_raw",M$7))</formula>
    </cfRule>
  </conditionalFormatting>
  <conditionalFormatting sqref="W2:AD3">
    <cfRule type="expression" dxfId="173" priority="31">
      <formula>W2=R2</formula>
    </cfRule>
    <cfRule type="expression" dxfId="172" priority="29">
      <formula>W2=R2</formula>
    </cfRule>
    <cfRule type="expression" dxfId="171"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14:cfRule type="cellIs" priority="87" stopIfTrue="1" operator="greaterThanOrEqual" id="{19AEAB46-E4D9-F843-9E41-FFBEAF2631C6}">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2" stopIfTrue="1" operator="greaterThanOrEqual" id="{1F0350BB-5BA5-9E4E-BB41-723CF4EF0144}">
            <xm:f>Parameters!$D$38</xm:f>
            <x14:dxf>
              <font>
                <sz val="12"/>
                <color rgb="FF000000"/>
                <name val="Arial"/>
              </font>
              <fill>
                <patternFill patternType="solid">
                  <bgColor rgb="FFF9BF8E"/>
                </patternFill>
              </fill>
            </x14:dxf>
          </x14:cfRule>
          <x14:cfRule type="cellIs" priority="61" stopIfTrue="1" operator="greaterThanOrEqual" id="{1A2EE9EC-3A56-3643-A63E-CE82C8805AA5}">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topLeftCell="H1" zoomScaleNormal="100" workbookViewId="0">
      <selection sqref="A1:XFD7"/>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3.28515625" style="86" bestFit="1" customWidth="1"/>
    <col min="16" max="16" width="13.85546875" style="86" bestFit="1" customWidth="1"/>
    <col min="17" max="17" width="13.7109375" style="86" bestFit="1" customWidth="1"/>
    <col min="18" max="18" width="14.28515625" style="86" bestFit="1" customWidth="1"/>
    <col min="19" max="20" width="19.140625" style="86" bestFit="1" customWidth="1"/>
    <col min="21" max="21" width="17.42578125" style="86" bestFit="1" customWidth="1"/>
    <col min="22" max="22" width="17.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t="str">
        <f t="shared" si="0"/>
        <v>Raw Values</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441</v>
      </c>
      <c r="J6" s="240" t="s">
        <v>619</v>
      </c>
      <c r="K6" s="240" t="s">
        <v>620</v>
      </c>
      <c r="L6" s="203"/>
      <c r="M6" s="246" t="str">
        <f>IFERROR(INDEX('Data Dictionary'!$E$8:$E$39,MATCH(M7,'Data Dictionary'!$K$8:$K$39,0)),IFERROR(CONCATENATE(INDEX('Data Dictionary'!$E$8:$E$39,MATCH(LEFT(M7, SEARCH("_raw",M7,1)-1),'Data Dictionary'!$L$8:$L$39,0))," (Raw)"),""))</f>
        <v>INFORM Socio-economic Vulnerability Index</v>
      </c>
      <c r="N6" s="246" t="str">
        <f>IFERROR(INDEX('Data Dictionary'!$E$8:$E$39,MATCH(N7,'Data Dictionary'!$K$8:$K$39,0)),IFERROR(CONCATENATE(INDEX('Data Dictionary'!$E$8:$E$39,MATCH(LEFT(N7, SEARCH("_raw",N7,1)-1),'Data Dictionary'!$L$8:$L$39,0))," (Raw)"),""))</f>
        <v>Unemployment Rate, % Change</v>
      </c>
      <c r="O6" s="246" t="str">
        <f>IFERROR(INDEX('Data Dictionary'!$E$8:$E$39,MATCH(O7,'Data Dictionary'!$K$8:$K$39,0)),IFERROR(CONCATENATE(INDEX('Data Dictionary'!$E$8:$E$39,MATCH(LEFT(O7, SEARCH("_raw",O7,1)-1),'Data Dictionary'!$L$8:$L$39,0))," (Raw)"),""))</f>
        <v>Macro-Financial Review Household Level Risk</v>
      </c>
      <c r="P6" s="246" t="str">
        <f>IFERROR(INDEX('Data Dictionary'!$E$8:$E$39,MATCH(P7,'Data Dictionary'!$K$8:$K$39,0)),IFERROR(CONCATENATE(INDEX('Data Dictionary'!$E$8:$E$39,MATCH(LEFT(P7, SEARCH("_raw",P7,1)-1),'Data Dictionary'!$L$8:$L$39,0))," (Raw)"),""))</f>
        <v>People Below $2.05 Poverty Line, % Change</v>
      </c>
      <c r="Q6" s="246" t="str">
        <f>IFERROR(INDEX('Data Dictionary'!$E$8:$E$39,MATCH(Q7,'Data Dictionary'!$K$8:$K$39,0)),IFERROR(CONCATENATE(INDEX('Data Dictionary'!$E$8:$E$39,MATCH(LEFT(Q7, SEARCH("_raw",Q7,1)-1),'Data Dictionary'!$L$8:$L$39,0))," (Raw)"),""))</f>
        <v>ACAPS Risk List (Socioeconomic)</v>
      </c>
      <c r="R6" s="246" t="str">
        <f>IFERROR(INDEX('Data Dictionary'!$E$8:$E$39,MATCH(R7,'Data Dictionary'!$K$8:$K$39,0)),IFERROR(CONCATENATE(INDEX('Data Dictionary'!$E$8:$E$39,MATCH(LEFT(R7, SEARCH("_raw",R7,1)-1),'Data Dictionary'!$L$8:$L$39,0))," (Raw)"),""))</f>
        <v>INFORM Socio-economic Vulnerability Index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c r="W6" s="246"/>
      <c r="X6" s="246"/>
      <c r="Y6" s="246"/>
      <c r="Z6" s="246"/>
      <c r="AA6" s="99"/>
      <c r="AB6" s="99"/>
      <c r="AC6" s="99"/>
      <c r="AD6" s="35"/>
      <c r="AE6" s="35"/>
      <c r="AF6" s="35" t="str">
        <f>IFERROR(INDEX('Data Dictionary'!$E$8:$E$39,MATCH(AF7,'Data Dictionary'!$K$8:$K$39,0)),IFERROR(CONCATENATE(INDEX('Data Dictionary'!$E$8:$E$39,MATCH(LEFT(AF7, SEARCH("_raw",AF7,1)-1),'Data Dictionary'!$L$8:$L$39,0))," (Raw)"),""))</f>
        <v/>
      </c>
      <c r="AG6" s="35" t="str">
        <f>IFERROR(INDEX('Data Dictionary'!$E$8:$E$39,MATCH(AG7,'Data Dictionary'!$K$8:$K$39,0)),IFERROR(CONCATENATE(INDEX('Data Dictionary'!$E$8:$E$39,MATCH(LEFT(AG7, SEARCH("_raw",AG7,1)-1),'Data Dictionary'!$L$8:$L$39,0))," (Raw)"),""))</f>
        <v/>
      </c>
      <c r="AH6" s="35" t="str">
        <f>IFERROR(INDEX('Data Dictionary'!$E$8:$E$39,MATCH(AH7,'Data Dictionary'!$K$8:$K$39,0)),IFERROR(CONCATENATE(INDEX('Data Dictionary'!$E$8:$E$39,MATCH(LEFT(AH7, SEARCH("_raw",AH7,1)-1),'Data Dictionary'!$L$8:$L$39,0))," (Raw)"),""))</f>
        <v/>
      </c>
      <c r="AI6" s="35" t="str">
        <f>IFERROR(INDEX('Data Dictionary'!$E$8:$E$39,MATCH(AI7,'Data Dictionary'!$K$8:$K$39,0)),IFERROR(CONCATENATE(INDEX('Data Dictionary'!$E$8:$E$39,MATCH(LEFT(AI7, SEARCH("_raw",AI7,1)-1),'Data Dictionary'!$L$8:$L$39,0))," (Raw)"),""))</f>
        <v/>
      </c>
      <c r="AJ6" s="35" t="str">
        <f>IFERROR(INDEX('Data Dictionary'!$E$8:$E$39,MATCH(AJ7,'Data Dictionary'!$K$8:$K$39,0)),IFERROR(CONCATENATE(INDEX('Data Dictionary'!$E$8:$E$39,MATCH(LEFT(AJ7, SEARCH("_raw",AJ7,1)-1),'Data Dictionary'!$L$8:$L$39,0))," (Raw)"),""))</f>
        <v/>
      </c>
      <c r="AK6" s="35" t="str">
        <f>IFERROR(INDEX('Data Dictionary'!$E$8:$E$39,MATCH(AK7,'Data Dictionary'!$K$8:$K$39,0)),IFERROR(CONCATENATE(INDEX('Data Dictionary'!$E$8:$E$39,MATCH(LEFT(AK7, SEARCH("_raw",AK7,1)-1),'Data Dictionary'!$L$8:$L$39,0))," (Raw)"),""))</f>
        <v/>
      </c>
      <c r="AL6" s="35"/>
      <c r="AM6" s="35"/>
      <c r="AN6" s="35"/>
      <c r="AO6" s="35"/>
      <c r="AP6" s="35"/>
      <c r="AQ6" s="35"/>
    </row>
    <row r="7" spans="1:43" s="94" customFormat="1" ht="29" x14ac:dyDescent="0.2">
      <c r="A7" s="198"/>
      <c r="B7" s="188"/>
      <c r="C7" s="188"/>
      <c r="D7" s="218"/>
      <c r="E7" s="218"/>
      <c r="F7" s="102"/>
      <c r="G7" s="189"/>
      <c r="H7" s="189"/>
      <c r="I7" s="189"/>
      <c r="J7" s="243" t="s">
        <v>617</v>
      </c>
      <c r="K7" s="243" t="s">
        <v>618</v>
      </c>
      <c r="L7" s="244" t="s">
        <v>2</v>
      </c>
      <c r="M7" s="247" t="s">
        <v>391</v>
      </c>
      <c r="N7" s="247" t="s">
        <v>478</v>
      </c>
      <c r="O7" s="247" t="s">
        <v>439</v>
      </c>
      <c r="P7" s="247" t="s">
        <v>440</v>
      </c>
      <c r="Q7" s="247" t="s">
        <v>645</v>
      </c>
      <c r="R7" s="247" t="s">
        <v>479</v>
      </c>
      <c r="S7" s="247" t="s">
        <v>537</v>
      </c>
      <c r="T7" s="247" t="s">
        <v>481</v>
      </c>
      <c r="U7" s="247" t="s">
        <v>505</v>
      </c>
      <c r="V7" s="247" t="s">
        <v>480</v>
      </c>
      <c r="W7" s="247" t="s">
        <v>507</v>
      </c>
      <c r="X7" s="247" t="s">
        <v>646</v>
      </c>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2.0000000000000102</v>
      </c>
      <c r="J8" s="242" t="s">
        <v>409</v>
      </c>
      <c r="K8" s="242">
        <v>45058</v>
      </c>
      <c r="L8" s="91" t="s">
        <v>717</v>
      </c>
      <c r="M8" s="192" t="s">
        <v>409</v>
      </c>
      <c r="N8" s="192">
        <v>2.0000000000000102</v>
      </c>
      <c r="O8" s="192" t="s">
        <v>409</v>
      </c>
      <c r="P8" s="192" t="s">
        <v>409</v>
      </c>
      <c r="Q8" s="192" t="s">
        <v>409</v>
      </c>
      <c r="R8" s="192" t="s">
        <v>409</v>
      </c>
      <c r="S8" s="192">
        <v>-0.95800000000000096</v>
      </c>
      <c r="T8" s="192">
        <v>0.20000000000000101</v>
      </c>
      <c r="U8" s="192" t="s">
        <v>409</v>
      </c>
      <c r="V8" s="192" t="s">
        <v>409</v>
      </c>
      <c r="W8" s="192" t="s">
        <v>409</v>
      </c>
      <c r="X8" s="192" t="s">
        <v>409</v>
      </c>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10</v>
      </c>
      <c r="J9" s="242">
        <v>45019</v>
      </c>
      <c r="K9" s="242">
        <v>45058</v>
      </c>
      <c r="L9" s="91" t="s">
        <v>7</v>
      </c>
      <c r="M9" s="192">
        <v>10</v>
      </c>
      <c r="N9" s="192" t="s">
        <v>409</v>
      </c>
      <c r="O9" s="192" t="s">
        <v>409</v>
      </c>
      <c r="P9" s="192" t="s">
        <v>409</v>
      </c>
      <c r="Q9" s="192">
        <v>10</v>
      </c>
      <c r="R9" s="192">
        <v>8</v>
      </c>
      <c r="S9" s="192" t="s">
        <v>409</v>
      </c>
      <c r="T9" s="192" t="s">
        <v>409</v>
      </c>
      <c r="U9" s="192" t="s">
        <v>409</v>
      </c>
      <c r="V9" s="192" t="s">
        <v>409</v>
      </c>
      <c r="W9" s="192" t="s">
        <v>409</v>
      </c>
      <c r="X9" s="192" t="s">
        <v>923</v>
      </c>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4.4780008049258679</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2.42012824935202</v>
      </c>
      <c r="J10" s="242">
        <v>44860</v>
      </c>
      <c r="K10" s="242">
        <v>45014</v>
      </c>
      <c r="L10" s="91" t="s">
        <v>9</v>
      </c>
      <c r="M10" s="192">
        <v>8.2857142857142794</v>
      </c>
      <c r="N10" s="192" t="s">
        <v>409</v>
      </c>
      <c r="O10" s="192">
        <v>0</v>
      </c>
      <c r="P10" s="192">
        <v>2.42012824935202</v>
      </c>
      <c r="Q10" s="192" t="s">
        <v>409</v>
      </c>
      <c r="R10" s="192">
        <v>5.8</v>
      </c>
      <c r="S10" s="192" t="s">
        <v>409</v>
      </c>
      <c r="T10" s="192" t="s">
        <v>409</v>
      </c>
      <c r="U10" s="192" t="s">
        <v>539</v>
      </c>
      <c r="V10" s="192">
        <v>0.12100641246760099</v>
      </c>
      <c r="W10" s="192">
        <v>8.4779746858202998E-2</v>
      </c>
      <c r="X10" s="192" t="s">
        <v>409</v>
      </c>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2.9999999999999898</v>
      </c>
      <c r="I11" s="191"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0</v>
      </c>
      <c r="J11" s="242">
        <v>45019</v>
      </c>
      <c r="K11" s="242">
        <v>45058</v>
      </c>
      <c r="L11" s="91" t="s">
        <v>11</v>
      </c>
      <c r="M11" s="192">
        <v>2.9999999999999898</v>
      </c>
      <c r="N11" s="192">
        <v>0</v>
      </c>
      <c r="O11" s="192" t="s">
        <v>409</v>
      </c>
      <c r="P11" s="192">
        <v>0</v>
      </c>
      <c r="Q11" s="192" t="s">
        <v>409</v>
      </c>
      <c r="R11" s="192">
        <v>2.1</v>
      </c>
      <c r="S11" s="192">
        <v>-0.3</v>
      </c>
      <c r="T11" s="192">
        <v>-0.27500000000000002</v>
      </c>
      <c r="U11" s="192" t="s">
        <v>409</v>
      </c>
      <c r="V11" s="192">
        <v>-0.34793330355528002</v>
      </c>
      <c r="W11" s="192">
        <v>-0.23644654478310001</v>
      </c>
      <c r="X11" s="192" t="s">
        <v>409</v>
      </c>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0.25</v>
      </c>
      <c r="J12" s="242" t="s">
        <v>409</v>
      </c>
      <c r="K12" s="242">
        <v>45058</v>
      </c>
      <c r="L12" s="91" t="s">
        <v>718</v>
      </c>
      <c r="M12" s="192" t="s">
        <v>409</v>
      </c>
      <c r="N12" s="192">
        <v>0.25</v>
      </c>
      <c r="O12" s="192" t="s">
        <v>409</v>
      </c>
      <c r="P12" s="192" t="s">
        <v>409</v>
      </c>
      <c r="Q12" s="192" t="s">
        <v>409</v>
      </c>
      <c r="R12" s="192" t="s">
        <v>409</v>
      </c>
      <c r="S12" s="192">
        <v>-0.875</v>
      </c>
      <c r="T12" s="192">
        <v>2.4999999999999901E-2</v>
      </c>
      <c r="U12" s="192" t="s">
        <v>409</v>
      </c>
      <c r="V12" s="192" t="s">
        <v>409</v>
      </c>
      <c r="W12" s="192" t="s">
        <v>409</v>
      </c>
      <c r="X12" s="192" t="s">
        <v>409</v>
      </c>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45019</v>
      </c>
      <c r="K13" s="242">
        <v>45014</v>
      </c>
      <c r="L13" s="91" t="s">
        <v>13</v>
      </c>
      <c r="M13" s="192">
        <v>0.14285714285714199</v>
      </c>
      <c r="N13" s="192" t="s">
        <v>409</v>
      </c>
      <c r="O13" s="192" t="s">
        <v>409</v>
      </c>
      <c r="P13" s="192" t="s">
        <v>409</v>
      </c>
      <c r="Q13" s="192" t="s">
        <v>409</v>
      </c>
      <c r="R13" s="192">
        <v>0.1</v>
      </c>
      <c r="S13" s="192" t="s">
        <v>409</v>
      </c>
      <c r="T13" s="192" t="s">
        <v>409</v>
      </c>
      <c r="U13" s="192" t="s">
        <v>409</v>
      </c>
      <c r="V13" s="192" t="s">
        <v>409</v>
      </c>
      <c r="W13" s="192" t="s">
        <v>409</v>
      </c>
      <c r="X13" s="192" t="s">
        <v>409</v>
      </c>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1.707127913861672</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2.4285714285714199</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1.2</v>
      </c>
      <c r="J14" s="242">
        <v>44753</v>
      </c>
      <c r="K14" s="242">
        <v>45058</v>
      </c>
      <c r="L14" s="91" t="s">
        <v>15</v>
      </c>
      <c r="M14" s="192">
        <v>2.4285714285714199</v>
      </c>
      <c r="N14" s="192">
        <v>0</v>
      </c>
      <c r="O14" s="192">
        <v>0</v>
      </c>
      <c r="P14" s="192">
        <v>1.2</v>
      </c>
      <c r="Q14" s="192" t="s">
        <v>409</v>
      </c>
      <c r="R14" s="192">
        <v>1.7</v>
      </c>
      <c r="S14" s="192">
        <v>-1.75</v>
      </c>
      <c r="T14" s="192">
        <v>-2.8</v>
      </c>
      <c r="U14" s="192" t="s">
        <v>539</v>
      </c>
      <c r="V14" s="192">
        <v>6.0000000000000102E-2</v>
      </c>
      <c r="W14" s="192">
        <v>3.99999999999998E-2</v>
      </c>
      <c r="X14" s="192" t="s">
        <v>409</v>
      </c>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4.1231056256176535</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2.4285714285714199</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7</v>
      </c>
      <c r="J15" s="242">
        <v>45019</v>
      </c>
      <c r="K15" s="242">
        <v>45058</v>
      </c>
      <c r="L15" s="91" t="s">
        <v>17</v>
      </c>
      <c r="M15" s="192">
        <v>2.4285714285714199</v>
      </c>
      <c r="N15" s="192">
        <v>0</v>
      </c>
      <c r="O15" s="192" t="s">
        <v>409</v>
      </c>
      <c r="P15" s="192">
        <v>0</v>
      </c>
      <c r="Q15" s="192">
        <v>7</v>
      </c>
      <c r="R15" s="192">
        <v>1.7</v>
      </c>
      <c r="S15" s="192">
        <v>-2.8</v>
      </c>
      <c r="T15" s="192">
        <v>-2.8999999999999901</v>
      </c>
      <c r="U15" s="192" t="s">
        <v>409</v>
      </c>
      <c r="V15" s="192">
        <v>-1.8381143578965E-2</v>
      </c>
      <c r="W15" s="192">
        <v>0</v>
      </c>
      <c r="X15" s="192" t="s">
        <v>924</v>
      </c>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45014</v>
      </c>
      <c r="L16" s="239" t="s">
        <v>719</v>
      </c>
      <c r="M16" s="192" t="s">
        <v>409</v>
      </c>
      <c r="N16" s="192" t="s">
        <v>409</v>
      </c>
      <c r="O16" s="192" t="s">
        <v>409</v>
      </c>
      <c r="P16" s="192" t="s">
        <v>409</v>
      </c>
      <c r="Q16" s="192" t="s">
        <v>409</v>
      </c>
      <c r="R16" s="192" t="s">
        <v>409</v>
      </c>
      <c r="S16" s="192" t="s">
        <v>409</v>
      </c>
      <c r="T16" s="192" t="s">
        <v>409</v>
      </c>
      <c r="U16" s="192" t="s">
        <v>409</v>
      </c>
      <c r="V16" s="192" t="s">
        <v>409</v>
      </c>
      <c r="W16" s="192" t="s">
        <v>409</v>
      </c>
      <c r="X16" s="192" t="s">
        <v>409</v>
      </c>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2.4285714285714199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45019</v>
      </c>
      <c r="K17" s="242">
        <v>45014</v>
      </c>
      <c r="L17" s="91" t="s">
        <v>19</v>
      </c>
      <c r="M17" s="192">
        <v>2.4285714285714199</v>
      </c>
      <c r="N17" s="192" t="s">
        <v>409</v>
      </c>
      <c r="O17" s="192" t="s">
        <v>409</v>
      </c>
      <c r="P17" s="192" t="s">
        <v>409</v>
      </c>
      <c r="Q17" s="192" t="s">
        <v>409</v>
      </c>
      <c r="R17" s="192">
        <v>1.7</v>
      </c>
      <c r="S17" s="192" t="s">
        <v>409</v>
      </c>
      <c r="T17" s="192" t="s">
        <v>409</v>
      </c>
      <c r="U17" s="192" t="s">
        <v>409</v>
      </c>
      <c r="V17" s="192" t="s">
        <v>409</v>
      </c>
      <c r="W17" s="192" t="s">
        <v>409</v>
      </c>
      <c r="X17" s="192" t="s">
        <v>409</v>
      </c>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0</v>
      </c>
      <c r="J18" s="242">
        <v>45019</v>
      </c>
      <c r="K18" s="242">
        <v>45014</v>
      </c>
      <c r="L18" s="91" t="s">
        <v>21</v>
      </c>
      <c r="M18" s="192">
        <v>0.57142857142857095</v>
      </c>
      <c r="N18" s="192">
        <v>0</v>
      </c>
      <c r="O18" s="192" t="s">
        <v>409</v>
      </c>
      <c r="P18" s="192" t="s">
        <v>409</v>
      </c>
      <c r="Q18" s="192" t="s">
        <v>409</v>
      </c>
      <c r="R18" s="192">
        <v>0.4</v>
      </c>
      <c r="S18" s="192">
        <v>-1.3919999999999899</v>
      </c>
      <c r="T18" s="192">
        <v>-1.3919999999999999</v>
      </c>
      <c r="U18" s="192" t="s">
        <v>409</v>
      </c>
      <c r="V18" s="192" t="s">
        <v>409</v>
      </c>
      <c r="W18" s="192" t="s">
        <v>409</v>
      </c>
      <c r="X18" s="192" t="s">
        <v>409</v>
      </c>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1.7221249332479573</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6.92</v>
      </c>
      <c r="J19" s="242">
        <v>44753</v>
      </c>
      <c r="K19" s="242">
        <v>45058</v>
      </c>
      <c r="L19" s="91" t="s">
        <v>23</v>
      </c>
      <c r="M19" s="192">
        <v>0.42857142857142799</v>
      </c>
      <c r="N19" s="192">
        <v>6.92</v>
      </c>
      <c r="O19" s="192" t="s">
        <v>409</v>
      </c>
      <c r="P19" s="192" t="s">
        <v>409</v>
      </c>
      <c r="Q19" s="192" t="s">
        <v>409</v>
      </c>
      <c r="R19" s="192">
        <v>0.3</v>
      </c>
      <c r="S19" s="192">
        <v>-1.3999999999999899</v>
      </c>
      <c r="T19" s="192">
        <v>0.69199999999999995</v>
      </c>
      <c r="U19" s="192" t="s">
        <v>409</v>
      </c>
      <c r="V19" s="192" t="s">
        <v>409</v>
      </c>
      <c r="W19" s="192" t="s">
        <v>409</v>
      </c>
      <c r="X19" s="192" t="s">
        <v>409</v>
      </c>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5.0990195135927818</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3.71428571428571</v>
      </c>
      <c r="I20" s="191"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7</v>
      </c>
      <c r="J20" s="242">
        <v>45019</v>
      </c>
      <c r="K20" s="242">
        <v>45058</v>
      </c>
      <c r="L20" s="91" t="s">
        <v>25</v>
      </c>
      <c r="M20" s="192">
        <v>3.71428571428571</v>
      </c>
      <c r="N20" s="192">
        <v>0</v>
      </c>
      <c r="O20" s="192">
        <v>0</v>
      </c>
      <c r="P20" s="192" t="s">
        <v>409</v>
      </c>
      <c r="Q20" s="192">
        <v>7</v>
      </c>
      <c r="R20" s="192">
        <v>2.6</v>
      </c>
      <c r="S20" s="192">
        <v>-6.5999999999999795E-2</v>
      </c>
      <c r="T20" s="192">
        <v>-1.2050000000000001</v>
      </c>
      <c r="U20" s="192" t="s">
        <v>539</v>
      </c>
      <c r="V20" s="192" t="s">
        <v>409</v>
      </c>
      <c r="W20" s="192" t="s">
        <v>409</v>
      </c>
      <c r="X20" s="192" t="s">
        <v>924</v>
      </c>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10</v>
      </c>
      <c r="J21" s="242">
        <v>45019</v>
      </c>
      <c r="K21" s="242">
        <v>45058</v>
      </c>
      <c r="L21" s="91" t="s">
        <v>27</v>
      </c>
      <c r="M21" s="192">
        <v>10</v>
      </c>
      <c r="N21" s="192" t="s">
        <v>409</v>
      </c>
      <c r="O21" s="192" t="s">
        <v>409</v>
      </c>
      <c r="P21" s="192">
        <v>10</v>
      </c>
      <c r="Q21" s="192" t="s">
        <v>409</v>
      </c>
      <c r="R21" s="192">
        <v>7.1</v>
      </c>
      <c r="S21" s="192" t="s">
        <v>409</v>
      </c>
      <c r="T21" s="192" t="s">
        <v>409</v>
      </c>
      <c r="U21" s="192" t="s">
        <v>409</v>
      </c>
      <c r="V21" s="192">
        <v>0.85255697015510601</v>
      </c>
      <c r="W21" s="192">
        <v>-3.7792937393405203E-2</v>
      </c>
      <c r="X21" s="192" t="s">
        <v>409</v>
      </c>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1.7108894929664071</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0.42857142857142799</v>
      </c>
      <c r="I22" s="191"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6.8299999999999903</v>
      </c>
      <c r="J22" s="242">
        <v>44753</v>
      </c>
      <c r="K22" s="242">
        <v>45058</v>
      </c>
      <c r="L22" s="91" t="s">
        <v>29</v>
      </c>
      <c r="M22" s="192">
        <v>0.42857142857142799</v>
      </c>
      <c r="N22" s="192">
        <v>6.8299999999999903</v>
      </c>
      <c r="O22" s="192" t="s">
        <v>409</v>
      </c>
      <c r="P22" s="192" t="s">
        <v>409</v>
      </c>
      <c r="Q22" s="192" t="s">
        <v>409</v>
      </c>
      <c r="R22" s="192">
        <v>0.3</v>
      </c>
      <c r="S22" s="192">
        <v>-0.75800000000000001</v>
      </c>
      <c r="T22" s="192">
        <v>0.68299999999999905</v>
      </c>
      <c r="U22" s="192" t="s">
        <v>409</v>
      </c>
      <c r="V22" s="192" t="s">
        <v>409</v>
      </c>
      <c r="W22" s="192" t="s">
        <v>409</v>
      </c>
      <c r="X22" s="192" t="s">
        <v>409</v>
      </c>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8.8571428571428505</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44860</v>
      </c>
      <c r="K23" s="242">
        <v>45014</v>
      </c>
      <c r="L23" s="91" t="s">
        <v>31</v>
      </c>
      <c r="M23" s="192">
        <v>8.8571428571428505</v>
      </c>
      <c r="N23" s="192" t="s">
        <v>409</v>
      </c>
      <c r="O23" s="192" t="s">
        <v>409</v>
      </c>
      <c r="P23" s="192">
        <v>0</v>
      </c>
      <c r="Q23" s="192" t="s">
        <v>409</v>
      </c>
      <c r="R23" s="192">
        <v>6.2</v>
      </c>
      <c r="S23" s="192" t="s">
        <v>409</v>
      </c>
      <c r="T23" s="192" t="s">
        <v>409</v>
      </c>
      <c r="U23" s="192" t="s">
        <v>409</v>
      </c>
      <c r="V23" s="192">
        <v>-0.28336003931230302</v>
      </c>
      <c r="W23" s="192">
        <v>-0.32832442432449899</v>
      </c>
      <c r="X23" s="192" t="s">
        <v>409</v>
      </c>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0</v>
      </c>
      <c r="J24" s="242">
        <v>44860</v>
      </c>
      <c r="K24" s="242">
        <v>45058</v>
      </c>
      <c r="L24" s="91" t="s">
        <v>33</v>
      </c>
      <c r="M24" s="192">
        <v>10</v>
      </c>
      <c r="N24" s="192" t="s">
        <v>409</v>
      </c>
      <c r="O24" s="192" t="s">
        <v>409</v>
      </c>
      <c r="P24" s="192">
        <v>0</v>
      </c>
      <c r="Q24" s="192" t="s">
        <v>409</v>
      </c>
      <c r="R24" s="192">
        <v>7.3</v>
      </c>
      <c r="S24" s="192" t="s">
        <v>409</v>
      </c>
      <c r="T24" s="192" t="s">
        <v>409</v>
      </c>
      <c r="U24" s="192" t="s">
        <v>409</v>
      </c>
      <c r="V24" s="192">
        <v>-0.57214262857510101</v>
      </c>
      <c r="W24" s="192">
        <v>-0.81684628956680105</v>
      </c>
      <c r="X24" s="192" t="s">
        <v>409</v>
      </c>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0</v>
      </c>
      <c r="J25" s="242">
        <v>45019</v>
      </c>
      <c r="K25" s="242">
        <v>45058</v>
      </c>
      <c r="L25" s="91" t="s">
        <v>35</v>
      </c>
      <c r="M25" s="192">
        <v>6.5714285714285703</v>
      </c>
      <c r="N25" s="192" t="s">
        <v>409</v>
      </c>
      <c r="O25" s="192">
        <v>0</v>
      </c>
      <c r="P25" s="192">
        <v>0</v>
      </c>
      <c r="Q25" s="192" t="s">
        <v>409</v>
      </c>
      <c r="R25" s="192">
        <v>4.5999999999999996</v>
      </c>
      <c r="S25" s="192" t="s">
        <v>409</v>
      </c>
      <c r="T25" s="192" t="s">
        <v>409</v>
      </c>
      <c r="U25" s="192" t="s">
        <v>539</v>
      </c>
      <c r="V25" s="192">
        <v>-0.64306398074110005</v>
      </c>
      <c r="W25" s="192">
        <v>-0.44546804577552002</v>
      </c>
      <c r="X25" s="192" t="s">
        <v>409</v>
      </c>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1.9928443419967756</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1.39</v>
      </c>
      <c r="J26" s="242">
        <v>45019</v>
      </c>
      <c r="K26" s="242">
        <v>45058</v>
      </c>
      <c r="L26" s="91" t="s">
        <v>37</v>
      </c>
      <c r="M26" s="192">
        <v>2.8571428571428501</v>
      </c>
      <c r="N26" s="192">
        <v>1.39</v>
      </c>
      <c r="O26" s="192">
        <v>0</v>
      </c>
      <c r="P26" s="192">
        <v>0</v>
      </c>
      <c r="Q26" s="192" t="s">
        <v>409</v>
      </c>
      <c r="R26" s="192">
        <v>2</v>
      </c>
      <c r="S26" s="192">
        <v>-1.02599999999999</v>
      </c>
      <c r="T26" s="192">
        <v>0.13900000000000001</v>
      </c>
      <c r="U26" s="192" t="s">
        <v>539</v>
      </c>
      <c r="V26" s="192">
        <v>-7.7382769109007099E-2</v>
      </c>
      <c r="W26" s="192">
        <v>-4.3150013154227E-2</v>
      </c>
      <c r="X26" s="192" t="s">
        <v>409</v>
      </c>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2.9999999999999916</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6.9999999999999902</v>
      </c>
      <c r="J27" s="242">
        <v>45019</v>
      </c>
      <c r="K27" s="242">
        <v>45058</v>
      </c>
      <c r="L27" s="91" t="s">
        <v>39</v>
      </c>
      <c r="M27" s="192">
        <v>1.28571428571428</v>
      </c>
      <c r="N27" s="192">
        <v>6.9999999999999902</v>
      </c>
      <c r="O27" s="192" t="s">
        <v>409</v>
      </c>
      <c r="P27" s="192" t="s">
        <v>409</v>
      </c>
      <c r="Q27" s="192" t="s">
        <v>409</v>
      </c>
      <c r="R27" s="192">
        <v>0.9</v>
      </c>
      <c r="S27" s="192">
        <v>-1.5999999999999901</v>
      </c>
      <c r="T27" s="192">
        <v>0.69999999999999896</v>
      </c>
      <c r="U27" s="192" t="s">
        <v>409</v>
      </c>
      <c r="V27" s="192" t="s">
        <v>409</v>
      </c>
      <c r="W27" s="192" t="s">
        <v>409</v>
      </c>
      <c r="X27" s="192" t="s">
        <v>409</v>
      </c>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2.9999999999999898</v>
      </c>
      <c r="I28" s="191"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0</v>
      </c>
      <c r="J28" s="242">
        <v>45019</v>
      </c>
      <c r="K28" s="242">
        <v>45058</v>
      </c>
      <c r="L28" s="91" t="s">
        <v>40</v>
      </c>
      <c r="M28" s="192">
        <v>2.9999999999999898</v>
      </c>
      <c r="N28" s="192">
        <v>0</v>
      </c>
      <c r="O28" s="192" t="s">
        <v>409</v>
      </c>
      <c r="P28" s="192" t="s">
        <v>409</v>
      </c>
      <c r="Q28" s="192" t="s">
        <v>409</v>
      </c>
      <c r="R28" s="192">
        <v>2.1</v>
      </c>
      <c r="S28" s="192">
        <v>-5.8330000000000002</v>
      </c>
      <c r="T28" s="192">
        <v>-7.4050000000000002</v>
      </c>
      <c r="U28" s="192" t="s">
        <v>409</v>
      </c>
      <c r="V28" s="192" t="s">
        <v>409</v>
      </c>
      <c r="W28" s="192" t="s">
        <v>409</v>
      </c>
      <c r="X28" s="192" t="s">
        <v>409</v>
      </c>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6.0944940022004364</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3.71428571428571</v>
      </c>
      <c r="I29" s="191"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10</v>
      </c>
      <c r="J29" s="242">
        <v>44860</v>
      </c>
      <c r="K29" s="242">
        <v>45058</v>
      </c>
      <c r="L29" s="91" t="s">
        <v>42</v>
      </c>
      <c r="M29" s="192">
        <v>3.71428571428571</v>
      </c>
      <c r="N29" s="192">
        <v>10</v>
      </c>
      <c r="O29" s="192" t="s">
        <v>409</v>
      </c>
      <c r="P29" s="192" t="s">
        <v>409</v>
      </c>
      <c r="Q29" s="192" t="s">
        <v>409</v>
      </c>
      <c r="R29" s="192">
        <v>2.6</v>
      </c>
      <c r="S29" s="192">
        <v>-9.9999999999997799E-2</v>
      </c>
      <c r="T29" s="192">
        <v>1.49999999999999</v>
      </c>
      <c r="U29" s="192" t="s">
        <v>409</v>
      </c>
      <c r="V29" s="192" t="s">
        <v>409</v>
      </c>
      <c r="W29" s="192" t="s">
        <v>409</v>
      </c>
      <c r="X29" s="192" t="s">
        <v>409</v>
      </c>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3.1396087108336976</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1.71428571428571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5.75</v>
      </c>
      <c r="J30" s="242">
        <v>45019</v>
      </c>
      <c r="K30" s="242">
        <v>45058</v>
      </c>
      <c r="L30" s="91" t="s">
        <v>44</v>
      </c>
      <c r="M30" s="192">
        <v>1.71428571428571</v>
      </c>
      <c r="N30" s="192">
        <v>5.75</v>
      </c>
      <c r="O30" s="192">
        <v>0</v>
      </c>
      <c r="P30" s="192" t="s">
        <v>409</v>
      </c>
      <c r="Q30" s="192" t="s">
        <v>409</v>
      </c>
      <c r="R30" s="192">
        <v>1.2</v>
      </c>
      <c r="S30" s="192">
        <v>0.57499999999999996</v>
      </c>
      <c r="T30" s="192">
        <v>-0.157</v>
      </c>
      <c r="U30" s="192" t="s">
        <v>539</v>
      </c>
      <c r="V30" s="192" t="s">
        <v>409</v>
      </c>
      <c r="W30" s="192" t="s">
        <v>409</v>
      </c>
      <c r="X30" s="192" t="s">
        <v>409</v>
      </c>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5.5714285714285703</v>
      </c>
      <c r="I31" s="191"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0</v>
      </c>
      <c r="J31" s="242">
        <v>45019</v>
      </c>
      <c r="K31" s="242">
        <v>45058</v>
      </c>
      <c r="L31" s="91" t="s">
        <v>46</v>
      </c>
      <c r="M31" s="192">
        <v>5.5714285714285703</v>
      </c>
      <c r="N31" s="192">
        <v>0</v>
      </c>
      <c r="O31" s="192" t="s">
        <v>409</v>
      </c>
      <c r="P31" s="192" t="s">
        <v>409</v>
      </c>
      <c r="Q31" s="192" t="s">
        <v>409</v>
      </c>
      <c r="R31" s="192">
        <v>3.9</v>
      </c>
      <c r="S31" s="192">
        <v>-4.117</v>
      </c>
      <c r="T31" s="192">
        <v>-3.5549999999999899</v>
      </c>
      <c r="U31" s="192" t="s">
        <v>409</v>
      </c>
      <c r="V31" s="192" t="s">
        <v>409</v>
      </c>
      <c r="W31" s="192" t="s">
        <v>409</v>
      </c>
      <c r="X31" s="192" t="s">
        <v>409</v>
      </c>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v>45014</v>
      </c>
      <c r="L32" s="91" t="s">
        <v>720</v>
      </c>
      <c r="M32" s="192" t="s">
        <v>409</v>
      </c>
      <c r="N32" s="192" t="s">
        <v>409</v>
      </c>
      <c r="O32" s="192" t="s">
        <v>409</v>
      </c>
      <c r="P32" s="192" t="s">
        <v>409</v>
      </c>
      <c r="Q32" s="192" t="s">
        <v>409</v>
      </c>
      <c r="R32" s="192" t="s">
        <v>409</v>
      </c>
      <c r="S32" s="192" t="s">
        <v>409</v>
      </c>
      <c r="T32" s="192" t="s">
        <v>409</v>
      </c>
      <c r="U32" s="192" t="s">
        <v>409</v>
      </c>
      <c r="V32" s="192" t="s">
        <v>409</v>
      </c>
      <c r="W32" s="192" t="s">
        <v>409</v>
      </c>
      <c r="X32" s="192" t="s">
        <v>409</v>
      </c>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7.0010161927313552</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6.4285714285714199</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7.6244354248045996</v>
      </c>
      <c r="J33" s="242">
        <v>45019</v>
      </c>
      <c r="K33" s="242">
        <v>45058</v>
      </c>
      <c r="L33" s="91" t="s">
        <v>48</v>
      </c>
      <c r="M33" s="192">
        <v>6.4285714285714199</v>
      </c>
      <c r="N33" s="192">
        <v>0</v>
      </c>
      <c r="O33" s="192" t="s">
        <v>409</v>
      </c>
      <c r="P33" s="192">
        <v>7.6244354248045996</v>
      </c>
      <c r="Q33" s="192" t="s">
        <v>409</v>
      </c>
      <c r="R33" s="192">
        <v>4.5</v>
      </c>
      <c r="S33" s="192">
        <v>-2.1970000000000001</v>
      </c>
      <c r="T33" s="192">
        <v>-1.399</v>
      </c>
      <c r="U33" s="192" t="s">
        <v>409</v>
      </c>
      <c r="V33" s="192">
        <v>0.38122177124022999</v>
      </c>
      <c r="W33" s="192">
        <v>-3.3124923706050198E-2</v>
      </c>
      <c r="X33" s="192" t="s">
        <v>409</v>
      </c>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5.744562646538026</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4.71428571428571</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7</v>
      </c>
      <c r="J34" s="242">
        <v>44860</v>
      </c>
      <c r="K34" s="242">
        <v>44753</v>
      </c>
      <c r="L34" s="91" t="s">
        <v>50</v>
      </c>
      <c r="M34" s="192">
        <v>4.71428571428571</v>
      </c>
      <c r="N34" s="192">
        <v>0</v>
      </c>
      <c r="O34" s="192">
        <v>7</v>
      </c>
      <c r="P34" s="192">
        <v>0</v>
      </c>
      <c r="Q34" s="192" t="s">
        <v>409</v>
      </c>
      <c r="R34" s="192">
        <v>3.3</v>
      </c>
      <c r="S34" s="192">
        <v>-3.19999999999999</v>
      </c>
      <c r="T34" s="192">
        <v>-3.0999999999999899</v>
      </c>
      <c r="U34" s="192" t="s">
        <v>540</v>
      </c>
      <c r="V34" s="192">
        <v>-0.74</v>
      </c>
      <c r="W34" s="192">
        <v>-4.6562076449349697E-2</v>
      </c>
      <c r="X34" s="192" t="s">
        <v>409</v>
      </c>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0</v>
      </c>
      <c r="J35" s="242">
        <v>45019</v>
      </c>
      <c r="K35" s="242">
        <v>45058</v>
      </c>
      <c r="L35" s="91" t="s">
        <v>52</v>
      </c>
      <c r="M35" s="192">
        <v>3.4285714285714199</v>
      </c>
      <c r="N35" s="192">
        <v>0</v>
      </c>
      <c r="O35" s="192" t="s">
        <v>409</v>
      </c>
      <c r="P35" s="192" t="s">
        <v>409</v>
      </c>
      <c r="Q35" s="192" t="s">
        <v>409</v>
      </c>
      <c r="R35" s="192">
        <v>2.4</v>
      </c>
      <c r="S35" s="192">
        <v>-4.2329999999999997</v>
      </c>
      <c r="T35" s="192">
        <v>-6.7629999999999901</v>
      </c>
      <c r="U35" s="192" t="s">
        <v>409</v>
      </c>
      <c r="V35" s="192" t="s">
        <v>409</v>
      </c>
      <c r="W35" s="192" t="s">
        <v>409</v>
      </c>
      <c r="X35" s="192" t="s">
        <v>409</v>
      </c>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0</v>
      </c>
      <c r="J36" s="242">
        <v>45019</v>
      </c>
      <c r="K36" s="242" t="s">
        <v>409</v>
      </c>
      <c r="L36" s="91" t="s">
        <v>54</v>
      </c>
      <c r="M36" s="192">
        <v>2.2857142857142798</v>
      </c>
      <c r="N36" s="192">
        <v>0</v>
      </c>
      <c r="O36" s="192" t="s">
        <v>409</v>
      </c>
      <c r="P36" s="192" t="s">
        <v>409</v>
      </c>
      <c r="Q36" s="192" t="s">
        <v>409</v>
      </c>
      <c r="R36" s="192">
        <v>1.6</v>
      </c>
      <c r="S36" s="192">
        <v>0</v>
      </c>
      <c r="T36" s="192">
        <v>0</v>
      </c>
      <c r="U36" s="192" t="s">
        <v>409</v>
      </c>
      <c r="V36" s="192" t="s">
        <v>409</v>
      </c>
      <c r="W36" s="192" t="s">
        <v>409</v>
      </c>
      <c r="X36" s="192" t="s">
        <v>409</v>
      </c>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8.4515425472851646</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7.1428571428571397</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10</v>
      </c>
      <c r="J37" s="242">
        <v>45019</v>
      </c>
      <c r="K37" s="242">
        <v>45058</v>
      </c>
      <c r="L37" s="91" t="s">
        <v>56</v>
      </c>
      <c r="M37" s="192">
        <v>7.1428571428571397</v>
      </c>
      <c r="N37" s="192">
        <v>10</v>
      </c>
      <c r="O37" s="192" t="s">
        <v>409</v>
      </c>
      <c r="P37" s="192">
        <v>0</v>
      </c>
      <c r="Q37" s="192" t="s">
        <v>409</v>
      </c>
      <c r="R37" s="192">
        <v>5</v>
      </c>
      <c r="S37" s="192">
        <v>1.1000000000000001</v>
      </c>
      <c r="T37" s="192">
        <v>-0.23</v>
      </c>
      <c r="U37" s="192" t="s">
        <v>409</v>
      </c>
      <c r="V37" s="192">
        <v>-0.112024318568602</v>
      </c>
      <c r="W37" s="192">
        <v>-8.4397137332123104E-2</v>
      </c>
      <c r="X37" s="192" t="s">
        <v>409</v>
      </c>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45019</v>
      </c>
      <c r="K38" s="242">
        <v>45058</v>
      </c>
      <c r="L38" s="91" t="s">
        <v>58</v>
      </c>
      <c r="M38" s="192">
        <v>6.71428571428571</v>
      </c>
      <c r="N38" s="192" t="s">
        <v>409</v>
      </c>
      <c r="O38" s="192" t="s">
        <v>409</v>
      </c>
      <c r="P38" s="192">
        <v>0</v>
      </c>
      <c r="Q38" s="192" t="s">
        <v>409</v>
      </c>
      <c r="R38" s="192">
        <v>4.7</v>
      </c>
      <c r="S38" s="192" t="s">
        <v>409</v>
      </c>
      <c r="T38" s="192" t="s">
        <v>409</v>
      </c>
      <c r="U38" s="192" t="s">
        <v>409</v>
      </c>
      <c r="V38" s="192">
        <v>-0.1577532315645</v>
      </c>
      <c r="W38" s="192">
        <v>-0.14243826466369899</v>
      </c>
      <c r="X38" s="192" t="s">
        <v>409</v>
      </c>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4.7746589833515021</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2.2797368407299201</v>
      </c>
      <c r="J39" s="242">
        <v>45019</v>
      </c>
      <c r="K39" s="242">
        <v>45058</v>
      </c>
      <c r="L39" s="91" t="s">
        <v>60</v>
      </c>
      <c r="M39" s="192">
        <v>10</v>
      </c>
      <c r="N39" s="192" t="s">
        <v>409</v>
      </c>
      <c r="O39" s="192" t="s">
        <v>409</v>
      </c>
      <c r="P39" s="192">
        <v>2.2797368407299201</v>
      </c>
      <c r="Q39" s="192" t="s">
        <v>409</v>
      </c>
      <c r="R39" s="192">
        <v>8.6</v>
      </c>
      <c r="S39" s="192" t="s">
        <v>409</v>
      </c>
      <c r="T39" s="192" t="s">
        <v>409</v>
      </c>
      <c r="U39" s="192" t="s">
        <v>409</v>
      </c>
      <c r="V39" s="192">
        <v>0.11398684203649601</v>
      </c>
      <c r="W39" s="192">
        <v>-0.20318773052490299</v>
      </c>
      <c r="X39" s="192" t="s">
        <v>409</v>
      </c>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0</v>
      </c>
      <c r="J40" s="242">
        <v>44753</v>
      </c>
      <c r="K40" s="242">
        <v>45058</v>
      </c>
      <c r="L40" s="91" t="s">
        <v>62</v>
      </c>
      <c r="M40" s="192">
        <v>0.57142857142857095</v>
      </c>
      <c r="N40" s="192">
        <v>0</v>
      </c>
      <c r="O40" s="192" t="s">
        <v>409</v>
      </c>
      <c r="P40" s="192" t="s">
        <v>409</v>
      </c>
      <c r="Q40" s="192" t="s">
        <v>409</v>
      </c>
      <c r="R40" s="192">
        <v>0.4</v>
      </c>
      <c r="S40" s="192">
        <v>-2.2329999999999899</v>
      </c>
      <c r="T40" s="192">
        <v>-2.2169999999999899</v>
      </c>
      <c r="U40" s="192" t="s">
        <v>409</v>
      </c>
      <c r="V40" s="192" t="s">
        <v>409</v>
      </c>
      <c r="W40" s="192" t="s">
        <v>409</v>
      </c>
      <c r="X40" s="192" t="s">
        <v>409</v>
      </c>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0.42857142857142799</v>
      </c>
      <c r="I41" s="191"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0</v>
      </c>
      <c r="J41" s="242">
        <v>44753</v>
      </c>
      <c r="K41" s="242">
        <v>45058</v>
      </c>
      <c r="L41" s="91" t="s">
        <v>64</v>
      </c>
      <c r="M41" s="192">
        <v>0.42857142857142799</v>
      </c>
      <c r="N41" s="192">
        <v>0</v>
      </c>
      <c r="O41" s="192" t="s">
        <v>409</v>
      </c>
      <c r="P41" s="192" t="s">
        <v>409</v>
      </c>
      <c r="Q41" s="192" t="s">
        <v>409</v>
      </c>
      <c r="R41" s="192">
        <v>0.3</v>
      </c>
      <c r="S41" s="192">
        <v>-0.82699999999999996</v>
      </c>
      <c r="T41" s="192">
        <v>-0.17699999999999999</v>
      </c>
      <c r="U41" s="192" t="s">
        <v>409</v>
      </c>
      <c r="V41" s="192" t="s">
        <v>409</v>
      </c>
      <c r="W41" s="192" t="s">
        <v>409</v>
      </c>
      <c r="X41" s="192" t="s">
        <v>409</v>
      </c>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721</v>
      </c>
      <c r="M42" s="192" t="s">
        <v>409</v>
      </c>
      <c r="N42" s="192" t="s">
        <v>409</v>
      </c>
      <c r="O42" s="192" t="s">
        <v>409</v>
      </c>
      <c r="P42" s="192" t="s">
        <v>409</v>
      </c>
      <c r="Q42" s="192" t="s">
        <v>409</v>
      </c>
      <c r="R42" s="192" t="s">
        <v>409</v>
      </c>
      <c r="S42" s="192" t="s">
        <v>409</v>
      </c>
      <c r="T42" s="192" t="s">
        <v>409</v>
      </c>
      <c r="U42" s="192" t="s">
        <v>409</v>
      </c>
      <c r="V42" s="192" t="s">
        <v>409</v>
      </c>
      <c r="W42" s="192" t="s">
        <v>409</v>
      </c>
      <c r="X42" s="192" t="s">
        <v>409</v>
      </c>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4.4721359549995796</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10</v>
      </c>
      <c r="J43" s="242">
        <v>45019</v>
      </c>
      <c r="K43" s="242">
        <v>45058</v>
      </c>
      <c r="L43" s="91" t="s">
        <v>66</v>
      </c>
      <c r="M43" s="192">
        <v>2</v>
      </c>
      <c r="N43" s="192">
        <v>0</v>
      </c>
      <c r="O43" s="192">
        <v>0</v>
      </c>
      <c r="P43" s="192">
        <v>10</v>
      </c>
      <c r="Q43" s="192" t="s">
        <v>409</v>
      </c>
      <c r="R43" s="192">
        <v>1.4</v>
      </c>
      <c r="S43" s="192">
        <v>-0.98399999999999999</v>
      </c>
      <c r="T43" s="192">
        <v>-1.9079999999999899</v>
      </c>
      <c r="U43" s="192" t="s">
        <v>539</v>
      </c>
      <c r="V43" s="192">
        <v>1.0911489501595499</v>
      </c>
      <c r="W43" s="192">
        <v>-1.44639015197801E-2</v>
      </c>
      <c r="X43" s="192" t="s">
        <v>409</v>
      </c>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2.985680109168714</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2.4</v>
      </c>
      <c r="J44" s="242">
        <v>44753</v>
      </c>
      <c r="K44" s="242">
        <v>45058</v>
      </c>
      <c r="L44" s="91" t="s">
        <v>68</v>
      </c>
      <c r="M44" s="192">
        <v>3.71428571428571</v>
      </c>
      <c r="N44" s="192">
        <v>2.4</v>
      </c>
      <c r="O44" s="192">
        <v>0</v>
      </c>
      <c r="P44" s="192">
        <v>0</v>
      </c>
      <c r="Q44" s="192" t="s">
        <v>409</v>
      </c>
      <c r="R44" s="192">
        <v>2.6</v>
      </c>
      <c r="S44" s="192">
        <v>0.24</v>
      </c>
      <c r="T44" s="192">
        <v>-0.28000000000000003</v>
      </c>
      <c r="U44" s="192" t="s">
        <v>539</v>
      </c>
      <c r="V44" s="192">
        <v>-5.8543071892525099E-3</v>
      </c>
      <c r="W44" s="192">
        <v>-9.8808115127710008E-3</v>
      </c>
      <c r="X44" s="192" t="s">
        <v>409</v>
      </c>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0</v>
      </c>
      <c r="J45" s="242">
        <v>45019</v>
      </c>
      <c r="K45" s="242">
        <v>45058</v>
      </c>
      <c r="L45" s="91" t="s">
        <v>69</v>
      </c>
      <c r="M45" s="192">
        <v>8</v>
      </c>
      <c r="N45" s="192" t="s">
        <v>409</v>
      </c>
      <c r="O45" s="192" t="s">
        <v>409</v>
      </c>
      <c r="P45" s="192">
        <v>0</v>
      </c>
      <c r="Q45" s="192" t="s">
        <v>409</v>
      </c>
      <c r="R45" s="192">
        <v>5.6</v>
      </c>
      <c r="S45" s="192" t="s">
        <v>409</v>
      </c>
      <c r="T45" s="192" t="s">
        <v>409</v>
      </c>
      <c r="U45" s="192" t="s">
        <v>409</v>
      </c>
      <c r="V45" s="192">
        <v>-0.24187997735790001</v>
      </c>
      <c r="W45" s="192">
        <v>-0.31937328659589997</v>
      </c>
      <c r="X45" s="192" t="s">
        <v>409</v>
      </c>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8.2857142857142794</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45019</v>
      </c>
      <c r="K46" s="242">
        <v>45058</v>
      </c>
      <c r="L46" s="91" t="s">
        <v>71</v>
      </c>
      <c r="M46" s="192">
        <v>8.2857142857142794</v>
      </c>
      <c r="N46" s="192" t="s">
        <v>409</v>
      </c>
      <c r="O46" s="192" t="s">
        <v>409</v>
      </c>
      <c r="P46" s="192">
        <v>0</v>
      </c>
      <c r="Q46" s="192" t="s">
        <v>409</v>
      </c>
      <c r="R46" s="192">
        <v>5.8</v>
      </c>
      <c r="S46" s="192" t="s">
        <v>409</v>
      </c>
      <c r="T46" s="192" t="s">
        <v>409</v>
      </c>
      <c r="U46" s="192" t="s">
        <v>409</v>
      </c>
      <c r="V46" s="192">
        <v>-0.43858162322260302</v>
      </c>
      <c r="W46" s="192">
        <v>-0.95818795325059702</v>
      </c>
      <c r="X46" s="192" t="s">
        <v>409</v>
      </c>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9.2857142857142794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45019</v>
      </c>
      <c r="K47" s="242">
        <v>45058</v>
      </c>
      <c r="L47" s="91" t="s">
        <v>72</v>
      </c>
      <c r="M47" s="192">
        <v>9.2857142857142794</v>
      </c>
      <c r="N47" s="192" t="s">
        <v>409</v>
      </c>
      <c r="O47" s="192" t="s">
        <v>409</v>
      </c>
      <c r="P47" s="192">
        <v>0</v>
      </c>
      <c r="Q47" s="192" t="s">
        <v>409</v>
      </c>
      <c r="R47" s="192">
        <v>6.5</v>
      </c>
      <c r="S47" s="192" t="s">
        <v>409</v>
      </c>
      <c r="T47" s="192" t="s">
        <v>409</v>
      </c>
      <c r="U47" s="192" t="s">
        <v>409</v>
      </c>
      <c r="V47" s="192">
        <v>-1.34791000798459</v>
      </c>
      <c r="W47" s="192">
        <v>-1.0574442286228101</v>
      </c>
      <c r="X47" s="192" t="s">
        <v>409</v>
      </c>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6.2163538752618326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7.71428571428571</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5.0092849725440702</v>
      </c>
      <c r="J48" s="242">
        <v>45019</v>
      </c>
      <c r="K48" s="242">
        <v>45058</v>
      </c>
      <c r="L48" s="91" t="s">
        <v>73</v>
      </c>
      <c r="M48" s="192">
        <v>7.71428571428571</v>
      </c>
      <c r="N48" s="192" t="s">
        <v>409</v>
      </c>
      <c r="O48" s="192" t="s">
        <v>409</v>
      </c>
      <c r="P48" s="192">
        <v>5.0092849725440702</v>
      </c>
      <c r="Q48" s="192" t="s">
        <v>409</v>
      </c>
      <c r="R48" s="192">
        <v>5.4</v>
      </c>
      <c r="S48" s="192" t="s">
        <v>409</v>
      </c>
      <c r="T48" s="192" t="s">
        <v>409</v>
      </c>
      <c r="U48" s="192" t="s">
        <v>409</v>
      </c>
      <c r="V48" s="192">
        <v>0.25046424862720301</v>
      </c>
      <c r="W48" s="192">
        <v>-0.47664970558440001</v>
      </c>
      <c r="X48" s="192" t="s">
        <v>409</v>
      </c>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7.4642002729217882</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10</v>
      </c>
      <c r="J49" s="242">
        <v>45019</v>
      </c>
      <c r="K49" s="242">
        <v>44753</v>
      </c>
      <c r="L49" s="91" t="s">
        <v>75</v>
      </c>
      <c r="M49" s="192">
        <v>5.5714285714285703</v>
      </c>
      <c r="N49" s="192">
        <v>0</v>
      </c>
      <c r="O49" s="192">
        <v>10</v>
      </c>
      <c r="P49" s="192">
        <v>0</v>
      </c>
      <c r="Q49" s="192" t="s">
        <v>409</v>
      </c>
      <c r="R49" s="192">
        <v>3.9</v>
      </c>
      <c r="S49" s="192">
        <v>-2.5830000000000002</v>
      </c>
      <c r="T49" s="192">
        <v>-2.867</v>
      </c>
      <c r="U49" s="192" t="s">
        <v>541</v>
      </c>
      <c r="V49" s="192">
        <v>-0.19554424285888</v>
      </c>
      <c r="W49" s="192">
        <v>-0.14095830917359001</v>
      </c>
      <c r="X49" s="192" t="s">
        <v>409</v>
      </c>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7.2280140632115311</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9.4285714285714199</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5.5410501679679696</v>
      </c>
      <c r="J50" s="242">
        <v>45019</v>
      </c>
      <c r="K50" s="242">
        <v>45058</v>
      </c>
      <c r="L50" s="91" t="s">
        <v>77</v>
      </c>
      <c r="M50" s="192">
        <v>9.4285714285714199</v>
      </c>
      <c r="N50" s="192" t="s">
        <v>409</v>
      </c>
      <c r="O50" s="192" t="s">
        <v>409</v>
      </c>
      <c r="P50" s="192">
        <v>5.5410501679679696</v>
      </c>
      <c r="Q50" s="192" t="s">
        <v>409</v>
      </c>
      <c r="R50" s="192">
        <v>6.6</v>
      </c>
      <c r="S50" s="192" t="s">
        <v>409</v>
      </c>
      <c r="T50" s="192" t="s">
        <v>409</v>
      </c>
      <c r="U50" s="192" t="s">
        <v>409</v>
      </c>
      <c r="V50" s="192">
        <v>0.27705250839839801</v>
      </c>
      <c r="W50" s="192">
        <v>-0.47901175924879902</v>
      </c>
      <c r="X50" s="192" t="s">
        <v>409</v>
      </c>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6.71428571428571</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45019</v>
      </c>
      <c r="K51" s="242">
        <v>45014</v>
      </c>
      <c r="L51" s="91" t="s">
        <v>79</v>
      </c>
      <c r="M51" s="192">
        <v>6.71428571428571</v>
      </c>
      <c r="N51" s="192">
        <v>0</v>
      </c>
      <c r="O51" s="192" t="s">
        <v>409</v>
      </c>
      <c r="P51" s="192">
        <v>0</v>
      </c>
      <c r="Q51" s="192" t="s">
        <v>409</v>
      </c>
      <c r="R51" s="192">
        <v>4.7</v>
      </c>
      <c r="S51" s="192">
        <v>0</v>
      </c>
      <c r="T51" s="192">
        <v>0</v>
      </c>
      <c r="U51" s="192" t="s">
        <v>409</v>
      </c>
      <c r="V51" s="192">
        <v>-0.44141468789777999</v>
      </c>
      <c r="W51" s="192">
        <v>-0.44022764662599001</v>
      </c>
      <c r="X51" s="192" t="s">
        <v>409</v>
      </c>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5.6061191058138782</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3.1428571428571401</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10</v>
      </c>
      <c r="J52" s="242">
        <v>44753</v>
      </c>
      <c r="K52" s="242">
        <v>44753</v>
      </c>
      <c r="L52" s="91" t="s">
        <v>81</v>
      </c>
      <c r="M52" s="192">
        <v>3.1428571428571401</v>
      </c>
      <c r="N52" s="192">
        <v>0</v>
      </c>
      <c r="O52" s="192">
        <v>10</v>
      </c>
      <c r="P52" s="192">
        <v>0</v>
      </c>
      <c r="Q52" s="192" t="s">
        <v>409</v>
      </c>
      <c r="R52" s="192">
        <v>2.2000000000000002</v>
      </c>
      <c r="S52" s="192">
        <v>-2.0109999999999899</v>
      </c>
      <c r="T52" s="192">
        <v>-6.3</v>
      </c>
      <c r="U52" s="192" t="s">
        <v>541</v>
      </c>
      <c r="V52" s="192">
        <v>-0.15624117851257999</v>
      </c>
      <c r="W52" s="192">
        <v>-4.4286251068004001E-4</v>
      </c>
      <c r="X52" s="192" t="s">
        <v>409</v>
      </c>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2.8571428571428501</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44860</v>
      </c>
      <c r="K53" s="242">
        <v>45014</v>
      </c>
      <c r="L53" s="91" t="s">
        <v>83</v>
      </c>
      <c r="M53" s="192">
        <v>2.8571428571428501</v>
      </c>
      <c r="N53" s="192" t="s">
        <v>409</v>
      </c>
      <c r="O53" s="192" t="s">
        <v>409</v>
      </c>
      <c r="P53" s="192" t="s">
        <v>409</v>
      </c>
      <c r="Q53" s="192" t="s">
        <v>409</v>
      </c>
      <c r="R53" s="192">
        <v>2</v>
      </c>
      <c r="S53" s="192" t="s">
        <v>409</v>
      </c>
      <c r="T53" s="192" t="s">
        <v>409</v>
      </c>
      <c r="U53" s="192" t="s">
        <v>409</v>
      </c>
      <c r="V53" s="192" t="s">
        <v>409</v>
      </c>
      <c r="W53" s="192" t="s">
        <v>409</v>
      </c>
      <c r="X53" s="192" t="s">
        <v>409</v>
      </c>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722</v>
      </c>
      <c r="M54" s="192" t="s">
        <v>409</v>
      </c>
      <c r="N54" s="192" t="s">
        <v>409</v>
      </c>
      <c r="O54" s="192" t="s">
        <v>409</v>
      </c>
      <c r="P54" s="192" t="s">
        <v>409</v>
      </c>
      <c r="Q54" s="192" t="s">
        <v>409</v>
      </c>
      <c r="R54" s="192" t="s">
        <v>409</v>
      </c>
      <c r="S54" s="192" t="s">
        <v>409</v>
      </c>
      <c r="T54" s="192" t="s">
        <v>409</v>
      </c>
      <c r="U54" s="192" t="s">
        <v>409</v>
      </c>
      <c r="V54" s="192" t="s">
        <v>409</v>
      </c>
      <c r="W54" s="192" t="s">
        <v>409</v>
      </c>
      <c r="X54" s="192" t="s">
        <v>409</v>
      </c>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45014</v>
      </c>
      <c r="L55" s="91" t="s">
        <v>723</v>
      </c>
      <c r="M55" s="192" t="s">
        <v>409</v>
      </c>
      <c r="N55" s="192" t="s">
        <v>409</v>
      </c>
      <c r="O55" s="192" t="s">
        <v>409</v>
      </c>
      <c r="P55" s="192" t="s">
        <v>409</v>
      </c>
      <c r="Q55" s="192" t="s">
        <v>409</v>
      </c>
      <c r="R55" s="192" t="s">
        <v>409</v>
      </c>
      <c r="S55" s="192" t="s">
        <v>409</v>
      </c>
      <c r="T55" s="192" t="s">
        <v>409</v>
      </c>
      <c r="U55" s="192" t="s">
        <v>409</v>
      </c>
      <c r="V55" s="192" t="s">
        <v>409</v>
      </c>
      <c r="W55" s="192" t="s">
        <v>409</v>
      </c>
      <c r="X55" s="192" t="s">
        <v>409</v>
      </c>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0</v>
      </c>
      <c r="J56" s="242">
        <v>44753</v>
      </c>
      <c r="K56" s="242">
        <v>45058</v>
      </c>
      <c r="L56" s="91" t="s">
        <v>85</v>
      </c>
      <c r="M56" s="192">
        <v>0.85714285714285499</v>
      </c>
      <c r="N56" s="192">
        <v>0</v>
      </c>
      <c r="O56" s="192" t="s">
        <v>409</v>
      </c>
      <c r="P56" s="192" t="s">
        <v>409</v>
      </c>
      <c r="Q56" s="192" t="s">
        <v>409</v>
      </c>
      <c r="R56" s="192">
        <v>0.6</v>
      </c>
      <c r="S56" s="192">
        <v>-0.746999999999999</v>
      </c>
      <c r="T56" s="192">
        <v>-0.1</v>
      </c>
      <c r="U56" s="192" t="s">
        <v>409</v>
      </c>
      <c r="V56" s="192" t="s">
        <v>409</v>
      </c>
      <c r="W56" s="192" t="s">
        <v>409</v>
      </c>
      <c r="X56" s="192" t="s">
        <v>409</v>
      </c>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1.2626502739419603</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2.7899999999999898</v>
      </c>
      <c r="J57" s="242">
        <v>45019</v>
      </c>
      <c r="K57" s="242">
        <v>45058</v>
      </c>
      <c r="L57" s="91" t="s">
        <v>87</v>
      </c>
      <c r="M57" s="192">
        <v>0.57142857142857095</v>
      </c>
      <c r="N57" s="192">
        <v>2.7899999999999898</v>
      </c>
      <c r="O57" s="192" t="s">
        <v>409</v>
      </c>
      <c r="P57" s="192" t="s">
        <v>409</v>
      </c>
      <c r="Q57" s="192" t="s">
        <v>409</v>
      </c>
      <c r="R57" s="192">
        <v>0.4</v>
      </c>
      <c r="S57" s="192">
        <v>-0.50800000000000001</v>
      </c>
      <c r="T57" s="192">
        <v>0.27899999999999903</v>
      </c>
      <c r="U57" s="192" t="s">
        <v>409</v>
      </c>
      <c r="V57" s="192" t="s">
        <v>409</v>
      </c>
      <c r="W57" s="192" t="s">
        <v>409</v>
      </c>
      <c r="X57" s="192" t="s">
        <v>409</v>
      </c>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0</v>
      </c>
      <c r="J58" s="242">
        <v>44753</v>
      </c>
      <c r="K58" s="242">
        <v>45058</v>
      </c>
      <c r="L58" s="91" t="s">
        <v>89</v>
      </c>
      <c r="M58" s="192">
        <v>0.57142857142857095</v>
      </c>
      <c r="N58" s="192">
        <v>0</v>
      </c>
      <c r="O58" s="192" t="s">
        <v>409</v>
      </c>
      <c r="P58" s="192" t="s">
        <v>409</v>
      </c>
      <c r="Q58" s="192" t="s">
        <v>409</v>
      </c>
      <c r="R58" s="192">
        <v>0.4</v>
      </c>
      <c r="S58" s="192">
        <v>-0.50800000000000001</v>
      </c>
      <c r="T58" s="192">
        <v>-4.9999999999999802E-2</v>
      </c>
      <c r="U58" s="192" t="s">
        <v>409</v>
      </c>
      <c r="V58" s="192" t="s">
        <v>409</v>
      </c>
      <c r="W58" s="192" t="s">
        <v>409</v>
      </c>
      <c r="X58" s="192" t="s">
        <v>409</v>
      </c>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45019</v>
      </c>
      <c r="K59" s="242">
        <v>45058</v>
      </c>
      <c r="L59" s="91" t="s">
        <v>91</v>
      </c>
      <c r="M59" s="192">
        <v>8</v>
      </c>
      <c r="N59" s="192" t="s">
        <v>409</v>
      </c>
      <c r="O59" s="192" t="s">
        <v>409</v>
      </c>
      <c r="P59" s="192">
        <v>0</v>
      </c>
      <c r="Q59" s="192" t="s">
        <v>409</v>
      </c>
      <c r="R59" s="192">
        <v>5.6</v>
      </c>
      <c r="S59" s="192" t="s">
        <v>409</v>
      </c>
      <c r="T59" s="192" t="s">
        <v>409</v>
      </c>
      <c r="U59" s="192" t="s">
        <v>409</v>
      </c>
      <c r="V59" s="192">
        <v>-0.43982463127999999</v>
      </c>
      <c r="W59" s="192">
        <v>-0.87219081858770098</v>
      </c>
      <c r="X59" s="192" t="s">
        <v>409</v>
      </c>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6</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45019</v>
      </c>
      <c r="K60" s="242">
        <v>45014</v>
      </c>
      <c r="L60" s="91" t="s">
        <v>93</v>
      </c>
      <c r="M60" s="192">
        <v>6</v>
      </c>
      <c r="N60" s="192" t="s">
        <v>409</v>
      </c>
      <c r="O60" s="192" t="s">
        <v>409</v>
      </c>
      <c r="P60" s="192" t="s">
        <v>409</v>
      </c>
      <c r="Q60" s="192" t="s">
        <v>409</v>
      </c>
      <c r="R60" s="192">
        <v>4.2</v>
      </c>
      <c r="S60" s="192" t="s">
        <v>409</v>
      </c>
      <c r="T60" s="192" t="s">
        <v>409</v>
      </c>
      <c r="U60" s="192" t="s">
        <v>409</v>
      </c>
      <c r="V60" s="192" t="s">
        <v>409</v>
      </c>
      <c r="W60" s="192" t="s">
        <v>409</v>
      </c>
      <c r="X60" s="192" t="s">
        <v>409</v>
      </c>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0.28571428571428598</v>
      </c>
      <c r="I61" s="191"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0</v>
      </c>
      <c r="J61" s="242">
        <v>44753</v>
      </c>
      <c r="K61" s="242">
        <v>45058</v>
      </c>
      <c r="L61" s="91" t="s">
        <v>95</v>
      </c>
      <c r="M61" s="192">
        <v>0.28571428571428598</v>
      </c>
      <c r="N61" s="192">
        <v>0</v>
      </c>
      <c r="O61" s="192" t="s">
        <v>409</v>
      </c>
      <c r="P61" s="192" t="s">
        <v>409</v>
      </c>
      <c r="Q61" s="192" t="s">
        <v>409</v>
      </c>
      <c r="R61" s="192">
        <v>0.2</v>
      </c>
      <c r="S61" s="192">
        <v>-0.60799999999999998</v>
      </c>
      <c r="T61" s="192">
        <v>-0.55799999999999905</v>
      </c>
      <c r="U61" s="192" t="s">
        <v>409</v>
      </c>
      <c r="V61" s="192" t="s">
        <v>409</v>
      </c>
      <c r="W61" s="192" t="s">
        <v>409</v>
      </c>
      <c r="X61" s="192" t="s">
        <v>409</v>
      </c>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6.9693205243716907</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4.8571428571428497</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10</v>
      </c>
      <c r="J62" s="242">
        <v>44860</v>
      </c>
      <c r="K62" s="242">
        <v>45058</v>
      </c>
      <c r="L62" s="91" t="s">
        <v>97</v>
      </c>
      <c r="M62" s="192">
        <v>4.8571428571428497</v>
      </c>
      <c r="N62" s="192">
        <v>10</v>
      </c>
      <c r="O62" s="192" t="s">
        <v>409</v>
      </c>
      <c r="P62" s="192">
        <v>0.796322822570801</v>
      </c>
      <c r="Q62" s="192" t="s">
        <v>409</v>
      </c>
      <c r="R62" s="192">
        <v>3.4</v>
      </c>
      <c r="S62" s="192">
        <v>-0.90899999999999903</v>
      </c>
      <c r="T62" s="192">
        <v>1.522</v>
      </c>
      <c r="U62" s="192" t="s">
        <v>409</v>
      </c>
      <c r="V62" s="192">
        <v>3.9816141128539997E-2</v>
      </c>
      <c r="W62" s="192">
        <v>-0.18080008029937999</v>
      </c>
      <c r="X62" s="192" t="s">
        <v>409</v>
      </c>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3.71428571428571</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45019</v>
      </c>
      <c r="K63" s="242">
        <v>45014</v>
      </c>
      <c r="L63" s="91" t="s">
        <v>99</v>
      </c>
      <c r="M63" s="192">
        <v>3.71428571428571</v>
      </c>
      <c r="N63" s="192" t="s">
        <v>409</v>
      </c>
      <c r="O63" s="192" t="s">
        <v>409</v>
      </c>
      <c r="P63" s="192" t="s">
        <v>409</v>
      </c>
      <c r="Q63" s="192" t="s">
        <v>409</v>
      </c>
      <c r="R63" s="192">
        <v>2.6</v>
      </c>
      <c r="S63" s="192" t="s">
        <v>409</v>
      </c>
      <c r="T63" s="192" t="s">
        <v>409</v>
      </c>
      <c r="U63" s="192" t="s">
        <v>409</v>
      </c>
      <c r="V63" s="192" t="s">
        <v>409</v>
      </c>
      <c r="W63" s="192" t="s">
        <v>409</v>
      </c>
      <c r="X63" s="192" t="s">
        <v>409</v>
      </c>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2.2021917436152139</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5</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0.96992969512940297</v>
      </c>
      <c r="J64" s="242">
        <v>44860</v>
      </c>
      <c r="K64" s="242">
        <v>45058</v>
      </c>
      <c r="L64" s="91" t="s">
        <v>101</v>
      </c>
      <c r="M64" s="192">
        <v>5</v>
      </c>
      <c r="N64" s="192">
        <v>0</v>
      </c>
      <c r="O64" s="192">
        <v>0</v>
      </c>
      <c r="P64" s="192">
        <v>0.96992969512940297</v>
      </c>
      <c r="Q64" s="192" t="s">
        <v>409</v>
      </c>
      <c r="R64" s="192">
        <v>3.5</v>
      </c>
      <c r="S64" s="192">
        <v>-0.87999999999999901</v>
      </c>
      <c r="T64" s="192">
        <v>-0.66600000000000004</v>
      </c>
      <c r="U64" s="192" t="s">
        <v>539</v>
      </c>
      <c r="V64" s="192">
        <v>-0.10775327682496</v>
      </c>
      <c r="W64" s="192">
        <v>4.8496484756470198E-2</v>
      </c>
      <c r="X64" s="192" t="s">
        <v>409</v>
      </c>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5.9136645636549696</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4.8571428571428497</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7.2</v>
      </c>
      <c r="J65" s="242">
        <v>44753</v>
      </c>
      <c r="K65" s="242">
        <v>45058</v>
      </c>
      <c r="L65" s="91" t="s">
        <v>102</v>
      </c>
      <c r="M65" s="192">
        <v>4.8571428571428497</v>
      </c>
      <c r="N65" s="192">
        <v>0.31000000000000499</v>
      </c>
      <c r="O65" s="192">
        <v>0</v>
      </c>
      <c r="P65" s="192">
        <v>7.2</v>
      </c>
      <c r="Q65" s="192" t="s">
        <v>409</v>
      </c>
      <c r="R65" s="192">
        <v>3.4</v>
      </c>
      <c r="S65" s="192">
        <v>3.1000000000000499E-2</v>
      </c>
      <c r="T65" s="192">
        <v>-1.00399999999999</v>
      </c>
      <c r="U65" s="192" t="s">
        <v>539</v>
      </c>
      <c r="V65" s="192">
        <v>-1.2958078317260001E-2</v>
      </c>
      <c r="W65" s="192">
        <v>0.36</v>
      </c>
      <c r="X65" s="192" t="s">
        <v>409</v>
      </c>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45019</v>
      </c>
      <c r="K66" s="242">
        <v>45014</v>
      </c>
      <c r="L66" s="91" t="s">
        <v>104</v>
      </c>
      <c r="M66" s="192">
        <v>8</v>
      </c>
      <c r="N66" s="192" t="s">
        <v>409</v>
      </c>
      <c r="O66" s="192" t="s">
        <v>409</v>
      </c>
      <c r="P66" s="192" t="s">
        <v>409</v>
      </c>
      <c r="Q66" s="192" t="s">
        <v>409</v>
      </c>
      <c r="R66" s="192">
        <v>5.6</v>
      </c>
      <c r="S66" s="192" t="s">
        <v>409</v>
      </c>
      <c r="T66" s="192" t="s">
        <v>409</v>
      </c>
      <c r="U66" s="192" t="s">
        <v>409</v>
      </c>
      <c r="V66" s="192" t="s">
        <v>409</v>
      </c>
      <c r="W66" s="192" t="s">
        <v>409</v>
      </c>
      <c r="X66" s="192" t="s">
        <v>409</v>
      </c>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0.57142857142857095</v>
      </c>
      <c r="I67" s="191"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0</v>
      </c>
      <c r="J67" s="242">
        <v>44860</v>
      </c>
      <c r="K67" s="242">
        <v>45058</v>
      </c>
      <c r="L67" s="91" t="s">
        <v>106</v>
      </c>
      <c r="M67" s="192">
        <v>0.57142857142857095</v>
      </c>
      <c r="N67" s="192">
        <v>0</v>
      </c>
      <c r="O67" s="192" t="s">
        <v>409</v>
      </c>
      <c r="P67" s="192" t="s">
        <v>409</v>
      </c>
      <c r="Q67" s="192" t="s">
        <v>409</v>
      </c>
      <c r="R67" s="192">
        <v>0.4</v>
      </c>
      <c r="S67" s="192">
        <v>-1.867</v>
      </c>
      <c r="T67" s="192">
        <v>-0.747999999999999</v>
      </c>
      <c r="U67" s="192" t="s">
        <v>409</v>
      </c>
      <c r="V67" s="192" t="s">
        <v>409</v>
      </c>
      <c r="W67" s="192" t="s">
        <v>409</v>
      </c>
      <c r="X67" s="192" t="s">
        <v>409</v>
      </c>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0</v>
      </c>
      <c r="J68" s="242">
        <v>44753</v>
      </c>
      <c r="K68" s="242">
        <v>45058</v>
      </c>
      <c r="L68" s="91" t="s">
        <v>108</v>
      </c>
      <c r="M68" s="192">
        <v>0.71428571428571297</v>
      </c>
      <c r="N68" s="192">
        <v>0</v>
      </c>
      <c r="O68" s="192" t="s">
        <v>409</v>
      </c>
      <c r="P68" s="192" t="s">
        <v>409</v>
      </c>
      <c r="Q68" s="192" t="s">
        <v>409</v>
      </c>
      <c r="R68" s="192">
        <v>0.5</v>
      </c>
      <c r="S68" s="192">
        <v>-0.60599999999999898</v>
      </c>
      <c r="T68" s="192">
        <v>-0.629</v>
      </c>
      <c r="U68" s="192" t="s">
        <v>409</v>
      </c>
      <c r="V68" s="192" t="s">
        <v>409</v>
      </c>
      <c r="W68" s="192" t="s">
        <v>409</v>
      </c>
      <c r="X68" s="192" t="s">
        <v>409</v>
      </c>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8.8571428571428505</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44753</v>
      </c>
      <c r="K69" s="242">
        <v>45058</v>
      </c>
      <c r="L69" s="91" t="s">
        <v>110</v>
      </c>
      <c r="M69" s="192">
        <v>8.8571428571428505</v>
      </c>
      <c r="N69" s="192" t="s">
        <v>409</v>
      </c>
      <c r="O69" s="192" t="s">
        <v>409</v>
      </c>
      <c r="P69" s="192">
        <v>0</v>
      </c>
      <c r="Q69" s="192" t="s">
        <v>409</v>
      </c>
      <c r="R69" s="192">
        <v>6.2</v>
      </c>
      <c r="S69" s="192" t="s">
        <v>409</v>
      </c>
      <c r="T69" s="192" t="s">
        <v>409</v>
      </c>
      <c r="U69" s="192" t="s">
        <v>409</v>
      </c>
      <c r="V69" s="192">
        <v>-8.2077265481800096E-2</v>
      </c>
      <c r="W69" s="192">
        <v>-0.23402236554799999</v>
      </c>
      <c r="X69" s="192" t="s">
        <v>409</v>
      </c>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0</v>
      </c>
      <c r="J70" s="242">
        <v>44753</v>
      </c>
      <c r="K70" s="242">
        <v>45058</v>
      </c>
      <c r="L70" s="91" t="s">
        <v>112</v>
      </c>
      <c r="M70" s="192">
        <v>0.28571428571428598</v>
      </c>
      <c r="N70" s="192">
        <v>0</v>
      </c>
      <c r="O70" s="192" t="s">
        <v>409</v>
      </c>
      <c r="P70" s="192" t="s">
        <v>409</v>
      </c>
      <c r="Q70" s="192" t="s">
        <v>409</v>
      </c>
      <c r="R70" s="192">
        <v>0.2</v>
      </c>
      <c r="S70" s="192">
        <v>-0.83299999999999896</v>
      </c>
      <c r="T70" s="192">
        <v>-0.159</v>
      </c>
      <c r="U70" s="192" t="s">
        <v>409</v>
      </c>
      <c r="V70" s="192" t="s">
        <v>409</v>
      </c>
      <c r="W70" s="192" t="s">
        <v>409</v>
      </c>
      <c r="X70" s="192" t="s">
        <v>409</v>
      </c>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6.1428571428571397</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45019</v>
      </c>
      <c r="K71" s="242">
        <v>45058</v>
      </c>
      <c r="L71" s="91" t="s">
        <v>114</v>
      </c>
      <c r="M71" s="192">
        <v>6.1428571428571397</v>
      </c>
      <c r="N71" s="192">
        <v>0</v>
      </c>
      <c r="O71" s="192" t="s">
        <v>409</v>
      </c>
      <c r="P71" s="192">
        <v>0</v>
      </c>
      <c r="Q71" s="192" t="s">
        <v>409</v>
      </c>
      <c r="R71" s="192">
        <v>4.3</v>
      </c>
      <c r="S71" s="192">
        <v>-2.5</v>
      </c>
      <c r="T71" s="192">
        <v>-4.351</v>
      </c>
      <c r="U71" s="192" t="s">
        <v>409</v>
      </c>
      <c r="V71" s="192">
        <v>-1.3623103479301599</v>
      </c>
      <c r="W71" s="192">
        <v>-0.52961431282758997</v>
      </c>
      <c r="X71" s="192" t="s">
        <v>409</v>
      </c>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0</v>
      </c>
      <c r="J72" s="242">
        <v>44753</v>
      </c>
      <c r="K72" s="242">
        <v>45058</v>
      </c>
      <c r="L72" s="91" t="s">
        <v>116</v>
      </c>
      <c r="M72" s="192">
        <v>0.57142857142857095</v>
      </c>
      <c r="N72" s="192">
        <v>0</v>
      </c>
      <c r="O72" s="192" t="s">
        <v>409</v>
      </c>
      <c r="P72" s="192" t="s">
        <v>409</v>
      </c>
      <c r="Q72" s="192" t="s">
        <v>409</v>
      </c>
      <c r="R72" s="192">
        <v>0.4</v>
      </c>
      <c r="S72" s="192">
        <v>-0.58299999999999996</v>
      </c>
      <c r="T72" s="192">
        <v>-0.157999999999999</v>
      </c>
      <c r="U72" s="192" t="s">
        <v>409</v>
      </c>
      <c r="V72" s="192" t="s">
        <v>409</v>
      </c>
      <c r="W72" s="192" t="s">
        <v>409</v>
      </c>
      <c r="X72" s="192" t="s">
        <v>409</v>
      </c>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v>45014</v>
      </c>
      <c r="L73" s="91" t="s">
        <v>724</v>
      </c>
      <c r="M73" s="192" t="s">
        <v>409</v>
      </c>
      <c r="N73" s="192" t="s">
        <v>409</v>
      </c>
      <c r="O73" s="192" t="s">
        <v>409</v>
      </c>
      <c r="P73" s="192" t="s">
        <v>409</v>
      </c>
      <c r="Q73" s="192" t="s">
        <v>409</v>
      </c>
      <c r="R73" s="192" t="s">
        <v>409</v>
      </c>
      <c r="S73" s="192" t="s">
        <v>409</v>
      </c>
      <c r="T73" s="192" t="s">
        <v>409</v>
      </c>
      <c r="U73" s="192" t="s">
        <v>409</v>
      </c>
      <c r="V73" s="192" t="s">
        <v>409</v>
      </c>
      <c r="W73" s="192" t="s">
        <v>409</v>
      </c>
      <c r="X73" s="192" t="s">
        <v>409</v>
      </c>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45019</v>
      </c>
      <c r="K74" s="242">
        <v>45014</v>
      </c>
      <c r="L74" s="91" t="s">
        <v>117</v>
      </c>
      <c r="M74" s="192">
        <v>7.5714285714285703</v>
      </c>
      <c r="N74" s="192" t="s">
        <v>409</v>
      </c>
      <c r="O74" s="192" t="s">
        <v>409</v>
      </c>
      <c r="P74" s="192" t="s">
        <v>409</v>
      </c>
      <c r="Q74" s="192" t="s">
        <v>409</v>
      </c>
      <c r="R74" s="192">
        <v>5.3</v>
      </c>
      <c r="S74" s="192" t="s">
        <v>409</v>
      </c>
      <c r="T74" s="192" t="s">
        <v>409</v>
      </c>
      <c r="U74" s="192" t="s">
        <v>409</v>
      </c>
      <c r="V74" s="192" t="s">
        <v>409</v>
      </c>
      <c r="W74" s="192" t="s">
        <v>409</v>
      </c>
      <c r="X74" s="192" t="s">
        <v>409</v>
      </c>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0</v>
      </c>
      <c r="J75" s="242">
        <v>45019</v>
      </c>
      <c r="K75" s="242">
        <v>45058</v>
      </c>
      <c r="L75" s="91" t="s">
        <v>119</v>
      </c>
      <c r="M75" s="192">
        <v>6</v>
      </c>
      <c r="N75" s="192" t="s">
        <v>409</v>
      </c>
      <c r="O75" s="192" t="s">
        <v>409</v>
      </c>
      <c r="P75" s="192">
        <v>0</v>
      </c>
      <c r="Q75" s="192" t="s">
        <v>409</v>
      </c>
      <c r="R75" s="192">
        <v>4.2</v>
      </c>
      <c r="S75" s="192" t="s">
        <v>409</v>
      </c>
      <c r="T75" s="192" t="s">
        <v>409</v>
      </c>
      <c r="U75" s="192" t="s">
        <v>409</v>
      </c>
      <c r="V75" s="192">
        <v>-2.3412159158450001E-2</v>
      </c>
      <c r="W75" s="192">
        <v>-9.1243072539560099E-2</v>
      </c>
      <c r="X75" s="192" t="s">
        <v>409</v>
      </c>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0.71428571428571297</v>
      </c>
      <c r="I76" s="191"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0</v>
      </c>
      <c r="J76" s="242">
        <v>44753</v>
      </c>
      <c r="K76" s="242">
        <v>45058</v>
      </c>
      <c r="L76" s="91" t="s">
        <v>121</v>
      </c>
      <c r="M76" s="192">
        <v>0.71428571428571297</v>
      </c>
      <c r="N76" s="192">
        <v>0</v>
      </c>
      <c r="O76" s="192" t="s">
        <v>409</v>
      </c>
      <c r="P76" s="192" t="s">
        <v>409</v>
      </c>
      <c r="Q76" s="192" t="s">
        <v>409</v>
      </c>
      <c r="R76" s="192">
        <v>0.5</v>
      </c>
      <c r="S76" s="192">
        <v>-0.77499999999999902</v>
      </c>
      <c r="T76" s="192">
        <v>-7.5000000000000094E-2</v>
      </c>
      <c r="U76" s="192" t="s">
        <v>409</v>
      </c>
      <c r="V76" s="192" t="s">
        <v>409</v>
      </c>
      <c r="W76" s="192" t="s">
        <v>409</v>
      </c>
      <c r="X76" s="192" t="s">
        <v>409</v>
      </c>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6.0944940022004364</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3.71428571428571</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10</v>
      </c>
      <c r="J77" s="242">
        <v>45019</v>
      </c>
      <c r="K77" s="242">
        <v>45058</v>
      </c>
      <c r="L77" s="91" t="s">
        <v>123</v>
      </c>
      <c r="M77" s="192">
        <v>3.71428571428571</v>
      </c>
      <c r="N77" s="192">
        <v>10</v>
      </c>
      <c r="O77" s="192">
        <v>10</v>
      </c>
      <c r="P77" s="192">
        <v>0</v>
      </c>
      <c r="Q77" s="192" t="s">
        <v>409</v>
      </c>
      <c r="R77" s="192">
        <v>2.6</v>
      </c>
      <c r="S77" s="192">
        <v>-1.91</v>
      </c>
      <c r="T77" s="192">
        <v>2.1</v>
      </c>
      <c r="U77" s="192" t="s">
        <v>541</v>
      </c>
      <c r="V77" s="192">
        <v>-0.71713309152656002</v>
      </c>
      <c r="W77" s="192">
        <v>-0.32820543474988001</v>
      </c>
      <c r="X77" s="192" t="s">
        <v>409</v>
      </c>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0</v>
      </c>
      <c r="J78" s="242">
        <v>45019</v>
      </c>
      <c r="K78" s="242">
        <v>45058</v>
      </c>
      <c r="L78" s="91" t="s">
        <v>125</v>
      </c>
      <c r="M78" s="192">
        <v>7.4285714285714199</v>
      </c>
      <c r="N78" s="192" t="s">
        <v>409</v>
      </c>
      <c r="O78" s="192">
        <v>0</v>
      </c>
      <c r="P78" s="192">
        <v>0</v>
      </c>
      <c r="Q78" s="192" t="s">
        <v>409</v>
      </c>
      <c r="R78" s="192">
        <v>5.2</v>
      </c>
      <c r="S78" s="192" t="s">
        <v>409</v>
      </c>
      <c r="T78" s="192" t="s">
        <v>409</v>
      </c>
      <c r="U78" s="192" t="s">
        <v>539</v>
      </c>
      <c r="V78" s="192">
        <v>-0.44264566184999798</v>
      </c>
      <c r="W78" s="192">
        <v>-0.16160060185240299</v>
      </c>
      <c r="X78" s="192" t="s">
        <v>409</v>
      </c>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v>45014</v>
      </c>
      <c r="L79" s="91" t="s">
        <v>725</v>
      </c>
      <c r="M79" s="192" t="s">
        <v>409</v>
      </c>
      <c r="N79" s="192" t="s">
        <v>409</v>
      </c>
      <c r="O79" s="192" t="s">
        <v>409</v>
      </c>
      <c r="P79" s="192" t="s">
        <v>409</v>
      </c>
      <c r="Q79" s="192" t="s">
        <v>409</v>
      </c>
      <c r="R79" s="192" t="s">
        <v>409</v>
      </c>
      <c r="S79" s="192" t="s">
        <v>409</v>
      </c>
      <c r="T79" s="192" t="s">
        <v>409</v>
      </c>
      <c r="U79" s="192" t="s">
        <v>409</v>
      </c>
      <c r="V79" s="192" t="s">
        <v>409</v>
      </c>
      <c r="W79" s="192" t="s">
        <v>409</v>
      </c>
      <c r="X79" s="192" t="s">
        <v>409</v>
      </c>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8.71428571428571</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0</v>
      </c>
      <c r="J80" s="242">
        <v>45019</v>
      </c>
      <c r="K80" s="242">
        <v>45058</v>
      </c>
      <c r="L80" s="91" t="s">
        <v>127</v>
      </c>
      <c r="M80" s="192">
        <v>8.71428571428571</v>
      </c>
      <c r="N80" s="192" t="s">
        <v>409</v>
      </c>
      <c r="O80" s="192" t="s">
        <v>409</v>
      </c>
      <c r="P80" s="192">
        <v>0</v>
      </c>
      <c r="Q80" s="192" t="s">
        <v>409</v>
      </c>
      <c r="R80" s="192">
        <v>6.1</v>
      </c>
      <c r="S80" s="192" t="s">
        <v>409</v>
      </c>
      <c r="T80" s="192" t="s">
        <v>409</v>
      </c>
      <c r="U80" s="192" t="s">
        <v>409</v>
      </c>
      <c r="V80" s="192">
        <v>-0.39647748548810002</v>
      </c>
      <c r="W80" s="192">
        <v>-0.7389788385935</v>
      </c>
      <c r="X80" s="192" t="s">
        <v>409</v>
      </c>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0</v>
      </c>
      <c r="J81" s="242">
        <v>45019</v>
      </c>
      <c r="K81" s="242">
        <v>45058</v>
      </c>
      <c r="L81" s="91" t="s">
        <v>128</v>
      </c>
      <c r="M81" s="192">
        <v>10</v>
      </c>
      <c r="N81" s="192" t="s">
        <v>409</v>
      </c>
      <c r="O81" s="192" t="s">
        <v>409</v>
      </c>
      <c r="P81" s="192">
        <v>0</v>
      </c>
      <c r="Q81" s="192" t="s">
        <v>409</v>
      </c>
      <c r="R81" s="192">
        <v>7</v>
      </c>
      <c r="S81" s="192" t="s">
        <v>409</v>
      </c>
      <c r="T81" s="192" t="s">
        <v>409</v>
      </c>
      <c r="U81" s="192" t="s">
        <v>409</v>
      </c>
      <c r="V81" s="192">
        <v>-0.17465607851859999</v>
      </c>
      <c r="W81" s="192">
        <v>-0.2686697899346</v>
      </c>
      <c r="X81" s="192" t="s">
        <v>409</v>
      </c>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9.71428571428571</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0</v>
      </c>
      <c r="J82" s="242">
        <v>45019</v>
      </c>
      <c r="K82" s="242">
        <v>45058</v>
      </c>
      <c r="L82" s="91" t="s">
        <v>130</v>
      </c>
      <c r="M82" s="192">
        <v>9.71428571428571</v>
      </c>
      <c r="N82" s="192" t="s">
        <v>409</v>
      </c>
      <c r="O82" s="192" t="s">
        <v>409</v>
      </c>
      <c r="P82" s="192">
        <v>0</v>
      </c>
      <c r="Q82" s="192" t="s">
        <v>409</v>
      </c>
      <c r="R82" s="192">
        <v>6.8</v>
      </c>
      <c r="S82" s="192" t="s">
        <v>409</v>
      </c>
      <c r="T82" s="192" t="s">
        <v>409</v>
      </c>
      <c r="U82" s="192" t="s">
        <v>409</v>
      </c>
      <c r="V82" s="192">
        <v>-0.69102417425670004</v>
      </c>
      <c r="W82" s="192">
        <v>-0.77232812801810302</v>
      </c>
      <c r="X82" s="192" t="s">
        <v>409</v>
      </c>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45019</v>
      </c>
      <c r="K83" s="242">
        <v>45014</v>
      </c>
      <c r="L83" s="91" t="s">
        <v>132</v>
      </c>
      <c r="M83" s="192">
        <v>5.8571428571428497</v>
      </c>
      <c r="N83" s="192" t="s">
        <v>409</v>
      </c>
      <c r="O83" s="192" t="s">
        <v>409</v>
      </c>
      <c r="P83" s="192" t="s">
        <v>409</v>
      </c>
      <c r="Q83" s="192" t="s">
        <v>409</v>
      </c>
      <c r="R83" s="192">
        <v>4.0999999999999996</v>
      </c>
      <c r="S83" s="192" t="s">
        <v>409</v>
      </c>
      <c r="T83" s="192" t="s">
        <v>409</v>
      </c>
      <c r="U83" s="192" t="s">
        <v>409</v>
      </c>
      <c r="V83" s="192" t="s">
        <v>409</v>
      </c>
      <c r="W83" s="192" t="s">
        <v>409</v>
      </c>
      <c r="X83" s="192" t="s">
        <v>409</v>
      </c>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0.85714285714285499</v>
      </c>
      <c r="I84" s="191"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0</v>
      </c>
      <c r="J84" s="242">
        <v>44753</v>
      </c>
      <c r="K84" s="242">
        <v>45058</v>
      </c>
      <c r="L84" s="91" t="s">
        <v>134</v>
      </c>
      <c r="M84" s="192">
        <v>0.85714285714285499</v>
      </c>
      <c r="N84" s="192">
        <v>0</v>
      </c>
      <c r="O84" s="192" t="s">
        <v>409</v>
      </c>
      <c r="P84" s="192" t="s">
        <v>409</v>
      </c>
      <c r="Q84" s="192" t="s">
        <v>409</v>
      </c>
      <c r="R84" s="192">
        <v>0.6</v>
      </c>
      <c r="S84" s="192">
        <v>-2.5750000000000002</v>
      </c>
      <c r="T84" s="192">
        <v>-1.5499999999999901</v>
      </c>
      <c r="U84" s="192" t="s">
        <v>409</v>
      </c>
      <c r="V84" s="192" t="s">
        <v>409</v>
      </c>
      <c r="W84" s="192" t="s">
        <v>409</v>
      </c>
      <c r="X84" s="192" t="s">
        <v>409</v>
      </c>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3.1428571428571401</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45019</v>
      </c>
      <c r="K85" s="242">
        <v>45014</v>
      </c>
      <c r="L85" s="91" t="s">
        <v>136</v>
      </c>
      <c r="M85" s="192">
        <v>3.1428571428571401</v>
      </c>
      <c r="N85" s="192" t="s">
        <v>409</v>
      </c>
      <c r="O85" s="192" t="s">
        <v>409</v>
      </c>
      <c r="P85" s="192" t="s">
        <v>409</v>
      </c>
      <c r="Q85" s="192" t="s">
        <v>409</v>
      </c>
      <c r="R85" s="192">
        <v>2.2000000000000002</v>
      </c>
      <c r="S85" s="192" t="s">
        <v>409</v>
      </c>
      <c r="T85" s="192" t="s">
        <v>409</v>
      </c>
      <c r="U85" s="192" t="s">
        <v>409</v>
      </c>
      <c r="V85" s="192" t="s">
        <v>409</v>
      </c>
      <c r="W85" s="192" t="s">
        <v>409</v>
      </c>
      <c r="X85" s="192" t="s">
        <v>409</v>
      </c>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726</v>
      </c>
      <c r="M86" s="192" t="s">
        <v>409</v>
      </c>
      <c r="N86" s="192" t="s">
        <v>409</v>
      </c>
      <c r="O86" s="192" t="s">
        <v>409</v>
      </c>
      <c r="P86" s="192" t="s">
        <v>409</v>
      </c>
      <c r="Q86" s="192" t="s">
        <v>409</v>
      </c>
      <c r="R86" s="192" t="s">
        <v>409</v>
      </c>
      <c r="S86" s="192" t="s">
        <v>409</v>
      </c>
      <c r="T86" s="192" t="s">
        <v>409</v>
      </c>
      <c r="U86" s="192" t="s">
        <v>409</v>
      </c>
      <c r="V86" s="192" t="s">
        <v>409</v>
      </c>
      <c r="W86" s="192" t="s">
        <v>409</v>
      </c>
      <c r="X86" s="192" t="s">
        <v>409</v>
      </c>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45019</v>
      </c>
      <c r="K87" s="242">
        <v>45058</v>
      </c>
      <c r="L87" s="91" t="s">
        <v>138</v>
      </c>
      <c r="M87" s="192">
        <v>8</v>
      </c>
      <c r="N87" s="192" t="s">
        <v>409</v>
      </c>
      <c r="O87" s="192" t="s">
        <v>409</v>
      </c>
      <c r="P87" s="192">
        <v>0</v>
      </c>
      <c r="Q87" s="192" t="s">
        <v>409</v>
      </c>
      <c r="R87" s="192">
        <v>5.6</v>
      </c>
      <c r="S87" s="192" t="s">
        <v>409</v>
      </c>
      <c r="T87" s="192" t="s">
        <v>409</v>
      </c>
      <c r="U87" s="192" t="s">
        <v>409</v>
      </c>
      <c r="V87" s="192">
        <v>-0.51104259490970005</v>
      </c>
      <c r="W87" s="192">
        <v>-0.309284210205099</v>
      </c>
      <c r="X87" s="192" t="s">
        <v>409</v>
      </c>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45014</v>
      </c>
      <c r="L88" s="91" t="s">
        <v>727</v>
      </c>
      <c r="M88" s="192" t="s">
        <v>409</v>
      </c>
      <c r="N88" s="192" t="s">
        <v>409</v>
      </c>
      <c r="O88" s="192" t="s">
        <v>409</v>
      </c>
      <c r="P88" s="192" t="s">
        <v>409</v>
      </c>
      <c r="Q88" s="192" t="s">
        <v>409</v>
      </c>
      <c r="R88" s="192" t="s">
        <v>409</v>
      </c>
      <c r="S88" s="192" t="s">
        <v>409</v>
      </c>
      <c r="T88" s="192" t="s">
        <v>409</v>
      </c>
      <c r="U88" s="192" t="s">
        <v>409</v>
      </c>
      <c r="V88" s="192" t="s">
        <v>409</v>
      </c>
      <c r="W88" s="192" t="s">
        <v>409</v>
      </c>
      <c r="X88" s="192" t="s">
        <v>409</v>
      </c>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5.5714285714285703</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45019</v>
      </c>
      <c r="K89" s="242">
        <v>45014</v>
      </c>
      <c r="L89" s="91" t="s">
        <v>140</v>
      </c>
      <c r="M89" s="192">
        <v>5.5714285714285703</v>
      </c>
      <c r="N89" s="192" t="s">
        <v>409</v>
      </c>
      <c r="O89" s="192" t="s">
        <v>409</v>
      </c>
      <c r="P89" s="192" t="s">
        <v>409</v>
      </c>
      <c r="Q89" s="192" t="s">
        <v>409</v>
      </c>
      <c r="R89" s="192">
        <v>3.9</v>
      </c>
      <c r="S89" s="192" t="s">
        <v>409</v>
      </c>
      <c r="T89" s="192" t="s">
        <v>409</v>
      </c>
      <c r="U89" s="192" t="s">
        <v>409</v>
      </c>
      <c r="V89" s="192" t="s">
        <v>409</v>
      </c>
      <c r="W89" s="192" t="s">
        <v>409</v>
      </c>
      <c r="X89" s="192" t="s">
        <v>409</v>
      </c>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0</v>
      </c>
      <c r="J90" s="242" t="s">
        <v>409</v>
      </c>
      <c r="K90" s="242">
        <v>45058</v>
      </c>
      <c r="L90" s="91" t="s">
        <v>728</v>
      </c>
      <c r="M90" s="192" t="s">
        <v>409</v>
      </c>
      <c r="N90" s="192">
        <v>0</v>
      </c>
      <c r="O90" s="192" t="s">
        <v>409</v>
      </c>
      <c r="P90" s="192" t="s">
        <v>409</v>
      </c>
      <c r="Q90" s="192" t="s">
        <v>409</v>
      </c>
      <c r="R90" s="192" t="s">
        <v>409</v>
      </c>
      <c r="S90" s="192">
        <v>-0.97499999999999898</v>
      </c>
      <c r="T90" s="192">
        <v>-0.63300000000000001</v>
      </c>
      <c r="U90" s="192" t="s">
        <v>409</v>
      </c>
      <c r="V90" s="192" t="s">
        <v>409</v>
      </c>
      <c r="W90" s="192" t="s">
        <v>409</v>
      </c>
      <c r="X90" s="192" t="s">
        <v>409</v>
      </c>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5.1916141172911772</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3.3099999999999898</v>
      </c>
      <c r="J91" s="242">
        <v>44860</v>
      </c>
      <c r="K91" s="242">
        <v>45058</v>
      </c>
      <c r="L91" s="91" t="s">
        <v>142</v>
      </c>
      <c r="M91" s="192">
        <v>8.1428571428571406</v>
      </c>
      <c r="N91" s="192">
        <v>3.3099999999999898</v>
      </c>
      <c r="O91" s="192" t="s">
        <v>409</v>
      </c>
      <c r="P91" s="192">
        <v>0</v>
      </c>
      <c r="Q91" s="192" t="s">
        <v>409</v>
      </c>
      <c r="R91" s="192">
        <v>5.7</v>
      </c>
      <c r="S91" s="192">
        <v>0.33099999999999902</v>
      </c>
      <c r="T91" s="192">
        <v>-2.343</v>
      </c>
      <c r="U91" s="192" t="s">
        <v>409</v>
      </c>
      <c r="V91" s="192">
        <v>-0.60175514221189996</v>
      </c>
      <c r="W91" s="192">
        <v>-0.173926353454601</v>
      </c>
      <c r="X91" s="192" t="s">
        <v>409</v>
      </c>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45019</v>
      </c>
      <c r="K92" s="242">
        <v>45058</v>
      </c>
      <c r="L92" s="91" t="s">
        <v>144</v>
      </c>
      <c r="M92" s="192">
        <v>1.4285714285714199</v>
      </c>
      <c r="N92" s="192">
        <v>0</v>
      </c>
      <c r="O92" s="192">
        <v>0</v>
      </c>
      <c r="P92" s="192">
        <v>0</v>
      </c>
      <c r="Q92" s="192" t="s">
        <v>409</v>
      </c>
      <c r="R92" s="192">
        <v>1</v>
      </c>
      <c r="S92" s="192">
        <v>-1.3089999999999999</v>
      </c>
      <c r="T92" s="192">
        <v>-0.90799999999999903</v>
      </c>
      <c r="U92" s="192" t="s">
        <v>539</v>
      </c>
      <c r="V92" s="192">
        <v>-2.5593019407740298E-3</v>
      </c>
      <c r="W92" s="192">
        <v>0</v>
      </c>
      <c r="X92" s="192" t="s">
        <v>409</v>
      </c>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9.3531339685047161</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9.4285714285714199</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9.2783000792360308</v>
      </c>
      <c r="J93" s="242">
        <v>45019</v>
      </c>
      <c r="K93" s="242">
        <v>45058</v>
      </c>
      <c r="L93" s="91" t="s">
        <v>146</v>
      </c>
      <c r="M93" s="192">
        <v>9.4285714285714199</v>
      </c>
      <c r="N93" s="192" t="s">
        <v>409</v>
      </c>
      <c r="O93" s="192" t="s">
        <v>409</v>
      </c>
      <c r="P93" s="192">
        <v>9.2783000792360308</v>
      </c>
      <c r="Q93" s="192" t="s">
        <v>409</v>
      </c>
      <c r="R93" s="192">
        <v>6.6</v>
      </c>
      <c r="S93" s="192" t="s">
        <v>409</v>
      </c>
      <c r="T93" s="192" t="s">
        <v>409</v>
      </c>
      <c r="U93" s="192" t="s">
        <v>409</v>
      </c>
      <c r="V93" s="192">
        <v>0.46391500396180202</v>
      </c>
      <c r="W93" s="192">
        <v>-7.0194058606300999E-2</v>
      </c>
      <c r="X93" s="192" t="s">
        <v>409</v>
      </c>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0</v>
      </c>
      <c r="J94" s="242">
        <v>45019</v>
      </c>
      <c r="K94" s="242">
        <v>45058</v>
      </c>
      <c r="L94" s="91" t="s">
        <v>148</v>
      </c>
      <c r="M94" s="192">
        <v>1.71428571428571</v>
      </c>
      <c r="N94" s="192">
        <v>0</v>
      </c>
      <c r="O94" s="192">
        <v>0</v>
      </c>
      <c r="P94" s="192" t="s">
        <v>409</v>
      </c>
      <c r="Q94" s="192" t="s">
        <v>409</v>
      </c>
      <c r="R94" s="192">
        <v>1.2</v>
      </c>
      <c r="S94" s="192">
        <v>-0.47299999999999898</v>
      </c>
      <c r="T94" s="192">
        <v>-8.4999999999999895E-2</v>
      </c>
      <c r="U94" s="192" t="s">
        <v>539</v>
      </c>
      <c r="V94" s="192" t="s">
        <v>409</v>
      </c>
      <c r="W94" s="192" t="s">
        <v>409</v>
      </c>
      <c r="X94" s="192" t="s">
        <v>409</v>
      </c>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4.5714285714285703</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44753</v>
      </c>
      <c r="K95" s="242">
        <v>45058</v>
      </c>
      <c r="L95" s="91" t="s">
        <v>150</v>
      </c>
      <c r="M95" s="192">
        <v>4.5714285714285703</v>
      </c>
      <c r="N95" s="192">
        <v>0</v>
      </c>
      <c r="O95" s="192">
        <v>0</v>
      </c>
      <c r="P95" s="192">
        <v>0</v>
      </c>
      <c r="Q95" s="192" t="s">
        <v>409</v>
      </c>
      <c r="R95" s="192">
        <v>3.2</v>
      </c>
      <c r="S95" s="192">
        <v>-0.62999999999999901</v>
      </c>
      <c r="T95" s="192">
        <v>-0.57999999999999996</v>
      </c>
      <c r="U95" s="192" t="s">
        <v>539</v>
      </c>
      <c r="V95" s="192">
        <v>-0.64692610551278995</v>
      </c>
      <c r="W95" s="192">
        <v>-0.53589258316681998</v>
      </c>
      <c r="X95" s="192" t="s">
        <v>409</v>
      </c>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45014</v>
      </c>
      <c r="L96" s="91" t="s">
        <v>729</v>
      </c>
      <c r="M96" s="192" t="s">
        <v>409</v>
      </c>
      <c r="N96" s="192" t="s">
        <v>409</v>
      </c>
      <c r="O96" s="192" t="s">
        <v>409</v>
      </c>
      <c r="P96" s="192" t="s">
        <v>409</v>
      </c>
      <c r="Q96" s="192" t="s">
        <v>409</v>
      </c>
      <c r="R96" s="192" t="s">
        <v>409</v>
      </c>
      <c r="S96" s="192" t="s">
        <v>409</v>
      </c>
      <c r="T96" s="192" t="s">
        <v>409</v>
      </c>
      <c r="U96" s="192" t="s">
        <v>409</v>
      </c>
      <c r="V96" s="192" t="s">
        <v>409</v>
      </c>
      <c r="W96" s="192" t="s">
        <v>409</v>
      </c>
      <c r="X96" s="192" t="s">
        <v>409</v>
      </c>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6.5714285714285703</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44753</v>
      </c>
      <c r="K97" s="242">
        <v>44753</v>
      </c>
      <c r="L97" s="91" t="s">
        <v>152</v>
      </c>
      <c r="M97" s="192">
        <v>6.5714285714285703</v>
      </c>
      <c r="N97" s="192" t="s">
        <v>409</v>
      </c>
      <c r="O97" s="192">
        <v>0</v>
      </c>
      <c r="P97" s="192" t="s">
        <v>409</v>
      </c>
      <c r="Q97" s="192" t="s">
        <v>409</v>
      </c>
      <c r="R97" s="192">
        <v>4.5999999999999996</v>
      </c>
      <c r="S97" s="192" t="s">
        <v>409</v>
      </c>
      <c r="T97" s="192" t="s">
        <v>409</v>
      </c>
      <c r="U97" s="192" t="s">
        <v>539</v>
      </c>
      <c r="V97" s="192" t="s">
        <v>409</v>
      </c>
      <c r="W97" s="192" t="s">
        <v>409</v>
      </c>
      <c r="X97" s="192" t="s">
        <v>409</v>
      </c>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1.2961481396815711</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3.92</v>
      </c>
      <c r="J98" s="242">
        <v>44860</v>
      </c>
      <c r="K98" s="242">
        <v>45058</v>
      </c>
      <c r="L98" s="91" t="s">
        <v>154</v>
      </c>
      <c r="M98" s="192">
        <v>0.42857142857142799</v>
      </c>
      <c r="N98" s="192">
        <v>3.92</v>
      </c>
      <c r="O98" s="192" t="s">
        <v>409</v>
      </c>
      <c r="P98" s="192" t="s">
        <v>409</v>
      </c>
      <c r="Q98" s="192" t="s">
        <v>409</v>
      </c>
      <c r="R98" s="192">
        <v>0.3</v>
      </c>
      <c r="S98" s="192">
        <v>-1.75</v>
      </c>
      <c r="T98" s="192">
        <v>0.39200000000000002</v>
      </c>
      <c r="U98" s="192" t="s">
        <v>409</v>
      </c>
      <c r="V98" s="192" t="s">
        <v>409</v>
      </c>
      <c r="W98" s="192" t="s">
        <v>409</v>
      </c>
      <c r="X98" s="192" t="s">
        <v>409</v>
      </c>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3.6668398227512298</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3.62</v>
      </c>
      <c r="J99" s="242">
        <v>45019</v>
      </c>
      <c r="K99" s="242">
        <v>45058</v>
      </c>
      <c r="L99" s="91" t="s">
        <v>155</v>
      </c>
      <c r="M99" s="192">
        <v>3.71428571428571</v>
      </c>
      <c r="N99" s="192">
        <v>3.62</v>
      </c>
      <c r="O99" s="192" t="s">
        <v>409</v>
      </c>
      <c r="P99" s="192" t="s">
        <v>409</v>
      </c>
      <c r="Q99" s="192" t="s">
        <v>409</v>
      </c>
      <c r="R99" s="192">
        <v>2.6</v>
      </c>
      <c r="S99" s="192">
        <v>0.36199999999999999</v>
      </c>
      <c r="T99" s="192">
        <v>-0.42499999999999799</v>
      </c>
      <c r="U99" s="192" t="s">
        <v>409</v>
      </c>
      <c r="V99" s="192" t="s">
        <v>409</v>
      </c>
      <c r="W99" s="192" t="s">
        <v>409</v>
      </c>
      <c r="X99" s="192" t="s">
        <v>409</v>
      </c>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t="e"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#N/A</v>
      </c>
      <c r="J100" s="242">
        <v>45019</v>
      </c>
      <c r="K100" s="242">
        <v>45014</v>
      </c>
      <c r="L100" s="91" t="s">
        <v>157</v>
      </c>
      <c r="M100" s="192">
        <v>5.5714285714285703</v>
      </c>
      <c r="N100" s="192" t="s">
        <v>409</v>
      </c>
      <c r="O100" s="192" t="s">
        <v>409</v>
      </c>
      <c r="P100" s="192" t="s">
        <v>409</v>
      </c>
      <c r="Q100" s="192" t="s">
        <v>409</v>
      </c>
      <c r="R100" s="192">
        <v>3.9</v>
      </c>
      <c r="S100" s="192" t="s">
        <v>409</v>
      </c>
      <c r="T100" s="192" t="s">
        <v>409</v>
      </c>
      <c r="U100" s="192" t="s">
        <v>409</v>
      </c>
      <c r="V100" s="192" t="s">
        <v>409</v>
      </c>
      <c r="W100" s="192" t="s">
        <v>409</v>
      </c>
      <c r="X100" s="192" t="s">
        <v>409</v>
      </c>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0</v>
      </c>
      <c r="J101" s="242">
        <v>44753</v>
      </c>
      <c r="K101" s="242">
        <v>45058</v>
      </c>
      <c r="L101" s="91" t="s">
        <v>159</v>
      </c>
      <c r="M101" s="192">
        <v>0.28571428571428598</v>
      </c>
      <c r="N101" s="192">
        <v>0</v>
      </c>
      <c r="O101" s="192" t="s">
        <v>409</v>
      </c>
      <c r="P101" s="192" t="s">
        <v>409</v>
      </c>
      <c r="Q101" s="192" t="s">
        <v>409</v>
      </c>
      <c r="R101" s="192">
        <v>0.2</v>
      </c>
      <c r="S101" s="192">
        <v>-2.2669999999999999</v>
      </c>
      <c r="T101" s="192">
        <v>-0.41599999999999898</v>
      </c>
      <c r="U101" s="192" t="s">
        <v>409</v>
      </c>
      <c r="V101" s="192" t="s">
        <v>409</v>
      </c>
      <c r="W101" s="192" t="s">
        <v>409</v>
      </c>
      <c r="X101" s="192" t="s">
        <v>409</v>
      </c>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2.391054758290331</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6.6699999999999902</v>
      </c>
      <c r="J102" s="242">
        <v>45019</v>
      </c>
      <c r="K102" s="242">
        <v>45058</v>
      </c>
      <c r="L102" s="91" t="s">
        <v>161</v>
      </c>
      <c r="M102" s="192">
        <v>0.85714285714285499</v>
      </c>
      <c r="N102" s="192">
        <v>6.6699999999999902</v>
      </c>
      <c r="O102" s="192" t="s">
        <v>409</v>
      </c>
      <c r="P102" s="192" t="s">
        <v>409</v>
      </c>
      <c r="Q102" s="192" t="s">
        <v>409</v>
      </c>
      <c r="R102" s="192">
        <v>0.6</v>
      </c>
      <c r="S102" s="192">
        <v>-1.1919999999999999</v>
      </c>
      <c r="T102" s="192">
        <v>0.66699999999999904</v>
      </c>
      <c r="U102" s="192" t="s">
        <v>409</v>
      </c>
      <c r="V102" s="192" t="s">
        <v>409</v>
      </c>
      <c r="W102" s="192" t="s">
        <v>409</v>
      </c>
      <c r="X102" s="192" t="s">
        <v>409</v>
      </c>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1.1180339887498874</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1.74999999999998</v>
      </c>
      <c r="J103" s="242">
        <v>45019</v>
      </c>
      <c r="K103" s="242">
        <v>45058</v>
      </c>
      <c r="L103" s="91" t="s">
        <v>163</v>
      </c>
      <c r="M103" s="192">
        <v>0.71428571428571297</v>
      </c>
      <c r="N103" s="192">
        <v>1.74999999999998</v>
      </c>
      <c r="O103" s="192" t="s">
        <v>409</v>
      </c>
      <c r="P103" s="192" t="s">
        <v>409</v>
      </c>
      <c r="Q103" s="192" t="s">
        <v>409</v>
      </c>
      <c r="R103" s="192">
        <v>0.5</v>
      </c>
      <c r="S103" s="192">
        <v>-1.4249999999999901</v>
      </c>
      <c r="T103" s="192">
        <v>0.17499999999999799</v>
      </c>
      <c r="U103" s="192" t="s">
        <v>409</v>
      </c>
      <c r="V103" s="192" t="s">
        <v>409</v>
      </c>
      <c r="W103" s="192" t="s">
        <v>409</v>
      </c>
      <c r="X103" s="192" t="s">
        <v>409</v>
      </c>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5.8571428571428497</v>
      </c>
      <c r="I104" s="191"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0</v>
      </c>
      <c r="J104" s="242">
        <v>44753</v>
      </c>
      <c r="K104" s="242">
        <v>45058</v>
      </c>
      <c r="L104" s="91" t="s">
        <v>165</v>
      </c>
      <c r="M104" s="192">
        <v>5.8571428571428497</v>
      </c>
      <c r="N104" s="192">
        <v>0</v>
      </c>
      <c r="O104" s="192" t="s">
        <v>409</v>
      </c>
      <c r="P104" s="192" t="s">
        <v>409</v>
      </c>
      <c r="Q104" s="192" t="s">
        <v>409</v>
      </c>
      <c r="R104" s="192">
        <v>4.0999999999999996</v>
      </c>
      <c r="S104" s="192" t="s">
        <v>409</v>
      </c>
      <c r="T104" s="192">
        <v>-1.82499999999999</v>
      </c>
      <c r="U104" s="192" t="s">
        <v>409</v>
      </c>
      <c r="V104" s="192" t="s">
        <v>409</v>
      </c>
      <c r="W104" s="192" t="s">
        <v>409</v>
      </c>
      <c r="X104" s="192" t="s">
        <v>409</v>
      </c>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7.3678839761300665</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10</v>
      </c>
      <c r="J105" s="242">
        <v>45019</v>
      </c>
      <c r="K105" s="242">
        <v>45058</v>
      </c>
      <c r="L105" s="91" t="s">
        <v>167</v>
      </c>
      <c r="M105" s="192">
        <v>5.4285714285714199</v>
      </c>
      <c r="N105" s="192">
        <v>10</v>
      </c>
      <c r="O105" s="192">
        <v>10</v>
      </c>
      <c r="P105" s="192" t="s">
        <v>409</v>
      </c>
      <c r="Q105" s="192" t="s">
        <v>409</v>
      </c>
      <c r="R105" s="192">
        <v>3.8</v>
      </c>
      <c r="S105" s="192">
        <v>-1.242</v>
      </c>
      <c r="T105" s="192">
        <v>1.375</v>
      </c>
      <c r="U105" s="192" t="s">
        <v>541</v>
      </c>
      <c r="V105" s="192" t="s">
        <v>409</v>
      </c>
      <c r="W105" s="192" t="s">
        <v>409</v>
      </c>
      <c r="X105" s="192" t="s">
        <v>409</v>
      </c>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0.44077853201547357</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0.34000000000000302</v>
      </c>
      <c r="J106" s="242">
        <v>44753</v>
      </c>
      <c r="K106" s="242">
        <v>45058</v>
      </c>
      <c r="L106" s="91" t="s">
        <v>169</v>
      </c>
      <c r="M106" s="192">
        <v>0.57142857142857095</v>
      </c>
      <c r="N106" s="192">
        <v>0.34000000000000302</v>
      </c>
      <c r="O106" s="192" t="s">
        <v>409</v>
      </c>
      <c r="P106" s="192" t="s">
        <v>409</v>
      </c>
      <c r="Q106" s="192" t="s">
        <v>409</v>
      </c>
      <c r="R106" s="192">
        <v>0.4</v>
      </c>
      <c r="S106" s="192">
        <v>-0.25900000000000001</v>
      </c>
      <c r="T106" s="192">
        <v>3.4000000000000197E-2</v>
      </c>
      <c r="U106" s="192" t="s">
        <v>409</v>
      </c>
      <c r="V106" s="192" t="s">
        <v>409</v>
      </c>
      <c r="W106" s="192" t="s">
        <v>409</v>
      </c>
      <c r="X106" s="192" t="s">
        <v>409</v>
      </c>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0</v>
      </c>
      <c r="J107" s="242">
        <v>44753</v>
      </c>
      <c r="K107" s="242">
        <v>45014</v>
      </c>
      <c r="L107" s="91" t="s">
        <v>171</v>
      </c>
      <c r="M107" s="192">
        <v>1.4285714285714199</v>
      </c>
      <c r="N107" s="192">
        <v>0</v>
      </c>
      <c r="O107" s="192">
        <v>0</v>
      </c>
      <c r="P107" s="192" t="s">
        <v>409</v>
      </c>
      <c r="Q107" s="192" t="s">
        <v>409</v>
      </c>
      <c r="R107" s="192">
        <v>1</v>
      </c>
      <c r="S107" s="192">
        <v>0</v>
      </c>
      <c r="T107" s="192">
        <v>-2.4999999999999401E-2</v>
      </c>
      <c r="U107" s="192" t="s">
        <v>539</v>
      </c>
      <c r="V107" s="192" t="s">
        <v>409</v>
      </c>
      <c r="W107" s="192" t="s">
        <v>409</v>
      </c>
      <c r="X107" s="192" t="s">
        <v>409</v>
      </c>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7.8571428571428497</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45019</v>
      </c>
      <c r="K108" s="242">
        <v>45058</v>
      </c>
      <c r="L108" s="91" t="s">
        <v>173</v>
      </c>
      <c r="M108" s="192">
        <v>7.8571428571428497</v>
      </c>
      <c r="N108" s="192" t="s">
        <v>409</v>
      </c>
      <c r="O108" s="192">
        <v>0</v>
      </c>
      <c r="P108" s="192">
        <v>0</v>
      </c>
      <c r="Q108" s="192" t="s">
        <v>409</v>
      </c>
      <c r="R108" s="192">
        <v>5.5</v>
      </c>
      <c r="S108" s="192" t="s">
        <v>409</v>
      </c>
      <c r="T108" s="192" t="s">
        <v>409</v>
      </c>
      <c r="U108" s="192" t="s">
        <v>539</v>
      </c>
      <c r="V108" s="192">
        <v>-0.82157980394380203</v>
      </c>
      <c r="W108" s="192">
        <v>-0.73526673118779895</v>
      </c>
      <c r="X108" s="192" t="s">
        <v>409</v>
      </c>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4.108179993274728</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4.71428571428571</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3.5799999999999801</v>
      </c>
      <c r="J109" s="242">
        <v>45019</v>
      </c>
      <c r="K109" s="242">
        <v>45058</v>
      </c>
      <c r="L109" s="91" t="s">
        <v>174</v>
      </c>
      <c r="M109" s="192">
        <v>4.71428571428571</v>
      </c>
      <c r="N109" s="192">
        <v>3.5799999999999801</v>
      </c>
      <c r="O109" s="192" t="s">
        <v>409</v>
      </c>
      <c r="P109" s="192">
        <v>0</v>
      </c>
      <c r="Q109" s="192" t="s">
        <v>409</v>
      </c>
      <c r="R109" s="192">
        <v>3.3</v>
      </c>
      <c r="S109" s="192">
        <v>0</v>
      </c>
      <c r="T109" s="192">
        <v>0.35799999999999799</v>
      </c>
      <c r="U109" s="192" t="s">
        <v>409</v>
      </c>
      <c r="V109" s="192">
        <v>-6.2930336414079899E-2</v>
      </c>
      <c r="W109" s="192">
        <v>-6.2945986020509895E-2</v>
      </c>
      <c r="X109" s="192" t="s">
        <v>409</v>
      </c>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8.2857142857142794</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45019</v>
      </c>
      <c r="K110" s="242">
        <v>45014</v>
      </c>
      <c r="L110" s="91" t="s">
        <v>176</v>
      </c>
      <c r="M110" s="192">
        <v>8.2857142857142794</v>
      </c>
      <c r="N110" s="192" t="s">
        <v>409</v>
      </c>
      <c r="O110" s="192" t="s">
        <v>409</v>
      </c>
      <c r="P110" s="192" t="s">
        <v>409</v>
      </c>
      <c r="Q110" s="192" t="s">
        <v>409</v>
      </c>
      <c r="R110" s="192">
        <v>5.8</v>
      </c>
      <c r="S110" s="192" t="s">
        <v>409</v>
      </c>
      <c r="T110" s="192" t="s">
        <v>409</v>
      </c>
      <c r="U110" s="192" t="s">
        <v>409</v>
      </c>
      <c r="V110" s="192" t="s">
        <v>409</v>
      </c>
      <c r="W110" s="192" t="s">
        <v>409</v>
      </c>
      <c r="X110" s="192" t="s">
        <v>409</v>
      </c>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44860</v>
      </c>
      <c r="K111" s="242">
        <v>45014</v>
      </c>
      <c r="L111" s="91" t="s">
        <v>178</v>
      </c>
      <c r="M111" s="192">
        <v>7.4285714285714199</v>
      </c>
      <c r="N111" s="192" t="s">
        <v>409</v>
      </c>
      <c r="O111" s="192" t="s">
        <v>409</v>
      </c>
      <c r="P111" s="192" t="s">
        <v>409</v>
      </c>
      <c r="Q111" s="192" t="s">
        <v>409</v>
      </c>
      <c r="R111" s="192">
        <v>5.2</v>
      </c>
      <c r="S111" s="192" t="s">
        <v>409</v>
      </c>
      <c r="T111" s="192" t="s">
        <v>409</v>
      </c>
      <c r="U111" s="192" t="s">
        <v>409</v>
      </c>
      <c r="V111" s="192" t="s">
        <v>409</v>
      </c>
      <c r="W111" s="192" t="s">
        <v>409</v>
      </c>
      <c r="X111" s="192" t="s">
        <v>409</v>
      </c>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45019</v>
      </c>
      <c r="K112" s="242">
        <v>45014</v>
      </c>
      <c r="L112" s="91" t="s">
        <v>179</v>
      </c>
      <c r="M112" s="192">
        <v>2.71428571428571</v>
      </c>
      <c r="N112" s="192" t="s">
        <v>409</v>
      </c>
      <c r="O112" s="192" t="s">
        <v>409</v>
      </c>
      <c r="P112" s="192" t="s">
        <v>409</v>
      </c>
      <c r="Q112" s="192" t="s">
        <v>409</v>
      </c>
      <c r="R112" s="192">
        <v>1.9</v>
      </c>
      <c r="S112" s="192" t="s">
        <v>409</v>
      </c>
      <c r="T112" s="192" t="s">
        <v>409</v>
      </c>
      <c r="U112" s="192" t="s">
        <v>409</v>
      </c>
      <c r="V112" s="192" t="s">
        <v>409</v>
      </c>
      <c r="W112" s="192" t="s">
        <v>409</v>
      </c>
      <c r="X112" s="192" t="s">
        <v>409</v>
      </c>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0</v>
      </c>
      <c r="J113" s="242">
        <v>44860</v>
      </c>
      <c r="K113" s="242">
        <v>45058</v>
      </c>
      <c r="L113" s="91" t="s">
        <v>180</v>
      </c>
      <c r="M113" s="192">
        <v>0.57142857142857095</v>
      </c>
      <c r="N113" s="192">
        <v>0</v>
      </c>
      <c r="O113" s="192" t="s">
        <v>409</v>
      </c>
      <c r="P113" s="192" t="s">
        <v>409</v>
      </c>
      <c r="Q113" s="192" t="s">
        <v>409</v>
      </c>
      <c r="R113" s="192">
        <v>0.4</v>
      </c>
      <c r="S113" s="192">
        <v>-0.79199999999999904</v>
      </c>
      <c r="T113" s="192">
        <v>-0.26700000000000002</v>
      </c>
      <c r="U113" s="192" t="s">
        <v>409</v>
      </c>
      <c r="V113" s="192" t="s">
        <v>409</v>
      </c>
      <c r="W113" s="192" t="s">
        <v>409</v>
      </c>
      <c r="X113" s="192" t="s">
        <v>409</v>
      </c>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0</v>
      </c>
      <c r="J114" s="242">
        <v>45019</v>
      </c>
      <c r="K114" s="242">
        <v>45058</v>
      </c>
      <c r="L114" s="91" t="s">
        <v>182</v>
      </c>
      <c r="M114" s="192">
        <v>2.4285714285714199</v>
      </c>
      <c r="N114" s="192">
        <v>0</v>
      </c>
      <c r="O114" s="192" t="s">
        <v>409</v>
      </c>
      <c r="P114" s="192" t="s">
        <v>409</v>
      </c>
      <c r="Q114" s="192" t="s">
        <v>409</v>
      </c>
      <c r="R114" s="192">
        <v>1.7</v>
      </c>
      <c r="S114" s="192" t="s">
        <v>409</v>
      </c>
      <c r="T114" s="192">
        <v>0</v>
      </c>
      <c r="U114" s="192" t="s">
        <v>409</v>
      </c>
      <c r="V114" s="192" t="s">
        <v>409</v>
      </c>
      <c r="W114" s="192" t="s">
        <v>409</v>
      </c>
      <c r="X114" s="192" t="s">
        <v>409</v>
      </c>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7.1428571428571397</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45019</v>
      </c>
      <c r="K115" s="242">
        <v>45014</v>
      </c>
      <c r="L115" s="91" t="s">
        <v>184</v>
      </c>
      <c r="M115" s="192">
        <v>7.1428571428571397</v>
      </c>
      <c r="N115" s="192" t="s">
        <v>409</v>
      </c>
      <c r="O115" s="192" t="s">
        <v>409</v>
      </c>
      <c r="P115" s="192">
        <v>0</v>
      </c>
      <c r="Q115" s="192" t="s">
        <v>409</v>
      </c>
      <c r="R115" s="192">
        <v>5</v>
      </c>
      <c r="S115" s="192" t="s">
        <v>409</v>
      </c>
      <c r="T115" s="192" t="s">
        <v>409</v>
      </c>
      <c r="U115" s="192" t="s">
        <v>409</v>
      </c>
      <c r="V115" s="192">
        <v>-6.2999587262930298E-2</v>
      </c>
      <c r="W115" s="192">
        <v>-0.14965864351265001</v>
      </c>
      <c r="X115" s="192" t="s">
        <v>409</v>
      </c>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7</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7</v>
      </c>
      <c r="J116" s="242">
        <v>45019</v>
      </c>
      <c r="K116" s="242">
        <v>45058</v>
      </c>
      <c r="L116" s="91" t="s">
        <v>186</v>
      </c>
      <c r="M116" s="192">
        <v>7</v>
      </c>
      <c r="N116" s="192" t="s">
        <v>409</v>
      </c>
      <c r="O116" s="192" t="s">
        <v>409</v>
      </c>
      <c r="P116" s="192" t="s">
        <v>409</v>
      </c>
      <c r="Q116" s="192">
        <v>7</v>
      </c>
      <c r="R116" s="192">
        <v>4.9000000000000004</v>
      </c>
      <c r="S116" s="192" t="s">
        <v>409</v>
      </c>
      <c r="T116" s="192" t="s">
        <v>409</v>
      </c>
      <c r="U116" s="192" t="s">
        <v>409</v>
      </c>
      <c r="V116" s="192" t="s">
        <v>409</v>
      </c>
      <c r="W116" s="192" t="s">
        <v>409</v>
      </c>
      <c r="X116" s="192" t="s">
        <v>925</v>
      </c>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10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10</v>
      </c>
      <c r="J117" s="242">
        <v>45019</v>
      </c>
      <c r="K117" s="242">
        <v>45058</v>
      </c>
      <c r="L117" s="91" t="s">
        <v>188</v>
      </c>
      <c r="M117" s="192">
        <v>10</v>
      </c>
      <c r="N117" s="192" t="s">
        <v>409</v>
      </c>
      <c r="O117" s="192" t="s">
        <v>409</v>
      </c>
      <c r="P117" s="192">
        <v>10</v>
      </c>
      <c r="Q117" s="192" t="s">
        <v>409</v>
      </c>
      <c r="R117" s="192">
        <v>7.1</v>
      </c>
      <c r="S117" s="192" t="s">
        <v>409</v>
      </c>
      <c r="T117" s="192" t="s">
        <v>409</v>
      </c>
      <c r="U117" s="192" t="s">
        <v>409</v>
      </c>
      <c r="V117" s="192">
        <v>0.70167494121909602</v>
      </c>
      <c r="W117" s="192">
        <v>-0.42736895277389703</v>
      </c>
      <c r="X117" s="192" t="s">
        <v>409</v>
      </c>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4.1428571428571397</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45019</v>
      </c>
      <c r="K118" s="242">
        <v>45014</v>
      </c>
      <c r="L118" s="91" t="s">
        <v>190</v>
      </c>
      <c r="M118" s="192">
        <v>4.1428571428571397</v>
      </c>
      <c r="N118" s="192" t="s">
        <v>409</v>
      </c>
      <c r="O118" s="192" t="s">
        <v>409</v>
      </c>
      <c r="P118" s="192" t="s">
        <v>409</v>
      </c>
      <c r="Q118" s="192" t="s">
        <v>409</v>
      </c>
      <c r="R118" s="192">
        <v>2.9</v>
      </c>
      <c r="S118" s="192" t="s">
        <v>409</v>
      </c>
      <c r="T118" s="192" t="s">
        <v>409</v>
      </c>
      <c r="U118" s="192" t="s">
        <v>409</v>
      </c>
      <c r="V118" s="192" t="s">
        <v>409</v>
      </c>
      <c r="W118" s="192" t="s">
        <v>409</v>
      </c>
      <c r="X118" s="192" t="s">
        <v>409</v>
      </c>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5.4285714285714199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45019</v>
      </c>
      <c r="K119" s="242">
        <v>45058</v>
      </c>
      <c r="L119" s="91" t="s">
        <v>191</v>
      </c>
      <c r="M119" s="192">
        <v>5.4285714285714199</v>
      </c>
      <c r="N119" s="192" t="s">
        <v>409</v>
      </c>
      <c r="O119" s="192" t="s">
        <v>409</v>
      </c>
      <c r="P119" s="192">
        <v>0</v>
      </c>
      <c r="Q119" s="192" t="s">
        <v>409</v>
      </c>
      <c r="R119" s="192">
        <v>3.8</v>
      </c>
      <c r="S119" s="192" t="s">
        <v>409</v>
      </c>
      <c r="T119" s="192" t="s">
        <v>409</v>
      </c>
      <c r="U119" s="192" t="s">
        <v>409</v>
      </c>
      <c r="V119" s="192">
        <v>-0.36287285376331002</v>
      </c>
      <c r="W119" s="192">
        <v>-1.0804503700641901</v>
      </c>
      <c r="X119" s="192" t="s">
        <v>409</v>
      </c>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45014</v>
      </c>
      <c r="L120" s="91" t="s">
        <v>193</v>
      </c>
      <c r="M120" s="192">
        <v>0</v>
      </c>
      <c r="N120" s="192" t="s">
        <v>409</v>
      </c>
      <c r="O120" s="192" t="s">
        <v>409</v>
      </c>
      <c r="P120" s="192" t="s">
        <v>409</v>
      </c>
      <c r="Q120" s="192" t="s">
        <v>409</v>
      </c>
      <c r="R120" s="192">
        <v>0</v>
      </c>
      <c r="S120" s="192" t="s">
        <v>409</v>
      </c>
      <c r="T120" s="192" t="s">
        <v>409</v>
      </c>
      <c r="U120" s="192" t="s">
        <v>409</v>
      </c>
      <c r="V120" s="192" t="s">
        <v>409</v>
      </c>
      <c r="W120" s="192" t="s">
        <v>409</v>
      </c>
      <c r="X120" s="192" t="s">
        <v>409</v>
      </c>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45019</v>
      </c>
      <c r="K121" s="242">
        <v>45058</v>
      </c>
      <c r="L121" s="91" t="s">
        <v>195</v>
      </c>
      <c r="M121" s="192">
        <v>4.1428571428571397</v>
      </c>
      <c r="N121" s="192">
        <v>1.5</v>
      </c>
      <c r="O121" s="192">
        <v>0</v>
      </c>
      <c r="P121" s="192">
        <v>10</v>
      </c>
      <c r="Q121" s="192" t="s">
        <v>409</v>
      </c>
      <c r="R121" s="192">
        <v>2.9</v>
      </c>
      <c r="S121" s="192">
        <v>0.15</v>
      </c>
      <c r="T121" s="192">
        <v>-0.4</v>
      </c>
      <c r="U121" s="192" t="s">
        <v>539</v>
      </c>
      <c r="V121" s="192">
        <v>4.5910000000000002</v>
      </c>
      <c r="W121" s="192">
        <v>0.70699999999999996</v>
      </c>
      <c r="X121" s="192" t="s">
        <v>409</v>
      </c>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44860</v>
      </c>
      <c r="K122" s="242">
        <v>45058</v>
      </c>
      <c r="L122" s="91" t="s">
        <v>197</v>
      </c>
      <c r="M122" s="192">
        <v>9</v>
      </c>
      <c r="N122" s="192" t="s">
        <v>409</v>
      </c>
      <c r="O122" s="192" t="s">
        <v>409</v>
      </c>
      <c r="P122" s="192">
        <v>0</v>
      </c>
      <c r="Q122" s="192" t="s">
        <v>409</v>
      </c>
      <c r="R122" s="192">
        <v>6.3</v>
      </c>
      <c r="S122" s="192" t="s">
        <v>409</v>
      </c>
      <c r="T122" s="192" t="s">
        <v>409</v>
      </c>
      <c r="U122" s="192" t="s">
        <v>409</v>
      </c>
      <c r="V122" s="192">
        <v>-0.592858364722602</v>
      </c>
      <c r="W122" s="192">
        <v>-0.398115885277598</v>
      </c>
      <c r="X122" s="192" t="s">
        <v>409</v>
      </c>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0</v>
      </c>
      <c r="J123" s="242">
        <v>44753</v>
      </c>
      <c r="K123" s="242">
        <v>45058</v>
      </c>
      <c r="L123" s="91" t="s">
        <v>199</v>
      </c>
      <c r="M123" s="192">
        <v>1.1428571428571399</v>
      </c>
      <c r="N123" s="192">
        <v>0</v>
      </c>
      <c r="O123" s="192" t="s">
        <v>409</v>
      </c>
      <c r="P123" s="192" t="s">
        <v>409</v>
      </c>
      <c r="Q123" s="192" t="s">
        <v>409</v>
      </c>
      <c r="R123" s="192">
        <v>0.8</v>
      </c>
      <c r="S123" s="192">
        <v>-1.1879999999999999</v>
      </c>
      <c r="T123" s="192">
        <v>-1.37499999999999</v>
      </c>
      <c r="U123" s="192" t="s">
        <v>409</v>
      </c>
      <c r="V123" s="192" t="s">
        <v>409</v>
      </c>
      <c r="W123" s="192" t="s">
        <v>409</v>
      </c>
      <c r="X123" s="192" t="s">
        <v>409</v>
      </c>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0</v>
      </c>
      <c r="J124" s="242">
        <v>44860</v>
      </c>
      <c r="K124" s="242">
        <v>45058</v>
      </c>
      <c r="L124" s="91" t="s">
        <v>201</v>
      </c>
      <c r="M124" s="192">
        <v>0.71428571428571297</v>
      </c>
      <c r="N124" s="192">
        <v>0</v>
      </c>
      <c r="O124" s="192" t="s">
        <v>409</v>
      </c>
      <c r="P124" s="192" t="s">
        <v>409</v>
      </c>
      <c r="Q124" s="192" t="s">
        <v>409</v>
      </c>
      <c r="R124" s="192">
        <v>0.5</v>
      </c>
      <c r="S124" s="192">
        <v>-0.93500000000000005</v>
      </c>
      <c r="T124" s="192">
        <v>-0.63300000000000001</v>
      </c>
      <c r="U124" s="192" t="s">
        <v>409</v>
      </c>
      <c r="V124" s="192" t="s">
        <v>409</v>
      </c>
      <c r="W124" s="192" t="s">
        <v>409</v>
      </c>
      <c r="X124" s="192" t="s">
        <v>409</v>
      </c>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0</v>
      </c>
      <c r="J125" s="242">
        <v>44753</v>
      </c>
      <c r="K125" s="242">
        <v>45058</v>
      </c>
      <c r="L125" s="91" t="s">
        <v>203</v>
      </c>
      <c r="M125" s="192">
        <v>1.5714285714285701</v>
      </c>
      <c r="N125" s="192">
        <v>0</v>
      </c>
      <c r="O125" s="192" t="s">
        <v>409</v>
      </c>
      <c r="P125" s="192" t="s">
        <v>409</v>
      </c>
      <c r="Q125" s="192" t="s">
        <v>409</v>
      </c>
      <c r="R125" s="192">
        <v>1.1000000000000001</v>
      </c>
      <c r="S125" s="192">
        <v>-0.61</v>
      </c>
      <c r="T125" s="192">
        <v>-0.54199999999999904</v>
      </c>
      <c r="U125" s="192" t="s">
        <v>409</v>
      </c>
      <c r="V125" s="192" t="s">
        <v>409</v>
      </c>
      <c r="W125" s="192" t="s">
        <v>409</v>
      </c>
      <c r="X125" s="192" t="s">
        <v>409</v>
      </c>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4</v>
      </c>
      <c r="J126" s="242" t="s">
        <v>409</v>
      </c>
      <c r="K126" s="242">
        <v>45058</v>
      </c>
      <c r="L126" s="91" t="s">
        <v>730</v>
      </c>
      <c r="M126" s="192" t="s">
        <v>409</v>
      </c>
      <c r="N126" s="192">
        <v>4</v>
      </c>
      <c r="O126" s="192" t="s">
        <v>409</v>
      </c>
      <c r="P126" s="192" t="s">
        <v>409</v>
      </c>
      <c r="Q126" s="192" t="s">
        <v>409</v>
      </c>
      <c r="R126" s="192" t="s">
        <v>409</v>
      </c>
      <c r="S126" s="192">
        <v>4.9999999999999802E-2</v>
      </c>
      <c r="T126" s="192">
        <v>0.4</v>
      </c>
      <c r="U126" s="192" t="s">
        <v>409</v>
      </c>
      <c r="V126" s="192" t="s">
        <v>409</v>
      </c>
      <c r="W126" s="192" t="s">
        <v>409</v>
      </c>
      <c r="X126" s="192" t="s">
        <v>409</v>
      </c>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v>45014</v>
      </c>
      <c r="L127" s="91" t="s">
        <v>731</v>
      </c>
      <c r="M127" s="192" t="s">
        <v>409</v>
      </c>
      <c r="N127" s="192" t="s">
        <v>409</v>
      </c>
      <c r="O127" s="192" t="s">
        <v>409</v>
      </c>
      <c r="P127" s="192" t="s">
        <v>409</v>
      </c>
      <c r="Q127" s="192" t="s">
        <v>409</v>
      </c>
      <c r="R127" s="192" t="s">
        <v>409</v>
      </c>
      <c r="S127" s="192" t="s">
        <v>409</v>
      </c>
      <c r="T127" s="192" t="s">
        <v>409</v>
      </c>
      <c r="U127" s="192" t="s">
        <v>409</v>
      </c>
      <c r="V127" s="192" t="s">
        <v>409</v>
      </c>
      <c r="W127" s="192" t="s">
        <v>409</v>
      </c>
      <c r="X127" s="192" t="s">
        <v>409</v>
      </c>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8.0178372573727259</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6.4285714285714199</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10</v>
      </c>
      <c r="J128" s="242">
        <v>44860</v>
      </c>
      <c r="K128" s="242">
        <v>45058</v>
      </c>
      <c r="L128" s="91" t="s">
        <v>205</v>
      </c>
      <c r="M128" s="192">
        <v>6.4285714285714199</v>
      </c>
      <c r="N128" s="192">
        <v>10</v>
      </c>
      <c r="O128" s="192">
        <v>7</v>
      </c>
      <c r="P128" s="192">
        <v>0</v>
      </c>
      <c r="Q128" s="192" t="s">
        <v>409</v>
      </c>
      <c r="R128" s="192">
        <v>4.5</v>
      </c>
      <c r="S128" s="192">
        <v>1</v>
      </c>
      <c r="T128" s="192">
        <v>-0.29999999999999799</v>
      </c>
      <c r="U128" s="192" t="s">
        <v>540</v>
      </c>
      <c r="V128" s="192">
        <v>0</v>
      </c>
      <c r="W128" s="192">
        <v>-3.5107959304965998E-2</v>
      </c>
      <c r="X128" s="192" t="s">
        <v>409</v>
      </c>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45014</v>
      </c>
      <c r="L129" s="91" t="s">
        <v>732</v>
      </c>
      <c r="M129" s="192" t="s">
        <v>409</v>
      </c>
      <c r="N129" s="192" t="s">
        <v>409</v>
      </c>
      <c r="O129" s="192" t="s">
        <v>409</v>
      </c>
      <c r="P129" s="192" t="s">
        <v>409</v>
      </c>
      <c r="Q129" s="192" t="s">
        <v>409</v>
      </c>
      <c r="R129" s="192" t="s">
        <v>409</v>
      </c>
      <c r="S129" s="192" t="s">
        <v>409</v>
      </c>
      <c r="T129" s="192" t="s">
        <v>409</v>
      </c>
      <c r="U129" s="192" t="s">
        <v>409</v>
      </c>
      <c r="V129" s="192" t="s">
        <v>409</v>
      </c>
      <c r="W129" s="192" t="s">
        <v>409</v>
      </c>
      <c r="X129" s="192" t="s">
        <v>409</v>
      </c>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4.9999999999999991</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3.5714285714285698</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7</v>
      </c>
      <c r="J130" s="242">
        <v>44860</v>
      </c>
      <c r="K130" s="242">
        <v>45058</v>
      </c>
      <c r="L130" s="91" t="s">
        <v>206</v>
      </c>
      <c r="M130" s="192">
        <v>3.5714285714285698</v>
      </c>
      <c r="N130" s="192">
        <v>0</v>
      </c>
      <c r="O130" s="192" t="s">
        <v>409</v>
      </c>
      <c r="P130" s="192" t="e" cm="1">
        <f t="array" ref="P130">-Inf</f>
        <v>#NAME?</v>
      </c>
      <c r="Q130" s="192">
        <v>7</v>
      </c>
      <c r="R130" s="192">
        <v>2.5</v>
      </c>
      <c r="S130" s="192">
        <v>-0.66400000000000003</v>
      </c>
      <c r="T130" s="192">
        <v>-0.57499999999999996</v>
      </c>
      <c r="U130" s="192" t="s">
        <v>409</v>
      </c>
      <c r="V130" s="192" t="s">
        <v>409</v>
      </c>
      <c r="W130" s="192" t="s">
        <v>409</v>
      </c>
      <c r="X130" s="192" t="s">
        <v>926</v>
      </c>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2.1363913949953881</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9.2857142857142794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0.49152580535803703</v>
      </c>
      <c r="J131" s="242">
        <v>45019</v>
      </c>
      <c r="K131" s="242">
        <v>45058</v>
      </c>
      <c r="L131" s="91" t="s">
        <v>208</v>
      </c>
      <c r="M131" s="192">
        <v>9.2857142857142794</v>
      </c>
      <c r="N131" s="192" t="s">
        <v>409</v>
      </c>
      <c r="O131" s="192" t="s">
        <v>409</v>
      </c>
      <c r="P131" s="192">
        <v>0.49152580535803703</v>
      </c>
      <c r="Q131" s="192" t="s">
        <v>409</v>
      </c>
      <c r="R131" s="192">
        <v>6.5</v>
      </c>
      <c r="S131" s="192" t="s">
        <v>409</v>
      </c>
      <c r="T131" s="192" t="s">
        <v>409</v>
      </c>
      <c r="U131" s="192" t="s">
        <v>409</v>
      </c>
      <c r="V131" s="192">
        <v>2.4576290267901899E-2</v>
      </c>
      <c r="W131" s="192">
        <v>-0.37822052192079503</v>
      </c>
      <c r="X131" s="192" t="s">
        <v>409</v>
      </c>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3.4285714285714199</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45019</v>
      </c>
      <c r="K132" s="242">
        <v>45014</v>
      </c>
      <c r="L132" s="91" t="s">
        <v>210</v>
      </c>
      <c r="M132" s="192">
        <v>3.4285714285714199</v>
      </c>
      <c r="N132" s="192" t="s">
        <v>409</v>
      </c>
      <c r="O132" s="192" t="s">
        <v>409</v>
      </c>
      <c r="P132" s="192" t="s">
        <v>409</v>
      </c>
      <c r="Q132" s="192" t="s">
        <v>409</v>
      </c>
      <c r="R132" s="192">
        <v>2.4</v>
      </c>
      <c r="S132" s="192" t="s">
        <v>409</v>
      </c>
      <c r="T132" s="192" t="s">
        <v>409</v>
      </c>
      <c r="U132" s="192" t="s">
        <v>409</v>
      </c>
      <c r="V132" s="192" t="s">
        <v>409</v>
      </c>
      <c r="W132" s="192" t="s">
        <v>409</v>
      </c>
      <c r="X132" s="192" t="s">
        <v>409</v>
      </c>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4.71428571428571</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44753</v>
      </c>
      <c r="K133" s="242">
        <v>45058</v>
      </c>
      <c r="L133" s="91" t="s">
        <v>212</v>
      </c>
      <c r="M133" s="192">
        <v>4.71428571428571</v>
      </c>
      <c r="N133" s="192">
        <v>0</v>
      </c>
      <c r="O133" s="192">
        <v>0</v>
      </c>
      <c r="P133" s="192">
        <v>0</v>
      </c>
      <c r="Q133" s="192" t="s">
        <v>409</v>
      </c>
      <c r="R133" s="192">
        <v>3.3</v>
      </c>
      <c r="S133" s="192">
        <v>-0.87</v>
      </c>
      <c r="T133" s="192">
        <v>-0.26999999999999902</v>
      </c>
      <c r="U133" s="192" t="s">
        <v>539</v>
      </c>
      <c r="V133" s="192">
        <v>-0.24</v>
      </c>
      <c r="W133" s="192">
        <v>-2.9935057237569802E-2</v>
      </c>
      <c r="X133" s="192" t="s">
        <v>409</v>
      </c>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7.5714285714285703</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45019</v>
      </c>
      <c r="K134" s="242">
        <v>45014</v>
      </c>
      <c r="L134" s="91" t="s">
        <v>214</v>
      </c>
      <c r="M134" s="192">
        <v>7.5714285714285703</v>
      </c>
      <c r="N134" s="192" t="s">
        <v>409</v>
      </c>
      <c r="O134" s="192" t="s">
        <v>409</v>
      </c>
      <c r="P134" s="192" t="s">
        <v>409</v>
      </c>
      <c r="Q134" s="192" t="s">
        <v>409</v>
      </c>
      <c r="R134" s="192">
        <v>5.3</v>
      </c>
      <c r="S134" s="192" t="s">
        <v>409</v>
      </c>
      <c r="T134" s="192" t="s">
        <v>409</v>
      </c>
      <c r="U134" s="192" t="s">
        <v>409</v>
      </c>
      <c r="V134" s="192" t="s">
        <v>409</v>
      </c>
      <c r="W134" s="192" t="s">
        <v>409</v>
      </c>
      <c r="X134" s="192" t="s">
        <v>409</v>
      </c>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3.4285714285714199</v>
      </c>
      <c r="I135" s="191"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0</v>
      </c>
      <c r="J135" s="242">
        <v>44860</v>
      </c>
      <c r="K135" s="242">
        <v>45058</v>
      </c>
      <c r="L135" s="91" t="s">
        <v>216</v>
      </c>
      <c r="M135" s="192">
        <v>3.4285714285714199</v>
      </c>
      <c r="N135" s="192">
        <v>0</v>
      </c>
      <c r="O135" s="192" t="s">
        <v>409</v>
      </c>
      <c r="P135" s="192">
        <v>0</v>
      </c>
      <c r="Q135" s="192" t="s">
        <v>409</v>
      </c>
      <c r="R135" s="192">
        <v>2.4</v>
      </c>
      <c r="S135" s="192">
        <v>-1.19999999999999</v>
      </c>
      <c r="T135" s="192">
        <v>-0.67500000000000004</v>
      </c>
      <c r="U135" s="192" t="s">
        <v>409</v>
      </c>
      <c r="V135" s="192">
        <v>-5.5110299999999897E-2</v>
      </c>
      <c r="W135" s="192">
        <v>-0.1155519</v>
      </c>
      <c r="X135" s="192" t="s">
        <v>409</v>
      </c>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6.3795138935937494</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9.8571428571428505</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4.1288026468099996</v>
      </c>
      <c r="J136" s="242">
        <v>45019</v>
      </c>
      <c r="K136" s="242">
        <v>45058</v>
      </c>
      <c r="L136" s="91" t="s">
        <v>218</v>
      </c>
      <c r="M136" s="192">
        <v>9.8571428571428505</v>
      </c>
      <c r="N136" s="192" t="s">
        <v>409</v>
      </c>
      <c r="O136" s="192" t="s">
        <v>409</v>
      </c>
      <c r="P136" s="192">
        <v>4.1288026468099996</v>
      </c>
      <c r="Q136" s="192" t="s">
        <v>409</v>
      </c>
      <c r="R136" s="192">
        <v>6.9</v>
      </c>
      <c r="S136" s="192" t="s">
        <v>409</v>
      </c>
      <c r="T136" s="192" t="s">
        <v>409</v>
      </c>
      <c r="U136" s="192" t="s">
        <v>409</v>
      </c>
      <c r="V136" s="192">
        <v>0.20644013234049999</v>
      </c>
      <c r="W136" s="192">
        <v>-0.68828265202609995</v>
      </c>
      <c r="X136" s="192" t="s">
        <v>409</v>
      </c>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0.85714285714285499</v>
      </c>
      <c r="I137" s="191"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0</v>
      </c>
      <c r="J137" s="242">
        <v>44860</v>
      </c>
      <c r="K137" s="242">
        <v>45058</v>
      </c>
      <c r="L137" s="91" t="s">
        <v>220</v>
      </c>
      <c r="M137" s="192">
        <v>0.85714285714285499</v>
      </c>
      <c r="N137" s="192">
        <v>0</v>
      </c>
      <c r="O137" s="192" t="s">
        <v>409</v>
      </c>
      <c r="P137" s="192" t="s">
        <v>409</v>
      </c>
      <c r="Q137" s="192" t="s">
        <v>409</v>
      </c>
      <c r="R137" s="192">
        <v>0.6</v>
      </c>
      <c r="S137" s="192">
        <v>-0.48299999999999998</v>
      </c>
      <c r="T137" s="192">
        <v>-0.94999999999999896</v>
      </c>
      <c r="U137" s="192" t="s">
        <v>409</v>
      </c>
      <c r="V137" s="192" t="s">
        <v>409</v>
      </c>
      <c r="W137" s="192" t="s">
        <v>409</v>
      </c>
      <c r="X137" s="192" t="s">
        <v>409</v>
      </c>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8.5356395693083709</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10</v>
      </c>
      <c r="J138" s="242">
        <v>44860</v>
      </c>
      <c r="K138" s="242">
        <v>45058</v>
      </c>
      <c r="L138" s="91" t="s">
        <v>222</v>
      </c>
      <c r="M138" s="192">
        <v>7.2857142857142803</v>
      </c>
      <c r="N138" s="192" t="s">
        <v>409</v>
      </c>
      <c r="O138" s="192" t="s">
        <v>409</v>
      </c>
      <c r="P138" s="192" t="s">
        <v>409</v>
      </c>
      <c r="Q138" s="192">
        <v>10</v>
      </c>
      <c r="R138" s="192">
        <v>5.0999999999999996</v>
      </c>
      <c r="S138" s="192" t="s">
        <v>409</v>
      </c>
      <c r="T138" s="192" t="s">
        <v>409</v>
      </c>
      <c r="U138" s="192" t="s">
        <v>409</v>
      </c>
      <c r="V138" s="192" t="s">
        <v>409</v>
      </c>
      <c r="W138" s="192" t="s">
        <v>409</v>
      </c>
      <c r="X138" s="192" t="s">
        <v>927</v>
      </c>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3.1428571428571401</v>
      </c>
      <c r="I139" s="191" t="e"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#N/A</v>
      </c>
      <c r="J139" s="242">
        <v>44860</v>
      </c>
      <c r="K139" s="242">
        <v>45014</v>
      </c>
      <c r="L139" s="91" t="s">
        <v>224</v>
      </c>
      <c r="M139" s="192">
        <v>3.1428571428571401</v>
      </c>
      <c r="N139" s="192" t="s">
        <v>409</v>
      </c>
      <c r="O139" s="192" t="s">
        <v>409</v>
      </c>
      <c r="P139" s="192" t="s">
        <v>409</v>
      </c>
      <c r="Q139" s="192" t="s">
        <v>409</v>
      </c>
      <c r="R139" s="192">
        <v>2.2000000000000002</v>
      </c>
      <c r="S139" s="192" t="s">
        <v>409</v>
      </c>
      <c r="T139" s="192" t="s">
        <v>409</v>
      </c>
      <c r="U139" s="192" t="s">
        <v>409</v>
      </c>
      <c r="V139" s="192" t="s">
        <v>409</v>
      </c>
      <c r="W139" s="192" t="s">
        <v>409</v>
      </c>
      <c r="X139" s="192" t="s">
        <v>409</v>
      </c>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7.0710678118654755</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10</v>
      </c>
      <c r="J140" s="242">
        <v>45019</v>
      </c>
      <c r="K140" s="242">
        <v>45058</v>
      </c>
      <c r="L140" s="91" t="s">
        <v>226</v>
      </c>
      <c r="M140" s="192">
        <v>5</v>
      </c>
      <c r="N140" s="192">
        <v>10</v>
      </c>
      <c r="O140" s="192" t="s">
        <v>409</v>
      </c>
      <c r="P140" s="192">
        <v>5.2534302308080399E-2</v>
      </c>
      <c r="Q140" s="192">
        <v>10</v>
      </c>
      <c r="R140" s="192">
        <v>3.5</v>
      </c>
      <c r="S140" s="192">
        <v>-0.80999999999999905</v>
      </c>
      <c r="T140" s="192">
        <v>1.0999999999999901</v>
      </c>
      <c r="U140" s="192" t="s">
        <v>409</v>
      </c>
      <c r="V140" s="192">
        <v>5.7278107435098995E-4</v>
      </c>
      <c r="W140" s="192">
        <v>2.6267151154040201E-3</v>
      </c>
      <c r="X140" s="192" t="s">
        <v>928</v>
      </c>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45014</v>
      </c>
      <c r="L141" s="91" t="s">
        <v>733</v>
      </c>
      <c r="M141" s="192" t="s">
        <v>409</v>
      </c>
      <c r="N141" s="192" t="s">
        <v>409</v>
      </c>
      <c r="O141" s="192" t="s">
        <v>409</v>
      </c>
      <c r="P141" s="192" t="s">
        <v>409</v>
      </c>
      <c r="Q141" s="192" t="s">
        <v>409</v>
      </c>
      <c r="R141" s="192" t="s">
        <v>409</v>
      </c>
      <c r="S141" s="192" t="s">
        <v>409</v>
      </c>
      <c r="T141" s="192" t="s">
        <v>409</v>
      </c>
      <c r="U141" s="192" t="s">
        <v>409</v>
      </c>
      <c r="V141" s="192" t="s">
        <v>409</v>
      </c>
      <c r="W141" s="192" t="s">
        <v>409</v>
      </c>
      <c r="X141" s="192" t="s">
        <v>409</v>
      </c>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45019</v>
      </c>
      <c r="K142" s="242">
        <v>45058</v>
      </c>
      <c r="L142" s="91" t="s">
        <v>228</v>
      </c>
      <c r="M142" s="192">
        <v>10</v>
      </c>
      <c r="N142" s="192" t="s">
        <v>409</v>
      </c>
      <c r="O142" s="192" t="s">
        <v>409</v>
      </c>
      <c r="P142" s="192">
        <v>0</v>
      </c>
      <c r="Q142" s="192" t="s">
        <v>409</v>
      </c>
      <c r="R142" s="192">
        <v>7.6</v>
      </c>
      <c r="S142" s="192" t="s">
        <v>409</v>
      </c>
      <c r="T142" s="192" t="s">
        <v>409</v>
      </c>
      <c r="U142" s="192" t="s">
        <v>409</v>
      </c>
      <c r="V142" s="192">
        <v>-0.28999774549109197</v>
      </c>
      <c r="W142" s="192">
        <v>-0.81923439388640396</v>
      </c>
      <c r="X142" s="192" t="s">
        <v>409</v>
      </c>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8.2857142857142794</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0</v>
      </c>
      <c r="J143" s="242">
        <v>45019</v>
      </c>
      <c r="K143" s="242">
        <v>45058</v>
      </c>
      <c r="L143" s="91" t="s">
        <v>230</v>
      </c>
      <c r="M143" s="192">
        <v>8.2857142857142794</v>
      </c>
      <c r="N143" s="192" t="s">
        <v>409</v>
      </c>
      <c r="O143" s="192" t="s">
        <v>409</v>
      </c>
      <c r="P143" s="192">
        <v>0</v>
      </c>
      <c r="Q143" s="192" t="s">
        <v>409</v>
      </c>
      <c r="R143" s="192">
        <v>5.8</v>
      </c>
      <c r="S143" s="192" t="s">
        <v>409</v>
      </c>
      <c r="T143" s="192" t="s">
        <v>409</v>
      </c>
      <c r="U143" s="192" t="s">
        <v>409</v>
      </c>
      <c r="V143" s="192">
        <v>-4.2213531197489801E-2</v>
      </c>
      <c r="W143" s="192">
        <v>-7.7900824309470096E-2</v>
      </c>
      <c r="X143" s="192" t="s">
        <v>409</v>
      </c>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3.8571428571428501</v>
      </c>
      <c r="I144" s="191"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0</v>
      </c>
      <c r="J144" s="242">
        <v>45019</v>
      </c>
      <c r="K144" s="242">
        <v>45058</v>
      </c>
      <c r="L144" s="91" t="s">
        <v>232</v>
      </c>
      <c r="M144" s="192">
        <v>3.8571428571428501</v>
      </c>
      <c r="N144" s="192">
        <v>0</v>
      </c>
      <c r="O144" s="192" t="s">
        <v>409</v>
      </c>
      <c r="P144" s="192" t="s">
        <v>409</v>
      </c>
      <c r="Q144" s="192" t="s">
        <v>409</v>
      </c>
      <c r="R144" s="192">
        <v>2.7</v>
      </c>
      <c r="S144" s="192">
        <v>-1.43999999999999</v>
      </c>
      <c r="T144" s="192">
        <v>-9.9999999999999603E-2</v>
      </c>
      <c r="U144" s="192" t="s">
        <v>409</v>
      </c>
      <c r="V144" s="192" t="s">
        <v>409</v>
      </c>
      <c r="W144" s="192" t="s">
        <v>409</v>
      </c>
      <c r="X144" s="192" t="s">
        <v>409</v>
      </c>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9.4112394811431983</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8.8571428571428505</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45019</v>
      </c>
      <c r="K145" s="242">
        <v>45058</v>
      </c>
      <c r="L145" s="91" t="s">
        <v>234</v>
      </c>
      <c r="M145" s="192">
        <v>8.8571428571428505</v>
      </c>
      <c r="N145" s="192" t="s">
        <v>409</v>
      </c>
      <c r="O145" s="192" t="s">
        <v>409</v>
      </c>
      <c r="P145" s="192">
        <v>10</v>
      </c>
      <c r="Q145" s="192" t="s">
        <v>409</v>
      </c>
      <c r="R145" s="192">
        <v>6.2</v>
      </c>
      <c r="S145" s="192" t="s">
        <v>409</v>
      </c>
      <c r="T145" s="192" t="s">
        <v>409</v>
      </c>
      <c r="U145" s="192" t="s">
        <v>409</v>
      </c>
      <c r="V145" s="192">
        <v>0.52924043330079895</v>
      </c>
      <c r="W145" s="192">
        <v>-0.13244107703819499</v>
      </c>
      <c r="X145" s="192" t="s">
        <v>409</v>
      </c>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1.79284291400159</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2.5714285714285698</v>
      </c>
      <c r="I146" s="191"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1.25</v>
      </c>
      <c r="J146" s="242">
        <v>44753</v>
      </c>
      <c r="K146" s="242">
        <v>45058</v>
      </c>
      <c r="L146" s="91" t="s">
        <v>236</v>
      </c>
      <c r="M146" s="192">
        <v>2.5714285714285698</v>
      </c>
      <c r="N146" s="192">
        <v>1.25</v>
      </c>
      <c r="O146" s="192">
        <v>0</v>
      </c>
      <c r="P146" s="192">
        <v>0</v>
      </c>
      <c r="Q146" s="192" t="s">
        <v>409</v>
      </c>
      <c r="R146" s="192">
        <v>1.8</v>
      </c>
      <c r="S146" s="192">
        <v>-0.82499999999999996</v>
      </c>
      <c r="T146" s="192">
        <v>0.125</v>
      </c>
      <c r="U146" s="192" t="s">
        <v>539</v>
      </c>
      <c r="V146" s="192">
        <v>-2.4890466601567999E-3</v>
      </c>
      <c r="W146" s="192">
        <v>-1.0018378796117001E-3</v>
      </c>
      <c r="X146" s="192" t="s">
        <v>409</v>
      </c>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8.1428571428571406</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45019</v>
      </c>
      <c r="K147" s="242">
        <v>45058</v>
      </c>
      <c r="L147" s="91" t="s">
        <v>238</v>
      </c>
      <c r="M147" s="192">
        <v>8.1428571428571406</v>
      </c>
      <c r="N147" s="192" t="s">
        <v>409</v>
      </c>
      <c r="O147" s="192" t="s">
        <v>409</v>
      </c>
      <c r="P147" s="192">
        <v>0</v>
      </c>
      <c r="Q147" s="192" t="s">
        <v>409</v>
      </c>
      <c r="R147" s="192">
        <v>5.7</v>
      </c>
      <c r="S147" s="192" t="s">
        <v>409</v>
      </c>
      <c r="T147" s="192" t="s">
        <v>409</v>
      </c>
      <c r="U147" s="192" t="s">
        <v>409</v>
      </c>
      <c r="V147" s="192">
        <v>-0.26549863556109798</v>
      </c>
      <c r="W147" s="192">
        <v>-5.4256944496199097E-2</v>
      </c>
      <c r="X147" s="192" t="s">
        <v>409</v>
      </c>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t="s">
        <v>409</v>
      </c>
      <c r="L148" s="91" t="s">
        <v>734</v>
      </c>
      <c r="M148" s="192" t="s">
        <v>409</v>
      </c>
      <c r="N148" s="192" t="s">
        <v>409</v>
      </c>
      <c r="O148" s="192" t="s">
        <v>409</v>
      </c>
      <c r="P148" s="192" t="s">
        <v>409</v>
      </c>
      <c r="Q148" s="192" t="s">
        <v>409</v>
      </c>
      <c r="R148" s="192" t="s">
        <v>409</v>
      </c>
      <c r="S148" s="192" t="s">
        <v>409</v>
      </c>
      <c r="T148" s="192" t="s">
        <v>409</v>
      </c>
      <c r="U148" s="192" t="s">
        <v>409</v>
      </c>
      <c r="V148" s="192" t="s">
        <v>409</v>
      </c>
      <c r="W148" s="192" t="s">
        <v>409</v>
      </c>
      <c r="X148" s="192" t="s">
        <v>409</v>
      </c>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0</v>
      </c>
      <c r="J149" s="242">
        <v>45019</v>
      </c>
      <c r="K149" s="242">
        <v>45058</v>
      </c>
      <c r="L149" s="91" t="s">
        <v>240</v>
      </c>
      <c r="M149" s="192">
        <v>10</v>
      </c>
      <c r="N149" s="192" t="s">
        <v>409</v>
      </c>
      <c r="O149" s="192" t="s">
        <v>409</v>
      </c>
      <c r="P149" s="192">
        <v>0</v>
      </c>
      <c r="Q149" s="192" t="s">
        <v>409</v>
      </c>
      <c r="R149" s="192">
        <v>7.3</v>
      </c>
      <c r="S149" s="192" t="s">
        <v>409</v>
      </c>
      <c r="T149" s="192" t="s">
        <v>409</v>
      </c>
      <c r="U149" s="192" t="s">
        <v>409</v>
      </c>
      <c r="V149" s="192">
        <v>-0.72617180841160001</v>
      </c>
      <c r="W149" s="192">
        <v>-1.78340486348409</v>
      </c>
      <c r="X149" s="192" t="s">
        <v>409</v>
      </c>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8.2857142857142794</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0</v>
      </c>
      <c r="J150" s="242">
        <v>45019</v>
      </c>
      <c r="K150" s="242">
        <v>45014</v>
      </c>
      <c r="L150" s="91" t="s">
        <v>242</v>
      </c>
      <c r="M150" s="192">
        <v>8.2857142857142794</v>
      </c>
      <c r="N150" s="192" t="s">
        <v>409</v>
      </c>
      <c r="O150" s="192">
        <v>0</v>
      </c>
      <c r="P150" s="192">
        <v>0</v>
      </c>
      <c r="Q150" s="192" t="s">
        <v>409</v>
      </c>
      <c r="R150" s="192">
        <v>5.8</v>
      </c>
      <c r="S150" s="192" t="s">
        <v>409</v>
      </c>
      <c r="T150" s="192" t="s">
        <v>409</v>
      </c>
      <c r="U150" s="192" t="s">
        <v>539</v>
      </c>
      <c r="V150" s="192">
        <v>-0.27632525585840301</v>
      </c>
      <c r="W150" s="192">
        <v>-0.34477495957169801</v>
      </c>
      <c r="X150" s="192" t="s">
        <v>409</v>
      </c>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8.6189160737133417</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7.4285714285714199</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10</v>
      </c>
      <c r="J151" s="242">
        <v>44860</v>
      </c>
      <c r="K151" s="242">
        <v>45058</v>
      </c>
      <c r="L151" s="91" t="s">
        <v>244</v>
      </c>
      <c r="M151" s="192">
        <v>7.4285714285714199</v>
      </c>
      <c r="N151" s="192">
        <v>10</v>
      </c>
      <c r="O151" s="192" t="s">
        <v>409</v>
      </c>
      <c r="P151" s="192">
        <v>3.4566593170165998</v>
      </c>
      <c r="Q151" s="192" t="s">
        <v>409</v>
      </c>
      <c r="R151" s="192">
        <v>5.2</v>
      </c>
      <c r="S151" s="192">
        <v>-3.5819999999999999</v>
      </c>
      <c r="T151" s="192">
        <v>3.9239999999999902</v>
      </c>
      <c r="U151" s="192" t="s">
        <v>409</v>
      </c>
      <c r="V151" s="192">
        <v>-0.27960395812987898</v>
      </c>
      <c r="W151" s="192">
        <v>0.17283296585082999</v>
      </c>
      <c r="X151" s="192" t="s">
        <v>409</v>
      </c>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0.28571428571428598</v>
      </c>
      <c r="I152" s="191"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0</v>
      </c>
      <c r="J152" s="242">
        <v>45019</v>
      </c>
      <c r="K152" s="242">
        <v>45058</v>
      </c>
      <c r="L152" s="91" t="s">
        <v>246</v>
      </c>
      <c r="M152" s="192">
        <v>0.28571428571428598</v>
      </c>
      <c r="N152" s="192">
        <v>0</v>
      </c>
      <c r="O152" s="192" t="s">
        <v>409</v>
      </c>
      <c r="P152" s="192" t="s">
        <v>409</v>
      </c>
      <c r="Q152" s="192" t="s">
        <v>409</v>
      </c>
      <c r="R152" s="192">
        <v>0.2</v>
      </c>
      <c r="S152" s="192">
        <v>-0.68899999999999995</v>
      </c>
      <c r="T152" s="192">
        <v>-0.625</v>
      </c>
      <c r="U152" s="192" t="s">
        <v>409</v>
      </c>
      <c r="V152" s="192" t="s">
        <v>409</v>
      </c>
      <c r="W152" s="192" t="s">
        <v>409</v>
      </c>
      <c r="X152" s="192" t="s">
        <v>409</v>
      </c>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0</v>
      </c>
      <c r="J153" s="242">
        <v>45019</v>
      </c>
      <c r="K153" s="242">
        <v>45058</v>
      </c>
      <c r="L153" s="91" t="s">
        <v>248</v>
      </c>
      <c r="M153" s="192">
        <v>0.14285714285714199</v>
      </c>
      <c r="N153" s="192">
        <v>0</v>
      </c>
      <c r="O153" s="192" t="s">
        <v>409</v>
      </c>
      <c r="P153" s="192" t="s">
        <v>409</v>
      </c>
      <c r="Q153" s="192" t="s">
        <v>409</v>
      </c>
      <c r="R153" s="192">
        <v>0.1</v>
      </c>
      <c r="S153" s="192">
        <v>-1.1579999999999999</v>
      </c>
      <c r="T153" s="192">
        <v>-0.184999999999999</v>
      </c>
      <c r="U153" s="192" t="s">
        <v>409</v>
      </c>
      <c r="V153" s="192" t="s">
        <v>409</v>
      </c>
      <c r="W153" s="192" t="s">
        <v>409</v>
      </c>
      <c r="X153" s="192" t="s">
        <v>409</v>
      </c>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7.8571428571428497</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45019</v>
      </c>
      <c r="K154" s="242">
        <v>45014</v>
      </c>
      <c r="L154" s="91" t="s">
        <v>250</v>
      </c>
      <c r="M154" s="192">
        <v>7.8571428571428497</v>
      </c>
      <c r="N154" s="192" t="s">
        <v>409</v>
      </c>
      <c r="O154" s="192" t="s">
        <v>409</v>
      </c>
      <c r="P154" s="192" t="s">
        <v>409</v>
      </c>
      <c r="Q154" s="192" t="s">
        <v>409</v>
      </c>
      <c r="R154" s="192">
        <v>5.5</v>
      </c>
      <c r="S154" s="192" t="s">
        <v>409</v>
      </c>
      <c r="T154" s="192" t="s">
        <v>409</v>
      </c>
      <c r="U154" s="192" t="s">
        <v>409</v>
      </c>
      <c r="V154" s="192" t="s">
        <v>409</v>
      </c>
      <c r="W154" s="192" t="s">
        <v>409</v>
      </c>
      <c r="X154" s="192" t="s">
        <v>409</v>
      </c>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5.2857142857142803</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45019</v>
      </c>
      <c r="K155" s="242">
        <v>45014</v>
      </c>
      <c r="L155" s="91" t="s">
        <v>252</v>
      </c>
      <c r="M155" s="192">
        <v>5.2857142857142803</v>
      </c>
      <c r="N155" s="192" t="s">
        <v>409</v>
      </c>
      <c r="O155" s="192" t="s">
        <v>409</v>
      </c>
      <c r="P155" s="192" t="s">
        <v>409</v>
      </c>
      <c r="Q155" s="192" t="s">
        <v>409</v>
      </c>
      <c r="R155" s="192">
        <v>3.7</v>
      </c>
      <c r="S155" s="192" t="s">
        <v>409</v>
      </c>
      <c r="T155" s="192" t="s">
        <v>409</v>
      </c>
      <c r="U155" s="192" t="s">
        <v>409</v>
      </c>
      <c r="V155" s="192" t="s">
        <v>409</v>
      </c>
      <c r="W155" s="192" t="s">
        <v>409</v>
      </c>
      <c r="X155" s="192" t="s">
        <v>409</v>
      </c>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0</v>
      </c>
      <c r="J156" s="242">
        <v>45019</v>
      </c>
      <c r="K156" s="242">
        <v>45058</v>
      </c>
      <c r="L156" s="91" t="s">
        <v>254</v>
      </c>
      <c r="M156" s="192">
        <v>0.42857142857142799</v>
      </c>
      <c r="N156" s="192">
        <v>0</v>
      </c>
      <c r="O156" s="192" t="s">
        <v>409</v>
      </c>
      <c r="P156" s="192" t="s">
        <v>409</v>
      </c>
      <c r="Q156" s="192" t="s">
        <v>409</v>
      </c>
      <c r="R156" s="192">
        <v>0.3</v>
      </c>
      <c r="S156" s="192">
        <v>-0.45</v>
      </c>
      <c r="T156" s="192">
        <v>-0.84999999999999898</v>
      </c>
      <c r="U156" s="192" t="s">
        <v>409</v>
      </c>
      <c r="V156" s="192" t="s">
        <v>409</v>
      </c>
      <c r="W156" s="192" t="s">
        <v>409</v>
      </c>
      <c r="X156" s="192" t="s">
        <v>409</v>
      </c>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45014</v>
      </c>
      <c r="L157" s="91" t="s">
        <v>256</v>
      </c>
      <c r="M157" s="192">
        <v>2.71428571428571</v>
      </c>
      <c r="N157" s="192" t="s">
        <v>409</v>
      </c>
      <c r="O157" s="192" t="s">
        <v>409</v>
      </c>
      <c r="P157" s="192" t="s">
        <v>409</v>
      </c>
      <c r="Q157" s="192" t="s">
        <v>409</v>
      </c>
      <c r="R157" s="192">
        <v>1.9</v>
      </c>
      <c r="S157" s="192" t="s">
        <v>409</v>
      </c>
      <c r="T157" s="192" t="s">
        <v>409</v>
      </c>
      <c r="U157" s="192" t="s">
        <v>409</v>
      </c>
      <c r="V157" s="192" t="s">
        <v>409</v>
      </c>
      <c r="W157" s="192" t="s">
        <v>409</v>
      </c>
      <c r="X157" s="192" t="s">
        <v>409</v>
      </c>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0</v>
      </c>
      <c r="J158" s="242">
        <v>44860</v>
      </c>
      <c r="K158" s="242">
        <v>45058</v>
      </c>
      <c r="L158" s="91" t="s">
        <v>258</v>
      </c>
      <c r="M158" s="192">
        <v>7.5714285714285703</v>
      </c>
      <c r="N158" s="192">
        <v>0</v>
      </c>
      <c r="O158" s="192">
        <v>0</v>
      </c>
      <c r="P158" s="192">
        <v>0</v>
      </c>
      <c r="Q158" s="192" t="s">
        <v>409</v>
      </c>
      <c r="R158" s="192">
        <v>5.3</v>
      </c>
      <c r="S158" s="192">
        <v>-9.9999999999999603E-2</v>
      </c>
      <c r="T158" s="192">
        <v>-0.26200000000000001</v>
      </c>
      <c r="U158" s="192" t="s">
        <v>539</v>
      </c>
      <c r="V158" s="192">
        <v>-1.69890741141701E-2</v>
      </c>
      <c r="W158" s="192">
        <v>-0.26970431527895999</v>
      </c>
      <c r="X158" s="192" t="s">
        <v>409</v>
      </c>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2.2649145304296643</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3.5714285714285698</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1.4363545924423999</v>
      </c>
      <c r="J159" s="242">
        <v>45019</v>
      </c>
      <c r="K159" s="242">
        <v>45058</v>
      </c>
      <c r="L159" s="91" t="s">
        <v>260</v>
      </c>
      <c r="M159" s="192">
        <v>3.5714285714285698</v>
      </c>
      <c r="N159" s="192">
        <v>0</v>
      </c>
      <c r="O159" s="192" t="s">
        <v>409</v>
      </c>
      <c r="P159" s="192">
        <v>1.4363545924423999</v>
      </c>
      <c r="Q159" s="192" t="s">
        <v>409</v>
      </c>
      <c r="R159" s="192">
        <v>2.5</v>
      </c>
      <c r="S159" s="192">
        <v>-2.4929999999999901</v>
      </c>
      <c r="T159" s="192">
        <v>-7.2549999999999901</v>
      </c>
      <c r="U159" s="192" t="s">
        <v>409</v>
      </c>
      <c r="V159" s="192">
        <v>7.1817729622120102E-2</v>
      </c>
      <c r="W159" s="192">
        <v>-9.8160002380609998E-2</v>
      </c>
      <c r="X159" s="192" t="s">
        <v>409</v>
      </c>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4.8571428571428497</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44860</v>
      </c>
      <c r="K160" s="242">
        <v>45058</v>
      </c>
      <c r="L160" s="91" t="s">
        <v>262</v>
      </c>
      <c r="M160" s="192">
        <v>4.8571428571428497</v>
      </c>
      <c r="N160" s="192">
        <v>0</v>
      </c>
      <c r="O160" s="192">
        <v>0</v>
      </c>
      <c r="P160" s="192">
        <v>0</v>
      </c>
      <c r="Q160" s="192" t="s">
        <v>409</v>
      </c>
      <c r="R160" s="192">
        <v>3.4</v>
      </c>
      <c r="S160" s="192">
        <v>-2.8999999999999901</v>
      </c>
      <c r="T160" s="192">
        <v>-2.2999999999999998</v>
      </c>
      <c r="U160" s="192" t="s">
        <v>539</v>
      </c>
      <c r="V160" s="192">
        <v>-2.1064408492670799</v>
      </c>
      <c r="W160" s="192">
        <v>-8.3637237548829901E-2</v>
      </c>
      <c r="X160" s="192" t="s">
        <v>409</v>
      </c>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5.5714285714285703</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45019</v>
      </c>
      <c r="K161" s="242">
        <v>45058</v>
      </c>
      <c r="L161" s="91" t="s">
        <v>264</v>
      </c>
      <c r="M161" s="192">
        <v>5.5714285714285703</v>
      </c>
      <c r="N161" s="192">
        <v>0</v>
      </c>
      <c r="O161" s="192">
        <v>0</v>
      </c>
      <c r="P161" s="192">
        <v>0</v>
      </c>
      <c r="Q161" s="192" t="s">
        <v>409</v>
      </c>
      <c r="R161" s="192">
        <v>3.9</v>
      </c>
      <c r="S161" s="192">
        <v>-2.383</v>
      </c>
      <c r="T161" s="192">
        <v>-2.617</v>
      </c>
      <c r="U161" s="192" t="s">
        <v>539</v>
      </c>
      <c r="V161" s="192">
        <v>-0.65982959284530995</v>
      </c>
      <c r="W161" s="192">
        <v>-0.47866613328383001</v>
      </c>
      <c r="X161" s="192" t="s">
        <v>409</v>
      </c>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45019</v>
      </c>
      <c r="K162" s="242">
        <v>45014</v>
      </c>
      <c r="L162" s="91" t="s">
        <v>266</v>
      </c>
      <c r="M162" s="192">
        <v>5.8571428571428497</v>
      </c>
      <c r="N162" s="192" t="s">
        <v>409</v>
      </c>
      <c r="O162" s="192" t="s">
        <v>409</v>
      </c>
      <c r="P162" s="192" t="s">
        <v>409</v>
      </c>
      <c r="Q162" s="192" t="s">
        <v>409</v>
      </c>
      <c r="R162" s="192">
        <v>4.0999999999999996</v>
      </c>
      <c r="S162" s="192" t="s">
        <v>409</v>
      </c>
      <c r="T162" s="192" t="s">
        <v>409</v>
      </c>
      <c r="U162" s="192" t="s">
        <v>409</v>
      </c>
      <c r="V162" s="192" t="s">
        <v>409</v>
      </c>
      <c r="W162" s="192" t="s">
        <v>409</v>
      </c>
      <c r="X162" s="192" t="s">
        <v>409</v>
      </c>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v>
      </c>
      <c r="I163" s="191" t="e"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#N/A</v>
      </c>
      <c r="J163" s="242">
        <v>45019</v>
      </c>
      <c r="K163" s="242">
        <v>45014</v>
      </c>
      <c r="L163" s="91" t="s">
        <v>268</v>
      </c>
      <c r="M163" s="192">
        <v>9</v>
      </c>
      <c r="N163" s="192" t="s">
        <v>409</v>
      </c>
      <c r="O163" s="192" t="s">
        <v>409</v>
      </c>
      <c r="P163" s="192" t="s">
        <v>409</v>
      </c>
      <c r="Q163" s="192" t="s">
        <v>409</v>
      </c>
      <c r="R163" s="192">
        <v>6.3</v>
      </c>
      <c r="S163" s="192" t="s">
        <v>409</v>
      </c>
      <c r="T163" s="192" t="s">
        <v>409</v>
      </c>
      <c r="U163" s="192" t="s">
        <v>409</v>
      </c>
      <c r="V163" s="192" t="s">
        <v>409</v>
      </c>
      <c r="W163" s="192" t="s">
        <v>409</v>
      </c>
      <c r="X163" s="192" t="s">
        <v>409</v>
      </c>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1.4106735979665885</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1</v>
      </c>
      <c r="I164" s="191"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1.99</v>
      </c>
      <c r="J164" s="242">
        <v>45019</v>
      </c>
      <c r="K164" s="242">
        <v>45058</v>
      </c>
      <c r="L164" s="91" t="s">
        <v>270</v>
      </c>
      <c r="M164" s="192">
        <v>1</v>
      </c>
      <c r="N164" s="192">
        <v>1.99</v>
      </c>
      <c r="O164" s="192">
        <v>0</v>
      </c>
      <c r="P164" s="192">
        <v>0</v>
      </c>
      <c r="Q164" s="192" t="s">
        <v>409</v>
      </c>
      <c r="R164" s="192">
        <v>0.7</v>
      </c>
      <c r="S164" s="192">
        <v>-0.47499999999999998</v>
      </c>
      <c r="T164" s="192">
        <v>0.19900000000000001</v>
      </c>
      <c r="U164" s="192" t="s">
        <v>539</v>
      </c>
      <c r="V164" s="192">
        <v>-1.1410393557038E-2</v>
      </c>
      <c r="W164" s="192">
        <v>-4.5584039244129801E-3</v>
      </c>
      <c r="X164" s="192" t="s">
        <v>409</v>
      </c>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0</v>
      </c>
      <c r="J165" s="242" t="s">
        <v>409</v>
      </c>
      <c r="K165" s="242">
        <v>45058</v>
      </c>
      <c r="L165" s="91" t="s">
        <v>735</v>
      </c>
      <c r="M165" s="192" t="s">
        <v>409</v>
      </c>
      <c r="N165" s="192">
        <v>0</v>
      </c>
      <c r="O165" s="192" t="s">
        <v>409</v>
      </c>
      <c r="P165" s="192" t="s">
        <v>409</v>
      </c>
      <c r="Q165" s="192" t="s">
        <v>409</v>
      </c>
      <c r="R165" s="192" t="s">
        <v>409</v>
      </c>
      <c r="S165" s="192">
        <v>-2.0999999999999899</v>
      </c>
      <c r="T165" s="192">
        <v>-0.70000000000000095</v>
      </c>
      <c r="U165" s="192" t="s">
        <v>409</v>
      </c>
      <c r="V165" s="192" t="s">
        <v>409</v>
      </c>
      <c r="W165" s="192" t="s">
        <v>409</v>
      </c>
      <c r="X165" s="192" t="s">
        <v>409</v>
      </c>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6.8571428571428497</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45019</v>
      </c>
      <c r="K166" s="242">
        <v>45014</v>
      </c>
      <c r="L166" s="91" t="s">
        <v>271</v>
      </c>
      <c r="M166" s="192">
        <v>6.8571428571428497</v>
      </c>
      <c r="N166" s="192" t="s">
        <v>409</v>
      </c>
      <c r="O166" s="192" t="s">
        <v>409</v>
      </c>
      <c r="P166" s="192" t="s">
        <v>409</v>
      </c>
      <c r="Q166" s="192" t="s">
        <v>409</v>
      </c>
      <c r="R166" s="192">
        <v>4.8</v>
      </c>
      <c r="S166" s="192" t="s">
        <v>409</v>
      </c>
      <c r="T166" s="192" t="s">
        <v>409</v>
      </c>
      <c r="U166" s="192" t="s">
        <v>409</v>
      </c>
      <c r="V166" s="192" t="s">
        <v>409</v>
      </c>
      <c r="W166" s="192" t="s">
        <v>409</v>
      </c>
      <c r="X166" s="192" t="s">
        <v>409</v>
      </c>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v>
      </c>
      <c r="I167" s="191"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0</v>
      </c>
      <c r="J167" s="242">
        <v>45019</v>
      </c>
      <c r="K167" s="242">
        <v>45058</v>
      </c>
      <c r="L167" s="91" t="s">
        <v>273</v>
      </c>
      <c r="M167" s="192">
        <v>1</v>
      </c>
      <c r="N167" s="192">
        <v>0</v>
      </c>
      <c r="O167" s="192" t="s">
        <v>409</v>
      </c>
      <c r="P167" s="192" t="s">
        <v>409</v>
      </c>
      <c r="Q167" s="192" t="s">
        <v>409</v>
      </c>
      <c r="R167" s="192">
        <v>0.7</v>
      </c>
      <c r="S167" s="192">
        <v>-0.54199999999999904</v>
      </c>
      <c r="T167" s="192">
        <v>-0.56699999999999995</v>
      </c>
      <c r="U167" s="192" t="s">
        <v>409</v>
      </c>
      <c r="V167" s="192" t="s">
        <v>409</v>
      </c>
      <c r="W167" s="192" t="s">
        <v>409</v>
      </c>
      <c r="X167" s="192" t="s">
        <v>409</v>
      </c>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4.245568184644628</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3.5048317909240798</v>
      </c>
      <c r="J168" s="242">
        <v>45019</v>
      </c>
      <c r="K168" s="242">
        <v>45058</v>
      </c>
      <c r="L168" s="91" t="s">
        <v>275</v>
      </c>
      <c r="M168" s="192">
        <v>5.1428571428571397</v>
      </c>
      <c r="N168" s="192">
        <v>0</v>
      </c>
      <c r="O168" s="192" t="s">
        <v>409</v>
      </c>
      <c r="P168" s="192">
        <v>3.5048317909240798</v>
      </c>
      <c r="Q168" s="192" t="s">
        <v>409</v>
      </c>
      <c r="R168" s="192">
        <v>3.6</v>
      </c>
      <c r="S168" s="192">
        <v>-0.32500000000000001</v>
      </c>
      <c r="T168" s="192">
        <v>-0.19800000000000001</v>
      </c>
      <c r="U168" s="192" t="s">
        <v>409</v>
      </c>
      <c r="V168" s="192">
        <v>0.175241589546204</v>
      </c>
      <c r="W168" s="192">
        <v>-1.33569240570071E-2</v>
      </c>
      <c r="X168" s="192" t="s">
        <v>409</v>
      </c>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7.4642002729217882</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5.5714285714285703</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10</v>
      </c>
      <c r="J169" s="242">
        <v>45019</v>
      </c>
      <c r="K169" s="242">
        <v>45058</v>
      </c>
      <c r="L169" s="91" t="s">
        <v>736</v>
      </c>
      <c r="M169" s="192">
        <v>5.5714285714285703</v>
      </c>
      <c r="N169" s="192" t="s">
        <v>409</v>
      </c>
      <c r="O169" s="192" t="s">
        <v>409</v>
      </c>
      <c r="P169" s="192">
        <v>0</v>
      </c>
      <c r="Q169" s="192">
        <v>10</v>
      </c>
      <c r="R169" s="192">
        <v>3.9</v>
      </c>
      <c r="S169" s="192" t="s">
        <v>409</v>
      </c>
      <c r="T169" s="192" t="s">
        <v>409</v>
      </c>
      <c r="U169" s="192" t="s">
        <v>409</v>
      </c>
      <c r="V169" s="192">
        <v>0</v>
      </c>
      <c r="W169" s="192">
        <v>-6.4708113594855995E-2</v>
      </c>
      <c r="X169" s="192" t="s">
        <v>929</v>
      </c>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45014</v>
      </c>
      <c r="L170" s="91" t="s">
        <v>737</v>
      </c>
      <c r="M170" s="192" t="s">
        <v>409</v>
      </c>
      <c r="N170" s="192" t="s">
        <v>409</v>
      </c>
      <c r="O170" s="192" t="s">
        <v>409</v>
      </c>
      <c r="P170" s="192" t="s">
        <v>409</v>
      </c>
      <c r="Q170" s="192" t="s">
        <v>409</v>
      </c>
      <c r="R170" s="192" t="s">
        <v>409</v>
      </c>
      <c r="S170" s="192" t="s">
        <v>409</v>
      </c>
      <c r="T170" s="192" t="s">
        <v>409</v>
      </c>
      <c r="U170" s="192" t="s">
        <v>409</v>
      </c>
      <c r="V170" s="192" t="s">
        <v>409</v>
      </c>
      <c r="W170" s="192" t="s">
        <v>409</v>
      </c>
      <c r="X170" s="192" t="s">
        <v>409</v>
      </c>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0</v>
      </c>
      <c r="J171" s="242">
        <v>44753</v>
      </c>
      <c r="K171" s="242">
        <v>44753</v>
      </c>
      <c r="L171" s="91" t="s">
        <v>277</v>
      </c>
      <c r="M171" s="192">
        <v>1.71428571428571</v>
      </c>
      <c r="N171" s="192" t="s">
        <v>409</v>
      </c>
      <c r="O171" s="192">
        <v>0</v>
      </c>
      <c r="P171" s="192" t="s">
        <v>409</v>
      </c>
      <c r="Q171" s="192" t="s">
        <v>409</v>
      </c>
      <c r="R171" s="192">
        <v>1.2</v>
      </c>
      <c r="S171" s="192" t="s">
        <v>409</v>
      </c>
      <c r="T171" s="192" t="s">
        <v>409</v>
      </c>
      <c r="U171" s="192" t="s">
        <v>539</v>
      </c>
      <c r="V171" s="192" t="s">
        <v>409</v>
      </c>
      <c r="W171" s="192" t="s">
        <v>409</v>
      </c>
      <c r="X171" s="192" t="s">
        <v>409</v>
      </c>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0.64253960411569089</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2.4285714285714199</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0.17000000000000301</v>
      </c>
      <c r="J172" s="242">
        <v>45019</v>
      </c>
      <c r="K172" s="242">
        <v>45058</v>
      </c>
      <c r="L172" s="91" t="s">
        <v>279</v>
      </c>
      <c r="M172" s="192">
        <v>2.4285714285714199</v>
      </c>
      <c r="N172" s="192">
        <v>0.17000000000000301</v>
      </c>
      <c r="O172" s="192">
        <v>0</v>
      </c>
      <c r="P172" s="192">
        <v>0</v>
      </c>
      <c r="Q172" s="192" t="s">
        <v>409</v>
      </c>
      <c r="R172" s="192">
        <v>1.7</v>
      </c>
      <c r="S172" s="192">
        <v>1.70000000000003E-2</v>
      </c>
      <c r="T172" s="192">
        <v>-0.46700000000000003</v>
      </c>
      <c r="U172" s="192" t="s">
        <v>539</v>
      </c>
      <c r="V172" s="192">
        <v>-9.6863435228929706E-2</v>
      </c>
      <c r="W172" s="192">
        <v>-8.5747194215500103E-2</v>
      </c>
      <c r="X172" s="192" t="s">
        <v>409</v>
      </c>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0</v>
      </c>
      <c r="J173" s="242">
        <v>44860</v>
      </c>
      <c r="K173" s="242">
        <v>45058</v>
      </c>
      <c r="L173" s="91" t="s">
        <v>281</v>
      </c>
      <c r="M173" s="192">
        <v>2.1428571428571401</v>
      </c>
      <c r="N173" s="192">
        <v>0</v>
      </c>
      <c r="O173" s="192">
        <v>0</v>
      </c>
      <c r="P173" s="192" t="s">
        <v>409</v>
      </c>
      <c r="Q173" s="192" t="s">
        <v>409</v>
      </c>
      <c r="R173" s="192">
        <v>1.5</v>
      </c>
      <c r="S173" s="192">
        <v>-0.88300000000000001</v>
      </c>
      <c r="T173" s="192">
        <v>-0.95799999999999996</v>
      </c>
      <c r="U173" s="192" t="s">
        <v>539</v>
      </c>
      <c r="V173" s="192" t="s">
        <v>409</v>
      </c>
      <c r="W173" s="192" t="s">
        <v>409</v>
      </c>
      <c r="X173" s="192" t="s">
        <v>409</v>
      </c>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6.127780224244451</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4.1721878307379301</v>
      </c>
      <c r="J174" s="242">
        <v>45019</v>
      </c>
      <c r="K174" s="242">
        <v>45058</v>
      </c>
      <c r="L174" s="91" t="s">
        <v>283</v>
      </c>
      <c r="M174" s="192">
        <v>9</v>
      </c>
      <c r="N174" s="192" t="s">
        <v>409</v>
      </c>
      <c r="O174" s="192" t="s">
        <v>409</v>
      </c>
      <c r="P174" s="192">
        <v>4.1721878307379301</v>
      </c>
      <c r="Q174" s="192" t="s">
        <v>409</v>
      </c>
      <c r="R174" s="192">
        <v>6.3</v>
      </c>
      <c r="S174" s="192" t="s">
        <v>409</v>
      </c>
      <c r="T174" s="192" t="s">
        <v>409</v>
      </c>
      <c r="U174" s="192" t="s">
        <v>409</v>
      </c>
      <c r="V174" s="192">
        <v>0.20860939153689601</v>
      </c>
      <c r="W174" s="192">
        <v>-0.38220766601039502</v>
      </c>
      <c r="X174" s="192" t="s">
        <v>409</v>
      </c>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3.3166247903553985</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7</v>
      </c>
      <c r="J175" s="242">
        <v>45019</v>
      </c>
      <c r="K175" s="242">
        <v>44753</v>
      </c>
      <c r="L175" s="91" t="s">
        <v>285</v>
      </c>
      <c r="M175" s="192">
        <v>1.5714285714285701</v>
      </c>
      <c r="N175" s="192">
        <v>0</v>
      </c>
      <c r="O175" s="192">
        <v>7</v>
      </c>
      <c r="P175" s="192" t="s">
        <v>409</v>
      </c>
      <c r="Q175" s="192" t="s">
        <v>409</v>
      </c>
      <c r="R175" s="192">
        <v>1.1000000000000001</v>
      </c>
      <c r="S175" s="192" t="s">
        <v>409</v>
      </c>
      <c r="T175" s="192">
        <v>-1</v>
      </c>
      <c r="U175" s="192" t="s">
        <v>540</v>
      </c>
      <c r="V175" s="192" t="s">
        <v>409</v>
      </c>
      <c r="W175" s="192" t="s">
        <v>409</v>
      </c>
      <c r="X175" s="192" t="s">
        <v>409</v>
      </c>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9.5618288746751485</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9.1428571428571406</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45019</v>
      </c>
      <c r="K176" s="242">
        <v>45058</v>
      </c>
      <c r="L176" s="91" t="s">
        <v>287</v>
      </c>
      <c r="M176" s="192">
        <v>9.1428571428571406</v>
      </c>
      <c r="N176" s="192">
        <v>10</v>
      </c>
      <c r="O176" s="192" t="s">
        <v>409</v>
      </c>
      <c r="P176" s="192">
        <v>10</v>
      </c>
      <c r="Q176" s="192" t="s">
        <v>409</v>
      </c>
      <c r="R176" s="192">
        <v>6.4</v>
      </c>
      <c r="S176" s="192">
        <v>3.8090000000000002</v>
      </c>
      <c r="T176" s="192">
        <v>1.498</v>
      </c>
      <c r="U176" s="192" t="s">
        <v>409</v>
      </c>
      <c r="V176" s="192">
        <v>1.5254036691643</v>
      </c>
      <c r="W176" s="192">
        <v>0.310902306786701</v>
      </c>
      <c r="X176" s="192" t="s">
        <v>409</v>
      </c>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0</v>
      </c>
      <c r="J177" s="242">
        <v>45019</v>
      </c>
      <c r="K177" s="242">
        <v>45014</v>
      </c>
      <c r="L177" s="91" t="s">
        <v>289</v>
      </c>
      <c r="M177" s="192">
        <v>9</v>
      </c>
      <c r="N177" s="192" t="s">
        <v>409</v>
      </c>
      <c r="O177" s="192" t="s">
        <v>409</v>
      </c>
      <c r="P177" s="192">
        <v>0</v>
      </c>
      <c r="Q177" s="192" t="s">
        <v>409</v>
      </c>
      <c r="R177" s="192">
        <v>6.3</v>
      </c>
      <c r="S177" s="192" t="s">
        <v>409</v>
      </c>
      <c r="T177" s="192" t="s">
        <v>409</v>
      </c>
      <c r="U177" s="192" t="s">
        <v>409</v>
      </c>
      <c r="V177" s="192">
        <v>-0.101832149785739</v>
      </c>
      <c r="W177" s="192">
        <v>-0.12960150702788001</v>
      </c>
      <c r="X177" s="192" t="s">
        <v>409</v>
      </c>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0</v>
      </c>
      <c r="J178" s="242">
        <v>45019</v>
      </c>
      <c r="K178" s="242">
        <v>45058</v>
      </c>
      <c r="L178" s="91" t="s">
        <v>291</v>
      </c>
      <c r="M178" s="192">
        <v>0.14285714285714199</v>
      </c>
      <c r="N178" s="192">
        <v>0</v>
      </c>
      <c r="O178" s="192" t="s">
        <v>409</v>
      </c>
      <c r="P178" s="192" t="s">
        <v>409</v>
      </c>
      <c r="Q178" s="192" t="s">
        <v>409</v>
      </c>
      <c r="R178" s="192">
        <v>0.1</v>
      </c>
      <c r="S178" s="192">
        <v>-0.54999999999999905</v>
      </c>
      <c r="T178" s="192">
        <v>-0.35</v>
      </c>
      <c r="U178" s="192" t="s">
        <v>409</v>
      </c>
      <c r="V178" s="192" t="s">
        <v>409</v>
      </c>
      <c r="W178" s="192" t="s">
        <v>409</v>
      </c>
      <c r="X178" s="192" t="s">
        <v>409</v>
      </c>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8.2857142857142794</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45019</v>
      </c>
      <c r="K179" s="242">
        <v>45014</v>
      </c>
      <c r="L179" s="91" t="s">
        <v>293</v>
      </c>
      <c r="M179" s="192">
        <v>8.2857142857142794</v>
      </c>
      <c r="N179" s="192" t="s">
        <v>409</v>
      </c>
      <c r="O179" s="192" t="s">
        <v>409</v>
      </c>
      <c r="P179" s="192" t="s">
        <v>409</v>
      </c>
      <c r="Q179" s="192" t="s">
        <v>409</v>
      </c>
      <c r="R179" s="192">
        <v>5.8</v>
      </c>
      <c r="S179" s="192" t="s">
        <v>409</v>
      </c>
      <c r="T179" s="192" t="s">
        <v>409</v>
      </c>
      <c r="U179" s="192" t="s">
        <v>409</v>
      </c>
      <c r="V179" s="192" t="s">
        <v>409</v>
      </c>
      <c r="W179" s="192" t="s">
        <v>409</v>
      </c>
      <c r="X179" s="192" t="s">
        <v>409</v>
      </c>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45019</v>
      </c>
      <c r="K180" s="242">
        <v>45014</v>
      </c>
      <c r="L180" s="91" t="s">
        <v>295</v>
      </c>
      <c r="M180" s="192">
        <v>10</v>
      </c>
      <c r="N180" s="192" t="s">
        <v>409</v>
      </c>
      <c r="O180" s="192" t="s">
        <v>409</v>
      </c>
      <c r="P180" s="192">
        <v>0</v>
      </c>
      <c r="Q180" s="192" t="s">
        <v>409</v>
      </c>
      <c r="R180" s="192">
        <v>7</v>
      </c>
      <c r="S180" s="192" t="s">
        <v>409</v>
      </c>
      <c r="T180" s="192" t="s">
        <v>409</v>
      </c>
      <c r="U180" s="192" t="s">
        <v>409</v>
      </c>
      <c r="V180" s="192">
        <v>-0.61921777825450197</v>
      </c>
      <c r="W180" s="192">
        <v>-0.61457857290899998</v>
      </c>
      <c r="X180" s="192" t="s">
        <v>409</v>
      </c>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2.463452358195739</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0.94400405883780203</v>
      </c>
      <c r="J181" s="242">
        <v>45019</v>
      </c>
      <c r="K181" s="242">
        <v>45058</v>
      </c>
      <c r="L181" s="91" t="s">
        <v>297</v>
      </c>
      <c r="M181" s="192">
        <v>6.4285714285714199</v>
      </c>
      <c r="N181" s="192">
        <v>0</v>
      </c>
      <c r="O181" s="192" t="s">
        <v>409</v>
      </c>
      <c r="P181" s="192">
        <v>0.94400405883780203</v>
      </c>
      <c r="Q181" s="192" t="s">
        <v>409</v>
      </c>
      <c r="R181" s="192">
        <v>4.5</v>
      </c>
      <c r="S181" s="192">
        <v>-0.5</v>
      </c>
      <c r="T181" s="192">
        <v>-0.6</v>
      </c>
      <c r="U181" s="192" t="s">
        <v>409</v>
      </c>
      <c r="V181" s="192">
        <v>4.7200202941890097E-2</v>
      </c>
      <c r="W181" s="192">
        <v>-6.7420005798339802E-2</v>
      </c>
      <c r="X181" s="192" t="s">
        <v>409</v>
      </c>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0</v>
      </c>
      <c r="J182" s="242" t="s">
        <v>409</v>
      </c>
      <c r="K182" s="242">
        <v>45058</v>
      </c>
      <c r="L182" s="91" t="s">
        <v>738</v>
      </c>
      <c r="M182" s="192" t="s">
        <v>409</v>
      </c>
      <c r="N182" s="192">
        <v>0</v>
      </c>
      <c r="O182" s="192" t="s">
        <v>409</v>
      </c>
      <c r="P182" s="192" t="s">
        <v>409</v>
      </c>
      <c r="Q182" s="192" t="s">
        <v>409</v>
      </c>
      <c r="R182" s="192" t="s">
        <v>409</v>
      </c>
      <c r="S182" s="192">
        <v>-0.36399999999999899</v>
      </c>
      <c r="T182" s="192">
        <v>-1.4969999999999899</v>
      </c>
      <c r="U182" s="192" t="s">
        <v>409</v>
      </c>
      <c r="V182" s="192" t="s">
        <v>409</v>
      </c>
      <c r="W182" s="192" t="s">
        <v>409</v>
      </c>
      <c r="X182" s="192" t="s">
        <v>409</v>
      </c>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8.2687984920955415</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6.8373028502881503</v>
      </c>
      <c r="J183" s="242">
        <v>45019</v>
      </c>
      <c r="K183" s="242">
        <v>45058</v>
      </c>
      <c r="L183" s="91" t="s">
        <v>299</v>
      </c>
      <c r="M183" s="192">
        <v>10</v>
      </c>
      <c r="N183" s="192" t="s">
        <v>409</v>
      </c>
      <c r="O183" s="192" t="s">
        <v>409</v>
      </c>
      <c r="P183" s="192">
        <v>6.8373028502881503</v>
      </c>
      <c r="Q183" s="192" t="s">
        <v>409</v>
      </c>
      <c r="R183" s="192">
        <v>7.5</v>
      </c>
      <c r="S183" s="192" t="s">
        <v>409</v>
      </c>
      <c r="T183" s="192" t="s">
        <v>409</v>
      </c>
      <c r="U183" s="192" t="s">
        <v>409</v>
      </c>
      <c r="V183" s="192">
        <v>0.34186514251440803</v>
      </c>
      <c r="W183" s="192">
        <v>-0.30167409247070498</v>
      </c>
      <c r="X183" s="192" t="s">
        <v>409</v>
      </c>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4.780914437337568</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10</v>
      </c>
      <c r="J184" s="242">
        <v>45019</v>
      </c>
      <c r="K184" s="242">
        <v>45058</v>
      </c>
      <c r="L184" s="91" t="s">
        <v>301</v>
      </c>
      <c r="M184" s="192">
        <v>2.2857142857142798</v>
      </c>
      <c r="N184" s="192">
        <v>10</v>
      </c>
      <c r="O184" s="192">
        <v>10</v>
      </c>
      <c r="P184" s="192" t="s">
        <v>409</v>
      </c>
      <c r="Q184" s="192" t="s">
        <v>409</v>
      </c>
      <c r="R184" s="192">
        <v>1.6</v>
      </c>
      <c r="S184" s="192">
        <v>-1.6119999999999901</v>
      </c>
      <c r="T184" s="192">
        <v>1.27999999999999</v>
      </c>
      <c r="U184" s="192" t="s">
        <v>541</v>
      </c>
      <c r="V184" s="192" t="s">
        <v>409</v>
      </c>
      <c r="W184" s="192" t="s">
        <v>409</v>
      </c>
      <c r="X184" s="192" t="s">
        <v>409</v>
      </c>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45019</v>
      </c>
      <c r="K185" s="242">
        <v>45058</v>
      </c>
      <c r="L185" s="91" t="s">
        <v>303</v>
      </c>
      <c r="M185" s="192">
        <v>10</v>
      </c>
      <c r="N185" s="192" t="s">
        <v>409</v>
      </c>
      <c r="O185" s="192" t="s">
        <v>409</v>
      </c>
      <c r="P185" s="192">
        <v>10</v>
      </c>
      <c r="Q185" s="192" t="s">
        <v>409</v>
      </c>
      <c r="R185" s="192">
        <v>9.1</v>
      </c>
      <c r="S185" s="192" t="s">
        <v>409</v>
      </c>
      <c r="T185" s="192" t="s">
        <v>409</v>
      </c>
      <c r="U185" s="192" t="s">
        <v>409</v>
      </c>
      <c r="V185" s="192">
        <v>1.0024358733761001</v>
      </c>
      <c r="W185" s="192">
        <v>-7.7314335083599403E-2</v>
      </c>
      <c r="X185" s="192" t="s">
        <v>409</v>
      </c>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4.12124608235517</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2.1230836589159798</v>
      </c>
      <c r="J186" s="242">
        <v>45019</v>
      </c>
      <c r="K186" s="242">
        <v>45058</v>
      </c>
      <c r="L186" s="91" t="s">
        <v>304</v>
      </c>
      <c r="M186" s="192">
        <v>8</v>
      </c>
      <c r="N186" s="192" t="s">
        <v>409</v>
      </c>
      <c r="O186" s="192" t="s">
        <v>409</v>
      </c>
      <c r="P186" s="192">
        <v>2.1230836589159798</v>
      </c>
      <c r="Q186" s="192" t="s">
        <v>409</v>
      </c>
      <c r="R186" s="192">
        <v>5.6</v>
      </c>
      <c r="S186" s="192" t="s">
        <v>409</v>
      </c>
      <c r="T186" s="192" t="s">
        <v>409</v>
      </c>
      <c r="U186" s="192" t="s">
        <v>409</v>
      </c>
      <c r="V186" s="192">
        <v>0.10615418294579899</v>
      </c>
      <c r="W186" s="192">
        <v>-3.3487534703899903E-2</v>
      </c>
      <c r="X186" s="192" t="s">
        <v>409</v>
      </c>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1.6278820596099552</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v>
      </c>
      <c r="I187" s="191"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0.52999999999999003</v>
      </c>
      <c r="J187" s="242">
        <v>44860</v>
      </c>
      <c r="K187" s="242">
        <v>45058</v>
      </c>
      <c r="L187" s="91" t="s">
        <v>306</v>
      </c>
      <c r="M187" s="192">
        <v>5</v>
      </c>
      <c r="N187" s="192">
        <v>0.52999999999999003</v>
      </c>
      <c r="O187" s="192" t="s">
        <v>409</v>
      </c>
      <c r="P187" s="192" t="s">
        <v>409</v>
      </c>
      <c r="Q187" s="192" t="s">
        <v>409</v>
      </c>
      <c r="R187" s="192">
        <v>3.5</v>
      </c>
      <c r="S187" s="192">
        <v>-0.29999999999999799</v>
      </c>
      <c r="T187" s="192">
        <v>5.2999999999998999E-2</v>
      </c>
      <c r="U187" s="192" t="s">
        <v>409</v>
      </c>
      <c r="V187" s="192" t="s">
        <v>409</v>
      </c>
      <c r="W187" s="192" t="s">
        <v>409</v>
      </c>
      <c r="X187" s="192" t="s">
        <v>409</v>
      </c>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1.7008401285415149</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1.28571428571428</v>
      </c>
      <c r="I188" s="191"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2.2499999999999898</v>
      </c>
      <c r="J188" s="242">
        <v>44860</v>
      </c>
      <c r="K188" s="242">
        <v>45058</v>
      </c>
      <c r="L188" s="91" t="s">
        <v>307</v>
      </c>
      <c r="M188" s="192">
        <v>1.28571428571428</v>
      </c>
      <c r="N188" s="192">
        <v>2.2499999999999898</v>
      </c>
      <c r="O188" s="192" t="s">
        <v>409</v>
      </c>
      <c r="P188" s="192" t="s">
        <v>409</v>
      </c>
      <c r="Q188" s="192" t="s">
        <v>409</v>
      </c>
      <c r="R188" s="192">
        <v>0.9</v>
      </c>
      <c r="S188" s="192">
        <v>-0.71699999999999897</v>
      </c>
      <c r="T188" s="192">
        <v>0.22499999999999901</v>
      </c>
      <c r="U188" s="192" t="s">
        <v>409</v>
      </c>
      <c r="V188" s="192" t="s">
        <v>409</v>
      </c>
      <c r="W188" s="192" t="s">
        <v>409</v>
      </c>
      <c r="X188" s="192" t="s">
        <v>409</v>
      </c>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0</v>
      </c>
      <c r="J189" s="242">
        <v>44753</v>
      </c>
      <c r="K189" s="242">
        <v>45058</v>
      </c>
      <c r="L189" s="91" t="s">
        <v>309</v>
      </c>
      <c r="M189" s="192">
        <v>0.28571428571428598</v>
      </c>
      <c r="N189" s="192">
        <v>0</v>
      </c>
      <c r="O189" s="192" t="s">
        <v>409</v>
      </c>
      <c r="P189" s="192" t="s">
        <v>409</v>
      </c>
      <c r="Q189" s="192" t="s">
        <v>409</v>
      </c>
      <c r="R189" s="192">
        <v>0.2</v>
      </c>
      <c r="S189" s="192">
        <v>-0.72499999999999898</v>
      </c>
      <c r="T189" s="192">
        <v>-0.27500000000000002</v>
      </c>
      <c r="U189" s="192" t="s">
        <v>409</v>
      </c>
      <c r="V189" s="192" t="s">
        <v>409</v>
      </c>
      <c r="W189" s="192" t="s">
        <v>409</v>
      </c>
      <c r="X189" s="192" t="s">
        <v>409</v>
      </c>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0.85857024007524152</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2.58</v>
      </c>
      <c r="J190" s="242">
        <v>44860</v>
      </c>
      <c r="K190" s="242">
        <v>45058</v>
      </c>
      <c r="L190" s="91" t="s">
        <v>311</v>
      </c>
      <c r="M190" s="192">
        <v>0.28571428571428598</v>
      </c>
      <c r="N190" s="192">
        <v>2.58</v>
      </c>
      <c r="O190" s="192" t="s">
        <v>409</v>
      </c>
      <c r="P190" s="192" t="s">
        <v>409</v>
      </c>
      <c r="Q190" s="192" t="s">
        <v>409</v>
      </c>
      <c r="R190" s="192">
        <v>0.2</v>
      </c>
      <c r="S190" s="192">
        <v>-1.333</v>
      </c>
      <c r="T190" s="192">
        <v>0.25800000000000001</v>
      </c>
      <c r="U190" s="192" t="s">
        <v>409</v>
      </c>
      <c r="V190" s="192" t="s">
        <v>409</v>
      </c>
      <c r="W190" s="192" t="s">
        <v>409</v>
      </c>
      <c r="X190" s="192" t="s">
        <v>409</v>
      </c>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0</v>
      </c>
      <c r="J191" s="242">
        <v>44860</v>
      </c>
      <c r="K191" s="242">
        <v>45058</v>
      </c>
      <c r="L191" s="91" t="s">
        <v>313</v>
      </c>
      <c r="M191" s="192">
        <v>8</v>
      </c>
      <c r="N191" s="192" t="s">
        <v>409</v>
      </c>
      <c r="O191" s="192" t="s">
        <v>409</v>
      </c>
      <c r="P191" s="192">
        <v>0</v>
      </c>
      <c r="Q191" s="192" t="s">
        <v>409</v>
      </c>
      <c r="R191" s="192">
        <v>5.6</v>
      </c>
      <c r="S191" s="192" t="s">
        <v>409</v>
      </c>
      <c r="T191" s="192" t="s">
        <v>409</v>
      </c>
      <c r="U191" s="192" t="s">
        <v>409</v>
      </c>
      <c r="V191" s="192">
        <v>-0.48007532565119998</v>
      </c>
      <c r="W191" s="192">
        <v>-0.72018813812470095</v>
      </c>
      <c r="X191" s="192" t="s">
        <v>409</v>
      </c>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739</v>
      </c>
      <c r="M192" s="192" t="s">
        <v>409</v>
      </c>
      <c r="N192" s="192" t="s">
        <v>409</v>
      </c>
      <c r="O192" s="192" t="s">
        <v>409</v>
      </c>
      <c r="P192" s="192" t="s">
        <v>409</v>
      </c>
      <c r="Q192" s="192" t="s">
        <v>409</v>
      </c>
      <c r="R192" s="192" t="s">
        <v>409</v>
      </c>
      <c r="S192" s="192" t="s">
        <v>409</v>
      </c>
      <c r="T192" s="192" t="s">
        <v>409</v>
      </c>
      <c r="U192" s="192" t="s">
        <v>409</v>
      </c>
      <c r="V192" s="192" t="s">
        <v>409</v>
      </c>
      <c r="W192" s="192" t="s">
        <v>409</v>
      </c>
      <c r="X192" s="192" t="s">
        <v>409</v>
      </c>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44753</v>
      </c>
      <c r="K193" s="242">
        <v>45058</v>
      </c>
      <c r="L193" s="91" t="s">
        <v>315</v>
      </c>
      <c r="M193" s="192">
        <v>2.1428571428571401</v>
      </c>
      <c r="N193" s="192">
        <v>0</v>
      </c>
      <c r="O193" s="192" t="s">
        <v>409</v>
      </c>
      <c r="P193" s="192">
        <v>0</v>
      </c>
      <c r="Q193" s="192" t="s">
        <v>409</v>
      </c>
      <c r="R193" s="192">
        <v>1.5</v>
      </c>
      <c r="S193" s="192">
        <v>0</v>
      </c>
      <c r="T193" s="192">
        <v>0</v>
      </c>
      <c r="U193" s="192" t="s">
        <v>409</v>
      </c>
      <c r="V193" s="192">
        <v>-0.111569452328067</v>
      </c>
      <c r="W193" s="192">
        <v>0</v>
      </c>
      <c r="X193" s="192" t="s">
        <v>409</v>
      </c>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7.9372539331937713</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v>
      </c>
      <c r="I194" s="191"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7</v>
      </c>
      <c r="J194" s="242">
        <v>45019</v>
      </c>
      <c r="K194" s="242">
        <v>45058</v>
      </c>
      <c r="L194" s="91" t="s">
        <v>316</v>
      </c>
      <c r="M194" s="192">
        <v>9</v>
      </c>
      <c r="N194" s="192" t="s">
        <v>409</v>
      </c>
      <c r="O194" s="192" t="s">
        <v>409</v>
      </c>
      <c r="P194" s="192" t="s">
        <v>409</v>
      </c>
      <c r="Q194" s="192">
        <v>7</v>
      </c>
      <c r="R194" s="192">
        <v>6.3</v>
      </c>
      <c r="S194" s="192" t="s">
        <v>409</v>
      </c>
      <c r="T194" s="192" t="s">
        <v>409</v>
      </c>
      <c r="U194" s="192" t="s">
        <v>409</v>
      </c>
      <c r="V194" s="192" t="s">
        <v>409</v>
      </c>
      <c r="W194" s="192" t="s">
        <v>409</v>
      </c>
      <c r="X194" s="192" t="s">
        <v>925</v>
      </c>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45014</v>
      </c>
      <c r="L195" s="91" t="s">
        <v>740</v>
      </c>
      <c r="M195" s="192" t="s">
        <v>409</v>
      </c>
      <c r="N195" s="192" t="s">
        <v>409</v>
      </c>
      <c r="O195" s="192" t="s">
        <v>409</v>
      </c>
      <c r="P195" s="192" t="s">
        <v>409</v>
      </c>
      <c r="Q195" s="192" t="s">
        <v>409</v>
      </c>
      <c r="R195" s="192" t="s">
        <v>409</v>
      </c>
      <c r="S195" s="192" t="s">
        <v>409</v>
      </c>
      <c r="T195" s="192" t="s">
        <v>409</v>
      </c>
      <c r="U195" s="192" t="s">
        <v>409</v>
      </c>
      <c r="V195" s="192" t="s">
        <v>409</v>
      </c>
      <c r="W195" s="192" t="s">
        <v>409</v>
      </c>
      <c r="X195" s="192" t="s">
        <v>409</v>
      </c>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0</v>
      </c>
      <c r="J196" s="242">
        <v>45019</v>
      </c>
      <c r="K196" s="242">
        <v>45058</v>
      </c>
      <c r="L196" s="91" t="s">
        <v>318</v>
      </c>
      <c r="M196" s="192">
        <v>10</v>
      </c>
      <c r="N196" s="192" t="s">
        <v>409</v>
      </c>
      <c r="O196" s="192" t="s">
        <v>409</v>
      </c>
      <c r="P196" s="192">
        <v>0</v>
      </c>
      <c r="Q196" s="192" t="s">
        <v>409</v>
      </c>
      <c r="R196" s="192">
        <v>7</v>
      </c>
      <c r="S196" s="192" t="s">
        <v>409</v>
      </c>
      <c r="T196" s="192" t="s">
        <v>409</v>
      </c>
      <c r="U196" s="192" t="s">
        <v>409</v>
      </c>
      <c r="V196" s="192">
        <v>-5.5534138918297102E-2</v>
      </c>
      <c r="W196" s="192">
        <v>-0.15541622469569899</v>
      </c>
      <c r="X196" s="192" t="s">
        <v>409</v>
      </c>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8.4285714285714199</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45019</v>
      </c>
      <c r="K197" s="242">
        <v>45058</v>
      </c>
      <c r="L197" s="91" t="s">
        <v>320</v>
      </c>
      <c r="M197" s="192">
        <v>8.4285714285714199</v>
      </c>
      <c r="N197" s="192" t="s">
        <v>409</v>
      </c>
      <c r="O197" s="192" t="s">
        <v>409</v>
      </c>
      <c r="P197" s="192">
        <v>0</v>
      </c>
      <c r="Q197" s="192" t="s">
        <v>409</v>
      </c>
      <c r="R197" s="192">
        <v>5.9</v>
      </c>
      <c r="S197" s="192" t="s">
        <v>409</v>
      </c>
      <c r="T197" s="192" t="s">
        <v>409</v>
      </c>
      <c r="U197" s="192" t="s">
        <v>409</v>
      </c>
      <c r="V197" s="192">
        <v>-0.89540223201770197</v>
      </c>
      <c r="W197" s="192">
        <v>-0.706312980600597</v>
      </c>
      <c r="X197" s="192" t="s">
        <v>409</v>
      </c>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0.18447891414972326</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2.71428571428571</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1.25382783347909E-2</v>
      </c>
      <c r="J198" s="242">
        <v>45019</v>
      </c>
      <c r="K198" s="242">
        <v>45014</v>
      </c>
      <c r="L198" s="91" t="s">
        <v>322</v>
      </c>
      <c r="M198" s="192">
        <v>2.71428571428571</v>
      </c>
      <c r="N198" s="192">
        <v>0</v>
      </c>
      <c r="O198" s="192">
        <v>0</v>
      </c>
      <c r="P198" s="192">
        <v>1.25382783347909E-2</v>
      </c>
      <c r="Q198" s="192" t="s">
        <v>409</v>
      </c>
      <c r="R198" s="192">
        <v>1.9</v>
      </c>
      <c r="S198" s="192">
        <v>-0.5</v>
      </c>
      <c r="T198" s="192">
        <v>-0.5</v>
      </c>
      <c r="U198" s="192" t="s">
        <v>539</v>
      </c>
      <c r="V198" s="192">
        <v>4.6364756980189E-4</v>
      </c>
      <c r="W198" s="192">
        <v>6.2691391673960002E-4</v>
      </c>
      <c r="X198" s="192" t="s">
        <v>409</v>
      </c>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6.2857142857142803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45019</v>
      </c>
      <c r="K199" s="242">
        <v>45014</v>
      </c>
      <c r="L199" s="91" t="s">
        <v>324</v>
      </c>
      <c r="M199" s="192">
        <v>6.2857142857142803</v>
      </c>
      <c r="N199" s="192" t="s">
        <v>409</v>
      </c>
      <c r="O199" s="192" t="s">
        <v>409</v>
      </c>
      <c r="P199" s="192">
        <v>0</v>
      </c>
      <c r="Q199" s="192" t="s">
        <v>409</v>
      </c>
      <c r="R199" s="192">
        <v>4.4000000000000004</v>
      </c>
      <c r="S199" s="192" t="s">
        <v>409</v>
      </c>
      <c r="T199" s="192" t="s">
        <v>409</v>
      </c>
      <c r="U199" s="192" t="s">
        <v>409</v>
      </c>
      <c r="V199" s="192">
        <v>-0.13916510862893</v>
      </c>
      <c r="W199" s="192">
        <v>-0.11503491052240999</v>
      </c>
      <c r="X199" s="192" t="s">
        <v>409</v>
      </c>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2.2857142857142798</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45019</v>
      </c>
      <c r="K200" s="242">
        <v>45014</v>
      </c>
      <c r="L200" s="91" t="s">
        <v>326</v>
      </c>
      <c r="M200" s="192">
        <v>2.2857142857142798</v>
      </c>
      <c r="N200" s="192" t="s">
        <v>409</v>
      </c>
      <c r="O200" s="192" t="s">
        <v>409</v>
      </c>
      <c r="P200" s="192" t="s">
        <v>409</v>
      </c>
      <c r="Q200" s="192" t="s">
        <v>409</v>
      </c>
      <c r="R200" s="192">
        <v>1.6</v>
      </c>
      <c r="S200" s="192" t="s">
        <v>409</v>
      </c>
      <c r="T200" s="192" t="s">
        <v>409</v>
      </c>
      <c r="U200" s="192" t="s">
        <v>409</v>
      </c>
      <c r="V200" s="192" t="s">
        <v>409</v>
      </c>
      <c r="W200" s="192" t="s">
        <v>409</v>
      </c>
      <c r="X200" s="192" t="s">
        <v>409</v>
      </c>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8.4285714285714199</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45019</v>
      </c>
      <c r="K201" s="242">
        <v>45014</v>
      </c>
      <c r="L201" s="91" t="s">
        <v>328</v>
      </c>
      <c r="M201" s="192">
        <v>8.4285714285714199</v>
      </c>
      <c r="N201" s="192" t="s">
        <v>409</v>
      </c>
      <c r="O201" s="192" t="s">
        <v>409</v>
      </c>
      <c r="P201" s="192">
        <v>0</v>
      </c>
      <c r="Q201" s="192" t="s">
        <v>409</v>
      </c>
      <c r="R201" s="192">
        <v>5.9</v>
      </c>
      <c r="S201" s="192" t="s">
        <v>409</v>
      </c>
      <c r="T201" s="192" t="s">
        <v>409</v>
      </c>
      <c r="U201" s="192" t="s">
        <v>409</v>
      </c>
      <c r="V201" s="192">
        <v>-0.2487999840623</v>
      </c>
      <c r="W201" s="192">
        <v>-0.238622519331599</v>
      </c>
      <c r="X201" s="192" t="s">
        <v>409</v>
      </c>
      <c r="AF201" s="181"/>
      <c r="AG201" s="181"/>
      <c r="AH201" s="181"/>
      <c r="AI201" s="181"/>
      <c r="AJ201" s="181"/>
      <c r="AK201" s="181"/>
      <c r="AL201" s="181" t="str">
        <f>IFERROR(INDEX('Data Dictionary'!$I$8:$I$39,MATCH(AL7,'Data Dictionary'!$K$8:$K$39,0)),"")</f>
        <v/>
      </c>
      <c r="AM201" s="80" t="str">
        <f>IFERROR(INDEX('Data Dictionary'!$I$8:$I$34,MATCH(AM7,'Data Dictionary'!$M$8:$M$34,0)),"")</f>
        <v/>
      </c>
      <c r="AN201" s="80" t="str">
        <f>IFERROR(INDEX('Data Dictionary'!$I$8:$I$34,MATCH(AN7,'Data Dictionary'!$M$8:$M$34,0)),"")</f>
        <v/>
      </c>
      <c r="AO201" s="80" t="str">
        <f>IFERROR(INDEX('Data Dictionary'!$I$8:$I$34,MATCH(AO7,'Data Dictionary'!$M$8:$M$34,0)),"")</f>
        <v/>
      </c>
      <c r="AP201" s="80" t="str">
        <f>IFERROR(INDEX('Data Dictionary'!$I$8:$I$34,MATCH(AP7,'Data Dictionary'!$M$8:$M$34,0)),"")</f>
        <v/>
      </c>
      <c r="AQ201" s="181" t="str">
        <f>IFERROR(INDEX('Data Dictionary'!$I$8:$I$34,MATCH(AQ7,'Data Dictionary'!$M$8:$M$34,0)),"")</f>
        <v/>
      </c>
      <c r="AR201" s="181" t="str">
        <f>IFERROR(INDEX('Data Dictionary'!$I$8:$I$34,MATCH(AR7,'Data Dictionary'!$M$8:$M$34,0)),"")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7.8571428571428497</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45019</v>
      </c>
      <c r="K202" s="242">
        <v>45014</v>
      </c>
      <c r="L202" s="91" t="s">
        <v>330</v>
      </c>
      <c r="M202" s="192">
        <v>7.8571428571428497</v>
      </c>
      <c r="N202" s="192" t="s">
        <v>409</v>
      </c>
      <c r="O202" s="192" t="s">
        <v>409</v>
      </c>
      <c r="P202" s="192" t="s">
        <v>409</v>
      </c>
      <c r="Q202" s="192" t="s">
        <v>409</v>
      </c>
      <c r="R202" s="192">
        <v>5.5</v>
      </c>
      <c r="S202" s="192" t="s">
        <v>409</v>
      </c>
      <c r="T202" s="192" t="s">
        <v>409</v>
      </c>
      <c r="U202" s="192" t="s">
        <v>409</v>
      </c>
      <c r="V202" s="192" t="s">
        <v>409</v>
      </c>
      <c r="W202" s="192" t="s">
        <v>409</v>
      </c>
      <c r="X202" s="192" t="s">
        <v>409</v>
      </c>
      <c r="AF202" s="181"/>
      <c r="AG202" s="181"/>
      <c r="AH202" s="181"/>
      <c r="AI202" s="181"/>
      <c r="AJ202" s="181"/>
      <c r="AK202" s="181"/>
      <c r="AL202" s="181" t="str">
        <f>IFERROR(INDEX('Data Dictionary'!$J$8:$J$39,MATCH(AL7,'Data Dictionary'!$K$8:$K$39,0)),"")</f>
        <v/>
      </c>
      <c r="AM202" s="80" t="str">
        <f>IFERROR(INDEX('Data Dictionary'!$J$8:$J$34,MATCH(AM7,'Data Dictionary'!$M$8:$M$34,0)),"")</f>
        <v/>
      </c>
      <c r="AN202" s="80" t="str">
        <f>IFERROR(INDEX('Data Dictionary'!$J$8:$J$34,MATCH(AN7,'Data Dictionary'!$M$8:$M$34,0)),"")</f>
        <v/>
      </c>
      <c r="AO202" s="80" t="str">
        <f>IFERROR(INDEX('Data Dictionary'!$J$8:$J$34,MATCH(AO7,'Data Dictionary'!$M$8:$M$34,0)),"")</f>
        <v/>
      </c>
      <c r="AP202" s="80" t="str">
        <f>IFERROR(INDEX('Data Dictionary'!$J$8:$J$34,MATCH(AP7,'Data Dictionary'!$M$8:$M$34,0)),"")</f>
        <v/>
      </c>
      <c r="AQ202" s="181" t="str">
        <f>IFERROR(INDEX('Data Dictionary'!$J$8:$J$34,MATCH(AQ7,'Data Dictionary'!$M$8:$M$34,0)),"")</f>
        <v/>
      </c>
      <c r="AR202" s="181" t="str">
        <f>IFERROR(INDEX('Data Dictionary'!$J$8:$J$34,MATCH(AR7,'Data Dictionary'!$M$8:$M$34,0)),"")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45014</v>
      </c>
      <c r="L203" s="91" t="s">
        <v>332</v>
      </c>
      <c r="M203" s="192">
        <v>2.8571428571428501</v>
      </c>
      <c r="N203" s="192" t="s">
        <v>409</v>
      </c>
      <c r="O203" s="192" t="s">
        <v>409</v>
      </c>
      <c r="P203" s="192" t="s">
        <v>409</v>
      </c>
      <c r="Q203" s="192" t="s">
        <v>409</v>
      </c>
      <c r="R203" s="192">
        <v>2</v>
      </c>
      <c r="S203" s="192" t="s">
        <v>409</v>
      </c>
      <c r="T203" s="192" t="s">
        <v>409</v>
      </c>
      <c r="U203" s="192" t="s">
        <v>409</v>
      </c>
      <c r="V203" s="192" t="s">
        <v>409</v>
      </c>
      <c r="W203" s="192" t="s">
        <v>409</v>
      </c>
      <c r="X203" s="192" t="s">
        <v>409</v>
      </c>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5.9761430466719672</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10</v>
      </c>
      <c r="J204" s="242">
        <v>45019</v>
      </c>
      <c r="K204" s="242">
        <v>44753</v>
      </c>
      <c r="L204" s="91" t="s">
        <v>334</v>
      </c>
      <c r="M204" s="192">
        <v>3.5714285714285698</v>
      </c>
      <c r="N204" s="192">
        <v>0</v>
      </c>
      <c r="O204" s="192">
        <v>10</v>
      </c>
      <c r="P204" s="192">
        <v>0</v>
      </c>
      <c r="Q204" s="192" t="s">
        <v>409</v>
      </c>
      <c r="R204" s="192">
        <v>2.5</v>
      </c>
      <c r="S204" s="192" t="s">
        <v>409</v>
      </c>
      <c r="T204" s="192">
        <v>-1.19999999999999</v>
      </c>
      <c r="U204" s="192" t="s">
        <v>541</v>
      </c>
      <c r="V204" s="192">
        <v>-2.0434682424169001E-2</v>
      </c>
      <c r="W204" s="192">
        <v>-2.2651345143062E-2</v>
      </c>
      <c r="X204" s="192" t="s">
        <v>409</v>
      </c>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2.0450596517316875</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1.72211075611686</v>
      </c>
      <c r="J205" s="242">
        <v>45019</v>
      </c>
      <c r="K205" s="242">
        <v>45014</v>
      </c>
      <c r="L205" s="91" t="s">
        <v>335</v>
      </c>
      <c r="M205" s="192">
        <v>2.4285714285714199</v>
      </c>
      <c r="N205" s="192">
        <v>0</v>
      </c>
      <c r="O205" s="192">
        <v>0</v>
      </c>
      <c r="P205" s="192">
        <v>1.72211075611686</v>
      </c>
      <c r="Q205" s="192" t="s">
        <v>409</v>
      </c>
      <c r="R205" s="192">
        <v>1.7</v>
      </c>
      <c r="S205" s="192">
        <v>-0.65800000000000103</v>
      </c>
      <c r="T205" s="192">
        <v>-1.1869999999999901</v>
      </c>
      <c r="U205" s="192" t="s">
        <v>539</v>
      </c>
      <c r="V205" s="192">
        <v>8.6105537805842999E-2</v>
      </c>
      <c r="W205" s="192">
        <v>7.8782172306383E-2</v>
      </c>
      <c r="X205" s="192" t="s">
        <v>409</v>
      </c>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7.5714285714285703</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45019</v>
      </c>
      <c r="K206" s="242">
        <v>45014</v>
      </c>
      <c r="L206" s="91" t="s">
        <v>337</v>
      </c>
      <c r="M206" s="192">
        <v>7.5714285714285703</v>
      </c>
      <c r="N206" s="192" t="s">
        <v>409</v>
      </c>
      <c r="O206" s="192" t="s">
        <v>409</v>
      </c>
      <c r="P206" s="192" t="s">
        <v>409</v>
      </c>
      <c r="Q206" s="192" t="s">
        <v>409</v>
      </c>
      <c r="R206" s="192">
        <v>5.3</v>
      </c>
      <c r="S206" s="192" t="s">
        <v>409</v>
      </c>
      <c r="T206" s="192" t="s">
        <v>409</v>
      </c>
      <c r="U206" s="192" t="s">
        <v>409</v>
      </c>
      <c r="V206" s="192" t="s">
        <v>409</v>
      </c>
      <c r="W206" s="192" t="s">
        <v>409</v>
      </c>
      <c r="X206" s="192" t="s">
        <v>409</v>
      </c>
    </row>
    <row r="207" spans="1:53"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1</v>
      </c>
      <c r="J207" s="242" t="s">
        <v>409</v>
      </c>
      <c r="K207" s="242">
        <v>45058</v>
      </c>
      <c r="L207" s="91" t="s">
        <v>741</v>
      </c>
      <c r="M207" s="192" t="s">
        <v>409</v>
      </c>
      <c r="N207" s="192">
        <v>1</v>
      </c>
      <c r="O207" s="192" t="s">
        <v>409</v>
      </c>
      <c r="P207" s="192" t="s">
        <v>409</v>
      </c>
      <c r="Q207" s="192" t="s">
        <v>409</v>
      </c>
      <c r="R207" s="192" t="s">
        <v>409</v>
      </c>
      <c r="S207" s="192">
        <v>-0.28999999999999998</v>
      </c>
      <c r="T207" s="192">
        <v>0.1</v>
      </c>
      <c r="U207" s="192" t="s">
        <v>409</v>
      </c>
      <c r="V207" s="192" t="s">
        <v>409</v>
      </c>
      <c r="W207" s="192" t="s">
        <v>409</v>
      </c>
      <c r="X207" s="192" t="s">
        <v>409</v>
      </c>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4.8579158375234543</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8.2857142857142794</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2.84819696536601</v>
      </c>
      <c r="J208" s="242">
        <v>45019</v>
      </c>
      <c r="K208" s="242">
        <v>45014</v>
      </c>
      <c r="L208" s="91" t="s">
        <v>339</v>
      </c>
      <c r="M208" s="192">
        <v>8.2857142857142794</v>
      </c>
      <c r="N208" s="192" t="s">
        <v>409</v>
      </c>
      <c r="O208" s="192" t="s">
        <v>409</v>
      </c>
      <c r="P208" s="192">
        <v>2.84819696536601</v>
      </c>
      <c r="Q208" s="192" t="s">
        <v>409</v>
      </c>
      <c r="R208" s="192">
        <v>5.8</v>
      </c>
      <c r="S208" s="192" t="s">
        <v>409</v>
      </c>
      <c r="T208" s="192" t="s">
        <v>409</v>
      </c>
      <c r="U208" s="192" t="s">
        <v>409</v>
      </c>
      <c r="V208" s="192">
        <v>5.0841623883101802E-2</v>
      </c>
      <c r="W208" s="192">
        <v>0.142409848268301</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45019</v>
      </c>
      <c r="K209" s="242">
        <v>45014</v>
      </c>
      <c r="L209" s="91" t="s">
        <v>341</v>
      </c>
      <c r="M209" s="192">
        <v>9</v>
      </c>
      <c r="N209" s="192" t="s">
        <v>409</v>
      </c>
      <c r="O209" s="192">
        <v>0</v>
      </c>
      <c r="P209" s="192">
        <v>0</v>
      </c>
      <c r="Q209" s="192" t="s">
        <v>409</v>
      </c>
      <c r="R209" s="192">
        <v>6.3</v>
      </c>
      <c r="S209" s="192" t="s">
        <v>409</v>
      </c>
      <c r="T209" s="192" t="s">
        <v>409</v>
      </c>
      <c r="U209" s="192" t="s">
        <v>539</v>
      </c>
      <c r="V209" s="192">
        <v>-8.0980347655597001E-2</v>
      </c>
      <c r="W209" s="192">
        <v>-8.4127221500601507E-2</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4.780914437337568</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2.2857142857142798</v>
      </c>
      <c r="I210" s="191"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10</v>
      </c>
      <c r="J210" s="242">
        <v>44860</v>
      </c>
      <c r="K210" s="242">
        <v>45058</v>
      </c>
      <c r="L210" s="91" t="s">
        <v>343</v>
      </c>
      <c r="M210" s="192">
        <v>2.2857142857142798</v>
      </c>
      <c r="N210" s="192">
        <v>10</v>
      </c>
      <c r="O210" s="192">
        <v>0</v>
      </c>
      <c r="P210" s="192" t="s">
        <v>409</v>
      </c>
      <c r="Q210" s="192" t="s">
        <v>409</v>
      </c>
      <c r="R210" s="192">
        <v>1.6</v>
      </c>
      <c r="S210" s="192">
        <v>14.6929999999999</v>
      </c>
      <c r="T210" s="192">
        <v>0.68500000000000005</v>
      </c>
      <c r="U210" s="192" t="s">
        <v>539</v>
      </c>
      <c r="V210" s="192" t="s">
        <v>409</v>
      </c>
      <c r="W210" s="192" t="s">
        <v>409</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v>
      </c>
      <c r="J211" s="242">
        <v>44753</v>
      </c>
      <c r="K211" s="242">
        <v>45058</v>
      </c>
      <c r="L211" s="91" t="s">
        <v>345</v>
      </c>
      <c r="M211" s="192">
        <v>2.5714285714285698</v>
      </c>
      <c r="N211" s="192">
        <v>0</v>
      </c>
      <c r="O211" s="192">
        <v>0</v>
      </c>
      <c r="P211" s="192">
        <v>0</v>
      </c>
      <c r="Q211" s="192" t="s">
        <v>409</v>
      </c>
      <c r="R211" s="192">
        <v>1.8</v>
      </c>
      <c r="S211" s="192">
        <v>-1.508</v>
      </c>
      <c r="T211" s="192">
        <v>-0.97499999999999898</v>
      </c>
      <c r="U211" s="192" t="s">
        <v>539</v>
      </c>
      <c r="V211" s="192">
        <v>-3.6124348640441999E-2</v>
      </c>
      <c r="W211" s="192">
        <v>-1.9134953618049001E-2</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0</v>
      </c>
      <c r="J212" s="242">
        <v>45019</v>
      </c>
      <c r="K212" s="242">
        <v>45058</v>
      </c>
      <c r="L212" s="91" t="s">
        <v>346</v>
      </c>
      <c r="M212" s="192">
        <v>1.1428571428571399</v>
      </c>
      <c r="N212" s="192">
        <v>0</v>
      </c>
      <c r="O212" s="192" t="s">
        <v>409</v>
      </c>
      <c r="P212" s="192" t="s">
        <v>409</v>
      </c>
      <c r="Q212" s="192" t="s">
        <v>409</v>
      </c>
      <c r="R212" s="192">
        <v>0.8</v>
      </c>
      <c r="S212" s="192">
        <v>-1.7250000000000001</v>
      </c>
      <c r="T212" s="192">
        <v>-2.7250000000000001</v>
      </c>
      <c r="U212" s="192" t="s">
        <v>409</v>
      </c>
      <c r="V212" s="192" t="s">
        <v>409</v>
      </c>
      <c r="W212" s="192" t="s">
        <v>409</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4.2857142857142803</v>
      </c>
      <c r="I213" s="191"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0</v>
      </c>
      <c r="J213" s="242">
        <v>45019</v>
      </c>
      <c r="K213" s="242">
        <v>45058</v>
      </c>
      <c r="L213" s="91" t="s">
        <v>348</v>
      </c>
      <c r="M213" s="192">
        <v>4.2857142857142803</v>
      </c>
      <c r="N213" s="192">
        <v>0</v>
      </c>
      <c r="O213" s="192" t="s">
        <v>409</v>
      </c>
      <c r="P213" s="192">
        <v>0</v>
      </c>
      <c r="Q213" s="192" t="s">
        <v>409</v>
      </c>
      <c r="R213" s="192">
        <v>3</v>
      </c>
      <c r="S213" s="192">
        <v>-0.77399999999999902</v>
      </c>
      <c r="T213" s="192">
        <v>-0.90600000000000003</v>
      </c>
      <c r="U213" s="192" t="s">
        <v>409</v>
      </c>
      <c r="V213" s="192">
        <v>-1.2470000000000001</v>
      </c>
      <c r="W213" s="192">
        <v>-1.1850000000000001</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45019</v>
      </c>
      <c r="K214" s="242">
        <v>45014</v>
      </c>
      <c r="L214" s="91" t="s">
        <v>349</v>
      </c>
      <c r="M214" s="192">
        <v>6</v>
      </c>
      <c r="N214" s="192" t="s">
        <v>409</v>
      </c>
      <c r="O214" s="192" t="s">
        <v>409</v>
      </c>
      <c r="P214" s="192" t="s">
        <v>409</v>
      </c>
      <c r="Q214" s="192" t="s">
        <v>409</v>
      </c>
      <c r="R214" s="192">
        <v>4.2</v>
      </c>
      <c r="S214" s="192" t="s">
        <v>409</v>
      </c>
      <c r="T214" s="192" t="s">
        <v>409</v>
      </c>
      <c r="U214" s="192" t="s">
        <v>409</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5.71428571428571</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45019</v>
      </c>
      <c r="K215" s="242">
        <v>45014</v>
      </c>
      <c r="L215" s="91" t="s">
        <v>350</v>
      </c>
      <c r="M215" s="192">
        <v>5.71428571428571</v>
      </c>
      <c r="N215" s="192" t="s">
        <v>409</v>
      </c>
      <c r="O215" s="192" t="s">
        <v>409</v>
      </c>
      <c r="P215" s="192" t="s">
        <v>409</v>
      </c>
      <c r="Q215" s="192" t="s">
        <v>409</v>
      </c>
      <c r="R215" s="192">
        <v>4</v>
      </c>
      <c r="S215" s="192" t="s">
        <v>409</v>
      </c>
      <c r="T215" s="192" t="s">
        <v>409</v>
      </c>
      <c r="U215" s="192" t="s">
        <v>409</v>
      </c>
      <c r="V215" s="192" t="s">
        <v>409</v>
      </c>
      <c r="W215" s="192" t="s">
        <v>409</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45014</v>
      </c>
      <c r="L216" s="91" t="s">
        <v>742</v>
      </c>
      <c r="M216" s="192" t="s">
        <v>409</v>
      </c>
      <c r="N216" s="192" t="s">
        <v>409</v>
      </c>
      <c r="O216" s="192" t="s">
        <v>409</v>
      </c>
      <c r="P216" s="192" t="s">
        <v>409</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45014</v>
      </c>
      <c r="L217" s="91" t="s">
        <v>743</v>
      </c>
      <c r="M217" s="192" t="s">
        <v>409</v>
      </c>
      <c r="N217" s="192" t="s">
        <v>409</v>
      </c>
      <c r="O217" s="192" t="s">
        <v>409</v>
      </c>
      <c r="P217" s="192" t="s">
        <v>409</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5.7370973248050889</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4.5714285714285703</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7.2</v>
      </c>
      <c r="J218" s="242">
        <v>44860</v>
      </c>
      <c r="K218" s="242">
        <v>45058</v>
      </c>
      <c r="L218" s="91" t="s">
        <v>351</v>
      </c>
      <c r="M218" s="192">
        <v>4.5714285714285703</v>
      </c>
      <c r="N218" s="192">
        <v>7.2</v>
      </c>
      <c r="O218" s="192">
        <v>0</v>
      </c>
      <c r="P218" s="192">
        <v>0</v>
      </c>
      <c r="Q218" s="192" t="s">
        <v>409</v>
      </c>
      <c r="R218" s="192">
        <v>3.2</v>
      </c>
      <c r="S218" s="192">
        <v>-0.88</v>
      </c>
      <c r="T218" s="192">
        <v>0.72</v>
      </c>
      <c r="U218" s="192" t="s">
        <v>539</v>
      </c>
      <c r="V218" s="192">
        <v>-5.0921910760124103E-2</v>
      </c>
      <c r="W218" s="192">
        <v>-4.3243948781033999E-2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8.1428571428571406</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45019</v>
      </c>
      <c r="K219" s="242">
        <v>45014</v>
      </c>
      <c r="L219" s="91" t="s">
        <v>353</v>
      </c>
      <c r="M219" s="192">
        <v>8.1428571428571406</v>
      </c>
      <c r="N219" s="192" t="s">
        <v>409</v>
      </c>
      <c r="O219" s="192" t="s">
        <v>409</v>
      </c>
      <c r="P219" s="192" t="s">
        <v>409</v>
      </c>
      <c r="Q219" s="192" t="s">
        <v>409</v>
      </c>
      <c r="R219" s="192">
        <v>5.7</v>
      </c>
      <c r="S219" s="192" t="s">
        <v>409</v>
      </c>
      <c r="T219" s="192" t="s">
        <v>409</v>
      </c>
      <c r="U219" s="192" t="s">
        <v>409</v>
      </c>
      <c r="V219" s="192" t="s">
        <v>409</v>
      </c>
      <c r="W219" s="192" t="s">
        <v>409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7.5714285714285703</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44753</v>
      </c>
      <c r="K220" s="242">
        <v>45014</v>
      </c>
      <c r="L220" s="91" t="s">
        <v>355</v>
      </c>
      <c r="M220" s="192">
        <v>7.5714285714285703</v>
      </c>
      <c r="N220" s="192" t="s">
        <v>409</v>
      </c>
      <c r="O220" s="192" t="s">
        <v>409</v>
      </c>
      <c r="P220" s="192" t="s">
        <v>409</v>
      </c>
      <c r="Q220" s="192" t="s">
        <v>409</v>
      </c>
      <c r="R220" s="192">
        <v>5.3</v>
      </c>
      <c r="S220" s="192" t="s">
        <v>409</v>
      </c>
      <c r="T220" s="192" t="s">
        <v>409</v>
      </c>
      <c r="U220" s="192" t="s">
        <v>409</v>
      </c>
      <c r="V220" s="192" t="s">
        <v>409</v>
      </c>
      <c r="W220" s="192" t="s">
        <v>409</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744</v>
      </c>
      <c r="M221" s="192" t="s">
        <v>409</v>
      </c>
      <c r="N221" s="192" t="s">
        <v>409</v>
      </c>
      <c r="O221" s="192" t="s">
        <v>409</v>
      </c>
      <c r="P221" s="192" t="s">
        <v>409</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45019</v>
      </c>
      <c r="K222" s="242">
        <v>45014</v>
      </c>
      <c r="L222" s="91" t="s">
        <v>356</v>
      </c>
      <c r="M222" s="192">
        <v>10</v>
      </c>
      <c r="N222" s="192" t="s">
        <v>409</v>
      </c>
      <c r="O222" s="192" t="s">
        <v>409</v>
      </c>
      <c r="P222" s="192" t="s">
        <v>409</v>
      </c>
      <c r="Q222" s="192" t="s">
        <v>409</v>
      </c>
      <c r="R222" s="192">
        <v>7.4</v>
      </c>
      <c r="S222" s="192" t="s">
        <v>409</v>
      </c>
      <c r="T222" s="192" t="s">
        <v>409</v>
      </c>
      <c r="U222" s="192" t="s">
        <v>409</v>
      </c>
      <c r="V222" s="192" t="s">
        <v>409</v>
      </c>
      <c r="W222" s="192" t="s">
        <v>409</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7.745966692414834</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10</v>
      </c>
      <c r="J223" s="242">
        <v>44753</v>
      </c>
      <c r="K223" s="242">
        <v>45058</v>
      </c>
      <c r="L223" s="91" t="s">
        <v>358</v>
      </c>
      <c r="M223" s="192">
        <v>6</v>
      </c>
      <c r="N223" s="192">
        <v>10</v>
      </c>
      <c r="O223" s="192">
        <v>10</v>
      </c>
      <c r="P223" s="192">
        <v>0</v>
      </c>
      <c r="Q223" s="192" t="s">
        <v>409</v>
      </c>
      <c r="R223" s="192">
        <v>4.2</v>
      </c>
      <c r="S223" s="192">
        <v>-0.79999999999999705</v>
      </c>
      <c r="T223" s="192">
        <v>5.1249999999999902</v>
      </c>
      <c r="U223" s="192" t="s">
        <v>541</v>
      </c>
      <c r="V223" s="192">
        <v>-0.15876984759340099</v>
      </c>
      <c r="W223" s="192">
        <v>-9.24698153190988E-2</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44860</v>
      </c>
      <c r="K224" s="242">
        <v>45058</v>
      </c>
      <c r="L224" s="91" t="s">
        <v>360</v>
      </c>
      <c r="M224" s="192">
        <v>9</v>
      </c>
      <c r="N224" s="192" t="s">
        <v>409</v>
      </c>
      <c r="O224" s="192" t="s">
        <v>409</v>
      </c>
      <c r="P224" s="192">
        <v>0</v>
      </c>
      <c r="Q224" s="192" t="s">
        <v>409</v>
      </c>
      <c r="R224" s="192">
        <v>6.3</v>
      </c>
      <c r="S224" s="192" t="s">
        <v>409</v>
      </c>
      <c r="T224" s="192" t="s">
        <v>409</v>
      </c>
      <c r="U224" s="192" t="s">
        <v>409</v>
      </c>
      <c r="V224" s="192">
        <v>-8.6321238360397998E-2</v>
      </c>
      <c r="W224" s="192">
        <v>-0.248421439907098</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8.1428571428571406</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45019</v>
      </c>
      <c r="K225" s="242">
        <v>45014</v>
      </c>
      <c r="L225" s="91" t="s">
        <v>362</v>
      </c>
      <c r="M225" s="192">
        <v>8.1428571428571406</v>
      </c>
      <c r="N225" s="192" t="s">
        <v>409</v>
      </c>
      <c r="O225" s="192" t="s">
        <v>409</v>
      </c>
      <c r="P225" s="192">
        <v>0</v>
      </c>
      <c r="Q225" s="192" t="s">
        <v>409</v>
      </c>
      <c r="R225" s="192">
        <v>5.7</v>
      </c>
      <c r="S225" s="192" t="s">
        <v>409</v>
      </c>
      <c r="T225" s="192" t="s">
        <v>409</v>
      </c>
      <c r="U225" s="192" t="s">
        <v>409</v>
      </c>
      <c r="V225" s="192">
        <v>-0.73641169782749905</v>
      </c>
      <c r="W225" s="192">
        <v>-0.74265431255680203</v>
      </c>
      <c r="X225" s="192" t="s">
        <v>409</v>
      </c>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12</v>
      </c>
      <c r="O233" s="80">
        <f>COUNTIF(O8:O225,10)</f>
        <v>7</v>
      </c>
      <c r="P233" s="80">
        <f>COUNTIF(P8:P225,10)</f>
        <v>7</v>
      </c>
      <c r="Q233" s="80">
        <f>COUNTIF(Q8:Q225,1)</f>
        <v>0</v>
      </c>
      <c r="R233" s="80">
        <f>COUNTIF(R8:R225,"&gt;=.7")</f>
        <v>160</v>
      </c>
      <c r="S233" s="80">
        <f>COUNTIF(S8:S225,"&gt;=.7")</f>
        <v>4</v>
      </c>
      <c r="T233" s="80">
        <f>COUNTIF(T8:T225,"High")</f>
        <v>0</v>
      </c>
      <c r="U233" s="80">
        <f>COUNTIF(U8:U225,"&gt;.6")</f>
        <v>0</v>
      </c>
      <c r="V233" s="80">
        <f>COUNTIF(V8:V225,"&gt;.35")</f>
        <v>9</v>
      </c>
      <c r="W233" s="87"/>
      <c r="X233" s="87"/>
    </row>
    <row r="234" spans="1:24" x14ac:dyDescent="0.2">
      <c r="N234" s="80">
        <f>COUNTIF(N9:N226,"&gt;9.9")</f>
        <v>12</v>
      </c>
      <c r="O234" s="80">
        <f>COUNTIF(O9:O226,"&gt;9.9")</f>
        <v>7</v>
      </c>
      <c r="P234" s="80">
        <f>COUNTIF(P9:P226,"&gt;=9.95")</f>
        <v>7</v>
      </c>
      <c r="Q234" s="80">
        <f>COUNTIF(Q9:Q226,"&gt;=9.95")</f>
        <v>4</v>
      </c>
      <c r="R234" s="80">
        <f>COUNTIF(R9:R226,"&gt;=1.4")</f>
        <v>147</v>
      </c>
      <c r="S234" s="80">
        <f>COUNTIF(S9:S226,"&gt;=1.4")</f>
        <v>2</v>
      </c>
      <c r="T234" s="80">
        <f>COUNTIF(T9:T226,"&gt;=9.95")</f>
        <v>0</v>
      </c>
      <c r="U234" s="80">
        <f>COUNTIF(U9:U226,"&gt;=1")</f>
        <v>0</v>
      </c>
      <c r="V234" s="80">
        <f>COUNTIF(V8:V225,"&gt;.7")</f>
        <v>6</v>
      </c>
      <c r="W234" s="87"/>
      <c r="X234" s="87"/>
    </row>
  </sheetData>
  <conditionalFormatting sqref="G1:G5">
    <cfRule type="cellIs" dxfId="158" priority="21" stopIfTrue="1" operator="greaterThanOrEqual">
      <formula>0</formula>
    </cfRule>
  </conditionalFormatting>
  <conditionalFormatting sqref="G8:G225">
    <cfRule type="cellIs" dxfId="157" priority="81" stopIfTrue="1" operator="greaterThanOrEqual">
      <formula>0</formula>
    </cfRule>
  </conditionalFormatting>
  <conditionalFormatting sqref="G1:H5">
    <cfRule type="expression" dxfId="156" priority="7" stopIfTrue="1">
      <formula>G1=""</formula>
    </cfRule>
  </conditionalFormatting>
  <conditionalFormatting sqref="G8:H225">
    <cfRule type="expression" dxfId="155" priority="66" stopIfTrue="1">
      <formula>G8=""</formula>
    </cfRule>
  </conditionalFormatting>
  <conditionalFormatting sqref="H1:H5">
    <cfRule type="cellIs" dxfId="154" priority="12" operator="between">
      <formula>0</formula>
      <formula>6.999</formula>
    </cfRule>
    <cfRule type="cellIs" dxfId="153" priority="13" operator="between">
      <formula>7</formula>
      <formula>9.99</formula>
    </cfRule>
    <cfRule type="expression" dxfId="152" priority="14">
      <formula>H1=10</formula>
    </cfRule>
  </conditionalFormatting>
  <conditionalFormatting sqref="H8:H225">
    <cfRule type="cellIs" dxfId="151" priority="68" operator="between">
      <formula>7</formula>
      <formula>9.99</formula>
    </cfRule>
    <cfRule type="cellIs" dxfId="150" priority="67" operator="between">
      <formula>0</formula>
      <formula>6.999</formula>
    </cfRule>
    <cfRule type="expression" dxfId="149" priority="69">
      <formula>H8=10</formula>
    </cfRule>
  </conditionalFormatting>
  <conditionalFormatting sqref="I2:I3">
    <cfRule type="expression" dxfId="148" priority="25">
      <formula>I2=10</formula>
    </cfRule>
    <cfRule type="expression" dxfId="147" priority="22">
      <formula>I2=""</formula>
    </cfRule>
    <cfRule type="cellIs" dxfId="146" priority="23" operator="between">
      <formula>0</formula>
      <formula>6.999</formula>
    </cfRule>
    <cfRule type="cellIs" dxfId="145" priority="24" operator="between">
      <formula>7</formula>
      <formula>9.99</formula>
    </cfRule>
  </conditionalFormatting>
  <conditionalFormatting sqref="I2:I5">
    <cfRule type="cellIs" dxfId="144" priority="10" operator="between">
      <formula>7</formula>
      <formula>9.99</formula>
    </cfRule>
    <cfRule type="expression" dxfId="143" priority="8">
      <formula>I2=""</formula>
    </cfRule>
    <cfRule type="expression" dxfId="142" priority="11">
      <formula>I2=10</formula>
    </cfRule>
    <cfRule type="cellIs" dxfId="141" priority="9" operator="between">
      <formula>0</formula>
      <formula>6.999</formula>
    </cfRule>
  </conditionalFormatting>
  <conditionalFormatting sqref="I4:I5">
    <cfRule type="expression" dxfId="140" priority="3">
      <formula>I4=""</formula>
    </cfRule>
    <cfRule type="expression" dxfId="139" priority="6">
      <formula>I4=10</formula>
    </cfRule>
    <cfRule type="cellIs" dxfId="138" priority="5" operator="between">
      <formula>7</formula>
      <formula>9.99</formula>
    </cfRule>
    <cfRule type="cellIs" dxfId="137" priority="4" operator="between">
      <formula>0</formula>
      <formula>6.999</formula>
    </cfRule>
  </conditionalFormatting>
  <conditionalFormatting sqref="I8:I225">
    <cfRule type="cellIs" dxfId="136" priority="65" stopIfTrue="1" operator="greaterThanOrEqual">
      <formula>0</formula>
    </cfRule>
    <cfRule type="expression" dxfId="135" priority="62">
      <formula>I8=""</formula>
    </cfRule>
  </conditionalFormatting>
  <conditionalFormatting sqref="J8:K225">
    <cfRule type="colorScale" priority="884">
      <colorScale>
        <cfvo type="min"/>
        <cfvo type="max"/>
        <color rgb="FFFCDCDF"/>
        <color rgb="FFF2676B"/>
      </colorScale>
    </cfRule>
  </conditionalFormatting>
  <conditionalFormatting sqref="J9:K9">
    <cfRule type="colorScale" priority="33">
      <colorScale>
        <cfvo type="min"/>
        <cfvo type="max"/>
        <color rgb="FFFCDCDF"/>
        <color rgb="FFF2676B"/>
      </colorScale>
    </cfRule>
  </conditionalFormatting>
  <conditionalFormatting sqref="L8:L15 L17:L225">
    <cfRule type="expression" dxfId="134" priority="38">
      <formula>$L8&lt;&gt;$C8</formula>
    </cfRule>
  </conditionalFormatting>
  <conditionalFormatting sqref="M2:V3 W3:Z3">
    <cfRule type="expression" dxfId="133" priority="26">
      <formula>M2=L2</formula>
    </cfRule>
    <cfRule type="expression" dxfId="132" priority="27">
      <formula>M2&lt;&gt;L2</formula>
    </cfRule>
    <cfRule type="expression" dxfId="131" priority="28">
      <formula>M2=L2</formula>
    </cfRule>
  </conditionalFormatting>
  <conditionalFormatting sqref="M198:X225 M8:Z197">
    <cfRule type="colorScale" priority="35">
      <colorScale>
        <cfvo type="num" val="0"/>
        <cfvo type="num" val="10"/>
        <color rgb="FFFCFCFF"/>
        <color rgb="FFFFFF00"/>
      </colorScale>
    </cfRule>
  </conditionalFormatting>
  <conditionalFormatting sqref="M6:Z6">
    <cfRule type="expression" dxfId="130" priority="18">
      <formula>ISNUMBER(SEARCH("_raw",M$7))</formula>
    </cfRule>
  </conditionalFormatting>
  <conditionalFormatting sqref="M8:Z197 M198:X225">
    <cfRule type="expression" dxfId="129" priority="34" stopIfTrue="1">
      <formula>ISNUMBER(SEARCH("_raw",M$7))</formula>
    </cfRule>
  </conditionalFormatting>
  <conditionalFormatting sqref="W2:AD3">
    <cfRule type="expression" dxfId="128" priority="30">
      <formula>W2&lt;&gt;R2</formula>
    </cfRule>
    <cfRule type="expression" dxfId="127" priority="29">
      <formula>W2=R2</formula>
    </cfRule>
    <cfRule type="expression" dxfId="126" priority="31">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0" stopIfTrue="1" operator="greaterThanOrEqual" id="{ADFDB0AD-0C93-AC4A-9038-761967B8199D}">
            <xm:f>Parameters!$D$38</xm:f>
            <x14:dxf>
              <font>
                <sz val="12"/>
                <color rgb="FF000000"/>
                <name val="Arial"/>
              </font>
              <fill>
                <patternFill patternType="solid">
                  <bgColor rgb="FFEE9F8F"/>
                </patternFill>
              </fill>
            </x14:dxf>
          </x14:cfRule>
          <x14:cfRule type="cellIs" priority="19" stopIfTrue="1" operator="greaterThanOrEqual" id="{25607E25-314D-BA49-BEF4-87348BA5DDC8}">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79" stopIfTrue="1" operator="greaterThanOrEqual" id="{02BA5E50-46DC-794F-9F6C-385263A774F5}">
            <xm:f>Parameters!$D$37</xm:f>
            <x14:dxf>
              <font>
                <sz val="12"/>
                <color rgb="FF000000"/>
                <name val="Arial"/>
              </font>
              <fill>
                <patternFill patternType="solid">
                  <bgColor rgb="FFE35A3A"/>
                </patternFill>
              </fill>
            </x14:dxf>
          </x14:cfRule>
          <x14:cfRule type="cellIs" priority="80" stopIfTrue="1" operator="greaterThanOrEqual" id="{89D3434F-EFC2-304D-9A8A-5ACAE2A3EF20}">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7" stopIfTrue="1" operator="between" id="{7BF20AE8-A334-2343-9844-097BDBECC97D}">
            <xm:f>0</xm:f>
            <xm:f>Parameters!$D$42</xm:f>
            <x14:dxf>
              <font>
                <sz val="12"/>
                <color rgb="FF000000"/>
                <name val="Arial"/>
              </font>
              <fill>
                <patternFill patternType="solid">
                  <bgColor rgb="FFFCDCDF"/>
                </patternFill>
              </fill>
            </x14:dxf>
          </x14:cfRule>
          <x14:cfRule type="cellIs" priority="16" stopIfTrue="1" operator="greaterThanOrEqual" id="{DCD29384-F343-D840-B85C-79CAC66D697E}">
            <xm:f>Parameters!$D$42</xm:f>
            <x14:dxf>
              <font>
                <sz val="12"/>
                <color rgb="FF000000"/>
                <name val="Arial"/>
              </font>
              <fill>
                <patternFill patternType="solid">
                  <bgColor rgb="FFF7A9AC"/>
                </patternFill>
              </fill>
            </x14:dxf>
          </x14:cfRule>
          <x14:cfRule type="cellIs" priority="15" stopIfTrue="1" operator="greaterThanOrEqual" id="{F8B8933E-1D9A-C34E-8A17-F237A1125386}">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70" stopIfTrue="1" operator="greaterThanOrEqual" id="{7E1F1194-0AFF-C34A-8991-A21F54718FB3}">
            <xm:f>Parameters!$D$41</xm:f>
            <x14:dxf>
              <font>
                <sz val="12"/>
                <color rgb="FF000000"/>
                <name val="Arial"/>
              </font>
              <fill>
                <patternFill patternType="solid">
                  <bgColor rgb="FFF2676B"/>
                </patternFill>
              </fill>
            </x14:dxf>
          </x14:cfRule>
          <x14:cfRule type="cellIs" priority="71" stopIfTrue="1" operator="greaterThanOrEqual" id="{3030B90D-AC96-F54F-910A-1B5B157E6212}">
            <xm:f>Parameters!$D$42</xm:f>
            <x14:dxf>
              <font>
                <sz val="12"/>
                <color rgb="FF000000"/>
                <name val="Arial"/>
              </font>
              <fill>
                <patternFill patternType="solid">
                  <bgColor rgb="FFF7A9AC"/>
                </patternFill>
              </fill>
            </x14:dxf>
          </x14:cfRule>
          <x14:cfRule type="cellIs" priority="72" stopIfTrue="1" operator="between" id="{442B6125-5959-B74F-97CB-7C9C322D96A2}">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63" stopIfTrue="1" operator="greaterThanOrEqual" id="{D43C87BD-83C2-2D49-A658-019411BE123C}">
            <xm:f>Parameters!$D$37</xm:f>
            <x14:dxf>
              <font>
                <sz val="12"/>
                <color rgb="FF000000"/>
                <name val="Arial"/>
              </font>
              <fill>
                <patternFill patternType="solid">
                  <bgColor rgb="FFE06C25"/>
                </patternFill>
              </fill>
            </x14:dxf>
          </x14:cfRule>
          <x14:cfRule type="cellIs" priority="64" stopIfTrue="1" operator="greaterThanOrEqual" id="{4D0B9169-A8BE-CF48-B801-F5D32B6A51C8}">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1"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83" zoomScaleNormal="83" workbookViewId="0">
      <selection sqref="A1:XFD7"/>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5703125" style="242" bestFit="1" customWidth="1"/>
    <col min="11" max="11" width="22.710937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8554687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66" style="86" bestFit="1" customWidth="1"/>
    <col min="23" max="23" width="29.140625" style="86" customWidth="1"/>
    <col min="24" max="24" width="80.5703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619</v>
      </c>
      <c r="K6" s="240" t="s">
        <v>620</v>
      </c>
      <c r="L6" s="203"/>
      <c r="M6" s="246" t="str">
        <f>IFERROR(INDEX('Data Dictionary'!$E$8:$E$39,MATCH(M7,'Data Dictionary'!$K$8:$K$39,0)),IFERROR(CONCATENATE(INDEX('Data Dictionary'!$E$8:$E$39,MATCH(LEFT(M7, SEARCH("_raw",M7,1)-1),'Data Dictionary'!$L$8:$L$39,0))," (Raw)"),""))</f>
        <v>INFORM Natural Multi-hazard Rating</v>
      </c>
      <c r="N6" s="246" t="str">
        <f>IFERROR(INDEX('Data Dictionary'!$E$8:$E$39,MATCH(N7,'Data Dictionary'!$K$8:$K$39,0)),IFERROR(CONCATENATE(INDEX('Data Dictionary'!$E$8:$E$39,MATCH(LEFT(N7, SEARCH("_raw",N7,1)-1),'Data Dictionary'!$L$8:$L$39,0))," (Raw)"),""))</f>
        <v>GDACS Live Hazard Tracker</v>
      </c>
      <c r="O6" s="246" t="str">
        <f>IFERROR(INDEX('Data Dictionary'!$E$8:$E$39,MATCH(O7,'Data Dictionary'!$K$8:$K$39,0)),IFERROR(CONCATENATE(INDEX('Data Dictionary'!$E$8:$E$39,MATCH(LEFT(O7, SEARCH("_raw",O7,1)-1),'Data Dictionary'!$L$8:$L$39,0))," (Raw)"),""))</f>
        <v>Locust Threat Level</v>
      </c>
      <c r="P6" s="246" t="str">
        <f>IFERROR(INDEX('Data Dictionary'!$E$8:$E$39,MATCH(P7,'Data Dictionary'!$K$8:$K$39,0)),IFERROR(CONCATENATE(INDEX('Data Dictionary'!$E$8:$E$39,MATCH(LEFT(P7, SEARCH("_raw",P7,1)-1),'Data Dictionary'!$L$8:$L$39,0))," (Raw)"),""))</f>
        <v>INFORM Severity</v>
      </c>
      <c r="Q6" s="246" t="str">
        <f>IFERROR(INDEX('Data Dictionary'!$E$8:$E$39,MATCH(Q7,'Data Dictionary'!$K$8:$K$39,0)),IFERROR(CONCATENATE(INDEX('Data Dictionary'!$E$8:$E$39,MATCH(LEFT(Q7, SEARCH("_raw",Q7,1)-1),'Data Dictionary'!$L$8:$L$39,0))," (Raw)"),""))</f>
        <v>Seasonal Forecast Index</v>
      </c>
      <c r="R6" s="246" t="str">
        <f>IFERROR(INDEX('Data Dictionary'!$E$8:$E$39,MATCH(R7,'Data Dictionary'!$K$8:$K$39,0)),IFERROR(CONCATENATE(INDEX('Data Dictionary'!$E$8:$E$39,MATCH(LEFT(R7, SEARCH("_raw",R7,1)-1),'Data Dictionary'!$L$8:$L$39,0))," (Raw)"),""))</f>
        <v>ACAPS Risk List (Natural Hazard)</v>
      </c>
      <c r="S6" s="246" t="str">
        <f>IFERROR(INDEX('Data Dictionary'!$E$8:$E$39,MATCH(S7,'Data Dictionary'!$K$8:$K$39,0)),IFERROR(CONCATENATE(INDEX('Data Dictionary'!$E$8:$E$39,MATCH(LEFT(S7, SEARCH("_raw",S7,1)-1),'Data Dictionary'!$L$8:$L$39,0))," (Raw)"),""))</f>
        <v>INFORM Natural Multi-hazard Rating (Raw)</v>
      </c>
      <c r="T6" s="246" t="str">
        <f>IFERROR(INDEX('Data Dictionary'!$E$8:$E$39,MATCH(T7,'Data Dictionary'!$K$8:$K$39,0)),IFERROR(CONCATENATE(INDEX('Data Dictionary'!$E$8:$E$39,MATCH(LEFT(T7, SEARCH("_raw",T7,1)-1),'Data Dictionary'!$L$8:$L$39,0))," (Raw)"),""))</f>
        <v>GDACS Live Hazard Tracker (Raw)</v>
      </c>
      <c r="U6" s="246" t="str">
        <f>IFERROR(INDEX('Data Dictionary'!$E$8:$E$39,MATCH(U7,'Data Dictionary'!$K$8:$K$39,0)),IFERROR(CONCATENATE(INDEX('Data Dictionary'!$E$8:$E$39,MATCH(LEFT(U7, SEARCH("_raw",U7,1)-1),'Data Dictionary'!$L$8:$L$39,0))," (Raw)"),""))</f>
        <v>Locust Threat Level (Raw)</v>
      </c>
      <c r="V6" s="246" t="str">
        <f>IFERROR(INDEX('Data Dictionary'!$E$8:$E$39,MATCH(V7,'Data Dictionary'!$K$8:$K$39,0)),IFERROR(CONCATENATE(INDEX('Data Dictionary'!$E$8:$E$39,MATCH(LEFT(V7, SEARCH("_raw",V7,1)-1),'Data Dictionary'!$L$8:$L$39,0)),"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617</v>
      </c>
      <c r="K7" s="243" t="s">
        <v>618</v>
      </c>
      <c r="L7" s="244" t="s">
        <v>2</v>
      </c>
      <c r="M7" s="247" t="s">
        <v>389</v>
      </c>
      <c r="N7" s="247" t="s">
        <v>395</v>
      </c>
      <c r="O7" s="247" t="s">
        <v>396</v>
      </c>
      <c r="P7" s="247" t="s">
        <v>835</v>
      </c>
      <c r="Q7" s="247" t="s">
        <v>394</v>
      </c>
      <c r="R7" s="247" t="s">
        <v>643</v>
      </c>
      <c r="S7" s="247" t="s">
        <v>476</v>
      </c>
      <c r="T7" s="247" t="s">
        <v>475</v>
      </c>
      <c r="U7" s="247" t="s">
        <v>477</v>
      </c>
      <c r="V7" s="247" t="s">
        <v>836</v>
      </c>
      <c r="W7" s="247" t="s">
        <v>527</v>
      </c>
      <c r="X7" s="247" t="s">
        <v>644</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10</v>
      </c>
      <c r="J8" s="242">
        <v>44887</v>
      </c>
      <c r="K8" s="242">
        <v>45034</v>
      </c>
      <c r="L8" s="91" t="s">
        <v>717</v>
      </c>
      <c r="M8" s="192" t="s">
        <v>409</v>
      </c>
      <c r="N8" s="192" t="s">
        <v>409</v>
      </c>
      <c r="O8" s="192" t="s">
        <v>409</v>
      </c>
      <c r="P8" s="192">
        <v>0</v>
      </c>
      <c r="Q8" s="192">
        <v>10</v>
      </c>
      <c r="R8" s="192" t="s">
        <v>409</v>
      </c>
      <c r="S8" s="192" t="s">
        <v>409</v>
      </c>
      <c r="T8" s="192" t="s">
        <v>409</v>
      </c>
      <c r="U8" s="192" t="s">
        <v>409</v>
      </c>
      <c r="V8" s="192" t="s">
        <v>409</v>
      </c>
      <c r="W8" s="192">
        <v>1</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9.6666666666666607</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0</v>
      </c>
      <c r="J9" s="242">
        <v>44753</v>
      </c>
      <c r="K9" s="242">
        <v>45056</v>
      </c>
      <c r="L9" s="91" t="s">
        <v>7</v>
      </c>
      <c r="M9" s="192">
        <v>9.6666666666666607</v>
      </c>
      <c r="N9" s="192">
        <v>0</v>
      </c>
      <c r="O9" s="192">
        <v>0</v>
      </c>
      <c r="P9" s="192">
        <v>0</v>
      </c>
      <c r="Q9" s="192">
        <v>0</v>
      </c>
      <c r="R9" s="192" t="s">
        <v>409</v>
      </c>
      <c r="S9" s="192">
        <v>6.8</v>
      </c>
      <c r="T9" s="192" t="s">
        <v>879</v>
      </c>
      <c r="U9" s="192">
        <v>0</v>
      </c>
      <c r="V9" s="192" t="s">
        <v>409</v>
      </c>
      <c r="W9" s="192">
        <v>2.2222222222222199E-2</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5.9160797830996161</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3.5</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44860</v>
      </c>
      <c r="K10" s="242">
        <v>44966</v>
      </c>
      <c r="L10" s="91" t="s">
        <v>9</v>
      </c>
      <c r="M10" s="192">
        <v>3.5</v>
      </c>
      <c r="N10" s="192">
        <v>0</v>
      </c>
      <c r="O10" s="192">
        <v>0</v>
      </c>
      <c r="P10" s="192">
        <v>10</v>
      </c>
      <c r="Q10" s="192">
        <v>0</v>
      </c>
      <c r="R10" s="192" t="s">
        <v>409</v>
      </c>
      <c r="S10" s="192">
        <v>3.1</v>
      </c>
      <c r="T10" s="192" t="s">
        <v>880</v>
      </c>
      <c r="U10" s="192">
        <v>0</v>
      </c>
      <c r="V10" s="192" t="s">
        <v>829</v>
      </c>
      <c r="W10" s="192">
        <v>0</v>
      </c>
      <c r="X10" s="192" t="s">
        <v>409</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8.5</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45019</v>
      </c>
      <c r="K11" s="242">
        <v>44831</v>
      </c>
      <c r="L11" s="91" t="s">
        <v>11</v>
      </c>
      <c r="M11" s="192">
        <v>8.5</v>
      </c>
      <c r="N11" s="192" t="s">
        <v>409</v>
      </c>
      <c r="O11" s="192">
        <v>0</v>
      </c>
      <c r="P11" s="192">
        <v>0</v>
      </c>
      <c r="Q11" s="192">
        <v>0</v>
      </c>
      <c r="R11" s="192" t="s">
        <v>409</v>
      </c>
      <c r="S11" s="192">
        <v>6.1</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44887</v>
      </c>
      <c r="L12" s="91" t="s">
        <v>718</v>
      </c>
      <c r="M12" s="192" t="s">
        <v>409</v>
      </c>
      <c r="N12" s="192" t="s">
        <v>409</v>
      </c>
      <c r="O12" s="192" t="s">
        <v>409</v>
      </c>
      <c r="P12" s="192">
        <v>0</v>
      </c>
      <c r="Q12" s="192">
        <v>0</v>
      </c>
      <c r="R12" s="192" t="s">
        <v>409</v>
      </c>
      <c r="S12" s="192" t="s">
        <v>409</v>
      </c>
      <c r="T12" s="192" t="s">
        <v>409</v>
      </c>
      <c r="U12" s="192" t="s">
        <v>409</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5.3333333333333304</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44860</v>
      </c>
      <c r="K13" s="242">
        <v>44831</v>
      </c>
      <c r="L13" s="91" t="s">
        <v>13</v>
      </c>
      <c r="M13" s="192">
        <v>5.3333333333333304</v>
      </c>
      <c r="N13" s="192" t="s">
        <v>409</v>
      </c>
      <c r="O13" s="192">
        <v>0</v>
      </c>
      <c r="P13" s="192">
        <v>0</v>
      </c>
      <c r="Q13" s="192">
        <v>0</v>
      </c>
      <c r="R13" s="192" t="s">
        <v>409</v>
      </c>
      <c r="S13" s="192">
        <v>4.2</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7.416198487095663</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10</v>
      </c>
      <c r="J14" s="242">
        <v>45019</v>
      </c>
      <c r="K14" s="242">
        <v>45058</v>
      </c>
      <c r="L14" s="91" t="s">
        <v>15</v>
      </c>
      <c r="M14" s="192">
        <v>5.5</v>
      </c>
      <c r="N14" s="192">
        <v>10</v>
      </c>
      <c r="O14" s="192">
        <v>0</v>
      </c>
      <c r="P14" s="192">
        <v>0</v>
      </c>
      <c r="Q14" s="192">
        <v>0</v>
      </c>
      <c r="R14" s="192" t="s">
        <v>409</v>
      </c>
      <c r="S14" s="192">
        <v>4.3</v>
      </c>
      <c r="T14" s="192" t="s">
        <v>881</v>
      </c>
      <c r="U14" s="192">
        <v>0</v>
      </c>
      <c r="V14" s="192" t="s">
        <v>409</v>
      </c>
      <c r="W14" s="192">
        <v>1.8987341772151899E-2</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5.5</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45019</v>
      </c>
      <c r="K15" s="242">
        <v>44929</v>
      </c>
      <c r="L15" s="91" t="s">
        <v>17</v>
      </c>
      <c r="M15" s="192">
        <v>5.5</v>
      </c>
      <c r="N15" s="192" t="s">
        <v>409</v>
      </c>
      <c r="O15" s="192">
        <v>0</v>
      </c>
      <c r="P15" s="192">
        <v>0</v>
      </c>
      <c r="Q15" s="192">
        <v>0</v>
      </c>
      <c r="R15" s="192" t="s">
        <v>409</v>
      </c>
      <c r="S15" s="192">
        <v>4.3</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0</v>
      </c>
      <c r="J16" s="242" t="s">
        <v>409</v>
      </c>
      <c r="K16" s="242">
        <v>45034</v>
      </c>
      <c r="L16" s="239" t="s">
        <v>719</v>
      </c>
      <c r="M16" s="192" t="s">
        <v>409</v>
      </c>
      <c r="N16" s="192" t="s">
        <v>409</v>
      </c>
      <c r="O16" s="192" t="s">
        <v>409</v>
      </c>
      <c r="P16" s="192">
        <v>0</v>
      </c>
      <c r="Q16" s="192">
        <v>0</v>
      </c>
      <c r="R16" s="192" t="s">
        <v>409</v>
      </c>
      <c r="S16" s="192" t="s">
        <v>409</v>
      </c>
      <c r="T16" s="192" t="s">
        <v>409</v>
      </c>
      <c r="U16" s="192" t="s">
        <v>409</v>
      </c>
      <c r="V16" s="192" t="s">
        <v>409</v>
      </c>
      <c r="W16" s="192">
        <v>0</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0</v>
      </c>
      <c r="J17" s="242">
        <v>44860</v>
      </c>
      <c r="K17" s="242">
        <v>45016</v>
      </c>
      <c r="L17" s="91" t="s">
        <v>19</v>
      </c>
      <c r="M17" s="192">
        <v>4.5</v>
      </c>
      <c r="N17" s="192" t="s">
        <v>409</v>
      </c>
      <c r="O17" s="192">
        <v>0</v>
      </c>
      <c r="P17" s="192">
        <v>0</v>
      </c>
      <c r="Q17" s="192">
        <v>0</v>
      </c>
      <c r="R17" s="192" t="s">
        <v>409</v>
      </c>
      <c r="S17" s="192">
        <v>3.7</v>
      </c>
      <c r="T17" s="192" t="s">
        <v>409</v>
      </c>
      <c r="U17" s="192">
        <v>0</v>
      </c>
      <c r="V17" s="192" t="s">
        <v>409</v>
      </c>
      <c r="W17" s="192">
        <v>0</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6.3333333333333304</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0</v>
      </c>
      <c r="J18" s="242">
        <v>44753</v>
      </c>
      <c r="K18" s="242">
        <v>45041</v>
      </c>
      <c r="L18" s="91" t="s">
        <v>21</v>
      </c>
      <c r="M18" s="192">
        <v>6.3333333333333304</v>
      </c>
      <c r="N18" s="192">
        <v>0</v>
      </c>
      <c r="O18" s="192">
        <v>0</v>
      </c>
      <c r="P18" s="192">
        <v>0</v>
      </c>
      <c r="Q18" s="192">
        <v>0</v>
      </c>
      <c r="R18" s="192" t="s">
        <v>409</v>
      </c>
      <c r="S18" s="192">
        <v>4.8</v>
      </c>
      <c r="T18" s="192" t="s">
        <v>857</v>
      </c>
      <c r="U18" s="192">
        <v>0</v>
      </c>
      <c r="V18" s="192" t="s">
        <v>409</v>
      </c>
      <c r="W18" s="192">
        <v>2.1621621621621599E-2</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45058</v>
      </c>
      <c r="L19" s="91" t="s">
        <v>23</v>
      </c>
      <c r="M19" s="192">
        <v>2.5</v>
      </c>
      <c r="N19" s="192">
        <v>0</v>
      </c>
      <c r="O19" s="192">
        <v>0</v>
      </c>
      <c r="P19" s="192">
        <v>0</v>
      </c>
      <c r="Q19" s="192">
        <v>0</v>
      </c>
      <c r="R19" s="192" t="s">
        <v>409</v>
      </c>
      <c r="S19" s="192">
        <v>2.5</v>
      </c>
      <c r="T19" s="192" t="s">
        <v>882</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6.3333333333333304</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44753</v>
      </c>
      <c r="K20" s="242">
        <v>45019</v>
      </c>
      <c r="L20" s="91" t="s">
        <v>25</v>
      </c>
      <c r="M20" s="192">
        <v>6.3333333333333304</v>
      </c>
      <c r="N20" s="192" t="s">
        <v>409</v>
      </c>
      <c r="O20" s="192">
        <v>0</v>
      </c>
      <c r="P20" s="192">
        <v>0</v>
      </c>
      <c r="Q20" s="192">
        <v>0</v>
      </c>
      <c r="R20" s="192" t="s">
        <v>409</v>
      </c>
      <c r="S20" s="192">
        <v>4.8</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4.3333333333333304</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0</v>
      </c>
      <c r="J21" s="242">
        <v>44753</v>
      </c>
      <c r="K21" s="242">
        <v>44753</v>
      </c>
      <c r="L21" s="91" t="s">
        <v>27</v>
      </c>
      <c r="M21" s="192">
        <v>4.3333333333333304</v>
      </c>
      <c r="N21" s="192" t="s">
        <v>409</v>
      </c>
      <c r="O21" s="192">
        <v>0</v>
      </c>
      <c r="P21" s="192">
        <v>0</v>
      </c>
      <c r="Q21" s="192">
        <v>0</v>
      </c>
      <c r="R21" s="192" t="s">
        <v>409</v>
      </c>
      <c r="S21" s="192">
        <v>3.6</v>
      </c>
      <c r="T21" s="192" t="s">
        <v>409</v>
      </c>
      <c r="U21" s="192">
        <v>0</v>
      </c>
      <c r="V21" s="192" t="s">
        <v>409</v>
      </c>
      <c r="W21" s="192">
        <v>0</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1.5</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45019</v>
      </c>
      <c r="K22" s="242">
        <v>44852</v>
      </c>
      <c r="L22" s="91" t="s">
        <v>29</v>
      </c>
      <c r="M22" s="192">
        <v>1.5</v>
      </c>
      <c r="N22" s="192" t="s">
        <v>409</v>
      </c>
      <c r="O22" s="192">
        <v>0</v>
      </c>
      <c r="P22" s="192">
        <v>0</v>
      </c>
      <c r="Q22" s="192">
        <v>0</v>
      </c>
      <c r="R22" s="192" t="s">
        <v>409</v>
      </c>
      <c r="S22" s="192">
        <v>1.9</v>
      </c>
      <c r="T22" s="192" t="s">
        <v>409</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3.1666666666666599</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0</v>
      </c>
      <c r="J23" s="242">
        <v>44860</v>
      </c>
      <c r="K23" s="242">
        <v>44753</v>
      </c>
      <c r="L23" s="91" t="s">
        <v>31</v>
      </c>
      <c r="M23" s="192">
        <v>3.1666666666666599</v>
      </c>
      <c r="N23" s="192" t="s">
        <v>409</v>
      </c>
      <c r="O23" s="192">
        <v>0</v>
      </c>
      <c r="P23" s="192">
        <v>0</v>
      </c>
      <c r="Q23" s="192">
        <v>0</v>
      </c>
      <c r="R23" s="192" t="s">
        <v>409</v>
      </c>
      <c r="S23" s="192">
        <v>2.9</v>
      </c>
      <c r="T23" s="192" t="s">
        <v>409</v>
      </c>
      <c r="U23" s="192">
        <v>0</v>
      </c>
      <c r="V23" s="192" t="s">
        <v>409</v>
      </c>
      <c r="W23" s="192">
        <v>0</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4.5</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45019</v>
      </c>
      <c r="K24" s="242">
        <v>44862</v>
      </c>
      <c r="L24" s="91" t="s">
        <v>33</v>
      </c>
      <c r="M24" s="192">
        <v>4.5</v>
      </c>
      <c r="N24" s="192" t="s">
        <v>409</v>
      </c>
      <c r="O24" s="192">
        <v>0</v>
      </c>
      <c r="P24" s="192">
        <v>0</v>
      </c>
      <c r="Q24" s="192">
        <v>0</v>
      </c>
      <c r="R24" s="192" t="s">
        <v>409</v>
      </c>
      <c r="S24" s="192">
        <v>3.7</v>
      </c>
      <c r="T24" s="192" t="s">
        <v>409</v>
      </c>
      <c r="U24" s="192">
        <v>0</v>
      </c>
      <c r="V24" s="192" t="s">
        <v>409</v>
      </c>
      <c r="W24" s="192">
        <v>0</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10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10</v>
      </c>
      <c r="J25" s="242">
        <v>44860</v>
      </c>
      <c r="K25" s="242">
        <v>45058</v>
      </c>
      <c r="L25" s="91" t="s">
        <v>35</v>
      </c>
      <c r="M25" s="192">
        <v>10</v>
      </c>
      <c r="N25" s="192">
        <v>10</v>
      </c>
      <c r="O25" s="192">
        <v>0</v>
      </c>
      <c r="P25" s="192">
        <v>0</v>
      </c>
      <c r="Q25" s="192">
        <v>0</v>
      </c>
      <c r="R25" s="192" t="s">
        <v>409</v>
      </c>
      <c r="S25" s="192">
        <v>8.1</v>
      </c>
      <c r="T25" s="192" t="s">
        <v>883</v>
      </c>
      <c r="U25" s="192">
        <v>0</v>
      </c>
      <c r="V25" s="192" t="s">
        <v>409</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4.1666666666666599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45019</v>
      </c>
      <c r="K26" s="242">
        <v>44860</v>
      </c>
      <c r="L26" s="91" t="s">
        <v>37</v>
      </c>
      <c r="M26" s="192">
        <v>4.1666666666666599</v>
      </c>
      <c r="N26" s="192" t="s">
        <v>409</v>
      </c>
      <c r="O26" s="192">
        <v>0</v>
      </c>
      <c r="P26" s="192">
        <v>0</v>
      </c>
      <c r="Q26" s="192">
        <v>0</v>
      </c>
      <c r="R26" s="192" t="s">
        <v>409</v>
      </c>
      <c r="S26" s="192">
        <v>3.5</v>
      </c>
      <c r="T26" s="192" t="s">
        <v>409</v>
      </c>
      <c r="U26" s="192">
        <v>0</v>
      </c>
      <c r="V26" s="192" t="s">
        <v>409</v>
      </c>
      <c r="W26" s="192">
        <v>0</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45019</v>
      </c>
      <c r="K27" s="242">
        <v>45019</v>
      </c>
      <c r="L27" s="91" t="s">
        <v>39</v>
      </c>
      <c r="M27" s="192">
        <v>0</v>
      </c>
      <c r="N27" s="192" t="s">
        <v>409</v>
      </c>
      <c r="O27" s="192">
        <v>0</v>
      </c>
      <c r="P27" s="192">
        <v>0</v>
      </c>
      <c r="Q27" s="192">
        <v>0</v>
      </c>
      <c r="R27" s="192" t="s">
        <v>409</v>
      </c>
      <c r="S27" s="192">
        <v>0.6</v>
      </c>
      <c r="T27" s="192" t="s">
        <v>409</v>
      </c>
      <c r="U27" s="192">
        <v>0</v>
      </c>
      <c r="V27" s="192" t="s">
        <v>409</v>
      </c>
      <c r="W27" s="192">
        <v>0</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3.8333333333333299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44860</v>
      </c>
      <c r="K28" s="242">
        <v>44762</v>
      </c>
      <c r="L28" s="91" t="s">
        <v>40</v>
      </c>
      <c r="M28" s="192">
        <v>3.8333333333333299</v>
      </c>
      <c r="N28" s="192" t="s">
        <v>409</v>
      </c>
      <c r="O28" s="192">
        <v>0</v>
      </c>
      <c r="P28" s="192">
        <v>0</v>
      </c>
      <c r="Q28" s="192">
        <v>0</v>
      </c>
      <c r="R28" s="192" t="s">
        <v>409</v>
      </c>
      <c r="S28" s="192">
        <v>3.3</v>
      </c>
      <c r="T28" s="192" t="s">
        <v>409</v>
      </c>
      <c r="U28" s="192">
        <v>0</v>
      </c>
      <c r="V28" s="192" t="s">
        <v>409</v>
      </c>
      <c r="W28" s="192">
        <v>0</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5</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44753</v>
      </c>
      <c r="K29" s="242">
        <v>44753</v>
      </c>
      <c r="L29" s="91" t="s">
        <v>42</v>
      </c>
      <c r="M29" s="192">
        <v>5</v>
      </c>
      <c r="N29" s="192" t="s">
        <v>409</v>
      </c>
      <c r="O29" s="192">
        <v>0</v>
      </c>
      <c r="P29" s="192">
        <v>0</v>
      </c>
      <c r="Q29" s="192">
        <v>0</v>
      </c>
      <c r="R29" s="192" t="s">
        <v>409</v>
      </c>
      <c r="S29" s="192">
        <v>4</v>
      </c>
      <c r="T29" s="192" t="s">
        <v>409</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1.8333333333333299</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45019</v>
      </c>
      <c r="K30" s="242">
        <v>44753</v>
      </c>
      <c r="L30" s="91" t="s">
        <v>44</v>
      </c>
      <c r="M30" s="192">
        <v>1.8333333333333299</v>
      </c>
      <c r="N30" s="192" t="s">
        <v>409</v>
      </c>
      <c r="O30" s="192">
        <v>0</v>
      </c>
      <c r="P30" s="192">
        <v>0</v>
      </c>
      <c r="Q30" s="192">
        <v>0</v>
      </c>
      <c r="R30" s="192" t="s">
        <v>409</v>
      </c>
      <c r="S30" s="192">
        <v>2.1</v>
      </c>
      <c r="T30" s="192" t="s">
        <v>409</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8.6602540378443873</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7.5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10</v>
      </c>
      <c r="J31" s="242">
        <v>44753</v>
      </c>
      <c r="K31" s="242">
        <v>45034</v>
      </c>
      <c r="L31" s="91" t="s">
        <v>46</v>
      </c>
      <c r="M31" s="192">
        <v>7.5</v>
      </c>
      <c r="N31" s="192" t="s">
        <v>409</v>
      </c>
      <c r="O31" s="192">
        <v>0</v>
      </c>
      <c r="P31" s="192">
        <v>0</v>
      </c>
      <c r="Q31" s="192">
        <v>10</v>
      </c>
      <c r="R31" s="192" t="s">
        <v>409</v>
      </c>
      <c r="S31" s="192">
        <v>5.5</v>
      </c>
      <c r="T31" s="192" t="s">
        <v>409</v>
      </c>
      <c r="U31" s="192">
        <v>0</v>
      </c>
      <c r="V31" s="192" t="s">
        <v>409</v>
      </c>
      <c r="W31" s="192">
        <v>0.75</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0</v>
      </c>
      <c r="J32" s="242" t="s">
        <v>409</v>
      </c>
      <c r="K32" s="242">
        <v>45019</v>
      </c>
      <c r="L32" s="91" t="s">
        <v>720</v>
      </c>
      <c r="M32" s="192" t="s">
        <v>409</v>
      </c>
      <c r="N32" s="192" t="s">
        <v>409</v>
      </c>
      <c r="O32" s="192" t="s">
        <v>409</v>
      </c>
      <c r="P32" s="192">
        <v>0</v>
      </c>
      <c r="Q32" s="192">
        <v>0</v>
      </c>
      <c r="R32" s="192" t="s">
        <v>409</v>
      </c>
      <c r="S32" s="192" t="s">
        <v>409</v>
      </c>
      <c r="T32" s="192" t="s">
        <v>409</v>
      </c>
      <c r="U32" s="192" t="s">
        <v>409</v>
      </c>
      <c r="V32" s="192" t="s">
        <v>409</v>
      </c>
      <c r="W32" s="192">
        <v>0</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7.9582242575422129</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6.3333333333333304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10</v>
      </c>
      <c r="J33" s="242">
        <v>44860</v>
      </c>
      <c r="K33" s="242">
        <v>45058</v>
      </c>
      <c r="L33" s="91" t="s">
        <v>48</v>
      </c>
      <c r="M33" s="192">
        <v>6.3333333333333304</v>
      </c>
      <c r="N33" s="192">
        <v>10</v>
      </c>
      <c r="O33" s="192">
        <v>0</v>
      </c>
      <c r="P33" s="192">
        <v>0</v>
      </c>
      <c r="Q33" s="192">
        <v>0</v>
      </c>
      <c r="R33" s="192" t="s">
        <v>409</v>
      </c>
      <c r="S33" s="192">
        <v>4.8</v>
      </c>
      <c r="T33" s="192" t="s">
        <v>884</v>
      </c>
      <c r="U33" s="192">
        <v>0</v>
      </c>
      <c r="V33" s="192" t="s">
        <v>409</v>
      </c>
      <c r="W33" s="192">
        <v>0</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45058</v>
      </c>
      <c r="L34" s="91" t="s">
        <v>50</v>
      </c>
      <c r="M34" s="192">
        <v>5</v>
      </c>
      <c r="N34" s="192">
        <v>10</v>
      </c>
      <c r="O34" s="192">
        <v>0</v>
      </c>
      <c r="P34" s="192">
        <v>0</v>
      </c>
      <c r="Q34" s="192">
        <v>0</v>
      </c>
      <c r="R34" s="192" t="s">
        <v>409</v>
      </c>
      <c r="S34" s="192">
        <v>4</v>
      </c>
      <c r="T34" s="192" t="s">
        <v>885</v>
      </c>
      <c r="U34" s="192">
        <v>0</v>
      </c>
      <c r="V34" s="192" t="s">
        <v>409</v>
      </c>
      <c r="W34" s="192">
        <v>4.0372670807453402E-2</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4.6666666666666599</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0</v>
      </c>
      <c r="J35" s="242">
        <v>44753</v>
      </c>
      <c r="K35" s="242">
        <v>45019</v>
      </c>
      <c r="L35" s="91" t="s">
        <v>52</v>
      </c>
      <c r="M35" s="192">
        <v>4.6666666666666599</v>
      </c>
      <c r="N35" s="192" t="s">
        <v>409</v>
      </c>
      <c r="O35" s="192">
        <v>0</v>
      </c>
      <c r="P35" s="192">
        <v>0</v>
      </c>
      <c r="Q35" s="192">
        <v>0</v>
      </c>
      <c r="R35" s="192" t="s">
        <v>409</v>
      </c>
      <c r="S35" s="192">
        <v>3.8</v>
      </c>
      <c r="T35" s="192" t="s">
        <v>409</v>
      </c>
      <c r="U35" s="192">
        <v>0</v>
      </c>
      <c r="V35" s="192" t="s">
        <v>409</v>
      </c>
      <c r="W35" s="192">
        <v>0</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2.8333333333333299</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0</v>
      </c>
      <c r="J36" s="242">
        <v>44753</v>
      </c>
      <c r="K36" s="242">
        <v>45016</v>
      </c>
      <c r="L36" s="91" t="s">
        <v>54</v>
      </c>
      <c r="M36" s="192">
        <v>2.8333333333333299</v>
      </c>
      <c r="N36" s="192" t="s">
        <v>409</v>
      </c>
      <c r="O36" s="192">
        <v>0</v>
      </c>
      <c r="P36" s="192">
        <v>0</v>
      </c>
      <c r="Q36" s="192">
        <v>0</v>
      </c>
      <c r="R36" s="192" t="s">
        <v>409</v>
      </c>
      <c r="S36" s="192">
        <v>2.7</v>
      </c>
      <c r="T36" s="192" t="s">
        <v>409</v>
      </c>
      <c r="U36" s="192">
        <v>0</v>
      </c>
      <c r="V36" s="192" t="s">
        <v>409</v>
      </c>
      <c r="W36" s="192">
        <v>0</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4.1666666666666599</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44860</v>
      </c>
      <c r="K37" s="242">
        <v>44830</v>
      </c>
      <c r="L37" s="91" t="s">
        <v>56</v>
      </c>
      <c r="M37" s="192">
        <v>4.1666666666666599</v>
      </c>
      <c r="N37" s="192" t="s">
        <v>409</v>
      </c>
      <c r="O37" s="192">
        <v>0</v>
      </c>
      <c r="P37" s="192">
        <v>0</v>
      </c>
      <c r="Q37" s="192">
        <v>0</v>
      </c>
      <c r="R37" s="192" t="s">
        <v>409</v>
      </c>
      <c r="S37" s="192">
        <v>3.5</v>
      </c>
      <c r="T37" s="192" t="s">
        <v>409</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2.5</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0</v>
      </c>
      <c r="J38" s="242">
        <v>45019</v>
      </c>
      <c r="K38" s="242">
        <v>45001</v>
      </c>
      <c r="L38" s="91" t="s">
        <v>58</v>
      </c>
      <c r="M38" s="192">
        <v>2.5</v>
      </c>
      <c r="N38" s="192" t="s">
        <v>409</v>
      </c>
      <c r="O38" s="192">
        <v>0</v>
      </c>
      <c r="P38" s="192">
        <v>0</v>
      </c>
      <c r="Q38" s="192">
        <v>0</v>
      </c>
      <c r="R38" s="192" t="s">
        <v>409</v>
      </c>
      <c r="S38" s="192">
        <v>2.5</v>
      </c>
      <c r="T38" s="192" t="s">
        <v>409</v>
      </c>
      <c r="U38" s="192">
        <v>0</v>
      </c>
      <c r="V38" s="192" t="s">
        <v>409</v>
      </c>
      <c r="W38" s="192">
        <v>0</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4.3333333333333304</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45019</v>
      </c>
      <c r="K39" s="242">
        <v>44887</v>
      </c>
      <c r="L39" s="91" t="s">
        <v>60</v>
      </c>
      <c r="M39" s="192">
        <v>4.3333333333333304</v>
      </c>
      <c r="N39" s="192" t="s">
        <v>409</v>
      </c>
      <c r="O39" s="192">
        <v>0</v>
      </c>
      <c r="P39" s="192">
        <v>0</v>
      </c>
      <c r="Q39" s="192">
        <v>0</v>
      </c>
      <c r="R39" s="192" t="s">
        <v>409</v>
      </c>
      <c r="S39" s="192">
        <v>3.6</v>
      </c>
      <c r="T39" s="192" t="s">
        <v>409</v>
      </c>
      <c r="U39" s="192">
        <v>0</v>
      </c>
      <c r="V39" s="192" t="s">
        <v>409</v>
      </c>
      <c r="W39" s="192">
        <v>0</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44860</v>
      </c>
      <c r="K40" s="242">
        <v>45001</v>
      </c>
      <c r="L40" s="91" t="s">
        <v>62</v>
      </c>
      <c r="M40" s="192">
        <v>5.5</v>
      </c>
      <c r="N40" s="192" t="s">
        <v>409</v>
      </c>
      <c r="O40" s="192">
        <v>0</v>
      </c>
      <c r="P40" s="192">
        <v>0</v>
      </c>
      <c r="Q40" s="192">
        <v>0</v>
      </c>
      <c r="R40" s="192" t="s">
        <v>409</v>
      </c>
      <c r="S40" s="192">
        <v>4.3</v>
      </c>
      <c r="T40" s="192" t="s">
        <v>409</v>
      </c>
      <c r="U40" s="192">
        <v>0</v>
      </c>
      <c r="V40" s="192" t="s">
        <v>409</v>
      </c>
      <c r="W40" s="192">
        <v>0</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2.1666666666666599</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44860</v>
      </c>
      <c r="K41" s="242">
        <v>45058</v>
      </c>
      <c r="L41" s="91" t="s">
        <v>64</v>
      </c>
      <c r="M41" s="192">
        <v>2.1666666666666599</v>
      </c>
      <c r="N41" s="192">
        <v>0</v>
      </c>
      <c r="O41" s="192">
        <v>0</v>
      </c>
      <c r="P41" s="192">
        <v>0</v>
      </c>
      <c r="Q41" s="192">
        <v>0</v>
      </c>
      <c r="R41" s="192" t="s">
        <v>409</v>
      </c>
      <c r="S41" s="192">
        <v>2.2999999999999998</v>
      </c>
      <c r="T41" s="192" t="s">
        <v>882</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t="s">
        <v>409</v>
      </c>
      <c r="L42" s="91" t="s">
        <v>721</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9.3094933625126242</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8.6666666666666607</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10</v>
      </c>
      <c r="J43" s="242">
        <v>44753</v>
      </c>
      <c r="K43" s="242">
        <v>45058</v>
      </c>
      <c r="L43" s="91" t="s">
        <v>66</v>
      </c>
      <c r="M43" s="192">
        <v>8.6666666666666607</v>
      </c>
      <c r="N43" s="192">
        <v>10</v>
      </c>
      <c r="O43" s="192">
        <v>0</v>
      </c>
      <c r="P43" s="192">
        <v>0</v>
      </c>
      <c r="Q43" s="192">
        <v>0</v>
      </c>
      <c r="R43" s="192" t="s">
        <v>409</v>
      </c>
      <c r="S43" s="192">
        <v>6.2</v>
      </c>
      <c r="T43" s="192" t="s">
        <v>886</v>
      </c>
      <c r="U43" s="192">
        <v>0</v>
      </c>
      <c r="V43" s="192" t="s">
        <v>409</v>
      </c>
      <c r="W43" s="192">
        <v>0</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0</v>
      </c>
      <c r="J44" s="242">
        <v>44753</v>
      </c>
      <c r="K44" s="242">
        <v>45056</v>
      </c>
      <c r="L44" s="91" t="s">
        <v>68</v>
      </c>
      <c r="M44" s="192">
        <v>10</v>
      </c>
      <c r="N44" s="192">
        <v>0</v>
      </c>
      <c r="O44" s="192">
        <v>0</v>
      </c>
      <c r="P44" s="192">
        <v>0</v>
      </c>
      <c r="Q44" s="192">
        <v>0</v>
      </c>
      <c r="R44" s="192" t="s">
        <v>409</v>
      </c>
      <c r="S44" s="192">
        <v>7.5</v>
      </c>
      <c r="T44" s="192" t="s">
        <v>887</v>
      </c>
      <c r="U44" s="192">
        <v>0</v>
      </c>
      <c r="V44" s="192" t="s">
        <v>409</v>
      </c>
      <c r="W44" s="192">
        <v>4.8154093097913303E-3</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4.6666666666666599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45019</v>
      </c>
      <c r="K45" s="242">
        <v>45001</v>
      </c>
      <c r="L45" s="91" t="s">
        <v>69</v>
      </c>
      <c r="M45" s="192">
        <v>4.6666666666666599</v>
      </c>
      <c r="N45" s="192" t="s">
        <v>409</v>
      </c>
      <c r="O45" s="192">
        <v>0</v>
      </c>
      <c r="P45" s="192">
        <v>0</v>
      </c>
      <c r="Q45" s="192">
        <v>0</v>
      </c>
      <c r="R45" s="192" t="s">
        <v>409</v>
      </c>
      <c r="S45" s="192">
        <v>3.8</v>
      </c>
      <c r="T45" s="192" t="s">
        <v>409</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45019</v>
      </c>
      <c r="K46" s="242">
        <v>44862</v>
      </c>
      <c r="L46" s="91" t="s">
        <v>71</v>
      </c>
      <c r="M46" s="192">
        <v>4.6666666666666599</v>
      </c>
      <c r="N46" s="192" t="s">
        <v>409</v>
      </c>
      <c r="O46" s="192">
        <v>0</v>
      </c>
      <c r="P46" s="192">
        <v>0</v>
      </c>
      <c r="Q46" s="192">
        <v>0</v>
      </c>
      <c r="R46" s="192" t="s">
        <v>409</v>
      </c>
      <c r="S46" s="192">
        <v>3.8</v>
      </c>
      <c r="T46" s="192" t="s">
        <v>409</v>
      </c>
      <c r="U46" s="192">
        <v>0</v>
      </c>
      <c r="V46" s="192" t="s">
        <v>409</v>
      </c>
      <c r="W46" s="192">
        <v>0</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7.7459666924148269</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5.9999999999999902</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10</v>
      </c>
      <c r="J47" s="242">
        <v>45019</v>
      </c>
      <c r="K47" s="242">
        <v>45058</v>
      </c>
      <c r="L47" s="91" t="s">
        <v>72</v>
      </c>
      <c r="M47" s="192">
        <v>5.9999999999999902</v>
      </c>
      <c r="N47" s="192">
        <v>10</v>
      </c>
      <c r="O47" s="192">
        <v>0</v>
      </c>
      <c r="P47" s="192">
        <v>0</v>
      </c>
      <c r="Q47" s="192">
        <v>0</v>
      </c>
      <c r="R47" s="192" t="s">
        <v>409</v>
      </c>
      <c r="S47" s="192">
        <v>4.5999999999999996</v>
      </c>
      <c r="T47" s="192" t="s">
        <v>888</v>
      </c>
      <c r="U47" s="192">
        <v>0</v>
      </c>
      <c r="V47" s="192" t="s">
        <v>409</v>
      </c>
      <c r="W47" s="192">
        <v>0</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4.8333333333333304</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44753</v>
      </c>
      <c r="K48" s="242">
        <v>44753</v>
      </c>
      <c r="L48" s="91" t="s">
        <v>73</v>
      </c>
      <c r="M48" s="192">
        <v>4.8333333333333304</v>
      </c>
      <c r="N48" s="192" t="s">
        <v>409</v>
      </c>
      <c r="O48" s="192">
        <v>0</v>
      </c>
      <c r="P48" s="192">
        <v>0</v>
      </c>
      <c r="Q48" s="192">
        <v>0</v>
      </c>
      <c r="R48" s="192" t="s">
        <v>409</v>
      </c>
      <c r="S48" s="192">
        <v>3.9</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9.5</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0</v>
      </c>
      <c r="J49" s="242">
        <v>44753</v>
      </c>
      <c r="K49" s="242">
        <v>45043</v>
      </c>
      <c r="L49" s="91" t="s">
        <v>75</v>
      </c>
      <c r="M49" s="192">
        <v>9.5</v>
      </c>
      <c r="N49" s="192">
        <v>0</v>
      </c>
      <c r="O49" s="192">
        <v>0</v>
      </c>
      <c r="P49" s="192">
        <v>0</v>
      </c>
      <c r="Q49" s="192">
        <v>0</v>
      </c>
      <c r="R49" s="192" t="s">
        <v>409</v>
      </c>
      <c r="S49" s="192">
        <v>6.7</v>
      </c>
      <c r="T49" s="192" t="s">
        <v>889</v>
      </c>
      <c r="U49" s="192">
        <v>0</v>
      </c>
      <c r="V49" s="192" t="s">
        <v>409</v>
      </c>
      <c r="W49" s="192">
        <v>6.8181818181818094E-2</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2.8333333333333299</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0</v>
      </c>
      <c r="J50" s="242">
        <v>45019</v>
      </c>
      <c r="K50" s="242">
        <v>45014</v>
      </c>
      <c r="L50" s="91" t="s">
        <v>77</v>
      </c>
      <c r="M50" s="192">
        <v>2.8333333333333299</v>
      </c>
      <c r="N50" s="192" t="s">
        <v>409</v>
      </c>
      <c r="O50" s="192">
        <v>0</v>
      </c>
      <c r="P50" s="192">
        <v>0</v>
      </c>
      <c r="Q50" s="192">
        <v>0</v>
      </c>
      <c r="R50" s="192" t="s">
        <v>409</v>
      </c>
      <c r="S50" s="192">
        <v>2.7</v>
      </c>
      <c r="T50" s="192" t="s">
        <v>409</v>
      </c>
      <c r="U50" s="192">
        <v>0</v>
      </c>
      <c r="V50" s="192" t="s">
        <v>409</v>
      </c>
      <c r="W50" s="192">
        <v>0</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1.5</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0</v>
      </c>
      <c r="J51" s="242">
        <v>45019</v>
      </c>
      <c r="K51" s="242">
        <v>44753</v>
      </c>
      <c r="L51" s="91" t="s">
        <v>79</v>
      </c>
      <c r="M51" s="192">
        <v>1.5</v>
      </c>
      <c r="N51" s="192" t="s">
        <v>409</v>
      </c>
      <c r="O51" s="192">
        <v>0</v>
      </c>
      <c r="P51" s="192">
        <v>0</v>
      </c>
      <c r="Q51" s="192">
        <v>0</v>
      </c>
      <c r="R51" s="192" t="s">
        <v>409</v>
      </c>
      <c r="S51" s="192">
        <v>1.9</v>
      </c>
      <c r="T51" s="192" t="s">
        <v>409</v>
      </c>
      <c r="U51" s="192">
        <v>0</v>
      </c>
      <c r="V51" s="192" t="s">
        <v>409</v>
      </c>
      <c r="W51" s="192">
        <v>0</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8.5</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0</v>
      </c>
      <c r="J52" s="242">
        <v>44860</v>
      </c>
      <c r="K52" s="242">
        <v>45034</v>
      </c>
      <c r="L52" s="91" t="s">
        <v>81</v>
      </c>
      <c r="M52" s="192">
        <v>8.5</v>
      </c>
      <c r="N52" s="192" t="s">
        <v>409</v>
      </c>
      <c r="O52" s="192">
        <v>0</v>
      </c>
      <c r="P52" s="192">
        <v>0</v>
      </c>
      <c r="Q52" s="192">
        <v>0</v>
      </c>
      <c r="R52" s="192" t="s">
        <v>409</v>
      </c>
      <c r="S52" s="192">
        <v>6.1</v>
      </c>
      <c r="T52" s="192" t="s">
        <v>409</v>
      </c>
      <c r="U52" s="192">
        <v>0</v>
      </c>
      <c r="V52" s="192" t="s">
        <v>409</v>
      </c>
      <c r="W52" s="192">
        <v>0</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7.5</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45019</v>
      </c>
      <c r="K53" s="242">
        <v>45058</v>
      </c>
      <c r="L53" s="91" t="s">
        <v>83</v>
      </c>
      <c r="M53" s="192">
        <v>7.5</v>
      </c>
      <c r="N53" s="192">
        <v>0</v>
      </c>
      <c r="O53" s="192">
        <v>0</v>
      </c>
      <c r="P53" s="192">
        <v>0</v>
      </c>
      <c r="Q53" s="192">
        <v>0</v>
      </c>
      <c r="R53" s="192" t="s">
        <v>409</v>
      </c>
      <c r="S53" s="192">
        <v>5.5</v>
      </c>
      <c r="T53" s="192" t="s">
        <v>890</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t="s">
        <v>409</v>
      </c>
      <c r="L54" s="91" t="s">
        <v>722</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44887</v>
      </c>
      <c r="L55" s="91" t="s">
        <v>723</v>
      </c>
      <c r="M55" s="192" t="s">
        <v>409</v>
      </c>
      <c r="N55" s="192" t="s">
        <v>409</v>
      </c>
      <c r="O55" s="192" t="s">
        <v>409</v>
      </c>
      <c r="P55" s="192">
        <v>0</v>
      </c>
      <c r="Q55" s="192">
        <v>0</v>
      </c>
      <c r="R55" s="192" t="s">
        <v>409</v>
      </c>
      <c r="S55" s="192" t="s">
        <v>409</v>
      </c>
      <c r="T55" s="192" t="s">
        <v>409</v>
      </c>
      <c r="U55" s="192" t="s">
        <v>409</v>
      </c>
      <c r="V55" s="192" t="s">
        <v>409</v>
      </c>
      <c r="W55" s="192">
        <v>0</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5.6666666666666599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45019</v>
      </c>
      <c r="K56" s="242">
        <v>44753</v>
      </c>
      <c r="L56" s="91" t="s">
        <v>85</v>
      </c>
      <c r="M56" s="192">
        <v>5.6666666666666599</v>
      </c>
      <c r="N56" s="192" t="s">
        <v>409</v>
      </c>
      <c r="O56" s="192">
        <v>0</v>
      </c>
      <c r="P56" s="192">
        <v>0</v>
      </c>
      <c r="Q56" s="192" t="s">
        <v>409</v>
      </c>
      <c r="R56" s="192" t="s">
        <v>409</v>
      </c>
      <c r="S56" s="192">
        <v>4.4000000000000004</v>
      </c>
      <c r="T56" s="192" t="s">
        <v>409</v>
      </c>
      <c r="U56" s="192">
        <v>0</v>
      </c>
      <c r="V56" s="192" t="s">
        <v>409</v>
      </c>
      <c r="W56" s="192" t="s">
        <v>409</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1.3333333333333299</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45019</v>
      </c>
      <c r="K57" s="242">
        <v>45058</v>
      </c>
      <c r="L57" s="91" t="s">
        <v>87</v>
      </c>
      <c r="M57" s="192">
        <v>1.3333333333333299</v>
      </c>
      <c r="N57" s="192">
        <v>0</v>
      </c>
      <c r="O57" s="192">
        <v>0</v>
      </c>
      <c r="P57" s="192">
        <v>0</v>
      </c>
      <c r="Q57" s="192">
        <v>0</v>
      </c>
      <c r="R57" s="192" t="s">
        <v>409</v>
      </c>
      <c r="S57" s="192">
        <v>1.8</v>
      </c>
      <c r="T57" s="192" t="s">
        <v>882</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2.6666666666666599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0</v>
      </c>
      <c r="J58" s="242">
        <v>44753</v>
      </c>
      <c r="K58" s="242">
        <v>45058</v>
      </c>
      <c r="L58" s="91" t="s">
        <v>89</v>
      </c>
      <c r="M58" s="192">
        <v>2.6666666666666599</v>
      </c>
      <c r="N58" s="192">
        <v>0</v>
      </c>
      <c r="O58" s="192">
        <v>0</v>
      </c>
      <c r="P58" s="192">
        <v>0</v>
      </c>
      <c r="Q58" s="192">
        <v>0</v>
      </c>
      <c r="R58" s="192" t="s">
        <v>409</v>
      </c>
      <c r="S58" s="192">
        <v>2.6</v>
      </c>
      <c r="T58" s="192" t="s">
        <v>882</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7.6666666666666599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45019</v>
      </c>
      <c r="K59" s="242">
        <v>44860</v>
      </c>
      <c r="L59" s="91" t="s">
        <v>91</v>
      </c>
      <c r="M59" s="192">
        <v>7.6666666666666599</v>
      </c>
      <c r="N59" s="192" t="s">
        <v>409</v>
      </c>
      <c r="O59" s="192">
        <v>0</v>
      </c>
      <c r="P59" s="192">
        <v>0</v>
      </c>
      <c r="Q59" s="192">
        <v>0</v>
      </c>
      <c r="R59" s="192" t="s">
        <v>409</v>
      </c>
      <c r="S59" s="192">
        <v>5.6</v>
      </c>
      <c r="T59" s="192" t="s">
        <v>409</v>
      </c>
      <c r="U59" s="192">
        <v>0</v>
      </c>
      <c r="V59" s="192" t="s">
        <v>409</v>
      </c>
      <c r="W59" s="192">
        <v>0</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6.5</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0</v>
      </c>
      <c r="J60" s="242">
        <v>44860</v>
      </c>
      <c r="K60" s="242">
        <v>45034</v>
      </c>
      <c r="L60" s="91" t="s">
        <v>93</v>
      </c>
      <c r="M60" s="192">
        <v>6.5</v>
      </c>
      <c r="N60" s="192" t="s">
        <v>409</v>
      </c>
      <c r="O60" s="192">
        <v>0</v>
      </c>
      <c r="P60" s="192">
        <v>0</v>
      </c>
      <c r="Q60" s="192">
        <v>0</v>
      </c>
      <c r="R60" s="192" t="s">
        <v>409</v>
      </c>
      <c r="S60" s="192">
        <v>4.9000000000000004</v>
      </c>
      <c r="T60" s="192" t="s">
        <v>409</v>
      </c>
      <c r="U60" s="192">
        <v>0</v>
      </c>
      <c r="V60" s="192" t="s">
        <v>409</v>
      </c>
      <c r="W60" s="192">
        <v>0</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0</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45019</v>
      </c>
      <c r="K61" s="242">
        <v>45014</v>
      </c>
      <c r="L61" s="91" t="s">
        <v>95</v>
      </c>
      <c r="M61" s="192">
        <v>0</v>
      </c>
      <c r="N61" s="192" t="s">
        <v>409</v>
      </c>
      <c r="O61" s="192">
        <v>0</v>
      </c>
      <c r="P61" s="192">
        <v>0</v>
      </c>
      <c r="Q61" s="192">
        <v>0</v>
      </c>
      <c r="R61" s="192" t="s">
        <v>409</v>
      </c>
      <c r="S61" s="192">
        <v>1</v>
      </c>
      <c r="T61" s="192" t="s">
        <v>409</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9.5</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0</v>
      </c>
      <c r="J62" s="242">
        <v>44753</v>
      </c>
      <c r="K62" s="242">
        <v>45058</v>
      </c>
      <c r="L62" s="91" t="s">
        <v>97</v>
      </c>
      <c r="M62" s="192">
        <v>9.5</v>
      </c>
      <c r="N62" s="192">
        <v>0</v>
      </c>
      <c r="O62" s="192">
        <v>0</v>
      </c>
      <c r="P62" s="192">
        <v>0</v>
      </c>
      <c r="Q62" s="192">
        <v>0</v>
      </c>
      <c r="R62" s="192" t="s">
        <v>409</v>
      </c>
      <c r="S62" s="192">
        <v>6.7</v>
      </c>
      <c r="T62" s="192" t="s">
        <v>890</v>
      </c>
      <c r="U62" s="192">
        <v>0</v>
      </c>
      <c r="V62" s="192" t="s">
        <v>409</v>
      </c>
      <c r="W62" s="192">
        <v>0</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7.9582242575422129</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6.3333333333333304</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10</v>
      </c>
      <c r="J63" s="242">
        <v>45019</v>
      </c>
      <c r="K63" s="242">
        <v>45058</v>
      </c>
      <c r="L63" s="91" t="s">
        <v>99</v>
      </c>
      <c r="M63" s="192">
        <v>6.3333333333333304</v>
      </c>
      <c r="N63" s="192">
        <v>10</v>
      </c>
      <c r="O63" s="192">
        <v>0</v>
      </c>
      <c r="P63" s="192">
        <v>0</v>
      </c>
      <c r="Q63" s="192">
        <v>0</v>
      </c>
      <c r="R63" s="192" t="s">
        <v>409</v>
      </c>
      <c r="S63" s="192">
        <v>4.8</v>
      </c>
      <c r="T63" s="192" t="s">
        <v>891</v>
      </c>
      <c r="U63" s="192">
        <v>0</v>
      </c>
      <c r="V63" s="192" t="s">
        <v>409</v>
      </c>
      <c r="W63" s="192">
        <v>0</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9.9163165204290102</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9.8333333333333304</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10</v>
      </c>
      <c r="J64" s="242">
        <v>44753</v>
      </c>
      <c r="K64" s="242">
        <v>45034</v>
      </c>
      <c r="L64" s="91" t="s">
        <v>101</v>
      </c>
      <c r="M64" s="192">
        <v>9.8333333333333304</v>
      </c>
      <c r="N64" s="192">
        <v>0</v>
      </c>
      <c r="O64" s="192">
        <v>0</v>
      </c>
      <c r="P64" s="192">
        <v>0</v>
      </c>
      <c r="Q64" s="192">
        <v>10</v>
      </c>
      <c r="R64" s="192" t="s">
        <v>409</v>
      </c>
      <c r="S64" s="192">
        <v>6.9</v>
      </c>
      <c r="T64" s="192" t="s">
        <v>864</v>
      </c>
      <c r="U64" s="192">
        <v>0</v>
      </c>
      <c r="V64" s="192" t="s">
        <v>409</v>
      </c>
      <c r="W64" s="192">
        <v>0.33333333333333298</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7.9582242575422129</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6.3333333333333304</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10</v>
      </c>
      <c r="J65" s="242">
        <v>45019</v>
      </c>
      <c r="K65" s="242">
        <v>45058</v>
      </c>
      <c r="L65" s="91" t="s">
        <v>102</v>
      </c>
      <c r="M65" s="192">
        <v>6.3333333333333304</v>
      </c>
      <c r="N65" s="192">
        <v>10</v>
      </c>
      <c r="O65" s="192">
        <v>0</v>
      </c>
      <c r="P65" s="192">
        <v>0</v>
      </c>
      <c r="Q65" s="192">
        <v>0</v>
      </c>
      <c r="R65" s="192" t="s">
        <v>409</v>
      </c>
      <c r="S65" s="192">
        <v>4.8</v>
      </c>
      <c r="T65" s="192" t="s">
        <v>891</v>
      </c>
      <c r="U65" s="192">
        <v>0</v>
      </c>
      <c r="V65" s="192" t="s">
        <v>409</v>
      </c>
      <c r="W65" s="192">
        <v>0</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4</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0</v>
      </c>
      <c r="J66" s="242">
        <v>45019</v>
      </c>
      <c r="K66" s="242">
        <v>44860</v>
      </c>
      <c r="L66" s="91" t="s">
        <v>104</v>
      </c>
      <c r="M66" s="192">
        <v>4</v>
      </c>
      <c r="N66" s="192" t="s">
        <v>409</v>
      </c>
      <c r="O66" s="192">
        <v>0</v>
      </c>
      <c r="P66" s="192">
        <v>0</v>
      </c>
      <c r="Q66" s="192">
        <v>0</v>
      </c>
      <c r="R66" s="192" t="s">
        <v>409</v>
      </c>
      <c r="S66" s="192">
        <v>3.4</v>
      </c>
      <c r="T66" s="192" t="s">
        <v>409</v>
      </c>
      <c r="U66" s="192">
        <v>0</v>
      </c>
      <c r="V66" s="192" t="s">
        <v>409</v>
      </c>
      <c r="W66" s="192">
        <v>0</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7.1879528842826037</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5.1666666666666599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10</v>
      </c>
      <c r="J67" s="242">
        <v>45019</v>
      </c>
      <c r="K67" s="242">
        <v>45058</v>
      </c>
      <c r="L67" s="91" t="s">
        <v>106</v>
      </c>
      <c r="M67" s="192">
        <v>5.1666666666666599</v>
      </c>
      <c r="N67" s="192">
        <v>10</v>
      </c>
      <c r="O67" s="192">
        <v>0</v>
      </c>
      <c r="P67" s="192">
        <v>0</v>
      </c>
      <c r="Q67" s="192">
        <v>0</v>
      </c>
      <c r="R67" s="192" t="s">
        <v>409</v>
      </c>
      <c r="S67" s="192">
        <v>4.0999999999999996</v>
      </c>
      <c r="T67" s="192" t="s">
        <v>892</v>
      </c>
      <c r="U67" s="192">
        <v>0</v>
      </c>
      <c r="V67" s="192" t="s">
        <v>409</v>
      </c>
      <c r="W67" s="192">
        <v>0</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44753</v>
      </c>
      <c r="K68" s="242">
        <v>45016</v>
      </c>
      <c r="L68" s="91" t="s">
        <v>108</v>
      </c>
      <c r="M68" s="192">
        <v>0</v>
      </c>
      <c r="N68" s="192" t="s">
        <v>409</v>
      </c>
      <c r="O68" s="192">
        <v>0</v>
      </c>
      <c r="P68" s="192">
        <v>0</v>
      </c>
      <c r="Q68" s="192">
        <v>0</v>
      </c>
      <c r="R68" s="192" t="s">
        <v>409</v>
      </c>
      <c r="S68" s="192">
        <v>0.9</v>
      </c>
      <c r="T68" s="192" t="s">
        <v>409</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7.5277265270908051</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5.6666666666666599</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44753</v>
      </c>
      <c r="K69" s="242">
        <v>44998</v>
      </c>
      <c r="L69" s="91" t="s">
        <v>110</v>
      </c>
      <c r="M69" s="192">
        <v>5.6666666666666599</v>
      </c>
      <c r="N69" s="192" t="s">
        <v>409</v>
      </c>
      <c r="O69" s="192">
        <v>0</v>
      </c>
      <c r="P69" s="192">
        <v>10</v>
      </c>
      <c r="Q69" s="192">
        <v>0</v>
      </c>
      <c r="R69" s="192" t="s">
        <v>409</v>
      </c>
      <c r="S69" s="192">
        <v>4.4000000000000004</v>
      </c>
      <c r="T69" s="192" t="s">
        <v>409</v>
      </c>
      <c r="U69" s="192">
        <v>0</v>
      </c>
      <c r="V69" s="192" t="s">
        <v>843</v>
      </c>
      <c r="W69" s="192">
        <v>0</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0</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45019</v>
      </c>
      <c r="K70" s="242">
        <v>45016</v>
      </c>
      <c r="L70" s="91" t="s">
        <v>112</v>
      </c>
      <c r="M70" s="192">
        <v>0</v>
      </c>
      <c r="N70" s="192" t="s">
        <v>409</v>
      </c>
      <c r="O70" s="192">
        <v>0</v>
      </c>
      <c r="P70" s="192">
        <v>0</v>
      </c>
      <c r="Q70" s="192">
        <v>0</v>
      </c>
      <c r="R70" s="192" t="s">
        <v>409</v>
      </c>
      <c r="S70" s="192">
        <v>0.4</v>
      </c>
      <c r="T70" s="192" t="s">
        <v>409</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45019</v>
      </c>
      <c r="K71" s="242">
        <v>45019</v>
      </c>
      <c r="L71" s="91" t="s">
        <v>114</v>
      </c>
      <c r="M71" s="192">
        <v>5</v>
      </c>
      <c r="N71" s="192" t="s">
        <v>409</v>
      </c>
      <c r="O71" s="192">
        <v>0</v>
      </c>
      <c r="P71" s="192">
        <v>0</v>
      </c>
      <c r="Q71" s="192">
        <v>0</v>
      </c>
      <c r="R71" s="192" t="s">
        <v>409</v>
      </c>
      <c r="S71" s="192">
        <v>4</v>
      </c>
      <c r="T71" s="192" t="s">
        <v>409</v>
      </c>
      <c r="U71" s="192">
        <v>0</v>
      </c>
      <c r="V71" s="192" t="s">
        <v>409</v>
      </c>
      <c r="W71" s="192">
        <v>0</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0</v>
      </c>
      <c r="J72" s="242">
        <v>44753</v>
      </c>
      <c r="K72" s="242">
        <v>45019</v>
      </c>
      <c r="L72" s="91" t="s">
        <v>116</v>
      </c>
      <c r="M72" s="192">
        <v>4</v>
      </c>
      <c r="N72" s="192">
        <v>0</v>
      </c>
      <c r="O72" s="192">
        <v>0</v>
      </c>
      <c r="P72" s="192">
        <v>0</v>
      </c>
      <c r="Q72" s="192">
        <v>0</v>
      </c>
      <c r="R72" s="192" t="s">
        <v>409</v>
      </c>
      <c r="S72" s="192">
        <v>3.4</v>
      </c>
      <c r="T72" s="192" t="s">
        <v>847</v>
      </c>
      <c r="U72" s="192">
        <v>0</v>
      </c>
      <c r="V72" s="192" t="s">
        <v>409</v>
      </c>
      <c r="W72" s="192">
        <v>0</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44887</v>
      </c>
      <c r="L73" s="91" t="s">
        <v>724</v>
      </c>
      <c r="M73" s="192" t="s">
        <v>409</v>
      </c>
      <c r="N73" s="192" t="s">
        <v>409</v>
      </c>
      <c r="O73" s="192" t="s">
        <v>409</v>
      </c>
      <c r="P73" s="192">
        <v>0</v>
      </c>
      <c r="Q73" s="192">
        <v>0</v>
      </c>
      <c r="R73" s="192" t="s">
        <v>409</v>
      </c>
      <c r="S73" s="192" t="s">
        <v>409</v>
      </c>
      <c r="T73" s="192" t="s">
        <v>409</v>
      </c>
      <c r="U73" s="192" t="s">
        <v>409</v>
      </c>
      <c r="V73" s="192" t="s">
        <v>409</v>
      </c>
      <c r="W73" s="192">
        <v>0</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5.3333333333333304</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0</v>
      </c>
      <c r="J74" s="242">
        <v>44753</v>
      </c>
      <c r="K74" s="242">
        <v>45034</v>
      </c>
      <c r="L74" s="91" t="s">
        <v>117</v>
      </c>
      <c r="M74" s="192">
        <v>5.3333333333333304</v>
      </c>
      <c r="N74" s="192" t="s">
        <v>409</v>
      </c>
      <c r="O74" s="192">
        <v>0</v>
      </c>
      <c r="P74" s="192">
        <v>0</v>
      </c>
      <c r="Q74" s="192">
        <v>0</v>
      </c>
      <c r="R74" s="192" t="s">
        <v>409</v>
      </c>
      <c r="S74" s="192">
        <v>4.2</v>
      </c>
      <c r="T74" s="192" t="s">
        <v>409</v>
      </c>
      <c r="U74" s="192">
        <v>0</v>
      </c>
      <c r="V74" s="192" t="s">
        <v>409</v>
      </c>
      <c r="W74" s="192">
        <v>0.4</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2.6666666666666599</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44753</v>
      </c>
      <c r="K75" s="242">
        <v>44862</v>
      </c>
      <c r="L75" s="91" t="s">
        <v>119</v>
      </c>
      <c r="M75" s="192">
        <v>2.6666666666666599</v>
      </c>
      <c r="N75" s="192" t="s">
        <v>409</v>
      </c>
      <c r="O75" s="192">
        <v>0</v>
      </c>
      <c r="P75" s="192">
        <v>0</v>
      </c>
      <c r="Q75" s="192">
        <v>0</v>
      </c>
      <c r="R75" s="192" t="s">
        <v>409</v>
      </c>
      <c r="S75" s="192">
        <v>2.6</v>
      </c>
      <c r="T75" s="192" t="s">
        <v>409</v>
      </c>
      <c r="U75" s="192">
        <v>0</v>
      </c>
      <c r="V75" s="192" t="s">
        <v>409</v>
      </c>
      <c r="W75" s="192">
        <v>0</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2.5</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45019</v>
      </c>
      <c r="K76" s="242">
        <v>44802</v>
      </c>
      <c r="L76" s="91" t="s">
        <v>121</v>
      </c>
      <c r="M76" s="192">
        <v>2.5</v>
      </c>
      <c r="N76" s="192" t="s">
        <v>409</v>
      </c>
      <c r="O76" s="192">
        <v>0</v>
      </c>
      <c r="P76" s="192">
        <v>0</v>
      </c>
      <c r="Q76" s="192">
        <v>0</v>
      </c>
      <c r="R76" s="192" t="s">
        <v>409</v>
      </c>
      <c r="S76" s="192">
        <v>2.5</v>
      </c>
      <c r="T76" s="192" t="s">
        <v>409</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5.6666666666666599</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44753</v>
      </c>
      <c r="K77" s="242">
        <v>44929</v>
      </c>
      <c r="L77" s="91" t="s">
        <v>123</v>
      </c>
      <c r="M77" s="192">
        <v>5.6666666666666599</v>
      </c>
      <c r="N77" s="192" t="s">
        <v>409</v>
      </c>
      <c r="O77" s="192">
        <v>0</v>
      </c>
      <c r="P77" s="192">
        <v>0</v>
      </c>
      <c r="Q77" s="192">
        <v>0</v>
      </c>
      <c r="R77" s="192" t="s">
        <v>409</v>
      </c>
      <c r="S77" s="192">
        <v>4.4000000000000004</v>
      </c>
      <c r="T77" s="192" t="s">
        <v>409</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4.5</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45019</v>
      </c>
      <c r="K78" s="242">
        <v>45001</v>
      </c>
      <c r="L78" s="91" t="s">
        <v>125</v>
      </c>
      <c r="M78" s="192">
        <v>4.5</v>
      </c>
      <c r="N78" s="192" t="s">
        <v>409</v>
      </c>
      <c r="O78" s="192">
        <v>0</v>
      </c>
      <c r="P78" s="192">
        <v>0</v>
      </c>
      <c r="Q78" s="192">
        <v>0</v>
      </c>
      <c r="R78" s="192" t="s">
        <v>409</v>
      </c>
      <c r="S78" s="192">
        <v>3.7</v>
      </c>
      <c r="T78" s="192" t="s">
        <v>409</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v>45019</v>
      </c>
      <c r="L79" s="91" t="s">
        <v>725</v>
      </c>
      <c r="M79" s="192" t="s">
        <v>409</v>
      </c>
      <c r="N79" s="192" t="s">
        <v>409</v>
      </c>
      <c r="O79" s="192" t="s">
        <v>409</v>
      </c>
      <c r="P79" s="192">
        <v>0</v>
      </c>
      <c r="Q79" s="192">
        <v>0</v>
      </c>
      <c r="R79" s="192" t="s">
        <v>409</v>
      </c>
      <c r="S79" s="192" t="s">
        <v>409</v>
      </c>
      <c r="T79" s="192" t="s">
        <v>409</v>
      </c>
      <c r="U79" s="192" t="s">
        <v>409</v>
      </c>
      <c r="V79" s="192" t="s">
        <v>409</v>
      </c>
      <c r="W79" s="192">
        <v>0</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4.8333333333333304</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44753</v>
      </c>
      <c r="K80" s="242">
        <v>44929</v>
      </c>
      <c r="L80" s="91" t="s">
        <v>127</v>
      </c>
      <c r="M80" s="192">
        <v>4.8333333333333304</v>
      </c>
      <c r="N80" s="192" t="s">
        <v>409</v>
      </c>
      <c r="O80" s="192">
        <v>0</v>
      </c>
      <c r="P80" s="192">
        <v>0</v>
      </c>
      <c r="Q80" s="192">
        <v>0</v>
      </c>
      <c r="R80" s="192" t="s">
        <v>409</v>
      </c>
      <c r="S80" s="192">
        <v>3.9</v>
      </c>
      <c r="T80" s="192" t="s">
        <v>409</v>
      </c>
      <c r="U80" s="192">
        <v>0</v>
      </c>
      <c r="V80" s="192" t="s">
        <v>409</v>
      </c>
      <c r="W80" s="192">
        <v>0</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3.5</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44753</v>
      </c>
      <c r="K81" s="242">
        <v>45016</v>
      </c>
      <c r="L81" s="91" t="s">
        <v>128</v>
      </c>
      <c r="M81" s="192">
        <v>3.5</v>
      </c>
      <c r="N81" s="192" t="s">
        <v>409</v>
      </c>
      <c r="O81" s="192">
        <v>0</v>
      </c>
      <c r="P81" s="192">
        <v>0</v>
      </c>
      <c r="Q81" s="192">
        <v>0</v>
      </c>
      <c r="R81" s="192" t="s">
        <v>409</v>
      </c>
      <c r="S81" s="192">
        <v>3.1</v>
      </c>
      <c r="T81" s="192" t="s">
        <v>409</v>
      </c>
      <c r="U81" s="192">
        <v>0</v>
      </c>
      <c r="V81" s="192" t="s">
        <v>409</v>
      </c>
      <c r="W81" s="192">
        <v>0</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2.9999999999999898</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45019</v>
      </c>
      <c r="K82" s="242">
        <v>45019</v>
      </c>
      <c r="L82" s="91" t="s">
        <v>130</v>
      </c>
      <c r="M82" s="192">
        <v>2.9999999999999898</v>
      </c>
      <c r="N82" s="192" t="s">
        <v>409</v>
      </c>
      <c r="O82" s="192">
        <v>0</v>
      </c>
      <c r="P82" s="192">
        <v>0</v>
      </c>
      <c r="Q82" s="192">
        <v>0</v>
      </c>
      <c r="R82" s="192" t="s">
        <v>409</v>
      </c>
      <c r="S82" s="192">
        <v>2.8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3.3333333333333299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44860</v>
      </c>
      <c r="K83" s="242">
        <v>44862</v>
      </c>
      <c r="L83" s="91" t="s">
        <v>132</v>
      </c>
      <c r="M83" s="192">
        <v>3.3333333333333299</v>
      </c>
      <c r="N83" s="192" t="s">
        <v>409</v>
      </c>
      <c r="O83" s="192">
        <v>0</v>
      </c>
      <c r="P83" s="192">
        <v>0</v>
      </c>
      <c r="Q83" s="192">
        <v>0</v>
      </c>
      <c r="R83" s="192" t="s">
        <v>409</v>
      </c>
      <c r="S83" s="192">
        <v>3</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8.1666666666666607</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0</v>
      </c>
      <c r="J84" s="242">
        <v>44753</v>
      </c>
      <c r="K84" s="242">
        <v>44887</v>
      </c>
      <c r="L84" s="91" t="s">
        <v>134</v>
      </c>
      <c r="M84" s="192">
        <v>8.1666666666666607</v>
      </c>
      <c r="N84" s="192" t="s">
        <v>409</v>
      </c>
      <c r="O84" s="192">
        <v>0</v>
      </c>
      <c r="P84" s="192">
        <v>0</v>
      </c>
      <c r="Q84" s="192">
        <v>0</v>
      </c>
      <c r="R84" s="192" t="s">
        <v>409</v>
      </c>
      <c r="S84" s="192">
        <v>5.9</v>
      </c>
      <c r="T84" s="192" t="s">
        <v>409</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1.1666666666666601</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0</v>
      </c>
      <c r="J85" s="242">
        <v>44753</v>
      </c>
      <c r="K85" s="242">
        <v>45019</v>
      </c>
      <c r="L85" s="91" t="s">
        <v>136</v>
      </c>
      <c r="M85" s="192">
        <v>1.1666666666666601</v>
      </c>
      <c r="N85" s="192" t="s">
        <v>409</v>
      </c>
      <c r="O85" s="192">
        <v>0</v>
      </c>
      <c r="P85" s="192">
        <v>0</v>
      </c>
      <c r="Q85" s="192">
        <v>0</v>
      </c>
      <c r="R85" s="192" t="s">
        <v>409</v>
      </c>
      <c r="S85" s="192">
        <v>1.7</v>
      </c>
      <c r="T85" s="192" t="s">
        <v>409</v>
      </c>
      <c r="U85" s="192">
        <v>0</v>
      </c>
      <c r="V85" s="192" t="s">
        <v>409</v>
      </c>
      <c r="W85" s="192">
        <v>0</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44887</v>
      </c>
      <c r="L86" s="91" t="s">
        <v>726</v>
      </c>
      <c r="M86" s="192" t="s">
        <v>409</v>
      </c>
      <c r="N86" s="192" t="s">
        <v>409</v>
      </c>
      <c r="O86" s="192" t="s">
        <v>409</v>
      </c>
      <c r="P86" s="192">
        <v>0</v>
      </c>
      <c r="Q86" s="192" t="s">
        <v>409</v>
      </c>
      <c r="R86" s="192" t="s">
        <v>409</v>
      </c>
      <c r="S86" s="192" t="s">
        <v>409</v>
      </c>
      <c r="T86" s="192" t="s">
        <v>409</v>
      </c>
      <c r="U86" s="192" t="s">
        <v>409</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9.3333333333333304</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0</v>
      </c>
      <c r="J87" s="242">
        <v>44753</v>
      </c>
      <c r="K87" s="242">
        <v>45056</v>
      </c>
      <c r="L87" s="91" t="s">
        <v>138</v>
      </c>
      <c r="M87" s="192">
        <v>9.3333333333333304</v>
      </c>
      <c r="N87" s="192">
        <v>0</v>
      </c>
      <c r="O87" s="192">
        <v>0</v>
      </c>
      <c r="P87" s="192">
        <v>0</v>
      </c>
      <c r="Q87" s="192">
        <v>0</v>
      </c>
      <c r="R87" s="192" t="s">
        <v>409</v>
      </c>
      <c r="S87" s="192">
        <v>6.6</v>
      </c>
      <c r="T87" s="192" t="s">
        <v>893</v>
      </c>
      <c r="U87" s="192">
        <v>0</v>
      </c>
      <c r="V87" s="192" t="s">
        <v>409</v>
      </c>
      <c r="W87" s="192">
        <v>0.17647058823529399</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0</v>
      </c>
      <c r="J88" s="242" t="s">
        <v>409</v>
      </c>
      <c r="K88" s="242">
        <v>45016</v>
      </c>
      <c r="L88" s="91" t="s">
        <v>727</v>
      </c>
      <c r="M88" s="192" t="s">
        <v>409</v>
      </c>
      <c r="N88" s="192" t="s">
        <v>409</v>
      </c>
      <c r="O88" s="192" t="s">
        <v>409</v>
      </c>
      <c r="P88" s="192">
        <v>0</v>
      </c>
      <c r="Q88" s="192">
        <v>0</v>
      </c>
      <c r="R88" s="192" t="s">
        <v>409</v>
      </c>
      <c r="S88" s="192" t="s">
        <v>409</v>
      </c>
      <c r="T88" s="192" t="s">
        <v>409</v>
      </c>
      <c r="U88" s="192" t="s">
        <v>409</v>
      </c>
      <c r="V88" s="192" t="s">
        <v>409</v>
      </c>
      <c r="W88" s="192">
        <v>0</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4.8333333333333304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0</v>
      </c>
      <c r="J89" s="242">
        <v>44753</v>
      </c>
      <c r="K89" s="242">
        <v>45001</v>
      </c>
      <c r="L89" s="91" t="s">
        <v>140</v>
      </c>
      <c r="M89" s="192">
        <v>4.8333333333333304</v>
      </c>
      <c r="N89" s="192" t="s">
        <v>409</v>
      </c>
      <c r="O89" s="192">
        <v>0</v>
      </c>
      <c r="P89" s="192">
        <v>0</v>
      </c>
      <c r="Q89" s="192">
        <v>0</v>
      </c>
      <c r="R89" s="192" t="s">
        <v>409</v>
      </c>
      <c r="S89" s="192">
        <v>3.9</v>
      </c>
      <c r="T89" s="192" t="s">
        <v>409</v>
      </c>
      <c r="U89" s="192">
        <v>0</v>
      </c>
      <c r="V89" s="192" t="s">
        <v>409</v>
      </c>
      <c r="W89" s="192">
        <v>0</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45001</v>
      </c>
      <c r="L90" s="91" t="s">
        <v>728</v>
      </c>
      <c r="M90" s="192" t="s">
        <v>409</v>
      </c>
      <c r="N90" s="192" t="s">
        <v>409</v>
      </c>
      <c r="O90" s="192" t="s">
        <v>409</v>
      </c>
      <c r="P90" s="192">
        <v>0</v>
      </c>
      <c r="Q90" s="192">
        <v>0</v>
      </c>
      <c r="R90" s="192" t="s">
        <v>409</v>
      </c>
      <c r="S90" s="192" t="s">
        <v>409</v>
      </c>
      <c r="T90" s="192" t="s">
        <v>409</v>
      </c>
      <c r="U90" s="192" t="s">
        <v>409</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9.5742710775633775</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9.1666666666666607</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10</v>
      </c>
      <c r="J91" s="242">
        <v>44753</v>
      </c>
      <c r="K91" s="242">
        <v>45034</v>
      </c>
      <c r="L91" s="91" t="s">
        <v>142</v>
      </c>
      <c r="M91" s="192">
        <v>9.1666666666666607</v>
      </c>
      <c r="N91" s="192">
        <v>0</v>
      </c>
      <c r="O91" s="192">
        <v>0</v>
      </c>
      <c r="P91" s="192">
        <v>0</v>
      </c>
      <c r="Q91" s="192">
        <v>10</v>
      </c>
      <c r="R91" s="192" t="s">
        <v>409</v>
      </c>
      <c r="S91" s="192">
        <v>6.5</v>
      </c>
      <c r="T91" s="192" t="s">
        <v>894</v>
      </c>
      <c r="U91" s="192">
        <v>0</v>
      </c>
      <c r="V91" s="192" t="s">
        <v>409</v>
      </c>
      <c r="W91" s="192">
        <v>0.625</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5.9999999999999902</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45019</v>
      </c>
      <c r="K92" s="242">
        <v>44831</v>
      </c>
      <c r="L92" s="91" t="s">
        <v>144</v>
      </c>
      <c r="M92" s="192">
        <v>5.9999999999999902</v>
      </c>
      <c r="N92" s="192" t="s">
        <v>409</v>
      </c>
      <c r="O92" s="192">
        <v>0</v>
      </c>
      <c r="P92" s="192">
        <v>0</v>
      </c>
      <c r="Q92" s="192">
        <v>0</v>
      </c>
      <c r="R92" s="192" t="s">
        <v>409</v>
      </c>
      <c r="S92" s="192">
        <v>4.5999999999999996</v>
      </c>
      <c r="T92" s="192" t="s">
        <v>409</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0</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10</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0</v>
      </c>
      <c r="J93" s="242">
        <v>44753</v>
      </c>
      <c r="K93" s="242">
        <v>45058</v>
      </c>
      <c r="L93" s="91" t="s">
        <v>146</v>
      </c>
      <c r="M93" s="192">
        <v>10</v>
      </c>
      <c r="N93" s="192">
        <v>0</v>
      </c>
      <c r="O93" s="192">
        <v>0</v>
      </c>
      <c r="P93" s="192">
        <v>0</v>
      </c>
      <c r="Q93" s="192">
        <v>0</v>
      </c>
      <c r="R93" s="192" t="s">
        <v>409</v>
      </c>
      <c r="S93" s="192">
        <v>7</v>
      </c>
      <c r="T93" s="192" t="s">
        <v>890</v>
      </c>
      <c r="U93" s="192">
        <v>0</v>
      </c>
      <c r="V93" s="192" t="s">
        <v>409</v>
      </c>
      <c r="W93" s="192">
        <v>0.28571428571428498</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4.1666666666666599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44753</v>
      </c>
      <c r="K94" s="242">
        <v>45058</v>
      </c>
      <c r="L94" s="91" t="s">
        <v>148</v>
      </c>
      <c r="M94" s="192">
        <v>4.1666666666666599</v>
      </c>
      <c r="N94" s="192">
        <v>0</v>
      </c>
      <c r="O94" s="192">
        <v>0</v>
      </c>
      <c r="P94" s="192">
        <v>0</v>
      </c>
      <c r="Q94" s="192">
        <v>0</v>
      </c>
      <c r="R94" s="192" t="s">
        <v>409</v>
      </c>
      <c r="S94" s="192">
        <v>3.5</v>
      </c>
      <c r="T94" s="192" t="s">
        <v>882</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0</v>
      </c>
      <c r="J95" s="242">
        <v>44860</v>
      </c>
      <c r="K95" s="242">
        <v>45058</v>
      </c>
      <c r="L95" s="91" t="s">
        <v>150</v>
      </c>
      <c r="M95" s="192">
        <v>10</v>
      </c>
      <c r="N95" s="192">
        <v>0</v>
      </c>
      <c r="O95" s="192">
        <v>0</v>
      </c>
      <c r="P95" s="192">
        <v>0</v>
      </c>
      <c r="Q95" s="192">
        <v>0</v>
      </c>
      <c r="R95" s="192" t="s">
        <v>409</v>
      </c>
      <c r="S95" s="192">
        <v>7.7</v>
      </c>
      <c r="T95" s="192" t="s">
        <v>895</v>
      </c>
      <c r="U95" s="192">
        <v>0</v>
      </c>
      <c r="V95" s="192" t="s">
        <v>409</v>
      </c>
      <c r="W95" s="192">
        <v>0.194915254237288</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45019</v>
      </c>
      <c r="L96" s="91" t="s">
        <v>729</v>
      </c>
      <c r="M96" s="192" t="s">
        <v>409</v>
      </c>
      <c r="N96" s="192" t="s">
        <v>409</v>
      </c>
      <c r="O96" s="192" t="s">
        <v>409</v>
      </c>
      <c r="P96" s="192">
        <v>0</v>
      </c>
      <c r="Q96" s="192">
        <v>0</v>
      </c>
      <c r="R96" s="192" t="s">
        <v>409</v>
      </c>
      <c r="S96" s="192" t="s">
        <v>409</v>
      </c>
      <c r="T96" s="192" t="s">
        <v>409</v>
      </c>
      <c r="U96" s="192" t="s">
        <v>409</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10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10</v>
      </c>
      <c r="J97" s="242">
        <v>45019</v>
      </c>
      <c r="K97" s="242">
        <v>45058</v>
      </c>
      <c r="L97" s="91" t="s">
        <v>152</v>
      </c>
      <c r="M97" s="192">
        <v>10</v>
      </c>
      <c r="N97" s="192">
        <v>10</v>
      </c>
      <c r="O97" s="192">
        <v>0</v>
      </c>
      <c r="P97" s="192">
        <v>0</v>
      </c>
      <c r="Q97" s="192">
        <v>0</v>
      </c>
      <c r="R97" s="192" t="s">
        <v>409</v>
      </c>
      <c r="S97" s="192">
        <v>7.6</v>
      </c>
      <c r="T97" s="192" t="s">
        <v>896</v>
      </c>
      <c r="U97" s="192">
        <v>0</v>
      </c>
      <c r="V97" s="192" t="s">
        <v>409</v>
      </c>
      <c r="W97" s="192">
        <v>0</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2.1666666666666599</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44860</v>
      </c>
      <c r="K98" s="242">
        <v>44860</v>
      </c>
      <c r="L98" s="91" t="s">
        <v>154</v>
      </c>
      <c r="M98" s="192">
        <v>2.1666666666666599</v>
      </c>
      <c r="N98" s="192" t="s">
        <v>409</v>
      </c>
      <c r="O98" s="192">
        <v>0</v>
      </c>
      <c r="P98" s="192">
        <v>0</v>
      </c>
      <c r="Q98" s="192">
        <v>0</v>
      </c>
      <c r="R98" s="192" t="s">
        <v>409</v>
      </c>
      <c r="S98" s="192">
        <v>2.2999999999999998</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9.6666666666666607</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0</v>
      </c>
      <c r="J99" s="242">
        <v>44753</v>
      </c>
      <c r="K99" s="242">
        <v>45058</v>
      </c>
      <c r="L99" s="91" t="s">
        <v>155</v>
      </c>
      <c r="M99" s="192">
        <v>9.6666666666666607</v>
      </c>
      <c r="N99" s="192">
        <v>0</v>
      </c>
      <c r="O99" s="192">
        <v>0</v>
      </c>
      <c r="P99" s="192">
        <v>0</v>
      </c>
      <c r="Q99" s="192">
        <v>0</v>
      </c>
      <c r="R99" s="192" t="s">
        <v>409</v>
      </c>
      <c r="S99" s="192">
        <v>6.8</v>
      </c>
      <c r="T99" s="192" t="s">
        <v>897</v>
      </c>
      <c r="U99" s="192">
        <v>0</v>
      </c>
      <c r="V99" s="192" t="s">
        <v>409</v>
      </c>
      <c r="W99" s="192">
        <v>0</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8.1666666666666607</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0</v>
      </c>
      <c r="J100" s="242">
        <v>45019</v>
      </c>
      <c r="K100" s="242">
        <v>45058</v>
      </c>
      <c r="L100" s="91" t="s">
        <v>157</v>
      </c>
      <c r="M100" s="192">
        <v>8.1666666666666607</v>
      </c>
      <c r="N100" s="192">
        <v>0</v>
      </c>
      <c r="O100" s="192">
        <v>0</v>
      </c>
      <c r="P100" s="192">
        <v>0</v>
      </c>
      <c r="Q100" s="192">
        <v>0</v>
      </c>
      <c r="R100" s="192" t="s">
        <v>409</v>
      </c>
      <c r="S100" s="192">
        <v>5.9</v>
      </c>
      <c r="T100" s="192" t="s">
        <v>897</v>
      </c>
      <c r="U100" s="192">
        <v>0</v>
      </c>
      <c r="V100" s="192" t="s">
        <v>409</v>
      </c>
      <c r="W100" s="192">
        <v>0</v>
      </c>
      <c r="X100" s="192" t="s">
        <v>409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44860</v>
      </c>
      <c r="K101" s="242">
        <v>45016</v>
      </c>
      <c r="L101" s="91" t="s">
        <v>159</v>
      </c>
      <c r="M101" s="192">
        <v>2</v>
      </c>
      <c r="N101" s="192">
        <v>0</v>
      </c>
      <c r="O101" s="192">
        <v>0</v>
      </c>
      <c r="P101" s="192">
        <v>0</v>
      </c>
      <c r="Q101" s="192">
        <v>0</v>
      </c>
      <c r="R101" s="192" t="s">
        <v>409</v>
      </c>
      <c r="S101" s="192">
        <v>2.2000000000000002</v>
      </c>
      <c r="T101" s="192" t="s">
        <v>628</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5.9999999999999902</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44860</v>
      </c>
      <c r="K102" s="242">
        <v>45001</v>
      </c>
      <c r="L102" s="91" t="s">
        <v>161</v>
      </c>
      <c r="M102" s="192">
        <v>5.9999999999999902</v>
      </c>
      <c r="N102" s="192" t="s">
        <v>409</v>
      </c>
      <c r="O102" s="192">
        <v>0</v>
      </c>
      <c r="P102" s="192">
        <v>0</v>
      </c>
      <c r="Q102" s="192">
        <v>0</v>
      </c>
      <c r="R102" s="192" t="s">
        <v>409</v>
      </c>
      <c r="S102" s="192">
        <v>4.5999999999999996</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7</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0</v>
      </c>
      <c r="J103" s="242">
        <v>45019</v>
      </c>
      <c r="K103" s="242">
        <v>45056</v>
      </c>
      <c r="L103" s="91" t="s">
        <v>163</v>
      </c>
      <c r="M103" s="192">
        <v>7</v>
      </c>
      <c r="N103" s="192">
        <v>0</v>
      </c>
      <c r="O103" s="192">
        <v>0</v>
      </c>
      <c r="P103" s="192">
        <v>0</v>
      </c>
      <c r="Q103" s="192">
        <v>0</v>
      </c>
      <c r="R103" s="192" t="s">
        <v>409</v>
      </c>
      <c r="S103" s="192">
        <v>5.2</v>
      </c>
      <c r="T103" s="192" t="s">
        <v>898</v>
      </c>
      <c r="U103" s="192">
        <v>0</v>
      </c>
      <c r="V103" s="192" t="s">
        <v>409</v>
      </c>
      <c r="W103" s="192">
        <v>0</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7.5</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45019</v>
      </c>
      <c r="K104" s="242">
        <v>45034</v>
      </c>
      <c r="L104" s="91" t="s">
        <v>165</v>
      </c>
      <c r="M104" s="192">
        <v>7.5</v>
      </c>
      <c r="N104" s="192" t="s">
        <v>409</v>
      </c>
      <c r="O104" s="192">
        <v>0</v>
      </c>
      <c r="P104" s="192">
        <v>0</v>
      </c>
      <c r="Q104" s="192">
        <v>0</v>
      </c>
      <c r="R104" s="192" t="s">
        <v>409</v>
      </c>
      <c r="S104" s="192">
        <v>5.5</v>
      </c>
      <c r="T104" s="192" t="s">
        <v>409</v>
      </c>
      <c r="U104" s="192">
        <v>0</v>
      </c>
      <c r="V104" s="192" t="s">
        <v>409</v>
      </c>
      <c r="W104" s="192">
        <v>0.5</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5.3333333333333304</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45019</v>
      </c>
      <c r="K105" s="242">
        <v>45001</v>
      </c>
      <c r="L105" s="91" t="s">
        <v>167</v>
      </c>
      <c r="M105" s="192">
        <v>5.3333333333333304</v>
      </c>
      <c r="N105" s="192" t="s">
        <v>409</v>
      </c>
      <c r="O105" s="192">
        <v>0</v>
      </c>
      <c r="P105" s="192">
        <v>0</v>
      </c>
      <c r="Q105" s="192">
        <v>0</v>
      </c>
      <c r="R105" s="192" t="s">
        <v>409</v>
      </c>
      <c r="S105" s="192">
        <v>4.2</v>
      </c>
      <c r="T105" s="192" t="s">
        <v>409</v>
      </c>
      <c r="U105" s="192">
        <v>0</v>
      </c>
      <c r="V105" s="192" t="s">
        <v>409</v>
      </c>
      <c r="W105" s="192">
        <v>0</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0</v>
      </c>
      <c r="J106" s="242">
        <v>44753</v>
      </c>
      <c r="K106" s="242">
        <v>45058</v>
      </c>
      <c r="L106" s="91" t="s">
        <v>169</v>
      </c>
      <c r="M106" s="192">
        <v>10</v>
      </c>
      <c r="N106" s="192">
        <v>0</v>
      </c>
      <c r="O106" s="192">
        <v>0</v>
      </c>
      <c r="P106" s="192">
        <v>0</v>
      </c>
      <c r="Q106" s="192">
        <v>0</v>
      </c>
      <c r="R106" s="192" t="s">
        <v>409</v>
      </c>
      <c r="S106" s="192">
        <v>8.1</v>
      </c>
      <c r="T106" s="192" t="s">
        <v>899</v>
      </c>
      <c r="U106" s="192">
        <v>0</v>
      </c>
      <c r="V106" s="192" t="s">
        <v>409</v>
      </c>
      <c r="W106" s="192">
        <v>3.7037037037037E-2</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7.3029674334022125</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5.3333333333333304</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10</v>
      </c>
      <c r="J107" s="242">
        <v>44753</v>
      </c>
      <c r="K107" s="242">
        <v>45058</v>
      </c>
      <c r="L107" s="91" t="s">
        <v>171</v>
      </c>
      <c r="M107" s="192">
        <v>5.3333333333333304</v>
      </c>
      <c r="N107" s="192">
        <v>10</v>
      </c>
      <c r="O107" s="192">
        <v>0</v>
      </c>
      <c r="P107" s="192">
        <v>0</v>
      </c>
      <c r="Q107" s="192">
        <v>0</v>
      </c>
      <c r="R107" s="192" t="s">
        <v>409</v>
      </c>
      <c r="S107" s="192">
        <v>4.2</v>
      </c>
      <c r="T107" s="192" t="s">
        <v>900</v>
      </c>
      <c r="U107" s="192">
        <v>0</v>
      </c>
      <c r="V107" s="192" t="s">
        <v>409</v>
      </c>
      <c r="W107" s="192">
        <v>2.9673590504451001E-2</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8.266397845091495</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6.8333333333333304</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44753</v>
      </c>
      <c r="K108" s="242">
        <v>45058</v>
      </c>
      <c r="L108" s="91" t="s">
        <v>173</v>
      </c>
      <c r="M108" s="192">
        <v>6.8333333333333304</v>
      </c>
      <c r="N108" s="192">
        <v>10</v>
      </c>
      <c r="O108" s="192">
        <v>0</v>
      </c>
      <c r="P108" s="192">
        <v>10</v>
      </c>
      <c r="Q108" s="192">
        <v>0</v>
      </c>
      <c r="R108" s="192" t="s">
        <v>409</v>
      </c>
      <c r="S108" s="192">
        <v>5.0999999999999996</v>
      </c>
      <c r="T108" s="192" t="s">
        <v>901</v>
      </c>
      <c r="U108" s="192">
        <v>0</v>
      </c>
      <c r="V108" s="192" t="s">
        <v>848</v>
      </c>
      <c r="W108" s="192">
        <v>0</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6.5</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0</v>
      </c>
      <c r="J109" s="242">
        <v>45019</v>
      </c>
      <c r="K109" s="242">
        <v>44929</v>
      </c>
      <c r="L109" s="91" t="s">
        <v>174</v>
      </c>
      <c r="M109" s="192">
        <v>6.5</v>
      </c>
      <c r="N109" s="192" t="s">
        <v>409</v>
      </c>
      <c r="O109" s="192">
        <v>0</v>
      </c>
      <c r="P109" s="192">
        <v>0</v>
      </c>
      <c r="Q109" s="192">
        <v>0</v>
      </c>
      <c r="R109" s="192" t="s">
        <v>409</v>
      </c>
      <c r="S109" s="192">
        <v>4.9000000000000004</v>
      </c>
      <c r="T109" s="192" t="s">
        <v>409</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8</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44753</v>
      </c>
      <c r="K110" s="242">
        <v>45034</v>
      </c>
      <c r="L110" s="91" t="s">
        <v>176</v>
      </c>
      <c r="M110" s="192">
        <v>8</v>
      </c>
      <c r="N110" s="192" t="s">
        <v>409</v>
      </c>
      <c r="O110" s="192">
        <v>0</v>
      </c>
      <c r="P110" s="192">
        <v>0</v>
      </c>
      <c r="Q110" s="192">
        <v>0</v>
      </c>
      <c r="R110" s="192" t="s">
        <v>409</v>
      </c>
      <c r="S110" s="192">
        <v>5.8</v>
      </c>
      <c r="T110" s="192" t="s">
        <v>409</v>
      </c>
      <c r="U110" s="192">
        <v>0</v>
      </c>
      <c r="V110" s="192" t="s">
        <v>409</v>
      </c>
      <c r="W110" s="192">
        <v>0.16666666666666599</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4.6666666666666599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0</v>
      </c>
      <c r="J111" s="242">
        <v>45019</v>
      </c>
      <c r="K111" s="242">
        <v>45034</v>
      </c>
      <c r="L111" s="91" t="s">
        <v>178</v>
      </c>
      <c r="M111" s="192">
        <v>4.6666666666666599</v>
      </c>
      <c r="N111" s="192" t="s">
        <v>409</v>
      </c>
      <c r="O111" s="192">
        <v>0</v>
      </c>
      <c r="P111" s="192">
        <v>0</v>
      </c>
      <c r="Q111" s="192">
        <v>0</v>
      </c>
      <c r="R111" s="192" t="s">
        <v>409</v>
      </c>
      <c r="S111" s="192">
        <v>3.8</v>
      </c>
      <c r="T111" s="192" t="s">
        <v>409</v>
      </c>
      <c r="U111" s="192">
        <v>0</v>
      </c>
      <c r="V111" s="192" t="s">
        <v>409</v>
      </c>
      <c r="W111" s="192">
        <v>0.214285714285714</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2.9999999999999898</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0</v>
      </c>
      <c r="J112" s="242">
        <v>44753</v>
      </c>
      <c r="K112" s="242">
        <v>45016</v>
      </c>
      <c r="L112" s="91" t="s">
        <v>179</v>
      </c>
      <c r="M112" s="192">
        <v>2.9999999999999898</v>
      </c>
      <c r="N112" s="192" t="s">
        <v>409</v>
      </c>
      <c r="O112" s="192">
        <v>0</v>
      </c>
      <c r="P112" s="192">
        <v>0</v>
      </c>
      <c r="Q112" s="192">
        <v>0</v>
      </c>
      <c r="R112" s="192" t="s">
        <v>409</v>
      </c>
      <c r="S112" s="192">
        <v>2.8</v>
      </c>
      <c r="T112" s="192" t="s">
        <v>409</v>
      </c>
      <c r="U112" s="192">
        <v>0</v>
      </c>
      <c r="V112" s="192" t="s">
        <v>409</v>
      </c>
      <c r="W112" s="192">
        <v>0</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8.1666666666666607</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44860</v>
      </c>
      <c r="K113" s="242">
        <v>45001</v>
      </c>
      <c r="L113" s="91" t="s">
        <v>180</v>
      </c>
      <c r="M113" s="192">
        <v>8.1666666666666607</v>
      </c>
      <c r="N113" s="192" t="s">
        <v>409</v>
      </c>
      <c r="O113" s="192">
        <v>0</v>
      </c>
      <c r="P113" s="192">
        <v>0</v>
      </c>
      <c r="Q113" s="192">
        <v>0</v>
      </c>
      <c r="R113" s="192" t="s">
        <v>409</v>
      </c>
      <c r="S113" s="192">
        <v>5.9</v>
      </c>
      <c r="T113" s="192" t="s">
        <v>409</v>
      </c>
      <c r="U113" s="192">
        <v>0</v>
      </c>
      <c r="V113" s="192" t="s">
        <v>409</v>
      </c>
      <c r="W113" s="192">
        <v>0</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0.5</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45019</v>
      </c>
      <c r="K114" s="242">
        <v>44887</v>
      </c>
      <c r="L114" s="91" t="s">
        <v>182</v>
      </c>
      <c r="M114" s="192">
        <v>0.5</v>
      </c>
      <c r="N114" s="192" t="s">
        <v>409</v>
      </c>
      <c r="O114" s="192">
        <v>0</v>
      </c>
      <c r="P114" s="192">
        <v>0</v>
      </c>
      <c r="Q114" s="192">
        <v>0</v>
      </c>
      <c r="R114" s="192" t="s">
        <v>409</v>
      </c>
      <c r="S114" s="192">
        <v>1.3</v>
      </c>
      <c r="T114" s="192" t="s">
        <v>409</v>
      </c>
      <c r="U114" s="192">
        <v>0</v>
      </c>
      <c r="V114" s="192" t="s">
        <v>409</v>
      </c>
      <c r="W114" s="192">
        <v>0</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6.5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44860</v>
      </c>
      <c r="K115" s="242">
        <v>45058</v>
      </c>
      <c r="L115" s="91" t="s">
        <v>184</v>
      </c>
      <c r="M115" s="192">
        <v>6.5</v>
      </c>
      <c r="N115" s="192">
        <v>0</v>
      </c>
      <c r="O115" s="192">
        <v>0</v>
      </c>
      <c r="P115" s="192">
        <v>0</v>
      </c>
      <c r="Q115" s="192">
        <v>0</v>
      </c>
      <c r="R115" s="192" t="s">
        <v>409</v>
      </c>
      <c r="S115" s="192">
        <v>4.9000000000000004</v>
      </c>
      <c r="T115" s="192" t="s">
        <v>902</v>
      </c>
      <c r="U115" s="192">
        <v>0</v>
      </c>
      <c r="V115" s="192" t="s">
        <v>409</v>
      </c>
      <c r="W115" s="192">
        <v>0</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7</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44753</v>
      </c>
      <c r="K116" s="242">
        <v>45001</v>
      </c>
      <c r="L116" s="91" t="s">
        <v>186</v>
      </c>
      <c r="M116" s="192">
        <v>7</v>
      </c>
      <c r="N116" s="192" t="s">
        <v>409</v>
      </c>
      <c r="O116" s="192">
        <v>0</v>
      </c>
      <c r="P116" s="192">
        <v>0</v>
      </c>
      <c r="Q116" s="192">
        <v>0</v>
      </c>
      <c r="R116" s="192" t="s">
        <v>409</v>
      </c>
      <c r="S116" s="192">
        <v>5.2</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4.8333333333333304</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45019</v>
      </c>
      <c r="K117" s="242">
        <v>44929</v>
      </c>
      <c r="L117" s="91" t="s">
        <v>188</v>
      </c>
      <c r="M117" s="192">
        <v>4.8333333333333304</v>
      </c>
      <c r="N117" s="192" t="s">
        <v>409</v>
      </c>
      <c r="O117" s="192">
        <v>0</v>
      </c>
      <c r="P117" s="192">
        <v>0</v>
      </c>
      <c r="Q117" s="192">
        <v>0</v>
      </c>
      <c r="R117" s="192" t="s">
        <v>409</v>
      </c>
      <c r="S117" s="192">
        <v>3.9</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6.7082039324993685</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4.5</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10</v>
      </c>
      <c r="J118" s="242">
        <v>44753</v>
      </c>
      <c r="K118" s="242">
        <v>45058</v>
      </c>
      <c r="L118" s="91" t="s">
        <v>190</v>
      </c>
      <c r="M118" s="192">
        <v>4.5</v>
      </c>
      <c r="N118" s="192">
        <v>10</v>
      </c>
      <c r="O118" s="192">
        <v>0</v>
      </c>
      <c r="P118" s="192">
        <v>0</v>
      </c>
      <c r="Q118" s="192">
        <v>0</v>
      </c>
      <c r="R118" s="192" t="s">
        <v>409</v>
      </c>
      <c r="S118" s="192">
        <v>3.7</v>
      </c>
      <c r="T118" s="192" t="s">
        <v>891</v>
      </c>
      <c r="U118" s="192">
        <v>0</v>
      </c>
      <c r="V118" s="192" t="s">
        <v>409</v>
      </c>
      <c r="W118" s="192">
        <v>0</v>
      </c>
      <c r="X118" s="192" t="s">
        <v>409</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2.6666666666666599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0</v>
      </c>
      <c r="J119" s="242">
        <v>44753</v>
      </c>
      <c r="K119" s="242">
        <v>45034</v>
      </c>
      <c r="L119" s="91" t="s">
        <v>191</v>
      </c>
      <c r="M119" s="192">
        <v>2.6666666666666599</v>
      </c>
      <c r="N119" s="192" t="s">
        <v>409</v>
      </c>
      <c r="O119" s="192">
        <v>0</v>
      </c>
      <c r="P119" s="192">
        <v>0</v>
      </c>
      <c r="Q119" s="192">
        <v>0</v>
      </c>
      <c r="R119" s="192" t="s">
        <v>409</v>
      </c>
      <c r="S119" s="192">
        <v>2.6</v>
      </c>
      <c r="T119" s="192" t="s">
        <v>409</v>
      </c>
      <c r="U119" s="192">
        <v>0</v>
      </c>
      <c r="V119" s="192" t="s">
        <v>409</v>
      </c>
      <c r="W119" s="192">
        <v>0</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0.5</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44753</v>
      </c>
      <c r="K120" s="242">
        <v>45058</v>
      </c>
      <c r="L120" s="91" t="s">
        <v>193</v>
      </c>
      <c r="M120" s="192">
        <v>0.5</v>
      </c>
      <c r="N120" s="192">
        <v>0</v>
      </c>
      <c r="O120" s="192">
        <v>0</v>
      </c>
      <c r="P120" s="192">
        <v>0</v>
      </c>
      <c r="Q120" s="192">
        <v>0</v>
      </c>
      <c r="R120" s="192" t="s">
        <v>409</v>
      </c>
      <c r="S120" s="192">
        <v>1.3</v>
      </c>
      <c r="T120" s="192" t="s">
        <v>882</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6.8333333333333304</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0</v>
      </c>
      <c r="J121" s="242">
        <v>45019</v>
      </c>
      <c r="K121" s="242">
        <v>45035</v>
      </c>
      <c r="L121" s="91" t="s">
        <v>195</v>
      </c>
      <c r="M121" s="192">
        <v>6.8333333333333304</v>
      </c>
      <c r="N121" s="192">
        <v>0</v>
      </c>
      <c r="O121" s="192">
        <v>0</v>
      </c>
      <c r="P121" s="192">
        <v>0</v>
      </c>
      <c r="Q121" s="192">
        <v>0</v>
      </c>
      <c r="R121" s="192" t="s">
        <v>409</v>
      </c>
      <c r="S121" s="192">
        <v>5.0999999999999996</v>
      </c>
      <c r="T121" s="192" t="s">
        <v>858</v>
      </c>
      <c r="U121" s="192">
        <v>0</v>
      </c>
      <c r="V121" s="192" t="s">
        <v>409</v>
      </c>
      <c r="W121" s="192">
        <v>0</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2.3333333333333299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45019</v>
      </c>
      <c r="K122" s="242">
        <v>45014</v>
      </c>
      <c r="L122" s="91" t="s">
        <v>197</v>
      </c>
      <c r="M122" s="192">
        <v>2.3333333333333299</v>
      </c>
      <c r="N122" s="192" t="s">
        <v>409</v>
      </c>
      <c r="O122" s="192">
        <v>0</v>
      </c>
      <c r="P122" s="192">
        <v>0</v>
      </c>
      <c r="Q122" s="192">
        <v>0</v>
      </c>
      <c r="R122" s="192" t="s">
        <v>409</v>
      </c>
      <c r="S122" s="192">
        <v>2.4</v>
      </c>
      <c r="T122" s="192" t="s">
        <v>409</v>
      </c>
      <c r="U122" s="192">
        <v>0</v>
      </c>
      <c r="V122" s="192" t="s">
        <v>409</v>
      </c>
      <c r="W122" s="192">
        <v>0</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1.1666666666666601</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45019</v>
      </c>
      <c r="K123" s="242">
        <v>44852</v>
      </c>
      <c r="L123" s="91" t="s">
        <v>199</v>
      </c>
      <c r="M123" s="192">
        <v>1.1666666666666601</v>
      </c>
      <c r="N123" s="192" t="s">
        <v>409</v>
      </c>
      <c r="O123" s="192">
        <v>0</v>
      </c>
      <c r="P123" s="192">
        <v>0</v>
      </c>
      <c r="Q123" s="192">
        <v>0</v>
      </c>
      <c r="R123" s="192" t="s">
        <v>409</v>
      </c>
      <c r="S123" s="192">
        <v>1.7</v>
      </c>
      <c r="T123" s="192" t="s">
        <v>409</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45019</v>
      </c>
      <c r="K124" s="242">
        <v>44852</v>
      </c>
      <c r="L124" s="91" t="s">
        <v>201</v>
      </c>
      <c r="M124" s="192">
        <v>0</v>
      </c>
      <c r="N124" s="192" t="s">
        <v>409</v>
      </c>
      <c r="O124" s="192">
        <v>0</v>
      </c>
      <c r="P124" s="192">
        <v>0</v>
      </c>
      <c r="Q124" s="192">
        <v>0</v>
      </c>
      <c r="R124" s="192" t="s">
        <v>409</v>
      </c>
      <c r="S124" s="192">
        <v>1</v>
      </c>
      <c r="T124" s="192" t="s">
        <v>409</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1.8333333333333299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44753</v>
      </c>
      <c r="K125" s="242">
        <v>45016</v>
      </c>
      <c r="L125" s="91" t="s">
        <v>203</v>
      </c>
      <c r="M125" s="192">
        <v>1.8333333333333299</v>
      </c>
      <c r="N125" s="192" t="s">
        <v>409</v>
      </c>
      <c r="O125" s="192">
        <v>0</v>
      </c>
      <c r="P125" s="192">
        <v>0</v>
      </c>
      <c r="Q125" s="192">
        <v>0</v>
      </c>
      <c r="R125" s="192" t="s">
        <v>409</v>
      </c>
      <c r="S125" s="192">
        <v>2.1</v>
      </c>
      <c r="T125" s="192" t="s">
        <v>409</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v>44887</v>
      </c>
      <c r="K126" s="242">
        <v>44887</v>
      </c>
      <c r="L126" s="91" t="s">
        <v>730</v>
      </c>
      <c r="M126" s="192" t="s">
        <v>409</v>
      </c>
      <c r="N126" s="192" t="s">
        <v>409</v>
      </c>
      <c r="O126" s="192" t="s">
        <v>409</v>
      </c>
      <c r="P126" s="192">
        <v>0</v>
      </c>
      <c r="Q126" s="192">
        <v>0</v>
      </c>
      <c r="R126" s="192" t="s">
        <v>409</v>
      </c>
      <c r="S126" s="192" t="s">
        <v>409</v>
      </c>
      <c r="T126" s="192" t="s">
        <v>409</v>
      </c>
      <c r="U126" s="192" t="s">
        <v>409</v>
      </c>
      <c r="V126" s="192" t="s">
        <v>409</v>
      </c>
      <c r="W126" s="192">
        <v>0</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0</v>
      </c>
      <c r="J127" s="242" t="s">
        <v>409</v>
      </c>
      <c r="K127" s="242">
        <v>45034</v>
      </c>
      <c r="L127" s="91" t="s">
        <v>731</v>
      </c>
      <c r="M127" s="192" t="s">
        <v>409</v>
      </c>
      <c r="N127" s="192" t="s">
        <v>409</v>
      </c>
      <c r="O127" s="192" t="s">
        <v>409</v>
      </c>
      <c r="P127" s="192">
        <v>0</v>
      </c>
      <c r="Q127" s="192">
        <v>0</v>
      </c>
      <c r="R127" s="192" t="s">
        <v>409</v>
      </c>
      <c r="S127" s="192" t="s">
        <v>409</v>
      </c>
      <c r="T127" s="192" t="s">
        <v>409</v>
      </c>
      <c r="U127" s="192" t="s">
        <v>409</v>
      </c>
      <c r="V127" s="192" t="s">
        <v>409</v>
      </c>
      <c r="W127" s="192">
        <v>0</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8.0622577482985491</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6.5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10</v>
      </c>
      <c r="J128" s="242">
        <v>45019</v>
      </c>
      <c r="K128" s="242">
        <v>45058</v>
      </c>
      <c r="L128" s="91" t="s">
        <v>205</v>
      </c>
      <c r="M128" s="192">
        <v>6.5</v>
      </c>
      <c r="N128" s="192">
        <v>10</v>
      </c>
      <c r="O128" s="192">
        <v>0</v>
      </c>
      <c r="P128" s="192">
        <v>0</v>
      </c>
      <c r="Q128" s="192">
        <v>0</v>
      </c>
      <c r="R128" s="192" t="s">
        <v>409</v>
      </c>
      <c r="S128" s="192">
        <v>4.9000000000000004</v>
      </c>
      <c r="T128" s="192" t="s">
        <v>891</v>
      </c>
      <c r="U128" s="192">
        <v>0</v>
      </c>
      <c r="V128" s="192" t="s">
        <v>409</v>
      </c>
      <c r="W128" s="192">
        <v>0</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44887</v>
      </c>
      <c r="L129" s="91" t="s">
        <v>732</v>
      </c>
      <c r="M129" s="192" t="s">
        <v>409</v>
      </c>
      <c r="N129" s="192" t="s">
        <v>409</v>
      </c>
      <c r="O129" s="192" t="s">
        <v>409</v>
      </c>
      <c r="P129" s="192">
        <v>0</v>
      </c>
      <c r="Q129" s="192">
        <v>0</v>
      </c>
      <c r="R129" s="192" t="s">
        <v>409</v>
      </c>
      <c r="S129" s="192" t="s">
        <v>409</v>
      </c>
      <c r="T129" s="192" t="s">
        <v>409</v>
      </c>
      <c r="U129" s="192" t="s">
        <v>409</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4.8333333333333304</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45019</v>
      </c>
      <c r="K130" s="242">
        <v>44862</v>
      </c>
      <c r="L130" s="91" t="s">
        <v>206</v>
      </c>
      <c r="M130" s="192">
        <v>4.8333333333333304</v>
      </c>
      <c r="N130" s="192" t="s">
        <v>409</v>
      </c>
      <c r="O130" s="192">
        <v>0</v>
      </c>
      <c r="P130" s="192">
        <v>0</v>
      </c>
      <c r="Q130" s="192">
        <v>0</v>
      </c>
      <c r="R130" s="192" t="s">
        <v>409</v>
      </c>
      <c r="S130" s="192">
        <v>3.9</v>
      </c>
      <c r="T130" s="192" t="s">
        <v>409</v>
      </c>
      <c r="U130" s="192">
        <v>0</v>
      </c>
      <c r="V130" s="192" t="s">
        <v>409</v>
      </c>
      <c r="W130" s="192">
        <v>0</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8.6666666666666607</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44753</v>
      </c>
      <c r="K131" s="242">
        <v>45058</v>
      </c>
      <c r="L131" s="91" t="s">
        <v>208</v>
      </c>
      <c r="M131" s="192">
        <v>8.6666666666666607</v>
      </c>
      <c r="N131" s="192">
        <v>0</v>
      </c>
      <c r="O131" s="192">
        <v>0</v>
      </c>
      <c r="P131" s="192">
        <v>0</v>
      </c>
      <c r="Q131" s="192">
        <v>0</v>
      </c>
      <c r="R131" s="192" t="s">
        <v>409</v>
      </c>
      <c r="S131" s="192">
        <v>6.2</v>
      </c>
      <c r="T131" s="192" t="s">
        <v>903</v>
      </c>
      <c r="U131" s="192">
        <v>0</v>
      </c>
      <c r="V131" s="192" t="s">
        <v>409</v>
      </c>
      <c r="W131" s="192">
        <v>0</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3.5</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44753</v>
      </c>
      <c r="K132" s="242">
        <v>45034</v>
      </c>
      <c r="L132" s="91" t="s">
        <v>210</v>
      </c>
      <c r="M132" s="192">
        <v>3.5</v>
      </c>
      <c r="N132" s="192" t="s">
        <v>409</v>
      </c>
      <c r="O132" s="192">
        <v>0</v>
      </c>
      <c r="P132" s="192">
        <v>0</v>
      </c>
      <c r="Q132" s="192">
        <v>0</v>
      </c>
      <c r="R132" s="192" t="s">
        <v>409</v>
      </c>
      <c r="S132" s="192">
        <v>3.1</v>
      </c>
      <c r="T132" s="192" t="s">
        <v>409</v>
      </c>
      <c r="U132" s="192">
        <v>0</v>
      </c>
      <c r="V132" s="192" t="s">
        <v>409</v>
      </c>
      <c r="W132" s="192">
        <v>0.2</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9.6666666666666607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0</v>
      </c>
      <c r="J133" s="242">
        <v>44860</v>
      </c>
      <c r="K133" s="242">
        <v>45058</v>
      </c>
      <c r="L133" s="91" t="s">
        <v>212</v>
      </c>
      <c r="M133" s="192">
        <v>9.6666666666666607</v>
      </c>
      <c r="N133" s="192">
        <v>0</v>
      </c>
      <c r="O133" s="192">
        <v>0</v>
      </c>
      <c r="P133" s="192">
        <v>0</v>
      </c>
      <c r="Q133" s="192">
        <v>0</v>
      </c>
      <c r="R133" s="192" t="s">
        <v>409</v>
      </c>
      <c r="S133" s="192">
        <v>6.8</v>
      </c>
      <c r="T133" s="192" t="s">
        <v>902</v>
      </c>
      <c r="U133" s="192">
        <v>0</v>
      </c>
      <c r="V133" s="192" t="s">
        <v>409</v>
      </c>
      <c r="W133" s="192">
        <v>4.8387096774193498E-2</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4.3333333333333304</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0</v>
      </c>
      <c r="J134" s="242">
        <v>44860</v>
      </c>
      <c r="K134" s="242">
        <v>45034</v>
      </c>
      <c r="L134" s="91" t="s">
        <v>214</v>
      </c>
      <c r="M134" s="192">
        <v>4.3333333333333304</v>
      </c>
      <c r="N134" s="192" t="s">
        <v>409</v>
      </c>
      <c r="O134" s="192">
        <v>0</v>
      </c>
      <c r="P134" s="192">
        <v>0</v>
      </c>
      <c r="Q134" s="192">
        <v>0</v>
      </c>
      <c r="R134" s="192" t="s">
        <v>409</v>
      </c>
      <c r="S134" s="192">
        <v>3.6</v>
      </c>
      <c r="T134" s="192" t="s">
        <v>409</v>
      </c>
      <c r="U134" s="192">
        <v>0</v>
      </c>
      <c r="V134" s="192" t="s">
        <v>409</v>
      </c>
      <c r="W134" s="192">
        <v>0.14285714285714199</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4.3333333333333304</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45019</v>
      </c>
      <c r="K135" s="242">
        <v>44831</v>
      </c>
      <c r="L135" s="91" t="s">
        <v>216</v>
      </c>
      <c r="M135" s="192">
        <v>4.3333333333333304</v>
      </c>
      <c r="N135" s="192" t="s">
        <v>409</v>
      </c>
      <c r="O135" s="192">
        <v>0</v>
      </c>
      <c r="P135" s="192">
        <v>0</v>
      </c>
      <c r="Q135" s="192">
        <v>0</v>
      </c>
      <c r="R135" s="192" t="s">
        <v>409</v>
      </c>
      <c r="S135" s="192">
        <v>3.6</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5.3333333333333304</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0</v>
      </c>
      <c r="J136" s="242">
        <v>45019</v>
      </c>
      <c r="K136" s="242">
        <v>45034</v>
      </c>
      <c r="L136" s="91" t="s">
        <v>218</v>
      </c>
      <c r="M136" s="192">
        <v>5.3333333333333304</v>
      </c>
      <c r="N136" s="192" t="s">
        <v>409</v>
      </c>
      <c r="O136" s="192">
        <v>0</v>
      </c>
      <c r="P136" s="192">
        <v>0</v>
      </c>
      <c r="Q136" s="192">
        <v>0</v>
      </c>
      <c r="R136" s="192" t="s">
        <v>409</v>
      </c>
      <c r="S136" s="192">
        <v>4.2</v>
      </c>
      <c r="T136" s="192" t="s">
        <v>409</v>
      </c>
      <c r="U136" s="192">
        <v>0</v>
      </c>
      <c r="V136" s="192" t="s">
        <v>409</v>
      </c>
      <c r="W136" s="192">
        <v>0.123076923076923</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2.5</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0</v>
      </c>
      <c r="J137" s="242">
        <v>45019</v>
      </c>
      <c r="K137" s="242">
        <v>44753</v>
      </c>
      <c r="L137" s="91" t="s">
        <v>220</v>
      </c>
      <c r="M137" s="192">
        <v>2.5</v>
      </c>
      <c r="N137" s="192" t="s">
        <v>409</v>
      </c>
      <c r="O137" s="192">
        <v>0</v>
      </c>
      <c r="P137" s="192">
        <v>0</v>
      </c>
      <c r="Q137" s="192" t="s">
        <v>409</v>
      </c>
      <c r="R137" s="192" t="s">
        <v>409</v>
      </c>
      <c r="S137" s="192">
        <v>2.5</v>
      </c>
      <c r="T137" s="192" t="s">
        <v>409</v>
      </c>
      <c r="U137" s="192">
        <v>0</v>
      </c>
      <c r="V137" s="192" t="s">
        <v>409</v>
      </c>
      <c r="W137" s="192" t="s">
        <v>409</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10</v>
      </c>
      <c r="J138" s="242">
        <v>44753</v>
      </c>
      <c r="K138" s="242">
        <v>45058</v>
      </c>
      <c r="L138" s="91" t="s">
        <v>222</v>
      </c>
      <c r="M138" s="192">
        <v>10</v>
      </c>
      <c r="N138" s="192">
        <v>10</v>
      </c>
      <c r="O138" s="192">
        <v>0</v>
      </c>
      <c r="P138" s="192">
        <v>0</v>
      </c>
      <c r="Q138" s="192">
        <v>0</v>
      </c>
      <c r="R138" s="192" t="s">
        <v>409</v>
      </c>
      <c r="S138" s="192">
        <v>7.8</v>
      </c>
      <c r="T138" s="192" t="s">
        <v>883</v>
      </c>
      <c r="U138" s="192">
        <v>0</v>
      </c>
      <c r="V138" s="192" t="s">
        <v>409</v>
      </c>
      <c r="W138" s="192">
        <v>5.7971014492753603E-2</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5.1666666666666599</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45019</v>
      </c>
      <c r="K139" s="242">
        <v>44762</v>
      </c>
      <c r="L139" s="91" t="s">
        <v>224</v>
      </c>
      <c r="M139" s="192">
        <v>5.1666666666666599</v>
      </c>
      <c r="N139" s="192" t="s">
        <v>409</v>
      </c>
      <c r="O139" s="192">
        <v>0</v>
      </c>
      <c r="P139" s="192">
        <v>0</v>
      </c>
      <c r="Q139" s="192">
        <v>0</v>
      </c>
      <c r="R139" s="192" t="s">
        <v>409</v>
      </c>
      <c r="S139" s="192">
        <v>4.0999999999999996</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5.627314338711372</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3.1666666666666599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10</v>
      </c>
      <c r="J140" s="242">
        <v>44753</v>
      </c>
      <c r="K140" s="242">
        <v>45058</v>
      </c>
      <c r="L140" s="91" t="s">
        <v>226</v>
      </c>
      <c r="M140" s="192">
        <v>3.1666666666666599</v>
      </c>
      <c r="N140" s="192" t="s">
        <v>409</v>
      </c>
      <c r="O140" s="192">
        <v>0</v>
      </c>
      <c r="P140" s="192">
        <v>0</v>
      </c>
      <c r="Q140" s="192">
        <v>0</v>
      </c>
      <c r="R140" s="192">
        <v>10</v>
      </c>
      <c r="S140" s="192">
        <v>2.9</v>
      </c>
      <c r="T140" s="192" t="s">
        <v>409</v>
      </c>
      <c r="U140" s="192">
        <v>0</v>
      </c>
      <c r="V140" s="192" t="s">
        <v>409</v>
      </c>
      <c r="W140" s="192">
        <v>0</v>
      </c>
      <c r="X140" s="192" t="s">
        <v>904</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44887</v>
      </c>
      <c r="L141" s="91" t="s">
        <v>733</v>
      </c>
      <c r="M141" s="192" t="s">
        <v>409</v>
      </c>
      <c r="N141" s="192" t="s">
        <v>409</v>
      </c>
      <c r="O141" s="192" t="s">
        <v>409</v>
      </c>
      <c r="P141" s="192">
        <v>0</v>
      </c>
      <c r="Q141" s="192">
        <v>0</v>
      </c>
      <c r="R141" s="192" t="s">
        <v>409</v>
      </c>
      <c r="S141" s="192" t="s">
        <v>409</v>
      </c>
      <c r="T141" s="192" t="s">
        <v>409</v>
      </c>
      <c r="U141" s="192" t="s">
        <v>409</v>
      </c>
      <c r="V141" s="192" t="s">
        <v>409</v>
      </c>
      <c r="W141" s="192">
        <v>0</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8</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0</v>
      </c>
      <c r="J142" s="242">
        <v>45019</v>
      </c>
      <c r="K142" s="242">
        <v>45035</v>
      </c>
      <c r="L142" s="91" t="s">
        <v>228</v>
      </c>
      <c r="M142" s="192">
        <v>8</v>
      </c>
      <c r="N142" s="192">
        <v>0</v>
      </c>
      <c r="O142" s="192">
        <v>0</v>
      </c>
      <c r="P142" s="192">
        <v>0</v>
      </c>
      <c r="Q142" s="192">
        <v>0</v>
      </c>
      <c r="R142" s="192" t="s">
        <v>409</v>
      </c>
      <c r="S142" s="192">
        <v>5.8</v>
      </c>
      <c r="T142" s="192" t="s">
        <v>859</v>
      </c>
      <c r="U142" s="192">
        <v>0</v>
      </c>
      <c r="V142" s="192" t="s">
        <v>409</v>
      </c>
      <c r="W142" s="192">
        <v>0</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7</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45019</v>
      </c>
      <c r="K143" s="242">
        <v>44929</v>
      </c>
      <c r="L143" s="91" t="s">
        <v>230</v>
      </c>
      <c r="M143" s="192">
        <v>7</v>
      </c>
      <c r="N143" s="192" t="s">
        <v>409</v>
      </c>
      <c r="O143" s="192">
        <v>0</v>
      </c>
      <c r="P143" s="192">
        <v>0</v>
      </c>
      <c r="Q143" s="192">
        <v>0</v>
      </c>
      <c r="R143" s="192" t="s">
        <v>409</v>
      </c>
      <c r="S143" s="192">
        <v>5.2</v>
      </c>
      <c r="T143" s="192" t="s">
        <v>409</v>
      </c>
      <c r="U143" s="192">
        <v>0</v>
      </c>
      <c r="V143" s="192" t="s">
        <v>409</v>
      </c>
      <c r="W143" s="192">
        <v>0</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4.5</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0</v>
      </c>
      <c r="J144" s="242">
        <v>44753</v>
      </c>
      <c r="K144" s="242">
        <v>45034</v>
      </c>
      <c r="L144" s="91" t="s">
        <v>232</v>
      </c>
      <c r="M144" s="192">
        <v>4.5</v>
      </c>
      <c r="N144" s="192" t="s">
        <v>409</v>
      </c>
      <c r="O144" s="192">
        <v>0</v>
      </c>
      <c r="P144" s="192">
        <v>0</v>
      </c>
      <c r="Q144" s="192">
        <v>0</v>
      </c>
      <c r="R144" s="192" t="s">
        <v>409</v>
      </c>
      <c r="S144" s="192">
        <v>3.7</v>
      </c>
      <c r="T144" s="192" t="s">
        <v>409</v>
      </c>
      <c r="U144" s="192">
        <v>0</v>
      </c>
      <c r="V144" s="192" t="s">
        <v>409</v>
      </c>
      <c r="W144" s="192">
        <v>0.25</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5.9999999999999902</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0</v>
      </c>
      <c r="J145" s="242">
        <v>44753</v>
      </c>
      <c r="K145" s="242">
        <v>45001</v>
      </c>
      <c r="L145" s="91" t="s">
        <v>234</v>
      </c>
      <c r="M145" s="192">
        <v>5.9999999999999902</v>
      </c>
      <c r="N145" s="192" t="s">
        <v>409</v>
      </c>
      <c r="O145" s="192">
        <v>0</v>
      </c>
      <c r="P145" s="192">
        <v>0</v>
      </c>
      <c r="Q145" s="192">
        <v>0</v>
      </c>
      <c r="R145" s="192" t="s">
        <v>409</v>
      </c>
      <c r="S145" s="192">
        <v>4.5999999999999996</v>
      </c>
      <c r="T145" s="192" t="s">
        <v>409</v>
      </c>
      <c r="U145" s="192">
        <v>0</v>
      </c>
      <c r="V145" s="192" t="s">
        <v>409</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6.5</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0</v>
      </c>
      <c r="J146" s="242">
        <v>44753</v>
      </c>
      <c r="K146" s="242">
        <v>45019</v>
      </c>
      <c r="L146" s="91" t="s">
        <v>236</v>
      </c>
      <c r="M146" s="192">
        <v>6.5</v>
      </c>
      <c r="N146" s="192" t="s">
        <v>409</v>
      </c>
      <c r="O146" s="192">
        <v>0</v>
      </c>
      <c r="P146" s="192">
        <v>0</v>
      </c>
      <c r="Q146" s="192">
        <v>0</v>
      </c>
      <c r="R146" s="192" t="s">
        <v>409</v>
      </c>
      <c r="S146" s="192">
        <v>4.9000000000000004</v>
      </c>
      <c r="T146" s="192" t="s">
        <v>409</v>
      </c>
      <c r="U146" s="192">
        <v>0</v>
      </c>
      <c r="V146" s="192" t="s">
        <v>409</v>
      </c>
      <c r="W146" s="192">
        <v>4.8780487804878002E-2</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6.1666666666666599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0</v>
      </c>
      <c r="J147" s="242">
        <v>44860</v>
      </c>
      <c r="K147" s="242">
        <v>45058</v>
      </c>
      <c r="L147" s="91" t="s">
        <v>238</v>
      </c>
      <c r="M147" s="192">
        <v>6.1666666666666599</v>
      </c>
      <c r="N147" s="192">
        <v>0</v>
      </c>
      <c r="O147" s="192">
        <v>0</v>
      </c>
      <c r="P147" s="192">
        <v>0</v>
      </c>
      <c r="Q147" s="192">
        <v>0</v>
      </c>
      <c r="R147" s="192" t="s">
        <v>409</v>
      </c>
      <c r="S147" s="192">
        <v>4.7</v>
      </c>
      <c r="T147" s="192" t="s">
        <v>905</v>
      </c>
      <c r="U147" s="192">
        <v>0</v>
      </c>
      <c r="V147" s="192" t="s">
        <v>409</v>
      </c>
      <c r="W147" s="192">
        <v>0</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0</v>
      </c>
      <c r="J148" s="242" t="s">
        <v>409</v>
      </c>
      <c r="K148" s="242">
        <v>45035</v>
      </c>
      <c r="L148" s="91" t="s">
        <v>734</v>
      </c>
      <c r="M148" s="192" t="s">
        <v>409</v>
      </c>
      <c r="N148" s="192">
        <v>0</v>
      </c>
      <c r="O148" s="192" t="s">
        <v>409</v>
      </c>
      <c r="P148" s="192">
        <v>0</v>
      </c>
      <c r="Q148" s="192" t="s">
        <v>409</v>
      </c>
      <c r="R148" s="192" t="s">
        <v>409</v>
      </c>
      <c r="S148" s="192" t="s">
        <v>409</v>
      </c>
      <c r="T148" s="192" t="s">
        <v>860</v>
      </c>
      <c r="U148" s="192" t="s">
        <v>409</v>
      </c>
      <c r="V148" s="192" t="s">
        <v>409</v>
      </c>
      <c r="W148" s="192" t="s">
        <v>409</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7.416198487095663</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5.5</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10</v>
      </c>
      <c r="J149" s="242">
        <v>45019</v>
      </c>
      <c r="K149" s="242">
        <v>45034</v>
      </c>
      <c r="L149" s="91" t="s">
        <v>240</v>
      </c>
      <c r="M149" s="192">
        <v>5.5</v>
      </c>
      <c r="N149" s="192" t="s">
        <v>409</v>
      </c>
      <c r="O149" s="192">
        <v>0</v>
      </c>
      <c r="P149" s="192">
        <v>0</v>
      </c>
      <c r="Q149" s="192">
        <v>10</v>
      </c>
      <c r="R149" s="192" t="s">
        <v>409</v>
      </c>
      <c r="S149" s="192">
        <v>4.3</v>
      </c>
      <c r="T149" s="192" t="s">
        <v>409</v>
      </c>
      <c r="U149" s="192">
        <v>0</v>
      </c>
      <c r="V149" s="192" t="s">
        <v>409</v>
      </c>
      <c r="W149" s="192">
        <v>0.46938775510204001</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5.5</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45019</v>
      </c>
      <c r="K150" s="242">
        <v>45058</v>
      </c>
      <c r="L150" s="91" t="s">
        <v>242</v>
      </c>
      <c r="M150" s="192">
        <v>5.5</v>
      </c>
      <c r="N150" s="192">
        <v>0</v>
      </c>
      <c r="O150" s="192">
        <v>0</v>
      </c>
      <c r="P150" s="192">
        <v>0</v>
      </c>
      <c r="Q150" s="192">
        <v>0</v>
      </c>
      <c r="R150" s="192" t="s">
        <v>409</v>
      </c>
      <c r="S150" s="192">
        <v>4.3</v>
      </c>
      <c r="T150" s="192" t="s">
        <v>906</v>
      </c>
      <c r="U150" s="192">
        <v>0</v>
      </c>
      <c r="V150" s="192" t="s">
        <v>409</v>
      </c>
      <c r="W150" s="192">
        <v>4.95049504950495E-2</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9.7467943448089631</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9.5</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10</v>
      </c>
      <c r="J151" s="242">
        <v>44860</v>
      </c>
      <c r="K151" s="242">
        <v>45034</v>
      </c>
      <c r="L151" s="91" t="s">
        <v>244</v>
      </c>
      <c r="M151" s="192">
        <v>9.5</v>
      </c>
      <c r="N151" s="192">
        <v>0</v>
      </c>
      <c r="O151" s="192">
        <v>0</v>
      </c>
      <c r="P151" s="192">
        <v>0</v>
      </c>
      <c r="Q151" s="192">
        <v>10</v>
      </c>
      <c r="R151" s="192" t="s">
        <v>409</v>
      </c>
      <c r="S151" s="192">
        <v>6.7</v>
      </c>
      <c r="T151" s="192" t="s">
        <v>894</v>
      </c>
      <c r="U151" s="192">
        <v>0</v>
      </c>
      <c r="V151" s="192" t="s">
        <v>409</v>
      </c>
      <c r="W151" s="192">
        <v>0.5625</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1.6666666666666601</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44753</v>
      </c>
      <c r="K152" s="242">
        <v>44852</v>
      </c>
      <c r="L152" s="91" t="s">
        <v>246</v>
      </c>
      <c r="M152" s="192">
        <v>1.6666666666666601</v>
      </c>
      <c r="N152" s="192" t="s">
        <v>409</v>
      </c>
      <c r="O152" s="192">
        <v>0</v>
      </c>
      <c r="P152" s="192">
        <v>0</v>
      </c>
      <c r="Q152" s="192">
        <v>0</v>
      </c>
      <c r="R152" s="192" t="s">
        <v>409</v>
      </c>
      <c r="S152" s="192">
        <v>2</v>
      </c>
      <c r="T152" s="192" t="s">
        <v>409</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0</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45019</v>
      </c>
      <c r="K153" s="242">
        <v>45001</v>
      </c>
      <c r="L153" s="91" t="s">
        <v>248</v>
      </c>
      <c r="M153" s="192">
        <v>0</v>
      </c>
      <c r="N153" s="192" t="s">
        <v>409</v>
      </c>
      <c r="O153" s="192">
        <v>0</v>
      </c>
      <c r="P153" s="192">
        <v>0</v>
      </c>
      <c r="Q153" s="192">
        <v>0</v>
      </c>
      <c r="R153" s="192" t="s">
        <v>409</v>
      </c>
      <c r="S153" s="192">
        <v>0.5</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8</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0</v>
      </c>
      <c r="J154" s="242">
        <v>44753</v>
      </c>
      <c r="K154" s="242">
        <v>44929</v>
      </c>
      <c r="L154" s="91" t="s">
        <v>250</v>
      </c>
      <c r="M154" s="192">
        <v>8</v>
      </c>
      <c r="N154" s="192" t="s">
        <v>409</v>
      </c>
      <c r="O154" s="192">
        <v>0</v>
      </c>
      <c r="P154" s="192">
        <v>0</v>
      </c>
      <c r="Q154" s="192">
        <v>0</v>
      </c>
      <c r="R154" s="192" t="s">
        <v>409</v>
      </c>
      <c r="S154" s="192">
        <v>5.8</v>
      </c>
      <c r="T154" s="192" t="s">
        <v>409</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3.3333333333333299</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0</v>
      </c>
      <c r="J155" s="242">
        <v>45019</v>
      </c>
      <c r="K155" s="242">
        <v>45014</v>
      </c>
      <c r="L155" s="91" t="s">
        <v>252</v>
      </c>
      <c r="M155" s="192">
        <v>3.3333333333333299</v>
      </c>
      <c r="N155" s="192" t="s">
        <v>409</v>
      </c>
      <c r="O155" s="192">
        <v>0</v>
      </c>
      <c r="P155" s="192">
        <v>0</v>
      </c>
      <c r="Q155" s="192">
        <v>0</v>
      </c>
      <c r="R155" s="192" t="s">
        <v>409</v>
      </c>
      <c r="S155" s="192">
        <v>3</v>
      </c>
      <c r="T155" s="192" t="s">
        <v>409</v>
      </c>
      <c r="U155" s="192">
        <v>0</v>
      </c>
      <c r="V155" s="192" t="s">
        <v>409</v>
      </c>
      <c r="W155" s="192">
        <v>0</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5.8333333333333304</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44753</v>
      </c>
      <c r="K156" s="242">
        <v>45056</v>
      </c>
      <c r="L156" s="91" t="s">
        <v>254</v>
      </c>
      <c r="M156" s="192">
        <v>5.8333333333333304</v>
      </c>
      <c r="N156" s="192">
        <v>0</v>
      </c>
      <c r="O156" s="192">
        <v>0</v>
      </c>
      <c r="P156" s="192">
        <v>0</v>
      </c>
      <c r="Q156" s="192">
        <v>0</v>
      </c>
      <c r="R156" s="192" t="s">
        <v>409</v>
      </c>
      <c r="S156" s="192">
        <v>4.5</v>
      </c>
      <c r="T156" s="192" t="s">
        <v>907</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6.3333333333333304</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45019</v>
      </c>
      <c r="K157" s="242">
        <v>44862</v>
      </c>
      <c r="L157" s="91" t="s">
        <v>256</v>
      </c>
      <c r="M157" s="192">
        <v>6.3333333333333304</v>
      </c>
      <c r="N157" s="192" t="s">
        <v>409</v>
      </c>
      <c r="O157" s="192">
        <v>0</v>
      </c>
      <c r="P157" s="192">
        <v>0</v>
      </c>
      <c r="Q157" s="192">
        <v>0</v>
      </c>
      <c r="R157" s="192" t="s">
        <v>409</v>
      </c>
      <c r="S157" s="192">
        <v>4.8</v>
      </c>
      <c r="T157" s="192" t="s">
        <v>409</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10</v>
      </c>
      <c r="J158" s="242">
        <v>45019</v>
      </c>
      <c r="K158" s="242">
        <v>44985</v>
      </c>
      <c r="L158" s="91" t="s">
        <v>258</v>
      </c>
      <c r="M158" s="192">
        <v>10</v>
      </c>
      <c r="N158" s="192">
        <v>0</v>
      </c>
      <c r="O158" s="192">
        <v>0</v>
      </c>
      <c r="P158" s="192">
        <v>10</v>
      </c>
      <c r="Q158" s="192">
        <v>0</v>
      </c>
      <c r="R158" s="192" t="s">
        <v>409</v>
      </c>
      <c r="S158" s="192">
        <v>7.3</v>
      </c>
      <c r="T158" s="192" t="s">
        <v>908</v>
      </c>
      <c r="U158" s="192">
        <v>0</v>
      </c>
      <c r="V158" s="192" t="s">
        <v>839</v>
      </c>
      <c r="W158" s="192">
        <v>0</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8.6666666666666607</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44753</v>
      </c>
      <c r="K159" s="242">
        <v>45034</v>
      </c>
      <c r="L159" s="91" t="s">
        <v>260</v>
      </c>
      <c r="M159" s="192">
        <v>8.6666666666666607</v>
      </c>
      <c r="N159" s="192" t="s">
        <v>409</v>
      </c>
      <c r="O159" s="192">
        <v>0</v>
      </c>
      <c r="P159" s="192">
        <v>0</v>
      </c>
      <c r="Q159" s="192">
        <v>0</v>
      </c>
      <c r="R159" s="192" t="s">
        <v>409</v>
      </c>
      <c r="S159" s="192">
        <v>6.2</v>
      </c>
      <c r="T159" s="192" t="s">
        <v>409</v>
      </c>
      <c r="U159" s="192">
        <v>0</v>
      </c>
      <c r="V159" s="192" t="s">
        <v>409</v>
      </c>
      <c r="W159" s="192">
        <v>0.125</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10</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0</v>
      </c>
      <c r="J160" s="242">
        <v>45019</v>
      </c>
      <c r="K160" s="242">
        <v>45058</v>
      </c>
      <c r="L160" s="91" t="s">
        <v>262</v>
      </c>
      <c r="M160" s="192">
        <v>10</v>
      </c>
      <c r="N160" s="192">
        <v>0</v>
      </c>
      <c r="O160" s="192">
        <v>0</v>
      </c>
      <c r="P160" s="192">
        <v>0</v>
      </c>
      <c r="Q160" s="192">
        <v>0</v>
      </c>
      <c r="R160" s="192" t="s">
        <v>409</v>
      </c>
      <c r="S160" s="192">
        <v>7.1</v>
      </c>
      <c r="T160" s="192" t="s">
        <v>909</v>
      </c>
      <c r="U160" s="192">
        <v>0</v>
      </c>
      <c r="V160" s="192" t="s">
        <v>409</v>
      </c>
      <c r="W160" s="192">
        <v>0.1</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0</v>
      </c>
      <c r="J161" s="242">
        <v>44753</v>
      </c>
      <c r="K161" s="242">
        <v>45056</v>
      </c>
      <c r="L161" s="91" t="s">
        <v>264</v>
      </c>
      <c r="M161" s="192">
        <v>10</v>
      </c>
      <c r="N161" s="192">
        <v>0</v>
      </c>
      <c r="O161" s="192">
        <v>0</v>
      </c>
      <c r="P161" s="192">
        <v>0</v>
      </c>
      <c r="Q161" s="192">
        <v>0</v>
      </c>
      <c r="R161" s="192" t="s">
        <v>409</v>
      </c>
      <c r="S161" s="192">
        <v>8.4</v>
      </c>
      <c r="T161" s="192" t="s">
        <v>910</v>
      </c>
      <c r="U161" s="192">
        <v>0</v>
      </c>
      <c r="V161" s="192" t="s">
        <v>409</v>
      </c>
      <c r="W161" s="192">
        <v>1.51515151515151E-2</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4.3333333333333304</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0</v>
      </c>
      <c r="J162" s="242">
        <v>44753</v>
      </c>
      <c r="K162" s="242">
        <v>45014</v>
      </c>
      <c r="L162" s="91" t="s">
        <v>266</v>
      </c>
      <c r="M162" s="192">
        <v>4.3333333333333304</v>
      </c>
      <c r="N162" s="192" t="s">
        <v>409</v>
      </c>
      <c r="O162" s="192">
        <v>0</v>
      </c>
      <c r="P162" s="192">
        <v>0</v>
      </c>
      <c r="Q162" s="192">
        <v>0</v>
      </c>
      <c r="R162" s="192" t="s">
        <v>409</v>
      </c>
      <c r="S162" s="192">
        <v>3.6</v>
      </c>
      <c r="T162" s="192" t="s">
        <v>409</v>
      </c>
      <c r="U162" s="192">
        <v>0</v>
      </c>
      <c r="V162" s="192" t="s">
        <v>409</v>
      </c>
      <c r="W162" s="192">
        <v>0</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9.5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44753</v>
      </c>
      <c r="K163" s="242">
        <v>45056</v>
      </c>
      <c r="L163" s="91" t="s">
        <v>268</v>
      </c>
      <c r="M163" s="192">
        <v>9.5</v>
      </c>
      <c r="N163" s="192">
        <v>0</v>
      </c>
      <c r="O163" s="192">
        <v>0</v>
      </c>
      <c r="P163" s="192">
        <v>0</v>
      </c>
      <c r="Q163" s="192">
        <v>0</v>
      </c>
      <c r="R163" s="192" t="s">
        <v>409</v>
      </c>
      <c r="S163" s="192">
        <v>6.7</v>
      </c>
      <c r="T163" s="192" t="s">
        <v>911</v>
      </c>
      <c r="U163" s="192">
        <v>0</v>
      </c>
      <c r="V163" s="192" t="s">
        <v>409</v>
      </c>
      <c r="W163" s="192">
        <v>0.16666666666666599</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2.1666666666666599</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44860</v>
      </c>
      <c r="K164" s="242">
        <v>45058</v>
      </c>
      <c r="L164" s="91" t="s">
        <v>270</v>
      </c>
      <c r="M164" s="192">
        <v>2.1666666666666599</v>
      </c>
      <c r="N164" s="192">
        <v>0</v>
      </c>
      <c r="O164" s="192">
        <v>0</v>
      </c>
      <c r="P164" s="192">
        <v>0</v>
      </c>
      <c r="Q164" s="192">
        <v>0</v>
      </c>
      <c r="R164" s="192" t="s">
        <v>409</v>
      </c>
      <c r="S164" s="192">
        <v>2.2999999999999998</v>
      </c>
      <c r="T164" s="192" t="s">
        <v>882</v>
      </c>
      <c r="U164" s="192">
        <v>0</v>
      </c>
      <c r="V164" s="192" t="s">
        <v>409</v>
      </c>
      <c r="W164" s="192">
        <v>0</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0</v>
      </c>
      <c r="J165" s="242">
        <v>44887</v>
      </c>
      <c r="K165" s="242">
        <v>45019</v>
      </c>
      <c r="L165" s="91" t="s">
        <v>735</v>
      </c>
      <c r="M165" s="192" t="s">
        <v>409</v>
      </c>
      <c r="N165" s="192" t="s">
        <v>409</v>
      </c>
      <c r="O165" s="192" t="s">
        <v>409</v>
      </c>
      <c r="P165" s="192">
        <v>0</v>
      </c>
      <c r="Q165" s="192">
        <v>0</v>
      </c>
      <c r="R165" s="192" t="s">
        <v>409</v>
      </c>
      <c r="S165" s="192" t="s">
        <v>409</v>
      </c>
      <c r="T165" s="192" t="s">
        <v>409</v>
      </c>
      <c r="U165" s="192" t="s">
        <v>409</v>
      </c>
      <c r="V165" s="192" t="s">
        <v>409</v>
      </c>
      <c r="W165" s="192">
        <v>0</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7</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0</v>
      </c>
      <c r="J166" s="242">
        <v>44860</v>
      </c>
      <c r="K166" s="242">
        <v>44887</v>
      </c>
      <c r="L166" s="91" t="s">
        <v>271</v>
      </c>
      <c r="M166" s="192">
        <v>7</v>
      </c>
      <c r="N166" s="192" t="s">
        <v>409</v>
      </c>
      <c r="O166" s="192">
        <v>0</v>
      </c>
      <c r="P166" s="192">
        <v>0</v>
      </c>
      <c r="Q166" s="192">
        <v>0</v>
      </c>
      <c r="R166" s="192" t="s">
        <v>409</v>
      </c>
      <c r="S166" s="192">
        <v>5.2</v>
      </c>
      <c r="T166" s="192" t="s">
        <v>409</v>
      </c>
      <c r="U166" s="192">
        <v>0</v>
      </c>
      <c r="V166" s="192" t="s">
        <v>409</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6.4549722436790233</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4.1666666666666599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10</v>
      </c>
      <c r="J167" s="242">
        <v>45019</v>
      </c>
      <c r="K167" s="242">
        <v>45058</v>
      </c>
      <c r="L167" s="91" t="s">
        <v>273</v>
      </c>
      <c r="M167" s="192">
        <v>4.1666666666666599</v>
      </c>
      <c r="N167" s="192">
        <v>10</v>
      </c>
      <c r="O167" s="192">
        <v>0</v>
      </c>
      <c r="P167" s="192">
        <v>0</v>
      </c>
      <c r="Q167" s="192">
        <v>0</v>
      </c>
      <c r="R167" s="192" t="s">
        <v>409</v>
      </c>
      <c r="S167" s="192">
        <v>3.5</v>
      </c>
      <c r="T167" s="192" t="s">
        <v>892</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5.1639777949432162</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10</v>
      </c>
      <c r="J168" s="242">
        <v>44753</v>
      </c>
      <c r="K168" s="242">
        <v>45058</v>
      </c>
      <c r="L168" s="91" t="s">
        <v>275</v>
      </c>
      <c r="M168" s="192">
        <v>2.6666666666666599</v>
      </c>
      <c r="N168" s="192">
        <v>10</v>
      </c>
      <c r="O168" s="192">
        <v>0</v>
      </c>
      <c r="P168" s="192">
        <v>0</v>
      </c>
      <c r="Q168" s="192">
        <v>0</v>
      </c>
      <c r="R168" s="192" t="s">
        <v>409</v>
      </c>
      <c r="S168" s="192">
        <v>2.6</v>
      </c>
      <c r="T168" s="192" t="s">
        <v>884</v>
      </c>
      <c r="U168" s="192">
        <v>0</v>
      </c>
      <c r="V168" s="192" t="s">
        <v>409</v>
      </c>
      <c r="W168" s="192">
        <v>0</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3.5</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45019</v>
      </c>
      <c r="K169" s="242">
        <v>44887</v>
      </c>
      <c r="L169" s="91" t="s">
        <v>736</v>
      </c>
      <c r="M169" s="192">
        <v>3.5</v>
      </c>
      <c r="N169" s="192" t="s">
        <v>409</v>
      </c>
      <c r="O169" s="192" t="s">
        <v>409</v>
      </c>
      <c r="P169" s="192">
        <v>0</v>
      </c>
      <c r="Q169" s="192">
        <v>0</v>
      </c>
      <c r="R169" s="192" t="s">
        <v>409</v>
      </c>
      <c r="S169" s="192">
        <v>3.1</v>
      </c>
      <c r="T169" s="192" t="s">
        <v>409</v>
      </c>
      <c r="U169" s="192" t="s">
        <v>409</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45034</v>
      </c>
      <c r="L170" s="91" t="s">
        <v>737</v>
      </c>
      <c r="M170" s="192" t="s">
        <v>409</v>
      </c>
      <c r="N170" s="192" t="s">
        <v>409</v>
      </c>
      <c r="O170" s="192" t="s">
        <v>409</v>
      </c>
      <c r="P170" s="192">
        <v>0</v>
      </c>
      <c r="Q170" s="192">
        <v>0</v>
      </c>
      <c r="R170" s="192" t="s">
        <v>409</v>
      </c>
      <c r="S170" s="192" t="s">
        <v>409</v>
      </c>
      <c r="T170" s="192" t="s">
        <v>409</v>
      </c>
      <c r="U170" s="192" t="s">
        <v>409</v>
      </c>
      <c r="V170" s="192" t="s">
        <v>409</v>
      </c>
      <c r="W170" s="192">
        <v>0</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0.83333333333333304</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45019</v>
      </c>
      <c r="K171" s="242">
        <v>44753</v>
      </c>
      <c r="L171" s="91" t="s">
        <v>277</v>
      </c>
      <c r="M171" s="192">
        <v>0.83333333333333304</v>
      </c>
      <c r="N171" s="192" t="s">
        <v>409</v>
      </c>
      <c r="O171" s="192">
        <v>0</v>
      </c>
      <c r="P171" s="192">
        <v>0</v>
      </c>
      <c r="Q171" s="192">
        <v>0</v>
      </c>
      <c r="R171" s="192" t="s">
        <v>409</v>
      </c>
      <c r="S171" s="192">
        <v>1.5</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5</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45019</v>
      </c>
      <c r="K172" s="242">
        <v>44862</v>
      </c>
      <c r="L172" s="91" t="s">
        <v>279</v>
      </c>
      <c r="M172" s="192">
        <v>5</v>
      </c>
      <c r="N172" s="192" t="s">
        <v>409</v>
      </c>
      <c r="O172" s="192">
        <v>0</v>
      </c>
      <c r="P172" s="192">
        <v>0</v>
      </c>
      <c r="Q172" s="192">
        <v>0</v>
      </c>
      <c r="R172" s="192" t="s">
        <v>409</v>
      </c>
      <c r="S172" s="192">
        <v>4</v>
      </c>
      <c r="T172" s="192" t="s">
        <v>409</v>
      </c>
      <c r="U172" s="192">
        <v>0</v>
      </c>
      <c r="V172" s="192" t="s">
        <v>409</v>
      </c>
      <c r="W172" s="192">
        <v>0</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7.6666666666666599</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0</v>
      </c>
      <c r="J173" s="242">
        <v>45019</v>
      </c>
      <c r="K173" s="242">
        <v>45056</v>
      </c>
      <c r="L173" s="91" t="s">
        <v>281</v>
      </c>
      <c r="M173" s="192">
        <v>7.6666666666666599</v>
      </c>
      <c r="N173" s="192">
        <v>0</v>
      </c>
      <c r="O173" s="192">
        <v>0</v>
      </c>
      <c r="P173" s="192">
        <v>0</v>
      </c>
      <c r="Q173" s="192">
        <v>0</v>
      </c>
      <c r="R173" s="192" t="s">
        <v>409</v>
      </c>
      <c r="S173" s="192">
        <v>5.6</v>
      </c>
      <c r="T173" s="192" t="s">
        <v>912</v>
      </c>
      <c r="U173" s="192">
        <v>0</v>
      </c>
      <c r="V173" s="192" t="s">
        <v>409</v>
      </c>
      <c r="W173" s="192">
        <v>0</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4.1666666666666599</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0</v>
      </c>
      <c r="J174" s="242">
        <v>44860</v>
      </c>
      <c r="K174" s="242">
        <v>45056</v>
      </c>
      <c r="L174" s="91" t="s">
        <v>283</v>
      </c>
      <c r="M174" s="192">
        <v>4.1666666666666599</v>
      </c>
      <c r="N174" s="192">
        <v>0</v>
      </c>
      <c r="O174" s="192">
        <v>0</v>
      </c>
      <c r="P174" s="192">
        <v>0</v>
      </c>
      <c r="Q174" s="192">
        <v>0</v>
      </c>
      <c r="R174" s="192" t="s">
        <v>409</v>
      </c>
      <c r="S174" s="192">
        <v>3.5</v>
      </c>
      <c r="T174" s="192" t="s">
        <v>913</v>
      </c>
      <c r="U174" s="192">
        <v>0</v>
      </c>
      <c r="V174" s="192" t="s">
        <v>409</v>
      </c>
      <c r="W174" s="192">
        <v>0</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3.3333333333333299</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0</v>
      </c>
      <c r="J175" s="242">
        <v>45019</v>
      </c>
      <c r="K175" s="242">
        <v>44887</v>
      </c>
      <c r="L175" s="91" t="s">
        <v>285</v>
      </c>
      <c r="M175" s="192">
        <v>3.3333333333333299</v>
      </c>
      <c r="N175" s="192" t="s">
        <v>409</v>
      </c>
      <c r="O175" s="192">
        <v>0</v>
      </c>
      <c r="P175" s="192">
        <v>0</v>
      </c>
      <c r="Q175" s="192">
        <v>0</v>
      </c>
      <c r="R175" s="192" t="s">
        <v>409</v>
      </c>
      <c r="S175" s="192">
        <v>3</v>
      </c>
      <c r="T175" s="192" t="s">
        <v>409</v>
      </c>
      <c r="U175" s="192">
        <v>0</v>
      </c>
      <c r="V175" s="192" t="s">
        <v>409</v>
      </c>
      <c r="W175" s="192">
        <v>0</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0</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5.3333333333333304</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0</v>
      </c>
      <c r="J176" s="242">
        <v>44860</v>
      </c>
      <c r="K176" s="242">
        <v>44966</v>
      </c>
      <c r="L176" s="91" t="s">
        <v>287</v>
      </c>
      <c r="M176" s="192">
        <v>5.3333333333333304</v>
      </c>
      <c r="N176" s="192" t="s">
        <v>409</v>
      </c>
      <c r="O176" s="192">
        <v>0</v>
      </c>
      <c r="P176" s="192">
        <v>0</v>
      </c>
      <c r="Q176" s="192">
        <v>0</v>
      </c>
      <c r="R176" s="192" t="s">
        <v>409</v>
      </c>
      <c r="S176" s="192">
        <v>4.2</v>
      </c>
      <c r="T176" s="192" t="s">
        <v>409</v>
      </c>
      <c r="U176" s="192">
        <v>0</v>
      </c>
      <c r="V176" s="192" t="s">
        <v>409</v>
      </c>
      <c r="W176" s="192">
        <v>0</v>
      </c>
      <c r="X176" s="192" t="s">
        <v>409</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5.5</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45019</v>
      </c>
      <c r="K177" s="242">
        <v>45019</v>
      </c>
      <c r="L177" s="91" t="s">
        <v>289</v>
      </c>
      <c r="M177" s="192">
        <v>5.5</v>
      </c>
      <c r="N177" s="192" t="s">
        <v>409</v>
      </c>
      <c r="O177" s="192">
        <v>0</v>
      </c>
      <c r="P177" s="192">
        <v>0</v>
      </c>
      <c r="Q177" s="192">
        <v>0</v>
      </c>
      <c r="R177" s="192" t="s">
        <v>409</v>
      </c>
      <c r="S177" s="192">
        <v>4.3</v>
      </c>
      <c r="T177" s="192" t="s">
        <v>409</v>
      </c>
      <c r="U177" s="192">
        <v>0</v>
      </c>
      <c r="V177" s="192" t="s">
        <v>409</v>
      </c>
      <c r="W177" s="192">
        <v>0</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10</v>
      </c>
      <c r="J178" s="242">
        <v>44860</v>
      </c>
      <c r="K178" s="242">
        <v>45034</v>
      </c>
      <c r="L178" s="91" t="s">
        <v>291</v>
      </c>
      <c r="M178" s="192">
        <v>0</v>
      </c>
      <c r="N178" s="192" t="s">
        <v>409</v>
      </c>
      <c r="O178" s="192">
        <v>0</v>
      </c>
      <c r="P178" s="192">
        <v>0</v>
      </c>
      <c r="Q178" s="192">
        <v>10</v>
      </c>
      <c r="R178" s="192" t="s">
        <v>409</v>
      </c>
      <c r="S178" s="192">
        <v>0.9</v>
      </c>
      <c r="T178" s="192" t="s">
        <v>409</v>
      </c>
      <c r="U178" s="192">
        <v>0</v>
      </c>
      <c r="V178" s="192" t="s">
        <v>409</v>
      </c>
      <c r="W178" s="192">
        <v>1</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8.1666666666666607</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0</v>
      </c>
      <c r="J179" s="242">
        <v>44753</v>
      </c>
      <c r="K179" s="242">
        <v>45014</v>
      </c>
      <c r="L179" s="91" t="s">
        <v>293</v>
      </c>
      <c r="M179" s="192">
        <v>8.1666666666666607</v>
      </c>
      <c r="N179" s="192" t="s">
        <v>409</v>
      </c>
      <c r="O179" s="192">
        <v>0</v>
      </c>
      <c r="P179" s="192">
        <v>0</v>
      </c>
      <c r="Q179" s="192">
        <v>0</v>
      </c>
      <c r="R179" s="192" t="s">
        <v>409</v>
      </c>
      <c r="S179" s="192">
        <v>5.9</v>
      </c>
      <c r="T179" s="192" t="s">
        <v>409</v>
      </c>
      <c r="U179" s="192">
        <v>0</v>
      </c>
      <c r="V179" s="192" t="s">
        <v>409</v>
      </c>
      <c r="W179" s="192">
        <v>0</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4.8333333333333304</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44753</v>
      </c>
      <c r="K180" s="242">
        <v>45058</v>
      </c>
      <c r="L180" s="91" t="s">
        <v>295</v>
      </c>
      <c r="M180" s="192">
        <v>4.8333333333333304</v>
      </c>
      <c r="N180" s="192">
        <v>0</v>
      </c>
      <c r="O180" s="192">
        <v>0</v>
      </c>
      <c r="P180" s="192">
        <v>0</v>
      </c>
      <c r="Q180" s="192">
        <v>0</v>
      </c>
      <c r="R180" s="192" t="s">
        <v>409</v>
      </c>
      <c r="S180" s="192">
        <v>3.9</v>
      </c>
      <c r="T180" s="192" t="s">
        <v>914</v>
      </c>
      <c r="U180" s="192">
        <v>0</v>
      </c>
      <c r="V180" s="192" t="s">
        <v>409</v>
      </c>
      <c r="W180" s="192">
        <v>0</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0</v>
      </c>
      <c r="J181" s="242">
        <v>44860</v>
      </c>
      <c r="K181" s="242">
        <v>45019</v>
      </c>
      <c r="L181" s="91" t="s">
        <v>297</v>
      </c>
      <c r="M181" s="192">
        <v>9</v>
      </c>
      <c r="N181" s="192">
        <v>0</v>
      </c>
      <c r="O181" s="192">
        <v>0</v>
      </c>
      <c r="P181" s="192">
        <v>0</v>
      </c>
      <c r="Q181" s="192">
        <v>0</v>
      </c>
      <c r="R181" s="192" t="s">
        <v>409</v>
      </c>
      <c r="S181" s="192">
        <v>6.4</v>
      </c>
      <c r="T181" s="192" t="s">
        <v>803</v>
      </c>
      <c r="U181" s="192">
        <v>0</v>
      </c>
      <c r="V181" s="192" t="s">
        <v>409</v>
      </c>
      <c r="W181" s="192">
        <v>0</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44887</v>
      </c>
      <c r="L182" s="91" t="s">
        <v>738</v>
      </c>
      <c r="M182" s="192" t="s">
        <v>409</v>
      </c>
      <c r="N182" s="192" t="s">
        <v>409</v>
      </c>
      <c r="O182" s="192" t="s">
        <v>409</v>
      </c>
      <c r="P182" s="192">
        <v>0</v>
      </c>
      <c r="Q182" s="192">
        <v>0</v>
      </c>
      <c r="R182" s="192" t="s">
        <v>409</v>
      </c>
      <c r="S182" s="192" t="s">
        <v>409</v>
      </c>
      <c r="T182" s="192" t="s">
        <v>409</v>
      </c>
      <c r="U182" s="192" t="s">
        <v>409</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9.9163165204290102</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9.8333333333333304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44753</v>
      </c>
      <c r="K183" s="242">
        <v>44985</v>
      </c>
      <c r="L183" s="91" t="s">
        <v>299</v>
      </c>
      <c r="M183" s="192">
        <v>9.8333333333333304</v>
      </c>
      <c r="N183" s="192" t="s">
        <v>409</v>
      </c>
      <c r="O183" s="192">
        <v>0</v>
      </c>
      <c r="P183" s="192">
        <v>10</v>
      </c>
      <c r="Q183" s="192">
        <v>0</v>
      </c>
      <c r="R183" s="192" t="s">
        <v>409</v>
      </c>
      <c r="S183" s="192">
        <v>6.9</v>
      </c>
      <c r="T183" s="192" t="s">
        <v>409</v>
      </c>
      <c r="U183" s="192">
        <v>0</v>
      </c>
      <c r="V183" s="192" t="s">
        <v>840</v>
      </c>
      <c r="W183" s="192">
        <v>0</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5.6666666666666599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44753</v>
      </c>
      <c r="K184" s="242">
        <v>44753</v>
      </c>
      <c r="L184" s="91" t="s">
        <v>301</v>
      </c>
      <c r="M184" s="192">
        <v>5.6666666666666599</v>
      </c>
      <c r="N184" s="192" t="s">
        <v>409</v>
      </c>
      <c r="O184" s="192">
        <v>0</v>
      </c>
      <c r="P184" s="192">
        <v>0</v>
      </c>
      <c r="Q184" s="192">
        <v>0</v>
      </c>
      <c r="R184" s="192" t="s">
        <v>409</v>
      </c>
      <c r="S184" s="192">
        <v>4.4000000000000004</v>
      </c>
      <c r="T184" s="192" t="s">
        <v>409</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5.1666666666666599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0</v>
      </c>
      <c r="J185" s="242">
        <v>44860</v>
      </c>
      <c r="K185" s="242">
        <v>45022</v>
      </c>
      <c r="L185" s="91" t="s">
        <v>303</v>
      </c>
      <c r="M185" s="192">
        <v>5.1666666666666599</v>
      </c>
      <c r="N185" s="192" t="s">
        <v>409</v>
      </c>
      <c r="O185" s="192">
        <v>0</v>
      </c>
      <c r="P185" s="192">
        <v>0</v>
      </c>
      <c r="Q185" s="192" t="s">
        <v>409</v>
      </c>
      <c r="R185" s="192" t="s">
        <v>409</v>
      </c>
      <c r="S185" s="192">
        <v>4.0999999999999996</v>
      </c>
      <c r="T185" s="192" t="s">
        <v>409</v>
      </c>
      <c r="U185" s="192">
        <v>0</v>
      </c>
      <c r="V185" s="192" t="s">
        <v>409</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0.5</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44753</v>
      </c>
      <c r="K186" s="242">
        <v>44860</v>
      </c>
      <c r="L186" s="91" t="s">
        <v>304</v>
      </c>
      <c r="M186" s="192">
        <v>0.5</v>
      </c>
      <c r="N186" s="192" t="s">
        <v>409</v>
      </c>
      <c r="O186" s="192">
        <v>0</v>
      </c>
      <c r="P186" s="192">
        <v>0</v>
      </c>
      <c r="Q186" s="192">
        <v>0</v>
      </c>
      <c r="R186" s="192" t="s">
        <v>409</v>
      </c>
      <c r="S186" s="192">
        <v>1.3</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5</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0</v>
      </c>
      <c r="J187" s="242">
        <v>44753</v>
      </c>
      <c r="K187" s="242">
        <v>44753</v>
      </c>
      <c r="L187" s="91" t="s">
        <v>306</v>
      </c>
      <c r="M187" s="192">
        <v>5</v>
      </c>
      <c r="N187" s="192" t="s">
        <v>409</v>
      </c>
      <c r="O187" s="192">
        <v>0</v>
      </c>
      <c r="P187" s="192">
        <v>0</v>
      </c>
      <c r="Q187" s="192" t="s">
        <v>409</v>
      </c>
      <c r="R187" s="192" t="s">
        <v>409</v>
      </c>
      <c r="S187" s="192">
        <v>4</v>
      </c>
      <c r="T187" s="192" t="s">
        <v>409</v>
      </c>
      <c r="U187" s="192">
        <v>0</v>
      </c>
      <c r="V187" s="192" t="s">
        <v>409</v>
      </c>
      <c r="W187" s="192" t="s">
        <v>409</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2.9999999999999898</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44753</v>
      </c>
      <c r="K188" s="242">
        <v>45058</v>
      </c>
      <c r="L188" s="91" t="s">
        <v>307</v>
      </c>
      <c r="M188" s="192">
        <v>2.9999999999999898</v>
      </c>
      <c r="N188" s="192">
        <v>0</v>
      </c>
      <c r="O188" s="192">
        <v>0</v>
      </c>
      <c r="P188" s="192">
        <v>0</v>
      </c>
      <c r="Q188" s="192">
        <v>0</v>
      </c>
      <c r="R188" s="192" t="s">
        <v>409</v>
      </c>
      <c r="S188" s="192">
        <v>2.8</v>
      </c>
      <c r="T188" s="192" t="s">
        <v>882</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4</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44753</v>
      </c>
      <c r="K189" s="242">
        <v>45058</v>
      </c>
      <c r="L189" s="91" t="s">
        <v>309</v>
      </c>
      <c r="M189" s="192">
        <v>4</v>
      </c>
      <c r="N189" s="192">
        <v>0</v>
      </c>
      <c r="O189" s="192">
        <v>0</v>
      </c>
      <c r="P189" s="192">
        <v>0</v>
      </c>
      <c r="Q189" s="192">
        <v>0</v>
      </c>
      <c r="R189" s="192" t="s">
        <v>409</v>
      </c>
      <c r="S189" s="192">
        <v>3.4</v>
      </c>
      <c r="T189" s="192" t="s">
        <v>882</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0</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45019</v>
      </c>
      <c r="K190" s="242">
        <v>45016</v>
      </c>
      <c r="L190" s="91" t="s">
        <v>311</v>
      </c>
      <c r="M190" s="192">
        <v>0</v>
      </c>
      <c r="N190" s="192" t="s">
        <v>409</v>
      </c>
      <c r="O190" s="192">
        <v>0</v>
      </c>
      <c r="P190" s="192">
        <v>0</v>
      </c>
      <c r="Q190" s="192">
        <v>0</v>
      </c>
      <c r="R190" s="192" t="s">
        <v>409</v>
      </c>
      <c r="S190" s="192">
        <v>1</v>
      </c>
      <c r="T190" s="192" t="s">
        <v>409</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2.3333333333333299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45019</v>
      </c>
      <c r="K191" s="242">
        <v>45001</v>
      </c>
      <c r="L191" s="91" t="s">
        <v>313</v>
      </c>
      <c r="M191" s="192">
        <v>2.3333333333333299</v>
      </c>
      <c r="N191" s="192" t="s">
        <v>409</v>
      </c>
      <c r="O191" s="192">
        <v>0</v>
      </c>
      <c r="P191" s="192">
        <v>0</v>
      </c>
      <c r="Q191" s="192">
        <v>0</v>
      </c>
      <c r="R191" s="192" t="s">
        <v>409</v>
      </c>
      <c r="S191" s="192">
        <v>2.4</v>
      </c>
      <c r="T191" s="192" t="s">
        <v>409</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t="s">
        <v>409</v>
      </c>
      <c r="L192" s="91" t="s">
        <v>739</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5.627314338711372</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3.1666666666666599</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10</v>
      </c>
      <c r="J193" s="242">
        <v>44860</v>
      </c>
      <c r="K193" s="242">
        <v>45034</v>
      </c>
      <c r="L193" s="91" t="s">
        <v>315</v>
      </c>
      <c r="M193" s="192">
        <v>3.1666666666666599</v>
      </c>
      <c r="N193" s="192" t="s">
        <v>409</v>
      </c>
      <c r="O193" s="192">
        <v>0</v>
      </c>
      <c r="P193" s="192">
        <v>0</v>
      </c>
      <c r="Q193" s="192">
        <v>10</v>
      </c>
      <c r="R193" s="192" t="s">
        <v>409</v>
      </c>
      <c r="S193" s="192">
        <v>2.9</v>
      </c>
      <c r="T193" s="192" t="s">
        <v>409</v>
      </c>
      <c r="U193" s="192">
        <v>0</v>
      </c>
      <c r="V193" s="192" t="s">
        <v>409</v>
      </c>
      <c r="W193" s="192">
        <v>0.66666666666666596</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9.0369611411506359</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8.1666666666666607</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44753</v>
      </c>
      <c r="K194" s="242">
        <v>45022</v>
      </c>
      <c r="L194" s="91" t="s">
        <v>316</v>
      </c>
      <c r="M194" s="192">
        <v>8.1666666666666607</v>
      </c>
      <c r="N194" s="192">
        <v>0</v>
      </c>
      <c r="O194" s="192">
        <v>0</v>
      </c>
      <c r="P194" s="192">
        <v>10</v>
      </c>
      <c r="Q194" s="192">
        <v>0</v>
      </c>
      <c r="R194" s="192">
        <v>7</v>
      </c>
      <c r="S194" s="192">
        <v>5.9</v>
      </c>
      <c r="T194" s="192" t="s">
        <v>897</v>
      </c>
      <c r="U194" s="192">
        <v>0</v>
      </c>
      <c r="V194" s="192" t="s">
        <v>852</v>
      </c>
      <c r="W194" s="192">
        <v>0</v>
      </c>
      <c r="X194" s="192" t="s">
        <v>915</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45016</v>
      </c>
      <c r="L195" s="91" t="s">
        <v>740</v>
      </c>
      <c r="M195" s="192" t="s">
        <v>409</v>
      </c>
      <c r="N195" s="192" t="s">
        <v>409</v>
      </c>
      <c r="O195" s="192" t="s">
        <v>409</v>
      </c>
      <c r="P195" s="192">
        <v>0</v>
      </c>
      <c r="Q195" s="192">
        <v>0</v>
      </c>
      <c r="R195" s="192" t="s">
        <v>409</v>
      </c>
      <c r="S195" s="192" t="s">
        <v>409</v>
      </c>
      <c r="T195" s="192" t="s">
        <v>409</v>
      </c>
      <c r="U195" s="192" t="s">
        <v>409</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5</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0</v>
      </c>
      <c r="J196" s="242">
        <v>45019</v>
      </c>
      <c r="K196" s="242">
        <v>44887</v>
      </c>
      <c r="L196" s="91" t="s">
        <v>318</v>
      </c>
      <c r="M196" s="192">
        <v>5</v>
      </c>
      <c r="N196" s="192" t="s">
        <v>409</v>
      </c>
      <c r="O196" s="192">
        <v>0</v>
      </c>
      <c r="P196" s="192">
        <v>0</v>
      </c>
      <c r="Q196" s="192">
        <v>0</v>
      </c>
      <c r="R196" s="192" t="s">
        <v>409</v>
      </c>
      <c r="S196" s="192">
        <v>4</v>
      </c>
      <c r="T196" s="192" t="s">
        <v>409</v>
      </c>
      <c r="U196" s="192">
        <v>0</v>
      </c>
      <c r="V196" s="192" t="s">
        <v>409</v>
      </c>
      <c r="W196" s="192">
        <v>0.05</v>
      </c>
      <c r="X196" s="192" t="s">
        <v>409</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3.1666666666666599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45019</v>
      </c>
      <c r="K197" s="242">
        <v>44753</v>
      </c>
      <c r="L197" s="91" t="s">
        <v>320</v>
      </c>
      <c r="M197" s="192">
        <v>3.1666666666666599</v>
      </c>
      <c r="N197" s="192" t="s">
        <v>409</v>
      </c>
      <c r="O197" s="192">
        <v>0</v>
      </c>
      <c r="P197" s="192">
        <v>0</v>
      </c>
      <c r="Q197" s="192">
        <v>0</v>
      </c>
      <c r="R197" s="192" t="s">
        <v>409</v>
      </c>
      <c r="S197" s="192">
        <v>2.9</v>
      </c>
      <c r="T197" s="192" t="s">
        <v>409</v>
      </c>
      <c r="U197" s="192">
        <v>0</v>
      </c>
      <c r="V197" s="192" t="s">
        <v>409</v>
      </c>
      <c r="W197" s="192">
        <v>0</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8.5</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0</v>
      </c>
      <c r="J198" s="242">
        <v>44753</v>
      </c>
      <c r="K198" s="242">
        <v>45034</v>
      </c>
      <c r="L198" s="91" t="s">
        <v>322</v>
      </c>
      <c r="M198" s="192">
        <v>8.5</v>
      </c>
      <c r="N198" s="192" t="s">
        <v>409</v>
      </c>
      <c r="O198" s="192">
        <v>0</v>
      </c>
      <c r="P198" s="192">
        <v>0</v>
      </c>
      <c r="Q198" s="192">
        <v>0</v>
      </c>
      <c r="R198" s="192" t="s">
        <v>409</v>
      </c>
      <c r="S198" s="192">
        <v>6.1</v>
      </c>
      <c r="T198" s="192" t="s">
        <v>409</v>
      </c>
      <c r="U198" s="192">
        <v>0</v>
      </c>
      <c r="V198" s="192" t="s">
        <v>409</v>
      </c>
      <c r="W198" s="192">
        <v>0.11267605633802801</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8</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0</v>
      </c>
      <c r="J199" s="242">
        <v>44860</v>
      </c>
      <c r="K199" s="242">
        <v>45034</v>
      </c>
      <c r="L199" s="91" t="s">
        <v>324</v>
      </c>
      <c r="M199" s="192">
        <v>8</v>
      </c>
      <c r="N199" s="192" t="s">
        <v>409</v>
      </c>
      <c r="O199" s="192">
        <v>0</v>
      </c>
      <c r="P199" s="192">
        <v>0</v>
      </c>
      <c r="Q199" s="192">
        <v>0</v>
      </c>
      <c r="R199" s="192" t="s">
        <v>409</v>
      </c>
      <c r="S199" s="192">
        <v>5.8</v>
      </c>
      <c r="T199" s="192" t="s">
        <v>409</v>
      </c>
      <c r="U199" s="192">
        <v>0</v>
      </c>
      <c r="V199" s="192" t="s">
        <v>409</v>
      </c>
      <c r="W199" s="192">
        <v>9.0909090909090898E-2</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6.7082039324993685</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4.5</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10</v>
      </c>
      <c r="J200" s="242">
        <v>44753</v>
      </c>
      <c r="K200" s="242">
        <v>45058</v>
      </c>
      <c r="L200" s="91" t="s">
        <v>326</v>
      </c>
      <c r="M200" s="192">
        <v>4.5</v>
      </c>
      <c r="N200" s="192">
        <v>10</v>
      </c>
      <c r="O200" s="192">
        <v>0</v>
      </c>
      <c r="P200" s="192">
        <v>0</v>
      </c>
      <c r="Q200" s="192">
        <v>0</v>
      </c>
      <c r="R200" s="192" t="s">
        <v>409</v>
      </c>
      <c r="S200" s="192">
        <v>3.7</v>
      </c>
      <c r="T200" s="192" t="s">
        <v>900</v>
      </c>
      <c r="U200" s="192">
        <v>0</v>
      </c>
      <c r="V200" s="192" t="s">
        <v>409</v>
      </c>
      <c r="W200" s="192">
        <v>0.122448979591836</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5.8333333333333304</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0</v>
      </c>
      <c r="J201" s="242">
        <v>44860</v>
      </c>
      <c r="K201" s="242">
        <v>45034</v>
      </c>
      <c r="L201" s="91" t="s">
        <v>328</v>
      </c>
      <c r="M201" s="192">
        <v>5.8333333333333304</v>
      </c>
      <c r="N201" s="192" t="s">
        <v>409</v>
      </c>
      <c r="O201" s="192">
        <v>0</v>
      </c>
      <c r="P201" s="192">
        <v>0</v>
      </c>
      <c r="Q201" s="192">
        <v>0</v>
      </c>
      <c r="R201" s="192" t="s">
        <v>409</v>
      </c>
      <c r="S201" s="192">
        <v>4.5</v>
      </c>
      <c r="T201" s="192" t="s">
        <v>409</v>
      </c>
      <c r="U201" s="192">
        <v>0</v>
      </c>
      <c r="V201" s="192" t="s">
        <v>409</v>
      </c>
      <c r="W201" s="192">
        <v>0</v>
      </c>
      <c r="X201" s="192" t="s">
        <v>409</v>
      </c>
      <c r="Y201" s="181" t="str">
        <f>IFERROR(INDEX('Data Dictionary'!$I$8:$I$39,MATCH(Y7,'Data Dictionary'!$K$8:$K$39,0)),"")</f>
        <v/>
      </c>
      <c r="Z201" s="181" t="str">
        <f>IFERROR(INDEX('Data Dictionary'!$I$8:$I$39,MATCH(Z7,'Data Dictionary'!$K$8:$K$39,0)),"")</f>
        <v/>
      </c>
      <c r="AA201" s="80" t="str">
        <f>IFERROR(INDEX('Data Dictionary'!$I$8:$I$34,MATCH(AA7,'Data Dictionary'!$M$8:$M$34,0)),"")</f>
        <v/>
      </c>
      <c r="AB201" s="80" t="str">
        <f>IFERROR(INDEX('Data Dictionary'!$I$8:$I$34,MATCH(AB7,'Data Dictionary'!$M$8:$M$34,0)),"")</f>
        <v/>
      </c>
      <c r="AC201" s="80" t="str">
        <f>IFERROR(INDEX('Data Dictionary'!$I$8:$I$34,MATCH(AC7,'Data Dictionary'!$M$8:$M$34,0)),"")</f>
        <v/>
      </c>
      <c r="AD201" s="80" t="str">
        <f>IFERROR(INDEX('Data Dictionary'!$I$8:$I$34,MATCH(AD7,'Data Dictionary'!$M$8:$M$34,0)),"")</f>
        <v/>
      </c>
      <c r="AE201" s="80" t="str">
        <f>IFERROR(INDEX('Data Dictionary'!$I$8:$I$34,MATCH(AE7,'Data Dictionary'!$M$8:$M$34,0)),"")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7</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44753</v>
      </c>
      <c r="K202" s="242">
        <v>45056</v>
      </c>
      <c r="L202" s="91" t="s">
        <v>330</v>
      </c>
      <c r="M202" s="192">
        <v>7</v>
      </c>
      <c r="N202" s="192">
        <v>0</v>
      </c>
      <c r="O202" s="192">
        <v>0</v>
      </c>
      <c r="P202" s="192">
        <v>0</v>
      </c>
      <c r="Q202" s="192">
        <v>0</v>
      </c>
      <c r="R202" s="192" t="s">
        <v>409</v>
      </c>
      <c r="S202" s="192">
        <v>5.2</v>
      </c>
      <c r="T202" s="192" t="s">
        <v>916</v>
      </c>
      <c r="U202" s="192">
        <v>0</v>
      </c>
      <c r="V202" s="192" t="s">
        <v>409</v>
      </c>
      <c r="W202" s="192">
        <v>0</v>
      </c>
      <c r="X202" s="192" t="s">
        <v>409</v>
      </c>
      <c r="Y202" s="181" t="str">
        <f>IFERROR(INDEX('Data Dictionary'!$J$8:$J$39,MATCH(Y7,'Data Dictionary'!$K$8:$K$39,0)),"")</f>
        <v/>
      </c>
      <c r="Z202" s="181" t="str">
        <f>IFERROR(INDEX('Data Dictionary'!$J$8:$J$39,MATCH(Z7,'Data Dictionary'!$K$8:$K$39,0)),"")</f>
        <v/>
      </c>
      <c r="AA202" s="80" t="str">
        <f>IFERROR(INDEX('Data Dictionary'!$J$8:$J$34,MATCH(AA7,'Data Dictionary'!$M$8:$M$34,0)),"")</f>
        <v/>
      </c>
      <c r="AB202" s="80" t="str">
        <f>IFERROR(INDEX('Data Dictionary'!$J$8:$J$34,MATCH(AB7,'Data Dictionary'!$M$8:$M$34,0)),"")</f>
        <v/>
      </c>
      <c r="AC202" s="80" t="str">
        <f>IFERROR(INDEX('Data Dictionary'!$J$8:$J$34,MATCH(AC7,'Data Dictionary'!$M$8:$M$34,0)),"")</f>
        <v/>
      </c>
      <c r="AD202" s="80" t="str">
        <f>IFERROR(INDEX('Data Dictionary'!$J$8:$J$34,MATCH(AD7,'Data Dictionary'!$M$8:$M$34,0)),"")</f>
        <v/>
      </c>
      <c r="AE202" s="80" t="str">
        <f>IFERROR(INDEX('Data Dictionary'!$J$8:$J$34,MATCH(AE7,'Data Dictionary'!$M$8:$M$34,0)),"")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3.8333333333333299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0</v>
      </c>
      <c r="J203" s="242">
        <v>45019</v>
      </c>
      <c r="K203" s="242">
        <v>45001</v>
      </c>
      <c r="L203" s="91" t="s">
        <v>332</v>
      </c>
      <c r="M203" s="192">
        <v>3.8333333333333299</v>
      </c>
      <c r="N203" s="192" t="s">
        <v>409</v>
      </c>
      <c r="O203" s="192">
        <v>0</v>
      </c>
      <c r="P203" s="192">
        <v>0</v>
      </c>
      <c r="Q203" s="192">
        <v>0</v>
      </c>
      <c r="R203" s="192" t="s">
        <v>409</v>
      </c>
      <c r="S203" s="192">
        <v>3.3</v>
      </c>
      <c r="T203" s="192" t="s">
        <v>409</v>
      </c>
      <c r="U203" s="192">
        <v>0</v>
      </c>
      <c r="V203" s="192" t="s">
        <v>409</v>
      </c>
      <c r="W203" s="192">
        <v>0</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7.3029674334022125</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5.3333333333333304</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10</v>
      </c>
      <c r="J204" s="242">
        <v>45019</v>
      </c>
      <c r="K204" s="242">
        <v>45058</v>
      </c>
      <c r="L204" s="91" t="s">
        <v>334</v>
      </c>
      <c r="M204" s="192">
        <v>5.3333333333333304</v>
      </c>
      <c r="N204" s="192">
        <v>10</v>
      </c>
      <c r="O204" s="192">
        <v>0</v>
      </c>
      <c r="P204" s="192">
        <v>0</v>
      </c>
      <c r="Q204" s="192">
        <v>0</v>
      </c>
      <c r="R204" s="192" t="s">
        <v>409</v>
      </c>
      <c r="S204" s="192">
        <v>4.2</v>
      </c>
      <c r="T204" s="192" t="s">
        <v>891</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9.1287092917527666</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8.3333333333333304</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45019</v>
      </c>
      <c r="K205" s="242">
        <v>45056</v>
      </c>
      <c r="L205" s="91" t="s">
        <v>335</v>
      </c>
      <c r="M205" s="192">
        <v>8.3333333333333304</v>
      </c>
      <c r="N205" s="192">
        <v>0</v>
      </c>
      <c r="O205" s="192">
        <v>0</v>
      </c>
      <c r="P205" s="192">
        <v>10</v>
      </c>
      <c r="Q205" s="192">
        <v>0</v>
      </c>
      <c r="R205" s="192" t="s">
        <v>409</v>
      </c>
      <c r="S205" s="192">
        <v>6</v>
      </c>
      <c r="T205" s="192" t="s">
        <v>897</v>
      </c>
      <c r="U205" s="192">
        <v>0</v>
      </c>
      <c r="V205" s="192" t="s">
        <v>917</v>
      </c>
      <c r="W205" s="192">
        <v>1.8867924528301799E-2</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6.7082039324993685</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4.5</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10</v>
      </c>
      <c r="J206" s="242">
        <v>44753</v>
      </c>
      <c r="K206" s="242">
        <v>45034</v>
      </c>
      <c r="L206" s="91" t="s">
        <v>337</v>
      </c>
      <c r="M206" s="192">
        <v>4.5</v>
      </c>
      <c r="N206" s="192" t="s">
        <v>409</v>
      </c>
      <c r="O206" s="192">
        <v>0</v>
      </c>
      <c r="P206" s="192">
        <v>0</v>
      </c>
      <c r="Q206" s="192">
        <v>10</v>
      </c>
      <c r="R206" s="192" t="s">
        <v>409</v>
      </c>
      <c r="S206" s="192">
        <v>3.7</v>
      </c>
      <c r="T206" s="192" t="s">
        <v>409</v>
      </c>
      <c r="U206" s="192">
        <v>0</v>
      </c>
      <c r="V206" s="192" t="s">
        <v>409</v>
      </c>
      <c r="W206" s="192">
        <v>0.8</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45001</v>
      </c>
      <c r="L207" s="91" t="s">
        <v>741</v>
      </c>
      <c r="M207" s="192" t="s">
        <v>409</v>
      </c>
      <c r="N207" s="192" t="s">
        <v>409</v>
      </c>
      <c r="O207" s="192" t="s">
        <v>409</v>
      </c>
      <c r="P207" s="192">
        <v>0</v>
      </c>
      <c r="Q207" s="192">
        <v>0</v>
      </c>
      <c r="R207" s="192" t="s">
        <v>409</v>
      </c>
      <c r="S207" s="192" t="s">
        <v>409</v>
      </c>
      <c r="T207" s="192" t="s">
        <v>409</v>
      </c>
      <c r="U207" s="192" t="s">
        <v>409</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8.3666002653407556</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7</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10</v>
      </c>
      <c r="J208" s="242">
        <v>44753</v>
      </c>
      <c r="K208" s="242">
        <v>45058</v>
      </c>
      <c r="L208" s="91" t="s">
        <v>339</v>
      </c>
      <c r="M208" s="192">
        <v>7</v>
      </c>
      <c r="N208" s="192">
        <v>10</v>
      </c>
      <c r="O208" s="192">
        <v>0</v>
      </c>
      <c r="P208" s="192">
        <v>0</v>
      </c>
      <c r="Q208" s="192">
        <v>0</v>
      </c>
      <c r="R208" s="192" t="s">
        <v>409</v>
      </c>
      <c r="S208" s="192">
        <v>5.2</v>
      </c>
      <c r="T208" s="192" t="s">
        <v>918</v>
      </c>
      <c r="U208" s="192">
        <v>0</v>
      </c>
      <c r="V208" s="192" t="s">
        <v>409</v>
      </c>
      <c r="W208" s="192">
        <v>0</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7.6376261582597316</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5.8333333333333304</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10</v>
      </c>
      <c r="J209" s="242">
        <v>44753</v>
      </c>
      <c r="K209" s="242">
        <v>45058</v>
      </c>
      <c r="L209" s="91" t="s">
        <v>341</v>
      </c>
      <c r="M209" s="192">
        <v>5.8333333333333304</v>
      </c>
      <c r="N209" s="192">
        <v>10</v>
      </c>
      <c r="O209" s="192">
        <v>0</v>
      </c>
      <c r="P209" s="192">
        <v>0</v>
      </c>
      <c r="Q209" s="192">
        <v>0</v>
      </c>
      <c r="R209" s="192" t="s">
        <v>409</v>
      </c>
      <c r="S209" s="192">
        <v>4.5</v>
      </c>
      <c r="T209" s="192" t="s">
        <v>919</v>
      </c>
      <c r="U209" s="192">
        <v>0</v>
      </c>
      <c r="V209" s="192" t="s">
        <v>409</v>
      </c>
      <c r="W209" s="192">
        <v>0</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5.9160797830996161</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10</v>
      </c>
      <c r="J210" s="242">
        <v>44860</v>
      </c>
      <c r="K210" s="242">
        <v>45058</v>
      </c>
      <c r="L210" s="91" t="s">
        <v>343</v>
      </c>
      <c r="M210" s="192">
        <v>3.5</v>
      </c>
      <c r="N210" s="192" t="s">
        <v>409</v>
      </c>
      <c r="O210" s="192">
        <v>0</v>
      </c>
      <c r="P210" s="192">
        <v>0</v>
      </c>
      <c r="Q210" s="192">
        <v>0</v>
      </c>
      <c r="R210" s="192">
        <v>10</v>
      </c>
      <c r="S210" s="192">
        <v>3.1</v>
      </c>
      <c r="T210" s="192" t="s">
        <v>409</v>
      </c>
      <c r="U210" s="192">
        <v>0</v>
      </c>
      <c r="V210" s="192" t="s">
        <v>409</v>
      </c>
      <c r="W210" s="192">
        <v>0</v>
      </c>
      <c r="X210" s="192" t="s">
        <v>920</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3.4156502553198562</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1.1666666666666601</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10</v>
      </c>
      <c r="J211" s="242">
        <v>44753</v>
      </c>
      <c r="K211" s="242">
        <v>45058</v>
      </c>
      <c r="L211" s="91" t="s">
        <v>345</v>
      </c>
      <c r="M211" s="192">
        <v>1.1666666666666601</v>
      </c>
      <c r="N211" s="192">
        <v>10</v>
      </c>
      <c r="O211" s="192">
        <v>0</v>
      </c>
      <c r="P211" s="192">
        <v>0</v>
      </c>
      <c r="Q211" s="192">
        <v>0</v>
      </c>
      <c r="R211" s="192" t="s">
        <v>409</v>
      </c>
      <c r="S211" s="192">
        <v>1.7</v>
      </c>
      <c r="T211" s="192" t="s">
        <v>884</v>
      </c>
      <c r="U211" s="192">
        <v>0</v>
      </c>
      <c r="V211" s="192" t="s">
        <v>409</v>
      </c>
      <c r="W211" s="192">
        <v>0</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9.3333333333333304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0</v>
      </c>
      <c r="J212" s="242">
        <v>44753</v>
      </c>
      <c r="K212" s="242">
        <v>45058</v>
      </c>
      <c r="L212" s="91" t="s">
        <v>346</v>
      </c>
      <c r="M212" s="192">
        <v>9.3333333333333304</v>
      </c>
      <c r="N212" s="192">
        <v>0</v>
      </c>
      <c r="O212" s="192">
        <v>0</v>
      </c>
      <c r="P212" s="192">
        <v>0</v>
      </c>
      <c r="Q212" s="192">
        <v>0</v>
      </c>
      <c r="R212" s="192" t="s">
        <v>409</v>
      </c>
      <c r="S212" s="192">
        <v>6.6</v>
      </c>
      <c r="T212" s="192" t="s">
        <v>921</v>
      </c>
      <c r="U212" s="192">
        <v>0</v>
      </c>
      <c r="V212" s="192" t="s">
        <v>409</v>
      </c>
      <c r="W212" s="192">
        <v>0</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8.4656167328001928</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7.1666666666666599</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10</v>
      </c>
      <c r="J213" s="242">
        <v>44860</v>
      </c>
      <c r="K213" s="242">
        <v>45058</v>
      </c>
      <c r="L213" s="91" t="s">
        <v>348</v>
      </c>
      <c r="M213" s="192">
        <v>7.1666666666666599</v>
      </c>
      <c r="N213" s="192">
        <v>10</v>
      </c>
      <c r="O213" s="192">
        <v>0</v>
      </c>
      <c r="P213" s="192">
        <v>0</v>
      </c>
      <c r="Q213" s="192">
        <v>10</v>
      </c>
      <c r="R213" s="192" t="s">
        <v>409</v>
      </c>
      <c r="S213" s="192">
        <v>5.3</v>
      </c>
      <c r="T213" s="192" t="s">
        <v>900</v>
      </c>
      <c r="U213" s="192">
        <v>0</v>
      </c>
      <c r="V213" s="192" t="s">
        <v>409</v>
      </c>
      <c r="W213" s="192">
        <v>0.43103448275862</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2.6666666666666599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0</v>
      </c>
      <c r="J214" s="242">
        <v>44860</v>
      </c>
      <c r="K214" s="242">
        <v>45019</v>
      </c>
      <c r="L214" s="91" t="s">
        <v>349</v>
      </c>
      <c r="M214" s="192">
        <v>2.6666666666666599</v>
      </c>
      <c r="N214" s="192" t="s">
        <v>409</v>
      </c>
      <c r="O214" s="192">
        <v>0</v>
      </c>
      <c r="P214" s="192">
        <v>0</v>
      </c>
      <c r="Q214" s="192">
        <v>0</v>
      </c>
      <c r="R214" s="192" t="s">
        <v>409</v>
      </c>
      <c r="S214" s="192">
        <v>2.6</v>
      </c>
      <c r="T214" s="192" t="s">
        <v>409</v>
      </c>
      <c r="U214" s="192">
        <v>0</v>
      </c>
      <c r="V214" s="192" t="s">
        <v>409</v>
      </c>
      <c r="W214" s="192">
        <v>0</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8.6666666666666607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0</v>
      </c>
      <c r="J215" s="242">
        <v>44753</v>
      </c>
      <c r="K215" s="242">
        <v>45056</v>
      </c>
      <c r="L215" s="91" t="s">
        <v>350</v>
      </c>
      <c r="M215" s="192">
        <v>8.6666666666666607</v>
      </c>
      <c r="N215" s="192">
        <v>0</v>
      </c>
      <c r="O215" s="192">
        <v>0</v>
      </c>
      <c r="P215" s="192">
        <v>0</v>
      </c>
      <c r="Q215" s="192">
        <v>0</v>
      </c>
      <c r="R215" s="192" t="s">
        <v>409</v>
      </c>
      <c r="S215" s="192">
        <v>6.2</v>
      </c>
      <c r="T215" s="192" t="s">
        <v>922</v>
      </c>
      <c r="U215" s="192">
        <v>0</v>
      </c>
      <c r="V215" s="192" t="s">
        <v>409</v>
      </c>
      <c r="W215" s="192">
        <v>0.05</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0</v>
      </c>
      <c r="J216" s="242" t="s">
        <v>409</v>
      </c>
      <c r="K216" s="242">
        <v>45001</v>
      </c>
      <c r="L216" s="91" t="s">
        <v>742</v>
      </c>
      <c r="M216" s="192" t="s">
        <v>409</v>
      </c>
      <c r="N216" s="192" t="s">
        <v>409</v>
      </c>
      <c r="O216" s="192" t="s">
        <v>409</v>
      </c>
      <c r="P216" s="192">
        <v>0</v>
      </c>
      <c r="Q216" s="192">
        <v>0</v>
      </c>
      <c r="R216" s="192" t="s">
        <v>409</v>
      </c>
      <c r="S216" s="192" t="s">
        <v>409</v>
      </c>
      <c r="T216" s="192" t="s">
        <v>409</v>
      </c>
      <c r="U216" s="192" t="s">
        <v>409</v>
      </c>
      <c r="V216" s="192" t="s">
        <v>409</v>
      </c>
      <c r="W216" s="192">
        <v>0</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0</v>
      </c>
      <c r="J217" s="242" t="s">
        <v>409</v>
      </c>
      <c r="K217" s="242">
        <v>45014</v>
      </c>
      <c r="L217" s="91" t="s">
        <v>743</v>
      </c>
      <c r="M217" s="192" t="s">
        <v>409</v>
      </c>
      <c r="N217" s="192" t="s">
        <v>409</v>
      </c>
      <c r="O217" s="192" t="s">
        <v>409</v>
      </c>
      <c r="P217" s="192">
        <v>0</v>
      </c>
      <c r="Q217" s="192">
        <v>0</v>
      </c>
      <c r="R217" s="192" t="s">
        <v>409</v>
      </c>
      <c r="S217" s="192" t="s">
        <v>409</v>
      </c>
      <c r="T217" s="192" t="s">
        <v>409</v>
      </c>
      <c r="U217" s="192" t="s">
        <v>409</v>
      </c>
      <c r="V217" s="192" t="s">
        <v>409</v>
      </c>
      <c r="W217" s="192">
        <v>0</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45019</v>
      </c>
      <c r="K218" s="242">
        <v>45056</v>
      </c>
      <c r="L218" s="91" t="s">
        <v>351</v>
      </c>
      <c r="M218" s="192">
        <v>10</v>
      </c>
      <c r="N218" s="192">
        <v>0</v>
      </c>
      <c r="O218" s="192">
        <v>0</v>
      </c>
      <c r="P218" s="192">
        <v>0</v>
      </c>
      <c r="Q218" s="192">
        <v>0</v>
      </c>
      <c r="R218" s="192" t="s">
        <v>409</v>
      </c>
      <c r="S218" s="192">
        <v>7.3</v>
      </c>
      <c r="T218" s="192" t="s">
        <v>922</v>
      </c>
      <c r="U218" s="192">
        <v>0</v>
      </c>
      <c r="V218" s="192" t="s">
        <v>409</v>
      </c>
      <c r="W218" s="192">
        <v>0</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7.6666666666666599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44753</v>
      </c>
      <c r="K219" s="242">
        <v>45035</v>
      </c>
      <c r="L219" s="91" t="s">
        <v>353</v>
      </c>
      <c r="M219" s="192">
        <v>7.6666666666666599</v>
      </c>
      <c r="N219" s="192">
        <v>0</v>
      </c>
      <c r="O219" s="192">
        <v>0</v>
      </c>
      <c r="P219" s="192">
        <v>0</v>
      </c>
      <c r="Q219" s="192">
        <v>0</v>
      </c>
      <c r="R219" s="192" t="s">
        <v>409</v>
      </c>
      <c r="S219" s="192">
        <v>5.6</v>
      </c>
      <c r="T219" s="192" t="s">
        <v>861</v>
      </c>
      <c r="U219" s="192">
        <v>0</v>
      </c>
      <c r="V219" s="192" t="s">
        <v>409</v>
      </c>
      <c r="W219" s="192">
        <v>0</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4.6666666666666599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0</v>
      </c>
      <c r="J220" s="242">
        <v>45019</v>
      </c>
      <c r="K220" s="242">
        <v>45056</v>
      </c>
      <c r="L220" s="91" t="s">
        <v>355</v>
      </c>
      <c r="M220" s="192">
        <v>4.6666666666666599</v>
      </c>
      <c r="N220" s="192">
        <v>0</v>
      </c>
      <c r="O220" s="192">
        <v>0</v>
      </c>
      <c r="P220" s="192">
        <v>0</v>
      </c>
      <c r="Q220" s="192">
        <v>0</v>
      </c>
      <c r="R220" s="192" t="s">
        <v>409</v>
      </c>
      <c r="S220" s="192">
        <v>3.8</v>
      </c>
      <c r="T220" s="192" t="s">
        <v>911</v>
      </c>
      <c r="U220" s="192">
        <v>0</v>
      </c>
      <c r="V220" s="192" t="s">
        <v>409</v>
      </c>
      <c r="W220" s="192">
        <v>0</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44887</v>
      </c>
      <c r="L221" s="91" t="s">
        <v>744</v>
      </c>
      <c r="M221" s="192" t="s">
        <v>409</v>
      </c>
      <c r="N221" s="192" t="s">
        <v>409</v>
      </c>
      <c r="O221" s="192" t="s">
        <v>409</v>
      </c>
      <c r="P221" s="192">
        <v>0</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5.3333333333333304</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0</v>
      </c>
      <c r="J222" s="242">
        <v>45019</v>
      </c>
      <c r="K222" s="242">
        <v>44862</v>
      </c>
      <c r="L222" s="91" t="s">
        <v>356</v>
      </c>
      <c r="M222" s="192">
        <v>5.3333333333333304</v>
      </c>
      <c r="N222" s="192" t="s">
        <v>409</v>
      </c>
      <c r="O222" s="192">
        <v>0</v>
      </c>
      <c r="P222" s="192">
        <v>0</v>
      </c>
      <c r="Q222" s="192">
        <v>0</v>
      </c>
      <c r="R222" s="192" t="s">
        <v>409</v>
      </c>
      <c r="S222" s="192">
        <v>4.2</v>
      </c>
      <c r="T222" s="192" t="s">
        <v>409</v>
      </c>
      <c r="U222" s="192">
        <v>0</v>
      </c>
      <c r="V222" s="192" t="s">
        <v>409</v>
      </c>
      <c r="W222" s="192">
        <v>0</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6.8333333333333304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0</v>
      </c>
      <c r="J223" s="242">
        <v>44860</v>
      </c>
      <c r="K223" s="242">
        <v>45014</v>
      </c>
      <c r="L223" s="91" t="s">
        <v>358</v>
      </c>
      <c r="M223" s="192">
        <v>6.8333333333333304</v>
      </c>
      <c r="N223" s="192" t="s">
        <v>409</v>
      </c>
      <c r="O223" s="192">
        <v>0</v>
      </c>
      <c r="P223" s="192">
        <v>0</v>
      </c>
      <c r="Q223" s="192">
        <v>0</v>
      </c>
      <c r="R223" s="192" t="s">
        <v>409</v>
      </c>
      <c r="S223" s="192">
        <v>5.0999999999999996</v>
      </c>
      <c r="T223" s="192" t="s">
        <v>409</v>
      </c>
      <c r="U223" s="192">
        <v>0</v>
      </c>
      <c r="V223" s="192" t="s">
        <v>409</v>
      </c>
      <c r="W223" s="192">
        <v>0</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4.5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0</v>
      </c>
      <c r="J224" s="242">
        <v>44753</v>
      </c>
      <c r="K224" s="242">
        <v>45001</v>
      </c>
      <c r="L224" s="91" t="s">
        <v>360</v>
      </c>
      <c r="M224" s="192">
        <v>4.5</v>
      </c>
      <c r="N224" s="192" t="s">
        <v>409</v>
      </c>
      <c r="O224" s="192">
        <v>0</v>
      </c>
      <c r="P224" s="192">
        <v>0</v>
      </c>
      <c r="Q224" s="192">
        <v>0</v>
      </c>
      <c r="R224" s="192" t="s">
        <v>409</v>
      </c>
      <c r="S224" s="192">
        <v>3.7</v>
      </c>
      <c r="T224" s="192" t="s">
        <v>409</v>
      </c>
      <c r="U224" s="192">
        <v>0</v>
      </c>
      <c r="V224" s="192" t="s">
        <v>409</v>
      </c>
      <c r="W224" s="192">
        <v>0</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6.5</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0</v>
      </c>
      <c r="J225" s="242">
        <v>44860</v>
      </c>
      <c r="K225" s="242">
        <v>45001</v>
      </c>
      <c r="L225" s="91" t="s">
        <v>362</v>
      </c>
      <c r="M225" s="192">
        <v>6.5</v>
      </c>
      <c r="N225" s="192" t="s">
        <v>409</v>
      </c>
      <c r="O225" s="192">
        <v>0</v>
      </c>
      <c r="P225" s="192">
        <v>0</v>
      </c>
      <c r="Q225" s="192">
        <v>0</v>
      </c>
      <c r="R225" s="192" t="s">
        <v>409</v>
      </c>
      <c r="S225" s="192">
        <v>4.9000000000000004</v>
      </c>
      <c r="T225" s="192" t="s">
        <v>409</v>
      </c>
      <c r="U225" s="192">
        <v>0</v>
      </c>
      <c r="V225" s="192" t="s">
        <v>409</v>
      </c>
      <c r="W225" s="192">
        <v>0</v>
      </c>
      <c r="X225" s="192" t="s">
        <v>409</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13" priority="21" stopIfTrue="1" operator="greaterThanOrEqual">
      <formula>0</formula>
    </cfRule>
  </conditionalFormatting>
  <conditionalFormatting sqref="G8:G225">
    <cfRule type="cellIs" dxfId="112" priority="128" stopIfTrue="1" operator="greaterThanOrEqual">
      <formula>0</formula>
    </cfRule>
  </conditionalFormatting>
  <conditionalFormatting sqref="G1:H5">
    <cfRule type="expression" dxfId="111" priority="7" stopIfTrue="1">
      <formula>G1=""</formula>
    </cfRule>
  </conditionalFormatting>
  <conditionalFormatting sqref="G8:H225">
    <cfRule type="expression" dxfId="110" priority="113" stopIfTrue="1">
      <formula>G8=""</formula>
    </cfRule>
  </conditionalFormatting>
  <conditionalFormatting sqref="H1:H5">
    <cfRule type="cellIs" dxfId="109" priority="12" operator="between">
      <formula>0</formula>
      <formula>6.999</formula>
    </cfRule>
    <cfRule type="cellIs" dxfId="108" priority="13" operator="between">
      <formula>7</formula>
      <formula>9.99</formula>
    </cfRule>
    <cfRule type="expression" dxfId="107" priority="14">
      <formula>H1=10</formula>
    </cfRule>
  </conditionalFormatting>
  <conditionalFormatting sqref="H8:H225">
    <cfRule type="expression" dxfId="106" priority="116">
      <formula>H8=10</formula>
    </cfRule>
    <cfRule type="cellIs" dxfId="105" priority="115" operator="between">
      <formula>7</formula>
      <formula>9.99</formula>
    </cfRule>
    <cfRule type="cellIs" dxfId="104" priority="114" operator="between">
      <formula>0</formula>
      <formula>6.999</formula>
    </cfRule>
  </conditionalFormatting>
  <conditionalFormatting sqref="I2:I3">
    <cfRule type="expression" dxfId="103" priority="25">
      <formula>I2=10</formula>
    </cfRule>
    <cfRule type="expression" dxfId="102" priority="22">
      <formula>I2=""</formula>
    </cfRule>
    <cfRule type="cellIs" dxfId="101" priority="23" operator="between">
      <formula>0</formula>
      <formula>6.999</formula>
    </cfRule>
    <cfRule type="cellIs" dxfId="100" priority="24" operator="between">
      <formula>7</formula>
      <formula>9.99</formula>
    </cfRule>
  </conditionalFormatting>
  <conditionalFormatting sqref="I2:I5">
    <cfRule type="expression" dxfId="99" priority="11">
      <formula>I2=10</formula>
    </cfRule>
    <cfRule type="cellIs" dxfId="98" priority="10" operator="between">
      <formula>7</formula>
      <formula>9.99</formula>
    </cfRule>
    <cfRule type="cellIs" dxfId="97" priority="9" operator="between">
      <formula>0</formula>
      <formula>6.999</formula>
    </cfRule>
    <cfRule type="expression" dxfId="96" priority="8">
      <formula>I2=""</formula>
    </cfRule>
  </conditionalFormatting>
  <conditionalFormatting sqref="I4:I5">
    <cfRule type="expression" dxfId="95" priority="6">
      <formula>I4=10</formula>
    </cfRule>
    <cfRule type="cellIs" dxfId="94" priority="5" operator="between">
      <formula>7</formula>
      <formula>9.99</formula>
    </cfRule>
    <cfRule type="cellIs" dxfId="93" priority="4" operator="between">
      <formula>0</formula>
      <formula>6.999</formula>
    </cfRule>
    <cfRule type="expression" dxfId="92" priority="3">
      <formula>I4=""</formula>
    </cfRule>
  </conditionalFormatting>
  <conditionalFormatting sqref="I8:I225">
    <cfRule type="cellIs" dxfId="91" priority="112" stopIfTrue="1" operator="greaterThanOrEqual">
      <formula>0</formula>
    </cfRule>
    <cfRule type="expression" dxfId="90" priority="109">
      <formula>I8=""</formula>
    </cfRule>
  </conditionalFormatting>
  <conditionalFormatting sqref="J8:K225">
    <cfRule type="colorScale" priority="877">
      <colorScale>
        <cfvo type="min"/>
        <cfvo type="max"/>
        <color rgb="FFFCDCDF"/>
        <color rgb="FFF2676B"/>
      </colorScale>
    </cfRule>
  </conditionalFormatting>
  <conditionalFormatting sqref="L8:L225">
    <cfRule type="expression" dxfId="89" priority="35">
      <formula>$L8&lt;&gt;$C8</formula>
    </cfRule>
  </conditionalFormatting>
  <conditionalFormatting sqref="M2:V3 W3:Z3">
    <cfRule type="expression" dxfId="88" priority="27">
      <formula>M2&lt;&gt;L2</formula>
    </cfRule>
    <cfRule type="expression" dxfId="87" priority="26">
      <formula>M2=L2</formula>
    </cfRule>
    <cfRule type="expression" dxfId="86" priority="28">
      <formula>M2=L2</formula>
    </cfRule>
  </conditionalFormatting>
  <conditionalFormatting sqref="M198:X225 M8:Z197">
    <cfRule type="colorScale" priority="34">
      <colorScale>
        <cfvo type="num" val="0"/>
        <cfvo type="num" val="10"/>
        <color rgb="FFFCFCFF"/>
        <color rgb="FFFFFF00"/>
      </colorScale>
    </cfRule>
  </conditionalFormatting>
  <conditionalFormatting sqref="M6:Z6">
    <cfRule type="expression" dxfId="85" priority="18">
      <formula>ISNUMBER(SEARCH("_raw",M$7))</formula>
    </cfRule>
  </conditionalFormatting>
  <conditionalFormatting sqref="M8:Z197 M198:X225">
    <cfRule type="expression" dxfId="84" priority="33" stopIfTrue="1">
      <formula>ISNUMBER(SEARCH("_raw",M$7))</formula>
    </cfRule>
  </conditionalFormatting>
  <conditionalFormatting sqref="W2:AD3">
    <cfRule type="expression" dxfId="83" priority="31">
      <formula>W2=R2</formula>
    </cfRule>
    <cfRule type="expression" dxfId="82" priority="29">
      <formula>W2=R2</formula>
    </cfRule>
    <cfRule type="expression" dxfId="81"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ADE86766-86E7-B54F-BE7F-98D38EDD2D54}">
            <xm:f>Parameters!$D$37</xm:f>
            <x14:dxf>
              <font>
                <sz val="12"/>
                <color rgb="FF000000"/>
                <name val="Arial"/>
              </font>
              <fill>
                <patternFill patternType="solid">
                  <bgColor rgb="FFE35A3A"/>
                </patternFill>
              </fill>
            </x14:dxf>
          </x14:cfRule>
          <x14:cfRule type="cellIs" priority="20"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126" stopIfTrue="1" operator="greaterThanOrEqual" id="{9388250E-4FB0-3F40-BAB2-3DEF92C32D4C}">
            <xm:f>Parameters!$D$37</xm:f>
            <x14:dxf>
              <font>
                <sz val="12"/>
                <color rgb="FF000000"/>
                <name val="Arial"/>
              </font>
              <fill>
                <patternFill patternType="solid">
                  <bgColor rgb="FFE35A3A"/>
                </patternFill>
              </fill>
            </x14:dxf>
          </x14:cfRule>
          <x14:cfRule type="cellIs" priority="127" stopIfTrue="1" operator="greaterThanOrEqual" id="{E37548A8-C4C0-6646-9CC6-639A4C8AD3A8}">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4244786C-0C18-E149-99A5-3DB628AC5E3B}">
            <xm:f>Parameters!$D$41</xm:f>
            <x14:dxf>
              <font>
                <sz val="12"/>
                <color rgb="FF000000"/>
                <name val="Arial"/>
              </font>
              <fill>
                <patternFill patternType="solid">
                  <bgColor rgb="FFF2676B"/>
                </patternFill>
              </fill>
            </x14:dxf>
          </x14:cfRule>
          <x14:cfRule type="cellIs" priority="17" stopIfTrue="1" operator="between" id="{643A0826-D306-E444-BF79-8FCBF966CCFA}">
            <xm:f>0</xm:f>
            <xm:f>Parameters!$D$42</xm:f>
            <x14:dxf>
              <font>
                <sz val="12"/>
                <color rgb="FF000000"/>
                <name val="Arial"/>
              </font>
              <fill>
                <patternFill patternType="solid">
                  <bgColor rgb="FFFCDCDF"/>
                </patternFill>
              </fill>
            </x14:dxf>
          </x14:cfRule>
          <x14:cfRule type="cellIs" priority="16" stopIfTrue="1" operator="greaterThanOrEqual" id="{9BCC53B6-8F66-6B40-BEDF-79258FCCC3C5}">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119" stopIfTrue="1" operator="between" id="{12C92172-44DD-2F42-B3E9-197819313C94}">
            <xm:f>0</xm:f>
            <xm:f>Parameters!$D$42</xm:f>
            <x14:dxf>
              <font>
                <sz val="12"/>
                <color rgb="FF000000"/>
                <name val="Arial"/>
              </font>
              <fill>
                <patternFill patternType="solid">
                  <bgColor rgb="FFFCDCDF"/>
                </patternFill>
              </fill>
            </x14:dxf>
          </x14:cfRule>
          <x14:cfRule type="cellIs" priority="118" stopIfTrue="1" operator="greaterThanOrEqual" id="{5E686F7C-38DD-3049-9BB8-EFBC380BDC6B}">
            <xm:f>Parameters!$D$42</xm:f>
            <x14:dxf>
              <font>
                <sz val="12"/>
                <color rgb="FF000000"/>
                <name val="Arial"/>
              </font>
              <fill>
                <patternFill patternType="solid">
                  <bgColor rgb="FFF7A9AC"/>
                </patternFill>
              </fill>
            </x14:dxf>
          </x14:cfRule>
          <x14:cfRule type="cellIs" priority="117" stopIfTrue="1" operator="greaterThanOrEqual" id="{65022C13-C2AC-6241-B270-E69152CE1918}">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111" stopIfTrue="1" operator="greaterThanOrEqual" id="{B64B1B6B-C903-3340-ADBE-9CDC8155F804}">
            <xm:f>Parameters!$D$38</xm:f>
            <x14:dxf>
              <font>
                <sz val="12"/>
                <color rgb="FF000000"/>
                <name val="Arial"/>
              </font>
              <fill>
                <patternFill patternType="solid">
                  <bgColor rgb="FFF9BF8E"/>
                </patternFill>
              </fill>
            </x14:dxf>
          </x14:cfRule>
          <x14:cfRule type="cellIs" priority="110" stopIfTrue="1" operator="greaterThanOrEqual" id="{58298C33-4F21-2340-8EC6-4AF30FEE70C4}">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topLeftCell="E1" zoomScaleNormal="100" workbookViewId="0">
      <selection activeCell="X13" sqref="X1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80.5703125" style="86" bestFit="1" customWidth="1"/>
    <col min="25"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AC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t="str">
        <f t="shared" si="0"/>
        <v>Raw Values</v>
      </c>
      <c r="X2" s="177" t="str">
        <f t="shared" si="0"/>
        <v>Raw Values</v>
      </c>
      <c r="Y2" s="177" t="str">
        <f t="shared" si="0"/>
        <v>Raw Values</v>
      </c>
      <c r="Z2" s="177" t="str">
        <f t="shared" si="0"/>
        <v>Raw Values</v>
      </c>
      <c r="AA2" s="177" t="str">
        <f t="shared" si="0"/>
        <v/>
      </c>
      <c r="AB2" s="177" t="str">
        <f t="shared" si="0"/>
        <v/>
      </c>
      <c r="AC2" s="177" t="str">
        <f t="shared" si="0"/>
        <v/>
      </c>
      <c r="AD2" s="177" t="str">
        <f t="shared" ref="AD2:AJ2" si="1">IF(SUM(AD4:AD5)&gt;0,"Norm. Values",IF(ISTEXT(AD7),"Raw Values",""))</f>
        <v/>
      </c>
      <c r="AE2" s="89" t="str">
        <f t="shared" si="1"/>
        <v/>
      </c>
      <c r="AF2" s="89" t="str">
        <f t="shared" si="1"/>
        <v/>
      </c>
      <c r="AG2" s="89" t="str">
        <f t="shared" si="1"/>
        <v/>
      </c>
      <c r="AH2" s="89" t="str">
        <f t="shared" si="1"/>
        <v/>
      </c>
      <c r="AI2" s="89" t="str">
        <f t="shared" si="1"/>
        <v/>
      </c>
      <c r="AJ2" s="89" t="str">
        <f t="shared" si="1"/>
        <v/>
      </c>
      <c r="AK2" s="89"/>
      <c r="AL2" s="93"/>
    </row>
    <row r="3" spans="1:38" x14ac:dyDescent="0.2">
      <c r="A3" s="93"/>
      <c r="B3" s="95"/>
      <c r="C3" s="88"/>
      <c r="D3" s="172"/>
      <c r="E3" s="172"/>
      <c r="F3" s="89"/>
      <c r="G3" s="90"/>
      <c r="H3" s="90"/>
      <c r="I3" s="90"/>
      <c r="L3" s="91"/>
      <c r="M3" s="178" t="str">
        <f>IF(M4=1,"Underlying",IF(M5=1,"Emerging",""))</f>
        <v>Underlying</v>
      </c>
      <c r="N3" s="178" t="str">
        <f t="shared" ref="N3:AC3" si="2">IF(N4=1,"Underlying",IF(N5=1,"Emerging",""))</f>
        <v>Underlying</v>
      </c>
      <c r="O3" s="178" t="str">
        <f t="shared" si="2"/>
        <v>Emerging</v>
      </c>
      <c r="P3" s="178" t="str">
        <f t="shared" si="2"/>
        <v>Emerging</v>
      </c>
      <c r="Q3" s="178" t="str">
        <f t="shared" si="2"/>
        <v>Emerging</v>
      </c>
      <c r="R3" s="178" t="str">
        <f t="shared" si="2"/>
        <v>Emerging</v>
      </c>
      <c r="S3" s="178"/>
      <c r="T3" s="178"/>
      <c r="U3" s="178"/>
      <c r="V3" s="178"/>
      <c r="W3" s="178"/>
      <c r="X3" s="178"/>
      <c r="Y3" s="178"/>
      <c r="Z3" s="178"/>
      <c r="AA3" s="179" t="str">
        <f t="shared" si="2"/>
        <v/>
      </c>
      <c r="AB3" s="179" t="str">
        <f t="shared" si="2"/>
        <v/>
      </c>
      <c r="AC3" s="179" t="str">
        <f t="shared" si="2"/>
        <v/>
      </c>
      <c r="AD3" s="179" t="str">
        <f>IF(AD4=1,"Underlying",IF(AD5=1,"Emerging",""))</f>
        <v/>
      </c>
      <c r="AE3" s="89" t="str">
        <f t="shared" ref="AE3:AF3" si="3">IF(AE4=1,"Underlying",IF(AE5=1,"Emerging",""))</f>
        <v/>
      </c>
      <c r="AF3" s="89" t="str">
        <f t="shared" si="3"/>
        <v/>
      </c>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c r="T4" s="180"/>
      <c r="U4" s="180"/>
      <c r="V4" s="180"/>
      <c r="W4" s="180"/>
      <c r="X4" s="180"/>
      <c r="Y4" s="180"/>
      <c r="Z4" s="180"/>
      <c r="AA4" s="92" t="str">
        <f>IFERROR(INDEX('Data Dictionary'!$I$8:$I$39,MATCH(AA7,'Data Dictionary'!$K$8:$K$39,0)),"")</f>
        <v/>
      </c>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c r="T5" s="181"/>
      <c r="U5" s="181"/>
      <c r="V5" s="181"/>
      <c r="W5" s="181"/>
      <c r="X5" s="181"/>
      <c r="Y5" s="181"/>
      <c r="Z5" s="181"/>
      <c r="AA5" s="92" t="str">
        <f>IFERROR(INDEX('Data Dictionary'!$J$8:$J$39,MATCH(AA7,'Data Dictionary'!$K$8:$K$39,0)),"")</f>
        <v/>
      </c>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619</v>
      </c>
      <c r="K6" s="240" t="s">
        <v>620</v>
      </c>
      <c r="L6" s="203"/>
      <c r="M6" s="246" t="str">
        <f>IFERROR(INDEX('Data Dictionary'!$E$8:$E$39,MATCH(M7,'Data Dictionary'!$K$8:$K$39,0)),IFERROR(CONCATENATE(INDEX('Data Dictionary'!$E$8:$E$39,MATCH(LEFT(M7, SEARCH("_raw",M7,1)-1),'Data Dictionary'!$L$8:$L$39,0))," (Raw)"),""))</f>
        <v>FCS</v>
      </c>
      <c r="N6" s="246" t="str">
        <f>IFERROR(INDEX('Data Dictionary'!$E$8:$E$39,MATCH(N7,'Data Dictionary'!$K$8:$K$39,0)),IFERROR(CONCATENATE(INDEX('Data Dictionary'!$E$8:$E$39,MATCH(LEFT(N7, SEARCH("_raw",N7,1)-1),'Data Dictionary'!$L$8:$L$39,0))," (Raw)"),""))</f>
        <v>FSI</v>
      </c>
      <c r="O6" s="246" t="str">
        <f>IFERROR(INDEX('Data Dictionary'!$E$8:$E$39,MATCH(O7,'Data Dictionary'!$K$8:$K$39,0)),IFERROR(CONCATENATE(INDEX('Data Dictionary'!$E$8:$E$39,MATCH(LEFT(O7, SEARCH("_raw",O7,1)-1),'Data Dictionary'!$L$8:$L$39,0))," (Raw)"),""))</f>
        <v>Political Fatalities</v>
      </c>
      <c r="P6" s="246" t="str">
        <f>IFERROR(INDEX('Data Dictionary'!$E$8:$E$39,MATCH(P7,'Data Dictionary'!$K$8:$K$39,0)),IFERROR(CONCATENATE(INDEX('Data Dictionary'!$E$8:$E$39,MATCH(LEFT(P7, SEARCH("_raw",P7,1)-1),'Data Dictionary'!$L$8:$L$39,0))," (Raw)"),""))</f>
        <v>IFES Elections &amp; GIC Coups</v>
      </c>
      <c r="Q6" s="246" t="str">
        <f>IFERROR(INDEX('Data Dictionary'!$E$8:$E$39,MATCH(Q7,'Data Dictionary'!$K$8:$K$39,0)),IFERROR(CONCATENATE(INDEX('Data Dictionary'!$E$8:$E$39,MATCH(LEFT(Q7, SEARCH("_raw",Q7,1)-1),'Data Dictionary'!$L$8:$L$39,0))," (Raw)"),""))</f>
        <v>ACAPS Risk List (Conflict)</v>
      </c>
      <c r="R6" s="246" t="str">
        <f>IFERROR(INDEX('Data Dictionary'!$E$8:$E$39,MATCH(R7,'Data Dictionary'!$K$8:$K$39,0)),IFERROR(CONCATENATE(INDEX('Data Dictionary'!$E$8:$E$39,MATCH(LEFT(R7, SEARCH("_raw",R7,1)-1),'Data Dictionary'!$L$8:$L$39,0))," (Raw)"),""))</f>
        <v>EIU Security</v>
      </c>
      <c r="S6" s="246"/>
      <c r="T6" s="246"/>
      <c r="U6" s="246"/>
      <c r="V6" s="246"/>
      <c r="W6" s="246"/>
      <c r="X6" s="246"/>
      <c r="Y6" s="246"/>
      <c r="Z6" s="246"/>
      <c r="AA6" s="99" t="str">
        <f>IFERROR(INDEX('Data Dictionary'!$E$8:$E$39,MATCH(AA7,'Data Dictionary'!$K$8:$K$39,0)),IFERROR(CONCATENATE(INDEX('Data Dictionary'!$E$8:$E$39,MATCH(LEFT(AA7, SEARCH("_raw",AA7,1)-1),'Data Dictionary'!$L$8:$L$39,0))," (Raw)"),""))</f>
        <v/>
      </c>
      <c r="AB6" s="99" t="str">
        <f>IFERROR(INDEX('Data Dictionary'!$E$8:$E$39,MATCH(AB7,'Data Dictionary'!$K$8:$K$39,0)),IFERROR(CONCATENATE(INDEX('Data Dictionary'!$E$8:$E$39,MATCH(LEFT(AB7, SEARCH("_raw",AB7,1)-1),'Data Dictionary'!$L$8:$L$39,0))," (Raw)"),""))</f>
        <v/>
      </c>
      <c r="AC6" s="99"/>
      <c r="AD6" s="35"/>
      <c r="AE6" s="35"/>
      <c r="AF6" s="35"/>
      <c r="AG6" s="35"/>
      <c r="AH6" s="35"/>
    </row>
    <row r="7" spans="1:38" s="94" customFormat="1" ht="43" x14ac:dyDescent="0.2">
      <c r="A7" s="198"/>
      <c r="B7" s="188"/>
      <c r="C7" s="188"/>
      <c r="D7" s="218"/>
      <c r="E7" s="218"/>
      <c r="F7" s="102"/>
      <c r="G7" s="189"/>
      <c r="H7" s="189"/>
      <c r="I7" s="189"/>
      <c r="J7" s="243" t="s">
        <v>617</v>
      </c>
      <c r="K7" s="243" t="s">
        <v>618</v>
      </c>
      <c r="L7" s="244" t="s">
        <v>2</v>
      </c>
      <c r="M7" s="247" t="s">
        <v>506</v>
      </c>
      <c r="N7" s="247" t="s">
        <v>630</v>
      </c>
      <c r="O7" s="247" t="s">
        <v>413</v>
      </c>
      <c r="P7" s="247" t="s">
        <v>523</v>
      </c>
      <c r="Q7" s="247" t="s">
        <v>631</v>
      </c>
      <c r="R7" s="247" t="s">
        <v>632</v>
      </c>
      <c r="S7" s="247" t="s">
        <v>633</v>
      </c>
      <c r="T7" s="247" t="s">
        <v>472</v>
      </c>
      <c r="U7" s="247" t="s">
        <v>634</v>
      </c>
      <c r="V7" s="247" t="s">
        <v>529</v>
      </c>
      <c r="W7" s="247" t="s">
        <v>526</v>
      </c>
      <c r="X7" s="247" t="s">
        <v>820</v>
      </c>
      <c r="Y7" s="247" t="s">
        <v>635</v>
      </c>
      <c r="Z7" s="247" t="s">
        <v>636</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#N/A</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717</v>
      </c>
      <c r="M8" s="192" t="s">
        <v>409</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4">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4.2257712736426001</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1.7857142857143</v>
      </c>
      <c r="J9" s="242">
        <v>44778</v>
      </c>
      <c r="K9" s="242">
        <v>44753</v>
      </c>
      <c r="L9" s="91" t="s">
        <v>7</v>
      </c>
      <c r="M9" s="192">
        <v>10</v>
      </c>
      <c r="N9" s="192">
        <v>9.4816856330014208</v>
      </c>
      <c r="O9" s="192">
        <v>0</v>
      </c>
      <c r="P9" s="192">
        <v>0</v>
      </c>
      <c r="Q9" s="192" t="s">
        <v>409</v>
      </c>
      <c r="R9" s="192">
        <v>1.7857142857143</v>
      </c>
      <c r="S9" s="192">
        <v>0</v>
      </c>
      <c r="T9" s="192" t="s">
        <v>626</v>
      </c>
      <c r="U9" s="192">
        <v>105.9</v>
      </c>
      <c r="V9" s="192">
        <v>-1.7594437752324501</v>
      </c>
      <c r="W9" s="192" t="s">
        <v>409</v>
      </c>
      <c r="X9" s="192" t="s">
        <v>865</v>
      </c>
      <c r="Y9" s="192">
        <v>3.5714285714285997E-2</v>
      </c>
      <c r="Z9" s="192">
        <v>-57.446808510638299</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4"/>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6.2191629016873327</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5.5254267425319998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7</v>
      </c>
      <c r="J10" s="242">
        <v>44860</v>
      </c>
      <c r="K10" s="242">
        <v>44966</v>
      </c>
      <c r="L10" s="91" t="s">
        <v>9</v>
      </c>
      <c r="M10" s="192">
        <v>0</v>
      </c>
      <c r="N10" s="192">
        <v>5.5254267425319998</v>
      </c>
      <c r="O10" s="192">
        <v>0</v>
      </c>
      <c r="P10" s="192">
        <v>0</v>
      </c>
      <c r="Q10" s="192" t="s">
        <v>409</v>
      </c>
      <c r="R10" s="192">
        <v>7</v>
      </c>
      <c r="S10" s="192">
        <v>0</v>
      </c>
      <c r="T10" s="192" t="s">
        <v>409</v>
      </c>
      <c r="U10" s="192">
        <v>88.1</v>
      </c>
      <c r="V10" s="192">
        <v>-1.2670210831620299E-3</v>
      </c>
      <c r="W10" s="192" t="s">
        <v>409</v>
      </c>
      <c r="X10" s="192" t="s">
        <v>409</v>
      </c>
      <c r="Y10" s="192">
        <v>0.26190476190476097</v>
      </c>
      <c r="Z10" s="192">
        <v>-46.6666666666666</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4"/>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44860</v>
      </c>
      <c r="K11" s="242">
        <v>45056</v>
      </c>
      <c r="L11" s="91" t="s">
        <v>11</v>
      </c>
      <c r="M11" s="192">
        <v>0</v>
      </c>
      <c r="N11" s="192">
        <v>0</v>
      </c>
      <c r="O11" s="192" t="s">
        <v>409</v>
      </c>
      <c r="P11" s="192">
        <v>0</v>
      </c>
      <c r="Q11" s="192" t="s">
        <v>409</v>
      </c>
      <c r="R11" s="192">
        <v>0</v>
      </c>
      <c r="S11" s="192">
        <v>0</v>
      </c>
      <c r="T11" s="192" t="s">
        <v>409</v>
      </c>
      <c r="U11" s="192">
        <v>56.7</v>
      </c>
      <c r="V11" s="192" t="s">
        <v>409</v>
      </c>
      <c r="W11" s="192" t="s">
        <v>409</v>
      </c>
      <c r="X11" s="192" t="s">
        <v>409</v>
      </c>
      <c r="Y11" s="192">
        <v>0</v>
      </c>
      <c r="Z11" s="192">
        <v>-100</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4"/>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#N/A</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718</v>
      </c>
      <c r="M12" s="192" t="s">
        <v>409</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4"/>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44860</v>
      </c>
      <c r="K13" s="242">
        <v>44860</v>
      </c>
      <c r="L13" s="91" t="s">
        <v>13</v>
      </c>
      <c r="M13" s="192">
        <v>0</v>
      </c>
      <c r="N13" s="192">
        <v>0</v>
      </c>
      <c r="O13" s="192" t="s">
        <v>409</v>
      </c>
      <c r="P13" s="192">
        <v>0</v>
      </c>
      <c r="Q13" s="192" t="s">
        <v>409</v>
      </c>
      <c r="R13" s="192">
        <v>0</v>
      </c>
      <c r="S13" s="192" t="s">
        <v>409</v>
      </c>
      <c r="T13" s="192" t="s">
        <v>409</v>
      </c>
      <c r="U13" s="192">
        <v>39.1</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4"/>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0</v>
      </c>
      <c r="J14" s="242">
        <v>44860</v>
      </c>
      <c r="K14" s="242">
        <v>45058</v>
      </c>
      <c r="L14" s="91" t="s">
        <v>15</v>
      </c>
      <c r="M14" s="192">
        <v>0</v>
      </c>
      <c r="N14" s="192">
        <v>0</v>
      </c>
      <c r="O14" s="192" t="s">
        <v>409</v>
      </c>
      <c r="P14" s="192">
        <v>0</v>
      </c>
      <c r="Q14" s="192" t="s">
        <v>409</v>
      </c>
      <c r="R14" s="192">
        <v>0</v>
      </c>
      <c r="S14" s="192">
        <v>7</v>
      </c>
      <c r="T14" s="192" t="s">
        <v>409</v>
      </c>
      <c r="U14" s="192">
        <v>47.9</v>
      </c>
      <c r="V14" s="192" t="s">
        <v>409</v>
      </c>
      <c r="W14" s="192" t="s">
        <v>409</v>
      </c>
      <c r="X14" s="192" t="s">
        <v>409</v>
      </c>
      <c r="Y14" s="192">
        <v>0</v>
      </c>
      <c r="Z14" s="192">
        <v>26.315789473684202</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4"/>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2.890854761446533</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0.83570412517780901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10</v>
      </c>
      <c r="J15" s="242">
        <v>44860</v>
      </c>
      <c r="K15" s="242">
        <v>45034</v>
      </c>
      <c r="L15" s="91" t="s">
        <v>17</v>
      </c>
      <c r="M15" s="192">
        <v>0</v>
      </c>
      <c r="N15" s="192">
        <v>0.83570412517780901</v>
      </c>
      <c r="O15" s="192">
        <v>10</v>
      </c>
      <c r="P15" s="192">
        <v>0</v>
      </c>
      <c r="Q15" s="192">
        <v>7</v>
      </c>
      <c r="R15" s="192">
        <v>7.1428571428571299</v>
      </c>
      <c r="S15" s="192">
        <v>0</v>
      </c>
      <c r="T15" s="192" t="s">
        <v>409</v>
      </c>
      <c r="U15" s="192">
        <v>67</v>
      </c>
      <c r="V15" s="192">
        <v>1.8859761448808701</v>
      </c>
      <c r="W15" s="192" t="s">
        <v>409</v>
      </c>
      <c r="X15" s="192" t="s">
        <v>866</v>
      </c>
      <c r="Y15" s="192">
        <v>0.14285714285714199</v>
      </c>
      <c r="Z15" s="192">
        <v>-28</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4"/>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#N/A</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719</v>
      </c>
      <c r="M16" s="193" t="s">
        <v>409</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4"/>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0</v>
      </c>
      <c r="J17" s="242">
        <v>44860</v>
      </c>
      <c r="K17" s="242">
        <v>44753</v>
      </c>
      <c r="L17" s="91" t="s">
        <v>19</v>
      </c>
      <c r="M17" s="192">
        <v>0</v>
      </c>
      <c r="N17" s="192">
        <v>0</v>
      </c>
      <c r="O17" s="192" t="s">
        <v>409</v>
      </c>
      <c r="P17" s="192">
        <v>0</v>
      </c>
      <c r="Q17" s="192" t="s">
        <v>409</v>
      </c>
      <c r="R17" s="192" t="s">
        <v>409</v>
      </c>
      <c r="S17" s="192" t="s">
        <v>409</v>
      </c>
      <c r="T17" s="192" t="s">
        <v>409</v>
      </c>
      <c r="U17" s="192">
        <v>54.2</v>
      </c>
      <c r="V17" s="192" t="s">
        <v>409</v>
      </c>
      <c r="W17" s="192" t="s">
        <v>409</v>
      </c>
      <c r="X17" s="192" t="s">
        <v>409</v>
      </c>
      <c r="Y17" s="192" t="s">
        <v>409</v>
      </c>
      <c r="Z17" s="192" t="s">
        <v>409</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4"/>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44860</v>
      </c>
      <c r="K18" s="242">
        <v>44966</v>
      </c>
      <c r="L18" s="91" t="s">
        <v>21</v>
      </c>
      <c r="M18" s="192">
        <v>0</v>
      </c>
      <c r="N18" s="192">
        <v>0</v>
      </c>
      <c r="O18" s="192" t="s">
        <v>409</v>
      </c>
      <c r="P18" s="192">
        <v>0</v>
      </c>
      <c r="Q18" s="192" t="s">
        <v>409</v>
      </c>
      <c r="R18" s="192">
        <v>0</v>
      </c>
      <c r="S18" s="192">
        <v>0</v>
      </c>
      <c r="T18" s="192" t="s">
        <v>409</v>
      </c>
      <c r="U18" s="192">
        <v>22.7</v>
      </c>
      <c r="V18" s="192" t="s">
        <v>409</v>
      </c>
      <c r="W18" s="192" t="s">
        <v>409</v>
      </c>
      <c r="X18" s="192" t="s">
        <v>409</v>
      </c>
      <c r="Y18" s="192">
        <v>0</v>
      </c>
      <c r="Z18" s="192">
        <v>-100</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4"/>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44860</v>
      </c>
      <c r="K19" s="242">
        <v>44860</v>
      </c>
      <c r="L19" s="91" t="s">
        <v>23</v>
      </c>
      <c r="M19" s="192">
        <v>0</v>
      </c>
      <c r="N19" s="192">
        <v>0</v>
      </c>
      <c r="O19" s="192" t="s">
        <v>409</v>
      </c>
      <c r="P19" s="192">
        <v>0</v>
      </c>
      <c r="Q19" s="192" t="s">
        <v>409</v>
      </c>
      <c r="R19" s="192">
        <v>0</v>
      </c>
      <c r="S19" s="192" t="s">
        <v>409</v>
      </c>
      <c r="T19" s="192" t="s">
        <v>409</v>
      </c>
      <c r="U19" s="192">
        <v>25.4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4"/>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3.9166956709275804</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2.1915007112375502</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7</v>
      </c>
      <c r="J20" s="242">
        <v>44860</v>
      </c>
      <c r="K20" s="242">
        <v>44753</v>
      </c>
      <c r="L20" s="91" t="s">
        <v>25</v>
      </c>
      <c r="M20" s="192">
        <v>0</v>
      </c>
      <c r="N20" s="192">
        <v>2.1915007112375502</v>
      </c>
      <c r="O20" s="192">
        <v>0</v>
      </c>
      <c r="P20" s="192">
        <v>0</v>
      </c>
      <c r="Q20" s="192">
        <v>7</v>
      </c>
      <c r="R20" s="192">
        <v>4.1666666666666599</v>
      </c>
      <c r="S20" s="192">
        <v>0</v>
      </c>
      <c r="T20" s="192" t="s">
        <v>409</v>
      </c>
      <c r="U20" s="192">
        <v>73.099999999999994</v>
      </c>
      <c r="V20" s="192">
        <v>-0.50021186632955095</v>
      </c>
      <c r="W20" s="192" t="s">
        <v>409</v>
      </c>
      <c r="X20" s="192" t="s">
        <v>866</v>
      </c>
      <c r="Y20" s="192">
        <v>8.3333333333333204E-2</v>
      </c>
      <c r="Z20" s="192">
        <v>-50</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4"/>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0</v>
      </c>
      <c r="J21" s="242">
        <v>44778</v>
      </c>
      <c r="K21" s="242">
        <v>45058</v>
      </c>
      <c r="L21" s="91" t="s">
        <v>27</v>
      </c>
      <c r="M21" s="192">
        <v>10</v>
      </c>
      <c r="N21" s="192">
        <v>7.1479374110952998</v>
      </c>
      <c r="O21" s="192">
        <v>0</v>
      </c>
      <c r="P21" s="192">
        <v>0</v>
      </c>
      <c r="Q21" s="192" t="s">
        <v>409</v>
      </c>
      <c r="R21" s="192">
        <v>0</v>
      </c>
      <c r="S21" s="192">
        <v>0</v>
      </c>
      <c r="T21" s="192" t="s">
        <v>627</v>
      </c>
      <c r="U21" s="192">
        <v>95.4</v>
      </c>
      <c r="V21" s="192">
        <v>-1.49704287638071</v>
      </c>
      <c r="W21" s="192" t="s">
        <v>409</v>
      </c>
      <c r="X21" s="192" t="s">
        <v>409</v>
      </c>
      <c r="Y21" s="192">
        <v>0</v>
      </c>
      <c r="Z21" s="192">
        <v>-39.568345323740999</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4"/>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44860</v>
      </c>
      <c r="K22" s="242">
        <v>44929</v>
      </c>
      <c r="L22" s="91" t="s">
        <v>29</v>
      </c>
      <c r="M22" s="192">
        <v>0</v>
      </c>
      <c r="N22" s="192">
        <v>0</v>
      </c>
      <c r="O22" s="192" t="s">
        <v>409</v>
      </c>
      <c r="P22" s="192">
        <v>0</v>
      </c>
      <c r="Q22" s="192" t="s">
        <v>409</v>
      </c>
      <c r="R22" s="192">
        <v>0</v>
      </c>
      <c r="S22" s="192">
        <v>0</v>
      </c>
      <c r="T22" s="192" t="s">
        <v>409</v>
      </c>
      <c r="U22" s="192">
        <v>31.9</v>
      </c>
      <c r="V22" s="192" t="s">
        <v>409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4"/>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4.5366768344083868</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2.0581436699857698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10</v>
      </c>
      <c r="J23" s="242">
        <v>44860</v>
      </c>
      <c r="K23" s="242">
        <v>45034</v>
      </c>
      <c r="L23" s="91" t="s">
        <v>31</v>
      </c>
      <c r="M23" s="192">
        <v>0</v>
      </c>
      <c r="N23" s="192">
        <v>2.0581436699857698</v>
      </c>
      <c r="O23" s="192">
        <v>10</v>
      </c>
      <c r="P23" s="192">
        <v>0</v>
      </c>
      <c r="Q23" s="192">
        <v>7</v>
      </c>
      <c r="R23" s="192">
        <v>0</v>
      </c>
      <c r="S23" s="192">
        <v>0</v>
      </c>
      <c r="T23" s="192" t="s">
        <v>409</v>
      </c>
      <c r="U23" s="192">
        <v>72.5</v>
      </c>
      <c r="V23" s="192">
        <v>1.02230907753519</v>
      </c>
      <c r="W23" s="192" t="s">
        <v>409</v>
      </c>
      <c r="X23" s="192" t="s">
        <v>867</v>
      </c>
      <c r="Y23" s="192">
        <v>0</v>
      </c>
      <c r="Z23" s="192">
        <v>-86.363636363636303</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4"/>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10</v>
      </c>
      <c r="J24" s="242">
        <v>44778</v>
      </c>
      <c r="K24" s="242">
        <v>45058</v>
      </c>
      <c r="L24" s="91" t="s">
        <v>33</v>
      </c>
      <c r="M24" s="192">
        <v>10</v>
      </c>
      <c r="N24" s="192">
        <v>6.0588549075391098</v>
      </c>
      <c r="O24" s="192">
        <v>10</v>
      </c>
      <c r="P24" s="192">
        <v>10</v>
      </c>
      <c r="Q24" s="192" t="s">
        <v>409</v>
      </c>
      <c r="R24" s="192">
        <v>0</v>
      </c>
      <c r="S24" s="192">
        <v>10</v>
      </c>
      <c r="T24" s="192" t="s">
        <v>626</v>
      </c>
      <c r="U24" s="192">
        <v>90.5</v>
      </c>
      <c r="V24" s="192">
        <v>1.9199992565202699</v>
      </c>
      <c r="W24" s="192" t="s">
        <v>821</v>
      </c>
      <c r="X24" s="192" t="s">
        <v>409</v>
      </c>
      <c r="Y24" s="192">
        <v>0</v>
      </c>
      <c r="Z24" s="192">
        <v>51.740139211136899</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4"/>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4.72528449502133</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0</v>
      </c>
      <c r="J25" s="242">
        <v>44860</v>
      </c>
      <c r="K25" s="242">
        <v>45058</v>
      </c>
      <c r="L25" s="91" t="s">
        <v>35</v>
      </c>
      <c r="M25" s="192">
        <v>0</v>
      </c>
      <c r="N25" s="192">
        <v>4.72528449502133</v>
      </c>
      <c r="O25" s="192">
        <v>0</v>
      </c>
      <c r="P25" s="192">
        <v>0</v>
      </c>
      <c r="Q25" s="192" t="s">
        <v>409</v>
      </c>
      <c r="R25" s="192">
        <v>0</v>
      </c>
      <c r="S25" s="192">
        <v>0</v>
      </c>
      <c r="T25" s="192" t="s">
        <v>409</v>
      </c>
      <c r="U25" s="192">
        <v>84.5</v>
      </c>
      <c r="V25" s="192">
        <v>-0.28664628619905402</v>
      </c>
      <c r="W25" s="192" t="s">
        <v>409</v>
      </c>
      <c r="X25" s="192" t="s">
        <v>409</v>
      </c>
      <c r="Y25" s="192">
        <v>0</v>
      </c>
      <c r="Z25" s="192">
        <v>-1.1764705882352899</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4"/>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1.19047619047619</v>
      </c>
      <c r="J26" s="242">
        <v>44860</v>
      </c>
      <c r="K26" s="242">
        <v>44966</v>
      </c>
      <c r="L26" s="91" t="s">
        <v>37</v>
      </c>
      <c r="M26" s="192">
        <v>0</v>
      </c>
      <c r="N26" s="192">
        <v>0</v>
      </c>
      <c r="O26" s="192" t="s">
        <v>409</v>
      </c>
      <c r="P26" s="192">
        <v>0</v>
      </c>
      <c r="Q26" s="192" t="s">
        <v>409</v>
      </c>
      <c r="R26" s="192">
        <v>1.19047619047619</v>
      </c>
      <c r="S26" s="192">
        <v>0</v>
      </c>
      <c r="T26" s="192" t="s">
        <v>409</v>
      </c>
      <c r="U26" s="192">
        <v>51.6</v>
      </c>
      <c r="V26" s="192" t="s">
        <v>409</v>
      </c>
      <c r="W26" s="192" t="s">
        <v>409</v>
      </c>
      <c r="X26" s="192" t="s">
        <v>409</v>
      </c>
      <c r="Y26" s="192">
        <v>2.3809523809523898E-2</v>
      </c>
      <c r="Z26" s="192">
        <v>-100</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4"/>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0.74679943100995505</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44860</v>
      </c>
      <c r="K27" s="242">
        <v>44860</v>
      </c>
      <c r="L27" s="91" t="s">
        <v>39</v>
      </c>
      <c r="M27" s="192">
        <v>0</v>
      </c>
      <c r="N27" s="192">
        <v>0.74679943100995505</v>
      </c>
      <c r="O27" s="192" t="s">
        <v>409</v>
      </c>
      <c r="P27" s="192">
        <v>0</v>
      </c>
      <c r="Q27" s="192" t="s">
        <v>409</v>
      </c>
      <c r="R27" s="192">
        <v>0</v>
      </c>
      <c r="S27" s="192" t="s">
        <v>409</v>
      </c>
      <c r="T27" s="192" t="s">
        <v>409</v>
      </c>
      <c r="U27" s="192">
        <v>66.599999999999994</v>
      </c>
      <c r="V27" s="192" t="s">
        <v>409</v>
      </c>
      <c r="W27" s="192" t="s">
        <v>409</v>
      </c>
      <c r="X27" s="192" t="s">
        <v>409</v>
      </c>
      <c r="Y27" s="192">
        <v>0</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4"/>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44860</v>
      </c>
      <c r="K28" s="242">
        <v>44860</v>
      </c>
      <c r="L28" s="91" t="s">
        <v>40</v>
      </c>
      <c r="M28" s="192">
        <v>0</v>
      </c>
      <c r="N28" s="192">
        <v>0</v>
      </c>
      <c r="O28" s="192" t="s">
        <v>409</v>
      </c>
      <c r="P28" s="192">
        <v>0</v>
      </c>
      <c r="Q28" s="192" t="s">
        <v>409</v>
      </c>
      <c r="R28" s="192">
        <v>0</v>
      </c>
      <c r="S28" s="192" t="s">
        <v>409</v>
      </c>
      <c r="T28" s="192" t="s">
        <v>409</v>
      </c>
      <c r="U28" s="192">
        <v>50.6</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4"/>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3.006433752316013</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2.16927453769559</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4.1666666666666599</v>
      </c>
      <c r="J29" s="242">
        <v>44860</v>
      </c>
      <c r="K29" s="242">
        <v>44867</v>
      </c>
      <c r="L29" s="91" t="s">
        <v>42</v>
      </c>
      <c r="M29" s="192">
        <v>0</v>
      </c>
      <c r="N29" s="192">
        <v>2.16927453769559</v>
      </c>
      <c r="O29" s="192" t="s">
        <v>409</v>
      </c>
      <c r="P29" s="192">
        <v>0</v>
      </c>
      <c r="Q29" s="192" t="s">
        <v>409</v>
      </c>
      <c r="R29" s="192">
        <v>4.1666666666666599</v>
      </c>
      <c r="S29" s="192" t="s">
        <v>409</v>
      </c>
      <c r="T29" s="192" t="s">
        <v>409</v>
      </c>
      <c r="U29" s="192">
        <v>73</v>
      </c>
      <c r="V29" s="192" t="s">
        <v>409</v>
      </c>
      <c r="W29" s="192" t="s">
        <v>409</v>
      </c>
      <c r="X29" s="192" t="s">
        <v>409</v>
      </c>
      <c r="Y29" s="192">
        <v>8.3333333333333204E-2</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4"/>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1.21354907539118</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0</v>
      </c>
      <c r="J30" s="242">
        <v>44860</v>
      </c>
      <c r="K30" s="242">
        <v>45043</v>
      </c>
      <c r="L30" s="91" t="s">
        <v>44</v>
      </c>
      <c r="M30" s="192">
        <v>0</v>
      </c>
      <c r="N30" s="192">
        <v>1.21354907539118</v>
      </c>
      <c r="O30" s="192">
        <v>0</v>
      </c>
      <c r="P30" s="192">
        <v>0</v>
      </c>
      <c r="Q30" s="192" t="s">
        <v>409</v>
      </c>
      <c r="R30" s="192">
        <v>0</v>
      </c>
      <c r="S30" s="192">
        <v>0</v>
      </c>
      <c r="T30" s="192" t="s">
        <v>409</v>
      </c>
      <c r="U30" s="192">
        <v>68.7</v>
      </c>
      <c r="V30" s="192">
        <v>7.5049841792087499E-2</v>
      </c>
      <c r="W30" s="192" t="s">
        <v>409</v>
      </c>
      <c r="X30" s="192" t="s">
        <v>409</v>
      </c>
      <c r="Y30" s="192">
        <v>0</v>
      </c>
      <c r="Z30" s="192">
        <v>-100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4"/>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0</v>
      </c>
      <c r="J31" s="242">
        <v>44860</v>
      </c>
      <c r="K31" s="242">
        <v>45058</v>
      </c>
      <c r="L31" s="91" t="s">
        <v>46</v>
      </c>
      <c r="M31" s="192">
        <v>0</v>
      </c>
      <c r="N31" s="192">
        <v>0</v>
      </c>
      <c r="O31" s="192">
        <v>0</v>
      </c>
      <c r="P31" s="192">
        <v>0</v>
      </c>
      <c r="Q31" s="192" t="s">
        <v>409</v>
      </c>
      <c r="R31" s="192">
        <v>0</v>
      </c>
      <c r="S31" s="192">
        <v>0</v>
      </c>
      <c r="T31" s="192" t="s">
        <v>409</v>
      </c>
      <c r="U31" s="192">
        <v>62.1</v>
      </c>
      <c r="V31" s="192">
        <v>-1.42327466823885</v>
      </c>
      <c r="W31" s="192" t="s">
        <v>409</v>
      </c>
      <c r="X31" s="192" t="s">
        <v>409</v>
      </c>
      <c r="Y31" s="192">
        <v>0</v>
      </c>
      <c r="Z31" s="192">
        <v>-69.230769230769198</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4"/>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#N/A</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720</v>
      </c>
      <c r="M32" s="192" t="s">
        <v>409</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4"/>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2.2581792318634402</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0</v>
      </c>
      <c r="J33" s="242">
        <v>44860</v>
      </c>
      <c r="K33" s="242">
        <v>45056</v>
      </c>
      <c r="L33" s="91" t="s">
        <v>48</v>
      </c>
      <c r="M33" s="192">
        <v>0</v>
      </c>
      <c r="N33" s="192">
        <v>2.2581792318634402</v>
      </c>
      <c r="O33" s="192">
        <v>0</v>
      </c>
      <c r="P33" s="192">
        <v>0</v>
      </c>
      <c r="Q33" s="192" t="s">
        <v>409</v>
      </c>
      <c r="R33" s="192">
        <v>0</v>
      </c>
      <c r="S33" s="192">
        <v>0</v>
      </c>
      <c r="T33" s="192" t="s">
        <v>409</v>
      </c>
      <c r="U33" s="192">
        <v>73.400000000000006</v>
      </c>
      <c r="V33" s="192">
        <v>-0.22357831014042201</v>
      </c>
      <c r="W33" s="192" t="s">
        <v>409</v>
      </c>
      <c r="X33" s="192" t="s">
        <v>409</v>
      </c>
      <c r="Y33" s="192">
        <v>0</v>
      </c>
      <c r="Z33" s="192">
        <v>-100</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4"/>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4.8675559571239138</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2.3693100995732501</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10</v>
      </c>
      <c r="J34" s="242">
        <v>44860</v>
      </c>
      <c r="K34" s="242">
        <v>45041</v>
      </c>
      <c r="L34" s="91" t="s">
        <v>50</v>
      </c>
      <c r="M34" s="192">
        <v>0</v>
      </c>
      <c r="N34" s="192">
        <v>2.3693100995732501</v>
      </c>
      <c r="O34" s="192">
        <v>10</v>
      </c>
      <c r="P34" s="192">
        <v>0</v>
      </c>
      <c r="Q34" s="192" t="s">
        <v>409</v>
      </c>
      <c r="R34" s="192">
        <v>0</v>
      </c>
      <c r="S34" s="192">
        <v>0</v>
      </c>
      <c r="T34" s="192" t="s">
        <v>409</v>
      </c>
      <c r="U34" s="192">
        <v>73.900000000000006</v>
      </c>
      <c r="V34" s="192">
        <v>1.2208391945124</v>
      </c>
      <c r="W34" s="192" t="s">
        <v>409</v>
      </c>
      <c r="X34" s="192" t="s">
        <v>409</v>
      </c>
      <c r="Y34" s="192">
        <v>0</v>
      </c>
      <c r="Z34" s="192">
        <v>-34.413387929499699</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4"/>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44860</v>
      </c>
      <c r="K35" s="242">
        <v>44860</v>
      </c>
      <c r="L35" s="91" t="s">
        <v>52</v>
      </c>
      <c r="M35" s="192">
        <v>0</v>
      </c>
      <c r="N35" s="192">
        <v>0</v>
      </c>
      <c r="O35" s="192" t="s">
        <v>409</v>
      </c>
      <c r="P35" s="192">
        <v>0</v>
      </c>
      <c r="Q35" s="192" t="s">
        <v>409</v>
      </c>
      <c r="R35" s="192">
        <v>0</v>
      </c>
      <c r="S35" s="192" t="s">
        <v>409</v>
      </c>
      <c r="T35" s="192" t="s">
        <v>409</v>
      </c>
      <c r="U35" s="192">
        <v>45.9</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4"/>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44860</v>
      </c>
      <c r="K36" s="242">
        <v>44860</v>
      </c>
      <c r="L36" s="91" t="s">
        <v>54</v>
      </c>
      <c r="M36" s="192">
        <v>0</v>
      </c>
      <c r="N36" s="192">
        <v>0</v>
      </c>
      <c r="O36" s="192" t="s">
        <v>409</v>
      </c>
      <c r="P36" s="192">
        <v>0</v>
      </c>
      <c r="Q36" s="192" t="s">
        <v>409</v>
      </c>
      <c r="R36" s="192">
        <v>0</v>
      </c>
      <c r="S36" s="192" t="s">
        <v>409</v>
      </c>
      <c r="T36" s="192" t="s">
        <v>409</v>
      </c>
      <c r="U36" s="192">
        <v>55.1</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4"/>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0.92460881934566197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44860</v>
      </c>
      <c r="K37" s="242">
        <v>44860</v>
      </c>
      <c r="L37" s="91" t="s">
        <v>56</v>
      </c>
      <c r="M37" s="192">
        <v>0</v>
      </c>
      <c r="N37" s="192">
        <v>0.92460881934566197</v>
      </c>
      <c r="O37" s="192" t="s">
        <v>409</v>
      </c>
      <c r="P37" s="192">
        <v>0</v>
      </c>
      <c r="Q37" s="192" t="s">
        <v>409</v>
      </c>
      <c r="R37" s="192">
        <v>0</v>
      </c>
      <c r="S37" s="192" t="s">
        <v>409</v>
      </c>
      <c r="T37" s="192" t="s">
        <v>409</v>
      </c>
      <c r="U37" s="192">
        <v>67.400000000000006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4"/>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0</v>
      </c>
      <c r="J38" s="242">
        <v>44860</v>
      </c>
      <c r="K38" s="242">
        <v>45022</v>
      </c>
      <c r="L38" s="91" t="s">
        <v>58</v>
      </c>
      <c r="M38" s="192">
        <v>0</v>
      </c>
      <c r="N38" s="192">
        <v>0</v>
      </c>
      <c r="O38" s="192" t="s">
        <v>409</v>
      </c>
      <c r="P38" s="192">
        <v>0</v>
      </c>
      <c r="Q38" s="192" t="s">
        <v>409</v>
      </c>
      <c r="R38" s="192">
        <v>0</v>
      </c>
      <c r="S38" s="192">
        <v>0</v>
      </c>
      <c r="T38" s="192" t="s">
        <v>409</v>
      </c>
      <c r="U38" s="192">
        <v>56.1</v>
      </c>
      <c r="V38" s="192" t="s">
        <v>409</v>
      </c>
      <c r="W38" s="192" t="s">
        <v>409</v>
      </c>
      <c r="X38" s="192" t="s">
        <v>409</v>
      </c>
      <c r="Y38" s="192">
        <v>0</v>
      </c>
      <c r="Z38" s="192">
        <v>-100</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4"/>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0</v>
      </c>
      <c r="J39" s="242">
        <v>44778</v>
      </c>
      <c r="K39" s="242">
        <v>44753</v>
      </c>
      <c r="L39" s="91" t="s">
        <v>60</v>
      </c>
      <c r="M39" s="192">
        <v>10</v>
      </c>
      <c r="N39" s="192">
        <v>9.9706614509246005</v>
      </c>
      <c r="O39" s="192">
        <v>0</v>
      </c>
      <c r="P39" s="192">
        <v>0</v>
      </c>
      <c r="Q39" s="192" t="s">
        <v>409</v>
      </c>
      <c r="R39" s="192">
        <v>0</v>
      </c>
      <c r="S39" s="192">
        <v>0</v>
      </c>
      <c r="T39" s="192" t="s">
        <v>626</v>
      </c>
      <c r="U39" s="192">
        <v>108.1</v>
      </c>
      <c r="V39" s="192">
        <v>-0.44786296420092098</v>
      </c>
      <c r="W39" s="192" t="s">
        <v>409</v>
      </c>
      <c r="X39" s="192" t="s">
        <v>409</v>
      </c>
      <c r="Y39" s="192">
        <v>0</v>
      </c>
      <c r="Z39" s="192">
        <v>-12.408759124087499</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4"/>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0</v>
      </c>
      <c r="J40" s="242">
        <v>44860</v>
      </c>
      <c r="K40" s="242">
        <v>45035</v>
      </c>
      <c r="L40" s="91" t="s">
        <v>62</v>
      </c>
      <c r="M40" s="192">
        <v>0</v>
      </c>
      <c r="N40" s="192">
        <v>0</v>
      </c>
      <c r="O40" s="192">
        <v>0</v>
      </c>
      <c r="P40" s="192">
        <v>0</v>
      </c>
      <c r="Q40" s="192" t="s">
        <v>409</v>
      </c>
      <c r="R40" s="192">
        <v>0</v>
      </c>
      <c r="S40" s="192">
        <v>0</v>
      </c>
      <c r="T40" s="192" t="s">
        <v>409</v>
      </c>
      <c r="U40" s="192">
        <v>20.100000000000001</v>
      </c>
      <c r="V40" s="192">
        <v>-1.5</v>
      </c>
      <c r="W40" s="192" t="s">
        <v>409</v>
      </c>
      <c r="X40" s="192" t="s">
        <v>409</v>
      </c>
      <c r="Y40" s="192">
        <v>0</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4"/>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44860</v>
      </c>
      <c r="K41" s="242">
        <v>44860</v>
      </c>
      <c r="L41" s="91" t="s">
        <v>64</v>
      </c>
      <c r="M41" s="192">
        <v>0</v>
      </c>
      <c r="N41" s="192">
        <v>0</v>
      </c>
      <c r="O41" s="192" t="s">
        <v>409</v>
      </c>
      <c r="P41" s="192">
        <v>0</v>
      </c>
      <c r="Q41" s="192" t="s">
        <v>409</v>
      </c>
      <c r="R41" s="192">
        <v>0</v>
      </c>
      <c r="S41" s="192" t="s">
        <v>409</v>
      </c>
      <c r="T41" s="192" t="s">
        <v>409</v>
      </c>
      <c r="U41" s="192">
        <v>18.899999999999999</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4"/>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#N/A</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721</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4"/>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0</v>
      </c>
      <c r="J43" s="242">
        <v>44860</v>
      </c>
      <c r="K43" s="242">
        <v>45035</v>
      </c>
      <c r="L43" s="91" t="s">
        <v>66</v>
      </c>
      <c r="M43" s="192">
        <v>0</v>
      </c>
      <c r="N43" s="192">
        <v>0</v>
      </c>
      <c r="O43" s="192">
        <v>0</v>
      </c>
      <c r="P43" s="192">
        <v>0</v>
      </c>
      <c r="Q43" s="192" t="s">
        <v>409</v>
      </c>
      <c r="R43" s="192">
        <v>0</v>
      </c>
      <c r="S43" s="192">
        <v>0</v>
      </c>
      <c r="T43" s="192" t="s">
        <v>409</v>
      </c>
      <c r="U43" s="192">
        <v>43.2</v>
      </c>
      <c r="V43" s="192">
        <v>-1.38494511503726</v>
      </c>
      <c r="W43" s="192" t="s">
        <v>409</v>
      </c>
      <c r="X43" s="192" t="s">
        <v>409</v>
      </c>
      <c r="Y43" s="192">
        <v>0</v>
      </c>
      <c r="Z43" s="192">
        <v>-100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4"/>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0.81347795163584602</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0</v>
      </c>
      <c r="J44" s="242">
        <v>44860</v>
      </c>
      <c r="K44" s="242">
        <v>44987</v>
      </c>
      <c r="L44" s="91" t="s">
        <v>68</v>
      </c>
      <c r="M44" s="192">
        <v>0</v>
      </c>
      <c r="N44" s="192">
        <v>0.81347795163584602</v>
      </c>
      <c r="O44" s="192" t="s">
        <v>409</v>
      </c>
      <c r="P44" s="192">
        <v>0</v>
      </c>
      <c r="Q44" s="192" t="s">
        <v>409</v>
      </c>
      <c r="R44" s="192">
        <v>0</v>
      </c>
      <c r="S44" s="192">
        <v>0</v>
      </c>
      <c r="T44" s="192" t="s">
        <v>409</v>
      </c>
      <c r="U44" s="192">
        <v>66.900000000000006</v>
      </c>
      <c r="V44" s="192" t="s">
        <v>409</v>
      </c>
      <c r="W44" s="192" t="s">
        <v>409</v>
      </c>
      <c r="X44" s="192" t="s">
        <v>409</v>
      </c>
      <c r="Y44" s="192">
        <v>0</v>
      </c>
      <c r="Z44" s="192">
        <v>-100</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4"/>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6.404040554183748</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5.8588193456614404</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7</v>
      </c>
      <c r="J45" s="242">
        <v>44860</v>
      </c>
      <c r="K45" s="242">
        <v>45058</v>
      </c>
      <c r="L45" s="91" t="s">
        <v>69</v>
      </c>
      <c r="M45" s="192">
        <v>0</v>
      </c>
      <c r="N45" s="192">
        <v>5.8588193456614404</v>
      </c>
      <c r="O45" s="192">
        <v>0</v>
      </c>
      <c r="P45" s="192">
        <v>0</v>
      </c>
      <c r="Q45" s="192">
        <v>7</v>
      </c>
      <c r="R45" s="192">
        <v>0</v>
      </c>
      <c r="S45" s="192">
        <v>0</v>
      </c>
      <c r="T45" s="192" t="s">
        <v>409</v>
      </c>
      <c r="U45" s="192">
        <v>89.6</v>
      </c>
      <c r="V45" s="192">
        <v>-0.92974488344457995</v>
      </c>
      <c r="W45" s="192" t="s">
        <v>409</v>
      </c>
      <c r="X45" s="192" t="s">
        <v>867</v>
      </c>
      <c r="Y45" s="192">
        <v>-0.17857142857142799</v>
      </c>
      <c r="Z45" s="192">
        <v>-100</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4"/>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0</v>
      </c>
      <c r="J46" s="242">
        <v>44778</v>
      </c>
      <c r="K46" s="242">
        <v>44753</v>
      </c>
      <c r="L46" s="91" t="s">
        <v>71</v>
      </c>
      <c r="M46" s="192">
        <v>10</v>
      </c>
      <c r="N46" s="192">
        <v>7.2812944523470797</v>
      </c>
      <c r="O46" s="192">
        <v>0</v>
      </c>
      <c r="P46" s="192">
        <v>0</v>
      </c>
      <c r="Q46" s="192" t="s">
        <v>409</v>
      </c>
      <c r="R46" s="192">
        <v>0</v>
      </c>
      <c r="S46" s="192">
        <v>0</v>
      </c>
      <c r="T46" s="192" t="s">
        <v>626</v>
      </c>
      <c r="U46" s="192">
        <v>96</v>
      </c>
      <c r="V46" s="192">
        <v>-0.59431349570127501</v>
      </c>
      <c r="W46" s="192" t="s">
        <v>409</v>
      </c>
      <c r="X46" s="192" t="s">
        <v>409</v>
      </c>
      <c r="Y46" s="192">
        <v>0</v>
      </c>
      <c r="Z46" s="192">
        <v>-51.241534988713298</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4"/>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7</v>
      </c>
      <c r="J47" s="242">
        <v>44778</v>
      </c>
      <c r="K47" s="242">
        <v>44753</v>
      </c>
      <c r="L47" s="91" t="s">
        <v>72</v>
      </c>
      <c r="M47" s="192">
        <v>10</v>
      </c>
      <c r="N47" s="192">
        <v>9.7928520625888993</v>
      </c>
      <c r="O47" s="192">
        <v>0</v>
      </c>
      <c r="P47" s="192">
        <v>0</v>
      </c>
      <c r="Q47" s="192">
        <v>7</v>
      </c>
      <c r="R47" s="192">
        <v>0</v>
      </c>
      <c r="S47" s="192">
        <v>0</v>
      </c>
      <c r="T47" s="192" t="s">
        <v>626</v>
      </c>
      <c r="U47" s="192">
        <v>107.3</v>
      </c>
      <c r="V47" s="192">
        <v>-1.84970556452617</v>
      </c>
      <c r="W47" s="192" t="s">
        <v>409</v>
      </c>
      <c r="X47" s="192" t="s">
        <v>868</v>
      </c>
      <c r="Y47" s="192">
        <v>0</v>
      </c>
      <c r="Z47" s="192">
        <v>-31.601005867560701</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4"/>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0</v>
      </c>
      <c r="J48" s="242">
        <v>44778</v>
      </c>
      <c r="K48" s="242">
        <v>45043</v>
      </c>
      <c r="L48" s="91" t="s">
        <v>73</v>
      </c>
      <c r="M48" s="192">
        <v>10</v>
      </c>
      <c r="N48" s="192">
        <v>6.4366998577524903</v>
      </c>
      <c r="O48" s="192">
        <v>0</v>
      </c>
      <c r="P48" s="192">
        <v>0</v>
      </c>
      <c r="Q48" s="192" t="s">
        <v>409</v>
      </c>
      <c r="R48" s="192">
        <v>0</v>
      </c>
      <c r="S48" s="192">
        <v>7</v>
      </c>
      <c r="T48" s="192" t="s">
        <v>627</v>
      </c>
      <c r="U48" s="192">
        <v>92.2</v>
      </c>
      <c r="V48" s="192">
        <v>1.3095208901284601</v>
      </c>
      <c r="W48" s="192" t="s">
        <v>409</v>
      </c>
      <c r="X48" s="192" t="s">
        <v>409</v>
      </c>
      <c r="Y48" s="192">
        <v>0</v>
      </c>
      <c r="Z48" s="192">
        <v>71.428571428571402</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4"/>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3.3694879089615899</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0</v>
      </c>
      <c r="J49" s="242">
        <v>44860</v>
      </c>
      <c r="K49" s="242">
        <v>45058</v>
      </c>
      <c r="L49" s="91" t="s">
        <v>75</v>
      </c>
      <c r="M49" s="192">
        <v>0</v>
      </c>
      <c r="N49" s="192">
        <v>3.3694879089615899</v>
      </c>
      <c r="O49" s="192">
        <v>0</v>
      </c>
      <c r="P49" s="192">
        <v>0</v>
      </c>
      <c r="Q49" s="192" t="s">
        <v>409</v>
      </c>
      <c r="R49" s="192">
        <v>0</v>
      </c>
      <c r="S49" s="192">
        <v>0</v>
      </c>
      <c r="T49" s="192" t="s">
        <v>409</v>
      </c>
      <c r="U49" s="192">
        <v>78.400000000000006</v>
      </c>
      <c r="V49" s="192">
        <v>-1.2693192527661601</v>
      </c>
      <c r="W49" s="192" t="s">
        <v>409</v>
      </c>
      <c r="X49" s="192" t="s">
        <v>409</v>
      </c>
      <c r="Y49" s="192">
        <v>-7.1428571428571605E-2</v>
      </c>
      <c r="Z49" s="192">
        <v>-46.774193548386997</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4"/>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0</v>
      </c>
      <c r="J50" s="242">
        <v>44778</v>
      </c>
      <c r="K50" s="242">
        <v>45022</v>
      </c>
      <c r="L50" s="91" t="s">
        <v>77</v>
      </c>
      <c r="M50" s="192">
        <v>10</v>
      </c>
      <c r="N50" s="192">
        <v>4.2363086770981404</v>
      </c>
      <c r="O50" s="192" t="s">
        <v>409</v>
      </c>
      <c r="P50" s="192">
        <v>0</v>
      </c>
      <c r="Q50" s="192" t="s">
        <v>409</v>
      </c>
      <c r="R50" s="192" t="s">
        <v>409</v>
      </c>
      <c r="S50" s="192">
        <v>0</v>
      </c>
      <c r="T50" s="192" t="s">
        <v>627</v>
      </c>
      <c r="U50" s="192">
        <v>82.3</v>
      </c>
      <c r="V50" s="192" t="s">
        <v>409</v>
      </c>
      <c r="W50" s="192" t="s">
        <v>409</v>
      </c>
      <c r="X50" s="192" t="s">
        <v>409</v>
      </c>
      <c r="Y50" s="192" t="s">
        <v>409</v>
      </c>
      <c r="Z50" s="192">
        <v>-100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4"/>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4"/>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7</v>
      </c>
      <c r="J52" s="242">
        <v>44860</v>
      </c>
      <c r="K52" s="242">
        <v>44900</v>
      </c>
      <c r="L52" s="91" t="s">
        <v>81</v>
      </c>
      <c r="M52" s="192">
        <v>0</v>
      </c>
      <c r="N52" s="192">
        <v>0</v>
      </c>
      <c r="O52" s="192" t="s">
        <v>409</v>
      </c>
      <c r="P52" s="192">
        <v>0</v>
      </c>
      <c r="Q52" s="192" t="s">
        <v>409</v>
      </c>
      <c r="R52" s="192">
        <v>7</v>
      </c>
      <c r="S52" s="192">
        <v>0</v>
      </c>
      <c r="T52" s="192" t="s">
        <v>409</v>
      </c>
      <c r="U52" s="192">
        <v>41</v>
      </c>
      <c r="V52" s="192" t="s">
        <v>409</v>
      </c>
      <c r="W52" s="192" t="s">
        <v>409</v>
      </c>
      <c r="X52" s="192" t="s">
        <v>409</v>
      </c>
      <c r="Y52" s="192">
        <v>0.16666666666666599</v>
      </c>
      <c r="Z52" s="192">
        <v>-100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4"/>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0</v>
      </c>
      <c r="J53" s="242">
        <v>44860</v>
      </c>
      <c r="K53" s="242">
        <v>45056</v>
      </c>
      <c r="L53" s="91" t="s">
        <v>83</v>
      </c>
      <c r="M53" s="192">
        <v>0</v>
      </c>
      <c r="N53" s="192">
        <v>0</v>
      </c>
      <c r="O53" s="192">
        <v>0</v>
      </c>
      <c r="P53" s="192">
        <v>0</v>
      </c>
      <c r="Q53" s="192" t="s">
        <v>409</v>
      </c>
      <c r="R53" s="192">
        <v>0</v>
      </c>
      <c r="S53" s="192">
        <v>0</v>
      </c>
      <c r="T53" s="192" t="s">
        <v>409</v>
      </c>
      <c r="U53" s="192">
        <v>60.1</v>
      </c>
      <c r="V53" s="192" t="s">
        <v>409</v>
      </c>
      <c r="W53" s="192" t="s">
        <v>409</v>
      </c>
      <c r="X53" s="192" t="s">
        <v>409</v>
      </c>
      <c r="Y53" s="192">
        <v>0</v>
      </c>
      <c r="Z53" s="192">
        <v>-100</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4"/>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#N/A</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722</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4"/>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#N/A</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v>44887</v>
      </c>
      <c r="L55" s="91" t="s">
        <v>723</v>
      </c>
      <c r="M55" s="192" t="s">
        <v>409</v>
      </c>
      <c r="N55" s="192" t="s">
        <v>409</v>
      </c>
      <c r="O55" s="192" t="s">
        <v>409</v>
      </c>
      <c r="P55" s="192">
        <v>0</v>
      </c>
      <c r="Q55" s="192" t="s">
        <v>409</v>
      </c>
      <c r="R55" s="192">
        <v>0</v>
      </c>
      <c r="S55" s="192" t="s">
        <v>409</v>
      </c>
      <c r="T55" s="192" t="s">
        <v>409</v>
      </c>
      <c r="U55" s="192" t="s">
        <v>409</v>
      </c>
      <c r="V55" s="192" t="s">
        <v>409</v>
      </c>
      <c r="W55" s="192" t="s">
        <v>409</v>
      </c>
      <c r="X55" s="192" t="s">
        <v>409</v>
      </c>
      <c r="Y55" s="192">
        <v>0</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4"/>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0</v>
      </c>
      <c r="J56" s="242">
        <v>44860</v>
      </c>
      <c r="K56" s="242">
        <v>44966</v>
      </c>
      <c r="L56" s="91" t="s">
        <v>85</v>
      </c>
      <c r="M56" s="192">
        <v>0</v>
      </c>
      <c r="N56" s="192">
        <v>0</v>
      </c>
      <c r="O56" s="192" t="s">
        <v>409</v>
      </c>
      <c r="P56" s="192">
        <v>0</v>
      </c>
      <c r="Q56" s="192" t="s">
        <v>409</v>
      </c>
      <c r="R56" s="192">
        <v>0</v>
      </c>
      <c r="S56" s="192">
        <v>0</v>
      </c>
      <c r="T56" s="192" t="s">
        <v>409</v>
      </c>
      <c r="U56" s="192">
        <v>56.9</v>
      </c>
      <c r="V56" s="192" t="s">
        <v>409</v>
      </c>
      <c r="W56" s="192" t="s">
        <v>409</v>
      </c>
      <c r="X56" s="192" t="s">
        <v>409</v>
      </c>
      <c r="Y56" s="192">
        <v>0</v>
      </c>
      <c r="Z56" s="192">
        <v>-100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4"/>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0</v>
      </c>
      <c r="J57" s="242">
        <v>44860</v>
      </c>
      <c r="K57" s="242">
        <v>44860</v>
      </c>
      <c r="L57" s="91" t="s">
        <v>87</v>
      </c>
      <c r="M57" s="192">
        <v>0</v>
      </c>
      <c r="N57" s="192">
        <v>0</v>
      </c>
      <c r="O57" s="192" t="s">
        <v>409</v>
      </c>
      <c r="P57" s="192">
        <v>0</v>
      </c>
      <c r="Q57" s="192" t="s">
        <v>409</v>
      </c>
      <c r="R57" s="192">
        <v>0</v>
      </c>
      <c r="S57" s="192" t="s">
        <v>409</v>
      </c>
      <c r="T57" s="192" t="s">
        <v>409</v>
      </c>
      <c r="U57" s="192">
        <v>39.9</v>
      </c>
      <c r="V57" s="192" t="s">
        <v>409</v>
      </c>
      <c r="W57" s="192" t="s">
        <v>409</v>
      </c>
      <c r="X57" s="192" t="s">
        <v>409</v>
      </c>
      <c r="Y57" s="192">
        <v>-7.1428571428571494E-2</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4"/>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44860</v>
      </c>
      <c r="K58" s="242">
        <v>45035</v>
      </c>
      <c r="L58" s="91" t="s">
        <v>89</v>
      </c>
      <c r="M58" s="192">
        <v>0</v>
      </c>
      <c r="N58" s="192">
        <v>0</v>
      </c>
      <c r="O58" s="192">
        <v>0</v>
      </c>
      <c r="P58" s="192">
        <v>0</v>
      </c>
      <c r="Q58" s="192" t="s">
        <v>409</v>
      </c>
      <c r="R58" s="192">
        <v>0</v>
      </c>
      <c r="S58" s="192">
        <v>0</v>
      </c>
      <c r="T58" s="192" t="s">
        <v>409</v>
      </c>
      <c r="U58" s="192">
        <v>23.6</v>
      </c>
      <c r="V58" s="192">
        <v>1.0738957586484299</v>
      </c>
      <c r="W58" s="192" t="s">
        <v>409</v>
      </c>
      <c r="X58" s="192" t="s">
        <v>409</v>
      </c>
      <c r="Y58" s="192">
        <v>0</v>
      </c>
      <c r="Z58" s="192">
        <v>-100</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4"/>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4.0140469416785196</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44860</v>
      </c>
      <c r="K59" s="242">
        <v>45034</v>
      </c>
      <c r="L59" s="91" t="s">
        <v>91</v>
      </c>
      <c r="M59" s="192">
        <v>0</v>
      </c>
      <c r="N59" s="192">
        <v>4.0140469416785196</v>
      </c>
      <c r="O59" s="192">
        <v>0</v>
      </c>
      <c r="P59" s="192">
        <v>0</v>
      </c>
      <c r="Q59" s="192" t="s">
        <v>409</v>
      </c>
      <c r="R59" s="192">
        <v>0</v>
      </c>
      <c r="S59" s="192">
        <v>0</v>
      </c>
      <c r="T59" s="192" t="s">
        <v>409</v>
      </c>
      <c r="U59" s="192">
        <v>81.3</v>
      </c>
      <c r="V59" s="192">
        <v>0.70710678118654702</v>
      </c>
      <c r="W59" s="192" t="s">
        <v>409</v>
      </c>
      <c r="X59" s="192" t="s">
        <v>409</v>
      </c>
      <c r="Y59" s="192">
        <v>-2.3809523809523898E-2</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4"/>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4"/>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44860</v>
      </c>
      <c r="K61" s="242">
        <v>44860</v>
      </c>
      <c r="L61" s="91" t="s">
        <v>95</v>
      </c>
      <c r="M61" s="192">
        <v>0</v>
      </c>
      <c r="N61" s="192">
        <v>0</v>
      </c>
      <c r="O61" s="192" t="s">
        <v>409</v>
      </c>
      <c r="P61" s="192">
        <v>0</v>
      </c>
      <c r="Q61" s="192" t="s">
        <v>409</v>
      </c>
      <c r="R61" s="192">
        <v>0</v>
      </c>
      <c r="S61" s="192" t="s">
        <v>409</v>
      </c>
      <c r="T61" s="192" t="s">
        <v>409</v>
      </c>
      <c r="U61" s="192">
        <v>18.100000000000001</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4"/>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0</v>
      </c>
      <c r="J62" s="242">
        <v>44860</v>
      </c>
      <c r="K62" s="242">
        <v>45043</v>
      </c>
      <c r="L62" s="91" t="s">
        <v>97</v>
      </c>
      <c r="M62" s="192">
        <v>0</v>
      </c>
      <c r="N62" s="192">
        <v>0</v>
      </c>
      <c r="O62" s="192">
        <v>0</v>
      </c>
      <c r="P62" s="192">
        <v>0</v>
      </c>
      <c r="Q62" s="192" t="s">
        <v>409</v>
      </c>
      <c r="R62" s="192">
        <v>0</v>
      </c>
      <c r="S62" s="192">
        <v>0</v>
      </c>
      <c r="T62" s="192" t="s">
        <v>409</v>
      </c>
      <c r="U62" s="192">
        <v>62.8</v>
      </c>
      <c r="V62" s="192">
        <v>1.4889437224639801</v>
      </c>
      <c r="W62" s="192" t="s">
        <v>409</v>
      </c>
      <c r="X62" s="192" t="s">
        <v>409</v>
      </c>
      <c r="Y62" s="192">
        <v>0</v>
      </c>
      <c r="Z62" s="192">
        <v>-100</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4"/>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1.9914651493598801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0</v>
      </c>
      <c r="J63" s="242">
        <v>44860</v>
      </c>
      <c r="K63" s="242">
        <v>45034</v>
      </c>
      <c r="L63" s="91" t="s">
        <v>99</v>
      </c>
      <c r="M63" s="192">
        <v>0</v>
      </c>
      <c r="N63" s="192">
        <v>1.9914651493598801</v>
      </c>
      <c r="O63" s="192" t="s">
        <v>409</v>
      </c>
      <c r="P63" s="192">
        <v>0</v>
      </c>
      <c r="Q63" s="192" t="s">
        <v>409</v>
      </c>
      <c r="R63" s="192">
        <v>0</v>
      </c>
      <c r="S63" s="192">
        <v>0</v>
      </c>
      <c r="T63" s="192" t="s">
        <v>409</v>
      </c>
      <c r="U63" s="192">
        <v>72.2</v>
      </c>
      <c r="V63" s="192" t="s">
        <v>409</v>
      </c>
      <c r="W63" s="192" t="s">
        <v>409</v>
      </c>
      <c r="X63" s="192" t="s">
        <v>409</v>
      </c>
      <c r="Y63" s="192">
        <v>-5.95238095238095E-2</v>
      </c>
      <c r="Z63" s="192">
        <v>-100</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4"/>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2.6414827102125682</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1.3024537695590299</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5.3571428571428497</v>
      </c>
      <c r="J64" s="242">
        <v>44860</v>
      </c>
      <c r="K64" s="242">
        <v>45058</v>
      </c>
      <c r="L64" s="91" t="s">
        <v>101</v>
      </c>
      <c r="M64" s="192">
        <v>0</v>
      </c>
      <c r="N64" s="192">
        <v>1.3024537695590299</v>
      </c>
      <c r="O64" s="192">
        <v>0</v>
      </c>
      <c r="P64" s="192">
        <v>0</v>
      </c>
      <c r="Q64" s="192" t="s">
        <v>409</v>
      </c>
      <c r="R64" s="192">
        <v>5.3571428571428497</v>
      </c>
      <c r="S64" s="192">
        <v>7</v>
      </c>
      <c r="T64" s="192" t="s">
        <v>409</v>
      </c>
      <c r="U64" s="192">
        <v>69.099999999999994</v>
      </c>
      <c r="V64" s="192">
        <v>0.30364299005999701</v>
      </c>
      <c r="W64" s="192" t="s">
        <v>409</v>
      </c>
      <c r="X64" s="192" t="s">
        <v>409</v>
      </c>
      <c r="Y64" s="192">
        <v>0.107142857142857</v>
      </c>
      <c r="Z64" s="192">
        <v>19.999999999999901</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4"/>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4.5252489331436596</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0</v>
      </c>
      <c r="J65" s="242">
        <v>44860</v>
      </c>
      <c r="K65" s="242">
        <v>45056</v>
      </c>
      <c r="L65" s="91" t="s">
        <v>102</v>
      </c>
      <c r="M65" s="192">
        <v>0</v>
      </c>
      <c r="N65" s="192">
        <v>4.5252489331436596</v>
      </c>
      <c r="O65" s="192">
        <v>0</v>
      </c>
      <c r="P65" s="192">
        <v>0</v>
      </c>
      <c r="Q65" s="192" t="s">
        <v>409</v>
      </c>
      <c r="R65" s="192">
        <v>0</v>
      </c>
      <c r="S65" s="192">
        <v>0</v>
      </c>
      <c r="T65" s="192" t="s">
        <v>409</v>
      </c>
      <c r="U65" s="192">
        <v>83.6</v>
      </c>
      <c r="V65" s="192">
        <v>-2.7731024124210299</v>
      </c>
      <c r="W65" s="192" t="s">
        <v>409</v>
      </c>
      <c r="X65" s="192" t="s">
        <v>409</v>
      </c>
      <c r="Y65" s="192">
        <v>0</v>
      </c>
      <c r="Z65" s="192">
        <v>-100</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4"/>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5.4554472558998039</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2.9761904761904701</v>
      </c>
      <c r="J66" s="242">
        <v>44778</v>
      </c>
      <c r="K66" s="242">
        <v>44900</v>
      </c>
      <c r="L66" s="91" t="s">
        <v>104</v>
      </c>
      <c r="M66" s="192">
        <v>10</v>
      </c>
      <c r="N66" s="192">
        <v>7.2590682788051204</v>
      </c>
      <c r="O66" s="192" t="s">
        <v>409</v>
      </c>
      <c r="P66" s="192">
        <v>0</v>
      </c>
      <c r="Q66" s="192" t="s">
        <v>409</v>
      </c>
      <c r="R66" s="192">
        <v>2.9761904761904701</v>
      </c>
      <c r="S66" s="192" t="s">
        <v>409</v>
      </c>
      <c r="T66" s="192" t="s">
        <v>627</v>
      </c>
      <c r="U66" s="192">
        <v>95.9</v>
      </c>
      <c r="V66" s="192" t="s">
        <v>409</v>
      </c>
      <c r="W66" s="192" t="s">
        <v>409</v>
      </c>
      <c r="X66" s="192" t="s">
        <v>409</v>
      </c>
      <c r="Y66" s="192">
        <v>5.95238095238095E-2</v>
      </c>
      <c r="Z66" s="192" t="s">
        <v>409</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4"/>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1.19047619047618</v>
      </c>
      <c r="J67" s="242">
        <v>44860</v>
      </c>
      <c r="K67" s="242">
        <v>44966</v>
      </c>
      <c r="L67" s="91" t="s">
        <v>106</v>
      </c>
      <c r="M67" s="192">
        <v>0</v>
      </c>
      <c r="N67" s="192">
        <v>0</v>
      </c>
      <c r="O67" s="192" t="s">
        <v>409</v>
      </c>
      <c r="P67" s="192">
        <v>0</v>
      </c>
      <c r="Q67" s="192" t="s">
        <v>409</v>
      </c>
      <c r="R67" s="192">
        <v>1.19047619047618</v>
      </c>
      <c r="S67" s="192" t="s">
        <v>409</v>
      </c>
      <c r="T67" s="192" t="s">
        <v>409</v>
      </c>
      <c r="U67" s="192">
        <v>44.4</v>
      </c>
      <c r="V67" s="192" t="s">
        <v>409</v>
      </c>
      <c r="W67" s="192" t="s">
        <v>409</v>
      </c>
      <c r="X67" s="192" t="s">
        <v>409</v>
      </c>
      <c r="Y67" s="192">
        <v>2.3809523809523701E-2</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4"/>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5.9523809523809499</v>
      </c>
      <c r="J68" s="242">
        <v>44860</v>
      </c>
      <c r="K68" s="242">
        <v>44966</v>
      </c>
      <c r="L68" s="91" t="s">
        <v>108</v>
      </c>
      <c r="M68" s="192">
        <v>0</v>
      </c>
      <c r="N68" s="192">
        <v>0</v>
      </c>
      <c r="O68" s="192" t="s">
        <v>409</v>
      </c>
      <c r="P68" s="192">
        <v>0</v>
      </c>
      <c r="Q68" s="192" t="s">
        <v>409</v>
      </c>
      <c r="R68" s="192">
        <v>5.9523809523809499</v>
      </c>
      <c r="S68" s="192" t="s">
        <v>409</v>
      </c>
      <c r="T68" s="192" t="s">
        <v>409</v>
      </c>
      <c r="U68" s="192">
        <v>37.700000000000003</v>
      </c>
      <c r="V68" s="192" t="s">
        <v>409</v>
      </c>
      <c r="W68" s="192" t="s">
        <v>409</v>
      </c>
      <c r="X68" s="192" t="s">
        <v>409</v>
      </c>
      <c r="Y68" s="192">
        <v>0.119047619047619</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4"/>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0</v>
      </c>
      <c r="J69" s="242">
        <v>44778</v>
      </c>
      <c r="K69" s="242">
        <v>44753</v>
      </c>
      <c r="L69" s="91" t="s">
        <v>110</v>
      </c>
      <c r="M69" s="192">
        <v>10</v>
      </c>
      <c r="N69" s="192">
        <v>8.0147581792318601</v>
      </c>
      <c r="O69" s="192">
        <v>0</v>
      </c>
      <c r="P69" s="192">
        <v>0</v>
      </c>
      <c r="Q69" s="192" t="s">
        <v>409</v>
      </c>
      <c r="R69" s="192">
        <v>0</v>
      </c>
      <c r="S69" s="192">
        <v>0</v>
      </c>
      <c r="T69" s="192" t="s">
        <v>626</v>
      </c>
      <c r="U69" s="192">
        <v>99.3</v>
      </c>
      <c r="V69" s="192">
        <v>-0.66051730148340804</v>
      </c>
      <c r="W69" s="192" t="s">
        <v>409</v>
      </c>
      <c r="X69" s="192" t="s">
        <v>409</v>
      </c>
      <c r="Y69" s="192">
        <v>-0.13095238095237999</v>
      </c>
      <c r="Z69" s="192">
        <v>-64.853556485355597</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4"/>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4.7619047619047601</v>
      </c>
      <c r="J70" s="242">
        <v>44860</v>
      </c>
      <c r="K70" s="242">
        <v>44900</v>
      </c>
      <c r="L70" s="91" t="s">
        <v>112</v>
      </c>
      <c r="M70" s="192">
        <v>0</v>
      </c>
      <c r="N70" s="192">
        <v>0</v>
      </c>
      <c r="O70" s="192" t="s">
        <v>409</v>
      </c>
      <c r="P70" s="192">
        <v>0</v>
      </c>
      <c r="Q70" s="192" t="s">
        <v>409</v>
      </c>
      <c r="R70" s="192">
        <v>4.7619047619047601</v>
      </c>
      <c r="S70" s="192" t="s">
        <v>409</v>
      </c>
      <c r="T70" s="192" t="s">
        <v>409</v>
      </c>
      <c r="U70" s="192">
        <v>15.1</v>
      </c>
      <c r="V70" s="192" t="s">
        <v>409</v>
      </c>
      <c r="W70" s="192" t="s">
        <v>409</v>
      </c>
      <c r="X70" s="192" t="s">
        <v>409</v>
      </c>
      <c r="Y70" s="192">
        <v>9.5238095238095205E-2</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4"/>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1.2580014224750999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44860</v>
      </c>
      <c r="K71" s="242">
        <v>44753</v>
      </c>
      <c r="L71" s="91" t="s">
        <v>114</v>
      </c>
      <c r="M71" s="192">
        <v>0</v>
      </c>
      <c r="N71" s="192">
        <v>1.2580014224750999</v>
      </c>
      <c r="O71" s="192" t="s">
        <v>409</v>
      </c>
      <c r="P71" s="192">
        <v>0</v>
      </c>
      <c r="Q71" s="192" t="s">
        <v>409</v>
      </c>
      <c r="R71" s="192" t="s">
        <v>409</v>
      </c>
      <c r="S71" s="192" t="s">
        <v>409</v>
      </c>
      <c r="T71" s="192" t="s">
        <v>409</v>
      </c>
      <c r="U71" s="192">
        <v>68.900000000000006</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4"/>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0</v>
      </c>
      <c r="J72" s="242">
        <v>44860</v>
      </c>
      <c r="K72" s="242">
        <v>44966</v>
      </c>
      <c r="L72" s="91" t="s">
        <v>116</v>
      </c>
      <c r="M72" s="192">
        <v>0</v>
      </c>
      <c r="N72" s="192">
        <v>0</v>
      </c>
      <c r="O72" s="192" t="s">
        <v>409</v>
      </c>
      <c r="P72" s="192">
        <v>0</v>
      </c>
      <c r="Q72" s="192" t="s">
        <v>409</v>
      </c>
      <c r="R72" s="192">
        <v>0</v>
      </c>
      <c r="S72" s="192">
        <v>0</v>
      </c>
      <c r="T72" s="192" t="s">
        <v>409</v>
      </c>
      <c r="U72" s="192">
        <v>30.9</v>
      </c>
      <c r="V72" s="192" t="s">
        <v>409</v>
      </c>
      <c r="W72" s="192" t="s">
        <v>409</v>
      </c>
      <c r="X72" s="192" t="s">
        <v>409</v>
      </c>
      <c r="Y72" s="192">
        <v>0</v>
      </c>
      <c r="Z72" s="192">
        <v>-100</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5">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#N/A</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724</v>
      </c>
      <c r="M73" s="192" t="s">
        <v>409</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5"/>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1.72475106685632</v>
      </c>
      <c r="O74" s="192" t="s">
        <v>409</v>
      </c>
      <c r="P74" s="192">
        <v>0</v>
      </c>
      <c r="Q74" s="192" t="s">
        <v>409</v>
      </c>
      <c r="R74" s="192" t="s">
        <v>409</v>
      </c>
      <c r="S74" s="192" t="s">
        <v>409</v>
      </c>
      <c r="T74" s="192" t="s">
        <v>627</v>
      </c>
      <c r="U74" s="192">
        <v>71</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5"/>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0.76902560455192004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0</v>
      </c>
      <c r="J75" s="242">
        <v>44860</v>
      </c>
      <c r="K75" s="242">
        <v>44860</v>
      </c>
      <c r="L75" s="91" t="s">
        <v>119</v>
      </c>
      <c r="M75" s="192">
        <v>0</v>
      </c>
      <c r="N75" s="192">
        <v>0.76902560455192004</v>
      </c>
      <c r="O75" s="192" t="s">
        <v>409</v>
      </c>
      <c r="P75" s="192">
        <v>0</v>
      </c>
      <c r="Q75" s="192" t="s">
        <v>409</v>
      </c>
      <c r="R75" s="192">
        <v>0</v>
      </c>
      <c r="S75" s="192" t="s">
        <v>409</v>
      </c>
      <c r="T75" s="192" t="s">
        <v>409</v>
      </c>
      <c r="U75" s="192">
        <v>66.7</v>
      </c>
      <c r="V75" s="192" t="s">
        <v>409</v>
      </c>
      <c r="W75" s="192" t="s">
        <v>409</v>
      </c>
      <c r="X75" s="192" t="s">
        <v>409</v>
      </c>
      <c r="Y75" s="192">
        <v>0</v>
      </c>
      <c r="Z75" s="192" t="s">
        <v>409</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5"/>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44860</v>
      </c>
      <c r="K76" s="242">
        <v>45014</v>
      </c>
      <c r="L76" s="91" t="s">
        <v>121</v>
      </c>
      <c r="M76" s="192">
        <v>0</v>
      </c>
      <c r="N76" s="192">
        <v>0</v>
      </c>
      <c r="O76" s="192" t="s">
        <v>409</v>
      </c>
      <c r="P76" s="192">
        <v>0</v>
      </c>
      <c r="Q76" s="192" t="s">
        <v>409</v>
      </c>
      <c r="R76" s="192">
        <v>0</v>
      </c>
      <c r="S76" s="192">
        <v>0</v>
      </c>
      <c r="T76" s="192" t="s">
        <v>409</v>
      </c>
      <c r="U76" s="192">
        <v>40.6</v>
      </c>
      <c r="V76" s="192" t="s">
        <v>409</v>
      </c>
      <c r="W76" s="192" t="s">
        <v>409</v>
      </c>
      <c r="X76" s="192" t="s">
        <v>409</v>
      </c>
      <c r="Y76" s="192">
        <v>-0.14285714285714299</v>
      </c>
      <c r="Z76" s="192">
        <v>-100</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5"/>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1.8432117035955178</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1.9025604551920301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1.78571428571429</v>
      </c>
      <c r="J77" s="242">
        <v>44860</v>
      </c>
      <c r="K77" s="242">
        <v>44753</v>
      </c>
      <c r="L77" s="91" t="s">
        <v>123</v>
      </c>
      <c r="M77" s="192">
        <v>0</v>
      </c>
      <c r="N77" s="192">
        <v>1.9025604551920301</v>
      </c>
      <c r="O77" s="192" t="s">
        <v>409</v>
      </c>
      <c r="P77" s="192">
        <v>0</v>
      </c>
      <c r="Q77" s="192" t="s">
        <v>409</v>
      </c>
      <c r="R77" s="192">
        <v>1.78571428571429</v>
      </c>
      <c r="S77" s="192" t="s">
        <v>409</v>
      </c>
      <c r="T77" s="192" t="s">
        <v>409</v>
      </c>
      <c r="U77" s="192">
        <v>71.8</v>
      </c>
      <c r="V77" s="192" t="s">
        <v>409</v>
      </c>
      <c r="W77" s="192" t="s">
        <v>409</v>
      </c>
      <c r="X77" s="192" t="s">
        <v>409</v>
      </c>
      <c r="Y77" s="192">
        <v>3.5714285714285803E-2</v>
      </c>
      <c r="Z77" s="192" t="s">
        <v>409</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5"/>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10</v>
      </c>
      <c r="J78" s="242">
        <v>44860</v>
      </c>
      <c r="K78" s="242">
        <v>45034</v>
      </c>
      <c r="L78" s="91" t="s">
        <v>125</v>
      </c>
      <c r="M78" s="192">
        <v>0</v>
      </c>
      <c r="N78" s="192">
        <v>0</v>
      </c>
      <c r="O78" s="192">
        <v>10</v>
      </c>
      <c r="P78" s="192">
        <v>0</v>
      </c>
      <c r="Q78" s="192">
        <v>7</v>
      </c>
      <c r="R78" s="192">
        <v>0</v>
      </c>
      <c r="S78" s="192">
        <v>0</v>
      </c>
      <c r="T78" s="192" t="s">
        <v>409</v>
      </c>
      <c r="U78" s="192">
        <v>63</v>
      </c>
      <c r="V78" s="192">
        <v>1.1698353117811899</v>
      </c>
      <c r="W78" s="192" t="s">
        <v>409</v>
      </c>
      <c r="X78" s="192" t="s">
        <v>867</v>
      </c>
      <c r="Y78" s="192">
        <v>0</v>
      </c>
      <c r="Z78" s="192">
        <v>-30.097087378640701</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5"/>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#N/A</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725</v>
      </c>
      <c r="M79" s="192" t="s">
        <v>409</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5"/>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3.7988336320549196</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8.0814366998577505</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1.78571428571427</v>
      </c>
      <c r="J80" s="242">
        <v>44860</v>
      </c>
      <c r="K80" s="242">
        <v>45058</v>
      </c>
      <c r="L80" s="91" t="s">
        <v>127</v>
      </c>
      <c r="M80" s="192">
        <v>0</v>
      </c>
      <c r="N80" s="192">
        <v>8.0814366998577505</v>
      </c>
      <c r="O80" s="192">
        <v>0</v>
      </c>
      <c r="P80" s="192">
        <v>0</v>
      </c>
      <c r="Q80" s="192" t="s">
        <v>409</v>
      </c>
      <c r="R80" s="192">
        <v>1.78571428571427</v>
      </c>
      <c r="S80" s="192">
        <v>7</v>
      </c>
      <c r="T80" s="192" t="s">
        <v>409</v>
      </c>
      <c r="U80" s="192">
        <v>99.6</v>
      </c>
      <c r="V80" s="192">
        <v>-0.74320501301967201</v>
      </c>
      <c r="W80" s="192" t="s">
        <v>409</v>
      </c>
      <c r="X80" s="192" t="s">
        <v>409</v>
      </c>
      <c r="Y80" s="192">
        <v>3.5714285714285497E-2</v>
      </c>
      <c r="Z80" s="192">
        <v>71.428571428571402</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5"/>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4.8885152952935078</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3.4139402560455099</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7</v>
      </c>
      <c r="J81" s="242">
        <v>44860</v>
      </c>
      <c r="K81" s="242">
        <v>44966</v>
      </c>
      <c r="L81" s="91" t="s">
        <v>128</v>
      </c>
      <c r="M81" s="192">
        <v>0</v>
      </c>
      <c r="N81" s="192">
        <v>3.4139402560455099</v>
      </c>
      <c r="O81" s="192" t="s">
        <v>409</v>
      </c>
      <c r="P81" s="192">
        <v>0</v>
      </c>
      <c r="Q81" s="192" t="s">
        <v>409</v>
      </c>
      <c r="R81" s="192">
        <v>7</v>
      </c>
      <c r="S81" s="192">
        <v>0</v>
      </c>
      <c r="T81" s="192" t="s">
        <v>409</v>
      </c>
      <c r="U81" s="192">
        <v>78.599999999999994</v>
      </c>
      <c r="V81" s="192" t="s">
        <v>409</v>
      </c>
      <c r="W81" s="192" t="s">
        <v>409</v>
      </c>
      <c r="X81" s="192" t="s">
        <v>409</v>
      </c>
      <c r="Y81" s="192">
        <v>0.15476190476190399</v>
      </c>
      <c r="Z81" s="192">
        <v>-100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5"/>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0</v>
      </c>
      <c r="J82" s="242">
        <v>44778</v>
      </c>
      <c r="K82" s="242">
        <v>44966</v>
      </c>
      <c r="L82" s="91" t="s">
        <v>130</v>
      </c>
      <c r="M82" s="192">
        <v>10</v>
      </c>
      <c r="N82" s="192">
        <v>6.23666429587482</v>
      </c>
      <c r="O82" s="192" t="s">
        <v>409</v>
      </c>
      <c r="P82" s="192">
        <v>0</v>
      </c>
      <c r="Q82" s="192" t="s">
        <v>409</v>
      </c>
      <c r="R82" s="192" t="s">
        <v>409</v>
      </c>
      <c r="S82" s="192">
        <v>0</v>
      </c>
      <c r="T82" s="192" t="s">
        <v>627</v>
      </c>
      <c r="U82" s="192">
        <v>91.3</v>
      </c>
      <c r="V82" s="192" t="s">
        <v>409</v>
      </c>
      <c r="W82" s="192" t="s">
        <v>409</v>
      </c>
      <c r="X82" s="192" t="s">
        <v>409</v>
      </c>
      <c r="Y82" s="192" t="s">
        <v>409</v>
      </c>
      <c r="Z82" s="192">
        <v>-100</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5"/>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4.6363798008534802</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44860</v>
      </c>
      <c r="K83" s="242">
        <v>44900</v>
      </c>
      <c r="L83" s="91" t="s">
        <v>132</v>
      </c>
      <c r="M83" s="192">
        <v>0</v>
      </c>
      <c r="N83" s="192">
        <v>4.6363798008534802</v>
      </c>
      <c r="O83" s="192" t="s">
        <v>409</v>
      </c>
      <c r="P83" s="192">
        <v>0</v>
      </c>
      <c r="Q83" s="192" t="s">
        <v>409</v>
      </c>
      <c r="R83" s="192">
        <v>0</v>
      </c>
      <c r="S83" s="192">
        <v>0</v>
      </c>
      <c r="T83" s="192" t="s">
        <v>409</v>
      </c>
      <c r="U83" s="192">
        <v>84.1</v>
      </c>
      <c r="V83" s="192" t="s">
        <v>409</v>
      </c>
      <c r="W83" s="192" t="s">
        <v>409</v>
      </c>
      <c r="X83" s="192" t="s">
        <v>409</v>
      </c>
      <c r="Y83" s="192">
        <v>0</v>
      </c>
      <c r="Z83" s="192">
        <v>-100</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5"/>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0</v>
      </c>
      <c r="J84" s="242">
        <v>44860</v>
      </c>
      <c r="K84" s="242">
        <v>45043</v>
      </c>
      <c r="L84" s="91" t="s">
        <v>134</v>
      </c>
      <c r="M84" s="192">
        <v>0</v>
      </c>
      <c r="N84" s="192">
        <v>0</v>
      </c>
      <c r="O84" s="192" t="s">
        <v>409</v>
      </c>
      <c r="P84" s="192">
        <v>0</v>
      </c>
      <c r="Q84" s="192" t="s">
        <v>409</v>
      </c>
      <c r="R84" s="192">
        <v>0</v>
      </c>
      <c r="S84" s="192">
        <v>0</v>
      </c>
      <c r="T84" s="192" t="s">
        <v>409</v>
      </c>
      <c r="U84" s="192">
        <v>55.8</v>
      </c>
      <c r="V84" s="192" t="s">
        <v>409</v>
      </c>
      <c r="W84" s="192" t="s">
        <v>409</v>
      </c>
      <c r="X84" s="192" t="s">
        <v>409</v>
      </c>
      <c r="Y84" s="192">
        <v>0</v>
      </c>
      <c r="Z84" s="192">
        <v>-20</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5"/>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44860</v>
      </c>
      <c r="K85" s="242">
        <v>44753</v>
      </c>
      <c r="L85" s="91" t="s">
        <v>136</v>
      </c>
      <c r="M85" s="192">
        <v>0</v>
      </c>
      <c r="N85" s="192">
        <v>0</v>
      </c>
      <c r="O85" s="192" t="s">
        <v>409</v>
      </c>
      <c r="P85" s="192">
        <v>0</v>
      </c>
      <c r="Q85" s="192" t="s">
        <v>409</v>
      </c>
      <c r="R85" s="192" t="s">
        <v>409</v>
      </c>
      <c r="S85" s="192" t="s">
        <v>409</v>
      </c>
      <c r="T85" s="192" t="s">
        <v>409</v>
      </c>
      <c r="U85" s="192">
        <v>54.3</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5"/>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#N/A</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2.9761904761904701</v>
      </c>
      <c r="J86" s="242" t="s">
        <v>409</v>
      </c>
      <c r="K86" s="242">
        <v>44900</v>
      </c>
      <c r="L86" s="91" t="s">
        <v>726</v>
      </c>
      <c r="M86" s="192" t="s">
        <v>409</v>
      </c>
      <c r="N86" s="192" t="s">
        <v>409</v>
      </c>
      <c r="O86" s="192" t="s">
        <v>409</v>
      </c>
      <c r="P86" s="192">
        <v>0</v>
      </c>
      <c r="Q86" s="192" t="s">
        <v>409</v>
      </c>
      <c r="R86" s="192">
        <v>2.9761904761904701</v>
      </c>
      <c r="S86" s="192" t="s">
        <v>409</v>
      </c>
      <c r="T86" s="192" t="s">
        <v>409</v>
      </c>
      <c r="U86" s="192" t="s">
        <v>409</v>
      </c>
      <c r="V86" s="192" t="s">
        <v>409</v>
      </c>
      <c r="W86" s="192" t="s">
        <v>409</v>
      </c>
      <c r="X86" s="192" t="s">
        <v>409</v>
      </c>
      <c r="Y86" s="192">
        <v>5.95238095238095E-2</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5"/>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3.16945234708392</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44860</v>
      </c>
      <c r="K87" s="242">
        <v>45058</v>
      </c>
      <c r="L87" s="91" t="s">
        <v>138</v>
      </c>
      <c r="M87" s="192">
        <v>0</v>
      </c>
      <c r="N87" s="192">
        <v>3.16945234708392</v>
      </c>
      <c r="O87" s="192">
        <v>0</v>
      </c>
      <c r="P87" s="192">
        <v>0</v>
      </c>
      <c r="Q87" s="192" t="s">
        <v>409</v>
      </c>
      <c r="R87" s="192">
        <v>0</v>
      </c>
      <c r="S87" s="192">
        <v>0</v>
      </c>
      <c r="T87" s="192" t="s">
        <v>409</v>
      </c>
      <c r="U87" s="192">
        <v>77.5</v>
      </c>
      <c r="V87" s="192">
        <v>-4.2751501746710598</v>
      </c>
      <c r="W87" s="192" t="s">
        <v>409</v>
      </c>
      <c r="X87" s="192" t="s">
        <v>409</v>
      </c>
      <c r="Y87" s="192">
        <v>0</v>
      </c>
      <c r="Z87" s="192">
        <v>-64.963503649635001</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5"/>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#N/A</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727</v>
      </c>
      <c r="M88" s="192" t="s">
        <v>409</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5"/>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0.21337126600284501</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44860</v>
      </c>
      <c r="K89" s="242">
        <v>44966</v>
      </c>
      <c r="L89" s="91" t="s">
        <v>140</v>
      </c>
      <c r="M89" s="192">
        <v>0</v>
      </c>
      <c r="N89" s="192">
        <v>0.21337126600284501</v>
      </c>
      <c r="O89" s="192" t="s">
        <v>409</v>
      </c>
      <c r="P89" s="192">
        <v>0</v>
      </c>
      <c r="Q89" s="192" t="s">
        <v>409</v>
      </c>
      <c r="R89" s="192">
        <v>0</v>
      </c>
      <c r="S89" s="192">
        <v>0</v>
      </c>
      <c r="T89" s="192" t="s">
        <v>409</v>
      </c>
      <c r="U89" s="192">
        <v>64.2</v>
      </c>
      <c r="V89" s="192" t="s">
        <v>409</v>
      </c>
      <c r="W89" s="192" t="s">
        <v>409</v>
      </c>
      <c r="X89" s="192" t="s">
        <v>409</v>
      </c>
      <c r="Y89" s="192">
        <v>0</v>
      </c>
      <c r="Z89" s="192">
        <v>-100</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5"/>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#N/A</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44998</v>
      </c>
      <c r="L90" s="91" t="s">
        <v>728</v>
      </c>
      <c r="M90" s="192" t="s">
        <v>409</v>
      </c>
      <c r="N90" s="192" t="s">
        <v>409</v>
      </c>
      <c r="O90" s="192" t="s">
        <v>409</v>
      </c>
      <c r="P90" s="192">
        <v>0</v>
      </c>
      <c r="Q90" s="192" t="s">
        <v>409</v>
      </c>
      <c r="R90" s="192">
        <v>0</v>
      </c>
      <c r="S90" s="192" t="s">
        <v>409</v>
      </c>
      <c r="T90" s="192" t="s">
        <v>409</v>
      </c>
      <c r="U90" s="192" t="s">
        <v>409</v>
      </c>
      <c r="V90" s="192" t="s">
        <v>409</v>
      </c>
      <c r="W90" s="192" t="s">
        <v>409</v>
      </c>
      <c r="X90" s="192" t="s">
        <v>409</v>
      </c>
      <c r="Y90" s="192">
        <v>-4.7619047619047603E-2</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5"/>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3.4361664295874799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0</v>
      </c>
      <c r="J91" s="242">
        <v>44860</v>
      </c>
      <c r="K91" s="242">
        <v>44753</v>
      </c>
      <c r="L91" s="91" t="s">
        <v>142</v>
      </c>
      <c r="M91" s="192">
        <v>0</v>
      </c>
      <c r="N91" s="192">
        <v>3.4361664295874799</v>
      </c>
      <c r="O91" s="192">
        <v>0</v>
      </c>
      <c r="P91" s="192">
        <v>0</v>
      </c>
      <c r="Q91" s="192" t="s">
        <v>409</v>
      </c>
      <c r="R91" s="192">
        <v>0</v>
      </c>
      <c r="S91" s="192">
        <v>0</v>
      </c>
      <c r="T91" s="192" t="s">
        <v>409</v>
      </c>
      <c r="U91" s="192">
        <v>78.7</v>
      </c>
      <c r="V91" s="192">
        <v>-0.24510298694298099</v>
      </c>
      <c r="W91" s="192" t="s">
        <v>409</v>
      </c>
      <c r="X91" s="192" t="s">
        <v>409</v>
      </c>
      <c r="Y91" s="192">
        <v>0</v>
      </c>
      <c r="Z91" s="192">
        <v>-29.559748427672901</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5"/>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7</v>
      </c>
      <c r="J92" s="242">
        <v>44860</v>
      </c>
      <c r="K92" s="242">
        <v>44966</v>
      </c>
      <c r="L92" s="91" t="s">
        <v>144</v>
      </c>
      <c r="M92" s="192">
        <v>0</v>
      </c>
      <c r="N92" s="192">
        <v>0</v>
      </c>
      <c r="O92" s="192" t="s">
        <v>409</v>
      </c>
      <c r="P92" s="192">
        <v>0</v>
      </c>
      <c r="Q92" s="192" t="s">
        <v>409</v>
      </c>
      <c r="R92" s="192">
        <v>7</v>
      </c>
      <c r="S92" s="192" t="s">
        <v>409</v>
      </c>
      <c r="T92" s="192" t="s">
        <v>409</v>
      </c>
      <c r="U92" s="192">
        <v>49.3</v>
      </c>
      <c r="V92" s="192" t="s">
        <v>409</v>
      </c>
      <c r="W92" s="192" t="s">
        <v>409</v>
      </c>
      <c r="X92" s="192" t="s">
        <v>409</v>
      </c>
      <c r="Y92" s="192">
        <v>0.226190476190476</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5"/>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9.8769272686596814</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9.7553692270393206</v>
      </c>
      <c r="J93" s="242">
        <v>44778</v>
      </c>
      <c r="K93" s="242">
        <v>45058</v>
      </c>
      <c r="L93" s="91" t="s">
        <v>146</v>
      </c>
      <c r="M93" s="192">
        <v>10</v>
      </c>
      <c r="N93" s="192">
        <v>8.1036628733997098</v>
      </c>
      <c r="O93" s="192">
        <v>9.7553692270393206</v>
      </c>
      <c r="P93" s="192">
        <v>0</v>
      </c>
      <c r="Q93" s="192" t="s">
        <v>409</v>
      </c>
      <c r="R93" s="192">
        <v>1.19047619047618</v>
      </c>
      <c r="S93" s="192">
        <v>10</v>
      </c>
      <c r="T93" s="192" t="s">
        <v>627</v>
      </c>
      <c r="U93" s="192">
        <v>99.7</v>
      </c>
      <c r="V93" s="192">
        <v>0.975536922703932</v>
      </c>
      <c r="W93" s="192" t="s">
        <v>409</v>
      </c>
      <c r="X93" s="192" t="s">
        <v>409</v>
      </c>
      <c r="Y93" s="192">
        <v>2.3809523809523701E-2</v>
      </c>
      <c r="Z93" s="192">
        <v>40.170940170940099</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5"/>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44860</v>
      </c>
      <c r="K94" s="242">
        <v>44900</v>
      </c>
      <c r="L94" s="91" t="s">
        <v>148</v>
      </c>
      <c r="M94" s="192">
        <v>0</v>
      </c>
      <c r="N94" s="192">
        <v>0</v>
      </c>
      <c r="O94" s="192" t="s">
        <v>409</v>
      </c>
      <c r="P94" s="192">
        <v>0</v>
      </c>
      <c r="Q94" s="192" t="s">
        <v>409</v>
      </c>
      <c r="R94" s="192">
        <v>0</v>
      </c>
      <c r="S94" s="192" t="s">
        <v>409</v>
      </c>
      <c r="T94" s="192" t="s">
        <v>409</v>
      </c>
      <c r="U94" s="192">
        <v>50.8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5"/>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2.2863936706240433</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0.74679943100995505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7</v>
      </c>
      <c r="J95" s="242">
        <v>44860</v>
      </c>
      <c r="K95" s="242">
        <v>45058</v>
      </c>
      <c r="L95" s="91" t="s">
        <v>150</v>
      </c>
      <c r="M95" s="192">
        <v>0</v>
      </c>
      <c r="N95" s="192">
        <v>0.74679943100995505</v>
      </c>
      <c r="O95" s="192">
        <v>1.90109466787871</v>
      </c>
      <c r="P95" s="192">
        <v>0</v>
      </c>
      <c r="Q95" s="192">
        <v>7</v>
      </c>
      <c r="R95" s="192">
        <v>0</v>
      </c>
      <c r="S95" s="192">
        <v>10</v>
      </c>
      <c r="T95" s="192" t="s">
        <v>409</v>
      </c>
      <c r="U95" s="192">
        <v>66.599999999999994</v>
      </c>
      <c r="V95" s="192">
        <v>0.190109466787871</v>
      </c>
      <c r="W95" s="192" t="s">
        <v>409</v>
      </c>
      <c r="X95" s="192" t="s">
        <v>869</v>
      </c>
      <c r="Y95" s="192">
        <v>-7.1428571428571605E-2</v>
      </c>
      <c r="Z95" s="192">
        <v>62.962962962962898</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5"/>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#N/A</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729</v>
      </c>
      <c r="M96" s="192" t="s">
        <v>409</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5"/>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2.68047652916073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0</v>
      </c>
      <c r="J97" s="242">
        <v>44860</v>
      </c>
      <c r="K97" s="242">
        <v>45058</v>
      </c>
      <c r="L97" s="91" t="s">
        <v>152</v>
      </c>
      <c r="M97" s="192">
        <v>0</v>
      </c>
      <c r="N97" s="192">
        <v>2.68047652916073</v>
      </c>
      <c r="O97" s="192">
        <v>0</v>
      </c>
      <c r="P97" s="192">
        <v>0</v>
      </c>
      <c r="Q97" s="192" t="s">
        <v>409</v>
      </c>
      <c r="R97" s="192">
        <v>0</v>
      </c>
      <c r="S97" s="192">
        <v>0</v>
      </c>
      <c r="T97" s="192" t="s">
        <v>409</v>
      </c>
      <c r="U97" s="192">
        <v>75.3</v>
      </c>
      <c r="V97" s="192">
        <v>-1.59042190072228</v>
      </c>
      <c r="W97" s="192" t="s">
        <v>409</v>
      </c>
      <c r="X97" s="192" t="s">
        <v>409</v>
      </c>
      <c r="Y97" s="192">
        <v>0</v>
      </c>
      <c r="Z97" s="192">
        <v>-19.1256830601092</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5"/>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44860</v>
      </c>
      <c r="K98" s="242">
        <v>44860</v>
      </c>
      <c r="L98" s="91" t="s">
        <v>154</v>
      </c>
      <c r="M98" s="192">
        <v>0</v>
      </c>
      <c r="N98" s="192">
        <v>0</v>
      </c>
      <c r="O98" s="192" t="s">
        <v>409</v>
      </c>
      <c r="P98" s="192">
        <v>0</v>
      </c>
      <c r="Q98" s="192" t="s">
        <v>409</v>
      </c>
      <c r="R98" s="192">
        <v>0</v>
      </c>
      <c r="S98" s="192" t="s">
        <v>409</v>
      </c>
      <c r="T98" s="192" t="s">
        <v>409</v>
      </c>
      <c r="U98" s="192">
        <v>20.8</v>
      </c>
      <c r="V98" s="192" t="s">
        <v>409</v>
      </c>
      <c r="W98" s="192" t="s">
        <v>409</v>
      </c>
      <c r="X98" s="192" t="s">
        <v>409</v>
      </c>
      <c r="Y98" s="192">
        <v>0</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5"/>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4.6363798008534802</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0</v>
      </c>
      <c r="J99" s="242">
        <v>44860</v>
      </c>
      <c r="K99" s="242">
        <v>45058</v>
      </c>
      <c r="L99" s="91" t="s">
        <v>155</v>
      </c>
      <c r="M99" s="192">
        <v>0</v>
      </c>
      <c r="N99" s="192">
        <v>4.6363798008534802</v>
      </c>
      <c r="O99" s="192">
        <v>0</v>
      </c>
      <c r="P99" s="192">
        <v>0</v>
      </c>
      <c r="Q99" s="192" t="s">
        <v>409</v>
      </c>
      <c r="R99" s="192">
        <v>0</v>
      </c>
      <c r="S99" s="192">
        <v>0</v>
      </c>
      <c r="T99" s="192" t="s">
        <v>409</v>
      </c>
      <c r="U99" s="192">
        <v>84.1</v>
      </c>
      <c r="V99" s="192">
        <v>-0.39905827235267699</v>
      </c>
      <c r="W99" s="192" t="s">
        <v>409</v>
      </c>
      <c r="X99" s="192" t="s">
        <v>409</v>
      </c>
      <c r="Y99" s="192">
        <v>0</v>
      </c>
      <c r="Z99" s="192">
        <v>-77.358490566037702</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5"/>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45058</v>
      </c>
      <c r="L100" s="91" t="s">
        <v>157</v>
      </c>
      <c r="M100" s="192">
        <v>10</v>
      </c>
      <c r="N100" s="192">
        <v>6.7923186344238902</v>
      </c>
      <c r="O100" s="192">
        <v>0</v>
      </c>
      <c r="P100" s="192">
        <v>0</v>
      </c>
      <c r="Q100" s="192" t="s">
        <v>409</v>
      </c>
      <c r="R100" s="192">
        <v>0</v>
      </c>
      <c r="S100" s="192">
        <v>0</v>
      </c>
      <c r="T100" s="192" t="s">
        <v>626</v>
      </c>
      <c r="U100" s="192">
        <v>93.8</v>
      </c>
      <c r="V100" s="192">
        <v>-1.3063998111309501</v>
      </c>
      <c r="W100" s="192" t="s">
        <v>409</v>
      </c>
      <c r="X100" s="192" t="s">
        <v>409</v>
      </c>
      <c r="Y100" s="192">
        <v>0</v>
      </c>
      <c r="Z100" s="192">
        <v>-46.698679471788701</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5"/>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0</v>
      </c>
      <c r="J101" s="242">
        <v>44860</v>
      </c>
      <c r="K101" s="242">
        <v>44900</v>
      </c>
      <c r="L101" s="91" t="s">
        <v>159</v>
      </c>
      <c r="M101" s="192">
        <v>0</v>
      </c>
      <c r="N101" s="192">
        <v>0</v>
      </c>
      <c r="O101" s="192" t="s">
        <v>409</v>
      </c>
      <c r="P101" s="192">
        <v>0</v>
      </c>
      <c r="Q101" s="192" t="s">
        <v>409</v>
      </c>
      <c r="R101" s="192">
        <v>0</v>
      </c>
      <c r="S101" s="192" t="s">
        <v>409</v>
      </c>
      <c r="T101" s="192" t="s">
        <v>409</v>
      </c>
      <c r="U101" s="192">
        <v>17.100000000000001</v>
      </c>
      <c r="V101" s="192" t="s">
        <v>409</v>
      </c>
      <c r="W101" s="192" t="s">
        <v>409</v>
      </c>
      <c r="X101" s="192" t="s">
        <v>409</v>
      </c>
      <c r="Y101" s="192">
        <v>-0.28571428571428498</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5"/>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1.78571428571427</v>
      </c>
      <c r="J102" s="242">
        <v>44860</v>
      </c>
      <c r="K102" s="242">
        <v>45058</v>
      </c>
      <c r="L102" s="91" t="s">
        <v>161</v>
      </c>
      <c r="M102" s="192">
        <v>0</v>
      </c>
      <c r="N102" s="192">
        <v>0</v>
      </c>
      <c r="O102" s="192">
        <v>0</v>
      </c>
      <c r="P102" s="192">
        <v>0</v>
      </c>
      <c r="Q102" s="192" t="s">
        <v>409</v>
      </c>
      <c r="R102" s="192">
        <v>1.78571428571427</v>
      </c>
      <c r="S102" s="192">
        <v>7</v>
      </c>
      <c r="T102" s="192" t="s">
        <v>409</v>
      </c>
      <c r="U102" s="192">
        <v>42.6</v>
      </c>
      <c r="V102" s="192">
        <v>-0.52477183664777904</v>
      </c>
      <c r="W102" s="192" t="s">
        <v>409</v>
      </c>
      <c r="X102" s="192" t="s">
        <v>409</v>
      </c>
      <c r="Y102" s="192">
        <v>3.5714285714285497E-2</v>
      </c>
      <c r="Z102" s="192">
        <v>227.272727272727</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5"/>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0.59523809523809301</v>
      </c>
      <c r="J103" s="242">
        <v>44860</v>
      </c>
      <c r="K103" s="242">
        <v>44900</v>
      </c>
      <c r="L103" s="91" t="s">
        <v>163</v>
      </c>
      <c r="M103" s="192">
        <v>0</v>
      </c>
      <c r="N103" s="192">
        <v>0</v>
      </c>
      <c r="O103" s="192" t="s">
        <v>409</v>
      </c>
      <c r="P103" s="192">
        <v>0</v>
      </c>
      <c r="Q103" s="192" t="s">
        <v>409</v>
      </c>
      <c r="R103" s="192">
        <v>0.59523809523809301</v>
      </c>
      <c r="S103" s="192">
        <v>0</v>
      </c>
      <c r="T103" s="192" t="s">
        <v>409</v>
      </c>
      <c r="U103" s="192">
        <v>43.4</v>
      </c>
      <c r="V103" s="192" t="s">
        <v>409</v>
      </c>
      <c r="W103" s="192" t="s">
        <v>409</v>
      </c>
      <c r="X103" s="192" t="s">
        <v>409</v>
      </c>
      <c r="Y103" s="192">
        <v>1.19047619047618E-2</v>
      </c>
      <c r="Z103" s="192">
        <v>-100</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5"/>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0</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0</v>
      </c>
      <c r="J104" s="242">
        <v>44860</v>
      </c>
      <c r="K104" s="242">
        <v>45058</v>
      </c>
      <c r="L104" s="91" t="s">
        <v>165</v>
      </c>
      <c r="M104" s="192">
        <v>0</v>
      </c>
      <c r="N104" s="192">
        <v>0</v>
      </c>
      <c r="O104" s="192">
        <v>0</v>
      </c>
      <c r="P104" s="192">
        <v>0</v>
      </c>
      <c r="Q104" s="192" t="s">
        <v>409</v>
      </c>
      <c r="R104" s="192">
        <v>0</v>
      </c>
      <c r="S104" s="192">
        <v>0</v>
      </c>
      <c r="T104" s="192" t="s">
        <v>409</v>
      </c>
      <c r="U104" s="192">
        <v>62.1</v>
      </c>
      <c r="V104" s="192">
        <v>-7.02657683549954E-2</v>
      </c>
      <c r="W104" s="192" t="s">
        <v>409</v>
      </c>
      <c r="X104" s="192" t="s">
        <v>409</v>
      </c>
      <c r="Y104" s="192">
        <v>0</v>
      </c>
      <c r="Z104" s="192">
        <v>-19.7183098591549</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5"/>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2.9694167852062501</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0</v>
      </c>
      <c r="J105" s="242">
        <v>44860</v>
      </c>
      <c r="K105" s="242">
        <v>45034</v>
      </c>
      <c r="L105" s="91" t="s">
        <v>167</v>
      </c>
      <c r="M105" s="192">
        <v>0</v>
      </c>
      <c r="N105" s="192">
        <v>2.9694167852062501</v>
      </c>
      <c r="O105" s="192">
        <v>0</v>
      </c>
      <c r="P105" s="192">
        <v>0</v>
      </c>
      <c r="Q105" s="192" t="s">
        <v>409</v>
      </c>
      <c r="R105" s="192">
        <v>0</v>
      </c>
      <c r="S105" s="192">
        <v>0</v>
      </c>
      <c r="T105" s="192" t="s">
        <v>409</v>
      </c>
      <c r="U105" s="192">
        <v>76.599999999999994</v>
      </c>
      <c r="V105" s="192">
        <v>1.05789462881494</v>
      </c>
      <c r="W105" s="192" t="s">
        <v>409</v>
      </c>
      <c r="X105" s="192" t="s">
        <v>409</v>
      </c>
      <c r="Y105" s="192">
        <v>0</v>
      </c>
      <c r="Z105" s="192">
        <v>-100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5"/>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44860</v>
      </c>
      <c r="K106" s="242">
        <v>44966</v>
      </c>
      <c r="L106" s="91" t="s">
        <v>169</v>
      </c>
      <c r="M106" s="192">
        <v>0</v>
      </c>
      <c r="N106" s="192">
        <v>0</v>
      </c>
      <c r="O106" s="192" t="s">
        <v>409</v>
      </c>
      <c r="P106" s="192">
        <v>0</v>
      </c>
      <c r="Q106" s="192" t="s">
        <v>409</v>
      </c>
      <c r="R106" s="192">
        <v>0</v>
      </c>
      <c r="S106" s="192">
        <v>0</v>
      </c>
      <c r="T106" s="192" t="s">
        <v>409</v>
      </c>
      <c r="U106" s="192">
        <v>31</v>
      </c>
      <c r="V106" s="192" t="s">
        <v>409</v>
      </c>
      <c r="W106" s="192" t="s">
        <v>409</v>
      </c>
      <c r="X106" s="192" t="s">
        <v>409</v>
      </c>
      <c r="Y106" s="192">
        <v>0</v>
      </c>
      <c r="Z106" s="192">
        <v>-100</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5"/>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44860</v>
      </c>
      <c r="K107" s="242">
        <v>44900</v>
      </c>
      <c r="L107" s="91" t="s">
        <v>171</v>
      </c>
      <c r="M107" s="192">
        <v>0</v>
      </c>
      <c r="N107" s="192">
        <v>0</v>
      </c>
      <c r="O107" s="192" t="s">
        <v>409</v>
      </c>
      <c r="P107" s="192">
        <v>0</v>
      </c>
      <c r="Q107" s="192" t="s">
        <v>409</v>
      </c>
      <c r="R107" s="192">
        <v>0</v>
      </c>
      <c r="S107" s="192">
        <v>0</v>
      </c>
      <c r="T107" s="192" t="s">
        <v>409</v>
      </c>
      <c r="U107" s="192">
        <v>59.5</v>
      </c>
      <c r="V107" s="192" t="s">
        <v>409</v>
      </c>
      <c r="W107" s="192" t="s">
        <v>409</v>
      </c>
      <c r="X107" s="192" t="s">
        <v>409</v>
      </c>
      <c r="Y107" s="192">
        <v>0</v>
      </c>
      <c r="Z107" s="192">
        <v>-100</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5"/>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7.4482567867078533</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5.54765291607396</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10</v>
      </c>
      <c r="J108" s="242">
        <v>44860</v>
      </c>
      <c r="K108" s="242">
        <v>45034</v>
      </c>
      <c r="L108" s="91" t="s">
        <v>173</v>
      </c>
      <c r="M108" s="192">
        <v>0</v>
      </c>
      <c r="N108" s="192">
        <v>5.54765291607396</v>
      </c>
      <c r="O108" s="192">
        <v>10</v>
      </c>
      <c r="P108" s="192">
        <v>0</v>
      </c>
      <c r="Q108" s="192" t="s">
        <v>409</v>
      </c>
      <c r="R108" s="192">
        <v>0</v>
      </c>
      <c r="S108" s="192">
        <v>0</v>
      </c>
      <c r="T108" s="192" t="s">
        <v>409</v>
      </c>
      <c r="U108" s="192">
        <v>88.2</v>
      </c>
      <c r="V108" s="192">
        <v>1.77501452181799</v>
      </c>
      <c r="W108" s="192" t="s">
        <v>409</v>
      </c>
      <c r="X108" s="192" t="s">
        <v>409</v>
      </c>
      <c r="Y108" s="192">
        <v>0</v>
      </c>
      <c r="Z108" s="192">
        <v>-28.535980148883301</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5"/>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4.0623803188410967</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3.0805476529160698</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5.3571428571428497</v>
      </c>
      <c r="J109" s="242">
        <v>44860</v>
      </c>
      <c r="K109" s="242">
        <v>44966</v>
      </c>
      <c r="L109" s="91" t="s">
        <v>174</v>
      </c>
      <c r="M109" s="192">
        <v>0</v>
      </c>
      <c r="N109" s="192">
        <v>3.0805476529160698</v>
      </c>
      <c r="O109" s="192" t="s">
        <v>409</v>
      </c>
      <c r="P109" s="192">
        <v>0</v>
      </c>
      <c r="Q109" s="192" t="s">
        <v>409</v>
      </c>
      <c r="R109" s="192">
        <v>5.3571428571428497</v>
      </c>
      <c r="S109" s="192">
        <v>0</v>
      </c>
      <c r="T109" s="192" t="s">
        <v>409</v>
      </c>
      <c r="U109" s="192">
        <v>77.099999999999994</v>
      </c>
      <c r="V109" s="192" t="s">
        <v>409</v>
      </c>
      <c r="W109" s="192" t="s">
        <v>409</v>
      </c>
      <c r="X109" s="192" t="s">
        <v>409</v>
      </c>
      <c r="Y109" s="192">
        <v>0.107142857142857</v>
      </c>
      <c r="Z109" s="192">
        <v>-100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5"/>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3.8362375533428099</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44860</v>
      </c>
      <c r="K110" s="242">
        <v>44860</v>
      </c>
      <c r="L110" s="91" t="s">
        <v>176</v>
      </c>
      <c r="M110" s="192">
        <v>0</v>
      </c>
      <c r="N110" s="192">
        <v>3.8362375533428099</v>
      </c>
      <c r="O110" s="192" t="s">
        <v>409</v>
      </c>
      <c r="P110" s="192">
        <v>0</v>
      </c>
      <c r="Q110" s="192" t="s">
        <v>409</v>
      </c>
      <c r="R110" s="192">
        <v>0</v>
      </c>
      <c r="S110" s="192" t="s">
        <v>409</v>
      </c>
      <c r="T110" s="192" t="s">
        <v>409</v>
      </c>
      <c r="U110" s="192">
        <v>80.5</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5"/>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44778</v>
      </c>
      <c r="K111" s="242" t="s">
        <v>409</v>
      </c>
      <c r="L111" s="91" t="s">
        <v>178</v>
      </c>
      <c r="M111" s="192">
        <v>0</v>
      </c>
      <c r="N111" s="192" t="s">
        <v>409</v>
      </c>
      <c r="O111" s="192" t="s">
        <v>409</v>
      </c>
      <c r="P111" s="192">
        <v>0</v>
      </c>
      <c r="Q111" s="192" t="s">
        <v>409</v>
      </c>
      <c r="R111" s="192" t="s">
        <v>409</v>
      </c>
      <c r="S111" s="192" t="s">
        <v>409</v>
      </c>
      <c r="T111" s="192" t="s">
        <v>409</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5"/>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5"/>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44860</v>
      </c>
      <c r="K113" s="242">
        <v>44998</v>
      </c>
      <c r="L113" s="91" t="s">
        <v>180</v>
      </c>
      <c r="M113" s="192">
        <v>0</v>
      </c>
      <c r="N113" s="192">
        <v>0</v>
      </c>
      <c r="O113" s="192" t="s">
        <v>409</v>
      </c>
      <c r="P113" s="192">
        <v>0</v>
      </c>
      <c r="Q113" s="192" t="s">
        <v>409</v>
      </c>
      <c r="R113" s="192">
        <v>0</v>
      </c>
      <c r="S113" s="192" t="s">
        <v>409</v>
      </c>
      <c r="T113" s="192" t="s">
        <v>409</v>
      </c>
      <c r="U113" s="192">
        <v>32.700000000000003</v>
      </c>
      <c r="V113" s="192" t="s">
        <v>409</v>
      </c>
      <c r="W113" s="192" t="s">
        <v>409</v>
      </c>
      <c r="X113" s="192" t="s">
        <v>409</v>
      </c>
      <c r="Y113" s="192">
        <v>-0.14285714285714199</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5"/>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44860</v>
      </c>
      <c r="K114" s="242">
        <v>44900</v>
      </c>
      <c r="L114" s="91" t="s">
        <v>182</v>
      </c>
      <c r="M114" s="192">
        <v>0</v>
      </c>
      <c r="N114" s="192">
        <v>0</v>
      </c>
      <c r="O114" s="192" t="s">
        <v>409</v>
      </c>
      <c r="P114" s="192">
        <v>0</v>
      </c>
      <c r="Q114" s="192" t="s">
        <v>409</v>
      </c>
      <c r="R114" s="192">
        <v>0</v>
      </c>
      <c r="S114" s="192" t="s">
        <v>409</v>
      </c>
      <c r="T114" s="192" t="s">
        <v>409</v>
      </c>
      <c r="U114" s="192">
        <v>52.2</v>
      </c>
      <c r="V114" s="192" t="s">
        <v>409</v>
      </c>
      <c r="W114" s="192" t="s">
        <v>409</v>
      </c>
      <c r="X114" s="192" t="s">
        <v>409</v>
      </c>
      <c r="Y114" s="192">
        <v>-9.5238095238095094E-2</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5"/>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4.3674365632156151</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2.7249288762446602</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7</v>
      </c>
      <c r="J115" s="242">
        <v>44860</v>
      </c>
      <c r="K115" s="242">
        <v>44998</v>
      </c>
      <c r="L115" s="91" t="s">
        <v>184</v>
      </c>
      <c r="M115" s="192">
        <v>0</v>
      </c>
      <c r="N115" s="192">
        <v>2.7249288762446602</v>
      </c>
      <c r="O115" s="192" t="s">
        <v>409</v>
      </c>
      <c r="P115" s="192">
        <v>0</v>
      </c>
      <c r="Q115" s="192" t="s">
        <v>409</v>
      </c>
      <c r="R115" s="192">
        <v>7</v>
      </c>
      <c r="S115" s="192" t="s">
        <v>409</v>
      </c>
      <c r="T115" s="192" t="s">
        <v>409</v>
      </c>
      <c r="U115" s="192">
        <v>75.5</v>
      </c>
      <c r="V115" s="192" t="s">
        <v>409</v>
      </c>
      <c r="W115" s="192" t="s">
        <v>409</v>
      </c>
      <c r="X115" s="192" t="s">
        <v>409</v>
      </c>
      <c r="Y115" s="192">
        <v>0.32142857142857101</v>
      </c>
      <c r="Z115" s="192" t="s">
        <v>409</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5"/>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10</v>
      </c>
      <c r="J116" s="242">
        <v>44778</v>
      </c>
      <c r="K116" s="242">
        <v>45058</v>
      </c>
      <c r="L116" s="91" t="s">
        <v>186</v>
      </c>
      <c r="M116" s="192">
        <v>10</v>
      </c>
      <c r="N116" s="192">
        <v>6.23666429587482</v>
      </c>
      <c r="O116" s="192">
        <v>0</v>
      </c>
      <c r="P116" s="192">
        <v>0</v>
      </c>
      <c r="Q116" s="192">
        <v>10</v>
      </c>
      <c r="R116" s="192">
        <v>0</v>
      </c>
      <c r="S116" s="192">
        <v>10</v>
      </c>
      <c r="T116" s="192" t="s">
        <v>627</v>
      </c>
      <c r="U116" s="192">
        <v>91.3</v>
      </c>
      <c r="V116" s="192">
        <v>-0.26482487651319198</v>
      </c>
      <c r="W116" s="192" t="s">
        <v>409</v>
      </c>
      <c r="X116" s="192" t="s">
        <v>870</v>
      </c>
      <c r="Y116" s="192">
        <v>0</v>
      </c>
      <c r="Z116" s="192">
        <v>56.521739130434703</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5"/>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5.54765291607396</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0</v>
      </c>
      <c r="J117" s="242">
        <v>45019</v>
      </c>
      <c r="K117" s="242">
        <v>45022</v>
      </c>
      <c r="L117" s="91" t="s">
        <v>188</v>
      </c>
      <c r="M117" s="192">
        <v>0</v>
      </c>
      <c r="N117" s="192">
        <v>5.54765291607396</v>
      </c>
      <c r="O117" s="192" t="s">
        <v>409</v>
      </c>
      <c r="P117" s="192">
        <v>0</v>
      </c>
      <c r="Q117" s="192" t="s">
        <v>409</v>
      </c>
      <c r="R117" s="192">
        <v>0</v>
      </c>
      <c r="S117" s="192">
        <v>0</v>
      </c>
      <c r="T117" s="192" t="s">
        <v>409</v>
      </c>
      <c r="U117" s="192">
        <v>88.2</v>
      </c>
      <c r="V117" s="192" t="s">
        <v>409</v>
      </c>
      <c r="W117" s="192" t="s">
        <v>409</v>
      </c>
      <c r="X117" s="192" t="s">
        <v>409</v>
      </c>
      <c r="Y117" s="192">
        <v>0</v>
      </c>
      <c r="Z117" s="192">
        <v>-100</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5"/>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0</v>
      </c>
      <c r="J118" s="242">
        <v>44778</v>
      </c>
      <c r="K118" s="242">
        <v>45058</v>
      </c>
      <c r="L118" s="91" t="s">
        <v>190</v>
      </c>
      <c r="M118" s="192">
        <v>10</v>
      </c>
      <c r="N118" s="192">
        <v>6.9034495021337099</v>
      </c>
      <c r="O118" s="192" t="s">
        <v>409</v>
      </c>
      <c r="P118" s="192">
        <v>0</v>
      </c>
      <c r="Q118" s="192" t="s">
        <v>409</v>
      </c>
      <c r="R118" s="192">
        <v>0</v>
      </c>
      <c r="S118" s="192">
        <v>0</v>
      </c>
      <c r="T118" s="192" t="s">
        <v>627</v>
      </c>
      <c r="U118" s="192">
        <v>94.3</v>
      </c>
      <c r="V118" s="192" t="s">
        <v>409</v>
      </c>
      <c r="W118" s="192" t="s">
        <v>409</v>
      </c>
      <c r="X118" s="192" t="s">
        <v>409</v>
      </c>
      <c r="Y118" s="192">
        <v>0</v>
      </c>
      <c r="Z118" s="192">
        <v>-45.454545454545404</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5"/>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5"/>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5"/>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4.1228304371536062</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3.56952347083925</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4.7619047619047503</v>
      </c>
      <c r="J121" s="242">
        <v>44860</v>
      </c>
      <c r="K121" s="242">
        <v>44966</v>
      </c>
      <c r="L121" s="91" t="s">
        <v>195</v>
      </c>
      <c r="M121" s="192">
        <v>0</v>
      </c>
      <c r="N121" s="192">
        <v>3.56952347083925</v>
      </c>
      <c r="O121" s="192" t="s">
        <v>409</v>
      </c>
      <c r="P121" s="192">
        <v>0</v>
      </c>
      <c r="Q121" s="192" t="s">
        <v>409</v>
      </c>
      <c r="R121" s="192">
        <v>4.7619047619047503</v>
      </c>
      <c r="S121" s="192">
        <v>0</v>
      </c>
      <c r="T121" s="192" t="s">
        <v>409</v>
      </c>
      <c r="U121" s="192">
        <v>79.3</v>
      </c>
      <c r="V121" s="192" t="s">
        <v>409</v>
      </c>
      <c r="W121" s="192" t="s">
        <v>409</v>
      </c>
      <c r="X121" s="192" t="s">
        <v>409</v>
      </c>
      <c r="Y121" s="192">
        <v>9.5238095238095094E-2</v>
      </c>
      <c r="Z121" s="192">
        <v>-100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5"/>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3.1472261735419602</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0</v>
      </c>
      <c r="J122" s="242">
        <v>44860</v>
      </c>
      <c r="K122" s="242">
        <v>44979</v>
      </c>
      <c r="L122" s="91" t="s">
        <v>197</v>
      </c>
      <c r="M122" s="192">
        <v>0</v>
      </c>
      <c r="N122" s="192">
        <v>3.1472261735419602</v>
      </c>
      <c r="O122" s="192" t="s">
        <v>409</v>
      </c>
      <c r="P122" s="192">
        <v>0</v>
      </c>
      <c r="Q122" s="192" t="s">
        <v>409</v>
      </c>
      <c r="R122" s="192">
        <v>0</v>
      </c>
      <c r="S122" s="192">
        <v>0</v>
      </c>
      <c r="T122" s="192" t="s">
        <v>409</v>
      </c>
      <c r="U122" s="192">
        <v>77.400000000000006</v>
      </c>
      <c r="V122" s="192" t="s">
        <v>409</v>
      </c>
      <c r="W122" s="192" t="s">
        <v>409</v>
      </c>
      <c r="X122" s="192" t="s">
        <v>409</v>
      </c>
      <c r="Y122" s="192">
        <v>0</v>
      </c>
      <c r="Z122" s="192">
        <v>-100</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5"/>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44860</v>
      </c>
      <c r="K123" s="242">
        <v>44860</v>
      </c>
      <c r="L123" s="91" t="s">
        <v>199</v>
      </c>
      <c r="M123" s="192">
        <v>0</v>
      </c>
      <c r="N123" s="192">
        <v>0</v>
      </c>
      <c r="O123" s="192" t="s">
        <v>409</v>
      </c>
      <c r="P123" s="192">
        <v>0</v>
      </c>
      <c r="Q123" s="192" t="s">
        <v>409</v>
      </c>
      <c r="R123" s="192">
        <v>0</v>
      </c>
      <c r="S123" s="192" t="s">
        <v>409</v>
      </c>
      <c r="T123" s="192" t="s">
        <v>409</v>
      </c>
      <c r="U123" s="192">
        <v>38.6</v>
      </c>
      <c r="V123" s="192" t="s">
        <v>409</v>
      </c>
      <c r="W123" s="192" t="s">
        <v>409</v>
      </c>
      <c r="X123" s="192" t="s">
        <v>409</v>
      </c>
      <c r="Y123" s="192">
        <v>0</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5"/>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44860</v>
      </c>
      <c r="K124" s="242">
        <v>44900</v>
      </c>
      <c r="L124" s="91" t="s">
        <v>201</v>
      </c>
      <c r="M124" s="192">
        <v>0</v>
      </c>
      <c r="N124" s="192">
        <v>0</v>
      </c>
      <c r="O124" s="192" t="s">
        <v>409</v>
      </c>
      <c r="P124" s="192">
        <v>0</v>
      </c>
      <c r="Q124" s="192" t="s">
        <v>409</v>
      </c>
      <c r="R124" s="192">
        <v>0</v>
      </c>
      <c r="S124" s="192" t="s">
        <v>409</v>
      </c>
      <c r="T124" s="192" t="s">
        <v>409</v>
      </c>
      <c r="U124" s="192">
        <v>20</v>
      </c>
      <c r="V124" s="192" t="s">
        <v>409</v>
      </c>
      <c r="W124" s="192" t="s">
        <v>409</v>
      </c>
      <c r="X124" s="192" t="s">
        <v>409</v>
      </c>
      <c r="Y124" s="192">
        <v>0</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5"/>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44860</v>
      </c>
      <c r="K125" s="242">
        <v>44966</v>
      </c>
      <c r="L125" s="91" t="s">
        <v>203</v>
      </c>
      <c r="M125" s="192">
        <v>0</v>
      </c>
      <c r="N125" s="192">
        <v>0</v>
      </c>
      <c r="O125" s="192" t="s">
        <v>409</v>
      </c>
      <c r="P125" s="192">
        <v>0</v>
      </c>
      <c r="Q125" s="192" t="s">
        <v>409</v>
      </c>
      <c r="R125" s="192">
        <v>0</v>
      </c>
      <c r="S125" s="192" t="s">
        <v>409</v>
      </c>
      <c r="T125" s="192" t="s">
        <v>409</v>
      </c>
      <c r="U125" s="192">
        <v>42.8</v>
      </c>
      <c r="V125" s="192" t="s">
        <v>409</v>
      </c>
      <c r="W125" s="192" t="s">
        <v>409</v>
      </c>
      <c r="X125" s="192" t="s">
        <v>409</v>
      </c>
      <c r="Y125" s="192">
        <v>-0.26190476190476097</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5"/>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#N/A</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v>44887</v>
      </c>
      <c r="L126" s="91" t="s">
        <v>730</v>
      </c>
      <c r="M126" s="192" t="s">
        <v>409</v>
      </c>
      <c r="N126" s="192" t="s">
        <v>409</v>
      </c>
      <c r="O126" s="192" t="s">
        <v>409</v>
      </c>
      <c r="P126" s="192">
        <v>0</v>
      </c>
      <c r="Q126" s="192" t="s">
        <v>409</v>
      </c>
      <c r="R126" s="192">
        <v>0</v>
      </c>
      <c r="S126" s="192" t="s">
        <v>409</v>
      </c>
      <c r="T126" s="192" t="s">
        <v>409</v>
      </c>
      <c r="U126" s="192" t="s">
        <v>409</v>
      </c>
      <c r="V126" s="192" t="s">
        <v>409</v>
      </c>
      <c r="W126" s="192" t="s">
        <v>409</v>
      </c>
      <c r="X126" s="192" t="s">
        <v>409</v>
      </c>
      <c r="Y126" s="192">
        <v>0</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5"/>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#N/A</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731</v>
      </c>
      <c r="M127" s="192" t="s">
        <v>409</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5"/>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1.52471550497866</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0</v>
      </c>
      <c r="J128" s="242">
        <v>44860</v>
      </c>
      <c r="K128" s="242">
        <v>45034</v>
      </c>
      <c r="L128" s="91" t="s">
        <v>205</v>
      </c>
      <c r="M128" s="192">
        <v>0</v>
      </c>
      <c r="N128" s="192">
        <v>1.52471550497866</v>
      </c>
      <c r="O128" s="192">
        <v>0</v>
      </c>
      <c r="P128" s="192">
        <v>0</v>
      </c>
      <c r="Q128" s="192" t="s">
        <v>409</v>
      </c>
      <c r="R128" s="192">
        <v>0</v>
      </c>
      <c r="S128" s="192">
        <v>0</v>
      </c>
      <c r="T128" s="192" t="s">
        <v>409</v>
      </c>
      <c r="U128" s="192">
        <v>70.099999999999994</v>
      </c>
      <c r="V128" s="192">
        <v>-0.32243471130017898</v>
      </c>
      <c r="W128" s="192" t="s">
        <v>409</v>
      </c>
      <c r="X128" s="192" t="s">
        <v>409</v>
      </c>
      <c r="Y128" s="192">
        <v>0</v>
      </c>
      <c r="Z128" s="192">
        <v>-100</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5"/>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#N/A</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732</v>
      </c>
      <c r="M129" s="192" t="s">
        <v>409</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5"/>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1.400124461039493</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0.28004978662873298</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7</v>
      </c>
      <c r="J130" s="242">
        <v>44860</v>
      </c>
      <c r="K130" s="242">
        <v>45058</v>
      </c>
      <c r="L130" s="91" t="s">
        <v>206</v>
      </c>
      <c r="M130" s="192">
        <v>0</v>
      </c>
      <c r="N130" s="192">
        <v>0.28004978662873298</v>
      </c>
      <c r="O130" s="192" t="s">
        <v>409</v>
      </c>
      <c r="P130" s="192">
        <v>0</v>
      </c>
      <c r="Q130" s="192">
        <v>7</v>
      </c>
      <c r="R130" s="192">
        <v>2.38095238095238</v>
      </c>
      <c r="S130" s="192" t="s">
        <v>409</v>
      </c>
      <c r="T130" s="192" t="s">
        <v>409</v>
      </c>
      <c r="U130" s="192">
        <v>64.5</v>
      </c>
      <c r="V130" s="192" t="s">
        <v>409</v>
      </c>
      <c r="W130" s="192" t="s">
        <v>409</v>
      </c>
      <c r="X130" s="192" t="s">
        <v>871</v>
      </c>
      <c r="Y130" s="192">
        <v>4.7619047619047603E-2</v>
      </c>
      <c r="Z130" s="192" t="s">
        <v>409</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5"/>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4.7285295727213432</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3.8140113798008501</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5.8623296297736198</v>
      </c>
      <c r="J131" s="242">
        <v>44860</v>
      </c>
      <c r="K131" s="242">
        <v>45058</v>
      </c>
      <c r="L131" s="91" t="s">
        <v>208</v>
      </c>
      <c r="M131" s="192">
        <v>0</v>
      </c>
      <c r="N131" s="192">
        <v>3.8140113798008501</v>
      </c>
      <c r="O131" s="192">
        <v>5.8623296297736198</v>
      </c>
      <c r="P131" s="192">
        <v>0</v>
      </c>
      <c r="Q131" s="192" t="s">
        <v>409</v>
      </c>
      <c r="R131" s="192">
        <v>0</v>
      </c>
      <c r="S131" s="192">
        <v>9.4845360824742198</v>
      </c>
      <c r="T131" s="192" t="s">
        <v>409</v>
      </c>
      <c r="U131" s="192">
        <v>80.400000000000006</v>
      </c>
      <c r="V131" s="192">
        <v>0.58623296297736205</v>
      </c>
      <c r="W131" s="192" t="s">
        <v>409</v>
      </c>
      <c r="X131" s="192" t="s">
        <v>409</v>
      </c>
      <c r="Y131" s="192">
        <v>0</v>
      </c>
      <c r="Z131" s="192">
        <v>23.711340206185501</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5"/>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0.28004978662873298</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44860</v>
      </c>
      <c r="K132" s="242">
        <v>44753</v>
      </c>
      <c r="L132" s="91" t="s">
        <v>210</v>
      </c>
      <c r="M132" s="192">
        <v>0</v>
      </c>
      <c r="N132" s="192">
        <v>0.28004978662873298</v>
      </c>
      <c r="O132" s="192" t="s">
        <v>409</v>
      </c>
      <c r="P132" s="192">
        <v>0</v>
      </c>
      <c r="Q132" s="192" t="s">
        <v>409</v>
      </c>
      <c r="R132" s="192" t="s">
        <v>409</v>
      </c>
      <c r="S132" s="192" t="s">
        <v>409</v>
      </c>
      <c r="T132" s="192" t="s">
        <v>409</v>
      </c>
      <c r="U132" s="192">
        <v>64.5</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5"/>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1.56916785206258</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0</v>
      </c>
      <c r="J133" s="242">
        <v>44860</v>
      </c>
      <c r="K133" s="242">
        <v>45058</v>
      </c>
      <c r="L133" s="91" t="s">
        <v>212</v>
      </c>
      <c r="M133" s="192">
        <v>0</v>
      </c>
      <c r="N133" s="192">
        <v>1.56916785206258</v>
      </c>
      <c r="O133" s="192">
        <v>0</v>
      </c>
      <c r="P133" s="192">
        <v>0</v>
      </c>
      <c r="Q133" s="192" t="s">
        <v>409</v>
      </c>
      <c r="R133" s="192">
        <v>0</v>
      </c>
      <c r="S133" s="192">
        <v>0</v>
      </c>
      <c r="T133" s="192" t="s">
        <v>409</v>
      </c>
      <c r="U133" s="192">
        <v>70.3</v>
      </c>
      <c r="V133" s="192">
        <v>-1.3587294227659801</v>
      </c>
      <c r="W133" s="192" t="s">
        <v>409</v>
      </c>
      <c r="X133" s="192" t="s">
        <v>409</v>
      </c>
      <c r="Y133" s="192">
        <v>0</v>
      </c>
      <c r="Z133" s="192">
        <v>-23.8850346878097</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5"/>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627</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5"/>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4.1666666666666599</v>
      </c>
      <c r="J135" s="242">
        <v>44860</v>
      </c>
      <c r="K135" s="242">
        <v>44753</v>
      </c>
      <c r="L135" s="91" t="s">
        <v>216</v>
      </c>
      <c r="M135" s="192">
        <v>0</v>
      </c>
      <c r="N135" s="192">
        <v>0</v>
      </c>
      <c r="O135" s="192" t="s">
        <v>409</v>
      </c>
      <c r="P135" s="192">
        <v>0</v>
      </c>
      <c r="Q135" s="192" t="s">
        <v>409</v>
      </c>
      <c r="R135" s="192">
        <v>4.1666666666666599</v>
      </c>
      <c r="S135" s="192" t="s">
        <v>409</v>
      </c>
      <c r="T135" s="192" t="s">
        <v>409</v>
      </c>
      <c r="U135" s="192">
        <v>62.6</v>
      </c>
      <c r="V135" s="192" t="s">
        <v>409</v>
      </c>
      <c r="W135" s="192" t="s">
        <v>409</v>
      </c>
      <c r="X135" s="192" t="s">
        <v>409</v>
      </c>
      <c r="Y135" s="192">
        <v>8.3333333333333204E-2</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5"/>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7.0971919795408374</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5.0370133994458799</v>
      </c>
      <c r="J136" s="242">
        <v>44778</v>
      </c>
      <c r="K136" s="242">
        <v>44753</v>
      </c>
      <c r="L136" s="91" t="s">
        <v>218</v>
      </c>
      <c r="M136" s="192">
        <v>10</v>
      </c>
      <c r="N136" s="192">
        <v>7.8591749644381199</v>
      </c>
      <c r="O136" s="192">
        <v>5.0370133994458799</v>
      </c>
      <c r="P136" s="192">
        <v>0</v>
      </c>
      <c r="Q136" s="192" t="s">
        <v>409</v>
      </c>
      <c r="R136" s="192">
        <v>0</v>
      </c>
      <c r="S136" s="192">
        <v>0</v>
      </c>
      <c r="T136" s="192" t="s">
        <v>626</v>
      </c>
      <c r="U136" s="192">
        <v>98.6</v>
      </c>
      <c r="V136" s="192">
        <v>0.50370133994458799</v>
      </c>
      <c r="W136" s="192" t="s">
        <v>409</v>
      </c>
      <c r="X136" s="192" t="s">
        <v>409</v>
      </c>
      <c r="Y136" s="192">
        <v>0</v>
      </c>
      <c r="Z136" s="192">
        <v>-9.5477386934673305</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6">IF(L137 &lt;&gt; C137, "Countries don't match", "")</f>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44860</v>
      </c>
      <c r="K137" s="242">
        <v>44860</v>
      </c>
      <c r="L137" s="91" t="s">
        <v>220</v>
      </c>
      <c r="M137" s="192">
        <v>0</v>
      </c>
      <c r="N137" s="192">
        <v>0</v>
      </c>
      <c r="O137" s="192" t="s">
        <v>409</v>
      </c>
      <c r="P137" s="192">
        <v>0</v>
      </c>
      <c r="Q137" s="192" t="s">
        <v>409</v>
      </c>
      <c r="R137" s="192">
        <v>0</v>
      </c>
      <c r="S137" s="192" t="s">
        <v>409</v>
      </c>
      <c r="T137" s="192" t="s">
        <v>409</v>
      </c>
      <c r="U137" s="192">
        <v>34.700000000000003</v>
      </c>
      <c r="V137" s="192" t="s">
        <v>409</v>
      </c>
      <c r="W137" s="192" t="s">
        <v>409</v>
      </c>
      <c r="X137" s="192" t="s">
        <v>409</v>
      </c>
      <c r="Y137" s="192">
        <v>0</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6"/>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10</v>
      </c>
      <c r="J138" s="242">
        <v>44778</v>
      </c>
      <c r="K138" s="242">
        <v>45058</v>
      </c>
      <c r="L138" s="91" t="s">
        <v>222</v>
      </c>
      <c r="M138" s="192">
        <v>10</v>
      </c>
      <c r="N138" s="192">
        <v>8.1703413940256002</v>
      </c>
      <c r="O138" s="192">
        <v>7.0717503705144198</v>
      </c>
      <c r="P138" s="192">
        <v>0</v>
      </c>
      <c r="Q138" s="192">
        <v>10</v>
      </c>
      <c r="R138" s="192">
        <v>0</v>
      </c>
      <c r="S138" s="192">
        <v>0</v>
      </c>
      <c r="T138" s="192" t="s">
        <v>626</v>
      </c>
      <c r="U138" s="192">
        <v>100</v>
      </c>
      <c r="V138" s="192">
        <v>0.70717503705144202</v>
      </c>
      <c r="W138" s="192" t="s">
        <v>409</v>
      </c>
      <c r="X138" s="192" t="s">
        <v>872</v>
      </c>
      <c r="Y138" s="192">
        <v>0</v>
      </c>
      <c r="Z138" s="192">
        <v>-49.4511105437835</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6"/>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44860</v>
      </c>
      <c r="K139" s="242">
        <v>44860</v>
      </c>
      <c r="L139" s="91" t="s">
        <v>224</v>
      </c>
      <c r="M139" s="192">
        <v>0</v>
      </c>
      <c r="N139" s="192">
        <v>0</v>
      </c>
      <c r="O139" s="192" t="s">
        <v>409</v>
      </c>
      <c r="P139" s="192">
        <v>0</v>
      </c>
      <c r="Q139" s="192" t="s">
        <v>409</v>
      </c>
      <c r="R139" s="192">
        <v>0</v>
      </c>
      <c r="S139" s="192" t="s">
        <v>409</v>
      </c>
      <c r="T139" s="192" t="s">
        <v>409</v>
      </c>
      <c r="U139" s="192">
        <v>57.9</v>
      </c>
      <c r="V139" s="192" t="s">
        <v>409</v>
      </c>
      <c r="W139" s="192" t="s">
        <v>409</v>
      </c>
      <c r="X139" s="192" t="s">
        <v>409</v>
      </c>
      <c r="Y139" s="192">
        <v>0</v>
      </c>
      <c r="Z139" s="192" t="s">
        <v>409</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6"/>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1.19047619047618</v>
      </c>
      <c r="J140" s="242">
        <v>44860</v>
      </c>
      <c r="K140" s="242">
        <v>44966</v>
      </c>
      <c r="L140" s="91" t="s">
        <v>226</v>
      </c>
      <c r="M140" s="192">
        <v>0</v>
      </c>
      <c r="N140" s="192">
        <v>0</v>
      </c>
      <c r="O140" s="192" t="s">
        <v>409</v>
      </c>
      <c r="P140" s="192">
        <v>0</v>
      </c>
      <c r="Q140" s="192" t="s">
        <v>409</v>
      </c>
      <c r="R140" s="192">
        <v>1.19047619047618</v>
      </c>
      <c r="S140" s="192" t="s">
        <v>409</v>
      </c>
      <c r="T140" s="192" t="s">
        <v>409</v>
      </c>
      <c r="U140" s="192">
        <v>51.6</v>
      </c>
      <c r="V140" s="192" t="s">
        <v>409</v>
      </c>
      <c r="W140" s="192" t="s">
        <v>409</v>
      </c>
      <c r="X140" s="192" t="s">
        <v>409</v>
      </c>
      <c r="Y140" s="192">
        <v>2.3809523809523701E-2</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6"/>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#N/A</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733</v>
      </c>
      <c r="M141" s="192" t="s">
        <v>409</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6"/>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0</v>
      </c>
      <c r="J142" s="242">
        <v>44778</v>
      </c>
      <c r="K142" s="242">
        <v>44753</v>
      </c>
      <c r="L142" s="91" t="s">
        <v>228</v>
      </c>
      <c r="M142" s="192">
        <v>10</v>
      </c>
      <c r="N142" s="192">
        <v>6.9034495021337099</v>
      </c>
      <c r="O142" s="192">
        <v>0</v>
      </c>
      <c r="P142" s="192">
        <v>0</v>
      </c>
      <c r="Q142" s="192" t="s">
        <v>409</v>
      </c>
      <c r="R142" s="192">
        <v>0</v>
      </c>
      <c r="S142" s="192">
        <v>0</v>
      </c>
      <c r="T142" s="192" t="s">
        <v>626</v>
      </c>
      <c r="U142" s="192">
        <v>94.3</v>
      </c>
      <c r="V142" s="192">
        <v>-2.2258665435374301</v>
      </c>
      <c r="W142" s="192" t="s">
        <v>409</v>
      </c>
      <c r="X142" s="192" t="s">
        <v>409</v>
      </c>
      <c r="Y142" s="192">
        <v>0</v>
      </c>
      <c r="Z142" s="192">
        <v>-90.041493775933603</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6"/>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5.4809743954480803</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0</v>
      </c>
      <c r="J143" s="242">
        <v>44860</v>
      </c>
      <c r="K143" s="242">
        <v>45035</v>
      </c>
      <c r="L143" s="91" t="s">
        <v>230</v>
      </c>
      <c r="M143" s="192">
        <v>0</v>
      </c>
      <c r="N143" s="192">
        <v>5.4809743954480803</v>
      </c>
      <c r="O143" s="192">
        <v>0</v>
      </c>
      <c r="P143" s="192">
        <v>0</v>
      </c>
      <c r="Q143" s="192" t="s">
        <v>409</v>
      </c>
      <c r="R143" s="192">
        <v>0</v>
      </c>
      <c r="S143" s="192">
        <v>0</v>
      </c>
      <c r="T143" s="192" t="s">
        <v>409</v>
      </c>
      <c r="U143" s="192">
        <v>87.9</v>
      </c>
      <c r="V143" s="192">
        <v>1.9764390793997999</v>
      </c>
      <c r="W143" s="192" t="s">
        <v>409</v>
      </c>
      <c r="X143" s="192" t="s">
        <v>409</v>
      </c>
      <c r="Y143" s="192">
        <v>0</v>
      </c>
      <c r="Z143" s="192">
        <v>-100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6"/>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0</v>
      </c>
      <c r="J144" s="242">
        <v>44860</v>
      </c>
      <c r="K144" s="242">
        <v>44979</v>
      </c>
      <c r="L144" s="91" t="s">
        <v>232</v>
      </c>
      <c r="M144" s="192">
        <v>0</v>
      </c>
      <c r="N144" s="192">
        <v>0</v>
      </c>
      <c r="O144" s="192" t="s">
        <v>409</v>
      </c>
      <c r="P144" s="192">
        <v>0</v>
      </c>
      <c r="Q144" s="192" t="s">
        <v>409</v>
      </c>
      <c r="R144" s="192">
        <v>0</v>
      </c>
      <c r="S144" s="192">
        <v>0</v>
      </c>
      <c r="T144" s="192" t="s">
        <v>409</v>
      </c>
      <c r="U144" s="192">
        <v>37.9</v>
      </c>
      <c r="V144" s="192" t="s">
        <v>409</v>
      </c>
      <c r="W144" s="192" t="s">
        <v>409</v>
      </c>
      <c r="X144" s="192" t="s">
        <v>409</v>
      </c>
      <c r="Y144" s="192">
        <v>0</v>
      </c>
      <c r="Z144" s="192">
        <v>-100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6"/>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4.3918918918918903</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0</v>
      </c>
      <c r="J145" s="242">
        <v>44860</v>
      </c>
      <c r="K145" s="242">
        <v>45058</v>
      </c>
      <c r="L145" s="91" t="s">
        <v>234</v>
      </c>
      <c r="M145" s="192">
        <v>0</v>
      </c>
      <c r="N145" s="192">
        <v>4.3918918918918903</v>
      </c>
      <c r="O145" s="192">
        <v>0</v>
      </c>
      <c r="P145" s="192">
        <v>0</v>
      </c>
      <c r="Q145" s="192" t="s">
        <v>409</v>
      </c>
      <c r="R145" s="192">
        <v>0</v>
      </c>
      <c r="S145" s="192">
        <v>0</v>
      </c>
      <c r="T145" s="192" t="s">
        <v>409</v>
      </c>
      <c r="U145" s="192">
        <v>83</v>
      </c>
      <c r="V145" s="192">
        <v>0.690828984265355</v>
      </c>
      <c r="W145" s="192" t="s">
        <v>409</v>
      </c>
      <c r="X145" s="192" t="s">
        <v>409</v>
      </c>
      <c r="Y145" s="192">
        <v>0</v>
      </c>
      <c r="Z145" s="192">
        <v>-64.705882352941103</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6"/>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44860</v>
      </c>
      <c r="K146" s="242">
        <v>44860</v>
      </c>
      <c r="L146" s="91" t="s">
        <v>236</v>
      </c>
      <c r="M146" s="192">
        <v>0</v>
      </c>
      <c r="N146" s="192">
        <v>0</v>
      </c>
      <c r="O146" s="192" t="s">
        <v>409</v>
      </c>
      <c r="P146" s="192">
        <v>0</v>
      </c>
      <c r="Q146" s="192" t="s">
        <v>409</v>
      </c>
      <c r="R146" s="192">
        <v>0</v>
      </c>
      <c r="S146" s="192" t="s">
        <v>409</v>
      </c>
      <c r="T146" s="192" t="s">
        <v>409</v>
      </c>
      <c r="U146" s="192">
        <v>56.4</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6"/>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44860</v>
      </c>
      <c r="K147" s="242">
        <v>45034</v>
      </c>
      <c r="L147" s="91" t="s">
        <v>238</v>
      </c>
      <c r="M147" s="192">
        <v>0</v>
      </c>
      <c r="N147" s="192">
        <v>0</v>
      </c>
      <c r="O147" s="192">
        <v>0</v>
      </c>
      <c r="P147" s="192">
        <v>0</v>
      </c>
      <c r="Q147" s="192" t="s">
        <v>409</v>
      </c>
      <c r="R147" s="192">
        <v>0</v>
      </c>
      <c r="S147" s="192">
        <v>0</v>
      </c>
      <c r="T147" s="192" t="s">
        <v>409</v>
      </c>
      <c r="U147" s="192">
        <v>62.9</v>
      </c>
      <c r="V147" s="192" t="s">
        <v>409</v>
      </c>
      <c r="W147" s="192" t="s">
        <v>409</v>
      </c>
      <c r="X147" s="192" t="s">
        <v>409</v>
      </c>
      <c r="Y147" s="192">
        <v>0</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6"/>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#N/A</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734</v>
      </c>
      <c r="M148" s="192" t="s">
        <v>409</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6"/>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3.4503277967117558</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1.19047619047618</v>
      </c>
      <c r="J149" s="242">
        <v>44778</v>
      </c>
      <c r="K149" s="242">
        <v>44753</v>
      </c>
      <c r="L149" s="91" t="s">
        <v>240</v>
      </c>
      <c r="M149" s="192">
        <v>10</v>
      </c>
      <c r="N149" s="192">
        <v>7.1034850640113802</v>
      </c>
      <c r="O149" s="192">
        <v>0</v>
      </c>
      <c r="P149" s="192">
        <v>0</v>
      </c>
      <c r="Q149" s="192" t="s">
        <v>409</v>
      </c>
      <c r="R149" s="192">
        <v>1.19047619047618</v>
      </c>
      <c r="S149" s="192">
        <v>0</v>
      </c>
      <c r="T149" s="192" t="s">
        <v>626</v>
      </c>
      <c r="U149" s="192">
        <v>95.2</v>
      </c>
      <c r="V149" s="192">
        <v>-0.180556070745509</v>
      </c>
      <c r="W149" s="192" t="s">
        <v>409</v>
      </c>
      <c r="X149" s="192" t="s">
        <v>409</v>
      </c>
      <c r="Y149" s="192">
        <v>2.3809523809523701E-2</v>
      </c>
      <c r="Z149" s="192">
        <v>-41.791044776119399</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6"/>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8.4515425472851575</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7.1428571428571299</v>
      </c>
      <c r="J150" s="242">
        <v>44778</v>
      </c>
      <c r="K150" s="242">
        <v>44753</v>
      </c>
      <c r="L150" s="91" t="s">
        <v>242</v>
      </c>
      <c r="M150" s="192">
        <v>10</v>
      </c>
      <c r="N150" s="192">
        <v>7.5480085348506396</v>
      </c>
      <c r="O150" s="192">
        <v>0</v>
      </c>
      <c r="P150" s="192">
        <v>0</v>
      </c>
      <c r="Q150" s="192" t="s">
        <v>409</v>
      </c>
      <c r="R150" s="192">
        <v>7.1428571428571299</v>
      </c>
      <c r="S150" s="192">
        <v>0</v>
      </c>
      <c r="T150" s="192" t="s">
        <v>626</v>
      </c>
      <c r="U150" s="192">
        <v>97.2</v>
      </c>
      <c r="V150" s="192">
        <v>-0.44579127716236999</v>
      </c>
      <c r="W150" s="192" t="s">
        <v>409</v>
      </c>
      <c r="X150" s="192" t="s">
        <v>409</v>
      </c>
      <c r="Y150" s="192">
        <v>0.14285714285714199</v>
      </c>
      <c r="Z150" s="192">
        <v>-20.496894409937799</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6"/>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3.2139046941678502</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0</v>
      </c>
      <c r="J151" s="242">
        <v>44860</v>
      </c>
      <c r="K151" s="242">
        <v>45058</v>
      </c>
      <c r="L151" s="91" t="s">
        <v>244</v>
      </c>
      <c r="M151" s="192">
        <v>0</v>
      </c>
      <c r="N151" s="192">
        <v>3.2139046941678502</v>
      </c>
      <c r="O151" s="192">
        <v>0</v>
      </c>
      <c r="P151" s="192">
        <v>0</v>
      </c>
      <c r="Q151" s="192" t="s">
        <v>409</v>
      </c>
      <c r="R151" s="192">
        <v>0</v>
      </c>
      <c r="S151" s="192">
        <v>7</v>
      </c>
      <c r="T151" s="192" t="s">
        <v>409</v>
      </c>
      <c r="U151" s="192">
        <v>77.7</v>
      </c>
      <c r="V151" s="192">
        <v>-0.13865324509558299</v>
      </c>
      <c r="W151" s="192" t="s">
        <v>409</v>
      </c>
      <c r="X151" s="192" t="s">
        <v>409</v>
      </c>
      <c r="Y151" s="192">
        <v>-0.107142857142857</v>
      </c>
      <c r="Z151" s="192">
        <v>242.85714285714201</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6"/>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44860</v>
      </c>
      <c r="K152" s="242">
        <v>44860</v>
      </c>
      <c r="L152" s="91" t="s">
        <v>246</v>
      </c>
      <c r="M152" s="192">
        <v>0</v>
      </c>
      <c r="N152" s="192">
        <v>0</v>
      </c>
      <c r="O152" s="192" t="s">
        <v>409</v>
      </c>
      <c r="P152" s="192">
        <v>0</v>
      </c>
      <c r="Q152" s="192" t="s">
        <v>409</v>
      </c>
      <c r="R152" s="192">
        <v>0</v>
      </c>
      <c r="S152" s="192" t="s">
        <v>409</v>
      </c>
      <c r="T152" s="192" t="s">
        <v>409</v>
      </c>
      <c r="U152" s="192">
        <v>22.1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6"/>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7</v>
      </c>
      <c r="J153" s="242">
        <v>44860</v>
      </c>
      <c r="K153" s="242">
        <v>44966</v>
      </c>
      <c r="L153" s="91" t="s">
        <v>248</v>
      </c>
      <c r="M153" s="192">
        <v>0</v>
      </c>
      <c r="N153" s="192">
        <v>0</v>
      </c>
      <c r="O153" s="192" t="s">
        <v>409</v>
      </c>
      <c r="P153" s="192">
        <v>0</v>
      </c>
      <c r="Q153" s="192" t="s">
        <v>409</v>
      </c>
      <c r="R153" s="192">
        <v>7</v>
      </c>
      <c r="S153" s="192">
        <v>0</v>
      </c>
      <c r="T153" s="192" t="s">
        <v>409</v>
      </c>
      <c r="U153" s="192">
        <v>15.6</v>
      </c>
      <c r="V153" s="192" t="s">
        <v>409</v>
      </c>
      <c r="W153" s="192" t="s">
        <v>409</v>
      </c>
      <c r="X153" s="192" t="s">
        <v>409</v>
      </c>
      <c r="Y153" s="192">
        <v>0.29761904761904701</v>
      </c>
      <c r="Z153" s="192">
        <v>-100</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6"/>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3.8584637268847701</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0</v>
      </c>
      <c r="J154" s="242">
        <v>44860</v>
      </c>
      <c r="K154" s="242">
        <v>45056</v>
      </c>
      <c r="L154" s="91" t="s">
        <v>250</v>
      </c>
      <c r="M154" s="192">
        <v>0</v>
      </c>
      <c r="N154" s="192">
        <v>3.8584637268847701</v>
      </c>
      <c r="O154" s="192">
        <v>0</v>
      </c>
      <c r="P154" s="192">
        <v>0</v>
      </c>
      <c r="Q154" s="192" t="s">
        <v>409</v>
      </c>
      <c r="R154" s="192">
        <v>0</v>
      </c>
      <c r="S154" s="192">
        <v>0</v>
      </c>
      <c r="T154" s="192" t="s">
        <v>409</v>
      </c>
      <c r="U154" s="192">
        <v>80.599999999999994</v>
      </c>
      <c r="V154" s="192">
        <v>-1.06358105604507</v>
      </c>
      <c r="W154" s="192" t="s">
        <v>409</v>
      </c>
      <c r="X154" s="192" t="s">
        <v>409</v>
      </c>
      <c r="Y154" s="192">
        <v>0</v>
      </c>
      <c r="Z154" s="192">
        <v>0</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6"/>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6"/>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1.19047619047618</v>
      </c>
      <c r="J156" s="242">
        <v>44860</v>
      </c>
      <c r="K156" s="242">
        <v>44966</v>
      </c>
      <c r="L156" s="91" t="s">
        <v>254</v>
      </c>
      <c r="M156" s="192">
        <v>0</v>
      </c>
      <c r="N156" s="192">
        <v>0</v>
      </c>
      <c r="O156" s="192" t="s">
        <v>409</v>
      </c>
      <c r="P156" s="192">
        <v>0</v>
      </c>
      <c r="Q156" s="192" t="s">
        <v>409</v>
      </c>
      <c r="R156" s="192">
        <v>1.19047619047618</v>
      </c>
      <c r="S156" s="192" t="s">
        <v>409</v>
      </c>
      <c r="T156" s="192" t="s">
        <v>409</v>
      </c>
      <c r="U156" s="192">
        <v>17.5</v>
      </c>
      <c r="V156" s="192" t="s">
        <v>409</v>
      </c>
      <c r="W156" s="192" t="s">
        <v>409</v>
      </c>
      <c r="X156" s="192" t="s">
        <v>409</v>
      </c>
      <c r="Y156" s="192">
        <v>2.3809523809523701E-2</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6"/>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44860</v>
      </c>
      <c r="K157" s="242">
        <v>44860</v>
      </c>
      <c r="L157" s="91" t="s">
        <v>256</v>
      </c>
      <c r="M157" s="192">
        <v>0</v>
      </c>
      <c r="N157" s="192">
        <v>0</v>
      </c>
      <c r="O157" s="192" t="s">
        <v>409</v>
      </c>
      <c r="P157" s="192">
        <v>0</v>
      </c>
      <c r="Q157" s="192" t="s">
        <v>409</v>
      </c>
      <c r="R157" s="192">
        <v>0</v>
      </c>
      <c r="S157" s="192" t="s">
        <v>409</v>
      </c>
      <c r="T157" s="192" t="s">
        <v>409</v>
      </c>
      <c r="U157" s="192">
        <v>49.5</v>
      </c>
      <c r="V157" s="192" t="s">
        <v>409</v>
      </c>
      <c r="W157" s="192" t="s">
        <v>409</v>
      </c>
      <c r="X157" s="192" t="s">
        <v>409</v>
      </c>
      <c r="Y157" s="192">
        <v>-7.1428571428571397E-2</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6"/>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7.6687975062609457</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5.8810455192034103</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10</v>
      </c>
      <c r="J158" s="242">
        <v>44860</v>
      </c>
      <c r="K158" s="242">
        <v>45034</v>
      </c>
      <c r="L158" s="91" t="s">
        <v>258</v>
      </c>
      <c r="M158" s="192">
        <v>0</v>
      </c>
      <c r="N158" s="192">
        <v>5.8810455192034103</v>
      </c>
      <c r="O158" s="192">
        <v>10</v>
      </c>
      <c r="P158" s="192">
        <v>0</v>
      </c>
      <c r="Q158" s="192" t="s">
        <v>409</v>
      </c>
      <c r="R158" s="192">
        <v>0</v>
      </c>
      <c r="S158" s="192">
        <v>0</v>
      </c>
      <c r="T158" s="192" t="s">
        <v>409</v>
      </c>
      <c r="U158" s="192">
        <v>89.7</v>
      </c>
      <c r="V158" s="192">
        <v>1.2376748359167</v>
      </c>
      <c r="W158" s="192" t="s">
        <v>409</v>
      </c>
      <c r="X158" s="192" t="s">
        <v>409</v>
      </c>
      <c r="Y158" s="192">
        <v>0</v>
      </c>
      <c r="Z158" s="192">
        <v>-7.1065989847715798</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6"/>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3.5714285714285601</v>
      </c>
      <c r="J159" s="242">
        <v>44860</v>
      </c>
      <c r="K159" s="242">
        <v>44966</v>
      </c>
      <c r="L159" s="91" t="s">
        <v>260</v>
      </c>
      <c r="M159" s="192">
        <v>0</v>
      </c>
      <c r="N159" s="192">
        <v>0</v>
      </c>
      <c r="O159" s="192">
        <v>0</v>
      </c>
      <c r="P159" s="192">
        <v>0</v>
      </c>
      <c r="Q159" s="192" t="s">
        <v>409</v>
      </c>
      <c r="R159" s="192">
        <v>3.5714285714285601</v>
      </c>
      <c r="S159" s="192">
        <v>0</v>
      </c>
      <c r="T159" s="192" t="s">
        <v>409</v>
      </c>
      <c r="U159" s="192">
        <v>47.5</v>
      </c>
      <c r="V159" s="192" t="s">
        <v>409</v>
      </c>
      <c r="W159" s="192" t="s">
        <v>409</v>
      </c>
      <c r="X159" s="192" t="s">
        <v>409</v>
      </c>
      <c r="Y159" s="192">
        <v>7.1428571428571397E-2</v>
      </c>
      <c r="Z159" s="192">
        <v>-100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6"/>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1.3174818081118476</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1.4580369843527701</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1.19047619047618</v>
      </c>
      <c r="J160" s="242">
        <v>44860</v>
      </c>
      <c r="K160" s="242">
        <v>45058</v>
      </c>
      <c r="L160" s="91" t="s">
        <v>262</v>
      </c>
      <c r="M160" s="192">
        <v>0</v>
      </c>
      <c r="N160" s="192">
        <v>1.4580369843527701</v>
      </c>
      <c r="O160" s="192" t="s">
        <v>409</v>
      </c>
      <c r="P160" s="192">
        <v>0</v>
      </c>
      <c r="Q160" s="192" t="s">
        <v>409</v>
      </c>
      <c r="R160" s="192">
        <v>1.19047619047618</v>
      </c>
      <c r="S160" s="192">
        <v>0</v>
      </c>
      <c r="T160" s="192" t="s">
        <v>409</v>
      </c>
      <c r="U160" s="192">
        <v>69.8</v>
      </c>
      <c r="V160" s="192" t="s">
        <v>409</v>
      </c>
      <c r="W160" s="192" t="s">
        <v>409</v>
      </c>
      <c r="X160" s="192" t="s">
        <v>409</v>
      </c>
      <c r="Y160" s="192">
        <v>2.3809523809523701E-2</v>
      </c>
      <c r="Z160" s="192">
        <v>-100</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6"/>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3.8362375533428099</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0</v>
      </c>
      <c r="J161" s="242">
        <v>44860</v>
      </c>
      <c r="K161" s="242">
        <v>45058</v>
      </c>
      <c r="L161" s="91" t="s">
        <v>264</v>
      </c>
      <c r="M161" s="192">
        <v>0</v>
      </c>
      <c r="N161" s="192">
        <v>3.8362375533428099</v>
      </c>
      <c r="O161" s="192">
        <v>0</v>
      </c>
      <c r="P161" s="192">
        <v>0</v>
      </c>
      <c r="Q161" s="192" t="s">
        <v>409</v>
      </c>
      <c r="R161" s="192">
        <v>0</v>
      </c>
      <c r="S161" s="192">
        <v>0</v>
      </c>
      <c r="T161" s="192" t="s">
        <v>409</v>
      </c>
      <c r="U161" s="192">
        <v>80.5</v>
      </c>
      <c r="V161" s="192">
        <v>-0.68343095777944896</v>
      </c>
      <c r="W161" s="192" t="s">
        <v>409</v>
      </c>
      <c r="X161" s="192" t="s">
        <v>409</v>
      </c>
      <c r="Y161" s="192">
        <v>-8.3333333333332996E-2</v>
      </c>
      <c r="Z161" s="192">
        <v>-17.525773195876202</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6"/>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6"/>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0</v>
      </c>
      <c r="J163" s="242">
        <v>44778</v>
      </c>
      <c r="K163" s="242">
        <v>44753</v>
      </c>
      <c r="L163" s="91" t="s">
        <v>268</v>
      </c>
      <c r="M163" s="192">
        <v>10</v>
      </c>
      <c r="N163" s="192">
        <v>3.6139758179231798</v>
      </c>
      <c r="O163" s="192">
        <v>0</v>
      </c>
      <c r="P163" s="192">
        <v>0</v>
      </c>
      <c r="Q163" s="192" t="s">
        <v>409</v>
      </c>
      <c r="R163" s="192">
        <v>0</v>
      </c>
      <c r="S163" s="192">
        <v>0</v>
      </c>
      <c r="T163" s="192" t="s">
        <v>627</v>
      </c>
      <c r="U163" s="192">
        <v>79.5</v>
      </c>
      <c r="V163" s="192">
        <v>-0.31025090755213203</v>
      </c>
      <c r="W163" s="192" t="s">
        <v>409</v>
      </c>
      <c r="X163" s="192" t="s">
        <v>409</v>
      </c>
      <c r="Y163" s="192">
        <v>0</v>
      </c>
      <c r="Z163" s="192">
        <v>-37.662337662337599</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6"/>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0</v>
      </c>
      <c r="J164" s="242">
        <v>44860</v>
      </c>
      <c r="K164" s="242">
        <v>44929</v>
      </c>
      <c r="L164" s="91" t="s">
        <v>270</v>
      </c>
      <c r="M164" s="192">
        <v>0</v>
      </c>
      <c r="N164" s="192">
        <v>0</v>
      </c>
      <c r="O164" s="192" t="s">
        <v>409</v>
      </c>
      <c r="P164" s="192">
        <v>0</v>
      </c>
      <c r="Q164" s="192" t="s">
        <v>409</v>
      </c>
      <c r="R164" s="192">
        <v>0</v>
      </c>
      <c r="S164" s="192">
        <v>0</v>
      </c>
      <c r="T164" s="192" t="s">
        <v>409</v>
      </c>
      <c r="U164" s="192">
        <v>42.2</v>
      </c>
      <c r="V164" s="192" t="s">
        <v>409</v>
      </c>
      <c r="W164" s="192" t="s">
        <v>409</v>
      </c>
      <c r="X164" s="192" t="s">
        <v>409</v>
      </c>
      <c r="Y164" s="192">
        <v>0</v>
      </c>
      <c r="Z164" s="192">
        <v>-100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6"/>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#N/A</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10</v>
      </c>
      <c r="J165" s="242">
        <v>44887</v>
      </c>
      <c r="K165" s="242">
        <v>45034</v>
      </c>
      <c r="L165" s="91" t="s">
        <v>735</v>
      </c>
      <c r="M165" s="192" t="s">
        <v>409</v>
      </c>
      <c r="N165" s="192" t="s">
        <v>409</v>
      </c>
      <c r="O165" s="192">
        <v>10</v>
      </c>
      <c r="P165" s="192">
        <v>0</v>
      </c>
      <c r="Q165" s="192" t="s">
        <v>409</v>
      </c>
      <c r="R165" s="192">
        <v>0</v>
      </c>
      <c r="S165" s="192">
        <v>0</v>
      </c>
      <c r="T165" s="192" t="s">
        <v>409</v>
      </c>
      <c r="U165" s="192" t="s">
        <v>409</v>
      </c>
      <c r="V165" s="192">
        <v>1.1542097934928099</v>
      </c>
      <c r="W165" s="192" t="s">
        <v>409</v>
      </c>
      <c r="X165" s="192" t="s">
        <v>409</v>
      </c>
      <c r="Y165" s="192">
        <v>0</v>
      </c>
      <c r="Z165" s="192">
        <v>-50.588235294117602</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6"/>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5.7476884779516304</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0</v>
      </c>
      <c r="J166" s="242">
        <v>44860</v>
      </c>
      <c r="K166" s="242">
        <v>45001</v>
      </c>
      <c r="L166" s="91" t="s">
        <v>271</v>
      </c>
      <c r="M166" s="192">
        <v>0</v>
      </c>
      <c r="N166" s="192">
        <v>5.7476884779516304</v>
      </c>
      <c r="O166" s="192" t="s">
        <v>409</v>
      </c>
      <c r="P166" s="192">
        <v>0</v>
      </c>
      <c r="Q166" s="192" t="s">
        <v>409</v>
      </c>
      <c r="R166" s="192">
        <v>0</v>
      </c>
      <c r="S166" s="192">
        <v>0</v>
      </c>
      <c r="T166" s="192" t="s">
        <v>409</v>
      </c>
      <c r="U166" s="192">
        <v>89.1</v>
      </c>
      <c r="V166" s="192" t="s">
        <v>409</v>
      </c>
      <c r="W166" s="192" t="s">
        <v>409</v>
      </c>
      <c r="X166" s="192" t="s">
        <v>409</v>
      </c>
      <c r="Y166" s="192">
        <v>0</v>
      </c>
      <c r="Z166" s="192">
        <v>-100</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6"/>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4.7619047619047503</v>
      </c>
      <c r="J167" s="242">
        <v>44860</v>
      </c>
      <c r="K167" s="242">
        <v>44966</v>
      </c>
      <c r="L167" s="91" t="s">
        <v>273</v>
      </c>
      <c r="M167" s="192">
        <v>0</v>
      </c>
      <c r="N167" s="192">
        <v>0</v>
      </c>
      <c r="O167" s="192" t="s">
        <v>409</v>
      </c>
      <c r="P167" s="192">
        <v>0</v>
      </c>
      <c r="Q167" s="192" t="s">
        <v>409</v>
      </c>
      <c r="R167" s="192">
        <v>4.7619047619047503</v>
      </c>
      <c r="S167" s="192" t="s">
        <v>409</v>
      </c>
      <c r="T167" s="192" t="s">
        <v>409</v>
      </c>
      <c r="U167" s="192">
        <v>27.5</v>
      </c>
      <c r="V167" s="192" t="s">
        <v>409</v>
      </c>
      <c r="W167" s="192" t="s">
        <v>409</v>
      </c>
      <c r="X167" s="192" t="s">
        <v>409</v>
      </c>
      <c r="Y167" s="192">
        <v>9.5238095238095094E-2</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6"/>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0.480085348506401</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44860</v>
      </c>
      <c r="K168" s="242">
        <v>45014</v>
      </c>
      <c r="L168" s="91" t="s">
        <v>275</v>
      </c>
      <c r="M168" s="192">
        <v>0</v>
      </c>
      <c r="N168" s="192">
        <v>0.480085348506401</v>
      </c>
      <c r="O168" s="192" t="s">
        <v>409</v>
      </c>
      <c r="P168" s="192">
        <v>0</v>
      </c>
      <c r="Q168" s="192" t="s">
        <v>409</v>
      </c>
      <c r="R168" s="192">
        <v>0</v>
      </c>
      <c r="S168" s="192">
        <v>0</v>
      </c>
      <c r="T168" s="192" t="s">
        <v>409</v>
      </c>
      <c r="U168" s="192">
        <v>65.400000000000006</v>
      </c>
      <c r="V168" s="192" t="s">
        <v>409</v>
      </c>
      <c r="W168" s="192" t="s">
        <v>409</v>
      </c>
      <c r="X168" s="192" t="s">
        <v>409</v>
      </c>
      <c r="Y168" s="192">
        <v>0</v>
      </c>
      <c r="Z168" s="192">
        <v>-100</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6"/>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10</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10</v>
      </c>
      <c r="J169" s="242">
        <v>44966</v>
      </c>
      <c r="K169" s="242">
        <v>45058</v>
      </c>
      <c r="L169" s="91" t="s">
        <v>736</v>
      </c>
      <c r="M169" s="192">
        <v>10</v>
      </c>
      <c r="N169" s="192">
        <v>4.9697724039829296</v>
      </c>
      <c r="O169" s="192">
        <v>10</v>
      </c>
      <c r="P169" s="192">
        <v>0</v>
      </c>
      <c r="Q169" s="192" t="s">
        <v>409</v>
      </c>
      <c r="R169" s="192">
        <v>6.5476190476190403</v>
      </c>
      <c r="S169" s="192">
        <v>0</v>
      </c>
      <c r="T169" s="192" t="s">
        <v>627</v>
      </c>
      <c r="U169" s="192">
        <v>85.6</v>
      </c>
      <c r="V169" s="192">
        <v>1.1403055066125101</v>
      </c>
      <c r="W169" s="192" t="s">
        <v>409</v>
      </c>
      <c r="X169" s="192" t="s">
        <v>409</v>
      </c>
      <c r="Y169" s="192">
        <v>0.13095238095237999</v>
      </c>
      <c r="Z169" s="192">
        <v>-36.842105263157798</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6"/>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#N/A</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737</v>
      </c>
      <c r="M170" s="192" t="s">
        <v>409</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6"/>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44860</v>
      </c>
      <c r="K171" s="242">
        <v>44860</v>
      </c>
      <c r="L171" s="91" t="s">
        <v>277</v>
      </c>
      <c r="M171" s="192">
        <v>0</v>
      </c>
      <c r="N171" s="192">
        <v>0</v>
      </c>
      <c r="O171" s="192" t="s">
        <v>409</v>
      </c>
      <c r="P171" s="192">
        <v>0</v>
      </c>
      <c r="Q171" s="192" t="s">
        <v>409</v>
      </c>
      <c r="R171" s="192">
        <v>0</v>
      </c>
      <c r="S171" s="192" t="s">
        <v>409</v>
      </c>
      <c r="T171" s="192" t="s">
        <v>409</v>
      </c>
      <c r="U171" s="192">
        <v>42.3</v>
      </c>
      <c r="V171" s="192" t="s">
        <v>409</v>
      </c>
      <c r="W171" s="192" t="s">
        <v>409</v>
      </c>
      <c r="X171" s="192" t="s">
        <v>409</v>
      </c>
      <c r="Y171" s="192">
        <v>0</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6"/>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4.1666666666666696</v>
      </c>
      <c r="J172" s="242">
        <v>44860</v>
      </c>
      <c r="K172" s="242">
        <v>44867</v>
      </c>
      <c r="L172" s="91" t="s">
        <v>279</v>
      </c>
      <c r="M172" s="192">
        <v>0</v>
      </c>
      <c r="N172" s="192">
        <v>0</v>
      </c>
      <c r="O172" s="192" t="s">
        <v>409</v>
      </c>
      <c r="P172" s="192">
        <v>0</v>
      </c>
      <c r="Q172" s="192" t="s">
        <v>409</v>
      </c>
      <c r="R172" s="192">
        <v>4.1666666666666696</v>
      </c>
      <c r="S172" s="192" t="s">
        <v>409</v>
      </c>
      <c r="T172" s="192" t="s">
        <v>409</v>
      </c>
      <c r="U172" s="192">
        <v>50.8</v>
      </c>
      <c r="V172" s="192" t="s">
        <v>409</v>
      </c>
      <c r="W172" s="192" t="s">
        <v>409</v>
      </c>
      <c r="X172" s="192" t="s">
        <v>409</v>
      </c>
      <c r="Y172" s="192">
        <v>8.3333333333333398E-2</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6"/>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4.5611071501640152</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2.08036984352773</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10</v>
      </c>
      <c r="J173" s="242">
        <v>44860</v>
      </c>
      <c r="K173" s="242">
        <v>45014</v>
      </c>
      <c r="L173" s="91" t="s">
        <v>281</v>
      </c>
      <c r="M173" s="192">
        <v>0</v>
      </c>
      <c r="N173" s="192">
        <v>2.08036984352773</v>
      </c>
      <c r="O173" s="192">
        <v>10</v>
      </c>
      <c r="P173" s="192">
        <v>0</v>
      </c>
      <c r="Q173" s="192" t="s">
        <v>409</v>
      </c>
      <c r="R173" s="192">
        <v>0</v>
      </c>
      <c r="S173" s="192">
        <v>0</v>
      </c>
      <c r="T173" s="192" t="s">
        <v>409</v>
      </c>
      <c r="U173" s="192">
        <v>72.599999999999994</v>
      </c>
      <c r="V173" s="192">
        <v>1.507628188475</v>
      </c>
      <c r="W173" s="192" t="s">
        <v>409</v>
      </c>
      <c r="X173" s="192" t="s">
        <v>409</v>
      </c>
      <c r="Y173" s="192">
        <v>-3.5714285714285497E-2</v>
      </c>
      <c r="Z173" s="192">
        <v>-20</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6"/>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5.6420143341540179</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4.5474751066856296</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7</v>
      </c>
      <c r="J174" s="242">
        <v>44860</v>
      </c>
      <c r="K174" s="242">
        <v>45058</v>
      </c>
      <c r="L174" s="91" t="s">
        <v>283</v>
      </c>
      <c r="M174" s="192">
        <v>0</v>
      </c>
      <c r="N174" s="192">
        <v>4.5474751066856296</v>
      </c>
      <c r="O174" s="192">
        <v>0</v>
      </c>
      <c r="P174" s="192">
        <v>0</v>
      </c>
      <c r="Q174" s="192">
        <v>7</v>
      </c>
      <c r="R174" s="192">
        <v>0</v>
      </c>
      <c r="S174" s="192">
        <v>0</v>
      </c>
      <c r="T174" s="192" t="s">
        <v>409</v>
      </c>
      <c r="U174" s="192">
        <v>83.7</v>
      </c>
      <c r="V174" s="192">
        <v>-0.78489591903415601</v>
      </c>
      <c r="W174" s="192" t="s">
        <v>409</v>
      </c>
      <c r="X174" s="192" t="s">
        <v>873</v>
      </c>
      <c r="Y174" s="192">
        <v>0</v>
      </c>
      <c r="Z174" s="192">
        <v>-20</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6"/>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0.94683499288762296</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0</v>
      </c>
      <c r="J175" s="242">
        <v>44860</v>
      </c>
      <c r="K175" s="242">
        <v>45034</v>
      </c>
      <c r="L175" s="91" t="s">
        <v>285</v>
      </c>
      <c r="M175" s="192">
        <v>0</v>
      </c>
      <c r="N175" s="192">
        <v>0.94683499288762296</v>
      </c>
      <c r="O175" s="192">
        <v>0</v>
      </c>
      <c r="P175" s="192">
        <v>0</v>
      </c>
      <c r="Q175" s="192" t="s">
        <v>409</v>
      </c>
      <c r="R175" s="192">
        <v>0</v>
      </c>
      <c r="S175" s="192">
        <v>0</v>
      </c>
      <c r="T175" s="192" t="s">
        <v>409</v>
      </c>
      <c r="U175" s="192">
        <v>67.5</v>
      </c>
      <c r="V175" s="192">
        <v>-1.0683736181093799</v>
      </c>
      <c r="W175" s="192" t="s">
        <v>409</v>
      </c>
      <c r="X175" s="192" t="s">
        <v>409</v>
      </c>
      <c r="Y175" s="192">
        <v>0</v>
      </c>
      <c r="Z175" s="192">
        <v>-100</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6"/>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0</v>
      </c>
      <c r="J176" s="242">
        <v>44778</v>
      </c>
      <c r="K176" s="242">
        <v>45058</v>
      </c>
      <c r="L176" s="91" t="s">
        <v>287</v>
      </c>
      <c r="M176" s="192">
        <v>10</v>
      </c>
      <c r="N176" s="192">
        <v>9.74839971550497</v>
      </c>
      <c r="O176" s="192">
        <v>0</v>
      </c>
      <c r="P176" s="192">
        <v>0</v>
      </c>
      <c r="Q176" s="192" t="s">
        <v>409</v>
      </c>
      <c r="R176" s="192">
        <v>0</v>
      </c>
      <c r="S176" s="192">
        <v>10</v>
      </c>
      <c r="T176" s="192" t="s">
        <v>627</v>
      </c>
      <c r="U176" s="192">
        <v>107.1</v>
      </c>
      <c r="V176" s="192">
        <v>-1.46238234674454</v>
      </c>
      <c r="W176" s="192" t="s">
        <v>409</v>
      </c>
      <c r="X176" s="192" t="s">
        <v>409</v>
      </c>
      <c r="Y176" s="192">
        <v>0</v>
      </c>
      <c r="Z176" s="192">
        <v>199.424184261036</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6"/>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1.9692389758179201</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0</v>
      </c>
      <c r="J177" s="242">
        <v>44860</v>
      </c>
      <c r="K177" s="242">
        <v>45058</v>
      </c>
      <c r="L177" s="91" t="s">
        <v>289</v>
      </c>
      <c r="M177" s="192">
        <v>0</v>
      </c>
      <c r="N177" s="192">
        <v>1.9692389758179201</v>
      </c>
      <c r="O177" s="192">
        <v>0</v>
      </c>
      <c r="P177" s="192">
        <v>0</v>
      </c>
      <c r="Q177" s="192" t="s">
        <v>409</v>
      </c>
      <c r="R177" s="192">
        <v>0</v>
      </c>
      <c r="S177" s="192">
        <v>0</v>
      </c>
      <c r="T177" s="192" t="s">
        <v>409</v>
      </c>
      <c r="U177" s="192">
        <v>72.099999999999994</v>
      </c>
      <c r="V177" s="192">
        <v>-1.5597381904510099</v>
      </c>
      <c r="W177" s="192" t="s">
        <v>409</v>
      </c>
      <c r="X177" s="192" t="s">
        <v>409</v>
      </c>
      <c r="Y177" s="192">
        <v>0</v>
      </c>
      <c r="Z177" s="192">
        <v>-7.6923076923076801</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6"/>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0</v>
      </c>
      <c r="J178" s="242">
        <v>44860</v>
      </c>
      <c r="K178" s="242">
        <v>44860</v>
      </c>
      <c r="L178" s="91" t="s">
        <v>291</v>
      </c>
      <c r="M178" s="192">
        <v>0</v>
      </c>
      <c r="N178" s="192">
        <v>0</v>
      </c>
      <c r="O178" s="192" t="s">
        <v>409</v>
      </c>
      <c r="P178" s="192">
        <v>0</v>
      </c>
      <c r="Q178" s="192" t="s">
        <v>409</v>
      </c>
      <c r="R178" s="192">
        <v>0</v>
      </c>
      <c r="S178" s="192" t="s">
        <v>409</v>
      </c>
      <c r="T178" s="192" t="s">
        <v>409</v>
      </c>
      <c r="U178" s="192">
        <v>25.8</v>
      </c>
      <c r="V178" s="192" t="s">
        <v>409</v>
      </c>
      <c r="W178" s="192" t="s">
        <v>409</v>
      </c>
      <c r="X178" s="192" t="s">
        <v>409</v>
      </c>
      <c r="Y178" s="192">
        <v>0</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6"/>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3.8140113798008501</v>
      </c>
      <c r="O179" s="192" t="s">
        <v>409</v>
      </c>
      <c r="P179" s="192">
        <v>0</v>
      </c>
      <c r="Q179" s="192" t="s">
        <v>409</v>
      </c>
      <c r="R179" s="192" t="s">
        <v>409</v>
      </c>
      <c r="S179" s="192">
        <v>0</v>
      </c>
      <c r="T179" s="192" t="s">
        <v>627</v>
      </c>
      <c r="U179" s="192">
        <v>80.400000000000006</v>
      </c>
      <c r="V179" s="192" t="s">
        <v>409</v>
      </c>
      <c r="W179" s="192" t="s">
        <v>409</v>
      </c>
      <c r="X179" s="192" t="s">
        <v>409</v>
      </c>
      <c r="Y179" s="192" t="s">
        <v>409</v>
      </c>
      <c r="Z179" s="192">
        <v>-100</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6"/>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4.7763563054906779</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4.2585348506401104</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5.3571428571428497</v>
      </c>
      <c r="J180" s="242">
        <v>44860</v>
      </c>
      <c r="K180" s="242">
        <v>45035</v>
      </c>
      <c r="L180" s="91" t="s">
        <v>295</v>
      </c>
      <c r="M180" s="192">
        <v>0</v>
      </c>
      <c r="N180" s="192">
        <v>4.2585348506401104</v>
      </c>
      <c r="O180" s="192" t="s">
        <v>409</v>
      </c>
      <c r="P180" s="192">
        <v>0</v>
      </c>
      <c r="Q180" s="192" t="s">
        <v>409</v>
      </c>
      <c r="R180" s="192">
        <v>5.3571428571428497</v>
      </c>
      <c r="S180" s="192">
        <v>7</v>
      </c>
      <c r="T180" s="192" t="s">
        <v>409</v>
      </c>
      <c r="U180" s="192">
        <v>82.4</v>
      </c>
      <c r="V180" s="192" t="s">
        <v>409</v>
      </c>
      <c r="W180" s="192" t="s">
        <v>409</v>
      </c>
      <c r="X180" s="192" t="s">
        <v>409</v>
      </c>
      <c r="Y180" s="192">
        <v>0.107142857142857</v>
      </c>
      <c r="Z180" s="192">
        <v>50</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6"/>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1.6802987197724</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0</v>
      </c>
      <c r="J181" s="242">
        <v>44860</v>
      </c>
      <c r="K181" s="242">
        <v>45058</v>
      </c>
      <c r="L181" s="91" t="s">
        <v>297</v>
      </c>
      <c r="M181" s="192">
        <v>0</v>
      </c>
      <c r="N181" s="192">
        <v>1.6802987197724</v>
      </c>
      <c r="O181" s="192">
        <v>0</v>
      </c>
      <c r="P181" s="192">
        <v>0</v>
      </c>
      <c r="Q181" s="192" t="s">
        <v>409</v>
      </c>
      <c r="R181" s="192">
        <v>0</v>
      </c>
      <c r="S181" s="192">
        <v>0</v>
      </c>
      <c r="T181" s="192" t="s">
        <v>409</v>
      </c>
      <c r="U181" s="192">
        <v>70.8</v>
      </c>
      <c r="V181" s="192">
        <v>-2.5659447535413</v>
      </c>
      <c r="W181" s="192" t="s">
        <v>409</v>
      </c>
      <c r="X181" s="192" t="s">
        <v>409</v>
      </c>
      <c r="Y181" s="192">
        <v>-0.13095238095237999</v>
      </c>
      <c r="Z181" s="192">
        <v>-75</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6"/>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#N/A</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738</v>
      </c>
      <c r="M182" s="192" t="s">
        <v>409</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6"/>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10</v>
      </c>
      <c r="J183" s="242">
        <v>44860</v>
      </c>
      <c r="K183" s="242">
        <v>45034</v>
      </c>
      <c r="L183" s="91" t="s">
        <v>299</v>
      </c>
      <c r="M183" s="192">
        <v>10</v>
      </c>
      <c r="N183" s="192">
        <v>10</v>
      </c>
      <c r="O183" s="192">
        <v>10</v>
      </c>
      <c r="P183" s="192">
        <v>0</v>
      </c>
      <c r="Q183" s="192" t="s">
        <v>409</v>
      </c>
      <c r="R183" s="192">
        <v>0</v>
      </c>
      <c r="S183" s="192">
        <v>0</v>
      </c>
      <c r="T183" s="192" t="s">
        <v>626</v>
      </c>
      <c r="U183" s="192">
        <v>110.5</v>
      </c>
      <c r="V183" s="192">
        <v>1.89784396299097</v>
      </c>
      <c r="W183" s="192" t="s">
        <v>409</v>
      </c>
      <c r="X183" s="192" t="s">
        <v>409</v>
      </c>
      <c r="Y183" s="192">
        <v>0</v>
      </c>
      <c r="Z183" s="192">
        <v>-38.56</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6"/>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2.5760629623711364</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1.01351351351351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6.5476190476190403</v>
      </c>
      <c r="J184" s="242">
        <v>44860</v>
      </c>
      <c r="K184" s="242">
        <v>44998</v>
      </c>
      <c r="L184" s="91" t="s">
        <v>301</v>
      </c>
      <c r="M184" s="192">
        <v>0</v>
      </c>
      <c r="N184" s="192">
        <v>1.01351351351351</v>
      </c>
      <c r="O184" s="192" t="s">
        <v>409</v>
      </c>
      <c r="P184" s="192">
        <v>0</v>
      </c>
      <c r="Q184" s="192" t="s">
        <v>409</v>
      </c>
      <c r="R184" s="192">
        <v>6.5476190476190403</v>
      </c>
      <c r="S184" s="192" t="s">
        <v>409</v>
      </c>
      <c r="T184" s="192" t="s">
        <v>409</v>
      </c>
      <c r="U184" s="192">
        <v>67.8</v>
      </c>
      <c r="V184" s="192" t="s">
        <v>409</v>
      </c>
      <c r="W184" s="192" t="s">
        <v>409</v>
      </c>
      <c r="X184" s="192" t="s">
        <v>409</v>
      </c>
      <c r="Y184" s="192">
        <v>0.13095238095237999</v>
      </c>
      <c r="Z184" s="192" t="s">
        <v>409</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6"/>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44860</v>
      </c>
      <c r="K185" s="242">
        <v>44753</v>
      </c>
      <c r="L185" s="91" t="s">
        <v>303</v>
      </c>
      <c r="M185" s="192">
        <v>10</v>
      </c>
      <c r="N185" s="192">
        <v>10</v>
      </c>
      <c r="O185" s="192">
        <v>0</v>
      </c>
      <c r="P185" s="192">
        <v>0</v>
      </c>
      <c r="Q185" s="192" t="s">
        <v>409</v>
      </c>
      <c r="R185" s="192" t="s">
        <v>409</v>
      </c>
      <c r="S185" s="192">
        <v>0</v>
      </c>
      <c r="T185" s="192" t="s">
        <v>626</v>
      </c>
      <c r="U185" s="192">
        <v>108.4</v>
      </c>
      <c r="V185" s="192">
        <v>-0.59038691585633296</v>
      </c>
      <c r="W185" s="192" t="s">
        <v>409</v>
      </c>
      <c r="X185" s="192" t="s">
        <v>409</v>
      </c>
      <c r="Y185" s="192" t="s">
        <v>409</v>
      </c>
      <c r="Z185" s="192">
        <v>-30.635838150289</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6"/>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3.9892280275819658</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1.59139402560455</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10</v>
      </c>
      <c r="J186" s="242">
        <v>44860</v>
      </c>
      <c r="K186" s="242">
        <v>45058</v>
      </c>
      <c r="L186" s="91" t="s">
        <v>304</v>
      </c>
      <c r="M186" s="192">
        <v>0</v>
      </c>
      <c r="N186" s="192">
        <v>1.59139402560455</v>
      </c>
      <c r="O186" s="192" t="s">
        <v>409</v>
      </c>
      <c r="P186" s="192">
        <v>10</v>
      </c>
      <c r="Q186" s="192" t="s">
        <v>409</v>
      </c>
      <c r="R186" s="192">
        <v>0</v>
      </c>
      <c r="S186" s="192">
        <v>0</v>
      </c>
      <c r="T186" s="192" t="s">
        <v>409</v>
      </c>
      <c r="U186" s="192">
        <v>70.400000000000006</v>
      </c>
      <c r="V186" s="192" t="s">
        <v>409</v>
      </c>
      <c r="W186" s="192" t="s">
        <v>804</v>
      </c>
      <c r="X186" s="192" t="s">
        <v>409</v>
      </c>
      <c r="Y186" s="192">
        <v>0</v>
      </c>
      <c r="Z186" s="192">
        <v>-100</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6"/>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44860</v>
      </c>
      <c r="K187" s="242">
        <v>44860</v>
      </c>
      <c r="L187" s="91" t="s">
        <v>306</v>
      </c>
      <c r="M187" s="192">
        <v>0</v>
      </c>
      <c r="N187" s="192">
        <v>0</v>
      </c>
      <c r="O187" s="192" t="s">
        <v>409</v>
      </c>
      <c r="P187" s="192">
        <v>0</v>
      </c>
      <c r="Q187" s="192" t="s">
        <v>409</v>
      </c>
      <c r="R187" s="192">
        <v>0</v>
      </c>
      <c r="S187" s="192" t="s">
        <v>409</v>
      </c>
      <c r="T187" s="192" t="s">
        <v>409</v>
      </c>
      <c r="U187" s="192">
        <v>60.8</v>
      </c>
      <c r="V187" s="192" t="s">
        <v>409</v>
      </c>
      <c r="W187" s="192" t="s">
        <v>409</v>
      </c>
      <c r="X187" s="192" t="s">
        <v>409</v>
      </c>
      <c r="Y187" s="192">
        <v>0</v>
      </c>
      <c r="Z187" s="192" t="s">
        <v>409</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6"/>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1.78571428571428</v>
      </c>
      <c r="J188" s="242">
        <v>44860</v>
      </c>
      <c r="K188" s="242">
        <v>44966</v>
      </c>
      <c r="L188" s="91" t="s">
        <v>307</v>
      </c>
      <c r="M188" s="192">
        <v>0</v>
      </c>
      <c r="N188" s="192">
        <v>0</v>
      </c>
      <c r="O188" s="192" t="s">
        <v>409</v>
      </c>
      <c r="P188" s="192">
        <v>0</v>
      </c>
      <c r="Q188" s="192" t="s">
        <v>409</v>
      </c>
      <c r="R188" s="192">
        <v>1.78571428571428</v>
      </c>
      <c r="S188" s="192" t="s">
        <v>409</v>
      </c>
      <c r="T188" s="192" t="s">
        <v>409</v>
      </c>
      <c r="U188" s="192">
        <v>37.1</v>
      </c>
      <c r="V188" s="192" t="s">
        <v>409</v>
      </c>
      <c r="W188" s="192" t="s">
        <v>409</v>
      </c>
      <c r="X188" s="192" t="s">
        <v>409</v>
      </c>
      <c r="Y188" s="192">
        <v>3.5714285714285698E-2</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6"/>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5.9523809523809499</v>
      </c>
      <c r="J189" s="242">
        <v>44860</v>
      </c>
      <c r="K189" s="242">
        <v>44966</v>
      </c>
      <c r="L189" s="91" t="s">
        <v>309</v>
      </c>
      <c r="M189" s="192">
        <v>0</v>
      </c>
      <c r="N189" s="192">
        <v>0</v>
      </c>
      <c r="O189" s="192" t="s">
        <v>409</v>
      </c>
      <c r="P189" s="192">
        <v>0</v>
      </c>
      <c r="Q189" s="192" t="s">
        <v>409</v>
      </c>
      <c r="R189" s="192">
        <v>5.9523809523809499</v>
      </c>
      <c r="S189" s="192" t="s">
        <v>409</v>
      </c>
      <c r="T189" s="192" t="s">
        <v>409</v>
      </c>
      <c r="U189" s="192">
        <v>27.7</v>
      </c>
      <c r="V189" s="192" t="s">
        <v>409</v>
      </c>
      <c r="W189" s="192" t="s">
        <v>409</v>
      </c>
      <c r="X189" s="192" t="s">
        <v>409</v>
      </c>
      <c r="Y189" s="192">
        <v>0.119047619047619</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6"/>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0</v>
      </c>
      <c r="J190" s="242">
        <v>44860</v>
      </c>
      <c r="K190" s="242">
        <v>44860</v>
      </c>
      <c r="L190" s="91" t="s">
        <v>311</v>
      </c>
      <c r="M190" s="192">
        <v>0</v>
      </c>
      <c r="N190" s="192">
        <v>0</v>
      </c>
      <c r="O190" s="192" t="s">
        <v>409</v>
      </c>
      <c r="P190" s="192">
        <v>0</v>
      </c>
      <c r="Q190" s="192" t="s">
        <v>409</v>
      </c>
      <c r="R190" s="192">
        <v>0</v>
      </c>
      <c r="S190" s="192" t="s">
        <v>409</v>
      </c>
      <c r="T190" s="192" t="s">
        <v>409</v>
      </c>
      <c r="U190" s="192">
        <v>20.9</v>
      </c>
      <c r="V190" s="192" t="s">
        <v>409</v>
      </c>
      <c r="W190" s="192" t="s">
        <v>409</v>
      </c>
      <c r="X190" s="192" t="s">
        <v>409</v>
      </c>
      <c r="Y190" s="192">
        <v>0</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6"/>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1.506733177748824</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3.8140113798008501</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0.59523809523809301</v>
      </c>
      <c r="J191" s="242">
        <v>44860</v>
      </c>
      <c r="K191" s="242">
        <v>44900</v>
      </c>
      <c r="L191" s="91" t="s">
        <v>313</v>
      </c>
      <c r="M191" s="192">
        <v>0</v>
      </c>
      <c r="N191" s="192">
        <v>3.8140113798008501</v>
      </c>
      <c r="O191" s="192">
        <v>0</v>
      </c>
      <c r="P191" s="192">
        <v>0</v>
      </c>
      <c r="Q191" s="192" t="s">
        <v>409</v>
      </c>
      <c r="R191" s="192">
        <v>0.59523809523809301</v>
      </c>
      <c r="S191" s="192">
        <v>0</v>
      </c>
      <c r="T191" s="192" t="s">
        <v>409</v>
      </c>
      <c r="U191" s="192">
        <v>80.400000000000006</v>
      </c>
      <c r="V191" s="192">
        <v>0.45142083121047299</v>
      </c>
      <c r="W191" s="192" t="s">
        <v>409</v>
      </c>
      <c r="X191" s="192" t="s">
        <v>409</v>
      </c>
      <c r="Y191" s="192">
        <v>1.19047619047618E-2</v>
      </c>
      <c r="Z191" s="192">
        <v>-38.461538461538403</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6"/>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#N/A</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739</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6"/>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44860</v>
      </c>
      <c r="K193" s="242">
        <v>44860</v>
      </c>
      <c r="L193" s="91" t="s">
        <v>315</v>
      </c>
      <c r="M193" s="192">
        <v>0</v>
      </c>
      <c r="N193" s="192">
        <v>0</v>
      </c>
      <c r="O193" s="192" t="s">
        <v>409</v>
      </c>
      <c r="P193" s="192">
        <v>0</v>
      </c>
      <c r="Q193" s="192" t="s">
        <v>409</v>
      </c>
      <c r="R193" s="192">
        <v>0</v>
      </c>
      <c r="S193" s="192" t="s">
        <v>409</v>
      </c>
      <c r="T193" s="192" t="s">
        <v>409</v>
      </c>
      <c r="U193" s="192">
        <v>54.2</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6"/>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0</v>
      </c>
      <c r="J194" s="242">
        <v>44860</v>
      </c>
      <c r="K194" s="242">
        <v>44753</v>
      </c>
      <c r="L194" s="91" t="s">
        <v>316</v>
      </c>
      <c r="M194" s="192">
        <v>10</v>
      </c>
      <c r="N194" s="192">
        <v>10</v>
      </c>
      <c r="O194" s="192">
        <v>0</v>
      </c>
      <c r="P194" s="192">
        <v>0</v>
      </c>
      <c r="Q194" s="192" t="s">
        <v>409</v>
      </c>
      <c r="R194" s="192">
        <v>0</v>
      </c>
      <c r="S194" s="192">
        <v>0</v>
      </c>
      <c r="T194" s="192" t="s">
        <v>626</v>
      </c>
      <c r="U194" s="192">
        <v>108.4</v>
      </c>
      <c r="V194" s="192">
        <v>-0.62125358459106395</v>
      </c>
      <c r="W194" s="192" t="s">
        <v>409</v>
      </c>
      <c r="X194" s="192" t="s">
        <v>409</v>
      </c>
      <c r="Y194" s="192">
        <v>0</v>
      </c>
      <c r="Z194" s="192">
        <v>-12.917933130699</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6"/>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#N/A</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740</v>
      </c>
      <c r="M195" s="192" t="s">
        <v>409</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6"/>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7.3192505471139802</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5.3571428571428301</v>
      </c>
      <c r="J196" s="242">
        <v>44778</v>
      </c>
      <c r="K196" s="242">
        <v>44753</v>
      </c>
      <c r="L196" s="91" t="s">
        <v>318</v>
      </c>
      <c r="M196" s="192">
        <v>10</v>
      </c>
      <c r="N196" s="192">
        <v>9.4372332859174897</v>
      </c>
      <c r="O196" s="192">
        <v>0</v>
      </c>
      <c r="P196" s="192">
        <v>0</v>
      </c>
      <c r="Q196" s="192" t="s">
        <v>409</v>
      </c>
      <c r="R196" s="192">
        <v>5.3571428571428301</v>
      </c>
      <c r="S196" s="192">
        <v>0</v>
      </c>
      <c r="T196" s="192" t="s">
        <v>627</v>
      </c>
      <c r="U196" s="192">
        <v>105.7</v>
      </c>
      <c r="V196" s="192">
        <v>-0.58933782740797602</v>
      </c>
      <c r="W196" s="192" t="s">
        <v>409</v>
      </c>
      <c r="X196" s="192" t="s">
        <v>409</v>
      </c>
      <c r="Y196" s="192">
        <v>0.107142857142856</v>
      </c>
      <c r="Z196" s="192">
        <v>-6.4935064935064899</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7">IF(L197 &lt;&gt; C197, "Countries don't match", "")</f>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6.726997051540649</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4.5252489331436596</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10</v>
      </c>
      <c r="J197" s="242">
        <v>44860</v>
      </c>
      <c r="K197" s="242">
        <v>45034</v>
      </c>
      <c r="L197" s="91" t="s">
        <v>320</v>
      </c>
      <c r="M197" s="193">
        <v>0</v>
      </c>
      <c r="N197" s="193">
        <v>4.5252489331436596</v>
      </c>
      <c r="O197" s="193">
        <v>10</v>
      </c>
      <c r="P197" s="193">
        <v>0</v>
      </c>
      <c r="Q197" s="193">
        <v>7</v>
      </c>
      <c r="R197" s="193">
        <v>2.9761904761904701</v>
      </c>
      <c r="S197" s="193">
        <v>0</v>
      </c>
      <c r="T197" s="193" t="s">
        <v>409</v>
      </c>
      <c r="U197" s="192">
        <v>83.6</v>
      </c>
      <c r="V197" s="192">
        <v>1.44949479082194</v>
      </c>
      <c r="W197" s="192" t="s">
        <v>409</v>
      </c>
      <c r="X197" s="192" t="s">
        <v>867</v>
      </c>
      <c r="Y197" s="192">
        <v>5.95238095238095E-2</v>
      </c>
      <c r="Z197" s="192">
        <v>-61.290322580645103</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7"/>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1.5024893314366901</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0</v>
      </c>
      <c r="J198" s="242">
        <v>44860</v>
      </c>
      <c r="K198" s="242">
        <v>45058</v>
      </c>
      <c r="L198" s="91" t="s">
        <v>322</v>
      </c>
      <c r="M198" s="192">
        <v>0</v>
      </c>
      <c r="N198" s="192">
        <v>1.5024893314366901</v>
      </c>
      <c r="O198" s="192">
        <v>0</v>
      </c>
      <c r="P198" s="192">
        <v>0</v>
      </c>
      <c r="Q198" s="192" t="s">
        <v>409</v>
      </c>
      <c r="R198" s="192">
        <v>0</v>
      </c>
      <c r="S198" s="192">
        <v>7</v>
      </c>
      <c r="T198" s="192" t="s">
        <v>409</v>
      </c>
      <c r="U198" s="192">
        <v>70</v>
      </c>
      <c r="V198" s="192">
        <v>-1.3002624927600099</v>
      </c>
      <c r="W198" s="192" t="s">
        <v>409</v>
      </c>
      <c r="X198" s="192" t="s">
        <v>409</v>
      </c>
      <c r="Y198" s="192">
        <v>0</v>
      </c>
      <c r="Z198" s="192">
        <v>60</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7"/>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1.7639910135470627</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2.6137980085348498</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1.19047619047618</v>
      </c>
      <c r="J199" s="242">
        <v>44860</v>
      </c>
      <c r="K199" s="242">
        <v>45058</v>
      </c>
      <c r="L199" s="91" t="s">
        <v>324</v>
      </c>
      <c r="M199" s="192">
        <v>0</v>
      </c>
      <c r="N199" s="192">
        <v>2.6137980085348498</v>
      </c>
      <c r="O199" s="192" t="s">
        <v>409</v>
      </c>
      <c r="P199" s="192">
        <v>0</v>
      </c>
      <c r="Q199" s="192" t="s">
        <v>409</v>
      </c>
      <c r="R199" s="192">
        <v>1.19047619047618</v>
      </c>
      <c r="S199" s="192">
        <v>7</v>
      </c>
      <c r="T199" s="192" t="s">
        <v>409</v>
      </c>
      <c r="U199" s="192">
        <v>75</v>
      </c>
      <c r="V199" s="192" t="s">
        <v>409</v>
      </c>
      <c r="W199" s="192" t="s">
        <v>409</v>
      </c>
      <c r="X199" s="192" t="s">
        <v>409</v>
      </c>
      <c r="Y199" s="192">
        <v>2.3809523809523701E-2</v>
      </c>
      <c r="Z199" s="192">
        <v>41.176470588235198</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7"/>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0.72457325746799395</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0</v>
      </c>
      <c r="J200" s="242">
        <v>44860</v>
      </c>
      <c r="K200" s="242">
        <v>44860</v>
      </c>
      <c r="L200" s="91" t="s">
        <v>326</v>
      </c>
      <c r="M200" s="192">
        <v>0</v>
      </c>
      <c r="N200" s="192">
        <v>0.72457325746799395</v>
      </c>
      <c r="O200" s="192" t="s">
        <v>409</v>
      </c>
      <c r="P200" s="192">
        <v>0</v>
      </c>
      <c r="Q200" s="192" t="s">
        <v>409</v>
      </c>
      <c r="R200" s="192">
        <v>0</v>
      </c>
      <c r="S200" s="192" t="s">
        <v>409</v>
      </c>
      <c r="T200" s="192" t="s">
        <v>409</v>
      </c>
      <c r="U200" s="192">
        <v>66.5</v>
      </c>
      <c r="V200" s="192" t="s">
        <v>409</v>
      </c>
      <c r="W200" s="192" t="s">
        <v>409</v>
      </c>
      <c r="X200" s="192" t="s">
        <v>409</v>
      </c>
      <c r="Y200" s="192">
        <v>0</v>
      </c>
      <c r="Z200" s="192" t="s">
        <v>409</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7"/>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44860</v>
      </c>
      <c r="L201" s="91" t="s">
        <v>328</v>
      </c>
      <c r="M201" s="192">
        <v>10</v>
      </c>
      <c r="N201" s="192">
        <v>3.56952347083925</v>
      </c>
      <c r="O201" s="192" t="s">
        <v>409</v>
      </c>
      <c r="P201" s="192">
        <v>0</v>
      </c>
      <c r="Q201" s="192" t="s">
        <v>409</v>
      </c>
      <c r="R201" s="192">
        <v>0</v>
      </c>
      <c r="S201" s="192" t="s">
        <v>409</v>
      </c>
      <c r="T201" s="192" t="s">
        <v>627</v>
      </c>
      <c r="U201" s="192">
        <v>79.3</v>
      </c>
      <c r="V201" s="192" t="s">
        <v>409</v>
      </c>
      <c r="W201" s="192" t="s">
        <v>409</v>
      </c>
      <c r="X201" s="192" t="s">
        <v>409</v>
      </c>
      <c r="Y201" s="192">
        <v>0</v>
      </c>
      <c r="Z201" s="192" t="s">
        <v>409</v>
      </c>
      <c r="AA201" s="181"/>
      <c r="AB201" s="181"/>
      <c r="AC201" s="181"/>
      <c r="AD201" s="181"/>
      <c r="AE201" s="181" t="str">
        <f>IFERROR(INDEX('Data Dictionary'!$I$8:$I$39,MATCH(AE7,'Data Dictionary'!$K$8:$K$39,0)),"")</f>
        <v/>
      </c>
      <c r="AF201" s="181" t="str">
        <f>IFERROR(INDEX('Data Dictionary'!$I$8:$I$34,MATCH(AF7,'Data Dictionary'!$M$8:$M$34,0)),"")</f>
        <v/>
      </c>
      <c r="AG201" s="181" t="str">
        <f>IFERROR(INDEX('Data Dictionary'!$I$8:$I$34,MATCH(AG7,'Data Dictionary'!$M$8:$M$34,0)),"")</f>
        <v/>
      </c>
      <c r="AH201" s="181" t="str">
        <f>IFERROR(INDEX('Data Dictionary'!$I$8:$I$34,MATCH(AH7,'Data Dictionary'!$M$8:$M$34,0)),"")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7"/>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Dictionary'!$J$8:$J$39,MATCH(AE7,'Data Dictionary'!$K$8:$K$39,0)),"")</f>
        <v/>
      </c>
      <c r="AF202" s="181" t="str">
        <f>IFERROR(INDEX('Data Dictionary'!$J$8:$J$34,MATCH(AF7,'Data Dictionary'!$M$8:$M$34,0)),"")</f>
        <v/>
      </c>
      <c r="AG202" s="181" t="str">
        <f>IFERROR(INDEX('Data Dictionary'!$J$8:$J$34,MATCH(AG7,'Data Dictionary'!$M$8:$M$34,0)),"")</f>
        <v/>
      </c>
      <c r="AH202" s="181" t="str">
        <f>IFERROR(INDEX('Data Dictionary'!$J$8:$J$34,MATCH(AH7,'Data Dictionary'!$M$8:$M$34,0)),"")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7"/>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9.9505647277037301</v>
      </c>
      <c r="J203" s="242">
        <v>44860</v>
      </c>
      <c r="K203" s="242">
        <v>45034</v>
      </c>
      <c r="L203" s="91" t="s">
        <v>332</v>
      </c>
      <c r="M203" s="192">
        <v>0</v>
      </c>
      <c r="N203" s="192">
        <v>0</v>
      </c>
      <c r="O203" s="192">
        <v>9.9505647277037301</v>
      </c>
      <c r="P203" s="192">
        <v>0</v>
      </c>
      <c r="Q203" s="192" t="s">
        <v>409</v>
      </c>
      <c r="R203" s="192">
        <v>0</v>
      </c>
      <c r="S203" s="192">
        <v>0</v>
      </c>
      <c r="T203" s="192" t="s">
        <v>409</v>
      </c>
      <c r="U203" s="192">
        <v>52.4</v>
      </c>
      <c r="V203" s="192">
        <v>0.99505647277037301</v>
      </c>
      <c r="W203" s="192" t="s">
        <v>409</v>
      </c>
      <c r="X203" s="192" t="s">
        <v>409</v>
      </c>
      <c r="Y203" s="192">
        <v>0</v>
      </c>
      <c r="Z203" s="192">
        <v>-3.79746835443038</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7"/>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1.10241820768136</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0</v>
      </c>
      <c r="J204" s="242">
        <v>44860</v>
      </c>
      <c r="K204" s="242">
        <v>45058</v>
      </c>
      <c r="L204" s="91" t="s">
        <v>334</v>
      </c>
      <c r="M204" s="192">
        <v>0</v>
      </c>
      <c r="N204" s="192">
        <v>1.10241820768136</v>
      </c>
      <c r="O204" s="192" t="s">
        <v>409</v>
      </c>
      <c r="P204" s="192">
        <v>0</v>
      </c>
      <c r="Q204" s="192" t="s">
        <v>409</v>
      </c>
      <c r="R204" s="192">
        <v>0</v>
      </c>
      <c r="S204" s="192">
        <v>0</v>
      </c>
      <c r="T204" s="192" t="s">
        <v>409</v>
      </c>
      <c r="U204" s="192">
        <v>68.2</v>
      </c>
      <c r="V204" s="192" t="s">
        <v>409</v>
      </c>
      <c r="W204" s="192" t="s">
        <v>409</v>
      </c>
      <c r="X204" s="192" t="s">
        <v>409</v>
      </c>
      <c r="Y204" s="192">
        <v>0</v>
      </c>
      <c r="Z204" s="192">
        <v>-100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7"/>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3.3028093883356999</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0</v>
      </c>
      <c r="J205" s="242">
        <v>44860</v>
      </c>
      <c r="K205" s="242">
        <v>45058</v>
      </c>
      <c r="L205" s="91" t="s">
        <v>335</v>
      </c>
      <c r="M205" s="192">
        <v>0</v>
      </c>
      <c r="N205" s="192">
        <v>3.3028093883356999</v>
      </c>
      <c r="O205" s="192">
        <v>0</v>
      </c>
      <c r="P205" s="192">
        <v>0</v>
      </c>
      <c r="Q205" s="192" t="s">
        <v>409</v>
      </c>
      <c r="R205" s="192">
        <v>0</v>
      </c>
      <c r="S205" s="192">
        <v>0</v>
      </c>
      <c r="T205" s="192" t="s">
        <v>409</v>
      </c>
      <c r="U205" s="192">
        <v>78.099999999999994</v>
      </c>
      <c r="V205" s="192">
        <v>-0.764639327481489</v>
      </c>
      <c r="W205" s="192" t="s">
        <v>409</v>
      </c>
      <c r="X205" s="192" t="s">
        <v>409</v>
      </c>
      <c r="Y205" s="192">
        <v>0</v>
      </c>
      <c r="Z205" s="192">
        <v>-51.219512195121901</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7"/>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627</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7"/>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#N/A</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v>44887</v>
      </c>
      <c r="L207" s="91" t="s">
        <v>741</v>
      </c>
      <c r="M207" s="192" t="s">
        <v>409</v>
      </c>
      <c r="N207" s="192" t="s">
        <v>409</v>
      </c>
      <c r="O207" s="192" t="s">
        <v>409</v>
      </c>
      <c r="P207" s="192">
        <v>0</v>
      </c>
      <c r="Q207" s="192" t="s">
        <v>409</v>
      </c>
      <c r="R207" s="192">
        <v>0</v>
      </c>
      <c r="S207" s="192" t="s">
        <v>409</v>
      </c>
      <c r="T207" s="192" t="s">
        <v>409</v>
      </c>
      <c r="U207" s="192" t="s">
        <v>409</v>
      </c>
      <c r="V207" s="192" t="s">
        <v>409</v>
      </c>
      <c r="W207" s="192" t="s">
        <v>409</v>
      </c>
      <c r="X207" s="192" t="s">
        <v>409</v>
      </c>
      <c r="Y207" s="192">
        <v>0</v>
      </c>
      <c r="Z207" s="192" t="s">
        <v>409</v>
      </c>
    </row>
    <row r="208" spans="1:44" x14ac:dyDescent="0.2">
      <c r="A208" s="84">
        <v>201</v>
      </c>
      <c r="B208" s="35" t="str">
        <f ca="1"/>
        <v>Tanzania</v>
      </c>
      <c r="C208" s="35" t="str">
        <f ca="1"/>
        <v>TZA</v>
      </c>
      <c r="D208" s="35" t="str">
        <f ca="1"/>
        <v>SSF           Sub-Saharan Africa</v>
      </c>
      <c r="E208" s="35" t="str">
        <f ca="1"/>
        <v>IDA</v>
      </c>
      <c r="F208" s="190" t="str">
        <f t="shared" ca="1" si="7"/>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3.3250355618776601</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0</v>
      </c>
      <c r="J208" s="242">
        <v>44860</v>
      </c>
      <c r="K208" s="242">
        <v>45056</v>
      </c>
      <c r="L208" s="91" t="s">
        <v>339</v>
      </c>
      <c r="M208" s="192">
        <v>0</v>
      </c>
      <c r="N208" s="192">
        <v>3.3250355618776601</v>
      </c>
      <c r="O208" s="192">
        <v>0</v>
      </c>
      <c r="P208" s="192">
        <v>0</v>
      </c>
      <c r="Q208" s="192" t="s">
        <v>409</v>
      </c>
      <c r="R208" s="192">
        <v>0</v>
      </c>
      <c r="S208" s="192">
        <v>0</v>
      </c>
      <c r="T208" s="192" t="s">
        <v>409</v>
      </c>
      <c r="U208" s="192">
        <v>78.2</v>
      </c>
      <c r="V208" s="192">
        <v>-0.70495100973604596</v>
      </c>
      <c r="W208" s="192" t="s">
        <v>409</v>
      </c>
      <c r="X208" s="192" t="s">
        <v>409</v>
      </c>
      <c r="Y208" s="192">
        <v>0</v>
      </c>
      <c r="Z208" s="192">
        <v>-100</v>
      </c>
    </row>
    <row r="209" spans="1:26" x14ac:dyDescent="0.2">
      <c r="A209" s="84">
        <v>202</v>
      </c>
      <c r="B209" s="35" t="str">
        <f ca="1"/>
        <v>Uganda</v>
      </c>
      <c r="C209" s="35" t="str">
        <f ca="1"/>
        <v>UGA</v>
      </c>
      <c r="D209" s="35" t="str">
        <f ca="1"/>
        <v>SSF           Sub-Saharan Africa</v>
      </c>
      <c r="E209" s="35" t="str">
        <f ca="1"/>
        <v>IDA</v>
      </c>
      <c r="F209" s="190" t="str">
        <f t="shared" ca="1" si="7"/>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6.4144736842105203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0</v>
      </c>
      <c r="J209" s="242">
        <v>44860</v>
      </c>
      <c r="K209" s="242">
        <v>45058</v>
      </c>
      <c r="L209" s="91" t="s">
        <v>341</v>
      </c>
      <c r="M209" s="192">
        <v>0</v>
      </c>
      <c r="N209" s="192">
        <v>6.4144736842105203</v>
      </c>
      <c r="O209" s="192">
        <v>0</v>
      </c>
      <c r="P209" s="192">
        <v>0</v>
      </c>
      <c r="Q209" s="192" t="s">
        <v>409</v>
      </c>
      <c r="R209" s="192">
        <v>0</v>
      </c>
      <c r="S209" s="192">
        <v>0</v>
      </c>
      <c r="T209" s="192" t="s">
        <v>409</v>
      </c>
      <c r="U209" s="192">
        <v>92.1</v>
      </c>
      <c r="V209" s="192">
        <v>-0.27804848922141301</v>
      </c>
      <c r="W209" s="192" t="s">
        <v>409</v>
      </c>
      <c r="X209" s="192" t="s">
        <v>409</v>
      </c>
      <c r="Y209" s="192">
        <v>0</v>
      </c>
      <c r="Z209" s="192">
        <v>-32.394366197183103</v>
      </c>
    </row>
    <row r="210" spans="1:26" x14ac:dyDescent="0.2">
      <c r="A210" s="84">
        <v>203</v>
      </c>
      <c r="B210" s="35" t="str">
        <f ca="1"/>
        <v>Ukraine</v>
      </c>
      <c r="C210" s="35" t="str">
        <f ca="1"/>
        <v>UKR</v>
      </c>
      <c r="D210" s="35" t="str">
        <f ca="1"/>
        <v>ECS           Europe &amp; Central Asia</v>
      </c>
      <c r="E210" s="35" t="str">
        <f ca="1"/>
        <v>IBRD</v>
      </c>
      <c r="F210" s="190" t="str">
        <f t="shared" ca="1" si="7"/>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10</v>
      </c>
      <c r="J210" s="242">
        <v>44778</v>
      </c>
      <c r="K210" s="242">
        <v>45058</v>
      </c>
      <c r="L210" s="91" t="s">
        <v>343</v>
      </c>
      <c r="M210" s="192">
        <v>10</v>
      </c>
      <c r="N210" s="192">
        <v>1.19132290184921</v>
      </c>
      <c r="O210" s="192">
        <v>10</v>
      </c>
      <c r="P210" s="192">
        <v>0</v>
      </c>
      <c r="Q210" s="192">
        <v>10</v>
      </c>
      <c r="R210" s="192">
        <v>0</v>
      </c>
      <c r="S210" s="192">
        <v>0</v>
      </c>
      <c r="T210" s="192" t="s">
        <v>626</v>
      </c>
      <c r="U210" s="192">
        <v>68.599999999999994</v>
      </c>
      <c r="V210" s="192">
        <v>1.35750139940443</v>
      </c>
      <c r="W210" s="192" t="s">
        <v>409</v>
      </c>
      <c r="X210" s="192" t="s">
        <v>874</v>
      </c>
      <c r="Y210" s="192">
        <v>-9.5238095238095302E-2</v>
      </c>
      <c r="Z210" s="192">
        <v>-22.891566265060199</v>
      </c>
    </row>
    <row r="211" spans="1:26" x14ac:dyDescent="0.2">
      <c r="A211" s="84">
        <v>204</v>
      </c>
      <c r="B211" s="35" t="str">
        <f ca="1"/>
        <v>Uruguay</v>
      </c>
      <c r="C211" s="35" t="str">
        <f ca="1"/>
        <v>URY</v>
      </c>
      <c r="D211" s="35" t="str">
        <f ca="1"/>
        <v>LCN           Latin America &amp; Caribbean</v>
      </c>
      <c r="E211" s="35" t="str">
        <f ca="1"/>
        <v>IBRD</v>
      </c>
      <c r="F211" s="190" t="str">
        <f t="shared" ca="1" si="7"/>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44860</v>
      </c>
      <c r="K211" s="242">
        <v>45022</v>
      </c>
      <c r="L211" s="91" t="s">
        <v>345</v>
      </c>
      <c r="M211" s="192">
        <v>0</v>
      </c>
      <c r="N211" s="192">
        <v>0</v>
      </c>
      <c r="O211" s="192" t="s">
        <v>409</v>
      </c>
      <c r="P211" s="192">
        <v>0</v>
      </c>
      <c r="Q211" s="192" t="s">
        <v>409</v>
      </c>
      <c r="R211" s="192">
        <v>0</v>
      </c>
      <c r="S211" s="192">
        <v>0</v>
      </c>
      <c r="T211" s="192" t="s">
        <v>409</v>
      </c>
      <c r="U211" s="192">
        <v>35.200000000000003</v>
      </c>
      <c r="V211" s="192" t="s">
        <v>409</v>
      </c>
      <c r="W211" s="192" t="s">
        <v>409</v>
      </c>
      <c r="X211" s="192" t="s">
        <v>409</v>
      </c>
      <c r="Y211" s="192">
        <v>0</v>
      </c>
      <c r="Z211" s="192">
        <v>-100</v>
      </c>
    </row>
    <row r="212" spans="1:26" x14ac:dyDescent="0.2">
      <c r="A212" s="84">
        <v>205</v>
      </c>
      <c r="B212" s="35" t="str">
        <f ca="1"/>
        <v>United States</v>
      </c>
      <c r="C212" s="35" t="str">
        <f ca="1"/>
        <v>USA</v>
      </c>
      <c r="D212" s="35" t="str">
        <f ca="1"/>
        <v>NAC           North America</v>
      </c>
      <c r="E212" s="35" t="str">
        <f ca="1"/>
        <v>NA</v>
      </c>
      <c r="F212" s="190" t="str">
        <f t="shared" ca="1" si="7"/>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0.59523809523809301</v>
      </c>
      <c r="J212" s="242">
        <v>44860</v>
      </c>
      <c r="K212" s="242">
        <v>44900</v>
      </c>
      <c r="L212" s="91" t="s">
        <v>346</v>
      </c>
      <c r="M212" s="192">
        <v>0</v>
      </c>
      <c r="N212" s="192">
        <v>0</v>
      </c>
      <c r="O212" s="192">
        <v>0</v>
      </c>
      <c r="P212" s="192">
        <v>0</v>
      </c>
      <c r="Q212" s="192" t="s">
        <v>409</v>
      </c>
      <c r="R212" s="192">
        <v>0.59523809523809301</v>
      </c>
      <c r="S212" s="192">
        <v>0</v>
      </c>
      <c r="T212" s="192" t="s">
        <v>409</v>
      </c>
      <c r="U212" s="192">
        <v>46.6</v>
      </c>
      <c r="V212" s="192">
        <v>-7.2338062919692803E-2</v>
      </c>
      <c r="W212" s="192" t="s">
        <v>409</v>
      </c>
      <c r="X212" s="192" t="s">
        <v>409</v>
      </c>
      <c r="Y212" s="192">
        <v>1.19047619047618E-2</v>
      </c>
      <c r="Z212" s="192">
        <v>-100</v>
      </c>
    </row>
    <row r="213" spans="1:26" x14ac:dyDescent="0.2">
      <c r="A213" s="84">
        <v>206</v>
      </c>
      <c r="B213" s="35" t="str">
        <f ca="1"/>
        <v>Uzbekistan</v>
      </c>
      <c r="C213" s="35" t="str">
        <f ca="1"/>
        <v>UZB</v>
      </c>
      <c r="D213" s="35" t="str">
        <f ca="1"/>
        <v>ECS           Europe &amp; Central Asia</v>
      </c>
      <c r="E213" s="35" t="str">
        <f ca="1"/>
        <v>Blend</v>
      </c>
      <c r="F213" s="190" t="str">
        <f t="shared" ca="1" si="7"/>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1.4135846372688401</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0</v>
      </c>
      <c r="J213" s="242">
        <v>44860</v>
      </c>
      <c r="K213" s="242">
        <v>44860</v>
      </c>
      <c r="L213" s="91" t="s">
        <v>348</v>
      </c>
      <c r="M213" s="192">
        <v>0</v>
      </c>
      <c r="N213" s="192">
        <v>1.4135846372688401</v>
      </c>
      <c r="O213" s="192" t="s">
        <v>409</v>
      </c>
      <c r="P213" s="192">
        <v>0</v>
      </c>
      <c r="Q213" s="192" t="s">
        <v>409</v>
      </c>
      <c r="R213" s="192">
        <v>0</v>
      </c>
      <c r="S213" s="192">
        <v>0</v>
      </c>
      <c r="T213" s="192" t="s">
        <v>409</v>
      </c>
      <c r="U213" s="192">
        <v>69.599999999999994</v>
      </c>
      <c r="V213" s="192" t="s">
        <v>409</v>
      </c>
      <c r="W213" s="192" t="s">
        <v>409</v>
      </c>
      <c r="X213" s="192" t="s">
        <v>409</v>
      </c>
      <c r="Y213" s="192">
        <v>0</v>
      </c>
      <c r="Z213" s="192">
        <v>-100</v>
      </c>
    </row>
    <row r="214" spans="1:26" x14ac:dyDescent="0.2">
      <c r="A214" s="84">
        <v>207</v>
      </c>
      <c r="B214" s="35" t="str">
        <f ca="1"/>
        <v>St. Vincent and the Grenadines</v>
      </c>
      <c r="C214" s="35" t="str">
        <f ca="1"/>
        <v>VCT</v>
      </c>
      <c r="D214" s="35" t="str">
        <f ca="1"/>
        <v>LCN           Latin America &amp; Caribbean</v>
      </c>
      <c r="E214" s="35" t="str">
        <f ca="1"/>
        <v>Blend</v>
      </c>
      <c r="F214" s="190" t="str">
        <f t="shared" ca="1" si="7"/>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7"/>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0</v>
      </c>
      <c r="J215" s="242">
        <v>44778</v>
      </c>
      <c r="K215" s="242">
        <v>45058</v>
      </c>
      <c r="L215" s="91" t="s">
        <v>350</v>
      </c>
      <c r="M215" s="192">
        <v>10</v>
      </c>
      <c r="N215" s="192">
        <v>6.3033428165006997</v>
      </c>
      <c r="O215" s="192">
        <v>0</v>
      </c>
      <c r="P215" s="192">
        <v>0</v>
      </c>
      <c r="Q215" s="192" t="s">
        <v>409</v>
      </c>
      <c r="R215" s="192">
        <v>0</v>
      </c>
      <c r="S215" s="192">
        <v>0</v>
      </c>
      <c r="T215" s="192" t="s">
        <v>627</v>
      </c>
      <c r="U215" s="192">
        <v>91.6</v>
      </c>
      <c r="V215" s="192">
        <v>-0.83327928566596499</v>
      </c>
      <c r="W215" s="192" t="s">
        <v>409</v>
      </c>
      <c r="X215" s="192" t="s">
        <v>409</v>
      </c>
      <c r="Y215" s="192">
        <v>0</v>
      </c>
      <c r="Z215" s="192">
        <v>-6.6361556064073097</v>
      </c>
    </row>
    <row r="216" spans="1:26" x14ac:dyDescent="0.2">
      <c r="A216" s="84">
        <v>209</v>
      </c>
      <c r="B216" s="35" t="str">
        <f ca="1"/>
        <v>British Virgin Islands</v>
      </c>
      <c r="C216" s="35" t="str">
        <f ca="1"/>
        <v>VGB</v>
      </c>
      <c r="D216" s="35" t="str">
        <f ca="1"/>
        <v>LCN           Latin America &amp; Caribbean</v>
      </c>
      <c r="E216" s="35" t="str">
        <f ca="1"/>
        <v>NA</v>
      </c>
      <c r="F216" s="190" t="str">
        <f t="shared" ca="1" si="7"/>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#N/A</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742</v>
      </c>
      <c r="M216" s="192" t="s">
        <v>409</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7"/>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#N/A</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743</v>
      </c>
      <c r="M217" s="192" t="s">
        <v>409</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7"/>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0</v>
      </c>
      <c r="J218" s="242">
        <v>44860</v>
      </c>
      <c r="K218" s="242">
        <v>44860</v>
      </c>
      <c r="L218" s="91" t="s">
        <v>351</v>
      </c>
      <c r="M218" s="192">
        <v>0</v>
      </c>
      <c r="N218" s="192">
        <v>0</v>
      </c>
      <c r="O218" s="192" t="s">
        <v>409</v>
      </c>
      <c r="P218" s="192">
        <v>0</v>
      </c>
      <c r="Q218" s="192" t="s">
        <v>409</v>
      </c>
      <c r="R218" s="192">
        <v>0</v>
      </c>
      <c r="S218" s="192" t="s">
        <v>409</v>
      </c>
      <c r="T218" s="192" t="s">
        <v>409</v>
      </c>
      <c r="U218" s="192">
        <v>60.9</v>
      </c>
      <c r="V218" s="192" t="s">
        <v>409</v>
      </c>
      <c r="W218" s="192" t="s">
        <v>409</v>
      </c>
      <c r="X218" s="192" t="s">
        <v>409</v>
      </c>
      <c r="Y218" s="192">
        <v>0</v>
      </c>
      <c r="Z218" s="192" t="s">
        <v>409</v>
      </c>
    </row>
    <row r="219" spans="1:26" x14ac:dyDescent="0.2">
      <c r="A219" s="84">
        <v>212</v>
      </c>
      <c r="B219" s="35" t="str">
        <f ca="1"/>
        <v>Vanuatu</v>
      </c>
      <c r="C219" s="35" t="str">
        <f ca="1"/>
        <v>VUT</v>
      </c>
      <c r="D219" s="35" t="str">
        <f ca="1"/>
        <v>EAS           East Asia &amp; Pacific</v>
      </c>
      <c r="E219" s="35" t="str">
        <f ca="1"/>
        <v>IDA</v>
      </c>
      <c r="F219" s="190" t="str">
        <f t="shared" ca="1" si="7"/>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44867</v>
      </c>
      <c r="L219" s="91" t="s">
        <v>353</v>
      </c>
      <c r="M219" s="192">
        <v>0</v>
      </c>
      <c r="N219" s="192" t="s">
        <v>409</v>
      </c>
      <c r="O219" s="192" t="s">
        <v>409</v>
      </c>
      <c r="P219" s="192">
        <v>0</v>
      </c>
      <c r="Q219" s="192" t="s">
        <v>409</v>
      </c>
      <c r="R219" s="192" t="s">
        <v>409</v>
      </c>
      <c r="S219" s="192">
        <v>0</v>
      </c>
      <c r="T219" s="192" t="s">
        <v>409</v>
      </c>
      <c r="U219" s="192" t="s">
        <v>409</v>
      </c>
      <c r="V219" s="192" t="s">
        <v>409</v>
      </c>
      <c r="W219" s="192" t="s">
        <v>409</v>
      </c>
      <c r="X219" s="192" t="s">
        <v>409</v>
      </c>
      <c r="Y219" s="192" t="s">
        <v>409</v>
      </c>
      <c r="Z219" s="192">
        <v>-100</v>
      </c>
    </row>
    <row r="220" spans="1:26" x14ac:dyDescent="0.2">
      <c r="A220" s="84">
        <v>213</v>
      </c>
      <c r="B220" s="35" t="str">
        <f ca="1"/>
        <v>Samoa</v>
      </c>
      <c r="C220" s="35" t="str">
        <f ca="1"/>
        <v>WSM</v>
      </c>
      <c r="D220" s="35" t="str">
        <f ca="1"/>
        <v>EAS           East Asia &amp; Pacific</v>
      </c>
      <c r="E220" s="35" t="str">
        <f ca="1"/>
        <v>IDA</v>
      </c>
      <c r="F220" s="190" t="str">
        <f t="shared" ca="1" si="7"/>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0.346728307254622</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44860</v>
      </c>
      <c r="K220" s="242">
        <v>44753</v>
      </c>
      <c r="L220" s="91" t="s">
        <v>355</v>
      </c>
      <c r="M220" s="192">
        <v>0</v>
      </c>
      <c r="N220" s="192">
        <v>0.346728307254622</v>
      </c>
      <c r="O220" s="192" t="s">
        <v>409</v>
      </c>
      <c r="P220" s="192">
        <v>0</v>
      </c>
      <c r="Q220" s="192" t="s">
        <v>409</v>
      </c>
      <c r="R220" s="192" t="s">
        <v>409</v>
      </c>
      <c r="S220" s="192" t="s">
        <v>409</v>
      </c>
      <c r="T220" s="192" t="s">
        <v>409</v>
      </c>
      <c r="U220" s="192">
        <v>64.8</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7"/>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8.4515425472851575</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7.1428571428571299</v>
      </c>
      <c r="J221" s="242">
        <v>44966</v>
      </c>
      <c r="K221" s="242">
        <v>44998</v>
      </c>
      <c r="L221" s="91" t="s">
        <v>744</v>
      </c>
      <c r="M221" s="192">
        <v>10</v>
      </c>
      <c r="N221" s="192" t="s">
        <v>409</v>
      </c>
      <c r="O221" s="192" t="s">
        <v>409</v>
      </c>
      <c r="P221" s="192">
        <v>0</v>
      </c>
      <c r="Q221" s="192" t="s">
        <v>409</v>
      </c>
      <c r="R221" s="192">
        <v>7.1428571428571299</v>
      </c>
      <c r="S221" s="192" t="s">
        <v>409</v>
      </c>
      <c r="T221" s="192" t="s">
        <v>627</v>
      </c>
      <c r="U221" s="192" t="s">
        <v>409</v>
      </c>
      <c r="V221" s="192" t="s">
        <v>409</v>
      </c>
      <c r="W221" s="192" t="s">
        <v>409</v>
      </c>
      <c r="X221" s="192" t="s">
        <v>409</v>
      </c>
      <c r="Y221" s="192">
        <v>0.14285714285714199</v>
      </c>
      <c r="Z221" s="192" t="s">
        <v>409</v>
      </c>
    </row>
    <row r="222" spans="1:26" x14ac:dyDescent="0.2">
      <c r="A222" s="84">
        <v>215</v>
      </c>
      <c r="B222" s="35" t="str">
        <f ca="1"/>
        <v>Yemen, Rep.</v>
      </c>
      <c r="C222" s="35" t="str">
        <f ca="1"/>
        <v>YEM</v>
      </c>
      <c r="D222" s="35" t="str">
        <f ca="1"/>
        <v>MEA           Middle East &amp; North Africa</v>
      </c>
      <c r="E222" s="35" t="str">
        <f ca="1"/>
        <v>IDA</v>
      </c>
      <c r="F222" s="190" t="str">
        <f t="shared" ca="1" si="7"/>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0</v>
      </c>
      <c r="J222" s="242">
        <v>44860</v>
      </c>
      <c r="K222" s="242">
        <v>44753</v>
      </c>
      <c r="L222" s="91" t="s">
        <v>356</v>
      </c>
      <c r="M222" s="192">
        <v>10</v>
      </c>
      <c r="N222" s="192">
        <v>10</v>
      </c>
      <c r="O222" s="192">
        <v>0</v>
      </c>
      <c r="P222" s="192">
        <v>0</v>
      </c>
      <c r="Q222" s="192" t="s">
        <v>409</v>
      </c>
      <c r="R222" s="192">
        <v>0</v>
      </c>
      <c r="S222" s="192">
        <v>0</v>
      </c>
      <c r="T222" s="192" t="s">
        <v>626</v>
      </c>
      <c r="U222" s="192">
        <v>111.7</v>
      </c>
      <c r="V222" s="192">
        <v>-1.1873260396705601</v>
      </c>
      <c r="W222" s="192" t="s">
        <v>409</v>
      </c>
      <c r="X222" s="192" t="s">
        <v>409</v>
      </c>
      <c r="Y222" s="192">
        <v>-0.214285714285713</v>
      </c>
      <c r="Z222" s="192">
        <v>-47.540983606557297</v>
      </c>
    </row>
    <row r="223" spans="1:26" x14ac:dyDescent="0.2">
      <c r="A223" s="84">
        <v>216</v>
      </c>
      <c r="B223" s="35" t="str">
        <f ca="1"/>
        <v>South Africa</v>
      </c>
      <c r="C223" s="35" t="str">
        <f ca="1"/>
        <v>ZAF</v>
      </c>
      <c r="D223" s="35" t="str">
        <f ca="1"/>
        <v>SSF           Sub-Saharan Africa</v>
      </c>
      <c r="E223" s="35" t="str">
        <f ca="1"/>
        <v>IBRD</v>
      </c>
      <c r="F223" s="190" t="str">
        <f t="shared" ca="1" si="7"/>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2.9533716115321011</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1.9470128022759601</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4.4798903559379104</v>
      </c>
      <c r="J223" s="242">
        <v>44860</v>
      </c>
      <c r="K223" s="242">
        <v>45041</v>
      </c>
      <c r="L223" s="91" t="s">
        <v>358</v>
      </c>
      <c r="M223" s="192">
        <v>0</v>
      </c>
      <c r="N223" s="192">
        <v>1.9470128022759601</v>
      </c>
      <c r="O223" s="192">
        <v>4.4798903559379104</v>
      </c>
      <c r="P223" s="192">
        <v>0</v>
      </c>
      <c r="Q223" s="192" t="s">
        <v>409</v>
      </c>
      <c r="R223" s="192">
        <v>0</v>
      </c>
      <c r="S223" s="192">
        <v>0</v>
      </c>
      <c r="T223" s="192" t="s">
        <v>409</v>
      </c>
      <c r="U223" s="192">
        <v>72</v>
      </c>
      <c r="V223" s="192">
        <v>0.447989035593791</v>
      </c>
      <c r="W223" s="192" t="s">
        <v>409</v>
      </c>
      <c r="X223" s="192" t="s">
        <v>409</v>
      </c>
      <c r="Y223" s="192">
        <v>0</v>
      </c>
      <c r="Z223" s="192">
        <v>-36.842105263157897</v>
      </c>
    </row>
    <row r="224" spans="1:26" x14ac:dyDescent="0.2">
      <c r="A224" s="84">
        <v>217</v>
      </c>
      <c r="B224" s="35" t="str">
        <f ca="1"/>
        <v>Zambia</v>
      </c>
      <c r="C224" s="35" t="str">
        <f ca="1"/>
        <v>ZMB</v>
      </c>
      <c r="D224" s="35" t="str">
        <f ca="1"/>
        <v>SSF           Sub-Saharan Africa</v>
      </c>
      <c r="E224" s="35" t="str">
        <f ca="1"/>
        <v>IDA</v>
      </c>
      <c r="F224" s="190" t="str">
        <f t="shared" ca="1" si="7"/>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4.5252489331436596</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0</v>
      </c>
      <c r="J224" s="242">
        <v>44860</v>
      </c>
      <c r="K224" s="242">
        <v>44987</v>
      </c>
      <c r="L224" s="91" t="s">
        <v>360</v>
      </c>
      <c r="M224" s="192">
        <v>0</v>
      </c>
      <c r="N224" s="192">
        <v>4.5252489331436596</v>
      </c>
      <c r="O224" s="192" t="s">
        <v>409</v>
      </c>
      <c r="P224" s="192">
        <v>0</v>
      </c>
      <c r="Q224" s="192" t="s">
        <v>409</v>
      </c>
      <c r="R224" s="192">
        <v>0</v>
      </c>
      <c r="S224" s="192">
        <v>0</v>
      </c>
      <c r="T224" s="192" t="s">
        <v>409</v>
      </c>
      <c r="U224" s="192">
        <v>83.6</v>
      </c>
      <c r="V224" s="192" t="s">
        <v>409</v>
      </c>
      <c r="W224" s="192" t="s">
        <v>409</v>
      </c>
      <c r="X224" s="192" t="s">
        <v>409</v>
      </c>
      <c r="Y224" s="192">
        <v>0</v>
      </c>
      <c r="Z224" s="192">
        <v>-100</v>
      </c>
    </row>
    <row r="225" spans="1:26" x14ac:dyDescent="0.2">
      <c r="A225" s="84">
        <v>218</v>
      </c>
      <c r="B225" s="35" t="str">
        <f ca="1"/>
        <v>Zimbabwe</v>
      </c>
      <c r="C225" s="35" t="str">
        <f ca="1"/>
        <v>ZWE</v>
      </c>
      <c r="D225" s="35" t="str">
        <f ca="1"/>
        <v>SSF           Sub-Saharan Africa</v>
      </c>
      <c r="E225" s="35" t="str">
        <f ca="1"/>
        <v>Blend</v>
      </c>
      <c r="F225" s="190" t="str">
        <f t="shared" ca="1" si="7"/>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0</v>
      </c>
      <c r="J225" s="242">
        <v>44778</v>
      </c>
      <c r="K225" s="242">
        <v>45058</v>
      </c>
      <c r="L225" s="91" t="s">
        <v>362</v>
      </c>
      <c r="M225" s="192">
        <v>10</v>
      </c>
      <c r="N225" s="192">
        <v>7.6813655761024098</v>
      </c>
      <c r="O225" s="192">
        <v>0</v>
      </c>
      <c r="P225" s="192">
        <v>0</v>
      </c>
      <c r="Q225" s="192" t="s">
        <v>409</v>
      </c>
      <c r="R225" s="192">
        <v>0</v>
      </c>
      <c r="S225" s="192">
        <v>0</v>
      </c>
      <c r="T225" s="192" t="s">
        <v>627</v>
      </c>
      <c r="U225" s="192">
        <v>97.8</v>
      </c>
      <c r="V225" s="192">
        <v>0.49065882716974302</v>
      </c>
      <c r="W225" s="192" t="s">
        <v>409</v>
      </c>
      <c r="X225" s="192" t="s">
        <v>409</v>
      </c>
      <c r="Y225" s="192">
        <v>0</v>
      </c>
      <c r="Z225" s="192">
        <v>-24.999999999999901</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Dictionary'!$J$8:$J$39,MATCH(N9,'Data Dictionary'!$K$8:$K$39,0)),"")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68" priority="21" stopIfTrue="1" operator="greaterThanOrEqual">
      <formula>0</formula>
    </cfRule>
  </conditionalFormatting>
  <conditionalFormatting sqref="G8:G225">
    <cfRule type="cellIs" dxfId="67" priority="78" stopIfTrue="1" operator="greaterThanOrEqual">
      <formula>0</formula>
    </cfRule>
  </conditionalFormatting>
  <conditionalFormatting sqref="G1:H5">
    <cfRule type="expression" dxfId="66" priority="7" stopIfTrue="1">
      <formula>G1=""</formula>
    </cfRule>
  </conditionalFormatting>
  <conditionalFormatting sqref="G8:H225">
    <cfRule type="expression" dxfId="65" priority="63" stopIfTrue="1">
      <formula>G8=""</formula>
    </cfRule>
  </conditionalFormatting>
  <conditionalFormatting sqref="H1:H5">
    <cfRule type="cellIs" dxfId="64" priority="12" operator="between">
      <formula>0</formula>
      <formula>6.999</formula>
    </cfRule>
    <cfRule type="cellIs" dxfId="63" priority="13" operator="between">
      <formula>7</formula>
      <formula>9.99</formula>
    </cfRule>
    <cfRule type="expression" dxfId="62" priority="14">
      <formula>H1=10</formula>
    </cfRule>
  </conditionalFormatting>
  <conditionalFormatting sqref="H8:H225">
    <cfRule type="cellIs" dxfId="61" priority="65" operator="between">
      <formula>7</formula>
      <formula>9.99</formula>
    </cfRule>
    <cfRule type="cellIs" dxfId="60" priority="64" operator="between">
      <formula>0</formula>
      <formula>6.999</formula>
    </cfRule>
    <cfRule type="expression" dxfId="59" priority="66">
      <formula>H8=10</formula>
    </cfRule>
  </conditionalFormatting>
  <conditionalFormatting sqref="I2:I3">
    <cfRule type="expression" dxfId="58" priority="25">
      <formula>I2=10</formula>
    </cfRule>
    <cfRule type="expression" dxfId="57" priority="22">
      <formula>I2=""</formula>
    </cfRule>
    <cfRule type="cellIs" dxfId="56" priority="23" operator="between">
      <formula>0</formula>
      <formula>6.999</formula>
    </cfRule>
    <cfRule type="cellIs" dxfId="55" priority="24" operator="between">
      <formula>7</formula>
      <formula>9.99</formula>
    </cfRule>
  </conditionalFormatting>
  <conditionalFormatting sqref="I2:I5">
    <cfRule type="cellIs" dxfId="54" priority="10" operator="between">
      <formula>7</formula>
      <formula>9.99</formula>
    </cfRule>
    <cfRule type="expression" dxfId="53" priority="8">
      <formula>I2=""</formula>
    </cfRule>
    <cfRule type="expression" dxfId="52" priority="11">
      <formula>I2=10</formula>
    </cfRule>
    <cfRule type="cellIs" dxfId="51" priority="9" operator="between">
      <formula>0</formula>
      <formula>6.999</formula>
    </cfRule>
  </conditionalFormatting>
  <conditionalFormatting sqref="I4:I5">
    <cfRule type="expression" dxfId="50" priority="3">
      <formula>I4=""</formula>
    </cfRule>
    <cfRule type="expression" dxfId="49" priority="6">
      <formula>I4=10</formula>
    </cfRule>
    <cfRule type="cellIs" dxfId="48" priority="5" operator="between">
      <formula>7</formula>
      <formula>9.99</formula>
    </cfRule>
    <cfRule type="cellIs" dxfId="47" priority="4" operator="between">
      <formula>0</formula>
      <formula>6.999</formula>
    </cfRule>
  </conditionalFormatting>
  <conditionalFormatting sqref="I8:I225">
    <cfRule type="cellIs" dxfId="46" priority="62" stopIfTrue="1" operator="greaterThanOrEqual">
      <formula>0</formula>
    </cfRule>
    <cfRule type="expression" dxfId="45" priority="59">
      <formula>I8=""</formula>
    </cfRule>
  </conditionalFormatting>
  <conditionalFormatting sqref="J8:K225">
    <cfRule type="colorScale" priority="847">
      <colorScale>
        <cfvo type="min"/>
        <cfvo type="max"/>
        <color rgb="FFFCDCDF"/>
        <color rgb="FFF2676B"/>
      </colorScale>
    </cfRule>
  </conditionalFormatting>
  <conditionalFormatting sqref="L8:L15 L17:L225">
    <cfRule type="expression" dxfId="44" priority="33">
      <formula>$L8&lt;&gt;$C8</formula>
    </cfRule>
  </conditionalFormatting>
  <conditionalFormatting sqref="M6:Z6">
    <cfRule type="expression" dxfId="43" priority="18">
      <formula>ISNUMBER(SEARCH("_raw",M$7))</formula>
    </cfRule>
  </conditionalFormatting>
  <conditionalFormatting sqref="M8:Z225">
    <cfRule type="colorScale" priority="628">
      <colorScale>
        <cfvo type="num" val="0"/>
        <cfvo type="num" val="10"/>
        <color rgb="FFFCFCFF"/>
        <color rgb="FFFFFF00"/>
      </colorScale>
    </cfRule>
    <cfRule type="expression" dxfId="42" priority="58" stopIfTrue="1">
      <formula>ISNUMBER(SEARCH("_raw",M$7))</formula>
    </cfRule>
  </conditionalFormatting>
  <conditionalFormatting sqref="T2:AC2 M2:V3 W3:Z3">
    <cfRule type="expression" dxfId="41" priority="28">
      <formula>M2=L2</formula>
    </cfRule>
    <cfRule type="expression" dxfId="40" priority="26">
      <formula>M2=L2</formula>
    </cfRule>
    <cfRule type="expression" dxfId="39" priority="27">
      <formula>M2&lt;&gt;L2</formula>
    </cfRule>
  </conditionalFormatting>
  <conditionalFormatting sqref="W2:AD3">
    <cfRule type="expression" dxfId="38" priority="29">
      <formula>W2=R2</formula>
    </cfRule>
    <cfRule type="expression" dxfId="37" priority="30">
      <formula>W2&lt;&gt;R2</formula>
    </cfRule>
    <cfRule type="expression" dxfId="36" priority="31">
      <formula>W2=R2</formula>
    </cfRule>
  </conditionalFormatting>
  <conditionalFormatting sqref="AC8:AH197">
    <cfRule type="expression" dxfId="35" priority="57">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0" stopIfTrue="1" operator="greaterThanOrEqual" id="{927F630C-93F1-764D-8D04-E759A1A3980A}">
            <xm:f>Parameters!$D$38</xm:f>
            <x14:dxf>
              <font>
                <sz val="12"/>
                <color rgb="FF000000"/>
                <name val="Arial"/>
              </font>
              <fill>
                <patternFill patternType="solid">
                  <bgColor rgb="FFEE9F8F"/>
                </patternFill>
              </fill>
            </x14:dxf>
          </x14:cfRule>
          <x14:cfRule type="cellIs" priority="19" stopIfTrue="1" operator="greaterThanOrEqual" id="{5E97E8CD-6DF2-FB47-8F7C-8673278B993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76" stopIfTrue="1" operator="greaterThanOrEqual" id="{3EBB0107-F4BF-6B4D-894F-CC491D07D350}">
            <xm:f>Parameters!$D$37</xm:f>
            <x14:dxf>
              <font>
                <sz val="12"/>
                <color rgb="FF000000"/>
                <name val="Arial"/>
              </font>
              <fill>
                <patternFill patternType="solid">
                  <bgColor rgb="FFE35A3A"/>
                </patternFill>
              </fill>
            </x14:dxf>
          </x14:cfRule>
          <x14:cfRule type="cellIs" priority="77" stopIfTrue="1" operator="greaterThanOrEqual" id="{624B24BB-CBC7-3845-8D69-005A9A73559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7" stopIfTrue="1" operator="between" id="{6E6F3A39-A958-2342-AABD-4ECE67DBBD07}">
            <xm:f>0</xm:f>
            <xm:f>Parameters!$D$42</xm:f>
            <x14:dxf>
              <font>
                <sz val="12"/>
                <color rgb="FF000000"/>
                <name val="Arial"/>
              </font>
              <fill>
                <patternFill patternType="solid">
                  <bgColor rgb="FFFCDCDF"/>
                </patternFill>
              </fill>
            </x14:dxf>
          </x14:cfRule>
          <x14:cfRule type="cellIs" priority="16" stopIfTrue="1" operator="greaterThanOrEqual" id="{E100178C-CE71-CC48-9A07-5435209E8627}">
            <xm:f>Parameters!$D$42</xm:f>
            <x14:dxf>
              <font>
                <sz val="12"/>
                <color rgb="FF000000"/>
                <name val="Arial"/>
              </font>
              <fill>
                <patternFill patternType="solid">
                  <bgColor rgb="FFF7A9AC"/>
                </patternFill>
              </fill>
            </x14:dxf>
          </x14:cfRule>
          <x14:cfRule type="cellIs" priority="15" stopIfTrue="1" operator="greaterThanOrEqual" id="{7E79F415-0379-E643-A6D0-371B3C47E92F}">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67" stopIfTrue="1" operator="greaterThanOrEqual" id="{0E4D86E4-E41E-0C40-AA0E-1CA99754BD7E}">
            <xm:f>Parameters!$D$41</xm:f>
            <x14:dxf>
              <font>
                <sz val="12"/>
                <color rgb="FF000000"/>
                <name val="Arial"/>
              </font>
              <fill>
                <patternFill patternType="solid">
                  <bgColor rgb="FFF2676B"/>
                </patternFill>
              </fill>
            </x14:dxf>
          </x14:cfRule>
          <x14:cfRule type="cellIs" priority="68" stopIfTrue="1" operator="greaterThanOrEqual" id="{00FA0448-0462-444A-BD46-F5AB2969F434}">
            <xm:f>Parameters!$D$42</xm:f>
            <x14:dxf>
              <font>
                <sz val="12"/>
                <color rgb="FF000000"/>
                <name val="Arial"/>
              </font>
              <fill>
                <patternFill patternType="solid">
                  <bgColor rgb="FFF7A9AC"/>
                </patternFill>
              </fill>
            </x14:dxf>
          </x14:cfRule>
          <x14:cfRule type="cellIs" priority="69" stopIfTrue="1" operator="between" id="{FABDCF05-C5C3-2240-8C62-2342E70D9E49}">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60" stopIfTrue="1" operator="greaterThanOrEqual" id="{73387B95-360C-BA48-898C-7D543B8DCDDE}">
            <xm:f>Parameters!$D$37</xm:f>
            <x14:dxf>
              <font>
                <sz val="12"/>
                <color rgb="FF000000"/>
                <name val="Arial"/>
              </font>
              <fill>
                <patternFill patternType="solid">
                  <bgColor rgb="FFE06C25"/>
                </patternFill>
              </fill>
            </x14:dxf>
          </x14:cfRule>
          <x14:cfRule type="cellIs" priority="61" stopIfTrue="1" operator="greaterThanOrEqual" id="{592929FF-A268-4645-90FD-95A51F7AC6C9}">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1"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workbookViewId="0">
      <selection activeCell="D10" sqref="D10"/>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496</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500</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502</v>
      </c>
      <c r="D6" s="72" t="s">
        <v>495</v>
      </c>
      <c r="E6" s="161" t="s">
        <v>494</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0.4</v>
      </c>
      <c r="F7" s="145">
        <f ca="1">COUNTIFS('Compound Alert'!$D$6:$D$195,'Regional Sumaries'!$C7,'Compound Alert'!R$6:R$195,"&gt;=7")</f>
        <v>2</v>
      </c>
      <c r="G7" s="145">
        <f ca="1">COUNTIFS('Compound Alert'!$D$6:$D$195,'Regional Sumaries'!$C7,'Compound Alert'!S$6:S$195,"&gt;=7")</f>
        <v>0</v>
      </c>
      <c r="H7" s="145">
        <f ca="1">COUNTIFS('Compound Alert'!$D$6:$D$195,'Regional Sumaries'!$C7,'Compound Alert'!T$6:T$195,"&gt;=7")</f>
        <v>2</v>
      </c>
      <c r="I7" s="145">
        <f ca="1">COUNTIFS('Compound Alert'!$D$6:$D$195,'Regional Sumaries'!$C7,'Compound Alert'!U$6:U$195,"&gt;=7")</f>
        <v>2</v>
      </c>
      <c r="J7" s="145">
        <f ca="1">COUNTIFS('Compound Alert'!$D$6:$D$195,'Regional Sumaries'!$C7,'Compound Alert'!V$6:V$195,"&gt;=7")</f>
        <v>1</v>
      </c>
      <c r="K7" s="145">
        <f ca="1">COUNTIFS('Compound Alert'!$D$6:$D$195,'Regional Sumaries'!$C7,'Compound Alert'!W$6:W$195,"&gt;=7")</f>
        <v>1</v>
      </c>
      <c r="L7" s="151"/>
      <c r="M7" s="34"/>
    </row>
    <row r="8" spans="1:14" ht="17" thickBot="1" x14ac:dyDescent="0.25">
      <c r="A8" s="34"/>
      <c r="B8" s="149"/>
      <c r="C8" s="168" t="s">
        <v>433</v>
      </c>
      <c r="D8" s="145">
        <f>COUNTIF('Compound Alert'!$D$6:$D$195,'Regional Sumaries'!$C8)</f>
        <v>52</v>
      </c>
      <c r="E8" s="146">
        <f ca="1">AVERAGEIF('Compound Alert'!$D$6:$D$195,'Regional Sumaries'!$C8,'Compound Alert'!$G$6:$G$195)</f>
        <v>0.15384615384615385</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2</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0.70833333333333337</v>
      </c>
      <c r="F9" s="169">
        <f ca="1">COUNTIFS('Compound Alert'!$D$6:$D$195,'Regional Sumaries'!$C9,'Compound Alert'!R$6:R$195,"&gt;=7")</f>
        <v>4</v>
      </c>
      <c r="G9" s="169">
        <f ca="1">COUNTIFS('Compound Alert'!$D$6:$D$195,'Regional Sumaries'!$C9,'Compound Alert'!S$6:S$195,"&gt;=7")</f>
        <v>1</v>
      </c>
      <c r="H9" s="169">
        <f ca="1">COUNTIFS('Compound Alert'!$D$6:$D$195,'Regional Sumaries'!$C9,'Compound Alert'!T$6:T$195,"&gt;=7")</f>
        <v>2</v>
      </c>
      <c r="I9" s="169">
        <f ca="1">COUNTIFS('Compound Alert'!$D$6:$D$195,'Regional Sumaries'!$C9,'Compound Alert'!U$6:U$195,"&gt;=7")</f>
        <v>4</v>
      </c>
      <c r="J9" s="169">
        <f ca="1">COUNTIFS('Compound Alert'!$D$6:$D$195,'Regional Sumaries'!$C9,'Compound Alert'!V$6:V$195,"&gt;=7")</f>
        <v>8</v>
      </c>
      <c r="K9" s="169">
        <f ca="1">COUNTIFS('Compound Alert'!$D$6:$D$195,'Regional Sumaries'!$C9,'Compound Alert'!W$6:W$195,"&gt;=7")</f>
        <v>1</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0.92105263157894735</v>
      </c>
      <c r="F10" s="169">
        <f ca="1">COUNTIFS('Compound Alert'!$D$6:$D$195,'Regional Sumaries'!$C10,'Compound Alert'!R$6:R$195,"&gt;=7")</f>
        <v>1</v>
      </c>
      <c r="G10" s="169">
        <f ca="1">COUNTIFS('Compound Alert'!$D$6:$D$195,'Regional Sumaries'!$C10,'Compound Alert'!S$6:S$195,"&gt;=7")</f>
        <v>1</v>
      </c>
      <c r="H10" s="169">
        <f ca="1">COUNTIFS('Compound Alert'!$D$6:$D$195,'Regional Sumaries'!$C10,'Compound Alert'!T$6:T$195,"&gt;=7")</f>
        <v>2</v>
      </c>
      <c r="I10" s="169">
        <f ca="1">COUNTIFS('Compound Alert'!$D$6:$D$195,'Regional Sumaries'!$C10,'Compound Alert'!U$6:U$195,"&gt;=7")</f>
        <v>5</v>
      </c>
      <c r="J10" s="169">
        <f ca="1">COUNTIFS('Compound Alert'!$D$6:$D$195,'Regional Sumaries'!$C10,'Compound Alert'!V$6:V$195,"&gt;=7")</f>
        <v>4</v>
      </c>
      <c r="K10" s="169">
        <f ca="1">COUNTIFS('Compound Alert'!$D$6:$D$195,'Regional Sumaries'!$C10,'Compound Alert'!W$6:W$195,"&gt;=7")</f>
        <v>2</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0</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1.625</v>
      </c>
      <c r="F12" s="169">
        <f ca="1">COUNTIFS('Compound Alert'!$D$6:$D$195,'Regional Sumaries'!$C12,'Compound Alert'!R$6:R$195,"&gt;=7")</f>
        <v>0</v>
      </c>
      <c r="G12" s="169">
        <f ca="1">COUNTIFS('Compound Alert'!$D$6:$D$195,'Regional Sumaries'!$C12,'Compound Alert'!S$6:S$195,"&gt;=7")</f>
        <v>2</v>
      </c>
      <c r="H12" s="169">
        <f ca="1">COUNTIFS('Compound Alert'!$D$6:$D$195,'Regional Sumaries'!$C12,'Compound Alert'!T$6:T$195,"&gt;=7")</f>
        <v>2</v>
      </c>
      <c r="I12" s="169">
        <f ca="1">COUNTIFS('Compound Alert'!$D$6:$D$195,'Regional Sumaries'!$C12,'Compound Alert'!U$6:U$195,"&gt;=7")</f>
        <v>2</v>
      </c>
      <c r="J12" s="169">
        <f ca="1">COUNTIFS('Compound Alert'!$D$6:$D$195,'Regional Sumaries'!$C12,'Compound Alert'!V$6:V$195,"&gt;=7")</f>
        <v>3</v>
      </c>
      <c r="K12" s="169">
        <f ca="1">COUNTIFS('Compound Alert'!$D$6:$D$195,'Regional Sumaries'!$C12,'Compound Alert'!W$6:W$195,"&gt;=7")</f>
        <v>1</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1.6162790697674418</v>
      </c>
      <c r="F13" s="169">
        <f ca="1">COUNTIFS('Compound Alert'!$D$6:$D$195,'Regional Sumaries'!$C13,'Compound Alert'!R$6:R$195,"&gt;=7")</f>
        <v>13</v>
      </c>
      <c r="G13" s="169">
        <f ca="1">COUNTIFS('Compound Alert'!$D$6:$D$195,'Regional Sumaries'!$C13,'Compound Alert'!S$6:S$195,"&gt;=7")</f>
        <v>18</v>
      </c>
      <c r="H13" s="169">
        <f ca="1">COUNTIFS('Compound Alert'!$D$6:$D$195,'Regional Sumaries'!$C13,'Compound Alert'!T$6:T$195,"&gt;=7")</f>
        <v>9</v>
      </c>
      <c r="I13" s="169">
        <f ca="1">COUNTIFS('Compound Alert'!$D$6:$D$195,'Regional Sumaries'!$C13,'Compound Alert'!U$6:U$195,"&gt;=7")</f>
        <v>7</v>
      </c>
      <c r="J13" s="169">
        <f ca="1">COUNTIFS('Compound Alert'!$D$6:$D$195,'Regional Sumaries'!$C13,'Compound Alert'!V$6:V$195,"&gt;=7")</f>
        <v>5</v>
      </c>
      <c r="K13" s="169">
        <f ca="1">COUNTIFS('Compound Alert'!$D$6:$D$195,'Regional Sumaries'!$C13,'Compound Alert'!W$6:W$195,"&gt;=7")</f>
        <v>7</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504</v>
      </c>
      <c r="D15" s="72" t="s">
        <v>495</v>
      </c>
      <c r="E15" s="161" t="s">
        <v>494</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32</v>
      </c>
      <c r="E16" s="146">
        <f ca="1">AVERAGEIF('Compound Alert'!$D$6:$D$195,'Regional Sumaries'!$C16,'Compound Alert'!$G$6:$G$195)</f>
        <v>0.4</v>
      </c>
      <c r="F16" s="152">
        <f t="shared" ref="F16:K22" ca="1" si="0">F7/$D16</f>
        <v>6.25E-2</v>
      </c>
      <c r="G16" s="152">
        <f t="shared" ca="1" si="0"/>
        <v>0</v>
      </c>
      <c r="H16" s="152">
        <f t="shared" ca="1" si="0"/>
        <v>6.25E-2</v>
      </c>
      <c r="I16" s="152">
        <f t="shared" ca="1" si="0"/>
        <v>6.25E-2</v>
      </c>
      <c r="J16" s="152">
        <f t="shared" ca="1" si="0"/>
        <v>3.125E-2</v>
      </c>
      <c r="K16" s="152">
        <f t="shared" ca="1" si="0"/>
        <v>3.125E-2</v>
      </c>
      <c r="L16" s="153"/>
      <c r="M16" s="34"/>
      <c r="N16" s="71"/>
    </row>
    <row r="17" spans="1:14" ht="17" thickBot="1" x14ac:dyDescent="0.25">
      <c r="A17" s="34"/>
      <c r="B17" s="149"/>
      <c r="C17" s="168" t="s">
        <v>433</v>
      </c>
      <c r="D17" s="169">
        <f>COUNTIF(Dashboard!$D$42:$D$231,'Regional Sumaries'!$C17)</f>
        <v>48</v>
      </c>
      <c r="E17" s="170">
        <f ca="1">AVERAGEIF('Compound Alert'!$D$6:$D$195,'Regional Sumaries'!$C17,'Compound Alert'!$G$6:$G$195)</f>
        <v>0.15384615384615385</v>
      </c>
      <c r="F17" s="171">
        <f t="shared" ca="1" si="0"/>
        <v>0</v>
      </c>
      <c r="G17" s="171">
        <f t="shared" ca="1" si="0"/>
        <v>0</v>
      </c>
      <c r="H17" s="171">
        <f t="shared" ca="1" si="0"/>
        <v>2.0833333333333332E-2</v>
      </c>
      <c r="I17" s="171">
        <f t="shared" ca="1" si="0"/>
        <v>0</v>
      </c>
      <c r="J17" s="171">
        <f t="shared" ca="1" si="0"/>
        <v>4.1666666666666664E-2</v>
      </c>
      <c r="K17" s="171">
        <f t="shared" ca="1" si="0"/>
        <v>0</v>
      </c>
      <c r="L17" s="153"/>
      <c r="M17" s="34"/>
      <c r="N17" s="71"/>
    </row>
    <row r="18" spans="1:14" ht="17" thickBot="1" x14ac:dyDescent="0.25">
      <c r="A18" s="34"/>
      <c r="B18" s="149"/>
      <c r="C18" s="168" t="s">
        <v>435</v>
      </c>
      <c r="D18" s="169">
        <f>COUNTIF(Dashboard!$D$42:$D$231,'Regional Sumaries'!$C18)</f>
        <v>36</v>
      </c>
      <c r="E18" s="170">
        <f ca="1">AVERAGEIF('Compound Alert'!$D$6:$D$195,'Regional Sumaries'!$C18,'Compound Alert'!$G$6:$G$195)</f>
        <v>0.70833333333333337</v>
      </c>
      <c r="F18" s="171">
        <f t="shared" ca="1" si="0"/>
        <v>0.1111111111111111</v>
      </c>
      <c r="G18" s="171">
        <f t="shared" ca="1" si="0"/>
        <v>2.7777777777777776E-2</v>
      </c>
      <c r="H18" s="171">
        <f t="shared" ca="1" si="0"/>
        <v>5.5555555555555552E-2</v>
      </c>
      <c r="I18" s="171">
        <f t="shared" ca="1" si="0"/>
        <v>0.1111111111111111</v>
      </c>
      <c r="J18" s="171">
        <f t="shared" ca="1" si="0"/>
        <v>0.22222222222222221</v>
      </c>
      <c r="K18" s="171">
        <f t="shared" ca="1" si="0"/>
        <v>2.7777777777777776E-2</v>
      </c>
      <c r="L18" s="153"/>
      <c r="M18" s="34"/>
      <c r="N18" s="71"/>
    </row>
    <row r="19" spans="1:14" ht="17" thickBot="1" x14ac:dyDescent="0.25">
      <c r="A19" s="34"/>
      <c r="B19" s="149"/>
      <c r="C19" s="168" t="s">
        <v>434</v>
      </c>
      <c r="D19" s="169">
        <f>COUNTIF(Dashboard!$D$42:$D$231,'Regional Sumaries'!$C19)</f>
        <v>18</v>
      </c>
      <c r="E19" s="170">
        <f ca="1">AVERAGEIF('Compound Alert'!$D$6:$D$195,'Regional Sumaries'!$C19,'Compound Alert'!$G$6:$G$195)</f>
        <v>0.92105263157894735</v>
      </c>
      <c r="F19" s="171">
        <f t="shared" ca="1" si="0"/>
        <v>5.5555555555555552E-2</v>
      </c>
      <c r="G19" s="171">
        <f t="shared" ca="1" si="0"/>
        <v>5.5555555555555552E-2</v>
      </c>
      <c r="H19" s="171">
        <f t="shared" ca="1" si="0"/>
        <v>0.1111111111111111</v>
      </c>
      <c r="I19" s="171">
        <f t="shared" ca="1" si="0"/>
        <v>0.27777777777777779</v>
      </c>
      <c r="J19" s="171">
        <f t="shared" ca="1" si="0"/>
        <v>0.22222222222222221</v>
      </c>
      <c r="K19" s="171">
        <f t="shared" ca="1" si="0"/>
        <v>0.1111111111111111</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v>
      </c>
      <c r="F20" s="171">
        <f t="shared" ca="1" si="0"/>
        <v>0</v>
      </c>
      <c r="G20" s="171">
        <f t="shared" ca="1" si="0"/>
        <v>0</v>
      </c>
      <c r="H20" s="171">
        <f t="shared" ca="1" si="0"/>
        <v>0</v>
      </c>
      <c r="I20" s="171">
        <f t="shared" ca="1" si="0"/>
        <v>0</v>
      </c>
      <c r="J20" s="171">
        <f t="shared" ca="1" si="0"/>
        <v>0</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1.625</v>
      </c>
      <c r="F21" s="171">
        <f t="shared" ca="1" si="0"/>
        <v>0</v>
      </c>
      <c r="G21" s="171">
        <f t="shared" ca="1" si="0"/>
        <v>0.25</v>
      </c>
      <c r="H21" s="171">
        <f t="shared" ca="1" si="0"/>
        <v>0.25</v>
      </c>
      <c r="I21" s="171">
        <f t="shared" ca="1" si="0"/>
        <v>0.25</v>
      </c>
      <c r="J21" s="171">
        <f t="shared" ca="1" si="0"/>
        <v>0.375</v>
      </c>
      <c r="K21" s="171">
        <f t="shared" ca="1" si="0"/>
        <v>0.125</v>
      </c>
      <c r="L21" s="153"/>
      <c r="M21" s="34"/>
      <c r="N21" s="71"/>
    </row>
    <row r="22" spans="1:14" ht="17" thickBot="1" x14ac:dyDescent="0.25">
      <c r="A22" s="34"/>
      <c r="B22" s="149"/>
      <c r="C22" s="168" t="s">
        <v>432</v>
      </c>
      <c r="D22" s="169">
        <f>COUNTIF(Dashboard!$D$42:$D$231,'Regional Sumaries'!$C22)</f>
        <v>45</v>
      </c>
      <c r="E22" s="170">
        <f ca="1">AVERAGEIF('Compound Alert'!$D$6:$D$195,'Regional Sumaries'!$C22,'Compound Alert'!$G$6:$G$195)</f>
        <v>1.6162790697674418</v>
      </c>
      <c r="F22" s="171">
        <f t="shared" ca="1" si="0"/>
        <v>0.28888888888888886</v>
      </c>
      <c r="G22" s="171">
        <f t="shared" ca="1" si="0"/>
        <v>0.4</v>
      </c>
      <c r="H22" s="171">
        <f t="shared" ca="1" si="0"/>
        <v>0.2</v>
      </c>
      <c r="I22" s="171">
        <f t="shared" ca="1" si="0"/>
        <v>0.15555555555555556</v>
      </c>
      <c r="J22" s="171">
        <f t="shared" ca="1" si="0"/>
        <v>0.1111111111111111</v>
      </c>
      <c r="K22" s="171">
        <f t="shared" ca="1" si="0"/>
        <v>0.15555555555555556</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501</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503</v>
      </c>
      <c r="D27" s="72" t="s">
        <v>495</v>
      </c>
      <c r="E27" s="161" t="s">
        <v>494</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1</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2</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5</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6.7307692307692304E-2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1</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0.65277777777777779</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2</v>
      </c>
      <c r="I30" s="169">
        <f ca="1">COUNTIFS('Compound Alert'!$D$6:$D$195,'Regional Sumaries'!$C30,'Compound Alert'!AB$6:AB$195,"&gt;=10")</f>
        <v>0</v>
      </c>
      <c r="J30" s="169">
        <f ca="1">COUNTIFS('Compound Alert'!$D$6:$D$195,'Regional Sumaries'!$C30,'Compound Alert'!AC$6:AC$195,"&gt;=10")</f>
        <v>2</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1.0263157894736843</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3</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1.75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3</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2.3372093023255816</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9</v>
      </c>
      <c r="I34" s="169">
        <f ca="1">COUNTIFS('Compound Alert'!$D$6:$D$195,'Regional Sumaries'!$C34,'Compound Alert'!AB$6:AB$195,"&gt;=10")</f>
        <v>11</v>
      </c>
      <c r="J34" s="169">
        <f ca="1">COUNTIFS('Compound Alert'!$D$6:$D$195,'Regional Sumaries'!$C34,'Compound Alert'!AC$6:AC$195,"&gt;=10")</f>
        <v>0</v>
      </c>
      <c r="K34" s="169">
        <f ca="1">COUNTIFS('Compound Alert'!$D$6:$D$195,'Regional Sumaries'!$C34,'Compound Alert'!AD$6:AD$195,"&gt;=10")</f>
        <v>18</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504</v>
      </c>
      <c r="D36" s="72" t="s">
        <v>495</v>
      </c>
      <c r="E36" s="161" t="s">
        <v>494</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32</v>
      </c>
      <c r="E37" s="146">
        <f ca="1">AVERAGEIF('Compound Alert'!$D$6:$D$195,'Regional Sumaries'!$C37,'Compound Alert'!$J$6:$J$195)</f>
        <v>1</v>
      </c>
      <c r="F37" s="152">
        <f t="shared" ref="F37:K43" ca="1" si="1">F28/$D37</f>
        <v>6.25E-2</v>
      </c>
      <c r="G37" s="152">
        <f t="shared" ca="1" si="1"/>
        <v>3.125E-2</v>
      </c>
      <c r="H37" s="152">
        <f t="shared" ca="1" si="1"/>
        <v>6.25E-2</v>
      </c>
      <c r="I37" s="152">
        <f t="shared" ca="1" si="1"/>
        <v>0</v>
      </c>
      <c r="J37" s="152">
        <f t="shared" ca="1" si="1"/>
        <v>0.15625</v>
      </c>
      <c r="K37" s="152">
        <f t="shared" ca="1" si="1"/>
        <v>0.15625</v>
      </c>
      <c r="L37" s="153"/>
      <c r="M37" s="34"/>
      <c r="N37" s="71"/>
    </row>
    <row r="38" spans="1:14" ht="17" thickBot="1" x14ac:dyDescent="0.25">
      <c r="A38" s="34"/>
      <c r="B38" s="149"/>
      <c r="C38" s="168" t="s">
        <v>433</v>
      </c>
      <c r="D38" s="169">
        <f>COUNTIF(Dashboard!$D$42:$D$231,'Regional Sumaries'!$C38)</f>
        <v>48</v>
      </c>
      <c r="E38" s="170">
        <f ca="1">AVERAGEIF('Compound Alert'!$D$6:$D$195,'Regional Sumaries'!$C38,'Compound Alert'!$J$6:$J$195)</f>
        <v>6.7307692307692304E-2</v>
      </c>
      <c r="F38" s="171">
        <f t="shared" ca="1" si="1"/>
        <v>0</v>
      </c>
      <c r="G38" s="171">
        <f t="shared" ca="1" si="1"/>
        <v>0</v>
      </c>
      <c r="H38" s="171">
        <f t="shared" ca="1" si="1"/>
        <v>2.0833333333333332E-2</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36</v>
      </c>
      <c r="E39" s="170">
        <f ca="1">AVERAGEIF('Compound Alert'!$D$6:$D$195,'Regional Sumaries'!$C39,'Compound Alert'!$J$6:$J$195)</f>
        <v>0.65277777777777779</v>
      </c>
      <c r="F39" s="171">
        <f t="shared" ca="1" si="1"/>
        <v>0</v>
      </c>
      <c r="G39" s="171">
        <f t="shared" ca="1" si="1"/>
        <v>2.7777777777777776E-2</v>
      </c>
      <c r="H39" s="171">
        <f t="shared" ca="1" si="1"/>
        <v>5.5555555555555552E-2</v>
      </c>
      <c r="I39" s="171">
        <f t="shared" ca="1" si="1"/>
        <v>0</v>
      </c>
      <c r="J39" s="171">
        <f t="shared" ca="1" si="1"/>
        <v>5.5555555555555552E-2</v>
      </c>
      <c r="K39" s="171">
        <f t="shared" ca="1" si="1"/>
        <v>2.7777777777777776E-2</v>
      </c>
      <c r="L39" s="153"/>
      <c r="M39" s="34"/>
      <c r="N39" s="71"/>
    </row>
    <row r="40" spans="1:14" ht="17" thickBot="1" x14ac:dyDescent="0.25">
      <c r="A40" s="34"/>
      <c r="B40" s="149"/>
      <c r="C40" s="168" t="s">
        <v>434</v>
      </c>
      <c r="D40" s="169">
        <f>COUNTIF(Dashboard!$D$42:$D$231,'Regional Sumaries'!$C40)</f>
        <v>18</v>
      </c>
      <c r="E40" s="170">
        <f ca="1">AVERAGEIF('Compound Alert'!$D$6:$D$195,'Regional Sumaries'!$C40,'Compound Alert'!$J$6:$J$195)</f>
        <v>1.0263157894736843</v>
      </c>
      <c r="F40" s="171">
        <f t="shared" ca="1" si="1"/>
        <v>5.5555555555555552E-2</v>
      </c>
      <c r="G40" s="171">
        <f t="shared" ca="1" si="1"/>
        <v>5.5555555555555552E-2</v>
      </c>
      <c r="H40" s="171">
        <f t="shared" ca="1" si="1"/>
        <v>0.16666666666666666</v>
      </c>
      <c r="I40" s="171">
        <f t="shared" ca="1" si="1"/>
        <v>0</v>
      </c>
      <c r="J40" s="171">
        <f t="shared" ca="1" si="1"/>
        <v>0</v>
      </c>
      <c r="K40" s="171">
        <f t="shared" ca="1" si="1"/>
        <v>0.27777777777777779</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1.75</v>
      </c>
      <c r="F42" s="171">
        <f t="shared" ca="1" si="1"/>
        <v>0</v>
      </c>
      <c r="G42" s="171">
        <f t="shared" ca="1" si="1"/>
        <v>0.125</v>
      </c>
      <c r="H42" s="171">
        <f t="shared" ca="1" si="1"/>
        <v>0.375</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45</v>
      </c>
      <c r="E43" s="170">
        <f ca="1">AVERAGEIF('Compound Alert'!$D$6:$D$195,'Regional Sumaries'!$C43,'Compound Alert'!$J$6:$J$195)</f>
        <v>2.3372093023255816</v>
      </c>
      <c r="F43" s="171">
        <f t="shared" ca="1" si="1"/>
        <v>6.6666666666666666E-2</v>
      </c>
      <c r="G43" s="171">
        <f t="shared" ca="1" si="1"/>
        <v>0.26666666666666666</v>
      </c>
      <c r="H43" s="171">
        <f t="shared" ca="1" si="1"/>
        <v>0.2</v>
      </c>
      <c r="I43" s="171">
        <f t="shared" ca="1" si="1"/>
        <v>0.24444444444444444</v>
      </c>
      <c r="J43" s="171">
        <f t="shared" ca="1" si="1"/>
        <v>0</v>
      </c>
      <c r="K43" s="171">
        <f t="shared" ca="1" si="1"/>
        <v>0.4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499</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498</v>
      </c>
      <c r="D48" s="72" t="s">
        <v>495</v>
      </c>
      <c r="E48" s="161" t="s">
        <v>494</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0.45</v>
      </c>
      <c r="F49" s="145">
        <f ca="1">COUNTIFS('Compound Alert'!$D$6:$D$195,'Regional Sumaries'!$C49,'Compound Alert'!AF$6:AF$195,"&gt;=10")</f>
        <v>1</v>
      </c>
      <c r="G49" s="145">
        <f ca="1">COUNTIFS('Compound Alert'!$D$6:$D$195,'Regional Sumaries'!$C49,'Compound Alert'!AG$6:AG$195,"&gt;=10")</f>
        <v>0</v>
      </c>
      <c r="H49" s="145">
        <f ca="1">COUNTIFS('Compound Alert'!$D$6:$D$195,'Regional Sumaries'!$C49,'Compound Alert'!AH$6:AH$195,"&gt;=10")</f>
        <v>1</v>
      </c>
      <c r="I49" s="145">
        <f ca="1">COUNTIFS('Compound Alert'!$D$6:$D$195,'Regional Sumaries'!$C49,'Compound Alert'!AI$6:AI$195,"&gt;=10")</f>
        <v>2</v>
      </c>
      <c r="J49" s="145">
        <f ca="1">COUNTIFS('Compound Alert'!$D$6:$D$195,'Regional Sumaries'!$C49,'Compound Alert'!AJ$6:AJ$195,"&gt;=10")</f>
        <v>3</v>
      </c>
      <c r="K49" s="145">
        <f ca="1">COUNTIFS('Compound Alert'!$D$6:$D$195,'Regional Sumaries'!$C49,'Compound Alert'!AK$6:AK$195,"&gt;=10")</f>
        <v>1</v>
      </c>
      <c r="L49" s="151"/>
      <c r="M49" s="34"/>
    </row>
    <row r="50" spans="1:19" x14ac:dyDescent="0.2">
      <c r="A50" s="34"/>
      <c r="B50" s="149"/>
      <c r="C50" s="150" t="s">
        <v>433</v>
      </c>
      <c r="D50" s="145">
        <f>COUNTIF('Compound Alert'!$D$6:$D$195,'Regional Sumaries'!$C50)</f>
        <v>52</v>
      </c>
      <c r="E50" s="146">
        <f ca="1">AVERAGEIF('Compound Alert'!$D$6:$D$195,'Regional Sumaries'!$C50,'Compound Alert'!$M$6:$M$195)</f>
        <v>0.375</v>
      </c>
      <c r="F50" s="145">
        <f ca="1">COUNTIFS('Compound Alert'!$D$6:$D$195,'Regional Sumaries'!$C50,'Compound Alert'!AF$6:AF$195,"&gt;=10")</f>
        <v>0</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3</v>
      </c>
      <c r="J50" s="145">
        <f ca="1">COUNTIFS('Compound Alert'!$D$6:$D$195,'Regional Sumaries'!$C50,'Compound Alert'!AJ$6:AJ$195,"&gt;=10")</f>
        <v>3</v>
      </c>
      <c r="K50" s="145">
        <f ca="1">COUNTIFS('Compound Alert'!$D$6:$D$195,'Regional Sumaries'!$C50,'Compound Alert'!AK$6:AK$195,"&gt;=10")</f>
        <v>2</v>
      </c>
      <c r="L50" s="151"/>
      <c r="M50" s="34"/>
    </row>
    <row r="51" spans="1:19" x14ac:dyDescent="0.2">
      <c r="A51" s="34"/>
      <c r="B51" s="149"/>
      <c r="C51" s="150" t="s">
        <v>435</v>
      </c>
      <c r="D51" s="145">
        <f>COUNTIF('Compound Alert'!$D$6:$D$195,'Regional Sumaries'!$C51)</f>
        <v>36</v>
      </c>
      <c r="E51" s="146">
        <f ca="1">AVERAGEIF('Compound Alert'!$D$6:$D$195,'Regional Sumaries'!$C51,'Compound Alert'!$M$6:$M$195)</f>
        <v>0.80555555555555558</v>
      </c>
      <c r="F51" s="145">
        <f ca="1">COUNTIFS('Compound Alert'!$D$6:$D$195,'Regional Sumaries'!$C51,'Compound Alert'!AF$6:AF$195,"&gt;=10")</f>
        <v>4</v>
      </c>
      <c r="G51" s="145">
        <f ca="1">COUNTIFS('Compound Alert'!$D$6:$D$195,'Regional Sumaries'!$C51,'Compound Alert'!AG$6:AG$195,"&gt;=10")</f>
        <v>0</v>
      </c>
      <c r="H51" s="145">
        <f ca="1">COUNTIFS('Compound Alert'!$D$6:$D$195,'Regional Sumaries'!$C51,'Compound Alert'!AH$6:AH$195,"&gt;=10")</f>
        <v>2</v>
      </c>
      <c r="I51" s="145">
        <f ca="1">COUNTIFS('Compound Alert'!$D$6:$D$195,'Regional Sumaries'!$C51,'Compound Alert'!AI$6:AI$195,"&gt;=10")</f>
        <v>5</v>
      </c>
      <c r="J51" s="145">
        <f ca="1">COUNTIFS('Compound Alert'!$D$6:$D$195,'Regional Sumaries'!$C51,'Compound Alert'!AJ$6:AJ$195,"&gt;=10")</f>
        <v>10</v>
      </c>
      <c r="K51" s="145">
        <f ca="1">COUNTIFS('Compound Alert'!$D$6:$D$195,'Regional Sumaries'!$C51,'Compound Alert'!AK$6:AK$195,"&gt;=10")</f>
        <v>2</v>
      </c>
      <c r="L51" s="151"/>
      <c r="M51" s="34"/>
    </row>
    <row r="52" spans="1:19" x14ac:dyDescent="0.2">
      <c r="A52" s="34"/>
      <c r="B52" s="149"/>
      <c r="C52" s="150" t="s">
        <v>434</v>
      </c>
      <c r="D52" s="145">
        <f>COUNTIF('Compound Alert'!$D$6:$D$195,'Regional Sumaries'!$C52)</f>
        <v>19</v>
      </c>
      <c r="E52" s="146">
        <f ca="1">AVERAGEIF('Compound Alert'!$D$6:$D$195,'Regional Sumaries'!$C52,'Compound Alert'!$M$6:$M$195)</f>
        <v>0.89473684210526316</v>
      </c>
      <c r="F52" s="145">
        <f ca="1">COUNTIFS('Compound Alert'!$D$6:$D$195,'Regional Sumaries'!$C52,'Compound Alert'!AF$6:AF$195,"&gt;=10")</f>
        <v>1</v>
      </c>
      <c r="G52" s="145">
        <f ca="1">COUNTIFS('Compound Alert'!$D$6:$D$195,'Regional Sumaries'!$C52,'Compound Alert'!AG$6:AG$195,"&gt;=10")</f>
        <v>0</v>
      </c>
      <c r="H52" s="145">
        <f ca="1">COUNTIFS('Compound Alert'!$D$6:$D$195,'Regional Sumaries'!$C52,'Compound Alert'!AH$6:AH$195,"&gt;=10")</f>
        <v>2</v>
      </c>
      <c r="I52" s="145">
        <f ca="1">COUNTIFS('Compound Alert'!$D$6:$D$195,'Regional Sumaries'!$C52,'Compound Alert'!AI$6:AI$195,"&gt;=10")</f>
        <v>3</v>
      </c>
      <c r="J52" s="145">
        <f ca="1">COUNTIFS('Compound Alert'!$D$6:$D$195,'Regional Sumaries'!$C52,'Compound Alert'!AJ$6:AJ$195,"&gt;=10")</f>
        <v>5</v>
      </c>
      <c r="K52" s="145">
        <f ca="1">COUNTIFS('Compound Alert'!$D$6:$D$195,'Regional Sumaries'!$C52,'Compound Alert'!AK$6:AK$195,"&gt;=10")</f>
        <v>2</v>
      </c>
      <c r="L52" s="151"/>
      <c r="M52" s="34"/>
    </row>
    <row r="53" spans="1:19" x14ac:dyDescent="0.2">
      <c r="A53" s="34"/>
      <c r="B53" s="149"/>
      <c r="C53" s="150" t="s">
        <v>437</v>
      </c>
      <c r="D53" s="145">
        <f>COUNTIF('Compound Alert'!$D$6:$D$195,'Regional Sumaries'!$C53)</f>
        <v>2</v>
      </c>
      <c r="E53" s="146">
        <f ca="1">AVERAGEIF('Compound Alert'!$D$6:$D$195,'Regional Sumaries'!$C53,'Compound Alert'!$M$6:$M$195)</f>
        <v>0</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0</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1.5625</v>
      </c>
      <c r="F54" s="145">
        <f ca="1">COUNTIFS('Compound Alert'!$D$6:$D$195,'Regional Sumaries'!$C54,'Compound Alert'!AF$6:AF$195,"&gt;=10")</f>
        <v>0</v>
      </c>
      <c r="G54" s="145">
        <f ca="1">COUNTIFS('Compound Alert'!$D$6:$D$195,'Regional Sumaries'!$C54,'Compound Alert'!AG$6:AG$195,"&gt;=10")</f>
        <v>1</v>
      </c>
      <c r="H54" s="145">
        <f ca="1">COUNTIFS('Compound Alert'!$D$6:$D$195,'Regional Sumaries'!$C54,'Compound Alert'!AH$6:AH$195,"&gt;=10")</f>
        <v>2</v>
      </c>
      <c r="I54" s="145">
        <f ca="1">COUNTIFS('Compound Alert'!$D$6:$D$195,'Regional Sumaries'!$C54,'Compound Alert'!AI$6:AI$195,"&gt;=10")</f>
        <v>3</v>
      </c>
      <c r="J54" s="145">
        <f ca="1">COUNTIFS('Compound Alert'!$D$6:$D$195,'Regional Sumaries'!$C54,'Compound Alert'!AJ$6:AJ$195,"&gt;=10")</f>
        <v>3</v>
      </c>
      <c r="K54" s="145">
        <f ca="1">COUNTIFS('Compound Alert'!$D$6:$D$195,'Regional Sumaries'!$C54,'Compound Alert'!AK$6:AK$195,"&gt;=10")</f>
        <v>1</v>
      </c>
      <c r="L54" s="151"/>
      <c r="M54" s="34"/>
    </row>
    <row r="55" spans="1:19" x14ac:dyDescent="0.2">
      <c r="A55" s="34"/>
      <c r="B55" s="149"/>
      <c r="C55" s="150" t="s">
        <v>432</v>
      </c>
      <c r="D55" s="145">
        <f>COUNTIF('Compound Alert'!$D$6:$D$195,'Regional Sumaries'!$C55)</f>
        <v>43</v>
      </c>
      <c r="E55" s="146">
        <f ca="1">AVERAGEIF('Compound Alert'!$D$6:$D$195,'Regional Sumaries'!$C55,'Compound Alert'!$M$6:$M$195)</f>
        <v>1.3372093023255813</v>
      </c>
      <c r="F55" s="145">
        <f ca="1">COUNTIFS('Compound Alert'!$D$6:$D$195,'Regional Sumaries'!$C55,'Compound Alert'!AF$6:AF$195,"&gt;=10")</f>
        <v>12</v>
      </c>
      <c r="G55" s="145">
        <f ca="1">COUNTIFS('Compound Alert'!$D$6:$D$195,'Regional Sumaries'!$C55,'Compound Alert'!AG$6:AG$195,"&gt;=10")</f>
        <v>4</v>
      </c>
      <c r="H55" s="145">
        <f ca="1">COUNTIFS('Compound Alert'!$D$6:$D$195,'Regional Sumaries'!$C55,'Compound Alert'!AH$6:AH$195,"&gt;=10")</f>
        <v>9</v>
      </c>
      <c r="I55" s="145">
        <f ca="1">COUNTIFS('Compound Alert'!$D$6:$D$195,'Regional Sumaries'!$C55,'Compound Alert'!AI$6:AI$195,"&gt;=10")</f>
        <v>5</v>
      </c>
      <c r="J55" s="145">
        <f ca="1">COUNTIFS('Compound Alert'!$D$6:$D$195,'Regional Sumaries'!$C55,'Compound Alert'!AJ$6:AJ$195,"&gt;=10")</f>
        <v>7</v>
      </c>
      <c r="K55" s="145">
        <f ca="1">COUNTIFS('Compound Alert'!$D$6:$D$195,'Regional Sumaries'!$C55,'Compound Alert'!AK$6:AK$195,"&gt;=10")</f>
        <v>7</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497</v>
      </c>
      <c r="D57" s="72" t="s">
        <v>495</v>
      </c>
      <c r="E57" s="161" t="s">
        <v>494</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32</v>
      </c>
      <c r="E58" s="146">
        <f ca="1">AVERAGEIF('Compound Alert'!$D$6:$D$195,'Regional Sumaries'!$C58,'Compound Alert'!$M$6:$M$195)</f>
        <v>0.45</v>
      </c>
      <c r="F58" s="152">
        <f t="shared" ref="F58:K64" ca="1" si="2">F49/$D58</f>
        <v>3.125E-2</v>
      </c>
      <c r="G58" s="152">
        <f t="shared" ca="1" si="2"/>
        <v>0</v>
      </c>
      <c r="H58" s="152">
        <f t="shared" ca="1" si="2"/>
        <v>3.125E-2</v>
      </c>
      <c r="I58" s="152">
        <f t="shared" ca="1" si="2"/>
        <v>6.25E-2</v>
      </c>
      <c r="J58" s="152">
        <f t="shared" ca="1" si="2"/>
        <v>9.375E-2</v>
      </c>
      <c r="K58" s="152">
        <f t="shared" ca="1" si="2"/>
        <v>3.125E-2</v>
      </c>
      <c r="L58" s="153"/>
      <c r="M58" s="34"/>
      <c r="N58" s="71"/>
      <c r="S58" s="71"/>
    </row>
    <row r="59" spans="1:19" x14ac:dyDescent="0.2">
      <c r="A59" s="34"/>
      <c r="B59" s="149"/>
      <c r="C59" s="150" t="s">
        <v>433</v>
      </c>
      <c r="D59" s="145">
        <f>COUNTIF(Dashboard!$D$42:$D$231,'Regional Sumaries'!$C59)</f>
        <v>48</v>
      </c>
      <c r="E59" s="146">
        <f ca="1">AVERAGEIF('Compound Alert'!$D$6:$D$195,'Regional Sumaries'!$C59,'Compound Alert'!$M$6:$M$195)</f>
        <v>0.375</v>
      </c>
      <c r="F59" s="152">
        <f t="shared" ca="1" si="2"/>
        <v>0</v>
      </c>
      <c r="G59" s="152">
        <f t="shared" ca="1" si="2"/>
        <v>0</v>
      </c>
      <c r="H59" s="152">
        <f t="shared" ca="1" si="2"/>
        <v>2.0833333333333332E-2</v>
      </c>
      <c r="I59" s="152">
        <f t="shared" ca="1" si="2"/>
        <v>6.25E-2</v>
      </c>
      <c r="J59" s="152">
        <f t="shared" ca="1" si="2"/>
        <v>6.25E-2</v>
      </c>
      <c r="K59" s="152">
        <f t="shared" ca="1" si="2"/>
        <v>4.1666666666666664E-2</v>
      </c>
      <c r="L59" s="153"/>
      <c r="M59" s="34"/>
      <c r="N59" s="71"/>
      <c r="S59" s="71"/>
    </row>
    <row r="60" spans="1:19" x14ac:dyDescent="0.2">
      <c r="A60" s="34"/>
      <c r="B60" s="149"/>
      <c r="C60" s="150" t="s">
        <v>435</v>
      </c>
      <c r="D60" s="145">
        <f>COUNTIF(Dashboard!$D$42:$D$231,'Regional Sumaries'!$C60)</f>
        <v>36</v>
      </c>
      <c r="E60" s="146">
        <f ca="1">AVERAGEIF('Compound Alert'!$D$6:$D$195,'Regional Sumaries'!$C60,'Compound Alert'!$M$6:$M$195)</f>
        <v>0.80555555555555558</v>
      </c>
      <c r="F60" s="152">
        <f t="shared" ca="1" si="2"/>
        <v>0.1111111111111111</v>
      </c>
      <c r="G60" s="152">
        <f t="shared" ca="1" si="2"/>
        <v>0</v>
      </c>
      <c r="H60" s="152">
        <f t="shared" ca="1" si="2"/>
        <v>5.5555555555555552E-2</v>
      </c>
      <c r="I60" s="152">
        <f t="shared" ca="1" si="2"/>
        <v>0.1388888888888889</v>
      </c>
      <c r="J60" s="152">
        <f t="shared" ca="1" si="2"/>
        <v>0.27777777777777779</v>
      </c>
      <c r="K60" s="152">
        <f t="shared" ca="1" si="2"/>
        <v>5.5555555555555552E-2</v>
      </c>
      <c r="L60" s="153"/>
      <c r="M60" s="34"/>
      <c r="N60" s="71"/>
      <c r="S60" s="71"/>
    </row>
    <row r="61" spans="1:19" x14ac:dyDescent="0.2">
      <c r="A61" s="34"/>
      <c r="B61" s="149"/>
      <c r="C61" s="150" t="s">
        <v>434</v>
      </c>
      <c r="D61" s="145">
        <f>COUNTIF(Dashboard!$D$42:$D$231,'Regional Sumaries'!$C61)</f>
        <v>18</v>
      </c>
      <c r="E61" s="146">
        <f ca="1">AVERAGEIF('Compound Alert'!$D$6:$D$195,'Regional Sumaries'!$C61,'Compound Alert'!$M$6:$M$195)</f>
        <v>0.89473684210526316</v>
      </c>
      <c r="F61" s="152">
        <f t="shared" ca="1" si="2"/>
        <v>5.5555555555555552E-2</v>
      </c>
      <c r="G61" s="152">
        <f t="shared" ca="1" si="2"/>
        <v>0</v>
      </c>
      <c r="H61" s="152">
        <f t="shared" ca="1" si="2"/>
        <v>0.1111111111111111</v>
      </c>
      <c r="I61" s="152">
        <f t="shared" ca="1" si="2"/>
        <v>0.16666666666666666</v>
      </c>
      <c r="J61" s="152">
        <f t="shared" ca="1" si="2"/>
        <v>0.27777777777777779</v>
      </c>
      <c r="K61" s="152">
        <f t="shared" ca="1" si="2"/>
        <v>0.1111111111111111</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v>
      </c>
      <c r="F62" s="152">
        <f t="shared" ca="1" si="2"/>
        <v>0</v>
      </c>
      <c r="G62" s="152">
        <f t="shared" ca="1" si="2"/>
        <v>0</v>
      </c>
      <c r="H62" s="152">
        <f t="shared" ca="1" si="2"/>
        <v>0</v>
      </c>
      <c r="I62" s="152">
        <f t="shared" ca="1" si="2"/>
        <v>0</v>
      </c>
      <c r="J62" s="152">
        <f t="shared" ca="1" si="2"/>
        <v>0</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1.5625</v>
      </c>
      <c r="F63" s="152">
        <f t="shared" ca="1" si="2"/>
        <v>0</v>
      </c>
      <c r="G63" s="152">
        <f t="shared" ca="1" si="2"/>
        <v>0.125</v>
      </c>
      <c r="H63" s="152">
        <f t="shared" ca="1" si="2"/>
        <v>0.25</v>
      </c>
      <c r="I63" s="152">
        <f t="shared" ca="1" si="2"/>
        <v>0.375</v>
      </c>
      <c r="J63" s="152">
        <f t="shared" ca="1" si="2"/>
        <v>0.375</v>
      </c>
      <c r="K63" s="152">
        <f t="shared" ca="1" si="2"/>
        <v>0.125</v>
      </c>
      <c r="L63" s="153"/>
      <c r="M63" s="34"/>
      <c r="N63" s="71"/>
      <c r="S63" s="71"/>
    </row>
    <row r="64" spans="1:19" x14ac:dyDescent="0.2">
      <c r="A64" s="34"/>
      <c r="B64" s="149"/>
      <c r="C64" s="150" t="s">
        <v>432</v>
      </c>
      <c r="D64" s="145">
        <f>COUNTIF(Dashboard!$D$42:$D$231,'Regional Sumaries'!$C64)</f>
        <v>45</v>
      </c>
      <c r="E64" s="146">
        <f ca="1">AVERAGEIF('Compound Alert'!$D$6:$D$195,'Regional Sumaries'!$C64,'Compound Alert'!$M$6:$M$195)</f>
        <v>1.3372093023255813</v>
      </c>
      <c r="F64" s="152">
        <f t="shared" ca="1" si="2"/>
        <v>0.26666666666666666</v>
      </c>
      <c r="G64" s="152">
        <f t="shared" ca="1" si="2"/>
        <v>8.8888888888888892E-2</v>
      </c>
      <c r="H64" s="152">
        <f t="shared" ca="1" si="2"/>
        <v>0.2</v>
      </c>
      <c r="I64" s="152">
        <f t="shared" ca="1" si="2"/>
        <v>0.1111111111111111</v>
      </c>
      <c r="J64" s="152">
        <f t="shared" ca="1" si="2"/>
        <v>0.15555555555555556</v>
      </c>
      <c r="K64" s="152">
        <f t="shared" ca="1" si="2"/>
        <v>0.15555555555555556</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2" t="s">
        <v>378</v>
      </c>
      <c r="C2" s="292"/>
      <c r="D2" s="292"/>
      <c r="E2" s="31"/>
      <c r="F2" s="31"/>
    </row>
    <row r="3" spans="1:6" x14ac:dyDescent="0.2">
      <c r="A3" s="31"/>
      <c r="B3" s="36"/>
      <c r="C3" s="36"/>
      <c r="D3" s="36"/>
      <c r="E3" s="31"/>
      <c r="F3" s="31"/>
    </row>
    <row r="4" spans="1:6" ht="52" customHeight="1" x14ac:dyDescent="0.2">
      <c r="A4" s="31"/>
      <c r="B4" s="294" t="s">
        <v>491</v>
      </c>
      <c r="C4" s="294"/>
      <c r="D4" s="294"/>
      <c r="E4" s="31"/>
      <c r="F4" s="31"/>
    </row>
    <row r="5" spans="1:6" x14ac:dyDescent="0.2">
      <c r="A5" s="31"/>
      <c r="B5" s="36"/>
      <c r="C5" s="37"/>
      <c r="D5" s="37"/>
      <c r="E5" s="31"/>
      <c r="F5" s="31"/>
    </row>
    <row r="6" spans="1:6" ht="17" customHeight="1" x14ac:dyDescent="0.2">
      <c r="A6" s="31"/>
      <c r="B6" s="293" t="s">
        <v>380</v>
      </c>
      <c r="C6" s="293"/>
      <c r="D6" s="293"/>
      <c r="E6" s="31"/>
      <c r="F6" s="31"/>
    </row>
    <row r="7" spans="1:6" x14ac:dyDescent="0.2">
      <c r="A7" s="31"/>
      <c r="B7" s="36"/>
      <c r="C7" s="37"/>
      <c r="D7" s="37"/>
      <c r="E7" s="31"/>
      <c r="F7" s="31"/>
    </row>
    <row r="8" spans="1:6" ht="17" x14ac:dyDescent="0.2">
      <c r="A8" s="31"/>
      <c r="B8" s="36" t="s">
        <v>446</v>
      </c>
      <c r="C8" s="37"/>
      <c r="D8" s="37"/>
      <c r="E8" s="31"/>
      <c r="F8" s="31"/>
    </row>
    <row r="9" spans="1:6" ht="34" customHeight="1" x14ac:dyDescent="0.2">
      <c r="A9" s="31"/>
      <c r="B9" s="295" t="s">
        <v>447</v>
      </c>
      <c r="C9" s="295"/>
      <c r="D9" s="295"/>
      <c r="E9" s="31"/>
      <c r="F9" s="31"/>
    </row>
    <row r="10" spans="1:6" x14ac:dyDescent="0.2">
      <c r="A10" s="31"/>
      <c r="B10" s="38"/>
      <c r="C10" s="37"/>
      <c r="D10" s="37"/>
      <c r="E10" s="31"/>
      <c r="F10" s="31"/>
    </row>
    <row r="11" spans="1:6" x14ac:dyDescent="0.2">
      <c r="A11" s="31"/>
      <c r="B11" s="293" t="s">
        <v>397</v>
      </c>
      <c r="C11" s="293"/>
      <c r="D11" s="293"/>
      <c r="E11" s="31"/>
      <c r="F11" s="31"/>
    </row>
    <row r="12" spans="1:6" x14ac:dyDescent="0.2">
      <c r="A12" s="31"/>
      <c r="B12" s="37"/>
      <c r="C12" s="37"/>
      <c r="D12" s="37"/>
      <c r="E12" s="31"/>
      <c r="F12" s="31"/>
    </row>
    <row r="13" spans="1:6" ht="17" x14ac:dyDescent="0.2">
      <c r="A13" s="31"/>
      <c r="B13" s="36" t="s">
        <v>448</v>
      </c>
      <c r="C13" s="37"/>
      <c r="D13" s="37"/>
      <c r="E13" s="31"/>
      <c r="F13" s="31"/>
    </row>
    <row r="14" spans="1:6" ht="17" x14ac:dyDescent="0.2">
      <c r="A14" s="31"/>
      <c r="B14" s="37" t="s">
        <v>398</v>
      </c>
      <c r="C14" s="37"/>
      <c r="D14" s="37"/>
      <c r="E14" s="31"/>
      <c r="F14" s="31"/>
    </row>
    <row r="15" spans="1:6" ht="51" x14ac:dyDescent="0.2">
      <c r="A15" s="31"/>
      <c r="B15" s="141" t="s">
        <v>450</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449</v>
      </c>
      <c r="C19" s="37"/>
      <c r="D19" s="42"/>
      <c r="E19" s="31"/>
      <c r="F19" s="31"/>
      <c r="H19" s="35"/>
    </row>
    <row r="20" spans="1:8" ht="17" x14ac:dyDescent="0.2">
      <c r="A20" s="31"/>
      <c r="B20" s="37" t="s">
        <v>398</v>
      </c>
      <c r="C20" s="37"/>
      <c r="D20" s="42"/>
      <c r="E20" s="31"/>
      <c r="F20" s="31"/>
    </row>
    <row r="21" spans="1:8" ht="34" x14ac:dyDescent="0.2">
      <c r="A21" s="31"/>
      <c r="B21" s="120" t="s">
        <v>468</v>
      </c>
      <c r="C21" s="37"/>
      <c r="D21" s="82">
        <f>IF(Dashboard!$J$8=B21,1,0)</f>
        <v>0</v>
      </c>
      <c r="E21" s="31"/>
      <c r="F21" s="31"/>
    </row>
    <row r="22" spans="1:8" ht="17" x14ac:dyDescent="0.2">
      <c r="A22" s="31"/>
      <c r="B22" s="120" t="s">
        <v>466</v>
      </c>
      <c r="C22" s="37"/>
      <c r="D22" s="82">
        <f>IF(Dashboard!$J$8=B22,1,0)</f>
        <v>0</v>
      </c>
      <c r="E22" s="31"/>
      <c r="F22" s="31"/>
    </row>
    <row r="23" spans="1:8" ht="17" x14ac:dyDescent="0.2">
      <c r="A23" s="31"/>
      <c r="B23" s="120" t="s">
        <v>460</v>
      </c>
      <c r="C23" s="37"/>
      <c r="D23" s="82">
        <f>IF(Dashboard!$J$8=B23,1,0)</f>
        <v>1</v>
      </c>
      <c r="E23" s="31"/>
      <c r="F23" s="31"/>
    </row>
    <row r="24" spans="1:8" ht="34" x14ac:dyDescent="0.2">
      <c r="A24" s="31"/>
      <c r="B24" s="120" t="s">
        <v>465</v>
      </c>
      <c r="C24" s="37"/>
      <c r="D24" s="82">
        <f>IF(Dashboard!$J$8=B24,1,0)</f>
        <v>0</v>
      </c>
      <c r="E24" s="31"/>
      <c r="F24" s="31"/>
    </row>
    <row r="25" spans="1:8" ht="34" x14ac:dyDescent="0.2">
      <c r="A25" s="31"/>
      <c r="B25" s="120" t="s">
        <v>469</v>
      </c>
      <c r="C25" s="37"/>
      <c r="D25" s="82">
        <f>IF(Dashboard!$J$8=B25,1,0)</f>
        <v>0</v>
      </c>
      <c r="E25" s="31"/>
      <c r="F25" s="31"/>
    </row>
    <row r="26" spans="1:8" ht="51" x14ac:dyDescent="0.2">
      <c r="A26" s="31"/>
      <c r="B26" s="120" t="s">
        <v>489</v>
      </c>
      <c r="C26" s="37"/>
      <c r="D26" s="82">
        <f>IF(Dashboard!$J$8=B26,1,0)</f>
        <v>0</v>
      </c>
      <c r="E26" s="31"/>
      <c r="F26" s="31"/>
    </row>
    <row r="27" spans="1:8" ht="51" x14ac:dyDescent="0.2">
      <c r="A27" s="31"/>
      <c r="B27" s="120" t="s">
        <v>490</v>
      </c>
      <c r="C27" s="37"/>
      <c r="D27" s="82">
        <f>IF(Dashboard!$J$8=B27,1,0)</f>
        <v>0</v>
      </c>
      <c r="E27" s="31"/>
      <c r="F27" s="31"/>
    </row>
    <row r="28" spans="1:8" x14ac:dyDescent="0.2">
      <c r="A28" s="31"/>
      <c r="B28" s="36"/>
      <c r="C28" s="37"/>
      <c r="D28" s="42"/>
      <c r="E28" s="31"/>
      <c r="F28" s="31"/>
    </row>
    <row r="29" spans="1:8" ht="21" customHeight="1" x14ac:dyDescent="0.2">
      <c r="A29" s="31"/>
      <c r="B29" s="36" t="s">
        <v>453</v>
      </c>
      <c r="C29" s="37"/>
      <c r="D29" s="42"/>
      <c r="E29" s="31"/>
      <c r="F29" s="31"/>
    </row>
    <row r="30" spans="1:8" ht="17" x14ac:dyDescent="0.2">
      <c r="A30" s="31"/>
      <c r="B30" s="37" t="s">
        <v>398</v>
      </c>
      <c r="C30" s="37"/>
      <c r="D30" s="42"/>
      <c r="E30" s="31"/>
      <c r="F30" s="31"/>
    </row>
    <row r="31" spans="1:8" ht="85" x14ac:dyDescent="0.2">
      <c r="A31" s="31"/>
      <c r="B31" s="39" t="s">
        <v>451</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452</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454</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492</v>
      </c>
      <c r="C44" s="34"/>
      <c r="D44" s="34"/>
    </row>
    <row r="45" spans="1:6" x14ac:dyDescent="0.2">
      <c r="C45" s="34"/>
      <c r="D45" s="34"/>
    </row>
    <row r="46" spans="1:6" x14ac:dyDescent="0.2">
      <c r="B46" s="35" t="s">
        <v>5</v>
      </c>
      <c r="C46" s="34"/>
      <c r="D46" s="34"/>
    </row>
    <row r="47" spans="1:6" x14ac:dyDescent="0.2">
      <c r="B47" s="35" t="s">
        <v>441</v>
      </c>
      <c r="C47" s="34"/>
      <c r="D47" s="34"/>
    </row>
    <row r="48" spans="1:6" x14ac:dyDescent="0.2">
      <c r="B48" s="35" t="s">
        <v>4</v>
      </c>
      <c r="C48" s="34"/>
      <c r="D48" s="34"/>
    </row>
    <row r="50" spans="2:2" x14ac:dyDescent="0.2">
      <c r="B50" s="35" t="s">
        <v>482</v>
      </c>
    </row>
    <row r="51" spans="2:2" x14ac:dyDescent="0.2">
      <c r="B51" s="35" t="s">
        <v>467</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442</v>
      </c>
      <c r="C2" s="88"/>
      <c r="D2" s="109"/>
      <c r="E2" s="109"/>
      <c r="F2" s="109"/>
      <c r="G2" s="109"/>
      <c r="H2" s="109"/>
      <c r="I2" s="296" t="s">
        <v>456</v>
      </c>
      <c r="J2" s="297"/>
      <c r="K2" s="297"/>
      <c r="L2" s="297"/>
      <c r="M2" s="297"/>
      <c r="N2" s="297"/>
      <c r="O2" s="296" t="s">
        <v>364</v>
      </c>
      <c r="P2" s="297"/>
      <c r="Q2" s="297"/>
      <c r="R2" s="297"/>
      <c r="S2" s="297"/>
      <c r="T2" s="297"/>
      <c r="U2" s="297"/>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443</v>
      </c>
      <c r="H4" s="208" t="s">
        <v>444</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521</v>
      </c>
      <c r="H5" s="212" t="s">
        <v>522</v>
      </c>
      <c r="I5" s="212" t="s">
        <v>509</v>
      </c>
      <c r="J5" s="213" t="s">
        <v>510</v>
      </c>
      <c r="K5" s="213" t="s">
        <v>511</v>
      </c>
      <c r="L5" s="213" t="s">
        <v>512</v>
      </c>
      <c r="M5" s="213" t="s">
        <v>513</v>
      </c>
      <c r="N5" s="213" t="s">
        <v>514</v>
      </c>
      <c r="O5" s="213" t="s">
        <v>515</v>
      </c>
      <c r="P5" s="213" t="s">
        <v>516</v>
      </c>
      <c r="Q5" s="213" t="s">
        <v>517</v>
      </c>
      <c r="R5" s="213" t="s">
        <v>518</v>
      </c>
      <c r="S5" s="213" t="s">
        <v>519</v>
      </c>
      <c r="T5" s="213" t="s">
        <v>520</v>
      </c>
      <c r="U5" s="34"/>
      <c r="V5" s="34"/>
    </row>
    <row r="6" spans="1:22" x14ac:dyDescent="0.2">
      <c r="A6" s="81">
        <v>1</v>
      </c>
      <c r="B6" s="84" t="str">
        <f>F6</f>
        <v>Aruba</v>
      </c>
      <c r="C6" s="84" t="str">
        <f>E6</f>
        <v>ABW</v>
      </c>
      <c r="D6" s="214">
        <f>AVERAGE(G6:H6)</f>
        <v>0.78749999999999998</v>
      </c>
      <c r="E6" s="81" t="s">
        <v>717</v>
      </c>
      <c r="F6" s="84" t="s">
        <v>746</v>
      </c>
      <c r="G6" s="216">
        <v>0.91666666666666696</v>
      </c>
      <c r="H6" s="214">
        <v>0.65833333333333299</v>
      </c>
      <c r="I6" s="214">
        <v>1</v>
      </c>
      <c r="J6" s="214">
        <v>0.5</v>
      </c>
      <c r="K6" s="214">
        <v>1</v>
      </c>
      <c r="L6" s="214">
        <v>1</v>
      </c>
      <c r="M6" s="214">
        <v>0.5</v>
      </c>
      <c r="N6" s="214">
        <v>0.5</v>
      </c>
      <c r="O6" s="214">
        <v>1</v>
      </c>
      <c r="P6" s="214">
        <v>0.75</v>
      </c>
      <c r="Q6" s="214">
        <v>1</v>
      </c>
      <c r="R6" s="214">
        <v>0.6</v>
      </c>
      <c r="S6" s="214">
        <v>1</v>
      </c>
      <c r="T6" s="215">
        <v>0.6</v>
      </c>
      <c r="U6" s="34"/>
      <c r="V6" s="34"/>
    </row>
    <row r="7" spans="1:22" x14ac:dyDescent="0.2">
      <c r="A7" s="81">
        <v>2</v>
      </c>
      <c r="B7" s="84" t="str">
        <f t="shared" ref="B7:B70" si="0">F7</f>
        <v>Afghanistan</v>
      </c>
      <c r="C7" s="84" t="str">
        <f t="shared" ref="C7:C70" si="1">E7</f>
        <v>AFG</v>
      </c>
      <c r="D7" s="214">
        <f t="shared" ref="D7:D70" si="2">AVERAGE(G7:H7)</f>
        <v>0.29027777777777797</v>
      </c>
      <c r="E7" s="81" t="s">
        <v>7</v>
      </c>
      <c r="F7" s="84" t="s">
        <v>6</v>
      </c>
      <c r="G7" s="216">
        <v>0.16666666666666699</v>
      </c>
      <c r="H7" s="214">
        <v>0.41388888888888897</v>
      </c>
      <c r="I7" s="214">
        <v>0</v>
      </c>
      <c r="J7" s="214">
        <v>0.5</v>
      </c>
      <c r="K7" s="214">
        <v>0.5</v>
      </c>
      <c r="L7" s="214">
        <v>0.33333333333333298</v>
      </c>
      <c r="M7" s="214">
        <v>0.5</v>
      </c>
      <c r="N7" s="214">
        <v>0.5</v>
      </c>
      <c r="O7" s="214">
        <v>0</v>
      </c>
      <c r="P7" s="214">
        <v>0.75</v>
      </c>
      <c r="Q7" s="214">
        <v>0</v>
      </c>
      <c r="R7" s="214">
        <v>0.2</v>
      </c>
      <c r="S7" s="214">
        <v>0</v>
      </c>
      <c r="T7" s="215">
        <v>0.2</v>
      </c>
      <c r="U7" s="34"/>
      <c r="V7" s="34"/>
    </row>
    <row r="8" spans="1:22" x14ac:dyDescent="0.2">
      <c r="A8" s="81">
        <v>3</v>
      </c>
      <c r="B8" s="84" t="str">
        <f t="shared" si="0"/>
        <v>Angola</v>
      </c>
      <c r="C8" s="84" t="str">
        <f t="shared" si="1"/>
        <v>AGO</v>
      </c>
      <c r="D8" s="214">
        <f t="shared" si="2"/>
        <v>0.2</v>
      </c>
      <c r="E8" s="81" t="s">
        <v>9</v>
      </c>
      <c r="F8" s="84" t="s">
        <v>8</v>
      </c>
      <c r="G8" s="216">
        <v>0</v>
      </c>
      <c r="H8" s="214">
        <v>0.4</v>
      </c>
      <c r="I8" s="214">
        <v>0</v>
      </c>
      <c r="J8" s="214">
        <v>0.5</v>
      </c>
      <c r="K8" s="214">
        <v>0</v>
      </c>
      <c r="L8" s="214">
        <v>1</v>
      </c>
      <c r="M8" s="214">
        <v>0</v>
      </c>
      <c r="N8" s="214">
        <v>0</v>
      </c>
      <c r="O8" s="214">
        <v>0</v>
      </c>
      <c r="P8" s="214">
        <v>0.5</v>
      </c>
      <c r="Q8" s="214">
        <v>0</v>
      </c>
      <c r="R8" s="214">
        <v>0.2</v>
      </c>
      <c r="S8" s="214">
        <v>0</v>
      </c>
      <c r="T8" s="215">
        <v>0.2</v>
      </c>
      <c r="U8" s="34"/>
      <c r="V8" s="34"/>
    </row>
    <row r="9" spans="1:22" x14ac:dyDescent="0.2">
      <c r="A9" s="81">
        <v>4</v>
      </c>
      <c r="B9" s="84" t="str">
        <f t="shared" si="0"/>
        <v>Albania</v>
      </c>
      <c r="C9" s="84" t="str">
        <f t="shared" si="1"/>
        <v>ALB</v>
      </c>
      <c r="D9" s="214">
        <f t="shared" si="2"/>
        <v>0.3583333333333335</v>
      </c>
      <c r="E9" s="81" t="s">
        <v>11</v>
      </c>
      <c r="F9" s="84" t="s">
        <v>10</v>
      </c>
      <c r="G9" s="216">
        <v>0.16666666666666699</v>
      </c>
      <c r="H9" s="214">
        <v>0.55000000000000004</v>
      </c>
      <c r="I9" s="214">
        <v>0</v>
      </c>
      <c r="J9" s="214">
        <v>0.5</v>
      </c>
      <c r="K9" s="214">
        <v>0.5</v>
      </c>
      <c r="L9" s="214">
        <v>1</v>
      </c>
      <c r="M9" s="214">
        <v>0.5</v>
      </c>
      <c r="N9" s="214">
        <v>0.5</v>
      </c>
      <c r="O9" s="214">
        <v>0</v>
      </c>
      <c r="P9" s="214">
        <v>0.5</v>
      </c>
      <c r="Q9" s="214">
        <v>0</v>
      </c>
      <c r="R9" s="214">
        <v>0.4</v>
      </c>
      <c r="S9" s="214">
        <v>0</v>
      </c>
      <c r="T9" s="215">
        <v>0.4</v>
      </c>
      <c r="U9" s="34"/>
      <c r="V9" s="34"/>
    </row>
    <row r="10" spans="1:22" x14ac:dyDescent="0.2">
      <c r="A10" s="81">
        <v>5</v>
      </c>
      <c r="B10" s="84" t="str">
        <f t="shared" si="0"/>
        <v>Andorra</v>
      </c>
      <c r="C10" s="84" t="str">
        <f t="shared" si="1"/>
        <v>AND</v>
      </c>
      <c r="D10" s="214">
        <f t="shared" si="2"/>
        <v>0.80416666666666647</v>
      </c>
      <c r="E10" s="81" t="s">
        <v>718</v>
      </c>
      <c r="F10" s="84" t="s">
        <v>747</v>
      </c>
      <c r="G10" s="216">
        <v>0.83333333333333304</v>
      </c>
      <c r="H10" s="214">
        <v>0.77500000000000002</v>
      </c>
      <c r="I10" s="214">
        <v>0</v>
      </c>
      <c r="J10" s="214">
        <v>0.5</v>
      </c>
      <c r="K10" s="214">
        <v>1</v>
      </c>
      <c r="L10" s="214">
        <v>1</v>
      </c>
      <c r="M10" s="214">
        <v>1</v>
      </c>
      <c r="N10" s="214">
        <v>1</v>
      </c>
      <c r="O10" s="214">
        <v>1</v>
      </c>
      <c r="P10" s="214">
        <v>0.75</v>
      </c>
      <c r="Q10" s="214">
        <v>1</v>
      </c>
      <c r="R10" s="214">
        <v>0.6</v>
      </c>
      <c r="S10" s="214">
        <v>1</v>
      </c>
      <c r="T10" s="215">
        <v>0.8</v>
      </c>
      <c r="U10" s="34"/>
      <c r="V10" s="34"/>
    </row>
    <row r="11" spans="1:22" x14ac:dyDescent="0.2">
      <c r="A11" s="81">
        <v>6</v>
      </c>
      <c r="B11" s="84" t="str">
        <f t="shared" si="0"/>
        <v>United Arab Emirates</v>
      </c>
      <c r="C11" s="84" t="str">
        <f t="shared" si="1"/>
        <v>ARE</v>
      </c>
      <c r="D11" s="214">
        <f t="shared" si="2"/>
        <v>0.37500000000000011</v>
      </c>
      <c r="E11" s="81" t="s">
        <v>13</v>
      </c>
      <c r="F11" s="84" t="s">
        <v>12</v>
      </c>
      <c r="G11" s="216">
        <v>8.3333333333333301E-2</v>
      </c>
      <c r="H11" s="214">
        <v>0.66666666666666696</v>
      </c>
      <c r="I11" s="214">
        <v>0</v>
      </c>
      <c r="J11" s="214">
        <v>0.5</v>
      </c>
      <c r="K11" s="214">
        <v>0</v>
      </c>
      <c r="L11" s="214">
        <v>1</v>
      </c>
      <c r="M11" s="214">
        <v>0.5</v>
      </c>
      <c r="N11" s="214">
        <v>0.5</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0.1958333333333335</v>
      </c>
      <c r="E12" s="81" t="s">
        <v>15</v>
      </c>
      <c r="F12" s="84" t="s">
        <v>14</v>
      </c>
      <c r="G12" s="216">
        <v>0</v>
      </c>
      <c r="H12" s="214">
        <v>0.391666666666667</v>
      </c>
      <c r="I12" s="214">
        <v>0</v>
      </c>
      <c r="J12" s="214">
        <v>0.5</v>
      </c>
      <c r="K12" s="214">
        <v>0</v>
      </c>
      <c r="L12" s="214">
        <v>1</v>
      </c>
      <c r="M12" s="214">
        <v>0</v>
      </c>
      <c r="N12" s="214">
        <v>0</v>
      </c>
      <c r="O12" s="214">
        <v>0</v>
      </c>
      <c r="P12" s="214">
        <v>0.25</v>
      </c>
      <c r="Q12" s="214">
        <v>0</v>
      </c>
      <c r="R12" s="214">
        <v>0.2</v>
      </c>
      <c r="S12" s="214">
        <v>0</v>
      </c>
      <c r="T12" s="215">
        <v>0.4</v>
      </c>
      <c r="U12" s="34"/>
      <c r="V12" s="34"/>
    </row>
    <row r="13" spans="1:22" x14ac:dyDescent="0.2">
      <c r="A13" s="81">
        <v>8</v>
      </c>
      <c r="B13" s="84" t="str">
        <f t="shared" si="0"/>
        <v>Armenia</v>
      </c>
      <c r="C13" s="84" t="str">
        <f t="shared" si="1"/>
        <v>ARM</v>
      </c>
      <c r="D13" s="214">
        <f t="shared" si="2"/>
        <v>0.30416666666666697</v>
      </c>
      <c r="E13" s="81" t="s">
        <v>17</v>
      </c>
      <c r="F13" s="84" t="s">
        <v>16</v>
      </c>
      <c r="G13" s="216">
        <v>0.16666666666666699</v>
      </c>
      <c r="H13" s="214">
        <v>0.44166666666666698</v>
      </c>
      <c r="I13" s="214">
        <v>0</v>
      </c>
      <c r="J13" s="214">
        <v>0.5</v>
      </c>
      <c r="K13" s="214">
        <v>0.5</v>
      </c>
      <c r="L13" s="214">
        <v>1</v>
      </c>
      <c r="M13" s="214">
        <v>0.5</v>
      </c>
      <c r="N13" s="214">
        <v>0.5</v>
      </c>
      <c r="O13" s="214">
        <v>0</v>
      </c>
      <c r="P13" s="214">
        <v>0.25</v>
      </c>
      <c r="Q13" s="214">
        <v>0</v>
      </c>
      <c r="R13" s="214">
        <v>0.4</v>
      </c>
      <c r="S13" s="214">
        <v>0</v>
      </c>
      <c r="T13" s="215">
        <v>0</v>
      </c>
      <c r="U13" s="34"/>
      <c r="V13" s="34"/>
    </row>
    <row r="14" spans="1:22" x14ac:dyDescent="0.2">
      <c r="A14" s="81">
        <v>9</v>
      </c>
      <c r="B14" s="84" t="str">
        <f t="shared" si="0"/>
        <v>American Samoa</v>
      </c>
      <c r="C14" s="84" t="str">
        <f t="shared" si="1"/>
        <v>ASM</v>
      </c>
      <c r="D14" s="214">
        <f t="shared" si="2"/>
        <v>0.90833333333333344</v>
      </c>
      <c r="E14" s="81" t="s">
        <v>719</v>
      </c>
      <c r="F14" s="84" t="s">
        <v>748</v>
      </c>
      <c r="G14" s="216">
        <v>1</v>
      </c>
      <c r="H14" s="214">
        <v>0.81666666666666698</v>
      </c>
      <c r="I14" s="214">
        <v>1</v>
      </c>
      <c r="J14" s="214">
        <v>0.5</v>
      </c>
      <c r="K14" s="214">
        <v>1</v>
      </c>
      <c r="L14" s="214">
        <v>1</v>
      </c>
      <c r="M14" s="214">
        <v>1</v>
      </c>
      <c r="N14" s="214">
        <v>1</v>
      </c>
      <c r="O14" s="214">
        <v>1</v>
      </c>
      <c r="P14" s="214">
        <v>1</v>
      </c>
      <c r="Q14" s="214">
        <v>1</v>
      </c>
      <c r="R14" s="214">
        <v>0.6</v>
      </c>
      <c r="S14" s="214">
        <v>1</v>
      </c>
      <c r="T14" s="215">
        <v>0.8</v>
      </c>
      <c r="U14" s="34"/>
      <c r="V14" s="34"/>
    </row>
    <row r="15" spans="1:22" x14ac:dyDescent="0.2">
      <c r="A15" s="81">
        <v>10</v>
      </c>
      <c r="B15" s="84" t="str">
        <f t="shared" si="0"/>
        <v>Antigua and Barbuda</v>
      </c>
      <c r="C15" s="84" t="str">
        <f t="shared" si="1"/>
        <v>ATG</v>
      </c>
      <c r="D15" s="214">
        <f t="shared" si="2"/>
        <v>0.55833333333333302</v>
      </c>
      <c r="E15" s="81" t="s">
        <v>19</v>
      </c>
      <c r="F15" s="84" t="s">
        <v>18</v>
      </c>
      <c r="G15" s="216">
        <v>0.33333333333333298</v>
      </c>
      <c r="H15" s="214">
        <v>0.78333333333333299</v>
      </c>
      <c r="I15" s="214">
        <v>0</v>
      </c>
      <c r="J15" s="214">
        <v>0.5</v>
      </c>
      <c r="K15" s="214">
        <v>1</v>
      </c>
      <c r="L15" s="214">
        <v>1</v>
      </c>
      <c r="M15" s="214">
        <v>1</v>
      </c>
      <c r="N15" s="214">
        <v>1</v>
      </c>
      <c r="O15" s="214">
        <v>0</v>
      </c>
      <c r="P15" s="214">
        <v>1</v>
      </c>
      <c r="Q15" s="214">
        <v>0</v>
      </c>
      <c r="R15" s="214">
        <v>0.4</v>
      </c>
      <c r="S15" s="214">
        <v>0</v>
      </c>
      <c r="T15" s="215">
        <v>0.8</v>
      </c>
      <c r="U15" s="34"/>
      <c r="V15" s="34"/>
    </row>
    <row r="16" spans="1:22" x14ac:dyDescent="0.2">
      <c r="A16" s="81">
        <v>11</v>
      </c>
      <c r="B16" s="84" t="str">
        <f t="shared" si="0"/>
        <v>Australia</v>
      </c>
      <c r="C16" s="84" t="str">
        <f t="shared" si="1"/>
        <v>AUS</v>
      </c>
      <c r="D16" s="214">
        <f t="shared" si="2"/>
        <v>0.32083333333333314</v>
      </c>
      <c r="E16" s="81" t="s">
        <v>21</v>
      </c>
      <c r="F16" s="84" t="s">
        <v>20</v>
      </c>
      <c r="G16" s="216">
        <v>8.3333333333333301E-2</v>
      </c>
      <c r="H16" s="214">
        <v>0.55833333333333302</v>
      </c>
      <c r="I16" s="214">
        <v>0</v>
      </c>
      <c r="J16" s="214">
        <v>0.5</v>
      </c>
      <c r="K16" s="214">
        <v>0</v>
      </c>
      <c r="L16" s="214">
        <v>1</v>
      </c>
      <c r="M16" s="214">
        <v>0.5</v>
      </c>
      <c r="N16" s="214">
        <v>0.5</v>
      </c>
      <c r="O16" s="214">
        <v>0</v>
      </c>
      <c r="P16" s="214">
        <v>0.75</v>
      </c>
      <c r="Q16" s="214">
        <v>0</v>
      </c>
      <c r="R16" s="214">
        <v>0.2</v>
      </c>
      <c r="S16" s="214">
        <v>0</v>
      </c>
      <c r="T16" s="215">
        <v>0.4</v>
      </c>
      <c r="U16" s="34"/>
      <c r="V16" s="34"/>
    </row>
    <row r="17" spans="1:22" x14ac:dyDescent="0.2">
      <c r="A17" s="81">
        <v>12</v>
      </c>
      <c r="B17" s="84" t="str">
        <f t="shared" si="0"/>
        <v>Austria</v>
      </c>
      <c r="C17" s="84" t="str">
        <f t="shared" si="1"/>
        <v>AUT</v>
      </c>
      <c r="D17" s="214">
        <f t="shared" si="2"/>
        <v>0.33750000000000013</v>
      </c>
      <c r="E17" s="81" t="s">
        <v>23</v>
      </c>
      <c r="F17" s="84" t="s">
        <v>22</v>
      </c>
      <c r="G17" s="216">
        <v>8.3333333333333301E-2</v>
      </c>
      <c r="H17" s="214">
        <v>0.59166666666666701</v>
      </c>
      <c r="I17" s="214">
        <v>0</v>
      </c>
      <c r="J17" s="214">
        <v>0.5</v>
      </c>
      <c r="K17" s="214">
        <v>0</v>
      </c>
      <c r="L17" s="214">
        <v>1</v>
      </c>
      <c r="M17" s="214">
        <v>0.5</v>
      </c>
      <c r="N17" s="214">
        <v>0.5</v>
      </c>
      <c r="O17" s="214">
        <v>0</v>
      </c>
      <c r="P17" s="214">
        <v>0.75</v>
      </c>
      <c r="Q17" s="214">
        <v>0</v>
      </c>
      <c r="R17" s="214">
        <v>0.2</v>
      </c>
      <c r="S17" s="214">
        <v>0</v>
      </c>
      <c r="T17" s="215">
        <v>0.6</v>
      </c>
      <c r="U17" s="34"/>
      <c r="V17" s="34"/>
    </row>
    <row r="18" spans="1:22" x14ac:dyDescent="0.2">
      <c r="A18" s="81">
        <v>13</v>
      </c>
      <c r="B18" s="84" t="str">
        <f t="shared" si="0"/>
        <v>Azerbaijan</v>
      </c>
      <c r="C18" s="84" t="str">
        <f t="shared" si="1"/>
        <v>AZE</v>
      </c>
      <c r="D18" s="214">
        <f t="shared" si="2"/>
        <v>0.26250000000000012</v>
      </c>
      <c r="E18" s="81" t="s">
        <v>25</v>
      </c>
      <c r="F18" s="84" t="s">
        <v>24</v>
      </c>
      <c r="G18" s="216">
        <v>8.3333333333333301E-2</v>
      </c>
      <c r="H18" s="214">
        <v>0.44166666666666698</v>
      </c>
      <c r="I18" s="214">
        <v>0</v>
      </c>
      <c r="J18" s="214">
        <v>0.5</v>
      </c>
      <c r="K18" s="214">
        <v>0</v>
      </c>
      <c r="L18" s="214">
        <v>1</v>
      </c>
      <c r="M18" s="214">
        <v>0.5</v>
      </c>
      <c r="N18" s="214">
        <v>0.5</v>
      </c>
      <c r="O18" s="214">
        <v>0</v>
      </c>
      <c r="P18" s="214">
        <v>0.25</v>
      </c>
      <c r="Q18" s="214">
        <v>0</v>
      </c>
      <c r="R18" s="214">
        <v>0.4</v>
      </c>
      <c r="S18" s="214">
        <v>0</v>
      </c>
      <c r="T18" s="215">
        <v>0</v>
      </c>
      <c r="U18" s="34"/>
      <c r="V18" s="34"/>
    </row>
    <row r="19" spans="1:22" x14ac:dyDescent="0.2">
      <c r="A19" s="81">
        <v>14</v>
      </c>
      <c r="B19" s="84" t="str">
        <f t="shared" si="0"/>
        <v>Burundi</v>
      </c>
      <c r="C19" s="84" t="str">
        <f t="shared" si="1"/>
        <v>BDI</v>
      </c>
      <c r="D19" s="214">
        <f t="shared" si="2"/>
        <v>0.140277777777778</v>
      </c>
      <c r="E19" s="81" t="s">
        <v>27</v>
      </c>
      <c r="F19" s="84" t="s">
        <v>26</v>
      </c>
      <c r="G19" s="216">
        <v>0</v>
      </c>
      <c r="H19" s="214">
        <v>0.280555555555556</v>
      </c>
      <c r="I19" s="214">
        <v>0</v>
      </c>
      <c r="J19" s="214">
        <v>0</v>
      </c>
      <c r="K19" s="214">
        <v>0</v>
      </c>
      <c r="L19" s="214">
        <v>0.33333333333333298</v>
      </c>
      <c r="M19" s="214">
        <v>0</v>
      </c>
      <c r="N19" s="214">
        <v>0</v>
      </c>
      <c r="O19" s="214">
        <v>0</v>
      </c>
      <c r="P19" s="214">
        <v>0.75</v>
      </c>
      <c r="Q19" s="214">
        <v>0</v>
      </c>
      <c r="R19" s="214">
        <v>0.4</v>
      </c>
      <c r="S19" s="214">
        <v>0</v>
      </c>
      <c r="T19" s="215">
        <v>0.2</v>
      </c>
      <c r="U19" s="34"/>
      <c r="V19" s="34"/>
    </row>
    <row r="20" spans="1:22" x14ac:dyDescent="0.2">
      <c r="A20" s="81">
        <v>15</v>
      </c>
      <c r="B20" s="84" t="str">
        <f t="shared" si="0"/>
        <v>Belgium</v>
      </c>
      <c r="C20" s="84" t="str">
        <f t="shared" si="1"/>
        <v>BEL</v>
      </c>
      <c r="D20" s="214">
        <f t="shared" si="2"/>
        <v>0.33750000000000013</v>
      </c>
      <c r="E20" s="81" t="s">
        <v>29</v>
      </c>
      <c r="F20" s="84" t="s">
        <v>28</v>
      </c>
      <c r="G20" s="216">
        <v>8.3333333333333301E-2</v>
      </c>
      <c r="H20" s="214">
        <v>0.59166666666666701</v>
      </c>
      <c r="I20" s="214">
        <v>0</v>
      </c>
      <c r="J20" s="214">
        <v>0.5</v>
      </c>
      <c r="K20" s="214">
        <v>0</v>
      </c>
      <c r="L20" s="214">
        <v>1</v>
      </c>
      <c r="M20" s="214">
        <v>0.5</v>
      </c>
      <c r="N20" s="214">
        <v>0.5</v>
      </c>
      <c r="O20" s="214">
        <v>0</v>
      </c>
      <c r="P20" s="214">
        <v>0.75</v>
      </c>
      <c r="Q20" s="214">
        <v>0</v>
      </c>
      <c r="R20" s="214">
        <v>0.4</v>
      </c>
      <c r="S20" s="214">
        <v>0</v>
      </c>
      <c r="T20" s="215">
        <v>0.4</v>
      </c>
      <c r="U20" s="34"/>
      <c r="V20" s="34"/>
    </row>
    <row r="21" spans="1:22" x14ac:dyDescent="0.2">
      <c r="A21" s="81">
        <v>16</v>
      </c>
      <c r="B21" s="84" t="str">
        <f t="shared" si="0"/>
        <v>Benin</v>
      </c>
      <c r="C21" s="84" t="str">
        <f t="shared" si="1"/>
        <v>BEN</v>
      </c>
      <c r="D21" s="214">
        <f t="shared" si="2"/>
        <v>0.30416666666666664</v>
      </c>
      <c r="E21" s="81" t="s">
        <v>31</v>
      </c>
      <c r="F21" s="84" t="s">
        <v>30</v>
      </c>
      <c r="G21" s="216">
        <v>8.3333333333333301E-2</v>
      </c>
      <c r="H21" s="214">
        <v>0.52500000000000002</v>
      </c>
      <c r="I21" s="214">
        <v>0</v>
      </c>
      <c r="J21" s="214">
        <v>0.5</v>
      </c>
      <c r="K21" s="214">
        <v>0</v>
      </c>
      <c r="L21" s="214">
        <v>1</v>
      </c>
      <c r="M21" s="214">
        <v>0.5</v>
      </c>
      <c r="N21" s="214">
        <v>0.5</v>
      </c>
      <c r="O21" s="214">
        <v>0</v>
      </c>
      <c r="P21" s="214">
        <v>0.75</v>
      </c>
      <c r="Q21" s="214">
        <v>0</v>
      </c>
      <c r="R21" s="214">
        <v>0.4</v>
      </c>
      <c r="S21" s="214">
        <v>0</v>
      </c>
      <c r="T21" s="215">
        <v>0</v>
      </c>
      <c r="U21" s="34"/>
      <c r="V21" s="34"/>
    </row>
    <row r="22" spans="1:22" x14ac:dyDescent="0.2">
      <c r="A22" s="81">
        <v>17</v>
      </c>
      <c r="B22" s="84" t="str">
        <f t="shared" si="0"/>
        <v>Burkina Faso</v>
      </c>
      <c r="C22" s="84" t="str">
        <f t="shared" si="1"/>
        <v>BFA</v>
      </c>
      <c r="D22" s="214">
        <f t="shared" si="2"/>
        <v>0.23750000000000016</v>
      </c>
      <c r="E22" s="81" t="s">
        <v>33</v>
      </c>
      <c r="F22" s="84" t="s">
        <v>32</v>
      </c>
      <c r="G22" s="216">
        <v>8.3333333333333301E-2</v>
      </c>
      <c r="H22" s="214">
        <v>0.391666666666667</v>
      </c>
      <c r="I22" s="214">
        <v>0</v>
      </c>
      <c r="J22" s="214">
        <v>0.5</v>
      </c>
      <c r="K22" s="214">
        <v>0</v>
      </c>
      <c r="L22" s="214">
        <v>0</v>
      </c>
      <c r="M22" s="214">
        <v>0.5</v>
      </c>
      <c r="N22" s="214">
        <v>0.5</v>
      </c>
      <c r="O22" s="214">
        <v>0</v>
      </c>
      <c r="P22" s="214">
        <v>0.75</v>
      </c>
      <c r="Q22" s="214">
        <v>0</v>
      </c>
      <c r="R22" s="214">
        <v>0.4</v>
      </c>
      <c r="S22" s="214">
        <v>0</v>
      </c>
      <c r="T22" s="215">
        <v>0.2</v>
      </c>
      <c r="U22" s="34"/>
      <c r="V22" s="34"/>
    </row>
    <row r="23" spans="1:22" x14ac:dyDescent="0.2">
      <c r="A23" s="81">
        <v>18</v>
      </c>
      <c r="B23" s="84" t="str">
        <f t="shared" si="0"/>
        <v>Bangladesh</v>
      </c>
      <c r="C23" s="84" t="str">
        <f t="shared" si="1"/>
        <v>BGD</v>
      </c>
      <c r="D23" s="214">
        <f t="shared" si="2"/>
        <v>0.2</v>
      </c>
      <c r="E23" s="81" t="s">
        <v>35</v>
      </c>
      <c r="F23" s="84" t="s">
        <v>34</v>
      </c>
      <c r="G23" s="216">
        <v>0</v>
      </c>
      <c r="H23" s="214">
        <v>0.4</v>
      </c>
      <c r="I23" s="214">
        <v>0</v>
      </c>
      <c r="J23" s="214">
        <v>0.5</v>
      </c>
      <c r="K23" s="214">
        <v>0</v>
      </c>
      <c r="L23" s="214">
        <v>1</v>
      </c>
      <c r="M23" s="214">
        <v>0</v>
      </c>
      <c r="N23" s="214">
        <v>0</v>
      </c>
      <c r="O23" s="214">
        <v>0</v>
      </c>
      <c r="P23" s="214">
        <v>0.5</v>
      </c>
      <c r="Q23" s="214">
        <v>0</v>
      </c>
      <c r="R23" s="214">
        <v>0.2</v>
      </c>
      <c r="S23" s="214">
        <v>0</v>
      </c>
      <c r="T23" s="215">
        <v>0.2</v>
      </c>
      <c r="U23" s="34"/>
      <c r="V23" s="34"/>
    </row>
    <row r="24" spans="1:22" x14ac:dyDescent="0.2">
      <c r="A24" s="81">
        <v>19</v>
      </c>
      <c r="B24" s="84" t="str">
        <f t="shared" si="0"/>
        <v>Bulgaria</v>
      </c>
      <c r="C24" s="84" t="str">
        <f t="shared" si="1"/>
        <v>BGR</v>
      </c>
      <c r="D24" s="214">
        <f t="shared" si="2"/>
        <v>0.29583333333333311</v>
      </c>
      <c r="E24" s="81" t="s">
        <v>37</v>
      </c>
      <c r="F24" s="84" t="s">
        <v>36</v>
      </c>
      <c r="G24" s="216">
        <v>8.3333333333333301E-2</v>
      </c>
      <c r="H24" s="214">
        <v>0.50833333333333297</v>
      </c>
      <c r="I24" s="214">
        <v>0</v>
      </c>
      <c r="J24" s="214">
        <v>0.5</v>
      </c>
      <c r="K24" s="214">
        <v>0</v>
      </c>
      <c r="L24" s="214">
        <v>1</v>
      </c>
      <c r="M24" s="214">
        <v>0.5</v>
      </c>
      <c r="N24" s="214">
        <v>0.5</v>
      </c>
      <c r="O24" s="214">
        <v>0</v>
      </c>
      <c r="P24" s="214">
        <v>0.25</v>
      </c>
      <c r="Q24" s="214">
        <v>0</v>
      </c>
      <c r="R24" s="214">
        <v>0.4</v>
      </c>
      <c r="S24" s="214">
        <v>0</v>
      </c>
      <c r="T24" s="215">
        <v>0.4</v>
      </c>
      <c r="U24" s="34"/>
      <c r="V24" s="34"/>
    </row>
    <row r="25" spans="1:22" x14ac:dyDescent="0.2">
      <c r="A25" s="81">
        <v>20</v>
      </c>
      <c r="B25" s="84" t="str">
        <f t="shared" si="0"/>
        <v>Bahrain</v>
      </c>
      <c r="C25" s="84" t="str">
        <f t="shared" si="1"/>
        <v>BHR</v>
      </c>
      <c r="D25" s="214">
        <f t="shared" si="2"/>
        <v>0.35416666666666663</v>
      </c>
      <c r="E25" s="81" t="s">
        <v>39</v>
      </c>
      <c r="F25" s="84" t="s">
        <v>38</v>
      </c>
      <c r="G25" s="216">
        <v>8.3333333333333301E-2</v>
      </c>
      <c r="H25" s="214">
        <v>0.625</v>
      </c>
      <c r="I25" s="214">
        <v>0</v>
      </c>
      <c r="J25" s="214">
        <v>0.5</v>
      </c>
      <c r="K25" s="214">
        <v>0</v>
      </c>
      <c r="L25" s="214">
        <v>1</v>
      </c>
      <c r="M25" s="214">
        <v>0.5</v>
      </c>
      <c r="N25" s="214">
        <v>0.5</v>
      </c>
      <c r="O25" s="214">
        <v>0</v>
      </c>
      <c r="P25" s="214">
        <v>0.75</v>
      </c>
      <c r="Q25" s="214">
        <v>0</v>
      </c>
      <c r="R25" s="214">
        <v>0.4</v>
      </c>
      <c r="S25" s="214">
        <v>0</v>
      </c>
      <c r="T25" s="215">
        <v>0.6</v>
      </c>
      <c r="U25" s="34"/>
      <c r="V25" s="34"/>
    </row>
    <row r="26" spans="1:22" x14ac:dyDescent="0.2">
      <c r="A26" s="81">
        <v>21</v>
      </c>
      <c r="B26" s="84" t="str">
        <f t="shared" si="0"/>
        <v>Bahamas, The</v>
      </c>
      <c r="C26" s="84" t="str">
        <f t="shared" si="1"/>
        <v>BHS</v>
      </c>
      <c r="D26" s="214">
        <f t="shared" si="2"/>
        <v>0.39583333333333348</v>
      </c>
      <c r="E26" s="81" t="s">
        <v>40</v>
      </c>
      <c r="F26" s="84" t="s">
        <v>749</v>
      </c>
      <c r="G26" s="216">
        <v>0.16666666666666699</v>
      </c>
      <c r="H26" s="214">
        <v>0.625</v>
      </c>
      <c r="I26" s="214">
        <v>0</v>
      </c>
      <c r="J26" s="214">
        <v>0.5</v>
      </c>
      <c r="K26" s="214">
        <v>0.5</v>
      </c>
      <c r="L26" s="214">
        <v>1</v>
      </c>
      <c r="M26" s="214">
        <v>0.5</v>
      </c>
      <c r="N26" s="214">
        <v>0.5</v>
      </c>
      <c r="O26" s="214">
        <v>0</v>
      </c>
      <c r="P26" s="214">
        <v>0.75</v>
      </c>
      <c r="Q26" s="214">
        <v>0</v>
      </c>
      <c r="R26" s="214">
        <v>0.4</v>
      </c>
      <c r="S26" s="214">
        <v>0</v>
      </c>
      <c r="T26" s="215">
        <v>0.6</v>
      </c>
      <c r="U26" s="34"/>
      <c r="V26" s="34"/>
    </row>
    <row r="27" spans="1:22" x14ac:dyDescent="0.2">
      <c r="A27" s="81">
        <v>22</v>
      </c>
      <c r="B27" s="84" t="str">
        <f t="shared" si="0"/>
        <v>Bosnia and Herzegovina</v>
      </c>
      <c r="C27" s="84" t="str">
        <f t="shared" si="1"/>
        <v>BIH</v>
      </c>
      <c r="D27" s="214">
        <f t="shared" si="2"/>
        <v>0.39583333333333348</v>
      </c>
      <c r="E27" s="81" t="s">
        <v>42</v>
      </c>
      <c r="F27" s="84" t="s">
        <v>41</v>
      </c>
      <c r="G27" s="216">
        <v>0.16666666666666699</v>
      </c>
      <c r="H27" s="214">
        <v>0.625</v>
      </c>
      <c r="I27" s="214">
        <v>0</v>
      </c>
      <c r="J27" s="214">
        <v>0.5</v>
      </c>
      <c r="K27" s="214">
        <v>0.5</v>
      </c>
      <c r="L27" s="214">
        <v>1</v>
      </c>
      <c r="M27" s="214">
        <v>0.5</v>
      </c>
      <c r="N27" s="214">
        <v>0.5</v>
      </c>
      <c r="O27" s="214">
        <v>0</v>
      </c>
      <c r="P27" s="214">
        <v>0.75</v>
      </c>
      <c r="Q27" s="214">
        <v>0</v>
      </c>
      <c r="R27" s="214">
        <v>0.4</v>
      </c>
      <c r="S27" s="214">
        <v>0</v>
      </c>
      <c r="T27" s="215">
        <v>0.6</v>
      </c>
      <c r="U27" s="34"/>
      <c r="V27" s="34"/>
    </row>
    <row r="28" spans="1:22" x14ac:dyDescent="0.2">
      <c r="A28" s="81">
        <v>23</v>
      </c>
      <c r="B28" s="84" t="str">
        <f t="shared" si="0"/>
        <v>Belarus</v>
      </c>
      <c r="C28" s="84" t="str">
        <f t="shared" si="1"/>
        <v>BLR</v>
      </c>
      <c r="D28" s="214">
        <f t="shared" si="2"/>
        <v>0.30000000000000016</v>
      </c>
      <c r="E28" s="81" t="s">
        <v>44</v>
      </c>
      <c r="F28" s="84" t="s">
        <v>43</v>
      </c>
      <c r="G28" s="216">
        <v>8.3333333333333301E-2</v>
      </c>
      <c r="H28" s="214">
        <v>0.51666666666666705</v>
      </c>
      <c r="I28" s="214">
        <v>0</v>
      </c>
      <c r="J28" s="214">
        <v>0.5</v>
      </c>
      <c r="K28" s="214">
        <v>0</v>
      </c>
      <c r="L28" s="214">
        <v>1</v>
      </c>
      <c r="M28" s="214">
        <v>0.5</v>
      </c>
      <c r="N28" s="214">
        <v>0.5</v>
      </c>
      <c r="O28" s="214">
        <v>0</v>
      </c>
      <c r="P28" s="214">
        <v>0.5</v>
      </c>
      <c r="Q28" s="214">
        <v>0</v>
      </c>
      <c r="R28" s="214">
        <v>0.4</v>
      </c>
      <c r="S28" s="214">
        <v>0</v>
      </c>
      <c r="T28" s="215">
        <v>0.2</v>
      </c>
      <c r="U28" s="34"/>
      <c r="V28" s="34"/>
    </row>
    <row r="29" spans="1:22" x14ac:dyDescent="0.2">
      <c r="A29" s="81">
        <v>24</v>
      </c>
      <c r="B29" s="84" t="str">
        <f t="shared" si="0"/>
        <v>Belize</v>
      </c>
      <c r="C29" s="84" t="str">
        <f t="shared" si="1"/>
        <v>BLZ</v>
      </c>
      <c r="D29" s="214">
        <f t="shared" si="2"/>
        <v>0.36249999999999999</v>
      </c>
      <c r="E29" s="81" t="s">
        <v>46</v>
      </c>
      <c r="F29" s="84" t="s">
        <v>45</v>
      </c>
      <c r="G29" s="216">
        <v>0.16666666666666699</v>
      </c>
      <c r="H29" s="214">
        <v>0.55833333333333302</v>
      </c>
      <c r="I29" s="214">
        <v>0</v>
      </c>
      <c r="J29" s="214">
        <v>0.5</v>
      </c>
      <c r="K29" s="214">
        <v>0.5</v>
      </c>
      <c r="L29" s="214">
        <v>1</v>
      </c>
      <c r="M29" s="214">
        <v>0.5</v>
      </c>
      <c r="N29" s="214">
        <v>0.5</v>
      </c>
      <c r="O29" s="214">
        <v>0</v>
      </c>
      <c r="P29" s="214">
        <v>0.75</v>
      </c>
      <c r="Q29" s="214">
        <v>0</v>
      </c>
      <c r="R29" s="214">
        <v>0.4</v>
      </c>
      <c r="S29" s="214">
        <v>0</v>
      </c>
      <c r="T29" s="215">
        <v>0.2</v>
      </c>
      <c r="U29" s="34"/>
      <c r="V29" s="34"/>
    </row>
    <row r="30" spans="1:22" x14ac:dyDescent="0.2">
      <c r="A30" s="81">
        <v>25</v>
      </c>
      <c r="B30" s="84" t="str">
        <f t="shared" si="0"/>
        <v>Bermuda</v>
      </c>
      <c r="C30" s="84" t="str">
        <f t="shared" si="1"/>
        <v>BMU</v>
      </c>
      <c r="D30" s="214">
        <f t="shared" si="2"/>
        <v>0.90833333333333344</v>
      </c>
      <c r="E30" s="81" t="s">
        <v>720</v>
      </c>
      <c r="F30" s="84" t="s">
        <v>750</v>
      </c>
      <c r="G30" s="216">
        <v>1</v>
      </c>
      <c r="H30" s="214">
        <v>0.81666666666666698</v>
      </c>
      <c r="I30" s="214">
        <v>1</v>
      </c>
      <c r="J30" s="214">
        <v>0.5</v>
      </c>
      <c r="K30" s="214">
        <v>1</v>
      </c>
      <c r="L30" s="214">
        <v>1</v>
      </c>
      <c r="M30" s="214">
        <v>1</v>
      </c>
      <c r="N30" s="214">
        <v>1</v>
      </c>
      <c r="O30" s="214">
        <v>1</v>
      </c>
      <c r="P30" s="214">
        <v>1</v>
      </c>
      <c r="Q30" s="214">
        <v>1</v>
      </c>
      <c r="R30" s="214">
        <v>0.6</v>
      </c>
      <c r="S30" s="214">
        <v>1</v>
      </c>
      <c r="T30" s="215">
        <v>0.8</v>
      </c>
      <c r="U30" s="34"/>
      <c r="V30" s="34"/>
    </row>
    <row r="31" spans="1:22" x14ac:dyDescent="0.2">
      <c r="A31" s="81">
        <v>26</v>
      </c>
      <c r="B31" s="84" t="str">
        <f t="shared" si="0"/>
        <v>Bolivia</v>
      </c>
      <c r="C31" s="84" t="str">
        <f t="shared" si="1"/>
        <v>BOL</v>
      </c>
      <c r="D31" s="214">
        <f t="shared" si="2"/>
        <v>0.24166666666666667</v>
      </c>
      <c r="E31" s="81" t="s">
        <v>48</v>
      </c>
      <c r="F31" s="84" t="s">
        <v>47</v>
      </c>
      <c r="G31" s="216">
        <v>8.3333333333333301E-2</v>
      </c>
      <c r="H31" s="214">
        <v>0.4</v>
      </c>
      <c r="I31" s="214">
        <v>0</v>
      </c>
      <c r="J31" s="214">
        <v>0</v>
      </c>
      <c r="K31" s="214">
        <v>0</v>
      </c>
      <c r="L31" s="214">
        <v>1</v>
      </c>
      <c r="M31" s="214">
        <v>0.5</v>
      </c>
      <c r="N31" s="214">
        <v>0.5</v>
      </c>
      <c r="O31" s="214">
        <v>0</v>
      </c>
      <c r="P31" s="214">
        <v>0.5</v>
      </c>
      <c r="Q31" s="214">
        <v>0</v>
      </c>
      <c r="R31" s="214">
        <v>0.2</v>
      </c>
      <c r="S31" s="214">
        <v>0</v>
      </c>
      <c r="T31" s="215">
        <v>0.2</v>
      </c>
      <c r="U31" s="34"/>
      <c r="V31" s="34"/>
    </row>
    <row r="32" spans="1:22" x14ac:dyDescent="0.2">
      <c r="A32" s="81">
        <v>27</v>
      </c>
      <c r="B32" s="84" t="str">
        <f t="shared" si="0"/>
        <v>Brazil</v>
      </c>
      <c r="C32" s="84" t="str">
        <f t="shared" si="1"/>
        <v>BRA</v>
      </c>
      <c r="D32" s="214">
        <f t="shared" si="2"/>
        <v>0.1791666666666665</v>
      </c>
      <c r="E32" s="81" t="s">
        <v>50</v>
      </c>
      <c r="F32" s="84" t="s">
        <v>49</v>
      </c>
      <c r="G32" s="216">
        <v>0</v>
      </c>
      <c r="H32" s="214">
        <v>0.358333333333333</v>
      </c>
      <c r="I32" s="214">
        <v>0</v>
      </c>
      <c r="J32" s="214">
        <v>0.5</v>
      </c>
      <c r="K32" s="214">
        <v>0</v>
      </c>
      <c r="L32" s="214">
        <v>1</v>
      </c>
      <c r="M32" s="214">
        <v>0</v>
      </c>
      <c r="N32" s="214">
        <v>0</v>
      </c>
      <c r="O32" s="214">
        <v>0</v>
      </c>
      <c r="P32" s="214">
        <v>0.25</v>
      </c>
      <c r="Q32" s="214">
        <v>0</v>
      </c>
      <c r="R32" s="214">
        <v>0.2</v>
      </c>
      <c r="S32" s="214">
        <v>0</v>
      </c>
      <c r="T32" s="215">
        <v>0.2</v>
      </c>
      <c r="U32" s="34"/>
      <c r="V32" s="34"/>
    </row>
    <row r="33" spans="1:22" x14ac:dyDescent="0.2">
      <c r="A33" s="81">
        <v>28</v>
      </c>
      <c r="B33" s="84" t="str">
        <f t="shared" si="0"/>
        <v>Barbados</v>
      </c>
      <c r="C33" s="84" t="str">
        <f t="shared" si="1"/>
        <v>BRB</v>
      </c>
      <c r="D33" s="214">
        <f t="shared" si="2"/>
        <v>0.39583333333333348</v>
      </c>
      <c r="E33" s="81" t="s">
        <v>52</v>
      </c>
      <c r="F33" s="84" t="s">
        <v>51</v>
      </c>
      <c r="G33" s="216">
        <v>0.16666666666666699</v>
      </c>
      <c r="H33" s="214">
        <v>0.625</v>
      </c>
      <c r="I33" s="214">
        <v>0</v>
      </c>
      <c r="J33" s="214">
        <v>0.5</v>
      </c>
      <c r="K33" s="214">
        <v>0.5</v>
      </c>
      <c r="L33" s="214">
        <v>1</v>
      </c>
      <c r="M33" s="214">
        <v>0.5</v>
      </c>
      <c r="N33" s="214">
        <v>0.5</v>
      </c>
      <c r="O33" s="214">
        <v>0</v>
      </c>
      <c r="P33" s="214">
        <v>0.75</v>
      </c>
      <c r="Q33" s="214">
        <v>0</v>
      </c>
      <c r="R33" s="214">
        <v>0.4</v>
      </c>
      <c r="S33" s="214">
        <v>0</v>
      </c>
      <c r="T33" s="215">
        <v>0.6</v>
      </c>
      <c r="U33" s="34"/>
      <c r="V33" s="34"/>
    </row>
    <row r="34" spans="1:22" x14ac:dyDescent="0.2">
      <c r="A34" s="81">
        <v>29</v>
      </c>
      <c r="B34" s="84" t="str">
        <f t="shared" si="0"/>
        <v>Brunei Darussalam</v>
      </c>
      <c r="C34" s="84" t="str">
        <f t="shared" si="1"/>
        <v>BRN</v>
      </c>
      <c r="D34" s="214">
        <f t="shared" si="2"/>
        <v>0.39583333333333348</v>
      </c>
      <c r="E34" s="81" t="s">
        <v>54</v>
      </c>
      <c r="F34" s="84" t="s">
        <v>53</v>
      </c>
      <c r="G34" s="216">
        <v>0.16666666666666699</v>
      </c>
      <c r="H34" s="214">
        <v>0.625</v>
      </c>
      <c r="I34" s="214">
        <v>0</v>
      </c>
      <c r="J34" s="214">
        <v>0.5</v>
      </c>
      <c r="K34" s="214">
        <v>0.5</v>
      </c>
      <c r="L34" s="214">
        <v>1</v>
      </c>
      <c r="M34" s="214">
        <v>0.5</v>
      </c>
      <c r="N34" s="214">
        <v>0.5</v>
      </c>
      <c r="O34" s="214">
        <v>0</v>
      </c>
      <c r="P34" s="214">
        <v>0.75</v>
      </c>
      <c r="Q34" s="214">
        <v>0</v>
      </c>
      <c r="R34" s="214">
        <v>0.4</v>
      </c>
      <c r="S34" s="214">
        <v>0</v>
      </c>
      <c r="T34" s="215">
        <v>0.6</v>
      </c>
      <c r="U34" s="34"/>
      <c r="V34" s="34"/>
    </row>
    <row r="35" spans="1:22" x14ac:dyDescent="0.2">
      <c r="A35" s="81">
        <v>30</v>
      </c>
      <c r="B35" s="84" t="str">
        <f t="shared" si="0"/>
        <v>Bhutan</v>
      </c>
      <c r="C35" s="84" t="str">
        <f t="shared" si="1"/>
        <v>BTN</v>
      </c>
      <c r="D35" s="214">
        <f t="shared" si="2"/>
        <v>0.375</v>
      </c>
      <c r="E35" s="81" t="s">
        <v>56</v>
      </c>
      <c r="F35" s="84" t="s">
        <v>55</v>
      </c>
      <c r="G35" s="216">
        <v>0.16666666666666699</v>
      </c>
      <c r="H35" s="214">
        <v>0.58333333333333304</v>
      </c>
      <c r="I35" s="214">
        <v>0</v>
      </c>
      <c r="J35" s="214">
        <v>0.5</v>
      </c>
      <c r="K35" s="214">
        <v>0.5</v>
      </c>
      <c r="L35" s="214">
        <v>1</v>
      </c>
      <c r="M35" s="214">
        <v>0.5</v>
      </c>
      <c r="N35" s="214">
        <v>0.5</v>
      </c>
      <c r="O35" s="214">
        <v>0</v>
      </c>
      <c r="P35" s="214">
        <v>0.5</v>
      </c>
      <c r="Q35" s="214">
        <v>0</v>
      </c>
      <c r="R35" s="214">
        <v>0.4</v>
      </c>
      <c r="S35" s="214">
        <v>0</v>
      </c>
      <c r="T35" s="215">
        <v>0.6</v>
      </c>
      <c r="U35" s="34"/>
      <c r="V35" s="34"/>
    </row>
    <row r="36" spans="1:22" x14ac:dyDescent="0.2">
      <c r="A36" s="81">
        <v>31</v>
      </c>
      <c r="B36" s="84" t="str">
        <f t="shared" si="0"/>
        <v>Botswana</v>
      </c>
      <c r="C36" s="84" t="str">
        <f t="shared" si="1"/>
        <v>BWA</v>
      </c>
      <c r="D36" s="214">
        <f t="shared" si="2"/>
        <v>0.33750000000000013</v>
      </c>
      <c r="E36" s="81" t="s">
        <v>58</v>
      </c>
      <c r="F36" s="84" t="s">
        <v>57</v>
      </c>
      <c r="G36" s="216">
        <v>8.3333333333333301E-2</v>
      </c>
      <c r="H36" s="214">
        <v>0.59166666666666701</v>
      </c>
      <c r="I36" s="214">
        <v>0</v>
      </c>
      <c r="J36" s="214">
        <v>0.5</v>
      </c>
      <c r="K36" s="214">
        <v>0</v>
      </c>
      <c r="L36" s="214">
        <v>1</v>
      </c>
      <c r="M36" s="214">
        <v>0.5</v>
      </c>
      <c r="N36" s="214">
        <v>0.5</v>
      </c>
      <c r="O36" s="214">
        <v>0</v>
      </c>
      <c r="P36" s="214">
        <v>0.75</v>
      </c>
      <c r="Q36" s="214">
        <v>0</v>
      </c>
      <c r="R36" s="214">
        <v>0.4</v>
      </c>
      <c r="S36" s="214">
        <v>0</v>
      </c>
      <c r="T36" s="215">
        <v>0.4</v>
      </c>
      <c r="U36" s="34"/>
      <c r="V36" s="34"/>
    </row>
    <row r="37" spans="1:22" x14ac:dyDescent="0.2">
      <c r="A37" s="81">
        <v>32</v>
      </c>
      <c r="B37" s="84" t="str">
        <f t="shared" si="0"/>
        <v>Central African Republic</v>
      </c>
      <c r="C37" s="84" t="str">
        <f t="shared" si="1"/>
        <v>CAF</v>
      </c>
      <c r="D37" s="214">
        <f t="shared" si="2"/>
        <v>0.30694444444444452</v>
      </c>
      <c r="E37" s="81" t="s">
        <v>60</v>
      </c>
      <c r="F37" s="84" t="s">
        <v>59</v>
      </c>
      <c r="G37" s="216">
        <v>0.16666666666666699</v>
      </c>
      <c r="H37" s="214">
        <v>0.44722222222222202</v>
      </c>
      <c r="I37" s="214">
        <v>0</v>
      </c>
      <c r="J37" s="214">
        <v>0.5</v>
      </c>
      <c r="K37" s="214">
        <v>0.5</v>
      </c>
      <c r="L37" s="214">
        <v>0.33333333333333298</v>
      </c>
      <c r="M37" s="214">
        <v>0.5</v>
      </c>
      <c r="N37" s="214">
        <v>0.5</v>
      </c>
      <c r="O37" s="214">
        <v>0</v>
      </c>
      <c r="P37" s="214">
        <v>0.75</v>
      </c>
      <c r="Q37" s="214">
        <v>0</v>
      </c>
      <c r="R37" s="214">
        <v>0.4</v>
      </c>
      <c r="S37" s="214">
        <v>0</v>
      </c>
      <c r="T37" s="215">
        <v>0.2</v>
      </c>
      <c r="U37" s="34"/>
      <c r="V37" s="34"/>
    </row>
    <row r="38" spans="1:22" x14ac:dyDescent="0.2">
      <c r="A38" s="81">
        <v>33</v>
      </c>
      <c r="B38" s="84" t="str">
        <f t="shared" si="0"/>
        <v>Canada</v>
      </c>
      <c r="C38" s="84" t="str">
        <f t="shared" si="1"/>
        <v>CAN</v>
      </c>
      <c r="D38" s="214">
        <f t="shared" si="2"/>
        <v>0.32083333333333314</v>
      </c>
      <c r="E38" s="81" t="s">
        <v>62</v>
      </c>
      <c r="F38" s="84" t="s">
        <v>61</v>
      </c>
      <c r="G38" s="216">
        <v>8.3333333333333301E-2</v>
      </c>
      <c r="H38" s="214">
        <v>0.55833333333333302</v>
      </c>
      <c r="I38" s="214">
        <v>0</v>
      </c>
      <c r="J38" s="214">
        <v>0.5</v>
      </c>
      <c r="K38" s="214">
        <v>0</v>
      </c>
      <c r="L38" s="214">
        <v>1</v>
      </c>
      <c r="M38" s="214">
        <v>0.5</v>
      </c>
      <c r="N38" s="214">
        <v>0.5</v>
      </c>
      <c r="O38" s="214">
        <v>0</v>
      </c>
      <c r="P38" s="214">
        <v>0.75</v>
      </c>
      <c r="Q38" s="214">
        <v>0</v>
      </c>
      <c r="R38" s="214">
        <v>0.4</v>
      </c>
      <c r="S38" s="214">
        <v>0</v>
      </c>
      <c r="T38" s="215">
        <v>0.2</v>
      </c>
      <c r="U38" s="34"/>
      <c r="V38" s="34"/>
    </row>
    <row r="39" spans="1:22" x14ac:dyDescent="0.2">
      <c r="A39" s="81">
        <v>34</v>
      </c>
      <c r="B39" s="84" t="str">
        <f t="shared" si="0"/>
        <v>Switzerland</v>
      </c>
      <c r="C39" s="84" t="str">
        <f t="shared" si="1"/>
        <v>CHE</v>
      </c>
      <c r="D39" s="214">
        <f t="shared" si="2"/>
        <v>0.33750000000000013</v>
      </c>
      <c r="E39" s="81" t="s">
        <v>64</v>
      </c>
      <c r="F39" s="84" t="s">
        <v>63</v>
      </c>
      <c r="G39" s="216">
        <v>8.3333333333333301E-2</v>
      </c>
      <c r="H39" s="214">
        <v>0.59166666666666701</v>
      </c>
      <c r="I39" s="214">
        <v>0</v>
      </c>
      <c r="J39" s="214">
        <v>0.5</v>
      </c>
      <c r="K39" s="214">
        <v>0</v>
      </c>
      <c r="L39" s="214">
        <v>1</v>
      </c>
      <c r="M39" s="214">
        <v>0.5</v>
      </c>
      <c r="N39" s="214">
        <v>0.5</v>
      </c>
      <c r="O39" s="214">
        <v>0</v>
      </c>
      <c r="P39" s="214">
        <v>0.75</v>
      </c>
      <c r="Q39" s="214">
        <v>0</v>
      </c>
      <c r="R39" s="214">
        <v>0.2</v>
      </c>
      <c r="S39" s="214">
        <v>0</v>
      </c>
      <c r="T39" s="215">
        <v>0.6</v>
      </c>
      <c r="U39" s="34"/>
      <c r="V39" s="34"/>
    </row>
    <row r="40" spans="1:22" x14ac:dyDescent="0.2">
      <c r="A40" s="81">
        <v>35</v>
      </c>
      <c r="B40" s="84" t="str">
        <f t="shared" si="0"/>
        <v>Channel Islands</v>
      </c>
      <c r="C40" s="84" t="str">
        <f t="shared" si="1"/>
        <v>CHI</v>
      </c>
      <c r="D40" s="214">
        <f t="shared" si="2"/>
        <v>0.92500000000000004</v>
      </c>
      <c r="E40" s="81" t="s">
        <v>721</v>
      </c>
      <c r="F40" s="84" t="s">
        <v>751</v>
      </c>
      <c r="G40" s="216">
        <v>1</v>
      </c>
      <c r="H40" s="214">
        <v>0.85</v>
      </c>
      <c r="I40" s="214">
        <v>1</v>
      </c>
      <c r="J40" s="214">
        <v>0.5</v>
      </c>
      <c r="K40" s="214">
        <v>1</v>
      </c>
      <c r="L40" s="214">
        <v>1</v>
      </c>
      <c r="M40" s="214">
        <v>1</v>
      </c>
      <c r="N40" s="214">
        <v>1</v>
      </c>
      <c r="O40" s="214">
        <v>1</v>
      </c>
      <c r="P40" s="214">
        <v>1</v>
      </c>
      <c r="Q40" s="214">
        <v>1</v>
      </c>
      <c r="R40" s="214">
        <v>0.8</v>
      </c>
      <c r="S40" s="214">
        <v>1</v>
      </c>
      <c r="T40" s="215">
        <v>0.8</v>
      </c>
      <c r="U40" s="34"/>
      <c r="V40" s="34"/>
    </row>
    <row r="41" spans="1:22" x14ac:dyDescent="0.2">
      <c r="A41" s="81">
        <v>36</v>
      </c>
      <c r="B41" s="84" t="str">
        <f t="shared" si="0"/>
        <v>Chile</v>
      </c>
      <c r="C41" s="84" t="str">
        <f t="shared" si="1"/>
        <v>CHL</v>
      </c>
      <c r="D41" s="214">
        <f t="shared" si="2"/>
        <v>0.26250000000000012</v>
      </c>
      <c r="E41" s="81" t="s">
        <v>66</v>
      </c>
      <c r="F41" s="84" t="s">
        <v>65</v>
      </c>
      <c r="G41" s="216">
        <v>8.3333333333333301E-2</v>
      </c>
      <c r="H41" s="214">
        <v>0.44166666666666698</v>
      </c>
      <c r="I41" s="214">
        <v>0</v>
      </c>
      <c r="J41" s="214">
        <v>0.5</v>
      </c>
      <c r="K41" s="214">
        <v>0</v>
      </c>
      <c r="L41" s="214">
        <v>1</v>
      </c>
      <c r="M41" s="214">
        <v>0.5</v>
      </c>
      <c r="N41" s="214">
        <v>0.5</v>
      </c>
      <c r="O41" s="214">
        <v>0</v>
      </c>
      <c r="P41" s="214">
        <v>0.25</v>
      </c>
      <c r="Q41" s="214">
        <v>0</v>
      </c>
      <c r="R41" s="214">
        <v>0.2</v>
      </c>
      <c r="S41" s="214">
        <v>0</v>
      </c>
      <c r="T41" s="215">
        <v>0.2</v>
      </c>
      <c r="U41" s="34"/>
      <c r="V41" s="34"/>
    </row>
    <row r="42" spans="1:22" x14ac:dyDescent="0.2">
      <c r="A42" s="81">
        <v>37</v>
      </c>
      <c r="B42" s="84" t="str">
        <f t="shared" si="0"/>
        <v>China</v>
      </c>
      <c r="C42" s="84" t="str">
        <f t="shared" si="1"/>
        <v>CHN</v>
      </c>
      <c r="D42" s="214">
        <f t="shared" si="2"/>
        <v>0.1958333333333335</v>
      </c>
      <c r="E42" s="81" t="s">
        <v>68</v>
      </c>
      <c r="F42" s="84" t="s">
        <v>67</v>
      </c>
      <c r="G42" s="216">
        <v>0</v>
      </c>
      <c r="H42" s="214">
        <v>0.391666666666667</v>
      </c>
      <c r="I42" s="214">
        <v>0</v>
      </c>
      <c r="J42" s="214">
        <v>0.5</v>
      </c>
      <c r="K42" s="214">
        <v>0</v>
      </c>
      <c r="L42" s="214">
        <v>1</v>
      </c>
      <c r="M42" s="214">
        <v>0</v>
      </c>
      <c r="N42" s="214">
        <v>0</v>
      </c>
      <c r="O42" s="214">
        <v>0</v>
      </c>
      <c r="P42" s="214">
        <v>0.25</v>
      </c>
      <c r="Q42" s="214">
        <v>0</v>
      </c>
      <c r="R42" s="214">
        <v>0.2</v>
      </c>
      <c r="S42" s="214">
        <v>0</v>
      </c>
      <c r="T42" s="215">
        <v>0.4</v>
      </c>
      <c r="U42" s="34"/>
      <c r="V42" s="34"/>
    </row>
    <row r="43" spans="1:22" x14ac:dyDescent="0.2">
      <c r="A43" s="81">
        <v>38</v>
      </c>
      <c r="B43" s="84" t="str">
        <f t="shared" si="0"/>
        <v>CÃ´te dâ€™Ivoire</v>
      </c>
      <c r="C43" s="84" t="str">
        <f t="shared" si="1"/>
        <v>CIV</v>
      </c>
      <c r="D43" s="214">
        <f t="shared" si="2"/>
        <v>0.22083333333333349</v>
      </c>
      <c r="E43" s="81" t="s">
        <v>69</v>
      </c>
      <c r="F43" s="84" t="s">
        <v>530</v>
      </c>
      <c r="G43" s="216">
        <v>0</v>
      </c>
      <c r="H43" s="214">
        <v>0.44166666666666698</v>
      </c>
      <c r="I43" s="214">
        <v>0</v>
      </c>
      <c r="J43" s="214">
        <v>0.5</v>
      </c>
      <c r="K43" s="214">
        <v>0</v>
      </c>
      <c r="L43" s="214">
        <v>1</v>
      </c>
      <c r="M43" s="214">
        <v>0</v>
      </c>
      <c r="N43" s="214">
        <v>0</v>
      </c>
      <c r="O43" s="214">
        <v>0</v>
      </c>
      <c r="P43" s="214">
        <v>0.75</v>
      </c>
      <c r="Q43" s="214">
        <v>0</v>
      </c>
      <c r="R43" s="214">
        <v>0.4</v>
      </c>
      <c r="S43" s="214">
        <v>0</v>
      </c>
      <c r="T43" s="215">
        <v>0</v>
      </c>
      <c r="U43" s="34"/>
      <c r="V43" s="34"/>
    </row>
    <row r="44" spans="1:22" x14ac:dyDescent="0.2">
      <c r="A44" s="81">
        <v>39</v>
      </c>
      <c r="B44" s="84" t="str">
        <f t="shared" si="0"/>
        <v>Cameroon</v>
      </c>
      <c r="C44" s="84" t="str">
        <f t="shared" si="1"/>
        <v>CMR</v>
      </c>
      <c r="D44" s="214">
        <f t="shared" si="2"/>
        <v>0.140277777777778</v>
      </c>
      <c r="E44" s="81" t="s">
        <v>71</v>
      </c>
      <c r="F44" s="84" t="s">
        <v>70</v>
      </c>
      <c r="G44" s="216">
        <v>0</v>
      </c>
      <c r="H44" s="214">
        <v>0.280555555555556</v>
      </c>
      <c r="I44" s="214">
        <v>0</v>
      </c>
      <c r="J44" s="214">
        <v>0</v>
      </c>
      <c r="K44" s="214">
        <v>0</v>
      </c>
      <c r="L44" s="214">
        <v>0.33333333333333298</v>
      </c>
      <c r="M44" s="214">
        <v>0</v>
      </c>
      <c r="N44" s="214">
        <v>0</v>
      </c>
      <c r="O44" s="214">
        <v>0</v>
      </c>
      <c r="P44" s="214">
        <v>0.75</v>
      </c>
      <c r="Q44" s="214">
        <v>0</v>
      </c>
      <c r="R44" s="214">
        <v>0.4</v>
      </c>
      <c r="S44" s="214">
        <v>0</v>
      </c>
      <c r="T44" s="215">
        <v>0.2</v>
      </c>
      <c r="U44" s="34"/>
      <c r="V44" s="34"/>
    </row>
    <row r="45" spans="1:22" x14ac:dyDescent="0.2">
      <c r="A45" s="81">
        <v>40</v>
      </c>
      <c r="B45" s="84" t="str">
        <f t="shared" si="0"/>
        <v>Congo, Dem. Rep.</v>
      </c>
      <c r="C45" s="84" t="str">
        <f t="shared" si="1"/>
        <v>COD</v>
      </c>
      <c r="D45" s="214">
        <f t="shared" si="2"/>
        <v>0.16250000000000014</v>
      </c>
      <c r="E45" s="81" t="s">
        <v>72</v>
      </c>
      <c r="F45" s="84" t="s">
        <v>752</v>
      </c>
      <c r="G45" s="216">
        <v>8.3333333333333301E-2</v>
      </c>
      <c r="H45" s="214">
        <v>0.241666666666667</v>
      </c>
      <c r="I45" s="214">
        <v>0</v>
      </c>
      <c r="J45" s="214">
        <v>0</v>
      </c>
      <c r="K45" s="214">
        <v>0</v>
      </c>
      <c r="L45" s="214">
        <v>0</v>
      </c>
      <c r="M45" s="214">
        <v>0.5</v>
      </c>
      <c r="N45" s="214">
        <v>0.5</v>
      </c>
      <c r="O45" s="214">
        <v>0</v>
      </c>
      <c r="P45" s="214">
        <v>0.75</v>
      </c>
      <c r="Q45" s="214">
        <v>0</v>
      </c>
      <c r="R45" s="214">
        <v>0.2</v>
      </c>
      <c r="S45" s="214">
        <v>0</v>
      </c>
      <c r="T45" s="215">
        <v>0</v>
      </c>
      <c r="U45" s="34"/>
      <c r="V45" s="34"/>
    </row>
    <row r="46" spans="1:22" x14ac:dyDescent="0.2">
      <c r="A46" s="81">
        <v>41</v>
      </c>
      <c r="B46" s="84" t="str">
        <f t="shared" si="0"/>
        <v>Congo, Rep.</v>
      </c>
      <c r="C46" s="84" t="str">
        <f t="shared" si="1"/>
        <v>COG</v>
      </c>
      <c r="D46" s="214">
        <f t="shared" si="2"/>
        <v>0.25138888888888866</v>
      </c>
      <c r="E46" s="81" t="s">
        <v>73</v>
      </c>
      <c r="F46" s="84" t="s">
        <v>753</v>
      </c>
      <c r="G46" s="216">
        <v>8.3333333333333301E-2</v>
      </c>
      <c r="H46" s="214">
        <v>0.41944444444444401</v>
      </c>
      <c r="I46" s="214">
        <v>0</v>
      </c>
      <c r="J46" s="214">
        <v>0.5</v>
      </c>
      <c r="K46" s="214">
        <v>0.5</v>
      </c>
      <c r="L46" s="214">
        <v>0.66666666666666696</v>
      </c>
      <c r="M46" s="214">
        <v>0</v>
      </c>
      <c r="N46" s="214">
        <v>0</v>
      </c>
      <c r="O46" s="214">
        <v>0</v>
      </c>
      <c r="P46" s="214">
        <v>0.75</v>
      </c>
      <c r="Q46" s="214">
        <v>0</v>
      </c>
      <c r="R46" s="214">
        <v>0.4</v>
      </c>
      <c r="S46" s="214">
        <v>0</v>
      </c>
      <c r="T46" s="215">
        <v>0.2</v>
      </c>
      <c r="U46" s="34"/>
      <c r="V46" s="34"/>
    </row>
    <row r="47" spans="1:22" x14ac:dyDescent="0.2">
      <c r="A47" s="81">
        <v>42</v>
      </c>
      <c r="B47" s="84" t="str">
        <f t="shared" si="0"/>
        <v>Colombia</v>
      </c>
      <c r="C47" s="84" t="str">
        <f t="shared" si="1"/>
        <v>COL</v>
      </c>
      <c r="D47" s="214">
        <f t="shared" si="2"/>
        <v>0.1791666666666665</v>
      </c>
      <c r="E47" s="81" t="s">
        <v>75</v>
      </c>
      <c r="F47" s="84" t="s">
        <v>74</v>
      </c>
      <c r="G47" s="216">
        <v>0</v>
      </c>
      <c r="H47" s="214">
        <v>0.358333333333333</v>
      </c>
      <c r="I47" s="214">
        <v>0</v>
      </c>
      <c r="J47" s="214">
        <v>0.5</v>
      </c>
      <c r="K47" s="214">
        <v>0</v>
      </c>
      <c r="L47" s="214">
        <v>1</v>
      </c>
      <c r="M47" s="214">
        <v>0</v>
      </c>
      <c r="N47" s="214">
        <v>0</v>
      </c>
      <c r="O47" s="214">
        <v>0</v>
      </c>
      <c r="P47" s="214">
        <v>0.25</v>
      </c>
      <c r="Q47" s="214">
        <v>0</v>
      </c>
      <c r="R47" s="214">
        <v>0.2</v>
      </c>
      <c r="S47" s="214">
        <v>0</v>
      </c>
      <c r="T47" s="215">
        <v>0.2</v>
      </c>
      <c r="U47" s="34"/>
      <c r="V47" s="34"/>
    </row>
    <row r="48" spans="1:22" x14ac:dyDescent="0.2">
      <c r="A48" s="81">
        <v>43</v>
      </c>
      <c r="B48" s="84" t="str">
        <f t="shared" si="0"/>
        <v>Comoros</v>
      </c>
      <c r="C48" s="84" t="str">
        <f t="shared" si="1"/>
        <v>COM</v>
      </c>
      <c r="D48" s="214">
        <f t="shared" si="2"/>
        <v>0.47916666666666652</v>
      </c>
      <c r="E48" s="81" t="s">
        <v>77</v>
      </c>
      <c r="F48" s="84" t="s">
        <v>76</v>
      </c>
      <c r="G48" s="216">
        <v>0.25</v>
      </c>
      <c r="H48" s="214">
        <v>0.70833333333333304</v>
      </c>
      <c r="I48" s="214">
        <v>0</v>
      </c>
      <c r="J48" s="214">
        <v>0.5</v>
      </c>
      <c r="K48" s="214">
        <v>0.5</v>
      </c>
      <c r="L48" s="214">
        <v>1</v>
      </c>
      <c r="M48" s="214">
        <v>1</v>
      </c>
      <c r="N48" s="214">
        <v>1</v>
      </c>
      <c r="O48" s="214">
        <v>0</v>
      </c>
      <c r="P48" s="214">
        <v>0.75</v>
      </c>
      <c r="Q48" s="214">
        <v>0</v>
      </c>
      <c r="R48" s="214">
        <v>0.4</v>
      </c>
      <c r="S48" s="214">
        <v>0</v>
      </c>
      <c r="T48" s="215">
        <v>0.6</v>
      </c>
      <c r="U48" s="34"/>
      <c r="V48" s="34"/>
    </row>
    <row r="49" spans="1:22" x14ac:dyDescent="0.2">
      <c r="A49" s="81">
        <v>44</v>
      </c>
      <c r="B49" s="84" t="str">
        <f t="shared" si="0"/>
        <v>Cabo Verde</v>
      </c>
      <c r="C49" s="84" t="str">
        <f t="shared" si="1"/>
        <v>CPV</v>
      </c>
      <c r="D49" s="214">
        <f t="shared" si="2"/>
        <v>0.375</v>
      </c>
      <c r="E49" s="81" t="s">
        <v>79</v>
      </c>
      <c r="F49" s="84" t="s">
        <v>78</v>
      </c>
      <c r="G49" s="216">
        <v>0.16666666666666699</v>
      </c>
      <c r="H49" s="214">
        <v>0.58333333333333304</v>
      </c>
      <c r="I49" s="214">
        <v>0</v>
      </c>
      <c r="J49" s="214">
        <v>0.5</v>
      </c>
      <c r="K49" s="214">
        <v>0.5</v>
      </c>
      <c r="L49" s="214">
        <v>1</v>
      </c>
      <c r="M49" s="214">
        <v>0.5</v>
      </c>
      <c r="N49" s="214">
        <v>0.5</v>
      </c>
      <c r="O49" s="214">
        <v>0</v>
      </c>
      <c r="P49" s="214">
        <v>0.5</v>
      </c>
      <c r="Q49" s="214">
        <v>0</v>
      </c>
      <c r="R49" s="214">
        <v>0.4</v>
      </c>
      <c r="S49" s="214">
        <v>0</v>
      </c>
      <c r="T49" s="215">
        <v>0.6</v>
      </c>
      <c r="U49" s="34"/>
      <c r="V49" s="34"/>
    </row>
    <row r="50" spans="1:22" x14ac:dyDescent="0.2">
      <c r="A50" s="81">
        <v>45</v>
      </c>
      <c r="B50" s="84" t="str">
        <f t="shared" si="0"/>
        <v>Costa Rica</v>
      </c>
      <c r="C50" s="84" t="str">
        <f t="shared" si="1"/>
        <v>CRI</v>
      </c>
      <c r="D50" s="214">
        <f t="shared" si="2"/>
        <v>0.29583333333333311</v>
      </c>
      <c r="E50" s="81" t="s">
        <v>81</v>
      </c>
      <c r="F50" s="84" t="s">
        <v>80</v>
      </c>
      <c r="G50" s="216">
        <v>8.3333333333333301E-2</v>
      </c>
      <c r="H50" s="214">
        <v>0.50833333333333297</v>
      </c>
      <c r="I50" s="214">
        <v>0</v>
      </c>
      <c r="J50" s="214">
        <v>0.5</v>
      </c>
      <c r="K50" s="214">
        <v>0</v>
      </c>
      <c r="L50" s="214">
        <v>1</v>
      </c>
      <c r="M50" s="214">
        <v>0.5</v>
      </c>
      <c r="N50" s="214">
        <v>0.5</v>
      </c>
      <c r="O50" s="214">
        <v>0</v>
      </c>
      <c r="P50" s="214">
        <v>0.25</v>
      </c>
      <c r="Q50" s="214">
        <v>0</v>
      </c>
      <c r="R50" s="214">
        <v>0.4</v>
      </c>
      <c r="S50" s="214">
        <v>0</v>
      </c>
      <c r="T50" s="215">
        <v>0.4</v>
      </c>
      <c r="U50" s="34"/>
      <c r="V50" s="34"/>
    </row>
    <row r="51" spans="1:22" x14ac:dyDescent="0.2">
      <c r="A51" s="81">
        <v>46</v>
      </c>
      <c r="B51" s="84" t="str">
        <f t="shared" si="0"/>
        <v>Cuba</v>
      </c>
      <c r="C51" s="84" t="str">
        <f t="shared" si="1"/>
        <v>CUB</v>
      </c>
      <c r="D51" s="214">
        <f t="shared" si="2"/>
        <v>0.36666666666666697</v>
      </c>
      <c r="E51" s="81" t="s">
        <v>83</v>
      </c>
      <c r="F51" s="84" t="s">
        <v>82</v>
      </c>
      <c r="G51" s="216">
        <v>0.16666666666666699</v>
      </c>
      <c r="H51" s="214">
        <v>0.56666666666666698</v>
      </c>
      <c r="I51" s="214">
        <v>0</v>
      </c>
      <c r="J51" s="214">
        <v>0.5</v>
      </c>
      <c r="K51" s="214">
        <v>0.5</v>
      </c>
      <c r="L51" s="214">
        <v>1</v>
      </c>
      <c r="M51" s="214">
        <v>0.5</v>
      </c>
      <c r="N51" s="214">
        <v>0.5</v>
      </c>
      <c r="O51" s="214">
        <v>0</v>
      </c>
      <c r="P51" s="214">
        <v>1</v>
      </c>
      <c r="Q51" s="214">
        <v>0</v>
      </c>
      <c r="R51" s="214">
        <v>0.2</v>
      </c>
      <c r="S51" s="214">
        <v>0</v>
      </c>
      <c r="T51" s="215">
        <v>0.2</v>
      </c>
      <c r="U51" s="34"/>
      <c r="V51" s="34"/>
    </row>
    <row r="52" spans="1:22" x14ac:dyDescent="0.2">
      <c r="A52" s="81">
        <v>47</v>
      </c>
      <c r="B52" s="84" t="str">
        <f t="shared" si="0"/>
        <v>CuraÃ§ao</v>
      </c>
      <c r="C52" s="84" t="str">
        <f t="shared" si="1"/>
        <v>CUW</v>
      </c>
      <c r="D52" s="214">
        <f t="shared" si="2"/>
        <v>0.92500000000000004</v>
      </c>
      <c r="E52" s="81" t="s">
        <v>722</v>
      </c>
      <c r="F52" s="84" t="s">
        <v>849</v>
      </c>
      <c r="G52" s="216">
        <v>1</v>
      </c>
      <c r="H52" s="214">
        <v>0.85</v>
      </c>
      <c r="I52" s="214">
        <v>1</v>
      </c>
      <c r="J52" s="214">
        <v>0.5</v>
      </c>
      <c r="K52" s="214">
        <v>1</v>
      </c>
      <c r="L52" s="214">
        <v>1</v>
      </c>
      <c r="M52" s="214">
        <v>1</v>
      </c>
      <c r="N52" s="214">
        <v>1</v>
      </c>
      <c r="O52" s="214">
        <v>1</v>
      </c>
      <c r="P52" s="214">
        <v>1</v>
      </c>
      <c r="Q52" s="214">
        <v>1</v>
      </c>
      <c r="R52" s="214">
        <v>0.8</v>
      </c>
      <c r="S52" s="214">
        <v>1</v>
      </c>
      <c r="T52" s="215">
        <v>0.8</v>
      </c>
      <c r="U52" s="34"/>
      <c r="V52" s="34"/>
    </row>
    <row r="53" spans="1:22" x14ac:dyDescent="0.2">
      <c r="A53" s="81">
        <v>48</v>
      </c>
      <c r="B53" s="84" t="str">
        <f t="shared" si="0"/>
        <v>Cayman Islands</v>
      </c>
      <c r="C53" s="84" t="str">
        <f t="shared" si="1"/>
        <v>CYM</v>
      </c>
      <c r="D53" s="214">
        <f t="shared" si="2"/>
        <v>0.80833333333333346</v>
      </c>
      <c r="E53" s="81" t="s">
        <v>723</v>
      </c>
      <c r="F53" s="84" t="s">
        <v>754</v>
      </c>
      <c r="G53" s="216">
        <v>0.91666666666666696</v>
      </c>
      <c r="H53" s="214">
        <v>0.7</v>
      </c>
      <c r="I53" s="214">
        <v>1</v>
      </c>
      <c r="J53" s="214">
        <v>0.5</v>
      </c>
      <c r="K53" s="214">
        <v>1</v>
      </c>
      <c r="L53" s="214">
        <v>1</v>
      </c>
      <c r="M53" s="214">
        <v>0.5</v>
      </c>
      <c r="N53" s="214">
        <v>0.5</v>
      </c>
      <c r="O53" s="214">
        <v>1</v>
      </c>
      <c r="P53" s="214">
        <v>1</v>
      </c>
      <c r="Q53" s="214">
        <v>1</v>
      </c>
      <c r="R53" s="214">
        <v>0.6</v>
      </c>
      <c r="S53" s="214">
        <v>1</v>
      </c>
      <c r="T53" s="215">
        <v>0.6</v>
      </c>
      <c r="U53" s="34"/>
      <c r="V53" s="34"/>
    </row>
    <row r="54" spans="1:22" x14ac:dyDescent="0.2">
      <c r="A54" s="81">
        <v>49</v>
      </c>
      <c r="B54" s="84" t="str">
        <f t="shared" si="0"/>
        <v>Cyprus</v>
      </c>
      <c r="C54" s="84" t="str">
        <f t="shared" si="1"/>
        <v>CYP</v>
      </c>
      <c r="D54" s="214">
        <f t="shared" si="2"/>
        <v>0.39583333333333348</v>
      </c>
      <c r="E54" s="81" t="s">
        <v>85</v>
      </c>
      <c r="F54" s="84" t="s">
        <v>84</v>
      </c>
      <c r="G54" s="216">
        <v>0.16666666666666699</v>
      </c>
      <c r="H54" s="214">
        <v>0.625</v>
      </c>
      <c r="I54" s="214">
        <v>0</v>
      </c>
      <c r="J54" s="214">
        <v>0.5</v>
      </c>
      <c r="K54" s="214">
        <v>0.5</v>
      </c>
      <c r="L54" s="214">
        <v>1</v>
      </c>
      <c r="M54" s="214">
        <v>0.5</v>
      </c>
      <c r="N54" s="214">
        <v>0.5</v>
      </c>
      <c r="O54" s="214">
        <v>0</v>
      </c>
      <c r="P54" s="214">
        <v>0.75</v>
      </c>
      <c r="Q54" s="214">
        <v>0</v>
      </c>
      <c r="R54" s="214">
        <v>0.6</v>
      </c>
      <c r="S54" s="214">
        <v>0</v>
      </c>
      <c r="T54" s="215">
        <v>0.4</v>
      </c>
      <c r="U54" s="34"/>
      <c r="V54" s="34"/>
    </row>
    <row r="55" spans="1:22" x14ac:dyDescent="0.2">
      <c r="A55" s="81">
        <v>50</v>
      </c>
      <c r="B55" s="84" t="str">
        <f t="shared" si="0"/>
        <v>Czech Republic</v>
      </c>
      <c r="C55" s="84" t="str">
        <f t="shared" si="1"/>
        <v>CZE</v>
      </c>
      <c r="D55" s="214">
        <f t="shared" si="2"/>
        <v>0.33750000000000013</v>
      </c>
      <c r="E55" s="81" t="s">
        <v>87</v>
      </c>
      <c r="F55" s="84" t="s">
        <v>86</v>
      </c>
      <c r="G55" s="216">
        <v>8.3333333333333301E-2</v>
      </c>
      <c r="H55" s="214">
        <v>0.59166666666666701</v>
      </c>
      <c r="I55" s="214">
        <v>0</v>
      </c>
      <c r="J55" s="214">
        <v>0.5</v>
      </c>
      <c r="K55" s="214">
        <v>0</v>
      </c>
      <c r="L55" s="214">
        <v>1</v>
      </c>
      <c r="M55" s="214">
        <v>0.5</v>
      </c>
      <c r="N55" s="214">
        <v>0.5</v>
      </c>
      <c r="O55" s="214">
        <v>0</v>
      </c>
      <c r="P55" s="214">
        <v>0.75</v>
      </c>
      <c r="Q55" s="214">
        <v>0</v>
      </c>
      <c r="R55" s="214">
        <v>0.2</v>
      </c>
      <c r="S55" s="214">
        <v>0</v>
      </c>
      <c r="T55" s="215">
        <v>0.6</v>
      </c>
      <c r="U55" s="34"/>
      <c r="V55" s="34"/>
    </row>
    <row r="56" spans="1:22" x14ac:dyDescent="0.2">
      <c r="A56" s="81">
        <v>51</v>
      </c>
      <c r="B56" s="84" t="str">
        <f t="shared" si="0"/>
        <v>Germany</v>
      </c>
      <c r="C56" s="84" t="str">
        <f t="shared" si="1"/>
        <v>DEU</v>
      </c>
      <c r="D56" s="214">
        <f t="shared" si="2"/>
        <v>0.30416666666666664</v>
      </c>
      <c r="E56" s="81" t="s">
        <v>89</v>
      </c>
      <c r="F56" s="84" t="s">
        <v>88</v>
      </c>
      <c r="G56" s="216">
        <v>8.3333333333333301E-2</v>
      </c>
      <c r="H56" s="214">
        <v>0.52500000000000002</v>
      </c>
      <c r="I56" s="214">
        <v>0</v>
      </c>
      <c r="J56" s="214">
        <v>0.5</v>
      </c>
      <c r="K56" s="214">
        <v>0</v>
      </c>
      <c r="L56" s="214">
        <v>1</v>
      </c>
      <c r="M56" s="214">
        <v>0.5</v>
      </c>
      <c r="N56" s="214">
        <v>0.5</v>
      </c>
      <c r="O56" s="214">
        <v>0</v>
      </c>
      <c r="P56" s="214">
        <v>0.75</v>
      </c>
      <c r="Q56" s="214">
        <v>0</v>
      </c>
      <c r="R56" s="214">
        <v>0.2</v>
      </c>
      <c r="S56" s="214">
        <v>0</v>
      </c>
      <c r="T56" s="215">
        <v>0.2</v>
      </c>
      <c r="U56" s="34"/>
      <c r="V56" s="34"/>
    </row>
    <row r="57" spans="1:22" x14ac:dyDescent="0.2">
      <c r="A57" s="81">
        <v>52</v>
      </c>
      <c r="B57" s="84" t="str">
        <f t="shared" si="0"/>
        <v>Djibouti</v>
      </c>
      <c r="C57" s="84" t="str">
        <f t="shared" si="1"/>
        <v>DJI</v>
      </c>
      <c r="D57" s="214">
        <f t="shared" si="2"/>
        <v>0.36249999999999999</v>
      </c>
      <c r="E57" s="81" t="s">
        <v>91</v>
      </c>
      <c r="F57" s="84" t="s">
        <v>90</v>
      </c>
      <c r="G57" s="216">
        <v>0.16666666666666699</v>
      </c>
      <c r="H57" s="214">
        <v>0.55833333333333302</v>
      </c>
      <c r="I57" s="214">
        <v>0</v>
      </c>
      <c r="J57" s="214">
        <v>0.5</v>
      </c>
      <c r="K57" s="214">
        <v>0.5</v>
      </c>
      <c r="L57" s="214">
        <v>1</v>
      </c>
      <c r="M57" s="214">
        <v>0.5</v>
      </c>
      <c r="N57" s="214">
        <v>0.5</v>
      </c>
      <c r="O57" s="214">
        <v>0</v>
      </c>
      <c r="P57" s="214">
        <v>0.75</v>
      </c>
      <c r="Q57" s="214">
        <v>0</v>
      </c>
      <c r="R57" s="214">
        <v>0.4</v>
      </c>
      <c r="S57" s="214">
        <v>0</v>
      </c>
      <c r="T57" s="215">
        <v>0.2</v>
      </c>
      <c r="U57" s="34"/>
      <c r="V57" s="34"/>
    </row>
    <row r="58" spans="1:22" x14ac:dyDescent="0.2">
      <c r="A58" s="81">
        <v>53</v>
      </c>
      <c r="B58" s="84" t="str">
        <f t="shared" si="0"/>
        <v>Dominica</v>
      </c>
      <c r="C58" s="84" t="str">
        <f t="shared" si="1"/>
        <v>DMA</v>
      </c>
      <c r="D58" s="214">
        <f t="shared" si="2"/>
        <v>0.55833333333333302</v>
      </c>
      <c r="E58" s="81" t="s">
        <v>93</v>
      </c>
      <c r="F58" s="84" t="s">
        <v>92</v>
      </c>
      <c r="G58" s="216">
        <v>0.33333333333333298</v>
      </c>
      <c r="H58" s="214">
        <v>0.78333333333333299</v>
      </c>
      <c r="I58" s="214">
        <v>0</v>
      </c>
      <c r="J58" s="214">
        <v>0.5</v>
      </c>
      <c r="K58" s="214">
        <v>0.5</v>
      </c>
      <c r="L58" s="214">
        <v>1</v>
      </c>
      <c r="M58" s="214">
        <v>1</v>
      </c>
      <c r="N58" s="214">
        <v>1</v>
      </c>
      <c r="O58" s="214">
        <v>0</v>
      </c>
      <c r="P58" s="214">
        <v>1</v>
      </c>
      <c r="Q58" s="214">
        <v>0</v>
      </c>
      <c r="R58" s="214">
        <v>0.4</v>
      </c>
      <c r="S58" s="214">
        <v>0.5</v>
      </c>
      <c r="T58" s="215">
        <v>0.8</v>
      </c>
      <c r="U58" s="34"/>
      <c r="V58" s="34"/>
    </row>
    <row r="59" spans="1:22" x14ac:dyDescent="0.2">
      <c r="A59" s="81">
        <v>54</v>
      </c>
      <c r="B59" s="84" t="str">
        <f t="shared" si="0"/>
        <v>Denmark</v>
      </c>
      <c r="C59" s="84" t="str">
        <f t="shared" si="1"/>
        <v>DNK</v>
      </c>
      <c r="D59" s="214">
        <f t="shared" si="2"/>
        <v>0.35416666666666663</v>
      </c>
      <c r="E59" s="81" t="s">
        <v>95</v>
      </c>
      <c r="F59" s="84" t="s">
        <v>94</v>
      </c>
      <c r="G59" s="216">
        <v>8.3333333333333301E-2</v>
      </c>
      <c r="H59" s="214">
        <v>0.625</v>
      </c>
      <c r="I59" s="214">
        <v>0</v>
      </c>
      <c r="J59" s="214">
        <v>0.5</v>
      </c>
      <c r="K59" s="214">
        <v>0</v>
      </c>
      <c r="L59" s="214">
        <v>1</v>
      </c>
      <c r="M59" s="214">
        <v>0.5</v>
      </c>
      <c r="N59" s="214">
        <v>0.5</v>
      </c>
      <c r="O59" s="214">
        <v>0</v>
      </c>
      <c r="P59" s="214">
        <v>0.75</v>
      </c>
      <c r="Q59" s="214">
        <v>0</v>
      </c>
      <c r="R59" s="214">
        <v>0.4</v>
      </c>
      <c r="S59" s="214">
        <v>0</v>
      </c>
      <c r="T59" s="215">
        <v>0.6</v>
      </c>
      <c r="U59" s="34"/>
      <c r="V59" s="34"/>
    </row>
    <row r="60" spans="1:22" x14ac:dyDescent="0.2">
      <c r="A60" s="81">
        <v>55</v>
      </c>
      <c r="B60" s="84" t="str">
        <f t="shared" si="0"/>
        <v>Dominican Republic</v>
      </c>
      <c r="C60" s="84" t="str">
        <f t="shared" si="1"/>
        <v>DOM</v>
      </c>
      <c r="D60" s="214">
        <f t="shared" si="2"/>
        <v>0.24166666666666667</v>
      </c>
      <c r="E60" s="81" t="s">
        <v>97</v>
      </c>
      <c r="F60" s="84" t="s">
        <v>96</v>
      </c>
      <c r="G60" s="216">
        <v>8.3333333333333301E-2</v>
      </c>
      <c r="H60" s="214">
        <v>0.4</v>
      </c>
      <c r="I60" s="214">
        <v>0</v>
      </c>
      <c r="J60" s="214">
        <v>0</v>
      </c>
      <c r="K60" s="214">
        <v>0</v>
      </c>
      <c r="L60" s="214">
        <v>1</v>
      </c>
      <c r="M60" s="214">
        <v>0.5</v>
      </c>
      <c r="N60" s="214">
        <v>0.5</v>
      </c>
      <c r="O60" s="214">
        <v>0</v>
      </c>
      <c r="P60" s="214">
        <v>0.5</v>
      </c>
      <c r="Q60" s="214">
        <v>0</v>
      </c>
      <c r="R60" s="214">
        <v>0.2</v>
      </c>
      <c r="S60" s="214">
        <v>0</v>
      </c>
      <c r="T60" s="215">
        <v>0.2</v>
      </c>
      <c r="U60" s="34"/>
      <c r="V60" s="34"/>
    </row>
    <row r="61" spans="1:22" x14ac:dyDescent="0.2">
      <c r="A61" s="81">
        <v>56</v>
      </c>
      <c r="B61" s="84" t="str">
        <f t="shared" si="0"/>
        <v>Algeria</v>
      </c>
      <c r="C61" s="84" t="str">
        <f t="shared" si="1"/>
        <v>DZA</v>
      </c>
      <c r="D61" s="214">
        <f t="shared" si="2"/>
        <v>0.34166666666666662</v>
      </c>
      <c r="E61" s="81" t="s">
        <v>99</v>
      </c>
      <c r="F61" s="84" t="s">
        <v>98</v>
      </c>
      <c r="G61" s="216">
        <v>8.3333333333333301E-2</v>
      </c>
      <c r="H61" s="214">
        <v>0.6</v>
      </c>
      <c r="I61" s="214">
        <v>0</v>
      </c>
      <c r="J61" s="214">
        <v>0.5</v>
      </c>
      <c r="K61" s="214">
        <v>0</v>
      </c>
      <c r="L61" s="214">
        <v>1</v>
      </c>
      <c r="M61" s="214">
        <v>0.5</v>
      </c>
      <c r="N61" s="214">
        <v>0.5</v>
      </c>
      <c r="O61" s="214">
        <v>0</v>
      </c>
      <c r="P61" s="214">
        <v>1</v>
      </c>
      <c r="Q61" s="214">
        <v>0</v>
      </c>
      <c r="R61" s="214">
        <v>0.2</v>
      </c>
      <c r="S61" s="214">
        <v>0</v>
      </c>
      <c r="T61" s="215">
        <v>0.4</v>
      </c>
      <c r="U61" s="34"/>
      <c r="V61" s="34"/>
    </row>
    <row r="62" spans="1:22" x14ac:dyDescent="0.2">
      <c r="A62" s="81">
        <v>57</v>
      </c>
      <c r="B62" s="84" t="str">
        <f t="shared" si="0"/>
        <v>Ecuador</v>
      </c>
      <c r="C62" s="84" t="str">
        <f t="shared" si="1"/>
        <v>ECU</v>
      </c>
      <c r="D62" s="214">
        <f t="shared" si="2"/>
        <v>0.26250000000000012</v>
      </c>
      <c r="E62" s="81" t="s">
        <v>101</v>
      </c>
      <c r="F62" s="84" t="s">
        <v>100</v>
      </c>
      <c r="G62" s="216">
        <v>8.3333333333333301E-2</v>
      </c>
      <c r="H62" s="214">
        <v>0.44166666666666698</v>
      </c>
      <c r="I62" s="214">
        <v>0</v>
      </c>
      <c r="J62" s="214">
        <v>0.5</v>
      </c>
      <c r="K62" s="214">
        <v>0</v>
      </c>
      <c r="L62" s="214">
        <v>1</v>
      </c>
      <c r="M62" s="214">
        <v>0.5</v>
      </c>
      <c r="N62" s="214">
        <v>0.5</v>
      </c>
      <c r="O62" s="214">
        <v>0</v>
      </c>
      <c r="P62" s="214">
        <v>0.25</v>
      </c>
      <c r="Q62" s="214">
        <v>0</v>
      </c>
      <c r="R62" s="214">
        <v>0.2</v>
      </c>
      <c r="S62" s="214">
        <v>0</v>
      </c>
      <c r="T62" s="215">
        <v>0.2</v>
      </c>
      <c r="U62" s="34"/>
      <c r="V62" s="34"/>
    </row>
    <row r="63" spans="1:22" x14ac:dyDescent="0.2">
      <c r="A63" s="81">
        <v>58</v>
      </c>
      <c r="B63" s="84" t="str">
        <f t="shared" si="0"/>
        <v>Egypt, Arab Rep.</v>
      </c>
      <c r="C63" s="84" t="str">
        <f t="shared" si="1"/>
        <v>EGY</v>
      </c>
      <c r="D63" s="214">
        <f t="shared" si="2"/>
        <v>0.1791666666666665</v>
      </c>
      <c r="E63" s="81" t="s">
        <v>102</v>
      </c>
      <c r="F63" s="84" t="s">
        <v>755</v>
      </c>
      <c r="G63" s="216">
        <v>0</v>
      </c>
      <c r="H63" s="214">
        <v>0.358333333333333</v>
      </c>
      <c r="I63" s="214">
        <v>0</v>
      </c>
      <c r="J63" s="214">
        <v>0.5</v>
      </c>
      <c r="K63" s="214">
        <v>0</v>
      </c>
      <c r="L63" s="214">
        <v>1</v>
      </c>
      <c r="M63" s="214">
        <v>0</v>
      </c>
      <c r="N63" s="214">
        <v>0</v>
      </c>
      <c r="O63" s="214">
        <v>0</v>
      </c>
      <c r="P63" s="214">
        <v>0.25</v>
      </c>
      <c r="Q63" s="214">
        <v>0</v>
      </c>
      <c r="R63" s="214">
        <v>0.2</v>
      </c>
      <c r="S63" s="214">
        <v>0</v>
      </c>
      <c r="T63" s="215">
        <v>0.2</v>
      </c>
      <c r="U63" s="34"/>
      <c r="V63" s="34"/>
    </row>
    <row r="64" spans="1:22" x14ac:dyDescent="0.2">
      <c r="A64" s="81">
        <v>59</v>
      </c>
      <c r="B64" s="84" t="str">
        <f t="shared" si="0"/>
        <v>Eritrea</v>
      </c>
      <c r="C64" s="84" t="str">
        <f t="shared" si="1"/>
        <v>ERI</v>
      </c>
      <c r="D64" s="214">
        <f t="shared" si="2"/>
        <v>0.41666666666666696</v>
      </c>
      <c r="E64" s="81" t="s">
        <v>104</v>
      </c>
      <c r="F64" s="84" t="s">
        <v>103</v>
      </c>
      <c r="G64" s="216">
        <v>0.16666666666666699</v>
      </c>
      <c r="H64" s="214">
        <v>0.66666666666666696</v>
      </c>
      <c r="I64" s="214">
        <v>0</v>
      </c>
      <c r="J64" s="214">
        <v>0.5</v>
      </c>
      <c r="K64" s="214">
        <v>0.5</v>
      </c>
      <c r="L64" s="214">
        <v>1</v>
      </c>
      <c r="M64" s="214">
        <v>0.5</v>
      </c>
      <c r="N64" s="214">
        <v>0.5</v>
      </c>
      <c r="O64" s="214">
        <v>0</v>
      </c>
      <c r="P64" s="214">
        <v>1</v>
      </c>
      <c r="Q64" s="214">
        <v>0</v>
      </c>
      <c r="R64" s="214">
        <v>0.4</v>
      </c>
      <c r="S64" s="214">
        <v>0</v>
      </c>
      <c r="T64" s="215">
        <v>0.6</v>
      </c>
      <c r="U64" s="34"/>
      <c r="V64" s="34"/>
    </row>
    <row r="65" spans="1:22" x14ac:dyDescent="0.2">
      <c r="A65" s="81">
        <v>60</v>
      </c>
      <c r="B65" s="84" t="str">
        <f t="shared" si="0"/>
        <v>Spain</v>
      </c>
      <c r="C65" s="84" t="str">
        <f t="shared" si="1"/>
        <v>ESP</v>
      </c>
      <c r="D65" s="214">
        <f t="shared" si="2"/>
        <v>0.33750000000000013</v>
      </c>
      <c r="E65" s="81" t="s">
        <v>106</v>
      </c>
      <c r="F65" s="84" t="s">
        <v>105</v>
      </c>
      <c r="G65" s="216">
        <v>8.3333333333333301E-2</v>
      </c>
      <c r="H65" s="214">
        <v>0.59166666666666701</v>
      </c>
      <c r="I65" s="214">
        <v>0</v>
      </c>
      <c r="J65" s="214">
        <v>0.5</v>
      </c>
      <c r="K65" s="214">
        <v>0</v>
      </c>
      <c r="L65" s="214">
        <v>1</v>
      </c>
      <c r="M65" s="214">
        <v>0.5</v>
      </c>
      <c r="N65" s="214">
        <v>0.5</v>
      </c>
      <c r="O65" s="214">
        <v>0</v>
      </c>
      <c r="P65" s="214">
        <v>0.75</v>
      </c>
      <c r="Q65" s="214">
        <v>0</v>
      </c>
      <c r="R65" s="214">
        <v>0.2</v>
      </c>
      <c r="S65" s="214">
        <v>0</v>
      </c>
      <c r="T65" s="215">
        <v>0.6</v>
      </c>
      <c r="U65" s="34"/>
      <c r="V65" s="34"/>
    </row>
    <row r="66" spans="1:22" x14ac:dyDescent="0.2">
      <c r="A66" s="81">
        <v>61</v>
      </c>
      <c r="B66" s="84" t="str">
        <f t="shared" si="0"/>
        <v>Estonia</v>
      </c>
      <c r="C66" s="84" t="str">
        <f t="shared" si="1"/>
        <v>EST</v>
      </c>
      <c r="D66" s="214">
        <f t="shared" si="2"/>
        <v>0.39583333333333348</v>
      </c>
      <c r="E66" s="81" t="s">
        <v>108</v>
      </c>
      <c r="F66" s="84" t="s">
        <v>107</v>
      </c>
      <c r="G66" s="216">
        <v>0.16666666666666699</v>
      </c>
      <c r="H66" s="214">
        <v>0.625</v>
      </c>
      <c r="I66" s="214">
        <v>0</v>
      </c>
      <c r="J66" s="214">
        <v>0.5</v>
      </c>
      <c r="K66" s="214">
        <v>0.5</v>
      </c>
      <c r="L66" s="214">
        <v>1</v>
      </c>
      <c r="M66" s="214">
        <v>0.5</v>
      </c>
      <c r="N66" s="214">
        <v>0.5</v>
      </c>
      <c r="O66" s="214">
        <v>0</v>
      </c>
      <c r="P66" s="214">
        <v>0.75</v>
      </c>
      <c r="Q66" s="214">
        <v>0</v>
      </c>
      <c r="R66" s="214">
        <v>0.4</v>
      </c>
      <c r="S66" s="214">
        <v>0</v>
      </c>
      <c r="T66" s="215">
        <v>0.6</v>
      </c>
      <c r="U66" s="34"/>
      <c r="V66" s="34"/>
    </row>
    <row r="67" spans="1:22" x14ac:dyDescent="0.2">
      <c r="A67" s="81">
        <v>62</v>
      </c>
      <c r="B67" s="84" t="str">
        <f t="shared" si="0"/>
        <v>Ethiopia</v>
      </c>
      <c r="C67" s="84" t="str">
        <f t="shared" si="1"/>
        <v>ETH</v>
      </c>
      <c r="D67" s="214">
        <f t="shared" si="2"/>
        <v>0.140277777777778</v>
      </c>
      <c r="E67" s="81" t="s">
        <v>110</v>
      </c>
      <c r="F67" s="84" t="s">
        <v>109</v>
      </c>
      <c r="G67" s="216">
        <v>0</v>
      </c>
      <c r="H67" s="214">
        <v>0.280555555555556</v>
      </c>
      <c r="I67" s="214">
        <v>0</v>
      </c>
      <c r="J67" s="214">
        <v>0</v>
      </c>
      <c r="K67" s="214">
        <v>0</v>
      </c>
      <c r="L67" s="214">
        <v>0.33333333333333298</v>
      </c>
      <c r="M67" s="214">
        <v>0</v>
      </c>
      <c r="N67" s="214">
        <v>0</v>
      </c>
      <c r="O67" s="214">
        <v>0</v>
      </c>
      <c r="P67" s="214">
        <v>0.75</v>
      </c>
      <c r="Q67" s="214">
        <v>0</v>
      </c>
      <c r="R67" s="214">
        <v>0.4</v>
      </c>
      <c r="S67" s="214">
        <v>0</v>
      </c>
      <c r="T67" s="215">
        <v>0.2</v>
      </c>
      <c r="U67" s="34"/>
      <c r="V67" s="34"/>
    </row>
    <row r="68" spans="1:22" x14ac:dyDescent="0.2">
      <c r="A68" s="81">
        <v>63</v>
      </c>
      <c r="B68" s="84" t="str">
        <f t="shared" si="0"/>
        <v>Finland</v>
      </c>
      <c r="C68" s="84" t="str">
        <f t="shared" si="1"/>
        <v>FIN</v>
      </c>
      <c r="D68" s="214">
        <f t="shared" si="2"/>
        <v>0.35416666666666663</v>
      </c>
      <c r="E68" s="81" t="s">
        <v>112</v>
      </c>
      <c r="F68" s="84" t="s">
        <v>111</v>
      </c>
      <c r="G68" s="216">
        <v>8.3333333333333301E-2</v>
      </c>
      <c r="H68" s="214">
        <v>0.625</v>
      </c>
      <c r="I68" s="214">
        <v>0</v>
      </c>
      <c r="J68" s="214">
        <v>0.5</v>
      </c>
      <c r="K68" s="214">
        <v>0</v>
      </c>
      <c r="L68" s="214">
        <v>1</v>
      </c>
      <c r="M68" s="214">
        <v>0.5</v>
      </c>
      <c r="N68" s="214">
        <v>0.5</v>
      </c>
      <c r="O68" s="214">
        <v>0</v>
      </c>
      <c r="P68" s="214">
        <v>0.75</v>
      </c>
      <c r="Q68" s="214">
        <v>0</v>
      </c>
      <c r="R68" s="214">
        <v>0.4</v>
      </c>
      <c r="S68" s="214">
        <v>0</v>
      </c>
      <c r="T68" s="215">
        <v>0.6</v>
      </c>
      <c r="U68" s="34"/>
      <c r="V68" s="34"/>
    </row>
    <row r="69" spans="1:22" x14ac:dyDescent="0.2">
      <c r="A69" s="81">
        <v>64</v>
      </c>
      <c r="B69" s="84" t="str">
        <f t="shared" si="0"/>
        <v>Fiji</v>
      </c>
      <c r="C69" s="84" t="str">
        <f t="shared" si="1"/>
        <v>FJI</v>
      </c>
      <c r="D69" s="214">
        <f t="shared" si="2"/>
        <v>0.35</v>
      </c>
      <c r="E69" s="81" t="s">
        <v>114</v>
      </c>
      <c r="F69" s="84" t="s">
        <v>113</v>
      </c>
      <c r="G69" s="216">
        <v>0.16666666666666699</v>
      </c>
      <c r="H69" s="214">
        <v>0.53333333333333299</v>
      </c>
      <c r="I69" s="214">
        <v>0</v>
      </c>
      <c r="J69" s="214">
        <v>0</v>
      </c>
      <c r="K69" s="214">
        <v>0.5</v>
      </c>
      <c r="L69" s="214">
        <v>1</v>
      </c>
      <c r="M69" s="214">
        <v>0.5</v>
      </c>
      <c r="N69" s="214">
        <v>0.5</v>
      </c>
      <c r="O69" s="214">
        <v>0</v>
      </c>
      <c r="P69" s="214">
        <v>0.5</v>
      </c>
      <c r="Q69" s="214">
        <v>0</v>
      </c>
      <c r="R69" s="214">
        <v>0.4</v>
      </c>
      <c r="S69" s="214">
        <v>0</v>
      </c>
      <c r="T69" s="215">
        <v>0.8</v>
      </c>
      <c r="U69" s="34"/>
      <c r="V69" s="34"/>
    </row>
    <row r="70" spans="1:22" x14ac:dyDescent="0.2">
      <c r="A70" s="81">
        <v>65</v>
      </c>
      <c r="B70" s="84" t="str">
        <f t="shared" si="0"/>
        <v>France</v>
      </c>
      <c r="C70" s="84" t="str">
        <f t="shared" si="1"/>
        <v>FRA</v>
      </c>
      <c r="D70" s="214">
        <f t="shared" si="2"/>
        <v>0.32083333333333314</v>
      </c>
      <c r="E70" s="81" t="s">
        <v>116</v>
      </c>
      <c r="F70" s="84" t="s">
        <v>115</v>
      </c>
      <c r="G70" s="216">
        <v>8.3333333333333301E-2</v>
      </c>
      <c r="H70" s="214">
        <v>0.55833333333333302</v>
      </c>
      <c r="I70" s="214">
        <v>0</v>
      </c>
      <c r="J70" s="214">
        <v>0.5</v>
      </c>
      <c r="K70" s="214">
        <v>0</v>
      </c>
      <c r="L70" s="214">
        <v>1</v>
      </c>
      <c r="M70" s="214">
        <v>0.5</v>
      </c>
      <c r="N70" s="214">
        <v>0.5</v>
      </c>
      <c r="O70" s="214">
        <v>0</v>
      </c>
      <c r="P70" s="214">
        <v>0.75</v>
      </c>
      <c r="Q70" s="214">
        <v>0</v>
      </c>
      <c r="R70" s="214">
        <v>0.2</v>
      </c>
      <c r="S70" s="214">
        <v>0</v>
      </c>
      <c r="T70" s="215">
        <v>0.4</v>
      </c>
      <c r="U70" s="34"/>
      <c r="V70" s="34"/>
    </row>
    <row r="71" spans="1:22" x14ac:dyDescent="0.2">
      <c r="A71" s="81">
        <v>66</v>
      </c>
      <c r="B71" s="84" t="str">
        <f t="shared" ref="B71:B134" si="3">F71</f>
        <v>Faroe Islands</v>
      </c>
      <c r="C71" s="84" t="str">
        <f t="shared" ref="C71:C134" si="4">E71</f>
        <v>FRO</v>
      </c>
      <c r="D71" s="214">
        <f t="shared" ref="D71:D134" si="5">AVERAGE(G71:H71)</f>
        <v>0.90833333333333344</v>
      </c>
      <c r="E71" s="81" t="s">
        <v>724</v>
      </c>
      <c r="F71" s="84" t="s">
        <v>756</v>
      </c>
      <c r="G71" s="216">
        <v>1</v>
      </c>
      <c r="H71" s="214">
        <v>0.81666666666666698</v>
      </c>
      <c r="I71" s="214">
        <v>1</v>
      </c>
      <c r="J71" s="214">
        <v>0.5</v>
      </c>
      <c r="K71" s="214">
        <v>1</v>
      </c>
      <c r="L71" s="214">
        <v>1</v>
      </c>
      <c r="M71" s="214">
        <v>1</v>
      </c>
      <c r="N71" s="214">
        <v>1</v>
      </c>
      <c r="O71" s="214">
        <v>1</v>
      </c>
      <c r="P71" s="214">
        <v>1</v>
      </c>
      <c r="Q71" s="214">
        <v>1</v>
      </c>
      <c r="R71" s="214">
        <v>0.6</v>
      </c>
      <c r="S71" s="214">
        <v>1</v>
      </c>
      <c r="T71" s="215">
        <v>0.8</v>
      </c>
      <c r="U71" s="34"/>
      <c r="V71" s="34"/>
    </row>
    <row r="72" spans="1:22" x14ac:dyDescent="0.2">
      <c r="A72" s="81">
        <v>67</v>
      </c>
      <c r="B72" s="84" t="str">
        <f t="shared" si="3"/>
        <v>Micronesia, Fed. Sts.</v>
      </c>
      <c r="C72" s="84" t="str">
        <f t="shared" si="4"/>
        <v>FSM</v>
      </c>
      <c r="D72" s="214">
        <f t="shared" si="5"/>
        <v>0.55833333333333302</v>
      </c>
      <c r="E72" s="81" t="s">
        <v>117</v>
      </c>
      <c r="F72" s="84" t="s">
        <v>757</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0.35416666666666696</v>
      </c>
      <c r="E73" s="81" t="s">
        <v>119</v>
      </c>
      <c r="F73" s="84" t="s">
        <v>118</v>
      </c>
      <c r="G73" s="216">
        <v>0.16666666666666699</v>
      </c>
      <c r="H73" s="214">
        <v>0.54166666666666696</v>
      </c>
      <c r="I73" s="214">
        <v>0</v>
      </c>
      <c r="J73" s="214">
        <v>0</v>
      </c>
      <c r="K73" s="214">
        <v>0.5</v>
      </c>
      <c r="L73" s="214">
        <v>1</v>
      </c>
      <c r="M73" s="214">
        <v>0.5</v>
      </c>
      <c r="N73" s="214">
        <v>0.5</v>
      </c>
      <c r="O73" s="214">
        <v>0</v>
      </c>
      <c r="P73" s="214">
        <v>0.75</v>
      </c>
      <c r="Q73" s="214">
        <v>0</v>
      </c>
      <c r="R73" s="214">
        <v>0.4</v>
      </c>
      <c r="S73" s="214">
        <v>0</v>
      </c>
      <c r="T73" s="215">
        <v>0.6</v>
      </c>
      <c r="U73" s="34"/>
      <c r="V73" s="34"/>
    </row>
    <row r="74" spans="1:22" x14ac:dyDescent="0.2">
      <c r="A74" s="81">
        <v>69</v>
      </c>
      <c r="B74" s="84" t="str">
        <f t="shared" si="3"/>
        <v>United Kingdom</v>
      </c>
      <c r="C74" s="84" t="str">
        <f t="shared" si="4"/>
        <v>GBR</v>
      </c>
      <c r="D74" s="214">
        <f t="shared" si="5"/>
        <v>0.33750000000000013</v>
      </c>
      <c r="E74" s="81" t="s">
        <v>121</v>
      </c>
      <c r="F74" s="84" t="s">
        <v>120</v>
      </c>
      <c r="G74" s="216">
        <v>8.3333333333333301E-2</v>
      </c>
      <c r="H74" s="214">
        <v>0.59166666666666701</v>
      </c>
      <c r="I74" s="214">
        <v>0</v>
      </c>
      <c r="J74" s="214">
        <v>0.5</v>
      </c>
      <c r="K74" s="214">
        <v>0</v>
      </c>
      <c r="L74" s="214">
        <v>1</v>
      </c>
      <c r="M74" s="214">
        <v>0.5</v>
      </c>
      <c r="N74" s="214">
        <v>0.5</v>
      </c>
      <c r="O74" s="214">
        <v>0</v>
      </c>
      <c r="P74" s="214">
        <v>0.75</v>
      </c>
      <c r="Q74" s="214">
        <v>0</v>
      </c>
      <c r="R74" s="214">
        <v>0.4</v>
      </c>
      <c r="S74" s="214">
        <v>0</v>
      </c>
      <c r="T74" s="215">
        <v>0.4</v>
      </c>
      <c r="U74" s="34"/>
      <c r="V74" s="34"/>
    </row>
    <row r="75" spans="1:22" x14ac:dyDescent="0.2">
      <c r="A75" s="81">
        <v>70</v>
      </c>
      <c r="B75" s="84" t="str">
        <f t="shared" si="3"/>
        <v>Georgia</v>
      </c>
      <c r="C75" s="84" t="str">
        <f t="shared" si="4"/>
        <v>GEO</v>
      </c>
      <c r="D75" s="214">
        <f t="shared" si="5"/>
        <v>0.35416666666666696</v>
      </c>
      <c r="E75" s="81" t="s">
        <v>123</v>
      </c>
      <c r="F75" s="84" t="s">
        <v>122</v>
      </c>
      <c r="G75" s="216">
        <v>0.16666666666666699</v>
      </c>
      <c r="H75" s="214">
        <v>0.54166666666666696</v>
      </c>
      <c r="I75" s="214">
        <v>0</v>
      </c>
      <c r="J75" s="214">
        <v>0.5</v>
      </c>
      <c r="K75" s="214">
        <v>0.5</v>
      </c>
      <c r="L75" s="214">
        <v>1</v>
      </c>
      <c r="M75" s="214">
        <v>0.5</v>
      </c>
      <c r="N75" s="214">
        <v>0.5</v>
      </c>
      <c r="O75" s="214">
        <v>0</v>
      </c>
      <c r="P75" s="214">
        <v>0.25</v>
      </c>
      <c r="Q75" s="214">
        <v>0</v>
      </c>
      <c r="R75" s="214">
        <v>0.4</v>
      </c>
      <c r="S75" s="214">
        <v>0</v>
      </c>
      <c r="T75" s="215">
        <v>0.6</v>
      </c>
      <c r="U75" s="34"/>
      <c r="V75" s="34"/>
    </row>
    <row r="76" spans="1:22" x14ac:dyDescent="0.2">
      <c r="A76" s="81">
        <v>71</v>
      </c>
      <c r="B76" s="84" t="str">
        <f t="shared" si="3"/>
        <v>Ghana</v>
      </c>
      <c r="C76" s="84" t="str">
        <f t="shared" si="4"/>
        <v>GHA</v>
      </c>
      <c r="D76" s="214">
        <f t="shared" si="5"/>
        <v>0.2</v>
      </c>
      <c r="E76" s="81" t="s">
        <v>125</v>
      </c>
      <c r="F76" s="84" t="s">
        <v>124</v>
      </c>
      <c r="G76" s="216">
        <v>0</v>
      </c>
      <c r="H76" s="214">
        <v>0.4</v>
      </c>
      <c r="I76" s="214">
        <v>0</v>
      </c>
      <c r="J76" s="214">
        <v>0.5</v>
      </c>
      <c r="K76" s="214">
        <v>0</v>
      </c>
      <c r="L76" s="214">
        <v>1</v>
      </c>
      <c r="M76" s="214">
        <v>0</v>
      </c>
      <c r="N76" s="214">
        <v>0</v>
      </c>
      <c r="O76" s="214">
        <v>0</v>
      </c>
      <c r="P76" s="214">
        <v>0.5</v>
      </c>
      <c r="Q76" s="214">
        <v>0</v>
      </c>
      <c r="R76" s="214">
        <v>0.4</v>
      </c>
      <c r="S76" s="214">
        <v>0</v>
      </c>
      <c r="T76" s="215">
        <v>0</v>
      </c>
      <c r="U76" s="34"/>
      <c r="V76" s="34"/>
    </row>
    <row r="77" spans="1:22" x14ac:dyDescent="0.2">
      <c r="A77" s="81">
        <v>72</v>
      </c>
      <c r="B77" s="84" t="str">
        <f t="shared" si="3"/>
        <v>Gibraltar</v>
      </c>
      <c r="C77" s="84" t="str">
        <f t="shared" si="4"/>
        <v>GIB</v>
      </c>
      <c r="D77" s="214">
        <f t="shared" si="5"/>
        <v>0.90833333333333344</v>
      </c>
      <c r="E77" s="81" t="s">
        <v>725</v>
      </c>
      <c r="F77" s="84" t="s">
        <v>758</v>
      </c>
      <c r="G77" s="216">
        <v>1</v>
      </c>
      <c r="H77" s="214">
        <v>0.81666666666666698</v>
      </c>
      <c r="I77" s="214">
        <v>1</v>
      </c>
      <c r="J77" s="214">
        <v>0.5</v>
      </c>
      <c r="K77" s="214">
        <v>1</v>
      </c>
      <c r="L77" s="214">
        <v>1</v>
      </c>
      <c r="M77" s="214">
        <v>1</v>
      </c>
      <c r="N77" s="214">
        <v>1</v>
      </c>
      <c r="O77" s="214">
        <v>1</v>
      </c>
      <c r="P77" s="214">
        <v>1</v>
      </c>
      <c r="Q77" s="214">
        <v>1</v>
      </c>
      <c r="R77" s="214">
        <v>0.6</v>
      </c>
      <c r="S77" s="214">
        <v>1</v>
      </c>
      <c r="T77" s="215">
        <v>0.8</v>
      </c>
      <c r="U77" s="34"/>
      <c r="V77" s="34"/>
    </row>
    <row r="78" spans="1:22" x14ac:dyDescent="0.2">
      <c r="A78" s="81">
        <v>73</v>
      </c>
      <c r="B78" s="84" t="str">
        <f t="shared" si="3"/>
        <v>Guinea</v>
      </c>
      <c r="C78" s="84" t="str">
        <f t="shared" si="4"/>
        <v>GIN</v>
      </c>
      <c r="D78" s="214">
        <f t="shared" si="5"/>
        <v>0.27916666666666662</v>
      </c>
      <c r="E78" s="81" t="s">
        <v>127</v>
      </c>
      <c r="F78" s="84" t="s">
        <v>126</v>
      </c>
      <c r="G78" s="216">
        <v>8.3333333333333301E-2</v>
      </c>
      <c r="H78" s="214">
        <v>0.47499999999999998</v>
      </c>
      <c r="I78" s="214">
        <v>0</v>
      </c>
      <c r="J78" s="214">
        <v>0</v>
      </c>
      <c r="K78" s="214">
        <v>0</v>
      </c>
      <c r="L78" s="214">
        <v>1</v>
      </c>
      <c r="M78" s="214">
        <v>0.5</v>
      </c>
      <c r="N78" s="214">
        <v>0.5</v>
      </c>
      <c r="O78" s="214">
        <v>0</v>
      </c>
      <c r="P78" s="214">
        <v>0.75</v>
      </c>
      <c r="Q78" s="214">
        <v>0</v>
      </c>
      <c r="R78" s="214">
        <v>0.4</v>
      </c>
      <c r="S78" s="214">
        <v>0</v>
      </c>
      <c r="T78" s="215">
        <v>0.2</v>
      </c>
      <c r="U78" s="34"/>
      <c r="V78" s="34"/>
    </row>
    <row r="79" spans="1:22" x14ac:dyDescent="0.2">
      <c r="A79" s="81">
        <v>74</v>
      </c>
      <c r="B79" s="84" t="str">
        <f t="shared" si="3"/>
        <v>Gambia, The</v>
      </c>
      <c r="C79" s="84" t="str">
        <f t="shared" si="4"/>
        <v>GMB</v>
      </c>
      <c r="D79" s="214">
        <f t="shared" si="5"/>
        <v>0.26805555555555566</v>
      </c>
      <c r="E79" s="81" t="s">
        <v>128</v>
      </c>
      <c r="F79" s="84" t="s">
        <v>759</v>
      </c>
      <c r="G79" s="216">
        <v>8.3333333333333301E-2</v>
      </c>
      <c r="H79" s="214">
        <v>0.452777777777778</v>
      </c>
      <c r="I79" s="214">
        <v>0</v>
      </c>
      <c r="J79" s="214">
        <v>0.5</v>
      </c>
      <c r="K79" s="214">
        <v>0.5</v>
      </c>
      <c r="L79" s="214">
        <v>0.66666666666666696</v>
      </c>
      <c r="M79" s="214">
        <v>0</v>
      </c>
      <c r="N79" s="214">
        <v>0</v>
      </c>
      <c r="O79" s="214">
        <v>0</v>
      </c>
      <c r="P79" s="214">
        <v>0.75</v>
      </c>
      <c r="Q79" s="214">
        <v>0</v>
      </c>
      <c r="R79" s="214">
        <v>0.4</v>
      </c>
      <c r="S79" s="214">
        <v>0</v>
      </c>
      <c r="T79" s="215">
        <v>0.4</v>
      </c>
      <c r="U79" s="34"/>
      <c r="V79" s="34"/>
    </row>
    <row r="80" spans="1:22" x14ac:dyDescent="0.2">
      <c r="A80" s="81">
        <v>75</v>
      </c>
      <c r="B80" s="84" t="str">
        <f t="shared" si="3"/>
        <v>Guinea-Bissau</v>
      </c>
      <c r="C80" s="84" t="str">
        <f t="shared" si="4"/>
        <v>GNB</v>
      </c>
      <c r="D80" s="214">
        <f t="shared" si="5"/>
        <v>0.45138888888888901</v>
      </c>
      <c r="E80" s="81" t="s">
        <v>130</v>
      </c>
      <c r="F80" s="84" t="s">
        <v>129</v>
      </c>
      <c r="G80" s="216">
        <v>0.25</v>
      </c>
      <c r="H80" s="214">
        <v>0.65277777777777801</v>
      </c>
      <c r="I80" s="214">
        <v>0</v>
      </c>
      <c r="J80" s="214">
        <v>0.5</v>
      </c>
      <c r="K80" s="214">
        <v>0.5</v>
      </c>
      <c r="L80" s="214">
        <v>0.66666666666666696</v>
      </c>
      <c r="M80" s="214">
        <v>1</v>
      </c>
      <c r="N80" s="214">
        <v>1</v>
      </c>
      <c r="O80" s="214">
        <v>0</v>
      </c>
      <c r="P80" s="214">
        <v>0.75</v>
      </c>
      <c r="Q80" s="214">
        <v>0</v>
      </c>
      <c r="R80" s="214">
        <v>0.4</v>
      </c>
      <c r="S80" s="214">
        <v>0</v>
      </c>
      <c r="T80" s="215">
        <v>0.6</v>
      </c>
      <c r="U80" s="34"/>
      <c r="V80" s="34"/>
    </row>
    <row r="81" spans="1:22" x14ac:dyDescent="0.2">
      <c r="A81" s="81">
        <v>76</v>
      </c>
      <c r="B81" s="84" t="str">
        <f t="shared" si="3"/>
        <v>Equatorial Guinea</v>
      </c>
      <c r="C81" s="84" t="str">
        <f t="shared" si="4"/>
        <v>GNQ</v>
      </c>
      <c r="D81" s="214">
        <f t="shared" si="5"/>
        <v>0.3583333333333335</v>
      </c>
      <c r="E81" s="81" t="s">
        <v>132</v>
      </c>
      <c r="F81" s="84" t="s">
        <v>131</v>
      </c>
      <c r="G81" s="216">
        <v>0.16666666666666699</v>
      </c>
      <c r="H81" s="214">
        <v>0.55000000000000004</v>
      </c>
      <c r="I81" s="214">
        <v>0</v>
      </c>
      <c r="J81" s="214">
        <v>0</v>
      </c>
      <c r="K81" s="214">
        <v>0.5</v>
      </c>
      <c r="L81" s="214">
        <v>1</v>
      </c>
      <c r="M81" s="214">
        <v>0.5</v>
      </c>
      <c r="N81" s="214">
        <v>0.5</v>
      </c>
      <c r="O81" s="214">
        <v>0</v>
      </c>
      <c r="P81" s="214">
        <v>1</v>
      </c>
      <c r="Q81" s="214">
        <v>0</v>
      </c>
      <c r="R81" s="214">
        <v>0.4</v>
      </c>
      <c r="S81" s="214">
        <v>0</v>
      </c>
      <c r="T81" s="215">
        <v>0.4</v>
      </c>
      <c r="U81" s="34"/>
      <c r="V81" s="34"/>
    </row>
    <row r="82" spans="1:22" x14ac:dyDescent="0.2">
      <c r="A82" s="81">
        <v>77</v>
      </c>
      <c r="B82" s="84" t="str">
        <f t="shared" si="3"/>
        <v>Greece</v>
      </c>
      <c r="C82" s="84" t="str">
        <f t="shared" si="4"/>
        <v>GRC</v>
      </c>
      <c r="D82" s="214">
        <f t="shared" si="5"/>
        <v>0.33750000000000013</v>
      </c>
      <c r="E82" s="81" t="s">
        <v>134</v>
      </c>
      <c r="F82" s="84" t="s">
        <v>133</v>
      </c>
      <c r="G82" s="216">
        <v>8.3333333333333301E-2</v>
      </c>
      <c r="H82" s="214">
        <v>0.59166666666666701</v>
      </c>
      <c r="I82" s="214">
        <v>0</v>
      </c>
      <c r="J82" s="214">
        <v>0.5</v>
      </c>
      <c r="K82" s="214">
        <v>0</v>
      </c>
      <c r="L82" s="214">
        <v>1</v>
      </c>
      <c r="M82" s="214">
        <v>0.5</v>
      </c>
      <c r="N82" s="214">
        <v>0.5</v>
      </c>
      <c r="O82" s="214">
        <v>0</v>
      </c>
      <c r="P82" s="214">
        <v>0.75</v>
      </c>
      <c r="Q82" s="214">
        <v>0</v>
      </c>
      <c r="R82" s="214">
        <v>0.4</v>
      </c>
      <c r="S82" s="214">
        <v>0</v>
      </c>
      <c r="T82" s="215">
        <v>0.4</v>
      </c>
      <c r="U82" s="34"/>
      <c r="V82" s="34"/>
    </row>
    <row r="83" spans="1:22" x14ac:dyDescent="0.2">
      <c r="A83" s="81">
        <v>78</v>
      </c>
      <c r="B83" s="84" t="str">
        <f t="shared" si="3"/>
        <v>Grenada</v>
      </c>
      <c r="C83" s="84" t="str">
        <f t="shared" si="4"/>
        <v>GRD</v>
      </c>
      <c r="D83" s="214">
        <f t="shared" si="5"/>
        <v>0.55833333333333302</v>
      </c>
      <c r="E83" s="81" t="s">
        <v>136</v>
      </c>
      <c r="F83" s="84" t="s">
        <v>135</v>
      </c>
      <c r="G83" s="216">
        <v>0.33333333333333298</v>
      </c>
      <c r="H83" s="214">
        <v>0.78333333333333299</v>
      </c>
      <c r="I83" s="214">
        <v>0</v>
      </c>
      <c r="J83" s="214">
        <v>0.5</v>
      </c>
      <c r="K83" s="214">
        <v>1</v>
      </c>
      <c r="L83" s="214">
        <v>1</v>
      </c>
      <c r="M83" s="214">
        <v>1</v>
      </c>
      <c r="N83" s="214">
        <v>1</v>
      </c>
      <c r="O83" s="214">
        <v>0</v>
      </c>
      <c r="P83" s="214">
        <v>1</v>
      </c>
      <c r="Q83" s="214">
        <v>0</v>
      </c>
      <c r="R83" s="214">
        <v>0.4</v>
      </c>
      <c r="S83" s="214">
        <v>0</v>
      </c>
      <c r="T83" s="215">
        <v>0.8</v>
      </c>
      <c r="U83" s="34"/>
      <c r="V83" s="34"/>
    </row>
    <row r="84" spans="1:22" x14ac:dyDescent="0.2">
      <c r="A84" s="81">
        <v>79</v>
      </c>
      <c r="B84" s="84" t="str">
        <f t="shared" si="3"/>
        <v>Greenland</v>
      </c>
      <c r="C84" s="84" t="str">
        <f t="shared" si="4"/>
        <v>GRL</v>
      </c>
      <c r="D84" s="214">
        <f t="shared" si="5"/>
        <v>0.82499999999999996</v>
      </c>
      <c r="E84" s="81" t="s">
        <v>726</v>
      </c>
      <c r="F84" s="84" t="s">
        <v>760</v>
      </c>
      <c r="G84" s="216">
        <v>0.91666666666666696</v>
      </c>
      <c r="H84" s="214">
        <v>0.73333333333333295</v>
      </c>
      <c r="I84" s="214">
        <v>1</v>
      </c>
      <c r="J84" s="214">
        <v>0.5</v>
      </c>
      <c r="K84" s="214">
        <v>1</v>
      </c>
      <c r="L84" s="214">
        <v>1</v>
      </c>
      <c r="M84" s="214">
        <v>0.5</v>
      </c>
      <c r="N84" s="214">
        <v>0.5</v>
      </c>
      <c r="O84" s="214">
        <v>1</v>
      </c>
      <c r="P84" s="214">
        <v>1</v>
      </c>
      <c r="Q84" s="214">
        <v>1</v>
      </c>
      <c r="R84" s="214">
        <v>0.8</v>
      </c>
      <c r="S84" s="214">
        <v>1</v>
      </c>
      <c r="T84" s="215">
        <v>0.6</v>
      </c>
      <c r="U84" s="34"/>
      <c r="V84" s="34"/>
    </row>
    <row r="85" spans="1:22" x14ac:dyDescent="0.2">
      <c r="A85" s="81">
        <v>80</v>
      </c>
      <c r="B85" s="84" t="str">
        <f t="shared" si="3"/>
        <v>Guatemala</v>
      </c>
      <c r="C85" s="84" t="str">
        <f t="shared" si="4"/>
        <v>GTM</v>
      </c>
      <c r="D85" s="214">
        <f t="shared" si="5"/>
        <v>0.20694444444444465</v>
      </c>
      <c r="E85" s="81" t="s">
        <v>138</v>
      </c>
      <c r="F85" s="84" t="s">
        <v>137</v>
      </c>
      <c r="G85" s="216">
        <v>8.3333333333333301E-2</v>
      </c>
      <c r="H85" s="214">
        <v>0.33055555555555599</v>
      </c>
      <c r="I85" s="214">
        <v>0</v>
      </c>
      <c r="J85" s="214">
        <v>0</v>
      </c>
      <c r="K85" s="214">
        <v>0</v>
      </c>
      <c r="L85" s="214">
        <v>0.33333333333333298</v>
      </c>
      <c r="M85" s="214">
        <v>0.5</v>
      </c>
      <c r="N85" s="214">
        <v>0.5</v>
      </c>
      <c r="O85" s="214">
        <v>0</v>
      </c>
      <c r="P85" s="214">
        <v>0.75</v>
      </c>
      <c r="Q85" s="214">
        <v>0</v>
      </c>
      <c r="R85" s="214">
        <v>0.2</v>
      </c>
      <c r="S85" s="214">
        <v>0</v>
      </c>
      <c r="T85" s="215">
        <v>0.2</v>
      </c>
      <c r="U85" s="34"/>
      <c r="V85" s="34"/>
    </row>
    <row r="86" spans="1:22" x14ac:dyDescent="0.2">
      <c r="A86" s="81">
        <v>81</v>
      </c>
      <c r="B86" s="84" t="str">
        <f t="shared" si="3"/>
        <v>Guam</v>
      </c>
      <c r="C86" s="84" t="str">
        <f t="shared" si="4"/>
        <v>GUM</v>
      </c>
      <c r="D86" s="214">
        <f t="shared" si="5"/>
        <v>0.90833333333333344</v>
      </c>
      <c r="E86" s="81" t="s">
        <v>727</v>
      </c>
      <c r="F86" s="84" t="s">
        <v>761</v>
      </c>
      <c r="G86" s="216">
        <v>1</v>
      </c>
      <c r="H86" s="214">
        <v>0.81666666666666698</v>
      </c>
      <c r="I86" s="214">
        <v>1</v>
      </c>
      <c r="J86" s="214">
        <v>0.5</v>
      </c>
      <c r="K86" s="214">
        <v>1</v>
      </c>
      <c r="L86" s="214">
        <v>1</v>
      </c>
      <c r="M86" s="214">
        <v>1</v>
      </c>
      <c r="N86" s="214">
        <v>1</v>
      </c>
      <c r="O86" s="214">
        <v>1</v>
      </c>
      <c r="P86" s="214">
        <v>1</v>
      </c>
      <c r="Q86" s="214">
        <v>1</v>
      </c>
      <c r="R86" s="214">
        <v>0.6</v>
      </c>
      <c r="S86" s="214">
        <v>1</v>
      </c>
      <c r="T86" s="215">
        <v>0.8</v>
      </c>
      <c r="U86" s="34"/>
      <c r="V86" s="34"/>
    </row>
    <row r="87" spans="1:22" x14ac:dyDescent="0.2">
      <c r="A87" s="81">
        <v>82</v>
      </c>
      <c r="B87" s="84" t="str">
        <f t="shared" si="3"/>
        <v>Guyana</v>
      </c>
      <c r="C87" s="84" t="str">
        <f t="shared" si="4"/>
        <v>GUY</v>
      </c>
      <c r="D87" s="214">
        <f t="shared" si="5"/>
        <v>0.39999999999999997</v>
      </c>
      <c r="E87" s="81" t="s">
        <v>140</v>
      </c>
      <c r="F87" s="84" t="s">
        <v>139</v>
      </c>
      <c r="G87" s="216">
        <v>0.16666666666666699</v>
      </c>
      <c r="H87" s="214">
        <v>0.63333333333333297</v>
      </c>
      <c r="I87" s="214">
        <v>0</v>
      </c>
      <c r="J87" s="214">
        <v>0.5</v>
      </c>
      <c r="K87" s="214">
        <v>0.5</v>
      </c>
      <c r="L87" s="214">
        <v>1</v>
      </c>
      <c r="M87" s="214">
        <v>0.5</v>
      </c>
      <c r="N87" s="214">
        <v>0.5</v>
      </c>
      <c r="O87" s="214">
        <v>0</v>
      </c>
      <c r="P87" s="214">
        <v>1</v>
      </c>
      <c r="Q87" s="214">
        <v>0</v>
      </c>
      <c r="R87" s="214">
        <v>0.4</v>
      </c>
      <c r="S87" s="214">
        <v>0</v>
      </c>
      <c r="T87" s="215">
        <v>0.4</v>
      </c>
      <c r="U87" s="34"/>
      <c r="V87" s="34"/>
    </row>
    <row r="88" spans="1:22" x14ac:dyDescent="0.2">
      <c r="A88" s="81">
        <v>83</v>
      </c>
      <c r="B88" s="84" t="str">
        <f t="shared" si="3"/>
        <v>Hong Kong SAR, China</v>
      </c>
      <c r="C88" s="84" t="str">
        <f t="shared" si="4"/>
        <v>HKG</v>
      </c>
      <c r="D88" s="214">
        <f t="shared" si="5"/>
        <v>0.74583333333333302</v>
      </c>
      <c r="E88" s="81" t="s">
        <v>728</v>
      </c>
      <c r="F88" s="84" t="s">
        <v>762</v>
      </c>
      <c r="G88" s="216">
        <v>0.83333333333333304</v>
      </c>
      <c r="H88" s="214">
        <v>0.65833333333333299</v>
      </c>
      <c r="I88" s="214">
        <v>1</v>
      </c>
      <c r="J88" s="214">
        <v>0.5</v>
      </c>
      <c r="K88" s="214">
        <v>0.5</v>
      </c>
      <c r="L88" s="214">
        <v>1</v>
      </c>
      <c r="M88" s="214">
        <v>0.5</v>
      </c>
      <c r="N88" s="214">
        <v>0.5</v>
      </c>
      <c r="O88" s="214">
        <v>1</v>
      </c>
      <c r="P88" s="214">
        <v>0.75</v>
      </c>
      <c r="Q88" s="214">
        <v>1</v>
      </c>
      <c r="R88" s="214">
        <v>0.6</v>
      </c>
      <c r="S88" s="214">
        <v>1</v>
      </c>
      <c r="T88" s="215">
        <v>0.6</v>
      </c>
      <c r="U88" s="34"/>
      <c r="V88" s="34"/>
    </row>
    <row r="89" spans="1:22" x14ac:dyDescent="0.2">
      <c r="A89" s="81">
        <v>84</v>
      </c>
      <c r="B89" s="84" t="str">
        <f t="shared" si="3"/>
        <v>Honduras</v>
      </c>
      <c r="C89" s="84" t="str">
        <f t="shared" si="4"/>
        <v>HND</v>
      </c>
      <c r="D89" s="214">
        <f t="shared" si="5"/>
        <v>0.25555555555555565</v>
      </c>
      <c r="E89" s="81" t="s">
        <v>142</v>
      </c>
      <c r="F89" s="84" t="s">
        <v>141</v>
      </c>
      <c r="G89" s="216">
        <v>8.3333333333333301E-2</v>
      </c>
      <c r="H89" s="214">
        <v>0.42777777777777798</v>
      </c>
      <c r="I89" s="214">
        <v>0</v>
      </c>
      <c r="J89" s="214">
        <v>0.5</v>
      </c>
      <c r="K89" s="214">
        <v>0</v>
      </c>
      <c r="L89" s="214">
        <v>0.66666666666666696</v>
      </c>
      <c r="M89" s="214">
        <v>0.5</v>
      </c>
      <c r="N89" s="214">
        <v>0.5</v>
      </c>
      <c r="O89" s="214">
        <v>0</v>
      </c>
      <c r="P89" s="214">
        <v>0.5</v>
      </c>
      <c r="Q89" s="214">
        <v>0</v>
      </c>
      <c r="R89" s="214">
        <v>0.2</v>
      </c>
      <c r="S89" s="214">
        <v>0</v>
      </c>
      <c r="T89" s="215">
        <v>0.2</v>
      </c>
      <c r="U89" s="34"/>
      <c r="V89" s="34"/>
    </row>
    <row r="90" spans="1:22" x14ac:dyDescent="0.2">
      <c r="A90" s="81">
        <v>85</v>
      </c>
      <c r="B90" s="84" t="str">
        <f t="shared" si="3"/>
        <v>Croatia</v>
      </c>
      <c r="C90" s="84" t="str">
        <f t="shared" si="4"/>
        <v>HRV</v>
      </c>
      <c r="D90" s="214">
        <f t="shared" si="5"/>
        <v>0.35416666666666696</v>
      </c>
      <c r="E90" s="81" t="s">
        <v>144</v>
      </c>
      <c r="F90" s="84" t="s">
        <v>143</v>
      </c>
      <c r="G90" s="216">
        <v>0.16666666666666699</v>
      </c>
      <c r="H90" s="214">
        <v>0.54166666666666696</v>
      </c>
      <c r="I90" s="214">
        <v>0</v>
      </c>
      <c r="J90" s="214">
        <v>0.5</v>
      </c>
      <c r="K90" s="214">
        <v>0.5</v>
      </c>
      <c r="L90" s="214">
        <v>1</v>
      </c>
      <c r="M90" s="214">
        <v>0.5</v>
      </c>
      <c r="N90" s="214">
        <v>0.5</v>
      </c>
      <c r="O90" s="214">
        <v>0</v>
      </c>
      <c r="P90" s="214">
        <v>0.25</v>
      </c>
      <c r="Q90" s="214">
        <v>0</v>
      </c>
      <c r="R90" s="214">
        <v>0.4</v>
      </c>
      <c r="S90" s="214">
        <v>0</v>
      </c>
      <c r="T90" s="215">
        <v>0.6</v>
      </c>
      <c r="U90" s="34"/>
      <c r="V90" s="34"/>
    </row>
    <row r="91" spans="1:22" x14ac:dyDescent="0.2">
      <c r="A91" s="81">
        <v>86</v>
      </c>
      <c r="B91" s="84" t="str">
        <f t="shared" si="3"/>
        <v>Haiti</v>
      </c>
      <c r="C91" s="84" t="str">
        <f t="shared" si="4"/>
        <v>HTI</v>
      </c>
      <c r="D91" s="214">
        <f t="shared" si="5"/>
        <v>0.17916666666666667</v>
      </c>
      <c r="E91" s="81" t="s">
        <v>146</v>
      </c>
      <c r="F91" s="84" t="s">
        <v>145</v>
      </c>
      <c r="G91" s="216">
        <v>8.3333333333333301E-2</v>
      </c>
      <c r="H91" s="214">
        <v>0.27500000000000002</v>
      </c>
      <c r="I91" s="214">
        <v>0</v>
      </c>
      <c r="J91" s="214">
        <v>0</v>
      </c>
      <c r="K91" s="214">
        <v>0</v>
      </c>
      <c r="L91" s="214">
        <v>0</v>
      </c>
      <c r="M91" s="214">
        <v>0.5</v>
      </c>
      <c r="N91" s="214">
        <v>0.5</v>
      </c>
      <c r="O91" s="214">
        <v>0</v>
      </c>
      <c r="P91" s="214">
        <v>0.75</v>
      </c>
      <c r="Q91" s="214">
        <v>0</v>
      </c>
      <c r="R91" s="214">
        <v>0.2</v>
      </c>
      <c r="S91" s="214">
        <v>0</v>
      </c>
      <c r="T91" s="215">
        <v>0.2</v>
      </c>
      <c r="U91" s="34"/>
      <c r="V91" s="34"/>
    </row>
    <row r="92" spans="1:22" x14ac:dyDescent="0.2">
      <c r="A92" s="81">
        <v>87</v>
      </c>
      <c r="B92" s="84" t="str">
        <f t="shared" si="3"/>
        <v>Hungary</v>
      </c>
      <c r="C92" s="84" t="str">
        <f t="shared" si="4"/>
        <v>HUN</v>
      </c>
      <c r="D92" s="214">
        <f t="shared" si="5"/>
        <v>0.31666666666666665</v>
      </c>
      <c r="E92" s="81" t="s">
        <v>148</v>
      </c>
      <c r="F92" s="84" t="s">
        <v>147</v>
      </c>
      <c r="G92" s="216">
        <v>8.3333333333333301E-2</v>
      </c>
      <c r="H92" s="214">
        <v>0.55000000000000004</v>
      </c>
      <c r="I92" s="214">
        <v>0</v>
      </c>
      <c r="J92" s="214">
        <v>0.5</v>
      </c>
      <c r="K92" s="214">
        <v>0</v>
      </c>
      <c r="L92" s="214">
        <v>1</v>
      </c>
      <c r="M92" s="214">
        <v>0.5</v>
      </c>
      <c r="N92" s="214">
        <v>0.5</v>
      </c>
      <c r="O92" s="214">
        <v>0</v>
      </c>
      <c r="P92" s="214">
        <v>0.5</v>
      </c>
      <c r="Q92" s="214">
        <v>0</v>
      </c>
      <c r="R92" s="214">
        <v>0.2</v>
      </c>
      <c r="S92" s="214">
        <v>0</v>
      </c>
      <c r="T92" s="215">
        <v>0.6</v>
      </c>
      <c r="U92" s="34"/>
      <c r="V92" s="34"/>
    </row>
    <row r="93" spans="1:22" x14ac:dyDescent="0.2">
      <c r="A93" s="81">
        <v>88</v>
      </c>
      <c r="B93" s="84" t="str">
        <f t="shared" si="3"/>
        <v>Indonesia</v>
      </c>
      <c r="C93" s="84" t="str">
        <f t="shared" si="4"/>
        <v>IDN</v>
      </c>
      <c r="D93" s="214">
        <f t="shared" si="5"/>
        <v>0.16250000000000001</v>
      </c>
      <c r="E93" s="81" t="s">
        <v>150</v>
      </c>
      <c r="F93" s="84" t="s">
        <v>149</v>
      </c>
      <c r="G93" s="216">
        <v>0</v>
      </c>
      <c r="H93" s="214">
        <v>0.32500000000000001</v>
      </c>
      <c r="I93" s="214">
        <v>0</v>
      </c>
      <c r="J93" s="214">
        <v>0.5</v>
      </c>
      <c r="K93" s="214">
        <v>0</v>
      </c>
      <c r="L93" s="214">
        <v>1</v>
      </c>
      <c r="M93" s="214">
        <v>0</v>
      </c>
      <c r="N93" s="214">
        <v>0</v>
      </c>
      <c r="O93" s="214">
        <v>0</v>
      </c>
      <c r="P93" s="214">
        <v>0.25</v>
      </c>
      <c r="Q93" s="214">
        <v>0</v>
      </c>
      <c r="R93" s="214">
        <v>0.2</v>
      </c>
      <c r="S93" s="214">
        <v>0</v>
      </c>
      <c r="T93" s="215">
        <v>0</v>
      </c>
      <c r="U93" s="34"/>
      <c r="V93" s="34"/>
    </row>
    <row r="94" spans="1:22" x14ac:dyDescent="0.2">
      <c r="A94" s="81">
        <v>89</v>
      </c>
      <c r="B94" s="84" t="str">
        <f t="shared" si="3"/>
        <v>Isle of Man</v>
      </c>
      <c r="C94" s="84" t="str">
        <f t="shared" si="4"/>
        <v>IMN</v>
      </c>
      <c r="D94" s="214">
        <f t="shared" si="5"/>
        <v>0.90833333333333344</v>
      </c>
      <c r="E94" s="81" t="s">
        <v>729</v>
      </c>
      <c r="F94" s="84" t="s">
        <v>763</v>
      </c>
      <c r="G94" s="216">
        <v>1</v>
      </c>
      <c r="H94" s="214">
        <v>0.81666666666666698</v>
      </c>
      <c r="I94" s="214">
        <v>1</v>
      </c>
      <c r="J94" s="214">
        <v>0.5</v>
      </c>
      <c r="K94" s="214">
        <v>1</v>
      </c>
      <c r="L94" s="214">
        <v>1</v>
      </c>
      <c r="M94" s="214">
        <v>1</v>
      </c>
      <c r="N94" s="214">
        <v>1</v>
      </c>
      <c r="O94" s="214">
        <v>1</v>
      </c>
      <c r="P94" s="214">
        <v>1</v>
      </c>
      <c r="Q94" s="214">
        <v>1</v>
      </c>
      <c r="R94" s="214">
        <v>0.6</v>
      </c>
      <c r="S94" s="214">
        <v>1</v>
      </c>
      <c r="T94" s="215">
        <v>0.8</v>
      </c>
      <c r="U94" s="34"/>
      <c r="V94" s="34"/>
    </row>
    <row r="95" spans="1:22" x14ac:dyDescent="0.2">
      <c r="A95" s="81">
        <v>90</v>
      </c>
      <c r="B95" s="84" t="str">
        <f t="shared" si="3"/>
        <v>India</v>
      </c>
      <c r="C95" s="84" t="str">
        <f t="shared" si="4"/>
        <v>IND</v>
      </c>
      <c r="D95" s="214">
        <f t="shared" si="5"/>
        <v>0.22083333333333349</v>
      </c>
      <c r="E95" s="81" t="s">
        <v>152</v>
      </c>
      <c r="F95" s="84" t="s">
        <v>151</v>
      </c>
      <c r="G95" s="216">
        <v>0</v>
      </c>
      <c r="H95" s="214">
        <v>0.44166666666666698</v>
      </c>
      <c r="I95" s="214">
        <v>0</v>
      </c>
      <c r="J95" s="214">
        <v>0.5</v>
      </c>
      <c r="K95" s="214">
        <v>0</v>
      </c>
      <c r="L95" s="214">
        <v>1</v>
      </c>
      <c r="M95" s="214">
        <v>0</v>
      </c>
      <c r="N95" s="214">
        <v>0</v>
      </c>
      <c r="O95" s="214">
        <v>0</v>
      </c>
      <c r="P95" s="214">
        <v>0.75</v>
      </c>
      <c r="Q95" s="214">
        <v>0</v>
      </c>
      <c r="R95" s="214">
        <v>0.2</v>
      </c>
      <c r="S95" s="214">
        <v>0</v>
      </c>
      <c r="T95" s="215">
        <v>0.2</v>
      </c>
      <c r="U95" s="34"/>
      <c r="V95" s="34"/>
    </row>
    <row r="96" spans="1:22" x14ac:dyDescent="0.2">
      <c r="A96" s="81">
        <v>91</v>
      </c>
      <c r="B96" s="84" t="str">
        <f t="shared" si="3"/>
        <v>Ireland</v>
      </c>
      <c r="C96" s="84" t="str">
        <f t="shared" si="4"/>
        <v>IRL</v>
      </c>
      <c r="D96" s="214">
        <f t="shared" si="5"/>
        <v>0.35416666666666663</v>
      </c>
      <c r="E96" s="81" t="s">
        <v>154</v>
      </c>
      <c r="F96" s="84" t="s">
        <v>153</v>
      </c>
      <c r="G96" s="216">
        <v>8.3333333333333301E-2</v>
      </c>
      <c r="H96" s="214">
        <v>0.625</v>
      </c>
      <c r="I96" s="214">
        <v>0</v>
      </c>
      <c r="J96" s="214">
        <v>0.5</v>
      </c>
      <c r="K96" s="214">
        <v>0</v>
      </c>
      <c r="L96" s="214">
        <v>1</v>
      </c>
      <c r="M96" s="214">
        <v>0.5</v>
      </c>
      <c r="N96" s="214">
        <v>0.5</v>
      </c>
      <c r="O96" s="214">
        <v>0</v>
      </c>
      <c r="P96" s="214">
        <v>0.75</v>
      </c>
      <c r="Q96" s="214">
        <v>0</v>
      </c>
      <c r="R96" s="214">
        <v>0.4</v>
      </c>
      <c r="S96" s="214">
        <v>0</v>
      </c>
      <c r="T96" s="215">
        <v>0.6</v>
      </c>
      <c r="U96" s="34"/>
      <c r="V96" s="34"/>
    </row>
    <row r="97" spans="1:22" x14ac:dyDescent="0.2">
      <c r="A97" s="81">
        <v>92</v>
      </c>
      <c r="B97" s="84" t="str">
        <f t="shared" si="3"/>
        <v>Iran, Islamic Rep.</v>
      </c>
      <c r="C97" s="84" t="str">
        <f t="shared" si="4"/>
        <v>IRN</v>
      </c>
      <c r="D97" s="214">
        <f t="shared" si="5"/>
        <v>0.34583333333333349</v>
      </c>
      <c r="E97" s="81" t="s">
        <v>155</v>
      </c>
      <c r="F97" s="84" t="s">
        <v>764</v>
      </c>
      <c r="G97" s="216">
        <v>0.16666666666666699</v>
      </c>
      <c r="H97" s="214">
        <v>0.52500000000000002</v>
      </c>
      <c r="I97" s="214">
        <v>0</v>
      </c>
      <c r="J97" s="214">
        <v>0.5</v>
      </c>
      <c r="K97" s="214">
        <v>0.5</v>
      </c>
      <c r="L97" s="214">
        <v>1</v>
      </c>
      <c r="M97" s="214">
        <v>0.5</v>
      </c>
      <c r="N97" s="214">
        <v>0.5</v>
      </c>
      <c r="O97" s="214">
        <v>0</v>
      </c>
      <c r="P97" s="214">
        <v>0.75</v>
      </c>
      <c r="Q97" s="214">
        <v>0</v>
      </c>
      <c r="R97" s="214">
        <v>0.2</v>
      </c>
      <c r="S97" s="214">
        <v>0</v>
      </c>
      <c r="T97" s="215">
        <v>0.2</v>
      </c>
      <c r="U97" s="34"/>
      <c r="V97" s="34"/>
    </row>
    <row r="98" spans="1:22" x14ac:dyDescent="0.2">
      <c r="A98" s="81">
        <v>93</v>
      </c>
      <c r="B98" s="84" t="str">
        <f t="shared" si="3"/>
        <v>Iraq</v>
      </c>
      <c r="C98" s="84" t="str">
        <f t="shared" si="4"/>
        <v>IRQ</v>
      </c>
      <c r="D98" s="214">
        <f t="shared" si="5"/>
        <v>0.33888888888888896</v>
      </c>
      <c r="E98" s="81" t="s">
        <v>157</v>
      </c>
      <c r="F98" s="84" t="s">
        <v>156</v>
      </c>
      <c r="G98" s="216">
        <v>0.16666666666666699</v>
      </c>
      <c r="H98" s="214">
        <v>0.51111111111111096</v>
      </c>
      <c r="I98" s="214">
        <v>0</v>
      </c>
      <c r="J98" s="214">
        <v>0.5</v>
      </c>
      <c r="K98" s="214">
        <v>0.5</v>
      </c>
      <c r="L98" s="214">
        <v>0.66666666666666696</v>
      </c>
      <c r="M98" s="214">
        <v>0.5</v>
      </c>
      <c r="N98" s="214">
        <v>0.5</v>
      </c>
      <c r="O98" s="214">
        <v>0</v>
      </c>
      <c r="P98" s="214">
        <v>1</v>
      </c>
      <c r="Q98" s="214">
        <v>0</v>
      </c>
      <c r="R98" s="214">
        <v>0.2</v>
      </c>
      <c r="S98" s="214">
        <v>0</v>
      </c>
      <c r="T98" s="215">
        <v>0.2</v>
      </c>
      <c r="U98" s="34"/>
      <c r="V98" s="34"/>
    </row>
    <row r="99" spans="1:22" x14ac:dyDescent="0.2">
      <c r="A99" s="81">
        <v>94</v>
      </c>
      <c r="B99" s="84" t="str">
        <f t="shared" si="3"/>
        <v>Iceland</v>
      </c>
      <c r="C99" s="84" t="str">
        <f t="shared" si="4"/>
        <v>ISL</v>
      </c>
      <c r="D99" s="214">
        <f t="shared" si="5"/>
        <v>0.37916666666666698</v>
      </c>
      <c r="E99" s="81" t="s">
        <v>159</v>
      </c>
      <c r="F99" s="84" t="s">
        <v>158</v>
      </c>
      <c r="G99" s="216">
        <v>0.16666666666666699</v>
      </c>
      <c r="H99" s="214">
        <v>0.59166666666666701</v>
      </c>
      <c r="I99" s="214">
        <v>0</v>
      </c>
      <c r="J99" s="214">
        <v>0.5</v>
      </c>
      <c r="K99" s="214">
        <v>0.5</v>
      </c>
      <c r="L99" s="214">
        <v>1</v>
      </c>
      <c r="M99" s="214">
        <v>0.5</v>
      </c>
      <c r="N99" s="214">
        <v>0.5</v>
      </c>
      <c r="O99" s="214">
        <v>0</v>
      </c>
      <c r="P99" s="214">
        <v>0.75</v>
      </c>
      <c r="Q99" s="214">
        <v>0</v>
      </c>
      <c r="R99" s="214">
        <v>0.2</v>
      </c>
      <c r="S99" s="214">
        <v>0</v>
      </c>
      <c r="T99" s="215">
        <v>0.6</v>
      </c>
      <c r="U99" s="34"/>
      <c r="V99" s="34"/>
    </row>
    <row r="100" spans="1:22" x14ac:dyDescent="0.2">
      <c r="A100" s="81">
        <v>95</v>
      </c>
      <c r="B100" s="84" t="str">
        <f t="shared" si="3"/>
        <v>Israel</v>
      </c>
      <c r="C100" s="84" t="str">
        <f t="shared" si="4"/>
        <v>ISR</v>
      </c>
      <c r="D100" s="214">
        <f t="shared" si="5"/>
        <v>0.32083333333333314</v>
      </c>
      <c r="E100" s="81" t="s">
        <v>161</v>
      </c>
      <c r="F100" s="84" t="s">
        <v>160</v>
      </c>
      <c r="G100" s="216">
        <v>8.3333333333333301E-2</v>
      </c>
      <c r="H100" s="214">
        <v>0.55833333333333302</v>
      </c>
      <c r="I100" s="214">
        <v>0</v>
      </c>
      <c r="J100" s="214">
        <v>0.5</v>
      </c>
      <c r="K100" s="214">
        <v>0</v>
      </c>
      <c r="L100" s="214">
        <v>1</v>
      </c>
      <c r="M100" s="214">
        <v>0.5</v>
      </c>
      <c r="N100" s="214">
        <v>0.5</v>
      </c>
      <c r="O100" s="214">
        <v>0</v>
      </c>
      <c r="P100" s="214">
        <v>0.75</v>
      </c>
      <c r="Q100" s="214">
        <v>0</v>
      </c>
      <c r="R100" s="214">
        <v>0.4</v>
      </c>
      <c r="S100" s="214">
        <v>0</v>
      </c>
      <c r="T100" s="215">
        <v>0.2</v>
      </c>
      <c r="U100" s="34"/>
      <c r="V100" s="34"/>
    </row>
    <row r="101" spans="1:22" x14ac:dyDescent="0.2">
      <c r="A101" s="81">
        <v>96</v>
      </c>
      <c r="B101" s="84" t="str">
        <f t="shared" si="3"/>
        <v>Italy</v>
      </c>
      <c r="C101" s="84" t="str">
        <f t="shared" si="4"/>
        <v>ITA</v>
      </c>
      <c r="D101" s="214">
        <f t="shared" si="5"/>
        <v>0.32083333333333314</v>
      </c>
      <c r="E101" s="81" t="s">
        <v>163</v>
      </c>
      <c r="F101" s="84" t="s">
        <v>162</v>
      </c>
      <c r="G101" s="216">
        <v>8.3333333333333301E-2</v>
      </c>
      <c r="H101" s="214">
        <v>0.55833333333333302</v>
      </c>
      <c r="I101" s="214">
        <v>0</v>
      </c>
      <c r="J101" s="214">
        <v>0.5</v>
      </c>
      <c r="K101" s="214">
        <v>0</v>
      </c>
      <c r="L101" s="214">
        <v>1</v>
      </c>
      <c r="M101" s="214">
        <v>0.5</v>
      </c>
      <c r="N101" s="214">
        <v>0.5</v>
      </c>
      <c r="O101" s="214">
        <v>0</v>
      </c>
      <c r="P101" s="214">
        <v>0.75</v>
      </c>
      <c r="Q101" s="214">
        <v>0</v>
      </c>
      <c r="R101" s="214">
        <v>0.2</v>
      </c>
      <c r="S101" s="214">
        <v>0</v>
      </c>
      <c r="T101" s="215">
        <v>0.4</v>
      </c>
      <c r="U101" s="34"/>
      <c r="V101" s="34"/>
    </row>
    <row r="102" spans="1:22" x14ac:dyDescent="0.2">
      <c r="A102" s="81">
        <v>97</v>
      </c>
      <c r="B102" s="84" t="str">
        <f t="shared" si="3"/>
        <v>Jamaica</v>
      </c>
      <c r="C102" s="84" t="str">
        <f t="shared" si="4"/>
        <v>JAM</v>
      </c>
      <c r="D102" s="214">
        <f t="shared" si="5"/>
        <v>0.36249999999999999</v>
      </c>
      <c r="E102" s="81" t="s">
        <v>165</v>
      </c>
      <c r="F102" s="84" t="s">
        <v>164</v>
      </c>
      <c r="G102" s="216">
        <v>0.16666666666666699</v>
      </c>
      <c r="H102" s="214">
        <v>0.55833333333333302</v>
      </c>
      <c r="I102" s="214">
        <v>0</v>
      </c>
      <c r="J102" s="214">
        <v>0.5</v>
      </c>
      <c r="K102" s="214">
        <v>0.5</v>
      </c>
      <c r="L102" s="214">
        <v>1</v>
      </c>
      <c r="M102" s="214">
        <v>0.5</v>
      </c>
      <c r="N102" s="214">
        <v>0.5</v>
      </c>
      <c r="O102" s="214">
        <v>0</v>
      </c>
      <c r="P102" s="214">
        <v>0.75</v>
      </c>
      <c r="Q102" s="214">
        <v>0</v>
      </c>
      <c r="R102" s="214">
        <v>0.4</v>
      </c>
      <c r="S102" s="214">
        <v>0</v>
      </c>
      <c r="T102" s="215">
        <v>0.2</v>
      </c>
      <c r="U102" s="34"/>
      <c r="V102" s="34"/>
    </row>
    <row r="103" spans="1:22" x14ac:dyDescent="0.2">
      <c r="A103" s="81">
        <v>98</v>
      </c>
      <c r="B103" s="84" t="str">
        <f t="shared" si="3"/>
        <v>Jordan</v>
      </c>
      <c r="C103" s="84" t="str">
        <f t="shared" si="4"/>
        <v>JOR</v>
      </c>
      <c r="D103" s="214">
        <f t="shared" si="5"/>
        <v>0.30000000000000016</v>
      </c>
      <c r="E103" s="81" t="s">
        <v>167</v>
      </c>
      <c r="F103" s="84" t="s">
        <v>166</v>
      </c>
      <c r="G103" s="216">
        <v>8.3333333333333301E-2</v>
      </c>
      <c r="H103" s="214">
        <v>0.51666666666666705</v>
      </c>
      <c r="I103" s="214">
        <v>0</v>
      </c>
      <c r="J103" s="214">
        <v>0.5</v>
      </c>
      <c r="K103" s="214">
        <v>0</v>
      </c>
      <c r="L103" s="214">
        <v>1</v>
      </c>
      <c r="M103" s="214">
        <v>0.5</v>
      </c>
      <c r="N103" s="214">
        <v>0.5</v>
      </c>
      <c r="O103" s="214">
        <v>0</v>
      </c>
      <c r="P103" s="214">
        <v>0.5</v>
      </c>
      <c r="Q103" s="214">
        <v>0</v>
      </c>
      <c r="R103" s="214">
        <v>0.4</v>
      </c>
      <c r="S103" s="214">
        <v>0</v>
      </c>
      <c r="T103" s="215">
        <v>0.2</v>
      </c>
      <c r="U103" s="34"/>
      <c r="V103" s="34"/>
    </row>
    <row r="104" spans="1:22" x14ac:dyDescent="0.2">
      <c r="A104" s="81">
        <v>99</v>
      </c>
      <c r="B104" s="84" t="str">
        <f t="shared" si="3"/>
        <v>Japan</v>
      </c>
      <c r="C104" s="84" t="str">
        <f t="shared" si="4"/>
        <v>JPN</v>
      </c>
      <c r="D104" s="214">
        <f t="shared" si="5"/>
        <v>0.32083333333333314</v>
      </c>
      <c r="E104" s="81" t="s">
        <v>169</v>
      </c>
      <c r="F104" s="84" t="s">
        <v>168</v>
      </c>
      <c r="G104" s="216">
        <v>8.3333333333333301E-2</v>
      </c>
      <c r="H104" s="214">
        <v>0.55833333333333302</v>
      </c>
      <c r="I104" s="214">
        <v>0</v>
      </c>
      <c r="J104" s="214">
        <v>0.5</v>
      </c>
      <c r="K104" s="214">
        <v>0</v>
      </c>
      <c r="L104" s="214">
        <v>1</v>
      </c>
      <c r="M104" s="214">
        <v>0.5</v>
      </c>
      <c r="N104" s="214">
        <v>0.5</v>
      </c>
      <c r="O104" s="214">
        <v>0</v>
      </c>
      <c r="P104" s="214">
        <v>0.75</v>
      </c>
      <c r="Q104" s="214">
        <v>0</v>
      </c>
      <c r="R104" s="214">
        <v>0.2</v>
      </c>
      <c r="S104" s="214">
        <v>0</v>
      </c>
      <c r="T104" s="215">
        <v>0.4</v>
      </c>
      <c r="U104" s="34"/>
      <c r="V104" s="34"/>
    </row>
    <row r="105" spans="1:22" x14ac:dyDescent="0.2">
      <c r="A105" s="81">
        <v>100</v>
      </c>
      <c r="B105" s="84" t="str">
        <f t="shared" si="3"/>
        <v>Kazakhstan</v>
      </c>
      <c r="C105" s="84" t="str">
        <f t="shared" si="4"/>
        <v>KAZ</v>
      </c>
      <c r="D105" s="214">
        <f t="shared" si="5"/>
        <v>0.30000000000000016</v>
      </c>
      <c r="E105" s="81" t="s">
        <v>171</v>
      </c>
      <c r="F105" s="84" t="s">
        <v>170</v>
      </c>
      <c r="G105" s="216">
        <v>8.3333333333333301E-2</v>
      </c>
      <c r="H105" s="214">
        <v>0.51666666666666705</v>
      </c>
      <c r="I105" s="214">
        <v>0</v>
      </c>
      <c r="J105" s="214">
        <v>0.5</v>
      </c>
      <c r="K105" s="214">
        <v>0</v>
      </c>
      <c r="L105" s="214">
        <v>1</v>
      </c>
      <c r="M105" s="214">
        <v>0.5</v>
      </c>
      <c r="N105" s="214">
        <v>0.5</v>
      </c>
      <c r="O105" s="214">
        <v>0</v>
      </c>
      <c r="P105" s="214">
        <v>0.5</v>
      </c>
      <c r="Q105" s="214">
        <v>0</v>
      </c>
      <c r="R105" s="214">
        <v>0.2</v>
      </c>
      <c r="S105" s="214">
        <v>0</v>
      </c>
      <c r="T105" s="215">
        <v>0.4</v>
      </c>
      <c r="U105" s="34"/>
      <c r="V105" s="34"/>
    </row>
    <row r="106" spans="1:22" x14ac:dyDescent="0.2">
      <c r="A106" s="81">
        <v>101</v>
      </c>
      <c r="B106" s="84" t="str">
        <f t="shared" si="3"/>
        <v>Kenya</v>
      </c>
      <c r="C106" s="84" t="str">
        <f t="shared" si="4"/>
        <v>KEN</v>
      </c>
      <c r="D106" s="214">
        <f t="shared" si="5"/>
        <v>0.102777777777778</v>
      </c>
      <c r="E106" s="81" t="s">
        <v>173</v>
      </c>
      <c r="F106" s="84" t="s">
        <v>172</v>
      </c>
      <c r="G106" s="216">
        <v>0</v>
      </c>
      <c r="H106" s="214">
        <v>0.20555555555555599</v>
      </c>
      <c r="I106" s="214">
        <v>0</v>
      </c>
      <c r="J106" s="214">
        <v>0</v>
      </c>
      <c r="K106" s="214">
        <v>0</v>
      </c>
      <c r="L106" s="214">
        <v>0.33333333333333298</v>
      </c>
      <c r="M106" s="214">
        <v>0</v>
      </c>
      <c r="N106" s="214">
        <v>0</v>
      </c>
      <c r="O106" s="214">
        <v>0</v>
      </c>
      <c r="P106" s="214">
        <v>0.5</v>
      </c>
      <c r="Q106" s="214">
        <v>0</v>
      </c>
      <c r="R106" s="214">
        <v>0.2</v>
      </c>
      <c r="S106" s="214">
        <v>0</v>
      </c>
      <c r="T106" s="215">
        <v>0.2</v>
      </c>
      <c r="U106" s="34"/>
      <c r="V106" s="34"/>
    </row>
    <row r="107" spans="1:22" x14ac:dyDescent="0.2">
      <c r="A107" s="81">
        <v>102</v>
      </c>
      <c r="B107" s="84" t="str">
        <f t="shared" si="3"/>
        <v>Kyrgyz Republic</v>
      </c>
      <c r="C107" s="84" t="str">
        <f t="shared" si="4"/>
        <v>KGZ</v>
      </c>
      <c r="D107" s="214">
        <f t="shared" si="5"/>
        <v>0.3583333333333335</v>
      </c>
      <c r="E107" s="81" t="s">
        <v>174</v>
      </c>
      <c r="F107" s="84" t="s">
        <v>765</v>
      </c>
      <c r="G107" s="216">
        <v>0.16666666666666699</v>
      </c>
      <c r="H107" s="214">
        <v>0.55000000000000004</v>
      </c>
      <c r="I107" s="214">
        <v>0</v>
      </c>
      <c r="J107" s="214">
        <v>0.5</v>
      </c>
      <c r="K107" s="214">
        <v>0.5</v>
      </c>
      <c r="L107" s="214">
        <v>1</v>
      </c>
      <c r="M107" s="214">
        <v>0.5</v>
      </c>
      <c r="N107" s="214">
        <v>0.5</v>
      </c>
      <c r="O107" s="214">
        <v>0</v>
      </c>
      <c r="P107" s="214">
        <v>0.5</v>
      </c>
      <c r="Q107" s="214">
        <v>0</v>
      </c>
      <c r="R107" s="214">
        <v>0.4</v>
      </c>
      <c r="S107" s="214">
        <v>0</v>
      </c>
      <c r="T107" s="215">
        <v>0.4</v>
      </c>
      <c r="U107" s="34"/>
      <c r="V107" s="34"/>
    </row>
    <row r="108" spans="1:22" x14ac:dyDescent="0.2">
      <c r="A108" s="81">
        <v>103</v>
      </c>
      <c r="B108" s="84" t="str">
        <f t="shared" si="3"/>
        <v>Cambodia</v>
      </c>
      <c r="C108" s="84" t="str">
        <f t="shared" si="4"/>
        <v>KHM</v>
      </c>
      <c r="D108" s="214">
        <f t="shared" si="5"/>
        <v>0.37500000000000011</v>
      </c>
      <c r="E108" s="81" t="s">
        <v>176</v>
      </c>
      <c r="F108" s="84" t="s">
        <v>175</v>
      </c>
      <c r="G108" s="216">
        <v>8.3333333333333301E-2</v>
      </c>
      <c r="H108" s="214">
        <v>0.66666666666666696</v>
      </c>
      <c r="I108" s="214">
        <v>0</v>
      </c>
      <c r="J108" s="214">
        <v>0.5</v>
      </c>
      <c r="K108" s="214">
        <v>0</v>
      </c>
      <c r="L108" s="214">
        <v>1</v>
      </c>
      <c r="M108" s="214">
        <v>0.5</v>
      </c>
      <c r="N108" s="214">
        <v>0.5</v>
      </c>
      <c r="O108" s="214">
        <v>0</v>
      </c>
      <c r="P108" s="214">
        <v>1</v>
      </c>
      <c r="Q108" s="214">
        <v>0</v>
      </c>
      <c r="R108" s="214">
        <v>0.4</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0.55833333333333302</v>
      </c>
      <c r="E110" s="81" t="s">
        <v>179</v>
      </c>
      <c r="F110" s="84" t="s">
        <v>766</v>
      </c>
      <c r="G110" s="216">
        <v>0.33333333333333298</v>
      </c>
      <c r="H110" s="214">
        <v>0.78333333333333299</v>
      </c>
      <c r="I110" s="214">
        <v>0</v>
      </c>
      <c r="J110" s="214">
        <v>0.5</v>
      </c>
      <c r="K110" s="214">
        <v>0.5</v>
      </c>
      <c r="L110" s="214">
        <v>1</v>
      </c>
      <c r="M110" s="214">
        <v>1</v>
      </c>
      <c r="N110" s="214">
        <v>1</v>
      </c>
      <c r="O110" s="214">
        <v>0</v>
      </c>
      <c r="P110" s="214">
        <v>1</v>
      </c>
      <c r="Q110" s="214">
        <v>0</v>
      </c>
      <c r="R110" s="214">
        <v>0.4</v>
      </c>
      <c r="S110" s="214">
        <v>0.5</v>
      </c>
      <c r="T110" s="215">
        <v>0.8</v>
      </c>
      <c r="U110" s="34"/>
      <c r="V110" s="34"/>
    </row>
    <row r="111" spans="1:22" x14ac:dyDescent="0.2">
      <c r="A111" s="81">
        <v>106</v>
      </c>
      <c r="B111" s="84" t="str">
        <f t="shared" si="3"/>
        <v>Korea, Rep.</v>
      </c>
      <c r="C111" s="84" t="str">
        <f t="shared" si="4"/>
        <v>KOR</v>
      </c>
      <c r="D111" s="214">
        <f t="shared" si="5"/>
        <v>0.35416666666666663</v>
      </c>
      <c r="E111" s="81" t="s">
        <v>180</v>
      </c>
      <c r="F111" s="84" t="s">
        <v>767</v>
      </c>
      <c r="G111" s="216">
        <v>8.3333333333333301E-2</v>
      </c>
      <c r="H111" s="214">
        <v>0.625</v>
      </c>
      <c r="I111" s="214">
        <v>0</v>
      </c>
      <c r="J111" s="214">
        <v>0.5</v>
      </c>
      <c r="K111" s="214">
        <v>0</v>
      </c>
      <c r="L111" s="214">
        <v>1</v>
      </c>
      <c r="M111" s="214">
        <v>0.5</v>
      </c>
      <c r="N111" s="214">
        <v>0.5</v>
      </c>
      <c r="O111" s="214">
        <v>0</v>
      </c>
      <c r="P111" s="214">
        <v>0.75</v>
      </c>
      <c r="Q111" s="214">
        <v>0</v>
      </c>
      <c r="R111" s="214">
        <v>0.4</v>
      </c>
      <c r="S111" s="214">
        <v>0</v>
      </c>
      <c r="T111" s="215">
        <v>0.6</v>
      </c>
      <c r="U111" s="34"/>
      <c r="V111" s="34"/>
    </row>
    <row r="112" spans="1:22" x14ac:dyDescent="0.2">
      <c r="A112" s="81">
        <v>107</v>
      </c>
      <c r="B112" s="84" t="str">
        <f t="shared" si="3"/>
        <v>Kuwait</v>
      </c>
      <c r="C112" s="84" t="str">
        <f t="shared" si="4"/>
        <v>KWT</v>
      </c>
      <c r="D112" s="214">
        <f t="shared" si="5"/>
        <v>0.35416666666666663</v>
      </c>
      <c r="E112" s="81" t="s">
        <v>182</v>
      </c>
      <c r="F112" s="84" t="s">
        <v>181</v>
      </c>
      <c r="G112" s="216">
        <v>8.3333333333333301E-2</v>
      </c>
      <c r="H112" s="214">
        <v>0.625</v>
      </c>
      <c r="I112" s="214">
        <v>0</v>
      </c>
      <c r="J112" s="214">
        <v>0.5</v>
      </c>
      <c r="K112" s="214">
        <v>0</v>
      </c>
      <c r="L112" s="214">
        <v>1</v>
      </c>
      <c r="M112" s="214">
        <v>0.5</v>
      </c>
      <c r="N112" s="214">
        <v>0.5</v>
      </c>
      <c r="O112" s="214">
        <v>0</v>
      </c>
      <c r="P112" s="214">
        <v>0.75</v>
      </c>
      <c r="Q112" s="214">
        <v>0</v>
      </c>
      <c r="R112" s="214">
        <v>0.4</v>
      </c>
      <c r="S112" s="214">
        <v>0</v>
      </c>
      <c r="T112" s="215">
        <v>0.6</v>
      </c>
      <c r="U112" s="34"/>
      <c r="V112" s="34"/>
    </row>
    <row r="113" spans="1:22" x14ac:dyDescent="0.2">
      <c r="A113" s="81">
        <v>108</v>
      </c>
      <c r="B113" s="84" t="str">
        <f t="shared" si="3"/>
        <v>Lao PDR</v>
      </c>
      <c r="C113" s="84" t="str">
        <f t="shared" si="4"/>
        <v>LAO</v>
      </c>
      <c r="D113" s="214">
        <f t="shared" si="5"/>
        <v>0.30972222222222212</v>
      </c>
      <c r="E113" s="81" t="s">
        <v>184</v>
      </c>
      <c r="F113" s="84" t="s">
        <v>183</v>
      </c>
      <c r="G113" s="216">
        <v>8.3333333333333301E-2</v>
      </c>
      <c r="H113" s="214">
        <v>0.53611111111111098</v>
      </c>
      <c r="I113" s="214">
        <v>0</v>
      </c>
      <c r="J113" s="214">
        <v>0.5</v>
      </c>
      <c r="K113" s="214">
        <v>0</v>
      </c>
      <c r="L113" s="214">
        <v>0.66666666666666696</v>
      </c>
      <c r="M113" s="214">
        <v>0.5</v>
      </c>
      <c r="N113" s="214">
        <v>0.5</v>
      </c>
      <c r="O113" s="214">
        <v>0</v>
      </c>
      <c r="P113" s="214">
        <v>0.75</v>
      </c>
      <c r="Q113" s="214">
        <v>0</v>
      </c>
      <c r="R113" s="214">
        <v>0.2</v>
      </c>
      <c r="S113" s="214">
        <v>0</v>
      </c>
      <c r="T113" s="215">
        <v>0.6</v>
      </c>
      <c r="U113" s="34"/>
      <c r="V113" s="34"/>
    </row>
    <row r="114" spans="1:22" x14ac:dyDescent="0.2">
      <c r="A114" s="81">
        <v>109</v>
      </c>
      <c r="B114" s="84" t="str">
        <f t="shared" si="3"/>
        <v>Lebanon</v>
      </c>
      <c r="C114" s="84" t="str">
        <f t="shared" si="4"/>
        <v>LBN</v>
      </c>
      <c r="D114" s="214">
        <f t="shared" si="5"/>
        <v>0.19305555555555565</v>
      </c>
      <c r="E114" s="81" t="s">
        <v>186</v>
      </c>
      <c r="F114" s="84" t="s">
        <v>185</v>
      </c>
      <c r="G114" s="216">
        <v>8.3333333333333301E-2</v>
      </c>
      <c r="H114" s="214">
        <v>0.30277777777777798</v>
      </c>
      <c r="I114" s="214">
        <v>0</v>
      </c>
      <c r="J114" s="214">
        <v>0</v>
      </c>
      <c r="K114" s="214">
        <v>0.5</v>
      </c>
      <c r="L114" s="214">
        <v>0.66666666666666696</v>
      </c>
      <c r="M114" s="214">
        <v>0</v>
      </c>
      <c r="N114" s="214">
        <v>0</v>
      </c>
      <c r="O114" s="214">
        <v>0</v>
      </c>
      <c r="P114" s="214">
        <v>0.75</v>
      </c>
      <c r="Q114" s="214">
        <v>0</v>
      </c>
      <c r="R114" s="214">
        <v>0.4</v>
      </c>
      <c r="S114" s="214">
        <v>0</v>
      </c>
      <c r="T114" s="215">
        <v>0</v>
      </c>
      <c r="U114" s="34"/>
      <c r="V114" s="34"/>
    </row>
    <row r="115" spans="1:22" x14ac:dyDescent="0.2">
      <c r="A115" s="81">
        <v>110</v>
      </c>
      <c r="B115" s="84" t="str">
        <f t="shared" si="3"/>
        <v>Liberia</v>
      </c>
      <c r="C115" s="84" t="str">
        <f t="shared" si="4"/>
        <v>LBR</v>
      </c>
      <c r="D115" s="214">
        <f t="shared" si="5"/>
        <v>0.35138888888888897</v>
      </c>
      <c r="E115" s="81" t="s">
        <v>188</v>
      </c>
      <c r="F115" s="84" t="s">
        <v>187</v>
      </c>
      <c r="G115" s="216">
        <v>0.16666666666666699</v>
      </c>
      <c r="H115" s="214">
        <v>0.53611111111111098</v>
      </c>
      <c r="I115" s="214">
        <v>0</v>
      </c>
      <c r="J115" s="214">
        <v>0.5</v>
      </c>
      <c r="K115" s="214">
        <v>0.5</v>
      </c>
      <c r="L115" s="214">
        <v>0.66666666666666696</v>
      </c>
      <c r="M115" s="214">
        <v>0.5</v>
      </c>
      <c r="N115" s="214">
        <v>0.5</v>
      </c>
      <c r="O115" s="214">
        <v>0</v>
      </c>
      <c r="P115" s="214">
        <v>0.75</v>
      </c>
      <c r="Q115" s="214">
        <v>0</v>
      </c>
      <c r="R115" s="214">
        <v>0.4</v>
      </c>
      <c r="S115" s="214">
        <v>0</v>
      </c>
      <c r="T115" s="215">
        <v>0.4</v>
      </c>
      <c r="U115" s="34"/>
      <c r="V115" s="34"/>
    </row>
    <row r="116" spans="1:22" x14ac:dyDescent="0.2">
      <c r="A116" s="81">
        <v>111</v>
      </c>
      <c r="B116" s="84" t="str">
        <f t="shared" si="3"/>
        <v>Libya</v>
      </c>
      <c r="C116" s="84" t="str">
        <f t="shared" si="4"/>
        <v>LBY</v>
      </c>
      <c r="D116" s="214">
        <f t="shared" si="5"/>
        <v>0.38333333333333347</v>
      </c>
      <c r="E116" s="81" t="s">
        <v>190</v>
      </c>
      <c r="F116" s="84" t="s">
        <v>189</v>
      </c>
      <c r="G116" s="216">
        <v>0.16666666666666699</v>
      </c>
      <c r="H116" s="214">
        <v>0.6</v>
      </c>
      <c r="I116" s="214">
        <v>0</v>
      </c>
      <c r="J116" s="214">
        <v>0.5</v>
      </c>
      <c r="K116" s="214">
        <v>0.5</v>
      </c>
      <c r="L116" s="214">
        <v>1</v>
      </c>
      <c r="M116" s="214">
        <v>0.5</v>
      </c>
      <c r="N116" s="214">
        <v>0.5</v>
      </c>
      <c r="O116" s="214">
        <v>0</v>
      </c>
      <c r="P116" s="214">
        <v>1</v>
      </c>
      <c r="Q116" s="214">
        <v>0</v>
      </c>
      <c r="R116" s="214">
        <v>0.2</v>
      </c>
      <c r="S116" s="214">
        <v>0</v>
      </c>
      <c r="T116" s="215">
        <v>0.4</v>
      </c>
      <c r="U116" s="34"/>
      <c r="V116" s="34"/>
    </row>
    <row r="117" spans="1:22" x14ac:dyDescent="0.2">
      <c r="A117" s="81">
        <v>112</v>
      </c>
      <c r="B117" s="84" t="str">
        <f t="shared" si="3"/>
        <v>St. Lucia</v>
      </c>
      <c r="C117" s="84" t="str">
        <f t="shared" si="4"/>
        <v>LCA</v>
      </c>
      <c r="D117" s="214">
        <f t="shared" si="5"/>
        <v>0.57916666666666705</v>
      </c>
      <c r="E117" s="81" t="s">
        <v>191</v>
      </c>
      <c r="F117" s="84" t="s">
        <v>531</v>
      </c>
      <c r="G117" s="216">
        <v>0.41666666666666702</v>
      </c>
      <c r="H117" s="214">
        <v>0.74166666666666703</v>
      </c>
      <c r="I117" s="214">
        <v>0</v>
      </c>
      <c r="J117" s="214">
        <v>0.5</v>
      </c>
      <c r="K117" s="214">
        <v>1</v>
      </c>
      <c r="L117" s="214">
        <v>1</v>
      </c>
      <c r="M117" s="214">
        <v>1</v>
      </c>
      <c r="N117" s="214">
        <v>1</v>
      </c>
      <c r="O117" s="214">
        <v>0</v>
      </c>
      <c r="P117" s="214">
        <v>0.75</v>
      </c>
      <c r="Q117" s="214">
        <v>0</v>
      </c>
      <c r="R117" s="214">
        <v>0.4</v>
      </c>
      <c r="S117" s="214">
        <v>0.5</v>
      </c>
      <c r="T117" s="215">
        <v>0.8</v>
      </c>
      <c r="U117" s="34"/>
      <c r="V117" s="34"/>
    </row>
    <row r="118" spans="1:22" x14ac:dyDescent="0.2">
      <c r="A118" s="81">
        <v>113</v>
      </c>
      <c r="B118" s="84" t="str">
        <f t="shared" si="3"/>
        <v>Liechtenstein</v>
      </c>
      <c r="C118" s="84" t="str">
        <f t="shared" si="4"/>
        <v>LIE</v>
      </c>
      <c r="D118" s="214">
        <f t="shared" si="5"/>
        <v>0.48333333333333295</v>
      </c>
      <c r="E118" s="81" t="s">
        <v>193</v>
      </c>
      <c r="F118" s="84" t="s">
        <v>192</v>
      </c>
      <c r="G118" s="216">
        <v>0.33333333333333298</v>
      </c>
      <c r="H118" s="214">
        <v>0.63333333333333297</v>
      </c>
      <c r="I118" s="214">
        <v>0</v>
      </c>
      <c r="J118" s="214">
        <v>0.5</v>
      </c>
      <c r="K118" s="214">
        <v>1</v>
      </c>
      <c r="L118" s="214">
        <v>1</v>
      </c>
      <c r="M118" s="214">
        <v>0.5</v>
      </c>
      <c r="N118" s="214">
        <v>0.5</v>
      </c>
      <c r="O118" s="214">
        <v>0</v>
      </c>
      <c r="P118" s="214">
        <v>1</v>
      </c>
      <c r="Q118" s="214">
        <v>0</v>
      </c>
      <c r="R118" s="214">
        <v>0.2</v>
      </c>
      <c r="S118" s="214">
        <v>0.5</v>
      </c>
      <c r="T118" s="215">
        <v>0.6</v>
      </c>
      <c r="U118" s="34"/>
      <c r="V118" s="34"/>
    </row>
    <row r="119" spans="1:22" x14ac:dyDescent="0.2">
      <c r="A119" s="81">
        <v>114</v>
      </c>
      <c r="B119" s="84" t="str">
        <f t="shared" si="3"/>
        <v>Sri Lanka</v>
      </c>
      <c r="C119" s="84" t="str">
        <f t="shared" si="4"/>
        <v>LKA</v>
      </c>
      <c r="D119" s="214">
        <f t="shared" si="5"/>
        <v>0.16805555555555551</v>
      </c>
      <c r="E119" s="81" t="s">
        <v>195</v>
      </c>
      <c r="F119" s="84" t="s">
        <v>194</v>
      </c>
      <c r="G119" s="216">
        <v>0</v>
      </c>
      <c r="H119" s="214">
        <v>0.33611111111111103</v>
      </c>
      <c r="I119" s="214">
        <v>0</v>
      </c>
      <c r="J119" s="214">
        <v>0.5</v>
      </c>
      <c r="K119" s="214">
        <v>0</v>
      </c>
      <c r="L119" s="214">
        <v>0.66666666666666696</v>
      </c>
      <c r="M119" s="214">
        <v>0</v>
      </c>
      <c r="N119" s="214">
        <v>0</v>
      </c>
      <c r="O119" s="214">
        <v>0</v>
      </c>
      <c r="P119" s="214">
        <v>0.25</v>
      </c>
      <c r="Q119" s="214">
        <v>0</v>
      </c>
      <c r="R119" s="214">
        <v>0.2</v>
      </c>
      <c r="S119" s="214">
        <v>0</v>
      </c>
      <c r="T119" s="215">
        <v>0.4</v>
      </c>
      <c r="U119" s="34"/>
      <c r="V119" s="34"/>
    </row>
    <row r="120" spans="1:22" x14ac:dyDescent="0.2">
      <c r="A120" s="81">
        <v>115</v>
      </c>
      <c r="B120" s="84" t="str">
        <f t="shared" si="3"/>
        <v>Lesotho</v>
      </c>
      <c r="C120" s="84" t="str">
        <f t="shared" si="4"/>
        <v>LSO</v>
      </c>
      <c r="D120" s="214">
        <f t="shared" si="5"/>
        <v>0.29583333333333311</v>
      </c>
      <c r="E120" s="81" t="s">
        <v>197</v>
      </c>
      <c r="F120" s="84" t="s">
        <v>196</v>
      </c>
      <c r="G120" s="216">
        <v>8.3333333333333301E-2</v>
      </c>
      <c r="H120" s="214">
        <v>0.50833333333333297</v>
      </c>
      <c r="I120" s="214">
        <v>0</v>
      </c>
      <c r="J120" s="214">
        <v>0.5</v>
      </c>
      <c r="K120" s="214">
        <v>0.5</v>
      </c>
      <c r="L120" s="214">
        <v>1</v>
      </c>
      <c r="M120" s="214">
        <v>0</v>
      </c>
      <c r="N120" s="214">
        <v>0</v>
      </c>
      <c r="O120" s="214">
        <v>0</v>
      </c>
      <c r="P120" s="214">
        <v>0.75</v>
      </c>
      <c r="Q120" s="214">
        <v>0</v>
      </c>
      <c r="R120" s="214">
        <v>0.4</v>
      </c>
      <c r="S120" s="214">
        <v>0</v>
      </c>
      <c r="T120" s="215">
        <v>0.4</v>
      </c>
      <c r="U120" s="34"/>
      <c r="V120" s="34"/>
    </row>
    <row r="121" spans="1:22" x14ac:dyDescent="0.2">
      <c r="A121" s="81">
        <v>116</v>
      </c>
      <c r="B121" s="84" t="str">
        <f t="shared" si="3"/>
        <v>Lithuania</v>
      </c>
      <c r="C121" s="84" t="str">
        <f t="shared" si="4"/>
        <v>LTU</v>
      </c>
      <c r="D121" s="214">
        <f t="shared" si="5"/>
        <v>0.39583333333333348</v>
      </c>
      <c r="E121" s="81" t="s">
        <v>199</v>
      </c>
      <c r="F121" s="84" t="s">
        <v>198</v>
      </c>
      <c r="G121" s="216">
        <v>0.16666666666666699</v>
      </c>
      <c r="H121" s="214">
        <v>0.625</v>
      </c>
      <c r="I121" s="214">
        <v>0</v>
      </c>
      <c r="J121" s="214">
        <v>0.5</v>
      </c>
      <c r="K121" s="214">
        <v>0.5</v>
      </c>
      <c r="L121" s="214">
        <v>1</v>
      </c>
      <c r="M121" s="214">
        <v>0.5</v>
      </c>
      <c r="N121" s="214">
        <v>0.5</v>
      </c>
      <c r="O121" s="214">
        <v>0</v>
      </c>
      <c r="P121" s="214">
        <v>0.75</v>
      </c>
      <c r="Q121" s="214">
        <v>0</v>
      </c>
      <c r="R121" s="214">
        <v>0.4</v>
      </c>
      <c r="S121" s="214">
        <v>0</v>
      </c>
      <c r="T121" s="215">
        <v>0.6</v>
      </c>
      <c r="U121" s="34"/>
      <c r="V121" s="34"/>
    </row>
    <row r="122" spans="1:22" x14ac:dyDescent="0.2">
      <c r="A122" s="81">
        <v>117</v>
      </c>
      <c r="B122" s="84" t="str">
        <f t="shared" si="3"/>
        <v>Luxembourg</v>
      </c>
      <c r="C122" s="84" t="str">
        <f t="shared" si="4"/>
        <v>LUX</v>
      </c>
      <c r="D122" s="214">
        <f t="shared" si="5"/>
        <v>0.39583333333333348</v>
      </c>
      <c r="E122" s="81" t="s">
        <v>201</v>
      </c>
      <c r="F122" s="84" t="s">
        <v>200</v>
      </c>
      <c r="G122" s="216">
        <v>0.16666666666666699</v>
      </c>
      <c r="H122" s="214">
        <v>0.625</v>
      </c>
      <c r="I122" s="214">
        <v>0</v>
      </c>
      <c r="J122" s="214">
        <v>0.5</v>
      </c>
      <c r="K122" s="214">
        <v>0.5</v>
      </c>
      <c r="L122" s="214">
        <v>1</v>
      </c>
      <c r="M122" s="214">
        <v>0.5</v>
      </c>
      <c r="N122" s="214">
        <v>0.5</v>
      </c>
      <c r="O122" s="214">
        <v>0</v>
      </c>
      <c r="P122" s="214">
        <v>0.75</v>
      </c>
      <c r="Q122" s="214">
        <v>0</v>
      </c>
      <c r="R122" s="214">
        <v>0.4</v>
      </c>
      <c r="S122" s="214">
        <v>0</v>
      </c>
      <c r="T122" s="215">
        <v>0.6</v>
      </c>
      <c r="U122" s="34"/>
      <c r="V122" s="34"/>
    </row>
    <row r="123" spans="1:22" x14ac:dyDescent="0.2">
      <c r="A123" s="81">
        <v>118</v>
      </c>
      <c r="B123" s="84" t="str">
        <f t="shared" si="3"/>
        <v>Latvia</v>
      </c>
      <c r="C123" s="84" t="str">
        <f t="shared" si="4"/>
        <v>LVA</v>
      </c>
      <c r="D123" s="214">
        <f t="shared" si="5"/>
        <v>0.39583333333333348</v>
      </c>
      <c r="E123" s="81" t="s">
        <v>203</v>
      </c>
      <c r="F123" s="84" t="s">
        <v>202</v>
      </c>
      <c r="G123" s="216">
        <v>0.16666666666666699</v>
      </c>
      <c r="H123" s="214">
        <v>0.625</v>
      </c>
      <c r="I123" s="214">
        <v>0</v>
      </c>
      <c r="J123" s="214">
        <v>0.5</v>
      </c>
      <c r="K123" s="214">
        <v>0.5</v>
      </c>
      <c r="L123" s="214">
        <v>1</v>
      </c>
      <c r="M123" s="214">
        <v>0.5</v>
      </c>
      <c r="N123" s="214">
        <v>0.5</v>
      </c>
      <c r="O123" s="214">
        <v>0</v>
      </c>
      <c r="P123" s="214">
        <v>0.75</v>
      </c>
      <c r="Q123" s="214">
        <v>0</v>
      </c>
      <c r="R123" s="214">
        <v>0.4</v>
      </c>
      <c r="S123" s="214">
        <v>0</v>
      </c>
      <c r="T123" s="215">
        <v>0.6</v>
      </c>
      <c r="U123" s="34"/>
      <c r="V123" s="34"/>
    </row>
    <row r="124" spans="1:22" x14ac:dyDescent="0.2">
      <c r="A124" s="81">
        <v>119</v>
      </c>
      <c r="B124" s="84" t="str">
        <f t="shared" si="3"/>
        <v>Macao SAR, China</v>
      </c>
      <c r="C124" s="84" t="str">
        <f t="shared" si="4"/>
        <v>MAC</v>
      </c>
      <c r="D124" s="214">
        <f t="shared" si="5"/>
        <v>0.74583333333333302</v>
      </c>
      <c r="E124" s="81" t="s">
        <v>730</v>
      </c>
      <c r="F124" s="84" t="s">
        <v>768</v>
      </c>
      <c r="G124" s="216">
        <v>0.83333333333333304</v>
      </c>
      <c r="H124" s="214">
        <v>0.65833333333333299</v>
      </c>
      <c r="I124" s="214">
        <v>1</v>
      </c>
      <c r="J124" s="214">
        <v>0.5</v>
      </c>
      <c r="K124" s="214">
        <v>0.5</v>
      </c>
      <c r="L124" s="214">
        <v>1</v>
      </c>
      <c r="M124" s="214">
        <v>0.5</v>
      </c>
      <c r="N124" s="214">
        <v>0.5</v>
      </c>
      <c r="O124" s="214">
        <v>1</v>
      </c>
      <c r="P124" s="214">
        <v>0.75</v>
      </c>
      <c r="Q124" s="214">
        <v>1</v>
      </c>
      <c r="R124" s="214">
        <v>0.6</v>
      </c>
      <c r="S124" s="214">
        <v>1</v>
      </c>
      <c r="T124" s="215">
        <v>0.6</v>
      </c>
      <c r="U124" s="34"/>
      <c r="V124" s="34"/>
    </row>
    <row r="125" spans="1:22" x14ac:dyDescent="0.2">
      <c r="A125" s="81">
        <v>120</v>
      </c>
      <c r="B125" s="84" t="str">
        <f t="shared" si="3"/>
        <v>St. Martin (French part)</v>
      </c>
      <c r="C125" s="84" t="str">
        <f t="shared" si="4"/>
        <v>MAF</v>
      </c>
      <c r="D125" s="214">
        <f t="shared" si="5"/>
        <v>0.90833333333333344</v>
      </c>
      <c r="E125" s="81" t="s">
        <v>731</v>
      </c>
      <c r="F125" s="84" t="s">
        <v>769</v>
      </c>
      <c r="G125" s="216">
        <v>1</v>
      </c>
      <c r="H125" s="214">
        <v>0.81666666666666698</v>
      </c>
      <c r="I125" s="214">
        <v>1</v>
      </c>
      <c r="J125" s="214">
        <v>0.5</v>
      </c>
      <c r="K125" s="214">
        <v>1</v>
      </c>
      <c r="L125" s="214">
        <v>1</v>
      </c>
      <c r="M125" s="214">
        <v>1</v>
      </c>
      <c r="N125" s="214">
        <v>1</v>
      </c>
      <c r="O125" s="214">
        <v>1</v>
      </c>
      <c r="P125" s="214">
        <v>1</v>
      </c>
      <c r="Q125" s="214">
        <v>1</v>
      </c>
      <c r="R125" s="214">
        <v>0.6</v>
      </c>
      <c r="S125" s="214">
        <v>1</v>
      </c>
      <c r="T125" s="215">
        <v>0.8</v>
      </c>
      <c r="U125" s="34"/>
      <c r="V125" s="34"/>
    </row>
    <row r="126" spans="1:22" x14ac:dyDescent="0.2">
      <c r="A126" s="81">
        <v>121</v>
      </c>
      <c r="B126" s="84" t="str">
        <f t="shared" si="3"/>
        <v>Morocco</v>
      </c>
      <c r="C126" s="84" t="str">
        <f t="shared" si="4"/>
        <v>MAR</v>
      </c>
      <c r="D126" s="214">
        <f t="shared" si="5"/>
        <v>0.1791666666666665</v>
      </c>
      <c r="E126" s="81" t="s">
        <v>205</v>
      </c>
      <c r="F126" s="84" t="s">
        <v>204</v>
      </c>
      <c r="G126" s="216">
        <v>0</v>
      </c>
      <c r="H126" s="214">
        <v>0.358333333333333</v>
      </c>
      <c r="I126" s="214">
        <v>0</v>
      </c>
      <c r="J126" s="214">
        <v>0.5</v>
      </c>
      <c r="K126" s="214">
        <v>0</v>
      </c>
      <c r="L126" s="214">
        <v>1</v>
      </c>
      <c r="M126" s="214">
        <v>0</v>
      </c>
      <c r="N126" s="214">
        <v>0</v>
      </c>
      <c r="O126" s="214">
        <v>0</v>
      </c>
      <c r="P126" s="214">
        <v>0.25</v>
      </c>
      <c r="Q126" s="214">
        <v>0</v>
      </c>
      <c r="R126" s="214">
        <v>0.2</v>
      </c>
      <c r="S126" s="214">
        <v>0</v>
      </c>
      <c r="T126" s="215">
        <v>0.2</v>
      </c>
      <c r="U126" s="34"/>
      <c r="V126" s="34"/>
    </row>
    <row r="127" spans="1:22" x14ac:dyDescent="0.2">
      <c r="A127" s="81">
        <v>122</v>
      </c>
      <c r="B127" s="84" t="str">
        <f t="shared" si="3"/>
        <v>Monaco</v>
      </c>
      <c r="C127" s="84" t="str">
        <f t="shared" si="4"/>
        <v>MCO</v>
      </c>
      <c r="D127" s="214">
        <f t="shared" si="5"/>
        <v>0.82499999999999996</v>
      </c>
      <c r="E127" s="81" t="s">
        <v>732</v>
      </c>
      <c r="F127" s="84" t="s">
        <v>770</v>
      </c>
      <c r="G127" s="216">
        <v>0.83333333333333304</v>
      </c>
      <c r="H127" s="214">
        <v>0.81666666666666698</v>
      </c>
      <c r="I127" s="214">
        <v>0</v>
      </c>
      <c r="J127" s="214">
        <v>0.5</v>
      </c>
      <c r="K127" s="214">
        <v>1</v>
      </c>
      <c r="L127" s="214">
        <v>1</v>
      </c>
      <c r="M127" s="214">
        <v>1</v>
      </c>
      <c r="N127" s="214">
        <v>1</v>
      </c>
      <c r="O127" s="214">
        <v>1</v>
      </c>
      <c r="P127" s="214">
        <v>1</v>
      </c>
      <c r="Q127" s="214">
        <v>1</v>
      </c>
      <c r="R127" s="214">
        <v>0.6</v>
      </c>
      <c r="S127" s="214">
        <v>1</v>
      </c>
      <c r="T127" s="215">
        <v>0.8</v>
      </c>
      <c r="U127" s="34"/>
      <c r="V127" s="34"/>
    </row>
    <row r="128" spans="1:22" x14ac:dyDescent="0.2">
      <c r="A128" s="81">
        <v>123</v>
      </c>
      <c r="B128" s="84" t="str">
        <f t="shared" si="3"/>
        <v>Moldova</v>
      </c>
      <c r="C128" s="84" t="str">
        <f t="shared" si="4"/>
        <v>MDA</v>
      </c>
      <c r="D128" s="214">
        <f t="shared" si="5"/>
        <v>0.33749999999999997</v>
      </c>
      <c r="E128" s="81" t="s">
        <v>206</v>
      </c>
      <c r="F128" s="84" t="s">
        <v>532</v>
      </c>
      <c r="G128" s="216">
        <v>0.16666666666666699</v>
      </c>
      <c r="H128" s="214">
        <v>0.50833333333333297</v>
      </c>
      <c r="I128" s="214">
        <v>0</v>
      </c>
      <c r="J128" s="214">
        <v>0.5</v>
      </c>
      <c r="K128" s="214">
        <v>0.5</v>
      </c>
      <c r="L128" s="214">
        <v>1</v>
      </c>
      <c r="M128" s="214">
        <v>0.5</v>
      </c>
      <c r="N128" s="214">
        <v>0.5</v>
      </c>
      <c r="O128" s="214">
        <v>0</v>
      </c>
      <c r="P128" s="214">
        <v>0.25</v>
      </c>
      <c r="Q128" s="214">
        <v>0</v>
      </c>
      <c r="R128" s="214">
        <v>0.4</v>
      </c>
      <c r="S128" s="214">
        <v>0</v>
      </c>
      <c r="T128" s="215">
        <v>0.4</v>
      </c>
      <c r="U128" s="34"/>
      <c r="V128" s="34"/>
    </row>
    <row r="129" spans="1:22" x14ac:dyDescent="0.2">
      <c r="A129" s="81">
        <v>124</v>
      </c>
      <c r="B129" s="84" t="str">
        <f t="shared" si="3"/>
        <v>Madagascar</v>
      </c>
      <c r="C129" s="84" t="str">
        <f t="shared" si="4"/>
        <v>MDG</v>
      </c>
      <c r="D129" s="214">
        <f t="shared" si="5"/>
        <v>0.24861111111111114</v>
      </c>
      <c r="E129" s="81" t="s">
        <v>208</v>
      </c>
      <c r="F129" s="84" t="s">
        <v>207</v>
      </c>
      <c r="G129" s="216">
        <v>8.3333333333333301E-2</v>
      </c>
      <c r="H129" s="214">
        <v>0.41388888888888897</v>
      </c>
      <c r="I129" s="214">
        <v>0</v>
      </c>
      <c r="J129" s="214">
        <v>0.5</v>
      </c>
      <c r="K129" s="214">
        <v>0</v>
      </c>
      <c r="L129" s="214">
        <v>0.33333333333333298</v>
      </c>
      <c r="M129" s="214">
        <v>0.5</v>
      </c>
      <c r="N129" s="214">
        <v>0.5</v>
      </c>
      <c r="O129" s="214">
        <v>0</v>
      </c>
      <c r="P129" s="214">
        <v>0.75</v>
      </c>
      <c r="Q129" s="214">
        <v>0</v>
      </c>
      <c r="R129" s="214">
        <v>0.2</v>
      </c>
      <c r="S129" s="214">
        <v>0</v>
      </c>
      <c r="T129" s="215">
        <v>0.2</v>
      </c>
      <c r="U129" s="34"/>
      <c r="V129" s="34"/>
    </row>
    <row r="130" spans="1:22" x14ac:dyDescent="0.2">
      <c r="A130" s="81">
        <v>125</v>
      </c>
      <c r="B130" s="84" t="str">
        <f t="shared" si="3"/>
        <v>Maldives</v>
      </c>
      <c r="C130" s="84" t="str">
        <f t="shared" si="4"/>
        <v>MDV</v>
      </c>
      <c r="D130" s="214">
        <f t="shared" si="5"/>
        <v>0.5166666666666665</v>
      </c>
      <c r="E130" s="81" t="s">
        <v>210</v>
      </c>
      <c r="F130" s="84" t="s">
        <v>209</v>
      </c>
      <c r="G130" s="216">
        <v>0.25</v>
      </c>
      <c r="H130" s="214">
        <v>0.78333333333333299</v>
      </c>
      <c r="I130" s="214">
        <v>0</v>
      </c>
      <c r="J130" s="214">
        <v>0.5</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0.1791666666666665</v>
      </c>
      <c r="E131" s="81" t="s">
        <v>212</v>
      </c>
      <c r="F131" s="84" t="s">
        <v>211</v>
      </c>
      <c r="G131" s="216">
        <v>0</v>
      </c>
      <c r="H131" s="214">
        <v>0.358333333333333</v>
      </c>
      <c r="I131" s="214">
        <v>0</v>
      </c>
      <c r="J131" s="214">
        <v>0.5</v>
      </c>
      <c r="K131" s="214">
        <v>0</v>
      </c>
      <c r="L131" s="214">
        <v>1</v>
      </c>
      <c r="M131" s="214">
        <v>0</v>
      </c>
      <c r="N131" s="214">
        <v>0</v>
      </c>
      <c r="O131" s="214">
        <v>0</v>
      </c>
      <c r="P131" s="214">
        <v>0.25</v>
      </c>
      <c r="Q131" s="214">
        <v>0</v>
      </c>
      <c r="R131" s="214">
        <v>0.2</v>
      </c>
      <c r="S131" s="214">
        <v>0</v>
      </c>
      <c r="T131" s="215">
        <v>0.2</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0.375</v>
      </c>
      <c r="E133" s="81" t="s">
        <v>216</v>
      </c>
      <c r="F133" s="84" t="s">
        <v>215</v>
      </c>
      <c r="G133" s="216">
        <v>0.16666666666666699</v>
      </c>
      <c r="H133" s="214">
        <v>0.58333333333333304</v>
      </c>
      <c r="I133" s="214">
        <v>0</v>
      </c>
      <c r="J133" s="214">
        <v>0.5</v>
      </c>
      <c r="K133" s="214">
        <v>0.5</v>
      </c>
      <c r="L133" s="214">
        <v>1</v>
      </c>
      <c r="M133" s="214">
        <v>0.5</v>
      </c>
      <c r="N133" s="214">
        <v>0.5</v>
      </c>
      <c r="O133" s="214">
        <v>0</v>
      </c>
      <c r="P133" s="214">
        <v>0.5</v>
      </c>
      <c r="Q133" s="214">
        <v>0</v>
      </c>
      <c r="R133" s="214">
        <v>0.4</v>
      </c>
      <c r="S133" s="214">
        <v>0</v>
      </c>
      <c r="T133" s="215">
        <v>0.6</v>
      </c>
      <c r="U133" s="34"/>
      <c r="V133" s="34"/>
    </row>
    <row r="134" spans="1:22" x14ac:dyDescent="0.2">
      <c r="A134" s="81">
        <v>129</v>
      </c>
      <c r="B134" s="84" t="str">
        <f t="shared" si="3"/>
        <v>Mali</v>
      </c>
      <c r="C134" s="84" t="str">
        <f t="shared" si="4"/>
        <v>MLI</v>
      </c>
      <c r="D134" s="214">
        <f t="shared" si="5"/>
        <v>0.23750000000000016</v>
      </c>
      <c r="E134" s="81" t="s">
        <v>218</v>
      </c>
      <c r="F134" s="84" t="s">
        <v>217</v>
      </c>
      <c r="G134" s="216">
        <v>8.3333333333333301E-2</v>
      </c>
      <c r="H134" s="214">
        <v>0.391666666666667</v>
      </c>
      <c r="I134" s="214">
        <v>0</v>
      </c>
      <c r="J134" s="214">
        <v>0.5</v>
      </c>
      <c r="K134" s="214">
        <v>0</v>
      </c>
      <c r="L134" s="214">
        <v>0</v>
      </c>
      <c r="M134" s="214">
        <v>0.5</v>
      </c>
      <c r="N134" s="214">
        <v>0.5</v>
      </c>
      <c r="O134" s="214">
        <v>0</v>
      </c>
      <c r="P134" s="214">
        <v>0.75</v>
      </c>
      <c r="Q134" s="214">
        <v>0</v>
      </c>
      <c r="R134" s="214">
        <v>0.4</v>
      </c>
      <c r="S134" s="214">
        <v>0</v>
      </c>
      <c r="T134" s="215">
        <v>0.2</v>
      </c>
      <c r="U134" s="34"/>
      <c r="V134" s="34"/>
    </row>
    <row r="135" spans="1:22" x14ac:dyDescent="0.2">
      <c r="A135" s="81">
        <v>130</v>
      </c>
      <c r="B135" s="84" t="str">
        <f t="shared" ref="B135:B194" si="6">F135</f>
        <v>Malta</v>
      </c>
      <c r="C135" s="84" t="str">
        <f t="shared" ref="C135:C194" si="7">E135</f>
        <v>MLT</v>
      </c>
      <c r="D135" s="214">
        <f t="shared" ref="D135:D194" si="8">AVERAGE(G135:H135)</f>
        <v>0.41249999999999998</v>
      </c>
      <c r="E135" s="81" t="s">
        <v>220</v>
      </c>
      <c r="F135" s="84" t="s">
        <v>219</v>
      </c>
      <c r="G135" s="216">
        <v>0.16666666666666699</v>
      </c>
      <c r="H135" s="214">
        <v>0.65833333333333299</v>
      </c>
      <c r="I135" s="214">
        <v>0</v>
      </c>
      <c r="J135" s="214">
        <v>0.5</v>
      </c>
      <c r="K135" s="214">
        <v>0.5</v>
      </c>
      <c r="L135" s="214">
        <v>1</v>
      </c>
      <c r="M135" s="214">
        <v>0.5</v>
      </c>
      <c r="N135" s="214">
        <v>0.5</v>
      </c>
      <c r="O135" s="214">
        <v>0</v>
      </c>
      <c r="P135" s="214">
        <v>0.75</v>
      </c>
      <c r="Q135" s="214">
        <v>0</v>
      </c>
      <c r="R135" s="214">
        <v>0.6</v>
      </c>
      <c r="S135" s="214">
        <v>0</v>
      </c>
      <c r="T135" s="215">
        <v>0.6</v>
      </c>
      <c r="U135" s="34"/>
      <c r="V135" s="34"/>
    </row>
    <row r="136" spans="1:22" x14ac:dyDescent="0.2">
      <c r="A136" s="81">
        <v>131</v>
      </c>
      <c r="B136" s="84" t="str">
        <f t="shared" si="6"/>
        <v>Myanmar</v>
      </c>
      <c r="C136" s="84" t="str">
        <f t="shared" si="7"/>
        <v>MMR</v>
      </c>
      <c r="D136" s="214">
        <f t="shared" si="8"/>
        <v>0.25972222222222213</v>
      </c>
      <c r="E136" s="81" t="s">
        <v>222</v>
      </c>
      <c r="F136" s="84" t="s">
        <v>221</v>
      </c>
      <c r="G136" s="216">
        <v>8.3333333333333301E-2</v>
      </c>
      <c r="H136" s="214">
        <v>0.43611111111111101</v>
      </c>
      <c r="I136" s="214">
        <v>0</v>
      </c>
      <c r="J136" s="214">
        <v>0.5</v>
      </c>
      <c r="K136" s="214">
        <v>0</v>
      </c>
      <c r="L136" s="214">
        <v>0.66666666666666696</v>
      </c>
      <c r="M136" s="214">
        <v>0.5</v>
      </c>
      <c r="N136" s="214">
        <v>0.5</v>
      </c>
      <c r="O136" s="214">
        <v>0</v>
      </c>
      <c r="P136" s="214">
        <v>0.75</v>
      </c>
      <c r="Q136" s="214">
        <v>0</v>
      </c>
      <c r="R136" s="214">
        <v>0.2</v>
      </c>
      <c r="S136" s="214">
        <v>0</v>
      </c>
      <c r="T136" s="215">
        <v>0</v>
      </c>
      <c r="U136" s="34"/>
      <c r="V136" s="34"/>
    </row>
    <row r="137" spans="1:22" x14ac:dyDescent="0.2">
      <c r="A137" s="81">
        <v>132</v>
      </c>
      <c r="B137" s="84" t="str">
        <f t="shared" si="6"/>
        <v>Montenegro</v>
      </c>
      <c r="C137" s="84" t="str">
        <f t="shared" si="7"/>
        <v>MNE</v>
      </c>
      <c r="D137" s="214">
        <f t="shared" si="8"/>
        <v>0.41666666666666696</v>
      </c>
      <c r="E137" s="81" t="s">
        <v>224</v>
      </c>
      <c r="F137" s="84" t="s">
        <v>223</v>
      </c>
      <c r="G137" s="216">
        <v>0.16666666666666699</v>
      </c>
      <c r="H137" s="214">
        <v>0.66666666666666696</v>
      </c>
      <c r="I137" s="214">
        <v>0</v>
      </c>
      <c r="J137" s="214">
        <v>0.5</v>
      </c>
      <c r="K137" s="214">
        <v>0.5</v>
      </c>
      <c r="L137" s="214">
        <v>1</v>
      </c>
      <c r="M137" s="214">
        <v>0.5</v>
      </c>
      <c r="N137" s="214">
        <v>0.5</v>
      </c>
      <c r="O137" s="214">
        <v>0</v>
      </c>
      <c r="P137" s="214">
        <v>1</v>
      </c>
      <c r="Q137" s="214">
        <v>0</v>
      </c>
      <c r="R137" s="214">
        <v>0.4</v>
      </c>
      <c r="S137" s="214">
        <v>0</v>
      </c>
      <c r="T137" s="215">
        <v>0.6</v>
      </c>
      <c r="U137" s="34"/>
      <c r="V137" s="34"/>
    </row>
    <row r="138" spans="1:22" x14ac:dyDescent="0.2">
      <c r="A138" s="81">
        <v>133</v>
      </c>
      <c r="B138" s="84" t="str">
        <f t="shared" si="6"/>
        <v>Mongolia</v>
      </c>
      <c r="C138" s="84" t="str">
        <f t="shared" si="7"/>
        <v>MNG</v>
      </c>
      <c r="D138" s="214">
        <f t="shared" si="8"/>
        <v>0.33749999999999997</v>
      </c>
      <c r="E138" s="81" t="s">
        <v>226</v>
      </c>
      <c r="F138" s="84" t="s">
        <v>225</v>
      </c>
      <c r="G138" s="216">
        <v>0.16666666666666699</v>
      </c>
      <c r="H138" s="214">
        <v>0.50833333333333297</v>
      </c>
      <c r="I138" s="214">
        <v>0</v>
      </c>
      <c r="J138" s="214">
        <v>0.5</v>
      </c>
      <c r="K138" s="214">
        <v>0.5</v>
      </c>
      <c r="L138" s="214">
        <v>1</v>
      </c>
      <c r="M138" s="214">
        <v>0.5</v>
      </c>
      <c r="N138" s="214">
        <v>0.5</v>
      </c>
      <c r="O138" s="214">
        <v>0</v>
      </c>
      <c r="P138" s="214">
        <v>0.25</v>
      </c>
      <c r="Q138" s="214">
        <v>0</v>
      </c>
      <c r="R138" s="214">
        <v>0.2</v>
      </c>
      <c r="S138" s="214">
        <v>0</v>
      </c>
      <c r="T138" s="215">
        <v>0.6</v>
      </c>
      <c r="U138" s="34"/>
      <c r="V138" s="34"/>
    </row>
    <row r="139" spans="1:22" x14ac:dyDescent="0.2">
      <c r="A139" s="81">
        <v>134</v>
      </c>
      <c r="B139" s="84" t="str">
        <f t="shared" si="6"/>
        <v>Northern Mariana Islands</v>
      </c>
      <c r="C139" s="84" t="str">
        <f t="shared" si="7"/>
        <v>MNP</v>
      </c>
      <c r="D139" s="214">
        <f t="shared" si="8"/>
        <v>0.90833333333333344</v>
      </c>
      <c r="E139" s="81" t="s">
        <v>733</v>
      </c>
      <c r="F139" s="84" t="s">
        <v>771</v>
      </c>
      <c r="G139" s="216">
        <v>1</v>
      </c>
      <c r="H139" s="214">
        <v>0.81666666666666698</v>
      </c>
      <c r="I139" s="214">
        <v>1</v>
      </c>
      <c r="J139" s="214">
        <v>0.5</v>
      </c>
      <c r="K139" s="214">
        <v>1</v>
      </c>
      <c r="L139" s="214">
        <v>1</v>
      </c>
      <c r="M139" s="214">
        <v>1</v>
      </c>
      <c r="N139" s="214">
        <v>1</v>
      </c>
      <c r="O139" s="214">
        <v>1</v>
      </c>
      <c r="P139" s="214">
        <v>1</v>
      </c>
      <c r="Q139" s="214">
        <v>1</v>
      </c>
      <c r="R139" s="214">
        <v>0.6</v>
      </c>
      <c r="S139" s="214">
        <v>1</v>
      </c>
      <c r="T139" s="215">
        <v>0.8</v>
      </c>
      <c r="U139" s="34"/>
      <c r="V139" s="34"/>
    </row>
    <row r="140" spans="1:22" x14ac:dyDescent="0.2">
      <c r="A140" s="81">
        <v>135</v>
      </c>
      <c r="B140" s="84" t="str">
        <f t="shared" si="6"/>
        <v>Mozambique</v>
      </c>
      <c r="C140" s="84" t="str">
        <f t="shared" si="7"/>
        <v>MOZ</v>
      </c>
      <c r="D140" s="214">
        <f t="shared" si="8"/>
        <v>0.12361111111111101</v>
      </c>
      <c r="E140" s="81" t="s">
        <v>228</v>
      </c>
      <c r="F140" s="84" t="s">
        <v>227</v>
      </c>
      <c r="G140" s="216">
        <v>0</v>
      </c>
      <c r="H140" s="214">
        <v>0.24722222222222201</v>
      </c>
      <c r="I140" s="214">
        <v>0</v>
      </c>
      <c r="J140" s="214">
        <v>0</v>
      </c>
      <c r="K140" s="214">
        <v>0</v>
      </c>
      <c r="L140" s="214">
        <v>0.33333333333333298</v>
      </c>
      <c r="M140" s="214">
        <v>0</v>
      </c>
      <c r="N140" s="214">
        <v>0</v>
      </c>
      <c r="O140" s="214">
        <v>0</v>
      </c>
      <c r="P140" s="214">
        <v>0.75</v>
      </c>
      <c r="Q140" s="214">
        <v>0</v>
      </c>
      <c r="R140" s="214">
        <v>0.2</v>
      </c>
      <c r="S140" s="214">
        <v>0</v>
      </c>
      <c r="T140" s="215">
        <v>0.2</v>
      </c>
      <c r="U140" s="34"/>
      <c r="V140" s="34"/>
    </row>
    <row r="141" spans="1:22" x14ac:dyDescent="0.2">
      <c r="A141" s="81">
        <v>136</v>
      </c>
      <c r="B141" s="84" t="str">
        <f t="shared" si="6"/>
        <v>Mauritania</v>
      </c>
      <c r="C141" s="84" t="str">
        <f t="shared" si="7"/>
        <v>MRT</v>
      </c>
      <c r="D141" s="214">
        <f t="shared" si="8"/>
        <v>0.33472222222222248</v>
      </c>
      <c r="E141" s="81" t="s">
        <v>230</v>
      </c>
      <c r="F141" s="84" t="s">
        <v>229</v>
      </c>
      <c r="G141" s="216">
        <v>0.16666666666666699</v>
      </c>
      <c r="H141" s="214">
        <v>0.50277777777777799</v>
      </c>
      <c r="I141" s="214">
        <v>0</v>
      </c>
      <c r="J141" s="214">
        <v>0.5</v>
      </c>
      <c r="K141" s="214">
        <v>0.5</v>
      </c>
      <c r="L141" s="214">
        <v>0.66666666666666696</v>
      </c>
      <c r="M141" s="214">
        <v>0.5</v>
      </c>
      <c r="N141" s="214">
        <v>0.5</v>
      </c>
      <c r="O141" s="214">
        <v>0</v>
      </c>
      <c r="P141" s="214">
        <v>0.75</v>
      </c>
      <c r="Q141" s="214">
        <v>0</v>
      </c>
      <c r="R141" s="214">
        <v>0.4</v>
      </c>
      <c r="S141" s="214">
        <v>0</v>
      </c>
      <c r="T141" s="215">
        <v>0.2</v>
      </c>
      <c r="U141" s="34"/>
      <c r="V141" s="34"/>
    </row>
    <row r="142" spans="1:22" x14ac:dyDescent="0.2">
      <c r="A142" s="81">
        <v>137</v>
      </c>
      <c r="B142" s="84" t="str">
        <f t="shared" si="6"/>
        <v>Mauritius</v>
      </c>
      <c r="C142" s="84" t="str">
        <f t="shared" si="7"/>
        <v>MUS</v>
      </c>
      <c r="D142" s="214">
        <f t="shared" si="8"/>
        <v>0.37916666666666698</v>
      </c>
      <c r="E142" s="81" t="s">
        <v>232</v>
      </c>
      <c r="F142" s="84" t="s">
        <v>231</v>
      </c>
      <c r="G142" s="216">
        <v>0.16666666666666699</v>
      </c>
      <c r="H142" s="214">
        <v>0.59166666666666701</v>
      </c>
      <c r="I142" s="214">
        <v>0</v>
      </c>
      <c r="J142" s="214">
        <v>0.5</v>
      </c>
      <c r="K142" s="214">
        <v>0.5</v>
      </c>
      <c r="L142" s="214">
        <v>1</v>
      </c>
      <c r="M142" s="214">
        <v>0.5</v>
      </c>
      <c r="N142" s="214">
        <v>0.5</v>
      </c>
      <c r="O142" s="214">
        <v>0</v>
      </c>
      <c r="P142" s="214">
        <v>0.75</v>
      </c>
      <c r="Q142" s="214">
        <v>0</v>
      </c>
      <c r="R142" s="214">
        <v>0.4</v>
      </c>
      <c r="S142" s="214">
        <v>0</v>
      </c>
      <c r="T142" s="215">
        <v>0.4</v>
      </c>
      <c r="U142" s="34"/>
      <c r="V142" s="34"/>
    </row>
    <row r="143" spans="1:22" x14ac:dyDescent="0.2">
      <c r="A143" s="81">
        <v>138</v>
      </c>
      <c r="B143" s="84" t="str">
        <f t="shared" si="6"/>
        <v>Malawi</v>
      </c>
      <c r="C143" s="84" t="str">
        <f t="shared" si="7"/>
        <v>MWI</v>
      </c>
      <c r="D143" s="214">
        <f t="shared" si="8"/>
        <v>0.26527777777777767</v>
      </c>
      <c r="E143" s="81" t="s">
        <v>234</v>
      </c>
      <c r="F143" s="84" t="s">
        <v>233</v>
      </c>
      <c r="G143" s="216">
        <v>8.3333333333333301E-2</v>
      </c>
      <c r="H143" s="214">
        <v>0.44722222222222202</v>
      </c>
      <c r="I143" s="214">
        <v>0</v>
      </c>
      <c r="J143" s="214">
        <v>0.5</v>
      </c>
      <c r="K143" s="214">
        <v>0</v>
      </c>
      <c r="L143" s="214">
        <v>0.33333333333333298</v>
      </c>
      <c r="M143" s="214">
        <v>0.5</v>
      </c>
      <c r="N143" s="214">
        <v>0.5</v>
      </c>
      <c r="O143" s="214">
        <v>0</v>
      </c>
      <c r="P143" s="214">
        <v>0.75</v>
      </c>
      <c r="Q143" s="214">
        <v>0</v>
      </c>
      <c r="R143" s="214">
        <v>0.4</v>
      </c>
      <c r="S143" s="214">
        <v>0</v>
      </c>
      <c r="T143" s="215">
        <v>0.2</v>
      </c>
      <c r="U143" s="34"/>
      <c r="V143" s="34"/>
    </row>
    <row r="144" spans="1:22" x14ac:dyDescent="0.2">
      <c r="A144" s="81">
        <v>139</v>
      </c>
      <c r="B144" s="84" t="str">
        <f t="shared" si="6"/>
        <v>Malaysia</v>
      </c>
      <c r="C144" s="84" t="str">
        <f t="shared" si="7"/>
        <v>MYS</v>
      </c>
      <c r="D144" s="214">
        <f t="shared" si="8"/>
        <v>0.22916666666666649</v>
      </c>
      <c r="E144" s="81" t="s">
        <v>236</v>
      </c>
      <c r="F144" s="84" t="s">
        <v>235</v>
      </c>
      <c r="G144" s="216">
        <v>0</v>
      </c>
      <c r="H144" s="214">
        <v>0.45833333333333298</v>
      </c>
      <c r="I144" s="214">
        <v>0</v>
      </c>
      <c r="J144" s="214">
        <v>0.5</v>
      </c>
      <c r="K144" s="214">
        <v>0</v>
      </c>
      <c r="L144" s="214">
        <v>1</v>
      </c>
      <c r="M144" s="214">
        <v>0</v>
      </c>
      <c r="N144" s="214">
        <v>0</v>
      </c>
      <c r="O144" s="214">
        <v>0</v>
      </c>
      <c r="P144" s="214">
        <v>0.25</v>
      </c>
      <c r="Q144" s="214">
        <v>0</v>
      </c>
      <c r="R144" s="214">
        <v>0.4</v>
      </c>
      <c r="S144" s="214">
        <v>0</v>
      </c>
      <c r="T144" s="215">
        <v>0.6</v>
      </c>
      <c r="U144" s="34"/>
      <c r="V144" s="34"/>
    </row>
    <row r="145" spans="1:22" x14ac:dyDescent="0.2">
      <c r="A145" s="81">
        <v>140</v>
      </c>
      <c r="B145" s="84" t="str">
        <f t="shared" si="6"/>
        <v>Namibia</v>
      </c>
      <c r="C145" s="84" t="str">
        <f t="shared" si="7"/>
        <v>NAM</v>
      </c>
      <c r="D145" s="214">
        <f t="shared" si="8"/>
        <v>0.34583333333333349</v>
      </c>
      <c r="E145" s="81" t="s">
        <v>238</v>
      </c>
      <c r="F145" s="84" t="s">
        <v>237</v>
      </c>
      <c r="G145" s="216">
        <v>0.16666666666666699</v>
      </c>
      <c r="H145" s="214">
        <v>0.52500000000000002</v>
      </c>
      <c r="I145" s="214">
        <v>0</v>
      </c>
      <c r="J145" s="214">
        <v>0.5</v>
      </c>
      <c r="K145" s="214">
        <v>0.5</v>
      </c>
      <c r="L145" s="214">
        <v>1</v>
      </c>
      <c r="M145" s="214">
        <v>0.5</v>
      </c>
      <c r="N145" s="214">
        <v>0.5</v>
      </c>
      <c r="O145" s="214">
        <v>0</v>
      </c>
      <c r="P145" s="214">
        <v>0.75</v>
      </c>
      <c r="Q145" s="214">
        <v>0</v>
      </c>
      <c r="R145" s="214">
        <v>0.2</v>
      </c>
      <c r="S145" s="214">
        <v>0</v>
      </c>
      <c r="T145" s="215">
        <v>0.2</v>
      </c>
      <c r="U145" s="34"/>
      <c r="V145" s="34"/>
    </row>
    <row r="146" spans="1:22" x14ac:dyDescent="0.2">
      <c r="A146" s="81">
        <v>141</v>
      </c>
      <c r="B146" s="84" t="str">
        <f t="shared" si="6"/>
        <v>New Caledonia</v>
      </c>
      <c r="C146" s="84" t="str">
        <f t="shared" si="7"/>
        <v>NCL</v>
      </c>
      <c r="D146" s="214">
        <f t="shared" si="8"/>
        <v>0.90833333333333344</v>
      </c>
      <c r="E146" s="81" t="s">
        <v>734</v>
      </c>
      <c r="F146" s="84" t="s">
        <v>772</v>
      </c>
      <c r="G146" s="216">
        <v>1</v>
      </c>
      <c r="H146" s="214">
        <v>0.81666666666666698</v>
      </c>
      <c r="I146" s="214">
        <v>1</v>
      </c>
      <c r="J146" s="214">
        <v>0.5</v>
      </c>
      <c r="K146" s="214">
        <v>1</v>
      </c>
      <c r="L146" s="214">
        <v>1</v>
      </c>
      <c r="M146" s="214">
        <v>1</v>
      </c>
      <c r="N146" s="214">
        <v>1</v>
      </c>
      <c r="O146" s="214">
        <v>1</v>
      </c>
      <c r="P146" s="214">
        <v>1</v>
      </c>
      <c r="Q146" s="214">
        <v>1</v>
      </c>
      <c r="R146" s="214">
        <v>0.6</v>
      </c>
      <c r="S146" s="214">
        <v>1</v>
      </c>
      <c r="T146" s="215">
        <v>0.8</v>
      </c>
      <c r="U146" s="34"/>
      <c r="V146" s="34"/>
    </row>
    <row r="147" spans="1:22" x14ac:dyDescent="0.2">
      <c r="A147" s="81">
        <v>142</v>
      </c>
      <c r="B147" s="84" t="str">
        <f t="shared" si="6"/>
        <v>Niger</v>
      </c>
      <c r="C147" s="84" t="str">
        <f t="shared" si="7"/>
        <v>NER</v>
      </c>
      <c r="D147" s="214">
        <f t="shared" si="8"/>
        <v>0.23750000000000016</v>
      </c>
      <c r="E147" s="81" t="s">
        <v>240</v>
      </c>
      <c r="F147" s="84" t="s">
        <v>239</v>
      </c>
      <c r="G147" s="216">
        <v>8.3333333333333301E-2</v>
      </c>
      <c r="H147" s="214">
        <v>0.391666666666667</v>
      </c>
      <c r="I147" s="214">
        <v>0</v>
      </c>
      <c r="J147" s="214">
        <v>0.5</v>
      </c>
      <c r="K147" s="214">
        <v>0</v>
      </c>
      <c r="L147" s="214">
        <v>0</v>
      </c>
      <c r="M147" s="214">
        <v>0.5</v>
      </c>
      <c r="N147" s="214">
        <v>0.5</v>
      </c>
      <c r="O147" s="214">
        <v>0</v>
      </c>
      <c r="P147" s="214">
        <v>0.75</v>
      </c>
      <c r="Q147" s="214">
        <v>0</v>
      </c>
      <c r="R147" s="214">
        <v>0.4</v>
      </c>
      <c r="S147" s="214">
        <v>0</v>
      </c>
      <c r="T147" s="215">
        <v>0.2</v>
      </c>
      <c r="U147" s="34"/>
      <c r="V147" s="34"/>
    </row>
    <row r="148" spans="1:22" x14ac:dyDescent="0.2">
      <c r="A148" s="81">
        <v>143</v>
      </c>
      <c r="B148" s="84" t="str">
        <f t="shared" si="6"/>
        <v>Nigeria</v>
      </c>
      <c r="C148" s="84" t="str">
        <f t="shared" si="7"/>
        <v>NGA</v>
      </c>
      <c r="D148" s="214">
        <f t="shared" si="8"/>
        <v>7.4999999999999997E-2</v>
      </c>
      <c r="E148" s="81" t="s">
        <v>242</v>
      </c>
      <c r="F148" s="84" t="s">
        <v>241</v>
      </c>
      <c r="G148" s="216">
        <v>0</v>
      </c>
      <c r="H148" s="214">
        <v>0.15</v>
      </c>
      <c r="I148" s="214">
        <v>0</v>
      </c>
      <c r="J148" s="214">
        <v>0</v>
      </c>
      <c r="K148" s="214">
        <v>0</v>
      </c>
      <c r="L148" s="214">
        <v>0</v>
      </c>
      <c r="M148" s="214">
        <v>0</v>
      </c>
      <c r="N148" s="214">
        <v>0</v>
      </c>
      <c r="O148" s="214">
        <v>0</v>
      </c>
      <c r="P148" s="214">
        <v>0.5</v>
      </c>
      <c r="Q148" s="214">
        <v>0</v>
      </c>
      <c r="R148" s="214">
        <v>0.2</v>
      </c>
      <c r="S148" s="214">
        <v>0</v>
      </c>
      <c r="T148" s="215">
        <v>0.2</v>
      </c>
      <c r="U148" s="34"/>
      <c r="V148" s="34"/>
    </row>
    <row r="149" spans="1:22" x14ac:dyDescent="0.2">
      <c r="A149" s="81">
        <v>144</v>
      </c>
      <c r="B149" s="84" t="str">
        <f t="shared" si="6"/>
        <v>Nicaragua</v>
      </c>
      <c r="C149" s="84" t="str">
        <f t="shared" si="7"/>
        <v>NIC</v>
      </c>
      <c r="D149" s="214">
        <f t="shared" si="8"/>
        <v>0.28333333333333316</v>
      </c>
      <c r="E149" s="81" t="s">
        <v>244</v>
      </c>
      <c r="F149" s="84" t="s">
        <v>243</v>
      </c>
      <c r="G149" s="216">
        <v>8.3333333333333301E-2</v>
      </c>
      <c r="H149" s="214">
        <v>0.483333333333333</v>
      </c>
      <c r="I149" s="214">
        <v>0</v>
      </c>
      <c r="J149" s="214">
        <v>0.5</v>
      </c>
      <c r="K149" s="214">
        <v>0</v>
      </c>
      <c r="L149" s="214">
        <v>1</v>
      </c>
      <c r="M149" s="214">
        <v>0.5</v>
      </c>
      <c r="N149" s="214">
        <v>0.5</v>
      </c>
      <c r="O149" s="214">
        <v>0</v>
      </c>
      <c r="P149" s="214">
        <v>0.5</v>
      </c>
      <c r="Q149" s="214">
        <v>0</v>
      </c>
      <c r="R149" s="214">
        <v>0.2</v>
      </c>
      <c r="S149" s="214">
        <v>0</v>
      </c>
      <c r="T149" s="215">
        <v>0.2</v>
      </c>
      <c r="U149" s="34"/>
      <c r="V149" s="34"/>
    </row>
    <row r="150" spans="1:22" x14ac:dyDescent="0.2">
      <c r="A150" s="81">
        <v>145</v>
      </c>
      <c r="B150" s="84" t="str">
        <f t="shared" si="6"/>
        <v>Netherlands</v>
      </c>
      <c r="C150" s="84" t="str">
        <f t="shared" si="7"/>
        <v>NLD</v>
      </c>
      <c r="D150" s="214">
        <f t="shared" si="8"/>
        <v>0.35416666666666663</v>
      </c>
      <c r="E150" s="81" t="s">
        <v>246</v>
      </c>
      <c r="F150" s="84" t="s">
        <v>245</v>
      </c>
      <c r="G150" s="216">
        <v>8.3333333333333301E-2</v>
      </c>
      <c r="H150" s="214">
        <v>0.625</v>
      </c>
      <c r="I150" s="214">
        <v>0</v>
      </c>
      <c r="J150" s="214">
        <v>0.5</v>
      </c>
      <c r="K150" s="214">
        <v>0</v>
      </c>
      <c r="L150" s="214">
        <v>1</v>
      </c>
      <c r="M150" s="214">
        <v>0.5</v>
      </c>
      <c r="N150" s="214">
        <v>0.5</v>
      </c>
      <c r="O150" s="214">
        <v>0</v>
      </c>
      <c r="P150" s="214">
        <v>0.75</v>
      </c>
      <c r="Q150" s="214">
        <v>0</v>
      </c>
      <c r="R150" s="214">
        <v>0.4</v>
      </c>
      <c r="S150" s="214">
        <v>0</v>
      </c>
      <c r="T150" s="215">
        <v>0.6</v>
      </c>
      <c r="U150" s="34"/>
      <c r="V150" s="34"/>
    </row>
    <row r="151" spans="1:22" x14ac:dyDescent="0.2">
      <c r="A151" s="81">
        <v>146</v>
      </c>
      <c r="B151" s="84" t="str">
        <f t="shared" si="6"/>
        <v>Norway</v>
      </c>
      <c r="C151" s="84" t="str">
        <f t="shared" si="7"/>
        <v>NOR</v>
      </c>
      <c r="D151" s="214">
        <f t="shared" si="8"/>
        <v>0.33750000000000013</v>
      </c>
      <c r="E151" s="81" t="s">
        <v>248</v>
      </c>
      <c r="F151" s="84" t="s">
        <v>247</v>
      </c>
      <c r="G151" s="216">
        <v>8.3333333333333301E-2</v>
      </c>
      <c r="H151" s="214">
        <v>0.59166666666666701</v>
      </c>
      <c r="I151" s="214">
        <v>0</v>
      </c>
      <c r="J151" s="214">
        <v>0.5</v>
      </c>
      <c r="K151" s="214">
        <v>0</v>
      </c>
      <c r="L151" s="214">
        <v>1</v>
      </c>
      <c r="M151" s="214">
        <v>0.5</v>
      </c>
      <c r="N151" s="214">
        <v>0.5</v>
      </c>
      <c r="O151" s="214">
        <v>0</v>
      </c>
      <c r="P151" s="214">
        <v>0.75</v>
      </c>
      <c r="Q151" s="214">
        <v>0</v>
      </c>
      <c r="R151" s="214">
        <v>0.4</v>
      </c>
      <c r="S151" s="214">
        <v>0</v>
      </c>
      <c r="T151" s="215">
        <v>0.4</v>
      </c>
      <c r="U151" s="34"/>
      <c r="V151" s="34"/>
    </row>
    <row r="152" spans="1:22" x14ac:dyDescent="0.2">
      <c r="A152" s="81">
        <v>147</v>
      </c>
      <c r="B152" s="84" t="str">
        <f t="shared" si="6"/>
        <v>Nepal</v>
      </c>
      <c r="C152" s="84" t="str">
        <f t="shared" si="7"/>
        <v>NPL</v>
      </c>
      <c r="D152" s="214">
        <f t="shared" si="8"/>
        <v>0.34166666666666662</v>
      </c>
      <c r="E152" s="81" t="s">
        <v>250</v>
      </c>
      <c r="F152" s="84" t="s">
        <v>249</v>
      </c>
      <c r="G152" s="216">
        <v>8.3333333333333301E-2</v>
      </c>
      <c r="H152" s="214">
        <v>0.6</v>
      </c>
      <c r="I152" s="214">
        <v>0</v>
      </c>
      <c r="J152" s="214">
        <v>0.5</v>
      </c>
      <c r="K152" s="214">
        <v>0</v>
      </c>
      <c r="L152" s="214">
        <v>1</v>
      </c>
      <c r="M152" s="214">
        <v>0.5</v>
      </c>
      <c r="N152" s="214">
        <v>0.5</v>
      </c>
      <c r="O152" s="214">
        <v>0</v>
      </c>
      <c r="P152" s="214">
        <v>1</v>
      </c>
      <c r="Q152" s="214">
        <v>0</v>
      </c>
      <c r="R152" s="214">
        <v>0.4</v>
      </c>
      <c r="S152" s="214">
        <v>0</v>
      </c>
      <c r="T152" s="215">
        <v>0.2</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0.33750000000000013</v>
      </c>
      <c r="E154" s="81" t="s">
        <v>254</v>
      </c>
      <c r="F154" s="84" t="s">
        <v>253</v>
      </c>
      <c r="G154" s="216">
        <v>8.3333333333333301E-2</v>
      </c>
      <c r="H154" s="214">
        <v>0.59166666666666701</v>
      </c>
      <c r="I154" s="214">
        <v>0</v>
      </c>
      <c r="J154" s="214">
        <v>0.5</v>
      </c>
      <c r="K154" s="214">
        <v>0</v>
      </c>
      <c r="L154" s="214">
        <v>1</v>
      </c>
      <c r="M154" s="214">
        <v>0.5</v>
      </c>
      <c r="N154" s="214">
        <v>0.5</v>
      </c>
      <c r="O154" s="214">
        <v>0</v>
      </c>
      <c r="P154" s="214">
        <v>0.75</v>
      </c>
      <c r="Q154" s="214">
        <v>0</v>
      </c>
      <c r="R154" s="214">
        <v>0.2</v>
      </c>
      <c r="S154" s="214">
        <v>0</v>
      </c>
      <c r="T154" s="215">
        <v>0.6</v>
      </c>
      <c r="U154" s="34"/>
      <c r="V154" s="34"/>
    </row>
    <row r="155" spans="1:22" x14ac:dyDescent="0.2">
      <c r="A155" s="81">
        <v>150</v>
      </c>
      <c r="B155" s="84" t="str">
        <f t="shared" si="6"/>
        <v>Oman</v>
      </c>
      <c r="C155" s="84" t="str">
        <f t="shared" si="7"/>
        <v>OMN</v>
      </c>
      <c r="D155" s="214">
        <f t="shared" si="8"/>
        <v>0.37500000000000011</v>
      </c>
      <c r="E155" s="81" t="s">
        <v>256</v>
      </c>
      <c r="F155" s="84" t="s">
        <v>255</v>
      </c>
      <c r="G155" s="216">
        <v>8.3333333333333301E-2</v>
      </c>
      <c r="H155" s="214">
        <v>0.66666666666666696</v>
      </c>
      <c r="I155" s="214">
        <v>0</v>
      </c>
      <c r="J155" s="214">
        <v>0.5</v>
      </c>
      <c r="K155" s="214">
        <v>0</v>
      </c>
      <c r="L155" s="214">
        <v>1</v>
      </c>
      <c r="M155" s="214">
        <v>0.5</v>
      </c>
      <c r="N155" s="214">
        <v>0.5</v>
      </c>
      <c r="O155" s="214">
        <v>0</v>
      </c>
      <c r="P155" s="214">
        <v>1</v>
      </c>
      <c r="Q155" s="214">
        <v>0</v>
      </c>
      <c r="R155" s="214">
        <v>0.4</v>
      </c>
      <c r="S155" s="214">
        <v>0</v>
      </c>
      <c r="T155" s="215">
        <v>0.6</v>
      </c>
      <c r="U155" s="34"/>
      <c r="V155" s="34"/>
    </row>
    <row r="156" spans="1:22" x14ac:dyDescent="0.2">
      <c r="A156" s="81">
        <v>151</v>
      </c>
      <c r="B156" s="84" t="str">
        <f t="shared" si="6"/>
        <v>Pakistan</v>
      </c>
      <c r="C156" s="84" t="str">
        <f t="shared" si="7"/>
        <v>PAK</v>
      </c>
      <c r="D156" s="214">
        <f t="shared" si="8"/>
        <v>0.15138888888888899</v>
      </c>
      <c r="E156" s="81" t="s">
        <v>258</v>
      </c>
      <c r="F156" s="84" t="s">
        <v>257</v>
      </c>
      <c r="G156" s="216">
        <v>0</v>
      </c>
      <c r="H156" s="214">
        <v>0.30277777777777798</v>
      </c>
      <c r="I156" s="214">
        <v>0</v>
      </c>
      <c r="J156" s="214">
        <v>0.5</v>
      </c>
      <c r="K156" s="214">
        <v>0</v>
      </c>
      <c r="L156" s="214">
        <v>0.66666666666666696</v>
      </c>
      <c r="M156" s="214">
        <v>0</v>
      </c>
      <c r="N156" s="214">
        <v>0</v>
      </c>
      <c r="O156" s="214">
        <v>0</v>
      </c>
      <c r="P156" s="214">
        <v>0.25</v>
      </c>
      <c r="Q156" s="214">
        <v>0</v>
      </c>
      <c r="R156" s="214">
        <v>0.2</v>
      </c>
      <c r="S156" s="214">
        <v>0</v>
      </c>
      <c r="T156" s="215">
        <v>0.2</v>
      </c>
      <c r="U156" s="34"/>
      <c r="V156" s="34"/>
    </row>
    <row r="157" spans="1:22" x14ac:dyDescent="0.2">
      <c r="A157" s="81">
        <v>152</v>
      </c>
      <c r="B157" s="84" t="str">
        <f t="shared" si="6"/>
        <v>Panama</v>
      </c>
      <c r="C157" s="84" t="str">
        <f t="shared" si="7"/>
        <v>PAN</v>
      </c>
      <c r="D157" s="214">
        <f t="shared" si="8"/>
        <v>0.30000000000000016</v>
      </c>
      <c r="E157" s="81" t="s">
        <v>260</v>
      </c>
      <c r="F157" s="84" t="s">
        <v>259</v>
      </c>
      <c r="G157" s="216">
        <v>8.3333333333333301E-2</v>
      </c>
      <c r="H157" s="214">
        <v>0.51666666666666705</v>
      </c>
      <c r="I157" s="214">
        <v>0</v>
      </c>
      <c r="J157" s="214">
        <v>0.5</v>
      </c>
      <c r="K157" s="214">
        <v>0</v>
      </c>
      <c r="L157" s="214">
        <v>1</v>
      </c>
      <c r="M157" s="214">
        <v>0.5</v>
      </c>
      <c r="N157" s="214">
        <v>0.5</v>
      </c>
      <c r="O157" s="214">
        <v>0</v>
      </c>
      <c r="P157" s="214">
        <v>0.5</v>
      </c>
      <c r="Q157" s="214">
        <v>0</v>
      </c>
      <c r="R157" s="214">
        <v>0.4</v>
      </c>
      <c r="S157" s="214">
        <v>0</v>
      </c>
      <c r="T157" s="215">
        <v>0.2</v>
      </c>
      <c r="U157" s="34"/>
      <c r="V157" s="34"/>
    </row>
    <row r="158" spans="1:22" x14ac:dyDescent="0.2">
      <c r="A158" s="81">
        <v>153</v>
      </c>
      <c r="B158" s="84" t="str">
        <f t="shared" si="6"/>
        <v>Peru</v>
      </c>
      <c r="C158" s="84" t="str">
        <f t="shared" si="7"/>
        <v>PER</v>
      </c>
      <c r="D158" s="214">
        <f t="shared" si="8"/>
        <v>0.1958333333333335</v>
      </c>
      <c r="E158" s="81" t="s">
        <v>262</v>
      </c>
      <c r="F158" s="84" t="s">
        <v>261</v>
      </c>
      <c r="G158" s="216">
        <v>0</v>
      </c>
      <c r="H158" s="214">
        <v>0.391666666666667</v>
      </c>
      <c r="I158" s="214">
        <v>0</v>
      </c>
      <c r="J158" s="214">
        <v>0.5</v>
      </c>
      <c r="K158" s="214">
        <v>0</v>
      </c>
      <c r="L158" s="214">
        <v>1</v>
      </c>
      <c r="M158" s="214">
        <v>0</v>
      </c>
      <c r="N158" s="214">
        <v>0</v>
      </c>
      <c r="O158" s="214">
        <v>0</v>
      </c>
      <c r="P158" s="214">
        <v>0.25</v>
      </c>
      <c r="Q158" s="214">
        <v>0</v>
      </c>
      <c r="R158" s="214">
        <v>0.2</v>
      </c>
      <c r="S158" s="214">
        <v>0</v>
      </c>
      <c r="T158" s="215">
        <v>0.4</v>
      </c>
      <c r="U158" s="34"/>
      <c r="V158" s="34"/>
    </row>
    <row r="159" spans="1:22" x14ac:dyDescent="0.2">
      <c r="A159" s="81">
        <v>154</v>
      </c>
      <c r="B159" s="84" t="str">
        <f t="shared" si="6"/>
        <v>Philippines</v>
      </c>
      <c r="C159" s="84" t="str">
        <f t="shared" si="7"/>
        <v>PHL</v>
      </c>
      <c r="D159" s="214">
        <f t="shared" si="8"/>
        <v>0.26250000000000012</v>
      </c>
      <c r="E159" s="81" t="s">
        <v>264</v>
      </c>
      <c r="F159" s="84" t="s">
        <v>263</v>
      </c>
      <c r="G159" s="216">
        <v>8.3333333333333301E-2</v>
      </c>
      <c r="H159" s="214">
        <v>0.44166666666666698</v>
      </c>
      <c r="I159" s="214">
        <v>0</v>
      </c>
      <c r="J159" s="214">
        <v>0.5</v>
      </c>
      <c r="K159" s="214">
        <v>0</v>
      </c>
      <c r="L159" s="214">
        <v>1</v>
      </c>
      <c r="M159" s="214">
        <v>0.5</v>
      </c>
      <c r="N159" s="214">
        <v>0.5</v>
      </c>
      <c r="O159" s="214">
        <v>0</v>
      </c>
      <c r="P159" s="214">
        <v>0.25</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0.28333333333333316</v>
      </c>
      <c r="E161" s="81" t="s">
        <v>268</v>
      </c>
      <c r="F161" s="84" t="s">
        <v>267</v>
      </c>
      <c r="G161" s="216">
        <v>8.3333333333333301E-2</v>
      </c>
      <c r="H161" s="214">
        <v>0.483333333333333</v>
      </c>
      <c r="I161" s="214">
        <v>0</v>
      </c>
      <c r="J161" s="214">
        <v>0.5</v>
      </c>
      <c r="K161" s="214">
        <v>0.5</v>
      </c>
      <c r="L161" s="214">
        <v>1</v>
      </c>
      <c r="M161" s="214">
        <v>0</v>
      </c>
      <c r="N161" s="214">
        <v>0</v>
      </c>
      <c r="O161" s="214">
        <v>0</v>
      </c>
      <c r="P161" s="214">
        <v>1</v>
      </c>
      <c r="Q161" s="214">
        <v>0</v>
      </c>
      <c r="R161" s="214">
        <v>0.2</v>
      </c>
      <c r="S161" s="214">
        <v>0</v>
      </c>
      <c r="T161" s="215">
        <v>0.2</v>
      </c>
      <c r="U161" s="34"/>
      <c r="V161" s="34"/>
    </row>
    <row r="162" spans="1:22" x14ac:dyDescent="0.2">
      <c r="A162" s="81">
        <v>157</v>
      </c>
      <c r="B162" s="84" t="str">
        <f t="shared" si="6"/>
        <v>Poland</v>
      </c>
      <c r="C162" s="84" t="str">
        <f t="shared" si="7"/>
        <v>POL</v>
      </c>
      <c r="D162" s="214">
        <f t="shared" si="8"/>
        <v>0.27916666666666662</v>
      </c>
      <c r="E162" s="81" t="s">
        <v>270</v>
      </c>
      <c r="F162" s="84" t="s">
        <v>269</v>
      </c>
      <c r="G162" s="216">
        <v>8.3333333333333301E-2</v>
      </c>
      <c r="H162" s="214">
        <v>0.47499999999999998</v>
      </c>
      <c r="I162" s="214">
        <v>0</v>
      </c>
      <c r="J162" s="214">
        <v>0.5</v>
      </c>
      <c r="K162" s="214">
        <v>0</v>
      </c>
      <c r="L162" s="214">
        <v>1</v>
      </c>
      <c r="M162" s="214">
        <v>0.5</v>
      </c>
      <c r="N162" s="214">
        <v>0.5</v>
      </c>
      <c r="O162" s="214">
        <v>0</v>
      </c>
      <c r="P162" s="214">
        <v>0.25</v>
      </c>
      <c r="Q162" s="214">
        <v>0</v>
      </c>
      <c r="R162" s="214">
        <v>0.2</v>
      </c>
      <c r="S162" s="214">
        <v>0</v>
      </c>
      <c r="T162" s="215">
        <v>0.4</v>
      </c>
      <c r="U162" s="34"/>
      <c r="V162" s="34"/>
    </row>
    <row r="163" spans="1:22" x14ac:dyDescent="0.2">
      <c r="A163" s="81">
        <v>158</v>
      </c>
      <c r="B163" s="84" t="str">
        <f t="shared" si="6"/>
        <v>Puerto Rico</v>
      </c>
      <c r="C163" s="84" t="str">
        <f t="shared" si="7"/>
        <v>PRI</v>
      </c>
      <c r="D163" s="214">
        <f t="shared" si="8"/>
        <v>0.71250000000000002</v>
      </c>
      <c r="E163" s="81" t="s">
        <v>735</v>
      </c>
      <c r="F163" s="84" t="s">
        <v>773</v>
      </c>
      <c r="G163" s="216">
        <v>0.83333333333333304</v>
      </c>
      <c r="H163" s="214">
        <v>0.59166666666666701</v>
      </c>
      <c r="I163" s="214">
        <v>1</v>
      </c>
      <c r="J163" s="214">
        <v>0.5</v>
      </c>
      <c r="K163" s="214">
        <v>0.5</v>
      </c>
      <c r="L163" s="214">
        <v>1</v>
      </c>
      <c r="M163" s="214">
        <v>0.5</v>
      </c>
      <c r="N163" s="214">
        <v>0.5</v>
      </c>
      <c r="O163" s="214">
        <v>1</v>
      </c>
      <c r="P163" s="214">
        <v>0.75</v>
      </c>
      <c r="Q163" s="214">
        <v>1</v>
      </c>
      <c r="R163" s="214">
        <v>0.6</v>
      </c>
      <c r="S163" s="214">
        <v>1</v>
      </c>
      <c r="T163" s="215">
        <v>0.2</v>
      </c>
      <c r="U163" s="34"/>
      <c r="V163" s="34"/>
    </row>
    <row r="164" spans="1:22" x14ac:dyDescent="0.2">
      <c r="A164" s="81">
        <v>159</v>
      </c>
      <c r="B164" s="84" t="str">
        <f t="shared" si="6"/>
        <v>Korea, Dem. People's Rep.</v>
      </c>
      <c r="C164" s="84" t="str">
        <f t="shared" si="7"/>
        <v>PRK</v>
      </c>
      <c r="D164" s="214">
        <f t="shared" si="8"/>
        <v>0.39999999999999997</v>
      </c>
      <c r="E164" s="81" t="s">
        <v>271</v>
      </c>
      <c r="F164" s="84" t="s">
        <v>774</v>
      </c>
      <c r="G164" s="216">
        <v>0.16666666666666699</v>
      </c>
      <c r="H164" s="214">
        <v>0.63333333333333297</v>
      </c>
      <c r="I164" s="214">
        <v>0</v>
      </c>
      <c r="J164" s="214">
        <v>0.5</v>
      </c>
      <c r="K164" s="214">
        <v>0.5</v>
      </c>
      <c r="L164" s="214">
        <v>1</v>
      </c>
      <c r="M164" s="214">
        <v>0.5</v>
      </c>
      <c r="N164" s="214">
        <v>0.5</v>
      </c>
      <c r="O164" s="214">
        <v>0</v>
      </c>
      <c r="P164" s="214">
        <v>1</v>
      </c>
      <c r="Q164" s="214">
        <v>0</v>
      </c>
      <c r="R164" s="214">
        <v>0.4</v>
      </c>
      <c r="S164" s="214">
        <v>0</v>
      </c>
      <c r="T164" s="215">
        <v>0.4</v>
      </c>
      <c r="U164" s="34"/>
      <c r="V164" s="34"/>
    </row>
    <row r="165" spans="1:22" x14ac:dyDescent="0.2">
      <c r="A165" s="81">
        <v>160</v>
      </c>
      <c r="B165" s="84" t="str">
        <f t="shared" si="6"/>
        <v>Portugal</v>
      </c>
      <c r="C165" s="84" t="str">
        <f t="shared" si="7"/>
        <v>PRT</v>
      </c>
      <c r="D165" s="214">
        <f t="shared" si="8"/>
        <v>0.33750000000000013</v>
      </c>
      <c r="E165" s="81" t="s">
        <v>273</v>
      </c>
      <c r="F165" s="84" t="s">
        <v>272</v>
      </c>
      <c r="G165" s="216">
        <v>8.3333333333333301E-2</v>
      </c>
      <c r="H165" s="214">
        <v>0.59166666666666701</v>
      </c>
      <c r="I165" s="214">
        <v>0</v>
      </c>
      <c r="J165" s="214">
        <v>0.5</v>
      </c>
      <c r="K165" s="214">
        <v>0</v>
      </c>
      <c r="L165" s="214">
        <v>1</v>
      </c>
      <c r="M165" s="214">
        <v>0.5</v>
      </c>
      <c r="N165" s="214">
        <v>0.5</v>
      </c>
      <c r="O165" s="214">
        <v>0</v>
      </c>
      <c r="P165" s="214">
        <v>0.75</v>
      </c>
      <c r="Q165" s="214">
        <v>0</v>
      </c>
      <c r="R165" s="214">
        <v>0.2</v>
      </c>
      <c r="S165" s="214">
        <v>0</v>
      </c>
      <c r="T165" s="215">
        <v>0.6</v>
      </c>
      <c r="U165" s="34"/>
      <c r="V165" s="34"/>
    </row>
    <row r="166" spans="1:22" x14ac:dyDescent="0.2">
      <c r="A166" s="81">
        <v>161</v>
      </c>
      <c r="B166" s="84" t="str">
        <f t="shared" si="6"/>
        <v>Paraguay</v>
      </c>
      <c r="C166" s="84" t="str">
        <f t="shared" si="7"/>
        <v>PRY</v>
      </c>
      <c r="D166" s="214">
        <f t="shared" si="8"/>
        <v>0.30000000000000016</v>
      </c>
      <c r="E166" s="81" t="s">
        <v>275</v>
      </c>
      <c r="F166" s="84" t="s">
        <v>274</v>
      </c>
      <c r="G166" s="216">
        <v>8.3333333333333301E-2</v>
      </c>
      <c r="H166" s="214">
        <v>0.51666666666666705</v>
      </c>
      <c r="I166" s="214">
        <v>0</v>
      </c>
      <c r="J166" s="214">
        <v>0.5</v>
      </c>
      <c r="K166" s="214">
        <v>0</v>
      </c>
      <c r="L166" s="214">
        <v>1</v>
      </c>
      <c r="M166" s="214">
        <v>0.5</v>
      </c>
      <c r="N166" s="214">
        <v>0.5</v>
      </c>
      <c r="O166" s="214">
        <v>0</v>
      </c>
      <c r="P166" s="214">
        <v>0.5</v>
      </c>
      <c r="Q166" s="214">
        <v>0</v>
      </c>
      <c r="R166" s="214">
        <v>0.2</v>
      </c>
      <c r="S166" s="214">
        <v>0</v>
      </c>
      <c r="T166" s="215">
        <v>0.4</v>
      </c>
      <c r="U166" s="34"/>
      <c r="V166" s="34"/>
    </row>
    <row r="167" spans="1:22" x14ac:dyDescent="0.2">
      <c r="A167" s="81">
        <v>162</v>
      </c>
      <c r="B167" s="84" t="str">
        <f t="shared" si="6"/>
        <v>West Bank and Gaza</v>
      </c>
      <c r="C167" s="84" t="str">
        <f t="shared" si="7"/>
        <v>PSE</v>
      </c>
      <c r="D167" s="214">
        <f t="shared" si="8"/>
        <v>0.44166666666666654</v>
      </c>
      <c r="E167" s="81" t="s">
        <v>736</v>
      </c>
      <c r="F167" s="84" t="s">
        <v>775</v>
      </c>
      <c r="G167" s="216">
        <v>0.33333333333333298</v>
      </c>
      <c r="H167" s="214">
        <v>0.55000000000000004</v>
      </c>
      <c r="I167" s="214">
        <v>1</v>
      </c>
      <c r="J167" s="214">
        <v>0.5</v>
      </c>
      <c r="K167" s="214">
        <v>0.5</v>
      </c>
      <c r="L167" s="214">
        <v>1</v>
      </c>
      <c r="M167" s="214">
        <v>0.5</v>
      </c>
      <c r="N167" s="214">
        <v>0.5</v>
      </c>
      <c r="O167" s="214">
        <v>0</v>
      </c>
      <c r="P167" s="214">
        <v>0.5</v>
      </c>
      <c r="Q167" s="214">
        <v>0</v>
      </c>
      <c r="R167" s="214">
        <v>0.6</v>
      </c>
      <c r="S167" s="214">
        <v>0</v>
      </c>
      <c r="T167" s="215">
        <v>0.2</v>
      </c>
      <c r="U167" s="34"/>
      <c r="V167" s="34"/>
    </row>
    <row r="168" spans="1:22" x14ac:dyDescent="0.2">
      <c r="A168" s="81">
        <v>163</v>
      </c>
      <c r="B168" s="84" t="str">
        <f t="shared" si="6"/>
        <v>French Polynesia</v>
      </c>
      <c r="C168" s="84" t="str">
        <f t="shared" si="7"/>
        <v>PYF</v>
      </c>
      <c r="D168" s="214">
        <f t="shared" si="8"/>
        <v>0.90833333333333344</v>
      </c>
      <c r="E168" s="81" t="s">
        <v>737</v>
      </c>
      <c r="F168" s="84" t="s">
        <v>776</v>
      </c>
      <c r="G168" s="216">
        <v>1</v>
      </c>
      <c r="H168" s="214">
        <v>0.81666666666666698</v>
      </c>
      <c r="I168" s="214">
        <v>1</v>
      </c>
      <c r="J168" s="214">
        <v>0.5</v>
      </c>
      <c r="K168" s="214">
        <v>1</v>
      </c>
      <c r="L168" s="214">
        <v>1</v>
      </c>
      <c r="M168" s="214">
        <v>1</v>
      </c>
      <c r="N168" s="214">
        <v>1</v>
      </c>
      <c r="O168" s="214">
        <v>1</v>
      </c>
      <c r="P168" s="214">
        <v>1</v>
      </c>
      <c r="Q168" s="214">
        <v>1</v>
      </c>
      <c r="R168" s="214">
        <v>0.6</v>
      </c>
      <c r="S168" s="214">
        <v>1</v>
      </c>
      <c r="T168" s="215">
        <v>0.8</v>
      </c>
      <c r="U168" s="34"/>
      <c r="V168" s="34"/>
    </row>
    <row r="169" spans="1:22" x14ac:dyDescent="0.2">
      <c r="A169" s="81">
        <v>164</v>
      </c>
      <c r="B169" s="84" t="str">
        <f t="shared" si="6"/>
        <v>Qatar</v>
      </c>
      <c r="C169" s="84" t="str">
        <f t="shared" si="7"/>
        <v>QAT</v>
      </c>
      <c r="D169" s="214">
        <f t="shared" si="8"/>
        <v>0.35416666666666663</v>
      </c>
      <c r="E169" s="81" t="s">
        <v>277</v>
      </c>
      <c r="F169" s="84" t="s">
        <v>276</v>
      </c>
      <c r="G169" s="216">
        <v>8.3333333333333301E-2</v>
      </c>
      <c r="H169" s="214">
        <v>0.625</v>
      </c>
      <c r="I169" s="214">
        <v>0</v>
      </c>
      <c r="J169" s="214">
        <v>0.5</v>
      </c>
      <c r="K169" s="214">
        <v>0</v>
      </c>
      <c r="L169" s="214">
        <v>1</v>
      </c>
      <c r="M169" s="214">
        <v>0.5</v>
      </c>
      <c r="N169" s="214">
        <v>0.5</v>
      </c>
      <c r="O169" s="214">
        <v>0</v>
      </c>
      <c r="P169" s="214">
        <v>0.75</v>
      </c>
      <c r="Q169" s="214">
        <v>0</v>
      </c>
      <c r="R169" s="214">
        <v>0.4</v>
      </c>
      <c r="S169" s="214">
        <v>0</v>
      </c>
      <c r="T169" s="215">
        <v>0.6</v>
      </c>
      <c r="U169" s="34"/>
      <c r="V169" s="34"/>
    </row>
    <row r="170" spans="1:22" x14ac:dyDescent="0.2">
      <c r="A170" s="81">
        <v>165</v>
      </c>
      <c r="B170" s="84" t="str">
        <f t="shared" si="6"/>
        <v>Romania</v>
      </c>
      <c r="C170" s="84" t="str">
        <f t="shared" si="7"/>
        <v>ROU</v>
      </c>
      <c r="D170" s="214">
        <f t="shared" si="8"/>
        <v>0.31250000000000011</v>
      </c>
      <c r="E170" s="81" t="s">
        <v>279</v>
      </c>
      <c r="F170" s="84" t="s">
        <v>278</v>
      </c>
      <c r="G170" s="216">
        <v>8.3333333333333301E-2</v>
      </c>
      <c r="H170" s="214">
        <v>0.54166666666666696</v>
      </c>
      <c r="I170" s="214">
        <v>0</v>
      </c>
      <c r="J170" s="214">
        <v>0.5</v>
      </c>
      <c r="K170" s="214">
        <v>0</v>
      </c>
      <c r="L170" s="214">
        <v>1</v>
      </c>
      <c r="M170" s="214">
        <v>0.5</v>
      </c>
      <c r="N170" s="214">
        <v>0.5</v>
      </c>
      <c r="O170" s="214">
        <v>0</v>
      </c>
      <c r="P170" s="214">
        <v>0.25</v>
      </c>
      <c r="Q170" s="214">
        <v>0</v>
      </c>
      <c r="R170" s="214">
        <v>0.4</v>
      </c>
      <c r="S170" s="214">
        <v>0</v>
      </c>
      <c r="T170" s="215">
        <v>0.6</v>
      </c>
      <c r="U170" s="34"/>
      <c r="V170" s="34"/>
    </row>
    <row r="171" spans="1:22" x14ac:dyDescent="0.2">
      <c r="A171" s="81">
        <v>166</v>
      </c>
      <c r="B171" s="84" t="str">
        <f t="shared" si="6"/>
        <v>Russian Federation</v>
      </c>
      <c r="C171" s="84" t="str">
        <f t="shared" si="7"/>
        <v>RUS</v>
      </c>
      <c r="D171" s="214">
        <f t="shared" si="8"/>
        <v>0.2</v>
      </c>
      <c r="E171" s="81" t="s">
        <v>281</v>
      </c>
      <c r="F171" s="84" t="s">
        <v>280</v>
      </c>
      <c r="G171" s="216">
        <v>0</v>
      </c>
      <c r="H171" s="214">
        <v>0.4</v>
      </c>
      <c r="I171" s="214">
        <v>0</v>
      </c>
      <c r="J171" s="214">
        <v>0.5</v>
      </c>
      <c r="K171" s="214">
        <v>0</v>
      </c>
      <c r="L171" s="214">
        <v>1</v>
      </c>
      <c r="M171" s="214">
        <v>0</v>
      </c>
      <c r="N171" s="214">
        <v>0</v>
      </c>
      <c r="O171" s="214">
        <v>0</v>
      </c>
      <c r="P171" s="214">
        <v>0.5</v>
      </c>
      <c r="Q171" s="214">
        <v>0</v>
      </c>
      <c r="R171" s="214">
        <v>0.2</v>
      </c>
      <c r="S171" s="214">
        <v>0</v>
      </c>
      <c r="T171" s="215">
        <v>0.2</v>
      </c>
      <c r="U171" s="34"/>
      <c r="V171" s="34"/>
    </row>
    <row r="172" spans="1:22" x14ac:dyDescent="0.2">
      <c r="A172" s="81">
        <v>167</v>
      </c>
      <c r="B172" s="84" t="str">
        <f t="shared" si="6"/>
        <v>Rwanda</v>
      </c>
      <c r="C172" s="84" t="str">
        <f t="shared" si="7"/>
        <v>RWA</v>
      </c>
      <c r="D172" s="214">
        <f t="shared" si="8"/>
        <v>0.28750000000000014</v>
      </c>
      <c r="E172" s="81" t="s">
        <v>283</v>
      </c>
      <c r="F172" s="84" t="s">
        <v>282</v>
      </c>
      <c r="G172" s="216">
        <v>8.3333333333333301E-2</v>
      </c>
      <c r="H172" s="214">
        <v>0.49166666666666697</v>
      </c>
      <c r="I172" s="214">
        <v>0</v>
      </c>
      <c r="J172" s="214">
        <v>0.5</v>
      </c>
      <c r="K172" s="214">
        <v>0</v>
      </c>
      <c r="L172" s="214">
        <v>1</v>
      </c>
      <c r="M172" s="214">
        <v>0.5</v>
      </c>
      <c r="N172" s="214">
        <v>0.5</v>
      </c>
      <c r="O172" s="214">
        <v>0</v>
      </c>
      <c r="P172" s="214">
        <v>0.75</v>
      </c>
      <c r="Q172" s="214">
        <v>0</v>
      </c>
      <c r="R172" s="214">
        <v>0.2</v>
      </c>
      <c r="S172" s="214">
        <v>0</v>
      </c>
      <c r="T172" s="215">
        <v>0</v>
      </c>
      <c r="U172" s="34"/>
      <c r="V172" s="34"/>
    </row>
    <row r="173" spans="1:22" x14ac:dyDescent="0.2">
      <c r="A173" s="81">
        <v>168</v>
      </c>
      <c r="B173" s="84" t="str">
        <f t="shared" si="6"/>
        <v>Saudi Arabia</v>
      </c>
      <c r="C173" s="84" t="str">
        <f t="shared" si="7"/>
        <v>SAU</v>
      </c>
      <c r="D173" s="214">
        <f t="shared" si="8"/>
        <v>0.21666666666666651</v>
      </c>
      <c r="E173" s="81" t="s">
        <v>285</v>
      </c>
      <c r="F173" s="84" t="s">
        <v>284</v>
      </c>
      <c r="G173" s="216">
        <v>0</v>
      </c>
      <c r="H173" s="214">
        <v>0.43333333333333302</v>
      </c>
      <c r="I173" s="214">
        <v>0</v>
      </c>
      <c r="J173" s="214">
        <v>0.5</v>
      </c>
      <c r="K173" s="214">
        <v>0</v>
      </c>
      <c r="L173" s="214">
        <v>1</v>
      </c>
      <c r="M173" s="214">
        <v>0</v>
      </c>
      <c r="N173" s="214">
        <v>0</v>
      </c>
      <c r="O173" s="214">
        <v>0</v>
      </c>
      <c r="P173" s="214">
        <v>0.5</v>
      </c>
      <c r="Q173" s="214">
        <v>0</v>
      </c>
      <c r="R173" s="214">
        <v>0.4</v>
      </c>
      <c r="S173" s="214">
        <v>0</v>
      </c>
      <c r="T173" s="215">
        <v>0.2</v>
      </c>
      <c r="U173" s="34"/>
      <c r="V173" s="34"/>
    </row>
    <row r="174" spans="1:22" x14ac:dyDescent="0.2">
      <c r="A174" s="81">
        <v>169</v>
      </c>
      <c r="B174" s="84" t="str">
        <f t="shared" si="6"/>
        <v>Sudan</v>
      </c>
      <c r="C174" s="84" t="str">
        <f t="shared" si="7"/>
        <v>SDN</v>
      </c>
      <c r="D174" s="214">
        <f t="shared" si="8"/>
        <v>0.17500000000000016</v>
      </c>
      <c r="E174" s="81" t="s">
        <v>287</v>
      </c>
      <c r="F174" s="84" t="s">
        <v>286</v>
      </c>
      <c r="G174" s="216">
        <v>8.3333333333333301E-2</v>
      </c>
      <c r="H174" s="214">
        <v>0.266666666666667</v>
      </c>
      <c r="I174" s="214">
        <v>0</v>
      </c>
      <c r="J174" s="214">
        <v>0</v>
      </c>
      <c r="K174" s="214">
        <v>0</v>
      </c>
      <c r="L174" s="214">
        <v>0</v>
      </c>
      <c r="M174" s="214">
        <v>0.5</v>
      </c>
      <c r="N174" s="214">
        <v>0.5</v>
      </c>
      <c r="O174" s="214">
        <v>0</v>
      </c>
      <c r="P174" s="214">
        <v>0.5</v>
      </c>
      <c r="Q174" s="214">
        <v>0</v>
      </c>
      <c r="R174" s="214">
        <v>0.4</v>
      </c>
      <c r="S174" s="214">
        <v>0</v>
      </c>
      <c r="T174" s="215">
        <v>0.2</v>
      </c>
      <c r="U174" s="34"/>
      <c r="V174" s="34"/>
    </row>
    <row r="175" spans="1:22" x14ac:dyDescent="0.2">
      <c r="A175" s="81">
        <v>170</v>
      </c>
      <c r="B175" s="84" t="str">
        <f t="shared" si="6"/>
        <v>Senegal</v>
      </c>
      <c r="C175" s="84" t="str">
        <f t="shared" si="7"/>
        <v>SEN</v>
      </c>
      <c r="D175" s="214">
        <f t="shared" si="8"/>
        <v>0.32083333333333314</v>
      </c>
      <c r="E175" s="81" t="s">
        <v>289</v>
      </c>
      <c r="F175" s="84" t="s">
        <v>288</v>
      </c>
      <c r="G175" s="216">
        <v>8.3333333333333301E-2</v>
      </c>
      <c r="H175" s="214">
        <v>0.55833333333333302</v>
      </c>
      <c r="I175" s="214">
        <v>0</v>
      </c>
      <c r="J175" s="214">
        <v>0.5</v>
      </c>
      <c r="K175" s="214">
        <v>0</v>
      </c>
      <c r="L175" s="214">
        <v>1</v>
      </c>
      <c r="M175" s="214">
        <v>0.5</v>
      </c>
      <c r="N175" s="214">
        <v>0.5</v>
      </c>
      <c r="O175" s="214">
        <v>0</v>
      </c>
      <c r="P175" s="214">
        <v>0.75</v>
      </c>
      <c r="Q175" s="214">
        <v>0</v>
      </c>
      <c r="R175" s="214">
        <v>0.4</v>
      </c>
      <c r="S175" s="214">
        <v>0</v>
      </c>
      <c r="T175" s="215">
        <v>0.2</v>
      </c>
      <c r="U175" s="34"/>
      <c r="V175" s="34"/>
    </row>
    <row r="176" spans="1:22" x14ac:dyDescent="0.2">
      <c r="A176" s="81">
        <v>171</v>
      </c>
      <c r="B176" s="84" t="str">
        <f t="shared" si="6"/>
        <v>Singapore</v>
      </c>
      <c r="C176" s="84" t="str">
        <f t="shared" si="7"/>
        <v>SGP</v>
      </c>
      <c r="D176" s="214">
        <f t="shared" si="8"/>
        <v>0.35416666666666663</v>
      </c>
      <c r="E176" s="81" t="s">
        <v>291</v>
      </c>
      <c r="F176" s="84" t="s">
        <v>290</v>
      </c>
      <c r="G176" s="216">
        <v>8.3333333333333301E-2</v>
      </c>
      <c r="H176" s="214">
        <v>0.625</v>
      </c>
      <c r="I176" s="214">
        <v>0</v>
      </c>
      <c r="J176" s="214">
        <v>0.5</v>
      </c>
      <c r="K176" s="214">
        <v>0</v>
      </c>
      <c r="L176" s="214">
        <v>1</v>
      </c>
      <c r="M176" s="214">
        <v>0.5</v>
      </c>
      <c r="N176" s="214">
        <v>0.5</v>
      </c>
      <c r="O176" s="214">
        <v>0</v>
      </c>
      <c r="P176" s="214">
        <v>0.75</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0.5</v>
      </c>
      <c r="E177" s="81" t="s">
        <v>293</v>
      </c>
      <c r="F177" s="84" t="s">
        <v>292</v>
      </c>
      <c r="G177" s="216">
        <v>0.25</v>
      </c>
      <c r="H177" s="214">
        <v>0.75</v>
      </c>
      <c r="I177" s="214">
        <v>0</v>
      </c>
      <c r="J177" s="214">
        <v>0.5</v>
      </c>
      <c r="K177" s="214">
        <v>0.5</v>
      </c>
      <c r="L177" s="214">
        <v>1</v>
      </c>
      <c r="M177" s="214">
        <v>1</v>
      </c>
      <c r="N177" s="214">
        <v>1</v>
      </c>
      <c r="O177" s="214">
        <v>0</v>
      </c>
      <c r="P177" s="214">
        <v>1</v>
      </c>
      <c r="Q177" s="214">
        <v>0</v>
      </c>
      <c r="R177" s="214">
        <v>0.4</v>
      </c>
      <c r="S177" s="214">
        <v>0</v>
      </c>
      <c r="T177" s="215">
        <v>0.6</v>
      </c>
      <c r="U177" s="34"/>
      <c r="V177" s="34"/>
    </row>
    <row r="178" spans="1:22" x14ac:dyDescent="0.2">
      <c r="A178" s="81">
        <v>173</v>
      </c>
      <c r="B178" s="84" t="str">
        <f t="shared" si="6"/>
        <v>Sierra Leone</v>
      </c>
      <c r="C178" s="84" t="str">
        <f t="shared" si="7"/>
        <v>SLE</v>
      </c>
      <c r="D178" s="214">
        <f t="shared" si="8"/>
        <v>0.23749999999999999</v>
      </c>
      <c r="E178" s="81" t="s">
        <v>295</v>
      </c>
      <c r="F178" s="84" t="s">
        <v>294</v>
      </c>
      <c r="G178" s="216">
        <v>0</v>
      </c>
      <c r="H178" s="214">
        <v>0.47499999999999998</v>
      </c>
      <c r="I178" s="214">
        <v>0</v>
      </c>
      <c r="J178" s="214">
        <v>0.5</v>
      </c>
      <c r="K178" s="214">
        <v>0</v>
      </c>
      <c r="L178" s="214">
        <v>1</v>
      </c>
      <c r="M178" s="214">
        <v>0</v>
      </c>
      <c r="N178" s="214">
        <v>0</v>
      </c>
      <c r="O178" s="214">
        <v>0</v>
      </c>
      <c r="P178" s="214">
        <v>0.75</v>
      </c>
      <c r="Q178" s="214">
        <v>0</v>
      </c>
      <c r="R178" s="214">
        <v>0.2</v>
      </c>
      <c r="S178" s="214">
        <v>0</v>
      </c>
      <c r="T178" s="215">
        <v>0.4</v>
      </c>
      <c r="U178" s="34"/>
      <c r="V178" s="34"/>
    </row>
    <row r="179" spans="1:22" x14ac:dyDescent="0.2">
      <c r="A179" s="81">
        <v>174</v>
      </c>
      <c r="B179" s="84" t="str">
        <f t="shared" si="6"/>
        <v>El Salvador</v>
      </c>
      <c r="C179" s="84" t="str">
        <f t="shared" si="7"/>
        <v>SLV</v>
      </c>
      <c r="D179" s="214">
        <f t="shared" si="8"/>
        <v>0.28333333333333316</v>
      </c>
      <c r="E179" s="81" t="s">
        <v>297</v>
      </c>
      <c r="F179" s="84" t="s">
        <v>296</v>
      </c>
      <c r="G179" s="216">
        <v>8.3333333333333301E-2</v>
      </c>
      <c r="H179" s="214">
        <v>0.483333333333333</v>
      </c>
      <c r="I179" s="214">
        <v>0</v>
      </c>
      <c r="J179" s="214">
        <v>0.5</v>
      </c>
      <c r="K179" s="214">
        <v>0</v>
      </c>
      <c r="L179" s="214">
        <v>1</v>
      </c>
      <c r="M179" s="214">
        <v>0.5</v>
      </c>
      <c r="N179" s="214">
        <v>0.5</v>
      </c>
      <c r="O179" s="214">
        <v>0</v>
      </c>
      <c r="P179" s="214">
        <v>0.5</v>
      </c>
      <c r="Q179" s="214">
        <v>0</v>
      </c>
      <c r="R179" s="214">
        <v>0.2</v>
      </c>
      <c r="S179" s="214">
        <v>0</v>
      </c>
      <c r="T179" s="215">
        <v>0.2</v>
      </c>
      <c r="U179" s="34"/>
      <c r="V179" s="34"/>
    </row>
    <row r="180" spans="1:22" x14ac:dyDescent="0.2">
      <c r="A180" s="81">
        <v>175</v>
      </c>
      <c r="B180" s="84" t="str">
        <f t="shared" si="6"/>
        <v>San Marino</v>
      </c>
      <c r="C180" s="84" t="str">
        <f t="shared" si="7"/>
        <v>SMR</v>
      </c>
      <c r="D180" s="214">
        <f t="shared" si="8"/>
        <v>0.80416666666666647</v>
      </c>
      <c r="E180" s="81" t="s">
        <v>738</v>
      </c>
      <c r="F180" s="84" t="s">
        <v>777</v>
      </c>
      <c r="G180" s="216">
        <v>0.83333333333333304</v>
      </c>
      <c r="H180" s="214">
        <v>0.77500000000000002</v>
      </c>
      <c r="I180" s="214">
        <v>0</v>
      </c>
      <c r="J180" s="214">
        <v>0.5</v>
      </c>
      <c r="K180" s="214">
        <v>1</v>
      </c>
      <c r="L180" s="214">
        <v>1</v>
      </c>
      <c r="M180" s="214">
        <v>1</v>
      </c>
      <c r="N180" s="214">
        <v>1</v>
      </c>
      <c r="O180" s="214">
        <v>1</v>
      </c>
      <c r="P180" s="214">
        <v>0.75</v>
      </c>
      <c r="Q180" s="214">
        <v>1</v>
      </c>
      <c r="R180" s="214">
        <v>0.6</v>
      </c>
      <c r="S180" s="214">
        <v>1</v>
      </c>
      <c r="T180" s="215">
        <v>0.8</v>
      </c>
      <c r="U180" s="34"/>
      <c r="V180" s="34"/>
    </row>
    <row r="181" spans="1:22" x14ac:dyDescent="0.2">
      <c r="A181" s="81">
        <v>176</v>
      </c>
      <c r="B181" s="84" t="str">
        <f t="shared" si="6"/>
        <v>Somalia</v>
      </c>
      <c r="C181" s="84" t="str">
        <f t="shared" si="7"/>
        <v>SOM</v>
      </c>
      <c r="D181" s="214">
        <f t="shared" si="8"/>
        <v>0.30694444444444452</v>
      </c>
      <c r="E181" s="81" t="s">
        <v>299</v>
      </c>
      <c r="F181" s="84" t="s">
        <v>298</v>
      </c>
      <c r="G181" s="216">
        <v>0.16666666666666699</v>
      </c>
      <c r="H181" s="214">
        <v>0.44722222222222202</v>
      </c>
      <c r="I181" s="214">
        <v>0</v>
      </c>
      <c r="J181" s="214">
        <v>0.5</v>
      </c>
      <c r="K181" s="214">
        <v>0.5</v>
      </c>
      <c r="L181" s="214">
        <v>0.33333333333333298</v>
      </c>
      <c r="M181" s="214">
        <v>0.5</v>
      </c>
      <c r="N181" s="214">
        <v>0.5</v>
      </c>
      <c r="O181" s="214">
        <v>0</v>
      </c>
      <c r="P181" s="214">
        <v>0.75</v>
      </c>
      <c r="Q181" s="214">
        <v>0</v>
      </c>
      <c r="R181" s="214">
        <v>0.4</v>
      </c>
      <c r="S181" s="214">
        <v>0</v>
      </c>
      <c r="T181" s="215">
        <v>0.2</v>
      </c>
      <c r="U181" s="34"/>
      <c r="V181" s="34"/>
    </row>
    <row r="182" spans="1:22" x14ac:dyDescent="0.2">
      <c r="A182" s="81">
        <v>177</v>
      </c>
      <c r="B182" s="84" t="str">
        <f t="shared" si="6"/>
        <v>Serbia</v>
      </c>
      <c r="C182" s="84" t="str">
        <f t="shared" si="7"/>
        <v>SRB</v>
      </c>
      <c r="D182" s="214">
        <f t="shared" si="8"/>
        <v>0.33333333333333315</v>
      </c>
      <c r="E182" s="81" t="s">
        <v>301</v>
      </c>
      <c r="F182" s="84" t="s">
        <v>300</v>
      </c>
      <c r="G182" s="216">
        <v>8.3333333333333301E-2</v>
      </c>
      <c r="H182" s="214">
        <v>0.58333333333333304</v>
      </c>
      <c r="I182" s="214">
        <v>0</v>
      </c>
      <c r="J182" s="214">
        <v>0.5</v>
      </c>
      <c r="K182" s="214">
        <v>0</v>
      </c>
      <c r="L182" s="214">
        <v>1</v>
      </c>
      <c r="M182" s="214">
        <v>0.5</v>
      </c>
      <c r="N182" s="214">
        <v>0.5</v>
      </c>
      <c r="O182" s="214">
        <v>0</v>
      </c>
      <c r="P182" s="214">
        <v>0.5</v>
      </c>
      <c r="Q182" s="214">
        <v>0</v>
      </c>
      <c r="R182" s="214">
        <v>0.4</v>
      </c>
      <c r="S182" s="214">
        <v>0</v>
      </c>
      <c r="T182" s="215">
        <v>0.6</v>
      </c>
      <c r="U182" s="34"/>
      <c r="V182" s="34"/>
    </row>
    <row r="183" spans="1:22" x14ac:dyDescent="0.2">
      <c r="A183" s="81">
        <v>178</v>
      </c>
      <c r="B183" s="84" t="str">
        <f t="shared" si="6"/>
        <v>South Sudan</v>
      </c>
      <c r="C183" s="84" t="str">
        <f t="shared" si="7"/>
        <v>SSD</v>
      </c>
      <c r="D183" s="214">
        <f t="shared" si="8"/>
        <v>0.35416666666666652</v>
      </c>
      <c r="E183" s="81" t="s">
        <v>303</v>
      </c>
      <c r="F183" s="84" t="s">
        <v>302</v>
      </c>
      <c r="G183" s="216">
        <v>0.25</v>
      </c>
      <c r="H183" s="214">
        <v>0.45833333333333298</v>
      </c>
      <c r="I183" s="214">
        <v>0</v>
      </c>
      <c r="J183" s="214">
        <v>0</v>
      </c>
      <c r="K183" s="214">
        <v>0.5</v>
      </c>
      <c r="L183" s="214">
        <v>0</v>
      </c>
      <c r="M183" s="214">
        <v>1</v>
      </c>
      <c r="N183" s="214">
        <v>1</v>
      </c>
      <c r="O183" s="214">
        <v>0</v>
      </c>
      <c r="P183" s="214">
        <v>0.75</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0.37916666666666698</v>
      </c>
      <c r="E184" s="81" t="s">
        <v>304</v>
      </c>
      <c r="F184" s="84" t="s">
        <v>850</v>
      </c>
      <c r="G184" s="216">
        <v>0.16666666666666699</v>
      </c>
      <c r="H184" s="214">
        <v>0.59166666666666701</v>
      </c>
      <c r="I184" s="214">
        <v>0</v>
      </c>
      <c r="J184" s="214">
        <v>0.5</v>
      </c>
      <c r="K184" s="214">
        <v>0.5</v>
      </c>
      <c r="L184" s="214">
        <v>1</v>
      </c>
      <c r="M184" s="214">
        <v>0.5</v>
      </c>
      <c r="N184" s="214">
        <v>0.5</v>
      </c>
      <c r="O184" s="214">
        <v>0</v>
      </c>
      <c r="P184" s="214">
        <v>0.75</v>
      </c>
      <c r="Q184" s="214">
        <v>0</v>
      </c>
      <c r="R184" s="214">
        <v>0.4</v>
      </c>
      <c r="S184" s="214">
        <v>0</v>
      </c>
      <c r="T184" s="215">
        <v>0.4</v>
      </c>
      <c r="U184" s="34"/>
      <c r="V184" s="34"/>
    </row>
    <row r="185" spans="1:22" x14ac:dyDescent="0.2">
      <c r="A185" s="81">
        <v>180</v>
      </c>
      <c r="B185" s="84" t="str">
        <f t="shared" si="6"/>
        <v>Suriname</v>
      </c>
      <c r="C185" s="84" t="str">
        <f t="shared" si="7"/>
        <v>SUR</v>
      </c>
      <c r="D185" s="214">
        <f t="shared" si="8"/>
        <v>0.41249999999999998</v>
      </c>
      <c r="E185" s="81" t="s">
        <v>306</v>
      </c>
      <c r="F185" s="84" t="s">
        <v>305</v>
      </c>
      <c r="G185" s="216">
        <v>0.16666666666666699</v>
      </c>
      <c r="H185" s="214">
        <v>0.65833333333333299</v>
      </c>
      <c r="I185" s="214">
        <v>0</v>
      </c>
      <c r="J185" s="214">
        <v>0.5</v>
      </c>
      <c r="K185" s="214">
        <v>0.5</v>
      </c>
      <c r="L185" s="214">
        <v>1</v>
      </c>
      <c r="M185" s="214">
        <v>0.5</v>
      </c>
      <c r="N185" s="214">
        <v>0.5</v>
      </c>
      <c r="O185" s="214">
        <v>0</v>
      </c>
      <c r="P185" s="214">
        <v>0.75</v>
      </c>
      <c r="Q185" s="214">
        <v>0</v>
      </c>
      <c r="R185" s="214">
        <v>0.6</v>
      </c>
      <c r="S185" s="214">
        <v>0</v>
      </c>
      <c r="T185" s="215">
        <v>0.6</v>
      </c>
      <c r="U185" s="34"/>
      <c r="V185" s="34"/>
    </row>
    <row r="186" spans="1:22" x14ac:dyDescent="0.2">
      <c r="A186" s="81">
        <v>181</v>
      </c>
      <c r="B186" s="84" t="str">
        <f t="shared" si="6"/>
        <v>Slovak Republic</v>
      </c>
      <c r="C186" s="84" t="str">
        <f t="shared" si="7"/>
        <v>SVK</v>
      </c>
      <c r="D186" s="214">
        <f t="shared" si="8"/>
        <v>0.33750000000000013</v>
      </c>
      <c r="E186" s="81" t="s">
        <v>307</v>
      </c>
      <c r="F186" s="84" t="s">
        <v>778</v>
      </c>
      <c r="G186" s="216">
        <v>8.3333333333333301E-2</v>
      </c>
      <c r="H186" s="214">
        <v>0.59166666666666701</v>
      </c>
      <c r="I186" s="214">
        <v>0</v>
      </c>
      <c r="J186" s="214">
        <v>0.5</v>
      </c>
      <c r="K186" s="214">
        <v>0</v>
      </c>
      <c r="L186" s="214">
        <v>1</v>
      </c>
      <c r="M186" s="214">
        <v>0.5</v>
      </c>
      <c r="N186" s="214">
        <v>0.5</v>
      </c>
      <c r="O186" s="214">
        <v>0</v>
      </c>
      <c r="P186" s="214">
        <v>0.75</v>
      </c>
      <c r="Q186" s="214">
        <v>0</v>
      </c>
      <c r="R186" s="214">
        <v>0.2</v>
      </c>
      <c r="S186" s="214">
        <v>0</v>
      </c>
      <c r="T186" s="215">
        <v>0.6</v>
      </c>
      <c r="U186" s="34"/>
      <c r="V186" s="34"/>
    </row>
    <row r="187" spans="1:22" x14ac:dyDescent="0.2">
      <c r="A187" s="81">
        <v>182</v>
      </c>
      <c r="B187" s="84" t="str">
        <f t="shared" si="6"/>
        <v>Slovenia</v>
      </c>
      <c r="C187" s="84" t="str">
        <f t="shared" si="7"/>
        <v>SVN</v>
      </c>
      <c r="D187" s="214">
        <f t="shared" si="8"/>
        <v>0.37916666666666698</v>
      </c>
      <c r="E187" s="81" t="s">
        <v>309</v>
      </c>
      <c r="F187" s="84" t="s">
        <v>308</v>
      </c>
      <c r="G187" s="216">
        <v>0.16666666666666699</v>
      </c>
      <c r="H187" s="214">
        <v>0.59166666666666701</v>
      </c>
      <c r="I187" s="214">
        <v>0</v>
      </c>
      <c r="J187" s="214">
        <v>0.5</v>
      </c>
      <c r="K187" s="214">
        <v>0.5</v>
      </c>
      <c r="L187" s="214">
        <v>1</v>
      </c>
      <c r="M187" s="214">
        <v>0.5</v>
      </c>
      <c r="N187" s="214">
        <v>0.5</v>
      </c>
      <c r="O187" s="214">
        <v>0</v>
      </c>
      <c r="P187" s="214">
        <v>0.75</v>
      </c>
      <c r="Q187" s="214">
        <v>0</v>
      </c>
      <c r="R187" s="214">
        <v>0.2</v>
      </c>
      <c r="S187" s="214">
        <v>0</v>
      </c>
      <c r="T187" s="215">
        <v>0.6</v>
      </c>
      <c r="U187" s="34"/>
      <c r="V187" s="34"/>
    </row>
    <row r="188" spans="1:22" x14ac:dyDescent="0.2">
      <c r="A188" s="81">
        <v>183</v>
      </c>
      <c r="B188" s="84" t="str">
        <f t="shared" si="6"/>
        <v>Sweden</v>
      </c>
      <c r="C188" s="84" t="str">
        <f t="shared" si="7"/>
        <v>SWE</v>
      </c>
      <c r="D188" s="214">
        <f t="shared" si="8"/>
        <v>0.35416666666666663</v>
      </c>
      <c r="E188" s="81" t="s">
        <v>311</v>
      </c>
      <c r="F188" s="84" t="s">
        <v>310</v>
      </c>
      <c r="G188" s="216">
        <v>8.3333333333333301E-2</v>
      </c>
      <c r="H188" s="214">
        <v>0.625</v>
      </c>
      <c r="I188" s="214">
        <v>0</v>
      </c>
      <c r="J188" s="214">
        <v>0.5</v>
      </c>
      <c r="K188" s="214">
        <v>0</v>
      </c>
      <c r="L188" s="214">
        <v>1</v>
      </c>
      <c r="M188" s="214">
        <v>0.5</v>
      </c>
      <c r="N188" s="214">
        <v>0.5</v>
      </c>
      <c r="O188" s="214">
        <v>0</v>
      </c>
      <c r="P188" s="214">
        <v>0.75</v>
      </c>
      <c r="Q188" s="214">
        <v>0</v>
      </c>
      <c r="R188" s="214">
        <v>0.4</v>
      </c>
      <c r="S188" s="214">
        <v>0</v>
      </c>
      <c r="T188" s="215">
        <v>0.6</v>
      </c>
      <c r="U188" s="34"/>
      <c r="V188" s="34"/>
    </row>
    <row r="189" spans="1:22" x14ac:dyDescent="0.2">
      <c r="A189" s="81">
        <v>184</v>
      </c>
      <c r="B189" s="84" t="str">
        <f t="shared" si="6"/>
        <v>Eswatini</v>
      </c>
      <c r="C189" s="84" t="str">
        <f t="shared" si="7"/>
        <v>SWZ</v>
      </c>
      <c r="D189" s="214">
        <f t="shared" si="8"/>
        <v>0.36249999999999999</v>
      </c>
      <c r="E189" s="81" t="s">
        <v>313</v>
      </c>
      <c r="F189" s="84" t="s">
        <v>312</v>
      </c>
      <c r="G189" s="216">
        <v>0.16666666666666699</v>
      </c>
      <c r="H189" s="214">
        <v>0.55833333333333302</v>
      </c>
      <c r="I189" s="214">
        <v>0</v>
      </c>
      <c r="J189" s="214">
        <v>0.5</v>
      </c>
      <c r="K189" s="214">
        <v>0.5</v>
      </c>
      <c r="L189" s="214">
        <v>1</v>
      </c>
      <c r="M189" s="214">
        <v>0.5</v>
      </c>
      <c r="N189" s="214">
        <v>0.5</v>
      </c>
      <c r="O189" s="214">
        <v>0</v>
      </c>
      <c r="P189" s="214">
        <v>0.75</v>
      </c>
      <c r="Q189" s="214">
        <v>0</v>
      </c>
      <c r="R189" s="214">
        <v>0.4</v>
      </c>
      <c r="S189" s="214">
        <v>0</v>
      </c>
      <c r="T189" s="215">
        <v>0.2</v>
      </c>
      <c r="U189" s="34"/>
      <c r="V189" s="34"/>
    </row>
    <row r="190" spans="1:22" x14ac:dyDescent="0.2">
      <c r="A190" s="81">
        <v>185</v>
      </c>
      <c r="B190" s="84" t="str">
        <f t="shared" si="6"/>
        <v>Sint Maarten (Dutch part)</v>
      </c>
      <c r="C190" s="84" t="str">
        <f t="shared" si="7"/>
        <v>SXM</v>
      </c>
      <c r="D190" s="214">
        <f t="shared" si="8"/>
        <v>0.92500000000000004</v>
      </c>
      <c r="E190" s="81" t="s">
        <v>739</v>
      </c>
      <c r="F190" s="84" t="s">
        <v>779</v>
      </c>
      <c r="G190" s="216">
        <v>1</v>
      </c>
      <c r="H190" s="214">
        <v>0.85</v>
      </c>
      <c r="I190" s="214">
        <v>1</v>
      </c>
      <c r="J190" s="214">
        <v>0.5</v>
      </c>
      <c r="K190" s="214">
        <v>1</v>
      </c>
      <c r="L190" s="214">
        <v>1</v>
      </c>
      <c r="M190" s="214">
        <v>1</v>
      </c>
      <c r="N190" s="214">
        <v>1</v>
      </c>
      <c r="O190" s="214">
        <v>1</v>
      </c>
      <c r="P190" s="214">
        <v>1</v>
      </c>
      <c r="Q190" s="214">
        <v>1</v>
      </c>
      <c r="R190" s="214">
        <v>0.8</v>
      </c>
      <c r="S190" s="214">
        <v>1</v>
      </c>
      <c r="T190" s="215">
        <v>0.8</v>
      </c>
      <c r="U190" s="34"/>
      <c r="V190" s="34"/>
    </row>
    <row r="191" spans="1:22" x14ac:dyDescent="0.2">
      <c r="A191" s="81">
        <v>186</v>
      </c>
      <c r="B191" s="84" t="str">
        <f t="shared" si="6"/>
        <v>Seychelles</v>
      </c>
      <c r="C191" s="84" t="str">
        <f t="shared" si="7"/>
        <v>SYC</v>
      </c>
      <c r="D191" s="214">
        <f t="shared" si="8"/>
        <v>0.375</v>
      </c>
      <c r="E191" s="81" t="s">
        <v>315</v>
      </c>
      <c r="F191" s="84" t="s">
        <v>314</v>
      </c>
      <c r="G191" s="216">
        <v>0.16666666666666699</v>
      </c>
      <c r="H191" s="214">
        <v>0.58333333333333304</v>
      </c>
      <c r="I191" s="214">
        <v>0</v>
      </c>
      <c r="J191" s="214">
        <v>0.5</v>
      </c>
      <c r="K191" s="214">
        <v>0.5</v>
      </c>
      <c r="L191" s="214">
        <v>1</v>
      </c>
      <c r="M191" s="214">
        <v>0.5</v>
      </c>
      <c r="N191" s="214">
        <v>0.5</v>
      </c>
      <c r="O191" s="214">
        <v>0</v>
      </c>
      <c r="P191" s="214">
        <v>0.5</v>
      </c>
      <c r="Q191" s="214">
        <v>0</v>
      </c>
      <c r="R191" s="214">
        <v>0.4</v>
      </c>
      <c r="S191" s="214">
        <v>0</v>
      </c>
      <c r="T191" s="215">
        <v>0.6</v>
      </c>
      <c r="U191" s="34"/>
      <c r="V191" s="34"/>
    </row>
    <row r="192" spans="1:22" x14ac:dyDescent="0.2">
      <c r="A192" s="81">
        <v>187</v>
      </c>
      <c r="B192" s="84" t="str">
        <f t="shared" si="6"/>
        <v>Syrian Arab Republic</v>
      </c>
      <c r="C192" s="84" t="str">
        <f t="shared" si="7"/>
        <v>SYR</v>
      </c>
      <c r="D192" s="214">
        <f t="shared" si="8"/>
        <v>0.23194444444444465</v>
      </c>
      <c r="E192" s="81" t="s">
        <v>316</v>
      </c>
      <c r="F192" s="84" t="s">
        <v>780</v>
      </c>
      <c r="G192" s="216">
        <v>8.3333333333333301E-2</v>
      </c>
      <c r="H192" s="214">
        <v>0.38055555555555598</v>
      </c>
      <c r="I192" s="214">
        <v>0</v>
      </c>
      <c r="J192" s="214">
        <v>0.5</v>
      </c>
      <c r="K192" s="214">
        <v>0</v>
      </c>
      <c r="L192" s="214">
        <v>0.33333333333333298</v>
      </c>
      <c r="M192" s="214">
        <v>0.5</v>
      </c>
      <c r="N192" s="214">
        <v>0.5</v>
      </c>
      <c r="O192" s="214">
        <v>0</v>
      </c>
      <c r="P192" s="214">
        <v>0.75</v>
      </c>
      <c r="Q192" s="214">
        <v>0</v>
      </c>
      <c r="R192" s="214">
        <v>0</v>
      </c>
      <c r="S192" s="214">
        <v>0</v>
      </c>
      <c r="T192" s="215">
        <v>0.2</v>
      </c>
      <c r="U192" s="34"/>
      <c r="V192" s="34"/>
    </row>
    <row r="193" spans="1:22" x14ac:dyDescent="0.2">
      <c r="A193" s="81">
        <v>188</v>
      </c>
      <c r="B193" s="84" t="str">
        <f t="shared" si="6"/>
        <v>Turks and Caicos Islands</v>
      </c>
      <c r="C193" s="84" t="str">
        <f t="shared" si="7"/>
        <v>TCA</v>
      </c>
      <c r="D193" s="214">
        <f t="shared" si="8"/>
        <v>0.90833333333333344</v>
      </c>
      <c r="E193" s="81" t="s">
        <v>740</v>
      </c>
      <c r="F193" s="84" t="s">
        <v>781</v>
      </c>
      <c r="G193" s="216">
        <v>1</v>
      </c>
      <c r="H193" s="214">
        <v>0.81666666666666698</v>
      </c>
      <c r="I193" s="214">
        <v>1</v>
      </c>
      <c r="J193" s="214">
        <v>0.5</v>
      </c>
      <c r="K193" s="214">
        <v>1</v>
      </c>
      <c r="L193" s="214">
        <v>1</v>
      </c>
      <c r="M193" s="214">
        <v>1</v>
      </c>
      <c r="N193" s="214">
        <v>1</v>
      </c>
      <c r="O193" s="214">
        <v>1</v>
      </c>
      <c r="P193" s="214">
        <v>1</v>
      </c>
      <c r="Q193" s="214">
        <v>1</v>
      </c>
      <c r="R193" s="214">
        <v>0.6</v>
      </c>
      <c r="S193" s="214">
        <v>1</v>
      </c>
      <c r="T193" s="215">
        <v>0.8</v>
      </c>
      <c r="U193" s="34"/>
      <c r="V193" s="34"/>
    </row>
    <row r="194" spans="1:22" x14ac:dyDescent="0.2">
      <c r="A194" s="81">
        <v>189</v>
      </c>
      <c r="B194" s="84" t="str">
        <f t="shared" si="6"/>
        <v>Chad</v>
      </c>
      <c r="C194" s="84" t="str">
        <f t="shared" si="7"/>
        <v>TCD</v>
      </c>
      <c r="D194" s="214">
        <f t="shared" si="8"/>
        <v>0.23750000000000016</v>
      </c>
      <c r="E194" s="81" t="s">
        <v>318</v>
      </c>
      <c r="F194" s="84" t="s">
        <v>317</v>
      </c>
      <c r="G194" s="216">
        <v>8.3333333333333301E-2</v>
      </c>
      <c r="H194" s="214">
        <v>0.391666666666667</v>
      </c>
      <c r="I194" s="214">
        <v>0</v>
      </c>
      <c r="J194" s="214">
        <v>0.5</v>
      </c>
      <c r="K194" s="214">
        <v>0</v>
      </c>
      <c r="L194" s="214">
        <v>0</v>
      </c>
      <c r="M194" s="214">
        <v>0.5</v>
      </c>
      <c r="N194" s="214">
        <v>0.5</v>
      </c>
      <c r="O194" s="214">
        <v>0</v>
      </c>
      <c r="P194" s="214">
        <v>0.75</v>
      </c>
      <c r="Q194" s="214">
        <v>0</v>
      </c>
      <c r="R194" s="214">
        <v>0.4</v>
      </c>
      <c r="S194" s="214">
        <v>0</v>
      </c>
      <c r="T194" s="215">
        <v>0.2</v>
      </c>
      <c r="U194" s="34"/>
      <c r="V194" s="34"/>
    </row>
    <row r="195" spans="1:22" x14ac:dyDescent="0.2">
      <c r="A195" s="81">
        <v>190</v>
      </c>
      <c r="B195" s="84" t="str">
        <f>F223</f>
        <v>Zimbabwe</v>
      </c>
      <c r="C195" s="84" t="str">
        <f>E223</f>
        <v>ZWE</v>
      </c>
      <c r="D195" s="214">
        <f>AVERAGE(G223:H223)</f>
        <v>0.30694444444444452</v>
      </c>
      <c r="E195" s="81" t="s">
        <v>320</v>
      </c>
      <c r="F195" s="84" t="s">
        <v>319</v>
      </c>
      <c r="G195" s="216">
        <v>8.3333333333333301E-2</v>
      </c>
      <c r="H195" s="214">
        <v>0.52500000000000002</v>
      </c>
      <c r="I195" s="214">
        <v>0</v>
      </c>
      <c r="J195" s="214">
        <v>0.5</v>
      </c>
      <c r="K195" s="214">
        <v>0</v>
      </c>
      <c r="L195" s="214">
        <v>1</v>
      </c>
      <c r="M195" s="214">
        <v>0.5</v>
      </c>
      <c r="N195" s="214">
        <v>0.5</v>
      </c>
      <c r="O195" s="214">
        <v>0</v>
      </c>
      <c r="P195" s="214">
        <v>0.75</v>
      </c>
      <c r="Q195" s="214">
        <v>0</v>
      </c>
      <c r="R195" s="214">
        <v>0.4</v>
      </c>
      <c r="S195" s="214">
        <v>0</v>
      </c>
      <c r="T195" s="215">
        <v>0</v>
      </c>
      <c r="U195" s="34"/>
      <c r="V195" s="34"/>
    </row>
    <row r="196" spans="1:22" x14ac:dyDescent="0.2">
      <c r="E196" s="81" t="s">
        <v>322</v>
      </c>
      <c r="F196" s="84" t="s">
        <v>321</v>
      </c>
      <c r="G196" s="216">
        <v>0</v>
      </c>
      <c r="H196" s="214">
        <v>0.391666666666667</v>
      </c>
      <c r="I196" s="214">
        <v>0</v>
      </c>
      <c r="J196" s="214">
        <v>0.5</v>
      </c>
      <c r="K196" s="214">
        <v>0</v>
      </c>
      <c r="L196" s="214">
        <v>1</v>
      </c>
      <c r="M196" s="214">
        <v>0</v>
      </c>
      <c r="N196" s="214">
        <v>0</v>
      </c>
      <c r="O196" s="214">
        <v>0</v>
      </c>
      <c r="P196" s="214">
        <v>0.25</v>
      </c>
      <c r="Q196" s="214">
        <v>0</v>
      </c>
      <c r="R196" s="214">
        <v>0.4</v>
      </c>
      <c r="S196" s="214">
        <v>0</v>
      </c>
      <c r="T196" s="215">
        <v>0.2</v>
      </c>
    </row>
    <row r="197" spans="1:22" x14ac:dyDescent="0.2">
      <c r="E197" s="81" t="s">
        <v>324</v>
      </c>
      <c r="F197" s="84" t="s">
        <v>323</v>
      </c>
      <c r="G197" s="216">
        <v>0</v>
      </c>
      <c r="H197" s="214">
        <v>0.50833333333333297</v>
      </c>
      <c r="I197" s="214">
        <v>0</v>
      </c>
      <c r="J197" s="214">
        <v>0.5</v>
      </c>
      <c r="K197" s="214">
        <v>0</v>
      </c>
      <c r="L197" s="214">
        <v>1</v>
      </c>
      <c r="M197" s="214">
        <v>0</v>
      </c>
      <c r="N197" s="214">
        <v>0</v>
      </c>
      <c r="O197" s="214">
        <v>0</v>
      </c>
      <c r="P197" s="214">
        <v>0.75</v>
      </c>
      <c r="Q197" s="214">
        <v>0</v>
      </c>
      <c r="R197" s="214">
        <v>0.4</v>
      </c>
      <c r="S197" s="214">
        <v>0</v>
      </c>
      <c r="T197" s="215">
        <v>0.4</v>
      </c>
    </row>
    <row r="198" spans="1:22" x14ac:dyDescent="0.2">
      <c r="E198" s="81" t="s">
        <v>326</v>
      </c>
      <c r="F198" s="84" t="s">
        <v>325</v>
      </c>
      <c r="G198" s="216">
        <v>0.16666666666666699</v>
      </c>
      <c r="H198" s="214">
        <v>0.63333333333333297</v>
      </c>
      <c r="I198" s="214">
        <v>0</v>
      </c>
      <c r="J198" s="214">
        <v>0.5</v>
      </c>
      <c r="K198" s="214">
        <v>0.5</v>
      </c>
      <c r="L198" s="214">
        <v>1</v>
      </c>
      <c r="M198" s="214">
        <v>0.5</v>
      </c>
      <c r="N198" s="214">
        <v>0.5</v>
      </c>
      <c r="O198" s="214">
        <v>0</v>
      </c>
      <c r="P198" s="214">
        <v>1</v>
      </c>
      <c r="Q198" s="214">
        <v>0</v>
      </c>
      <c r="R198" s="214">
        <v>0.2</v>
      </c>
      <c r="S198" s="214">
        <v>0</v>
      </c>
      <c r="T198" s="215">
        <v>0.6</v>
      </c>
    </row>
    <row r="199" spans="1:22" x14ac:dyDescent="0.2">
      <c r="E199" s="81" t="s">
        <v>328</v>
      </c>
      <c r="F199" s="84" t="s">
        <v>327</v>
      </c>
      <c r="G199" s="216">
        <v>0.16666666666666699</v>
      </c>
      <c r="H199" s="214">
        <v>0.625</v>
      </c>
      <c r="I199" s="214">
        <v>0</v>
      </c>
      <c r="J199" s="214">
        <v>0.5</v>
      </c>
      <c r="K199" s="214">
        <v>0.5</v>
      </c>
      <c r="L199" s="214">
        <v>1</v>
      </c>
      <c r="M199" s="214">
        <v>0.5</v>
      </c>
      <c r="N199" s="214">
        <v>0.5</v>
      </c>
      <c r="O199" s="214">
        <v>0</v>
      </c>
      <c r="P199" s="214">
        <v>0.75</v>
      </c>
      <c r="Q199" s="214">
        <v>0</v>
      </c>
      <c r="R199" s="214">
        <v>0.4</v>
      </c>
      <c r="S199" s="214">
        <v>0</v>
      </c>
      <c r="T199" s="215">
        <v>0.6</v>
      </c>
    </row>
    <row r="200" spans="1:22" x14ac:dyDescent="0.2">
      <c r="E200" s="81" t="s">
        <v>330</v>
      </c>
      <c r="F200" s="84" t="s">
        <v>329</v>
      </c>
      <c r="G200" s="216">
        <v>0.33333333333333298</v>
      </c>
      <c r="H200" s="214">
        <v>0.75</v>
      </c>
      <c r="I200" s="214">
        <v>0</v>
      </c>
      <c r="J200" s="214">
        <v>0.5</v>
      </c>
      <c r="K200" s="214">
        <v>0.5</v>
      </c>
      <c r="L200" s="214">
        <v>1</v>
      </c>
      <c r="M200" s="214">
        <v>1</v>
      </c>
      <c r="N200" s="214">
        <v>1</v>
      </c>
      <c r="O200" s="214">
        <v>0</v>
      </c>
      <c r="P200" s="214">
        <v>1</v>
      </c>
      <c r="Q200" s="214">
        <v>0</v>
      </c>
      <c r="R200" s="214">
        <v>0.2</v>
      </c>
      <c r="S200" s="214">
        <v>0.5</v>
      </c>
      <c r="T200" s="215">
        <v>0.8</v>
      </c>
    </row>
    <row r="201" spans="1:22" x14ac:dyDescent="0.2">
      <c r="E201" s="81" t="s">
        <v>332</v>
      </c>
      <c r="F201" s="84" t="s">
        <v>331</v>
      </c>
      <c r="G201" s="216">
        <v>0.16666666666666699</v>
      </c>
      <c r="H201" s="214">
        <v>0.6</v>
      </c>
      <c r="I201" s="214">
        <v>0</v>
      </c>
      <c r="J201" s="214">
        <v>0.5</v>
      </c>
      <c r="K201" s="214">
        <v>0.5</v>
      </c>
      <c r="L201" s="214">
        <v>1</v>
      </c>
      <c r="M201" s="214">
        <v>0.5</v>
      </c>
      <c r="N201" s="214">
        <v>0.5</v>
      </c>
      <c r="O201" s="214">
        <v>0</v>
      </c>
      <c r="P201" s="214">
        <v>1</v>
      </c>
      <c r="Q201" s="214">
        <v>0</v>
      </c>
      <c r="R201" s="214">
        <v>0.4</v>
      </c>
      <c r="S201" s="214">
        <v>0</v>
      </c>
      <c r="T201" s="215">
        <v>0.2</v>
      </c>
    </row>
    <row r="202" spans="1:22" x14ac:dyDescent="0.2">
      <c r="E202" s="81" t="s">
        <v>334</v>
      </c>
      <c r="F202" s="84" t="s">
        <v>333</v>
      </c>
      <c r="G202" s="216">
        <v>0</v>
      </c>
      <c r="H202" s="214">
        <v>0.391666666666667</v>
      </c>
      <c r="I202" s="214">
        <v>0</v>
      </c>
      <c r="J202" s="214">
        <v>0.5</v>
      </c>
      <c r="K202" s="214">
        <v>0</v>
      </c>
      <c r="L202" s="214">
        <v>1</v>
      </c>
      <c r="M202" s="214">
        <v>0</v>
      </c>
      <c r="N202" s="214">
        <v>0</v>
      </c>
      <c r="O202" s="214">
        <v>0</v>
      </c>
      <c r="P202" s="214">
        <v>0.25</v>
      </c>
      <c r="Q202" s="214">
        <v>0</v>
      </c>
      <c r="R202" s="214">
        <v>0.2</v>
      </c>
      <c r="S202" s="214">
        <v>0</v>
      </c>
      <c r="T202" s="215">
        <v>0.4</v>
      </c>
    </row>
    <row r="203" spans="1:22" x14ac:dyDescent="0.2">
      <c r="E203" s="81" t="s">
        <v>335</v>
      </c>
      <c r="F203" s="84" t="s">
        <v>851</v>
      </c>
      <c r="G203" s="216">
        <v>0</v>
      </c>
      <c r="H203" s="214">
        <v>0.358333333333333</v>
      </c>
      <c r="I203" s="214">
        <v>0</v>
      </c>
      <c r="J203" s="214">
        <v>0.5</v>
      </c>
      <c r="K203" s="214">
        <v>0</v>
      </c>
      <c r="L203" s="214">
        <v>1</v>
      </c>
      <c r="M203" s="214">
        <v>0</v>
      </c>
      <c r="N203" s="214">
        <v>0</v>
      </c>
      <c r="O203" s="214">
        <v>0</v>
      </c>
      <c r="P203" s="214">
        <v>0.25</v>
      </c>
      <c r="Q203" s="214">
        <v>0</v>
      </c>
      <c r="R203" s="214">
        <v>0.2</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741</v>
      </c>
      <c r="F205" s="84" t="s">
        <v>782</v>
      </c>
      <c r="G205" s="216">
        <v>0.83333333333333304</v>
      </c>
      <c r="H205" s="214">
        <v>0.57499999999999996</v>
      </c>
      <c r="I205" s="214">
        <v>1</v>
      </c>
      <c r="J205" s="214">
        <v>0.5</v>
      </c>
      <c r="K205" s="214">
        <v>1</v>
      </c>
      <c r="L205" s="214">
        <v>1</v>
      </c>
      <c r="M205" s="214">
        <v>0</v>
      </c>
      <c r="N205" s="214">
        <v>0</v>
      </c>
      <c r="O205" s="214">
        <v>1</v>
      </c>
      <c r="P205" s="214">
        <v>0.75</v>
      </c>
      <c r="Q205" s="214">
        <v>1</v>
      </c>
      <c r="R205" s="214">
        <v>0.6</v>
      </c>
      <c r="S205" s="214">
        <v>1</v>
      </c>
      <c r="T205" s="215">
        <v>0.6</v>
      </c>
    </row>
    <row r="206" spans="1:22" x14ac:dyDescent="0.2">
      <c r="E206" s="81" t="s">
        <v>339</v>
      </c>
      <c r="F206" s="84" t="s">
        <v>338</v>
      </c>
      <c r="G206" s="216">
        <v>8.3333333333333301E-2</v>
      </c>
      <c r="H206" s="214">
        <v>0.44166666666666698</v>
      </c>
      <c r="I206" s="214">
        <v>0</v>
      </c>
      <c r="J206" s="214">
        <v>0</v>
      </c>
      <c r="K206" s="214">
        <v>0</v>
      </c>
      <c r="L206" s="214">
        <v>1</v>
      </c>
      <c r="M206" s="214">
        <v>0.5</v>
      </c>
      <c r="N206" s="214">
        <v>0.5</v>
      </c>
      <c r="O206" s="214">
        <v>0</v>
      </c>
      <c r="P206" s="214">
        <v>0.75</v>
      </c>
      <c r="Q206" s="214">
        <v>0</v>
      </c>
      <c r="R206" s="214">
        <v>0.2</v>
      </c>
      <c r="S206" s="214">
        <v>0</v>
      </c>
      <c r="T206" s="215">
        <v>0.2</v>
      </c>
    </row>
    <row r="207" spans="1:22" x14ac:dyDescent="0.2">
      <c r="E207" s="81" t="s">
        <v>341</v>
      </c>
      <c r="F207" s="84" t="s">
        <v>340</v>
      </c>
      <c r="G207" s="216">
        <v>0</v>
      </c>
      <c r="H207" s="214">
        <v>0.344444444444444</v>
      </c>
      <c r="I207" s="214">
        <v>0</v>
      </c>
      <c r="J207" s="214">
        <v>0.5</v>
      </c>
      <c r="K207" s="214">
        <v>0</v>
      </c>
      <c r="L207" s="214">
        <v>0.66666666666666696</v>
      </c>
      <c r="M207" s="214">
        <v>0</v>
      </c>
      <c r="N207" s="214">
        <v>0</v>
      </c>
      <c r="O207" s="214">
        <v>0</v>
      </c>
      <c r="P207" s="214">
        <v>0.5</v>
      </c>
      <c r="Q207" s="214">
        <v>0</v>
      </c>
      <c r="R207" s="214">
        <v>0.2</v>
      </c>
      <c r="S207" s="214">
        <v>0</v>
      </c>
      <c r="T207" s="215">
        <v>0.2</v>
      </c>
    </row>
    <row r="208" spans="1:22" x14ac:dyDescent="0.2">
      <c r="E208" s="81" t="s">
        <v>343</v>
      </c>
      <c r="F208" s="84" t="s">
        <v>342</v>
      </c>
      <c r="G208" s="216">
        <v>0</v>
      </c>
      <c r="H208" s="214">
        <v>0.36666666666666697</v>
      </c>
      <c r="I208" s="214">
        <v>0</v>
      </c>
      <c r="J208" s="214">
        <v>0.5</v>
      </c>
      <c r="K208" s="214">
        <v>0</v>
      </c>
      <c r="L208" s="214">
        <v>1</v>
      </c>
      <c r="M208" s="214">
        <v>0</v>
      </c>
      <c r="N208" s="214">
        <v>0</v>
      </c>
      <c r="O208" s="214">
        <v>0</v>
      </c>
      <c r="P208" s="214">
        <v>0.5</v>
      </c>
      <c r="Q208" s="214">
        <v>0</v>
      </c>
      <c r="R208" s="214">
        <v>0.2</v>
      </c>
      <c r="S208" s="214">
        <v>0</v>
      </c>
      <c r="T208" s="215">
        <v>0</v>
      </c>
    </row>
    <row r="209" spans="5:20" x14ac:dyDescent="0.2">
      <c r="E209" s="81" t="s">
        <v>345</v>
      </c>
      <c r="F209" s="84" t="s">
        <v>344</v>
      </c>
      <c r="G209" s="216">
        <v>8.3333333333333301E-2</v>
      </c>
      <c r="H209" s="214">
        <v>0.47499999999999998</v>
      </c>
      <c r="I209" s="214">
        <v>0</v>
      </c>
      <c r="J209" s="214">
        <v>0.5</v>
      </c>
      <c r="K209" s="214">
        <v>0</v>
      </c>
      <c r="L209" s="214">
        <v>1</v>
      </c>
      <c r="M209" s="214">
        <v>0.5</v>
      </c>
      <c r="N209" s="214">
        <v>0.5</v>
      </c>
      <c r="O209" s="214">
        <v>0</v>
      </c>
      <c r="P209" s="214">
        <v>0.25</v>
      </c>
      <c r="Q209" s="214">
        <v>0</v>
      </c>
      <c r="R209" s="214">
        <v>0.2</v>
      </c>
      <c r="S209" s="214">
        <v>0</v>
      </c>
      <c r="T209" s="215">
        <v>0.4</v>
      </c>
    </row>
    <row r="210" spans="5:20" x14ac:dyDescent="0.2">
      <c r="E210" s="81" t="s">
        <v>346</v>
      </c>
      <c r="F210" s="84" t="s">
        <v>533</v>
      </c>
      <c r="G210" s="216">
        <v>8.3333333333333301E-2</v>
      </c>
      <c r="H210" s="214">
        <v>0.52500000000000002</v>
      </c>
      <c r="I210" s="214">
        <v>0</v>
      </c>
      <c r="J210" s="214">
        <v>0.5</v>
      </c>
      <c r="K210" s="214">
        <v>0</v>
      </c>
      <c r="L210" s="214">
        <v>1</v>
      </c>
      <c r="M210" s="214">
        <v>0.5</v>
      </c>
      <c r="N210" s="214">
        <v>0.5</v>
      </c>
      <c r="O210" s="214">
        <v>0</v>
      </c>
      <c r="P210" s="214">
        <v>0.75</v>
      </c>
      <c r="Q210" s="214">
        <v>0</v>
      </c>
      <c r="R210" s="214">
        <v>0.2</v>
      </c>
      <c r="S210" s="214">
        <v>0</v>
      </c>
      <c r="T210" s="215">
        <v>0.2</v>
      </c>
    </row>
    <row r="211" spans="5:20" x14ac:dyDescent="0.2">
      <c r="E211" s="81" t="s">
        <v>348</v>
      </c>
      <c r="F211" s="84" t="s">
        <v>347</v>
      </c>
      <c r="G211" s="216">
        <v>8.3333333333333301E-2</v>
      </c>
      <c r="H211" s="214">
        <v>0.51666666666666705</v>
      </c>
      <c r="I211" s="214">
        <v>0</v>
      </c>
      <c r="J211" s="214">
        <v>0.5</v>
      </c>
      <c r="K211" s="214">
        <v>0</v>
      </c>
      <c r="L211" s="214">
        <v>1</v>
      </c>
      <c r="M211" s="214">
        <v>0.5</v>
      </c>
      <c r="N211" s="214">
        <v>0.5</v>
      </c>
      <c r="O211" s="214">
        <v>0</v>
      </c>
      <c r="P211" s="214">
        <v>0.5</v>
      </c>
      <c r="Q211" s="214">
        <v>0</v>
      </c>
      <c r="R211" s="214">
        <v>0.2</v>
      </c>
      <c r="S211" s="214">
        <v>0</v>
      </c>
      <c r="T211" s="215">
        <v>0.4</v>
      </c>
    </row>
    <row r="212" spans="5:20" x14ac:dyDescent="0.2">
      <c r="E212" s="81" t="s">
        <v>349</v>
      </c>
      <c r="F212" s="84" t="s">
        <v>783</v>
      </c>
      <c r="G212" s="216">
        <v>0.33333333333333298</v>
      </c>
      <c r="H212" s="214">
        <v>0.78333333333333299</v>
      </c>
      <c r="I212" s="214">
        <v>0</v>
      </c>
      <c r="J212" s="214">
        <v>0.5</v>
      </c>
      <c r="K212" s="214">
        <v>0.5</v>
      </c>
      <c r="L212" s="214">
        <v>1</v>
      </c>
      <c r="M212" s="214">
        <v>1</v>
      </c>
      <c r="N212" s="214">
        <v>1</v>
      </c>
      <c r="O212" s="214">
        <v>0</v>
      </c>
      <c r="P212" s="214">
        <v>1</v>
      </c>
      <c r="Q212" s="214">
        <v>0</v>
      </c>
      <c r="R212" s="214">
        <v>0.4</v>
      </c>
      <c r="S212" s="214">
        <v>0.5</v>
      </c>
      <c r="T212" s="215">
        <v>0.8</v>
      </c>
    </row>
    <row r="213" spans="5:20" x14ac:dyDescent="0.2">
      <c r="E213" s="81" t="s">
        <v>350</v>
      </c>
      <c r="F213" s="84" t="s">
        <v>784</v>
      </c>
      <c r="G213" s="216">
        <v>8.3333333333333301E-2</v>
      </c>
      <c r="H213" s="214">
        <v>0.56666666666666698</v>
      </c>
      <c r="I213" s="214">
        <v>0</v>
      </c>
      <c r="J213" s="214">
        <v>0.5</v>
      </c>
      <c r="K213" s="214">
        <v>0</v>
      </c>
      <c r="L213" s="214">
        <v>1</v>
      </c>
      <c r="M213" s="214">
        <v>0.5</v>
      </c>
      <c r="N213" s="214">
        <v>0.5</v>
      </c>
      <c r="O213" s="214">
        <v>0</v>
      </c>
      <c r="P213" s="214">
        <v>1</v>
      </c>
      <c r="Q213" s="214">
        <v>0</v>
      </c>
      <c r="R213" s="214">
        <v>0.2</v>
      </c>
      <c r="S213" s="214">
        <v>0</v>
      </c>
      <c r="T213" s="215">
        <v>0.2</v>
      </c>
    </row>
    <row r="214" spans="5:20" x14ac:dyDescent="0.2">
      <c r="E214" s="81" t="s">
        <v>742</v>
      </c>
      <c r="F214" s="84" t="s">
        <v>785</v>
      </c>
      <c r="G214" s="216">
        <v>1</v>
      </c>
      <c r="H214" s="214">
        <v>0.81666666666666698</v>
      </c>
      <c r="I214" s="214">
        <v>1</v>
      </c>
      <c r="J214" s="214">
        <v>0.5</v>
      </c>
      <c r="K214" s="214">
        <v>1</v>
      </c>
      <c r="L214" s="214">
        <v>1</v>
      </c>
      <c r="M214" s="214">
        <v>1</v>
      </c>
      <c r="N214" s="214">
        <v>1</v>
      </c>
      <c r="O214" s="214">
        <v>1</v>
      </c>
      <c r="P214" s="214">
        <v>1</v>
      </c>
      <c r="Q214" s="214">
        <v>1</v>
      </c>
      <c r="R214" s="214">
        <v>0.6</v>
      </c>
      <c r="S214" s="214">
        <v>1</v>
      </c>
      <c r="T214" s="215">
        <v>0.8</v>
      </c>
    </row>
    <row r="215" spans="5:20" x14ac:dyDescent="0.2">
      <c r="E215" s="81" t="s">
        <v>743</v>
      </c>
      <c r="F215" s="84" t="s">
        <v>786</v>
      </c>
      <c r="G215" s="216">
        <v>1</v>
      </c>
      <c r="H215" s="214">
        <v>0.81666666666666698</v>
      </c>
      <c r="I215" s="214">
        <v>1</v>
      </c>
      <c r="J215" s="214">
        <v>0.5</v>
      </c>
      <c r="K215" s="214">
        <v>1</v>
      </c>
      <c r="L215" s="214">
        <v>1</v>
      </c>
      <c r="M215" s="214">
        <v>1</v>
      </c>
      <c r="N215" s="214">
        <v>1</v>
      </c>
      <c r="O215" s="214">
        <v>1</v>
      </c>
      <c r="P215" s="214">
        <v>1</v>
      </c>
      <c r="Q215" s="214">
        <v>1</v>
      </c>
      <c r="R215" s="214">
        <v>0.6</v>
      </c>
      <c r="S215" s="214">
        <v>1</v>
      </c>
      <c r="T215" s="215">
        <v>0.8</v>
      </c>
    </row>
    <row r="216" spans="5:20" x14ac:dyDescent="0.2">
      <c r="E216" s="81" t="s">
        <v>351</v>
      </c>
      <c r="F216" s="84" t="s">
        <v>534</v>
      </c>
      <c r="G216" s="216">
        <v>0</v>
      </c>
      <c r="H216" s="214">
        <v>0.42499999999999999</v>
      </c>
      <c r="I216" s="214">
        <v>0</v>
      </c>
      <c r="J216" s="214">
        <v>0.5</v>
      </c>
      <c r="K216" s="214">
        <v>0</v>
      </c>
      <c r="L216" s="214">
        <v>1</v>
      </c>
      <c r="M216" s="214">
        <v>0</v>
      </c>
      <c r="N216" s="214">
        <v>0</v>
      </c>
      <c r="O216" s="214">
        <v>0</v>
      </c>
      <c r="P216" s="214">
        <v>0.25</v>
      </c>
      <c r="Q216" s="214">
        <v>0</v>
      </c>
      <c r="R216" s="214">
        <v>0.2</v>
      </c>
      <c r="S216" s="214">
        <v>0</v>
      </c>
      <c r="T216" s="215">
        <v>0.6</v>
      </c>
    </row>
    <row r="217" spans="5:20" x14ac:dyDescent="0.2">
      <c r="E217" s="81" t="s">
        <v>353</v>
      </c>
      <c r="F217" s="84" t="s">
        <v>352</v>
      </c>
      <c r="G217" s="216">
        <v>0.33333333333333298</v>
      </c>
      <c r="H217" s="214">
        <v>0.71666666666666701</v>
      </c>
      <c r="I217" s="214">
        <v>0</v>
      </c>
      <c r="J217" s="214">
        <v>0.5</v>
      </c>
      <c r="K217" s="214">
        <v>0.5</v>
      </c>
      <c r="L217" s="214">
        <v>1</v>
      </c>
      <c r="M217" s="214">
        <v>1</v>
      </c>
      <c r="N217" s="214">
        <v>1</v>
      </c>
      <c r="O217" s="214">
        <v>0</v>
      </c>
      <c r="P217" s="214">
        <v>1</v>
      </c>
      <c r="Q217" s="214">
        <v>0</v>
      </c>
      <c r="R217" s="214">
        <v>0.2</v>
      </c>
      <c r="S217" s="214">
        <v>0.5</v>
      </c>
      <c r="T217" s="215">
        <v>0.6</v>
      </c>
    </row>
    <row r="218" spans="5:20" x14ac:dyDescent="0.2">
      <c r="E218" s="81" t="s">
        <v>355</v>
      </c>
      <c r="F218" s="84" t="s">
        <v>354</v>
      </c>
      <c r="G218" s="216">
        <v>0.25</v>
      </c>
      <c r="H218" s="214">
        <v>0.75</v>
      </c>
      <c r="I218" s="214">
        <v>0</v>
      </c>
      <c r="J218" s="214">
        <v>0.5</v>
      </c>
      <c r="K218" s="214">
        <v>0.5</v>
      </c>
      <c r="L218" s="214">
        <v>1</v>
      </c>
      <c r="M218" s="214">
        <v>1</v>
      </c>
      <c r="N218" s="214">
        <v>1</v>
      </c>
      <c r="O218" s="214">
        <v>0</v>
      </c>
      <c r="P218" s="214">
        <v>1</v>
      </c>
      <c r="Q218" s="214">
        <v>0</v>
      </c>
      <c r="R218" s="214">
        <v>0.2</v>
      </c>
      <c r="S218" s="214">
        <v>0</v>
      </c>
      <c r="T218" s="215">
        <v>0.8</v>
      </c>
    </row>
    <row r="219" spans="5:20" x14ac:dyDescent="0.2">
      <c r="E219" s="81" t="s">
        <v>744</v>
      </c>
      <c r="F219" s="84" t="s">
        <v>787</v>
      </c>
      <c r="G219" s="216">
        <v>0.83333333333333304</v>
      </c>
      <c r="H219" s="214">
        <v>0.73333333333333295</v>
      </c>
      <c r="I219" s="214">
        <v>1</v>
      </c>
      <c r="J219" s="214">
        <v>0.5</v>
      </c>
      <c r="K219" s="214">
        <v>1</v>
      </c>
      <c r="L219" s="214">
        <v>1</v>
      </c>
      <c r="M219" s="214">
        <v>0.5</v>
      </c>
      <c r="N219" s="214">
        <v>0.5</v>
      </c>
      <c r="O219" s="214">
        <v>1</v>
      </c>
      <c r="P219" s="214">
        <v>1</v>
      </c>
      <c r="Q219" s="214">
        <v>1</v>
      </c>
      <c r="R219" s="214">
        <v>0.8</v>
      </c>
      <c r="S219" s="214">
        <v>0.5</v>
      </c>
      <c r="T219" s="215">
        <v>0.6</v>
      </c>
    </row>
    <row r="220" spans="5:20" x14ac:dyDescent="0.2">
      <c r="E220" s="81" t="s">
        <v>356</v>
      </c>
      <c r="F220" s="84" t="s">
        <v>788</v>
      </c>
      <c r="G220" s="216">
        <v>8.3333333333333301E-2</v>
      </c>
      <c r="H220" s="214">
        <v>0.43333333333333302</v>
      </c>
      <c r="I220" s="214">
        <v>0</v>
      </c>
      <c r="J220" s="214">
        <v>0.5</v>
      </c>
      <c r="K220" s="214">
        <v>0</v>
      </c>
      <c r="L220" s="214">
        <v>0</v>
      </c>
      <c r="M220" s="214">
        <v>0.5</v>
      </c>
      <c r="N220" s="214">
        <v>0.5</v>
      </c>
      <c r="O220" s="214">
        <v>0</v>
      </c>
      <c r="P220" s="214">
        <v>1</v>
      </c>
      <c r="Q220" s="214">
        <v>0</v>
      </c>
      <c r="R220" s="214">
        <v>0.4</v>
      </c>
      <c r="S220" s="214">
        <v>0</v>
      </c>
      <c r="T220" s="215">
        <v>0.2</v>
      </c>
    </row>
    <row r="221" spans="5:20" x14ac:dyDescent="0.2">
      <c r="E221" s="81" t="s">
        <v>358</v>
      </c>
      <c r="F221" s="84" t="s">
        <v>357</v>
      </c>
      <c r="G221" s="216">
        <v>0</v>
      </c>
      <c r="H221" s="214">
        <v>0.391666666666667</v>
      </c>
      <c r="I221" s="214">
        <v>0</v>
      </c>
      <c r="J221" s="214">
        <v>0.5</v>
      </c>
      <c r="K221" s="214">
        <v>0</v>
      </c>
      <c r="L221" s="214">
        <v>1</v>
      </c>
      <c r="M221" s="214">
        <v>0</v>
      </c>
      <c r="N221" s="214">
        <v>0</v>
      </c>
      <c r="O221" s="214">
        <v>0</v>
      </c>
      <c r="P221" s="214">
        <v>0.25</v>
      </c>
      <c r="Q221" s="214">
        <v>0</v>
      </c>
      <c r="R221" s="214">
        <v>0.4</v>
      </c>
      <c r="S221" s="214">
        <v>0</v>
      </c>
      <c r="T221" s="215">
        <v>0.2</v>
      </c>
    </row>
    <row r="222" spans="5:20" x14ac:dyDescent="0.2">
      <c r="E222" s="81" t="s">
        <v>360</v>
      </c>
      <c r="F222" s="84" t="s">
        <v>359</v>
      </c>
      <c r="G222" s="216">
        <v>0</v>
      </c>
      <c r="H222" s="214">
        <v>0.50833333333333297</v>
      </c>
      <c r="I222" s="214">
        <v>0</v>
      </c>
      <c r="J222" s="214">
        <v>0.5</v>
      </c>
      <c r="K222" s="214">
        <v>0</v>
      </c>
      <c r="L222" s="214">
        <v>1</v>
      </c>
      <c r="M222" s="214">
        <v>0</v>
      </c>
      <c r="N222" s="214">
        <v>0</v>
      </c>
      <c r="O222" s="214">
        <v>0</v>
      </c>
      <c r="P222" s="214">
        <v>0.75</v>
      </c>
      <c r="Q222" s="214">
        <v>0</v>
      </c>
      <c r="R222" s="214">
        <v>0.4</v>
      </c>
      <c r="S222" s="214">
        <v>0</v>
      </c>
      <c r="T222" s="215">
        <v>0.4</v>
      </c>
    </row>
    <row r="223" spans="5:20" x14ac:dyDescent="0.2">
      <c r="E223" s="81" t="s">
        <v>362</v>
      </c>
      <c r="F223" s="84" t="s">
        <v>361</v>
      </c>
      <c r="G223" s="216">
        <v>0.16666666666666699</v>
      </c>
      <c r="H223" s="214">
        <v>0.44722222222222202</v>
      </c>
      <c r="I223" s="214">
        <v>0</v>
      </c>
      <c r="J223" s="214">
        <v>0.5</v>
      </c>
      <c r="K223" s="214">
        <v>0.5</v>
      </c>
      <c r="L223" s="214">
        <v>0.33333333333333298</v>
      </c>
      <c r="M223" s="214">
        <v>0.5</v>
      </c>
      <c r="N223" s="214">
        <v>0.5</v>
      </c>
      <c r="O223" s="214">
        <v>0</v>
      </c>
      <c r="P223" s="214">
        <v>0.75</v>
      </c>
      <c r="Q223" s="214">
        <v>0</v>
      </c>
      <c r="R223" s="214">
        <v>0.4</v>
      </c>
      <c r="S223" s="214">
        <v>0</v>
      </c>
      <c r="T223" s="215">
        <v>0.2</v>
      </c>
    </row>
  </sheetData>
  <mergeCells count="2">
    <mergeCell ref="I2:N2"/>
    <mergeCell ref="O2:U2"/>
  </mergeCells>
  <conditionalFormatting sqref="B6:B195">
    <cfRule type="expression" dxfId="22" priority="1">
      <formula>"""&lt;&gt;F6:F195"""</formula>
    </cfRule>
  </conditionalFormatting>
  <conditionalFormatting sqref="E5:T223 D6:D195">
    <cfRule type="expression" dxfId="21" priority="22">
      <formula>D5=""</formula>
    </cfRule>
    <cfRule type="cellIs" dxfId="20" priority="23" operator="between">
      <formula>0</formula>
      <formula>0.332</formula>
    </cfRule>
    <cfRule type="cellIs" dxfId="19" priority="24" operator="between">
      <formula>0.333333333333333</formula>
      <formula>0.665</formula>
    </cfRule>
    <cfRule type="cellIs" dxfId="18" priority="25" operator="between">
      <formula>0.666666666666667</formula>
      <formula>1</formula>
    </cfRule>
  </conditionalFormatting>
  <conditionalFormatting sqref="K3">
    <cfRule type="cellIs" dxfId="17" priority="56" stopIfTrue="1" operator="greaterThanOrEqual">
      <formula>0</formula>
    </cfRule>
  </conditionalFormatting>
  <conditionalFormatting sqref="K3:L3">
    <cfRule type="expression" dxfId="16" priority="49" stopIfTrue="1">
      <formula>K3=""</formula>
    </cfRule>
  </conditionalFormatting>
  <conditionalFormatting sqref="L3">
    <cfRule type="expression" dxfId="15" priority="63">
      <formula>L3=10</formula>
    </cfRule>
    <cfRule type="cellIs" dxfId="14" priority="62" operator="between">
      <formula>7</formula>
      <formula>9.99</formula>
    </cfRule>
    <cfRule type="cellIs" dxfId="13" priority="61" operator="between">
      <formula>0</formula>
      <formula>6.999</formula>
    </cfRule>
  </conditionalFormatting>
  <conditionalFormatting sqref="M3">
    <cfRule type="cellIs" dxfId="12" priority="59" operator="between">
      <formula>7</formula>
      <formula>9.99</formula>
    </cfRule>
    <cfRule type="expression" dxfId="11" priority="60">
      <formula>M3=10</formula>
    </cfRule>
    <cfRule type="cellIs" dxfId="10" priority="46" operator="between">
      <formula>0</formula>
      <formula>6.999</formula>
    </cfRule>
    <cfRule type="expression" dxfId="9" priority="57">
      <formula>M3=""</formula>
    </cfRule>
    <cfRule type="expression" dxfId="8" priority="45">
      <formula>M3=""</formula>
    </cfRule>
    <cfRule type="expression" dxfId="7" priority="48">
      <formula>M3=10</formula>
    </cfRule>
    <cfRule type="cellIs" dxfId="6" priority="47" operator="between">
      <formula>7</formula>
      <formula>9.99</formula>
    </cfRule>
    <cfRule type="cellIs" dxfId="5" priority="58" operator="between">
      <formula>0</formula>
      <formula>6.999</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5" stopIfTrue="1" operator="greaterThanOrEqual" id="{8BF137DA-C06D-6343-B760-2E4FFC25EF7E}">
            <xm:f>Parameters!$D$38</xm:f>
            <x14:dxf>
              <font>
                <sz val="12"/>
                <color rgb="FF000000"/>
                <name val="Arial"/>
              </font>
              <fill>
                <patternFill patternType="solid">
                  <bgColor rgb="FFEE9F8F"/>
                </patternFill>
              </fill>
            </x14:dxf>
          </x14:cfRule>
          <x14:cfRule type="cellIs" priority="54" stopIfTrue="1" operator="greaterThanOrEqual" id="{D4C3AE25-98F8-C646-B69B-5D3E8218DD67}">
            <xm:f>Parameters!$D$37</xm:f>
            <x14:dxf>
              <font>
                <sz val="12"/>
                <color rgb="FF000000"/>
                <name val="Arial"/>
              </font>
              <fill>
                <patternFill patternType="solid">
                  <bgColor rgb="FFE35A3A"/>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746</v>
      </c>
      <c r="B2" t="s">
        <v>717</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747</v>
      </c>
      <c r="B6" t="s">
        <v>718</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748</v>
      </c>
      <c r="B10" t="s">
        <v>719</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749</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750</v>
      </c>
      <c r="B26" t="s">
        <v>720</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751</v>
      </c>
      <c r="B36" t="s">
        <v>721</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789</v>
      </c>
      <c r="B39" t="s">
        <v>69</v>
      </c>
      <c r="C39" t="s">
        <v>432</v>
      </c>
      <c r="D39" t="s">
        <v>429</v>
      </c>
    </row>
    <row r="40" spans="1:4" x14ac:dyDescent="0.2">
      <c r="A40" t="s">
        <v>70</v>
      </c>
      <c r="B40" t="s">
        <v>71</v>
      </c>
      <c r="C40" t="s">
        <v>432</v>
      </c>
      <c r="D40" t="s">
        <v>535</v>
      </c>
    </row>
    <row r="41" spans="1:4" x14ac:dyDescent="0.2">
      <c r="A41" t="s">
        <v>752</v>
      </c>
      <c r="B41" t="s">
        <v>72</v>
      </c>
      <c r="C41" t="s">
        <v>432</v>
      </c>
      <c r="D41" t="s">
        <v>429</v>
      </c>
    </row>
    <row r="42" spans="1:4" x14ac:dyDescent="0.2">
      <c r="A42" t="s">
        <v>753</v>
      </c>
      <c r="B42" t="s">
        <v>73</v>
      </c>
      <c r="C42" t="s">
        <v>432</v>
      </c>
      <c r="D42" t="s">
        <v>535</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535</v>
      </c>
    </row>
    <row r="46" spans="1:4" x14ac:dyDescent="0.2">
      <c r="A46" t="s">
        <v>80</v>
      </c>
      <c r="B46" t="s">
        <v>81</v>
      </c>
      <c r="C46" t="s">
        <v>435</v>
      </c>
      <c r="D46" t="s">
        <v>430</v>
      </c>
    </row>
    <row r="47" spans="1:4" x14ac:dyDescent="0.2">
      <c r="A47" t="s">
        <v>82</v>
      </c>
      <c r="B47" t="s">
        <v>83</v>
      </c>
      <c r="C47" t="s">
        <v>435</v>
      </c>
      <c r="D47" t="s">
        <v>409</v>
      </c>
    </row>
    <row r="48" spans="1:4" x14ac:dyDescent="0.2">
      <c r="A48" t="s">
        <v>790</v>
      </c>
      <c r="B48" t="s">
        <v>722</v>
      </c>
      <c r="C48" t="s">
        <v>435</v>
      </c>
      <c r="D48" t="s">
        <v>409</v>
      </c>
    </row>
    <row r="49" spans="1:4" x14ac:dyDescent="0.2">
      <c r="A49" t="s">
        <v>754</v>
      </c>
      <c r="B49" t="s">
        <v>723</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535</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755</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535</v>
      </c>
    </row>
    <row r="66" spans="1:4" x14ac:dyDescent="0.2">
      <c r="A66" t="s">
        <v>115</v>
      </c>
      <c r="B66" t="s">
        <v>116</v>
      </c>
      <c r="C66" t="s">
        <v>433</v>
      </c>
      <c r="D66" t="s">
        <v>409</v>
      </c>
    </row>
    <row r="67" spans="1:4" x14ac:dyDescent="0.2">
      <c r="A67" t="s">
        <v>756</v>
      </c>
      <c r="B67" t="s">
        <v>724</v>
      </c>
      <c r="C67" t="s">
        <v>433</v>
      </c>
      <c r="D67" t="s">
        <v>409</v>
      </c>
    </row>
    <row r="68" spans="1:4" x14ac:dyDescent="0.2">
      <c r="A68" t="s">
        <v>757</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758</v>
      </c>
      <c r="B73" t="s">
        <v>725</v>
      </c>
      <c r="C73" t="s">
        <v>433</v>
      </c>
      <c r="D73" t="s">
        <v>409</v>
      </c>
    </row>
    <row r="74" spans="1:4" x14ac:dyDescent="0.2">
      <c r="A74" t="s">
        <v>126</v>
      </c>
      <c r="B74" t="s">
        <v>127</v>
      </c>
      <c r="C74" t="s">
        <v>432</v>
      </c>
      <c r="D74" t="s">
        <v>429</v>
      </c>
    </row>
    <row r="75" spans="1:4" x14ac:dyDescent="0.2">
      <c r="A75" t="s">
        <v>759</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535</v>
      </c>
    </row>
    <row r="80" spans="1:4" x14ac:dyDescent="0.2">
      <c r="A80" t="s">
        <v>760</v>
      </c>
      <c r="B80" t="s">
        <v>726</v>
      </c>
      <c r="C80" t="s">
        <v>433</v>
      </c>
      <c r="D80" t="s">
        <v>409</v>
      </c>
    </row>
    <row r="81" spans="1:4" x14ac:dyDescent="0.2">
      <c r="A81" t="s">
        <v>137</v>
      </c>
      <c r="B81" t="s">
        <v>138</v>
      </c>
      <c r="C81" t="s">
        <v>435</v>
      </c>
      <c r="D81" t="s">
        <v>430</v>
      </c>
    </row>
    <row r="82" spans="1:4" x14ac:dyDescent="0.2">
      <c r="A82" t="s">
        <v>761</v>
      </c>
      <c r="B82" t="s">
        <v>727</v>
      </c>
      <c r="C82" t="s">
        <v>436</v>
      </c>
      <c r="D82" t="s">
        <v>409</v>
      </c>
    </row>
    <row r="83" spans="1:4" x14ac:dyDescent="0.2">
      <c r="A83" t="s">
        <v>139</v>
      </c>
      <c r="B83" t="s">
        <v>140</v>
      </c>
      <c r="C83" t="s">
        <v>435</v>
      </c>
      <c r="D83" t="s">
        <v>429</v>
      </c>
    </row>
    <row r="84" spans="1:4" x14ac:dyDescent="0.2">
      <c r="A84" t="s">
        <v>762</v>
      </c>
      <c r="B84" t="s">
        <v>728</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763</v>
      </c>
      <c r="B90" t="s">
        <v>729</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764</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535</v>
      </c>
    </row>
    <row r="103" spans="1:4" x14ac:dyDescent="0.2">
      <c r="A103" t="s">
        <v>765</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766</v>
      </c>
      <c r="B106" t="s">
        <v>179</v>
      </c>
      <c r="C106" t="s">
        <v>435</v>
      </c>
      <c r="D106" t="s">
        <v>430</v>
      </c>
    </row>
    <row r="107" spans="1:4" x14ac:dyDescent="0.2">
      <c r="A107" t="s">
        <v>767</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531</v>
      </c>
      <c r="B113" t="s">
        <v>191</v>
      </c>
      <c r="C113" t="s">
        <v>435</v>
      </c>
      <c r="D113" t="s">
        <v>535</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768</v>
      </c>
      <c r="B120" t="s">
        <v>730</v>
      </c>
      <c r="C120" t="s">
        <v>436</v>
      </c>
      <c r="D120" t="s">
        <v>409</v>
      </c>
    </row>
    <row r="121" spans="1:4" x14ac:dyDescent="0.2">
      <c r="A121" t="s">
        <v>769</v>
      </c>
      <c r="B121" t="s">
        <v>731</v>
      </c>
      <c r="C121" t="s">
        <v>435</v>
      </c>
      <c r="D121" t="s">
        <v>409</v>
      </c>
    </row>
    <row r="122" spans="1:4" x14ac:dyDescent="0.2">
      <c r="A122" t="s">
        <v>204</v>
      </c>
      <c r="B122" t="s">
        <v>205</v>
      </c>
      <c r="C122" t="s">
        <v>434</v>
      </c>
      <c r="D122" t="s">
        <v>430</v>
      </c>
    </row>
    <row r="123" spans="1:4" x14ac:dyDescent="0.2">
      <c r="A123" t="s">
        <v>770</v>
      </c>
      <c r="B123" t="s">
        <v>732</v>
      </c>
      <c r="C123" t="s">
        <v>433</v>
      </c>
      <c r="D123" t="s">
        <v>409</v>
      </c>
    </row>
    <row r="124" spans="1:4" x14ac:dyDescent="0.2">
      <c r="A124" t="s">
        <v>532</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771</v>
      </c>
      <c r="B135" t="s">
        <v>733</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772</v>
      </c>
      <c r="B142" t="s">
        <v>734</v>
      </c>
      <c r="C142" t="s">
        <v>436</v>
      </c>
      <c r="D142" t="s">
        <v>409</v>
      </c>
    </row>
    <row r="143" spans="1:4" x14ac:dyDescent="0.2">
      <c r="A143" t="s">
        <v>239</v>
      </c>
      <c r="B143" t="s">
        <v>240</v>
      </c>
      <c r="C143" t="s">
        <v>432</v>
      </c>
      <c r="D143" t="s">
        <v>429</v>
      </c>
    </row>
    <row r="144" spans="1:4" x14ac:dyDescent="0.2">
      <c r="A144" t="s">
        <v>241</v>
      </c>
      <c r="B144" t="s">
        <v>242</v>
      </c>
      <c r="C144" t="s">
        <v>432</v>
      </c>
      <c r="D144" t="s">
        <v>535</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535</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535</v>
      </c>
    </row>
    <row r="158" spans="1:4" x14ac:dyDescent="0.2">
      <c r="A158" t="s">
        <v>269</v>
      </c>
      <c r="B158" t="s">
        <v>270</v>
      </c>
      <c r="C158" t="s">
        <v>433</v>
      </c>
      <c r="D158" t="s">
        <v>430</v>
      </c>
    </row>
    <row r="159" spans="1:4" x14ac:dyDescent="0.2">
      <c r="A159" t="s">
        <v>773</v>
      </c>
      <c r="B159" t="s">
        <v>735</v>
      </c>
      <c r="C159" t="s">
        <v>435</v>
      </c>
      <c r="D159" t="s">
        <v>409</v>
      </c>
    </row>
    <row r="160" spans="1:4" x14ac:dyDescent="0.2">
      <c r="A160" t="s">
        <v>774</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775</v>
      </c>
      <c r="B163" t="s">
        <v>736</v>
      </c>
      <c r="C163" t="s">
        <v>434</v>
      </c>
      <c r="D163" t="s">
        <v>409</v>
      </c>
    </row>
    <row r="164" spans="1:4" x14ac:dyDescent="0.2">
      <c r="A164" t="s">
        <v>776</v>
      </c>
      <c r="B164" t="s">
        <v>737</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777</v>
      </c>
      <c r="B176" t="s">
        <v>738</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791</v>
      </c>
      <c r="B180" t="s">
        <v>304</v>
      </c>
      <c r="C180" t="s">
        <v>432</v>
      </c>
      <c r="D180" t="s">
        <v>429</v>
      </c>
    </row>
    <row r="181" spans="1:4" x14ac:dyDescent="0.2">
      <c r="A181" t="s">
        <v>305</v>
      </c>
      <c r="B181" t="s">
        <v>306</v>
      </c>
      <c r="C181" t="s">
        <v>435</v>
      </c>
      <c r="D181" t="s">
        <v>430</v>
      </c>
    </row>
    <row r="182" spans="1:4" x14ac:dyDescent="0.2">
      <c r="A182" t="s">
        <v>778</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779</v>
      </c>
      <c r="B186" t="s">
        <v>739</v>
      </c>
      <c r="C186" t="s">
        <v>435</v>
      </c>
      <c r="D186" t="s">
        <v>409</v>
      </c>
    </row>
    <row r="187" spans="1:4" x14ac:dyDescent="0.2">
      <c r="A187" t="s">
        <v>314</v>
      </c>
      <c r="B187" t="s">
        <v>315</v>
      </c>
      <c r="C187" t="s">
        <v>432</v>
      </c>
      <c r="D187" t="s">
        <v>430</v>
      </c>
    </row>
    <row r="188" spans="1:4" x14ac:dyDescent="0.2">
      <c r="A188" t="s">
        <v>780</v>
      </c>
      <c r="B188" t="s">
        <v>316</v>
      </c>
      <c r="C188" t="s">
        <v>434</v>
      </c>
      <c r="D188" t="s">
        <v>429</v>
      </c>
    </row>
    <row r="189" spans="1:4" x14ac:dyDescent="0.2">
      <c r="A189" t="s">
        <v>781</v>
      </c>
      <c r="B189" t="s">
        <v>740</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535</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792</v>
      </c>
      <c r="B199" t="s">
        <v>335</v>
      </c>
      <c r="C199" t="s">
        <v>433</v>
      </c>
      <c r="D199" t="s">
        <v>430</v>
      </c>
    </row>
    <row r="200" spans="1:4" x14ac:dyDescent="0.2">
      <c r="A200" t="s">
        <v>336</v>
      </c>
      <c r="B200" t="s">
        <v>337</v>
      </c>
      <c r="C200" t="s">
        <v>436</v>
      </c>
      <c r="D200" t="s">
        <v>429</v>
      </c>
    </row>
    <row r="201" spans="1:4" x14ac:dyDescent="0.2">
      <c r="A201" t="s">
        <v>782</v>
      </c>
      <c r="B201" t="s">
        <v>741</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533</v>
      </c>
      <c r="B206" t="s">
        <v>346</v>
      </c>
      <c r="C206" t="s">
        <v>437</v>
      </c>
      <c r="D206" t="s">
        <v>409</v>
      </c>
    </row>
    <row r="207" spans="1:4" x14ac:dyDescent="0.2">
      <c r="A207" t="s">
        <v>347</v>
      </c>
      <c r="B207" t="s">
        <v>348</v>
      </c>
      <c r="C207" t="s">
        <v>433</v>
      </c>
      <c r="D207" t="s">
        <v>535</v>
      </c>
    </row>
    <row r="208" spans="1:4" x14ac:dyDescent="0.2">
      <c r="A208" t="s">
        <v>783</v>
      </c>
      <c r="B208" t="s">
        <v>349</v>
      </c>
      <c r="C208" t="s">
        <v>435</v>
      </c>
      <c r="D208" t="s">
        <v>535</v>
      </c>
    </row>
    <row r="209" spans="1:4" x14ac:dyDescent="0.2">
      <c r="A209" t="s">
        <v>784</v>
      </c>
      <c r="B209" t="s">
        <v>350</v>
      </c>
      <c r="C209" t="s">
        <v>435</v>
      </c>
      <c r="D209" t="s">
        <v>430</v>
      </c>
    </row>
    <row r="210" spans="1:4" x14ac:dyDescent="0.2">
      <c r="A210" t="s">
        <v>785</v>
      </c>
      <c r="B210" t="s">
        <v>742</v>
      </c>
      <c r="C210" t="s">
        <v>435</v>
      </c>
      <c r="D210" t="s">
        <v>409</v>
      </c>
    </row>
    <row r="211" spans="1:4" x14ac:dyDescent="0.2">
      <c r="A211" t="s">
        <v>786</v>
      </c>
      <c r="B211" t="s">
        <v>743</v>
      </c>
      <c r="C211" t="s">
        <v>435</v>
      </c>
      <c r="D211" t="s">
        <v>409</v>
      </c>
    </row>
    <row r="212" spans="1:4" x14ac:dyDescent="0.2">
      <c r="A212" t="s">
        <v>534</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787</v>
      </c>
      <c r="B215" t="s">
        <v>744</v>
      </c>
      <c r="C215" t="s">
        <v>433</v>
      </c>
      <c r="D215" t="s">
        <v>429</v>
      </c>
    </row>
    <row r="216" spans="1:4" x14ac:dyDescent="0.2">
      <c r="A216" t="s">
        <v>788</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Notkin, Benjamin</cp:lastModifiedBy>
  <dcterms:created xsi:type="dcterms:W3CDTF">2021-03-11T13:03:26Z</dcterms:created>
  <dcterms:modified xsi:type="dcterms:W3CDTF">2023-05-13T00:25:33Z</dcterms:modified>
</cp:coreProperties>
</file>